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jaltamirano\Documents\GitHub\infojham\"/>
    </mc:Choice>
  </mc:AlternateContent>
  <xr:revisionPtr revIDLastSave="0" documentId="13_ncr:1_{5F3E1780-86AB-4399-9631-0182C2F046C8}" xr6:coauthVersionLast="47" xr6:coauthVersionMax="47" xr10:uidLastSave="{00000000-0000-0000-0000-000000000000}"/>
  <bookViews>
    <workbookView xWindow="-28920" yWindow="-120" windowWidth="29040" windowHeight="15720" tabRatio="970" xr2:uid="{502AE846-7C73-4AB2-86DE-515ECF75A2A0}"/>
  </bookViews>
  <sheets>
    <sheet name="INICIO" sheetId="383" r:id="rId1"/>
    <sheet name="PIM" sheetId="378" r:id="rId2"/>
    <sheet name="DETALLE_PIM" sheetId="356" r:id="rId3"/>
    <sheet name="CCP" sheetId="382" r:id="rId4"/>
    <sheet name="DETALLE_CCP" sheetId="38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00_ANOS_FIN">'[1]Lista desplegableGeneral'!$B$3:$B$16</definedName>
    <definedName name="_00_ANOS_INICIO_">'[1]Lista desplegableGeneral'!$A$3:$A$13</definedName>
    <definedName name="_00_CAT_GASTO">'[1]Lista desplegableGeneral'!$H$3:$H$5</definedName>
    <definedName name="_00_ESPECIFICA_DETALLE_GASTO">'[1]Lista desplegableGeneral'!$M$3:$M$475</definedName>
    <definedName name="_00_ESPECIFICA_GASTO">'[1]Lista desplegableGeneral'!$L$3:$L$170</definedName>
    <definedName name="_00_FUENTE_FINAC">'[1]Lista desplegableGeneral'!$G$3:$G$7</definedName>
    <definedName name="_00_GENERICA_GASTO">'[1]Lista desplegableGeneral'!$I$3:$I$11</definedName>
    <definedName name="_00_SI_NO">'[1]Lista desplegableGeneral'!$F$3:$F$4</definedName>
    <definedName name="_00_SUBGENERICA_DETALLE_GASTO">'[1]Lista desplegableGeneral'!$K$3:$K$79</definedName>
    <definedName name="_00_SUBGENERICA_GASTO">'[1]Lista desplegableGeneral'!$J$3:$J$30</definedName>
    <definedName name="_01_SECTORES_GNGRGL">[1]listaDesplegableUE!$A$3:$C$34</definedName>
    <definedName name="_1._ORDEN_DE_COMPRA">'[1]Lista desplegableGeneral'!#REF!</definedName>
    <definedName name="_2._ORDEN_DE_SERVICIO">'[1]Lista desplegableGeneral'!#REF!</definedName>
    <definedName name="_xlnm._FilterDatabase" localSheetId="3" hidden="1">CCP!$M$25:$O$873</definedName>
    <definedName name="_xlnm._FilterDatabase" localSheetId="4" hidden="1">DETALLE_CCP!$A$6:$AU$3405</definedName>
    <definedName name="_xlnm._FilterDatabase" localSheetId="2" hidden="1">DETALLE_PIM!$AF$1:$AW$3</definedName>
    <definedName name="_xlnm._FilterDatabase" localSheetId="1" hidden="1">PIM!$M$28:$AT$869</definedName>
    <definedName name="AA">[2]Hoja1!$A$1:$A$86</definedName>
    <definedName name="ACTIVIDAD_PRESUPUESTAL">[3]columnas!$A$2:$A$5</definedName>
    <definedName name="_xlnm.Print_Area" localSheetId="3">CCP!$A$1:$BW$34</definedName>
    <definedName name="_xlnm.Print_Area" localSheetId="4">DETALLE_CCP!$R$6:$AD$3405</definedName>
    <definedName name="_xlnm.Print_Area" localSheetId="2">DETALLE_PIM!$N$1:$AH$510</definedName>
    <definedName name="_xlnm.Print_Area" localSheetId="1">PIM!$A$1:$BY$27</definedName>
    <definedName name="BASE">[4]INFORME!$A$3:$M$1002</definedName>
    <definedName name="BASE1">[4]INFORME!$A$4:$M$1048576</definedName>
    <definedName name="BATER" localSheetId="3">#REF!</definedName>
    <definedName name="BATER" localSheetId="4">#REF!</definedName>
    <definedName name="BATER">#REF!</definedName>
    <definedName name="BEJI">[5]DATA!$B$4:$C$26</definedName>
    <definedName name="BET">[6]Hoja9!$A$40:$B$70</definedName>
    <definedName name="buscar" localSheetId="3">#REF!</definedName>
    <definedName name="buscar" localSheetId="4">#REF!</definedName>
    <definedName name="buscar">#REF!</definedName>
    <definedName name="cabe" localSheetId="3">#REF!</definedName>
    <definedName name="cabe" localSheetId="4">#REF!</definedName>
    <definedName name="cabe">#REF!</definedName>
    <definedName name="CAMALEON" localSheetId="3">#REF!</definedName>
    <definedName name="CAMALEON" localSheetId="4">#REF!</definedName>
    <definedName name="CAMALEON">#REF!</definedName>
    <definedName name="cambiar" localSheetId="3">#REF!</definedName>
    <definedName name="cambiar" localSheetId="4">#REF!</definedName>
    <definedName name="cambiar">#REF!</definedName>
    <definedName name="cargo">[7]Enero!$A$5:$D$196</definedName>
    <definedName name="case">[8]poi!$A$1:$S$102</definedName>
    <definedName name="cave" localSheetId="3">#REF!</definedName>
    <definedName name="cave" localSheetId="4">#REF!</definedName>
    <definedName name="cave">#REF!</definedName>
    <definedName name="certif" localSheetId="3">#REF!</definedName>
    <definedName name="certif" localSheetId="4">#REF!</definedName>
    <definedName name="certif">#REF!</definedName>
    <definedName name="CLASIFI" localSheetId="3">#REF!</definedName>
    <definedName name="CLASIFI" localSheetId="4">#REF!</definedName>
    <definedName name="CLASIFI">#REF!</definedName>
    <definedName name="COLUMNA1_F1">[9]LISTA_NIVEL1!$A$21:$C$33</definedName>
    <definedName name="como" localSheetId="3">#REF!</definedName>
    <definedName name="como" localSheetId="4">#REF!</definedName>
    <definedName name="como">#REF!</definedName>
    <definedName name="costo">[10]Hoja4!$A$53:$B$103</definedName>
    <definedName name="dbidud" localSheetId="3">#REF!</definedName>
    <definedName name="dbidud" localSheetId="4">#REF!</definedName>
    <definedName name="dbidud">#REF!</definedName>
    <definedName name="dedos" localSheetId="3">#REF!</definedName>
    <definedName name="dedos" localSheetId="4">#REF!</definedName>
    <definedName name="dedos">#REF!</definedName>
    <definedName name="DESCRIPCION">[11]!PRESUPUESTO[[#All],[CLASIFICADOR]:[S1]]</definedName>
    <definedName name="EJECUTORAS_F3">#REF!</definedName>
    <definedName name="encuentra" localSheetId="3">#REF!</definedName>
    <definedName name="encuentra" localSheetId="4">#REF!</definedName>
    <definedName name="encuentra">#REF!</definedName>
    <definedName name="equivalencias">[5]DATA!$A$4:$C$26</definedName>
    <definedName name="excluido">'[12]PARTIDAS EXCLUIDAS MEF'!$L$4:$M$27</definedName>
    <definedName name="exi">[13]RESUMEN!$B$4:$C$23</definedName>
    <definedName name="fecha" localSheetId="3">#REF!</definedName>
    <definedName name="fecha" localSheetId="4">#REF!</definedName>
    <definedName name="fecha">#REF!</definedName>
    <definedName name="feda" localSheetId="3">#REF!</definedName>
    <definedName name="feda" localSheetId="4">#REF!</definedName>
    <definedName name="feda">#REF!</definedName>
    <definedName name="formato_1" localSheetId="3">#REF!</definedName>
    <definedName name="formato_1" localSheetId="4">#REF!</definedName>
    <definedName name="formato_1">#REF!</definedName>
    <definedName name="Fuente">[14]Hoja2!$B$2:$B$6</definedName>
    <definedName name="GASTOS">'[12]PARTIDAS EXCLUIDAS MEF'!$M$32:$N$36</definedName>
    <definedName name="GASTOS_MEF" localSheetId="3">#REF!</definedName>
    <definedName name="GASTOS_MEF" localSheetId="4">#REF!</definedName>
    <definedName name="GASTOS_MEF">#REF!</definedName>
    <definedName name="GENERICA">[15]METAS!$J$3:$K$7</definedName>
    <definedName name="gobiernos">[14]Hoja2!$G$2:$G$4</definedName>
    <definedName name="GRTE" localSheetId="3">#REF!</definedName>
    <definedName name="GRTE" localSheetId="4">#REF!</definedName>
    <definedName name="GRTE">#REF!</definedName>
    <definedName name="INFORME1">[4]Sheet1!$D$6:$XFD$1048576</definedName>
    <definedName name="INTERNO">[16]Hoja6!$E$2:$F$23</definedName>
    <definedName name="LISTADO_EJECUTORAS_F2">[1]listaDesplegableUE!$A$149:$QJ$193</definedName>
    <definedName name="LISTADO_PLIEGOS_F1">[1]listaDesplegableUE!$A$39:$BF$109</definedName>
    <definedName name="MEF_CLA" localSheetId="3">#REF!</definedName>
    <definedName name="MEF_CLA" localSheetId="4">#REF!</definedName>
    <definedName name="MEF_CLA">#REF!</definedName>
    <definedName name="metart" localSheetId="3">#REF!</definedName>
    <definedName name="metart" localSheetId="4">#REF!</definedName>
    <definedName name="metart">#REF!</definedName>
    <definedName name="METAS1">[17]Metas!$B$4:$F$133</definedName>
    <definedName name="METASSS">[18]Hoja2!$L$1:$O$412</definedName>
    <definedName name="miguel" localSheetId="3">#REF!</definedName>
    <definedName name="miguel" localSheetId="4">#REF!</definedName>
    <definedName name="miguel">#REF!</definedName>
    <definedName name="N">[15]METAS!$E$3:$F$71</definedName>
    <definedName name="NO_APLICA">[14]Hoja2!$H$2</definedName>
    <definedName name="PAGAN" localSheetId="3">#REF!</definedName>
    <definedName name="PAGAN" localSheetId="4">#REF!</definedName>
    <definedName name="PAGAN">#REF!</definedName>
    <definedName name="pagi">'[11]Cadena Funcional'!$AU$3:$AW$4</definedName>
    <definedName name="partidas.mef">'[11]Cadena Funcional'!$BB$21:$BC$45</definedName>
    <definedName name="PIM">[17]PIM!$B$3:$J$934</definedName>
    <definedName name="producto">'[11]Cadena Funcional'!$AU$7:$AW$9</definedName>
    <definedName name="PROGRAMA_PPTAL">'[1]Lista desplegableGeneral'!$X$3:$X$94</definedName>
    <definedName name="PROYECTOS">[13]RESUMEN!$M$4:$P$32</definedName>
    <definedName name="QUITAR">[15]mef!$B$3:$D$23</definedName>
    <definedName name="RATE" localSheetId="3">#REF!</definedName>
    <definedName name="RATE" localSheetId="4">#REF!</definedName>
    <definedName name="RATE">#REF!</definedName>
    <definedName name="RECURSOS">'[11]Cadena Funcional'!$AK$15:$AL$16</definedName>
    <definedName name="SegmentaciónDeDatos_ACT._PPTAL.">#N/A</definedName>
    <definedName name="SegmentaciónDeDatos_CENTRO_DE_COSTO">#N/A</definedName>
    <definedName name="SegmentaciónDeDatos_CERTIFICADO_POR_COMP_ANUAL">#N/A</definedName>
    <definedName name="SegmentaciónDeDatos_CERTIFICADO_POR_DEVENGAR2">#N/A</definedName>
    <definedName name="SegmentaciónDeDatos_CLASIF.___DESC.">#N/A</definedName>
    <definedName name="SegmentaciónDeDatos_Clasif___Desc.">#N/A</definedName>
    <definedName name="SegmentaciónDeDatos_COD_ACT_PPTAL">#N/A</definedName>
    <definedName name="SegmentaciónDeDatos_COMP._ANUAL_POR_DEVENGAR2">#N/A</definedName>
    <definedName name="SegmentaciónDeDatos_CONCEPTO_DE_GASTO">#N/A</definedName>
    <definedName name="SegmentaciónDeDatos_CONCEPTO_DE_GASTO_1">#N/A</definedName>
    <definedName name="SegmentaciónDeDatos_DISP._LEGAL">#N/A</definedName>
    <definedName name="SegmentaciónDeDatos_DISPOSITIVO_LEGAL">#N/A</definedName>
    <definedName name="SegmentaciónDeDatos_EJECUTORAS">#REF!</definedName>
    <definedName name="SegmentaciónDeDatos_GEN._DE_GASTO">#N/A</definedName>
    <definedName name="SegmentaciónDeDatos_MES">#N/A</definedName>
    <definedName name="SegmentaciónDeDatos_N°_de_CCP___Glosa">#N/A</definedName>
    <definedName name="SegmentaciónDeDatos_NOMBRE_PROVEEDOR">#N/A</definedName>
    <definedName name="SegmentaciónDeDatos_OF._NAC.___UT___TRANSF">#N/A</definedName>
    <definedName name="SegmentaciónDeDatos_OF_NAC___UT__TRANSF">#N/A</definedName>
    <definedName name="SegmentaciónDeDatos_PLIEGOS">#REF!</definedName>
    <definedName name="SegmentaciónDeDatos_PRODUCTO">#N/A</definedName>
    <definedName name="SegmentaciónDeDatos_PROG._PPTAL.">#N/A</definedName>
    <definedName name="SegmentaciónDeDatos_RESTRINGIDA___NO_RESTRINGIDA">#N/A</definedName>
    <definedName name="SegmentaciónDeDatos_RESTRINGIDAS___NO_RESTRINGIDAS">#N/A</definedName>
    <definedName name="SegmentaciónDeDatos_Sec._Fun.">#N/A</definedName>
    <definedName name="SegmentaciónDeDatos_Sec._Fun.__Meta_Pptal.">#N/A</definedName>
    <definedName name="SegmentaciónDeDatos_UNIDAD___UNIDAD_TERRITORIAL">#N/A</definedName>
    <definedName name="SegmentaciónDeDatos_UNIDAD___UT">#N/A</definedName>
    <definedName name="tabe" localSheetId="3">#REF!</definedName>
    <definedName name="tabe" localSheetId="4">#REF!</definedName>
    <definedName name="tabe">#REF!</definedName>
    <definedName name="taberna" localSheetId="3">#REF!</definedName>
    <definedName name="taberna" localSheetId="4">#REF!</definedName>
    <definedName name="taberna">#REF!</definedName>
    <definedName name="TAGER" localSheetId="3">#REF!</definedName>
    <definedName name="TAGER" localSheetId="4">#REF!</definedName>
    <definedName name="TAGER">#REF!</definedName>
    <definedName name="take" localSheetId="3">#REF!</definedName>
    <definedName name="take" localSheetId="4">#REF!</definedName>
    <definedName name="take">#REF!</definedName>
    <definedName name="tggg" localSheetId="3">#REF!</definedName>
    <definedName name="tggg" localSheetId="4">#REF!</definedName>
    <definedName name="tggg">#REF!</definedName>
    <definedName name="tipo">'[11]Cadena Funcional'!$AO$8:$AP$13</definedName>
    <definedName name="_xlnm.Print_Titles" localSheetId="3">CCP!$22:$22</definedName>
    <definedName name="_xlnm.Print_Titles" localSheetId="1">PIM!#REF!</definedName>
    <definedName name="tomto" localSheetId="3">#REF!</definedName>
    <definedName name="tomto" localSheetId="4">#REF!</definedName>
    <definedName name="tomto">#REF!</definedName>
    <definedName name="Trans">[14]Hoja2!$A$2:$A$3</definedName>
    <definedName name="transget" localSheetId="3">#REF!</definedName>
    <definedName name="transget" localSheetId="4">#REF!</definedName>
    <definedName name="transget">#REF!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 i="356" l="1"/>
  <c r="AQ1" i="356"/>
  <c r="AR1" i="356"/>
  <c r="AS1" i="356"/>
  <c r="AT1" i="356"/>
  <c r="AU1" i="356"/>
  <c r="AI4" i="381" l="1"/>
  <c r="AU4" i="381" l="1"/>
  <c r="AT4" i="381"/>
  <c r="AI26" i="382" s="1"/>
  <c r="AS4" i="381"/>
  <c r="AI24" i="382" s="1"/>
  <c r="AR4" i="381"/>
  <c r="AI23" i="382" s="1"/>
  <c r="AQ4" i="381"/>
  <c r="AI22" i="382" s="1"/>
  <c r="AP4" i="381"/>
  <c r="AI21" i="382" s="1"/>
  <c r="AO4" i="381"/>
  <c r="AI20" i="382" s="1"/>
  <c r="AN4" i="381"/>
  <c r="AI19" i="382" s="1"/>
  <c r="AM4" i="381"/>
  <c r="AI18" i="382" s="1"/>
  <c r="AL4" i="381"/>
  <c r="AI17" i="382" s="1"/>
  <c r="AK4" i="381"/>
  <c r="AI16" i="382" s="1"/>
  <c r="AJ4" i="381"/>
  <c r="AI15" i="382" s="1"/>
  <c r="AH4" i="381"/>
  <c r="AF4" i="381"/>
  <c r="N21" i="382" s="1"/>
  <c r="AE4" i="381"/>
  <c r="AC4" i="381"/>
  <c r="AB4" i="381"/>
  <c r="R4" i="381"/>
  <c r="X7" i="382" s="1"/>
  <c r="GE385" i="382"/>
  <c r="GC385" i="382"/>
  <c r="GA385" i="382"/>
  <c r="GE384" i="382"/>
  <c r="GC384" i="382"/>
  <c r="GA384" i="382"/>
  <c r="GE383" i="382"/>
  <c r="GC383" i="382"/>
  <c r="GA383" i="382"/>
  <c r="GE382" i="382"/>
  <c r="GC382" i="382"/>
  <c r="GA382" i="382"/>
  <c r="GE381" i="382"/>
  <c r="GC381" i="382"/>
  <c r="GA381" i="382"/>
  <c r="GE380" i="382"/>
  <c r="GC380" i="382"/>
  <c r="GA380" i="382"/>
  <c r="GE379" i="382"/>
  <c r="GC379" i="382"/>
  <c r="GA379" i="382"/>
  <c r="GE378" i="382"/>
  <c r="GC378" i="382"/>
  <c r="GA378" i="382"/>
  <c r="GE377" i="382"/>
  <c r="GC377" i="382"/>
  <c r="GA377" i="382"/>
  <c r="GE376" i="382"/>
  <c r="GC376" i="382"/>
  <c r="GA376" i="382"/>
  <c r="GE375" i="382"/>
  <c r="GC375" i="382"/>
  <c r="GA375" i="382"/>
  <c r="GE374" i="382"/>
  <c r="GC374" i="382"/>
  <c r="GA374" i="382"/>
  <c r="GE373" i="382"/>
  <c r="GC373" i="382"/>
  <c r="GA373" i="382"/>
  <c r="GE372" i="382"/>
  <c r="GC372" i="382"/>
  <c r="GA372" i="382"/>
  <c r="GE371" i="382"/>
  <c r="GC371" i="382"/>
  <c r="GA371" i="382"/>
  <c r="GE370" i="382"/>
  <c r="GC370" i="382"/>
  <c r="GA370" i="382"/>
  <c r="GE369" i="382"/>
  <c r="GC369" i="382"/>
  <c r="GA369" i="382"/>
  <c r="GE368" i="382"/>
  <c r="GC368" i="382"/>
  <c r="GA368" i="382"/>
  <c r="GE367" i="382"/>
  <c r="GC367" i="382"/>
  <c r="GA367" i="382"/>
  <c r="GE366" i="382"/>
  <c r="GC366" i="382"/>
  <c r="GA366" i="382"/>
  <c r="GE365" i="382"/>
  <c r="GC365" i="382"/>
  <c r="GA365" i="382"/>
  <c r="GE364" i="382"/>
  <c r="GC364" i="382"/>
  <c r="GA364" i="382"/>
  <c r="GE363" i="382"/>
  <c r="GC363" i="382"/>
  <c r="GA363" i="382"/>
  <c r="GE362" i="382"/>
  <c r="GC362" i="382"/>
  <c r="GA362" i="382"/>
  <c r="GE361" i="382"/>
  <c r="GC361" i="382"/>
  <c r="GA361" i="382"/>
  <c r="GE360" i="382"/>
  <c r="GC360" i="382"/>
  <c r="GA360" i="382"/>
  <c r="GE359" i="382"/>
  <c r="GC359" i="382"/>
  <c r="GA359" i="382"/>
  <c r="GE358" i="382"/>
  <c r="GC358" i="382"/>
  <c r="GA358" i="382"/>
  <c r="GE357" i="382"/>
  <c r="GC357" i="382"/>
  <c r="GA357" i="382"/>
  <c r="GE356" i="382"/>
  <c r="GC356" i="382"/>
  <c r="GA356" i="382"/>
  <c r="GE355" i="382"/>
  <c r="GC355" i="382"/>
  <c r="GA355" i="382"/>
  <c r="GE354" i="382"/>
  <c r="GC354" i="382"/>
  <c r="GA354" i="382"/>
  <c r="GE353" i="382"/>
  <c r="GC353" i="382"/>
  <c r="GA353" i="382"/>
  <c r="GE352" i="382"/>
  <c r="GC352" i="382"/>
  <c r="GA352" i="382"/>
  <c r="GE351" i="382"/>
  <c r="GC351" i="382"/>
  <c r="GA351" i="382"/>
  <c r="GE350" i="382"/>
  <c r="GC350" i="382"/>
  <c r="GA350" i="382"/>
  <c r="GE349" i="382"/>
  <c r="GC349" i="382"/>
  <c r="GA349" i="382"/>
  <c r="GE348" i="382"/>
  <c r="GC348" i="382"/>
  <c r="GA348" i="382"/>
  <c r="GE347" i="382"/>
  <c r="GC347" i="382"/>
  <c r="GA347" i="382"/>
  <c r="GE346" i="382"/>
  <c r="GC346" i="382"/>
  <c r="GA346" i="382"/>
  <c r="GE345" i="382"/>
  <c r="GC345" i="382"/>
  <c r="GA345" i="382"/>
  <c r="GE344" i="382"/>
  <c r="GC344" i="382"/>
  <c r="GA344" i="382"/>
  <c r="GE343" i="382"/>
  <c r="GC343" i="382"/>
  <c r="GA343" i="382"/>
  <c r="GE342" i="382"/>
  <c r="GC342" i="382"/>
  <c r="GA342" i="382"/>
  <c r="GE341" i="382"/>
  <c r="GC341" i="382"/>
  <c r="GA341" i="382"/>
  <c r="GE340" i="382"/>
  <c r="GC340" i="382"/>
  <c r="GA340" i="382"/>
  <c r="GE339" i="382"/>
  <c r="GC339" i="382"/>
  <c r="GA339" i="382"/>
  <c r="GE338" i="382"/>
  <c r="GC338" i="382"/>
  <c r="GA338" i="382"/>
  <c r="GE337" i="382"/>
  <c r="GC337" i="382"/>
  <c r="GA337" i="382"/>
  <c r="GE336" i="382"/>
  <c r="GC336" i="382"/>
  <c r="GA336" i="382"/>
  <c r="GE335" i="382"/>
  <c r="GC335" i="382"/>
  <c r="GA335" i="382"/>
  <c r="GE334" i="382"/>
  <c r="GC334" i="382"/>
  <c r="GA334" i="382"/>
  <c r="GE333" i="382"/>
  <c r="GC333" i="382"/>
  <c r="GA333" i="382"/>
  <c r="GE332" i="382"/>
  <c r="GC332" i="382"/>
  <c r="GA332" i="382"/>
  <c r="GE331" i="382"/>
  <c r="GC331" i="382"/>
  <c r="GA331" i="382"/>
  <c r="GE330" i="382"/>
  <c r="GC330" i="382"/>
  <c r="GA330" i="382"/>
  <c r="GE329" i="382"/>
  <c r="GC329" i="382"/>
  <c r="GA329" i="382"/>
  <c r="GE328" i="382"/>
  <c r="GC328" i="382"/>
  <c r="GA328" i="382"/>
  <c r="GE327" i="382"/>
  <c r="GC327" i="382"/>
  <c r="GA327" i="382"/>
  <c r="GE326" i="382"/>
  <c r="GC326" i="382"/>
  <c r="GA326" i="382"/>
  <c r="GE325" i="382"/>
  <c r="GC325" i="382"/>
  <c r="GA325" i="382"/>
  <c r="GE324" i="382"/>
  <c r="GC324" i="382"/>
  <c r="GA324" i="382"/>
  <c r="GE323" i="382"/>
  <c r="GC323" i="382"/>
  <c r="GA323" i="382"/>
  <c r="GE322" i="382"/>
  <c r="GC322" i="382"/>
  <c r="GA322" i="382"/>
  <c r="GE321" i="382"/>
  <c r="GC321" i="382"/>
  <c r="GA321" i="382"/>
  <c r="GE320" i="382"/>
  <c r="GC320" i="382"/>
  <c r="GA320" i="382"/>
  <c r="GE319" i="382"/>
  <c r="GC319" i="382"/>
  <c r="GA319" i="382"/>
  <c r="GE318" i="382"/>
  <c r="GC318" i="382"/>
  <c r="GA318" i="382"/>
  <c r="GE317" i="382"/>
  <c r="GC317" i="382"/>
  <c r="GA317" i="382"/>
  <c r="GE316" i="382"/>
  <c r="GC316" i="382"/>
  <c r="GA316" i="382"/>
  <c r="GE315" i="382"/>
  <c r="GC315" i="382"/>
  <c r="GA315" i="382"/>
  <c r="GE314" i="382"/>
  <c r="GC314" i="382"/>
  <c r="GA314" i="382"/>
  <c r="GE313" i="382"/>
  <c r="GC313" i="382"/>
  <c r="GA313" i="382"/>
  <c r="GE312" i="382"/>
  <c r="GC312" i="382"/>
  <c r="GA312" i="382"/>
  <c r="GE311" i="382"/>
  <c r="GC311" i="382"/>
  <c r="GA311" i="382"/>
  <c r="GE310" i="382"/>
  <c r="GC310" i="382"/>
  <c r="GA310" i="382"/>
  <c r="GE309" i="382"/>
  <c r="GC309" i="382"/>
  <c r="GA309" i="382"/>
  <c r="GE308" i="382"/>
  <c r="GC308" i="382"/>
  <c r="GA308" i="382"/>
  <c r="GE307" i="382"/>
  <c r="GC307" i="382"/>
  <c r="GA307" i="382"/>
  <c r="GE306" i="382"/>
  <c r="GC306" i="382"/>
  <c r="GA306" i="382"/>
  <c r="GE305" i="382"/>
  <c r="GC305" i="382"/>
  <c r="GA305" i="382"/>
  <c r="GE304" i="382"/>
  <c r="GC304" i="382"/>
  <c r="GA304" i="382"/>
  <c r="GE303" i="382"/>
  <c r="GC303" i="382"/>
  <c r="GA303" i="382"/>
  <c r="GE302" i="382"/>
  <c r="GC302" i="382"/>
  <c r="GA302" i="382"/>
  <c r="GE301" i="382"/>
  <c r="GC301" i="382"/>
  <c r="GA301" i="382"/>
  <c r="GE300" i="382"/>
  <c r="GC300" i="382"/>
  <c r="GA300" i="382"/>
  <c r="GE299" i="382"/>
  <c r="GC299" i="382"/>
  <c r="GA299" i="382"/>
  <c r="GE298" i="382"/>
  <c r="GC298" i="382"/>
  <c r="GA298" i="382"/>
  <c r="GE297" i="382"/>
  <c r="GC297" i="382"/>
  <c r="GA297" i="382"/>
  <c r="GE296" i="382"/>
  <c r="GC296" i="382"/>
  <c r="GA296" i="382"/>
  <c r="GE295" i="382"/>
  <c r="GC295" i="382"/>
  <c r="GA295" i="382"/>
  <c r="GE294" i="382"/>
  <c r="GC294" i="382"/>
  <c r="GA294" i="382"/>
  <c r="GE293" i="382"/>
  <c r="GC293" i="382"/>
  <c r="GA293" i="382"/>
  <c r="GE292" i="382"/>
  <c r="GC292" i="382"/>
  <c r="GA292" i="382"/>
  <c r="GE291" i="382"/>
  <c r="GC291" i="382"/>
  <c r="GA291" i="382"/>
  <c r="GE290" i="382"/>
  <c r="GC290" i="382"/>
  <c r="GA290" i="382"/>
  <c r="GE289" i="382"/>
  <c r="GC289" i="382"/>
  <c r="GA289" i="382"/>
  <c r="GE288" i="382"/>
  <c r="GC288" i="382"/>
  <c r="GA288" i="382"/>
  <c r="GE287" i="382"/>
  <c r="GC287" i="382"/>
  <c r="GA287" i="382"/>
  <c r="GE286" i="382"/>
  <c r="GC286" i="382"/>
  <c r="GA286" i="382"/>
  <c r="GE285" i="382"/>
  <c r="GC285" i="382"/>
  <c r="GA285" i="382"/>
  <c r="GE284" i="382"/>
  <c r="GC284" i="382"/>
  <c r="GA284" i="382"/>
  <c r="GE283" i="382"/>
  <c r="GC283" i="382"/>
  <c r="GA283" i="382"/>
  <c r="GE282" i="382"/>
  <c r="GC282" i="382"/>
  <c r="GA282" i="382"/>
  <c r="GE281" i="382"/>
  <c r="GC281" i="382"/>
  <c r="GA281" i="382"/>
  <c r="GE280" i="382"/>
  <c r="GC280" i="382"/>
  <c r="GA280" i="382"/>
  <c r="GE279" i="382"/>
  <c r="GC279" i="382"/>
  <c r="GA279" i="382"/>
  <c r="GE278" i="382"/>
  <c r="GC278" i="382"/>
  <c r="GA278" i="382"/>
  <c r="GE277" i="382"/>
  <c r="GC277" i="382"/>
  <c r="GA277" i="382"/>
  <c r="GE276" i="382"/>
  <c r="GC276" i="382"/>
  <c r="GA276" i="382"/>
  <c r="GE275" i="382"/>
  <c r="GC275" i="382"/>
  <c r="GA275" i="382"/>
  <c r="GE274" i="382"/>
  <c r="GC274" i="382"/>
  <c r="GA274" i="382"/>
  <c r="GE273" i="382"/>
  <c r="GC273" i="382"/>
  <c r="GA273" i="382"/>
  <c r="GE272" i="382"/>
  <c r="GC272" i="382"/>
  <c r="GA272" i="382"/>
  <c r="GE271" i="382"/>
  <c r="GC271" i="382"/>
  <c r="GA271" i="382"/>
  <c r="GE270" i="382"/>
  <c r="GC270" i="382"/>
  <c r="GA270" i="382"/>
  <c r="GE269" i="382"/>
  <c r="GC269" i="382"/>
  <c r="GA269" i="382"/>
  <c r="GE268" i="382"/>
  <c r="GC268" i="382"/>
  <c r="GA268" i="382"/>
  <c r="GE267" i="382"/>
  <c r="GC267" i="382"/>
  <c r="GA267" i="382"/>
  <c r="GE266" i="382"/>
  <c r="GC266" i="382"/>
  <c r="GA266" i="382"/>
  <c r="GE265" i="382"/>
  <c r="GC265" i="382"/>
  <c r="GA265" i="382"/>
  <c r="GE264" i="382"/>
  <c r="GC264" i="382"/>
  <c r="GA264" i="382"/>
  <c r="GE263" i="382"/>
  <c r="GC263" i="382"/>
  <c r="GA263" i="382"/>
  <c r="GE262" i="382"/>
  <c r="GC262" i="382"/>
  <c r="GA262" i="382"/>
  <c r="GE261" i="382"/>
  <c r="GC261" i="382"/>
  <c r="GA261" i="382"/>
  <c r="GE260" i="382"/>
  <c r="GC260" i="382"/>
  <c r="GA260" i="382"/>
  <c r="GE259" i="382"/>
  <c r="GC259" i="382"/>
  <c r="GA259" i="382"/>
  <c r="GE258" i="382"/>
  <c r="GC258" i="382"/>
  <c r="GA258" i="382"/>
  <c r="GE257" i="382"/>
  <c r="GC257" i="382"/>
  <c r="GA257" i="382"/>
  <c r="GE256" i="382"/>
  <c r="GC256" i="382"/>
  <c r="GA256" i="382"/>
  <c r="GE255" i="382"/>
  <c r="GC255" i="382"/>
  <c r="GA255" i="382"/>
  <c r="GE254" i="382"/>
  <c r="GC254" i="382"/>
  <c r="GA254" i="382"/>
  <c r="GE253" i="382"/>
  <c r="GC253" i="382"/>
  <c r="GA253" i="382"/>
  <c r="GE252" i="382"/>
  <c r="GC252" i="382"/>
  <c r="GA252" i="382"/>
  <c r="GE251" i="382"/>
  <c r="GC251" i="382"/>
  <c r="GA251" i="382"/>
  <c r="GE250" i="382"/>
  <c r="GC250" i="382"/>
  <c r="GA250" i="382"/>
  <c r="GE249" i="382"/>
  <c r="GC249" i="382"/>
  <c r="GA249" i="382"/>
  <c r="GE248" i="382"/>
  <c r="GC248" i="382"/>
  <c r="GA248" i="382"/>
  <c r="GE247" i="382"/>
  <c r="GC247" i="382"/>
  <c r="GA247" i="382"/>
  <c r="GE246" i="382"/>
  <c r="GC246" i="382"/>
  <c r="GA246" i="382"/>
  <c r="GE245" i="382"/>
  <c r="GC245" i="382"/>
  <c r="GA245" i="382"/>
  <c r="GE244" i="382"/>
  <c r="GC244" i="382"/>
  <c r="GA244" i="382"/>
  <c r="GE243" i="382"/>
  <c r="GC243" i="382"/>
  <c r="GA243" i="382"/>
  <c r="GE242" i="382"/>
  <c r="GC242" i="382"/>
  <c r="GA242" i="382"/>
  <c r="GE241" i="382"/>
  <c r="GC241" i="382"/>
  <c r="GA241" i="382"/>
  <c r="GE240" i="382"/>
  <c r="GC240" i="382"/>
  <c r="GA240" i="382"/>
  <c r="GE239" i="382"/>
  <c r="GC239" i="382"/>
  <c r="GA239" i="382"/>
  <c r="GE238" i="382"/>
  <c r="GC238" i="382"/>
  <c r="GA238" i="382"/>
  <c r="GE237" i="382"/>
  <c r="GC237" i="382"/>
  <c r="GA237" i="382"/>
  <c r="GE236" i="382"/>
  <c r="GC236" i="382"/>
  <c r="GA236" i="382"/>
  <c r="GE235" i="382"/>
  <c r="GC235" i="382"/>
  <c r="GA235" i="382"/>
  <c r="GE234" i="382"/>
  <c r="GC234" i="382"/>
  <c r="GA234" i="382"/>
  <c r="GE233" i="382"/>
  <c r="GC233" i="382"/>
  <c r="GA233" i="382"/>
  <c r="GE232" i="382"/>
  <c r="GC232" i="382"/>
  <c r="GA232" i="382"/>
  <c r="GE231" i="382"/>
  <c r="GC231" i="382"/>
  <c r="GA231" i="382"/>
  <c r="GE230" i="382"/>
  <c r="GC230" i="382"/>
  <c r="GA230" i="382"/>
  <c r="GE229" i="382"/>
  <c r="GC229" i="382"/>
  <c r="GA229" i="382"/>
  <c r="GE228" i="382"/>
  <c r="GC228" i="382"/>
  <c r="GA228" i="382"/>
  <c r="GE227" i="382"/>
  <c r="GC227" i="382"/>
  <c r="GA227" i="382"/>
  <c r="GE226" i="382"/>
  <c r="GC226" i="382"/>
  <c r="GA226" i="382"/>
  <c r="GE225" i="382"/>
  <c r="GC225" i="382"/>
  <c r="GA225" i="382"/>
  <c r="GE224" i="382"/>
  <c r="GC224" i="382"/>
  <c r="GA224" i="382"/>
  <c r="GE223" i="382"/>
  <c r="GC223" i="382"/>
  <c r="GA223" i="382"/>
  <c r="GE222" i="382"/>
  <c r="GC222" i="382"/>
  <c r="GA222" i="382"/>
  <c r="GE221" i="382"/>
  <c r="GC221" i="382"/>
  <c r="GA221" i="382"/>
  <c r="GE220" i="382"/>
  <c r="GC220" i="382"/>
  <c r="GA220" i="382"/>
  <c r="GE219" i="382"/>
  <c r="GC219" i="382"/>
  <c r="GA219" i="382"/>
  <c r="GE218" i="382"/>
  <c r="GC218" i="382"/>
  <c r="GA218" i="382"/>
  <c r="GE217" i="382"/>
  <c r="GC217" i="382"/>
  <c r="GA217" i="382"/>
  <c r="GE216" i="382"/>
  <c r="GC216" i="382"/>
  <c r="GA216" i="382"/>
  <c r="GE215" i="382"/>
  <c r="GC215" i="382"/>
  <c r="GA215" i="382"/>
  <c r="GE214" i="382"/>
  <c r="GC214" i="382"/>
  <c r="GA214" i="382"/>
  <c r="GE213" i="382"/>
  <c r="GC213" i="382"/>
  <c r="GA213" i="382"/>
  <c r="GE212" i="382"/>
  <c r="GC212" i="382"/>
  <c r="GA212" i="382"/>
  <c r="GE211" i="382"/>
  <c r="GC211" i="382"/>
  <c r="GA211" i="382"/>
  <c r="GE210" i="382"/>
  <c r="GC210" i="382"/>
  <c r="GA210" i="382"/>
  <c r="GE209" i="382"/>
  <c r="GC209" i="382"/>
  <c r="GA209" i="382"/>
  <c r="GE208" i="382"/>
  <c r="GC208" i="382"/>
  <c r="GA208" i="382"/>
  <c r="GE207" i="382"/>
  <c r="GC207" i="382"/>
  <c r="GA207" i="382"/>
  <c r="GE206" i="382"/>
  <c r="GC206" i="382"/>
  <c r="GA206" i="382"/>
  <c r="GE205" i="382"/>
  <c r="GC205" i="382"/>
  <c r="GA205" i="382"/>
  <c r="GE204" i="382"/>
  <c r="GC204" i="382"/>
  <c r="GA204" i="382"/>
  <c r="GE203" i="382"/>
  <c r="GC203" i="382"/>
  <c r="GA203" i="382"/>
  <c r="GE202" i="382"/>
  <c r="GC202" i="382"/>
  <c r="GA202" i="382"/>
  <c r="GE201" i="382"/>
  <c r="GC201" i="382"/>
  <c r="GA201" i="382"/>
  <c r="GE200" i="382"/>
  <c r="GC200" i="382"/>
  <c r="GA200" i="382"/>
  <c r="GE199" i="382"/>
  <c r="GC199" i="382"/>
  <c r="GA199" i="382"/>
  <c r="GE198" i="382"/>
  <c r="GC198" i="382"/>
  <c r="GA198" i="382"/>
  <c r="GE197" i="382"/>
  <c r="GC197" i="382"/>
  <c r="GA197" i="382"/>
  <c r="GE196" i="382"/>
  <c r="GC196" i="382"/>
  <c r="GA196" i="382"/>
  <c r="GE195" i="382"/>
  <c r="GC195" i="382"/>
  <c r="GA195" i="382"/>
  <c r="GE194" i="382"/>
  <c r="GC194" i="382"/>
  <c r="GA194" i="382"/>
  <c r="GE193" i="382"/>
  <c r="GC193" i="382"/>
  <c r="GA193" i="382"/>
  <c r="GE192" i="382"/>
  <c r="GC192" i="382"/>
  <c r="GA192" i="382"/>
  <c r="GE191" i="382"/>
  <c r="GC191" i="382"/>
  <c r="GA191" i="382"/>
  <c r="GE190" i="382"/>
  <c r="GC190" i="382"/>
  <c r="GA190" i="382"/>
  <c r="GE189" i="382"/>
  <c r="GC189" i="382"/>
  <c r="GA189" i="382"/>
  <c r="GE188" i="382"/>
  <c r="GC188" i="382"/>
  <c r="GA188" i="382"/>
  <c r="GE187" i="382"/>
  <c r="GC187" i="382"/>
  <c r="GA187" i="382"/>
  <c r="GE186" i="382"/>
  <c r="GC186" i="382"/>
  <c r="GA186" i="382"/>
  <c r="GE185" i="382"/>
  <c r="GC185" i="382"/>
  <c r="GA185" i="382"/>
  <c r="GE184" i="382"/>
  <c r="GC184" i="382"/>
  <c r="GA184" i="382"/>
  <c r="GE183" i="382"/>
  <c r="GC183" i="382"/>
  <c r="GA183" i="382"/>
  <c r="GE182" i="382"/>
  <c r="GC182" i="382"/>
  <c r="GA182" i="382"/>
  <c r="GE181" i="382"/>
  <c r="GC181" i="382"/>
  <c r="GA181" i="382"/>
  <c r="GE180" i="382"/>
  <c r="GC180" i="382"/>
  <c r="GA180" i="382"/>
  <c r="GE179" i="382"/>
  <c r="GC179" i="382"/>
  <c r="GA179" i="382"/>
  <c r="GE178" i="382"/>
  <c r="GC178" i="382"/>
  <c r="GA178" i="382"/>
  <c r="GE177" i="382"/>
  <c r="GC177" i="382"/>
  <c r="GA177" i="382"/>
  <c r="GE176" i="382"/>
  <c r="GC176" i="382"/>
  <c r="GA176" i="382"/>
  <c r="GE175" i="382"/>
  <c r="GC175" i="382"/>
  <c r="GA175" i="382"/>
  <c r="GE174" i="382"/>
  <c r="GC174" i="382"/>
  <c r="GA174" i="382"/>
  <c r="GE173" i="382"/>
  <c r="GC173" i="382"/>
  <c r="GA173" i="382"/>
  <c r="GE172" i="382"/>
  <c r="GC172" i="382"/>
  <c r="GA172" i="382"/>
  <c r="GE171" i="382"/>
  <c r="GC171" i="382"/>
  <c r="GA171" i="382"/>
  <c r="GE170" i="382"/>
  <c r="GC170" i="382"/>
  <c r="GA170" i="382"/>
  <c r="GE169" i="382"/>
  <c r="GC169" i="382"/>
  <c r="GA169" i="382"/>
  <c r="GE168" i="382"/>
  <c r="GC168" i="382"/>
  <c r="GA168" i="382"/>
  <c r="GE167" i="382"/>
  <c r="GC167" i="382"/>
  <c r="GA167" i="382"/>
  <c r="GE166" i="382"/>
  <c r="GC166" i="382"/>
  <c r="GA166" i="382"/>
  <c r="GE165" i="382"/>
  <c r="GC165" i="382"/>
  <c r="GA165" i="382"/>
  <c r="GE164" i="382"/>
  <c r="GC164" i="382"/>
  <c r="GA164" i="382"/>
  <c r="GE163" i="382"/>
  <c r="GC163" i="382"/>
  <c r="GA163" i="382"/>
  <c r="GE162" i="382"/>
  <c r="GC162" i="382"/>
  <c r="GA162" i="382"/>
  <c r="GE161" i="382"/>
  <c r="GC161" i="382"/>
  <c r="GA161" i="382"/>
  <c r="GE160" i="382"/>
  <c r="GC160" i="382"/>
  <c r="GA160" i="382"/>
  <c r="GE159" i="382"/>
  <c r="GC159" i="382"/>
  <c r="GA159" i="382"/>
  <c r="GE158" i="382"/>
  <c r="GC158" i="382"/>
  <c r="GA158" i="382"/>
  <c r="GE157" i="382"/>
  <c r="GC157" i="382"/>
  <c r="GA157" i="382"/>
  <c r="GE156" i="382"/>
  <c r="GC156" i="382"/>
  <c r="GA156" i="382"/>
  <c r="GE155" i="382"/>
  <c r="GC155" i="382"/>
  <c r="GA155" i="382"/>
  <c r="GE154" i="382"/>
  <c r="GC154" i="382"/>
  <c r="GA154" i="382"/>
  <c r="GE153" i="382"/>
  <c r="GC153" i="382"/>
  <c r="GA153" i="382"/>
  <c r="GE152" i="382"/>
  <c r="GC152" i="382"/>
  <c r="GA152" i="382"/>
  <c r="GE151" i="382"/>
  <c r="GC151" i="382"/>
  <c r="GA151" i="382"/>
  <c r="GE150" i="382"/>
  <c r="GC150" i="382"/>
  <c r="GA150" i="382"/>
  <c r="GE149" i="382"/>
  <c r="GC149" i="382"/>
  <c r="GA149" i="382"/>
  <c r="GE148" i="382"/>
  <c r="GC148" i="382"/>
  <c r="GA148" i="382"/>
  <c r="GE147" i="382"/>
  <c r="GC147" i="382"/>
  <c r="GA147" i="382"/>
  <c r="GE146" i="382"/>
  <c r="GC146" i="382"/>
  <c r="GA146" i="382"/>
  <c r="GE145" i="382"/>
  <c r="GC145" i="382"/>
  <c r="GA145" i="382"/>
  <c r="GE144" i="382"/>
  <c r="GC144" i="382"/>
  <c r="GA144" i="382"/>
  <c r="GE143" i="382"/>
  <c r="GC143" i="382"/>
  <c r="GA143" i="382"/>
  <c r="GE142" i="382"/>
  <c r="GC142" i="382"/>
  <c r="GA142" i="382"/>
  <c r="GE141" i="382"/>
  <c r="GC141" i="382"/>
  <c r="GA141" i="382"/>
  <c r="GE140" i="382"/>
  <c r="GC140" i="382"/>
  <c r="GA140" i="382"/>
  <c r="GE139" i="382"/>
  <c r="GC139" i="382"/>
  <c r="GA139" i="382"/>
  <c r="GE138" i="382"/>
  <c r="GC138" i="382"/>
  <c r="GA138" i="382"/>
  <c r="GE137" i="382"/>
  <c r="GC137" i="382"/>
  <c r="GA137" i="382"/>
  <c r="GE136" i="382"/>
  <c r="GC136" i="382"/>
  <c r="GA136" i="382"/>
  <c r="GE135" i="382"/>
  <c r="GC135" i="382"/>
  <c r="GA135" i="382"/>
  <c r="GE134" i="382"/>
  <c r="GC134" i="382"/>
  <c r="GA134" i="382"/>
  <c r="GE133" i="382"/>
  <c r="GC133" i="382"/>
  <c r="GA133" i="382"/>
  <c r="GE132" i="382"/>
  <c r="GC132" i="382"/>
  <c r="GA132" i="382"/>
  <c r="GE131" i="382"/>
  <c r="GC131" i="382"/>
  <c r="GA131" i="382"/>
  <c r="GE130" i="382"/>
  <c r="GC130" i="382"/>
  <c r="GA130" i="382"/>
  <c r="GE129" i="382"/>
  <c r="GC129" i="382"/>
  <c r="GA129" i="382"/>
  <c r="GE128" i="382"/>
  <c r="GC128" i="382"/>
  <c r="GA128" i="382"/>
  <c r="GE127" i="382"/>
  <c r="GC127" i="382"/>
  <c r="GA127" i="382"/>
  <c r="GE126" i="382"/>
  <c r="GC126" i="382"/>
  <c r="GA126" i="382"/>
  <c r="GE125" i="382"/>
  <c r="GC125" i="382"/>
  <c r="GA125" i="382"/>
  <c r="GE124" i="382"/>
  <c r="GC124" i="382"/>
  <c r="GA124" i="382"/>
  <c r="GE123" i="382"/>
  <c r="GC123" i="382"/>
  <c r="GA123" i="382"/>
  <c r="GE122" i="382"/>
  <c r="GC122" i="382"/>
  <c r="GA122" i="382"/>
  <c r="GE121" i="382"/>
  <c r="GC121" i="382"/>
  <c r="GA121" i="382"/>
  <c r="GE120" i="382"/>
  <c r="GC120" i="382"/>
  <c r="GA120" i="382"/>
  <c r="GE119" i="382"/>
  <c r="GC119" i="382"/>
  <c r="GA119" i="382"/>
  <c r="GE118" i="382"/>
  <c r="GC118" i="382"/>
  <c r="GA118" i="382"/>
  <c r="GE117" i="382"/>
  <c r="GC117" i="382"/>
  <c r="GA117" i="382"/>
  <c r="GE116" i="382"/>
  <c r="GC116" i="382"/>
  <c r="GA116" i="382"/>
  <c r="GE115" i="382"/>
  <c r="GC115" i="382"/>
  <c r="GA115" i="382"/>
  <c r="GE114" i="382"/>
  <c r="GC114" i="382"/>
  <c r="GA114" i="382"/>
  <c r="GE113" i="382"/>
  <c r="GC113" i="382"/>
  <c r="GA113" i="382"/>
  <c r="GE112" i="382"/>
  <c r="GC112" i="382"/>
  <c r="GA112" i="382"/>
  <c r="GE111" i="382"/>
  <c r="GC111" i="382"/>
  <c r="GA111" i="382"/>
  <c r="GE110" i="382"/>
  <c r="GC110" i="382"/>
  <c r="GA110" i="382"/>
  <c r="GE109" i="382"/>
  <c r="GC109" i="382"/>
  <c r="GA109" i="382"/>
  <c r="GE108" i="382"/>
  <c r="GC108" i="382"/>
  <c r="GA108" i="382"/>
  <c r="GE107" i="382"/>
  <c r="GC107" i="382"/>
  <c r="GA107" i="382"/>
  <c r="GE106" i="382"/>
  <c r="GC106" i="382"/>
  <c r="GA106" i="382"/>
  <c r="GE105" i="382"/>
  <c r="GC105" i="382"/>
  <c r="GA105" i="382"/>
  <c r="GE104" i="382"/>
  <c r="GC104" i="382"/>
  <c r="GA104" i="382"/>
  <c r="GE103" i="382"/>
  <c r="GC103" i="382"/>
  <c r="GA103" i="382"/>
  <c r="GE102" i="382"/>
  <c r="GC102" i="382"/>
  <c r="GA102" i="382"/>
  <c r="GE101" i="382"/>
  <c r="GC101" i="382"/>
  <c r="GA101" i="382"/>
  <c r="GE100" i="382"/>
  <c r="GC100" i="382"/>
  <c r="GA100" i="382"/>
  <c r="GE99" i="382"/>
  <c r="GC99" i="382"/>
  <c r="GA99" i="382"/>
  <c r="GE98" i="382"/>
  <c r="GC98" i="382"/>
  <c r="GA98" i="382"/>
  <c r="GE97" i="382"/>
  <c r="GC97" i="382"/>
  <c r="GA97" i="382"/>
  <c r="GE96" i="382"/>
  <c r="GC96" i="382"/>
  <c r="GA96" i="382"/>
  <c r="GE95" i="382"/>
  <c r="GC95" i="382"/>
  <c r="GA95" i="382"/>
  <c r="GE94" i="382"/>
  <c r="GC94" i="382"/>
  <c r="GA94" i="382"/>
  <c r="GE93" i="382"/>
  <c r="GC93" i="382"/>
  <c r="GA93" i="382"/>
  <c r="GE92" i="382"/>
  <c r="GC92" i="382"/>
  <c r="GA92" i="382"/>
  <c r="GE91" i="382"/>
  <c r="GC91" i="382"/>
  <c r="GA91" i="382"/>
  <c r="GE90" i="382"/>
  <c r="GC90" i="382"/>
  <c r="GA90" i="382"/>
  <c r="GE89" i="382"/>
  <c r="GC89" i="382"/>
  <c r="GA89" i="382"/>
  <c r="GE88" i="382"/>
  <c r="GC88" i="382"/>
  <c r="GA88" i="382"/>
  <c r="GE87" i="382"/>
  <c r="GC87" i="382"/>
  <c r="GA87" i="382"/>
  <c r="GE86" i="382"/>
  <c r="GC86" i="382"/>
  <c r="GA86" i="382"/>
  <c r="GE85" i="382"/>
  <c r="GC85" i="382"/>
  <c r="GA85" i="382"/>
  <c r="GE84" i="382"/>
  <c r="GC84" i="382"/>
  <c r="GA84" i="382"/>
  <c r="GE83" i="382"/>
  <c r="GC83" i="382"/>
  <c r="GA83" i="382"/>
  <c r="GE82" i="382"/>
  <c r="GC82" i="382"/>
  <c r="GA82" i="382"/>
  <c r="GE81" i="382"/>
  <c r="GC81" i="382"/>
  <c r="GA81" i="382"/>
  <c r="GE80" i="382"/>
  <c r="GC80" i="382"/>
  <c r="GA80" i="382"/>
  <c r="GE79" i="382"/>
  <c r="GC79" i="382"/>
  <c r="GA79" i="382"/>
  <c r="GE78" i="382"/>
  <c r="GC78" i="382"/>
  <c r="GA78" i="382"/>
  <c r="GE77" i="382"/>
  <c r="GC77" i="382"/>
  <c r="GA77" i="382"/>
  <c r="GE76" i="382"/>
  <c r="GC76" i="382"/>
  <c r="GA76" i="382"/>
  <c r="GE75" i="382"/>
  <c r="GC75" i="382"/>
  <c r="GA75" i="382"/>
  <c r="GE74" i="382"/>
  <c r="GC74" i="382"/>
  <c r="GA74" i="382"/>
  <c r="GE73" i="382"/>
  <c r="GC73" i="382"/>
  <c r="GA73" i="382"/>
  <c r="GE72" i="382"/>
  <c r="GC72" i="382"/>
  <c r="GA72" i="382"/>
  <c r="GE71" i="382"/>
  <c r="GC71" i="382"/>
  <c r="GA71" i="382"/>
  <c r="GE70" i="382"/>
  <c r="GC70" i="382"/>
  <c r="GA70" i="382"/>
  <c r="GE69" i="382"/>
  <c r="GC69" i="382"/>
  <c r="GA69" i="382"/>
  <c r="GE68" i="382"/>
  <c r="GC68" i="382"/>
  <c r="GA68" i="382"/>
  <c r="GE67" i="382"/>
  <c r="GC67" i="382"/>
  <c r="GA67" i="382"/>
  <c r="GE66" i="382"/>
  <c r="GC66" i="382"/>
  <c r="GA66" i="382"/>
  <c r="GE65" i="382"/>
  <c r="GC65" i="382"/>
  <c r="GA65" i="382"/>
  <c r="GE64" i="382"/>
  <c r="GC64" i="382"/>
  <c r="GA64" i="382"/>
  <c r="GE63" i="382"/>
  <c r="GC63" i="382"/>
  <c r="GA63" i="382"/>
  <c r="GE62" i="382"/>
  <c r="GC62" i="382"/>
  <c r="GA62" i="382"/>
  <c r="GE61" i="382"/>
  <c r="GC61" i="382"/>
  <c r="GA61" i="382"/>
  <c r="GE60" i="382"/>
  <c r="GC60" i="382"/>
  <c r="GA60" i="382"/>
  <c r="GE59" i="382"/>
  <c r="GC59" i="382"/>
  <c r="GA59" i="382"/>
  <c r="GE58" i="382"/>
  <c r="GC58" i="382"/>
  <c r="GA58" i="382"/>
  <c r="GE57" i="382"/>
  <c r="GC57" i="382"/>
  <c r="GA57" i="382"/>
  <c r="GE56" i="382"/>
  <c r="GC56" i="382"/>
  <c r="GA56" i="382"/>
  <c r="GE55" i="382"/>
  <c r="GC55" i="382"/>
  <c r="GA55" i="382"/>
  <c r="GE54" i="382"/>
  <c r="GC54" i="382"/>
  <c r="GA54" i="382"/>
  <c r="GE53" i="382"/>
  <c r="GC53" i="382"/>
  <c r="GA53" i="382"/>
  <c r="GE52" i="382"/>
  <c r="GC52" i="382"/>
  <c r="GA52" i="382"/>
  <c r="GE51" i="382"/>
  <c r="GC51" i="382"/>
  <c r="GA51" i="382"/>
  <c r="GE50" i="382"/>
  <c r="GC50" i="382"/>
  <c r="GA50" i="382"/>
  <c r="GE49" i="382"/>
  <c r="GC49" i="382"/>
  <c r="GA49" i="382"/>
  <c r="GE48" i="382"/>
  <c r="GC48" i="382"/>
  <c r="GA48" i="382"/>
  <c r="GE47" i="382"/>
  <c r="GC47" i="382"/>
  <c r="GA47" i="382"/>
  <c r="GE46" i="382"/>
  <c r="GC46" i="382"/>
  <c r="GA46" i="382"/>
  <c r="GE45" i="382"/>
  <c r="GC45" i="382"/>
  <c r="GA45" i="382"/>
  <c r="GE44" i="382"/>
  <c r="GC44" i="382"/>
  <c r="GA44" i="382"/>
  <c r="GE43" i="382"/>
  <c r="GC43" i="382"/>
  <c r="GA43" i="382"/>
  <c r="GE42" i="382"/>
  <c r="GC42" i="382"/>
  <c r="GA42" i="382"/>
  <c r="GE41" i="382"/>
  <c r="GC41" i="382"/>
  <c r="GA41" i="382"/>
  <c r="GE40" i="382"/>
  <c r="GC40" i="382"/>
  <c r="GA40" i="382"/>
  <c r="GE39" i="382"/>
  <c r="GC39" i="382"/>
  <c r="GA39" i="382"/>
  <c r="GE38" i="382"/>
  <c r="GC38" i="382"/>
  <c r="GA38" i="382"/>
  <c r="GE37" i="382"/>
  <c r="GC37" i="382"/>
  <c r="GA37" i="382"/>
  <c r="GE36" i="382"/>
  <c r="GC36" i="382"/>
  <c r="GA36" i="382"/>
  <c r="GE35" i="382"/>
  <c r="GC35" i="382"/>
  <c r="GA35" i="382"/>
  <c r="GF13" i="382"/>
  <c r="GE13" i="382"/>
  <c r="GB13" i="382"/>
  <c r="GA13" i="382"/>
  <c r="GE11" i="382"/>
  <c r="GA11" i="382"/>
  <c r="GE9" i="382"/>
  <c r="GA9" i="382"/>
  <c r="GE8" i="382"/>
  <c r="GA8" i="382"/>
  <c r="GE6" i="382"/>
  <c r="GA6" i="382"/>
  <c r="GE3" i="382"/>
  <c r="GA3" i="382"/>
  <c r="GH381" i="378"/>
  <c r="GF381" i="378"/>
  <c r="GD381" i="378"/>
  <c r="GH380" i="378"/>
  <c r="GF380" i="378"/>
  <c r="GD380" i="378"/>
  <c r="GH379" i="378"/>
  <c r="GF379" i="378"/>
  <c r="GD379" i="378"/>
  <c r="GH378" i="378"/>
  <c r="GF378" i="378"/>
  <c r="GD378" i="378"/>
  <c r="GH377" i="378"/>
  <c r="GF377" i="378"/>
  <c r="GD377" i="378"/>
  <c r="GH376" i="378"/>
  <c r="GF376" i="378"/>
  <c r="GD376" i="378"/>
  <c r="GH375" i="378"/>
  <c r="GF375" i="378"/>
  <c r="GD375" i="378"/>
  <c r="GH374" i="378"/>
  <c r="GF374" i="378"/>
  <c r="GD374" i="378"/>
  <c r="GH373" i="378"/>
  <c r="GF373" i="378"/>
  <c r="GD373" i="378"/>
  <c r="GH372" i="378"/>
  <c r="GF372" i="378"/>
  <c r="GD372" i="378"/>
  <c r="GH371" i="378"/>
  <c r="GF371" i="378"/>
  <c r="GD371" i="378"/>
  <c r="GH370" i="378"/>
  <c r="GF370" i="378"/>
  <c r="GD370" i="378"/>
  <c r="GH369" i="378"/>
  <c r="GF369" i="378"/>
  <c r="GD369" i="378"/>
  <c r="GH368" i="378"/>
  <c r="GF368" i="378"/>
  <c r="GD368" i="378"/>
  <c r="GH367" i="378"/>
  <c r="GF367" i="378"/>
  <c r="GD367" i="378"/>
  <c r="GH366" i="378"/>
  <c r="GF366" i="378"/>
  <c r="GD366" i="378"/>
  <c r="GH365" i="378"/>
  <c r="GF365" i="378"/>
  <c r="GD365" i="378"/>
  <c r="GH364" i="378"/>
  <c r="GF364" i="378"/>
  <c r="GD364" i="378"/>
  <c r="GH363" i="378"/>
  <c r="GF363" i="378"/>
  <c r="GD363" i="378"/>
  <c r="GH362" i="378"/>
  <c r="GF362" i="378"/>
  <c r="GD362" i="378"/>
  <c r="GH361" i="378"/>
  <c r="GF361" i="378"/>
  <c r="GD361" i="378"/>
  <c r="GH360" i="378"/>
  <c r="GF360" i="378"/>
  <c r="GD360" i="378"/>
  <c r="GH359" i="378"/>
  <c r="GF359" i="378"/>
  <c r="GD359" i="378"/>
  <c r="GH358" i="378"/>
  <c r="GF358" i="378"/>
  <c r="GD358" i="378"/>
  <c r="GH357" i="378"/>
  <c r="GF357" i="378"/>
  <c r="GD357" i="378"/>
  <c r="GH356" i="378"/>
  <c r="GF356" i="378"/>
  <c r="GD356" i="378"/>
  <c r="GH355" i="378"/>
  <c r="GF355" i="378"/>
  <c r="GD355" i="378"/>
  <c r="GH354" i="378"/>
  <c r="GF354" i="378"/>
  <c r="GD354" i="378"/>
  <c r="GH353" i="378"/>
  <c r="GF353" i="378"/>
  <c r="GD353" i="378"/>
  <c r="GH352" i="378"/>
  <c r="GF352" i="378"/>
  <c r="GD352" i="378"/>
  <c r="GH351" i="378"/>
  <c r="GF351" i="378"/>
  <c r="GD351" i="378"/>
  <c r="GH350" i="378"/>
  <c r="GF350" i="378"/>
  <c r="GD350" i="378"/>
  <c r="GH349" i="378"/>
  <c r="GF349" i="378"/>
  <c r="GD349" i="378"/>
  <c r="GH348" i="378"/>
  <c r="GF348" i="378"/>
  <c r="GD348" i="378"/>
  <c r="GH347" i="378"/>
  <c r="GF347" i="378"/>
  <c r="GD347" i="378"/>
  <c r="GH346" i="378"/>
  <c r="GF346" i="378"/>
  <c r="GD346" i="378"/>
  <c r="GH345" i="378"/>
  <c r="GF345" i="378"/>
  <c r="GD345" i="378"/>
  <c r="GH344" i="378"/>
  <c r="GF344" i="378"/>
  <c r="GD344" i="378"/>
  <c r="GH343" i="378"/>
  <c r="GF343" i="378"/>
  <c r="GD343" i="378"/>
  <c r="GH342" i="378"/>
  <c r="GF342" i="378"/>
  <c r="GD342" i="378"/>
  <c r="GH341" i="378"/>
  <c r="GF341" i="378"/>
  <c r="GD341" i="378"/>
  <c r="GH340" i="378"/>
  <c r="GF340" i="378"/>
  <c r="GD340" i="378"/>
  <c r="GH339" i="378"/>
  <c r="GF339" i="378"/>
  <c r="GD339" i="378"/>
  <c r="GH338" i="378"/>
  <c r="GF338" i="378"/>
  <c r="GD338" i="378"/>
  <c r="GH337" i="378"/>
  <c r="GF337" i="378"/>
  <c r="GD337" i="378"/>
  <c r="GH336" i="378"/>
  <c r="GF336" i="378"/>
  <c r="GD336" i="378"/>
  <c r="GH335" i="378"/>
  <c r="GF335" i="378"/>
  <c r="GD335" i="378"/>
  <c r="GH334" i="378"/>
  <c r="GF334" i="378"/>
  <c r="GD334" i="378"/>
  <c r="GH333" i="378"/>
  <c r="GF333" i="378"/>
  <c r="GD333" i="378"/>
  <c r="GH332" i="378"/>
  <c r="GF332" i="378"/>
  <c r="GD332" i="378"/>
  <c r="GH331" i="378"/>
  <c r="GF331" i="378"/>
  <c r="GD331" i="378"/>
  <c r="GH330" i="378"/>
  <c r="GF330" i="378"/>
  <c r="GD330" i="378"/>
  <c r="GH329" i="378"/>
  <c r="GF329" i="378"/>
  <c r="GD329" i="378"/>
  <c r="GH328" i="378"/>
  <c r="GF328" i="378"/>
  <c r="GD328" i="378"/>
  <c r="GH327" i="378"/>
  <c r="GF327" i="378"/>
  <c r="GD327" i="378"/>
  <c r="GH326" i="378"/>
  <c r="GF326" i="378"/>
  <c r="GD326" i="378"/>
  <c r="GH325" i="378"/>
  <c r="GF325" i="378"/>
  <c r="GD325" i="378"/>
  <c r="GH324" i="378"/>
  <c r="GF324" i="378"/>
  <c r="GD324" i="378"/>
  <c r="GH323" i="378"/>
  <c r="GF323" i="378"/>
  <c r="GD323" i="378"/>
  <c r="GH322" i="378"/>
  <c r="GF322" i="378"/>
  <c r="GD322" i="378"/>
  <c r="GH321" i="378"/>
  <c r="GF321" i="378"/>
  <c r="GD321" i="378"/>
  <c r="GH320" i="378"/>
  <c r="GF320" i="378"/>
  <c r="GD320" i="378"/>
  <c r="GH319" i="378"/>
  <c r="GF319" i="378"/>
  <c r="GD319" i="378"/>
  <c r="GH318" i="378"/>
  <c r="GF318" i="378"/>
  <c r="GD318" i="378"/>
  <c r="GH317" i="378"/>
  <c r="GF317" i="378"/>
  <c r="GD317" i="378"/>
  <c r="GH316" i="378"/>
  <c r="GF316" i="378"/>
  <c r="GD316" i="378"/>
  <c r="GH315" i="378"/>
  <c r="GF315" i="378"/>
  <c r="GD315" i="378"/>
  <c r="GH314" i="378"/>
  <c r="GF314" i="378"/>
  <c r="GD314" i="378"/>
  <c r="GH313" i="378"/>
  <c r="GF313" i="378"/>
  <c r="GD313" i="378"/>
  <c r="GH312" i="378"/>
  <c r="GF312" i="378"/>
  <c r="GD312" i="378"/>
  <c r="GH311" i="378"/>
  <c r="GF311" i="378"/>
  <c r="GD311" i="378"/>
  <c r="GH310" i="378"/>
  <c r="GF310" i="378"/>
  <c r="GD310" i="378"/>
  <c r="GH309" i="378"/>
  <c r="GF309" i="378"/>
  <c r="GD309" i="378"/>
  <c r="GH308" i="378"/>
  <c r="GF308" i="378"/>
  <c r="GD308" i="378"/>
  <c r="GH307" i="378"/>
  <c r="GF307" i="378"/>
  <c r="GD307" i="378"/>
  <c r="GH306" i="378"/>
  <c r="GF306" i="378"/>
  <c r="GD306" i="378"/>
  <c r="GH305" i="378"/>
  <c r="GF305" i="378"/>
  <c r="GD305" i="378"/>
  <c r="GH304" i="378"/>
  <c r="GF304" i="378"/>
  <c r="GD304" i="378"/>
  <c r="GH303" i="378"/>
  <c r="GF303" i="378"/>
  <c r="GD303" i="378"/>
  <c r="GH302" i="378"/>
  <c r="GF302" i="378"/>
  <c r="GD302" i="378"/>
  <c r="GH301" i="378"/>
  <c r="GF301" i="378"/>
  <c r="GD301" i="378"/>
  <c r="GH300" i="378"/>
  <c r="GF300" i="378"/>
  <c r="GD300" i="378"/>
  <c r="GH299" i="378"/>
  <c r="GF299" i="378"/>
  <c r="GD299" i="378"/>
  <c r="GH298" i="378"/>
  <c r="GF298" i="378"/>
  <c r="GD298" i="378"/>
  <c r="GH297" i="378"/>
  <c r="GF297" i="378"/>
  <c r="GD297" i="378"/>
  <c r="GH296" i="378"/>
  <c r="GF296" i="378"/>
  <c r="GD296" i="378"/>
  <c r="GH295" i="378"/>
  <c r="GF295" i="378"/>
  <c r="GD295" i="378"/>
  <c r="GH294" i="378"/>
  <c r="GF294" i="378"/>
  <c r="GD294" i="378"/>
  <c r="GH293" i="378"/>
  <c r="GF293" i="378"/>
  <c r="GD293" i="378"/>
  <c r="GH292" i="378"/>
  <c r="GF292" i="378"/>
  <c r="GD292" i="378"/>
  <c r="GH291" i="378"/>
  <c r="GF291" i="378"/>
  <c r="GD291" i="378"/>
  <c r="GH290" i="378"/>
  <c r="GF290" i="378"/>
  <c r="GD290" i="378"/>
  <c r="GH289" i="378"/>
  <c r="GF289" i="378"/>
  <c r="GD289" i="378"/>
  <c r="GH288" i="378"/>
  <c r="GF288" i="378"/>
  <c r="GD288" i="378"/>
  <c r="GH287" i="378"/>
  <c r="GF287" i="378"/>
  <c r="GD287" i="378"/>
  <c r="GH286" i="378"/>
  <c r="GF286" i="378"/>
  <c r="GD286" i="378"/>
  <c r="GH285" i="378"/>
  <c r="GF285" i="378"/>
  <c r="GD285" i="378"/>
  <c r="GH284" i="378"/>
  <c r="GF284" i="378"/>
  <c r="GD284" i="378"/>
  <c r="GH283" i="378"/>
  <c r="GF283" i="378"/>
  <c r="GD283" i="378"/>
  <c r="GH282" i="378"/>
  <c r="GF282" i="378"/>
  <c r="GD282" i="378"/>
  <c r="GH281" i="378"/>
  <c r="GF281" i="378"/>
  <c r="GD281" i="378"/>
  <c r="GH280" i="378"/>
  <c r="GF280" i="378"/>
  <c r="GD280" i="378"/>
  <c r="GH279" i="378"/>
  <c r="GF279" i="378"/>
  <c r="GD279" i="378"/>
  <c r="GH278" i="378"/>
  <c r="GF278" i="378"/>
  <c r="GD278" i="378"/>
  <c r="GH277" i="378"/>
  <c r="GF277" i="378"/>
  <c r="GD277" i="378"/>
  <c r="GH276" i="378"/>
  <c r="GF276" i="378"/>
  <c r="GD276" i="378"/>
  <c r="GH275" i="378"/>
  <c r="GF275" i="378"/>
  <c r="GD275" i="378"/>
  <c r="GH274" i="378"/>
  <c r="GF274" i="378"/>
  <c r="GD274" i="378"/>
  <c r="GH273" i="378"/>
  <c r="GF273" i="378"/>
  <c r="GD273" i="378"/>
  <c r="GH272" i="378"/>
  <c r="GF272" i="378"/>
  <c r="GD272" i="378"/>
  <c r="GH271" i="378"/>
  <c r="GF271" i="378"/>
  <c r="GD271" i="378"/>
  <c r="GH270" i="378"/>
  <c r="GF270" i="378"/>
  <c r="GD270" i="378"/>
  <c r="GH269" i="378"/>
  <c r="GF269" i="378"/>
  <c r="GD269" i="378"/>
  <c r="GH268" i="378"/>
  <c r="GF268" i="378"/>
  <c r="GD268" i="378"/>
  <c r="GH267" i="378"/>
  <c r="GF267" i="378"/>
  <c r="GD267" i="378"/>
  <c r="GH266" i="378"/>
  <c r="GF266" i="378"/>
  <c r="GD266" i="378"/>
  <c r="GH265" i="378"/>
  <c r="GF265" i="378"/>
  <c r="GD265" i="378"/>
  <c r="GH264" i="378"/>
  <c r="GF264" i="378"/>
  <c r="GD264" i="378"/>
  <c r="GH263" i="378"/>
  <c r="GF263" i="378"/>
  <c r="GD263" i="378"/>
  <c r="GH262" i="378"/>
  <c r="GF262" i="378"/>
  <c r="GD262" i="378"/>
  <c r="GH261" i="378"/>
  <c r="GF261" i="378"/>
  <c r="GD261" i="378"/>
  <c r="GH260" i="378"/>
  <c r="GF260" i="378"/>
  <c r="GD260" i="378"/>
  <c r="GH259" i="378"/>
  <c r="GF259" i="378"/>
  <c r="GD259" i="378"/>
  <c r="GH258" i="378"/>
  <c r="GF258" i="378"/>
  <c r="GD258" i="378"/>
  <c r="GH257" i="378"/>
  <c r="GF257" i="378"/>
  <c r="GD257" i="378"/>
  <c r="GH256" i="378"/>
  <c r="GF256" i="378"/>
  <c r="GD256" i="378"/>
  <c r="GH255" i="378"/>
  <c r="GF255" i="378"/>
  <c r="GD255" i="378"/>
  <c r="GH254" i="378"/>
  <c r="GF254" i="378"/>
  <c r="GD254" i="378"/>
  <c r="GH253" i="378"/>
  <c r="GF253" i="378"/>
  <c r="GD253" i="378"/>
  <c r="GH252" i="378"/>
  <c r="GF252" i="378"/>
  <c r="GD252" i="378"/>
  <c r="GH251" i="378"/>
  <c r="GF251" i="378"/>
  <c r="GD251" i="378"/>
  <c r="GH250" i="378"/>
  <c r="GF250" i="378"/>
  <c r="GD250" i="378"/>
  <c r="GH249" i="378"/>
  <c r="GF249" i="378"/>
  <c r="GD249" i="378"/>
  <c r="GH248" i="378"/>
  <c r="GF248" i="378"/>
  <c r="GD248" i="378"/>
  <c r="GH247" i="378"/>
  <c r="GF247" i="378"/>
  <c r="GD247" i="378"/>
  <c r="GH246" i="378"/>
  <c r="GF246" i="378"/>
  <c r="GD246" i="378"/>
  <c r="GH245" i="378"/>
  <c r="GF245" i="378"/>
  <c r="GD245" i="378"/>
  <c r="GH244" i="378"/>
  <c r="GF244" i="378"/>
  <c r="GD244" i="378"/>
  <c r="GH243" i="378"/>
  <c r="GF243" i="378"/>
  <c r="GD243" i="378"/>
  <c r="GH242" i="378"/>
  <c r="GF242" i="378"/>
  <c r="GD242" i="378"/>
  <c r="GH241" i="378"/>
  <c r="GF241" i="378"/>
  <c r="GD241" i="378"/>
  <c r="GH240" i="378"/>
  <c r="GF240" i="378"/>
  <c r="GD240" i="378"/>
  <c r="GH239" i="378"/>
  <c r="GF239" i="378"/>
  <c r="GD239" i="378"/>
  <c r="GH238" i="378"/>
  <c r="GF238" i="378"/>
  <c r="GD238" i="378"/>
  <c r="GH237" i="378"/>
  <c r="GF237" i="378"/>
  <c r="GD237" i="378"/>
  <c r="GH236" i="378"/>
  <c r="GF236" i="378"/>
  <c r="GD236" i="378"/>
  <c r="GH235" i="378"/>
  <c r="GF235" i="378"/>
  <c r="GD235" i="378"/>
  <c r="GH234" i="378"/>
  <c r="GF234" i="378"/>
  <c r="GD234" i="378"/>
  <c r="GH233" i="378"/>
  <c r="GF233" i="378"/>
  <c r="GD233" i="378"/>
  <c r="GH232" i="378"/>
  <c r="GF232" i="378"/>
  <c r="GD232" i="378"/>
  <c r="GH231" i="378"/>
  <c r="GF231" i="378"/>
  <c r="GD231" i="378"/>
  <c r="GH230" i="378"/>
  <c r="GF230" i="378"/>
  <c r="GD230" i="378"/>
  <c r="GH229" i="378"/>
  <c r="GF229" i="378"/>
  <c r="GD229" i="378"/>
  <c r="GH228" i="378"/>
  <c r="GF228" i="378"/>
  <c r="GD228" i="378"/>
  <c r="GH227" i="378"/>
  <c r="GF227" i="378"/>
  <c r="GD227" i="378"/>
  <c r="GH226" i="378"/>
  <c r="GF226" i="378"/>
  <c r="GD226" i="378"/>
  <c r="GH225" i="378"/>
  <c r="GF225" i="378"/>
  <c r="GD225" i="378"/>
  <c r="GH224" i="378"/>
  <c r="GF224" i="378"/>
  <c r="GD224" i="378"/>
  <c r="GH223" i="378"/>
  <c r="GF223" i="378"/>
  <c r="GD223" i="378"/>
  <c r="GH222" i="378"/>
  <c r="GF222" i="378"/>
  <c r="GD222" i="378"/>
  <c r="GH221" i="378"/>
  <c r="GF221" i="378"/>
  <c r="GD221" i="378"/>
  <c r="GH220" i="378"/>
  <c r="GF220" i="378"/>
  <c r="GD220" i="378"/>
  <c r="GH219" i="378"/>
  <c r="GF219" i="378"/>
  <c r="GD219" i="378"/>
  <c r="GH218" i="378"/>
  <c r="GF218" i="378"/>
  <c r="GD218" i="378"/>
  <c r="GH217" i="378"/>
  <c r="GF217" i="378"/>
  <c r="GD217" i="378"/>
  <c r="GH216" i="378"/>
  <c r="GF216" i="378"/>
  <c r="GD216" i="378"/>
  <c r="GH215" i="378"/>
  <c r="GF215" i="378"/>
  <c r="GD215" i="378"/>
  <c r="GH214" i="378"/>
  <c r="GF214" i="378"/>
  <c r="GD214" i="378"/>
  <c r="GH213" i="378"/>
  <c r="GF213" i="378"/>
  <c r="GD213" i="378"/>
  <c r="GH212" i="378"/>
  <c r="GF212" i="378"/>
  <c r="GD212" i="378"/>
  <c r="GH211" i="378"/>
  <c r="GF211" i="378"/>
  <c r="GD211" i="378"/>
  <c r="GH210" i="378"/>
  <c r="GF210" i="378"/>
  <c r="GD210" i="378"/>
  <c r="GH209" i="378"/>
  <c r="GF209" i="378"/>
  <c r="GD209" i="378"/>
  <c r="GH208" i="378"/>
  <c r="GF208" i="378"/>
  <c r="GD208" i="378"/>
  <c r="GH207" i="378"/>
  <c r="GF207" i="378"/>
  <c r="GD207" i="378"/>
  <c r="GH206" i="378"/>
  <c r="GF206" i="378"/>
  <c r="GD206" i="378"/>
  <c r="GH205" i="378"/>
  <c r="GF205" i="378"/>
  <c r="GD205" i="378"/>
  <c r="GH204" i="378"/>
  <c r="GF204" i="378"/>
  <c r="GD204" i="378"/>
  <c r="GH203" i="378"/>
  <c r="GF203" i="378"/>
  <c r="GD203" i="378"/>
  <c r="GH202" i="378"/>
  <c r="GF202" i="378"/>
  <c r="GD202" i="378"/>
  <c r="GH201" i="378"/>
  <c r="GF201" i="378"/>
  <c r="GD201" i="378"/>
  <c r="GH200" i="378"/>
  <c r="GF200" i="378"/>
  <c r="GD200" i="378"/>
  <c r="GH199" i="378"/>
  <c r="GF199" i="378"/>
  <c r="GD199" i="378"/>
  <c r="GH198" i="378"/>
  <c r="GF198" i="378"/>
  <c r="GD198" i="378"/>
  <c r="GH197" i="378"/>
  <c r="GF197" i="378"/>
  <c r="GD197" i="378"/>
  <c r="GH196" i="378"/>
  <c r="GF196" i="378"/>
  <c r="GD196" i="378"/>
  <c r="GH195" i="378"/>
  <c r="GF195" i="378"/>
  <c r="GD195" i="378"/>
  <c r="GH194" i="378"/>
  <c r="GF194" i="378"/>
  <c r="GD194" i="378"/>
  <c r="GH193" i="378"/>
  <c r="GF193" i="378"/>
  <c r="GD193" i="378"/>
  <c r="GH192" i="378"/>
  <c r="GF192" i="378"/>
  <c r="GD192" i="378"/>
  <c r="GH191" i="378"/>
  <c r="GF191" i="378"/>
  <c r="GD191" i="378"/>
  <c r="GH190" i="378"/>
  <c r="GF190" i="378"/>
  <c r="GD190" i="378"/>
  <c r="GH189" i="378"/>
  <c r="GF189" i="378"/>
  <c r="GD189" i="378"/>
  <c r="GH188" i="378"/>
  <c r="GF188" i="378"/>
  <c r="GD188" i="378"/>
  <c r="GH187" i="378"/>
  <c r="GF187" i="378"/>
  <c r="GD187" i="378"/>
  <c r="GH186" i="378"/>
  <c r="GF186" i="378"/>
  <c r="GD186" i="378"/>
  <c r="GH185" i="378"/>
  <c r="GF185" i="378"/>
  <c r="GD185" i="378"/>
  <c r="GH184" i="378"/>
  <c r="GF184" i="378"/>
  <c r="GD184" i="378"/>
  <c r="GH183" i="378"/>
  <c r="GF183" i="378"/>
  <c r="GD183" i="378"/>
  <c r="GH182" i="378"/>
  <c r="GF182" i="378"/>
  <c r="GD182" i="378"/>
  <c r="GH181" i="378"/>
  <c r="GF181" i="378"/>
  <c r="GD181" i="378"/>
  <c r="GH180" i="378"/>
  <c r="GF180" i="378"/>
  <c r="GD180" i="378"/>
  <c r="GH179" i="378"/>
  <c r="GF179" i="378"/>
  <c r="GD179" i="378"/>
  <c r="GH178" i="378"/>
  <c r="GF178" i="378"/>
  <c r="GD178" i="378"/>
  <c r="GH177" i="378"/>
  <c r="GF177" i="378"/>
  <c r="GD177" i="378"/>
  <c r="GH176" i="378"/>
  <c r="GF176" i="378"/>
  <c r="GD176" i="378"/>
  <c r="GH175" i="378"/>
  <c r="GF175" i="378"/>
  <c r="GD175" i="378"/>
  <c r="GH174" i="378"/>
  <c r="GF174" i="378"/>
  <c r="GD174" i="378"/>
  <c r="GH173" i="378"/>
  <c r="GF173" i="378"/>
  <c r="GD173" i="378"/>
  <c r="GH172" i="378"/>
  <c r="GF172" i="378"/>
  <c r="GD172" i="378"/>
  <c r="GH171" i="378"/>
  <c r="GF171" i="378"/>
  <c r="GD171" i="378"/>
  <c r="GH170" i="378"/>
  <c r="GF170" i="378"/>
  <c r="GD170" i="378"/>
  <c r="GH169" i="378"/>
  <c r="GF169" i="378"/>
  <c r="GD169" i="378"/>
  <c r="GH168" i="378"/>
  <c r="GF168" i="378"/>
  <c r="GD168" i="378"/>
  <c r="GH167" i="378"/>
  <c r="GF167" i="378"/>
  <c r="GD167" i="378"/>
  <c r="GH166" i="378"/>
  <c r="GF166" i="378"/>
  <c r="GD166" i="378"/>
  <c r="GH165" i="378"/>
  <c r="GF165" i="378"/>
  <c r="GD165" i="378"/>
  <c r="GH164" i="378"/>
  <c r="GF164" i="378"/>
  <c r="GD164" i="378"/>
  <c r="GH163" i="378"/>
  <c r="GF163" i="378"/>
  <c r="GD163" i="378"/>
  <c r="GH162" i="378"/>
  <c r="GF162" i="378"/>
  <c r="GD162" i="378"/>
  <c r="GH161" i="378"/>
  <c r="GF161" i="378"/>
  <c r="GD161" i="378"/>
  <c r="GH160" i="378"/>
  <c r="GF160" i="378"/>
  <c r="GD160" i="378"/>
  <c r="GH159" i="378"/>
  <c r="GF159" i="378"/>
  <c r="GD159" i="378"/>
  <c r="GH158" i="378"/>
  <c r="GF158" i="378"/>
  <c r="GD158" i="378"/>
  <c r="GH157" i="378"/>
  <c r="GF157" i="378"/>
  <c r="GD157" i="378"/>
  <c r="GH156" i="378"/>
  <c r="GF156" i="378"/>
  <c r="GD156" i="378"/>
  <c r="GH155" i="378"/>
  <c r="GF155" i="378"/>
  <c r="GD155" i="378"/>
  <c r="GH154" i="378"/>
  <c r="GF154" i="378"/>
  <c r="GD154" i="378"/>
  <c r="GH153" i="378"/>
  <c r="GF153" i="378"/>
  <c r="GD153" i="378"/>
  <c r="GH152" i="378"/>
  <c r="GF152" i="378"/>
  <c r="GD152" i="378"/>
  <c r="GH151" i="378"/>
  <c r="GF151" i="378"/>
  <c r="GD151" i="378"/>
  <c r="GH150" i="378"/>
  <c r="GF150" i="378"/>
  <c r="GD150" i="378"/>
  <c r="GH149" i="378"/>
  <c r="GF149" i="378"/>
  <c r="GD149" i="378"/>
  <c r="GH148" i="378"/>
  <c r="GF148" i="378"/>
  <c r="GD148" i="378"/>
  <c r="GH147" i="378"/>
  <c r="GF147" i="378"/>
  <c r="GD147" i="378"/>
  <c r="GH146" i="378"/>
  <c r="GF146" i="378"/>
  <c r="GD146" i="378"/>
  <c r="GH145" i="378"/>
  <c r="GF145" i="378"/>
  <c r="GD145" i="378"/>
  <c r="GH144" i="378"/>
  <c r="GF144" i="378"/>
  <c r="GD144" i="378"/>
  <c r="GH143" i="378"/>
  <c r="GF143" i="378"/>
  <c r="GD143" i="378"/>
  <c r="GH142" i="378"/>
  <c r="GF142" i="378"/>
  <c r="GD142" i="378"/>
  <c r="GH141" i="378"/>
  <c r="GF141" i="378"/>
  <c r="GD141" i="378"/>
  <c r="GH140" i="378"/>
  <c r="GF140" i="378"/>
  <c r="GD140" i="378"/>
  <c r="GH139" i="378"/>
  <c r="GF139" i="378"/>
  <c r="GD139" i="378"/>
  <c r="GH138" i="378"/>
  <c r="GF138" i="378"/>
  <c r="GD138" i="378"/>
  <c r="GH137" i="378"/>
  <c r="GF137" i="378"/>
  <c r="GD137" i="378"/>
  <c r="GH136" i="378"/>
  <c r="GF136" i="378"/>
  <c r="GD136" i="378"/>
  <c r="GH135" i="378"/>
  <c r="GF135" i="378"/>
  <c r="GD135" i="378"/>
  <c r="GH134" i="378"/>
  <c r="GF134" i="378"/>
  <c r="GD134" i="378"/>
  <c r="GH133" i="378"/>
  <c r="GF133" i="378"/>
  <c r="GD133" i="378"/>
  <c r="GH132" i="378"/>
  <c r="GF132" i="378"/>
  <c r="GD132" i="378"/>
  <c r="GH131" i="378"/>
  <c r="GF131" i="378"/>
  <c r="GD131" i="378"/>
  <c r="GH130" i="378"/>
  <c r="GF130" i="378"/>
  <c r="GD130" i="378"/>
  <c r="GH129" i="378"/>
  <c r="GF129" i="378"/>
  <c r="GD129" i="378"/>
  <c r="GH128" i="378"/>
  <c r="GF128" i="378"/>
  <c r="GD128" i="378"/>
  <c r="GH127" i="378"/>
  <c r="GF127" i="378"/>
  <c r="GD127" i="378"/>
  <c r="GH126" i="378"/>
  <c r="GF126" i="378"/>
  <c r="GD126" i="378"/>
  <c r="GH125" i="378"/>
  <c r="GF125" i="378"/>
  <c r="GD125" i="378"/>
  <c r="GH124" i="378"/>
  <c r="GF124" i="378"/>
  <c r="GD124" i="378"/>
  <c r="GH123" i="378"/>
  <c r="GF123" i="378"/>
  <c r="GD123" i="378"/>
  <c r="GH122" i="378"/>
  <c r="GF122" i="378"/>
  <c r="GD122" i="378"/>
  <c r="GH121" i="378"/>
  <c r="GF121" i="378"/>
  <c r="GD121" i="378"/>
  <c r="GH120" i="378"/>
  <c r="GF120" i="378"/>
  <c r="GD120" i="378"/>
  <c r="GH119" i="378"/>
  <c r="GF119" i="378"/>
  <c r="GD119" i="378"/>
  <c r="GH118" i="378"/>
  <c r="GF118" i="378"/>
  <c r="GD118" i="378"/>
  <c r="GH117" i="378"/>
  <c r="GF117" i="378"/>
  <c r="GD117" i="378"/>
  <c r="GH116" i="378"/>
  <c r="GF116" i="378"/>
  <c r="GD116" i="378"/>
  <c r="GH115" i="378"/>
  <c r="GF115" i="378"/>
  <c r="GD115" i="378"/>
  <c r="GH114" i="378"/>
  <c r="GF114" i="378"/>
  <c r="GD114" i="378"/>
  <c r="GH113" i="378"/>
  <c r="GF113" i="378"/>
  <c r="GD113" i="378"/>
  <c r="GH112" i="378"/>
  <c r="GF112" i="378"/>
  <c r="GD112" i="378"/>
  <c r="GH111" i="378"/>
  <c r="GF111" i="378"/>
  <c r="GD111" i="378"/>
  <c r="GH110" i="378"/>
  <c r="GF110" i="378"/>
  <c r="GD110" i="378"/>
  <c r="GH109" i="378"/>
  <c r="GF109" i="378"/>
  <c r="GD109" i="378"/>
  <c r="GH108" i="378"/>
  <c r="GF108" i="378"/>
  <c r="GD108" i="378"/>
  <c r="GH107" i="378"/>
  <c r="GF107" i="378"/>
  <c r="GD107" i="378"/>
  <c r="GH106" i="378"/>
  <c r="GF106" i="378"/>
  <c r="GD106" i="378"/>
  <c r="GH105" i="378"/>
  <c r="GF105" i="378"/>
  <c r="GD105" i="378"/>
  <c r="GH104" i="378"/>
  <c r="GF104" i="378"/>
  <c r="GD104" i="378"/>
  <c r="GH103" i="378"/>
  <c r="GF103" i="378"/>
  <c r="GD103" i="378"/>
  <c r="GH102" i="378"/>
  <c r="GF102" i="378"/>
  <c r="GD102" i="378"/>
  <c r="GH101" i="378"/>
  <c r="GF101" i="378"/>
  <c r="GD101" i="378"/>
  <c r="GH100" i="378"/>
  <c r="GF100" i="378"/>
  <c r="GD100" i="378"/>
  <c r="GH99" i="378"/>
  <c r="GF99" i="378"/>
  <c r="GD99" i="378"/>
  <c r="GH98" i="378"/>
  <c r="GF98" i="378"/>
  <c r="GD98" i="378"/>
  <c r="GH97" i="378"/>
  <c r="GF97" i="378"/>
  <c r="GD97" i="378"/>
  <c r="GH96" i="378"/>
  <c r="GF96" i="378"/>
  <c r="GD96" i="378"/>
  <c r="GH95" i="378"/>
  <c r="GF95" i="378"/>
  <c r="GD95" i="378"/>
  <c r="GH94" i="378"/>
  <c r="GF94" i="378"/>
  <c r="GD94" i="378"/>
  <c r="GH93" i="378"/>
  <c r="GF93" i="378"/>
  <c r="GD93" i="378"/>
  <c r="GH92" i="378"/>
  <c r="GF92" i="378"/>
  <c r="GD92" i="378"/>
  <c r="GH91" i="378"/>
  <c r="GF91" i="378"/>
  <c r="GD91" i="378"/>
  <c r="GH90" i="378"/>
  <c r="GF90" i="378"/>
  <c r="GD90" i="378"/>
  <c r="GH89" i="378"/>
  <c r="GF89" i="378"/>
  <c r="GD89" i="378"/>
  <c r="GH88" i="378"/>
  <c r="GF88" i="378"/>
  <c r="GD88" i="378"/>
  <c r="GH87" i="378"/>
  <c r="GF87" i="378"/>
  <c r="GD87" i="378"/>
  <c r="GH86" i="378"/>
  <c r="GF86" i="378"/>
  <c r="GD86" i="378"/>
  <c r="GH85" i="378"/>
  <c r="GF85" i="378"/>
  <c r="GD85" i="378"/>
  <c r="GH84" i="378"/>
  <c r="GF84" i="378"/>
  <c r="GD84" i="378"/>
  <c r="GH83" i="378"/>
  <c r="GF83" i="378"/>
  <c r="GD83" i="378"/>
  <c r="GH82" i="378"/>
  <c r="GF82" i="378"/>
  <c r="GD82" i="378"/>
  <c r="GH81" i="378"/>
  <c r="GF81" i="378"/>
  <c r="GD81" i="378"/>
  <c r="GH80" i="378"/>
  <c r="GF80" i="378"/>
  <c r="GD80" i="378"/>
  <c r="GH79" i="378"/>
  <c r="GF79" i="378"/>
  <c r="GD79" i="378"/>
  <c r="GH78" i="378"/>
  <c r="GF78" i="378"/>
  <c r="GD78" i="378"/>
  <c r="GH77" i="378"/>
  <c r="GF77" i="378"/>
  <c r="GD77" i="378"/>
  <c r="GH76" i="378"/>
  <c r="GF76" i="378"/>
  <c r="GD76" i="378"/>
  <c r="GH75" i="378"/>
  <c r="GF75" i="378"/>
  <c r="GD75" i="378"/>
  <c r="GH74" i="378"/>
  <c r="GF74" i="378"/>
  <c r="GD74" i="378"/>
  <c r="GH73" i="378"/>
  <c r="GF73" i="378"/>
  <c r="GD73" i="378"/>
  <c r="GH72" i="378"/>
  <c r="GF72" i="378"/>
  <c r="GD72" i="378"/>
  <c r="GH71" i="378"/>
  <c r="GF71" i="378"/>
  <c r="GD71" i="378"/>
  <c r="GH70" i="378"/>
  <c r="GF70" i="378"/>
  <c r="GD70" i="378"/>
  <c r="GH69" i="378"/>
  <c r="GF69" i="378"/>
  <c r="GD69" i="378"/>
  <c r="GH68" i="378"/>
  <c r="GF68" i="378"/>
  <c r="GD68" i="378"/>
  <c r="GH67" i="378"/>
  <c r="GF67" i="378"/>
  <c r="GD67" i="378"/>
  <c r="GH66" i="378"/>
  <c r="GF66" i="378"/>
  <c r="GD66" i="378"/>
  <c r="GH65" i="378"/>
  <c r="GF65" i="378"/>
  <c r="GD65" i="378"/>
  <c r="GH64" i="378"/>
  <c r="GF64" i="378"/>
  <c r="GD64" i="378"/>
  <c r="GH63" i="378"/>
  <c r="GF63" i="378"/>
  <c r="GD63" i="378"/>
  <c r="GH62" i="378"/>
  <c r="GF62" i="378"/>
  <c r="GD62" i="378"/>
  <c r="GH61" i="378"/>
  <c r="GF61" i="378"/>
  <c r="GD61" i="378"/>
  <c r="GH60" i="378"/>
  <c r="GF60" i="378"/>
  <c r="GD60" i="378"/>
  <c r="GH59" i="378"/>
  <c r="GF59" i="378"/>
  <c r="GD59" i="378"/>
  <c r="GH58" i="378"/>
  <c r="GF58" i="378"/>
  <c r="GD58" i="378"/>
  <c r="GH57" i="378"/>
  <c r="GF57" i="378"/>
  <c r="GD57" i="378"/>
  <c r="GH56" i="378"/>
  <c r="GF56" i="378"/>
  <c r="GD56" i="378"/>
  <c r="GH55" i="378"/>
  <c r="GF55" i="378"/>
  <c r="GD55" i="378"/>
  <c r="GH54" i="378"/>
  <c r="GF54" i="378"/>
  <c r="GD54" i="378"/>
  <c r="GH53" i="378"/>
  <c r="GF53" i="378"/>
  <c r="GD53" i="378"/>
  <c r="GH52" i="378"/>
  <c r="GF52" i="378"/>
  <c r="GD52" i="378"/>
  <c r="GH51" i="378"/>
  <c r="GF51" i="378"/>
  <c r="GD51" i="378"/>
  <c r="GH50" i="378"/>
  <c r="GF50" i="378"/>
  <c r="GD50" i="378"/>
  <c r="GH49" i="378"/>
  <c r="GF49" i="378"/>
  <c r="GD49" i="378"/>
  <c r="GH48" i="378"/>
  <c r="GF48" i="378"/>
  <c r="GD48" i="378"/>
  <c r="GH47" i="378"/>
  <c r="GF47" i="378"/>
  <c r="GD47" i="378"/>
  <c r="GH46" i="378"/>
  <c r="GF46" i="378"/>
  <c r="GD46" i="378"/>
  <c r="GH45" i="378"/>
  <c r="GF45" i="378"/>
  <c r="GD45" i="378"/>
  <c r="GH44" i="378"/>
  <c r="GF44" i="378"/>
  <c r="GD44" i="378"/>
  <c r="GH43" i="378"/>
  <c r="GF43" i="378"/>
  <c r="GD43" i="378"/>
  <c r="GH42" i="378"/>
  <c r="GF42" i="378"/>
  <c r="GD42" i="378"/>
  <c r="GH41" i="378"/>
  <c r="GF41" i="378"/>
  <c r="GD41" i="378"/>
  <c r="GH40" i="378"/>
  <c r="GF40" i="378"/>
  <c r="GD40" i="378"/>
  <c r="GH39" i="378"/>
  <c r="GF39" i="378"/>
  <c r="GD39" i="378"/>
  <c r="GH38" i="378"/>
  <c r="GF38" i="378"/>
  <c r="GD38" i="378"/>
  <c r="GH37" i="378"/>
  <c r="GF37" i="378"/>
  <c r="GD37" i="378"/>
  <c r="GH36" i="378"/>
  <c r="GF36" i="378"/>
  <c r="GD36" i="378"/>
  <c r="GH35" i="378"/>
  <c r="GF35" i="378"/>
  <c r="GD35" i="378"/>
  <c r="GH34" i="378"/>
  <c r="GF34" i="378"/>
  <c r="GD34" i="378"/>
  <c r="GH33" i="378"/>
  <c r="GF33" i="378"/>
  <c r="GD33" i="378"/>
  <c r="GH32" i="378"/>
  <c r="GF32" i="378"/>
  <c r="GD32" i="378"/>
  <c r="GH31" i="378"/>
  <c r="GF31" i="378"/>
  <c r="GD31" i="378"/>
  <c r="GH30" i="378"/>
  <c r="GF30" i="378"/>
  <c r="GD30" i="378"/>
  <c r="GH29" i="378"/>
  <c r="GF29" i="378"/>
  <c r="GD29" i="378"/>
  <c r="GH28" i="378"/>
  <c r="GF28" i="378"/>
  <c r="GD28" i="378"/>
  <c r="GH9" i="378"/>
  <c r="GD9" i="378"/>
  <c r="N7" i="382" l="1"/>
  <c r="X21" i="382" s="1"/>
  <c r="AG4" i="381"/>
  <c r="AI25" i="382"/>
  <c r="N14" i="382"/>
  <c r="AD4" i="381"/>
  <c r="AG822" i="356" l="1"/>
  <c r="Y747" i="356"/>
  <c r="Y714" i="356"/>
  <c r="AV756" i="356"/>
  <c r="AG738" i="356"/>
  <c r="AV812" i="356"/>
  <c r="AV814" i="356"/>
  <c r="AV816" i="356"/>
  <c r="AV815" i="356"/>
  <c r="AV813" i="356"/>
  <c r="AG524" i="356"/>
  <c r="Y611" i="356"/>
  <c r="AG332" i="356"/>
  <c r="Z361" i="356"/>
  <c r="AH452" i="356"/>
  <c r="AG100" i="356"/>
  <c r="Y607" i="356"/>
  <c r="Z630" i="356"/>
  <c r="AG574" i="356"/>
  <c r="Y471" i="356"/>
  <c r="Z120" i="356"/>
  <c r="AG555" i="356"/>
  <c r="Z219" i="356"/>
  <c r="Y332" i="356"/>
  <c r="Z508" i="356"/>
  <c r="AH667" i="356"/>
  <c r="Y304" i="356"/>
  <c r="Z560" i="356"/>
  <c r="AG611" i="356"/>
  <c r="AH620" i="356"/>
  <c r="AG615" i="356"/>
  <c r="AG746" i="356"/>
  <c r="AG726" i="356"/>
  <c r="AH703" i="356"/>
  <c r="AG722" i="356"/>
  <c r="AV803" i="356"/>
  <c r="Y742" i="356"/>
  <c r="Z706" i="356"/>
  <c r="Z739" i="356"/>
  <c r="AH700" i="356"/>
  <c r="Z701" i="356"/>
  <c r="AH675" i="356"/>
  <c r="AG731" i="356"/>
  <c r="AG713" i="356"/>
  <c r="AG705" i="356"/>
  <c r="Z699" i="356"/>
  <c r="Z728" i="356"/>
  <c r="AH737" i="356"/>
  <c r="AG718" i="356"/>
  <c r="Z697" i="356"/>
  <c r="AV801" i="356"/>
  <c r="AV792" i="356"/>
  <c r="AV781" i="356"/>
  <c r="AV789" i="356"/>
  <c r="AV788" i="356"/>
  <c r="AV797" i="356"/>
  <c r="AV784" i="356"/>
  <c r="AV800" i="356"/>
  <c r="AV796" i="356"/>
  <c r="AH743" i="356"/>
  <c r="AG787" i="356"/>
  <c r="AG794" i="356"/>
  <c r="AV794" i="356"/>
  <c r="AV786" i="356"/>
  <c r="AV793" i="356"/>
  <c r="AV785" i="356"/>
  <c r="AV799" i="356"/>
  <c r="AV791" i="356"/>
  <c r="AV783" i="356"/>
  <c r="AV798" i="356"/>
  <c r="AV790" i="356"/>
  <c r="AV782" i="356"/>
  <c r="AV795" i="356"/>
  <c r="AV787" i="356"/>
  <c r="Y502" i="356"/>
  <c r="Y391" i="356"/>
  <c r="AH47" i="356"/>
  <c r="Z47" i="356"/>
  <c r="AG307" i="356"/>
  <c r="Y745" i="356"/>
  <c r="Y717" i="356"/>
  <c r="AV780" i="356"/>
  <c r="AV767" i="356"/>
  <c r="AV774" i="356"/>
  <c r="AV770" i="356"/>
  <c r="AV768" i="356"/>
  <c r="AG745" i="356"/>
  <c r="AV755" i="356"/>
  <c r="AG733" i="356"/>
  <c r="Y729" i="356"/>
  <c r="AG720" i="356"/>
  <c r="AV753" i="356"/>
  <c r="AG730" i="356"/>
  <c r="AG714" i="356"/>
  <c r="Y704" i="356"/>
  <c r="Y738" i="356"/>
  <c r="Y735" i="356"/>
  <c r="Y710" i="356"/>
  <c r="AG710" i="356"/>
  <c r="AG717" i="356"/>
  <c r="AG734" i="356"/>
  <c r="Y720" i="356"/>
  <c r="AG724" i="356"/>
  <c r="Y705" i="356"/>
  <c r="AG694" i="356"/>
  <c r="AG747" i="356"/>
  <c r="Y719" i="356"/>
  <c r="Y725" i="356"/>
  <c r="Z725" i="356"/>
  <c r="AH725" i="356"/>
  <c r="AH728" i="356"/>
  <c r="AH733" i="356"/>
  <c r="Z733" i="356"/>
  <c r="Y743" i="356"/>
  <c r="Z705" i="356"/>
  <c r="Z743" i="356"/>
  <c r="Y708" i="356"/>
  <c r="Y733" i="356"/>
  <c r="AH715" i="356"/>
  <c r="Z715" i="356"/>
  <c r="Y734" i="356"/>
  <c r="AH720" i="356"/>
  <c r="Z720" i="356"/>
  <c r="Y706" i="356"/>
  <c r="Z745" i="356"/>
  <c r="AH745" i="356"/>
  <c r="AG725" i="356"/>
  <c r="AH747" i="356"/>
  <c r="AH717" i="356"/>
  <c r="Z717" i="356"/>
  <c r="Z729" i="356"/>
  <c r="AH729" i="356"/>
  <c r="Z718" i="356"/>
  <c r="Y724" i="356"/>
  <c r="AG735" i="356"/>
  <c r="AG704" i="356"/>
  <c r="Z703" i="356"/>
  <c r="Z738" i="356"/>
  <c r="AH719" i="356"/>
  <c r="Z719" i="356"/>
  <c r="Z710" i="356"/>
  <c r="AH710" i="356"/>
  <c r="Z713" i="356"/>
  <c r="AH714" i="356"/>
  <c r="Z714" i="356"/>
  <c r="Y713" i="356"/>
  <c r="Y709" i="356"/>
  <c r="AH706" i="356"/>
  <c r="AG709" i="356"/>
  <c r="AG719" i="356"/>
  <c r="AG715" i="356"/>
  <c r="Y715" i="356"/>
  <c r="AG708" i="356"/>
  <c r="AH709" i="356"/>
  <c r="Z709" i="356"/>
  <c r="Z746" i="356"/>
  <c r="Y746" i="356"/>
  <c r="AV747" i="356"/>
  <c r="AW747" i="356" s="1"/>
  <c r="Y718" i="356"/>
  <c r="AG706" i="356"/>
  <c r="Z724" i="356"/>
  <c r="AH724" i="356"/>
  <c r="AH735" i="356"/>
  <c r="Z735" i="356"/>
  <c r="Z704" i="356"/>
  <c r="AH704" i="356"/>
  <c r="AH734" i="356"/>
  <c r="Z734" i="356"/>
  <c r="AH722" i="356"/>
  <c r="Z708" i="356"/>
  <c r="AH708" i="356"/>
  <c r="AG728" i="356"/>
  <c r="AG729" i="356"/>
  <c r="AG693" i="356"/>
  <c r="Y540" i="356"/>
  <c r="AG688" i="356"/>
  <c r="Y693" i="356"/>
  <c r="Y685" i="356"/>
  <c r="AG692" i="356"/>
  <c r="AG690" i="356"/>
  <c r="Y694" i="356"/>
  <c r="Y696" i="356"/>
  <c r="AG699" i="356"/>
  <c r="Y692" i="356"/>
  <c r="Y691" i="356"/>
  <c r="AG691" i="356"/>
  <c r="Z696" i="356"/>
  <c r="AH696" i="356"/>
  <c r="AH690" i="356"/>
  <c r="Y695" i="356"/>
  <c r="Z691" i="356"/>
  <c r="AH691" i="356"/>
  <c r="Z700" i="356"/>
  <c r="AG701" i="356"/>
  <c r="AH689" i="356"/>
  <c r="Z690" i="356"/>
  <c r="Y690" i="356"/>
  <c r="AH688" i="356"/>
  <c r="Z688" i="356"/>
  <c r="AH701" i="356"/>
  <c r="Z695" i="356"/>
  <c r="AH695" i="356"/>
  <c r="Z693" i="356"/>
  <c r="AH693" i="356"/>
  <c r="AH699" i="356"/>
  <c r="Z692" i="356"/>
  <c r="AH692" i="356"/>
  <c r="Y687" i="356"/>
  <c r="AG696" i="356"/>
  <c r="AG697" i="356"/>
  <c r="Y700" i="356"/>
  <c r="Y688" i="356"/>
  <c r="Z694" i="356"/>
  <c r="AH694" i="356"/>
  <c r="AH697" i="356"/>
  <c r="AG695" i="356"/>
  <c r="AG687" i="356"/>
  <c r="AG673" i="356"/>
  <c r="AG678" i="356"/>
  <c r="Y675" i="356"/>
  <c r="Y686" i="356"/>
  <c r="AG672" i="356"/>
  <c r="Y676" i="356"/>
  <c r="AH677" i="356"/>
  <c r="Z677" i="356"/>
  <c r="AG677" i="356"/>
  <c r="AG682" i="356"/>
  <c r="AG680" i="356"/>
  <c r="AH672" i="356"/>
  <c r="Y677" i="356"/>
  <c r="Z672" i="356"/>
  <c r="Y672" i="356"/>
  <c r="Z673" i="356"/>
  <c r="Y673" i="356"/>
  <c r="AH681" i="356"/>
  <c r="Z681" i="356"/>
  <c r="AH674" i="356"/>
  <c r="Z674" i="356"/>
  <c r="Y681" i="356"/>
  <c r="Z683" i="356"/>
  <c r="AH683" i="356"/>
  <c r="AG686" i="356"/>
  <c r="AH686" i="356"/>
  <c r="Z686" i="356"/>
  <c r="Z676" i="356"/>
  <c r="AH676" i="356"/>
  <c r="Y683" i="356"/>
  <c r="AH678" i="356"/>
  <c r="Z678" i="356"/>
  <c r="AG683" i="356"/>
  <c r="AG681" i="356"/>
  <c r="Z680" i="356"/>
  <c r="AH680" i="356"/>
  <c r="Y678" i="356"/>
  <c r="AH673" i="356"/>
  <c r="Y674" i="356"/>
  <c r="Y680" i="356"/>
  <c r="AG676" i="356"/>
  <c r="AH682" i="356"/>
  <c r="Z682" i="356"/>
  <c r="Y671" i="356"/>
  <c r="AH687" i="356"/>
  <c r="Z687" i="356"/>
  <c r="AG674" i="356"/>
  <c r="Y682" i="356"/>
  <c r="AG685" i="356"/>
  <c r="Z685" i="356"/>
  <c r="AH685" i="356"/>
  <c r="Z675" i="356"/>
  <c r="AG622" i="356"/>
  <c r="Y566" i="356"/>
  <c r="Y627" i="356"/>
  <c r="AG566" i="356"/>
  <c r="Y648" i="356"/>
  <c r="AG558" i="356"/>
  <c r="AG575" i="356"/>
  <c r="Y616" i="356"/>
  <c r="Y579" i="356"/>
  <c r="Y622" i="356"/>
  <c r="AG591" i="356"/>
  <c r="AG586" i="356"/>
  <c r="Y586" i="356"/>
  <c r="AG659" i="356"/>
  <c r="AG655" i="356"/>
  <c r="Y523" i="356"/>
  <c r="AG669" i="356"/>
  <c r="Y612" i="356"/>
  <c r="AG609" i="356"/>
  <c r="Y559" i="356"/>
  <c r="Y629" i="356"/>
  <c r="Y638" i="356"/>
  <c r="Y571" i="356"/>
  <c r="Y632" i="356"/>
  <c r="AG635" i="356"/>
  <c r="Y658" i="356"/>
  <c r="Y613" i="356"/>
  <c r="AG523" i="356"/>
  <c r="Y514" i="356"/>
  <c r="AG520" i="356"/>
  <c r="AG559" i="356"/>
  <c r="AG628" i="356"/>
  <c r="AG518" i="356"/>
  <c r="Y618" i="356"/>
  <c r="Y556" i="356"/>
  <c r="AG554" i="356"/>
  <c r="Y659" i="356"/>
  <c r="AG654" i="356"/>
  <c r="AG521" i="356"/>
  <c r="AG592" i="356"/>
  <c r="Y596" i="356"/>
  <c r="AG542" i="356"/>
  <c r="AG546" i="356"/>
  <c r="AG557" i="356"/>
  <c r="AG596" i="356"/>
  <c r="Y575" i="356"/>
  <c r="Y553" i="356"/>
  <c r="AG642" i="356"/>
  <c r="Y660" i="356"/>
  <c r="Y635" i="356"/>
  <c r="AG570" i="356"/>
  <c r="Y515" i="356"/>
  <c r="AG590" i="356"/>
  <c r="AG529" i="356"/>
  <c r="Y610" i="356"/>
  <c r="AG532" i="356"/>
  <c r="AG648" i="356"/>
  <c r="AG581" i="356"/>
  <c r="AG528" i="356"/>
  <c r="AG568" i="356"/>
  <c r="AG647" i="356"/>
  <c r="Y546" i="356"/>
  <c r="AG604" i="356"/>
  <c r="Y551" i="356"/>
  <c r="Y626" i="356"/>
  <c r="AG636" i="356"/>
  <c r="AG593" i="356"/>
  <c r="AG644" i="356"/>
  <c r="Y552" i="356"/>
  <c r="AG627" i="356"/>
  <c r="AG584" i="356"/>
  <c r="Y584" i="356"/>
  <c r="Y649" i="356"/>
  <c r="AG527" i="356"/>
  <c r="Y656" i="356"/>
  <c r="AG552" i="356"/>
  <c r="Y544" i="356"/>
  <c r="AG589" i="356"/>
  <c r="Y605" i="356"/>
  <c r="AG536" i="356"/>
  <c r="Y642" i="356"/>
  <c r="Y568" i="356"/>
  <c r="Y557" i="356"/>
  <c r="AG624" i="356"/>
  <c r="Y603" i="356"/>
  <c r="AG629" i="356"/>
  <c r="AG541" i="356"/>
  <c r="Y549" i="356"/>
  <c r="Y604" i="356"/>
  <c r="AH608" i="356"/>
  <c r="Z608" i="356"/>
  <c r="Y608" i="356"/>
  <c r="AG665" i="356"/>
  <c r="AH528" i="356"/>
  <c r="Y668" i="356"/>
  <c r="Y548" i="356"/>
  <c r="AG662" i="356"/>
  <c r="Y662" i="356"/>
  <c r="Z660" i="356"/>
  <c r="AG608" i="356"/>
  <c r="Y666" i="356"/>
  <c r="Y619" i="356"/>
  <c r="AG587" i="356"/>
  <c r="Y625" i="356"/>
  <c r="Z595" i="356"/>
  <c r="AH595" i="356"/>
  <c r="Y621" i="356"/>
  <c r="Y609" i="356"/>
  <c r="Y580" i="356"/>
  <c r="Y597" i="356"/>
  <c r="AG612" i="356"/>
  <c r="AG666" i="356"/>
  <c r="AG571" i="356"/>
  <c r="Y631" i="356"/>
  <c r="AG572" i="356"/>
  <c r="Y529" i="356"/>
  <c r="Y532" i="356"/>
  <c r="Y534" i="356"/>
  <c r="AG514" i="356"/>
  <c r="AG637" i="356"/>
  <c r="AG595" i="356"/>
  <c r="AG597" i="356"/>
  <c r="Y641" i="356"/>
  <c r="Y614" i="356"/>
  <c r="Y518" i="356"/>
  <c r="AG658" i="356"/>
  <c r="AG513" i="356"/>
  <c r="AG511" i="356"/>
  <c r="AG651" i="356"/>
  <c r="Y590" i="356"/>
  <c r="AG579" i="356"/>
  <c r="Z523" i="356"/>
  <c r="AH523" i="356"/>
  <c r="AG578" i="356"/>
  <c r="Y521" i="356"/>
  <c r="Y554" i="356"/>
  <c r="Y547" i="356"/>
  <c r="AG530" i="356"/>
  <c r="Y517" i="356"/>
  <c r="AG632" i="356"/>
  <c r="Y595" i="356"/>
  <c r="Z541" i="356"/>
  <c r="AH541" i="356"/>
  <c r="Y617" i="356"/>
  <c r="AG548" i="356"/>
  <c r="Z619" i="356"/>
  <c r="Z589" i="356"/>
  <c r="AH589" i="356"/>
  <c r="AH511" i="356"/>
  <c r="AG567" i="356"/>
  <c r="AH556" i="356"/>
  <c r="Z556" i="356"/>
  <c r="Z518" i="356"/>
  <c r="AH518" i="356"/>
  <c r="AH521" i="356"/>
  <c r="Z521" i="356"/>
  <c r="Y512" i="356"/>
  <c r="AH552" i="356"/>
  <c r="Z552" i="356"/>
  <c r="AG580" i="356"/>
  <c r="AG547" i="356"/>
  <c r="AH619" i="356"/>
  <c r="AG619" i="356"/>
  <c r="AG621" i="356"/>
  <c r="AH572" i="356"/>
  <c r="Z572" i="356"/>
  <c r="AH610" i="356"/>
  <c r="Z610" i="356"/>
  <c r="AG531" i="356"/>
  <c r="Y555" i="356"/>
  <c r="Z516" i="356"/>
  <c r="AH516" i="356"/>
  <c r="AH650" i="356"/>
  <c r="AG650" i="356"/>
  <c r="Z582" i="356"/>
  <c r="Y582" i="356"/>
  <c r="Z580" i="356"/>
  <c r="AH580" i="356"/>
  <c r="Y669" i="356"/>
  <c r="Y526" i="356"/>
  <c r="Y589" i="356"/>
  <c r="AG544" i="356"/>
  <c r="Z544" i="356"/>
  <c r="AH544" i="356"/>
  <c r="Z511" i="356"/>
  <c r="Y511" i="356"/>
  <c r="AG561" i="356"/>
  <c r="Y601" i="356"/>
  <c r="AH655" i="356"/>
  <c r="Y524" i="356"/>
  <c r="AH658" i="356"/>
  <c r="Z658" i="356"/>
  <c r="AH538" i="356"/>
  <c r="AG538" i="356"/>
  <c r="AH666" i="356"/>
  <c r="Z666" i="356"/>
  <c r="Y665" i="356"/>
  <c r="AG515" i="356"/>
  <c r="Y585" i="356"/>
  <c r="AH585" i="356"/>
  <c r="Z585" i="356"/>
  <c r="AG601" i="356"/>
  <c r="Y565" i="356"/>
  <c r="AH649" i="356"/>
  <c r="AG649" i="356"/>
  <c r="AG605" i="356"/>
  <c r="AG643" i="356"/>
  <c r="Z536" i="356"/>
  <c r="AH536" i="356"/>
  <c r="Y654" i="356"/>
  <c r="Z517" i="356"/>
  <c r="AH517" i="356"/>
  <c r="AH525" i="356"/>
  <c r="Z525" i="356"/>
  <c r="Z588" i="356"/>
  <c r="AH588" i="356"/>
  <c r="Z631" i="356"/>
  <c r="AH631" i="356"/>
  <c r="Z577" i="356"/>
  <c r="AH577" i="356"/>
  <c r="Z512" i="356"/>
  <c r="AH512" i="356"/>
  <c r="AH668" i="356"/>
  <c r="Z668" i="356"/>
  <c r="Y639" i="356"/>
  <c r="Y535" i="356"/>
  <c r="AG633" i="356"/>
  <c r="AG562" i="356"/>
  <c r="AG599" i="356"/>
  <c r="AH599" i="356"/>
  <c r="Z599" i="356"/>
  <c r="AG639" i="356"/>
  <c r="AH639" i="356"/>
  <c r="Z639" i="356"/>
  <c r="AH648" i="356"/>
  <c r="Z648" i="356"/>
  <c r="Y528" i="356"/>
  <c r="Z528" i="356"/>
  <c r="Z526" i="356"/>
  <c r="AH526" i="356"/>
  <c r="AH581" i="356"/>
  <c r="Z581" i="356"/>
  <c r="AH630" i="356"/>
  <c r="Y578" i="356"/>
  <c r="AH545" i="356"/>
  <c r="Z545" i="356"/>
  <c r="AH646" i="356"/>
  <c r="Z646" i="356"/>
  <c r="Z613" i="356"/>
  <c r="AH613" i="356"/>
  <c r="AG600" i="356"/>
  <c r="Z600" i="356"/>
  <c r="AH600" i="356"/>
  <c r="Z547" i="356"/>
  <c r="AH547" i="356"/>
  <c r="Y664" i="356"/>
  <c r="AH669" i="356"/>
  <c r="Z669" i="356"/>
  <c r="Y576" i="356"/>
  <c r="AG526" i="356"/>
  <c r="Y581" i="356"/>
  <c r="AH661" i="356"/>
  <c r="Z661" i="356"/>
  <c r="Z587" i="356"/>
  <c r="AH587" i="356"/>
  <c r="AH625" i="356"/>
  <c r="Z625" i="356"/>
  <c r="AH582" i="356"/>
  <c r="Y593" i="356"/>
  <c r="Y545" i="356"/>
  <c r="AH622" i="356"/>
  <c r="Z622" i="356"/>
  <c r="Z614" i="356"/>
  <c r="AH614" i="356"/>
  <c r="AH515" i="356"/>
  <c r="Z515" i="356"/>
  <c r="Z592" i="356"/>
  <c r="Y592" i="356"/>
  <c r="Z601" i="356"/>
  <c r="AH601" i="356"/>
  <c r="AG652" i="356"/>
  <c r="Z655" i="356"/>
  <c r="Y655" i="356"/>
  <c r="AH647" i="356"/>
  <c r="Z643" i="356"/>
  <c r="AH643" i="356"/>
  <c r="Z647" i="356"/>
  <c r="Y647" i="356"/>
  <c r="AG522" i="356"/>
  <c r="AG535" i="356"/>
  <c r="AH559" i="356"/>
  <c r="Z559" i="356"/>
  <c r="Z558" i="356"/>
  <c r="AH558" i="356"/>
  <c r="Z540" i="356"/>
  <c r="AH540" i="356"/>
  <c r="AG556" i="356"/>
  <c r="Z563" i="356"/>
  <c r="AH563" i="356"/>
  <c r="Y536" i="356"/>
  <c r="Y542" i="356"/>
  <c r="Z566" i="356"/>
  <c r="AH566" i="356"/>
  <c r="Z635" i="356"/>
  <c r="AH635" i="356"/>
  <c r="AG638" i="356"/>
  <c r="AH638" i="356"/>
  <c r="Z638" i="356"/>
  <c r="Y643" i="356"/>
  <c r="Z659" i="356"/>
  <c r="AH659" i="356"/>
  <c r="Y637" i="356"/>
  <c r="AH550" i="356"/>
  <c r="AH561" i="356"/>
  <c r="Z561" i="356"/>
  <c r="AH534" i="356"/>
  <c r="AG534" i="356"/>
  <c r="AH533" i="356"/>
  <c r="Z533" i="356"/>
  <c r="Z567" i="356"/>
  <c r="Y567" i="356"/>
  <c r="Z591" i="356"/>
  <c r="AH591" i="356"/>
  <c r="Y522" i="356"/>
  <c r="Z522" i="356"/>
  <c r="AH522" i="356"/>
  <c r="Z555" i="356"/>
  <c r="Z664" i="356"/>
  <c r="AH664" i="356"/>
  <c r="AG582" i="356"/>
  <c r="AH529" i="356"/>
  <c r="Z529" i="356"/>
  <c r="AG617" i="356"/>
  <c r="Z597" i="356"/>
  <c r="AH597" i="356"/>
  <c r="AH618" i="356"/>
  <c r="AG618" i="356"/>
  <c r="AG656" i="356"/>
  <c r="Y644" i="356"/>
  <c r="Y577" i="356"/>
  <c r="AG540" i="356"/>
  <c r="AH621" i="356"/>
  <c r="Z621" i="356"/>
  <c r="AG563" i="356"/>
  <c r="Z579" i="356"/>
  <c r="AH579" i="356"/>
  <c r="Y513" i="356"/>
  <c r="Z578" i="356"/>
  <c r="AH578" i="356"/>
  <c r="Z617" i="356"/>
  <c r="AH617" i="356"/>
  <c r="Z576" i="356"/>
  <c r="AH576" i="356"/>
  <c r="AG588" i="356"/>
  <c r="Z548" i="356"/>
  <c r="AH548" i="356"/>
  <c r="AH623" i="356"/>
  <c r="Z623" i="356"/>
  <c r="AH565" i="356"/>
  <c r="AG565" i="356"/>
  <c r="AH609" i="356"/>
  <c r="Z609" i="356"/>
  <c r="Y651" i="356"/>
  <c r="Z662" i="356"/>
  <c r="AH662" i="356"/>
  <c r="AG641" i="356"/>
  <c r="AG545" i="356"/>
  <c r="Y525" i="356"/>
  <c r="AH665" i="356"/>
  <c r="Z665" i="356"/>
  <c r="Y588" i="356"/>
  <c r="AG661" i="356"/>
  <c r="Y661" i="356"/>
  <c r="Y561" i="356"/>
  <c r="Z534" i="356"/>
  <c r="Y537" i="356"/>
  <c r="Y533" i="356"/>
  <c r="AG551" i="356"/>
  <c r="Y572" i="356"/>
  <c r="AH612" i="356"/>
  <c r="Z612" i="356"/>
  <c r="Z513" i="356"/>
  <c r="AH513" i="356"/>
  <c r="AH562" i="356"/>
  <c r="Z562" i="356"/>
  <c r="Y562" i="356"/>
  <c r="AH633" i="356"/>
  <c r="Z633" i="356"/>
  <c r="Z568" i="356"/>
  <c r="AH568" i="356"/>
  <c r="AH627" i="356"/>
  <c r="Z627" i="356"/>
  <c r="Z537" i="356"/>
  <c r="Y520" i="356"/>
  <c r="Z649" i="356"/>
  <c r="Y587" i="356"/>
  <c r="Z539" i="356"/>
  <c r="Y539" i="356"/>
  <c r="AG517" i="356"/>
  <c r="AH43" i="356"/>
  <c r="Z538" i="356"/>
  <c r="Y538" i="356"/>
  <c r="AH593" i="356"/>
  <c r="Z593" i="356"/>
  <c r="AH644" i="356"/>
  <c r="Z644" i="356"/>
  <c r="Z565" i="356"/>
  <c r="AH575" i="356"/>
  <c r="Z575" i="356"/>
  <c r="Z549" i="356"/>
  <c r="AH549" i="356"/>
  <c r="Y570" i="356"/>
  <c r="Z650" i="356"/>
  <c r="Y650" i="356"/>
  <c r="AG525" i="356"/>
  <c r="Z557" i="356"/>
  <c r="AH557" i="356"/>
  <c r="AH584" i="356"/>
  <c r="Z584" i="356"/>
  <c r="AG516" i="356"/>
  <c r="AH654" i="356"/>
  <c r="Z654" i="356"/>
  <c r="AH531" i="356"/>
  <c r="Z531" i="356"/>
  <c r="AH652" i="356"/>
  <c r="Z652" i="356"/>
  <c r="AH539" i="356"/>
  <c r="AH636" i="356"/>
  <c r="Z636" i="356"/>
  <c r="AG549" i="356"/>
  <c r="AH641" i="356"/>
  <c r="Z641" i="356"/>
  <c r="Y599" i="356"/>
  <c r="AH616" i="356"/>
  <c r="Z616" i="356"/>
  <c r="AG623" i="356"/>
  <c r="AH567" i="356"/>
  <c r="AH637" i="356"/>
  <c r="Z637" i="356"/>
  <c r="Z598" i="356"/>
  <c r="AG577" i="356"/>
  <c r="AH651" i="356"/>
  <c r="Z651" i="356"/>
  <c r="AH570" i="356"/>
  <c r="Z570" i="356"/>
  <c r="Y628" i="356"/>
  <c r="Y531" i="356"/>
  <c r="AG585" i="356"/>
  <c r="AH604" i="356"/>
  <c r="Z604" i="356"/>
  <c r="Y563" i="356"/>
  <c r="Z603" i="356"/>
  <c r="AH603" i="356"/>
  <c r="AH607" i="356"/>
  <c r="AH571" i="356"/>
  <c r="Z571" i="356"/>
  <c r="AG664" i="356"/>
  <c r="AH624" i="356"/>
  <c r="Z624" i="356"/>
  <c r="AG606" i="356"/>
  <c r="AH629" i="356"/>
  <c r="Z629" i="356"/>
  <c r="AH554" i="356"/>
  <c r="Z554" i="356"/>
  <c r="Y600" i="356"/>
  <c r="AG631" i="356"/>
  <c r="Z542" i="356"/>
  <c r="AH542" i="356"/>
  <c r="AG616" i="356"/>
  <c r="AG553" i="356"/>
  <c r="AG539" i="356"/>
  <c r="AG625" i="356"/>
  <c r="Y633" i="356"/>
  <c r="Z586" i="356"/>
  <c r="AH586" i="356"/>
  <c r="Y636" i="356"/>
  <c r="AH527" i="356"/>
  <c r="Z527" i="356"/>
  <c r="AG613" i="356"/>
  <c r="Z618" i="356"/>
  <c r="AG660" i="356"/>
  <c r="AH660" i="356"/>
  <c r="AH514" i="356"/>
  <c r="Z514" i="356"/>
  <c r="AH605" i="356"/>
  <c r="Z605" i="356"/>
  <c r="Y624" i="356"/>
  <c r="AG646" i="356"/>
  <c r="Y646" i="356"/>
  <c r="AG512" i="356"/>
  <c r="Y606" i="356"/>
  <c r="Y527" i="356"/>
  <c r="Z656" i="356"/>
  <c r="AH656" i="356"/>
  <c r="AG668" i="356"/>
  <c r="AH537" i="356"/>
  <c r="AG537" i="356"/>
  <c r="AH553" i="356"/>
  <c r="Z553" i="356"/>
  <c r="Y623" i="356"/>
  <c r="Y558" i="356"/>
  <c r="Z611" i="356"/>
  <c r="Z551" i="356"/>
  <c r="AH551" i="356"/>
  <c r="AH596" i="356"/>
  <c r="Z596" i="356"/>
  <c r="AG630" i="356"/>
  <c r="Y652" i="356"/>
  <c r="Y591" i="356"/>
  <c r="AH606" i="356"/>
  <c r="Z606" i="356"/>
  <c r="Y541" i="356"/>
  <c r="Y516" i="356"/>
  <c r="AG610" i="356"/>
  <c r="Z530" i="356"/>
  <c r="AH530" i="356"/>
  <c r="Y530" i="356"/>
  <c r="AG614" i="356"/>
  <c r="Z628" i="356"/>
  <c r="AH628" i="356"/>
  <c r="AH592" i="356"/>
  <c r="AG533" i="356"/>
  <c r="Z535" i="356"/>
  <c r="AH535" i="356"/>
  <c r="Z590" i="356"/>
  <c r="AH590" i="356"/>
  <c r="AH532" i="356"/>
  <c r="Z532" i="356"/>
  <c r="AG576" i="356"/>
  <c r="AH520" i="356"/>
  <c r="Z520" i="356"/>
  <c r="Z632" i="356"/>
  <c r="AH632" i="356"/>
  <c r="AH546" i="356"/>
  <c r="Z546" i="356"/>
  <c r="Z642" i="356"/>
  <c r="AH642" i="356"/>
  <c r="AG603" i="356"/>
  <c r="AH35" i="356"/>
  <c r="AH26" i="356"/>
  <c r="AH51" i="356"/>
  <c r="AH60" i="356"/>
  <c r="AH19" i="356"/>
  <c r="Y328" i="356"/>
  <c r="AG328" i="356"/>
  <c r="AH33" i="356"/>
  <c r="AG329" i="356"/>
  <c r="Y329" i="356"/>
  <c r="Z329" i="356"/>
  <c r="AH329" i="356"/>
  <c r="AH328" i="356"/>
  <c r="Z328" i="356"/>
  <c r="AH84" i="356"/>
  <c r="AH37" i="356"/>
  <c r="AH15" i="356"/>
  <c r="AH63" i="356"/>
  <c r="AH473" i="356"/>
  <c r="AH352" i="356"/>
  <c r="AH425" i="356"/>
  <c r="AH103" i="356"/>
  <c r="AH450" i="356"/>
  <c r="AH86" i="356"/>
  <c r="AH496" i="356"/>
  <c r="AH274" i="356"/>
  <c r="AH322" i="356"/>
  <c r="AH437" i="356"/>
  <c r="AH157" i="356"/>
  <c r="AH373" i="356"/>
  <c r="AH385" i="356"/>
  <c r="AH382" i="356"/>
  <c r="AH102" i="356"/>
  <c r="AH114" i="356"/>
  <c r="AH347" i="356"/>
  <c r="AH20" i="356"/>
  <c r="AH147" i="356"/>
  <c r="AH231" i="356"/>
  <c r="AH92" i="356"/>
  <c r="AH136" i="356"/>
  <c r="AH312" i="356"/>
  <c r="AH340" i="356"/>
  <c r="AH465" i="356"/>
  <c r="AH313" i="356"/>
  <c r="AH293" i="356"/>
  <c r="AH368" i="356"/>
  <c r="AH288" i="356"/>
  <c r="AH510" i="356"/>
  <c r="AH266" i="356"/>
  <c r="AH154" i="356"/>
  <c r="AH320" i="356"/>
  <c r="AH68" i="356"/>
  <c r="AH416" i="356"/>
  <c r="AH56" i="356"/>
  <c r="AH503" i="356"/>
  <c r="AH129" i="356"/>
  <c r="AH8" i="356"/>
  <c r="AH153" i="356"/>
  <c r="AH485" i="356"/>
  <c r="AH127" i="356"/>
  <c r="AH201" i="356"/>
  <c r="AH151" i="356"/>
  <c r="AH205" i="356"/>
  <c r="AH97" i="356"/>
  <c r="AH296" i="356"/>
  <c r="AH327" i="356"/>
  <c r="AH88" i="356"/>
  <c r="AH262" i="356"/>
  <c r="AH476" i="356"/>
  <c r="AH233" i="356"/>
  <c r="AH253" i="356"/>
  <c r="AH89" i="356"/>
  <c r="AH458" i="356"/>
  <c r="AH159" i="356"/>
  <c r="AH258" i="356"/>
  <c r="AH478" i="356"/>
  <c r="AH57" i="356"/>
  <c r="AH41" i="356"/>
  <c r="AH264" i="356"/>
  <c r="AH69" i="356"/>
  <c r="AH256" i="356"/>
  <c r="AH210" i="356"/>
  <c r="AH479" i="356"/>
  <c r="AH430" i="356"/>
  <c r="AH281" i="356"/>
  <c r="AH29" i="356"/>
  <c r="AH356" i="356"/>
  <c r="AH250" i="356"/>
  <c r="AH46" i="356"/>
  <c r="AH36" i="356"/>
  <c r="AH461" i="356"/>
  <c r="AH456" i="356"/>
  <c r="AH208" i="356"/>
  <c r="AH486" i="356"/>
  <c r="AH325" i="356"/>
  <c r="AH261" i="356"/>
  <c r="AH116" i="356"/>
  <c r="AH143" i="356"/>
  <c r="AH310" i="356"/>
  <c r="AH311" i="356"/>
  <c r="AH413" i="356"/>
  <c r="AH295" i="356"/>
  <c r="AH454" i="356"/>
  <c r="AH150" i="356"/>
  <c r="AH298" i="356"/>
  <c r="AH287" i="356"/>
  <c r="AH474" i="356"/>
  <c r="AH470" i="356"/>
  <c r="AH31" i="356"/>
  <c r="AH248" i="356"/>
  <c r="AH137" i="356"/>
  <c r="AH70" i="356"/>
  <c r="AH170" i="356"/>
  <c r="AH344" i="356"/>
  <c r="AH441" i="356"/>
  <c r="AH214" i="356"/>
  <c r="AH336" i="356"/>
  <c r="AH284" i="356"/>
  <c r="AH412" i="356"/>
  <c r="AH469" i="356"/>
  <c r="AH273" i="356"/>
  <c r="AH376" i="356"/>
  <c r="AH290" i="356"/>
  <c r="AH384" i="356"/>
  <c r="AH492" i="356"/>
  <c r="AH255" i="356"/>
  <c r="AH95" i="356"/>
  <c r="AH394" i="356"/>
  <c r="AH318" i="356"/>
  <c r="AH403" i="356"/>
  <c r="AH490" i="356"/>
  <c r="AH506" i="356"/>
  <c r="AH228" i="356"/>
  <c r="AH447" i="356"/>
  <c r="AH259" i="356"/>
  <c r="AH286" i="356"/>
  <c r="AH128" i="356"/>
  <c r="AH230" i="356"/>
  <c r="AH346" i="356"/>
  <c r="AH138" i="356"/>
  <c r="AH191" i="356"/>
  <c r="AH487" i="356"/>
  <c r="AH468" i="356"/>
  <c r="AH367" i="356"/>
  <c r="AH192" i="356"/>
  <c r="AH195" i="356"/>
  <c r="AH178" i="356"/>
  <c r="AH185" i="356"/>
  <c r="AH433" i="356"/>
  <c r="AH324" i="356"/>
  <c r="AH357" i="356"/>
  <c r="AH16" i="356"/>
  <c r="AH278" i="356"/>
  <c r="AH330" i="356"/>
  <c r="AH198" i="356"/>
  <c r="AH359" i="356"/>
  <c r="AH24" i="356"/>
  <c r="AH176" i="356"/>
  <c r="AH152" i="356"/>
  <c r="AH388" i="356"/>
  <c r="AH122" i="356"/>
  <c r="AH302" i="356"/>
  <c r="AH419" i="356"/>
  <c r="AH393" i="356"/>
  <c r="AH236" i="356"/>
  <c r="AH432" i="356"/>
  <c r="AH334" i="356"/>
  <c r="AH448" i="356"/>
  <c r="AH275" i="356"/>
  <c r="AH183" i="356"/>
  <c r="AH82" i="356"/>
  <c r="AH190" i="356"/>
  <c r="AH434" i="356"/>
  <c r="AH133" i="356"/>
  <c r="AH407" i="356"/>
  <c r="AH379" i="356"/>
  <c r="AH280" i="356"/>
  <c r="AH360" i="356"/>
  <c r="AH96" i="356"/>
  <c r="AH404" i="356"/>
  <c r="AH391" i="356"/>
  <c r="AH358" i="356"/>
  <c r="AH390" i="356"/>
  <c r="AH427" i="356"/>
  <c r="AH392" i="356"/>
  <c r="AH193" i="356"/>
  <c r="AH366" i="356"/>
  <c r="AH277" i="356"/>
  <c r="AH211" i="356"/>
  <c r="AH188" i="356"/>
  <c r="AH206" i="356"/>
  <c r="AH172" i="356"/>
  <c r="AH189" i="356"/>
  <c r="AH410" i="356"/>
  <c r="AH315" i="356"/>
  <c r="AH475" i="356"/>
  <c r="AH507" i="356"/>
  <c r="AH371" i="356"/>
  <c r="AH125" i="356"/>
  <c r="AH459" i="356"/>
  <c r="AH99" i="356"/>
  <c r="AH207" i="356"/>
  <c r="AH299" i="356"/>
  <c r="AH408" i="356"/>
  <c r="AH501" i="356"/>
  <c r="AH227" i="356"/>
  <c r="AH105" i="356"/>
  <c r="AH181" i="356"/>
  <c r="AH409" i="356"/>
  <c r="AH338" i="356"/>
  <c r="AH395" i="356"/>
  <c r="AH319" i="356"/>
  <c r="AH53" i="356"/>
  <c r="AH40" i="356"/>
  <c r="AH389" i="356"/>
  <c r="AH305" i="356"/>
  <c r="AH303" i="356"/>
  <c r="AH171" i="356"/>
  <c r="AH260" i="356"/>
  <c r="AH209" i="356"/>
  <c r="AH374" i="356"/>
  <c r="AH194" i="356"/>
  <c r="AH115" i="356"/>
  <c r="AH72" i="356"/>
  <c r="AH218" i="356"/>
  <c r="AH112" i="356"/>
  <c r="AH500" i="356"/>
  <c r="AH440" i="356"/>
  <c r="AH49" i="356"/>
  <c r="AH369" i="356"/>
  <c r="AH179" i="356"/>
  <c r="AH306" i="356"/>
  <c r="AH420" i="356"/>
  <c r="AH101" i="356"/>
  <c r="AH285" i="356"/>
  <c r="AH81" i="356"/>
  <c r="AH431" i="356"/>
  <c r="AH175" i="356"/>
  <c r="AH23" i="356"/>
  <c r="AH380" i="356"/>
  <c r="AH252" i="356"/>
  <c r="AH482" i="356"/>
  <c r="AH493" i="356"/>
  <c r="AH350" i="356"/>
  <c r="AH308" i="356"/>
  <c r="AH494" i="356"/>
  <c r="AH217" i="356"/>
  <c r="AH25" i="356"/>
  <c r="AH331" i="356"/>
  <c r="AH316" i="356"/>
  <c r="AH455" i="356"/>
  <c r="AH106" i="356"/>
  <c r="AH216" i="356"/>
  <c r="AH168" i="356"/>
  <c r="AH18" i="356"/>
  <c r="AH499" i="356"/>
  <c r="AH348" i="356"/>
  <c r="AH444" i="356"/>
  <c r="AH45" i="356"/>
  <c r="AH345" i="356"/>
  <c r="AH491" i="356"/>
  <c r="AH488" i="356"/>
  <c r="AH229" i="356"/>
  <c r="AH108" i="356"/>
  <c r="AH323" i="356"/>
  <c r="AH462" i="356"/>
  <c r="AH204" i="356"/>
  <c r="AH339" i="356"/>
  <c r="AH9" i="356"/>
  <c r="AH460" i="356"/>
  <c r="AH164" i="356"/>
  <c r="AH65" i="356"/>
  <c r="AH283" i="356"/>
  <c r="AH495" i="356"/>
  <c r="AH200" i="356"/>
  <c r="AH52" i="356"/>
  <c r="AH222" i="356"/>
  <c r="AH167" i="356"/>
  <c r="AH424" i="356"/>
  <c r="AH489" i="356"/>
  <c r="AH124" i="356"/>
  <c r="AH362" i="356"/>
  <c r="AH321" i="356"/>
  <c r="AH215" i="356"/>
  <c r="AH354" i="356"/>
  <c r="AH480" i="356"/>
  <c r="AH242" i="356"/>
  <c r="AH142" i="356"/>
  <c r="AH77" i="356"/>
  <c r="AH483" i="356"/>
  <c r="AH94" i="356"/>
  <c r="AH370" i="356"/>
  <c r="AH109" i="356"/>
  <c r="AH418" i="356"/>
  <c r="AH237" i="356"/>
  <c r="AH396" i="356"/>
  <c r="AH132" i="356"/>
  <c r="AH182" i="356"/>
  <c r="AH117" i="356"/>
  <c r="AH300" i="356"/>
  <c r="AH282" i="356"/>
  <c r="AH50" i="356"/>
  <c r="AH294" i="356"/>
  <c r="AH121" i="356"/>
  <c r="AH343" i="356"/>
  <c r="AH212" i="356"/>
  <c r="AH401" i="356"/>
  <c r="AH246" i="356"/>
  <c r="AH34" i="356"/>
  <c r="AH80" i="356"/>
  <c r="AH38" i="356"/>
  <c r="AH429" i="356"/>
  <c r="AH467" i="356"/>
  <c r="AH445" i="356"/>
  <c r="AH107" i="356"/>
  <c r="AH414" i="356"/>
  <c r="AH301" i="356"/>
  <c r="AH134" i="356"/>
  <c r="AH365" i="356"/>
  <c r="AH398" i="356"/>
  <c r="AH372" i="356"/>
  <c r="AH111" i="356"/>
  <c r="AH76" i="356"/>
  <c r="AH276" i="356"/>
  <c r="AH223" i="356"/>
  <c r="AH130" i="356"/>
  <c r="AH397" i="356"/>
  <c r="AH235" i="356"/>
  <c r="AH254" i="356"/>
  <c r="AH213" i="356"/>
  <c r="AH481" i="356"/>
  <c r="AH27" i="356"/>
  <c r="AH44" i="356"/>
  <c r="AH5" i="356"/>
  <c r="AH71" i="356"/>
  <c r="AH383" i="356"/>
  <c r="AH239" i="356"/>
  <c r="AH169" i="356"/>
  <c r="AH173" i="356"/>
  <c r="AH232" i="356"/>
  <c r="AH161" i="356"/>
  <c r="AH10" i="356"/>
  <c r="AH90" i="356"/>
  <c r="AH238" i="356"/>
  <c r="AH271" i="356"/>
  <c r="AH251" i="356"/>
  <c r="AH387" i="356"/>
  <c r="AH146" i="356"/>
  <c r="AH234" i="356"/>
  <c r="AH186" i="356"/>
  <c r="AH64" i="356"/>
  <c r="AH148" i="356"/>
  <c r="AH244" i="356"/>
  <c r="AH166" i="356"/>
  <c r="AH42" i="356"/>
  <c r="AH309" i="356"/>
  <c r="AH224" i="356"/>
  <c r="AH141" i="356"/>
  <c r="AH177" i="356"/>
  <c r="AH279" i="356"/>
  <c r="AH83" i="356"/>
  <c r="AH423" i="356"/>
  <c r="AH14" i="356"/>
  <c r="AH505" i="356"/>
  <c r="AH270" i="356"/>
  <c r="AH453" i="356"/>
  <c r="AH422" i="356"/>
  <c r="AH363" i="356"/>
  <c r="AH263" i="356"/>
  <c r="AH54" i="356"/>
  <c r="AH11" i="356"/>
  <c r="AH187" i="356"/>
  <c r="AH268" i="356"/>
  <c r="AH144" i="356"/>
  <c r="AH174" i="356"/>
  <c r="AH457" i="356"/>
  <c r="AH119" i="356"/>
  <c r="AH243" i="356"/>
  <c r="AH79" i="356"/>
  <c r="AH304" i="356"/>
  <c r="AH269" i="356"/>
  <c r="AH438" i="356"/>
  <c r="AH245" i="356"/>
  <c r="AH6" i="356"/>
  <c r="AH113" i="356"/>
  <c r="AH335" i="356"/>
  <c r="AH449" i="356"/>
  <c r="AH342" i="356"/>
  <c r="AH139" i="356"/>
  <c r="AH67" i="356"/>
  <c r="AH78" i="356"/>
  <c r="AH196" i="356"/>
  <c r="AH74" i="356"/>
  <c r="AH297" i="356"/>
  <c r="AH241" i="356"/>
  <c r="AH463" i="356"/>
  <c r="AH291" i="356"/>
  <c r="AH289" i="356"/>
  <c r="AH375" i="356"/>
  <c r="AH202" i="356"/>
  <c r="AH498" i="356"/>
  <c r="AH163" i="356"/>
  <c r="AH377" i="356"/>
  <c r="AH93" i="356"/>
  <c r="AH55" i="356"/>
  <c r="AH13" i="356"/>
  <c r="AH17" i="356"/>
  <c r="AH98" i="356"/>
  <c r="AH421" i="356"/>
  <c r="AH386" i="356"/>
  <c r="AH428" i="356"/>
  <c r="AH267" i="356"/>
  <c r="AH257" i="356"/>
  <c r="AH351" i="356"/>
  <c r="AH135" i="356"/>
  <c r="AH131" i="356"/>
  <c r="AH22" i="356"/>
  <c r="AH472" i="356"/>
  <c r="AH162" i="356"/>
  <c r="AH504" i="356"/>
  <c r="AH7" i="356"/>
  <c r="AH443" i="356"/>
  <c r="AH249" i="356"/>
  <c r="AH497" i="356"/>
  <c r="AH48" i="356"/>
  <c r="AH400" i="356"/>
  <c r="AH349" i="356"/>
  <c r="AH87" i="356"/>
  <c r="AH73" i="356"/>
  <c r="AH118" i="356"/>
  <c r="AH442" i="356"/>
  <c r="AH158" i="356"/>
  <c r="AH378" i="356"/>
  <c r="AH226" i="356"/>
  <c r="AH149" i="356"/>
  <c r="AH451" i="356"/>
  <c r="AH197" i="356"/>
  <c r="AH110" i="356"/>
  <c r="AH436" i="356"/>
  <c r="AH156" i="356"/>
  <c r="AH225" i="356"/>
  <c r="AH61" i="356"/>
  <c r="AH477" i="356"/>
  <c r="AH509" i="356"/>
  <c r="AH59" i="356"/>
  <c r="AH405" i="356"/>
  <c r="AH247" i="356"/>
  <c r="AH62" i="356"/>
  <c r="AH220" i="356"/>
  <c r="AH406" i="356"/>
  <c r="AH439" i="356"/>
  <c r="AH265" i="356"/>
  <c r="AH123" i="356"/>
  <c r="AH30" i="356"/>
  <c r="AH32" i="356"/>
  <c r="AH464" i="356"/>
  <c r="AH75" i="356"/>
  <c r="AH333" i="356"/>
  <c r="AH353" i="356"/>
  <c r="AH292" i="356"/>
  <c r="AH91" i="356"/>
  <c r="AH155" i="356"/>
  <c r="AH415" i="356"/>
  <c r="AH337" i="356"/>
  <c r="AH21" i="356"/>
  <c r="AG17" i="356"/>
  <c r="AG83" i="356"/>
  <c r="Z305" i="356"/>
  <c r="AG93" i="356"/>
  <c r="AG44" i="356"/>
  <c r="AG94" i="356"/>
  <c r="AG128" i="356"/>
  <c r="Y61" i="356"/>
  <c r="AG32" i="356"/>
  <c r="AG50" i="356"/>
  <c r="AG14" i="356"/>
  <c r="AG55" i="356"/>
  <c r="AG10" i="356"/>
  <c r="AG71" i="356"/>
  <c r="AG45" i="356"/>
  <c r="AG98" i="356"/>
  <c r="AG18" i="356"/>
  <c r="AG13" i="356"/>
  <c r="AG506" i="356"/>
  <c r="AG429" i="356"/>
  <c r="AG271" i="356"/>
  <c r="AG239" i="356"/>
  <c r="Z442" i="356"/>
  <c r="Z429" i="356"/>
  <c r="Y442" i="356"/>
  <c r="AG264" i="356"/>
  <c r="Y271" i="356"/>
  <c r="Y429" i="356"/>
  <c r="Y280" i="356"/>
  <c r="AG147" i="356"/>
  <c r="Y264" i="356"/>
  <c r="Z274" i="356"/>
  <c r="Z469" i="356"/>
  <c r="Z506" i="356"/>
  <c r="Y274" i="356"/>
  <c r="Y469" i="356"/>
  <c r="Z147" i="356"/>
  <c r="Y239" i="356"/>
  <c r="Y248" i="356"/>
  <c r="Z248" i="356"/>
  <c r="AG469" i="356"/>
  <c r="Y147" i="356"/>
  <c r="AG56" i="356"/>
  <c r="Z264" i="356"/>
  <c r="Y56" i="356"/>
  <c r="AG274" i="356"/>
  <c r="AG248" i="356"/>
  <c r="AG280" i="356"/>
  <c r="AG442" i="356"/>
  <c r="Z239" i="356"/>
  <c r="Y506" i="356"/>
  <c r="Z280" i="356"/>
  <c r="Z56" i="356"/>
  <c r="Z271" i="356"/>
  <c r="AG222" i="356"/>
  <c r="AG6" i="356"/>
  <c r="AG106" i="356"/>
  <c r="AG67" i="356"/>
  <c r="AG371" i="356"/>
  <c r="AG121" i="356"/>
  <c r="AG34" i="356"/>
  <c r="AG260" i="356"/>
  <c r="AG123" i="356"/>
  <c r="AG398" i="356"/>
  <c r="AG87" i="356"/>
  <c r="AG132" i="356"/>
  <c r="AG209" i="356"/>
  <c r="AG96" i="356"/>
  <c r="AG444" i="356"/>
  <c r="AG302" i="356"/>
  <c r="AG166" i="356"/>
  <c r="AG415" i="356"/>
  <c r="AG457" i="356"/>
  <c r="AG427" i="356"/>
  <c r="AG177" i="356"/>
  <c r="AG159" i="356"/>
  <c r="AG459" i="356"/>
  <c r="AG305" i="356"/>
  <c r="AG81" i="356"/>
  <c r="AG462" i="356"/>
  <c r="AG404" i="356"/>
  <c r="AG172" i="356"/>
  <c r="AG88" i="356"/>
  <c r="AG186" i="356"/>
  <c r="AG176" i="356"/>
  <c r="AG367" i="356"/>
  <c r="AG393" i="356"/>
  <c r="AG470" i="356"/>
  <c r="AG408" i="356"/>
  <c r="AG134" i="356"/>
  <c r="AG476" i="356"/>
  <c r="AG8" i="356"/>
  <c r="AG483" i="356"/>
  <c r="AG142" i="356"/>
  <c r="AG343" i="356"/>
  <c r="AG428" i="356"/>
  <c r="AG354" i="356"/>
  <c r="AG331" i="356"/>
  <c r="AG207" i="356"/>
  <c r="AG486" i="356"/>
  <c r="AG397" i="356"/>
  <c r="AG473" i="356"/>
  <c r="AG480" i="356"/>
  <c r="AG493" i="356"/>
  <c r="AG424" i="356"/>
  <c r="AG420" i="356"/>
  <c r="Y401" i="356"/>
  <c r="AG463" i="356"/>
  <c r="AG291" i="356"/>
  <c r="AG204" i="356"/>
  <c r="AG178" i="356"/>
  <c r="AG374" i="356"/>
  <c r="Y352" i="356"/>
  <c r="AG384" i="356"/>
  <c r="AG263" i="356"/>
  <c r="AG11" i="356"/>
  <c r="AG268" i="356"/>
  <c r="AG234" i="356"/>
  <c r="AG369" i="356"/>
  <c r="AG269" i="356"/>
  <c r="AG468" i="356"/>
  <c r="AG77" i="356"/>
  <c r="AG385" i="356"/>
  <c r="AG294" i="356"/>
  <c r="AG157" i="356"/>
  <c r="AG30" i="356"/>
  <c r="AG286" i="356"/>
  <c r="AG79" i="356"/>
  <c r="AG321" i="356"/>
  <c r="AG346" i="356"/>
  <c r="AG320" i="356"/>
  <c r="AG242" i="356"/>
  <c r="AG485" i="356"/>
  <c r="AG359" i="356"/>
  <c r="AG487" i="356"/>
  <c r="AG206" i="356"/>
  <c r="AG396" i="356"/>
  <c r="Y373" i="356"/>
  <c r="AG421" i="356"/>
  <c r="Y275" i="356"/>
  <c r="AG270" i="356"/>
  <c r="AG265" i="356"/>
  <c r="AG290" i="356"/>
  <c r="AG300" i="356"/>
  <c r="AG133" i="356"/>
  <c r="AG475" i="356"/>
  <c r="AG167" i="356"/>
  <c r="AG315" i="356"/>
  <c r="AG153" i="356"/>
  <c r="AG125" i="356"/>
  <c r="Y84" i="356"/>
  <c r="AG301" i="356"/>
  <c r="AG474" i="356"/>
  <c r="AG259" i="356"/>
  <c r="AG7" i="356"/>
  <c r="AG139" i="356"/>
  <c r="AG507" i="356"/>
  <c r="AG238" i="356"/>
  <c r="AG467" i="356"/>
  <c r="AG510" i="356"/>
  <c r="AG252" i="356"/>
  <c r="AG115" i="356"/>
  <c r="AG161" i="356"/>
  <c r="AG464" i="356"/>
  <c r="AG297" i="356"/>
  <c r="AG99" i="356"/>
  <c r="AG250" i="356"/>
  <c r="AG38" i="356"/>
  <c r="AG258" i="356"/>
  <c r="AG323" i="356"/>
  <c r="AG255" i="356"/>
  <c r="AG53" i="356"/>
  <c r="AG390" i="356"/>
  <c r="AG212" i="356"/>
  <c r="AG500" i="356"/>
  <c r="AG277" i="356"/>
  <c r="AG477" i="356"/>
  <c r="AG201" i="356"/>
  <c r="AG403" i="356"/>
  <c r="AG231" i="356"/>
  <c r="AG65" i="356"/>
  <c r="AG117" i="356"/>
  <c r="AG152" i="356"/>
  <c r="AG334" i="356"/>
  <c r="AG360" i="356"/>
  <c r="AG322" i="356"/>
  <c r="AG113" i="356"/>
  <c r="AG392" i="356"/>
  <c r="AG492" i="356"/>
  <c r="AG347" i="356"/>
  <c r="AG395" i="356"/>
  <c r="Y54" i="356"/>
  <c r="AG103" i="356"/>
  <c r="AG405" i="356"/>
  <c r="AG187" i="356"/>
  <c r="AG386" i="356"/>
  <c r="AG129" i="356"/>
  <c r="AG312" i="356"/>
  <c r="AG338" i="356"/>
  <c r="AG394" i="356"/>
  <c r="AG5" i="356"/>
  <c r="AG495" i="356"/>
  <c r="AG225" i="356"/>
  <c r="AG124" i="356"/>
  <c r="AG430" i="356"/>
  <c r="AG311" i="356"/>
  <c r="AG228" i="356"/>
  <c r="AG158" i="356"/>
  <c r="AG59" i="356"/>
  <c r="AG151" i="356"/>
  <c r="AG465" i="356"/>
  <c r="AG351" i="356"/>
  <c r="AG155" i="356"/>
  <c r="AG143" i="356"/>
  <c r="AG191" i="356"/>
  <c r="AG509" i="356"/>
  <c r="AG339" i="356"/>
  <c r="AG425" i="356"/>
  <c r="AG324" i="356"/>
  <c r="Y173" i="356"/>
  <c r="AG450" i="356"/>
  <c r="AG449" i="356"/>
  <c r="AG336" i="356"/>
  <c r="Y196" i="356"/>
  <c r="AG406" i="356"/>
  <c r="AG491" i="356"/>
  <c r="AG490" i="356"/>
  <c r="AG293" i="356"/>
  <c r="AG119" i="356"/>
  <c r="AG241" i="356"/>
  <c r="Y453" i="356"/>
  <c r="AG31" i="356"/>
  <c r="AG423" i="356"/>
  <c r="AG36" i="356"/>
  <c r="AG95" i="356"/>
  <c r="AG496" i="356"/>
  <c r="AG261" i="356"/>
  <c r="AG202" i="356"/>
  <c r="AG342" i="356"/>
  <c r="AG219" i="356"/>
  <c r="AG383" i="356"/>
  <c r="AG25" i="356"/>
  <c r="AG363" i="356"/>
  <c r="AG412" i="356"/>
  <c r="AG407" i="356"/>
  <c r="AG273" i="356"/>
  <c r="AG456" i="356"/>
  <c r="AG288" i="356"/>
  <c r="AG295" i="356"/>
  <c r="AG116" i="356"/>
  <c r="AG296" i="356"/>
  <c r="AG370" i="356"/>
  <c r="AG144" i="356"/>
  <c r="AG40" i="356"/>
  <c r="AG48" i="356"/>
  <c r="AG499" i="356"/>
  <c r="AG416" i="356"/>
  <c r="AG337" i="356"/>
  <c r="AG211" i="356"/>
  <c r="AG220" i="356"/>
  <c r="Y143" i="356"/>
  <c r="Z150" i="356"/>
  <c r="Z266" i="356"/>
  <c r="AG292" i="356"/>
  <c r="Z292" i="356"/>
  <c r="Y91" i="356"/>
  <c r="Z432" i="356"/>
  <c r="Y387" i="356"/>
  <c r="Y323" i="356"/>
  <c r="Y205" i="356"/>
  <c r="Y321" i="356"/>
  <c r="Y154" i="356"/>
  <c r="Z235" i="356"/>
  <c r="Y69" i="356"/>
  <c r="Z327" i="356"/>
  <c r="Y261" i="356"/>
  <c r="Y131" i="356"/>
  <c r="Y311" i="356"/>
  <c r="Y491" i="356"/>
  <c r="Z500" i="356"/>
  <c r="AG46" i="356"/>
  <c r="Z46" i="356"/>
  <c r="Y501" i="356"/>
  <c r="AG284" i="356"/>
  <c r="Z15" i="356"/>
  <c r="AG279" i="356"/>
  <c r="Z382" i="356"/>
  <c r="AG180" i="356"/>
  <c r="AG29" i="356"/>
  <c r="Y95" i="356"/>
  <c r="Y65" i="356"/>
  <c r="AG27" i="356"/>
  <c r="Z27" i="356"/>
  <c r="Z44" i="356"/>
  <c r="Z83" i="356"/>
  <c r="Z366" i="356"/>
  <c r="AG68" i="356"/>
  <c r="Y277" i="356"/>
  <c r="Y64" i="356"/>
  <c r="Y227" i="356"/>
  <c r="Y168" i="356"/>
  <c r="Y158" i="356"/>
  <c r="Y438" i="356"/>
  <c r="Z400" i="356"/>
  <c r="AG400" i="356"/>
  <c r="Z121" i="356"/>
  <c r="Y333" i="356"/>
  <c r="Y206" i="356"/>
  <c r="Z170" i="356"/>
  <c r="Z91" i="356"/>
  <c r="Z387" i="356"/>
  <c r="Z306" i="356"/>
  <c r="Y462" i="356"/>
  <c r="Z362" i="356"/>
  <c r="Z360" i="356"/>
  <c r="Y267" i="356"/>
  <c r="Z409" i="356"/>
  <c r="AG350" i="356"/>
  <c r="AG451" i="356"/>
  <c r="Y418" i="356"/>
  <c r="Y122" i="356"/>
  <c r="Y392" i="356"/>
  <c r="Y371" i="356"/>
  <c r="Z448" i="356"/>
  <c r="Z318" i="356"/>
  <c r="AG254" i="356"/>
  <c r="Z254" i="356"/>
  <c r="Z112" i="356"/>
  <c r="AG309" i="356"/>
  <c r="Z311" i="356"/>
  <c r="Z395" i="356"/>
  <c r="Y372" i="356"/>
  <c r="AG213" i="356"/>
  <c r="Y255" i="356"/>
  <c r="AG141" i="356"/>
  <c r="Y97" i="356"/>
  <c r="AG458" i="356"/>
  <c r="Y440" i="356"/>
  <c r="AG200" i="356"/>
  <c r="Y52" i="356"/>
  <c r="Y32" i="356"/>
  <c r="Y276" i="356"/>
  <c r="Z276" i="356"/>
  <c r="AG504" i="356"/>
  <c r="Z498" i="356"/>
  <c r="Y455" i="356"/>
  <c r="Y20" i="356"/>
  <c r="AG41" i="356"/>
  <c r="Z5" i="356"/>
  <c r="Y443" i="356"/>
  <c r="Z116" i="356"/>
  <c r="Z181" i="356"/>
  <c r="Y201" i="356"/>
  <c r="Y252" i="356"/>
  <c r="AG108" i="356"/>
  <c r="Z367" i="356"/>
  <c r="AG130" i="356"/>
  <c r="Z130" i="356"/>
  <c r="Y208" i="356"/>
  <c r="Z109" i="356"/>
  <c r="Z441" i="356"/>
  <c r="Z247" i="356"/>
  <c r="Y166" i="356"/>
  <c r="Z189" i="356"/>
  <c r="Z250" i="356"/>
  <c r="Z321" i="356"/>
  <c r="Y474" i="356"/>
  <c r="Z69" i="356"/>
  <c r="Z135" i="356"/>
  <c r="Y115" i="356"/>
  <c r="Y197" i="356"/>
  <c r="Y460" i="356"/>
  <c r="Z392" i="356"/>
  <c r="Z110" i="356"/>
  <c r="AG472" i="356"/>
  <c r="Y349" i="356"/>
  <c r="Z24" i="356"/>
  <c r="Z372" i="356"/>
  <c r="Z43" i="356"/>
  <c r="AG380" i="356"/>
  <c r="Y263" i="356"/>
  <c r="Z423" i="356"/>
  <c r="Y284" i="356"/>
  <c r="Y262" i="356"/>
  <c r="Y83" i="356"/>
  <c r="Y108" i="356"/>
  <c r="Z30" i="356"/>
  <c r="Y81" i="356"/>
  <c r="Z369" i="356"/>
  <c r="Z277" i="356"/>
  <c r="AG179" i="356"/>
  <c r="Z48" i="356"/>
  <c r="Z438" i="356"/>
  <c r="Y379" i="356"/>
  <c r="Z294" i="356"/>
  <c r="AG488" i="356"/>
  <c r="AG378" i="356"/>
  <c r="AG107" i="356"/>
  <c r="Z107" i="356"/>
  <c r="AG340" i="356"/>
  <c r="Y414" i="356"/>
  <c r="AG230" i="356"/>
  <c r="AG109" i="356"/>
  <c r="Z209" i="356"/>
  <c r="Z493" i="356"/>
  <c r="Y409" i="356"/>
  <c r="Z374" i="356"/>
  <c r="Z234" i="356"/>
  <c r="AG375" i="356"/>
  <c r="AG195" i="356"/>
  <c r="Z155" i="356"/>
  <c r="Y70" i="356"/>
  <c r="Z460" i="356"/>
  <c r="AG245" i="356"/>
  <c r="Z470" i="356"/>
  <c r="Z408" i="356"/>
  <c r="AG256" i="356"/>
  <c r="Y407" i="356"/>
  <c r="AG174" i="356"/>
  <c r="Y439" i="356"/>
  <c r="Y363" i="356"/>
  <c r="Y452" i="356"/>
  <c r="Z501" i="356"/>
  <c r="AG54" i="356"/>
  <c r="AG498" i="356"/>
  <c r="AG478" i="356"/>
  <c r="Y478" i="356"/>
  <c r="Z275" i="356"/>
  <c r="AG24" i="356"/>
  <c r="AG35" i="356"/>
  <c r="AG97" i="356"/>
  <c r="AG443" i="356"/>
  <c r="Z443" i="356"/>
  <c r="AG227" i="356"/>
  <c r="Z227" i="356"/>
  <c r="Y148" i="356"/>
  <c r="AG105" i="356"/>
  <c r="Y359" i="356"/>
  <c r="Z73" i="356"/>
  <c r="Y223" i="356"/>
  <c r="Y424" i="356"/>
  <c r="Z244" i="356"/>
  <c r="Y244" i="356"/>
  <c r="AG244" i="356"/>
  <c r="Y343" i="356"/>
  <c r="AG333" i="356"/>
  <c r="Z333" i="356"/>
  <c r="Z129" i="356"/>
  <c r="AG20" i="356"/>
  <c r="Y358" i="356"/>
  <c r="Y367" i="356"/>
  <c r="Z253" i="356"/>
  <c r="AG61" i="356"/>
  <c r="Z393" i="356"/>
  <c r="Y403" i="356"/>
  <c r="Z146" i="356"/>
  <c r="Y360" i="356"/>
  <c r="Y325" i="356"/>
  <c r="Y89" i="356"/>
  <c r="Y476" i="356"/>
  <c r="Z70" i="356"/>
  <c r="Y245" i="356"/>
  <c r="Z173" i="356"/>
  <c r="AG22" i="356"/>
  <c r="Y256" i="356"/>
  <c r="Z491" i="356"/>
  <c r="Y495" i="356"/>
  <c r="Y123" i="356"/>
  <c r="Y18" i="356"/>
  <c r="AG33" i="356"/>
  <c r="Z80" i="356"/>
  <c r="Y80" i="356"/>
  <c r="Y33" i="356"/>
  <c r="AG216" i="356"/>
  <c r="Z359" i="356"/>
  <c r="Y258" i="356"/>
  <c r="AG454" i="356"/>
  <c r="Z238" i="356"/>
  <c r="Z158" i="356"/>
  <c r="AG282" i="356"/>
  <c r="Z118" i="356"/>
  <c r="Y386" i="356"/>
  <c r="Y463" i="356"/>
  <c r="Z33" i="356"/>
  <c r="Z343" i="356"/>
  <c r="Z252" i="356"/>
  <c r="Y312" i="356"/>
  <c r="Z358" i="356"/>
  <c r="Z59" i="356"/>
  <c r="AG447" i="356"/>
  <c r="AG344" i="356"/>
  <c r="AG253" i="356"/>
  <c r="Y151" i="356"/>
  <c r="Y427" i="356"/>
  <c r="AG146" i="356"/>
  <c r="Y289" i="356"/>
  <c r="Z473" i="356"/>
  <c r="Z398" i="356"/>
  <c r="Y322" i="356"/>
  <c r="Z217" i="356"/>
  <c r="Z9" i="356"/>
  <c r="Y420" i="356"/>
  <c r="Y157" i="356"/>
  <c r="Y5" i="356"/>
  <c r="AG376" i="356"/>
  <c r="Z407" i="356"/>
  <c r="Y153" i="356"/>
  <c r="Z200" i="356"/>
  <c r="Z504" i="356"/>
  <c r="Y498" i="356"/>
  <c r="AG455" i="356"/>
  <c r="Z61" i="356"/>
  <c r="Z106" i="356"/>
  <c r="AG63" i="356"/>
  <c r="AG76" i="356"/>
  <c r="Y34" i="356"/>
  <c r="AG188" i="356"/>
  <c r="Z258" i="356"/>
  <c r="Z383" i="356"/>
  <c r="Y297" i="356"/>
  <c r="Y138" i="356"/>
  <c r="Y412" i="356"/>
  <c r="Z386" i="356"/>
  <c r="Z463" i="356"/>
  <c r="AG285" i="356"/>
  <c r="Y163" i="356"/>
  <c r="Z312" i="356"/>
  <c r="Y378" i="356"/>
  <c r="AG489" i="356"/>
  <c r="Y344" i="356"/>
  <c r="Z403" i="356"/>
  <c r="Z166" i="356"/>
  <c r="AG226" i="356"/>
  <c r="Z226" i="356"/>
  <c r="Y128" i="356"/>
  <c r="AG434" i="356"/>
  <c r="Z397" i="356"/>
  <c r="Z89" i="356"/>
  <c r="Y410" i="356"/>
  <c r="AG135" i="356"/>
  <c r="Z90" i="356"/>
  <c r="Y90" i="356"/>
  <c r="Y113" i="356"/>
  <c r="AG453" i="356"/>
  <c r="Y178" i="356"/>
  <c r="Y286" i="356"/>
  <c r="AG110" i="356"/>
  <c r="Z373" i="356"/>
  <c r="Y7" i="356"/>
  <c r="Z51" i="356"/>
  <c r="Y315" i="356"/>
  <c r="Y265" i="356"/>
  <c r="Z495" i="356"/>
  <c r="Y177" i="356"/>
  <c r="Z26" i="356"/>
  <c r="AG136" i="356"/>
  <c r="Z136" i="356"/>
  <c r="Y77" i="356"/>
  <c r="AG262" i="356"/>
  <c r="Z222" i="356"/>
  <c r="Y49" i="356"/>
  <c r="AG57" i="356"/>
  <c r="AG168" i="356"/>
  <c r="Y57" i="356"/>
  <c r="Z297" i="356"/>
  <c r="Y179" i="356"/>
  <c r="Z125" i="356"/>
  <c r="Z201" i="356"/>
  <c r="AG358" i="356"/>
  <c r="Z378" i="356"/>
  <c r="AG190" i="356"/>
  <c r="AG419" i="356"/>
  <c r="Y130" i="356"/>
  <c r="AG345" i="356"/>
  <c r="Z462" i="356"/>
  <c r="Z427" i="356"/>
  <c r="Y102" i="356"/>
  <c r="Y209" i="356"/>
  <c r="Y189" i="356"/>
  <c r="Y482" i="356"/>
  <c r="Z8" i="356"/>
  <c r="AG210" i="356"/>
  <c r="AG299" i="356"/>
  <c r="Z474" i="356"/>
  <c r="Y451" i="356"/>
  <c r="AG437" i="356"/>
  <c r="Z137" i="356"/>
  <c r="Z286" i="356"/>
  <c r="Z415" i="356"/>
  <c r="Z371" i="356"/>
  <c r="Z193" i="356"/>
  <c r="AG193" i="356"/>
  <c r="Y174" i="356"/>
  <c r="Y132" i="356"/>
  <c r="AG111" i="356"/>
  <c r="Z315" i="356"/>
  <c r="Z265" i="356"/>
  <c r="Y436" i="356"/>
  <c r="Z263" i="356"/>
  <c r="Z142" i="356"/>
  <c r="AG276" i="356"/>
  <c r="Y79" i="356"/>
  <c r="Z14" i="356"/>
  <c r="AG74" i="356"/>
  <c r="Z32" i="356"/>
  <c r="Y300" i="356"/>
  <c r="AG148" i="356"/>
  <c r="Z163" i="356"/>
  <c r="Y251" i="356"/>
  <c r="Z190" i="356"/>
  <c r="Z414" i="356"/>
  <c r="Y405" i="356"/>
  <c r="Y230" i="356"/>
  <c r="Z345" i="356"/>
  <c r="Z482" i="356"/>
  <c r="Z325" i="356"/>
  <c r="Y234" i="356"/>
  <c r="Y195" i="356"/>
  <c r="Z476" i="356"/>
  <c r="Y193" i="356"/>
  <c r="Y320" i="356"/>
  <c r="Z320" i="356"/>
  <c r="Y376" i="356"/>
  <c r="AG368" i="356"/>
  <c r="Y43" i="356"/>
  <c r="Z457" i="356"/>
  <c r="Y422" i="356"/>
  <c r="Z161" i="356"/>
  <c r="Y475" i="356"/>
  <c r="Y10" i="356"/>
  <c r="Y481" i="356"/>
  <c r="AG183" i="356"/>
  <c r="Y290" i="356"/>
  <c r="Z123" i="356"/>
  <c r="Y29" i="356"/>
  <c r="AG16" i="356"/>
  <c r="Z300" i="356"/>
  <c r="AG249" i="356"/>
  <c r="Z148" i="356"/>
  <c r="Y278" i="356"/>
  <c r="Z229" i="356"/>
  <c r="AG306" i="356"/>
  <c r="Y19" i="356"/>
  <c r="Z210" i="356"/>
  <c r="Z418" i="356"/>
  <c r="Z322" i="356"/>
  <c r="AG448" i="356"/>
  <c r="Y335" i="356"/>
  <c r="Z335" i="356"/>
  <c r="Y152" i="356"/>
  <c r="Z22" i="356"/>
  <c r="Y472" i="356"/>
  <c r="Z376" i="356"/>
  <c r="Y6" i="356"/>
  <c r="AG413" i="356"/>
  <c r="Z413" i="356"/>
  <c r="Y161" i="356"/>
  <c r="Z452" i="356"/>
  <c r="Z92" i="356"/>
  <c r="Z284" i="356"/>
  <c r="Y225" i="356"/>
  <c r="Z290" i="356"/>
  <c r="AG275" i="356"/>
  <c r="Y11" i="356"/>
  <c r="Y51" i="356"/>
  <c r="Z67" i="356"/>
  <c r="Y188" i="356"/>
  <c r="Z278" i="356"/>
  <c r="Z454" i="356"/>
  <c r="Y13" i="356"/>
  <c r="AG163" i="356"/>
  <c r="Y510" i="356"/>
  <c r="Z510" i="356"/>
  <c r="Y431" i="356"/>
  <c r="Z84" i="356"/>
  <c r="Z251" i="356"/>
  <c r="Y109" i="356"/>
  <c r="Y187" i="356"/>
  <c r="Z187" i="356"/>
  <c r="AG102" i="356"/>
  <c r="AG310" i="356"/>
  <c r="Z287" i="356"/>
  <c r="Y434" i="356"/>
  <c r="Z299" i="356"/>
  <c r="Y299" i="356"/>
  <c r="Y496" i="356"/>
  <c r="Z420" i="356"/>
  <c r="Z268" i="356"/>
  <c r="AG197" i="356"/>
  <c r="Z197" i="356"/>
  <c r="Z245" i="356"/>
  <c r="AG433" i="356"/>
  <c r="Z231" i="356"/>
  <c r="AG131" i="356"/>
  <c r="AG175" i="356"/>
  <c r="Y395" i="356"/>
  <c r="AG422" i="356"/>
  <c r="Y380" i="356"/>
  <c r="AG114" i="356"/>
  <c r="AG162" i="356"/>
  <c r="Z162" i="356"/>
  <c r="Y186" i="356"/>
  <c r="Z50" i="356"/>
  <c r="Y50" i="356"/>
  <c r="Z216" i="356"/>
  <c r="Y356" i="356"/>
  <c r="Z379" i="356"/>
  <c r="Z198" i="356"/>
  <c r="Y96" i="356"/>
  <c r="Y118" i="356"/>
  <c r="Y488" i="356"/>
  <c r="Z108" i="356"/>
  <c r="AG432" i="356"/>
  <c r="Y334" i="356"/>
  <c r="Y253" i="356"/>
  <c r="AG298" i="356"/>
  <c r="Z19" i="356"/>
  <c r="Z154" i="356"/>
  <c r="Y137" i="356"/>
  <c r="Z233" i="356"/>
  <c r="AG439" i="356"/>
  <c r="Z439" i="356"/>
  <c r="AG357" i="356"/>
  <c r="Z475" i="356"/>
  <c r="Z196" i="356"/>
  <c r="Y156" i="356"/>
  <c r="Y483" i="356"/>
  <c r="AG21" i="356"/>
  <c r="Z21" i="356"/>
  <c r="Y30" i="356"/>
  <c r="Y27" i="356"/>
  <c r="AG86" i="356"/>
  <c r="Y127" i="356"/>
  <c r="Y497" i="356"/>
  <c r="AG497" i="356"/>
  <c r="Z179" i="356"/>
  <c r="Y94" i="356"/>
  <c r="Z13" i="356"/>
  <c r="Z96" i="356"/>
  <c r="AG348" i="356"/>
  <c r="Z103" i="356"/>
  <c r="Y171" i="356"/>
  <c r="Y260" i="356"/>
  <c r="Z344" i="356"/>
  <c r="Z334" i="356"/>
  <c r="Z230" i="356"/>
  <c r="Z204" i="356"/>
  <c r="AG80" i="356"/>
  <c r="AG257" i="356"/>
  <c r="Z194" i="356"/>
  <c r="Y308" i="356"/>
  <c r="Y259" i="356"/>
  <c r="Z496" i="356"/>
  <c r="Y437" i="356"/>
  <c r="AG237" i="356"/>
  <c r="Y503" i="356"/>
  <c r="Y396" i="356"/>
  <c r="Z256" i="356"/>
  <c r="Y112" i="356"/>
  <c r="Y319" i="356"/>
  <c r="Y141" i="356"/>
  <c r="Y114" i="356"/>
  <c r="Y71" i="356"/>
  <c r="AG440" i="356"/>
  <c r="Y200" i="356"/>
  <c r="Y142" i="356"/>
  <c r="Z186" i="356"/>
  <c r="Y222" i="356"/>
  <c r="Y117" i="356"/>
  <c r="Y48" i="356"/>
  <c r="AG70" i="356"/>
  <c r="Y98" i="356"/>
  <c r="Y249" i="356"/>
  <c r="Z168" i="356"/>
  <c r="Y421" i="356"/>
  <c r="Y190" i="356"/>
  <c r="Z151" i="356"/>
  <c r="Z102" i="356"/>
  <c r="Y310" i="356"/>
  <c r="Y215" i="356"/>
  <c r="AG308" i="356"/>
  <c r="Z308" i="356"/>
  <c r="Z451" i="356"/>
  <c r="AG410" i="356"/>
  <c r="Z410" i="356"/>
  <c r="Y185" i="356"/>
  <c r="Y144" i="356"/>
  <c r="Z122" i="356"/>
  <c r="Z433" i="356"/>
  <c r="Z349" i="356"/>
  <c r="Y368" i="356"/>
  <c r="Z449" i="356"/>
  <c r="Y336" i="356"/>
  <c r="Z114" i="356"/>
  <c r="AG481" i="356"/>
  <c r="Z225" i="356"/>
  <c r="Y246" i="356"/>
  <c r="Y101" i="356"/>
  <c r="Z29" i="356"/>
  <c r="Y17" i="356"/>
  <c r="Z82" i="356"/>
  <c r="Z40" i="356"/>
  <c r="Z249" i="356"/>
  <c r="Z18" i="356"/>
  <c r="Z412" i="356"/>
  <c r="Y75" i="356"/>
  <c r="Y285" i="356"/>
  <c r="Z143" i="356"/>
  <c r="AG431" i="356"/>
  <c r="Z431" i="356"/>
  <c r="Y229" i="356"/>
  <c r="Y191" i="356"/>
  <c r="AG391" i="356"/>
  <c r="Y447" i="356"/>
  <c r="Z405" i="356"/>
  <c r="Y505" i="356"/>
  <c r="Z310" i="356"/>
  <c r="Y298" i="356"/>
  <c r="Y149" i="356"/>
  <c r="Y58" i="356"/>
  <c r="Y338" i="356"/>
  <c r="Y339" i="356"/>
  <c r="Y176" i="356"/>
  <c r="Y268" i="356"/>
  <c r="Y220" i="356"/>
  <c r="Y72" i="356"/>
  <c r="Z503" i="356"/>
  <c r="AG313" i="356"/>
  <c r="AG42" i="356"/>
  <c r="AG233" i="356"/>
  <c r="Z319" i="356"/>
  <c r="AG319" i="356"/>
  <c r="AG196" i="356"/>
  <c r="Y504" i="356"/>
  <c r="AG19" i="356"/>
  <c r="Z105" i="356"/>
  <c r="Y105" i="356"/>
  <c r="Y269" i="356"/>
  <c r="Y456" i="356"/>
  <c r="Y400" i="356"/>
  <c r="Y167" i="356"/>
  <c r="Z285" i="356"/>
  <c r="AG266" i="356"/>
  <c r="Z487" i="356"/>
  <c r="Z206" i="356"/>
  <c r="Z260" i="356"/>
  <c r="AG208" i="356"/>
  <c r="Y228" i="356"/>
  <c r="Z128" i="356"/>
  <c r="Y35" i="356"/>
  <c r="Y375" i="356"/>
  <c r="Z259" i="356"/>
  <c r="Y218" i="356"/>
  <c r="Y394" i="356"/>
  <c r="Y346" i="356"/>
  <c r="Z472" i="356"/>
  <c r="Z450" i="356"/>
  <c r="Y175" i="356"/>
  <c r="Y449" i="356"/>
  <c r="Z336" i="356"/>
  <c r="AG23" i="356"/>
  <c r="Z380" i="356"/>
  <c r="Y283" i="356"/>
  <c r="AG182" i="356"/>
  <c r="Y242" i="356"/>
  <c r="AG377" i="356"/>
  <c r="AG156" i="356"/>
  <c r="Z156" i="356"/>
  <c r="Z183" i="356"/>
  <c r="Z483" i="356"/>
  <c r="AG461" i="356"/>
  <c r="Z478" i="356"/>
  <c r="Z159" i="356"/>
  <c r="Z16" i="356"/>
  <c r="Z45" i="356"/>
  <c r="Z53" i="356"/>
  <c r="Y23" i="356"/>
  <c r="Y369" i="356"/>
  <c r="AG278" i="356"/>
  <c r="AG479" i="356"/>
  <c r="AG330" i="356"/>
  <c r="Y293" i="356"/>
  <c r="Y125" i="356"/>
  <c r="Y459" i="356"/>
  <c r="AG150" i="356"/>
  <c r="Z191" i="356"/>
  <c r="Z353" i="356"/>
  <c r="Y487" i="356"/>
  <c r="AG170" i="356"/>
  <c r="Y226" i="356"/>
  <c r="Z298" i="356"/>
  <c r="Y106" i="356"/>
  <c r="AG482" i="356"/>
  <c r="Z35" i="356"/>
  <c r="Z434" i="356"/>
  <c r="Y350" i="356"/>
  <c r="Z195" i="356"/>
  <c r="Y135" i="356"/>
  <c r="Z157" i="356"/>
  <c r="Y93" i="356"/>
  <c r="Z218" i="356"/>
  <c r="Z425" i="356"/>
  <c r="Z100" i="356"/>
  <c r="Y416" i="356"/>
  <c r="Z88" i="356"/>
  <c r="Y309" i="356"/>
  <c r="Z368" i="356"/>
  <c r="Z153" i="356"/>
  <c r="Z422" i="356"/>
  <c r="Y224" i="356"/>
  <c r="Y31" i="356"/>
  <c r="Y377" i="356"/>
  <c r="Z436" i="356"/>
  <c r="Y136" i="356"/>
  <c r="Z440" i="356"/>
  <c r="Z243" i="356"/>
  <c r="AG52" i="356"/>
  <c r="Z52" i="356"/>
  <c r="Y279" i="356"/>
  <c r="Y159" i="356"/>
  <c r="AG60" i="356"/>
  <c r="AG78" i="356"/>
  <c r="Z78" i="356"/>
  <c r="Y82" i="356"/>
  <c r="Z497" i="356"/>
  <c r="Y454" i="356"/>
  <c r="AG356" i="356"/>
  <c r="Y428" i="356"/>
  <c r="Z293" i="356"/>
  <c r="Y129" i="356"/>
  <c r="Z171" i="356"/>
  <c r="AG353" i="356"/>
  <c r="Y419" i="356"/>
  <c r="AG414" i="356"/>
  <c r="Z208" i="356"/>
  <c r="Z505" i="356"/>
  <c r="Y62" i="356"/>
  <c r="Y486" i="356"/>
  <c r="Y430" i="356"/>
  <c r="AG409" i="356"/>
  <c r="Z215" i="356"/>
  <c r="Y63" i="356"/>
  <c r="Y217" i="356"/>
  <c r="Y425" i="356"/>
  <c r="Z202" i="356"/>
  <c r="Y313" i="356"/>
  <c r="Z324" i="356"/>
  <c r="Y324" i="356"/>
  <c r="Y42" i="356"/>
  <c r="Z42" i="356"/>
  <c r="Y492" i="356"/>
  <c r="Z396" i="356"/>
  <c r="Z309" i="356"/>
  <c r="Y347" i="356"/>
  <c r="Z174" i="356"/>
  <c r="Z141" i="356"/>
  <c r="Z377" i="356"/>
  <c r="Y236" i="356"/>
  <c r="Z461" i="356"/>
  <c r="AG49" i="356"/>
  <c r="Z49" i="356"/>
  <c r="Y139" i="356"/>
  <c r="Z117" i="356"/>
  <c r="Y8" i="356"/>
  <c r="Y60" i="356"/>
  <c r="AG92" i="356"/>
  <c r="Y302" i="356"/>
  <c r="Z356" i="356"/>
  <c r="Y294" i="356"/>
  <c r="Y404" i="356"/>
  <c r="Y207" i="356"/>
  <c r="Z20" i="356"/>
  <c r="AG445" i="356"/>
  <c r="Z419" i="356"/>
  <c r="Z447" i="356"/>
  <c r="Y192" i="356"/>
  <c r="Z62" i="356"/>
  <c r="Y494" i="356"/>
  <c r="Z339" i="356"/>
  <c r="AG235" i="356"/>
  <c r="Y237" i="356"/>
  <c r="Z237" i="356"/>
  <c r="Z261" i="356"/>
  <c r="Z313" i="356"/>
  <c r="Y406" i="356"/>
  <c r="AG318" i="356"/>
  <c r="Y110" i="356"/>
  <c r="Z416" i="356"/>
  <c r="Z23" i="356"/>
  <c r="Y480" i="356"/>
  <c r="Z224" i="356"/>
  <c r="Y182" i="356"/>
  <c r="Y461" i="356"/>
  <c r="Y36" i="356"/>
  <c r="Y37" i="356"/>
  <c r="Z41" i="356"/>
  <c r="Z98" i="356"/>
  <c r="Y16" i="356"/>
  <c r="Z302" i="356"/>
  <c r="Y507" i="356"/>
  <c r="Y38" i="356"/>
  <c r="Z94" i="356"/>
  <c r="AG438" i="356"/>
  <c r="Y103" i="356"/>
  <c r="Z404" i="356"/>
  <c r="AG171" i="356"/>
  <c r="AG229" i="356"/>
  <c r="Y509" i="356"/>
  <c r="Y170" i="356"/>
  <c r="Y340" i="356"/>
  <c r="AG387" i="356"/>
  <c r="AG505" i="356"/>
  <c r="AG247" i="356"/>
  <c r="Y204" i="356"/>
  <c r="Z37" i="356"/>
  <c r="Y55" i="356"/>
  <c r="Y465" i="356"/>
  <c r="Z338" i="356"/>
  <c r="AG194" i="356"/>
  <c r="Z270" i="356"/>
  <c r="Y365" i="356"/>
  <c r="AG494" i="356"/>
  <c r="Z494" i="356"/>
  <c r="AG217" i="356"/>
  <c r="Z453" i="356"/>
  <c r="Z220" i="356"/>
  <c r="Z144" i="356"/>
  <c r="AG164" i="356"/>
  <c r="Y337" i="356"/>
  <c r="Y87" i="356"/>
  <c r="Z363" i="356"/>
  <c r="Y273" i="356"/>
  <c r="Z246" i="356"/>
  <c r="AG246" i="356"/>
  <c r="Z36" i="356"/>
  <c r="Z139" i="356"/>
  <c r="Z55" i="356"/>
  <c r="Z74" i="356"/>
  <c r="AG9" i="356"/>
  <c r="Z71" i="356"/>
  <c r="Y464" i="356"/>
  <c r="Y383" i="356"/>
  <c r="Z477" i="356"/>
  <c r="Z269" i="356"/>
  <c r="Y499" i="356"/>
  <c r="Y198" i="356"/>
  <c r="Z424" i="356"/>
  <c r="Y53" i="356"/>
  <c r="Z207" i="356"/>
  <c r="Y353" i="356"/>
  <c r="Y59" i="356"/>
  <c r="Z352" i="356"/>
  <c r="Z192" i="356"/>
  <c r="AG192" i="356"/>
  <c r="Z172" i="356"/>
  <c r="Y124" i="356"/>
  <c r="Z486" i="356"/>
  <c r="Y444" i="356"/>
  <c r="Z169" i="356"/>
  <c r="Z267" i="356"/>
  <c r="Z134" i="356"/>
  <c r="Y134" i="356"/>
  <c r="Y210" i="356"/>
  <c r="Z365" i="356"/>
  <c r="Z176" i="356"/>
  <c r="AG399" i="356"/>
  <c r="AG185" i="356"/>
  <c r="Z185" i="356"/>
  <c r="Y448" i="356"/>
  <c r="Z346" i="356"/>
  <c r="Z131" i="356"/>
  <c r="Z86" i="356"/>
  <c r="AG349" i="356"/>
  <c r="Y233" i="356"/>
  <c r="Y111" i="356"/>
  <c r="Y413" i="356"/>
  <c r="Y342" i="356"/>
  <c r="Z77" i="356"/>
  <c r="Z273" i="356"/>
  <c r="Y41" i="356"/>
  <c r="Z57" i="356"/>
  <c r="Z17" i="356"/>
  <c r="AG43" i="356"/>
  <c r="AG51" i="356"/>
  <c r="Z507" i="356"/>
  <c r="Z38" i="356"/>
  <c r="Z456" i="356"/>
  <c r="Y241" i="356"/>
  <c r="AG198" i="356"/>
  <c r="Z428" i="356"/>
  <c r="Z467" i="356"/>
  <c r="Y305" i="356"/>
  <c r="Z340" i="356"/>
  <c r="Z323" i="356"/>
  <c r="Y393" i="356"/>
  <c r="AG289" i="356"/>
  <c r="Z301" i="356"/>
  <c r="Y169" i="356"/>
  <c r="AG325" i="356"/>
  <c r="Y354" i="356"/>
  <c r="Z113" i="356"/>
  <c r="AG327" i="356"/>
  <c r="Y433" i="356"/>
  <c r="AG335" i="356"/>
  <c r="Z175" i="356"/>
  <c r="Z347" i="356"/>
  <c r="AG283" i="356"/>
  <c r="Z283" i="356"/>
  <c r="AG236" i="356"/>
  <c r="Z236" i="356"/>
  <c r="Y92" i="356"/>
  <c r="Z54" i="356"/>
  <c r="Z95" i="356"/>
  <c r="Z7" i="356"/>
  <c r="AG304" i="356"/>
  <c r="Y216" i="356"/>
  <c r="Y477" i="356"/>
  <c r="Z241" i="356"/>
  <c r="Y181" i="356"/>
  <c r="Y296" i="356"/>
  <c r="Z81" i="356"/>
  <c r="Z459" i="356"/>
  <c r="AG303" i="356"/>
  <c r="Z370" i="356"/>
  <c r="AG441" i="356"/>
  <c r="AG62" i="356"/>
  <c r="Y301" i="356"/>
  <c r="Z465" i="356"/>
  <c r="AG169" i="356"/>
  <c r="Y493" i="356"/>
  <c r="Y473" i="356"/>
  <c r="Y257" i="356"/>
  <c r="Z354" i="356"/>
  <c r="Z375" i="356"/>
  <c r="Z394" i="356"/>
  <c r="Y133" i="356"/>
  <c r="AG112" i="356"/>
  <c r="Y388" i="356"/>
  <c r="Y232" i="356"/>
  <c r="Y213" i="356"/>
  <c r="AG401" i="356"/>
  <c r="Z342" i="356"/>
  <c r="Z97" i="356"/>
  <c r="Y458" i="356"/>
  <c r="Z481" i="356"/>
  <c r="AG243" i="356"/>
  <c r="Y162" i="356"/>
  <c r="Y385" i="356"/>
  <c r="Z279" i="356"/>
  <c r="Z262" i="356"/>
  <c r="Y288" i="356"/>
  <c r="Z101" i="356"/>
  <c r="Z79" i="356"/>
  <c r="AG37" i="356"/>
  <c r="Y86" i="356"/>
  <c r="Z11" i="356"/>
  <c r="AG389" i="356"/>
  <c r="Z485" i="356"/>
  <c r="AG73" i="356"/>
  <c r="Y479" i="356"/>
  <c r="AG75" i="356"/>
  <c r="Z75" i="356"/>
  <c r="Z296" i="356"/>
  <c r="Z348" i="356"/>
  <c r="Y348" i="356"/>
  <c r="Y99" i="356"/>
  <c r="Z509" i="356"/>
  <c r="Y445" i="356"/>
  <c r="Y468" i="356"/>
  <c r="Y432" i="356"/>
  <c r="Z124" i="356"/>
  <c r="Z228" i="356"/>
  <c r="AG154" i="356"/>
  <c r="AG365" i="356"/>
  <c r="Y351" i="356"/>
  <c r="Y415" i="356"/>
  <c r="Y212" i="356"/>
  <c r="Z152" i="356"/>
  <c r="Y22" i="356"/>
  <c r="Z337" i="356"/>
  <c r="AG214" i="356"/>
  <c r="Y88" i="356"/>
  <c r="AG388" i="356"/>
  <c r="Z388" i="356"/>
  <c r="AG372" i="356"/>
  <c r="Z119" i="356"/>
  <c r="AG316" i="356"/>
  <c r="Y15" i="356"/>
  <c r="Z288" i="356"/>
  <c r="Z10" i="356"/>
  <c r="Z93" i="356"/>
  <c r="AG26" i="356"/>
  <c r="Y40" i="356"/>
  <c r="AG89" i="356"/>
  <c r="Z64" i="356"/>
  <c r="Y211" i="356"/>
  <c r="Y295" i="356"/>
  <c r="Z295" i="356"/>
  <c r="AG138" i="356"/>
  <c r="Z282" i="356"/>
  <c r="Y384" i="356"/>
  <c r="Y303" i="356"/>
  <c r="Y107" i="356"/>
  <c r="Z390" i="356"/>
  <c r="Y390" i="356"/>
  <c r="AG352" i="356"/>
  <c r="Y306" i="356"/>
  <c r="Y172" i="356"/>
  <c r="Y362" i="356"/>
  <c r="Z444" i="356"/>
  <c r="Y250" i="356"/>
  <c r="AG205" i="356"/>
  <c r="Z205" i="356"/>
  <c r="AG287" i="356"/>
  <c r="Z257" i="356"/>
  <c r="Z63" i="356"/>
  <c r="AG418" i="356"/>
  <c r="Z437" i="356"/>
  <c r="Z178" i="356"/>
  <c r="AG218" i="356"/>
  <c r="Y202" i="356"/>
  <c r="Z406" i="356"/>
  <c r="Z492" i="356"/>
  <c r="AG373" i="356"/>
  <c r="Z111" i="356"/>
  <c r="AG281" i="356"/>
  <c r="Y500" i="356"/>
  <c r="Y357" i="356"/>
  <c r="Y331" i="356"/>
  <c r="Y119" i="356"/>
  <c r="Z242" i="356"/>
  <c r="Y423" i="356"/>
  <c r="AG382" i="356"/>
  <c r="AG90" i="356"/>
  <c r="Z87" i="356"/>
  <c r="AG366" i="356"/>
  <c r="Y389" i="356"/>
  <c r="Z211" i="356"/>
  <c r="Y485" i="356"/>
  <c r="AG127" i="356"/>
  <c r="AG82" i="356"/>
  <c r="Z499" i="356"/>
  <c r="Z421" i="356"/>
  <c r="AG379" i="356"/>
  <c r="Z330" i="356"/>
  <c r="Y330" i="356"/>
  <c r="AG223" i="356"/>
  <c r="AG118" i="356"/>
  <c r="Z167" i="356"/>
  <c r="Z99" i="356"/>
  <c r="Y150" i="356"/>
  <c r="AG251" i="356"/>
  <c r="Y370" i="356"/>
  <c r="Z468" i="356"/>
  <c r="Y345" i="356"/>
  <c r="Y146" i="356"/>
  <c r="AG189" i="356"/>
  <c r="AG149" i="356"/>
  <c r="Y155" i="356"/>
  <c r="AG69" i="356"/>
  <c r="Y327" i="356"/>
  <c r="Z115" i="356"/>
  <c r="AG503" i="356"/>
  <c r="Y78" i="356"/>
  <c r="Y470" i="356"/>
  <c r="Z490" i="356"/>
  <c r="Y318" i="356"/>
  <c r="Y231" i="356"/>
  <c r="AG173" i="356"/>
  <c r="Z214" i="356"/>
  <c r="Z133" i="356"/>
  <c r="Z255" i="356"/>
  <c r="Z480" i="356"/>
  <c r="Z331" i="356"/>
  <c r="AG224" i="356"/>
  <c r="Z31" i="356"/>
  <c r="Z76" i="356"/>
  <c r="Y76" i="356"/>
  <c r="AG436" i="356"/>
  <c r="Z177" i="356"/>
  <c r="Y26" i="356"/>
  <c r="AG501" i="356"/>
  <c r="Y243" i="356"/>
  <c r="Z385" i="356"/>
  <c r="AG101" i="356"/>
  <c r="AG15" i="356"/>
  <c r="Z34" i="356"/>
  <c r="Y67" i="356"/>
  <c r="Z389" i="356"/>
  <c r="Z464" i="356"/>
  <c r="Y116" i="356"/>
  <c r="Z138" i="356"/>
  <c r="Z479" i="356"/>
  <c r="Y282" i="356"/>
  <c r="Z488" i="356"/>
  <c r="Z60" i="356"/>
  <c r="Z445" i="356"/>
  <c r="Z303" i="356"/>
  <c r="Y291" i="356"/>
  <c r="AG91" i="356"/>
  <c r="Y21" i="356"/>
  <c r="Z289" i="356"/>
  <c r="AG362" i="356"/>
  <c r="Y397" i="356"/>
  <c r="Z350" i="356"/>
  <c r="Y270" i="356"/>
  <c r="Y398" i="356"/>
  <c r="Y235" i="356"/>
  <c r="AG72" i="356"/>
  <c r="Z72" i="356"/>
  <c r="Z164" i="356"/>
  <c r="Y164" i="356"/>
  <c r="Y490" i="356"/>
  <c r="Y254" i="356"/>
  <c r="Y214" i="356"/>
  <c r="Z232" i="356"/>
  <c r="Z213" i="356"/>
  <c r="Y457" i="356"/>
  <c r="Z357" i="356"/>
  <c r="Z182" i="356"/>
  <c r="Y316" i="356"/>
  <c r="Z458" i="356"/>
  <c r="Y183" i="356"/>
  <c r="Z455" i="356"/>
  <c r="Y68" i="356"/>
  <c r="Z68" i="356"/>
  <c r="Y46" i="356"/>
  <c r="Y24" i="356"/>
  <c r="Z6" i="356"/>
  <c r="Z127" i="356"/>
  <c r="Y73" i="356"/>
  <c r="Z160" i="356"/>
  <c r="Y121" i="356"/>
  <c r="Y467" i="356"/>
  <c r="Z384" i="356"/>
  <c r="Y266" i="356"/>
  <c r="Z291" i="356"/>
  <c r="Y292" i="356"/>
  <c r="Y441" i="356"/>
  <c r="Y247" i="356"/>
  <c r="Z430" i="356"/>
  <c r="Z149" i="356"/>
  <c r="AG267" i="356"/>
  <c r="Y287" i="356"/>
  <c r="Y374" i="356"/>
  <c r="Y194" i="356"/>
  <c r="AG215" i="356"/>
  <c r="Y44" i="356"/>
  <c r="Z351" i="356"/>
  <c r="Y45" i="356"/>
  <c r="AG137" i="356"/>
  <c r="AG460" i="356"/>
  <c r="AG122" i="356"/>
  <c r="Z212" i="356"/>
  <c r="Z65" i="356"/>
  <c r="Y450" i="356"/>
  <c r="Y408" i="356"/>
  <c r="AG232" i="356"/>
  <c r="Z132" i="356"/>
  <c r="Z281" i="356"/>
  <c r="Y281" i="356"/>
  <c r="Z401" i="356"/>
  <c r="Z316" i="356"/>
  <c r="Y382" i="356"/>
  <c r="Y74" i="356"/>
  <c r="Y14" i="356"/>
  <c r="Z25" i="356"/>
  <c r="Y25" i="356"/>
  <c r="Y9" i="356"/>
  <c r="AG84" i="356"/>
  <c r="Y366" i="356"/>
  <c r="AG64" i="356"/>
  <c r="Z188" i="356"/>
  <c r="Y238" i="356"/>
  <c r="Z223" i="356"/>
  <c r="AG181" i="356"/>
  <c r="X14" i="382"/>
  <c r="Z304" i="356" l="1"/>
  <c r="Y219" i="356"/>
  <c r="AH738" i="356"/>
  <c r="Y120" i="356"/>
  <c r="Z747" i="356"/>
  <c r="AH611" i="356"/>
  <c r="Z332" i="356"/>
  <c r="Y630" i="356"/>
  <c r="AH332" i="356"/>
  <c r="AG452" i="356"/>
  <c r="AH555" i="356"/>
  <c r="Y697" i="356"/>
  <c r="AV817" i="356"/>
  <c r="AW817" i="356" s="1"/>
  <c r="AV819" i="356"/>
  <c r="AW819" i="356" s="1"/>
  <c r="AV818" i="356"/>
  <c r="AW818" i="356" s="1"/>
  <c r="Z524" i="356"/>
  <c r="AG140" i="356"/>
  <c r="Y361" i="356"/>
  <c r="AW813" i="356"/>
  <c r="Z679" i="356"/>
  <c r="AH100" i="356"/>
  <c r="AH524" i="356"/>
  <c r="Y722" i="356"/>
  <c r="Z742" i="356"/>
  <c r="Y598" i="356"/>
  <c r="AG723" i="356"/>
  <c r="AH822" i="356"/>
  <c r="Z822" i="356"/>
  <c r="AG820" i="356"/>
  <c r="AV821" i="356"/>
  <c r="AW821" i="356" s="1"/>
  <c r="AV822" i="356"/>
  <c r="AW822" i="356" s="1"/>
  <c r="AH821" i="356"/>
  <c r="Z821" i="356"/>
  <c r="Y822" i="356"/>
  <c r="Y821" i="356"/>
  <c r="Z820" i="356"/>
  <c r="AH820" i="356"/>
  <c r="AV820" i="356"/>
  <c r="AW820" i="356" s="1"/>
  <c r="Y820" i="356"/>
  <c r="AG821" i="356"/>
  <c r="Z550" i="356"/>
  <c r="Y317" i="356"/>
  <c r="Y489" i="356"/>
  <c r="U1" i="356"/>
  <c r="T1" i="356"/>
  <c r="Z645" i="356"/>
  <c r="X1" i="356"/>
  <c r="AF1" i="356"/>
  <c r="Y126" i="356"/>
  <c r="AB1" i="356"/>
  <c r="AD1" i="356"/>
  <c r="AN1" i="356"/>
  <c r="AM1" i="356"/>
  <c r="AL1" i="356"/>
  <c r="AJ1" i="356"/>
  <c r="AK1" i="356"/>
  <c r="AO1" i="356"/>
  <c r="AG417" i="356"/>
  <c r="AH435" i="356"/>
  <c r="AG317" i="356"/>
  <c r="Z489" i="356"/>
  <c r="Z317" i="356"/>
  <c r="AG435" i="356"/>
  <c r="Y550" i="356"/>
  <c r="AG667" i="356"/>
  <c r="AH417" i="356"/>
  <c r="Y160" i="356"/>
  <c r="Y667" i="356"/>
  <c r="Y594" i="356"/>
  <c r="AH574" i="356"/>
  <c r="Z574" i="356"/>
  <c r="AV751" i="356"/>
  <c r="AW751" i="356" s="1"/>
  <c r="AV752" i="356"/>
  <c r="AW752" i="356" s="1"/>
  <c r="Y574" i="356"/>
  <c r="AH594" i="356"/>
  <c r="AG818" i="356"/>
  <c r="Y819" i="356"/>
  <c r="AG819" i="356"/>
  <c r="Z819" i="356"/>
  <c r="AH819" i="356"/>
  <c r="AH58" i="356"/>
  <c r="Y818" i="356"/>
  <c r="Z818" i="356"/>
  <c r="AH818" i="356"/>
  <c r="Y435" i="356"/>
  <c r="Z620" i="356"/>
  <c r="Z667" i="356"/>
  <c r="AH180" i="356"/>
  <c r="Y748" i="356"/>
  <c r="AH615" i="356"/>
  <c r="AH742" i="356"/>
  <c r="AG602" i="356"/>
  <c r="Y140" i="356"/>
  <c r="AH140" i="356"/>
  <c r="AG742" i="356"/>
  <c r="AG199" i="356"/>
  <c r="Y663" i="356"/>
  <c r="AG640" i="356"/>
  <c r="Y770" i="356"/>
  <c r="AG550" i="356"/>
  <c r="Z417" i="356"/>
  <c r="AV750" i="356"/>
  <c r="AW750" i="356" s="1"/>
  <c r="Y417" i="356"/>
  <c r="Y602" i="356"/>
  <c r="Y583" i="356"/>
  <c r="AH663" i="356"/>
  <c r="Z732" i="356"/>
  <c r="Y399" i="356"/>
  <c r="AG634" i="356"/>
  <c r="AG645" i="356"/>
  <c r="Z663" i="356"/>
  <c r="Y199" i="356"/>
  <c r="Z583" i="356"/>
  <c r="AH199" i="356"/>
  <c r="Z199" i="356"/>
  <c r="Z435" i="356"/>
  <c r="Z634" i="356"/>
  <c r="AH569" i="356"/>
  <c r="AG569" i="356"/>
  <c r="AH602" i="356"/>
  <c r="Y645" i="356"/>
  <c r="Z602" i="356"/>
  <c r="AW814" i="356"/>
  <c r="AG671" i="356"/>
  <c r="AH219" i="356"/>
  <c r="AH640" i="356"/>
  <c r="Y508" i="356"/>
  <c r="AG817" i="356"/>
  <c r="AG675" i="356"/>
  <c r="AH711" i="356"/>
  <c r="Z711" i="356"/>
  <c r="AH645" i="356"/>
  <c r="Z399" i="356"/>
  <c r="AW755" i="356"/>
  <c r="Z726" i="356"/>
  <c r="Y689" i="356"/>
  <c r="Y732" i="356"/>
  <c r="AG814" i="356"/>
  <c r="AH634" i="356"/>
  <c r="Y813" i="356"/>
  <c r="AG813" i="356"/>
  <c r="AG39" i="356"/>
  <c r="Y615" i="356"/>
  <c r="AW815" i="356"/>
  <c r="Y814" i="356"/>
  <c r="Z817" i="356"/>
  <c r="AH817" i="356"/>
  <c r="AH814" i="356"/>
  <c r="Z814" i="356"/>
  <c r="AH813" i="356"/>
  <c r="Z813" i="356"/>
  <c r="Y817" i="356"/>
  <c r="AG361" i="356"/>
  <c r="AW816" i="356"/>
  <c r="AH39" i="356"/>
  <c r="Y564" i="356"/>
  <c r="Z615" i="356"/>
  <c r="Y634" i="356"/>
  <c r="Y39" i="356"/>
  <c r="Z39" i="356"/>
  <c r="Y711" i="356"/>
  <c r="AH732" i="356"/>
  <c r="Z755" i="356"/>
  <c r="AH583" i="356"/>
  <c r="Z564" i="356"/>
  <c r="Z815" i="356"/>
  <c r="AH815" i="356"/>
  <c r="Y815" i="356"/>
  <c r="AG815" i="356"/>
  <c r="AH508" i="356"/>
  <c r="AW812" i="356"/>
  <c r="Z816" i="356"/>
  <c r="AH816" i="356"/>
  <c r="Y816" i="356"/>
  <c r="AG816" i="356"/>
  <c r="Z812" i="356"/>
  <c r="Y812" i="356"/>
  <c r="AG812" i="356"/>
  <c r="AH812" i="356"/>
  <c r="AG626" i="356"/>
  <c r="AG657" i="356"/>
  <c r="Y640" i="356"/>
  <c r="AG543" i="356"/>
  <c r="AG58" i="356"/>
  <c r="Z640" i="356"/>
  <c r="AH750" i="356"/>
  <c r="Z58" i="356"/>
  <c r="Z657" i="356"/>
  <c r="Y657" i="356"/>
  <c r="AH657" i="356"/>
  <c r="AH543" i="356"/>
  <c r="Z626" i="356"/>
  <c r="AH671" i="356"/>
  <c r="AH120" i="356"/>
  <c r="AH718" i="356"/>
  <c r="Y679" i="356"/>
  <c r="AH399" i="356"/>
  <c r="Z731" i="356"/>
  <c r="Y620" i="356"/>
  <c r="AG598" i="356"/>
  <c r="Z594" i="356"/>
  <c r="AG508" i="356"/>
  <c r="Y560" i="356"/>
  <c r="AH317" i="356"/>
  <c r="AV748" i="356"/>
  <c r="AW748" i="356" s="1"/>
  <c r="AV754" i="356"/>
  <c r="AW754" i="356" s="1"/>
  <c r="AG564" i="356"/>
  <c r="AG741" i="356"/>
  <c r="AG620" i="356"/>
  <c r="Y543" i="356"/>
  <c r="AH741" i="356"/>
  <c r="AG748" i="356"/>
  <c r="AG160" i="356"/>
  <c r="AV741" i="356"/>
  <c r="AW741" i="356" s="1"/>
  <c r="Y569" i="356"/>
  <c r="AH361" i="356"/>
  <c r="AG749" i="356"/>
  <c r="AV746" i="356"/>
  <c r="AW746" i="356" s="1"/>
  <c r="Z180" i="356"/>
  <c r="AG560" i="356"/>
  <c r="Y731" i="356"/>
  <c r="AH702" i="356"/>
  <c r="Z471" i="356"/>
  <c r="AG471" i="356"/>
  <c r="AH626" i="356"/>
  <c r="Z671" i="356"/>
  <c r="Z607" i="356"/>
  <c r="Z569" i="356"/>
  <c r="AG583" i="356"/>
  <c r="AG700" i="356"/>
  <c r="Z689" i="356"/>
  <c r="AH598" i="356"/>
  <c r="Y728" i="356"/>
  <c r="Y723" i="356"/>
  <c r="AH471" i="356"/>
  <c r="AH564" i="356"/>
  <c r="Y180" i="356"/>
  <c r="AG689" i="356"/>
  <c r="AG594" i="356"/>
  <c r="AH160" i="356"/>
  <c r="Y701" i="356"/>
  <c r="Y100" i="356"/>
  <c r="AH731" i="356"/>
  <c r="Z543" i="356"/>
  <c r="AG663" i="356"/>
  <c r="AG607" i="356"/>
  <c r="AH560" i="356"/>
  <c r="AH746" i="356"/>
  <c r="AG752" i="356"/>
  <c r="Z502" i="356"/>
  <c r="Z748" i="356"/>
  <c r="AG702" i="356"/>
  <c r="Z722" i="356"/>
  <c r="Z140" i="356"/>
  <c r="AG120" i="356"/>
  <c r="AH748" i="356"/>
  <c r="Y751" i="356"/>
  <c r="Y703" i="356"/>
  <c r="AG703" i="356"/>
  <c r="Y755" i="356"/>
  <c r="Y240" i="356"/>
  <c r="Y702" i="356"/>
  <c r="Z737" i="356"/>
  <c r="Z702" i="356"/>
  <c r="Y737" i="356"/>
  <c r="AG739" i="356"/>
  <c r="AH739" i="356"/>
  <c r="Y739" i="356"/>
  <c r="AG679" i="356"/>
  <c r="AH749" i="356"/>
  <c r="Y355" i="356"/>
  <c r="AG355" i="356"/>
  <c r="Z355" i="356"/>
  <c r="AH355" i="356"/>
  <c r="AV355" i="356"/>
  <c r="AW355" i="356" s="1"/>
  <c r="AG750" i="356"/>
  <c r="AH698" i="356"/>
  <c r="Z750" i="356"/>
  <c r="AG698" i="356"/>
  <c r="Z698" i="356"/>
  <c r="AG711" i="356"/>
  <c r="AG751" i="356"/>
  <c r="Y750" i="356"/>
  <c r="AH705" i="356"/>
  <c r="AG807" i="356"/>
  <c r="AG740" i="356"/>
  <c r="AH740" i="356"/>
  <c r="Y712" i="356"/>
  <c r="AG809" i="356"/>
  <c r="AH807" i="356"/>
  <c r="Z807" i="356"/>
  <c r="Y809" i="356"/>
  <c r="Y808" i="356"/>
  <c r="Z808" i="356"/>
  <c r="AH808" i="356"/>
  <c r="AG808" i="356"/>
  <c r="AH809" i="356"/>
  <c r="Z809" i="356"/>
  <c r="Y807" i="356"/>
  <c r="Y727" i="356"/>
  <c r="Z391" i="356"/>
  <c r="AH723" i="356"/>
  <c r="Z723" i="356"/>
  <c r="AW753" i="356"/>
  <c r="Z727" i="356"/>
  <c r="AG753" i="356"/>
  <c r="AH810" i="356"/>
  <c r="Z810" i="356"/>
  <c r="AG810" i="356"/>
  <c r="Y810" i="356"/>
  <c r="Y749" i="356"/>
  <c r="AG716" i="356"/>
  <c r="Y757" i="356"/>
  <c r="Y752" i="356"/>
  <c r="Z753" i="356"/>
  <c r="Y811" i="356"/>
  <c r="Z811" i="356"/>
  <c r="AH811" i="356"/>
  <c r="AG811" i="356"/>
  <c r="AV806" i="356"/>
  <c r="AW806" i="356" s="1"/>
  <c r="AV749" i="356"/>
  <c r="AW749" i="356" s="1"/>
  <c r="AV804" i="356"/>
  <c r="AW804" i="356" s="1"/>
  <c r="AV805" i="356"/>
  <c r="AW805" i="356" s="1"/>
  <c r="AV802" i="356"/>
  <c r="AW802" i="356" s="1"/>
  <c r="AV742" i="356"/>
  <c r="AW742" i="356" s="1"/>
  <c r="AV744" i="356"/>
  <c r="AW744" i="356" s="1"/>
  <c r="AV807" i="356"/>
  <c r="AW807" i="356" s="1"/>
  <c r="AV811" i="356"/>
  <c r="AW811" i="356" s="1"/>
  <c r="AV809" i="356"/>
  <c r="AW809" i="356" s="1"/>
  <c r="AV810" i="356"/>
  <c r="AW810" i="356" s="1"/>
  <c r="AV808" i="356"/>
  <c r="AW808" i="356" s="1"/>
  <c r="Z752" i="356"/>
  <c r="AH752" i="356"/>
  <c r="Y753" i="356"/>
  <c r="Z749" i="356"/>
  <c r="AG757" i="356"/>
  <c r="Z446" i="356"/>
  <c r="Z712" i="356"/>
  <c r="AH757" i="356"/>
  <c r="AG712" i="356"/>
  <c r="AH753" i="356"/>
  <c r="Z757" i="356"/>
  <c r="AH712" i="356"/>
  <c r="Y741" i="356"/>
  <c r="AG732" i="356"/>
  <c r="Z730" i="356"/>
  <c r="AH716" i="356"/>
  <c r="AH730" i="356"/>
  <c r="Y730" i="356"/>
  <c r="AH679" i="356"/>
  <c r="AG754" i="356"/>
  <c r="AH755" i="356"/>
  <c r="Y754" i="356"/>
  <c r="Z754" i="356"/>
  <c r="AH754" i="356"/>
  <c r="Y806" i="356"/>
  <c r="Z806" i="356"/>
  <c r="AH806" i="356"/>
  <c r="AG806" i="356"/>
  <c r="AG707" i="356"/>
  <c r="Y684" i="356"/>
  <c r="Z721" i="356"/>
  <c r="AG727" i="356"/>
  <c r="Y736" i="356"/>
  <c r="AG756" i="356"/>
  <c r="AG755" i="356"/>
  <c r="Y756" i="356"/>
  <c r="Y707" i="356"/>
  <c r="AH727" i="356"/>
  <c r="Y721" i="356"/>
  <c r="AH713" i="356"/>
  <c r="Z707" i="356"/>
  <c r="AH707" i="356"/>
  <c r="AW756" i="356"/>
  <c r="Z736" i="356"/>
  <c r="AH684" i="356"/>
  <c r="AH721" i="356"/>
  <c r="Y698" i="356"/>
  <c r="Z684" i="356"/>
  <c r="AG684" i="356"/>
  <c r="AG736" i="356"/>
  <c r="Z756" i="356"/>
  <c r="AH736" i="356"/>
  <c r="Z716" i="356"/>
  <c r="AG721" i="356"/>
  <c r="Y740" i="356"/>
  <c r="Y716" i="356"/>
  <c r="Z740" i="356"/>
  <c r="Y803" i="356"/>
  <c r="AG744" i="356"/>
  <c r="Z751" i="356"/>
  <c r="AH751" i="356"/>
  <c r="AG803" i="356"/>
  <c r="AG805" i="356"/>
  <c r="Y805" i="356"/>
  <c r="Y804" i="356"/>
  <c r="Z805" i="356"/>
  <c r="AH805" i="356"/>
  <c r="Z804" i="356"/>
  <c r="AH804" i="356"/>
  <c r="Z803" i="356"/>
  <c r="AH803" i="356"/>
  <c r="AW803" i="356"/>
  <c r="AG804" i="356"/>
  <c r="AV745" i="356"/>
  <c r="AW745" i="356" s="1"/>
  <c r="AV719" i="356"/>
  <c r="AW719" i="356" s="1"/>
  <c r="AV726" i="356"/>
  <c r="AW726" i="356" s="1"/>
  <c r="AV731" i="356"/>
  <c r="AW731" i="356" s="1"/>
  <c r="AV740" i="356"/>
  <c r="AW740" i="356" s="1"/>
  <c r="Z744" i="356"/>
  <c r="Y699" i="356"/>
  <c r="AH726" i="356"/>
  <c r="AG737" i="356"/>
  <c r="Y744" i="356"/>
  <c r="Y726" i="356"/>
  <c r="Z741" i="356"/>
  <c r="AH744" i="356"/>
  <c r="AG743" i="356"/>
  <c r="Z240" i="356"/>
  <c r="Z426" i="356"/>
  <c r="AV735" i="356"/>
  <c r="AW735" i="356" s="1"/>
  <c r="AV721" i="356"/>
  <c r="AW721" i="356" s="1"/>
  <c r="AV739" i="356"/>
  <c r="AW739" i="356" s="1"/>
  <c r="Y145" i="356"/>
  <c r="Z104" i="356"/>
  <c r="AG801" i="356"/>
  <c r="Z802" i="356"/>
  <c r="AH802" i="356"/>
  <c r="Z801" i="356"/>
  <c r="AW801" i="356"/>
  <c r="AH801" i="356"/>
  <c r="Y802" i="356"/>
  <c r="Y801" i="356"/>
  <c r="AG802" i="356"/>
  <c r="AG573" i="356"/>
  <c r="Y364" i="356"/>
  <c r="AW783" i="356"/>
  <c r="Y426" i="356"/>
  <c r="Y28" i="356"/>
  <c r="AG240" i="356"/>
  <c r="AG145" i="356"/>
  <c r="AG104" i="356"/>
  <c r="Y184" i="356"/>
  <c r="Y104" i="356"/>
  <c r="Z314" i="356"/>
  <c r="Z402" i="356"/>
  <c r="AW786" i="356"/>
  <c r="AG519" i="356"/>
  <c r="Y272" i="356"/>
  <c r="AG426" i="356"/>
  <c r="Z272" i="356"/>
  <c r="Z184" i="356"/>
  <c r="AH221" i="356"/>
  <c r="AW782" i="356"/>
  <c r="Y47" i="356"/>
  <c r="AW787" i="356"/>
  <c r="Z28" i="356"/>
  <c r="AG364" i="356"/>
  <c r="Y792" i="356"/>
  <c r="Y796" i="356"/>
  <c r="AG792" i="356"/>
  <c r="Z364" i="356"/>
  <c r="AG791" i="356"/>
  <c r="AG165" i="356"/>
  <c r="AH364" i="356"/>
  <c r="Y787" i="356"/>
  <c r="AH519" i="356"/>
  <c r="AG786" i="356"/>
  <c r="AH484" i="356"/>
  <c r="AG126" i="356"/>
  <c r="AG411" i="356"/>
  <c r="AG402" i="356"/>
  <c r="Y785" i="356"/>
  <c r="AG785" i="356"/>
  <c r="AG789" i="356"/>
  <c r="AG28" i="356"/>
  <c r="Z519" i="356"/>
  <c r="AG796" i="356"/>
  <c r="Y784" i="356"/>
  <c r="Y793" i="356"/>
  <c r="AG795" i="356"/>
  <c r="Y799" i="356"/>
  <c r="AW785" i="356"/>
  <c r="AG798" i="356"/>
  <c r="Y795" i="356"/>
  <c r="Y798" i="356"/>
  <c r="AG272" i="356"/>
  <c r="AH798" i="356"/>
  <c r="AW798" i="356"/>
  <c r="Z798" i="356"/>
  <c r="Y797" i="356"/>
  <c r="Y794" i="356"/>
  <c r="AH789" i="356"/>
  <c r="Z789" i="356"/>
  <c r="AW789" i="356"/>
  <c r="AH786" i="356"/>
  <c r="Y307" i="356"/>
  <c r="Y466" i="356"/>
  <c r="AH240" i="356"/>
  <c r="Y411" i="356"/>
  <c r="AG184" i="356"/>
  <c r="AG466" i="356"/>
  <c r="AG793" i="356"/>
  <c r="AH784" i="356"/>
  <c r="AG784" i="356"/>
  <c r="AH66" i="356"/>
  <c r="AG326" i="356"/>
  <c r="AH85" i="356"/>
  <c r="Y781" i="356"/>
  <c r="AH792" i="356"/>
  <c r="AW792" i="356"/>
  <c r="Z792" i="356"/>
  <c r="Y790" i="356"/>
  <c r="Y782" i="356"/>
  <c r="Z782" i="356"/>
  <c r="AH797" i="356"/>
  <c r="Z797" i="356"/>
  <c r="AW797" i="356"/>
  <c r="AG797" i="356"/>
  <c r="Z788" i="356"/>
  <c r="AH788" i="356"/>
  <c r="AW788" i="356"/>
  <c r="AG788" i="356"/>
  <c r="AH796" i="356"/>
  <c r="Z796" i="356"/>
  <c r="AW796" i="356"/>
  <c r="Y800" i="356"/>
  <c r="AH800" i="356"/>
  <c r="Z800" i="356"/>
  <c r="AW800" i="356"/>
  <c r="AH783" i="356"/>
  <c r="AG783" i="356"/>
  <c r="Z785" i="356"/>
  <c r="AH785" i="356"/>
  <c r="AH791" i="356"/>
  <c r="Z791" i="356"/>
  <c r="AW791" i="356"/>
  <c r="Z787" i="356"/>
  <c r="AH787" i="356"/>
  <c r="Y789" i="356"/>
  <c r="AH795" i="356"/>
  <c r="Z795" i="356"/>
  <c r="AW795" i="356"/>
  <c r="Z781" i="356"/>
  <c r="AW781" i="356"/>
  <c r="Z786" i="356"/>
  <c r="Y786" i="356"/>
  <c r="Z784" i="356"/>
  <c r="AW784" i="356"/>
  <c r="AG800" i="356"/>
  <c r="AH782" i="356"/>
  <c r="AG782" i="356"/>
  <c r="Y85" i="356"/>
  <c r="AG799" i="356"/>
  <c r="AH799" i="356"/>
  <c r="Z799" i="356"/>
  <c r="AW799" i="356"/>
  <c r="Z794" i="356"/>
  <c r="AH794" i="356"/>
  <c r="AW794" i="356"/>
  <c r="AH790" i="356"/>
  <c r="AW790" i="356"/>
  <c r="Z790" i="356"/>
  <c r="Y791" i="356"/>
  <c r="Y788" i="356"/>
  <c r="Y484" i="356"/>
  <c r="Y783" i="356"/>
  <c r="Z783" i="356"/>
  <c r="AG790" i="356"/>
  <c r="Y402" i="356"/>
  <c r="AH793" i="356"/>
  <c r="Z793" i="356"/>
  <c r="AW793" i="356"/>
  <c r="AH781" i="356"/>
  <c r="AG781" i="356"/>
  <c r="Z484" i="356"/>
  <c r="Z85" i="356"/>
  <c r="Z12" i="356"/>
  <c r="Y326" i="356"/>
  <c r="Z165" i="356"/>
  <c r="AG12" i="356"/>
  <c r="Y573" i="356"/>
  <c r="AG446" i="356"/>
  <c r="AH165" i="356"/>
  <c r="Y519" i="356"/>
  <c r="Z411" i="356"/>
  <c r="Y165" i="356"/>
  <c r="AH573" i="356"/>
  <c r="AG484" i="356"/>
  <c r="Z221" i="356"/>
  <c r="Z307" i="356"/>
  <c r="AH314" i="356"/>
  <c r="AG66" i="356"/>
  <c r="AH466" i="356"/>
  <c r="AH502" i="356"/>
  <c r="Y12" i="356"/>
  <c r="AH126" i="356"/>
  <c r="AH411" i="356"/>
  <c r="AH184" i="356"/>
  <c r="AH326" i="356"/>
  <c r="Z66" i="356"/>
  <c r="Y203" i="356"/>
  <c r="Y221" i="356"/>
  <c r="Z466" i="356"/>
  <c r="AH272" i="356"/>
  <c r="Z326" i="356"/>
  <c r="AG85" i="356"/>
  <c r="AH28" i="356"/>
  <c r="AH446" i="356"/>
  <c r="Z573" i="356"/>
  <c r="Z203" i="356"/>
  <c r="AG221" i="356"/>
  <c r="AH307" i="356"/>
  <c r="AG203" i="356"/>
  <c r="Y446" i="356"/>
  <c r="AH402" i="356"/>
  <c r="Y66" i="356"/>
  <c r="Y381" i="356"/>
  <c r="AH426" i="356"/>
  <c r="AH104" i="356"/>
  <c r="AH12" i="356"/>
  <c r="AG381" i="356"/>
  <c r="AH381" i="356"/>
  <c r="Z381" i="356"/>
  <c r="Z126" i="356"/>
  <c r="AG47" i="356"/>
  <c r="AH341" i="356"/>
  <c r="AH145" i="356"/>
  <c r="Y341" i="356"/>
  <c r="AG502" i="356"/>
  <c r="AH203" i="356"/>
  <c r="Z145" i="356"/>
  <c r="Z670" i="356"/>
  <c r="AV765" i="356"/>
  <c r="AW765" i="356" s="1"/>
  <c r="AV725" i="356"/>
  <c r="AW725" i="356" s="1"/>
  <c r="AV743" i="356"/>
  <c r="AW743" i="356" s="1"/>
  <c r="AV738" i="356"/>
  <c r="AW738" i="356" s="1"/>
  <c r="AV728" i="356"/>
  <c r="AW728" i="356" s="1"/>
  <c r="AV766" i="356"/>
  <c r="AW766" i="356" s="1"/>
  <c r="AV758" i="356"/>
  <c r="AW758" i="356" s="1"/>
  <c r="AV737" i="356"/>
  <c r="AW737" i="356" s="1"/>
  <c r="AV727" i="356"/>
  <c r="AW727" i="356" s="1"/>
  <c r="AV762" i="356"/>
  <c r="AW762" i="356" s="1"/>
  <c r="AV732" i="356"/>
  <c r="AW732" i="356" s="1"/>
  <c r="AV764" i="356"/>
  <c r="AW764" i="356" s="1"/>
  <c r="AV763" i="356"/>
  <c r="AW763" i="356" s="1"/>
  <c r="AV724" i="356"/>
  <c r="AW724" i="356" s="1"/>
  <c r="AV729" i="356"/>
  <c r="AW729" i="356" s="1"/>
  <c r="AV760" i="356"/>
  <c r="AW760" i="356" s="1"/>
  <c r="AV736" i="356"/>
  <c r="AW736" i="356" s="1"/>
  <c r="AV730" i="356"/>
  <c r="AW730" i="356" s="1"/>
  <c r="AV757" i="356"/>
  <c r="AW757" i="356" s="1"/>
  <c r="AV734" i="356"/>
  <c r="AW734" i="356" s="1"/>
  <c r="AV733" i="356"/>
  <c r="AW733" i="356" s="1"/>
  <c r="AV761" i="356"/>
  <c r="AW761" i="356" s="1"/>
  <c r="AV722" i="356"/>
  <c r="AW722" i="356" s="1"/>
  <c r="AV714" i="356"/>
  <c r="AW714" i="356" s="1"/>
  <c r="AV723" i="356"/>
  <c r="AW723" i="356" s="1"/>
  <c r="AV720" i="356"/>
  <c r="AW720" i="356" s="1"/>
  <c r="AV759" i="356"/>
  <c r="AW759" i="356" s="1"/>
  <c r="AV718" i="356"/>
  <c r="AW718" i="356" s="1"/>
  <c r="AV703" i="356"/>
  <c r="AW703" i="356" s="1"/>
  <c r="AH670" i="356"/>
  <c r="AV715" i="356"/>
  <c r="AW715" i="356" s="1"/>
  <c r="Y761" i="356"/>
  <c r="Y314" i="356"/>
  <c r="AW767" i="356"/>
  <c r="Y670" i="356"/>
  <c r="AG670" i="356"/>
  <c r="AG653" i="356"/>
  <c r="AH653" i="356"/>
  <c r="Z653" i="356"/>
  <c r="AG341" i="356"/>
  <c r="Z341" i="356"/>
  <c r="AG314" i="356"/>
  <c r="Y653" i="356"/>
  <c r="AG776" i="356"/>
  <c r="AH756" i="356"/>
  <c r="AV696" i="356"/>
  <c r="AW696" i="356" s="1"/>
  <c r="AV697" i="356"/>
  <c r="AW697" i="356" s="1"/>
  <c r="AV716" i="356"/>
  <c r="AW716" i="356" s="1"/>
  <c r="AV713" i="356"/>
  <c r="AW713" i="356" s="1"/>
  <c r="AG780" i="356"/>
  <c r="AG775" i="356"/>
  <c r="AG777" i="356"/>
  <c r="AG774" i="356"/>
  <c r="AW774" i="356"/>
  <c r="AW770" i="356"/>
  <c r="Y777" i="356"/>
  <c r="AH779" i="356"/>
  <c r="Z779" i="356"/>
  <c r="Y779" i="356"/>
  <c r="Y776" i="356"/>
  <c r="AG761" i="356"/>
  <c r="Z778" i="356"/>
  <c r="AH778" i="356"/>
  <c r="AG778" i="356"/>
  <c r="Y780" i="356"/>
  <c r="AH775" i="356"/>
  <c r="Z775" i="356"/>
  <c r="Y775" i="356"/>
  <c r="AG779" i="356"/>
  <c r="Z780" i="356"/>
  <c r="AH780" i="356"/>
  <c r="Y778" i="356"/>
  <c r="AH776" i="356"/>
  <c r="Z776" i="356"/>
  <c r="AG773" i="356"/>
  <c r="AH777" i="356"/>
  <c r="Z777" i="356"/>
  <c r="AW780" i="356"/>
  <c r="AV698" i="356"/>
  <c r="AW698" i="356" s="1"/>
  <c r="AV709" i="356"/>
  <c r="AW709" i="356" s="1"/>
  <c r="AV708" i="356"/>
  <c r="AW708" i="356" s="1"/>
  <c r="AV772" i="356"/>
  <c r="AW772" i="356" s="1"/>
  <c r="AV706" i="356"/>
  <c r="AW706" i="356" s="1"/>
  <c r="AV710" i="356"/>
  <c r="AW710" i="356" s="1"/>
  <c r="AV771" i="356"/>
  <c r="AW771" i="356" s="1"/>
  <c r="AV773" i="356"/>
  <c r="AW773" i="356" s="1"/>
  <c r="AV775" i="356"/>
  <c r="AW775" i="356" s="1"/>
  <c r="AV776" i="356"/>
  <c r="AW776" i="356" s="1"/>
  <c r="AV778" i="356"/>
  <c r="AW778" i="356" s="1"/>
  <c r="AV699" i="356"/>
  <c r="AW699" i="356" s="1"/>
  <c r="AV769" i="356"/>
  <c r="AW769" i="356" s="1"/>
  <c r="AV705" i="356"/>
  <c r="AW705" i="356" s="1"/>
  <c r="AV704" i="356"/>
  <c r="AW704" i="356" s="1"/>
  <c r="AV777" i="356"/>
  <c r="AW777" i="356" s="1"/>
  <c r="AV779" i="356"/>
  <c r="AW779" i="356" s="1"/>
  <c r="AG767" i="356"/>
  <c r="Y774" i="356"/>
  <c r="Y767" i="356"/>
  <c r="AV712" i="356"/>
  <c r="AW712" i="356" s="1"/>
  <c r="AV707" i="356"/>
  <c r="AW707" i="356" s="1"/>
  <c r="AV702" i="356"/>
  <c r="AW702" i="356" s="1"/>
  <c r="AG765" i="356"/>
  <c r="AV700" i="356"/>
  <c r="AW700" i="356" s="1"/>
  <c r="AV711" i="356"/>
  <c r="AW711" i="356" s="1"/>
  <c r="AV701" i="356"/>
  <c r="AW701" i="356" s="1"/>
  <c r="Y769" i="356"/>
  <c r="Y763" i="356"/>
  <c r="AV717" i="356"/>
  <c r="AW717" i="356" s="1"/>
  <c r="AG766" i="356"/>
  <c r="Y768" i="356"/>
  <c r="AG768" i="356"/>
  <c r="Y760" i="356"/>
  <c r="AG769" i="356"/>
  <c r="AW768" i="356"/>
  <c r="AG771" i="356"/>
  <c r="Y772" i="356"/>
  <c r="AH764" i="356"/>
  <c r="Z764" i="356"/>
  <c r="Z763" i="356"/>
  <c r="AH763" i="356"/>
  <c r="Y764" i="356"/>
  <c r="AH760" i="356"/>
  <c r="Z760" i="356"/>
  <c r="AH771" i="356"/>
  <c r="Z771" i="356"/>
  <c r="AG763" i="356"/>
  <c r="AH768" i="356"/>
  <c r="Z768" i="356"/>
  <c r="AH759" i="356"/>
  <c r="Z759" i="356"/>
  <c r="AG759" i="356"/>
  <c r="Z766" i="356"/>
  <c r="AH766" i="356"/>
  <c r="AG758" i="356"/>
  <c r="AG760" i="356"/>
  <c r="Z765" i="356"/>
  <c r="AH765" i="356"/>
  <c r="Y765" i="356"/>
  <c r="AH762" i="356"/>
  <c r="Z762" i="356"/>
  <c r="Y773" i="356"/>
  <c r="AH774" i="356"/>
  <c r="Z774" i="356"/>
  <c r="Y771" i="356"/>
  <c r="AG770" i="356"/>
  <c r="AH758" i="356"/>
  <c r="Z758" i="356"/>
  <c r="Y758" i="356"/>
  <c r="AH770" i="356"/>
  <c r="Z770" i="356"/>
  <c r="AG764" i="356"/>
  <c r="AH772" i="356"/>
  <c r="Z772" i="356"/>
  <c r="AG772" i="356"/>
  <c r="AH761" i="356"/>
  <c r="Z761" i="356"/>
  <c r="Y762" i="356"/>
  <c r="AH767" i="356"/>
  <c r="Z767" i="356"/>
  <c r="AH773" i="356"/>
  <c r="Z773" i="356"/>
  <c r="AH769" i="356"/>
  <c r="Z769" i="356"/>
  <c r="AG762" i="356"/>
  <c r="Y759" i="356"/>
  <c r="Y766" i="356"/>
  <c r="AV692" i="356"/>
  <c r="AW692" i="356" s="1"/>
  <c r="AV693" i="356"/>
  <c r="AW693" i="356" s="1"/>
  <c r="AV694" i="356"/>
  <c r="AW694" i="356" s="1"/>
  <c r="AV695" i="356"/>
  <c r="AW695" i="356" s="1"/>
  <c r="AV537" i="356"/>
  <c r="AW537" i="356" s="1"/>
  <c r="AV532" i="356"/>
  <c r="AW532" i="356" s="1"/>
  <c r="AV674" i="356"/>
  <c r="AW674" i="356" s="1"/>
  <c r="AV643" i="356"/>
  <c r="AW643" i="356" s="1"/>
  <c r="AV582" i="356"/>
  <c r="AW582" i="356" s="1"/>
  <c r="AV585" i="356"/>
  <c r="AW585" i="356" s="1"/>
  <c r="AV608" i="356"/>
  <c r="AW608" i="356" s="1"/>
  <c r="AV604" i="356"/>
  <c r="AW604" i="356" s="1"/>
  <c r="AV606" i="356"/>
  <c r="AW606" i="356" s="1"/>
  <c r="AV571" i="356"/>
  <c r="AW571" i="356" s="1"/>
  <c r="AV519" i="356"/>
  <c r="AW519" i="356" s="1"/>
  <c r="AV530" i="356"/>
  <c r="AW530" i="356" s="1"/>
  <c r="AV663" i="356"/>
  <c r="AW663" i="356" s="1"/>
  <c r="AV672" i="356"/>
  <c r="AW672" i="356" s="1"/>
  <c r="AV535" i="356"/>
  <c r="AW535" i="356" s="1"/>
  <c r="AV607" i="356"/>
  <c r="AW607" i="356" s="1"/>
  <c r="AV662" i="356"/>
  <c r="AW662" i="356" s="1"/>
  <c r="AV516" i="356"/>
  <c r="AW516" i="356" s="1"/>
  <c r="AV524" i="356"/>
  <c r="AW524" i="356" s="1"/>
  <c r="AV525" i="356"/>
  <c r="AW525" i="356" s="1"/>
  <c r="AV560" i="356"/>
  <c r="AW560" i="356" s="1"/>
  <c r="AV511" i="356"/>
  <c r="AW511" i="356" s="1"/>
  <c r="AV655" i="356"/>
  <c r="AW655" i="356" s="1"/>
  <c r="AV575" i="356"/>
  <c r="AW575" i="356" s="1"/>
  <c r="AV610" i="356"/>
  <c r="AW610" i="356" s="1"/>
  <c r="AV586" i="356"/>
  <c r="AW586" i="356" s="1"/>
  <c r="AV675" i="356"/>
  <c r="AW675" i="356" s="1"/>
  <c r="AV598" i="356"/>
  <c r="AW598" i="356" s="1"/>
  <c r="AV580" i="356"/>
  <c r="AW580" i="356" s="1"/>
  <c r="AV569" i="356"/>
  <c r="AW569" i="356" s="1"/>
  <c r="AV653" i="356"/>
  <c r="AW653" i="356" s="1"/>
  <c r="AV656" i="356"/>
  <c r="AW656" i="356" s="1"/>
  <c r="AV577" i="356"/>
  <c r="AW577" i="356" s="1"/>
  <c r="AV576" i="356"/>
  <c r="AW576" i="356" s="1"/>
  <c r="AV602" i="356"/>
  <c r="AW602" i="356" s="1"/>
  <c r="AV601" i="356"/>
  <c r="AW601" i="356" s="1"/>
  <c r="AV613" i="356"/>
  <c r="AW613" i="356" s="1"/>
  <c r="AV596" i="356"/>
  <c r="AW596" i="356" s="1"/>
  <c r="AV654" i="356"/>
  <c r="AW654" i="356" s="1"/>
  <c r="AV587" i="356"/>
  <c r="AW587" i="356" s="1"/>
  <c r="AV581" i="356"/>
  <c r="AW581" i="356" s="1"/>
  <c r="AV558" i="356"/>
  <c r="AW558" i="356" s="1"/>
  <c r="AV673" i="356"/>
  <c r="AW673" i="356" s="1"/>
  <c r="AV611" i="356"/>
  <c r="AW611" i="356" s="1"/>
  <c r="AV595" i="356"/>
  <c r="AW595" i="356" s="1"/>
  <c r="AV590" i="356"/>
  <c r="AW590" i="356" s="1"/>
  <c r="AV573" i="356"/>
  <c r="AW573" i="356" s="1"/>
  <c r="AV517" i="356"/>
  <c r="AW517" i="356" s="1"/>
  <c r="AV641" i="356"/>
  <c r="AW641" i="356" s="1"/>
  <c r="AV615" i="356"/>
  <c r="AW615" i="356" s="1"/>
  <c r="AV589" i="356"/>
  <c r="AW589" i="356" s="1"/>
  <c r="AV583" i="356"/>
  <c r="AW583" i="356" s="1"/>
  <c r="AV574" i="356"/>
  <c r="AW574" i="356" s="1"/>
  <c r="AV665" i="356"/>
  <c r="AW665" i="356" s="1"/>
  <c r="AV541" i="356"/>
  <c r="AW541" i="356" s="1"/>
  <c r="AV594" i="356"/>
  <c r="AW594" i="356" s="1"/>
  <c r="AV593" i="356"/>
  <c r="AW593" i="356" s="1"/>
  <c r="AV592" i="356"/>
  <c r="AW592" i="356" s="1"/>
  <c r="AV531" i="356"/>
  <c r="AW531" i="356" s="1"/>
  <c r="AV621" i="356"/>
  <c r="AW621" i="356" s="1"/>
  <c r="AV566" i="356"/>
  <c r="AW566" i="356" s="1"/>
  <c r="AV660" i="356"/>
  <c r="AW660" i="356" s="1"/>
  <c r="AV623" i="356"/>
  <c r="AW623" i="356" s="1"/>
  <c r="AV691" i="356"/>
  <c r="AW691" i="356" s="1"/>
  <c r="AV559" i="356"/>
  <c r="AW559" i="356" s="1"/>
  <c r="AV588" i="356"/>
  <c r="AW588" i="356" s="1"/>
  <c r="AV527" i="356"/>
  <c r="AW527" i="356" s="1"/>
  <c r="AV617" i="356"/>
  <c r="AW617" i="356" s="1"/>
  <c r="AV562" i="356"/>
  <c r="AW562" i="356" s="1"/>
  <c r="AV619" i="356"/>
  <c r="AW619" i="356" s="1"/>
  <c r="AV533" i="356"/>
  <c r="AW533" i="356" s="1"/>
  <c r="AV528" i="356"/>
  <c r="AW528" i="356" s="1"/>
  <c r="AV670" i="356"/>
  <c r="AW670" i="356" s="1"/>
  <c r="AV639" i="356"/>
  <c r="AW639" i="356" s="1"/>
  <c r="AV578" i="356"/>
  <c r="AW578" i="356" s="1"/>
  <c r="AV600" i="356"/>
  <c r="AW600" i="356" s="1"/>
  <c r="AV567" i="356"/>
  <c r="AW567" i="356" s="1"/>
  <c r="AV515" i="356"/>
  <c r="AW515" i="356" s="1"/>
  <c r="AV526" i="356"/>
  <c r="AW526" i="356" s="1"/>
  <c r="AV659" i="356"/>
  <c r="AW659" i="356" s="1"/>
  <c r="AV668" i="356"/>
  <c r="AW668" i="356" s="1"/>
  <c r="AV603" i="356"/>
  <c r="AW603" i="356" s="1"/>
  <c r="AV658" i="356"/>
  <c r="AW658" i="356" s="1"/>
  <c r="AV520" i="356"/>
  <c r="AW520" i="356" s="1"/>
  <c r="AV521" i="356"/>
  <c r="AW521" i="356" s="1"/>
  <c r="AV556" i="356"/>
  <c r="AW556" i="356" s="1"/>
  <c r="AV651" i="356"/>
  <c r="AW651" i="356" s="1"/>
  <c r="AV671" i="356"/>
  <c r="AW671" i="356" s="1"/>
  <c r="AV565" i="356"/>
  <c r="AW565" i="356" s="1"/>
  <c r="AV649" i="356"/>
  <c r="AW649" i="356" s="1"/>
  <c r="AV652" i="356"/>
  <c r="AW652" i="356" s="1"/>
  <c r="AV572" i="356"/>
  <c r="AW572" i="356" s="1"/>
  <c r="AV597" i="356"/>
  <c r="AW597" i="356" s="1"/>
  <c r="AV609" i="356"/>
  <c r="AW609" i="356" s="1"/>
  <c r="AV650" i="356"/>
  <c r="AW650" i="356" s="1"/>
  <c r="AV554" i="356"/>
  <c r="AW554" i="356" s="1"/>
  <c r="AV669" i="356"/>
  <c r="AW669" i="356" s="1"/>
  <c r="AV591" i="356"/>
  <c r="AW591" i="356" s="1"/>
  <c r="AV637" i="356"/>
  <c r="AW637" i="356" s="1"/>
  <c r="AV579" i="356"/>
  <c r="AW579" i="356" s="1"/>
  <c r="AV570" i="356"/>
  <c r="AW570" i="356" s="1"/>
  <c r="AV661" i="356"/>
  <c r="AW661" i="356" s="1"/>
  <c r="AV529" i="356"/>
  <c r="AW529" i="356" s="1"/>
  <c r="AV620" i="356"/>
  <c r="AW620" i="356" s="1"/>
  <c r="AV688" i="356"/>
  <c r="AW688" i="356" s="1"/>
  <c r="AV690" i="356"/>
  <c r="AW690" i="356" s="1"/>
  <c r="AV687" i="356"/>
  <c r="AW687" i="356" s="1"/>
  <c r="AV667" i="356"/>
  <c r="AW667" i="356" s="1"/>
  <c r="AV563" i="356"/>
  <c r="AW563" i="356" s="1"/>
  <c r="AV549" i="356"/>
  <c r="AW549" i="356" s="1"/>
  <c r="AV605" i="356"/>
  <c r="AW605" i="356" s="1"/>
  <c r="AV518" i="356"/>
  <c r="AW518" i="356" s="1"/>
  <c r="AV648" i="356"/>
  <c r="AW648" i="356" s="1"/>
  <c r="AV689" i="356"/>
  <c r="AW689" i="356" s="1"/>
  <c r="AV677" i="356"/>
  <c r="AW677" i="356" s="1"/>
  <c r="AV552" i="356"/>
  <c r="AW552" i="356" s="1"/>
  <c r="AV628" i="356"/>
  <c r="AW628" i="356" s="1"/>
  <c r="AV635" i="356"/>
  <c r="AW635" i="356" s="1"/>
  <c r="AV564" i="356"/>
  <c r="AW564" i="356" s="1"/>
  <c r="AV542" i="356"/>
  <c r="AW542" i="356" s="1"/>
  <c r="AV550" i="356"/>
  <c r="AW550" i="356" s="1"/>
  <c r="AV638" i="356"/>
  <c r="AW638" i="356" s="1"/>
  <c r="AV553" i="356"/>
  <c r="AW553" i="356" s="1"/>
  <c r="AV555" i="356"/>
  <c r="AW555" i="356" s="1"/>
  <c r="AV634" i="356"/>
  <c r="AW634" i="356" s="1"/>
  <c r="AV680" i="356"/>
  <c r="AW680" i="356" s="1"/>
  <c r="AV631" i="356"/>
  <c r="AW631" i="356" s="1"/>
  <c r="AV614" i="356"/>
  <c r="AW614" i="356" s="1"/>
  <c r="AV679" i="356"/>
  <c r="AW679" i="356" s="1"/>
  <c r="AV682" i="356"/>
  <c r="AW682" i="356" s="1"/>
  <c r="AV683" i="356"/>
  <c r="AW683" i="356" s="1"/>
  <c r="AV629" i="356"/>
  <c r="AW629" i="356" s="1"/>
  <c r="AV684" i="356"/>
  <c r="AW684" i="356" s="1"/>
  <c r="AV686" i="356"/>
  <c r="AW686" i="356" s="1"/>
  <c r="AV685" i="356"/>
  <c r="AW685" i="356" s="1"/>
  <c r="AV678" i="356"/>
  <c r="AW678" i="356" s="1"/>
  <c r="AV676" i="356"/>
  <c r="AW676" i="356" s="1"/>
  <c r="AV536" i="356"/>
  <c r="AW536" i="356" s="1"/>
  <c r="AV647" i="356"/>
  <c r="AW647" i="356" s="1"/>
  <c r="AV681" i="356"/>
  <c r="AW681" i="356" s="1"/>
  <c r="AV539" i="356"/>
  <c r="AW539" i="356" s="1"/>
  <c r="AV624" i="356"/>
  <c r="AW624" i="356" s="1"/>
  <c r="AV538" i="356"/>
  <c r="AW538" i="356" s="1"/>
  <c r="AV626" i="356"/>
  <c r="AW626" i="356" s="1"/>
  <c r="AV540" i="356"/>
  <c r="AW540" i="356" s="1"/>
  <c r="AV622" i="356"/>
  <c r="AW622" i="356" s="1"/>
  <c r="AV646" i="356"/>
  <c r="AW646" i="356" s="1"/>
  <c r="AV636" i="356"/>
  <c r="AW636" i="356" s="1"/>
  <c r="AV548" i="356"/>
  <c r="AW548" i="356" s="1"/>
  <c r="AV551" i="356"/>
  <c r="AW551" i="356" s="1"/>
  <c r="AV664" i="356"/>
  <c r="AW664" i="356" s="1"/>
  <c r="AV543" i="356"/>
  <c r="AW543" i="356" s="1"/>
  <c r="AV561" i="356"/>
  <c r="AW561" i="356" s="1"/>
  <c r="AV625" i="356"/>
  <c r="AW625" i="356" s="1"/>
  <c r="AV633" i="356"/>
  <c r="AW633" i="356" s="1"/>
  <c r="AV618" i="356"/>
  <c r="AW618" i="356" s="1"/>
  <c r="AV534" i="356"/>
  <c r="AW534" i="356" s="1"/>
  <c r="AV644" i="356"/>
  <c r="AW644" i="356" s="1"/>
  <c r="AV584" i="356"/>
  <c r="AW584" i="356" s="1"/>
  <c r="AV545" i="356"/>
  <c r="AW545" i="356" s="1"/>
  <c r="AV642" i="356"/>
  <c r="AW642" i="356" s="1"/>
  <c r="AV666" i="356"/>
  <c r="AW666" i="356" s="1"/>
  <c r="AV657" i="356"/>
  <c r="AW657" i="356" s="1"/>
  <c r="AV522" i="356"/>
  <c r="AW522" i="356" s="1"/>
  <c r="AV616" i="356"/>
  <c r="AW616" i="356" s="1"/>
  <c r="AV612" i="356"/>
  <c r="AW612" i="356" s="1"/>
  <c r="AV546" i="356"/>
  <c r="AW546" i="356" s="1"/>
  <c r="AV544" i="356"/>
  <c r="AW544" i="356" s="1"/>
  <c r="AV627" i="356"/>
  <c r="AW627" i="356" s="1"/>
  <c r="AV547" i="356"/>
  <c r="AW547" i="356" s="1"/>
  <c r="AV568" i="356"/>
  <c r="AW568" i="356" s="1"/>
  <c r="AV557" i="356"/>
  <c r="AW557" i="356" s="1"/>
  <c r="AV599" i="356"/>
  <c r="AW599" i="356" s="1"/>
  <c r="AV640" i="356"/>
  <c r="AW640" i="356" s="1"/>
  <c r="AV632" i="356"/>
  <c r="AW632" i="356" s="1"/>
  <c r="AV523" i="356"/>
  <c r="AW523" i="356" s="1"/>
  <c r="AV630" i="356"/>
  <c r="AW630" i="356" s="1"/>
  <c r="AV645" i="356"/>
  <c r="AW645" i="356" s="1"/>
  <c r="AV513" i="356"/>
  <c r="AW513" i="356" s="1"/>
  <c r="AV512" i="356"/>
  <c r="AW512" i="356" s="1"/>
  <c r="AV429" i="356"/>
  <c r="AW429" i="356" s="1"/>
  <c r="AV328" i="356"/>
  <c r="AW328" i="356" s="1"/>
  <c r="AU19" i="378"/>
  <c r="M15" i="378"/>
  <c r="M12" i="378"/>
  <c r="M6" i="378"/>
  <c r="M21" i="378"/>
  <c r="GH11" i="378" s="1"/>
  <c r="AC1" i="356" l="1"/>
  <c r="AH1" i="356"/>
  <c r="Z1" i="356"/>
  <c r="Z2" i="356" s="1"/>
  <c r="AV86" i="356"/>
  <c r="AW86" i="356" s="1"/>
  <c r="AV69" i="356"/>
  <c r="AW69" i="356" s="1"/>
  <c r="AV109" i="356"/>
  <c r="AW109" i="356" s="1"/>
  <c r="AV72" i="356"/>
  <c r="AW72" i="356" s="1"/>
  <c r="AV67" i="356"/>
  <c r="AW67" i="356" s="1"/>
  <c r="AV410" i="356"/>
  <c r="AW410" i="356" s="1"/>
  <c r="AV65" i="356"/>
  <c r="AW65" i="356" s="1"/>
  <c r="AV43" i="356"/>
  <c r="AW43" i="356" s="1"/>
  <c r="AV114" i="356"/>
  <c r="AW114" i="356" s="1"/>
  <c r="AV211" i="356"/>
  <c r="AW211" i="356" s="1"/>
  <c r="AV209" i="356"/>
  <c r="AW209" i="356" s="1"/>
  <c r="AV147" i="356"/>
  <c r="AW147" i="356" s="1"/>
  <c r="AV62" i="356"/>
  <c r="AW62" i="356" s="1"/>
  <c r="AV252" i="356"/>
  <c r="AW252" i="356" s="1"/>
  <c r="AV341" i="356"/>
  <c r="AW341" i="356" s="1"/>
  <c r="AV249" i="356"/>
  <c r="AW249" i="356" s="1"/>
  <c r="AV213" i="356"/>
  <c r="AW213" i="356" s="1"/>
  <c r="AV63" i="356"/>
  <c r="AW63" i="356" s="1"/>
  <c r="AV340" i="356"/>
  <c r="AW340" i="356" s="1"/>
  <c r="AV206" i="356"/>
  <c r="AW206" i="356" s="1"/>
  <c r="AV239" i="356"/>
  <c r="AW239" i="356" s="1"/>
  <c r="AV126" i="356"/>
  <c r="AW126" i="356" s="1"/>
  <c r="AV514" i="356"/>
  <c r="AW514" i="356" s="1"/>
  <c r="AV201" i="356"/>
  <c r="AW201" i="356" s="1"/>
  <c r="AV104" i="356"/>
  <c r="AW104" i="356" s="1"/>
  <c r="AV171" i="356"/>
  <c r="AW171" i="356" s="1"/>
  <c r="AV90" i="356"/>
  <c r="AW90" i="356" s="1"/>
  <c r="AV202" i="356"/>
  <c r="AW202" i="356" s="1"/>
  <c r="AV272" i="356"/>
  <c r="AW272" i="356" s="1"/>
  <c r="AV207" i="356"/>
  <c r="AW207" i="356" s="1"/>
  <c r="AV329" i="356"/>
  <c r="AW329" i="356" s="1"/>
  <c r="AV276" i="356"/>
  <c r="AW276" i="356" s="1"/>
  <c r="AV362" i="356"/>
  <c r="AW362" i="356" s="1"/>
  <c r="AV23" i="356"/>
  <c r="AW23" i="356" s="1"/>
  <c r="AV337" i="356"/>
  <c r="AW337" i="356" s="1"/>
  <c r="AV396" i="356"/>
  <c r="AW396" i="356" s="1"/>
  <c r="AV264" i="356"/>
  <c r="AW264" i="356" s="1"/>
  <c r="AV34" i="356"/>
  <c r="AW34" i="356" s="1"/>
  <c r="AV279" i="356"/>
  <c r="AW279" i="356" s="1"/>
  <c r="AV345" i="356"/>
  <c r="AW345" i="356" s="1"/>
  <c r="AV445" i="356"/>
  <c r="AW445" i="356" s="1"/>
  <c r="AV469" i="356"/>
  <c r="AW469" i="356" s="1"/>
  <c r="AV277" i="356"/>
  <c r="AW277" i="356" s="1"/>
  <c r="AV56" i="356"/>
  <c r="AW56" i="356" s="1"/>
  <c r="AV423" i="356"/>
  <c r="AW423" i="356" s="1"/>
  <c r="AV274" i="356"/>
  <c r="AW274" i="356" s="1"/>
  <c r="AV372" i="356"/>
  <c r="AW372" i="356" s="1"/>
  <c r="AV278" i="356"/>
  <c r="AW278" i="356" s="1"/>
  <c r="AV271" i="356"/>
  <c r="AW271" i="356" s="1"/>
  <c r="AV344" i="356"/>
  <c r="AW344" i="356" s="1"/>
  <c r="AV192" i="356"/>
  <c r="AW192" i="356" s="1"/>
  <c r="AV506" i="356"/>
  <c r="AW506" i="356" s="1"/>
  <c r="AV205" i="356"/>
  <c r="AW205" i="356" s="1"/>
  <c r="AV382" i="356"/>
  <c r="AW382" i="356" s="1"/>
  <c r="AV442" i="356"/>
  <c r="AW442" i="356" s="1"/>
  <c r="AV248" i="356"/>
  <c r="AW248" i="356" s="1"/>
  <c r="AI1" i="356"/>
  <c r="AV280" i="356"/>
  <c r="AW280" i="356" s="1"/>
  <c r="AV500" i="356"/>
  <c r="AW500" i="356" s="1"/>
  <c r="AV267" i="356"/>
  <c r="AW267" i="356" s="1"/>
  <c r="AV384" i="356"/>
  <c r="AW384" i="356" s="1"/>
  <c r="AV485" i="356"/>
  <c r="AW485" i="356" s="1"/>
  <c r="AV409" i="356"/>
  <c r="AW409" i="356" s="1"/>
  <c r="AV265" i="356"/>
  <c r="AW265" i="356" s="1"/>
  <c r="AV227" i="356"/>
  <c r="AW227" i="356" s="1"/>
  <c r="AV244" i="356"/>
  <c r="AW244" i="356" s="1"/>
  <c r="AV263" i="356"/>
  <c r="AW263" i="356" s="1"/>
  <c r="AV464" i="356"/>
  <c r="AW464" i="356" s="1"/>
  <c r="AV319" i="356"/>
  <c r="AW319" i="356" s="1"/>
  <c r="AV304" i="356"/>
  <c r="AW304" i="356" s="1"/>
  <c r="AV130" i="356"/>
  <c r="AW130" i="356" s="1"/>
  <c r="AV326" i="356"/>
  <c r="AW326" i="356" s="1"/>
  <c r="AV351" i="356"/>
  <c r="AW351" i="356" s="1"/>
  <c r="AV338" i="356"/>
  <c r="AW338" i="356" s="1"/>
  <c r="AV254" i="356"/>
  <c r="AW254" i="356" s="1"/>
  <c r="AV411" i="356"/>
  <c r="AW411" i="356" s="1"/>
  <c r="AV471" i="356"/>
  <c r="AW471" i="356" s="1"/>
  <c r="AV190" i="356"/>
  <c r="AW190" i="356" s="1"/>
  <c r="AV486" i="356"/>
  <c r="AW486" i="356" s="1"/>
  <c r="AV380" i="356"/>
  <c r="AW380" i="356" s="1"/>
  <c r="AV484" i="356"/>
  <c r="AW484" i="356" s="1"/>
  <c r="AV331" i="356"/>
  <c r="AW331" i="356" s="1"/>
  <c r="AV298" i="356"/>
  <c r="AW298" i="356" s="1"/>
  <c r="AV256" i="356"/>
  <c r="AW256" i="356" s="1"/>
  <c r="AV323" i="356"/>
  <c r="AW323" i="356" s="1"/>
  <c r="AV288" i="356"/>
  <c r="AW288" i="356" s="1"/>
  <c r="AV503" i="356"/>
  <c r="AW503" i="356" s="1"/>
  <c r="AV335" i="356"/>
  <c r="AW335" i="356" s="1"/>
  <c r="AV348" i="356"/>
  <c r="AW348" i="356" s="1"/>
  <c r="AV189" i="356"/>
  <c r="AW189" i="356" s="1"/>
  <c r="AV501" i="356"/>
  <c r="AW501" i="356" s="1"/>
  <c r="AV336" i="356"/>
  <c r="AW336" i="356" s="1"/>
  <c r="AV191" i="356"/>
  <c r="AW191" i="356" s="1"/>
  <c r="AV347" i="356"/>
  <c r="AW347" i="356" s="1"/>
  <c r="AV151" i="356"/>
  <c r="AW151" i="356" s="1"/>
  <c r="AJ21" i="378"/>
  <c r="GD3" i="378"/>
  <c r="GH3" i="378"/>
  <c r="GH12" i="378" s="1"/>
  <c r="AS27" i="378"/>
  <c r="GD11" i="378"/>
  <c r="M17" i="378"/>
  <c r="Y1" i="356"/>
  <c r="AJ12" i="378"/>
  <c r="AG1" i="356"/>
  <c r="AU7" i="378" l="1"/>
  <c r="AV5" i="356"/>
  <c r="AU17" i="378"/>
  <c r="AU16" i="378"/>
  <c r="AU14" i="378"/>
  <c r="AV232" i="356"/>
  <c r="AW232" i="356" s="1"/>
  <c r="AV173" i="356"/>
  <c r="AW173" i="356" s="1"/>
  <c r="AV222" i="356"/>
  <c r="AW222" i="356" s="1"/>
  <c r="AV305" i="356"/>
  <c r="AW305" i="356" s="1"/>
  <c r="AV375" i="356"/>
  <c r="AW375" i="356" s="1"/>
  <c r="AV132" i="356"/>
  <c r="AW132" i="356" s="1"/>
  <c r="AV391" i="356"/>
  <c r="AW391" i="356" s="1"/>
  <c r="AV19" i="356"/>
  <c r="AW19" i="356" s="1"/>
  <c r="AV257" i="356"/>
  <c r="AW257" i="356" s="1"/>
  <c r="AV233" i="356"/>
  <c r="AW233" i="356" s="1"/>
  <c r="AV242" i="356"/>
  <c r="AW242" i="356" s="1"/>
  <c r="AV32" i="356"/>
  <c r="AW32" i="356" s="1"/>
  <c r="AV377" i="356"/>
  <c r="AW377" i="356" s="1"/>
  <c r="AV176" i="356"/>
  <c r="AW176" i="356" s="1"/>
  <c r="AV25" i="356"/>
  <c r="AW25" i="356" s="1"/>
  <c r="AV490" i="356"/>
  <c r="AW490" i="356" s="1"/>
  <c r="AV37" i="356"/>
  <c r="AW37" i="356" s="1"/>
  <c r="AV241" i="356"/>
  <c r="AW241" i="356" s="1"/>
  <c r="AV379" i="356"/>
  <c r="AW379" i="356" s="1"/>
  <c r="AV435" i="356"/>
  <c r="AW435" i="356" s="1"/>
  <c r="AV229" i="356"/>
  <c r="AW229" i="356" s="1"/>
  <c r="AV231" i="356"/>
  <c r="AW231" i="356" s="1"/>
  <c r="AV418" i="356"/>
  <c r="AW418" i="356" s="1"/>
  <c r="AV387" i="356"/>
  <c r="AW387" i="356" s="1"/>
  <c r="AV238" i="356"/>
  <c r="AW238" i="356" s="1"/>
  <c r="AV54" i="356"/>
  <c r="AW54" i="356" s="1"/>
  <c r="AV159" i="356"/>
  <c r="AW159" i="356" s="1"/>
  <c r="AV367" i="356"/>
  <c r="AW367" i="356" s="1"/>
  <c r="AV449" i="356"/>
  <c r="AW449" i="356" s="1"/>
  <c r="AV113" i="356"/>
  <c r="AW113" i="356" s="1"/>
  <c r="AV148" i="356"/>
  <c r="AW148" i="356" s="1"/>
  <c r="AV79" i="356"/>
  <c r="AW79" i="356" s="1"/>
  <c r="AV225" i="356"/>
  <c r="AW225" i="356" s="1"/>
  <c r="AV290" i="356"/>
  <c r="AW290" i="356" s="1"/>
  <c r="AV481" i="356"/>
  <c r="AW481" i="356" s="1"/>
  <c r="AV447" i="356"/>
  <c r="AW447" i="356" s="1"/>
  <c r="AV452" i="356"/>
  <c r="AW452" i="356" s="1"/>
  <c r="AV438" i="356"/>
  <c r="AW438" i="356" s="1"/>
  <c r="AV210" i="356"/>
  <c r="AW210" i="356" s="1"/>
  <c r="AV149" i="356"/>
  <c r="AW149" i="356" s="1"/>
  <c r="AV476" i="356"/>
  <c r="AW476" i="356" s="1"/>
  <c r="AV426" i="356"/>
  <c r="AW426" i="356" s="1"/>
  <c r="AV194" i="356"/>
  <c r="AW194" i="356" s="1"/>
  <c r="AV496" i="356"/>
  <c r="AW496" i="356" s="1"/>
  <c r="AV311" i="356"/>
  <c r="AW311" i="356" s="1"/>
  <c r="AV80" i="356"/>
  <c r="AW80" i="356" s="1"/>
  <c r="AV315" i="356"/>
  <c r="AW315" i="356" s="1"/>
  <c r="AV294" i="356"/>
  <c r="AW294" i="356" s="1"/>
  <c r="AV46" i="356"/>
  <c r="AW46" i="356" s="1"/>
  <c r="AV59" i="356"/>
  <c r="AW59" i="356" s="1"/>
  <c r="AV251" i="356"/>
  <c r="AW251" i="356" s="1"/>
  <c r="AV317" i="356"/>
  <c r="AW317" i="356" s="1"/>
  <c r="AV446" i="356"/>
  <c r="AW446" i="356" s="1"/>
  <c r="AV373" i="356"/>
  <c r="AW373" i="356" s="1"/>
  <c r="AV215" i="356"/>
  <c r="AW215" i="356" s="1"/>
  <c r="AV158" i="356"/>
  <c r="AW158" i="356" s="1"/>
  <c r="AV509" i="356"/>
  <c r="AW509" i="356" s="1"/>
  <c r="AV27" i="356"/>
  <c r="AW27" i="356" s="1"/>
  <c r="AV325" i="356"/>
  <c r="AW325" i="356" s="1"/>
  <c r="AV10" i="356"/>
  <c r="AW10" i="356" s="1"/>
  <c r="AV313" i="356"/>
  <c r="AW313" i="356" s="1"/>
  <c r="AV28" i="356"/>
  <c r="AW28" i="356" s="1"/>
  <c r="AV479" i="356"/>
  <c r="AW479" i="356" s="1"/>
  <c r="AV357" i="356"/>
  <c r="AW357" i="356" s="1"/>
  <c r="AV440" i="356"/>
  <c r="AW440" i="356" s="1"/>
  <c r="AV459" i="356"/>
  <c r="AW459" i="356" s="1"/>
  <c r="AV228" i="356"/>
  <c r="AW228" i="356" s="1"/>
  <c r="AV466" i="356"/>
  <c r="AW466" i="356" s="1"/>
  <c r="AV42" i="356"/>
  <c r="AW42" i="356" s="1"/>
  <c r="AV259" i="356"/>
  <c r="AW259" i="356" s="1"/>
  <c r="AV495" i="356"/>
  <c r="AW495" i="356" s="1"/>
  <c r="AV182" i="356"/>
  <c r="AW182" i="356" s="1"/>
  <c r="AV177" i="356"/>
  <c r="AW177" i="356" s="1"/>
  <c r="AV29" i="356"/>
  <c r="AW29" i="356" s="1"/>
  <c r="AV174" i="356"/>
  <c r="AW174" i="356" s="1"/>
  <c r="AV44" i="356"/>
  <c r="AW44" i="356" s="1"/>
  <c r="AV196" i="356"/>
  <c r="AW196" i="356" s="1"/>
  <c r="AV60" i="356"/>
  <c r="AW60" i="356" s="1"/>
  <c r="AV502" i="356"/>
  <c r="AW502" i="356" s="1"/>
  <c r="AV448" i="356"/>
  <c r="AW448" i="356" s="1"/>
  <c r="AV295" i="356"/>
  <c r="AW295" i="356" s="1"/>
  <c r="AV483" i="356"/>
  <c r="AW483" i="356" s="1"/>
  <c r="AV246" i="356"/>
  <c r="AW246" i="356" s="1"/>
  <c r="AV413" i="356"/>
  <c r="AW413" i="356" s="1"/>
  <c r="AV87" i="356"/>
  <c r="AW87" i="356" s="1"/>
  <c r="AV414" i="356"/>
  <c r="AW414" i="356" s="1"/>
  <c r="AV58" i="356"/>
  <c r="AW58" i="356" s="1"/>
  <c r="AV422" i="356"/>
  <c r="AW422" i="356" s="1"/>
  <c r="AV346" i="356"/>
  <c r="AW346" i="356" s="1"/>
  <c r="AV454" i="356"/>
  <c r="AW454" i="356" s="1"/>
  <c r="AV106" i="356"/>
  <c r="AW106" i="356" s="1"/>
  <c r="AV95" i="356"/>
  <c r="AW95" i="356" s="1"/>
  <c r="AV217" i="356"/>
  <c r="AW217" i="356" s="1"/>
  <c r="AV161" i="356"/>
  <c r="AW161" i="356" s="1"/>
  <c r="AV275" i="356"/>
  <c r="AW275" i="356" s="1"/>
  <c r="AV273" i="356"/>
  <c r="AW273" i="356" s="1"/>
  <c r="AV316" i="356"/>
  <c r="AW316" i="356" s="1"/>
  <c r="AV237" i="356"/>
  <c r="AW237" i="356" s="1"/>
  <c r="AV364" i="356"/>
  <c r="AW364" i="356" s="1"/>
  <c r="AV101" i="356"/>
  <c r="AW101" i="356" s="1"/>
  <c r="AV309" i="356"/>
  <c r="AW309" i="356" s="1"/>
  <c r="AV463" i="356"/>
  <c r="AW463" i="356" s="1"/>
  <c r="AV270" i="356"/>
  <c r="AW270" i="356" s="1"/>
  <c r="AV505" i="356"/>
  <c r="AW505" i="356" s="1"/>
  <c r="AV152" i="356"/>
  <c r="AW152" i="356" s="1"/>
  <c r="AV400" i="356"/>
  <c r="AW400" i="356" s="1"/>
  <c r="AV324" i="356"/>
  <c r="AW324" i="356" s="1"/>
  <c r="AV339" i="356"/>
  <c r="AW339" i="356" s="1"/>
  <c r="AV363" i="356"/>
  <c r="AW363" i="356" s="1"/>
  <c r="AV417" i="356"/>
  <c r="AW417" i="356" s="1"/>
  <c r="AV214" i="356"/>
  <c r="AW214" i="356" s="1"/>
  <c r="AV386" i="356"/>
  <c r="AW386" i="356" s="1"/>
  <c r="AV389" i="356"/>
  <c r="AW389" i="356" s="1"/>
  <c r="AV318" i="356"/>
  <c r="AW318" i="356" s="1"/>
  <c r="AV360" i="356"/>
  <c r="AW360" i="356" s="1"/>
  <c r="AV21" i="356"/>
  <c r="AV26" i="356"/>
  <c r="AW26" i="356" s="1"/>
  <c r="AV156" i="356"/>
  <c r="AW156" i="356" s="1"/>
  <c r="AV467" i="356"/>
  <c r="AW467" i="356" s="1"/>
  <c r="AV219" i="356"/>
  <c r="AW219" i="356" s="1"/>
  <c r="AV343" i="356"/>
  <c r="AW343" i="356" s="1"/>
  <c r="AV489" i="356"/>
  <c r="AW489" i="356" s="1"/>
  <c r="AV371" i="356"/>
  <c r="AW371" i="356" s="1"/>
  <c r="AV262" i="356"/>
  <c r="AW262" i="356" s="1"/>
  <c r="AV390" i="356"/>
  <c r="AW390" i="356" s="1"/>
  <c r="AV16" i="356"/>
  <c r="AW16" i="356" s="1"/>
  <c r="AV321" i="356"/>
  <c r="AW321" i="356" s="1"/>
  <c r="AV302" i="356"/>
  <c r="AW302" i="356" s="1"/>
  <c r="AV358" i="356"/>
  <c r="AW358" i="356" s="1"/>
  <c r="AV342" i="356"/>
  <c r="AW342" i="356" s="1"/>
  <c r="AV368" i="356"/>
  <c r="AW368" i="356" s="1"/>
  <c r="AV374" i="356"/>
  <c r="AW374" i="356" s="1"/>
  <c r="AV312" i="356"/>
  <c r="AW312" i="356" s="1"/>
  <c r="AV507" i="356"/>
  <c r="AW507" i="356" s="1"/>
  <c r="AV47" i="356"/>
  <c r="AW47" i="356" s="1"/>
  <c r="AV378" i="356"/>
  <c r="AW378" i="356" s="1"/>
  <c r="AV35" i="356"/>
  <c r="AW35" i="356" s="1"/>
  <c r="AV48" i="356"/>
  <c r="AW48" i="356" s="1"/>
  <c r="AV236" i="356"/>
  <c r="AW236" i="356" s="1"/>
  <c r="AV441" i="356"/>
  <c r="AW441" i="356" s="1"/>
  <c r="AV508" i="356"/>
  <c r="AW508" i="356" s="1"/>
  <c r="AV102" i="356"/>
  <c r="AW102" i="356" s="1"/>
  <c r="AV376" i="356"/>
  <c r="AW376" i="356" s="1"/>
  <c r="AV55" i="356"/>
  <c r="AW55" i="356" s="1"/>
  <c r="AV289" i="356"/>
  <c r="AW289" i="356" s="1"/>
  <c r="AV472" i="356"/>
  <c r="AW472" i="356" s="1"/>
  <c r="AV131" i="356"/>
  <c r="AW131" i="356" s="1"/>
  <c r="AV427" i="356"/>
  <c r="AW427" i="356" s="1"/>
  <c r="AV92" i="356"/>
  <c r="AW92" i="356" s="1"/>
  <c r="AV306" i="356"/>
  <c r="AW306" i="356" s="1"/>
  <c r="AV103" i="356"/>
  <c r="AW103" i="356" s="1"/>
  <c r="AV456" i="356"/>
  <c r="AW456" i="356" s="1"/>
  <c r="AV179" i="356"/>
  <c r="AW179" i="356" s="1"/>
  <c r="AV434" i="356"/>
  <c r="AW434" i="356" s="1"/>
  <c r="AV473" i="356"/>
  <c r="AW473" i="356" s="1"/>
  <c r="AV137" i="356"/>
  <c r="AW137" i="356" s="1"/>
  <c r="AV425" i="356"/>
  <c r="AW425" i="356" s="1"/>
  <c r="AV301" i="356"/>
  <c r="AW301" i="356" s="1"/>
  <c r="AV234" i="356"/>
  <c r="AW234" i="356" s="1"/>
  <c r="AV220" i="356"/>
  <c r="AW220" i="356" s="1"/>
  <c r="AV482" i="356"/>
  <c r="AW482" i="356" s="1"/>
  <c r="AV187" i="356"/>
  <c r="AW187" i="356" s="1"/>
  <c r="AV269" i="356"/>
  <c r="AW269" i="356" s="1"/>
  <c r="AV494" i="356"/>
  <c r="AW494" i="356" s="1"/>
  <c r="AV408" i="356"/>
  <c r="AW408" i="356" s="1"/>
  <c r="AV457" i="356"/>
  <c r="AW457" i="356" s="1"/>
  <c r="AV296" i="356"/>
  <c r="AW296" i="356" s="1"/>
  <c r="AV93" i="356"/>
  <c r="AW93" i="356" s="1"/>
  <c r="AV354" i="356"/>
  <c r="AW354" i="356" s="1"/>
  <c r="AV415" i="356"/>
  <c r="AW415" i="356" s="1"/>
  <c r="AV218" i="356"/>
  <c r="AW218" i="356" s="1"/>
  <c r="AV119" i="356"/>
  <c r="AW119" i="356" s="1"/>
  <c r="AV450" i="356"/>
  <c r="AW450" i="356" s="1"/>
  <c r="AV399" i="356"/>
  <c r="AW399" i="356" s="1"/>
  <c r="AV83" i="356"/>
  <c r="AW83" i="356" s="1"/>
  <c r="AV203" i="356"/>
  <c r="AW203" i="356" s="1"/>
  <c r="AV297" i="356"/>
  <c r="AW297" i="356" s="1"/>
  <c r="AV141" i="356"/>
  <c r="AW141" i="356" s="1"/>
  <c r="AV145" i="356"/>
  <c r="AW145" i="356" s="1"/>
  <c r="AV388" i="356"/>
  <c r="AW388" i="356" s="1"/>
  <c r="AV88" i="356"/>
  <c r="AW88" i="356" s="1"/>
  <c r="AV498" i="356"/>
  <c r="AW498" i="356" s="1"/>
  <c r="AV283" i="356"/>
  <c r="AW283" i="356" s="1"/>
  <c r="AV439" i="356"/>
  <c r="AW439" i="356" s="1"/>
  <c r="AV154" i="356"/>
  <c r="AW154" i="356" s="1"/>
  <c r="AV18" i="356"/>
  <c r="AW18" i="356" s="1"/>
  <c r="AV105" i="356"/>
  <c r="AW105" i="356" s="1"/>
  <c r="AV155" i="356"/>
  <c r="AW155" i="356" s="1"/>
  <c r="AV462" i="356"/>
  <c r="AW462" i="356" s="1"/>
  <c r="AV143" i="356"/>
  <c r="AW143" i="356" s="1"/>
  <c r="AV128" i="356"/>
  <c r="AW128" i="356" s="1"/>
  <c r="AV208" i="356"/>
  <c r="AW208" i="356" s="1"/>
  <c r="AV436" i="356"/>
  <c r="AW436" i="356" s="1"/>
  <c r="AV144" i="356"/>
  <c r="AW144" i="356" s="1"/>
  <c r="AV453" i="356"/>
  <c r="AW453" i="356" s="1"/>
  <c r="AV120" i="356"/>
  <c r="AW120" i="356" s="1"/>
  <c r="AV188" i="356"/>
  <c r="AW188" i="356" s="1"/>
  <c r="AV499" i="356"/>
  <c r="AW499" i="356" s="1"/>
  <c r="AV392" i="356"/>
  <c r="AW392" i="356" s="1"/>
  <c r="AV107" i="356"/>
  <c r="AW107" i="356" s="1"/>
  <c r="AV178" i="356"/>
  <c r="AW178" i="356" s="1"/>
  <c r="AV221" i="356"/>
  <c r="AW221" i="356" s="1"/>
  <c r="AV118" i="356"/>
  <c r="AW118" i="356" s="1"/>
  <c r="AV78" i="356"/>
  <c r="AW78" i="356" s="1"/>
  <c r="AV461" i="356"/>
  <c r="AW461" i="356" s="1"/>
  <c r="AV91" i="356"/>
  <c r="AW91" i="356" s="1"/>
  <c r="AV136" i="356"/>
  <c r="AW136" i="356" s="1"/>
  <c r="AV175" i="356"/>
  <c r="AW175" i="356" s="1"/>
  <c r="AV172" i="356"/>
  <c r="AW172" i="356" s="1"/>
  <c r="AV71" i="356"/>
  <c r="AW71" i="356" s="1"/>
  <c r="AV465" i="356"/>
  <c r="AW465" i="356" s="1"/>
  <c r="AV146" i="356"/>
  <c r="AW146" i="356" s="1"/>
  <c r="AV184" i="356"/>
  <c r="AW184" i="356" s="1"/>
  <c r="AV370" i="356"/>
  <c r="AW370" i="356" s="1"/>
  <c r="AV366" i="356"/>
  <c r="AW366" i="356" s="1"/>
  <c r="AV115" i="356"/>
  <c r="AW115" i="356" s="1"/>
  <c r="AV66" i="356"/>
  <c r="AW66" i="356" s="1"/>
  <c r="AV157" i="356"/>
  <c r="AW157" i="356" s="1"/>
  <c r="AV112" i="356"/>
  <c r="AW112" i="356" s="1"/>
  <c r="AV204" i="356"/>
  <c r="AW204" i="356" s="1"/>
  <c r="AV133" i="356"/>
  <c r="AW133" i="356" s="1"/>
  <c r="AV129" i="356"/>
  <c r="AW129" i="356" s="1"/>
  <c r="AV45" i="356"/>
  <c r="AW45" i="356" s="1"/>
  <c r="AV195" i="356"/>
  <c r="AW195" i="356" s="1"/>
  <c r="AV285" i="356"/>
  <c r="AW285" i="356" s="1"/>
  <c r="AV492" i="356"/>
  <c r="AW492" i="356" s="1"/>
  <c r="AV416" i="356"/>
  <c r="AW416" i="356" s="1"/>
  <c r="AV81" i="356"/>
  <c r="AW81" i="356" s="1"/>
  <c r="AV478" i="356"/>
  <c r="AW478" i="356" s="1"/>
  <c r="AV477" i="356"/>
  <c r="AW477" i="356" s="1"/>
  <c r="AV383" i="356"/>
  <c r="AW383" i="356" s="1"/>
  <c r="AV455" i="356"/>
  <c r="AW455" i="356" s="1"/>
  <c r="AV84" i="356"/>
  <c r="AW84" i="356" s="1"/>
  <c r="AV385" i="356"/>
  <c r="AW385" i="356" s="1"/>
  <c r="AV419" i="356"/>
  <c r="AW419" i="356" s="1"/>
  <c r="AV250" i="356"/>
  <c r="AW250" i="356" s="1"/>
  <c r="AV185" i="356"/>
  <c r="AW185" i="356" s="1"/>
  <c r="AV488" i="356"/>
  <c r="AW488" i="356" s="1"/>
  <c r="AV303" i="356"/>
  <c r="AW303" i="356" s="1"/>
  <c r="AV70" i="356"/>
  <c r="AW70" i="356" s="1"/>
  <c r="AV332" i="356"/>
  <c r="AW332" i="356" s="1"/>
  <c r="AV125" i="356"/>
  <c r="AW125" i="356" s="1"/>
  <c r="AV127" i="356"/>
  <c r="AW127" i="356" s="1"/>
  <c r="AV266" i="356"/>
  <c r="AW266" i="356" s="1"/>
  <c r="AV53" i="356"/>
  <c r="AW53" i="356" s="1"/>
  <c r="AV430" i="356"/>
  <c r="AW430" i="356" s="1"/>
  <c r="AV493" i="356"/>
  <c r="AW493" i="356" s="1"/>
  <c r="AV287" i="356"/>
  <c r="AW287" i="356" s="1"/>
  <c r="AV180" i="356"/>
  <c r="AW180" i="356" s="1"/>
  <c r="AV420" i="356"/>
  <c r="AW420" i="356" s="1"/>
  <c r="AV36" i="356"/>
  <c r="AW36" i="356" s="1"/>
  <c r="AV359" i="356"/>
  <c r="AW359" i="356" s="1"/>
  <c r="AV291" i="356"/>
  <c r="AW291" i="356" s="1"/>
  <c r="AV100" i="356"/>
  <c r="AW100" i="356" s="1"/>
  <c r="AV393" i="356"/>
  <c r="AW393" i="356" s="1"/>
  <c r="AV284" i="356"/>
  <c r="AW284" i="356" s="1"/>
  <c r="AV491" i="356"/>
  <c r="AW491" i="356" s="1"/>
  <c r="AV258" i="356"/>
  <c r="AW258" i="356" s="1"/>
  <c r="AV504" i="356"/>
  <c r="AW504" i="356" s="1"/>
  <c r="AV412" i="356"/>
  <c r="AW412" i="356" s="1"/>
  <c r="AV260" i="356"/>
  <c r="AW260" i="356" s="1"/>
  <c r="AV166" i="356"/>
  <c r="AW166" i="356" s="1"/>
  <c r="AV365" i="356"/>
  <c r="AW365" i="356" s="1"/>
  <c r="AV268" i="356"/>
  <c r="AW268" i="356" s="1"/>
  <c r="AV15" i="356"/>
  <c r="AW15" i="356" s="1"/>
  <c r="AV245" i="356"/>
  <c r="AW245" i="356" s="1"/>
  <c r="AV134" i="356"/>
  <c r="AW134" i="356" s="1"/>
  <c r="AV140" i="356"/>
  <c r="AW140" i="356" s="1"/>
  <c r="AV235" i="356"/>
  <c r="AW235" i="356" s="1"/>
  <c r="AV153" i="356"/>
  <c r="AW153" i="356" s="1"/>
  <c r="AV186" i="356"/>
  <c r="AW186" i="356" s="1"/>
  <c r="AV31" i="356"/>
  <c r="AW31" i="356" s="1"/>
  <c r="AV247" i="356"/>
  <c r="AW247" i="356" s="1"/>
  <c r="AV74" i="356"/>
  <c r="AW74" i="356" s="1"/>
  <c r="AV124" i="356"/>
  <c r="AW124" i="356" s="1"/>
  <c r="AV57" i="356"/>
  <c r="AW57" i="356" s="1"/>
  <c r="AV431" i="356"/>
  <c r="AW431" i="356" s="1"/>
  <c r="AV85" i="356"/>
  <c r="AW85" i="356" s="1"/>
  <c r="AV7" i="356"/>
  <c r="AW7" i="356" s="1"/>
  <c r="AV293" i="356"/>
  <c r="AW293" i="356" s="1"/>
  <c r="AV350" i="356"/>
  <c r="AW350" i="356" s="1"/>
  <c r="AV349" i="356"/>
  <c r="AW349" i="356" s="1"/>
  <c r="AV40" i="356"/>
  <c r="AW40" i="356" s="1"/>
  <c r="AV169" i="356"/>
  <c r="AW169" i="356" s="1"/>
  <c r="AV444" i="356"/>
  <c r="AW444" i="356" s="1"/>
  <c r="AV230" i="356"/>
  <c r="AW230" i="356" s="1"/>
  <c r="AV381" i="356"/>
  <c r="AW381" i="356" s="1"/>
  <c r="AV138" i="356"/>
  <c r="AW138" i="356" s="1"/>
  <c r="AV353" i="356"/>
  <c r="AW353" i="356" s="1"/>
  <c r="AV334" i="356"/>
  <c r="AW334" i="356" s="1"/>
  <c r="AV181" i="356"/>
  <c r="AW181" i="356" s="1"/>
  <c r="AV487" i="356"/>
  <c r="AW487" i="356" s="1"/>
  <c r="AV398" i="356"/>
  <c r="AW398" i="356" s="1"/>
  <c r="AV468" i="356"/>
  <c r="AW468" i="356" s="1"/>
  <c r="AV51" i="356"/>
  <c r="AW51" i="356" s="1"/>
  <c r="AV282" i="356"/>
  <c r="AW282" i="356" s="1"/>
  <c r="AV333" i="356"/>
  <c r="AW333" i="356" s="1"/>
  <c r="AV139" i="356"/>
  <c r="AW139" i="356" s="1"/>
  <c r="AV433" i="356"/>
  <c r="AW433" i="356" s="1"/>
  <c r="AV281" i="356"/>
  <c r="AW281" i="356" s="1"/>
  <c r="AV322" i="356"/>
  <c r="AW322" i="356" s="1"/>
  <c r="AV142" i="356"/>
  <c r="AW142" i="356" s="1"/>
  <c r="AV94" i="356"/>
  <c r="AW94" i="356" s="1"/>
  <c r="AV406" i="356"/>
  <c r="AW406" i="356" s="1"/>
  <c r="AV13" i="356"/>
  <c r="AW13" i="356" s="1"/>
  <c r="AV470" i="356"/>
  <c r="AW470" i="356" s="1"/>
  <c r="AV451" i="356"/>
  <c r="AW451" i="356" s="1"/>
  <c r="AV49" i="356"/>
  <c r="AW49" i="356" s="1"/>
  <c r="AV9" i="356"/>
  <c r="AW9" i="356" s="1"/>
  <c r="AV11" i="356"/>
  <c r="AW11" i="356" s="1"/>
  <c r="AV255" i="356"/>
  <c r="AW255" i="356" s="1"/>
  <c r="AV14" i="356"/>
  <c r="AW14" i="356" s="1"/>
  <c r="AV200" i="356"/>
  <c r="AW200" i="356" s="1"/>
  <c r="AV170" i="356"/>
  <c r="AW170" i="356" s="1"/>
  <c r="AV73" i="356"/>
  <c r="AW73" i="356" s="1"/>
  <c r="AV50" i="356"/>
  <c r="AW50" i="356" s="1"/>
  <c r="AV299" i="356"/>
  <c r="AW299" i="356" s="1"/>
  <c r="AV352" i="356"/>
  <c r="AW352" i="356" s="1"/>
  <c r="AV330" i="356"/>
  <c r="AW330" i="356" s="1"/>
  <c r="AV480" i="356"/>
  <c r="AW480" i="356" s="1"/>
  <c r="AV64" i="356"/>
  <c r="AW64" i="356" s="1"/>
  <c r="AV163" i="356"/>
  <c r="AW163" i="356" s="1"/>
  <c r="AV165" i="356"/>
  <c r="AW165" i="356" s="1"/>
  <c r="AV407" i="356"/>
  <c r="AW407" i="356" s="1"/>
  <c r="AV226" i="356"/>
  <c r="AW226" i="356" s="1"/>
  <c r="AV168" i="356"/>
  <c r="AW168" i="356" s="1"/>
  <c r="AV122" i="356"/>
  <c r="AW122" i="356" s="1"/>
  <c r="AV197" i="356"/>
  <c r="AW197" i="356" s="1"/>
  <c r="AV216" i="356"/>
  <c r="AW216" i="356" s="1"/>
  <c r="AV24" i="356"/>
  <c r="AW24" i="356" s="1"/>
  <c r="AV110" i="356"/>
  <c r="AW110" i="356" s="1"/>
  <c r="AV164" i="356"/>
  <c r="AW164" i="356" s="1"/>
  <c r="AV223" i="356"/>
  <c r="AW223" i="356" s="1"/>
  <c r="AV123" i="356"/>
  <c r="AW123" i="356" s="1"/>
  <c r="AV33" i="356"/>
  <c r="AW33" i="356" s="1"/>
  <c r="AV108" i="356"/>
  <c r="AW108" i="356" s="1"/>
  <c r="AV12" i="356"/>
  <c r="AW12" i="356" s="1"/>
  <c r="AV432" i="356"/>
  <c r="AW432" i="356" s="1"/>
  <c r="AV474" i="356"/>
  <c r="AW474" i="356" s="1"/>
  <c r="AV167" i="356"/>
  <c r="AW167" i="356" s="1"/>
  <c r="AV405" i="356"/>
  <c r="AW405" i="356" s="1"/>
  <c r="AV292" i="356"/>
  <c r="AW292" i="356" s="1"/>
  <c r="AV443" i="356"/>
  <c r="AW443" i="356" s="1"/>
  <c r="AV111" i="356"/>
  <c r="AW111" i="356" s="1"/>
  <c r="AV307" i="356"/>
  <c r="AW307" i="356" s="1"/>
  <c r="AV76" i="356"/>
  <c r="AW76" i="356" s="1"/>
  <c r="AV224" i="356"/>
  <c r="AW224" i="356" s="1"/>
  <c r="AV193" i="356"/>
  <c r="AW193" i="356" s="1"/>
  <c r="AV240" i="356"/>
  <c r="AW240" i="356" s="1"/>
  <c r="AV97" i="356"/>
  <c r="AW97" i="356" s="1"/>
  <c r="AV361" i="356"/>
  <c r="AW361" i="356" s="1"/>
  <c r="AV458" i="356"/>
  <c r="AW458" i="356" s="1"/>
  <c r="AV403" i="356"/>
  <c r="AW403" i="356" s="1"/>
  <c r="AV116" i="356"/>
  <c r="AW116" i="356" s="1"/>
  <c r="AV117" i="356"/>
  <c r="AW117" i="356" s="1"/>
  <c r="AV8" i="356"/>
  <c r="AW8" i="356" s="1"/>
  <c r="AV300" i="356"/>
  <c r="AW300" i="356" s="1"/>
  <c r="AV199" i="356"/>
  <c r="AW199" i="356" s="1"/>
  <c r="AV75" i="356"/>
  <c r="AW75" i="356" s="1"/>
  <c r="AV428" i="356"/>
  <c r="AW428" i="356" s="1"/>
  <c r="AV475" i="356"/>
  <c r="AW475" i="356" s="1"/>
  <c r="AV286" i="356"/>
  <c r="AW286" i="356" s="1"/>
  <c r="AV510" i="356"/>
  <c r="AW510" i="356" s="1"/>
  <c r="AV38" i="356"/>
  <c r="AW38" i="356" s="1"/>
  <c r="AV395" i="356"/>
  <c r="AW395" i="356" s="1"/>
  <c r="AV356" i="356"/>
  <c r="AW356" i="356" s="1"/>
  <c r="AV41" i="356"/>
  <c r="AW41" i="356" s="1"/>
  <c r="AV460" i="356"/>
  <c r="AW460" i="356" s="1"/>
  <c r="AV135" i="356"/>
  <c r="AW135" i="356" s="1"/>
  <c r="AV160" i="356"/>
  <c r="AW160" i="356" s="1"/>
  <c r="AV497" i="356"/>
  <c r="AW497" i="356" s="1"/>
  <c r="AV369" i="356"/>
  <c r="AW369" i="356" s="1"/>
  <c r="AV308" i="356"/>
  <c r="AW308" i="356" s="1"/>
  <c r="AV68" i="356"/>
  <c r="AW68" i="356" s="1"/>
  <c r="AV96" i="356"/>
  <c r="AW96" i="356" s="1"/>
  <c r="AV198" i="356"/>
  <c r="AW198" i="356" s="1"/>
  <c r="AV52" i="356"/>
  <c r="AW52" i="356" s="1"/>
  <c r="AV261" i="356"/>
  <c r="AW261" i="356" s="1"/>
  <c r="AV121" i="356"/>
  <c r="AW121" i="356" s="1"/>
  <c r="AV89" i="356"/>
  <c r="AW89" i="356" s="1"/>
  <c r="AV397" i="356"/>
  <c r="AW397" i="356" s="1"/>
  <c r="AV310" i="356"/>
  <c r="AW310" i="356" s="1"/>
  <c r="AV314" i="356"/>
  <c r="AW314" i="356" s="1"/>
  <c r="AV437" i="356"/>
  <c r="AW437" i="356" s="1"/>
  <c r="AV162" i="356"/>
  <c r="AW162" i="356" s="1"/>
  <c r="AV421" i="356"/>
  <c r="AW421" i="356" s="1"/>
  <c r="AV424" i="356"/>
  <c r="AW424" i="356" s="1"/>
  <c r="AV394" i="356"/>
  <c r="AW394" i="356" s="1"/>
  <c r="AV6" i="356"/>
  <c r="AW6" i="356" s="1"/>
  <c r="AV212" i="356"/>
  <c r="AW212" i="356" s="1"/>
  <c r="AV99" i="356"/>
  <c r="AW99" i="356" s="1"/>
  <c r="AV401" i="356"/>
  <c r="AW401" i="356" s="1"/>
  <c r="AV327" i="356"/>
  <c r="AW327" i="356" s="1"/>
  <c r="AV98" i="356"/>
  <c r="AW98" i="356" s="1"/>
  <c r="AV402" i="356"/>
  <c r="AW402" i="356" s="1"/>
  <c r="AV77" i="356"/>
  <c r="AW77" i="356" s="1"/>
  <c r="AV404" i="356"/>
  <c r="AW404" i="356" s="1"/>
  <c r="AV22" i="356"/>
  <c r="AW22" i="356" s="1"/>
  <c r="AV243" i="356"/>
  <c r="AW243" i="356" s="1"/>
  <c r="AV253" i="356"/>
  <c r="AW253" i="356" s="1"/>
  <c r="AV82" i="356"/>
  <c r="AW82" i="356" s="1"/>
  <c r="AV320" i="356"/>
  <c r="AW320" i="356" s="1"/>
  <c r="AU10" i="378"/>
  <c r="GD12" i="378"/>
  <c r="GD14" i="378" s="1"/>
  <c r="AV20" i="356"/>
  <c r="AW20" i="356" s="1"/>
  <c r="AV183" i="356"/>
  <c r="AW183" i="356" s="1"/>
  <c r="AV30" i="356"/>
  <c r="AW30" i="356" s="1"/>
  <c r="AV150" i="356"/>
  <c r="AW150" i="356" s="1"/>
  <c r="Z24" i="378"/>
  <c r="AQ16" i="383" s="1"/>
  <c r="GH14" i="378"/>
  <c r="AW5" i="356" l="1"/>
  <c r="AW21" i="356"/>
  <c r="Z15" i="378"/>
  <c r="AU11" i="378"/>
  <c r="AU9" i="378"/>
  <c r="AU8" i="378"/>
  <c r="AU12" i="378"/>
  <c r="GE19" i="378"/>
  <c r="GD19" i="378"/>
  <c r="GH19" i="378"/>
  <c r="GI19" i="378"/>
  <c r="AV39" i="356"/>
  <c r="AW39" i="356" s="1"/>
  <c r="AV61" i="356" l="1"/>
  <c r="AW61" i="356" l="1"/>
  <c r="AU18" i="378" l="1"/>
  <c r="AU15" i="378" l="1"/>
  <c r="AU13" i="378"/>
  <c r="AV17" i="356" l="1"/>
  <c r="AV1" i="356" s="1"/>
  <c r="AW17" i="356" l="1"/>
  <c r="AW1" i="356" s="1"/>
  <c r="AS22" i="378"/>
  <c r="AS25" i="378" l="1"/>
</calcChain>
</file>

<file path=xl/sharedStrings.xml><?xml version="1.0" encoding="utf-8"?>
<sst xmlns="http://schemas.openxmlformats.org/spreadsheetml/2006/main" count="71505" uniqueCount="7195">
  <si>
    <t>00</t>
  </si>
  <si>
    <t>CERTIFICADO</t>
  </si>
  <si>
    <t>DEVENGADO</t>
  </si>
  <si>
    <t>0073.PROGRAMA PARA LA GENERACION DEL EMPLEO SOCIAL INCLUSIVO - TRABAJA PERU</t>
  </si>
  <si>
    <t>CAS</t>
  </si>
  <si>
    <t>CONCEPTO DE GASTO</t>
  </si>
  <si>
    <t>PIM</t>
  </si>
  <si>
    <t>ENE</t>
  </si>
  <si>
    <t>FEB</t>
  </si>
  <si>
    <t>MAR</t>
  </si>
  <si>
    <t>ABR</t>
  </si>
  <si>
    <t>MAY</t>
  </si>
  <si>
    <t>JUN</t>
  </si>
  <si>
    <t>JUL</t>
  </si>
  <si>
    <t>AGO</t>
  </si>
  <si>
    <t>SET</t>
  </si>
  <si>
    <t>OCT</t>
  </si>
  <si>
    <t>NOV</t>
  </si>
  <si>
    <t>DIC</t>
  </si>
  <si>
    <t>5000276.GESTION DEL PROGRAMA</t>
  </si>
  <si>
    <t>5006295.PROMOCION DE MODALIDADES DE INTERVENCION DEL PROGRAMA PARA DESARROLLO DE PROYECTOS Y ACTIVIDADES INTENSIVOS EN MANO DE OBRA NO CALIFICADA</t>
  </si>
  <si>
    <t>5006296.SEGUIMIENTO DE LOS PROYECTOS Y ACTIVIDADES EN EJECUCION</t>
  </si>
  <si>
    <t>TOTAL</t>
  </si>
  <si>
    <t>CAJA CHICA</t>
  </si>
  <si>
    <t>23 1 59999</t>
  </si>
  <si>
    <t>23 2 1 2 1</t>
  </si>
  <si>
    <t>23 2 1 2 2</t>
  </si>
  <si>
    <t>23 2 1 299</t>
  </si>
  <si>
    <t>23 2 71199</t>
  </si>
  <si>
    <t>DESCRIPCION</t>
  </si>
  <si>
    <t>21 1 1 1 4</t>
  </si>
  <si>
    <t>21 1 1 1 4. PERSONAL CON CONTRATO A PLAZO INDETERMINADO (REGIMEN LABORAL PRIVADO)</t>
  </si>
  <si>
    <t>PERSONAL CON CONTRATO A PLAZO INDETERMINADO (REGIMEN LABORAL PRIVADO)</t>
  </si>
  <si>
    <t>21 1 9 1 1</t>
  </si>
  <si>
    <t>21 1 9 1 1. GRATIFICACIONES</t>
  </si>
  <si>
    <t>GRATIFICACIONES</t>
  </si>
  <si>
    <t>23 1 1 1 1</t>
  </si>
  <si>
    <t>23 1 1 1 1. ALIMENTOS Y BEBIDAS PARA CONSUMO HUMANO</t>
  </si>
  <si>
    <t>ALIMENTOS Y BEBIDAS PARA CONSUMO HUMANO</t>
  </si>
  <si>
    <t>23 111 1 1</t>
  </si>
  <si>
    <t>23 111 1 1. PARA EDIFICIOS Y ESTRUCTURAS</t>
  </si>
  <si>
    <t>PARA EDIFICIOS Y ESTRUCTURAS</t>
  </si>
  <si>
    <t>23 111 1 5</t>
  </si>
  <si>
    <t>23 111 1 5. OTROS MATERIALES DE MANTENIMIENTO</t>
  </si>
  <si>
    <t>OTROS MATERIALES DE MANTENIMIENTO</t>
  </si>
  <si>
    <t>23 1 2 1 1</t>
  </si>
  <si>
    <t>23 1 2 1 1. VESTUARIO, ACCESORIOS Y PRENDAS DIVERSAS</t>
  </si>
  <si>
    <t>VESTUARIO, ACCESORIOS Y PRENDAS DIVERSAS</t>
  </si>
  <si>
    <t>23 1 3 1 1</t>
  </si>
  <si>
    <t>23 1 3 1 1. COMBUSTIBLES Y CARBURANTES</t>
  </si>
  <si>
    <t>COMBUSTIBLES Y CARBURANTES</t>
  </si>
  <si>
    <t>23 1 3 1 3</t>
  </si>
  <si>
    <t>23 1 3 1 3. LUBRICANTES, GRASAS Y AFINES</t>
  </si>
  <si>
    <t>LUBRICANTES, GRASAS Y AFINES</t>
  </si>
  <si>
    <t>23 1 5 1 1</t>
  </si>
  <si>
    <t>23 1 5 1 1. REPUESTOS Y ACCESORIOS</t>
  </si>
  <si>
    <t>REPUESTOS Y ACCESORIOS</t>
  </si>
  <si>
    <t>23 1 5 1 2</t>
  </si>
  <si>
    <t>23 1 5 1 2. PAPELERIA EN GENERAL, UTILES Y MATERIALES DE OFICINA</t>
  </si>
  <si>
    <t>PAPELERIA EN GENERAL, UTILES Y MATERIALES DE OFICINA</t>
  </si>
  <si>
    <t>23 1 5 3 1</t>
  </si>
  <si>
    <t>23 1 5 3 1. ASEO, LIMPIEZA Y TOCADOR</t>
  </si>
  <si>
    <t>ASEO, LIMPIEZA Y TOCADOR</t>
  </si>
  <si>
    <t>ELECTRICIDAD, ILUMINACION Y ELECTRONICA</t>
  </si>
  <si>
    <t>23 1 5 4 1</t>
  </si>
  <si>
    <t>23 1 5 4 1. ELECTRICIDAD, ILUMINACION Y ELECTRONICA</t>
  </si>
  <si>
    <t>OTROS</t>
  </si>
  <si>
    <t>23 1 59999. OTROS</t>
  </si>
  <si>
    <t>23 1 6 1 1</t>
  </si>
  <si>
    <t>23 1 6 1 1. DE VEHICULOS</t>
  </si>
  <si>
    <t>DE VEHICULOS</t>
  </si>
  <si>
    <t>23 1 6 1 2</t>
  </si>
  <si>
    <t>23 1 6 1 2. DE COMUNICACIONES Y TELECOMUNICACIONES</t>
  </si>
  <si>
    <t>DE COMUNICACIONES Y TELECOMUNICACIONES</t>
  </si>
  <si>
    <t>23 1 6 1 4</t>
  </si>
  <si>
    <t>23 1 6 1 4. DE SEGURIDAD</t>
  </si>
  <si>
    <t>DE SEGURIDAD</t>
  </si>
  <si>
    <t>23 1 6 199</t>
  </si>
  <si>
    <t>23 1 6 199. OTROS ACCESORIOS Y REPUESTOS</t>
  </si>
  <si>
    <t>OTROS ACCESORIOS Y REPUESTOS</t>
  </si>
  <si>
    <t>ENSERES</t>
  </si>
  <si>
    <t>23 1 7 1 1</t>
  </si>
  <si>
    <t>23 1 7 1 1. ENSERES</t>
  </si>
  <si>
    <t>23 1 8 2 1</t>
  </si>
  <si>
    <t>23 1 8 2 1. MATERIAL, INSUMOS, INSTRUMENTAL Y ACCESORIOS  MEDICOS, QUIRURGICOS, ODONTOLOGICOS Y DE LABORATORIO</t>
  </si>
  <si>
    <t>MATERIAL, INSUMOS, INSTRUMENTAL Y ACCESORIOS  MEDICOS, QUIRURGICOS, ODONTOLOGICOS Y DE LABORATORIO</t>
  </si>
  <si>
    <t>23 199 1 1</t>
  </si>
  <si>
    <t>23 199 1 1. HERRAMIENTAS</t>
  </si>
  <si>
    <t>HERRAMIENTAS</t>
  </si>
  <si>
    <t>23 199 199</t>
  </si>
  <si>
    <t>23 199 199. OTROS BIENES</t>
  </si>
  <si>
    <t>OTROS BIENES</t>
  </si>
  <si>
    <t>PASAJES Y GASTOS DE TRANSPORTE</t>
  </si>
  <si>
    <t>VIATICOS Y ASIGNACIONES POR COMISION DE SERVICIO</t>
  </si>
  <si>
    <t>OTROS GASTOS</t>
  </si>
  <si>
    <t>23 2 1 2 1. PASAJES Y GASTOS DE TRANSPORTE</t>
  </si>
  <si>
    <t>23 2 1 2 2. VIATICOS Y ASIGNACIONES POR COMISION DE SERVICIO</t>
  </si>
  <si>
    <t>23 2 1 299. OTROS GASTOS</t>
  </si>
  <si>
    <t>23 2 2 1 1</t>
  </si>
  <si>
    <t>23 2 2 1 1. SERVICIO DE SUMINISTRO DE ENERGIA ELECTRICA</t>
  </si>
  <si>
    <t>SERVICIO DE SUMINISTRO DE ENERGIA ELECTRICA</t>
  </si>
  <si>
    <t>23 2 2 1 2</t>
  </si>
  <si>
    <t>23 2 2 1 2. SERVICIO DE AGUA Y DESAGUE</t>
  </si>
  <si>
    <t>SERVICIO DE AGUA Y DESAGUE</t>
  </si>
  <si>
    <t>23 2 2 2 1</t>
  </si>
  <si>
    <t>23 2 2 2 1. SERVICIO DE TELEFONIA MOVIL</t>
  </si>
  <si>
    <t>SERVICIO DE TELEFONIA MOVIL</t>
  </si>
  <si>
    <t>23 2 2 2 2</t>
  </si>
  <si>
    <t>23 2 2 2 2. SERVICIO DE TELEFONIA FIJA</t>
  </si>
  <si>
    <t>SERVICIO DE TELEFONIA FIJA</t>
  </si>
  <si>
    <t>23 2 2 2 3</t>
  </si>
  <si>
    <t>23 2 2 2 3. SERVICIO DE INTERNET</t>
  </si>
  <si>
    <t>SERVICIO DE INTERNET</t>
  </si>
  <si>
    <t>23 2 2 3 1</t>
  </si>
  <si>
    <t>23 2 2 3 1. CORREOS Y SERVICIOS DE MENSAJERIA</t>
  </si>
  <si>
    <t>CORREOS Y SERVICIOS DE MENSAJERIA</t>
  </si>
  <si>
    <t>23 2 2 399</t>
  </si>
  <si>
    <t>23 2 2 399. OTROS SERVICIOS DE COMUNICACION</t>
  </si>
  <si>
    <t>OTROS SERVICIOS DE COMUNICACION</t>
  </si>
  <si>
    <t>23 2 2 5 1</t>
  </si>
  <si>
    <t>23 2 2 5 1. DIFUSIÓN EN EL DIARIO OFICIAL</t>
  </si>
  <si>
    <t>DIFUSIÓN EN EL DIARIO OFICIAL</t>
  </si>
  <si>
    <t>23 2 3 1 1</t>
  </si>
  <si>
    <t>23 2 3 1 1. SERVICIOS DE LIMPIEZA E HIGIENE</t>
  </si>
  <si>
    <t>SERVICIOS DE LIMPIEZA E HIGIENE</t>
  </si>
  <si>
    <t>23 2 3 1 2</t>
  </si>
  <si>
    <t>23 2 3 1 2. SERVICIOS DE SEGURIDAD Y VIGILANCIA</t>
  </si>
  <si>
    <t>SERVICIOS DE SEGURIDAD Y VIGILANCIA</t>
  </si>
  <si>
    <t>DE EDIFICACIONES, OFICINAS Y ESTRUCTURAS</t>
  </si>
  <si>
    <t>23 2 4 2 1</t>
  </si>
  <si>
    <t>23 2 4 2 1. DE EDIFICACIONES, OFICINAS Y ESTRUCTURAS</t>
  </si>
  <si>
    <t>23 2 4 5 1</t>
  </si>
  <si>
    <t>23 2 4 5 1. DE VEHICULOS</t>
  </si>
  <si>
    <t>DE MOBILIARIO Y SIMILARES</t>
  </si>
  <si>
    <t>23 2 4 6 1</t>
  </si>
  <si>
    <t>23 2 4 6 1. DE MOBILIARIO Y SIMILARES</t>
  </si>
  <si>
    <t>DE MAQUINARIAS Y EQUIPOS</t>
  </si>
  <si>
    <t>23 2 4 7 1</t>
  </si>
  <si>
    <t>23 2 4 7 1. DE MAQUINARIAS Y EQUIPOS</t>
  </si>
  <si>
    <t>DE OTROS BIENES Y ACTIVOS</t>
  </si>
  <si>
    <t>23 2 5 1 1</t>
  </si>
  <si>
    <t>23 2 5 1 1. DE EDIFICIOS Y ESTRUCTURAS</t>
  </si>
  <si>
    <t>DE EDIFICIOS Y ESTRUCTURAS</t>
  </si>
  <si>
    <t>23 2 5 199</t>
  </si>
  <si>
    <t>23 2 5 199. DE OTROS BIENES Y ACTIVOS</t>
  </si>
  <si>
    <t>23 2 6 1 1</t>
  </si>
  <si>
    <t>23 2 6 1 1. GASTOS LEGALES Y JUDICIALES</t>
  </si>
  <si>
    <t>GASTOS LEGALES Y JUDICIALES</t>
  </si>
  <si>
    <t>SEGUROS</t>
  </si>
  <si>
    <t>23 2 6 3 1</t>
  </si>
  <si>
    <t>23 2 6 3 1. SEGURO DE VIDA</t>
  </si>
  <si>
    <t>SEGURO DE VIDA</t>
  </si>
  <si>
    <t>23 2 6 3 2</t>
  </si>
  <si>
    <t>23 2 6 3 2. SEGURO DE VEHICULOS</t>
  </si>
  <si>
    <t>SEGURO DE VEHICULOS</t>
  </si>
  <si>
    <t>23 2 6 3 3</t>
  </si>
  <si>
    <t>23 2 6 3 3. SEGURO OBLIGATORIO ACCIDENTES DE TRANSITO (SOAT)</t>
  </si>
  <si>
    <t>SEGURO OBLIGATORIO ACCIDENTES DE TRANSITO (SOAT)</t>
  </si>
  <si>
    <t>23 2 6 3 4</t>
  </si>
  <si>
    <t>23 2 6 3 4. OTROS SEGUROS PERSONALES</t>
  </si>
  <si>
    <t>OTROS SEGUROS PERSONALES</t>
  </si>
  <si>
    <t>23 2 6 399</t>
  </si>
  <si>
    <t>23 2 6 399. OTROS SEGUROS DE  BIENES MUEBLES E INMUEBLES</t>
  </si>
  <si>
    <t>OTROS SEGUROS DE  BIENES MUEBLES E INMUEBLES</t>
  </si>
  <si>
    <t>23 2 6 4 1</t>
  </si>
  <si>
    <t>23 2 6 4 1. GASTOS POR PRESTACIONES DE SALUD</t>
  </si>
  <si>
    <t>GASTOS POR PRESTACIONES DE SALUD</t>
  </si>
  <si>
    <t>23 2 710 2</t>
  </si>
  <si>
    <t>23 2 710 2. ATENCIONES OFICIALES Y CELEBRACIONES INSTITUCIONALES</t>
  </si>
  <si>
    <t>ATENCIONES OFICIALES Y CELEBRACIONES INSTITUCIONALES</t>
  </si>
  <si>
    <t>OTROS SERVICIOS</t>
  </si>
  <si>
    <t>23 2 711 2</t>
  </si>
  <si>
    <t>23 2 711 2. TRANSPORTE Y TRASLADO DE CARGA, BIENES Y MATERIALES</t>
  </si>
  <si>
    <t>TRANSPORTE Y TRASLADO DE CARGA, BIENES Y MATERIALES</t>
  </si>
  <si>
    <t>23 2 711 6</t>
  </si>
  <si>
    <t>23 2 711 6. SERVICIO DE IMPRESIONES, ENCUADERNACION Y EMPASTADO</t>
  </si>
  <si>
    <t>SERVICIO DE IMPRESIONES, ENCUADERNACION Y EMPASTADO</t>
  </si>
  <si>
    <t>23 2 71199. SERVICIOS DIVERSOS</t>
  </si>
  <si>
    <t>SERVICIOS DIVERSOS</t>
  </si>
  <si>
    <t>23 2 713 9</t>
  </si>
  <si>
    <t>23 2 713 9. SERVICIOS DE AUDITORIAS</t>
  </si>
  <si>
    <t>SERVICIOS DE AUDITORIAS</t>
  </si>
  <si>
    <t>23 2 71398</t>
  </si>
  <si>
    <t>23 2 71398. OTROS SERVICIOS TÉCNICOS Y PROFESIONALES DESARROLLADOS POR PERSONAS JURÍDICAS</t>
  </si>
  <si>
    <t>OTROS SERVICIOS TÉCNICOS Y PROFESIONALES DESARROLLADOS POR PERSONAS JURÍDICAS</t>
  </si>
  <si>
    <t>23 2 71498</t>
  </si>
  <si>
    <t>23 2 71498. OTROS SERVICIOS TÉCNICOS Y PROFESIONALES DESARROLLADOS POR PERSONAS NATURALES</t>
  </si>
  <si>
    <t>OTROS SERVICIOS TÉCNICOS Y PROFESIONALES DESARROLLADOS POR PERSONAS NATURALES</t>
  </si>
  <si>
    <t>23 2 7 3 1</t>
  </si>
  <si>
    <t>23 2 7 3 1. REALIZADO POR PERSONAS JURIDICAS</t>
  </si>
  <si>
    <t>REALIZADO POR PERSONAS JURIDICAS</t>
  </si>
  <si>
    <t>23 2 7 499</t>
  </si>
  <si>
    <t>23 2 7 499. OTROS SERVICIOS DE INFORMATICA</t>
  </si>
  <si>
    <t>OTROS SERVICIOS DE INFORMATICA</t>
  </si>
  <si>
    <t>23 2 7 5 2</t>
  </si>
  <si>
    <t>23 2 7 5 2. PROPINAS PARA PRACTICANTES</t>
  </si>
  <si>
    <t>PROPINAS PARA PRACTICANTES</t>
  </si>
  <si>
    <t>23 2 7 5 8</t>
  </si>
  <si>
    <t>23 2 7 5 8. CONTRIBUCIONES A LOS SEGUROS DE SALUD</t>
  </si>
  <si>
    <t>CONTRIBUCIONES A LOS SEGUROS DE SALUD</t>
  </si>
  <si>
    <t>23 2 9 1 1</t>
  </si>
  <si>
    <t>24 1 3 1 1</t>
  </si>
  <si>
    <t>24 1 3 1 1. A OTRAS UNIDADES DEL GOBIERNO NACIONAL</t>
  </si>
  <si>
    <t>A OTRAS UNIDADES DEL GOBIERNO NACIONAL</t>
  </si>
  <si>
    <t>24 1 3 1 3</t>
  </si>
  <si>
    <t>24 1 3 1 3. A OTRAS UNIDADES DEL GOBIERNO LOCAL</t>
  </si>
  <si>
    <t>A OTRAS UNIDADES DEL GOBIERNO LOCAL</t>
  </si>
  <si>
    <t>24 2 3 1 3</t>
  </si>
  <si>
    <t>24 2 3 1 3. A OTRAS UNIDADES DEL GOBIERNO LOCAL</t>
  </si>
  <si>
    <t>DERECHOS ADMINISTRATIVOS</t>
  </si>
  <si>
    <t>25 4 3 2 1</t>
  </si>
  <si>
    <t>25 4 3 2 1. DERECHOS ADMINISTRATIVOS</t>
  </si>
  <si>
    <t>MAQUINAS Y EQUIPOS</t>
  </si>
  <si>
    <t>26 3 2 2 1</t>
  </si>
  <si>
    <t>26 3 2 2 1. MAQUINAS Y EQUIPOS</t>
  </si>
  <si>
    <t>26 3 2 3 2</t>
  </si>
  <si>
    <t>26 3 2 3 2. EQUIPOS DE COMUNICACIONES PARA REDES INFORMATICAS</t>
  </si>
  <si>
    <t>EQUIPOS DE COMUNICACIONES PARA REDES INFORMATICAS</t>
  </si>
  <si>
    <t>26 3 2 9 4</t>
  </si>
  <si>
    <t>26 3 2 9 4. ELECTRICIDAD Y ELECTRONICA</t>
  </si>
  <si>
    <t>ELECTRICIDAD Y ELECTRONICA</t>
  </si>
  <si>
    <t>26 3 2 9 5</t>
  </si>
  <si>
    <t>26 3 2 9 5. EQUIPOS E INSTRUMENTOS DE MEDICION</t>
  </si>
  <si>
    <t>EQUIPOS E INSTRUMENTOS DE MEDICION</t>
  </si>
  <si>
    <t>26 3 2 9 6</t>
  </si>
  <si>
    <t>26 3 2 9 6. EQUIPOS PARA VEHICULOS</t>
  </si>
  <si>
    <t>EQUIPOS PARA VEHICULOS</t>
  </si>
  <si>
    <t>26 3 2 999</t>
  </si>
  <si>
    <t>26 3 2 999. MAQUINARIAS, EQUIPOS Y MOBILIARIOS DE OTRAS INSTALACIONES</t>
  </si>
  <si>
    <t>MAQUINARIAS, EQUIPOS Y MOBILIARIOS DE OTRAS INSTALACIONES</t>
  </si>
  <si>
    <t>26 6 1 3 2</t>
  </si>
  <si>
    <t>26 6 1 3 2. SOFTWARES</t>
  </si>
  <si>
    <t>SOFTWARES</t>
  </si>
  <si>
    <t>26 6 1 399</t>
  </si>
  <si>
    <t>26 6 1 399. OTROS ACTIVOS INTANGIBLES</t>
  </si>
  <si>
    <t>OTROS ACTIVOS INTANGIBLES</t>
  </si>
  <si>
    <t>SEGUIMIENTO</t>
  </si>
  <si>
    <t>Prog. Pptal.</t>
  </si>
  <si>
    <t>DISP. LEGAL</t>
  </si>
  <si>
    <t>PRODUCTO</t>
  </si>
  <si>
    <t>COD ACT_PPTAL</t>
  </si>
  <si>
    <t>ACTIVIDAD OPERATIVA</t>
  </si>
  <si>
    <t>Sec. Fun.</t>
  </si>
  <si>
    <t>3000001.ACCIONES COMUNES</t>
  </si>
  <si>
    <t>UT AMAZONAS</t>
  </si>
  <si>
    <t>0001</t>
  </si>
  <si>
    <t>UT ANCASH</t>
  </si>
  <si>
    <t>0002</t>
  </si>
  <si>
    <t>UT APURIMAC</t>
  </si>
  <si>
    <t>0003</t>
  </si>
  <si>
    <t>UT AREQUIPA</t>
  </si>
  <si>
    <t>0004</t>
  </si>
  <si>
    <t>UT AYACUCHO</t>
  </si>
  <si>
    <t>0005</t>
  </si>
  <si>
    <t>UT CAJAMARCA</t>
  </si>
  <si>
    <t>0006</t>
  </si>
  <si>
    <t>UT CUSCO - MADRE DE DIOS</t>
  </si>
  <si>
    <t>0007</t>
  </si>
  <si>
    <t>UT HUANCAVELICA</t>
  </si>
  <si>
    <t>0008</t>
  </si>
  <si>
    <t>UT HUANUCO - PASCO - UCAYALI</t>
  </si>
  <si>
    <t>0009</t>
  </si>
  <si>
    <t>UT ICA - AYACUCHO SUR</t>
  </si>
  <si>
    <t>0010</t>
  </si>
  <si>
    <t>UT JUNIN</t>
  </si>
  <si>
    <t>0011</t>
  </si>
  <si>
    <t>UT LA LIBERTAD - ANCASH NOROESTE</t>
  </si>
  <si>
    <t>0012</t>
  </si>
  <si>
    <t>0013</t>
  </si>
  <si>
    <t>RESTRINGIDA</t>
  </si>
  <si>
    <t>0014</t>
  </si>
  <si>
    <t>0015</t>
  </si>
  <si>
    <t>0016</t>
  </si>
  <si>
    <t>UT LIMA SUR - ESTE</t>
  </si>
  <si>
    <t>0017</t>
  </si>
  <si>
    <t>0018</t>
  </si>
  <si>
    <t>UT LORETO</t>
  </si>
  <si>
    <t>0019</t>
  </si>
  <si>
    <t>UT MOQUEGUA</t>
  </si>
  <si>
    <t>0020</t>
  </si>
  <si>
    <t>0021</t>
  </si>
  <si>
    <t>UT PUNO</t>
  </si>
  <si>
    <t>0022</t>
  </si>
  <si>
    <t>UT SAN MARTIN</t>
  </si>
  <si>
    <t>0023</t>
  </si>
  <si>
    <t>UT TACNA</t>
  </si>
  <si>
    <t>0024</t>
  </si>
  <si>
    <t>3000194.EMPLEO TEMPORAL GENERADO</t>
  </si>
  <si>
    <t>5006294.TRANSFERENCIA DE RECURSOS PARA LA EJECUCION DE PROYECTOS Y ACTIVIDADES</t>
  </si>
  <si>
    <t>0025</t>
  </si>
  <si>
    <t>0026</t>
  </si>
  <si>
    <t>ASISTENCIA TECNICA</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</si>
  <si>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</si>
  <si>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</si>
  <si>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</si>
  <si>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</si>
  <si>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</si>
  <si>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</si>
  <si>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</si>
  <si>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</si>
  <si>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</si>
  <si>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</si>
  <si>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</si>
  <si>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</si>
  <si>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</si>
  <si>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</si>
  <si>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</si>
  <si>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</si>
  <si>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</si>
  <si>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</si>
  <si>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</si>
  <si>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</si>
  <si>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</si>
  <si>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</si>
  <si>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</si>
  <si>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</si>
  <si>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</si>
  <si>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</si>
  <si>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</si>
  <si>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</si>
  <si>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</si>
  <si>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</si>
  <si>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</si>
  <si>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</si>
  <si>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</si>
  <si>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</si>
  <si>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</si>
  <si>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</si>
  <si>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</si>
  <si>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</si>
  <si>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</si>
  <si>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</si>
  <si>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</si>
  <si>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</si>
  <si>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</si>
  <si>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</si>
  <si>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</si>
  <si>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</si>
  <si>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</si>
  <si>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</si>
  <si>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</si>
  <si>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</si>
  <si>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</si>
  <si>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</si>
  <si>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</si>
  <si>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</si>
  <si>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</si>
  <si>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</si>
  <si>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</si>
  <si>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</si>
  <si>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</si>
  <si>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</si>
  <si>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</si>
  <si>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</si>
  <si>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</si>
  <si>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</si>
  <si>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</si>
  <si>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</si>
  <si>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0094</t>
  </si>
  <si>
    <t>0095</t>
  </si>
  <si>
    <t>0096</t>
  </si>
  <si>
    <t>0098</t>
  </si>
  <si>
    <t>0099</t>
  </si>
  <si>
    <t>0100</t>
  </si>
  <si>
    <t>0101</t>
  </si>
  <si>
    <t>0102</t>
  </si>
  <si>
    <t>0103</t>
  </si>
  <si>
    <t>0104</t>
  </si>
  <si>
    <t>0106</t>
  </si>
  <si>
    <t>0107</t>
  </si>
  <si>
    <t>0108</t>
  </si>
  <si>
    <t>0109</t>
  </si>
  <si>
    <t>0110</t>
  </si>
  <si>
    <t>0111</t>
  </si>
  <si>
    <t>0112</t>
  </si>
  <si>
    <t>0114</t>
  </si>
  <si>
    <t>0115</t>
  </si>
  <si>
    <t>0116</t>
  </si>
  <si>
    <t>0117</t>
  </si>
  <si>
    <t>0118</t>
  </si>
  <si>
    <t>0119</t>
  </si>
  <si>
    <t>0120</t>
  </si>
  <si>
    <t>0121</t>
  </si>
  <si>
    <t>0122</t>
  </si>
  <si>
    <t>0123</t>
  </si>
  <si>
    <t>0124</t>
  </si>
  <si>
    <t>0125</t>
  </si>
  <si>
    <t>0126</t>
  </si>
  <si>
    <t>0127</t>
  </si>
  <si>
    <t>0128</t>
  </si>
  <si>
    <t>0129</t>
  </si>
  <si>
    <t>0130</t>
  </si>
  <si>
    <t>3999999.SIN PRODUCTO</t>
  </si>
  <si>
    <t>5-23.BIENES Y SERVICIOS</t>
  </si>
  <si>
    <t>5-25.OTROS GASTOS</t>
  </si>
  <si>
    <t>5-24.DONACIONES Y TRANSFERENCIAS</t>
  </si>
  <si>
    <t>COMP. ANUAL</t>
  </si>
  <si>
    <t>5-21.PERSONAL Y OBLIGACIONES SOCIALES</t>
  </si>
  <si>
    <t>6-26.ADQUISICION DE ACTIVOS NO FINANCIEROS</t>
  </si>
  <si>
    <t>6-24.DONACIONES Y TRANSFERENCIAS</t>
  </si>
  <si>
    <t>% AVANCE</t>
  </si>
  <si>
    <t>Poco avance</t>
  </si>
  <si>
    <t>avance regular</t>
  </si>
  <si>
    <t>Bueno</t>
  </si>
  <si>
    <t>My bueno</t>
  </si>
  <si>
    <t>Grados</t>
  </si>
  <si>
    <t>X</t>
  </si>
  <si>
    <t>Y</t>
  </si>
  <si>
    <t>Inicial</t>
  </si>
  <si>
    <t>Final</t>
  </si>
  <si>
    <t>5-21. PERSONAL Y OBLIGACIONES SOCIALES</t>
  </si>
  <si>
    <t>5-23. BIENES Y SERVICIOS</t>
  </si>
  <si>
    <t>5-24. DONACIONES Y TRANSFERENCIAS</t>
  </si>
  <si>
    <t>5-25. OTROS GASTOS</t>
  </si>
  <si>
    <t>6-24. DONACIONES Y TRANSFERENCIAS</t>
  </si>
  <si>
    <t>21 1 9 1 4. AGUINALDOS DE CONTRATO ADMINISTRATIVO DE SERVICIOS</t>
  </si>
  <si>
    <t>21 113 1 1. CONTRATO ADMINISTRATIVO DE SERVICIOS - INDETERMINADO</t>
  </si>
  <si>
    <t>21 113 1 2. CONTRATO ADMINISTRATIVO DE SERVICIOS - TRANSITORIO</t>
  </si>
  <si>
    <t>21 3 1 114. CONTRIBUCIONES A ESSALUD DE REGÍMENES ESPECIALES Y OTROS REGÍMENES</t>
  </si>
  <si>
    <t>21 3 1 115. CONTRIBUCIONES A ESSALUD DE CONTRATO ADMINISTRATIVO DE SERVICIOS</t>
  </si>
  <si>
    <t>9001.ACCIONES CENTRALES</t>
  </si>
  <si>
    <t>5000005.GESTION DE RECURSOS HUMANOS</t>
  </si>
  <si>
    <t>LOCADORES</t>
  </si>
  <si>
    <t>01. PIA 2026</t>
  </si>
  <si>
    <t>NEMONICO</t>
  </si>
  <si>
    <t>UFPP</t>
  </si>
  <si>
    <t>LIMA</t>
  </si>
  <si>
    <t>APROBADO</t>
  </si>
  <si>
    <t>UFAJ</t>
  </si>
  <si>
    <t>UFTI</t>
  </si>
  <si>
    <t>UFAF</t>
  </si>
  <si>
    <t>AMAZONAS</t>
  </si>
  <si>
    <t>ANCASH</t>
  </si>
  <si>
    <t>APURIMAC</t>
  </si>
  <si>
    <t>AREQUIPA</t>
  </si>
  <si>
    <t>AYACUCHO</t>
  </si>
  <si>
    <t>CAJAMARCA</t>
  </si>
  <si>
    <t>CUSCO</t>
  </si>
  <si>
    <t>HUANCAVELICA</t>
  </si>
  <si>
    <t>HUANUCO</t>
  </si>
  <si>
    <t>ICA</t>
  </si>
  <si>
    <t>JUNIN</t>
  </si>
  <si>
    <t>LA LIBERTAD</t>
  </si>
  <si>
    <t>UT PIURA - TUMBES</t>
  </si>
  <si>
    <t>PIURA</t>
  </si>
  <si>
    <t>UT LIMA NORTE</t>
  </si>
  <si>
    <t>LORETO</t>
  </si>
  <si>
    <t>MOQUEGUA</t>
  </si>
  <si>
    <t>PUNO</t>
  </si>
  <si>
    <t>SAN MARTIN</t>
  </si>
  <si>
    <t>TACNA</t>
  </si>
  <si>
    <t>UT LAMBAYEQUE</t>
  </si>
  <si>
    <t>LAMBAYEQUE</t>
  </si>
  <si>
    <t>UT UCAYALI</t>
  </si>
  <si>
    <t>UCAYALI</t>
  </si>
  <si>
    <t>UFRH</t>
  </si>
  <si>
    <t>UFGP</t>
  </si>
  <si>
    <t>DE</t>
  </si>
  <si>
    <t>UFSMI</t>
  </si>
  <si>
    <t>UFGI</t>
  </si>
  <si>
    <t>Programa de Empleo Temporal "LLAMKASUN PERÚ"</t>
  </si>
  <si>
    <t>% de Avance (devengado)</t>
  </si>
  <si>
    <t>Ejecución PIM 2026</t>
  </si>
  <si>
    <t>CERTIFICACIONES
Ejecución de CCPs</t>
  </si>
  <si>
    <r>
      <rPr>
        <b/>
        <sz val="11"/>
        <color theme="0" tint="-0.14999847407452621"/>
        <rFont val="Arial"/>
        <family val="2"/>
      </rPr>
      <t>®</t>
    </r>
    <r>
      <rPr>
        <b/>
        <sz val="10"/>
        <color theme="0" tint="-0.14999847407452621"/>
        <rFont val="Arial"/>
        <family val="2"/>
      </rPr>
      <t xml:space="preserve"> UNIDAD FUNCIONAL DE PLANEAMIENTO Y PRESUPUESTO</t>
    </r>
  </si>
  <si>
    <t>EJECUCIÓN PRESUPUESTAL 2025</t>
  </si>
  <si>
    <r>
      <t xml:space="preserve">Programa de Empleo Temporal </t>
    </r>
    <r>
      <rPr>
        <b/>
        <sz val="11"/>
        <color rgb="FFFF0000"/>
        <rFont val="Arial"/>
        <family val="2"/>
      </rPr>
      <t>"LLAMKASUN PERÚ"</t>
    </r>
  </si>
  <si>
    <r>
      <t xml:space="preserve">PIM
</t>
    </r>
    <r>
      <rPr>
        <b/>
        <sz val="9"/>
        <color theme="0"/>
        <rFont val="Arial"/>
        <family val="2"/>
      </rPr>
      <t>(S/)</t>
    </r>
  </si>
  <si>
    <t>EJEC. +  PROY. MENSUAL</t>
  </si>
  <si>
    <t>Muy bueno</t>
  </si>
  <si>
    <t>Buen avance</t>
  </si>
  <si>
    <t>Avance regular</t>
  </si>
  <si>
    <t>Bajo avance</t>
  </si>
  <si>
    <r>
      <t xml:space="preserve">CERTIFICADO
</t>
    </r>
    <r>
      <rPr>
        <b/>
        <sz val="9"/>
        <color theme="0"/>
        <rFont val="Arial"/>
        <family val="2"/>
      </rPr>
      <t>(S/)</t>
    </r>
  </si>
  <si>
    <t>% Avance (Certificación)</t>
  </si>
  <si>
    <r>
      <t xml:space="preserve">PIM No Certificado
</t>
    </r>
    <r>
      <rPr>
        <b/>
        <sz val="9"/>
        <color theme="0"/>
        <rFont val="Arial"/>
        <family val="2"/>
      </rPr>
      <t>(S/)</t>
    </r>
  </si>
  <si>
    <t>MAR'</t>
  </si>
  <si>
    <t>CERT</t>
  </si>
  <si>
    <t>dev</t>
  </si>
  <si>
    <r>
      <t xml:space="preserve">COMP. ANUAL </t>
    </r>
    <r>
      <rPr>
        <b/>
        <sz val="9"/>
        <color theme="0"/>
        <rFont val="Arial"/>
        <family val="2"/>
      </rPr>
      <t>(S/)</t>
    </r>
  </si>
  <si>
    <t>CERT - COMP. ANUAL</t>
  </si>
  <si>
    <r>
      <t xml:space="preserve">DEVENGADO
</t>
    </r>
    <r>
      <rPr>
        <b/>
        <sz val="9"/>
        <color theme="0"/>
        <rFont val="Arial"/>
        <family val="2"/>
      </rPr>
      <t>(S/)</t>
    </r>
  </si>
  <si>
    <r>
      <t xml:space="preserve">PIM por DEVENGAR
</t>
    </r>
    <r>
      <rPr>
        <b/>
        <sz val="9"/>
        <color theme="0"/>
        <rFont val="Arial"/>
        <family val="2"/>
      </rPr>
      <t>(S/)</t>
    </r>
  </si>
  <si>
    <t>EJEC. PROYECTADA</t>
  </si>
  <si>
    <t>SALDO PROYECTADO</t>
  </si>
  <si>
    <t>PIM no DEVENGADO</t>
  </si>
  <si>
    <t>® UFPP-2025</t>
  </si>
  <si>
    <t>® Unidad Funcional de Planeamiento y Presupuesto-2025</t>
  </si>
  <si>
    <t>LABORABLE</t>
  </si>
  <si>
    <t>JUEVES</t>
  </si>
  <si>
    <t>VIERNES</t>
  </si>
  <si>
    <t>SÁBADO</t>
  </si>
  <si>
    <t>DOMINGO</t>
  </si>
  <si>
    <t>LUNES</t>
  </si>
  <si>
    <t>MARTES</t>
  </si>
  <si>
    <t>MIÉRCOLES</t>
  </si>
  <si>
    <t>NO LABORABLE</t>
  </si>
  <si>
    <t>CONCEPTO DE GASTO 1</t>
  </si>
  <si>
    <t>UFSMI / UFGP</t>
  </si>
  <si>
    <t>PIA</t>
  </si>
  <si>
    <t>PRESUPUESTO 2026 -  UE: 005 - PROGRAMA DE EMPLEO TEMPORAL "LLAMKASUN PERÚ"</t>
  </si>
  <si>
    <t>EJECUCIÓN Y PROYECCIÓN</t>
  </si>
  <si>
    <t>EJECUCIÓN</t>
  </si>
  <si>
    <t>PROYECCIÓN DEL GASTO</t>
  </si>
  <si>
    <t>fte. Fto.</t>
  </si>
  <si>
    <t>FINALIDAD</t>
  </si>
  <si>
    <t>OF NAC / UT /TRANSF</t>
  </si>
  <si>
    <t>CENTRO DE COSTO</t>
  </si>
  <si>
    <t>UF / UT/</t>
  </si>
  <si>
    <t>SEC.FUN.</t>
  </si>
  <si>
    <t>Sec. Fun.
(Meta Pptal.)</t>
  </si>
  <si>
    <t>GEN. DE GASTO</t>
  </si>
  <si>
    <t>CLASIFICADOR3</t>
  </si>
  <si>
    <t>CLASIFICADOR2</t>
  </si>
  <si>
    <t>.</t>
  </si>
  <si>
    <t>Columna2</t>
  </si>
  <si>
    <t>% CERT</t>
  </si>
  <si>
    <t>NO CERT</t>
  </si>
  <si>
    <t>.3</t>
  </si>
  <si>
    <t>PIM sin COMP</t>
  </si>
  <si>
    <t>COMPROMISO</t>
  </si>
  <si>
    <t>.4</t>
  </si>
  <si>
    <t>DEVENGADO2</t>
  </si>
  <si>
    <t>% EJEC</t>
  </si>
  <si>
    <t>CERT NO DEV</t>
  </si>
  <si>
    <t>SALDO / DEFICIT</t>
  </si>
  <si>
    <t>21 1 9 1 4</t>
  </si>
  <si>
    <t>-</t>
  </si>
  <si>
    <t>21 113 1 1</t>
  </si>
  <si>
    <t>21 3 1 115</t>
  </si>
  <si>
    <t>21 113 1 2</t>
  </si>
  <si>
    <t>21 3 1 113</t>
  </si>
  <si>
    <t>21 4 1 1 1</t>
  </si>
  <si>
    <t>21 4 1 1 7</t>
  </si>
  <si>
    <t>21 1 9 314</t>
  </si>
  <si>
    <t>21 3 1 114</t>
  </si>
  <si>
    <t>25 6 1 1 1</t>
  </si>
  <si>
    <t>SEGUIMIENTO A LA EJECUCIÓN DE CCP - 2026</t>
  </si>
  <si>
    <t>N° de CCPs</t>
  </si>
  <si>
    <r>
      <t xml:space="preserve">COMP. ANUAL
</t>
    </r>
    <r>
      <rPr>
        <b/>
        <sz val="9"/>
        <color theme="0"/>
        <rFont val="Arial"/>
        <family val="2"/>
      </rPr>
      <t>(S/)</t>
    </r>
  </si>
  <si>
    <t>CERT SIN COMP. ANUAL</t>
  </si>
  <si>
    <t>EJEC. de CCP MENSUAL</t>
  </si>
  <si>
    <r>
      <rPr>
        <b/>
        <sz val="14"/>
        <color theme="0"/>
        <rFont val="Arial"/>
        <family val="2"/>
      </rPr>
      <t>DEVENGADO</t>
    </r>
    <r>
      <rPr>
        <b/>
        <sz val="10"/>
        <color theme="0"/>
        <rFont val="Arial"/>
        <family val="2"/>
      </rPr>
      <t xml:space="preserve">
</t>
    </r>
    <r>
      <rPr>
        <b/>
        <sz val="8"/>
        <color theme="0"/>
        <rFont val="Arial"/>
        <family val="2"/>
      </rPr>
      <t>(S/)</t>
    </r>
  </si>
  <si>
    <r>
      <rPr>
        <b/>
        <sz val="14"/>
        <color theme="0"/>
        <rFont val="Arial"/>
        <family val="2"/>
      </rPr>
      <t>COMP ANUAL x DEVENGAR</t>
    </r>
    <r>
      <rPr>
        <b/>
        <sz val="10"/>
        <color theme="0"/>
        <rFont val="Arial"/>
        <family val="2"/>
      </rPr>
      <t xml:space="preserve">
(S/)</t>
    </r>
  </si>
  <si>
    <t>® UNIDAD FUNCIONAL DE PLANEAMIENTO Y PRESUPUESTO</t>
  </si>
  <si>
    <t>CERT POR COMP ANUAL</t>
  </si>
  <si>
    <t>Gen de Gastos</t>
  </si>
  <si>
    <t>Clasif + Desc.</t>
  </si>
  <si>
    <t>MES DE APROBADO CCP</t>
  </si>
  <si>
    <t>N° de CCP + Glosa</t>
  </si>
  <si>
    <t>Sec. fun. + Nemonico</t>
  </si>
  <si>
    <t>Clasificador</t>
  </si>
  <si>
    <t>01. ENE</t>
  </si>
  <si>
    <t>0001. UT AMAZONAS</t>
  </si>
  <si>
    <t>0002. UT ANCASH</t>
  </si>
  <si>
    <t>0003. UT APURIMAC</t>
  </si>
  <si>
    <t>0004. UT AREQUIPA</t>
  </si>
  <si>
    <t>0005. UT AYACUCHO</t>
  </si>
  <si>
    <t>0006. UT CAJAMARCA</t>
  </si>
  <si>
    <t>0007. UT CUSCO - MADRE DE DIOS</t>
  </si>
  <si>
    <t>0008. UT HUANCAVELICA</t>
  </si>
  <si>
    <t>0009. UT HUANUCO - PASCO - UCAYALI</t>
  </si>
  <si>
    <t>0010. UT ICA - AYACUCHO SUR</t>
  </si>
  <si>
    <t>0011. UT JUNIN</t>
  </si>
  <si>
    <t>0012. UT LA LIBERTAD - ANCASH NOROESTE</t>
  </si>
  <si>
    <t>02. FEB</t>
  </si>
  <si>
    <t>03. MAR</t>
  </si>
  <si>
    <t>04. ABR</t>
  </si>
  <si>
    <t>05. MAY</t>
  </si>
  <si>
    <t>06. JUN</t>
  </si>
  <si>
    <t>07. JUL</t>
  </si>
  <si>
    <t>GIRADO</t>
  </si>
  <si>
    <t>OF. NAC. / UT / TRANSF</t>
  </si>
  <si>
    <t>2026</t>
  </si>
  <si>
    <t>0047173.GESTION DEL PROGRAMA</t>
  </si>
  <si>
    <t>AGUINALDOS DE CONTRATO ADMINISTRATIVO DE SERVICIOS</t>
  </si>
  <si>
    <t>CONTRATO ADMINISTRATIVO DE SERVICIOS - INDETERMINADO</t>
  </si>
  <si>
    <t>CONTRIBUCIONES A ESSALUD DE CONTRATO ADMINISTRATIVO DE SERVICIOS</t>
  </si>
  <si>
    <t>COMBUSTIBLE</t>
  </si>
  <si>
    <t>NO RESTRINGIDA</t>
  </si>
  <si>
    <t>PASAJES Y VIATICOS</t>
  </si>
  <si>
    <t>SERVICIOS DE LUZ, AGUA, INTERNET, TELF. FJA</t>
  </si>
  <si>
    <t>SERVICIO DE MENSAJERIA</t>
  </si>
  <si>
    <t>MANTENIMIENOT DE VEHICULOS</t>
  </si>
  <si>
    <t>ALQUILER DE LOCAL</t>
  </si>
  <si>
    <t>23 2 9 1 1. LOCACIÓN DE SERVICIOS REALIZADOS POR PERSONA NATURAL</t>
  </si>
  <si>
    <t>LOCACIÓN DE SERVICIOS REALIZADOS POR PERSONA NATURAL</t>
  </si>
  <si>
    <t>CONTRATO ADMINISTRATIVO DE SERVICIOS - TRANSITORIO</t>
  </si>
  <si>
    <t>SERVICIO DE SEGURIDAD Y VIGILANCIA</t>
  </si>
  <si>
    <t>MANTENIMIENTO DE LOCAL</t>
  </si>
  <si>
    <t>VACACIONES TRUNCAS PERSONAL CAS</t>
  </si>
  <si>
    <t>21 4 1 1 7. VACACIONES TRUNCAS PERSONAL CAS</t>
  </si>
  <si>
    <t>0013. UT LAMBAYEQUE</t>
  </si>
  <si>
    <t>0014. UFAF</t>
  </si>
  <si>
    <t>AGUA DE MESA</t>
  </si>
  <si>
    <t>VESTUARIO</t>
  </si>
  <si>
    <t>PAPELERIA Y UTILES DE OFICINA</t>
  </si>
  <si>
    <t>SERVICIO DE NUBE</t>
  </si>
  <si>
    <t>DIFUSION EN EL PERUANO</t>
  </si>
  <si>
    <t>SERVICIO DE LIMPIEZA</t>
  </si>
  <si>
    <t>MANTENIMIENTO DE MOBILIARIO</t>
  </si>
  <si>
    <t>MANTENIMIENTO DE EQUIPOS</t>
  </si>
  <si>
    <t>SERVICIO DE IMPRESIONES</t>
  </si>
  <si>
    <t>PAGO DE DERECHOS ADMINISTRATIVOS</t>
  </si>
  <si>
    <t>MAQUINAS Y EQUIPOS DE OFICINA-EDUCACIÓN</t>
  </si>
  <si>
    <t>EQUIPO DE ELECTRICIDAD Y ELECTRONICA</t>
  </si>
  <si>
    <t>OTROS ACTIVOS NO FINANCIEROS</t>
  </si>
  <si>
    <t>EQUIPOS Y MOBILIARIO DE OTRAS INSTALACIONES</t>
  </si>
  <si>
    <t>0015. UFAJ</t>
  </si>
  <si>
    <t>0016. UT LIMA NORTE</t>
  </si>
  <si>
    <t>0017. UFPP</t>
  </si>
  <si>
    <t>0018. UFRH</t>
  </si>
  <si>
    <t>21 1 9 314. OTROS BONOS EXTRAORDINARIOS PERSONAL CAS</t>
  </si>
  <si>
    <t>OTROS BONOS EXTRAORDINARIOS PERSONAL CAS</t>
  </si>
  <si>
    <t>CAPACITACIONES</t>
  </si>
  <si>
    <t>PRACTICANTES</t>
  </si>
  <si>
    <t>ADQUISICIÓN DE SOFTWARE</t>
  </si>
  <si>
    <t>0019. UFTI</t>
  </si>
  <si>
    <t>TELEFONIA MOVIL</t>
  </si>
  <si>
    <t>ALQUILER DE OTROS BIENES</t>
  </si>
  <si>
    <t>SERVICIOS DE INFORMATICA</t>
  </si>
  <si>
    <t>0020. UT LIMA SUR - ESTE</t>
  </si>
  <si>
    <t>UT LIMA CENTRO - CALLAO</t>
  </si>
  <si>
    <t>0021. UT LIMA CENTRO - CALLAO</t>
  </si>
  <si>
    <t>0022. DE</t>
  </si>
  <si>
    <t>0023. UT LORETO</t>
  </si>
  <si>
    <t>0024. UT MOQUEGUA</t>
  </si>
  <si>
    <t>0025. UT PIURA - TUMBES</t>
  </si>
  <si>
    <t>0026. UT PUNO</t>
  </si>
  <si>
    <t>0027. UT SAN MARTIN</t>
  </si>
  <si>
    <t>0028. UT TACNA</t>
  </si>
  <si>
    <t>0029. UT UCAYALI</t>
  </si>
  <si>
    <t>0059376.TRANSFERENCIA DE RECURSOS PARA LA EJECUCION DE ACTIVIDADES</t>
  </si>
  <si>
    <t>FINANCIAMIENTO DE AII</t>
  </si>
  <si>
    <t>UFGI - AII</t>
  </si>
  <si>
    <t>0030. UFGI - AII</t>
  </si>
  <si>
    <t>0319432.TRANSFERENCIA DE RECURSOS PARA LA EJECUCION DE PROYECTOS</t>
  </si>
  <si>
    <t>FINANCIAMIENTO DE PROYECTOS</t>
  </si>
  <si>
    <t>UFGI - PI</t>
  </si>
  <si>
    <t>0031. UFGI - PI</t>
  </si>
  <si>
    <t>0107177.PROMOCION DE MODALIDADES DE INTERVENCION DEL PROGRAMA PARA DESARROLLO DE PROYECTOS DE INVERSION PUBLICA Y ACTIVIDADES INTENSIVAS EN MANO DE OBRA NO CALIFICADA</t>
  </si>
  <si>
    <t>0032. UT ANCASH</t>
  </si>
  <si>
    <t>0033. UT AREQUIPA</t>
  </si>
  <si>
    <t>0034. UT AYACUCHO</t>
  </si>
  <si>
    <t>0035. UT CUSCO - MADRE DE DIOS</t>
  </si>
  <si>
    <t>0036. UT HUANCAVELICA</t>
  </si>
  <si>
    <t>UT HUANUCO - PASCO</t>
  </si>
  <si>
    <t>0037. UT HUANUCO - PASCO</t>
  </si>
  <si>
    <t>0038. UT LAMBAYEQUE</t>
  </si>
  <si>
    <t>0039. UFGI</t>
  </si>
  <si>
    <t>PERSONAL DL 728</t>
  </si>
  <si>
    <t>CONTRIBUCIONES A ESSALUD DE REGÍMENES ESPECIALES Y OTROS REGÍMENES</t>
  </si>
  <si>
    <t>ATENCIONES Y CELEBRACIONES</t>
  </si>
  <si>
    <t>0040. UT LIMA SUR - ESTE</t>
  </si>
  <si>
    <t>0041. UT LORETO</t>
  </si>
  <si>
    <t>0042. UT PIURA - TUMBES</t>
  </si>
  <si>
    <t>0043. UT PUNO</t>
  </si>
  <si>
    <t>0236269.SEGUIMIENTO DE LOS PROYECTOS DE INVERSION PUBLICA Y ACTIVIDADES EN EJECUCION</t>
  </si>
  <si>
    <t>0044. UT AMAZONAS</t>
  </si>
  <si>
    <t>0045. UT ANCASH</t>
  </si>
  <si>
    <t>0046. UT APURIMAC</t>
  </si>
  <si>
    <t>0047. UT AREQUIPA</t>
  </si>
  <si>
    <t>0048. UT AYACUCHO</t>
  </si>
  <si>
    <t>0049. UT CAJAMARCA</t>
  </si>
  <si>
    <t>0050. UT CUSCO - MADRE DE DIOS</t>
  </si>
  <si>
    <t>0051. UT HUANCAVELICA</t>
  </si>
  <si>
    <t>0052. UT HUANUCO - PASCO</t>
  </si>
  <si>
    <t>0053. UT ICA - AYACUCHO SUR</t>
  </si>
  <si>
    <t>0054. UT JUNIN</t>
  </si>
  <si>
    <t>0055. UT LA LIBERTAD - ANCASH NOROESTE</t>
  </si>
  <si>
    <t>0056. UFSMI</t>
  </si>
  <si>
    <t>0057. UT LIMA NORTE</t>
  </si>
  <si>
    <t>0058. UFGP</t>
  </si>
  <si>
    <t>0059. UT LIMA SUR - ESTE</t>
  </si>
  <si>
    <t>0060. UT LIMA CENTRO - CALLAO</t>
  </si>
  <si>
    <t>0061. UT LORETO</t>
  </si>
  <si>
    <t>0062. UT MOQUEGUA</t>
  </si>
  <si>
    <t>0063. UT PIURA - TUMBES</t>
  </si>
  <si>
    <t>0064. UT PUNO</t>
  </si>
  <si>
    <t>0065. UT SAN MARTIN</t>
  </si>
  <si>
    <t>0066. UT TACNA</t>
  </si>
  <si>
    <t>0067. UT UCAYALI</t>
  </si>
  <si>
    <t>0001156.PAGO DE PLANILLAS</t>
  </si>
  <si>
    <t>0068. UFRH</t>
  </si>
  <si>
    <t>0436670.IMPLEMENTACION DE NEGOCIACION COLECTIVA DESCENTRALIZADA</t>
  </si>
  <si>
    <t>NEGOCIACIÓN COLECTIVA</t>
  </si>
  <si>
    <t>0069. UFRH</t>
  </si>
  <si>
    <t>25 6 1 1 1. GASTOS POR IMPLEMENTACIÓN DE LA NEGOCIACIÓN COLECTIVA - NIVEL
DESCENTRALIZADO POR ENTIDAD PÚBLICA</t>
  </si>
  <si>
    <t>GASTOS POR IMPLEMENTACIÓN DE LA NEGOCIACIÓN COLECTIVA - NIVEL
DESCENTRALIZADO POR ENTIDAD PÚBLICA</t>
  </si>
  <si>
    <t>0070. UT LAMBAYEQUE</t>
  </si>
  <si>
    <t>UT AMZONAS</t>
  </si>
  <si>
    <t>0071. UT AMZONAS</t>
  </si>
  <si>
    <t>0072. UT APURIMAC</t>
  </si>
  <si>
    <t>0073. UT CAJAMARCA</t>
  </si>
  <si>
    <t>0074. UT ICA - AYACUCHO SUR</t>
  </si>
  <si>
    <t>0075. UT JUNIN</t>
  </si>
  <si>
    <t>0076. UT LA LIBERTAD - ANCASH NOROESTE</t>
  </si>
  <si>
    <t>0077. UT LIMA NORTE</t>
  </si>
  <si>
    <t>0078. UT LIMA CENTRO - CALLAO</t>
  </si>
  <si>
    <t>0079. UT MOQUEGUA</t>
  </si>
  <si>
    <t>0080. UT SAN MARTIN</t>
  </si>
  <si>
    <t>0081. UT TACNA</t>
  </si>
  <si>
    <t>0082. UT UCAYALI</t>
  </si>
  <si>
    <t>0083. AMAZONAS</t>
  </si>
  <si>
    <t>UFGI - TRANSFERENCIAS PI</t>
  </si>
  <si>
    <t>0084. ANCASH</t>
  </si>
  <si>
    <t>0085. APURIMAC</t>
  </si>
  <si>
    <t>0086. AREQUIPA</t>
  </si>
  <si>
    <t>0087. AYACUCHO</t>
  </si>
  <si>
    <t>0088. CAJAMARCA</t>
  </si>
  <si>
    <t>PROVINCIA CONSTITUCIONAL DEL CALLAO</t>
  </si>
  <si>
    <t>0089. PROVINCIA CONSTITUCIONAL DEL CALLAO</t>
  </si>
  <si>
    <t>0090. CUSCO</t>
  </si>
  <si>
    <t>0091. HUANCAVELICA</t>
  </si>
  <si>
    <t>0092. HUANUCO</t>
  </si>
  <si>
    <t>0094. JUNIN</t>
  </si>
  <si>
    <t>0095. LA LIBERTAD</t>
  </si>
  <si>
    <t>0096. LAMBAYEQUE</t>
  </si>
  <si>
    <t>MADRE DE DIOS</t>
  </si>
  <si>
    <t>0098. MADRE DE DIOS</t>
  </si>
  <si>
    <t>0099. MOQUEGUA</t>
  </si>
  <si>
    <t>PASCO</t>
  </si>
  <si>
    <t>0100. PASCO</t>
  </si>
  <si>
    <t>0101. PIURA</t>
  </si>
  <si>
    <t>0102. PUNO</t>
  </si>
  <si>
    <t>0103. SAN MARTIN</t>
  </si>
  <si>
    <t>0104. TACNA</t>
  </si>
  <si>
    <t>0106. UCAYALI</t>
  </si>
  <si>
    <t>UFGI - TRANSFERENCIAS AII</t>
  </si>
  <si>
    <t>0107. AMAZONAS</t>
  </si>
  <si>
    <t>0108. ANCASH</t>
  </si>
  <si>
    <t>0109. APURIMAC</t>
  </si>
  <si>
    <t>0110. AREQUIPA</t>
  </si>
  <si>
    <t>0111. AYACUCHO</t>
  </si>
  <si>
    <t>0112. CAJAMARCA</t>
  </si>
  <si>
    <t>0114. CUSCO</t>
  </si>
  <si>
    <t>0115. HUANCAVELICA</t>
  </si>
  <si>
    <t>0116. HUANUCO</t>
  </si>
  <si>
    <t>0117. ICA</t>
  </si>
  <si>
    <t>0118. JUNIN</t>
  </si>
  <si>
    <t>0119. LA LIBERTAD</t>
  </si>
  <si>
    <t>0120. LAMBAYEQUE</t>
  </si>
  <si>
    <t>0121. LORETO</t>
  </si>
  <si>
    <t>0122. MADRE DE DIOS</t>
  </si>
  <si>
    <t>0123. MOQUEGUA</t>
  </si>
  <si>
    <t>0124. PASCO</t>
  </si>
  <si>
    <t>0125. PIURA</t>
  </si>
  <si>
    <t>0126. PUNO</t>
  </si>
  <si>
    <t>0127. SAN MARTIN</t>
  </si>
  <si>
    <t>0128. TACNA</t>
  </si>
  <si>
    <t>TUMBES</t>
  </si>
  <si>
    <t>0129. TUMBES</t>
  </si>
  <si>
    <t>0130. UCAYALI</t>
  </si>
  <si>
    <t>SEGUIMIENTO DE LOS CCP - 2026</t>
  </si>
  <si>
    <t>fecha_doc</t>
  </si>
  <si>
    <t>Estado</t>
  </si>
  <si>
    <t>DISPOSITIVO LEGAL</t>
  </si>
  <si>
    <t>PROG. PPTAL.</t>
  </si>
  <si>
    <t>ACT. PPTAL.</t>
  </si>
  <si>
    <t>RESTRINGIDA / NO RESTRINGIDA</t>
  </si>
  <si>
    <t>UNIDAD / UT</t>
  </si>
  <si>
    <t>EXP. SIAF</t>
  </si>
  <si>
    <t>N° O/S</t>
  </si>
  <si>
    <t>FECHA O/S</t>
  </si>
  <si>
    <t>RUC PROVEEDOR</t>
  </si>
  <si>
    <t>NOMBRE PROVEEDOR</t>
  </si>
  <si>
    <t>Fte. Fto.</t>
  </si>
  <si>
    <t>CCP</t>
  </si>
  <si>
    <t>Glosa Certificación</t>
  </si>
  <si>
    <t>Nemonico Sec.Fun.</t>
  </si>
  <si>
    <t>DESCRIPCIÓN</t>
  </si>
  <si>
    <t>COMP ANUAL</t>
  </si>
  <si>
    <t>SALDO
(CERT - COMP ANUAL)</t>
  </si>
  <si>
    <t>SALDO
(COMP. ANUAL - DEV)</t>
  </si>
  <si>
    <t>SEP</t>
  </si>
  <si>
    <t>COMP. ANUAL POR DEVENGAR</t>
  </si>
  <si>
    <t>SERVICIO</t>
  </si>
  <si>
    <t>OFICINA NACIONAL</t>
  </si>
  <si>
    <t>0000000003</t>
  </si>
  <si>
    <t>12229</t>
  </si>
  <si>
    <t>08/01/2026</t>
  </si>
  <si>
    <t>0000000001</t>
  </si>
  <si>
    <t>CCMN-000036: CONTRATACION DEL SERVICIO DE PUBLICACION EN EL DIARIO OFICIAL EL PERUANO</t>
  </si>
  <si>
    <t>0000000001. CCMN-000036: CONTRATACION DEL SERVICIO DE PUBLICACION EN EL DIARIO OFICIAL EL PERUANO</t>
  </si>
  <si>
    <t>CCP SIN SALDO</t>
  </si>
  <si>
    <t>CCP POR DEVENGAR</t>
  </si>
  <si>
    <t>0000000007</t>
  </si>
  <si>
    <t>0000001</t>
  </si>
  <si>
    <t>15/01/2026</t>
  </si>
  <si>
    <t>0000000002</t>
  </si>
  <si>
    <t>CCMN-000001: ADQUISICION DE AGUA DE MESA PARA LA OFICINA NACIONAL, ARCHIVO CENTRAL Y UNIDADES TERRITORIALES LIMA</t>
  </si>
  <si>
    <t>0000000002. CCMN-000001: ADQUISICION DE AGUA DE MESA PARA LA OFICINA NACIONAL, ARCHIVO CENTRAL Y UNIDADES TERRITORIALES LIMA</t>
  </si>
  <si>
    <t>12234</t>
  </si>
  <si>
    <t>13/01/2026</t>
  </si>
  <si>
    <t>CCMN-002013: CONTRATACION DEL SERVICIO DE SEGUIMIENTO Y MONITOREO DE SERVICIOS GENERALES DE LA COORDINACION FUNCI</t>
  </si>
  <si>
    <t>0000000003. CCMN-002013: CONTRATACION DEL SERVICIO DE SEGUIMIENTO Y MONITOREO DE SERVICIOS GENERALES DE LA COORDINACION FUNCI</t>
  </si>
  <si>
    <t>CCP DEVENGADO</t>
  </si>
  <si>
    <t>LOCADOR</t>
  </si>
  <si>
    <t>0000000042</t>
  </si>
  <si>
    <t>0000034</t>
  </si>
  <si>
    <t>16/01/2026</t>
  </si>
  <si>
    <t>0000000004</t>
  </si>
  <si>
    <t>CCMN-002007: SERVICIOS DE ANALISIS DE PROCESOS DE CONTRATACIONES MENORES O IGUALES A 8 UIT</t>
  </si>
  <si>
    <t>0000000004. CCMN-002007: SERVICIOS DE ANALISIS DE PROCESOS DE CONTRATACIONES MENORES O IGUALES A 8 UIT</t>
  </si>
  <si>
    <t>0000000045</t>
  </si>
  <si>
    <t>0000037</t>
  </si>
  <si>
    <t>0000000005</t>
  </si>
  <si>
    <t>CCMN-002008: SERVICIO DE SUPERVISION, SEGUIMIENTO Y MONITOREO A LA EJECUCION DE PROYECTOS DE INVERSION Y ACTIVIDA</t>
  </si>
  <si>
    <t>0000000005. CCMN-002008: SERVICIO DE SUPERVISION, SEGUIMIENTO Y MONITOREO A LA EJECUCION DE PROYECTOS DE INVERSION Y ACTIVIDA</t>
  </si>
  <si>
    <t>0000000044</t>
  </si>
  <si>
    <t>0000036</t>
  </si>
  <si>
    <t>0000000006</t>
  </si>
  <si>
    <t>CCMN-002009: SERVICIOS DE ANALISIS Y ELABORACION DE INFORMES EN TEMAS LEGALES</t>
  </si>
  <si>
    <t>0000000006. CCMN-002009: SERVICIOS DE ANALISIS Y ELABORACION DE INFORMES EN TEMAS LEGALES</t>
  </si>
  <si>
    <t>0000000048</t>
  </si>
  <si>
    <t>0000040</t>
  </si>
  <si>
    <t>CCMN-002011: SERVICIO ANALISIS Y SEGUIMIENTO ADMINISTRATIVO Y PRESUPUESTAL - UFAF</t>
  </si>
  <si>
    <t>0000000007. CCMN-002011: SERVICIO ANALISIS Y SEGUIMIENTO ADMINISTRATIVO Y PRESUPUESTAL - UFAF</t>
  </si>
  <si>
    <t>0000000043</t>
  </si>
  <si>
    <t>0000035</t>
  </si>
  <si>
    <t>0000000008</t>
  </si>
  <si>
    <t>CCMN-002010: SERVICIO ESPECIALIZADO EN MATERIA LEGAL - UFAF</t>
  </si>
  <si>
    <t>0000000008. CCMN-002010: SERVICIO ESPECIALIZADO EN MATERIA LEGAL - UFAF</t>
  </si>
  <si>
    <t>0000000025</t>
  </si>
  <si>
    <t>0000021</t>
  </si>
  <si>
    <t>0000000009</t>
  </si>
  <si>
    <t>CCMN-002014: SERVICIO ESPECIALIZADO EN EJECUCION CONTRACTUAL PARA LA COORDINACION FUNCIONAL DE ABASTECIMIENTO</t>
  </si>
  <si>
    <t>0000000009. CCMN-002014: SERVICIO ESPECIALIZADO EN EJECUCION CONTRACTUAL PARA LA COORDINACION FUNCIONAL DE ABASTECIMIENTO</t>
  </si>
  <si>
    <t>0000000014</t>
  </si>
  <si>
    <t>0000010</t>
  </si>
  <si>
    <t>0000000010</t>
  </si>
  <si>
    <t>CCMN-002001: SERVICIO DE SUPERVISION, SEGUIMIENTO Y MONITOREO A LA EJECUCION DE PROYECTOS DE INVERSION Y ACTIVIDA</t>
  </si>
  <si>
    <t>0000000010. CCMN-002001: SERVICIO DE SUPERVISION, SEGUIMIENTO Y MONITOREO A LA EJECUCION DE PROYECTOS DE INVERSION Y ACTIVIDA</t>
  </si>
  <si>
    <t>0000000015</t>
  </si>
  <si>
    <t>0000011</t>
  </si>
  <si>
    <t>0000000011</t>
  </si>
  <si>
    <t>CCMN-002002: SERVICIO DE SUPERVISION, SEGUIMIENTO Y MONITOREO A LA EJECUCION DE PROYECTOS DE INVERSION Y ACTIVIDA</t>
  </si>
  <si>
    <t>0000000011. CCMN-002002: SERVICIO DE SUPERVISION, SEGUIMIENTO Y MONITOREO A LA EJECUCION DE PROYECTOS DE INVERSION Y ACTIVIDA</t>
  </si>
  <si>
    <t>0000000016</t>
  </si>
  <si>
    <t>0000012</t>
  </si>
  <si>
    <t>0000000012</t>
  </si>
  <si>
    <t>CCMN-002003: SERVICIO DE SUPERVISION, SEGUIMIENTO Y MONITOREO A LA EJECUCION DE PROYECTOS DE INVERSION Y ACTIVIDA</t>
  </si>
  <si>
    <t>0000000012. CCMN-002003: SERVICIO DE SUPERVISION, SEGUIMIENTO Y MONITOREO A LA EJECUCION DE PROYECTOS DE INVERSION Y ACTIVIDA</t>
  </si>
  <si>
    <t>0000000021</t>
  </si>
  <si>
    <t>0000017</t>
  </si>
  <si>
    <t>0000000013</t>
  </si>
  <si>
    <t>CCMN-002004: SERVICIO DE ASISTENCIA EN GESTION DOCUMENTAL EN LA COORDINACION FUNCIONAL DE ABASTECIMIENTO Y SERVIC</t>
  </si>
  <si>
    <t>0000000013. CCMN-002004: SERVICIO DE ASISTENCIA EN GESTION DOCUMENTAL EN LA COORDINACION FUNCIONAL DE ABASTECIMIENTO Y SERVIC</t>
  </si>
  <si>
    <t>0000000022</t>
  </si>
  <si>
    <t>0000018</t>
  </si>
  <si>
    <t>CCMN-002005: SERVICIO DE FISCALIZACION DE DOCUMENTOS DE CONTRATOS MENORES Y REGISTRO DE INFORMACION EN EL SIRICC</t>
  </si>
  <si>
    <t>0000000014. CCMN-002005: SERVICIO DE FISCALIZACION DE DOCUMENTOS DE CONTRATOS MENORES Y REGISTRO DE INFORMACION EN EL SIRICC</t>
  </si>
  <si>
    <t>0000000020</t>
  </si>
  <si>
    <t>0000016</t>
  </si>
  <si>
    <t>CCMN-002006: SERVICIO DE GESTION DE REQUERIMIENTOS DE CONTRATOS MENORES O IGUALES A 8 UIT</t>
  </si>
  <si>
    <t>0000000015. CCMN-002006: SERVICIO DE GESTION DE REQUERIMIENTOS DE CONTRATOS MENORES O IGUALES A 8 UIT</t>
  </si>
  <si>
    <t>0000000017</t>
  </si>
  <si>
    <t>0000013</t>
  </si>
  <si>
    <t>CCMN-002016: SERVICIO DE SUPERVISION Y ASISTENCIA TECNICA PARA LAS UNIDADES TERRITORIALES LA LIBERTAD- ANCASH NOR</t>
  </si>
  <si>
    <t>0000000016. CCMN-002016: SERVICIO DE SUPERVISION Y ASISTENCIA TECNICA PARA LAS UNIDADES TERRITORIALES LA LIBERTAD- ANCASH NOR</t>
  </si>
  <si>
    <t>0000000018</t>
  </si>
  <si>
    <t>0000014</t>
  </si>
  <si>
    <t>CCMN-002017: SERVICIO DE ANALISIS DE DATOS, ELABORACION DE REPORTES, ASISTENCIA TECNICA Y SEGUIMIENTO VINCULADO A</t>
  </si>
  <si>
    <t>0000000017. CCMN-002017: SERVICIO DE ANALISIS DE DATOS, ELABORACION DE REPORTES, ASISTENCIA TECNICA Y SEGUIMIENTO VINCULADO A</t>
  </si>
  <si>
    <t>0000000019</t>
  </si>
  <si>
    <t>0000015</t>
  </si>
  <si>
    <t>CCMN-002018: SERVICIO DE COORDINACION EN ACTIVIDADES DE PROMOCION Y DIFUSION</t>
  </si>
  <si>
    <t>0000000018. CCMN-002018: SERVICIO DE COORDINACION EN ACTIVIDADES DE PROMOCION Y DIFUSION</t>
  </si>
  <si>
    <t>UNIDADES TERRITORIALES</t>
  </si>
  <si>
    <t>0000004</t>
  </si>
  <si>
    <t>CCMN-002019: CONTRATACION DEL SERVICIO DE INTERNET PARA LA UNIDAD TERRITORIAL LAMBAYEQUE DEL PROGRAMA DE EMPLEO T</t>
  </si>
  <si>
    <t>0000000019. CCMN-002019: CONTRATACION DEL SERVICIO DE INTERNET PARA LA UNIDAD TERRITORIAL LAMBAYEQUE DEL PROGRAMA DE EMPLEO T</t>
  </si>
  <si>
    <t>0000007</t>
  </si>
  <si>
    <t>CCMN-002015: SERVICIO DE INTERNET PARA LA OFICINA DE UNIDAD TERRITORIAL HUANCAVELICA</t>
  </si>
  <si>
    <t>0000000020. CCMN-002015: SERVICIO DE INTERNET PARA LA OFICINA DE UNIDAD TERRITORIAL HUANCAVELICA</t>
  </si>
  <si>
    <t>0000000097</t>
  </si>
  <si>
    <t>0000091</t>
  </si>
  <si>
    <t>19/01/2026</t>
  </si>
  <si>
    <t>CCMN-002020: SERVICIO DE INTERNET DEDICADO PARA LA UNIDAD TERRITORIAL LORETO DEL PROGRAMA DE EMPLEO TEMPORAL LLAM</t>
  </si>
  <si>
    <t>0000000021. CCMN-002020: SERVICIO DE INTERNET DEDICADO PARA LA UNIDAD TERRITORIAL LORETO DEL PROGRAMA DE EMPLEO TEMPORAL LLAM</t>
  </si>
  <si>
    <t>0000005</t>
  </si>
  <si>
    <t>CCMN-002026: CONTRATACION DE UN SERVICIO ESPECIALIZADO EN ANALISIS Y GESTION DE DOCUMENTACION PARA LA COORDINACIO</t>
  </si>
  <si>
    <t>0000000022. CCMN-002026: CONTRATACION DE UN SERVICIO ESPECIALIZADO EN ANALISIS Y GESTION DE DOCUMENTACION PARA LA COORDINACIO</t>
  </si>
  <si>
    <t>0000000026</t>
  </si>
  <si>
    <t>0000022</t>
  </si>
  <si>
    <t>0000000023</t>
  </si>
  <si>
    <t>CCMN-002027: CONTRATACION DEL SERVICIO DE ANALISIS EN GESTION ADMINISTRATIVAS EN TEMAS DE TESORERIA- PARA LA COOR</t>
  </si>
  <si>
    <t>0000000023. CCMN-002027: CONTRATACION DEL SERVICIO DE ANALISIS EN GESTION ADMINISTRATIVAS EN TEMAS DE TESORERIA- PARA LA COOR</t>
  </si>
  <si>
    <t>0000000024</t>
  </si>
  <si>
    <t>CCMN-002028: SERVICIO DE ASISTENCIA TECNICA PARA EL CONTROL, SEGUIMIENTO Y COORDINACION DE EJECUCION PRESUPUESTAL</t>
  </si>
  <si>
    <t>0000000024. CCMN-002028: SERVICIO DE ASISTENCIA TECNICA PARA EL CONTROL, SEGUIMIENTO Y COORDINACION DE EJECUCION PRESUPUESTAL</t>
  </si>
  <si>
    <t>0000000076</t>
  </si>
  <si>
    <t>0000073</t>
  </si>
  <si>
    <t>CCMN-002030: CONTRATACION DEL SERVICIO DE INTERCONEXION DEDICADA PARA EL LOCAL DEL ARCHIVO CENTRAL DEL PROGRAMA D</t>
  </si>
  <si>
    <t>0000000025. CCMN-002030: CONTRATACION DEL SERVICIO DE INTERCONEXION DEDICADA PARA EL LOCAL DEL ARCHIVO CENTRAL DEL PROGRAMA D</t>
  </si>
  <si>
    <t>0000000027</t>
  </si>
  <si>
    <t>0000023</t>
  </si>
  <si>
    <t>CCMN-002029: CONTRATACION DEL SERVICIO PARA LA ASISTENCIA TECNICA Y VALIDACION DE INFORMACION DE LAS ACTIVIDADES</t>
  </si>
  <si>
    <t>0000000026. CCMN-002029: CONTRATACION DEL SERVICIO PARA LA ASISTENCIA TECNICA Y VALIDACION DE INFORMACION DE LAS ACTIVIDADES</t>
  </si>
  <si>
    <t>0000006</t>
  </si>
  <si>
    <t>CCMN-002031: CONTRATACION DEL SERVICIO PARA LA ASISTENCIA TECNICA Y VALIDACION DE INFORMACION DE LAS ACTIVI</t>
  </si>
  <si>
    <t>0000000027. CCMN-002031: CONTRATACION DEL SERVICIO PARA LA ASISTENCIA TECNICA Y VALIDACION DE INFORMACION DE LAS ACTIVI</t>
  </si>
  <si>
    <t>0000000077</t>
  </si>
  <si>
    <t>0000074</t>
  </si>
  <si>
    <t>0000000028</t>
  </si>
  <si>
    <t>CCMN-002032: CONTRATACION DEL SERVICIO DE INTERNET PARA LA OFICINA DE CUSCO DELA UNIDAD TERRITORIAL CUSCO - MADR</t>
  </si>
  <si>
    <t>0000000028. CCMN-002032: CONTRATACION DEL SERVICIO DE INTERNET PARA LA OFICINA DE CUSCO DELA UNIDAD TERRITORIAL CUSCO - MADR</t>
  </si>
  <si>
    <t>0000000029</t>
  </si>
  <si>
    <t>0000025</t>
  </si>
  <si>
    <t>CCMN-002033: CONTRATACION DEL SERVICIO DE ASISTENCIA EN CONTROL PATRIMONIAL</t>
  </si>
  <si>
    <t>0000000029. CCMN-002033: CONTRATACION DEL SERVICIO DE ASISTENCIA EN CONTROL PATRIMONIAL</t>
  </si>
  <si>
    <t>14/01/2026</t>
  </si>
  <si>
    <t>0000000030</t>
  </si>
  <si>
    <t>CCMN-002036: SERVICIO DE ASISTENCIA TECNICA A LA GESTION ESTRATEGICA PARA LA DIRECCION EJECUTIVA</t>
  </si>
  <si>
    <t>0000000030. CCMN-002036: SERVICIO DE ASISTENCIA TECNICA A LA GESTION ESTRATEGICA PARA LA DIRECCION EJECUTIVA</t>
  </si>
  <si>
    <t>PLLA VIATICO 001-26</t>
  </si>
  <si>
    <t>0000000031</t>
  </si>
  <si>
    <t>PROGRAMACION DE VIATICOS POR COMISION DE SERVICIO DE LA UNIDAD FUNCIONAL DE GESTION DE INTERVENCIONES</t>
  </si>
  <si>
    <t>0000000031. PROGRAMACION DE VIATICOS POR COMISION DE SERVICIO DE LA UNIDAD FUNCIONAL DE GESTION DE INTERVENCIONES</t>
  </si>
  <si>
    <t>CCP SIN COMP</t>
  </si>
  <si>
    <t>CCP CON SALDO POR COMP</t>
  </si>
  <si>
    <t>0000001150</t>
  </si>
  <si>
    <t>PLLA VIATICO 5T-26</t>
  </si>
  <si>
    <t>20/03/2026</t>
  </si>
  <si>
    <t>0000000032</t>
  </si>
  <si>
    <t>PROGRAMACION DE VIATICOS POR COMISION DE SERVICIO DE LA UNIDAD FUNCIONAL DE GESTION DE PARTICIPANTES</t>
  </si>
  <si>
    <t>0000000032. PROGRAMACION DE VIATICOS POR COMISION DE SERVICIO DE LA UNIDAD FUNCIONAL DE GESTION DE PARTICIPANTES</t>
  </si>
  <si>
    <t>0000000581</t>
  </si>
  <si>
    <t>24/02/2026</t>
  </si>
  <si>
    <t>0000000033</t>
  </si>
  <si>
    <t>CCMN-002038: SERVICIO DE INTERNET DEDICADO PARA LA OFICINA DE LA UT ICA AYACUCHO SUR</t>
  </si>
  <si>
    <t>0000000033. CCMN-002038: SERVICIO DE INTERNET DEDICADO PARA LA OFICINA DE LA UT ICA AYACUCHO SUR</t>
  </si>
  <si>
    <t>0000000049</t>
  </si>
  <si>
    <t>0000041</t>
  </si>
  <si>
    <t>0000000034</t>
  </si>
  <si>
    <t>CCMN-002021: SERVICIO DE SUPERVISION Y ASISTENCIA TECNICA</t>
  </si>
  <si>
    <t>0000000034. CCMN-002021: SERVICIO DE SUPERVISION Y ASISTENCIA TECNICA</t>
  </si>
  <si>
    <t>0000000050</t>
  </si>
  <si>
    <t>0000042</t>
  </si>
  <si>
    <t>0000000035</t>
  </si>
  <si>
    <t>CCMN-002022: SERVICIO DE SUPERVISION Y ASISTENCIA TECNICA</t>
  </si>
  <si>
    <t>0000000035. CCMN-002022: SERVICIO DE SUPERVISION Y ASISTENCIA TECNICA</t>
  </si>
  <si>
    <t>0000000047</t>
  </si>
  <si>
    <t>0000039</t>
  </si>
  <si>
    <t>0000000036</t>
  </si>
  <si>
    <t>CCMN-002023: SERVICIO DE SUPERVISION Y ASISTENCIA TECNICA</t>
  </si>
  <si>
    <t>0000000036. CCMN-002023: SERVICIO DE SUPERVISION Y ASISTENCIA TECNICA</t>
  </si>
  <si>
    <t>0000000046</t>
  </si>
  <si>
    <t>0000038</t>
  </si>
  <si>
    <t>0000000037</t>
  </si>
  <si>
    <t>CCMN-002024: SERVICIO DE ANALISIS DE INFORMACION CONTABLE Y FINANCIERA PARA COORDINACION FUNCIONAL CONTABILIDAD</t>
  </si>
  <si>
    <t>0000000037. CCMN-002024: SERVICIO DE ANALISIS DE INFORMACION CONTABLE Y FINANCIERA PARA COORDINACION FUNCIONAL CONTABILIDAD</t>
  </si>
  <si>
    <t>0000000051</t>
  </si>
  <si>
    <t>0000043</t>
  </si>
  <si>
    <t>0000000038</t>
  </si>
  <si>
    <t>CCMN-002025: SERVICIO DE ANALISIS ADMINISTRATIVO FINANCIERO Y CONTABLE PARA COORDINACION FUNCIONAL CONTABILIDAD</t>
  </si>
  <si>
    <t>0000000038. CCMN-002025: SERVICIO DE ANALISIS ADMINISTRATIVO FINANCIERO Y CONTABLE PARA COORDINACION FUNCIONAL CONTABILIDAD</t>
  </si>
  <si>
    <t>0000000151</t>
  </si>
  <si>
    <t>0000139</t>
  </si>
  <si>
    <t>23/01/2026</t>
  </si>
  <si>
    <t>0000000039</t>
  </si>
  <si>
    <t>CCMN-002039: CONTRATACION DEL SERVICIO DE PASAJES AEREOS PARA EL PERSONAL DE LLAMKASUN PERU</t>
  </si>
  <si>
    <t>0000000039. CCMN-002039: CONTRATACION DEL SERVICIO DE PASAJES AEREOS PARA EL PERSONAL DE LLAMKASUN PERU</t>
  </si>
  <si>
    <t>0000000087</t>
  </si>
  <si>
    <t>0000069</t>
  </si>
  <si>
    <t>0000000040</t>
  </si>
  <si>
    <t>CCMN-002043: SERVICIO DE AGUA POTABLE Y ALCANTARILLADO</t>
  </si>
  <si>
    <t>0000000040. CCMN-002043: SERVICIO DE AGUA POTABLE Y ALCANTARILLADO</t>
  </si>
  <si>
    <t>0000000086</t>
  </si>
  <si>
    <t>0000068</t>
  </si>
  <si>
    <t>CCMN-002037: SERVICIO DE ENERGIA ELECTRICA UT AYACUCHO</t>
  </si>
  <si>
    <t>0000000042. CCMN-002037: SERVICIO DE ENERGIA ELECTRICA UT AYACUCHO</t>
  </si>
  <si>
    <t>0000026</t>
  </si>
  <si>
    <t>CCMN-002044: SERVICIO DE INDAGACION DE MERCADO Y ELABORACION DE EXPEDIENTES DE BIENES Y SERVICIOS PARA ADJUDICACI</t>
  </si>
  <si>
    <t>0000000043. CCMN-002044: SERVICIO DE INDAGACION DE MERCADO Y ELABORACION DE EXPEDIENTES DE BIENES Y SERVICIOS PARA ADJUDICACI</t>
  </si>
  <si>
    <t>0000027</t>
  </si>
  <si>
    <t>CCMN-002045: SERVICIO DE ASISTENCIA EN SERVICIOS GENERALES PARA LA OPERATIVIDAD DE LOS BIENES Y SERVICIOS OUE SUP</t>
  </si>
  <si>
    <t>0000000044. CCMN-002045: SERVICIO DE ASISTENCIA EN SERVICIOS GENERALES PARA LA OPERATIVIDAD DE LOS BIENES Y SERVICIOS OUE SUP</t>
  </si>
  <si>
    <t>0000000063</t>
  </si>
  <si>
    <t>0000049</t>
  </si>
  <si>
    <t>CCMN-002046: SERVICIO DE ASISTENCIA EN EL REGISTRO Y CONTROL DE FLOTA VEHICULAR A CARGO DE SERVICIOS GENERALES DE</t>
  </si>
  <si>
    <t>0000000045. CCMN-002046: SERVICIO DE ASISTENCIA EN EL REGISTRO Y CONTROL DE FLOTA VEHICULAR A CARGO DE SERVICIOS GENERALES DE</t>
  </si>
  <si>
    <t>0000009</t>
  </si>
  <si>
    <t>CCMN-002048: SERVICIO ESPECIALIZADO EN CONTABILIDAD PARA LA COORDINACION FUNCIONAL DE CONTABILIDAD</t>
  </si>
  <si>
    <t>0000000046. CCMN-002048: SERVICIO ESPECIALIZADO EN CONTABILIDAD PARA LA COORDINACION FUNCIONAL DE CONTABILIDAD</t>
  </si>
  <si>
    <t>0000000078</t>
  </si>
  <si>
    <t>0000075</t>
  </si>
  <si>
    <t>CCMN-002049: SERVICIO DE ENERGIA ELECTRICA PARA LA UNIDAD TERRITORIAL LA LIBERTAD - ANCASH NOROESTE DEL PROGRAMA</t>
  </si>
  <si>
    <t>0000000047. CCMN-002049: SERVICIO DE ENERGIA ELECTRICA PARA LA UNIDAD TERRITORIAL LA LIBERTAD - ANCASH NOROESTE DEL PROGRAMA</t>
  </si>
  <si>
    <t>0000000072</t>
  </si>
  <si>
    <t>0000067</t>
  </si>
  <si>
    <t>CCMN-002053: SERVICIO DE ENERGIA ELECTRICA PARA LA UT HUANUCO-PASCO</t>
  </si>
  <si>
    <t>0000000048. CCMN-002053: SERVICIO DE ENERGIA ELECTRICA PARA LA UT HUANUCO-PASCO</t>
  </si>
  <si>
    <t>0000000079</t>
  </si>
  <si>
    <t>0000076</t>
  </si>
  <si>
    <t>CCMN-002054: SERVICIO DE ENERGIA ELECTRICA PARA LA UNIDAD TERRITORIAL ICA-AYACUCHO SUR DEL PROGRAMA DE EMPLEO TEM</t>
  </si>
  <si>
    <t>0000000049. CCMN-002054: SERVICIO DE ENERGIA ELECTRICA PARA LA UNIDAD TERRITORIAL ICA-AYACUCHO SUR DEL PROGRAMA DE EMPLEO TEM</t>
  </si>
  <si>
    <t>0000028</t>
  </si>
  <si>
    <t>CCMN-002047: SERVICIO DE INDAGACION DE MERCADO Y ELABORACION DE EXPEDIENTES DE BIENES Y SERVICIOS DE CONTRATOS ME</t>
  </si>
  <si>
    <t>0000000050. CCMN-002047: SERVICIO DE INDAGACION DE MERCADO Y ELABORACION DE EXPEDIENTES DE BIENES Y SERVICIOS DE CONTRATOS ME</t>
  </si>
  <si>
    <t>0000029</t>
  </si>
  <si>
    <t>CCMN-002050: SERVICIO DE SEGUIMIENTO Y CONTROL DE PRESUPUESTO Y PROGRAMACION DE BIENES, SERVICIOS Y OBRAS PARA LA</t>
  </si>
  <si>
    <t>0000000051. CCMN-002050: SERVICIO DE SEGUIMIENTO Y CONTROL DE PRESUPUESTO Y PROGRAMACION DE BIENES, SERVICIOS Y OBRAS PARA LA</t>
  </si>
  <si>
    <t>0000030</t>
  </si>
  <si>
    <t>0000000052</t>
  </si>
  <si>
    <t>CCMN-002052: CONTRATACION DEL SERVICIO ESPECIALIZADO EN PROCESOS DE SELECCION EN LA COORDINACION FUNCIONAL DE ABA</t>
  </si>
  <si>
    <t>0000000052. CCMN-002052: CONTRATACION DEL SERVICIO ESPECIALIZADO EN PROCESOS DE SELECCION EN LA COORDINACION FUNCIONAL DE ABA</t>
  </si>
  <si>
    <t>001-2026</t>
  </si>
  <si>
    <t>0000000053</t>
  </si>
  <si>
    <t>PLANILLA CAS EJERCICIO FISCAL 2026</t>
  </si>
  <si>
    <t>0000000053. PLANILLA CAS EJERCICIO FISCAL 2026</t>
  </si>
  <si>
    <t>CCP ANULADO</t>
  </si>
  <si>
    <t>0000019</t>
  </si>
  <si>
    <t>0000000054</t>
  </si>
  <si>
    <t>CCMN-002056: SERVICIO DE ANALISIS DE DATOS Y ELABORACION DE REPORTES VINCULADOS A LA FASE DE EJECUCION</t>
  </si>
  <si>
    <t>0000000054. CCMN-002056: SERVICIO DE ANALISIS DE DATOS Y ELABORACION DE REPORTES VINCULADOS A LA FASE DE EJECUCION</t>
  </si>
  <si>
    <t>0000000058</t>
  </si>
  <si>
    <t>0000052</t>
  </si>
  <si>
    <t>0000000055</t>
  </si>
  <si>
    <t>CCMN-002055: SERVICIO DE SUPERVISION, SEGUIMIENTO Y MONITOREO A LA EJECUCION DE PROYECTOS DE INVERSION</t>
  </si>
  <si>
    <t>0000000055. CCMN-002055: SERVICIO DE SUPERVISION, SEGUIMIENTO Y MONITOREO A LA EJECUCION DE PROYECTOS DE INVERSION</t>
  </si>
  <si>
    <t>0000032</t>
  </si>
  <si>
    <t>0000000056</t>
  </si>
  <si>
    <t>CCMN-002057: SERVICIO DE MANTENIMIENTO Y LIMPIEZA DE LOCAL PARA LA UNIDAD TERRITORIAL ANCASH DEL PROGRAMA</t>
  </si>
  <si>
    <t>0000000056. CCMN-002057: SERVICIO DE MANTENIMIENTO Y LIMPIEZA DE LOCAL PARA LA UNIDAD TERRITORIAL ANCASH DEL PROGRAMA</t>
  </si>
  <si>
    <t>LIMPIEZA DE LOCAL</t>
  </si>
  <si>
    <t>0000000081</t>
  </si>
  <si>
    <t>0000077</t>
  </si>
  <si>
    <t>0000000057</t>
  </si>
  <si>
    <t>CCMN-002042: SERVICIO DE AGUA POTABLE Y ALCANTARILLADO</t>
  </si>
  <si>
    <t>0000000057. CCMN-002042: SERVICIO DE AGUA POTABLE Y ALCANTARILLADO</t>
  </si>
  <si>
    <t>0000024</t>
  </si>
  <si>
    <t>CCMN-002058: SERVICIO DE MANTENIMIENTO Y LIMPIEZA DE LOCAL PARA LA UNIDAD TERRITORIAL CAJAMARCA DEL PROGRAMA DE E</t>
  </si>
  <si>
    <t>0000000058. CCMN-002058: SERVICIO DE MANTENIMIENTO Y LIMPIEZA DE LOCAL PARA LA UNIDAD TERRITORIAL CAJAMARCA DEL PROGRAMA DE E</t>
  </si>
  <si>
    <t>0000000064</t>
  </si>
  <si>
    <t>0000057</t>
  </si>
  <si>
    <t>0000000059</t>
  </si>
  <si>
    <t>CCMN-002059: SERVICIO DE AGUA POTABLE Y ALCANTARILLADO PARA LA UNIDAD TERRITORIAL AYACUCHO DEL PROGRAMA DE EMPLEO</t>
  </si>
  <si>
    <t>0000000059. CCMN-002059: SERVICIO DE AGUA POTABLE Y ALCANTARILLADO PARA LA UNIDAD TERRITORIAL AYACUCHO DEL PROGRAMA DE EMPLEO</t>
  </si>
  <si>
    <t>0000000085</t>
  </si>
  <si>
    <t>0000072</t>
  </si>
  <si>
    <t>0000000061</t>
  </si>
  <si>
    <t>CCMN-002061: SERVICIO DE ENERGIA ELECTRICA PARA UT SAN MARTIN</t>
  </si>
  <si>
    <t>0000000061. CCMN-002061: SERVICIO DE ENERGIA ELECTRICA PARA UT SAN MARTIN</t>
  </si>
  <si>
    <t>0000000074</t>
  </si>
  <si>
    <t>0000071</t>
  </si>
  <si>
    <t>0000000062</t>
  </si>
  <si>
    <t>CCMN-002060: SERVICIO DE AGUA POTABLE Y ALCANTARILLADO PARA LA UT HUANCAVELICA</t>
  </si>
  <si>
    <t>0000000062. CCMN-002060: SERVICIO DE AGUA POTABLE Y ALCANTARILLADO PARA LA UT HUANCAVELICA</t>
  </si>
  <si>
    <t>0000000071</t>
  </si>
  <si>
    <t>0000058</t>
  </si>
  <si>
    <t>CCMN-002062: SERVICIO DE MANTENIMIENTO Y LIMPIEZA DE LOCAL PARA LA UNIDAD TERRITORIAL PUNO</t>
  </si>
  <si>
    <t>0000000064. CCMN-002062: SERVICIO DE MANTENIMIENTO Y LIMPIEZA DE LOCAL PARA LA UNIDAD TERRITORIAL PUNO</t>
  </si>
  <si>
    <t>0000000174</t>
  </si>
  <si>
    <t>0000066</t>
  </si>
  <si>
    <t>0000000065</t>
  </si>
  <si>
    <t>CCMN-002063: SERVICIO DE MANTENIMIENTO Y LIMPIEZA DE LOCAL PARA LA UNIDAD TERRITORIAL HUANUCO-PASCO</t>
  </si>
  <si>
    <t>0000000065. CCMN-002063: SERVICIO DE MANTENIMIENTO Y LIMPIEZA DE LOCAL PARA LA UNIDAD TERRITORIAL HUANUCO-PASCO</t>
  </si>
  <si>
    <t>0000000075</t>
  </si>
  <si>
    <t>0000061</t>
  </si>
  <si>
    <t>0000000066</t>
  </si>
  <si>
    <t>CCMN-002064: SERVICIO DE MANTENIMIENTO Y LIMPIEZA DE LOCAL PARA LA UNIDAD TERRITORIAL ICA - AYACUCHOSUR</t>
  </si>
  <si>
    <t>0000000066. CCMN-002064: SERVICIO DE MANTENIMIENTO Y LIMPIEZA DE LOCAL PARA LA UNIDAD TERRITORIAL ICA - AYACUCHOSUR</t>
  </si>
  <si>
    <t>0000047</t>
  </si>
  <si>
    <t>0000000067</t>
  </si>
  <si>
    <t>CCMN-002066: CONTRATACION DEL SERVICIO DE TELEFONICA FIJA E INTERNET PARA LA UNIDAD TERRITORIAL ANCASH DEL PROGRA</t>
  </si>
  <si>
    <t>0000000067. CCMN-002066: CONTRATACION DEL SERVICIO DE TELEFONICA FIJA E INTERNET PARA LA UNIDAD TERRITORIAL ANCASH DEL PROGRA</t>
  </si>
  <si>
    <t>0000020</t>
  </si>
  <si>
    <t>0000000068</t>
  </si>
  <si>
    <t>CCMN-002065: SERVICIO DE SEGUIMIENTO Y COORDINACION DE ACTIVIDADES ADMINISTRATIVAS PARA LA UNIDAD FUNCIONAL DE GE</t>
  </si>
  <si>
    <t>0000000068. CCMN-002065: SERVICIO DE SEGUIMIENTO Y COORDINACION DE ACTIVIDADES ADMINISTRATIVAS PARA LA UNIDAD FUNCIONAL DE GE</t>
  </si>
  <si>
    <t>0000000073</t>
  </si>
  <si>
    <t>0000070</t>
  </si>
  <si>
    <t>0000000069</t>
  </si>
  <si>
    <t>CCMN-002072: SERVICIO DE AGUA POTABLE Y ALCANTARILLADO PARA LA UT ICA-AYACUCHO SUR (OFICINA ICA)</t>
  </si>
  <si>
    <t>0000000069. CCMN-002072: SERVICIO DE AGUA POTABLE Y ALCANTARILLADO PARA LA UT ICA-AYACUCHO SUR (OFICINA ICA)</t>
  </si>
  <si>
    <t>0000053</t>
  </si>
  <si>
    <t>0000000070</t>
  </si>
  <si>
    <t>CCMN-002070: SERVICIO DE SEGUIMIENTO Y ASISTENCIA EN LA GESTION DE ACTIVIDADES OPERATIVAS DE RECURSOS HUMANOS</t>
  </si>
  <si>
    <t>0000000070. CCMN-002070: SERVICIO DE SEGUIMIENTO Y ASISTENCIA EN LA GESTION DE ACTIVIDADES OPERATIVAS DE RECURSOS HUMANOS</t>
  </si>
  <si>
    <t>0000000041</t>
  </si>
  <si>
    <t>0000033</t>
  </si>
  <si>
    <t>CCMN-002068: SERVICIO DE ASISTENCIA TECNICA ADMINISTRATIVA Y ORGANIZACION DEL ACERVO DOCUMENTARIO</t>
  </si>
  <si>
    <t>0000000071. CCMN-002068: SERVICIO DE ASISTENCIA TECNICA ADMINISTRATIVA Y ORGANIZACION DEL ACERVO DOCUMENTARIO</t>
  </si>
  <si>
    <t>0000000082</t>
  </si>
  <si>
    <t>0000078</t>
  </si>
  <si>
    <t>CCMN-002067: SERVICIO DE AGUA POTABLE Y ALCANTARILLADO PARA LA UNIDAD TERRITORIAL CAJAMARCA</t>
  </si>
  <si>
    <t>0000000072. CCMN-002067: SERVICIO DE AGUA POTABLE Y ALCANTARILLADO PARA LA UNIDAD TERRITORIAL CAJAMARCA</t>
  </si>
  <si>
    <t>0000000100</t>
  </si>
  <si>
    <t>0000094</t>
  </si>
  <si>
    <t>20/01/2026</t>
  </si>
  <si>
    <t>CCMN-002074: SERVICIO DE AGUA POTABLE Y ALCANTARILLADO - UT LORETO ENE - DIC 2026</t>
  </si>
  <si>
    <t>0000000073. CCMN-002074: SERVICIO DE AGUA POTABLE Y ALCANTARILLADO - UT LORETO ENE - DIC 2026</t>
  </si>
  <si>
    <t>0000031</t>
  </si>
  <si>
    <t>CCMN-002075: SERVICIO DE COORDINACION Y ELABORACION DE CONTENIDOS COMUNICACIONALES PARA LA DIRECCION EJECUTIVA DE</t>
  </si>
  <si>
    <t>0000000074. CCMN-002075: SERVICIO DE COORDINACION Y ELABORACION DE CONTENIDOS COMUNICACIONALES PARA LA DIRECCION EJECUTIVA DE</t>
  </si>
  <si>
    <t>CCMN-002071: SERVICIO DE ASISTENCIA AL SEGUIMIENTO Y NECESIDADES DE COMUNICACION</t>
  </si>
  <si>
    <t>0000000075. CCMN-002071: SERVICIO DE ASISTENCIA AL SEGUIMIENTO Y NECESIDADES DE COMUNICACION</t>
  </si>
  <si>
    <t>0000062</t>
  </si>
  <si>
    <t>CCMN-002076: SERVICIO DE MANTENIMIENTO Y LIMPIEZA DE LOCAL PARA LA UT HUANCAVELICA DEL PROGRAMA LLAMKASUN PERU</t>
  </si>
  <si>
    <t>0000000076. CCMN-002076: SERVICIO DE MANTENIMIENTO Y LIMPIEZA DE LOCAL PARA LA UT HUANCAVELICA DEL PROGRAMA LLAMKASUN PERU</t>
  </si>
  <si>
    <t>0000000083</t>
  </si>
  <si>
    <t>0000080</t>
  </si>
  <si>
    <t>CCMN-002073: SERVICIO DE ENERGIA ELECTRICA PARA LA UNIDAD TERRITORIAL HUANCAVELICA</t>
  </si>
  <si>
    <t>0000000077. CCMN-002073: SERVICIO DE ENERGIA ELECTRICA PARA LA UNIDAD TERRITORIAL HUANCAVELICA</t>
  </si>
  <si>
    <t>0000044</t>
  </si>
  <si>
    <t>CCMN-002078: SERVICIO DE ELABORACION Y REVISION DE DOCUMENTOS ADMINISTRATIVOS PARA LA UNIDAD FUNCIONAL DE RECURSO</t>
  </si>
  <si>
    <t>0000000078. CCMN-002078: SERVICIO DE ELABORACION Y REVISION DE DOCUMENTOS ADMINISTRATIVOS PARA LA UNIDAD FUNCIONAL DE RECURSO</t>
  </si>
  <si>
    <t>0000051</t>
  </si>
  <si>
    <t>CCMN-002079: SERVICIO DE COORDINACION DE INFRAESTRUCTURA Y SOPORTE DE TECNOLOGIAS</t>
  </si>
  <si>
    <t>0000000079. CCMN-002079: SERVICIO DE COORDINACION DE INFRAESTRUCTURA Y SOPORTE DE TECNOLOGIAS</t>
  </si>
  <si>
    <t>0000056</t>
  </si>
  <si>
    <t>0000000080</t>
  </si>
  <si>
    <t>CCMN-002080: SERVICIO DE ORGANIZACION, FOLIACION E INVENTARIO DEL ACERVO DOCUMENTARIO UT LIMA CENTRO -CALLAO</t>
  </si>
  <si>
    <t>0000000080. CCMN-002080: SERVICIO DE ORGANIZACION, FOLIACION E INVENTARIO DEL ACERVO DOCUMENTARIO UT LIMA CENTRO -CALLAO</t>
  </si>
  <si>
    <t>ADMINISTRATIVO / ARCHIVO</t>
  </si>
  <si>
    <t>0000045</t>
  </si>
  <si>
    <t>CCMN-002081: SERVICIO DE ASISTENCIA TECNICA EN LA GESTION DE RECURSOS HUMANOS, PARA LA UNIDAD FUNCIONAL DE RECURS</t>
  </si>
  <si>
    <t>0000000081. CCMN-002081: SERVICIO DE ASISTENCIA TECNICA EN LA GESTION DE RECURSOS HUMANOS, PARA LA UNIDAD FUNCIONAL DE RECURS</t>
  </si>
  <si>
    <t>0000046</t>
  </si>
  <si>
    <t>CCMN-002082: SERVICIO DE SEGUIMIENTO Y PROCESAMIENTO DE LA IMPLEMENTACION DEL MODELO DE INTEGRIDAD PARA LA UNIDAD</t>
  </si>
  <si>
    <t>0000000082. CCMN-002082: SERVICIO DE SEGUIMIENTO Y PROCESAMIENTO DE LA IMPLEMENTACION DEL MODELO DE INTEGRIDAD PARA LA UNIDAD</t>
  </si>
  <si>
    <t>0000060</t>
  </si>
  <si>
    <t>CCMN-002083: SERVICIO DE MANTENIMIENTO Y LIMPIEZA DE LOCAL PARA LA UNIDAD TERRITORIAL LORETO DEL PROGRAMA DE EMPL</t>
  </si>
  <si>
    <t>0000000083. CCMN-002083: SERVICIO DE MANTENIMIENTO Y LIMPIEZA DE LOCAL PARA LA UNIDAD TERRITORIAL LORETO DEL PROGRAMA DE EMPL</t>
  </si>
  <si>
    <t>0000055</t>
  </si>
  <si>
    <t>0000000084</t>
  </si>
  <si>
    <t>CCMN-002077: SERVICIO PROGRAMACION DE APLICACIONES INFORMATICAS PARA LA UNIDAD FUNCIONAL DE TECNOLOGIAS</t>
  </si>
  <si>
    <t>0000000084. CCMN-002077: SERVICIO PROGRAMACION DE APLICACIONES INFORMATICAS PARA LA UNIDAD FUNCIONAL DE TECNOLOGIAS</t>
  </si>
  <si>
    <t>0000000060</t>
  </si>
  <si>
    <t>0000054</t>
  </si>
  <si>
    <t>CCMN-002085: SERVICIO PROGRAMACION DE APLICACIONES INFORMATICAS UFTI</t>
  </si>
  <si>
    <t>0000000085. CCMN-002085: SERVICIO PROGRAMACION DE APLICACIONES INFORMATICAS UFTI</t>
  </si>
  <si>
    <t>0000000101</t>
  </si>
  <si>
    <t>0000095</t>
  </si>
  <si>
    <t>CCMN-002084: SERVICIO DE ENERGIA ELECTRICA UT LORETO - ENE - DIC 2026</t>
  </si>
  <si>
    <t>0000000086. CCMN-002084: SERVICIO DE ENERGIA ELECTRICA UT LORETO - ENE - DIC 2026</t>
  </si>
  <si>
    <t>0000063</t>
  </si>
  <si>
    <t>CCMN-002086: ASISTENCIA TECNICA ADMINISTRATIVA PARA UFTI DEL PROGRAMA LLAMKASUN PERU</t>
  </si>
  <si>
    <t>0000000087. CCMN-002086: ASISTENCIA TECNICA ADMINISTRATIVA PARA UFTI DEL PROGRAMA LLAMKASUN PERU</t>
  </si>
  <si>
    <t>0000059</t>
  </si>
  <si>
    <t>0000000088</t>
  </si>
  <si>
    <t>CCMN-002087: SERVICIO DE MANTENIMIENTO Y LIMPIEZA DE LOCAL PARA LA UNIDAD TERRITORIAL APURIMAC DEL PROGRAMA DE EM</t>
  </si>
  <si>
    <t>0000000088. CCMN-002087: SERVICIO DE MANTENIMIENTO Y LIMPIEZA DE LOCAL PARA LA UNIDAD TERRITORIAL APURIMAC DEL PROGRAMA DE EM</t>
  </si>
  <si>
    <t>0000081</t>
  </si>
  <si>
    <t>0000000089</t>
  </si>
  <si>
    <t>CCMN-002088: SERVICIO DE AGUA POTABLE Y ALCANTARILLADO PARA LA UNIDAD TERRITORIAL PIURA-TUMBES</t>
  </si>
  <si>
    <t>0000000089. CCMN-002088: SERVICIO DE AGUA POTABLE Y ALCANTARILLADO PARA LA UNIDAD TERRITORIAL PIURA-TUMBES</t>
  </si>
  <si>
    <t>0000064</t>
  </si>
  <si>
    <t>0000000090</t>
  </si>
  <si>
    <t>CCMN-002090: SERVICIO DE SEGUIMIENTO, ESCANEO Y ARCHIVO DE DOCUMENTOS DE ARCHIVO CENTRAL</t>
  </si>
  <si>
    <t>0000000090. CCMN-002090: SERVICIO DE SEGUIMIENTO, ESCANEO Y ARCHIVO DE DOCUMENTOS DE ARCHIVO CENTRAL</t>
  </si>
  <si>
    <t>0000048</t>
  </si>
  <si>
    <t>0000000091</t>
  </si>
  <si>
    <t>CCMN-002089: SERVICIO DE GESTION Y EJECUCION DE LAS ACTIVIDADES DEL PLAN DE GOBIERNO DIGITAL PARA LA UNIDAD FUNCI</t>
  </si>
  <si>
    <t>0000000091. CCMN-002089: SERVICIO DE GESTION Y EJECUCION DE LAS ACTIVIDADES DEL PLAN DE GOBIERNO DIGITAL PARA LA UNIDAD FUNCI</t>
  </si>
  <si>
    <t>0000065</t>
  </si>
  <si>
    <t>0000000092</t>
  </si>
  <si>
    <t>CCMN-002092: SERVICIO DE ESCANEO DE DOCUMENTOS DE ARCHIVO CENTRAL DEL PROGRAMA LLAMKASUN PERU</t>
  </si>
  <si>
    <t>0000000092. CCMN-002092: SERVICIO DE ESCANEO DE DOCUMENTOS DE ARCHIVO CENTRAL DEL PROGRAMA LLAMKASUN PERU</t>
  </si>
  <si>
    <t>0000001192</t>
  </si>
  <si>
    <t>0000531</t>
  </si>
  <si>
    <t>27/03/2026</t>
  </si>
  <si>
    <t>0000000093</t>
  </si>
  <si>
    <t>CCMN-002091: SERVICIO DE POLIZAS PARA EL PROGRAMA LLAMKASUN</t>
  </si>
  <si>
    <t>0000000093. CCMN-002091: SERVICIO DE POLIZAS PARA EL PROGRAMA LLAMKASUN</t>
  </si>
  <si>
    <t>0000050</t>
  </si>
  <si>
    <t>0000000094</t>
  </si>
  <si>
    <t>CCMN-002093: SERVICIO DE ASISTENCIA AL SEGUIMIENTO Y NECESIDADES DE COMUNICACION</t>
  </si>
  <si>
    <t>0000000094. CCMN-002093: SERVICIO DE ASISTENCIA AL SEGUIMIENTO Y NECESIDADES DE COMUNICACION</t>
  </si>
  <si>
    <t>0000000095</t>
  </si>
  <si>
    <t>0000089</t>
  </si>
  <si>
    <t>CCMN-002094: SERVICIO DE SOPORTE TECNICO Y CONFIGURACION DE RED PARA LA UNIDAD FUNCIONAL DE TECNOLOGIAS DE LA INF</t>
  </si>
  <si>
    <t>0000000095. CCMN-002094: SERVICIO DE SOPORTE TECNICO Y CONFIGURACION DE RED PARA LA UNIDAD FUNCIONAL DE TECNOLOGIAS DE LA INF</t>
  </si>
  <si>
    <t>0000079</t>
  </si>
  <si>
    <t>0000000096</t>
  </si>
  <si>
    <t>CCMN-002095: SERVICIO DE ASISTENCIA LEGAL EN MATERIA DE GESTION DE ADQUISICIONES</t>
  </si>
  <si>
    <t>0000000096. CCMN-002095: SERVICIO DE ASISTENCIA LEGAL EN MATERIA DE GESTION DE ADQUISICIONES</t>
  </si>
  <si>
    <t>0000000102</t>
  </si>
  <si>
    <t>0000096</t>
  </si>
  <si>
    <t>CCMN-002096: SERVICIO DE AGUA POTABLE Y ALCANTARILLADO UT ANCASH - ENERO A DICIEMBRE 2026</t>
  </si>
  <si>
    <t>0000000097. CCMN-002096: SERVICIO DE AGUA POTABLE Y ALCANTARILLADO UT ANCASH - ENERO A DICIEMBRE 2026</t>
  </si>
  <si>
    <t>0000083</t>
  </si>
  <si>
    <t>0000000098</t>
  </si>
  <si>
    <t>CCMN-002098: SERVICIO DE MANTENIMIENTO Y LIMPIEZA DE LOCAL UT AYACUCHO</t>
  </si>
  <si>
    <t>0000000098. CCMN-002098: SERVICIO DE MANTENIMIENTO Y LIMPIEZA DE LOCAL UT AYACUCHO</t>
  </si>
  <si>
    <t>0000090</t>
  </si>
  <si>
    <t>0000000099</t>
  </si>
  <si>
    <t>CCMN-002097: SERVICIO DE MANTENIMIENTO Y LIMPIEZA DE LOCAL PARA LA UNIDAD TERRITORIAL AMAZONAS DEL PROGRAMA DE EM</t>
  </si>
  <si>
    <t>0000000099. CCMN-002097: SERVICIO DE MANTENIMIENTO Y LIMPIEZA DE LOCAL PARA LA UNIDAD TERRITORIAL AMAZONAS DEL PROGRAMA DE EM</t>
  </si>
  <si>
    <t>0000082</t>
  </si>
  <si>
    <t>CCMN-002099: SERVICIO DE ASISTENCIA LEGAL DE RECURSOS HUMANOS PARA LA UNIDAD FUNCIONAL DE RECURSOS HUMANOS</t>
  </si>
  <si>
    <t>0000000100. CCMN-002099: SERVICIO DE ASISTENCIA LEGAL DE RECURSOS HUMANOS PARA LA UNIDAD FUNCIONAL DE RECURSOS HUMANOS</t>
  </si>
  <si>
    <t>0000084</t>
  </si>
  <si>
    <t>CCMN-002100: ASISTENCIA TECNICA, VALIDACION DE INFORMACION Y SEGUIMIENTO - UFGI</t>
  </si>
  <si>
    <t>0000000101. CCMN-002100: ASISTENCIA TECNICA, VALIDACION DE INFORMACION Y SEGUIMIENTO - UFGI</t>
  </si>
  <si>
    <t>0000085</t>
  </si>
  <si>
    <t>CCMN-002101: ASISTENCIA TECNICA, VALIDACION DE INFORMACION Y SEGUIMIENTO - UFGI</t>
  </si>
  <si>
    <t>0000000102. CCMN-002101: ASISTENCIA TECNICA, VALIDACION DE INFORMACION Y SEGUIMIENTO - UFGI</t>
  </si>
  <si>
    <t>0000086</t>
  </si>
  <si>
    <t>0000000103</t>
  </si>
  <si>
    <t>CCMN-002102: SERVICIO DE ASISTENCIA EN LA ELABORACION DE DOCUMENTOS ADMINISTRATIVOS - UFGI</t>
  </si>
  <si>
    <t>0000000103. CCMN-002102: SERVICIO DE ASISTENCIA EN LA ELABORACION DE DOCUMENTOS ADMINISTRATIVOS - UFGI</t>
  </si>
  <si>
    <t>0000000139</t>
  </si>
  <si>
    <t>0000133</t>
  </si>
  <si>
    <t>21/01/2026</t>
  </si>
  <si>
    <t>0000000104</t>
  </si>
  <si>
    <t>Contrato-ADENDA1 CONTR27-2024: PRORROGA DEL SERVICIO DE ALQUILER DE INMUEBLE PARA LA UNIDAD TERRITORIAL LAMBAYEQUE</t>
  </si>
  <si>
    <t>0000000104. Contrato-ADENDA1 CONTR27-2024: PRORROGA DEL SERVICIO DE ALQUILER DE INMUEBLE PARA LA UNIDAD TERRITORIAL LAMBAYEQUE</t>
  </si>
  <si>
    <t>0000000112</t>
  </si>
  <si>
    <t>0000099</t>
  </si>
  <si>
    <t>0000000105</t>
  </si>
  <si>
    <t>CCMN-002104: SERVICIO DE ADQUSICIONES POR ACUERDO MARCO Y ELABORACION DE EXPEDIENTES DE CONTRATOS MENORES</t>
  </si>
  <si>
    <t>0000000105. CCMN-002104: SERVICIO DE ADQUSICIONES POR ACUERDO MARCO Y ELABORACION DE EXPEDIENTES DE CONTRATOS MENORES</t>
  </si>
  <si>
    <t>12/01/2026</t>
  </si>
  <si>
    <t>0000000106</t>
  </si>
  <si>
    <t>CCMN-002103: SERVICIO DE ANALISIS DE DATOS Y ELABORACION DE REPORTES VINCULADOS A LA INCORPORACION PRESUPUESTAL</t>
  </si>
  <si>
    <t>0000000106. CCMN-002103: SERVICIO DE ANALISIS DE DATOS Y ELABORACION DE REPORTES VINCULADOS A LA INCORPORACION PRESUPUESTAL</t>
  </si>
  <si>
    <t>0000000138</t>
  </si>
  <si>
    <t>0000132</t>
  </si>
  <si>
    <t>0000000107</t>
  </si>
  <si>
    <t>Contrato-ADENDA 1 CONTRATO13-: SERVICIO DE ALQUILER DE INMUEBLE DE ANCASH</t>
  </si>
  <si>
    <t>0000000107. Contrato-ADENDA 1 CONTRATO13-: SERVICIO DE ALQUILER DE INMUEBLE DE ANCASH</t>
  </si>
  <si>
    <t>0000000135</t>
  </si>
  <si>
    <t>0000129</t>
  </si>
  <si>
    <t>0000000108</t>
  </si>
  <si>
    <t>Contrato-ADENDA NRO 04 AL CON: PRORROGA DE ALQUILER DE LOCAL PARA LA UT AMAZONAS</t>
  </si>
  <si>
    <t>0000000108. Contrato-ADENDA NRO 04 AL CON: PRORROGA DE ALQUILER DE LOCAL PARA LA UT AMAZONAS</t>
  </si>
  <si>
    <t>0000001104</t>
  </si>
  <si>
    <t>16/03/2026</t>
  </si>
  <si>
    <t>0000000109</t>
  </si>
  <si>
    <t>Contrato-CONTRATO N15-2025-: ADQUISICION DE COMBUSTIBLE DIESEL B5 S50 PARA EL SUMINISTRO A LA CAMIONETA UT CUSCO MADRE DE DIOS</t>
  </si>
  <si>
    <t>0000000109. Contrato-CONTRATO N15-2025-: ADQUISICION DE COMBUSTIBLE DIESEL B5 S50 PARA EL SUMINISTRO A LA CAMIONETA UT CUSCO MADRE DE DIOS</t>
  </si>
  <si>
    <t>0000001673</t>
  </si>
  <si>
    <t>15/05/2026</t>
  </si>
  <si>
    <t>0000000110</t>
  </si>
  <si>
    <t>Contrato-023-2024-lLLP: ADQUISICION DE COMBUSTIBLE PARA EL SUMINISTRO A LA CAMIONETA ASIGNADA A LA UNIDAD TERRITORIAL AREQUI</t>
  </si>
  <si>
    <t>0000000110. Contrato-023-2024-lLLP: ADQUISICION DE COMBUSTIBLE PARA EL SUMINISTRO A LA CAMIONETA ASIGNADA A LA UNIDAD TERRITORIAL AREQUI</t>
  </si>
  <si>
    <t>0000093</t>
  </si>
  <si>
    <t>0000000111</t>
  </si>
  <si>
    <t>CCMN-002105: SERVICIO DE MONITOREO Y SEGUIMIENTO A LOS PROYECTOS DE INVERSION DE LA CONVOCATORIA PIR-04, PIR-05 Y</t>
  </si>
  <si>
    <t>0000000111. CCMN-002105: SERVICIO DE MONITOREO Y SEGUIMIENTO A LOS PROYECTOS DE INVERSION DE LA CONVOCATORIA PIR-04, PIR-05 Y</t>
  </si>
  <si>
    <t>0000001496</t>
  </si>
  <si>
    <t>21/04/2026</t>
  </si>
  <si>
    <t>Contrato-0041-2022-LP: ADQUISICION DE COMBUSTIBLE PARA EL SUMINISTRO A LA CAMIONETA ASIGNADA A LA UNIDAD ZONAL APURIMA</t>
  </si>
  <si>
    <t>0000000112. Contrato-0041-2022-LP: ADQUISICION DE COMBUSTIBLE PARA EL SUMINISTRO A LA CAMIONETA ASIGNADA A LA UNIDAD ZONAL APURIMA</t>
  </si>
  <si>
    <t>0000000465</t>
  </si>
  <si>
    <t>0000008</t>
  </si>
  <si>
    <t>13/02/2026</t>
  </si>
  <si>
    <t>0000000113</t>
  </si>
  <si>
    <t>Contrato-CONTRATO N018-2025: CONTRATACION DE LA ADQUISICION DE COMBUSTIBLE DIESEL B5 S50 PARA EL SUMINISTRO A LA CAMIONETA ASIGNA</t>
  </si>
  <si>
    <t>0000000113. Contrato-CONTRATO N018-2025: CONTRATACION DE LA ADQUISICION DE COMBUSTIBLE DIESEL B5 S50 PARA EL SUMINISTRO A LA CAMIONETA ASIGNA</t>
  </si>
  <si>
    <t>0000000114</t>
  </si>
  <si>
    <t>0000105</t>
  </si>
  <si>
    <t>Contrato-054-2025-LLP: SERVICIO DE GUARDIANIA 1 PARA LAS INSTALACIONES DE LA UNIDAD TERRITORIAL LA LIBERTAD-ANCASH NOROSTE</t>
  </si>
  <si>
    <t>0000000114. Contrato-054-2025-LLP: SERVICIO DE GUARDIANIA 1 PARA LAS INSTALACIONES DE LA UNIDAD TERRITORIAL LA LIBERTAD-ANCASH NOROSTE</t>
  </si>
  <si>
    <t>GUARDIANÍA</t>
  </si>
  <si>
    <t>0000000120</t>
  </si>
  <si>
    <t>0000114</t>
  </si>
  <si>
    <t>0000000115</t>
  </si>
  <si>
    <t>Contrato-055-2025-LLP: SERVICIO DE GUARDIANIA 2 PARA LAS INSTALACIONES DE LA UNIDAD TERRITORIAL LA LIBERTAD-ANCASH NOROSTE</t>
  </si>
  <si>
    <t>0000000115. Contrato-055-2025-LLP: SERVICIO DE GUARDIANIA 2 PARA LAS INSTALACIONES DE LA UNIDAD TERRITORIAL LA LIBERTAD-ANCASH NOROSTE</t>
  </si>
  <si>
    <t>0000097</t>
  </si>
  <si>
    <t>0000000116</t>
  </si>
  <si>
    <t>Contrato-CONTRATO N 033-2025: SERVICIO DE GUARDIANIA TURNO DIURNO U T JUNIN</t>
  </si>
  <si>
    <t>0000000116. Contrato-CONTRATO N 033-2025: SERVICIO DE GUARDIANIA TURNO DIURNO U T JUNIN</t>
  </si>
  <si>
    <t>0000000127</t>
  </si>
  <si>
    <t>0000121</t>
  </si>
  <si>
    <t>0000000117</t>
  </si>
  <si>
    <t>Contrato-CONTRATO N 39-2025: SERVICIO DE GUARDIANIA TURNO DIURNO (OFICINA CUSCO) PARA LAS INSTALACIONES DE LA UT CUSCO</t>
  </si>
  <si>
    <t>0000000117. Contrato-CONTRATO N 39-2025: SERVICIO DE GUARDIANIA TURNO DIURNO (OFICINA CUSCO) PARA LAS INSTALACIONES DE LA UT CUSCO</t>
  </si>
  <si>
    <t>0000000169</t>
  </si>
  <si>
    <t>0000158</t>
  </si>
  <si>
    <t>0000000118</t>
  </si>
  <si>
    <t>Contrato-ADENDA1: SERVICIO DE ALQUILER DE INMUEBLE DE LA UT DE AREQUIPA</t>
  </si>
  <si>
    <t>0000000118. Contrato-ADENDA1: SERVICIO DE ALQUILER DE INMUEBLE DE LA UT DE AREQUIPA</t>
  </si>
  <si>
    <t>0000103</t>
  </si>
  <si>
    <t>0000000119</t>
  </si>
  <si>
    <t>Contrato-CONTRATO N 030-2025: SERVICIO DE GUARDIANIA NOCTURNA PARA LA UNIDAD TERRITORIAL PUNO</t>
  </si>
  <si>
    <t>0000000119. Contrato-CONTRATO N 030-2025: SERVICIO DE GUARDIANIA NOCTURNA PARA LA UNIDAD TERRITORIAL PUNO</t>
  </si>
  <si>
    <t>0000101</t>
  </si>
  <si>
    <t>Contrato-CONTRATO N028: CONTRATACION DEL SERVICIO DE GUARDIANIA TURNO NOCTURNO PARA LAS INSTALACIONES DE LA UNIDAD TERRITORI</t>
  </si>
  <si>
    <t>0000000120. Contrato-CONTRATO N028: CONTRATACION DEL SERVICIO DE GUARDIANIA TURNO NOCTURNO PARA LAS INSTALACIONES DE LA UNIDAD TERRITORI</t>
  </si>
  <si>
    <t>0000087</t>
  </si>
  <si>
    <t>0000000121</t>
  </si>
  <si>
    <t>CCMN-002106: SERVICIO DE ANALISIS Y PROGRAMACION DE SISTEMAS INFORMATICOS - UFTI</t>
  </si>
  <si>
    <t>0000000121. CCMN-002106: SERVICIO DE ANALISIS Y PROGRAMACION DE SISTEMAS INFORMATICOS - UFTI</t>
  </si>
  <si>
    <t>0000088</t>
  </si>
  <si>
    <t>0000000122</t>
  </si>
  <si>
    <t>CCMN-002107: SERVICIO DE SOPORTE TECNICO DE EQUIPOS DE COMPUTO - UFTI</t>
  </si>
  <si>
    <t>0000000122. CCMN-002107: SERVICIO DE SOPORTE TECNICO DE EQUIPOS DE COMPUTO - UFTI</t>
  </si>
  <si>
    <t>0000000636</t>
  </si>
  <si>
    <t>06/03/2026</t>
  </si>
  <si>
    <t>0000000123</t>
  </si>
  <si>
    <t>Contrato-021-2024-LLP: ADQUISICION DECOMBUSTIBLEDIESEL B5 S-50 PARA LAS UNIDADES VEHICULARES DE PLACA EAE-890 Y EGA-001</t>
  </si>
  <si>
    <t>0000000123. Contrato-021-2024-LLP: ADQUISICION DECOMBUSTIBLEDIESEL B5 S-50 PARA LAS UNIDADES VEHICULARES DE PLACA EAE-890 Y EGA-001</t>
  </si>
  <si>
    <t>0000000170</t>
  </si>
  <si>
    <t>0000160</t>
  </si>
  <si>
    <t>0000000124</t>
  </si>
  <si>
    <t>Contrato-ADENDA NRO 4: ALQUILER DE LOCAL PARA LA UNIDAD TERRITORIAL AYACUCHO</t>
  </si>
  <si>
    <t>0000000124. Contrato-ADENDA NRO 4: ALQUILER DE LOCAL PARA LA UNIDAD TERRITORIAL AYACUCHO</t>
  </si>
  <si>
    <t>0000000173</t>
  </si>
  <si>
    <t>0000159</t>
  </si>
  <si>
    <t>0000000125</t>
  </si>
  <si>
    <t>Contrato-ADENDA 3 DEL CONTRAT: PRORROGA DEL ALQUILER DE LOCAL PARA LA UT PUNO</t>
  </si>
  <si>
    <t>0000000125. Contrato-ADENDA 3 DEL CONTRAT: PRORROGA DEL ALQUILER DE LOCAL PARA LA UT PUNO</t>
  </si>
  <si>
    <t>0000100</t>
  </si>
  <si>
    <t>0000000126</t>
  </si>
  <si>
    <t>CCMN-002108: CONTRATACION DEL SERVICIO DE TELEFONIA FIJA PARA LA OFICINA NACIONAL DEL PROGRAMA DE EMPLEO TEMPORAL</t>
  </si>
  <si>
    <t>0000000126. CCMN-002108: CONTRATACION DEL SERVICIO DE TELEFONIA FIJA PARA LA OFICINA NACIONAL DEL PROGRAMA DE EMPLEO TEMPORAL</t>
  </si>
  <si>
    <t>0000000167</t>
  </si>
  <si>
    <t>0000156</t>
  </si>
  <si>
    <t>Contrato-CONTRATO 07-2025-LL: CONTRATACION DE ALQUILER DE INMUEBLE PARA LA UT CUSCO (OFICINA CUSCO)</t>
  </si>
  <si>
    <t>0000000127. Contrato-CONTRATO 07-2025-LL: CONTRATACION DE ALQUILER DE INMUEBLE PARA LA UT CUSCO (OFICINA CUSCO)</t>
  </si>
  <si>
    <t>0000000168</t>
  </si>
  <si>
    <t>0000157</t>
  </si>
  <si>
    <t>0000000128</t>
  </si>
  <si>
    <t>Contrato-ADENDA 3 COONTRATO 2: TERCERA PRORROGA DEL SERVICIO DE ALQUILER DE INMUEBLE PARA LA UNIDAD TERRITORIAL HUANUCO-PASCO-UCAYALI</t>
  </si>
  <si>
    <t>0000000128. Contrato-ADENDA 3 COONTRATO 2: TERCERA PRORROGA DEL SERVICIO DE ALQUILER DE INMUEBLE PARA LA UNIDAD TERRITORIAL HUANUCO-PASCO-UCAYALI</t>
  </si>
  <si>
    <t>0000000140</t>
  </si>
  <si>
    <t>0000134</t>
  </si>
  <si>
    <t>0000000129</t>
  </si>
  <si>
    <t>Contrato-ADENDA N 03: TERCERA PRORROGA ALQUILER DE LOCAL DE LA UT LORETO</t>
  </si>
  <si>
    <t>0000000129. Contrato-ADENDA N 03: TERCERA PRORROGA ALQUILER DE LOCAL DE LA UT LORETO</t>
  </si>
  <si>
    <t>0000098</t>
  </si>
  <si>
    <t>0000000130</t>
  </si>
  <si>
    <t>CCMN-002109: SERVICIO DE IMPLEMENTACION Y PROGRAMACION DE FUNCIONALIDADES DE APLICATIVOS INFORMATICOS PARA LA UNI</t>
  </si>
  <si>
    <t>0000000130. CCMN-002109: SERVICIO DE IMPLEMENTACION Y PROGRAMACION DE FUNCIONALIDADES DE APLICATIVOS INFORMATICOS PARA LA UNI</t>
  </si>
  <si>
    <t>0000000137</t>
  </si>
  <si>
    <t>0000131</t>
  </si>
  <si>
    <t>0000000131</t>
  </si>
  <si>
    <t>Contrato-ADENDA1 CONTRATO26: ALQUILER DE INMUEBLE PARA LA UNIDAD TERRITORIAL JUNIN</t>
  </si>
  <si>
    <t>0000000131. Contrato-ADENDA1 CONTRATO26: ALQUILER DE INMUEBLE PARA LA UNIDAD TERRITORIAL JUNIN</t>
  </si>
  <si>
    <t>0000000184</t>
  </si>
  <si>
    <t>0000172</t>
  </si>
  <si>
    <t>26/01/2026</t>
  </si>
  <si>
    <t>0000000132</t>
  </si>
  <si>
    <t>Contrato-056-2025-LLP: CONTRATACION DEL SERVICIO DE ALQUILER DE INMUEBLE PARA LA OFICINA DE MADRE DE DIOS DE LA UNIDAD TERR</t>
  </si>
  <si>
    <t>0000000132. Contrato-056-2025-LLP: CONTRATACION DEL SERVICIO DE ALQUILER DE INMUEBLE PARA LA OFICINA DE MADRE DE DIOS DE LA UNIDAD TERR</t>
  </si>
  <si>
    <t>0000000185</t>
  </si>
  <si>
    <t>0000173</t>
  </si>
  <si>
    <t>0000000133</t>
  </si>
  <si>
    <t>Contrato-056-2025-LLP-GARANTI: GARANTIA DE LA CONTRATACION DEL SERVICIO DE ALQUILER DE INMUEBLE PARA LA OFICINA DE MADRE DE DIOS DE</t>
  </si>
  <si>
    <t>0000000133. Contrato-056-2025-LLP-GARANTI: GARANTIA DE LA CONTRATACION DEL SERVICIO DE ALQUILER DE INMUEBLE PARA LA OFICINA DE MADRE DE DIOS DE</t>
  </si>
  <si>
    <t>0000000205</t>
  </si>
  <si>
    <t>0000191</t>
  </si>
  <si>
    <t>28/01/2026</t>
  </si>
  <si>
    <t>0000000134</t>
  </si>
  <si>
    <t>Contrato-06-2025-LLP: SERVICIO DE ALQUILER DE ARRENDAMIENTO PARA LA UT SAN MARTIN</t>
  </si>
  <si>
    <t>0000000134. Contrato-06-2025-LLP: SERVICIO DE ALQUILER DE ARRENDAMIENTO PARA LA UT SAN MARTIN</t>
  </si>
  <si>
    <t>0000000136</t>
  </si>
  <si>
    <t>0000130</t>
  </si>
  <si>
    <t>Contrato-08-2025: SERVICIO DE ALQUILER DE INMUIEBLE DE LA UT PIURA - TUMBES</t>
  </si>
  <si>
    <t>0000000135. Contrato-08-2025: SERVICIO DE ALQUILER DE INMUIEBLE DE LA UT PIURA - TUMBES</t>
  </si>
  <si>
    <t>0000112</t>
  </si>
  <si>
    <t>Contrato-ASP COCHERA AMAZONAS: SERVICIO DE ALQUILER DE COCHERA PARA EL VEHICULO INSTITUCIONAL ASIGNADO A LA UT AMAZONAS</t>
  </si>
  <si>
    <t>0000000136. Contrato-ASP COCHERA AMAZONAS: SERVICIO DE ALQUILER DE COCHERA PARA EL VEHICULO INSTITUCIONAL ASIGNADO A LA UT AMAZONAS</t>
  </si>
  <si>
    <t>0000113</t>
  </si>
  <si>
    <t>Contrato-AIRWIZ PERU EIRL: SERVICIO DE INTERNET U T AMAZONAS</t>
  </si>
  <si>
    <t>0000000137. Contrato-AIRWIZ PERU EIRL: SERVICIO DE INTERNET U T AMAZONAS</t>
  </si>
  <si>
    <t>0000106</t>
  </si>
  <si>
    <t>Contrato-INT APURIMAC: SERVICIO DE INTERNET PARA LA UNIDAD TERRITORIAL APURIMAC</t>
  </si>
  <si>
    <t>0000000138. Contrato-INT APURIMAC: SERVICIO DE INTERNET PARA LA UNIDAD TERRITORIAL APURIMAC</t>
  </si>
  <si>
    <t>0000118</t>
  </si>
  <si>
    <t>Contrato-INTERNET AREQUIPA: SERVICIO DE INTERNET PARA LA OFICINA DE UNIDAD TERRITORIAL AREQUIPA DEL PROGRAMA DE EMPLEO TEMPORAL</t>
  </si>
  <si>
    <t>0000000139. Contrato-INTERNET AREQUIPA: SERVICIO DE INTERNET PARA LA OFICINA DE UNIDAD TERRITORIAL AREQUIPA DEL PROGRAMA DE EMPLEO TEMPORAL</t>
  </si>
  <si>
    <t>0000111</t>
  </si>
  <si>
    <t>Contrato-INTERNET - CAJAMARCA: SERVICIO DE INTERNET PARA LA OFICINA DE UNIDAD TERRITORIAL CAJAMARCA</t>
  </si>
  <si>
    <t>0000000140. Contrato-INTERNET - CAJAMARCA: SERVICIO DE INTERNET PARA LA OFICINA DE UNIDAD TERRITORIAL CAJAMARCA</t>
  </si>
  <si>
    <t>0000107</t>
  </si>
  <si>
    <t>0000000141</t>
  </si>
  <si>
    <t>CCMN-002111: SERVICIO DE CONTROL Y SEGUIMIENTO DE INGRESO Y SALIDA DE BIENES DE ALMACEN</t>
  </si>
  <si>
    <t>0000000141. CCMN-002111: SERVICIO DE CONTROL Y SEGUIMIENTO DE INGRESO Y SALIDA DE BIENES DE ALMACEN</t>
  </si>
  <si>
    <t>0000102</t>
  </si>
  <si>
    <t>0000000142</t>
  </si>
  <si>
    <t>CCMN-002112: SERVICIO DE ASISTENCIA EN LA ELABORACION DE DOCUMENTOS ADMINISTRATIVOS PARA LA GESTION ADMINISTRATIV</t>
  </si>
  <si>
    <t>0000000142. CCMN-002112: SERVICIO DE ASISTENCIA EN LA ELABORACION DE DOCUMENTOS ADMINISTRATIVOS PARA LA GESTION ADMINISTRATIV</t>
  </si>
  <si>
    <t>0000109</t>
  </si>
  <si>
    <t>0000000143</t>
  </si>
  <si>
    <t>CCMN-002113: SERVICIO DE MANTENIMIENTO Y LIMPIEZA DE LOCAL PARA LA UNIDAD TERRITORIAL TACNA DEL PROGRAMA DE EMPLE</t>
  </si>
  <si>
    <t>0000000143. CCMN-002113: SERVICIO DE MANTENIMIENTO Y LIMPIEZA DE LOCAL PARA LA UNIDAD TERRITORIAL TACNA DEL PROGRAMA DE EMPLE</t>
  </si>
  <si>
    <t>0000108</t>
  </si>
  <si>
    <t>0000000144</t>
  </si>
  <si>
    <t>CCMN-002114: SERVICIO DE MANTENIMIENTO Y LIMPIEZA DE LOCAL PARA LA UNIDAD TERRITORIAL LA LIBERTAD-ANCASH NOROSTE</t>
  </si>
  <si>
    <t>0000000144. CCMN-002114: SERVICIO DE MANTENIMIENTO Y LIMPIEZA DE LOCAL PARA LA UNIDAD TERRITORIAL LA LIBERTAD-ANCASH NOROSTE</t>
  </si>
  <si>
    <t>0000115</t>
  </si>
  <si>
    <t>0000000145</t>
  </si>
  <si>
    <t>CCMN-002115: SERVICIO DE MANTENIMIENTO Y LIMPIEZA DE LOCAL PARA LA UT PIURA-TUMBES</t>
  </si>
  <si>
    <t>0000000145. CCMN-002115: SERVICIO DE MANTENIMIENTO Y LIMPIEZA DE LOCAL PARA LA UT PIURA-TUMBES</t>
  </si>
  <si>
    <t>0000110</t>
  </si>
  <si>
    <t>0000000146</t>
  </si>
  <si>
    <t>CCMN-002116: SERVICIO DE COORDINACION DE PROYECTOS DE SERVICIOS DE TECNOLOGIA DE INFORMACION PARA LA UNIDAD FUNCI</t>
  </si>
  <si>
    <t>0000000146. CCMN-002116: SERVICIO DE COORDINACION DE PROYECTOS DE SERVICIOS DE TECNOLOGIA DE INFORMACION PARA LA UNIDAD FUNCI</t>
  </si>
  <si>
    <t>0000124</t>
  </si>
  <si>
    <t>0000000147</t>
  </si>
  <si>
    <t>CCMN-002117: SERVICIO DE ASISTENCIA TECNICA Y VALIDACIONDE INFORMACION DE AII UT CUSCO-MADRE DE DIOS</t>
  </si>
  <si>
    <t>0000000147. CCMN-002117: SERVICIO DE ASISTENCIA TECNICA Y VALIDACIONDE INFORMACION DE AII UT CUSCO-MADRE DE DIOS</t>
  </si>
  <si>
    <t>0000104</t>
  </si>
  <si>
    <t>0000000148</t>
  </si>
  <si>
    <t>CCMN-002118: CONTRATACION DEL SERVICIO DE ANALISIS Y ELABORACION DE INFORMES EN TEMAS LEGALES PARA LA UNIDAD FUNC</t>
  </si>
  <si>
    <t>0000000148. CCMN-002118: CONTRATACION DEL SERVICIO DE ANALISIS Y ELABORACION DE INFORMES EN TEMAS LEGALES PARA LA UNIDAD FUNC</t>
  </si>
  <si>
    <t>0000000149</t>
  </si>
  <si>
    <t>OPD 001-2026</t>
  </si>
  <si>
    <t>POR LA CERTIFICACION PRESUPUESTAL PARA LA APERTURA DEL FONDO FIJO DE CAJA CHICA 2026</t>
  </si>
  <si>
    <t>0000000149. POR LA CERTIFICACION PRESUPUESTAL PARA LA APERTURA DEL FONDO FIJO DE CAJA CHICA 2026</t>
  </si>
  <si>
    <t>0000125</t>
  </si>
  <si>
    <t>0000000150</t>
  </si>
  <si>
    <t>CCMN-002119: SERVICIO DE ASISTENCIA TECNICA Y VALIDACION DE INFORMACION DE AII EN LA UT LAMBAYEQUE</t>
  </si>
  <si>
    <t>0000000150. CCMN-002119: SERVICIO DE ASISTENCIA TECNICA Y VALIDACION DE INFORMACION DE AII EN LA UT LAMBAYEQUE</t>
  </si>
  <si>
    <t>0000126</t>
  </si>
  <si>
    <t>CCMN-002121: SERVICIO DE ENERGIA ELECTRICA PARA EL LOCAL DEL ARCHIVO CENTRAL</t>
  </si>
  <si>
    <t>0000000151. CCMN-002121: SERVICIO DE ENERGIA ELECTRICA PARA EL LOCAL DEL ARCHIVO CENTRAL</t>
  </si>
  <si>
    <t>0000116</t>
  </si>
  <si>
    <t>0000000152</t>
  </si>
  <si>
    <t>CCMN-002122: SERVICIO DE ANALISIS DESARROLLO E IMPLEMENTACION DE NUEVO COMPONENTE DE SOFTWARE PARA LA UFTI</t>
  </si>
  <si>
    <t>0000000152. CCMN-002122: SERVICIO DE ANALISIS DESARROLLO E IMPLEMENTACION DE NUEVO COMPONENTE DE SOFTWARE PARA LA UFTI</t>
  </si>
  <si>
    <t>0000000267</t>
  </si>
  <si>
    <t>0000244</t>
  </si>
  <si>
    <t>02/02/2026</t>
  </si>
  <si>
    <t>0000000153</t>
  </si>
  <si>
    <t>Contrato-027-2025: SERVICIO DE GUARDIANIA TURNO DIURNO - UT SAN MARTIN</t>
  </si>
  <si>
    <t>0000000153. Contrato-027-2025: SERVICIO DE GUARDIANIA TURNO DIURNO - UT SAN MARTIN</t>
  </si>
  <si>
    <t>0000117</t>
  </si>
  <si>
    <t>0000000154</t>
  </si>
  <si>
    <t>CCMN-002123: SERVICIO DE SOPORTE TECNICO DE SISTEMAS INFORMATICOS PARA LA UFTI</t>
  </si>
  <si>
    <t>0000000154. CCMN-002123: SERVICIO DE SOPORTE TECNICO DE SISTEMAS INFORMATICOS PARA LA UFTI</t>
  </si>
  <si>
    <t>0000000268</t>
  </si>
  <si>
    <t>0000245</t>
  </si>
  <si>
    <t>0000000155</t>
  </si>
  <si>
    <t>Contrato-029-2025-LLP: SERVICIO DE GUARDIANIA TURNO NOCTURNO - UT SAN MARTIN</t>
  </si>
  <si>
    <t>0000000155. Contrato-029-2025-LLP: SERVICIO DE GUARDIANIA TURNO NOCTURNO - UT SAN MARTIN</t>
  </si>
  <si>
    <t>0000122</t>
  </si>
  <si>
    <t>0000000156</t>
  </si>
  <si>
    <t>CCMN-002124: SERVICIO ESPECIALIZADO EN PLANEAMIENTO ESTRATEGICO PARA LA UFPP DEL PROGRAMA</t>
  </si>
  <si>
    <t>0000000156. CCMN-002124: SERVICIO ESPECIALIZADO EN PLANEAMIENTO ESTRATEGICO PARA LA UFPP DEL PROGRAMA</t>
  </si>
  <si>
    <t>0000119</t>
  </si>
  <si>
    <t>0000000157</t>
  </si>
  <si>
    <t>CCMN-002125: SERVICIO DE MANTENIMIENTO Y LIMPIEZA DE LOCAL PARA LA UNIDAD TERRITORIAL CUSCO-MADRE DE DIOS DEL   P</t>
  </si>
  <si>
    <t>0000000157. CCMN-002125: SERVICIO DE MANTENIMIENTO Y LIMPIEZA DE LOCAL PARA LA UNIDAD TERRITORIAL CUSCO-MADRE DE DIOS DEL   P</t>
  </si>
  <si>
    <t>0000127</t>
  </si>
  <si>
    <t>0000000158</t>
  </si>
  <si>
    <t>CCMN-002126: SERVICIO DE ENERGIA ELECTRICA PARA LA UNIDAD TERRITORIAL CAJAMARCA</t>
  </si>
  <si>
    <t>0000000158. CCMN-002126: SERVICIO DE ENERGIA ELECTRICA PARA LA UNIDAD TERRITORIAL CAJAMARCA</t>
  </si>
  <si>
    <t>0000120</t>
  </si>
  <si>
    <t>0000000159</t>
  </si>
  <si>
    <t>CCMN-002127: SERVICIO DE ASISTENCIA TECNICA Y VALIDACION DE INFORMACION DE ACTIVIDADES UT PUNO</t>
  </si>
  <si>
    <t>0000000159. CCMN-002127: SERVICIO DE ASISTENCIA TECNICA Y VALIDACION DE INFORMACION DE ACTIVIDADES UT PUNO</t>
  </si>
  <si>
    <t>0000128</t>
  </si>
  <si>
    <t>0000000160</t>
  </si>
  <si>
    <t>CCMN-002129: SERVICIO DE ASISTENCIA TECNICA Y VALIDACION DE INFORMACION DE ACTIVIDADES UT LA LIBERTAD ANCASH NO</t>
  </si>
  <si>
    <t>0000000160. CCMN-002129: SERVICIO DE ASISTENCIA TECNICA Y VALIDACION DE INFORMACION DE ACTIVIDADES UT LA LIBERTAD ANCASH NO</t>
  </si>
  <si>
    <t>0000136</t>
  </si>
  <si>
    <t>22/01/2026</t>
  </si>
  <si>
    <t>0000000161</t>
  </si>
  <si>
    <t>CCMN-002128: MANTENIMIENTO Y LIMPIEZA DE LOCAL - UT JUNIN</t>
  </si>
  <si>
    <t>0000000161. CCMN-002128: MANTENIMIENTO Y LIMPIEZA DE LOCAL - UT JUNIN</t>
  </si>
  <si>
    <t>0000137</t>
  </si>
  <si>
    <t>0000000162</t>
  </si>
  <si>
    <t>CCMN-002130: ASISTENCIA EN LA ELABORACION DE DOCUMENTOS ADMINISTRATIVOS - UT JUNIN</t>
  </si>
  <si>
    <t>0000000162. CCMN-002130: ASISTENCIA EN LA ELABORACION DE DOCUMENTOS ADMINISTRATIVOS - UT JUNIN</t>
  </si>
  <si>
    <t>0000138</t>
  </si>
  <si>
    <t>0000000163</t>
  </si>
  <si>
    <t>CCMN-002131: ASISTENCIA TECNICA Y VALIDACION DE INFORMACION DE ACTIVIDADES DE INTERVENCION - UT LIMA CENTRO CALLA</t>
  </si>
  <si>
    <t>0000000163. CCMN-002131: ASISTENCIA TECNICA Y VALIDACION DE INFORMACION DE ACTIVIDADES DE INTERVENCION - UT LIMA CENTRO CALLA</t>
  </si>
  <si>
    <t>0000140</t>
  </si>
  <si>
    <t>0000000164</t>
  </si>
  <si>
    <t>CCMN-002132: SERVICIO DE ENERGIA ELECTRICA PARA LA UNIDAD TERRITORIAL PIURA - TUMBES DEL PROGRAMA DE EMPLEO TEMPO</t>
  </si>
  <si>
    <t>0000000164. CCMN-002132: SERVICIO DE ENERGIA ELECTRICA PARA LA UNIDAD TERRITORIAL PIURA - TUMBES DEL PROGRAMA DE EMPLEO TEMPO</t>
  </si>
  <si>
    <t>0000123</t>
  </si>
  <si>
    <t>0000000165</t>
  </si>
  <si>
    <t>CCMN-002133: SERVICIO DE AGUA POTABLE Y ALCANTARILLADO PARA LA OFICINA DE MADRE DE DIOS DE LA UNIDAD TERRITORIAL</t>
  </si>
  <si>
    <t>0000000165. CCMN-002133: SERVICIO DE AGUA POTABLE Y ALCANTARILLADO PARA LA OFICINA DE MADRE DE DIOS DE LA UNIDAD TERRITORIAL</t>
  </si>
  <si>
    <t>0000135</t>
  </si>
  <si>
    <t>0000000166</t>
  </si>
  <si>
    <t>CCMN-002134: SERVICIO DE ENERGIA ELECTRICA PARA LA UNIDAD TERRITORIAL CUSCO-MADRE DE DIOS DEL PROGRAMA</t>
  </si>
  <si>
    <t>0000000166. CCMN-002134: SERVICIO DE ENERGIA ELECTRICA PARA LA UNIDAD TERRITORIAL CUSCO-MADRE DE DIOS DEL PROGRAMA</t>
  </si>
  <si>
    <t>0000142</t>
  </si>
  <si>
    <t>Contrato-GUAR NOCTURNO JUNIN: CONTRATACION DEL SERVICIO DE GUARDIANIA TURNO NOCTURNO PARA LAS INSTALACIONES DE LA UNIDAD TERRITORI</t>
  </si>
  <si>
    <t>0000000167. Contrato-GUAR NOCTURNO JUNIN: CONTRATACION DEL SERVICIO DE GUARDIANIA TURNO NOCTURNO PARA LAS INSTALACIONES DE LA UNIDAD TERRITORI</t>
  </si>
  <si>
    <t>0000143</t>
  </si>
  <si>
    <t>Contrato-031-2025-LLP: CONTRATACION DEL SERVICIO DE GUARDIANIA TURNO NOCTURNO PARA LAS INSTALACIONES DE LA UNIDAD TERRITORI</t>
  </si>
  <si>
    <t>0000000168. Contrato-031-2025-LLP: CONTRATACION DEL SERVICIO DE GUARDIANIA TURNO NOCTURNO PARA LAS INSTALACIONES DE LA UNIDAD TERRITORI</t>
  </si>
  <si>
    <t>0000144</t>
  </si>
  <si>
    <t>Contrato-032-2025-LLP: CONTRATACION DEL SERVICIO DE GUARDIANIA TURNO DIURNO PARA LAS INSTALACIONES DE LA UNIDAD TERRITORIAL</t>
  </si>
  <si>
    <t>0000000169. Contrato-032-2025-LLP: CONTRATACION DEL SERVICIO DE GUARDIANIA TURNO DIURNO PARA LAS INSTALACIONES DE LA UNIDAD TERRITORIAL</t>
  </si>
  <si>
    <t>0000145</t>
  </si>
  <si>
    <t>Contrato-034-2025-LLP: CONTRATACION DEL SERVICIO DE GUARDIANIA TURNO NOCTURNO PARA LAS INSTALACIONES DE LA UNIDAD TERRITORI</t>
  </si>
  <si>
    <t>0000000170. Contrato-034-2025-LLP: CONTRATACION DEL SERVICIO DE GUARDIANIA TURNO NOCTURNO PARA LAS INSTALACIONES DE LA UNIDAD TERRITORI</t>
  </si>
  <si>
    <t>0000141</t>
  </si>
  <si>
    <t>0000000171</t>
  </si>
  <si>
    <t>CCMN-002135: CONTRATACION DEL SERVICIO DE ASISTENCIA TECNICA Y VALIDACION DE INFORMACION DE ACTIVIDADES DE INTERV</t>
  </si>
  <si>
    <t>0000000171. CCMN-002135: CONTRATACION DEL SERVICIO DE ASISTENCIA TECNICA Y VALIDACION DE INFORMACION DE ACTIVIDADES DE INTERV</t>
  </si>
  <si>
    <t>0000000177</t>
  </si>
  <si>
    <t>0000165</t>
  </si>
  <si>
    <t>0000000172</t>
  </si>
  <si>
    <t>Contrato-035-2025-LLP: CONTRATACION DEL SERVICIO DE GUARDIANIA TURNO DIURNO PARA LAS INSTALACIONES DE LA UNIDAD TERRITORIAL</t>
  </si>
  <si>
    <t>0000000172. Contrato-035-2025-LLP: CONTRATACION DEL SERVICIO DE GUARDIANIA TURNO DIURNO PARA LAS INSTALACIONES DE LA UNIDAD TERRITORIAL</t>
  </si>
  <si>
    <t>0000000202</t>
  </si>
  <si>
    <t>0000186</t>
  </si>
  <si>
    <t>Contrato-045-2025-LLP: SERVICIO DE SEGURIDAD Y VIGILANCIA CON ARMA PARA LA UT AREQUIPA</t>
  </si>
  <si>
    <t>0000000173. Contrato-045-2025-LLP: SERVICIO DE SEGURIDAD Y VIGILANCIA CON ARMA PARA LA UT AREQUIPA</t>
  </si>
  <si>
    <t>0000146</t>
  </si>
  <si>
    <t>CCMN-002136: SERVICIO DE SEGUIMIENTO DE CUMPLIMIENTO DE OBLIGACIONES CONTRACTUALES EN LA CFASG</t>
  </si>
  <si>
    <t>0000000174. CCMN-002136: SERVICIO DE SEGUIMIENTO DE CUMPLIMIENTO DE OBLIGACIONES CONTRACTUALES EN LA CFASG</t>
  </si>
  <si>
    <t>0000000188</t>
  </si>
  <si>
    <t>0000155</t>
  </si>
  <si>
    <t>0000000175</t>
  </si>
  <si>
    <t xml:space="preserve">CCMN-002137: SERVICIO DE AGUA POTABLE Y ALCANTARILLADO PARA EL LOCAL DEL ARCHIVOCENTRAL </t>
  </si>
  <si>
    <t xml:space="preserve">0000000175. CCMN-002137: SERVICIO DE AGUA POTABLE Y ALCANTARILLADO PARA EL LOCAL DEL ARCHIVOCENTRAL </t>
  </si>
  <si>
    <t>0000150</t>
  </si>
  <si>
    <t>0000000176</t>
  </si>
  <si>
    <t>CCMN-002138: SERVICIO DE EVALUACION MEDICA OCUPACIONAL - UFRH</t>
  </si>
  <si>
    <t>0000000176. CCMN-002138: SERVICIO DE EVALUACION MEDICA OCUPACIONAL - UFRH</t>
  </si>
  <si>
    <t>0000151</t>
  </si>
  <si>
    <t>CCMN-002139: SERVICIO PARA EVALUACION Y ANALISIS DE EXPEDIENTE EN TEMAS ADMINISTRATIVOS DISCIPLINARIO - UFRH</t>
  </si>
  <si>
    <t>0000000177. CCMN-002139: SERVICIO PARA EVALUACION Y ANALISIS DE EXPEDIENTE EN TEMAS ADMINISTRATIVOS DISCIPLINARIO - UFRH</t>
  </si>
  <si>
    <t>0000149</t>
  </si>
  <si>
    <t>0000000178</t>
  </si>
  <si>
    <t>CCMN-002140: SERVICIO DE ASISTENCIA TECNICA A ORGANISMOS EJECUTORES Y SEGUIMIENTO UT LIMA CENTRO CALLAO</t>
  </si>
  <si>
    <t>0000000178. CCMN-002140: SERVICIO DE ASISTENCIA TECNICA A ORGANISMOS EJECUTORES Y SEGUIMIENTO UT LIMA CENTRO CALLAO</t>
  </si>
  <si>
    <t>0000164</t>
  </si>
  <si>
    <t>0000000179</t>
  </si>
  <si>
    <t>CCMN-002141: SERVICIO DE AGUA POTABLE Y ALCANTARILLADO PARA LA UNIDAD TERRITORIAL LAMBAYEQUE DEL PROGRAMA DE EMPL</t>
  </si>
  <si>
    <t>0000000179. CCMN-002141: SERVICIO DE AGUA POTABLE Y ALCANTARILLADO PARA LA UNIDAD TERRITORIAL LAMBAYEQUE DEL PROGRAMA DE EMPL</t>
  </si>
  <si>
    <t>0000000189</t>
  </si>
  <si>
    <t>0000176</t>
  </si>
  <si>
    <t>0000000180</t>
  </si>
  <si>
    <t>CCMN-002142: PRORROGA DE ALQUILER DE LOCAL PARA LA UNIDAD TERRITORIAL CAJAMARCA</t>
  </si>
  <si>
    <t>0000000180. CCMN-002142: PRORROGA DE ALQUILER DE LOCAL PARA LA UNIDAD TERRITORIAL CAJAMARCA</t>
  </si>
  <si>
    <t>0000001160</t>
  </si>
  <si>
    <t>24/03/2026</t>
  </si>
  <si>
    <t>0000000181</t>
  </si>
  <si>
    <t>CCMN-000042: ADQUISICION DE COMBUSTIBLE DIESEL B5 S50 PARA EL SUMINISTRO A LA CAMIONETA ASIGNADA A LA UT TACNA</t>
  </si>
  <si>
    <t>0000000181. CCMN-000042: ADQUISICION DE COMBUSTIBLE DIESEL B5 S50 PARA EL SUMINISTRO A LA CAMIONETA ASIGNADA A LA UT TACNA</t>
  </si>
  <si>
    <t>0000147</t>
  </si>
  <si>
    <t>0000000182</t>
  </si>
  <si>
    <t>CCMN-002144: SERVICIO DE ASISTENCIA TECNICA Y SEGUIMIENTO VINCULADO A LA GESTION DEL BIENESTAR DEL PARTICIPANTE E</t>
  </si>
  <si>
    <t>0000000182. CCMN-002144: SERVICIO DE ASISTENCIA TECNICA Y SEGUIMIENTO VINCULADO A LA GESTION DEL BIENESTAR DEL PARTICIPANTE E</t>
  </si>
  <si>
    <t>SEGUIMIENTO PARTICIPANTES</t>
  </si>
  <si>
    <t>0000154</t>
  </si>
  <si>
    <t>0000000183</t>
  </si>
  <si>
    <t>CCMN-002145: SERVICIO DE MANTENIMIENTO Y LIMPIEZA DE LOCAL PARA LA OFICINA DE MADRE DE DIOS DE LA UT CUSCO-MADRE</t>
  </si>
  <si>
    <t>0000000183. CCMN-002145: SERVICIO DE MANTENIMIENTO Y LIMPIEZA DE LOCAL PARA LA OFICINA DE MADRE DE DIOS DE LA UT CUSCO-MADRE</t>
  </si>
  <si>
    <t>0000152</t>
  </si>
  <si>
    <t>CCMN-002146: CONTRATACION DEL SERVICIO DE ASISTENCIA TECNICA Y VALIDACION DE INFORMACION DE ACTIVIDADES DE INTERV</t>
  </si>
  <si>
    <t>0000000184. CCMN-002146: CONTRATACION DEL SERVICIO DE ASISTENCIA TECNICA Y VALIDACION DE INFORMACION DE ACTIVIDADES DE INTERV</t>
  </si>
  <si>
    <t>0000000204</t>
  </si>
  <si>
    <t>0000190</t>
  </si>
  <si>
    <t>CCMN-002147: PRORROGA DE ALQUILER DE INMUEBLE DEL ARCHIVO CENTRAL</t>
  </si>
  <si>
    <t>0000000185. CCMN-002147: PRORROGA DE ALQUILER DE INMUEBLE DEL ARCHIVO CENTRAL</t>
  </si>
  <si>
    <t>0000153</t>
  </si>
  <si>
    <t>0000000186</t>
  </si>
  <si>
    <t>CCMN-002148: SERVICIO DE ASISTENCIA TECNICA A ORGANISMOS EJECUTORES Y SEGUIMIENTO VINCULADO A LA GESTION DEL BIEN</t>
  </si>
  <si>
    <t>0000000186. CCMN-002148: SERVICIO DE ASISTENCIA TECNICA A ORGANISMOS EJECUTORES Y SEGUIMIENTO VINCULADO A LA GESTION DEL BIEN</t>
  </si>
  <si>
    <t>06/01/2026</t>
  </si>
  <si>
    <t>0000000187</t>
  </si>
  <si>
    <t>Contrato-04-2025-LLP: SERVICIO DE SEGURIDAD Y VIGILANCIA PARA LA UT PIURA - ANUAL</t>
  </si>
  <si>
    <t>0000000187. Contrato-04-2025-LLP: SERVICIO DE SEGURIDAD Y VIGILANCIA PARA LA UT PIURA - ANUAL</t>
  </si>
  <si>
    <t>0000166</t>
  </si>
  <si>
    <t>Contrato-040-2025-LLP: CONTRATACION DEL SERVICIO DE GUARDIANIA TURNO DIURNO PARA LAS INSTALACIONES DE UNIDAD TERRITORIAL CU</t>
  </si>
  <si>
    <t>0000000188. Contrato-040-2025-LLP: CONTRATACION DEL SERVICIO DE GUARDIANIA TURNO DIURNO PARA LAS INSTALACIONES DE UNIDAD TERRITORIAL CU</t>
  </si>
  <si>
    <t>0000167</t>
  </si>
  <si>
    <t>Contrato-042-2025-LLP: CONTRATACION DEL SERVICIO DE GUARDIANIA TURNO NOCTURNO PARA LAS INSTALACIONES DE UNIDAD TERRITORIAL</t>
  </si>
  <si>
    <t>0000000189. Contrato-042-2025-LLP: CONTRATACION DEL SERVICIO DE GUARDIANIA TURNO NOCTURNO PARA LAS INSTALACIONES DE UNIDAD TERRITORIAL</t>
  </si>
  <si>
    <t>0000000218</t>
  </si>
  <si>
    <t>0000206</t>
  </si>
  <si>
    <t>29/01/2026</t>
  </si>
  <si>
    <t>0000000190</t>
  </si>
  <si>
    <t>Contrato-11-2025: SERVICIO DE SEGURIDAD Y VIGILANCIA PARA LA UNIDAD TERRITORIAL LORETO DEL PROGRAMA LLAMKASUN PERU</t>
  </si>
  <si>
    <t>0000000190. Contrato-11-2025: SERVICIO DE SEGURIDAD Y VIGILANCIA PARA LA UNIDAD TERRITORIAL LORETO DEL PROGRAMA LLAMKASUN PERU</t>
  </si>
  <si>
    <t>0000168</t>
  </si>
  <si>
    <t>0000000191</t>
  </si>
  <si>
    <t>Contrato-044-2025-LLP: CONTRATACION DEL SERVICIO DE GUARDIANIA TURNO DIURNO PARA LAS INSTALACIONES DE LA UNIDAD TERRITORIAL</t>
  </si>
  <si>
    <t>0000000191. Contrato-044-2025-LLP: CONTRATACION DEL SERVICIO DE GUARDIANIA TURNO DIURNO PARA LAS INSTALACIONES DE LA UNIDAD TERRITORIAL</t>
  </si>
  <si>
    <t>0000169</t>
  </si>
  <si>
    <t>0000000192</t>
  </si>
  <si>
    <t>Contrato-046-2025-LLP: CONTRATACION DEL SERVICIO DE GUARDIANIA TURNO NOCTURNO PARA LAS INSTALACIONES DE LA UNIDAD TERRITORI</t>
  </si>
  <si>
    <t>0000000192. Contrato-046-2025-LLP: CONTRATACION DEL SERVICIO DE GUARDIANIA TURNO NOCTURNO PARA LAS INSTALACIONES DE LA UNIDAD TERRITORI</t>
  </si>
  <si>
    <t>0000170</t>
  </si>
  <si>
    <t>0000000193</t>
  </si>
  <si>
    <t>Contrato-050-2025-LLP: CONTRATACION DEL SERVICIO DE TELEFONIA FIJA E INTERNET PARA LA OFICINA DE UNIDAD TERRITORIAL PUNO DE</t>
  </si>
  <si>
    <t>0000000193. Contrato-050-2025-LLP: CONTRATACION DEL SERVICIO DE TELEFONIA FIJA E INTERNET PARA LA OFICINA DE UNIDAD TERRITORIAL PUNO DE</t>
  </si>
  <si>
    <t>0000171</t>
  </si>
  <si>
    <t>0000000194</t>
  </si>
  <si>
    <t>Contrato-053-2025-LLP: CONTRATACION DEL SERVICIO DE GUARDIANIA 2 PARA LAS INSTALACIONES DE LA UNIDAD TERRITORIAL CUSCO-MADR</t>
  </si>
  <si>
    <t>0000000194. Contrato-053-2025-LLP: CONTRATACION DEL SERVICIO DE GUARDIANIA 2 PARA LAS INSTALACIONES DE LA UNIDAD TERRITORIAL CUSCO-MADR</t>
  </si>
  <si>
    <t>0000174</t>
  </si>
  <si>
    <t>0000000195</t>
  </si>
  <si>
    <t>CCMN-002149: CONTRATACION DEL SERVICIO DE INTERNET PARA LA UNIDAD TERRITORIAL PIURA  TUMBES DEL PROGRAMA DE EMPL</t>
  </si>
  <si>
    <t>0000000195. CCMN-002149: CONTRATACION DEL SERVICIO DE INTERNET PARA LA UNIDAD TERRITORIAL PIURA  TUMBES DEL PROGRAMA DE EMPL</t>
  </si>
  <si>
    <t>0000000236</t>
  </si>
  <si>
    <t>0000219</t>
  </si>
  <si>
    <t>30/01/2026</t>
  </si>
  <si>
    <t>0000000196</t>
  </si>
  <si>
    <t>CCMN-002150: CONTRATACION DEL SERVICIO DE INTERNET PARA LA OFICINA DE UNIDAD TERRITORIAL AYACUCHO DEL PROGRAMA DE</t>
  </si>
  <si>
    <t>0000000196. CCMN-002150: CONTRATACION DEL SERVICIO DE INTERNET PARA LA OFICINA DE UNIDAD TERRITORIAL AYACUCHO DEL PROGRAMA DE</t>
  </si>
  <si>
    <t>0000000197</t>
  </si>
  <si>
    <t>Contrato-007-2024-LLP: ADQUISICION DE COMBUSTIBLE PARA EL SUMINISTRO A LA CAMIONETA ASIGNADA A LA UT AYACUCHO</t>
  </si>
  <si>
    <t>0000000197. Contrato-007-2024-LLP: ADQUISICION DE COMBUSTIBLE PARA EL SUMINISTRO A LA CAMIONETA ASIGNADA A LA UT AYACUCHO</t>
  </si>
  <si>
    <t>0000000228</t>
  </si>
  <si>
    <t>0000215</t>
  </si>
  <si>
    <t>0000000198</t>
  </si>
  <si>
    <t>Contrato-043-2025-LLP: SERVICIO DE GUARDIANIA TURNO DIURNO - UT PUNO</t>
  </si>
  <si>
    <t>0000000198. Contrato-043-2025-LLP: SERVICIO DE GUARDIANIA TURNO DIURNO - UT PUNO</t>
  </si>
  <si>
    <t>0000161</t>
  </si>
  <si>
    <t>0000000199</t>
  </si>
  <si>
    <t>CCMN-002151: SERVICIO DE ASISTENCIA TECNICA A ORGANISMOS EJECUTORES Y SEGUIMIENTO VINCULADO A GP UT PIURA TUMBES</t>
  </si>
  <si>
    <t>0000000199. CCMN-002151: SERVICIO DE ASISTENCIA TECNICA A ORGANISMOS EJECUTORES Y SEGUIMIENTO VINCULADO A GP UT PIURA TUMBES</t>
  </si>
  <si>
    <t>0000148</t>
  </si>
  <si>
    <t>0000000200</t>
  </si>
  <si>
    <t>CCMN-002143: SERVICIO DE ORDENAMIENTO Y ALMACENAMIENTO DE EXISTENCIAS DE ALMACEN  CFASG</t>
  </si>
  <si>
    <t>0000000200. CCMN-002143: SERVICIO DE ORDENAMIENTO Y ALMACENAMIENTO DE EXISTENCIAS DE ALMACEN  CFASG</t>
  </si>
  <si>
    <t>0000000485</t>
  </si>
  <si>
    <t>0000000201</t>
  </si>
  <si>
    <t>PROGRAMACION DE VIATICOS POR COMISION DE SERVICIO DE DIRECCION EJECUTIVA</t>
  </si>
  <si>
    <t>0000000201. PROGRAMACION DE VIATICOS POR COMISION DE SERVICIO DE DIRECCION EJECUTIVA</t>
  </si>
  <si>
    <t>0000163</t>
  </si>
  <si>
    <t>CCMN-002152: CONTRATACION DEL SERVICIO DE ASISTENCIA TECNICA Y VALIDACION DE INFORMACION DE ACTIVIDADES DE INTERV</t>
  </si>
  <si>
    <t>0000000202. CCMN-002152: CONTRATACION DEL SERVICIO DE ASISTENCIA TECNICA Y VALIDACION DE INFORMACION DE ACTIVIDADES DE INTERV</t>
  </si>
  <si>
    <t>0000162</t>
  </si>
  <si>
    <t>0000000203</t>
  </si>
  <si>
    <t>CCMN-002153: SERVICIO DE ASISTENCIA TECNICA A ORGANISMOS EJECUTORES Y SEGUIMIENTO VINCULADO A LA GP UT ANCASH</t>
  </si>
  <si>
    <t>0000000203. CCMN-002153: SERVICIO DE ASISTENCIA TECNICA A ORGANISMOS EJECUTORES Y SEGUIMIENTO VINCULADO A LA GP UT ANCASH</t>
  </si>
  <si>
    <t>0000000583</t>
  </si>
  <si>
    <t>CCMN-002154: CONTRATACION DEL SERVICIO DE TRANSPORTE AEREO PARA LA COMISION DEL PERSONAL DE LLAMKASUN PERU A TRAV</t>
  </si>
  <si>
    <t>0000000204. CCMN-002154: CONTRATACION DEL SERVICIO DE TRANSPORTE AEREO PARA LA COMISION DEL PERSONAL DE LLAMKASUN PERU A TRAV</t>
  </si>
  <si>
    <t>0000183</t>
  </si>
  <si>
    <t>27/01/2026</t>
  </si>
  <si>
    <t>CCMN-002155: SERVICIO DE AGUA POTABLE Y ALCANTARILLADO PARA LA UT SAN MARTIN</t>
  </si>
  <si>
    <t>0000000205. CCMN-002155: SERVICIO DE AGUA POTABLE Y ALCANTARILLADO PARA LA UT SAN MARTIN</t>
  </si>
  <si>
    <t>0000001178</t>
  </si>
  <si>
    <t>0000519</t>
  </si>
  <si>
    <t>26/03/2026</t>
  </si>
  <si>
    <t>0000000206</t>
  </si>
  <si>
    <t>CCMN-002156: CONTRATACION DEL SERVICIO DE TRANSPORTE AEREO PARA LA COMISION DEL PERSONAL DE LLAMKASUN PERU A TRAV</t>
  </si>
  <si>
    <t>0000000206. CCMN-002156: CONTRATACION DEL SERVICIO DE TRANSPORTE AEREO PARA LA COMISION DEL PERSONAL DE LLAMKASUN PERU A TRAV</t>
  </si>
  <si>
    <t>0000001211</t>
  </si>
  <si>
    <t>0000537</t>
  </si>
  <si>
    <t>01/04/2026</t>
  </si>
  <si>
    <t>0000000207</t>
  </si>
  <si>
    <t>CCMN-002157: CONTRATACION DEL SERVICIO DE TRANSPORTE AEREO PARA LA COMISION DEL PERSONAL DE LLAMKASUN PERU A TRAV</t>
  </si>
  <si>
    <t>0000000207. CCMN-002157: CONTRATACION DEL SERVICIO DE TRANSPORTE AEREO PARA LA COMISION DEL PERSONAL DE LLAMKASUN PERU A TRAV</t>
  </si>
  <si>
    <t>0000000208</t>
  </si>
  <si>
    <t>CCMN-002158: CONTRATACION DEL SERVICIO DE TRANSPORTE AEREO PARA LA COMISION DEL PERSONAL DE LLAMKASUN PERU A TRAV</t>
  </si>
  <si>
    <t>0000000208. CCMN-002158: CONTRATACION DEL SERVICIO DE TRANSPORTE AEREO PARA LA COMISION DEL PERSONAL DE LLAMKASUN PERU A TRAV</t>
  </si>
  <si>
    <t>0000000209</t>
  </si>
  <si>
    <t>CCMN-002159: CONTRATACION DEL SERVICIO DE TRANSPORTE AEREO PARA LA COMISION DEL PERSONAL DE LLAMKASUN PERU A TRAV</t>
  </si>
  <si>
    <t>0000000209. CCMN-002159: CONTRATACION DEL SERVICIO DE TRANSPORTE AEREO PARA LA COMISION DEL PERSONAL DE LLAMKASUN PERU A TRAV</t>
  </si>
  <si>
    <t>0000000210</t>
  </si>
  <si>
    <t>CCMN-000078: SERVICIO DE SEGURO OBLIGATORIO DE ACCIDENTES DE TRANSITO (SOAT) PARA (24) VEINTICUATRO UNIDADES VEHI</t>
  </si>
  <si>
    <t>0000000210. CCMN-000078: SERVICIO DE SEGURO OBLIGATORIO DE ACCIDENTES DE TRANSITO (SOAT) PARA (24) VEINTICUATRO UNIDADES VEHI</t>
  </si>
  <si>
    <t>0000001179</t>
  </si>
  <si>
    <t>0000520</t>
  </si>
  <si>
    <t>0000000211</t>
  </si>
  <si>
    <t>CCMN-002160: CONTRATACION DEL SERVICIO DE TRANSPORTE AEREO PARA LA COMISION DEL PERSONAL DE LLAMKASUN PERU A TRAV</t>
  </si>
  <si>
    <t>0000000211. CCMN-002160: CONTRATACION DEL SERVICIO DE TRANSPORTE AEREO PARA LA COMISION DEL PERSONAL DE LLAMKASUN PERU A TRAV</t>
  </si>
  <si>
    <t>0000000212</t>
  </si>
  <si>
    <t>CCMN-002161: CONTRATACION DEL SERVICIO DE TRANSPORTE AEREO PARA LA COMISION DEL PERSONAL DE LLAMKASUN PERU A TRAV</t>
  </si>
  <si>
    <t>0000000212. CCMN-002161: CONTRATACION DEL SERVICIO DE TRANSPORTE AEREO PARA LA COMISION DEL PERSONAL DE LLAMKASUN PERU A TRAV</t>
  </si>
  <si>
    <t>0000000213</t>
  </si>
  <si>
    <t>CCMN-002162: CONTRATACION DEL SERVICIO DE TRANSPORTE AEREO PARA LA COMISION DEL PERSONAL DE LLAMKASUN PERU A TRAV</t>
  </si>
  <si>
    <t>0000000213. CCMN-002162: CONTRATACION DEL SERVICIO DE TRANSPORTE AEREO PARA LA COMISION DEL PERSONAL DE LLAMKASUN PERU A TRAV</t>
  </si>
  <si>
    <t>0000000214</t>
  </si>
  <si>
    <t>CCMN-002163: CONTRATACION DEL SERVICIO DE TRANSPORTE AEREO PARA LA COMISION DEL PERSONAL DE LLAMKASUN PERU A TRAV</t>
  </si>
  <si>
    <t>0000000214. CCMN-002163: CONTRATACION DEL SERVICIO DE TRANSPORTE AEREO PARA LA COMISION DEL PERSONAL DE LLAMKASUN PERU A TRAV</t>
  </si>
  <si>
    <t>0000000237</t>
  </si>
  <si>
    <t>0000220</t>
  </si>
  <si>
    <t>0000000215</t>
  </si>
  <si>
    <t>CCMN-002165: CONTRATACION DEL SERVICIO DE ALQUILER DE COCHERA PARA EL VEHICULO INSTITUCIONAL ASIGNADO A LA UNID</t>
  </si>
  <si>
    <t>0000000215. CCMN-002165: CONTRATACION DEL SERVICIO DE ALQUILER DE COCHERA PARA EL VEHICULO INSTITUCIONAL ASIGNADO A LA UNID</t>
  </si>
  <si>
    <t>0000184</t>
  </si>
  <si>
    <t>0000000216</t>
  </si>
  <si>
    <t>CCMN-002164: SERVICIO DE INTERNET DE LA UNIDAD TERRITORIAL SAN MARTIN DEL PROGRAMA LLAMKASUN PERU</t>
  </si>
  <si>
    <t>0000000216. CCMN-002164: SERVICIO DE INTERNET DE LA UNIDAD TERRITORIAL SAN MARTIN DEL PROGRAMA LLAMKASUN PERU</t>
  </si>
  <si>
    <t>0000000217</t>
  </si>
  <si>
    <t>Contrato-026-2025-LLP: SERVICIO DE LIMPIEZA INTEGRAL PARA LAS INSTALACIONES DE LA OFICINA NACIONAL Y ARCHIVO CENTRAL</t>
  </si>
  <si>
    <t>0000000217. Contrato-026-2025-LLP: SERVICIO DE LIMPIEZA INTEGRAL PARA LAS INSTALACIONES DE LA OFICINA NACIONAL Y ARCHIVO CENTRAL</t>
  </si>
  <si>
    <t>0000178</t>
  </si>
  <si>
    <t>Contrato-022-2025-LLP: CONTRATACION DEL SERVICIO DE ALQUILER DE LA UNIDAD TERRITORIAL LA LIBERTAD - ANCASH NOROESTE</t>
  </si>
  <si>
    <t>0000000218. Contrato-022-2025-LLP: CONTRATACION DEL SERVICIO DE ALQUILER DE LA UNIDAD TERRITORIAL LA LIBERTAD - ANCASH NOROESTE</t>
  </si>
  <si>
    <t>0000000305</t>
  </si>
  <si>
    <t>0000194</t>
  </si>
  <si>
    <t>0000000219</t>
  </si>
  <si>
    <t>Contrato-021-2025: CONTRATACION DEL SERVICIO DE ALQUILER DE INMUEBLE PARA LA UNIDAD TERRITORIAL ICA-AYACUCHO SUR</t>
  </si>
  <si>
    <t>0000000219. Contrato-021-2025: CONTRATACION DEL SERVICIO DE ALQUILER DE INMUEBLE PARA LA UNIDAD TERRITORIAL ICA-AYACUCHO SUR</t>
  </si>
  <si>
    <t>0000180</t>
  </si>
  <si>
    <t>0000000220</t>
  </si>
  <si>
    <t>CCMN-002166: SERVICIO DE ASISTENCIA TECNICA A ORGANISMOS EJECUTORES Y SEGUIMIENTO VINCULADO A GESTION UT LORETO</t>
  </si>
  <si>
    <t>0000000220. CCMN-002166: SERVICIO DE ASISTENCIA TECNICA A ORGANISMOS EJECUTORES Y SEGUIMIENTO VINCULADO A GESTION UT LORETO</t>
  </si>
  <si>
    <t>0000000221</t>
  </si>
  <si>
    <t>Contrato-020-2025-LLP: ADQUISICION DE COMBUSTIBLE DIESEL B5 S50 PARA EL SUMINISTRO A LA CAMIONETA DE LA UT CAJAMARCA</t>
  </si>
  <si>
    <t>0000000221. Contrato-020-2025-LLP: ADQUISICION DE COMBUSTIBLE DIESEL B5 S50 PARA EL SUMINISTRO A LA CAMIONETA DE LA UT CAJAMARCA</t>
  </si>
  <si>
    <t>0000181</t>
  </si>
  <si>
    <t>0000000222</t>
  </si>
  <si>
    <t>CCMN-002167: SERVICIO DE CONDUCCION DE VEHICULO PARA EL TRASLADO DEL PERSONAL QUE LABORA EN LA UNIDAD TERRITORIAL</t>
  </si>
  <si>
    <t>0000000222. CCMN-002167: SERVICIO DE CONDUCCION DE VEHICULO PARA EL TRASLADO DEL PERSONAL QUE LABORA EN LA UNIDAD TERRITORIAL</t>
  </si>
  <si>
    <t>CHOFER / CONDUCTOR</t>
  </si>
  <si>
    <t>0000000486</t>
  </si>
  <si>
    <t>0000000223</t>
  </si>
  <si>
    <t>PROGRAMACION DE VIATICOS POR COMISION DE SERVICIO DE LA UNIDAD FUNCIONAL DE SEGUIMIENTO Y MONITOREO DE INTERVENCIONES</t>
  </si>
  <si>
    <t>0000000223. PROGRAMACION DE VIATICOS POR COMISION DE SERVICIO DE LA UNIDAD FUNCIONAL DE SEGUIMIENTO Y MONITOREO DE INTERVENCIONES</t>
  </si>
  <si>
    <t>0000000263</t>
  </si>
  <si>
    <t>0000000224</t>
  </si>
  <si>
    <t>Contrato-024-2025-LLP: SERVICIO DE SEGURIDAD Y VIGILANCIA PARA LA OFICINA NACIONAL Y ARCHIVO CENTRAL</t>
  </si>
  <si>
    <t>0000000224. Contrato-024-2025-LLP: SERVICIO DE SEGURIDAD Y VIGILANCIA PARA LA OFICINA NACIONAL Y ARCHIVO CENTRAL</t>
  </si>
  <si>
    <t>0000000582</t>
  </si>
  <si>
    <t>0000000225</t>
  </si>
  <si>
    <t>CCMN-002168: CONTRATACION DEL SERVICIO DE PASAJES AEREOS PARA EL PERSONAL DEL PROGRAMA LLAMKASUN PERU</t>
  </si>
  <si>
    <t>0000000225. CCMN-002168: CONTRATACION DEL SERVICIO DE PASAJES AEREOS PARA EL PERSONAL DEL PROGRAMA LLAMKASUN PERU</t>
  </si>
  <si>
    <t>0000202</t>
  </si>
  <si>
    <t>0000000226</t>
  </si>
  <si>
    <t>CCMN-002169: SERVICIO DE INTERNET PARA LA OFICINA DE LA UT TACNA DEL PROGRAMA</t>
  </si>
  <si>
    <t>0000000226. CCMN-002169: SERVICIO DE INTERNET PARA LA OFICINA DE LA UT TACNA DEL PROGRAMA</t>
  </si>
  <si>
    <t>0000000231</t>
  </si>
  <si>
    <t>0000000227</t>
  </si>
  <si>
    <t>CCMN-002170: SERVICIO DE GUARDIANIA 2 PARA LAS INSTALACIONES DE LA UT MOQUEGUA</t>
  </si>
  <si>
    <t>0000000227. CCMN-002170: SERVICIO DE GUARDIANIA 2 PARA LAS INSTALACIONES DE LA UT MOQUEGUA</t>
  </si>
  <si>
    <t>0000182</t>
  </si>
  <si>
    <t>CCMN-002171: SERVICIO DE MANTENIMIENTO Y LIMPIEZA DE LOCAL - UT LAMBAYEQUE</t>
  </si>
  <si>
    <t>0000000228. CCMN-002171: SERVICIO DE MANTENIMIENTO Y LIMPIEZA DE LOCAL - UT LAMBAYEQUE</t>
  </si>
  <si>
    <t>0000000243</t>
  </si>
  <si>
    <t>0000000229</t>
  </si>
  <si>
    <t>POR EL REGISTRO DE CERTIFICACIÓN PRESUPUESTAL PARA LOS REEMBOLSOS DEL FONDO FIJO DE CAJA CHICA 2026</t>
  </si>
  <si>
    <t>0000000229. POR EL REGISTRO DE CERTIFICACIÓN PRESUPUESTAL PARA LOS REEMBOLSOS DEL FONDO FIJO DE CAJA CHICA 2026</t>
  </si>
  <si>
    <t>0000193</t>
  </si>
  <si>
    <t>0000000230</t>
  </si>
  <si>
    <t>Contrato-19-2025-LLP-1: CONTRATACION DEL SERVICIO DE TELEFONIA MOVIL ,RED PRIVADA Y ALQUILER DE CIENTO SIETE (107) EQUIPOS</t>
  </si>
  <si>
    <t>0000000230. Contrato-19-2025-LLP-1: CONTRATACION DEL SERVICIO DE TELEFONIA MOVIL ,RED PRIVADA Y ALQUILER DE CIENTO SIETE (107) EQUIPOS</t>
  </si>
  <si>
    <t>0000192</t>
  </si>
  <si>
    <t>Contrato-016-2025-LLP: SERVICIO DE INTERNET</t>
  </si>
  <si>
    <t>0000000231. Contrato-016-2025-LLP: SERVICIO DE INTERNET</t>
  </si>
  <si>
    <t>0000001204</t>
  </si>
  <si>
    <t>PLLA VIATICO 23-26</t>
  </si>
  <si>
    <t>31/03/2026</t>
  </si>
  <si>
    <t>0000000232</t>
  </si>
  <si>
    <t>PROGRAMACION DE VIATICOS POR COMISION DE SERVICIO DE LA UNIDAD FUNCIONAL DE ADMINISTRACION Y FINANZAS</t>
  </si>
  <si>
    <t>0000000232. PROGRAMACION DE VIATICOS POR COMISION DE SERVICIO DE LA UNIDAD FUNCIONAL DE ADMINISTRACION Y FINANZAS</t>
  </si>
  <si>
    <t>0000185</t>
  </si>
  <si>
    <t>0000000233</t>
  </si>
  <si>
    <t>CCMN-002175: SERVICIO DE ENERGIA ELECTRICA PARA LA UNIDAD TERRITORIAL ANCASH DEL PROGRAMA DE EMPLEO TEMPORAL LLAM</t>
  </si>
  <si>
    <t>0000000233. CCMN-002175: SERVICIO DE ENERGIA ELECTRICA PARA LA UNIDAD TERRITORIAL ANCASH DEL PROGRAMA DE EMPLEO TEMPORAL LLAM</t>
  </si>
  <si>
    <t>0000001197</t>
  </si>
  <si>
    <t>PLLA VIATICO 21-26</t>
  </si>
  <si>
    <t>30/03/2026</t>
  </si>
  <si>
    <t>0000000234</t>
  </si>
  <si>
    <t>PROGRAMACION DE VIATICO POR COMISION DE SERVICIO DE LA COORDINACION FUNCIONAL DE ABASTECIMIENTO Y SERVICIOS GENERALES</t>
  </si>
  <si>
    <t>0000000234. PROGRAMACION DE VIATICO POR COMISION DE SERVICIO DE LA COORDINACION FUNCIONAL DE ABASTECIMIENTO Y SERVICIOS GENERALES</t>
  </si>
  <si>
    <t>221.25.65.2510770</t>
  </si>
  <si>
    <t>0000000235</t>
  </si>
  <si>
    <t>PROGRAMACION DE VIATICOS POR COMISION DE SERVICIO DE LA COORDINACION FUNCIONAL DE CONTABILIDAD</t>
  </si>
  <si>
    <t>0000000235. PROGRAMACION DE VIATICOS POR COMISION DE SERVICIO DE LA COORDINACION FUNCIONAL DE CONTABILIDAD</t>
  </si>
  <si>
    <t>PROGRAMACION DE VIATICOS POR COMISION DE SERVICIO DE LA COORDINACION FUNCIONAL DE TESORERIA</t>
  </si>
  <si>
    <t>0000000236. PROGRAMACION DE VIATICOS POR COMISION DE SERVICIO DE LA COORDINACION FUNCIONAL DE TESORERIA</t>
  </si>
  <si>
    <t>0000189</t>
  </si>
  <si>
    <t>CCMN-002172: SERVICIO DE ALQUILER DE INMUEBLE PARA LA UNIDAD TERRITORIAL MOQUEGUA DEL PROGRAMA DE EMPLEO TEMPORAL</t>
  </si>
  <si>
    <t>0000000237. CCMN-002172: SERVICIO DE ALQUILER DE INMUEBLE PARA LA UNIDAD TERRITORIAL MOQUEGUA DEL PROGRAMA DE EMPLEO TEMPORAL</t>
  </si>
  <si>
    <t>0000188</t>
  </si>
  <si>
    <t>0000000238</t>
  </si>
  <si>
    <t>CCMN-002173: SERVICIO DE ALQUILER DE INMUEBLE PARA LA UNIDAD TERRITORIAL HUANCAVELICA DEL PROGRAMA LLAMKASUN PERU</t>
  </si>
  <si>
    <t>0000000238. CCMN-002173: SERVICIO DE ALQUILER DE INMUEBLE PARA LA UNIDAD TERRITORIAL HUANCAVELICA DEL PROGRAMA LLAMKASUN PERU</t>
  </si>
  <si>
    <t>0000218</t>
  </si>
  <si>
    <t>0000000239</t>
  </si>
  <si>
    <t>CCMN-002176: CONTRATACION DEL SERVICIO DE CONDUCCION DE VEHICULO PARA EL TRASLADO DEL PERSONAL QUE LABORA EN LA U</t>
  </si>
  <si>
    <t>0000000239. CCMN-002176: CONTRATACION DEL SERVICIO DE CONDUCCION DE VEHICULO PARA EL TRASLADO DEL PERSONAL QUE LABORA EN LA U</t>
  </si>
  <si>
    <t>0000000459</t>
  </si>
  <si>
    <t>0000000240</t>
  </si>
  <si>
    <t>CCMN-002177: CONTRATACION DEL SERVICIO DE INTERNET PARA LA OFICINA DE UNIDAD TERRITORIAL LORETO DEL PROGRAMA DE E</t>
  </si>
  <si>
    <t>0000000240. CCMN-002177: CONTRATACION DEL SERVICIO DE INTERNET PARA LA OFICINA DE UNIDAD TERRITORIAL LORETO DEL PROGRAMA DE E</t>
  </si>
  <si>
    <t>0000000311</t>
  </si>
  <si>
    <t>04/02/2026</t>
  </si>
  <si>
    <t>0000000242</t>
  </si>
  <si>
    <t>CCMN-002180: SERVICIO DE ENERGIA ELECTRICA PARA LA UT LAMBAYEQUE</t>
  </si>
  <si>
    <t>0000000242. CCMN-002180: SERVICIO DE ENERGIA ELECTRICA PARA LA UT LAMBAYEQUE</t>
  </si>
  <si>
    <t>0000197</t>
  </si>
  <si>
    <t>CCMN-002183: SERVICIO DE SUPERVISION, SEGUIMIENTO Y MONITOREO A LAS INTERVENCIONES FINANCIADAS POR EL PROGRAMA DE</t>
  </si>
  <si>
    <t>0000000243. CCMN-002183: SERVICIO DE SUPERVISION, SEGUIMIENTO Y MONITOREO A LAS INTERVENCIONES FINANCIADAS POR EL PROGRAMA DE</t>
  </si>
  <si>
    <t>0000195</t>
  </si>
  <si>
    <t>0000000244</t>
  </si>
  <si>
    <t>CCMN-002182: SERVICIO DE SUPERVISION, SEGUIMIENTO Y MONITOREO A LAS INTERVENCIONES - UT AMAZONAS</t>
  </si>
  <si>
    <t>0000000244. CCMN-002182: SERVICIO DE SUPERVISION, SEGUIMIENTO Y MONITOREO A LAS INTERVENCIONES - UT AMAZONAS</t>
  </si>
  <si>
    <t>0000196</t>
  </si>
  <si>
    <t>0000000245</t>
  </si>
  <si>
    <t>CCMN-002185: SERVICIO DE SUPERVISION, SEGUIMIENTO Y MONITOREO A LAS INTERVENCIONES - UT CAJAMARCA</t>
  </si>
  <si>
    <t>0000000245. CCMN-002185: SERVICIO DE SUPERVISION, SEGUIMIENTO Y MONITOREO A LAS INTERVENCIONES - UT CAJAMARCA</t>
  </si>
  <si>
    <t>0000000246</t>
  </si>
  <si>
    <t>CCMN-002184: SERVICIO DE SUPERVISION, SEGUIMIENTO Y MONITOREO A LAS INTERVENCIONES FINANCIADAS POR EL PROGRAMA DE</t>
  </si>
  <si>
    <t>0000000246. CCMN-002184: SERVICIO DE SUPERVISION, SEGUIMIENTO Y MONITOREO A LAS INTERVENCIONES FINANCIADAS POR EL PROGRAMA DE</t>
  </si>
  <si>
    <t>0000200</t>
  </si>
  <si>
    <t>0000000248</t>
  </si>
  <si>
    <t>CCMN-002181: SERVICIO DE MANTENIMIENTO PREVENTIVO PARA EL VEHICULO DE PLACA A1D-872 UT SAN MARTIN</t>
  </si>
  <si>
    <t>0000000248. CCMN-002181: SERVICIO DE MANTENIMIENTO PREVENTIVO PARA EL VEHICULO DE PLACA A1D-872 UT SAN MARTIN</t>
  </si>
  <si>
    <t>0000201</t>
  </si>
  <si>
    <t>0000000249</t>
  </si>
  <si>
    <t>CCMN-002179: SERVICIO DE MANTENIMIENTO CORRECTIVO, PARA EL VEHICULO NAVARA DE PLACA DE PLACA EGJ-635 UT CAJAMARCA</t>
  </si>
  <si>
    <t>0000000249. CCMN-002179: SERVICIO DE MANTENIMIENTO CORRECTIVO, PARA EL VEHICULO NAVARA DE PLACA DE PLACA EGJ-635 UT CAJAMARCA</t>
  </si>
  <si>
    <t>0000204</t>
  </si>
  <si>
    <t>0000000250</t>
  </si>
  <si>
    <t>CCMN-002186: SERVICIO DE MANTENIMIENTO Y LIMPIEZA DE LOCAL PARA LA UT MOQUEGUA</t>
  </si>
  <si>
    <t>0000000250. CCMN-002186: SERVICIO DE MANTENIMIENTO Y LIMPIEZA DE LOCAL PARA LA UT MOQUEGUA</t>
  </si>
  <si>
    <t>0000199</t>
  </si>
  <si>
    <t>0000000251</t>
  </si>
  <si>
    <t>Contrato-036-2025-LLP: SERVICIO DE SEGURIDAD Y VIGILANCIA PARA LA UNIDAD TERRITORIAL LAMBAYEQUE DEL PROGRAMA DE EMPLEO TEMP</t>
  </si>
  <si>
    <t>0000000251. Contrato-036-2025-LLP: SERVICIO DE SEGURIDAD Y VIGILANCIA PARA LA UNIDAD TERRITORIAL LAMBAYEQUE DEL PROGRAMA DE EMPLEO TEMP</t>
  </si>
  <si>
    <t>0000225</t>
  </si>
  <si>
    <t>0000000252</t>
  </si>
  <si>
    <t>CCMN-002187: SERVICIO DE GUARDIANIA TURNO DIURNO PARA LAS INSTALACIONES DE LA UNIDAD TERRITORIAL MOQUEGUA DEL PRO</t>
  </si>
  <si>
    <t>0000000252. CCMN-002187: SERVICIO DE GUARDIANIA TURNO DIURNO PARA LAS INSTALACIONES DE LA UNIDAD TERRITORIAL MOQUEGUA DEL PRO</t>
  </si>
  <si>
    <t>0000209</t>
  </si>
  <si>
    <t>0000000253</t>
  </si>
  <si>
    <t>CCMN-002188: SERVICIO DE SEGUIMIENTO Y MONITOREO DE SERVICIOS GENERALES DE LA CFASG</t>
  </si>
  <si>
    <t>0000000253. CCMN-002188: SERVICIO DE SEGUIMIENTO Y MONITOREO DE SERVICIOS GENERALES DE LA CFASG</t>
  </si>
  <si>
    <t>0000198</t>
  </si>
  <si>
    <t>0000000254</t>
  </si>
  <si>
    <t>CCMN-002189: SERVICIO DE SUPERVISION, SEGUIMIENTO Y MONITOREO A LAS INTERVENCIONES FINANCIADAS POR EL PROGRAMA DE</t>
  </si>
  <si>
    <t>0000000254. CCMN-002189: SERVICIO DE SUPERVISION, SEGUIMIENTO Y MONITOREO A LAS INTERVENCIONES FINANCIADAS POR EL PROGRAMA DE</t>
  </si>
  <si>
    <t>0000208</t>
  </si>
  <si>
    <t>0000000255</t>
  </si>
  <si>
    <t>CCMN-002190: CONTRATACION DEL SERVICIO DE INTERNET PARA LA UNIDAD TERRITORIALHUANUCO - PASCO DEL PROGRAMA DE EM</t>
  </si>
  <si>
    <t>0000000255. CCMN-002190: CONTRATACION DEL SERVICIO DE INTERNET PARA LA UNIDAD TERRITORIALHUANUCO - PASCO DEL PROGRAMA DE EM</t>
  </si>
  <si>
    <t>0000205</t>
  </si>
  <si>
    <t>0000000256</t>
  </si>
  <si>
    <t>CCMN-002191: SERVICIO DE ASISTENCIA TECNICA Y VALIDACION DE INFORMACION UT AYACUCHO</t>
  </si>
  <si>
    <t>0000000256. CCMN-002191: SERVICIO DE ASISTENCIA TECNICA Y VALIDACION DE INFORMACION UT AYACUCHO</t>
  </si>
  <si>
    <t>0000210</t>
  </si>
  <si>
    <t>0000000257</t>
  </si>
  <si>
    <t>CCMN-002194: SERVICIO DE SUPERVISION, SEGUIMIENTO Y MONITOREO A LAS INTERVENCIONES UT AYACUCHO</t>
  </si>
  <si>
    <t>0000000257. CCMN-002194: SERVICIO DE SUPERVISION, SEGUIMIENTO Y MONITOREO A LAS INTERVENCIONES UT AYACUCHO</t>
  </si>
  <si>
    <t>0000207</t>
  </si>
  <si>
    <t>0000000258</t>
  </si>
  <si>
    <t>CCMN-002195: SERVICIO DE SUPERVISION, SEGUIMIENTO Y MONITOREO A LAS INTERVENCIONES FINANCIADAS UT LIMA SUR</t>
  </si>
  <si>
    <t>0000000258. CCMN-002195: SERVICIO DE SUPERVISION, SEGUIMIENTO Y MONITOREO A LAS INTERVENCIONES FINANCIADAS UT LIMA SUR</t>
  </si>
  <si>
    <t>0000211</t>
  </si>
  <si>
    <t>02/01/2026</t>
  </si>
  <si>
    <t>0000000259</t>
  </si>
  <si>
    <t>CCMN-002174: SEGURO COMPLEMENTARIO DE POLIZAS</t>
  </si>
  <si>
    <t>0000000259. CCMN-002174: SEGURO COMPLEMENTARIO DE POLIZAS</t>
  </si>
  <si>
    <t>0000214</t>
  </si>
  <si>
    <t>0000000260</t>
  </si>
  <si>
    <t>CCMN-002196: SERVICIO DE SUPERVISION, SEGUIMIENTO Y MONITOREO A LAS INTERVENCIONESFINANCIADAS UT LAMBAYEQUE</t>
  </si>
  <si>
    <t>0000000260. CCMN-002196: SERVICIO DE SUPERVISION, SEGUIMIENTO Y MONITOREO A LAS INTERVENCIONESFINANCIADAS UT LAMBAYEQUE</t>
  </si>
  <si>
    <t>0000000261</t>
  </si>
  <si>
    <t>CCMN-002197: SERVICIO DE SUPERVISION, SEGUIMIENTO Y MONIYOREO A LAS INTERVENCIONES UT LIMA CENTRO-CALLAO</t>
  </si>
  <si>
    <t>0000000261. CCMN-002197: SERVICIO DE SUPERVISION, SEGUIMIENTO Y MONIYOREO A LAS INTERVENCIONES UT LIMA CENTRO-CALLAO</t>
  </si>
  <si>
    <t>0000221</t>
  </si>
  <si>
    <t>0000000262</t>
  </si>
  <si>
    <t>CCMN-002198: CONTRATACION DEL SERVICIO DE CONDUCCION DE VEHICULO PARA EL TRASLADO DEL PERSONAL QUE LABORA EN LA U</t>
  </si>
  <si>
    <t>0000000262. CCMN-002198: CONTRATACION DEL SERVICIO DE CONDUCCION DE VEHICULO PARA EL TRASLADO DEL PERSONAL QUE LABORA EN LA U</t>
  </si>
  <si>
    <t>0000213</t>
  </si>
  <si>
    <t>CCMN-002201: SERVICIO DE SUPERVISION, SEGUIMIENTO Y MONITOREO A LAS INTERVENCIONES FINANCIADAS UT PUNO</t>
  </si>
  <si>
    <t>0000000263. CCMN-002201: SERVICIO DE SUPERVISION, SEGUIMIENTO Y MONITOREO A LAS INTERVENCIONES FINANCIADAS UT PUNO</t>
  </si>
  <si>
    <t>0000000264</t>
  </si>
  <si>
    <t>CCMN-000084: ERVICIO DE SUSCRIPCION DE LICENCIAS DE SOFTWARE DE VIRTUALIZACION VMWARE O EQUIVALENTE</t>
  </si>
  <si>
    <t>0000000264. CCMN-000084: ERVICIO DE SUSCRIPCION DE LICENCIAS DE SOFTWARE DE VIRTUALIZACION VMWARE O EQUIVALENTE</t>
  </si>
  <si>
    <t>0000216</t>
  </si>
  <si>
    <t>0000000265</t>
  </si>
  <si>
    <t>CCMN-002202: SERVICIO DE CLASIFICACION, ORDENAMIENTO E INVENTARIO DOCUMENTARIO PARA ARCHIVO CENTRAL - UFAF</t>
  </si>
  <si>
    <t>0000000265. CCMN-002202: SERVICIO DE CLASIFICACION, ORDENAMIENTO E INVENTARIO DOCUMENTARIO PARA ARCHIVO CENTRAL - UFAF</t>
  </si>
  <si>
    <t>0000217</t>
  </si>
  <si>
    <t>0000000266</t>
  </si>
  <si>
    <t>CCMN-002203: SERVICIO DE SUPERVISION, SEGUIMIENTO Y MONITOREO A LAS INTERVENCIONES FINANCIADAS POR EL PROGRAMA DE</t>
  </si>
  <si>
    <t>0000000266. CCMN-002203: SERVICIO DE SUPERVISION, SEGUIMIENTO Y MONITOREO A LAS INTERVENCIONES FINANCIADAS POR EL PROGRAMA DE</t>
  </si>
  <si>
    <t>0000000321</t>
  </si>
  <si>
    <t>0000263</t>
  </si>
  <si>
    <t>Contrato-41-2025: SERVICIO DE SEGURIDAD Y VIGILANCIA PARA LA UT AYACUCHO</t>
  </si>
  <si>
    <t>0000000267. Contrato-41-2025: SERVICIO DE SEGURIDAD Y VIGILANCIA PARA LA UT AYACUCHO</t>
  </si>
  <si>
    <t>0000000322</t>
  </si>
  <si>
    <t>CCMN-000033: SEGURIDAD Y VIGILANCIA UT CAJAMARCA</t>
  </si>
  <si>
    <t>0000000268. CCMN-000033: SEGURIDAD Y VIGILANCIA UT CAJAMARCA</t>
  </si>
  <si>
    <t>0000000269</t>
  </si>
  <si>
    <t>CCMN-002204: SERVICIO DE SUPERVISION, SEGUIMIENTO Y MONITOREO A LAS INTERVENCIONES FINANCIADAS POR EL PROGRAMA DE</t>
  </si>
  <si>
    <t>0000000269. CCMN-002204: SERVICIO DE SUPERVISION, SEGUIMIENTO Y MONITOREO A LAS INTERVENCIONES FINANCIADAS POR EL PROGRAMA DE</t>
  </si>
  <si>
    <t>0000000270</t>
  </si>
  <si>
    <t>CCMN-002205: SERVICIO DE SUPERVISION, SEGUIMIENTO Y MONITOREO A LAS INTERVENCIONES FINANCIADAS POR EL PROGRAMA DE</t>
  </si>
  <si>
    <t>0000000270. CCMN-002205: SERVICIO DE SUPERVISION, SEGUIMIENTO Y MONITOREO A LAS INTERVENCIONES FINANCIADAS POR EL PROGRAMA DE</t>
  </si>
  <si>
    <t>0000000247</t>
  </si>
  <si>
    <t>0000228</t>
  </si>
  <si>
    <t>0000000271</t>
  </si>
  <si>
    <t>CCMN-002206: SERVICIO DE SUPERVISION, SEGUIMIENTO Y MONITOREO A LAS INTERVENCIONES FINANCIADAS POR EL PROGRAMA DE</t>
  </si>
  <si>
    <t>0000000271. CCMN-002206: SERVICIO DE SUPERVISION, SEGUIMIENTO Y MONITOREO A LAS INTERVENCIONES FINANCIADAS POR EL PROGRAMA DE</t>
  </si>
  <si>
    <t>0000224</t>
  </si>
  <si>
    <t>0000000272</t>
  </si>
  <si>
    <t>CCMN-002207: SERVICIO DE TELEFONICA FIJA E INTERNET PARA LA UNIDAD TERRITORIAL ANCASH DEL PROGRAMA DE EMPLEO TEMP</t>
  </si>
  <si>
    <t>0000000272. CCMN-002207: SERVICIO DE TELEFONICA FIJA E INTERNET PARA LA UNIDAD TERRITORIAL ANCASH DEL PROGRAMA DE EMPLEO TEMP</t>
  </si>
  <si>
    <t>0000222</t>
  </si>
  <si>
    <t>0000000273</t>
  </si>
  <si>
    <t>CCMN-002208: SERVICIO DE SUPERVISION, SEGUIMIENTO Y MONITOREO A LAS INTERVENCIONES UT PIURA - TUMBES</t>
  </si>
  <si>
    <t>0000000273. CCMN-002208: SERVICIO DE SUPERVISION, SEGUIMIENTO Y MONITOREO A LAS INTERVENCIONES UT PIURA - TUMBES</t>
  </si>
  <si>
    <t>0000000241</t>
  </si>
  <si>
    <t>0000223</t>
  </si>
  <si>
    <t>0000000274</t>
  </si>
  <si>
    <t>CCMN-002193: SERVICIO ESPECIALIZADO EN ANALISIS Y GESTION DE DOCUMENTACION PARA LA COORDINACION FUNCIONAL DE ABAS</t>
  </si>
  <si>
    <t>0000000274. CCMN-002193: SERVICIO ESPECIALIZADO EN ANALISIS Y GESTION DE DOCUMENTACION PARA LA COORDINACION FUNCIONAL DE ABAS</t>
  </si>
  <si>
    <t>0000000275</t>
  </si>
  <si>
    <t>CCMN-002209: SERVICIO DE SUPERVISION Y ASISTENCIA TECNICA PARA LAS UNIDADES TERRITORIALES AREQUIPA, HUANUCO-PASCO</t>
  </si>
  <si>
    <t>0000000275. CCMN-002209: SERVICIO DE SUPERVISION Y ASISTENCIA TECNICA PARA LAS UNIDADES TERRITORIALES AREQUIPA, HUANUCO-PASCO</t>
  </si>
  <si>
    <t>0000000276</t>
  </si>
  <si>
    <t>BONO EXCEPCIONAL 2026 OTORGADO POR ÚNICA VEZ</t>
  </si>
  <si>
    <t>0000000276. BONO EXCEPCIONAL 2026 OTORGADO POR ÚNICA VEZ</t>
  </si>
  <si>
    <t>0000000277</t>
  </si>
  <si>
    <t>CCMN-002210: SERVICIO DE GUARDIANIA TURNO DIURNO PARA LAS INSTALACIONES DE LA UT ANCASH</t>
  </si>
  <si>
    <t>0000000277. CCMN-002210: SERVICIO DE GUARDIANIA TURNO DIURNO PARA LAS INSTALACIONES DE LA UT ANCASH</t>
  </si>
  <si>
    <t>0000000278</t>
  </si>
  <si>
    <t>CCMN-002211: SERVICIO DE SUPERVISION Y ASISTENCIA TECNICA PARA LAS UNIDADES TERRITORIALES ICA-AYACUCHO SUR, MOQUE</t>
  </si>
  <si>
    <t>0000000278. CCMN-002211: SERVICIO DE SUPERVISION Y ASISTENCIA TECNICA PARA LAS UNIDADES TERRITORIALES ICA-AYACUCHO SUR, MOQUE</t>
  </si>
  <si>
    <t>0000000512</t>
  </si>
  <si>
    <t>18/02/2026</t>
  </si>
  <si>
    <t>0000000279</t>
  </si>
  <si>
    <t>CCMN-002200: PRORROGA DE ALQUILER DE LOCAL PARA LA UT MOQUEGUA</t>
  </si>
  <si>
    <t>0000000279. CCMN-002200: PRORROGA DE ALQUILER DE LOCAL PARA LA UT MOQUEGUA</t>
  </si>
  <si>
    <t>0000000280</t>
  </si>
  <si>
    <t>CCMN-002217: SERVICIO DE GUARDIANIA TURNO NOCTURNO PARA LAS INSTALACIONES DE LA UT ANCASH</t>
  </si>
  <si>
    <t>0000000280. CCMN-002217: SERVICIO DE GUARDIANIA TURNO NOCTURNO PARA LAS INSTALACIONES DE LA UT ANCASH</t>
  </si>
  <si>
    <t>0000000281</t>
  </si>
  <si>
    <t>CCMN-002213: CONTRATACION DEL SERVICIO DE TRANSPORTE AEREO PARA LA COMISION DEL PERSONAL DE LLAMKASUN PERU</t>
  </si>
  <si>
    <t>0000000281. CCMN-002213: CONTRATACION DEL SERVICIO DE TRANSPORTE AEREO PARA LA COMISION DEL PERSONAL DE LLAMKASUN PERU</t>
  </si>
  <si>
    <t>0000000282</t>
  </si>
  <si>
    <t>CCMN-002214: CONTRATACION DEL SERVICIO DE TRANSPORTE AEREO PARA LA COMISION DEL PERSONAL DE LLAMKASUN PERU</t>
  </si>
  <si>
    <t>0000000282. CCMN-002214: CONTRATACION DEL SERVICIO DE TRANSPORTE AEREO PARA LA COMISION DEL PERSONAL DE LLAMKASUN PERU</t>
  </si>
  <si>
    <t>0000000283</t>
  </si>
  <si>
    <t>CCMN-002215: CONTRATACION DEL SERVICIO DE TRANSPORTE AEREO PARA LA COMISION DEL PERSONAL DE LLAMKASUN PERU</t>
  </si>
  <si>
    <t>0000000283. CCMN-002215: CONTRATACION DEL SERVICIO DE TRANSPORTE AEREO PARA LA COMISION DEL PERSONAL DE LLAMKASUN PERU</t>
  </si>
  <si>
    <t>0000000284</t>
  </si>
  <si>
    <t>CCMN-002216: CONTRATACION DEL SERVICIO DE TRANSPORTE AEREO PARA LA COMISION DEL PERSONAL DE LLAMKASUN PERU</t>
  </si>
  <si>
    <t>0000000284. CCMN-002216: CONTRATACION DEL SERVICIO DE TRANSPORTE AEREO PARA LA COMISION DEL PERSONAL DE LLAMKASUN PERU</t>
  </si>
  <si>
    <t>0000000286</t>
  </si>
  <si>
    <t>CCMN-002219: SERVICIO DE INDAGACION DE MERCADO Y ELABORACION DE EXPEDIENTES DE BIENES Y SERVICIOS PARA ADJUDICACI</t>
  </si>
  <si>
    <t>0000000286. CCMN-002219: SERVICIO DE INDAGACION DE MERCADO Y ELABORACION DE EXPEDIENTES DE BIENES Y SERVICIOS PARA ADJUDICACI</t>
  </si>
  <si>
    <t>0000000287</t>
  </si>
  <si>
    <t>CCMN-002220: SERVICIO ANALISIS DE INFORMACION CONTABLE FINANCIERA PARA LA COORDINACION FUNCIONAL DE CONTABILIDAD</t>
  </si>
  <si>
    <t>0000000287. CCMN-002220: SERVICIO ANALISIS DE INFORMACION CONTABLE FINANCIERA PARA LA COORDINACION FUNCIONAL DE CONTABILIDAD</t>
  </si>
  <si>
    <t>0000000288</t>
  </si>
  <si>
    <t>CCMN-002221: SERVICIO DE GESTION DE REQUERIMIENTOS DE CONTRATOS MENORES O IGUALES A 8 UIT</t>
  </si>
  <si>
    <t>0000000288. CCMN-002221: SERVICIO DE GESTION DE REQUERIMIENTOS DE CONTRATOS MENORES O IGUALES A 8 UIT</t>
  </si>
  <si>
    <t>0000000307</t>
  </si>
  <si>
    <t>03/02/2026</t>
  </si>
  <si>
    <t>0000000289</t>
  </si>
  <si>
    <t>CCMN-002178: CONTRATACION DEL SERVICIO DE TELEVISION POR CABLE DIGITAL PARA LA OFICINA NACIONAL DEL PROGRAMA DE E</t>
  </si>
  <si>
    <t>0000000289. CCMN-002178: CONTRATACION DEL SERVICIO DE TELEVISION POR CABLE DIGITAL PARA LA OFICINA NACIONAL DEL PROGRAMA DE E</t>
  </si>
  <si>
    <t>0000000290</t>
  </si>
  <si>
    <t>CCMN-002222: SERVICIO DE FISCALIZACION DE DOCUMENTOS DE CONTRATOS MENORES Y REGISTRO DE INFORMACION EN EL SIRICC</t>
  </si>
  <si>
    <t>0000000290. CCMN-002222: SERVICIO DE FISCALIZACION DE DOCUMENTOS DE CONTRATOS MENORES Y REGISTRO DE INFORMACION EN EL SIRICC</t>
  </si>
  <si>
    <t>0000000291</t>
  </si>
  <si>
    <t>CCMN-002223: SERVICIO  ANALISIS ADMINISTRATIVO FINANCIERO Y CONTABLE PARA COORDINACION FUNCIONAL DE CONTABILIDAD</t>
  </si>
  <si>
    <t>0000000291. CCMN-002223: SERVICIO  ANALISIS ADMINISTRATIVO FINANCIERO Y CONTABLE PARA COORDINACION FUNCIONAL DE CONTABILIDAD</t>
  </si>
  <si>
    <t>0000000292</t>
  </si>
  <si>
    <t>CCMN-002224: SERVICIO DE ADQUISICIONES POR ACUERDO MARCO Y ELABORACION DE EXPEDIENTE DE CONTRATOS MENORES</t>
  </si>
  <si>
    <t>0000000292. CCMN-002224: SERVICIO DE ADQUISICIONES POR ACUERDO MARCO Y ELABORACION DE EXPEDIENTE DE CONTRATOS MENORES</t>
  </si>
  <si>
    <t>0000000293</t>
  </si>
  <si>
    <t>CCMN-002225: SERVICIO DE ORGANIZACION, FOLIACION E INVENTARIO DEL ACERVO DOCUMENTAL PARA LA UNIDAD TERRITORIAL IC</t>
  </si>
  <si>
    <t>0000000293. CCMN-002225: SERVICIO DE ORGANIZACION, FOLIACION E INVENTARIO DEL ACERVO DOCUMENTAL PARA LA UNIDAD TERRITORIAL IC</t>
  </si>
  <si>
    <t>0000000294</t>
  </si>
  <si>
    <t>CCMN-002226: SERVICIO DE SUPERVISION, SEGUIMIENTO Y MONITOREO A LA EJECUCION DE PI Y AII EN LAS UT AMZONAS, HUANU</t>
  </si>
  <si>
    <t>0000000294. CCMN-002226: SERVICIO DE SUPERVISION, SEGUIMIENTO Y MONITOREO A LA EJECUCION DE PI Y AII EN LAS UT AMZONAS, HUANU</t>
  </si>
  <si>
    <t>0000000328</t>
  </si>
  <si>
    <t>0000000295</t>
  </si>
  <si>
    <t>CCMN-002227: SERVICIO DE INTERNET PARA LA OFICINA DE LA LIBERTAD - ANCASH NOROESTE</t>
  </si>
  <si>
    <t>0000000295. CCMN-002227: SERVICIO DE INTERNET PARA LA OFICINA DE LA LIBERTAD - ANCASH NOROESTE</t>
  </si>
  <si>
    <t>0000000296</t>
  </si>
  <si>
    <t>CCMN-002228: SERVICIO DE CLASIFICACION, ORDENAMIENTO E INVENTARIO DOCUMENTARIO PARA ARCHIVO CENTRAL - UFAF</t>
  </si>
  <si>
    <t>0000000296. CCMN-002228: SERVICIO DE CLASIFICACION, ORDENAMIENTO E INVENTARIO DOCUMENTARIO PARA ARCHIVO CENTRAL - UFAF</t>
  </si>
  <si>
    <t>0000000297</t>
  </si>
  <si>
    <t>CCMN-002229: SERVICIO ESPECIALIZADO EN EJECUCION CONTRACTUAL - CFASG</t>
  </si>
  <si>
    <t>0000000297. CCMN-002229: SERVICIO ESPECIALIZADO EN EJECUCION CONTRACTUAL - CFASG</t>
  </si>
  <si>
    <t>0000000298</t>
  </si>
  <si>
    <t>CCMN-002230: SERVICIO DE COORDINACION EN ACTIVIDADES DE PROMOCION Y DIFUSION - UFGP</t>
  </si>
  <si>
    <t>0000000298. CCMN-002230: SERVICIO DE COORDINACION EN ACTIVIDADES DE PROMOCION Y DIFUSION - UFGP</t>
  </si>
  <si>
    <t>0000000313</t>
  </si>
  <si>
    <t>0000000299</t>
  </si>
  <si>
    <t>CCMN-002231: SERVICIO DE SUPERVISION, SEGUIMIENTO Y MONITOREO A LA EJECUCION DE PROYECTOS DE INVERSION Y ACTIVIDA</t>
  </si>
  <si>
    <t>0000000299. CCMN-002231: SERVICIO DE SUPERVISION, SEGUIMIENTO Y MONITOREO A LA EJECUCION DE PROYECTOS DE INVERSION Y ACTIVIDA</t>
  </si>
  <si>
    <t>0000001261</t>
  </si>
  <si>
    <t>0000577</t>
  </si>
  <si>
    <t>09/04/2026</t>
  </si>
  <si>
    <t>0000000300</t>
  </si>
  <si>
    <t>CCMN-002218: CONTRATACION DEL SERVICIO DE TRANSPORTE AEREO PARA LA COMISION DEL PERSONAL DE LLAMKASUN PERU</t>
  </si>
  <si>
    <t>0000000300. CCMN-002218: CONTRATACION DEL SERVICIO DE TRANSPORTE AEREO PARA LA COMISION DEL PERSONAL DE LLAMKASUN PERU</t>
  </si>
  <si>
    <t>0000000314</t>
  </si>
  <si>
    <t>0000000301</t>
  </si>
  <si>
    <t>CCMN-002232: SERVICIO DE SUPERVISION, SEGUIMIENTO Y MONITOREO A LA EJECUCION DE PROYECTOS DE INVERSION Y ACTIVIDA</t>
  </si>
  <si>
    <t>0000000301. CCMN-002232: SERVICIO DE SUPERVISION, SEGUIMIENTO Y MONITOREO A LA EJECUCION DE PROYECTOS DE INVERSION Y ACTIVIDA</t>
  </si>
  <si>
    <t>0000000466</t>
  </si>
  <si>
    <t>0000000302</t>
  </si>
  <si>
    <t>Contrato-CONTRATO N013-2025: CONTRATACION DE LA ADQUISICION DE COMBUSTIBLE PARA EL SUMINISTRO AL VEHICULO ASIGNADO A LA UNIDAD TE</t>
  </si>
  <si>
    <t>0000000302. Contrato-CONTRATO N013-2025: CONTRATACION DE LA ADQUISICION DE COMBUSTIBLE PARA EL SUMINISTRO AL VEHICULO ASIGNADO A LA UNIDAD TE</t>
  </si>
  <si>
    <t>0000001149</t>
  </si>
  <si>
    <t>0000507</t>
  </si>
  <si>
    <t>0000000303</t>
  </si>
  <si>
    <t>CCMN-002233: SERVICIO DE ALQUILER DE INMUEBLE PARA LA UT UCAYALI</t>
  </si>
  <si>
    <t>0000000303. CCMN-002233: SERVICIO DE ALQUILER DE INMUEBLE PARA LA UT UCAYALI</t>
  </si>
  <si>
    <t>0000001135</t>
  </si>
  <si>
    <t>0000501</t>
  </si>
  <si>
    <t>0000000304</t>
  </si>
  <si>
    <t>CCMN-002234: GARANTIAS DEL AUILER DEL INMUEBLE DE LA UT UCAYALI</t>
  </si>
  <si>
    <t>0000000304. CCMN-002234: GARANTIAS DEL AUILER DEL INMUEBLE DE LA UT UCAYALI</t>
  </si>
  <si>
    <t>0000000315</t>
  </si>
  <si>
    <t>CCMN-002235: SERVICIOS DE ANALISIS DE PROCESOS DE CONTRATACIONES MENORES O IGUALES A 8 UIT PARA LA COORDINACION F</t>
  </si>
  <si>
    <t>0000000305. CCMN-002235: SERVICIOS DE ANALISIS DE PROCESOS DE CONTRATACIONES MENORES O IGUALES A 8 UIT PARA LA COORDINACION F</t>
  </si>
  <si>
    <t>0000000353</t>
  </si>
  <si>
    <t>09/02/2026</t>
  </si>
  <si>
    <t>0000000306</t>
  </si>
  <si>
    <t>Contrato-23-2025-LLP: SERVICIO DE SEGURIDAD Y VIGILANCIA PARA LA UT HUANCAVELICA</t>
  </si>
  <si>
    <t>0000000306. Contrato-23-2025-LLP: SERVICIO DE SEGURIDAD Y VIGILANCIA PARA LA UT HUANCAVELICA</t>
  </si>
  <si>
    <t>CCMN-002240: CONTRATACION DEL SERVICIO ESPECIALIZADO EN CONTRATACIONES PUBLICAS EN LA COORDINACION FUNCIONAL DE A</t>
  </si>
  <si>
    <t>0000000307. CCMN-002240: CONTRATACION DEL SERVICIO ESPECIALIZADO EN CONTRATACIONES PUBLICAS EN LA COORDINACION FUNCIONAL DE A</t>
  </si>
  <si>
    <t>0000000319</t>
  </si>
  <si>
    <t>0000000308</t>
  </si>
  <si>
    <t>CCMN-002241: SERVICIO DE SUPERVISION, SEGUIMIENTO Y MONITOREO A LA EJECUCION DE PROYECTOS DE INVERSION Y ACTIVIDA</t>
  </si>
  <si>
    <t>0000000308. CCMN-002241: SERVICIO DE SUPERVISION, SEGUIMIENTO Y MONITOREO A LA EJECUCION DE PROYECTOS DE INVERSION Y ACTIVIDA</t>
  </si>
  <si>
    <t>0000000309</t>
  </si>
  <si>
    <t>CCMN-002242: CONTRATACION DEL SERVICIO DE ASISTENCIA EN GESTION DOCUMENTAL EN LA COORDINACION FUNCIONAL DE ABASTE</t>
  </si>
  <si>
    <t>0000000309. CCMN-002242: CONTRATACION DEL SERVICIO DE ASISTENCIA EN GESTION DOCUMENTAL EN LA COORDINACION FUNCIONAL DE ABASTE</t>
  </si>
  <si>
    <t>0000000323</t>
  </si>
  <si>
    <t>0000000310</t>
  </si>
  <si>
    <t>CCMN-002243: SERVICIO DE GUARDIANIA TURNO NOCTURNO - UT AMAZONAS</t>
  </si>
  <si>
    <t>0000000310. CCMN-002243: SERVICIO DE GUARDIANIA TURNO NOCTURNO - UT AMAZONAS</t>
  </si>
  <si>
    <t>0000000316</t>
  </si>
  <si>
    <t>CCMN-002244: SERVICIO DE ANALISIS DE DATOS, ELABORACION DE REPORTES, ASISTENCIA TECNICA Y SEGUIMIENTO VINCULADO A</t>
  </si>
  <si>
    <t>0000000311. CCMN-002244: SERVICIO DE ANALISIS DE DATOS, ELABORACION DE REPORTES, ASISTENCIA TECNICA Y SEGUIMIENTO VINCULADO A</t>
  </si>
  <si>
    <t>0000000312</t>
  </si>
  <si>
    <t>CCMN-002245: SERVICIO DE ASISTENCIA EN SERVICIOS GENERALES PARA LA OPERATIVIDADDE LOS BIENES Y SERVICIOS</t>
  </si>
  <si>
    <t>0000000312. CCMN-002245: SERVICIO DE ASISTENCIA EN SERVICIOS GENERALES PARA LA OPERATIVIDADDE LOS BIENES Y SERVICIOS</t>
  </si>
  <si>
    <t>CCMN-002246: SERVICIO DE REVISION, ANALISIS LEGAL Y EVALUACION DE EXPEDIENTES DE PROCEDIMIENTOS ADMINISTRATIVOS D</t>
  </si>
  <si>
    <t>0000000313. CCMN-002246: SERVICIO DE REVISION, ANALISIS LEGAL Y EVALUACION DE EXPEDIENTES DE PROCEDIMIENTOS ADMINISTRATIVOS D</t>
  </si>
  <si>
    <t>0000000317</t>
  </si>
  <si>
    <t>CCMN-002247: SERVICIO DE SUPERVISION Y ASISTENCIA TECNICA PARA LAS UNIDADES TERRITORIALES PUNO, CAJAMARCA, SAN MA</t>
  </si>
  <si>
    <t>0000000314. CCMN-002247: SERVICIO DE SUPERVISION Y ASISTENCIA TECNICA PARA LAS UNIDADES TERRITORIALES PUNO, CAJAMARCA, SAN MA</t>
  </si>
  <si>
    <t>0000000318</t>
  </si>
  <si>
    <t>CCMN-002248: SERVICIO DE SUPERVISION Y ASISTENCIA TECNICA PARA LAS UNIDADES TERRITORIALES LA LIBERTAD- ANCASH NOR</t>
  </si>
  <si>
    <t>0000000315. CCMN-002248: SERVICIO DE SUPERVISION Y ASISTENCIA TECNICA PARA LAS UNIDADES TERRITORIALES LA LIBERTAD- ANCASH NOR</t>
  </si>
  <si>
    <t>0000000324</t>
  </si>
  <si>
    <t>CCMN-002249: SERVICIO ESPECIALIZADO EN GESTION DE CONTRATACIONES PUBLICAS - CFASG</t>
  </si>
  <si>
    <t>0000000316. CCMN-002249: SERVICIO ESPECIALIZADO EN GESTION DE CONTRATACIONES PUBLICAS - CFASG</t>
  </si>
  <si>
    <t>0000000332</t>
  </si>
  <si>
    <t>CCMN-002250: SERVICIO DE REVISION DE LOS INFORMES DE RENDICION DE CUENTAS DE LA AII-78 Y AII-86 UT JUNIN</t>
  </si>
  <si>
    <t>0000000317. CCMN-002250: SERVICIO DE REVISION DE LOS INFORMES DE RENDICION DE CUENTAS DE LA AII-78 Y AII-86 UT JUNIN</t>
  </si>
  <si>
    <t>REVISORES - IRC</t>
  </si>
  <si>
    <t>0000000320</t>
  </si>
  <si>
    <t>CCMN-002251: SERVICIO DE SEGUIMIENTO Y CONTROL DE PRESUPUESTO Y PROGRAMACION PARA LA CFASG</t>
  </si>
  <si>
    <t>0000000318. CCMN-002251: SERVICIO DE SEGUIMIENTO Y CONTROL DE PRESUPUESTO Y PROGRAMACION PARA LA CFASG</t>
  </si>
  <si>
    <t>0000000333</t>
  </si>
  <si>
    <t>CCMN-002252: SERVICIO DE GUARDIANIA TURNO DIURNO PARA LAS INTALACIONES (OFICINA CUSCO) UT CUSCO - MADRE DE DIOS</t>
  </si>
  <si>
    <t>0000000319. CCMN-002252: SERVICIO DE GUARDIANIA TURNO DIURNO PARA LAS INTALACIONES (OFICINA CUSCO) UT CUSCO - MADRE DE DIOS</t>
  </si>
  <si>
    <t>0000000325</t>
  </si>
  <si>
    <t>CCMN-002253: SERVICIO ANALISIS Y SEGUIMIENTO ADMINISTRATIVO Y PRESUPUESTAL PARA LA UNIDAD FUNCONAL DE ADMINISTRAC</t>
  </si>
  <si>
    <t>0000000320. CCMN-002253: SERVICIO ANALISIS Y SEGUIMIENTO ADMINISTRATIVO Y PRESUPUESTAL PARA LA UNIDAD FUNCONAL DE ADMINISTRAC</t>
  </si>
  <si>
    <t>0000000460</t>
  </si>
  <si>
    <t>CCMN-000085: SERVICIO DE ENLACE A INTRANET, INTERNET PARA EL LOCAL DEL ARCHIVO CENTRAL DEL PROGRAMA DE EMPLEO TEM</t>
  </si>
  <si>
    <t>0000000321. CCMN-000085: SERVICIO DE ENLACE A INTRANET, INTERNET PARA EL LOCAL DEL ARCHIVO CENTRAL DEL PROGRAMA DE EMPLEO TEM</t>
  </si>
  <si>
    <t>0000000326</t>
  </si>
  <si>
    <t>CCMN-002254: SERVICIO DE ASISTENCIA EN EL REGISTRO Y CONTROL DE FLOTA VEHICULAR A CARGO DE SERVICIOS GENERALES DE</t>
  </si>
  <si>
    <t>0000000322. CCMN-002254: SERVICIO DE ASISTENCIA EN EL REGISTRO Y CONTROL DE FLOTA VEHICULAR A CARGO DE SERVICIOS GENERALES DE</t>
  </si>
  <si>
    <t>0000000334</t>
  </si>
  <si>
    <t>CCMN-002255: SERVICIO DE GUARDIANIA TURNO NOCTURNO PARA LAS INTALACIONES DE LA UT HUANUCO-PASCO</t>
  </si>
  <si>
    <t>0000000323. CCMN-002255: SERVICIO DE GUARDIANIA TURNO NOCTURNO PARA LAS INTALACIONES DE LA UT HUANUCO-PASCO</t>
  </si>
  <si>
    <t>0000000327</t>
  </si>
  <si>
    <t>CCMN-002256: CONTRATACION DEL SERVICIO DE ASISTENCIA EN CONTROL PATRIMONIAL</t>
  </si>
  <si>
    <t>0000000324. CCMN-002256: CONTRATACION DEL SERVICIO DE ASISTENCIA EN CONTROL PATRIMONIAL</t>
  </si>
  <si>
    <t>0000000336</t>
  </si>
  <si>
    <t>CCMN-002257: CONTRATACION DEL SERVICIO DE GUARDIANIA TURNO NOCTURNO PARA LAS INSTALACIONES DEL LOCAL DE UT JUNIN</t>
  </si>
  <si>
    <t>0000000325. CCMN-002257: CONTRATACION DEL SERVICIO DE GUARDIANIA TURNO NOCTURNO PARA LAS INSTALACIONES DEL LOCAL DE UT JUNIN</t>
  </si>
  <si>
    <t>0000000337</t>
  </si>
  <si>
    <t>CCMN-002258: CONTRATACION DEL SERVICIO DE GUARDIANIA TURNO DIURNO PARA LAS INSTALACIONES DEL LOCAL PARA UT JUNIN</t>
  </si>
  <si>
    <t>0000000326. CCMN-002258: CONTRATACION DEL SERVICIO DE GUARDIANIA TURNO DIURNO PARA LAS INSTALACIONES DEL LOCAL PARA UT JUNIN</t>
  </si>
  <si>
    <t>0000000343</t>
  </si>
  <si>
    <t>06/02/2026</t>
  </si>
  <si>
    <t>CCMN-002259: SERVICIO DE GUARDIANIA TURNO NOCTURNO - UT PUNO</t>
  </si>
  <si>
    <t>0000000327. CCMN-002259: SERVICIO DE GUARDIANIA TURNO NOCTURNO - UT PUNO</t>
  </si>
  <si>
    <t>0000000331</t>
  </si>
  <si>
    <t>CCMN-002260: SERVICIO DE AGUA POTABLE Y ALCANTARILLADO PARA LA UNIDAD TERRITORIAL LA LIBERTAD-ANCASH NOROESTE DEL</t>
  </si>
  <si>
    <t>0000000328. CCMN-002260: SERVICIO DE AGUA POTABLE Y ALCANTARILLADO PARA LA UNIDAD TERRITORIAL LA LIBERTAD-ANCASH NOROESTE DEL</t>
  </si>
  <si>
    <t>0000000338</t>
  </si>
  <si>
    <t>0000275</t>
  </si>
  <si>
    <t>0000000329</t>
  </si>
  <si>
    <t>CCMN-002261: SERVICIO DE GUARDIANIA TURNO DIURNO PARA LAS INSTALACIONES DE LA UNIDAD TERRITORIAL AMAZONAS DEL PRO</t>
  </si>
  <si>
    <t>0000000329. CCMN-002261: SERVICIO DE GUARDIANIA TURNO DIURNO PARA LAS INSTALACIONES DE LA UNIDAD TERRITORIAL AMAZONAS DEL PRO</t>
  </si>
  <si>
    <t>0000000344</t>
  </si>
  <si>
    <t>0000281</t>
  </si>
  <si>
    <t>0000000330</t>
  </si>
  <si>
    <t>CCMN-002262: MANTENIMIENTO PREVENTIVO CAMIONETA - UT UCAYALI</t>
  </si>
  <si>
    <t>0000000330. CCMN-002262: MANTENIMIENTO PREVENTIVO CAMIONETA - UT UCAYALI</t>
  </si>
  <si>
    <t>0000000614</t>
  </si>
  <si>
    <t>02/03/2026</t>
  </si>
  <si>
    <t>Contrato-002-2025-LLP: ADQUISICION DE COMBUSTIBLE PARA EL SUMINISTRO A LA CAMIONETA ASIGNADA A LA UNIDAD TERRITORIAL LAMBAY</t>
  </si>
  <si>
    <t>0000000331. Contrato-002-2025-LLP: ADQUISICION DE COMBUSTIBLE PARA EL SUMINISTRO A LA CAMIONETA ASIGNADA A LA UNIDAD TERRITORIAL LAMBAY</t>
  </si>
  <si>
    <t>0000000346</t>
  </si>
  <si>
    <t>CCMN-002263: SERVICIO ORGANIZACION, FOLIACION INVENTARIO DEL ACERVO DOCUMENTAL PARA ARCHIVO CENTRAL DEL PROGRAMA</t>
  </si>
  <si>
    <t>0000000332. CCMN-002263: SERVICIO ORGANIZACION, FOLIACION INVENTARIO DEL ACERVO DOCUMENTAL PARA ARCHIVO CENTRAL DEL PROGRAMA</t>
  </si>
  <si>
    <t>0000000347</t>
  </si>
  <si>
    <t>CCMN-002264: SERVICIO DE CLASIFICACION Y ORDENAMIENTO DE ARCHIVOS PARA ARCHIVO CENTRAL DEL PROGRAMA</t>
  </si>
  <si>
    <t>0000000333. CCMN-002264: SERVICIO DE CLASIFICACION Y ORDENAMIENTO DE ARCHIVOS PARA ARCHIVO CENTRAL DEL PROGRAMA</t>
  </si>
  <si>
    <t>0000000453</t>
  </si>
  <si>
    <t>CCMN-002265: SERVICIO PAR ALA ASISTENCIA TECNICA, VALIDACION DE INFORMACION Y SEGUIMIENTO DE LAS AII Y PII  UFGI</t>
  </si>
  <si>
    <t>0000000334. CCMN-002265: SERVICIO PAR ALA ASISTENCIA TECNICA, VALIDACION DE INFORMACION Y SEGUIMIENTO DE LAS AII Y PII  UFGI</t>
  </si>
  <si>
    <t>0000001116</t>
  </si>
  <si>
    <t>0000000335</t>
  </si>
  <si>
    <t>Contrato-CONTRATO N009-2025: CONTRATACION DE LAADQUISICION DECOMBUSTIBLEPARA EL SUMINISTRO A LA CAMIONETA ASIGNADA A LA UNIDAD</t>
  </si>
  <si>
    <t>0000000335. Contrato-CONTRATO N009-2025: CONTRATACION DE LAADQUISICION DECOMBUSTIBLEPARA EL SUMINISTRO A LA CAMIONETA ASIGNADA A LA UNIDAD</t>
  </si>
  <si>
    <t>0000000349</t>
  </si>
  <si>
    <t>CCMN-002266: SERVICIO DE MANTENIMIENTO Y LIMPIEZA DE LOCAL PARA LA UT SAN MARTIN</t>
  </si>
  <si>
    <t>0000000336. CCMN-002266: SERVICIO DE MANTENIMIENTO Y LIMPIEZA DE LOCAL PARA LA UT SAN MARTIN</t>
  </si>
  <si>
    <t>0000001183</t>
  </si>
  <si>
    <t>0000523</t>
  </si>
  <si>
    <t>CCMN-002267: PAGO POR LA GARANTIA DEL SERVICIO DE ALQUILER DE INMUEBLE PARA LA UNIDAD TERRITORIAL MOQUEGUA</t>
  </si>
  <si>
    <t>0000000337. CCMN-002267: PAGO POR LA GARANTIA DEL SERVICIO DE ALQUILER DE INMUEBLE PARA LA UNIDAD TERRITORIAL MOQUEGUA</t>
  </si>
  <si>
    <t>0000001184</t>
  </si>
  <si>
    <t>0000524</t>
  </si>
  <si>
    <t>CCMN-002268: CONTRATACION DEL SERVICIO DE ALQUILE DE INMUEBLE PARA LA UNIDAD TERRITORIAL MOQUEGUA</t>
  </si>
  <si>
    <t>0000000338. CCMN-002268: CONTRATACION DEL SERVICIO DE ALQUILE DE INMUEBLE PARA LA UNIDAD TERRITORIAL MOQUEGUA</t>
  </si>
  <si>
    <t>0000000342</t>
  </si>
  <si>
    <t>0000000339</t>
  </si>
  <si>
    <t>CCMN-002269: SERVICIO DE GUARDIANIA TURNO DIURNO PARA LAS INTALACIONES DE LA UT HUANUCO-PASCO</t>
  </si>
  <si>
    <t>0000000339. CCMN-002269: SERVICIO DE GUARDIANIA TURNO DIURNO PARA LAS INTALACIONES DE LA UT HUANUCO-PASCO</t>
  </si>
  <si>
    <t>0000000345</t>
  </si>
  <si>
    <t>0000000340</t>
  </si>
  <si>
    <t>CCMN-002270: CONTRATACION DEL SERVICIO DE GUARDIANIA TURNO DIURNO PARA LAS INSTALACIONES DE LA UT PUNOTERRITORI</t>
  </si>
  <si>
    <t>0000000340. CCMN-002270: CONTRATACION DEL SERVICIO DE GUARDIANIA TURNO DIURNO PARA LAS INSTALACIONES DE LA UT PUNOTERRITORI</t>
  </si>
  <si>
    <t>0000000341</t>
  </si>
  <si>
    <t>CCMN-002271: SERVICIO DE ASISTENCIA TECNICA PARA EL CONTROL, SEGUIMIENTO Y COORDINACION DE LA EJECUCION PRESUPUES</t>
  </si>
  <si>
    <t>0000000341. CCMN-002271: SERVICIO DE ASISTENCIA TECNICA PARA EL CONTROL, SEGUIMIENTO Y COORDINACION DE LA EJECUCION PRESUPUES</t>
  </si>
  <si>
    <t>CCMN-002272: SERVICIO DE ASISTENCIA TECNICA A LA GESTION ESTRATEGICA PARA LA DIRECCION EJECUTIVA PROGRAMA DE EMPL</t>
  </si>
  <si>
    <t>0000000342. CCMN-002272: SERVICIO DE ASISTENCIA TECNICA A LA GESTION ESTRATEGICA PARA LA DIRECCION EJECUTIVA PROGRAMA DE EMPL</t>
  </si>
  <si>
    <t>0000000354</t>
  </si>
  <si>
    <t>CCMN-002273: SERVICIO DE ASISTENCIA TECNICA A ORGANISMOS EJECUTORES Y SEGUIMIENTO VINCULADO A LA GESTION</t>
  </si>
  <si>
    <t>0000000343. CCMN-002273: SERVICIO DE ASISTENCIA TECNICA A ORGANISMOS EJECUTORES Y SEGUIMIENTO VINCULADO A LA GESTION</t>
  </si>
  <si>
    <t>SEGUIMIENTO - PARTICIPANTES</t>
  </si>
  <si>
    <t>0000000348</t>
  </si>
  <si>
    <t>CCMN-002274: SERVICIO ESPECIALIZADO EN MATERIA LEGAL PARA LA UNIDAD FUNCIONAL DE ASESORIA JURIDICA DEL PROGRAMA</t>
  </si>
  <si>
    <t>0000000344. CCMN-002274: SERVICIO ESPECIALIZADO EN MATERIA LEGAL PARA LA UNIDAD FUNCIONAL DE ASESORIA JURIDICA DEL PROGRAMA</t>
  </si>
  <si>
    <t>0000000355</t>
  </si>
  <si>
    <t>0000290</t>
  </si>
  <si>
    <t>CCMN-002275: SERVICIO DE MANTENIMIENTO PREVENTIVO, PARA EL VEHICULO DE MARCA Y MODELOMITSUBISHI L200 EGA-001</t>
  </si>
  <si>
    <t>0000000345. CCMN-002275: SERVICIO DE MANTENIMIENTO PREVENTIVO, PARA EL VEHICULO DE MARCA Y MODELOMITSUBISHI L200 EGA-001</t>
  </si>
  <si>
    <t>0000000356</t>
  </si>
  <si>
    <t>10/02/2026</t>
  </si>
  <si>
    <t>CCMN-002277: SERVICIO DE GUARDIANIA TURNO NOCTURNO PARA LAS INSTALACIONES DE LA OFICINA DE MADRE DE DIOS DE LA UN</t>
  </si>
  <si>
    <t>0000000346. CCMN-002277: SERVICIO DE GUARDIANIA TURNO NOCTURNO PARA LAS INSTALACIONES DE LA OFICINA DE MADRE DE DIOS DE LA UN</t>
  </si>
  <si>
    <t>0000000360</t>
  </si>
  <si>
    <t>CCMN-002278: SERVICIO PARA LA  ASISTENCIA TECNICA, VALIDACION DE INFORMACION Y SEGUIMIENTO DE LAS ACTIVIDADES</t>
  </si>
  <si>
    <t>0000000347. CCMN-002278: SERVICIO PARA LA  ASISTENCIA TECNICA, VALIDACION DE INFORMACION Y SEGUIMIENTO DE LAS ACTIVIDADES</t>
  </si>
  <si>
    <t>0000000359</t>
  </si>
  <si>
    <t>0000293</t>
  </si>
  <si>
    <t>CCMN-002279: SERVICIO DE GUARDIANIA TURNO DIURNO PARA LAS INSTALACIONES DE LA OFICINA DE MADRE DE DIOS UT CUSCO</t>
  </si>
  <si>
    <t>0000000349. CCMN-002279: SERVICIO DE GUARDIANIA TURNO DIURNO PARA LAS INSTALACIONES DE LA OFICINA DE MADRE DE DIOS UT CUSCO</t>
  </si>
  <si>
    <t>0000000367</t>
  </si>
  <si>
    <t>11/02/2026</t>
  </si>
  <si>
    <t>0000000350</t>
  </si>
  <si>
    <t>CCMN-002280: SERVICIO DE ASISTENCIA TECNICA Y VALIDACION DE INFORMACION DE ACTIVIDADES DE INTERVENCION INMEDIATA</t>
  </si>
  <si>
    <t>0000000350. CCMN-002280: SERVICIO DE ASISTENCIA TECNICA Y VALIDACION DE INFORMACION DE ACTIVIDADES DE INTERVENCION INMEDIATA</t>
  </si>
  <si>
    <t>0000000358</t>
  </si>
  <si>
    <t>0000000351</t>
  </si>
  <si>
    <t>CCMN-002281: CONTRATACION DEL SERVICIO DE ANALISIS EN GESTION ADMINISTRATIVAS EN TEMAS DE TESORERIA- PARA LA COOR</t>
  </si>
  <si>
    <t>0000000351. CCMN-002281: CONTRATACION DEL SERVICIO DE ANALISIS EN GESTION ADMINISTRATIVAS EN TEMAS DE TESORERIA- PARA LA COOR</t>
  </si>
  <si>
    <t>0000000437</t>
  </si>
  <si>
    <t>0000000352</t>
  </si>
  <si>
    <t>CCMN-002282: ADQUISICION DE COMBUSTIBLE - DIESEL B5 S50 DERIVADO DEL CONTRATO N0025-2025</t>
  </si>
  <si>
    <t>0000000352. CCMN-002282: ADQUISICION DE COMBUSTIBLE - DIESEL B5 S50 DERIVADO DEL CONTRATO N0025-2025</t>
  </si>
  <si>
    <t>0000000361</t>
  </si>
  <si>
    <t>0000295</t>
  </si>
  <si>
    <t>CCMN-002283: SERVICIO PARA LA REVISION Y REGISTRO DE EXP TEC DE PII UT UCAYALI GRUPO 1</t>
  </si>
  <si>
    <t>0000000353. CCMN-002283: SERVICIO PARA LA REVISION Y REGISTRO DE EXP TEC DE PII UT UCAYALI GRUPO 1</t>
  </si>
  <si>
    <t>REVISORES - AII</t>
  </si>
  <si>
    <t>0000000429</t>
  </si>
  <si>
    <t>Contrato-048-2025-LLP: ADQUISICION DE COMBUSTIBLE GASOHOL PREMIUM PARA EL SUMINISTRO A LA CAMIONETA ASIGNADA A LA OFICINA N</t>
  </si>
  <si>
    <t>0000000354. Contrato-048-2025-LLP: ADQUISICION DE COMBUSTIBLE GASOHOL PREMIUM PARA EL SUMINISTRO A LA CAMIONETA ASIGNADA A LA OFICINA N</t>
  </si>
  <si>
    <t>0000000420</t>
  </si>
  <si>
    <t>CCMN-002284: CONTRATACION DEL SERVICIO PARA LA REVISION Y REGISTRO DE EXPEDIENTES TECNICOS DE PROYECTOS DE INVERS</t>
  </si>
  <si>
    <t>0000000355. CCMN-002284: CONTRATACION DEL SERVICIO PARA LA REVISION Y REGISTRO DE EXPEDIENTES TECNICOS DE PROYECTOS DE INVERS</t>
  </si>
  <si>
    <t>0000000421</t>
  </si>
  <si>
    <t>CCMN-002285: CONTRATACION DEL SERVICIO PARA LA REVISION Y REGISTRO DE EXPEDIENTES TECNICOS DE PROYECTOS DE INVERS</t>
  </si>
  <si>
    <t>0000000356. CCMN-002285: CONTRATACION DEL SERVICIO PARA LA REVISION Y REGISTRO DE EXPEDIENTES TECNICOS DE PROYECTOS DE INVERS</t>
  </si>
  <si>
    <t>0000000362</t>
  </si>
  <si>
    <t>0000000357</t>
  </si>
  <si>
    <t>CCMN-002286: SERVICIO PARA LA REVISION Y REGISTRO DE EXP TEC DE PII UT UCAYALI GP 02</t>
  </si>
  <si>
    <t>0000000357. CCMN-002286: SERVICIO PARA LA REVISION Y REGISTRO DE EXP TEC DE PII UT UCAYALI GP 02</t>
  </si>
  <si>
    <t>0000000369</t>
  </si>
  <si>
    <t>CCMN-002287: SERVICIO DE GUARDIANIA DIURNO - UT LA LIBERTAD ANCASH NORTOESTE</t>
  </si>
  <si>
    <t>0000000358. CCMN-002287: SERVICIO DE GUARDIANIA DIURNO - UT LA LIBERTAD ANCASH NORTOESTE</t>
  </si>
  <si>
    <t>0000000370</t>
  </si>
  <si>
    <t>CCMN-002288: SERVICIO DE GUARDIANIA NOCTURNO - UT LA LIBERTAD-ANCASH NOROSTE</t>
  </si>
  <si>
    <t>0000000359. CCMN-002288: SERVICIO DE GUARDIANIA NOCTURNO - UT LA LIBERTAD-ANCASH NOROSTE</t>
  </si>
  <si>
    <t>0000000363</t>
  </si>
  <si>
    <t>CCMN-002289: SERVICIO PARA LA REVISION Y REGISTRO DE EXP TEC DE PII DE LA UT PUNO GRUPO 01</t>
  </si>
  <si>
    <t>0000000360. CCMN-002289: SERVICIO PARA LA REVISION Y REGISTRO DE EXP TEC DE PII DE LA UT PUNO GRUPO 01</t>
  </si>
  <si>
    <t>0000000368</t>
  </si>
  <si>
    <t>CCMN-002290: SERVICIO PARA LA REVISION Y REGISTRO DE EXPEDIENTES TECNICOS DE PROYECTOS DE INVERSION INTENSIVOS EN</t>
  </si>
  <si>
    <t>0000000361. CCMN-002290: SERVICIO PARA LA REVISION Y REGISTRO DE EXPEDIENTES TECNICOS DE PROYECTOS DE INVERSION INTENSIVOS EN</t>
  </si>
  <si>
    <t>0000000364</t>
  </si>
  <si>
    <t>CCMN-002291: SERVICIO PARA LA REVISION Y REGISTRO DE EXP TEC DE PII DE LA UT PUNO GRUPO 2</t>
  </si>
  <si>
    <t>0000000362. CCMN-002291: SERVICIO PARA LA REVISION Y REGISTRO DE EXP TEC DE PII DE LA UT PUNO GRUPO 2</t>
  </si>
  <si>
    <t>0000000365</t>
  </si>
  <si>
    <t>CCMN-002292: SERVICIO ESPECIALIZADO EN MATERIA LEGAL PARA LA UNIDAD FUNCIONAL DE ADMINISTRACION Y FINANZAS</t>
  </si>
  <si>
    <t>0000000363. CCMN-002292: SERVICIO ESPECIALIZADO EN MATERIA LEGAL PARA LA UNIDAD FUNCIONAL DE ADMINISTRACION Y FINANZAS</t>
  </si>
  <si>
    <t>0000000442</t>
  </si>
  <si>
    <t>CCMN-002293: SERVICIO PARA LA REVISION Y REGISTRO DE EXPEDIENTES TECNICOS DE PROYECTOS DE INVERSION INTENSIVOS EN</t>
  </si>
  <si>
    <t>0000000364. CCMN-002293: SERVICIO PARA LA REVISION Y REGISTRO DE EXPEDIENTES TECNICOS DE PROYECTOS DE INVERSION INTENSIVOS EN</t>
  </si>
  <si>
    <t>0000000446</t>
  </si>
  <si>
    <t>CCMN-002294: SERVICIO DE ASISTENCIA EN LA ELABORACION DE DOCUMENTOS ADMINISTRATIVOS EN LA UNIDAD TERRITORIAL LIMA</t>
  </si>
  <si>
    <t>0000000365. CCMN-002294: SERVICIO DE ASISTENCIA EN LA ELABORACION DE DOCUMENTOS ADMINISTRATIVOS EN LA UNIDAD TERRITORIAL LIMA</t>
  </si>
  <si>
    <t>0000000444</t>
  </si>
  <si>
    <t>0000000366</t>
  </si>
  <si>
    <t>CCMN-002295: SERVICIO DE GUARDIANIA TURNO NOCTURNO (OFICINA CUSCO) PARA LAS INSTALACIONES DE LA UNIDAD TERRITORIA</t>
  </si>
  <si>
    <t>0000000366. CCMN-002295: SERVICIO DE GUARDIANIA TURNO NOCTURNO (OFICINA CUSCO) PARA LAS INSTALACIONES DE LA UNIDAD TERRITORIA</t>
  </si>
  <si>
    <t>0000000443</t>
  </si>
  <si>
    <t>CCMN-002297: SERVICIO PARA LA REVISION Y REGISTRO DE EXPEDIENTES TECNICOS DE PROYECTOS DE INVERSION INTENSIVOS EN</t>
  </si>
  <si>
    <t>0000000367. CCMN-002297: SERVICIO PARA LA REVISION Y REGISTRO DE EXPEDIENTES TECNICOS DE PROYECTOS DE INVERSION INTENSIVOS EN</t>
  </si>
  <si>
    <t>0000000447</t>
  </si>
  <si>
    <t>CCMN-002296: SERVICIO DE GUARDIANIA TURNO DIURNO PARA LAS INSTALACIONES DE LA OFICINA DE MADRE DE DIOS</t>
  </si>
  <si>
    <t>0000000368. CCMN-002296: SERVICIO DE GUARDIANIA TURNO DIURNO PARA LAS INSTALACIONES DE LA OFICINA DE MADRE DE DIOS</t>
  </si>
  <si>
    <t>0000000455</t>
  </si>
  <si>
    <t>CCMN-002298: SERVICIO DE ORGANIZACION, FOLIACION E INVENTARIO DEL ACERVO DOCUMENTAL PARA LA UT CUSCO - MADRE DE D</t>
  </si>
  <si>
    <t>0000000369. CCMN-002298: SERVICIO DE ORGANIZACION, FOLIACION E INVENTARIO DEL ACERVO DOCUMENTAL PARA LA UT CUSCO - MADRE DE D</t>
  </si>
  <si>
    <t>0000000432</t>
  </si>
  <si>
    <t>0000313</t>
  </si>
  <si>
    <t>CCMN-002299: SERVICIO PARA LA REVISION Y REGISTRO DE EXPEDIENTES TECNICOS DE PROYECTOS DE INVERSION INTENSIVOS</t>
  </si>
  <si>
    <t>0000000370. CCMN-002299: SERVICIO PARA LA REVISION Y REGISTRO DE EXPEDIENTES TECNICOS DE PROYECTOS DE INVERSION INTENSIVOS</t>
  </si>
  <si>
    <t>0000000470</t>
  </si>
  <si>
    <t>0000329</t>
  </si>
  <si>
    <t>0000000371</t>
  </si>
  <si>
    <t>CCMN-002239: SERVICIO DE SEGURIDAD Y VIGILANCIA DE LA UNIDAD TERRITORIAL TACNA</t>
  </si>
  <si>
    <t>0000000371. CCMN-002239: SERVICIO DE SEGURIDAD Y VIGILANCIA DE LA UNIDAD TERRITORIAL TACNA</t>
  </si>
  <si>
    <t>0000000587</t>
  </si>
  <si>
    <t>25/02/2026</t>
  </si>
  <si>
    <t>0000000372</t>
  </si>
  <si>
    <t>Contrato-CONTRATO N012-2025: CONTRATACION DE LAADQUISICION DECOMBUSTIBLEPARA EL SUMINISTRO AL VEHICULO ASIGNADO A LA UNIDAD TE</t>
  </si>
  <si>
    <t>0000000372. Contrato-CONTRATO N012-2025: CONTRATACION DE LAADQUISICION DECOMBUSTIBLEPARA EL SUMINISTRO AL VEHICULO ASIGNADO A LA UNIDAD TE</t>
  </si>
  <si>
    <t>0000000431</t>
  </si>
  <si>
    <t>0000000373</t>
  </si>
  <si>
    <t>CCMN-002301: CONTRATACION DEL SERVICIO PARA LA REVISION Y REGISTRO DE EXPEDIENTES TECNICOS DE PROYECTOS DE INVERS</t>
  </si>
  <si>
    <t>0000000373. CCMN-002301: CONTRATACION DEL SERVICIO PARA LA REVISION Y REGISTRO DE EXPEDIENTES TECNICOS DE PROYECTOS DE INVERS</t>
  </si>
  <si>
    <t>0000000441</t>
  </si>
  <si>
    <t>0000310</t>
  </si>
  <si>
    <t>0000000374</t>
  </si>
  <si>
    <t>CCMN-002300: SERVICIO PARA LA REVISION Y REGISTRO DE EXPEDIENTES TECNICOS DE PROYECTOS DE INVERSION - UT JUNIN G5</t>
  </si>
  <si>
    <t>0000000374. CCMN-002300: SERVICIO PARA LA REVISION Y REGISTRO DE EXPEDIENTES TECNICOS DE PROYECTOS DE INVERSION - UT JUNIN G5</t>
  </si>
  <si>
    <t>0000000375</t>
  </si>
  <si>
    <t>CCMN-002302: ADQUISICION DE COMBUSTIBLE DIESEL B5  S50 -DERIVADO DEL CONTRATO 018-2023 LLP</t>
  </si>
  <si>
    <t>0000000375. CCMN-002302: ADQUISICION DE COMBUSTIBLE DIESEL B5  S50 -DERIVADO DEL CONTRATO 018-2023 LLP</t>
  </si>
  <si>
    <t>0000000433</t>
  </si>
  <si>
    <t>0000000376</t>
  </si>
  <si>
    <t>CCMN-002303: SERVICIO PARA LA REVISION Y REGISTRO DE EXPEDIENTES TECNICOS - UT JUNIN G1</t>
  </si>
  <si>
    <t>0000000376. CCMN-002303: SERVICIO PARA LA REVISION Y REGISTRO DE EXPEDIENTES TECNICOS - UT JUNIN G1</t>
  </si>
  <si>
    <t>0000000434</t>
  </si>
  <si>
    <t>0000000377</t>
  </si>
  <si>
    <t>CCMN-002304: SERVICIO PARA LA REVISION Y REGISTRO DE EXPEDIENTES TECNICOS - UT JUNIN G2</t>
  </si>
  <si>
    <t>0000000377. CCMN-002304: SERVICIO PARA LA REVISION Y REGISTRO DE EXPEDIENTES TECNICOS - UT JUNIN G2</t>
  </si>
  <si>
    <t>0000000435</t>
  </si>
  <si>
    <t>0000308</t>
  </si>
  <si>
    <t>0000000378</t>
  </si>
  <si>
    <t>CCMN-002305: SERVICIO PARA LA REVISION Y REGISTRO DE EXPEDIENTES TECNICOS - UT JUNIN G3</t>
  </si>
  <si>
    <t>0000000378. CCMN-002305: SERVICIO PARA LA REVISION Y REGISTRO DE EXPEDIENTES TECNICOS - UT JUNIN G3</t>
  </si>
  <si>
    <t>0000000436</t>
  </si>
  <si>
    <t>0000309</t>
  </si>
  <si>
    <t>0000000379</t>
  </si>
  <si>
    <t>CCMN-002306: SERVICIO PARA LA REVISION Y REGISTRO DE EXPEDIENTES TECNICOS - UT JUNIN G4</t>
  </si>
  <si>
    <t>0000000379. CCMN-002306: SERVICIO PARA LA REVISION Y REGISTRO DE EXPEDIENTES TECNICOS - UT JUNIN G4</t>
  </si>
  <si>
    <t>0000000510</t>
  </si>
  <si>
    <t>0000000380</t>
  </si>
  <si>
    <t>Contrato-028-2024-LLP: ADQUISICION DE COMBUSTIBLE PARA EL SUMINISTRO A LA CAMIONETA ASIGNADA A LA UNIDAD TERRITORIAL JUNIN</t>
  </si>
  <si>
    <t>0000000380. Contrato-028-2024-LLP: ADQUISICION DE COMBUSTIBLE PARA EL SUMINISTRO A LA CAMIONETA ASIGNADA A LA UNIDAD TERRITORIAL JUNIN</t>
  </si>
  <si>
    <t>0000000430</t>
  </si>
  <si>
    <t>0000000381</t>
  </si>
  <si>
    <t>CCMN-002308: CONTRATACION DEL SERVICIO PARA LA REVISION Y REGISTRO DE EXPEDIENTES TECNICOS DE PROYECTOS DE INVERS</t>
  </si>
  <si>
    <t>0000000381. CCMN-002308: CONTRATACION DEL SERVICIO PARA LA REVISION Y REGISTRO DE EXPEDIENTES TECNICOS DE PROYECTOS DE INVERS</t>
  </si>
  <si>
    <t>0000000382</t>
  </si>
  <si>
    <t>Contrato-CONTRATO N005-2025: ADQUISICION DE COMBUSTIBLE PARA LA CAMIONETA ASIGNADA A LA UT PUNO</t>
  </si>
  <si>
    <t>0000000382. Contrato-CONTRATO N005-2025: ADQUISICION DE COMBUSTIBLE PARA LA CAMIONETA ASIGNADA A LA UT PUNO</t>
  </si>
  <si>
    <t>0000000445</t>
  </si>
  <si>
    <t>0000000383</t>
  </si>
  <si>
    <t>CCMN-002309: SERVICIO PARA LA REVISION Y REGISTRO DE EXPEDIENTES TECNICOS DE PROYECTOS DE INVERSION INTENSIVOS EN</t>
  </si>
  <si>
    <t>0000000383. CCMN-002309: SERVICIO PARA LA REVISION Y REGISTRO DE EXPEDIENTES TECNICOS DE PROYECTOS DE INVERSION INTENSIVOS EN</t>
  </si>
  <si>
    <t>0000001153</t>
  </si>
  <si>
    <t>0000508</t>
  </si>
  <si>
    <t>23/03/2026</t>
  </si>
  <si>
    <t>0000000384</t>
  </si>
  <si>
    <t>CCMN-002276: SERVICIO DE ALQUILER DE INMUEBLE PARA LA UNIDAD TERRITORIAL APURIMAC</t>
  </si>
  <si>
    <t>0000000384. CCMN-002276: SERVICIO DE ALQUILER DE INMUEBLE PARA LA UNIDAD TERRITORIAL APURIMAC</t>
  </si>
  <si>
    <t>0000001148</t>
  </si>
  <si>
    <t>0000504</t>
  </si>
  <si>
    <t>0000000385</t>
  </si>
  <si>
    <t>CCMN-002307: GARANTIA DE ALQUILER DE INMUEBLE DE LA UT APURIMAC</t>
  </si>
  <si>
    <t>0000000385. CCMN-002307: GARANTIA DE ALQUILER DE INMUEBLE DE LA UT APURIMAC</t>
  </si>
  <si>
    <t>0000000456</t>
  </si>
  <si>
    <t>0000000386</t>
  </si>
  <si>
    <t>CCMN-002310: SERVICIO PARA LA REVISION Y REGISTRO DE EXPEDIENTES TECNICOS DE PROYECTOS DE INVERSION INTENSIVOS</t>
  </si>
  <si>
    <t>0000000386. CCMN-002310: SERVICIO PARA LA REVISION Y REGISTRO DE EXPEDIENTES TECNICOS DE PROYECTOS DE INVERSION INTENSIVOS</t>
  </si>
  <si>
    <t>0000000457</t>
  </si>
  <si>
    <t>0000000387</t>
  </si>
  <si>
    <t>CCMN-002311: SERVICIO PARA LA REVISION Y REGISTRO DE EXPEDIENTES TECNICOS DE PROYECTOS DE INVERSION INTENSIVOS</t>
  </si>
  <si>
    <t>0000000387. CCMN-002311: SERVICIO PARA LA REVISION Y REGISTRO DE EXPEDIENTES TECNICOS DE PROYECTOS DE INVERSION INTENSIVOS</t>
  </si>
  <si>
    <t>0000000464</t>
  </si>
  <si>
    <t>0000000388</t>
  </si>
  <si>
    <t>CCMN-002312: SERVICIO DE GUARDIANIA TURNO NOCTURNO PARA LAS INSTALACIONES DE LA UT SAN MARTIN</t>
  </si>
  <si>
    <t>0000000388. CCMN-002312: SERVICIO DE GUARDIANIA TURNO NOCTURNO PARA LAS INSTALACIONES DE LA UT SAN MARTIN</t>
  </si>
  <si>
    <t>0000000461</t>
  </si>
  <si>
    <t>0000000389</t>
  </si>
  <si>
    <t>CCMN-002313: SERVICIO ESPECIALIZADO EN PROCEDIMIENTO DE LOS SISTEMAS ADMINISTRATIVOS PARA LA UNIDAD FUNCIONAL DE</t>
  </si>
  <si>
    <t>0000000389. CCMN-002313: SERVICIO ESPECIALIZADO EN PROCEDIMIENTO DE LOS SISTEMAS ADMINISTRATIVOS PARA LA UNIDAD FUNCIONAL DE</t>
  </si>
  <si>
    <t>0000000462</t>
  </si>
  <si>
    <t>0000000390</t>
  </si>
  <si>
    <t>CCMN-002314: SERVICIO DE ASISTENCIA EN LA ELABORACION DE DOCUMENTOS ADMINISTRATIVOS - UFRH</t>
  </si>
  <si>
    <t>0000000390. CCMN-002314: SERVICIO DE ASISTENCIA EN LA ELABORACION DE DOCUMENTOS ADMINISTRATIVOS - UFRH</t>
  </si>
  <si>
    <t>0000000391</t>
  </si>
  <si>
    <t>Contrato-CONTRATO N014-2025: CONTRATACION DE LA ADQUISICION DE COMBUSTIBLE DIESEL B5 S50 PARA EL SUMINISTRO A LA CAMIONETA ASIGNA</t>
  </si>
  <si>
    <t>0000000391. Contrato-CONTRATO N014-2025: CONTRATACION DE LA ADQUISICION DE COMBUSTIBLE DIESEL B5 S50 PARA EL SUMINISTRO A LA CAMIONETA ASIGNA</t>
  </si>
  <si>
    <t>0000001456</t>
  </si>
  <si>
    <t>16/04/2026</t>
  </si>
  <si>
    <t>0000000392</t>
  </si>
  <si>
    <t>Contrato-034-2024-LLP: ADQUISICION DE COMBUSTIBLE PARA EL SUMINISTRO A LA CAMIONETA ASIGNADA A LA UNIDAD TERRITORIAL PIURA-TUMBES</t>
  </si>
  <si>
    <t>0000000392. Contrato-034-2024-LLP: ADQUISICION DE COMBUSTIBLE PARA EL SUMINISTRO A LA CAMIONETA ASIGNADA A LA UNIDAD TERRITORIAL PIURA-TUMBES</t>
  </si>
  <si>
    <t>0000000663</t>
  </si>
  <si>
    <t>13/03/2026</t>
  </si>
  <si>
    <t>0000000393</t>
  </si>
  <si>
    <t>Contrato-047-2025-LLP: ADQUISICION DE COMBUSTIBLE DIESEL B5 S50 PARA EL SUMINISTRO A LA CAMIONETA ASIGNADA A LA UNIDAD TERR</t>
  </si>
  <si>
    <t>0000000393. Contrato-047-2025-LLP: ADQUISICION DE COMBUSTIBLE DIESEL B5 S50 PARA EL SUMINISTRO A LA CAMIONETA ASIGNADA A LA UNIDAD TERR</t>
  </si>
  <si>
    <t>0000000468</t>
  </si>
  <si>
    <t>0000000394</t>
  </si>
  <si>
    <t>CCMN-002315: SERVICIO DE COORDINACION Y ELABORACION DE CONTENIDOS COMUNICACIONALES PARA LA DIRECCION EJECUTIVA</t>
  </si>
  <si>
    <t>0000000394. CCMN-002315: SERVICIO DE COORDINACION Y ELABORACION DE CONTENIDOS COMUNICACIONALES PARA LA DIRECCION EJECUTIVA</t>
  </si>
  <si>
    <t>0000000482</t>
  </si>
  <si>
    <t>0000000395</t>
  </si>
  <si>
    <t>CCMN-002316: SERVICIO PARA LA REVISION Y REGISTRO DE EXPEDIENTES TECNICOS DE PROYECTOS DE INVERSION INTENSIVOS</t>
  </si>
  <si>
    <t>0000000395. CCMN-002316: SERVICIO PARA LA REVISION Y REGISTRO DE EXPEDIENTES TECNICOS DE PROYECTOS DE INVERSION INTENSIVOS</t>
  </si>
  <si>
    <t>0000000475</t>
  </si>
  <si>
    <t>0000000396</t>
  </si>
  <si>
    <t>CCMN-002317: SERVICIO DE ASISTENCIA AL SEGUIMIENTO Y NECESIDADES DE COMUNICACION PARA LA DE</t>
  </si>
  <si>
    <t>0000000396. CCMN-002317: SERVICIO DE ASISTENCIA AL SEGUIMIENTO Y NECESIDADES DE COMUNICACION PARA LA DE</t>
  </si>
  <si>
    <t>0000000481</t>
  </si>
  <si>
    <t>0000000397</t>
  </si>
  <si>
    <t>CCMN-002318: SERVICIO DE ORGANIZACION, FOLIACION E INVENTARIO DEL ACERVO DOCUMENTAL PARA LA UNIDAD CAJAMARCA</t>
  </si>
  <si>
    <t>0000000397. CCMN-002318: SERVICIO DE ORGANIZACION, FOLIACION E INVENTARIO DEL ACERVO DOCUMENTAL PARA LA UNIDAD CAJAMARCA</t>
  </si>
  <si>
    <t>0000000480</t>
  </si>
  <si>
    <t>0000000398</t>
  </si>
  <si>
    <t>CCMN-002319: SERVICIO DE ASISTENCIA TECNICA ADMINISTRATIVA LEGAL PARA LA UNIDAD FUNCIONAL DE RECURSOS HUMANOS DEL</t>
  </si>
  <si>
    <t>0000000398. CCMN-002319: SERVICIO DE ASISTENCIA TECNICA ADMINISTRATIVA LEGAL PARA LA UNIDAD FUNCIONAL DE RECURSOS HUMANOS DEL</t>
  </si>
  <si>
    <t>0000000487</t>
  </si>
  <si>
    <t>0000000399</t>
  </si>
  <si>
    <t>CCMN-002320: SERVICIO DE ORGANIZACION, FOLIACION E INVENTARIO DEL ACERVO DOCUMENTAL - UT LA LIBERTAD-ANCASH NOROE</t>
  </si>
  <si>
    <t>0000000399. CCMN-002320: SERVICIO DE ORGANIZACION, FOLIACION E INVENTARIO DEL ACERVO DOCUMENTAL - UT LA LIBERTAD-ANCASH NOROE</t>
  </si>
  <si>
    <t>0000000471</t>
  </si>
  <si>
    <t>0000330</t>
  </si>
  <si>
    <t>0000000400</t>
  </si>
  <si>
    <t>CCMN-002321: SERVICIO DE MONITOREO MEDIANTE GPS (SISTEMA DE POSICIONAMIENTO GLOBAL) PARA LA FLOTA VEHICULAR</t>
  </si>
  <si>
    <t>0000000400. CCMN-002321: SERVICIO DE MONITOREO MEDIANTE GPS (SISTEMA DE POSICIONAMIENTO GLOBAL) PARA LA FLOTA VEHICULAR</t>
  </si>
  <si>
    <t>MONITOREO GPS</t>
  </si>
  <si>
    <t>0000000483</t>
  </si>
  <si>
    <t>0000000401</t>
  </si>
  <si>
    <t>CCMN-002322: SERVICIO DE GUARDIANIA TURNO DIURNO PARA LAS INTALACIONES DE LA UT SAN MARTIN</t>
  </si>
  <si>
    <t>0000000401. CCMN-002322: SERVICIO DE GUARDIANIA TURNO DIURNO PARA LAS INTALACIONES DE LA UT SAN MARTIN</t>
  </si>
  <si>
    <t>0000000495</t>
  </si>
  <si>
    <t>0000000402</t>
  </si>
  <si>
    <t>CCMN-002323: SERVICIO PARA LA REVISION Y REGISTRO DE EXP TEC DE PII UT JUNIN  GRUPO 05</t>
  </si>
  <si>
    <t>0000000402. CCMN-002323: SERVICIO PARA LA REVISION Y REGISTRO DE EXP TEC DE PII UT JUNIN  GRUPO 05</t>
  </si>
  <si>
    <t>REVISORES - PI</t>
  </si>
  <si>
    <t>0000000496</t>
  </si>
  <si>
    <t>0000000403</t>
  </si>
  <si>
    <t>CCMN-002324: SERVICIO PARA LA REVISION DE FICHAS TECNICAS DE AII UT ANCASH GRUPO 01</t>
  </si>
  <si>
    <t>0000000403. CCMN-002324: SERVICIO PARA LA REVISION DE FICHAS TECNICAS DE AII UT ANCASH GRUPO 01</t>
  </si>
  <si>
    <t>0000000488</t>
  </si>
  <si>
    <t>0000000404</t>
  </si>
  <si>
    <t>CCMN-002325: CONTRATACION DEL SERVICIO PARA LA REVISION DE FICHAS TECNICAS DE ACTIVIDADES DE INTERVENCION INMEDIA</t>
  </si>
  <si>
    <t>0000000404. CCMN-002325: CONTRATACION DEL SERVICIO PARA LA REVISION DE FICHAS TECNICAS DE ACTIVIDADES DE INTERVENCION INMEDIA</t>
  </si>
  <si>
    <t>0000000489</t>
  </si>
  <si>
    <t>0000000405</t>
  </si>
  <si>
    <t>CCMN-002326: CONTRATACION DEL SERVICIO PARA LA REVISION DE FICHAS TECNICAS DE ACTIVIDADES DE INTERVENCION INMEDIA</t>
  </si>
  <si>
    <t>0000000405. CCMN-002326: CONTRATACION DEL SERVICIO PARA LA REVISION DE FICHAS TECNICAS DE ACTIVIDADES DE INTERVENCION INMEDIA</t>
  </si>
  <si>
    <t>0000000490</t>
  </si>
  <si>
    <t>0000000406</t>
  </si>
  <si>
    <t>CCMN-002327: CONTRATACION DEL SERVICIO PARA LA REVISION DE FICHAS TECNICAS DE ACTIVIDADES DE INTERVENCION INMEDIA</t>
  </si>
  <si>
    <t>0000000406. CCMN-002327: CONTRATACION DEL SERVICIO PARA LA REVISION DE FICHAS TECNICAS DE ACTIVIDADES DE INTERVENCION INMEDIA</t>
  </si>
  <si>
    <t>0000000498</t>
  </si>
  <si>
    <t>0000000407</t>
  </si>
  <si>
    <t>CCMN-002328: SERVICIO PARA LA REVISION DE FICHAS TECNICAS DE AII UT ANCASH GRUPO 02</t>
  </si>
  <si>
    <t>0000000407. CCMN-002328: SERVICIO PARA LA REVISION DE FICHAS TECNICAS DE AII UT ANCASH GRUPO 02</t>
  </si>
  <si>
    <t>0000000493</t>
  </si>
  <si>
    <t>0000000408</t>
  </si>
  <si>
    <t>CCMN-002329: CCMN 2329-SERVICIO PARA LA REVISION DE FICHAS TECNICAS DE ACTIVIDADES DE INTERVENCION-UT LIMA NORTE</t>
  </si>
  <si>
    <t>0000000408. CCMN-002329: CCMN 2329-SERVICIO PARA LA REVISION DE FICHAS TECNICAS DE ACTIVIDADES DE INTERVENCION-UT LIMA NORTE</t>
  </si>
  <si>
    <t>0000000503</t>
  </si>
  <si>
    <t>0000000409</t>
  </si>
  <si>
    <t>CCMN-002330: SERVICIO PARA LA REVISION DE FICHAS TECNICAS DE ACTIVIDADES DE INTERVENCION INMEDIATA, EN EL MARCO D</t>
  </si>
  <si>
    <t>0000000409. CCMN-002330: SERVICIO PARA LA REVISION DE FICHAS TECNICAS DE ACTIVIDADES DE INTERVENCION INMEDIATA, EN EL MARCO D</t>
  </si>
  <si>
    <t>0000000504</t>
  </si>
  <si>
    <t>0000000410</t>
  </si>
  <si>
    <t>CCMN-002331: SERVICIO PARA LA REVISION DE FICHAS TECNICAS DE ACTIVIDADES DE INTERVENCION INMEDIATA, EN EL MARCO D</t>
  </si>
  <si>
    <t>0000000410. CCMN-002331: SERVICIO PARA LA REVISION DE FICHAS TECNICAS DE ACTIVIDADES DE INTERVENCION INMEDIATA, EN EL MARCO D</t>
  </si>
  <si>
    <t>0000000492</t>
  </si>
  <si>
    <t>0000000411</t>
  </si>
  <si>
    <t>CCMN-002332: GRUPO 02 - SERVICIO PARA LA REVISION DE FICHAS TECNICAS DE ACTIVIDADES - UT LIMA CENTRO</t>
  </si>
  <si>
    <t>0000000411. CCMN-002332: GRUPO 02 - SERVICIO PARA LA REVISION DE FICHAS TECNICAS DE ACTIVIDADES - UT LIMA CENTRO</t>
  </si>
  <si>
    <t>0000000545</t>
  </si>
  <si>
    <t>0000000412</t>
  </si>
  <si>
    <t>CCMN-002333: CCMN 2333 -SERVICIO PARA LA REVISION DE FICHAS TECNICAS DE ACTIVIDADES DE INTERVENCION INMEDIATA G01</t>
  </si>
  <si>
    <t>0000000412. CCMN-002333: CCMN 2333 -SERVICIO PARA LA REVISION DE FICHAS TECNICAS DE ACTIVIDADES DE INTERVENCION INMEDIATA G01</t>
  </si>
  <si>
    <t>0000000546</t>
  </si>
  <si>
    <t>0000000414</t>
  </si>
  <si>
    <t>CCMN-002335: GRUPO 01-SERVICIO PARA LA REVISION DE FICHAS TECNICAS DE ACTIVIDADES DE INTERVENCION-UT AYACUCHO</t>
  </si>
  <si>
    <t>0000000414. CCMN-002335: GRUPO 01-SERVICIO PARA LA REVISION DE FICHAS TECNICAS DE ACTIVIDADES DE INTERVENCION-UT AYACUCHO</t>
  </si>
  <si>
    <t>0000001154</t>
  </si>
  <si>
    <t>1154.25.81.2600001</t>
  </si>
  <si>
    <t>0000000415</t>
  </si>
  <si>
    <t>CCMN-002336: GRUPO 02 - SERVICIO PARA LA REVISION DE FICHAS TECNICAS- UT AYACUCHO</t>
  </si>
  <si>
    <t>0000000415. CCMN-002336: GRUPO 02 - SERVICIO PARA LA REVISION DE FICHAS TECNICAS- UT AYACUCHO</t>
  </si>
  <si>
    <t>0000000497</t>
  </si>
  <si>
    <t>0000000416</t>
  </si>
  <si>
    <t>CCMN-002338: SERVICIO PARA LA REVISION DE FICHAS TECNICAS DE AII UT ANCASH GRUPO 03</t>
  </si>
  <si>
    <t>0000000416. CCMN-002338: SERVICIO PARA LA REVISION DE FICHAS TECNICAS DE AII UT ANCASH GRUPO 03</t>
  </si>
  <si>
    <t>0000000564</t>
  </si>
  <si>
    <t>0000000417</t>
  </si>
  <si>
    <t>CCMN-002337: GRUPO 03-SERVICIO PARA LA REVISION DE FICHAS TECNICAS DE ACTIVIDADES DE -UT AYACUCHO</t>
  </si>
  <si>
    <t>0000000417. CCMN-002337: GRUPO 03-SERVICIO PARA LA REVISION DE FICHAS TECNICAS DE ACTIVIDADES DE -UT AYACUCHO</t>
  </si>
  <si>
    <t>0000000505</t>
  </si>
  <si>
    <t>0000000418</t>
  </si>
  <si>
    <t>CCMN-002339: SERVICIO PARA LA REVISION DE FICHAS TECNICAS DE ACTIVIDADES DE INTERVENCION INMEDIATA, EN EL MARCO D</t>
  </si>
  <si>
    <t>0000000418. CCMN-002339: SERVICIO PARA LA REVISION DE FICHAS TECNICAS DE ACTIVIDADES DE INTERVENCION INMEDIATA, EN EL MARCO D</t>
  </si>
  <si>
    <t>0000000506</t>
  </si>
  <si>
    <t>0000000419</t>
  </si>
  <si>
    <t>CCMN-002340: SERVICIO PARA LA REVISION DE FICHAS TECNICAS DE ACTIVIDADES DE INTERVENCION INMEDIATA, EN EL MARCO D</t>
  </si>
  <si>
    <t>0000000419. CCMN-002340: SERVICIO PARA LA REVISION DE FICHAS TECNICAS DE ACTIVIDADES DE INTERVENCION INMEDIATA, EN EL MARCO D</t>
  </si>
  <si>
    <t>0000000507</t>
  </si>
  <si>
    <t>CCMN-002341: SERVICIO PARA LA REVISION DE FICHAS TECNICAS DE ACTIVIDADES DE INTERVENCION INMEDIATA, EN EL MARCO D</t>
  </si>
  <si>
    <t>0000000420. CCMN-002341: SERVICIO PARA LA REVISION DE FICHAS TECNICAS DE ACTIVIDADES DE INTERVENCION INMEDIATA, EN EL MARCO D</t>
  </si>
  <si>
    <t>0000000508</t>
  </si>
  <si>
    <t>CCMN-002342: SERVICIO PARA LA REVISION DE FICHAS TECNICAS DE ACTIVIDADES DE INTERVENCION INMEDIATA, EN EL MARCO D</t>
  </si>
  <si>
    <t>0000000421. CCMN-002342: SERVICIO PARA LA REVISION DE FICHAS TECNICAS DE ACTIVIDADES DE INTERVENCION INMEDIATA, EN EL MARCO D</t>
  </si>
  <si>
    <t>0000000521</t>
  </si>
  <si>
    <t>0000000422</t>
  </si>
  <si>
    <t>CCMN-002343: SERVICIO PARA LA REVISION DE FICHAS TECNICAS - UT HUANUCO PASCO G1</t>
  </si>
  <si>
    <t>0000000422. CCMN-002343: SERVICIO PARA LA REVISION DE FICHAS TECNICAS - UT HUANUCO PASCO G1</t>
  </si>
  <si>
    <t>0000000567</t>
  </si>
  <si>
    <t>0000410</t>
  </si>
  <si>
    <t>19/02/2026</t>
  </si>
  <si>
    <t>0000000423</t>
  </si>
  <si>
    <t>CCMN-002344: SERVICIO PARA LA REVISION DE FICHAS TECNICAS - UT HUANUCO PASCO G3</t>
  </si>
  <si>
    <t>0000000423. CCMN-002344: SERVICIO PARA LA REVISION DE FICHAS TECNICAS - UT HUANUCO PASCO G3</t>
  </si>
  <si>
    <t>0000000424</t>
  </si>
  <si>
    <t>CCMN-002345: SERVICIO PARA LA REVISION DE FICHAS TECNICAS - UT HUANUCO PASCO G4</t>
  </si>
  <si>
    <t>0000000424. CCMN-002345: SERVICIO PARA LA REVISION DE FICHAS TECNICAS - UT HUANUCO PASCO G4</t>
  </si>
  <si>
    <t>0000000523</t>
  </si>
  <si>
    <t>0000370</t>
  </si>
  <si>
    <t>0000000425</t>
  </si>
  <si>
    <t>CCMN-002346: SERVICIO PARA LA REVISION DE FICHAS TECNICAS - UT HUANUCO PASCO G6</t>
  </si>
  <si>
    <t>0000000425. CCMN-002346: SERVICIO PARA LA REVISION DE FICHAS TECNICAS - UT HUANUCO PASCO G6</t>
  </si>
  <si>
    <t>0000000524</t>
  </si>
  <si>
    <t>0000000426</t>
  </si>
  <si>
    <t>CCMN-002347: SERVICIO PARA LA REVISION DE FICHAS TECNICAS - UT HUANUCO PASCO G7</t>
  </si>
  <si>
    <t>0000000426. CCMN-002347: SERVICIO PARA LA REVISION DE FICHAS TECNICAS - UT HUANUCO PASCO G7</t>
  </si>
  <si>
    <t>0000000525</t>
  </si>
  <si>
    <t>0000000427</t>
  </si>
  <si>
    <t>CCMN-002348: SERVICIO PARA LA REVISION DE FICHAS TECNICAS - UT AREQUIPA 1</t>
  </si>
  <si>
    <t>0000000427. CCMN-002348: SERVICIO PARA LA REVISION DE FICHAS TECNICAS - UT AREQUIPA 1</t>
  </si>
  <si>
    <t>0000000526</t>
  </si>
  <si>
    <t>0000000428</t>
  </si>
  <si>
    <t>CCMN-002349: SERVICIO PARA LA REVISION DE FICHAS TECNICAS - UT AREQUIPA G4</t>
  </si>
  <si>
    <t>0000000428. CCMN-002349: SERVICIO PARA LA REVISION DE FICHAS TECNICAS - UT AREQUIPA G4</t>
  </si>
  <si>
    <t>0000000527</t>
  </si>
  <si>
    <t>CCMN-002350: SERVICIO PARA LA REVISION DE FICHAS TECNICAS - UT AREQUIPA G5</t>
  </si>
  <si>
    <t>0000000429. CCMN-002350: SERVICIO PARA LA REVISION DE FICHAS TECNICAS - UT AREQUIPA G5</t>
  </si>
  <si>
    <t>0000000500</t>
  </si>
  <si>
    <t>CCMN-002351: CONTRATACION DEL SERVICIO PARA LA REVISION DE FICHAS TECNICAS DE ACTIVIDADES DE INTERVENCION INMEDIA</t>
  </si>
  <si>
    <t>0000000430. CCMN-002351: CONTRATACION DEL SERVICIO PARA LA REVISION DE FICHAS TECNICAS DE ACTIVIDADES DE INTERVENCION INMEDIA</t>
  </si>
  <si>
    <t>0000000501</t>
  </si>
  <si>
    <t>CCMN-002352: CONTRATACION DEL SERVICIO PARA LA REVISION DE FICHAS TECNICAS DE ACTIVIDADES DE INTERVENCION INMEDIA</t>
  </si>
  <si>
    <t>0000000431. CCMN-002352: CONTRATACION DEL SERVICIO PARA LA REVISION DE FICHAS TECNICAS DE ACTIVIDADES DE INTERVENCION INMEDIA</t>
  </si>
  <si>
    <t>0000000502</t>
  </si>
  <si>
    <t>CCMN-002353: CONTRATACION DEL SERVICIO PARA LA REVISION DE FICHAS TECNICAS DE ACTIVIDADES DE INTERVENCION INMEDIA</t>
  </si>
  <si>
    <t>0000000432. CCMN-002353: CONTRATACION DEL SERVICIO PARA LA REVISION DE FICHAS TECNICAS DE ACTIVIDADES DE INTERVENCION INMEDIA</t>
  </si>
  <si>
    <t>0000000520</t>
  </si>
  <si>
    <t>OPD 016-2026</t>
  </si>
  <si>
    <t>PAGO DE ARBITRIOS CORRESPONDIENTE AL SERVICIO DE ALQUILER INMUEBLE PARA EL ARCHIVO CENTRAL AÑO 2026</t>
  </si>
  <si>
    <t>0000000433. PAGO DE ARBITRIOS CORRESPONDIENTE AL SERVICIO DE ALQUILER INMUEBLE PARA EL ARCHIVO CENTRAL AÑO 2026</t>
  </si>
  <si>
    <t>0000000538</t>
  </si>
  <si>
    <t>CCMN-002354: CONTRATACION DEL SERVICIO DE GUARDIANIA TURNO NOCTURNO PARA LAS INSTALACIONES DE LA UNIDAD TERRITORI</t>
  </si>
  <si>
    <t>0000000434. CCMN-002354: CONTRATACION DEL SERVICIO DE GUARDIANIA TURNO NOCTURNO PARA LAS INSTALACIONES DE LA UNIDAD TERRITORI</t>
  </si>
  <si>
    <t>0000000499</t>
  </si>
  <si>
    <t>CCMN-002355: SERVICIO PARA LA REVISION DE FICHAS TECNICASDE AII UT ANCASH GRUPO 04</t>
  </si>
  <si>
    <t>0000000435. CCMN-002355: SERVICIO PARA LA REVISION DE FICHAS TECNICASDE AII UT ANCASH GRUPO 04</t>
  </si>
  <si>
    <t>0000000494</t>
  </si>
  <si>
    <t>CCMN-002356: SERVICIO DE SUPERVISION, SEGUIMIENTO Y MONITOREO A LAS INTERVENCIONES DEL PROGRAMA UT JUNIN</t>
  </si>
  <si>
    <t>0000000436. CCMN-002356: SERVICIO DE SUPERVISION, SEGUIMIENTO Y MONITOREO A LAS INTERVENCIONES DEL PROGRAMA UT JUNIN</t>
  </si>
  <si>
    <t>SEGUIMIENTO DE INTERVENCIONES</t>
  </si>
  <si>
    <t>0000000532</t>
  </si>
  <si>
    <t>CCMN-002357: SERVICIO PARA LA REVISION DE FICHAS TECNICAS DE ACTIVIDADES DE INTERVENCIONINMEDIATA, UT LORETO</t>
  </si>
  <si>
    <t>0000000437. CCMN-002357: SERVICIO PARA LA REVISION DE FICHAS TECNICAS DE ACTIVIDADES DE INTERVENCIONINMEDIATA, UT LORETO</t>
  </si>
  <si>
    <t>0000000559</t>
  </si>
  <si>
    <t>0000000438</t>
  </si>
  <si>
    <t>CCMN-002358: SERVICIO PARA LA REVISION DE FICHAS TECNICAS DE AII UT HUANCAVELICA GRUPO 01</t>
  </si>
  <si>
    <t>0000000438. CCMN-002358: SERVICIO PARA LA REVISION DE FICHAS TECNICAS DE AII UT HUANCAVELICA GRUPO 01</t>
  </si>
  <si>
    <t>0000000533</t>
  </si>
  <si>
    <t>0000000439</t>
  </si>
  <si>
    <t>CCMN-002359: SERVICIO PARA LA  REVISION DE FICHAS TECNICAS DE ACTIVIDADES DE INTERVENCIONINMEDIATA, UT LORETO</t>
  </si>
  <si>
    <t>0000000439. CCMN-002359: SERVICIO PARA LA  REVISION DE FICHAS TECNICAS DE ACTIVIDADES DE INTERVENCIONINMEDIATA, UT LORETO</t>
  </si>
  <si>
    <t>0000000534</t>
  </si>
  <si>
    <t>0000000440</t>
  </si>
  <si>
    <t>CCMN-002360: SERVICIO PARA REVISION DE FICHAS TECNICAS DE ACTIVIDADES INTERVENCIONINMEDIATA UT ICA - AYACUCHO</t>
  </si>
  <si>
    <t>0000000440. CCMN-002360: SERVICIO PARA REVISION DE FICHAS TECNICAS DE ACTIVIDADES INTERVENCIONINMEDIATA UT ICA - AYACUCHO</t>
  </si>
  <si>
    <t>0000000536</t>
  </si>
  <si>
    <t>CCMN-002361: SERVICIO PARA REVISION DE FICHAS TECNICAS DE ACTIVIDADES DE INTERVENCIONINMEDIATA UT ICA  AYACUCHO</t>
  </si>
  <si>
    <t>0000000441. CCMN-002361: SERVICIO PARA REVISION DE FICHAS TECNICAS DE ACTIVIDADES DE INTERVENCIONINMEDIATA UT ICA  AYACUCHO</t>
  </si>
  <si>
    <t>0000000560</t>
  </si>
  <si>
    <t>CCMN-002362: SERVICIO PARA A REVISION DE FICHAS TECNICAS DE AII UT HUANCAVELICA GRUPO 02</t>
  </si>
  <si>
    <t>0000000442. CCMN-002362: SERVICIO PARA A REVISION DE FICHAS TECNICAS DE AII UT HUANCAVELICA GRUPO 02</t>
  </si>
  <si>
    <t>0000000513</t>
  </si>
  <si>
    <t>CCMN-002363: SERVICIO PARA LA REVISION DE FICHAS TECNICAS DE ACTIVIDADES DE INTERVENCION INMEDIATA, EN EL MARCO D</t>
  </si>
  <si>
    <t>0000000443. CCMN-002363: SERVICIO PARA LA REVISION DE FICHAS TECNICAS DE ACTIVIDADES DE INTERVENCION INMEDIATA, EN EL MARCO D</t>
  </si>
  <si>
    <t>0000000514</t>
  </si>
  <si>
    <t>CCMN-002364: SERVICIO PARA LA REVISION DE FICHAS TECNICAS DE ACTIVIDADES DE INTERVENCION INMEDIATA, EN EL MARCO D</t>
  </si>
  <si>
    <t>0000000444. CCMN-002364: SERVICIO PARA LA REVISION DE FICHAS TECNICAS DE ACTIVIDADES DE INTERVENCION INMEDIATA, EN EL MARCO D</t>
  </si>
  <si>
    <t>0000000515</t>
  </si>
  <si>
    <t>CCMN-002365: SERVICIO PARA LA REVISION DE FICHAS TECNICAS DE ACTIVIDADES DE INTERVENCION INMEDIATA, EN EL MARCO D</t>
  </si>
  <si>
    <t>0000000445. CCMN-002365: SERVICIO PARA LA REVISION DE FICHAS TECNICAS DE ACTIVIDADES DE INTERVENCION INMEDIATA, EN EL MARCO D</t>
  </si>
  <si>
    <t>0000000516</t>
  </si>
  <si>
    <t>CCMN-002366: SERVICIO PARA LA REVISION DE FICHAS TECNICAS DE ACTIVIDADES DE INTERVENCION INMEDIATA, EN EL MARCO D</t>
  </si>
  <si>
    <t>0000000446. CCMN-002366: SERVICIO PARA LA REVISION DE FICHAS TECNICAS DE ACTIVIDADES DE INTERVENCION INMEDIATA, EN EL MARCO D</t>
  </si>
  <si>
    <t>0000000517</t>
  </si>
  <si>
    <t>CCMN-002367: SERVICIO PARA LA REVISION DE FICHAS TECNICAS DE ACTIVIDADES DE INTERVENCION INMEDIATA, EN EL MARCO D</t>
  </si>
  <si>
    <t>0000000447. CCMN-002367: SERVICIO PARA LA REVISION DE FICHAS TECNICAS DE ACTIVIDADES DE INTERVENCION INMEDIATA, EN EL MARCO D</t>
  </si>
  <si>
    <t>0000000518</t>
  </si>
  <si>
    <t>0000000448</t>
  </si>
  <si>
    <t>CCMN-002368: SERVICIO PARA LA REVISION DE FICHAS TECNICAS DE ACTIVIDADES DE INTERVENCION INMEDIATA, EN EL MARCO D</t>
  </si>
  <si>
    <t>0000000448. CCMN-002368: SERVICIO PARA LA REVISION DE FICHAS TECNICAS DE ACTIVIDADES DE INTERVENCION INMEDIATA, EN EL MARCO D</t>
  </si>
  <si>
    <t>0000000561</t>
  </si>
  <si>
    <t>0000000449</t>
  </si>
  <si>
    <t>CCMN-002369: SERVICIO PARA LA REVISION DE FICHAS TECNICAS DE AII UT HUANCAVELICA GRUPO 03</t>
  </si>
  <si>
    <t>0000000449. CCMN-002369: SERVICIO PARA LA REVISION DE FICHAS TECNICAS DE AII UT HUANCAVELICA GRUPO 03</t>
  </si>
  <si>
    <t>0000000537</t>
  </si>
  <si>
    <t>0000000450</t>
  </si>
  <si>
    <t>CCMN-002370: SERVICIO PARA REVISION DE FICHAS TECNICAS DE ACTIVIDADES DE INTERVENCION INMEDIATA UT ICA AYACUCHO</t>
  </si>
  <si>
    <t>0000000450. CCMN-002370: SERVICIO PARA REVISION DE FICHAS TECNICAS DE ACTIVIDADES DE INTERVENCION INMEDIATA UT ICA AYACUCHO</t>
  </si>
  <si>
    <t>0000000528</t>
  </si>
  <si>
    <t>0000375</t>
  </si>
  <si>
    <t>0000000451</t>
  </si>
  <si>
    <t>CCMN-002371: SERVICIO PARA LA REVISION DE FICHAS TECNICAS - UT HUANUCO PASCO G2</t>
  </si>
  <si>
    <t>0000000451. CCMN-002371: SERVICIO PARA LA REVISION DE FICHAS TECNICAS - UT HUANUCO PASCO G2</t>
  </si>
  <si>
    <t>0000000452</t>
  </si>
  <si>
    <t>CCMN-002372: SERVICIO PARA LA REVISION DE FICHAS TECNICAS - UT HUAUCO PASCO G5</t>
  </si>
  <si>
    <t>0000000452. CCMN-002372: SERVICIO PARA LA REVISION DE FICHAS TECNICAS - UT HUAUCO PASCO G5</t>
  </si>
  <si>
    <t>0000000529</t>
  </si>
  <si>
    <t>CCMN-002373: SERVICIO PARA LA REVISION DE FICHAS TECNICAS - UT AREQUIPA G2</t>
  </si>
  <si>
    <t>0000000453. CCMN-002373: SERVICIO PARA LA REVISION DE FICHAS TECNICAS - UT AREQUIPA G2</t>
  </si>
  <si>
    <t>0000000530</t>
  </si>
  <si>
    <t>0000000454</t>
  </si>
  <si>
    <t>CCMN-002374: SERVICIO PARA LA REVISION DE FICHAS TECNICAS - UT AREQUIPA G3</t>
  </si>
  <si>
    <t>0000000454. CCMN-002374: SERVICIO PARA LA REVISION DE FICHAS TECNICAS - UT AREQUIPA G3</t>
  </si>
  <si>
    <t>0000000562</t>
  </si>
  <si>
    <t>CCMN-002375: SERVICIOS PARA LA REVISION DE FICHAS TECNICAS DE AII UT HUANCAVELICA GRUPO 04</t>
  </si>
  <si>
    <t>0000000456. CCMN-002375: SERVICIOS PARA LA REVISION DE FICHAS TECNICAS DE AII UT HUANCAVELICA GRUPO 04</t>
  </si>
  <si>
    <t>0000000539</t>
  </si>
  <si>
    <t>CCMN-002376: CONTRATACION DEL SERVICIO PARA LA REVISION DE FICHAS TECNICAS DE ACTIVIDADES DE INTERVENCION INMEDIA</t>
  </si>
  <si>
    <t>0000000457. CCMN-002376: CONTRATACION DEL SERVICIO PARA LA REVISION DE FICHAS TECNICAS DE ACTIVIDADES DE INTERVENCION INMEDIA</t>
  </si>
  <si>
    <t>0000000540</t>
  </si>
  <si>
    <t>0000000458</t>
  </si>
  <si>
    <t>CCMN-002377: CONTRATACION DEL SERVICIO PARA LA REVISION DE FICHAS TECNICAS DE ACTIVIDADES DE INTERVENCION INMEDIA</t>
  </si>
  <si>
    <t>0000000458. CCMN-002377: CONTRATACION DEL SERVICIO PARA LA REVISION DE FICHAS TECNICAS DE ACTIVIDADES DE INTERVENCION INMEDIA</t>
  </si>
  <si>
    <t>0000000541</t>
  </si>
  <si>
    <t>0000389</t>
  </si>
  <si>
    <t>CCMN-002378: CONTRATACION DEL SERVICIO PARA LA REVISION DE FICHAS TECNICAS DE ACTIVIDADES DE INTERVENCION INMEDIA</t>
  </si>
  <si>
    <t>0000000459. CCMN-002378: CONTRATACION DEL SERVICIO PARA LA REVISION DE FICHAS TECNICAS DE ACTIVIDADES DE INTERVENCION INMEDIA</t>
  </si>
  <si>
    <t>0000000542</t>
  </si>
  <si>
    <t>CCMN-002379: CONTRATACION DEL SERVICIO PARA LA REVISION DE FICHAS TECNICAS DE ACTIVIDADES DE INTERVENCION INMEDIA</t>
  </si>
  <si>
    <t>0000000460. CCMN-002379: CONTRATACION DEL SERVICIO PARA LA REVISION DE FICHAS TECNICAS DE ACTIVIDADES DE INTERVENCION INMEDIA</t>
  </si>
  <si>
    <t>0000000543</t>
  </si>
  <si>
    <t>CCMN-002380: CONTRATACION DEL SERVICIO PARA LA REVISION DE FICHAS TECNICAS DE ACTIVIDADES DE INTERVENCION INMEDIA</t>
  </si>
  <si>
    <t>0000000461. CCMN-002380: CONTRATACION DEL SERVICIO PARA LA REVISION DE FICHAS TECNICAS DE ACTIVIDADES DE INTERVENCION INMEDIA</t>
  </si>
  <si>
    <t>0000000552</t>
  </si>
  <si>
    <t>CCMN-002381: SERVICIO DE REVISION DE FICHAS TECNICAS DEACTIVIDADES DE INTERVENCION INMEDIATA UT APURIMAC GRUPO 01</t>
  </si>
  <si>
    <t>0000000462. CCMN-002381: SERVICIO DE REVISION DE FICHAS TECNICAS DEACTIVIDADES DE INTERVENCION INMEDIATA UT APURIMAC GRUPO 01</t>
  </si>
  <si>
    <t>0000000463</t>
  </si>
  <si>
    <t>CCMN-002382: SERVICIO REVISION DE FICHAS TECNICAS DEACTIVIDADES DE INTERVENCION INMEDIATA UT APURIMAC GRUPO 02</t>
  </si>
  <si>
    <t>0000000463. CCMN-002382: SERVICIO REVISION DE FICHAS TECNICAS DEACTIVIDADES DE INTERVENCION INMEDIATA UT APURIMAC GRUPO 02</t>
  </si>
  <si>
    <t>0000000519</t>
  </si>
  <si>
    <t>CCMN-002383: SERVICIO DE ASISTENCIA EN LA ELABORACION DE DOCUMENTOS ADMINISTRATIVOS, PARA LA UNIDAD TERRITORIAL L</t>
  </si>
  <si>
    <t>0000000464. CCMN-002383: SERVICIO DE ASISTENCIA EN LA ELABORACION DE DOCUMENTOS ADMINISTRATIVOS, PARA LA UNIDAD TERRITORIAL L</t>
  </si>
  <si>
    <t>0000000554</t>
  </si>
  <si>
    <t>CCMN-002384: SERVICIO REVISION DE FICHAS TECNICAS DE ACTIVIDADES DE INTERVENCION INMEDIATA UT APURIMAC GRUPO 03</t>
  </si>
  <si>
    <t>0000000465. CCMN-002384: SERVICIO REVISION DE FICHAS TECNICAS DE ACTIVIDADES DE INTERVENCION INMEDIATA UT APURIMAC GRUPO 03</t>
  </si>
  <si>
    <t>0000000535</t>
  </si>
  <si>
    <t>CCMN-002385: SERVICIO REVISION DE FICHAS TECNICAS DEACTIVIDADES DE INTERVENCIONINMEDIATA UT ICA - AYACUCHO 02</t>
  </si>
  <si>
    <t>0000000466. CCMN-002385: SERVICIO REVISION DE FICHAS TECNICAS DEACTIVIDADES DE INTERVENCIONINMEDIATA UT ICA - AYACUCHO 02</t>
  </si>
  <si>
    <t>0000000563</t>
  </si>
  <si>
    <t>0000000467</t>
  </si>
  <si>
    <t>CCMN-002386: SERVICIO PARA LA REVISION DE FICHAS TECNICAS DE AII UT HUANCAVELICA GRUPO 05</t>
  </si>
  <si>
    <t>0000000467. CCMN-002386: SERVICIO PARA LA REVISION DE FICHAS TECNICAS DE AII UT HUANCAVELICA GRUPO 05</t>
  </si>
  <si>
    <t>0000000548</t>
  </si>
  <si>
    <t>CCMN-002387: SERVICIO PARA LA REVISION DE FICHAS TECNICAS G01-UT SAN MARTIN</t>
  </si>
  <si>
    <t>0000000468. CCMN-002387: SERVICIO PARA LA REVISION DE FICHAS TECNICAS G01-UT SAN MARTIN</t>
  </si>
  <si>
    <t>0000000549</t>
  </si>
  <si>
    <t>0000000469</t>
  </si>
  <si>
    <t>CCMN-002388: SERVICIO PARA LA REVISION DE FICHAS TECNICAS DE ACTIVIDADES DE INTERVENCION</t>
  </si>
  <si>
    <t>0000000469. CCMN-002388: SERVICIO PARA LA REVISION DE FICHAS TECNICAS DE ACTIVIDADES DE INTERVENCION</t>
  </si>
  <si>
    <t>0000000544</t>
  </si>
  <si>
    <t>CCMN-002389: CONTRATACION DEL SERVICIO PARA LA REVISION DE FICHAS TECNICAS DE ACTIVIDADES DE INTERVENCION INMEDIA</t>
  </si>
  <si>
    <t>0000000470. CCMN-002389: CONTRATACION DEL SERVICIO PARA LA REVISION DE FICHAS TECNICAS DE ACTIVIDADES DE INTERVENCION INMEDIA</t>
  </si>
  <si>
    <t>0000000556</t>
  </si>
  <si>
    <t>CCMN-002390: CONTRATACION DEL SERVICIO PARA LA REVISION DE FICHAS TECNICAS DE ACTIVIDADES DE INTERVENCION INMEDIA</t>
  </si>
  <si>
    <t>0000000471. CCMN-002390: CONTRATACION DEL SERVICIO PARA LA REVISION DE FICHAS TECNICAS DE ACTIVIDADES DE INTERVENCION INMEDIA</t>
  </si>
  <si>
    <t>0000000550</t>
  </si>
  <si>
    <t>0000000472</t>
  </si>
  <si>
    <t>CCMN-002391: SERVICIO PARA LA REVISION DE FICHAS TECNICAS DE ACTIVIDADES DE INTERVENCION -UT SAN MARTIN G03</t>
  </si>
  <si>
    <t>0000000472. CCMN-002391: SERVICIO PARA LA REVISION DE FICHAS TECNICAS DE ACTIVIDADES DE INTERVENCION -UT SAN MARTIN G03</t>
  </si>
  <si>
    <t>0000000551</t>
  </si>
  <si>
    <t>0000000473</t>
  </si>
  <si>
    <t>CCMN-002392: G03-SERVICIO PARA LA REVISION DE FICHAS TECNICAS DE ACTIVIDADES DE INTERVENCION INMEDIATA-UT SAN MAR</t>
  </si>
  <si>
    <t>0000000473. CCMN-002392: G03-SERVICIO PARA LA REVISION DE FICHAS TECNICAS DE ACTIVIDADES DE INTERVENCION INMEDIATA-UT SAN MAR</t>
  </si>
  <si>
    <t>0000000555</t>
  </si>
  <si>
    <t>0000405</t>
  </si>
  <si>
    <t>0000000474</t>
  </si>
  <si>
    <t>CCMN-002394: SERVICIO PARA LA REVISION DE FICHAS TECNICAS DE ACTIVIDADES DE INTERVENCION INMEDIATA UT LIMA SUR</t>
  </si>
  <si>
    <t>0000000474. CCMN-002394: SERVICIO PARA LA REVISION DE FICHAS TECNICAS DE ACTIVIDADES DE INTERVENCION INMEDIATA UT LIMA SUR</t>
  </si>
  <si>
    <t>0000000565</t>
  </si>
  <si>
    <t>CCMN-002393: SERVICIO PARA LA REVISION DE FICHAS TECNICAS DE ACTIVIDADES DE INTERVENCION INMEDIATA</t>
  </si>
  <si>
    <t>0000000475. CCMN-002393: SERVICIO PARA LA REVISION DE FICHAS TECNICAS DE ACTIVIDADES DE INTERVENCION INMEDIATA</t>
  </si>
  <si>
    <t>0000000557</t>
  </si>
  <si>
    <t>0000000476</t>
  </si>
  <si>
    <t>CCMN-002395: SERVICIO DE CLASIFICACION, ORDENAMIENTO E INVENTARIO DOCUMENTARIO PARA LA COORDINACION FUNCIONAL DE</t>
  </si>
  <si>
    <t>0000000476. CCMN-002395: SERVICIO DE CLASIFICACION, ORDENAMIENTO E INVENTARIO DOCUMENTARIO PARA LA COORDINACION FUNCIONAL DE</t>
  </si>
  <si>
    <t>0000000477</t>
  </si>
  <si>
    <t>CCMN-000032: SEGURIDAD Y VIGILANCIA UT PIURA - TUMBES</t>
  </si>
  <si>
    <t>0000000477. CCMN-000032: SEGURIDAD Y VIGILANCIA UT PIURA - TUMBES</t>
  </si>
  <si>
    <t>0000000566</t>
  </si>
  <si>
    <t>0000000478</t>
  </si>
  <si>
    <t>CCMN-002396: SERVICIO PARA LA REVISION DE FICHAS TECNICAS DE AII UT HUANCAVELICA GRUPO 06</t>
  </si>
  <si>
    <t>0000000478. CCMN-002396: SERVICIO PARA LA REVISION DE FICHAS TECNICAS DE AII UT HUANCAVELICA GRUPO 06</t>
  </si>
  <si>
    <t>TRANSFERENCIAS PI</t>
  </si>
  <si>
    <t>0000001303</t>
  </si>
  <si>
    <t>OPD 482-2026</t>
  </si>
  <si>
    <t>13/04/2026</t>
  </si>
  <si>
    <t>0000000479</t>
  </si>
  <si>
    <t>SOLICITUD DE CERTIFICACIÓN DE CRÉDITO PRESUPUESTAL PARA  EL FINANCIAMIENTO DE PROYECTOS DE INVERSIÓN PRIORIZADOS  EN LOS DISTRITOS DEL ÁMBITO DE LA FOCALIZACIÓN GEOGRÁFICA  DEL PROGRAMA DE EMPLEO TEMPORAL PROGRAMA LLAMKASUN</t>
  </si>
  <si>
    <t>0000000479. SOLICITUD DE CERTIFICACIÓN DE CRÉDITO PRESUPUESTAL PARA  EL FINANCIAMIENTO DE PROYECTOS DE INVERSIÓN PRIORIZADOS  EN LOS DISTRITOS DEL ÁMBITO DE LA FOCALIZACIÓN GEOGRÁFICA  DEL PROGRAMA DE EMPLEO TEMPORAL PROGRAMA LLAMKASUN</t>
  </si>
  <si>
    <t>0031. LIMA</t>
  </si>
  <si>
    <t>TRANSFERENCIAS AII</t>
  </si>
  <si>
    <t>0000000675</t>
  </si>
  <si>
    <t>OPD 31-2026</t>
  </si>
  <si>
    <t>SOLICITUD DE CERTIFICACIÓN DE CRÉDITO PRESUPUESTAL PARA  EL FINANCIAMIENTO DE ACTIVIDADES DE INTERVENCIÓN  INMEDIATA, EN EL MARCO DEL DECRETO SUPREMO N° 142-2025 PCM   DECRETO SUPREMO N° 110-2025-PCM  PRORROGADO CON  LOS DECRETOS SUPREMOS N 125 144</t>
  </si>
  <si>
    <t>0000000480. SOLICITUD DE CERTIFICACIÓN DE CRÉDITO PRESUPUESTAL PARA  EL FINANCIAMIENTO DE ACTIVIDADES DE INTERVENCIÓN  INMEDIATA, EN EL MARCO DEL DECRETO SUPREMO N° 142-2025 PCM   DECRETO SUPREMO N° 110-2025-PCM  PRORROGADO CON  LOS DECRETOS SUPREMOS N 125 144</t>
  </si>
  <si>
    <t>0030. LIMA</t>
  </si>
  <si>
    <t>0000000571</t>
  </si>
  <si>
    <t>CCMN-002397: SERVICIO DE RECEPCION Y REGISTRO DE PEDIDOS Y ORDENAMIENTO DE DOCUMENTACION EN ALMACEN</t>
  </si>
  <si>
    <t>0000000481. CCMN-002397: SERVICIO DE RECEPCION Y REGISTRO DE PEDIDOS Y ORDENAMIENTO DE DOCUMENTACION EN ALMACEN</t>
  </si>
  <si>
    <t>0000000569</t>
  </si>
  <si>
    <t>0000411</t>
  </si>
  <si>
    <t>CCMN-002398: SERVICIO REVISION DE FICHAS TECNICAS DE ACTIVIDADES INTERVENCION INMEDIATA  UT APURIMAC GRUPO N04</t>
  </si>
  <si>
    <t>0000000482. CCMN-002398: SERVICIO REVISION DE FICHAS TECNICAS DE ACTIVIDADES INTERVENCION INMEDIATA  UT APURIMAC GRUPO N04</t>
  </si>
  <si>
    <t>0000000570</t>
  </si>
  <si>
    <t>CCMN-002399: SERVICIO REVISION DE FICHAS TECNICAS DE ACTIVIDADES INTERVENCION INMEDIATA  UT APURIMAC GRUPO N05</t>
  </si>
  <si>
    <t>0000000483. CCMN-002399: SERVICIO REVISION DE FICHAS TECNICAS DE ACTIVIDADES INTERVENCION INMEDIATA  UT APURIMAC GRUPO N05</t>
  </si>
  <si>
    <t>0000000568</t>
  </si>
  <si>
    <t>0000000484</t>
  </si>
  <si>
    <t>CCMN-002401: SERVICIO PARA LA REVISION DE FICHAS TECNICAS DE AII UT TACNA GRUPO 01</t>
  </si>
  <si>
    <t>0000000484. CCMN-002401: SERVICIO PARA LA REVISION DE FICHAS TECNICAS DE AII UT TACNA GRUPO 01</t>
  </si>
  <si>
    <t>0000000572</t>
  </si>
  <si>
    <t>0000415</t>
  </si>
  <si>
    <t>CCMN-002402: SERVICIO DE REVISION DE LIQUIDACIONES TECNICA FINANCIERA PARA UNIDAD TERRITORIAL HUANUCO-PASCO</t>
  </si>
  <si>
    <t>0000000485. CCMN-002402: SERVICIO DE REVISION DE LIQUIDACIONES TECNICA FINANCIERA PARA UNIDAD TERRITORIAL HUANUCO-PASCO</t>
  </si>
  <si>
    <t>REVISORES - ITL</t>
  </si>
  <si>
    <t>0000000573</t>
  </si>
  <si>
    <t>0000416</t>
  </si>
  <si>
    <t>20/02/2026</t>
  </si>
  <si>
    <t>CCMN-002403: SERVICIO DE REVISION DE INFORMES DE LIQUIDACION TECNICO FINANCIERA EN LA UNIDAD TERRITORIAL JUNIN</t>
  </si>
  <si>
    <t>0000000486. CCMN-002403: SERVICIO DE REVISION DE INFORMES DE LIQUIDACION TECNICO FINANCIERA EN LA UNIDAD TERRITORIAL JUNIN</t>
  </si>
  <si>
    <t>0000000576</t>
  </si>
  <si>
    <t>0000419</t>
  </si>
  <si>
    <t>CCMN-002404: CONTRATACION DEL SERVICIO PARA LA REVISION DE FICHAS TECNICAS DE ACTIVIDADES - UT UCAYALI</t>
  </si>
  <si>
    <t>0000000487. CCMN-002404: CONTRATACION DEL SERVICIO PARA LA REVISION DE FICHAS TECNICAS DE ACTIVIDADES - UT UCAYALI</t>
  </si>
  <si>
    <t>0000000577</t>
  </si>
  <si>
    <t>CCMN-002405: SERVICIO PARA LA REVISION DE FICHAS TECNICAS DE ACTIVIDADES DE INTERVENCION INMEDIATA G02- UT JUNIN</t>
  </si>
  <si>
    <t>0000000488. CCMN-002405: SERVICIO PARA LA REVISION DE FICHAS TECNICAS DE ACTIVIDADES DE INTERVENCION INMEDIATA G02- UT JUNIN</t>
  </si>
  <si>
    <t>0000000575</t>
  </si>
  <si>
    <t>CCMN-002406: SERVICIO DE ASISTENCIA TECNICA ADMINISTRATIVA EN LA ELABORACION DE DOCUMENTOS UT AMAZONAS</t>
  </si>
  <si>
    <t>0000000489. CCMN-002406: SERVICIO DE ASISTENCIA TECNICA ADMINISTRATIVA EN LA ELABORACION DE DOCUMENTOS UT AMAZONAS</t>
  </si>
  <si>
    <t>0000000574</t>
  </si>
  <si>
    <t>CCMN-002407: SERVICIO DE DISENO DE MATERIAL GRAFICO Y AUDIOVISUAL DESTINADO A FORTALECER Y DINAMIZAR RRHH</t>
  </si>
  <si>
    <t>0000000490. CCMN-002407: SERVICIO DE DISENO DE MATERIAL GRAFICO Y AUDIOVISUAL DESTINADO A FORTALECER Y DINAMIZAR RRHH</t>
  </si>
  <si>
    <t>0000000580</t>
  </si>
  <si>
    <t>0000000491</t>
  </si>
  <si>
    <t>CCMN-002408: CONTRATACION DE UN (01) LOCADOR PARA EL SERVICIO DE ASISTENCIA ADMINISTRATIVA - UT MOQUEGUA</t>
  </si>
  <si>
    <t>0000000491. CCMN-002408: CONTRATACION DE UN (01) LOCADOR PARA EL SERVICIO DE ASISTENCIA ADMINISTRATIVA - UT MOQUEGUA</t>
  </si>
  <si>
    <t>0000000578</t>
  </si>
  <si>
    <t>0000421</t>
  </si>
  <si>
    <t>23/02/2026</t>
  </si>
  <si>
    <t>CCMN-002409: SERVICIO DE SEGUIMIENTO, REVISION Y REGISTRO DE LA ELEGIBILIDAD Y CONF DE EXP TEC UT CAJAMARCA</t>
  </si>
  <si>
    <t>0000000492. CCMN-002409: SERVICIO DE SEGUIMIENTO, REVISION Y REGISTRO DE LA ELEGIBILIDAD Y CONF DE EXP TEC UT CAJAMARCA</t>
  </si>
  <si>
    <t>REVISOR, REGISTRO DE ELEGIBILIDAD</t>
  </si>
  <si>
    <t>0000000584</t>
  </si>
  <si>
    <t>0000426</t>
  </si>
  <si>
    <t>CCMN-002411: SERVICIO DE SEGUIMIENTO, REVISION Y REGISTRO DE LA ELEGIBILIDAD Y CONFORMIDAD - UT APURIMAC</t>
  </si>
  <si>
    <t>0000000493. CCMN-002411: SERVICIO DE SEGUIMIENTO, REVISION Y REGISTRO DE LA ELEGIBILIDAD Y CONFORMIDAD - UT APURIMAC</t>
  </si>
  <si>
    <t>0000000585</t>
  </si>
  <si>
    <t>0000427</t>
  </si>
  <si>
    <t>CCMN-002410: CONTRATACION DEL SERVICIO DE SEGUIMIENTO, REVISION Y REGISTRO DE LA ELEGIBILIDAD - UT LIMA SUR</t>
  </si>
  <si>
    <t>0000000494. CCMN-002410: CONTRATACION DEL SERVICIO DE SEGUIMIENTO, REVISION Y REGISTRO DE LA ELEGIBILIDAD - UT LIMA SUR</t>
  </si>
  <si>
    <t>0000000601</t>
  </si>
  <si>
    <t>26/02/2026</t>
  </si>
  <si>
    <t>PROGRAMACION DE VIATICOS POR COMISION DE SERVICIO DE LA UNIDAD TERRITORIAL LA LIBERTAD ANCASH NOROESTE</t>
  </si>
  <si>
    <t>0000000495. PROGRAMACION DE VIATICOS POR COMISION DE SERVICIO DE LA UNIDAD TERRITORIAL LA LIBERTAD ANCASH NOROESTE</t>
  </si>
  <si>
    <t>0000000586</t>
  </si>
  <si>
    <t>0000428</t>
  </si>
  <si>
    <t>CCMN-002412: SERVICIO DE SEGUIMIENTO, REVISION Y REGISTRO DE LA ELEGIBILIDAD Y CONFORMIDAD DE EXPEDIENTES TECNICO</t>
  </si>
  <si>
    <t>0000000496. CCMN-002412: SERVICIO DE SEGUIMIENTO, REVISION Y REGISTRO DE LA ELEGIBILIDAD Y CONFORMIDAD DE EXPEDIENTES TECNICO</t>
  </si>
  <si>
    <t>0000000588</t>
  </si>
  <si>
    <t>RECONOCIMIENTO DE PAGO NETO DE VACACIONES TRUNCAS POR CESE DE FUNCIONES DE LA EXSERVIDORA LIZBETH MAMANI HUMPIRI</t>
  </si>
  <si>
    <t>0000000497. RECONOCIMIENTO DE PAGO NETO DE VACACIONES TRUNCAS POR CESE DE FUNCIONES DE LA EXSERVIDORA LIZBETH MAMANI HUMPIRI</t>
  </si>
  <si>
    <t>0000000591</t>
  </si>
  <si>
    <t>0000433</t>
  </si>
  <si>
    <t>CCMN-002414: SERVICIO DE GUARDIANIA TURNO DIURNO PARA LAS INSTALACIONES DE LA UT ANCASH</t>
  </si>
  <si>
    <t>0000000498. CCMN-002414: SERVICIO DE GUARDIANIA TURNO DIURNO PARA LAS INSTALACIONES DE LA UT ANCASH</t>
  </si>
  <si>
    <t>0000000594</t>
  </si>
  <si>
    <t>CCMN-002413: SERVICIO DE SEGUIMIENTO, REVISION Y REGISTRO DE LA ELEGIBILIDAD Y CONFORMIDAD UT ICA-AYACUCHO SUR</t>
  </si>
  <si>
    <t>0000000499. CCMN-002413: SERVICIO DE SEGUIMIENTO, REVISION Y REGISTRO DE LA ELEGIBILIDAD Y CONFORMIDAD UT ICA-AYACUCHO SUR</t>
  </si>
  <si>
    <t>0000000592</t>
  </si>
  <si>
    <t>0000434</t>
  </si>
  <si>
    <t>CCMN-002415: SERVICIO DE GUARDIANIA TURNO NOCTURNO PARA LAS INSTALACIONES DE LA UT ANCASH</t>
  </si>
  <si>
    <t>0000000500. CCMN-002415: SERVICIO DE GUARDIANIA TURNO NOCTURNO PARA LAS INSTALACIONES DE LA UT ANCASH</t>
  </si>
  <si>
    <t>0000000593</t>
  </si>
  <si>
    <t>CCMN-002417: SERVICIO DE SEGUIMIENTO, REVISION Y REGISTRO DE LA ELEGIBILIDAD DE EXP TEC DE PII UT TACNA</t>
  </si>
  <si>
    <t>0000000501. CCMN-002417: SERVICIO DE SEGUIMIENTO, REVISION Y REGISTRO DE LA ELEGIBILIDAD DE EXP TEC DE PII UT TACNA</t>
  </si>
  <si>
    <t>0000000595</t>
  </si>
  <si>
    <t>CCMN-002418: SERVICIO DE ORGANIZACION, FOLIACION E INVENTARIO DEL  ACERVO DOCUMENTAL PARA LA UT SAN MARTIN</t>
  </si>
  <si>
    <t>0000000502. CCMN-002418: SERVICIO DE ORGANIZACION, FOLIACION E INVENTARIO DEL  ACERVO DOCUMENTAL PARA LA UT SAN MARTIN</t>
  </si>
  <si>
    <t>0000000631</t>
  </si>
  <si>
    <t>0000459</t>
  </si>
  <si>
    <t>CCMN-002416: PRORROGA DE ALQUILER DE INMUEBLE DE LA UNIDAD TERRITORIAL AREQUIPA</t>
  </si>
  <si>
    <t>0000000503. CCMN-002416: PRORROGA DE ALQUILER DE INMUEBLE DE LA UNIDAD TERRITORIAL AREQUIPA</t>
  </si>
  <si>
    <t>0000000589</t>
  </si>
  <si>
    <t>0000431</t>
  </si>
  <si>
    <t>CCMN-002419: SERVICIO DE SEGUIMIENTO, REVISION Y REGISTRO DE LA ELEGIBILIDAD - UT AMAZONAS</t>
  </si>
  <si>
    <t>0000000504. CCMN-002419: SERVICIO DE SEGUIMIENTO, REVISION Y REGISTRO DE LA ELEGIBILIDAD - UT AMAZONAS</t>
  </si>
  <si>
    <t>0000000590</t>
  </si>
  <si>
    <t>0000432</t>
  </si>
  <si>
    <t>CCMN-002420: SERVICIO DE SEGUIMIENTO, REVISION Y REGISTRO DE LA ELEGIBILIDAD - UT SAN MARTIN</t>
  </si>
  <si>
    <t>0000000505. CCMN-002420: SERVICIO DE SEGUIMIENTO, REVISION Y REGISTRO DE LA ELEGIBILIDAD - UT SAN MARTIN</t>
  </si>
  <si>
    <t>0000000596</t>
  </si>
  <si>
    <t>0000436</t>
  </si>
  <si>
    <t>CCMN-002421: SERVICIO DE SEGUIMIENTO, REVISION Y REGISTRO DE LA ELEGIBILIDAD Y CONFORMIDAD DE UT AREQUIPA</t>
  </si>
  <si>
    <t>0000000506. CCMN-002421: SERVICIO DE SEGUIMIENTO, REVISION Y REGISTRO DE LA ELEGIBILIDAD Y CONFORMIDAD DE UT AREQUIPA</t>
  </si>
  <si>
    <t>0000000597</t>
  </si>
  <si>
    <t>0000437</t>
  </si>
  <si>
    <t>CCMN-002422: SERVICIO DE SEGUIMIENTO, REVISION Y REGISTRO DE LA ELEGIBILIDAD Y CONFORMIDAD DE EXPEDIENTES TECNICO</t>
  </si>
  <si>
    <t>0000000507. CCMN-002422: SERVICIO DE SEGUIMIENTO, REVISION Y REGISTRO DE LA ELEGIBILIDAD Y CONFORMIDAD DE EXPEDIENTES TECNICO</t>
  </si>
  <si>
    <t>0000000598</t>
  </si>
  <si>
    <t>0000438</t>
  </si>
  <si>
    <t>CCMN-002423: SERVICIO DE ASISTENCIA TECNICA PARA LA REVISION DE LA ADMISIBILIDAD DE FICHAS TECNICAS UT AYACUCHO</t>
  </si>
  <si>
    <t>0000000508. CCMN-002423: SERVICIO DE ASISTENCIA TECNICA PARA LA REVISION DE LA ADMISIBILIDAD DE FICHAS TECNICAS UT AYACUCHO</t>
  </si>
  <si>
    <t>0000000606</t>
  </si>
  <si>
    <t>27/02/2026</t>
  </si>
  <si>
    <t>0000000509</t>
  </si>
  <si>
    <t>CCMN-002424: SERVICIO DE ASISTENCIA TECNICA PARA LA REVISION DE LA ADMISIBILIDAD DE FICHAS TECNICAS - UT LAMBAYEQ</t>
  </si>
  <si>
    <t>0000000509. CCMN-002424: SERVICIO DE ASISTENCIA TECNICA PARA LA REVISION DE LA ADMISIBILIDAD DE FICHAS TECNICAS - UT LAMBAYEQ</t>
  </si>
  <si>
    <t>0000000607</t>
  </si>
  <si>
    <t>0000442</t>
  </si>
  <si>
    <t>CCMN-002425: SERVICIO DE ASISTENCIA TECNICA PARA LA REVISION DE LA ADMISIBILIDAD DE FICHAS TECNICAS -UT ANCASH</t>
  </si>
  <si>
    <t>0000000510. CCMN-002425: SERVICIO DE ASISTENCIA TECNICA PARA LA REVISION DE LA ADMISIBILIDAD DE FICHAS TECNICAS -UT ANCASH</t>
  </si>
  <si>
    <t>0000000600</t>
  </si>
  <si>
    <t>0000439</t>
  </si>
  <si>
    <t>0000000511</t>
  </si>
  <si>
    <t>CCMN-002426: CONTRATACION DEL SERVICIO DE CONDUCCION DE VEHICULO PARA EL TRASLADO DEL PERSONAL QUE LABORA EN LA U</t>
  </si>
  <si>
    <t>0000000511. CCMN-002426: CONTRATACION DEL SERVICIO DE CONDUCCION DE VEHICULO PARA EL TRASLADO DEL PERSONAL QUE LABORA EN LA U</t>
  </si>
  <si>
    <t>0000000610</t>
  </si>
  <si>
    <t>0000445</t>
  </si>
  <si>
    <t>CCMN-002427: SERVICIO DE ASISTENCIA TECNICA PARA LA REVISION DE LA ADMISIBILIDAD - UT CAJAMARCA G1</t>
  </si>
  <si>
    <t>0000000512. CCMN-002427: SERVICIO DE ASISTENCIA TECNICA PARA LA REVISION DE LA ADMISIBILIDAD - UT CAJAMARCA G1</t>
  </si>
  <si>
    <t>0000000611</t>
  </si>
  <si>
    <t>0000446</t>
  </si>
  <si>
    <t>CCMN-002428: SERVICIO DE ASISTENCIA TECNICA PARA LA REVISION DE LA ADMISIBILIDAD - UT CAJAMARCA G2</t>
  </si>
  <si>
    <t>0000000513. CCMN-002428: SERVICIO DE ASISTENCIA TECNICA PARA LA REVISION DE LA ADMISIBILIDAD - UT CAJAMARCA G2</t>
  </si>
  <si>
    <t>0000000605</t>
  </si>
  <si>
    <t>0000440</t>
  </si>
  <si>
    <t>CCMN-002429: SERVICIO DE ASISTENCIA TECNICA PARA LA REVISION DE LA ADMISIBILIDAD DE FICHAS TECNICAS Y EXPEDIENTES</t>
  </si>
  <si>
    <t>0000000514. CCMN-002429: SERVICIO DE ASISTENCIA TECNICA PARA LA REVISION DE LA ADMISIBILIDAD DE FICHAS TECNICAS Y EXPEDIENTES</t>
  </si>
  <si>
    <t>0000001796</t>
  </si>
  <si>
    <t>RM 068-2025-TR</t>
  </si>
  <si>
    <t>CCMN-002430: SERVICIO DE ASISTENCIA TECNICA PARA LA REVISION DE LA ADMISIBILIDAD DE FFTT UT PUNO GRUPO 01</t>
  </si>
  <si>
    <t>0000000515. CCMN-002430: SERVICIO DE ASISTENCIA TECNICA PARA LA REVISION DE LA ADMISIBILIDAD DE FFTT UT PUNO GRUPO 01</t>
  </si>
  <si>
    <t>0000000609</t>
  </si>
  <si>
    <t>CCMN-002431: SERVICIO DE ASISTENCIA TECNICA PARA LA REVISION DE LA ADMISIBILIDAD DE FFTT UT PUNO GRUPO 02</t>
  </si>
  <si>
    <t>0000000516. CCMN-002431: SERVICIO DE ASISTENCIA TECNICA PARA LA REVISION DE LA ADMISIBILIDAD DE FFTT UT PUNO GRUPO 02</t>
  </si>
  <si>
    <t>0000000612</t>
  </si>
  <si>
    <t>CCMN-002432: SERVICIO DE CARGA Y TRASLADO DE DOCUMENTOS - UT LA LIBERTAD ANCASH NOROESTE</t>
  </si>
  <si>
    <t>0000000517. CCMN-002432: SERVICIO DE CARGA Y TRASLADO DE DOCUMENTOS - UT LA LIBERTAD ANCASH NOROESTE</t>
  </si>
  <si>
    <t>0000000613</t>
  </si>
  <si>
    <t>PAGO DEL DEDUCIBLE POR LA ATENCION DEL SINIESTRO OCURRIDO AL VEHICULO OFICIAL DE PLACA DE RODAJE PLACA EGJ 577 ASIGNADO A LA UNIDAD TERRITORIAL AREQUIPA</t>
  </si>
  <si>
    <t>0000000518. PAGO DEL DEDUCIBLE POR LA ATENCION DEL SINIESTRO OCURRIDO AL VEHICULO OFICIAL DE PLACA DE RODAJE PLACA EGJ 577 ASIGNADO A LA UNIDAD TERRITORIAL AREQUIPA</t>
  </si>
  <si>
    <t>0000001495</t>
  </si>
  <si>
    <t>0000637</t>
  </si>
  <si>
    <t>CCMN-002433: COMPLEMENTARIA DEL SERVICIO DE SEGURIDAD Y VIGILANCIA DE LA UNIDAD TERRITORIAL DE PIURA -  TUMBES</t>
  </si>
  <si>
    <t>0000000519. CCMN-002433: COMPLEMENTARIA DEL SERVICIO DE SEGURIDAD Y VIGILANCIA DE LA UNIDAD TERRITORIAL DE PIURA -  TUMBES</t>
  </si>
  <si>
    <t>CCMN-002435: SERVICIO DE ASISTENCIA TECNICA PARA LA REVISION DE ADMISIBILIDAD DE FFTT UT PIURA-TUMBES</t>
  </si>
  <si>
    <t>0000000520. CCMN-002435: SERVICIO DE ASISTENCIA TECNICA PARA LA REVISION DE ADMISIBILIDAD DE FFTT UT PIURA-TUMBES</t>
  </si>
  <si>
    <t>0000000615</t>
  </si>
  <si>
    <t>0000448</t>
  </si>
  <si>
    <t>CCMN-002434: SERVICIO DE ORGANIZACION, FOLIACION E INVENTARIO DEL ACERVO DOCUMENTAL PARA LA - UT ANCASH</t>
  </si>
  <si>
    <t>0000000521. CCMN-002434: SERVICIO DE ORGANIZACION, FOLIACION E INVENTARIO DEL ACERVO DOCUMENTAL PARA LA - UT ANCASH</t>
  </si>
  <si>
    <t>0000000616</t>
  </si>
  <si>
    <t>0000449</t>
  </si>
  <si>
    <t>0000000522</t>
  </si>
  <si>
    <t>CCMN-002436: CONTRATACION DEL SERVICIO DE ORIENTACION Y RECEPCION DOCUMENTAL EN MESA DE PARTES - UT AYACUCHO</t>
  </si>
  <si>
    <t>0000000522. CCMN-002436: CONTRATACION DEL SERVICIO DE ORIENTACION Y RECEPCION DOCUMENTAL EN MESA DE PARTES - UT AYACUCHO</t>
  </si>
  <si>
    <t>0000001217</t>
  </si>
  <si>
    <t>06/04/2026</t>
  </si>
  <si>
    <t>CCMN-002437: ADQUISICION DE ARCHIVADORES MEDIANTE COMPRAS CORPORATIVAS OBLIGATORIA EN EL MARCO DE LA RESOLUCION D</t>
  </si>
  <si>
    <t>0000000523. CCMN-002437: ADQUISICION DE ARCHIVADORES MEDIANTE COMPRAS CORPORATIVAS OBLIGATORIA EN EL MARCO DE LA RESOLUCION D</t>
  </si>
  <si>
    <t>0000001161</t>
  </si>
  <si>
    <t>0000512</t>
  </si>
  <si>
    <t>CCMN-002438: CONTRATO COMPLEMENTARIO DE SEGUROS  AL CONTRATO N01-2025</t>
  </si>
  <si>
    <t>0000000524. CCMN-002438: CONTRATO COMPLEMENTARIO DE SEGUROS  AL CONTRATO N01-2025</t>
  </si>
  <si>
    <t>0000000619</t>
  </si>
  <si>
    <t>0000450</t>
  </si>
  <si>
    <t>03/03/2026</t>
  </si>
  <si>
    <t>CCMN-002439: SERVICIO DE ASISTENCIA TECNICA PARA LA REVISION DE LA ADMISIBILIDAD DE FICHAS TECNICAS Y EXPEDIENTES</t>
  </si>
  <si>
    <t>0000000525. CCMN-002439: SERVICIO DE ASISTENCIA TECNICA PARA LA REVISION DE LA ADMISIBILIDAD DE FICHAS TECNICAS Y EXPEDIENTES</t>
  </si>
  <si>
    <t>0000000620</t>
  </si>
  <si>
    <t>0000451</t>
  </si>
  <si>
    <t>CCMN-002440: SERVICIO DE ASISTENCIA TECNICA PARA LA REVISION DE LA ADMISIBILIDAD DE FICHAS TECNICAS UT JUNIN</t>
  </si>
  <si>
    <t>0000000526. CCMN-002440: SERVICIO DE ASISTENCIA TECNICA PARA LA REVISION DE LA ADMISIBILIDAD DE FICHAS TECNICAS UT JUNIN</t>
  </si>
  <si>
    <t>0000000621</t>
  </si>
  <si>
    <t>0000452</t>
  </si>
  <si>
    <t>CCMN-002441: SERVICIO DE ASISTENCIA TECNICA PARA LA REVISION DE LA ADMISIBILIDAD DE FICHAS TECNICAS - UT AMAZONAS</t>
  </si>
  <si>
    <t>0000000527. CCMN-002441: SERVICIO DE ASISTENCIA TECNICA PARA LA REVISION DE LA ADMISIBILIDAD DE FICHAS TECNICAS - UT AMAZONAS</t>
  </si>
  <si>
    <t>0000000622</t>
  </si>
  <si>
    <t>0000453</t>
  </si>
  <si>
    <t>CCMN-002442: SERVICIO DE REVISION DE LIQUIDACIONES TECNICA FINANCIERA PARA LA ELABORACION DE INFORMES TECNICO FIN</t>
  </si>
  <si>
    <t>0000000528. CCMN-002442: SERVICIO DE REVISION DE LIQUIDACIONES TECNICA FINANCIERA PARA LA ELABORACION DE INFORMES TECNICO FIN</t>
  </si>
  <si>
    <t>0000000624</t>
  </si>
  <si>
    <t>04/03/2026</t>
  </si>
  <si>
    <t>CCMN-002443: ADQUISICION DE SISTEMA DE SEGURIDAD PARA LA PROTECCION DEL SERVICIO DE CORREO ELECTRONICO Y HERRAMIE</t>
  </si>
  <si>
    <t>0000000529. CCMN-002443: ADQUISICION DE SISTEMA DE SEGURIDAD PARA LA PROTECCION DEL SERVICIO DE CORREO ELECTRONICO Y HERRAMIE</t>
  </si>
  <si>
    <t>6-26. ADQUISICIÓN DE ACTIVOS NO FINANCIEROS</t>
  </si>
  <si>
    <t>0000000625</t>
  </si>
  <si>
    <t>0000454</t>
  </si>
  <si>
    <t>CCMN-002444: SERVICIO DE ASISTENCIA TECNICA PARA LA REVISION DE LA ADMISIBILIDAD DE FICHAS TECNICAS Y EXPEDIENTES</t>
  </si>
  <si>
    <t>0000000530. CCMN-002444: SERVICIO DE ASISTENCIA TECNICA PARA LA REVISION DE LA ADMISIBILIDAD DE FICHAS TECNICAS Y EXPEDIENTES</t>
  </si>
  <si>
    <t>0000000627</t>
  </si>
  <si>
    <t>0000455</t>
  </si>
  <si>
    <t>05/03/2026</t>
  </si>
  <si>
    <t>0000000531</t>
  </si>
  <si>
    <t>CCMN-002445: SERVICIO DE ORGANIZACION, FOLIACION E INVENTARIO DELACERVO DOCUMENTAL PARA LA UT  PUNO</t>
  </si>
  <si>
    <t>0000000531. CCMN-002445: SERVICIO DE ORGANIZACION, FOLIACION E INVENTARIO DELACERVO DOCUMENTAL PARA LA UT  PUNO</t>
  </si>
  <si>
    <t>0000000626</t>
  </si>
  <si>
    <t>0000456</t>
  </si>
  <si>
    <t>CCMN-002446: SERVICIO DE GUARDIANIA TURNO DIURNO - UT ICA AYACUCHO SUR</t>
  </si>
  <si>
    <t>0000000532. CCMN-002446: SERVICIO DE GUARDIANIA TURNO DIURNO - UT ICA AYACUCHO SUR</t>
  </si>
  <si>
    <t>0000000628</t>
  </si>
  <si>
    <t>0000457</t>
  </si>
  <si>
    <t>CCMN-002447: SERVICIO DE ASISTENCIA TECNICA PARA LA REVISION DE LA ADMISIBILIDAD DE FICHAS TECNICAS-UT LIMA NORTE</t>
  </si>
  <si>
    <t>0000000533. CCMN-002447: SERVICIO DE ASISTENCIA TECNICA PARA LA REVISION DE LA ADMISIBILIDAD DE FICHAS TECNICAS-UT LIMA NORTE</t>
  </si>
  <si>
    <t>0000000629</t>
  </si>
  <si>
    <t>0000458</t>
  </si>
  <si>
    <t>CCMN-002448: SERVICIO DE SUPERVISION, SEGUIMIENTO Y MONITOREO A LAS INTERVENCIONES FINANCIADAS POR EL PROGRAMA DE</t>
  </si>
  <si>
    <t>0000000534. CCMN-002448: SERVICIO DE SUPERVISION, SEGUIMIENTO Y MONITOREO A LAS INTERVENCIONES FINANCIADAS POR EL PROGRAMA DE</t>
  </si>
  <si>
    <t>SEGUIMIENTO - PI</t>
  </si>
  <si>
    <t>0000000634</t>
  </si>
  <si>
    <t>0000461</t>
  </si>
  <si>
    <t>CCMN-002449: SERVICIO DE GUARDIANIA TURNO NOCTURNO PARA LAS INSTALACIONES DE LA UNIDAD TERRITORIAL MOQUEGUA</t>
  </si>
  <si>
    <t>0000000535. CCMN-002449: SERVICIO DE GUARDIANIA TURNO NOCTURNO PARA LAS INSTALACIONES DE LA UNIDAD TERRITORIAL MOQUEGUA</t>
  </si>
  <si>
    <t>0000000632</t>
  </si>
  <si>
    <t>0000460</t>
  </si>
  <si>
    <t>CCMN-002450: SERVICIO DE INSTALACION DEL EQUIPO DE AIRE ACONDICIONADO TIPO CONFORT (SPLIT INVERTER), PARA EL CENT</t>
  </si>
  <si>
    <t>0000000536. CCMN-002450: SERVICIO DE INSTALACION DEL EQUIPO DE AIRE ACONDICIONADO TIPO CONFORT (SPLIT INVERTER), PARA EL CENT</t>
  </si>
  <si>
    <t>0000001519</t>
  </si>
  <si>
    <t>23/04/2026</t>
  </si>
  <si>
    <t>CCMN-002454: ADQUISICON DE COMBUSTIBLE DIESEL B5 S50 PARA EL SUMINISTRO A LA CAMIONETA ASIGNADA A LA UT JUNIN</t>
  </si>
  <si>
    <t>0000000537. CCMN-002454: ADQUISICON DE COMBUSTIBLE DIESEL B5 S50 PARA EL SUMINISTRO A LA CAMIONETA ASIGNADA A LA UT JUNIN</t>
  </si>
  <si>
    <t>0000001450</t>
  </si>
  <si>
    <t>0000609</t>
  </si>
  <si>
    <t>15/04/2026</t>
  </si>
  <si>
    <t>CCMN-002455: SERVICIO DE INTERNET PARA LA OFICINA DE LA UNIDAD TERRITORIAL SAN MARTIN</t>
  </si>
  <si>
    <t>0000000538. CCMN-002455: SERVICIO DE INTERNET PARA LA OFICINA DE LA UNIDAD TERRITORIAL SAN MARTIN</t>
  </si>
  <si>
    <t>0000000643</t>
  </si>
  <si>
    <t>0000463</t>
  </si>
  <si>
    <t>09/03/2026</t>
  </si>
  <si>
    <t>CCMN-002452: SERVICIO DE MANTENIMIENTO PREVENTIVO PARA EL VEHICULO DE MARCA Y MODELO NISSAN FRONTIER PLACA EAE890</t>
  </si>
  <si>
    <t>0000000539. CCMN-002452: SERVICIO DE MANTENIMIENTO PREVENTIVO PARA EL VEHICULO DE MARCA Y MODELO NISSAN FRONTIER PLACA EAE890</t>
  </si>
  <si>
    <t>0000000651</t>
  </si>
  <si>
    <t>0000466</t>
  </si>
  <si>
    <t>10/03/2026</t>
  </si>
  <si>
    <t>CCMN-002453: MANTENIMIENTO PREVENTIVO PARA EL VEHICULO PLACA EAE-907 - UT APURIMAC</t>
  </si>
  <si>
    <t>0000000540. CCMN-002453: MANTENIMIENTO PREVENTIVO PARA EL VEHICULO PLACA EAE-907 - UT APURIMAC</t>
  </si>
  <si>
    <t>0000000655</t>
  </si>
  <si>
    <t>0000469</t>
  </si>
  <si>
    <t>11/03/2026</t>
  </si>
  <si>
    <t>CCMN-002451: SERVICIO DE MANTENIMIENTO PREVENTIVO,PARA EL VEHICULO DE MARCA Y MODELONISSAN NAVARA EGJ-601</t>
  </si>
  <si>
    <t>0000000541. CCMN-002451: SERVICIO DE MANTENIMIENTO PREVENTIVO,PARA EL VEHICULO DE MARCA Y MODELONISSAN NAVARA EGJ-601</t>
  </si>
  <si>
    <t>0000000642</t>
  </si>
  <si>
    <t>0000462</t>
  </si>
  <si>
    <t>CCMN-002456: SERVICIO DE GUARDIANIA TURNO NOCTURNO PARA LAS INSTALACIONES DE LA UNIDAD TERRITORIAL LORETO</t>
  </si>
  <si>
    <t>0000000542. CCMN-002456: SERVICIO DE GUARDIANIA TURNO NOCTURNO PARA LAS INSTALACIONES DE LA UNIDAD TERRITORIAL LORETO</t>
  </si>
  <si>
    <t>0000000657</t>
  </si>
  <si>
    <t>0000471</t>
  </si>
  <si>
    <t>12/03/2026</t>
  </si>
  <si>
    <t>CCMN-000080: CONTRATACION DEL SERVICIO DE TELEVISION POR CABLE DIGITAL PARA LA OFICINA NACIONAL DEL PROGRAMA DE E</t>
  </si>
  <si>
    <t>0000000543. CCMN-000080: CONTRATACION DEL SERVICIO DE TELEVISION POR CABLE DIGITAL PARA LA OFICINA NACIONAL DEL PROGRAMA DE E</t>
  </si>
  <si>
    <t>0000000646</t>
  </si>
  <si>
    <t>0000464</t>
  </si>
  <si>
    <t>CCMN-002457: SERVICIO DE GUARDIANIA TURNO DIURNO - UT LORETO</t>
  </si>
  <si>
    <t>0000000544. CCMN-002457: SERVICIO DE GUARDIANIA TURNO DIURNO - UT LORETO</t>
  </si>
  <si>
    <t>0000001301</t>
  </si>
  <si>
    <t>0000592</t>
  </si>
  <si>
    <t>CCMN-002458: SERVICIO DE INTERNET PARA LA OFICINA DE LA UNIDAD TERRITORIAL ANCASH</t>
  </si>
  <si>
    <t>0000000545. CCMN-002458: SERVICIO DE INTERNET PARA LA OFICINA DE LA UNIDAD TERRITORIAL ANCASH</t>
  </si>
  <si>
    <t>0000000650</t>
  </si>
  <si>
    <t>0000465</t>
  </si>
  <si>
    <t>CCMN-002459: SERVICIO DE INVENTARIO DE DOCUMENTOS PARA LA UNIDAD TERRITORIAL LORETO</t>
  </si>
  <si>
    <t>0000000546. CCMN-002459: SERVICIO DE INVENTARIO DE DOCUMENTOS PARA LA UNIDAD TERRITORIAL LORETO</t>
  </si>
  <si>
    <t>0000000652</t>
  </si>
  <si>
    <t>0000467</t>
  </si>
  <si>
    <t>0000000547</t>
  </si>
  <si>
    <t>CCMN-002460: SERVICIO DE GUARDIANIA TURNO DIURNO - UT LORETO</t>
  </si>
  <si>
    <t>0000000547. CCMN-002460: SERVICIO DE GUARDIANIA TURNO DIURNO - UT LORETO</t>
  </si>
  <si>
    <t>0000001114</t>
  </si>
  <si>
    <t>0000488</t>
  </si>
  <si>
    <t>18/03/2026</t>
  </si>
  <si>
    <t>CCMN-002462: CONTRATACION DEL SERVICIO DE TRANSPORTE AEREO PARA LA COMISION DEL PERSONAL DE LLAMKASUN PERU</t>
  </si>
  <si>
    <t>0000000548. CCMN-002462: CONTRATACION DEL SERVICIO DE TRANSPORTE AEREO PARA LA COMISION DEL PERSONAL DE LLAMKASUN PERU</t>
  </si>
  <si>
    <t>0000000654</t>
  </si>
  <si>
    <t>0000468</t>
  </si>
  <si>
    <t>CCMN-002461: SERVICIO DE CARGA Y TRASLADO DE DOCUMENTOS DE LA UNIDAD TERRITORIAL ICA-AYACUCHO SUR</t>
  </si>
  <si>
    <t>0000000549. CCMN-002461: SERVICIO DE CARGA Y TRASLADO DE DOCUMENTOS DE LA UNIDAD TERRITORIAL ICA-AYACUCHO SUR</t>
  </si>
  <si>
    <t>0000000653</t>
  </si>
  <si>
    <t>PLLA VIATICO  8-2026</t>
  </si>
  <si>
    <t>PROGRAMACION DE VIATICOS POR COMISION DE SERVICIO DE LA UNIDAD FUNCIONAL DE RECURSOS HIMANOS</t>
  </si>
  <si>
    <t>0000000550. PROGRAMACION DE VIATICOS POR COMISION DE SERVICIO DE LA UNIDAD FUNCIONAL DE RECURSOS HIMANOS</t>
  </si>
  <si>
    <t>0000000659</t>
  </si>
  <si>
    <t>0000472</t>
  </si>
  <si>
    <t>CCMN-002463: SERVICIO DE ASISTENCIA EN LA ELABORACION DE DOCUMENTOS ADMINISTRATIVOS, PARA LA UT PIURA - TUMBES</t>
  </si>
  <si>
    <t>0000000551. CCMN-002463: SERVICIO DE ASISTENCIA EN LA ELABORACION DE DOCUMENTOS ADMINISTRATIVOS, PARA LA UT PIURA - TUMBES</t>
  </si>
  <si>
    <t>0000000668</t>
  </si>
  <si>
    <t>0000477</t>
  </si>
  <si>
    <t>CCMN-002464: SERVICIO DE ORGANIZACION, FOLIACION E INVENTARIO DELACERVO DOCUMENTAL PARA LA UT AREQUIPA</t>
  </si>
  <si>
    <t>0000000552. CCMN-002464: SERVICIO DE ORGANIZACION, FOLIACION E INVENTARIO DELACERVO DOCUMENTAL PARA LA UT AREQUIPA</t>
  </si>
  <si>
    <t>0000000656</t>
  </si>
  <si>
    <t>0000470</t>
  </si>
  <si>
    <t>0000000553</t>
  </si>
  <si>
    <t>CCMN-002465: SERVICIO DE MANTENIMIENTO Y LIMPIEZA DE LOCAL PARA LA UNIDAD TERRITORIAL HUANCAVELICA DEL PROGRAMA D</t>
  </si>
  <si>
    <t>0000000553. CCMN-002465: SERVICIO DE MANTENIMIENTO Y LIMPIEZA DE LOCAL PARA LA UNIDAD TERRITORIAL HUANCAVELICA DEL PROGRAMA D</t>
  </si>
  <si>
    <t>0000000658</t>
  </si>
  <si>
    <t>0000473</t>
  </si>
  <si>
    <t>CCMN-002466: SERVICIO DE MANTENIMIENTO Y LIMPIEZA DE LOCAL PARA LA UNIDAD TERRITORIAL CAJAMARCA</t>
  </si>
  <si>
    <t>0000000554. CCMN-002466: SERVICIO DE MANTENIMIENTO Y LIMPIEZA DE LOCAL PARA LA UNIDAD TERRITORIAL CAJAMARCA</t>
  </si>
  <si>
    <t>0000000669</t>
  </si>
  <si>
    <t>0000475</t>
  </si>
  <si>
    <t>CCMN-002467: SERVICIO DE AGUA POTABLE Y ALCANTARILLADO PARA LA UNIDAD TERRITORIAL UCAYALI DEL PROGRAMA DE EMPLEO</t>
  </si>
  <si>
    <t>0000000555. CCMN-002467: SERVICIO DE AGUA POTABLE Y ALCANTARILLADO PARA LA UNIDAD TERRITORIAL UCAYALI DEL PROGRAMA DE EMPLEO</t>
  </si>
  <si>
    <t>0000001115</t>
  </si>
  <si>
    <t>0000489</t>
  </si>
  <si>
    <t>CCMN-002468: CONTRATACION DEL SERVICIO DE TRANSPORTE AEREO PARA LA COMISION DEL PERSONAL DE LLAMKASUN PERU</t>
  </si>
  <si>
    <t>0000000556. CCMN-002468: CONTRATACION DEL SERVICIO DE TRANSPORTE AEREO PARA LA COMISION DEL PERSONAL DE LLAMKASUN PERU</t>
  </si>
  <si>
    <t>0000000667</t>
  </si>
  <si>
    <t>0000476</t>
  </si>
  <si>
    <t>CCMN-002469: SERVICIO DE MONITOREO Y SEGUIMIENTO A LA EJECUCION FISICA Y FINANCIERA A LOS PROYECTOS DE INVERSION</t>
  </si>
  <si>
    <t>0000000557. CCMN-002469: SERVICIO DE MONITOREO Y SEGUIMIENTO A LA EJECUCION FISICA Y FINANCIERA A LOS PROYECTOS DE INVERSION</t>
  </si>
  <si>
    <t>0000000660</t>
  </si>
  <si>
    <t>0000474</t>
  </si>
  <si>
    <t>0000000558</t>
  </si>
  <si>
    <t>CCMN-002471: SERVICIO DE SEGUIMIENTO Y PROCESAMIENTO DE LA IMPLEMENTACION DEL MODELO DE INTEGRIDAD PARA LA UNIDAD</t>
  </si>
  <si>
    <t>0000000558. CCMN-002471: SERVICIO DE SEGUIMIENTO Y PROCESAMIENTO DE LA IMPLEMENTACION DEL MODELO DE INTEGRIDAD PARA LA UNIDAD</t>
  </si>
  <si>
    <t>0000000671</t>
  </si>
  <si>
    <t>0000478</t>
  </si>
  <si>
    <t>CCMN-002470: SERVICIO DE ENERGIA ELECTRICA PARA LA UT UCAYALI DEL PROGRAMA DE EMPLEO TEMPORAL LLAMKASUN PERU</t>
  </si>
  <si>
    <t>0000000559. CCMN-002470: SERVICIO DE ENERGIA ELECTRICA PARA LA UT UCAYALI DEL PROGRAMA DE EMPLEO TEMPORAL LLAMKASUN PERU</t>
  </si>
  <si>
    <t>0000000661</t>
  </si>
  <si>
    <t>PLLA VIATICO01T-26</t>
  </si>
  <si>
    <t>PROGRAMACION DE VIATICOS POR COMISION DE SERVICIO DE LA UNIDAD FUNCIONAL DE TECNOLOGIA DE LA INFORMACION</t>
  </si>
  <si>
    <t>0000000560. PROGRAMACION DE VIATICOS POR COMISION DE SERVICIO DE LA UNIDAD FUNCIONAL DE TECNOLOGIA DE LA INFORMACION</t>
  </si>
  <si>
    <t>0000000672</t>
  </si>
  <si>
    <t>0000479</t>
  </si>
  <si>
    <t>CCMN-002472: SERVICIO DE MANTENIMIENTO CORRECTIVO, PARA EL VEHICULO DE MARCA Y MODELO MITSUBISHI L200 EGA-001 ASI</t>
  </si>
  <si>
    <t>0000000561. CCMN-002472: SERVICIO DE MANTENIMIENTO CORRECTIVO, PARA EL VEHICULO DE MARCA Y MODELO MITSUBISHI L200 EGA-001 ASI</t>
  </si>
  <si>
    <t>0000000952</t>
  </si>
  <si>
    <t>0000481</t>
  </si>
  <si>
    <t>CCMN-002473: SERVICIO DE ELABORACION Y REVISION DE DOCUMENTOS ADMINISTRATIVOS - UFRH</t>
  </si>
  <si>
    <t>0000000562. CCMN-002473: SERVICIO DE ELABORACION Y REVISION DE DOCUMENTOS ADMINISTRATIVOS - UFRH</t>
  </si>
  <si>
    <t>0000000674</t>
  </si>
  <si>
    <t>PLLA VIATICO 12-26</t>
  </si>
  <si>
    <t>PROGRAMACION DE VIATICOS POR COMISION DE SERVICIO DE LA UNIDAD TERRITORIAL DE LAMBAYEQUE</t>
  </si>
  <si>
    <t>0000000563. PROGRAMACION DE VIATICOS POR COMISION DE SERVICIO DE LA UNIDAD TERRITORIAL DE LAMBAYEQUE</t>
  </si>
  <si>
    <t>0000001107</t>
  </si>
  <si>
    <t>0000483</t>
  </si>
  <si>
    <t>17/03/2026</t>
  </si>
  <si>
    <t>CCMN-002474: SERVICIO PARA EVALUACION Y ANALISIS DE EXPEDIENTE  TEMAS ADMINISTRATIVOS DISCIPLINARIO DEL PROGRAMA</t>
  </si>
  <si>
    <t>0000000564. CCMN-002474: SERVICIO PARA EVALUACION Y ANALISIS DE EXPEDIENTE  TEMAS ADMINISTRATIVOS DISCIPLINARIO DEL PROGRAMA</t>
  </si>
  <si>
    <t>0000000954</t>
  </si>
  <si>
    <t>0000480</t>
  </si>
  <si>
    <t>CCMN-002475: SERVICIO DE ASISTENCIA TECNICA EN LA GESTION DE RECURSOS HUMANOS, PARA LA UNIDAD FUNCIONAL DE RECURS</t>
  </si>
  <si>
    <t>0000000565. CCMN-002475: SERVICIO DE ASISTENCIA TECNICA EN LA GESTION DE RECURSOS HUMANOS, PARA LA UNIDAD FUNCIONAL DE RECURS</t>
  </si>
  <si>
    <t>0000001075</t>
  </si>
  <si>
    <t>0000482</t>
  </si>
  <si>
    <t>CCMN-002476: SERVICIO DE ASISTENCIA TECNICA EN LA GESTION DE RECURSOS HUMANOS, PARA LA UNIDAD FUNCIONAL DE RECURS</t>
  </si>
  <si>
    <t>0000000566. CCMN-002476: SERVICIO DE ASISTENCIA TECNICA EN LA GESTION DE RECURSOS HUMANOS, PARA LA UNIDAD FUNCIONAL DE RECURS</t>
  </si>
  <si>
    <t>0000001106</t>
  </si>
  <si>
    <t>0000484</t>
  </si>
  <si>
    <t>CCMN-002477: SERVICIO DE ORGANIZACION, FOLIACION E INVENTARIO DEL ACERVO DOCUMENTAL PARA UT AYACUCHO</t>
  </si>
  <si>
    <t>0000000567. CCMN-002477: SERVICIO DE ORGANIZACION, FOLIACION E INVENTARIO DEL ACERVO DOCUMENTAL PARA UT AYACUCHO</t>
  </si>
  <si>
    <t>0000001110</t>
  </si>
  <si>
    <t>0000485</t>
  </si>
  <si>
    <t>CCMN-002479: SERVICIO DE ORGANIZACION, FOLIACION E INVENTARIO DEL ACERVO DOCUMENTAL PARA LA UT JUNIN</t>
  </si>
  <si>
    <t>0000000568. CCMN-002479: SERVICIO DE ORGANIZACION, FOLIACION E INVENTARIO DEL ACERVO DOCUMENTAL PARA LA UT JUNIN</t>
  </si>
  <si>
    <t>0000001111</t>
  </si>
  <si>
    <t>0000486</t>
  </si>
  <si>
    <t>CCMN-002480: SERVICIO DE MANTENIMIENTO Y LIMPIEZA DE LOCAL PARA LA OFICINA DE MADRE DE DIOS - UT CUSCO MADRE DE D</t>
  </si>
  <si>
    <t>0000000569. CCMN-002480: SERVICIO DE MANTENIMIENTO Y LIMPIEZA DE LOCAL PARA LA OFICINA DE MADRE DE DIOS - UT CUSCO MADRE DE D</t>
  </si>
  <si>
    <t>0000001112</t>
  </si>
  <si>
    <t>0000487</t>
  </si>
  <si>
    <t>CCMN-002478: SERVICIO DE TRANSPORTE DE CARGA PARA TRASLADO DE BIENES MUEBLES Y EQUIPOS DE OFICINA DE UT UCAYALI</t>
  </si>
  <si>
    <t>0000000570. CCMN-002478: SERVICIO DE TRANSPORTE DE CARGA PARA TRASLADO DE BIENES MUEBLES Y EQUIPOS DE OFICINA DE UT UCAYALI</t>
  </si>
  <si>
    <t>0000001518</t>
  </si>
  <si>
    <t>0000653</t>
  </si>
  <si>
    <t>CCMN-002481: PRIMERA PRORROGA DE ALQUILER DE INMUEBLE PARA LA UNIDAD TERRITORIAL PIURA-TUMBES</t>
  </si>
  <si>
    <t>0000000571. CCMN-002481: PRIMERA PRORROGA DE ALQUILER DE INMUEBLE PARA LA UNIDAD TERRITORIAL PIURA-TUMBES</t>
  </si>
  <si>
    <t>0000001119</t>
  </si>
  <si>
    <t>0000491</t>
  </si>
  <si>
    <t>CCMN-002482: CONTRATACION DEL SERVICIO DE ASISTENCIA TECNICA PARA LA REVISION DE LA ADMISIBILIDAD DE FICHAS TECNI</t>
  </si>
  <si>
    <t>0000000572. CCMN-002482: CONTRATACION DEL SERVICIO DE ASISTENCIA TECNICA PARA LA REVISION DE LA ADMISIBILIDAD DE FICHAS TECNI</t>
  </si>
  <si>
    <t>0000001118</t>
  </si>
  <si>
    <t>0000492</t>
  </si>
  <si>
    <t>CCMN-002483: SERVICIO DE ASISTENCIA TECNICA PARA LA REVISION DE LA ADMISIBILIDAD DE FT Y ET EN LA UT PIURA TUMBES</t>
  </si>
  <si>
    <t>0000000573. CCMN-002483: SERVICIO DE ASISTENCIA TECNICA PARA LA REVISION DE LA ADMISIBILIDAD DE FT Y ET EN LA UT PIURA TUMBES</t>
  </si>
  <si>
    <t>0000001134</t>
  </si>
  <si>
    <t>0000500</t>
  </si>
  <si>
    <t>CCMN-002487: SERVICIO DE ENERGIA DE ELECTRICA PARA LA UT  APURIMAC DEL PROGRAMA DE EMPLEO TEMPORAL LLAMKASUN PERU</t>
  </si>
  <si>
    <t>0000000574. CCMN-002487: SERVICIO DE ENERGIA DE ELECTRICA PARA LA UT  APURIMAC DEL PROGRAMA DE EMPLEO TEMPORAL LLAMKASUN PERU</t>
  </si>
  <si>
    <t>0000001121</t>
  </si>
  <si>
    <t>0000494</t>
  </si>
  <si>
    <t>19/03/2026</t>
  </si>
  <si>
    <t>CCMN-002488: SERVICIO DE ASISTENCIA TECNICA A ORGANISMOS EJECUTORES Y SEGUIMIENTO VINCULADO A LA GESTION DEL BIEN</t>
  </si>
  <si>
    <t>0000000575. CCMN-002488: SERVICIO DE ASISTENCIA TECNICA A ORGANISMOS EJECUTORES Y SEGUIMIENTO VINCULADO A LA GESTION DEL BIEN</t>
  </si>
  <si>
    <t>0000001128</t>
  </si>
  <si>
    <t>0000495</t>
  </si>
  <si>
    <t>CCMN-002489: SERVICIO DE MANTENIMIENTO Y LIMPIEZA DE LOCAL PARA LA UNIDAD TERRITORIAL AMAZONAS DEL   PROGRAMA DE</t>
  </si>
  <si>
    <t>0000000576. CCMN-002489: SERVICIO DE MANTENIMIENTO Y LIMPIEZA DE LOCAL PARA LA UNIDAD TERRITORIAL AMAZONAS DEL   PROGRAMA DE</t>
  </si>
  <si>
    <t>0000001156</t>
  </si>
  <si>
    <t>0000509</t>
  </si>
  <si>
    <t>CCMN-002486: SERVICIO DE CARGA Y TRASLADO DE DOCUMENTOS - UT PUNO</t>
  </si>
  <si>
    <t>0000000577. CCMN-002486: SERVICIO DE CARGA Y TRASLADO DE DOCUMENTOS - UT PUNO</t>
  </si>
  <si>
    <t>0000001120</t>
  </si>
  <si>
    <t>0000493</t>
  </si>
  <si>
    <t>CCMN-002490: SERVICIO DE EVALUACION MEDICA OCUPACIONAL PARA LA UNIDAD FUNCIONAL DE RECURSOS HUMANOS DEL PROGRAMA</t>
  </si>
  <si>
    <t>0000000578. CCMN-002490: SERVICIO DE EVALUACION MEDICA OCUPACIONAL PARA LA UNIDAD FUNCIONAL DE RECURSOS HUMANOS DEL PROGRAMA</t>
  </si>
  <si>
    <t>0000001133</t>
  </si>
  <si>
    <t>0000499</t>
  </si>
  <si>
    <t>0000000579</t>
  </si>
  <si>
    <t>CCMN-002491: SERVICIO ESPECIALIZADO EN RECURSOS HUMANOS DEL PROGRAMA DE EMPLEO TEMPORAL LLAMKASUN PERU</t>
  </si>
  <si>
    <t>0000000579. CCMN-002491: SERVICIO ESPECIALIZADO EN RECURSOS HUMANOS DEL PROGRAMA DE EMPLEO TEMPORAL LLAMKASUN PERU</t>
  </si>
  <si>
    <t>0000001139</t>
  </si>
  <si>
    <t>0000503</t>
  </si>
  <si>
    <t>CCMN-002485: SERVICIO AGUA POTABLE Y ALCANTARILLADO PARA LA UNIDAD TERRITORIAL APURIMAC</t>
  </si>
  <si>
    <t>0000000580. CCMN-002485: SERVICIO AGUA POTABLE Y ALCANTARILLADO PARA LA UNIDAD TERRITORIAL APURIMAC</t>
  </si>
  <si>
    <t>0000001131</t>
  </si>
  <si>
    <t>0000497</t>
  </si>
  <si>
    <t>CCMN-002492: SERVICIO DE ORGANIZACION, FOLIACION Y ORDENAMIENTO DE ARCHIVO PARA EL PROCESO DE TRANSFERENCIA DE AC</t>
  </si>
  <si>
    <t>0000000581. CCMN-002492: SERVICIO DE ORGANIZACION, FOLIACION Y ORDENAMIENTO DE ARCHIVO PARA EL PROCESO DE TRANSFERENCIA DE AC</t>
  </si>
  <si>
    <t>0000001129</t>
  </si>
  <si>
    <t>0000496</t>
  </si>
  <si>
    <t>CCMN-002493: SERVICIO DE ASISTENCIA TECNICA ADMINISTRATIVA LEGAL PARA LA UNIDAD FUNCIONAL DE RECURSOS HUMANOS DEL</t>
  </si>
  <si>
    <t>0000000582. CCMN-002493: SERVICIO DE ASISTENCIA TECNICA ADMINISTRATIVA LEGAL PARA LA UNIDAD FUNCIONAL DE RECURSOS HUMANOS DEL</t>
  </si>
  <si>
    <t>0000001130</t>
  </si>
  <si>
    <t>0000498</t>
  </si>
  <si>
    <t>CCMN-002494: SERVICIO DE ANALISIS Y ELABORACION DE INFORMES EN TEMAS LEGALES - UFRH</t>
  </si>
  <si>
    <t>0000000583. CCMN-002494: SERVICIO DE ANALISIS Y ELABORACION DE INFORMES EN TEMAS LEGALES - UFRH</t>
  </si>
  <si>
    <t>0000001138</t>
  </si>
  <si>
    <t>0000502</t>
  </si>
  <si>
    <t>CCMN-002497: SERVICIO ESPECIALIZADO LEGAL EN CONTRATACIONES DEL ESTADO</t>
  </si>
  <si>
    <t>0000000584. CCMN-002497: SERVICIO ESPECIALIZADO LEGAL EN CONTRATACIONES DEL ESTADO</t>
  </si>
  <si>
    <t>CCMN-002498: ADQUISICION DE ESTANTE DE ANGULO RANURADO DE METAL PARA LA UNIDAD TERRITORIAL LA LIBERTAD-ANCASH NOR</t>
  </si>
  <si>
    <t>0000000585. CCMN-002498: ADQUISICION DE ESTANTE DE ANGULO RANURADO DE METAL PARA LA UNIDAD TERRITORIAL LA LIBERTAD-ANCASH NOR</t>
  </si>
  <si>
    <t>0000001157</t>
  </si>
  <si>
    <t>0000510</t>
  </si>
  <si>
    <t>CCMN-002499: SERVICIO DE MANTENIMIENTO Y LIMPIEZA DE LOCAL - UT UCAYALI</t>
  </si>
  <si>
    <t>0000000586. CCMN-002499: SERVICIO DE MANTENIMIENTO Y LIMPIEZA DE LOCAL - UT UCAYALI</t>
  </si>
  <si>
    <t>0000001147</t>
  </si>
  <si>
    <t>0000506</t>
  </si>
  <si>
    <t>CCMN-002500: SERVICIO DE GUARDIANIA DIURNO PARA LAS INSTALACIONES DE LA UNIDAD TERRITORIAL UCAYALI</t>
  </si>
  <si>
    <t>0000000587. CCMN-002500: SERVICIO DE GUARDIANIA DIURNO PARA LAS INSTALACIONES DE LA UNIDAD TERRITORIAL UCAYALI</t>
  </si>
  <si>
    <t>0000001146</t>
  </si>
  <si>
    <t>0000505</t>
  </si>
  <si>
    <t>CCMN-002501: SERVICIO DE CONTROL Y SEGUIMIENTO DE INGRESO Y SALIDA DE BIENES DE ALMACEN</t>
  </si>
  <si>
    <t>0000000588. CCMN-002501: SERVICIO DE CONTROL Y SEGUIMIENTO DE INGRESO Y SALIDA DE BIENES DE ALMACEN</t>
  </si>
  <si>
    <t>0000001434</t>
  </si>
  <si>
    <t>0000599</t>
  </si>
  <si>
    <t>14/04/2026</t>
  </si>
  <si>
    <t>CCMN-002495: PRORROGA DEL ALQUILER DE INMUEBLE PARA LA UNIDAD TERRITORIAL AYACUCHO - 5 MESES</t>
  </si>
  <si>
    <t>0000000589. CCMN-002495: PRORROGA DEL ALQUILER DE INMUEBLE PARA LA UNIDAD TERRITORIAL AYACUCHO - 5 MESES</t>
  </si>
  <si>
    <t>0000001159</t>
  </si>
  <si>
    <t>CCMN-002484: ADQUISICION DE HERRAMIENTAS, MATERIALES E INSUMOS PARA MANTENIMIENTO Y MEJORAMIENTO DE LA INFRAESTRU</t>
  </si>
  <si>
    <t>0000000590. CCMN-002484: ADQUISICION DE HERRAMIENTAS, MATERIALES E INSUMOS PARA MANTENIMIENTO Y MEJORAMIENTO DE LA INFRAESTRU</t>
  </si>
  <si>
    <t>0000001623</t>
  </si>
  <si>
    <t>0000719</t>
  </si>
  <si>
    <t>08/05/2026</t>
  </si>
  <si>
    <t>CCMN-002496: PRORROGA DEL ALQUILER DE INMUEBLE DE LA UNIDAD TERRITORIAL OFICINA CUSCO - 1 ANO</t>
  </si>
  <si>
    <t>0000000591. CCMN-002496: PRORROGA DEL ALQUILER DE INMUEBLE DE LA UNIDAD TERRITORIAL OFICINA CUSCO - 1 ANO</t>
  </si>
  <si>
    <t>0000001158</t>
  </si>
  <si>
    <t>0000511</t>
  </si>
  <si>
    <t>CCMN-002502: SERVICIO DE GUARDIANIA TURNO DIURNO - UT AMAZONAS</t>
  </si>
  <si>
    <t>0000000592. CCMN-002502: SERVICIO DE GUARDIANIA TURNO DIURNO - UT AMAZONAS</t>
  </si>
  <si>
    <t>0000001170</t>
  </si>
  <si>
    <t>0000514</t>
  </si>
  <si>
    <t>25/03/2026</t>
  </si>
  <si>
    <t>CCMN-002504: SERVICIO DE AGUA POTABLE Y ALCANTARILLADO PARA LA UNIDAD TERRITORIAL MOQUEGUA DEL PROGRAMA DE EMPLEO</t>
  </si>
  <si>
    <t>0000000593. CCMN-002504: SERVICIO DE AGUA POTABLE Y ALCANTARILLADO PARA LA UNIDAD TERRITORIAL MOQUEGUA DEL PROGRAMA DE EMPLEO</t>
  </si>
  <si>
    <t>0000001171</t>
  </si>
  <si>
    <t>0000515</t>
  </si>
  <si>
    <t>CCMN-002505: SERVICIO DE ENERGIA ELECTRICA PARA LA UNIDAD TERRITORIAL MOQUEGUA DEL PROGRAMA DE EMPLEO TEMPORAL LL</t>
  </si>
  <si>
    <t>0000000594. CCMN-002505: SERVICIO DE ENERGIA ELECTRICA PARA LA UNIDAD TERRITORIAL MOQUEGUA DEL PROGRAMA DE EMPLEO TEMPORAL LL</t>
  </si>
  <si>
    <t>0000001167</t>
  </si>
  <si>
    <t>0000513</t>
  </si>
  <si>
    <t>CCMN-002506: SERVICIO DE CONDUCCION DE VEHICULO PARA EL TRASLADO DEL PERSONAL QUE LABORA EN LA UNIDAD TERRITORIAL</t>
  </si>
  <si>
    <t>0000000595. CCMN-002506: SERVICIO DE CONDUCCION DE VEHICULO PARA EL TRASLADO DEL PERSONAL QUE LABORA EN LA UNIDAD TERRITORIAL</t>
  </si>
  <si>
    <t>CCMN-002503: SERVICIO DE ASISTENCIA TECNICA PARA LA REVISION DE LA ADMISIBILIDAD DE FICHAS TECNICAS -UT HUANCAVEL</t>
  </si>
  <si>
    <t>0000000597. CCMN-002503: SERVICIO DE ASISTENCIA TECNICA PARA LA REVISION DE LA ADMISIBILIDAD DE FICHAS TECNICAS -UT HUANCAVEL</t>
  </si>
  <si>
    <t>0000001430</t>
  </si>
  <si>
    <t>0000594</t>
  </si>
  <si>
    <t>CCMN-002507: SERVICIO DE INTERNET PARA LA OFICINA DE LA UNIDAD TERRITORIAL UCAYALI</t>
  </si>
  <si>
    <t>0000000598. CCMN-002507: SERVICIO DE INTERNET PARA LA OFICINA DE LA UNIDAD TERRITORIAL UCAYALI</t>
  </si>
  <si>
    <t>0000001172</t>
  </si>
  <si>
    <t>0000516</t>
  </si>
  <si>
    <t>0000000599</t>
  </si>
  <si>
    <t>CCMN-002508: SERVICIO DE MANTENIMIENTO Y LIMPIEZA DE LOCAL PARA LA UNIDAD TERRITORIAL LA LIBERTAD-ANCASH NOROESTE</t>
  </si>
  <si>
    <t>0000000599. CCMN-002508: SERVICIO DE MANTENIMIENTO Y LIMPIEZA DE LOCAL PARA LA UNIDAD TERRITORIAL LA LIBERTAD-ANCASH NOROESTE</t>
  </si>
  <si>
    <t>0000001174</t>
  </si>
  <si>
    <t>0000517</t>
  </si>
  <si>
    <t>CCMN-002510: CONTRATACION DEL SERVICIO DE GUARDIANIA NOCTURNO PARA LAS INSTALACIONES DE LA UNIDAD TERRITORIAL UCA</t>
  </si>
  <si>
    <t>0000000600. CCMN-002510: CONTRATACION DEL SERVICIO DE GUARDIANIA NOCTURNO PARA LAS INSTALACIONES DE LA UNIDAD TERRITORIAL UCA</t>
  </si>
  <si>
    <t>0000001256</t>
  </si>
  <si>
    <t>0000564</t>
  </si>
  <si>
    <t>08/04/2026</t>
  </si>
  <si>
    <t>CCMN-002509: SERVICIO DE INTERNET PARA LA UT MOQUEGUA DEL PROGRAMA DE EMPLEO TEMPORAL LLAMKASUN PERU</t>
  </si>
  <si>
    <t>0000000601. CCMN-002509: SERVICIO DE INTERNET PARA LA UT MOQUEGUA DEL PROGRAMA DE EMPLEO TEMPORAL LLAMKASUN PERU</t>
  </si>
  <si>
    <t>0000001185</t>
  </si>
  <si>
    <t>0000526</t>
  </si>
  <si>
    <t>0000000602</t>
  </si>
  <si>
    <t>CCMN-002511: SERVICIO DE MANTENIMIENTO Y LIMPIEZA DE LOCAL  - UT PUNO</t>
  </si>
  <si>
    <t>0000000602. CCMN-002511: SERVICIO DE MANTENIMIENTO Y LIMPIEZA DE LOCAL  - UT PUNO</t>
  </si>
  <si>
    <t>0000001182</t>
  </si>
  <si>
    <t>0000522</t>
  </si>
  <si>
    <t>0000000603</t>
  </si>
  <si>
    <t>CCMN-002512: CONTRATACION DEL SEGURO PARA VEHICULO AEREO NO TRIPULADO- DRONE</t>
  </si>
  <si>
    <t>0000000603. CCMN-002512: CONTRATACION DEL SEGURO PARA VEHICULO AEREO NO TRIPULADO- DRONE</t>
  </si>
  <si>
    <t>0000001186</t>
  </si>
  <si>
    <t>0000525</t>
  </si>
  <si>
    <t>0000000604</t>
  </si>
  <si>
    <t>CCMN-002513: SERVICIO DE ASISTENCIA EN LA ELABORACION DE DOCUMENTOS ADMINISTRATIVOS, PARA LA UNIDAD TERRITORIAL A</t>
  </si>
  <si>
    <t>0000000604. CCMN-002513: SERVICIO DE ASISTENCIA EN LA ELABORACION DE DOCUMENTOS ADMINISTRATIVOS, PARA LA UNIDAD TERRITORIAL A</t>
  </si>
  <si>
    <t>0000001188</t>
  </si>
  <si>
    <t>0000527</t>
  </si>
  <si>
    <t>CCMN-002514: SERVICIO DE ASISTENCIA EN LA ELABORACION DE DOCUMENTOS ADMINISTRATIVOS PARA LA UT HUANCAVELICA</t>
  </si>
  <si>
    <t>0000000605. CCMN-002514: SERVICIO DE ASISTENCIA EN LA ELABORACION DE DOCUMENTOS ADMINISTRATIVOS PARA LA UT HUANCAVELICA</t>
  </si>
  <si>
    <t>0000001189</t>
  </si>
  <si>
    <t>0000528</t>
  </si>
  <si>
    <t>CCMN-002515: SERVICIO DE SEGUIMIENTO Y ASISTENCIA EN LA GESTION DE ACTIVIDADES OPERATIVAS DE LA UFRH</t>
  </si>
  <si>
    <t>0000000606. CCMN-002515: SERVICIO DE SEGUIMIENTO Y ASISTENCIA EN LA GESTION DE ACTIVIDADES OPERATIVAS DE LA UFRH</t>
  </si>
  <si>
    <t>0000001190</t>
  </si>
  <si>
    <t>0000529</t>
  </si>
  <si>
    <t>CCMN-002516: SERVICIO DE MANTENIMIENTO Y LIMPIEZA DE LOCAL PARA LA UT LORETO</t>
  </si>
  <si>
    <t>0000000607. CCMN-002516: SERVICIO DE MANTENIMIENTO Y LIMPIEZA DE LOCAL PARA LA UT LORETO</t>
  </si>
  <si>
    <t>0000001191</t>
  </si>
  <si>
    <t>0000530</t>
  </si>
  <si>
    <t>0000000608</t>
  </si>
  <si>
    <t>CCMN-002517: SERVICIO DE MANTENIMIENTO PREVENTIVO PARA EL VEHICULO DE LA UT AMAZONAS</t>
  </si>
  <si>
    <t>0000000608. CCMN-002517: SERVICIO DE MANTENIMIENTO PREVENTIVO PARA EL VEHICULO DE LA UT AMAZONAS</t>
  </si>
  <si>
    <t>0000001260</t>
  </si>
  <si>
    <t>0000576</t>
  </si>
  <si>
    <t>CCMN-002518: CONTRATACION DEL SERVICIO DE TRANSPORTE AEREO PARA LA COMISION DEL PERSONAL DE LLAMKASUN PERU</t>
  </si>
  <si>
    <t>0000000609. CCMN-002518: CONTRATACION DEL SERVICIO DE TRANSPORTE AEREO PARA LA COMISION DEL PERSONAL DE LLAMKASUN PERU</t>
  </si>
  <si>
    <t>0000001193</t>
  </si>
  <si>
    <t>0000532</t>
  </si>
  <si>
    <t>CCMN-002519: SERVICIO DE TRANSPORTE DE CARGA DE BIENES MUEBLES, ACERVO DOCUMENTARIO Y EQUIPOS DE LA OFICINA DE LA</t>
  </si>
  <si>
    <t>0000000610. CCMN-002519: SERVICIO DE TRANSPORTE DE CARGA DE BIENES MUEBLES, ACERVO DOCUMENTARIO Y EQUIPOS DE LA OFICINA DE LA</t>
  </si>
  <si>
    <t>0000001202</t>
  </si>
  <si>
    <t>0000534</t>
  </si>
  <si>
    <t>CCMN-002520: SERVICIO DE MANTENIMIENTO Y LIMPIEZA DE LOCAL - UT ICA AYACUCHO SUR</t>
  </si>
  <si>
    <t>0000000611. CCMN-002520: SERVICIO DE MANTENIMIENTO Y LIMPIEZA DE LOCAL - UT ICA AYACUCHO SUR</t>
  </si>
  <si>
    <t>0000001201</t>
  </si>
  <si>
    <t>0000533</t>
  </si>
  <si>
    <t>CCMN-002521: SERVICIO DE ASISTENCIA EN LA ELABORACION DE DOCUMENTOS ADMINISTRATIVOS EN LA UT APURIMAC</t>
  </si>
  <si>
    <t>0000000612. CCMN-002521: SERVICIO DE ASISTENCIA EN LA ELABORACION DE DOCUMENTOS ADMINISTRATIVOS EN LA UT APURIMAC</t>
  </si>
  <si>
    <t>CCMN-002522: ADQUISICION DE COMBUSTIBLE DIESEL B5 S50 PARA EL SUMINISTRO A LA CAMIONETA ASIGNADA A LA UNIDAD TERR</t>
  </si>
  <si>
    <t>0000000613. CCMN-002522: ADQUISICION DE COMBUSTIBLE DIESEL B5 S50 PARA EL SUMINISTRO A LA CAMIONETA ASIGNADA A LA UNIDAD TERR</t>
  </si>
  <si>
    <t>PLANILLA DECRETO LEGISLATIVO 728 PARA PAGO DE SENTENCIAS JUDICIALES EN CALIDAD DE COSA JUZGADA</t>
  </si>
  <si>
    <t>0000000614. PLANILLA DECRETO LEGISLATIVO 728 PARA PAGO DE SENTENCIAS JUDICIALES EN CALIDAD DE COSA JUZGADA</t>
  </si>
  <si>
    <t>CONTRIBUCIONES A ESSALUD DEL PERSONAL ADMINISTRATIVO</t>
  </si>
  <si>
    <t>21 3 1 113. CONTRIBUCIONES A ESSALUD DEL PERSONAL ADMINISTRATIVO</t>
  </si>
  <si>
    <t>COMPENSACION POR TIEMPO DE SERVICIOS DEL REGIMEN LABORAL PRIVADO Y REGIMEN DEL SERVICIO CIVIL</t>
  </si>
  <si>
    <t>21 4 1 1 1. COMPENSACION POR TIEMPO DE SERVICIOS DEL REGIMEN LABORAL PRIVADO Y REGIMEN DEL SERVICIO CIVIL</t>
  </si>
  <si>
    <t>0000001203</t>
  </si>
  <si>
    <t>0000535</t>
  </si>
  <si>
    <t>CCMN-002523: CONTRATACION DEL SERVICIO DE GUARDIANIA NOCTURNO PARA LAS INSTALACIONES DE LA UNIDAD TERRITORIAL APU</t>
  </si>
  <si>
    <t>0000000615. CCMN-002523: CONTRATACION DEL SERVICIO DE GUARDIANIA NOCTURNO PARA LAS INSTALACIONES DE LA UNIDAD TERRITORIAL APU</t>
  </si>
  <si>
    <t>CERTIFICACION DE SERVICIOS BASICO  ( AGUA Y ENERGIA ) EN E MARCO DE LA DIRECTIVA DE EJECUCION PRESUPUESTARIA</t>
  </si>
  <si>
    <t>0000000616. CERTIFICACION DE SERVICIOS BASICO  ( AGUA Y ENERGIA ) EN E MARCO DE LA DIRECTIVA DE EJECUCION PRESUPUESTARIA</t>
  </si>
  <si>
    <t>0000000617</t>
  </si>
  <si>
    <t>CERTIFICACION  POR EL SERVICIO DE AGUA POTABLE , ENERGIA , TELEFONIA FIJA , INTERNET DE LA UFAF</t>
  </si>
  <si>
    <t>0000000617. CERTIFICACION  POR EL SERVICIO DE AGUA POTABLE , ENERGIA , TELEFONIA FIJA , INTERNET DE LA UFAF</t>
  </si>
  <si>
    <t>0000000618</t>
  </si>
  <si>
    <t>CERTIFICACION DE SEGURIDAD Y VIGILANCIA</t>
  </si>
  <si>
    <t>0000000618. CERTIFICACION DE SEGURIDAD Y VIGILANCIA</t>
  </si>
  <si>
    <t>CERTIFICACION DE SERVICIOS  DE ALQULER DE LOCAL  DEL PROGRAMA DE EMPLEO TEMPORAL LLAMKASUN PERU</t>
  </si>
  <si>
    <t>0000000619. CERTIFICACION DE SERVICIOS  DE ALQULER DE LOCAL  DEL PROGRAMA DE EMPLEO TEMPORAL LLAMKASUN PERU</t>
  </si>
  <si>
    <t>CERTIFICACION  DIVERSOS - GUARDIANIA , LIMPIEZA , CONDUCCION Y OTROS  EN E MARCO DE LA DIRECTIVA DE EJECUCION PRESUPUESTARIA</t>
  </si>
  <si>
    <t>0000000620. CERTIFICACION  DIVERSOS - GUARDIANIA , LIMPIEZA , CONDUCCION Y OTROS  EN E MARCO DE LA DIRECTIVA DE EJECUCION PRESUPUESTARIA</t>
  </si>
  <si>
    <t>CERTIFICACION DE SERVICIOS DE TERCERO DE UFAF Y COORDINACIONES DEL PROGRAMA</t>
  </si>
  <si>
    <t>0000000621. CERTIFICACION DE SERVICIOS DE TERCERO DE UFAF Y COORDINACIONES DEL PROGRAMA</t>
  </si>
  <si>
    <t>BOLSA</t>
  </si>
  <si>
    <t>CERTIFICACION PARA CONTRATACION Y ADQUISICION VARIOS  DE LA UFAF</t>
  </si>
  <si>
    <t>0000000622. CERTIFICACION PARA CONTRATACION Y ADQUISICION VARIOS  DE LA UFAF</t>
  </si>
  <si>
    <t>0000000623</t>
  </si>
  <si>
    <t>CERTIFICACION VARIOS</t>
  </si>
  <si>
    <t>0000000623. CERTIFICACION VARIOS</t>
  </si>
  <si>
    <t>CERTIFICACION VARIOS  LIMPIEZA Y MANTENIMIENTO</t>
  </si>
  <si>
    <t>0000000624. CERTIFICACION VARIOS  LIMPIEZA Y MANTENIMIENTO</t>
  </si>
  <si>
    <t>SERVICIO DE EMPASTADO</t>
  </si>
  <si>
    <t>0000000625. SERVICIO DE EMPASTADO</t>
  </si>
  <si>
    <t>0000000626. CERTIFICACION VARIOS</t>
  </si>
  <si>
    <t>CERTIFICACION DE CREDITO PRESUPUESTAL PARA LA UNIDAD FUNCIONAL DE TECNOLOGIAS DE INFORMACION</t>
  </si>
  <si>
    <t>0000000627. CERTIFICACION DE CREDITO PRESUPUESTAL PARA LA UNIDAD FUNCIONAL DE TECNOLOGIAS DE INFORMACION</t>
  </si>
  <si>
    <t>CERTIFICACIÓN DE CRÉDITO PRESUPUESTAL PARA LA CONTRATACIÓN DE LOS LOCADORES DE SERVICIOS PARA LA UNIDAD FUNCIONAL DE GESTIÓN DE INTERVENCIONES</t>
  </si>
  <si>
    <t>0000000628. CERTIFICACIÓN DE CRÉDITO PRESUPUESTAL PARA LA CONTRATACIÓN DE LOS LOCADORES DE SERVICIOS PARA LA UNIDAD FUNCIONAL DE GESTIÓN DE INTERVENCIONES</t>
  </si>
  <si>
    <t>0000001213</t>
  </si>
  <si>
    <t>0000543</t>
  </si>
  <si>
    <t>CCMN-002524: SERVICIO DE SOPORTE TECNICO DE EQUIPOS DE COMPUTO PARA LA UNIDAD FUNCIONAL DE TECNOLOGIA DE LA INFOR</t>
  </si>
  <si>
    <t>0000000629. CCMN-002524: SERVICIO DE SOPORTE TECNICO DE EQUIPOS DE COMPUTO PARA LA UNIDAD FUNCIONAL DE TECNOLOGIA DE LA INFOR</t>
  </si>
  <si>
    <t>0000001212</t>
  </si>
  <si>
    <t>0000542</t>
  </si>
  <si>
    <t>0000000630</t>
  </si>
  <si>
    <t>CCMN-002525: SERVICIO DE SEGUIMIENTO Y MONITOREO DE SERVICIOS GENERALES DE LA CFASG</t>
  </si>
  <si>
    <t>0000000630. CCMN-002525: SERVICIO DE SEGUIMIENTO Y MONITOREO DE SERVICIOS GENERALES DE LA CFASG</t>
  </si>
  <si>
    <t>0000001206</t>
  </si>
  <si>
    <t>0000536</t>
  </si>
  <si>
    <t>CCMN-002526: SERVICIO DE SOPORTE TECNICO Y CONFIGURACION DE RED PARA LA UNIDAD FUNCIONAL DE TECNOLOGIA DE LA INFO</t>
  </si>
  <si>
    <t>0000000631. CCMN-002526: SERVICIO DE SOPORTE TECNICO Y CONFIGURACION DE RED PARA LA UNIDAD FUNCIONAL DE TECNOLOGIA DE LA INFO</t>
  </si>
  <si>
    <t>0000001215</t>
  </si>
  <si>
    <t>0000544</t>
  </si>
  <si>
    <t>CCMN-002527: SERVICIO DE SEGUIMIENTO A LA EJECUCION FISICA Y FINANCIERA DE LAS ACTIVIDADES DE INTERVENCION INMEDI</t>
  </si>
  <si>
    <t>0000000632. CCMN-002527: SERVICIO DE SEGUIMIENTO A LA EJECUCION FISICA Y FINANCIERA DE LAS ACTIVIDADES DE INTERVENCION INMEDI</t>
  </si>
  <si>
    <t>SEGUIMIENTO - AII</t>
  </si>
  <si>
    <t>0000001216</t>
  </si>
  <si>
    <t>0000545</t>
  </si>
  <si>
    <t>0000000633</t>
  </si>
  <si>
    <t>CCMN-002528: SERVICIO DE SEGUIMIENTO A LA EJECUCION FISICA Y FINANCIERA DE LAS ACTIVIDADES DE INTERVENCION INMEDI</t>
  </si>
  <si>
    <t>0000000633. CCMN-002528: SERVICIO DE SEGUIMIENTO A LA EJECUCION FISICA Y FINANCIERA DE LAS ACTIVIDADES DE INTERVENCION INMEDI</t>
  </si>
  <si>
    <t>0000001239</t>
  </si>
  <si>
    <t>0000553</t>
  </si>
  <si>
    <t>07/04/2026</t>
  </si>
  <si>
    <t>CCMN-002537: SERVICIO DE MANTENIMIENTO Y LIMPIEZA DE LOCAL PARA LA UT JUNIN DEL PROGRAMA DE EMPLEO TEMPORAL LLAMK</t>
  </si>
  <si>
    <t>0000000634. CCMN-002537: SERVICIO DE MANTENIMIENTO Y LIMPIEZA DE LOCAL PARA LA UT JUNIN DEL PROGRAMA DE EMPLEO TEMPORAL LLAMK</t>
  </si>
  <si>
    <t>0000001233</t>
  </si>
  <si>
    <t>0000547</t>
  </si>
  <si>
    <t>0000000635</t>
  </si>
  <si>
    <t>CCMN-002529: SERVICIO DE SEGUIMIENTO A LA EJECUCION FISICA Y FINANCIERA UT AREQUIPA</t>
  </si>
  <si>
    <t>0000000635. CCMN-002529: SERVICIO DE SEGUIMIENTO A LA EJECUCION FISICA Y FINANCIERA UT AREQUIPA</t>
  </si>
  <si>
    <t>0000001234</t>
  </si>
  <si>
    <t>0000548</t>
  </si>
  <si>
    <t>CCMN-002530: SERVICIO DE SEGUIMIENTO A LA EJECUCION FISICA Y FINANCIERA - UT AREQUIPA G02</t>
  </si>
  <si>
    <t>0000000636. CCMN-002530: SERVICIO DE SEGUIMIENTO A LA EJECUCION FISICA Y FINANCIERA - UT AREQUIPA G02</t>
  </si>
  <si>
    <t>0000001236</t>
  </si>
  <si>
    <t>0000550</t>
  </si>
  <si>
    <t>0000000638</t>
  </si>
  <si>
    <t>CCMN-002532: SERVICIO DE ASISTENCIA TECNICA A ORGANISMOS EJECUTORES Y SEGUIMIENTO - UT CAJAMARCA</t>
  </si>
  <si>
    <t>0000000638. CCMN-002532: SERVICIO DE ASISTENCIA TECNICA A ORGANISMOS EJECUTORES Y SEGUIMIENTO - UT CAJAMARCA</t>
  </si>
  <si>
    <t>0000001237</t>
  </si>
  <si>
    <t>0000551</t>
  </si>
  <si>
    <t>0000000639</t>
  </si>
  <si>
    <t>CCMN-002533: SERVICIO DE SEGUIMIENTO A LA EJECUCION FISICA Y FINANCIERA - UT HUANCAVELICA G01</t>
  </si>
  <si>
    <t>0000000639. CCMN-002533: SERVICIO DE SEGUIMIENTO A LA EJECUCION FISICA Y FINANCIERA - UT HUANCAVELICA G01</t>
  </si>
  <si>
    <t>0000001238</t>
  </si>
  <si>
    <t>0000552</t>
  </si>
  <si>
    <t>0000000640</t>
  </si>
  <si>
    <t>CCMN-002534: SERVICIO DE SEGUIMIENTO A LA EJECUCION FISICA Y FINANCIERA DE LAS ACTIVIDADES  - UT HUANCAVELICA G02</t>
  </si>
  <si>
    <t>0000000640. CCMN-002534: SERVICIO DE SEGUIMIENTO A LA EJECUCION FISICA Y FINANCIERA DE LAS ACTIVIDADES  - UT HUANCAVELICA G02</t>
  </si>
  <si>
    <t>0000001248</t>
  </si>
  <si>
    <t>0000560</t>
  </si>
  <si>
    <t>0000000641</t>
  </si>
  <si>
    <t>CCMN-002535: SERVICIO DE ASISTENCIA TECNICA A ORGANISMOS EJECUTORES Y SEGUIMIENTO - UT LIMA CENTRO-CALLAO</t>
  </si>
  <si>
    <t>0000000641. CCMN-002535: SERVICIO DE ASISTENCIA TECNICA A ORGANISMOS EJECUTORES Y SEGUIMIENTO - UT LIMA CENTRO-CALLAO</t>
  </si>
  <si>
    <t>0000001240</t>
  </si>
  <si>
    <t>0000554</t>
  </si>
  <si>
    <t>CCMN-002538: SERVICIO DE SEGUIMIENTO A LA EJECUCION FISICA Y FINANCIERA DE LAS ACTIVIDADES DE CONVOCATORIA AII-89</t>
  </si>
  <si>
    <t>0000000642. CCMN-002538: SERVICIO DE SEGUIMIENTO A LA EJECUCION FISICA Y FINANCIERA DE LAS ACTIVIDADES DE CONVOCATORIA AII-89</t>
  </si>
  <si>
    <t>0000001235</t>
  </si>
  <si>
    <t>0000549</t>
  </si>
  <si>
    <t>CCMN-002531: SERVICIO DE SEGUIMIENTO A LA EJECUCION FISICA Y FINANCIERA UT AREQUIPA G03</t>
  </si>
  <si>
    <t>0000000643. CCMN-002531: SERVICIO DE SEGUIMIENTO A LA EJECUCION FISICA Y FINANCIERA UT AREQUIPA G03</t>
  </si>
  <si>
    <t>0000001243</t>
  </si>
  <si>
    <t>0000557</t>
  </si>
  <si>
    <t>0000000644</t>
  </si>
  <si>
    <t>CCMN-002539: SERVICIO DE SUPERVISION, SEGUIMIENTO Y MONITOREO A LAS INTERVENCIONES UT LIMA CENTRO CALLAO</t>
  </si>
  <si>
    <t>0000000644. CCMN-002539: SERVICIO DE SUPERVISION, SEGUIMIENTO Y MONITOREO A LAS INTERVENCIONES UT LIMA CENTRO CALLAO</t>
  </si>
  <si>
    <t>0000001242</t>
  </si>
  <si>
    <t>0000556</t>
  </si>
  <si>
    <t>0000000645</t>
  </si>
  <si>
    <t>CCMN-002540: SERVICIO DE ASISTENCIA TECNICA A ORGANISMOS EJECUTORES Y SEGUIMIENTO VINCULADO A LA GESTION DEL BIEN</t>
  </si>
  <si>
    <t>0000000645. CCMN-002540: SERVICIO DE ASISTENCIA TECNICA A ORGANISMOS EJECUTORES Y SEGUIMIENTO VINCULADO A LA GESTION DEL BIEN</t>
  </si>
  <si>
    <t>0000001241</t>
  </si>
  <si>
    <t>0000555</t>
  </si>
  <si>
    <t>CCMN-002541: SERVICIO DE SEGUIMIENTO A LA EJECUCION FISICA Y FINANCIERA DE LAS ACTIVIDADES DE CONVOCATORIA AII-89</t>
  </si>
  <si>
    <t>0000000646. CCMN-002541: SERVICIO DE SEGUIMIENTO A LA EJECUCION FISICA Y FINANCIERA DE LAS ACTIVIDADES DE CONVOCATORIA AII-89</t>
  </si>
  <si>
    <t>0000001250</t>
  </si>
  <si>
    <t>0000563</t>
  </si>
  <si>
    <t>0000000647</t>
  </si>
  <si>
    <t>CCMN-002542: SERVICIO DE SEGUIMIENTO A LA EJECUCION FISICA Y FINANCIERA DE LAS ACTIVIDADES DE INTERVENCION INMEDI</t>
  </si>
  <si>
    <t>0000000647. CCMN-002542: SERVICIO DE SEGUIMIENTO A LA EJECUCION FISICA Y FINANCIERA DE LAS ACTIVIDADES DE INTERVENCION INMEDI</t>
  </si>
  <si>
    <t>0000000648</t>
  </si>
  <si>
    <t>CCMN-002543: SERVICIO DE SEGUIMIENTO A LA EJECUCION FISICA Y FINANCIERA DE LAS ACTIVIDADES DE INTERVENCION INMEDI</t>
  </si>
  <si>
    <t>0000000648. CCMN-002543: SERVICIO DE SEGUIMIENTO A LA EJECUCION FISICA Y FINANCIERA DE LAS ACTIVIDADES DE INTERVENCION INMEDI</t>
  </si>
  <si>
    <t>0000001269</t>
  </si>
  <si>
    <t>0000566</t>
  </si>
  <si>
    <t>0000000649</t>
  </si>
  <si>
    <t>CCMN-002544: SERVICIO DE SEGUIMIENTO A LA EJECUCION FISICA Y FINANCIERA DE LAS ACTIVIDADES DE INTERVENCION INMEDI</t>
  </si>
  <si>
    <t>0000000649. CCMN-002544: SERVICIO DE SEGUIMIENTO A LA EJECUCION FISICA Y FINANCIERA DE LAS ACTIVIDADES DE INTERVENCION INMEDI</t>
  </si>
  <si>
    <t>0000001263</t>
  </si>
  <si>
    <t>0000567</t>
  </si>
  <si>
    <t>CCMN-002545: SERVICIO DE SEGUIMIENTO A LA EJECUCION FISICA Y FINANCIERA DE LAS ACTIVIDADES DE INTERVENCION INMEDI</t>
  </si>
  <si>
    <t>0000000650. CCMN-002545: SERVICIO DE SEGUIMIENTO A LA EJECUCION FISICA Y FINANCIERA DE LAS ACTIVIDADES DE INTERVENCION INMEDI</t>
  </si>
  <si>
    <t>0000001264</t>
  </si>
  <si>
    <t>0000568</t>
  </si>
  <si>
    <t>CCMN-002546: SERVICIO DE SEGUIMIENTO A LA EJECUCION FISICA Y FINANCIERA DE LAS ACTIVIDADES DE INTERVENCION INMEDI</t>
  </si>
  <si>
    <t>0000000651. CCMN-002546: SERVICIO DE SEGUIMIENTO A LA EJECUCION FISICA Y FINANCIERA DE LAS ACTIVIDADES DE INTERVENCION INMEDI</t>
  </si>
  <si>
    <t>0000001245</t>
  </si>
  <si>
    <t>0000559</t>
  </si>
  <si>
    <t>CCMN-002551: SERVICIO DE SEGUIMIENTO A LA EJECUCION FISICA Y FINANCIERA UT JUNIN</t>
  </si>
  <si>
    <t>0000000652. CCMN-002551: SERVICIO DE SEGUIMIENTO A LA EJECUCION FISICA Y FINANCIERA UT JUNIN</t>
  </si>
  <si>
    <t>0000001265</t>
  </si>
  <si>
    <t>0000569</t>
  </si>
  <si>
    <t>CCMN-002547: SERVICIO DE SEGUIMIENTO A LA EJECUCION FISICA Y FINANCIERA - UT SAN MARTIN G1</t>
  </si>
  <si>
    <t>0000000653. CCMN-002547: SERVICIO DE SEGUIMIENTO A LA EJECUCION FISICA Y FINANCIERA - UT SAN MARTIN G1</t>
  </si>
  <si>
    <t>0000001266</t>
  </si>
  <si>
    <t>0000570</t>
  </si>
  <si>
    <t>CCMN-002548: SERVICIO DE SEGUIMIENTO A LA EJECUCION FISICA Y FINANCIERA - UT SAN MARTIN G2</t>
  </si>
  <si>
    <t>0000000654. CCMN-002548: SERVICIO DE SEGUIMIENTO A LA EJECUCION FISICA Y FINANCIERA - UT SAN MARTIN G2</t>
  </si>
  <si>
    <t>0000001267</t>
  </si>
  <si>
    <t>0000571</t>
  </si>
  <si>
    <t>CCMN-002549: SERVICIO DE SEGUIMIENTO A LA EJECUCION FISICA Y FINANCIERA - UT SAN MARTIN G3</t>
  </si>
  <si>
    <t>0000000655. CCMN-002549: SERVICIO DE SEGUIMIENTO A LA EJECUCION FISICA Y FINANCIERA - UT SAN MARTIN G3</t>
  </si>
  <si>
    <t>0000001268</t>
  </si>
  <si>
    <t>0000572</t>
  </si>
  <si>
    <t>CCMN-002550: SERVICIO DE SEGUIMIENTO A LA EJECUCION FISICA Y FINANCIERA - UT CUSCO-MADRE DE DIOS G1</t>
  </si>
  <si>
    <t>0000000656. CCMN-002550: SERVICIO DE SEGUIMIENTO A LA EJECUCION FISICA Y FINANCIERA - UT CUSCO-MADRE DE DIOS G1</t>
  </si>
  <si>
    <t>0000001244</t>
  </si>
  <si>
    <t>0000558</t>
  </si>
  <si>
    <t>CCMN-002552: SERVICIO DE ASISTENCIA TECNICA AORGANISMOS EJECUTORES Y SEGUIMIENTO VINCULADO A LA GESTION</t>
  </si>
  <si>
    <t>0000000657. CCMN-002552: SERVICIO DE ASISTENCIA TECNICA AORGANISMOS EJECUTORES Y SEGUIMIENTO VINCULADO A LA GESTION</t>
  </si>
  <si>
    <t>0000001249</t>
  </si>
  <si>
    <t>0000561</t>
  </si>
  <si>
    <t>CCMN-002554: SERVICIO DE ASISTENCIA TECNICA A ORGANISMOS EJECUTORES Y SEGUIMIENTO - UT LA LIBERTAD-ANCASH NOROEST</t>
  </si>
  <si>
    <t>0000000658. CCMN-002554: SERVICIO DE ASISTENCIA TECNICA A ORGANISMOS EJECUTORES Y SEGUIMIENTO - UT LA LIBERTAD-ANCASH NOROEST</t>
  </si>
  <si>
    <t>0000001252</t>
  </si>
  <si>
    <t>0000562</t>
  </si>
  <si>
    <t>CCMN-002553: SERVICIO DE ASISTENCIA ADMINISTRATIVA PARA GESTION ADMINISTRATIVA Y ORGANIZACION DOCUMENTAL UT PUNO</t>
  </si>
  <si>
    <t>0000000659. CCMN-002553: SERVICIO DE ASISTENCIA ADMINISTRATIVA PARA GESTION ADMINISTRATIVA Y ORGANIZACION DOCUMENTAL UT PUNO</t>
  </si>
  <si>
    <t>0000001271</t>
  </si>
  <si>
    <t>0000582</t>
  </si>
  <si>
    <t>CCMN-002555: SERVICIO DE REVISION DE INFORMES DE LIQUIDACION TECNICA FINANCIERA DE LOS PROYECTOS DE INVERSION REG</t>
  </si>
  <si>
    <t>0000000660. CCMN-002555: SERVICIO DE REVISION DE INFORMES DE LIQUIDACION TECNICA FINANCIERA DE LOS PROYECTOS DE INVERSION REG</t>
  </si>
  <si>
    <t>0000001253</t>
  </si>
  <si>
    <t>OPD 473-2026</t>
  </si>
  <si>
    <t>PAGO DEL SERVICIO DE ENERGÍA ELÉCTRICA CORRESPONDIENTE AL CONVENIO DE AFECTACIÓN EN USO DE BIEN INMUEBLE</t>
  </si>
  <si>
    <t>0000000661. PAGO DEL SERVICIO DE ENERGÍA ELÉCTRICA CORRESPONDIENTE AL CONVENIO DE AFECTACIÓN EN USO DE BIEN INMUEBLE</t>
  </si>
  <si>
    <t>0000001257</t>
  </si>
  <si>
    <t>0000573</t>
  </si>
  <si>
    <t>0000000662</t>
  </si>
  <si>
    <t>CCMN-002556: SERVICIO DE SEGUIMIENTO A LA EJECUCION FISICA Y FIN DE LAS AII UT APURIMAC GRUPO 02</t>
  </si>
  <si>
    <t>0000000662. CCMN-002556: SERVICIO DE SEGUIMIENTO A LA EJECUCION FISICA Y FIN DE LAS AII UT APURIMAC GRUPO 02</t>
  </si>
  <si>
    <t>0000001277</t>
  </si>
  <si>
    <t>0000580</t>
  </si>
  <si>
    <t>CCMN-002557: SERVICIO DE SUPERVISION, SEGUIMIENTO Y MONITOREO A LAS INTERVENCIONES FINANCIADAS POR EL PROGRAMA DE</t>
  </si>
  <si>
    <t>0000000663. CCMN-002557: SERVICIO DE SUPERVISION, SEGUIMIENTO Y MONITOREO A LAS INTERVENCIONES FINANCIADAS POR EL PROGRAMA DE</t>
  </si>
  <si>
    <t>0000001276</t>
  </si>
  <si>
    <t>0000579</t>
  </si>
  <si>
    <t>0000000664</t>
  </si>
  <si>
    <t>CCMN-002558: SERVICIO DE SEGUIMIENTO DE CUMPLIMIENTO DE OBLIGACIONES CONTRACTUALES EN LA COORDINACION FUNCIONAL D</t>
  </si>
  <si>
    <t>0000000664. CCMN-002558: SERVICIO DE SEGUIMIENTO DE CUMPLIMIENTO DE OBLIGACIONES CONTRACTUALES EN LA COORDINACION FUNCIONAL D</t>
  </si>
  <si>
    <t>0000001270</t>
  </si>
  <si>
    <t>0000581</t>
  </si>
  <si>
    <t>0000000665</t>
  </si>
  <si>
    <t>CCMN-002559: SERVICIO DE SEGUIMIENTO A LA EJECUCION FISICA Y FINANCIERA DE LAS ACTIVIDADES DE INTERVENCION INMEDI</t>
  </si>
  <si>
    <t>0000000665. CCMN-002559: SERVICIO DE SEGUIMIENTO A LA EJECUCION FISICA Y FINANCIERA DE LAS ACTIVIDADES DE INTERVENCION INMEDI</t>
  </si>
  <si>
    <t>0000001272</t>
  </si>
  <si>
    <t>0000583</t>
  </si>
  <si>
    <t>0000000666</t>
  </si>
  <si>
    <t>CCMN-002560: SERVICIO DE SEGUIMIENTO A LA EJECUCION FISICA Y FIN DE LAS AII-89 UT PUNO</t>
  </si>
  <si>
    <t>0000000666. CCMN-002560: SERVICIO DE SEGUIMIENTO A LA EJECUCION FISICA Y FIN DE LAS AII-89 UT PUNO</t>
  </si>
  <si>
    <t>0000001273</t>
  </si>
  <si>
    <t>0000584</t>
  </si>
  <si>
    <t>CCMN-002562: SERVICIO DE SEGUIMIENTO A LA EJECUCION FISICA Y FIN- DE LAS AII-89 UT HUANCAVELICA GP 03</t>
  </si>
  <si>
    <t>0000000667. CCMN-002562: SERVICIO DE SEGUIMIENTO A LA EJECUCION FISICA Y FIN- DE LAS AII-89 UT HUANCAVELICA GP 03</t>
  </si>
  <si>
    <t>0000001258</t>
  </si>
  <si>
    <t>0000575</t>
  </si>
  <si>
    <t>CCMN-002563: SERVICIO DE REVISION DE CONTENIDO COMUNICACIONAL Y DE DISENO GRAFICO</t>
  </si>
  <si>
    <t>0000000668. CCMN-002563: SERVICIO DE REVISION DE CONTENIDO COMUNICACIONAL Y DE DISENO GRAFICO</t>
  </si>
  <si>
    <t>0000001275</t>
  </si>
  <si>
    <t>0000578</t>
  </si>
  <si>
    <t>CCMN-002564: SERVICIO DE SEGUIMIENTO A LA EJECUCION FISICA Y FINANCIERA DE LAS ACTIVIDADES DE INTERVENCION INMEDI</t>
  </si>
  <si>
    <t>0000000669. CCMN-002564: SERVICIO DE SEGUIMIENTO A LA EJECUCION FISICA Y FINANCIERA DE LAS ACTIVIDADES DE INTERVENCION INMEDI</t>
  </si>
  <si>
    <t>0000001284</t>
  </si>
  <si>
    <t>10/04/2026</t>
  </si>
  <si>
    <t>0000000670</t>
  </si>
  <si>
    <t>CCMN-002561: ADQUISICION DE EQUIPOS PARA LA COORDINACION FUNCIONAL DE ABASTECIMIENTO Y SERVICIOS GENERALES</t>
  </si>
  <si>
    <t>0000000670. CCMN-002561: ADQUISICION DE EQUIPOS PARA LA COORDINACION FUNCIONAL DE ABASTECIMIENTO Y SERVICIOS GENERALES</t>
  </si>
  <si>
    <t>0000001274</t>
  </si>
  <si>
    <t>0000585</t>
  </si>
  <si>
    <t>CCMN-002565: SERVICIO DE SEGUIMIENTO A LA EJECUCION FISICA Y FIN DE LAS AII-89 UT HUANCAVELICA GP04</t>
  </si>
  <si>
    <t>0000000671. CCMN-002565: SERVICIO DE SEGUIMIENTO A LA EJECUCION FISICA Y FIN DE LAS AII-89 UT HUANCAVELICA GP04</t>
  </si>
  <si>
    <t>0000001285</t>
  </si>
  <si>
    <t>0000587</t>
  </si>
  <si>
    <t>CCMN-002566: SERVICIO DE SUPERVISION, SEGUIMIENTO Y MONITOREO - UT LAMBAYEQUE</t>
  </si>
  <si>
    <t>0000000672. CCMN-002566: SERVICIO DE SUPERVISION, SEGUIMIENTO Y MONITOREO - UT LAMBAYEQUE</t>
  </si>
  <si>
    <t>0000001286</t>
  </si>
  <si>
    <t>0000588</t>
  </si>
  <si>
    <t>0000000673</t>
  </si>
  <si>
    <t>CCMN-002567: SERVICIO DE SUPERVISION, SEGUIMIENTO Y MONITOREO - UT ICA-AYACUCHO SUR</t>
  </si>
  <si>
    <t>0000000673. CCMN-002567: SERVICIO DE SUPERVISION, SEGUIMIENTO Y MONITOREO - UT ICA-AYACUCHO SUR</t>
  </si>
  <si>
    <t>0000001287</t>
  </si>
  <si>
    <t>0000589</t>
  </si>
  <si>
    <t>CCMN-002568: SERVICIO DE SEGUIMIENTO A LA EJECUCION FISICA Y FINANCIERA - UT LORETO</t>
  </si>
  <si>
    <t>0000000674. CCMN-002568: SERVICIO DE SEGUIMIENTO A LA EJECUCION FISICA Y FINANCIERA - UT LORETO</t>
  </si>
  <si>
    <t>0000001288</t>
  </si>
  <si>
    <t>0000590</t>
  </si>
  <si>
    <t>CCMN-002569: SERVICIO DE COORDINACION DE INFRAESTRUCTURA Y SOPORTE - UFTI</t>
  </si>
  <si>
    <t>0000000675. CCMN-002569: SERVICIO DE COORDINACION DE INFRAESTRUCTURA Y SOPORTE - UFTI</t>
  </si>
  <si>
    <t>0000001289</t>
  </si>
  <si>
    <t>0000586</t>
  </si>
  <si>
    <t>0000000676</t>
  </si>
  <si>
    <t>CCMN-002570: SERVICIO DE SEGUIMIENTO A LA EJECUCION FISICA Y FINANCIERA DE LAS ACTIVIDADES DE INTERVENCION INMEDI</t>
  </si>
  <si>
    <t>0000000676. CCMN-002570: SERVICIO DE SEGUIMIENTO A LA EJECUCION FISICA Y FINANCIERA DE LAS ACTIVIDADES DE INTERVENCION INMEDI</t>
  </si>
  <si>
    <t>0000001302</t>
  </si>
  <si>
    <t>0000593</t>
  </si>
  <si>
    <t>0000000677</t>
  </si>
  <si>
    <t>CCMN-002571: SERVICIO DE ASISTENCIA TECNICA A ORGANISMOS EJECUTORES Y SEGUIMIENTO - UT ANCASH</t>
  </si>
  <si>
    <t>0000000677. CCMN-002571: SERVICIO DE ASISTENCIA TECNICA A ORGANISMOS EJECUTORES Y SEGUIMIENTO - UT ANCASH</t>
  </si>
  <si>
    <t>0000001298</t>
  </si>
  <si>
    <t>0000591</t>
  </si>
  <si>
    <t>0000000678</t>
  </si>
  <si>
    <t>CCMN-002572: SERVICIO DE GESTION Y EJECUCION DE LAS ACTIVIDADES DEL PLAN DE GOBIERNO DIGITAL PARA LA UNIDAD FUNCI</t>
  </si>
  <si>
    <t>0000000678. CCMN-002572: SERVICIO DE GESTION Y EJECUCION DE LAS ACTIVIDADES DEL PLAN DE GOBIERNO DIGITAL PARA LA UNIDAD FUNCI</t>
  </si>
  <si>
    <t>0000001428</t>
  </si>
  <si>
    <t>0000595</t>
  </si>
  <si>
    <t>0000000679</t>
  </si>
  <si>
    <t>CCMN-002573: SERVICIO DE SEGUIMIENTO A LA EJECUCION FISICA Y FINANCIERA LAS ACTIVIDADES DE UT CAJAMARCA GRUPO 01</t>
  </si>
  <si>
    <t>0000000679. CCMN-002573: SERVICIO DE SEGUIMIENTO A LA EJECUCION FISICA Y FINANCIERA LAS ACTIVIDADES DE UT CAJAMARCA GRUPO 01</t>
  </si>
  <si>
    <t>0000001429</t>
  </si>
  <si>
    <t>0000596</t>
  </si>
  <si>
    <t>0000000680</t>
  </si>
  <si>
    <t>CCMN-002575: SERVICIO DE SEGUIMIENTO A LA EJECUCION FISICA Y FINANCIERA DE ACTIVIDADES DE UT CAJAMARCA GRUPO 02</t>
  </si>
  <si>
    <t>0000000680. CCMN-002575: SERVICIO DE SEGUIMIENTO A LA EJECUCION FISICA Y FINANCIERA DE ACTIVIDADES DE UT CAJAMARCA GRUPO 02</t>
  </si>
  <si>
    <t>0000001431</t>
  </si>
  <si>
    <t>0000000681</t>
  </si>
  <si>
    <t>CCMN-002574: ADQUISICION DE MATERIALES DE FERRETERIA Y SIMILARES PARA LA COORDINACION FUNCIONAL DE ABASTECIMIENTO</t>
  </si>
  <si>
    <t>0000000681. CCMN-002574: ADQUISICION DE MATERIALES DE FERRETERIA Y SIMILARES PARA LA COORDINACION FUNCIONAL DE ABASTECIMIENTO</t>
  </si>
  <si>
    <t>0000001435</t>
  </si>
  <si>
    <t>0000000682</t>
  </si>
  <si>
    <t>CCMN-002577: ADQUISICION DE MATERIALES ELECTRICOS Y SIMILARES PARA LA COORDINACION FUNCIONAL DE ABASTECIMIENTO Y</t>
  </si>
  <si>
    <t>0000000682. CCMN-002577: ADQUISICION DE MATERIALES ELECTRICOS Y SIMILARES PARA LA COORDINACION FUNCIONAL DE ABASTECIMIENTO Y</t>
  </si>
  <si>
    <t>0000000683</t>
  </si>
  <si>
    <t>CCMN-002578: SERVICIO DE SUPERVISION, SEGUIMIENTO Y MONITOREO - UT SAN MARTIN</t>
  </si>
  <si>
    <t>0000000683. CCMN-002578: SERVICIO DE SUPERVISION, SEGUIMIENTO Y MONITOREO - UT SAN MARTIN</t>
  </si>
  <si>
    <t>0000001432</t>
  </si>
  <si>
    <t>0000597</t>
  </si>
  <si>
    <t>0000000684</t>
  </si>
  <si>
    <t>CCMN-002579: SERVICIO DE REVISION DE INFORMES DE LIQUIDACION TECNICA FINANCIERA UT AMAZONAS</t>
  </si>
  <si>
    <t>0000000684. CCMN-002579: SERVICIO DE REVISION DE INFORMES DE LIQUIDACION TECNICA FINANCIERA UT AMAZONAS</t>
  </si>
  <si>
    <t>0000001433</t>
  </si>
  <si>
    <t>0000598</t>
  </si>
  <si>
    <t>0000000685</t>
  </si>
  <si>
    <t>CCMN-002580: SERVICIO DE SUPERVISION, SEGUIMIENTO Y MONITOREO - UT AMAZONAS</t>
  </si>
  <si>
    <t>0000000685. CCMN-002580: SERVICIO DE SUPERVISION, SEGUIMIENTO Y MONITOREO - UT AMAZONAS</t>
  </si>
  <si>
    <t>0000001441</t>
  </si>
  <si>
    <t>0000600</t>
  </si>
  <si>
    <t>0000000687</t>
  </si>
  <si>
    <t>CCMN-002576: SERVICIO DE SUPERVISION, SEGUIMIENTO Y MONITOREO - UT HUANCAVELICA</t>
  </si>
  <si>
    <t>0000000687. CCMN-002576: SERVICIO DE SUPERVISION, SEGUIMIENTO Y MONITOREO - UT HUANCAVELICA</t>
  </si>
  <si>
    <t>0000001447</t>
  </si>
  <si>
    <t>0000606</t>
  </si>
  <si>
    <t>0000000688</t>
  </si>
  <si>
    <t>CCMN-002581: SERVICIO SEGUIMIENTO A LA EJECUCION FISICA FINANCIERA DE ACTIVIDADES UT ICA - AYACUCHO SUR GRUPO 2</t>
  </si>
  <si>
    <t>0000000688. CCMN-002581: SERVICIO SEGUIMIENTO A LA EJECUCION FISICA FINANCIERA DE ACTIVIDADES UT ICA - AYACUCHO SUR GRUPO 2</t>
  </si>
  <si>
    <t>0000001445</t>
  </si>
  <si>
    <t>0000604</t>
  </si>
  <si>
    <t>0000000689</t>
  </si>
  <si>
    <t>CCMN-002583: SERVICIO DE SUPERVISION, SEGUIMIENTO YMONITOREO A INTERVENCIONESFINANCIADAS UT CUSCO MADRE DIOS</t>
  </si>
  <si>
    <t>0000000689. CCMN-002583: SERVICIO DE SUPERVISION, SEGUIMIENTO YMONITOREO A INTERVENCIONESFINANCIADAS UT CUSCO MADRE DIOS</t>
  </si>
  <si>
    <t>0000001442</t>
  </si>
  <si>
    <t>0000601</t>
  </si>
  <si>
    <t>0000000690</t>
  </si>
  <si>
    <t>CCMN-002584: SERVICIO DE ANALISIS Y PROGRAMACION DE SISTEMAS INFORMATICOS PARA LA UNIDAD FUNCIONAL DE TECNOLOGIAS</t>
  </si>
  <si>
    <t>0000000690. CCMN-002584: SERVICIO DE ANALISIS Y PROGRAMACION DE SISTEMAS INFORMATICOS PARA LA UNIDAD FUNCIONAL DE TECNOLOGIAS</t>
  </si>
  <si>
    <t>0000001444</t>
  </si>
  <si>
    <t>0000603</t>
  </si>
  <si>
    <t>0000000691</t>
  </si>
  <si>
    <t>CCMN-002582: SERVICIO DE ASISTENCIA TECNICA A ORGANISMOS EJECUTORES Y SEGUIMIENTO - UT PUNO</t>
  </si>
  <si>
    <t>0000000691. CCMN-002582: SERVICIO DE ASISTENCIA TECNICA A ORGANISMOS EJECUTORES Y SEGUIMIENTO - UT PUNO</t>
  </si>
  <si>
    <t>0000001446</t>
  </si>
  <si>
    <t>0000605</t>
  </si>
  <si>
    <t>0000000692</t>
  </si>
  <si>
    <t>CCMN-002585: SERVICIO DE SOPORTE TECNICO DE SISTEMAS INFORMATICOS PARA LA UNIDAD FUNCIONAL DE TECNOLOGIAS</t>
  </si>
  <si>
    <t>0000000692. CCMN-002585: SERVICIO DE SOPORTE TECNICO DE SISTEMAS INFORMATICOS PARA LA UNIDAD FUNCIONAL DE TECNOLOGIAS</t>
  </si>
  <si>
    <t>0000001448</t>
  </si>
  <si>
    <t>0000607</t>
  </si>
  <si>
    <t>0000000693</t>
  </si>
  <si>
    <t>CCMN-002586: SERVICIO DE REVISION DE INFORMES DE LIQUIDACION TECNICA FINANCIERA DE LOS PROYECTOS DE INVERSION REG</t>
  </si>
  <si>
    <t>0000000693. CCMN-002586: SERVICIO DE REVISION DE INFORMES DE LIQUIDACION TECNICA FINANCIERA DE LOS PROYECTOS DE INVERSION REG</t>
  </si>
  <si>
    <t>0000001449</t>
  </si>
  <si>
    <t>0000608</t>
  </si>
  <si>
    <t>0000000694</t>
  </si>
  <si>
    <t>CCMN-002587: SERVICIO DE COORDINACION DE PROYECTOS DE SERVICIOS DE TECNOLOGIA DE INFORMACION PARA LA UNIDAD FUNCI</t>
  </si>
  <si>
    <t>0000000694. CCMN-002587: SERVICIO DE COORDINACION DE PROYECTOS DE SERVICIOS DE TECNOLOGIA DE INFORMACION PARA LA UNIDAD FUNCI</t>
  </si>
  <si>
    <t>0000001452</t>
  </si>
  <si>
    <t>0000611</t>
  </si>
  <si>
    <t>0000000695</t>
  </si>
  <si>
    <t>CCMN-002588: SERVICIO DE SUPERVISION, SEGUIMIENTO Y MONITOREO A LAS INTERVENCIONES FINANCIADAS POR EL PROGRAMA DE</t>
  </si>
  <si>
    <t>0000000695. CCMN-002588: SERVICIO DE SUPERVISION, SEGUIMIENTO Y MONITOREO A LAS INTERVENCIONES FINANCIADAS POR EL PROGRAMA DE</t>
  </si>
  <si>
    <t>0000001451</t>
  </si>
  <si>
    <t>0000610</t>
  </si>
  <si>
    <t>0000000696</t>
  </si>
  <si>
    <t>CCMN-002589: SERVICIO DE ASISTENCIA TECNICA A ORGANISMOS EJECUTORES SEGUIMIENTO VINCULADO A LA GESTION UT LORETO</t>
  </si>
  <si>
    <t>0000000696. CCMN-002589: SERVICIO DE ASISTENCIA TECNICA A ORGANISMOS EJECUTORES SEGUIMIENTO VINCULADO A LA GESTION UT LORETO</t>
  </si>
  <si>
    <t>0000001461</t>
  </si>
  <si>
    <t>0000612</t>
  </si>
  <si>
    <t>0000000697</t>
  </si>
  <si>
    <t>CCMN-002590: SERVICIO DE SUPERVISIO, SEGUIMIENTO Y MONITOREO A LAS INTERVENCIONES UT MOQUEGUA</t>
  </si>
  <si>
    <t>0000000697. CCMN-002590: SERVICIO DE SUPERVISIO, SEGUIMIENTO Y MONITOREO A LAS INTERVENCIONES UT MOQUEGUA</t>
  </si>
  <si>
    <t>0000001462</t>
  </si>
  <si>
    <t>0000613</t>
  </si>
  <si>
    <t>0000000698</t>
  </si>
  <si>
    <t>CCMN-002591: SERVICIO DE ASISTENCIA TECNICA A ORGANIMOS EJECUTORES Y SEGUIMIENTO A LA GBP PARA LA UT AREQUIPA</t>
  </si>
  <si>
    <t>0000000698. CCMN-002591: SERVICIO DE ASISTENCIA TECNICA A ORGANIMOS EJECUTORES Y SEGUIMIENTO A LA GBP PARA LA UT AREQUIPA</t>
  </si>
  <si>
    <t>0000001474</t>
  </si>
  <si>
    <t>0000624</t>
  </si>
  <si>
    <t>17/04/2026</t>
  </si>
  <si>
    <t>0000000699</t>
  </si>
  <si>
    <t>CCMN-002592: SERVICIO DE SUPERVISION, SEGUIMIENTO Y MONITOREO A LAS INTERVENCIONES UT TACNA</t>
  </si>
  <si>
    <t>0000000699. CCMN-002592: SERVICIO DE SUPERVISION, SEGUIMIENTO Y MONITOREO A LAS INTERVENCIONES UT TACNA</t>
  </si>
  <si>
    <t>0000001465</t>
  </si>
  <si>
    <t>0000614</t>
  </si>
  <si>
    <t>0000000700</t>
  </si>
  <si>
    <t>CCMN-002593: SERVICIO DE SEGUIMIENTO A LA EJECUCION FISICA Y FINANCIERA DE LAS ACTIVIDADES DE INTERVENCION INMEDI</t>
  </si>
  <si>
    <t>0000000700. CCMN-002593: SERVICIO DE SEGUIMIENTO A LA EJECUCION FISICA Y FINANCIERA DE LAS ACTIVIDADES DE INTERVENCION INMEDI</t>
  </si>
  <si>
    <t>0000001466</t>
  </si>
  <si>
    <t>0000615</t>
  </si>
  <si>
    <t>0000000701</t>
  </si>
  <si>
    <t>CCMN-002594: SERVICIO DE SEGUIMIENTO A LA EJECUCION FISICA Y FINANCIERA DE LAS ACTIVIDADES DE INTERVENCION INMEDI</t>
  </si>
  <si>
    <t>0000000701. CCMN-002594: SERVICIO DE SEGUIMIENTO A LA EJECUCION FISICA Y FINANCIERA DE LAS ACTIVIDADES DE INTERVENCION INMEDI</t>
  </si>
  <si>
    <t>0000001475</t>
  </si>
  <si>
    <t>0000625</t>
  </si>
  <si>
    <t>0000000702</t>
  </si>
  <si>
    <t>CCMN-002595: SERVICIO DE SEGUIMIENTO A ALA EJECUCION FISICA Y FIN DE AII-89 DE LA UT APURIMAC GRUPO 01</t>
  </si>
  <si>
    <t>0000000702. CCMN-002595: SERVICIO DE SEGUIMIENTO A ALA EJECUCION FISICA Y FIN DE AII-89 DE LA UT APURIMAC GRUPO 01</t>
  </si>
  <si>
    <t>0000001467</t>
  </si>
  <si>
    <t>0000617</t>
  </si>
  <si>
    <t>0000000703</t>
  </si>
  <si>
    <t>CCMN-002596: SERVICIO DE SUPERVISION, SEGUIMIENTO Y MONITOREO - UT HUANUCO PASCO</t>
  </si>
  <si>
    <t>0000000703. CCMN-002596: SERVICIO DE SUPERVISION, SEGUIMIENTO Y MONITOREO - UT HUANUCO PASCO</t>
  </si>
  <si>
    <t>0000001472</t>
  </si>
  <si>
    <t>0000622</t>
  </si>
  <si>
    <t>0000000704</t>
  </si>
  <si>
    <t>CCMN-002597: SERVICIO DE SUPERVISION, SEGUIMIENTO Y MONITOREO A LAS INTERVENCIONES FINANCIADAS POR EL PROGRAMA DE</t>
  </si>
  <si>
    <t>0000000704. CCMN-002597: SERVICIO DE SUPERVISION, SEGUIMIENTO Y MONITOREO A LAS INTERVENCIONES FINANCIADAS POR EL PROGRAMA DE</t>
  </si>
  <si>
    <t>0000001464</t>
  </si>
  <si>
    <t>0000616</t>
  </si>
  <si>
    <t>0000000705</t>
  </si>
  <si>
    <t>CCMN-002598: CONTRATACION DEL SERVICIO ASISTENCIA EN LA ELABORACION DE DOCUMENTOS ADMINISTRATIVOS PARA LA DIRECCI</t>
  </si>
  <si>
    <t>0000000705. CCMN-002598: CONTRATACION DEL SERVICIO ASISTENCIA EN LA ELABORACION DE DOCUMENTOS ADMINISTRATIVOS PARA LA DIRECCI</t>
  </si>
  <si>
    <t>0000001469</t>
  </si>
  <si>
    <t>0000619</t>
  </si>
  <si>
    <t>0000000706</t>
  </si>
  <si>
    <t>CCMN-002599: SERVICIO DE SUPERVISION, SEGUIMIENTO Y MONITOREO A LAS INTERVENCIONES FINANCIADAS POR EL PROGRAMA DE</t>
  </si>
  <si>
    <t>0000000706. CCMN-002599: SERVICIO DE SUPERVISION, SEGUIMIENTO Y MONITOREO A LAS INTERVENCIONES FINANCIADAS POR EL PROGRAMA DE</t>
  </si>
  <si>
    <t>0000001470</t>
  </si>
  <si>
    <t>0000620</t>
  </si>
  <si>
    <t>0000000707</t>
  </si>
  <si>
    <t>CCMN-002600: SERVICIO DE ASISTENCIA TECNICA A ORGANISMOS EJECUTORES Y SEGUIMIENTO VINCULADO A LA GESTION DEL BIEN</t>
  </si>
  <si>
    <t>0000000707. CCMN-002600: SERVICIO DE ASISTENCIA TECNICA A ORGANISMOS EJECUTORES Y SEGUIMIENTO VINCULADO A LA GESTION DEL BIEN</t>
  </si>
  <si>
    <t>0000001473</t>
  </si>
  <si>
    <t>0000623</t>
  </si>
  <si>
    <t>0000000708</t>
  </si>
  <si>
    <t>CCMN-002601: SERVICIO ESPECIALIZADO EN CONTABILIDAD PARA LA COORDINACION FUNCIONAL DE CONTABILIDAD</t>
  </si>
  <si>
    <t>0000000708. CCMN-002601: SERVICIO ESPECIALIZADO EN CONTABILIDAD PARA LA COORDINACION FUNCIONAL DE CONTABILIDAD</t>
  </si>
  <si>
    <t>0000001471</t>
  </si>
  <si>
    <t>0000621</t>
  </si>
  <si>
    <t>0000000709</t>
  </si>
  <si>
    <t>CCMN-002602: SERVICIO DE ASISTENCIA TECNICA A ORGANISMOS EJECUTORES Y SEGUIMIENTO VINCULADO A LA GESTION DEL BIEN</t>
  </si>
  <si>
    <t>0000000709. CCMN-002602: SERVICIO DE ASISTENCIA TECNICA A ORGANISMOS EJECUTORES Y SEGUIMIENTO VINCULADO A LA GESTION DEL BIEN</t>
  </si>
  <si>
    <t>0000001477</t>
  </si>
  <si>
    <t>0000627</t>
  </si>
  <si>
    <t>0000000710</t>
  </si>
  <si>
    <t>CCMN-002603: SERVICIO DE MANTENIMIENTO Y LIMPIEZA DE LOCAL PARA LA UNIDAD TERRITORIAL CAJAMARCA</t>
  </si>
  <si>
    <t>0000000710. CCMN-002603: SERVICIO DE MANTENIMIENTO Y LIMPIEZA DE LOCAL PARA LA UNIDAD TERRITORIAL CAJAMARCA</t>
  </si>
  <si>
    <t>0000001484</t>
  </si>
  <si>
    <t>PLLA VIATICO 27-2026</t>
  </si>
  <si>
    <t>20/04/2026</t>
  </si>
  <si>
    <t>0000000711</t>
  </si>
  <si>
    <t>PROGRAMACION DE VIATICOS POR COMISION DE SERVICIO DE  LA UT CAJAMARCA</t>
  </si>
  <si>
    <t>0000000711. PROGRAMACION DE VIATICOS POR COMISION DE SERVICIO DE  LA UT CAJAMARCA</t>
  </si>
  <si>
    <t>0000001476</t>
  </si>
  <si>
    <t>0000626</t>
  </si>
  <si>
    <t>0000000712</t>
  </si>
  <si>
    <t>CCMN-002604: SERVICIO DE SEGUIMIENTO A LA EJECUCION FISICA Y FINANCIERA DE LAS AII-89 UT APURIMAC GRUPO 03</t>
  </si>
  <si>
    <t>0000000712. CCMN-002604: SERVICIO DE SEGUIMIENTO A LA EJECUCION FISICA Y FINANCIERA DE LAS AII-89 UT APURIMAC GRUPO 03</t>
  </si>
  <si>
    <t>0000001468</t>
  </si>
  <si>
    <t>0000618</t>
  </si>
  <si>
    <t>0000000713</t>
  </si>
  <si>
    <t>CCMN-002605: SERVICIO DE SUPERVISION, SEGUIMIENTO Y MONITOREO - UT CAJAMARCA</t>
  </si>
  <si>
    <t>0000000713. CCMN-002605: SERVICIO DE SUPERVISION, SEGUIMIENTO Y MONITOREO - UT CAJAMARCA</t>
  </si>
  <si>
    <t>0000001490</t>
  </si>
  <si>
    <t>0000631</t>
  </si>
  <si>
    <t>0000000714</t>
  </si>
  <si>
    <t>CCMN-002606: SERVICIO DE SEGUIMIENTO A LA EJECUCION FISICA Y FINANCIERA DE ACTIVIDADES DE  UT ICA - AYACUCHO - 01</t>
  </si>
  <si>
    <t>0000000714. CCMN-002606: SERVICIO DE SEGUIMIENTO A LA EJECUCION FISICA Y FINANCIERA DE ACTIVIDADES DE  UT ICA - AYACUCHO - 01</t>
  </si>
  <si>
    <t>0000001483</t>
  </si>
  <si>
    <t>0000628</t>
  </si>
  <si>
    <t>0000000715</t>
  </si>
  <si>
    <t>CCMN-002607: SERVICIO DE SUPERVISION, SEGUIMIENTO Y MONITOREO A LAS INTERVENCIONES FINANCIADAS UT LIMA SUR</t>
  </si>
  <si>
    <t>0000000715. CCMN-002607: SERVICIO DE SUPERVISION, SEGUIMIENTO Y MONITOREO A LAS INTERVENCIONES FINANCIADAS UT LIMA SUR</t>
  </si>
  <si>
    <t>0000001486</t>
  </si>
  <si>
    <t>0000629</t>
  </si>
  <si>
    <t>0000000716</t>
  </si>
  <si>
    <t>CCMN-002608: SERVICIO DE SUPERVISION, SEGUIMIENTO Y MONITOREO A LA INTERVENCIONA UT AREQUIPA</t>
  </si>
  <si>
    <t>0000000716. CCMN-002608: SERVICIO DE SUPERVISION, SEGUIMIENTO Y MONITOREO A LA INTERVENCIONA UT AREQUIPA</t>
  </si>
  <si>
    <t>0000001488</t>
  </si>
  <si>
    <t>0000632</t>
  </si>
  <si>
    <t>0000000717</t>
  </si>
  <si>
    <t>CCMN-002609: SERVICIO ESPECIALIZADO EN PROCEDIMIENTO DE LOS SISTEMAS ADMINISTRATIVOS PARA LA UNIDAD FUNCIONAL DE</t>
  </si>
  <si>
    <t>0000000717. CCMN-002609: SERVICIO ESPECIALIZADO EN PROCEDIMIENTO DE LOS SISTEMAS ADMINISTRATIVOS PARA LA UNIDAD FUNCIONAL DE</t>
  </si>
  <si>
    <t>0000001489</t>
  </si>
  <si>
    <t>0000633</t>
  </si>
  <si>
    <t>0000000718</t>
  </si>
  <si>
    <t>CCMN-002610: SERVICIO DE REVISION Y VALIDACION DE INFORMACION DE LOS PROYECTOS DE INVERSION UFSMI</t>
  </si>
  <si>
    <t>0000000718. CCMN-002610: SERVICIO DE REVISION Y VALIDACION DE INFORMACION DE LOS PROYECTOS DE INVERSION UFSMI</t>
  </si>
  <si>
    <t>0000001492</t>
  </si>
  <si>
    <t>0000634</t>
  </si>
  <si>
    <t>0000000719</t>
  </si>
  <si>
    <t>CCMN-002611: SERVICIO DE SEGUIMIENTO A EJECUCION FISICA Y FINANCIERA DE  ACTIVIDADES DE UT HUANUCO-PASCO-GRUPO 03</t>
  </si>
  <si>
    <t>0000000719. CCMN-002611: SERVICIO DE SEGUIMIENTO A EJECUCION FISICA Y FINANCIERA DE  ACTIVIDADES DE UT HUANUCO-PASCO-GRUPO 03</t>
  </si>
  <si>
    <t>0000001487</t>
  </si>
  <si>
    <t>0000630</t>
  </si>
  <si>
    <t>0000000720</t>
  </si>
  <si>
    <t>CCMN-002612: SERVICIO ESPECIALIZADO EN TESORERIA PARA LA COORDINACION FUNCIONAL DE TESORERIA</t>
  </si>
  <si>
    <t>0000000720. CCMN-002612: SERVICIO ESPECIALIZADO EN TESORERIA PARA LA COORDINACION FUNCIONAL DE TESORERIA</t>
  </si>
  <si>
    <t>0000001499</t>
  </si>
  <si>
    <t>0000638</t>
  </si>
  <si>
    <t>0000000721</t>
  </si>
  <si>
    <t>CCMN-002613: SERVICIO DE ASISTENCIA TECNICA A ORGANISMOS EJECUTORES Y SEGUIMIENTO UT HUANUCO PASCO G01</t>
  </si>
  <si>
    <t>0000000721. CCMN-002613: SERVICIO DE ASISTENCIA TECNICA A ORGANISMOS EJECUTORES Y SEGUIMIENTO UT HUANUCO PASCO G01</t>
  </si>
  <si>
    <t>0000001500</t>
  </si>
  <si>
    <t>0000639</t>
  </si>
  <si>
    <t>0000000722</t>
  </si>
  <si>
    <t>CCMN-002614: SERVICIO DE ASISTENCIA TECNICA A ORGANISMOS EJECUTORES Y SEGUIMIENTO UT HUANUCO PASCO G02</t>
  </si>
  <si>
    <t>0000000722. CCMN-002614: SERVICIO DE ASISTENCIA TECNICA A ORGANISMOS EJECUTORES Y SEGUIMIENTO UT HUANUCO PASCO G02</t>
  </si>
  <si>
    <t>0000001503</t>
  </si>
  <si>
    <t>0000642</t>
  </si>
  <si>
    <t>22/04/2026</t>
  </si>
  <si>
    <t>0000000723</t>
  </si>
  <si>
    <t>CCMN-002615: SERVICIO DE ASISTENCIA TECNICA A ORGANISMOS EJECUTORES Y SEGUIMIENTO A LA UT PIURA - TUMBES</t>
  </si>
  <si>
    <t>0000000723. CCMN-002615: SERVICIO DE ASISTENCIA TECNICA A ORGANISMOS EJECUTORES Y SEGUIMIENTO A LA UT PIURA - TUMBES</t>
  </si>
  <si>
    <t>0000001493</t>
  </si>
  <si>
    <t>0000635</t>
  </si>
  <si>
    <t>0000000724</t>
  </si>
  <si>
    <t>CCMN-002616: SERVICIO DE SUPERVISION, SEGUIMIENTO Y MONITOREO - UT ANCASH</t>
  </si>
  <si>
    <t>0000000724. CCMN-002616: SERVICIO DE SUPERVISION, SEGUIMIENTO Y MONITOREO - UT ANCASH</t>
  </si>
  <si>
    <t>0000001494</t>
  </si>
  <si>
    <t>0000636</t>
  </si>
  <si>
    <t>0000000725</t>
  </si>
  <si>
    <t>CCMN-002617: SERVICIO DE ASISTENCIA TECNICA A ORGANISMOS EJECUTORES Y SEGUIMIENTO - UT PIURA TUMBES</t>
  </si>
  <si>
    <t>0000000725. CCMN-002617: SERVICIO DE ASISTENCIA TECNICA A ORGANISMOS EJECUTORES Y SEGUIMIENTO - UT PIURA TUMBES</t>
  </si>
  <si>
    <t>0000001501</t>
  </si>
  <si>
    <t>0000640</t>
  </si>
  <si>
    <t>0000000726</t>
  </si>
  <si>
    <t>CCMN-002618: SERVICIO DE SUPERVISION, SEGUIMIENTO Y MONITOREO A LAS INTERVENCIONES  UT APURIMAC</t>
  </si>
  <si>
    <t>0000000726. CCMN-002618: SERVICIO DE SUPERVISION, SEGUIMIENTO Y MONITOREO A LAS INTERVENCIONES  UT APURIMAC</t>
  </si>
  <si>
    <t>0000001502</t>
  </si>
  <si>
    <t>0000641</t>
  </si>
  <si>
    <t>0000000727</t>
  </si>
  <si>
    <t>CCMN-002619: SERVICIO DE MONITOREO, SEGUIMIENTO A EJECUCION FISICA Y FINANCIERA A PROYECTOS INVERSION UT UCAYALI</t>
  </si>
  <si>
    <t>0000000727. CCMN-002619: SERVICIO DE MONITOREO, SEGUIMIENTO A EJECUCION FISICA Y FINANCIERA A PROYECTOS INVERSION UT UCAYALI</t>
  </si>
  <si>
    <t>0000001507</t>
  </si>
  <si>
    <t>0000645</t>
  </si>
  <si>
    <t>0000000728</t>
  </si>
  <si>
    <t>CCMN-002620: SERVICIO DE ASISTENCIA LEGAL DE RECURSOS HUMANOS PARA LA UNIDAD FUNCIONAL DE RECURSOS HUMANOS</t>
  </si>
  <si>
    <t>0000000728. CCMN-002620: SERVICIO DE ASISTENCIA LEGAL DE RECURSOS HUMANOS PARA LA UNIDAD FUNCIONAL DE RECURSOS HUMANOS</t>
  </si>
  <si>
    <t>0000001513</t>
  </si>
  <si>
    <t>0000650</t>
  </si>
  <si>
    <t>0000000729</t>
  </si>
  <si>
    <t>CCMN-002621: SERVICIO DE MANTENIMIENTO Y LIMPIEZA DE LOCAL PARA LA UNIDAD TERRITORIAL ICA - AYACUCHO SUR DEL PROG</t>
  </si>
  <si>
    <t>0000000729. CCMN-002621: SERVICIO DE MANTENIMIENTO Y LIMPIEZA DE LOCAL PARA LA UNIDAD TERRITORIAL ICA - AYACUCHO SUR DEL PROG</t>
  </si>
  <si>
    <t>0000001512</t>
  </si>
  <si>
    <t>0000649</t>
  </si>
  <si>
    <t>0000000730</t>
  </si>
  <si>
    <t>CCMN-002622: SERVICIO DE SEGUIMIENTO Y COORDINACION DE ACTIVIDADES ADMINISTRATIVAS PARA LA UNIDAD FUNCIONAL DE GE</t>
  </si>
  <si>
    <t>0000000730. CCMN-002622: SERVICIO DE SEGUIMIENTO Y COORDINACION DE ACTIVIDADES ADMINISTRATIVAS PARA LA UNIDAD FUNCIONAL DE GE</t>
  </si>
  <si>
    <t>0000001516</t>
  </si>
  <si>
    <t>0000652</t>
  </si>
  <si>
    <t>0000000731</t>
  </si>
  <si>
    <t>CCMN-002623: SERVICIO DE ORGANIZACION, FOLIACION E INVENTARIO DELACERVO DOCUMENTAL - UT LORETO</t>
  </si>
  <si>
    <t>0000000731. CCMN-002623: SERVICIO DE ORGANIZACION, FOLIACION E INVENTARIO DELACERVO DOCUMENTAL - UT LORETO</t>
  </si>
  <si>
    <t>0000001514</t>
  </si>
  <si>
    <t>0000646</t>
  </si>
  <si>
    <t>0000000732</t>
  </si>
  <si>
    <t>CCMN-002624: SERVICIO DE MANTENIMIENTO Y LIMPIEZA DE LOCAL - UT TACNA</t>
  </si>
  <si>
    <t>0000000732. CCMN-002624: SERVICIO DE MANTENIMIENTO Y LIMPIEZA DE LOCAL - UT TACNA</t>
  </si>
  <si>
    <t>0000001506</t>
  </si>
  <si>
    <t>0000644</t>
  </si>
  <si>
    <t>0000000733</t>
  </si>
  <si>
    <t>CCMN-002625: SERVICIO DE REVISION DE INFORMES DE LIQUIDACION TECNICA FINANCIERA UT JUNIN</t>
  </si>
  <si>
    <t>0000000733. CCMN-002625: SERVICIO DE REVISION DE INFORMES DE LIQUIDACION TECNICA FINANCIERA UT JUNIN</t>
  </si>
  <si>
    <t>0000001515</t>
  </si>
  <si>
    <t>0000651</t>
  </si>
  <si>
    <t>0000000734</t>
  </si>
  <si>
    <t>CCMN-002626: SERVICIO DE SEGUIMIENTO A LA EJECUCION FISICA Y FINANCIERA DE LAS INTERVENCIONES FINANCIADAS POR EL</t>
  </si>
  <si>
    <t>0000000734. CCMN-002626: SERVICIO DE SEGUIMIENTO A LA EJECUCION FISICA Y FINANCIERA DE LAS INTERVENCIONES FINANCIADAS POR EL</t>
  </si>
  <si>
    <t>0000001509</t>
  </si>
  <si>
    <t>0000647</t>
  </si>
  <si>
    <t>0000000735</t>
  </si>
  <si>
    <t>CCMN-002627: SERVICIO DE MANTENIMIENTO Y LIMPIEZA DEL LOCAL PARA LA UT ANCASH</t>
  </si>
  <si>
    <t>0000000735. CCMN-002627: SERVICIO DE MANTENIMIENTO Y LIMPIEZA DEL LOCAL PARA LA UT ANCASH</t>
  </si>
  <si>
    <t>0000001505</t>
  </si>
  <si>
    <t>0000643</t>
  </si>
  <si>
    <t>0000000736</t>
  </si>
  <si>
    <t>CCMN-002628: SERVICIO DE SEGUIMIENTO A LA EJECUCION FISICA Y FINANCIERA DE PROYECTOS DE INVERSION Y ACTIVIDADES D</t>
  </si>
  <si>
    <t>0000000736. CCMN-002628: SERVICIO DE SEGUIMIENTO A LA EJECUCION FISICA Y FINANCIERA DE PROYECTOS DE INVERSION Y ACTIVIDADES D</t>
  </si>
  <si>
    <t>0000001510</t>
  </si>
  <si>
    <t>0000648</t>
  </si>
  <si>
    <t>0000000737</t>
  </si>
  <si>
    <t>CCMN-002630: SERVICIO DE ASISTENCIA TECNICA VINCULADA AL SEGUIMIENTO DE LA EJECUCION DE LAS INTERVENCIONES</t>
  </si>
  <si>
    <t>0000000737. CCMN-002630: SERVICIO DE ASISTENCIA TECNICA VINCULADA AL SEGUIMIENTO DE LA EJECUCION DE LAS INTERVENCIONES</t>
  </si>
  <si>
    <t>0000001534</t>
  </si>
  <si>
    <t>0000656</t>
  </si>
  <si>
    <t>28/04/2026</t>
  </si>
  <si>
    <t>0000000739</t>
  </si>
  <si>
    <t>CCMN-002632: SERVICIO DE MANTENIMIENTO Y LIMPIEZA DELOCAL PARA LA OFICINA DE CUSCO DE LAUT CUSCO-MADRE DE DIOS</t>
  </si>
  <si>
    <t>0000000739. CCMN-002632: SERVICIO DE MANTENIMIENTO Y LIMPIEZA DELOCAL PARA LA OFICINA DE CUSCO DE LAUT CUSCO-MADRE DE DIOS</t>
  </si>
  <si>
    <t>0000001525</t>
  </si>
  <si>
    <t>27/04/2026</t>
  </si>
  <si>
    <t>0000000741</t>
  </si>
  <si>
    <t>CCMN-002629: ADQUISICION DE ESTANTE DE ANGULO RANURADO DE METAL PARA LAS UNIDADES TERRITORIALES</t>
  </si>
  <si>
    <t>0000000741. CCMN-002629: ADQUISICION DE ESTANTE DE ANGULO RANURADO DE METAL PARA LAS UNIDADES TERRITORIALES</t>
  </si>
  <si>
    <t>0000001524</t>
  </si>
  <si>
    <t>0000655</t>
  </si>
  <si>
    <t>0000000742</t>
  </si>
  <si>
    <t>CCMN-002633: SERVICIO DE MANTENIMIENTO Y LIMPIEZA DE LOCAL PARA LA UNIDAD TERRITORIAL AYACUCHO</t>
  </si>
  <si>
    <t>0000000742. CCMN-002633: SERVICIO DE MANTENIMIENTO Y LIMPIEZA DE LOCAL PARA LA UNIDAD TERRITORIAL AYACUCHO</t>
  </si>
  <si>
    <t>0000001523</t>
  </si>
  <si>
    <t>0000654</t>
  </si>
  <si>
    <t>0000000743</t>
  </si>
  <si>
    <t>CCMN-002634: SERVICIO DE ASISTENCIA TECNICA A ORGANISMOS EJECUTORES Y SEGUIMIENTO VINCULADO A LA GESTION DEL BIEN</t>
  </si>
  <si>
    <t>0000000743. CCMN-002634: SERVICIO DE ASISTENCIA TECNICA A ORGANISMOS EJECUTORES Y SEGUIMIENTO VINCULADO A LA GESTION DEL BIEN</t>
  </si>
  <si>
    <t>0000001533</t>
  </si>
  <si>
    <t>0000658</t>
  </si>
  <si>
    <t>0000000744</t>
  </si>
  <si>
    <t>CCMN-002635: SERVICIO DE MANTENIMIENTO Y LIMPIEZA DE LOCAL PARA LA UNIDAD TERRITORIAL PIURA - TUMBES DEL   PROGRA</t>
  </si>
  <si>
    <t>0000000744. CCMN-002635: SERVICIO DE MANTENIMIENTO Y LIMPIEZA DE LOCAL PARA LA UNIDAD TERRITORIAL PIURA - TUMBES DEL   PROGRA</t>
  </si>
  <si>
    <t>0000001538</t>
  </si>
  <si>
    <t>0000660</t>
  </si>
  <si>
    <t>0000000745</t>
  </si>
  <si>
    <t>CCMN-002637: SERVICIO DE ASISTENCIA TECNICA ADMINISTRATIVA PARA LA UNIDAD FUNCIONAL DE TECNOLOGIAS DE LA INFORMAC</t>
  </si>
  <si>
    <t>0000000745. CCMN-002637: SERVICIO DE ASISTENCIA TECNICA ADMINISTRATIVA PARA LA UNIDAD FUNCIONAL DE TECNOLOGIAS DE LA INFORMAC</t>
  </si>
  <si>
    <t>0000001531</t>
  </si>
  <si>
    <t>0000659</t>
  </si>
  <si>
    <t>0000000746</t>
  </si>
  <si>
    <t>CCMN-002636: SERVICIO DE ANALISIS DESARROLLO E IMPLEMENTACION DE NUEVO COMPONENTE DE SOFTWARE - UFTI</t>
  </si>
  <si>
    <t>0000000746. CCMN-002636: SERVICIO DE ANALISIS DESARROLLO E IMPLEMENTACION DE NUEVO COMPONENTE DE SOFTWARE - UFTI</t>
  </si>
  <si>
    <t>0000001532</t>
  </si>
  <si>
    <t>0000657</t>
  </si>
  <si>
    <t>0000000747</t>
  </si>
  <si>
    <t>CCMN-002638: SERVICIO DE IMPLEMENTACION Y PROGRAMACION DE FUNCIONALIDADES DE APLICATIVOS INFORMATICOS PARA LA UNI</t>
  </si>
  <si>
    <t>0000000747. CCMN-002638: SERVICIO DE IMPLEMENTACION Y PROGRAMACION DE FUNCIONALIDADES DE APLICATIVOS INFORMATICOS PARA LA UNI</t>
  </si>
  <si>
    <t>0000001541</t>
  </si>
  <si>
    <t>0000661</t>
  </si>
  <si>
    <t>0000000748</t>
  </si>
  <si>
    <t>CCMN-002639: SERVICIO DE MONITOREO Y SEGUIMIENTO A LA EJECUCION FISICA Y FINANCIERA A LOS PIR-05 Y 06 UT JUNIN</t>
  </si>
  <si>
    <t>0000000748. CCMN-002639: SERVICIO DE MONITOREO Y SEGUIMIENTO A LA EJECUCION FISICA Y FINANCIERA A LOS PIR-05 Y 06 UT JUNIN</t>
  </si>
  <si>
    <t>0000001577</t>
  </si>
  <si>
    <t>05/05/2026</t>
  </si>
  <si>
    <t>0000000750</t>
  </si>
  <si>
    <t>CCMN-002640: ADQUISICION DE SUMINISTROS TONER PARA LOS EQUIPOS MULTIFUNCIONALES DEL PROGRAMA LLAMKASUN PERU</t>
  </si>
  <si>
    <t>0000000750. CCMN-002640: ADQUISICION DE SUMINISTROS TONER PARA LOS EQUIPOS MULTIFUNCIONALES DEL PROGRAMA LLAMKASUN PERU</t>
  </si>
  <si>
    <t>0000001529</t>
  </si>
  <si>
    <t>PLLA VIATICO 32-2026</t>
  </si>
  <si>
    <t>0000000751</t>
  </si>
  <si>
    <t>PROGRAMACION DE VIATICOS POR COMISION DE SERVICIO DE LA UY ICA - AYACUCHO SUR</t>
  </si>
  <si>
    <t>0000000751. PROGRAMACION DE VIATICOS POR COMISION DE SERVICIO DE LA UY ICA - AYACUCHO SUR</t>
  </si>
  <si>
    <t>0000001622</t>
  </si>
  <si>
    <t>0000718</t>
  </si>
  <si>
    <t>0000000752</t>
  </si>
  <si>
    <t>CCMN-002641: PRORROGA DE ALQUILER DE INMUEBLE PARA LA UNIDAD TERRITORIAL LORETO</t>
  </si>
  <si>
    <t>0000000752. CCMN-002641: PRORROGA DE ALQUILER DE INMUEBLE PARA LA UNIDAD TERRITORIAL LORETO</t>
  </si>
  <si>
    <t>0000001548</t>
  </si>
  <si>
    <t>OPD 617-2026</t>
  </si>
  <si>
    <t>29/04/2026</t>
  </si>
  <si>
    <t>0000000753</t>
  </si>
  <si>
    <t>0000000753. PAGO DEL SERVICIO DE ENERGÍA ELÉCTRICA CORRESPONDIENTE AL CONVENIO DE AFECTACIÓN EN USO DE BIEN INMUEBLE</t>
  </si>
  <si>
    <t>0000001543</t>
  </si>
  <si>
    <t>0000662</t>
  </si>
  <si>
    <t>0000000754</t>
  </si>
  <si>
    <t>CCMN-002642: SERVICIO DE MONITOREO Y SEGUIMIENTO A LA EJECUCION FISICA Y FINANCIERA A POR PIR-05 UT JUNIN GP02</t>
  </si>
  <si>
    <t>0000000754. CCMN-002642: SERVICIO DE MONITOREO Y SEGUIMIENTO A LA EJECUCION FISICA Y FINANCIERA A POR PIR-05 UT JUNIN GP02</t>
  </si>
  <si>
    <t>0000001544</t>
  </si>
  <si>
    <t>0000663</t>
  </si>
  <si>
    <t>0000000755</t>
  </si>
  <si>
    <t>CCMN-002643: SERVICIO DE ORGANIZACION, FOLIACION E INVENTARIO DEL ACERVO DOCUMENTARIO DE LA UT LIMA CENTRO-CALLAO</t>
  </si>
  <si>
    <t>0000000755. CCMN-002643: SERVICIO DE ORGANIZACION, FOLIACION E INVENTARIO DEL ACERVO DOCUMENTARIO DE LA UT LIMA CENTRO-CALLAO</t>
  </si>
  <si>
    <t>0000000756</t>
  </si>
  <si>
    <t>CCMN-002644: ADQUISICION DE COMBUSTIBLE DIESEL B5 S50 PARA EL SUMINISTRO A LA CAMIONETA ASIGNADA UT ANCASH</t>
  </si>
  <si>
    <t>0000000756. CCMN-002644: ADQUISICION DE COMBUSTIBLE DIESEL B5 S50 PARA EL SUMINISTRO A LA CAMIONETA ASIGNADA UT ANCASH</t>
  </si>
  <si>
    <t>0000001549</t>
  </si>
  <si>
    <t>0000664</t>
  </si>
  <si>
    <t>30/04/2026</t>
  </si>
  <si>
    <t>0000000757</t>
  </si>
  <si>
    <t>CCMN-002645: CONTRATACION DEL SEGURO PARA VEHICULO AEREO NO TRIPULADO- DRONE</t>
  </si>
  <si>
    <t>0000000757. CCMN-002645: CONTRATACION DEL SEGURO PARA VEHICULO AEREO NO TRIPULADO- DRONE</t>
  </si>
  <si>
    <t>0000001550</t>
  </si>
  <si>
    <t>0000665</t>
  </si>
  <si>
    <t>0000000758</t>
  </si>
  <si>
    <t>CCMN-002646: SERVICIO DE REVISION DE LIQUIDACIONES DE OBRA Y RENDICIONES DE CUENTAS DE ACTIVIDADES DE INTERVENCIO</t>
  </si>
  <si>
    <t>0000000758. CCMN-002646: SERVICIO DE REVISION DE LIQUIDACIONES DE OBRA Y RENDICIONES DE CUENTAS DE ACTIVIDADES DE INTERVENCIO</t>
  </si>
  <si>
    <t>0000000759</t>
  </si>
  <si>
    <t>CCMN-002647: SERVICIO DE ALQUILER DE COCHERA PARA EL VEHICULO INSTITUCIONAL ASINGADO A LA UT AMAZONAS</t>
  </si>
  <si>
    <t>0000000759. CCMN-002647: SERVICIO DE ALQUILER DE COCHERA PARA EL VEHICULO INSTITUCIONAL ASINGADO A LA UT AMAZONAS</t>
  </si>
  <si>
    <t>0000001572</t>
  </si>
  <si>
    <t>0000676</t>
  </si>
  <si>
    <t>0000000760</t>
  </si>
  <si>
    <t>CCMN-002648: SERVICIO DE GUARDIANIA TURNO NOCTURNO - UT SAN MARTIN</t>
  </si>
  <si>
    <t>0000000760. CCMN-002648: SERVICIO DE GUARDIANIA TURNO NOCTURNO - UT SAN MARTIN</t>
  </si>
  <si>
    <t>0000001573</t>
  </si>
  <si>
    <t>0000677</t>
  </si>
  <si>
    <t>0000000761</t>
  </si>
  <si>
    <t>CCMN-002649: SERV DE MANT CORRECTIVO PARA EL VEHICULO MITSUBISHI L200 DE PLACA  A1D-872 / UT SAN MARTIN</t>
  </si>
  <si>
    <t>0000000761. CCMN-002649: SERV DE MANT CORRECTIVO PARA EL VEHICULO MITSUBISHI L200 DE PLACA  A1D-872 / UT SAN MARTIN</t>
  </si>
  <si>
    <t>0000001574</t>
  </si>
  <si>
    <t>0000678</t>
  </si>
  <si>
    <t>0000000762</t>
  </si>
  <si>
    <t>CCMN-002650: SERV DE MANT PREVENTIVO, PARA EL VEHICULO NISSAN FRONTIER EAE-925 - OFICINA NACIONAL - CFASG</t>
  </si>
  <si>
    <t>0000000762. CCMN-002650: SERV DE MANT PREVENTIVO, PARA EL VEHICULO NISSAN FRONTIER EAE-925 - OFICINA NACIONAL - CFASG</t>
  </si>
  <si>
    <t>0000001556</t>
  </si>
  <si>
    <t>0000669</t>
  </si>
  <si>
    <t>04/05/2026</t>
  </si>
  <si>
    <t>0000000763</t>
  </si>
  <si>
    <t>CCMN-002651: SERVICIO DE DESARROLLO, IMPLEMENTACION Y MONITOREO DE SOFTWARE PARA UFTI - 01</t>
  </si>
  <si>
    <t>0000000763. CCMN-002651: SERVICIO DE DESARROLLO, IMPLEMENTACION Y MONITOREO DE SOFTWARE PARA UFTI - 01</t>
  </si>
  <si>
    <t>0000001557</t>
  </si>
  <si>
    <t>0000670</t>
  </si>
  <si>
    <t>0000000764</t>
  </si>
  <si>
    <t>CCMN-002652: SERVICIO DE DESARROLLO, IMPLEMENTACION Y MONITOREO DE SOFTWARE PARA UFTI - 02</t>
  </si>
  <si>
    <t>0000000764. CCMN-002652: SERVICIO DE DESARROLLO, IMPLEMENTACION Y MONITOREO DE SOFTWARE PARA UFTI - 02</t>
  </si>
  <si>
    <t>0000001571</t>
  </si>
  <si>
    <t>0000675</t>
  </si>
  <si>
    <t>0000000765</t>
  </si>
  <si>
    <t>CCMN-002654: SERVICIO DE SUPERVISION, SEGUIMIENTO MONITOREO INTERVENCIONES DE CONVOCATORIA PIR-05, UT AYACUCHO</t>
  </si>
  <si>
    <t>0000000765. CCMN-002654: SERVICIO DE SUPERVISION, SEGUIMIENTO MONITOREO INTERVENCIONES DE CONVOCATORIA PIR-05, UT AYACUCHO</t>
  </si>
  <si>
    <t>0000001568</t>
  </si>
  <si>
    <t>0000674</t>
  </si>
  <si>
    <t>0000000766</t>
  </si>
  <si>
    <t>CCMN-002653: SERVICIO DE ANALISIS DE PROCESOS DE CONTRATOS MENORES PARA LA COORDINACION FUNCIONAL DE ABASTECIMIEN</t>
  </si>
  <si>
    <t>0000000766. CCMN-002653: SERVICIO DE ANALISIS DE PROCESOS DE CONTRATOS MENORES PARA LA COORDINACION FUNCIONAL DE ABASTECIMIEN</t>
  </si>
  <si>
    <t>0000001552</t>
  </si>
  <si>
    <t>0000668</t>
  </si>
  <si>
    <t>0000000767</t>
  </si>
  <si>
    <t>CCMN-002656: SERVICIO EN ASISTENCIA TECNICA EN LOGISTICA PARA LA COORDINACION FUNCIONAL DE ABASTECIMIENTO Y SERVI</t>
  </si>
  <si>
    <t>0000000767. CCMN-002656: SERVICIO EN ASISTENCIA TECNICA EN LOGISTICA PARA LA COORDINACION FUNCIONAL DE ABASTECIMIENTO Y SERVI</t>
  </si>
  <si>
    <t>0000001567</t>
  </si>
  <si>
    <t>0000673</t>
  </si>
  <si>
    <t>0000000768</t>
  </si>
  <si>
    <t>CCMN-002655: SERVICIOS DE ELABORACION DE EXPEDIENTE Y EMISION DE ORDENES DE COMPRA Y SERVICIO</t>
  </si>
  <si>
    <t>0000000768. CCMN-002655: SERVICIOS DE ELABORACION DE EXPEDIENTE Y EMISION DE ORDENES DE COMPRA Y SERVICIO</t>
  </si>
  <si>
    <t>0000001558</t>
  </si>
  <si>
    <t>0000671</t>
  </si>
  <si>
    <t>0000000769</t>
  </si>
  <si>
    <t>CCMN-002657: SERVICIO DE REVISION Y ELABORACION DE EXPEDIENTES DE CONTRATACIONES MENORES A 8UIT Y ACUERDO MARCO</t>
  </si>
  <si>
    <t>0000000769. CCMN-002657: SERVICIO DE REVISION Y ELABORACION DE EXPEDIENTES DE CONTRATACIONES MENORES A 8UIT Y ACUERDO MARCO</t>
  </si>
  <si>
    <t>0000000770</t>
  </si>
  <si>
    <t>CCMN-002658: SERVICIO DE RECEPCION Y REGISTRO DE PEDIDOS Y ORDENAMIENTO DE DOCUMENTACION EN ALMACEN</t>
  </si>
  <si>
    <t>0000000770. CCMN-002658: SERVICIO DE RECEPCION Y REGISTRO DE PEDIDOS Y ORDENAMIENTO DE DOCUMENTACION EN ALMACEN</t>
  </si>
  <si>
    <t>0000001551</t>
  </si>
  <si>
    <t>0000666</t>
  </si>
  <si>
    <t>0000000771</t>
  </si>
  <si>
    <t>CCMN-002662: SERVICIO ESPECIALIZADO EN ANALISIS Y GESTION DE DOCUMENTACION PARA LA COORDINACION FUNCIONAL DE ABAS</t>
  </si>
  <si>
    <t>0000000771. CCMN-002662: SERVICIO ESPECIALIZADO EN ANALISIS Y GESTION DE DOCUMENTACION PARA LA COORDINACION FUNCIONAL DE ABAS</t>
  </si>
  <si>
    <t>0000001569</t>
  </si>
  <si>
    <t>0000667</t>
  </si>
  <si>
    <t>0000000772</t>
  </si>
  <si>
    <t>CCMN-002663: SERVICIO DE CONTROL, VERIFICACION, FISCALIZACION Y REVISION DE DOCUMENTOS DE GESTION PARA LA COORDIN</t>
  </si>
  <si>
    <t>0000000772. CCMN-002663: SERVICIO DE CONTROL, VERIFICACION, FISCALIZACION Y REVISION DE DOCUMENTOS DE GESTION PARA LA COORDIN</t>
  </si>
  <si>
    <t>0000000773</t>
  </si>
  <si>
    <t>CCMN-002660: SERVICIO DE ANALISIS ADMINISTRATIVO FINANCIERO Y CONTABLE</t>
  </si>
  <si>
    <t>0000000773. CCMN-002660: SERVICIO DE ANALISIS ADMINISTRATIVO FINANCIERO Y CONTABLE</t>
  </si>
  <si>
    <t>0000001624</t>
  </si>
  <si>
    <t>0000720</t>
  </si>
  <si>
    <t>0000000774</t>
  </si>
  <si>
    <t>CCMN-002661: SERVICIO DE ANALISIS DE INFORMACION CONTABLE Y FINANCIERA PARA LA COORDINACION FUNCIONAL DE CONTABIL</t>
  </si>
  <si>
    <t>0000000774. CCMN-002661: SERVICIO DE ANALISIS DE INFORMACION CONTABLE Y FINANCIERA PARA LA COORDINACION FUNCIONAL DE CONTABIL</t>
  </si>
  <si>
    <t>0000001596</t>
  </si>
  <si>
    <t>0000698</t>
  </si>
  <si>
    <t>06/05/2026</t>
  </si>
  <si>
    <t>0000000775</t>
  </si>
  <si>
    <t>CCMN-002664: SERVICIO DE GUARDIANIA DIURNO PARA LAS INSTALACIONES DE LA UT MOQUEGUA DEL PROGRAMA DE EMPLEO</t>
  </si>
  <si>
    <t>0000000775. CCMN-002664: SERVICIO DE GUARDIANIA DIURNO PARA LAS INSTALACIONES DE LA UT MOQUEGUA DEL PROGRAMA DE EMPLEO</t>
  </si>
  <si>
    <t>0000001594</t>
  </si>
  <si>
    <t>0000696</t>
  </si>
  <si>
    <t>0000000776</t>
  </si>
  <si>
    <t>CCMN-002659: SERVICIO DE MANTENIMIENTO Y LIMPIEZA DE LOCAL PARA LA UNIDAD TERRITORIAL HUANUCO-PASCO</t>
  </si>
  <si>
    <t>0000000776. CCMN-002659: SERVICIO DE MANTENIMIENTO Y LIMPIEZA DE LOCAL PARA LA UNIDAD TERRITORIAL HUANUCO-PASCO</t>
  </si>
  <si>
    <t>0000001588</t>
  </si>
  <si>
    <t>0000690</t>
  </si>
  <si>
    <t>0000000777</t>
  </si>
  <si>
    <t>CCMN-002665: SERVICIO DE SUPERVISION, SEGUIMIENTO Y MONITOREO A LAS INTERVENCIONES FINANCIADAS POR EL PROGRAMA DE</t>
  </si>
  <si>
    <t>0000000777. CCMN-002665: SERVICIO DE SUPERVISION, SEGUIMIENTO Y MONITOREO A LAS INTERVENCIONES FINANCIADAS POR EL PROGRAMA DE</t>
  </si>
  <si>
    <t>0000001589</t>
  </si>
  <si>
    <t>0000691</t>
  </si>
  <si>
    <t>0000000778</t>
  </si>
  <si>
    <t>CCMN-002666: SERVICIO EN SEGUIMIENTO Y ASISTENCIA TECNICA PARA COORDINACION CON LAS UNIDADES TERRITORIALES DE HUA</t>
  </si>
  <si>
    <t>0000000778. CCMN-002666: SERVICIO EN SEGUIMIENTO Y ASISTENCIA TECNICA PARA COORDINACION CON LAS UNIDADES TERRITORIALES DE HUA</t>
  </si>
  <si>
    <t>0000001584</t>
  </si>
  <si>
    <t>0000683</t>
  </si>
  <si>
    <t>0000000779</t>
  </si>
  <si>
    <t>CCMN-002667: SERVICIO EN SEGUIMIENTO Y ASISTENCIA TECNICA PARA COORDINACION CON LAS UNIDADES TERRITORIALES DE ARE</t>
  </si>
  <si>
    <t>0000000779. CCMN-002667: SERVICIO EN SEGUIMIENTO Y ASISTENCIA TECNICA PARA COORDINACION CON LAS UNIDADES TERRITORIALES DE ARE</t>
  </si>
  <si>
    <t>0000001582</t>
  </si>
  <si>
    <t>0000685</t>
  </si>
  <si>
    <t>0000000780</t>
  </si>
  <si>
    <t>CCMN-002668: SERVICIO DE GESTION, SEGUIMIENTO Y MONITOREO DE ACTIVIDADES EN MATERIA PRESUPUESTAL Y ADMINISTRATIVA</t>
  </si>
  <si>
    <t>0000000780. CCMN-002668: SERVICIO DE GESTION, SEGUIMIENTO Y MONITOREO DE ACTIVIDADES EN MATERIA PRESUPUESTAL Y ADMINISTRATIVA</t>
  </si>
  <si>
    <t>0000001583</t>
  </si>
  <si>
    <t>0000686</t>
  </si>
  <si>
    <t>0000000781</t>
  </si>
  <si>
    <t>CCMN-002670: SERVICIO DE ANALISIS Y ELABORACION DE INFORMES EN TEMAS LEGALES</t>
  </si>
  <si>
    <t>0000000781. CCMN-002670: SERVICIO DE ANALISIS Y ELABORACION DE INFORMES EN TEMAS LEGALES</t>
  </si>
  <si>
    <t>0000001585</t>
  </si>
  <si>
    <t>0000687</t>
  </si>
  <si>
    <t>0000000782</t>
  </si>
  <si>
    <t>CCMN-002671: SERVICIO DE ASISTENCIA EN CIERRE DE PROYECTOS INVERSION Y AII UT PUNO GRUPO 2</t>
  </si>
  <si>
    <t>0000000782. CCMN-002671: SERVICIO DE ASISTENCIA EN CIERRE DE PROYECTOS INVERSION Y AII UT PUNO GRUPO 2</t>
  </si>
  <si>
    <t>0000001576</t>
  </si>
  <si>
    <t>0000680</t>
  </si>
  <si>
    <t>0000000783</t>
  </si>
  <si>
    <t>CCMN-002669: CONTRATACION DEL SERVICIO DE GUARDIANIA TURNO NOCTURNO PARA LAS INSTALACIONES DE LA UNIDAD TERRITORI</t>
  </si>
  <si>
    <t>0000000783. CCMN-002669: CONTRATACION DEL SERVICIO DE GUARDIANIA TURNO NOCTURNO PARA LAS INSTALACIONES DE LA UNIDAD TERRITORI</t>
  </si>
  <si>
    <t>0000001590</t>
  </si>
  <si>
    <t>0000692</t>
  </si>
  <si>
    <t>0000000784</t>
  </si>
  <si>
    <t>CCMN-002672: SERVICIO DE ASISTENCIA EN CIERRE DE PROYECTOS INVERSION Y AII UT PUNO GRUPO 1</t>
  </si>
  <si>
    <t>0000000784. CCMN-002672: SERVICIO DE ASISTENCIA EN CIERRE DE PROYECTOS INVERSION Y AII UT PUNO GRUPO 1</t>
  </si>
  <si>
    <t>0000001575</t>
  </si>
  <si>
    <t>0000679</t>
  </si>
  <si>
    <t>0000000785</t>
  </si>
  <si>
    <t>CCMN-002673: SERVICIO DE ANALISIS Y REVISION CONTRACTUAL DE INFORMACION PARA LA CFASG</t>
  </si>
  <si>
    <t>0000000785. CCMN-002673: SERVICIO DE ANALISIS Y REVISION CONTRACTUAL DE INFORMACION PARA LA CFASG</t>
  </si>
  <si>
    <t>0000001579</t>
  </si>
  <si>
    <t>0000682</t>
  </si>
  <si>
    <t>0000000786</t>
  </si>
  <si>
    <t>CCMN-002674: SERVICIO DE SEGUIMIENTO Y MONITOREO A LA FASE DE EJECUCION DE PI Y AII SECTOR 3</t>
  </si>
  <si>
    <t>0000000786. CCMN-002674: SERVICIO DE SEGUIMIENTO Y MONITOREO A LA FASE DE EJECUCION DE PI Y AII SECTOR 3</t>
  </si>
  <si>
    <t>0000001586</t>
  </si>
  <si>
    <t>0000688</t>
  </si>
  <si>
    <t>0000000787</t>
  </si>
  <si>
    <t>CCMN-002676: SERVICIO DE SEGUIMIENTO Y MONITOREO A LA FASE DE EJECUCION DE PI Y AII - SECTOR 5</t>
  </si>
  <si>
    <t>0000000787. CCMN-002676: SERVICIO DE SEGUIMIENTO Y MONITOREO A LA FASE DE EJECUCION DE PI Y AII - SECTOR 5</t>
  </si>
  <si>
    <t>0000001580</t>
  </si>
  <si>
    <t>0000681</t>
  </si>
  <si>
    <t>0000000788</t>
  </si>
  <si>
    <t>CCMN-002675: SERVICIO DE ASISTENCIA EN GESTION DOCUMENTAL EN LA COORDINACION FUNCIONAL DE ABASTECIMIENTO Y SERVIC</t>
  </si>
  <si>
    <t>0000000788. CCMN-002675: SERVICIO DE ASISTENCIA EN GESTION DOCUMENTAL EN LA COORDINACION FUNCIONAL DE ABASTECIMIENTO Y SERVIC</t>
  </si>
  <si>
    <t>0000001581</t>
  </si>
  <si>
    <t>0000684</t>
  </si>
  <si>
    <t>0000000789</t>
  </si>
  <si>
    <t>CCMN-002677: SERVICIO DE SEGUIMIENTO Y MONITOREO A LA FASE DE EJECUCION DE PI Y AII - SECTOR 2</t>
  </si>
  <si>
    <t>0000000789. CCMN-002677: SERVICIO DE SEGUIMIENTO Y MONITOREO A LA FASE DE EJECUCION DE PI Y AII - SECTOR 2</t>
  </si>
  <si>
    <t>0000001591</t>
  </si>
  <si>
    <t>0000693</t>
  </si>
  <si>
    <t>0000000790</t>
  </si>
  <si>
    <t xml:space="preserve">CCMN-002678: SERVICIO DE SEGUIMIENTO Y ASISTENCIA TECNICA PARA LA COORDINACION CON LAS UT LORETO, CAJAMARCA </t>
  </si>
  <si>
    <t xml:space="preserve">0000000790. CCMN-002678: SERVICIO DE SEGUIMIENTO Y ASISTENCIA TECNICA PARA LA COORDINACION CON LAS UT LORETO, CAJAMARCA </t>
  </si>
  <si>
    <t>0000001587</t>
  </si>
  <si>
    <t>0000689</t>
  </si>
  <si>
    <t>0000000791</t>
  </si>
  <si>
    <t>CCMN-002679: SERVICIO ESPECIALIZADO EN GESTION PUBLICA PARA LA DIRECCION EJECUTIVA PROGRAMA DE EMPLEO TEMPORAL L</t>
  </si>
  <si>
    <t>0000000791. CCMN-002679: SERVICIO ESPECIALIZADO EN GESTION PUBLICA PARA LA DIRECCION EJECUTIVA PROGRAMA DE EMPLEO TEMPORAL L</t>
  </si>
  <si>
    <t>0000001597</t>
  </si>
  <si>
    <t>0000699</t>
  </si>
  <si>
    <t>0000000792</t>
  </si>
  <si>
    <t>CCMN-002680: SERVICIO DE ORDENAMIENTO Y ALMACENAMIENTO DE EXISTENCIAS DE ALMACEN PARA LA COORDINACION FUNCIONAL D</t>
  </si>
  <si>
    <t>0000000792. CCMN-002680: SERVICIO DE ORDENAMIENTO Y ALMACENAMIENTO DE EXISTENCIAS DE ALMACEN PARA LA COORDINACION FUNCIONAL D</t>
  </si>
  <si>
    <t>0000001603</t>
  </si>
  <si>
    <t>0000704</t>
  </si>
  <si>
    <t>07/05/2026</t>
  </si>
  <si>
    <t>0000000793</t>
  </si>
  <si>
    <t>CCMN-002681: SERVICIO ESPECIALIZADO EN MATERIA LEGAL PARA LA UNIDAD FUNCONAL DE ADMINISTRACION Y FINANZAS DEL PRO</t>
  </si>
  <si>
    <t>0000000793. CCMN-002681: SERVICIO ESPECIALIZADO EN MATERIA LEGAL PARA LA UNIDAD FUNCONAL DE ADMINISTRACION Y FINANZAS DEL PRO</t>
  </si>
  <si>
    <t>0000001601</t>
  </si>
  <si>
    <t>0000702</t>
  </si>
  <si>
    <t>0000000794</t>
  </si>
  <si>
    <t>CCMN-002682: SERVICIO DE MANTENIMIENTO Y LIMPIEZA DE LOCAL PARA LA UNIDAD TERRITORIAL MOQUEGUA DEL   PROGRAMA DE</t>
  </si>
  <si>
    <t>0000000794. CCMN-002682: SERVICIO DE MANTENIMIENTO Y LIMPIEZA DE LOCAL PARA LA UNIDAD TERRITORIAL MOQUEGUA DEL   PROGRAMA DE</t>
  </si>
  <si>
    <t>0000001592</t>
  </si>
  <si>
    <t>0000694</t>
  </si>
  <si>
    <t>0000000795</t>
  </si>
  <si>
    <t>CCMN-002683: SERVICIO DE ASISTENCIA TECNICA A ORGANISMOS EJECUTORES Y SEGUIMIENTO UT HUANCAVELICA</t>
  </si>
  <si>
    <t>0000000795. CCMN-002683: SERVICIO DE ASISTENCIA TECNICA A ORGANISMOS EJECUTORES Y SEGUIMIENTO UT HUANCAVELICA</t>
  </si>
  <si>
    <t>0000001593</t>
  </si>
  <si>
    <t>0000695</t>
  </si>
  <si>
    <t>0000000796</t>
  </si>
  <si>
    <t>CCMN-002684: SERVICIO ESPECIALIZADO EN PLANEAMIENTO ESTRATEGICO PARA LA UNIDAD FUNCIONAL DE PLANEAMIENTO Y PRESUP</t>
  </si>
  <si>
    <t>0000001620</t>
  </si>
  <si>
    <t>0000715</t>
  </si>
  <si>
    <t>0000000797</t>
  </si>
  <si>
    <t>CCMN-002685: SERVICIO DE MANTENIMIENTO Y LIMPIEZA DE LOCAL PARA LA UNIDAD TERRITORIAL LAMBAYEQUE DEL PROGRAMA DE</t>
  </si>
  <si>
    <t>0000001610</t>
  </si>
  <si>
    <t>0000706</t>
  </si>
  <si>
    <t>0000000798</t>
  </si>
  <si>
    <t>CCMN-002686: SERVICIO DE ASISTENCIA TECNICA Y VALIDACION DE INFORMACION DE AII Y/O PI UT LA LIBERTAD ANCASH NOROE</t>
  </si>
  <si>
    <t>0000001602</t>
  </si>
  <si>
    <t>0000703</t>
  </si>
  <si>
    <t>0000000799</t>
  </si>
  <si>
    <t>CCMN-002687: SERVICIO DE SEGUIMIENTO Y MONITOREO A LA FASE DE EJECUCION DE PROYECTOS DE INVERSION Y ACTIVIDADES D</t>
  </si>
  <si>
    <t>0000000800</t>
  </si>
  <si>
    <t>SOLICITUD DE CERTIFICACIÓN DE CRÉDITO PRESUPUESTAL  PARA EL FINANCIAMIENTO DE PROYECTOS DE INVERSIÓN EN LOS DISTRITOS PRIORIZADOS DEL AMBITO DE LA FOCALIZACION GEOGRAFICA</t>
  </si>
  <si>
    <t>0000000801</t>
  </si>
  <si>
    <t>POR LA CCP PARA EL FINANCIAMIENTO DE ACTIVIDADES DE INTERVENCIÓN INMEDIATA, EN LOS DISTRITOS PRIORIZADOS DEL ÁMBITO DE LA FOCALIZACIÓN GEOGRÁFICA APLICABLE AL PROGRAMA DE EMPLEO TEMPORAL LLAMKASUN PERÚ- PERIODO ENERO-JULIO 2026</t>
  </si>
  <si>
    <t>0000001604</t>
  </si>
  <si>
    <t>0000705</t>
  </si>
  <si>
    <t>0000000802</t>
  </si>
  <si>
    <t>CCMN-002688: SERVICIO DE ASISTENCIA EN SERVICIOS GENERALES PARA LA OPERATIVIDAD DE LOS BIENES Y SERVICIOS</t>
  </si>
  <si>
    <t>0000000803</t>
  </si>
  <si>
    <t>POR LA CCP PARA EL FINANCIAMIENTO DE ACTIVIDADES DE INTERVENCIÓN INMEDIATA, EN LOS DISTRITOS PRIORIZADOS DEL ÁMBITO DE LA FOCALIZACIÓN GEOGRÁFICA APLICABLE AL PROGRAMA DE EMPLEO TEMPORAL LLAMKASUN PERÚ- PERIODO AGOSTO-DICIEMBRE 2026</t>
  </si>
  <si>
    <t>0000001615</t>
  </si>
  <si>
    <t>0000711</t>
  </si>
  <si>
    <t>0000000804</t>
  </si>
  <si>
    <t>CCMN-002689: SERVICIO DE ASISTENCIA EN EL REGISTRO Y CONTROL DE FLOTA VEHICULAR A CARGO DE SERVICIOS GENERALES DE</t>
  </si>
  <si>
    <t>0000001595</t>
  </si>
  <si>
    <t>0000697</t>
  </si>
  <si>
    <t>0000000805</t>
  </si>
  <si>
    <t>CCMN-002690: SERVICIO DE ASISTENCIA TECNICA PARA EL CONTROL, SEGUIMIENTO Y COORDINACION DE LA EJECUCION PRESUPUES</t>
  </si>
  <si>
    <t>0000001613</t>
  </si>
  <si>
    <t>0000708</t>
  </si>
  <si>
    <t>0000000806</t>
  </si>
  <si>
    <t>CCMN-002691: SERVICIO DE ASISTENCIA EN LA ELABORACION DE DOCUMENTOS ADMINISTRATIVOS PARA LA UNIDAD FUNCIONAL DE R</t>
  </si>
  <si>
    <t>0000001618</t>
  </si>
  <si>
    <t>0000713</t>
  </si>
  <si>
    <t>0000000807</t>
  </si>
  <si>
    <t>CCMN-002692: CONTRATACION DEL SERVICIO DE ASISTENCIA EN LA ELABORACION DE DOCUMENTOS ADMINISTRATIVOS Y CONSOLIDAC</t>
  </si>
  <si>
    <t>0000001628</t>
  </si>
  <si>
    <t>0000722</t>
  </si>
  <si>
    <t>0000000808</t>
  </si>
  <si>
    <t>CCMN-002693: SERVICIO DE ASISTENCIA TECNICA Y VALIDACION DE INFORMACION DE AII Y/O PI EN LA UT LAMBAYEQUE</t>
  </si>
  <si>
    <t>0000001612</t>
  </si>
  <si>
    <t>0000707</t>
  </si>
  <si>
    <t>0000000809</t>
  </si>
  <si>
    <t>CCMN-002694: SERVICIO ESPECIALIZADO EN PROCESOS LOGISTICOS EN LA COORDINACION FUNCIONAL DE ABASTECIMIENTO Y SERVI</t>
  </si>
  <si>
    <t>0000001614</t>
  </si>
  <si>
    <t>0000710</t>
  </si>
  <si>
    <t>0000000810</t>
  </si>
  <si>
    <t>CCMN-002695: SERVICIO DE SEGUIMIENTO Y CONTROL DE LA PROGRAMACION MULTIANUAL DE BIENES, SERVICIOS Y OBRAS Y PLAN</t>
  </si>
  <si>
    <t>0000001619</t>
  </si>
  <si>
    <t>0000714</t>
  </si>
  <si>
    <t>0000000811</t>
  </si>
  <si>
    <t>CCMN-002696: SERVICIO DE MONITOREO Y SEGUIMIENTO A LOS PROYECTOS DE INVERSION REGULAR FINANCIADOS POR EL PROGRAMA</t>
  </si>
  <si>
    <t>0000001611</t>
  </si>
  <si>
    <t>0000709</t>
  </si>
  <si>
    <t>0000000812</t>
  </si>
  <si>
    <t>CCMN-002697: SERVICIO DE ELABORACION DE DIRECTIVA INTERNA PARA CONTRATOS MENORES</t>
  </si>
  <si>
    <t>0000001625</t>
  </si>
  <si>
    <t>0000717</t>
  </si>
  <si>
    <t>0000000813</t>
  </si>
  <si>
    <t>CCMN-002698: SERVICIO DE ASISTENCIA TECNICA Y VALIDACION DE INFORMACION DE ACTIVIDADES DE INTERVENCION INMEDIATA</t>
  </si>
  <si>
    <t>0000001617</t>
  </si>
  <si>
    <t>0000712</t>
  </si>
  <si>
    <t>0000000814</t>
  </si>
  <si>
    <t>CCMN-002699: SERVICIO DE ANALISIS DE INFORMACION Y PROCESAMIENTO DE DATOS VINCULADOS A LA GP DE LAS UT</t>
  </si>
  <si>
    <t>0000001621</t>
  </si>
  <si>
    <t>0000716</t>
  </si>
  <si>
    <t>0000000815</t>
  </si>
  <si>
    <t>CCMN-002700: SERVICIO DE ASISTENCIA TECNICA A ORGANISMOS EJECUTORES Y SEGUIMIENTO VINCULADO A LA GESTION DEL BIEN</t>
  </si>
  <si>
    <t>0000001626</t>
  </si>
  <si>
    <t>0000721</t>
  </si>
  <si>
    <t>0000000816</t>
  </si>
  <si>
    <t>CCMN-002702: SERVICIO DE ASISTENCIA TECNICA Y VALIDACION DE INFORMACION DE ACTIVIDADES DE INTERVENCION INMEDIATA</t>
  </si>
  <si>
    <t>0000001629</t>
  </si>
  <si>
    <t>0000723</t>
  </si>
  <si>
    <t>0000000817</t>
  </si>
  <si>
    <t>CCMN-002703: SERVICIO DE ASISTENCIA TECNICA A ORGANISMOS EJECUTORES Y SEGUIMIENTO A LA GBP UT AYACUCHO</t>
  </si>
  <si>
    <t>0000001631</t>
  </si>
  <si>
    <t>0000724</t>
  </si>
  <si>
    <t>0000000818</t>
  </si>
  <si>
    <t>CCMN-002704: SERVICIO DE SEGUIMIENTO Y ASISTENCIA TECNICA PARA COORDINACION CON LAS UNIDADES TERRITORIALES DE LIM</t>
  </si>
  <si>
    <t>0000001630</t>
  </si>
  <si>
    <t>0000725</t>
  </si>
  <si>
    <t>0000000820</t>
  </si>
  <si>
    <t>CCMN-002705: SERVICIO DE REVISION Y VALIDACION DE INFORMACION VINCULADA A LA FASE DE LIQUIDACION UFSMI</t>
  </si>
  <si>
    <t>0000001627</t>
  </si>
  <si>
    <t>0000726</t>
  </si>
  <si>
    <t>0000000821</t>
  </si>
  <si>
    <t>CCMN-002707: CONTRATACION DE SERVICIO PARA LA ASISTENCIA TECNICA, VALIDACION DE INFORMACION Y SEGUIMIENTO, DE LAS</t>
  </si>
  <si>
    <t>0000001636</t>
  </si>
  <si>
    <t>0000730</t>
  </si>
  <si>
    <t>11/05/2026</t>
  </si>
  <si>
    <t>0000000822</t>
  </si>
  <si>
    <t>CCMN-002708: SERVICIO DE ESCANEO DE DOCUMENTOS DE ARCHIVO CENTRAL - UFAF - PROGRAMA DE EMPLEO TEMPORAL</t>
  </si>
  <si>
    <t>0000001637</t>
  </si>
  <si>
    <t>0000731</t>
  </si>
  <si>
    <t>0000000823</t>
  </si>
  <si>
    <t>CCMN-002709: SERVICIO DE ASISTENCIA EN LA ELABORACION DE DOCUMENTOS ADMINISTRATIVOS - UT CUSCO MADRE DE DIOS</t>
  </si>
  <si>
    <t>0000001632</t>
  </si>
  <si>
    <t>0000727</t>
  </si>
  <si>
    <t>0000000824</t>
  </si>
  <si>
    <t>CCMN-002712: SERVICIO PARA LA ASISTENCIA TECNICA, VALIDACION DE INFORMACION Y SEGUIMIENTO, DE LAS ACTIVIDADES DE</t>
  </si>
  <si>
    <t>0000001635</t>
  </si>
  <si>
    <t>0000729</t>
  </si>
  <si>
    <t>0000000825</t>
  </si>
  <si>
    <t>CCMN-002710: CONTRATACION DEL SERVICIO DE GUARDIANIA TURNO DIURNO PARA LAS INSTALACIONES DEL LOCAL  UT JUNIN</t>
  </si>
  <si>
    <t>0000001633</t>
  </si>
  <si>
    <t>0000728</t>
  </si>
  <si>
    <t>0000000826</t>
  </si>
  <si>
    <t>CCMN-002706: SERVICIO PARA LA ASISTENCIA TECNICA, VALIDACION DE INFORMACION Y SEGUIMIENTO, DE LAS ACTIVIDADES DE</t>
  </si>
  <si>
    <t>0000001640</t>
  </si>
  <si>
    <t>0000732</t>
  </si>
  <si>
    <t>0000000827</t>
  </si>
  <si>
    <t>CCMN-002711: SERVICIO DE CONDUCCION DE VEHICULO PARA EL TRASLADO DEL PERSONAL QUE LABORA UT UCAYALI</t>
  </si>
  <si>
    <t>0000001644</t>
  </si>
  <si>
    <t>0000739</t>
  </si>
  <si>
    <t>12/05/2026</t>
  </si>
  <si>
    <t>0000000828</t>
  </si>
  <si>
    <t>CCMN-002713: SERVICIO DE GUARDIANIA TURNO NOCTURNO PARA LAS INSTALACIONES DEL LOCAL LA UNIDAD TERRITORIAL JUNIN</t>
  </si>
  <si>
    <t>0000001638</t>
  </si>
  <si>
    <t>0000733</t>
  </si>
  <si>
    <t>0000000829</t>
  </si>
  <si>
    <t>CCMN-002714: SERVICIO DE ELABORACION Y EDICION DE PIEZAS AUDIOVISUALES COMUNICACIONALES - UFGP</t>
  </si>
  <si>
    <t>0000001639</t>
  </si>
  <si>
    <t>0000734</t>
  </si>
  <si>
    <t>0000000830</t>
  </si>
  <si>
    <t>CCMN-002715: SERVICIO DE ASISTENCIA TECNICA EN ACTIVIDADES DE PROMOCION Y DIFUSION - UFGP</t>
  </si>
  <si>
    <t>0000001655</t>
  </si>
  <si>
    <t>0000735</t>
  </si>
  <si>
    <t>0000000831</t>
  </si>
  <si>
    <t>CCMN-002717: SERVICIO DE GUARDIANIA TURNO DIURNO PARA LAS INSTALACIONES DE LA UT PUNO</t>
  </si>
  <si>
    <t>0000001643</t>
  </si>
  <si>
    <t>0000738</t>
  </si>
  <si>
    <t>0000000832</t>
  </si>
  <si>
    <t>CCMN-002716: SERVICIO DE CONDUCCION DE VEHICULO PARA EL TRASLADO DEL PERSONAL QUE LABORA EN LA UNIDAD TERRITORIAL</t>
  </si>
  <si>
    <t>0000001656</t>
  </si>
  <si>
    <t>0000742</t>
  </si>
  <si>
    <t>13/05/2026</t>
  </si>
  <si>
    <t>0000000833</t>
  </si>
  <si>
    <t>CCMN-002718: SERVICIO DE ASISTENCIA TECNICA ADMINISTRATIVA PARA LA UT LAMBAYEQUE</t>
  </si>
  <si>
    <t>0000001641</t>
  </si>
  <si>
    <t>0000736</t>
  </si>
  <si>
    <t>0000000834</t>
  </si>
  <si>
    <t>CCMN-002719: SERVICIO DE REVISION DE INFORMES DE LIQUIDACION TECNICA FINANCIERA DE LOS PROYECTOS DE INVERSION REG</t>
  </si>
  <si>
    <t>0000001642</t>
  </si>
  <si>
    <t>0000737</t>
  </si>
  <si>
    <t>0000000835</t>
  </si>
  <si>
    <t>CCMN-002720: SERVICIO DE REVISION DE INFORMES DE LIQUIDACION TECNICA FINANCIERA DE LOS PROYECTOS DE INVERSION REG</t>
  </si>
  <si>
    <t>0000001650</t>
  </si>
  <si>
    <t>0000741</t>
  </si>
  <si>
    <t>0000000836</t>
  </si>
  <si>
    <t>CCMN-002721: SERVICIO DE SEGUIMIENTO Y PROCESAMIENTO DE LA IMPLEMENTACION DEL MODELO DE INTEGRIDAD - UFRH</t>
  </si>
  <si>
    <t>0000001645</t>
  </si>
  <si>
    <t>0000740</t>
  </si>
  <si>
    <t>0000000837</t>
  </si>
  <si>
    <t>CCMN-002722: SERVICIO DE ASISTENCIA TECNICA Y VALIDACION DE INFORMACION UT TACNA</t>
  </si>
  <si>
    <t>0000001657</t>
  </si>
  <si>
    <t>0000743</t>
  </si>
  <si>
    <t>0000000838</t>
  </si>
  <si>
    <t>CCMN-002723: CONTRATACION DEL SERVICIO DE GUARDIANIA TURNO DIURNO PARA LAS INSTALACIONES DE LA UNIDAD TERRITORIAL</t>
  </si>
  <si>
    <t>0000001658</t>
  </si>
  <si>
    <t>0000744</t>
  </si>
  <si>
    <t>0000000839</t>
  </si>
  <si>
    <t>CCMN-002724: CONTRATACION DEL SERVICIO DE GUARDIANIA TURNO NOCTURNO PARA LAS INSTALACIONES DE LA UNIDAD TERRITORI</t>
  </si>
  <si>
    <t>0000000840</t>
  </si>
  <si>
    <t>CONTRATACION DE SERVICIO BAJO LA MODALIDAD DE LOCACION DE SERVICIO DE LA UNIDAD FUNCIONAL DE GESTION DE PARTICIPANTES PARA LA GENERACION DE EMPLEOS TEMPORALES PROGRAMADOS</t>
  </si>
  <si>
    <t>0000000841</t>
  </si>
  <si>
    <t>CONTRATACION DE SERVICIO BAJO LA MODALIDAD DE LOCACION DE SERVICIO DE LA UNIDAD FUNCIONAL DE SEGUIMIENTO Y MONITOREO DE INTERVENCIONES PARA LA GENERACION DE EMPLEOS TEMPORALES PROGRAMADOS</t>
  </si>
  <si>
    <t>0000000842</t>
  </si>
  <si>
    <t>SOLICITUD DE CERTIFICACION PARA LA CONTRATACION DE SERVICIO DE LA UNIDAD FUNCIONAL DE PLANEAMIENTPO Y PRESUPEUSTO</t>
  </si>
  <si>
    <t>0000001666</t>
  </si>
  <si>
    <t>0000748</t>
  </si>
  <si>
    <t>14/05/2026</t>
  </si>
  <si>
    <t>0000000844</t>
  </si>
  <si>
    <t>CCMN-002726: SERVICIO DE GUARDIANIA TURNO NOCTURNO PARA LAS INSTALACIONES DE LA UNIDAD TERRITORIAL HUANUCO-PASCO</t>
  </si>
  <si>
    <t>0000001667</t>
  </si>
  <si>
    <t>0000749</t>
  </si>
  <si>
    <t>0000000845</t>
  </si>
  <si>
    <t>CCMN-002727: SERVICIO DE GUARDIANIA TURNO DIURNO PARA LAS INSTALACIONES DE LA UNIDAD TERRITORIAL HUANUCO-PASCO</t>
  </si>
  <si>
    <t>0000001664</t>
  </si>
  <si>
    <t>0000747</t>
  </si>
  <si>
    <t>0000000846</t>
  </si>
  <si>
    <t>CCMN-002728: SERVICIO DE SEGUIMIENTO, ESCANEO Y ARCHIVO DE DOCUMENTOS DE ARCHIVO CENTRAL - UFAF</t>
  </si>
  <si>
    <t>0000001668</t>
  </si>
  <si>
    <t>0000750</t>
  </si>
  <si>
    <t>0000000847</t>
  </si>
  <si>
    <t>CCMN-002729: SERVICIO DE GUARDIANIA TURNO NOCTURNO PARA LAS INSTALACIONES DE LA UNIDAD TERRITORIAL PUNO DEL PROGR</t>
  </si>
  <si>
    <t>0000001665</t>
  </si>
  <si>
    <t>PLLA VIATICO 43</t>
  </si>
  <si>
    <t>0000000848</t>
  </si>
  <si>
    <t>0000001670</t>
  </si>
  <si>
    <t>0000752</t>
  </si>
  <si>
    <t>0000000849</t>
  </si>
  <si>
    <t>CCMN-002730: SERVICIO DE DISENO DE MATERIAL GRAFICO Y AUDIOVISUAL, DESTINADO A FORTALECER Y DINAMIZAR LAS CAMPANA</t>
  </si>
  <si>
    <t>0000001678</t>
  </si>
  <si>
    <t>0000753</t>
  </si>
  <si>
    <t>0000000850</t>
  </si>
  <si>
    <t>CCMN-002731: SERVICIO DE ASISTENCIA EN LA EVALUACION Y ANALISIS TECNICO DE BIENES INMUEBLES  - CFASG - PATRIMONIO</t>
  </si>
  <si>
    <t>LOCADOR PATRIMONIO</t>
  </si>
  <si>
    <t>0000001669</t>
  </si>
  <si>
    <t>0000751</t>
  </si>
  <si>
    <t>0000000851</t>
  </si>
  <si>
    <t>CCMN-002732: SERVICIO DE SUPERVISION, SEGUIMIENTO Y MONITOREO A LAS INTERVENCIONES EN LA UT JUNIN</t>
  </si>
  <si>
    <t>0000001680</t>
  </si>
  <si>
    <t>0000754</t>
  </si>
  <si>
    <t>0000000852</t>
  </si>
  <si>
    <t>CCMN-002733: SERVICIO DE GUARDIANIA TURNO DIURNO PARA LAS INSTALACIONES (OFICINA DE CUSCO) DE LA UNIDAD TERRITORI</t>
  </si>
  <si>
    <t>0000000853</t>
  </si>
  <si>
    <t>CCMN-002735: CONTRATACION DEL SERVICIO DE GUARDIANIA TURNO NOCTURNO PARA LAS INSTALACIONES DE LA OFICINA DE MADRE</t>
  </si>
  <si>
    <t>0000000854</t>
  </si>
  <si>
    <t>CCMN-002736: SERVICIO DE MANTENIMIENTO Y LIMPIEZA DE LOCAL PARA LA UNIDAD TERRITORIAL LORETO</t>
  </si>
  <si>
    <t>0000000855</t>
  </si>
  <si>
    <t>CCMN-002734: SERVICIO DE ASISTENCIA TECNICA A ORGANISMOS EJECUTORES Y SEGUIMIENTO - UT SAN MARTIN</t>
  </si>
  <si>
    <t>0000000856</t>
  </si>
  <si>
    <t>CCMN-002737: SERVICIO DE SUPERVISION, SEGUIMIENTO Y MONITOREO A LAS INTERVENCIONES UT JUNIN - GP01</t>
  </si>
  <si>
    <t>AOI00106600137. TRANSFERENCIA DE RECURSOS PARA LA EJECUCIÓN DE PROYECTOS DE INVERSIÓN</t>
  </si>
  <si>
    <t>AOI00106600138. TRANSFERENCIA DE RECURSOS PARA LA EJECUCIÓN DE ACTIVIDADES DE INTERVENCIÓN INMEDIATA</t>
  </si>
  <si>
    <t>AOI00106600088. GESTIÓN DE ADMINISTRACIÓN</t>
  </si>
  <si>
    <t>AOI00106600144. GESTIÓN OPERATIVA - UT AMAZONAS</t>
  </si>
  <si>
    <t>AOI00106600145. GESTIÓN OPERATIVA - UT ANCASH</t>
  </si>
  <si>
    <t>AOI00106600146. GESTIÓN OPERATIVA - UT APURIMAC</t>
  </si>
  <si>
    <t>AOI00106600147. GESTIÓN OPERATIVA - UT AREQUIPA</t>
  </si>
  <si>
    <t>AOI00106600149. GESTIÓN OPERATIVA - UT AYACUCHO</t>
  </si>
  <si>
    <t>AOI00106600150. GESTIÓN OPERATIVA - UT CAJAMARCA</t>
  </si>
  <si>
    <t>AOI00106600151. GESTIÓN OPERATIVA - UT CUSCO-MADRE DE DIOS</t>
  </si>
  <si>
    <t>AOI00106600152. GESTIÓN OPERATIVA - UT HUANCAVELICA</t>
  </si>
  <si>
    <t>AOI00106600153. GESTIÓN OPERATIVA - UT HUANUCO-PASCO</t>
  </si>
  <si>
    <t>AOI00106600154. GESTIÓN OPERATIVA - UT ICA-AYACUCHO SUR</t>
  </si>
  <si>
    <t>AOI00106600155. GESTIÓN OPERATIVA - UT JUNIN</t>
  </si>
  <si>
    <t>AOI00106600156. GESTIÓN OPERATIVA - UT LA LIBERTAD-ANCASH NOROESTE</t>
  </si>
  <si>
    <t>AOI00106600158. GESTIÓN OPERATIVA - UT LIMA NORTE</t>
  </si>
  <si>
    <t>AOI00106600159. GESTIÓN OPERATIVA-UT LIMA SUR</t>
  </si>
  <si>
    <t>AOI00106600160. GESTIÓN OPERATIVA - UT LORETO</t>
  </si>
  <si>
    <t>AOI00106600161. GESTIÓN OPERATIVA - UT MOQUEGUA</t>
  </si>
  <si>
    <t>AOI00106600162. GESTIÓN OPERATIVA - UT PUNO</t>
  </si>
  <si>
    <t>AOI00106600157. GESTIÓN OPERATIVA - UT PIURA-TUMBES</t>
  </si>
  <si>
    <t>AOI00106600163. GESTIÓN OPERATIVA - UT SAN MARTIN</t>
  </si>
  <si>
    <t>AOI00106600164. GESTIÓN OPERATIVA - UT TACNA</t>
  </si>
  <si>
    <t>AOI00106600104. CONDUCCIÓN Y SUPERVISIÓN DE LA GESTIÓN INSTITUCIONAL DEL PROGRAMA</t>
  </si>
  <si>
    <t>0000000961</t>
  </si>
  <si>
    <t>ADQUISICIÓN DE SOLO LICENCIAS</t>
  </si>
  <si>
    <t>0000000960</t>
  </si>
  <si>
    <t>0000001047</t>
  </si>
  <si>
    <t>0000001048</t>
  </si>
  <si>
    <t>0000000857</t>
  </si>
  <si>
    <t>0000000858</t>
  </si>
  <si>
    <t>0000000859</t>
  </si>
  <si>
    <t>0000000860</t>
  </si>
  <si>
    <t>0000000861</t>
  </si>
  <si>
    <t>0000000862</t>
  </si>
  <si>
    <t>0000000863</t>
  </si>
  <si>
    <t>0000000864</t>
  </si>
  <si>
    <t>0000000865</t>
  </si>
  <si>
    <t>0000000866</t>
  </si>
  <si>
    <t>0000000867</t>
  </si>
  <si>
    <t>0000000868</t>
  </si>
  <si>
    <t>0000000869</t>
  </si>
  <si>
    <t>0000000870</t>
  </si>
  <si>
    <t>0000000871</t>
  </si>
  <si>
    <t>0000000872</t>
  </si>
  <si>
    <t>0000000873</t>
  </si>
  <si>
    <t>0000000874</t>
  </si>
  <si>
    <t>0000000875</t>
  </si>
  <si>
    <t>0000000876</t>
  </si>
  <si>
    <t>0000000877</t>
  </si>
  <si>
    <t>0000000878</t>
  </si>
  <si>
    <t>0000000880</t>
  </si>
  <si>
    <t>0000000881</t>
  </si>
  <si>
    <t>0000000882</t>
  </si>
  <si>
    <t>0000000883</t>
  </si>
  <si>
    <t>0000000884</t>
  </si>
  <si>
    <t>0000000885</t>
  </si>
  <si>
    <t>0000000886</t>
  </si>
  <si>
    <t>0000000887</t>
  </si>
  <si>
    <t>0000000888</t>
  </si>
  <si>
    <t>0000000889</t>
  </si>
  <si>
    <t>0000000890</t>
  </si>
  <si>
    <t>0000000891</t>
  </si>
  <si>
    <t>0000000893</t>
  </si>
  <si>
    <t>0000000894</t>
  </si>
  <si>
    <t>0000000895</t>
  </si>
  <si>
    <t>0000000896</t>
  </si>
  <si>
    <t>0000000897</t>
  </si>
  <si>
    <t>0000000898</t>
  </si>
  <si>
    <t>0000000899</t>
  </si>
  <si>
    <t>0000000900</t>
  </si>
  <si>
    <t>0000000901</t>
  </si>
  <si>
    <t>0000000902</t>
  </si>
  <si>
    <t>0000000903</t>
  </si>
  <si>
    <t>0000000904</t>
  </si>
  <si>
    <t>0000000905</t>
  </si>
  <si>
    <t>0000000906</t>
  </si>
  <si>
    <t>0000000907</t>
  </si>
  <si>
    <t>0000000909</t>
  </si>
  <si>
    <t>0000000910</t>
  </si>
  <si>
    <t>0000000912</t>
  </si>
  <si>
    <t>0000000914</t>
  </si>
  <si>
    <t>0000000915</t>
  </si>
  <si>
    <t>0000000916</t>
  </si>
  <si>
    <t>0000000917</t>
  </si>
  <si>
    <t>0000000918</t>
  </si>
  <si>
    <t>0000000919</t>
  </si>
  <si>
    <t>0000000920</t>
  </si>
  <si>
    <t>0000000921</t>
  </si>
  <si>
    <t>0000000922</t>
  </si>
  <si>
    <t>0000000923</t>
  </si>
  <si>
    <t>0000000924</t>
  </si>
  <si>
    <t>0000000925</t>
  </si>
  <si>
    <t>0000000926</t>
  </si>
  <si>
    <t>0000000927</t>
  </si>
  <si>
    <t>0000000928</t>
  </si>
  <si>
    <t>0000000929</t>
  </si>
  <si>
    <t>0000000930</t>
  </si>
  <si>
    <t>0000000931</t>
  </si>
  <si>
    <t>0000000932</t>
  </si>
  <si>
    <t>0000000933</t>
  </si>
  <si>
    <t>0000000934</t>
  </si>
  <si>
    <t>0000000935</t>
  </si>
  <si>
    <t>0000000936</t>
  </si>
  <si>
    <t>0000000937</t>
  </si>
  <si>
    <t>0000000938</t>
  </si>
  <si>
    <t>0000000939</t>
  </si>
  <si>
    <t>0000000940</t>
  </si>
  <si>
    <t>0000000941</t>
  </si>
  <si>
    <t>0000000942</t>
  </si>
  <si>
    <t>0000000943</t>
  </si>
  <si>
    <t>0000000944</t>
  </si>
  <si>
    <t>0000000945</t>
  </si>
  <si>
    <t>0000000946</t>
  </si>
  <si>
    <t>0000000947</t>
  </si>
  <si>
    <t>0000000949</t>
  </si>
  <si>
    <t>0000000950</t>
  </si>
  <si>
    <t>0000000951</t>
  </si>
  <si>
    <t>0000000953</t>
  </si>
  <si>
    <t>0000000955</t>
  </si>
  <si>
    <t>0000000956</t>
  </si>
  <si>
    <t>0000000957</t>
  </si>
  <si>
    <t>0000000958</t>
  </si>
  <si>
    <t>0000000962</t>
  </si>
  <si>
    <t>0000000963</t>
  </si>
  <si>
    <t>0000000965</t>
  </si>
  <si>
    <t>0000000966</t>
  </si>
  <si>
    <t>0000000967</t>
  </si>
  <si>
    <t>0000000968</t>
  </si>
  <si>
    <t>0000000969</t>
  </si>
  <si>
    <t>0000000970</t>
  </si>
  <si>
    <t>0000000971</t>
  </si>
  <si>
    <t>0000000972</t>
  </si>
  <si>
    <t>0000000974</t>
  </si>
  <si>
    <t>0000000975</t>
  </si>
  <si>
    <t>0000000976</t>
  </si>
  <si>
    <t>0000000979</t>
  </si>
  <si>
    <t>0000000980</t>
  </si>
  <si>
    <t>0000000981</t>
  </si>
  <si>
    <t>0000000982</t>
  </si>
  <si>
    <t>0000000983</t>
  </si>
  <si>
    <t>0000000984</t>
  </si>
  <si>
    <t>0000000985</t>
  </si>
  <si>
    <t>0000000986</t>
  </si>
  <si>
    <t>0000000989</t>
  </si>
  <si>
    <t>0000000990</t>
  </si>
  <si>
    <t>0000000991</t>
  </si>
  <si>
    <t>0000000992</t>
  </si>
  <si>
    <t>0000000993</t>
  </si>
  <si>
    <t>0000000994</t>
  </si>
  <si>
    <t>0000000995</t>
  </si>
  <si>
    <t>0000000996</t>
  </si>
  <si>
    <t>0000000997</t>
  </si>
  <si>
    <t>0000000998</t>
  </si>
  <si>
    <t>0000001000</t>
  </si>
  <si>
    <t>0000001001</t>
  </si>
  <si>
    <t>0000001004</t>
  </si>
  <si>
    <t>0000001005</t>
  </si>
  <si>
    <t>0000001006</t>
  </si>
  <si>
    <t>0000001007</t>
  </si>
  <si>
    <t>0000001008</t>
  </si>
  <si>
    <t>0000001009</t>
  </si>
  <si>
    <t>0000001010</t>
  </si>
  <si>
    <t>0000001011</t>
  </si>
  <si>
    <t>0000001012</t>
  </si>
  <si>
    <t>0000001013</t>
  </si>
  <si>
    <t>0000001015</t>
  </si>
  <si>
    <t>0000001016</t>
  </si>
  <si>
    <t>0000001017</t>
  </si>
  <si>
    <t>0000001018</t>
  </si>
  <si>
    <t>0000001019</t>
  </si>
  <si>
    <t>0000001020</t>
  </si>
  <si>
    <t>0000001021</t>
  </si>
  <si>
    <t>0000001022</t>
  </si>
  <si>
    <t>0000001023</t>
  </si>
  <si>
    <t>0000001024</t>
  </si>
  <si>
    <t>0000001025</t>
  </si>
  <si>
    <t>0000001026</t>
  </si>
  <si>
    <t>0000001027</t>
  </si>
  <si>
    <t>0000001028</t>
  </si>
  <si>
    <t>0000001029</t>
  </si>
  <si>
    <t>0000001030</t>
  </si>
  <si>
    <t>0000001031</t>
  </si>
  <si>
    <t>0000001032</t>
  </si>
  <si>
    <t>0000001033</t>
  </si>
  <si>
    <t>0000001034</t>
  </si>
  <si>
    <t>0000001035</t>
  </si>
  <si>
    <t>0000001036</t>
  </si>
  <si>
    <t>0000001037</t>
  </si>
  <si>
    <t>0000001038</t>
  </si>
  <si>
    <t>0000001039</t>
  </si>
  <si>
    <t>0000001040</t>
  </si>
  <si>
    <t>0000001041</t>
  </si>
  <si>
    <t>0000001043</t>
  </si>
  <si>
    <t>0000001044</t>
  </si>
  <si>
    <t>0000001046</t>
  </si>
  <si>
    <t>0000001049</t>
  </si>
  <si>
    <t>0000001050</t>
  </si>
  <si>
    <t>0000001051</t>
  </si>
  <si>
    <t>0000001052</t>
  </si>
  <si>
    <t>0000001053</t>
  </si>
  <si>
    <t>0000001054</t>
  </si>
  <si>
    <t>0000001055</t>
  </si>
  <si>
    <t>0000001056</t>
  </si>
  <si>
    <t>0000001057</t>
  </si>
  <si>
    <t>0000001058</t>
  </si>
  <si>
    <t>0000001059</t>
  </si>
  <si>
    <t>0000001060</t>
  </si>
  <si>
    <t>0000001061</t>
  </si>
  <si>
    <t>0000001062</t>
  </si>
  <si>
    <t>0000001063</t>
  </si>
  <si>
    <t>0000001065</t>
  </si>
  <si>
    <t>0000001066</t>
  </si>
  <si>
    <t>0000001069</t>
  </si>
  <si>
    <t>0000001070</t>
  </si>
  <si>
    <t>0000001071</t>
  </si>
  <si>
    <t>0000001073</t>
  </si>
  <si>
    <t>0000001074</t>
  </si>
  <si>
    <t>0000001076</t>
  </si>
  <si>
    <t>0000001077</t>
  </si>
  <si>
    <t>0000001078</t>
  </si>
  <si>
    <t>0000001079</t>
  </si>
  <si>
    <t>0000001080</t>
  </si>
  <si>
    <t>0000001081</t>
  </si>
  <si>
    <t>0000001083</t>
  </si>
  <si>
    <t>0000001084</t>
  </si>
  <si>
    <t>0000001085</t>
  </si>
  <si>
    <t>0000001086</t>
  </si>
  <si>
    <t>0000001087</t>
  </si>
  <si>
    <t>0000001088</t>
  </si>
  <si>
    <t>0000001089</t>
  </si>
  <si>
    <t>0000001090</t>
  </si>
  <si>
    <t>0000001091</t>
  </si>
  <si>
    <t>0000001092</t>
  </si>
  <si>
    <t>0000001093</t>
  </si>
  <si>
    <t>0000001094</t>
  </si>
  <si>
    <t>0000001095</t>
  </si>
  <si>
    <t>0000001096</t>
  </si>
  <si>
    <t>0000001097</t>
  </si>
  <si>
    <t>0000001098</t>
  </si>
  <si>
    <t>0000001100</t>
  </si>
  <si>
    <t>0000001101</t>
  </si>
  <si>
    <t>0000001102</t>
  </si>
  <si>
    <t>0000001103</t>
  </si>
  <si>
    <t>0000001105</t>
  </si>
  <si>
    <t>0000001108</t>
  </si>
  <si>
    <t>0000001109</t>
  </si>
  <si>
    <t>0000001113</t>
  </si>
  <si>
    <t>0000001117</t>
  </si>
  <si>
    <t>0000001124</t>
  </si>
  <si>
    <t>0000001125</t>
  </si>
  <si>
    <t>0000001126</t>
  </si>
  <si>
    <t>0000001127</t>
  </si>
  <si>
    <t>0000001132</t>
  </si>
  <si>
    <t>0000001136</t>
  </si>
  <si>
    <t>0000001137</t>
  </si>
  <si>
    <t>0000001140</t>
  </si>
  <si>
    <t>0000001141</t>
  </si>
  <si>
    <t>0000001142</t>
  </si>
  <si>
    <t>0000001143</t>
  </si>
  <si>
    <t>0000001144</t>
  </si>
  <si>
    <t>0000001145</t>
  </si>
  <si>
    <t>0000001151</t>
  </si>
  <si>
    <t>0000001152</t>
  </si>
  <si>
    <t>0000001155</t>
  </si>
  <si>
    <t>0000001162</t>
  </si>
  <si>
    <t>0000001163</t>
  </si>
  <si>
    <t>0000001165</t>
  </si>
  <si>
    <t>0000001166</t>
  </si>
  <si>
    <t>0000001168</t>
  </si>
  <si>
    <t>0000001169</t>
  </si>
  <si>
    <t>0000001262</t>
  </si>
  <si>
    <t>0000001443</t>
  </si>
  <si>
    <t>0000001559</t>
  </si>
  <si>
    <t>0000001686</t>
  </si>
  <si>
    <t>0000001691</t>
  </si>
  <si>
    <t>0000001692</t>
  </si>
  <si>
    <t>0000001693</t>
  </si>
  <si>
    <t>0000001697</t>
  </si>
  <si>
    <t>0000001698</t>
  </si>
  <si>
    <t>0000001699</t>
  </si>
  <si>
    <t>0000001705</t>
  </si>
  <si>
    <t>0000001706</t>
  </si>
  <si>
    <t>0000001707</t>
  </si>
  <si>
    <t>0000001708</t>
  </si>
  <si>
    <t>0000001710</t>
  </si>
  <si>
    <t>0000001711</t>
  </si>
  <si>
    <t>0000001712</t>
  </si>
  <si>
    <t>0000001713</t>
  </si>
  <si>
    <t>0000001714</t>
  </si>
  <si>
    <t>0000001715</t>
  </si>
  <si>
    <t>0000001716</t>
  </si>
  <si>
    <t>0000001717</t>
  </si>
  <si>
    <t>0000001718</t>
  </si>
  <si>
    <t>0000001719</t>
  </si>
  <si>
    <t>0000001720</t>
  </si>
  <si>
    <t>0000001721</t>
  </si>
  <si>
    <t>0000001726</t>
  </si>
  <si>
    <t>0000001728</t>
  </si>
  <si>
    <t>0000001729</t>
  </si>
  <si>
    <t>0000001731</t>
  </si>
  <si>
    <t>0000001733</t>
  </si>
  <si>
    <t>0000001735</t>
  </si>
  <si>
    <t>0000001736</t>
  </si>
  <si>
    <t>0000001740</t>
  </si>
  <si>
    <t>0000001749</t>
  </si>
  <si>
    <t>0000001750</t>
  </si>
  <si>
    <t>0000001778</t>
  </si>
  <si>
    <t>0000001780</t>
  </si>
  <si>
    <t>0000001781</t>
  </si>
  <si>
    <t>0000001782</t>
  </si>
  <si>
    <t>0000001783</t>
  </si>
  <si>
    <t>0000001785</t>
  </si>
  <si>
    <t>PROGRAMACION DE VIATICOS POR COMISION DE SERVICIO DE LA UNIDAD FUNCIONAL DE RECURSOS HUMANOS</t>
  </si>
  <si>
    <t>0000001795</t>
  </si>
  <si>
    <t>0000001800</t>
  </si>
  <si>
    <t>0000001805</t>
  </si>
  <si>
    <t>0000001806</t>
  </si>
  <si>
    <t>0000001811</t>
  </si>
  <si>
    <t>0000001812</t>
  </si>
  <si>
    <t>0000001818</t>
  </si>
  <si>
    <t>0000001819</t>
  </si>
  <si>
    <t>0000001820</t>
  </si>
  <si>
    <t>0000001821</t>
  </si>
  <si>
    <t>0000001823</t>
  </si>
  <si>
    <t>0000001824</t>
  </si>
  <si>
    <t>0000001825</t>
  </si>
  <si>
    <t>0000001827</t>
  </si>
  <si>
    <t>0000001832</t>
  </si>
  <si>
    <t>0000001837</t>
  </si>
  <si>
    <t>0000001842</t>
  </si>
  <si>
    <t>0000001847</t>
  </si>
  <si>
    <t>0000001849</t>
  </si>
  <si>
    <t>0000001850</t>
  </si>
  <si>
    <t>0000001851</t>
  </si>
  <si>
    <t>0000001859</t>
  </si>
  <si>
    <t>0000001860</t>
  </si>
  <si>
    <t>0000001861</t>
  </si>
  <si>
    <t>0000001864</t>
  </si>
  <si>
    <t>0000001868</t>
  </si>
  <si>
    <t>0000001869</t>
  </si>
  <si>
    <t>0000001871</t>
  </si>
  <si>
    <t>0000001885</t>
  </si>
  <si>
    <t>0000001886</t>
  </si>
  <si>
    <t>0000001893</t>
  </si>
  <si>
    <t>0000001895</t>
  </si>
  <si>
    <t>0000001896</t>
  </si>
  <si>
    <t>0000001897</t>
  </si>
  <si>
    <t>0000001899</t>
  </si>
  <si>
    <t>0000001900</t>
  </si>
  <si>
    <t>0000001910</t>
  </si>
  <si>
    <t>0000001911</t>
  </si>
  <si>
    <t>0000001917</t>
  </si>
  <si>
    <t>0000001923</t>
  </si>
  <si>
    <t>0000001924</t>
  </si>
  <si>
    <t>0000001925</t>
  </si>
  <si>
    <t>0000001934</t>
  </si>
  <si>
    <t>0000001938</t>
  </si>
  <si>
    <t>0000001943</t>
  </si>
  <si>
    <t>0000001944</t>
  </si>
  <si>
    <t>0000001949</t>
  </si>
  <si>
    <t>0000001950</t>
  </si>
  <si>
    <t>0000000964</t>
  </si>
  <si>
    <t>0000001003</t>
  </si>
  <si>
    <t>0000001734</t>
  </si>
  <si>
    <t>0000001779</t>
  </si>
  <si>
    <t>0000001802</t>
  </si>
  <si>
    <t>0000001803</t>
  </si>
  <si>
    <t>0000001804</t>
  </si>
  <si>
    <t>0000001918</t>
  </si>
  <si>
    <t>0000001951</t>
  </si>
  <si>
    <t>0000001952</t>
  </si>
  <si>
    <t>0000001953</t>
  </si>
  <si>
    <t>0000001962</t>
  </si>
  <si>
    <t>0000001963</t>
  </si>
  <si>
    <t>0000001964</t>
  </si>
  <si>
    <t>0000001967</t>
  </si>
  <si>
    <t>0000001968</t>
  </si>
  <si>
    <t>0000001970</t>
  </si>
  <si>
    <t>0000001971</t>
  </si>
  <si>
    <t>0000001979</t>
  </si>
  <si>
    <t>0000001981</t>
  </si>
  <si>
    <t>0000001982</t>
  </si>
  <si>
    <t>0000001983</t>
  </si>
  <si>
    <t>0000001984</t>
  </si>
  <si>
    <t>0000001986</t>
  </si>
  <si>
    <t>0000001987</t>
  </si>
  <si>
    <t>0000001988</t>
  </si>
  <si>
    <t>0000001989</t>
  </si>
  <si>
    <t>0000001990</t>
  </si>
  <si>
    <t>0000001993</t>
  </si>
  <si>
    <t>0000001994</t>
  </si>
  <si>
    <t>0000001995</t>
  </si>
  <si>
    <t>0000001996</t>
  </si>
  <si>
    <t>0000001997</t>
  </si>
  <si>
    <t>0000001998</t>
  </si>
  <si>
    <t>0000001999</t>
  </si>
  <si>
    <t>0000002002</t>
  </si>
  <si>
    <t>0000002010</t>
  </si>
  <si>
    <t>0000002011</t>
  </si>
  <si>
    <t>0000002012</t>
  </si>
  <si>
    <t>0000002017</t>
  </si>
  <si>
    <t>0000002020</t>
  </si>
  <si>
    <t>0000002024</t>
  </si>
  <si>
    <t>0000002025</t>
  </si>
  <si>
    <t>0000002026</t>
  </si>
  <si>
    <t>0000002041</t>
  </si>
  <si>
    <t>0000002048</t>
  </si>
  <si>
    <t>0000002049</t>
  </si>
  <si>
    <t>0000002050</t>
  </si>
  <si>
    <t>0000002051</t>
  </si>
  <si>
    <t>0000002052</t>
  </si>
  <si>
    <t>0000002059</t>
  </si>
  <si>
    <t>0000002070</t>
  </si>
  <si>
    <t>0000002072</t>
  </si>
  <si>
    <t>0000002075</t>
  </si>
  <si>
    <t>0000002076</t>
  </si>
  <si>
    <t>0000002079</t>
  </si>
  <si>
    <t>0000002080</t>
  </si>
  <si>
    <t>0000002081</t>
  </si>
  <si>
    <t>0000002084</t>
  </si>
  <si>
    <t>0000002085</t>
  </si>
  <si>
    <t>0000002087</t>
  </si>
  <si>
    <t>0000002088</t>
  </si>
  <si>
    <t>0000002089</t>
  </si>
  <si>
    <t>0000002090</t>
  </si>
  <si>
    <t>0000002110</t>
  </si>
  <si>
    <t>0000002115</t>
  </si>
  <si>
    <t>0000002116</t>
  </si>
  <si>
    <t>0000002117</t>
  </si>
  <si>
    <t>0000002119</t>
  </si>
  <si>
    <t>0000002120</t>
  </si>
  <si>
    <t>0000002126</t>
  </si>
  <si>
    <t>0000002127</t>
  </si>
  <si>
    <t>0000002131</t>
  </si>
  <si>
    <t>0000002132</t>
  </si>
  <si>
    <t>0000002133</t>
  </si>
  <si>
    <t>0000002134</t>
  </si>
  <si>
    <t>0000002138</t>
  </si>
  <si>
    <t>0000002140</t>
  </si>
  <si>
    <t>0000002142</t>
  </si>
  <si>
    <t>0000002143</t>
  </si>
  <si>
    <t>0000002144</t>
  </si>
  <si>
    <t>0000002145</t>
  </si>
  <si>
    <t>0000002146</t>
  </si>
  <si>
    <t>0000002147</t>
  </si>
  <si>
    <t>0000002148</t>
  </si>
  <si>
    <t>0000002149</t>
  </si>
  <si>
    <t>0000002150</t>
  </si>
  <si>
    <t>0000002151</t>
  </si>
  <si>
    <t>0000002152</t>
  </si>
  <si>
    <t>0000002153</t>
  </si>
  <si>
    <t>0000002154</t>
  </si>
  <si>
    <t>0000002155</t>
  </si>
  <si>
    <t>0000002156</t>
  </si>
  <si>
    <t>0000002157</t>
  </si>
  <si>
    <t>0000002158</t>
  </si>
  <si>
    <t>0000002159</t>
  </si>
  <si>
    <t>0000002160</t>
  </si>
  <si>
    <t>0000002161</t>
  </si>
  <si>
    <t>0000002163</t>
  </si>
  <si>
    <t>0000002165</t>
  </si>
  <si>
    <t>0000002166</t>
  </si>
  <si>
    <t>0000002167</t>
  </si>
  <si>
    <t>0000002168</t>
  </si>
  <si>
    <t>0000002169</t>
  </si>
  <si>
    <t>0000002170</t>
  </si>
  <si>
    <t>0000002171</t>
  </si>
  <si>
    <t>0000002172</t>
  </si>
  <si>
    <t>0000002175</t>
  </si>
  <si>
    <t>0000002176</t>
  </si>
  <si>
    <t>0000002178</t>
  </si>
  <si>
    <t>0000002179</t>
  </si>
  <si>
    <t>0000002180</t>
  </si>
  <si>
    <t>0000002181</t>
  </si>
  <si>
    <t>0000002182</t>
  </si>
  <si>
    <t>0000002183</t>
  </si>
  <si>
    <t>0000002186</t>
  </si>
  <si>
    <t>0000002187</t>
  </si>
  <si>
    <t>0000002188</t>
  </si>
  <si>
    <t>0000002189</t>
  </si>
  <si>
    <t>0000002190</t>
  </si>
  <si>
    <t>0000002191</t>
  </si>
  <si>
    <t>0000002192</t>
  </si>
  <si>
    <t>0000002194</t>
  </si>
  <si>
    <t>0000002195</t>
  </si>
  <si>
    <t>0000002196</t>
  </si>
  <si>
    <t>0000002197</t>
  </si>
  <si>
    <t>0000002198</t>
  </si>
  <si>
    <t>0000002199</t>
  </si>
  <si>
    <t>0000002200</t>
  </si>
  <si>
    <t>0000002201</t>
  </si>
  <si>
    <t>0000002202</t>
  </si>
  <si>
    <t>0000002203</t>
  </si>
  <si>
    <t>0000002206</t>
  </si>
  <si>
    <t>0000002220</t>
  </si>
  <si>
    <t>0000002221</t>
  </si>
  <si>
    <t>0000002222</t>
  </si>
  <si>
    <t>0000002223</t>
  </si>
  <si>
    <t>0000002224</t>
  </si>
  <si>
    <t>0000002226</t>
  </si>
  <si>
    <t>0000002227</t>
  </si>
  <si>
    <t>0000002228</t>
  </si>
  <si>
    <t>0000002229</t>
  </si>
  <si>
    <t>0000002230</t>
  </si>
  <si>
    <t>0000002231</t>
  </si>
  <si>
    <t>0000002239</t>
  </si>
  <si>
    <t>0000002240</t>
  </si>
  <si>
    <t>0000002241</t>
  </si>
  <si>
    <t>0000002242</t>
  </si>
  <si>
    <t>0000002243</t>
  </si>
  <si>
    <t>0000002244</t>
  </si>
  <si>
    <t>0000002245</t>
  </si>
  <si>
    <t>0000002246</t>
  </si>
  <si>
    <t>0000002247</t>
  </si>
  <si>
    <t>0000002253</t>
  </si>
  <si>
    <t>0000002254</t>
  </si>
  <si>
    <t>0000002257</t>
  </si>
  <si>
    <t>0000002258</t>
  </si>
  <si>
    <t>0000002260</t>
  </si>
  <si>
    <t>0000002262</t>
  </si>
  <si>
    <t>0000002263</t>
  </si>
  <si>
    <t>0000002269</t>
  </si>
  <si>
    <t>0000002270</t>
  </si>
  <si>
    <t>0000002272</t>
  </si>
  <si>
    <t>0000002273</t>
  </si>
  <si>
    <t>0000002274</t>
  </si>
  <si>
    <t>0000002275</t>
  </si>
  <si>
    <t>0000002276</t>
  </si>
  <si>
    <t>0000002277</t>
  </si>
  <si>
    <t>0000002278</t>
  </si>
  <si>
    <t>0000002280</t>
  </si>
  <si>
    <t>0000002282</t>
  </si>
  <si>
    <t>0000002283</t>
  </si>
  <si>
    <t>0000002284</t>
  </si>
  <si>
    <t>0000002285</t>
  </si>
  <si>
    <t>0000002286</t>
  </si>
  <si>
    <t>0000002287</t>
  </si>
  <si>
    <t>0000002288</t>
  </si>
  <si>
    <t>0000002289</t>
  </si>
  <si>
    <t>0000002290</t>
  </si>
  <si>
    <t>0000002291</t>
  </si>
  <si>
    <t>0000002292</t>
  </si>
  <si>
    <t>0000002293</t>
  </si>
  <si>
    <t>0000002294</t>
  </si>
  <si>
    <t>0000002295</t>
  </si>
  <si>
    <t>0000002297</t>
  </si>
  <si>
    <t>0000002298</t>
  </si>
  <si>
    <t>0000002299</t>
  </si>
  <si>
    <t>0000002300</t>
  </si>
  <si>
    <t>0000002302</t>
  </si>
  <si>
    <t>0000002305</t>
  </si>
  <si>
    <t>0000002308</t>
  </si>
  <si>
    <t>0000002309</t>
  </si>
  <si>
    <t>0000002310</t>
  </si>
  <si>
    <t>0000002311</t>
  </si>
  <si>
    <t>EQUIPOS DE COMUNICACIONES</t>
  </si>
  <si>
    <t>22/05/2026</t>
  </si>
  <si>
    <t>25/05/2026</t>
  </si>
  <si>
    <t>0000774</t>
  </si>
  <si>
    <t>20/05/2026</t>
  </si>
  <si>
    <t>0000000796. CCMN-002684: SERVICIO ESPECIALIZADO EN PLANEAMIENTO ESTRATEGICO PARA LA UNIDAD FUNCIONAL DE PLANEAMIENTO Y PRESUP</t>
  </si>
  <si>
    <t>0000000797. CCMN-002685: SERVICIO DE MANTENIMIENTO Y LIMPIEZA DE LOCAL PARA LA UNIDAD TERRITORIAL LAMBAYEQUE DEL PROGRAMA DE</t>
  </si>
  <si>
    <t>0000000798. CCMN-002686: SERVICIO DE ASISTENCIA TECNICA Y VALIDACION DE INFORMACION DE AII Y/O PI UT LA LIBERTAD ANCASH NOROE</t>
  </si>
  <si>
    <t>0000000799. CCMN-002687: SERVICIO DE SEGUIMIENTO Y MONITOREO A LA FASE DE EJECUCION DE PROYECTOS DE INVERSION Y ACTIVIDADES D</t>
  </si>
  <si>
    <t>0000000800. SOLICITUD DE CERTIFICACIÓN DE CRÉDITO PRESUPUESTAL  PARA EL FINANCIAMIENTO DE PROYECTOS DE INVERSIÓN EN LOS DISTRITOS PRIORIZADOS DEL AMBITO DE LA FOCALIZACION GEOGRAFICA</t>
  </si>
  <si>
    <t>0000000801. POR LA CCP PARA EL FINANCIAMIENTO DE ACTIVIDADES DE INTERVENCIÓN INMEDIATA, EN LOS DISTRITOS PRIORIZADOS DEL ÁMBITO DE LA FOCALIZACIÓN GEOGRÁFICA APLICABLE AL PROGRAMA DE EMPLEO TEMPORAL LLAMKASUN PERÚ- PERIODO ENERO-JULIO 2026</t>
  </si>
  <si>
    <t>0000000802. CCMN-002688: SERVICIO DE ASISTENCIA EN SERVICIOS GENERALES PARA LA OPERATIVIDAD DE LOS BIENES Y SERVICIOS</t>
  </si>
  <si>
    <t>0000000803. POR LA CCP PARA EL FINANCIAMIENTO DE ACTIVIDADES DE INTERVENCIÓN INMEDIATA, EN LOS DISTRITOS PRIORIZADOS DEL ÁMBITO DE LA FOCALIZACIÓN GEOGRÁFICA APLICABLE AL PROGRAMA DE EMPLEO TEMPORAL LLAMKASUN PERÚ- PERIODO AGOSTO-DICIEMBRE 2026</t>
  </si>
  <si>
    <t>0000000804. CCMN-002689: SERVICIO DE ASISTENCIA EN EL REGISTRO Y CONTROL DE FLOTA VEHICULAR A CARGO DE SERVICIOS GENERALES DE</t>
  </si>
  <si>
    <t>0000000805. CCMN-002690: SERVICIO DE ASISTENCIA TECNICA PARA EL CONTROL, SEGUIMIENTO Y COORDINACION DE LA EJECUCION PRESUPUES</t>
  </si>
  <si>
    <t>0000000806. CCMN-002691: SERVICIO DE ASISTENCIA EN LA ELABORACION DE DOCUMENTOS ADMINISTRATIVOS PARA LA UNIDAD FUNCIONAL DE R</t>
  </si>
  <si>
    <t>0000000807. CCMN-002692: CONTRATACION DEL SERVICIO DE ASISTENCIA EN LA ELABORACION DE DOCUMENTOS ADMINISTRATIVOS Y CONSOLIDAC</t>
  </si>
  <si>
    <t>0000000808. CCMN-002693: SERVICIO DE ASISTENCIA TECNICA Y VALIDACION DE INFORMACION DE AII Y/O PI EN LA UT LAMBAYEQUE</t>
  </si>
  <si>
    <t>0000000809. CCMN-002694: SERVICIO ESPECIALIZADO EN PROCESOS LOGISTICOS EN LA COORDINACION FUNCIONAL DE ABASTECIMIENTO Y SERVI</t>
  </si>
  <si>
    <t>0000000810. CCMN-002695: SERVICIO DE SEGUIMIENTO Y CONTROL DE LA PROGRAMACION MULTIANUAL DE BIENES, SERVICIOS Y OBRAS Y PLAN</t>
  </si>
  <si>
    <t>0000000811. CCMN-002696: SERVICIO DE MONITOREO Y SEGUIMIENTO A LOS PROYECTOS DE INVERSION REGULAR FINANCIADOS POR EL PROGRAMA</t>
  </si>
  <si>
    <t>0000000812. CCMN-002697: SERVICIO DE ELABORACION DE DIRECTIVA INTERNA PARA CONTRATOS MENORES</t>
  </si>
  <si>
    <t>0000000813. CCMN-002698: SERVICIO DE ASISTENCIA TECNICA Y VALIDACION DE INFORMACION DE ACTIVIDADES DE INTERVENCION INMEDIATA</t>
  </si>
  <si>
    <t>0000000814. CCMN-002699: SERVICIO DE ANALISIS DE INFORMACION Y PROCESAMIENTO DE DATOS VINCULADOS A LA GP DE LAS UT</t>
  </si>
  <si>
    <t>0000000815. CCMN-002700: SERVICIO DE ASISTENCIA TECNICA A ORGANISMOS EJECUTORES Y SEGUIMIENTO VINCULADO A LA GESTION DEL BIEN</t>
  </si>
  <si>
    <t>0000000816. CCMN-002702: SERVICIO DE ASISTENCIA TECNICA Y VALIDACION DE INFORMACION DE ACTIVIDADES DE INTERVENCION INMEDIATA</t>
  </si>
  <si>
    <t>0000000817. CCMN-002703: SERVICIO DE ASISTENCIA TECNICA A ORGANISMOS EJECUTORES Y SEGUIMIENTO A LA GBP UT AYACUCHO</t>
  </si>
  <si>
    <t>0000000818. CCMN-002704: SERVICIO DE SEGUIMIENTO Y ASISTENCIA TECNICA PARA COORDINACION CON LAS UNIDADES TERRITORIALES DE LIM</t>
  </si>
  <si>
    <t>0000000820. CCMN-002705: SERVICIO DE REVISION Y VALIDACION DE INFORMACION VINCULADA A LA FASE DE LIQUIDACION UFSMI</t>
  </si>
  <si>
    <t>0000000821. CCMN-002707: CONTRATACION DE SERVICIO PARA LA ASISTENCIA TECNICA, VALIDACION DE INFORMACION Y SEGUIMIENTO, DE LAS</t>
  </si>
  <si>
    <t>0000000822. CCMN-002708: SERVICIO DE ESCANEO DE DOCUMENTOS DE ARCHIVO CENTRAL - UFAF - PROGRAMA DE EMPLEO TEMPORAL</t>
  </si>
  <si>
    <t>0000000823. CCMN-002709: SERVICIO DE ASISTENCIA EN LA ELABORACION DE DOCUMENTOS ADMINISTRATIVOS - UT CUSCO MADRE DE DIOS</t>
  </si>
  <si>
    <t>0000000824. CCMN-002712: SERVICIO PARA LA ASISTENCIA TECNICA, VALIDACION DE INFORMACION Y SEGUIMIENTO, DE LAS ACTIVIDADES DE</t>
  </si>
  <si>
    <t>0000000825. CCMN-002710: CONTRATACION DEL SERVICIO DE GUARDIANIA TURNO DIURNO PARA LAS INSTALACIONES DEL LOCAL  UT JUNIN</t>
  </si>
  <si>
    <t>0000000826. CCMN-002706: SERVICIO PARA LA ASISTENCIA TECNICA, VALIDACION DE INFORMACION Y SEGUIMIENTO, DE LAS ACTIVIDADES DE</t>
  </si>
  <si>
    <t>0000000827. CCMN-002711: SERVICIO DE CONDUCCION DE VEHICULO PARA EL TRASLADO DEL PERSONAL QUE LABORA UT UCAYALI</t>
  </si>
  <si>
    <t>0000000828. CCMN-002713: SERVICIO DE GUARDIANIA TURNO NOCTURNO PARA LAS INSTALACIONES DEL LOCAL LA UNIDAD TERRITORIAL JUNIN</t>
  </si>
  <si>
    <t>0000000829. CCMN-002714: SERVICIO DE ELABORACION Y EDICION DE PIEZAS AUDIOVISUALES COMUNICACIONALES - UFGP</t>
  </si>
  <si>
    <t>0000000830. CCMN-002715: SERVICIO DE ASISTENCIA TECNICA EN ACTIVIDADES DE PROMOCION Y DIFUSION - UFGP</t>
  </si>
  <si>
    <t>0000000831. CCMN-002717: SERVICIO DE GUARDIANIA TURNO DIURNO PARA LAS INSTALACIONES DE LA UT PUNO</t>
  </si>
  <si>
    <t>0000000832. CCMN-002716: SERVICIO DE CONDUCCION DE VEHICULO PARA EL TRASLADO DEL PERSONAL QUE LABORA EN LA UNIDAD TERRITORIAL</t>
  </si>
  <si>
    <t>0000000833. CCMN-002718: SERVICIO DE ASISTENCIA TECNICA ADMINISTRATIVA PARA LA UT LAMBAYEQUE</t>
  </si>
  <si>
    <t>0000000834. CCMN-002719: SERVICIO DE REVISION DE INFORMES DE LIQUIDACION TECNICA FINANCIERA DE LOS PROYECTOS DE INVERSION REG</t>
  </si>
  <si>
    <t>0000000835. CCMN-002720: SERVICIO DE REVISION DE INFORMES DE LIQUIDACION TECNICA FINANCIERA DE LOS PROYECTOS DE INVERSION REG</t>
  </si>
  <si>
    <t>0000000836. CCMN-002721: SERVICIO DE SEGUIMIENTO Y PROCESAMIENTO DE LA IMPLEMENTACION DEL MODELO DE INTEGRIDAD - UFRH</t>
  </si>
  <si>
    <t>0000000837. CCMN-002722: SERVICIO DE ASISTENCIA TECNICA Y VALIDACION DE INFORMACION UT TACNA</t>
  </si>
  <si>
    <t>0000000838. CCMN-002723: CONTRATACION DEL SERVICIO DE GUARDIANIA TURNO DIURNO PARA LAS INSTALACIONES DE LA UNIDAD TERRITORIAL</t>
  </si>
  <si>
    <t>0000000839. CCMN-002724: CONTRATACION DEL SERVICIO DE GUARDIANIA TURNO NOCTURNO PARA LAS INSTALACIONES DE LA UNIDAD TERRITORI</t>
  </si>
  <si>
    <t>0000000840. CONTRATACION DE SERVICIO BAJO LA MODALIDAD DE LOCACION DE SERVICIO DE LA UNIDAD FUNCIONAL DE GESTION DE PARTICIPANTES PARA LA GENERACION DE EMPLEOS TEMPORALES PROGRAMADOS</t>
  </si>
  <si>
    <t>0000000841. CONTRATACION DE SERVICIO BAJO LA MODALIDAD DE LOCACION DE SERVICIO DE LA UNIDAD FUNCIONAL DE SEGUIMIENTO Y MONITOREO DE INTERVENCIONES PARA LA GENERACION DE EMPLEOS TEMPORALES PROGRAMADOS</t>
  </si>
  <si>
    <t>0000000842. SOLICITUD DE CERTIFICACION PARA LA CONTRATACION DE SERVICIO DE LA UNIDAD FUNCIONAL DE PLANEAMIENTPO Y PRESUPEUSTO</t>
  </si>
  <si>
    <t>0000000844. CCMN-002726: SERVICIO DE GUARDIANIA TURNO NOCTURNO PARA LAS INSTALACIONES DE LA UNIDAD TERRITORIAL HUANUCO-PASCO</t>
  </si>
  <si>
    <t>0000000845. CCMN-002727: SERVICIO DE GUARDIANIA TURNO DIURNO PARA LAS INSTALACIONES DE LA UNIDAD TERRITORIAL HUANUCO-PASCO</t>
  </si>
  <si>
    <t>0000000846. CCMN-002728: SERVICIO DE SEGUIMIENTO, ESCANEO Y ARCHIVO DE DOCUMENTOS DE ARCHIVO CENTRAL - UFAF</t>
  </si>
  <si>
    <t>0000000847. CCMN-002729: SERVICIO DE GUARDIANIA TURNO NOCTURNO PARA LAS INSTALACIONES DE LA UNIDAD TERRITORIAL PUNO DEL PROGR</t>
  </si>
  <si>
    <t>0000000848. PROGRAMACION DE VIATICOS POR COMISION DE SERVICIO DE LA UNIDAD TERRITORIAL DE LAMBAYEQUE</t>
  </si>
  <si>
    <t>0000000849. CCMN-002730: SERVICIO DE DISENO DE MATERIAL GRAFICO Y AUDIOVISUAL, DESTINADO A FORTALECER Y DINAMIZAR LAS CAMPANA</t>
  </si>
  <si>
    <t>0000000850. CCMN-002731: SERVICIO DE ASISTENCIA EN LA EVALUACION Y ANALISIS TECNICO DE BIENES INMUEBLES  - CFASG - PATRIMONIO</t>
  </si>
  <si>
    <t>0000000851. CCMN-002732: SERVICIO DE SUPERVISION, SEGUIMIENTO Y MONITOREO A LAS INTERVENCIONES EN LA UT JUNIN</t>
  </si>
  <si>
    <t>0000000852. CCMN-002733: SERVICIO DE GUARDIANIA TURNO DIURNO PARA LAS INSTALACIONES (OFICINA DE CUSCO) DE LA UNIDAD TERRITORI</t>
  </si>
  <si>
    <t>0000755</t>
  </si>
  <si>
    <t>18/05/2026</t>
  </si>
  <si>
    <t>0000000853. CCMN-002735: CONTRATACION DEL SERVICIO DE GUARDIANIA TURNO NOCTURNO PARA LAS INSTALACIONES DE LA OFICINA DE MADRE</t>
  </si>
  <si>
    <t>0000760</t>
  </si>
  <si>
    <t>19/05/2026</t>
  </si>
  <si>
    <t>0000000854. CCMN-002736: SERVICIO DE MANTENIMIENTO Y LIMPIEZA DE LOCAL PARA LA UNIDAD TERRITORIAL LORETO</t>
  </si>
  <si>
    <t>0000759</t>
  </si>
  <si>
    <t>0000000855. CCMN-002734: SERVICIO DE ASISTENCIA TECNICA A ORGANISMOS EJECUTORES Y SEGUIMIENTO - UT SAN MARTIN</t>
  </si>
  <si>
    <t>0000757</t>
  </si>
  <si>
    <t>0000000856. CCMN-002737: SERVICIO DE SUPERVISION, SEGUIMIENTO Y MONITOREO A LAS INTERVENCIONES UT JUNIN - GP01</t>
  </si>
  <si>
    <t>0000761</t>
  </si>
  <si>
    <t>CCMN-002738: SERVICIO DE MANTENIMIENTO Y LIMPIEZA DE LOCAL PARA LA UNIDAD TERRITORIAL APURIMAC DEL PROGRAMA DE EM</t>
  </si>
  <si>
    <t>0000000857. CCMN-002738: SERVICIO DE MANTENIMIENTO Y LIMPIEZA DE LOCAL PARA LA UNIDAD TERRITORIAL APURIMAC DEL PROGRAMA DE EM</t>
  </si>
  <si>
    <t>0000758</t>
  </si>
  <si>
    <t>CCMN-002739: SERVICIO DE SUPERVISION, SEGUIMIENTO Y MONITOREO A LAS INTERVENCIONES FINANCIADAS UT JUNIN GP02</t>
  </si>
  <si>
    <t>0000000858. CCMN-002739: SERVICIO DE SUPERVISION, SEGUIMIENTO Y MONITOREO A LAS INTERVENCIONES FINANCIADAS UT JUNIN GP02</t>
  </si>
  <si>
    <t>0000756</t>
  </si>
  <si>
    <t>CCMN-002740: SERVICIO DE GUARDIANIA TURNO NOCTURNO PARA LAS INSTALACIONES (OFICINA DE CUSCO) DE LA UNIDAD TERRITO</t>
  </si>
  <si>
    <t>0000000859. CCMN-002740: SERVICIO DE GUARDIANIA TURNO NOCTURNO PARA LAS INSTALACIONES (OFICINA DE CUSCO) DE LA UNIDAD TERRITO</t>
  </si>
  <si>
    <t>0000764</t>
  </si>
  <si>
    <t>CCMN-002741: SERVICIO DE ASISTENCIA TECNICA Y VALIDACION DE INFORMACION DE AII Y/O PI EN LA UT LIMA CENTRO-CALLAO</t>
  </si>
  <si>
    <t>0000000860. CCMN-002741: SERVICIO DE ASISTENCIA TECNICA Y VALIDACION DE INFORMACION DE AII Y/O PI EN LA UT LIMA CENTRO-CALLAO</t>
  </si>
  <si>
    <t>0000765</t>
  </si>
  <si>
    <t>CCMN-002745: SERVICIO DE GUARDIANIA NOCTURNO PARA LAS INSTALACIONES DE LA UT LA LIBERTAD-ANCASH NOROESTE</t>
  </si>
  <si>
    <t>0000000861. CCMN-002745: SERVICIO DE GUARDIANIA NOCTURNO PARA LAS INSTALACIONES DE LA UT LA LIBERTAD-ANCASH NOROESTE</t>
  </si>
  <si>
    <t>0000769</t>
  </si>
  <si>
    <t>CCMN-002742: SERVICIO DE REVISION DE LOS INFORMES DE RENDICION DE CUENTAS DE LAS ACTIVIDADES - UT LIMA-CENTRO-CAL</t>
  </si>
  <si>
    <t>0000000862. CCMN-002742: SERVICIO DE REVISION DE LOS INFORMES DE RENDICION DE CUENTAS DE LAS ACTIVIDADES - UT LIMA-CENTRO-CAL</t>
  </si>
  <si>
    <t>0000766</t>
  </si>
  <si>
    <t>CCMN-002743: SERVICIO DE SUPERVISION, SEGUIMIENTO Y MONITOREO A LAS INTERVENCIONES - UT ICA-AYACUCHO SUR</t>
  </si>
  <si>
    <t>0000000863. CCMN-002743: SERVICIO DE SUPERVISION, SEGUIMIENTO Y MONITOREO A LAS INTERVENCIONES - UT ICA-AYACUCHO SUR</t>
  </si>
  <si>
    <t>0000767</t>
  </si>
  <si>
    <t>CCMN-002744: CONTRATACION DEL SERVICIO DE GUARDIANIA TURNO DIURNO PARA LAS INSTALACIONES DE LA OFICINA DE MADRE D</t>
  </si>
  <si>
    <t>0000000864. CCMN-002744: CONTRATACION DEL SERVICIO DE GUARDIANIA TURNO DIURNO PARA LAS INSTALACIONES DE LA OFICINA DE MADRE D</t>
  </si>
  <si>
    <t>0000763</t>
  </si>
  <si>
    <t>CCMN-002746: SERVICIO DE GUARDIANIA DIURNO PARA LAS INSTALACIONES DE LA UT LA LIBERTAD - ANCASH NOROESTE</t>
  </si>
  <si>
    <t>0000000865. CCMN-002746: SERVICIO DE GUARDIANIA DIURNO PARA LAS INSTALACIONES DE LA UT LA LIBERTAD - ANCASH NOROESTE</t>
  </si>
  <si>
    <t>0000771</t>
  </si>
  <si>
    <t>CCMN-002747: SERVICIO DE SUPERVISION, SEGUIMIENTO Y MONITOREO - UT PUNO</t>
  </si>
  <si>
    <t>0000000866. CCMN-002747: SERVICIO DE SUPERVISION, SEGUIMIENTO Y MONITOREO - UT PUNO</t>
  </si>
  <si>
    <t>0000772</t>
  </si>
  <si>
    <t>CCMN-002748: SERVICIO DE ASISTENCIA TECNICA Y VALIDACION DE INFORMACION - UT PUNO</t>
  </si>
  <si>
    <t>0000000867. CCMN-002748: SERVICIO DE ASISTENCIA TECNICA Y VALIDACION DE INFORMACION - UT PUNO</t>
  </si>
  <si>
    <t>0000762</t>
  </si>
  <si>
    <t>CCMN-002749: SERVICIO DE ANALISIS ADMINISTRATIVO FINANCIERO Y CONTABLE PARA LA COORDINACION FUNCIONAL DE CONTABIL</t>
  </si>
  <si>
    <t>0000000868. CCMN-002749: SERVICIO DE ANALISIS ADMINISTRATIVO FINANCIERO Y CONTABLE PARA LA COORDINACION FUNCIONAL DE CONTABIL</t>
  </si>
  <si>
    <t>0000768</t>
  </si>
  <si>
    <t>CCMN-002751: SERVICIO DE SUPERVISION, SEGUIMIENTO Y MONITOREO A LAS INTERVENCIONES FINANCIADAS POR EL PROGRAMA DE</t>
  </si>
  <si>
    <t>0000000869. CCMN-002751: SERVICIO DE SUPERVISION, SEGUIMIENTO Y MONITOREO A LAS INTERVENCIONES FINANCIADAS POR EL PROGRAMA DE</t>
  </si>
  <si>
    <t>CCMN-002750: SERVICIO DE ASISTENCIA TECNICA Y VALIDACION DE INFORMACION DE ACTIVIDADES DE INTERVENCION UT JUNIN</t>
  </si>
  <si>
    <t>0000000870. CCMN-002750: SERVICIO DE ASISTENCIA TECNICA Y VALIDACION DE INFORMACION DE ACTIVIDADES DE INTERVENCION UT JUNIN</t>
  </si>
  <si>
    <t>CCMN-000091: ADQUISICION DE UTILES Y MATERIALES DE OFICINA PARA EL PROGRAMA LLAMKASUN PERU</t>
  </si>
  <si>
    <t>0000000871. CCMN-000091: ADQUISICION DE UTILES Y MATERIALES DE OFICINA PARA EL PROGRAMA LLAMKASUN PERU</t>
  </si>
  <si>
    <t>0000777</t>
  </si>
  <si>
    <t>21/05/2026</t>
  </si>
  <si>
    <t>CCMN-002752: SERVICIO DE SUPERVISION, SEGUIMIENTO Y MONITOREO - UT LA LIBERTAD ANCASH NOROESTE</t>
  </si>
  <si>
    <t>0000000872. CCMN-002752: SERVICIO DE SUPERVISION, SEGUIMIENTO Y MONITOREO - UT LA LIBERTAD ANCASH NOROESTE</t>
  </si>
  <si>
    <t>0000770</t>
  </si>
  <si>
    <t>CCMN-002753: SERVICIO DE SUPERVISION, SEGUIMIENTO Y MONITOREO A LAS INTERVENCIONES UT LIMA SUR</t>
  </si>
  <si>
    <t>0000000873. CCMN-002753: SERVICIO DE SUPERVISION, SEGUIMIENTO Y MONITOREO A LAS INTERVENCIONES UT LIMA SUR</t>
  </si>
  <si>
    <t>0000775</t>
  </si>
  <si>
    <t>CCMN-002754: SERVICIO DE ELABORACION Y REVISION DE DOCUMENTOS ADMINISTRATIVOS PARA LA UNIDAD FUNCIONAL DE RECURSO</t>
  </si>
  <si>
    <t>0000000874. CCMN-002754: SERVICIO DE ELABORACION Y REVISION DE DOCUMENTOS ADMINISTRATIVOS PARA LA UNIDAD FUNCIONAL DE RECURSO</t>
  </si>
  <si>
    <t>0000001724</t>
  </si>
  <si>
    <t>0000779</t>
  </si>
  <si>
    <t>CCMN-002755: SERVICIO DE ASISTENCIA TECNICA Y VALIDACION DE INFORMACION DE ACTIVIDADES - UT ICA-AYACUCHO SUR</t>
  </si>
  <si>
    <t>0000000875. CCMN-002755: SERVICIO DE ASISTENCIA TECNICA Y VALIDACION DE INFORMACION DE ACTIVIDADES - UT ICA-AYACUCHO SUR</t>
  </si>
  <si>
    <t>0000778</t>
  </si>
  <si>
    <t>CCMN-002756: SERVICIO DE ASISTENCIA TECNICA EN LA GESTION DE RECURSOS HUMANOS, PARA LA UNIDAD FUNCIONAL DE RECURS</t>
  </si>
  <si>
    <t>0000000876. CCMN-002756: SERVICIO DE ASISTENCIA TECNICA EN LA GESTION DE RECURSOS HUMANOS, PARA LA UNIDAD FUNCIONAL DE RECURS</t>
  </si>
  <si>
    <t>0000001723</t>
  </si>
  <si>
    <t>0000776</t>
  </si>
  <si>
    <t>CCMN-002757: SERVICIO PARA EVALUACION Y ANALISIS DE EXPEDIENTES EN TEMAS ADMINISTRATIVOS DISCIPLINARIO DEL PROGRA</t>
  </si>
  <si>
    <t>0000000877. CCMN-002757: SERVICIO PARA EVALUACION Y ANALISIS DE EXPEDIENTES EN TEMAS ADMINISTRATIVOS DISCIPLINARIO DEL PROGRA</t>
  </si>
  <si>
    <t>0000773</t>
  </si>
  <si>
    <t>CCMN-002758: SERVICIO DE ASISTENCIA TECNICA A ORGANISMOS EJECUTORES Y SEGUIMIENTO VINCULADO A GP UT UCAYALI</t>
  </si>
  <si>
    <t>0000000878. CCMN-002758: SERVICIO DE ASISTENCIA TECNICA A ORGANISMOS EJECUTORES Y SEGUIMIENTO VINCULADO A GP UT UCAYALI</t>
  </si>
  <si>
    <t>0000001727</t>
  </si>
  <si>
    <t>0000781</t>
  </si>
  <si>
    <t>CCMN-002760: SERVICIO DE SUPERVISION, SEGUIMIENTO Y MONITOREO  - UT LAMBAYEQUE</t>
  </si>
  <si>
    <t>0000000880. CCMN-002760: SERVICIO DE SUPERVISION, SEGUIMIENTO Y MONITOREO  - UT LAMBAYEQUE</t>
  </si>
  <si>
    <t>0000782</t>
  </si>
  <si>
    <t>CCMN-002761: CONTRATACION DEL SERVICIO DE GUARDIANIA TURNO DIURNO PARA LAS INSTALACIONES DE LA UNIDAD TERRITORIAL</t>
  </si>
  <si>
    <t>0000000881. CCMN-002761: CONTRATACION DEL SERVICIO DE GUARDIANIA TURNO DIURNO PARA LAS INSTALACIONES DE LA UNIDAD TERRITORIAL</t>
  </si>
  <si>
    <t>0000780</t>
  </si>
  <si>
    <t>CCMN-002759: SERVICIO DE ASISTENCIA TECNICA EN LA GESTION DE RECURSOS HUMANOS, PARA LA UNIDAD FUNCIONAL DE RECURS</t>
  </si>
  <si>
    <t>0000000882. CCMN-002759: SERVICIO DE ASISTENCIA TECNICA EN LA GESTION DE RECURSOS HUMANOS, PARA LA UNIDAD FUNCIONAL DE RECURS</t>
  </si>
  <si>
    <t>0000783</t>
  </si>
  <si>
    <t>CCMN-002762: SERVICIO DE ASISTENCIA EN LA ELABORACION DE DOCUMENTOS ADMINISTRATIVOS, PARA LA UNIDAD TERRITORIAL L</t>
  </si>
  <si>
    <t>0000000883. CCMN-002762: SERVICIO DE ASISTENCIA EN LA ELABORACION DE DOCUMENTOS ADMINISTRATIVOS, PARA LA UNIDAD TERRITORIAL L</t>
  </si>
  <si>
    <t>0000784</t>
  </si>
  <si>
    <t>CCMN-002763: SERVICIO DE COORDINACION Y ELABORACION DE CONTENIDOS COMUNICACIONALES PARA LA DIRECCION EJECUTIVA DE</t>
  </si>
  <si>
    <t>0000000884. CCMN-002763: SERVICIO DE COORDINACION Y ELABORACION DE CONTENIDOS COMUNICACIONALES PARA LA DIRECCION EJECUTIVA DE</t>
  </si>
  <si>
    <t>0000001739</t>
  </si>
  <si>
    <t>0000789</t>
  </si>
  <si>
    <t>26/05/2026</t>
  </si>
  <si>
    <t>CCMN-002764: SERVICIO DE MANTENIMIENTO PREVENTIVO Y CORRECTIVO - NISSAN FRONTIER EAE-866 - UT JUNIN</t>
  </si>
  <si>
    <t>0000000885. CCMN-002764: SERVICIO DE MANTENIMIENTO PREVENTIVO Y CORRECTIVO - NISSAN FRONTIER EAE-866 - UT JUNIN</t>
  </si>
  <si>
    <t>0000788</t>
  </si>
  <si>
    <t>CCMN-002765: SERVICIO DE ASISTENCIA TECNICA ADMINISTRATIVA EN LA ELABORACION DE DOCUMENTOS ADMINISTRATIVOS, PARA</t>
  </si>
  <si>
    <t>0000000886. CCMN-002765: SERVICIO DE ASISTENCIA TECNICA ADMINISTRATIVA EN LA ELABORACION DE DOCUMENTOS ADMINISTRATIVOS, PARA</t>
  </si>
  <si>
    <t>0000785</t>
  </si>
  <si>
    <t>CCMN-002767: SERVICIO DE MONITOREO Y SEGUIMIENTO A LA EJECUCION FISICA Y FINANCIERA A LOS PROYECTOS UT UCAYALI</t>
  </si>
  <si>
    <t>0000000887. CCMN-002767: SERVICIO DE MONITOREO Y SEGUIMIENTO A LA EJECUCION FISICA Y FINANCIERA A LOS PROYECTOS UT UCAYALI</t>
  </si>
  <si>
    <t>0000786</t>
  </si>
  <si>
    <t>CCMN-002768: SERVICIO DE ASISTENCIA AL SEGUIMIENTO Y NECESIDADES DE COMUNICACION PARA LA DE DEL PROGRAMA</t>
  </si>
  <si>
    <t>0000000888. CCMN-002768: SERVICIO DE ASISTENCIA AL SEGUIMIENTO Y NECESIDADES DE COMUNICACION PARA LA DE DEL PROGRAMA</t>
  </si>
  <si>
    <t>0000001737</t>
  </si>
  <si>
    <t>0000787</t>
  </si>
  <si>
    <t>CCMN-002766: CONTRATACION DEL SERVICIO DE ORGANIZACION, FOLIACION E INVENTARIO DEL ACERVO DOCUMENTAL UT AMAZONAS</t>
  </si>
  <si>
    <t>0000000889. CCMN-002766: CONTRATACION DEL SERVICIO DE ORGANIZACION, FOLIACION E INVENTARIO DEL ACERVO DOCUMENTAL UT AMAZONAS</t>
  </si>
  <si>
    <t>0000790</t>
  </si>
  <si>
    <t>CCMN-002769: SERVICIO DE SUPERVISION, SEGUIMIENTO Y MONITOREO A LAS INTERVENCIONES UT PIURA - TUMBES</t>
  </si>
  <si>
    <t>0000000890. CCMN-002769: SERVICIO DE SUPERVISION, SEGUIMIENTO Y MONITOREO A LAS INTERVENCIONES UT PIURA - TUMBES</t>
  </si>
  <si>
    <t>0000791</t>
  </si>
  <si>
    <t>CCMN-002770: SERVICIO DE REVISION DE LIQUIDACIONES DE PROYECTOS Y AII UT LIMA NORTE</t>
  </si>
  <si>
    <t>0000000891. CCMN-002770: SERVICIO DE REVISION DE LIQUIDACIONES DE PROYECTOS Y AII UT LIMA NORTE</t>
  </si>
  <si>
    <t>0000001775</t>
  </si>
  <si>
    <t>0000794</t>
  </si>
  <si>
    <t>27/05/2026</t>
  </si>
  <si>
    <t>0000000892</t>
  </si>
  <si>
    <t>CCMN-002771: SERVICIO DE SEGUIMIENTO A LA EJECUCION FISICA Y FINANCIERA DE LAS ACTIVIDADES DE INTERVENCION INMEDI</t>
  </si>
  <si>
    <t>0000000892. CCMN-002771: SERVICIO DE SEGUIMIENTO A LA EJECUCION FISICA Y FINANCIERA DE LAS ACTIVIDADES DE INTERVENCION INMEDI</t>
  </si>
  <si>
    <t>CCMN-002774: PRORROGA DE ALQUILER DE INMUEBLE PARA LA UNIDAD TERRITORIAL HUANCAVELICA</t>
  </si>
  <si>
    <t>0000000893. CCMN-002774: PRORROGA DE ALQUILER DE INMUEBLE PARA LA UNIDAD TERRITORIAL HUANCAVELICA</t>
  </si>
  <si>
    <t>0000795</t>
  </si>
  <si>
    <t>28/05/2026</t>
  </si>
  <si>
    <t>CCMN-002775: SERVICIO DE GUARDIANIA TURNO NOCTURNO PARA LAS INSTALACIONES DE LA UNIDAD TERRITORIAL ICA-AYACUCHO S</t>
  </si>
  <si>
    <t>0000000894. CCMN-002775: SERVICIO DE GUARDIANIA TURNO NOCTURNO PARA LAS INSTALACIONES DE LA UNIDAD TERRITORIAL ICA-AYACUCHO S</t>
  </si>
  <si>
    <t>0000800</t>
  </si>
  <si>
    <t>29/05/2026</t>
  </si>
  <si>
    <t>CCMN-002776: SERV DE DIAGNOSTICO DE TABLEROS DE DISTRIBUCION ELECTRICA PARA LA OFICINA NACIONAL - CFASG - UFAF</t>
  </si>
  <si>
    <t>0000000895. CCMN-002776: SERV DE DIAGNOSTICO DE TABLEROS DE DISTRIBUCION ELECTRICA PARA LA OFICINA NACIONAL - CFASG - UFAF</t>
  </si>
  <si>
    <t>CCMN-002777: CONTRATACION DEL SERVICIO DE ALQUILER DE INMUEBLE PARA LA UNIDAD TERRITORIAL LIMA NORTE  DEL PROGRAM</t>
  </si>
  <si>
    <t>0000000896. CCMN-002777: CONTRATACION DEL SERVICIO DE ALQUILER DE INMUEBLE PARA LA UNIDAD TERRITORIAL LIMA NORTE  DEL PROGRAM</t>
  </si>
  <si>
    <t>CCMN-002778: GARANTIA DE LA CONTRATACION DEL SERVICIO DE ALQUILER DE INMUEBLE PARA LA UNIDAD TERRITORIAL LIMA NOR</t>
  </si>
  <si>
    <t>0000000897. CCMN-002778: GARANTIA DE LA CONTRATACION DEL SERVICIO DE ALQUILER DE INMUEBLE PARA LA UNIDAD TERRITORIAL LIMA NOR</t>
  </si>
  <si>
    <t>0000799</t>
  </si>
  <si>
    <t>CCMN-002779: SERVICIO DE CONDUCCION DE VEHICULO PARA EL TRASLADO DEL PERSONAL QUE LABORA EN LA UT ICA-AYACUCHO SU</t>
  </si>
  <si>
    <t>0000000898. CCMN-002779: SERVICIO DE CONDUCCION DE VEHICULO PARA EL TRASLADO DEL PERSONAL QUE LABORA EN LA UT ICA-AYACUCHO SU</t>
  </si>
  <si>
    <t>0000798</t>
  </si>
  <si>
    <t>CCMN-002773: SERVICIO DE EVALUACION MEDICA OCUPACIONAL PARA LA UFRH</t>
  </si>
  <si>
    <t>0000000899. CCMN-002773: SERVICIO DE EVALUACION MEDICA OCUPACIONAL PARA LA UFRH</t>
  </si>
  <si>
    <t>0000797</t>
  </si>
  <si>
    <t>CCMN-002772: SERVICIO DE ANALISIS Y ELABORACION DE INFORMES EN TEMAS LEGALES PARA LA UNIDAD FUNCIONAL DE RECURSOS</t>
  </si>
  <si>
    <t>0000000900. CCMN-002772: SERVICIO DE ANALISIS Y ELABORACION DE INFORMES EN TEMAS LEGALES PARA LA UNIDAD FUNCIONAL DE RECURSOS</t>
  </si>
  <si>
    <t>0000796</t>
  </si>
  <si>
    <t>CCMN-002780: SERVICIO DE ARBITRO DESIGNADO POR EL PROGRAMA DE EMPLEO TEMPORAL LLAMKASUN PERU</t>
  </si>
  <si>
    <t>0000000901. CCMN-002780: SERVICIO DE ARBITRO DESIGNADO POR EL PROGRAMA DE EMPLEO TEMPORAL LLAMKASUN PERU</t>
  </si>
  <si>
    <t>0000801</t>
  </si>
  <si>
    <t>CCMN-002781: SERVICIO DE MANTENIMIENTO Y LIMPIEZA DE LOCAL PARA LA UT SAN MARTIN</t>
  </si>
  <si>
    <t>0000000902. CCMN-002781: SERVICIO DE MANTENIMIENTO Y LIMPIEZA DE LOCAL PARA LA UT SAN MARTIN</t>
  </si>
  <si>
    <t>CCMN-002400: SERVICIO DE EXTENSION DE GARANTIA Y SOPORTE PARA EQUIPOS DELL DEL CENTRO DE DATOS DEL PROGRAMA</t>
  </si>
  <si>
    <t>0000000903. CCMN-002400: SERVICIO DE EXTENSION DE GARANTIA Y SOPORTE PARA EQUIPOS DELL DEL CENTRO DE DATOS DEL PROGRAMA</t>
  </si>
  <si>
    <t>CCMN-002782: CONTRATACION DEL SERVICIO DE SEGURIDAD Y VIGILANCIA PARA LA UNIDAD TERRITORIAL LORETO</t>
  </si>
  <si>
    <t>0000000904. CCMN-002782: CONTRATACION DEL SERVICIO DE SEGURIDAD Y VIGILANCIA PARA LA UNIDAD TERRITORIAL LORETO</t>
  </si>
  <si>
    <t>0000000001 | 12229 | SIN NOMBRE</t>
  </si>
  <si>
    <t>0000000002 | 0000001 | CONQUISTADORES REAL SERVICE S.A.</t>
  </si>
  <si>
    <t>0000000004 | 0000034 | SANCA BUSTAMANTE JHONATHAN ALEXANDER</t>
  </si>
  <si>
    <t>0000000005 | 0000037 | MELGAR OCAMPOS FREDY RONALD</t>
  </si>
  <si>
    <t>0000000006 | 0000036 | MORA ASNARAN FERNANDO</t>
  </si>
  <si>
    <t>0000000007 | 0000040 | SANTANA DAZA PIERO ANGEL</t>
  </si>
  <si>
    <t>0000000008 | 0000035 | VILLEGAS MEDINA KEVIN ALEXANDER</t>
  </si>
  <si>
    <t>0000000009 | 0000021 | QUISPE DE LA CRUZ ADRIANA ISABEL</t>
  </si>
  <si>
    <t>0000000010 | 0000010 | LUNA COLLAZOS JUAN ARTURO</t>
  </si>
  <si>
    <t>0000000011 | 0000011 | CRUZ ADRIANZEN LEONEL ANTONIO</t>
  </si>
  <si>
    <t>0000000012 | 0000012 | HUIHUA BARREDA CESAR ARTURO</t>
  </si>
  <si>
    <t>0000000013 | 0000017 | GAMARRA RUIZ LAURA PILAR</t>
  </si>
  <si>
    <t>0000000014 | 0000018 | CANCHAPOMA HILARIO TANIA ZULEYKA</t>
  </si>
  <si>
    <t>0000000015 | 0000016 | ZAVALA MODESTO JOSE LUIS</t>
  </si>
  <si>
    <t>0000000016 | 0000013 | OJEDA CHATTI JOSE MIGUEL</t>
  </si>
  <si>
    <t>0000000017 | 0000014 | PEREZ GARCIA ALVARO</t>
  </si>
  <si>
    <t>0000000018 | 0000015 | ROMERO MORENO CHRISTIAN FIDEL</t>
  </si>
  <si>
    <t>0000000019 | 0000004 | FLEETEC CORPORATION S.A.C.</t>
  </si>
  <si>
    <t>0000000020 | 0000007 | RED INTERCABLE PERU S.A.C.</t>
  </si>
  <si>
    <t>0000000021 | 0000091 | GLOBAL FIBER PERU S.A.C.</t>
  </si>
  <si>
    <t>0000000022 | 0000005 | UCHUYA CAÑAHUA LETICIA VANEZA</t>
  </si>
  <si>
    <t>0000000023 | 0000022 | PARODI ALTAMIRANO STEPHANIE</t>
  </si>
  <si>
    <t>0000000024 | 12234 | SIN NOMBRE</t>
  </si>
  <si>
    <t>0000000025 | 0000073 | MEDIA COMMERCE PERU SOCIEDAD ANONIMA CERRADA - MEDIA COMMERCE PERU S.A.C.</t>
  </si>
  <si>
    <t>0000000026 | 0000023 | CHUMPITAZ OCHOA GIANFRANCO NESTOR</t>
  </si>
  <si>
    <t>0000000027 | 0000006 | MONTANO CHAVEZ GLENDA VALIOSKA</t>
  </si>
  <si>
    <t>0000000028 | 0000074 | GPON NETWORKS S.A.C.</t>
  </si>
  <si>
    <t>0000000029 | 0000025 | SANTA CRUZ ANAYA KATE DEL MILAGRO</t>
  </si>
  <si>
    <t>0000000030 | 0000001 | SANTANA MEZA DARIO ALBERTO</t>
  </si>
  <si>
    <t>0000000031 | PLLA VIATICO 001-26 | SIN NOMBRE</t>
  </si>
  <si>
    <t>0000000032 | PLLA VIATICO 5T-26 | SIN NOMBRE</t>
  </si>
  <si>
    <t>0000000034 | 0000041 | GARCIA ÑAÑEZ ELOISA</t>
  </si>
  <si>
    <t>0000000035 | 0000042 | JUAREZ VILCHEZ JHONNY ANTONY</t>
  </si>
  <si>
    <t>0000000036 | 0000039 | CAMPOS GAVIDIA JORGE ANDRES</t>
  </si>
  <si>
    <t>0000000037 | 0000038 | PALOMINO TAVARA AIRTON ESTUARDO</t>
  </si>
  <si>
    <t>0000000038 | 0000043 | PERALTA SUPANTA GIANFRANCO ANTONIO</t>
  </si>
  <si>
    <t>0000000039 | 0000139 | LATAM AIRLINES PERU S.A.</t>
  </si>
  <si>
    <t>0000000040 | 0000069 | SEDAPAR S.A.</t>
  </si>
  <si>
    <t>0000000042 | 0000068 | ELECTROCENTRO S.A.</t>
  </si>
  <si>
    <t>0000000043 | 0000026 | ESPINOZA SANTANA EDWIN MARTIN</t>
  </si>
  <si>
    <t>0000000044 | 0000027 | LIZANO CAICHIHUA JOSE LUIS</t>
  </si>
  <si>
    <t>0000000045 | 0000049 | FERNANDEZ SALAZAR ALEXANDER FIDEL</t>
  </si>
  <si>
    <t>0000000046 | 0000009 | CAMONES PADILLA MARIANO BENJAMIN</t>
  </si>
  <si>
    <t>0000000047 | 0000075 | EMPRESA REGIONAL DE SERVICIO PUBLICO DE ELECTRICIDAD ELECTRONORTEMEDIO SOCIEDAD ANONIMA - HIDRANDINA</t>
  </si>
  <si>
    <t>0000000048 | 0000067 | ELECTROCENTRO S.A.</t>
  </si>
  <si>
    <t>0000000049 | 0000076 | ELECTRO DUNAS S.A.A.</t>
  </si>
  <si>
    <t>0000000050 | 0000028 | FLORES SALAMANCA DEBOHRA ANGELA</t>
  </si>
  <si>
    <t>0000000051 | 0000029 | MAMANI LUQUE YUDITH YOVANNA</t>
  </si>
  <si>
    <t>0000000052 | 0000030 | CARDENAS PARVINA JENIA</t>
  </si>
  <si>
    <t>0000000053 | 001-2026 | SIN NOMBRE</t>
  </si>
  <si>
    <t>0000000054 | 0000019 | IZAGUIRRE NEIRA ROBERT DANIEL</t>
  </si>
  <si>
    <t>0000000055 | 0000052 | GUTIERREZ GARCIA SERGIO JAVIER</t>
  </si>
  <si>
    <t>0000000056 | 0000032 | VALVERDE RAMIREZ JUANA</t>
  </si>
  <si>
    <t>0000000057 | 0000077 | EPS SEDA HUANUCO S.A.</t>
  </si>
  <si>
    <t>0000000058 | 0000024 | CARRION MARIN NELIDA</t>
  </si>
  <si>
    <t>0000000059 | 0000057 | SERVICIO DE AGUA POTABLE Y ALCANTARILLADO DE AYACUCHO S.A</t>
  </si>
  <si>
    <t>0000000061 | 0000072 | EMP REG DE SERV PUBLICO DE ELECTRICIDAD</t>
  </si>
  <si>
    <t>0000000062 | 0000071 | EMAPA - HVCA. S.A.</t>
  </si>
  <si>
    <t>0000000064 | 0000058 | CATARI ARAPA GENOVEVA YESSIBEL</t>
  </si>
  <si>
    <t>0000000065 | 0000066 | CAYCO CASIMIRO ELIDA</t>
  </si>
  <si>
    <t>0000000066 | 0000061 | ACASIETE CABEZUDO MILAGROS ESTHER</t>
  </si>
  <si>
    <t>0000000067 | 0000047 | AMERICA MOVIL PERU S.A.C.</t>
  </si>
  <si>
    <t>0000000068 | 0000020 | ZORRILLA RODRIGUEZ GIANCARLO IVAN</t>
  </si>
  <si>
    <t>0000000069 | 0000070 | EMPRESA PRESTADORA DE SERVICIOS DE SANEAMIENTO DE AGUA POTABLE Y ALCANTARILLADO DE ICA SOCIEDAD ANON</t>
  </si>
  <si>
    <t>0000000070 | 0000053 | MILLA YANAPA ITALO ISRAEL</t>
  </si>
  <si>
    <t>0000000071 | 0000033 | ECHEVARRIA TOLEDO ARLETTE ALEXANDRA</t>
  </si>
  <si>
    <t>0000000072 | 0000078 | E.P.S. SEDACAJ S.A.</t>
  </si>
  <si>
    <t>0000000073 | 0000094 | EPS. SEDALORETO S.A.</t>
  </si>
  <si>
    <t>0000000074 | 0000031 | HUDSON GOMEZ KEVIN ENRIQUE</t>
  </si>
  <si>
    <t>0000000075 | - | -</t>
  </si>
  <si>
    <t>0000000076 | 0000062 | CCANTO HUIZA MARIA ISABEL</t>
  </si>
  <si>
    <t>0000000077 | 0000080 | ELECTROCENTRO S.A.</t>
  </si>
  <si>
    <t>0000000078 | 0000044 | MANRIQUE HENRIQUEZ WILLIAM ERIC</t>
  </si>
  <si>
    <t>0000000079 | 0000051 | ABANTO MALDONADO CESAR DANIEL</t>
  </si>
  <si>
    <t>0000000080 | 0000056 | VILLENA MARCELO JIMMY JHOEL</t>
  </si>
  <si>
    <t>0000000081 | 0000045 | GALVEZ SALDAÑA DAVID GUILLERMO</t>
  </si>
  <si>
    <t>0000000082 | 0000046 | LECCA CHAVEZ AUREA FIORELLA</t>
  </si>
  <si>
    <t>0000000083 | 0000060 | ARIMUYA MORALES ROSARIO</t>
  </si>
  <si>
    <t>0000000084 | 0000055 | BARZOLA GONZALES HECTOR RONALDO</t>
  </si>
  <si>
    <t>0000000085 | 0000054 | CARLOS VASQUEZ JOAN ROY</t>
  </si>
  <si>
    <t>0000000086 | 0000095 | EMP REG DE SERV PUBLICO DE ELECTRICIDAD</t>
  </si>
  <si>
    <t>0000000087 | 0000063 | LUYO ORTIZ JESSICA ROSEMERY</t>
  </si>
  <si>
    <t>0000000088 | 0000059 | ROBLES ORTIZ JANETH</t>
  </si>
  <si>
    <t>0000000089 | 0000081 | ENTIDAD PREST.DE SS.DE SANEAM. GRAU S.A.</t>
  </si>
  <si>
    <t>0000000090 | 0000064 | CHAVEZ DE LA VEGA VERONICA PATRICIA</t>
  </si>
  <si>
    <t>0000000091 | 0000048 | GARAYAR SALVATIERRA EMMANUEL JUNIOR</t>
  </si>
  <si>
    <t>0000000092 | 0000065 | JAIMES GAMARRA IRMA YOLANDA</t>
  </si>
  <si>
    <t>0000000093 | 0000531 | MAPFRE PERU COMPAÑIA DE SEGUROS Y REASEGUROS</t>
  </si>
  <si>
    <t>0000000094 | 0000050 | GONZALES BADA JOSE GIANCARLO</t>
  </si>
  <si>
    <t>0000000095 | 0000089 | CUROTTO ARESTEGUI DAVID PERCY</t>
  </si>
  <si>
    <t>0000000096 | 0000079 | ACHIN CATAÑO RENE IVAN</t>
  </si>
  <si>
    <t>0000000097 | 0000096 | EPS CHAVIN S.A.</t>
  </si>
  <si>
    <t>0000000098 | 0000083 | RAMOS FERNANDEZ MARIVEL</t>
  </si>
  <si>
    <t>0000000099 | 0000090 | TORRES QUINTANA MARLIT</t>
  </si>
  <si>
    <t>0000000100 | 0000082 | PEREZ CLOTET ABDIEL JONAN</t>
  </si>
  <si>
    <t>0000000101 | 0000084 | SANCHEZ CASTILLO JEAN CARLOS</t>
  </si>
  <si>
    <t>0000000102 | 0000085 | OBLITAS PORROA CHRISTIAN ANDERSON</t>
  </si>
  <si>
    <t>0000000103 | 0000086 | ORTIZ ARENAS NICOLAS AXEL</t>
  </si>
  <si>
    <t>0000000104 | 0000133 | ESPINOZA JULCA ANTONIO</t>
  </si>
  <si>
    <t>0000000105 | 0000099 | RIVERA CUBA LINCOL JEAMPIER</t>
  </si>
  <si>
    <t>0000000107 | 0000132 | MENACHO LOPEZ MARLENE GEOVANNA</t>
  </si>
  <si>
    <t>0000000108 | 0000129 | SANTILLAN LOPEZ MARIANELA</t>
  </si>
  <si>
    <t>0000000109 | 0000023 | INVERSIONES CECO. S.A.C</t>
  </si>
  <si>
    <t>0000000110 | 0000072 | DISTRIBUCIONES AREQUIPA S.A.C.</t>
  </si>
  <si>
    <t>0000000111 | 0000093 | CHANGA SOLIS CÉSAR MIGUEL</t>
  </si>
  <si>
    <t>0000000112 | 0000051 | ESTACION DE SERVICIOS GRUPO A &amp; T PERU SOCIEDAD ANONIMA CERRADA</t>
  </si>
  <si>
    <t>0000000114 | 0000105 | CASANOVA BERMUDEZ LUIS ANGEL CRISTOFHER</t>
  </si>
  <si>
    <t>0000000115 | 0000114 | MONTOYA BERMUDEZ AYRTON ALEXANDER</t>
  </si>
  <si>
    <t>0000000116 | 0000097 | CAMAYO CERRON ADELINA DIANA</t>
  </si>
  <si>
    <t>0000000117 | 0000121 | INQUILTUPA AYACHO GONZALO</t>
  </si>
  <si>
    <t>0000000118 | 0000158 | MANCHEGO FLORES ALDO ENRIQUE</t>
  </si>
  <si>
    <t>0000000119 | 0000103 | FERNANDEZ LLANOS JUAN JOSE</t>
  </si>
  <si>
    <t>0000000120 | 0000101 | ALTAMIRANO MARROQUIN JERSY GERALD</t>
  </si>
  <si>
    <t>0000000121 | 0000087 | CURO SILUPU CARLOS AIRTON</t>
  </si>
  <si>
    <t>0000000122 | 0000088 | LAMAS GUTIERREZ EDSON ORLANDO</t>
  </si>
  <si>
    <t>0000000123 | 0000015 | GLOBAL FUEL SOCIEDAD ANONIMA</t>
  </si>
  <si>
    <t>0000000124 | 0000160 | LA ROSA LEON ROCIO</t>
  </si>
  <si>
    <t>0000000125 | 0000159 | CORDERO GOYZUETA JAFET ADEMIR</t>
  </si>
  <si>
    <t>0000000126 | 0000100 | FRAVATEL EMPRESA INDIVIDUAL DE RESPONSABILIDAD LIMITADA</t>
  </si>
  <si>
    <t>0000000127 | 0000156 | PALMA MARCAVILLACA JUAN DE MATA</t>
  </si>
  <si>
    <t>0000000128 | 0000157 | MULTINMUEBLE ARTETA E.I.R.L.</t>
  </si>
  <si>
    <t>0000000129 | 0000134 | ALVA GORDILLO AUGUSTO ALBERTO</t>
  </si>
  <si>
    <t>0000000130 | 0000098 | CRUZ JIMENEZ LESLY ABIGAIL</t>
  </si>
  <si>
    <t>0000000131 | 0000131 | BONNETT CARRASCO ZORAYA FRANCISCA ZULLY</t>
  </si>
  <si>
    <t>0000000132 | 0000172 | BEGAZO AGUAYO GLADYS</t>
  </si>
  <si>
    <t>0000000133 | 0000173 | BEGAZO AGUAYO GLADYS</t>
  </si>
  <si>
    <t>0000000134 | 0000191 | LOPEZ CHAPARRO PATRICIA</t>
  </si>
  <si>
    <t>0000000135 | 0000130 | GARCES PARRA CARLOS RODOLFO</t>
  </si>
  <si>
    <t>0000000136 | 0000112 | ZABARBURÚ VILLACREZ MARÍA MAGDALENA</t>
  </si>
  <si>
    <t>0000000137 | 0000113 | AIRWIZ PERU E.I.R.L.</t>
  </si>
  <si>
    <t>0000000138 | 0000106 | AMERICA SERVICES AND SOLUTIONS S.A.C.</t>
  </si>
  <si>
    <t>0000000139 | 0000118 | MISTICOM FIBRA OPTICA SOCIEDAD ANONIMA CERRADA - MISTICOM FIBRA OPTICA S.A.C.</t>
  </si>
  <si>
    <t>0000000140 | 0000111 | FLEETEC CORPORATION S.A.C.</t>
  </si>
  <si>
    <t>0000000141 | 0000107 | ARCILA GUERRERO CARLOS HUMBERTO</t>
  </si>
  <si>
    <t>0000000142 | 0000102 | PAUCAR RIVERA YENNY</t>
  </si>
  <si>
    <t>0000000143 | 0000109 | ROSALES YORIS LISBETH JOSEFINA</t>
  </si>
  <si>
    <t>0000000144 | 0000108 | HERRERA AVILA MARIA DEL CARMEN</t>
  </si>
  <si>
    <t>0000000145 | 0000115 | GOMEZ REYES DE CRUZ PIEDAD DE JESUS</t>
  </si>
  <si>
    <t>0000000146 | 0000110 | MENACHO DAZA MARTIN ARMANDO</t>
  </si>
  <si>
    <t>0000000147 | 0000124 | VILCA RAMOS NILDA MARIBEL</t>
  </si>
  <si>
    <t>0000000148 | 0000104 | ALZAMORA YUPANQUI VICTOR RAUL</t>
  </si>
  <si>
    <t>0000000149 | OPD 001-2026 | SIN NOMBRE</t>
  </si>
  <si>
    <t>0000000150 | 0000125 | RUIZ BURGA DENNIS HERNAN</t>
  </si>
  <si>
    <t>0000000151 | 0000126 | PLUZ ENERGÍA PERÚ S.A.A.</t>
  </si>
  <si>
    <t>0000000152 | 0000116 | FONG CASANOVA JOSEPHLIN</t>
  </si>
  <si>
    <t>0000000153 | 0000244 | MELENDEZ CHOTA AQUINO</t>
  </si>
  <si>
    <t>0000000154 | 0000117 | CANO QUISPE JUAN JESUS</t>
  </si>
  <si>
    <t>0000000155 | 0000245 | AGREDA CASTAÑEDA JAIR MARDOQUEO</t>
  </si>
  <si>
    <t>0000000156 | 0000122 | ARENAS PFUYO GERALDINE</t>
  </si>
  <si>
    <t>0000000157 | 0000119 | POMA LOPEZ FRIZIAN MILAGROS</t>
  </si>
  <si>
    <t>0000000158 | 0000127 | EMPRESA REGIONAL DE SERVICIO PUBLICO DE ELECTRICIDAD ELECTRONORTEMEDIO SOCIEDAD ANONIMA - HIDRANDINA</t>
  </si>
  <si>
    <t>0000000159 | 0000120 | CONDORI ARRAZOLA DAVID SALMEST</t>
  </si>
  <si>
    <t>0000000160 | 0000128 | DELGADO MEJIA DAVID</t>
  </si>
  <si>
    <t>0000000161 | 0000136 | LUMBRERAS ESPIRITU TEODORA CIRILA</t>
  </si>
  <si>
    <t>0000000162 | 0000137 | CONTRERAS CHAVEZ EDITH DIANA</t>
  </si>
  <si>
    <t>0000000163 | 0000138 | RAMOS INCHE MARIEL PILAR</t>
  </si>
  <si>
    <t>0000000164 | 0000140 | ELECTRONOROESTE S.A</t>
  </si>
  <si>
    <t>0000000165 | 0000123 | ENTIDAD PRESTADORA DE SERVICIOS DE SANEAMIENTO EMPRESA MUNICIPAL DE AGUA POTABLE Y ALCANTARILLADO DE</t>
  </si>
  <si>
    <t>0000000166 | 0000135 | ELECTRO SUR ESTE S.A.A.</t>
  </si>
  <si>
    <t>0000000167 | 0000142 | BARZOLA ROJAS ROCIO FELIPA</t>
  </si>
  <si>
    <t>0000000168 | 0000143 | ULLILEN CALDERON SARITA IBETH</t>
  </si>
  <si>
    <t>0000000169 | 0000144 | CORDOVA VIGO MARKO ANTONIO</t>
  </si>
  <si>
    <t>0000000170 | 0000145 | PRECIADO LARA GERARDO MIGUEL</t>
  </si>
  <si>
    <t>0000000171 | 0000141 | PORRAS BIZARRO NELLY KAREN</t>
  </si>
  <si>
    <t>0000000172 | 0000165 | LAGUNA CHAVEZ ELBERTT ROVEL</t>
  </si>
  <si>
    <t>0000000173 | 0000186 | DEFENSA PRIVADA S.A.C. - DEPRIVA S.A.C</t>
  </si>
  <si>
    <t>0000000174 | 0000146 | MORALES CISNEROS JHEMERSON</t>
  </si>
  <si>
    <t>0000000175 | 0000155 | SERV AGUA POTAB Y ALCANT DE LIMA-SEDAPAL</t>
  </si>
  <si>
    <t>0000000176 | 0000150 | CUEVA SCHAUMANN JOSE LUIS</t>
  </si>
  <si>
    <t>0000000177 | 0000151 | HUILLCAYA HUAMANI RICHART</t>
  </si>
  <si>
    <t>0000000178 | 0000149 | DAMIAN MAURICIO GABRIELA MAGALY</t>
  </si>
  <si>
    <t>0000000179 | 0000164 | EMPRESA PRESTADORA DE SERVICIOS DE SANEAMIENTO DE AGUA POTABLE Y ALCANTARILLADO DE LAMBAYEQUE S.A.</t>
  </si>
  <si>
    <t>0000000180 | 0000176 | RUIZ SALAZAR PURA</t>
  </si>
  <si>
    <t>0000000181 | 0000029 | ESTACION DE SERVICIOS ELISUR S.C.R.LTDA.</t>
  </si>
  <si>
    <t>0000000182 | 0000147 | CHINGAY HUAMAN ENMA GIOVANA</t>
  </si>
  <si>
    <t>0000000183 | 0000154 | CHIPANA QUISPE OLGA</t>
  </si>
  <si>
    <t>0000000184 | 0000152 | MEZA APAZA KHEYKO ANNSHERLY CARMEN</t>
  </si>
  <si>
    <t>0000000185 | 0000190 | GHISLETTI MENICOCCI UMBERTO PIERO</t>
  </si>
  <si>
    <t>0000000186 | 0000153 | BASALDUA RAMIREZ ISAAC MARIA</t>
  </si>
  <si>
    <t>0000000188 | 0000166 | ACOSTA YNUMA DIEGO LEANDRO</t>
  </si>
  <si>
    <t>0000000189 | 0000167 | QUISPE SUEROS WILBER</t>
  </si>
  <si>
    <t>0000000190 | 0000206 | SERVICIOS AMERICAN HAWK S.A.C.</t>
  </si>
  <si>
    <t>0000000191 | 0000168 | MALLQUI ROJAS EDWIN AURELIO</t>
  </si>
  <si>
    <t>0000000192 | 0000169 | GUERRERO GOMEZ VICTOR DANIEL</t>
  </si>
  <si>
    <t>0000000193 | 0000170 | AMITEL PERU TELECOMUNICACIONES SOCIEDAD ANONIMA CERRADA</t>
  </si>
  <si>
    <t>0000000194 | 0000171 | ORTIZ PALOMINO EDISON</t>
  </si>
  <si>
    <t>0000000195 | 0000174 | AMERICA TELECOMUNICACIONES, SOLUCIONES E INFORMATICA S.A.C. - AMERICA TSI S.A.C.</t>
  </si>
  <si>
    <t>0000000196 | 0000219 | FLEETEC CORPORATION S.A.C.</t>
  </si>
  <si>
    <t>0000000197 | 0000084 | HINOSTROZA HUAMAN GERARDO</t>
  </si>
  <si>
    <t>0000000198 | 0000215 | FLORES LLANO ISMAEL JHON</t>
  </si>
  <si>
    <t>0000000199 | 0000161 | ALVARADO AYLAS LOURDES</t>
  </si>
  <si>
    <t>0000000200 | 0000148 | CONDORI ARIAS JORGE LUIS</t>
  </si>
  <si>
    <t>0000000202 | 0000163 | ALVARADO MORALES DANIEL JESUS</t>
  </si>
  <si>
    <t>0000000203 | 0000162 | RODRIGUEZ CRUZ JOSEPH IGOR</t>
  </si>
  <si>
    <t>0000000205 | 0000183 | EMP. MUNIC. DE A. P. Y A. SAN MARTIN S.A</t>
  </si>
  <si>
    <t>0000000206 | 0000519 | LATAM AIRLINES PERU S.A.</t>
  </si>
  <si>
    <t>0000000207 | 0000537 | SKY AIRLINE PERU S.A.C.</t>
  </si>
  <si>
    <t>0000000208 | - | -</t>
  </si>
  <si>
    <t>0000000211 | 0000520 | LATAM AIRLINES PERU S.A.</t>
  </si>
  <si>
    <t>0000000215 | 0000220 | CABELLO ANTUNEZ CESAR MARINO</t>
  </si>
  <si>
    <t>0000000216 | 0000184 | AMERICA MOVIL PERU S.A.C.</t>
  </si>
  <si>
    <t>0000000218 | 0000178 | CALMET WIESE KARLA CECILIA</t>
  </si>
  <si>
    <t>0000000219 | 0000194 | MATOS HILARIO GIOVANNA AMELIA</t>
  </si>
  <si>
    <t>0000000220 | 0000180 | VARGAS AREQUI PAUL MARCUS</t>
  </si>
  <si>
    <t>22/06/2026</t>
  </si>
  <si>
    <t>0000000221 | 0000119 | GRIFO OTUZCO S.R.L.</t>
  </si>
  <si>
    <t>0000000222 | 0000181 | RUIZ PEÑA RONALD</t>
  </si>
  <si>
    <t>0000000226 | 0000202 | FLEETEC CORPORATION S.A.C.</t>
  </si>
  <si>
    <t>0000000228 | 0000182 | SANCHEZ LARIOS ROSALIA DEL PILAR</t>
  </si>
  <si>
    <t>0000000230 | 0000193 | ENTEL PERU S.A.</t>
  </si>
  <si>
    <t>0000000231 | 0000192 | LOTENGO PERU S.A.C.</t>
  </si>
  <si>
    <t>0000000232 | PLLA VIATICO 23-26 | SIN NOMBRE</t>
  </si>
  <si>
    <t>0000000233 | 0000185 | EMPRESA REGIONAL DE SERVICIO PUBLICO DE ELECTRICIDAD ELECTRONORTEMEDIO SOCIEDAD ANONIMA - HIDRANDINA</t>
  </si>
  <si>
    <t>0000000234 | PLLA VIATICO 21-26 | SIN NOMBRE</t>
  </si>
  <si>
    <t>0000000237 | 0000189 | RUEDA QUISPE DE MENDOZA MARTHA ROSALVINA</t>
  </si>
  <si>
    <t>0000000238 | 0000188 | CENCIA CRISPIN ARMANDO</t>
  </si>
  <si>
    <t>0000000239 | 0000218 | LUCERO YAIPEN RAUL EVARISTO</t>
  </si>
  <si>
    <t>0000000243 | 0000197 | RIVERA ANTEZANA LUIS ANTONIO</t>
  </si>
  <si>
    <t>0000000244 | 0000195 | NANFUÑAY LABRIN PATRICIA ALEXANDRA</t>
  </si>
  <si>
    <t>0000000245 | 0000196 | RONCAL MUJICA MONICA CAROLINA</t>
  </si>
  <si>
    <t>0000000246 | 221.25.65.2510770 | SEGURIDAD Y VIGILANCIA TACNA SOCIEDAD COMERCIAL DE RESPONSABILIDAD LIMITADA - SEVITAC S.R.L.</t>
  </si>
  <si>
    <t>0000000248 | 0000200 | AUTOCENTRO TARAPOTO S.R.L.</t>
  </si>
  <si>
    <t>0000000249 | 0000201 | INVERSIONES Y SERVICIOS VARGAS E.I.R.L.</t>
  </si>
  <si>
    <t>0000000250 | 0000204 | CHOQUEÑA AROHUANCA SONIA</t>
  </si>
  <si>
    <t>0000000251 | 0000199 | EMPRESA SECURITY AQUIANE SOCIEDAD ANONIMA CERRADA</t>
  </si>
  <si>
    <t>0000000252 | 0000225 | QUISPE MESTAS VIDAL</t>
  </si>
  <si>
    <t>0000000253 | 0000209 | OSORIO OCAÑA ANGIE ESPERANZA RUTH</t>
  </si>
  <si>
    <t>0000000254 | 0000198 | VARAS LLOCLLA CARLOS ENRIQUE</t>
  </si>
  <si>
    <t>0000000255 | 0000208 | FLEETEC CORPORATION S.A.C.</t>
  </si>
  <si>
    <t>0000000256 | 0000205 | DE LA CRUZ FLORES FRANK ROOVERT</t>
  </si>
  <si>
    <t>0000000257 | 0000210 | TENORIO PRADO JESUS</t>
  </si>
  <si>
    <t>0000000258 | 0000207 | SANTOS LOPEZ ANGELA MIRIAM</t>
  </si>
  <si>
    <t>0000000259 | 0000211 | ELECTROCENTRO S.A.</t>
  </si>
  <si>
    <t>0000000260 | 0000214 | GUIVAR VELASQUEZ RICHARD JUNIOR</t>
  </si>
  <si>
    <t>0000000261 | 0000211 | ROMAN PEREZ ALEX NOE</t>
  </si>
  <si>
    <t>0000000262 | 0000221 | HUACHUA HUARANCCA LUIS ENRIQUE</t>
  </si>
  <si>
    <t>0000000263 | 0000213 | QUISPE HUACASI LEYTER ADILSON</t>
  </si>
  <si>
    <t>0000000264 | - | -</t>
  </si>
  <si>
    <t>0000000265 | 0000216 | LUJAN NICACIO DIANA STEFANIE</t>
  </si>
  <si>
    <t>0000000266 | 0000217 | TELLO SINARAHUA KATERYN</t>
  </si>
  <si>
    <t>0000000267 | 0000263 | SUMAQ R &amp; Y SERVICIOS S.R.L.</t>
  </si>
  <si>
    <t>0000000271 | 0000228 | HUARCAYA RODRIGUEZ GHIAN FRANCIZ</t>
  </si>
  <si>
    <t>0000000272 | 0000224 | AMERICA MOVIL PERU S.A.C.</t>
  </si>
  <si>
    <t>0000000273 | 0000222 | CORDOVA PURIZACA EDY JAIR ALDAIR</t>
  </si>
  <si>
    <t>0000000274 | 0000223 | UCHUYA CAÑAHUA LETICIA VANEZA</t>
  </si>
  <si>
    <t>0000000276 | 0000211 | ELECTROCENTRO S.A.</t>
  </si>
  <si>
    <t>0000000281 | - | -</t>
  </si>
  <si>
    <t>0000000283 | - | -</t>
  </si>
  <si>
    <t>0000000284 | - | -</t>
  </si>
  <si>
    <t>0000000300 | 0000577 | LATAM AIRLINES PERU S.A.</t>
  </si>
  <si>
    <t>0000000303 | 0000507 | MONTERO CARDENAS SAUL</t>
  </si>
  <si>
    <t>0000000304 | 0000501 | MONTERO CARDENAS SAUL</t>
  </si>
  <si>
    <t>0000000329 | 0000275 | GUEVARA ALVARADO EDGAR ENRRIQUE</t>
  </si>
  <si>
    <t>0000000330 | 0000281 | MOTORES PIZARRO S.A.C. Ó MOTORPIZ S.A.C.</t>
  </si>
  <si>
    <t>0000000331 | 0000012 | GRIFO SAN ANTONIO E.I.R.LTDA.</t>
  </si>
  <si>
    <t>0000000335 | 0000022 | INVERSIONES R. ORTIZ S.A.C.</t>
  </si>
  <si>
    <t>0000000337 | 0000523 | CHURA ANTICONA WILDER ELBIO</t>
  </si>
  <si>
    <t>0000000338 | 0000524 | CHURA ANTICONA WILDER ELBIO</t>
  </si>
  <si>
    <t>0000000345 | 0000290 | INVERSIONES GANING S.A.C.</t>
  </si>
  <si>
    <t>0000000349 | 0000293 | YSCARRA HUAYCANI KRELMIN OLLANTA</t>
  </si>
  <si>
    <t>0000000353 | 0000295 | REATEGUI ALVAREZ MARLON BRAYAN</t>
  </si>
  <si>
    <t>0000000370 | 0000313 | BARRIENTOS SEDANO JUAN</t>
  </si>
  <si>
    <t>0000000371 | 0000329 | IPERSEGUR PERU S.A.C.</t>
  </si>
  <si>
    <t>0000000374 | 0000310 | RIOS BALVIN LUIS ENRIQUE</t>
  </si>
  <si>
    <t>0000000375 | 0000085 | SERVICENTRO AVILA E.I.R.L.</t>
  </si>
  <si>
    <t>0000000378 | 0000308 | DE LA CRUZ CANCHUMANI MEYIM SULEMA</t>
  </si>
  <si>
    <t>0000000379 | 0000309 | ESPLANA QUISPE KATTERIN MEILIN</t>
  </si>
  <si>
    <t>0000000382 | - | -</t>
  </si>
  <si>
    <t>0000000384 | 0000508 | CHIRINOS LANTARON DE GUZMAN ESTHER</t>
  </si>
  <si>
    <t>0000000385 | 0000504 | CHIRINOS LANTARON DE GUZMAN ESTHER</t>
  </si>
  <si>
    <t>0000000391 | RM 068-2025-TR | SIN NOMBRE</t>
  </si>
  <si>
    <t>0000000392 | 0000040 | ESTACION BOLOGNESI S.R.LTDA</t>
  </si>
  <si>
    <t>0000000393 | 0000020 | AUTOSERVICIOS P &amp; B S.A.C.</t>
  </si>
  <si>
    <t>0000000400 | 0000330 | SATELCOM PERU S.A.C.</t>
  </si>
  <si>
    <t>0000000423 | 0000410 | ROBLES ROCANO INGRID</t>
  </si>
  <si>
    <t>0000000425 | 0000370 | MEJIA SANCHEZ JOSSELIM MARICIELO</t>
  </si>
  <si>
    <t>0000000433 | OPD 016-2026 | SERVICIO DE ADMINISTRACION TRIBUTARIA</t>
  </si>
  <si>
    <t>0000000451 | 0000375 | PONCE ISIDRO JANETH HERMELINDA</t>
  </si>
  <si>
    <t>0000000459 | 0000389 | ALARCON DEL AGUILA JUAN DAVID</t>
  </si>
  <si>
    <t>0000000474 | 0000405 | NACION CHAVEZ JHANINNA LIZBETH</t>
  </si>
  <si>
    <t>0000826</t>
  </si>
  <si>
    <t>10/06/2026</t>
  </si>
  <si>
    <t>0000000477 | 0000826 | EMPRESA SECURITY AQUIANE SOCIEDAD ANONIMA CERRADA</t>
  </si>
  <si>
    <t>0000000479 | OPD 482-2026 | SIN NOMBRE</t>
  </si>
  <si>
    <t>0000000480 | OPD 31-2026 | SIN NOMBRE</t>
  </si>
  <si>
    <t>0000000482 | 0000411 | ROJAS TAMATA JHON RANDY</t>
  </si>
  <si>
    <t>0000000485 | 0000415 | VILCA RIVAS KATTY PANDORA</t>
  </si>
  <si>
    <t>0000000486 | 0000416 | LAZO EULOGIO PAMELA ASHLY</t>
  </si>
  <si>
    <t>0000000487 | 0000419 | SAMAME VEGA DANIEL</t>
  </si>
  <si>
    <t>0000000492 | 0000421 | VASQUEZ TAICO AYSA YIRE</t>
  </si>
  <si>
    <t>0000000493 | 0000426 | ASTOCHADO CHULES EDGAR YNDALECIO</t>
  </si>
  <si>
    <t>0000000494 | 0000427 | VEGA SALAS ENRIQUE GONZALO</t>
  </si>
  <si>
    <t>0000000496 | 0000428 | HURTADO PAITAN DANIEL MAXIMO</t>
  </si>
  <si>
    <t>0000000498 | 0000433 | MALLQUI ROJAS EDWIN AURELIO</t>
  </si>
  <si>
    <t>0000000500 | 0000434 | GUERRERO GOMEZ VICTOR DANIEL</t>
  </si>
  <si>
    <t>0000000503 | 0000459 | MANCHEGO FLORES ALDO ENRIQUE</t>
  </si>
  <si>
    <t>0000000504 | 0000431 | SANTILLAN GIL MARTHA IBETH</t>
  </si>
  <si>
    <t>0000000505 | 0000432 | PAIMA DEL AGUILA ADRIAN</t>
  </si>
  <si>
    <t>0000000506 | 0000436 | BERNEDO ESCOBEDO FREDY</t>
  </si>
  <si>
    <t>0000000507 | 0000437 | GERONIMO ZACARIAS DANTE APOLONIO</t>
  </si>
  <si>
    <t>0000000508 | 0000438 | QUISPE JUARES GLORIA VIRGINIA</t>
  </si>
  <si>
    <t>0000000510 | 0000442 | COLONIA ROSALES MARIA ISABEL</t>
  </si>
  <si>
    <t>0000000511 | 0000439 | VILCA HUAMAN PABLO</t>
  </si>
  <si>
    <t>0000000512 | 0000445 | CARRASCO MORI ROLANDO MANUEL</t>
  </si>
  <si>
    <t>0000000513 | 0000446 | MUJICA CHAVEZ WENDY MILAGROS</t>
  </si>
  <si>
    <t>0000000514 | 0000440 | TELLO SÁNCHEZ DOIKA</t>
  </si>
  <si>
    <t>0000000519 | 0000637 | GRUPO MAC SEGURIDAD PRIVADA S.R.L.</t>
  </si>
  <si>
    <t>0000000520 | - | -</t>
  </si>
  <si>
    <t>0000000521 | 0000448 | CHAVEZ BLAS NEHEMIAS DAVID</t>
  </si>
  <si>
    <t>0000000522 | 0000449 | VILA ESCARZA MARIFER CAROLINA</t>
  </si>
  <si>
    <t>0000000523 | 0000032 | TAI LOY S.A.</t>
  </si>
  <si>
    <t>0000000524 | 0000512 | LA POSITIVA SEGUROS Y REASEGUROS S.A.</t>
  </si>
  <si>
    <t>0000000525 | 0000450 | MAR MERMA CAROLINA</t>
  </si>
  <si>
    <t>0000000526 | 0000451 | ORDOÑEZ MEZA KENNETH ROMARIO</t>
  </si>
  <si>
    <t>0000000527 | 0000452 | LOPEZ DAMIAN GUISELA JOVANA</t>
  </si>
  <si>
    <t>0000000528 | 0000453 | VALDERRAMA GARCIA MADELEI ELIZABETH</t>
  </si>
  <si>
    <t>0000000529 | 0000013 | IMPERIA SOLUCIONES TECNOLOGICAS S.A.C.</t>
  </si>
  <si>
    <t>0000000530 | 0000454 | LLAUCE TINOCO ISAAC ABEL</t>
  </si>
  <si>
    <t>0000000531 | 0000455 | ARAPA MAMANI GERTRUDES LIBERTAD</t>
  </si>
  <si>
    <t>0000000532 | 0000456 | NATTERI LEON ERINCSSON ALDO</t>
  </si>
  <si>
    <t>0000000533 | 0000457 | SANTIAGO BARRIOS DAVID ELVIS</t>
  </si>
  <si>
    <t>0000000534 | 0000458 | TORRES MEDINA WINNY LUZGARDA</t>
  </si>
  <si>
    <t>0000000535 | 0000461 | BACA DE LA CRUZ DAVID DANIEL</t>
  </si>
  <si>
    <t>0000000536 | 0000460 | CAPACIDADES TECNICAS MANTENIMIENTO Y OPERACIONES SOCIEDAD ANONIMA CERRADA - CATEMO S.A.C.</t>
  </si>
  <si>
    <t>0000000537 | 0000056 | CONSORCIO COMERCIAL SUDAMERICANA S.R.LDA</t>
  </si>
  <si>
    <t>0000000538 | 0000609 | FLEETEC CORPORATION S.A.C.</t>
  </si>
  <si>
    <t>0000000539 | 0000463 | (STEMAQ ) SERVICIOS TECNICOS MAQUINARIAS E.I.R.L.</t>
  </si>
  <si>
    <t>0000000540 | 0000466 | QUISPE RUPAYLLA BENEDICTO</t>
  </si>
  <si>
    <t>0000000541 | 0000469 | INVERSIONES GANING S.A.C.</t>
  </si>
  <si>
    <t>0000000542 | 0000462 | ROMANI GARCES ALVINO ALBERTO</t>
  </si>
  <si>
    <t>0000000543 | 0000471 | AMERICA TELECOMUNICACIONES, SOLUCIONES E INFORMATICA S.A.C. - AMERICA TSI S.A.C.</t>
  </si>
  <si>
    <t>0000000544 | 0000464 | TAMARA VALDEZ ODORICO GIL</t>
  </si>
  <si>
    <t>0000000545 | 0000592 | FLEETEC CORPORATION S.A.C.</t>
  </si>
  <si>
    <t>0000000546 | 0000465 | PEREZ PEREZ ANGEL LIONEL</t>
  </si>
  <si>
    <t>0000000547 | 0000467 | TAMARA VALDEZ ODORICO GIL</t>
  </si>
  <si>
    <t>0000000548 | 0000488 | LATAM AIRLINES PERU S.A.</t>
  </si>
  <si>
    <t>0000000549 | 0000468 | TRANSPORTE VALLE FORTALEZA E.I.R.L.</t>
  </si>
  <si>
    <t>0000000550 | PLLA VIATICO  8-2026 | SIN NOMBRE</t>
  </si>
  <si>
    <t>0000000551 | 0000472 | ALBAN RAMIREZ MARFA PIERINA</t>
  </si>
  <si>
    <t>0000000552 | 0000477 | BARRIOS ORTEGA KARINA ILIANA</t>
  </si>
  <si>
    <t>0000000553 | 0000470 | CCANTO HUIZA MARIA ISABEL</t>
  </si>
  <si>
    <t>0000000554 | 0000473 | HERRERA VALDIVIA IRMA HAYDEE</t>
  </si>
  <si>
    <t>0000000555 | 0000475 | EMPRESA MUNICIPAL DE AGUA POTABLE Y ALCANTARILLADO DE CORONEL PORTILLO SOCIEDAD ANONIMA</t>
  </si>
  <si>
    <t>0000000556 | 0000489 | LATAM AIRLINES PERU S.A.</t>
  </si>
  <si>
    <t>0000000557 | 0000476 | VILA HUAMAN FREDY</t>
  </si>
  <si>
    <t>0000000558 | 0000474 | LECCA CHAVEZ AUREA FIORELLA</t>
  </si>
  <si>
    <t>0000000559 | 0000478 | EMPRESA CONCESIONARIA DE ELECTRICIDAD DE UCAYALI SOCIEDAD ANONIMA</t>
  </si>
  <si>
    <t>0000000560 | PLLA VIATICO01T-26 | SIN NOMBRE</t>
  </si>
  <si>
    <t>0000000561 | 0000479 | INVERSIONES GANING S.A.C.</t>
  </si>
  <si>
    <t>0000000562 | 0000481 | MANRIQUE HENRIQUEZ WILLIAM ERIC</t>
  </si>
  <si>
    <t>0000000563 | PLLA VIATICO 12-26 | SIN NOMBRE</t>
  </si>
  <si>
    <t>0000000564 | 0000483 | HUILLCAYA HUAMANI RICHART</t>
  </si>
  <si>
    <t>0000000565 | 0000480 | ECHEVARRIA TOLEDO ARLETTE ALEXANDRA</t>
  </si>
  <si>
    <t>0000000566 | 0000482 | GALVEZ SALDAÑA DAVID GUILLERMO</t>
  </si>
  <si>
    <t>0000000567 | 0000484 | AMIQUERO PRADO JHOEL ANGEL</t>
  </si>
  <si>
    <t>0000000568 | 0000485 | JULCA ASTUHUAMAN MARIA ESTHER</t>
  </si>
  <si>
    <t>0000000569 | 0000486 | CHIPANA QUISPE OLGA</t>
  </si>
  <si>
    <t>0000000570 | 0000487 | SERVICIOS FLASH OPERADOR LOGISTICO S.R.L.</t>
  </si>
  <si>
    <t>0000000571 | 0000653 | GARCES PARRA CARLOS RODOLFO</t>
  </si>
  <si>
    <t>0000000572 | 0000491 | PALACIOS GARCIA OSMER FERNANDO</t>
  </si>
  <si>
    <t>0000000573 | 0000492 | MEJIA PIZARRO POOL MARTIN</t>
  </si>
  <si>
    <t>0000000574 | 0000500 | ELECTRO SUR ESTE S.A.A.</t>
  </si>
  <si>
    <t>0000000575 | 0000494 | BAUTISTA MANRIQUE EDNA EDITH</t>
  </si>
  <si>
    <t>0000000576 | 0000495 | DIAZ ARTEAGA ELBIA</t>
  </si>
  <si>
    <t>0000000577 | 0000509 | TRANSPORTE VALLE FORTALEZA E.I.R.L.</t>
  </si>
  <si>
    <t>0000000578 | 0000493 | CUEVA SCHAUMANN JOSE LUIS</t>
  </si>
  <si>
    <t>0000000579 | 0000499 | CHACON ROJAS MARITZA NOEMI</t>
  </si>
  <si>
    <t>0000000580 | 0000503 | EPS EMUSAP ABANCAY S.A.</t>
  </si>
  <si>
    <t>0000000581 | 0000497 | OLIVERA CERNA ANDREA JIMENA</t>
  </si>
  <si>
    <t>0000000582 | 0000496 | NUÑEZ SANTIAGO VALERIA ALEXANDRA</t>
  </si>
  <si>
    <t>0000000583 | 0000498 | ALZAMORA YUPANQUI VICTOR RAUL</t>
  </si>
  <si>
    <t>0000000584 | 0000502 | ACHIN CATAÑO RENE IVAN</t>
  </si>
  <si>
    <t>0000000585 | 1154.25.81.2600001 | LOPEZ CHAPARRO PATRICIA</t>
  </si>
  <si>
    <t>0000000586 | 0000510 | ARIMUYA TAMANI SOIDITH</t>
  </si>
  <si>
    <t>0000000587 | 0000506 | PINCHI MENDOZA ANGEL ADRIAN</t>
  </si>
  <si>
    <t>0000000588 | 0000505 | ARCILA GUERRERO CARLOS HUMBERTO</t>
  </si>
  <si>
    <t>0000000589 | 0000599 | LA ROSA LEON ROCIO</t>
  </si>
  <si>
    <t>0000000590 | 0000028 | INTEBSER E.I.R.L.</t>
  </si>
  <si>
    <t>0000000591 | 0000719 | PALMA MARCAVILLACA JUAN DE MATA</t>
  </si>
  <si>
    <t>0000000592 | 0000511 | CORDOVA VIGO MARKO ANTONIO</t>
  </si>
  <si>
    <t>0000000593 | 0000514 | EMPRESA PRESTADORA DE SERVICIOS DE SANEAMIENTO MOQUEGUA - EPS MOQUEGUA S.A.</t>
  </si>
  <si>
    <t>0000000594 | 0000515 | EMP.REG.SERV.PUB.ELECT.ELECTROSUR S.A.</t>
  </si>
  <si>
    <t>0000000595 | 0000513 | PARI MAMANI EUSEBIO</t>
  </si>
  <si>
    <t>0000000597 | - | -</t>
  </si>
  <si>
    <t>0000000598 | 0000594 | SOLUTIONS CLEVER AND BUSINESS S.A.C.</t>
  </si>
  <si>
    <t>0000000599 | 0000516 | HERRERA AVILA MARIA DEL CARMEN</t>
  </si>
  <si>
    <t>0000000600 | 0000517 | VELA MOZOMBITE JESSICA MILAGROS</t>
  </si>
  <si>
    <t>0000000601 | 0000564 | FLEETEC CORPORATION S.A.C.</t>
  </si>
  <si>
    <t>0000000602 | 0000526 | CATARI ARAPA GABY KELY</t>
  </si>
  <si>
    <t>0000000603 | 0000522 | PACIFICO COMPAÑIA DE SEGUROS Y REASEGUROS</t>
  </si>
  <si>
    <t>0000000604 | 0000525 | DIAZ ROCHA VICTOR ALEJANDRO</t>
  </si>
  <si>
    <t>0000000605 | 0000527 | PAUCAR RIVERA YENNY</t>
  </si>
  <si>
    <t>0000000606 | 0000528 | MILLA YANAPA ITALO ISRAEL</t>
  </si>
  <si>
    <t>0000000607 | 0000529 | PACAYA VELASQUEZ DE ZUMAETA KAREN ANILU</t>
  </si>
  <si>
    <t>0000000608 | 0000530 | COMERCIOS H &amp; V E.I.R.L.</t>
  </si>
  <si>
    <t>0000000609 | 0000576 | LATAM AIRLINES PERU S.A.</t>
  </si>
  <si>
    <t>0000000610 | 0000532 | GAMARRA SERRANO TORIBIO</t>
  </si>
  <si>
    <t>0000000611 | 0000534 | RAMIREZ ESPINOZA JESSICA ESTHER</t>
  </si>
  <si>
    <t>0000000612 | 0000533 | MENDOZA FERREL RUTH ROSMERY</t>
  </si>
  <si>
    <t>0000000613 | - | -</t>
  </si>
  <si>
    <t>0000000614 | - | -</t>
  </si>
  <si>
    <t>0000000615 | 0000535 | RAMOS CARTOLIN NOEMI</t>
  </si>
  <si>
    <t>0000000616 | - | -</t>
  </si>
  <si>
    <t>0000000617 | - | -</t>
  </si>
  <si>
    <t>0000000618 | - | -</t>
  </si>
  <si>
    <t>0000000619 | - | -</t>
  </si>
  <si>
    <t>0000000620 | - | -</t>
  </si>
  <si>
    <t>0000000621 | - | -</t>
  </si>
  <si>
    <t>0000000622 | - | -</t>
  </si>
  <si>
    <t>0000000623 | - | -</t>
  </si>
  <si>
    <t>0000000624 | - | -</t>
  </si>
  <si>
    <t>0000000625 | - | -</t>
  </si>
  <si>
    <t>0000000626 | - | -</t>
  </si>
  <si>
    <t>0000000627 | - | -</t>
  </si>
  <si>
    <t>0000000628 | - | -</t>
  </si>
  <si>
    <t>0000000629 | 0000543 | LAMAS GUTIERREZ EDSON ORLANDO</t>
  </si>
  <si>
    <t>0000000630 | 0000542 | OSORIO OCAÑA ANGIE ESPERANZA RUTH</t>
  </si>
  <si>
    <t>0000000631 | 0000536 | CUROTTO ARESTEGUI DAVID PERCY</t>
  </si>
  <si>
    <t>0000000632 | 0000544 | ROJAS DIAZ JORGE ANTONY</t>
  </si>
  <si>
    <t>0000000633 | 0000545 | PERALTA GARCIA EUNER</t>
  </si>
  <si>
    <t>0000000634 | 0000553 | LUMBRERAS ESPIRITU TEODORA CIRILA</t>
  </si>
  <si>
    <t>0000000635 | 0000547 | PERALTA APAZA JORGE EDUARDO</t>
  </si>
  <si>
    <t>0000000636 | 0000548 | PORTILLO CONDORI VERONICA ROXANA</t>
  </si>
  <si>
    <t>0000000638 | 0000550 | CHINGAY HUAMAN ENMA GIOVANA</t>
  </si>
  <si>
    <t>0000000639 | 0000551 | GILVONIO JURADO KAREM TIRSA</t>
  </si>
  <si>
    <t>0000000640 | 0000552 | JORGE CHAHUAYO YORGAN BLANDY</t>
  </si>
  <si>
    <t>0000000641 | 0000560 | DAMIAN MAURICIO GABRIELA MAGALY</t>
  </si>
  <si>
    <t>0000000642 | 0000554 | ARENAS MORAN SALY KATHERINE</t>
  </si>
  <si>
    <t>0000000643 | 0000549 | CALLATA DURAND JOSEPH JAIME</t>
  </si>
  <si>
    <t>0000000644 | 0000557 | CONDOR CAJACHAGUA ELIO ALEX</t>
  </si>
  <si>
    <t>0000000645 | 0000556 | BASALDUA RAMIREZ ISAAC MARIA</t>
  </si>
  <si>
    <t>0000000646 | 0000555 | VASQUEZ ROMERO HAROLD MANUEL</t>
  </si>
  <si>
    <t>0000000647 | 0000563 | CHUMIOQUE UCEDA KEVIN JOSE</t>
  </si>
  <si>
    <t>0000000649 | 0000566 | VARGAS CORDOVA JORGE MARTIN</t>
  </si>
  <si>
    <t>0000000650 | 0000567 | VINCES IGNACIO ERICKA VIOLETA DEL PILAR</t>
  </si>
  <si>
    <t>0000000651 | 0000568 | MENDOZA PALOMINO KATERYN LIZETH</t>
  </si>
  <si>
    <t>0000000652 | 0000559 | LAYMITO DAMIAN ERIKA LAURA</t>
  </si>
  <si>
    <t>0000000653 | 0000569 | CHUZÓN VILLACORTA JAHAIRA FIORELA</t>
  </si>
  <si>
    <t>0000000654 | 0000570 | GARCÍA HIDALGO LUIS ARMANDO</t>
  </si>
  <si>
    <t>0000000655 | 0000571 | RIOS PEREZ KAREN MERCEDES</t>
  </si>
  <si>
    <t>0000000656 | 0000572 | MELENDEZ TORRES AMPARO MILAGROS</t>
  </si>
  <si>
    <t>0000000657 | 0000558 | QUIROZ CABAÑAS LUZBEDY</t>
  </si>
  <si>
    <t>0000000658 | 0000561 | TUME CHUNGA GLADYS MIRELLA</t>
  </si>
  <si>
    <t>0000000659 | 0000562 | CATARI ARAPA GENOVEVA YESSIBEL</t>
  </si>
  <si>
    <t>0000000660 | 0000582 | FLORES FELIX LUIGI DAVID</t>
  </si>
  <si>
    <t>0000000661 | OPD 473-2026 | LUZ DEL SUR S.A.A.</t>
  </si>
  <si>
    <t>0000000662 | 0000573 | LUZA HUALLPA VERIOZKA MARELY</t>
  </si>
  <si>
    <t>0000000663 | 0000580 | ALTAMIRANO BARDALEZ RICHARD</t>
  </si>
  <si>
    <t>0000000664 | 0000579 | MORALES CISNEROS JHEMERSON</t>
  </si>
  <si>
    <t>0000000665 | 0000581 | FLORES QUITO FLOR MARIELA</t>
  </si>
  <si>
    <t>0000000666 | 0000583 | PINEDA ESCALANTE YANETH MARIZE</t>
  </si>
  <si>
    <t>0000000667 | 0000584 | SOTO SANTOS LISMAN PELE</t>
  </si>
  <si>
    <t>0000000668 | 0000575 | FIGUEROA DAMIAN MICHELLE ANTUANE</t>
  </si>
  <si>
    <t>0000000669 | 0000578 | MANSILLA RODRIGUEZ DIDIER ANDREW</t>
  </si>
  <si>
    <t>0000000670 | 0000035 | PETROTRANSPORT Y CONSTRUCCION E.S.G. S.A.C.</t>
  </si>
  <si>
    <t>0000000671 | 0000585 | MORALES PARI MARIA JESUS</t>
  </si>
  <si>
    <t>0000000672 | 0000587 | GUIVAR VELASQUEZ RICHARD JUNIOR</t>
  </si>
  <si>
    <t>0000000673 | 0000588 | PAITAN INGA HENRY EDGAR</t>
  </si>
  <si>
    <t>0000000674 | 0000589 | TRIGOSO CARDENAS CRISTIAN MARTIN</t>
  </si>
  <si>
    <t>0000000675 | 0000590 | ABANTO MALDONADO CESAR DANIEL</t>
  </si>
  <si>
    <t>0000000676 | 0000586 | CALDERON LAZO JAVIER CHRISTIAN</t>
  </si>
  <si>
    <t>0000000677 | 0000593 | RODRIGUEZ CRUZ JOSEPH IGOR</t>
  </si>
  <si>
    <t>0000000678 | 0000591 | GARAYAR SALVATIERRA EMMANUEL JUNIOR</t>
  </si>
  <si>
    <t>0000000679 | 0000595 | GAMERO VALENCIA DANIEL EDWAR</t>
  </si>
  <si>
    <t>0000000680 | 0000596 | COLUNCHE NUÑEZ WILINTON FELIPE</t>
  </si>
  <si>
    <t>0000000681 | 0000036 | IMAGINA E.I.R.L.</t>
  </si>
  <si>
    <t>0000000682 | 0000037 | IMAGINA E.I.R.L.</t>
  </si>
  <si>
    <t>0000000684 | 0000597 | CLAVO MORI SHELLA TERESITA</t>
  </si>
  <si>
    <t>0000000685 | 0000598 | NANFUÑAY LABRIN PATRICIA ALEXANDRA</t>
  </si>
  <si>
    <t>0000000687 | 0000600 | HUIZA BORDA WILLIAM EDILBERTO</t>
  </si>
  <si>
    <t>0000000688 | 0000606 | PACO SALVATIERRA KEYVIN</t>
  </si>
  <si>
    <t>0000000689 | 0000604 | HUALLPA JORDAN EDGAR</t>
  </si>
  <si>
    <t>0000000690 | 0000601 | CURO SILUPU CARLOS AIRTON</t>
  </si>
  <si>
    <t>0000000691 | 0000603 | AYAMAMANI LLUNGO YUDIT GABI</t>
  </si>
  <si>
    <t>0000000692 | 0000605 | CANO QUISPE JUAN JESUS</t>
  </si>
  <si>
    <t>0000000693 | 0000607 | VASQUEZ CACERES WILLIAM FRANCISCO</t>
  </si>
  <si>
    <t>0000000694 | 0000608 | MENACHO DAZA MARTIN ARMANDO</t>
  </si>
  <si>
    <t>0000000695 | 0000611 | VILCA VILCA MOISES</t>
  </si>
  <si>
    <t>0000000696 | 0000610 | VARGAS AREQUI PAUL MARCUS</t>
  </si>
  <si>
    <t>0000000697 | 0000612 | QUISPE PAREDES CARLOS ALBERTO</t>
  </si>
  <si>
    <t>0000000698 | 0000613 | CCAMA LLALLACACHI ROSSY MARINA</t>
  </si>
  <si>
    <t>0000000699 | 0000624 | ALARCON MAMANI MARCO ANTONIO</t>
  </si>
  <si>
    <t>0000000700 | 0000614 | ALMONACID QUIROZ CARLOS ALBERTO</t>
  </si>
  <si>
    <t>0000000701 | 0000615 | MEJIA SANCHEZ JOSSELIM MARICIELO</t>
  </si>
  <si>
    <t>0000000702 | 0000625 | ARCE GOMEZ FAUSTINO</t>
  </si>
  <si>
    <t>0000000703 | 0000617 | PALACIOS ADAUTO EDITH ROSSYLIN</t>
  </si>
  <si>
    <t>0000000704 | 0000622 | CORDOVA PURIZACA EDY JAIR ALDAIR</t>
  </si>
  <si>
    <t>0000000705 | 0000616 | CASTILLO JURADO YAKELIN YAJAYRA</t>
  </si>
  <si>
    <t>0000000706 | 0000619 | AYASCA LOPE KARINA</t>
  </si>
  <si>
    <t>0000000707 | 0000620 | QUINTERO AYBAR FRANK OSWALDO</t>
  </si>
  <si>
    <t>0000000708 | 0000623 | CAMONES PADILLA MARIANO BENJAMIN</t>
  </si>
  <si>
    <t>0000000709 | 0000621 | ESPIRITU CASTILLO JEMIMA KATERIN</t>
  </si>
  <si>
    <t>0000000710 | 0000627 | CARRION MARIN NELIDA</t>
  </si>
  <si>
    <t>0000000711 | PLLA VIATICO 27-2026 | SIN NOMBRE</t>
  </si>
  <si>
    <t>0000000712 | 0000626 | BARAZORDA VIDAL JUAN CARLOS</t>
  </si>
  <si>
    <t>0000000713 | 0000618 | RONCAL MUJICA MONICA CAROLINA</t>
  </si>
  <si>
    <t>0000000714 | 0000631 | RIVERA ANTEZANA LUIS ANTONIO</t>
  </si>
  <si>
    <t>0000000715 | 0000628 | SAMANAMUD MORENO MARIA MAGDALENA</t>
  </si>
  <si>
    <t>0000000716 | 0000629 | ESPEZUA BUSTINZA LICELY</t>
  </si>
  <si>
    <t>0000000717 | 0000632 | MAYORCA MUNIVE GONZALO ORLANDO</t>
  </si>
  <si>
    <t>0000000718 | 0000633 | QUISPE HUERTAS JULIO IGOR</t>
  </si>
  <si>
    <t>0000000719 | 0000634 | SOLORZANO GOMEZ JOHANNA</t>
  </si>
  <si>
    <t>0000000720 | 0000630 | PARODI ALTAMIRANO STEPHANIE</t>
  </si>
  <si>
    <t>0000000721 | 0000638 | OLAZA SALAZAR DADFENY BLANCA</t>
  </si>
  <si>
    <t>0000000722 | 0000639 | CESPEDES GARGATE KATERINA BELISA</t>
  </si>
  <si>
    <t>0000000723 | 0000642 | GARCIA RAMIREZ DELIA ANGELICA</t>
  </si>
  <si>
    <t>0000000724 | 0000635 | COCHACHIN VILLANUEVA RENE YSAGA</t>
  </si>
  <si>
    <t>0000000725 | 0000636 | OTERO PALACIOS LOURDES LUCIA</t>
  </si>
  <si>
    <t>0000000726 | 0000640 | CARBAJAL CESPEDES CARMEN</t>
  </si>
  <si>
    <t>0000000727 | 0000641 | ORDOÑEZ GRANDEZ MAYCHOUL REGINALDO</t>
  </si>
  <si>
    <t>0000000728 | 0000645 | PEREZ CLOTET ABDIEL JONAN</t>
  </si>
  <si>
    <t>0000000729 | 0000650 | GANDARILLAS PECHO RODRIGO ALEJANDRO</t>
  </si>
  <si>
    <t>0000000730 | 0000649 | ZORRILLA RODRIGUEZ GIANCARLO IVAN</t>
  </si>
  <si>
    <t>0000000731 | 0000652 | PEREZ PEREZ ANGEL LIONEL</t>
  </si>
  <si>
    <t>0000000732 | 0000646 | ROSALES YORIS LISBETH JOSEFINA</t>
  </si>
  <si>
    <t>0000000733 | 0000644 | ROJAS RICSE RUTH JOMAYRA</t>
  </si>
  <si>
    <t>0000000734 | 0000651 | OSCO PARI JOHN PETER</t>
  </si>
  <si>
    <t>0000000735 | 0000647 | MACEDO MENDEZ YULISSA MIRELLA</t>
  </si>
  <si>
    <t>0000000736 | 0000643 | IZAGUIRRE NEIRA ROBERT DANIEL</t>
  </si>
  <si>
    <t>0000000737 | 0000648 | RUIZ HUERTAS FERNANDA PAMELA</t>
  </si>
  <si>
    <t>0000000739 | 0000656 | POMA LOPEZ FRIZIAN MILAGROS</t>
  </si>
  <si>
    <t>0000000741 | 0000059 | UCHUYPUMA ROMERO ROXANA LIDIA</t>
  </si>
  <si>
    <t>0000000742 | 0000655 | RAMOS FERNANDEZ MARIVEL</t>
  </si>
  <si>
    <t>0000000743 | 0000654 | PUMACAYO LAURA ZUNILDA</t>
  </si>
  <si>
    <t>0000000744 | 0000658 | GOMEZ REYES DE CRUZ PIEDAD DE JESUS</t>
  </si>
  <si>
    <t>0000000745 | 0000660 | LUYO ORTIZ JESSICA ROSEMERY</t>
  </si>
  <si>
    <t>0000000746 | 0000659 | FONG CASANOVA JOSEPHLIN</t>
  </si>
  <si>
    <t>0000000747 | 0000657 | CRUZ JIMENEZ LESLY ABIGAIL</t>
  </si>
  <si>
    <t>0000000748 | 0000661 | OTRERA BERNABE ELICA YANINA</t>
  </si>
  <si>
    <t>0000000750 | 0000064 | TOOL KIT S.A.C.</t>
  </si>
  <si>
    <t>0000000751 | PLLA VIATICO 32-2026 | SIN NOMBRE</t>
  </si>
  <si>
    <t>0000000752 | 0000718 | ALVA GORDILLO AUGUSTO ALBERTO</t>
  </si>
  <si>
    <t>0000000753 | OPD 617-2026 | LUZ DEL SUR S.A.A.</t>
  </si>
  <si>
    <t>0000000754 | 0000662 | CISNEROS CHAVEZ MARILYN LESLIE</t>
  </si>
  <si>
    <t>0000000755 | 0000663 | VILLENA MARCELO JIMMY JHOEL</t>
  </si>
  <si>
    <t>0000000756 | 0000094 | CORPORACION DE NEGOCIOS SUR PERU S.A.C.</t>
  </si>
  <si>
    <t>0000000757 | 0000664 | PACIFICO COMPAÑIA DE SEGUROS Y REASEGUROS</t>
  </si>
  <si>
    <t>0000000758 | 0000665 | QUISPE HUACASI LEYTER ADILSON</t>
  </si>
  <si>
    <t>0000000759 | 0000774 | ZABARBURÚ VILLACREZ MARÍA MAGDALENA</t>
  </si>
  <si>
    <t>0000000760 | 0000676 | HUAMAN CHASHNAMOTE SEGUNDO MANUEL</t>
  </si>
  <si>
    <t>0000000761 | 0000677 | AUTOCENTRO TARAPOTO S.R.L.</t>
  </si>
  <si>
    <t>0000000762 | 0000678 | MASTER TEAM MACHINERY &amp; DEVICE S.A.</t>
  </si>
  <si>
    <t>0000000763 | 0000669 | BARZOLA GONZALES HECTOR RONALDO</t>
  </si>
  <si>
    <t>0000000764 | 0000670 | CARLOS VASQUEZ JOAN ROY</t>
  </si>
  <si>
    <t>0000000765 | 0000675 | BUITRON AMAO SERGIO AUGUSTO</t>
  </si>
  <si>
    <t>0000000766 | 0000674 | PASTRANA PACHECO ROSA ISABEL</t>
  </si>
  <si>
    <t>0000000767 | 0000668 | ESPINOZA SANTANA EDWIN MARTIN</t>
  </si>
  <si>
    <t>0000000768 | 0000673 | SANCA BUSTAMANTE JHONATHAN ALEXANDER</t>
  </si>
  <si>
    <t>0000000769 | 0000671 | RIVERA CUBA LINCOL JEAMPIER</t>
  </si>
  <si>
    <t>0000000771 | 0000666 | UCHUYA CAÑAHUA LETICIA VANEZA</t>
  </si>
  <si>
    <t>0000000772 | 0000667 | CANCHAPOMA HILARIO TANIA ZULEYKA</t>
  </si>
  <si>
    <t>0000000773 | - | -</t>
  </si>
  <si>
    <t>0000000774 | 0000720 | PALOMINO TAVARA AIRTON ESTUARDO</t>
  </si>
  <si>
    <t>0000000775 | 0000698 | QUISPE MESTAS VIDAL</t>
  </si>
  <si>
    <t>0000000776 | 0000696 | CAYCO CASIMIRO ELIDA</t>
  </si>
  <si>
    <t>0000000777 | 0000690 | REQUE RAMIREZ DENYS ORLANDO</t>
  </si>
  <si>
    <t>0000000778 | 0000691 | JUAREZ VILCHEZ JHONNY ANTONY</t>
  </si>
  <si>
    <t>0000000779 | 0000683 | CAMPOS GAVIDIA JORGE ANDRES</t>
  </si>
  <si>
    <t>0000000780 | 0000685 | SANTANA DAZA PIERO ANGEL</t>
  </si>
  <si>
    <t>0000000781 | 0000686 | MORA ASNARAN FERNANDO</t>
  </si>
  <si>
    <t>0000000782 | 0000687 | CABRERA CHAMBILLA DIEGO EDGARDO</t>
  </si>
  <si>
    <t>0000000783 | 0000680 | HUILCA QUISTAN ANGLLELA SERENITH</t>
  </si>
  <si>
    <t>0000000784 | 0000692 | CHAUCA APAZA MARIA ANTONIETA</t>
  </si>
  <si>
    <t>0000000785 | 0000679 | QUISPE DE LA CRUZ ADRIANA ISABEL</t>
  </si>
  <si>
    <t>0000000786 | 0000682 | LUNA COLLAZOS JUAN ARTURO</t>
  </si>
  <si>
    <t>0000000787 | 0000688 | CRUZ ADRIANZEN LEONEL ANTONIO</t>
  </si>
  <si>
    <t>0000000788 | 0000681 | GAMARRA RUIZ LAURA PILAR</t>
  </si>
  <si>
    <t>0000000789 | 0000684 | MELGAR OCAMPOS FREDY RONALD</t>
  </si>
  <si>
    <t>0000000790 | 0000693 | GARCIA ÑAÑEZ ELOISA</t>
  </si>
  <si>
    <t>0000000791 | 0000689 | SANTANA MEZA DARIO ALBERTO</t>
  </si>
  <si>
    <t>0000000792 | 0000699 | CONDORI ARIAS JORGE LUIS</t>
  </si>
  <si>
    <t>0000000793 | 0000704 | BUSTOS ARENAS JENNIFER HERMINIA</t>
  </si>
  <si>
    <t>0000000794 | 0000702 | CHOQUEÑA AROHUANCA SONIA</t>
  </si>
  <si>
    <t>0000000795 | 0000694 | BAUTISTA MANRIQUE EDNA EDITH</t>
  </si>
  <si>
    <t>0000000796 | 0000695 | ARENAS PFUYO GERALDINE</t>
  </si>
  <si>
    <t>0000000797 | 0000715 | SANCHEZ LARIOS ROSALIA DEL PILAR</t>
  </si>
  <si>
    <t>0000000798 | 0000706 | DELGADO MEJIA DAVID</t>
  </si>
  <si>
    <t>0000000799 | 0000703 | HUIHUA BARREDA CESAR ARTURO</t>
  </si>
  <si>
    <t>0000000800 | - | -</t>
  </si>
  <si>
    <t>0000000801 | - | -</t>
  </si>
  <si>
    <t>0000000802 | 0000705 | LIZANO CAICHIHUA JOSE LUIS</t>
  </si>
  <si>
    <t>0000000803 | - | -</t>
  </si>
  <si>
    <t>0000000804 | 0000711 | FERNANDEZ SALAZAR ALEXANDER FIDEL</t>
  </si>
  <si>
    <t>0000000805 | 0000697 | ADRIANZEN ELERA DARWIN ERICK</t>
  </si>
  <si>
    <t>0000000806 | 0000708 | PAREDES PASTOR ANTHONY WILLIAM</t>
  </si>
  <si>
    <t>0000000807 | 0000713 | ORTIZ ARENAS NICOLAS AXEL</t>
  </si>
  <si>
    <t>0000000808 | 0000722 | RUIZ BURGA DENNIS HERNAN</t>
  </si>
  <si>
    <t>0000000809 | 0000707 | CARDENAS PARVINA JENIA</t>
  </si>
  <si>
    <t>0000000810 | 0000710 | MAMANI LUQUE YUDITH YOVANNA</t>
  </si>
  <si>
    <t>0000000811 | 0000714 | CHANGA SOLIS CÉSAR MIGUEL</t>
  </si>
  <si>
    <t>0000000812 | 0000709 | PAREDES CCORIMANYA JANETH</t>
  </si>
  <si>
    <t>0000000813 | 0000717 | VILCA RAMOS NILDA MARIBEL</t>
  </si>
  <si>
    <t>0000000814 | 0000712 | PEREZ GARCIA ALVARO</t>
  </si>
  <si>
    <t>0000000815 | 0000716 | GONZALES GALINDO ELENA MIYARI</t>
  </si>
  <si>
    <t>0000000816 | 0000721 | PORRAS BIZARRO NELLY KAREN</t>
  </si>
  <si>
    <t>0000000817 | 0000723 | NEIRA QUICAÑO WENDY LESLYE</t>
  </si>
  <si>
    <t>0000000818 | 0000724 | OJEDA CHATTI JOSE MIGUEL</t>
  </si>
  <si>
    <t>0000000820 | 0000725 | GUTIERREZ GARCIA SERGIO JAVIER</t>
  </si>
  <si>
    <t>0000000821 | 0000726 | SANCHEZ CASTILLO JEAN CARLOS</t>
  </si>
  <si>
    <t>0000000822 | 0000730 | JAIMES GAMARRA IRMA YOLANDA</t>
  </si>
  <si>
    <t>0000000823 | 0000731 | PERALTA ARAGON SILVIA KRYSTELL</t>
  </si>
  <si>
    <t>0000000824 | 0000727 | MONTANO CHAVEZ GLENDA VALIOSKA</t>
  </si>
  <si>
    <t>0000000825 | 0000729 | MAYTA POMA LIZBETH</t>
  </si>
  <si>
    <t>0000000826 | 0000728 | CHUMPITAZ OCHOA GIANFRANCO NESTOR</t>
  </si>
  <si>
    <t>0000000827 | 0000732 | RUIZ PEÑA RONALD</t>
  </si>
  <si>
    <t>0000000828 | 0000739 | BARZOLA ROJAS ROCIO FELIPA</t>
  </si>
  <si>
    <t>0000000829 | 0000733 | MENDOZA VILELA ANTHONY ALBERT</t>
  </si>
  <si>
    <t>0000000830 | 0000734 | MONZON CAVERO ESTEBAN ALONSO</t>
  </si>
  <si>
    <t>0000000831 | 0000735 | ARAPA MAMANI GERTRUDES LIBERTAD</t>
  </si>
  <si>
    <t>0000000832 | 0000738 | LUCERO YAIPEN RAUL EVARISTO</t>
  </si>
  <si>
    <t>0000000833 | 0000742 | ORTIZ SANDOVAL ANITA TATHIANA DEL ROSARIO</t>
  </si>
  <si>
    <t>0000000834 | 0000736 | MARQUINA FLORES JENNIFER MICHELL</t>
  </si>
  <si>
    <t>0000000835 | 0000737 | MALLQUI ESPINOZA MAGALY</t>
  </si>
  <si>
    <t>0000000836 | 0000741 | LECCA CHAVEZ AUREA FIORELLA</t>
  </si>
  <si>
    <t>0000000837 | 0000740 | ALVARADO MORALES DANIEL JESUS</t>
  </si>
  <si>
    <t>0000000838 | 0000743 | TAMARA VALDEZ ODORICO GIL</t>
  </si>
  <si>
    <t>0000000839 | 0000744 | ROMANI GARCES ALVINO ALBERTO</t>
  </si>
  <si>
    <t>0000000840 | - | -</t>
  </si>
  <si>
    <t>0000000841 | - | -</t>
  </si>
  <si>
    <t>0000000842 | - | -</t>
  </si>
  <si>
    <t>0000000844 | 0000748 | PRECIADO LARA GERARDO MIGUEL</t>
  </si>
  <si>
    <t>0000000845 | 0000749 | LAGUNA CHAVEZ ELBERTT ROVEL</t>
  </si>
  <si>
    <t>0000000846 | 0000747 | CHAVEZ DE LA VEGA VERONICA PATRICIA</t>
  </si>
  <si>
    <t>0000000847 | 0000750 | FERNANDEZ LLANOS JUAN JOSE</t>
  </si>
  <si>
    <t>0000000848 | PLLA VIATICO 43 | SIN NOMBRE</t>
  </si>
  <si>
    <t>0000000849 | 0000752 | SANCHEZ VILLAR CLAUDIO ESTEFANO</t>
  </si>
  <si>
    <t>0000000850 | 0000753 | SANTA LUCIA CONTRATISTAS &amp; CONSULTORES S.A.C.</t>
  </si>
  <si>
    <t>0000000851 | 0000751 | CANTO QUISPEALAYA JOSSIE MERCEDES</t>
  </si>
  <si>
    <t>0000000852 | 0000754 | INQUILTUPA AYACHO GONZALO</t>
  </si>
  <si>
    <t>0000000853 | 0000755 | QUISPE SUEROS WILBER</t>
  </si>
  <si>
    <t>0000000854 | 0000760 | PEREZ CASTELLANO NERCY NELLY</t>
  </si>
  <si>
    <t>0000000855 | 0000759 | SAAVEDRA SANDOVAL RONAL ALFREDO</t>
  </si>
  <si>
    <t>0000000856 | 0000757 | TORCILLAS TACAY ALEX FERNANDO</t>
  </si>
  <si>
    <t>0000000857 | 0000761 | QUINTO HUAMANTINGO JANETH</t>
  </si>
  <si>
    <t>0000000858 | 0000758 | ROJAS CARBAJAL ROCIO KELY</t>
  </si>
  <si>
    <t>0000000859 | 0000756 | ORTIZ PALOMINO EDISON</t>
  </si>
  <si>
    <t>0000000860 | 0000764 | RAMOS INCHE MARIEL PILAR</t>
  </si>
  <si>
    <t>0000000861 | 0000765 | MONTOYA BERMUDEZ AYRTON ALEXANDER</t>
  </si>
  <si>
    <t>0000000862 | 0000769 | RIOJAS LAZARO HENRY JESUS</t>
  </si>
  <si>
    <t>0000000863 | 0000766 | GUTIERREZ HUAYTA HERBERT RAUL</t>
  </si>
  <si>
    <t>0000000864 | 0000767 | ACOSTA YNUMA DIEGO LEANDRO</t>
  </si>
  <si>
    <t>0000000865 | 0000763 | CASANOVA BERMUDEZ LUIS ANGEL CRISTOFHER</t>
  </si>
  <si>
    <t>0000000866 | 0000771 | REMACHI ENRIQUEZ YULFO</t>
  </si>
  <si>
    <t>0000000867 | 0000772 | QUISPE MUCHICA JORGE LUIS</t>
  </si>
  <si>
    <t>0000000868 | 0000762 | PERALTA SUPANTA GIANFRANCO ANTONIO</t>
  </si>
  <si>
    <t>0000000869 | 0000768 | DUEÑAS ARAUJO JOEL ANTONY</t>
  </si>
  <si>
    <t>0000001790</t>
  </si>
  <si>
    <t>0000802</t>
  </si>
  <si>
    <t>01/06/2026</t>
  </si>
  <si>
    <t>0000000870 | 0000802 | IRIARTE VILCHEZ WILLIAMS ALIN</t>
  </si>
  <si>
    <t>0000000871 | - | -</t>
  </si>
  <si>
    <t>0000000872 | 0000777 | GALLARDO DIAZ AUBER YHON</t>
  </si>
  <si>
    <t>0000000873 | 0000770 | SANTOS LOPEZ ANGELA MIRIAM</t>
  </si>
  <si>
    <t>0000000874 | 0000775 | MANRIQUE HENRIQUEZ WILLIAM ERIC</t>
  </si>
  <si>
    <t>0000000875 | 0000779 | OCHANTE CASTILLO PAUL FELIX</t>
  </si>
  <si>
    <t>0000000876 | 0000778 | ECHEVARRIA TOLEDO ARLETTE ALEXANDRA</t>
  </si>
  <si>
    <t>0000000877 | 0000776 | HUILLCAYA HUAMANI RICHART</t>
  </si>
  <si>
    <t>0000000878 | 0000773 | PADILLA RUIZ CLAUDIA MILAGROS</t>
  </si>
  <si>
    <t>0000000880 | 0000781 | GUEVARA VALLEJOS GLORIA ESTEFANY</t>
  </si>
  <si>
    <t>0000000881 | 0000782 | MELENDEZ CHOTA AQUINO</t>
  </si>
  <si>
    <t>0000000882 | 0000780 | GALVEZ SALDAÑA DAVID GUILLERMO</t>
  </si>
  <si>
    <t>0000000883 | 0000783 | VARGAS RAMOS MARIA PAZ</t>
  </si>
  <si>
    <t>0000000884 | 0000784 | HUDSON GOMEZ KEVIN ENRIQUE</t>
  </si>
  <si>
    <t>0000000885 | 0000789 | FULL MOTRIX PERU S.A.C.</t>
  </si>
  <si>
    <t>0000000886 | 0000788 | ARANA ASTOPILCO JESSICA EDITH</t>
  </si>
  <si>
    <t>0000000887 | 0000785 | DIAZ TERRONES MANUEL MARTIN</t>
  </si>
  <si>
    <t>0000000888 | 0000786 | GONZALES BADA JOSE GIANCARLO</t>
  </si>
  <si>
    <t>0000000889 | 0000787 | MONDRAGON RAFAEL JIANPIERRE ANTONY</t>
  </si>
  <si>
    <t>0000000890 | 0000790 | GUERRERO LABAN ELICEO</t>
  </si>
  <si>
    <t>0000000891 | 0000791 | ROJAS LAZO PAOLA KATHERIN</t>
  </si>
  <si>
    <t>0000000892 | 0000794 | SANCHEZ RAMIREZ PAULA NICOLL</t>
  </si>
  <si>
    <t>0000000893 | RM 068-2025-TR | SIN NOMBRE</t>
  </si>
  <si>
    <t>0000000894 | 0000795 | ALTAMIRANO MARROQUIN JERSY GERALD</t>
  </si>
  <si>
    <t>0000000895 | 0000800 | MENDOZA AGUIRRE MAC GIVER ROMELIO</t>
  </si>
  <si>
    <t>0000000896 | RM 068-2025-TR | SIN NOMBRE</t>
  </si>
  <si>
    <t>0000804</t>
  </si>
  <si>
    <t>02/06/2026</t>
  </si>
  <si>
    <t>0000000897 | 0000804 | CARMIN DAMIAN JUAN CARLOS</t>
  </si>
  <si>
    <t>0000000898 | 0000799 | HUACHUA HUARANCCA LUIS ENRIQUE</t>
  </si>
  <si>
    <t>0000000899 | 0000798 | CUEVA SCHAUMANN JOSE LUIS</t>
  </si>
  <si>
    <t>0000000900 | 0000797 | ALZAMORA YUPANQUI VICTOR RAUL</t>
  </si>
  <si>
    <t>0000000901 | 0000796 | VARELA BOHORQUEZ ANTONIO FERNANDO</t>
  </si>
  <si>
    <t>0000000902 | 0000801 | FLORES NAVARRO INGRITH VERONICA</t>
  </si>
  <si>
    <t>0000000903 | - | -</t>
  </si>
  <si>
    <t>0000000904 | - | -</t>
  </si>
  <si>
    <t>0000000905 | RM 068-2025-TR | SIN NOMBRE</t>
  </si>
  <si>
    <t>CCMN-002784: SERVICIO DE ORGANIZACION, FOLIACION E INVENTARIO DEL ACERVO DOCUMENTAL UT LAMBAYEQUE</t>
  </si>
  <si>
    <t>0000000906 | RM 068-2025-TR | SIN NOMBRE</t>
  </si>
  <si>
    <t>CCMN-002785: SERVICIO DE AGUA POTABLE Y ALCANTARILLADO PARA LA UNIDAD TERRITORIAL LIMA NORTE DEL PROGRAMA DE EMPL</t>
  </si>
  <si>
    <t>0000811</t>
  </si>
  <si>
    <t>04/06/2026</t>
  </si>
  <si>
    <t>0000000907 | 0000811 | PLUZ ENERGÍA PERÚ S.A.A.</t>
  </si>
  <si>
    <t>CCMN-002786: SERVICIO DE ENERGIA ELECTRICA PARA LA UNIDAD TERRITORIAL LIMA NORTE DEL PROGRAMA DE EMPLEO TEMPORAL</t>
  </si>
  <si>
    <t>0000806</t>
  </si>
  <si>
    <t>03/06/2026</t>
  </si>
  <si>
    <t>0000000908 | 0000806 | CAMONES PADILLA MARIANO BENJAMIN</t>
  </si>
  <si>
    <t>0000000908</t>
  </si>
  <si>
    <t>CCMN-002787: SERVICIO DE ESPECIALISTA EN PROCESOS CONTABLES Y FINANCIEROS PARA LA COORDINACION FUNCIONAL DE CONTA</t>
  </si>
  <si>
    <t>0000823</t>
  </si>
  <si>
    <t>09/06/2026</t>
  </si>
  <si>
    <t>0000000909 | 0000823 | MACADE ARQUITECTURA &amp; INGENIERIA E.I.R.L.</t>
  </si>
  <si>
    <t>CCMN-002783: SERVICIO DE PINTADO DE AMBIENTES DE LA OFICINA NACIONAL DEL PROGRAMA DE EMPLEO TEMPORAL LLAMKASUN PE</t>
  </si>
  <si>
    <t>0000000910 | RM 068-2025-TR | SIN NOMBRE</t>
  </si>
  <si>
    <t>CCMN-002788: SERVICIO DE VERIFICACION Y FISCALIZACION POSTERIOR DE EXPEDIENTES PARA LA COORDINACION FUNCIONAL DE</t>
  </si>
  <si>
    <t>0000000912 | RM 068-2025-TR | SIN NOMBRE</t>
  </si>
  <si>
    <t>CCMN-002790: SERVICIO DE ANALISIS Y MONITOREO CONTABLE FINANCIERO PARA LA COORDINACION FUNCIONAL DE CONTABILIDAD</t>
  </si>
  <si>
    <t>0000001801</t>
  </si>
  <si>
    <t>0000000913 | RM 068-2025-TR | SIN NOMBRE</t>
  </si>
  <si>
    <t>0000000913</t>
  </si>
  <si>
    <t>CCMN-002791: SERVICIO DE CONTROL DOCUMENTARIO Y ADMINISTRATIVO  EN LA COORDINACION FUNCIONAL DE ABASTECIMIENTO Y</t>
  </si>
  <si>
    <t>0000000914 | RM 068-2025-TR | SIN NOMBRE</t>
  </si>
  <si>
    <t>CCMN-002793: SERVICIO DE ASISTENCIA TECNICA ADMINISTRATIVA LEGAL PARA LA UNIDAD FUNCIONAL DE RECURSOS HUMANOS DEL</t>
  </si>
  <si>
    <t>0000000915 | RM 068-2025-TR | SIN NOMBRE</t>
  </si>
  <si>
    <t>CCMN-002794: SERVICIO DE SEGUIMIENTO Y MONITOREO DE EJECUCION DE ACTIVIDADES DE RECURSOS HUMANOS,</t>
  </si>
  <si>
    <t>0000000916 | RM 068-2025-TR | SIN NOMBRE</t>
  </si>
  <si>
    <t>CCMN-002795: SERVICIO DE MANTENIMIENTO CORRECTIVO PARA EL VEHICULO DE MARCA Y MODELO NISSAN FRONTIER PLACA EAE890</t>
  </si>
  <si>
    <t>0000000917 | RM 068-2025-TR | SIN NOMBRE</t>
  </si>
  <si>
    <t>CCMN-002796: SERVICIO DE TALLER DE SUPERVISION Y LIQUIDACION DE OBRA POR ADMINISTRACION DIRECTA</t>
  </si>
  <si>
    <t>CCMN-002797: SERVICIO DE INTERNET PARA LA OFICINA DE LA UT LIMA NORTE DEL PROGRAMA</t>
  </si>
  <si>
    <t>0000818</t>
  </si>
  <si>
    <t>05/06/2026</t>
  </si>
  <si>
    <t>0000000919 | 0000818 | PERALTA SUPANTA GIANFRANCO ANTONIO</t>
  </si>
  <si>
    <t>CCMN-002801: SERVICIO DE ADMINISTRATIVO CONTABLE PARA LA COORDINACION FUNCIONAL DE CONTABILIDAD</t>
  </si>
  <si>
    <t>0000822</t>
  </si>
  <si>
    <t>0000000920 | 0000822 | ROMAN PEREZ ALEX NOE</t>
  </si>
  <si>
    <t>CCMN-002802: SERVICIO DE SUPERVISION, SEGUIMIENTO Y MONITOREO A LAS INTERVENCIONES FINANCIADAS POR EL PROGRAMA DE</t>
  </si>
  <si>
    <t>18/06/2026</t>
  </si>
  <si>
    <t>0000000921 | 0000110 | GRUPO ACYMYR S.A.C.</t>
  </si>
  <si>
    <t>CCMN-002803: ADQUISICION DE PAPEL BOND A4 80 G HOMOLOGADO PARA LAS DIFERENTES UNIDADES TERRITORIALES A NIVEL NAC</t>
  </si>
  <si>
    <t>0000820</t>
  </si>
  <si>
    <t>08/06/2026</t>
  </si>
  <si>
    <t>0000000922 | 0000820 | GUERRERO GOMEZ VICTOR DANIEL</t>
  </si>
  <si>
    <t>CCMN-002799: SERVICIO DE GUARDIANIA TURNO DIURNO PARA LAS INSTALACIONES - UT ANCASH G01</t>
  </si>
  <si>
    <t>0000821</t>
  </si>
  <si>
    <t>0000000923 | 0000821 | MALLQUI ROJAS EDWIN AURELIO</t>
  </si>
  <si>
    <t>CCMN-002800: SERVICIO DE GUARDIANIA TURNO NOCTURNO PARA LAS INSTALACIONES - UT ANCASH G02</t>
  </si>
  <si>
    <t>0000000924 | RM 068-2025-TR | SIN NOMBRE</t>
  </si>
  <si>
    <t>CCMN-002804: SERVICIO DE ASISTENCIA ADMINISTRATIVA PARA LA GESTION ADMINISTRATIVA Y ORGANIZACION UT MOQUEGUA</t>
  </si>
  <si>
    <t>0000000925 | RM 068-2025-TR | SIN NOMBRE</t>
  </si>
  <si>
    <t>PROGRAMACION DE VIATICOS POR COMISION DE SERVICIO DE LA UT LIMA NORTE</t>
  </si>
  <si>
    <t>0000000926 | RM 068-2025-TR | SIN NOMBRE</t>
  </si>
  <si>
    <t>CCMN-002805: SERVICIO ESPECIALIZADO DE SEGUIMIENTO Y MONITOREO DE LA IMPLEMENTACION DEL MODELO DE INTEGRIDAD, PAR</t>
  </si>
  <si>
    <t>0000829</t>
  </si>
  <si>
    <t>12/06/2026</t>
  </si>
  <si>
    <t>0000000927 | 0000829 | AGRO INVERSIONES Y TRANSPORTES JIMMY S.A.C</t>
  </si>
  <si>
    <t>CCMN-002807: SERVICIO DE CARGA Y TRASLADO DE DOCUMENTOS DE LA UNIDAD TERRITORIAL AYACUCHO</t>
  </si>
  <si>
    <t>0000830</t>
  </si>
  <si>
    <t>0000000928 | 0000830 | CONSORCIO EDUCATIVO COMPUTRON S.A.C.</t>
  </si>
  <si>
    <t>CCMN-002806: SERVICIO DEL CURSO DE INTELIGENCIA ARTIFICIAL PARA LA GESTION PUBLICA, PARA LA EJECUCION DEL PLAN DE</t>
  </si>
  <si>
    <t>0000000929 | RM 068-2025-TR | SIN NOMBRE</t>
  </si>
  <si>
    <t>CCMN-002808: SERVICIO DE CONDUCCION DE VEHICULO PARA EL TRASLADO DEL PERSONAL QUE LABORA EN LA UNIDAD TERRITORIAL</t>
  </si>
  <si>
    <t>0000828</t>
  </si>
  <si>
    <t>0000000930 | 0000828 | PORTOCARRERO REATEGUI LISBETH</t>
  </si>
  <si>
    <t>CCMN-002809: SERVICIO ESPECIALIZADO EN LIQUIDACION DE PROYECTOS INVERSION Y ACTIVIDADES - UT AMAZONAS G01</t>
  </si>
  <si>
    <t>0000000931 | RM 068-2025-TR | SIN NOMBRE</t>
  </si>
  <si>
    <t>CCMN-002810: SERVICIO DE GUARDIANIA TURNO DIURNO PARA LAS INSTALACIONES DE LA UT ICA-AYACUCHO SUR</t>
  </si>
  <si>
    <t>CCMN-002811: CONTRATACION DEL SERVICIO DE TRANSPORTE AEREO PARA LA COMISION DEL PERSONAL DE LLAMKASUN PERU</t>
  </si>
  <si>
    <t>OPD 652-2026</t>
  </si>
  <si>
    <t>16/06/2026</t>
  </si>
  <si>
    <t>0000000933 | OPD 652-2026 | ENTEL PERU S.A.</t>
  </si>
  <si>
    <t>RECONOCIMIENTO DE DEUDA A FAVOR DE LA EMPRESA ENTEL PERU S A  POR EL SERVICIO DE TECNOLOGÍA MÓVIL, RED PRIVADA Y ALQUILER DE CIENTO SIETE (107) EQUIPOS PARA EL PROGRAMA DE EMPLEO TEMPORAL LLAMKASUN PERÚ</t>
  </si>
  <si>
    <t>0000000934 | - | -</t>
  </si>
  <si>
    <t>CCMN-000027: SEGURIDAD Y VIGILANCIA UT LA LIBERTAD - ACNAS NOROESTE</t>
  </si>
  <si>
    <t>0000834</t>
  </si>
  <si>
    <t>15/06/2026</t>
  </si>
  <si>
    <t>0000000935 | 0000834 | GARCÍA TORRES MIRKO</t>
  </si>
  <si>
    <t>CCMN-002812: SERVICIO ESPECIALIZADO EN LIQUIDACION DE PROYECTOS INVERSION Y ACTIVIDADES - UT AMAZONAS G02</t>
  </si>
  <si>
    <t>0000833</t>
  </si>
  <si>
    <t>0000000936 | 0000833 | VARAS LLOCLLA CARLOS ENRIQUE</t>
  </si>
  <si>
    <t>CCMN-002813: SERVICIO DE SUPERVISION, SEGUIMIENTO Y MONITOREO A LAS INTERVENCIONES FINANCIADAS UT AREQUIPA</t>
  </si>
  <si>
    <t>RECONOCIMIENTO DE PAGO POR EL SERVICIO DE TRASLADO DE BIENES MUEBLES PATRIMONIALES Y ACCESORIOS A DIECINUEVE (19) UNIDADES TERRITORIALES Y UNA (01) OFICINA ENLACE DEL PROGRAMA DE EMPLEO TEMPORAL LLAMKASUN PERÚ</t>
  </si>
  <si>
    <t>0000000938 | RM 068-2025-TR | SIN NOMBRE</t>
  </si>
  <si>
    <t>CCMN-002815: SERVICIO DE GUARDIANIA DIURNO PARA LAS INSTALACIONES DE LA UT APURIMAC</t>
  </si>
  <si>
    <t>0000000939 | RM 068-2025-TR | SIN NOMBRE</t>
  </si>
  <si>
    <t>CCMN-002814: SERVICIO ESPECIALIZADO EN ANALISIS NORMATIVO PARA LA UNIDAD FUNCIONAL DE RECURSOS HUMANOS</t>
  </si>
  <si>
    <t>0000000940 | RM 068-2025-TR | SIN NOMBRE</t>
  </si>
  <si>
    <t>CCMN-002817: SERVICIO DE ASISTENCIA EN LA ELABORACION DE DOCUMENTOS ADMINISTRATIVOS, PARA LA UNIDAD TERRITORIAL P</t>
  </si>
  <si>
    <t>0000840</t>
  </si>
  <si>
    <t>17/06/2026</t>
  </si>
  <si>
    <t>0000000941 | 0000840 | CCANTO HUIZA MARIA ISABEL</t>
  </si>
  <si>
    <t>CCMN-002816: SERVICIO DE MANTENIMIENTO Y LIMPIEZA DE LOCAL PARA LA UNIDAD TERRITORIAL HUANCAVELICA DEL PROGRAMA D</t>
  </si>
  <si>
    <t>0000000942 | RM 068-2025-TR | SIN NOMBRE</t>
  </si>
  <si>
    <t>CCMN-002818: CONTRATACION DEL SERVICIO DE INTERNET PARA LA OFICINA DE LA UNIDAD TERRITORIAL CUSCO  MADRE DE DIOS</t>
  </si>
  <si>
    <t>0000000943 | 0000109 | MORANTE PRADO MARIA ELENA</t>
  </si>
  <si>
    <t>CCMN-002792: ADQUISICION DE EQUIPAMIENTO PARA LOS VEHICULOS A CARGO DE LA COORDINACION FUNCIONAL DE ABASTECIMIE</t>
  </si>
  <si>
    <t>0000000944 | RM 068-2025-TR | SIN NOMBRE</t>
  </si>
  <si>
    <t>CCMN-002819: SERVICIO DE SUPERVISION, SEGUIMIENTO Y MONITOREO A LAS INTERVENCIONES FINANCIADAS UT PIURA-TUMBES</t>
  </si>
  <si>
    <t>0000000945 | RM 068-2025-TR | SIN NOMBRE</t>
  </si>
  <si>
    <t>CCMN-002821: SERVICIO DE REVISION DE CONTENIDO COMUNICACIONAL Y DE DISENO GRAFICO</t>
  </si>
  <si>
    <t>0000849</t>
  </si>
  <si>
    <t>23/06/2026</t>
  </si>
  <si>
    <t>0000000946 | 0000849 | DUFFOO CALLIRGOS DIEGO ENRIQUE</t>
  </si>
  <si>
    <t>CCMN-002823: SECRETARIO ARBITRAL EN EL PROCESO DE NEGOCIACION COLECTIVA DESCENTRALIZADA 2026-2027</t>
  </si>
  <si>
    <t>0000842</t>
  </si>
  <si>
    <t>0000000947 | 0000842 | CHANGA SOLIS CÉSAR MIGUEL</t>
  </si>
  <si>
    <t>CCMN-002825: SERVICIO DE ASISTENCIA TECNICA EN REVISION Y ANALISIS DE DOCUMENTOS TECNICOA PARA LA ACTUALIZACION D</t>
  </si>
  <si>
    <t>0000848</t>
  </si>
  <si>
    <t>0000000948 | 0000848 | VILA ESCARZA MARIFER CAROLINA</t>
  </si>
  <si>
    <t>0000000948</t>
  </si>
  <si>
    <t>CCMN-002824: SERVICIO DE ORIENTACION Y RECEPCION DOCUMENTAL EN MESA DE PARTES, PARA LA UNIDAD TERRITORIAL AYACUCO</t>
  </si>
  <si>
    <t>0000847</t>
  </si>
  <si>
    <t>0000000949 | 0000847 | BASALDUA RAMIREZ ISAAC MARIA</t>
  </si>
  <si>
    <t>CCMN-002826: SERVICIO DE ASISTENCIA TECNICA A ORGANISMOS EJECUTORES Y SEGUIMIENTO VINCULADO A LA GESTION DEL BIEN</t>
  </si>
  <si>
    <t>0000000950 | RM 068-2025-TR | SIN NOMBRE</t>
  </si>
  <si>
    <t>CCMN-002827: SERVICIO DE MANTENIMIENTO PREVENTIVO, PARA EL VEHICULO DE MARCA Y MODELO MITSUBISHI L200 EGA-001 ASI</t>
  </si>
  <si>
    <t>0000000951 | - | -</t>
  </si>
  <si>
    <t>CCMN-002828: SERVICIO DE LIMPIEZA INTEGRAL PARA LAS INSTALACIONES DE LA OFICINA NACIONAL Y ARCHIVO CENTRAL</t>
  </si>
  <si>
    <t>0000000952 | RM 068-2025-TR | SIN NOMBRE</t>
  </si>
  <si>
    <t>CCMN-002829: SERVICIO DE SEGUIMIENTO DE CUMPLIMIENTO DE OBLIGACIONES CONTRACTUALES EN LA COORDINACION FUNCIONAL D</t>
  </si>
  <si>
    <t>0000851</t>
  </si>
  <si>
    <t>24/06/2026</t>
  </si>
  <si>
    <t>0000000953 | 0000851 | TUFIÑO YNCA KETTY KARINA</t>
  </si>
  <si>
    <t>CCMN-002830: SERVICIO DE ORGANIZACION, FOLIACION E INVENTARIO DEL ACERVO DOCUMENTAL PARA LA UT LIMA NORTE</t>
  </si>
  <si>
    <t>0000000954 | 0000127 | NAPA PONCE EDUARDO</t>
  </si>
  <si>
    <t>CCMN-002831: ADQUISICION DE MATERIALES ELECTRICOS Y SIMILARES PARA LA COORDINACION FUNCIONAL DE ABASTECIMIENTO Y</t>
  </si>
  <si>
    <t>0000000955 | RM 068-2025-TR | SIN NOMBRE</t>
  </si>
  <si>
    <t>CCMN-002832: SERVICIO DE MANTENIMIENTO Y LIMPIEZA DE LOCAL - UT AMAZONAS</t>
  </si>
  <si>
    <t>0000000956 | RM 068-2025-TR | SIN NOMBRE</t>
  </si>
  <si>
    <t>CCMN-002835: SERVICIO DE ASISTENCIA TECNICA A ORGANISMOS EJECUTORES Y SEGUIMIENTO VINCULADO A LA GESTION DEL BIEN</t>
  </si>
  <si>
    <t>0000853</t>
  </si>
  <si>
    <t>0000000957 | 0000853 | CHIPANA QUISPE OLGA</t>
  </si>
  <si>
    <t>CCMN-002833: SERVICIO DE MANTENIMIENTO Y LIMPIEZA DE LOCAL PARA LA OFICINA DE MADRE DE DIOS</t>
  </si>
  <si>
    <t>CCMN-002834: SERVICIO DE ASISTENCIA TECNICA A ORGANISMOS EJECUTORES Y SEGUIMIENTO VINCULADO A LA GESTION DEL BIEN</t>
  </si>
  <si>
    <t>CCMN-002837: SERVICIO DE MANTENIMIENTO PREVENTIVO PARA EL VEHICULO ASIGNADO A LA UT AREQUIPA</t>
  </si>
  <si>
    <t>0000859</t>
  </si>
  <si>
    <t>0000000961 | 0000859 | CASTILLO VEGA RAUL EDWARD</t>
  </si>
  <si>
    <t>CCMN-002839: SERVICIO DE GUARDIANIA TURNO NOCTURNO PARA LAS INSTALACIONES DE LA UNIDAD TERRITORIAL LIMA NORTE</t>
  </si>
  <si>
    <t>0000858</t>
  </si>
  <si>
    <t>0000000962 | 0000858 | CHINGAY HUAMAN ENMA GIOVANA</t>
  </si>
  <si>
    <t>CCMN-002838: SERVICIO DE ASISTENCIA TECNICA A ORGANISMOS EJECUTORES Y SEGUIMIENTO VINCULADOS A LA GP UT CAJAMARCA</t>
  </si>
  <si>
    <t>0000857</t>
  </si>
  <si>
    <t>0000000963 | 0000857 | RODRIGUEZ CRUZ JOSEPH IGOR</t>
  </si>
  <si>
    <t>CCMN-002840: SERVICIO DE ASISTENCIA TECNICA A ORGANISMOS EJECUTORES Y SEGUIMIENTO VINCULADO A LA GESTION DEL BIEN</t>
  </si>
  <si>
    <t>CCMN-002841: SERVICIO DE GUARDIANIA NOCTURNO PARA LAS INSTALACIONES DE LA UNIDAD TERRITORIAL UCAYALI</t>
  </si>
  <si>
    <t>CCMN-002842: SERVICIO DE ASISTENCIA EN LA ELABORACION DE DOCUMENTOS ADMINISTRATIVOS PARA LA UFRH</t>
  </si>
  <si>
    <t>0000000966 | - | -</t>
  </si>
  <si>
    <t>CCMN-000005: ADQUISICION DE COMBUSTIBLE DIESEL B5 S50 PARA EL SUMINISTRO A LA CAMIONETA ASIGNADA A LA UNIDAD TERR</t>
  </si>
  <si>
    <t>JUL2</t>
  </si>
  <si>
    <t>0000000003 | 0000008 | GALLOSO ROSAS YULIANA LIZBETH</t>
  </si>
  <si>
    <t>0000092</t>
  </si>
  <si>
    <t>0000000106 | 0000092 | OSCO PARI JOHN PETER</t>
  </si>
  <si>
    <t>0000177</t>
  </si>
  <si>
    <t>0000000187 | 0000177 | GRUPO MAC SEGURIDAD PRIVADA S.R.L.</t>
  </si>
  <si>
    <t>0000905</t>
  </si>
  <si>
    <t>09/07/2026</t>
  </si>
  <si>
    <t>0000000209 | 0000905 | AERO TRANSPORTE S A</t>
  </si>
  <si>
    <t>0000175</t>
  </si>
  <si>
    <t>0000000210 | 0000175 | PROTECTA S.A. COMPAÑIA DE SEGUROS Y REASEGUROS</t>
  </si>
  <si>
    <t>0000000212 | - | -</t>
  </si>
  <si>
    <t>0000903</t>
  </si>
  <si>
    <t>0000000213 | 0000903 | STAR UP S.A.C.</t>
  </si>
  <si>
    <t>0000002074</t>
  </si>
  <si>
    <t>0000907</t>
  </si>
  <si>
    <t>0000000214 | 0000907 | AERO TRANSPORTE S A</t>
  </si>
  <si>
    <t>0000179</t>
  </si>
  <si>
    <t>0000000217 | 0000179 | K &amp; CH SERVICIOS S.R.L.</t>
  </si>
  <si>
    <t>0000203</t>
  </si>
  <si>
    <t>0000000227 | 0000203 | QUISPE MESTAS VIDAL</t>
  </si>
  <si>
    <t>0000000235 | - | -</t>
  </si>
  <si>
    <t>0000001123</t>
  </si>
  <si>
    <t>0000383</t>
  </si>
  <si>
    <t>0000000415 | 0000383 | GONZALES QUISPE JHOSELIN</t>
  </si>
  <si>
    <t>0000376</t>
  </si>
  <si>
    <t>0000000452 | 0000376 | SOLORZANO GOMEZ JOHANNA</t>
  </si>
  <si>
    <t>0000443</t>
  </si>
  <si>
    <t>0000000515 | 0000443 | MEDRANO LUQUE JHON ADERLY</t>
  </si>
  <si>
    <t>0000565</t>
  </si>
  <si>
    <t>0000000648 | 0000565 | GARCIA BENITES ANA MARIA</t>
  </si>
  <si>
    <t>0000602</t>
  </si>
  <si>
    <t>0000000683 | 0000602 | TELLO SINARAHUA KATERYN</t>
  </si>
  <si>
    <t>0000672</t>
  </si>
  <si>
    <t>0000000770 | 0000672 | SANTOS JAMANCA ALESSANDRA BELEN</t>
  </si>
  <si>
    <t>0000000905. CCMN-002784: SERVICIO DE ORGANIZACION, FOLIACION E INVENTARIO DEL ACERVO DOCUMENTAL UT LAMBAYEQUE</t>
  </si>
  <si>
    <t>0000000906. CCMN-002785: SERVICIO DE AGUA POTABLE Y ALCANTARILLADO PARA LA UNIDAD TERRITORIAL LIMA NORTE DEL PROGRAMA DE EMPL</t>
  </si>
  <si>
    <t>0000000907. CCMN-002786: SERVICIO DE ENERGIA ELECTRICA PARA LA UNIDAD TERRITORIAL LIMA NORTE DEL PROGRAMA DE EMPLEO TEMPORAL</t>
  </si>
  <si>
    <t>0000000908. CCMN-002787: SERVICIO DE ESPECIALISTA EN PROCESOS CONTABLES Y FINANCIEROS PARA LA COORDINACION FUNCIONAL DE CONTA</t>
  </si>
  <si>
    <t>0000000909. CCMN-002783: SERVICIO DE PINTADO DE AMBIENTES DE LA OFICINA NACIONAL DEL PROGRAMA DE EMPLEO TEMPORAL LLAMKASUN PE</t>
  </si>
  <si>
    <t>0000000910. CCMN-002788: SERVICIO DE VERIFICACION Y FISCALIZACION POSTERIOR DE EXPEDIENTES PARA LA COORDINACION FUNCIONAL DE</t>
  </si>
  <si>
    <t>0000000912. CCMN-002790: SERVICIO DE ANALISIS Y MONITOREO CONTABLE FINANCIERO PARA LA COORDINACION FUNCIONAL DE CONTABILIDAD</t>
  </si>
  <si>
    <t>0000000913. CCMN-002791: SERVICIO DE CONTROL DOCUMENTARIO Y ADMINISTRATIVO  EN LA COORDINACION FUNCIONAL DE ABASTECIMIENTO Y</t>
  </si>
  <si>
    <t>0000000914. CCMN-002793: SERVICIO DE ASISTENCIA TECNICA ADMINISTRATIVA LEGAL PARA LA UNIDAD FUNCIONAL DE RECURSOS HUMANOS DEL</t>
  </si>
  <si>
    <t>0000000915. CCMN-002794: SERVICIO DE SEGUIMIENTO Y MONITOREO DE EJECUCION DE ACTIVIDADES DE RECURSOS HUMANOS,</t>
  </si>
  <si>
    <t>0000000916. CCMN-002795: SERVICIO DE MANTENIMIENTO CORRECTIVO PARA EL VEHICULO DE MARCA Y MODELO NISSAN FRONTIER PLACA EAE890</t>
  </si>
  <si>
    <t>0000000917. CCMN-002796: SERVICIO DE TALLER DE SUPERVISION Y LIQUIDACION DE OBRA POR ADMINISTRACION DIRECTA</t>
  </si>
  <si>
    <t>0000881</t>
  </si>
  <si>
    <t>01/07/2026</t>
  </si>
  <si>
    <t>0000000918 | 0000881 | FLEETEC CORPORATION S.A.C.</t>
  </si>
  <si>
    <t>0000000918. CCMN-002797: SERVICIO DE INTERNET PARA LA OFICINA DE LA UT LIMA NORTE DEL PROGRAMA</t>
  </si>
  <si>
    <t>0000000919. CCMN-002801: SERVICIO DE ADMINISTRATIVO CONTABLE PARA LA COORDINACION FUNCIONAL DE CONTABILIDAD</t>
  </si>
  <si>
    <t>0000000920. CCMN-002802: SERVICIO DE SUPERVISION, SEGUIMIENTO Y MONITOREO A LAS INTERVENCIONES FINANCIADAS POR EL PROGRAMA DE</t>
  </si>
  <si>
    <t>0000000921. CCMN-002803: ADQUISICION DE PAPEL BOND A4 80 G HOMOLOGADO PARA LAS DIFERENTES UNIDADES TERRITORIALES A NIVEL NAC</t>
  </si>
  <si>
    <t>0000000922. CCMN-002799: SERVICIO DE GUARDIANIA TURNO DIURNO PARA LAS INSTALACIONES - UT ANCASH G01</t>
  </si>
  <si>
    <t>0000000923. CCMN-002800: SERVICIO DE GUARDIANIA TURNO NOCTURNO PARA LAS INSTALACIONES - UT ANCASH G02</t>
  </si>
  <si>
    <t>0000000924. CCMN-002804: SERVICIO DE ASISTENCIA ADMINISTRATIVA PARA LA GESTION ADMINISTRATIVA Y ORGANIZACION UT MOQUEGUA</t>
  </si>
  <si>
    <t>0000000925. PROGRAMACION DE VIATICOS POR COMISION DE SERVICIO DE LA UT LIMA NORTE</t>
  </si>
  <si>
    <t>0000000926. CCMN-002805: SERVICIO ESPECIALIZADO DE SEGUIMIENTO Y MONITOREO DE LA IMPLEMENTACION DEL MODELO DE INTEGRIDAD, PAR</t>
  </si>
  <si>
    <t>0000000927. CCMN-002807: SERVICIO DE CARGA Y TRASLADO DE DOCUMENTOS DE LA UNIDAD TERRITORIAL AYACUCHO</t>
  </si>
  <si>
    <t>0000000928. CCMN-002806: SERVICIO DEL CURSO DE INTELIGENCIA ARTIFICIAL PARA LA GESTION PUBLICA, PARA LA EJECUCION DEL PLAN DE</t>
  </si>
  <si>
    <t>0000000929. CCMN-002808: SERVICIO DE CONDUCCION DE VEHICULO PARA EL TRASLADO DEL PERSONAL QUE LABORA EN LA UNIDAD TERRITORIAL</t>
  </si>
  <si>
    <t>0000000930. CCMN-002809: SERVICIO ESPECIALIZADO EN LIQUIDACION DE PROYECTOS INVERSION Y ACTIVIDADES - UT AMAZONAS G01</t>
  </si>
  <si>
    <t>0000000931. CCMN-002810: SERVICIO DE GUARDIANIA TURNO DIURNO PARA LAS INSTALACIONES DE LA UT ICA-AYACUCHO SUR</t>
  </si>
  <si>
    <t>0000002037</t>
  </si>
  <si>
    <t>0000891</t>
  </si>
  <si>
    <t>03/07/2026</t>
  </si>
  <si>
    <t>0000000932 | 0000891 | LATAM AIRLINES PERU S.A.</t>
  </si>
  <si>
    <t>0000000932. CCMN-002811: CONTRATACION DEL SERVICIO DE TRANSPORTE AEREO PARA LA COMISION DEL PERSONAL DE LLAMKASUN PERU</t>
  </si>
  <si>
    <t>0000000933. RECONOCIMIENTO DE DEUDA A FAVOR DE LA EMPRESA ENTEL PERU S A  POR EL SERVICIO DE TECNOLOGÍA MÓVIL, RED PRIVADA Y ALQUILER DE CIENTO SIETE (107) EQUIPOS PARA EL PROGRAMA DE EMPLEO TEMPORAL LLAMKASUN PERÚ</t>
  </si>
  <si>
    <t>0000000934. CCMN-000027: SEGURIDAD Y VIGILANCIA UT LA LIBERTAD - ACNAS NOROESTE</t>
  </si>
  <si>
    <t>0000000935. CCMN-002812: SERVICIO ESPECIALIZADO EN LIQUIDACION DE PROYECTOS INVERSION Y ACTIVIDADES - UT AMAZONAS G02</t>
  </si>
  <si>
    <t>0000000936. CCMN-002813: SERVICIO DE SUPERVISION, SEGUIMIENTO Y MONITOREO A LAS INTERVENCIONES FINANCIADAS UT AREQUIPA</t>
  </si>
  <si>
    <t>OPD 673-2026</t>
  </si>
  <si>
    <t>02/07/2026</t>
  </si>
  <si>
    <t>0000000937 | OPD 673-2026 | CLEMENT GROUP E.I.R.L.</t>
  </si>
  <si>
    <t>0000000937. RECONOCIMIENTO DE PAGO POR EL SERVICIO DE TRASLADO DE BIENES MUEBLES PATRIMONIALES Y ACCESORIOS A DIECINUEVE (19) UNIDADES TERRITORIALES Y UNA (01) OFICINA ENLACE DEL PROGRAMA DE EMPLEO TEMPORAL LLAMKASUN PERÚ</t>
  </si>
  <si>
    <t>0000000938. CCMN-002815: SERVICIO DE GUARDIANIA DIURNO PARA LAS INSTALACIONES DE LA UT APURIMAC</t>
  </si>
  <si>
    <t>0000000939. CCMN-002814: SERVICIO ESPECIALIZADO EN ANALISIS NORMATIVO PARA LA UNIDAD FUNCIONAL DE RECURSOS HUMANOS</t>
  </si>
  <si>
    <t>0000000940. CCMN-002817: SERVICIO DE ASISTENCIA EN LA ELABORACION DE DOCUMENTOS ADMINISTRATIVOS, PARA LA UNIDAD TERRITORIAL P</t>
  </si>
  <si>
    <t>0000000941. CCMN-002816: SERVICIO DE MANTENIMIENTO Y LIMPIEZA DE LOCAL PARA LA UNIDAD TERRITORIAL HUANCAVELICA DEL PROGRAMA D</t>
  </si>
  <si>
    <t>0000000942. CCMN-002818: CONTRATACION DEL SERVICIO DE INTERNET PARA LA OFICINA DE LA UNIDAD TERRITORIAL CUSCO  MADRE DE DIOS</t>
  </si>
  <si>
    <t>0000000943. CCMN-002792: ADQUISICION DE EQUIPAMIENTO PARA LOS VEHICULOS A CARGO DE LA COORDINACION FUNCIONAL DE ABASTECIMIE</t>
  </si>
  <si>
    <t>0000000944. CCMN-002819: SERVICIO DE SUPERVISION, SEGUIMIENTO Y MONITOREO A LAS INTERVENCIONES FINANCIADAS UT PIURA-TUMBES</t>
  </si>
  <si>
    <t>0000000945. CCMN-002821: SERVICIO DE REVISION DE CONTENIDO COMUNICACIONAL Y DE DISENO GRAFICO</t>
  </si>
  <si>
    <t>0000000946. CCMN-002823: SECRETARIO ARBITRAL EN EL PROCESO DE NEGOCIACION COLECTIVA DESCENTRALIZADA 2026-2027</t>
  </si>
  <si>
    <t>0000000947. CCMN-002825: SERVICIO DE ASISTENCIA TECNICA EN REVISION Y ANALISIS DE DOCUMENTOS TECNICOA PARA LA ACTUALIZACION D</t>
  </si>
  <si>
    <t>0000000948. CCMN-002824: SERVICIO DE ORIENTACION Y RECEPCION DOCUMENTAL EN MESA DE PARTES, PARA LA UNIDAD TERRITORIAL AYACUCO</t>
  </si>
  <si>
    <t>0000000949. CCMN-002826: SERVICIO DE ASISTENCIA TECNICA A ORGANISMOS EJECUTORES Y SEGUIMIENTO VINCULADO A LA GESTION DEL BIEN</t>
  </si>
  <si>
    <t>0000000950. CCMN-002827: SERVICIO DE MANTENIMIENTO PREVENTIVO, PARA EL VEHICULO DE MARCA Y MODELO MITSUBISHI L200 EGA-001 ASI</t>
  </si>
  <si>
    <t>0000000951. CCMN-002828: SERVICIO DE LIMPIEZA INTEGRAL PARA LAS INSTALACIONES DE LA OFICINA NACIONAL Y ARCHIVO CENTRAL</t>
  </si>
  <si>
    <t>0000000952. CCMN-002829: SERVICIO DE SEGUIMIENTO DE CUMPLIMIENTO DE OBLIGACIONES CONTRACTUALES EN LA COORDINACION FUNCIONAL D</t>
  </si>
  <si>
    <t>0000000953. CCMN-002830: SERVICIO DE ORGANIZACION, FOLIACION E INVENTARIO DEL ACERVO DOCUMENTAL PARA LA UT LIMA NORTE</t>
  </si>
  <si>
    <t>0000000954. CCMN-002831: ADQUISICION DE MATERIALES ELECTRICOS Y SIMILARES PARA LA COORDINACION FUNCIONAL DE ABASTECIMIENTO Y</t>
  </si>
  <si>
    <t>0000000955. CCMN-002832: SERVICIO DE MANTENIMIENTO Y LIMPIEZA DE LOCAL - UT AMAZONAS</t>
  </si>
  <si>
    <t>0000000956. CCMN-002835: SERVICIO DE ASISTENCIA TECNICA A ORGANISMOS EJECUTORES Y SEGUIMIENTO VINCULADO A LA GESTION DEL BIEN</t>
  </si>
  <si>
    <t>0000000957. CCMN-002833: SERVICIO DE MANTENIMIENTO Y LIMPIEZA DE LOCAL PARA LA OFICINA DE MADRE DE DIOS</t>
  </si>
  <si>
    <t>0000860</t>
  </si>
  <si>
    <t>25/06/2026</t>
  </si>
  <si>
    <t>0000000958 | 0000860 | VARGAS AREQUI PAUL MARCUS</t>
  </si>
  <si>
    <t>0000000958. CCMN-002834: SERVICIO DE ASISTENCIA TECNICA A ORGANISMOS EJECUTORES Y SEGUIMIENTO VINCULADO A LA GESTION DEL BIEN</t>
  </si>
  <si>
    <t>0000865</t>
  </si>
  <si>
    <t>26/06/2026</t>
  </si>
  <si>
    <t>0000000960 | 0000865 | TRANSACCIONES COMERCIALES PERU S.R.L.</t>
  </si>
  <si>
    <t>0000000960. CCMN-002837: SERVICIO DE MANTENIMIENTO PREVENTIVO PARA EL VEHICULO ASIGNADO A LA UT AREQUIPA</t>
  </si>
  <si>
    <t>0000000961. CCMN-002839: SERVICIO DE GUARDIANIA TURNO NOCTURNO PARA LAS INSTALACIONES DE LA UNIDAD TERRITORIAL LIMA NORTE</t>
  </si>
  <si>
    <t>0000000962. CCMN-002838: SERVICIO DE ASISTENCIA TECNICA A ORGANISMOS EJECUTORES Y SEGUIMIENTO VINCULADOS A LA GP UT CAJAMARCA</t>
  </si>
  <si>
    <t>0000000963. CCMN-002840: SERVICIO DE ASISTENCIA TECNICA A ORGANISMOS EJECUTORES Y SEGUIMIENTO VINCULADO A LA GESTION DEL BIEN</t>
  </si>
  <si>
    <t>0000861</t>
  </si>
  <si>
    <t>0000000964 | 0000861 | PINCHI MENDOZA ANGEL ADRIAN</t>
  </si>
  <si>
    <t>0000000964. CCMN-002841: SERVICIO DE GUARDIANIA NOCTURNO PARA LAS INSTALACIONES DE LA UNIDAD TERRITORIAL UCAYALI</t>
  </si>
  <si>
    <t>0000862</t>
  </si>
  <si>
    <t>0000000965 | 0000862 | MANRIQUE HENRIQUEZ WILLIAM ERIC</t>
  </si>
  <si>
    <t>0000000965. CCMN-002842: SERVICIO DE ASISTENCIA EN LA ELABORACION DE DOCUMENTOS ADMINISTRATIVOS PARA LA UFRH</t>
  </si>
  <si>
    <t>0000000966. CCMN-000005: ADQUISICION DE COMBUSTIBLE DIESEL B5 S50 PARA EL SUMINISTRO A LA CAMIONETA ASIGNADA A LA UNIDAD TERR</t>
  </si>
  <si>
    <t>0000000967 | - | -</t>
  </si>
  <si>
    <t>CCMN-000008: ADQUISICION DE COMBUSTIBLE DIESEL B5 S50 PARA EL SUMINISTRO A LA CAMIONETA ASIGNADA A LA UNIDAD TERR</t>
  </si>
  <si>
    <t>0000000967. CCMN-000008: ADQUISICION DE COMBUSTIBLE DIESEL B5 S50 PARA EL SUMINISTRO A LA CAMIONETA ASIGNADA A LA UNIDAD TERR</t>
  </si>
  <si>
    <t>0000864</t>
  </si>
  <si>
    <t>0000000968 | 0000864 | ALZAMORA YUPANQUI VICTOR RAUL</t>
  </si>
  <si>
    <t>CCMN-002844: SERVICIO DE ANALISIS Y ELABORACION DE INFORMES EN TEMAS LEGALES - UFRH</t>
  </si>
  <si>
    <t>0000000968. CCMN-002844: SERVICIO DE ANALISIS Y ELABORACION DE INFORMES EN TEMAS LEGALES - UFRH</t>
  </si>
  <si>
    <t>0000863</t>
  </si>
  <si>
    <t>0000000969 | 0000863 | HUILLCAYA HUAMANI RICHART</t>
  </si>
  <si>
    <t>CCMN-002846: SERVICIO PARA REVISION, ANALISIS LEGAL Y EVALUACION DE EXPEDIENTES ADMINISTRATIVOS DISCIPLINARIOS DE</t>
  </si>
  <si>
    <t>0000000969. CCMN-002846: SERVICIO PARA REVISION, ANALISIS LEGAL Y EVALUACION DE EXPEDIENTES ADMINISTRATIVOS DISCIPLINARIOS DE</t>
  </si>
  <si>
    <t>0000869</t>
  </si>
  <si>
    <t>30/06/2026</t>
  </si>
  <si>
    <t>0000000970 | 0000869 | CAMAYO CERRON ADELINA DIANA</t>
  </si>
  <si>
    <t>CCMN-002845: SERVICIO DE ASISTENCIA EN LA ELABORACION DE DOCUMENTOS ADMINISTRATIVOS, PARA LA UT JUNIN</t>
  </si>
  <si>
    <t>0000000970. CCMN-002845: SERVICIO DE ASISTENCIA EN LA ELABORACION DE DOCUMENTOS ADMINISTRATIVOS, PARA LA UT JUNIN</t>
  </si>
  <si>
    <t>0000870</t>
  </si>
  <si>
    <t>0000000971 | 0000870 | SANCHEZ VILLAR CLAUDIO ESTEFANO</t>
  </si>
  <si>
    <t>CCMN-002847: SERVICIO DE DISENO DE MATERIAL GRAFICO Y AUDIOVISUAL, DESTINADO A FORTALECER Y DINAMIZAR LAS CAMPANA</t>
  </si>
  <si>
    <t>0000000971. CCMN-002847: SERVICIO DE DISENO DE MATERIAL GRAFICO Y AUDIOVISUAL, DESTINADO A FORTALECER Y DINAMIZAR LAS CAMPANA</t>
  </si>
  <si>
    <t>0000000972 | 0000132 | RAMDA E.I.R.L.</t>
  </si>
  <si>
    <t>CCMN-002820: ADQUISICION DE MATERIALES DE FERRETERIA Y SIMILARES PARA LA CFASG</t>
  </si>
  <si>
    <t>0000000972. CCMN-002820: ADQUISICION DE MATERIALES DE FERRETERIA Y SIMILARES PARA LA CFASG</t>
  </si>
  <si>
    <t>0000867</t>
  </si>
  <si>
    <t>0000000974 | 0000867 | CCAMA LLALLACACHI ROSSY MARINA</t>
  </si>
  <si>
    <t>CCMN-002848: SERVICIO DE ASISTENCIA TECNICA A ORGANISMOS EJECUTORES Y SEGUIMIENTO VINCULADO A LA GESTION DEL BIEN</t>
  </si>
  <si>
    <t>0000000974. CCMN-002848: SERVICIO DE ASISTENCIA TECNICA A ORGANISMOS EJECUTORES Y SEGUIMIENTO VINCULADO A LA GESTION DEL BIEN</t>
  </si>
  <si>
    <t>0000871</t>
  </si>
  <si>
    <t>0000000975 | 0000871 | VEGA AGUILAR ROXANA</t>
  </si>
  <si>
    <t>CCMN-002849: SERVICIO DE GUARDIANIA TURNO DIURNO PARA LAS INSTALACIONES DE LA UNIDAD TERRITORIAL LIMA NORTE DEL</t>
  </si>
  <si>
    <t>0000000975. CCMN-002849: SERVICIO DE GUARDIANIA TURNO DIURNO PARA LAS INSTALACIONES DE LA UNIDAD TERRITORIAL LIMA NORTE DEL</t>
  </si>
  <si>
    <t>0000868</t>
  </si>
  <si>
    <t>0000000976 | 0000868 | CALANDRIA TRANSPORTES Y REPRESENTACIONES SOCIEDAD ANONIMA CERRADA</t>
  </si>
  <si>
    <t>CCMN-002850: SERVICIO DE TRANSPORTE DE CARGA A NIVEL NACIONAL A OCHO (08) UNIDADES TERRITORIALES - CFASG</t>
  </si>
  <si>
    <t>0000000976. CCMN-002850: SERVICIO DE TRANSPORTE DE CARGA A NIVEL NACIONAL A OCHO (08) UNIDADES TERRITORIALES - CFASG</t>
  </si>
  <si>
    <t>0000000977 | - | -</t>
  </si>
  <si>
    <t>0000000977</t>
  </si>
  <si>
    <t>CCMN-002851: ADQUISICION DE COMBUSTIBLE DIESEL B5 S50 PARA EL SUMINISTRO A LA CAMIONETA ASIGNADA A LA UT AYACUCHO</t>
  </si>
  <si>
    <t>0000000977. CCMN-002851: ADQUISICION DE COMBUSTIBLE DIESEL B5 S50 PARA EL SUMINISTRO A LA CAMIONETA ASIGNADA A LA UT AYACUCHO</t>
  </si>
  <si>
    <t>0000876</t>
  </si>
  <si>
    <t>0000000978 | 0000876 | SOLO SOLITO SOLANO EMPRESA INDIVIDUAL DE RESPONSABILIDAD LIMITADA</t>
  </si>
  <si>
    <t>0000000978</t>
  </si>
  <si>
    <t>CCMN-002852: SERVICIO DE MANTENIMIENTO CORRECTIVO PARA EL VEHICULO ASIGNADO A LA UT HUANCAVELICA</t>
  </si>
  <si>
    <t>0000000978. CCMN-002852: SERVICIO DE MANTENIMIENTO CORRECTIVO PARA EL VEHICULO ASIGNADO A LA UT HUANCAVELICA</t>
  </si>
  <si>
    <t>0000866</t>
  </si>
  <si>
    <t>0000000979 | 0000866 | QUISPE HUERTAS JULIO IGOR</t>
  </si>
  <si>
    <t>CCMN-002853: SERVICIO DE REVISION Y VALIDACION DE INFORMACION VINCULADA A LA EJECUCION FISICA FINANCIERA DE LOS P</t>
  </si>
  <si>
    <t>0000000979. CCMN-002853: SERVICIO DE REVISION Y VALIDACION DE INFORMACION VINCULADA A LA EJECUCION FISICA FINANCIERA DE LOS P</t>
  </si>
  <si>
    <t>0000877</t>
  </si>
  <si>
    <t>0000000980 | 0000877 | MAMANI QUISPE MARTIN RENZO</t>
  </si>
  <si>
    <t>CCMN-002854: SERVICIO DE ASISTENCIA EN CIERRE DE PROYECTOS INVERSION Y ACTIVIDADES DE INTERVENCION INMEDIATA FINA</t>
  </si>
  <si>
    <t>0000000980. CCMN-002854: SERVICIO DE ASISTENCIA EN CIERRE DE PROYECTOS INVERSION Y ACTIVIDADES DE INTERVENCION INMEDIATA FINA</t>
  </si>
  <si>
    <t>0000000981 | - | -</t>
  </si>
  <si>
    <t>CCMN-002855: ADQUISICION DE COMBUSTIBLE DIESEL B5 S50 PARA EL SUMINISTRO A LA CAMIONETA ASIGNADA A LA UT TACNA</t>
  </si>
  <si>
    <t>0000000981. CCMN-002855: ADQUISICION DE COMBUSTIBLE DIESEL B5 S50 PARA EL SUMINISTRO A LA CAMIONETA ASIGNADA A LA UT TACNA</t>
  </si>
  <si>
    <t>0000874</t>
  </si>
  <si>
    <t>0000000982 | 0000874 | ARIMUYA TAMANI SOIDITH</t>
  </si>
  <si>
    <t>CCMN-002856: SERVICIO DE MANTENIMIENTO Y LIMPIEZA DE LOCAL PARA LA UNIDAD TERRITORIAL UCAYALI DEL PROGRAMA DE EMP</t>
  </si>
  <si>
    <t>0000000982. CCMN-002856: SERVICIO DE MANTENIMIENTO Y LIMPIEZA DE LOCAL PARA LA UNIDAD TERRITORIAL UCAYALI DEL PROGRAMA DE EMP</t>
  </si>
  <si>
    <t>0000000983 | - | -</t>
  </si>
  <si>
    <t>CCMN-000006: ADQUISICION DE COMBUSTIBLE DIESEL B5 S50 PARA EL SUMINISTRO A LA CAMIONETA ASIGNADA A LA UNIDAD TERR</t>
  </si>
  <si>
    <t>0000000983. CCMN-000006: ADQUISICION DE COMBUSTIBLE DIESEL B5 S50 PARA EL SUMINISTRO A LA CAMIONETA ASIGNADA A LA UNIDAD TERR</t>
  </si>
  <si>
    <t>0000878</t>
  </si>
  <si>
    <t>0000000984 | 0000878 | RUBIO LOPEZ ANGELLO DARWIN</t>
  </si>
  <si>
    <t>CCMN-002857: SERVICIO DE GUARDIANIA DIURNO PARA LAS INSTALACIONES DE LA UNIDAD TERRITORIAL UCAYALI</t>
  </si>
  <si>
    <t>0000000984. CCMN-002857: SERVICIO DE GUARDIANIA DIURNO PARA LAS INSTALACIONES DE LA UNIDAD TERRITORIAL UCAYALI</t>
  </si>
  <si>
    <t>0000879</t>
  </si>
  <si>
    <t>0000000985 | 0000879 | CATARI ARAPA GABY KELY</t>
  </si>
  <si>
    <t>CCMN-002858: SERVICIO DE MANTENIMIENTO Y LIMPIEZA DE LOCAL PARA LA UNIDAD TERRITORIAL PUNO DEL   PROGRAMA DE EMPL</t>
  </si>
  <si>
    <t>0000000985. CCMN-002858: SERVICIO DE MANTENIMIENTO Y LIMPIEZA DE LOCAL PARA LA UNIDAD TERRITORIAL PUNO DEL   PROGRAMA DE EMPL</t>
  </si>
  <si>
    <t>0000872</t>
  </si>
  <si>
    <t>0000000986 | 0000872 | M &amp; M GLOBALS SOLUTION S.A.C.</t>
  </si>
  <si>
    <t>CCMN-002859: SERVICIO DE MANTENIMIENTO CORRECTIVO, PARA EL VEHICULO DE MARCA Y MODELO NISSAN FRONTIER DE PLACA EA</t>
  </si>
  <si>
    <t>0000000986. CCMN-002859: SERVICIO DE MANTENIMIENTO CORRECTIVO, PARA EL VEHICULO DE MARCA Y MODELO NISSAN FRONTIER DE PLACA EA</t>
  </si>
  <si>
    <t>0000873</t>
  </si>
  <si>
    <t>0000000987 | 0000873 | MOTOR SPEED CAR S.R.L.</t>
  </si>
  <si>
    <t>0000000987</t>
  </si>
  <si>
    <t>CCMN-002860: SERVICIO DE MANTENIMIENTO PREVENTIVO, PARA EL VEHICULO DE MARCA Y MODELO HYUNDAI TUCSON EGZ-029 ASIG</t>
  </si>
  <si>
    <t>0000000987. CCMN-002860: SERVICIO DE MANTENIMIENTO PREVENTIVO, PARA EL VEHICULO DE MARCA Y MODELO HYUNDAI TUCSON EGZ-029 ASIG</t>
  </si>
  <si>
    <t>0000875</t>
  </si>
  <si>
    <t>0000000988 | 0000875 | CARDENAS PARVINA JENIA</t>
  </si>
  <si>
    <t>0000000988</t>
  </si>
  <si>
    <t>CCMN-002861: CONTRATACION DEL SERVICIO ESPECIALIZADO EN PROCESOS  LOGISTICOS EN LA COORDINACION FUNCIONAL DE ABAS</t>
  </si>
  <si>
    <t>0000000988. CCMN-002861: CONTRATACION DEL SERVICIO ESPECIALIZADO EN PROCESOS  LOGISTICOS EN LA COORDINACION FUNCIONAL DE ABAS</t>
  </si>
  <si>
    <t>0000883</t>
  </si>
  <si>
    <t>0000000989 | 0000883 | ABANTO REVILLA CESAR EFRAIN</t>
  </si>
  <si>
    <t>CCMN-002843: PRESIDENTE ARBITRAL EN EL PROCESO DE NEGOCIACION COLECTIVA DESCENTRALIZADA 2026-2027</t>
  </si>
  <si>
    <t>0000000989. CCMN-002843: PRESIDENTE ARBITRAL EN EL PROCESO DE NEGOCIACION COLECTIVA DESCENTRALIZADA 2026-2027</t>
  </si>
  <si>
    <t>0000884</t>
  </si>
  <si>
    <t>0000000990 | 0000884 | MAYORCA MUNIVE GONZALO ORLANDO</t>
  </si>
  <si>
    <t>CCMN-002862: SERVICIO ESPECIALIZADO LEGAL EN PROCEDIMIENTOS ADMINISTRATIVOS - UFAF</t>
  </si>
  <si>
    <t>0000000990. CCMN-002862: SERVICIO ESPECIALIZADO LEGAL EN PROCEDIMIENTOS ADMINISTRATIVOS - UFAF</t>
  </si>
  <si>
    <t>0000880</t>
  </si>
  <si>
    <t>0000000991 | 0000880 | ARCILA GUERRERO CARLOS HUMBERTO</t>
  </si>
  <si>
    <t>CCMN-002863: SERVICIO DE CONTROL Y SEGUIMIENTO DE INGRESO Y SALIDA DE BIENES DE ALMACEN PARA LA COORDINACION FUNC</t>
  </si>
  <si>
    <t>0000000991. CCMN-002863: SERVICIO DE CONTROL Y SEGUIMIENTO DE INGRESO Y SALIDA DE BIENES DE ALMACEN PARA LA COORDINACION FUNC</t>
  </si>
  <si>
    <t>0000885</t>
  </si>
  <si>
    <t>0000000992 | 0000885 | ACHIN CATAÑO RENE IVAN</t>
  </si>
  <si>
    <t>CCMN-002864: SERVICIO DE ASISTENCIA LEGAL EN MATERIA DE GESTION DE ADQUISICIONES</t>
  </si>
  <si>
    <t>0000000992. CCMN-002864: SERVICIO DE ASISTENCIA LEGAL EN MATERIA DE GESTION DE ADQUISICIONES</t>
  </si>
  <si>
    <t>0000882</t>
  </si>
  <si>
    <t>0000000993 | 0000882 | MAMANI LUQUE YUDITH YOVANNA</t>
  </si>
  <si>
    <t>CCMN-002866: SERVICIO DE SEGUIMIENTO Y CONTROL DE LA PROGRAMACION MULTIANUAL DE BIENES, SERVICIOS Y OBRAS Y PLAN</t>
  </si>
  <si>
    <t>0000000993. CCMN-002866: SERVICIO DE SEGUIMIENTO Y CONTROL DE LA PROGRAMACION MULTIANUAL DE BIENES, SERVICIOS Y OBRAS Y PLAN</t>
  </si>
  <si>
    <t>CCMN-002865: CONTRATACION DE SERVICIO DE TRANSPORTE AEREO PARA LA COMISION DEL PERSONAL DE LLAMKASUN PERU</t>
  </si>
  <si>
    <t>0000000994. CCMN-002865: CONTRATACION DE SERVICIO DE TRANSPORTE AEREO PARA LA COMISION DEL PERSONAL DE LLAMKASUN PERU</t>
  </si>
  <si>
    <t>0000888</t>
  </si>
  <si>
    <t>0000000995 | 0000888 | CORDOVA VIGO MARKO ANTONIO</t>
  </si>
  <si>
    <t>CCMN-002868: SERVICIO DE GUARDIANIA TURNO DIURNO PARA LAS INSTALACIONES DE LA UNIDAD TERRITORIAL AMAZONAS</t>
  </si>
  <si>
    <t>0000000995. CCMN-002868: SERVICIO DE GUARDIANIA TURNO DIURNO PARA LAS INSTALACIONES DE LA UNIDAD TERRITORIAL AMAZONAS</t>
  </si>
  <si>
    <t>0000897</t>
  </si>
  <si>
    <t>06/07/2026</t>
  </si>
  <si>
    <t>0000000996 | 0000897 | REYES ROMAN ISABEL HILARIA</t>
  </si>
  <si>
    <t>CCMN-002869: SERVICIO DE MANTENIMIENTO Y LIMPIEZA DE LOCAL PARA LA UNIDAD TERRITORIAL LIMA NORTE</t>
  </si>
  <si>
    <t>0000000996. CCMN-002869: SERVICIO DE MANTENIMIENTO Y LIMPIEZA DE LOCAL PARA LA UNIDAD TERRITORIAL LIMA NORTE</t>
  </si>
  <si>
    <t>0000886</t>
  </si>
  <si>
    <t>0000000997 | 0000886 | HERRERA AVILA MARIA DEL CARMEN</t>
  </si>
  <si>
    <t>CCMN-002867: SERVICIO DE MANTENIMIENTO Y LIMPIEZA DE LOCAL PARA LA UNIDAD TERRITORIAL LA LIBERTAD-ANCASH NOROESTE</t>
  </si>
  <si>
    <t>0000000997. CCMN-002867: SERVICIO DE MANTENIMIENTO Y LIMPIEZA DE LOCAL PARA LA UNIDAD TERRITORIAL LA LIBERTAD-ANCASH NOROESTE</t>
  </si>
  <si>
    <t>0000887</t>
  </si>
  <si>
    <t>0000000998 | 0000887 | MOTOR SPEED CAR S.R.L.</t>
  </si>
  <si>
    <t>CCMN-002870: SERVICIO DE MANTENIMIENTO CORRECTIVO, PARA EL VEHICULO DE MARCA Y MODELO NISSAN NAVARA DE PLACA EGJ</t>
  </si>
  <si>
    <t>0000000998. CCMN-002870: SERVICIO DE MANTENIMIENTO CORRECTIVO, PARA EL VEHICULO DE MARCA Y MODELO NISSAN NAVARA DE PLACA EGJ</t>
  </si>
  <si>
    <t>OPD 668-2026</t>
  </si>
  <si>
    <t>0000001000 | OPD 668-2026 | SERV AGUA POTAB Y ALCANT DE LIMA-SEDAPAL</t>
  </si>
  <si>
    <t>PAGO DEL SERVICIO DE AGUA POTABLE CORRESPONDIENTE AL CONVENIO DE AFECTACION EN USO DE BIEN INMUEBLE</t>
  </si>
  <si>
    <t>0000001000. PAGO DEL SERVICIO DE AGUA POTABLE CORRESPONDIENTE AL CONVENIO DE AFECTACION EN USO DE BIEN INMUEBLE</t>
  </si>
  <si>
    <t>0000914</t>
  </si>
  <si>
    <t>0000001001 | 0000914 | LATAM AIRLINES PERU S.A.</t>
  </si>
  <si>
    <t>CCMN-002871: CONTRATACION DEL SERVICIO DE TRANSPORTE AEREO PARA LA COMISION DEL PERSONAL DE LLAMKASUN PERU</t>
  </si>
  <si>
    <t>0000001001. CCMN-002871: CONTRATACION DEL SERVICIO DE TRANSPORTE AEREO PARA LA COMISION DEL PERSONAL DE LLAMKASUN PERU</t>
  </si>
  <si>
    <t>0000908</t>
  </si>
  <si>
    <t>0000001002 | 0000908 | AERO TRANSPORTE S A</t>
  </si>
  <si>
    <t>0000001002</t>
  </si>
  <si>
    <t>CCMN-002872: CONTRATACION DEL SERVICIO DE TRANSPORTE AEREO PARA LA COMISION DEL PERSONAL DE LLAMKASUN PERU</t>
  </si>
  <si>
    <t>0000001002. CCMN-002872: CONTRATACION DEL SERVICIO DE TRANSPORTE AEREO PARA LA COMISION DEL PERSONAL DE LLAMKASUN PERU</t>
  </si>
  <si>
    <t>0000889</t>
  </si>
  <si>
    <t>0000001003 | 0000889 | ADRIANZEN ELERA DARWIN ERICK</t>
  </si>
  <si>
    <t>CCMN-002873: SERVICIO DE ASISTENCIA TECNICA EN EL MONITOREO DE EJECUCION PRESUPUESTAL  - DE</t>
  </si>
  <si>
    <t>0000001003. CCMN-002873: SERVICIO DE ASISTENCIA TECNICA EN EL MONITOREO DE EJECUCION PRESUPUESTAL  - DE</t>
  </si>
  <si>
    <t>0000900</t>
  </si>
  <si>
    <t>07/07/2026</t>
  </si>
  <si>
    <t>0000001004 | 0000900 | TUME CHUNGA GLADYS MIRELLA</t>
  </si>
  <si>
    <t>CCMN-002874: SERVICIO DE ASISTENCIA TECNICA A ORGANISMOS EJECUTORES Y SEGUIMIENTO VINCULADO A LA GESTION DEL BIEN</t>
  </si>
  <si>
    <t>0000001004. CCMN-002874: SERVICIO DE ASISTENCIA TECNICA A ORGANISMOS EJECUTORES Y SEGUIMIENTO VINCULADO A LA GESTION DEL BIEN</t>
  </si>
  <si>
    <t>0000901</t>
  </si>
  <si>
    <t>0000001005 | 0000901 | SANTOS LOPEZ ANGELA MIRIAM</t>
  </si>
  <si>
    <t>CCMN-002875: SERVICIO DE MONITOREO Y SEGUIMIENTO A LA EJECUCION FISICA Y FINANCIERA DE LOS PROYECTOS UT LIMA SUR</t>
  </si>
  <si>
    <t>0000001005. CCMN-002875: SERVICIO DE MONITOREO Y SEGUIMIENTO A LA EJECUCION FISICA Y FINANCIERA DE LOS PROYECTOS UT LIMA SUR</t>
  </si>
  <si>
    <t>0000898</t>
  </si>
  <si>
    <t>0000001006 | 0000898 | IZQUIERDO CALDERON LENIN MICHEL</t>
  </si>
  <si>
    <t>CCMN-002876: SERVICIO DE GUARDIANIA TURNO NOCTURNO - UT AMAZONAS</t>
  </si>
  <si>
    <t>0000001006. CCMN-002876: SERVICIO DE GUARDIANIA TURNO NOCTURNO - UT AMAZONAS</t>
  </si>
  <si>
    <t>0000899</t>
  </si>
  <si>
    <t>0000001007 | 0000899 | CESPEDES GARGATE KATERINA BELISA</t>
  </si>
  <si>
    <t>CCMN-002877: ASISTENCIA TECNICA A ORGANISMOS EJECUTORES Y SEGUIMIENTO VINCULADO A LA GESTION  - UT HUANUCO PASCO</t>
  </si>
  <si>
    <t>0000001007. CCMN-002877: ASISTENCIA TECNICA A ORGANISMOS EJECUTORES Y SEGUIMIENTO VINCULADO A LA GESTION  - UT HUANUCO PASCO</t>
  </si>
  <si>
    <t>0000902</t>
  </si>
  <si>
    <t>0000001008 | 0000902 | CRUZ ALBERCA TANY CISBEL</t>
  </si>
  <si>
    <t>CCMN-002878: SERVICIO DE ASISTENCIA TECNICA A ORGANISMO EJECUTORES Y SEGUIMIENTO VINCULADO A LA GBP UT PIURA TUMB</t>
  </si>
  <si>
    <t>0000001008. CCMN-002878: SERVICIO DE ASISTENCIA TECNICA A ORGANISMO EJECUTORES Y SEGUIMIENTO VINCULADO A LA GBP UT PIURA TUMB</t>
  </si>
  <si>
    <t>0000002065</t>
  </si>
  <si>
    <t>0000911</t>
  </si>
  <si>
    <t>0000001009 | 0000911 | BLAS SALAS BENJIGREY JULIO</t>
  </si>
  <si>
    <t>CCMN-002879: CONTRATACION DEL SERVICIO DE ASISTENCIA EN LA ELABORACION DE DOCUMENTOS ADMINISTRATIVOS, PARA LA UNI</t>
  </si>
  <si>
    <t>0000001009. CCMN-002879: CONTRATACION DEL SERVICIO DE ASISTENCIA EN LA ELABORACION DE DOCUMENTOS ADMINISTRATIVOS, PARA LA UNI</t>
  </si>
  <si>
    <t>0000001010 | - | -</t>
  </si>
  <si>
    <t>CCMN-000009: ADQUISICION DE COMBUSTIBLE PARA EL SUMINISTRO AL VEHICULO ASIGNADO A LA UT CUSCO - MADRE DE DIOS -</t>
  </si>
  <si>
    <t>0000001010. CCMN-000009: ADQUISICION DE COMBUSTIBLE PARA EL SUMINISTRO AL VEHICULO ASIGNADO A LA UT CUSCO - MADRE DE DIOS -</t>
  </si>
  <si>
    <t>0000918</t>
  </si>
  <si>
    <t>0000001011 | 0000918 | QUINTANA VILLA DANTE YASSEF</t>
  </si>
  <si>
    <t>CCMN-002880: SERVICIO DE MONITOREO Y SEGUIMIENTO A LA EJECUCION FISICA Y FINANCIERA DE LOS PIR-07 UT HUANCAVELICA</t>
  </si>
  <si>
    <t>0000001011. CCMN-002880: SERVICIO DE MONITOREO Y SEGUIMIENTO A LA EJECUCION FISICA Y FINANCIERA DE LOS PIR-07 UT HUANCAVELICA</t>
  </si>
  <si>
    <t>0000920</t>
  </si>
  <si>
    <t>10/07/2026</t>
  </si>
  <si>
    <t>0000001012 | 0000920 | IQBAL  JAVED</t>
  </si>
  <si>
    <t>CCMN-002881: MANTENIMIENTO PREVENTIVO, PARA EL VEHICULO NISSAN NAVARA EGJ-578 - UT TACNA</t>
  </si>
  <si>
    <t>0000001012. CCMN-002881: MANTENIMIENTO PREVENTIVO, PARA EL VEHICULO NISSAN NAVARA EGJ-578 - UT TACNA</t>
  </si>
  <si>
    <t>0000001013 | - | -</t>
  </si>
  <si>
    <t>CCMN-002882: ADQUISICION DE COMBUSTIBLE DIESEL B5 S50 PARA EL SUMINISTRO A LA CAMIONETA DE LA UT LA LIBERTAD-ANCA</t>
  </si>
  <si>
    <t>0000001013. CCMN-002882: ADQUISICION DE COMBUSTIBLE DIESEL B5 S50 PARA EL SUMINISTRO A LA CAMIONETA DE LA UT LA LIBERTAD-ANCA</t>
  </si>
  <si>
    <t>0000922</t>
  </si>
  <si>
    <t>0000001015 | 0000922 | PUMACAYO LAURA ZUNILDA</t>
  </si>
  <si>
    <t>CCMN-002884: SERVICIO ED ASISTENCIA TECNICA A ORGANISMOS EJECUTORES Y SEGUIMIENTO VINCULADO A LA GEST UT APURIMAC</t>
  </si>
  <si>
    <t>0000001015. CCMN-002884: SERVICIO ED ASISTENCIA TECNICA A ORGANISMOS EJECUTORES Y SEGUIMIENTO VINCULADO A LA GEST UT APURIMAC</t>
  </si>
  <si>
    <t>0000919</t>
  </si>
  <si>
    <t>0000001016 | 0000919 | REYES EURIBE SUSANA ESTHER</t>
  </si>
  <si>
    <t>CCMN-002883: SERVICIO DE ORGANIZACION, FOLIACION E INVENTARIO DEL ACERVO DOCUMENTAL PARA LA UNIDAD TERRITORIAL IC</t>
  </si>
  <si>
    <t>0000001016. CCMN-002883: SERVICIO DE ORGANIZACION, FOLIACION E INVENTARIO DEL ACERVO DOCUMENTAL PARA LA UNIDAD TERRITORIAL IC</t>
  </si>
  <si>
    <t>0000917</t>
  </si>
  <si>
    <t>0000001017 | 0000917 | CASTILLO JURADO YAKELIN YAJAYRA</t>
  </si>
  <si>
    <t>CCMN-002885: SERVICIO ASISTENCIA EN LA ELABORACION DE DOCUMENTOS ADMINISTRATIVOS PARA LA DIRECCION EJECUTIVA DEL</t>
  </si>
  <si>
    <t>0000001017. CCMN-002885: SERVICIO ASISTENCIA EN LA ELABORACION DE DOCUMENTOS ADMINISTRATIVOS PARA LA DIRECCION EJECUTIVA DEL</t>
  </si>
  <si>
    <t>0000924</t>
  </si>
  <si>
    <t>0000001018 | 0000924 | LEYVA GIRALDO BOGDAM EVERLY</t>
  </si>
  <si>
    <t>CCMN-002887: SERVICIO DE MONITOREO Y SEGUIMIENTO A LA EJECUCION FIS Y FIN PIR-05 Y PIR-07 UT ANCASH</t>
  </si>
  <si>
    <t>0000001018. CCMN-002887: SERVICIO DE MONITOREO Y SEGUIMIENTO A LA EJECUCION FIS Y FIN PIR-05 Y PIR-07 UT ANCASH</t>
  </si>
  <si>
    <t>0000921</t>
  </si>
  <si>
    <t>0000001019 | 0000921 | CUEVA SCHAUMANN JOSE LUIS</t>
  </si>
  <si>
    <t>CCMN-002886: SERVICIO DE EVALUACION DE CASOS MEDICOS OCUPACIONALES - UFRH</t>
  </si>
  <si>
    <t>0000001019. CCMN-002886: SERVICIO DE EVALUACION DE CASOS MEDICOS OCUPACIONALES - UFRH</t>
  </si>
  <si>
    <t>0000923</t>
  </si>
  <si>
    <t>0000001020 | 0000923 | AUTOCENTRO TARAPOTO S.R.L.</t>
  </si>
  <si>
    <t>CCMN-002888: SERVICIO DE MANTENIMIENTO PREVENTIVO PARA EL VEHICULO ASIGNADO A LA UT SAN MARTIN</t>
  </si>
  <si>
    <t>0000001020. CCMN-002888: SERVICIO DE MANTENIMIENTO PREVENTIVO PARA EL VEHICULO ASIGNADO A LA UT SAN MARTIN</t>
  </si>
  <si>
    <t>0000925</t>
  </si>
  <si>
    <t>0000001021 | 0000925 | GALLARDO DIAZ AUBER YHON</t>
  </si>
  <si>
    <t>CCMN-002889: SERVICIO DE MONITOREO Y SEGUIMIENTO A LA EJECUCION FIS Y FIN DE LOS PIR-05, PIR-04 Y PIR-07 UT LA</t>
  </si>
  <si>
    <t>0000001021. CCMN-002889: SERVICIO DE MONITOREO Y SEGUIMIENTO A LA EJECUCION FIS Y FIN DE LOS PIR-05, PIR-04 Y PIR-07 UT LA</t>
  </si>
  <si>
    <t>0000929</t>
  </si>
  <si>
    <t>14/07/2026</t>
  </si>
  <si>
    <t>0000001022 | 0000929 | TENORIO PRADO JESUS</t>
  </si>
  <si>
    <t>CCMN-002890: SERVICIO DE MONITOREO Y SEGUIMIENTO A LA EJECUCION FISICA Y FINANCIERA DE LOS PROYECTOS DE INVERSION</t>
  </si>
  <si>
    <t>0000001022. CCMN-002890: SERVICIO DE MONITOREO Y SEGUIMIENTO A LA EJECUCION FISICA Y FINANCIERA DE LOS PROYECTOS DE INVERSION</t>
  </si>
  <si>
    <t>0000926</t>
  </si>
  <si>
    <t>13/07/2026</t>
  </si>
  <si>
    <t>0000001023 | 0000926 | TAVARA LIVIA JAMES JOHN</t>
  </si>
  <si>
    <t>CCMN-002891: SERVICIO DE MONITOREO Y SEGUIMIENTO A LA EJECUCION FISICA Y FINANCIERA DE LA UT CAJAMARCA</t>
  </si>
  <si>
    <t>0000001023. CCMN-002891: SERVICIO DE MONITOREO Y SEGUIMIENTO A LA EJECUCION FISICA Y FINANCIERA DE LA UT CAJAMARCA</t>
  </si>
  <si>
    <t>0000928</t>
  </si>
  <si>
    <t>0000001024 | 0000928 | SANCHEZ RIOS MAYRA ESMERALDA</t>
  </si>
  <si>
    <t>CCMN-002892: SERVICIO DE MONITOREO Y SEGUIMIENTO A LA EJECUCION FISICA Y FINANCIERA DE LA UT SAN MARTIN</t>
  </si>
  <si>
    <t>0000001024. CCMN-002892: SERVICIO DE MONITOREO Y SEGUIMIENTO A LA EJECUCION FISICA Y FINANCIERA DE LA UT SAN MARTIN</t>
  </si>
  <si>
    <t>0000932</t>
  </si>
  <si>
    <t>0000001025 | 0000932 | GARAYAR SALVATIERRA EMMANUEL JUNIOR</t>
  </si>
  <si>
    <t>CCMN-002893: SERVICIO ESPECIALIZADO EN GOBIERNO DIGITAL - UFTI</t>
  </si>
  <si>
    <t>0000001025. CCMN-002893: SERVICIO ESPECIALIZADO EN GOBIERNO DIGITAL - UFTI</t>
  </si>
  <si>
    <t>0000933</t>
  </si>
  <si>
    <t>0000001026 | 0000933 | ABANTO MALDONADO CESAR DANIEL</t>
  </si>
  <si>
    <t>CCMN-002894: SERVICIO DE SOPORTE TECNICO Y GESTION DE LA INFRAESTRUCTURA TECNOLOGICA  - UFTI</t>
  </si>
  <si>
    <t>0000001026. CCMN-002894: SERVICIO DE SOPORTE TECNICO Y GESTION DE LA INFRAESTRUCTURA TECNOLOGICA  - UFTI</t>
  </si>
  <si>
    <t>0000941</t>
  </si>
  <si>
    <t>15/07/2026</t>
  </si>
  <si>
    <t>0000001027 | 0000941 | QUICHUA TACAS YESICA</t>
  </si>
  <si>
    <t>CCMN-002895: SERVICIO DE ASISTENCIA TECNICA A ORGANISMOS EJECUTORES Y SEGUIMIENTO VINCULADO A LA GESTION DEL BIEN</t>
  </si>
  <si>
    <t>0000001027. CCMN-002895: SERVICIO DE ASISTENCIA TECNICA A ORGANISMOS EJECUTORES Y SEGUIMIENTO VINCULADO A LA GESTION DEL BIEN</t>
  </si>
  <si>
    <t>0000927</t>
  </si>
  <si>
    <t>0000001028 | 0000927 | MENACHO DAZA MARTIN ARMANDO</t>
  </si>
  <si>
    <t>CCMN-002896: SERVICIO DE GESTION DE PROYECTOS DE TECNOLOGIA INFORMATICA PARA LA UNIDAD FUNCIONAL DE TECNOLOGIAS D</t>
  </si>
  <si>
    <t>0000001028. CCMN-002896: SERVICIO DE GESTION DE PROYECTOS DE TECNOLOGIA INFORMATICA PARA LA UNIDAD FUNCIONAL DE TECNOLOGIAS D</t>
  </si>
  <si>
    <t>0000001029 | - | -</t>
  </si>
  <si>
    <t>POR LA CCP  PARA  EL FINANCIAMIENTO DE PROYECTOS DE INVERSIÓN PRIORIZADOS  EN LOS DISTRITOS COMPRENDIDOS EN EL ÁMBITO DE LA  FOCALIZACIÓN GEOGRÁFICA DEL PROGRAMA DE EMPLEO  TEMPORAL LLAMKASUN PERÚ - 2026 - II</t>
  </si>
  <si>
    <t>0000001029. POR LA CCP  PARA  EL FINANCIAMIENTO DE PROYECTOS DE INVERSIÓN PRIORIZADOS  EN LOS DISTRITOS COMPRENDIDOS EN EL ÁMBITO DE LA  FOCALIZACIÓN GEOGRÁFICA DEL PROGRAMA DE EMPLEO  TEMPORAL LLAMKASUN PERÚ - 2026 - II</t>
  </si>
  <si>
    <t>0000001030 | - | -</t>
  </si>
  <si>
    <t>POR LA CCP  PARA  EL FINANCIAMIENTO DE ACTIVIDADES DE INTERVENCIÓN  INMEDIATA PRIORIZADAS EN LOS DISTRITOS COMPRENDIDOS EN  EL ÁMBITO DE LA FOCALIZACIÓN GEOGRÁFICA DEL PROGRAMA DE  EMPLEO TEMPORAL LLAMKASUN PERÚ 2026-I</t>
  </si>
  <si>
    <t>0000001030. POR LA CCP  PARA  EL FINANCIAMIENTO DE ACTIVIDADES DE INTERVENCIÓN  INMEDIATA PRIORIZADAS EN LOS DISTRITOS COMPRENDIDOS EN  EL ÁMBITO DE LA FOCALIZACIÓN GEOGRÁFICA DEL PROGRAMA DE  EMPLEO TEMPORAL LLAMKASUN PERÚ 2026-I</t>
  </si>
  <si>
    <t>0000938</t>
  </si>
  <si>
    <t>0000001031 | 0000938 | GUTIERREZ HUAYTA HERBERT RAUL</t>
  </si>
  <si>
    <t>CCMN-002897: SERVICIO DE MONITOREO Y SEGUIMIENTO A LA EJECUCION FISICA Y FINANCIERA DE LOS PROYECTOS DE INVERSION</t>
  </si>
  <si>
    <t>0000001031. CCMN-002897: SERVICIO DE MONITOREO Y SEGUIMIENTO A LA EJECUCION FISICA Y FINANCIERA DE LOS PROYECTOS DE INVERSION</t>
  </si>
  <si>
    <t>RM 077-2025-TR</t>
  </si>
  <si>
    <t>0000001032 | RM 077-2025-TR | SIN NOMBRE</t>
  </si>
  <si>
    <t>CCMN-002898: SERVICIO DE MONITOREO Y SEGUIMIENTO A LA EJECUCION FISICA Y FINANCIERA DE LOS PROYECTOS DE INVERSION</t>
  </si>
  <si>
    <t>0000001032. CCMN-002898: SERVICIO DE MONITOREO Y SEGUIMIENTO A LA EJECUCION FISICA Y FINANCIERA DE LOS PROYECTOS DE INVERSION</t>
  </si>
  <si>
    <t>0000942</t>
  </si>
  <si>
    <t>0000001033 | 0000942 | ORIHUELA DE LA CRUZ DANIEL AUGUSTO</t>
  </si>
  <si>
    <t>CCMN-002899: CONTRATACION DEL SERVICIO DE GUARDIANIA TURNO NOCTURNO PARA LAS INSTALACIONES DE LA UNIDAD TERRITORI</t>
  </si>
  <si>
    <t>0000001033. CCMN-002899: CONTRATACION DEL SERVICIO DE GUARDIANIA TURNO NOCTURNO PARA LAS INSTALACIONES DE LA UNIDAD TERRITORI</t>
  </si>
  <si>
    <t>PLLA VIATICO 83-26</t>
  </si>
  <si>
    <t>0000001034 | PLLA VIATICO 83-26 | SIN NOMBRE</t>
  </si>
  <si>
    <t>PROGRAMACION DE VIATICOS POR COMISION DE SERVICIO DE LA UT CAJAMARCA</t>
  </si>
  <si>
    <t>0000001034. PROGRAMACION DE VIATICOS POR COMISION DE SERVICIO DE LA UT CAJAMARCA</t>
  </si>
  <si>
    <t>0000943</t>
  </si>
  <si>
    <t>0000001035 | 0000943 | TACZA INGA ERIKA</t>
  </si>
  <si>
    <t>CCMN-002900: SERVICIO DE ASISTENCIA TECNICA A ORGANISMOS EJECUTORES Y SEGUIMIENTO VINCULADO A LA GBP UT HUANCAVEL</t>
  </si>
  <si>
    <t>0000001035. CCMN-002900: SERVICIO DE ASISTENCIA TECNICA A ORGANISMOS EJECUTORES Y SEGUIMIENTO VINCULADO A LA GBP UT HUANCAVEL</t>
  </si>
  <si>
    <t>0000934</t>
  </si>
  <si>
    <t>0000001036 | 0000934 | BUSSO DIAZ HUGO GUSTAVO</t>
  </si>
  <si>
    <t>CCMN-002901: SERVICIO DE MONITOREO Y SEGUIMIENTO A LA EJECUCION FISICA Y FINANCIERA DE LOS PROYECTOS DE INVERSION</t>
  </si>
  <si>
    <t>0000001036. CCMN-002901: SERVICIO DE MONITOREO Y SEGUIMIENTO A LA EJECUCION FISICA Y FINANCIERA DE LOS PROYECTOS DE INVERSION</t>
  </si>
  <si>
    <t>0000945</t>
  </si>
  <si>
    <t>16/07/2026</t>
  </si>
  <si>
    <t>0000001037 | 0000945 | CONDORI ARIAS JORGE LUIS</t>
  </si>
  <si>
    <t>CCMN-002902: SERVICIO DE ORDENAMIENTO Y ALMACENAMIENTO DE EXISTENCIAS DE ALMACEN PARA LA CFASG</t>
  </si>
  <si>
    <t>0000001037. CCMN-002902: SERVICIO DE ORDENAMIENTO Y ALMACENAMIENTO DE EXISTENCIAS DE ALMACEN PARA LA CFASG</t>
  </si>
  <si>
    <t>0000935</t>
  </si>
  <si>
    <t>0000001038 | 0000935 | CANO QUISPE JUAN JESUS</t>
  </si>
  <si>
    <t>CCMN-002903: ERVICIO DE SOPORTE TECNICO, RESOLUCION DE INCIDENTES Y/O REQUERIMIENTOS DE EQUIPOS DE COMPUT</t>
  </si>
  <si>
    <t>0000001038. CCMN-002903: ERVICIO DE SOPORTE TECNICO, RESOLUCION DE INCIDENTES Y/O REQUERIMIENTOS DE EQUIPOS DE COMPUT</t>
  </si>
  <si>
    <t>0000936</t>
  </si>
  <si>
    <t>0000001039 | 0000936 | CURO SILUPU CARLOS AIRTON</t>
  </si>
  <si>
    <t>CCMN-002904: SERVICIO DE DESARROLLO DE SISTEMAS WEB PARA LA UNIDAD FUNCIONAL DE TECNOLOGIAS DE LA INFORMACION</t>
  </si>
  <si>
    <t>0000001039. CCMN-002904: SERVICIO DE DESARROLLO DE SISTEMAS WEB PARA LA UNIDAD FUNCIONAL DE TECNOLOGIAS DE LA INFORMACION</t>
  </si>
  <si>
    <t>0000948</t>
  </si>
  <si>
    <t>0000001040 | 0000948 | PEREZ GONZALEZ EDER CLINTON</t>
  </si>
  <si>
    <t>CCMN-002905: SERVICIO DE ORGANIZACION, FOLIACION E INVENTARIO DEL ACERVO DOCUMENTAL PARA LA UNIDAD TERRITORIAL LA</t>
  </si>
  <si>
    <t>0000001040. CCMN-002905: SERVICIO DE ORGANIZACION, FOLIACION E INVENTARIO DEL ACERVO DOCUMENTAL PARA LA UNIDAD TERRITORIAL LA</t>
  </si>
  <si>
    <t>CCMN-002906: MONITOREO Y SEGUIMIENTO A LA EJECUCION FISICA Y FINANCIERA - UT PUNO G2</t>
  </si>
  <si>
    <t>0000001041. CCMN-002906: MONITOREO Y SEGUIMIENTO A LA EJECUCION FISICA Y FINANCIERA - UT PUNO G2</t>
  </si>
  <si>
    <t>0000001042</t>
  </si>
  <si>
    <t>CCMN-002907: MONITOREO Y SEGUIMIENTO A LA EJECUCION FISICA Y FINANCIERA - UT PUNO G3</t>
  </si>
  <si>
    <t>0000001042. CCMN-002907: MONITOREO Y SEGUIMIENTO A LA EJECUCION FISICA Y FINANCIERA - UT PUNO G3</t>
  </si>
  <si>
    <t>0000937</t>
  </si>
  <si>
    <t>0000001043 | 0000937 | LAMAS GUTIERREZ EDSON ORLANDO</t>
  </si>
  <si>
    <t>CCMN-002908: SERVICIO DE SOPORTE TECNICO DE EQUIPOS DE COMPUTO Y ATENCION A INCIDENCIAS PARA LA UNIDAD FUNCIONAL</t>
  </si>
  <si>
    <t>0000001043. CCMN-002908: SERVICIO DE SOPORTE TECNICO DE EQUIPOS DE COMPUTO Y ATENCION A INCIDENCIAS PARA LA UNIDAD FUNCIONAL</t>
  </si>
  <si>
    <t>0000930</t>
  </si>
  <si>
    <t>0000001044 | 0000930 | MENDOZA VILELA ANTHONY ALBERT</t>
  </si>
  <si>
    <t>CCMN-002909: SERVICIO DE ELABORACION Y EDICION DE PIEZAS AUDIOVISUALES COMUNICACIONALES PARA LA UFGP</t>
  </si>
  <si>
    <t>0000001044. CCMN-002909: SERVICIO DE ELABORACION Y EDICION DE PIEZAS AUDIOVISUALES COMUNICACIONALES PARA LA UFGP</t>
  </si>
  <si>
    <t>0000931</t>
  </si>
  <si>
    <t>0000001045 | 0000931 | MONZON CAVERO ESTEBAN ALONSO</t>
  </si>
  <si>
    <t>0000001045</t>
  </si>
  <si>
    <t>CCMN-002910: SERVICIO DE ASISTENCIA TECNICA EN ACTIVIDADES DE PROMOCION Y DIFUSION PARA LA UFGP</t>
  </si>
  <si>
    <t>0000001045. CCMN-002910: SERVICIO DE ASISTENCIA TECNICA EN ACTIVIDADES DE PROMOCION Y DIFUSION PARA LA UFGP</t>
  </si>
  <si>
    <t>0000947</t>
  </si>
  <si>
    <t>0000001046 | 0000947 | MAYTA POMA LIZBETH</t>
  </si>
  <si>
    <t>CCMN-002911: SERVICIO DE GUARDIANIA TURNO DIURNO PARA LAS INSTALACIONES DEL LOCAL PARA LA UNIDAD TERRITORIAL JUNI</t>
  </si>
  <si>
    <t>0000001046. CCMN-002911: SERVICIO DE GUARDIANIA TURNO DIURNO PARA LAS INSTALACIONES DEL LOCAL PARA LA UNIDAD TERRITORIAL JUNI</t>
  </si>
  <si>
    <t>0000946</t>
  </si>
  <si>
    <t>0000001047 | 0000946 | LUYO ORTIZ JESSICA ROSEMERY</t>
  </si>
  <si>
    <t>CCMN-002912: SERVICIO DE ASISTENCIA TECNICA ADMINISTRATIVA PARA LA UNIDAD FUNCIONAL DE TECNOLOGIAS DE LA INFORMAC</t>
  </si>
  <si>
    <t>0000001047. CCMN-002912: SERVICIO DE ASISTENCIA TECNICA ADMINISTRATIVA PARA LA UNIDAD FUNCIONAL DE TECNOLOGIAS DE LA INFORMAC</t>
  </si>
  <si>
    <t>0000944</t>
  </si>
  <si>
    <t>0000001048 | 0000944 | VALDERRAMA GARCIA MADELEI ELIZABETH</t>
  </si>
  <si>
    <t>CCMN-002913: CONTRATACION DEL SERVICIO PARA LA REVISION DE FICHAS TECNICAS DE ACTIVIDADES DE INTERVENCION INMEDIA</t>
  </si>
  <si>
    <t>0000001048. CCMN-002913: CONTRATACION DEL SERVICIO PARA LA REVISION DE FICHAS TECNICAS DE ACTIVIDADES DE INTERVENCION INMEDIA</t>
  </si>
  <si>
    <t>0000940</t>
  </si>
  <si>
    <t>0000001049 | 0000940 | ROQUE MAYTA EDGAR</t>
  </si>
  <si>
    <t>CCMN-002914: SERVICIO DE CONDUCCION DE VEHICULO PARA EL TRASLADO DEL PERSONAL QUE LABORA UT PUNO</t>
  </si>
  <si>
    <t>0000001049. CCMN-002914: SERVICIO DE CONDUCCION DE VEHICULO PARA EL TRASLADO DEL PERSONAL QUE LABORA UT PUNO</t>
  </si>
  <si>
    <t>CCMN-002915: SERVICIO DE GUARDIANIA NOCTURNO PARA LAS INSTALACIONES DE LA UT APURIMAC</t>
  </si>
  <si>
    <t>0000001050. CCMN-002915: SERVICIO DE GUARDIANIA NOCTURNO PARA LAS INSTALACIONES DE LA UT APURIMAC</t>
  </si>
  <si>
    <t>0000951</t>
  </si>
  <si>
    <t>17/07/2026</t>
  </si>
  <si>
    <t>0000001051 | 0000951 | MIRANDA GRADOS JUAN LUIS</t>
  </si>
  <si>
    <t>CCMN-002916: CONTRATACION DEL SERVICIO PARA LA REVISION DE FICHAS TECNICAS DE ACTIVIDADES DE INTERVENCION INMEDIA</t>
  </si>
  <si>
    <t>0000001051. CCMN-002916: CONTRATACION DEL SERVICIO PARA LA REVISION DE FICHAS TECNICAS DE ACTIVIDADES DE INTERVENCION INMEDIA</t>
  </si>
  <si>
    <t>CCMN-002918: SERVICIO DE MONITOREO Y SEGUIMIENTO A LA EJECUCION FISICA Y FINANCIERA DE LOS PROYECTOS DE INVERSION</t>
  </si>
  <si>
    <t>0000001052. CCMN-002918: SERVICIO DE MONITOREO Y SEGUIMIENTO A LA EJECUCION FISICA Y FINANCIERA DE LOS PROYECTOS DE INVERSION</t>
  </si>
  <si>
    <t>0000954</t>
  </si>
  <si>
    <t>0000001053 | 0000954 | HUAMAN YRETE JAVIER ENRIQUE</t>
  </si>
  <si>
    <t>CCMN-002919: CONTRATACION DEL SERVICIO DE GUARDIANIA TURNO NOCTURNO PARA LAS INSTALACIONES DEL LOCAL PARA  LA UNI</t>
  </si>
  <si>
    <t>0000001053. CCMN-002919: CONTRATACION DEL SERVICIO DE GUARDIANIA TURNO NOCTURNO PARA LAS INSTALACIONES DEL LOCAL PARA  LA UNI</t>
  </si>
  <si>
    <t>CCMN-002917: SERVICIO DE ANALISIS, DISENO Y DESARROLLO DE SOFTWARE PARA UFTI</t>
  </si>
  <si>
    <t>0000001054. CCMN-002917: SERVICIO DE ANALISIS, DISENO Y DESARROLLO DE SOFTWARE PARA UFTI</t>
  </si>
  <si>
    <t>CCMN-002920: SERVICIO DE DESARROLLO, IMPLEMENTACION Y MONITOREO DE SOFTWARE PARA LA UFTI</t>
  </si>
  <si>
    <t>0000001055. CCMN-002920: SERVICIO DE DESARROLLO, IMPLEMENTACION Y MONITOREO DE SOFTWARE PARA LA UFTI</t>
  </si>
  <si>
    <t>0000958</t>
  </si>
  <si>
    <t>0000001056 | 0000958 | ZAPANA QUENTA YELMI GLESEY</t>
  </si>
  <si>
    <t>CCMN-002922: SERVICIO PARA LA REVISION DE FICHAS TECNICAS DE ACTIVIDADES DE INTERVENCION INMEDIATA UT PUNO G01</t>
  </si>
  <si>
    <t>0000001056. CCMN-002922: SERVICIO PARA LA REVISION DE FICHAS TECNICAS DE ACTIVIDADES DE INTERVENCION INMEDIATA UT PUNO G01</t>
  </si>
  <si>
    <t>0000002162</t>
  </si>
  <si>
    <t>0000959</t>
  </si>
  <si>
    <t>0000001057 | 0000959 | QUISPE CONDORI RONALD RAUL</t>
  </si>
  <si>
    <t>CCMN-002923: SERVICIO PARA LA REVISION DE FICHAS TECNICAS DE ACTIVIDADES DE INTERVENCION INMEDIATA UT PUNO G02</t>
  </si>
  <si>
    <t>0000001057. CCMN-002923: SERVICIO PARA LA REVISION DE FICHAS TECNICAS DE ACTIVIDADES DE INTERVENCION INMEDIATA UT PUNO G02</t>
  </si>
  <si>
    <t>0000960</t>
  </si>
  <si>
    <t>0000001058 | 0000960 | LOPEZ DAMIAN GUISELA JOVANA</t>
  </si>
  <si>
    <t>CCMN-002924: SERVICIO PARA LA REVISION DE FICHAS TECNICAS DE ACTIVIDADES DE INTERVENCION INMEDIATA UT AMAZONASG02</t>
  </si>
  <si>
    <t>0000001058. CCMN-002924: SERVICIO PARA LA REVISION DE FICHAS TECNICAS DE ACTIVIDADES DE INTERVENCION INMEDIATA UT AMAZONASG02</t>
  </si>
  <si>
    <t>0000956</t>
  </si>
  <si>
    <t>0000001059 | 0000956 | GOMEZ PAREDES ANA MARIA</t>
  </si>
  <si>
    <t>CCMN-002925: SERVICIO PARA LA REVISION DE FICHAS TECNICAS DE ACTIVIDADES DE INTERVENCION INMEDIATA UT AMAZONASG03</t>
  </si>
  <si>
    <t>0000001059. CCMN-002925: SERVICIO PARA LA REVISION DE FICHAS TECNICAS DE ACTIVIDADES DE INTERVENCION INMEDIATA UT AMAZONASG03</t>
  </si>
  <si>
    <t>0000949</t>
  </si>
  <si>
    <t>0000001060 | 0000949 | CUROTTO ARESTEGUI DAVID PERCY</t>
  </si>
  <si>
    <t>CCMN-002926: SERVICIO DE ASISTENCIA TECNICA EN MANTENIMIENTO DE EQUIPOS INFORMATICOS PARA LA UNIDAD FUNCIONAL DE</t>
  </si>
  <si>
    <t>0000001060. CCMN-002926: SERVICIO DE ASISTENCIA TECNICA EN MANTENIMIENTO DE EQUIPOS INFORMATICOS PARA LA UNIDAD FUNCIONAL DE</t>
  </si>
  <si>
    <t>0000957</t>
  </si>
  <si>
    <t>0000001061 | 0000957 | QUISPE CCAHUIN NILO ARMANDO</t>
  </si>
  <si>
    <t>CCMN-002927: SERVICIO PARA LA REVISION DE FICHAS TECNICAS DE ACTIVIDADES DE INTERVENCION INMEDIATA - UT AYACUCHO</t>
  </si>
  <si>
    <t>0000001061. CCMN-002927: SERVICIO PARA LA REVISION DE FICHAS TECNICAS DE ACTIVIDADES DE INTERVENCION INMEDIATA - UT AYACUCHO</t>
  </si>
  <si>
    <t>CCMN-002928: SERVICIO PARA LA REVISION DE FICHAS TECNICAS DE AII 2026-I UT LAMBAYEQUE GRUPO 01</t>
  </si>
  <si>
    <t>0000001062. CCMN-002928: SERVICIO PARA LA REVISION DE FICHAS TECNICAS DE AII 2026-I UT LAMBAYEQUE GRUPO 01</t>
  </si>
  <si>
    <t>0000950</t>
  </si>
  <si>
    <t>0000001063 | 0000950 | RENGIFO CHANCHARI ELI DANIEL</t>
  </si>
  <si>
    <t>CCMN-002929: CONTRATACION DEL SERVICIO DE GUARDIANIA DIURNO PARA LAS INSTALACIONES DE LA UNIDAD TERRITORIAL UCAYA</t>
  </si>
  <si>
    <t>0000001063. CCMN-002929: CONTRATACION DEL SERVICIO DE GUARDIANIA DIURNO PARA LAS INSTALACIONES DE LA UNIDAD TERRITORIAL UCAYA</t>
  </si>
  <si>
    <t>0000955</t>
  </si>
  <si>
    <t>0000001064 | 0000955 | QUISPE HUANACUNI CRISTIAN BUNIN</t>
  </si>
  <si>
    <t>0000001064</t>
  </si>
  <si>
    <t>CCMN-002930: SERVICIO DE REVISION DE LIQUIDACIONES TECNICA FINANCIERA DE PROYECTOS INVERSION UT PUNO</t>
  </si>
  <si>
    <t>0000001064. CCMN-002930: SERVICIO DE REVISION DE LIQUIDACIONES TECNICA FINANCIERA DE PROYECTOS INVERSION UT PUNO</t>
  </si>
  <si>
    <t>CCMN-002931: MONITOREO Y SEGUIMIENTO A LA EJECUCION FISICA Y FINANCIERA - UT PUNTO G1</t>
  </si>
  <si>
    <t>0000001065. CCMN-002931: MONITOREO Y SEGUIMIENTO A LA EJECUCION FISICA Y FINANCIERA - UT PUNTO G1</t>
  </si>
  <si>
    <t>CCMN-002932: SERVICIO DE CONDUCCION DE VEHICULO PARA EL TRASLADO DEL PERSONAL QUE LABORA EN LA UNIDAD TERRITORIAL</t>
  </si>
  <si>
    <t>0000001066. CCMN-002932: SERVICIO DE CONDUCCION DE VEHICULO PARA EL TRASLADO DEL PERSONAL QUE LABORA EN LA UNIDAD TERRITORIAL</t>
  </si>
  <si>
    <t>0000952</t>
  </si>
  <si>
    <t>0000001067 | 0000952 | ZÁRATE FLORES KARIN MARIELENA NÁTALY</t>
  </si>
  <si>
    <t>0000001067</t>
  </si>
  <si>
    <t>CCMN-002933: CONTRATACION DEL SERVICIO PARA LA REVISION DE FICHAS TECNICAS DE ACTIVIDADES DE INTERVENCION INMEDIA</t>
  </si>
  <si>
    <t>0000001067. CCMN-002933: CONTRATACION DEL SERVICIO PARA LA REVISION DE FICHAS TECNICAS DE ACTIVIDADES DE INTERVENCION INMEDIA</t>
  </si>
  <si>
    <t>0000953</t>
  </si>
  <si>
    <t>0000001068 | 0000953 | PARI ASLLA JESSICA FLOR ERIKA</t>
  </si>
  <si>
    <t>0000001068</t>
  </si>
  <si>
    <t>CCMN-002935: CONTRATACION DEL SERVICIO PARA LA REVISION DE FICHAS TECNICAS DE ACTIVIDADES DE INTERVENCION INMEDIA</t>
  </si>
  <si>
    <t>0000001068. CCMN-002935: CONTRATACION DEL SERVICIO PARA LA REVISION DE FICHAS TECNICAS DE ACTIVIDADES DE INTERVENCION INMEDIA</t>
  </si>
  <si>
    <t>CCMN-002938: CONTRATACION DEL SERVICIO PARA LA REVISION DE FICHAS TECNICAS DE ACTIVIDADES DE INTERVENCION INMEDIA</t>
  </si>
  <si>
    <t>0000001069. CCMN-002938: CONTRATACION DEL SERVICIO PARA LA REVISION DE FICHAS TECNICAS DE ACTIVIDADES DE INTERVENCION INMEDIA</t>
  </si>
  <si>
    <t>CCMN-002934: SERVICIO PARA LA REVISION DE FICHAS TECNICAS DE ACTIVIDADES DE INTERVENCION INMEDIATA PRIORIZADAS EN</t>
  </si>
  <si>
    <t>0000001070. CCMN-002934: SERVICIO PARA LA REVISION DE FICHAS TECNICAS DE ACTIVIDADES DE INTERVENCION INMEDIATA PRIORIZADAS EN</t>
  </si>
  <si>
    <t>CCMN-002936: SERVICIO PARA LA REVISION DE FICHAS TECNICAS DE ACTIVIDADES DE INTERVENCION INMEDIATA PRIORIZADAS EN</t>
  </si>
  <si>
    <t>0000001071. CCMN-002936: SERVICIO PARA LA REVISION DE FICHAS TECNICAS DE ACTIVIDADES DE INTERVENCION INMEDIATA PRIORIZADAS EN</t>
  </si>
  <si>
    <t>0000001072</t>
  </si>
  <si>
    <t>CCMN-002937: SERVICIO PARA LA REVISION DE FICHAS TECNICAS DE ACTIVIDADES DE INTERVENCION INMEDIATA PRIORIZADAS EN</t>
  </si>
  <si>
    <t>0000001072. CCMN-002937: SERVICIO PARA LA REVISION DE FICHAS TECNICAS DE ACTIVIDADES DE INTERVENCION INMEDIATA PRIORIZADAS EN</t>
  </si>
  <si>
    <t>CCMN-002940: CONTRATACION DEL SERVICIO PARA LA REVISION DE FICHAS TECNICAS DE ACTIVIDADES DE INTERVENCION INMEDIA</t>
  </si>
  <si>
    <t>0000001073. CCMN-002940: CONTRATACION DEL SERVICIO PARA LA REVISION DE FICHAS TECNICAS DE ACTIVIDADES DE INTERVENCION INMEDIA</t>
  </si>
  <si>
    <t>CCMN-002941: SERVICIO PARA LA REVISION DE FICHAS TECNICAS DE AII 2026-I UT LAMBAYEQUE GRUPO 03</t>
  </si>
  <si>
    <t>0000001074. CCMN-002941: SERVICIO PARA LA REVISION DE FICHAS TECNICAS DE AII 2026-I UT LAMBAYEQUE GRUPO 03</t>
  </si>
  <si>
    <t>CCMN-002939: SERVICIO PARA LA REVISION DE FICHAS TECNICAS DE ACTIVIDADES DE INTERVENCION INMEDIATA PRIORIZADAS EN</t>
  </si>
  <si>
    <t>0000001075. CCMN-002939: SERVICIO PARA LA REVISION DE FICHAS TECNICAS DE ACTIVIDADES DE INTERVENCION INMEDIATA PRIORIZADAS EN</t>
  </si>
  <si>
    <t>CCMN-002942: SERVICIO PARA LA REVISION DE FICHAS TECNICAS DE AII 2026-I UT LAMBAYEQUE GRUPO 04</t>
  </si>
  <si>
    <t>0000001076. CCMN-002942: SERVICIO PARA LA REVISION DE FICHAS TECNICAS DE AII 2026-I UT LAMBAYEQUE GRUPO 04</t>
  </si>
  <si>
    <t>CCMN-002943: SERVICIO PARA LA REVISION DE FICHAS TECNICAS DE ACTIVIDADES DE INTERVENCION INMEDIATA PRIORIZADAS EN</t>
  </si>
  <si>
    <t>0000001077. CCMN-002943: SERVICIO PARA LA REVISION DE FICHAS TECNICAS DE ACTIVIDADES DE INTERVENCION INMEDIATA PRIORIZADAS EN</t>
  </si>
  <si>
    <t>CCMN-002944: SERVICIO PARA LA REVISION DE FICHAS TECNICAS DE ACTIVIDADES DE INTERVENCION INMEDIATA PRIORIZADAS EN</t>
  </si>
  <si>
    <t>0000001078. CCMN-002944: SERVICIO PARA LA REVISION DE FICHAS TECNICAS DE ACTIVIDADES DE INTERVENCION INMEDIATA PRIORIZADAS EN</t>
  </si>
  <si>
    <t>CCMN-002945: CONTRATACION DEL SERVICIO PARA LA REVISION DE FICHAS TECNICAS DE ACTIVIDADES DE INTERVENCION INMEDIA</t>
  </si>
  <si>
    <t>0000001079. CCMN-002945: CONTRATACION DEL SERVICIO PARA LA REVISION DE FICHAS TECNICAS DE ACTIVIDADES DE INTERVENCION INMEDIA</t>
  </si>
  <si>
    <t>CCMN-002946: SERVICIO PARA LA REVISION DE FICHAS TECNICAS DE AII 2026-I UT LAMBAYEQUE GRUPO 02</t>
  </si>
  <si>
    <t>0000001080. CCMN-002946: SERVICIO PARA LA REVISION DE FICHAS TECNICAS DE AII 2026-I UT LAMBAYEQUE GRUPO 02</t>
  </si>
  <si>
    <t>CCMN-002947: SERVICIO PARA LA REVISION DE FICHAS TECNICAS DE ACTIVIDADES DE INTERVENCION INMEDIATA PRIORIZADAS EN</t>
  </si>
  <si>
    <t>0000001081. CCMN-002947: SERVICIO PARA LA REVISION DE FICHAS TECNICAS DE ACTIVIDADES DE INTERVENCION INMEDIATA PRIORIZADAS EN</t>
  </si>
  <si>
    <t>0000001082</t>
  </si>
  <si>
    <t>CCMN-002948: SERVICIO PARA LA REVISION DE FICHAS TECNICAS DE AII 2026-I UT LAMBAYEQUE GRUPO 05</t>
  </si>
  <si>
    <t>0000001082. CCMN-002948: SERVICIO PARA LA REVISION DE FICHAS TECNICAS DE AII 2026-I UT LAMBAYEQUE GRUPO 05</t>
  </si>
  <si>
    <t>CCMN-002949: SERVICIO PARA LA REVISION DE FICHAS TECNICAS DE ACTIVIDADES DE INTERVENCION INMEDIATA PRIORIZADAS EN</t>
  </si>
  <si>
    <t>0000001083. CCMN-002949: SERVICIO PARA LA REVISION DE FICHAS TECNICAS DE ACTIVIDADES DE INTERVENCION INMEDIATA PRIORIZADAS EN</t>
  </si>
  <si>
    <t>CCMN-002952: SERVICIO PARA LA REVISION DE FICHAS TECNICAS DE ACTIVIDADES DE INTERVENCION INME UT HUANCAVELICA G01</t>
  </si>
  <si>
    <t>0000001084. CCMN-002952: SERVICIO PARA LA REVISION DE FICHAS TECNICAS DE ACTIVIDADES DE INTERVENCION INME UT HUANCAVELICA G01</t>
  </si>
  <si>
    <t>CCMN-002953: SERVICIO PARA LA REVISION DE FICHAS TECNICAS DE ACTIVIDADES DE INTERVENCION INME UT HUANCAVELICA G02</t>
  </si>
  <si>
    <t>0000001085. CCMN-002953: SERVICIO PARA LA REVISION DE FICHAS TECNICAS DE ACTIVIDADES DE INTERVENCION INME UT HUANCAVELICA G02</t>
  </si>
  <si>
    <t>CCMN-002954: SERVICIO PARA LA REVISION DE FICHAS TECNICAS DE ACTIVIDADES DE INTERVENCION INME UT HUANCAVELICA G03</t>
  </si>
  <si>
    <t>0000001086. CCMN-002954: SERVICIO PARA LA REVISION DE FICHAS TECNICAS DE ACTIVIDADES DE INTERVENCION INME UT HUANCAVELICA G03</t>
  </si>
  <si>
    <t>CCMN-002956: SERVICIO PARA LA REVISION DE FICHAS TECNICAS DE ACTIVIDADES DE INTERVENCION INME UT HUANCAVELICA G04</t>
  </si>
  <si>
    <t>0000001087. CCMN-002956: SERVICIO PARA LA REVISION DE FICHAS TECNICAS DE ACTIVIDADES DE INTERVENCION INME UT HUANCAVELICA G04</t>
  </si>
  <si>
    <t>CCMN-002950: REVISION DE FICHAS TECNICAS DE ACTIVIDADES DE INTERVENCION INMEDIATA - UT CAJAMARCA G1</t>
  </si>
  <si>
    <t>0000001088. CCMN-002950: REVISION DE FICHAS TECNICAS DE ACTIVIDADES DE INTERVENCION INMEDIATA - UT CAJAMARCA G1</t>
  </si>
  <si>
    <t>CCMN-002951: REVISION DE FICHAS TECNICAS DE ACTIVIDADES DE INTERVENCION INMEDIATA - UT CAJAMARCA G2</t>
  </si>
  <si>
    <t>0000001089. CCMN-002951: REVISION DE FICHAS TECNICAS DE ACTIVIDADES DE INTERVENCION INMEDIATA - UT CAJAMARCA G2</t>
  </si>
  <si>
    <t>CCMN-002955: REVISION DE FICHAS TECNICAS DE ACTIVIDADES DE INTERVENCION INMEDIATA - UT ANCASH G2</t>
  </si>
  <si>
    <t>0000001090. CCMN-002955: REVISION DE FICHAS TECNICAS DE ACTIVIDADES DE INTERVENCION INMEDIATA - UT ANCASH G2</t>
  </si>
  <si>
    <t>CCMN-002957: REVISION DE FICHAS TECNICAS DE ACTIVIDADES DE INTERVENCION INMEDIATA - UT ANCASH G3</t>
  </si>
  <si>
    <t>0000001091. CCMN-002957: REVISION DE FICHAS TECNICAS DE ACTIVIDADES DE INTERVENCION INMEDIATA - UT ANCASH G3</t>
  </si>
  <si>
    <t>CCMN-002958: REVISION DE FICHAS TECNICAS DE ACTIVIDADES DE INTERVENCION INMEDIATA - UT ANCASH G5</t>
  </si>
  <si>
    <t>0000001092. CCMN-002958: REVISION DE FICHAS TECNICAS DE ACTIVIDADES DE INTERVENCION INMEDIATA - UT ANCASH G5</t>
  </si>
  <si>
    <t>CCMN-002959: SERVICIO PARA LA REVISION DE FICHAS TECNICAS DE ACTIVIDADES DE INTERVENCION INMEDIATA PRIORIZADAS EN</t>
  </si>
  <si>
    <t>0000001093. CCMN-002959: SERVICIO PARA LA REVISION DE FICHAS TECNICAS DE ACTIVIDADES DE INTERVENCION INMEDIATA PRIORIZADAS EN</t>
  </si>
  <si>
    <t>0000425</t>
  </si>
  <si>
    <t>0000000033 | 0000425 | AMERICA TELECOMUNICACIONES, SOLUCIONES E INFORMATICA S.A.C. - AMERICA TSI S.A.C.</t>
  </si>
  <si>
    <t>0000000113 | 0000008 | GRIFO LATINO E.I.R.L.</t>
  </si>
  <si>
    <t>PLLA VIATICO 3-2026</t>
  </si>
  <si>
    <t>16/02/2026</t>
  </si>
  <si>
    <t>0000000201 | PLLA VIATICO 3-2026 | SIN NOMBRE</t>
  </si>
  <si>
    <t>0000423</t>
  </si>
  <si>
    <t>0000000204 | 0000423 | LATAM AIRLINES PERU S.A.</t>
  </si>
  <si>
    <t>PLLA VIATICO 4-2026</t>
  </si>
  <si>
    <t>17/02/2026</t>
  </si>
  <si>
    <t>0000000223 | PLLA VIATICO 4-2026 | SIN NOMBRE</t>
  </si>
  <si>
    <t>0000246</t>
  </si>
  <si>
    <t>0000000224 | 0000246 | GRUPO SCORPIO DP SAC - GRUPO SDP S.A.C.</t>
  </si>
  <si>
    <t>0000422</t>
  </si>
  <si>
    <t>0000000225 | 0000422 | LATAM AIRLINES PERU S.A.</t>
  </si>
  <si>
    <t>OPD 003-2026</t>
  </si>
  <si>
    <t>0000000229 | OPD 003-2026 | SIN NOMBRE</t>
  </si>
  <si>
    <t>0000002261</t>
  </si>
  <si>
    <t>PLLA VIATICO 86-26</t>
  </si>
  <si>
    <t>0000000236 | PLLA VIATICO 86-26 | SIN NOMBRE</t>
  </si>
  <si>
    <t>0000323</t>
  </si>
  <si>
    <t>0000000240 | 0000323 | GLOBAL FIBER PERU S.A.C.</t>
  </si>
  <si>
    <t>0000252</t>
  </si>
  <si>
    <t>0000000242 | 0000252 | EMP REG DE SERV PUB DE ELECT DL NORTE SA</t>
  </si>
  <si>
    <t>0000265</t>
  </si>
  <si>
    <t>0000000268 | 0000265 | BOXER SECURITY CORPORATIVA S.R.L.</t>
  </si>
  <si>
    <t>0000226</t>
  </si>
  <si>
    <t>0000000269 | 0000226 | HUIZA BORDA WILLIAM EDILBERTO</t>
  </si>
  <si>
    <t>0000227</t>
  </si>
  <si>
    <t>0000000270 | 0000227 | CARBAJAL CESPEDES CARMEN</t>
  </si>
  <si>
    <t>0000232</t>
  </si>
  <si>
    <t>0000000275 | 0000232 | JUAREZ VILCHEZ JHONNY ANTONY</t>
  </si>
  <si>
    <t>0000234</t>
  </si>
  <si>
    <t>0000000277 | 0000234 | MEJIA MIRANDA FERMIN PABLO</t>
  </si>
  <si>
    <t>0000231</t>
  </si>
  <si>
    <t>0000000278 | 0000231 | CAMPOS GAVIDIA JORGE ANDRES</t>
  </si>
  <si>
    <t>0000357</t>
  </si>
  <si>
    <t>0000000279 | 0000357 | RUEDA QUISPE DE MENDOZA MARTHA ROSALVINA</t>
  </si>
  <si>
    <t>0000235</t>
  </si>
  <si>
    <t>0000000280 | 0000235 | MACEDO MENDEZ RUDY ERICK</t>
  </si>
  <si>
    <t>0000236</t>
  </si>
  <si>
    <t>0000000286 | 0000236 | ESPINOZA SANTANA EDWIN MARTIN</t>
  </si>
  <si>
    <t>0000229</t>
  </si>
  <si>
    <t>0000000287 | 0000229 | PALOMINO TAVARA AIRTON ESTUARDO</t>
  </si>
  <si>
    <t>0000238</t>
  </si>
  <si>
    <t>0000000288 | 0000238 | ZAVALA MODESTO JOSE LUIS</t>
  </si>
  <si>
    <t>0000247</t>
  </si>
  <si>
    <t>0000000289 | 0000247 | AMERICA TELECOMUNICACIONES, SOLUCIONES E INFORMATICA S.A.C. - AMERICA TSI S.A.C.</t>
  </si>
  <si>
    <t>0000233</t>
  </si>
  <si>
    <t>0000000290 | 0000233 | CANCHAPOMA HILARIO TANIA ZULEYKA</t>
  </si>
  <si>
    <t>0000230</t>
  </si>
  <si>
    <t>0000000291 | 0000230 | PERALTA SUPANTA GIANFRANCO ANTONIO</t>
  </si>
  <si>
    <t>0000237</t>
  </si>
  <si>
    <t>0000000292 | 0000237 | RIVERA CUBA LINCOL JEAMPIER</t>
  </si>
  <si>
    <t>0000243</t>
  </si>
  <si>
    <t>0000000293 | 0000243 | SUINEY RODRIGUEZ ELSA SHERLY</t>
  </si>
  <si>
    <t>0000239</t>
  </si>
  <si>
    <t>0000000294 | 0000239 | MELGAR OCAMPOS FREDY RONALD</t>
  </si>
  <si>
    <t>0000268</t>
  </si>
  <si>
    <t>0000000295 | 0000268 | RELUX REPRESENTACIONES S.A.C.</t>
  </si>
  <si>
    <t>0000242</t>
  </si>
  <si>
    <t>0000000296 | 0000242 | JAYO BALLESTEROS JESSICA BENJAMINA</t>
  </si>
  <si>
    <t>0000240</t>
  </si>
  <si>
    <t>0000000297 | 0000240 | QUISPE DE LA CRUZ ADRIANA ISABEL</t>
  </si>
  <si>
    <t>0000241</t>
  </si>
  <si>
    <t>0000000298 | 0000241 | ROMERO MORENO CHRISTIAN FIDEL</t>
  </si>
  <si>
    <t>0000254</t>
  </si>
  <si>
    <t>0000000299 | 0000254 | CRUZ ADRIANZEN LEONEL ANTONIO</t>
  </si>
  <si>
    <t>0000255</t>
  </si>
  <si>
    <t>0000000301 | 0000255 | HUIHUA BARREDA CESAR ARTURO</t>
  </si>
  <si>
    <t>0000000302 | 0000009 | CORPORACION DE NEGOCIOS SUR PERU S.A.C.</t>
  </si>
  <si>
    <t>0000256</t>
  </si>
  <si>
    <t>0000000305 | 0000256 | SANCA BUSTAMANTE JHONATHAN ALEXANDER</t>
  </si>
  <si>
    <t>0000288</t>
  </si>
  <si>
    <t>0000000306 | 0000288 | GRUPO G &amp; S SECURITY S.A.C.</t>
  </si>
  <si>
    <t>0000248</t>
  </si>
  <si>
    <t>0000000307 | 0000248 | CARDENAS PARVINA JENIA</t>
  </si>
  <si>
    <t>0000260</t>
  </si>
  <si>
    <t>0000000308 | 0000260 | LUNA COLLAZOS JUAN ARTURO</t>
  </si>
  <si>
    <t>0000250</t>
  </si>
  <si>
    <t>0000000309 | 0000250 | GAMARRA RUIZ LAURA PILAR</t>
  </si>
  <si>
    <t>0000262</t>
  </si>
  <si>
    <t>0000000310 | 0000262 | IZQUIERDO CALDERON LENIN MICHEL</t>
  </si>
  <si>
    <t>0000257</t>
  </si>
  <si>
    <t>0000000311 | 0000257 | PEREZ GARCIA ALVARO</t>
  </si>
  <si>
    <t>0000251</t>
  </si>
  <si>
    <t>0000000312 | 0000251 | LIZANO CAICHIHUA JOSE LUIS</t>
  </si>
  <si>
    <t>0000253</t>
  </si>
  <si>
    <t>0000000313 | 0000253 | HERRERA GUTIERREZ DAVE CHRISTOPHER</t>
  </si>
  <si>
    <t>0000258</t>
  </si>
  <si>
    <t>0000000314 | 0000258 | GARCIA ÑAÑEZ ELOISA</t>
  </si>
  <si>
    <t>0000259</t>
  </si>
  <si>
    <t>0000000315 | 0000259 | OJEDA CHATTI JOSE MIGUEL</t>
  </si>
  <si>
    <t>0000264</t>
  </si>
  <si>
    <t>0000000316 | 0000264 | PASTRANA PACHECO ROSA ISABEL</t>
  </si>
  <si>
    <t>0000270</t>
  </si>
  <si>
    <t>05/02/2026</t>
  </si>
  <si>
    <t>0000000317 | 0000270 | QUINTANA VILLA BETSY YESELA</t>
  </si>
  <si>
    <t>0000261</t>
  </si>
  <si>
    <t>0000000318 | 0000261 | MAMANI LUQUE YUDITH YOVANNA</t>
  </si>
  <si>
    <t>0000271</t>
  </si>
  <si>
    <t>0000000319 | 0000271 | INQUILTUPA AYACHO GONZALO</t>
  </si>
  <si>
    <t>0000266</t>
  </si>
  <si>
    <t>0000000320 | 0000266 | SANTANA DAZA PIERO ANGEL</t>
  </si>
  <si>
    <t>0000324</t>
  </si>
  <si>
    <t>0000000321 | 0000324 | MEDIA COMMERCE PERU SOCIEDAD ANONIMA CERRADA - MEDIA COMMERCE PERU S.A.C.</t>
  </si>
  <si>
    <t>0000267</t>
  </si>
  <si>
    <t>0000000322 | 0000267 | FERNANDEZ SALAZAR ALEXANDER FIDEL</t>
  </si>
  <si>
    <t>0000272</t>
  </si>
  <si>
    <t>0000000323 | 0000272 | PRECIADO LARA GERARDO MIGUEL</t>
  </si>
  <si>
    <t>0000269</t>
  </si>
  <si>
    <t>0000000324 | 0000269 | SANTA CRUZ ANAYA KATE DEL MILAGRO</t>
  </si>
  <si>
    <t>0000274</t>
  </si>
  <si>
    <t>0000000325 | 0000274 | BARZOLA ROJAS ROCIO FELIPA</t>
  </si>
  <si>
    <t>0000276</t>
  </si>
  <si>
    <t>0000000326 | 0000276 | CAMAYO CERRON ADELINA DIANA</t>
  </si>
  <si>
    <t>0000280</t>
  </si>
  <si>
    <t>0000000327 | 0000280 | FERNANDEZ LLANOS JUAN JOSE</t>
  </si>
  <si>
    <t>0000273</t>
  </si>
  <si>
    <t>0000000328 | 0000273 | SEDALIB S.A.</t>
  </si>
  <si>
    <t>0000283</t>
  </si>
  <si>
    <t>0000000332 | 0000283 | CESPEDES TITO ANA CRISTINA</t>
  </si>
  <si>
    <t>0000284</t>
  </si>
  <si>
    <t>0000000333 | 0000284 | OLIVEROS SOTOMAYOR AMPELIO HERNAN</t>
  </si>
  <si>
    <t>0000287</t>
  </si>
  <si>
    <t>0000000334 | 0000287 | MONTANO CHAVEZ GLENDA VALIOSKA</t>
  </si>
  <si>
    <t>0000286</t>
  </si>
  <si>
    <t>0000000336 | 0000286 | REATEGUI INUMA LLENY</t>
  </si>
  <si>
    <t>0000279</t>
  </si>
  <si>
    <t>0000000339 | 0000279 | LAGUNA CHAVEZ ELBERTT ROVEL</t>
  </si>
  <si>
    <t>0000282</t>
  </si>
  <si>
    <t>0000000340 | 0000282 | YSCARRA HUAYCANI KRELMIN OLLANTA</t>
  </si>
  <si>
    <t>0000278</t>
  </si>
  <si>
    <t>0000000341 | 0000278 | ADRIANZEN ELERA DARWIN ERICK</t>
  </si>
  <si>
    <t>0000277</t>
  </si>
  <si>
    <t>0000000342 | 0000277 | SANTANA MEZA DARIO ALBERTO</t>
  </si>
  <si>
    <t>0000289</t>
  </si>
  <si>
    <t>0000000343 | 0000289 | OTERO PALACIOS LOURDES LUCIA</t>
  </si>
  <si>
    <t>0000285</t>
  </si>
  <si>
    <t>0000000344 | 0000285 | MORA ASNARAN FERNANDO</t>
  </si>
  <si>
    <t>0000291</t>
  </si>
  <si>
    <t>0000000346 | 0000291 | QUISPE SUEROS WILBER</t>
  </si>
  <si>
    <t>0000294</t>
  </si>
  <si>
    <t>0000000347 | 0000294 | CHUMPITAZ OCHOA GIANFRANCO NESTOR</t>
  </si>
  <si>
    <t>0000302</t>
  </si>
  <si>
    <t>0000000350 | 0000302 | REMACHI ENRIQUEZ YULFO</t>
  </si>
  <si>
    <t>0000292</t>
  </si>
  <si>
    <t>0000000351 | 0000292 | PARODI ALTAMIRANO STEPHANIE</t>
  </si>
  <si>
    <t>0000002</t>
  </si>
  <si>
    <t>0000000352 | 0000002 | GLG INVERSIONES S.A.C.</t>
  </si>
  <si>
    <t>0000000354 | 0000006 | ESTACION DE SERVICIOS PASO DE LOS ANDES SAC</t>
  </si>
  <si>
    <t>0000304</t>
  </si>
  <si>
    <t>0000000355 | 0000304 | VASQUEZ ROMERO HAROLD MANUEL</t>
  </si>
  <si>
    <t>0000305</t>
  </si>
  <si>
    <t>0000000356 | 0000305 | GALLARDO DIAZ AUBER YHON</t>
  </si>
  <si>
    <t>0000296</t>
  </si>
  <si>
    <t>0000000357 | 0000296 | SALDAÑA AMASIFEN GIANMARCO</t>
  </si>
  <si>
    <t>0000300</t>
  </si>
  <si>
    <t>0000000358 | 0000300 | CASANOVA BERMUDEZ LUIS ANGEL CRISTOFHER</t>
  </si>
  <si>
    <t>0000301</t>
  </si>
  <si>
    <t>0000000359 | 0000301 | MONTOYA BERMUDEZ AYRTON ALEXANDER</t>
  </si>
  <si>
    <t>0000297</t>
  </si>
  <si>
    <t>0000000360 | 0000297 | ZUÑIGA GOYZUETA DAVID ENRIQUE</t>
  </si>
  <si>
    <t>0000303</t>
  </si>
  <si>
    <t>0000000361 | 0000303 | CHOQUEVILCA QUISPE JOEL RICARDO</t>
  </si>
  <si>
    <t>0000298</t>
  </si>
  <si>
    <t>0000000362 | 0000298 | SALAS VILCA JIMMY RONAL</t>
  </si>
  <si>
    <t>0000299</t>
  </si>
  <si>
    <t>0000000363 | 0000299 | VILLEGAS MEDINA KEVIN ALEXANDER</t>
  </si>
  <si>
    <t>0000311</t>
  </si>
  <si>
    <t>0000000364 | 0000311 | SECLEN LEONARDO KAREN PATRICIA</t>
  </si>
  <si>
    <t>0000318</t>
  </si>
  <si>
    <t>0000000365 | 0000318 | CORRALES ESCOBAR YSABEL CONCEPCION</t>
  </si>
  <si>
    <t>0000316</t>
  </si>
  <si>
    <t>0000000366 | 0000316 | ORTIZ PALOMINO EDISON</t>
  </si>
  <si>
    <t>0000312</t>
  </si>
  <si>
    <t>0000000367 | 0000312 | ROJAS OLIVOS HEINER ROOSEL</t>
  </si>
  <si>
    <t>0000319</t>
  </si>
  <si>
    <t>0000000368 | 0000319 | ACOSTA YNUMA DIEGO LEANDRO</t>
  </si>
  <si>
    <t>0000320</t>
  </si>
  <si>
    <t>12/02/2026</t>
  </si>
  <si>
    <t>0000000369 | 0000320 | TORIBIO HUAMANI FREDY</t>
  </si>
  <si>
    <t>0000000372 | 0000011 | ESTACION DE SERVICIOS SAN JUAN EMPRESA INDIVIDUAL DE RESPONSABILIDAD LIMITADA</t>
  </si>
  <si>
    <t>0000315</t>
  </si>
  <si>
    <t>0000000373 | 0000315 | PACHECO VASQUEZ LUCIA DAMARIS</t>
  </si>
  <si>
    <t>0000306</t>
  </si>
  <si>
    <t>0000000376 | 0000306 | IRIARTE VILCHEZ WILLIAMS ALIN</t>
  </si>
  <si>
    <t>0000307</t>
  </si>
  <si>
    <t>0000000377 | 0000307 | TORCILLAS TACAY ALEX FERNANDO</t>
  </si>
  <si>
    <t>0000000380 | 0000010 | CONSORCIO COMERCIAL SUDAMERICANA S.R.LDA</t>
  </si>
  <si>
    <t>0000314</t>
  </si>
  <si>
    <t>0000000381 | 0000314 | RUIZ ANGULO WILMER ALEXANDER</t>
  </si>
  <si>
    <t>0000317</t>
  </si>
  <si>
    <t>0000000383 | 0000317 | COLQUE VALENTIN MARIA ISABEL</t>
  </si>
  <si>
    <t>0000321</t>
  </si>
  <si>
    <t>0000000386 | 0000321 | DUEÑAS ARAUJO GIMMY NAZARIO</t>
  </si>
  <si>
    <t>0000322</t>
  </si>
  <si>
    <t>0000000387 | 0000322 | ZAMBRANO OCHOA RAUL ALFONSO</t>
  </si>
  <si>
    <t>0000327</t>
  </si>
  <si>
    <t>0000000388 | 0000327 | AGREDA CASTAÑEDA JAIR MARDOQUEO</t>
  </si>
  <si>
    <t>0000325</t>
  </si>
  <si>
    <t>0000000389 | 0000325 | MAYORCA MUNIVE GONZALO ORLANDO</t>
  </si>
  <si>
    <t>0000326</t>
  </si>
  <si>
    <t>0000000390 | 0000326 | PAREDES PASTOR ANTHONY WILLIAM</t>
  </si>
  <si>
    <t>0000328</t>
  </si>
  <si>
    <t>0000000394 | 0000328 | HUDSON GOMEZ KEVIN ENRIQUE</t>
  </si>
  <si>
    <t>0000334</t>
  </si>
  <si>
    <t>0000000395 | 0000334 | QUISPE PAREDES CARLOS ALBERTO</t>
  </si>
  <si>
    <t>0000331</t>
  </si>
  <si>
    <t>0000000396 | 0000331 | GONZALES BADA JOSE GIANCARLO</t>
  </si>
  <si>
    <t>0000333</t>
  </si>
  <si>
    <t>0000000397 | 0000333 | ARANA ASTOPILCO JESSICA EDITH</t>
  </si>
  <si>
    <t>0000332</t>
  </si>
  <si>
    <t>0000000398 | 0000332 | NUÑEZ SANTIAGO VALERIA ALEXANDRA</t>
  </si>
  <si>
    <t>0000336</t>
  </si>
  <si>
    <t>0000000399 | 0000336 | TOCTO CHAQUILA LUIS MIGUEL</t>
  </si>
  <si>
    <t>0000335</t>
  </si>
  <si>
    <t>0000000401 | 0000335 | MELENDEZ CHOTA AQUINO</t>
  </si>
  <si>
    <t>0000346</t>
  </si>
  <si>
    <t>0000000402 | 0000346 | EGOABIL APOLINAREZ XIOMARA LUZ NICOLLE</t>
  </si>
  <si>
    <t>0000347</t>
  </si>
  <si>
    <t>0000000403 | 0000347 | COCHACHIN VILLANUEVA RENE YSAGA</t>
  </si>
  <si>
    <t>0000338</t>
  </si>
  <si>
    <t>0000000404 | 0000338 | MIRANDA GRADOS JUAN LUIS</t>
  </si>
  <si>
    <t>0000339</t>
  </si>
  <si>
    <t>0000000405 | 0000339 | ARENAS MORAN SALY KATHERINE</t>
  </si>
  <si>
    <t>0000340</t>
  </si>
  <si>
    <t>0000000406 | 0000340 | PADILLA ALQUIZAR VICTOR ALEX</t>
  </si>
  <si>
    <t>0000348</t>
  </si>
  <si>
    <t>0000000407 | 0000348 | LAZARO BARRETO MARCO RAFAEL</t>
  </si>
  <si>
    <t>0000341</t>
  </si>
  <si>
    <t>0000000408 | 0000341 | REQUE RAMIREZ DENYS ORLANDO</t>
  </si>
  <si>
    <t>0000351</t>
  </si>
  <si>
    <t>0000000409 | 0000351 | MAMANI ESTUCO YEFFER ISAAC</t>
  </si>
  <si>
    <t>0000352</t>
  </si>
  <si>
    <t>0000000410 | 0000352 | MAMANI CANAZA JHON BRYAN</t>
  </si>
  <si>
    <t>0000337</t>
  </si>
  <si>
    <t>0000000411 | 0000337 | HUAMAN BUENDIA MAYUMI HOMAYRA</t>
  </si>
  <si>
    <t>0000379</t>
  </si>
  <si>
    <t>0000000412 | 0000379 | RODRIGUEZ JESUS MAURILIO DOMINGO</t>
  </si>
  <si>
    <t>0000382</t>
  </si>
  <si>
    <t>0000000414 | 0000382 | AYASCA LOPE KARINA</t>
  </si>
  <si>
    <t>0000349</t>
  </si>
  <si>
    <t>0000000416 | 0000349 | LEYVA GIRALDO BOGDAM EVERLY</t>
  </si>
  <si>
    <t>0000384</t>
  </si>
  <si>
    <t>0000000417 | 0000384 | YUPANQUI ATAUCUSI FABIO</t>
  </si>
  <si>
    <t>0000353</t>
  </si>
  <si>
    <t>0000000418 | 0000353 | CLAVO MORI SHELLA TERESITA</t>
  </si>
  <si>
    <t>0000354</t>
  </si>
  <si>
    <t>0000000419 | 0000354 | ROJAS DIAZ JORGE ANTONY</t>
  </si>
  <si>
    <t>0000355</t>
  </si>
  <si>
    <t>0000000420 | 0000355 | MEZA EPQUIN HEGUEL</t>
  </si>
  <si>
    <t>0000356</t>
  </si>
  <si>
    <t>0000000421 | 0000356 | PERALTA GARCIA EUNER</t>
  </si>
  <si>
    <t>0000368</t>
  </si>
  <si>
    <t>0000000422 | 0000368 | ROJAS VICTORIO YORVI MAYFRE</t>
  </si>
  <si>
    <t>0000369</t>
  </si>
  <si>
    <t>0000000424 | 0000369 | RIVERA COLQUI PAOLA MILAGROS</t>
  </si>
  <si>
    <t>0000371</t>
  </si>
  <si>
    <t>0000000426 | 0000371 | OSORIO BAZAN JHONNY ZEIDLER</t>
  </si>
  <si>
    <t>0000372</t>
  </si>
  <si>
    <t>0000000427 | 0000372 | ESPEZUA BUSTINZA LICELY</t>
  </si>
  <si>
    <t>0000373</t>
  </si>
  <si>
    <t>0000000428 | 0000373 | PERALTA APAZA JORGE EDUARDO</t>
  </si>
  <si>
    <t>0000374</t>
  </si>
  <si>
    <t>0000000429 | 0000374 | CALLATA DURAND JOSEPH JAIME</t>
  </si>
  <si>
    <t>0000342</t>
  </si>
  <si>
    <t>0000000430 | 0000342 | PELAEZ ALIAGA KRANTZ JOSE NAGEL</t>
  </si>
  <si>
    <t>0000343</t>
  </si>
  <si>
    <t>0000000431 | 0000343 | ALVARADO CASTILLO MARILYN ALEXANDRA</t>
  </si>
  <si>
    <t>0000344</t>
  </si>
  <si>
    <t>0000000432 | 0000344 | GUEVARA MENDOZA JONATHAN</t>
  </si>
  <si>
    <t>0000386</t>
  </si>
  <si>
    <t>0000000434 | 0000386 | ALTAMIRANO MARROQUIN JERSY GERALD</t>
  </si>
  <si>
    <t>0000350</t>
  </si>
  <si>
    <t>0000000435 | 0000350 | VALLADARES GONZALES AUGUSTO EDMUNDO</t>
  </si>
  <si>
    <t>0000345</t>
  </si>
  <si>
    <t>0000000436 | 0000345 | CANTO QUISPEALAYA JOSSIE MERCEDES</t>
  </si>
  <si>
    <t>0000365</t>
  </si>
  <si>
    <t>0000000437 | 0000365 | MONTALVAN RUIZ PIERRE</t>
  </si>
  <si>
    <t>0000402</t>
  </si>
  <si>
    <t>0000000438 | 0000402 | CAPANI LLANCO JORGE GUSTAVO</t>
  </si>
  <si>
    <t>0000366</t>
  </si>
  <si>
    <t>0000000439 | 0000366 | ESPINOZA NUÑEZ DE SANCHEZ KAREN MADELAYDE</t>
  </si>
  <si>
    <t>0000367</t>
  </si>
  <si>
    <t>0000000440 | 0000367 | REYNAGA FERNANDEZ MARYCARMEN</t>
  </si>
  <si>
    <t>0000381</t>
  </si>
  <si>
    <t>0000000441 | 0000381 | GUTIERREZ HUAYTA HERBERT RAUL</t>
  </si>
  <si>
    <t>0000403</t>
  </si>
  <si>
    <t>0000000442 | 0000403 | DUEÑAS ARAUJO JOEL ANTONY</t>
  </si>
  <si>
    <t>0000358</t>
  </si>
  <si>
    <t>0000000443 | 0000358 | PACHERRES OREJUELA ROSA MARIELA</t>
  </si>
  <si>
    <t>0000359</t>
  </si>
  <si>
    <t>0000000444 | 0000359 | BELTRAN MORALES FIORELLA JACKELINE</t>
  </si>
  <si>
    <t>0000360</t>
  </si>
  <si>
    <t>0000000445 | 0000360 | GARCIA SALVADOR EVA ETELVINA</t>
  </si>
  <si>
    <t>0000361</t>
  </si>
  <si>
    <t>0000000446 | 0000361 | SAAVEDRA GARCIA FLORITA MILLUZKA IRINNE</t>
  </si>
  <si>
    <t>0000362</t>
  </si>
  <si>
    <t>0000000447 | 0000362 | VINCES IGNACIO ERICKA VIOLETA DEL PILAR</t>
  </si>
  <si>
    <t>0000363</t>
  </si>
  <si>
    <t>0000000448 | 0000363 | SANCHEZ RAMIREZ PAULA NICOLL</t>
  </si>
  <si>
    <t>0000404</t>
  </si>
  <si>
    <t>0000000449 | 0000404 | ZUÑIGA DELGADO VANDERBILT WOLFRAM</t>
  </si>
  <si>
    <t>0000385</t>
  </si>
  <si>
    <t>0000000450 | 0000385 | JERONIMO VALENZUELA ROLANDO</t>
  </si>
  <si>
    <t>0000377</t>
  </si>
  <si>
    <t>0000000453 | 0000377 | VENEGAS PARIGUANA SANDRA PATRICIA</t>
  </si>
  <si>
    <t>0000378</t>
  </si>
  <si>
    <t>0000000454 | 0000378 | PARISACA TICONA BEATRIZ GREGORIA</t>
  </si>
  <si>
    <t>0000406</t>
  </si>
  <si>
    <t>0000000456 | 0000406 | MEZA ASCONA ERIK ALEMBERT</t>
  </si>
  <si>
    <t>0000387</t>
  </si>
  <si>
    <t>0000000457 | 0000387 | GUEVARA VALLEJOS GLORIA ESTEFANY</t>
  </si>
  <si>
    <t>0000388</t>
  </si>
  <si>
    <t>0000000458 | 0000388 | CAMPOS ALARCON DAYANA FIORELLY</t>
  </si>
  <si>
    <t>0000390</t>
  </si>
  <si>
    <t>0000000460 | 0000390 | YABAR REYES BRYAN DASKE</t>
  </si>
  <si>
    <t>0000391</t>
  </si>
  <si>
    <t>0000000461 | 0000391 | MELENDEZ TORRES AMPARO MILAGROS</t>
  </si>
  <si>
    <t>0000397</t>
  </si>
  <si>
    <t>0000000462 | 0000397 | MAUCAYLLA OSCCO ANA CECILIA</t>
  </si>
  <si>
    <t>0000398</t>
  </si>
  <si>
    <t>0000000463 | 0000398 | BARAZORDA VIDAL JUAN CARLOS</t>
  </si>
  <si>
    <t>0000364</t>
  </si>
  <si>
    <t>0000000464 | 0000364 | VARGAS RAMOS MARIA PAZ</t>
  </si>
  <si>
    <t>0000399</t>
  </si>
  <si>
    <t>0000000465 | 0000399 | FLORES REYNOSO YORKA SHAMELIMS</t>
  </si>
  <si>
    <t>0000380</t>
  </si>
  <si>
    <t>0000000466 | 0000380 | RIMACHE GOMEZ GRECIA MARLIN</t>
  </si>
  <si>
    <t>0000407</t>
  </si>
  <si>
    <t>0000000467 | 0000407 | ALVA CONDORI LORENZO JOSE</t>
  </si>
  <si>
    <t>0000393</t>
  </si>
  <si>
    <t>0000000468 | 0000393 | RIOS PEREZ KAREN MERCEDES</t>
  </si>
  <si>
    <t>0000394</t>
  </si>
  <si>
    <t>0000000469 | 0000394 | GARCÍA HIDALGO LUIS ARMANDO</t>
  </si>
  <si>
    <t>0000392</t>
  </si>
  <si>
    <t>0000000470 | 0000392 | CHARCA ANCOTA JHONY EFRAIN</t>
  </si>
  <si>
    <t>0000400</t>
  </si>
  <si>
    <t>0000000471 | 0000400 | MEJIA MERMA RUMIN CLAUDIO</t>
  </si>
  <si>
    <t>0000395</t>
  </si>
  <si>
    <t>0000000472 | 0000395 | CHUZÓN VILLACORTA JAHAIRA FIORELA</t>
  </si>
  <si>
    <t>0000396</t>
  </si>
  <si>
    <t>0000000473 | 0000396 | PALACIOS CORONADO JARVIN MAX</t>
  </si>
  <si>
    <t>0000408</t>
  </si>
  <si>
    <t>0000000475 | 0000408 | PAITAN INGA HENRY EDGAR</t>
  </si>
  <si>
    <t>0000401</t>
  </si>
  <si>
    <t>0000000476 | 0000401 | VASQUEZ LOPEZ LUIS FABRIZIO</t>
  </si>
  <si>
    <t>0000409</t>
  </si>
  <si>
    <t>0000000478 | 0000409 | SOTO ESPINOZA ANDERSON LENIN</t>
  </si>
  <si>
    <t>0000414</t>
  </si>
  <si>
    <t>0000000481 | 0000414 | SANTOS JAMANCA ALESSANDRA BELEN</t>
  </si>
  <si>
    <t>0000412</t>
  </si>
  <si>
    <t>0000000483 | 0000412 | ARCE GOMEZ FAUSTINO</t>
  </si>
  <si>
    <t>0000413</t>
  </si>
  <si>
    <t>0000000484 | 0000413 | CASTILLO MIRANDA HUBER</t>
  </si>
  <si>
    <t>0000420</t>
  </si>
  <si>
    <t>0000000488 | 0000420 | FLORES HUIZA IZAMAR</t>
  </si>
  <si>
    <t>0000418</t>
  </si>
  <si>
    <t>0000000489 | 0000418 | MONDRAGON RAFAEL JIANPIERRE ANTONY</t>
  </si>
  <si>
    <t>0000417</t>
  </si>
  <si>
    <t>0000000490 | 0000417 | SANCHEZ VILLAR CLAUDIO ESTEFANO</t>
  </si>
  <si>
    <t>0000424</t>
  </si>
  <si>
    <t>0000000491 | 0000424 | COAQUIRA FLORES EVELYN ELIANA</t>
  </si>
  <si>
    <t>PLLA VIATICO 5-2026</t>
  </si>
  <si>
    <t>0000000495 | PLLA VIATICO 5-2026 | SIN NOMBRE</t>
  </si>
  <si>
    <t>OPD 19-2026</t>
  </si>
  <si>
    <t>0000000497 | OPD 19-2026 | SIN NOMBRE</t>
  </si>
  <si>
    <t>0000429</t>
  </si>
  <si>
    <t>0000000499 | 0000429 | CAMPOS VALENZUELA MAYKEL</t>
  </si>
  <si>
    <t>0000435</t>
  </si>
  <si>
    <t>0000000501 | 0000435 | ALARCON MAMANI MARCO ANTONIO</t>
  </si>
  <si>
    <t>0000430</t>
  </si>
  <si>
    <t>0000000502 | 0000430 | SAAVEDRA SANDOVAL RONAL ALFREDO</t>
  </si>
  <si>
    <t>0000441</t>
  </si>
  <si>
    <t>0000000509 | 0000441 | VELAZCO ALVARADO MANUEL RODOLFO</t>
  </si>
  <si>
    <t>0000444</t>
  </si>
  <si>
    <t>0000000516 | 0000444 | PINEDA ESCALANTE YANETH MARIZE</t>
  </si>
  <si>
    <t>0000447</t>
  </si>
  <si>
    <t>0000000517 | 0000447 | ECOTUR VIP S.A.C.</t>
  </si>
  <si>
    <t>OPD 021-2026</t>
  </si>
  <si>
    <t>0000000518 | OPD 021-2026 | LA POSITIVA SEGUROS Y REASEGUROS S.A.</t>
  </si>
  <si>
    <t>0000998</t>
  </si>
  <si>
    <t>0000000994 | 0000998 | LATAM AIRLINES PERU S.A.</t>
  </si>
  <si>
    <t>0000987</t>
  </si>
  <si>
    <t>0000001041 | 0000987 | RAMOS GALINDO DANTE</t>
  </si>
  <si>
    <t>0000988</t>
  </si>
  <si>
    <t>0000001042 | 0000988 | MEDRANO LUQUE JHON ADERLY</t>
  </si>
  <si>
    <t>0000001050 | RM 077-2025-TR | SIN NOMBRE</t>
  </si>
  <si>
    <t>0000967</t>
  </si>
  <si>
    <t>0000001052 | 0000967 | HUERTAS PEREZ LEONARDO</t>
  </si>
  <si>
    <t>0000962</t>
  </si>
  <si>
    <t>0000001054 | 0000962 | CRUZ JIMENEZ LESLY ABIGAIL</t>
  </si>
  <si>
    <t>0000963</t>
  </si>
  <si>
    <t>0000001055 | 0000963 | FONG CASANOVA JOSEPHLIN</t>
  </si>
  <si>
    <t>0000964</t>
  </si>
  <si>
    <t>0000001062 | 0000964 | TERRONES TELLO LUCY DEL ROSARIO</t>
  </si>
  <si>
    <t>0000989</t>
  </si>
  <si>
    <t>0000001065 | 0000989 | MAMANI HUMPIRI LIZBETH DENISSE</t>
  </si>
  <si>
    <t>0000966</t>
  </si>
  <si>
    <t>0000001066 | 0000966 | PARE RAMOS WILLY NELSSON</t>
  </si>
  <si>
    <t>0000972</t>
  </si>
  <si>
    <t>0000001069 | 0000972 | PAIMA DEL AGUILA ADRIAN</t>
  </si>
  <si>
    <t>0000002177</t>
  </si>
  <si>
    <t>0000968</t>
  </si>
  <si>
    <t>0000001070 | 0000968 | NACION CHAVEZ JHANINNA LIZBETH</t>
  </si>
  <si>
    <t>0000969</t>
  </si>
  <si>
    <t>0000001071 | 0000969 | HUANUCO ALBORNOZ KATTIA YBETH</t>
  </si>
  <si>
    <t>0000970</t>
  </si>
  <si>
    <t>0000001072 | 0000970 | RUIZ ANGULO WILMER ALEXANDER</t>
  </si>
  <si>
    <t>0000974</t>
  </si>
  <si>
    <t>0000001073 | 0000974 | MONTALVAN RUIZ PIERRE</t>
  </si>
  <si>
    <t>0000965</t>
  </si>
  <si>
    <t>0000001074 | 0000965 | VARGAS CORDOVA JORGE MARTIN</t>
  </si>
  <si>
    <t>0000971</t>
  </si>
  <si>
    <t>0000001075 | 0000971 | LOZANO GARCIA JOSEF RAFAEL</t>
  </si>
  <si>
    <t>0000984</t>
  </si>
  <si>
    <t>0000001076 | 0000984 | ELIAS ORTIZ EVA LIZ</t>
  </si>
  <si>
    <t>0000976</t>
  </si>
  <si>
    <t>0000001077 | 0000976 | PILCO LEIVA JHERLY</t>
  </si>
  <si>
    <t>0000975</t>
  </si>
  <si>
    <t>0000001078 | 0000975 | CRUZ MOYA ANABEL SAYURI</t>
  </si>
  <si>
    <t>0000973</t>
  </si>
  <si>
    <t>0000001079 | 0000973 | BALTAZAR HUAMAN YUZZELLI NINOSKA</t>
  </si>
  <si>
    <t>0000983</t>
  </si>
  <si>
    <t>0000001080 | 0000983 | PACHECO VASQUEZ LUCIA DAMARIS</t>
  </si>
  <si>
    <t>0000977</t>
  </si>
  <si>
    <t>0000001081 | 0000977 | RIMACHE GOMEZ GRECIA MARLIN</t>
  </si>
  <si>
    <t>0000985</t>
  </si>
  <si>
    <t>0000001082 | 0000985 | SECLEN LEONARDO KAREN PATRICIA</t>
  </si>
  <si>
    <t>0000002184</t>
  </si>
  <si>
    <t>0000978</t>
  </si>
  <si>
    <t>0000001083 | 0000978 | REYNAGA FERNANDEZ MARYCARMEN</t>
  </si>
  <si>
    <t>0000995</t>
  </si>
  <si>
    <t>0000001084 | 0000995 | CONDORI CCORA JHONATAN</t>
  </si>
  <si>
    <t>0000980</t>
  </si>
  <si>
    <t>0000001085 | 0000980 | ZUÑIGA DELGADO VANDERBILT WOLFRAM</t>
  </si>
  <si>
    <t>0000981</t>
  </si>
  <si>
    <t>0000001086 | 0000981 | MEZA ASCONA ERIK ALEMBERT</t>
  </si>
  <si>
    <t>0000982</t>
  </si>
  <si>
    <t>0000001087 | 0000982 | ALVA CONDORI LORENZO JOSE</t>
  </si>
  <si>
    <t>0000990</t>
  </si>
  <si>
    <t>0000001088 | 0000990 | PELAEZ ALIAGA KRANTZ JOSE NAGEL</t>
  </si>
  <si>
    <t>0000991</t>
  </si>
  <si>
    <t>0000001089 | 0000991 | LLATAS CUBAS ANTHONY JAMIR</t>
  </si>
  <si>
    <t>0000992</t>
  </si>
  <si>
    <t>0000001090 | 0000992 | COLQUE VALENTIN MARIA ISABEL</t>
  </si>
  <si>
    <t>0000993</t>
  </si>
  <si>
    <t>0000001091 | 0000993 | COLONIA ROSALES MARIA ISABEL</t>
  </si>
  <si>
    <t>0000994</t>
  </si>
  <si>
    <t>0000001092 | 0000994 | COLONIA ROSALES MILKO ANDRE</t>
  </si>
  <si>
    <t>0000002185</t>
  </si>
  <si>
    <t>0000979</t>
  </si>
  <si>
    <t>0000001093 | 0000979 | GERONIMO ZACARIAS DANTE APOLONIO</t>
  </si>
  <si>
    <t>0000996</t>
  </si>
  <si>
    <t>0000001094 | 0000996 | ZORRILLA RODRIGUEZ GIANCARLO IVAN</t>
  </si>
  <si>
    <t>CCMN-002960: SERVICIO DE SEGUIMIENTO Y COORDINACION DE ACTIVIDADES ADMINISTRATIVAS PARA LA UNIDAD FUNCIONAL DE GE</t>
  </si>
  <si>
    <t>0000001094. CCMN-002960: SERVICIO DE SEGUIMIENTO Y COORDINACION DE ACTIVIDADES ADMINISTRATIVAS PARA LA UNIDAD FUNCIONAL DE GE</t>
  </si>
  <si>
    <t>0000986</t>
  </si>
  <si>
    <t>0000001095 | 0000986 | ALVAREZ VARGAS CARLOS FERNANDO</t>
  </si>
  <si>
    <t>CCMN-002961: CONTRATACION DEL SERVICIO PARA LA REVISION DE FICHAS TECNICAS DE ACTIVIDADES DE INTERVENCION INMEDIA</t>
  </si>
  <si>
    <t>0000001095. CCMN-002961: CONTRATACION DEL SERVICIO PARA LA REVISION DE FICHAS TECNICAS DE ACTIVIDADES DE INTERVENCION INMEDIA</t>
  </si>
  <si>
    <t>0001008</t>
  </si>
  <si>
    <t>21/07/2026</t>
  </si>
  <si>
    <t>0000001096 | 0001008 | GALVEZ SALDAÑA DAVID GUILLERMO</t>
  </si>
  <si>
    <t>CCMN-002962: SERVICIO DE ASISTENCIA DE RECURSOS HUMANOS PARA LA UNIDAD FUNCIONAL DE RECURSOS HUMANOS DEL PROGRAMA</t>
  </si>
  <si>
    <t>0000001096. CCMN-002962: SERVICIO DE ASISTENCIA DE RECURSOS HUMANOS PARA LA UNIDAD FUNCIONAL DE RECURSOS HUMANOS DEL PROGRAMA</t>
  </si>
  <si>
    <t>0001009</t>
  </si>
  <si>
    <t>0000001097 | 0001009 | ECHEVARRIA TOLEDO ARLETTE ALEXANDRA</t>
  </si>
  <si>
    <t>CCMN-002963: SERVICIO DE ASISTENCIA TECNICA ADMINISTRATIVA Y ORGANIZACION DEL ACERVO DOCUMENTARIO, PARA LA UNIDAD</t>
  </si>
  <si>
    <t>0000001097. CCMN-002963: SERVICIO DE ASISTENCIA TECNICA ADMINISTRATIVA Y ORGANIZACION DEL ACERVO DOCUMENTARIO, PARA LA UNIDAD</t>
  </si>
  <si>
    <t>0000999</t>
  </si>
  <si>
    <t>0000001098 | 0000999 | VENEGAS PARIGUANA SANDRA PATRICIA</t>
  </si>
  <si>
    <t>CCMN-002964: REVISION DE FICHAS TECNICAS DE ACTIVIDADES DE INTERVENCION INMEDIATA - UT AREQUIPA G1</t>
  </si>
  <si>
    <t>0000001098. CCMN-002964: REVISION DE FICHAS TECNICAS DE ACTIVIDADES DE INTERVENCION INMEDIATA - UT AREQUIPA G1</t>
  </si>
  <si>
    <t>0001000</t>
  </si>
  <si>
    <t>0000001099 | 0001000 | PARISACA TICONA BEATRIZ GREGORIA</t>
  </si>
  <si>
    <t>0000001099</t>
  </si>
  <si>
    <t>CCMN-002965: REVISION DE FICHAS TECNICAS DE ACTIVIDADES DE INTERVENCION INMEDIATA - UT AREQUIPA G2</t>
  </si>
  <si>
    <t>0000001099. CCMN-002965: REVISION DE FICHAS TECNICAS DE ACTIVIDADES DE INTERVENCION INMEDIATA - UT AREQUIPA G2</t>
  </si>
  <si>
    <t>0001001</t>
  </si>
  <si>
    <t>0000001100 | 0001001 | FLORES FELIX LUIGI DAVID</t>
  </si>
  <si>
    <t>CCMN-002966: SUPERVISION, SEGUIMIENTO Y MONITOREO A LOS PROYECTOS - UT TACNA</t>
  </si>
  <si>
    <t>0000001100. CCMN-002966: SUPERVISION, SEGUIMIENTO Y MONITOREO A LOS PROYECTOS - UT TACNA</t>
  </si>
  <si>
    <t>0001007</t>
  </si>
  <si>
    <t>0000001101 | 0001007 | GUEVARA FLORES ALEXIS RICARDO</t>
  </si>
  <si>
    <t>CCMN-002967: SERVICIO PARA LA REVISION DE FICHAS TECNICAS DE ACTIVIDADES DE INTERVENCION UT AMAZONAS G01</t>
  </si>
  <si>
    <t>0000001101. CCMN-002967: SERVICIO PARA LA REVISION DE FICHAS TECNICAS DE ACTIVIDADES DE INTERVENCION UT AMAZONAS G01</t>
  </si>
  <si>
    <t>0001014</t>
  </si>
  <si>
    <t>22/07/2026</t>
  </si>
  <si>
    <t>0000001102 | 0001014 | ALARCON DEL AGUILA JUAN DAVID</t>
  </si>
  <si>
    <t>CCMN-002968: SERVICIO PARA LA REVISION DE FICHAS TECNICAS DE AII 2026-1 UT APURIMAC GRUPO 01</t>
  </si>
  <si>
    <t>0000001102. CCMN-002968: SERVICIO PARA LA REVISION DE FICHAS TECNICAS DE AII 2026-1 UT APURIMAC GRUPO 01</t>
  </si>
  <si>
    <t>CCMN-002921: ADQUISICION DE UTILES Y MATERIALES DE OFICINA PARA EL PROGRAMA LLAMKASUN PERU</t>
  </si>
  <si>
    <t>0000001103. CCMN-002921: ADQUISICION DE UTILES Y MATERIALES DE OFICINA PARA EL PROGRAMA LLAMKASUN PERU</t>
  </si>
  <si>
    <t>0001019</t>
  </si>
  <si>
    <t>0000001104 | 0001019 | CHAVEZ DE LA VEGA VERONICA PATRICIA</t>
  </si>
  <si>
    <t>CCMN-002969: SERVICIO DE SEGUIMIENTO, ESCANEO Y ARCHIVO DE DOCUMENTOS DE ARCHIVO CENTRAL DEL PROGRAMA DE EMPLEO T</t>
  </si>
  <si>
    <t>0000001104. CCMN-002969: SERVICIO DE SEGUIMIENTO, ESCANEO Y ARCHIVO DE DOCUMENTOS DE ARCHIVO CENTRAL DEL PROGRAMA DE EMPLEO T</t>
  </si>
  <si>
    <t>0001020</t>
  </si>
  <si>
    <t>0000001105 | 0001020 | JAIMES GAMARRA IRMA YOLANDA</t>
  </si>
  <si>
    <t>CCMN-002971: SERVICIO DE ESCANEO DE DOCUMENTOS DE ARCHIVO CENTRAL DEL PROGRAMA DE EMPLEO TEMPORAL LLAMKAUSN PERU</t>
  </si>
  <si>
    <t>0000001105. CCMN-002971: SERVICIO DE ESCANEO DE DOCUMENTOS DE ARCHIVO CENTRAL DEL PROGRAMA DE EMPLEO TEMPORAL LLAMKAUSN PERU</t>
  </si>
  <si>
    <t>0001002</t>
  </si>
  <si>
    <t>0000001106 | 0001002 | PINEDA LOLI JOHN RICHARD</t>
  </si>
  <si>
    <t>CCMN-002970: REVISION DE FICHAS TECNICAS DE ACTIVIDADES DE INTERVENCION INMEDIATA  - UT ANCASH G1</t>
  </si>
  <si>
    <t>0000001106. CCMN-002970: REVISION DE FICHAS TECNICAS DE ACTIVIDADES DE INTERVENCION INMEDIATA  - UT ANCASH G1</t>
  </si>
  <si>
    <t>0001004</t>
  </si>
  <si>
    <t>0000001107 | 0001004 | MALLCCO HUAMAN YENNY</t>
  </si>
  <si>
    <t>CCMN-002972: REVISION DE FICHAS TECNICAS DE ACTIVIDADES DE INTERVENCION INMEDIATA - UT ANCASH G4</t>
  </si>
  <si>
    <t>0000001107. CCMN-002972: REVISION DE FICHAS TECNICAS DE ACTIVIDADES DE INTERVENCION INMEDIATA - UT ANCASH G4</t>
  </si>
  <si>
    <t>0000002225</t>
  </si>
  <si>
    <t>0001005</t>
  </si>
  <si>
    <t>0000001108 | 0001005 | GOÑI BRITO MIGUEL ANGEL</t>
  </si>
  <si>
    <t>CCMN-002973: REVISION DE FICHAS TECNICAS DE ACTIVIDADES DE INTERVENCION INMEDIATA - UT ANCASH G6</t>
  </si>
  <si>
    <t>0000001108. CCMN-002973: REVISION DE FICHAS TECNICAS DE ACTIVIDADES DE INTERVENCION INMEDIATA - UT ANCASH G6</t>
  </si>
  <si>
    <t>0001006</t>
  </si>
  <si>
    <t>0000001109 | 0001006 | SANTIAGO BAZAN FREZBY LIZET</t>
  </si>
  <si>
    <t>CCMN-002974: REVISION DE FICHAS TECNICAS DE ACTIVIDADES DE INTERVENCION INMEDIATA - UT ANCASH G7</t>
  </si>
  <si>
    <t>0000001109. CCMN-002974: REVISION DE FICHAS TECNICAS DE ACTIVIDADES DE INTERVENCION INMEDIATA - UT ANCASH G7</t>
  </si>
  <si>
    <t>0001003</t>
  </si>
  <si>
    <t>0000001110 | 0001003 | ZUÑIGA GOYZUETA DAVID ENRIQUE</t>
  </si>
  <si>
    <t>CCMN-002975: CONTRATACION DEL SERVICIO PARA LA REVISION DE FICHAS TECNICAS DE ACTIVIDADES DE INTERVENCION INMEDIA</t>
  </si>
  <si>
    <t>0000001110. CCMN-002975: CONTRATACION DEL SERVICIO PARA LA REVISION DE FICHAS TECNICAS DE ACTIVIDADES DE INTERVENCION INMEDIA</t>
  </si>
  <si>
    <t>0001010</t>
  </si>
  <si>
    <t>0000001111 | 0001010 | EGOABIL APOLINAREZ XIOMARA LUZ NICOLLE</t>
  </si>
  <si>
    <t>CCMN-002976: CONTRATACION DEL SERVICIO PARA LA REVISION DE FICHAS TECNICAS DE ACTIVIDADES DE INTERVENCION INMEDIA</t>
  </si>
  <si>
    <t>0000001111. CCMN-002976: CONTRATACION DEL SERVICIO PARA LA REVISION DE FICHAS TECNICAS DE ACTIVIDADES DE INTERVENCION INMEDIA</t>
  </si>
  <si>
    <t>0001015</t>
  </si>
  <si>
    <t>0000001112 | 0001015 | REMACHI ENRIQUEZ YULFO</t>
  </si>
  <si>
    <t>CCMN-002977: SERVICIO DE SUPERVISION, SEGUIMIENTO Y MONITOREO A LOS PIR-05 Y PIR-07 UT APURIMAC</t>
  </si>
  <si>
    <t>0000001112. CCMN-002977: SERVICIO DE SUPERVISION, SEGUIMIENTO Y MONITOREO A LOS PIR-05 Y PIR-07 UT APURIMAC</t>
  </si>
  <si>
    <t>0001016</t>
  </si>
  <si>
    <t>0000001113 | 0001016 | GRUPO PANAMUNDO S.A.C.</t>
  </si>
  <si>
    <t>CCMN-002978: SERVICIO DE CARGA Y TRASLADO DE DOCUMENTOS DE LA UNIDAD TERRITORIAL ICA-AYACUCHO SUR</t>
  </si>
  <si>
    <t>0000001113. CCMN-002978: SERVICIO DE CARGA Y TRASLADO DE DOCUMENTOS DE LA UNIDAD TERRITORIAL ICA-AYACUCHO SUR</t>
  </si>
  <si>
    <t>0001018</t>
  </si>
  <si>
    <t>0000001114 | 0001018 | PAZ VERGARA YEIMI ENRIQUE</t>
  </si>
  <si>
    <t>CCMN-002979: SERVICIO PARA LA REVISION DE FICHAS TECNICAS DE ACTIVIDADES DE INTERVENCION INMEDIATA PRIORIZADAS EN</t>
  </si>
  <si>
    <t>0000001114. CCMN-002979: SERVICIO PARA LA REVISION DE FICHAS TECNICAS DE ACTIVIDADES DE INTERVENCION INMEDIATA PRIORIZADAS EN</t>
  </si>
  <si>
    <t>0001017</t>
  </si>
  <si>
    <t>0000001115 | 0001017 | ALARCON MAMANI MARCO ANTONIO</t>
  </si>
  <si>
    <t>CCMN-002980: SERVICIO PARA LA REVISION DE FICHAS TECNICAS DE AII 2026-I UT TACNA</t>
  </si>
  <si>
    <t>0000001115. CCMN-002980: SERVICIO PARA LA REVISION DE FICHAS TECNICAS DE AII 2026-I UT TACNA</t>
  </si>
  <si>
    <t>0001024</t>
  </si>
  <si>
    <t>24/07/2026</t>
  </si>
  <si>
    <t>0000001116 | 0001024 | BUSTOS ARENAS JENNIFER HERMINIA</t>
  </si>
  <si>
    <t>CCMN-002981: SERVICIO ESPECIALIZADO EN MATERIA LEGAL EN GESTION PUBLICA PARA LA UNIDAD FUNCIONAL DE ADMINISTRACIO</t>
  </si>
  <si>
    <t>0000001116. CCMN-002981: SERVICIO ESPECIALIZADO EN MATERIA LEGAL EN GESTION PUBLICA PARA LA UNIDAD FUNCIONAL DE ADMINISTRACIO</t>
  </si>
  <si>
    <t>0000001117 | - | -</t>
  </si>
  <si>
    <t>CCMN-002982: PRORROGA DEL SERVICIO DE ALQUILER DE INMUEBLE PARA LA UT ANCASH (ADENDA N 2)</t>
  </si>
  <si>
    <t>0000001117. CCMN-002982: PRORROGA DEL SERVICIO DE ALQUILER DE INMUEBLE PARA LA UT ANCASH (ADENDA N 2)</t>
  </si>
  <si>
    <t>0001030</t>
  </si>
  <si>
    <t>0000001118 | 0001030 | QUINTANA VILLA BETSY YESELA</t>
  </si>
  <si>
    <t>CCMN-002983: SERVICIO DE MONITOREO Y SEGUIMIENTO A LA EJECUCION FIS Y FIN DE LOS PIR-05 Y PIR-07 UT JUNIN GP01</t>
  </si>
  <si>
    <t>0000001118. CCMN-002983: SERVICIO DE MONITOREO Y SEGUIMIENTO A LA EJECUCION FIS Y FIN DE LOS PIR-05 Y PIR-07 UT JUNIN GP01</t>
  </si>
  <si>
    <t>0001021</t>
  </si>
  <si>
    <t>0000001119 | 0001021 | LUMBRERAS ESPIRITU TEODORA CIRILA</t>
  </si>
  <si>
    <t>CCMN-002984: SERVICIO DE MANTENIMIENTO Y LIMPIEZA DE LOCAL PARA LA UNIDAD TERRITORIAL JUNIN DEL PROGRAMA DE EMPLE</t>
  </si>
  <si>
    <t>0000001119. CCMN-002984: SERVICIO DE MANTENIMIENTO Y LIMPIEZA DE LOCAL PARA LA UNIDAD TERRITORIAL JUNIN DEL PROGRAMA DE EMPLE</t>
  </si>
  <si>
    <t>0001022</t>
  </si>
  <si>
    <t>0000001120 | 0001022 | HUAMAN CHASHNAMOTE SEGUNDO MANUEL</t>
  </si>
  <si>
    <t>CCMN-002985: CONTRATACION DEL SERVICIO DE GUARDIANIA TURNO NOCTURNO PARA LAS INSTALACIONES DE LA UNIDAD TERRITORI</t>
  </si>
  <si>
    <t>0000001120. CCMN-002985: CONTRATACION DEL SERVICIO DE GUARDIANIA TURNO NOCTURNO PARA LAS INSTALACIONES DE LA UNIDAD TERRITORI</t>
  </si>
  <si>
    <t>0000001121 | - | -</t>
  </si>
  <si>
    <t>0000001121. PROGRAMACION DE VIATICOS POR COMISION DE SERVICIO DE LA UNIDAD FUNCIONAL DE RECURSOS HUMANOS</t>
  </si>
  <si>
    <t>0001023</t>
  </si>
  <si>
    <t>0000001122 | 0001023 | CAMPOS GAVIDIA JORGE ANDRES</t>
  </si>
  <si>
    <t>0000001122</t>
  </si>
  <si>
    <t>CCMN-002986: SERVICIO DE ACOMPANAMIENTO TECNICO, CAPACITACION Y MONITOREO PARA LAS UT - UFGP</t>
  </si>
  <si>
    <t>0000001122. CCMN-002986: SERVICIO DE ACOMPANAMIENTO TECNICO, CAPACITACION Y MONITOREO PARA LAS UT - UFGP</t>
  </si>
  <si>
    <t>CCMN-002987: CONTRATACION DEL SERVICIO DE TRANSPORTE AEREO PARA LA COMISION DEL PERSONAL DE LLAMKASUN</t>
  </si>
  <si>
    <t>0000001123. CCMN-002987: CONTRATACION DEL SERVICIO DE TRANSPORTE AEREO PARA LA COMISION DEL PERSONAL DE LLAMKASUN</t>
  </si>
  <si>
    <t>0001052</t>
  </si>
  <si>
    <t>0000001124 | 0001052 | CIPRIANO RICALDI ANABEL</t>
  </si>
  <si>
    <t>CCMN-002988: CONTRATACION DEL SERVICIO DE TRANSPORTE AEREO PARA LA COMISION DEL PERSONAL DE LLAMKASUN</t>
  </si>
  <si>
    <t>0000001124. CCMN-002988: CONTRATACION DEL SERVICIO DE TRANSPORTE AEREO PARA LA COMISION DEL PERSONAL DE LLAMKASUN</t>
  </si>
  <si>
    <t>0000001125 | - | -</t>
  </si>
  <si>
    <t>CCMN-002989: CONTRATACION DEL SERVICIO DE TRANSPORTE AEREO PARA LA COMISION DEL PERSONAL DE LLAMKASUN</t>
  </si>
  <si>
    <t>0000001125. CCMN-002989: CONTRATACION DEL SERVICIO DE TRANSPORTE AEREO PARA LA COMISION DEL PERSONAL DE LLAMKASUN</t>
  </si>
  <si>
    <t>0001031</t>
  </si>
  <si>
    <t>0000001126 | 0001031 | BALTAZAR HUAMAN YUZZELLI NINOSKA</t>
  </si>
  <si>
    <t>CCMN-002991: SERVICIO DE MONITOREO Y SEGUIMIENTO A LA EJECUCION FIS Y FIN DE LOS PIR-05 Y PIR-07 UT JUNIN GP02</t>
  </si>
  <si>
    <t>0000001126. CCMN-002991: SERVICIO DE MONITOREO Y SEGUIMIENTO A LA EJECUCION FIS Y FIN DE LOS PIR-05 Y PIR-07 UT JUNIN GP02</t>
  </si>
  <si>
    <t>0000001127 | - | -</t>
  </si>
  <si>
    <t>CCMN-002990: CONTRATACION DEL SERVICIO DE TRANSPORTE AEREO PARA LA COMISION DEL PERSONAL DE LLAMKASUN</t>
  </si>
  <si>
    <t>0000001127. CCMN-002990: CONTRATACION DEL SERVICIO DE TRANSPORTE AEREO PARA LA COMISION DEL PERSONAL DE LLAMKASUN</t>
  </si>
  <si>
    <t>0001029</t>
  </si>
  <si>
    <t>0000001128 | 0001029 | MEZA APAZA KHEYKO ANNSHERLY CARMEN</t>
  </si>
  <si>
    <t>CCMN-002992: CONTRATACION DEL SERVICIO PARA LA REVISION DE FICHAS TECNICAS DE ACTIVIDADES DE INTERVENCION INMEDIA</t>
  </si>
  <si>
    <t>0000001128. CCMN-002992: CONTRATACION DEL SERVICIO PARA LA REVISION DE FICHAS TECNICAS DE ACTIVIDADES DE INTERVENCION INMEDIA</t>
  </si>
  <si>
    <t>0001025</t>
  </si>
  <si>
    <t>0000001129 | 0001025 | BAQUERIZO PADILLA GUSTAVO VLADIMIR</t>
  </si>
  <si>
    <t>CCMN-002993: SERVICIO DE MONITOREO Y SEGUIMIENTO A LA EJECUCION FISICA Y FINANCIERA DE LOS PROYECTOS DE INVERSION</t>
  </si>
  <si>
    <t>0000001129. CCMN-002993: SERVICIO DE MONITOREO Y SEGUIMIENTO A LA EJECUCION FISICA Y FINANCIERA DE LOS PROYECTOS DE INVERSION</t>
  </si>
  <si>
    <t>0000002271</t>
  </si>
  <si>
    <t>0001032</t>
  </si>
  <si>
    <t>0000001130 | 0001032 | ROJAS TAMATA JHON RANDY</t>
  </si>
  <si>
    <t>CCMN-002994: SERVICIO PARA LA REVISION DE FICHAS TECNICAS DE AII 2026-I, UT APURIMAC GRUPO 02</t>
  </si>
  <si>
    <t>0000001130. CCMN-002994: SERVICIO PARA LA REVISION DE FICHAS TECNICAS DE AII 2026-I, UT APURIMAC GRUPO 02</t>
  </si>
  <si>
    <t>0001026</t>
  </si>
  <si>
    <t>0000001131 | 0001026 | SANCA BUSTAMANTE JHONATHAN ALEXANDER</t>
  </si>
  <si>
    <t>CCMN-002995: SERVICIO DE ASISTENCIA PROFESIONAL EN ADQUISICION PARA LA COORDINACION FUNCIONAL DE ABASTECIMIENTO</t>
  </si>
  <si>
    <t>0000001131. CCMN-002995: SERVICIO DE ASISTENCIA PROFESIONAL EN ADQUISICION PARA LA COORDINACION FUNCIONAL DE ABASTECIMIENTO</t>
  </si>
  <si>
    <t>0001027</t>
  </si>
  <si>
    <t>0000001132 | 0001027 | SANTANA MEZA DARIO ALBERTO</t>
  </si>
  <si>
    <t>CCMN-002996: SERVICIO DE ASISTENCIA TECNICA EN GESTION Y EJECUCION DE ESTRATEGIA EN TEMA DE GESTION PARA DIRECCIO</t>
  </si>
  <si>
    <t>0000001132. CCMN-002996: SERVICIO DE ASISTENCIA TECNICA EN GESTION Y EJECUCION DE ESTRATEGIA EN TEMA DE GESTION PARA DIRECCIO</t>
  </si>
  <si>
    <t>0001028</t>
  </si>
  <si>
    <t>0000001133 | 0001028 | GARCIA ÑAÑEZ ELOISA</t>
  </si>
  <si>
    <t>CCMN-002997: SERVICIO DE ACOMPANAMIENTO TECNICO, CAPACITACION Y MONITOREO PARA LAS UNIDADES TERRITORIALES DE LORE</t>
  </si>
  <si>
    <t>0000001133. CCMN-002997: SERVICIO DE ACOMPANAMIENTO TECNICO, CAPACITACION Y MONITOREO PARA LAS UNIDADES TERRITORIALES DE LORE</t>
  </si>
  <si>
    <t>0000001134 | - | -</t>
  </si>
  <si>
    <t>CCMN-002998: CONTRATACION DEL SERVICIO DE TRANSPORTE AEREO PARA LA COMISION DEL PERSONAL DE LLAMKASUN</t>
  </si>
  <si>
    <t>0000001134. CCMN-002998: CONTRATACION DEL SERVICIO DE TRANSPORTE AEREO PARA LA COMISION DEL PERSONAL DE LLAMKASUN</t>
  </si>
  <si>
    <t>0000001135 | - | -</t>
  </si>
  <si>
    <t>CCMN-002999: CONTRATACION DEL SERVICIO DE TRANSPORTE AEREO PARA LA COMISION DEL PERSONAL DE LLAMKASUN</t>
  </si>
  <si>
    <t>0000001135. CCMN-002999: CONTRATACION DEL SERVICIO DE TRANSPORTE AEREO PARA LA COMISION DEL PERSONAL DE LLAMKASUN</t>
  </si>
  <si>
    <t>0000001136 | - | -</t>
  </si>
  <si>
    <t>CCMN-003000: CONTRATACION DEL SERVICIO DE TRANSPORTE AEREO PARA LA COMISION DEL PERSONAL DE LLAMKASUN</t>
  </si>
  <si>
    <t>0000001136. CCMN-003000: CONTRATACION DEL SERVICIO DE TRANSPORTE AEREO PARA LA COMISION DEL PERSONAL DE LLAMKASUN</t>
  </si>
  <si>
    <t>0001034</t>
  </si>
  <si>
    <t>0000001137 | 0001034 | PEREZ GARCIA ALVARO</t>
  </si>
  <si>
    <t>CCMN-003001: SERVICIO DE ANALISIS DE INFORMACION Y PROCESAMIENTO DE DATOS VINCULADO A LA GESTION DE PARTICIPANTES</t>
  </si>
  <si>
    <t>0000001137. CCMN-003001: SERVICIO DE ANALISIS DE INFORMACION Y PROCESAMIENTO DE DATOS VINCULADO A LA GESTION DE PARTICIPANTES</t>
  </si>
  <si>
    <t>0001035</t>
  </si>
  <si>
    <t>0000001138 | 0001035 | JUAREZ VILCHEZ JHONNY ANTONY</t>
  </si>
  <si>
    <t>CCMN-003002: SERVICIO DE ACOMPANAMIENTO TECNICO, CAPACITACION Y MONITOREO PARA LAS UNIDADES TERRITORIALES DE HUA</t>
  </si>
  <si>
    <t>0000001138. CCMN-003002: SERVICIO DE ACOMPANAMIENTO TECNICO, CAPACITACION Y MONITOREO PARA LAS UNIDADES TERRITORIALES DE HUA</t>
  </si>
  <si>
    <t>0001036</t>
  </si>
  <si>
    <t>25/07/2026</t>
  </si>
  <si>
    <t>0000001139 | 0001036 | CRUZ ADRIANZEN LEONEL ANTONIO</t>
  </si>
  <si>
    <t>CCMN-003003: SERVICIO DE SEGUIMIENTO A LA EJECUCION FISICA, FINANCIERA Y ADMINISTRATIVA DE PROYECTOS DE INVERSIO</t>
  </si>
  <si>
    <t>0000001139. CCMN-003003: SERVICIO DE SEGUIMIENTO A LA EJECUCION FISICA, FINANCIERA Y ADMINISTRATIVA DE PROYECTOS DE INVERSIO</t>
  </si>
  <si>
    <t>CCMN-003004: SERVICIO DE ACOMPANAMIENTO TECNICO, CAPACITACION Y MONITOREO PARA LAS UNIDADES TERRITORIALES  LIMA N</t>
  </si>
  <si>
    <t>0000001140. CCMN-003004: SERVICIO DE ACOMPANAMIENTO TECNICO, CAPACITACION Y MONITOREO PARA LAS UNIDADES TERRITORIALES  LIMA N</t>
  </si>
  <si>
    <t>0001033</t>
  </si>
  <si>
    <t>0000001141 | 0001033 | RIVERA CUBA LINCOL JEAMPIER</t>
  </si>
  <si>
    <t>CCMN-003005: SERVICIO DE ADQUSICIONES POR ACUERDO MARCO Y ELABORACION DE EXPEDIENTES MENORES A 8UIT PARA LA COORD</t>
  </si>
  <si>
    <t>0000001141. CCMN-003005: SERVICIO DE ADQUSICIONES POR ACUERDO MARCO Y ELABORACION DE EXPEDIENTES MENORES A 8UIT PARA LA COORD</t>
  </si>
  <si>
    <t>0000002279</t>
  </si>
  <si>
    <t>0001038</t>
  </si>
  <si>
    <t>0000001142 | 0001038 | ESPINOZA SANTANA EDWIN MARTIN</t>
  </si>
  <si>
    <t>CCMN-003007: SERVICIO DE INDAGACION DE MERCADO Y ELABORACION DE EXPEDIENTES DE CONTRATACION DE CONTRATOS ME</t>
  </si>
  <si>
    <t>0000001142. CCMN-003007: SERVICIO DE INDAGACION DE MERCADO Y ELABORACION DE EXPEDIENTES DE CONTRATACION DE CONTRATOS ME</t>
  </si>
  <si>
    <t>CCMN-003006: SERVICIO DE INDAGACION DE MERCADO Y ELEBORACION DE EXPEDIENTES DE BIENES Y SERVICIOS DE CONTRATOS ME</t>
  </si>
  <si>
    <t>0000001143. CCMN-003006: SERVICIO DE INDAGACION DE MERCADO Y ELEBORACION DE EXPEDIENTES DE BIENES Y SERVICIOS DE CONTRATOS ME</t>
  </si>
  <si>
    <t>0001037</t>
  </si>
  <si>
    <t>0000001144 | 0001037 | UCHUYA CAÑAHUA LETICIA VANEZA</t>
  </si>
  <si>
    <t>CCMN-003008: SERVICIO DE ANALISIS ADMINISTRATIVO PARA LA COORDINACION FUNCIONAL DE ABASTECIMIENTO Y SERVICIOS GEN</t>
  </si>
  <si>
    <t>0000001144. CCMN-003008: SERVICIO DE ANALISIS ADMINISTRATIVO PARA LA COORDINACION FUNCIONAL DE ABASTECIMIENTO Y SERVICIOS GEN</t>
  </si>
  <si>
    <t>0001043</t>
  </si>
  <si>
    <t>27/07/2026</t>
  </si>
  <si>
    <t>0000001145 | 0001043 | LUNA COLLAZOS JUAN ARTURO</t>
  </si>
  <si>
    <t>CCMN-003009: SERVICIO DE SEGUIMIENTO A LA EJECUCION FISICA, FINANCIERA Y ADMINISTRATIVA DE PROYECTOS DE INVERSION</t>
  </si>
  <si>
    <t>0000001145. CCMN-003009: SERVICIO DE SEGUIMIENTO A LA EJECUCION FISICA, FINANCIERA Y ADMINISTRATIVA DE PROYECTOS DE INVERSION</t>
  </si>
  <si>
    <t>CCMN-003010: SERVICIO DE CONSERVACION DOCUMENTAL Y FOLIACION DE DOCUMENTOS PARA ARCHIVO CENTRAL  - UFAF</t>
  </si>
  <si>
    <t>0000001146. CCMN-003010: SERVICIO DE CONSERVACION DOCUMENTAL Y FOLIACION DE DOCUMENTOS PARA ARCHIVO CENTRAL  - UFAF</t>
  </si>
  <si>
    <t>CCMN-003011: SERVICIO DE SEGUIMIENTO A LA EJECUCIO FISICA, FINANCIERA Y ADMINISTRATIVA DE PI Y AII EN LAS UT AMAZ</t>
  </si>
  <si>
    <t>0000001147. CCMN-003011: SERVICIO DE SEGUIMIENTO A LA EJECUCIO FISICA, FINANCIERA Y ADMINISTRATIVA DE PI Y AII EN LAS UT AMAZ</t>
  </si>
  <si>
    <t>0001042</t>
  </si>
  <si>
    <t>0000001148 | 0001042 | HUIHUA BARREDA CESAR ARTURO</t>
  </si>
  <si>
    <t>CCMN-003012: SERVICIO DE SEGUIMIENTO A LA EJECUCION FISICA, FINANCIERA Y ADMINISTRATIVA DE PROYECTOS DE INVERSION</t>
  </si>
  <si>
    <t>0000001148. CCMN-003012: SERVICIO DE SEGUIMIENTO A LA EJECUCION FISICA, FINANCIERA Y ADMINISTRATIVA DE PROYECTOS DE INVERSION</t>
  </si>
  <si>
    <t>0001041</t>
  </si>
  <si>
    <t>0000001149 | 0001041 | IZAGUIRRE NEIRA ROBERT DANIEL</t>
  </si>
  <si>
    <t>CCMN-003014: SERVICIO DE SEGUIMIENTO A LA EJECUCION FISICA, FINANCIERA Y ADMINISTRATIVA DE PROYECTOS DE INVERSION</t>
  </si>
  <si>
    <t>0000001149. CCMN-003014: SERVICIO DE SEGUIMIENTO A LA EJECUCION FISICA, FINANCIERA Y ADMINISTRATIVA DE PROYECTOS DE INVERSION</t>
  </si>
  <si>
    <t>0000001150 | 0000156 | BMTECH–PERU S.A.C.</t>
  </si>
  <si>
    <t>CCMN-003013: ADQUISICION DE CERTIFICADOS DIGITALES SSL PARA LOS SITIOS WEB - UFTI</t>
  </si>
  <si>
    <t>0000001150. CCMN-003013: ADQUISICION DE CERTIFICADOS DIGITALES SSL PARA LOS SITIOS WEB - UFTI</t>
  </si>
  <si>
    <t>CCMN-003015: SERVICIO DE SEGUIMIENTO Y ATENCION A LOS REQUERIMIENTOS VINCULADOS A LA EJECUSION FISICA Y FINANCIER</t>
  </si>
  <si>
    <t>0000001151. CCMN-003015: SERVICIO DE SEGUIMIENTO Y ATENCION A LOS REQUERIMIENTOS VINCULADOS A LA EJECUSION FISICA Y FINANCIER</t>
  </si>
  <si>
    <t>CCMN-003016: SERVICIO DE MONITOREO Y SEGUIMIENTO A LA EJECUCION FISICA Y FINANCIERA DE LOS PROYECTOS DE INVERSION</t>
  </si>
  <si>
    <t>0000001152. CCMN-003016: SERVICIO DE MONITOREO Y SEGUIMIENTO A LA EJECUCION FISICA Y FINANCIERA DE LOS PROYECTOS DE INVERSION</t>
  </si>
  <si>
    <t>0001039</t>
  </si>
  <si>
    <t>0000001153 | 0001039 | VILLENA MARCELO JIMMY JHOEL</t>
  </si>
  <si>
    <t>CCMN-003017: SERVICIO DE SEGUIMIENTO DE ACTIVIDADES ADMINISTRATIVOS A CARGO DE SERVICIOS GENERALES DE LA CFASG</t>
  </si>
  <si>
    <t>0000001153. CCMN-003017: SERVICIO DE SEGUIMIENTO DE ACTIVIDADES ADMINISTRATIVOS A CARGO DE SERVICIOS GENERALES DE LA CFASG</t>
  </si>
  <si>
    <t>0001040</t>
  </si>
  <si>
    <t>0000001154 | 0001040 | SANTANA DAZA PIERO ANGEL</t>
  </si>
  <si>
    <t>CCMN-003018: SERVICIO DE SEGUIMIENTO EN ACTIVIDADES DE ADMINISTRACION Y PRESUPUESTO PARA LA UFAFFUNCIONAL</t>
  </si>
  <si>
    <t>0000001154. CCMN-003018: SERVICIO DE SEGUIMIENTO EN ACTIVIDADES DE ADMINISTRACION Y PRESUPUESTO PARA LA UFAFFUNCIONAL</t>
  </si>
  <si>
    <t>0001056</t>
  </si>
  <si>
    <t>31/07/2026</t>
  </si>
  <si>
    <t>0000000282 | 0001056 | LATAM AIRLINES PERU S.A.</t>
  </si>
  <si>
    <t>0000001103 | 0000157 | GONHEN CORPORATION S.A.C.</t>
  </si>
  <si>
    <t>0001057</t>
  </si>
  <si>
    <t>0000001123 | 0001057 | LATAM AIRLINES PERU S.A.</t>
  </si>
  <si>
    <t>0001047</t>
  </si>
  <si>
    <t>30/07/2026</t>
  </si>
  <si>
    <t>0000001140 | 0001047 | OJEDA CHATTI JOSE MIGUEL</t>
  </si>
  <si>
    <t>0001046</t>
  </si>
  <si>
    <t>0000001143 | 0001046 | PASTRANA PACHECO ROSA ISABEL</t>
  </si>
  <si>
    <t>0001051</t>
  </si>
  <si>
    <t>0000001146 | 0001051 | OLIVEROS SOTOMAYOR AMPELIO HERNAN</t>
  </si>
  <si>
    <t>0001044</t>
  </si>
  <si>
    <t>0000001147 | 0001044 | MELGAR OCAMPOS FREDY RONALD</t>
  </si>
  <si>
    <t>0001045</t>
  </si>
  <si>
    <t>0000001151 | 0001045 | OSCO PARI JOHN PETER</t>
  </si>
  <si>
    <t>0001048</t>
  </si>
  <si>
    <t>0000001152 | 0001048 | PALIZA MORALES IRVING FERNANDO</t>
  </si>
  <si>
    <t>0001049</t>
  </si>
  <si>
    <t>0000001155 | 0001049 | ORTIZ ARENAS NICOLAS AXEL</t>
  </si>
  <si>
    <t>CCMN-003019: SERVICIO DE ASISTENCIA EN GESTION DOCUMENTAL PARA LA UNIDAD FUNCIONAL DE GESTION DE INTERVENCIONES</t>
  </si>
  <si>
    <t>0000001155. CCMN-003019: SERVICIO DE ASISTENCIA EN GESTION DOCUMENTAL PARA LA UNIDAD FUNCIONAL DE GESTION DE INTERVENCIONES</t>
  </si>
  <si>
    <t>0001053</t>
  </si>
  <si>
    <t>0000001156 | 0001053 | GONZALES BADA JOSE GIANCARLO</t>
  </si>
  <si>
    <t>CCMN-003020: SERVICIO DE ASISTENCIA AL SEGUIMIENTO Y NECESIDADES DE COMUNICACION PARA LA DIRECCION EJECUTIVA DEL</t>
  </si>
  <si>
    <t>0000001156. CCMN-003020: SERVICIO DE ASISTENCIA AL SEGUIMIENTO Y NECESIDADES DE COMUNICACION PARA LA DIRECCION EJECUTIVA DEL</t>
  </si>
  <si>
    <t>0001050</t>
  </si>
  <si>
    <t>0000001157 | 0001050 | SANCHEZ CASTILLO JEAN CARLOS</t>
  </si>
  <si>
    <t>CCMN-003021: SERVICIO PARA LA REVISION, REGISTRO, ACTUALIZACION Y SEGUIMIENTO DE INFORMACION DE LAS ACTIVIDADES D</t>
  </si>
  <si>
    <t>0000001157. CCMN-003021: SERVICIO PARA LA REVISION, REGISTRO, ACTUALIZACION Y SEGUIMIENTO DE INFORMACION DE LAS ACTIVIDADES D</t>
  </si>
  <si>
    <t>0000001158 | 0001052 | CHUMPITAZ OCHOA GIANFRANCO NESTOR</t>
  </si>
  <si>
    <t>CCMN-003022: SERVICIO PARA LA REVISION, REGISTRO, ACTUALIZACION Y SEGUIMIENTO DE INFORMACION DE LAS ACTIVIDADES D</t>
  </si>
  <si>
    <t>0000001158. CCMN-003022: SERVICIO PARA LA REVISION, REGISTRO, ACTUALIZACION Y SEGUIMIENTO DE INFORMACION DE LAS ACTIVIDADES D</t>
  </si>
  <si>
    <t>0001060</t>
  </si>
  <si>
    <t>0000001159 | 0001060 | CARRION MARIN NELIDA</t>
  </si>
  <si>
    <t>CCMN-003024: SERVICIO DE MANTENIMIENTO Y LIMPIEZA DE LOCAL PARA LA UT CAJAMARCA</t>
  </si>
  <si>
    <t>0000001159. CCMN-003024: SERVICIO DE MANTENIMIENTO Y LIMPIEZA DE LOCAL PARA LA UT CAJAMARCA</t>
  </si>
  <si>
    <t>0001058</t>
  </si>
  <si>
    <t>0000001160 | 0001058 | NUÑEZ SANTIAGO VALERIA ALEXANDRA</t>
  </si>
  <si>
    <t>CCMN-003025: SERVICIO DE ASISTENCIA TECNICA ADMINISTRATIVA LEGAL PARA LA UNIDAD FUNCIONAL DE RECURSOS HUMANOS</t>
  </si>
  <si>
    <t>0000001160. CCMN-003025: SERVICIO DE ASISTENCIA TECNICA ADMINISTRATIVA LEGAL PARA LA UNIDAD FUNCIONAL DE RECURSOS HUMANOS</t>
  </si>
  <si>
    <t>0001054</t>
  </si>
  <si>
    <t>0000001161 | 0001054 | MONTANO CHAVEZ GLENDA VALIOSKA</t>
  </si>
  <si>
    <t>CCMN-003026: SERVICIO PARA LA REVISION, REGISTRO, ACTUALIZACION Y SEGUIMIENTO DE INFORMACION DE LAS ACTIVIDADES D</t>
  </si>
  <si>
    <t>0000001161. CCMN-003026: SERVICIO PARA LA REVISION, REGISTRO, ACTUALIZACION Y SEGUIMIENTO DE INFORMACION DE LAS ACTIVIDADES D</t>
  </si>
  <si>
    <t>0001059</t>
  </si>
  <si>
    <t>0000001162 | 0001059 | PARODI ALTAMIRANO STEPHANIE</t>
  </si>
  <si>
    <t>CCMN-003027: CONTRATACION DEL SERVICIO ESPECIALIZADO EN TESORERIA - PARA LA COORDINACION FUNCIONAL DE TESORERIA</t>
  </si>
  <si>
    <t>0000001162. CCMN-003027: CONTRATACION DEL SERVICIO ESPECIALIZADO EN TESORERIA - PARA LA COORDINACION FUNCIONAL DE TESORERIA</t>
  </si>
  <si>
    <t>0000002307</t>
  </si>
  <si>
    <t>0001061</t>
  </si>
  <si>
    <t>0000001163 | 0001061 | GOMEZ QUISPE YESICA YANETH</t>
  </si>
  <si>
    <t>CCMN-003028: SERVICIO DE MONITOREO Y SEGUIMIENTO A LA EJECUCION FISICA Y FINANCIERA - UT JUNIN G3</t>
  </si>
  <si>
    <t>0000001163. CCMN-003028: SERVICIO DE MONITOREO Y SEGUIMIENTO A LA EJECUCION FISICA Y FINANCIERA - UT JUNIN G3</t>
  </si>
  <si>
    <t>0001062</t>
  </si>
  <si>
    <t>0000001165 | 0001062 | HUDSON GOMEZ KEVIN ENRIQUE</t>
  </si>
  <si>
    <t>CCMN-003029: SERVICIO DE COORDINACION Y ELABORACION DE CONTENIDOS COMUNICACIONALES - DIRECCION EJECUTIVA</t>
  </si>
  <si>
    <t>0000001165. CCMN-003029: SERVICIO DE COORDINACION Y ELABORACION DE CONTENIDOS COMUNICACIONALES - DIRECCION EJECUTIVA</t>
  </si>
  <si>
    <t>0001063</t>
  </si>
  <si>
    <t>0000001166 | 0001063 | ALZAMORA YUPANQUI VICTOR RAUL</t>
  </si>
  <si>
    <t>CCMN-003030: SERVICIO DE ANALISIS Y ELABORACION DE INFORMES EN TEMAS LEGALES - UFRH</t>
  </si>
  <si>
    <t>0000001166. CCMN-003030: SERVICIO DE ANALISIS Y ELABORACION DE INFORMES EN TEMAS LEGALES - UFRH</t>
  </si>
  <si>
    <t>0001065</t>
  </si>
  <si>
    <t>0000001167 | 0001065 | GANDARILLAS PECHO RODRIGO ALEJANDRO</t>
  </si>
  <si>
    <t>CCMN-003031: SERVICIO DE MANTENIMIENTO Y LIMPIEZA DE LOCAL PARA LA UNIDAD TERRITORIAL ICA - AYACUCHO SUR DEL PROG</t>
  </si>
  <si>
    <t>0000001167. CCMN-003031: SERVICIO DE MANTENIMIENTO Y LIMPIEZA DE LOCAL PARA LA UNIDAD TERRITORIAL ICA - AYACUCHO SUR DEL PROG</t>
  </si>
  <si>
    <t>0001064</t>
  </si>
  <si>
    <t>0000001168 | 0001064 | ESPIRITU CASTILLO JEMIMA KATERIN</t>
  </si>
  <si>
    <t>CCMN-003032: ASISTENCIA TECNICA A ORGANISMOS EJECUTORES Y SEGUIMIENTO - UT JUNIN</t>
  </si>
  <si>
    <t>0000001168. CCMN-003032: ASISTENCIA TECNICA A ORGANISMOS EJECUTORES Y SEGUIMIENTO - UT JUNIN</t>
  </si>
  <si>
    <t>0000001169 | - | -</t>
  </si>
  <si>
    <t>CCMN-003033: ADQUISICION DE CAJAS ARCHIVERAS PARA EL ARCHIVO CENTRAL</t>
  </si>
  <si>
    <t>0000001169. CCMN-003033: ADQUISICION DE CAJAS ARCHIVERAS PARA EL ARCHIVO CENTRAL</t>
  </si>
  <si>
    <t>0000001170 | - | -</t>
  </si>
  <si>
    <t>CCMN-003034: CONTRATACION DEL SERVICIO DE MANTENIMIENTO Y LIMPIEZA DE LOCAL PARA LA UNIDAD TERRITORIAL TACNA DEL</t>
  </si>
  <si>
    <t>0000001170. CCMN-003034: CONTRATACION DEL SERVICIO DE MANTENIMIENTO Y LIMPIEZA DE LOCAL PARA LA UNIDAD TERRITORIAL TACNA DEL</t>
  </si>
  <si>
    <t>Fuente: SIAF-MPP, reporte al 31.07.2026 - 09.00am</t>
  </si>
  <si>
    <t>AOI00106600225. GESTIÓN OPERATIVA - UT LAMBAYEQUE</t>
  </si>
  <si>
    <t>AOI00106600084. EMISIÓN DE PRONUNCIAMIENTO LEGAL SOBRE ASUNTOS DEL PROGRAMA</t>
  </si>
  <si>
    <t>AOI00106600086. PROGRAMACIÓN, FORMULACIÓN, APROBACIÓN, EJECUCIÓN Y EVALUACIÓN DEL PROCESO PRESUPUESTARIO DEL PROGRAMA</t>
  </si>
  <si>
    <t>AOI00106600093. PLANIFICACIÓN Y GESTIÓN ESTRATEGICA DE RECURSOS HUMANOS</t>
  </si>
  <si>
    <t>AOI00106600087. GESTIÓN DE LOS SISTEMAS DE INFORMACIÓN, INFRAESTRUCTURA TECNOLÓGICA Y SOPORTE TÉCNICO</t>
  </si>
  <si>
    <t>AOI00106600226. GESTIÓN OPERATIVA - UT LIMA CENTRO -CALLAO</t>
  </si>
  <si>
    <t>AOI00106600227. GESTIÓN OPERATIVA - UT UCAYALI</t>
  </si>
  <si>
    <t>AOI00106600169. ASISTENCIA TÉCNICA PARA EL FINANCIAMIENTO DE INTERVENCIONES DEL PROGRAMA - UT ANCASH</t>
  </si>
  <si>
    <t>AOI00106600171. ASISTENCIA TÉCNICA PARA EL FINANCIAMIENTO DE INTERVENCIONES DEL PROGRAMA - UT AREQUIPA</t>
  </si>
  <si>
    <t>AOI00106600172. ASISTENCIA TÉCNICA PARA EL FINANCIAMIENTO DE INTERVENCIONES DEL PROGRAMA - UT AYACUCHO</t>
  </si>
  <si>
    <t>AOI00106600174. ASISTENCIA TÉCNICA PARA EL FINANCIAMIENTO DE INTERVENCIONES DEL PROGRAMA- UT CUSCO - MADRE DE DIOS</t>
  </si>
  <si>
    <t>AOI00106600175. ASISTENCIA TÉCNICA PARA EL FINANCIAMIENTO DE INTERVENCIONES DEL PROGRAMA - UT HUANCAVELICA</t>
  </si>
  <si>
    <t>AOI00106600176. ASISTENCIA TÉCNICA PARA EL FINANCIAMIENTO DE INTERVENCIONES DEL PROGRAMA - UT HUANUCO-PASCO</t>
  </si>
  <si>
    <t>AOI00106600221. ASISTENCIA TÉCNICA PARA EL FINANCIAMIENTO DE INTERVENCIONES DEL PROGRAMA - UT LAMBAYEQUE</t>
  </si>
  <si>
    <t>AOI00106600136. GESTION PARA EL FINANCIAMIENTO DE INTERVENCIONES DEL PROGRAMA</t>
  </si>
  <si>
    <t>AOI00106600182. ASISTENCIA TÉCNICA PARA EL FINANCIAMIENTO DE INTERVENCIONES DEL PROGRAMA - UT LIMA SUR</t>
  </si>
  <si>
    <t>AOI00106600183. ASISTENCIA TÉCNICA PARA EL FINANCIAMIENTO DE INTERVENCIONES DEL PROGRAMA - UT LORETO</t>
  </si>
  <si>
    <t>AOI00106600180. ASISTENCIA TÉCNICA PARA EL FINANCIAMIENTO DE INTERVENCIONES DEL PROGRAMA - UT PIURA - TUMBES</t>
  </si>
  <si>
    <t>AOI00106600185. ASISTENCIA TÉCNICA PARA EL FINANCIAMIENTO DE INTERVENCIONES DEL PROGRAMA- UT PUNO</t>
  </si>
  <si>
    <t>AOI00106600188. SEGUIMIENTO Y MONITOREO A LAS INTERVENCIONES - UT AMAZONAS</t>
  </si>
  <si>
    <t>AOI00106600189. SEGUIMIENTO Y MONITOREO A LAS INTERVENCIONES - UT ANCASH</t>
  </si>
  <si>
    <t>AOI00106600190. SEGUIMIENTO Y MONITOREO A LAS INTERVENCIONES - UT APURIMAC</t>
  </si>
  <si>
    <t>AOI00106600191. SEGUIMIENTO Y MONITOREO A LAS INTERVENCIONES - UT AREQUIPA</t>
  </si>
  <si>
    <t>AOI00106600192. SEGUIMIENTO Y MONITOREO A LAS INTERVENCIONES - UT AYACUCHO</t>
  </si>
  <si>
    <t>AOI00106600193. SEGUIMIENTO Y MONITOREO A LAS INTERVENCIONES - UT CAJAMARCA</t>
  </si>
  <si>
    <t>AOI00106600194. SEGUIMIENTO Y MONITOREO A LAS INTERVENCIONES - UT CUSCO - MADRE DE DIOS</t>
  </si>
  <si>
    <t>AOI00106600195. SEGUIMIENTO Y MONITOREO A LAS INTERVENCIONES - UT HUANCAVELICA</t>
  </si>
  <si>
    <t>AOI00106600196. SEGUIMIENTO Y MONITOREO A LAS INTERVENCIONES - UT HUANUCO - PASCO</t>
  </si>
  <si>
    <t>AOI00106600197. SEGUIMIENTO Y MONITOREO A LAS INTERVENCIONES - UT ICA - AYACUCHO SUR</t>
  </si>
  <si>
    <t>AOI00106600198. SEGUIMIENTO Y MONITOREO A LAS INTERVENCIONES - UT JUNIN</t>
  </si>
  <si>
    <t>AOI00106600199. SEGUIMIENTO Y MONITOREO A LAS INTERVENCIONES - UT LA LIBERTAD - ANCASH - NOROESTE</t>
  </si>
  <si>
    <t>AOI00106600106. GESTIÓN DE SEGUIMIENTO Y MONITOREO A LA EJECUCIÓN FISICA Y FINANCIERA DE LAS INTERVENCIONES DEL PROGRAMA</t>
  </si>
  <si>
    <t>AOI00106600201. SEGUIMIENTO Y MONITOREO A LAS INTERVENCIONES - UT LIMA NORTE</t>
  </si>
  <si>
    <t>AOI00106600167. SEGUIMIENTO Y MONITOREO A LA GESTIÓN DEL PARTICIPANTE</t>
  </si>
  <si>
    <t>AOI00106600202. SEGUIMIENTO Y MONITOREO A LAS INTERVENCIONES - UT LIMA SUR</t>
  </si>
  <si>
    <t>AOI00106600213. SEGUIMIENTO Y MONITOREO A LAS INTERVENCIONES - UT LIMA CENTRO-CALLAO</t>
  </si>
  <si>
    <t>AOI00106600203. SEGUIMIENTO Y MONITOREO A LAS INTERVENCIONES - UT LORETO</t>
  </si>
  <si>
    <t>AOI00106600204. SEGUIMIENTO Y MONITOREO A LAS INTERVENCIONES - UT MOQUEGUA</t>
  </si>
  <si>
    <t>AOI00106600200. SEGUIMIENTO Y MONITOREO A LAS INTERVENCIONES - UT PIURA - TUMBES</t>
  </si>
  <si>
    <t>AOI00106600205. SEGUIMIENTO Y MONITOREO A LAS INTERVENCIONES - UT PUNO</t>
  </si>
  <si>
    <t>AOI00106600206. SEGUIMIENTO Y MONITOREO A LAS INTERVENCIONES - UT SAN MARTIN</t>
  </si>
  <si>
    <t>AOI00106600207. SEGUIMIENTO Y MONITOREO A LAS INTERVENCIONES - UT TACNA</t>
  </si>
  <si>
    <t>AOI00106600211. SEGUIMIENTO Y MONITOREO A LAS INTERVENCIONES - UT UCAYALI</t>
  </si>
  <si>
    <t>AOI00106600228. GESTIÓN DE RECURSOS HUMANOS-APNOP</t>
  </si>
  <si>
    <t>AOI00106600212. SEGUIMIENTO Y MONITOREO A LAS INTERVENCIONES - UT LAMBAYEQUE</t>
  </si>
  <si>
    <t>AOI00106600216. ASISTENCIA TÉCNICA PARA EL FINANCIAMIENTO DE INTERVENCIONES DEL PROGRAMA - UT AMAZONAS</t>
  </si>
  <si>
    <t>AOI00106600170. ASISTENCIA TÉCNICA PARA EL FINANCIAMIENTO DE INTERVENCIONES DEL PROGRAMA - UT APURIMAC</t>
  </si>
  <si>
    <t>AOI00106600217. ASISTENCIA TÉCNICA PARA EL FINANCIAMIENTO DE INTERVENCIONES DEL PROGRAMA - UT CAJAMARCA</t>
  </si>
  <si>
    <t>AOI00106600218. ASISTENCIA TÉCNICA PARA EL FINANCIAMIENTO DE INTERVENCIONES DEL PROGRAMA - UT ICA - AYACUCHO SUR</t>
  </si>
  <si>
    <t>AOI00106600178. ASISTENCIA TÉCNICA PARA EL FINANCIAMIENTO DE INTERVENCIONES DEL PROGRAMA - UT JUNIN</t>
  </si>
  <si>
    <t>AOI00106600179. ASISTENCIA TÉCNICA PARA EL FINANCIAMIENTO DE INTERVENCIONES DEL PROGRAMA - UT LA LIBERTAD - ANCASH NOROESTE</t>
  </si>
  <si>
    <t>AOI00106600181. ASISTENCIA TÉCNICA PARA EL FINANCIAMIENTO DE INTERVENCIONES DEL PROGRAMA - UT LIMA NORTE</t>
  </si>
  <si>
    <t>AOI00106600219. ASISTENCIA TÉCNICA PARA EL FINANCIAMIENTO DE INTERVENCIONES DEL PROGRAMA - UT LIMA CENTRO - CALLAO</t>
  </si>
  <si>
    <t>AOI00106600220. ASISTENCIA TÉCNICA PARA EL FINANCIAMIENTO DE INTERVENCIONES DEL PROGRAMA - UT MOQUEGUA</t>
  </si>
  <si>
    <t>AOI00106600222. ASISTENCIA TÉCNICA PARA EL FINANCIAMIENTO DE INTERVENCIONES DEL PROGRAMA - UT SAN MARTIN</t>
  </si>
  <si>
    <t>AOI00106600187. ASISTENCIA TÉCNICA PARA EL FINANCIAMIENTO DE INTERVENCIONES DEL PROGRAMA - UT TACNA</t>
  </si>
  <si>
    <t>AOI00106600223. ASISTENCIA TÉCNICA PARA EL FINANCIAMIENTO DE INTERVENCIONES DEL PROGRAMA - UT UCAYALI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</si>
</sst>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_);_(* \(#,##0.00\);_(* &quot;-&quot;??_);_(@_)"/>
    <numFmt numFmtId="167" formatCode="0.0%"/>
    <numFmt numFmtId="179" formatCode="m/d/yyyy"/>
  </numFmts>
  <fonts count="7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theme="0"/>
      <name val="Arial"/>
      <family val="2"/>
    </font>
    <font>
      <b/>
      <sz val="12"/>
      <name val="Arial"/>
      <family val="2"/>
    </font>
    <font>
      <b/>
      <sz val="10"/>
      <name val="Arial"/>
      <family val="2"/>
    </font>
    <font>
      <b/>
      <sz val="10"/>
      <color theme="0"/>
      <name val="Arial"/>
      <family val="2"/>
    </font>
    <font>
      <sz val="10"/>
      <name val="Arial Narrow"/>
      <family val="2"/>
    </font>
    <font>
      <sz val="10"/>
      <color theme="0"/>
      <name val="Arial Narrow"/>
      <family val="2"/>
    </font>
    <font>
      <b/>
      <sz val="10"/>
      <name val="Arial Narrow"/>
      <family val="2"/>
    </font>
    <font>
      <b/>
      <sz val="14"/>
      <color theme="0"/>
      <name val="Arial Narrow"/>
      <family val="2"/>
    </font>
    <font>
      <b/>
      <sz val="10"/>
      <color theme="0"/>
      <name val="Arial Narrow"/>
      <family val="2"/>
    </font>
    <font>
      <sz val="8"/>
      <name val="Arial Narrow"/>
      <family val="2"/>
    </font>
    <font>
      <b/>
      <sz val="16"/>
      <color theme="1"/>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
      <b/>
      <sz val="10"/>
      <color theme="1"/>
      <name val="Calibri"/>
      <family val="2"/>
      <scheme val="minor"/>
    </font>
    <font>
      <b/>
      <sz val="11"/>
      <color theme="0"/>
      <name val="Arial"/>
      <family val="2"/>
    </font>
    <font>
      <sz val="1"/>
      <color theme="0"/>
      <name val="Calibri"/>
      <family val="2"/>
      <scheme val="minor"/>
    </font>
    <font>
      <b/>
      <sz val="9"/>
      <color theme="0"/>
      <name val="Arial"/>
      <family val="2"/>
    </font>
    <font>
      <b/>
      <sz val="7"/>
      <name val="Arial"/>
      <family val="2"/>
    </font>
    <font>
      <u/>
      <sz val="11"/>
      <color theme="10"/>
      <name val="Calibri"/>
      <family val="2"/>
      <scheme val="minor"/>
    </font>
    <font>
      <sz val="8"/>
      <name val="Calibri"/>
      <family val="2"/>
      <scheme val="minor"/>
    </font>
    <font>
      <b/>
      <sz val="10"/>
      <color rgb="FFFF0000"/>
      <name val="Arial"/>
      <family val="2"/>
    </font>
    <font>
      <sz val="10"/>
      <color theme="1"/>
      <name val="Calibri"/>
      <family val="2"/>
      <scheme val="minor"/>
    </font>
    <font>
      <b/>
      <sz val="12"/>
      <color theme="0"/>
      <name val="Arial"/>
      <family val="2"/>
    </font>
    <font>
      <b/>
      <sz val="14"/>
      <color theme="0"/>
      <name val="Arial"/>
      <family val="2"/>
    </font>
    <font>
      <b/>
      <sz val="26"/>
      <name val="Arial"/>
      <family val="2"/>
    </font>
    <font>
      <sz val="7"/>
      <name val="Arial"/>
      <family val="2"/>
    </font>
    <font>
      <b/>
      <sz val="16"/>
      <color theme="0"/>
      <name val="Arial"/>
      <family val="2"/>
    </font>
    <font>
      <b/>
      <sz val="10"/>
      <color theme="1" tint="0.14999847407452621"/>
      <name val="Arial"/>
      <family val="2"/>
    </font>
    <font>
      <b/>
      <sz val="16"/>
      <color theme="8" tint="-0.499984740745262"/>
      <name val="Arial"/>
      <family val="2"/>
    </font>
    <font>
      <sz val="6"/>
      <name val="Arial"/>
      <family val="2"/>
    </font>
    <font>
      <sz val="6"/>
      <color theme="1"/>
      <name val="Calibri"/>
      <family val="2"/>
      <scheme val="minor"/>
    </font>
    <font>
      <b/>
      <sz val="19"/>
      <name val="Arial"/>
      <family val="2"/>
    </font>
    <font>
      <b/>
      <sz val="11"/>
      <color theme="0"/>
      <name val="Arial Narrow"/>
      <family val="2"/>
    </font>
    <font>
      <b/>
      <sz val="12"/>
      <color theme="0"/>
      <name val="Arial Narrow"/>
      <family val="2"/>
    </font>
    <font>
      <sz val="1"/>
      <color theme="8" tint="0.59999389629810485"/>
      <name val="Arial"/>
      <family val="2"/>
    </font>
    <font>
      <b/>
      <sz val="15.5"/>
      <color theme="8" tint="-0.499984740745262"/>
      <name val="Arial"/>
      <family val="2"/>
    </font>
    <font>
      <b/>
      <sz val="18"/>
      <name val="Arial"/>
      <family val="2"/>
    </font>
    <font>
      <b/>
      <u/>
      <sz val="18"/>
      <color theme="0"/>
      <name val="Arial"/>
      <family val="2"/>
    </font>
    <font>
      <sz val="1"/>
      <color theme="1"/>
      <name val="Calibri"/>
      <family val="2"/>
      <scheme val="minor"/>
    </font>
    <font>
      <sz val="1"/>
      <name val="Arial"/>
      <family val="2"/>
    </font>
    <font>
      <b/>
      <sz val="1"/>
      <color theme="1"/>
      <name val="Calibri"/>
      <family val="2"/>
      <scheme val="minor"/>
    </font>
    <font>
      <b/>
      <sz val="1"/>
      <name val="Arial"/>
      <family val="2"/>
    </font>
    <font>
      <b/>
      <sz val="11"/>
      <color rgb="FFFF0000"/>
      <name val="Arial"/>
      <family val="2"/>
    </font>
    <font>
      <b/>
      <sz val="12"/>
      <color theme="9" tint="-0.249977111117893"/>
      <name val="Arial"/>
      <family val="2"/>
    </font>
    <font>
      <sz val="11"/>
      <color theme="2" tint="-0.749992370372631"/>
      <name val="Calibri"/>
      <family val="2"/>
      <scheme val="minor"/>
    </font>
    <font>
      <b/>
      <sz val="12"/>
      <color theme="8" tint="-0.499984740745262"/>
      <name val="Calibri"/>
      <family val="2"/>
      <scheme val="minor"/>
    </font>
    <font>
      <b/>
      <sz val="8"/>
      <color theme="0"/>
      <name val="Arial"/>
      <family val="2"/>
    </font>
    <font>
      <b/>
      <sz val="12"/>
      <color rgb="FF0070C0"/>
      <name val="Arial"/>
      <family val="2"/>
    </font>
    <font>
      <b/>
      <sz val="13"/>
      <color theme="9" tint="-0.249977111117893"/>
      <name val="Arial"/>
      <family val="2"/>
    </font>
    <font>
      <sz val="8"/>
      <color theme="8" tint="0.59999389629810485"/>
      <name val="Arial"/>
      <family val="2"/>
    </font>
    <font>
      <sz val="6"/>
      <color theme="8" tint="0.39997558519241921"/>
      <name val="Arial"/>
      <family val="2"/>
    </font>
    <font>
      <b/>
      <sz val="10"/>
      <color theme="0" tint="-0.14999847407452621"/>
      <name val="Arial"/>
      <family val="2"/>
    </font>
    <font>
      <b/>
      <sz val="11"/>
      <color theme="0" tint="-0.14999847407452621"/>
      <name val="Arial"/>
      <family val="2"/>
    </font>
    <font>
      <b/>
      <u/>
      <sz val="20"/>
      <color theme="0"/>
      <name val="Arial"/>
      <family val="2"/>
    </font>
    <font>
      <b/>
      <sz val="20"/>
      <name val="Arial"/>
      <family val="2"/>
    </font>
    <font>
      <b/>
      <u/>
      <sz val="20"/>
      <color theme="0"/>
      <name val="Calibri"/>
      <family val="2"/>
      <scheme val="minor"/>
    </font>
    <font>
      <b/>
      <sz val="14"/>
      <color rgb="FFFF0000"/>
      <name val="Arial"/>
      <family val="2"/>
    </font>
    <font>
      <b/>
      <sz val="14"/>
      <color theme="8" tint="-0.499984740745262"/>
      <name val="Arial"/>
      <family val="2"/>
    </font>
    <font>
      <b/>
      <sz val="11"/>
      <name val="Arial"/>
      <family val="2"/>
    </font>
    <font>
      <sz val="11"/>
      <name val="Arial"/>
      <family val="2"/>
    </font>
    <font>
      <b/>
      <u/>
      <sz val="18"/>
      <color theme="0"/>
      <name val="Calibri"/>
      <family val="2"/>
      <scheme val="minor"/>
    </font>
    <font>
      <sz val="11"/>
      <color rgb="FF000000"/>
      <name val="Calibri"/>
      <family val="2"/>
      <scheme val="minor"/>
    </font>
    <font>
      <b/>
      <sz val="14"/>
      <name val="Arial"/>
      <family val="2"/>
    </font>
    <font>
      <b/>
      <sz val="10"/>
      <color rgb="FFFF0000"/>
      <name val="Arial Narrow"/>
      <family val="2"/>
    </font>
    <font>
      <sz val="10"/>
      <name val="Arial"/>
      <family val="2"/>
    </font>
    <font>
      <sz val="11"/>
      <color theme="1"/>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1" tint="0.34998626667073579"/>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8" tint="0.79998168889431442"/>
        <bgColor indexed="64"/>
      </patternFill>
    </fill>
    <fill>
      <patternFill patternType="lightGray">
        <fgColor rgb="FF0070C0"/>
        <bgColor theme="9" tint="0.79998168889431442"/>
      </patternFill>
    </fill>
    <fill>
      <patternFill patternType="darkGray">
        <fgColor theme="8" tint="0.59996337778862885"/>
        <bgColor indexed="65"/>
      </patternFill>
    </fill>
    <fill>
      <patternFill patternType="solid">
        <fgColor theme="8"/>
        <bgColor indexed="64"/>
      </patternFill>
    </fill>
    <fill>
      <patternFill patternType="solid">
        <fgColor theme="1"/>
        <bgColor indexed="64"/>
      </patternFill>
    </fill>
  </fills>
  <borders count="7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tint="0.24994659260841701"/>
      </left>
      <right/>
      <top style="thin">
        <color theme="1" tint="0.24994659260841701"/>
      </top>
      <bottom style="thin">
        <color theme="1" tint="0.24994659260841701"/>
      </bottom>
      <diagonal/>
    </border>
    <border>
      <left/>
      <right style="thick">
        <color theme="1" tint="0.24994659260841701"/>
      </right>
      <top style="thin">
        <color theme="1" tint="0.24994659260841701"/>
      </top>
      <bottom style="thin">
        <color theme="1" tint="0.24994659260841701"/>
      </bottom>
      <diagonal/>
    </border>
    <border>
      <left style="thin">
        <color theme="1" tint="0.24994659260841701"/>
      </left>
      <right/>
      <top style="thin">
        <color theme="1" tint="0.24994659260841701"/>
      </top>
      <bottom style="thick">
        <color theme="1" tint="0.24994659260841701"/>
      </bottom>
      <diagonal/>
    </border>
    <border>
      <left/>
      <right style="thick">
        <color theme="1" tint="0.24994659260841701"/>
      </right>
      <top style="thin">
        <color theme="1" tint="0.24994659260841701"/>
      </top>
      <bottom style="thick">
        <color theme="1" tint="0.24994659260841701"/>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theme="1" tint="0.24994659260841701"/>
      </top>
      <bottom style="thin">
        <color theme="1" tint="0.24994659260841701"/>
      </bottom>
      <diagonal/>
    </border>
    <border>
      <left/>
      <right/>
      <top style="thin">
        <color theme="1" tint="0.24994659260841701"/>
      </top>
      <bottom style="thick">
        <color theme="1" tint="0.24994659260841701"/>
      </bottom>
      <diagonal/>
    </border>
    <border>
      <left style="thick">
        <color theme="1" tint="0.24994659260841701"/>
      </left>
      <right/>
      <top/>
      <bottom/>
      <diagonal/>
    </border>
    <border>
      <left/>
      <right style="thin">
        <color theme="1" tint="0.24994659260841701"/>
      </right>
      <top/>
      <bottom/>
      <diagonal/>
    </border>
    <border>
      <left/>
      <right style="medium">
        <color rgb="FF0070C0"/>
      </right>
      <top/>
      <bottom style="medium">
        <color rgb="FF0070C0"/>
      </bottom>
      <diagonal/>
    </border>
    <border>
      <left/>
      <right/>
      <top/>
      <bottom style="medium">
        <color rgb="FF0070C0"/>
      </bottom>
      <diagonal/>
    </border>
    <border>
      <left style="thin">
        <color theme="1" tint="0.24994659260841701"/>
      </left>
      <right/>
      <top style="thin">
        <color theme="1" tint="0.24994659260841701"/>
      </top>
      <bottom/>
      <diagonal/>
    </border>
    <border>
      <left/>
      <right/>
      <top style="thin">
        <color theme="1" tint="0.24994659260841701"/>
      </top>
      <bottom/>
      <diagonal/>
    </border>
    <border>
      <left/>
      <right style="thick">
        <color theme="1" tint="0.24994659260841701"/>
      </right>
      <top style="thin">
        <color theme="1" tint="0.24994659260841701"/>
      </top>
      <bottom/>
      <diagonal/>
    </border>
    <border>
      <left/>
      <right/>
      <top/>
      <bottom style="thin">
        <color theme="0" tint="-0.34998626667073579"/>
      </bottom>
      <diagonal/>
    </border>
    <border>
      <left style="thick">
        <color theme="1" tint="0.24994659260841701"/>
      </left>
      <right/>
      <top/>
      <bottom style="thin">
        <color theme="0" tint="-0.34998626667073579"/>
      </bottom>
      <diagonal/>
    </border>
    <border>
      <left/>
      <right style="thin">
        <color theme="1" tint="0.24994659260841701"/>
      </right>
      <top/>
      <bottom style="thin">
        <color theme="0" tint="-0.34998626667073579"/>
      </bottom>
      <diagonal/>
    </border>
    <border>
      <left style="thin">
        <color theme="0" tint="-0.34998626667073579"/>
      </left>
      <right/>
      <top/>
      <bottom/>
      <diagonal/>
    </border>
    <border>
      <left/>
      <right style="thick">
        <color rgb="FF00B050"/>
      </right>
      <top/>
      <bottom style="thick">
        <color rgb="FF00B050"/>
      </bottom>
      <diagonal/>
    </border>
    <border>
      <left/>
      <right/>
      <top/>
      <bottom style="thick">
        <color rgb="FF00B050"/>
      </bottom>
      <diagonal/>
    </border>
    <border>
      <left style="thick">
        <color rgb="FF002060"/>
      </left>
      <right/>
      <top style="thick">
        <color rgb="FF002060"/>
      </top>
      <bottom style="dotted">
        <color rgb="FF0070C0"/>
      </bottom>
      <diagonal/>
    </border>
    <border>
      <left/>
      <right/>
      <top style="thick">
        <color rgb="FF002060"/>
      </top>
      <bottom style="dotted">
        <color rgb="FF0070C0"/>
      </bottom>
      <diagonal/>
    </border>
    <border>
      <left/>
      <right style="thick">
        <color rgb="FF002060"/>
      </right>
      <top style="thick">
        <color rgb="FF002060"/>
      </top>
      <bottom style="dotted">
        <color rgb="FF0070C0"/>
      </bottom>
      <diagonal/>
    </border>
    <border>
      <left style="thick">
        <color rgb="FF002060"/>
      </left>
      <right/>
      <top style="dotted">
        <color rgb="FF0070C0"/>
      </top>
      <bottom style="dotted">
        <color rgb="FF0070C0"/>
      </bottom>
      <diagonal/>
    </border>
    <border>
      <left/>
      <right/>
      <top style="dotted">
        <color rgb="FF0070C0"/>
      </top>
      <bottom style="dotted">
        <color rgb="FF0070C0"/>
      </bottom>
      <diagonal/>
    </border>
    <border>
      <left/>
      <right style="thick">
        <color rgb="FF002060"/>
      </right>
      <top style="dotted">
        <color rgb="FF0070C0"/>
      </top>
      <bottom style="dotted">
        <color rgb="FF0070C0"/>
      </bottom>
      <diagonal/>
    </border>
    <border>
      <left style="thick">
        <color rgb="FF002060"/>
      </left>
      <right/>
      <top style="dotted">
        <color rgb="FF0070C0"/>
      </top>
      <bottom style="thick">
        <color rgb="FF002060"/>
      </bottom>
      <diagonal/>
    </border>
    <border>
      <left/>
      <right/>
      <top style="dotted">
        <color rgb="FF0070C0"/>
      </top>
      <bottom style="thick">
        <color rgb="FF002060"/>
      </bottom>
      <diagonal/>
    </border>
    <border>
      <left/>
      <right style="thick">
        <color rgb="FF002060"/>
      </right>
      <top style="dotted">
        <color rgb="FF0070C0"/>
      </top>
      <bottom style="thick">
        <color rgb="FF002060"/>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1" tint="0.24994659260841701"/>
      </left>
      <right/>
      <top/>
      <bottom/>
      <diagonal/>
    </border>
    <border>
      <left/>
      <right style="thick">
        <color theme="1" tint="0.24994659260841701"/>
      </right>
      <top/>
      <bottom/>
      <diagonal/>
    </border>
    <border>
      <left style="thin">
        <color theme="1" tint="0.24994659260841701"/>
      </left>
      <right/>
      <top/>
      <bottom style="thick">
        <color theme="1" tint="0.24994659260841701"/>
      </bottom>
      <diagonal/>
    </border>
    <border>
      <left/>
      <right/>
      <top/>
      <bottom style="thick">
        <color theme="1" tint="0.24994659260841701"/>
      </bottom>
      <diagonal/>
    </border>
    <border>
      <left/>
      <right style="thick">
        <color theme="1" tint="0.24994659260841701"/>
      </right>
      <top/>
      <bottom style="thick">
        <color theme="1" tint="0.24994659260841701"/>
      </bottom>
      <diagonal/>
    </border>
    <border>
      <left style="thin">
        <color theme="1" tint="0.24994659260841701"/>
      </left>
      <right/>
      <top/>
      <bottom style="thin">
        <color theme="1" tint="0.24994659260841701"/>
      </bottom>
      <diagonal/>
    </border>
    <border>
      <left/>
      <right/>
      <top/>
      <bottom style="thin">
        <color theme="1" tint="0.24994659260841701"/>
      </bottom>
      <diagonal/>
    </border>
    <border>
      <left/>
      <right style="thick">
        <color theme="1" tint="0.24994659260841701"/>
      </right>
      <top/>
      <bottom style="thin">
        <color theme="1" tint="0.24994659260841701"/>
      </bottom>
      <diagonal/>
    </border>
    <border>
      <left style="thin">
        <color theme="0" tint="-0.34998626667073579"/>
      </left>
      <right/>
      <top style="thin">
        <color theme="1" tint="0.24994659260841701"/>
      </top>
      <bottom style="thin">
        <color theme="1" tint="0.24994659260841701"/>
      </bottom>
      <diagonal/>
    </border>
    <border>
      <left style="thin">
        <color theme="0" tint="-0.499984740745262"/>
      </left>
      <right style="thin">
        <color theme="0" tint="-0.499984740745262"/>
      </right>
      <top/>
      <bottom/>
      <diagonal/>
    </border>
    <border>
      <left style="thin">
        <color theme="0" tint="-0.34998626667073579"/>
      </left>
      <right style="thin">
        <color theme="0" tint="-0.34998626667073579"/>
      </right>
      <top/>
      <bottom/>
      <diagonal/>
    </border>
  </borders>
  <cellStyleXfs count="19">
    <xf numFmtId="0" fontId="0" fillId="0" borderId="0"/>
    <xf numFmtId="9" fontId="1" fillId="0" borderId="0" applyFont="0" applyFill="0" applyBorder="0" applyAlignment="0" applyProtection="0"/>
    <xf numFmtId="0" fontId="3" fillId="0" borderId="0"/>
    <xf numFmtId="0" fontId="3" fillId="0" borderId="0"/>
    <xf numFmtId="0" fontId="23" fillId="0" borderId="0" applyNumberFormat="0" applyFill="0" applyBorder="0" applyAlignment="0" applyProtection="0"/>
    <xf numFmtId="0" fontId="3" fillId="0" borderId="0"/>
    <xf numFmtId="0" fontId="3" fillId="0" borderId="0"/>
    <xf numFmtId="0" fontId="66" fillId="0" borderId="0"/>
    <xf numFmtId="0" fontId="69" fillId="0" borderId="0"/>
    <xf numFmtId="0" fontId="70" fillId="0" borderId="0"/>
    <xf numFmtId="0" fontId="3" fillId="0" borderId="0"/>
    <xf numFmtId="0" fontId="1" fillId="0" borderId="0"/>
    <xf numFmtId="165"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cellStyleXfs>
  <cellXfs count="286">
    <xf numFmtId="0" fontId="0" fillId="0" borderId="0" xfId="0"/>
    <xf numFmtId="0" fontId="3" fillId="2" borderId="0" xfId="2" applyFill="1"/>
    <xf numFmtId="4" fontId="3" fillId="2" borderId="0" xfId="2" applyNumberFormat="1" applyFill="1"/>
    <xf numFmtId="4" fontId="6" fillId="2" borderId="0" xfId="2" applyNumberFormat="1" applyFont="1" applyFill="1"/>
    <xf numFmtId="0" fontId="8" fillId="2" borderId="0" xfId="2" applyFont="1" applyFill="1"/>
    <xf numFmtId="4" fontId="8" fillId="2" borderId="0" xfId="2" applyNumberFormat="1" applyFont="1" applyFill="1"/>
    <xf numFmtId="0" fontId="9" fillId="2" borderId="0" xfId="2" applyFont="1" applyFill="1"/>
    <xf numFmtId="4" fontId="7" fillId="2" borderId="0" xfId="2" applyNumberFormat="1" applyFont="1" applyFill="1" applyAlignment="1">
      <alignment vertical="center"/>
    </xf>
    <xf numFmtId="167" fontId="6" fillId="4" borderId="1" xfId="1" applyNumberFormat="1" applyFont="1" applyFill="1" applyBorder="1" applyAlignment="1">
      <alignment horizontal="center" vertical="center"/>
    </xf>
    <xf numFmtId="0" fontId="14" fillId="2" borderId="0" xfId="0" applyFont="1" applyFill="1"/>
    <xf numFmtId="0" fontId="15" fillId="2" borderId="0" xfId="0" applyFont="1" applyFill="1"/>
    <xf numFmtId="0" fontId="17" fillId="2" borderId="0" xfId="0" applyFont="1" applyFill="1"/>
    <xf numFmtId="0" fontId="15" fillId="2" borderId="0" xfId="0" applyFont="1" applyFill="1" applyAlignment="1">
      <alignment horizontal="center"/>
    </xf>
    <xf numFmtId="0" fontId="18" fillId="2" borderId="0" xfId="0" applyFont="1" applyFill="1" applyAlignment="1">
      <alignment horizontal="center"/>
    </xf>
    <xf numFmtId="4" fontId="18" fillId="2" borderId="0" xfId="0" applyNumberFormat="1" applyFont="1" applyFill="1" applyAlignment="1">
      <alignment horizontal="center"/>
    </xf>
    <xf numFmtId="0" fontId="19" fillId="6" borderId="6" xfId="0" applyFont="1" applyFill="1" applyBorder="1" applyAlignment="1">
      <alignment vertical="center" wrapText="1"/>
    </xf>
    <xf numFmtId="0" fontId="19" fillId="6" borderId="7" xfId="0" applyFont="1" applyFill="1" applyBorder="1" applyAlignment="1">
      <alignment vertical="center" wrapText="1"/>
    </xf>
    <xf numFmtId="4" fontId="2" fillId="2" borderId="8" xfId="0" applyNumberFormat="1" applyFont="1" applyFill="1" applyBorder="1" applyAlignment="1">
      <alignment vertical="center"/>
    </xf>
    <xf numFmtId="4" fontId="2" fillId="5" borderId="8" xfId="0" applyNumberFormat="1" applyFont="1" applyFill="1" applyBorder="1" applyAlignment="1">
      <alignment vertical="center"/>
    </xf>
    <xf numFmtId="0" fontId="20" fillId="2" borderId="0" xfId="0" quotePrefix="1" applyFont="1" applyFill="1" applyAlignment="1">
      <alignment horizontal="center" vertical="center"/>
    </xf>
    <xf numFmtId="0" fontId="21" fillId="7" borderId="8" xfId="0" applyFont="1" applyFill="1" applyBorder="1" applyAlignment="1">
      <alignment horizontal="center" vertical="center" wrapText="1"/>
    </xf>
    <xf numFmtId="0" fontId="21" fillId="6" borderId="8" xfId="0" applyFont="1" applyFill="1" applyBorder="1" applyAlignment="1">
      <alignment horizontal="center" vertical="center" wrapText="1"/>
    </xf>
    <xf numFmtId="0" fontId="22" fillId="8" borderId="8" xfId="0" applyFont="1" applyFill="1" applyBorder="1" applyAlignment="1">
      <alignment horizontal="center" vertical="center" wrapText="1" shrinkToFit="1"/>
    </xf>
    <xf numFmtId="0" fontId="15" fillId="2" borderId="0" xfId="0" applyFont="1" applyFill="1" applyAlignment="1">
      <alignment horizontal="center" wrapText="1"/>
    </xf>
    <xf numFmtId="0" fontId="15" fillId="2" borderId="0" xfId="0" applyFont="1" applyFill="1" applyAlignment="1">
      <alignment wrapText="1"/>
    </xf>
    <xf numFmtId="14" fontId="15" fillId="2" borderId="8" xfId="0" applyNumberFormat="1" applyFont="1" applyFill="1" applyBorder="1" applyAlignment="1">
      <alignment vertical="center"/>
    </xf>
    <xf numFmtId="14" fontId="15" fillId="2" borderId="8" xfId="0" applyNumberFormat="1" applyFont="1" applyFill="1" applyBorder="1" applyAlignment="1">
      <alignment horizontal="left" vertical="center"/>
    </xf>
    <xf numFmtId="0" fontId="15" fillId="2" borderId="8" xfId="0" applyFont="1" applyFill="1" applyBorder="1" applyAlignment="1">
      <alignment vertical="center" wrapText="1"/>
    </xf>
    <xf numFmtId="0" fontId="15" fillId="2" borderId="8" xfId="0" applyFont="1" applyFill="1" applyBorder="1" applyAlignment="1">
      <alignment horizontal="center" vertical="center"/>
    </xf>
    <xf numFmtId="0" fontId="15" fillId="2" borderId="8" xfId="0" applyFont="1" applyFill="1" applyBorder="1" applyAlignment="1">
      <alignment vertical="center"/>
    </xf>
    <xf numFmtId="4" fontId="15" fillId="2" borderId="8" xfId="0" applyNumberFormat="1" applyFont="1" applyFill="1" applyBorder="1" applyAlignment="1">
      <alignment vertical="center"/>
    </xf>
    <xf numFmtId="4" fontId="15" fillId="9" borderId="8" xfId="0" applyNumberFormat="1" applyFont="1" applyFill="1" applyBorder="1" applyAlignment="1">
      <alignment vertical="center"/>
    </xf>
    <xf numFmtId="4" fontId="17" fillId="9" borderId="8" xfId="0" applyNumberFormat="1" applyFont="1" applyFill="1" applyBorder="1" applyAlignment="1">
      <alignment vertical="center"/>
    </xf>
    <xf numFmtId="167" fontId="8" fillId="2" borderId="0" xfId="1" applyNumberFormat="1" applyFont="1" applyFill="1"/>
    <xf numFmtId="4" fontId="8" fillId="2" borderId="0" xfId="2" applyNumberFormat="1" applyFont="1" applyFill="1" applyAlignment="1" applyProtection="1">
      <alignment vertical="center"/>
      <protection hidden="1"/>
    </xf>
    <xf numFmtId="4" fontId="8" fillId="0" borderId="1" xfId="2" applyNumberFormat="1" applyFont="1" applyBorder="1" applyAlignment="1" applyProtection="1">
      <alignment vertical="center"/>
      <protection hidden="1"/>
    </xf>
    <xf numFmtId="0" fontId="19" fillId="6" borderId="11" xfId="0" applyFont="1" applyFill="1" applyBorder="1" applyAlignment="1">
      <alignment vertical="center" wrapText="1"/>
    </xf>
    <xf numFmtId="0" fontId="15" fillId="2" borderId="8" xfId="0" applyFont="1" applyFill="1" applyBorder="1" applyAlignment="1">
      <alignment horizontal="left" vertical="center"/>
    </xf>
    <xf numFmtId="0" fontId="8" fillId="0" borderId="1" xfId="2" applyFont="1" applyBorder="1" applyAlignment="1" applyProtection="1">
      <alignment vertical="center"/>
      <protection hidden="1"/>
    </xf>
    <xf numFmtId="4" fontId="8" fillId="0" borderId="5" xfId="2" applyNumberFormat="1" applyFont="1" applyBorder="1" applyAlignment="1" applyProtection="1">
      <alignment vertical="center"/>
      <protection hidden="1"/>
    </xf>
    <xf numFmtId="4" fontId="15" fillId="2" borderId="0" xfId="0" applyNumberFormat="1" applyFont="1" applyFill="1"/>
    <xf numFmtId="4" fontId="10" fillId="0" borderId="1" xfId="2" applyNumberFormat="1" applyFont="1" applyBorder="1" applyAlignment="1" applyProtection="1">
      <alignment vertical="center"/>
      <protection hidden="1"/>
    </xf>
    <xf numFmtId="0" fontId="13" fillId="0" borderId="2" xfId="2" applyFont="1" applyBorder="1" applyAlignment="1" applyProtection="1">
      <alignment horizontal="left" vertical="center"/>
      <protection hidden="1"/>
    </xf>
    <xf numFmtId="0" fontId="13" fillId="0" borderId="1" xfId="2" applyFont="1" applyBorder="1" applyAlignment="1" applyProtection="1">
      <alignment horizontal="center" vertical="center"/>
      <protection hidden="1"/>
    </xf>
    <xf numFmtId="0" fontId="13" fillId="0" borderId="1" xfId="2" applyFont="1" applyBorder="1" applyAlignment="1" applyProtection="1">
      <alignment horizontal="left" vertical="center"/>
      <protection hidden="1"/>
    </xf>
    <xf numFmtId="0" fontId="13" fillId="0" borderId="1" xfId="2" applyFont="1" applyBorder="1" applyAlignment="1" applyProtection="1">
      <alignment vertical="center"/>
      <protection hidden="1"/>
    </xf>
    <xf numFmtId="0" fontId="10" fillId="0" borderId="1" xfId="2" applyFont="1" applyBorder="1" applyAlignment="1" applyProtection="1">
      <alignment horizontal="center" vertical="center"/>
      <protection hidden="1"/>
    </xf>
    <xf numFmtId="0" fontId="10" fillId="0" borderId="1" xfId="2" applyFont="1" applyBorder="1" applyAlignment="1" applyProtection="1">
      <alignment horizontal="left" vertical="center"/>
      <protection hidden="1"/>
    </xf>
    <xf numFmtId="4" fontId="9" fillId="0" borderId="0" xfId="2" applyNumberFormat="1" applyFont="1" applyAlignment="1" applyProtection="1">
      <alignment vertical="center"/>
      <protection hidden="1"/>
    </xf>
    <xf numFmtId="4" fontId="10" fillId="0" borderId="5" xfId="2" applyNumberFormat="1" applyFont="1" applyBorder="1" applyAlignment="1" applyProtection="1">
      <alignment vertical="center"/>
      <protection hidden="1"/>
    </xf>
    <xf numFmtId="167" fontId="10" fillId="0" borderId="5" xfId="1" applyNumberFormat="1" applyFont="1" applyFill="1" applyBorder="1" applyAlignment="1" applyProtection="1">
      <alignment horizontal="center" vertical="center"/>
      <protection hidden="1"/>
    </xf>
    <xf numFmtId="4" fontId="6" fillId="2" borderId="0" xfId="2" applyNumberFormat="1" applyFont="1" applyFill="1" applyAlignment="1">
      <alignment vertical="center"/>
    </xf>
    <xf numFmtId="0" fontId="12" fillId="13" borderId="1" xfId="2" applyFont="1" applyFill="1" applyBorder="1" applyAlignment="1">
      <alignment horizontal="center" vertical="center" wrapText="1"/>
    </xf>
    <xf numFmtId="0" fontId="12" fillId="13" borderId="3" xfId="2" applyFont="1" applyFill="1" applyBorder="1" applyAlignment="1">
      <alignment horizontal="center" vertical="center" wrapText="1"/>
    </xf>
    <xf numFmtId="0" fontId="12" fillId="13" borderId="4" xfId="2" applyFont="1" applyFill="1" applyBorder="1" applyAlignment="1">
      <alignment horizontal="center" vertical="center" wrapText="1"/>
    </xf>
    <xf numFmtId="0" fontId="12" fillId="13" borderId="2" xfId="2" applyFont="1" applyFill="1" applyBorder="1" applyAlignment="1">
      <alignment horizontal="center" vertical="center" wrapText="1"/>
    </xf>
    <xf numFmtId="0" fontId="38" fillId="13" borderId="5" xfId="2" applyFont="1" applyFill="1" applyBorder="1" applyAlignment="1">
      <alignment horizontal="center" vertical="center" wrapText="1"/>
    </xf>
    <xf numFmtId="4" fontId="11" fillId="13" borderId="0" xfId="2" applyNumberFormat="1" applyFont="1" applyFill="1" applyAlignment="1">
      <alignment vertical="center"/>
    </xf>
    <xf numFmtId="4" fontId="11" fillId="13" borderId="0" xfId="2" applyNumberFormat="1" applyFont="1" applyFill="1" applyAlignment="1">
      <alignment vertical="center" wrapText="1"/>
    </xf>
    <xf numFmtId="4" fontId="0" fillId="4" borderId="1" xfId="2" applyNumberFormat="1" applyFont="1" applyFill="1" applyBorder="1" applyAlignment="1">
      <alignment vertical="center"/>
    </xf>
    <xf numFmtId="4" fontId="0" fillId="3" borderId="1" xfId="2" applyNumberFormat="1" applyFont="1" applyFill="1" applyBorder="1" applyAlignment="1">
      <alignment vertical="center"/>
    </xf>
    <xf numFmtId="0" fontId="3" fillId="13" borderId="0" xfId="2" applyFill="1" applyAlignment="1" applyProtection="1">
      <alignment horizontal="center"/>
      <protection locked="0" hidden="1"/>
    </xf>
    <xf numFmtId="0" fontId="3" fillId="13" borderId="0" xfId="2" applyFill="1" applyProtection="1">
      <protection locked="0" hidden="1"/>
    </xf>
    <xf numFmtId="0" fontId="0" fillId="13" borderId="0" xfId="0" applyFill="1" applyProtection="1">
      <protection locked="0" hidden="1"/>
    </xf>
    <xf numFmtId="0" fontId="0" fillId="0" borderId="0" xfId="0" applyProtection="1">
      <protection locked="0" hidden="1"/>
    </xf>
    <xf numFmtId="0" fontId="3" fillId="2" borderId="0" xfId="2" applyFill="1" applyProtection="1">
      <protection locked="0" hidden="1"/>
    </xf>
    <xf numFmtId="0" fontId="25" fillId="13" borderId="0" xfId="2" applyFont="1" applyFill="1" applyAlignment="1" applyProtection="1">
      <alignment vertical="center" wrapText="1"/>
      <protection locked="0" hidden="1"/>
    </xf>
    <xf numFmtId="0" fontId="34" fillId="13" borderId="0" xfId="2" applyFont="1" applyFill="1" applyProtection="1">
      <protection locked="0" hidden="1"/>
    </xf>
    <xf numFmtId="0" fontId="34" fillId="2" borderId="0" xfId="2" applyFont="1" applyFill="1" applyProtection="1">
      <protection locked="0" hidden="1"/>
    </xf>
    <xf numFmtId="0" fontId="43" fillId="2" borderId="0" xfId="0" applyFont="1" applyFill="1" applyProtection="1">
      <protection locked="0" hidden="1"/>
    </xf>
    <xf numFmtId="3" fontId="43" fillId="2" borderId="0" xfId="0" applyNumberFormat="1" applyFont="1" applyFill="1" applyProtection="1">
      <protection locked="0" hidden="1"/>
    </xf>
    <xf numFmtId="0" fontId="44" fillId="2" borderId="0" xfId="2" applyFont="1" applyFill="1" applyProtection="1">
      <protection locked="0" hidden="1"/>
    </xf>
    <xf numFmtId="0" fontId="35" fillId="2" borderId="0" xfId="0" applyFont="1" applyFill="1" applyProtection="1">
      <protection locked="0" hidden="1"/>
    </xf>
    <xf numFmtId="0" fontId="43" fillId="2" borderId="9" xfId="0" applyFont="1" applyFill="1" applyBorder="1" applyProtection="1">
      <protection locked="0" hidden="1"/>
    </xf>
    <xf numFmtId="3" fontId="43" fillId="2" borderId="9" xfId="0" applyNumberFormat="1" applyFont="1" applyFill="1" applyBorder="1" applyProtection="1">
      <protection locked="0" hidden="1"/>
    </xf>
    <xf numFmtId="9" fontId="44" fillId="2" borderId="0" xfId="2" applyNumberFormat="1" applyFont="1" applyFill="1" applyProtection="1">
      <protection locked="0" hidden="1"/>
    </xf>
    <xf numFmtId="9" fontId="43" fillId="2" borderId="0" xfId="1" applyFont="1" applyFill="1" applyProtection="1">
      <protection locked="0" hidden="1"/>
    </xf>
    <xf numFmtId="0" fontId="34" fillId="13" borderId="0" xfId="2" applyFont="1" applyFill="1" applyAlignment="1" applyProtection="1">
      <alignment horizontal="center"/>
      <protection locked="0" hidden="1"/>
    </xf>
    <xf numFmtId="0" fontId="45" fillId="2" borderId="9" xfId="0" applyFont="1" applyFill="1" applyBorder="1" applyProtection="1">
      <protection locked="0" hidden="1"/>
    </xf>
    <xf numFmtId="3" fontId="45" fillId="2" borderId="9" xfId="0" applyNumberFormat="1" applyFont="1" applyFill="1" applyBorder="1" applyProtection="1">
      <protection locked="0" hidden="1"/>
    </xf>
    <xf numFmtId="9" fontId="43" fillId="2" borderId="0" xfId="0" applyNumberFormat="1" applyFont="1" applyFill="1" applyProtection="1">
      <protection locked="0" hidden="1"/>
    </xf>
    <xf numFmtId="0" fontId="28" fillId="13" borderId="0" xfId="2" applyFont="1" applyFill="1" applyAlignment="1" applyProtection="1">
      <alignment horizontal="center" vertical="center" wrapText="1"/>
      <protection locked="0" hidden="1"/>
    </xf>
    <xf numFmtId="0" fontId="28" fillId="13" borderId="20" xfId="2" applyFont="1" applyFill="1" applyBorder="1" applyAlignment="1" applyProtection="1">
      <alignment vertical="center" wrapText="1"/>
      <protection locked="0" hidden="1"/>
    </xf>
    <xf numFmtId="0" fontId="28" fillId="13" borderId="21" xfId="2" applyFont="1" applyFill="1" applyBorder="1" applyAlignment="1" applyProtection="1">
      <alignment vertical="center" wrapText="1"/>
      <protection locked="0" hidden="1"/>
    </xf>
    <xf numFmtId="167" fontId="43" fillId="2" borderId="0" xfId="0" applyNumberFormat="1" applyFont="1" applyFill="1" applyAlignment="1" applyProtection="1">
      <alignment horizontal="center"/>
      <protection locked="0" hidden="1"/>
    </xf>
    <xf numFmtId="4" fontId="46" fillId="2" borderId="0" xfId="2" applyNumberFormat="1" applyFont="1" applyFill="1" applyProtection="1">
      <protection locked="0" hidden="1"/>
    </xf>
    <xf numFmtId="167" fontId="40" fillId="13" borderId="21" xfId="2" applyNumberFormat="1" applyFont="1" applyFill="1" applyBorder="1" applyAlignment="1" applyProtection="1">
      <alignment vertical="center"/>
      <protection locked="0" hidden="1"/>
    </xf>
    <xf numFmtId="0" fontId="30" fillId="13" borderId="0" xfId="2" applyFont="1" applyFill="1" applyProtection="1">
      <protection locked="0" hidden="1"/>
    </xf>
    <xf numFmtId="0" fontId="30" fillId="2" borderId="0" xfId="2" applyFont="1" applyFill="1" applyProtection="1">
      <protection locked="0" hidden="1"/>
    </xf>
    <xf numFmtId="9" fontId="39" fillId="13" borderId="0" xfId="2" applyNumberFormat="1" applyFont="1" applyFill="1" applyProtection="1">
      <protection locked="0" hidden="1"/>
    </xf>
    <xf numFmtId="0" fontId="27" fillId="13" borderId="0" xfId="2" applyFont="1" applyFill="1" applyAlignment="1" applyProtection="1">
      <alignment horizontal="center" vertical="center" wrapText="1"/>
      <protection locked="0" hidden="1"/>
    </xf>
    <xf numFmtId="4" fontId="36" fillId="13" borderId="0" xfId="1" applyNumberFormat="1" applyFont="1" applyFill="1" applyBorder="1" applyAlignment="1" applyProtection="1">
      <alignment horizontal="center" vertical="center"/>
      <protection locked="0" hidden="1"/>
    </xf>
    <xf numFmtId="4" fontId="36" fillId="13" borderId="20" xfId="1" applyNumberFormat="1" applyFont="1" applyFill="1" applyBorder="1" applyAlignment="1" applyProtection="1">
      <alignment vertical="center"/>
      <protection locked="0" hidden="1"/>
    </xf>
    <xf numFmtId="0" fontId="3" fillId="13" borderId="21" xfId="2" applyFill="1" applyBorder="1" applyProtection="1">
      <protection locked="0" hidden="1"/>
    </xf>
    <xf numFmtId="4" fontId="36" fillId="13" borderId="21" xfId="1" applyNumberFormat="1" applyFont="1" applyFill="1" applyBorder="1" applyAlignment="1" applyProtection="1">
      <alignment vertical="center"/>
      <protection locked="0" hidden="1"/>
    </xf>
    <xf numFmtId="4" fontId="36" fillId="13" borderId="28" xfId="1" applyNumberFormat="1" applyFont="1" applyFill="1" applyBorder="1" applyAlignment="1" applyProtection="1">
      <alignment vertical="center"/>
      <protection locked="0" hidden="1"/>
    </xf>
    <xf numFmtId="4" fontId="36" fillId="13" borderId="29" xfId="1" applyNumberFormat="1" applyFont="1" applyFill="1" applyBorder="1" applyAlignment="1" applyProtection="1">
      <alignment vertical="center"/>
      <protection locked="0" hidden="1"/>
    </xf>
    <xf numFmtId="4" fontId="6" fillId="2" borderId="0" xfId="2" applyNumberFormat="1" applyFont="1" applyFill="1" applyProtection="1">
      <protection locked="0" hidden="1"/>
    </xf>
    <xf numFmtId="0" fontId="0" fillId="4" borderId="0" xfId="0" applyFill="1" applyProtection="1">
      <protection locked="0" hidden="1"/>
    </xf>
    <xf numFmtId="0" fontId="0" fillId="4" borderId="0" xfId="0" applyFill="1" applyAlignment="1" applyProtection="1">
      <alignment horizontal="center"/>
      <protection locked="0" hidden="1"/>
    </xf>
    <xf numFmtId="167" fontId="0" fillId="4" borderId="0" xfId="1" applyNumberFormat="1" applyFont="1" applyFill="1" applyAlignment="1" applyProtection="1">
      <alignment horizontal="center"/>
      <protection locked="0" hidden="1"/>
    </xf>
    <xf numFmtId="14" fontId="0" fillId="4" borderId="0" xfId="0" applyNumberFormat="1" applyFill="1" applyProtection="1">
      <protection locked="0" hidden="1"/>
    </xf>
    <xf numFmtId="0" fontId="7" fillId="13" borderId="30" xfId="2" applyFont="1" applyFill="1" applyBorder="1" applyProtection="1">
      <protection locked="0" hidden="1"/>
    </xf>
    <xf numFmtId="0" fontId="3" fillId="0" borderId="0" xfId="2" applyProtection="1">
      <protection locked="0" hidden="1"/>
    </xf>
    <xf numFmtId="0" fontId="28" fillId="15" borderId="0" xfId="2" applyFont="1" applyFill="1" applyAlignment="1" applyProtection="1">
      <alignment vertical="center" wrapText="1"/>
      <protection locked="0" hidden="1"/>
    </xf>
    <xf numFmtId="167" fontId="40" fillId="15" borderId="0" xfId="2" applyNumberFormat="1" applyFont="1" applyFill="1" applyAlignment="1" applyProtection="1">
      <alignment vertical="center"/>
      <protection locked="0" hidden="1"/>
    </xf>
    <xf numFmtId="0" fontId="53" fillId="15" borderId="0" xfId="2" applyFont="1" applyFill="1" applyAlignment="1" applyProtection="1">
      <alignment vertical="center"/>
      <protection locked="0" hidden="1"/>
    </xf>
    <xf numFmtId="4" fontId="52" fillId="16" borderId="0" xfId="1" applyNumberFormat="1" applyFont="1" applyFill="1" applyBorder="1" applyAlignment="1" applyProtection="1">
      <alignment horizontal="left" vertical="center"/>
      <protection locked="0" hidden="1"/>
    </xf>
    <xf numFmtId="0" fontId="30" fillId="16" borderId="0" xfId="2" applyFont="1" applyFill="1" applyProtection="1">
      <protection locked="0" hidden="1"/>
    </xf>
    <xf numFmtId="4" fontId="36" fillId="16" borderId="0" xfId="1" applyNumberFormat="1" applyFont="1" applyFill="1" applyBorder="1" applyAlignment="1" applyProtection="1">
      <alignment horizontal="center" vertical="center"/>
      <protection locked="0" hidden="1"/>
    </xf>
    <xf numFmtId="0" fontId="3" fillId="16" borderId="0" xfId="2" applyFill="1" applyProtection="1">
      <protection locked="0" hidden="1"/>
    </xf>
    <xf numFmtId="4" fontId="48" fillId="16" borderId="0" xfId="1" applyNumberFormat="1" applyFont="1" applyFill="1" applyBorder="1" applyAlignment="1" applyProtection="1">
      <alignment horizontal="left" vertical="center"/>
      <protection locked="0" hidden="1"/>
    </xf>
    <xf numFmtId="0" fontId="32" fillId="16" borderId="0" xfId="2" applyFont="1" applyFill="1" applyProtection="1">
      <protection locked="0" hidden="1"/>
    </xf>
    <xf numFmtId="4" fontId="36" fillId="16" borderId="0" xfId="1" applyNumberFormat="1" applyFont="1" applyFill="1" applyBorder="1" applyAlignment="1" applyProtection="1">
      <alignment vertical="center"/>
      <protection locked="0" hidden="1"/>
    </xf>
    <xf numFmtId="167" fontId="33" fillId="16" borderId="0" xfId="2" applyNumberFormat="1" applyFont="1" applyFill="1" applyAlignment="1" applyProtection="1">
      <alignment vertical="center"/>
      <protection locked="0" hidden="1"/>
    </xf>
    <xf numFmtId="4" fontId="36" fillId="16" borderId="27" xfId="1" applyNumberFormat="1" applyFont="1" applyFill="1" applyBorder="1" applyAlignment="1" applyProtection="1">
      <alignment vertical="center"/>
      <protection locked="0" hidden="1"/>
    </xf>
    <xf numFmtId="0" fontId="54" fillId="13" borderId="0" xfId="2" applyFont="1" applyFill="1" applyProtection="1">
      <protection locked="0" hidden="1"/>
    </xf>
    <xf numFmtId="0" fontId="55" fillId="13" borderId="0" xfId="2" applyFont="1" applyFill="1" applyAlignment="1" applyProtection="1">
      <alignment vertical="center"/>
      <protection locked="0" hidden="1"/>
    </xf>
    <xf numFmtId="0" fontId="21" fillId="7" borderId="11" xfId="0" applyFont="1" applyFill="1" applyBorder="1" applyAlignment="1">
      <alignment horizontal="center" vertical="center" wrapText="1"/>
    </xf>
    <xf numFmtId="0" fontId="21" fillId="7" borderId="6" xfId="0" applyFont="1" applyFill="1" applyBorder="1" applyAlignment="1">
      <alignment horizontal="center" vertical="center" wrapText="1"/>
    </xf>
    <xf numFmtId="14" fontId="15" fillId="2" borderId="11" xfId="0" applyNumberFormat="1" applyFont="1" applyFill="1" applyBorder="1" applyAlignment="1">
      <alignment vertical="center"/>
    </xf>
    <xf numFmtId="4" fontId="15" fillId="2" borderId="6" xfId="0" applyNumberFormat="1" applyFont="1" applyFill="1" applyBorder="1" applyAlignment="1">
      <alignment vertical="center"/>
    </xf>
    <xf numFmtId="0" fontId="19" fillId="6" borderId="7" xfId="0" applyFont="1" applyFill="1" applyBorder="1" applyAlignment="1">
      <alignment horizontal="center" vertical="center" wrapText="1"/>
    </xf>
    <xf numFmtId="0" fontId="7" fillId="13" borderId="0" xfId="2" applyFont="1" applyFill="1" applyProtection="1">
      <protection locked="0" hidden="1"/>
    </xf>
    <xf numFmtId="0" fontId="7" fillId="13" borderId="0" xfId="2" applyFont="1" applyFill="1" applyAlignment="1" applyProtection="1">
      <alignment vertical="top"/>
      <protection locked="0" hidden="1"/>
    </xf>
    <xf numFmtId="0" fontId="0" fillId="13" borderId="0" xfId="0" applyFill="1"/>
    <xf numFmtId="0" fontId="21" fillId="13" borderId="0" xfId="2" applyFont="1" applyFill="1" applyProtection="1">
      <protection locked="0" hidden="1"/>
    </xf>
    <xf numFmtId="4" fontId="63" fillId="16" borderId="0" xfId="1" applyNumberFormat="1" applyFont="1" applyFill="1" applyBorder="1" applyAlignment="1" applyProtection="1">
      <alignment horizontal="center" vertical="center"/>
      <protection locked="0" hidden="1"/>
    </xf>
    <xf numFmtId="0" fontId="64" fillId="16" borderId="0" xfId="2" applyFont="1" applyFill="1" applyProtection="1">
      <protection locked="0" hidden="1"/>
    </xf>
    <xf numFmtId="4" fontId="15" fillId="2" borderId="58" xfId="0" applyNumberFormat="1" applyFont="1" applyFill="1" applyBorder="1" applyAlignment="1">
      <alignment horizontal="left" vertical="center"/>
    </xf>
    <xf numFmtId="0" fontId="10" fillId="0" borderId="16" xfId="2" applyFont="1" applyBorder="1"/>
    <xf numFmtId="0" fontId="10" fillId="0" borderId="27" xfId="2" applyFont="1" applyBorder="1"/>
    <xf numFmtId="4" fontId="8" fillId="0" borderId="16" xfId="2" applyNumberFormat="1" applyFont="1" applyBorder="1" applyAlignment="1" applyProtection="1">
      <alignment vertical="center"/>
      <protection hidden="1"/>
    </xf>
    <xf numFmtId="0" fontId="50" fillId="4" borderId="36" xfId="2" applyFont="1" applyFill="1" applyBorder="1" applyAlignment="1" applyProtection="1">
      <alignment horizontal="left" vertical="center"/>
      <protection locked="0" hidden="1"/>
    </xf>
    <xf numFmtId="0" fontId="50" fillId="4" borderId="37" xfId="2" applyFont="1" applyFill="1" applyBorder="1" applyAlignment="1" applyProtection="1">
      <alignment horizontal="left" vertical="center"/>
      <protection locked="0" hidden="1"/>
    </xf>
    <xf numFmtId="0" fontId="0" fillId="2" borderId="0" xfId="0" applyFill="1"/>
    <xf numFmtId="0" fontId="12" fillId="13" borderId="0" xfId="2" applyFont="1" applyFill="1" applyAlignment="1">
      <alignment horizontal="center" vertical="center" wrapText="1"/>
    </xf>
    <xf numFmtId="167" fontId="3" fillId="2" borderId="0" xfId="1" applyNumberFormat="1" applyFont="1" applyFill="1"/>
    <xf numFmtId="0" fontId="26" fillId="2" borderId="0" xfId="0" applyFont="1" applyFill="1" applyProtection="1">
      <protection locked="0" hidden="1"/>
    </xf>
    <xf numFmtId="3" fontId="26" fillId="2" borderId="0" xfId="0" applyNumberFormat="1" applyFont="1" applyFill="1" applyProtection="1">
      <protection locked="0" hidden="1"/>
    </xf>
    <xf numFmtId="0" fontId="26" fillId="2" borderId="9" xfId="0" applyFont="1" applyFill="1" applyBorder="1" applyProtection="1">
      <protection locked="0" hidden="1"/>
    </xf>
    <xf numFmtId="3" fontId="26" fillId="2" borderId="9" xfId="0" applyNumberFormat="1" applyFont="1" applyFill="1" applyBorder="1" applyProtection="1">
      <protection locked="0" hidden="1"/>
    </xf>
    <xf numFmtId="9" fontId="3" fillId="2" borderId="0" xfId="2" applyNumberFormat="1" applyFill="1" applyProtection="1">
      <protection locked="0" hidden="1"/>
    </xf>
    <xf numFmtId="9" fontId="26" fillId="2" borderId="0" xfId="1" applyFont="1" applyFill="1" applyProtection="1">
      <protection locked="0" hidden="1"/>
    </xf>
    <xf numFmtId="0" fontId="18" fillId="2" borderId="9" xfId="0" applyFont="1" applyFill="1" applyBorder="1" applyProtection="1">
      <protection locked="0" hidden="1"/>
    </xf>
    <xf numFmtId="3" fontId="18" fillId="2" borderId="9" xfId="0" applyNumberFormat="1" applyFont="1" applyFill="1" applyBorder="1" applyProtection="1">
      <protection locked="0" hidden="1"/>
    </xf>
    <xf numFmtId="9" fontId="26" fillId="2" borderId="0" xfId="0" applyNumberFormat="1" applyFont="1" applyFill="1" applyProtection="1">
      <protection locked="0" hidden="1"/>
    </xf>
    <xf numFmtId="167" fontId="26" fillId="2" borderId="0" xfId="0" applyNumberFormat="1" applyFont="1" applyFill="1" applyAlignment="1" applyProtection="1">
      <alignment horizontal="center"/>
      <protection locked="0" hidden="1"/>
    </xf>
    <xf numFmtId="0" fontId="18" fillId="2" borderId="9" xfId="0" applyFont="1" applyFill="1" applyBorder="1" applyAlignment="1" applyProtection="1">
      <alignment horizontal="center"/>
      <protection locked="0" hidden="1"/>
    </xf>
    <xf numFmtId="4" fontId="0" fillId="13" borderId="1" xfId="2" applyNumberFormat="1" applyFont="1" applyFill="1" applyBorder="1" applyAlignment="1">
      <alignment vertical="center"/>
    </xf>
    <xf numFmtId="0" fontId="37" fillId="13" borderId="27" xfId="2" applyFont="1" applyFill="1" applyBorder="1" applyAlignment="1">
      <alignment vertical="center"/>
    </xf>
    <xf numFmtId="0" fontId="12" fillId="13" borderId="8" xfId="2" applyFont="1" applyFill="1" applyBorder="1" applyAlignment="1">
      <alignment horizontal="center" vertical="center" wrapText="1"/>
    </xf>
    <xf numFmtId="0" fontId="68" fillId="8" borderId="8" xfId="2" applyFont="1" applyFill="1" applyBorder="1" applyAlignment="1">
      <alignment horizontal="center" vertical="center" wrapText="1"/>
    </xf>
    <xf numFmtId="4" fontId="15" fillId="2" borderId="68" xfId="0" applyNumberFormat="1" applyFont="1" applyFill="1" applyBorder="1" applyAlignment="1">
      <alignment horizontal="left" vertical="center"/>
    </xf>
    <xf numFmtId="179" fontId="15" fillId="2" borderId="11" xfId="0" applyNumberFormat="1" applyFont="1" applyFill="1" applyBorder="1" applyAlignment="1">
      <alignment vertical="center"/>
    </xf>
    <xf numFmtId="179" fontId="15" fillId="2" borderId="8" xfId="0" applyNumberFormat="1" applyFont="1" applyFill="1" applyBorder="1" applyAlignment="1">
      <alignment vertical="center"/>
    </xf>
    <xf numFmtId="179" fontId="15" fillId="2" borderId="8" xfId="0" applyNumberFormat="1" applyFont="1" applyFill="1" applyBorder="1" applyAlignment="1">
      <alignment horizontal="left" vertical="center"/>
    </xf>
    <xf numFmtId="0" fontId="6" fillId="2" borderId="0" xfId="2" applyFont="1" applyFill="1"/>
    <xf numFmtId="4" fontId="8" fillId="0" borderId="30" xfId="2" applyNumberFormat="1" applyFont="1" applyBorder="1" applyAlignment="1" applyProtection="1">
      <alignment vertical="center"/>
      <protection hidden="1"/>
    </xf>
    <xf numFmtId="4" fontId="8" fillId="0" borderId="69" xfId="2" applyNumberFormat="1" applyFont="1" applyBorder="1" applyAlignment="1" applyProtection="1">
      <alignment vertical="center"/>
      <protection hidden="1"/>
    </xf>
    <xf numFmtId="167" fontId="10" fillId="0" borderId="17" xfId="1" applyNumberFormat="1" applyFont="1" applyFill="1" applyBorder="1" applyAlignment="1" applyProtection="1">
      <alignment horizontal="center" vertical="center"/>
      <protection hidden="1"/>
    </xf>
    <xf numFmtId="4" fontId="10" fillId="0" borderId="69" xfId="2" applyNumberFormat="1" applyFont="1" applyBorder="1" applyAlignment="1" applyProtection="1">
      <alignment vertical="center"/>
      <protection hidden="1"/>
    </xf>
    <xf numFmtId="167" fontId="10" fillId="0" borderId="69" xfId="1" applyNumberFormat="1" applyFont="1" applyFill="1" applyBorder="1" applyAlignment="1" applyProtection="1">
      <alignment horizontal="center" vertical="center"/>
      <protection hidden="1"/>
    </xf>
    <xf numFmtId="0" fontId="38" fillId="18" borderId="27" xfId="2" applyFont="1" applyFill="1" applyBorder="1" applyAlignment="1">
      <alignment vertical="center"/>
    </xf>
    <xf numFmtId="0" fontId="37" fillId="18" borderId="27" xfId="2" applyFont="1" applyFill="1" applyBorder="1" applyAlignment="1">
      <alignment vertical="center"/>
    </xf>
    <xf numFmtId="0" fontId="12" fillId="18" borderId="3" xfId="2" applyFont="1" applyFill="1" applyBorder="1" applyAlignment="1">
      <alignment horizontal="center" vertical="center" wrapText="1"/>
    </xf>
    <xf numFmtId="0" fontId="56" fillId="13" borderId="0" xfId="2" applyFont="1" applyFill="1" applyAlignment="1" applyProtection="1">
      <alignment horizontal="center"/>
      <protection locked="0" hidden="1"/>
    </xf>
    <xf numFmtId="0" fontId="61" fillId="0" borderId="0" xfId="2" applyFont="1" applyAlignment="1" applyProtection="1">
      <alignment horizontal="center" vertical="center" wrapText="1"/>
      <protection locked="0" hidden="1"/>
    </xf>
    <xf numFmtId="167" fontId="62" fillId="16" borderId="32" xfId="2" applyNumberFormat="1" applyFont="1" applyFill="1" applyBorder="1" applyAlignment="1" applyProtection="1">
      <alignment horizontal="right" vertical="center"/>
      <protection locked="0" hidden="1"/>
    </xf>
    <xf numFmtId="167" fontId="62" fillId="16" borderId="31" xfId="2" applyNumberFormat="1" applyFont="1" applyFill="1" applyBorder="1" applyAlignment="1" applyProtection="1">
      <alignment horizontal="right" vertical="center"/>
      <protection locked="0" hidden="1"/>
    </xf>
    <xf numFmtId="0" fontId="60" fillId="17" borderId="24" xfId="4" applyFont="1" applyFill="1" applyBorder="1" applyAlignment="1" applyProtection="1">
      <alignment horizontal="center" vertical="center" wrapText="1"/>
      <protection locked="0" hidden="1"/>
    </xf>
    <xf numFmtId="0" fontId="60" fillId="17" borderId="25" xfId="4" applyFont="1" applyFill="1" applyBorder="1" applyAlignment="1" applyProtection="1">
      <alignment horizontal="center" vertical="center" wrapText="1"/>
      <protection locked="0" hidden="1"/>
    </xf>
    <xf numFmtId="0" fontId="60" fillId="17" borderId="26" xfId="4" applyFont="1" applyFill="1" applyBorder="1" applyAlignment="1" applyProtection="1">
      <alignment horizontal="center" vertical="center" wrapText="1"/>
      <protection locked="0" hidden="1"/>
    </xf>
    <xf numFmtId="0" fontId="60" fillId="17" borderId="59" xfId="4" applyFont="1" applyFill="1" applyBorder="1" applyAlignment="1" applyProtection="1">
      <alignment horizontal="center" vertical="center" wrapText="1"/>
      <protection locked="0" hidden="1"/>
    </xf>
    <xf numFmtId="0" fontId="60" fillId="17" borderId="0" xfId="4" applyFont="1" applyFill="1" applyBorder="1" applyAlignment="1" applyProtection="1">
      <alignment horizontal="center" vertical="center" wrapText="1"/>
      <protection locked="0" hidden="1"/>
    </xf>
    <xf numFmtId="0" fontId="60" fillId="17" borderId="60" xfId="4" applyFont="1" applyFill="1" applyBorder="1" applyAlignment="1" applyProtection="1">
      <alignment horizontal="center" vertical="center" wrapText="1"/>
      <protection locked="0" hidden="1"/>
    </xf>
    <xf numFmtId="0" fontId="60" fillId="17" borderId="61" xfId="4" applyFont="1" applyFill="1" applyBorder="1" applyAlignment="1" applyProtection="1">
      <alignment horizontal="center" vertical="center" wrapText="1"/>
      <protection locked="0" hidden="1"/>
    </xf>
    <xf numFmtId="0" fontId="60" fillId="17" borderId="62" xfId="4" applyFont="1" applyFill="1" applyBorder="1" applyAlignment="1" applyProtection="1">
      <alignment horizontal="center" vertical="center" wrapText="1"/>
      <protection locked="0" hidden="1"/>
    </xf>
    <xf numFmtId="0" fontId="60" fillId="17" borderId="63" xfId="4" applyFont="1" applyFill="1" applyBorder="1" applyAlignment="1" applyProtection="1">
      <alignment horizontal="center" vertical="center" wrapText="1"/>
      <protection locked="0" hidden="1"/>
    </xf>
    <xf numFmtId="0" fontId="65" fillId="17" borderId="24" xfId="4" applyFont="1" applyFill="1" applyBorder="1" applyAlignment="1" applyProtection="1">
      <alignment horizontal="center" vertical="center" wrapText="1"/>
      <protection locked="0" hidden="1"/>
    </xf>
    <xf numFmtId="0" fontId="65" fillId="17" borderId="25" xfId="4" applyFont="1" applyFill="1" applyBorder="1" applyAlignment="1" applyProtection="1">
      <alignment horizontal="center" vertical="center" wrapText="1"/>
      <protection locked="0" hidden="1"/>
    </xf>
    <xf numFmtId="0" fontId="65" fillId="17" borderId="26" xfId="4" applyFont="1" applyFill="1" applyBorder="1" applyAlignment="1" applyProtection="1">
      <alignment horizontal="center" vertical="center" wrapText="1"/>
      <protection locked="0" hidden="1"/>
    </xf>
    <xf numFmtId="0" fontId="65" fillId="17" borderId="59" xfId="4" applyFont="1" applyFill="1" applyBorder="1" applyAlignment="1" applyProtection="1">
      <alignment horizontal="center" vertical="center" wrapText="1"/>
      <protection locked="0" hidden="1"/>
    </xf>
    <xf numFmtId="0" fontId="65" fillId="17" borderId="0" xfId="4" applyFont="1" applyFill="1" applyBorder="1" applyAlignment="1" applyProtection="1">
      <alignment horizontal="center" vertical="center" wrapText="1"/>
      <protection locked="0" hidden="1"/>
    </xf>
    <xf numFmtId="0" fontId="65" fillId="17" borderId="60" xfId="4" applyFont="1" applyFill="1" applyBorder="1" applyAlignment="1" applyProtection="1">
      <alignment horizontal="center" vertical="center" wrapText="1"/>
      <protection locked="0" hidden="1"/>
    </xf>
    <xf numFmtId="0" fontId="65" fillId="17" borderId="61" xfId="4" applyFont="1" applyFill="1" applyBorder="1" applyAlignment="1" applyProtection="1">
      <alignment horizontal="center" vertical="center" wrapText="1"/>
      <protection locked="0" hidden="1"/>
    </xf>
    <xf numFmtId="0" fontId="65" fillId="17" borderId="62" xfId="4" applyFont="1" applyFill="1" applyBorder="1" applyAlignment="1" applyProtection="1">
      <alignment horizontal="center" vertical="center" wrapText="1"/>
      <protection locked="0" hidden="1"/>
    </xf>
    <xf numFmtId="0" fontId="65" fillId="17" borderId="63" xfId="4" applyFont="1" applyFill="1" applyBorder="1" applyAlignment="1" applyProtection="1">
      <alignment horizontal="center" vertical="center" wrapText="1"/>
      <protection locked="0" hidden="1"/>
    </xf>
    <xf numFmtId="4" fontId="4" fillId="13" borderId="0" xfId="2" applyNumberFormat="1" applyFont="1" applyFill="1" applyAlignment="1" applyProtection="1">
      <alignment horizontal="center"/>
      <protection locked="0" hidden="1"/>
    </xf>
    <xf numFmtId="0" fontId="4" fillId="13" borderId="0" xfId="2" applyFont="1" applyFill="1" applyAlignment="1" applyProtection="1">
      <alignment horizontal="center"/>
      <protection locked="0" hidden="1"/>
    </xf>
    <xf numFmtId="167" fontId="40" fillId="15" borderId="23" xfId="2" applyNumberFormat="1" applyFont="1" applyFill="1" applyBorder="1" applyAlignment="1" applyProtection="1">
      <alignment horizontal="right" vertical="center"/>
      <protection locked="0" hidden="1"/>
    </xf>
    <xf numFmtId="167" fontId="40" fillId="15" borderId="22" xfId="2" applyNumberFormat="1" applyFont="1" applyFill="1" applyBorder="1" applyAlignment="1" applyProtection="1">
      <alignment horizontal="right" vertical="center"/>
      <protection locked="0" hidden="1"/>
    </xf>
    <xf numFmtId="4" fontId="49" fillId="4" borderId="37" xfId="2" applyNumberFormat="1" applyFont="1" applyFill="1" applyBorder="1" applyAlignment="1" applyProtection="1">
      <alignment horizontal="center" vertical="center"/>
      <protection locked="0" hidden="1"/>
    </xf>
    <xf numFmtId="0" fontId="49" fillId="4" borderId="37" xfId="2" applyFont="1" applyFill="1" applyBorder="1" applyAlignment="1" applyProtection="1">
      <alignment horizontal="center" vertical="center"/>
      <protection locked="0" hidden="1"/>
    </xf>
    <xf numFmtId="0" fontId="49" fillId="4" borderId="38" xfId="2" applyFont="1" applyFill="1" applyBorder="1" applyAlignment="1" applyProtection="1">
      <alignment horizontal="center" vertical="center"/>
      <protection locked="0" hidden="1"/>
    </xf>
    <xf numFmtId="4" fontId="5" fillId="4" borderId="16" xfId="2" applyNumberFormat="1" applyFont="1" applyFill="1" applyBorder="1" applyAlignment="1" applyProtection="1">
      <alignment horizontal="center" vertical="center"/>
      <protection locked="0" hidden="1"/>
    </xf>
    <xf numFmtId="4" fontId="5" fillId="4" borderId="27" xfId="2" applyNumberFormat="1" applyFont="1" applyFill="1" applyBorder="1" applyAlignment="1" applyProtection="1">
      <alignment horizontal="center" vertical="center"/>
      <protection locked="0" hidden="1"/>
    </xf>
    <xf numFmtId="4" fontId="5" fillId="4" borderId="17" xfId="2" applyNumberFormat="1" applyFont="1" applyFill="1" applyBorder="1" applyAlignment="1" applyProtection="1">
      <alignment horizontal="center" vertical="center"/>
      <protection locked="0" hidden="1"/>
    </xf>
    <xf numFmtId="167" fontId="33" fillId="16" borderId="32" xfId="2" applyNumberFormat="1" applyFont="1" applyFill="1" applyBorder="1" applyAlignment="1" applyProtection="1">
      <alignment horizontal="right" vertical="center"/>
      <protection locked="0" hidden="1"/>
    </xf>
    <xf numFmtId="167" fontId="33" fillId="16" borderId="31" xfId="2" applyNumberFormat="1" applyFont="1" applyFill="1" applyBorder="1" applyAlignment="1" applyProtection="1">
      <alignment horizontal="right" vertical="center"/>
      <protection locked="0" hidden="1"/>
    </xf>
    <xf numFmtId="0" fontId="7" fillId="12" borderId="48" xfId="2" applyFont="1" applyFill="1" applyBorder="1" applyAlignment="1" applyProtection="1">
      <alignment horizontal="center" vertical="center"/>
      <protection locked="0" hidden="1"/>
    </xf>
    <xf numFmtId="0" fontId="7" fillId="12" borderId="49" xfId="2" applyFont="1" applyFill="1" applyBorder="1" applyAlignment="1" applyProtection="1">
      <alignment horizontal="center" vertical="center"/>
      <protection locked="0" hidden="1"/>
    </xf>
    <xf numFmtId="0" fontId="7" fillId="12" borderId="50" xfId="2" applyFont="1" applyFill="1" applyBorder="1" applyAlignment="1" applyProtection="1">
      <alignment horizontal="center" vertical="center"/>
      <protection locked="0" hidden="1"/>
    </xf>
    <xf numFmtId="0" fontId="27" fillId="12" borderId="12" xfId="2" applyFont="1" applyFill="1" applyBorder="1" applyAlignment="1" applyProtection="1">
      <alignment horizontal="center" vertical="center" wrapText="1"/>
      <protection locked="0" hidden="1"/>
    </xf>
    <xf numFmtId="0" fontId="27" fillId="12" borderId="18" xfId="2" applyFont="1" applyFill="1" applyBorder="1" applyAlignment="1" applyProtection="1">
      <alignment horizontal="center" vertical="center" wrapText="1"/>
      <protection locked="0" hidden="1"/>
    </xf>
    <xf numFmtId="0" fontId="27" fillId="12" borderId="13" xfId="2" applyFont="1" applyFill="1" applyBorder="1" applyAlignment="1" applyProtection="1">
      <alignment horizontal="center" vertical="center" wrapText="1"/>
      <protection locked="0" hidden="1"/>
    </xf>
    <xf numFmtId="0" fontId="50" fillId="4" borderId="39" xfId="2" applyFont="1" applyFill="1" applyBorder="1" applyAlignment="1" applyProtection="1">
      <alignment horizontal="left" vertical="center"/>
      <protection locked="0" hidden="1"/>
    </xf>
    <xf numFmtId="0" fontId="50" fillId="4" borderId="40" xfId="2" applyFont="1" applyFill="1" applyBorder="1" applyAlignment="1" applyProtection="1">
      <alignment horizontal="left" vertical="center"/>
      <protection locked="0" hidden="1"/>
    </xf>
    <xf numFmtId="0" fontId="3" fillId="13" borderId="0" xfId="2" applyFill="1" applyAlignment="1" applyProtection="1">
      <alignment horizontal="center"/>
      <protection locked="0" hidden="1"/>
    </xf>
    <xf numFmtId="0" fontId="31" fillId="12" borderId="51" xfId="2" applyFont="1" applyFill="1" applyBorder="1" applyAlignment="1" applyProtection="1">
      <alignment horizontal="center" vertical="center" wrapText="1"/>
      <protection locked="0" hidden="1"/>
    </xf>
    <xf numFmtId="0" fontId="31" fillId="12" borderId="52" xfId="2" applyFont="1" applyFill="1" applyBorder="1" applyAlignment="1" applyProtection="1">
      <alignment horizontal="center" vertical="center" wrapText="1"/>
      <protection locked="0" hidden="1"/>
    </xf>
    <xf numFmtId="0" fontId="31" fillId="12" borderId="55" xfId="2" applyFont="1" applyFill="1" applyBorder="1" applyAlignment="1" applyProtection="1">
      <alignment horizontal="center" vertical="center" wrapText="1"/>
      <protection locked="0" hidden="1"/>
    </xf>
    <xf numFmtId="0" fontId="31" fillId="12" borderId="53" xfId="2" applyFont="1" applyFill="1" applyBorder="1" applyAlignment="1" applyProtection="1">
      <alignment horizontal="center" vertical="center" wrapText="1"/>
      <protection locked="0" hidden="1"/>
    </xf>
    <xf numFmtId="0" fontId="31" fillId="12" borderId="10" xfId="2" applyFont="1" applyFill="1" applyBorder="1" applyAlignment="1" applyProtection="1">
      <alignment horizontal="center" vertical="center" wrapText="1"/>
      <protection locked="0" hidden="1"/>
    </xf>
    <xf numFmtId="0" fontId="31" fillId="12" borderId="56" xfId="2" applyFont="1" applyFill="1" applyBorder="1" applyAlignment="1" applyProtection="1">
      <alignment horizontal="center" vertical="center" wrapText="1"/>
      <protection locked="0" hidden="1"/>
    </xf>
    <xf numFmtId="0" fontId="27" fillId="12" borderId="42" xfId="2" applyFont="1" applyFill="1" applyBorder="1" applyAlignment="1" applyProtection="1">
      <alignment horizontal="center" vertical="center" wrapText="1"/>
      <protection locked="0" hidden="1"/>
    </xf>
    <xf numFmtId="0" fontId="27" fillId="12" borderId="43" xfId="2" applyFont="1" applyFill="1" applyBorder="1" applyAlignment="1" applyProtection="1">
      <alignment horizontal="center" vertical="center" wrapText="1"/>
      <protection locked="0" hidden="1"/>
    </xf>
    <xf numFmtId="0" fontId="27" fillId="12" borderId="44" xfId="2" applyFont="1" applyFill="1" applyBorder="1" applyAlignment="1" applyProtection="1">
      <alignment horizontal="center" vertical="center" wrapText="1"/>
      <protection locked="0" hidden="1"/>
    </xf>
    <xf numFmtId="0" fontId="27" fillId="12" borderId="45" xfId="2" applyFont="1" applyFill="1" applyBorder="1" applyAlignment="1" applyProtection="1">
      <alignment horizontal="center" vertical="center" wrapText="1"/>
      <protection locked="0" hidden="1"/>
    </xf>
    <xf numFmtId="0" fontId="27" fillId="12" borderId="46" xfId="2" applyFont="1" applyFill="1" applyBorder="1" applyAlignment="1" applyProtection="1">
      <alignment horizontal="center" vertical="center" wrapText="1"/>
      <protection locked="0" hidden="1"/>
    </xf>
    <xf numFmtId="0" fontId="27" fillId="12" borderId="47" xfId="2" applyFont="1" applyFill="1" applyBorder="1" applyAlignment="1" applyProtection="1">
      <alignment horizontal="center" vertical="center" wrapText="1"/>
      <protection locked="0" hidden="1"/>
    </xf>
    <xf numFmtId="4" fontId="29" fillId="14" borderId="51" xfId="1" applyNumberFormat="1" applyFont="1" applyFill="1" applyBorder="1" applyAlignment="1" applyProtection="1">
      <alignment horizontal="center" vertical="center"/>
      <protection locked="0" hidden="1"/>
    </xf>
    <xf numFmtId="4" fontId="29" fillId="14" borderId="52" xfId="1" applyNumberFormat="1" applyFont="1" applyFill="1" applyBorder="1" applyAlignment="1" applyProtection="1">
      <alignment horizontal="center" vertical="center"/>
      <protection locked="0" hidden="1"/>
    </xf>
    <xf numFmtId="4" fontId="29" fillId="14" borderId="55" xfId="1" applyNumberFormat="1" applyFont="1" applyFill="1" applyBorder="1" applyAlignment="1" applyProtection="1">
      <alignment horizontal="center" vertical="center"/>
      <protection locked="0" hidden="1"/>
    </xf>
    <xf numFmtId="4" fontId="29" fillId="14" borderId="54" xfId="1" applyNumberFormat="1" applyFont="1" applyFill="1" applyBorder="1" applyAlignment="1" applyProtection="1">
      <alignment horizontal="center" vertical="center"/>
      <protection locked="0" hidden="1"/>
    </xf>
    <xf numFmtId="4" fontId="29" fillId="14" borderId="0" xfId="1" applyNumberFormat="1" applyFont="1" applyFill="1" applyBorder="1" applyAlignment="1" applyProtection="1">
      <alignment horizontal="center" vertical="center"/>
      <protection locked="0" hidden="1"/>
    </xf>
    <xf numFmtId="4" fontId="29" fillId="14" borderId="57" xfId="1" applyNumberFormat="1" applyFont="1" applyFill="1" applyBorder="1" applyAlignment="1" applyProtection="1">
      <alignment horizontal="center" vertical="center"/>
      <protection locked="0" hidden="1"/>
    </xf>
    <xf numFmtId="4" fontId="29" fillId="14" borderId="53" xfId="1" applyNumberFormat="1" applyFont="1" applyFill="1" applyBorder="1" applyAlignment="1" applyProtection="1">
      <alignment horizontal="center" vertical="center"/>
      <protection locked="0" hidden="1"/>
    </xf>
    <xf numFmtId="4" fontId="29" fillId="14" borderId="10" xfId="1" applyNumberFormat="1" applyFont="1" applyFill="1" applyBorder="1" applyAlignment="1" applyProtection="1">
      <alignment horizontal="center" vertical="center"/>
      <protection locked="0" hidden="1"/>
    </xf>
    <xf numFmtId="4" fontId="29" fillId="14" borderId="56" xfId="1" applyNumberFormat="1" applyFont="1" applyFill="1" applyBorder="1" applyAlignment="1" applyProtection="1">
      <alignment horizontal="center" vertical="center"/>
      <protection locked="0" hidden="1"/>
    </xf>
    <xf numFmtId="0" fontId="50" fillId="14" borderId="33" xfId="2" applyFont="1" applyFill="1" applyBorder="1" applyAlignment="1" applyProtection="1">
      <alignment horizontal="left" vertical="center"/>
      <protection locked="0" hidden="1"/>
    </xf>
    <xf numFmtId="0" fontId="50" fillId="14" borderId="34" xfId="2" applyFont="1" applyFill="1" applyBorder="1" applyAlignment="1" applyProtection="1">
      <alignment horizontal="left" vertical="center"/>
      <protection locked="0" hidden="1"/>
    </xf>
    <xf numFmtId="4" fontId="49" fillId="14" borderId="34" xfId="2" applyNumberFormat="1" applyFont="1" applyFill="1" applyBorder="1" applyAlignment="1" applyProtection="1">
      <alignment horizontal="center" vertical="center"/>
      <protection locked="0" hidden="1"/>
    </xf>
    <xf numFmtId="0" fontId="49" fillId="14" borderId="34" xfId="2" applyFont="1" applyFill="1" applyBorder="1" applyAlignment="1" applyProtection="1">
      <alignment horizontal="center" vertical="center"/>
      <protection locked="0" hidden="1"/>
    </xf>
    <xf numFmtId="0" fontId="49" fillId="14" borderId="35" xfId="2" applyFont="1" applyFill="1" applyBorder="1" applyAlignment="1" applyProtection="1">
      <alignment horizontal="center" vertical="center"/>
      <protection locked="0" hidden="1"/>
    </xf>
    <xf numFmtId="0" fontId="50" fillId="4" borderId="36" xfId="2" applyFont="1" applyFill="1" applyBorder="1" applyAlignment="1" applyProtection="1">
      <alignment horizontal="left" vertical="center"/>
      <protection locked="0" hidden="1"/>
    </xf>
    <xf numFmtId="0" fontId="50" fillId="4" borderId="37" xfId="2" applyFont="1" applyFill="1" applyBorder="1" applyAlignment="1" applyProtection="1">
      <alignment horizontal="left" vertical="center"/>
      <protection locked="0" hidden="1"/>
    </xf>
    <xf numFmtId="0" fontId="28" fillId="11" borderId="12" xfId="2" applyFont="1" applyFill="1" applyBorder="1" applyAlignment="1" applyProtection="1">
      <alignment horizontal="center" vertical="center" wrapText="1"/>
      <protection locked="0" hidden="1"/>
    </xf>
    <xf numFmtId="0" fontId="28" fillId="11" borderId="18" xfId="2" applyFont="1" applyFill="1" applyBorder="1" applyAlignment="1" applyProtection="1">
      <alignment horizontal="center" vertical="center" wrapText="1"/>
      <protection locked="0" hidden="1"/>
    </xf>
    <xf numFmtId="0" fontId="28" fillId="11" borderId="13" xfId="2" applyFont="1" applyFill="1" applyBorder="1" applyAlignment="1" applyProtection="1">
      <alignment horizontal="center" vertical="center" wrapText="1"/>
      <protection locked="0" hidden="1"/>
    </xf>
    <xf numFmtId="0" fontId="28" fillId="12" borderId="12" xfId="2" applyFont="1" applyFill="1" applyBorder="1" applyAlignment="1" applyProtection="1">
      <alignment horizontal="center" vertical="center" wrapText="1"/>
      <protection locked="0" hidden="1"/>
    </xf>
    <xf numFmtId="0" fontId="28" fillId="12" borderId="18" xfId="2" applyFont="1" applyFill="1" applyBorder="1" applyAlignment="1" applyProtection="1">
      <alignment horizontal="center" vertical="center" wrapText="1"/>
      <protection locked="0" hidden="1"/>
    </xf>
    <xf numFmtId="0" fontId="28" fillId="12" borderId="13" xfId="2" applyFont="1" applyFill="1" applyBorder="1" applyAlignment="1" applyProtection="1">
      <alignment horizontal="center" vertical="center" wrapText="1"/>
      <protection locked="0" hidden="1"/>
    </xf>
    <xf numFmtId="4" fontId="41" fillId="14" borderId="12" xfId="1" applyNumberFormat="1" applyFont="1" applyFill="1" applyBorder="1" applyAlignment="1" applyProtection="1">
      <alignment horizontal="center" vertical="center"/>
      <protection locked="0" hidden="1"/>
    </xf>
    <xf numFmtId="4" fontId="41" fillId="14" borderId="18" xfId="1" applyNumberFormat="1" applyFont="1" applyFill="1" applyBorder="1" applyAlignment="1" applyProtection="1">
      <alignment horizontal="center" vertical="center"/>
      <protection locked="0" hidden="1"/>
    </xf>
    <xf numFmtId="4" fontId="41" fillId="14" borderId="13" xfId="1" applyNumberFormat="1" applyFont="1" applyFill="1" applyBorder="1" applyAlignment="1" applyProtection="1">
      <alignment horizontal="center" vertical="center"/>
      <protection locked="0" hidden="1"/>
    </xf>
    <xf numFmtId="4" fontId="41" fillId="14" borderId="14" xfId="1" applyNumberFormat="1" applyFont="1" applyFill="1" applyBorder="1" applyAlignment="1" applyProtection="1">
      <alignment horizontal="center" vertical="center"/>
      <protection locked="0" hidden="1"/>
    </xf>
    <xf numFmtId="4" fontId="41" fillId="14" borderId="19" xfId="1" applyNumberFormat="1" applyFont="1" applyFill="1" applyBorder="1" applyAlignment="1" applyProtection="1">
      <alignment horizontal="center" vertical="center"/>
      <protection locked="0" hidden="1"/>
    </xf>
    <xf numFmtId="4" fontId="41" fillId="14" borderId="15" xfId="1" applyNumberFormat="1" applyFont="1" applyFill="1" applyBorder="1" applyAlignment="1" applyProtection="1">
      <alignment horizontal="center" vertical="center"/>
      <protection locked="0" hidden="1"/>
    </xf>
    <xf numFmtId="4" fontId="41" fillId="14" borderId="24" xfId="1" applyNumberFormat="1" applyFont="1" applyFill="1" applyBorder="1" applyAlignment="1" applyProtection="1">
      <alignment horizontal="center" vertical="center"/>
      <protection locked="0" hidden="1"/>
    </xf>
    <xf numFmtId="4" fontId="41" fillId="14" borderId="25" xfId="1" applyNumberFormat="1" applyFont="1" applyFill="1" applyBorder="1" applyAlignment="1" applyProtection="1">
      <alignment horizontal="center" vertical="center"/>
      <protection locked="0" hidden="1"/>
    </xf>
    <xf numFmtId="4" fontId="41" fillId="14" borderId="26" xfId="1" applyNumberFormat="1" applyFont="1" applyFill="1" applyBorder="1" applyAlignment="1" applyProtection="1">
      <alignment horizontal="center" vertical="center"/>
      <protection locked="0" hidden="1"/>
    </xf>
    <xf numFmtId="4" fontId="41" fillId="10" borderId="24" xfId="1" applyNumberFormat="1" applyFont="1" applyFill="1" applyBorder="1" applyAlignment="1" applyProtection="1">
      <alignment horizontal="center" vertical="center"/>
      <protection locked="0" hidden="1"/>
    </xf>
    <xf numFmtId="4" fontId="41" fillId="10" borderId="25" xfId="1" applyNumberFormat="1" applyFont="1" applyFill="1" applyBorder="1" applyAlignment="1" applyProtection="1">
      <alignment horizontal="center" vertical="center"/>
      <protection locked="0" hidden="1"/>
    </xf>
    <xf numFmtId="4" fontId="41" fillId="10" borderId="26" xfId="1" applyNumberFormat="1" applyFont="1" applyFill="1" applyBorder="1" applyAlignment="1" applyProtection="1">
      <alignment horizontal="center" vertical="center"/>
      <protection locked="0" hidden="1"/>
    </xf>
    <xf numFmtId="4" fontId="41" fillId="10" borderId="64" xfId="1" applyNumberFormat="1" applyFont="1" applyFill="1" applyBorder="1" applyAlignment="1" applyProtection="1">
      <alignment horizontal="center" vertical="center"/>
      <protection locked="0" hidden="1"/>
    </xf>
    <xf numFmtId="4" fontId="41" fillId="10" borderId="65" xfId="1" applyNumberFormat="1" applyFont="1" applyFill="1" applyBorder="1" applyAlignment="1" applyProtection="1">
      <alignment horizontal="center" vertical="center"/>
      <protection locked="0" hidden="1"/>
    </xf>
    <xf numFmtId="4" fontId="41" fillId="10" borderId="66" xfId="1" applyNumberFormat="1" applyFont="1" applyFill="1" applyBorder="1" applyAlignment="1" applyProtection="1">
      <alignment horizontal="center" vertical="center"/>
      <protection locked="0" hidden="1"/>
    </xf>
    <xf numFmtId="4" fontId="49" fillId="4" borderId="40" xfId="2" applyNumberFormat="1" applyFont="1" applyFill="1" applyBorder="1" applyAlignment="1" applyProtection="1">
      <alignment horizontal="center" vertical="center"/>
      <protection locked="0" hidden="1"/>
    </xf>
    <xf numFmtId="0" fontId="49" fillId="4" borderId="40" xfId="2" applyFont="1" applyFill="1" applyBorder="1" applyAlignment="1" applyProtection="1">
      <alignment horizontal="center" vertical="center"/>
      <protection locked="0" hidden="1"/>
    </xf>
    <xf numFmtId="0" fontId="49" fillId="4" borderId="41" xfId="2" applyFont="1" applyFill="1" applyBorder="1" applyAlignment="1" applyProtection="1">
      <alignment horizontal="center" vertical="center"/>
      <protection locked="0" hidden="1"/>
    </xf>
    <xf numFmtId="0" fontId="42" fillId="13" borderId="0" xfId="2" applyFont="1" applyFill="1" applyAlignment="1" applyProtection="1">
      <alignment horizontal="center" vertical="center" wrapText="1"/>
      <protection locked="0" hidden="1"/>
    </xf>
    <xf numFmtId="0" fontId="42" fillId="13" borderId="10" xfId="2" applyFont="1" applyFill="1" applyBorder="1" applyAlignment="1" applyProtection="1">
      <alignment horizontal="center" vertical="center" wrapText="1"/>
      <protection locked="0" hidden="1"/>
    </xf>
    <xf numFmtId="0" fontId="27" fillId="11" borderId="12" xfId="2" applyFont="1" applyFill="1" applyBorder="1" applyAlignment="1" applyProtection="1">
      <alignment horizontal="center" vertical="center" wrapText="1"/>
      <protection locked="0" hidden="1"/>
    </xf>
    <xf numFmtId="0" fontId="27" fillId="11" borderId="18" xfId="2" applyFont="1" applyFill="1" applyBorder="1" applyAlignment="1" applyProtection="1">
      <alignment horizontal="center" vertical="center" wrapText="1"/>
      <protection locked="0" hidden="1"/>
    </xf>
    <xf numFmtId="0" fontId="27" fillId="11" borderId="13" xfId="2" applyFont="1" applyFill="1" applyBorder="1" applyAlignment="1" applyProtection="1">
      <alignment horizontal="center" vertical="center" wrapText="1"/>
      <protection locked="0" hidden="1"/>
    </xf>
    <xf numFmtId="4" fontId="67" fillId="4" borderId="67" xfId="2" applyNumberFormat="1" applyFont="1" applyFill="1" applyBorder="1" applyAlignment="1" applyProtection="1">
      <alignment horizontal="center" vertical="center"/>
      <protection locked="0" hidden="1"/>
    </xf>
    <xf numFmtId="4" fontId="67" fillId="4" borderId="18" xfId="2" applyNumberFormat="1" applyFont="1" applyFill="1" applyBorder="1" applyAlignment="1" applyProtection="1">
      <alignment horizontal="center" vertical="center"/>
      <protection locked="0" hidden="1"/>
    </xf>
    <xf numFmtId="4" fontId="67" fillId="4" borderId="13" xfId="2" applyNumberFormat="1" applyFont="1" applyFill="1" applyBorder="1" applyAlignment="1" applyProtection="1">
      <alignment horizontal="center" vertical="center"/>
      <protection locked="0" hidden="1"/>
    </xf>
    <xf numFmtId="0" fontId="25" fillId="0" borderId="0" xfId="2" applyFont="1" applyAlignment="1" applyProtection="1">
      <alignment horizontal="center" vertical="center" wrapText="1"/>
      <protection locked="0" hidden="1"/>
    </xf>
    <xf numFmtId="0" fontId="25" fillId="0" borderId="10" xfId="2" applyFont="1" applyBorder="1" applyAlignment="1" applyProtection="1">
      <alignment horizontal="center" vertical="center" wrapText="1"/>
      <protection locked="0" hidden="1"/>
    </xf>
    <xf numFmtId="4" fontId="41" fillId="10" borderId="12" xfId="1" applyNumberFormat="1" applyFont="1" applyFill="1" applyBorder="1" applyAlignment="1" applyProtection="1">
      <alignment horizontal="center" vertical="center"/>
      <protection locked="0" hidden="1"/>
    </xf>
    <xf numFmtId="4" fontId="41" fillId="10" borderId="18" xfId="1" applyNumberFormat="1" applyFont="1" applyFill="1" applyBorder="1" applyAlignment="1" applyProtection="1">
      <alignment horizontal="center" vertical="center"/>
      <protection locked="0" hidden="1"/>
    </xf>
    <xf numFmtId="4" fontId="41" fillId="10" borderId="13" xfId="1" applyNumberFormat="1" applyFont="1" applyFill="1" applyBorder="1" applyAlignment="1" applyProtection="1">
      <alignment horizontal="center" vertical="center"/>
      <protection locked="0" hidden="1"/>
    </xf>
    <xf numFmtId="0" fontId="58" fillId="13" borderId="0" xfId="2" applyFont="1" applyFill="1" applyAlignment="1" applyProtection="1">
      <alignment horizontal="center" vertical="center" wrapText="1"/>
      <protection locked="0" hidden="1"/>
    </xf>
    <xf numFmtId="3" fontId="59" fillId="10" borderId="25" xfId="1" applyNumberFormat="1" applyFont="1" applyFill="1" applyBorder="1" applyAlignment="1" applyProtection="1">
      <alignment horizontal="center" vertical="center" wrapText="1"/>
      <protection locked="0" hidden="1"/>
    </xf>
    <xf numFmtId="3" fontId="59" fillId="10" borderId="0" xfId="1" applyNumberFormat="1" applyFont="1" applyFill="1" applyBorder="1" applyAlignment="1" applyProtection="1">
      <alignment horizontal="center" vertical="center" wrapText="1"/>
      <protection locked="0" hidden="1"/>
    </xf>
    <xf numFmtId="4" fontId="41" fillId="10" borderId="0" xfId="1" applyNumberFormat="1" applyFont="1" applyFill="1" applyBorder="1" applyAlignment="1" applyProtection="1">
      <alignment horizontal="center" vertical="center"/>
      <protection locked="0" hidden="1"/>
    </xf>
    <xf numFmtId="0" fontId="7" fillId="12" borderId="0" xfId="2" applyFont="1" applyFill="1" applyAlignment="1" applyProtection="1">
      <alignment horizontal="center" vertical="center" wrapText="1"/>
      <protection locked="0" hidden="1"/>
    </xf>
    <xf numFmtId="0" fontId="50" fillId="14" borderId="36" xfId="2" applyFont="1" applyFill="1" applyBorder="1" applyAlignment="1" applyProtection="1">
      <alignment horizontal="left" vertical="center"/>
      <protection locked="0" hidden="1"/>
    </xf>
    <xf numFmtId="0" fontId="50" fillId="14" borderId="37" xfId="2" applyFont="1" applyFill="1" applyBorder="1" applyAlignment="1" applyProtection="1">
      <alignment horizontal="left" vertical="center"/>
      <protection locked="0" hidden="1"/>
    </xf>
    <xf numFmtId="4" fontId="49" fillId="14" borderId="37" xfId="2" applyNumberFormat="1" applyFont="1" applyFill="1" applyBorder="1" applyAlignment="1" applyProtection="1">
      <alignment horizontal="center" vertical="center"/>
      <protection locked="0" hidden="1"/>
    </xf>
    <xf numFmtId="0" fontId="49" fillId="14" borderId="37" xfId="2" applyFont="1" applyFill="1" applyBorder="1" applyAlignment="1" applyProtection="1">
      <alignment horizontal="center" vertical="center"/>
      <protection locked="0" hidden="1"/>
    </xf>
    <xf numFmtId="0" fontId="49" fillId="14" borderId="38" xfId="2" applyFont="1" applyFill="1" applyBorder="1" applyAlignment="1" applyProtection="1">
      <alignment horizontal="center" vertical="center"/>
      <protection locked="0" hidden="1"/>
    </xf>
    <xf numFmtId="4" fontId="41" fillId="4" borderId="0" xfId="2" applyNumberFormat="1" applyFont="1" applyFill="1" applyAlignment="1" applyProtection="1">
      <alignment horizontal="center" vertical="center"/>
      <protection locked="0" hidden="1"/>
    </xf>
    <xf numFmtId="0" fontId="16" fillId="7" borderId="0" xfId="0" applyFont="1" applyFill="1" applyAlignment="1">
      <alignment horizontal="center" vertical="center"/>
    </xf>
  </cellXfs>
  <cellStyles count="19">
    <cellStyle name="Hipervínculo" xfId="4" builtinId="8"/>
    <cellStyle name="Millares 2" xfId="12" xr:uid="{1C5E6689-359F-42BA-9A83-8984AF54D58A}"/>
    <cellStyle name="Normal" xfId="0" builtinId="0"/>
    <cellStyle name="Normal 10" xfId="16" xr:uid="{CDD1BFBD-8B80-4BC3-89DE-C59E681EEE85}"/>
    <cellStyle name="Normal 11" xfId="17" xr:uid="{B9A89F36-4C71-430C-8556-2B6AD3895763}"/>
    <cellStyle name="Normal 13" xfId="18" xr:uid="{21347868-57EB-4890-A6E3-10911D36CD1C}"/>
    <cellStyle name="Normal 2" xfId="5" xr:uid="{D9D4DFC1-B3E4-4216-9FEA-6E7DBCFB72D6}"/>
    <cellStyle name="Normal 3" xfId="7" xr:uid="{8391956E-09A9-479B-9473-935A334859FC}"/>
    <cellStyle name="Normal 4" xfId="2" xr:uid="{866A193D-886F-4811-8B12-3CCD2C8BC553}"/>
    <cellStyle name="Normal 4 2" xfId="6" xr:uid="{53448890-08E1-4A45-92E3-D8FF84DD2990}"/>
    <cellStyle name="Normal 5" xfId="3" xr:uid="{C6D17B88-F984-4EAD-9761-9D022A52919A}"/>
    <cellStyle name="Normal 6" xfId="8" xr:uid="{071BD720-A32F-4BC9-8CE4-F5B20E9D30EE}"/>
    <cellStyle name="Normal 6 2" xfId="10" xr:uid="{C1D9817C-252F-496D-9B11-823AEB22B615}"/>
    <cellStyle name="Normal 7" xfId="9" xr:uid="{E5F2F95C-FE52-4450-BD5C-2BD3F52110BC}"/>
    <cellStyle name="Normal 7 2" xfId="11" xr:uid="{D842B799-31A9-47F6-922D-C03660D92CA0}"/>
    <cellStyle name="Normal 7 3" xfId="13" xr:uid="{C1E25969-8E07-461A-858E-A8BE3FA59C77}"/>
    <cellStyle name="Normal 8" xfId="14" xr:uid="{DABA2393-DE73-4C63-888A-BCDF3EBD3003}"/>
    <cellStyle name="Normal 9" xfId="15" xr:uid="{93D02A95-CE6E-4A91-BA85-574ED74D7447}"/>
    <cellStyle name="Porcentaje" xfId="1" builtinId="5"/>
  </cellStyles>
  <dxfs count="106">
    <dxf>
      <font>
        <b/>
        <i val="0"/>
        <strike val="0"/>
        <color theme="0"/>
      </font>
      <fill>
        <patternFill>
          <bgColor rgb="FF0070C0"/>
        </patternFill>
      </fill>
    </dxf>
    <dxf>
      <font>
        <color rgb="FFFF0000"/>
      </font>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i val="0"/>
        <strike val="0"/>
        <condense val="0"/>
        <extend val="0"/>
        <outline val="0"/>
        <shadow val="0"/>
        <u val="none"/>
        <vertAlign val="baseline"/>
        <sz val="9"/>
        <color theme="1"/>
        <name val="Calibri"/>
        <family val="2"/>
        <scheme val="minor"/>
      </font>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theme="0" tint="-0.499984740745262"/>
        </left>
        <right style="thin">
          <color theme="0" tint="-0.499984740745262"/>
        </right>
        <top/>
        <bottom/>
      </border>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167" formatCode="0.0%"/>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theme="0"/>
        <name val="Arial Narrow"/>
        <family val="2"/>
        <scheme val="none"/>
      </font>
      <numFmt numFmtId="4" formatCode="#,##0.00"/>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theme="0"/>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167" formatCode="0.0%"/>
      <fill>
        <patternFill patternType="none">
          <fgColor indexed="64"/>
          <bgColor auto="1"/>
        </patternFill>
      </fill>
      <alignment horizontal="center" vertical="center" textRotation="0" wrapText="0" indent="0" justifyLastLine="0" shrinkToFit="0" readingOrder="0"/>
      <border diagonalUp="0" diagonalDown="0" outline="0">
        <left/>
        <right style="thin">
          <color theme="0" tint="-0.34998626667073579"/>
        </right>
        <top/>
        <bottom style="thin">
          <color theme="0" tint="-0.34998626667073579"/>
        </bottom>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top/>
        <bottom style="thin">
          <color theme="0" tint="-0.34998626667073579"/>
        </bottom>
      </border>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1" hidden="1"/>
    </dxf>
    <dxf>
      <font>
        <b/>
        <i val="0"/>
        <strike val="0"/>
        <condense val="0"/>
        <extend val="0"/>
        <outline val="0"/>
        <shadow val="0"/>
        <u val="none"/>
        <vertAlign val="baseline"/>
        <sz val="10"/>
        <color auto="1"/>
        <name val="Arial Narrow"/>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fill>
        <patternFill patternType="none">
          <fgColor indexed="64"/>
          <bgColor auto="1"/>
        </patternFill>
      </fill>
      <alignment horizontal="general" vertical="center" textRotation="0" wrapText="0" indent="0" justifyLastLine="0" shrinkToFit="0" readingOrder="0"/>
      <protection locked="1" hidden="1"/>
    </dxf>
    <dxf>
      <font>
        <b/>
        <i val="0"/>
        <strike val="0"/>
        <condense val="0"/>
        <extend val="0"/>
        <outline val="0"/>
        <shadow val="0"/>
        <u val="none"/>
        <vertAlign val="baseline"/>
        <sz val="10"/>
        <color auto="1"/>
        <name val="Arial Narrow"/>
        <family val="2"/>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colors>
    <mruColors>
      <color rgb="FF0070C0"/>
      <color rgb="FFFFF7E1"/>
      <color rgb="FFAE1212"/>
      <color rgb="FFDDFFF9"/>
      <color rgb="FF9999FF"/>
      <color rgb="FFFFFFEB"/>
      <color rgb="FFFFFAF7"/>
      <color rgb="FFFFFFFF"/>
      <color rgb="FFF5F5F5"/>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externalLink" Target="externalLinks/externalLink16.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microsoft.com/office/2007/relationships/slicerCache" Target="slicerCaches/slicerCache6.xml"/><Relationship Id="rId11" Type="http://schemas.openxmlformats.org/officeDocument/2006/relationships/externalLink" Target="externalLinks/externalLink6.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microsoft.com/office/2007/relationships/slicerCache" Target="slicerCaches/slicerCache8.xml"/><Relationship Id="rId44" Type="http://schemas.microsoft.com/office/2007/relationships/slicerCache" Target="slicerCaches/slicerCache21.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openxmlformats.org/officeDocument/2006/relationships/customXml" Target="../customXml/item3.xml"/><Relationship Id="rId8" Type="http://schemas.openxmlformats.org/officeDocument/2006/relationships/externalLink" Target="externalLinks/externalLink3.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20" Type="http://schemas.openxmlformats.org/officeDocument/2006/relationships/externalLink" Target="externalLinks/externalLink15.xml"/><Relationship Id="rId41" Type="http://schemas.microsoft.com/office/2007/relationships/slicerCache" Target="slicerCaches/slicerCache18.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C18D-4F84-B4E4-4D86C0BAA5E0}"/>
              </c:ext>
            </c:extLst>
          </c:dPt>
          <c:dPt>
            <c:idx val="1"/>
            <c:bubble3D val="0"/>
            <c:spPr>
              <a:solidFill>
                <a:srgbClr val="FFC000"/>
              </a:solidFill>
              <a:ln w="19050">
                <a:noFill/>
              </a:ln>
              <a:effectLst/>
            </c:spPr>
            <c:extLst>
              <c:ext xmlns:c16="http://schemas.microsoft.com/office/drawing/2014/chart" uri="{C3380CC4-5D6E-409C-BE32-E72D297353CC}">
                <c16:uniqueId val="{00000003-C18D-4F84-B4E4-4D86C0BAA5E0}"/>
              </c:ext>
            </c:extLst>
          </c:dPt>
          <c:dPt>
            <c:idx val="2"/>
            <c:bubble3D val="0"/>
            <c:spPr>
              <a:solidFill>
                <a:srgbClr val="00B050"/>
              </a:solidFill>
              <a:ln w="19050">
                <a:noFill/>
              </a:ln>
              <a:effectLst/>
            </c:spPr>
            <c:extLst>
              <c:ext xmlns:c16="http://schemas.microsoft.com/office/drawing/2014/chart" uri="{C3380CC4-5D6E-409C-BE32-E72D297353CC}">
                <c16:uniqueId val="{00000005-C18D-4F84-B4E4-4D86C0BAA5E0}"/>
              </c:ext>
            </c:extLst>
          </c:dPt>
          <c:dPt>
            <c:idx val="3"/>
            <c:bubble3D val="0"/>
            <c:spPr>
              <a:solidFill>
                <a:srgbClr val="0070C0"/>
              </a:solidFill>
              <a:ln w="19050">
                <a:noFill/>
              </a:ln>
              <a:effectLst/>
            </c:spPr>
            <c:extLst>
              <c:ext xmlns:c16="http://schemas.microsoft.com/office/drawing/2014/chart" uri="{C3380CC4-5D6E-409C-BE32-E72D297353CC}">
                <c16:uniqueId val="{00000007-C18D-4F84-B4E4-4D86C0BAA5E0}"/>
              </c:ext>
            </c:extLst>
          </c:dPt>
          <c:dPt>
            <c:idx val="4"/>
            <c:bubble3D val="0"/>
            <c:spPr>
              <a:noFill/>
              <a:ln w="19050">
                <a:noFill/>
              </a:ln>
              <a:effectLst/>
            </c:spPr>
            <c:extLst>
              <c:ext xmlns:c16="http://schemas.microsoft.com/office/drawing/2014/chart" uri="{C3380CC4-5D6E-409C-BE32-E72D297353CC}">
                <c16:uniqueId val="{00000009-C18D-4F84-B4E4-4D86C0BAA5E0}"/>
              </c:ext>
            </c:extLst>
          </c:dPt>
          <c:val>
            <c:numRef>
              <c:f>PIM!$GH$5:$GH$9</c:f>
              <c:numCache>
                <c:formatCode>#,##0</c:formatCode>
                <c:ptCount val="5"/>
                <c:pt idx="0">
                  <c:v>50</c:v>
                </c:pt>
                <c:pt idx="1">
                  <c:v>40</c:v>
                </c:pt>
                <c:pt idx="2">
                  <c:v>7</c:v>
                </c:pt>
                <c:pt idx="3">
                  <c:v>3</c:v>
                </c:pt>
                <c:pt idx="4">
                  <c:v>100</c:v>
                </c:pt>
              </c:numCache>
            </c:numRef>
          </c:val>
          <c:extLst>
            <c:ext xmlns:c16="http://schemas.microsoft.com/office/drawing/2014/chart" uri="{C3380CC4-5D6E-409C-BE32-E72D297353CC}">
              <c16:uniqueId val="{0000000A-C18D-4F84-B4E4-4D86C0BAA5E0}"/>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spPr>
            <a:ln w="28575" cap="rnd">
              <a:solidFill>
                <a:schemeClr val="accent2"/>
              </a:solidFill>
              <a:round/>
            </a:ln>
            <a:effectLst/>
          </c:spPr>
          <c:marker>
            <c:symbol val="circle"/>
            <c:size val="5"/>
            <c:spPr>
              <a:noFill/>
              <a:ln w="38100">
                <a:solidFill>
                  <a:schemeClr val="tx1">
                    <a:lumMod val="65000"/>
                    <a:lumOff val="35000"/>
                  </a:schemeClr>
                </a:solidFill>
                <a:headEnd type="oval" w="med" len="med"/>
                <a:tailEnd type="triangle" w="med" len="med"/>
              </a:ln>
              <a:effectLst/>
            </c:spPr>
          </c:marker>
          <c:dPt>
            <c:idx val="1"/>
            <c:marker>
              <c:symbol val="circle"/>
              <c:size val="5"/>
              <c:spPr>
                <a:noFill/>
                <a:ln w="28575">
                  <a:solidFill>
                    <a:schemeClr val="tx1">
                      <a:lumMod val="65000"/>
                      <a:lumOff val="35000"/>
                    </a:schemeClr>
                  </a:solidFill>
                  <a:headEnd type="oval" w="med" len="med"/>
                  <a:tailEnd type="triangle" w="med" len="med"/>
                </a:ln>
                <a:effectLst/>
              </c:spPr>
            </c:marker>
            <c:bubble3D val="0"/>
            <c:spPr>
              <a:ln w="28575" cap="rnd">
                <a:solidFill>
                  <a:schemeClr val="tx1">
                    <a:lumMod val="65000"/>
                    <a:lumOff val="35000"/>
                  </a:schemeClr>
                </a:solidFill>
                <a:round/>
                <a:headEnd type="oval" w="med" len="med"/>
                <a:tailEnd type="triangle" w="med" len="med"/>
              </a:ln>
              <a:effectLst/>
            </c:spPr>
            <c:extLst>
              <c:ext xmlns:c16="http://schemas.microsoft.com/office/drawing/2014/chart" uri="{C3380CC4-5D6E-409C-BE32-E72D297353CC}">
                <c16:uniqueId val="{0000000C-C18D-4F84-B4E4-4D86C0BAA5E0}"/>
              </c:ext>
            </c:extLst>
          </c:dPt>
          <c:xVal>
            <c:numRef>
              <c:f>PIM!$GH$18:$GH$19</c:f>
              <c:numCache>
                <c:formatCode>General</c:formatCode>
                <c:ptCount val="2"/>
                <c:pt idx="0">
                  <c:v>0</c:v>
                </c:pt>
                <c:pt idx="1">
                  <c:v>-0.11566180009959193</c:v>
                </c:pt>
              </c:numCache>
            </c:numRef>
          </c:xVal>
          <c:yVal>
            <c:numRef>
              <c:f>PIM!$GI$18:$GI$19</c:f>
              <c:numCache>
                <c:formatCode>General</c:formatCode>
                <c:ptCount val="2"/>
                <c:pt idx="0">
                  <c:v>0</c:v>
                </c:pt>
                <c:pt idx="1">
                  <c:v>0.99328865290897295</c:v>
                </c:pt>
              </c:numCache>
            </c:numRef>
          </c:yVal>
          <c:smooth val="1"/>
          <c:extLst>
            <c:ext xmlns:c16="http://schemas.microsoft.com/office/drawing/2014/chart" uri="{C3380CC4-5D6E-409C-BE32-E72D297353CC}">
              <c16:uniqueId val="{0000000D-C18D-4F84-B4E4-4D86C0BAA5E0}"/>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1D28-43AF-BE5F-91BE88C76965}"/>
              </c:ext>
            </c:extLst>
          </c:dPt>
          <c:dPt>
            <c:idx val="1"/>
            <c:bubble3D val="0"/>
            <c:spPr>
              <a:solidFill>
                <a:srgbClr val="FFC000"/>
              </a:solidFill>
              <a:ln w="19050">
                <a:noFill/>
              </a:ln>
              <a:effectLst/>
            </c:spPr>
            <c:extLst>
              <c:ext xmlns:c16="http://schemas.microsoft.com/office/drawing/2014/chart" uri="{C3380CC4-5D6E-409C-BE32-E72D297353CC}">
                <c16:uniqueId val="{00000003-1D28-43AF-BE5F-91BE88C76965}"/>
              </c:ext>
            </c:extLst>
          </c:dPt>
          <c:dPt>
            <c:idx val="2"/>
            <c:bubble3D val="0"/>
            <c:spPr>
              <a:solidFill>
                <a:srgbClr val="00B050"/>
              </a:solidFill>
              <a:ln w="19050">
                <a:noFill/>
              </a:ln>
              <a:effectLst/>
            </c:spPr>
            <c:extLst>
              <c:ext xmlns:c16="http://schemas.microsoft.com/office/drawing/2014/chart" uri="{C3380CC4-5D6E-409C-BE32-E72D297353CC}">
                <c16:uniqueId val="{00000005-1D28-43AF-BE5F-91BE88C76965}"/>
              </c:ext>
            </c:extLst>
          </c:dPt>
          <c:dPt>
            <c:idx val="3"/>
            <c:bubble3D val="0"/>
            <c:spPr>
              <a:solidFill>
                <a:srgbClr val="0070C0"/>
              </a:solidFill>
              <a:ln w="19050">
                <a:noFill/>
              </a:ln>
              <a:effectLst/>
            </c:spPr>
            <c:extLst>
              <c:ext xmlns:c16="http://schemas.microsoft.com/office/drawing/2014/chart" uri="{C3380CC4-5D6E-409C-BE32-E72D297353CC}">
                <c16:uniqueId val="{00000007-1D28-43AF-BE5F-91BE88C76965}"/>
              </c:ext>
            </c:extLst>
          </c:dPt>
          <c:dPt>
            <c:idx val="4"/>
            <c:bubble3D val="0"/>
            <c:spPr>
              <a:noFill/>
              <a:ln w="19050">
                <a:noFill/>
              </a:ln>
              <a:effectLst/>
            </c:spPr>
            <c:extLst>
              <c:ext xmlns:c16="http://schemas.microsoft.com/office/drawing/2014/chart" uri="{C3380CC4-5D6E-409C-BE32-E72D297353CC}">
                <c16:uniqueId val="{00000009-1D28-43AF-BE5F-91BE88C76965}"/>
              </c:ext>
            </c:extLst>
          </c:dPt>
          <c:val>
            <c:numRef>
              <c:f>PIM!$GH$5:$GH$9</c:f>
              <c:numCache>
                <c:formatCode>#,##0</c:formatCode>
                <c:ptCount val="5"/>
                <c:pt idx="0">
                  <c:v>50</c:v>
                </c:pt>
                <c:pt idx="1">
                  <c:v>40</c:v>
                </c:pt>
                <c:pt idx="2">
                  <c:v>7</c:v>
                </c:pt>
                <c:pt idx="3">
                  <c:v>3</c:v>
                </c:pt>
                <c:pt idx="4">
                  <c:v>100</c:v>
                </c:pt>
              </c:numCache>
            </c:numRef>
          </c:val>
          <c:extLst>
            <c:ext xmlns:c16="http://schemas.microsoft.com/office/drawing/2014/chart" uri="{C3380CC4-5D6E-409C-BE32-E72D297353CC}">
              <c16:uniqueId val="{0000000A-1D28-43AF-BE5F-91BE88C76965}"/>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spPr>
            <a:ln w="28575" cap="rnd">
              <a:solidFill>
                <a:schemeClr val="accent2"/>
              </a:solidFill>
              <a:round/>
            </a:ln>
            <a:effectLst/>
          </c:spPr>
          <c:marker>
            <c:symbol val="circle"/>
            <c:size val="5"/>
            <c:spPr>
              <a:noFill/>
              <a:ln w="38100">
                <a:solidFill>
                  <a:schemeClr val="tx1">
                    <a:lumMod val="65000"/>
                    <a:lumOff val="35000"/>
                  </a:schemeClr>
                </a:solidFill>
                <a:headEnd type="oval" w="med" len="med"/>
                <a:tailEnd type="triangle" w="med" len="med"/>
              </a:ln>
              <a:effectLst/>
            </c:spPr>
          </c:marker>
          <c:dPt>
            <c:idx val="1"/>
            <c:marker>
              <c:symbol val="circle"/>
              <c:size val="5"/>
              <c:spPr>
                <a:noFill/>
                <a:ln w="28575">
                  <a:solidFill>
                    <a:schemeClr val="tx1">
                      <a:lumMod val="65000"/>
                      <a:lumOff val="35000"/>
                    </a:schemeClr>
                  </a:solidFill>
                  <a:headEnd type="oval" w="med" len="med"/>
                  <a:tailEnd type="triangle" w="med" len="med"/>
                </a:ln>
                <a:effectLst/>
              </c:spPr>
            </c:marker>
            <c:bubble3D val="0"/>
            <c:spPr>
              <a:ln w="28575" cap="rnd">
                <a:solidFill>
                  <a:schemeClr val="tx1">
                    <a:lumMod val="65000"/>
                    <a:lumOff val="35000"/>
                  </a:schemeClr>
                </a:solidFill>
                <a:round/>
                <a:headEnd type="oval" w="med" len="med"/>
                <a:tailEnd type="triangle" w="med" len="med"/>
              </a:ln>
              <a:effectLst/>
            </c:spPr>
            <c:extLst>
              <c:ext xmlns:c16="http://schemas.microsoft.com/office/drawing/2014/chart" uri="{C3380CC4-5D6E-409C-BE32-E72D297353CC}">
                <c16:uniqueId val="{0000000C-1D28-43AF-BE5F-91BE88C76965}"/>
              </c:ext>
            </c:extLst>
          </c:dPt>
          <c:xVal>
            <c:numRef>
              <c:f>PIM!$GH$18:$GH$19</c:f>
              <c:numCache>
                <c:formatCode>General</c:formatCode>
                <c:ptCount val="2"/>
                <c:pt idx="0">
                  <c:v>0</c:v>
                </c:pt>
                <c:pt idx="1">
                  <c:v>-0.11566180009959193</c:v>
                </c:pt>
              </c:numCache>
            </c:numRef>
          </c:xVal>
          <c:yVal>
            <c:numRef>
              <c:f>PIM!$GI$18:$GI$19</c:f>
              <c:numCache>
                <c:formatCode>General</c:formatCode>
                <c:ptCount val="2"/>
                <c:pt idx="0">
                  <c:v>0</c:v>
                </c:pt>
                <c:pt idx="1">
                  <c:v>0.99328865290897295</c:v>
                </c:pt>
              </c:numCache>
            </c:numRef>
          </c:yVal>
          <c:smooth val="1"/>
          <c:extLst>
            <c:ext xmlns:c16="http://schemas.microsoft.com/office/drawing/2014/chart" uri="{C3380CC4-5D6E-409C-BE32-E72D297353CC}">
              <c16:uniqueId val="{0000000D-1D28-43AF-BE5F-91BE88C76965}"/>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7403-49BC-B707-408D5B32D258}"/>
              </c:ext>
            </c:extLst>
          </c:dPt>
          <c:dPt>
            <c:idx val="1"/>
            <c:bubble3D val="0"/>
            <c:spPr>
              <a:solidFill>
                <a:srgbClr val="FFC000"/>
              </a:solidFill>
              <a:ln w="19050">
                <a:noFill/>
              </a:ln>
              <a:effectLst/>
            </c:spPr>
            <c:extLst>
              <c:ext xmlns:c16="http://schemas.microsoft.com/office/drawing/2014/chart" uri="{C3380CC4-5D6E-409C-BE32-E72D297353CC}">
                <c16:uniqueId val="{00000003-7403-49BC-B707-408D5B32D258}"/>
              </c:ext>
            </c:extLst>
          </c:dPt>
          <c:dPt>
            <c:idx val="2"/>
            <c:bubble3D val="0"/>
            <c:spPr>
              <a:solidFill>
                <a:srgbClr val="00B050"/>
              </a:solidFill>
              <a:ln w="19050">
                <a:noFill/>
              </a:ln>
              <a:effectLst/>
            </c:spPr>
            <c:extLst>
              <c:ext xmlns:c16="http://schemas.microsoft.com/office/drawing/2014/chart" uri="{C3380CC4-5D6E-409C-BE32-E72D297353CC}">
                <c16:uniqueId val="{00000005-7403-49BC-B707-408D5B32D258}"/>
              </c:ext>
            </c:extLst>
          </c:dPt>
          <c:dPt>
            <c:idx val="3"/>
            <c:bubble3D val="0"/>
            <c:spPr>
              <a:solidFill>
                <a:srgbClr val="0070C0"/>
              </a:solidFill>
              <a:ln w="19050">
                <a:noFill/>
              </a:ln>
              <a:effectLst/>
            </c:spPr>
            <c:extLst>
              <c:ext xmlns:c16="http://schemas.microsoft.com/office/drawing/2014/chart" uri="{C3380CC4-5D6E-409C-BE32-E72D297353CC}">
                <c16:uniqueId val="{00000007-7403-49BC-B707-408D5B32D258}"/>
              </c:ext>
            </c:extLst>
          </c:dPt>
          <c:dPt>
            <c:idx val="4"/>
            <c:bubble3D val="0"/>
            <c:spPr>
              <a:noFill/>
              <a:ln w="19050">
                <a:noFill/>
              </a:ln>
              <a:effectLst/>
            </c:spPr>
            <c:extLst>
              <c:ext xmlns:c16="http://schemas.microsoft.com/office/drawing/2014/chart" uri="{C3380CC4-5D6E-409C-BE32-E72D297353CC}">
                <c16:uniqueId val="{00000009-7403-49BC-B707-408D5B32D258}"/>
              </c:ext>
            </c:extLst>
          </c:dPt>
          <c:val>
            <c:numRef>
              <c:f>PIM!$GD$5:$GD$9</c:f>
              <c:numCache>
                <c:formatCode>#,##0</c:formatCode>
                <c:ptCount val="5"/>
                <c:pt idx="0">
                  <c:v>80</c:v>
                </c:pt>
                <c:pt idx="1">
                  <c:v>17</c:v>
                </c:pt>
                <c:pt idx="2">
                  <c:v>2</c:v>
                </c:pt>
                <c:pt idx="3">
                  <c:v>1</c:v>
                </c:pt>
                <c:pt idx="4">
                  <c:v>100</c:v>
                </c:pt>
              </c:numCache>
            </c:numRef>
          </c:val>
          <c:extLst>
            <c:ext xmlns:c16="http://schemas.microsoft.com/office/drawing/2014/chart" uri="{C3380CC4-5D6E-409C-BE32-E72D297353CC}">
              <c16:uniqueId val="{0000000A-7403-49BC-B707-408D5B32D258}"/>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tx>
            <c:v>Puntero</c:v>
          </c:tx>
          <c:spPr>
            <a:ln w="28575" cap="rnd">
              <a:solidFill>
                <a:schemeClr val="accent2"/>
              </a:solidFill>
              <a:round/>
            </a:ln>
            <a:effectLst/>
          </c:spPr>
          <c:marker>
            <c:symbol val="circle"/>
            <c:size val="5"/>
            <c:spPr>
              <a:noFill/>
              <a:ln w="28575">
                <a:solidFill>
                  <a:schemeClr val="tx1">
                    <a:lumMod val="75000"/>
                    <a:lumOff val="25000"/>
                  </a:schemeClr>
                </a:solidFill>
                <a:headEnd type="oval" w="med" len="med"/>
                <a:tailEnd type="triangle" w="med" len="med"/>
              </a:ln>
              <a:effectLst/>
            </c:spPr>
          </c:marker>
          <c:xVal>
            <c:numRef>
              <c:f>PIM!$GD$18:$GD$19</c:f>
              <c:numCache>
                <c:formatCode>General</c:formatCode>
                <c:ptCount val="2"/>
                <c:pt idx="0">
                  <c:v>0</c:v>
                </c:pt>
                <c:pt idx="1">
                  <c:v>0.99858227436954317</c:v>
                </c:pt>
              </c:numCache>
            </c:numRef>
          </c:xVal>
          <c:yVal>
            <c:numRef>
              <c:f>PIM!$GE$18:$GE$19</c:f>
              <c:numCache>
                <c:formatCode>General</c:formatCode>
                <c:ptCount val="2"/>
                <c:pt idx="0">
                  <c:v>0</c:v>
                </c:pt>
                <c:pt idx="1">
                  <c:v>5.3230079043247634E-2</c:v>
                </c:pt>
              </c:numCache>
            </c:numRef>
          </c:yVal>
          <c:smooth val="1"/>
          <c:extLst>
            <c:ext xmlns:c16="http://schemas.microsoft.com/office/drawing/2014/chart" uri="{C3380CC4-5D6E-409C-BE32-E72D297353CC}">
              <c16:uniqueId val="{0000000B-7403-49BC-B707-408D5B32D258}"/>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CERTIFICACION!A1"/><Relationship Id="rId1" Type="http://schemas.openxmlformats.org/officeDocument/2006/relationships/hyperlink" Target="#PIM!A1"/></Relationships>
</file>

<file path=xl/drawings/_rels/drawing2.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hyperlink" Target="#DETALLE_PIM!A1"/></Relationships>
</file>

<file path=xl/drawings/_rels/drawing3.xml.rels><?xml version="1.0" encoding="UTF-8" standalone="yes"?>
<Relationships xmlns="http://schemas.openxmlformats.org/package/2006/relationships"><Relationship Id="rId1" Type="http://schemas.openxmlformats.org/officeDocument/2006/relationships/hyperlink" Target="#PIM!A1"/></Relationships>
</file>

<file path=xl/drawings/_rels/drawing4.xml.rels><?xml version="1.0" encoding="UTF-8" standalone="yes"?>
<Relationships xmlns="http://schemas.openxmlformats.org/package/2006/relationships"><Relationship Id="rId2" Type="http://schemas.openxmlformats.org/officeDocument/2006/relationships/hyperlink" Target="#DETALLE_CCP!A1"/><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1" Type="http://schemas.openxmlformats.org/officeDocument/2006/relationships/hyperlink" Target="#CCP!A1"/></Relationships>
</file>

<file path=xl/drawings/drawing1.xml><?xml version="1.0" encoding="utf-8"?>
<xdr:wsDr xmlns:xdr="http://schemas.openxmlformats.org/drawingml/2006/spreadsheetDrawing" xmlns:a="http://schemas.openxmlformats.org/drawingml/2006/main">
  <xdr:twoCellAnchor>
    <xdr:from>
      <xdr:col>14</xdr:col>
      <xdr:colOff>9525</xdr:colOff>
      <xdr:row>17</xdr:row>
      <xdr:rowOff>76199</xdr:rowOff>
    </xdr:from>
    <xdr:to>
      <xdr:col>21</xdr:col>
      <xdr:colOff>219075</xdr:colOff>
      <xdr:row>19</xdr:row>
      <xdr:rowOff>95249</xdr:rowOff>
    </xdr:to>
    <xdr:sp macro="" textlink="">
      <xdr:nvSpPr>
        <xdr:cNvPr id="3" name="Rectángulo: biselado 2">
          <a:hlinkClick xmlns:r="http://schemas.openxmlformats.org/officeDocument/2006/relationships" r:id="rId1"/>
          <a:extLst>
            <a:ext uri="{FF2B5EF4-FFF2-40B4-BE49-F238E27FC236}">
              <a16:creationId xmlns:a16="http://schemas.microsoft.com/office/drawing/2014/main" id="{2EB9B513-E29A-3F49-E2A0-120CA79663E2}"/>
            </a:ext>
          </a:extLst>
        </xdr:cNvPr>
        <xdr:cNvSpPr/>
      </xdr:nvSpPr>
      <xdr:spPr>
        <a:xfrm>
          <a:off x="1438275" y="3133724"/>
          <a:ext cx="1876425" cy="409575"/>
        </a:xfrm>
        <a:prstGeom prst="bevel">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t>Ver</a:t>
          </a:r>
        </a:p>
      </xdr:txBody>
    </xdr:sp>
    <xdr:clientData/>
  </xdr:twoCellAnchor>
  <xdr:twoCellAnchor>
    <xdr:from>
      <xdr:col>24</xdr:col>
      <xdr:colOff>0</xdr:colOff>
      <xdr:row>17</xdr:row>
      <xdr:rowOff>76199</xdr:rowOff>
    </xdr:from>
    <xdr:to>
      <xdr:col>31</xdr:col>
      <xdr:colOff>209550</xdr:colOff>
      <xdr:row>19</xdr:row>
      <xdr:rowOff>95249</xdr:rowOff>
    </xdr:to>
    <xdr:sp macro="" textlink="">
      <xdr:nvSpPr>
        <xdr:cNvPr id="4" name="Rectángulo: biselado 3">
          <a:hlinkClick xmlns:r="http://schemas.openxmlformats.org/officeDocument/2006/relationships" r:id="rId2"/>
          <a:extLst>
            <a:ext uri="{FF2B5EF4-FFF2-40B4-BE49-F238E27FC236}">
              <a16:creationId xmlns:a16="http://schemas.microsoft.com/office/drawing/2014/main" id="{49D2B6FA-8E36-115E-3033-09A835373695}"/>
            </a:ext>
          </a:extLst>
        </xdr:cNvPr>
        <xdr:cNvSpPr/>
      </xdr:nvSpPr>
      <xdr:spPr>
        <a:xfrm>
          <a:off x="4524375" y="3133724"/>
          <a:ext cx="1876425" cy="409575"/>
        </a:xfrm>
        <a:prstGeom prst="bevel">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t>Ver</a:t>
          </a:r>
        </a:p>
      </xdr:txBody>
    </xdr:sp>
    <xdr:clientData/>
  </xdr:twoCellAnchor>
  <xdr:twoCellAnchor>
    <xdr:from>
      <xdr:col>37</xdr:col>
      <xdr:colOff>0</xdr:colOff>
      <xdr:row>9</xdr:row>
      <xdr:rowOff>0</xdr:rowOff>
    </xdr:from>
    <xdr:to>
      <xdr:col>51</xdr:col>
      <xdr:colOff>133350</xdr:colOff>
      <xdr:row>25</xdr:row>
      <xdr:rowOff>58614</xdr:rowOff>
    </xdr:to>
    <xdr:graphicFrame macro="">
      <xdr:nvGraphicFramePr>
        <xdr:cNvPr id="18" name="Gráfico 17">
          <a:extLst>
            <a:ext uri="{FF2B5EF4-FFF2-40B4-BE49-F238E27FC236}">
              <a16:creationId xmlns:a16="http://schemas.microsoft.com/office/drawing/2014/main" id="{F12C458C-A4BC-4CA7-A9A9-2A38DD5B531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PrintsWithSheet="0"/>
  </xdr:twoCellAnchor>
  <xdr:twoCellAnchor>
    <xdr:from>
      <xdr:col>38</xdr:col>
      <xdr:colOff>3672</xdr:colOff>
      <xdr:row>9</xdr:row>
      <xdr:rowOff>115765</xdr:rowOff>
    </xdr:from>
    <xdr:to>
      <xdr:col>50</xdr:col>
      <xdr:colOff>213461</xdr:colOff>
      <xdr:row>17</xdr:row>
      <xdr:rowOff>106240</xdr:rowOff>
    </xdr:to>
    <xdr:grpSp>
      <xdr:nvGrpSpPr>
        <xdr:cNvPr id="19" name="Grupo 18">
          <a:extLst>
            <a:ext uri="{FF2B5EF4-FFF2-40B4-BE49-F238E27FC236}">
              <a16:creationId xmlns:a16="http://schemas.microsoft.com/office/drawing/2014/main" id="{EB1809A8-8E94-4AF2-BD95-A612CA29D408}"/>
            </a:ext>
          </a:extLst>
        </xdr:cNvPr>
        <xdr:cNvGrpSpPr>
          <a:grpSpLocks noChangeAspect="1"/>
        </xdr:cNvGrpSpPr>
      </xdr:nvGrpSpPr>
      <xdr:grpSpPr>
        <a:xfrm>
          <a:off x="9414372" y="1782640"/>
          <a:ext cx="3177779" cy="1522095"/>
          <a:chOff x="3048880" y="567608"/>
          <a:chExt cx="2445994" cy="1177791"/>
        </a:xfrm>
      </xdr:grpSpPr>
      <xdr:sp macro="" textlink="">
        <xdr:nvSpPr>
          <xdr:cNvPr id="20" name="CuadroTexto 19">
            <a:extLst>
              <a:ext uri="{FF2B5EF4-FFF2-40B4-BE49-F238E27FC236}">
                <a16:creationId xmlns:a16="http://schemas.microsoft.com/office/drawing/2014/main" id="{8234EDC0-D623-2102-A845-05826B2ADDD4}"/>
              </a:ext>
            </a:extLst>
          </xdr:cNvPr>
          <xdr:cNvSpPr txBox="1"/>
        </xdr:nvSpPr>
        <xdr:spPr>
          <a:xfrm>
            <a:off x="3057209" y="1276251"/>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21" name="CuadroTexto 20">
            <a:extLst>
              <a:ext uri="{FF2B5EF4-FFF2-40B4-BE49-F238E27FC236}">
                <a16:creationId xmlns:a16="http://schemas.microsoft.com/office/drawing/2014/main" id="{8898ABDC-5E83-771D-A64A-0A6FF62E3BC3}"/>
              </a:ext>
            </a:extLst>
          </xdr:cNvPr>
          <xdr:cNvSpPr txBox="1"/>
        </xdr:nvSpPr>
        <xdr:spPr>
          <a:xfrm>
            <a:off x="5220290" y="1574700"/>
            <a:ext cx="27458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22" name="CuadroTexto 21">
            <a:extLst>
              <a:ext uri="{FF2B5EF4-FFF2-40B4-BE49-F238E27FC236}">
                <a16:creationId xmlns:a16="http://schemas.microsoft.com/office/drawing/2014/main" id="{78FA2B1A-A9C6-84C9-0869-124BB92E9E92}"/>
              </a:ext>
            </a:extLst>
          </xdr:cNvPr>
          <xdr:cNvSpPr txBox="1"/>
        </xdr:nvSpPr>
        <xdr:spPr>
          <a:xfrm>
            <a:off x="4127194" y="567608"/>
            <a:ext cx="27949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23" name="CuadroTexto 22">
            <a:extLst>
              <a:ext uri="{FF2B5EF4-FFF2-40B4-BE49-F238E27FC236}">
                <a16:creationId xmlns:a16="http://schemas.microsoft.com/office/drawing/2014/main" id="{CE69A5A8-995E-A496-FBA6-D8A44536C0A8}"/>
              </a:ext>
            </a:extLst>
          </xdr:cNvPr>
          <xdr:cNvSpPr txBox="1"/>
        </xdr:nvSpPr>
        <xdr:spPr>
          <a:xfrm>
            <a:off x="3253077" y="1003237"/>
            <a:ext cx="23931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24" name="CuadroTexto 23">
            <a:extLst>
              <a:ext uri="{FF2B5EF4-FFF2-40B4-BE49-F238E27FC236}">
                <a16:creationId xmlns:a16="http://schemas.microsoft.com/office/drawing/2014/main" id="{4B5D5DA7-B5F9-58D0-F373-22C3B4B4ADAF}"/>
              </a:ext>
            </a:extLst>
          </xdr:cNvPr>
          <xdr:cNvSpPr txBox="1"/>
        </xdr:nvSpPr>
        <xdr:spPr>
          <a:xfrm>
            <a:off x="3432837" y="786933"/>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25" name="CuadroTexto 24">
            <a:extLst>
              <a:ext uri="{FF2B5EF4-FFF2-40B4-BE49-F238E27FC236}">
                <a16:creationId xmlns:a16="http://schemas.microsoft.com/office/drawing/2014/main" id="{92E28373-3975-1013-3162-46A7DADDF8A2}"/>
              </a:ext>
            </a:extLst>
          </xdr:cNvPr>
          <xdr:cNvSpPr txBox="1"/>
        </xdr:nvSpPr>
        <xdr:spPr>
          <a:xfrm>
            <a:off x="3713092" y="642614"/>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26" name="CuadroTexto 25">
            <a:extLst>
              <a:ext uri="{FF2B5EF4-FFF2-40B4-BE49-F238E27FC236}">
                <a16:creationId xmlns:a16="http://schemas.microsoft.com/office/drawing/2014/main" id="{4063E949-2458-BB83-3C96-9CC3CE6527AF}"/>
              </a:ext>
            </a:extLst>
          </xdr:cNvPr>
          <xdr:cNvSpPr txBox="1"/>
        </xdr:nvSpPr>
        <xdr:spPr>
          <a:xfrm>
            <a:off x="5183784" y="1276247"/>
            <a:ext cx="217219"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27" name="CuadroTexto 26">
            <a:extLst>
              <a:ext uri="{FF2B5EF4-FFF2-40B4-BE49-F238E27FC236}">
                <a16:creationId xmlns:a16="http://schemas.microsoft.com/office/drawing/2014/main" id="{B770405C-D821-CD30-3576-9F2D7A2A2196}"/>
              </a:ext>
            </a:extLst>
          </xdr:cNvPr>
          <xdr:cNvSpPr txBox="1"/>
        </xdr:nvSpPr>
        <xdr:spPr>
          <a:xfrm>
            <a:off x="4979453" y="1000985"/>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28" name="CuadroTexto 27">
            <a:extLst>
              <a:ext uri="{FF2B5EF4-FFF2-40B4-BE49-F238E27FC236}">
                <a16:creationId xmlns:a16="http://schemas.microsoft.com/office/drawing/2014/main" id="{BADA5585-2461-6B0B-053F-E52DC0F83FFD}"/>
              </a:ext>
            </a:extLst>
          </xdr:cNvPr>
          <xdr:cNvSpPr txBox="1"/>
        </xdr:nvSpPr>
        <xdr:spPr>
          <a:xfrm>
            <a:off x="4830899" y="780885"/>
            <a:ext cx="21824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29" name="CuadroTexto 28">
            <a:extLst>
              <a:ext uri="{FF2B5EF4-FFF2-40B4-BE49-F238E27FC236}">
                <a16:creationId xmlns:a16="http://schemas.microsoft.com/office/drawing/2014/main" id="{FBCDCC4B-AF1F-ABC9-E124-B164D1907735}"/>
              </a:ext>
            </a:extLst>
          </xdr:cNvPr>
          <xdr:cNvSpPr txBox="1"/>
        </xdr:nvSpPr>
        <xdr:spPr>
          <a:xfrm>
            <a:off x="4551032" y="646665"/>
            <a:ext cx="216460"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30" name="CuadroTexto 29">
            <a:extLst>
              <a:ext uri="{FF2B5EF4-FFF2-40B4-BE49-F238E27FC236}">
                <a16:creationId xmlns:a16="http://schemas.microsoft.com/office/drawing/2014/main" id="{9CF560B9-3966-364F-9817-B843C45753A1}"/>
              </a:ext>
            </a:extLst>
          </xdr:cNvPr>
          <xdr:cNvSpPr txBox="1"/>
        </xdr:nvSpPr>
        <xdr:spPr>
          <a:xfrm>
            <a:off x="3048880" y="1578635"/>
            <a:ext cx="281522"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12</xdr:row>
      <xdr:rowOff>142875</xdr:rowOff>
    </xdr:from>
    <xdr:to>
      <xdr:col>11</xdr:col>
      <xdr:colOff>169544</xdr:colOff>
      <xdr:row>20</xdr:row>
      <xdr:rowOff>180975</xdr:rowOff>
    </xdr:to>
    <mc:AlternateContent xmlns:mc="http://schemas.openxmlformats.org/markup-compatibility/2006" xmlns:sle15="http://schemas.microsoft.com/office/drawing/2012/slicer">
      <mc:Choice Requires="sle15">
        <xdr:graphicFrame macro="">
          <xdr:nvGraphicFramePr>
            <xdr:cNvPr id="2" name="UNIDAD / UNIDAD TERRITORIAL 2">
              <a:extLst>
                <a:ext uri="{FF2B5EF4-FFF2-40B4-BE49-F238E27FC236}">
                  <a16:creationId xmlns:a16="http://schemas.microsoft.com/office/drawing/2014/main" id="{D68C72F6-9994-4BE2-87A2-20928AF652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IDAD / UNIDAD TERRITORIAL 2"/>
            </a:graphicData>
          </a:graphic>
        </xdr:graphicFrame>
      </mc:Choice>
      <mc:Fallback xmlns="">
        <xdr:sp macro="" textlink="">
          <xdr:nvSpPr>
            <xdr:cNvPr id="0" name=""/>
            <xdr:cNvSpPr>
              <a:spLocks noTextEdit="1"/>
            </xdr:cNvSpPr>
          </xdr:nvSpPr>
          <xdr:spPr>
            <a:xfrm>
              <a:off x="38100" y="57150"/>
              <a:ext cx="2743199" cy="42291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58425</xdr:colOff>
      <xdr:row>3</xdr:row>
      <xdr:rowOff>135255</xdr:rowOff>
    </xdr:from>
    <xdr:to>
      <xdr:col>68</xdr:col>
      <xdr:colOff>39450</xdr:colOff>
      <xdr:row>6</xdr:row>
      <xdr:rowOff>59055</xdr:rowOff>
    </xdr:to>
    <mc:AlternateContent xmlns:mc="http://schemas.openxmlformats.org/markup-compatibility/2006" xmlns:sle15="http://schemas.microsoft.com/office/drawing/2012/slicer">
      <mc:Choice Requires="sle15">
        <xdr:graphicFrame macro="">
          <xdr:nvGraphicFramePr>
            <xdr:cNvPr id="3" name="RESTRINGIDAS / NO RESTRINGIDAS 2">
              <a:extLst>
                <a:ext uri="{FF2B5EF4-FFF2-40B4-BE49-F238E27FC236}">
                  <a16:creationId xmlns:a16="http://schemas.microsoft.com/office/drawing/2014/main" id="{91753D62-CA48-4BC8-A108-969F28C9EA0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TRINGIDAS / NO RESTRINGIDAS 2"/>
            </a:graphicData>
          </a:graphic>
        </xdr:graphicFrame>
      </mc:Choice>
      <mc:Fallback xmlns="">
        <xdr:sp macro="" textlink="">
          <xdr:nvSpPr>
            <xdr:cNvPr id="0" name=""/>
            <xdr:cNvSpPr>
              <a:spLocks noTextEdit="1"/>
            </xdr:cNvSpPr>
          </xdr:nvSpPr>
          <xdr:spPr>
            <a:xfrm>
              <a:off x="11621775" y="685800"/>
              <a:ext cx="4276800" cy="6572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58200</xdr:colOff>
      <xdr:row>10</xdr:row>
      <xdr:rowOff>22198</xdr:rowOff>
    </xdr:from>
    <xdr:to>
      <xdr:col>58</xdr:col>
      <xdr:colOff>229649</xdr:colOff>
      <xdr:row>26</xdr:row>
      <xdr:rowOff>20293</xdr:rowOff>
    </xdr:to>
    <mc:AlternateContent xmlns:mc="http://schemas.openxmlformats.org/markup-compatibility/2006" xmlns:sle15="http://schemas.microsoft.com/office/drawing/2012/slicer">
      <mc:Choice Requires="sle15">
        <xdr:graphicFrame macro="">
          <xdr:nvGraphicFramePr>
            <xdr:cNvPr id="4" name="CONCEPTO DE GASTO 3">
              <a:extLst>
                <a:ext uri="{FF2B5EF4-FFF2-40B4-BE49-F238E27FC236}">
                  <a16:creationId xmlns:a16="http://schemas.microsoft.com/office/drawing/2014/main" id="{57C46220-EE85-4E08-8C23-A46BCA65F07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CEPTO DE GASTO 3"/>
            </a:graphicData>
          </a:graphic>
        </xdr:graphicFrame>
      </mc:Choice>
      <mc:Fallback xmlns="">
        <xdr:sp macro="" textlink="">
          <xdr:nvSpPr>
            <xdr:cNvPr id="0" name=""/>
            <xdr:cNvSpPr>
              <a:spLocks noTextEdit="1"/>
            </xdr:cNvSpPr>
          </xdr:nvSpPr>
          <xdr:spPr>
            <a:xfrm>
              <a:off x="11621550" y="2334868"/>
              <a:ext cx="2085974" cy="40957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59</xdr:col>
      <xdr:colOff>38100</xdr:colOff>
      <xdr:row>10</xdr:row>
      <xdr:rowOff>18015</xdr:rowOff>
    </xdr:from>
    <xdr:to>
      <xdr:col>68</xdr:col>
      <xdr:colOff>38100</xdr:colOff>
      <xdr:row>26</xdr:row>
      <xdr:rowOff>16110</xdr:rowOff>
    </xdr:to>
    <mc:AlternateContent xmlns:mc="http://schemas.openxmlformats.org/markup-compatibility/2006" xmlns:sle15="http://schemas.microsoft.com/office/drawing/2012/slicer">
      <mc:Choice Requires="sle15">
        <xdr:graphicFrame macro="">
          <xdr:nvGraphicFramePr>
            <xdr:cNvPr id="5" name="CLASIF. + DESC. 2">
              <a:extLst>
                <a:ext uri="{FF2B5EF4-FFF2-40B4-BE49-F238E27FC236}">
                  <a16:creationId xmlns:a16="http://schemas.microsoft.com/office/drawing/2014/main" id="{938239D8-1143-4F00-8F49-A63FC5603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ASIF. + DESC. 2"/>
            </a:graphicData>
          </a:graphic>
        </xdr:graphicFrame>
      </mc:Choice>
      <mc:Fallback xmlns="">
        <xdr:sp macro="" textlink="">
          <xdr:nvSpPr>
            <xdr:cNvPr id="0" name=""/>
            <xdr:cNvSpPr>
              <a:spLocks noTextEdit="1"/>
            </xdr:cNvSpPr>
          </xdr:nvSpPr>
          <xdr:spPr>
            <a:xfrm>
              <a:off x="13754100" y="2336400"/>
              <a:ext cx="2143125" cy="40957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19</xdr:col>
      <xdr:colOff>161925</xdr:colOff>
      <xdr:row>20</xdr:row>
      <xdr:rowOff>122360</xdr:rowOff>
    </xdr:from>
    <xdr:to>
      <xdr:col>35</xdr:col>
      <xdr:colOff>9525</xdr:colOff>
      <xdr:row>27</xdr:row>
      <xdr:rowOff>0</xdr:rowOff>
    </xdr:to>
    <xdr:graphicFrame macro="">
      <xdr:nvGraphicFramePr>
        <xdr:cNvPr id="6" name="Gráfico 5">
          <a:extLst>
            <a:ext uri="{FF2B5EF4-FFF2-40B4-BE49-F238E27FC236}">
              <a16:creationId xmlns:a16="http://schemas.microsoft.com/office/drawing/2014/main" id="{DA88589D-21F7-4AC2-9720-9CEFF94A5CE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31</xdr:col>
      <xdr:colOff>97452</xdr:colOff>
      <xdr:row>16</xdr:row>
      <xdr:rowOff>8281</xdr:rowOff>
    </xdr:from>
    <xdr:to>
      <xdr:col>31</xdr:col>
      <xdr:colOff>908467</xdr:colOff>
      <xdr:row>17</xdr:row>
      <xdr:rowOff>31473</xdr:rowOff>
    </xdr:to>
    <xdr:sp macro="" textlink="#REF!">
      <xdr:nvSpPr>
        <xdr:cNvPr id="7" name="CuadroTexto 6">
          <a:extLst>
            <a:ext uri="{FF2B5EF4-FFF2-40B4-BE49-F238E27FC236}">
              <a16:creationId xmlns:a16="http://schemas.microsoft.com/office/drawing/2014/main" id="{C15D8DE9-19CA-4640-AE7E-C01B712C1DD9}"/>
            </a:ext>
          </a:extLst>
        </xdr:cNvPr>
        <xdr:cNvSpPr txBox="1"/>
      </xdr:nvSpPr>
      <xdr:spPr>
        <a:xfrm>
          <a:off x="7307877" y="3856381"/>
          <a:ext cx="144265" cy="280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BBCA42-7124-4DF1-85E4-32AF8F28C611}" type="TxLink">
            <a:rPr lang="en-US" sz="1800" b="1" i="0" u="none" strike="noStrike">
              <a:solidFill>
                <a:srgbClr val="000000"/>
              </a:solidFill>
              <a:latin typeface="Calibri"/>
              <a:cs typeface="Calibri"/>
            </a:rPr>
            <a:pPr algn="ctr"/>
            <a:t> </a:t>
          </a:fld>
          <a:endParaRPr lang="es-PE" sz="1800" b="1"/>
        </a:p>
      </xdr:txBody>
    </xdr:sp>
    <xdr:clientData/>
  </xdr:twoCellAnchor>
  <xdr:twoCellAnchor>
    <xdr:from>
      <xdr:col>21</xdr:col>
      <xdr:colOff>133350</xdr:colOff>
      <xdr:row>19</xdr:row>
      <xdr:rowOff>180975</xdr:rowOff>
    </xdr:from>
    <xdr:to>
      <xdr:col>33</xdr:col>
      <xdr:colOff>66675</xdr:colOff>
      <xdr:row>24</xdr:row>
      <xdr:rowOff>219075</xdr:rowOff>
    </xdr:to>
    <xdr:grpSp>
      <xdr:nvGrpSpPr>
        <xdr:cNvPr id="8" name="Grupo 7">
          <a:extLst>
            <a:ext uri="{FF2B5EF4-FFF2-40B4-BE49-F238E27FC236}">
              <a16:creationId xmlns:a16="http://schemas.microsoft.com/office/drawing/2014/main" id="{14E0FF9A-4FD5-4EBF-A908-E0C144787049}"/>
            </a:ext>
          </a:extLst>
        </xdr:cNvPr>
        <xdr:cNvGrpSpPr>
          <a:grpSpLocks noChangeAspect="1"/>
        </xdr:cNvGrpSpPr>
      </xdr:nvGrpSpPr>
      <xdr:grpSpPr>
        <a:xfrm>
          <a:off x="5146040" y="4613487"/>
          <a:ext cx="2856230" cy="1255183"/>
          <a:chOff x="3048880" y="567608"/>
          <a:chExt cx="2445994" cy="1177791"/>
        </a:xfrm>
      </xdr:grpSpPr>
      <xdr:sp macro="" textlink="">
        <xdr:nvSpPr>
          <xdr:cNvPr id="9" name="CuadroTexto 8">
            <a:extLst>
              <a:ext uri="{FF2B5EF4-FFF2-40B4-BE49-F238E27FC236}">
                <a16:creationId xmlns:a16="http://schemas.microsoft.com/office/drawing/2014/main" id="{9406AC45-3937-2ED7-C11C-25E49B05C0C5}"/>
              </a:ext>
            </a:extLst>
          </xdr:cNvPr>
          <xdr:cNvSpPr txBox="1"/>
        </xdr:nvSpPr>
        <xdr:spPr>
          <a:xfrm>
            <a:off x="3057209" y="1276251"/>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10" name="CuadroTexto 9">
            <a:extLst>
              <a:ext uri="{FF2B5EF4-FFF2-40B4-BE49-F238E27FC236}">
                <a16:creationId xmlns:a16="http://schemas.microsoft.com/office/drawing/2014/main" id="{F7CDE608-E2D2-279B-0DA0-9069403339B8}"/>
              </a:ext>
            </a:extLst>
          </xdr:cNvPr>
          <xdr:cNvSpPr txBox="1"/>
        </xdr:nvSpPr>
        <xdr:spPr>
          <a:xfrm>
            <a:off x="5220290" y="1574700"/>
            <a:ext cx="27458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11" name="CuadroTexto 10">
            <a:extLst>
              <a:ext uri="{FF2B5EF4-FFF2-40B4-BE49-F238E27FC236}">
                <a16:creationId xmlns:a16="http://schemas.microsoft.com/office/drawing/2014/main" id="{1CAE3356-DEC6-57BA-08E1-4C702AE3723D}"/>
              </a:ext>
            </a:extLst>
          </xdr:cNvPr>
          <xdr:cNvSpPr txBox="1"/>
        </xdr:nvSpPr>
        <xdr:spPr>
          <a:xfrm>
            <a:off x="4127194" y="567608"/>
            <a:ext cx="27949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12" name="CuadroTexto 11">
            <a:extLst>
              <a:ext uri="{FF2B5EF4-FFF2-40B4-BE49-F238E27FC236}">
                <a16:creationId xmlns:a16="http://schemas.microsoft.com/office/drawing/2014/main" id="{4FA8AB26-80DC-5410-8396-8253DBFE0BBA}"/>
              </a:ext>
            </a:extLst>
          </xdr:cNvPr>
          <xdr:cNvSpPr txBox="1"/>
        </xdr:nvSpPr>
        <xdr:spPr>
          <a:xfrm>
            <a:off x="3253077" y="1003237"/>
            <a:ext cx="23931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13" name="CuadroTexto 12">
            <a:extLst>
              <a:ext uri="{FF2B5EF4-FFF2-40B4-BE49-F238E27FC236}">
                <a16:creationId xmlns:a16="http://schemas.microsoft.com/office/drawing/2014/main" id="{2C8FA5FD-1854-B326-5DAA-11C88BB7FF51}"/>
              </a:ext>
            </a:extLst>
          </xdr:cNvPr>
          <xdr:cNvSpPr txBox="1"/>
        </xdr:nvSpPr>
        <xdr:spPr>
          <a:xfrm>
            <a:off x="3432837" y="786933"/>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14" name="CuadroTexto 13">
            <a:extLst>
              <a:ext uri="{FF2B5EF4-FFF2-40B4-BE49-F238E27FC236}">
                <a16:creationId xmlns:a16="http://schemas.microsoft.com/office/drawing/2014/main" id="{23678222-FE7A-13F0-C7C6-05C0E22065A8}"/>
              </a:ext>
            </a:extLst>
          </xdr:cNvPr>
          <xdr:cNvSpPr txBox="1"/>
        </xdr:nvSpPr>
        <xdr:spPr>
          <a:xfrm>
            <a:off x="3713092" y="642614"/>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15" name="CuadroTexto 14">
            <a:extLst>
              <a:ext uri="{FF2B5EF4-FFF2-40B4-BE49-F238E27FC236}">
                <a16:creationId xmlns:a16="http://schemas.microsoft.com/office/drawing/2014/main" id="{D6D80225-D777-4BA3-56A1-0A603CB42476}"/>
              </a:ext>
            </a:extLst>
          </xdr:cNvPr>
          <xdr:cNvSpPr txBox="1"/>
        </xdr:nvSpPr>
        <xdr:spPr>
          <a:xfrm>
            <a:off x="5183784" y="1276247"/>
            <a:ext cx="217219"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16" name="CuadroTexto 15">
            <a:extLst>
              <a:ext uri="{FF2B5EF4-FFF2-40B4-BE49-F238E27FC236}">
                <a16:creationId xmlns:a16="http://schemas.microsoft.com/office/drawing/2014/main" id="{37DE0FDE-1834-9D3B-0590-927FFF0DED0D}"/>
              </a:ext>
            </a:extLst>
          </xdr:cNvPr>
          <xdr:cNvSpPr txBox="1"/>
        </xdr:nvSpPr>
        <xdr:spPr>
          <a:xfrm>
            <a:off x="4979453" y="1000985"/>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17" name="CuadroTexto 16">
            <a:extLst>
              <a:ext uri="{FF2B5EF4-FFF2-40B4-BE49-F238E27FC236}">
                <a16:creationId xmlns:a16="http://schemas.microsoft.com/office/drawing/2014/main" id="{EB5209B2-D340-6E4B-7204-053F43B31F78}"/>
              </a:ext>
            </a:extLst>
          </xdr:cNvPr>
          <xdr:cNvSpPr txBox="1"/>
        </xdr:nvSpPr>
        <xdr:spPr>
          <a:xfrm>
            <a:off x="4830899" y="780885"/>
            <a:ext cx="21824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18" name="CuadroTexto 17">
            <a:extLst>
              <a:ext uri="{FF2B5EF4-FFF2-40B4-BE49-F238E27FC236}">
                <a16:creationId xmlns:a16="http://schemas.microsoft.com/office/drawing/2014/main" id="{BA3CF86F-5608-0889-FB72-8EB9DB0A1BF3}"/>
              </a:ext>
            </a:extLst>
          </xdr:cNvPr>
          <xdr:cNvSpPr txBox="1"/>
        </xdr:nvSpPr>
        <xdr:spPr>
          <a:xfrm>
            <a:off x="4551032" y="646665"/>
            <a:ext cx="216460"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19" name="CuadroTexto 18">
            <a:extLst>
              <a:ext uri="{FF2B5EF4-FFF2-40B4-BE49-F238E27FC236}">
                <a16:creationId xmlns:a16="http://schemas.microsoft.com/office/drawing/2014/main" id="{78D91675-605D-3548-5041-621C3F431A78}"/>
              </a:ext>
            </a:extLst>
          </xdr:cNvPr>
          <xdr:cNvSpPr txBox="1"/>
        </xdr:nvSpPr>
        <xdr:spPr>
          <a:xfrm>
            <a:off x="3048880" y="1578635"/>
            <a:ext cx="281522"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twoCellAnchor>
    <xdr:from>
      <xdr:col>19</xdr:col>
      <xdr:colOff>76199</xdr:colOff>
      <xdr:row>9</xdr:row>
      <xdr:rowOff>189036</xdr:rowOff>
    </xdr:from>
    <xdr:to>
      <xdr:col>35</xdr:col>
      <xdr:colOff>38100</xdr:colOff>
      <xdr:row>22</xdr:row>
      <xdr:rowOff>24772</xdr:rowOff>
    </xdr:to>
    <xdr:graphicFrame macro="">
      <xdr:nvGraphicFramePr>
        <xdr:cNvPr id="20" name="Gráfico 19">
          <a:extLst>
            <a:ext uri="{FF2B5EF4-FFF2-40B4-BE49-F238E27FC236}">
              <a16:creationId xmlns:a16="http://schemas.microsoft.com/office/drawing/2014/main" id="{3F201A17-0AF1-46C6-823A-F8E51D791FD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PrintsWithSheet="0"/>
  </xdr:twoCellAnchor>
  <xdr:twoCellAnchor>
    <xdr:from>
      <xdr:col>20</xdr:col>
      <xdr:colOff>85725</xdr:colOff>
      <xdr:row>10</xdr:row>
      <xdr:rowOff>66675</xdr:rowOff>
    </xdr:from>
    <xdr:to>
      <xdr:col>34</xdr:col>
      <xdr:colOff>1906</xdr:colOff>
      <xdr:row>16</xdr:row>
      <xdr:rowOff>95250</xdr:rowOff>
    </xdr:to>
    <xdr:grpSp>
      <xdr:nvGrpSpPr>
        <xdr:cNvPr id="21" name="Grupo 20">
          <a:extLst>
            <a:ext uri="{FF2B5EF4-FFF2-40B4-BE49-F238E27FC236}">
              <a16:creationId xmlns:a16="http://schemas.microsoft.com/office/drawing/2014/main" id="{D99EE657-A354-4CFF-B2EC-9476C914470F}"/>
            </a:ext>
          </a:extLst>
        </xdr:cNvPr>
        <xdr:cNvGrpSpPr>
          <a:grpSpLocks noChangeAspect="1"/>
        </xdr:cNvGrpSpPr>
      </xdr:nvGrpSpPr>
      <xdr:grpSpPr>
        <a:xfrm>
          <a:off x="4955963" y="2308437"/>
          <a:ext cx="3226860" cy="1487170"/>
          <a:chOff x="3048880" y="567608"/>
          <a:chExt cx="2445994" cy="1177791"/>
        </a:xfrm>
      </xdr:grpSpPr>
      <xdr:sp macro="" textlink="">
        <xdr:nvSpPr>
          <xdr:cNvPr id="22" name="CuadroTexto 21">
            <a:extLst>
              <a:ext uri="{FF2B5EF4-FFF2-40B4-BE49-F238E27FC236}">
                <a16:creationId xmlns:a16="http://schemas.microsoft.com/office/drawing/2014/main" id="{2E6DBD55-62D8-9C20-0ECA-5FDF4EFD5152}"/>
              </a:ext>
            </a:extLst>
          </xdr:cNvPr>
          <xdr:cNvSpPr txBox="1"/>
        </xdr:nvSpPr>
        <xdr:spPr>
          <a:xfrm>
            <a:off x="3057209" y="1276251"/>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23" name="CuadroTexto 22">
            <a:extLst>
              <a:ext uri="{FF2B5EF4-FFF2-40B4-BE49-F238E27FC236}">
                <a16:creationId xmlns:a16="http://schemas.microsoft.com/office/drawing/2014/main" id="{D6042A45-75B3-14CF-2032-636F658EBBA5}"/>
              </a:ext>
            </a:extLst>
          </xdr:cNvPr>
          <xdr:cNvSpPr txBox="1"/>
        </xdr:nvSpPr>
        <xdr:spPr>
          <a:xfrm>
            <a:off x="5220290" y="1574700"/>
            <a:ext cx="274584"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24" name="CuadroTexto 23">
            <a:extLst>
              <a:ext uri="{FF2B5EF4-FFF2-40B4-BE49-F238E27FC236}">
                <a16:creationId xmlns:a16="http://schemas.microsoft.com/office/drawing/2014/main" id="{C1642B67-AD11-D0DC-A056-A4F3A32B4CB2}"/>
              </a:ext>
            </a:extLst>
          </xdr:cNvPr>
          <xdr:cNvSpPr txBox="1"/>
        </xdr:nvSpPr>
        <xdr:spPr>
          <a:xfrm>
            <a:off x="4127194" y="567608"/>
            <a:ext cx="279491"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25" name="CuadroTexto 24">
            <a:extLst>
              <a:ext uri="{FF2B5EF4-FFF2-40B4-BE49-F238E27FC236}">
                <a16:creationId xmlns:a16="http://schemas.microsoft.com/office/drawing/2014/main" id="{80D64DE2-C558-8546-6945-528E79C6D962}"/>
              </a:ext>
            </a:extLst>
          </xdr:cNvPr>
          <xdr:cNvSpPr txBox="1"/>
        </xdr:nvSpPr>
        <xdr:spPr>
          <a:xfrm>
            <a:off x="3253077" y="1003237"/>
            <a:ext cx="239311"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26" name="CuadroTexto 25">
            <a:extLst>
              <a:ext uri="{FF2B5EF4-FFF2-40B4-BE49-F238E27FC236}">
                <a16:creationId xmlns:a16="http://schemas.microsoft.com/office/drawing/2014/main" id="{5235E00A-C380-7FB3-BA10-F35C05022A81}"/>
              </a:ext>
            </a:extLst>
          </xdr:cNvPr>
          <xdr:cNvSpPr txBox="1"/>
        </xdr:nvSpPr>
        <xdr:spPr>
          <a:xfrm>
            <a:off x="3432837" y="786933"/>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27" name="CuadroTexto 26">
            <a:extLst>
              <a:ext uri="{FF2B5EF4-FFF2-40B4-BE49-F238E27FC236}">
                <a16:creationId xmlns:a16="http://schemas.microsoft.com/office/drawing/2014/main" id="{0878A829-AC0A-4743-BD06-D4E32087601D}"/>
              </a:ext>
            </a:extLst>
          </xdr:cNvPr>
          <xdr:cNvSpPr txBox="1"/>
        </xdr:nvSpPr>
        <xdr:spPr>
          <a:xfrm>
            <a:off x="3713092" y="642614"/>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28" name="CuadroTexto 27">
            <a:extLst>
              <a:ext uri="{FF2B5EF4-FFF2-40B4-BE49-F238E27FC236}">
                <a16:creationId xmlns:a16="http://schemas.microsoft.com/office/drawing/2014/main" id="{4E937794-5E65-7210-ED0E-EA951CD85A7F}"/>
              </a:ext>
            </a:extLst>
          </xdr:cNvPr>
          <xdr:cNvSpPr txBox="1"/>
        </xdr:nvSpPr>
        <xdr:spPr>
          <a:xfrm>
            <a:off x="5183784" y="1276247"/>
            <a:ext cx="217219"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29" name="CuadroTexto 28">
            <a:extLst>
              <a:ext uri="{FF2B5EF4-FFF2-40B4-BE49-F238E27FC236}">
                <a16:creationId xmlns:a16="http://schemas.microsoft.com/office/drawing/2014/main" id="{FDA6CA80-E7A5-81EE-49FB-E34D1A59F7C2}"/>
              </a:ext>
            </a:extLst>
          </xdr:cNvPr>
          <xdr:cNvSpPr txBox="1"/>
        </xdr:nvSpPr>
        <xdr:spPr>
          <a:xfrm>
            <a:off x="4979453" y="1000985"/>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30" name="CuadroTexto 29">
            <a:extLst>
              <a:ext uri="{FF2B5EF4-FFF2-40B4-BE49-F238E27FC236}">
                <a16:creationId xmlns:a16="http://schemas.microsoft.com/office/drawing/2014/main" id="{2BC61E3F-4A18-A243-41E6-D0AB9C795FCB}"/>
              </a:ext>
            </a:extLst>
          </xdr:cNvPr>
          <xdr:cNvSpPr txBox="1"/>
        </xdr:nvSpPr>
        <xdr:spPr>
          <a:xfrm>
            <a:off x="4830899" y="780885"/>
            <a:ext cx="218244"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31" name="CuadroTexto 30">
            <a:extLst>
              <a:ext uri="{FF2B5EF4-FFF2-40B4-BE49-F238E27FC236}">
                <a16:creationId xmlns:a16="http://schemas.microsoft.com/office/drawing/2014/main" id="{180ABADE-3E5F-5DF5-43C0-26AE75083B8D}"/>
              </a:ext>
            </a:extLst>
          </xdr:cNvPr>
          <xdr:cNvSpPr txBox="1"/>
        </xdr:nvSpPr>
        <xdr:spPr>
          <a:xfrm>
            <a:off x="4551032" y="646665"/>
            <a:ext cx="216460"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32" name="CuadroTexto 31">
            <a:extLst>
              <a:ext uri="{FF2B5EF4-FFF2-40B4-BE49-F238E27FC236}">
                <a16:creationId xmlns:a16="http://schemas.microsoft.com/office/drawing/2014/main" id="{5C443461-2F57-6E3C-22FC-86658149E505}"/>
              </a:ext>
            </a:extLst>
          </xdr:cNvPr>
          <xdr:cNvSpPr txBox="1"/>
        </xdr:nvSpPr>
        <xdr:spPr>
          <a:xfrm>
            <a:off x="3048880" y="1578635"/>
            <a:ext cx="281522"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twoCellAnchor>
    <xdr:from>
      <xdr:col>19</xdr:col>
      <xdr:colOff>235933</xdr:colOff>
      <xdr:row>12</xdr:row>
      <xdr:rowOff>121637</xdr:rowOff>
    </xdr:from>
    <xdr:to>
      <xdr:col>21</xdr:col>
      <xdr:colOff>57150</xdr:colOff>
      <xdr:row>15</xdr:row>
      <xdr:rowOff>142875</xdr:rowOff>
    </xdr:to>
    <xdr:sp macro="" textlink="">
      <xdr:nvSpPr>
        <xdr:cNvPr id="35" name="Flecha: a la derecha 34">
          <a:extLst>
            <a:ext uri="{FF2B5EF4-FFF2-40B4-BE49-F238E27FC236}">
              <a16:creationId xmlns:a16="http://schemas.microsoft.com/office/drawing/2014/main" id="{4A35CB46-6B80-4E9E-B321-6634EE1277B0}"/>
            </a:ext>
          </a:extLst>
        </xdr:cNvPr>
        <xdr:cNvSpPr/>
      </xdr:nvSpPr>
      <xdr:spPr>
        <a:xfrm>
          <a:off x="4760308" y="2941037"/>
          <a:ext cx="202217" cy="792763"/>
        </a:xfrm>
        <a:prstGeom prst="rightArrow">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12</xdr:col>
      <xdr:colOff>51527</xdr:colOff>
      <xdr:row>17</xdr:row>
      <xdr:rowOff>10770</xdr:rowOff>
    </xdr:from>
    <xdr:to>
      <xdr:col>19</xdr:col>
      <xdr:colOff>47627</xdr:colOff>
      <xdr:row>18</xdr:row>
      <xdr:rowOff>4</xdr:rowOff>
    </xdr:to>
    <xdr:sp macro="" textlink="">
      <xdr:nvSpPr>
        <xdr:cNvPr id="36" name="Flecha: a la derecha 35">
          <a:extLst>
            <a:ext uri="{FF2B5EF4-FFF2-40B4-BE49-F238E27FC236}">
              <a16:creationId xmlns:a16="http://schemas.microsoft.com/office/drawing/2014/main" id="{2EDDCD5A-F10C-4BA5-A8AB-2824D9566AE0}"/>
            </a:ext>
          </a:extLst>
        </xdr:cNvPr>
        <xdr:cNvSpPr/>
      </xdr:nvSpPr>
      <xdr:spPr>
        <a:xfrm rot="5400000">
          <a:off x="8751285" y="1093187"/>
          <a:ext cx="246409" cy="1662975"/>
        </a:xfrm>
        <a:prstGeom prst="rightArrow">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50</xdr:col>
      <xdr:colOff>58200</xdr:colOff>
      <xdr:row>1</xdr:row>
      <xdr:rowOff>2</xdr:rowOff>
    </xdr:from>
    <xdr:to>
      <xdr:col>68</xdr:col>
      <xdr:colOff>37791</xdr:colOff>
      <xdr:row>3</xdr:row>
      <xdr:rowOff>114300</xdr:rowOff>
    </xdr:to>
    <mc:AlternateContent xmlns:mc="http://schemas.openxmlformats.org/markup-compatibility/2006" xmlns:sle15="http://schemas.microsoft.com/office/drawing/2012/slicer">
      <mc:Choice Requires="sle15">
        <xdr:graphicFrame macro="">
          <xdr:nvGraphicFramePr>
            <xdr:cNvPr id="38" name="DISP. LEGAL 2">
              <a:extLst>
                <a:ext uri="{FF2B5EF4-FFF2-40B4-BE49-F238E27FC236}">
                  <a16:creationId xmlns:a16="http://schemas.microsoft.com/office/drawing/2014/main" id="{A9EC87DC-3F41-4EF3-A33B-F4108DDA4D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P. LEGAL 2"/>
            </a:graphicData>
          </a:graphic>
        </xdr:graphicFrame>
      </mc:Choice>
      <mc:Fallback xmlns="">
        <xdr:sp macro="" textlink="">
          <xdr:nvSpPr>
            <xdr:cNvPr id="0" name=""/>
            <xdr:cNvSpPr>
              <a:spLocks noTextEdit="1"/>
            </xdr:cNvSpPr>
          </xdr:nvSpPr>
          <xdr:spPr>
            <a:xfrm>
              <a:off x="11621550" y="47627"/>
              <a:ext cx="4275366" cy="609598"/>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58200</xdr:colOff>
      <xdr:row>6</xdr:row>
      <xdr:rowOff>114300</xdr:rowOff>
    </xdr:from>
    <xdr:to>
      <xdr:col>68</xdr:col>
      <xdr:colOff>17967</xdr:colOff>
      <xdr:row>10</xdr:row>
      <xdr:rowOff>0</xdr:rowOff>
    </xdr:to>
    <mc:AlternateContent xmlns:mc="http://schemas.openxmlformats.org/markup-compatibility/2006" xmlns:sle15="http://schemas.microsoft.com/office/drawing/2012/slicer">
      <mc:Choice Requires="sle15">
        <xdr:graphicFrame macro="">
          <xdr:nvGraphicFramePr>
            <xdr:cNvPr id="39" name="GEN. DE GASTO 2">
              <a:extLst>
                <a:ext uri="{FF2B5EF4-FFF2-40B4-BE49-F238E27FC236}">
                  <a16:creationId xmlns:a16="http://schemas.microsoft.com/office/drawing/2014/main" id="{E8F81194-405C-4796-B45F-08922153E0A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 DE GASTO 2"/>
            </a:graphicData>
          </a:graphic>
        </xdr:graphicFrame>
      </mc:Choice>
      <mc:Fallback xmlns="">
        <xdr:sp macro="" textlink="">
          <xdr:nvSpPr>
            <xdr:cNvPr id="0" name=""/>
            <xdr:cNvSpPr>
              <a:spLocks noTextEdit="1"/>
            </xdr:cNvSpPr>
          </xdr:nvSpPr>
          <xdr:spPr>
            <a:xfrm>
              <a:off x="11621550" y="1390650"/>
              <a:ext cx="4259352" cy="90487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6</xdr:row>
      <xdr:rowOff>113250</xdr:rowOff>
    </xdr:from>
    <xdr:to>
      <xdr:col>76</xdr:col>
      <xdr:colOff>59055</xdr:colOff>
      <xdr:row>13</xdr:row>
      <xdr:rowOff>133349</xdr:rowOff>
    </xdr:to>
    <mc:AlternateContent xmlns:mc="http://schemas.openxmlformats.org/markup-compatibility/2006" xmlns:sle15="http://schemas.microsoft.com/office/drawing/2012/slicer">
      <mc:Choice Requires="sle15">
        <xdr:graphicFrame macro="">
          <xdr:nvGraphicFramePr>
            <xdr:cNvPr id="40" name="COD ACT_PPTAL 2">
              <a:extLst>
                <a:ext uri="{FF2B5EF4-FFF2-40B4-BE49-F238E27FC236}">
                  <a16:creationId xmlns:a16="http://schemas.microsoft.com/office/drawing/2014/main" id="{FE917132-B37D-44E6-BEB7-A06EA7D38AD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D ACT_PPTAL 2"/>
            </a:graphicData>
          </a:graphic>
        </xdr:graphicFrame>
      </mc:Choice>
      <mc:Fallback xmlns="">
        <xdr:sp macro="" textlink="">
          <xdr:nvSpPr>
            <xdr:cNvPr id="0" name=""/>
            <xdr:cNvSpPr>
              <a:spLocks noTextEdit="1"/>
            </xdr:cNvSpPr>
          </xdr:nvSpPr>
          <xdr:spPr>
            <a:xfrm>
              <a:off x="15981150" y="1389600"/>
              <a:ext cx="1849650" cy="18298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13</xdr:row>
      <xdr:rowOff>209551</xdr:rowOff>
    </xdr:from>
    <xdr:to>
      <xdr:col>76</xdr:col>
      <xdr:colOff>59055</xdr:colOff>
      <xdr:row>18</xdr:row>
      <xdr:rowOff>76200</xdr:rowOff>
    </xdr:to>
    <mc:AlternateContent xmlns:mc="http://schemas.openxmlformats.org/markup-compatibility/2006" xmlns:sle15="http://schemas.microsoft.com/office/drawing/2012/slicer">
      <mc:Choice Requires="sle15">
        <xdr:graphicFrame macro="">
          <xdr:nvGraphicFramePr>
            <xdr:cNvPr id="42" name="PRODUCTO 2">
              <a:extLst>
                <a:ext uri="{FF2B5EF4-FFF2-40B4-BE49-F238E27FC236}">
                  <a16:creationId xmlns:a16="http://schemas.microsoft.com/office/drawing/2014/main" id="{34548B4F-D617-47CF-9EA8-E092B05E14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O 2"/>
            </a:graphicData>
          </a:graphic>
        </xdr:graphicFrame>
      </mc:Choice>
      <mc:Fallback xmlns="">
        <xdr:sp macro="" textlink="">
          <xdr:nvSpPr>
            <xdr:cNvPr id="0" name=""/>
            <xdr:cNvSpPr>
              <a:spLocks noTextEdit="1"/>
            </xdr:cNvSpPr>
          </xdr:nvSpPr>
          <xdr:spPr>
            <a:xfrm>
              <a:off x="15981150" y="3276601"/>
              <a:ext cx="1849650" cy="11620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0</xdr:col>
      <xdr:colOff>55244</xdr:colOff>
      <xdr:row>20</xdr:row>
      <xdr:rowOff>247650</xdr:rowOff>
    </xdr:from>
    <xdr:to>
      <xdr:col>11</xdr:col>
      <xdr:colOff>175259</xdr:colOff>
      <xdr:row>26</xdr:row>
      <xdr:rowOff>1904</xdr:rowOff>
    </xdr:to>
    <mc:AlternateContent xmlns:mc="http://schemas.openxmlformats.org/markup-compatibility/2006" xmlns:sle15="http://schemas.microsoft.com/office/drawing/2012/slicer">
      <mc:Choice Requires="sle15">
        <xdr:graphicFrame macro="">
          <xdr:nvGraphicFramePr>
            <xdr:cNvPr id="43" name="Sec. Fun.&#10;(Meta Pptal.) 2">
              <a:extLst>
                <a:ext uri="{FF2B5EF4-FFF2-40B4-BE49-F238E27FC236}">
                  <a16:creationId xmlns:a16="http://schemas.microsoft.com/office/drawing/2014/main" id="{BF50F855-3491-47CE-B12F-7EF7CE2A3E4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c. Fun.&#10;(Meta Pptal.) 2"/>
            </a:graphicData>
          </a:graphic>
        </xdr:graphicFrame>
      </mc:Choice>
      <mc:Fallback xmlns="">
        <xdr:sp macro="" textlink="">
          <xdr:nvSpPr>
            <xdr:cNvPr id="0" name=""/>
            <xdr:cNvSpPr>
              <a:spLocks noTextEdit="1"/>
            </xdr:cNvSpPr>
          </xdr:nvSpPr>
          <xdr:spPr>
            <a:xfrm>
              <a:off x="47624" y="4343400"/>
              <a:ext cx="2743200" cy="205739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18</xdr:row>
      <xdr:rowOff>133350</xdr:rowOff>
    </xdr:from>
    <xdr:to>
      <xdr:col>76</xdr:col>
      <xdr:colOff>59055</xdr:colOff>
      <xdr:row>23</xdr:row>
      <xdr:rowOff>0</xdr:rowOff>
    </xdr:to>
    <mc:AlternateContent xmlns:mc="http://schemas.openxmlformats.org/markup-compatibility/2006" xmlns:sle15="http://schemas.microsoft.com/office/drawing/2012/slicer">
      <mc:Choice Requires="sle15">
        <xdr:graphicFrame macro="">
          <xdr:nvGraphicFramePr>
            <xdr:cNvPr id="44" name="OF NAC / UT /TRANSF 2">
              <a:extLst>
                <a:ext uri="{FF2B5EF4-FFF2-40B4-BE49-F238E27FC236}">
                  <a16:creationId xmlns:a16="http://schemas.microsoft.com/office/drawing/2014/main" id="{C90ADCBA-BC48-4EAA-829C-4F637F6C7E2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F NAC / UT /TRANSF 2"/>
            </a:graphicData>
          </a:graphic>
        </xdr:graphicFrame>
      </mc:Choice>
      <mc:Fallback xmlns="">
        <xdr:sp macro="" textlink="">
          <xdr:nvSpPr>
            <xdr:cNvPr id="0" name=""/>
            <xdr:cNvSpPr>
              <a:spLocks noTextEdit="1"/>
            </xdr:cNvSpPr>
          </xdr:nvSpPr>
          <xdr:spPr>
            <a:xfrm>
              <a:off x="15981150" y="4486275"/>
              <a:ext cx="1849650" cy="11430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44</xdr:col>
      <xdr:colOff>171449</xdr:colOff>
      <xdr:row>5</xdr:row>
      <xdr:rowOff>38101</xdr:rowOff>
    </xdr:from>
    <xdr:to>
      <xdr:col>49</xdr:col>
      <xdr:colOff>47625</xdr:colOff>
      <xdr:row>5</xdr:row>
      <xdr:rowOff>219077</xdr:rowOff>
    </xdr:to>
    <xdr:sp macro="" textlink="">
      <xdr:nvSpPr>
        <xdr:cNvPr id="45" name="Flecha: a la derecha 44">
          <a:extLst>
            <a:ext uri="{FF2B5EF4-FFF2-40B4-BE49-F238E27FC236}">
              <a16:creationId xmlns:a16="http://schemas.microsoft.com/office/drawing/2014/main" id="{B506C248-DF22-485B-8C50-7C035F9E0FC3}"/>
            </a:ext>
          </a:extLst>
        </xdr:cNvPr>
        <xdr:cNvSpPr/>
      </xdr:nvSpPr>
      <xdr:spPr>
        <a:xfrm rot="5400000">
          <a:off x="10591799" y="628651"/>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44</xdr:col>
      <xdr:colOff>171449</xdr:colOff>
      <xdr:row>19</xdr:row>
      <xdr:rowOff>47627</xdr:rowOff>
    </xdr:from>
    <xdr:to>
      <xdr:col>49</xdr:col>
      <xdr:colOff>47625</xdr:colOff>
      <xdr:row>19</xdr:row>
      <xdr:rowOff>228603</xdr:rowOff>
    </xdr:to>
    <xdr:sp macro="" textlink="">
      <xdr:nvSpPr>
        <xdr:cNvPr id="46" name="Flecha: a la derecha 45">
          <a:extLst>
            <a:ext uri="{FF2B5EF4-FFF2-40B4-BE49-F238E27FC236}">
              <a16:creationId xmlns:a16="http://schemas.microsoft.com/office/drawing/2014/main" id="{BEC8DC32-0937-42BC-B034-B466DAE6E92E}"/>
            </a:ext>
          </a:extLst>
        </xdr:cNvPr>
        <xdr:cNvSpPr/>
      </xdr:nvSpPr>
      <xdr:spPr>
        <a:xfrm rot="5400000">
          <a:off x="10591799" y="4238627"/>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44</xdr:col>
      <xdr:colOff>171449</xdr:colOff>
      <xdr:row>22</xdr:row>
      <xdr:rowOff>47628</xdr:rowOff>
    </xdr:from>
    <xdr:to>
      <xdr:col>49</xdr:col>
      <xdr:colOff>47625</xdr:colOff>
      <xdr:row>22</xdr:row>
      <xdr:rowOff>228604</xdr:rowOff>
    </xdr:to>
    <xdr:sp macro="" textlink="">
      <xdr:nvSpPr>
        <xdr:cNvPr id="47" name="Flecha: a la derecha 46">
          <a:extLst>
            <a:ext uri="{FF2B5EF4-FFF2-40B4-BE49-F238E27FC236}">
              <a16:creationId xmlns:a16="http://schemas.microsoft.com/office/drawing/2014/main" id="{FD08B1BE-E73E-4162-90AA-538D15A7113F}"/>
            </a:ext>
          </a:extLst>
        </xdr:cNvPr>
        <xdr:cNvSpPr/>
      </xdr:nvSpPr>
      <xdr:spPr>
        <a:xfrm rot="5400000">
          <a:off x="10591799" y="5010153"/>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33</xdr:col>
      <xdr:colOff>207358</xdr:colOff>
      <xdr:row>12</xdr:row>
      <xdr:rowOff>121637</xdr:rowOff>
    </xdr:from>
    <xdr:to>
      <xdr:col>35</xdr:col>
      <xdr:colOff>28575</xdr:colOff>
      <xdr:row>15</xdr:row>
      <xdr:rowOff>142875</xdr:rowOff>
    </xdr:to>
    <xdr:sp macro="" textlink="">
      <xdr:nvSpPr>
        <xdr:cNvPr id="53" name="Flecha: a la derecha 52">
          <a:extLst>
            <a:ext uri="{FF2B5EF4-FFF2-40B4-BE49-F238E27FC236}">
              <a16:creationId xmlns:a16="http://schemas.microsoft.com/office/drawing/2014/main" id="{541819A2-85E8-223B-DFA9-8D6B0DE6CDC6}"/>
            </a:ext>
          </a:extLst>
        </xdr:cNvPr>
        <xdr:cNvSpPr/>
      </xdr:nvSpPr>
      <xdr:spPr>
        <a:xfrm>
          <a:off x="7970233" y="2941037"/>
          <a:ext cx="202217" cy="792763"/>
        </a:xfrm>
        <a:prstGeom prst="rightArrow">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19</xdr:col>
      <xdr:colOff>235933</xdr:colOff>
      <xdr:row>21</xdr:row>
      <xdr:rowOff>140687</xdr:rowOff>
    </xdr:from>
    <xdr:to>
      <xdr:col>21</xdr:col>
      <xdr:colOff>57150</xdr:colOff>
      <xdr:row>24</xdr:row>
      <xdr:rowOff>161925</xdr:rowOff>
    </xdr:to>
    <xdr:sp macro="" textlink="">
      <xdr:nvSpPr>
        <xdr:cNvPr id="54" name="Flecha: a la derecha 53">
          <a:extLst>
            <a:ext uri="{FF2B5EF4-FFF2-40B4-BE49-F238E27FC236}">
              <a16:creationId xmlns:a16="http://schemas.microsoft.com/office/drawing/2014/main" id="{7A189504-451D-47A3-6EAD-D0EC94135324}"/>
            </a:ext>
          </a:extLst>
        </xdr:cNvPr>
        <xdr:cNvSpPr/>
      </xdr:nvSpPr>
      <xdr:spPr>
        <a:xfrm>
          <a:off x="4760308" y="5274662"/>
          <a:ext cx="202217" cy="792763"/>
        </a:xfrm>
        <a:prstGeom prst="rightArrow">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33</xdr:col>
      <xdr:colOff>207358</xdr:colOff>
      <xdr:row>21</xdr:row>
      <xdr:rowOff>140687</xdr:rowOff>
    </xdr:from>
    <xdr:to>
      <xdr:col>35</xdr:col>
      <xdr:colOff>28575</xdr:colOff>
      <xdr:row>24</xdr:row>
      <xdr:rowOff>161925</xdr:rowOff>
    </xdr:to>
    <xdr:sp macro="" textlink="">
      <xdr:nvSpPr>
        <xdr:cNvPr id="55" name="Flecha: a la derecha 54">
          <a:extLst>
            <a:ext uri="{FF2B5EF4-FFF2-40B4-BE49-F238E27FC236}">
              <a16:creationId xmlns:a16="http://schemas.microsoft.com/office/drawing/2014/main" id="{087CE4DF-4666-2BBA-4E08-69944FEFC798}"/>
            </a:ext>
          </a:extLst>
        </xdr:cNvPr>
        <xdr:cNvSpPr/>
      </xdr:nvSpPr>
      <xdr:spPr>
        <a:xfrm>
          <a:off x="7970233" y="5274662"/>
          <a:ext cx="202217" cy="792763"/>
        </a:xfrm>
        <a:prstGeom prst="rightArrow">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12</xdr:col>
      <xdr:colOff>51527</xdr:colOff>
      <xdr:row>8</xdr:row>
      <xdr:rowOff>10770</xdr:rowOff>
    </xdr:from>
    <xdr:to>
      <xdr:col>19</xdr:col>
      <xdr:colOff>47627</xdr:colOff>
      <xdr:row>9</xdr:row>
      <xdr:rowOff>4</xdr:rowOff>
    </xdr:to>
    <xdr:sp macro="" textlink="">
      <xdr:nvSpPr>
        <xdr:cNvPr id="56" name="Flecha: a la derecha 55">
          <a:extLst>
            <a:ext uri="{FF2B5EF4-FFF2-40B4-BE49-F238E27FC236}">
              <a16:creationId xmlns:a16="http://schemas.microsoft.com/office/drawing/2014/main" id="{8270DCAC-CF05-2EEC-86E3-8C6525296039}"/>
            </a:ext>
          </a:extLst>
        </xdr:cNvPr>
        <xdr:cNvSpPr/>
      </xdr:nvSpPr>
      <xdr:spPr>
        <a:xfrm rot="5400000">
          <a:off x="3617310" y="1093187"/>
          <a:ext cx="246409" cy="1662975"/>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38100</xdr:colOff>
      <xdr:row>0</xdr:row>
      <xdr:rowOff>33673</xdr:rowOff>
    </xdr:from>
    <xdr:to>
      <xdr:col>7</xdr:col>
      <xdr:colOff>180975</xdr:colOff>
      <xdr:row>2</xdr:row>
      <xdr:rowOff>123825</xdr:rowOff>
    </xdr:to>
    <xdr:sp macro="" textlink="">
      <xdr:nvSpPr>
        <xdr:cNvPr id="33" name="Rectángulo: biselado 32">
          <a:hlinkClick xmlns:r="http://schemas.openxmlformats.org/officeDocument/2006/relationships" r:id="rId3"/>
          <a:extLst>
            <a:ext uri="{FF2B5EF4-FFF2-40B4-BE49-F238E27FC236}">
              <a16:creationId xmlns:a16="http://schemas.microsoft.com/office/drawing/2014/main" id="{81085C92-DB8E-4F90-9C06-616D5C22C724}"/>
            </a:ext>
          </a:extLst>
        </xdr:cNvPr>
        <xdr:cNvSpPr/>
      </xdr:nvSpPr>
      <xdr:spPr>
        <a:xfrm>
          <a:off x="38100" y="33673"/>
          <a:ext cx="1809750" cy="394952"/>
        </a:xfrm>
        <a:prstGeom prst="bevel">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2000" b="1"/>
            <a:t>INICIO</a:t>
          </a:r>
        </a:p>
      </xdr:txBody>
    </xdr:sp>
    <xdr:clientData/>
  </xdr:twoCellAnchor>
  <xdr:twoCellAnchor>
    <xdr:from>
      <xdr:col>44</xdr:col>
      <xdr:colOff>0</xdr:colOff>
      <xdr:row>1</xdr:row>
      <xdr:rowOff>0</xdr:rowOff>
    </xdr:from>
    <xdr:to>
      <xdr:col>50</xdr:col>
      <xdr:colOff>9525</xdr:colOff>
      <xdr:row>2</xdr:row>
      <xdr:rowOff>123825</xdr:rowOff>
    </xdr:to>
    <xdr:sp macro="" textlink="">
      <xdr:nvSpPr>
        <xdr:cNvPr id="34" name="Rectángulo: esquinas redondeadas 33">
          <a:hlinkClick xmlns:r="http://schemas.openxmlformats.org/officeDocument/2006/relationships" r:id="rId4"/>
          <a:extLst>
            <a:ext uri="{FF2B5EF4-FFF2-40B4-BE49-F238E27FC236}">
              <a16:creationId xmlns:a16="http://schemas.microsoft.com/office/drawing/2014/main" id="{A644F72C-FE00-40D1-B6D1-3F92852849E1}"/>
            </a:ext>
          </a:extLst>
        </xdr:cNvPr>
        <xdr:cNvSpPr/>
      </xdr:nvSpPr>
      <xdr:spPr>
        <a:xfrm>
          <a:off x="10144125" y="66675"/>
          <a:ext cx="1438275" cy="361950"/>
        </a:xfrm>
        <a:prstGeom prst="roundRect">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solidFill>
                <a:srgbClr val="FF0000"/>
              </a:solidFill>
            </a:rPr>
            <a:t>VER DETALLE</a:t>
          </a:r>
          <a:endParaRPr lang="es-PE" sz="1100" b="1">
            <a:solidFill>
              <a:srgbClr val="FF0000"/>
            </a:solidFill>
          </a:endParaRPr>
        </a:p>
      </xdr:txBody>
    </xdr:sp>
    <xdr:clientData/>
  </xdr:twoCellAnchor>
  <xdr:twoCellAnchor editAs="absolute">
    <xdr:from>
      <xdr:col>0</xdr:col>
      <xdr:colOff>38099</xdr:colOff>
      <xdr:row>2</xdr:row>
      <xdr:rowOff>152400</xdr:rowOff>
    </xdr:from>
    <xdr:to>
      <xdr:col>11</xdr:col>
      <xdr:colOff>171449</xdr:colOff>
      <xdr:row>12</xdr:row>
      <xdr:rowOff>95250</xdr:rowOff>
    </xdr:to>
    <mc:AlternateContent xmlns:mc="http://schemas.openxmlformats.org/markup-compatibility/2006" xmlns:sle15="http://schemas.microsoft.com/office/drawing/2012/slicer">
      <mc:Choice Requires="sle15">
        <xdr:graphicFrame macro="">
          <xdr:nvGraphicFramePr>
            <xdr:cNvPr id="37" name="CENTRO DE COSTO">
              <a:extLst>
                <a:ext uri="{FF2B5EF4-FFF2-40B4-BE49-F238E27FC236}">
                  <a16:creationId xmlns:a16="http://schemas.microsoft.com/office/drawing/2014/main" id="{D30000EF-56F4-4968-B172-20E8C7C745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ENTRO DE COSTO"/>
            </a:graphicData>
          </a:graphic>
        </xdr:graphicFrame>
      </mc:Choice>
      <mc:Fallback xmlns="">
        <xdr:sp macro="" textlink="">
          <xdr:nvSpPr>
            <xdr:cNvPr id="0" name=""/>
            <xdr:cNvSpPr>
              <a:spLocks noTextEdit="1"/>
            </xdr:cNvSpPr>
          </xdr:nvSpPr>
          <xdr:spPr>
            <a:xfrm>
              <a:off x="38099" y="457200"/>
              <a:ext cx="2752725" cy="24574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304800</xdr:rowOff>
    </xdr:from>
    <xdr:to>
      <xdr:col>16</xdr:col>
      <xdr:colOff>571500</xdr:colOff>
      <xdr:row>3</xdr:row>
      <xdr:rowOff>47625</xdr:rowOff>
    </xdr:to>
    <xdr:sp macro="" textlink="">
      <xdr:nvSpPr>
        <xdr:cNvPr id="2" name="Flecha: a la derecha 1">
          <a:hlinkClick xmlns:r="http://schemas.openxmlformats.org/officeDocument/2006/relationships" r:id="rId1"/>
          <a:extLst>
            <a:ext uri="{FF2B5EF4-FFF2-40B4-BE49-F238E27FC236}">
              <a16:creationId xmlns:a16="http://schemas.microsoft.com/office/drawing/2014/main" id="{00000000-0008-0000-3700-000002000000}"/>
            </a:ext>
          </a:extLst>
        </xdr:cNvPr>
        <xdr:cNvSpPr>
          <a:spLocks/>
        </xdr:cNvSpPr>
      </xdr:nvSpPr>
      <xdr:spPr>
        <a:xfrm flipH="1">
          <a:off x="0" y="304800"/>
          <a:ext cx="2305050" cy="485775"/>
        </a:xfrm>
        <a:prstGeom prst="rightArrow">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14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47624</xdr:colOff>
      <xdr:row>17</xdr:row>
      <xdr:rowOff>47628</xdr:rowOff>
    </xdr:from>
    <xdr:to>
      <xdr:col>19</xdr:col>
      <xdr:colOff>47625</xdr:colOff>
      <xdr:row>17</xdr:row>
      <xdr:rowOff>228604</xdr:rowOff>
    </xdr:to>
    <xdr:sp macro="" textlink="">
      <xdr:nvSpPr>
        <xdr:cNvPr id="4" name="Flecha: a la derecha 3">
          <a:extLst>
            <a:ext uri="{FF2B5EF4-FFF2-40B4-BE49-F238E27FC236}">
              <a16:creationId xmlns:a16="http://schemas.microsoft.com/office/drawing/2014/main" id="{A2F70D48-DDC1-4F94-8995-CCC61C23FDC5}"/>
            </a:ext>
          </a:extLst>
        </xdr:cNvPr>
        <xdr:cNvSpPr/>
      </xdr:nvSpPr>
      <xdr:spPr>
        <a:xfrm rot="5400000">
          <a:off x="3948112" y="4481515"/>
          <a:ext cx="180976" cy="1066801"/>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0</xdr:col>
      <xdr:colOff>57149</xdr:colOff>
      <xdr:row>2</xdr:row>
      <xdr:rowOff>219074</xdr:rowOff>
    </xdr:from>
    <xdr:to>
      <xdr:col>12</xdr:col>
      <xdr:colOff>114300</xdr:colOff>
      <xdr:row>20</xdr:row>
      <xdr:rowOff>209550</xdr:rowOff>
    </xdr:to>
    <mc:AlternateContent xmlns:mc="http://schemas.openxmlformats.org/markup-compatibility/2006" xmlns:sle15="http://schemas.microsoft.com/office/drawing/2012/slicer">
      <mc:Choice Requires="sle15">
        <xdr:graphicFrame macro="">
          <xdr:nvGraphicFramePr>
            <xdr:cNvPr id="7" name="UNIDAD / UT">
              <a:extLst>
                <a:ext uri="{FF2B5EF4-FFF2-40B4-BE49-F238E27FC236}">
                  <a16:creationId xmlns:a16="http://schemas.microsoft.com/office/drawing/2014/main" id="{B191B027-9897-4CA5-949D-0A865212FBB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IDAD / UT"/>
            </a:graphicData>
          </a:graphic>
        </xdr:graphicFrame>
      </mc:Choice>
      <mc:Fallback xmlns="">
        <xdr:sp macro="" textlink="">
          <xdr:nvSpPr>
            <xdr:cNvPr id="0" name=""/>
            <xdr:cNvSpPr>
              <a:spLocks noTextEdit="1"/>
            </xdr:cNvSpPr>
          </xdr:nvSpPr>
          <xdr:spPr>
            <a:xfrm>
              <a:off x="57149" y="523874"/>
              <a:ext cx="2914651" cy="4562476"/>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111580</xdr:colOff>
      <xdr:row>16</xdr:row>
      <xdr:rowOff>96611</xdr:rowOff>
    </xdr:from>
    <xdr:to>
      <xdr:col>46</xdr:col>
      <xdr:colOff>28575</xdr:colOff>
      <xdr:row>21</xdr:row>
      <xdr:rowOff>247650</xdr:rowOff>
    </xdr:to>
    <mc:AlternateContent xmlns:mc="http://schemas.openxmlformats.org/markup-compatibility/2006" xmlns:sle15="http://schemas.microsoft.com/office/drawing/2012/slicer">
      <mc:Choice Requires="sle15">
        <xdr:graphicFrame macro="">
          <xdr:nvGraphicFramePr>
            <xdr:cNvPr id="8" name="CERTIFICADO POR COMP ANUAL">
              <a:extLst>
                <a:ext uri="{FF2B5EF4-FFF2-40B4-BE49-F238E27FC236}">
                  <a16:creationId xmlns:a16="http://schemas.microsoft.com/office/drawing/2014/main" id="{55543B33-36AD-43BF-9C10-89AB439FD74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ERTIFICADO POR COMP ANUAL"/>
            </a:graphicData>
          </a:graphic>
        </xdr:graphicFrame>
      </mc:Choice>
      <mc:Fallback xmlns="">
        <xdr:sp macro="" textlink="">
          <xdr:nvSpPr>
            <xdr:cNvPr id="0" name=""/>
            <xdr:cNvSpPr>
              <a:spLocks noTextEdit="1"/>
            </xdr:cNvSpPr>
          </xdr:nvSpPr>
          <xdr:spPr>
            <a:xfrm>
              <a:off x="9160330" y="3944711"/>
              <a:ext cx="1821995" cy="1436914"/>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114301</xdr:colOff>
      <xdr:row>22</xdr:row>
      <xdr:rowOff>34018</xdr:rowOff>
    </xdr:from>
    <xdr:to>
      <xdr:col>46</xdr:col>
      <xdr:colOff>19051</xdr:colOff>
      <xdr:row>25</xdr:row>
      <xdr:rowOff>200025</xdr:rowOff>
    </xdr:to>
    <mc:AlternateContent xmlns:mc="http://schemas.openxmlformats.org/markup-compatibility/2006" xmlns:sle15="http://schemas.microsoft.com/office/drawing/2012/slicer">
      <mc:Choice Requires="sle15">
        <xdr:graphicFrame macro="">
          <xdr:nvGraphicFramePr>
            <xdr:cNvPr id="9" name="CERTIFICADO POR DEVENGAR2">
              <a:extLst>
                <a:ext uri="{FF2B5EF4-FFF2-40B4-BE49-F238E27FC236}">
                  <a16:creationId xmlns:a16="http://schemas.microsoft.com/office/drawing/2014/main" id="{318ED78A-2A6C-4DD1-AA27-23697CB996E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ERTIFICADO POR DEVENGAR2"/>
            </a:graphicData>
          </a:graphic>
        </xdr:graphicFrame>
      </mc:Choice>
      <mc:Fallback xmlns="">
        <xdr:sp macro="" textlink="">
          <xdr:nvSpPr>
            <xdr:cNvPr id="0" name=""/>
            <xdr:cNvSpPr>
              <a:spLocks noTextEdit="1"/>
            </xdr:cNvSpPr>
          </xdr:nvSpPr>
          <xdr:spPr>
            <a:xfrm>
              <a:off x="9163051" y="5425168"/>
              <a:ext cx="1809750" cy="937532"/>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61</xdr:col>
      <xdr:colOff>6802</xdr:colOff>
      <xdr:row>16</xdr:row>
      <xdr:rowOff>104774</xdr:rowOff>
    </xdr:from>
    <xdr:to>
      <xdr:col>74</xdr:col>
      <xdr:colOff>66674</xdr:colOff>
      <xdr:row>25</xdr:row>
      <xdr:rowOff>190500</xdr:rowOff>
    </xdr:to>
    <mc:AlternateContent xmlns:mc="http://schemas.openxmlformats.org/markup-compatibility/2006" xmlns:sle15="http://schemas.microsoft.com/office/drawing/2012/slicer">
      <mc:Choice Requires="sle15">
        <xdr:graphicFrame macro="">
          <xdr:nvGraphicFramePr>
            <xdr:cNvPr id="11" name="CONCEPTO DE GASTO">
              <a:extLst>
                <a:ext uri="{FF2B5EF4-FFF2-40B4-BE49-F238E27FC236}">
                  <a16:creationId xmlns:a16="http://schemas.microsoft.com/office/drawing/2014/main" id="{8FA49CC2-45B0-4AAE-809F-5552E1B065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CEPTO DE GASTO"/>
            </a:graphicData>
          </a:graphic>
        </xdr:graphicFrame>
      </mc:Choice>
      <mc:Fallback xmlns="">
        <xdr:sp macro="" textlink="">
          <xdr:nvSpPr>
            <xdr:cNvPr id="0" name=""/>
            <xdr:cNvSpPr>
              <a:spLocks noTextEdit="1"/>
            </xdr:cNvSpPr>
          </xdr:nvSpPr>
          <xdr:spPr>
            <a:xfrm>
              <a:off x="14532427" y="3952874"/>
              <a:ext cx="3155497" cy="2400301"/>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25</xdr:col>
      <xdr:colOff>180974</xdr:colOff>
      <xdr:row>10</xdr:row>
      <xdr:rowOff>10773</xdr:rowOff>
    </xdr:from>
    <xdr:to>
      <xdr:col>28</xdr:col>
      <xdr:colOff>3903</xdr:colOff>
      <xdr:row>11</xdr:row>
      <xdr:rowOff>7</xdr:rowOff>
    </xdr:to>
    <xdr:sp macro="" textlink="">
      <xdr:nvSpPr>
        <xdr:cNvPr id="14" name="Flecha: a la derecha 13">
          <a:extLst>
            <a:ext uri="{FF2B5EF4-FFF2-40B4-BE49-F238E27FC236}">
              <a16:creationId xmlns:a16="http://schemas.microsoft.com/office/drawing/2014/main" id="{FD980552-AD05-4B8D-AA2B-AD8D8A3BD71A}"/>
            </a:ext>
          </a:extLst>
        </xdr:cNvPr>
        <xdr:cNvSpPr/>
      </xdr:nvSpPr>
      <xdr:spPr>
        <a:xfrm rot="5400000">
          <a:off x="6279546" y="3199076"/>
          <a:ext cx="246409" cy="537304"/>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21</xdr:col>
      <xdr:colOff>38100</xdr:colOff>
      <xdr:row>6</xdr:row>
      <xdr:rowOff>74614</xdr:rowOff>
    </xdr:from>
    <xdr:to>
      <xdr:col>23</xdr:col>
      <xdr:colOff>0</xdr:colOff>
      <xdr:row>7</xdr:row>
      <xdr:rowOff>200025</xdr:rowOff>
    </xdr:to>
    <xdr:sp macro="" textlink="">
      <xdr:nvSpPr>
        <xdr:cNvPr id="18" name="Flecha: a la derecha 17">
          <a:extLst>
            <a:ext uri="{FF2B5EF4-FFF2-40B4-BE49-F238E27FC236}">
              <a16:creationId xmlns:a16="http://schemas.microsoft.com/office/drawing/2014/main" id="{3F5AF462-FFFA-4C67-B850-CDFF3007F536}"/>
            </a:ext>
          </a:extLst>
        </xdr:cNvPr>
        <xdr:cNvSpPr/>
      </xdr:nvSpPr>
      <xdr:spPr>
        <a:xfrm>
          <a:off x="5038725" y="2894014"/>
          <a:ext cx="438150" cy="382586"/>
        </a:xfrm>
        <a:prstGeom prst="rightArrow">
          <a:avLst>
            <a:gd name="adj1" fmla="val 45418"/>
            <a:gd name="adj2" fmla="val 50000"/>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46</xdr:col>
      <xdr:colOff>66674</xdr:colOff>
      <xdr:row>0</xdr:row>
      <xdr:rowOff>57150</xdr:rowOff>
    </xdr:from>
    <xdr:to>
      <xdr:col>60</xdr:col>
      <xdr:colOff>180975</xdr:colOff>
      <xdr:row>16</xdr:row>
      <xdr:rowOff>53877</xdr:rowOff>
    </xdr:to>
    <mc:AlternateContent xmlns:mc="http://schemas.openxmlformats.org/markup-compatibility/2006" xmlns:sle15="http://schemas.microsoft.com/office/drawing/2012/slicer">
      <mc:Choice Requires="sle15">
        <xdr:graphicFrame macro="">
          <xdr:nvGraphicFramePr>
            <xdr:cNvPr id="20" name="N° de CCP + Glosa">
              <a:extLst>
                <a:ext uri="{FF2B5EF4-FFF2-40B4-BE49-F238E27FC236}">
                  <a16:creationId xmlns:a16="http://schemas.microsoft.com/office/drawing/2014/main" id="{BFDF47FC-302A-4347-B89A-A2BCE1A3E3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 de CCP + Glosa"/>
            </a:graphicData>
          </a:graphic>
        </xdr:graphicFrame>
      </mc:Choice>
      <mc:Fallback xmlns="">
        <xdr:sp macro="" textlink="">
          <xdr:nvSpPr>
            <xdr:cNvPr id="0" name=""/>
            <xdr:cNvSpPr>
              <a:spLocks noTextEdit="1"/>
            </xdr:cNvSpPr>
          </xdr:nvSpPr>
          <xdr:spPr>
            <a:xfrm>
              <a:off x="11020424" y="57150"/>
              <a:ext cx="3448051" cy="3844827"/>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114300</xdr:colOff>
      <xdr:row>0</xdr:row>
      <xdr:rowOff>57149</xdr:rowOff>
    </xdr:from>
    <xdr:to>
      <xdr:col>46</xdr:col>
      <xdr:colOff>19050</xdr:colOff>
      <xdr:row>12</xdr:row>
      <xdr:rowOff>133350</xdr:rowOff>
    </xdr:to>
    <mc:AlternateContent xmlns:mc="http://schemas.openxmlformats.org/markup-compatibility/2006" xmlns:sle15="http://schemas.microsoft.com/office/drawing/2012/slicer">
      <mc:Choice Requires="sle15">
        <xdr:graphicFrame macro="">
          <xdr:nvGraphicFramePr>
            <xdr:cNvPr id="21" name="Clasif + Desc.">
              <a:extLst>
                <a:ext uri="{FF2B5EF4-FFF2-40B4-BE49-F238E27FC236}">
                  <a16:creationId xmlns:a16="http://schemas.microsoft.com/office/drawing/2014/main" id="{0E0C1B76-05A7-4234-A324-B88ACD31C22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lasif + Desc."/>
            </a:graphicData>
          </a:graphic>
        </xdr:graphicFrame>
      </mc:Choice>
      <mc:Fallback xmlns="">
        <xdr:sp macro="" textlink="">
          <xdr:nvSpPr>
            <xdr:cNvPr id="0" name=""/>
            <xdr:cNvSpPr>
              <a:spLocks noTextEdit="1"/>
            </xdr:cNvSpPr>
          </xdr:nvSpPr>
          <xdr:spPr>
            <a:xfrm>
              <a:off x="9163050" y="57149"/>
              <a:ext cx="1809750" cy="2895601"/>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31</xdr:col>
      <xdr:colOff>219075</xdr:colOff>
      <xdr:row>3</xdr:row>
      <xdr:rowOff>142875</xdr:rowOff>
    </xdr:from>
    <xdr:to>
      <xdr:col>38</xdr:col>
      <xdr:colOff>57150</xdr:colOff>
      <xdr:row>11</xdr:row>
      <xdr:rowOff>104775</xdr:rowOff>
    </xdr:to>
    <mc:AlternateContent xmlns:mc="http://schemas.openxmlformats.org/markup-compatibility/2006" xmlns:sle15="http://schemas.microsoft.com/office/drawing/2012/slicer">
      <mc:Choice Requires="sle15">
        <xdr:graphicFrame macro="">
          <xdr:nvGraphicFramePr>
            <xdr:cNvPr id="27" name="MES">
              <a:extLst>
                <a:ext uri="{FF2B5EF4-FFF2-40B4-BE49-F238E27FC236}">
                  <a16:creationId xmlns:a16="http://schemas.microsoft.com/office/drawing/2014/main" id="{F1ADBD6B-2165-4216-96F9-508683B609E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7600950" y="685800"/>
              <a:ext cx="1504950" cy="19812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61</xdr:col>
      <xdr:colOff>9524</xdr:colOff>
      <xdr:row>0</xdr:row>
      <xdr:rowOff>57150</xdr:rowOff>
    </xdr:from>
    <xdr:to>
      <xdr:col>74</xdr:col>
      <xdr:colOff>57150</xdr:colOff>
      <xdr:row>16</xdr:row>
      <xdr:rowOff>47625</xdr:rowOff>
    </xdr:to>
    <mc:AlternateContent xmlns:mc="http://schemas.openxmlformats.org/markup-compatibility/2006" xmlns:sle15="http://schemas.microsoft.com/office/drawing/2012/slicer">
      <mc:Choice Requires="sle15">
        <xdr:graphicFrame macro="">
          <xdr:nvGraphicFramePr>
            <xdr:cNvPr id="28" name="NOMBRE PROVEEDOR">
              <a:extLst>
                <a:ext uri="{FF2B5EF4-FFF2-40B4-BE49-F238E27FC236}">
                  <a16:creationId xmlns:a16="http://schemas.microsoft.com/office/drawing/2014/main" id="{E2437C30-F417-40F5-9C07-CFD8F4816FA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OMBRE PROVEEDOR"/>
            </a:graphicData>
          </a:graphic>
        </xdr:graphicFrame>
      </mc:Choice>
      <mc:Fallback xmlns="">
        <xdr:sp macro="" textlink="">
          <xdr:nvSpPr>
            <xdr:cNvPr id="0" name=""/>
            <xdr:cNvSpPr>
              <a:spLocks noTextEdit="1"/>
            </xdr:cNvSpPr>
          </xdr:nvSpPr>
          <xdr:spPr>
            <a:xfrm>
              <a:off x="14535149" y="57150"/>
              <a:ext cx="3143251" cy="383857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24</xdr:col>
      <xdr:colOff>171449</xdr:colOff>
      <xdr:row>17</xdr:row>
      <xdr:rowOff>38102</xdr:rowOff>
    </xdr:from>
    <xdr:to>
      <xdr:col>29</xdr:col>
      <xdr:colOff>47625</xdr:colOff>
      <xdr:row>17</xdr:row>
      <xdr:rowOff>219078</xdr:rowOff>
    </xdr:to>
    <xdr:sp macro="" textlink="">
      <xdr:nvSpPr>
        <xdr:cNvPr id="29" name="Flecha: a la derecha 28">
          <a:extLst>
            <a:ext uri="{FF2B5EF4-FFF2-40B4-BE49-F238E27FC236}">
              <a16:creationId xmlns:a16="http://schemas.microsoft.com/office/drawing/2014/main" id="{700534BB-D6FE-5387-84F6-C8E277420CFC}"/>
            </a:ext>
          </a:extLst>
        </xdr:cNvPr>
        <xdr:cNvSpPr/>
      </xdr:nvSpPr>
      <xdr:spPr>
        <a:xfrm rot="5400000">
          <a:off x="6329362" y="4471989"/>
          <a:ext cx="180976" cy="1066801"/>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46</xdr:col>
      <xdr:colOff>57150</xdr:colOff>
      <xdr:row>16</xdr:row>
      <xdr:rowOff>104776</xdr:rowOff>
    </xdr:from>
    <xdr:to>
      <xdr:col>53</xdr:col>
      <xdr:colOff>219075</xdr:colOff>
      <xdr:row>21</xdr:row>
      <xdr:rowOff>9525</xdr:rowOff>
    </xdr:to>
    <mc:AlternateContent xmlns:mc="http://schemas.openxmlformats.org/markup-compatibility/2006" xmlns:sle15="http://schemas.microsoft.com/office/drawing/2012/slicer">
      <mc:Choice Requires="sle15">
        <xdr:graphicFrame macro="">
          <xdr:nvGraphicFramePr>
            <xdr:cNvPr id="102" name="DISPOSITIVO LEGAL">
              <a:extLst>
                <a:ext uri="{FF2B5EF4-FFF2-40B4-BE49-F238E27FC236}">
                  <a16:creationId xmlns:a16="http://schemas.microsoft.com/office/drawing/2014/main" id="{7CCD7176-A015-4FE0-B1C3-079C0169911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ISPOSITIVO LEGAL"/>
            </a:graphicData>
          </a:graphic>
        </xdr:graphicFrame>
      </mc:Choice>
      <mc:Fallback xmlns="">
        <xdr:sp macro="" textlink="">
          <xdr:nvSpPr>
            <xdr:cNvPr id="0" name=""/>
            <xdr:cNvSpPr>
              <a:spLocks noTextEdit="1"/>
            </xdr:cNvSpPr>
          </xdr:nvSpPr>
          <xdr:spPr>
            <a:xfrm>
              <a:off x="11010900" y="3952876"/>
              <a:ext cx="1828800" cy="1190624"/>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54</xdr:col>
      <xdr:colOff>19051</xdr:colOff>
      <xdr:row>16</xdr:row>
      <xdr:rowOff>95251</xdr:rowOff>
    </xdr:from>
    <xdr:to>
      <xdr:col>60</xdr:col>
      <xdr:colOff>171451</xdr:colOff>
      <xdr:row>21</xdr:row>
      <xdr:rowOff>9525</xdr:rowOff>
    </xdr:to>
    <mc:AlternateContent xmlns:mc="http://schemas.openxmlformats.org/markup-compatibility/2006" xmlns:sle15="http://schemas.microsoft.com/office/drawing/2012/slicer">
      <mc:Choice Requires="sle15">
        <xdr:graphicFrame macro="">
          <xdr:nvGraphicFramePr>
            <xdr:cNvPr id="103" name="PROG. PPTAL.">
              <a:extLst>
                <a:ext uri="{FF2B5EF4-FFF2-40B4-BE49-F238E27FC236}">
                  <a16:creationId xmlns:a16="http://schemas.microsoft.com/office/drawing/2014/main" id="{DBA8ED10-07E8-4317-8F27-640AEE9F4B4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G. PPTAL."/>
            </a:graphicData>
          </a:graphic>
        </xdr:graphicFrame>
      </mc:Choice>
      <mc:Fallback xmlns="">
        <xdr:sp macro="" textlink="">
          <xdr:nvSpPr>
            <xdr:cNvPr id="0" name=""/>
            <xdr:cNvSpPr>
              <a:spLocks noTextEdit="1"/>
            </xdr:cNvSpPr>
          </xdr:nvSpPr>
          <xdr:spPr>
            <a:xfrm>
              <a:off x="12877801" y="3943351"/>
              <a:ext cx="1581150" cy="12001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46</xdr:col>
      <xdr:colOff>57150</xdr:colOff>
      <xdr:row>21</xdr:row>
      <xdr:rowOff>38100</xdr:rowOff>
    </xdr:from>
    <xdr:to>
      <xdr:col>60</xdr:col>
      <xdr:colOff>171450</xdr:colOff>
      <xdr:row>25</xdr:row>
      <xdr:rowOff>200025</xdr:rowOff>
    </xdr:to>
    <mc:AlternateContent xmlns:mc="http://schemas.openxmlformats.org/markup-compatibility/2006" xmlns:sle15="http://schemas.microsoft.com/office/drawing/2012/slicer">
      <mc:Choice Requires="sle15">
        <xdr:graphicFrame macro="">
          <xdr:nvGraphicFramePr>
            <xdr:cNvPr id="104" name="ACT. PPTAL.">
              <a:extLst>
                <a:ext uri="{FF2B5EF4-FFF2-40B4-BE49-F238E27FC236}">
                  <a16:creationId xmlns:a16="http://schemas.microsoft.com/office/drawing/2014/main" id="{76114AFA-077A-464E-A431-B518F6A24C4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CT. PPTAL."/>
            </a:graphicData>
          </a:graphic>
        </xdr:graphicFrame>
      </mc:Choice>
      <mc:Fallback xmlns="">
        <xdr:sp macro="" textlink="">
          <xdr:nvSpPr>
            <xdr:cNvPr id="0" name=""/>
            <xdr:cNvSpPr>
              <a:spLocks noTextEdit="1"/>
            </xdr:cNvSpPr>
          </xdr:nvSpPr>
          <xdr:spPr>
            <a:xfrm>
              <a:off x="11010900" y="5172075"/>
              <a:ext cx="3448050" cy="11906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16</xdr:col>
      <xdr:colOff>47624</xdr:colOff>
      <xdr:row>10</xdr:row>
      <xdr:rowOff>10774</xdr:rowOff>
    </xdr:from>
    <xdr:to>
      <xdr:col>18</xdr:col>
      <xdr:colOff>51528</xdr:colOff>
      <xdr:row>11</xdr:row>
      <xdr:rowOff>8</xdr:rowOff>
    </xdr:to>
    <xdr:sp macro="" textlink="">
      <xdr:nvSpPr>
        <xdr:cNvPr id="105" name="Flecha: a la derecha 104">
          <a:extLst>
            <a:ext uri="{FF2B5EF4-FFF2-40B4-BE49-F238E27FC236}">
              <a16:creationId xmlns:a16="http://schemas.microsoft.com/office/drawing/2014/main" id="{565EE9E1-AC28-307F-A3F0-7EE52F8B314E}"/>
            </a:ext>
          </a:extLst>
        </xdr:cNvPr>
        <xdr:cNvSpPr/>
      </xdr:nvSpPr>
      <xdr:spPr>
        <a:xfrm rot="5400000">
          <a:off x="3917346" y="2941902"/>
          <a:ext cx="246409" cy="537304"/>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38</xdr:col>
      <xdr:colOff>104775</xdr:colOff>
      <xdr:row>12</xdr:row>
      <xdr:rowOff>180976</xdr:rowOff>
    </xdr:from>
    <xdr:to>
      <xdr:col>46</xdr:col>
      <xdr:colOff>28575</xdr:colOff>
      <xdr:row>16</xdr:row>
      <xdr:rowOff>47625</xdr:rowOff>
    </xdr:to>
    <mc:AlternateContent xmlns:mc="http://schemas.openxmlformats.org/markup-compatibility/2006" xmlns:sle15="http://schemas.microsoft.com/office/drawing/2012/slicer">
      <mc:Choice Requires="sle15">
        <xdr:graphicFrame macro="">
          <xdr:nvGraphicFramePr>
            <xdr:cNvPr id="106" name="RESTRINGIDA / NO RESTRINGIDA">
              <a:extLst>
                <a:ext uri="{FF2B5EF4-FFF2-40B4-BE49-F238E27FC236}">
                  <a16:creationId xmlns:a16="http://schemas.microsoft.com/office/drawing/2014/main" id="{D3541DF8-EAAC-4191-BD0F-03313E79E8D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STRINGIDA / NO RESTRINGIDA"/>
            </a:graphicData>
          </a:graphic>
        </xdr:graphicFrame>
      </mc:Choice>
      <mc:Fallback xmlns="">
        <xdr:sp macro="" textlink="">
          <xdr:nvSpPr>
            <xdr:cNvPr id="0" name=""/>
            <xdr:cNvSpPr>
              <a:spLocks noTextEdit="1"/>
            </xdr:cNvSpPr>
          </xdr:nvSpPr>
          <xdr:spPr>
            <a:xfrm>
              <a:off x="9153525" y="3000376"/>
              <a:ext cx="1828800" cy="8953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0</xdr:col>
      <xdr:colOff>76200</xdr:colOff>
      <xdr:row>0</xdr:row>
      <xdr:rowOff>47623</xdr:rowOff>
    </xdr:from>
    <xdr:to>
      <xdr:col>8</xdr:col>
      <xdr:colOff>76200</xdr:colOff>
      <xdr:row>2</xdr:row>
      <xdr:rowOff>161924</xdr:rowOff>
    </xdr:to>
    <xdr:sp macro="" textlink="">
      <xdr:nvSpPr>
        <xdr:cNvPr id="3" name="Rectángulo: biselado 2">
          <a:hlinkClick xmlns:r="http://schemas.openxmlformats.org/officeDocument/2006/relationships" r:id="rId1"/>
          <a:extLst>
            <a:ext uri="{FF2B5EF4-FFF2-40B4-BE49-F238E27FC236}">
              <a16:creationId xmlns:a16="http://schemas.microsoft.com/office/drawing/2014/main" id="{7FE43433-6315-45CE-9E3D-0CE5DEBB8FEE}"/>
            </a:ext>
          </a:extLst>
        </xdr:cNvPr>
        <xdr:cNvSpPr/>
      </xdr:nvSpPr>
      <xdr:spPr>
        <a:xfrm>
          <a:off x="76200" y="47623"/>
          <a:ext cx="1905000" cy="419101"/>
        </a:xfrm>
        <a:prstGeom prst="bevel">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400" b="1"/>
            <a:t>INICIO</a:t>
          </a:r>
        </a:p>
      </xdr:txBody>
    </xdr:sp>
    <xdr:clientData/>
  </xdr:twoCellAnchor>
  <xdr:twoCellAnchor>
    <xdr:from>
      <xdr:col>32</xdr:col>
      <xdr:colOff>0</xdr:colOff>
      <xdr:row>0</xdr:row>
      <xdr:rowOff>66674</xdr:rowOff>
    </xdr:from>
    <xdr:to>
      <xdr:col>38</xdr:col>
      <xdr:colOff>57150</xdr:colOff>
      <xdr:row>2</xdr:row>
      <xdr:rowOff>209549</xdr:rowOff>
    </xdr:to>
    <xdr:sp macro="" textlink="">
      <xdr:nvSpPr>
        <xdr:cNvPr id="5" name="Rectángulo: esquinas redondeadas 4">
          <a:hlinkClick xmlns:r="http://schemas.openxmlformats.org/officeDocument/2006/relationships" r:id="rId2"/>
          <a:extLst>
            <a:ext uri="{FF2B5EF4-FFF2-40B4-BE49-F238E27FC236}">
              <a16:creationId xmlns:a16="http://schemas.microsoft.com/office/drawing/2014/main" id="{160C7568-4454-43EB-A742-E548E409C540}"/>
            </a:ext>
          </a:extLst>
        </xdr:cNvPr>
        <xdr:cNvSpPr/>
      </xdr:nvSpPr>
      <xdr:spPr>
        <a:xfrm>
          <a:off x="7620000" y="66674"/>
          <a:ext cx="1485900" cy="447675"/>
        </a:xfrm>
        <a:prstGeom prst="roundRect">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800" b="1">
              <a:solidFill>
                <a:srgbClr val="FF0000"/>
              </a:solidFill>
            </a:rPr>
            <a:t>VER DETALLE</a:t>
          </a:r>
          <a:endParaRPr lang="es-PE" sz="1200" b="1">
            <a:solidFill>
              <a:srgbClr val="FF0000"/>
            </a:solidFill>
          </a:endParaRPr>
        </a:p>
      </xdr:txBody>
    </xdr:sp>
    <xdr:clientData/>
  </xdr:twoCellAnchor>
  <xdr:twoCellAnchor editAs="absolute">
    <xdr:from>
      <xdr:col>38</xdr:col>
      <xdr:colOff>104774</xdr:colOff>
      <xdr:row>25</xdr:row>
      <xdr:rowOff>238126</xdr:rowOff>
    </xdr:from>
    <xdr:to>
      <xdr:col>74</xdr:col>
      <xdr:colOff>57150</xdr:colOff>
      <xdr:row>28</xdr:row>
      <xdr:rowOff>76201</xdr:rowOff>
    </xdr:to>
    <mc:AlternateContent xmlns:mc="http://schemas.openxmlformats.org/markup-compatibility/2006" xmlns:sle15="http://schemas.microsoft.com/office/drawing/2012/slicer">
      <mc:Choice Requires="sle15">
        <xdr:graphicFrame macro="">
          <xdr:nvGraphicFramePr>
            <xdr:cNvPr id="2" name="OF. NAC. / UT / TRANSF">
              <a:extLst>
                <a:ext uri="{FF2B5EF4-FFF2-40B4-BE49-F238E27FC236}">
                  <a16:creationId xmlns:a16="http://schemas.microsoft.com/office/drawing/2014/main" id="{FA45CE20-52F7-4EFF-8572-FC7EA329CA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F. NAC. / UT / TRANSF"/>
            </a:graphicData>
          </a:graphic>
        </xdr:graphicFrame>
      </mc:Choice>
      <mc:Fallback xmlns="">
        <xdr:sp macro="" textlink="">
          <xdr:nvSpPr>
            <xdr:cNvPr id="0" name=""/>
            <xdr:cNvSpPr>
              <a:spLocks noTextEdit="1"/>
            </xdr:cNvSpPr>
          </xdr:nvSpPr>
          <xdr:spPr>
            <a:xfrm>
              <a:off x="9153524" y="6400801"/>
              <a:ext cx="8524876" cy="6096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47625</xdr:colOff>
      <xdr:row>21</xdr:row>
      <xdr:rowOff>0</xdr:rowOff>
    </xdr:from>
    <xdr:to>
      <xdr:col>12</xdr:col>
      <xdr:colOff>104775</xdr:colOff>
      <xdr:row>27</xdr:row>
      <xdr:rowOff>171450</xdr:rowOff>
    </xdr:to>
    <mc:AlternateContent xmlns:mc="http://schemas.openxmlformats.org/markup-compatibility/2006" xmlns:sle15="http://schemas.microsoft.com/office/drawing/2012/slicer">
      <mc:Choice Requires="sle15">
        <xdr:graphicFrame macro="">
          <xdr:nvGraphicFramePr>
            <xdr:cNvPr id="6" name="Sec. Fun.">
              <a:extLst>
                <a:ext uri="{FF2B5EF4-FFF2-40B4-BE49-F238E27FC236}">
                  <a16:creationId xmlns:a16="http://schemas.microsoft.com/office/drawing/2014/main" id="{2BFF132C-A633-4C4A-9D29-A19B7BA0EB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c. Fun."/>
            </a:graphicData>
          </a:graphic>
        </xdr:graphicFrame>
      </mc:Choice>
      <mc:Fallback xmlns="">
        <xdr:sp macro="" textlink="">
          <xdr:nvSpPr>
            <xdr:cNvPr id="0" name=""/>
            <xdr:cNvSpPr>
              <a:spLocks noTextEdit="1"/>
            </xdr:cNvSpPr>
          </xdr:nvSpPr>
          <xdr:spPr>
            <a:xfrm>
              <a:off x="47625" y="5133975"/>
              <a:ext cx="2914650" cy="17145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76</xdr:col>
      <xdr:colOff>0</xdr:colOff>
      <xdr:row>1</xdr:row>
      <xdr:rowOff>0</xdr:rowOff>
    </xdr:from>
    <xdr:to>
      <xdr:col>83</xdr:col>
      <xdr:colOff>144780</xdr:colOff>
      <xdr:row>4</xdr:row>
      <xdr:rowOff>169271</xdr:rowOff>
    </xdr:to>
    <mc:AlternateContent xmlns:mc="http://schemas.openxmlformats.org/markup-compatibility/2006" xmlns:sle15="http://schemas.microsoft.com/office/drawing/2012/slicer">
      <mc:Choice Requires="sle15">
        <xdr:graphicFrame macro="">
          <xdr:nvGraphicFramePr>
            <xdr:cNvPr id="10" name="COMP. ANUAL POR DEVENGAR2">
              <a:extLst>
                <a:ext uri="{FF2B5EF4-FFF2-40B4-BE49-F238E27FC236}">
                  <a16:creationId xmlns:a16="http://schemas.microsoft.com/office/drawing/2014/main" id="{D92D5C38-88CB-4B0F-A695-8EF48F09EAF4}"/>
                </a:ext>
              </a:extLst>
            </xdr:cNvPr>
            <xdr:cNvGraphicFramePr/>
          </xdr:nvGraphicFramePr>
          <xdr:xfrm>
            <a:off x="0" y="0"/>
            <a:ext cx="0" cy="0"/>
          </xdr:xfrm>
          <a:graphic>
            <a:graphicData uri="http://schemas.microsoft.com/office/drawing/2010/slicer">
              <sle:slicer xmlns:sle="http://schemas.microsoft.com/office/drawing/2010/slicer" name="COMP. ANUAL POR DEVENGAR2"/>
            </a:graphicData>
          </a:graphic>
        </xdr:graphicFrame>
      </mc:Choice>
      <mc:Fallback xmlns="">
        <xdr:sp macro="" textlink="">
          <xdr:nvSpPr>
            <xdr:cNvPr id="0" name=""/>
            <xdr:cNvSpPr>
              <a:spLocks noTextEdit="1"/>
            </xdr:cNvSpPr>
          </xdr:nvSpPr>
          <xdr:spPr>
            <a:xfrm>
              <a:off x="18587357" y="68036"/>
              <a:ext cx="1859280" cy="904056"/>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47625</xdr:rowOff>
    </xdr:from>
    <xdr:to>
      <xdr:col>7</xdr:col>
      <xdr:colOff>66675</xdr:colOff>
      <xdr:row>2</xdr:row>
      <xdr:rowOff>114300</xdr:rowOff>
    </xdr:to>
    <xdr:sp macro="" textlink="">
      <xdr:nvSpPr>
        <xdr:cNvPr id="2" name="Flecha: a la derecha 1">
          <a:hlinkClick xmlns:r="http://schemas.openxmlformats.org/officeDocument/2006/relationships" r:id="rId1"/>
          <a:extLst>
            <a:ext uri="{FF2B5EF4-FFF2-40B4-BE49-F238E27FC236}">
              <a16:creationId xmlns:a16="http://schemas.microsoft.com/office/drawing/2014/main" id="{3BE7DD5C-5244-4609-B24B-6032BE38D8C8}"/>
            </a:ext>
          </a:extLst>
        </xdr:cNvPr>
        <xdr:cNvSpPr>
          <a:spLocks/>
        </xdr:cNvSpPr>
      </xdr:nvSpPr>
      <xdr:spPr>
        <a:xfrm flipH="1">
          <a:off x="3562350" y="47625"/>
          <a:ext cx="1914525" cy="485775"/>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31</xdr:col>
      <xdr:colOff>0</xdr:colOff>
      <xdr:row>0</xdr:row>
      <xdr:rowOff>0</xdr:rowOff>
    </xdr:from>
    <xdr:to>
      <xdr:col>32</xdr:col>
      <xdr:colOff>862292</xdr:colOff>
      <xdr:row>2</xdr:row>
      <xdr:rowOff>66675</xdr:rowOff>
    </xdr:to>
    <xdr:sp macro="" textlink="">
      <xdr:nvSpPr>
        <xdr:cNvPr id="3" name="Flecha: a la derecha 2">
          <a:hlinkClick xmlns:r="http://schemas.openxmlformats.org/officeDocument/2006/relationships" r:id="rId1"/>
          <a:extLst>
            <a:ext uri="{FF2B5EF4-FFF2-40B4-BE49-F238E27FC236}">
              <a16:creationId xmlns:a16="http://schemas.microsoft.com/office/drawing/2014/main" id="{CB6FF8F3-B7C8-4027-B273-A60B8069823C}"/>
            </a:ext>
          </a:extLst>
        </xdr:cNvPr>
        <xdr:cNvSpPr>
          <a:spLocks/>
        </xdr:cNvSpPr>
      </xdr:nvSpPr>
      <xdr:spPr>
        <a:xfrm flipH="1">
          <a:off x="37315588" y="0"/>
          <a:ext cx="1915645" cy="492499"/>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47</xdr:col>
      <xdr:colOff>0</xdr:colOff>
      <xdr:row>0</xdr:row>
      <xdr:rowOff>0</xdr:rowOff>
    </xdr:from>
    <xdr:to>
      <xdr:col>50</xdr:col>
      <xdr:colOff>0</xdr:colOff>
      <xdr:row>2</xdr:row>
      <xdr:rowOff>66675</xdr:rowOff>
    </xdr:to>
    <xdr:sp macro="" textlink="">
      <xdr:nvSpPr>
        <xdr:cNvPr id="4" name="Flecha: a la derecha 3">
          <a:hlinkClick xmlns:r="http://schemas.openxmlformats.org/officeDocument/2006/relationships" r:id="rId1"/>
          <a:extLst>
            <a:ext uri="{FF2B5EF4-FFF2-40B4-BE49-F238E27FC236}">
              <a16:creationId xmlns:a16="http://schemas.microsoft.com/office/drawing/2014/main" id="{79F06711-7399-4E45-B2D0-7C9BE234B469}"/>
            </a:ext>
          </a:extLst>
        </xdr:cNvPr>
        <xdr:cNvSpPr>
          <a:spLocks/>
        </xdr:cNvSpPr>
      </xdr:nvSpPr>
      <xdr:spPr>
        <a:xfrm flipH="1">
          <a:off x="52040118" y="0"/>
          <a:ext cx="1915645" cy="492499"/>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16</xdr:col>
      <xdr:colOff>0</xdr:colOff>
      <xdr:row>0</xdr:row>
      <xdr:rowOff>0</xdr:rowOff>
    </xdr:from>
    <xdr:to>
      <xdr:col>18</xdr:col>
      <xdr:colOff>443192</xdr:colOff>
      <xdr:row>2</xdr:row>
      <xdr:rowOff>66675</xdr:rowOff>
    </xdr:to>
    <xdr:sp macro="" textlink="">
      <xdr:nvSpPr>
        <xdr:cNvPr id="5" name="Flecha: a la derecha 4">
          <a:hlinkClick xmlns:r="http://schemas.openxmlformats.org/officeDocument/2006/relationships" r:id="rId1"/>
          <a:extLst>
            <a:ext uri="{FF2B5EF4-FFF2-40B4-BE49-F238E27FC236}">
              <a16:creationId xmlns:a16="http://schemas.microsoft.com/office/drawing/2014/main" id="{E8F3A691-8126-40E7-8F31-943CFE47D880}"/>
            </a:ext>
          </a:extLst>
        </xdr:cNvPr>
        <xdr:cNvSpPr>
          <a:spLocks/>
        </xdr:cNvSpPr>
      </xdr:nvSpPr>
      <xdr:spPr>
        <a:xfrm flipH="1">
          <a:off x="19631025" y="0"/>
          <a:ext cx="2843492" cy="485775"/>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ACKUP_PC_TRABAJAPERU_04-03-2022\00.%2001-01-2024\3.%20Ficha516_Previsiones_2024_VF.xlsx" TargetMode="External"/><Relationship Id="rId1" Type="http://schemas.openxmlformats.org/officeDocument/2006/relationships/externalLinkPath" Target="https://trabajaperu-my.sharepoint.com/BACKUP_PC_TRABAJAPERU_04-03-2022/00.%2001-01-2024/3.%20Ficha516_Previsiones_2024_V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mail.vivienda.gob.pe/service/home/~/DU%20035-RELACION%20PIPS-DS-111111--PARA%20CONTROL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rabajaperu-my.sharepoint.com/DOCUMENTOS/UGPPME%202021/DEMANDA%20ADICIONAL/DEMANDA%20ADICIONAL%20-%20AREQUIP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TRAMITE%20DOCUMENTARIO%20-%20ISRAEL\CFPP.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RMH\Rosilda\UGPPME%202019\DATA\DEMANDA%20FINAL\5%20millones\DS%20118-2019-EF.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BACKUP/D/RMH/Rosilda/UGPPME%202019/DATA/2..presupuesto%202019%20(incluye%20demanda%20final).xlsm" TargetMode="External"/><Relationship Id="rId1" Type="http://schemas.openxmlformats.org/officeDocument/2006/relationships/externalLinkPath" Target="/BACKUP/D/RMH/Rosilda/UGPPME%202019/DATA/2..presupuesto%202019%20(incluye%20demanda%20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05.04.19\DATA\CAS%20Y%20PRACTICANTES\CAS%20mensual%20(actualizabl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BACKUP/D/RMH/Rosilda/UGPPME%202019/NOTAS/NMP%20119%20-%20120%20-%20121%20-%20122%20%20-%202019.xlsx" TargetMode="External"/><Relationship Id="rId1" Type="http://schemas.openxmlformats.org/officeDocument/2006/relationships/externalLinkPath" Target="/BACKUP/D/RMH/Rosilda/UGPPME%202019/NOTAS/NMP%20119%20-%20120%20-%20121%20-%20122%20%20-%202019.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spinozac/Desktop/FichaSegARCC_05112018.xlsx" TargetMode="External"/><Relationship Id="rId1" Type="http://schemas.openxmlformats.org/officeDocument/2006/relationships/externalLinkPath" Target="/Users/cespinozac/Desktop/FichaSegARCC_05112018.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ROSY/Downloads/ASIGNACION_PRESUPUESTARIA_DEMANDA_ADICIONAL_2021-17.12.20.xlsx" TargetMode="External"/><Relationship Id="rId1" Type="http://schemas.openxmlformats.org/officeDocument/2006/relationships/externalLinkPath" Target="/Users/ROSY/Downloads/ASIGNACION_PRESUPUESTARIA_DEMANDA_ADICIONAL_2021-17.12.2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ATA\Presupuesto%20y%20Ejecuci&#243;n%202021.(1vf).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trabajaperu-my.sharepoint.com/BACKUP_PC_TRABAJAPERU_04-03-2022/DESCARGAS/ASIGNACION_PIM_2022.VF.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osilda/UGPPME%202019/CAJA%20CHICA/Presupuesto%20DE%20CAJA%20CHICA%202019.xlsx" TargetMode="External"/><Relationship Id="rId1" Type="http://schemas.openxmlformats.org/officeDocument/2006/relationships/externalLinkPath" Target="/Rosilda/UGPPME%202019/CAJA%20CHICA/Presupuesto%20DE%20CAJA%20CHICA%202019.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ldelacruz/Downloads/Cuadros%201%20y%202_Anexo_05.xlsx" TargetMode="External"/><Relationship Id="rId1" Type="http://schemas.openxmlformats.org/officeDocument/2006/relationships/externalLinkPath" Target="/Users/ldelacruz/Downloads/Cuadros%201%20y%202_Anexo_0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trabajaperu-my.sharepoint.com/DOCUMENTOS/UGPPME%202021/DATA/PRESPUESTO_2021_DESAGREGADO_11.01.2021_rev.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trabajaperu-my.sharepoint.com/DOCUMENTOS/UPPSM%202022/PRESUPUESTO_AJUSTADO_A_LA_PIA_2022(revisado)_TIPO%20DE%20INSUMOS.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PARODI%20SCHMIDT%20ISRAEL\CFPP\CCP\Clasificadores%20de%20gastos.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Rosilda/UGPPME%202019/CUADRO%20DE%20NECESIDADES%202019/ultimo.%20cuadro%20de%20necesidades/2.Martes.CUADRO%20DE%20NECESIDADES-2019%20(002)%20(002).xlsx" TargetMode="External"/><Relationship Id="rId1" Type="http://schemas.openxmlformats.org/officeDocument/2006/relationships/externalLinkPath" Target="/Rosilda/UGPPME%202019/CUADRO%20DE%20NECESIDADES%202019/ultimo.%20cuadro%20de%20necesidades/2.Martes.CUADRO%20DE%20NECESIDADES-2019%20(002)%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sheetName val="Indicaciones"/>
      <sheetName val="Diccionario"/>
      <sheetName val="Hoja1"/>
      <sheetName val="Diccionario (2)"/>
      <sheetName val="Lista desplegableGeneral"/>
      <sheetName val="listaDesplegableUE"/>
    </sheetNames>
    <sheetDataSet>
      <sheetData sheetId="0"/>
      <sheetData sheetId="1"/>
      <sheetData sheetId="2"/>
      <sheetData sheetId="3"/>
      <sheetData sheetId="4"/>
      <sheetData sheetId="5">
        <row r="3">
          <cell r="A3">
            <v>2014</v>
          </cell>
          <cell r="B3">
            <v>2020</v>
          </cell>
          <cell r="F3" t="str">
            <v>SI</v>
          </cell>
          <cell r="G3" t="str">
            <v>1. RECURSOS ORDINARIOS</v>
          </cell>
          <cell r="H3" t="str">
            <v>5. GASTOS CORRIENTES</v>
          </cell>
          <cell r="I3" t="str">
            <v>0. RESERVA DE CONTINGENCIA</v>
          </cell>
          <cell r="J3" t="str">
            <v>1. ADQUISICION DE ACTIVOS FINANCIEROS</v>
          </cell>
          <cell r="K3" t="str">
            <v>1. A GOBIERNOS EXTRANJEROS</v>
          </cell>
          <cell r="L3" t="str">
            <v>1. A GOBIERNOS EXTRANJEROS</v>
          </cell>
          <cell r="M3" t="str">
            <v>1. A ESTUDIANTES</v>
          </cell>
          <cell r="X3" t="str">
            <v>0001. PROGRAMA ARTICULADO NUTRICIONAL</v>
          </cell>
        </row>
        <row r="4">
          <cell r="A4">
            <v>2015</v>
          </cell>
          <cell r="B4">
            <v>2021</v>
          </cell>
          <cell r="F4" t="str">
            <v>NO</v>
          </cell>
          <cell r="G4" t="str">
            <v>2. RECURSOS DIRECTAMENTE RECAUDADOS</v>
          </cell>
          <cell r="H4" t="str">
            <v>6. GASTOS DE CAPITAL</v>
          </cell>
          <cell r="I4" t="str">
            <v>1. PERSONAL Y OBLIGACIONES SOCIALES</v>
          </cell>
          <cell r="J4" t="str">
            <v>1. ADQUISICION DE EDIFICIOS Y ESTRUCTURAS</v>
          </cell>
          <cell r="K4" t="str">
            <v>1. A GOBIERNOS EXTRANJEROS Y AGENCIAS GUBERNAMENTALES</v>
          </cell>
          <cell r="L4" t="str">
            <v>1. A LAS EMPRESAS PRIVADAS NO FINANCIERAS</v>
          </cell>
          <cell r="M4" t="str">
            <v>1. A INSTITUCIONES FINANCIERAS INTERNACIONALES</v>
          </cell>
          <cell r="X4" t="str">
            <v>0002. SALUD MATERNO NEONATAL</v>
          </cell>
        </row>
        <row r="5">
          <cell r="A5">
            <v>2016</v>
          </cell>
          <cell r="B5">
            <v>2022</v>
          </cell>
          <cell r="G5" t="str">
            <v>3. RECURSOS POR OPERACIONES OFICIALES DE CREDITO</v>
          </cell>
          <cell r="H5" t="str">
            <v>7. SERVICIO DE LA DEUDA</v>
          </cell>
          <cell r="I5" t="str">
            <v>2. PENSIONES Y OTRAS PRESTACIONES SOCIALES</v>
          </cell>
          <cell r="J5" t="str">
            <v>1. AMORTIZACION DE LA DEUDA</v>
          </cell>
          <cell r="K5" t="str">
            <v>1. A LAS EMPRESAS PUBLICAS</v>
          </cell>
          <cell r="L5" t="str">
            <v>1. A LAS EMPRESAS PUBLICAS NO FINANCIERAS</v>
          </cell>
          <cell r="M5" t="str">
            <v>1. A LA IGLESIA</v>
          </cell>
          <cell r="X5" t="str">
            <v>0016. TBC-VIH/SIDA</v>
          </cell>
        </row>
        <row r="6">
          <cell r="A6">
            <v>2017</v>
          </cell>
          <cell r="B6">
            <v>2023</v>
          </cell>
          <cell r="G6" t="str">
            <v>4. DONACIONES Y TRANSFERENCIAS</v>
          </cell>
          <cell r="I6" t="str">
            <v>3. BIENES Y SERVICIOS</v>
          </cell>
          <cell r="J6" t="str">
            <v>1. COMPRA DE BIENES</v>
          </cell>
          <cell r="K6" t="str">
            <v>1. ACTIVOS NO PRODUCIDOS</v>
          </cell>
          <cell r="L6" t="str">
            <v>1. A ORGANISMOS INTERNACIONALES</v>
          </cell>
          <cell r="M6" t="str">
            <v>1. A LAS EMPRESAS PRIVADAS FINANCIERAS</v>
          </cell>
          <cell r="X6" t="str">
            <v>0017. ENFERMEDADES METAXENICAS Y ZOONOSIS</v>
          </cell>
        </row>
        <row r="7">
          <cell r="A7">
            <v>2018</v>
          </cell>
          <cell r="B7">
            <v>2024</v>
          </cell>
          <cell r="G7" t="str">
            <v>5. RECURSOS DETERMINADOS</v>
          </cell>
          <cell r="I7" t="str">
            <v>4. DONACIONES Y TRANSFERENCIAS</v>
          </cell>
          <cell r="J7" t="str">
            <v>1. DONACIONES Y TRANSFERENCIAS CORRIENTES</v>
          </cell>
          <cell r="K7" t="str">
            <v>1. ADQUISICION DE OBJETOS DE VALOR</v>
          </cell>
          <cell r="L7" t="str">
            <v>1. A OTRAS UNIDADES DEL GOBIERNO</v>
          </cell>
          <cell r="M7" t="str">
            <v>1. A LAS EMPRESAS PRIVADAS NO FINANCIERAS</v>
          </cell>
          <cell r="X7" t="str">
            <v>0018. ENFERMEDADES NO TRANSMISIBLES</v>
          </cell>
        </row>
        <row r="8">
          <cell r="A8">
            <v>2019</v>
          </cell>
          <cell r="B8">
            <v>2025</v>
          </cell>
          <cell r="I8" t="str">
            <v>5. OTROS GASTOS</v>
          </cell>
          <cell r="J8" t="str">
            <v>1. PENSIONES</v>
          </cell>
          <cell r="K8" t="str">
            <v>1. ADQUISICION DE OTROS ACTIVOS FIJOS</v>
          </cell>
          <cell r="L8" t="str">
            <v>1. A TRABAJADORES GUBERNAMENTALES</v>
          </cell>
          <cell r="M8" t="str">
            <v>1. A OTRAS UNIDADES DEL GOBIERNO NACIONAL</v>
          </cell>
          <cell r="X8" t="str">
            <v>0024. PREVENCION Y CONTROL DEL CANCER</v>
          </cell>
        </row>
        <row r="9">
          <cell r="A9">
            <v>2020</v>
          </cell>
          <cell r="B9">
            <v>2026</v>
          </cell>
          <cell r="I9" t="str">
            <v>6. ADQUISICION DE ACTIVOS NO FINANCIEROS</v>
          </cell>
          <cell r="J9" t="str">
            <v>1. RESERVA  DE CONTINGENCIA</v>
          </cell>
          <cell r="K9" t="str">
            <v>1. ADQUISICION DE VEHICULOS</v>
          </cell>
          <cell r="L9" t="str">
            <v>1. ADQUISICION DE BIENES AGROPECUARIOS, MINEROS Y OTROS</v>
          </cell>
          <cell r="M9" t="str">
            <v>1. A PERSONAS JURIDICAS</v>
          </cell>
          <cell r="X9" t="str">
            <v>0030. REDUCCION DE DELITOS Y FALTAS QUE AFECTAN LA SEGURIDAD CIUDADANA</v>
          </cell>
        </row>
        <row r="10">
          <cell r="A10">
            <v>2021</v>
          </cell>
          <cell r="B10">
            <v>2027</v>
          </cell>
          <cell r="I10" t="str">
            <v>7. ADQUISICION DE ACTIVOS FINANCIEROS</v>
          </cell>
          <cell r="J10" t="str">
            <v>1. RETRIBUCIONES Y COMPLEMENTOS EN EFECTIVO</v>
          </cell>
          <cell r="K10" t="str">
            <v>1. AL GOBIERNO NACIONAL</v>
          </cell>
          <cell r="L10" t="str">
            <v>1. ADQUISICION DE OBJETOS DE VALOR</v>
          </cell>
          <cell r="M10" t="str">
            <v>1. ADQUISICION DE PIEDRAS Y METALES PRECIOSOS</v>
          </cell>
          <cell r="X10" t="str">
            <v>0031. REDUCCION DEL TRAFICO ILICITO DE DROGAS</v>
          </cell>
        </row>
        <row r="11">
          <cell r="A11">
            <v>2022</v>
          </cell>
          <cell r="B11">
            <v>2028</v>
          </cell>
          <cell r="I11" t="str">
            <v>8. SERVICIO DE LA DEUDA PUBLICA</v>
          </cell>
          <cell r="J11" t="str">
            <v>1. SUBSIDIOS</v>
          </cell>
          <cell r="K11" t="str">
            <v>1. ALIMENTOS Y BEBIDAS</v>
          </cell>
          <cell r="L11" t="str">
            <v>1. ADQUISICION DE OTROS ACTIVOS FINANCIEROS</v>
          </cell>
          <cell r="M11" t="str">
            <v>1. AGENCIAS GUBERNAMENTALES DE COOPERACION INTERNACIONAL</v>
          </cell>
          <cell r="X11" t="str">
            <v>0032. LUCHA CONTRA EL TERRORISMO</v>
          </cell>
        </row>
        <row r="12">
          <cell r="A12">
            <v>2023</v>
          </cell>
          <cell r="B12">
            <v>2029</v>
          </cell>
          <cell r="J12" t="str">
            <v>2. CONSTRUCCION DE EDIFICIOS Y ESTRUCTURAS</v>
          </cell>
          <cell r="K12" t="str">
            <v>1. AMORTIZACION DE LA DEUDA EXTERNA</v>
          </cell>
          <cell r="L12" t="str">
            <v>1. ADQUISICION DE VEHICULOS</v>
          </cell>
          <cell r="M12" t="str">
            <v>1. AGROPECUARIO, GANADERO Y DE JARDINERIA</v>
          </cell>
          <cell r="X12" t="str">
            <v>0036. GESTION INTEGRAL DE RESIDUOS SOLIDOS</v>
          </cell>
        </row>
        <row r="13">
          <cell r="A13">
            <v>2024</v>
          </cell>
          <cell r="B13">
            <v>2030</v>
          </cell>
          <cell r="J13" t="str">
            <v>2. CONTRATACION DE SERVICIOS</v>
          </cell>
          <cell r="K13" t="str">
            <v>1. COMISIONES Y OTROS GASTOS DE LA DEUDA EXTERNA</v>
          </cell>
          <cell r="L13" t="str">
            <v>1. ADQUISICIONES  DE  ACCIONES Y  PARTICIPACIONES  DE  CAPITAL CONSTITUIDO</v>
          </cell>
          <cell r="M13" t="str">
            <v>1. AIRE ACONDICIONADO Y REFRIGERACION</v>
          </cell>
          <cell r="X13" t="str">
            <v>0039. MEJORA DE LA SANIDAD ANIMAL</v>
          </cell>
        </row>
        <row r="14">
          <cell r="B14">
            <v>2031</v>
          </cell>
          <cell r="J14" t="str">
            <v>2. DONACIONES Y TRANSFERENCIAS DE CAPITAL</v>
          </cell>
          <cell r="K14" t="str">
            <v>1. CONCESION DE PRESTAMOS</v>
          </cell>
          <cell r="L14" t="str">
            <v>1. ALIMENTOS Y BEBIDAS</v>
          </cell>
          <cell r="M14" t="str">
            <v>1. ALIMENTOS PARA PROGRAMAS SOCIALES</v>
          </cell>
          <cell r="X14" t="str">
            <v>0040. MEJORA Y MANTENIMIENTO DE LA SANIDAD VEGETAL</v>
          </cell>
        </row>
        <row r="15">
          <cell r="B15">
            <v>2032</v>
          </cell>
          <cell r="J15" t="str">
            <v>2. INTERESES DE LA DEUDA</v>
          </cell>
          <cell r="K15" t="str">
            <v>1. EDIFICIOS RESIDENCIALES</v>
          </cell>
          <cell r="L15" t="str">
            <v>1. ALQUILERES DE MUEBLES E INMUEBLES</v>
          </cell>
          <cell r="M15" t="str">
            <v>1. ALIMENTOS Y BEBIDAS PARA CONSUMO HUMANO</v>
          </cell>
          <cell r="X15" t="str">
            <v>0041. MEJORA DE LA INOCUIDAD AGROALIMENTARIA</v>
          </cell>
        </row>
        <row r="16">
          <cell r="B16">
            <v>2033</v>
          </cell>
          <cell r="J16" t="str">
            <v>2. OTRAS RETRIBUCIONES</v>
          </cell>
          <cell r="K16" t="str">
            <v>1. GASTOS POR IMPLEMENTACIÓN DE LA NEGOCIACIÓN COLECTIVA</v>
          </cell>
          <cell r="L16" t="str">
            <v>1. APOYO ALIMENTARIO</v>
          </cell>
          <cell r="M16" t="str">
            <v>1. ANIMALES DE CRIA</v>
          </cell>
          <cell r="X16" t="str">
            <v>0042. APROVECHAMIENTO DE LOS RECURSOS HIDRICOS PARA USO AGRARIO</v>
          </cell>
        </row>
        <row r="17">
          <cell r="J17" t="str">
            <v>2. PRESTACIONES Y ASISTENCIA SOCIAL</v>
          </cell>
          <cell r="K17" t="str">
            <v>1. INTERESES DE LA DEUDA EXTERNA</v>
          </cell>
          <cell r="L17" t="str">
            <v>1. BIENES</v>
          </cell>
          <cell r="M17" t="str">
            <v>1. APORTES A LOS FONDOS DE SALUD</v>
          </cell>
          <cell r="X17" t="str">
            <v>0046. ACCESO Y USO DE LA ELECTRIFICACION RURAL</v>
          </cell>
        </row>
        <row r="18">
          <cell r="J18" t="str">
            <v>2. TRANSFERENCIAS A INSTITUCIONES SIN FINES DE LUCRO</v>
          </cell>
          <cell r="K18" t="str">
            <v>1. INVERSIONES INTANGIBLES</v>
          </cell>
          <cell r="L18" t="str">
            <v>1. COMBUSTIBLES, CARBURANTES, LUBRICANTES Y AFINES</v>
          </cell>
          <cell r="M18" t="str">
            <v>1. ASEO, LIMPIEZA Y TOCADOR</v>
          </cell>
          <cell r="X18" t="str">
            <v>0047. ACCESO Y USO ADECUADO DE LOS SERVICIOS PUBLICOS DE TELECOMUNICACIONES E INFORMACION ASOCIADOS</v>
          </cell>
        </row>
        <row r="19">
          <cell r="J19" t="str">
            <v>3. ADQUISICION DE VEHICULOS, MAQUINARIAS Y OTROS</v>
          </cell>
          <cell r="K19" t="str">
            <v>1. OBLIGACIONES DEL EMPLEADOR</v>
          </cell>
          <cell r="L19" t="str">
            <v>1. COMPRA DE OTROS BIENES</v>
          </cell>
          <cell r="M19" t="str">
            <v>1. ASIGNACION A FONDOS PARA PERSONAL</v>
          </cell>
          <cell r="X19" t="str">
            <v>0048. PREVENCION Y ATENCION DE INCENDIOS, EMERGENCIAS MEDICAS, RESCATES Y OTROS</v>
          </cell>
        </row>
        <row r="20">
          <cell r="J20" t="str">
            <v>3. COMISIONES Y OTROS GASTOS DE LA DEUDA</v>
          </cell>
          <cell r="K20" t="str">
            <v>1. OTROS GASTOS DE ACTIVOS NO FINANCIEROS</v>
          </cell>
          <cell r="L20" t="str">
            <v>1. COMPRA DE TITULOS Y VALORES</v>
          </cell>
          <cell r="M20" t="str">
            <v>1. ASIGNACION ESPECIAL POR LABOR PENITENCIARIA</v>
          </cell>
          <cell r="X20" t="str">
            <v>0049. PROGRAMA NACIONAL DE APOYO DIRECTO A LOS MAS POBRES</v>
          </cell>
        </row>
        <row r="21">
          <cell r="J21" t="str">
            <v>3. CONTRIBUCIONES A LA SEGURIDAD SOCIAL</v>
          </cell>
          <cell r="K21" t="str">
            <v>1. PAGO DE SENTENCIAS JUDICIALES Y LAUDOS ARBITRALES</v>
          </cell>
          <cell r="L21" t="str">
            <v>1. CONCESION DE PRESTAMOS</v>
          </cell>
          <cell r="M21" t="str">
            <v>1. ASIGNACION POR COMBUSTIBLES</v>
          </cell>
          <cell r="X21" t="str">
            <v>0051. PREVENCION Y TRATAMIENTO DEL CONSUMO DE DROGAS</v>
          </cell>
        </row>
        <row r="22">
          <cell r="J22" t="str">
            <v>3. SUBVENCIONES A PERSONAS NATURALES</v>
          </cell>
          <cell r="K22" t="str">
            <v>1. PENSIONES</v>
          </cell>
          <cell r="L22" t="str">
            <v>1. CONTRATO ADMINISTRATIVO DE SERVICIOS</v>
          </cell>
          <cell r="M22" t="str">
            <v>1. ASIGNACION POR CUMPLIR 25 O 30 AÑOS</v>
          </cell>
          <cell r="X22" t="str">
            <v>0057. CONSERVACION DE LA DIVERSIDAD BIOLOGICA Y APROVECHAMIENTO SOSTENIBLE DE LOS RECURSOS NATURALES EN AREA NATURAL PROTEGIDA</v>
          </cell>
        </row>
        <row r="23">
          <cell r="J23" t="str">
            <v>4. ADQUISICION DE OBJETOS DE VALOR</v>
          </cell>
          <cell r="K23" t="str">
            <v>1. PERSONAL ADMINISTRATIVO</v>
          </cell>
          <cell r="L23" t="str">
            <v>1. DE OFICINA</v>
          </cell>
          <cell r="M23" t="str">
            <v>1. ASIGNACIONES Y BONIFICACIONES PARA DOCENTES DE INSTITUTOS DE EDUCACION SUPERIOR</v>
          </cell>
          <cell r="X23" t="str">
            <v>0058. ACCESO DE LA POBLACION A LA PROPIEDAD PREDIAL FORMALIZADA</v>
          </cell>
        </row>
        <row r="24">
          <cell r="J24" t="str">
            <v>4. PAGO DE IMPUESTOS,  DERECHOS ADMINISTRATIVOS Y MULTAS GUBERNAMENTALES</v>
          </cell>
          <cell r="K24" t="str">
            <v>1. PRESTACIONES DE SALUD Y OTROS BENEFICIOS</v>
          </cell>
          <cell r="L24" t="str">
            <v>1. DE UNIDADES DE GOBIERNO</v>
          </cell>
          <cell r="M24" t="str">
            <v>1. ASIGNACIONES Y BONIFICACIONES PARA EL PERSONAL DEL MAGISTERIO</v>
          </cell>
          <cell r="X24" t="str">
            <v>0062. OPTIMIZACION DE LA POLITICA DE PROTECCION Y ATENCION A LAS COMUNIDADES PERUANAS EN EL EXTERIOR</v>
          </cell>
        </row>
        <row r="25">
          <cell r="J25" t="str">
            <v>5. ADQUISICION DE ACTIVOS NO PRODUCIDOS</v>
          </cell>
          <cell r="K25" t="str">
            <v>1. RESERVA DE CONTINGENCIA - GASTO CORRIENTE</v>
          </cell>
          <cell r="L25" t="str">
            <v>1. DERECHOS ADMINISTRATIVOS</v>
          </cell>
          <cell r="M25" t="str">
            <v>1. BANCO INTERAMERICANO DE DESARROLLO - BID</v>
          </cell>
          <cell r="X25" t="str">
            <v>0065. APROVECHAMIENTO DE LAS OPORTUNIDADES COMERCIALES BRINDADAS POR LOS PRINCIPALES SOCIOS COMERCIALES DEL PERU</v>
          </cell>
        </row>
        <row r="26">
          <cell r="J26" t="str">
            <v>5. PAGO DE SENTENCIAS JUDICIALES, LAUDOS ARBITRALES Y SIMILARES</v>
          </cell>
          <cell r="K26" t="str">
            <v>1. RETRIBUCIONES EN BIENES O SERVICIOS</v>
          </cell>
          <cell r="L26" t="str">
            <v>1. DIETAS</v>
          </cell>
          <cell r="M26" t="str">
            <v>1. BONIFICACIÓN ESPECIAL A FAVOR DEL DOCENTE INVESTIGADOR</v>
          </cell>
          <cell r="X26" t="str">
            <v>0066. FORMACION UNIVERSITARIA DE PREGRADO</v>
          </cell>
        </row>
        <row r="27">
          <cell r="J27" t="str">
            <v>6. ADQUISICION DE OTROS ACTIVOS FIJOS</v>
          </cell>
          <cell r="K27" t="str">
            <v>1. SUBVENCIONES FINANCIERAS</v>
          </cell>
          <cell r="L27" t="str">
            <v>1. DOCENTES DE INSTITUTOS DE EDUCACION SUPERIOR</v>
          </cell>
          <cell r="M27" t="str">
            <v>1. BONO POR FUNCION JURISDICCIONAL Y FISCAL</v>
          </cell>
          <cell r="X27" t="str">
            <v>0067. CELERIDAD EN LOS PROCESOS JUDICIALES DE FAMILIA</v>
          </cell>
        </row>
        <row r="28">
          <cell r="J28" t="str">
            <v>6. GASTOS POR IMPLEMENTACIÓN DE LA NEGOCIACIÓN COLECTIVA</v>
          </cell>
          <cell r="K28" t="str">
            <v>1. TRANSFERENCIAS CORRIENTES A INSTITUCIONES SIN FINES DE LUCRO.</v>
          </cell>
          <cell r="L28" t="str">
            <v>1. DOCENTES UNIVERSITARIOS</v>
          </cell>
          <cell r="M28" t="str">
            <v>1. BONOS</v>
          </cell>
          <cell r="X28" t="str">
            <v>0068. REDUCCION DE VULNERABILIDAD Y ATENCION DE EMERGENCIAS POR DESASTRES</v>
          </cell>
        </row>
        <row r="29">
          <cell r="J29" t="str">
            <v>7. INVERSIONES INTANGIBLES</v>
          </cell>
          <cell r="K29" t="str">
            <v>1. VIAJES</v>
          </cell>
          <cell r="L29" t="str">
            <v>1. EDIFICIOS ADMINISTRATIVOS</v>
          </cell>
          <cell r="M29" t="str">
            <v>1. BONOS DEL TESORO PUBLICO</v>
          </cell>
          <cell r="X29" t="str">
            <v>0072. PROGRAMA DE DESARROLLO ALTERNATIVO INTEGRAL Y SOSTENIBLE - PIRDAIS</v>
          </cell>
        </row>
        <row r="30">
          <cell r="J30" t="str">
            <v>8. OTROS GASTOS DE ACTIVOS NO FINANCIEROS</v>
          </cell>
          <cell r="K30" t="str">
            <v>10. DIETAS</v>
          </cell>
          <cell r="L30" t="str">
            <v>1. EDIFICIOS O UNIDADES NO RESIDENCIALES</v>
          </cell>
          <cell r="M30" t="str">
            <v>1. CARGOS BANCARIOS</v>
          </cell>
          <cell r="X30" t="str">
            <v>0073. PROGRAMA PARA LA GENERACION DEL EMPLEO SOCIAL INCLUSIVO - TRABAJA PERU</v>
          </cell>
        </row>
        <row r="31">
          <cell r="K31" t="str">
            <v>10. PROPINAS A VOLUNTARIOS</v>
          </cell>
          <cell r="L31" t="str">
            <v>1. EDIFICIOS RESIDENCIALES</v>
          </cell>
          <cell r="M31" t="str">
            <v>1. COMBUSTIBLES Y CARBURANTES</v>
          </cell>
          <cell r="X31" t="str">
            <v>0074. GESTION INTEGRADA Y EFECTIVA DEL CONTROL DE OFERTA DE DROGAS EN EL PERU</v>
          </cell>
        </row>
        <row r="32">
          <cell r="K32" t="str">
            <v>10. SUMINISTROS PARA USO AGROPECUARIO, FORESTAL Y VETERINARIO</v>
          </cell>
          <cell r="L32" t="str">
            <v>1. ENSERES</v>
          </cell>
          <cell r="M32" t="str">
            <v>1. COMPENSACION POR TIEMPO DE SERVICIOS (CTS)</v>
          </cell>
          <cell r="X32" t="str">
            <v>0079. ACCESO DE LA POBLACION A LA IDENTIDAD</v>
          </cell>
        </row>
        <row r="33">
          <cell r="K33" t="str">
            <v>11. PERSONAL PENITENCIARIO</v>
          </cell>
          <cell r="L33" t="str">
            <v>1. ESCOLARIDAD, AGUINALDOS Y GRATIFICACIONES</v>
          </cell>
          <cell r="M33" t="str">
            <v>1. COMPRA DE EDIFICIOS ADMINISTRATIVOS</v>
          </cell>
          <cell r="X33" t="str">
            <v>0080. LUCHA CONTRA LA VIOLENCIA FAMILIAR</v>
          </cell>
        </row>
        <row r="34">
          <cell r="K34" t="str">
            <v>11. SUMINISTROS PARA MANTENIMIENTO Y REPARACION</v>
          </cell>
          <cell r="L34" t="str">
            <v>1. GASTOS POR IMPLEMENTACIÓN DE LA NEGOCIACIÓN COLECTIVA - NIVEL DESCENTRALIZADO</v>
          </cell>
          <cell r="M34" t="str">
            <v>1. COMPRA DE VIVIENDAS RESIDENCIALES</v>
          </cell>
          <cell r="X34" t="str">
            <v>0082. PROGRAMA NACIONAL DE SANEAMIENTO URBANO</v>
          </cell>
        </row>
        <row r="35">
          <cell r="K35" t="str">
            <v>12. DOCENTES DE INSTITUTOS DE EDUCACION SUPERIOR</v>
          </cell>
          <cell r="L35" t="str">
            <v>1. IMPUESTOS</v>
          </cell>
          <cell r="M35" t="str">
            <v>1. CON BANCA PRIVADA Y FINANCIERAS</v>
          </cell>
          <cell r="X35" t="str">
            <v>0083. PROGRAMA NACIONAL DE SANEAMIENTO RURAL</v>
          </cell>
        </row>
        <row r="36">
          <cell r="K36" t="str">
            <v>2. A LAS EMPRESAS DEL SECTOR PRIVADO</v>
          </cell>
          <cell r="L36" t="str">
            <v>1. INDEMNIZACIONES Y COMPENSACIONES</v>
          </cell>
          <cell r="M36" t="str">
            <v>1. CONSTITUCION O AUMENTO DE CAPITAL DE EMPRESAS</v>
          </cell>
          <cell r="X36" t="str">
            <v>0086. MEJORA DE LOS SERVICIOS DEL SISTEMA DE JUSTICIA PENAL</v>
          </cell>
        </row>
        <row r="37">
          <cell r="K37" t="str">
            <v>2. A ORGANISMOS INTERNACIONALES</v>
          </cell>
          <cell r="L37" t="str">
            <v>1. LOCACIÓN DE SERVICIOS RELACIONADAS AL ROL DE LA ENTIDAD</v>
          </cell>
          <cell r="M37" t="str">
            <v>1. CONSULTORIAS</v>
          </cell>
          <cell r="X37" t="str">
            <v>0087. INCREMENTO DE LA COMPETIVIDAD DEL SECTOR ARTESANIA</v>
          </cell>
        </row>
        <row r="38">
          <cell r="K38" t="str">
            <v>2. ADQUISICION DE MAQUINARIAS, EQUIPO Y MOBILIARIO</v>
          </cell>
          <cell r="L38" t="str">
            <v>1. MATERIALES Y UTILES DE ENSEÑANZA</v>
          </cell>
          <cell r="M38" t="str">
            <v>1. CONTRATO ADMINISTRATIVO DE SERVICIOS</v>
          </cell>
          <cell r="X38" t="str">
            <v xml:space="preserve">0089. REDUCCION DE LA DEGRADACION DE LOS SUELOS AGRARIOS </v>
          </cell>
        </row>
        <row r="39">
          <cell r="K39" t="str">
            <v>2. AL GOBIERNO REGIONAL</v>
          </cell>
          <cell r="L39" t="str">
            <v>1. MILITARES Y POLICIAS</v>
          </cell>
          <cell r="M39" t="str">
            <v>1. CORREOS Y SERVICIOS DE MENSAJERIA</v>
          </cell>
          <cell r="X39" t="str">
            <v>0090. LOGROS DE APRENDIZAJE DE ESTUDIANTES DE LA EDUCACION BASICA REGULAR</v>
          </cell>
        </row>
        <row r="40">
          <cell r="K40" t="str">
            <v>2. AMORTIZACION DE DEUDA INTERNA</v>
          </cell>
          <cell r="L40" t="str">
            <v>1. MUNICIONES,  EXPLOSIVOS Y SIMILARES</v>
          </cell>
          <cell r="M40" t="str">
            <v>1. COSTO DE CONSTRUCCION POR CONTRATA</v>
          </cell>
          <cell r="X40" t="str">
            <v>0093. DESARROLLO PRODUCTIVO DE LAS EMPRESAS</v>
          </cell>
        </row>
        <row r="41">
          <cell r="K41" t="str">
            <v>2. ASISTENCIA SOCIAL EN PENSIONES E INDEMNIZACIONES</v>
          </cell>
          <cell r="L41" t="str">
            <v>1. OBLIGACIONES DEL EMPLEADOR</v>
          </cell>
          <cell r="M41" t="str">
            <v>1. DE  GOBIERNO NACIONAL</v>
          </cell>
          <cell r="X41" t="str">
            <v>0094. ORDENAMIENTO Y DESARROLLO DE LA ACUICULTURA</v>
          </cell>
        </row>
        <row r="42">
          <cell r="K42" t="str">
            <v>2. COMISIONES Y OTROS GASTOS DE LA DEUDA INTERNA</v>
          </cell>
          <cell r="L42" t="str">
            <v>1. PARA OFICINA</v>
          </cell>
          <cell r="M42" t="str">
            <v>1. DE CARRETERAS, CAMINOS Y PUENTES  NO CONCESIONADOS</v>
          </cell>
          <cell r="X42" t="str">
            <v>0095. FORTALECIMIENTO DE LA PESCA ARTESANAL</v>
          </cell>
        </row>
        <row r="43">
          <cell r="K43" t="str">
            <v>2. COMPRA DE TITULOS Y VALORES</v>
          </cell>
          <cell r="L43" t="str">
            <v>1. PENSIONES</v>
          </cell>
          <cell r="M43" t="str">
            <v>1. DE EDIFICACIONES, OFICINAS Y ESTRUCTURAS</v>
          </cell>
          <cell r="X43" t="str">
            <v>0096. GESTION DE LA CALIDAD DEL AIRE</v>
          </cell>
        </row>
        <row r="44">
          <cell r="K44" t="str">
            <v>2. EDIFICIOS O UNIDADES NO RESIDENCIALES</v>
          </cell>
          <cell r="L44" t="str">
            <v>1. PENSIONES E INDEMNIZACIONES ASISTENCIALES</v>
          </cell>
          <cell r="M44" t="str">
            <v>1. DE EDIFICIOS Y ESTRUCTURAS</v>
          </cell>
          <cell r="X44" t="str">
            <v>0097. PROGRAMA NACIONAL DE ASISTENCIA SOLIDARIA PENSION 65</v>
          </cell>
        </row>
        <row r="45">
          <cell r="K45" t="str">
            <v>2. INDEMNIZACIONES Y COMPENSACIONES</v>
          </cell>
          <cell r="L45" t="str">
            <v>1. PERSONAL ADMINISTRATIVO</v>
          </cell>
          <cell r="M45" t="str">
            <v>1. DE EMPRESAS</v>
          </cell>
          <cell r="X45" t="str">
            <v>0099. CELERIDAD DE LOS PROCESOS JUDICIALES LABORALES</v>
          </cell>
        </row>
        <row r="46">
          <cell r="K46" t="str">
            <v>2. INTERESES DE DEUDA INTERNA</v>
          </cell>
          <cell r="L46" t="str">
            <v>1. PERSONAL DEL MAGISTERIO</v>
          </cell>
          <cell r="M46" t="str">
            <v>1. DE MAQUINARIAS Y EQUIPOS</v>
          </cell>
          <cell r="X46" t="str">
            <v>0101. INCREMENTO DE LA PRACTICA DE ACTIVIDADES FISICAS, DEPORTIVAS Y RECREATIVAS EN LA POBLACION PERUANA</v>
          </cell>
        </row>
        <row r="47">
          <cell r="K47" t="str">
            <v>2. PERSONAL DEL MAGISTERIO</v>
          </cell>
          <cell r="L47" t="str">
            <v>1. PERSONAL DIPLOMATICO</v>
          </cell>
          <cell r="M47" t="str">
            <v>1. DE MOBILIARIO Y SIMILARES</v>
          </cell>
          <cell r="X47" t="str">
            <v>0103. FORTALECIMIENTO DE LAS CONDICIONES LABORALES</v>
          </cell>
        </row>
        <row r="48">
          <cell r="K48" t="str">
            <v>2. RESERVA DE CONTINGENCIA - GASTO DE CAPITAL</v>
          </cell>
          <cell r="L48" t="str">
            <v>1. PERSONAL JUDICIAL</v>
          </cell>
          <cell r="M48" t="str">
            <v>1. DE PAISES DE AMERICA</v>
          </cell>
          <cell r="X48" t="str">
            <v>0104. REDUCCION DE LA MORTALIDAD POR EMERGENCIAS Y URGENCIAS MEDICAS</v>
          </cell>
        </row>
        <row r="49">
          <cell r="K49" t="str">
            <v>2. SERVICIOS BASICOS, COMUNICACIONES, PUBLICIDAD Y DIFUSION</v>
          </cell>
          <cell r="L49" t="str">
            <v>1. PERSONAL OBRERO PERMANENTE</v>
          </cell>
          <cell r="M49" t="str">
            <v>1. DE VEHICULOS</v>
          </cell>
          <cell r="X49" t="str">
            <v>0106. INCLUSION DE NIÑOS, NIÑAS Y JOVENES CON DISCAPACIDAD EN LA EDUCACION BASICA Y TECNICO PRODUCTIVA</v>
          </cell>
        </row>
        <row r="50">
          <cell r="K50" t="str">
            <v>2. TRANSFERENCIAS DE CAPITAL A INSTITUCIONES SIN FINES DE LUCRO.</v>
          </cell>
          <cell r="L50" t="str">
            <v>1. PERSONAL PENITENCIARIO</v>
          </cell>
          <cell r="M50" t="str">
            <v>1. DEL BANCO DE LA NACION</v>
          </cell>
          <cell r="X50" t="str">
            <v>0107. MEJORA DE  LA FORMACION EN CARRERAS DOCENTES EN INSTITUTOS DE EDUCACION SUPERIOR NO UNIVERSITARIA</v>
          </cell>
        </row>
        <row r="51">
          <cell r="K51" t="str">
            <v>2. VESTUARIOS Y TEXTILES</v>
          </cell>
          <cell r="L51" t="str">
            <v>1. PRESTACIONES DE SALUD</v>
          </cell>
          <cell r="M51" t="str">
            <v>1. DERECHOS ADMINISTRATIVOS</v>
          </cell>
          <cell r="X51" t="str">
            <v>0109. NUESTRAS CIUDADES</v>
          </cell>
        </row>
        <row r="52">
          <cell r="K52" t="str">
            <v>3. A OTRAS UNIDADES DEL GOBIERNO</v>
          </cell>
          <cell r="L52" t="str">
            <v>1. PRODUCTOS FARMACEUTICOS</v>
          </cell>
          <cell r="M52" t="str">
            <v>1. DIETAS DE DIRECTORIO Y DE ORGANISMOS COLEGIADOS</v>
          </cell>
          <cell r="X52" t="str">
            <v>0110. FISCALIZACION ADUANERA</v>
          </cell>
        </row>
        <row r="53">
          <cell r="K53" t="str">
            <v>3. AL GOBIERNO LOCAL</v>
          </cell>
          <cell r="L53" t="str">
            <v>1. PROFESIONALES DE LA SALUD</v>
          </cell>
          <cell r="M53" t="str">
            <v>1. DIFUSIÓN EN EL DIARIO OFICIAL</v>
          </cell>
          <cell r="X53" t="str">
            <v>0111. APOYO AL HABITAT RURAL</v>
          </cell>
        </row>
        <row r="54">
          <cell r="K54" t="str">
            <v>3. COMBUSTIBLES, CARBURANTES, LUBRICANTES Y AFINES</v>
          </cell>
          <cell r="L54" t="str">
            <v>1. PROPINAS A VOLUNTARIOS</v>
          </cell>
          <cell r="M54" t="str">
            <v>1. ELABORACION DE EXPEDIENTES TECNICOS</v>
          </cell>
          <cell r="X54" t="str">
            <v>0113. SERVICIOS REGISTRALES ACCESIBLES Y OPORTUNOS CON COBERTURA UNIVERSAL</v>
          </cell>
        </row>
        <row r="55">
          <cell r="K55" t="str">
            <v>3. COMPRA DE ACCIONES Y PARTICIPACIONES DE CAPITAL</v>
          </cell>
          <cell r="L55" t="str">
            <v>1. PROVENIENTES DE GOBIERNOS EXTRANJEROS</v>
          </cell>
          <cell r="M55" t="str">
            <v>1. ELABORACION DE PROGRAMAS INFORMATICOS</v>
          </cell>
          <cell r="X55" t="str">
            <v>0114. PROTECCION AL CONSUMIDOR</v>
          </cell>
        </row>
        <row r="56">
          <cell r="K56" t="str">
            <v>3. ENTREGA DE BIENES Y SERVICIOS</v>
          </cell>
          <cell r="L56" t="str">
            <v>1. PUERTOS Y AEROPUERTOS</v>
          </cell>
          <cell r="M56" t="str">
            <v>1. ELECTRICIDAD, ILUMINACION Y ELECTRONICA</v>
          </cell>
          <cell r="X56" t="str">
            <v>0115. PROGRAMA NACIONAL DE ALIMENTACION ESCOLAR</v>
          </cell>
        </row>
        <row r="57">
          <cell r="K57" t="str">
            <v>3. OTRAS ESTRUCTURAS</v>
          </cell>
          <cell r="L57" t="str">
            <v>1. REPUESTOS Y ACCESORIOS</v>
          </cell>
          <cell r="M57" t="str">
            <v>1. EMBALAJE Y ALMACENAJE</v>
          </cell>
          <cell r="X57" t="str">
            <v>0116. MEJORAMIENTO DE LA EMPLEABILIDAD E INSERCION LABORAL-PROEMPLEO</v>
          </cell>
        </row>
        <row r="58">
          <cell r="K58" t="str">
            <v>3. PERSONAL DE LA SALUD</v>
          </cell>
          <cell r="L58" t="str">
            <v>1. RESERVA DE CONTINGENCIA - GASTO CORRIENTE</v>
          </cell>
          <cell r="M58" t="str">
            <v>1. EMPRESAS PUBLICAS DEL GOBIERNO NACIONAL</v>
          </cell>
          <cell r="X58" t="str">
            <v>0117. ATENCION OPORTUNA DE NIÑAS, NIÑOS Y ADOLESCENTES EN PRESUNTO ESTADO DE ABANDONO</v>
          </cell>
        </row>
        <row r="59">
          <cell r="K59" t="str">
            <v>3. SERVICIOS DE LIMPIEZA, SEGURIDAD Y VIGILANCIA</v>
          </cell>
          <cell r="L59" t="str">
            <v>1. RESERVA DE CONTINGENCIA - GASTO DE CAPITAL</v>
          </cell>
          <cell r="M59" t="str">
            <v>1. ENSERES</v>
          </cell>
          <cell r="X59" t="str">
            <v>0118. ACCESO DE HOGARES RURALES CON ECONOMIAS DE SUBSISTENCIA A MERCADOS LOCALES - HAKU WIÑAY</v>
          </cell>
        </row>
        <row r="60">
          <cell r="K60" t="str">
            <v>4. ADQUISICION DE OTROS ACTIVOS FINANCIEROS</v>
          </cell>
          <cell r="L60" t="str">
            <v>1. SERVICIO DE MANTENIMIENTO, ACONDICIONAMIENTO Y  REPARACIONES</v>
          </cell>
          <cell r="M60" t="str">
            <v>1. ENTREGA DE MEDICAMENTOS</v>
          </cell>
          <cell r="X60" t="str">
            <v>0119. CELERIDAD EN LOS PROCESOS JUDICIALES CIVIL-COMERCIAL</v>
          </cell>
        </row>
        <row r="61">
          <cell r="K61" t="str">
            <v>4. MUNICIONES,  EXPLOSIVOS Y SIMILARES</v>
          </cell>
          <cell r="L61" t="str">
            <v>1. SERVICIOS ADMINISTRATIVOS</v>
          </cell>
          <cell r="M61" t="str">
            <v>1. EQUIPO DE CULTURA Y ARTE</v>
          </cell>
          <cell r="X61" t="str">
            <v>0120. REMEDIACION DE PASIVOS AMBIENTALES MINEROS</v>
          </cell>
        </row>
        <row r="62">
          <cell r="K62" t="str">
            <v>4. PERSONAL JUDICIAL</v>
          </cell>
          <cell r="L62" t="str">
            <v>1. SERVICIOS DE CONSULTORIAS Y SIMILARES DESARROLLADOS POR PERSONAS JURIDICAS</v>
          </cell>
          <cell r="M62" t="str">
            <v>1. EQUIPO DE DEPORTES Y RECREACION</v>
          </cell>
          <cell r="X62" t="str">
            <v>0121. MEJORA DE LA ARTICULACION DE PEQUEÑOS PRODUCTORES AL MERCADO</v>
          </cell>
        </row>
        <row r="63">
          <cell r="K63" t="str">
            <v>4. SERVICIO DE MANTENIMIENTO, ACONDICIONAMIENTO Y  REPARACIONES</v>
          </cell>
          <cell r="L63" t="str">
            <v>1. SERVICIOS DE ENERGIA ELECTRICA, AGUA Y GAS</v>
          </cell>
          <cell r="M63" t="str">
            <v>1. EQUIPOS COMPUTACIONALES Y PERIFERICOS</v>
          </cell>
          <cell r="X63" t="str">
            <v>0122. ACCESO Y PERMANENCIA DE POBLACION CON ALTO RENDIMIENTO ACADEMICO A UNA EDUCACION SUPERIOR DE CALIDAD</v>
          </cell>
        </row>
        <row r="64">
          <cell r="K64" t="str">
            <v>5. ALQUILERES DE MUEBLES E INMUEBLES</v>
          </cell>
          <cell r="L64" t="str">
            <v>1. SERVICIOS DE LIMPIEZA, SEGURIDAD Y VIGILANCIA</v>
          </cell>
          <cell r="M64" t="str">
            <v>1. ESCOLARIDAD, AGUINALDOS Y GRATIFICACIONES</v>
          </cell>
          <cell r="X64" t="str">
            <v>0123. MEJORA DE LAS COMPETENCIAS DE LA POBLACION PENITENCIARIA PARA SU REINSERCION SOCIAL POSITIVA</v>
          </cell>
        </row>
        <row r="65">
          <cell r="K65" t="str">
            <v>5. DOCENTES UNIVERSITARIOS</v>
          </cell>
          <cell r="L65" t="str">
            <v>1. SUBVENCIONES FINANCIERAS</v>
          </cell>
          <cell r="M65" t="str">
            <v>1. ESTIPENDIO POR SECIGRA</v>
          </cell>
          <cell r="X65" t="str">
            <v>0124. MEJORA DE LA PROVISIÓN DE LOS SERVICIOS DE TELECOMUNICACIONES</v>
          </cell>
        </row>
        <row r="66">
          <cell r="K66" t="str">
            <v>5. MATERIALES Y  UTILES</v>
          </cell>
          <cell r="L66" t="str">
            <v>1. SUMINISTROS PARA MANTENIMIENTO Y REPARACION</v>
          </cell>
          <cell r="M66" t="str">
            <v>1. ESTUDIO DE PREINVERSION</v>
          </cell>
          <cell r="X66" t="str">
            <v>0125. MEJORA DE LA EFICIENCIA DE LOS PROCESOS ELECTORALES E INCREMENTO DE LA PARTICIPACION POLITICA DE LA CIUDADANIA</v>
          </cell>
        </row>
        <row r="67">
          <cell r="K67" t="str">
            <v>6. PERSONAL DIPLOMATICO</v>
          </cell>
          <cell r="L67" t="str">
            <v>1. SUMINISTROS PARA USO AGROPECUARIO, FORESTAL Y VETERINARIO</v>
          </cell>
          <cell r="M67" t="str">
            <v>1. FUNCIONARIOS ELEGIDOS POR ELECCION POLITICA</v>
          </cell>
          <cell r="X67" t="str">
            <v>0126. FORMALIZACION MINERA DE LA PEQUEÑA MINERIA Y MINERIA ARTESANAL</v>
          </cell>
        </row>
        <row r="68">
          <cell r="K68" t="str">
            <v>6. REPUESTOS Y ACCESORIOS</v>
          </cell>
          <cell r="L68" t="str">
            <v>1. TERRENOS</v>
          </cell>
          <cell r="M68" t="str">
            <v>1. GASTO POR LA CONTRATACION DE PERSONAL</v>
          </cell>
          <cell r="X68" t="str">
            <v>0127. MEJORA DE LA COMPETITIVIDAD DE LOS DESTINOS TURISTICOS</v>
          </cell>
        </row>
        <row r="69">
          <cell r="K69" t="str">
            <v>6. SERVICIOS ADMINISTRATIVOS, FINANCIEROS Y DE SEGUROS</v>
          </cell>
          <cell r="L69" t="str">
            <v>1. TRANSFERENCIAS CAPITAL</v>
          </cell>
          <cell r="M69" t="str">
            <v>1. GASTOS DE SEPELIO Y LUTO DEL PERSONAL ACTIVO</v>
          </cell>
          <cell r="X69" t="str">
            <v>0128. REDUCCION DE LA MINERIA ILEGAL</v>
          </cell>
        </row>
        <row r="70">
          <cell r="K70" t="str">
            <v>7. ENSERES</v>
          </cell>
          <cell r="L70" t="str">
            <v>1. TRANSFERENCIAS CORRIENTES</v>
          </cell>
          <cell r="M70" t="str">
            <v>1. GASTOS LEGALES Y JUDICIALES</v>
          </cell>
          <cell r="X70" t="str">
            <v>0129. PREVENCION Y MANEJO DE CONDICIONES SECUNDARIAS DE SALUD EN PERSONAS CON DISCAPACIDAD</v>
          </cell>
        </row>
        <row r="71">
          <cell r="K71" t="str">
            <v>7. PERSONAL MILITAR Y POLICIAL</v>
          </cell>
          <cell r="L71" t="str">
            <v>1. VESTUARIO, ZAPATERIA Y ACCESORIOS, TALABARTERIA Y MATERIALES TEXTILES</v>
          </cell>
          <cell r="M71" t="str">
            <v>1. GASTOS POR IMPLEMENTACIÓN DE LA NEGOCIACIÓN COLECTIVA - NIVEL DESCENTRALIZADO POR ENTIDAD PÚBLICA</v>
          </cell>
          <cell r="X71" t="str">
            <v>0130. COMPETITIVIDAD Y APROVECHAMIENTO SOSTENIBLE DE LOS RECURSOS FORESTALES Y DE LA FAUNA SILVESTRE</v>
          </cell>
        </row>
        <row r="72">
          <cell r="K72" t="str">
            <v>7. SERVICIOS PROFESIONALES Y TECNICOS</v>
          </cell>
          <cell r="L72" t="str">
            <v>1. VIAJES INTERNACIONALES</v>
          </cell>
          <cell r="M72" t="str">
            <v>1. GASTOS POR LA CONTRATACION DE PERSONAL</v>
          </cell>
          <cell r="X72" t="str">
            <v>0131. CONTROL Y PREVENCION EN SALUD MENTAL</v>
          </cell>
        </row>
        <row r="73">
          <cell r="K73" t="str">
            <v>8. CONTRATO ADMINISTRATIVO DE SERVICIOS</v>
          </cell>
          <cell r="L73" t="str">
            <v>10. SERVICIO POR ATENCIONES Y CELEBRACIONES</v>
          </cell>
          <cell r="M73" t="str">
            <v>1. GASTOS POR MANTENIMIENTO Y OPERACIÓN (PAMO)</v>
          </cell>
          <cell r="X73" t="str">
            <v>0132. PUESTA EN VALOR Y USO SOCIAL DEL PATRIMONIO CULTURAL</v>
          </cell>
        </row>
        <row r="74">
          <cell r="K74" t="str">
            <v>8. PERSONAL OBRERO</v>
          </cell>
          <cell r="L74" t="str">
            <v>11. OTROS SERVICIOS</v>
          </cell>
          <cell r="M74" t="str">
            <v>1. GASTOS POR PRESTACIONES DE SALUD</v>
          </cell>
          <cell r="X74" t="str">
            <v>0133. FORTALECIMIENTO DE LA POLITICA EXTERIOR Y DE LA ACCION DIPLOMATICA</v>
          </cell>
        </row>
        <row r="75">
          <cell r="K75" t="str">
            <v>8. SUMINISTROS MEDICOS</v>
          </cell>
          <cell r="L75" t="str">
            <v>12. OTRAS MODALIDADES DE CONTRATACION DE PERSONAS NATURALES</v>
          </cell>
          <cell r="M75" t="str">
            <v>1. GRATIFICACIONES</v>
          </cell>
          <cell r="X75" t="str">
            <v>0134. PROMOCION DE LA INVERSION PRIVADA</v>
          </cell>
        </row>
        <row r="76">
          <cell r="K76" t="str">
            <v>9. GASTOS VARIABLES Y OCASIONALES</v>
          </cell>
          <cell r="L76" t="str">
            <v>13. SERVICIOS TÉCNICOS Y PROFESIONALES DESARROLLADOS POR PERSONAS JURÍDICAS</v>
          </cell>
          <cell r="M76" t="str">
            <v>1. GUARDIAS HOSPITALARIAS</v>
          </cell>
          <cell r="X76" t="str">
            <v>0135. MEJORA DE LAS CAPACIDADES MILITARES PARA LA DEFENSA Y EL DESARROLLO NACIONAL</v>
          </cell>
        </row>
        <row r="77">
          <cell r="K77" t="str">
            <v>9. LOCACIÓN DE SERVICIOS RELACIONADAS AL ROL DE LA ENTIDAD</v>
          </cell>
          <cell r="L77" t="str">
            <v>14. SERVICIOS TÉCNICOS Y PROFESIONALES DESARROLLADOS POR PERSONAS NATURALES</v>
          </cell>
          <cell r="M77" t="str">
            <v>1. HERRAMIENTAS</v>
          </cell>
          <cell r="X77" t="str">
            <v>0137. DESARROLLO DE LA CIENCIA, TECNOLOGIA E INNOVACION TECNOLOGICA</v>
          </cell>
        </row>
        <row r="78">
          <cell r="K78" t="str">
            <v>9. MATERIALES Y UTILES DE ENSEÑANZA</v>
          </cell>
          <cell r="L78" t="str">
            <v>2. A AGENCIAS GUBERNAMENTALES DE COOPERACION INTERNACIONAL</v>
          </cell>
          <cell r="M78" t="str">
            <v>1. IMPUESTOS</v>
          </cell>
          <cell r="X78" t="str">
            <v>0138. REDUCCION DEL COSTO, TIEMPO E INSEGURIDAD EN EL SISTEMA DE TRANSPORTE</v>
          </cell>
        </row>
        <row r="79">
          <cell r="K79" t="str">
            <v>99. COMPRA DE OTROS BIENES</v>
          </cell>
          <cell r="L79" t="str">
            <v>2. A LAS EMPRESAS PRIVADAS FINANCIERAS</v>
          </cell>
          <cell r="M79" t="str">
            <v>1. INDEMNIZACIONES POR CESES COLECTIVOS</v>
          </cell>
          <cell r="X79" t="str">
            <v>0139. DISMINUCION DE LA INCIDENCIA DE LOS CONFLICTOS, PROTESTAS Y MOVILIZACIONES SOCIALES VIOLENTAS QUE ALTERAN EL ORDEN PUBLICO</v>
          </cell>
        </row>
        <row r="80">
          <cell r="L80" t="str">
            <v>2. A LAS EMPRESAS PUBLICAS FINANCIERAS</v>
          </cell>
          <cell r="M80" t="str">
            <v>1. LIBROS Y TEXTOS PARA BIBLIOTECAS</v>
          </cell>
          <cell r="X80" t="str">
            <v>0140. DESARROLLO Y PROMOCION DE LAS ARTES E INDUSTRIAS CULTURALES</v>
          </cell>
        </row>
        <row r="81">
          <cell r="L81" t="str">
            <v>2. A PENSIONISTAS GUBERNAMENTALES</v>
          </cell>
          <cell r="M81" t="str">
            <v>1. LIBROS, TEXTOS Y OTROS MATERIALES IMPRESOS</v>
          </cell>
          <cell r="X81" t="str">
            <v>0141. PROTECCION DE LA PROPIEDAD INTELECTUAL</v>
          </cell>
        </row>
        <row r="82">
          <cell r="L82" t="str">
            <v>2. AGROPECUARIO, GANADERO Y DE JARDINERIA</v>
          </cell>
          <cell r="M82" t="str">
            <v>1. LOCACIÓN DE SERVICIOS - FONDO DE APOYO GERENCIAL</v>
          </cell>
          <cell r="X82" t="str">
            <v>0142. ACCESO DE PERSONAS ADULTAS MAYORES A SERVICIOS ESPECIALIZADOS</v>
          </cell>
        </row>
        <row r="83">
          <cell r="L83" t="str">
            <v>2. APOYO ESCOLAR</v>
          </cell>
          <cell r="M83" t="str">
            <v>1. LOCACIÓN DE SERVICIOS REALIZADOS POR PERSONAS NATURALES RELACIONADAS AL ROL DE LA ENTIDAD</v>
          </cell>
          <cell r="X83" t="str">
            <v>0143. CELERIDAD, PREDICTIBILIDAD Y ACCCESO DE LOS PROCESOS JUDICIALES TRIBUTARIOS, ADUANEROS Y DE TEMAS DE MERCADO</v>
          </cell>
        </row>
        <row r="84">
          <cell r="L84" t="str">
            <v>2. BIENES CULTURALES</v>
          </cell>
          <cell r="M84" t="str">
            <v>1. MAQUINAS Y EQUIPOS</v>
          </cell>
          <cell r="X84" t="str">
            <v>0144. CONSERVACION Y USO SOSTENIBLE DE ECOSISTEMAS PARA LA PROVISION DE SERVICIOS ECOSISTEMICOS</v>
          </cell>
        </row>
        <row r="85">
          <cell r="L85" t="str">
            <v>2. COMPENSACION POR TIEMPO DE SERVICIOS</v>
          </cell>
          <cell r="M85" t="str">
            <v>1. MATERIAL, INSUMOS, INSTRUMENTAL Y ACCESORIOS  MEDICOS, QUIRURGICOS, ODONTOLOGICOS Y DE LABORATORIO</v>
          </cell>
          <cell r="X85" t="str">
            <v>0145. MEJORA DE LA CALIDAD DEL SERVICIO ELECTRICO</v>
          </cell>
        </row>
        <row r="86">
          <cell r="L86" t="str">
            <v>2. DE EDIFICACIONES, OFICINAS Y ESTRUCTURAS</v>
          </cell>
          <cell r="M86" t="str">
            <v>1. MOBILIARIO</v>
          </cell>
          <cell r="X86" t="str">
            <v>0146. ACCESO DE LAS FAMILIAS A VIVIENDA Y ENTORNO URBANO ADECUADO</v>
          </cell>
        </row>
        <row r="87">
          <cell r="L87" t="str">
            <v>2. DE TITULOS VALORES INTERNOS</v>
          </cell>
          <cell r="M87" t="str">
            <v>1. MOBILIARIO DE USO AGRICOLA Y PESQUERO</v>
          </cell>
          <cell r="X87" t="str">
            <v>0147. FORTALECIMIENTO DE LA EDUCACION SUPERIOR TECNOLOGICA</v>
          </cell>
        </row>
        <row r="88">
          <cell r="L88" t="str">
            <v>2. DERECHOS ADMINISTRATIVOS</v>
          </cell>
          <cell r="M88" t="str">
            <v>1. MOBILIARIO, EQUIPOS Y APARATOS PARA LA DEFENSA Y LA SEGURIDAD</v>
          </cell>
          <cell r="X88" t="str">
            <v>0148. REDUCCION DEL TIEMPO, INSEGURIDAD Y COSTO AMBIENTAL EN EL TRANSPORTE URBANO</v>
          </cell>
        </row>
        <row r="89">
          <cell r="L89" t="str">
            <v>2. ESTUDIO DE PREINVERSION</v>
          </cell>
          <cell r="M89" t="str">
            <v>1. MOVILIDAD PARA TRASLADO DE LOS TRABAJADORES</v>
          </cell>
          <cell r="X89" t="str">
            <v>0149. MEJORA DEL DESEMPEÑO EN LAS CONTRATACIONES PUBLICAS</v>
          </cell>
        </row>
        <row r="90">
          <cell r="L90" t="str">
            <v>2. INFRAESTRUCTURA VIAL</v>
          </cell>
          <cell r="M90" t="str">
            <v>1. MULTAS</v>
          </cell>
          <cell r="X90" t="str">
            <v>0150. INCREMENTO EN EL ACCESO DE LA POBLACION A LOS SERVICIOS EDUCATIVOS PUBLICOS DE LA EDUCACION BASICA</v>
          </cell>
        </row>
        <row r="91">
          <cell r="L91" t="str">
            <v>2. INSTALACIONES EDUCATIVAS</v>
          </cell>
          <cell r="M91" t="str">
            <v>1. MUNICIONES,  EXPLOSIVOS Y SIMILARES</v>
          </cell>
          <cell r="X91" t="str">
            <v>1001. PRODUCTOS ESPECIFICOS PARA DESARROLLO INFANTIL TEMPRANO</v>
          </cell>
        </row>
        <row r="92">
          <cell r="L92" t="str">
            <v>2. MATERIAL,INSUMOS,INSTRUMENTAL Y ACCESORIOS MEDICOS,QUIRURGICOS, ODONTOLOGICOS Y DE LABORATORIO</v>
          </cell>
          <cell r="M92" t="str">
            <v>1. OBREROS CON CONTRATO A PLAZO FIJO</v>
          </cell>
          <cell r="X92" t="str">
            <v>1002. PRODUCTOS ESPECIFICOS PARA REDUCCION DE LA VIOLENCIA CONTRA LA MUJER</v>
          </cell>
        </row>
        <row r="93">
          <cell r="L93" t="str">
            <v>2. MULTAS</v>
          </cell>
          <cell r="M93" t="str">
            <v>1. OBREROS PERMANENTES</v>
          </cell>
          <cell r="X93" t="str">
            <v>9001. ACCIONES CENTRALES</v>
          </cell>
        </row>
        <row r="94">
          <cell r="L94" t="str">
            <v>2. NO PROFESIONALES DE LA SALUD</v>
          </cell>
          <cell r="M94" t="str">
            <v>1. ORGANIZACION Y CONDUCCION DE EVENTOS DEPORTIVOS</v>
          </cell>
          <cell r="X94" t="str">
            <v>9002. ASIGNACIONES PRESUPUESTARIAS QUE NO RESULTAN EN PRODUCTOS</v>
          </cell>
        </row>
        <row r="95">
          <cell r="L95" t="str">
            <v>2. OTRAS COMPENSACIONES</v>
          </cell>
          <cell r="M95" t="str">
            <v>1. OTROS GASTOS DE LA DEUDA EXTERNA</v>
          </cell>
        </row>
        <row r="96">
          <cell r="L96" t="str">
            <v>2. OTRAS RETRIBUCIONES Y COMPLEMENTOS</v>
          </cell>
          <cell r="M96" t="str">
            <v>1. PAISES DE AMERICA</v>
          </cell>
        </row>
        <row r="97">
          <cell r="L97" t="str">
            <v>2. PARA INSTALACIONES EDUCATIVAS</v>
          </cell>
          <cell r="M97" t="str">
            <v>1. PARA EDIFICIOS Y ESTRUCTURAS</v>
          </cell>
        </row>
        <row r="98">
          <cell r="L98" t="str">
            <v>2. PERSONAL OBRERO EVENTUAL</v>
          </cell>
          <cell r="M98" t="str">
            <v>1. PARA FINES EDUCATIVOS</v>
          </cell>
        </row>
        <row r="99">
          <cell r="L99" t="str">
            <v>2. PRESTACIONES EN EFECTIVO</v>
          </cell>
          <cell r="M99" t="str">
            <v>1. PARA TRANSPORTE TERRESTRE</v>
          </cell>
        </row>
        <row r="100">
          <cell r="L100" t="str">
            <v>2. PROVENIENTES  DE  ORGANISMOS  INTERNACIONALES  O  AGENCIAS OFICIALES</v>
          </cell>
          <cell r="M100" t="str">
            <v>1. PASAJES Y GASTOS DE TRANSPORTE</v>
          </cell>
        </row>
        <row r="101">
          <cell r="L101" t="str">
            <v>2. PROVENIENTES  DE  ORGANISMOS  INTERNACIONALES O  AGENCIAS  OFICIALES</v>
          </cell>
          <cell r="M101" t="str">
            <v>1. PATENTES Y MARCAS DE FABRICA</v>
          </cell>
        </row>
        <row r="102">
          <cell r="L102" t="str">
            <v>2. SERVICIOS</v>
          </cell>
          <cell r="M102" t="str">
            <v>1. PENSIONES DE GRACIA</v>
          </cell>
        </row>
        <row r="103">
          <cell r="L103" t="str">
            <v>2. SERVICIOS DE CONSULTORIAS Y SIMILARES DESARROLLADOS POR PERSONAS NATURALES</v>
          </cell>
          <cell r="M103" t="str">
            <v>1. PENSIONISTAS</v>
          </cell>
        </row>
        <row r="104">
          <cell r="L104" t="str">
            <v>2. SERVICIOS DE TELEFONIA E INTERNET</v>
          </cell>
          <cell r="M104" t="str">
            <v>1. PERSONAL ADMINISTRATIVO</v>
          </cell>
        </row>
        <row r="105">
          <cell r="L105" t="str">
            <v>2. SERVICIOS FINANCIEROS</v>
          </cell>
          <cell r="M105" t="str">
            <v>1. PERSONAL AUXILIAR DE EDUCACION</v>
          </cell>
        </row>
        <row r="106">
          <cell r="L106" t="str">
            <v>2. SISTEMAS DE INFORMACION TECNOLOGICAS</v>
          </cell>
          <cell r="M106" t="str">
            <v>1. PERSONAL MILITAR</v>
          </cell>
        </row>
        <row r="107">
          <cell r="L107" t="str">
            <v>2. VIAJES DOMESTICOS</v>
          </cell>
          <cell r="M107" t="str">
            <v>1. PERSONAL NOMBRADO</v>
          </cell>
        </row>
        <row r="108">
          <cell r="L108" t="str">
            <v>3. ACTIVOS INTANGIBLES</v>
          </cell>
          <cell r="M108" t="str">
            <v>1. PRESTACIONES DE SALUD</v>
          </cell>
        </row>
        <row r="109">
          <cell r="L109" t="str">
            <v>3. ADQUISICION DE EQUIPOS INFORMATICOS Y DE COMUNICACIONES</v>
          </cell>
          <cell r="M109" t="str">
            <v>1. PROPINAS A VOLUNTARIOS</v>
          </cell>
        </row>
        <row r="110">
          <cell r="L110" t="str">
            <v>3. AL SECTOR PRIVADO</v>
          </cell>
          <cell r="M110" t="str">
            <v>1. REALIZADO POR PERSONAS JURIDICAS</v>
          </cell>
        </row>
        <row r="111">
          <cell r="L111" t="str">
            <v>3. ASEO, LIMPIEZA Y COCINA</v>
          </cell>
          <cell r="M111" t="str">
            <v>1. REGIMEN DE PENSIONES DL. 20530</v>
          </cell>
        </row>
        <row r="112">
          <cell r="L112" t="str">
            <v>3. ASISTENCIA MEDICA</v>
          </cell>
          <cell r="M112" t="str">
            <v>1. REPUESTOS Y ACCESORIOS</v>
          </cell>
        </row>
        <row r="113">
          <cell r="L113" t="str">
            <v>3. DE CARRETERAS, CAMINOS Y PUENTES  NO CONCESIONADOS</v>
          </cell>
          <cell r="M113" t="str">
            <v>1. RESERVA DE CONTINGENCIA - GASTO CORRIENTE</v>
          </cell>
        </row>
        <row r="114">
          <cell r="L114" t="str">
            <v>3. DE TITULOS VALORES COLOCADOS EN EL EXTERIOR</v>
          </cell>
          <cell r="M114" t="str">
            <v>1. RESERVA DE CONTINGENCIA - GASTO DE CAPITAL</v>
          </cell>
        </row>
        <row r="115">
          <cell r="L115" t="str">
            <v>3. ELABORACION DE EXPEDIENTES TECNICOS</v>
          </cell>
          <cell r="M115" t="str">
            <v>1. SEGURO DE VIDA</v>
          </cell>
        </row>
        <row r="116">
          <cell r="L116" t="str">
            <v>3. INFRAESTRUCTURA ELECTRICA</v>
          </cell>
          <cell r="M116" t="str">
            <v>1. SEGURO MEDICO</v>
          </cell>
        </row>
        <row r="117">
          <cell r="L117" t="str">
            <v>3. INSTALACIONES MEDICAS</v>
          </cell>
          <cell r="M117" t="str">
            <v>1. SEMINARIOS ,TALLERES Y SIMILARES ORGANIZADOS POR LA  INSTITUCION</v>
          </cell>
        </row>
        <row r="118">
          <cell r="L118" t="str">
            <v>3. MEJORAMIENTO DE PROCESOS</v>
          </cell>
          <cell r="M118" t="str">
            <v>1. SERVICIO DE PUBLICIDAD</v>
          </cell>
        </row>
        <row r="119">
          <cell r="L119" t="str">
            <v>3. MULTAS</v>
          </cell>
          <cell r="M119" t="str">
            <v>1. SERVICIO DE SUMINISTRO DE ENERGIA ELECTRICA</v>
          </cell>
        </row>
        <row r="120">
          <cell r="L120" t="str">
            <v>3. OTRAS AMORTIZACIONES INTERNAS</v>
          </cell>
          <cell r="M120" t="str">
            <v>1. SERVICIO DE TELEFONIA MOVIL</v>
          </cell>
        </row>
        <row r="121">
          <cell r="L121" t="str">
            <v>3. OTRAS COMISIONES INTERNAS</v>
          </cell>
          <cell r="M121" t="str">
            <v>1. SERVICIO Y GESTION DE EVALUACION INTERNACIONAL DE PROCESOS</v>
          </cell>
        </row>
        <row r="122">
          <cell r="L122" t="str">
            <v>3. OTRAS PRESTACIONES DEL EMPLEADOR</v>
          </cell>
          <cell r="M122" t="str">
            <v>1. SERVICIOS DE LIMPIEZA E HIGIENE</v>
          </cell>
        </row>
        <row r="123">
          <cell r="L123" t="str">
            <v>3. OTRAS RETRIBUCIONES Y COMPLEMENTOS</v>
          </cell>
          <cell r="M123" t="str">
            <v>1. SERVICIOS RELACIONADOS CON EL MEDIO AMBIENTE</v>
          </cell>
        </row>
        <row r="124">
          <cell r="L124" t="str">
            <v>3. OTROS GASTOS VARIABLES Y OCASIONALES</v>
          </cell>
          <cell r="M124" t="str">
            <v>1. SERVICIOS RELACIONADOS CON EL TRATAMIENTO DE AGUA</v>
          </cell>
        </row>
        <row r="125">
          <cell r="L125" t="str">
            <v>3. OTROS INTERESES INTERNOS</v>
          </cell>
          <cell r="M125" t="str">
            <v>1. SUBSIDIO POR INCAPACIDAD TEMPORAL</v>
          </cell>
        </row>
        <row r="126">
          <cell r="L126" t="str">
            <v>3. PERSONAL AUXILIAR DE EDUCACIÓN</v>
          </cell>
          <cell r="M126" t="str">
            <v>1. SUMINISTROS DE USO ZOOTECNICO</v>
          </cell>
        </row>
        <row r="127">
          <cell r="L127" t="str">
            <v>3. SEGUROS</v>
          </cell>
          <cell r="M127" t="str">
            <v>1. SUPERVISIONES Y FISCALIZACIONES TÉCNICAS RELACIONADAS AL ROL DE LA ENTIDAD</v>
          </cell>
        </row>
        <row r="128">
          <cell r="L128" t="str">
            <v>3. SERVICIO DE CAPACITACION Y PERFECCIONAMIENTO</v>
          </cell>
          <cell r="M128" t="str">
            <v>1. TERRENOS URBANOS</v>
          </cell>
        </row>
        <row r="129">
          <cell r="L129" t="str">
            <v>3. SERVICIOS DE MENSAJERIA, TELECOMUNICACIONES Y OTROS AFINES</v>
          </cell>
          <cell r="M129" t="str">
            <v>1. TEXTOS ESCOLARES</v>
          </cell>
        </row>
        <row r="130">
          <cell r="L130" t="str">
            <v>3. TROPA</v>
          </cell>
          <cell r="M130" t="str">
            <v>1. TROPA</v>
          </cell>
        </row>
        <row r="131">
          <cell r="L131" t="str">
            <v>4. ADQUISICION DE MOBILIARIO, EQUIPOS Y APARATOS MEDICOS</v>
          </cell>
          <cell r="M131" t="str">
            <v>1. UNIFORME PERSONAL ADMINISTRATIVO</v>
          </cell>
        </row>
        <row r="132">
          <cell r="L132" t="str">
            <v>4. DE CARRETERAS, CAMINOS Y PUENTES  CONCESIONADOS</v>
          </cell>
          <cell r="M132" t="str">
            <v>1. VACUNAS</v>
          </cell>
        </row>
        <row r="133">
          <cell r="L133" t="str">
            <v>4. DISEÑO DE INSTRUMENTOS PARA MEJORAR LA CALIDAD DEL SERVICIO</v>
          </cell>
          <cell r="M133" t="str">
            <v>1. VESTUARIO, ACCESORIOS Y PRENDAS DIVERSAS</v>
          </cell>
        </row>
        <row r="134">
          <cell r="L134" t="str">
            <v>4. ELECTRICIDAD, ILUMINACION Y ELECTRONICA</v>
          </cell>
          <cell r="M134" t="str">
            <v>10. APORTES A LOS FONDOS DE PENSIONES PARA PENSIONISTAS</v>
          </cell>
        </row>
        <row r="135">
          <cell r="L135" t="str">
            <v>4. INFRAESTRUCTURA AGRICOLA</v>
          </cell>
          <cell r="M135" t="str">
            <v>10. BONIFICACIÓN EXTRAORDINARIA POR REACTIVACIÓN ECONÓMICA</v>
          </cell>
        </row>
        <row r="136">
          <cell r="L136" t="str">
            <v>4. INSTALACIONES SOCIALES Y CULTURALES</v>
          </cell>
          <cell r="M136" t="str">
            <v>10. INVESTIGACIONES</v>
          </cell>
        </row>
        <row r="137">
          <cell r="L137" t="str">
            <v>4. OTRAS AMORTIZACIONES EXTERNAS</v>
          </cell>
          <cell r="M137" t="str">
            <v>10. SERVICIO DE ESTERILIZACIÓN EN ALTA O BAJA TEMPERATURA</v>
          </cell>
        </row>
        <row r="138">
          <cell r="L138" t="str">
            <v>4. OTRAS COMISIONES EXTERNAS</v>
          </cell>
          <cell r="M138" t="str">
            <v>10. SERVICIO DE MONITOREO SISTEMÁTICO DE INTERVENCIONES EN EJECUCIÓN</v>
          </cell>
        </row>
        <row r="139">
          <cell r="L139" t="str">
            <v>4. OTRAS PRESTACIONES DEL EMPLEADOR</v>
          </cell>
          <cell r="M139" t="str">
            <v>10. SERVICIOS DE ANÁLISIS, PROYECCIONES ECONÓMICAS O FINANCIERAS, ESTRUCTURACIÓN FINANCIERA Y SIMILARES</v>
          </cell>
        </row>
        <row r="140">
          <cell r="L140" t="str">
            <v>4. OTROS GASTOS DIVERSOS DE ACTIVOS NO FINANCIEROS</v>
          </cell>
          <cell r="M140" t="str">
            <v>10. SUBVENCION ADICIONAL DE PRACTICAS PROFESIONALES</v>
          </cell>
        </row>
        <row r="141">
          <cell r="L141" t="str">
            <v>4. OTROS INTERESES EXTERNAS</v>
          </cell>
          <cell r="M141" t="str">
            <v>11. APORTES A LOS FONDOS DE VIVIENDA PARA PENSIONISTAS</v>
          </cell>
        </row>
        <row r="142">
          <cell r="L142" t="str">
            <v>4. SERVICIO DE PUBLICIDAD, IMPRESIONES, DIFUSION E IMAGEN INSTITUCIONAL</v>
          </cell>
          <cell r="M142" t="str">
            <v>11. DISEÑO DE METODOLOGÍAS, REFORMAS Y SIMILARES</v>
          </cell>
        </row>
        <row r="143">
          <cell r="L143" t="str">
            <v>4. SERVICIOS DE PROCESAMIENTO DE DATOS E INFORMATICA</v>
          </cell>
          <cell r="M143" t="str">
            <v>11. ENTREGA ECONÓMICA POR PRESTACIONES ADICIONALES PARA LA VACUNACIÓN CONTRA LA COVID-19</v>
          </cell>
        </row>
        <row r="144">
          <cell r="L144" t="str">
            <v>4. SERVICIOS DE SALUD</v>
          </cell>
          <cell r="M144" t="str">
            <v>11. SERVICIO DE MONITOREO SISTEMÁTICO DE INTERVENCIONES EN EJECUCIÓN</v>
          </cell>
        </row>
        <row r="145">
          <cell r="L145" t="str">
            <v>5. ADQUISICION DE MOBILIARIO Y EQUIPO DE USO AGRICOLA Y PESQUERO</v>
          </cell>
          <cell r="M145" t="str">
            <v>11. SERVICIOS RELACIONADOS CON LA FORMULACIÓN Y LA PROMOCIÓN DE LA INVERSION PRIVADA POR PERSONAS NATURALES</v>
          </cell>
        </row>
        <row r="146">
          <cell r="L146" t="str">
            <v>5. AGUA Y SANEAMIENTO</v>
          </cell>
          <cell r="M146" t="str">
            <v>12. CONTRIBUCIONES POR EL SEGURO COMPLEMENTARIO DE TRABAJO DE RIESGO</v>
          </cell>
        </row>
        <row r="147">
          <cell r="L147" t="str">
            <v>5. CENTROS DE RECLUSION</v>
          </cell>
          <cell r="M147" t="str">
            <v>12. ENTREGA ECONÓMICA POR PRESTACIONES ADICIONALES EN SALUD</v>
          </cell>
        </row>
        <row r="148">
          <cell r="L148" t="str">
            <v>5. DE VEHICULOS</v>
          </cell>
          <cell r="M148" t="str">
            <v>12. SERVICIOS RELACIONADOS CON EL FORTALECIMIENTO DE CAPACIDADES DE ACTORES PÚBLICOS POR PERSONAS NATURALES</v>
          </cell>
        </row>
        <row r="149">
          <cell r="L149" t="str">
            <v>5. FORMACION Y CAPACITACION</v>
          </cell>
          <cell r="M149" t="str">
            <v>12. SERVICIOS RELACIONADOS CON LA FORMULACIÓN Y LA PROMOCIÓN DE LA INVERSION PRIVADA POR PERSONAS JURÍDICAS</v>
          </cell>
        </row>
        <row r="150">
          <cell r="L150" t="str">
            <v>5. OTROS GASTOS DE LA DEUDA EXTERNA</v>
          </cell>
          <cell r="M150" t="str">
            <v>13. SERVICIO DE LEVANTAMIENTO DE INFORMACIÓN, MEDICIONES Y SIMILARES POR PERSONAS NATURALES</v>
          </cell>
        </row>
        <row r="151">
          <cell r="L151" t="str">
            <v>5. PRACTICANTES, SECIGRISTAS Y SIMILARES</v>
          </cell>
          <cell r="M151" t="str">
            <v>13. SERVICIOS RELACIONADOS CON EL FORTALECIMIENTO DE CAPACIDADES DE ACTORES PÚBLICOS POR PERSONAS JURÍDICAS</v>
          </cell>
        </row>
        <row r="152">
          <cell r="L152" t="str">
            <v>5. SERVICIOS DE DIFUSIÓN EN EL DIARIO OFICIAL</v>
          </cell>
          <cell r="M152" t="str">
            <v>14. SERVICIO DE LEVANTAMIENTO DE INFORMACIÓN, MEDICIONES Y SIMILARES POR PERSONAS JURÍDICAS</v>
          </cell>
        </row>
        <row r="153">
          <cell r="L153" t="str">
            <v>6. ADQUISICION DE EQUIPO Y MOBILIARIO DE CULTURA Y ARTE</v>
          </cell>
          <cell r="M153" t="str">
            <v>2. A INVESTIGADORES CIENTIFICOS</v>
          </cell>
        </row>
        <row r="154">
          <cell r="L154" t="str">
            <v>6. DE MOBILIARIO Y SIMILARES</v>
          </cell>
          <cell r="M154" t="str">
            <v>2. A LAS EMPRESAS PRIVADAS NO FINANCIERAS QUE PRESTAN SERVICIOS DE TRANSPORTE AEREO DE PASAJEROS</v>
          </cell>
        </row>
        <row r="155">
          <cell r="L155" t="str">
            <v>6. OTRAS INVERSIONES INTANGIBLES</v>
          </cell>
          <cell r="M155" t="str">
            <v>2. A ORGANISMOS NO GUBERNAMENTALES (ONGS)</v>
          </cell>
        </row>
        <row r="156">
          <cell r="L156" t="str">
            <v>6. OTROS EDIFICIOS O UNIDADES NO RESIDENCIALES</v>
          </cell>
          <cell r="M156" t="str">
            <v>2. A OTRAS UNIDADES DEL GOBIERNO REGIONAL</v>
          </cell>
        </row>
        <row r="157">
          <cell r="L157" t="str">
            <v>6. PLAZUELAS, PARQUES Y JARDINES</v>
          </cell>
          <cell r="M157" t="str">
            <v>2. A PERSONAS NATURALES</v>
          </cell>
        </row>
        <row r="158">
          <cell r="L158" t="str">
            <v>6. SERVICIO Y GESTION DE EVALUACION INTERNACIONAL DE PROCESOS</v>
          </cell>
          <cell r="M158" t="str">
            <v>2. ADQUISICION DE PINTURAS Y ESCULTURAS</v>
          </cell>
        </row>
        <row r="159">
          <cell r="L159" t="str">
            <v>7. ADQUISICION DE EQUIPO Y MOBILIARIO DE DEPORTE Y RECREACION</v>
          </cell>
          <cell r="M159" t="str">
            <v>2. AGUINALDOS</v>
          </cell>
        </row>
        <row r="160">
          <cell r="L160" t="str">
            <v>7. DE MAQUINARIAS Y EQUIPOS</v>
          </cell>
          <cell r="M160" t="str">
            <v>2. ALIMENTOS Y BEBIDAS PARA CONSUMO ANIMAL</v>
          </cell>
        </row>
        <row r="161">
          <cell r="L161" t="str">
            <v>7. MONUMENTOS HISTORICOS</v>
          </cell>
          <cell r="M161" t="str">
            <v>2. ANIMALES REPRODUCTORES</v>
          </cell>
        </row>
        <row r="162">
          <cell r="L162" t="str">
            <v>7. SERVICIOS RELACIONADOS CON EL MEDIO AMBIENTE REALIZADO POR PERSONAS JURÍDICAS</v>
          </cell>
          <cell r="M162" t="str">
            <v>2. APORTES A LOS FONDOS DE RETIRO</v>
          </cell>
        </row>
        <row r="163">
          <cell r="L163" t="str">
            <v>8. ADQUISICION DE MOBILIARIO,EQUIPOS Y APARATOS PARA LA DEFENSA Y LA SEGURIDAD</v>
          </cell>
          <cell r="M163" t="str">
            <v>2. ARMAMENTO EN GENERAL</v>
          </cell>
        </row>
        <row r="164">
          <cell r="L164" t="str">
            <v>8. SERVICIOS RELACIONADOS CON SANEAMIENTO REALIZADO POR PERSONAS JURÍDICAS</v>
          </cell>
          <cell r="M164" t="str">
            <v>2. ASEO,  LIMPIEZA Y COCINA</v>
          </cell>
        </row>
        <row r="165">
          <cell r="L165" t="str">
            <v>9. ADQUISICION DE MAQUINARIA Y EQUIPO DIVERSOS</v>
          </cell>
          <cell r="M165" t="str">
            <v>2. ASESORIAS</v>
          </cell>
        </row>
        <row r="166">
          <cell r="L166" t="str">
            <v>9. SERVICIOS DE ORGANIZACION DE EVENTOS</v>
          </cell>
          <cell r="M166" t="str">
            <v>2. ASIGNACION EXTRAORDINARIA POR TRABAJO ASISTENCIAL</v>
          </cell>
        </row>
        <row r="167">
          <cell r="L167" t="str">
            <v>99. DE OTROS BIENES Y ACTIVOS</v>
          </cell>
          <cell r="M167" t="str">
            <v>2. ASIGNACION POR GASTOS OPERATIVOS</v>
          </cell>
        </row>
        <row r="168">
          <cell r="L168" t="str">
            <v>99. OTRAS ESTRUCTURAS DIVERSAS</v>
          </cell>
          <cell r="M168" t="str">
            <v>2. ASIGNACIÓN POR LICENCIAMIENTO</v>
          </cell>
        </row>
        <row r="169">
          <cell r="L169" t="str">
            <v>99. OTROS</v>
          </cell>
          <cell r="M169" t="str">
            <v>2. ASIGNACION POR RACION ORGANICA UNICA</v>
          </cell>
        </row>
        <row r="170">
          <cell r="L170" t="str">
            <v>99. OTROS BIENES DE ASISTENCIA SOCIAL</v>
          </cell>
          <cell r="M170" t="str">
            <v>2. ATENCIONES OFICIALES Y CELEBRACIONES INSTITUCIONALES</v>
          </cell>
        </row>
        <row r="171">
          <cell r="M171" t="str">
            <v>2. BANCO MUNDIAL - BIRF</v>
          </cell>
        </row>
        <row r="172">
          <cell r="M172" t="str">
            <v>2. BONIFICACION ADICIONAL POR VACACIONES</v>
          </cell>
        </row>
        <row r="173">
          <cell r="M173" t="str">
            <v>2. BONIFICACION FONAHPU - D.L. 20530</v>
          </cell>
        </row>
        <row r="174">
          <cell r="M174" t="str">
            <v>2. BONOS MUNICIPALES</v>
          </cell>
        </row>
        <row r="175">
          <cell r="M175" t="str">
            <v>2. COMPRA DE INSTALACIONES EDUCATIVAS</v>
          </cell>
        </row>
        <row r="176">
          <cell r="M176" t="str">
            <v>2. CONTRIBUCIONES A ESSALUD DE C.A.S.</v>
          </cell>
        </row>
        <row r="177">
          <cell r="M177" t="str">
            <v>2. COSTO DE CONSTRUCCION POR CONTRATA</v>
          </cell>
        </row>
        <row r="178">
          <cell r="M178" t="str">
            <v>2. DE CARRETERAS, CAMINOS Y PUENTES</v>
          </cell>
        </row>
        <row r="179">
          <cell r="M179" t="str">
            <v>2. DE COCINA, COMEDOR Y CAFETERIA</v>
          </cell>
        </row>
        <row r="180">
          <cell r="M180" t="str">
            <v>2. DE COMUNICACIONES Y TELECOMUNICACIONES</v>
          </cell>
        </row>
        <row r="181">
          <cell r="M181" t="str">
            <v>2. DE LOS GOBIERNOS REGIONALES</v>
          </cell>
        </row>
        <row r="182">
          <cell r="M182" t="str">
            <v>2. DE ORGANISMOS INTERNACIONALES</v>
          </cell>
        </row>
        <row r="183">
          <cell r="M183" t="str">
            <v>2. DE PAISES DE EUROPA</v>
          </cell>
        </row>
        <row r="184">
          <cell r="M184" t="str">
            <v>2. DE VEHICULOS</v>
          </cell>
        </row>
        <row r="185">
          <cell r="M185" t="str">
            <v>2. DEL FONDO MIVIENDA</v>
          </cell>
        </row>
        <row r="186">
          <cell r="M186" t="str">
            <v>2. DIETAS DE REGIDORES Y CONSEJEROS</v>
          </cell>
        </row>
        <row r="187">
          <cell r="M187" t="str">
            <v>2. EMPRESAS PUBLICAS DE LOS GOBIERNOS REGIONALES</v>
          </cell>
        </row>
        <row r="188">
          <cell r="M188" t="str">
            <v>2. EQUIPO DE USO AGRICOLA Y PESQUERO</v>
          </cell>
        </row>
        <row r="189">
          <cell r="M189" t="str">
            <v>2. EQUIPOS</v>
          </cell>
        </row>
        <row r="190">
          <cell r="M190" t="str">
            <v>2. EQUIPOS DE COMUNICACIONES PARA REDES INFORMATICAS</v>
          </cell>
        </row>
        <row r="191">
          <cell r="M191" t="str">
            <v>2. EQUIPOS INFORMATICOS</v>
          </cell>
        </row>
        <row r="192">
          <cell r="M192" t="str">
            <v>2. FONDOS CONTRAVALOR O DE DESARROLLO BINACIONAL</v>
          </cell>
        </row>
        <row r="193">
          <cell r="M193" t="str">
            <v>2. GASES</v>
          </cell>
        </row>
        <row r="194">
          <cell r="M194" t="str">
            <v>2. GASTO POR LA COMPRA DE BIENES</v>
          </cell>
        </row>
        <row r="195">
          <cell r="M195" t="str">
            <v>2. GASTOS DE SEPELIO Y LUTO DEL PERSONAL ACTIVO</v>
          </cell>
        </row>
        <row r="196">
          <cell r="M196" t="str">
            <v>2. GASTOS DE SEPELIO Y LUTO DEL PERSONAL PENSIONISTA</v>
          </cell>
        </row>
        <row r="197">
          <cell r="M197" t="str">
            <v>2. GASTOS FINANCIEROS POR COMPRA Y VENTA DE TITULOS Y VALORES</v>
          </cell>
        </row>
        <row r="198">
          <cell r="M198" t="str">
            <v>2. GASTOS NOTARIALES</v>
          </cell>
        </row>
        <row r="199">
          <cell r="M199" t="str">
            <v>2. GASTOS POR COSTO ANUAL DE MANTENIMIENTO (CAM)</v>
          </cell>
        </row>
        <row r="200">
          <cell r="M200" t="str">
            <v>2. GASTOS POR ESTACIONAMIENTO PARA VEHICULOS DEL PERSONAL</v>
          </cell>
        </row>
        <row r="201">
          <cell r="M201" t="str">
            <v>2. GASTOS POR IMPLEMENTACIÓN DE LA NEGOCIACIÓN COLECTIVA - NIVEL DESCENTRALIZADO EN EL ÁMBITO SECTORIAL</v>
          </cell>
        </row>
        <row r="202">
          <cell r="M202" t="str">
            <v>2. GASTOS POR LA COMPRA DE BIENES</v>
          </cell>
        </row>
        <row r="203">
          <cell r="M203" t="str">
            <v>2. LOCACIÓN DE SERVICIOS - PERSONAL ALTAMENTE CALIFICADO</v>
          </cell>
        </row>
        <row r="204">
          <cell r="M204" t="str">
            <v>2. MATERIAL BIOLOGICO</v>
          </cell>
        </row>
        <row r="205">
          <cell r="M205" t="str">
            <v>2. MATERIAL DIDACTICO, ACCESORIOS Y UTILES DE ENSEÑANZA</v>
          </cell>
        </row>
        <row r="206">
          <cell r="M206" t="str">
            <v>2. MEDICAMENTOS</v>
          </cell>
        </row>
        <row r="207">
          <cell r="M207" t="str">
            <v>2. MOBILIARIO</v>
          </cell>
        </row>
        <row r="208">
          <cell r="M208" t="str">
            <v>2. MOBILIARIO DE CULTURA Y ARTE</v>
          </cell>
        </row>
        <row r="209">
          <cell r="M209" t="str">
            <v>2. MOBILIARIO DE DEPORTES Y RECREACION</v>
          </cell>
        </row>
        <row r="210">
          <cell r="M210" t="str">
            <v>2. ORGANIZACION Y CONDUCCION DE EVENTOS RECREACIONALES</v>
          </cell>
        </row>
        <row r="211">
          <cell r="M211" t="str">
            <v>2. OTRAS SUPERVISIONES A INTERVENCIONES</v>
          </cell>
        </row>
        <row r="212">
          <cell r="M212" t="str">
            <v>2. OTROS SERVICIOS DE PUBLICIDAD Y DIFUSION</v>
          </cell>
        </row>
        <row r="213">
          <cell r="M213" t="str">
            <v>2. PAGARES</v>
          </cell>
        </row>
        <row r="214">
          <cell r="M214" t="str">
            <v>2. PAGOS EN COMPENSACION DE DAÑOS OCASIONADOS POR DESASTRES NATURALES</v>
          </cell>
        </row>
        <row r="215">
          <cell r="M215" t="str">
            <v>2. PAISES DE EUROPA</v>
          </cell>
        </row>
        <row r="216">
          <cell r="M216" t="str">
            <v>2. PALMAS MAGISTERIALES</v>
          </cell>
        </row>
        <row r="217">
          <cell r="M217" t="str">
            <v>2. PAPELERIA EN GENERAL, UTILES Y MATERIALES DE OFICINA</v>
          </cell>
        </row>
        <row r="218">
          <cell r="M218" t="str">
            <v>2. PARA FINES AGROPECUARIOS</v>
          </cell>
        </row>
        <row r="219">
          <cell r="M219" t="str">
            <v>2. PARA TRANSPORTE AEREO</v>
          </cell>
        </row>
        <row r="220">
          <cell r="M220" t="str">
            <v>2. PARA VEHICULOS</v>
          </cell>
        </row>
        <row r="221">
          <cell r="M221" t="str">
            <v>2. PENSIONES POR ACCIDENTES DE TRABAJO O VICTIMAS DE TERRORISMO</v>
          </cell>
        </row>
        <row r="222">
          <cell r="M222" t="str">
            <v>2. PERSONAL ADMINISTRATIVO NOMBRADO (REGIMEN PUBLICO)</v>
          </cell>
        </row>
        <row r="223">
          <cell r="M223" t="str">
            <v>2. PERSONAL CONTRATADO</v>
          </cell>
        </row>
        <row r="224">
          <cell r="M224" t="str">
            <v>2. PERSONAL DE EDUCACION</v>
          </cell>
        </row>
        <row r="225">
          <cell r="M225" t="str">
            <v>2. PERSONAL POLICIAL</v>
          </cell>
        </row>
        <row r="226">
          <cell r="M226" t="str">
            <v>2. PROCESAMIENTOS DE DATOS</v>
          </cell>
        </row>
        <row r="227">
          <cell r="M227" t="str">
            <v>2. PRODUCTOS QUIMICOS</v>
          </cell>
        </row>
        <row r="228">
          <cell r="M228" t="str">
            <v>2. PROPINAS PARA PRACTICANTES</v>
          </cell>
        </row>
        <row r="229">
          <cell r="M229" t="str">
            <v>2. REALIZADO POR PERSONAS NATURALES</v>
          </cell>
        </row>
        <row r="230">
          <cell r="M230" t="str">
            <v>2. SEGURO DE VEHICULOS</v>
          </cell>
        </row>
        <row r="231">
          <cell r="M231" t="str">
            <v>2. SERVICIO DE AGUA Y DESAGUE</v>
          </cell>
        </row>
        <row r="232">
          <cell r="M232" t="str">
            <v>2. SERVICIO DE REMEDIACION AMBIENTAL</v>
          </cell>
        </row>
        <row r="233">
          <cell r="M233" t="str">
            <v>2. SERVICIO DE TELEFONIA FIJA</v>
          </cell>
        </row>
        <row r="234">
          <cell r="M234" t="str">
            <v>2. SERVICIOS DE SEGURIDAD Y VIGILANCIA</v>
          </cell>
        </row>
        <row r="235">
          <cell r="M235" t="str">
            <v>2. SISTEMA NACIONAL DE PENSIONES DL. 19990</v>
          </cell>
        </row>
        <row r="236">
          <cell r="M236" t="str">
            <v>2. SOFTWARES</v>
          </cell>
        </row>
        <row r="237">
          <cell r="M237" t="str">
            <v>2. SUBSIDIO POR MATERNIDAD</v>
          </cell>
        </row>
        <row r="238">
          <cell r="M238" t="str">
            <v>2. TERRENOS RURALES</v>
          </cell>
        </row>
        <row r="239">
          <cell r="M239" t="str">
            <v>2. TEXTILES Y ACABADOS TEXTILES</v>
          </cell>
        </row>
        <row r="240">
          <cell r="M240" t="str">
            <v>2. TRANSPORTE Y TRASLADO DE CARGA, BIENES Y MATERIALES</v>
          </cell>
        </row>
        <row r="241">
          <cell r="M241" t="str">
            <v>2. VIATICOS Y ASIGNACIONES POR COMISION DE SERVICIO</v>
          </cell>
        </row>
        <row r="242">
          <cell r="M242" t="str">
            <v>3. A OTRAS UNIDADES DEL GOBIERNO LOCAL</v>
          </cell>
        </row>
        <row r="243">
          <cell r="M243" t="str">
            <v>3. A UNIVERSIDADES</v>
          </cell>
        </row>
        <row r="244">
          <cell r="M244" t="str">
            <v>3. ADQUISICION DE JOYAS Y ANTIGUEDADES</v>
          </cell>
        </row>
        <row r="245">
          <cell r="M245" t="str">
            <v>3. ALTAS DE PERSONAL MILITAR Y POLICIAL</v>
          </cell>
        </row>
        <row r="246">
          <cell r="M246" t="str">
            <v>3. ANIMALES DE TIRO</v>
          </cell>
        </row>
        <row r="247">
          <cell r="M247" t="str">
            <v>3. ANIMALES PARA ESTUDIO</v>
          </cell>
        </row>
        <row r="248">
          <cell r="M248" t="str">
            <v>3. APORTES A LOS FONDOS DE PENSIONES</v>
          </cell>
        </row>
        <row r="249">
          <cell r="M249" t="str">
            <v>3. ASIGNACION POR COMBUSTIBLES</v>
          </cell>
        </row>
        <row r="250">
          <cell r="M250" t="str">
            <v>3. ASIGNACION POR PRODUCTIVIDAD</v>
          </cell>
        </row>
        <row r="251">
          <cell r="M251" t="str">
            <v>3. AUDITORIAS</v>
          </cell>
        </row>
        <row r="252">
          <cell r="M252" t="str">
            <v>3. BONIFICACION POR ESCOLARIDAD</v>
          </cell>
        </row>
        <row r="253">
          <cell r="M253" t="str">
            <v>3. BONIFICACIONES O ENTREGAS ECONOMICAS AL PUESTO DE PROFESIONALES DE LA SALUD</v>
          </cell>
        </row>
        <row r="254">
          <cell r="M254" t="str">
            <v>3. BONOS COMPLEMENTARIOS Y PENSIONES COMPLEMENTARIAS</v>
          </cell>
        </row>
        <row r="255">
          <cell r="M255" t="str">
            <v>3. CALZADO</v>
          </cell>
        </row>
        <row r="256">
          <cell r="M256" t="str">
            <v>3. COMPENSACION VACACIONAL (VACACIONES TRUNCAS)</v>
          </cell>
        </row>
        <row r="257">
          <cell r="M257" t="str">
            <v>3. COMPRA DE INSTALACIONES MEDICAS</v>
          </cell>
        </row>
        <row r="258">
          <cell r="M258" t="str">
            <v>3. CONTRATACIÓN DE SERVICIOS DE TERCEROS</v>
          </cell>
        </row>
        <row r="259">
          <cell r="M259" t="str">
            <v>3. COSTO DE CONSTRUCCION POR ADMINISTRACION DIRECTA - PERSONAL</v>
          </cell>
        </row>
        <row r="260">
          <cell r="M260" t="str">
            <v>3. COSTO DE CONSTRUCCION POR CONTRATA</v>
          </cell>
        </row>
        <row r="261">
          <cell r="M261" t="str">
            <v>3. DE AFRICA, ASIA Y OCEANIA</v>
          </cell>
        </row>
        <row r="262">
          <cell r="M262" t="str">
            <v>3. DE CONSTRUCCION Y MAQUINAS</v>
          </cell>
        </row>
        <row r="263">
          <cell r="M263" t="str">
            <v>3. DE LA BANCA PRIVADA Y FINANCIERA</v>
          </cell>
        </row>
        <row r="264">
          <cell r="M264" t="str">
            <v>3. DE LOS GOBIERNOS LOCALES</v>
          </cell>
        </row>
        <row r="265">
          <cell r="M265" t="str">
            <v>3. DE MOBILIARIO Y SIMILARES</v>
          </cell>
        </row>
        <row r="266">
          <cell r="M266" t="str">
            <v>3. DE VEHICULOS</v>
          </cell>
        </row>
        <row r="267">
          <cell r="M267" t="str">
            <v>3. DIETAS A COLABORADORES EVENTUALES</v>
          </cell>
        </row>
        <row r="268">
          <cell r="M268" t="str">
            <v>3. EMPRESAS PUBLICAS DE LOS GOBIERNOS LOCALES</v>
          </cell>
        </row>
        <row r="269">
          <cell r="M269" t="str">
            <v>3. EQUIPOS DE TELECOMUNICACIONES</v>
          </cell>
        </row>
        <row r="270">
          <cell r="M270" t="str">
            <v>3. FONDO MONETARIO INTERNACIONAL - FMI</v>
          </cell>
        </row>
        <row r="271">
          <cell r="M271" t="str">
            <v>3. GASTO POR LA CONTRATACION DE SERVICIOS</v>
          </cell>
        </row>
        <row r="272">
          <cell r="M272" t="str">
            <v>3. GASTOS DE SEPELIO Y LUTO DEL PERSONAL PENSIONISTA</v>
          </cell>
        </row>
        <row r="273">
          <cell r="M273" t="str">
            <v>3. GASTOS EN INSTALACIONES RECREATIVAS PARA TRABAJADORES Y FAMILIARES</v>
          </cell>
        </row>
        <row r="274">
          <cell r="M274" t="str">
            <v>3. GASTOS POR LA CONTRATACION DE SERVICIOS</v>
          </cell>
        </row>
        <row r="275">
          <cell r="M275" t="str">
            <v>3. GASTOS POR MANTENIMIENTO DERIVADOS DE INFORMES TÉCNICOS DE MANTENIMIENTO (ITM)</v>
          </cell>
        </row>
        <row r="276">
          <cell r="M276" t="str">
            <v>3. GASTOS VARIABLES Y OCASIONALES DE C.A.S.</v>
          </cell>
        </row>
        <row r="277">
          <cell r="M277" t="str">
            <v>3. INDEMNIZACIONES POR ACCIDENTES DE TRABAJO O VICTIMAS DE TERRORISMO</v>
          </cell>
        </row>
        <row r="278">
          <cell r="M278" t="str">
            <v>3. LETRAS</v>
          </cell>
        </row>
        <row r="279">
          <cell r="M279" t="str">
            <v>3. LIBROS, DIARIOS, REVISTAS Y OTROS BIENES IMPRESOS NO VINCULADOS A ENSEÑANZA</v>
          </cell>
        </row>
        <row r="280">
          <cell r="M280" t="str">
            <v>3. LUBRICANTES, GRASAS Y AFINES</v>
          </cell>
        </row>
        <row r="281">
          <cell r="M281" t="str">
            <v>3. MAYORDOMIA</v>
          </cell>
        </row>
        <row r="282">
          <cell r="M282" t="str">
            <v>3. ORGANIZACION Y CONDUCCION DE ESPECTACULOS</v>
          </cell>
        </row>
        <row r="283">
          <cell r="M283" t="str">
            <v>3. PAISES DE AFRICA, ASIA Y OCEANIA</v>
          </cell>
        </row>
        <row r="284">
          <cell r="M284" t="str">
            <v>3. PARA FINES DE VIVIENDA</v>
          </cell>
        </row>
        <row r="285">
          <cell r="M285" t="str">
            <v>3. PARA MOBILIARIO Y SIMILARES</v>
          </cell>
        </row>
        <row r="286">
          <cell r="M286" t="str">
            <v>3. PARA TRANSPORTE ACUATICO</v>
          </cell>
        </row>
        <row r="287">
          <cell r="M287" t="str">
            <v>3. PERSONAL CON CONTRATO A PLAZO FIJO (REGIMEN LABORAL PUBLICO)</v>
          </cell>
        </row>
        <row r="288">
          <cell r="M288" t="str">
            <v>3. PERSONAL DE SALUD</v>
          </cell>
        </row>
        <row r="289">
          <cell r="M289" t="str">
            <v>3. PERSONAL SERUMS</v>
          </cell>
        </row>
        <row r="290">
          <cell r="M290" t="str">
            <v>3. REGIMEN DE PENSIONES DL. 19846</v>
          </cell>
        </row>
        <row r="291">
          <cell r="M291" t="str">
            <v>3. SEGURIDAD INDUSTRIAL</v>
          </cell>
        </row>
        <row r="292">
          <cell r="M292" t="str">
            <v>3. SEGURO MEDICO</v>
          </cell>
        </row>
        <row r="293">
          <cell r="M293" t="str">
            <v>3. SEGURO OBLIGATORIO ACCIDENTES DE TRANSITO (SOAT)</v>
          </cell>
        </row>
        <row r="294">
          <cell r="M294" t="str">
            <v>3. SERVICIO DE INTERNET</v>
          </cell>
        </row>
        <row r="295">
          <cell r="M295" t="str">
            <v>3. SERVICIO DE SUMINISTRO DE GAS</v>
          </cell>
        </row>
        <row r="296">
          <cell r="M296" t="str">
            <v>3. SERVICIOS DE DISEÑO, ELABORACIÓN O ACTUALIZACIÓN DE NORMAS INTERNAS</v>
          </cell>
        </row>
        <row r="297">
          <cell r="M297" t="str">
            <v>3. SERVICIOS DE DISEÑO, ELABORACIÓN O ACTUALIZACIÓN NORMAS INTERNAS</v>
          </cell>
        </row>
        <row r="298">
          <cell r="M298" t="str">
            <v>3. SERVICIOS DE EVALUACIONES, CERTIFICACIONES, LICENCIAMIENTO Y SIMILARES VINCULADOS AL MEDIO AMBIENTE</v>
          </cell>
        </row>
        <row r="299">
          <cell r="M299" t="str">
            <v>3. SERVICIOS DE IMAGEN INSTITUCIONAL</v>
          </cell>
        </row>
        <row r="300">
          <cell r="M300" t="str">
            <v>3. SERVICIOS RELACIONADOS CON FLORERIA, JARDINERIA Y OTRAS ACTIVIDADES SIMILARES</v>
          </cell>
        </row>
        <row r="301">
          <cell r="M301" t="str">
            <v>3. SOPORTE TECNICO</v>
          </cell>
        </row>
        <row r="302">
          <cell r="M302" t="str">
            <v>3. SUBSIDIO POR LACTANCIA</v>
          </cell>
        </row>
        <row r="303">
          <cell r="M303" t="str">
            <v>3. TERRENOS ERIAZOS</v>
          </cell>
        </row>
        <row r="304">
          <cell r="M304" t="str">
            <v>3. VIATICOS Y FLETES POR CAMBIO DE COLOCACION</v>
          </cell>
        </row>
        <row r="305">
          <cell r="M305" t="str">
            <v>4. A FONDOS Y FUNDACIONES</v>
          </cell>
        </row>
        <row r="306">
          <cell r="M306" t="str">
            <v>4. A OTRAS ENTIDADES PUBLICAS</v>
          </cell>
        </row>
        <row r="307">
          <cell r="M307" t="str">
            <v>4. AGUINALDOS DE C.A.S.</v>
          </cell>
        </row>
        <row r="308">
          <cell r="M308" t="str">
            <v>4. ANIMADORAS Y ALFABETIZADORES</v>
          </cell>
        </row>
        <row r="309">
          <cell r="M309" t="str">
            <v>4. APORTES A LOS FONDOS DE VIVIENDA</v>
          </cell>
        </row>
        <row r="310">
          <cell r="M310" t="str">
            <v>4. ASIGNACION POR ENSEÑANZA</v>
          </cell>
        </row>
        <row r="311">
          <cell r="M311" t="str">
            <v>4. ASIGNACION POR RACION ORGANICA UNICA</v>
          </cell>
        </row>
        <row r="312">
          <cell r="M312" t="str">
            <v>4. AUSPICIO Y PATROCINIO DE EVENTOS CULTURALES Y DE ARTE</v>
          </cell>
        </row>
        <row r="313">
          <cell r="M313" t="str">
            <v>4. BONIFICACIONES O ENTREGAS  ECONÓMICAS AL PUESTO DE NO PROFESIONALES DE LA SALUD</v>
          </cell>
        </row>
        <row r="314">
          <cell r="M314" t="str">
            <v>4. BONIFICACIONES O ENTREGAS ECONÓMICAS AL PERSONAL MILITAR Y POLICIAL</v>
          </cell>
        </row>
        <row r="315">
          <cell r="M315" t="str">
            <v>4. COMPRA DE INSTALACIONES SOCIALES Y CULTURALES</v>
          </cell>
        </row>
        <row r="316">
          <cell r="M316" t="str">
            <v>4. COSTO DE CONSTRUCCION POR ADMINISTRACION DIRECTA - BIENES</v>
          </cell>
        </row>
        <row r="317">
          <cell r="M317" t="str">
            <v>4. COSTO DE CONSTRUCCION POR ADMINISTRACION DIRECTA - PERSONAL</v>
          </cell>
        </row>
        <row r="318">
          <cell r="M318" t="str">
            <v>4. DE CERTIFICADOS DE INVERSION PÚBLICA REGIONAL Y LOCAL</v>
          </cell>
        </row>
        <row r="319">
          <cell r="M319" t="str">
            <v>4. DE MAQUINARIAS Y EQUIPOS</v>
          </cell>
        </row>
        <row r="320">
          <cell r="M320" t="str">
            <v>4. DE MOBILIARIO Y SIMILARES</v>
          </cell>
        </row>
        <row r="321">
          <cell r="M321" t="str">
            <v>4. DE SEGURIDAD</v>
          </cell>
        </row>
        <row r="322">
          <cell r="M322" t="str">
            <v>4. ELECTRICIDAD Y ELECTRONICA</v>
          </cell>
        </row>
        <row r="323">
          <cell r="M323" t="str">
            <v>4. FERTILIZANTES, INSECTICIDAS, FUNGICIDAS Y SIMILARES</v>
          </cell>
        </row>
        <row r="324">
          <cell r="M324" t="str">
            <v>4. GASTO POR LAUDOS ARBITRALES O SENTENCIAS VINCULADAS A INVERSIONES</v>
          </cell>
        </row>
        <row r="325">
          <cell r="M325" t="str">
            <v>4. GASTOS POR MANTENIMIENTO PERIÓDICO INICIAL (PAMPI)</v>
          </cell>
        </row>
        <row r="326">
          <cell r="M326" t="str">
            <v>4. GUARDERIAS PARA HIJOS DE TRABAJADORES</v>
          </cell>
        </row>
        <row r="327">
          <cell r="M327" t="str">
            <v>4. INTERNOS DE MEDICINA Y ODONTOLOGIA</v>
          </cell>
        </row>
        <row r="328">
          <cell r="M328" t="str">
            <v>4. KREDINTANSTALF FUR WIEDERAUFBAU - KFW</v>
          </cell>
        </row>
        <row r="329">
          <cell r="M329" t="str">
            <v>4. OTROS ANIMALES</v>
          </cell>
        </row>
        <row r="330">
          <cell r="M330" t="str">
            <v>4. OTROS SEGUROS PERSONALES</v>
          </cell>
        </row>
        <row r="331">
          <cell r="M331" t="str">
            <v>4. PALMAS MAGISTERIALES</v>
          </cell>
        </row>
        <row r="332">
          <cell r="M332" t="str">
            <v>4. PARA MAQUINARIAS Y EQUIPOS</v>
          </cell>
        </row>
        <row r="333">
          <cell r="M333" t="str">
            <v>4. PARTICIPACION DE LOS TRABAJADORES EN LAS UTILIDADES</v>
          </cell>
        </row>
        <row r="334">
          <cell r="M334" t="str">
            <v>4. PERFILES DE INVERSION</v>
          </cell>
        </row>
        <row r="335">
          <cell r="M335" t="str">
            <v>4. PERSONAL CON CONTRATO A PLAZO INDETERMINADO (REGIMEN LABORAL PRIVADO)</v>
          </cell>
        </row>
        <row r="336">
          <cell r="M336" t="str">
            <v>4. PERSONAL JUDICIAL</v>
          </cell>
        </row>
        <row r="337">
          <cell r="M337" t="str">
            <v>4. SERVICIO DE IMPRESIONES, ENCUADERNACION Y EMPASTADO</v>
          </cell>
        </row>
        <row r="338">
          <cell r="M338" t="str">
            <v>4. SERVICIOS DE CALIFICACION DE PENSIONES</v>
          </cell>
        </row>
        <row r="339">
          <cell r="M339" t="str">
            <v>4. SERVICIOS DE DISEÑO, ELABORACIÓN O ACTUALIZACIÓN DE NORMAS TÉCNICAS</v>
          </cell>
        </row>
        <row r="340">
          <cell r="M340" t="str">
            <v>4. SERVICIOS DE DISEÑO, ELABORACIÓN O ACTUALIZACIÓN NORMAS TÉCNICAS</v>
          </cell>
        </row>
        <row r="341">
          <cell r="M341" t="str">
            <v>4. SIMBOLOS, DISTINTIVOS Y CONDECORACIONES</v>
          </cell>
        </row>
        <row r="342">
          <cell r="M342" t="str">
            <v>5. A FONDOS PUBLICOS</v>
          </cell>
        </row>
        <row r="343">
          <cell r="M343" t="str">
            <v>5. A FONDOS SOCIALES</v>
          </cell>
        </row>
        <row r="344">
          <cell r="M344" t="str">
            <v>5. ADQUISICIÓN DE BIENES PARA PRESTACIÓN FUNERARIA</v>
          </cell>
        </row>
        <row r="345">
          <cell r="M345" t="str">
            <v>5. ALUMNOS DE ESCUELAS MILITARES Y POLICIALES</v>
          </cell>
        </row>
        <row r="346">
          <cell r="M346" t="str">
            <v>5. ARBOLES FRUTALES</v>
          </cell>
        </row>
        <row r="347">
          <cell r="M347" t="str">
            <v>5. ASESORÍA Y/O DEFENSA LEGAL PARA SERVIDORES Y EX-SERVIDORES CIVILES</v>
          </cell>
        </row>
        <row r="348">
          <cell r="M348" t="str">
            <v>5. BONIFICACION POR CAMBIO DE RESIDENCIA</v>
          </cell>
        </row>
        <row r="349">
          <cell r="M349" t="str">
            <v>5. BONOS DE PRODUCTIVIDAD-CONVENIOS DE ADMINISTRACION POR RESULTADOS</v>
          </cell>
        </row>
        <row r="350">
          <cell r="M350" t="str">
            <v>5. COMPRA DE CENTROS DE RECLUSION</v>
          </cell>
        </row>
        <row r="351">
          <cell r="M351" t="str">
            <v>5. CONTRIBUCIONES A ESSALUD</v>
          </cell>
        </row>
        <row r="352">
          <cell r="M352" t="str">
            <v>5. CORPORACION ANDINA DE FOMENTO - CAF</v>
          </cell>
        </row>
        <row r="353">
          <cell r="M353" t="str">
            <v>5. COSTO DE CONSTRUCCION POR ADMINISTRACION DIRECTA - BIENES</v>
          </cell>
        </row>
        <row r="354">
          <cell r="M354" t="str">
            <v>5. COSTO DE CONSTRUCCION POR ADMINISTRACION DIRECTA - SERVICIOS</v>
          </cell>
        </row>
        <row r="355">
          <cell r="M355" t="str">
            <v>5. DE MAQUINARIAS Y EQUIPOS</v>
          </cell>
        </row>
        <row r="356">
          <cell r="M356" t="str">
            <v>5. DOCENTES UNIVERSITARIOS</v>
          </cell>
        </row>
        <row r="357">
          <cell r="M357" t="str">
            <v>5. ENTREGA DE CUPÓN O VALE POR CONCEPTO DE ALIMENTACIÓN</v>
          </cell>
        </row>
        <row r="358">
          <cell r="M358" t="str">
            <v>5. EQUIPOS E INSTRUMENTOS DE MEDICION</v>
          </cell>
        </row>
        <row r="359">
          <cell r="M359" t="str">
            <v>5. ESTUDIOS E INVESTIGACIONES</v>
          </cell>
        </row>
        <row r="360">
          <cell r="M360" t="str">
            <v>5. GASTOS POR MANTENIMIENTO DE EMERGENCIA</v>
          </cell>
        </row>
        <row r="361">
          <cell r="M361" t="str">
            <v>5. MAYORDOMIA</v>
          </cell>
        </row>
        <row r="362">
          <cell r="M362" t="str">
            <v>5. ORGANIZACION DE EVENTOS CULTURALES</v>
          </cell>
        </row>
        <row r="363">
          <cell r="M363" t="str">
            <v>5. OTROS MATERIALES DE MANTENIMIENTO</v>
          </cell>
        </row>
        <row r="364">
          <cell r="M364" t="str">
            <v>5. PERSONAL CON CONTRATO A PLAZO FIJO (REGIMEN LABORAL PRIVADO)</v>
          </cell>
        </row>
        <row r="365">
          <cell r="M365" t="str">
            <v>5. PERSONAL POR SERVICIOS COMPLEMENTARIOS DE SALUD</v>
          </cell>
        </row>
        <row r="366">
          <cell r="M366" t="str">
            <v>5. PUBLICACIÓN EN EL DIARIO OFICIAL</v>
          </cell>
        </row>
        <row r="367">
          <cell r="M367" t="str">
            <v>5. SERVICIOS DE ALIMENTACION DE CONSUMO HUMANO</v>
          </cell>
        </row>
        <row r="368">
          <cell r="M368" t="str">
            <v>5. SUMINISTROS DE ACCESORIOS Y/O MATERIALES DE USO FORESTAL</v>
          </cell>
        </row>
        <row r="369">
          <cell r="M369" t="str">
            <v>5. VACACIONES TRUNCAS DE C.A.S.</v>
          </cell>
        </row>
        <row r="370">
          <cell r="M370" t="str">
            <v>6. ASESORÍA Y/O DEFENSA LEGAL PARA ENTIDADES PÚBLICAS EN EL MARCO DE CONTROVERSIAS CONTRACTUALES NACIONALES O INTERNACIONALES</v>
          </cell>
        </row>
        <row r="371">
          <cell r="M371" t="str">
            <v>6. BONO POR CRECIMIENTO ECONOMICO</v>
          </cell>
        </row>
        <row r="372">
          <cell r="M372" t="str">
            <v>6. COMPRA DE EDIFICIOS O UNIDADES NO RESIDENCIALES</v>
          </cell>
        </row>
        <row r="373">
          <cell r="M373" t="str">
            <v>6. COSTO DE CONSTRUCCION POR ADMINISTRACION DIRECTA - OTROS</v>
          </cell>
        </row>
        <row r="374">
          <cell r="M374" t="str">
            <v>6. COSTO DE CONSTRUCCION POR ADMINISTRACION DIRECTA - SERVICIOS</v>
          </cell>
        </row>
        <row r="375">
          <cell r="M375" t="str">
            <v>6. COSTOS DE CONSTRUCCION POR ADMINISTRACION DIRECTA - OTROS</v>
          </cell>
        </row>
        <row r="376">
          <cell r="M376" t="str">
            <v>6. ENTREGA DE CUPÓN O VALE POR CONCEPTO DE ALIMENTACIÓN</v>
          </cell>
        </row>
        <row r="377">
          <cell r="M377" t="str">
            <v>6. EQUIPOS PARA VEHICULOS</v>
          </cell>
        </row>
        <row r="378">
          <cell r="M378" t="str">
            <v>6. ESTIPENDIO A LOS CANDIDATOS A GERENTES PÚBLICOS</v>
          </cell>
        </row>
        <row r="379">
          <cell r="M379" t="str">
            <v>6. ESTUDIOS</v>
          </cell>
        </row>
        <row r="380">
          <cell r="M380" t="str">
            <v>6. FONDO INTERNACIONAL DE DESARROLLO AGRICOLA - FIDA</v>
          </cell>
        </row>
        <row r="381">
          <cell r="M381" t="str">
            <v>6. LOCACION DE SERVICIOS - FONDO DE APOYO GERENCIAL</v>
          </cell>
        </row>
        <row r="382">
          <cell r="M382" t="str">
            <v>6. MATERIALES DE  ACONDICIONAMIENTO</v>
          </cell>
        </row>
        <row r="383">
          <cell r="M383" t="str">
            <v>6. OTRAS CONTRIBUCIONES DEL EMPLEADOR</v>
          </cell>
        </row>
        <row r="384">
          <cell r="M384" t="str">
            <v>6. PERSONAL CONTRATADO - REGIMEN LABORAL DE GERENTES PUBLICOS</v>
          </cell>
        </row>
        <row r="385">
          <cell r="M385" t="str">
            <v>6. PERSONAL DIPLOMATICO</v>
          </cell>
        </row>
        <row r="386">
          <cell r="M386" t="str">
            <v>6. PERSONAL POR ENTREGA ECONÓMICA POR PRESTACIONES ADICIONALES EN SALUD</v>
          </cell>
        </row>
        <row r="387">
          <cell r="M387" t="str">
            <v>6. PRODUCTOS FARMACEUTICOS DE USO ANIMAL</v>
          </cell>
        </row>
        <row r="388">
          <cell r="M388" t="str">
            <v>6. SERVICIO DE IMPRESIONES, ENCUADERNACION Y EMPASTADO</v>
          </cell>
        </row>
        <row r="389">
          <cell r="M389" t="str">
            <v>6. VIDES Y ARBUSTOS</v>
          </cell>
        </row>
        <row r="390">
          <cell r="M390" t="str">
            <v>7. APORTES A FONDOS DE PENSIONES DEL SISTEMA DE PENSIONES PÚBLICO</v>
          </cell>
        </row>
        <row r="391">
          <cell r="M391" t="str">
            <v>7. BANCO DE COOPERACION INTERNACIONAL DEL JAPON-JBIC</v>
          </cell>
        </row>
        <row r="392">
          <cell r="M392" t="str">
            <v>7. BONIFICACIÓN EXTRAORDINARIA POR EMERGENCIA SANITARIA</v>
          </cell>
        </row>
        <row r="393">
          <cell r="M393" t="str">
            <v>7. BONO POR DESEMPEÑO</v>
          </cell>
        </row>
        <row r="394">
          <cell r="M394" t="str">
            <v>7. COSTO DE CONSTRUCCION POR ADMINISTRACION DIRECTA - OTROS</v>
          </cell>
        </row>
        <row r="395">
          <cell r="M395" t="str">
            <v>7. DEFENSA LEGAL PARA SERVIDORES Y EX-SERVIDORES CIVILES</v>
          </cell>
        </row>
        <row r="396">
          <cell r="M396" t="str">
            <v>7. ENTREGA ECONÓMICA POR PRESTACIONES ADICIONALES PARA LA VACUNACIÓN CONTRA LA COVID-19</v>
          </cell>
        </row>
        <row r="397">
          <cell r="M397" t="str">
            <v>7. FUNCIONARIOS DE ALTA DIRECCIÓN DE LAS ENTIDADES</v>
          </cell>
        </row>
        <row r="398">
          <cell r="M398" t="str">
            <v>7. INTERNOS DE MEDICINA Y ODONTOLOGIA</v>
          </cell>
        </row>
        <row r="399">
          <cell r="M399" t="str">
            <v>7. INVESTIGACIONES</v>
          </cell>
        </row>
        <row r="400">
          <cell r="M400" t="str">
            <v>7. PERSONAL MILITAR Y POLICIAL</v>
          </cell>
        </row>
        <row r="401">
          <cell r="M401" t="str">
            <v>7. PRESTACION FUNERARIA</v>
          </cell>
        </row>
        <row r="402">
          <cell r="M402" t="str">
            <v>7. SEMILLAS Y ALMACIGOS</v>
          </cell>
        </row>
        <row r="403">
          <cell r="M403" t="str">
            <v>7. SERVICIOS COMPLEMENTARIOS DE SALUD</v>
          </cell>
        </row>
        <row r="404">
          <cell r="M404" t="str">
            <v>8. AGENCIA ALEMANA DE COOPERACION TECNICA INTERNACIONAL - GIZ</v>
          </cell>
        </row>
        <row r="405">
          <cell r="M405" t="str">
            <v>8. APORTES A FONDOS DE PENSIONES DEL SISTEMA DE PENSIONES PRIVADO</v>
          </cell>
        </row>
        <row r="406">
          <cell r="M406" t="str">
            <v>8. BONIFICACIÓN EXTRAORDINARIA POR REACTIVACIÓN ECONÓMICA</v>
          </cell>
        </row>
        <row r="407">
          <cell r="M407" t="str">
            <v>8. BONO POR FUNCION INSPECTIVA</v>
          </cell>
        </row>
        <row r="408">
          <cell r="M408" t="str">
            <v>8. CONTRIBUCIONES A LOS SEGUROS DE SALUD</v>
          </cell>
        </row>
        <row r="409">
          <cell r="M409" t="str">
            <v>8. DEFENSA LEGAL PARA ENTIDADES PÚBLICAS EN EL MARCO DE CONTROVERSIAS CONTRACTUALES NACIONALES O INTERNACIONALES</v>
          </cell>
        </row>
        <row r="410">
          <cell r="M410" t="str">
            <v>8. DISEÑO DE METODOLOGÍAS, REFORMAS Y SIMILARES</v>
          </cell>
        </row>
        <row r="411">
          <cell r="M411" t="str">
            <v>8. ENTREGA ECONÓMICA POR PRESTACIONES ADICIONALES PARA LA VACUNACIÓN CONTRA LA COVID-19 PARA LOS CONTRATOS DE ADMINISTRACIÓN DE SERVICIOS COVID-19</v>
          </cell>
        </row>
        <row r="412">
          <cell r="M412" t="str">
            <v>8. LOCACION DE SERVICIOS - PERSONAL ALTAMENTE CALIFICADO</v>
          </cell>
        </row>
        <row r="413">
          <cell r="M413" t="str">
            <v>8. MINAS Y CANTERAS</v>
          </cell>
        </row>
        <row r="414">
          <cell r="M414" t="str">
            <v>8. PERSONAL DE LA LEY SERVIR (RÉGIMEN DEL SERVICIO CIVIL)</v>
          </cell>
        </row>
        <row r="415">
          <cell r="M415" t="str">
            <v>8. PERSONAL OBRERO</v>
          </cell>
        </row>
        <row r="416">
          <cell r="M416" t="str">
            <v>9. AGENCIA DE COOPERACION INTERNACIONAL DEL JAPON - JICA</v>
          </cell>
        </row>
        <row r="417">
          <cell r="M417" t="str">
            <v>9. APORTES A LOS FONDOS DE SALUD PARA PENSIONISTAS</v>
          </cell>
        </row>
        <row r="418">
          <cell r="M418" t="str">
            <v>9. ASIGNACIÓN DE PROPINAS O ESTIPENDIOS PARA EL CUMPLIMIENTO DE METAS SOCIALES</v>
          </cell>
        </row>
        <row r="419">
          <cell r="M419" t="str">
            <v>9. BONIFICACIÓN EXTRAORDINARIA POR EMERGENCIA SANITARIA</v>
          </cell>
        </row>
        <row r="420">
          <cell r="M420" t="str">
            <v>9. ENTREGA ECONÓMICA POR CONCEPTO DE ALIMENTACIÓN</v>
          </cell>
        </row>
        <row r="421">
          <cell r="M421" t="str">
            <v>9. ESTUDIOS</v>
          </cell>
        </row>
        <row r="422">
          <cell r="M422" t="str">
            <v>9. PERSONAL DE CONFIANZA (RÉGIMEN LABORAL PÚBLICO)</v>
          </cell>
        </row>
        <row r="423">
          <cell r="M423" t="str">
            <v>9. SERVICIO DE LAVADO Y PLANCHADO DE ROPA HOSPITALARIA</v>
          </cell>
        </row>
        <row r="424">
          <cell r="M424" t="str">
            <v>9. SERVICIOS DE ANÁLISIS, PROYECCIONES ECONÓMICAS O FINANCIERAS, ESTRUCTURACIÓN FINANCIERA Y SIMILARES</v>
          </cell>
        </row>
        <row r="425">
          <cell r="M425" t="str">
            <v>9. SERVICIOS DE AUDITORIAS</v>
          </cell>
        </row>
        <row r="426">
          <cell r="M426" t="str">
            <v>97. TRASLADO Y  MOVILIDAD POR ACCIONES DE VOLUNTARIADO</v>
          </cell>
        </row>
        <row r="427">
          <cell r="M427" t="str">
            <v>98. A OTROS ORGANISMOS INTERNACIONALES DE LA SALUD - SUMINISTROS MÉDICOS</v>
          </cell>
        </row>
        <row r="428">
          <cell r="M428" t="str">
            <v>98. OTROS GASTOS DE PERSONAL</v>
          </cell>
        </row>
        <row r="429">
          <cell r="M429" t="str">
            <v>98. OTROS GASTOS EN PENSIONES</v>
          </cell>
        </row>
        <row r="430">
          <cell r="M430" t="str">
            <v>98. OTROS SERVICIOS TÉCNICOS Y PROFESIONALES DESARROLLADOS POR PERSONAS JURÍDICAS</v>
          </cell>
        </row>
        <row r="431">
          <cell r="M431" t="str">
            <v>98. OTROS SERVICIOS TÉCNICOS Y PROFESIONALES DESARROLLADOS POR PERSONAS NATURALES</v>
          </cell>
        </row>
        <row r="432">
          <cell r="M432" t="str">
            <v>99. A OTRAS ORGANIZACIONES</v>
          </cell>
        </row>
        <row r="433">
          <cell r="M433" t="str">
            <v>99. A OTRAS PERSONAS NATURALES</v>
          </cell>
        </row>
        <row r="434">
          <cell r="M434" t="str">
            <v>99. A OTROS ORGANISMOS INTERNACIONALES</v>
          </cell>
        </row>
        <row r="435">
          <cell r="M435" t="str">
            <v xml:space="preserve">99. DE OTROS </v>
          </cell>
        </row>
        <row r="436">
          <cell r="M436" t="str">
            <v>99. DE OTROS BIENES Y ACTIVOS</v>
          </cell>
        </row>
        <row r="437">
          <cell r="M437" t="str">
            <v>99. MAQUINARIAS, EQUIPOS Y MOBILIARIOS DE OTRAS INSTALACIONES</v>
          </cell>
        </row>
        <row r="438">
          <cell r="M438" t="str">
            <v>99. OTRAS ATENCIONES Y CELEBRACIONES</v>
          </cell>
        </row>
        <row r="439">
          <cell r="M439" t="str">
            <v>99. OTRAS INDEMNIZACIONES Y COMPENSACIONES</v>
          </cell>
        </row>
        <row r="440">
          <cell r="M440" t="str">
            <v>99. OTRAS OCASIONALES</v>
          </cell>
        </row>
        <row r="441">
          <cell r="M441" t="str">
            <v>99. OTRAS RETRIBUCIONES EN ESPECIE</v>
          </cell>
        </row>
        <row r="442">
          <cell r="M442" t="str">
            <v>99. OTRAS RETRIBUCIONES EN SERVICIOS</v>
          </cell>
        </row>
        <row r="443">
          <cell r="M443" t="str">
            <v>99. OTRAS RETRIBUCIONES Y COMPLEMENTOS</v>
          </cell>
        </row>
        <row r="444">
          <cell r="M444" t="str">
            <v>99. OTRO REGIMEN</v>
          </cell>
        </row>
        <row r="445">
          <cell r="M445" t="str">
            <v>99. OTROS</v>
          </cell>
        </row>
        <row r="446">
          <cell r="M446" t="str">
            <v>99. OTROS ACCESORIOS Y REPUESTOS</v>
          </cell>
        </row>
        <row r="447">
          <cell r="M447" t="str">
            <v>99. OTROS ACTIVOS INTANGIBLES</v>
          </cell>
        </row>
        <row r="448">
          <cell r="M448" t="str">
            <v>99. OTROS BENEFICIOS</v>
          </cell>
        </row>
        <row r="449">
          <cell r="M449" t="str">
            <v>99. OTROS BIENES</v>
          </cell>
        </row>
        <row r="450">
          <cell r="M450" t="str">
            <v>99. OTROS BIENES  AGROPECUARIOS, PESQUEROS Y MINEROS</v>
          </cell>
        </row>
        <row r="451">
          <cell r="M451" t="str">
            <v>99. OTROS BIENES CULTURALES</v>
          </cell>
        </row>
        <row r="452">
          <cell r="M452" t="str">
            <v>99. OTROS BIENES DE APOYO ALIMENTARIO</v>
          </cell>
        </row>
        <row r="453">
          <cell r="M453" t="str">
            <v>99. OTROS BIENES DE APOYO ESCOLAR</v>
          </cell>
        </row>
        <row r="454">
          <cell r="M454" t="str">
            <v>99. OTROS BIENES DE ASISTENCIA SOCIAL</v>
          </cell>
        </row>
        <row r="455">
          <cell r="M455" t="str">
            <v>99. OTROS BIENES Y SERVICIOS DE ASISTENCIA MEDICA</v>
          </cell>
        </row>
        <row r="456">
          <cell r="M456" t="str">
            <v>99. OTROS CREDITOS EXTERNOS</v>
          </cell>
        </row>
        <row r="457">
          <cell r="M457" t="str">
            <v>99. OTROS CREDITOS INTERNOS</v>
          </cell>
        </row>
        <row r="458">
          <cell r="M458" t="str">
            <v>99. OTROS GASTOS</v>
          </cell>
        </row>
        <row r="459">
          <cell r="M459" t="str">
            <v>99. OTROS GASTOS C.A.S</v>
          </cell>
        </row>
        <row r="460">
          <cell r="M460" t="str">
            <v>99. OTROS MATERIALES DIVERSOS DE ENSEÑANZA</v>
          </cell>
        </row>
        <row r="461">
          <cell r="M461" t="str">
            <v>99. OTROS ORGANISMOS INTERNACIONALES O AGENCIAS OFICIALES</v>
          </cell>
        </row>
        <row r="462">
          <cell r="M462" t="str">
            <v>99. OTROS PRODUCTOS SIMILARES</v>
          </cell>
        </row>
        <row r="463">
          <cell r="M463" t="str">
            <v>99. OTROS REGIMENES DE PENSIONES</v>
          </cell>
        </row>
        <row r="464">
          <cell r="M464" t="str">
            <v>99. OTROS RELACIONADOS A ORGANIZACION DE EVENTOS</v>
          </cell>
        </row>
        <row r="465">
          <cell r="M465" t="str">
            <v>99. OTROS SEGUROS DE  BIENES MUEBLES E INMUEBLES</v>
          </cell>
        </row>
        <row r="466">
          <cell r="M466" t="str">
            <v>99. OTROS SERVICIOS DE COMUNICACION</v>
          </cell>
        </row>
        <row r="467">
          <cell r="M467" t="str">
            <v>99. OTROS SERVICIOS DE INFORMATICA</v>
          </cell>
        </row>
        <row r="468">
          <cell r="M468" t="str">
            <v>99. OTROS SERVICIOS FINANCIEROS</v>
          </cell>
        </row>
        <row r="469">
          <cell r="M469" t="str">
            <v>99. OTROS SERVICIOS SIMILARES</v>
          </cell>
        </row>
        <row r="470">
          <cell r="M470" t="str">
            <v>99. OTROS SERVICIOS TÉCNICOS SIMILARES</v>
          </cell>
        </row>
        <row r="471">
          <cell r="M471" t="str">
            <v>99. OTROS SIMILARES</v>
          </cell>
        </row>
        <row r="472">
          <cell r="M472" t="str">
            <v>99. OTROS TITULOS Y VALORES</v>
          </cell>
        </row>
        <row r="473">
          <cell r="M473" t="str">
            <v>99. OTROS VALORES</v>
          </cell>
        </row>
        <row r="474">
          <cell r="M474" t="str">
            <v>99. PARA OTROS FINES</v>
          </cell>
        </row>
        <row r="475">
          <cell r="M475" t="str">
            <v>99. SERVICIOS DIVERSOS</v>
          </cell>
        </row>
      </sheetData>
      <sheetData sheetId="6">
        <row r="3">
          <cell r="A3" t="str">
            <v>1. GOBIERNO NACIONAL</v>
          </cell>
          <cell r="B3" t="str">
            <v>2. GOBIERNOS REGIONALES</v>
          </cell>
          <cell r="C3" t="str">
            <v>3. GOBIERNOS LOCALES</v>
          </cell>
        </row>
        <row r="4">
          <cell r="A4" t="str">
            <v>_1._GOBIERNO_NACI_F12</v>
          </cell>
          <cell r="B4" t="str">
            <v>_2._GOBIERNOS_REGIONALES_F12</v>
          </cell>
          <cell r="C4" t="str">
            <v>_2._GOBIERNOS_LOCALES_F12</v>
          </cell>
        </row>
        <row r="5">
          <cell r="A5" t="str">
            <v>01. PRESIDENCIA CONSEJO MINISTROS</v>
          </cell>
          <cell r="B5" t="str">
            <v>98. MANCOMUNIDADES REGIONALES</v>
          </cell>
          <cell r="C5" t="str">
            <v>01. AMAZONAS</v>
          </cell>
        </row>
        <row r="6">
          <cell r="A6" t="str">
            <v>03. CULTURA</v>
          </cell>
          <cell r="B6" t="str">
            <v>99. GOBIERNOS REGIONALES</v>
          </cell>
          <cell r="C6" t="str">
            <v>02. ANCASH</v>
          </cell>
        </row>
        <row r="7">
          <cell r="A7" t="str">
            <v>04. PODER JUDICIAL</v>
          </cell>
          <cell r="B7"/>
          <cell r="C7" t="str">
            <v>03. APURIMAC</v>
          </cell>
        </row>
        <row r="8">
          <cell r="A8" t="str">
            <v>05. AMBIENTAL</v>
          </cell>
          <cell r="B8"/>
          <cell r="C8" t="str">
            <v>04. AREQUIPA</v>
          </cell>
        </row>
        <row r="9">
          <cell r="A9" t="str">
            <v>06. JUSTICIA</v>
          </cell>
          <cell r="B9"/>
          <cell r="C9" t="str">
            <v>05. AYACUCHO</v>
          </cell>
        </row>
        <row r="10">
          <cell r="A10" t="str">
            <v>07. INTERIOR</v>
          </cell>
          <cell r="B10"/>
          <cell r="C10" t="str">
            <v>06. CAJAMARCA</v>
          </cell>
        </row>
        <row r="11">
          <cell r="A11" t="str">
            <v>08. RELACIONES EXTERIORES</v>
          </cell>
          <cell r="B11"/>
          <cell r="C11" t="str">
            <v>07. PROV. CONSTITUCIONAL DEL CALLAO</v>
          </cell>
        </row>
        <row r="12">
          <cell r="A12" t="str">
            <v>09. ECONOMIA Y FINANZAS</v>
          </cell>
          <cell r="B12"/>
          <cell r="C12" t="str">
            <v>08. CUSCO</v>
          </cell>
        </row>
        <row r="13">
          <cell r="A13" t="str">
            <v>10. EDUCACION</v>
          </cell>
          <cell r="B13"/>
          <cell r="C13" t="str">
            <v>09. HUANCAVELICA</v>
          </cell>
        </row>
        <row r="14">
          <cell r="A14" t="str">
            <v>11. SALUD</v>
          </cell>
          <cell r="B14"/>
          <cell r="C14" t="str">
            <v>10. HUANUCO</v>
          </cell>
        </row>
        <row r="15">
          <cell r="A15" t="str">
            <v>12. TRABAJO Y PROMOCION DEL EMPLEO</v>
          </cell>
          <cell r="B15"/>
          <cell r="C15" t="str">
            <v>11. ICA</v>
          </cell>
        </row>
        <row r="16">
          <cell r="A16" t="str">
            <v>13. AGRARIO Y DE RIEGO</v>
          </cell>
          <cell r="B16"/>
          <cell r="C16" t="str">
            <v>12. JUNIN</v>
          </cell>
        </row>
        <row r="17">
          <cell r="A17" t="str">
            <v>16. ENERGIA Y MINAS</v>
          </cell>
          <cell r="B17"/>
          <cell r="C17" t="str">
            <v>13. LA LIBERTAD</v>
          </cell>
        </row>
        <row r="18">
          <cell r="A18" t="str">
            <v>19. CONTRALORIA GENERAL</v>
          </cell>
          <cell r="B18"/>
          <cell r="C18" t="str">
            <v>14. LAMBAYEQUE</v>
          </cell>
        </row>
        <row r="19">
          <cell r="A19" t="str">
            <v>20. DEFENSORIA DEL PUEBLO</v>
          </cell>
          <cell r="B19"/>
          <cell r="C19" t="str">
            <v>15. LIMA</v>
          </cell>
        </row>
        <row r="20">
          <cell r="A20" t="str">
            <v>21. JUNTA NACIONAL DE JUSTICIA</v>
          </cell>
          <cell r="B20"/>
          <cell r="C20" t="str">
            <v>16. LORETO</v>
          </cell>
        </row>
        <row r="21">
          <cell r="A21" t="str">
            <v>22. MINISTERIO PUBLICO</v>
          </cell>
          <cell r="B21"/>
          <cell r="C21" t="str">
            <v>17. MADRE DE DIOS</v>
          </cell>
        </row>
        <row r="22">
          <cell r="A22" t="str">
            <v>24. TRIBUNAL CONSTITUCIONAL</v>
          </cell>
          <cell r="B22"/>
          <cell r="C22" t="str">
            <v>18. MOQUEGUA</v>
          </cell>
        </row>
        <row r="23">
          <cell r="A23" t="str">
            <v>26. DEFENSA</v>
          </cell>
          <cell r="B23"/>
          <cell r="C23" t="str">
            <v>19. PASCO</v>
          </cell>
        </row>
        <row r="24">
          <cell r="A24" t="str">
            <v>27. FUERO MILITAR POLICIAL</v>
          </cell>
          <cell r="B24"/>
          <cell r="C24" t="str">
            <v>20. PIURA</v>
          </cell>
        </row>
        <row r="25">
          <cell r="A25" t="str">
            <v>28. CONGRESO DE LA REPUBLICA</v>
          </cell>
          <cell r="B25"/>
          <cell r="C25" t="str">
            <v>21. PUNO</v>
          </cell>
        </row>
        <row r="26">
          <cell r="A26" t="str">
            <v>31. JURADO NACIONAL DE ELECCIONES</v>
          </cell>
          <cell r="B26"/>
          <cell r="C26" t="str">
            <v>22. SAN MARTIN</v>
          </cell>
        </row>
        <row r="27">
          <cell r="A27" t="str">
            <v>32. OFICINA NACIONAL DE PROCESOS ELECTORALES</v>
          </cell>
          <cell r="B27"/>
          <cell r="C27" t="str">
            <v>23. TACNA</v>
          </cell>
        </row>
        <row r="28">
          <cell r="A28" t="str">
            <v>33. REGISTRO NACIONAL DE IDENTIFICACION Y ESTADO CIVIL</v>
          </cell>
          <cell r="B28"/>
          <cell r="C28" t="str">
            <v>24. TUMBES</v>
          </cell>
        </row>
        <row r="29">
          <cell r="A29" t="str">
            <v>35. COMERCIO EXTERIOR Y TURISMO</v>
          </cell>
          <cell r="B29"/>
          <cell r="C29" t="str">
            <v>25. UCAYALI</v>
          </cell>
        </row>
        <row r="30">
          <cell r="A30" t="str">
            <v>36. TRANSPORTES Y COMUNICACIONES</v>
          </cell>
          <cell r="B30"/>
          <cell r="C30" t="str">
            <v>97. MANCOMUNIDADES MUNICIPALES</v>
          </cell>
        </row>
        <row r="31">
          <cell r="A31" t="str">
            <v>37. VIVIENDA CONSTRUCCION Y SANEAMIENTO</v>
          </cell>
          <cell r="B31"/>
          <cell r="C31"/>
        </row>
        <row r="32">
          <cell r="A32" t="str">
            <v>38. PRODUCCION</v>
          </cell>
          <cell r="B32"/>
          <cell r="C32"/>
        </row>
        <row r="33">
          <cell r="A33" t="str">
            <v>39. MUJER Y POBLACIONES VULNERABLES</v>
          </cell>
          <cell r="B33"/>
          <cell r="C33"/>
        </row>
        <row r="34">
          <cell r="A34" t="str">
            <v>40. DESARROLLO E INCLUSION SOCIAL</v>
          </cell>
          <cell r="B34"/>
          <cell r="C34"/>
        </row>
        <row r="39">
          <cell r="A39" t="str">
            <v>01. PRESIDENCIA CONSEJO MINISTROS</v>
          </cell>
          <cell r="B39" t="str">
            <v>03. CULTURA</v>
          </cell>
          <cell r="C39" t="str">
            <v>04. PODER JUDICIAL</v>
          </cell>
          <cell r="D39" t="str">
            <v>05. AMBIENTAL</v>
          </cell>
          <cell r="E39" t="str">
            <v>06. JUSTICIA</v>
          </cell>
          <cell r="F39" t="str">
            <v>07. INTERIOR</v>
          </cell>
          <cell r="G39" t="str">
            <v>08. RELACIONES EXTERIORES</v>
          </cell>
          <cell r="H39" t="str">
            <v>09. ECONOMIA Y FINANZAS</v>
          </cell>
          <cell r="I39" t="str">
            <v>10. EDUCACION</v>
          </cell>
          <cell r="J39" t="str">
            <v>11. SALUD</v>
          </cell>
          <cell r="K39" t="str">
            <v>12. TRABAJO Y PROMOCION DEL EMPLEO</v>
          </cell>
          <cell r="L39" t="str">
            <v>13. AGRARIO Y DE RIEGO</v>
          </cell>
          <cell r="M39" t="str">
            <v>16. ENERGIA Y MINAS</v>
          </cell>
          <cell r="N39" t="str">
            <v>19. CONTRALORIA GENERAL</v>
          </cell>
          <cell r="O39" t="str">
            <v>20. DEFENSORIA DEL PUEBLO</v>
          </cell>
          <cell r="P39" t="str">
            <v>21. JUNTA NACIONAL DE JUSTICIA</v>
          </cell>
          <cell r="Q39" t="str">
            <v>22. MINISTERIO PUBLICO</v>
          </cell>
          <cell r="R39" t="str">
            <v>24. TRIBUNAL CONSTITUCIONAL</v>
          </cell>
          <cell r="S39" t="str">
            <v>26. DEFENSA</v>
          </cell>
          <cell r="T39" t="str">
            <v>27. FUERO MILITAR POLICIAL</v>
          </cell>
          <cell r="U39" t="str">
            <v>28. CONGRESO DE LA REPUBLICA</v>
          </cell>
          <cell r="V39" t="str">
            <v>31. JURADO NACIONAL DE ELECCIONES</v>
          </cell>
          <cell r="W39" t="str">
            <v>32. OFICINA NACIONAL DE PROCESOS ELECTORALES</v>
          </cell>
          <cell r="X39" t="str">
            <v>33. REGISTRO NACIONAL DE IDENTIFICACION Y ESTADO CIVIL</v>
          </cell>
          <cell r="Y39" t="str">
            <v>35. COMERCIO EXTERIOR Y TURISMO</v>
          </cell>
          <cell r="Z39" t="str">
            <v>36. TRANSPORTES Y COMUNICACIONES</v>
          </cell>
          <cell r="AA39" t="str">
            <v>37. VIVIENDA CONSTRUCCION Y SANEAMIENTO</v>
          </cell>
          <cell r="AB39" t="str">
            <v>38. PRODUCCION</v>
          </cell>
          <cell r="AC39" t="str">
            <v>39. MUJER Y POBLACIONES VULNERABLES</v>
          </cell>
          <cell r="AD39" t="str">
            <v>40. DESARROLLO E INCLUSION SOCIAL</v>
          </cell>
          <cell r="AE39" t="str">
            <v>98. MANCOMUNIDADES REGIONALES</v>
          </cell>
          <cell r="AF39" t="str">
            <v>99. GOBIERNOS REGIONALES</v>
          </cell>
          <cell r="AG39" t="str">
            <v>01. AMAZONAS</v>
          </cell>
          <cell r="AH39" t="str">
            <v>02. ANCASH</v>
          </cell>
          <cell r="AI39" t="str">
            <v>03. APURIMAC</v>
          </cell>
          <cell r="AJ39" t="str">
            <v>04. AREQUIPA</v>
          </cell>
          <cell r="AK39" t="str">
            <v>05. AYACUCHO</v>
          </cell>
          <cell r="AL39" t="str">
            <v>06. CAJAMARCA</v>
          </cell>
          <cell r="AM39" t="str">
            <v>07. PROV. CONSTITUCIONAL DEL CALLAO</v>
          </cell>
          <cell r="AN39" t="str">
            <v>08. CUSCO</v>
          </cell>
          <cell r="AO39" t="str">
            <v>09. HUANCAVELICA</v>
          </cell>
          <cell r="AP39" t="str">
            <v>10. HUANUCO</v>
          </cell>
          <cell r="AQ39" t="str">
            <v>11. ICA</v>
          </cell>
          <cell r="AR39" t="str">
            <v>12. JUNIN</v>
          </cell>
          <cell r="AS39" t="str">
            <v>13. LA LIBERTAD</v>
          </cell>
          <cell r="AT39" t="str">
            <v>14. LAMBAYEQUE</v>
          </cell>
          <cell r="AU39" t="str">
            <v>15. LIMA</v>
          </cell>
          <cell r="AV39" t="str">
            <v>16. LORETO</v>
          </cell>
          <cell r="AW39" t="str">
            <v>17. MADRE DE DIOS</v>
          </cell>
          <cell r="AX39" t="str">
            <v>18. MOQUEGUA</v>
          </cell>
          <cell r="AY39" t="str">
            <v>19. PASCO</v>
          </cell>
          <cell r="AZ39" t="str">
            <v>20. PIURA</v>
          </cell>
          <cell r="BA39" t="str">
            <v>21. PUNO</v>
          </cell>
          <cell r="BB39" t="str">
            <v>22. SAN MARTIN</v>
          </cell>
          <cell r="BC39" t="str">
            <v>23. TACNA</v>
          </cell>
          <cell r="BD39" t="str">
            <v>24. TUMBES</v>
          </cell>
          <cell r="BE39" t="str">
            <v>25. UCAYALI</v>
          </cell>
          <cell r="BF39" t="str">
            <v>97. MANCOMUNIDADES MUNICIPALES</v>
          </cell>
        </row>
        <row r="40">
          <cell r="A40" t="str">
            <v>_01._PRESIDENCIA_CONSEJO_MINISTROS</v>
          </cell>
          <cell r="B40" t="str">
            <v>_03._CULTURA</v>
          </cell>
          <cell r="C40" t="str">
            <v>_04._PODER_JUDICIAL</v>
          </cell>
          <cell r="D40" t="str">
            <v>_05._AMBIENTAL</v>
          </cell>
          <cell r="E40" t="str">
            <v>_06._JUSTICIA</v>
          </cell>
          <cell r="F40" t="str">
            <v>_07._INTERIOR</v>
          </cell>
          <cell r="G40" t="str">
            <v>_08._RELACIONES_EXTERIORES</v>
          </cell>
          <cell r="H40" t="str">
            <v>_09._ECONOMIA_Y_FINANZAS</v>
          </cell>
          <cell r="I40" t="str">
            <v>_10._EDUCACION</v>
          </cell>
          <cell r="J40" t="str">
            <v>_11._SALUD</v>
          </cell>
          <cell r="K40" t="str">
            <v>_12._TRABAJO_Y_PROMOCION_DEL_EMPLEO</v>
          </cell>
          <cell r="L40" t="str">
            <v>_13._AGRICULTURA</v>
          </cell>
          <cell r="M40" t="str">
            <v>_16._ENERGIA_Y_MINAS</v>
          </cell>
          <cell r="N40" t="str">
            <v>_19._CONTRALORIA_GENERAL</v>
          </cell>
          <cell r="O40" t="str">
            <v>_20._DEFENSORIA_DEL_PUEBLO</v>
          </cell>
          <cell r="P40" t="str">
            <v>_21._CONSEJO_NACIONAL_DE_LA_MAGISTRATURA</v>
          </cell>
          <cell r="Q40" t="str">
            <v>_22._MINISTERIO_PUBLICO</v>
          </cell>
          <cell r="R40" t="str">
            <v>_24._TRIBUNAL_CONSTITUCIONAL</v>
          </cell>
          <cell r="S40" t="str">
            <v>_26._DEFENSA</v>
          </cell>
          <cell r="T40" t="str">
            <v>_27._FUERO_MILITAR_POLICIAL</v>
          </cell>
          <cell r="U40" t="str">
            <v>_28._CONGRESO_DE_LA_REPUBLICA</v>
          </cell>
          <cell r="V40" t="str">
            <v>_31._JURADO_NACIONAL_DE_ELECCIONES</v>
          </cell>
          <cell r="W40" t="str">
            <v>_32._OFICINA_NACIONAL_DE_PROCESOS_ELECTORALES</v>
          </cell>
          <cell r="X40" t="str">
            <v>_33._REGISTRO_NACIONAL_DE_IDENTIFICACION_Y_ESTADO_CIVIL</v>
          </cell>
          <cell r="Y40" t="str">
            <v>_35._COMERCIO_EXTERIOR_Y_TURISMO</v>
          </cell>
          <cell r="Z40" t="str">
            <v>_36._TRANSPORTES_Y_COMUNICACIONES</v>
          </cell>
          <cell r="AA40" t="str">
            <v>_37._VIVIENDA_CONSTRUCCION_Y_SANEAMIENTO</v>
          </cell>
          <cell r="AB40" t="str">
            <v>_38._PRODUCCION</v>
          </cell>
          <cell r="AC40" t="str">
            <v>_39._MUJER_Y_POBLACIONES_VULNERABLES</v>
          </cell>
          <cell r="AD40" t="str">
            <v>_40._DESARROLLO_E_INCLUSION_SOCIAL</v>
          </cell>
          <cell r="AE40" t="str">
            <v>_98._MANCOMUNIDADES_REGIONALES</v>
          </cell>
          <cell r="AF40" t="str">
            <v>_99._GOBIERNOS_REGIONALES</v>
          </cell>
          <cell r="AG40" t="str">
            <v>_01._AMAZONAS</v>
          </cell>
          <cell r="AH40" t="str">
            <v>_02._ANCASH</v>
          </cell>
          <cell r="AI40" t="str">
            <v>_03._APURIMAC</v>
          </cell>
          <cell r="AJ40" t="str">
            <v>_04._AREQUIPA</v>
          </cell>
          <cell r="AK40" t="str">
            <v>_05._AYACUCHO</v>
          </cell>
          <cell r="AL40" t="str">
            <v>_06._CAJAMARCA</v>
          </cell>
          <cell r="AM40" t="str">
            <v>_07._PROV._CONSTITUCIONAL_DEL_CALLAO</v>
          </cell>
          <cell r="AN40" t="str">
            <v>_08._CUSCO</v>
          </cell>
          <cell r="AO40" t="str">
            <v>_09._HUANCAVELICA</v>
          </cell>
          <cell r="AP40" t="str">
            <v>_10._HUANUCO</v>
          </cell>
          <cell r="AQ40" t="str">
            <v>_11._ICA</v>
          </cell>
          <cell r="AR40" t="str">
            <v>_12._JUNIN</v>
          </cell>
          <cell r="AS40" t="str">
            <v>_13._LA_LIBERTAD</v>
          </cell>
          <cell r="AT40" t="str">
            <v>_14._LAMBAYEQUE</v>
          </cell>
          <cell r="AU40" t="str">
            <v>_15._LIMA</v>
          </cell>
          <cell r="AV40" t="str">
            <v>_16._LORETO</v>
          </cell>
          <cell r="AW40" t="str">
            <v>_17._MADRE_DE_DIOS</v>
          </cell>
          <cell r="AX40" t="str">
            <v>_18._MOQUEGUA</v>
          </cell>
          <cell r="AY40" t="str">
            <v>_19._PASCO</v>
          </cell>
          <cell r="AZ40" t="str">
            <v>_20._PIURA</v>
          </cell>
          <cell r="BA40" t="str">
            <v>_21._PUNO</v>
          </cell>
          <cell r="BB40" t="str">
            <v>_22._SAN_MARTIN</v>
          </cell>
          <cell r="BC40" t="str">
            <v>_23._TACNA</v>
          </cell>
          <cell r="BD40" t="str">
            <v>_24._TUMBES</v>
          </cell>
          <cell r="BE40" t="str">
            <v>_25._UCAYALI</v>
          </cell>
          <cell r="BF40" t="str">
            <v>_97._MANCOMUNIDADES_MUNICIPALES</v>
          </cell>
        </row>
        <row r="41">
          <cell r="A41" t="str">
            <v>001. PRESIDENCIA DEL CONSEJO DE MINISTROS</v>
          </cell>
          <cell r="B41" t="str">
            <v>003. M. DE CULTURA</v>
          </cell>
          <cell r="C41" t="str">
            <v>004. PODER JUDICIAL</v>
          </cell>
          <cell r="D41" t="str">
            <v>005. M. DEL AMBIENTE</v>
          </cell>
          <cell r="E41" t="str">
            <v>006. M. DE JUSTICIA Y DERECHOS HUMANOS</v>
          </cell>
          <cell r="F41" t="str">
            <v>007. M. DEL INTERIOR</v>
          </cell>
          <cell r="G41" t="str">
            <v>008. M. DE RELACIONES EXTERIORES</v>
          </cell>
          <cell r="H41" t="str">
            <v>009. M. DE ECONOMIA Y FINANZAS</v>
          </cell>
          <cell r="I41" t="str">
            <v>010. M. DE EDUCACION</v>
          </cell>
          <cell r="J41" t="str">
            <v>011. M. DE SALUD</v>
          </cell>
          <cell r="K41" t="str">
            <v>012. M. DE TRABAJO Y PROMOCION DEL EMPLEO</v>
          </cell>
          <cell r="L41" t="str">
            <v>013. MINISTERIO DE DESARROLLO AGRARIO Y RIEGO</v>
          </cell>
          <cell r="M41" t="str">
            <v>016. M. DE ENERGIA Y MINAS</v>
          </cell>
          <cell r="N41" t="str">
            <v>019. CONTRALORIA GENERAL</v>
          </cell>
          <cell r="O41" t="str">
            <v>020. DEFENSORIA DEL PUEBLO</v>
          </cell>
          <cell r="P41" t="str">
            <v>021. JUNTA NACIONAL DE JUSTICIA</v>
          </cell>
          <cell r="Q41" t="str">
            <v>022. MINISTERIO PUBLICO</v>
          </cell>
          <cell r="R41" t="str">
            <v>024. TRIBUNAL CONSTITUCIONAL</v>
          </cell>
          <cell r="S41" t="str">
            <v>006. INSTITUTO NACIONAL DE DEFENSA CIVIL</v>
          </cell>
          <cell r="T41" t="str">
            <v>027. FUERO MILITAR POLICIAL</v>
          </cell>
          <cell r="U41" t="str">
            <v>028. CONGRESO DE LA REPUBLICA</v>
          </cell>
          <cell r="V41" t="str">
            <v>031. JURADO NACIONAL DE ELECCIONES</v>
          </cell>
          <cell r="W41" t="str">
            <v>032. OFICINA NACIONAL DE PROCESOS ELECTORALES</v>
          </cell>
          <cell r="X41" t="str">
            <v>033. REGISTRO NACIONAL DE IDENTIFICACION Y ESTADO CIVIL</v>
          </cell>
          <cell r="Y41" t="str">
            <v>008. COMISION DE PROMOCION DEL PERU PARA LA EXPORTACION Y EL TURISMO - PROMPERU</v>
          </cell>
          <cell r="Z41" t="str">
            <v>036. MINISTERIO DE TRANSPORTES Y COMUNICACIONES</v>
          </cell>
          <cell r="AA41" t="str">
            <v>037. MINISTERIO DE VIVIENDA, CONSTRUCCION Y SANEAMIENTO</v>
          </cell>
          <cell r="AB41" t="str">
            <v>038. MINISTERIO DE LA PRODUCCION</v>
          </cell>
          <cell r="AC41" t="str">
            <v>039. MINISTERIO DE LA MUJER Y POBLACIONES VULNERABLES</v>
          </cell>
          <cell r="AD41" t="str">
            <v>040. MINISTERIO DE DESARROLLO E INCLUSION SOCIAL</v>
          </cell>
          <cell r="AE41" t="str">
            <v>001. MANCOMUNIDAD REGIONAL DE LOS ANDES</v>
          </cell>
          <cell r="AF41" t="str">
            <v>440. GOBIERNO REGIONAL DEL DEPARTAMENTO DE AMAZONAS</v>
          </cell>
          <cell r="AG41" t="str">
            <v>01. CHACHAPOYAS</v>
          </cell>
          <cell r="AH41" t="str">
            <v>01. HUARAZ</v>
          </cell>
          <cell r="AI41" t="str">
            <v>01. ABANCAY</v>
          </cell>
          <cell r="AJ41" t="str">
            <v>01. AREQUIPA</v>
          </cell>
          <cell r="AK41" t="str">
            <v>01. HUAMANGA</v>
          </cell>
          <cell r="AL41" t="str">
            <v>01. CAJAMARCA</v>
          </cell>
          <cell r="AM41" t="str">
            <v>01. PROV.CONSTITUCIONAL DEL CALLAO</v>
          </cell>
          <cell r="AN41" t="str">
            <v>01. CUSCO</v>
          </cell>
          <cell r="AO41" t="str">
            <v>01. HUANCAVELICA</v>
          </cell>
          <cell r="AP41" t="str">
            <v>01. HUANUCO</v>
          </cell>
          <cell r="AQ41" t="str">
            <v>01. ICA</v>
          </cell>
          <cell r="AR41" t="str">
            <v>01. HUANCAYO</v>
          </cell>
          <cell r="AS41" t="str">
            <v>01. TRUJILLO</v>
          </cell>
          <cell r="AT41" t="str">
            <v>01. CHICLAYO</v>
          </cell>
          <cell r="AU41" t="str">
            <v>01. LIMA</v>
          </cell>
          <cell r="AV41" t="str">
            <v>01. MAYNAS</v>
          </cell>
          <cell r="AW41" t="str">
            <v>01. TAMBOPATA</v>
          </cell>
          <cell r="AX41" t="str">
            <v>01. MARISCAL NIETO</v>
          </cell>
          <cell r="AY41" t="str">
            <v>01. PASCO</v>
          </cell>
          <cell r="AZ41" t="str">
            <v>01. PIURA</v>
          </cell>
          <cell r="BA41" t="str">
            <v>01. PUNO</v>
          </cell>
          <cell r="BB41" t="str">
            <v>01. MOYOBAMBA</v>
          </cell>
          <cell r="BC41" t="str">
            <v>01. TACNA</v>
          </cell>
          <cell r="BD41" t="str">
            <v>01. TUMBES</v>
          </cell>
          <cell r="BE41" t="str">
            <v>01. CORONEL PORTILLO</v>
          </cell>
          <cell r="BF41" t="str">
            <v>001. MANCOMUNIDAD MUNICIPAL DE LA AMAZONIA DE PUNO</v>
          </cell>
        </row>
        <row r="42">
          <cell r="A42" t="str">
            <v>002. INSTITUTO NACIONAL DE ESTADISTICA E INFORMATICA</v>
          </cell>
          <cell r="B42" t="str">
            <v>060. ARCHIVO GENERAL DE LA NACION</v>
          </cell>
          <cell r="C42" t="str">
            <v>040. ACADEMIA DE LA MAGISTRATURA</v>
          </cell>
          <cell r="D42" t="str">
            <v>050. SERVICIO NACIONAL DE AREAS NATURALES PROTEGIDAS POR EL ESTADO - SERNANP</v>
          </cell>
          <cell r="E42" t="str">
            <v>061. INSTITUTO NACIONAL PENITENCIARIO</v>
          </cell>
          <cell r="F42" t="str">
            <v>070. INTENDENCIA NACIONAL DE BOMBEROS DEL PERÚ - INBP</v>
          </cell>
          <cell r="G42" t="str">
            <v>080. AGENCIA PERUANA DE COOPERACION INTERNACIONAL - APCI</v>
          </cell>
          <cell r="H42" t="str">
            <v>055. AGENCIA DE PROMOCION DE LA INVERSION PRIVADA</v>
          </cell>
          <cell r="I42" t="str">
            <v>111. CENTRO VACACIONAL HUAMPANI</v>
          </cell>
          <cell r="J42" t="str">
            <v>131. INSTITUTO NACIONAL DE SALUD</v>
          </cell>
          <cell r="K42" t="str">
            <v>121. SUPERINTENDENCIA NACIONAL DE FISCALIZACION LABORAL</v>
          </cell>
          <cell r="L42" t="str">
            <v>018. SIERRA Y SELVA EXPORTADORA</v>
          </cell>
          <cell r="M42" t="str">
            <v>220. INSTITUTO PERUANO DE ENERGIA NUCLEAR</v>
          </cell>
          <cell r="N42"/>
          <cell r="O42"/>
          <cell r="P42"/>
          <cell r="Q42"/>
          <cell r="R42"/>
          <cell r="S42" t="str">
            <v>025. CENTRO NACIONAL DE ESTIMACION, PREVENCION Y REDUCCION DEL RIESGO DE DESASTRES - CENEPRED</v>
          </cell>
          <cell r="T42"/>
          <cell r="U42"/>
          <cell r="V42"/>
          <cell r="W42"/>
          <cell r="X42"/>
          <cell r="Y42" t="str">
            <v>035. MINISTERIO DE COMERCIO EXTERIOR Y TURISMO</v>
          </cell>
          <cell r="Z42" t="str">
            <v>202. SUPERINTENDENCIA DE TRANSPORTE TERRESTRE DE PERSONAS, CARGA Y MERCANCIAS - SUTRAN</v>
          </cell>
          <cell r="AA42" t="str">
            <v>056. SUPERINTENDENCIA NACIONAL DE BIENES ESTATALES</v>
          </cell>
          <cell r="AB42" t="str">
            <v>059. FONDO NACIONAL DE DESARROLLO PESQUERO - FONDEPES</v>
          </cell>
          <cell r="AC42" t="str">
            <v>345. CONSEJO NACIONAL PARA LA INTEGRACION DE LA PERSONA CON DISCAPACIDAD - CONADIS</v>
          </cell>
          <cell r="AD42"/>
          <cell r="AE42" t="str">
            <v>002. MANCOMUNIDAD REGIONAL HUANCAVELICA - ICA</v>
          </cell>
          <cell r="AF42" t="str">
            <v>441. GOBIERNO REGIONAL DEL DEPARTAMENTO DE ANCASH</v>
          </cell>
          <cell r="AG42" t="str">
            <v>02. BAGUA</v>
          </cell>
          <cell r="AH42" t="str">
            <v>02. AIJA</v>
          </cell>
          <cell r="AI42" t="str">
            <v>02. ANDAHUAYLAS</v>
          </cell>
          <cell r="AJ42" t="str">
            <v>02. CAMANA</v>
          </cell>
          <cell r="AK42" t="str">
            <v>02. CANGALLO</v>
          </cell>
          <cell r="AL42" t="str">
            <v>02. CAJABAMBA</v>
          </cell>
          <cell r="AM42"/>
          <cell r="AN42" t="str">
            <v>02. ACOMAYO</v>
          </cell>
          <cell r="AO42" t="str">
            <v>02. ACOBAMBA</v>
          </cell>
          <cell r="AP42" t="str">
            <v>02. AMBO</v>
          </cell>
          <cell r="AQ42" t="str">
            <v>02. CHINCHA</v>
          </cell>
          <cell r="AR42" t="str">
            <v>02. CONCEPCION</v>
          </cell>
          <cell r="AS42" t="str">
            <v>02. ASCOPE</v>
          </cell>
          <cell r="AT42" t="str">
            <v>02. FERREÑAFE</v>
          </cell>
          <cell r="AU42" t="str">
            <v>02. BARRANCA</v>
          </cell>
          <cell r="AV42" t="str">
            <v>02. ALTO AMAZONAS</v>
          </cell>
          <cell r="AW42" t="str">
            <v>02. MANU</v>
          </cell>
          <cell r="AX42" t="str">
            <v>02. GENERAL SANCHEZ CERRO</v>
          </cell>
          <cell r="AY42" t="str">
            <v>02. DANIEL A. CARRION</v>
          </cell>
          <cell r="AZ42" t="str">
            <v>02. AYABACA</v>
          </cell>
          <cell r="BA42" t="str">
            <v>02. AZANGARO</v>
          </cell>
          <cell r="BB42" t="str">
            <v>02. BELLAVISTA</v>
          </cell>
          <cell r="BC42" t="str">
            <v>02. CANDARAVE</v>
          </cell>
          <cell r="BD42" t="str">
            <v>02. CONTRALMIRANTE VILLAR</v>
          </cell>
          <cell r="BE42" t="str">
            <v>02. ATALAYA</v>
          </cell>
          <cell r="BF42" t="str">
            <v>002. MANCOMUNIDAD MUNICIPAL DE USCOVILCA</v>
          </cell>
        </row>
        <row r="43">
          <cell r="A43" t="str">
            <v>010. DIRECCION NACIONAL DE INTELIGENCIA</v>
          </cell>
          <cell r="B43" t="str">
            <v>113. BIBLIOTECA NACIONAL DEL PERU</v>
          </cell>
          <cell r="C43"/>
          <cell r="D43" t="str">
            <v>051. ORGANISMO DE EVALUACION Y FISCALIZACION AMBIENTAL - OEFA</v>
          </cell>
          <cell r="E43" t="str">
            <v>067. SUPERINTENDENCIA NACIONAL DE LOS REGISTROS PUBLICOS</v>
          </cell>
          <cell r="F43" t="str">
            <v>072. SUPERINTENDENCIA NACIONAL DE CONTROL DE SERVICIOS DE SEGURIDAD, ARMAS, MUNICIONES Y EXPLOSIVOS DE USO CIVIL</v>
          </cell>
          <cell r="G43"/>
          <cell r="H43" t="str">
            <v>057. SUPERINTENDENCIA NACIONAL DE ADUANAS Y DE ADMINISTRACION TRIBUTARIA</v>
          </cell>
          <cell r="I43" t="str">
            <v>117. SISTEMA NACIONAL DE EVALUACION, ACREDITACION Y CERTIFICACION DE LA CALIDAD EDUCATIVA</v>
          </cell>
          <cell r="J43" t="str">
            <v>134. SUPERINTENDENCIA NACIONAL DE SALUD</v>
          </cell>
          <cell r="K43"/>
          <cell r="L43" t="str">
            <v>160. SERVICIO NACIONAL DE SANIDAD AGRARIA - SENASA</v>
          </cell>
          <cell r="M43" t="str">
            <v>221. INSTITUTO GEOLOGICO MINERO Y METALURGICO</v>
          </cell>
          <cell r="N43"/>
          <cell r="O43"/>
          <cell r="P43"/>
          <cell r="Q43"/>
          <cell r="R43"/>
          <cell r="S43" t="str">
            <v>026. M. DE DEFENSA</v>
          </cell>
          <cell r="T43"/>
          <cell r="U43"/>
          <cell r="V43"/>
          <cell r="W43"/>
          <cell r="X43"/>
          <cell r="Y43" t="str">
            <v>180. CENTRO DE FORMACION EN TURISMO</v>
          </cell>
          <cell r="Z43" t="str">
            <v>203. AUTORIDAD DE TRANSPORTE URBANO PARA LIMA Y CALLAO - ATU</v>
          </cell>
          <cell r="AA43" t="str">
            <v>205. SERVICIO NACIONAL DE CAPACITACION PARA LA INDUSTRIA DE LA CONSTRUCCION</v>
          </cell>
          <cell r="AB43" t="str">
            <v>240. INSTITUTO DEL MAR DEL PERU - IMARPE</v>
          </cell>
          <cell r="AC43"/>
          <cell r="AD43"/>
          <cell r="AE43"/>
          <cell r="AF43" t="str">
            <v>442. GOBIERNO REGIONAL DEL DEPARTAMENTO DE APURIMAC</v>
          </cell>
          <cell r="AG43" t="str">
            <v>03. BONGARA</v>
          </cell>
          <cell r="AH43" t="str">
            <v>03. ANTONIO RAIMONDI</v>
          </cell>
          <cell r="AI43" t="str">
            <v>03. ANTABAMBA</v>
          </cell>
          <cell r="AJ43" t="str">
            <v>03. CARAVELI</v>
          </cell>
          <cell r="AK43" t="str">
            <v>03. HUANCA SANCOS</v>
          </cell>
          <cell r="AL43" t="str">
            <v>03. CELENDIN</v>
          </cell>
          <cell r="AM43"/>
          <cell r="AN43" t="str">
            <v>03. ANTA</v>
          </cell>
          <cell r="AO43" t="str">
            <v>03. ANGARAES</v>
          </cell>
          <cell r="AP43" t="str">
            <v>03. DOS DE MAYO</v>
          </cell>
          <cell r="AQ43" t="str">
            <v>03. NASCA</v>
          </cell>
          <cell r="AR43" t="str">
            <v>03. CHANCHAMAYO</v>
          </cell>
          <cell r="AS43" t="str">
            <v>03. BOLIVAR</v>
          </cell>
          <cell r="AT43" t="str">
            <v>03. LAMBAYEQUE</v>
          </cell>
          <cell r="AU43" t="str">
            <v>03. CAJATAMBO</v>
          </cell>
          <cell r="AV43" t="str">
            <v>03. LORETO</v>
          </cell>
          <cell r="AW43" t="str">
            <v>03. TAHUAMANU</v>
          </cell>
          <cell r="AX43" t="str">
            <v>03. ILO</v>
          </cell>
          <cell r="AY43" t="str">
            <v>03. OXAPAMPA</v>
          </cell>
          <cell r="AZ43" t="str">
            <v>03. HUANCABAMBA</v>
          </cell>
          <cell r="BA43" t="str">
            <v>03. CARABAYA</v>
          </cell>
          <cell r="BB43" t="str">
            <v>03. EL DORADO</v>
          </cell>
          <cell r="BC43" t="str">
            <v>03. JORGE BASADRE</v>
          </cell>
          <cell r="BD43" t="str">
            <v>03. ZARUMILLA</v>
          </cell>
          <cell r="BE43" t="str">
            <v>03. PADRE ABAD</v>
          </cell>
          <cell r="BF43" t="str">
            <v>003. MANCOMUNIDAD MUNICIPAL DEL VALLE DE LA LECHE</v>
          </cell>
        </row>
        <row r="44">
          <cell r="A44" t="str">
            <v>011. DESPACHO PRESIDENCIAL</v>
          </cell>
          <cell r="B44" t="str">
            <v>116. INSTITUTO NACIONAL DE RADIO Y TELEVISION DEL PERU - IRTP</v>
          </cell>
          <cell r="C44"/>
          <cell r="D44" t="str">
            <v>052. SERVICIO NACIONAL DE CERTIFICACION AMBIENTAL PARA LAS INVERSIONES SOSTENIBLES -SENACE</v>
          </cell>
          <cell r="E44" t="str">
            <v>068. PROCURADURIA GENERAL DEL ESTADO</v>
          </cell>
          <cell r="F44" t="str">
            <v>073. SUPERINTENDENCIA NACIONAL DE MIGRACIONES</v>
          </cell>
          <cell r="G44"/>
          <cell r="H44" t="str">
            <v>058. SUPERINTENDENCIA DEL MERCADO DE VALORES</v>
          </cell>
          <cell r="I44" t="str">
            <v>118. SUPERINTENDENCIA NACIONAL DE EDUCACION SUPERIOR UNIVERSITARIA</v>
          </cell>
          <cell r="J44" t="str">
            <v>135. SEGURO INTEGRAL DE SALUD</v>
          </cell>
          <cell r="K44"/>
          <cell r="L44" t="str">
            <v>163. INSTITUTO NACIONAL DE INNOVACION AGRARIA</v>
          </cell>
          <cell r="M44"/>
          <cell r="N44"/>
          <cell r="O44"/>
          <cell r="P44"/>
          <cell r="Q44"/>
          <cell r="R44"/>
          <cell r="S44" t="str">
            <v>332. INSTITUTO GEOGRAFICO NACIONAL</v>
          </cell>
          <cell r="T44"/>
          <cell r="U44"/>
          <cell r="V44"/>
          <cell r="W44"/>
          <cell r="X44"/>
          <cell r="Y44"/>
          <cell r="Z44" t="str">
            <v>214. AUTORIDAD PORTUARIA NACIONAL</v>
          </cell>
          <cell r="AA44" t="str">
            <v>207. ORGANISMO TECNICO DE LA ADMINISTRACION DE LOS SERVICIOS DE SANEAMIENTO</v>
          </cell>
          <cell r="AB44" t="str">
            <v>241. INSTITUTO TECNOLOGICO DE LA PRODUCCION - ITP</v>
          </cell>
          <cell r="AC44"/>
          <cell r="AD44"/>
          <cell r="AE44"/>
          <cell r="AF44" t="str">
            <v>443. GOBIERNO REGIONAL DEL DEPARTAMENTO DE AREQUIPA</v>
          </cell>
          <cell r="AG44" t="str">
            <v>04. CONDORCANQUI</v>
          </cell>
          <cell r="AH44" t="str">
            <v>04. ASUNCION</v>
          </cell>
          <cell r="AI44" t="str">
            <v>04. AYMARAES</v>
          </cell>
          <cell r="AJ44" t="str">
            <v>04. CASTILLA</v>
          </cell>
          <cell r="AK44" t="str">
            <v>04. HUANTA</v>
          </cell>
          <cell r="AL44" t="str">
            <v>04. CHOTA</v>
          </cell>
          <cell r="AM44"/>
          <cell r="AN44" t="str">
            <v>04. CALCA</v>
          </cell>
          <cell r="AO44" t="str">
            <v>04. CASTROVIRREYNA</v>
          </cell>
          <cell r="AP44" t="str">
            <v>04. HUACAYBAMBA</v>
          </cell>
          <cell r="AQ44" t="str">
            <v>04. PALPA</v>
          </cell>
          <cell r="AR44" t="str">
            <v>04. JAUJA</v>
          </cell>
          <cell r="AS44" t="str">
            <v>04. CHEPEN</v>
          </cell>
          <cell r="AT44"/>
          <cell r="AU44" t="str">
            <v>04. CANTA</v>
          </cell>
          <cell r="AV44" t="str">
            <v>04. MARISCAL RAMON CASTILLA</v>
          </cell>
          <cell r="AW44"/>
          <cell r="AX44"/>
          <cell r="AY44"/>
          <cell r="AZ44" t="str">
            <v>04. MORROPON</v>
          </cell>
          <cell r="BA44" t="str">
            <v>04. CHUCUITO</v>
          </cell>
          <cell r="BB44" t="str">
            <v>04. HUALLAGA</v>
          </cell>
          <cell r="BC44" t="str">
            <v>04. TARATA</v>
          </cell>
          <cell r="BD44"/>
          <cell r="BE44" t="str">
            <v>04. PURUS</v>
          </cell>
          <cell r="BF44" t="str">
            <v>004. MANCOMUNIDAD MUNICIPAL DE SALHUANA</v>
          </cell>
        </row>
        <row r="45">
          <cell r="A45" t="str">
            <v>012. COMISION NACIONAL PARA EL DESARROLLO Y VIDA SIN DROGAS - DEVIDA</v>
          </cell>
          <cell r="B45"/>
          <cell r="C45"/>
          <cell r="D45" t="str">
            <v>055. INSTITUTO DE INVESTIGACIONES DE LA AMAZONIA PERUANA</v>
          </cell>
          <cell r="E45"/>
          <cell r="F45"/>
          <cell r="G45"/>
          <cell r="H45" t="str">
            <v>059. ORGANISMO SUPERVISOR DE LAS CONTRATACIONES DEL ESTADO</v>
          </cell>
          <cell r="I45" t="str">
            <v>342. INSTITUTO PERUANO DEL DEPORTE</v>
          </cell>
          <cell r="J45" t="str">
            <v>136. INSTITUTO NACIONAL DE ENFERMEDADES NEOPLASICAS - INEN</v>
          </cell>
          <cell r="K45"/>
          <cell r="L45" t="str">
            <v>164. AUTORIDAD NACIONAL DEL AGUA - ANA</v>
          </cell>
          <cell r="M45"/>
          <cell r="N45"/>
          <cell r="O45"/>
          <cell r="P45"/>
          <cell r="Q45"/>
          <cell r="R45"/>
          <cell r="S45" t="str">
            <v>335. AGENCIA DE COMPRAS DE LAS FUERZAS ARMADAS</v>
          </cell>
          <cell r="T45"/>
          <cell r="U45"/>
          <cell r="V45"/>
          <cell r="W45"/>
          <cell r="X45"/>
          <cell r="Y45"/>
          <cell r="Z45"/>
          <cell r="AA45" t="str">
            <v>211. ORGANISMO DE FORMALIZACION DE LA PROPIEDAD INFORMAL</v>
          </cell>
          <cell r="AB45" t="str">
            <v>243. ORGANISMO NACIONAL DE SANIDAD PESQUERA - SANIPES</v>
          </cell>
          <cell r="AC45"/>
          <cell r="AD45"/>
          <cell r="AE45"/>
          <cell r="AF45" t="str">
            <v>444. GOBIERNO REGIONAL DEL DEPARTAMENTO DE AYACUCHO</v>
          </cell>
          <cell r="AG45" t="str">
            <v>05. LUYA</v>
          </cell>
          <cell r="AH45" t="str">
            <v>05. BOLOGNESI</v>
          </cell>
          <cell r="AI45" t="str">
            <v>05. COTABAMBAS</v>
          </cell>
          <cell r="AJ45" t="str">
            <v>05. CAYLLOMA</v>
          </cell>
          <cell r="AK45" t="str">
            <v>05. LA MAR</v>
          </cell>
          <cell r="AL45" t="str">
            <v>05. CONTUMAZA</v>
          </cell>
          <cell r="AM45"/>
          <cell r="AN45" t="str">
            <v>05. CANAS</v>
          </cell>
          <cell r="AO45" t="str">
            <v>05. CHURCAMPA</v>
          </cell>
          <cell r="AP45" t="str">
            <v>05. HUAMALIES</v>
          </cell>
          <cell r="AQ45" t="str">
            <v>05. PISCO</v>
          </cell>
          <cell r="AR45" t="str">
            <v>05. JUNIN</v>
          </cell>
          <cell r="AS45" t="str">
            <v>05. JULCAN</v>
          </cell>
          <cell r="AT45"/>
          <cell r="AU45" t="str">
            <v>05. CAÑETE</v>
          </cell>
          <cell r="AV45" t="str">
            <v>05. REQUENA</v>
          </cell>
          <cell r="AW45"/>
          <cell r="AX45"/>
          <cell r="AY45"/>
          <cell r="AZ45" t="str">
            <v>05. PAITA</v>
          </cell>
          <cell r="BA45" t="str">
            <v>05. EL COLLAO</v>
          </cell>
          <cell r="BB45" t="str">
            <v>05. LAMAS</v>
          </cell>
          <cell r="BC45"/>
          <cell r="BD45"/>
          <cell r="BE45"/>
          <cell r="BF45" t="str">
            <v>005. MANCOMUNIDAD MUNICIPAL VALLE SUR - CUSCO</v>
          </cell>
        </row>
        <row r="46">
          <cell r="A46" t="str">
            <v>016. CENTRO NACIONAL DE PLANEAMIENTO ESTRATEGICO - CEPLAN</v>
          </cell>
          <cell r="B46"/>
          <cell r="C46"/>
          <cell r="D46" t="str">
            <v>056. INSTITUTO NACIONAL DE INVESTIGACION EN GLACIARES Y ECOSISTEMAS DE MONTAÑA</v>
          </cell>
          <cell r="E46"/>
          <cell r="F46"/>
          <cell r="G46"/>
          <cell r="H46" t="str">
            <v>095. OFICINA DE NORMALIZACION PREVISIONAL-ONP</v>
          </cell>
          <cell r="I46" t="str">
            <v>510. U.N. MAYOR DE SAN MARCOS</v>
          </cell>
          <cell r="J46"/>
          <cell r="K46"/>
          <cell r="L46" t="str">
            <v>165. SERVICIO NACIONAL FORESTAL Y DE FAUNA SILVESTRE - SERFOR</v>
          </cell>
          <cell r="M46"/>
          <cell r="N46"/>
          <cell r="O46"/>
          <cell r="P46"/>
          <cell r="Q46"/>
          <cell r="R46"/>
          <cell r="S46"/>
          <cell r="T46"/>
          <cell r="U46"/>
          <cell r="V46"/>
          <cell r="W46"/>
          <cell r="X46"/>
          <cell r="Y46"/>
          <cell r="Z46"/>
          <cell r="AA46"/>
          <cell r="AB46" t="str">
            <v>244. INSTITUTO NACIONAL DE CALIDAD - INACAL</v>
          </cell>
          <cell r="AC46"/>
          <cell r="AD46"/>
          <cell r="AE46"/>
          <cell r="AF46" t="str">
            <v>445. GOBIERNO REGIONAL DEL DEPARTAMENTO DE CAJAMARCA</v>
          </cell>
          <cell r="AG46" t="str">
            <v>06. RODRIGUEZ DE MENDOZA</v>
          </cell>
          <cell r="AH46" t="str">
            <v>06. CARHUAZ</v>
          </cell>
          <cell r="AI46" t="str">
            <v>06. CHINCHEROS</v>
          </cell>
          <cell r="AJ46" t="str">
            <v>06. CONDESUYOS</v>
          </cell>
          <cell r="AK46" t="str">
            <v>06. LUCANAS</v>
          </cell>
          <cell r="AL46" t="str">
            <v>06. CUTERVO</v>
          </cell>
          <cell r="AM46"/>
          <cell r="AN46" t="str">
            <v>06. CANCHIS</v>
          </cell>
          <cell r="AO46" t="str">
            <v>06. HUAYTARA</v>
          </cell>
          <cell r="AP46" t="str">
            <v>06. LEONCIO PRADO</v>
          </cell>
          <cell r="AQ46"/>
          <cell r="AR46" t="str">
            <v>06. SATIPO</v>
          </cell>
          <cell r="AS46" t="str">
            <v>06. OTUZCO</v>
          </cell>
          <cell r="AT46"/>
          <cell r="AU46" t="str">
            <v>06. HUARAL</v>
          </cell>
          <cell r="AV46" t="str">
            <v>06. UCAYALI</v>
          </cell>
          <cell r="AW46"/>
          <cell r="AX46"/>
          <cell r="AY46"/>
          <cell r="AZ46" t="str">
            <v>06. SULLANA</v>
          </cell>
          <cell r="BA46" t="str">
            <v>06. HUANCANE</v>
          </cell>
          <cell r="BB46" t="str">
            <v>06. MARISCAL CACERES</v>
          </cell>
          <cell r="BC46"/>
          <cell r="BD46"/>
          <cell r="BE46"/>
          <cell r="BF46" t="str">
            <v>006. MANCOMUNIDAD MUNICIPAL DE HUAYTAPALLANA</v>
          </cell>
        </row>
        <row r="47">
          <cell r="A47" t="str">
            <v>019. ORGANISMO SUPERVISOR DE LA INVERSION PRIVADA EN TELECOMUNICACIONES</v>
          </cell>
          <cell r="B47"/>
          <cell r="C47"/>
          <cell r="D47" t="str">
            <v>112. INSTITUTO GEOFISICO DEL PERU</v>
          </cell>
          <cell r="E47"/>
          <cell r="F47"/>
          <cell r="G47"/>
          <cell r="H47" t="str">
            <v>096. CENTRAL DE COMPRAS PÚBLICAS - PERÚ COMPRAS</v>
          </cell>
          <cell r="I47" t="str">
            <v>511. U.N. DE SAN ANTONIO ABAD DEL CUSCO</v>
          </cell>
          <cell r="J47"/>
          <cell r="K47"/>
          <cell r="L47"/>
          <cell r="M47"/>
          <cell r="N47"/>
          <cell r="O47"/>
          <cell r="P47"/>
          <cell r="Q47"/>
          <cell r="R47"/>
          <cell r="S47"/>
          <cell r="T47"/>
          <cell r="U47"/>
          <cell r="V47"/>
          <cell r="W47"/>
          <cell r="X47"/>
          <cell r="Y47"/>
          <cell r="Z47"/>
          <cell r="AA47"/>
          <cell r="AB47"/>
          <cell r="AC47"/>
          <cell r="AD47"/>
          <cell r="AE47"/>
          <cell r="AF47" t="str">
            <v>446. GOBIERNO REGIONAL DEL DEPARTAMENTO DE CUSCO</v>
          </cell>
          <cell r="AG47" t="str">
            <v>07. UTCUBAMBA</v>
          </cell>
          <cell r="AH47" t="str">
            <v>07. CARLOS FERMIN FITZCARRALD</v>
          </cell>
          <cell r="AI47" t="str">
            <v>07. GRAU</v>
          </cell>
          <cell r="AJ47" t="str">
            <v>07. ISLAY</v>
          </cell>
          <cell r="AK47" t="str">
            <v>07. PARINACOCHAS</v>
          </cell>
          <cell r="AL47" t="str">
            <v>07. HUALGAYOC</v>
          </cell>
          <cell r="AM47"/>
          <cell r="AN47" t="str">
            <v>07. CHUMBIVILCAS</v>
          </cell>
          <cell r="AO47" t="str">
            <v>07. TAYACAJA</v>
          </cell>
          <cell r="AP47" t="str">
            <v>07. MARAÑON</v>
          </cell>
          <cell r="AQ47"/>
          <cell r="AR47" t="str">
            <v>07. TARMA</v>
          </cell>
          <cell r="AS47" t="str">
            <v>07. PACASMAYO</v>
          </cell>
          <cell r="AT47"/>
          <cell r="AU47" t="str">
            <v>07. HUAROCHIRI</v>
          </cell>
          <cell r="AV47" t="str">
            <v>07. DATEM DEL MARAÑON</v>
          </cell>
          <cell r="AW47"/>
          <cell r="AX47"/>
          <cell r="AY47"/>
          <cell r="AZ47" t="str">
            <v>07. TALARA</v>
          </cell>
          <cell r="BA47" t="str">
            <v>07. LAMPA</v>
          </cell>
          <cell r="BB47" t="str">
            <v>07. PICOTA</v>
          </cell>
          <cell r="BC47"/>
          <cell r="BD47"/>
          <cell r="BE47"/>
          <cell r="BF47" t="str">
            <v>007. MANCOMUNIDAD MUNICIPAL DE QAPAQ ÑAN</v>
          </cell>
        </row>
        <row r="48">
          <cell r="A48" t="str">
            <v>020. ORGANISMO SUPERVISOR DE LA INVERSION EN ENERGIA Y MINERIA</v>
          </cell>
          <cell r="B48"/>
          <cell r="C48"/>
          <cell r="D48" t="str">
            <v>331. SERVICIO NACIONAL DE METEOROLOGIA E HIDROLOGIA</v>
          </cell>
          <cell r="E48"/>
          <cell r="F48"/>
          <cell r="G48"/>
          <cell r="H48"/>
          <cell r="I48" t="str">
            <v>512. U.N. DE TRUJILLO</v>
          </cell>
          <cell r="J48"/>
          <cell r="K48"/>
          <cell r="L48"/>
          <cell r="M48"/>
          <cell r="N48"/>
          <cell r="O48"/>
          <cell r="P48"/>
          <cell r="Q48"/>
          <cell r="R48"/>
          <cell r="S48"/>
          <cell r="T48"/>
          <cell r="U48"/>
          <cell r="V48"/>
          <cell r="W48"/>
          <cell r="X48"/>
          <cell r="Y48"/>
          <cell r="Z48"/>
          <cell r="AA48"/>
          <cell r="AB48"/>
          <cell r="AC48"/>
          <cell r="AD48"/>
          <cell r="AE48"/>
          <cell r="AF48" t="str">
            <v>447. GOBIERNO REGIONAL DEL DEPARTAMENTO DE HUANCAVELICA</v>
          </cell>
          <cell r="AG48"/>
          <cell r="AH48" t="str">
            <v>08. CASMA</v>
          </cell>
          <cell r="AI48"/>
          <cell r="AJ48" t="str">
            <v>08. LA UNION</v>
          </cell>
          <cell r="AK48" t="str">
            <v>08. PAUCAR DEL SARA SARA</v>
          </cell>
          <cell r="AL48" t="str">
            <v>08. JAEN</v>
          </cell>
          <cell r="AM48"/>
          <cell r="AN48" t="str">
            <v>08. ESPINAR</v>
          </cell>
          <cell r="AO48"/>
          <cell r="AP48" t="str">
            <v>08. PACHITEA</v>
          </cell>
          <cell r="AQ48"/>
          <cell r="AR48" t="str">
            <v>08. YAULI</v>
          </cell>
          <cell r="AS48" t="str">
            <v>08. PATAZ</v>
          </cell>
          <cell r="AT48"/>
          <cell r="AU48" t="str">
            <v>08. HUAURA</v>
          </cell>
          <cell r="AV48" t="str">
            <v>08. PUTUMAYO</v>
          </cell>
          <cell r="AW48"/>
          <cell r="AX48"/>
          <cell r="AY48"/>
          <cell r="AZ48" t="str">
            <v>08. SECHURA</v>
          </cell>
          <cell r="BA48" t="str">
            <v>08. MELGAR</v>
          </cell>
          <cell r="BB48" t="str">
            <v>08. RIOJA</v>
          </cell>
          <cell r="BC48"/>
          <cell r="BD48"/>
          <cell r="BE48"/>
          <cell r="BF48" t="str">
            <v>008. MANCOMUNIDAD MUNICIPAL DE PÁRAMOS Y CUENCAS DEL JAEN</v>
          </cell>
        </row>
        <row r="49">
          <cell r="A49" t="str">
            <v>021. SUPERINTENDENCIA NACIONAL DE SERVICIOS DE SANEAMIENTO</v>
          </cell>
          <cell r="B49"/>
          <cell r="C49"/>
          <cell r="D49"/>
          <cell r="E49"/>
          <cell r="F49"/>
          <cell r="G49"/>
          <cell r="H49"/>
          <cell r="I49" t="str">
            <v>513. U.N. DE SAN AGUSTIN</v>
          </cell>
          <cell r="J49"/>
          <cell r="K49"/>
          <cell r="L49"/>
          <cell r="M49"/>
          <cell r="N49"/>
          <cell r="O49"/>
          <cell r="P49"/>
          <cell r="Q49"/>
          <cell r="R49"/>
          <cell r="S49"/>
          <cell r="T49"/>
          <cell r="U49"/>
          <cell r="V49"/>
          <cell r="W49"/>
          <cell r="X49"/>
          <cell r="Y49"/>
          <cell r="Z49"/>
          <cell r="AA49"/>
          <cell r="AB49"/>
          <cell r="AC49"/>
          <cell r="AD49"/>
          <cell r="AE49"/>
          <cell r="AF49" t="str">
            <v>448. GOBIERNO REGIONAL DEL DEPARTAMENTO DE HUANUCO</v>
          </cell>
          <cell r="AG49"/>
          <cell r="AH49" t="str">
            <v>09. CORONGO</v>
          </cell>
          <cell r="AI49"/>
          <cell r="AJ49"/>
          <cell r="AK49" t="str">
            <v>09. SUCRE</v>
          </cell>
          <cell r="AL49" t="str">
            <v>09. SAN IGNACIO</v>
          </cell>
          <cell r="AM49"/>
          <cell r="AN49" t="str">
            <v>09. LA CONVENCION</v>
          </cell>
          <cell r="AO49"/>
          <cell r="AP49" t="str">
            <v>09. PUERTO INCA</v>
          </cell>
          <cell r="AQ49"/>
          <cell r="AR49" t="str">
            <v>09. CHUPACA</v>
          </cell>
          <cell r="AS49" t="str">
            <v>09. SANCHEZ CARRION</v>
          </cell>
          <cell r="AT49"/>
          <cell r="AU49" t="str">
            <v>09. OYON</v>
          </cell>
          <cell r="AV49"/>
          <cell r="AW49"/>
          <cell r="AX49"/>
          <cell r="AY49"/>
          <cell r="AZ49"/>
          <cell r="BA49" t="str">
            <v>09. MOHO</v>
          </cell>
          <cell r="BB49" t="str">
            <v>09. SAN MARTIN</v>
          </cell>
          <cell r="BC49"/>
          <cell r="BD49"/>
          <cell r="BE49"/>
          <cell r="BF49" t="str">
            <v>009. MANCOMUNIDAD MUNICIPAL INTEGRACIÓN FRONTERIZA COLLPA</v>
          </cell>
        </row>
        <row r="50">
          <cell r="A50" t="str">
            <v>022. ORGANISMO SUPERVISOR DE LA INVERSION EN INFRAESTRUCTURA DE TRANSPORTE DE USO PUBLICO</v>
          </cell>
          <cell r="B50"/>
          <cell r="C50"/>
          <cell r="D50"/>
          <cell r="E50"/>
          <cell r="F50"/>
          <cell r="G50"/>
          <cell r="H50"/>
          <cell r="I50" t="str">
            <v>514. U.N. DE INGENIERIA</v>
          </cell>
          <cell r="J50"/>
          <cell r="K50"/>
          <cell r="L50"/>
          <cell r="M50"/>
          <cell r="N50"/>
          <cell r="O50"/>
          <cell r="P50"/>
          <cell r="Q50"/>
          <cell r="R50"/>
          <cell r="S50"/>
          <cell r="T50"/>
          <cell r="U50"/>
          <cell r="V50"/>
          <cell r="W50"/>
          <cell r="X50"/>
          <cell r="Y50"/>
          <cell r="Z50"/>
          <cell r="AA50"/>
          <cell r="AB50"/>
          <cell r="AC50"/>
          <cell r="AD50"/>
          <cell r="AE50"/>
          <cell r="AF50" t="str">
            <v>449. GOBIERNO REGIONAL DEL DEPARTAMENTO DE ICA</v>
          </cell>
          <cell r="AG50"/>
          <cell r="AH50" t="str">
            <v>10. HUARI</v>
          </cell>
          <cell r="AI50"/>
          <cell r="AJ50"/>
          <cell r="AK50" t="str">
            <v>10. VICTOR FAJARDO</v>
          </cell>
          <cell r="AL50" t="str">
            <v>10. SAN MARCOS</v>
          </cell>
          <cell r="AM50"/>
          <cell r="AN50" t="str">
            <v>10. PARURO</v>
          </cell>
          <cell r="AO50"/>
          <cell r="AP50" t="str">
            <v>10. LAURICOCHA</v>
          </cell>
          <cell r="AQ50"/>
          <cell r="AR50"/>
          <cell r="AS50" t="str">
            <v>10. SANTIAGO DE CHUCO</v>
          </cell>
          <cell r="AT50"/>
          <cell r="AU50" t="str">
            <v>10. YAUYOS</v>
          </cell>
          <cell r="AV50"/>
          <cell r="AW50"/>
          <cell r="AX50"/>
          <cell r="AY50"/>
          <cell r="AZ50"/>
          <cell r="BA50" t="str">
            <v>10. SAN ANTONIO DE PUTINA</v>
          </cell>
          <cell r="BB50" t="str">
            <v>10. TOCACHE</v>
          </cell>
          <cell r="BC50"/>
          <cell r="BD50"/>
          <cell r="BE50"/>
          <cell r="BF50" t="str">
            <v>010. MANCOMUNIDAD MUNICIPAL FRENTE NORTE DEL ILUCÁN</v>
          </cell>
        </row>
        <row r="51">
          <cell r="A51" t="str">
            <v>023. AUTORIDAD NACIONAL DEL SERVICIO CIVIL</v>
          </cell>
          <cell r="B51"/>
          <cell r="C51"/>
          <cell r="D51"/>
          <cell r="E51"/>
          <cell r="F51"/>
          <cell r="G51"/>
          <cell r="H51"/>
          <cell r="I51" t="str">
            <v>515. U.N. SAN LUIS GONZAGA DE ICA</v>
          </cell>
          <cell r="J51"/>
          <cell r="K51"/>
          <cell r="L51"/>
          <cell r="M51"/>
          <cell r="N51"/>
          <cell r="O51"/>
          <cell r="P51"/>
          <cell r="Q51"/>
          <cell r="R51"/>
          <cell r="S51"/>
          <cell r="T51"/>
          <cell r="U51"/>
          <cell r="V51"/>
          <cell r="W51"/>
          <cell r="X51"/>
          <cell r="Y51"/>
          <cell r="Z51"/>
          <cell r="AA51"/>
          <cell r="AB51"/>
          <cell r="AC51"/>
          <cell r="AD51"/>
          <cell r="AE51"/>
          <cell r="AF51" t="str">
            <v>450. GOBIERNO REGIONAL DEL DEPARTAMENTO DE JUNIN</v>
          </cell>
          <cell r="AG51"/>
          <cell r="AH51" t="str">
            <v>11. HUARMEY</v>
          </cell>
          <cell r="AI51"/>
          <cell r="AJ51"/>
          <cell r="AK51" t="str">
            <v>11. VILCAS HUAMAN</v>
          </cell>
          <cell r="AL51" t="str">
            <v>11. SAN MIGUEL</v>
          </cell>
          <cell r="AM51"/>
          <cell r="AN51" t="str">
            <v>11. PAUCARTAMBO</v>
          </cell>
          <cell r="AO51"/>
          <cell r="AP51" t="str">
            <v>11. YAROWILCA</v>
          </cell>
          <cell r="AQ51"/>
          <cell r="AR51"/>
          <cell r="AS51" t="str">
            <v>11. GRAN CHIMU</v>
          </cell>
          <cell r="AT51"/>
          <cell r="AU51"/>
          <cell r="AV51"/>
          <cell r="AW51"/>
          <cell r="AX51"/>
          <cell r="AY51"/>
          <cell r="AZ51"/>
          <cell r="BA51" t="str">
            <v>11. SAN ROMAN</v>
          </cell>
          <cell r="BB51"/>
          <cell r="BC51"/>
          <cell r="BD51"/>
          <cell r="BE51"/>
          <cell r="BF51" t="str">
            <v>011. MANCOMUNIDAD MUNICIPAL DEL NORTE DE CELENDIN</v>
          </cell>
        </row>
        <row r="52">
          <cell r="A52" t="str">
            <v>024. ORGANISMO DE SUPERVISION DE LOS RECURSOS FORESTALES Y DE FAUNA SILVESTRE</v>
          </cell>
          <cell r="B52"/>
          <cell r="C52"/>
          <cell r="D52"/>
          <cell r="E52"/>
          <cell r="F52"/>
          <cell r="G52"/>
          <cell r="H52"/>
          <cell r="I52" t="str">
            <v>516. U.N. SAN CRISTOBAL DE HUAMANGA</v>
          </cell>
          <cell r="J52"/>
          <cell r="K52"/>
          <cell r="L52"/>
          <cell r="M52"/>
          <cell r="N52"/>
          <cell r="O52"/>
          <cell r="P52"/>
          <cell r="Q52"/>
          <cell r="R52"/>
          <cell r="S52"/>
          <cell r="T52"/>
          <cell r="U52"/>
          <cell r="V52"/>
          <cell r="W52"/>
          <cell r="X52"/>
          <cell r="Y52"/>
          <cell r="Z52"/>
          <cell r="AA52"/>
          <cell r="AB52"/>
          <cell r="AC52"/>
          <cell r="AD52"/>
          <cell r="AE52"/>
          <cell r="AF52" t="str">
            <v>451. GOBIERNO REGIONAL DEL DEPARTAMENTO DE LA LIBERTAD</v>
          </cell>
          <cell r="AG52"/>
          <cell r="AH52" t="str">
            <v>12. HUAYLAS</v>
          </cell>
          <cell r="AI52"/>
          <cell r="AJ52"/>
          <cell r="AK52"/>
          <cell r="AL52" t="str">
            <v>12. SAN PABLO</v>
          </cell>
          <cell r="AM52"/>
          <cell r="AN52" t="str">
            <v>12. QUISPICANCHIS</v>
          </cell>
          <cell r="AO52"/>
          <cell r="AP52"/>
          <cell r="AQ52"/>
          <cell r="AR52"/>
          <cell r="AS52" t="str">
            <v>12. VIRU</v>
          </cell>
          <cell r="AT52"/>
          <cell r="AU52"/>
          <cell r="AV52"/>
          <cell r="AW52"/>
          <cell r="AX52"/>
          <cell r="AY52"/>
          <cell r="AZ52"/>
          <cell r="BA52" t="str">
            <v>12. SANDIA</v>
          </cell>
          <cell r="BB52"/>
          <cell r="BC52"/>
          <cell r="BD52"/>
          <cell r="BE52"/>
          <cell r="BF52" t="str">
            <v>012. MANCOMUNIDAD MUNICIPAL LOS ANDES SUR AYACUCHO AREQUIPA</v>
          </cell>
        </row>
        <row r="53">
          <cell r="A53" t="str">
            <v>114. CONSEJO NACIONAL DE CIENCIA, TECNOLOGIA E INNOVACION TECNOLOGICA</v>
          </cell>
          <cell r="B53"/>
          <cell r="C53"/>
          <cell r="D53"/>
          <cell r="E53"/>
          <cell r="F53"/>
          <cell r="G53"/>
          <cell r="H53"/>
          <cell r="I53" t="str">
            <v>517. U.N. DEL CENTRO DEL PERU</v>
          </cell>
          <cell r="J53"/>
          <cell r="K53"/>
          <cell r="L53"/>
          <cell r="M53"/>
          <cell r="N53"/>
          <cell r="O53"/>
          <cell r="P53"/>
          <cell r="Q53"/>
          <cell r="R53"/>
          <cell r="S53"/>
          <cell r="T53"/>
          <cell r="U53"/>
          <cell r="V53"/>
          <cell r="W53"/>
          <cell r="X53"/>
          <cell r="Y53"/>
          <cell r="Z53"/>
          <cell r="AA53"/>
          <cell r="AB53"/>
          <cell r="AC53"/>
          <cell r="AD53"/>
          <cell r="AE53"/>
          <cell r="AF53" t="str">
            <v>452. GOBIERNO REGIONAL DEL DEPARTAMENTO DE LAMBAYEQUE</v>
          </cell>
          <cell r="AG53"/>
          <cell r="AH53" t="str">
            <v>13. MARISCAL LUZURIAGA</v>
          </cell>
          <cell r="AI53"/>
          <cell r="AJ53"/>
          <cell r="AK53"/>
          <cell r="AL53" t="str">
            <v>13. SANTA CRUZ</v>
          </cell>
          <cell r="AM53"/>
          <cell r="AN53" t="str">
            <v>13. URUBAMBA</v>
          </cell>
          <cell r="AO53"/>
          <cell r="AP53"/>
          <cell r="AQ53"/>
          <cell r="AR53"/>
          <cell r="AS53"/>
          <cell r="AT53"/>
          <cell r="AU53"/>
          <cell r="AV53"/>
          <cell r="AW53"/>
          <cell r="AX53"/>
          <cell r="AY53"/>
          <cell r="AZ53"/>
          <cell r="BA53" t="str">
            <v>13. YUNGUYO</v>
          </cell>
          <cell r="BB53"/>
          <cell r="BC53"/>
          <cell r="BD53"/>
          <cell r="BE53"/>
          <cell r="BF53" t="str">
            <v>013. MANCOMUNIDAD MUNICIPAL DEL VALLE DE LOS VOLCANES</v>
          </cell>
        </row>
        <row r="54">
          <cell r="A54" t="str">
            <v>183. INSTITUTO NACIONAL DE DEFENSA DE LA COMPETENCIA Y DE LA PROTECCION DE LA PROPIEDAD INTELECTUAL</v>
          </cell>
          <cell r="B54"/>
          <cell r="C54"/>
          <cell r="D54"/>
          <cell r="E54"/>
          <cell r="F54"/>
          <cell r="G54"/>
          <cell r="H54"/>
          <cell r="I54" t="str">
            <v>518. U.N. AGRARIA LA MOLINA</v>
          </cell>
          <cell r="J54"/>
          <cell r="K54"/>
          <cell r="L54"/>
          <cell r="M54"/>
          <cell r="N54"/>
          <cell r="O54"/>
          <cell r="P54"/>
          <cell r="Q54"/>
          <cell r="R54"/>
          <cell r="S54"/>
          <cell r="T54"/>
          <cell r="U54"/>
          <cell r="V54"/>
          <cell r="W54"/>
          <cell r="X54"/>
          <cell r="Y54"/>
          <cell r="Z54"/>
          <cell r="AA54"/>
          <cell r="AB54"/>
          <cell r="AC54"/>
          <cell r="AD54"/>
          <cell r="AE54"/>
          <cell r="AF54" t="str">
            <v>453. GOBIERNO REGIONAL DEL DEPARTAMENTO DE LORETO</v>
          </cell>
          <cell r="AG54"/>
          <cell r="AH54" t="str">
            <v>14. OCROS</v>
          </cell>
          <cell r="AI54"/>
          <cell r="AJ54"/>
          <cell r="AK54"/>
          <cell r="AL54"/>
          <cell r="AM54"/>
          <cell r="AN54"/>
          <cell r="AO54"/>
          <cell r="AP54"/>
          <cell r="AQ54"/>
          <cell r="AR54"/>
          <cell r="AS54"/>
          <cell r="AT54"/>
          <cell r="AU54"/>
          <cell r="AV54"/>
          <cell r="AW54"/>
          <cell r="AX54"/>
          <cell r="AY54"/>
          <cell r="AZ54"/>
          <cell r="BA54"/>
          <cell r="BB54"/>
          <cell r="BC54"/>
          <cell r="BD54"/>
          <cell r="BE54"/>
          <cell r="BF54" t="str">
            <v>014. MANCOMUNIDAD MUNICIPAL DE LA CUENCA DEL RIO SAN JUAN</v>
          </cell>
        </row>
        <row r="55">
          <cell r="A55"/>
          <cell r="B55"/>
          <cell r="C55"/>
          <cell r="D55"/>
          <cell r="E55"/>
          <cell r="F55"/>
          <cell r="G55"/>
          <cell r="H55"/>
          <cell r="I55" t="str">
            <v>519. U.N. DE LA AMAZONIA PERUANA</v>
          </cell>
          <cell r="J55"/>
          <cell r="K55"/>
          <cell r="L55"/>
          <cell r="M55"/>
          <cell r="N55"/>
          <cell r="O55"/>
          <cell r="P55"/>
          <cell r="Q55"/>
          <cell r="R55"/>
          <cell r="S55"/>
          <cell r="T55"/>
          <cell r="U55"/>
          <cell r="V55"/>
          <cell r="W55"/>
          <cell r="X55"/>
          <cell r="Y55"/>
          <cell r="Z55"/>
          <cell r="AA55"/>
          <cell r="AB55"/>
          <cell r="AC55"/>
          <cell r="AD55"/>
          <cell r="AE55"/>
          <cell r="AF55" t="str">
            <v>454. GOBIERNO REGIONAL DEL DEPARTAMENTO DE MADRE DE DIOS</v>
          </cell>
          <cell r="AG55"/>
          <cell r="AH55" t="str">
            <v>15. PALLASCA</v>
          </cell>
          <cell r="AI55"/>
          <cell r="AJ55"/>
          <cell r="AK55"/>
          <cell r="AL55"/>
          <cell r="AM55"/>
          <cell r="AN55"/>
          <cell r="AO55"/>
          <cell r="AP55"/>
          <cell r="AQ55"/>
          <cell r="AR55"/>
          <cell r="AS55"/>
          <cell r="AT55"/>
          <cell r="AU55"/>
          <cell r="AV55"/>
          <cell r="AW55"/>
          <cell r="AX55"/>
          <cell r="AY55"/>
          <cell r="AZ55"/>
          <cell r="BA55"/>
          <cell r="BB55"/>
          <cell r="BC55"/>
          <cell r="BD55"/>
          <cell r="BE55"/>
          <cell r="BF55" t="str">
            <v>015. MANCOMUNIDAD MUNICIPAL TALLÁN</v>
          </cell>
        </row>
        <row r="56">
          <cell r="A56"/>
          <cell r="B56"/>
          <cell r="C56"/>
          <cell r="D56"/>
          <cell r="E56"/>
          <cell r="F56"/>
          <cell r="G56"/>
          <cell r="H56"/>
          <cell r="I56" t="str">
            <v>520. U.N. DEL ALTIPLANO</v>
          </cell>
          <cell r="J56"/>
          <cell r="K56"/>
          <cell r="L56"/>
          <cell r="M56"/>
          <cell r="N56"/>
          <cell r="O56"/>
          <cell r="P56"/>
          <cell r="Q56"/>
          <cell r="R56"/>
          <cell r="S56"/>
          <cell r="T56"/>
          <cell r="U56"/>
          <cell r="V56"/>
          <cell r="W56"/>
          <cell r="X56"/>
          <cell r="Y56"/>
          <cell r="Z56"/>
          <cell r="AA56"/>
          <cell r="AB56"/>
          <cell r="AC56"/>
          <cell r="AD56"/>
          <cell r="AE56"/>
          <cell r="AF56" t="str">
            <v>455. GOBIERNO REGIONAL DEL DEPARTAMENTO DE MOQUEGUA</v>
          </cell>
          <cell r="AG56"/>
          <cell r="AH56" t="str">
            <v>16. POMABAMBA</v>
          </cell>
          <cell r="AI56"/>
          <cell r="AJ56"/>
          <cell r="AK56"/>
          <cell r="AL56"/>
          <cell r="AM56"/>
          <cell r="AN56"/>
          <cell r="AO56"/>
          <cell r="AP56"/>
          <cell r="AQ56"/>
          <cell r="AR56"/>
          <cell r="AS56"/>
          <cell r="AT56"/>
          <cell r="AU56"/>
          <cell r="AV56"/>
          <cell r="AW56"/>
          <cell r="AX56"/>
          <cell r="AY56"/>
          <cell r="AZ56"/>
          <cell r="BA56"/>
          <cell r="BB56"/>
          <cell r="BC56"/>
          <cell r="BD56"/>
          <cell r="BE56"/>
          <cell r="BF56" t="str">
            <v>016. MANCOMUNIDAD MUNICIPAL LIMA ESTE</v>
          </cell>
        </row>
        <row r="57">
          <cell r="A57"/>
          <cell r="B57"/>
          <cell r="C57"/>
          <cell r="D57"/>
          <cell r="E57"/>
          <cell r="F57"/>
          <cell r="G57"/>
          <cell r="H57"/>
          <cell r="I57" t="str">
            <v>521. U.N. DE PIURA</v>
          </cell>
          <cell r="J57"/>
          <cell r="K57"/>
          <cell r="L57"/>
          <cell r="M57"/>
          <cell r="N57"/>
          <cell r="O57"/>
          <cell r="P57"/>
          <cell r="Q57"/>
          <cell r="R57"/>
          <cell r="S57"/>
          <cell r="T57"/>
          <cell r="U57"/>
          <cell r="V57"/>
          <cell r="W57"/>
          <cell r="X57"/>
          <cell r="Y57"/>
          <cell r="Z57"/>
          <cell r="AA57"/>
          <cell r="AB57"/>
          <cell r="AC57"/>
          <cell r="AD57"/>
          <cell r="AE57"/>
          <cell r="AF57" t="str">
            <v>456. GOBIERNO REGIONAL DEL DEPARTAMENTO DE PASCO</v>
          </cell>
          <cell r="AG57"/>
          <cell r="AH57" t="str">
            <v>17. RECUAY</v>
          </cell>
          <cell r="AI57"/>
          <cell r="AJ57"/>
          <cell r="AK57"/>
          <cell r="AL57"/>
          <cell r="AM57"/>
          <cell r="AN57"/>
          <cell r="AO57"/>
          <cell r="AP57"/>
          <cell r="AQ57"/>
          <cell r="AR57"/>
          <cell r="AS57"/>
          <cell r="AT57"/>
          <cell r="AU57"/>
          <cell r="AV57"/>
          <cell r="AW57"/>
          <cell r="AX57"/>
          <cell r="AY57"/>
          <cell r="AZ57"/>
          <cell r="BA57"/>
          <cell r="BB57"/>
          <cell r="BC57"/>
          <cell r="BD57"/>
          <cell r="BE57"/>
          <cell r="BF57" t="str">
            <v>017. MANCOMUNIDAD MUNICIPAL NUEVA REQUENA - PADRE MARQUEZ-NR-PM</v>
          </cell>
        </row>
        <row r="58">
          <cell r="A58"/>
          <cell r="B58"/>
          <cell r="C58"/>
          <cell r="D58"/>
          <cell r="E58"/>
          <cell r="F58"/>
          <cell r="G58"/>
          <cell r="H58"/>
          <cell r="I58" t="str">
            <v>522. U.N. DE CAJAMARCA</v>
          </cell>
          <cell r="J58"/>
          <cell r="K58"/>
          <cell r="L58"/>
          <cell r="M58"/>
          <cell r="N58"/>
          <cell r="O58"/>
          <cell r="P58"/>
          <cell r="Q58"/>
          <cell r="R58"/>
          <cell r="S58"/>
          <cell r="T58"/>
          <cell r="U58"/>
          <cell r="V58"/>
          <cell r="W58"/>
          <cell r="X58"/>
          <cell r="Y58"/>
          <cell r="Z58"/>
          <cell r="AA58"/>
          <cell r="AB58"/>
          <cell r="AC58"/>
          <cell r="AD58"/>
          <cell r="AE58"/>
          <cell r="AF58" t="str">
            <v>457. GOBIERNO REGIONAL DEL DEPARTAMENTO DE PIURA</v>
          </cell>
          <cell r="AG58"/>
          <cell r="AH58" t="str">
            <v>18. SANTA</v>
          </cell>
          <cell r="AI58"/>
          <cell r="AJ58"/>
          <cell r="AK58"/>
          <cell r="AL58"/>
          <cell r="AM58"/>
          <cell r="AN58"/>
          <cell r="AO58"/>
          <cell r="AP58"/>
          <cell r="AQ58"/>
          <cell r="AR58"/>
          <cell r="AS58"/>
          <cell r="AT58"/>
          <cell r="AU58"/>
          <cell r="AV58"/>
          <cell r="AW58"/>
          <cell r="AX58"/>
          <cell r="AY58"/>
          <cell r="AZ58"/>
          <cell r="BA58"/>
          <cell r="BB58"/>
          <cell r="BC58"/>
          <cell r="BD58"/>
          <cell r="BE58"/>
          <cell r="BF58" t="str">
            <v>018. MANCOMUNIDAD MUNICIPAL LOS WARI - MANWARI</v>
          </cell>
        </row>
        <row r="59">
          <cell r="A59"/>
          <cell r="B59"/>
          <cell r="C59"/>
          <cell r="D59"/>
          <cell r="E59"/>
          <cell r="F59"/>
          <cell r="G59"/>
          <cell r="H59"/>
          <cell r="I59" t="str">
            <v>523. U.N. PEDRO RUIZ GALLO</v>
          </cell>
          <cell r="J59"/>
          <cell r="K59"/>
          <cell r="L59"/>
          <cell r="M59"/>
          <cell r="N59"/>
          <cell r="O59"/>
          <cell r="P59"/>
          <cell r="Q59"/>
          <cell r="R59"/>
          <cell r="S59"/>
          <cell r="T59"/>
          <cell r="U59"/>
          <cell r="V59"/>
          <cell r="W59"/>
          <cell r="X59"/>
          <cell r="Y59"/>
          <cell r="Z59"/>
          <cell r="AA59"/>
          <cell r="AB59"/>
          <cell r="AC59"/>
          <cell r="AD59"/>
          <cell r="AE59"/>
          <cell r="AF59" t="str">
            <v>458. GOBIERNO REGIONAL DEL DEPARTAMENTO DE PUNO</v>
          </cell>
          <cell r="AG59"/>
          <cell r="AH59" t="str">
            <v>19. SIHUAS</v>
          </cell>
          <cell r="AI59"/>
          <cell r="AJ59"/>
          <cell r="AK59"/>
          <cell r="AL59"/>
          <cell r="AM59"/>
          <cell r="AN59"/>
          <cell r="AO59"/>
          <cell r="AP59"/>
          <cell r="AQ59"/>
          <cell r="AR59"/>
          <cell r="AS59"/>
          <cell r="AT59"/>
          <cell r="AU59"/>
          <cell r="AV59"/>
          <cell r="AW59"/>
          <cell r="AX59"/>
          <cell r="AY59"/>
          <cell r="AZ59"/>
          <cell r="BA59"/>
          <cell r="BB59"/>
          <cell r="BC59"/>
          <cell r="BD59"/>
          <cell r="BE59"/>
          <cell r="BF59" t="str">
            <v>019. MANCOMUNIDAD MUNICIPAL CUENCA MANTARO - MANTARO</v>
          </cell>
        </row>
        <row r="60">
          <cell r="A60"/>
          <cell r="B60"/>
          <cell r="C60"/>
          <cell r="D60"/>
          <cell r="E60"/>
          <cell r="F60"/>
          <cell r="G60"/>
          <cell r="H60"/>
          <cell r="I60" t="str">
            <v>524. U.N. FEDERICO VILLARREAL</v>
          </cell>
          <cell r="J60"/>
          <cell r="K60"/>
          <cell r="L60"/>
          <cell r="M60"/>
          <cell r="N60"/>
          <cell r="O60"/>
          <cell r="P60"/>
          <cell r="Q60"/>
          <cell r="R60"/>
          <cell r="S60"/>
          <cell r="T60"/>
          <cell r="U60"/>
          <cell r="V60"/>
          <cell r="W60"/>
          <cell r="X60"/>
          <cell r="Y60"/>
          <cell r="Z60"/>
          <cell r="AA60"/>
          <cell r="AB60"/>
          <cell r="AC60"/>
          <cell r="AD60"/>
          <cell r="AE60"/>
          <cell r="AF60" t="str">
            <v>459. GOBIERNO REGIONAL DEL DEPARTAMENTO DE SAN MARTIN</v>
          </cell>
          <cell r="AG60"/>
          <cell r="AH60" t="str">
            <v>20. YUNGAY</v>
          </cell>
          <cell r="AI60"/>
          <cell r="AJ60"/>
          <cell r="AK60"/>
          <cell r="AL60"/>
          <cell r="AM60"/>
          <cell r="AN60"/>
          <cell r="AO60"/>
          <cell r="AP60"/>
          <cell r="AQ60"/>
          <cell r="AR60"/>
          <cell r="AS60"/>
          <cell r="AT60"/>
          <cell r="AU60"/>
          <cell r="AV60"/>
          <cell r="AW60"/>
          <cell r="AX60"/>
          <cell r="AY60"/>
          <cell r="AZ60"/>
          <cell r="BA60"/>
          <cell r="BB60"/>
          <cell r="BC60"/>
          <cell r="BD60"/>
          <cell r="BE60"/>
          <cell r="BF60" t="str">
            <v>020. MANCOMUNIDAD MUNICIPAL CUENCA DEL MANTARO VIZCATÁN - VRAE</v>
          </cell>
        </row>
        <row r="61">
          <cell r="A61"/>
          <cell r="B61"/>
          <cell r="C61"/>
          <cell r="D61"/>
          <cell r="E61"/>
          <cell r="F61"/>
          <cell r="G61"/>
          <cell r="H61"/>
          <cell r="I61" t="str">
            <v>525. U.N. HERMILIO VALDIZAN</v>
          </cell>
          <cell r="J61"/>
          <cell r="K61"/>
          <cell r="L61"/>
          <cell r="M61"/>
          <cell r="N61"/>
          <cell r="O61"/>
          <cell r="P61"/>
          <cell r="Q61"/>
          <cell r="R61"/>
          <cell r="S61"/>
          <cell r="T61"/>
          <cell r="U61"/>
          <cell r="V61"/>
          <cell r="W61"/>
          <cell r="X61"/>
          <cell r="Y61"/>
          <cell r="Z61"/>
          <cell r="AA61"/>
          <cell r="AB61"/>
          <cell r="AC61"/>
          <cell r="AD61"/>
          <cell r="AE61"/>
          <cell r="AF61" t="str">
            <v>460. GOBIERNO REGIONAL DEL DEPARTAMENTO DE TACNA</v>
          </cell>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t="str">
            <v>021. MANCOMUNIDAD MUNICIPAL DE LA QUEBRADA DEL MANTARO</v>
          </cell>
        </row>
        <row r="62">
          <cell r="A62"/>
          <cell r="B62"/>
          <cell r="C62"/>
          <cell r="D62"/>
          <cell r="E62"/>
          <cell r="F62"/>
          <cell r="G62"/>
          <cell r="H62"/>
          <cell r="I62" t="str">
            <v>526. U.N. AGRARIA DE LA SELVA</v>
          </cell>
          <cell r="J62"/>
          <cell r="K62"/>
          <cell r="L62"/>
          <cell r="M62"/>
          <cell r="N62"/>
          <cell r="O62"/>
          <cell r="P62"/>
          <cell r="Q62"/>
          <cell r="R62"/>
          <cell r="S62"/>
          <cell r="T62"/>
          <cell r="U62"/>
          <cell r="V62"/>
          <cell r="W62"/>
          <cell r="X62"/>
          <cell r="Y62"/>
          <cell r="Z62"/>
          <cell r="AA62"/>
          <cell r="AB62"/>
          <cell r="AC62"/>
          <cell r="AD62"/>
          <cell r="AE62"/>
          <cell r="AF62" t="str">
            <v>461. GOBIERNO REGIONAL DEL DEPARTAMENTO DE TUMBES</v>
          </cell>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t="str">
            <v>022. MANCOMUNIDAD MUNICIPAL UNION DE MUNICIPALIDADES ANDINAS DEL SUR - UMASUR</v>
          </cell>
        </row>
        <row r="63">
          <cell r="A63"/>
          <cell r="B63"/>
          <cell r="C63"/>
          <cell r="D63"/>
          <cell r="E63"/>
          <cell r="F63"/>
          <cell r="G63"/>
          <cell r="H63"/>
          <cell r="I63" t="str">
            <v>527. U.N. DANIEL ALCIDES CARRION</v>
          </cell>
          <cell r="J63"/>
          <cell r="K63"/>
          <cell r="L63"/>
          <cell r="M63"/>
          <cell r="N63"/>
          <cell r="O63"/>
          <cell r="P63"/>
          <cell r="Q63"/>
          <cell r="R63"/>
          <cell r="S63"/>
          <cell r="T63"/>
          <cell r="U63"/>
          <cell r="V63"/>
          <cell r="W63"/>
          <cell r="X63"/>
          <cell r="Y63"/>
          <cell r="Z63"/>
          <cell r="AA63"/>
          <cell r="AB63"/>
          <cell r="AC63"/>
          <cell r="AD63"/>
          <cell r="AE63"/>
          <cell r="AF63" t="str">
            <v>462. GOBIERNO REGIONAL DEL DEPARTAMENTO DE UCAYALI</v>
          </cell>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t="str">
            <v>023. MANCOMUNIDAD MUNICIPAL RIO CACHI - MANRIOCACHI</v>
          </cell>
        </row>
        <row r="64">
          <cell r="A64"/>
          <cell r="B64"/>
          <cell r="C64"/>
          <cell r="D64"/>
          <cell r="E64"/>
          <cell r="F64"/>
          <cell r="G64"/>
          <cell r="H64"/>
          <cell r="I64" t="str">
            <v>528. U.N. DE EDUCACION ENRIQUE GUZMAN Y VALLE</v>
          </cell>
          <cell r="J64"/>
          <cell r="K64"/>
          <cell r="L64"/>
          <cell r="M64"/>
          <cell r="N64"/>
          <cell r="O64"/>
          <cell r="P64"/>
          <cell r="Q64"/>
          <cell r="R64"/>
          <cell r="S64"/>
          <cell r="T64"/>
          <cell r="U64"/>
          <cell r="V64"/>
          <cell r="W64"/>
          <cell r="X64"/>
          <cell r="Y64"/>
          <cell r="Z64"/>
          <cell r="AA64"/>
          <cell r="AB64"/>
          <cell r="AC64"/>
          <cell r="AD64"/>
          <cell r="AE64"/>
          <cell r="AF64" t="str">
            <v>463. GOBIERNO REGIONAL DEL DEPARTAMENTO DE LIMA</v>
          </cell>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t="str">
            <v>024. MANCOMUNIDAD MUNICIPAL DE LA SUBCUENCA DEL RIO CHIPILLICO</v>
          </cell>
        </row>
        <row r="65">
          <cell r="A65"/>
          <cell r="B65"/>
          <cell r="C65"/>
          <cell r="D65"/>
          <cell r="E65"/>
          <cell r="F65"/>
          <cell r="G65"/>
          <cell r="H65"/>
          <cell r="I65" t="str">
            <v>529. U.N. DEL CALLAO</v>
          </cell>
          <cell r="J65"/>
          <cell r="K65"/>
          <cell r="L65"/>
          <cell r="M65"/>
          <cell r="N65"/>
          <cell r="O65"/>
          <cell r="P65"/>
          <cell r="Q65"/>
          <cell r="R65"/>
          <cell r="S65"/>
          <cell r="T65"/>
          <cell r="U65"/>
          <cell r="V65"/>
          <cell r="W65"/>
          <cell r="X65"/>
          <cell r="Y65"/>
          <cell r="Z65"/>
          <cell r="AA65"/>
          <cell r="AB65"/>
          <cell r="AC65"/>
          <cell r="AD65"/>
          <cell r="AE65"/>
          <cell r="AF65" t="str">
            <v>464. GOBIERNO REGIONAL DE LA PROVINCIA CONSTITUCIONAL DEL CALLAO</v>
          </cell>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t="str">
            <v>025. MANCOMUNIDAD MUNICIPAL TUPAC AMARU II</v>
          </cell>
        </row>
        <row r="66">
          <cell r="A66"/>
          <cell r="B66"/>
          <cell r="C66"/>
          <cell r="D66"/>
          <cell r="E66"/>
          <cell r="F66"/>
          <cell r="G66"/>
          <cell r="H66"/>
          <cell r="I66" t="str">
            <v>530. U.N. JOSE FAUSTINO SANCHEZ CARRION</v>
          </cell>
          <cell r="J66"/>
          <cell r="K66"/>
          <cell r="L66"/>
          <cell r="M66"/>
          <cell r="N66"/>
          <cell r="O66"/>
          <cell r="P66"/>
          <cell r="Q66"/>
          <cell r="R66"/>
          <cell r="S66"/>
          <cell r="T66"/>
          <cell r="U66"/>
          <cell r="V66"/>
          <cell r="W66"/>
          <cell r="X66"/>
          <cell r="Y66"/>
          <cell r="Z66"/>
          <cell r="AA66"/>
          <cell r="AB66"/>
          <cell r="AC66"/>
          <cell r="AD66"/>
          <cell r="AE66"/>
          <cell r="AF66" t="str">
            <v>465. MUNICIPALIDAD METROPOLITANA DE LIMA</v>
          </cell>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t="str">
            <v>026. MANCOMUNIDAD MUNICIPAL DE LA CUENCA VALLE DE LURÍN</v>
          </cell>
        </row>
        <row r="67">
          <cell r="A67"/>
          <cell r="B67"/>
          <cell r="C67"/>
          <cell r="D67"/>
          <cell r="E67"/>
          <cell r="F67"/>
          <cell r="G67"/>
          <cell r="H67"/>
          <cell r="I67" t="str">
            <v>531. U.N. JORGE BASADRE GROHMANN</v>
          </cell>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t="str">
            <v>027. MANCOMUNIDAD MUNICIPAL DEL CORREDOR MANTARO</v>
          </cell>
        </row>
        <row r="68">
          <cell r="A68"/>
          <cell r="B68"/>
          <cell r="C68"/>
          <cell r="D68"/>
          <cell r="E68"/>
          <cell r="F68"/>
          <cell r="G68"/>
          <cell r="H68"/>
          <cell r="I68" t="str">
            <v>532. U.N. SANTIAGO ANTUNEZ DE MAYOLO</v>
          </cell>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t="str">
            <v>028. MANCOMUNIDAD MUNICIPAL DE HATUN HUAYLAS</v>
          </cell>
        </row>
        <row r="69">
          <cell r="A69"/>
          <cell r="B69"/>
          <cell r="C69"/>
          <cell r="D69"/>
          <cell r="E69"/>
          <cell r="F69"/>
          <cell r="G69"/>
          <cell r="H69"/>
          <cell r="I69" t="str">
            <v>533. U.N. DE SAN MARTIN</v>
          </cell>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t="str">
            <v>029. MANCOMUNIDAD MUNICIPAL CUENCA CACHI</v>
          </cell>
        </row>
        <row r="70">
          <cell r="A70"/>
          <cell r="B70"/>
          <cell r="C70"/>
          <cell r="D70"/>
          <cell r="E70"/>
          <cell r="F70"/>
          <cell r="G70"/>
          <cell r="H70"/>
          <cell r="I70" t="str">
            <v>534. U.N. DE UCAYALI</v>
          </cell>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t="str">
            <v>030. MANCOMUNIDAD MUNICIPAL ANGARAES SUR</v>
          </cell>
        </row>
        <row r="71">
          <cell r="A71"/>
          <cell r="B71"/>
          <cell r="C71"/>
          <cell r="D71"/>
          <cell r="E71"/>
          <cell r="F71"/>
          <cell r="G71"/>
          <cell r="H71"/>
          <cell r="I71" t="str">
            <v>535. U.N. DE TUMBES</v>
          </cell>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t="str">
            <v>031. MANCOMUNIDAD MUNICIPAL LIMA CENTRO</v>
          </cell>
        </row>
        <row r="72">
          <cell r="A72"/>
          <cell r="B72"/>
          <cell r="C72"/>
          <cell r="D72"/>
          <cell r="E72"/>
          <cell r="F72"/>
          <cell r="G72"/>
          <cell r="H72"/>
          <cell r="I72" t="str">
            <v>536. U.N. DEL SANTA</v>
          </cell>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t="str">
            <v>032. MANCOMUNIDAD MUNICIPAL DE LA CUENCA DEL RÍO SANTO TOMÁS</v>
          </cell>
        </row>
        <row r="73">
          <cell r="A73"/>
          <cell r="B73"/>
          <cell r="C73"/>
          <cell r="D73"/>
          <cell r="E73"/>
          <cell r="F73"/>
          <cell r="G73"/>
          <cell r="H73"/>
          <cell r="I73" t="str">
            <v>537. U.N. DE HUANCAVELICA</v>
          </cell>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t="str">
            <v>033. MANCOMUNIDAD MUNICIPAL CHILLAOS - REGION AMAZONAS</v>
          </cell>
        </row>
        <row r="74">
          <cell r="A74"/>
          <cell r="B74"/>
          <cell r="C74"/>
          <cell r="D74"/>
          <cell r="E74"/>
          <cell r="F74"/>
          <cell r="G74"/>
          <cell r="H74"/>
          <cell r="I74" t="str">
            <v>538. U.N. AMAZONICA DE MADRE DE DIOS</v>
          </cell>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t="str">
            <v>034. MANCOMUNIDAD MUNICIPAL QHAPAQ QOLLA</v>
          </cell>
        </row>
        <row r="75">
          <cell r="A75"/>
          <cell r="B75"/>
          <cell r="C75"/>
          <cell r="D75"/>
          <cell r="E75"/>
          <cell r="F75"/>
          <cell r="G75"/>
          <cell r="H75"/>
          <cell r="I75" t="str">
            <v>539. U.N. MICAELA BASTIDAS DE APURIMAC</v>
          </cell>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t="str">
            <v>035. MANCOMUNIDAD MUNICIPAL LIMA NORTE</v>
          </cell>
        </row>
        <row r="76">
          <cell r="A76"/>
          <cell r="B76"/>
          <cell r="C76"/>
          <cell r="D76"/>
          <cell r="E76"/>
          <cell r="F76"/>
          <cell r="G76"/>
          <cell r="H76"/>
          <cell r="I76" t="str">
            <v>541. U.N. TORIBIO RODRIGUEZ DE MENDOZA DE AMAZONAS</v>
          </cell>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t="str">
            <v>036. MANCOMUNIDAD MUNICIPAL DEL VALLE SANTA EULALIA</v>
          </cell>
        </row>
        <row r="77">
          <cell r="A77"/>
          <cell r="B77"/>
          <cell r="C77"/>
          <cell r="D77"/>
          <cell r="E77"/>
          <cell r="F77"/>
          <cell r="G77"/>
          <cell r="H77"/>
          <cell r="I77" t="str">
            <v>542. U.N. INTERCULTURAL DE LA AMAZONIA</v>
          </cell>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t="str">
            <v>037. MANCOMUNIDAD MUNICIPAL DEL VALLE FORTALEZA Y DEL SANTA</v>
          </cell>
        </row>
        <row r="78">
          <cell r="A78"/>
          <cell r="B78"/>
          <cell r="C78"/>
          <cell r="D78"/>
          <cell r="E78"/>
          <cell r="F78"/>
          <cell r="G78"/>
          <cell r="H78"/>
          <cell r="I78" t="str">
            <v>543. U.N. TECNOLOGICA DE LIMA SUR</v>
          </cell>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t="str">
            <v>038. MANCOMUNIDAD MUNICIPAL MARGEN DERECHA DE CAYLLOMA</v>
          </cell>
        </row>
        <row r="79">
          <cell r="A79"/>
          <cell r="B79"/>
          <cell r="C79"/>
          <cell r="D79"/>
          <cell r="E79"/>
          <cell r="F79"/>
          <cell r="G79"/>
          <cell r="H79"/>
          <cell r="I79" t="str">
            <v>544. U.N. JOSE MARIA ARGUEDAS</v>
          </cell>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t="str">
            <v>039. MANCOMUNIDAD MUNICIPAL DE LAS CABEZADAS DEL SUR DE LUCANAS - AYACUCHO</v>
          </cell>
        </row>
        <row r="80">
          <cell r="A80"/>
          <cell r="B80"/>
          <cell r="C80"/>
          <cell r="D80"/>
          <cell r="E80"/>
          <cell r="F80"/>
          <cell r="G80"/>
          <cell r="H80"/>
          <cell r="I80" t="str">
            <v>545. U.N. DE MOQUEGUA</v>
          </cell>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t="str">
            <v>040. MANCOMUNIDAD MUNICIPAL SEÑOR CAUTIVO DE AYABACA</v>
          </cell>
        </row>
        <row r="81">
          <cell r="A81"/>
          <cell r="B81"/>
          <cell r="C81"/>
          <cell r="D81"/>
          <cell r="E81"/>
          <cell r="F81"/>
          <cell r="G81"/>
          <cell r="H81"/>
          <cell r="I81" t="str">
            <v>546. U.N. DE JAEN</v>
          </cell>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t="str">
            <v>041. MANCOMUNIDAD MUNICIPAL DEL YACUS</v>
          </cell>
        </row>
        <row r="82">
          <cell r="A82"/>
          <cell r="B82"/>
          <cell r="C82"/>
          <cell r="D82"/>
          <cell r="E82"/>
          <cell r="F82"/>
          <cell r="G82"/>
          <cell r="H82"/>
          <cell r="I82" t="str">
            <v>547. U.N. DE CAÑETE</v>
          </cell>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t="str">
            <v>042. MANCOMUNIDAD MUNICIPAL WARAQ</v>
          </cell>
        </row>
        <row r="83">
          <cell r="A83"/>
          <cell r="B83"/>
          <cell r="C83"/>
          <cell r="D83"/>
          <cell r="E83"/>
          <cell r="F83"/>
          <cell r="G83"/>
          <cell r="H83"/>
          <cell r="I83" t="str">
            <v>548. U.N. DE FRONTERA</v>
          </cell>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t="str">
            <v>043. MANCOMUNIDAD MUNICIPAL CUENCA DEL RIO CUMBAZA</v>
          </cell>
        </row>
        <row r="84">
          <cell r="A84"/>
          <cell r="B84"/>
          <cell r="C84"/>
          <cell r="D84"/>
          <cell r="E84"/>
          <cell r="F84"/>
          <cell r="G84"/>
          <cell r="H84"/>
          <cell r="I84" t="str">
            <v>549. U.N. DE BARRANCA</v>
          </cell>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t="str">
            <v>044. MANCOMUNIDAD MUNICIPAL DEL VALLE DE YANAMARCA</v>
          </cell>
        </row>
        <row r="85">
          <cell r="A85"/>
          <cell r="B85"/>
          <cell r="C85"/>
          <cell r="D85"/>
          <cell r="E85"/>
          <cell r="F85"/>
          <cell r="G85"/>
          <cell r="H85"/>
          <cell r="I85" t="str">
            <v>550. U.N. AUTÓNOMA DE CHOTA</v>
          </cell>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t="str">
            <v>045. MANCOMUNIDAD MUNICIPAL TRES CUENCAS : SANTA - FORTALEZA - PATIVILCA</v>
          </cell>
        </row>
        <row r="86">
          <cell r="A86"/>
          <cell r="B86"/>
          <cell r="C86"/>
          <cell r="D86"/>
          <cell r="E86"/>
          <cell r="F86"/>
          <cell r="G86"/>
          <cell r="H86"/>
          <cell r="I86" t="str">
            <v>551. U.N. INTERCULTURAL DE LA SELVA CENTRAL JUAN SANTOS ATAHUALPA</v>
          </cell>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t="str">
            <v>046. MANCOMUNIDAD MUNICIPAL CIRCUITO MOCHICA</v>
          </cell>
        </row>
        <row r="87">
          <cell r="A87"/>
          <cell r="B87"/>
          <cell r="C87"/>
          <cell r="D87"/>
          <cell r="E87"/>
          <cell r="F87"/>
          <cell r="G87"/>
          <cell r="H87"/>
          <cell r="I87" t="str">
            <v>552. U.N. DE JULIACA</v>
          </cell>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t="str">
            <v>047. MANCOMUNIDAD MUNICIPAL DE LOS DISTRITOS DE OXAPAMPA</v>
          </cell>
        </row>
        <row r="88">
          <cell r="A88"/>
          <cell r="B88"/>
          <cell r="C88"/>
          <cell r="D88"/>
          <cell r="E88"/>
          <cell r="F88"/>
          <cell r="G88"/>
          <cell r="H88"/>
          <cell r="I88" t="str">
            <v>553. U.N. AUTÓNOMA ALTOANDINA DE TARMA</v>
          </cell>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t="str">
            <v>048. MANCOMUNIDAD MUNICIPAL FORESTACIÓN SIN FRONTERAS</v>
          </cell>
        </row>
        <row r="89">
          <cell r="A89"/>
          <cell r="B89"/>
          <cell r="C89"/>
          <cell r="D89"/>
          <cell r="E89"/>
          <cell r="F89"/>
          <cell r="G89"/>
          <cell r="H89"/>
          <cell r="I89" t="str">
            <v>554. U.N. AUTÓNOMA DE HUANTA</v>
          </cell>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t="str">
            <v>049. MANCOMUNIDAD MUNICIPAL LIMA SUR</v>
          </cell>
        </row>
        <row r="90">
          <cell r="A90"/>
          <cell r="B90"/>
          <cell r="C90"/>
          <cell r="D90"/>
          <cell r="E90"/>
          <cell r="F90"/>
          <cell r="G90"/>
          <cell r="H90"/>
          <cell r="I90" t="str">
            <v>555. U.N. INTERCULTURAL FABIOLA SALAZAR LEGUIA DE BAGUA</v>
          </cell>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t="str">
            <v>050. MANCOMUNIDAD MUNICIPAL DE LAS CUENCAS DEL CHOTANO-CONCHANO "MANUEL JOSÉ BECERRA SILVA"</v>
          </cell>
        </row>
        <row r="91">
          <cell r="A91"/>
          <cell r="B91"/>
          <cell r="C91"/>
          <cell r="D91"/>
          <cell r="E91"/>
          <cell r="F91"/>
          <cell r="G91"/>
          <cell r="H91"/>
          <cell r="I91" t="str">
            <v>556. U.N. INTERCULTURAL DE QUILLABAMBA</v>
          </cell>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t="str">
            <v>051. MANCOMUNIDAD MUNICIPAL Q'ANCHI DE LA PROVINCIA DE CANCHIS</v>
          </cell>
        </row>
        <row r="92">
          <cell r="A92"/>
          <cell r="B92"/>
          <cell r="C92"/>
          <cell r="D92"/>
          <cell r="E92"/>
          <cell r="F92"/>
          <cell r="G92"/>
          <cell r="H92"/>
          <cell r="I92" t="str">
            <v>557. U.N. AUTÓNOMA DE ALTO AMAZONAS</v>
          </cell>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t="str">
            <v>052. MANCOMUNIDAD MUNICIPAL POR LA INTEGRACIÓN DE SAN MARTÍN Y LORETO</v>
          </cell>
        </row>
        <row r="93">
          <cell r="A93"/>
          <cell r="B93"/>
          <cell r="C93"/>
          <cell r="D93"/>
          <cell r="E93"/>
          <cell r="F93"/>
          <cell r="G93"/>
          <cell r="H93"/>
          <cell r="I93" t="str">
            <v>558. U.N. AUTÓNOMA DE TAYACAJA DANIEL HERNÁNDEZ MORILLO</v>
          </cell>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t="str">
            <v>053. MANCOMUNIDAD MUNICIPAL CUENCA MISHQUIYACU - SAUCE</v>
          </cell>
        </row>
        <row r="94">
          <cell r="A94"/>
          <cell r="B94"/>
          <cell r="C94"/>
          <cell r="D94"/>
          <cell r="E94"/>
          <cell r="F94"/>
          <cell r="G94"/>
          <cell r="H94"/>
          <cell r="I94" t="str">
            <v>559. U.N. CIRO ALEGRÍA</v>
          </cell>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t="str">
            <v>054. MANCOMUNIDAD MUNICIPAL VRAEM DEL NORTE</v>
          </cell>
        </row>
        <row r="95">
          <cell r="A95"/>
          <cell r="B95"/>
          <cell r="C95"/>
          <cell r="D95"/>
          <cell r="E95"/>
          <cell r="F95"/>
          <cell r="G95"/>
          <cell r="H95"/>
          <cell r="I95" t="str">
            <v>560. U.N. DIEGO QUISPE TITO</v>
          </cell>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t="str">
            <v>055. MANCOMUNIDAD MUNICIPAL DE CUENCAS DE SELVA CENTRAL</v>
          </cell>
        </row>
        <row r="96">
          <cell r="A96"/>
          <cell r="B96"/>
          <cell r="C96"/>
          <cell r="D96"/>
          <cell r="E96"/>
          <cell r="F96"/>
          <cell r="G96"/>
          <cell r="H96"/>
          <cell r="I96" t="str">
            <v>561. U.N. DE MÚSICA</v>
          </cell>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t="str">
            <v>056. MANCOMUNIDAD MUNICIPAL DEL NOR ORIENTE DEL PERÚ</v>
          </cell>
        </row>
        <row r="97">
          <cell r="A97"/>
          <cell r="B97"/>
          <cell r="C97"/>
          <cell r="D97"/>
          <cell r="E97"/>
          <cell r="F97"/>
          <cell r="G97"/>
          <cell r="H97"/>
          <cell r="I97" t="str">
            <v>562. U.N. DANIEL ALOMIA ROBLES</v>
          </cell>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t="str">
            <v>057. MANCOMUNIDAD MUNICIPAL CONO NORTE - HUANCAVELICA</v>
          </cell>
        </row>
        <row r="98">
          <cell r="A98"/>
          <cell r="B98"/>
          <cell r="C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t="str">
            <v>058. MANCOMUNIDAD MUNICIPAL CUENCA DEL MANTARO HUANCHUY - VRAEM</v>
          </cell>
        </row>
        <row r="99">
          <cell r="A99"/>
          <cell r="B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t="str">
            <v>059. MANCOMUNIDAD MUNICIPAL DE LA CUENCA SUR ORIENTAL DE AREQUIPA</v>
          </cell>
        </row>
        <row r="100">
          <cell r="A100"/>
          <cell r="B100"/>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t="str">
            <v>060. MANCOMUNIDAD MUNICIPAL ECOTURISTICA REGIÓN LIMA</v>
          </cell>
        </row>
        <row r="101">
          <cell r="A101"/>
          <cell r="B101"/>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t="str">
            <v>061. MANCOMUNIDAD MUNICIPAL TILACANCHA</v>
          </cell>
        </row>
        <row r="102">
          <cell r="A102"/>
          <cell r="B102"/>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t="str">
            <v>062. MANCOMUNIDAD MUNICIPAL VALLE DE LAS CATARATAS</v>
          </cell>
        </row>
        <row r="103">
          <cell r="A103"/>
          <cell r="B103"/>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t="str">
            <v>063. MANCOMUNIDAD MUNICIPAL ALTO UTCUBAMBA</v>
          </cell>
        </row>
        <row r="104">
          <cell r="A104"/>
          <cell r="B104"/>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t="str">
            <v>064. MANCOMUNIDAD MUNICIPAL AMUVRAE</v>
          </cell>
        </row>
        <row r="105">
          <cell r="A105"/>
          <cell r="B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t="str">
            <v>065. MANCOMUNIDAD MUNICIPAL VALLE SAGRADO DE LOS INCAS</v>
          </cell>
        </row>
        <row r="106">
          <cell r="A106"/>
          <cell r="B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t="str">
            <v>066. MANCOMUNIDAD MUNICIPAL SIMÓN RODRÍGUEZ</v>
          </cell>
        </row>
        <row r="107">
          <cell r="A107"/>
          <cell r="B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t="str">
            <v>067. MANCOMUNIDAD MUNICIPAL VALLE SHOCOL</v>
          </cell>
        </row>
        <row r="108">
          <cell r="A108"/>
          <cell r="B108"/>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t="str">
            <v>068. MANCOMUNIDAD MUNICIPAL ECOTURÍSTICA DE LA RESISTENCIA INCA MACHUPICCHU CHOQUEQUIRAO</v>
          </cell>
        </row>
        <row r="109">
          <cell r="A109"/>
          <cell r="B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t="str">
            <v>069. MANCOMUNIDAD MUNICIPAL AMAZÓNICA DE LA PROVINCIA DE LA CONVENCIÓN</v>
          </cell>
        </row>
        <row r="149">
          <cell r="A149" t="str">
            <v>001. PRESIDENCIA DEL CONSEJO DE MINISTROS</v>
          </cell>
          <cell r="B149" t="str">
            <v>002. INSTITUTO NACIONAL DE ESTADISTICA E INFORMATICA</v>
          </cell>
          <cell r="C149" t="str">
            <v>010. DIRECCION NACIONAL DE INTELIGENCIA</v>
          </cell>
          <cell r="D149" t="str">
            <v>011. DESPACHO PRESIDENCIAL</v>
          </cell>
          <cell r="E149" t="str">
            <v>012. COMISION NACIONAL PARA EL DESARROLLO Y VIDA SIN DROGAS - DEVIDA</v>
          </cell>
          <cell r="F149" t="str">
            <v>016. CENTRO NACIONAL DE PLANEAMIENTO ESTRATEGICO - CEPLAN</v>
          </cell>
          <cell r="G149" t="str">
            <v>019. ORGANISMO SUPERVISOR DE LA INVERSION PRIVADA EN TELECOMUNICACIONES</v>
          </cell>
          <cell r="H149" t="str">
            <v>020. ORGANISMO SUPERVISOR DE LA INVERSION EN ENERGIA Y MINERIA</v>
          </cell>
          <cell r="I149" t="str">
            <v>021. SUPERINTENDENCIA NACIONAL DE SERVICIOS DE SANEAMIENTO</v>
          </cell>
          <cell r="J149" t="str">
            <v>022. ORGANISMO SUPERVISOR DE LA INVERSION EN INFRAESTRUCTURA DE TRANSPORTE DE USO PUBLICO</v>
          </cell>
          <cell r="K149" t="str">
            <v>023. AUTORIDAD NACIONAL DEL SERVICIO CIVIL</v>
          </cell>
          <cell r="L149" t="str">
            <v>024. ORGANISMO DE SUPERVISION DE LOS RECURSOS FORESTALES Y DE FAUNA SILVESTRE</v>
          </cell>
          <cell r="M149" t="str">
            <v>114. CONSEJO NACIONAL DE CIENCIA, TECNOLOGIA E INNOVACION TECNOLOGICA</v>
          </cell>
          <cell r="N149" t="str">
            <v>183. INSTITUTO NACIONAL DE DEFENSA DE LA COMPETENCIA Y DE LA PROTECCION DE LA PROPIEDAD INTELECTUAL</v>
          </cell>
          <cell r="O149" t="str">
            <v>003. M. DE CULTURA</v>
          </cell>
          <cell r="P149" t="str">
            <v>060. ARCHIVO GENERAL DE LA NACION</v>
          </cell>
          <cell r="Q149" t="str">
            <v>113. BIBLIOTECA NACIONAL DEL PERU</v>
          </cell>
          <cell r="R149" t="str">
            <v>116. INSTITUTO NACIONAL DE RADIO Y TELEVISION DEL PERU - IRTP</v>
          </cell>
          <cell r="S149" t="str">
            <v>004. PODER JUDICIAL</v>
          </cell>
          <cell r="T149" t="str">
            <v>040. ACADEMIA DE LA MAGISTRATURA</v>
          </cell>
          <cell r="U149" t="str">
            <v>005. M. DEL AMBIENTE</v>
          </cell>
          <cell r="V149" t="str">
            <v>050. SERVICIO NACIONAL DE AREAS NATURALES PROTEGIDAS POR EL ESTADO - SERNANP</v>
          </cell>
          <cell r="W149" t="str">
            <v>051. ORGANISMO DE EVALUACION Y FISCALIZACION AMBIENTAL - OEFA</v>
          </cell>
          <cell r="X149" t="str">
            <v>052. SERVICIO NACIONAL DE CERTIFICACION AMBIENTAL PARA LAS INVERSIONES SOSTENIBLES -SENACE</v>
          </cell>
          <cell r="Y149" t="str">
            <v>055. INSTITUTO DE INVESTIGACIONES DE LA AMAZONIA PERUANA</v>
          </cell>
          <cell r="Z149" t="str">
            <v>056. INSTITUTO NACIONAL DE INVESTIGACION EN GLACIARES Y ECOSISTEMAS DE MONTAÑA</v>
          </cell>
          <cell r="AA149" t="str">
            <v>112. INSTITUTO GEOFISICO DEL PERU</v>
          </cell>
          <cell r="AB149" t="str">
            <v>331. SERVICIO NACIONAL DE METEOROLOGIA E HIDROLOGIA</v>
          </cell>
          <cell r="AC149" t="str">
            <v>006. M. DE JUSTICIA Y DERECHOS HUMANOS</v>
          </cell>
          <cell r="AD149" t="str">
            <v>061. INSTITUTO NACIONAL PENITENCIARIO</v>
          </cell>
          <cell r="AE149" t="str">
            <v>067. SUPERINTENDENCIA NACIONAL DE LOS REGISTROS PUBLICOS</v>
          </cell>
          <cell r="AF149" t="str">
            <v>007. M. DEL INTERIOR</v>
          </cell>
          <cell r="AG149" t="str">
            <v>070. INTENDENCIA NACIONAL DE BOMBEROS DEL PERÚ - INBP</v>
          </cell>
          <cell r="AH149" t="str">
            <v>072. SUPERINTENDENCIA NACIONAL DE CONTROL DE SERVICIOS DE SEGURIDAD, ARMAS, MUNICIONES Y EXPLOSIVOS DE USO CIVIL</v>
          </cell>
          <cell r="AI149" t="str">
            <v>073. SUPERINTENDENCIA NACIONAL DE MIGRACIONES</v>
          </cell>
          <cell r="AJ149" t="str">
            <v>008. M. DE RELACIONES EXTERIORES</v>
          </cell>
          <cell r="AK149" t="str">
            <v>080. AGENCIA PERUANA DE COOPERACION INTERNACIONAL - APCI</v>
          </cell>
          <cell r="AL149" t="str">
            <v>009. M. DE ECONOMIA Y FINANZAS</v>
          </cell>
          <cell r="AM149" t="str">
            <v>055. AGENCIA DE PROMOCION DE LA INVERSION PRIVADA</v>
          </cell>
          <cell r="AN149" t="str">
            <v>057. SUPERINTENDENCIA NACIONAL DE ADUANAS Y DE ADMINISTRACION TRIBUTARIA</v>
          </cell>
          <cell r="AO149" t="str">
            <v>058. SUPERINTENDENCIA DEL MERCADO DE VALORES</v>
          </cell>
          <cell r="AP149" t="str">
            <v>059. ORGANISMO SUPERVISOR DE LAS CONTRATACIONES DEL ESTADO</v>
          </cell>
          <cell r="AQ149" t="str">
            <v>095. OFICINA DE NORMALIZACION PREVISIONAL-ONP</v>
          </cell>
          <cell r="AR149" t="str">
            <v>096. CENTRAL DE COMPRAS PÚBLICAS - PERÚ COMPRAS</v>
          </cell>
          <cell r="AS149" t="str">
            <v>010. M. DE EDUCACION</v>
          </cell>
          <cell r="AT149" t="str">
            <v>111. CENTRO VACACIONAL HUAMPANI</v>
          </cell>
          <cell r="AU149" t="str">
            <v>117. SISTEMA NACIONAL DE EVALUACION, ACREDITACION Y CERTIFICACION DE LA CALIDAD EDUCATIVA</v>
          </cell>
          <cell r="AV149" t="str">
            <v>118. SUPERINTENDENCIA NACIONAL DE EDUCACION SUPERIOR UNIVERSITARIA</v>
          </cell>
          <cell r="AW149" t="str">
            <v>342. INSTITUTO PERUANO DEL DEPORTE</v>
          </cell>
          <cell r="AX149" t="str">
            <v>510. U.N. MAYOR DE SAN MARCOS</v>
          </cell>
          <cell r="AY149" t="str">
            <v>511. U.N. DE SAN ANTONIO ABAD DEL CUSCO</v>
          </cell>
          <cell r="AZ149" t="str">
            <v>512. U.N. DE TRUJILLO</v>
          </cell>
          <cell r="BA149" t="str">
            <v>513. U.N. DE SAN AGUSTIN</v>
          </cell>
          <cell r="BB149" t="str">
            <v>514. U.N. DE INGENIERIA</v>
          </cell>
          <cell r="BC149" t="str">
            <v>515. U.N. SAN LUIS GONZAGA DE ICA</v>
          </cell>
          <cell r="BD149" t="str">
            <v>516. U.N. SAN CRISTOBAL DE HUAMANGA</v>
          </cell>
          <cell r="BE149" t="str">
            <v>517. U.N. DEL CENTRO DEL PERU</v>
          </cell>
          <cell r="BF149" t="str">
            <v>518. U.N. AGRARIA LA MOLINA</v>
          </cell>
          <cell r="BG149" t="str">
            <v>519. U.N. DE LA AMAZONIA PERUANA</v>
          </cell>
          <cell r="BH149" t="str">
            <v>520. U.N. DEL ALTIPLANO</v>
          </cell>
          <cell r="BI149" t="str">
            <v>521. U.N. DE PIURA</v>
          </cell>
          <cell r="BJ149" t="str">
            <v>522. U.N. DE CAJAMARCA</v>
          </cell>
          <cell r="BK149" t="str">
            <v>523. U.N. PEDRO RUIZ GALLO</v>
          </cell>
          <cell r="BL149" t="str">
            <v>524. U.N. FEDERICO VILLARREAL</v>
          </cell>
          <cell r="BM149" t="str">
            <v>525. U.N. HERMILIO VALDIZAN</v>
          </cell>
          <cell r="BN149" t="str">
            <v>526. U.N. AGRARIA DE LA SELVA</v>
          </cell>
          <cell r="BO149" t="str">
            <v>527. U.N. DANIEL ALCIDES CARRION</v>
          </cell>
          <cell r="BP149" t="str">
            <v>528. U.N. DE EDUCACION ENRIQUE GUZMAN Y VALLE</v>
          </cell>
          <cell r="BQ149" t="str">
            <v>529. U.N. DEL CALLAO</v>
          </cell>
          <cell r="BR149" t="str">
            <v>530. U.N. JOSE FAUSTINO SANCHEZ CARRION</v>
          </cell>
          <cell r="BS149" t="str">
            <v>531. U.N. JORGE BASADRE GROHMANN</v>
          </cell>
          <cell r="BT149" t="str">
            <v>532. U.N. SANTIAGO ANTUNEZ DE MAYOLO</v>
          </cell>
          <cell r="BU149" t="str">
            <v>533. U.N. DE SAN MARTIN</v>
          </cell>
          <cell r="BV149" t="str">
            <v>534. U.N. DE UCAYALI</v>
          </cell>
          <cell r="BW149" t="str">
            <v>535. U.N. DE TUMBES</v>
          </cell>
          <cell r="BX149" t="str">
            <v>536. U.N. DEL SANTA</v>
          </cell>
          <cell r="BY149" t="str">
            <v>537. U.N. DE HUANCAVELICA</v>
          </cell>
          <cell r="BZ149" t="str">
            <v>538. U.N. AMAZONICA DE MADRE DE DIOS</v>
          </cell>
          <cell r="CA149" t="str">
            <v>539. U.N. MICAELA BASTIDAS DE APURIMAC</v>
          </cell>
          <cell r="CB149" t="str">
            <v>541. U.N. TORIBIO RODRIGUEZ DE MENDOZA DE AMAZONAS</v>
          </cell>
          <cell r="CC149" t="str">
            <v>542. U.N. INTERCULTURAL DE LA AMAZONIA</v>
          </cell>
          <cell r="CD149" t="str">
            <v>543. U.N. TECNOLOGICA DE LIMA SUR</v>
          </cell>
          <cell r="CE149" t="str">
            <v>544. U.N. JOSE MARIA ARGUEDAS</v>
          </cell>
          <cell r="CF149" t="str">
            <v>545. U.N. DE MOQUEGUA</v>
          </cell>
          <cell r="CG149" t="str">
            <v>546. U.N. DE JAEN</v>
          </cell>
          <cell r="CH149" t="str">
            <v>547. U.N. DE CAÑETE</v>
          </cell>
          <cell r="CI149" t="str">
            <v>548. U.N. DE FRONTERA</v>
          </cell>
          <cell r="CJ149" t="str">
            <v>549. U.N. DE BARRANCA</v>
          </cell>
          <cell r="CK149" t="str">
            <v>550. U.N. AUTÓNOMA DE CHOTA</v>
          </cell>
          <cell r="CL149" t="str">
            <v>551. U.N. INTERCULTURAL DE LA SELVA CENTRAL JUAN SANTOS ATAHUALPA</v>
          </cell>
          <cell r="CM149" t="str">
            <v>552. U.N. DE JULIACA</v>
          </cell>
          <cell r="CN149" t="str">
            <v>553. U.N. AUTÓNOMA ALTOANDINA DE TARMA</v>
          </cell>
          <cell r="CO149" t="str">
            <v>554. U.N. AUTÓNOMA DE HUANTA</v>
          </cell>
          <cell r="CP149" t="str">
            <v>555. U.N. INTERCULTURAL FABIOLA SALAZAR LEGUIA DE BAGUA</v>
          </cell>
          <cell r="CQ149" t="str">
            <v>556. U.N. INTERCULTURAL DE QUILLABAMBA</v>
          </cell>
          <cell r="CR149" t="str">
            <v>557. U.N. AUTÓNOMA DE ALTO AMAZONAS</v>
          </cell>
          <cell r="CS149" t="str">
            <v>558. U.N. AUTÓNOMA DE TAYACAJA DANIEL HERNÁNDEZ MORILLO</v>
          </cell>
          <cell r="CT149" t="str">
            <v>559. U.N. CIRO ALEGRÍA</v>
          </cell>
          <cell r="CU149" t="str">
            <v>011. M. DE SALUD</v>
          </cell>
          <cell r="CV149" t="str">
            <v>131. INSTITUTO NACIONAL DE SALUD</v>
          </cell>
          <cell r="CW149" t="str">
            <v>134. SUPERINTENDENCIA NACIONAL DE SALUD</v>
          </cell>
          <cell r="CX149" t="str">
            <v>135. SEGURO INTEGRAL DE SALUD</v>
          </cell>
          <cell r="CY149" t="str">
            <v>136. INSTITUTO NACIONAL DE ENFERMEDADES NEOPLASICAS - INEN</v>
          </cell>
          <cell r="CZ149" t="str">
            <v>012. M. DE TRABAJO Y PROMOCION DEL EMPLEO</v>
          </cell>
          <cell r="DA149" t="str">
            <v>121. SUPERINTENDENCIA NACIONAL DE FISCALIZACION LABORAL</v>
          </cell>
          <cell r="DB149" t="str">
            <v>013. MINISTERIO DE DESARROLLO AGRARIO Y RIEGO</v>
          </cell>
          <cell r="DC149" t="str">
            <v>018. SIERRA Y SELVA EXPORTADORA</v>
          </cell>
          <cell r="DD149" t="str">
            <v>160. SERVICIO NACIONAL DE SANIDAD AGRARIA - SENASA</v>
          </cell>
          <cell r="DE149" t="str">
            <v>163. INSTITUTO NACIONAL DE INNOVACION AGRARIA</v>
          </cell>
          <cell r="DF149" t="str">
            <v>164. AUTORIDAD NACIONAL DEL AGUA - ANA</v>
          </cell>
          <cell r="DG149" t="str">
            <v>165. SERVICIO NACIONAL FORESTAL Y DE FAUNA SILVESTRE - SERFOR</v>
          </cell>
          <cell r="DH149" t="str">
            <v>016. M. DE ENERGIA Y MINAS</v>
          </cell>
          <cell r="DI149" t="str">
            <v>220. INSTITUTO PERUANO DE ENERGIA NUCLEAR</v>
          </cell>
          <cell r="DJ149" t="str">
            <v>221. INSTITUTO GEOLOGICO MINERO Y METALURGICO</v>
          </cell>
          <cell r="DK149" t="str">
            <v>019. CONTRALORIA GENERAL</v>
          </cell>
          <cell r="DL149" t="str">
            <v>020. DEFENSORIA DEL PUEBLO</v>
          </cell>
          <cell r="DM149" t="str">
            <v>021. JUNTA NACIONAL DE JUSTICIA</v>
          </cell>
          <cell r="DN149" t="str">
            <v>022. MINISTERIO PUBLICO</v>
          </cell>
          <cell r="DO149" t="str">
            <v>024. TRIBUNAL CONSTITUCIONAL</v>
          </cell>
          <cell r="DP149" t="str">
            <v>006. INSTITUTO NACIONAL DE DEFENSA CIVIL</v>
          </cell>
          <cell r="DQ149" t="str">
            <v>025. CENTRO NACIONAL DE ESTIMACION, PREVENCION Y REDUCCION DEL RIESGO DE DESASTRES - CENEPRED</v>
          </cell>
          <cell r="DR149" t="str">
            <v>026. M. DE DEFENSA</v>
          </cell>
          <cell r="DS149" t="str">
            <v>332. INSTITUTO GEOGRAFICO NACIONAL</v>
          </cell>
          <cell r="DT149" t="str">
            <v>335. AGENCIA DE COMPRAS DE LAS FUERZAS ARMADAS</v>
          </cell>
          <cell r="DU149" t="str">
            <v>027. FUERO MILITAR POLICIAL</v>
          </cell>
          <cell r="DV149" t="str">
            <v>028. CONGRESO DE LA REPUBLICA</v>
          </cell>
          <cell r="DW149" t="str">
            <v>031. JURADO NACIONAL DE ELECCIONES</v>
          </cell>
          <cell r="DX149" t="str">
            <v>032. OFICINA NACIONAL DE PROCESOS ELECTORALES</v>
          </cell>
          <cell r="DY149" t="str">
            <v>033. REGISTRO NACIONAL DE IDENTIFICACION Y ESTADO CIVIL</v>
          </cell>
          <cell r="DZ149" t="str">
            <v>008. COMISION DE PROMOCION DEL PERU PARA LA EXPORTACION Y EL TURISMO - PROMPERU</v>
          </cell>
          <cell r="EA149" t="str">
            <v>035. MINISTERIO DE COMERCIO EXTERIOR Y TURISMO</v>
          </cell>
          <cell r="EB149" t="str">
            <v>180. CENTRO DE FORMACION EN TURISMO</v>
          </cell>
          <cell r="EC149" t="str">
            <v>036. MINISTERIO DE TRANSPORTES Y COMUNICACIONES</v>
          </cell>
          <cell r="ED149" t="str">
            <v>202. SUPERINTENDENCIA DE TRANSPORTE TERRESTRE DE PERSONAS, CARGA Y MERCANCIAS - SUTRAN</v>
          </cell>
          <cell r="EE149" t="str">
            <v>203. AUTORIDAD DE TRANSPORTE URBANO PARA LIMA Y CALLAO - ATU</v>
          </cell>
          <cell r="EF149" t="str">
            <v>214. AUTORIDAD PORTUARIA NACIONAL</v>
          </cell>
          <cell r="EG149" t="str">
            <v>037. MINISTERIO DE VIVIENDA, CONSTRUCCION Y SANEAMIENTO</v>
          </cell>
          <cell r="EH149" t="str">
            <v>056. SUPERINTENDENCIA NACIONAL DE BIENES ESTATALES</v>
          </cell>
          <cell r="EI149" t="str">
            <v>205. SERVICIO NACIONAL DE CAPACITACION PARA LA INDUSTRIA DE LA CONSTRUCCION</v>
          </cell>
          <cell r="EJ149" t="str">
            <v>207. ORGANISMO TECNICO DE LA ADMINISTRACION DE LOS SERVICIOS DE SANEAMIENTO</v>
          </cell>
          <cell r="EK149" t="str">
            <v>211. ORGANISMO DE FORMALIZACION DE LA PROPIEDAD INFORMAL</v>
          </cell>
          <cell r="EL149" t="str">
            <v>038. MINISTERIO DE LA PRODUCCION</v>
          </cell>
          <cell r="EM149" t="str">
            <v>059. FONDO NACIONAL DE DESARROLLO PESQUERO - FONDEPES</v>
          </cell>
          <cell r="EN149" t="str">
            <v>240. INSTITUTO DEL MAR DEL PERU - IMARPE</v>
          </cell>
          <cell r="EO149" t="str">
            <v>241. INSTITUTO TECNOLOGICO DE LA PRODUCCION - ITP</v>
          </cell>
          <cell r="EP149" t="str">
            <v>243. ORGANISMO NACIONAL DE SANIDAD PESQUERA - SANIPES</v>
          </cell>
          <cell r="EQ149" t="str">
            <v>244. INSTITUTO NACIONAL DE CALIDAD - INACAL</v>
          </cell>
          <cell r="ER149" t="str">
            <v>039. MINISTERIO DE LA MUJER Y POBLACIONES VULNERABLES</v>
          </cell>
          <cell r="ES149" t="str">
            <v>345. CONSEJO NACIONAL PARA LA INTEGRACION DE LA PERSONA CON DISCAPACIDAD - CONADIS</v>
          </cell>
          <cell r="ET149" t="str">
            <v>040. MINISTERIO DE DESARROLLO E INCLUSION SOCIAL</v>
          </cell>
          <cell r="EU149" t="str">
            <v>001. MANCOMUNIDAD REGIONAL DE LOS ANDES</v>
          </cell>
          <cell r="EV149" t="str">
            <v>002. MANCOMUNIDAD REGIONAL HUANCAVELICA - ICA</v>
          </cell>
          <cell r="EW149" t="str">
            <v>440. GOBIERNO REGIONAL DEL DEPARTAMENTO DE AMAZONAS</v>
          </cell>
          <cell r="EX149" t="str">
            <v>441. GOBIERNO REGIONAL DEL DEPARTAMENTO DE ANCASH</v>
          </cell>
          <cell r="EY149" t="str">
            <v>442. GOBIERNO REGIONAL DEL DEPARTAMENTO DE APURIMAC</v>
          </cell>
          <cell r="EZ149" t="str">
            <v>443. GOBIERNO REGIONAL DEL DEPARTAMENTO DE AREQUIPA</v>
          </cell>
          <cell r="FA149" t="str">
            <v>444. GOBIERNO REGIONAL DEL DEPARTAMENTO DE AYACUCHO</v>
          </cell>
          <cell r="FB149" t="str">
            <v>445. GOBIERNO REGIONAL DEL DEPARTAMENTO DE CAJAMARCA</v>
          </cell>
          <cell r="FC149" t="str">
            <v>446. GOBIERNO REGIONAL DEL DEPARTAMENTO DE CUSCO</v>
          </cell>
          <cell r="FD149" t="str">
            <v>447. GOBIERNO REGIONAL DEL DEPARTAMENTO DE HUANCAVELICA</v>
          </cell>
          <cell r="FE149" t="str">
            <v>448. GOBIERNO REGIONAL DEL DEPARTAMENTO DE HUANUCO</v>
          </cell>
          <cell r="FF149" t="str">
            <v>449. GOBIERNO REGIONAL DEL DEPARTAMENTO DE ICA</v>
          </cell>
          <cell r="FG149" t="str">
            <v>450. GOBIERNO REGIONAL DEL DEPARTAMENTO DE JUNIN</v>
          </cell>
          <cell r="FH149" t="str">
            <v>451. GOBIERNO REGIONAL DEL DEPARTAMENTO DE LA LIBERTAD</v>
          </cell>
          <cell r="FI149" t="str">
            <v>452. GOBIERNO REGIONAL DEL DEPARTAMENTO DE LAMBAYEQUE</v>
          </cell>
          <cell r="FJ149" t="str">
            <v>453. GOBIERNO REGIONAL DEL DEPARTAMENTO DE LORETO</v>
          </cell>
          <cell r="FK149" t="str">
            <v>454. GOBIERNO REGIONAL DEL DEPARTAMENTO DE MADRE DE DIOS</v>
          </cell>
          <cell r="FL149" t="str">
            <v>455. GOBIERNO REGIONAL DEL DEPARTAMENTO DE MOQUEGUA</v>
          </cell>
          <cell r="FM149" t="str">
            <v>456. GOBIERNO REGIONAL DEL DEPARTAMENTO DE PASCO</v>
          </cell>
          <cell r="FN149" t="str">
            <v>457. GOBIERNO REGIONAL DEL DEPARTAMENTO DE PIURA</v>
          </cell>
          <cell r="FO149" t="str">
            <v>458. GOBIERNO REGIONAL DEL DEPARTAMENTO DE PUNO</v>
          </cell>
          <cell r="FP149" t="str">
            <v>459. GOBIERNO REGIONAL DEL DEPARTAMENTO DE SAN MARTIN</v>
          </cell>
          <cell r="FQ149" t="str">
            <v>460. GOBIERNO REGIONAL DEL DEPARTAMENTO DE TACNA</v>
          </cell>
          <cell r="FR149" t="str">
            <v>461. GOBIERNO REGIONAL DEL DEPARTAMENTO DE TUMBES</v>
          </cell>
          <cell r="FS149" t="str">
            <v>462. GOBIERNO REGIONAL DEL DEPARTAMENTO DE UCAYALI</v>
          </cell>
          <cell r="FT149" t="str">
            <v>463. GOBIERNO REGIONAL DEL DEPARTAMENTO DE LIMA</v>
          </cell>
          <cell r="FU149" t="str">
            <v>464. GOBIERNO REGIONAL DE LA PROVINCIA CONSTITUCIONAL DEL CALLAO</v>
          </cell>
          <cell r="FV149" t="str">
            <v>465. MUNICIPALIDAD METROPOLITANA DE LIMA</v>
          </cell>
          <cell r="FW149" t="str">
            <v>01. CHACHAPOYAS</v>
          </cell>
          <cell r="FX149" t="str">
            <v>02. BAGUA</v>
          </cell>
          <cell r="FY149" t="str">
            <v>03. BONGARA</v>
          </cell>
          <cell r="FZ149" t="str">
            <v>04. CONDORCANQUI</v>
          </cell>
          <cell r="GA149" t="str">
            <v>05. LUYA</v>
          </cell>
          <cell r="GB149" t="str">
            <v>06. RODRIGUEZ DE MENDOZA</v>
          </cell>
          <cell r="GC149" t="str">
            <v>07. UTCUBAMBA</v>
          </cell>
          <cell r="GD149" t="str">
            <v>01. HUARAZ</v>
          </cell>
          <cell r="GE149" t="str">
            <v>02. AIJA</v>
          </cell>
          <cell r="GF149" t="str">
            <v>03. ANTONIO RAIMONDI</v>
          </cell>
          <cell r="GG149" t="str">
            <v>04. ASUNCION</v>
          </cell>
          <cell r="GH149" t="str">
            <v>05. BOLOGNESI</v>
          </cell>
          <cell r="GI149" t="str">
            <v>06. CARHUAZ</v>
          </cell>
          <cell r="GJ149" t="str">
            <v>07. CARLOS FERMIN FITZCARRALD</v>
          </cell>
          <cell r="GK149" t="str">
            <v>08. CASMA</v>
          </cell>
          <cell r="GL149" t="str">
            <v>09. CORONGO</v>
          </cell>
          <cell r="GM149" t="str">
            <v>10. HUARI</v>
          </cell>
          <cell r="GN149" t="str">
            <v>11. HUARMEY</v>
          </cell>
          <cell r="GO149" t="str">
            <v>12. HUAYLAS</v>
          </cell>
          <cell r="GP149" t="str">
            <v>13. MARISCAL LUZURIAGA</v>
          </cell>
          <cell r="GQ149" t="str">
            <v>14. OCROS</v>
          </cell>
          <cell r="GR149" t="str">
            <v>15. PALLASCA</v>
          </cell>
          <cell r="GS149" t="str">
            <v>16. POMABAMBA</v>
          </cell>
          <cell r="GT149" t="str">
            <v>17. RECUAY</v>
          </cell>
          <cell r="GU149" t="str">
            <v>18. SANTA</v>
          </cell>
          <cell r="GV149" t="str">
            <v>19. SIHUAS</v>
          </cell>
          <cell r="GW149" t="str">
            <v>20. YUNGAY</v>
          </cell>
          <cell r="GX149" t="str">
            <v>01. ABANCAY</v>
          </cell>
          <cell r="GY149" t="str">
            <v>02. ANDAHUAYLAS</v>
          </cell>
          <cell r="GZ149" t="str">
            <v>03. ANTABAMBA</v>
          </cell>
          <cell r="HA149" t="str">
            <v>04. AYMARAES</v>
          </cell>
          <cell r="HB149" t="str">
            <v>05. COTABAMBAS</v>
          </cell>
          <cell r="HC149" t="str">
            <v>06. CHINCHEROS</v>
          </cell>
          <cell r="HD149" t="str">
            <v>07. GRAU</v>
          </cell>
          <cell r="HE149" t="str">
            <v>01. AREQUIPA</v>
          </cell>
          <cell r="HF149" t="str">
            <v>02. CAMANA</v>
          </cell>
          <cell r="HG149" t="str">
            <v>03. CARAVELI</v>
          </cell>
          <cell r="HH149" t="str">
            <v>04. CASTILLA</v>
          </cell>
          <cell r="HI149" t="str">
            <v>05. CAYLLOMA</v>
          </cell>
          <cell r="HJ149" t="str">
            <v>06. CONDESUYOS</v>
          </cell>
          <cell r="HK149" t="str">
            <v>07. ISLAY</v>
          </cell>
          <cell r="HL149" t="str">
            <v>08. LA UNION</v>
          </cell>
          <cell r="HM149" t="str">
            <v>01. HUAMANGA</v>
          </cell>
          <cell r="HN149" t="str">
            <v>02. CANGALLO</v>
          </cell>
          <cell r="HO149" t="str">
            <v>03. HUANCA SANCOS</v>
          </cell>
          <cell r="HP149" t="str">
            <v>04. HUANTA</v>
          </cell>
          <cell r="HQ149" t="str">
            <v>05. LA MAR</v>
          </cell>
          <cell r="HR149" t="str">
            <v>06. LUCANAS</v>
          </cell>
          <cell r="HS149" t="str">
            <v>07. PARINACOCHAS</v>
          </cell>
          <cell r="HT149" t="str">
            <v>08. PAUCAR DEL SARA SARA</v>
          </cell>
          <cell r="HU149" t="str">
            <v>09. SUCRE</v>
          </cell>
          <cell r="HV149" t="str">
            <v>10. VICTOR FAJARDO</v>
          </cell>
          <cell r="HW149" t="str">
            <v>11. VILCAS HUAMAN</v>
          </cell>
          <cell r="HX149" t="str">
            <v>01. CAJAMARCA</v>
          </cell>
          <cell r="HY149" t="str">
            <v>02. CAJABAMBA</v>
          </cell>
          <cell r="HZ149" t="str">
            <v>03. CELENDIN</v>
          </cell>
          <cell r="IA149" t="str">
            <v>04. CHOTA</v>
          </cell>
          <cell r="IB149" t="str">
            <v>05. CONTUMAZA</v>
          </cell>
          <cell r="IC149" t="str">
            <v>06. CUTERVO</v>
          </cell>
          <cell r="ID149" t="str">
            <v>07. HUALGAYOC</v>
          </cell>
          <cell r="IE149" t="str">
            <v>08. JAEN</v>
          </cell>
          <cell r="IF149" t="str">
            <v>09. SAN IGNACIO</v>
          </cell>
          <cell r="IG149" t="str">
            <v>10. SAN MARCOS</v>
          </cell>
          <cell r="IH149" t="str">
            <v>11. SAN MIGUEL</v>
          </cell>
          <cell r="II149" t="str">
            <v>12. SAN PABLO</v>
          </cell>
          <cell r="IJ149" t="str">
            <v>13. SANTA CRUZ</v>
          </cell>
          <cell r="IK149" t="str">
            <v>01. PROV.CONSTITUCIONAL DEL CALLAO</v>
          </cell>
          <cell r="IL149" t="str">
            <v>01. CUSCO</v>
          </cell>
          <cell r="IM149" t="str">
            <v>02. ACOMAYO</v>
          </cell>
          <cell r="IN149" t="str">
            <v>03. ANTA</v>
          </cell>
          <cell r="IO149" t="str">
            <v>04. CALCA</v>
          </cell>
          <cell r="IP149" t="str">
            <v>05. CANAS</v>
          </cell>
          <cell r="IQ149" t="str">
            <v>06. CANCHIS</v>
          </cell>
          <cell r="IR149" t="str">
            <v>07. CHUMBIVILCAS</v>
          </cell>
          <cell r="IS149" t="str">
            <v>08. ESPINAR</v>
          </cell>
          <cell r="IT149" t="str">
            <v>09. LA CONVENCION</v>
          </cell>
          <cell r="IU149" t="str">
            <v>10. PARURO</v>
          </cell>
          <cell r="IV149" t="str">
            <v>11. PAUCARTAMBO</v>
          </cell>
          <cell r="IW149" t="str">
            <v>12. QUISPICANCHIS</v>
          </cell>
          <cell r="IX149" t="str">
            <v>13. URUBAMBA</v>
          </cell>
          <cell r="IY149" t="str">
            <v>01. HUANCAVELICA</v>
          </cell>
          <cell r="IZ149" t="str">
            <v>02. ACOBAMBA</v>
          </cell>
          <cell r="JA149" t="str">
            <v>03. ANGARAES</v>
          </cell>
          <cell r="JB149" t="str">
            <v>04. CASTROVIRREYNA</v>
          </cell>
          <cell r="JC149" t="str">
            <v>05. CHURCAMPA</v>
          </cell>
          <cell r="JD149" t="str">
            <v>06. HUAYTARA</v>
          </cell>
          <cell r="JE149" t="str">
            <v>07. TAYACAJA</v>
          </cell>
          <cell r="JF149" t="str">
            <v>01. HUANUCO</v>
          </cell>
          <cell r="JG149" t="str">
            <v>02. AMBO</v>
          </cell>
          <cell r="JH149" t="str">
            <v>03. DOS DE MAYO</v>
          </cell>
          <cell r="JI149" t="str">
            <v>04. HUACAYBAMBA</v>
          </cell>
          <cell r="JJ149" t="str">
            <v>05. HUAMALIES</v>
          </cell>
          <cell r="JK149" t="str">
            <v>06. LEONCIO PRADO</v>
          </cell>
          <cell r="JL149" t="str">
            <v>07. MARAÑON</v>
          </cell>
          <cell r="JM149" t="str">
            <v>08. PACHITEA</v>
          </cell>
          <cell r="JN149" t="str">
            <v>09. PUERTO INCA</v>
          </cell>
          <cell r="JO149" t="str">
            <v>10. LAURICOCHA</v>
          </cell>
          <cell r="JP149" t="str">
            <v>11. YAROWILCA</v>
          </cell>
          <cell r="JQ149" t="str">
            <v>01. ICA</v>
          </cell>
          <cell r="JR149" t="str">
            <v>02. CHINCHA</v>
          </cell>
          <cell r="JS149" t="str">
            <v>03. NASCA</v>
          </cell>
          <cell r="JT149" t="str">
            <v>04. PALPA</v>
          </cell>
          <cell r="JU149" t="str">
            <v>05. PISCO</v>
          </cell>
          <cell r="JV149" t="str">
            <v>01. HUANCAYO</v>
          </cell>
          <cell r="JW149" t="str">
            <v>02. CONCEPCION</v>
          </cell>
          <cell r="JX149" t="str">
            <v>03. CHANCHAMAYO</v>
          </cell>
          <cell r="JY149" t="str">
            <v>04. JAUJA</v>
          </cell>
          <cell r="JZ149" t="str">
            <v>05. JUNIN</v>
          </cell>
          <cell r="KA149" t="str">
            <v>06. SATIPO</v>
          </cell>
          <cell r="KB149" t="str">
            <v>07. TARMA</v>
          </cell>
          <cell r="KC149" t="str">
            <v>08. YAULI</v>
          </cell>
          <cell r="KD149" t="str">
            <v>09. CHUPACA</v>
          </cell>
          <cell r="KE149" t="str">
            <v>01. TRUJILLO</v>
          </cell>
          <cell r="KF149" t="str">
            <v>02. ASCOPE</v>
          </cell>
          <cell r="KG149" t="str">
            <v>03. BOLIVAR</v>
          </cell>
          <cell r="KH149" t="str">
            <v>04. CHEPEN</v>
          </cell>
          <cell r="KI149" t="str">
            <v>05. JULCAN</v>
          </cell>
          <cell r="KJ149" t="str">
            <v>06. OTUZCO</v>
          </cell>
          <cell r="KK149" t="str">
            <v>07. PACASMAYO</v>
          </cell>
          <cell r="KL149" t="str">
            <v>08. PATAZ</v>
          </cell>
          <cell r="KM149" t="str">
            <v>09. SANCHEZ CARRION</v>
          </cell>
          <cell r="KN149" t="str">
            <v>10. SANTIAGO DE CHUCO</v>
          </cell>
          <cell r="KO149" t="str">
            <v>11. GRAN CHIMU</v>
          </cell>
          <cell r="KP149" t="str">
            <v>12. VIRU</v>
          </cell>
          <cell r="KQ149" t="str">
            <v>01. CHICLAYO</v>
          </cell>
          <cell r="KR149" t="str">
            <v>02. FERREÑAFE</v>
          </cell>
          <cell r="KS149" t="str">
            <v>03. LAMBAYEQUE</v>
          </cell>
          <cell r="KT149" t="str">
            <v>01. LIMA</v>
          </cell>
          <cell r="KU149" t="str">
            <v>02. BARRANCA</v>
          </cell>
          <cell r="KV149" t="str">
            <v>03. CAJATAMBO</v>
          </cell>
          <cell r="KW149" t="str">
            <v>04. CANTA</v>
          </cell>
          <cell r="KX149" t="str">
            <v>05. CAÑETE</v>
          </cell>
          <cell r="KY149" t="str">
            <v>06. HUARAL</v>
          </cell>
          <cell r="KZ149" t="str">
            <v>07. HUAROCHIRI</v>
          </cell>
          <cell r="LA149" t="str">
            <v>08. HUAURA</v>
          </cell>
          <cell r="LB149" t="str">
            <v>09. OYON</v>
          </cell>
          <cell r="LC149" t="str">
            <v>10. YAUYOS</v>
          </cell>
          <cell r="LD149" t="str">
            <v>01. MAYNAS</v>
          </cell>
          <cell r="LE149" t="str">
            <v>02. ALTO AMAZONAS</v>
          </cell>
          <cell r="LF149" t="str">
            <v>03. LORETO</v>
          </cell>
          <cell r="LG149" t="str">
            <v>04. MARISCAL RAMON CASTILLA</v>
          </cell>
          <cell r="LH149" t="str">
            <v>05. REQUENA</v>
          </cell>
          <cell r="LI149" t="str">
            <v>06. UCAYALI</v>
          </cell>
          <cell r="LJ149" t="str">
            <v>07. DATEM DEL MARAÑON</v>
          </cell>
          <cell r="LK149" t="str">
            <v>08. PUTUMAYO</v>
          </cell>
          <cell r="LL149" t="str">
            <v>01. TAMBOPATA</v>
          </cell>
          <cell r="LM149" t="str">
            <v>02. MANU</v>
          </cell>
          <cell r="LN149" t="str">
            <v>03. TAHUAMANU</v>
          </cell>
          <cell r="LO149" t="str">
            <v>01. MARISCAL NIETO</v>
          </cell>
          <cell r="LP149" t="str">
            <v>02. GENERAL SANCHEZ CERRO</v>
          </cell>
          <cell r="LQ149" t="str">
            <v>03. ILO</v>
          </cell>
          <cell r="LR149" t="str">
            <v>01. PASCO</v>
          </cell>
          <cell r="LS149" t="str">
            <v>02. DANIEL A. CARRION</v>
          </cell>
          <cell r="LT149" t="str">
            <v>03. OXAPAMPA</v>
          </cell>
          <cell r="LU149" t="str">
            <v>01. PIURA</v>
          </cell>
          <cell r="LV149" t="str">
            <v>02. AYABACA</v>
          </cell>
          <cell r="LW149" t="str">
            <v>03. HUANCABAMBA</v>
          </cell>
          <cell r="LX149" t="str">
            <v>04. MORROPON</v>
          </cell>
          <cell r="LY149" t="str">
            <v>05. PAITA</v>
          </cell>
          <cell r="LZ149" t="str">
            <v>06. SULLANA</v>
          </cell>
          <cell r="MA149" t="str">
            <v>07. TALARA</v>
          </cell>
          <cell r="MB149" t="str">
            <v>08. SECHURA</v>
          </cell>
          <cell r="MC149" t="str">
            <v>01. PUNO</v>
          </cell>
          <cell r="MD149" t="str">
            <v>02. AZANGARO</v>
          </cell>
          <cell r="ME149" t="str">
            <v>03. CARABAYA</v>
          </cell>
          <cell r="MF149" t="str">
            <v>04. CHUCUITO</v>
          </cell>
          <cell r="MG149" t="str">
            <v>05. EL COLLAO</v>
          </cell>
          <cell r="MH149" t="str">
            <v>06. HUANCANE</v>
          </cell>
          <cell r="MI149" t="str">
            <v>07. LAMPA</v>
          </cell>
          <cell r="MJ149" t="str">
            <v>08. MELGAR</v>
          </cell>
          <cell r="MK149" t="str">
            <v>09. MOHO</v>
          </cell>
          <cell r="ML149" t="str">
            <v>10. SAN ANTONIO DE PUTINA</v>
          </cell>
          <cell r="MM149" t="str">
            <v>11. SAN ROMAN</v>
          </cell>
          <cell r="MN149" t="str">
            <v>12. SANDIA</v>
          </cell>
          <cell r="MO149" t="str">
            <v>13. YUNGUYO</v>
          </cell>
          <cell r="MP149" t="str">
            <v>01. MOYOBAMBA</v>
          </cell>
          <cell r="MQ149" t="str">
            <v>02. BELLAVISTA</v>
          </cell>
          <cell r="MR149" t="str">
            <v>03. EL DORADO</v>
          </cell>
          <cell r="MS149" t="str">
            <v>04. HUALLAGA</v>
          </cell>
          <cell r="MT149" t="str">
            <v>05. LAMAS</v>
          </cell>
          <cell r="MU149" t="str">
            <v>06. MARISCAL CACERES</v>
          </cell>
          <cell r="MV149" t="str">
            <v>07. PICOTA</v>
          </cell>
          <cell r="MW149" t="str">
            <v>08. RIOJA</v>
          </cell>
          <cell r="MX149" t="str">
            <v>09. SAN MARTIN</v>
          </cell>
          <cell r="MY149" t="str">
            <v>10. TOCACHE</v>
          </cell>
          <cell r="MZ149" t="str">
            <v>01. TACNA</v>
          </cell>
          <cell r="NA149" t="str">
            <v>02. CANDARAVE</v>
          </cell>
          <cell r="NB149" t="str">
            <v>03. JORGE BASADRE</v>
          </cell>
          <cell r="NC149" t="str">
            <v>04. TARATA</v>
          </cell>
          <cell r="ND149" t="str">
            <v>01. TUMBES</v>
          </cell>
          <cell r="NE149" t="str">
            <v>02. CONTRALMIRANTE VILLAR</v>
          </cell>
          <cell r="NF149" t="str">
            <v>03. ZARUMILLA</v>
          </cell>
          <cell r="NG149" t="str">
            <v>01. CORONEL PORTILLO</v>
          </cell>
          <cell r="NH149" t="str">
            <v>02. ATALAYA</v>
          </cell>
          <cell r="NI149" t="str">
            <v>03. PADRE ABAD</v>
          </cell>
          <cell r="NJ149" t="str">
            <v>04. PURUS</v>
          </cell>
          <cell r="NK149" t="str">
            <v>001. MANCOMUNIDAD MUNICIPAL DE LA AMAZONIA DE PUNO</v>
          </cell>
          <cell r="NL149" t="str">
            <v>002. MANCOMUNIDAD MUNICIPAL DE USCOVILCA</v>
          </cell>
          <cell r="NM149" t="str">
            <v>003. MANCOMUNIDAD MUNICIPAL DEL VALLE DE LA LECHE</v>
          </cell>
          <cell r="NN149" t="str">
            <v>004. MANCOMUNIDAD MUNICIPAL DE SALHUANA</v>
          </cell>
          <cell r="NO149" t="str">
            <v>005. MANCOMUNIDAD MUNICIPAL VALLE SUR - CUSCO</v>
          </cell>
          <cell r="NP149" t="str">
            <v>006. MANCOMUNIDAD MUNICIPAL DE HUAYTAPALLANA</v>
          </cell>
          <cell r="NQ149" t="str">
            <v>007. MANCOMUNIDAD MUNICIPAL DE QAPAQ ÑAN</v>
          </cell>
          <cell r="NR149" t="str">
            <v>009. MANCOMUNIDAD MUNICIPAL INTEGRACIÓN FRONTERIZA COLLPA</v>
          </cell>
          <cell r="NS149" t="str">
            <v>010. MANCOMUNIDAD MUNICIPAL FRENTE NORTE DEL ILUCÁN</v>
          </cell>
          <cell r="NT149" t="str">
            <v>011. MANCOMUNIDAD MUNICIPAL DEL NORTE DE CELENDIN</v>
          </cell>
          <cell r="NU149" t="str">
            <v>015. MANCOMUNIDAD MUNICIPAL TALLÁN</v>
          </cell>
          <cell r="NV149" t="str">
            <v>017. MANCOMUNIDAD MUNICIPAL NUEVA REQUENA - PADRE MARQUEZ-NR-PM</v>
          </cell>
          <cell r="NW149" t="str">
            <v>019. MANCOMUNIDAD MUNICIPAL CUENCA MANTARO - MANTARO</v>
          </cell>
          <cell r="NX149" t="str">
            <v>020. MANCOMUNIDAD MUNICIPAL CUENCA DEL MANTARO VIZCATÁN - VRAE</v>
          </cell>
          <cell r="NY149" t="str">
            <v>021. MANCOMUNIDAD MUNICIPAL DE LA QUEBRADA DEL MANTARO</v>
          </cell>
          <cell r="NZ149" t="str">
            <v>024. MANCOMUNIDAD MUNICIPAL DE LA SUBCUENCA DEL RIO CHIPILLICO</v>
          </cell>
          <cell r="OA149" t="str">
            <v>025. MANCOMUNIDAD MUNICIPAL TUPAC AMARU II</v>
          </cell>
          <cell r="OB149" t="str">
            <v>026. MANCOMUNIDAD MUNICIPAL DE LA CUENCA VALLE DE LURÍN</v>
          </cell>
          <cell r="OC149" t="str">
            <v>027. MANCOMUNIDAD MUNICIPAL DEL CORREDOR MANTARO</v>
          </cell>
          <cell r="OD149" t="str">
            <v>028. MANCOMUNIDAD MUNICIPAL DE HATUN HUAYLAS</v>
          </cell>
          <cell r="OE149" t="str">
            <v>030. MANCOMUNIDAD MUNICIPAL ANGARAES SUR</v>
          </cell>
          <cell r="OF149" t="str">
            <v>031. MANCOMUNIDAD MUNICIPAL LIMA CENTRO</v>
          </cell>
          <cell r="OG149" t="str">
            <v>032. MANCOMUNIDAD MUNICIPAL DE LA CUENCA DEL RÍO SANTO TOMÁS</v>
          </cell>
          <cell r="OH149" t="str">
            <v>036. MANCOMUNIDAD MUNICIPAL DEL VALLE SANTA EULALIA</v>
          </cell>
          <cell r="OI149" t="str">
            <v>037. MANCOMUNIDAD MUNICIPAL DEL VALLE FORTALEZA Y DEL SANTA</v>
          </cell>
          <cell r="OJ149" t="str">
            <v>038. MANCOMUNIDAD MUNICIPAL MARGEN DERECHA DE CAYLLOMA</v>
          </cell>
          <cell r="OK149" t="str">
            <v>039. MANCOMUNIDAD MUNICIPAL DE LAS CABEZADAS DEL SUR DE LUCANAS - AYACUCHO</v>
          </cell>
          <cell r="OL149" t="str">
            <v>040. MANCOMUNIDAD MUNICIPAL SEÑOR CAUTIVO DE AYABACA</v>
          </cell>
          <cell r="OM149" t="str">
            <v>042. MANCOMUNIDAD MUNICIPAL WARAQ</v>
          </cell>
          <cell r="ON149" t="str">
            <v>043. MANCOMUNIDAD MUNICIPAL CUENCA DEL RIO CUMBAZA</v>
          </cell>
          <cell r="OO149" t="str">
            <v>045. MANCOMUNIDAD MUNICIPAL TRES CUENCAS SANTA - FORTALEZA - PATIVILCA</v>
          </cell>
          <cell r="OP149" t="str">
            <v>047. MANCOMUNIDAD MUNICIPAL DE LOS DISTRITOS DE OXAPAMPA</v>
          </cell>
          <cell r="OQ149" t="str">
            <v>049. MANCOMUNIDAD MUNICIPAL LIMA SUR</v>
          </cell>
          <cell r="OR149" t="str">
            <v>054. MANCOMUNIDAD MUNICIPAL VRAEM DEL NORTE</v>
          </cell>
          <cell r="OS149" t="str">
            <v>055. MANCOMUNIDAD MUNICIPAL DE CUENCAS DE SELVA CENTRAL</v>
          </cell>
          <cell r="OT149" t="str">
            <v>056. MANCOMUNIDAD MUNICIPAL DEL NOR ORIENTE DEL PERÚ</v>
          </cell>
          <cell r="OU149" t="str">
            <v>560. U.N. DIEGO QUISPE TITO</v>
          </cell>
          <cell r="OV149" t="str">
            <v>561. U.N. DE MÚSICA</v>
          </cell>
          <cell r="OW149" t="str">
            <v>562. U.N. DANIEL ALOMIA ROBLES</v>
          </cell>
          <cell r="OX149" t="str">
            <v>008. MANCOMUNIDAD MUNICIPAL DE PARAMOS Y CUENCAS DEL JAEN</v>
          </cell>
          <cell r="OY149" t="str">
            <v>012. MANCOMUNIDAD MUNICIPAL LOS ANDES SUR AYACUCHO AREQUIPA</v>
          </cell>
          <cell r="OZ149" t="str">
            <v>013. MANCOMUNIDAD MUNICIPAL DEL VALLE DE LOS VOLCANES</v>
          </cell>
          <cell r="PA149" t="str">
            <v>014. MANCOMUNIDAD MUNICIPAL DE LA CUENCA DEL RIO SAN JUAN</v>
          </cell>
          <cell r="PB149" t="str">
            <v>016. MANCOMUNIDAD MUNICIPAL LIMA ESTE</v>
          </cell>
          <cell r="PC149" t="str">
            <v>018. MANCOMUNIDAD MUNICIPAL LOS WARI - MANWARI</v>
          </cell>
          <cell r="PD149" t="str">
            <v>022. MANCOMUNIDAD MUNICIPAL UNION DE MUNICIPALIDADES ANDINAS DEL SUR - UMASUR</v>
          </cell>
          <cell r="PE149" t="str">
            <v>023. MANCOMUNIDAD MUNICIPAL RIO CACHI - MANRIOCACHI</v>
          </cell>
          <cell r="PF149" t="str">
            <v>029. MANCOMUNIDAD MUNICIPAL CUENCA CACHI</v>
          </cell>
          <cell r="PG149" t="str">
            <v>033. MANCOMUNIDAD MUNICIPAL CHILLAOS - REGION AMAZONAS</v>
          </cell>
          <cell r="PH149" t="str">
            <v>034. MANCOMUNIDAD MUNICIPAL QHAPAQ QOLLA</v>
          </cell>
          <cell r="PI149" t="str">
            <v>035. MANCOMUNIDAD MUNICIPAL LIMA NORTE</v>
          </cell>
          <cell r="PJ149" t="str">
            <v>041. MANCOMUNIDAD MUNICIPAL DEL YACUS</v>
          </cell>
          <cell r="PK149" t="str">
            <v>044. MANCOMUNIDAD MUNICIPAL DEL VALLE DE YANAMARCA</v>
          </cell>
          <cell r="PL149" t="str">
            <v>046. MANCOMUNIDAD MUNICIPAL CIRCUITO MOCHICA</v>
          </cell>
          <cell r="PM149" t="str">
            <v>048. MANCOMUNIDAD MUNICIPAL FORESTACION SIN FRONTERAS</v>
          </cell>
          <cell r="PN149" t="str">
            <v>050. MANCOMUNIDAD MUNICIPAL DE LAS CUENCAS DEL CHOTANO-CONCHANO MANUEL JOSE BECERRA SILVA</v>
          </cell>
          <cell r="PO149" t="str">
            <v>051. MANCOMUNIDAD MUNICIPAL QANCHI DE LA PROVINCIA DE CANCHIS</v>
          </cell>
          <cell r="PP149" t="str">
            <v>052. MANCOMUNIDAD MUNICIPAL POR LA INTEGRACION DE SAN MARTIN Y LORETO</v>
          </cell>
          <cell r="PQ149" t="str">
            <v>053. MANCOMUNIDAD MUNICIPAL CUENCA MISHQUIYACU - SAUCE</v>
          </cell>
          <cell r="PR149" t="str">
            <v>057. MANCOMUNIDAD MUNICIPAL CONO NORTE - HUANCAVELICA</v>
          </cell>
          <cell r="PS149" t="str">
            <v>058. MANCOMUNIDAD MUNICIPAL CUENCA DEL MANTARO HUANCHUY - VRAEM</v>
          </cell>
          <cell r="PT149" t="str">
            <v>008. MANCOMUNIDAD MUNICIPAL DE PÁRAMOS Y CUENCAS DEL JAEN</v>
          </cell>
          <cell r="PU149" t="str">
            <v>045. MANCOMUNIDAD MUNICIPAL TRES CUENCAS : SANTA - FORTALEZA - PATIVILCA</v>
          </cell>
          <cell r="PV149" t="str">
            <v>048. MANCOMUNIDAD MUNICIPAL FORESTACIÓN SIN FRONTERAS</v>
          </cell>
          <cell r="PW149" t="str">
            <v>050. MANCOMUNIDAD MUNICIPAL DE LAS CUENCAS DEL CHOTANO-CONCHANO "MANUEL JOSÉ BECERRA SILVA"</v>
          </cell>
          <cell r="PX149" t="str">
            <v>051. MANCOMUNIDAD MUNICIPAL Q'ANCHI DE LA PROVINCIA DE CANCHIS</v>
          </cell>
          <cell r="PY149" t="str">
            <v>052. MANCOMUNIDAD MUNICIPAL POR LA INTEGRACIÓN DE SAN MARTÍN Y LORETO</v>
          </cell>
          <cell r="PZ149" t="str">
            <v>059. MANCOMUNIDAD MUNICIPAL DE LA CUENCA SUR ORIENTAL DE AREQUIPA</v>
          </cell>
          <cell r="QA149" t="str">
            <v>060. MANCOMUNIDAD MUNICIPAL ECOTURISTICA REGIÓN LIMA</v>
          </cell>
          <cell r="QB149" t="str">
            <v>061. MANCOMUNIDAD MUNICIPAL TILACANCHA</v>
          </cell>
          <cell r="QC149" t="str">
            <v>062. MANCOMUNIDAD MUNICIPAL VALLE DE LAS CATARATAS</v>
          </cell>
          <cell r="QD149" t="str">
            <v>063. MANCOMUNIDAD MUNICIPAL ALTO UTCUBAMBA</v>
          </cell>
          <cell r="QE149" t="str">
            <v>064. MANCOMUNIDAD MUNICIPAL AMUVRAE</v>
          </cell>
          <cell r="QF149" t="str">
            <v>065. MANCOMUNIDAD MUNICIPAL VALLE SAGRADO DE LOS INCAS</v>
          </cell>
          <cell r="QG149" t="str">
            <v>066. MANCOMUNIDAD MUNICIPAL SIMÓN RODRÍGUEZ</v>
          </cell>
          <cell r="QH149" t="str">
            <v>067. MANCOMUNIDAD MUNICIPAL VALLE SHOCOL</v>
          </cell>
          <cell r="QI149" t="str">
            <v>068. MANCOMUNIDAD MUNICIPAL ECOTURÍSTICA DE LA RESISTENCIA INCA MACHUPICCHU CHOQUEQUIRAO</v>
          </cell>
          <cell r="QJ149" t="str">
            <v>069. MANCOMUNIDAD MUNICIPAL AMAZÓNICA DE LA PROVINCIA DE LA CONVENCIÓN</v>
          </cell>
        </row>
        <row r="150">
          <cell r="A150" t="str">
            <v>_001._PRESIDENCIA_DEL_CONSEJO_DE_MINISTROS</v>
          </cell>
          <cell r="B150" t="str">
            <v>_002._INSTITUTO_NACIONAL_DE_ESTADISTICA_E_INFORMATICA</v>
          </cell>
          <cell r="C150" t="str">
            <v>_010._DIRECCION_NACIONAL_DE_INTELIGENCIA</v>
          </cell>
          <cell r="D150" t="str">
            <v>_011._DESPACHO_PRESIDENCIAL</v>
          </cell>
          <cell r="E150" t="str">
            <v>_012._COMISION_NACIONAL_PARA_EL_DESARROLLO_Y_VIDA_SIN_DROGAS__DEVIDA</v>
          </cell>
          <cell r="F150" t="str">
            <v>_016._CENTRO_NACIONAL_DE_PLANEAMIENTO_ESTRATEGICO__CEPLAN</v>
          </cell>
          <cell r="G150" t="str">
            <v>_019._ORGANISMO_SUPERVISOR_DE_LA_INVERSION_PRIVADA_EN_TELECOMUNICACIONES</v>
          </cell>
          <cell r="H150" t="str">
            <v>_020._ORGANISMO_SUPERVISOR_DE_LA_INVERSION_EN_ENERGIA_Y_MINERIA</v>
          </cell>
          <cell r="I150" t="str">
            <v>_021._SUPERINTENDENCIA_NACIONAL_DE_SERVICIOS_DE_SANEAMIENTO</v>
          </cell>
          <cell r="J150" t="str">
            <v>_022._ORGANISMO_SUPERVISOR_DE_LA_INVERSION_EN_INFRAESTRUCTURA_DE_TRANSPORTE_DE_USO_PUBLICO</v>
          </cell>
          <cell r="K150" t="str">
            <v>_023._AUTORIDAD_NACIONAL_DEL_SERVICIO_CIVIL</v>
          </cell>
          <cell r="L150" t="str">
            <v>_024._ORGANISMO_DE_SUPERVISION_DE_LOS_RECURSOS_FORESTALES_Y_DE_FAUNA_SILVESTRE</v>
          </cell>
          <cell r="M150" t="str">
            <v>_114._CONSEJO_NACIONAL_DE_CIENCIA__TECNOLOGIA_E_INNOVACION_TECNOLOGICA</v>
          </cell>
          <cell r="N150" t="str">
            <v>_183._INSTITUTO_NACIONAL_DE_DEFENSA_DE_LA_COMPETENCIA_Y_DE_LA_PROTECCION_DE_LA_PROPIEDAD_INTELECTUAL</v>
          </cell>
          <cell r="O150" t="str">
            <v>_003._M._DE_CULTURA</v>
          </cell>
          <cell r="P150" t="str">
            <v>_060._ARCHIVO_GENERAL_DE_LA_NACION</v>
          </cell>
          <cell r="Q150" t="str">
            <v>_113._BIBLIOTECA_NACIONAL_DEL_PERU</v>
          </cell>
          <cell r="R150" t="str">
            <v>_116._INSTITUTO_NACIONAL_DE_RADIO_Y_TELEVISION_DEL_PERU__IRTP</v>
          </cell>
          <cell r="S150" t="str">
            <v>_004._PODER_JUDICIAL</v>
          </cell>
          <cell r="T150" t="str">
            <v>_040._ACADEMIA_DE_LA_MAGISTRATURA</v>
          </cell>
          <cell r="U150" t="str">
            <v>_005._M._DEL_AMBIENTE</v>
          </cell>
          <cell r="V150" t="str">
            <v>_050._SERVICIO_NACIONAL_DE_AREAS_NATURALES_PROTEGIDAS_POR_EL_ESTADO__SERNANP</v>
          </cell>
          <cell r="W150" t="str">
            <v>_051._ORGANISMO_DE_EVALUACION_Y_FISCALIZACION_AMBIENTAL__OEFA</v>
          </cell>
          <cell r="X150" t="str">
            <v>_052._SERVICIO_NACIONAL_DE_CERTIFICACION_AMBIENTAL_PARA_LAS_INVERSIONES_SOSTENIBLES_SENACE</v>
          </cell>
          <cell r="Y150" t="str">
            <v>_055._INSTITUTO_DE_INVESTIGACIONES_DE_LA_AMAZONIA_PERUANA</v>
          </cell>
          <cell r="Z150" t="str">
            <v>_056._INSTITUTO_NACIONAL_DE_INVESTIGACION_EN_GLACIARES_Y_ECOSISTEMAS_DE_MONTAÑA</v>
          </cell>
          <cell r="AA150" t="str">
            <v>_112._INSTITUTO_GEOFISICO_DEL_PERU</v>
          </cell>
          <cell r="AB150" t="str">
            <v>_331._SERVICIO_NACIONAL_DE_METEOROLOGIA_E_HIDROLOGIA</v>
          </cell>
          <cell r="AC150" t="str">
            <v>_006._M._DE_JUSTICIA_Y_DERECHOS_HUMANOS</v>
          </cell>
          <cell r="AD150" t="str">
            <v>_061._INSTITUTO_NACIONAL_PENITENCIARIO</v>
          </cell>
          <cell r="AE150" t="str">
            <v>_067._SUPERINTENDENCIA_NACIONAL_DE_LOS_REGISTROS_PUBLICOS</v>
          </cell>
          <cell r="AF150" t="str">
            <v>_007._M._DEL_INTERIOR</v>
          </cell>
          <cell r="AG150" t="str">
            <v>_070._INTENDENCIA_NACIONAL_DE_BOMBEROS_DEL_PERÚ__INBP</v>
          </cell>
          <cell r="AH150" t="str">
            <v>_072._SUPERINTENDENCIA_NACIONAL_DE_CONTROL_DE_SERVICIOS_DE_SEGURIDAD__ARMAS__MUNICIONES_Y_EXPLOSIVOS_DE_USO_CIVIL</v>
          </cell>
          <cell r="AI150" t="str">
            <v>_073._SUPERINTENDENCIA_NACIONAL_DE_MIGRACIONES</v>
          </cell>
          <cell r="AJ150" t="str">
            <v>_008._M._DE_RELACIONES_EXTERIORES</v>
          </cell>
          <cell r="AK150" t="str">
            <v>_080._AGENCIA_PERUANA_DE_COOPERACION_INTERNACIONAL__APCI</v>
          </cell>
          <cell r="AL150" t="str">
            <v>_009._M._DE_ECONOMIA_Y_FINANZAS</v>
          </cell>
          <cell r="AM150" t="str">
            <v>_055._AGENCIA_DE_PROMOCION_DE_LA_INVERSION_PRIVADA</v>
          </cell>
          <cell r="AN150" t="str">
            <v>_057._SUPERINTENDENCIA_NACIONAL_DE_ADUANAS_Y_DE_ADMINISTRACION_TRIBUTARIA</v>
          </cell>
          <cell r="AO150" t="str">
            <v>_058._SUPERINTENDENCIA_DEL_MERCADO_DE_VALORES</v>
          </cell>
          <cell r="AP150" t="str">
            <v>_059._ORGANISMO_SUPERVISOR_DE_LAS_CONTRATACIONES_DEL_ESTADO</v>
          </cell>
          <cell r="AQ150" t="str">
            <v>_095._OFICINA_DE_NORMALIZACION_PREVISIONALONP</v>
          </cell>
          <cell r="AR150" t="str">
            <v>_096._CENTRAL_DE_COMPRAS_PÚBLICAS__PERÚ_COMPRAS</v>
          </cell>
          <cell r="AS150" t="str">
            <v>_010._M._DE_EDUCACION</v>
          </cell>
          <cell r="AT150" t="str">
            <v>_111._CENTRO_VACACIONAL_HUAMPANI</v>
          </cell>
          <cell r="AU150" t="str">
            <v>_117._SISTEMA_NACIONAL_DE_EVALUACION__ACREDITACION_Y_CERTIFICACION_DE_LA_CALIDAD_EDUCATIVA</v>
          </cell>
          <cell r="AV150" t="str">
            <v>_118._SUPERINTENDENCIA_NACIONAL_DE_EDUCACION_SUPERIOR_UNIVERSITARIA</v>
          </cell>
          <cell r="AW150" t="str">
            <v>_342._INSTITUTO_PERUANO_DEL_DEPORTE</v>
          </cell>
          <cell r="AX150" t="str">
            <v>_510._U.N._MAYOR_DE_SAN_MARCOS</v>
          </cell>
          <cell r="AY150" t="str">
            <v>_511._U.N._DE_SAN_ANTONIO_ABAD_DEL_CUSCO</v>
          </cell>
          <cell r="AZ150" t="str">
            <v>_512._U.N._DE_TRUJILLO</v>
          </cell>
          <cell r="BA150" t="str">
            <v>_513._U.N._DE_SAN_AGUSTIN</v>
          </cell>
          <cell r="BB150" t="str">
            <v>_514._U.N._DE_INGENIERIA</v>
          </cell>
          <cell r="BC150" t="str">
            <v>_515._U.N._SAN_LUIS_GONZAGA_DE_ICA</v>
          </cell>
          <cell r="BD150" t="str">
            <v>_516._U.N._SAN_CRISTOBAL_DE_HUAMANGA</v>
          </cell>
          <cell r="BE150" t="str">
            <v>_517._U.N._DEL_CENTRO_DEL_PERU</v>
          </cell>
          <cell r="BF150" t="str">
            <v>_518._U.N._AGRARIA_LA_MOLINA</v>
          </cell>
          <cell r="BG150" t="str">
            <v>_519._U.N._DE_LA_AMAZONIA_PERUANA</v>
          </cell>
          <cell r="BH150" t="str">
            <v>_520._U.N._DEL_ALTIPLANO</v>
          </cell>
          <cell r="BI150" t="str">
            <v>_521._U.N._DE_PIURA</v>
          </cell>
          <cell r="BJ150" t="str">
            <v>_522._U.N._DE_CAJAMARCA</v>
          </cell>
          <cell r="BK150" t="str">
            <v>_523._U.N._PEDRO_RUIZ_GALLO</v>
          </cell>
          <cell r="BL150" t="str">
            <v>_524._U.N._FEDERICO_VILLARREAL</v>
          </cell>
          <cell r="BM150" t="str">
            <v>_525._U.N._HERMILIO_VALDIZAN</v>
          </cell>
          <cell r="BN150" t="str">
            <v>_526._U.N._AGRARIA_DE_LA_SELVA</v>
          </cell>
          <cell r="BO150" t="str">
            <v>_527._U.N._DANIEL_ALCIDES_CARRION</v>
          </cell>
          <cell r="BP150" t="str">
            <v>_528._U.N._DE_EDUCACION_ENRIQUE_GUZMAN_Y_VALLE</v>
          </cell>
          <cell r="BQ150" t="str">
            <v>_529._U.N._DEL_CALLAO</v>
          </cell>
          <cell r="BR150" t="str">
            <v>_530._U.N._JOSE_FAUSTINO_SANCHEZ_CARRION</v>
          </cell>
          <cell r="BS150" t="str">
            <v>_531._U.N._JORGE_BASADRE_GROHMANN</v>
          </cell>
          <cell r="BT150" t="str">
            <v>_532._U.N._SANTIAGO_ANTUNEZ_DE_MAYOLO</v>
          </cell>
          <cell r="BU150" t="str">
            <v>_533._U.N._DE_SAN_MARTIN</v>
          </cell>
          <cell r="BV150" t="str">
            <v>_534._U.N._DE_UCAYALI</v>
          </cell>
          <cell r="BW150" t="str">
            <v>_535._U.N._DE_TUMBES</v>
          </cell>
          <cell r="BX150" t="str">
            <v>_536._U.N._DEL_SANTA</v>
          </cell>
          <cell r="BY150" t="str">
            <v>_537._U.N._DE_HUANCAVELICA</v>
          </cell>
          <cell r="BZ150" t="str">
            <v>_538._U.N._AMAZONICA_DE_MADRE_DE_DIOS</v>
          </cell>
          <cell r="CA150" t="str">
            <v>_539._U.N._MICAELA_BASTIDAS_DE_APURIMAC</v>
          </cell>
          <cell r="CB150" t="str">
            <v>_541._U.N._TORIBIO_RODRIGUEZ_DE_MENDOZA_DE_AMAZONAS</v>
          </cell>
          <cell r="CC150" t="str">
            <v>_542._U.N._INTERCULTURAL_DE_LA_AMAZONIA</v>
          </cell>
          <cell r="CD150" t="str">
            <v>_543._U.N._TECNOLOGICA_DE_LIMA_SUR</v>
          </cell>
          <cell r="CE150" t="str">
            <v>_544._U.N._JOSE_MARIA_ARGUEDAS</v>
          </cell>
          <cell r="CF150" t="str">
            <v>_545._U.N._DE_MOQUEGUA</v>
          </cell>
          <cell r="CG150" t="str">
            <v>_546._U.N._DE_JAEN</v>
          </cell>
          <cell r="CH150" t="str">
            <v>_547._U.N._DE_CAÑETE</v>
          </cell>
          <cell r="CI150" t="str">
            <v>_548._U.N._DE_FRONTERA</v>
          </cell>
          <cell r="CJ150" t="str">
            <v>_549._U.N._DE_BARRANCA</v>
          </cell>
          <cell r="CK150" t="str">
            <v>_550._U.N._AUTÓNOMA_DE_CHOTA</v>
          </cell>
          <cell r="CL150" t="str">
            <v>_551._U.N._INTERCULTURAL_DE_LA_SELVA_CENTRAL_JUAN_SANTOS_ATAHUALPA</v>
          </cell>
          <cell r="CM150" t="str">
            <v>_552._U.N._DE_JULIACA</v>
          </cell>
          <cell r="CN150" t="str">
            <v>_553._U.N._AUTÓNOMA_ALTOANDINA_DE_TARMA</v>
          </cell>
          <cell r="CO150" t="str">
            <v>_554._U.N._AUTÓNOMA_DE_HUANTA</v>
          </cell>
          <cell r="CP150" t="str">
            <v>_555._U.N._INTERCULTURAL_FABIOLA_SALAZAR_LEGUIA_DE_BAGUA</v>
          </cell>
          <cell r="CQ150" t="str">
            <v>_556._U.N._INTERCULTURAL_DE_QUILLABAMBA</v>
          </cell>
          <cell r="CR150" t="str">
            <v>_557._U.N._AUTÓNOMA_DE_ALTO_AMAZONAS</v>
          </cell>
          <cell r="CS150" t="str">
            <v>_558._U.N._AUTÓNOMA_DE_TAYACAJA_DANIEL_HERNÁNDEZ_MORILLO</v>
          </cell>
          <cell r="CT150" t="str">
            <v>_559._U.N._CIRO_ALEGRÍA</v>
          </cell>
          <cell r="CU150" t="str">
            <v>_011._M._DE_SALUD</v>
          </cell>
          <cell r="CV150" t="str">
            <v>_131._INSTITUTO_NACIONAL_DE_SALUD</v>
          </cell>
          <cell r="CW150" t="str">
            <v>_134._SUPERINTENDENCIA_NACIONAL_DE_SALUD</v>
          </cell>
          <cell r="CX150" t="str">
            <v>_135._SEGURO_INTEGRAL_DE_SALUD</v>
          </cell>
          <cell r="CY150" t="str">
            <v>_136._INSTITUTO_NACIONAL_DE_ENFERMEDADES_NEOPLASICAS__INEN</v>
          </cell>
          <cell r="CZ150" t="str">
            <v>_012._M._DE_TRABAJO_Y_PROMOCION_DEL_EMPLEO</v>
          </cell>
          <cell r="DA150" t="str">
            <v>_121._SUPERINTENDENCIA_NACIONAL_DE_FISCALIZACION_LABORAL</v>
          </cell>
          <cell r="DB150" t="str">
            <v>_013._M._DE_AGRICULTURA_Y_RIEGO</v>
          </cell>
          <cell r="DC150" t="str">
            <v>_018._SIERRA_Y_SELVA_EXPORTADORA</v>
          </cell>
          <cell r="DD150" t="str">
            <v>_160._SERVICIO_NACIONAL_DE_SANIDAD_AGRARIA__SENASA</v>
          </cell>
          <cell r="DE150" t="str">
            <v>_163._INSTITUTO_NACIONAL_DE_INNOVACION_AGRARIA</v>
          </cell>
          <cell r="DF150" t="str">
            <v>_164._AUTORIDAD_NACIONAL_DEL_AGUA__ANA</v>
          </cell>
          <cell r="DG150" t="str">
            <v>_165._SERVICIO_NACIONAL_FORESTAL_Y_DE_FAUNA_SILVESTRE__SERFOR</v>
          </cell>
          <cell r="DH150" t="str">
            <v>_016._M._DE_ENERGIA_Y_MINAS</v>
          </cell>
          <cell r="DI150" t="str">
            <v>_220._INSTITUTO_PERUANO_DE_ENERGIA_NUCLEAR</v>
          </cell>
          <cell r="DJ150" t="str">
            <v>_221._INSTITUTO_GEOLOGICO_MINERO_Y_METALURGICO</v>
          </cell>
          <cell r="DK150" t="str">
            <v>_019._CONTRALORIA_GENERAL</v>
          </cell>
          <cell r="DL150" t="str">
            <v>_020._DEFENSORIA_DEL_PUEBLO</v>
          </cell>
          <cell r="DM150" t="str">
            <v>_021._JUNTA_NACIONAL_DE_JUSTICIA</v>
          </cell>
          <cell r="DN150" t="str">
            <v>_022._MINISTERIO_PUBLICO</v>
          </cell>
          <cell r="DO150" t="str">
            <v>_024._TRIBUNAL_CONSTITUCIONAL</v>
          </cell>
          <cell r="DP150" t="str">
            <v>_006._INSTITUTO_NACIONAL_DE_DEFENSA_CIVIL</v>
          </cell>
          <cell r="DQ150" t="str">
            <v>_025._CENTRO_NACIONAL_DE_ESTIMACION__PREVENCION_Y_REDUCCION_DEL_RIESGO_DE_DESASTRES__CENEPRED</v>
          </cell>
          <cell r="DR150" t="str">
            <v>_026._M._DE_DEFENSA</v>
          </cell>
          <cell r="DS150" t="str">
            <v>_332._INSTITUTO_GEOGRAFICO_NACIONAL</v>
          </cell>
          <cell r="DT150" t="str">
            <v>_335._AGENCIA_DE_COMPRAS_DE_LAS_FUERZAS_ARMADAS</v>
          </cell>
          <cell r="DU150" t="str">
            <v>_027._FUERO_MILITAR_POLICIAL</v>
          </cell>
          <cell r="DV150" t="str">
            <v>_028._CONGRESO_DE_LA_REPUBLICA</v>
          </cell>
          <cell r="DW150" t="str">
            <v>_031._JURADO_NACIONAL_DE_ELECCIONES</v>
          </cell>
          <cell r="DX150" t="str">
            <v>_032._OFICINA_NACIONAL_DE_PROCESOS_ELECTORALES</v>
          </cell>
          <cell r="DY150" t="str">
            <v>_033._REGISTRO_NACIONAL_DE_IDENTIFICACION_Y_ESTADO_CIVIL</v>
          </cell>
          <cell r="DZ150" t="str">
            <v>_008._COMISION_DE_PROMOCION_DEL_PERU_PARA_LA_EXPORTACION_Y_EL_TURISMO__PROMPERU</v>
          </cell>
          <cell r="EA150" t="str">
            <v>_035._MINISTERIO_DE_COMERCIO_EXTERIOR_Y_TURISMO</v>
          </cell>
          <cell r="EB150" t="str">
            <v>_180._CENTRO_DE_FORMACION_EN_TURISMO</v>
          </cell>
          <cell r="EC150" t="str">
            <v>_036._MINISTERIO_DE_TRANSPORTES_Y_COMUNICACIONES</v>
          </cell>
          <cell r="ED150" t="str">
            <v>_202._SUPERINTENDENCIA_DE_TRANSPORTE_TERRESTRE_DE_PERSONAS__CARGA_Y_MERCANCIAS__SUTRAN</v>
          </cell>
          <cell r="EE150" t="str">
            <v>_203._AUTORIDAD_DE_TRANSPORTE_URBANO_PARA_LIMA_Y_CALLAO__ATU</v>
          </cell>
          <cell r="EF150" t="str">
            <v>_214._AUTORIDAD_PORTUARIA_NACIONAL</v>
          </cell>
          <cell r="EG150" t="str">
            <v>_037._MINISTERIO_DE_VIVIENDA__CONSTRUCCION_Y_SANEAMIENTO</v>
          </cell>
          <cell r="EH150" t="str">
            <v>_056._SUPERINTENDENCIA_NACIONAL_DE_BIENES_ESTATALES</v>
          </cell>
          <cell r="EI150" t="str">
            <v>_205._SERVICIO_NACIONAL_DE_CAPACITACION_PARA_LA_INDUSTRIA_DE_LA_CONSTRUCCION</v>
          </cell>
          <cell r="EJ150" t="str">
            <v>_207._ORGANISMO_TECNICO_DE_LA_ADMINISTRACION_DE_LOS_SERVICIOS_DE_SANEAMIENTO</v>
          </cell>
          <cell r="EK150" t="str">
            <v>_211._ORGANISMO_DE_FORMALIZACION_DE_LA_PROPIEDAD_INFORMAL</v>
          </cell>
          <cell r="EL150" t="str">
            <v>_038._MINISTERIO_DE_LA_PRODUCCION</v>
          </cell>
          <cell r="EM150" t="str">
            <v>_059._FONDO_NACIONAL_DE_DESARROLLO_PESQUERO__FONDEPES</v>
          </cell>
          <cell r="EN150" t="str">
            <v>_240._INSTITUTO_DEL_MAR_DEL_PERU__IMARPE</v>
          </cell>
          <cell r="EO150" t="str">
            <v>_241._INSTITUTO_TECNOLOGICO_DE_LA_PRODUCCION__ITP</v>
          </cell>
          <cell r="EP150" t="str">
            <v>_243._ORGANISMO_NACIONAL_DE_SANIDAD_PESQUERA__SANIPES</v>
          </cell>
          <cell r="EQ150" t="str">
            <v>_244._INSTITUTO_NACIONAL_DE_CALIDAD__INACAL</v>
          </cell>
          <cell r="ER150" t="str">
            <v>_039._MINISTERIO_DE_LA_MUJER_Y_POBLACIONES_VULNERABLES</v>
          </cell>
          <cell r="ES150" t="str">
            <v>_345._CONSEJO_NACIONAL_PARA_LA_INTEGRACION_DE_LA_PERSONA_CON_DISCAPACIDAD__CONADIS</v>
          </cell>
          <cell r="ET150" t="str">
            <v>_040._MINISTERIO_DE_DESARROLLO_E_INCLUSION_SOCIAL</v>
          </cell>
          <cell r="EU150" t="str">
            <v>_001._MANCOMUNIDAD_REGIONAL_DE_LOS_ANDES</v>
          </cell>
          <cell r="EV150" t="str">
            <v>_002._MANCOMUNIDAD_REGIONAL_HUANCAVELICA__ICA</v>
          </cell>
          <cell r="EW150" t="str">
            <v>_440._GOBIERNO_REGIONAL_DEL_DEPARTAMENTO_DE_AMAZONAS</v>
          </cell>
          <cell r="EX150" t="str">
            <v>_441._GOBIERNO_REGIONAL_DEL_DEPARTAMENTO_DE_ANCASH</v>
          </cell>
          <cell r="EY150" t="str">
            <v>_442._GOBIERNO_REGIONAL_DEL_DEPARTAMENTO_DE_APURIMAC</v>
          </cell>
          <cell r="EZ150" t="str">
            <v>_443._GOBIERNO_REGIONAL_DEL_DEPARTAMENTO_DE_AREQUIPA</v>
          </cell>
          <cell r="FA150" t="str">
            <v>_444._GOBIERNO_REGIONAL_DEL_DEPARTAMENTO_DE_AYACUCHO</v>
          </cell>
          <cell r="FB150" t="str">
            <v>_445._GOBIERNO_REGIONAL_DEL_DEPARTAMENTO_DE_CAJAMARCA</v>
          </cell>
          <cell r="FC150" t="str">
            <v>_446._GOBIERNO_REGIONAL_DEL_DEPARTAMENTO_DE_CUSCO</v>
          </cell>
          <cell r="FD150" t="str">
            <v>_447._GOBIERNO_REGIONAL_DEL_DEPARTAMENTO_DE_HUANCAVELICA</v>
          </cell>
          <cell r="FE150" t="str">
            <v>_448._GOBIERNO_REGIONAL_DEL_DEPARTAMENTO_DE_HUANUCO</v>
          </cell>
          <cell r="FF150" t="str">
            <v>_449._GOBIERNO_REGIONAL_DEL_DEPARTAMENTO_DE_ICA</v>
          </cell>
          <cell r="FG150" t="str">
            <v>_450._GOBIERNO_REGIONAL_DEL_DEPARTAMENTO_DE_JUNIN</v>
          </cell>
          <cell r="FH150" t="str">
            <v>_451._GOBIERNO_REGIONAL_DEL_DEPARTAMENTO_DE_LA_LIBERTAD</v>
          </cell>
          <cell r="FI150" t="str">
            <v>_452._GOBIERNO_REGIONAL_DEL_DEPARTAMENTO_DE_LAMBAYEQUE</v>
          </cell>
          <cell r="FJ150" t="str">
            <v>_453._GOBIERNO_REGIONAL_DEL_DEPARTAMENTO_DE_LORETO</v>
          </cell>
          <cell r="FK150" t="str">
            <v>_454._GOBIERNO_REGIONAL_DEL_DEPARTAMENTO_DE_MADRE_DE_DIOS</v>
          </cell>
          <cell r="FL150" t="str">
            <v>_455._GOBIERNO_REGIONAL_DEL_DEPARTAMENTO_DE_MOQUEGUA</v>
          </cell>
          <cell r="FM150" t="str">
            <v>_456._GOBIERNO_REGIONAL_DEL_DEPARTAMENTO_DE_PASCO</v>
          </cell>
          <cell r="FN150" t="str">
            <v>_457._GOBIERNO_REGIONAL_DEL_DEPARTAMENTO_DE_PIURA</v>
          </cell>
          <cell r="FO150" t="str">
            <v>_458._GOBIERNO_REGIONAL_DEL_DEPARTAMENTO_DE_PUNO</v>
          </cell>
          <cell r="FP150" t="str">
            <v>_459._GOBIERNO_REGIONAL_DEL_DEPARTAMENTO_DE_SAN_MARTIN</v>
          </cell>
          <cell r="FQ150" t="str">
            <v>_460._GOBIERNO_REGIONAL_DEL_DEPARTAMENTO_DE_TACNA</v>
          </cell>
          <cell r="FR150" t="str">
            <v>_461._GOBIERNO_REGIONAL_DEL_DEPARTAMENTO_DE_TUMBES</v>
          </cell>
          <cell r="FS150" t="str">
            <v>_462._GOBIERNO_REGIONAL_DEL_DEPARTAMENTO_DE_UCAYALI</v>
          </cell>
          <cell r="FT150" t="str">
            <v>_463._GOBIERNO_REGIONAL_DEL_DEPARTAMENTO_DE_LIMA</v>
          </cell>
          <cell r="FU150" t="str">
            <v>_464._GOBIERNO_REGIONAL_DE_LA_PROVINCIA_CONSTITUCIONAL_DEL_CALLAO</v>
          </cell>
          <cell r="FV150" t="str">
            <v>_465._MUNICIPALIDAD_METROPOLITANA_DE_LIMA</v>
          </cell>
          <cell r="FW150" t="str">
            <v>_01._CHACHAPOYAS</v>
          </cell>
          <cell r="FX150" t="str">
            <v>_02._BAGUA</v>
          </cell>
          <cell r="FY150" t="str">
            <v>_03._BONGARA</v>
          </cell>
          <cell r="FZ150" t="str">
            <v>_04._CONDORCANQUI</v>
          </cell>
          <cell r="GA150" t="str">
            <v>_05._LUYA</v>
          </cell>
          <cell r="GB150" t="str">
            <v>_06._RODRIGUEZ_DE_MENDOZA</v>
          </cell>
          <cell r="GC150" t="str">
            <v>_07._UTCUBAMBA</v>
          </cell>
          <cell r="GD150" t="str">
            <v>_01._HUARAZ</v>
          </cell>
          <cell r="GE150" t="str">
            <v>_02._AIJA</v>
          </cell>
          <cell r="GF150" t="str">
            <v>_03._ANTONIO_RAIMONDI</v>
          </cell>
          <cell r="GG150" t="str">
            <v>_04._ASUNCION</v>
          </cell>
          <cell r="GH150" t="str">
            <v>_05._BOLOGNESI</v>
          </cell>
          <cell r="GI150" t="str">
            <v>_06._CARHUAZ</v>
          </cell>
          <cell r="GJ150" t="str">
            <v>_07._CARLOS_FERMIN_FITZCARRALD</v>
          </cell>
          <cell r="GK150" t="str">
            <v>_08._CASMA</v>
          </cell>
          <cell r="GL150" t="str">
            <v>_09._CORONGO</v>
          </cell>
          <cell r="GM150" t="str">
            <v>_10._HUARI</v>
          </cell>
          <cell r="GN150" t="str">
            <v>_11._HUARMEY</v>
          </cell>
          <cell r="GO150" t="str">
            <v>_12._HUAYLAS</v>
          </cell>
          <cell r="GP150" t="str">
            <v>_13._MARISCAL_LUZURIAGA</v>
          </cell>
          <cell r="GQ150" t="str">
            <v>_14._OCROS</v>
          </cell>
          <cell r="GR150" t="str">
            <v>_15._PALLASCA</v>
          </cell>
          <cell r="GS150" t="str">
            <v>_16._POMABAMBA</v>
          </cell>
          <cell r="GT150" t="str">
            <v>_17._RECUAY</v>
          </cell>
          <cell r="GU150" t="str">
            <v>_18._SANTA</v>
          </cell>
          <cell r="GV150" t="str">
            <v>_19._SIHUAS</v>
          </cell>
          <cell r="GW150" t="str">
            <v>_20._YUNGAY</v>
          </cell>
          <cell r="GX150" t="str">
            <v>_01._ABANCAY</v>
          </cell>
          <cell r="GY150" t="str">
            <v>_02._ANDAHUAYLAS</v>
          </cell>
          <cell r="GZ150" t="str">
            <v>_03._ANTABAMBA</v>
          </cell>
          <cell r="HA150" t="str">
            <v>_04._AYMARAES</v>
          </cell>
          <cell r="HB150" t="str">
            <v>_05._COTABAMBAS</v>
          </cell>
          <cell r="HC150" t="str">
            <v>_06._CHINCHEROS</v>
          </cell>
          <cell r="HD150" t="str">
            <v>_07._GRAU</v>
          </cell>
          <cell r="HE150" t="str">
            <v>_01._AREQUIPA</v>
          </cell>
          <cell r="HF150" t="str">
            <v>_02._CAMANA</v>
          </cell>
          <cell r="HG150" t="str">
            <v>_03._CARAVELI</v>
          </cell>
          <cell r="HH150" t="str">
            <v>_04._CASTILLA</v>
          </cell>
          <cell r="HI150" t="str">
            <v>_05._CAYLLOMA</v>
          </cell>
          <cell r="HJ150" t="str">
            <v>_06._CONDESUYOS</v>
          </cell>
          <cell r="HK150" t="str">
            <v>_07._ISLAY</v>
          </cell>
          <cell r="HL150" t="str">
            <v>_08._LA_UNION</v>
          </cell>
          <cell r="HM150" t="str">
            <v>_01._HUAMANGA</v>
          </cell>
          <cell r="HN150" t="str">
            <v>_02._CANGALLO</v>
          </cell>
          <cell r="HO150" t="str">
            <v>_03._HUANCA_SANCOS</v>
          </cell>
          <cell r="HP150" t="str">
            <v>_04._HUANTA</v>
          </cell>
          <cell r="HQ150" t="str">
            <v>_05._LA_MAR</v>
          </cell>
          <cell r="HR150" t="str">
            <v>_06._LUCANAS</v>
          </cell>
          <cell r="HS150" t="str">
            <v>_07._PARINACOCHAS</v>
          </cell>
          <cell r="HT150" t="str">
            <v>_08._PAUCAR_DEL_SARA_SARA</v>
          </cell>
          <cell r="HU150" t="str">
            <v>_09._SUCRE</v>
          </cell>
          <cell r="HV150" t="str">
            <v>_10._VICTOR_FAJARDO</v>
          </cell>
          <cell r="HW150" t="str">
            <v>_11._VILCAS_HUAMAN</v>
          </cell>
          <cell r="HX150" t="str">
            <v>_01._CAJAMARCA</v>
          </cell>
          <cell r="HY150" t="str">
            <v>_02._CAJABAMBA</v>
          </cell>
          <cell r="HZ150" t="str">
            <v>_03._CELENDIN</v>
          </cell>
          <cell r="IA150" t="str">
            <v>_04._CHOTA</v>
          </cell>
          <cell r="IB150" t="str">
            <v>_05._CONTUMAZA</v>
          </cell>
          <cell r="IC150" t="str">
            <v>_06._CUTERVO</v>
          </cell>
          <cell r="ID150" t="str">
            <v>_07._HUALGAYOC</v>
          </cell>
          <cell r="IE150" t="str">
            <v>_08._JAEN</v>
          </cell>
          <cell r="IF150" t="str">
            <v>_09._SAN_IGNACIO</v>
          </cell>
          <cell r="IG150" t="str">
            <v>_10._SAN_MARCOS</v>
          </cell>
          <cell r="IH150" t="str">
            <v>_11._SAN_MIGUEL</v>
          </cell>
          <cell r="II150" t="str">
            <v>_12._SAN_PABLO</v>
          </cell>
          <cell r="IJ150" t="str">
            <v>_13._SANTA_CRUZ</v>
          </cell>
          <cell r="IK150" t="str">
            <v>_01._PROV.CONSTITUCIONAL_DEL_CALLAO</v>
          </cell>
          <cell r="IL150" t="str">
            <v>_01._CUSCO</v>
          </cell>
          <cell r="IM150" t="str">
            <v>_02._ACOMAYO</v>
          </cell>
          <cell r="IN150" t="str">
            <v>_03._ANTA</v>
          </cell>
          <cell r="IO150" t="str">
            <v>_04._CALCA</v>
          </cell>
          <cell r="IP150" t="str">
            <v>_05._CANAS</v>
          </cell>
          <cell r="IQ150" t="str">
            <v>_06._CANCHIS</v>
          </cell>
          <cell r="IR150" t="str">
            <v>_07._CHUMBIVILCAS</v>
          </cell>
          <cell r="IS150" t="str">
            <v>_08._ESPINAR</v>
          </cell>
          <cell r="IT150" t="str">
            <v>_09._LA_CONVENCION</v>
          </cell>
          <cell r="IU150" t="str">
            <v>_10._PARURO</v>
          </cell>
          <cell r="IV150" t="str">
            <v>_11._PAUCARTAMBO</v>
          </cell>
          <cell r="IW150" t="str">
            <v>_12._QUISPICANCHIS</v>
          </cell>
          <cell r="IX150" t="str">
            <v>_13._URUBAMBA</v>
          </cell>
          <cell r="IY150" t="str">
            <v>_01._HUANCAVELICA</v>
          </cell>
          <cell r="IZ150" t="str">
            <v>_02._ACOBAMBA</v>
          </cell>
          <cell r="JA150" t="str">
            <v>_03._ANGARAES</v>
          </cell>
          <cell r="JB150" t="str">
            <v>_04._CASTROVIRREYNA</v>
          </cell>
          <cell r="JC150" t="str">
            <v>_05._CHURCAMPA</v>
          </cell>
          <cell r="JD150" t="str">
            <v>_06._HUAYTARA</v>
          </cell>
          <cell r="JE150" t="str">
            <v>_07._TAYACAJA</v>
          </cell>
          <cell r="JF150" t="str">
            <v>_01._HUANUCO</v>
          </cell>
          <cell r="JG150" t="str">
            <v>_02._AMBO</v>
          </cell>
          <cell r="JH150" t="str">
            <v>_03._DOS_DE_MAYO</v>
          </cell>
          <cell r="JI150" t="str">
            <v>_04._HUACAYBAMBA</v>
          </cell>
          <cell r="JJ150" t="str">
            <v>_05._HUAMALIES</v>
          </cell>
          <cell r="JK150" t="str">
            <v>_06._LEONCIO_PRADO</v>
          </cell>
          <cell r="JL150" t="str">
            <v>_07._MARAÑON</v>
          </cell>
          <cell r="JM150" t="str">
            <v>_08._PACHITEA</v>
          </cell>
          <cell r="JN150" t="str">
            <v>_09._PUERTO_INCA</v>
          </cell>
          <cell r="JO150" t="str">
            <v>_10._LAURICOCHA</v>
          </cell>
          <cell r="JP150" t="str">
            <v>_11._YAROWILCA</v>
          </cell>
          <cell r="JQ150" t="str">
            <v>_01._ICA</v>
          </cell>
          <cell r="JR150" t="str">
            <v>_02._CHINCHA</v>
          </cell>
          <cell r="JS150" t="str">
            <v>_03._NASCA</v>
          </cell>
          <cell r="JT150" t="str">
            <v>_04._PALPA</v>
          </cell>
          <cell r="JU150" t="str">
            <v>_05._PISCO</v>
          </cell>
          <cell r="JV150" t="str">
            <v>_01._HUANCAYO</v>
          </cell>
          <cell r="JW150" t="str">
            <v>_02._CONCEPCION</v>
          </cell>
          <cell r="JX150" t="str">
            <v>_03._CHANCHAMAYO</v>
          </cell>
          <cell r="JY150" t="str">
            <v>_04._JAUJA</v>
          </cell>
          <cell r="JZ150" t="str">
            <v>_05._JUNIN</v>
          </cell>
          <cell r="KA150" t="str">
            <v>_06._SATIPO</v>
          </cell>
          <cell r="KB150" t="str">
            <v>_07._TARMA</v>
          </cell>
          <cell r="KC150" t="str">
            <v>_08._YAULI</v>
          </cell>
          <cell r="KD150" t="str">
            <v>_09._CHUPACA</v>
          </cell>
          <cell r="KE150" t="str">
            <v>_01._TRUJILLO</v>
          </cell>
          <cell r="KF150" t="str">
            <v>_02._ASCOPE</v>
          </cell>
          <cell r="KG150" t="str">
            <v>_03._BOLIVAR</v>
          </cell>
          <cell r="KH150" t="str">
            <v>_04._CHEPEN</v>
          </cell>
          <cell r="KI150" t="str">
            <v>_05._JULCAN</v>
          </cell>
          <cell r="KJ150" t="str">
            <v>_06._OTUZCO</v>
          </cell>
          <cell r="KK150" t="str">
            <v>_07._PACASMAYO</v>
          </cell>
          <cell r="KL150" t="str">
            <v>_08._PATAZ</v>
          </cell>
          <cell r="KM150" t="str">
            <v>_09._SANCHEZ_CARRION</v>
          </cell>
          <cell r="KN150" t="str">
            <v>_10._SANTIAGO_DE_CHUCO</v>
          </cell>
          <cell r="KO150" t="str">
            <v>_11._GRAN_CHIMU</v>
          </cell>
          <cell r="KP150" t="str">
            <v>_12._VIRU</v>
          </cell>
          <cell r="KQ150" t="str">
            <v>_01._CHICLAYO</v>
          </cell>
          <cell r="KR150" t="str">
            <v>_02._FERREÑAFE</v>
          </cell>
          <cell r="KS150" t="str">
            <v>_03._LAMBAYEQUE</v>
          </cell>
          <cell r="KT150" t="str">
            <v>_01._LIMA</v>
          </cell>
          <cell r="KU150" t="str">
            <v>_02._BARRANCA</v>
          </cell>
          <cell r="KV150" t="str">
            <v>_03._CAJATAMBO</v>
          </cell>
          <cell r="KW150" t="str">
            <v>_04._CANTA</v>
          </cell>
          <cell r="KX150" t="str">
            <v>_05._CAÑETE</v>
          </cell>
          <cell r="KY150" t="str">
            <v>_06._HUARAL</v>
          </cell>
          <cell r="KZ150" t="str">
            <v>_07._HUAROCHIRI</v>
          </cell>
          <cell r="LA150" t="str">
            <v>_08._HUAURA</v>
          </cell>
          <cell r="LB150" t="str">
            <v>_09._OYON</v>
          </cell>
          <cell r="LC150" t="str">
            <v>_10._YAUYOS</v>
          </cell>
          <cell r="LD150" t="str">
            <v>_01._MAYNAS</v>
          </cell>
          <cell r="LE150" t="str">
            <v>_02._ALTO_AMAZONAS</v>
          </cell>
          <cell r="LF150" t="str">
            <v>_03._LORETO</v>
          </cell>
          <cell r="LG150" t="str">
            <v>_04._MARISCAL_RAMON_CASTILLA</v>
          </cell>
          <cell r="LH150" t="str">
            <v>_05._REQUENA</v>
          </cell>
          <cell r="LI150" t="str">
            <v>_06._UCAYALI</v>
          </cell>
          <cell r="LJ150" t="str">
            <v>_07._DATEM_DEL_MARAÑON</v>
          </cell>
          <cell r="LK150" t="str">
            <v>_08._PUTUMAYO</v>
          </cell>
          <cell r="LL150" t="str">
            <v>_01._TAMBOPATA</v>
          </cell>
          <cell r="LM150" t="str">
            <v>_02._MANU</v>
          </cell>
          <cell r="LN150" t="str">
            <v>_03._TAHUAMANU</v>
          </cell>
          <cell r="LO150" t="str">
            <v>_01._MARISCAL_NIETO</v>
          </cell>
          <cell r="LP150" t="str">
            <v>_02._GENERAL_SANCHEZ_CERRO</v>
          </cell>
          <cell r="LQ150" t="str">
            <v>_03._ILO</v>
          </cell>
          <cell r="LR150" t="str">
            <v>_01._PASCO</v>
          </cell>
          <cell r="LS150" t="str">
            <v>_02._DANIEL_A._CARRION</v>
          </cell>
          <cell r="LT150" t="str">
            <v>_03._OXAPAMPA</v>
          </cell>
          <cell r="LU150" t="str">
            <v>_01._PIURA</v>
          </cell>
          <cell r="LV150" t="str">
            <v>_02._AYABACA</v>
          </cell>
          <cell r="LW150" t="str">
            <v>_03._HUANCABAMBA</v>
          </cell>
          <cell r="LX150" t="str">
            <v>_04._MORROPON</v>
          </cell>
          <cell r="LY150" t="str">
            <v>_05._PAITA</v>
          </cell>
          <cell r="LZ150" t="str">
            <v>_06._SULLANA</v>
          </cell>
          <cell r="MA150" t="str">
            <v>_07._TALARA</v>
          </cell>
          <cell r="MB150" t="str">
            <v>_08._SECHURA</v>
          </cell>
          <cell r="MC150" t="str">
            <v>_01._PUNO</v>
          </cell>
          <cell r="MD150" t="str">
            <v>_02._AZANGARO</v>
          </cell>
          <cell r="ME150" t="str">
            <v>_03._CARABAYA</v>
          </cell>
          <cell r="MF150" t="str">
            <v>_04._CHUCUITO</v>
          </cell>
          <cell r="MG150" t="str">
            <v>_05._EL_COLLAO</v>
          </cell>
          <cell r="MH150" t="str">
            <v>_06._HUANCANE</v>
          </cell>
          <cell r="MI150" t="str">
            <v>_07._LAMPA</v>
          </cell>
          <cell r="MJ150" t="str">
            <v>_08._MELGAR</v>
          </cell>
          <cell r="MK150" t="str">
            <v>_09._MOHO</v>
          </cell>
          <cell r="ML150" t="str">
            <v>_10._SAN_ANTONIO_DE_PUTINA</v>
          </cell>
          <cell r="MM150" t="str">
            <v>_11._SAN_ROMAN</v>
          </cell>
          <cell r="MN150" t="str">
            <v>_12._SANDIA</v>
          </cell>
          <cell r="MO150" t="str">
            <v>_13._YUNGUYO</v>
          </cell>
          <cell r="MP150" t="str">
            <v>_01._MOYOBAMBA</v>
          </cell>
          <cell r="MQ150" t="str">
            <v>_02._BELLAVISTA</v>
          </cell>
          <cell r="MR150" t="str">
            <v>_03._EL_DORADO</v>
          </cell>
          <cell r="MS150" t="str">
            <v>_04._HUALLAGA</v>
          </cell>
          <cell r="MT150" t="str">
            <v>_05._LAMAS</v>
          </cell>
          <cell r="MU150" t="str">
            <v>_06._MARISCAL_CACERES</v>
          </cell>
          <cell r="MV150" t="str">
            <v>_07._PICOTA</v>
          </cell>
          <cell r="MW150" t="str">
            <v>_08._RIOJA</v>
          </cell>
          <cell r="MX150" t="str">
            <v>_09._SAN_MARTIN</v>
          </cell>
          <cell r="MY150" t="str">
            <v>_10._TOCACHE</v>
          </cell>
          <cell r="MZ150" t="str">
            <v>_01._TACNA</v>
          </cell>
          <cell r="NA150" t="str">
            <v>_02._CANDARAVE</v>
          </cell>
          <cell r="NB150" t="str">
            <v>_03._JORGE_BASADRE</v>
          </cell>
          <cell r="NC150" t="str">
            <v>_04._TARATA</v>
          </cell>
          <cell r="ND150" t="str">
            <v>_01._TUMBES</v>
          </cell>
          <cell r="NE150" t="str">
            <v>_02._CONTRALMIRANTE_VILLAR</v>
          </cell>
          <cell r="NF150" t="str">
            <v>_03._ZARUMILLA</v>
          </cell>
          <cell r="NG150" t="str">
            <v>_01._CORONEL_PORTILLO</v>
          </cell>
          <cell r="NH150" t="str">
            <v>_02._ATALAYA</v>
          </cell>
          <cell r="NI150" t="str">
            <v>_03._PADRE_ABAD</v>
          </cell>
          <cell r="NJ150" t="str">
            <v>_04._PURUS</v>
          </cell>
          <cell r="NK150" t="str">
            <v>_001._MANCOMUNIDAD_MUNICIPAL_DE_LA_AMAZONIA_DE_PUNO</v>
          </cell>
          <cell r="NL150" t="str">
            <v>_002._MANCOMUNIDAD_MUNICIPAL_DE_USCOVILCA</v>
          </cell>
          <cell r="NM150" t="str">
            <v>_003._MANCOMUNIDAD_MUNICIPAL_DEL_VALLE_DE_LA_LECHE</v>
          </cell>
          <cell r="NN150" t="str">
            <v>_004._MANCOMUNIDAD_MUNICIPAL_DE_SALHUANA</v>
          </cell>
          <cell r="NO150" t="str">
            <v>_005._MANCOMUNIDAD_MUNICIPAL_VALLE_SUR__CUSCO</v>
          </cell>
          <cell r="NP150" t="str">
            <v>_006._MANCOMUNIDAD_MUNICIPAL_DE_HUAYTAPALLANA</v>
          </cell>
          <cell r="NQ150" t="str">
            <v>_007._MANCOMUNIDAD_MUNICIPAL_DE_QAPAQ_ÑAN</v>
          </cell>
          <cell r="NR150" t="str">
            <v>_009._MANCOMUNIDAD_MUNICIPAL_INTEGRACIÓN_FRONTERIZA_COLLPA</v>
          </cell>
          <cell r="NS150" t="str">
            <v>_010._MANCOMUNIDAD_MUNICIPAL_FRENTE_NORTE_DEL_ILUCÁN</v>
          </cell>
          <cell r="NT150" t="str">
            <v>_011._MANCOMUNIDAD_MUNICIPAL_DEL_NORTE_DE_CELENDIN</v>
          </cell>
          <cell r="NU150" t="str">
            <v>_015._MANCOMUNIDAD_MUNICIPAL_TALLÁN</v>
          </cell>
          <cell r="NV150" t="str">
            <v>_017._MANCOMUNIDAD_MUNICIPAL_NUEVA_REQUENA__PADRE_MARQUEZNRPM</v>
          </cell>
          <cell r="NW150" t="str">
            <v>_019._MANCOMUNIDAD_MUNICIPAL_CUENCA_MANTARO__MANTARO</v>
          </cell>
          <cell r="NX150" t="str">
            <v>_020._MANCOMUNIDAD_MUNICIPAL_CUENCA_DEL_MANTARO_VIZCATÁN__VRAE</v>
          </cell>
          <cell r="NY150" t="str">
            <v>_021._MANCOMUNIDAD_MUNICIPAL_DE_LA_QUEBRADA_DEL_MANTARO</v>
          </cell>
          <cell r="NZ150" t="str">
            <v>_024._MANCOMUNIDAD_MUNICIPAL_DE_LA_SUBCUENCA_DEL_RIO_CHIPILLICO</v>
          </cell>
          <cell r="OA150" t="str">
            <v>_025._MANCOMUNIDAD_MUNICIPAL_TUPAC_AMARU_II</v>
          </cell>
          <cell r="OB150" t="str">
            <v>_026._MANCOMUNIDAD_MUNICIPAL_DE_LA_CUENCA_VALLE_DE_LURÍN</v>
          </cell>
          <cell r="OC150" t="str">
            <v>_027._MANCOMUNIDAD_MUNICIPAL_DEL_CORREDOR_MANTARO</v>
          </cell>
          <cell r="OD150" t="str">
            <v>_028._MANCOMUNIDAD_MUNICIPAL_DE_HATUN_HUAYLAS</v>
          </cell>
          <cell r="OE150" t="str">
            <v>_030._MANCOMUNIDAD_MUNICIPAL_ANGARAES_SUR</v>
          </cell>
          <cell r="OF150" t="str">
            <v>_031._MANCOMUNIDAD_MUNICIPAL_LIMA_CENTRO</v>
          </cell>
          <cell r="OG150" t="str">
            <v>_032._MANCOMUNIDAD_MUNICIPAL_DE_LA_CUENCA_DEL_RÍO_SANTO_TOMÁS</v>
          </cell>
          <cell r="OH150" t="str">
            <v>_036._MANCOMUNIDAD_MUNICIPAL_DEL_VALLE_SANTA_EULALIA</v>
          </cell>
          <cell r="OI150" t="str">
            <v>_037._MANCOMUNIDAD_MUNICIPAL_DEL_VALLE_FORTALEZA_Y_DEL_SANTA</v>
          </cell>
          <cell r="OJ150" t="str">
            <v>_038._MANCOMUNIDAD_MUNICIPAL_MARGEN_DERECHA_DE_CAYLLOMA</v>
          </cell>
          <cell r="OK150" t="str">
            <v>_039._MANCOMUNIDAD_MUNICIPAL_DE_LAS_CABEZADAS_DEL_SUR_DE_LUCANAS__AYACUCHO</v>
          </cell>
          <cell r="OL150" t="str">
            <v>_040._MANCOMUNIDAD_MUNICIPAL_SEÑOR_CAUTIVO_DE_AYABACA</v>
          </cell>
          <cell r="OM150" t="str">
            <v>_042._MANCOMUNIDAD_MUNICIPAL_WARAQ</v>
          </cell>
          <cell r="ON150" t="str">
            <v>_043._MANCOMUNIDAD_MUNICIPAL_CUENCA_DEL_RIO_CUMBAZA</v>
          </cell>
          <cell r="OO150" t="str">
            <v>_045._MANCOMUNIDAD_MUNICIPAL_TRES_CUENCAS_SANTA__FORTALEZA__PATIVILCA</v>
          </cell>
          <cell r="OP150" t="str">
            <v>_047._MANCOMUNIDAD_MUNICIPAL_DE_LOS_DISTRITOS_DE_OXAPAMPA</v>
          </cell>
          <cell r="OQ150" t="str">
            <v>_049._MANCOMUNIDAD_MUNICIPAL_LIMA_SUR</v>
          </cell>
          <cell r="OR150" t="str">
            <v>_054._MANCOMUNIDAD_MUNICIPAL_VRAEM_DEL_NORTE</v>
          </cell>
          <cell r="OS150" t="str">
            <v>_055._MANCOMUNIDAD_MUNICIPAL_DE_CUENCAS_DE_SELVA_CENTRAL</v>
          </cell>
          <cell r="OT150" t="str">
            <v>_056._MANCOMUNIDAD_MUNICIPAL_DEL_NOR_ORIENTE_DEL_PERÚ</v>
          </cell>
          <cell r="OU150" t="str">
            <v>_560._U.N._DIEGO_QUISPE_TITO</v>
          </cell>
          <cell r="OV150" t="str">
            <v>_561._U.N._DE_MÚSICA</v>
          </cell>
          <cell r="OW150" t="str">
            <v>_562._U.N._DANIEL_ALOMIA_ROBLES</v>
          </cell>
          <cell r="OX150" t="str">
            <v>_008._MANCOMUNIDAD_MUNICIPAL_DE_PARAMOS_Y_CUENCAS_DEL_JAEN</v>
          </cell>
          <cell r="OY150" t="str">
            <v>_012._MANCOMUNIDAD_MUNICIPAL_LOS_ANDES_SUR_AYACUCHO_AREQUIPA</v>
          </cell>
          <cell r="OZ150" t="str">
            <v>_013._MANCOMUNIDAD_MUNICIPAL_DEL_VALLE_DE_LOS_VOLCANES</v>
          </cell>
          <cell r="PA150" t="str">
            <v>_014._MANCOMUNIDAD_MUNICIPAL_DE_LA_CUENCA_DEL_RIO_SAN_JUAN</v>
          </cell>
          <cell r="PB150" t="str">
            <v>_016._MANCOMUNIDAD_MUNICIPAL_LIMA_ESTE</v>
          </cell>
          <cell r="PC150" t="str">
            <v>_018._MANCOMUNIDAD_MUNICIPAL_LOS_WARI__MANWARI</v>
          </cell>
          <cell r="PD150" t="str">
            <v>_022._MANCOMUNIDAD_MUNICIPAL_UNION_DE_MUNICIPALIDADES_ANDINAS_DEL_SUR__UMASUR</v>
          </cell>
          <cell r="PE150" t="str">
            <v>_023._MANCOMUNIDAD_MUNICIPAL_RIO_CACHI__MANRIOCACHI</v>
          </cell>
          <cell r="PF150" t="str">
            <v>_029._MANCOMUNIDAD_MUNICIPAL_CUENCA_CACHI</v>
          </cell>
          <cell r="PG150" t="str">
            <v>_033._MANCOMUNIDAD_MUNICIPAL_CHILLAOS__REGION_AMAZONAS</v>
          </cell>
          <cell r="PH150" t="str">
            <v>_034._MANCOMUNIDAD_MUNICIPAL_QHAPAQ_QOLLA</v>
          </cell>
          <cell r="PI150" t="str">
            <v>_035._MANCOMUNIDAD_MUNICIPAL_LIMA_NORTE</v>
          </cell>
          <cell r="PJ150" t="str">
            <v>_041._MANCOMUNIDAD_MUNICIPAL_DEL_YACUS</v>
          </cell>
          <cell r="PK150" t="str">
            <v>_044._MANCOMUNIDAD_MUNICIPAL_DEL_VALLE_DE_YANAMARCA</v>
          </cell>
          <cell r="PL150" t="str">
            <v>_046._MANCOMUNIDAD_MUNICIPAL_CIRCUITO_MOCHICA</v>
          </cell>
          <cell r="PM150" t="str">
            <v>_048._MANCOMUNIDAD_MUNICIPAL_FORESTACION_SIN_FRONTERAS</v>
          </cell>
          <cell r="PN150" t="str">
            <v>_050._MANCOMUNIDAD_MUNICIPAL_DE_LAS_CUENCAS_DEL_CHOTANOCONCHANO_MANUEL_JOSE_BECERRA_SILVA</v>
          </cell>
          <cell r="PO150" t="str">
            <v>_051._MANCOMUNIDAD_MUNICIPAL_QANCHI_DE_LA_PROVINCIA_DE_CANCHIS</v>
          </cell>
          <cell r="PP150" t="str">
            <v>_052._MANCOMUNIDAD_MUNICIPAL_POR_LA_INTEGRACION_DE_SAN_MARTIN_Y_LORETO</v>
          </cell>
          <cell r="PQ150" t="str">
            <v>_053._MANCOMUNIDAD_MUNICIPAL_CUENCA_MISHQUIYACU__SAUCE</v>
          </cell>
          <cell r="PR150" t="str">
            <v>_057._MANCOMUNIDAD_MUNICIPAL_CONO_NORTE__HUANCAVELICA</v>
          </cell>
          <cell r="PS150" t="str">
            <v>_058._MANCOMUNIDAD_MUNICIPAL_CUENCA_DEL_MANTARO_HUANCHUY__VRAEM</v>
          </cell>
          <cell r="PT150" t="str">
            <v>_008._MANCOMUNIDAD_MUNICIPAL_DE_PÁRAMOS_Y_CUENCAS_DEL_JAEN</v>
          </cell>
          <cell r="PU150" t="str">
            <v>_045._MANCOMUNIDAD_MUNICIPAL_TRES_CUENCAS_:_SANTA_-_FORTALEZA_-_PATIVILCA</v>
          </cell>
          <cell r="PV150" t="str">
            <v>_048._MANCOMUNIDAD_MUNICIPAL_FORESTACIÓN_SIN_FRONTERAS</v>
          </cell>
          <cell r="PW150" t="str">
            <v>_050._MANCOMUNIDAD_MUNICIPAL_DE_LAS_CUENCAS_DEL_CHOTANO-CONCHANO_"MANUEL_JOSÉ_BECERRA_SILVA"</v>
          </cell>
          <cell r="PX150" t="str">
            <v>_051._MANCOMUNIDAD_MUNICIPAL_Q'ANCHI_DE_LA_PROVINCIA_DE_CANCHIS</v>
          </cell>
          <cell r="PY150" t="str">
            <v>_052._MANCOMUNIDAD_MUNICIPAL_POR_LA_INTEGRACIÓN_DE_SAN_MARTÍN_Y_LORETO</v>
          </cell>
          <cell r="PZ150" t="str">
            <v>_059._MANCOMUNIDAD_MUNICIPAL_DE_LA_CUENCA_SUR_ORIENTAL_DE_AREQUIPA</v>
          </cell>
          <cell r="QA150" t="str">
            <v>_060._MANCOMUNIDAD_MUNICIPAL_ECOTURISTICA_REGIÓN_LIMA</v>
          </cell>
          <cell r="QB150" t="str">
            <v>_061._MANCOMUNIDAD_MUNICIPAL_TILACANCHA</v>
          </cell>
          <cell r="QC150" t="str">
            <v>_062._MANCOMUNIDAD_MUNICIPAL_VALLE_DE_LAS_CATARATAS</v>
          </cell>
          <cell r="QD150" t="str">
            <v>_063._MANCOMUNIDAD_MUNICIPAL_ALTO_UTCUBAMBA</v>
          </cell>
          <cell r="QE150" t="str">
            <v>_064._MANCOMUNIDAD_MUNICIPAL_AMUVRAE</v>
          </cell>
          <cell r="QF150" t="str">
            <v>_065._MANCOMUNIDAD_MUNICIPAL_VALLE_SAGRADO_DE_LOS_INCAS</v>
          </cell>
          <cell r="QG150" t="str">
            <v>_066._MANCOMUNIDAD_MUNICIPAL_SIMÓN_RODRÍGUEZ</v>
          </cell>
          <cell r="QH150" t="str">
            <v>_067._MANCOMUNIDAD_MUNICIPAL_VALLE_SHOCOL</v>
          </cell>
          <cell r="QI150" t="str">
            <v>_068._MANCOMUNIDAD_MUNICIPAL_ECOTURÍSTICA_DE_LA_RESISTENCIA_INCA_MACHUPICCHU_CHOQUEQUIRAO</v>
          </cell>
          <cell r="QJ150" t="str">
            <v>_069._MANCOMUNIDAD_MUNICIPAL_AMAZÓNICA_DE_LA_PROVINCIA_DE_LA_CONVENCIÓN</v>
          </cell>
        </row>
        <row r="151">
          <cell r="A151" t="str">
            <v>003. SECRETARIA GENERAL - PCM</v>
          </cell>
          <cell r="B151" t="str">
            <v>001. INSTITUTO NACIONAL DE ESTADISTICA E INFORMATICA</v>
          </cell>
          <cell r="C151" t="str">
            <v>001. DIRECCION NACIONAL DE INTELIGENCIA - DINI</v>
          </cell>
          <cell r="D151" t="str">
            <v>001. DESPACHO PRESIDENCIAL</v>
          </cell>
          <cell r="E151" t="str">
            <v>001. DEVIDA</v>
          </cell>
          <cell r="F151" t="str">
            <v>001. CENTRO NACIONAL DE PLANEAMIENTO ESTRATEGICO - CEPLAN</v>
          </cell>
          <cell r="G151" t="str">
            <v>001. ORGANISMO SUPERVISOR DE LA INVERSION PRIVADA EN TELECOMUNICACIONES</v>
          </cell>
          <cell r="H151" t="str">
            <v>001. ORGANISMO SUPERVISOR DE LA INVERSION EN ENERGIA Y MINERIA</v>
          </cell>
          <cell r="I151" t="str">
            <v>001. SUPERINTENDENCIA NACIONAL DE SERVICIOS DE SANEAMIENTO</v>
          </cell>
          <cell r="J151" t="str">
            <v>001. ORGANISMO SUPERVISOR DE LA INVERSION EN INFRAESTRUCTURA DE TRANSPORTE DE USO PUBLICO</v>
          </cell>
          <cell r="K151" t="str">
            <v>001. AUTORIDAD NACIONAL DEL SERVICIO CIVIL</v>
          </cell>
          <cell r="L151" t="str">
            <v>001. ORGANISMO DE SUPERVISION DE LOS RECURSOS FORESTALES Y DE FAUNA SILVESTRE - OSINFOR</v>
          </cell>
          <cell r="M151" t="str">
            <v>001. CONSEJO NACIONAL DE CIENCIA, TECNOLOGIA E INNOVACION TECNOLOGICA - CONCYTEC</v>
          </cell>
          <cell r="N151" t="str">
            <v>001. INSTITUTO NACIONAL DE DEFENSA DE LA COMPETENCIA Y DE LA PROTECCION DE LA PROPIEDAD INTELECTUAL</v>
          </cell>
          <cell r="O151" t="str">
            <v>001. ADMINISTRACION GENERAL</v>
          </cell>
          <cell r="P151" t="str">
            <v>001. OFICINA TECNICA ADMINISTRATIVA-AGN</v>
          </cell>
          <cell r="Q151" t="str">
            <v>001. BIBLIOTECA NACIONAL DEL PERU</v>
          </cell>
          <cell r="R151" t="str">
            <v>001. INSTITUTO NACIONAL DE RADIO Y TELEVISION DEL PERU - IRTP</v>
          </cell>
          <cell r="S151" t="str">
            <v>001. GERENCIA GENERAL DEL PODER JUDICIAL</v>
          </cell>
          <cell r="T151" t="str">
            <v>001. ACADEMIA DE LA MAGISTRATURA</v>
          </cell>
          <cell r="U151" t="str">
            <v>001. ADMINISTRACION GENERAL</v>
          </cell>
          <cell r="V151" t="str">
            <v>001. ADMINISTRACION - SERNANP</v>
          </cell>
          <cell r="W151" t="str">
            <v>001. ADMINISTRACION - OEFA</v>
          </cell>
          <cell r="X151" t="str">
            <v>001. ADMINISTRACION - SENACE</v>
          </cell>
          <cell r="Y151" t="str">
            <v>001. INSTITUTO DE INVESTIGACIONES DE LA AMAZONIA PERUANA</v>
          </cell>
          <cell r="Z151" t="str">
            <v>001. ADMINISTRACION - INAIGEM</v>
          </cell>
          <cell r="AA151" t="str">
            <v>001. INSTITUTO GEOFISICO DEL PERU</v>
          </cell>
          <cell r="AB151" t="str">
            <v>001. SERVICIO NACIONAL DE METEOROLOGIA E HIDROLOGIA-SENAMHI</v>
          </cell>
          <cell r="AC151" t="str">
            <v>001. OFICINA GENERAL DE ADMINISTRACION</v>
          </cell>
          <cell r="AD151" t="str">
            <v>001. SEDE CENTRAL ADMINISTRACION LIMA</v>
          </cell>
          <cell r="AE151" t="str">
            <v>001. SUNARP, SEDE CENTRAL</v>
          </cell>
          <cell r="AF151" t="str">
            <v>001. OFICINA GENERAL DE ADMINISTRACION</v>
          </cell>
          <cell r="AG151" t="str">
            <v>001. INTENDENCIA NACIONAL DE BOMBEROS DEL PERÚ - INBP</v>
          </cell>
          <cell r="AH151" t="str">
            <v>001. SUPERINTENDENCIA NACIONAL DE CONTROL DE SERVICIOS DE SEGURIDAD, ARMAS, MUNICIONES Y EXPLOSIVOS DE USO CIVIL - SUCAMEC</v>
          </cell>
          <cell r="AI151" t="str">
            <v>001. SUPERINTENDENCIA NACIONAL DE MIGRACIONES - MIGRACIONES</v>
          </cell>
          <cell r="AJ151" t="str">
            <v>001. SECRETARIA GENERAL</v>
          </cell>
          <cell r="AK151" t="str">
            <v>001. AGENCIA PERUANA DE COOPERACION INTERNACIONAL - APCI</v>
          </cell>
          <cell r="AL151" t="str">
            <v>001. ADMINISTRACION GENERAL</v>
          </cell>
          <cell r="AM151" t="str">
            <v>001. AGENCIA DE PROMOCION DE LA INVERSION PRIVADA - PROINVERSION</v>
          </cell>
          <cell r="AN151" t="str">
            <v>001. SUPERINTENDENCIA NACIONAL DE ADUANAS Y DE ADMINISTRACION TRIBUTARIA</v>
          </cell>
          <cell r="AO151" t="str">
            <v>001. SUPERINTENDENCIA DEL MERCADO DE VALORES - SMV</v>
          </cell>
          <cell r="AP151" t="str">
            <v>001. ORGANISMO SUPERVISOR DE LAS CONTRATACIONES DEL ESTADO</v>
          </cell>
          <cell r="AQ151" t="str">
            <v>001. OFICINA DE NORMALIZACION PREVISIONAL</v>
          </cell>
          <cell r="AR151" t="str">
            <v>001. CENTRAL DE COMPRAS PÚBLICAS - PERÚ COMPRAS</v>
          </cell>
          <cell r="AS151" t="str">
            <v>001. USE 01 SAN JUAN DE MIRAFLORES</v>
          </cell>
          <cell r="AT151" t="str">
            <v>001. CENTRO VACACIONAL HUAMPANI</v>
          </cell>
          <cell r="AU151" t="str">
            <v>001. ADMINISTRACION GENERAL - SINEACE</v>
          </cell>
          <cell r="AV151" t="str">
            <v>001. SUNEDU - SEDE CENTRAL</v>
          </cell>
          <cell r="AW151" t="str">
            <v>001. INSTITUTO PERUANO DEL DEPORTE - IPD</v>
          </cell>
          <cell r="AX151" t="str">
            <v>001. UNIVERSIDAD NACIONAL MAYOR DE SAN MARCOS</v>
          </cell>
          <cell r="AY151" t="str">
            <v>001. UNIVERSIDAD NACIONAL DE SAN ANTONIO ABAD DEL CUSCO</v>
          </cell>
          <cell r="AZ151" t="str">
            <v>001. UNIVERSIDAD NACIONAL DE TRUJILLO</v>
          </cell>
          <cell r="BA151" t="str">
            <v>001. UNIVERSIDAD NACIONAL DE SAN AGUSTIN</v>
          </cell>
          <cell r="BB151" t="str">
            <v>001. UNIVERSIDAD NACIONAL DE INGENIERIA</v>
          </cell>
          <cell r="BC151" t="str">
            <v>001. UNIVERSIDAD NACIONAL SAN LUIS GONZAGA DE ICA</v>
          </cell>
          <cell r="BD151" t="str">
            <v>001. UNIVERSIDAD NACIONAL SAN CRISTOBAL DE HUAMANGA</v>
          </cell>
          <cell r="BE151" t="str">
            <v>001. UNIVERSIDAD NACIONAL DEL CENTRO DEL PERU</v>
          </cell>
          <cell r="BF151" t="str">
            <v>001. UNIVERSIDAD NACIONAL AGRARIA LA MOLINA</v>
          </cell>
          <cell r="BG151" t="str">
            <v>001. UNIVERSIDAD NACIONAL DE LA AMAZONIA PERUANA</v>
          </cell>
          <cell r="BH151" t="str">
            <v>001. UNIVERSIDAD NACIONAL DEL ALTIPLANO</v>
          </cell>
          <cell r="BI151" t="str">
            <v>001. UNIVERSIDAD NACIONAL DE PIURA</v>
          </cell>
          <cell r="BJ151" t="str">
            <v>001. UNIVERSIDAD NACIONAL DE CAJAMARCA</v>
          </cell>
          <cell r="BK151" t="str">
            <v>001. UNIVERSIDAD NACIONAL PEDRO RUIZ GALLO</v>
          </cell>
          <cell r="BL151" t="str">
            <v>001. UNIVERSIDAD NACIONAL FEDERICO VILLARREAL</v>
          </cell>
          <cell r="BM151" t="str">
            <v>001. UNIVERSIDAD NACIONAL HERMILIO VALDIZAN</v>
          </cell>
          <cell r="BN151" t="str">
            <v>001. UNIVERSIDAD NACIONAL AGRARIA DE LA SELVA</v>
          </cell>
          <cell r="BO151" t="str">
            <v>001. UNIVERSIDAD NACIONAL DANIEL ALCIDES CARRION</v>
          </cell>
          <cell r="BP151" t="str">
            <v>001. UNIVERSIDAD NACIONAL DE EDUCACION ENRIQUE GUZMAN Y VALLE</v>
          </cell>
          <cell r="BQ151" t="str">
            <v>001. UNIVERSIDAD NACIONAL DEL CALLAO</v>
          </cell>
          <cell r="BR151" t="str">
            <v>001. UNIVERSIDAD NACIONAL JOSE FAUSTINO SANCHEZ CARRION</v>
          </cell>
          <cell r="BS151" t="str">
            <v>001. UNIVERSIDAD NACIONAL JORGE BASADRE GROHMANN</v>
          </cell>
          <cell r="BT151" t="str">
            <v>001. UNIVERSIDAD NACIONAL SANTIAGO ANTUNEZ DE MAYOLO</v>
          </cell>
          <cell r="BU151" t="str">
            <v>001. UNIVERSIDAD NACIONAL DE SAN MARTIN</v>
          </cell>
          <cell r="BV151" t="str">
            <v>001. UNIVERSIDAD NACIONAL DE UCAYALI</v>
          </cell>
          <cell r="BW151" t="str">
            <v>001. UNIVERSIDAD NACIONAL DE TUMBES</v>
          </cell>
          <cell r="BX151" t="str">
            <v>001. UNIVERSIDAD NACIONAL DEL SANTA</v>
          </cell>
          <cell r="BY151" t="str">
            <v>001. UNIVERSIDAD NACIONAL DE HUANCAVELICA</v>
          </cell>
          <cell r="BZ151" t="str">
            <v>001. UNIVERSIDAD NACIONAL AMAZONICA DE MADRE DE DIOS</v>
          </cell>
          <cell r="CA151" t="str">
            <v>001. UNIVERSIDAD NACIONAL MICAELA BASTIDAS DE APURIMAC</v>
          </cell>
          <cell r="CB151" t="str">
            <v>001. UNIVERSIDAD NACIONAL TORIBIO RODRIGUEZ DE MENDOZA DE AMAZONAS</v>
          </cell>
          <cell r="CC151" t="str">
            <v>001. UNIVERSIDAD NACIONAL INTERCULTURAL DE LA AMAZONIA</v>
          </cell>
          <cell r="CD151" t="str">
            <v>001. UNIVERSIDAD NACIONAL TECNOLOGICA DE LIMA SUR</v>
          </cell>
          <cell r="CE151" t="str">
            <v>001. UNIVERSIDAD NACIONAL JOSE MARIA ARGUEDAS</v>
          </cell>
          <cell r="CF151" t="str">
            <v>001. UNIVERSIDAD NACIONAL DE MOQUEGUA</v>
          </cell>
          <cell r="CG151" t="str">
            <v>001. UNIVERSIDAD NACIONAL DE JAEN</v>
          </cell>
          <cell r="CH151" t="str">
            <v>001. UNIVERSIDAD NACIONAL DE CAÑETE</v>
          </cell>
          <cell r="CI151" t="str">
            <v>001. UNIVERSIDAD NACIONAL DE FRONTERA</v>
          </cell>
          <cell r="CJ151" t="str">
            <v>001. UNIVERSIDAD NACIONAL DE BARRANCA</v>
          </cell>
          <cell r="CK151" t="str">
            <v>001. UNIVERSIDAD NACIONAL AUTÓNOMA DE CHOTA</v>
          </cell>
          <cell r="CL151" t="str">
            <v>001. UNIVERSIDAD NACIONAL INTERCULTURAL DE LA SELVA CENTRAL JUAN SANTOS ATAHUALPA</v>
          </cell>
          <cell r="CM151" t="str">
            <v>001. UNIVERSIDAD NACIONAL DE JULIACA</v>
          </cell>
          <cell r="CN151" t="str">
            <v>001. U.N. AUTÓNOMA ALTOANDINA DE TARMA - UNAAT</v>
          </cell>
          <cell r="CO151" t="str">
            <v>001. U.N. AUTÓNOMA DE HUANTA</v>
          </cell>
          <cell r="CP151" t="str">
            <v>001. U.N. INTERCULTURAL FABIOLA SALAZAR LEGUIA DE BAGUA - UNIFSL</v>
          </cell>
          <cell r="CQ151" t="str">
            <v>001. U.N. INTERCULTURAL DE QUILLABAMBA</v>
          </cell>
          <cell r="CR151" t="str">
            <v>001. UNIVERSIDAD NACIONAL AUTÓNOMA DE ALTO AMAZONAS</v>
          </cell>
          <cell r="CS151" t="str">
            <v>001. U.N. AUTÓNOMA DE TAYACAJA DANIEL HERNÁNDEZ MORILLO</v>
          </cell>
          <cell r="CT151" t="str">
            <v>001. UNIVERSIDAD NACIONAL CIRO ALEGRÍA</v>
          </cell>
          <cell r="CU151" t="str">
            <v>001. ADMINISTRACION CENTRAL - MINSA</v>
          </cell>
          <cell r="CV151" t="str">
            <v>001. INSTITUTO NACIONAL DE SALUD</v>
          </cell>
          <cell r="CW151" t="str">
            <v>001. SUPERINTENDENCIA NACIONAL DE SALUD</v>
          </cell>
          <cell r="CX151" t="str">
            <v>001. SEGURO INTEGRAL DE SALUD</v>
          </cell>
          <cell r="CY151" t="str">
            <v>001. INSTITUTO NACIONAL DE ENFERMEDADES NEOPLASICAS</v>
          </cell>
          <cell r="CZ151" t="str">
            <v>001. MINISTERIO DE TRABAJO-OFICINA GENERAL DE ADMINISTRACION</v>
          </cell>
          <cell r="DA151" t="str">
            <v>001. SUPERINTENDENCIA NACIONAL DE FISCALIZACION LABORAL - SUNAFIL</v>
          </cell>
          <cell r="DB151" t="str">
            <v>001. MINISTERIO DE AGRICULTURA-ADMINISTRACION CENTRAL</v>
          </cell>
          <cell r="DC151" t="str">
            <v>001. SIERRA Y SELVA EXPORTADORA</v>
          </cell>
          <cell r="DD151" t="str">
            <v>001. SERVICIO NACIONAL DE SANIDAD AGRARIA - SENASA</v>
          </cell>
          <cell r="DE151" t="str">
            <v>001. SEDE CENTRAL</v>
          </cell>
          <cell r="DF151" t="str">
            <v>001. SEDE CENTRAL - AUTORIDAD NACIONAL DEL AGUA</v>
          </cell>
          <cell r="DG151" t="str">
            <v>001. ADMINISTRACION CENTRAL - SERFOR</v>
          </cell>
          <cell r="DH151" t="str">
            <v>001. MINISTERIO DE ENERGIA Y MINAS-CENTRAL</v>
          </cell>
          <cell r="DI151" t="str">
            <v>001. INSTITUTO PERUANO DE ENERGIA NUCLEAR</v>
          </cell>
          <cell r="DJ151" t="str">
            <v>001. INSTITUTO GEOLOGICO MINERO Y METALURGICO</v>
          </cell>
          <cell r="DK151" t="str">
            <v>001. CONTRALORIA GENERAL</v>
          </cell>
          <cell r="DL151" t="str">
            <v>001. DEFENSORIA DEL PUEBLO</v>
          </cell>
          <cell r="DM151" t="str">
            <v>001. DIRECCION DE ADMINISTRACION</v>
          </cell>
          <cell r="DN151" t="str">
            <v>002. GERENCIA GENERAL</v>
          </cell>
          <cell r="DO151" t="str">
            <v>001. TRIBUNAL CONSTITUCIONAL</v>
          </cell>
          <cell r="DP151" t="str">
            <v>001. INDECI - INSTITUTO NACIONAL DE DEFENSA CIVIL</v>
          </cell>
          <cell r="DQ151" t="str">
            <v>001. CENTRO NACIONAL DE ESTIMACION, PREVENCION Y REDUCCION DEL RIESGO DE DESASTRES</v>
          </cell>
          <cell r="DR151" t="str">
            <v>001. ADMINISTRACION GENERAL</v>
          </cell>
          <cell r="DS151" t="str">
            <v>001. INSTITUTO GEOGRAFICO NACIONAL</v>
          </cell>
          <cell r="DT151" t="str">
            <v>001. AGENCIA DE COMPRAS DE LAS FUERZAS ARMADAS</v>
          </cell>
          <cell r="DU151" t="str">
            <v>001. FUERO MILITAR POLICIAL</v>
          </cell>
          <cell r="DV151" t="str">
            <v>001. CONGRESO DE LA REPUBLICA</v>
          </cell>
          <cell r="DW151" t="str">
            <v>001. JURADO NACIONAL DE ELECCIONES</v>
          </cell>
          <cell r="DX151" t="str">
            <v>001. OFICINA NACIONAL DE PROCESOS ELECTORALES</v>
          </cell>
          <cell r="DY151" t="str">
            <v>001. REGISTRO NACIONAL DE IDENTIFICACION Y ESTADO CIVIL</v>
          </cell>
          <cell r="DZ151" t="str">
            <v>001. COMISION DE PROMOCION DEL PERU PARA LA EXPORTACION Y EL TURISMO - PROMPERU</v>
          </cell>
          <cell r="EA151" t="str">
            <v>001. DIRECCION GENERAL DE ADMINISTRACION - MINCETUR</v>
          </cell>
          <cell r="EB151" t="str">
            <v>001. CENTRO DE FORMACION EN TURISMO</v>
          </cell>
          <cell r="EC151" t="str">
            <v>001. ADMINISTRACION GENERAL</v>
          </cell>
          <cell r="ED151" t="str">
            <v>001. GESTION Y ADMINISTRACION GENERAL</v>
          </cell>
          <cell r="EE151" t="str">
            <v>001. AUTORIDAD DE TRANSPORTE URBANO PARA LIMA Y CALLAO - ATU</v>
          </cell>
          <cell r="EF151" t="str">
            <v>001. AUTORIDAD PORTUARIA NACIONAL</v>
          </cell>
          <cell r="EG151" t="str">
            <v>001. MINISTERIO DE VIVIENDA CONSTRUCCION Y SANEAMIENTO - ADMINISTRACION GENERAL</v>
          </cell>
          <cell r="EH151" t="str">
            <v>001. SUPERINTENDENCIA NACIONAL DE BIENES ESTATALES</v>
          </cell>
          <cell r="EI151" t="str">
            <v>001. SERVICIO NACIONAL DE CAPACITACION PARA LA INDUSTRIA DE LA CONSTRUCCION</v>
          </cell>
          <cell r="EJ151" t="str">
            <v>001. ORGANISMO TÉCNICO DE LA ADMINISTRACIÓN DE LOS SERVICIOS DE SANEAMIENTO - OTASS</v>
          </cell>
          <cell r="EK151" t="str">
            <v>001. ORGANISMO DE FORMALIZACION DE LA PROPIEDAD INFORMAL - COFOPRI</v>
          </cell>
          <cell r="EL151" t="str">
            <v>001. MINISTERIO DE LA PRODUCCION</v>
          </cell>
          <cell r="EM151" t="str">
            <v>001. FONDEPES</v>
          </cell>
          <cell r="EN151" t="str">
            <v>001. OFICINA DE ADMINISTRACION - IMARPE</v>
          </cell>
          <cell r="EO151" t="str">
            <v>001. INSTITUTO TECNOLOGICO DE LA PRODUCCION - ITP</v>
          </cell>
          <cell r="EP151" t="str">
            <v>001. ADMINISTRACION - SANIPES</v>
          </cell>
          <cell r="EQ151" t="str">
            <v>001. ADMINISTRACION - INACAL</v>
          </cell>
          <cell r="ER151" t="str">
            <v>001. ADMINISTRACION NIVEL CENTRAL</v>
          </cell>
          <cell r="ES151" t="str">
            <v>001. CONSEJO NACIONAL PARA LA INTEGRACION DE LA PERSONA CON DISCAPACIDAD - CONADIS</v>
          </cell>
          <cell r="ET151" t="str">
            <v>001. SEDE CENTRAL - MIDIS</v>
          </cell>
          <cell r="EU151" t="str">
            <v>001. MANCOMUNIDAD REGIONAL DE LOS ANDES</v>
          </cell>
          <cell r="EV151" t="str">
            <v>002. MANCOMUNIDAD REGIONAL HUANCAVELICA - ICA</v>
          </cell>
          <cell r="EW151" t="str">
            <v>001. SEDE  AMAZONAS</v>
          </cell>
          <cell r="EX151" t="str">
            <v>001. SEDE ANCASH</v>
          </cell>
          <cell r="EY151" t="str">
            <v>001. SEDE APURIMAC</v>
          </cell>
          <cell r="EZ151" t="str">
            <v>001. SEDE AREQUIPA</v>
          </cell>
          <cell r="FA151" t="str">
            <v>001. SEDE AYACUCHO</v>
          </cell>
          <cell r="FB151" t="str">
            <v>001. SEDE CAJAMARCA</v>
          </cell>
          <cell r="FC151" t="str">
            <v>001. SEDE CUSCO</v>
          </cell>
          <cell r="FD151" t="str">
            <v>001. SEDE HUANCAVELICA</v>
          </cell>
          <cell r="FE151" t="str">
            <v>001. SEDE HUANUCO</v>
          </cell>
          <cell r="FF151" t="str">
            <v>001. SEDE ICA</v>
          </cell>
          <cell r="FG151" t="str">
            <v>001. SEDE JUNIN</v>
          </cell>
          <cell r="FH151" t="str">
            <v>001. SEDE LA LIBERTAD</v>
          </cell>
          <cell r="FI151" t="str">
            <v>001. SEDE LAMBAYEQUE</v>
          </cell>
          <cell r="FJ151" t="str">
            <v>001. SEDE LORETO</v>
          </cell>
          <cell r="FK151" t="str">
            <v>001. SEDE MADRE DE DIOS</v>
          </cell>
          <cell r="FL151" t="str">
            <v>001. SEDE MOQUEGUA</v>
          </cell>
          <cell r="FM151" t="str">
            <v>001. SEDE PASCO</v>
          </cell>
          <cell r="FN151" t="str">
            <v>001. SEDE PIURA</v>
          </cell>
          <cell r="FO151" t="str">
            <v>001. SEDE PUNO</v>
          </cell>
          <cell r="FP151" t="str">
            <v>001. SEDE SAN MARTIN</v>
          </cell>
          <cell r="FQ151" t="str">
            <v>001. SEDE TACNA</v>
          </cell>
          <cell r="FR151" t="str">
            <v>001. SEDE TUMBES</v>
          </cell>
          <cell r="FS151" t="str">
            <v>001. SEDE UCAYALI</v>
          </cell>
          <cell r="FT151" t="str">
            <v>001. SEDE LIMA</v>
          </cell>
          <cell r="FU151" t="str">
            <v>001. GOBIERNO REGIONAL CALLAO</v>
          </cell>
          <cell r="FV151" t="str">
            <v>001. GOBIERNO REGIONAL DE LIMA METROPOLITANA</v>
          </cell>
          <cell r="FW151" t="str">
            <v>01. MUNICIPALIDAD PROVINCIAL DE CHACHAPOYAS</v>
          </cell>
          <cell r="FX151" t="str">
            <v>01. MUNICIPALIDAD PROVINCIAL DE BAGUA</v>
          </cell>
          <cell r="FY151" t="str">
            <v>01. MUNICIPALIDAD PROVINCIAL DE BONGARA -JUMBILLA</v>
          </cell>
          <cell r="FZ151" t="str">
            <v>01. MUNICIPALIDAD PROVINCIAL DE CONDORCANQUI -NIEVA</v>
          </cell>
          <cell r="GA151" t="str">
            <v>01. MUNICIPALIDAD PROVINCIAL DE LUYA -LAMUD</v>
          </cell>
          <cell r="GB151" t="str">
            <v>01. MUNICIPALIDAD PROVINCIAL DE RODRIGUEZ DE MENDOZA -SAN NICOLAS</v>
          </cell>
          <cell r="GC151" t="str">
            <v>01. MUNICIPALIDAD PROVINCIAL DE UTCUBAMBA -BAGUA GRANDE</v>
          </cell>
          <cell r="GD151" t="str">
            <v>01. MUNICIPALIDAD PROVINCIAL DE HUARAZ</v>
          </cell>
          <cell r="GE151" t="str">
            <v>01. MUNICIPALIDAD PROVINCIAL DE AIJA</v>
          </cell>
          <cell r="GF151" t="str">
            <v>01. MUNICIPALIDAD PROVINCIAL DE ANTONIO RAYMONDI -LLAMELLIN</v>
          </cell>
          <cell r="GG151" t="str">
            <v>01. MUNICIPALIDAD PROVINCIAL DE ASUNCION -CHACAS</v>
          </cell>
          <cell r="GH151" t="str">
            <v>01. MUNICIPALIDAD PROVINCIAL DE BOLOGNESI -CHIQUIAN</v>
          </cell>
          <cell r="GI151" t="str">
            <v>01. MUNICIPALIDAD PROVINCIAL DE CARHUAZ</v>
          </cell>
          <cell r="GJ151" t="str">
            <v>01. MUNICIPALIDAD PROVINCIAL DE CARLOS F. FITZCARRALD -SAN LUIS</v>
          </cell>
          <cell r="GK151" t="str">
            <v>01. MUNICIPALIDAD PROVINCIAL DE CASMA</v>
          </cell>
          <cell r="GL151" t="str">
            <v>01. MUNICIPALIDAD PROVINCIAL DE CORONGO</v>
          </cell>
          <cell r="GM151" t="str">
            <v>01. MUNICIPALIDAD PROVINCIAL DE HUARI</v>
          </cell>
          <cell r="GN151" t="str">
            <v>01. MUNICIPALIDAD PROVINCIAL DE HUARMEY</v>
          </cell>
          <cell r="GO151" t="str">
            <v>01. MUNICIPALIDAD PROVINCIAL DE HUAYLAS -CARAZ</v>
          </cell>
          <cell r="GP151" t="str">
            <v>01. MUNICIPALIDAD PROVINCIAL DE MARISCAL LUZURIAGA -PISCOBAMBA</v>
          </cell>
          <cell r="GQ151" t="str">
            <v>01. MUNICIPALIDAD PROVINCIAL DE OCROS</v>
          </cell>
          <cell r="GR151" t="str">
            <v>01. MUNICIPALIDAD PROVINCIAL DE PALLASCA -CABANA</v>
          </cell>
          <cell r="GS151" t="str">
            <v>01. MUNICIPALIDAD PROVINCIAL DE POMABAMBA</v>
          </cell>
          <cell r="GT151" t="str">
            <v>01. MUNICIPALIDAD PROVINCIAL DE RECUAY</v>
          </cell>
          <cell r="GU151" t="str">
            <v>01. MUNICIPALIDAD PROVINCIAL DE SANTA -CHIMBOTE</v>
          </cell>
          <cell r="GV151" t="str">
            <v>01. MUNICIPALIDAD PROVINCIAL DE SIHUAS</v>
          </cell>
          <cell r="GW151" t="str">
            <v>01. MUNICIPALIDAD PROVINCIAL DE YUNGAY</v>
          </cell>
          <cell r="GX151" t="str">
            <v>01. MUNICIPALIDAD PROVINCIAL DE ABANCAY</v>
          </cell>
          <cell r="GY151" t="str">
            <v>01. MUNICIPALIDAD PROVINCIAL DE ANDAHUAYLAS</v>
          </cell>
          <cell r="GZ151" t="str">
            <v>01. MUNICIPALIDAD PROVINCIAL DE ANTABAMBA</v>
          </cell>
          <cell r="HA151" t="str">
            <v>01. MUNICIPALIDAD PROVINCIAL DE AYMARAES -CHALHUANCA</v>
          </cell>
          <cell r="HB151" t="str">
            <v>01. MUNICIPALIDAD PROVINCIAL DE COTABAMBAS -TAMBOBAMBA</v>
          </cell>
          <cell r="HC151" t="str">
            <v>01. MUNICIPALIDAD PROVINCIAL DE CHINCHEROS</v>
          </cell>
          <cell r="HD151" t="str">
            <v>01. MUNICIPALIDAD PROVINCIAL DE GRAU -CHUQUIBAMBILLA</v>
          </cell>
          <cell r="HE151" t="str">
            <v>01. MUNICIPALIDAD PROVINCIAL DE AREQUIPA</v>
          </cell>
          <cell r="HF151" t="str">
            <v>01. MUNICIPALIDAD PROVINCIAL DE CAMANA</v>
          </cell>
          <cell r="HG151" t="str">
            <v>01. MUNICIPALIDAD PROVINCIAL DE CARAVELI</v>
          </cell>
          <cell r="HH151" t="str">
            <v>01. MUNICIPALIDAD PROVINCIAL DE CASTILLA -APLAO</v>
          </cell>
          <cell r="HI151" t="str">
            <v>01. MUNICIPALIDAD PROVINCIAL DE CAYLLOMA -CHIVAY</v>
          </cell>
          <cell r="HJ151" t="str">
            <v>01. MUNICIPALIDAD PROVINCIAL DE CONDESUYOS -CHUQUIBAMBA</v>
          </cell>
          <cell r="HK151" t="str">
            <v>01. MUNICIPALIDAD PROVINCIAL DE ISLAY -MOLLENDO</v>
          </cell>
          <cell r="HL151" t="str">
            <v>01. MUNICIPALIDAD PROVINCIAL DE LA UNION -COTAHUASI</v>
          </cell>
          <cell r="HM151" t="str">
            <v>01. MUNICIPALIDAD PROVINCIAL DE HUAMANGA -AYACUCHO</v>
          </cell>
          <cell r="HN151" t="str">
            <v>01. MUNICIPALIDAD PROVINCIAL DE CANGALLO</v>
          </cell>
          <cell r="HO151" t="str">
            <v>01. MUNICIPALIDAD PROVINCIAL DE HUANCA SANCOS -SANCOS</v>
          </cell>
          <cell r="HP151" t="str">
            <v>01. MUNICIPALIDAD PROVINCIAL DE HUANTA</v>
          </cell>
          <cell r="HQ151" t="str">
            <v>01. MUNICIPALIDAD PROVINCIAL DE LA MAR -SAN MIGUEL</v>
          </cell>
          <cell r="HR151" t="str">
            <v>01. MUNICIPALIDAD PROVINCIAL DE LUCANAS -PUQUIO</v>
          </cell>
          <cell r="HS151" t="str">
            <v>01. MUNICIPALIDAD PROVINCIAL DE PARINACOCHAS -CORACORA</v>
          </cell>
          <cell r="HT151" t="str">
            <v>01. MUNICIPALIDAD PROVINCIAL DE PAUCAR DEL SARA SARA -PAUSA</v>
          </cell>
          <cell r="HU151" t="str">
            <v>01. MUNICIPALIDAD PROVINCIAL DE SUCRE -QUEROBAMBA</v>
          </cell>
          <cell r="HV151" t="str">
            <v>01. MUNICIPALIDAD PROVINCIAL DE VICTOR FAJARDO -HUANCAPI</v>
          </cell>
          <cell r="HW151" t="str">
            <v>01. MUNICIPALIDAD PROVINCIAL DE VILCAS HUAMAN</v>
          </cell>
          <cell r="HX151" t="str">
            <v>01. MUNICIPALIDAD PROVINCIAL DE CAJAMARCA</v>
          </cell>
          <cell r="HY151" t="str">
            <v>01. MUNICIPALIDAD PROVINCIAL DE CAJABAMBA</v>
          </cell>
          <cell r="HZ151" t="str">
            <v>01. MUNICIPALIDAD PROVINCIAL DE CELENDIN</v>
          </cell>
          <cell r="IA151" t="str">
            <v>01. MUNICIPALIDAD PROVINCIAL DE CHOTA</v>
          </cell>
          <cell r="IB151" t="str">
            <v>01. MUNICIPALIDAD PROVINCIAL DE CONTUMAZA</v>
          </cell>
          <cell r="IC151" t="str">
            <v>01. MUNICIPALIDAD PROVINCIAL DE CUTERVO</v>
          </cell>
          <cell r="ID151" t="str">
            <v>01. MUNICIPALIDAD PROVINCIAL DE HUALGAYOC -BAMBAMARCA</v>
          </cell>
          <cell r="IE151" t="str">
            <v>01. MUNICIPALIDAD PROVINCIAL DE JAEN</v>
          </cell>
          <cell r="IF151" t="str">
            <v>01. MUNICIPALIDAD PROVINCIAL DE SAN IGNACIO</v>
          </cell>
          <cell r="IG151" t="str">
            <v>01. MUNICIPALIDAD PROVINCIAL DE SAN MARCOS -PEDRO GALVEZ</v>
          </cell>
          <cell r="IH151" t="str">
            <v>01. MUNICIPALIDAD PROVINCIAL DE SAN MIGUEL</v>
          </cell>
          <cell r="II151" t="str">
            <v>01. MUNICIPALIDAD PROVINCIAL DE SAN PABLO</v>
          </cell>
          <cell r="IJ151" t="str">
            <v>01. MUNICIPALIDAD PROVINCIAL DE SANTA CRUZ</v>
          </cell>
          <cell r="IK151" t="str">
            <v>01. MUNICIPALIDAD PROVINCIAL DE CALLAO</v>
          </cell>
          <cell r="IL151" t="str">
            <v>01. MUNICIPALIDAD PROVINCIAL DE CUSCO</v>
          </cell>
          <cell r="IM151" t="str">
            <v>01. MUNICIPALIDAD PROVINCIAL DE ACOMAYO</v>
          </cell>
          <cell r="IN151" t="str">
            <v>01. MUNICIPALIDAD PROVINCIAL DE ANTA</v>
          </cell>
          <cell r="IO151" t="str">
            <v>01. MUNICIPALIDAD PROVINCIAL DE CALCA</v>
          </cell>
          <cell r="IP151" t="str">
            <v>01. MUNICIPALIDAD PROVINCIAL DE CANAS -YANAOCA</v>
          </cell>
          <cell r="IQ151" t="str">
            <v>01. MUNICIPALIDAD PROVINCIAL DE CANCHIS -SICUANI</v>
          </cell>
          <cell r="IR151" t="str">
            <v>01. MUNICIPALIDAD PROVINCIAL DE CHUMBIVILCAS -SANTO TOMAS</v>
          </cell>
          <cell r="IS151" t="str">
            <v>01. MUNICIPALIDAD PROVINCIAL DE ESPINAR</v>
          </cell>
          <cell r="IT151" t="str">
            <v>01. MUNICIPALIDAD PROVINCIAL DE LA CONVENCION -SANTA ANA</v>
          </cell>
          <cell r="IU151" t="str">
            <v>01. MUNICIPALIDAD PROVINCIAL DE PARURO</v>
          </cell>
          <cell r="IV151" t="str">
            <v>01. MUNICIPALIDAD PROVINCIAL DE PAUCARTAMBO</v>
          </cell>
          <cell r="IW151" t="str">
            <v>01. MUNICIPALIDAD PROVINCIAL DE QUISPICANCHI -URCOS</v>
          </cell>
          <cell r="IX151" t="str">
            <v>01. MUNICIPALIDAD PROVINCIAL DE URUBAMBA</v>
          </cell>
          <cell r="IY151" t="str">
            <v>01. MUNICIPALIDAD PROVINCIAL DE HUANCAVELICA</v>
          </cell>
          <cell r="IZ151" t="str">
            <v>01. MUNICIPALIDAD PROVINCIAL DE ACOBAMBA</v>
          </cell>
          <cell r="JA151" t="str">
            <v>01. MUNICIPALIDAD PROVINCIAL DE ANGARAES -LIRCAY</v>
          </cell>
          <cell r="JB151" t="str">
            <v>01. MUNICIPALIDAD PROVINCIAL DE CASTROVIRREYNA</v>
          </cell>
          <cell r="JC151" t="str">
            <v>01. MUNICIPALIDAD PROVINCIAL DE CHURCAMPA</v>
          </cell>
          <cell r="JD151" t="str">
            <v>01. MUNICIPALIDAD PROVINCIAL DE HUAYTARA</v>
          </cell>
          <cell r="JE151" t="str">
            <v>01. MUNICIPALIDAD PROVINCIAL DE TAYACAJA -PAMPAS</v>
          </cell>
          <cell r="JF151" t="str">
            <v>01. MUNICIPALIDAD PROVINCIAL DE HUANUCO</v>
          </cell>
          <cell r="JG151" t="str">
            <v>01. MUNICIPALIDAD PROVINCIAL DE AMBO</v>
          </cell>
          <cell r="JH151" t="str">
            <v>01. MUNICIPALIDAD PROVINCIAL DE DOS DE MAYO -LA UNION</v>
          </cell>
          <cell r="JI151" t="str">
            <v>01. MUNICIPALIDAD PROVINCIAL DE HUACAYBAMBA</v>
          </cell>
          <cell r="JJ151" t="str">
            <v>01. MUNICIPALIDAD PROVINCIAL DE HUAMALIES -LLATA</v>
          </cell>
          <cell r="JK151" t="str">
            <v>01. MUNICIPALIDAD PROVINCIAL DE LEONCIO PRADO -RUPA-RUPA</v>
          </cell>
          <cell r="JL151" t="str">
            <v>01. MUNICIPALIDAD PROVINCIAL DE MARAÑON -HUACRACHUCO</v>
          </cell>
          <cell r="JM151" t="str">
            <v>01. MUNICIPALIDAD PROVINCIAL DE PACHITEA -PANAO</v>
          </cell>
          <cell r="JN151" t="str">
            <v>01. MUNICIPALIDAD PROVINCIAL DE PUERTO INCA</v>
          </cell>
          <cell r="JO151" t="str">
            <v>01. MUNICIPALIDAD PROVINCIAL DE LAURICOCHA -JESUS</v>
          </cell>
          <cell r="JP151" t="str">
            <v>01. MUNICIPALIDAD PROVINCIAL DE YAROWILCA -CHAVINILLO</v>
          </cell>
          <cell r="JQ151" t="str">
            <v>01. MUNICIPALIDAD PROVINCIAL DE ICA</v>
          </cell>
          <cell r="JR151" t="str">
            <v>01. MUNICIPALIDAD PROVINCIAL DE CHINCHA -CHINCHA ALTA</v>
          </cell>
          <cell r="JS151" t="str">
            <v>01. MUNICIPALIDAD PROVINCIAL DE NASCA</v>
          </cell>
          <cell r="JT151" t="str">
            <v>01. MUNICIPALIDAD PROVINCIAL DE PALPA</v>
          </cell>
          <cell r="JU151" t="str">
            <v>01. MUNICIPALIDAD PROVINCIAL DE PISCO</v>
          </cell>
          <cell r="JV151" t="str">
            <v>01. MUNICIPALIDAD PROVINCIAL DE HUANCAYO</v>
          </cell>
          <cell r="JW151" t="str">
            <v>01. MUNICIPALIDAD PROVINCIAL DE CONCEPCION</v>
          </cell>
          <cell r="JX151" t="str">
            <v>01. MUNICIPALIDAD PROVINCIAL DE CHANCHAMAYO</v>
          </cell>
          <cell r="JY151" t="str">
            <v>01. MUNICIPALIDAD PROVINCIAL DE JAUJA</v>
          </cell>
          <cell r="JZ151" t="str">
            <v>01. MUNICIPALIDAD PROVINCIAL DE JUNIN</v>
          </cell>
          <cell r="KA151" t="str">
            <v>01. MUNICIPALIDAD PROVINCIAL DE SATIPO</v>
          </cell>
          <cell r="KB151" t="str">
            <v>01. MUNICIPALIDAD PROVINCIAL DE TARMA</v>
          </cell>
          <cell r="KC151" t="str">
            <v>01. MUNICIPALIDAD PROVINCIAL DE YAULI -LA OROYA</v>
          </cell>
          <cell r="KD151" t="str">
            <v>01. MUNICIPALIDAD PROVINCIAL DE CHUPACA</v>
          </cell>
          <cell r="KE151" t="str">
            <v>01. MUNICIPALIDAD PROVINCIAL DE TRUJILLO</v>
          </cell>
          <cell r="KF151" t="str">
            <v>01. MUNICIPALIDAD PROVINCIAL DE ASCOPE</v>
          </cell>
          <cell r="KG151" t="str">
            <v>01. MUNICIPALIDAD PROVINCIAL DE BOLIVAR</v>
          </cell>
          <cell r="KH151" t="str">
            <v>01. MUNICIPALIDAD PROVINCIAL DE CHEPEN</v>
          </cell>
          <cell r="KI151" t="str">
            <v>01. MUNICIPALIDAD PROVINCIAL DE JULCAN</v>
          </cell>
          <cell r="KJ151" t="str">
            <v>01. MUNICIPALIDAD PROVINCIAL DE OTUZCO</v>
          </cell>
          <cell r="KK151" t="str">
            <v>01. MUNICIPALIDAD PROVINCIAL DE PACASMAYO -SAN PEDRO DE LLOC</v>
          </cell>
          <cell r="KL151" t="str">
            <v>01. MUNICIPALIDAD PROVINCIAL DE PATAZ -TAYABAMBA</v>
          </cell>
          <cell r="KM151" t="str">
            <v>01. MUNICIPALIDAD PROVINCIAL DE SANCHEZ CARRION -HUAMACHUCO</v>
          </cell>
          <cell r="KN151" t="str">
            <v>01. MUNICIPALIDAD PROVINCIAL DE SANTIAGO DE CHUCO</v>
          </cell>
          <cell r="KO151" t="str">
            <v>01. MUNICIPALIDAD PROVINCIAL DE GRAN CHIMU -CASCAS</v>
          </cell>
          <cell r="KP151" t="str">
            <v>01. MUNICIPALIDAD PROVINCIAL DE VIRU</v>
          </cell>
          <cell r="KQ151" t="str">
            <v>01. MUNICIPALIDAD PROVINCIAL DE CHICLAYO</v>
          </cell>
          <cell r="KR151" t="str">
            <v>01. MUNICIPALIDAD PROVINCIAL DE FERREÑAFE</v>
          </cell>
          <cell r="KS151" t="str">
            <v>01. MUNICIPALIDAD PROVINCIAL DE LAMBAYEQUE</v>
          </cell>
          <cell r="KT151" t="str">
            <v>01. MUNICIPALIDAD METROPOLITANA DE LIMA</v>
          </cell>
          <cell r="KU151" t="str">
            <v>01. MUNICIPALIDAD PROVINCIAL DE BARRANCA</v>
          </cell>
          <cell r="KV151" t="str">
            <v>01. MUNICIPALIDAD PROVINCIAL DE CAJATAMBO</v>
          </cell>
          <cell r="KW151" t="str">
            <v>01. MUNICIPALIDAD PROVINCIAL DE CANTA</v>
          </cell>
          <cell r="KX151" t="str">
            <v>01. MUNICIPALIDAD PROVINCIAL DE CAÑETE -SAN VICENTE DE CAÑETE</v>
          </cell>
          <cell r="KY151" t="str">
            <v>01. MUNICIPALIDAD PROVINCIAL DE HUARAL</v>
          </cell>
          <cell r="KZ151" t="str">
            <v>01. MUNICIPALIDAD PROVINCIAL DE HUAROCHIRI -MATUCANA</v>
          </cell>
          <cell r="LA151" t="str">
            <v>01. MUNICIPALIDAD PROVINCIAL DE HUAURA -HUACHO</v>
          </cell>
          <cell r="LB151" t="str">
            <v>01. MUNICIPALIDAD PROVINCIAL DE OYON</v>
          </cell>
          <cell r="LC151" t="str">
            <v>01. MUNICIPALIDAD PROVINCIAL DE YAUYOS</v>
          </cell>
          <cell r="LD151" t="str">
            <v>01. MUNICIPALIDAD PROVINCIAL DE MAYNAS -IQUITOS</v>
          </cell>
          <cell r="LE151" t="str">
            <v>01. MUNICIPALIDAD PROVINCIAL DE ALTO AMAZONAS -YURIMAGUAS</v>
          </cell>
          <cell r="LF151" t="str">
            <v>01. MUNICIPALIDAD PROVINCIAL DE LORETO -NAUTA</v>
          </cell>
          <cell r="LG151" t="str">
            <v>01. MUNICIPALIDAD PROVINCIAL DE MARISCAL RAMON CASTILLA -RAMON CASTILLA</v>
          </cell>
          <cell r="LH151" t="str">
            <v>01. MUNICIPALIDAD PROVINCIAL DE REQUENA</v>
          </cell>
          <cell r="LI151" t="str">
            <v>01. MUNICIPALIDAD PROVINCIAL DE UCAYALI -CONTAMANA</v>
          </cell>
          <cell r="LJ151" t="str">
            <v>01. MUNICIPALIDAD DISTRITAL DE BARRANCA</v>
          </cell>
          <cell r="LK151" t="str">
            <v>01. MUNICIPALIDAD PROVINCIAL DE PUTUMAYO</v>
          </cell>
          <cell r="LL151" t="str">
            <v>01. MUNICIPALIDAD PROVINCIAL DE TAMBOPATA</v>
          </cell>
          <cell r="LM151" t="str">
            <v>01. MUNICIPALIDAD PROVINCIAL DE MANU</v>
          </cell>
          <cell r="LN151" t="str">
            <v>01. MUNICIPALIDAD PROVINCIAL DE TAHUAMANU -IÑAPARI</v>
          </cell>
          <cell r="LO151" t="str">
            <v>01. MUNICIPALIDAD PROVINCIAL DE MARISCAL NIETO -MOQUEGUA</v>
          </cell>
          <cell r="LP151" t="str">
            <v>01. MUNICIPALIDAD PROVINCIAL DE GENERAL SANCHEZ CERRO -OMATE</v>
          </cell>
          <cell r="LQ151" t="str">
            <v>01. MUNICIPALIDAD PROVINCIAL DE ILO</v>
          </cell>
          <cell r="LR151" t="str">
            <v>01. MUNICIPALIDAD PROVINCIAL DE PASCO -CHAUPIMARCA</v>
          </cell>
          <cell r="LS151" t="str">
            <v>01. MUNICIPALIDAD PROVINCIAL DE DANIEL ALCIDES CARRION -YANAHUANCA</v>
          </cell>
          <cell r="LT151" t="str">
            <v>01. MUNICIPALIDAD PROVINCIAL DE OXAPAMPA</v>
          </cell>
          <cell r="LU151" t="str">
            <v>01. MUNICIPALIDAD PROVINCIAL DE PIURA</v>
          </cell>
          <cell r="LV151" t="str">
            <v>01. MUNICIPALIDAD PROVINCIAL DE AYABACA</v>
          </cell>
          <cell r="LW151" t="str">
            <v>01. MUNICIPALIDAD PROVINCIAL DE HUANCABAMBA</v>
          </cell>
          <cell r="LX151" t="str">
            <v>01. MUNICIPALIDAD PROVINCIAL DE MORROPON -CHULUCANAS</v>
          </cell>
          <cell r="LY151" t="str">
            <v>01. MUNICIPALIDAD PROVINCIAL DE PAITA</v>
          </cell>
          <cell r="LZ151" t="str">
            <v>01. MUNICIPALIDAD PROVINCIAL DE SULLANA</v>
          </cell>
          <cell r="MA151" t="str">
            <v>01. MUNICIPALIDAD PROVINCIAL DE TALARA -PARIÑAS</v>
          </cell>
          <cell r="MB151" t="str">
            <v>01. MUNICIPALIDAD PROVINCIAL DE SECHURA</v>
          </cell>
          <cell r="MC151" t="str">
            <v>01. MUNICIPALIDAD PROVINCIAL DE PUNO</v>
          </cell>
          <cell r="MD151" t="str">
            <v>01. MUNICIPALIDAD PROVINCIAL DE AZANGARO</v>
          </cell>
          <cell r="ME151" t="str">
            <v>01. MUNICIPALIDAD PROVINCIAL DE CARABAYA -MACUSANI</v>
          </cell>
          <cell r="MF151" t="str">
            <v>01. MUNICIPALIDAD PROVINCIAL DE CHUCUITO -JULI</v>
          </cell>
          <cell r="MG151" t="str">
            <v>01. MUNICIPALIDAD PROVINCIAL DE EL COLLAO -ILAVE</v>
          </cell>
          <cell r="MH151" t="str">
            <v>01. MUNICIPALIDAD PROVINCIAL DE HUANCANE</v>
          </cell>
          <cell r="MI151" t="str">
            <v>01. MUNICIPALIDAD PROVINCIAL DE LAMPA</v>
          </cell>
          <cell r="MJ151" t="str">
            <v>01. MUNICIPALIDAD PROVINCIAL DE MELGAR -AYAVIRI</v>
          </cell>
          <cell r="MK151" t="str">
            <v>01. MUNICIPALIDAD PROVINCIAL DE MOHO</v>
          </cell>
          <cell r="ML151" t="str">
            <v>01. MUNICIPALIDAD PROVINCIAL DE SAN ANTONIO DE PUTINA -PUTINA</v>
          </cell>
          <cell r="MM151" t="str">
            <v>01. MUNICIPALIDAD PROVINCIAL DE SAN ROMAN -JULIACA</v>
          </cell>
          <cell r="MN151" t="str">
            <v>01. MUNICIPALIDAD PROVINCIAL DE SANDIA</v>
          </cell>
          <cell r="MO151" t="str">
            <v>01. MUNICIPALIDAD PROVINCIAL DE YUNGUYO</v>
          </cell>
          <cell r="MP151" t="str">
            <v>01. MUNICIPALIDAD PROVINCIAL DE MOYOBAMBA</v>
          </cell>
          <cell r="MQ151" t="str">
            <v>01. MUNICIPALIDAD PROVINCIAL DE BELLAVISTA</v>
          </cell>
          <cell r="MR151" t="str">
            <v>01. MUNICIPALIDAD PROVINCIAL DE EL DORADO -SAN JOSE DE SISA</v>
          </cell>
          <cell r="MS151" t="str">
            <v>01. MUNICIPALIDAD PROVINCIAL DE HUALLAGA -SAPOSOA</v>
          </cell>
          <cell r="MT151" t="str">
            <v>01. MUNICIPALIDAD PROVINCIAL DE LAMAS</v>
          </cell>
          <cell r="MU151" t="str">
            <v>01. MUNICIPALIDAD PROVINCIAL DE MARISCAL CACERES -JUANJUI</v>
          </cell>
          <cell r="MV151" t="str">
            <v>01. MUNICIPALIDAD PROVINCIAL DE PICOTA</v>
          </cell>
          <cell r="MW151" t="str">
            <v>01. MUNICIPALIDAD PROVINCIAL DE RIOJA</v>
          </cell>
          <cell r="MX151" t="str">
            <v>01. MUNICIPALIDAD PROVINCIAL DE SAN MARTIN -TARAPOTO</v>
          </cell>
          <cell r="MY151" t="str">
            <v>01. MUNICIPALIDAD PROVINCIAL DE TOCACHE</v>
          </cell>
          <cell r="MZ151" t="str">
            <v>01. MUNICIPALIDAD PROVINCIAL DE TACNA</v>
          </cell>
          <cell r="NA151" t="str">
            <v>01. MUNICIPALIDAD PROVINCIAL DE CANDARAVE</v>
          </cell>
          <cell r="NB151" t="str">
            <v>01. MUNICIPALIDAD PROVINCIAL DE JORGE BASADRE -LOCUMBA</v>
          </cell>
          <cell r="NC151" t="str">
            <v>01. MUNICIPALIDAD PROVINCIAL DE TARATA</v>
          </cell>
          <cell r="ND151" t="str">
            <v>01. MUNICIPALIDAD PROVINCIAL DE TUMBES</v>
          </cell>
          <cell r="NE151" t="str">
            <v>01. MUNICIPALIDAD PROVINCIAL DE CONTRALMIRANTE VILLAR -ZORRITOS</v>
          </cell>
          <cell r="NF151" t="str">
            <v>01. MUNICIPALIDAD PROVINCIAL DE ZARUMILLA</v>
          </cell>
          <cell r="NG151" t="str">
            <v>01. MUNICIPALIDAD PROVINCIAL DE CORONEL PORTILLO -CALLARIA</v>
          </cell>
          <cell r="NH151" t="str">
            <v>01. MUNICIPALIDAD PROVINCIAL DE ATALAYA -RAIMONDI</v>
          </cell>
          <cell r="NI151" t="str">
            <v>01. MUNICIPALIDAD PROVINCIAL DE PADRE ABAD</v>
          </cell>
          <cell r="NJ151" t="str">
            <v>01. MUNICIPALIDAD PROVINCIAL DE PURUS</v>
          </cell>
          <cell r="NK151" t="str">
            <v>001. MANCOMUNIDAD MUNICIPAL DE LA AMAZONIA DE PUNO</v>
          </cell>
          <cell r="NL151" t="str">
            <v>002. MANCOMUNIDAD MUNICIPAL DE USCOVILCA</v>
          </cell>
          <cell r="NM151" t="str">
            <v>003. MANCOMUNIDAD MUNICIPAL DEL VALLE DE LA LECHE</v>
          </cell>
          <cell r="NN151" t="str">
            <v>004. MANCOMUNIDAD MUNICIPAL DE SALHUANA</v>
          </cell>
          <cell r="NO151" t="str">
            <v>005. MANCOMUNIDAD MUNICIPAL VALLE SUR - CUSCO</v>
          </cell>
          <cell r="NP151" t="str">
            <v>006. MANCOMUNIDAD MUNICIPAL DE HUAYTAPALLANA</v>
          </cell>
          <cell r="NQ151" t="str">
            <v>007. MANCOMUNIDAD MUNICIPAL DE QAPAQ ÑAN</v>
          </cell>
          <cell r="NR151" t="str">
            <v>009. MANCOMUNIDAD MUNICIPAL INTEGRACIÓN FRONTERIZA COLLPA</v>
          </cell>
          <cell r="NS151" t="str">
            <v>010. MANCOMUNIDAD MUNICIPAL FRENTE NORTE DEL ILUCÁN</v>
          </cell>
          <cell r="NT151" t="str">
            <v>011. MANCOMUNIDAD MUNICIPAL DEL NORTE DE CELENDIN</v>
          </cell>
          <cell r="NU151" t="str">
            <v>015. MANCOMUNIDAD MUNICIPAL TALLÁN</v>
          </cell>
          <cell r="NV151" t="str">
            <v>017. MANCOMUNIDAD MUNICIPAL NUEVA REQUENA - PADRE MARQUEZ-NR-PM</v>
          </cell>
          <cell r="NW151" t="str">
            <v>019. MANCOMUNIDAD MUNICIPAL CUENCA MANTARO - MANTARO</v>
          </cell>
          <cell r="NX151" t="str">
            <v>020. MANCOMUNIDAD MUNICIPAL CUENCA DEL MANTARO VIZCATÁN - VRAE</v>
          </cell>
          <cell r="NY151" t="str">
            <v>021. MANCOMUNIDAD MUNICIPAL DE LA QUEBRADA DEL MANTARO</v>
          </cell>
          <cell r="NZ151" t="str">
            <v>024. MANCOMUNIDAD MUNICIPAL DE LA SUBCUENCA DEL RIO CHIPILLICO</v>
          </cell>
          <cell r="OA151" t="str">
            <v>025. MANCOMUNIDAD MUNICIPAL TUPAC AMARU II</v>
          </cell>
          <cell r="OB151" t="str">
            <v>026. MANCOMUNIDAD MUNICIPAL DE LA CUENCA VALLE DE LURÍN</v>
          </cell>
          <cell r="OC151" t="str">
            <v>027. MANCOMUNIDAD MUNICIPAL DEL CORREDOR MANTARO</v>
          </cell>
          <cell r="OD151" t="str">
            <v>028. MANCOMUNIDAD MUNICIPAL DE HATUN HUAYLAS</v>
          </cell>
          <cell r="OE151" t="str">
            <v>030. MANCOMUNIDAD MUNICIPAL ANGARAES SUR</v>
          </cell>
          <cell r="OF151" t="str">
            <v>031. MANCOMUNIDAD MUNICIPAL LIMA CENTRO</v>
          </cell>
          <cell r="OG151" t="str">
            <v>032. MANCOMUNIDAD MUNICIPAL DE LA CUENCA DEL RÍO SANTO TOMÁS</v>
          </cell>
          <cell r="OH151" t="str">
            <v>036. MANCOMUNIDAD MUNICIPAL DEL VALLE SANTA EULALIA</v>
          </cell>
          <cell r="OI151" t="str">
            <v>037. MANCOMUNIDAD MUNICIPAL DEL VALLE FORTALEZA Y DEL SANTA</v>
          </cell>
          <cell r="OJ151" t="str">
            <v>038. MANCOMUNIDAD MUNICIPAL MARGEN DERECHA DE CAYLLOMA</v>
          </cell>
          <cell r="OK151" t="str">
            <v>039. MANCOMUNIDAD MUNICIPAL DE LAS CABEZADAS DEL SUR DE LUCANAS - AYACUCHO</v>
          </cell>
          <cell r="OL151" t="str">
            <v>040. MANCOMUNIDAD MUNICIPAL SEÑOR CAUTIVO DE AYABACA</v>
          </cell>
          <cell r="OM151" t="str">
            <v>042. MANCOMUNIDAD MUNICIPAL WARAQ</v>
          </cell>
          <cell r="ON151" t="str">
            <v>043. MANCOMUNIDAD MUNICIPAL CUENCA DEL RIO CUMBAZA</v>
          </cell>
          <cell r="OO151" t="str">
            <v>045. MANCOMUNIDAD MUNICIPAL TRES CUENCAS : SANTA - FORTALEZA - PATIVILCA</v>
          </cell>
          <cell r="OP151" t="str">
            <v>047. MANCOMUNIDAD MUNICIPAL DE LOS DISTRITOS DE OXAPAMPA</v>
          </cell>
          <cell r="OQ151" t="str">
            <v>049. MANCOMUNIDAD MUNICIPAL LIMA SUR</v>
          </cell>
          <cell r="OR151" t="str">
            <v>054. MANCOMUNIDAD MUNICIPAL VRAEM DEL NORTE</v>
          </cell>
          <cell r="OS151" t="str">
            <v>055. MANCOMUNIDAD MUNICIPAL DE CUENCAS DE SELVA CENTRAL</v>
          </cell>
          <cell r="OT151" t="str">
            <v>056. MANCOMUNIDAD MUNICIPAL DEL NOR ORIENTE DEL PERÚ</v>
          </cell>
          <cell r="OU151" t="str">
            <v>001. UNIVERSIDAD NACIONAL DIEGO QUISPE TITO</v>
          </cell>
          <cell r="OV151" t="str">
            <v>001. UNIVERSIDAD NACIONAL DE MÚSICA</v>
          </cell>
          <cell r="OW151" t="str">
            <v>001. UNIVERSIDAD NACIONAL DANIEL ALOMIA ROBLES</v>
          </cell>
          <cell r="OX151" t="str">
            <v>008. MANCOMUNIDAD MUNICIPAL DE PARAMOS Y CUENCAS DEL JAEN</v>
          </cell>
          <cell r="OY151" t="str">
            <v>012. MANCOMUNIDAD MUNICIPAL LOS ANDES SUR AYACUCHO AREQUIPA</v>
          </cell>
          <cell r="OZ151" t="str">
            <v>013. MANCOMUNIDAD MUNICIPAL DEL VALLE DE LOS VOLCANES</v>
          </cell>
          <cell r="PA151" t="str">
            <v>014. MANCOMUNIDAD MUNICIPAL DE LA CUENCA DEL RIO SAN JUAN</v>
          </cell>
          <cell r="PB151" t="str">
            <v>016. MANCOMUNIDAD MUNICIPAL LIMA ESTE</v>
          </cell>
          <cell r="PC151" t="str">
            <v>018. MANCOMUNIDAD MUNICIPAL LOS WARI - MANWARI</v>
          </cell>
          <cell r="PD151" t="str">
            <v>022. MANCOMUNIDAD MUNICIPAL UNION DE MUNICIPALIDADES ANDINAS DEL SUR - UMASUR</v>
          </cell>
          <cell r="PE151" t="str">
            <v>023. MANCOMUNIDAD MUNICIPAL RIO CACHI - MANRIOCACHI</v>
          </cell>
          <cell r="PF151" t="str">
            <v>029. MANCOMUNIDAD MUNICIPAL CUENCA CACHI</v>
          </cell>
          <cell r="PG151" t="str">
            <v>033. MANCOMUNIDAD MUNICIPAL CHILLAOS - REGION AMAZONAS</v>
          </cell>
          <cell r="PH151" t="str">
            <v>034. MANCOMUNIDAD MUNICIPAL QHAPAQ QOLLA</v>
          </cell>
          <cell r="PI151" t="str">
            <v>035. MANCOMUNIDAD MUNICIPAL LIMA NORTE</v>
          </cell>
          <cell r="PJ151" t="str">
            <v>041. MANCOMUNIDAD MUNICIPAL DEL YACUS</v>
          </cell>
          <cell r="PK151" t="str">
            <v>044. MANCOMUNIDAD MUNICIPAL DEL VALLE DE YANAMARCA</v>
          </cell>
          <cell r="PL151" t="str">
            <v>046. MANCOMUNIDAD MUNICIPAL CIRCUITO MOCHICA</v>
          </cell>
          <cell r="PM151" t="str">
            <v>048. MANCOMUNIDAD MUNICIPAL FORESTACION SIN FRONTERAS</v>
          </cell>
          <cell r="PN151" t="str">
            <v>050. MANCOMUNIDAD MUNICIPAL DE LAS CUENCAS DEL CHOTANO-CONCHANO MANUEL JOSE BECERRA SILVA</v>
          </cell>
          <cell r="PO151" t="str">
            <v>051. MANCOMUNIDAD MUNICIPAL QANCHI DE LA PROVINCIA DE CANCHIS</v>
          </cell>
          <cell r="PP151" t="str">
            <v>052. MANCOMUNIDAD MUNICIPAL POR LA INTEGRACION DE SAN MARTIN Y LORETO</v>
          </cell>
          <cell r="PQ151" t="str">
            <v>053. MANCOMUNIDAD MUNICIPAL CUENCA MISHQUIYACU - SAUCE</v>
          </cell>
          <cell r="PR151" t="str">
            <v>057. MANCOMUNIDAD MUNICIPAL CONO NORTE - HUANCAVELICA</v>
          </cell>
          <cell r="PS151" t="str">
            <v>058. MANCOMUNIDAD MUNICIPAL CUENCA DEL MANTARO HUANCHUY - VRAEM</v>
          </cell>
          <cell r="PT151" t="str">
            <v>008. MANCOMUNIDAD MUNICIPAL DE PÁRAMOS Y CUENCAS DEL JAEN</v>
          </cell>
          <cell r="PU151" t="str">
            <v>045. MANCOMUNIDAD MUNICIPAL TRES CUENCAS : SANTA - FORTALEZA - PATIVILCA</v>
          </cell>
          <cell r="PV151" t="str">
            <v>048. MANCOMUNIDAD MUNICIPAL FORESTACIÓN SIN FRONTERAS</v>
          </cell>
          <cell r="PW151" t="str">
            <v>050. MANCOMUNIDAD MUNICIPAL DE LAS CUENCAS DEL CHOTANO-CONCHANO "MANUEL JOSÉ BECERRA SILVA"</v>
          </cell>
          <cell r="PX151" t="str">
            <v>051. MANCOMUNIDAD MUNICIPAL Q'ANCHI DE LA PROVINCIA DE CANCHIS</v>
          </cell>
          <cell r="PY151" t="str">
            <v>052. MANCOMUNIDAD MUNICIPAL POR LA INTEGRACIÓN DE SAN MARTÍN Y LORETO</v>
          </cell>
          <cell r="PZ151" t="str">
            <v>059. MANCOMUNIDAD MUNICIPAL DE LA CUENCA SUR ORIENTAL DE AREQUIPA</v>
          </cell>
          <cell r="QA151" t="str">
            <v>060. MANCOMUNIDAD MUNICIPAL ECOTURISTICA REGIÓN LIMA</v>
          </cell>
          <cell r="QB151" t="str">
            <v>061. MANCOMUNIDAD MUNICIPAL TILACANCHA</v>
          </cell>
          <cell r="QC151" t="str">
            <v>062. MANCOMUNIDAD MUNICIPAL VALLE DE LAS CATARATAS</v>
          </cell>
          <cell r="QD151" t="str">
            <v>063. MANCOMUNIDAD MUNICIPAL ALTO UTCUBAMBA</v>
          </cell>
          <cell r="QE151" t="str">
            <v>064. MANCOMUNIDAD MUNICIPAL AMUVRAE</v>
          </cell>
          <cell r="QF151" t="str">
            <v>065. MANCOMUNIDAD MUNICIPAL VALLE SAGRADO DE LOS INCAS</v>
          </cell>
          <cell r="QG151" t="str">
            <v>066. MANCOMUNIDAD MUNICIPAL SIMÓN RODRÍGUEZ</v>
          </cell>
          <cell r="QH151" t="str">
            <v>067. MANCOMUNIDAD MUNICIPAL VALLE SHOCOL</v>
          </cell>
          <cell r="QI151" t="str">
            <v>068. MANCOMUNIDAD MUNICIPAL ECOTURÍSTICA DE LA RESISTENCIA INCA MACHUPICCHU CHOQUEQUIRAO</v>
          </cell>
          <cell r="QJ151" t="str">
            <v>069. MANCOMUNIDAD MUNICIPAL AMAZÓNICA DE LA PROVINCIA DE LA CONVENCIÓN</v>
          </cell>
        </row>
        <row r="152">
          <cell r="A152" t="str">
            <v>017. AUTORIDAD PARA LA RECONSTRUCCIÓN CON CAMBIOS - RCC</v>
          </cell>
          <cell r="B152"/>
          <cell r="C152"/>
          <cell r="D152"/>
          <cell r="E152" t="str">
            <v>006. UNIDAD DE GESTIÓN DE APOYO AL DESARROLLO SOSTENIBLE DEL VRAEM</v>
          </cell>
          <cell r="F152"/>
          <cell r="G152"/>
          <cell r="H152"/>
          <cell r="I152"/>
          <cell r="J152"/>
          <cell r="K152"/>
          <cell r="L152"/>
          <cell r="M152" t="str">
            <v>002. FONDO NACIONAL DE DESARROLLO CIENTÍFICO, TECNOLÓGICO Y DE INNOVACIÓN TECNOLÓGICA - FONDECYT</v>
          </cell>
          <cell r="N152"/>
          <cell r="O152" t="str">
            <v>002. MC - CUSCO</v>
          </cell>
          <cell r="P152"/>
          <cell r="Q152"/>
          <cell r="R152"/>
          <cell r="S152" t="str">
            <v>002. UNIDAD DE COORDINACION DE PROYECTOS DEL PODER JUDICIAL</v>
          </cell>
          <cell r="T152"/>
          <cell r="U152" t="str">
            <v>002. CONSERVACION DE BOSQUES</v>
          </cell>
          <cell r="V152"/>
          <cell r="W152"/>
          <cell r="X152"/>
          <cell r="Y152"/>
          <cell r="Z152"/>
          <cell r="AA152"/>
          <cell r="AB152"/>
          <cell r="AC152" t="str">
            <v>003. PROGRAMA MODERNIZACION DEL SISTEMA DE ADMINISTRACION DE JUSTICIA</v>
          </cell>
          <cell r="AD152" t="str">
            <v>002. OFICINA REGIONAL LIMA</v>
          </cell>
          <cell r="AE152" t="str">
            <v>002. SUNARP, SEDE LIMA</v>
          </cell>
          <cell r="AF152" t="str">
            <v>002. DIRECCION DE ECONOMIA Y FINANZAS DE LA PNP</v>
          </cell>
          <cell r="AG152"/>
          <cell r="AH152"/>
          <cell r="AI152"/>
          <cell r="AJ152"/>
          <cell r="AK152"/>
          <cell r="AL152" t="str">
            <v>002. ADMINISTRACION DE LA DEUDA</v>
          </cell>
          <cell r="AM152"/>
          <cell r="AN152" t="str">
            <v>002. INVERSION PUBLICA - SUNAT</v>
          </cell>
          <cell r="AO152"/>
          <cell r="AP152"/>
          <cell r="AQ152"/>
          <cell r="AR152"/>
          <cell r="AS152" t="str">
            <v>002. USE 02 SAN MARTIN DE PORRES</v>
          </cell>
          <cell r="AT152"/>
          <cell r="AU152"/>
          <cell r="AV152"/>
          <cell r="AW152"/>
          <cell r="AX152"/>
          <cell r="AY152"/>
          <cell r="AZ152"/>
          <cell r="BA152"/>
          <cell r="BB152" t="str">
            <v>002. INICTEL - UNI</v>
          </cell>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cell r="CO152"/>
          <cell r="CP152"/>
          <cell r="CQ152"/>
          <cell r="CR152"/>
          <cell r="CS152"/>
          <cell r="CT152"/>
          <cell r="CU152" t="str">
            <v>005. INSTITUTO NACIONAL DE SALUD MENTAL</v>
          </cell>
          <cell r="CV152" t="str">
            <v>004. FORTALECIMIENTO DEL SISTEMA NACIONAL DE VIGILANCIA EN SALUD PÚBLICA</v>
          </cell>
          <cell r="CW152"/>
          <cell r="CX152" t="str">
            <v>002. FONDO INTANGIBLE SOLIDARIO DE SALUD - FISSAL</v>
          </cell>
          <cell r="CY152"/>
          <cell r="CZ152" t="str">
            <v>002. PROGRAMA NACIONAL DE EMPLEO JUVENIL "JÓVENES PRODUCTIVOS"</v>
          </cell>
          <cell r="DA152"/>
          <cell r="DB152" t="str">
            <v>006. PROGRAMA SUBSECTORIAL DE IRRIGACION - PSI</v>
          </cell>
          <cell r="DC152"/>
          <cell r="DD152" t="str">
            <v>002. PROGRAMA DE DESARROLLO DE SANIDAD AGROPECUARIA - PRODESA</v>
          </cell>
          <cell r="DE152" t="str">
            <v>013. ESTACION EXPERIMENTAL AGRARIA EL PORVENIR - SAN MARTIN</v>
          </cell>
          <cell r="DF152" t="str">
            <v>002. MODERNIZACION DE LA GESTION DE LOS RECURSOS HIDRICOS</v>
          </cell>
          <cell r="DG152" t="str">
            <v>002. PROGRAMA DE DESARROLLO FORESTAL SOSTENIBLE, INCLUSIVO Y COMPETITIVO EN LA AMAZONIA PERUANA</v>
          </cell>
          <cell r="DH152" t="str">
            <v>005. DIRECCION GENERAL DE ELECTRIFICACION RURAL</v>
          </cell>
          <cell r="DI152"/>
          <cell r="DJ152"/>
          <cell r="DK152" t="str">
            <v>002. GESTIÓN DE PROYECTOS Y FORTALECIMIENTO DE CAPACIDADES</v>
          </cell>
          <cell r="DL152"/>
          <cell r="DM152"/>
          <cell r="DN152" t="str">
            <v>003. GERENCIA ADMINISTRATIVA DE AREQUIPA</v>
          </cell>
          <cell r="DO152"/>
          <cell r="DP152"/>
          <cell r="DQ152"/>
          <cell r="DR152" t="str">
            <v>002. COMANDO CONJUNTO DE LAS FUERZAS ARMADAS</v>
          </cell>
          <cell r="DS152"/>
          <cell r="DT152"/>
          <cell r="DU152"/>
          <cell r="DV152"/>
          <cell r="DW152"/>
          <cell r="DX152"/>
          <cell r="DY152" t="str">
            <v>002. MEJORA DE LA CALIDAD DE SERVICIOS REGISTRALES - RENIEC</v>
          </cell>
          <cell r="DZ152"/>
          <cell r="EA152" t="str">
            <v>004. PLAN COPESCO NACIONAL</v>
          </cell>
          <cell r="EB152"/>
          <cell r="EC152" t="str">
            <v>007. PROVIAS NACIONAL</v>
          </cell>
          <cell r="ED152"/>
          <cell r="EE152"/>
          <cell r="EF152"/>
          <cell r="EG152" t="str">
            <v>004. PROGRAMA NACIONAL DE SANEAMIENTO URBANO</v>
          </cell>
          <cell r="EH152"/>
          <cell r="EI152"/>
          <cell r="EJ152" t="str">
            <v>002. SERVICIOS DE SANEAMIENTO TUMBES</v>
          </cell>
          <cell r="EK152" t="str">
            <v>003. CREACIÓN Y MEJORAMIENTO DEL SERVICIO DE CATASTRO EN DISTRITOS SELECCIONADOS DE LAS PROVINCIAS DE LIMA, LAMBAYEQUE, CHICLAYO Y PIURA</v>
          </cell>
          <cell r="EL152" t="str">
            <v>003. FOMENTO AL CONSUMO HUMANO DIRECTO - A COMER PESCADO</v>
          </cell>
          <cell r="EM152"/>
          <cell r="EN152"/>
          <cell r="EO152"/>
          <cell r="EP152"/>
          <cell r="EQ152"/>
          <cell r="ER152" t="str">
            <v>006. PROGRAMA INTEGRAL NACIONAL PARA EL BIENESTAR FAMILIAR - INABIF</v>
          </cell>
          <cell r="ES152"/>
          <cell r="ET152" t="str">
            <v>003. PROGRAMA NACIONAL CUNA MAS -PNCM</v>
          </cell>
          <cell r="EU152"/>
          <cell r="EV152"/>
          <cell r="EW152" t="str">
            <v>002. GERENCIA SUB REGIONAL BAGUA</v>
          </cell>
          <cell r="EX152" t="str">
            <v>003. SUB REGION PACIFICO</v>
          </cell>
          <cell r="EY152" t="str">
            <v>002. SEDE CHANKA</v>
          </cell>
          <cell r="EZ152" t="str">
            <v>002. TRABAJO AREQUIPA</v>
          </cell>
          <cell r="FA152" t="str">
            <v>008. PROGRAMA REGIONAL DE IRRIGACION Y DESARROLLO RURAL INTEGRADO - PRIDER</v>
          </cell>
          <cell r="FB152" t="str">
            <v>002. CHOTA</v>
          </cell>
          <cell r="FC152" t="str">
            <v>002. PLAN COPESCO</v>
          </cell>
          <cell r="FD152" t="str">
            <v>002. GERENCIA SUB-REGIONAL TAYACAJA</v>
          </cell>
          <cell r="FE152" t="str">
            <v>100. AGRICULTURA HUANUCO</v>
          </cell>
          <cell r="FF152" t="str">
            <v>002. PROYECTO ESPECIAL TAMBO-CCARACOCHA</v>
          </cell>
          <cell r="FG152" t="str">
            <v>002. PRODUCCION JUNIN</v>
          </cell>
          <cell r="FH152" t="str">
            <v>005. PROYECTO ESPECIAL CHAVIMOCHIC</v>
          </cell>
          <cell r="FI152" t="str">
            <v>002. PROYECTO ESPECIAL OLMOS - TINAJONES</v>
          </cell>
          <cell r="FJ152" t="str">
            <v>002. ALTO AMAZONAS - YURIMAGUAS</v>
          </cell>
          <cell r="FK152" t="str">
            <v>002. SUB REGION MANU</v>
          </cell>
          <cell r="FL152" t="str">
            <v>002. PROYECTO ESPECIAL PASTO GRANDE</v>
          </cell>
          <cell r="FM152" t="str">
            <v>002. PASCO - SELVA CENTRAL</v>
          </cell>
          <cell r="FN152" t="str">
            <v>002. GERENCIA LUCIANO CASTILLO COLONNA</v>
          </cell>
          <cell r="FO152" t="str">
            <v>002. PRODUCCION PUNO</v>
          </cell>
          <cell r="FP152" t="str">
            <v>002. ALTO HUALLAGA - TOCACHE</v>
          </cell>
          <cell r="FQ152" t="str">
            <v>002. PROYECTO ESPECIAL RECURSOS HIDRICOS TACNA</v>
          </cell>
          <cell r="FR152" t="str">
            <v>100. AGRICULTURA TUMBES</v>
          </cell>
          <cell r="FS152" t="str">
            <v>002. PURUS</v>
          </cell>
          <cell r="FT152" t="str">
            <v>002. LIMA SUR</v>
          </cell>
          <cell r="FU152" t="str">
            <v>300. EDUCACION CALLAO</v>
          </cell>
          <cell r="FV152"/>
          <cell r="FW152" t="str">
            <v>02. MUNICIPALIDAD DISTRITAL DE ASUNCION</v>
          </cell>
          <cell r="FX152" t="str">
            <v>02. MUNICIPALIDAD DISTRITAL DE ARAMANGO</v>
          </cell>
          <cell r="FY152" t="str">
            <v>02. MUNICIPALIDAD DISTRITAL DE CHISQUILLA</v>
          </cell>
          <cell r="FZ152" t="str">
            <v>02. MUNICIPALIDAD DISTRITAL DE EL CENEPA</v>
          </cell>
          <cell r="GA152" t="str">
            <v>02. MUNICIPALIDAD DISTRITAL DE CAMPORREDONDO</v>
          </cell>
          <cell r="GB152" t="str">
            <v>02. MUNICIPALIDAD DISTRITAL DE CHIRIMOTO</v>
          </cell>
          <cell r="GC152" t="str">
            <v>02. MUNICIPALIDAD DISTRITAL DE CAJARURO</v>
          </cell>
          <cell r="GD152" t="str">
            <v>02. MUNICIPALIDAD DISTRITAL DE COCHABAMBA</v>
          </cell>
          <cell r="GE152" t="str">
            <v>02. MUNICIPALIDAD DISTRITAL DE CORIS</v>
          </cell>
          <cell r="GF152" t="str">
            <v>02. MUNICIPALIDAD DISTRITAL DE ACZO</v>
          </cell>
          <cell r="GG152" t="str">
            <v>02. MUNICIPALIDAD DISTRITAL DE ACOCHACA</v>
          </cell>
          <cell r="GH152" t="str">
            <v>02. MUNICIPALIDAD DISTRITAL DE ABELARDO PARDO LEZAMETA</v>
          </cell>
          <cell r="GI152" t="str">
            <v>02. MUNICIPALIDAD DISTRITAL DE ACOPAMPA</v>
          </cell>
          <cell r="GJ152" t="str">
            <v>02. MUNICIPALIDAD DISTRITAL DE SAN NICOLAS</v>
          </cell>
          <cell r="GK152" t="str">
            <v>02. MUNICIPALIDAD DISTRITAL DE BUENA VISTA ALTA</v>
          </cell>
          <cell r="GL152" t="str">
            <v>02. MUNICIPALIDAD DISTRITAL DE ACO</v>
          </cell>
          <cell r="GM152" t="str">
            <v>02. MUNICIPALIDAD DISTRITAL DE ANRA</v>
          </cell>
          <cell r="GN152" t="str">
            <v>02. MUNICIPALIDAD DISTRITAL DE COCHAPETI</v>
          </cell>
          <cell r="GO152" t="str">
            <v>02. MUNICIPALIDAD DISTRITAL DE HUALLANCA</v>
          </cell>
          <cell r="GP152" t="str">
            <v>02. MUNICIPALIDAD DISTRITAL DE CASCA</v>
          </cell>
          <cell r="GQ152" t="str">
            <v>02. MUNICIPALIDAD DISTRITAL DE ACAS</v>
          </cell>
          <cell r="GR152" t="str">
            <v>02. MUNICIPALIDAD DISTRITAL DE BOLOGNESI</v>
          </cell>
          <cell r="GS152" t="str">
            <v>02. MUNICIPALIDAD DISTRITAL DE HUAYLLAN</v>
          </cell>
          <cell r="GT152" t="str">
            <v>02. MUNICIPALIDAD DISTRITAL DE CATAC</v>
          </cell>
          <cell r="GU152" t="str">
            <v>02. MUNICIPALIDAD DISTRITAL DE CACERES DEL PERU</v>
          </cell>
          <cell r="GV152" t="str">
            <v>02. MUNICIPALIDAD DISTRITAL DE ACOBAMBA</v>
          </cell>
          <cell r="GW152" t="str">
            <v>02. MUNICIPALIDAD DISTRITAL DE CASCAPARA</v>
          </cell>
          <cell r="GX152" t="str">
            <v>02. MUNICIPALIDAD DISTRITAL DE CHACOCHE</v>
          </cell>
          <cell r="GY152" t="str">
            <v>02. MUNICIPALIDAD DISTRITAL DE ANDARAPA</v>
          </cell>
          <cell r="GZ152" t="str">
            <v>02. MUNICIPALIDAD DISTRITAL DE EL ORO</v>
          </cell>
          <cell r="HA152" t="str">
            <v>02. MUNICIPALIDAD DISTRITAL DE CAPAYA</v>
          </cell>
          <cell r="HB152" t="str">
            <v>02. MUNICIPALIDAD DISTRITAL DE COTABAMBAS</v>
          </cell>
          <cell r="HC152" t="str">
            <v>02. MUNICIPALIDAD DISTRITAL DE ANCO-HUALLO</v>
          </cell>
          <cell r="HD152" t="str">
            <v>02. MUNICIPALIDAD DISTRITAL DE CURPAHUASI</v>
          </cell>
          <cell r="HE152" t="str">
            <v>02. MUNICIPALIDAD DISTRITAL DE ALTO SELVA ALEGRE</v>
          </cell>
          <cell r="HF152" t="str">
            <v>02. MUNICIPALIDAD DISTRITAL DE JOSE MARIA QUIMPER</v>
          </cell>
          <cell r="HG152" t="str">
            <v>02. MUNICIPALIDAD DISTRITAL DE ACARI</v>
          </cell>
          <cell r="HH152" t="str">
            <v>02. MUNICIPALIDAD DISTRITAL DE ANDAGUA</v>
          </cell>
          <cell r="HI152" t="str">
            <v>02. MUNICIPALIDAD DISTRITAL DE ACHOMA</v>
          </cell>
          <cell r="HJ152" t="str">
            <v>02. MUNICIPALIDAD DISTRITAL DE ANDARAY</v>
          </cell>
          <cell r="HK152" t="str">
            <v>02. MUNICIPALIDAD DISTRITAL DE COCACHACRA</v>
          </cell>
          <cell r="HL152" t="str">
            <v>02. MUNICIPALIDAD DISTRITAL DE ALCA</v>
          </cell>
          <cell r="HM152" t="str">
            <v>02. MUNICIPALIDAD DISTRITAL DE ACOCRO</v>
          </cell>
          <cell r="HN152" t="str">
            <v>02. MUNICIPALIDAD DISTRITAL DE CHUSCHI</v>
          </cell>
          <cell r="HO152" t="str">
            <v>02. MUNICIPALIDAD DISTRITAL DE CARAPO</v>
          </cell>
          <cell r="HP152" t="str">
            <v>02. MUNICIPALIDAD DISTRITAL DE AYAHUANCO</v>
          </cell>
          <cell r="HQ152" t="str">
            <v>02. MUNICIPALIDAD DISTRITAL DE ANCO</v>
          </cell>
          <cell r="HR152" t="str">
            <v>02. MUNICIPALIDAD DISTRITAL DE AUCARA</v>
          </cell>
          <cell r="HS152" t="str">
            <v>02. MUNICIPALIDAD DISTRITAL DE CHUMPI</v>
          </cell>
          <cell r="HT152" t="str">
            <v>02. MUNICIPALIDAD DISTRITAL DE COLTA</v>
          </cell>
          <cell r="HU152" t="str">
            <v>02. MUNICIPALIDAD DISTRITAL DE BELEN</v>
          </cell>
          <cell r="HV152" t="str">
            <v>02. MUNICIPALIDAD DISTRITAL DE ALCAMENCA</v>
          </cell>
          <cell r="HW152" t="str">
            <v>02. MUNICIPALIDAD DISTRITAL DE ACCOMARCA</v>
          </cell>
          <cell r="HX152" t="str">
            <v>02. MUNICIPALIDAD DISTRITAL DE ASUNCION</v>
          </cell>
          <cell r="HY152" t="str">
            <v>02. MUNICIPALIDAD DISTRITAL DE CACHACHI</v>
          </cell>
          <cell r="HZ152" t="str">
            <v>02. MUNICIPALIDAD DISTRITAL DE CHUMUCH</v>
          </cell>
          <cell r="IA152" t="str">
            <v>02. MUNICIPALIDAD DISTRITAL DE ANGUIA</v>
          </cell>
          <cell r="IB152" t="str">
            <v>02. MUNICIPALIDAD DISTRITAL DE CHILETE</v>
          </cell>
          <cell r="IC152" t="str">
            <v>02. MUNICIPALIDAD DISTRITAL DE CALLAYUC</v>
          </cell>
          <cell r="ID152" t="str">
            <v>02. MUNICIPALIDAD DISTRITAL DE CHUGUR</v>
          </cell>
          <cell r="IE152" t="str">
            <v>02. MUNICIPALIDAD DISTRITAL DE BELLAVISTA</v>
          </cell>
          <cell r="IF152" t="str">
            <v>02. MUNICIPALIDAD DISTRITAL DE CHIRINOS</v>
          </cell>
          <cell r="IG152" t="str">
            <v>02. MUNICIPALIDAD DISTRITAL DE CHANCAY</v>
          </cell>
          <cell r="IH152" t="str">
            <v>02. MUNICIPALIDAD DISTRITAL DE BOLIVAR</v>
          </cell>
          <cell r="II152" t="str">
            <v>02. MUNICIPALIDAD DISTRITAL DE SAN BERNARDINO</v>
          </cell>
          <cell r="IJ152" t="str">
            <v>02. MUNICIPALIDAD DISTRITAL DE ANDABAMBA</v>
          </cell>
          <cell r="IK152" t="str">
            <v>02. MUNICIPALIDAD DISTRITAL DE BELLAVISTA</v>
          </cell>
          <cell r="IL152" t="str">
            <v>02. MUNICIPALIDAD DISTRITAL DE CCORCA</v>
          </cell>
          <cell r="IM152" t="str">
            <v>02. MUNICIPALIDAD DISTRITAL DE ACOPIA</v>
          </cell>
          <cell r="IN152" t="str">
            <v>02. MUNICIPALIDAD DISTRITAL DE ANCAHUASI</v>
          </cell>
          <cell r="IO152" t="str">
            <v>02. MUNICIPALIDAD DISTRITAL DE COYA</v>
          </cell>
          <cell r="IP152" t="str">
            <v>02. MUNICIPALIDAD DISTRITAL DE CHECCA</v>
          </cell>
          <cell r="IQ152" t="str">
            <v>02. MUNICIPALIDAD DISTRITAL DE CHECACUPE</v>
          </cell>
          <cell r="IR152" t="str">
            <v>02. MUNICIPALIDAD DISTRITAL DE CAPACMARCA</v>
          </cell>
          <cell r="IS152" t="str">
            <v>02. MUNICIPALIDAD DISTRITAL DE CONDOROMA</v>
          </cell>
          <cell r="IT152" t="str">
            <v>02. MUNICIPALIDAD DISTRITAL DE ECHARATE</v>
          </cell>
          <cell r="IU152" t="str">
            <v>02. MUNICIPALIDAD DISTRITAL DE ACCHA</v>
          </cell>
          <cell r="IV152" t="str">
            <v>02. MUNICIPALIDAD DISTRITAL DE CAICAY</v>
          </cell>
          <cell r="IW152" t="str">
            <v>02. MUNICIPALIDAD DISTRITAL DE ANDAHUAYLILLAS</v>
          </cell>
          <cell r="IX152" t="str">
            <v>02. MUNICIPALIDAD DISTRITAL DE CHINCHERO</v>
          </cell>
          <cell r="IY152" t="str">
            <v>02. MUNICIPALIDAD DISTRITAL DE ACOBAMBILLA</v>
          </cell>
          <cell r="IZ152" t="str">
            <v>02. MUNICIPALIDAD DISTRITAL DE ANDABAMBA</v>
          </cell>
          <cell r="JA152" t="str">
            <v>02. MUNICIPALIDAD DISTRITAL DE ANCHONGA</v>
          </cell>
          <cell r="JB152" t="str">
            <v>02. MUNICIPALIDAD DISTRITAL DE ARMA</v>
          </cell>
          <cell r="JC152" t="str">
            <v>02. MUNICIPALIDAD DISTRITAL DE ANCO</v>
          </cell>
          <cell r="JD152" t="str">
            <v>02. MUNICIPALIDAD DISTRITAL DE AYAVI</v>
          </cell>
          <cell r="JE152" t="str">
            <v>02. MUNICIPALIDAD DISTRITAL DE ACOSTAMBO</v>
          </cell>
          <cell r="JF152" t="str">
            <v>02. MUNICIPALIDAD DISTRITAL DE AMARILIS</v>
          </cell>
          <cell r="JG152" t="str">
            <v>02. MUNICIPALIDAD DISTRITAL DE CAYNA</v>
          </cell>
          <cell r="JH152" t="str">
            <v>07. MUNICIPALIDAD DISTRITAL DE CHUQUIS</v>
          </cell>
          <cell r="JI152" t="str">
            <v>02. MUNICIPALIDAD DISTRITAL DE CANCHABAMBA</v>
          </cell>
          <cell r="JJ152" t="str">
            <v>02. MUNICIPALIDAD DISTRITAL DE ARANCAY</v>
          </cell>
          <cell r="JK152" t="str">
            <v>02. MUNICIPALIDAD DISTRITAL DE DANIEL ALOMIAS ROBLES</v>
          </cell>
          <cell r="JL152" t="str">
            <v>02. MUNICIPALIDAD DISTRITAL DE CHOLON</v>
          </cell>
          <cell r="JM152" t="str">
            <v>02. MUNICIPALIDAD DISTRITAL DE CHAGLLA</v>
          </cell>
          <cell r="JN152" t="str">
            <v>02. MUNICIPALIDAD DISTRITAL DE CODO DEL POZUZO</v>
          </cell>
          <cell r="JO152" t="str">
            <v>02. MUNICIPALIDAD DISTRITAL DE BAÑOS</v>
          </cell>
          <cell r="JP152" t="str">
            <v>02. MUNICIPALIDAD DISTRITAL DE CAHUAC</v>
          </cell>
          <cell r="JQ152" t="str">
            <v>02. MUNICIPALIDAD DISTRITAL DE LA TINGUIÑA</v>
          </cell>
          <cell r="JR152" t="str">
            <v>02. MUNICIPALIDAD DISTRITAL DE ALTO LARAN</v>
          </cell>
          <cell r="JS152" t="str">
            <v>02. MUNICIPALIDAD DISTRITAL DE CHANGUILLO</v>
          </cell>
          <cell r="JT152" t="str">
            <v>02. MUNICIPALIDAD DISTRITAL DE LLIPATA</v>
          </cell>
          <cell r="JU152" t="str">
            <v>02. MUNICIPALIDAD DISTRITAL DE HUANCANO</v>
          </cell>
          <cell r="JV152" t="str">
            <v>04. MUNICIPALIDAD DISTRITAL DE CARHUACALLANGA</v>
          </cell>
          <cell r="JW152" t="str">
            <v>02. MUNICIPALIDAD DISTRITAL DE ACO</v>
          </cell>
          <cell r="JX152" t="str">
            <v>02. MUNICIPALIDAD DISTRITAL DE PERENE</v>
          </cell>
          <cell r="JY152" t="str">
            <v>02. MUNICIPALIDAD DISTRITAL DE ACOLLA</v>
          </cell>
          <cell r="JZ152" t="str">
            <v>02. MUNICIPALIDAD DISTRITAL DE CARHUAMAYO</v>
          </cell>
          <cell r="KA152" t="str">
            <v>02. MUNICIPALIDAD DISTRITAL DE COVIRIALI</v>
          </cell>
          <cell r="KB152" t="str">
            <v>02. MUNICIPALIDAD DISTRITAL DE ACOBAMBA</v>
          </cell>
          <cell r="KC152" t="str">
            <v>02. MUNICIPALIDAD DISTRITAL DE CHACAPALPA</v>
          </cell>
          <cell r="KD152" t="str">
            <v>02. MUNICIPALIDAD DISTRITAL DE AHUAC</v>
          </cell>
          <cell r="KE152" t="str">
            <v>02. MUNICIPALIDAD DISTRITAL DE EL PORVENIR</v>
          </cell>
          <cell r="KF152" t="str">
            <v>02. MUNICIPALIDAD DISTRITAL DE CHICAMA</v>
          </cell>
          <cell r="KG152" t="str">
            <v>02. MUNICIPALIDAD DISTRITAL DE BAMBAMARCA</v>
          </cell>
          <cell r="KH152" t="str">
            <v>02. MUNICIPALIDAD DISTRITAL DE PACANGA</v>
          </cell>
          <cell r="KI152" t="str">
            <v>02. MUNICIPALIDAD DISTRITAL DE CALAMARCA</v>
          </cell>
          <cell r="KJ152" t="str">
            <v>02. MUNICIPALIDAD DISTRITAL DE AGALLPAMPA</v>
          </cell>
          <cell r="KK152" t="str">
            <v>02. MUNICIPALIDAD DISTRITAL DE GUADALUPE</v>
          </cell>
          <cell r="KL152" t="str">
            <v>02. MUNICIPALIDAD DISTRITAL DE BULDIBUYO</v>
          </cell>
          <cell r="KM152" t="str">
            <v>02. MUNICIPALIDAD DISTRITAL DE CHUGAY</v>
          </cell>
          <cell r="KN152" t="str">
            <v>02. MUNICIPALIDAD DISTRITAL DE ANGASMARCA</v>
          </cell>
          <cell r="KO152" t="str">
            <v>02. MUNICIPALIDAD DISTRITAL DE LUCMA</v>
          </cell>
          <cell r="KP152" t="str">
            <v>02. MUNICIPALIDAD DISTRITAL DE CHAO</v>
          </cell>
          <cell r="KQ152" t="str">
            <v>02. MUNICIPALIDAD DISTRITAL DE CHONGOYAPE</v>
          </cell>
          <cell r="KR152" t="str">
            <v>02. MUNICIPALIDAD DISTRITAL DE CAÑARIS</v>
          </cell>
          <cell r="KS152" t="str">
            <v>02. MUNICIPALIDAD DISTRITAL DE CHOCHOPE</v>
          </cell>
          <cell r="KT152" t="str">
            <v>02. MUNICIPALIDAD DISTRITAL DE ANCON</v>
          </cell>
          <cell r="KU152" t="str">
            <v>02. MUNICIPALIDAD DISTRITAL DE PARAMONGA</v>
          </cell>
          <cell r="KV152" t="str">
            <v>02. MUNICIPALIDAD DISTRITAL DE COPA</v>
          </cell>
          <cell r="KW152" t="str">
            <v>02. MUNICIPALIDAD DISTRITAL DE ARAHUAY</v>
          </cell>
          <cell r="KX152" t="str">
            <v>02. MUNICIPALIDAD DISTRITAL DE ASIA</v>
          </cell>
          <cell r="KY152" t="str">
            <v>02. MUNICIPALIDAD DISTRITAL DE ATAVILLOS ALTO</v>
          </cell>
          <cell r="KZ152" t="str">
            <v>02. MUNICIPALIDAD DISTRITAL DE ANTIOQUIA</v>
          </cell>
          <cell r="LA152" t="str">
            <v>02. MUNICIPALIDAD DISTRITAL DE AMBAR</v>
          </cell>
          <cell r="LB152" t="str">
            <v>02. MUNICIPALIDAD DISTRITAL DE ANDAJES</v>
          </cell>
          <cell r="LC152" t="str">
            <v>02. MUNICIPALIDAD DISTRITAL DE ALIS</v>
          </cell>
          <cell r="LD152" t="str">
            <v>02. MUNICIPALIDAD DISTRITAL DE ALTO NANAY</v>
          </cell>
          <cell r="LE152" t="str">
            <v>02. MUNICIPALIDAD DISTRITAL DE BALSAPUERTO</v>
          </cell>
          <cell r="LF152" t="str">
            <v>02. MUNICIPALIDAD DISTRITAL DE PARINARI</v>
          </cell>
          <cell r="LG152" t="str">
            <v>02. MUNICIPALIDAD DISTRITAL DE PEBAS</v>
          </cell>
          <cell r="LH152" t="str">
            <v>02. MUNICIPALIDAD DISTRITAL DE ALTO TAPICHE</v>
          </cell>
          <cell r="LI152" t="str">
            <v>02. MUNICIPALIDAD DISTRITAL DE INAHUAYA</v>
          </cell>
          <cell r="LJ152" t="str">
            <v>02. MUNICIPALIDAD DISTRITAL DE CAHUAPANAS</v>
          </cell>
          <cell r="LK152" t="str">
            <v>02. MUNICIPALIDAD DISTRITAL DE ROSA PANDURO</v>
          </cell>
          <cell r="LL152" t="str">
            <v>02. MUNICIPALIDAD DISTRITAL DE INAMBARI</v>
          </cell>
          <cell r="LM152" t="str">
            <v>02. MUNICIPALIDAD DISTRITAL DE FITZCARRALD</v>
          </cell>
          <cell r="LN152" t="str">
            <v>02. MUNICIPALIDAD DISTRITAL DE IBERIA</v>
          </cell>
          <cell r="LO152" t="str">
            <v>02. MUNICIPALIDAD DISTRITAL DE CARUMAS</v>
          </cell>
          <cell r="LP152" t="str">
            <v>02. MUNICIPALIDAD DISTRITAL DE CHOJATA</v>
          </cell>
          <cell r="LQ152" t="str">
            <v>02. MUNICIPALIDAD DISTRITAL DE EL ALGARROBAL</v>
          </cell>
          <cell r="LR152" t="str">
            <v>02. MUNICIPALIDAD DISTRITAL DE HUACHON</v>
          </cell>
          <cell r="LS152" t="str">
            <v>02. MUNICIPALIDAD DISTRITAL DE CHACAYAN</v>
          </cell>
          <cell r="LT152" t="str">
            <v>02. MUNICIPALIDAD DISTRITAL DE CHONTABAMBA</v>
          </cell>
          <cell r="LU152" t="str">
            <v>04. MUNICIPALIDAD DISTRITAL DE CASTILLA</v>
          </cell>
          <cell r="LV152" t="str">
            <v>02. MUNICIPALIDAD DISTRITAL DE FRIAS</v>
          </cell>
          <cell r="LW152" t="str">
            <v>02. MUNICIPALIDAD DISTRITAL DE CANCHAQUE</v>
          </cell>
          <cell r="LX152" t="str">
            <v>02. MUNICIPALIDAD DISTRITAL DE BUENOS AIRES</v>
          </cell>
          <cell r="LY152" t="str">
            <v>02. MUNICIPALIDAD DISTRITAL DE AMOTAPE</v>
          </cell>
          <cell r="LZ152" t="str">
            <v>02. MUNICIPALIDAD DISTRITAL DE BELLAVISTA</v>
          </cell>
          <cell r="MA152" t="str">
            <v>02. MUNICIPALIDAD DISTRITAL DE EL ALTO</v>
          </cell>
          <cell r="MB152" t="str">
            <v>02. MUNICIPALIDAD DISTRITAL DE BELLAVISTA DE LA UNION</v>
          </cell>
          <cell r="MC152" t="str">
            <v>02. MUNICIPALIDAD DISTRITAL DE ACORA</v>
          </cell>
          <cell r="MD152" t="str">
            <v>02. MUNICIPALIDAD DISTRITAL DE ACHAYA</v>
          </cell>
          <cell r="ME152" t="str">
            <v>02. MUNICIPALIDAD DISTRITAL DE AJOYANI</v>
          </cell>
          <cell r="MF152" t="str">
            <v>02. MUNICIPALIDAD DISTRITAL DE DESAGUADERO</v>
          </cell>
          <cell r="MG152" t="str">
            <v>02. MUNICIPALIDAD DISTRITAL DE CAPASO</v>
          </cell>
          <cell r="MH152" t="str">
            <v>02. MUNICIPALIDAD DISTRITAL DE COJATA</v>
          </cell>
          <cell r="MI152" t="str">
            <v>02. MUNICIPALIDAD DISTRITAL DE CABANILLA</v>
          </cell>
          <cell r="MJ152" t="str">
            <v>02. MUNICIPALIDAD DISTRITAL DE ANTAUTA</v>
          </cell>
          <cell r="MK152" t="str">
            <v>02. MUNICIPALIDAD DISTRITAL DE CONIMA</v>
          </cell>
          <cell r="ML152" t="str">
            <v>02. MUNICIPALIDAD DISTRITAL DE ANANEA</v>
          </cell>
          <cell r="MM152" t="str">
            <v>02. MUNICIPALIDAD DISTRITAL DE CABANA</v>
          </cell>
          <cell r="MN152" t="str">
            <v>02. MUNICIPALIDAD DISTRITAL DE CUYOCUYO</v>
          </cell>
          <cell r="MO152" t="str">
            <v>02. MUNICIPALIDAD DISTRITAL DE ANAPIA</v>
          </cell>
          <cell r="MP152" t="str">
            <v>02. MUNICIPALIDAD DISTRITAL DE CALZADA</v>
          </cell>
          <cell r="MQ152" t="str">
            <v>02. MUNICIPALIDAD DISTRITAL DE ALTO BIAVO</v>
          </cell>
          <cell r="MR152" t="str">
            <v>02. MUNICIPALIDAD DISTRITAL DE AGUA BLANCA</v>
          </cell>
          <cell r="MS152" t="str">
            <v>02. MUNICIPALIDAD DISTRITAL DE ALTO SAPOSOA</v>
          </cell>
          <cell r="MT152" t="str">
            <v>02. MUNICIPALIDAD DISTRITAL DE ALONSO DE ALVARADO</v>
          </cell>
          <cell r="MU152" t="str">
            <v>02. MUNICIPALIDAD DISTRITAL DE CAMPANILLA</v>
          </cell>
          <cell r="MV152" t="str">
            <v>02. MUNICIPALIDAD DISTRITAL DE BUENOS AIRES</v>
          </cell>
          <cell r="MW152" t="str">
            <v>02. MUNICIPALIDAD DISTRITAL DE AWAJUN</v>
          </cell>
          <cell r="MX152" t="str">
            <v>02. MUNICIPALIDAD DISTRITAL DE ALBERTO LEVEAU</v>
          </cell>
          <cell r="MY152" t="str">
            <v>02. MUNICIPALIDAD DISTRITAL DE NUEVO PROGRESO</v>
          </cell>
          <cell r="MZ152" t="str">
            <v>02. MUNICIPALIDAD DISTRITAL DE ALTO DE LA ALIANZA</v>
          </cell>
          <cell r="NA152" t="str">
            <v>02. MUNICIPALIDAD DISTRITAL DE CAIRANI</v>
          </cell>
          <cell r="NB152" t="str">
            <v>02. MUNICIPALIDAD DISTRITAL DE ILABAYA</v>
          </cell>
          <cell r="NC152" t="str">
            <v>02. MUNICIPALIDAD DISTRITAL DE CHUCATAMANI</v>
          </cell>
          <cell r="ND152" t="str">
            <v>02. MUNICIPALIDAD DISTRITAL DE CORRALES</v>
          </cell>
          <cell r="NE152" t="str">
            <v>02. MUNICIPALIDAD DISTRITAL DE CASITAS</v>
          </cell>
          <cell r="NF152" t="str">
            <v>02. MUNICIPALIDAD DISTRITAL DE AGUAS VERDES</v>
          </cell>
          <cell r="NG152" t="str">
            <v>02. MUNICIPALIDAD DISTRITAL DE CAMPOVERDE</v>
          </cell>
          <cell r="NH152" t="str">
            <v>02. MUNICIPALIDAD DISTRITAL DE SEPAHUA</v>
          </cell>
          <cell r="NI152" t="str">
            <v>02. MUNICIPALIDAD DISTRITAL DE IRAZOLA</v>
          </cell>
          <cell r="NJ152"/>
          <cell r="NK152"/>
          <cell r="NL152"/>
          <cell r="NM152"/>
          <cell r="NN152"/>
          <cell r="NO152"/>
          <cell r="NP152"/>
          <cell r="NQ152"/>
          <cell r="NR152"/>
          <cell r="NS152"/>
          <cell r="NT152"/>
          <cell r="NU152"/>
          <cell r="NV152"/>
          <cell r="NW152"/>
          <cell r="NX152"/>
          <cell r="NY152"/>
          <cell r="NZ152"/>
          <cell r="OA152"/>
          <cell r="OB152"/>
          <cell r="OC152"/>
          <cell r="OD152"/>
          <cell r="OE152"/>
          <cell r="OF152"/>
          <cell r="OG152"/>
          <cell r="OH152"/>
          <cell r="OI152"/>
          <cell r="OJ152"/>
          <cell r="OK152"/>
          <cell r="OL152"/>
          <cell r="OM152"/>
          <cell r="ON152"/>
          <cell r="OO152"/>
          <cell r="OP152"/>
          <cell r="OQ152"/>
          <cell r="OR152"/>
          <cell r="OS152"/>
          <cell r="OT152"/>
          <cell r="OU152"/>
          <cell r="OV152"/>
          <cell r="OW152"/>
          <cell r="OX152"/>
          <cell r="OY152"/>
          <cell r="OZ152"/>
          <cell r="PA152"/>
          <cell r="PB152"/>
          <cell r="PC152"/>
          <cell r="PD152"/>
          <cell r="PE152"/>
          <cell r="PF152"/>
          <cell r="PG152"/>
          <cell r="PH152"/>
          <cell r="PI152"/>
          <cell r="PJ152"/>
          <cell r="PK152"/>
          <cell r="PL152"/>
          <cell r="PM152"/>
          <cell r="PN152"/>
          <cell r="PO152"/>
          <cell r="PP152"/>
          <cell r="PQ152"/>
          <cell r="PR152"/>
          <cell r="PS152"/>
          <cell r="PT152"/>
          <cell r="PU152"/>
          <cell r="PV152"/>
          <cell r="PW152"/>
          <cell r="PX152"/>
          <cell r="PY152"/>
          <cell r="PZ152"/>
          <cell r="QA152"/>
          <cell r="QB152"/>
          <cell r="QC152"/>
          <cell r="QD152"/>
          <cell r="QE152"/>
          <cell r="QF152"/>
          <cell r="QG152"/>
          <cell r="QH152"/>
          <cell r="QI152"/>
          <cell r="QJ152"/>
        </row>
        <row r="153">
          <cell r="A153" t="str">
            <v>018. MEJORAMIENTO DE SERVICIOS A CIUDADANOS Y EMPRESAS</v>
          </cell>
          <cell r="B153"/>
          <cell r="C153"/>
          <cell r="D153"/>
          <cell r="E153"/>
          <cell r="F153"/>
          <cell r="G153"/>
          <cell r="H153"/>
          <cell r="I153"/>
          <cell r="J153"/>
          <cell r="K153"/>
          <cell r="L153"/>
          <cell r="M153" t="str">
            <v>003. PROGRAMA NACIONAL DE INVESTIGACIÓN CIENTÍFICA Y ESTUDIOS AVANZADOS - PROCIENCIA</v>
          </cell>
          <cell r="N153"/>
          <cell r="O153" t="str">
            <v>003. ZONA ARQUEOLÓGICA CARAL</v>
          </cell>
          <cell r="P153"/>
          <cell r="Q153"/>
          <cell r="R153"/>
          <cell r="S153" t="str">
            <v>003. CORTE SUPERIOR DE JUSTICIA DE LIMA</v>
          </cell>
          <cell r="T153"/>
          <cell r="U153" t="str">
            <v>003. GESTIÓN INTEGRAL DE LA CALIDAD AMBIENTAL</v>
          </cell>
          <cell r="V153"/>
          <cell r="W153"/>
          <cell r="X153"/>
          <cell r="Y153"/>
          <cell r="Z153"/>
          <cell r="AA153"/>
          <cell r="AB153"/>
          <cell r="AC153" t="str">
            <v>004. CENTROS JUVENILES</v>
          </cell>
          <cell r="AD153" t="str">
            <v>003. OFICINA REGIONAL NORTE CHICLAYO</v>
          </cell>
          <cell r="AE153" t="str">
            <v>003. SUNARP, SEDE CHICLAYO</v>
          </cell>
          <cell r="AF153" t="str">
            <v>003. REGION POLICIAL PIURA</v>
          </cell>
          <cell r="AG153"/>
          <cell r="AH153"/>
          <cell r="AI153"/>
          <cell r="AJ153"/>
          <cell r="AK153"/>
          <cell r="AL153" t="str">
            <v>009. SECRETARIA TECNICA DE APOYO A LA COMISION AD HOC CREADA POR LA LEY 29625</v>
          </cell>
          <cell r="AM153"/>
          <cell r="AN153" t="str">
            <v>003. MEJORAMIENTO DEL SISTEMA DE INFORMACIÓN DE LA SUNAT - MSI</v>
          </cell>
          <cell r="AO153"/>
          <cell r="AP153"/>
          <cell r="AQ153"/>
          <cell r="AR153"/>
          <cell r="AS153" t="str">
            <v>003. USE 03 CERCADO</v>
          </cell>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cell r="CO153"/>
          <cell r="CP153"/>
          <cell r="CQ153"/>
          <cell r="CR153"/>
          <cell r="CS153"/>
          <cell r="CT153"/>
          <cell r="CU153" t="str">
            <v>007. INSTITUTO NACIONAL DE CIENCIAS NEUROLÓGICAS</v>
          </cell>
          <cell r="CV153"/>
          <cell r="CW153"/>
          <cell r="CX153"/>
          <cell r="CY153"/>
          <cell r="CZ153" t="str">
            <v>005. PROGRAMA PARA LA GENERACION DE EMPLEO SOCIAL INCLUSIVO "TRABAJA PERÚ"</v>
          </cell>
          <cell r="DA153"/>
          <cell r="DB153" t="str">
            <v>011. PROGRAMA DE DESARROLLO PRODUCTIVO AGRARIO RURAL - AGRORURAL</v>
          </cell>
          <cell r="DC153"/>
          <cell r="DD153"/>
          <cell r="DE153" t="str">
            <v>014. ESTACION EXPERIMENTAL AGRARIA ILLPA - PUNO</v>
          </cell>
          <cell r="DF153"/>
          <cell r="DG153" t="str">
            <v>003. FOMENTO Y GESTION SOSTENIBLE DE LA PRODUCCION FORESTAL EN EL PERU</v>
          </cell>
          <cell r="DH153"/>
          <cell r="DI153"/>
          <cell r="DJ153"/>
          <cell r="DK153"/>
          <cell r="DL153"/>
          <cell r="DM153"/>
          <cell r="DN153" t="str">
            <v>004. GERENCIA ADMINISTRATIVA DE LAMBAYEQUE</v>
          </cell>
          <cell r="DO153"/>
          <cell r="DP153"/>
          <cell r="DQ153"/>
          <cell r="DR153" t="str">
            <v>003. EJERCITO PERUANO</v>
          </cell>
          <cell r="DS153"/>
          <cell r="DT153"/>
          <cell r="DU153"/>
          <cell r="DV153"/>
          <cell r="DW153"/>
          <cell r="DX153"/>
          <cell r="DY153"/>
          <cell r="DZ153"/>
          <cell r="EA153" t="str">
            <v>005. VENTANILLA UNICA DE COMERCIO EXTERIOR - SEGUNDA ETAPA</v>
          </cell>
          <cell r="EB153"/>
          <cell r="EC153" t="str">
            <v>010. PROVIAS DESCENTRALIZADO</v>
          </cell>
          <cell r="ED153"/>
          <cell r="EE153"/>
          <cell r="EF153"/>
          <cell r="EG153" t="str">
            <v>005. PROGRAMA NACIONAL DE SANEAMIENTO RURAL</v>
          </cell>
          <cell r="EH153"/>
          <cell r="EI153"/>
          <cell r="EJ153" t="str">
            <v>003. MODERNIZACIÓN DE LA PRESTACIÓN DE LOS SERVICIOS DE AGUA POTABLE Y SANEAMIENTO DE LAS EPSS</v>
          </cell>
          <cell r="EK153"/>
          <cell r="EL153" t="str">
            <v>004. PROGRAMA NACIONAL DE INNOVACION PARA LA COMPETITIVIDAD Y PRODUCTIVIDAD</v>
          </cell>
          <cell r="EM153"/>
          <cell r="EN153"/>
          <cell r="EO153"/>
          <cell r="EP153"/>
          <cell r="EQ153"/>
          <cell r="ER153" t="str">
            <v>009. PROGRAMA NACIONAL CONTRA LA VIOLENCIA FAMILIAR Y SEXUAL - PNCVFS</v>
          </cell>
          <cell r="ES153"/>
          <cell r="ET153" t="str">
            <v>004. FONDO DE COOPERACION PARA EL DESARROLLO SOCIAL -FONCODES</v>
          </cell>
          <cell r="EU153"/>
          <cell r="EV153"/>
          <cell r="EW153" t="str">
            <v>003. GERENCIA SUB REGIONAL CONDORCANQUI</v>
          </cell>
          <cell r="EX153" t="str">
            <v>007. PROYECTO ESPECIAL CHINECAS</v>
          </cell>
          <cell r="EY153" t="str">
            <v>003. SUB REGION CHINCHEROS</v>
          </cell>
          <cell r="EZ153" t="str">
            <v>004. PROYECTO ESPECIAL COPASA</v>
          </cell>
          <cell r="FA153" t="str">
            <v>100. AGRICULTURA AYACUCHO</v>
          </cell>
          <cell r="FB153" t="str">
            <v>003. CUTERVO</v>
          </cell>
          <cell r="FC153" t="str">
            <v>003. PLAN MERISS</v>
          </cell>
          <cell r="FD153" t="str">
            <v>005. GERENCIA SUB-REGIONAL CHURCAMPA</v>
          </cell>
          <cell r="FE153" t="str">
            <v>200. TRANSPORTES HUANUCO</v>
          </cell>
          <cell r="FF153" t="str">
            <v>100. AGRICULTURA ICA</v>
          </cell>
          <cell r="FG153" t="str">
            <v>100. AGRICULTURA JUNIN</v>
          </cell>
          <cell r="FH153" t="str">
            <v>100. AGRICULTURA LA LIBERTAD</v>
          </cell>
          <cell r="FI153" t="str">
            <v>004. AUTORIDAD PORTUARIA REGIONAL LAMBAYEQUE</v>
          </cell>
          <cell r="FJ153" t="str">
            <v>003. UCAYALI - CONTAMANA</v>
          </cell>
          <cell r="FK153" t="str">
            <v>021. PROYECTO ESPECIAL MADRE DE DIOS</v>
          </cell>
          <cell r="FL153" t="str">
            <v>003. SUB REGION DE DESARROLLO ILO</v>
          </cell>
          <cell r="FM153" t="str">
            <v>003. SUB REGION DANIEL ALCIDES CARRION</v>
          </cell>
          <cell r="FN153" t="str">
            <v>003. GERENCIA SUB REGIONAL MORROPON HUANCABAMBA</v>
          </cell>
          <cell r="FO153" t="str">
            <v>003. PROGRAMA REGIONAL DE RIEGO Y DRENAJE</v>
          </cell>
          <cell r="FP153" t="str">
            <v>003. PESQUERIA SAN MARTIN</v>
          </cell>
          <cell r="FQ153" t="str">
            <v>100. AGRICULTURA TACNA</v>
          </cell>
          <cell r="FR153" t="str">
            <v>200. TRANSPORTES TUMBES</v>
          </cell>
          <cell r="FS153" t="str">
            <v>003. RAYMONDI</v>
          </cell>
          <cell r="FT153" t="str">
            <v>100. AGRICULTURA LIMA</v>
          </cell>
          <cell r="FU153" t="str">
            <v>301. COLEGIO MILITAR LEONCIO PRADO</v>
          </cell>
          <cell r="FV153"/>
          <cell r="FW153" t="str">
            <v>03. MUNICIPALIDAD DISTRITAL DE BALSAS</v>
          </cell>
          <cell r="FX153" t="str">
            <v>03. MUNICIPALIDAD DISTRITAL DE COPALLIN</v>
          </cell>
          <cell r="FY153" t="str">
            <v>03. MUNICIPALIDAD DISTRITAL DE CHURUJA</v>
          </cell>
          <cell r="FZ153" t="str">
            <v>03. MUNICIPALIDAD DISTRITAL DE RIO SANTIAGO</v>
          </cell>
          <cell r="GA153" t="str">
            <v>03. MUNICIPALIDAD DISTRITAL DE COCABAMBA</v>
          </cell>
          <cell r="GB153" t="str">
            <v>03. MUNICIPALIDAD DISTRITAL DE COCHAMAL</v>
          </cell>
          <cell r="GC153" t="str">
            <v>03. MUNICIPALIDAD DISTRITAL DE CUMBA</v>
          </cell>
          <cell r="GD153" t="str">
            <v>03. MUNICIPALIDAD DISTRITAL DE COLCABAMBA</v>
          </cell>
          <cell r="GE153" t="str">
            <v>03. MUNICIPALIDAD DISTRITAL DE HUACLLAN</v>
          </cell>
          <cell r="GF153" t="str">
            <v>03. MUNICIPALIDAD DISTRITAL DE CHACCHO</v>
          </cell>
          <cell r="GG153"/>
          <cell r="GH153" t="str">
            <v>03. MUNICIPALIDAD DISTRITAL DE ANTONIO RAYMONDI</v>
          </cell>
          <cell r="GI153" t="str">
            <v>03. MUNICIPALIDAD DISTRITAL DE AMASHCA</v>
          </cell>
          <cell r="GJ153" t="str">
            <v>03. MUNICIPALIDAD DISTRITAL DE YAUYA</v>
          </cell>
          <cell r="GK153" t="str">
            <v>03. MUNICIPALIDAD DISTRITAL DE COMANDANTE NOEL</v>
          </cell>
          <cell r="GL153" t="str">
            <v>03. MUNICIPALIDAD DISTRITAL DE BAMBAS</v>
          </cell>
          <cell r="GM153" t="str">
            <v>03. MUNICIPALIDAD DISTRITAL DE CAJAY</v>
          </cell>
          <cell r="GN153" t="str">
            <v>03. MUNICIPALIDAD DISTRITAL DE CULEBRAS</v>
          </cell>
          <cell r="GO153" t="str">
            <v>03. MUNICIPALIDAD DISTRITAL DE HUATA</v>
          </cell>
          <cell r="GP153" t="str">
            <v>03. MUNICIPALIDAD DISTRITAL DE ELEAZAR GUZMAN BARRON</v>
          </cell>
          <cell r="GQ153" t="str">
            <v>03. MUNICIPALIDAD DISTRITAL DE CAJAMARQUILLA</v>
          </cell>
          <cell r="GR153" t="str">
            <v>03. MUNICIPALIDAD DISTRITAL DE CONCHUCOS</v>
          </cell>
          <cell r="GS153" t="str">
            <v>03. MUNICIPALIDAD DISTRITAL DE PAROBAMBA</v>
          </cell>
          <cell r="GT153" t="str">
            <v>03. MUNICIPALIDAD DISTRITAL DE COTAPARACO</v>
          </cell>
          <cell r="GU153" t="str">
            <v>03. MUNICIPALIDAD DISTRITAL DE COISHCO</v>
          </cell>
          <cell r="GV153" t="str">
            <v>03. MUNICIPALIDAD DISTRITAL DE ALFONSO UGARTE</v>
          </cell>
          <cell r="GW153" t="str">
            <v>03. MUNICIPALIDAD DISTRITAL DE MANCOS</v>
          </cell>
          <cell r="GX153" t="str">
            <v>03. MUNICIPALIDAD DISTRITAL DE CIRCA</v>
          </cell>
          <cell r="GY153" t="str">
            <v>03. MUNICIPALIDAD DISTRITAL DE CHIARA</v>
          </cell>
          <cell r="GZ153" t="str">
            <v>03. MUNICIPALIDAD DISTRITAL DE HUAQUIRCA</v>
          </cell>
          <cell r="HA153" t="str">
            <v>03. MUNICIPALIDAD DISTRITAL DE CARAYBAMBA</v>
          </cell>
          <cell r="HB153" t="str">
            <v>03. MUNICIPALIDAD DISTRITAL DE COYLLURQUI</v>
          </cell>
          <cell r="HC153" t="str">
            <v>03. MUNICIPALIDAD DISTRITAL DE COCHARCAS</v>
          </cell>
          <cell r="HD153" t="str">
            <v>03. MUNICIPALIDAD DISTRITAL DE GAMARRA</v>
          </cell>
          <cell r="HE153" t="str">
            <v>03. MUNICIPALIDAD DISTRITAL DE CAYMA</v>
          </cell>
          <cell r="HF153" t="str">
            <v>03. MUNICIPALIDAD DISTRITAL DE MARIANO NICOLAS VALCARCEL</v>
          </cell>
          <cell r="HG153" t="str">
            <v>03. MUNICIPALIDAD DISTRITAL DE ATICO</v>
          </cell>
          <cell r="HH153" t="str">
            <v>03. MUNICIPALIDAD DISTRITAL DE AYO</v>
          </cell>
          <cell r="HI153" t="str">
            <v>03. MUNICIPALIDAD DISTRITAL DE CABANACONDE</v>
          </cell>
          <cell r="HJ153" t="str">
            <v>03. MUNICIPALIDAD DISTRITAL DE CAYARANI</v>
          </cell>
          <cell r="HK153" t="str">
            <v>03. MUNICIPALIDAD DISTRITAL DE DEAN VALDIVIA</v>
          </cell>
          <cell r="HL153" t="str">
            <v>03. MUNICIPALIDAD DISTRITAL DE CHARCANA</v>
          </cell>
          <cell r="HM153" t="str">
            <v>03. MUNICIPALIDAD DISTRITAL DE ACOS VINCHOS</v>
          </cell>
          <cell r="HN153" t="str">
            <v>03. MUNICIPALIDAD DISTRITAL DE LOS MOROCHUCOS</v>
          </cell>
          <cell r="HO153" t="str">
            <v>03. MUNICIPALIDAD DISTRITAL DE SACSAMARCA</v>
          </cell>
          <cell r="HP153" t="str">
            <v>03. MUNICIPALIDAD DISTRITAL DE HUAMANGUILLA</v>
          </cell>
          <cell r="HQ153" t="str">
            <v>03. MUNICIPALIDAD DISTRITAL DE AYNA</v>
          </cell>
          <cell r="HR153" t="str">
            <v>03. MUNICIPALIDAD DISTRITAL DE CABANA</v>
          </cell>
          <cell r="HS153" t="str">
            <v>03. MUNICIPALIDAD DISTRITAL DE CORONEL CASTAÑEDA</v>
          </cell>
          <cell r="HT153" t="str">
            <v>03. MUNICIPALIDAD DISTRITAL DE CORCULLA</v>
          </cell>
          <cell r="HU153" t="str">
            <v>03. MUNICIPALIDAD DISTRITAL DE CHALCOS</v>
          </cell>
          <cell r="HV153" t="str">
            <v>03. MUNICIPALIDAD DISTRITAL DE APONGO</v>
          </cell>
          <cell r="HW153" t="str">
            <v>03. MUNICIPALIDAD DISTRITAL DE CARHUANCA</v>
          </cell>
          <cell r="HX153" t="str">
            <v>03. MUNICIPALIDAD DISTRITAL DE CHETILLA</v>
          </cell>
          <cell r="HY153" t="str">
            <v>03. MUNICIPALIDAD DISTRITAL DE CONDEBAMBA</v>
          </cell>
          <cell r="HZ153" t="str">
            <v>03. MUNICIPALIDAD DISTRITAL DE CORTEGANA</v>
          </cell>
          <cell r="IA153" t="str">
            <v>03. MUNICIPALIDAD DISTRITAL DE CHADIN</v>
          </cell>
          <cell r="IB153" t="str">
            <v>03. MUNICIPALIDAD DISTRITAL DE CUPISNIQUE</v>
          </cell>
          <cell r="IC153" t="str">
            <v>03. MUNICIPALIDAD DISTRITAL DE CHOROS</v>
          </cell>
          <cell r="ID153" t="str">
            <v>03. MUNICIPALIDAD DISTRITAL DE HUALGAYOC</v>
          </cell>
          <cell r="IE153" t="str">
            <v>03. MUNICIPALIDAD DISTRITAL DE CHONTALI</v>
          </cell>
          <cell r="IF153" t="str">
            <v>03. MUNICIPALIDAD DISTRITAL DE HUARANGO</v>
          </cell>
          <cell r="IG153" t="str">
            <v>03. MUNICIPALIDAD DISTRITAL DE EDUARDO VILLANUEVA</v>
          </cell>
          <cell r="IH153" t="str">
            <v>03. MUNICIPALIDAD DISTRITAL DE CALQUIS</v>
          </cell>
          <cell r="II153" t="str">
            <v>03. MUNICIPALIDAD DISTRITAL DE SAN LUIS</v>
          </cell>
          <cell r="IJ153" t="str">
            <v>03. MUNICIPALIDAD DISTRITAL DE CATACHE</v>
          </cell>
          <cell r="IK153" t="str">
            <v>03. MUNICIPALIDAD DISTRITAL DE CARMEN DE LA LEGUA REYNOSO</v>
          </cell>
          <cell r="IL153" t="str">
            <v>03. MUNICIPALIDAD DISTRITAL DE POROY</v>
          </cell>
          <cell r="IM153" t="str">
            <v>03. MUNICIPALIDAD DISTRITAL DE ACOS</v>
          </cell>
          <cell r="IN153" t="str">
            <v>03. MUNICIPALIDAD DISTRITAL DE CACHIMAYO</v>
          </cell>
          <cell r="IO153" t="str">
            <v>03. MUNICIPALIDAD DISTRITAL DE LAMAY</v>
          </cell>
          <cell r="IP153" t="str">
            <v>03. MUNICIPALIDAD DISTRITAL DE KUNTURKANKI</v>
          </cell>
          <cell r="IQ153" t="str">
            <v>03. MUNICIPALIDAD DISTRITAL DE COMBAPATA</v>
          </cell>
          <cell r="IR153" t="str">
            <v>03. MUNICIPALIDAD DISTRITAL DE CHAMACA</v>
          </cell>
          <cell r="IS153" t="str">
            <v>03. MUNICIPALIDAD DISTRITAL DE COPORAQUE</v>
          </cell>
          <cell r="IT153" t="str">
            <v>03. MUNICIPALIDAD DISTRITAL DE HUAYOPATA</v>
          </cell>
          <cell r="IU153" t="str">
            <v>03. MUNICIPALIDAD DISTRITAL DE CCAPI</v>
          </cell>
          <cell r="IV153" t="str">
            <v>03. MUNICIPALIDAD DISTRITAL DE CHALLABAMBA</v>
          </cell>
          <cell r="IW153" t="str">
            <v>03. MUNICIPALIDAD DISTRITAL DE CAMANTI</v>
          </cell>
          <cell r="IX153" t="str">
            <v>03. MUNICIPALIDAD DISTRITAL DE HUAYLLABAMBA</v>
          </cell>
          <cell r="IY153" t="str">
            <v>03. MUNICIPALIDAD DISTRITAL DE ACORIA</v>
          </cell>
          <cell r="IZ153" t="str">
            <v>03. MUNICIPALIDAD DISTRITAL DE ANTA</v>
          </cell>
          <cell r="JA153" t="str">
            <v>03. MUNICIPALIDAD DISTRITAL DE CALLANMARCA</v>
          </cell>
          <cell r="JB153" t="str">
            <v>03. MUNICIPALIDAD DISTRITAL DE AURAHUA</v>
          </cell>
          <cell r="JC153" t="str">
            <v>03. MUNICIPALIDAD DISTRITAL DE CHINCHIHUASI</v>
          </cell>
          <cell r="JD153" t="str">
            <v>03. MUNICIPALIDAD DISTRITAL DE CORDOVA</v>
          </cell>
          <cell r="JE153" t="str">
            <v>03. MUNICIPALIDAD DISTRITAL DE ACRAQUIA</v>
          </cell>
          <cell r="JF153" t="str">
            <v>03. MUNICIPALIDAD DISTRITAL DE CHINCHAO</v>
          </cell>
          <cell r="JG153" t="str">
            <v>03. MUNICIPALIDAD DISTRITAL DE COLPAS</v>
          </cell>
          <cell r="JH153" t="str">
            <v>11. MUNICIPALIDAD DISTRITAL DE MARIAS</v>
          </cell>
          <cell r="JI153" t="str">
            <v>03. MUNICIPALIDAD DISTRITAL DE COCHABAMBA</v>
          </cell>
          <cell r="JJ153" t="str">
            <v>03. MUNICIPALIDAD DISTRITAL DE CHAVIN DE PARIARCA</v>
          </cell>
          <cell r="JK153" t="str">
            <v>03. MUNICIPALIDAD DISTRITAL DE HERMILIO VALDIZAN</v>
          </cell>
          <cell r="JL153" t="str">
            <v>03. MUNICIPALIDAD DISTRITAL DE SAN BUENAVENTURA</v>
          </cell>
          <cell r="JM153" t="str">
            <v>03. MUNICIPALIDAD DISTRITAL DE MOLINO</v>
          </cell>
          <cell r="JN153" t="str">
            <v>03. MUNICIPALIDAD DISTRITAL DE HONORIA</v>
          </cell>
          <cell r="JO153" t="str">
            <v>03. MUNICIPALIDAD DISTRITAL DE JIVIA</v>
          </cell>
          <cell r="JP153" t="str">
            <v>03. MUNICIPALIDAD DISTRITAL DE CHACABAMBA</v>
          </cell>
          <cell r="JQ153" t="str">
            <v>03. MUNICIPALIDAD DISTRITAL DE LOS AQUIJES</v>
          </cell>
          <cell r="JR153" t="str">
            <v>03. MUNICIPALIDAD DISTRITAL DE CHAVIN</v>
          </cell>
          <cell r="JS153" t="str">
            <v>03. MUNICIPALIDAD DISTRITAL DE EL INGENIO</v>
          </cell>
          <cell r="JT153" t="str">
            <v>03. MUNICIPALIDAD DISTRITAL DE RIO GRANDE</v>
          </cell>
          <cell r="JU153" t="str">
            <v>03. MUNICIPALIDAD DISTRITAL DE HUMAY</v>
          </cell>
          <cell r="JV153" t="str">
            <v>05. MUNICIPALIDAD DISTRITAL DE CHACAPAMPA</v>
          </cell>
          <cell r="JW153" t="str">
            <v>03. MUNICIPALIDAD DISTRITAL DE ANDAMARCA</v>
          </cell>
          <cell r="JX153" t="str">
            <v>03. MUNICIPALIDAD DISTRITAL DE PICHANAQUI</v>
          </cell>
          <cell r="JY153" t="str">
            <v>03. MUNICIPALIDAD DISTRITAL DE APATA</v>
          </cell>
          <cell r="JZ153" t="str">
            <v>03. MUNICIPALIDAD DISTRITAL DE ONDORES</v>
          </cell>
          <cell r="KA153" t="str">
            <v>03. MUNICIPALIDAD DISTRITAL DE LLAYLLA</v>
          </cell>
          <cell r="KB153" t="str">
            <v>03. MUNICIPALIDAD DISTRITAL DE HUARICOLCA</v>
          </cell>
          <cell r="KC153" t="str">
            <v>03. MUNICIPALIDAD DISTRITAL DE HUAY-HUAY</v>
          </cell>
          <cell r="KD153" t="str">
            <v>03. MUNICIPALIDAD DISTRITAL DE CHONGOS BAJO</v>
          </cell>
          <cell r="KE153" t="str">
            <v>03. MUNICIPALIDAD DISTRITAL DE FLORENCIA DE MORA</v>
          </cell>
          <cell r="KF153" t="str">
            <v>03. MUNICIPALIDAD DISTRITAL DE CHOCOPE</v>
          </cell>
          <cell r="KG153" t="str">
            <v>03. MUNICIPALIDAD DISTRITAL DE CONDORMARCA</v>
          </cell>
          <cell r="KH153" t="str">
            <v>03. MUNICIPALIDAD DISTRITAL DE PUEBLO NUEVO</v>
          </cell>
          <cell r="KI153" t="str">
            <v>03. MUNICIPALIDAD DISTRITAL DE CARABAMBA</v>
          </cell>
          <cell r="KJ153" t="str">
            <v>04. MUNICIPALIDAD DISTRITAL DE CHARAT</v>
          </cell>
          <cell r="KK153" t="str">
            <v>03. MUNICIPALIDAD DISTRITAL DE JEQUETEPEQUE</v>
          </cell>
          <cell r="KL153" t="str">
            <v>03. MUNICIPALIDAD DISTRITAL DE CHILLIA</v>
          </cell>
          <cell r="KM153" t="str">
            <v>03. MUNICIPALIDAD DISTRITAL DE COCHORCO</v>
          </cell>
          <cell r="KN153" t="str">
            <v>03. MUNICIPALIDAD DISTRITAL DE CACHICADAN</v>
          </cell>
          <cell r="KO153" t="str">
            <v>03. MUNICIPALIDAD DISTRITAL DE MARMOT</v>
          </cell>
          <cell r="KP153" t="str">
            <v>03. MUNICIPALIDAD DISTRITAL DE GUADALUPITO</v>
          </cell>
          <cell r="KQ153" t="str">
            <v>03. MUNICIPALIDAD DISTRITAL DE ETEN</v>
          </cell>
          <cell r="KR153" t="str">
            <v>03. MUNICIPALIDAD DISTRITAL DE INCAHUASI</v>
          </cell>
          <cell r="KS153" t="str">
            <v>03. MUNICIPALIDAD DISTRITAL DE ILLIMO</v>
          </cell>
          <cell r="KT153" t="str">
            <v>03. MUNICIPALIDAD DISTRITAL DE ATE</v>
          </cell>
          <cell r="KU153" t="str">
            <v>03. MUNICIPALIDAD DISTRITAL DE PATIVILCA</v>
          </cell>
          <cell r="KV153" t="str">
            <v>03. MUNICIPALIDAD DISTRITAL DE GORGOR</v>
          </cell>
          <cell r="KW153" t="str">
            <v>03. MUNICIPALIDAD DISTRITAL DE HUAMANTANGA</v>
          </cell>
          <cell r="KX153" t="str">
            <v>03. MUNICIPALIDAD DISTRITAL DE CALANGO</v>
          </cell>
          <cell r="KY153" t="str">
            <v>03. MUNICIPALIDAD DISTRITAL DE ATAVILLOS BAJO</v>
          </cell>
          <cell r="KZ153" t="str">
            <v>03. MUNICIPALIDAD DISTRITAL DE CALLAHUANCA</v>
          </cell>
          <cell r="LA153" t="str">
            <v>03. MUNICIPALIDAD DISTRITAL DE CALETA DE CARQUIN</v>
          </cell>
          <cell r="LB153" t="str">
            <v>03. MUNICIPALIDAD DISTRITAL DE CAUJUL</v>
          </cell>
          <cell r="LC153" t="str">
            <v>03. MUNICIPALIDAD DISTRITAL DE AYAUCA</v>
          </cell>
          <cell r="LD153" t="str">
            <v>03. MUNICIPALIDAD DISTRITAL DE FERNANDO LORES</v>
          </cell>
          <cell r="LE153" t="str">
            <v>05. MUNICIPALIDAD DISTRITAL DE JEBEROS</v>
          </cell>
          <cell r="LF153" t="str">
            <v>03. MUNICIPALIDAD DISTRITAL DE TIGRE</v>
          </cell>
          <cell r="LG153" t="str">
            <v>03. MUNICIPALIDAD DISTRITAL DE YAVARI</v>
          </cell>
          <cell r="LH153" t="str">
            <v>03. MUNICIPALIDAD DISTRITAL DE CAPELO</v>
          </cell>
          <cell r="LI153" t="str">
            <v>03. MUNICIPALIDAD DISTRITAL DE PADRE MARQUEZ</v>
          </cell>
          <cell r="LJ153" t="str">
            <v>03. MUNICIPALIDAD DISTRITAL DE MANSERICHE</v>
          </cell>
          <cell r="LK153" t="str">
            <v>03. MUNICIPALIDAD DISTRITAL DE TENIENTE MANUEL CLAVERO</v>
          </cell>
          <cell r="LL153" t="str">
            <v>03. MUNICIPALIDAD DISTRITAL DE LAS PIEDRAS</v>
          </cell>
          <cell r="LM153" t="str">
            <v>03. MUNICIPALIDAD DISTRITAL DE MADRE DE DIOS</v>
          </cell>
          <cell r="LN153" t="str">
            <v>03. MUNICIPALIDAD DISTRITAL DE TAHUAMANU</v>
          </cell>
          <cell r="LO153" t="str">
            <v>03. MUNICIPALIDAD DISTRITAL DE CUCHUMBAYA</v>
          </cell>
          <cell r="LP153" t="str">
            <v>03. MUNICIPALIDAD DISTRITAL DE COALAQUE</v>
          </cell>
          <cell r="LQ153" t="str">
            <v>03. MUNICIPALIDAD DISTRITAL DE PACOCHA</v>
          </cell>
          <cell r="LR153" t="str">
            <v>03. MUNICIPALIDAD DISTRITAL DE HUARIACA</v>
          </cell>
          <cell r="LS153" t="str">
            <v>03. MUNICIPALIDAD DISTRITAL DE GOYLLARISQUIZGA</v>
          </cell>
          <cell r="LT153" t="str">
            <v>03. MUNICIPALIDAD DISTRITAL DE HUANCABAMBA</v>
          </cell>
          <cell r="LU153" t="str">
            <v>05. MUNICIPALIDAD DISTRITAL DE CATACAOS</v>
          </cell>
          <cell r="LV153" t="str">
            <v>03. MUNICIPALIDAD DISTRITAL DE JILILI</v>
          </cell>
          <cell r="LW153" t="str">
            <v>03. MUNICIPALIDAD DISTRITAL DE EL CARMEN DE LA FRONTERA</v>
          </cell>
          <cell r="LX153" t="str">
            <v>03. MUNICIPALIDAD DISTRITAL DE CHALACO</v>
          </cell>
          <cell r="LY153" t="str">
            <v>03. MUNICIPALIDAD DISTRITAL DE ARENAL</v>
          </cell>
          <cell r="LZ153" t="str">
            <v>03. MUNICIPALIDAD DISTRITAL DE IGNACIO ESCUDERO</v>
          </cell>
          <cell r="MA153" t="str">
            <v>03. MUNICIPALIDAD DISTRITAL DE LA BREA</v>
          </cell>
          <cell r="MB153" t="str">
            <v>03. MUNICIPALIDAD DISTRITAL DE BERNAL</v>
          </cell>
          <cell r="MC153" t="str">
            <v>03. MUNICIPALIDAD DISTRITAL DE AMANTANI</v>
          </cell>
          <cell r="MD153" t="str">
            <v>03. MUNICIPALIDAD DISTRITAL DE ARAPA</v>
          </cell>
          <cell r="ME153" t="str">
            <v>03. MUNICIPALIDAD DISTRITAL DE AYAPATA</v>
          </cell>
          <cell r="MF153" t="str">
            <v>03. MUNICIPALIDAD DISTRITAL DE HUACULLANI</v>
          </cell>
          <cell r="MG153" t="str">
            <v>03. MUNICIPALIDAD DISTRITAL DE PILCUYO</v>
          </cell>
          <cell r="MH153" t="str">
            <v>03. MUNICIPALIDAD DISTRITAL DE HUATASANI</v>
          </cell>
          <cell r="MI153" t="str">
            <v>03. MUNICIPALIDAD DISTRITAL DE CALAPUJA</v>
          </cell>
          <cell r="MJ153" t="str">
            <v>03. MUNICIPALIDAD DISTRITAL DE CUPI</v>
          </cell>
          <cell r="MK153" t="str">
            <v>03. MUNICIPALIDAD DISTRITAL DE HUAYRAPATA</v>
          </cell>
          <cell r="ML153" t="str">
            <v>03. MUNICIPALIDAD DISTRITAL DE PEDRO VILCA APAZA</v>
          </cell>
          <cell r="MM153" t="str">
            <v>03. MUNICIPALIDAD DISTRITAL DE CABANILLAS</v>
          </cell>
          <cell r="MN153" t="str">
            <v>03. MUNICIPALIDAD DISTRITAL DE LIMBANI</v>
          </cell>
          <cell r="MO153" t="str">
            <v>03. MUNICIPALIDAD DISTRITAL DE COPANI</v>
          </cell>
          <cell r="MP153" t="str">
            <v>03. MUNICIPALIDAD DISTRITAL DE HABANA</v>
          </cell>
          <cell r="MQ153" t="str">
            <v>03. MUNICIPALIDAD DISTRITAL DE BAJO BIAVO</v>
          </cell>
          <cell r="MR153" t="str">
            <v>03. MUNICIPALIDAD DISTRITAL DE SAN MARTIN</v>
          </cell>
          <cell r="MS153" t="str">
            <v>03. MUNICIPALIDAD DISTRITAL DE EL ESLABON</v>
          </cell>
          <cell r="MT153" t="str">
            <v>03. MUNICIPALIDAD DISTRITAL DE BARRANQUITA</v>
          </cell>
          <cell r="MU153" t="str">
            <v>03. MUNICIPALIDAD DISTRITAL DE HUICUNGO</v>
          </cell>
          <cell r="MV153" t="str">
            <v>03. MUNICIPALIDAD DISTRITAL DE CASPISAPA</v>
          </cell>
          <cell r="MW153" t="str">
            <v>03. MUNICIPALIDAD DISTRITAL DE ELIAS SOPLIN VARGAS</v>
          </cell>
          <cell r="MX153" t="str">
            <v>03. MUNICIPALIDAD DISTRITAL DE CACATACHI</v>
          </cell>
          <cell r="MY153" t="str">
            <v>03. MUNICIPALIDAD DISTRITAL DE POLVORA</v>
          </cell>
          <cell r="MZ153" t="str">
            <v>03. MUNICIPALIDAD DISTRITAL DE CALANA</v>
          </cell>
          <cell r="NA153" t="str">
            <v>03. MUNICIPALIDAD DISTRITAL DE CAMILACA</v>
          </cell>
          <cell r="NB153" t="str">
            <v>03. MUNICIPALIDAD DISTRITAL DE ITE</v>
          </cell>
          <cell r="NC153" t="str">
            <v>03. MUNICIPALIDAD DISTRITAL DE ESTIQUE</v>
          </cell>
          <cell r="ND153" t="str">
            <v>03. MUNICIPALIDAD DISTRITAL DE LA CRUZ</v>
          </cell>
          <cell r="NE153" t="str">
            <v>03. MUNICIPALIDAD DISTRITAL DE CANOAS DE PUNTA SAL</v>
          </cell>
          <cell r="NF153" t="str">
            <v>03. MUNICIPALIDAD DISTRITAL DE MATAPALO</v>
          </cell>
          <cell r="NG153" t="str">
            <v>03. MUNICIPALIDAD DISTRITAL DE IPARIA</v>
          </cell>
          <cell r="NH153" t="str">
            <v>03. MUNICIPALIDAD DISTRITAL DE TAHUANIA</v>
          </cell>
          <cell r="NI153" t="str">
            <v>03. MUNICIPALIDAD DISTRITAL DE CURIMANA</v>
          </cell>
          <cell r="NJ153"/>
          <cell r="NK153"/>
          <cell r="NL153"/>
          <cell r="NM153"/>
          <cell r="NN153"/>
          <cell r="NO153"/>
          <cell r="NP153"/>
          <cell r="NQ153"/>
          <cell r="NR153"/>
          <cell r="NS153"/>
          <cell r="NT153"/>
          <cell r="NU153"/>
          <cell r="NV153"/>
          <cell r="NW153"/>
          <cell r="NX153"/>
          <cell r="NY153"/>
          <cell r="NZ153"/>
          <cell r="OA153"/>
          <cell r="OB153"/>
          <cell r="OC153"/>
          <cell r="OD153"/>
          <cell r="OE153"/>
          <cell r="OF153"/>
          <cell r="OG153"/>
          <cell r="OH153"/>
          <cell r="OI153"/>
          <cell r="OJ153"/>
          <cell r="OK153"/>
          <cell r="OL153"/>
          <cell r="OM153"/>
          <cell r="ON153"/>
          <cell r="OO153"/>
          <cell r="OP153"/>
          <cell r="OQ153"/>
          <cell r="OR153"/>
          <cell r="OS153"/>
          <cell r="OT153"/>
          <cell r="OU153"/>
          <cell r="OV153"/>
          <cell r="OW153"/>
          <cell r="OX153"/>
          <cell r="OY153"/>
          <cell r="OZ153"/>
          <cell r="PA153"/>
          <cell r="PB153"/>
          <cell r="PC153"/>
          <cell r="PD153"/>
          <cell r="PE153"/>
          <cell r="PF153"/>
          <cell r="PG153"/>
          <cell r="PH153"/>
          <cell r="PI153"/>
          <cell r="PJ153"/>
          <cell r="PK153"/>
          <cell r="PL153"/>
          <cell r="PM153"/>
          <cell r="PN153"/>
          <cell r="PO153"/>
          <cell r="PP153"/>
          <cell r="PQ153"/>
          <cell r="PR153"/>
          <cell r="PS153"/>
          <cell r="PT153"/>
          <cell r="PU153"/>
          <cell r="PV153"/>
          <cell r="PW153"/>
          <cell r="PX153"/>
          <cell r="PY153"/>
          <cell r="PZ153"/>
          <cell r="QA153"/>
          <cell r="QB153"/>
          <cell r="QC153"/>
          <cell r="QD153"/>
          <cell r="QE153"/>
          <cell r="QF153"/>
          <cell r="QG153"/>
          <cell r="QH153"/>
          <cell r="QI153"/>
          <cell r="QJ153"/>
        </row>
        <row r="154">
          <cell r="A154" t="str">
            <v>020. SECRETARIA TECNICA DE APOYO A LA COMISION AD HOC CREADA POR LA LEY 29625</v>
          </cell>
          <cell r="B154"/>
          <cell r="C154"/>
          <cell r="D154"/>
          <cell r="E154"/>
          <cell r="F154"/>
          <cell r="G154"/>
          <cell r="H154"/>
          <cell r="I154"/>
          <cell r="J154"/>
          <cell r="K154"/>
          <cell r="L154"/>
          <cell r="M154"/>
          <cell r="N154"/>
          <cell r="O154" t="str">
            <v>005. NAYLAMP - LAMBAYEQUE</v>
          </cell>
          <cell r="P154"/>
          <cell r="Q154"/>
          <cell r="R154"/>
          <cell r="S154" t="str">
            <v>004. CORTE SUPERIOR DE JUSTICIA DE LA LIBERTAD</v>
          </cell>
          <cell r="T154"/>
          <cell r="U154"/>
          <cell r="V154"/>
          <cell r="W154"/>
          <cell r="X154"/>
          <cell r="Y154"/>
          <cell r="Z154"/>
          <cell r="AA154"/>
          <cell r="AB154"/>
          <cell r="AC154" t="str">
            <v>005. PROGRAMA MEJORAMIENTO DE LOS SERVICIOS DE JUSTICIA EN MATERIA PENAL EN EL PERÚ - PMSJMPP</v>
          </cell>
          <cell r="AD154" t="str">
            <v>004. OFICINA REGIONAL ORIENTE PUCALLPA</v>
          </cell>
          <cell r="AE154" t="str">
            <v>004. SUNARP, SEDE TRUJILLO</v>
          </cell>
          <cell r="AF154" t="str">
            <v>005. III DIRTEPOL - TRUJILLO</v>
          </cell>
          <cell r="AG154"/>
          <cell r="AH154"/>
          <cell r="AI154"/>
          <cell r="AJ154"/>
          <cell r="AK154"/>
          <cell r="AL154" t="str">
            <v>011. SECRETARIA TÉCNICA DEL CONSEJO FISCAL</v>
          </cell>
          <cell r="AM154"/>
          <cell r="AN154"/>
          <cell r="AO154"/>
          <cell r="AP154"/>
          <cell r="AQ154"/>
          <cell r="AR154"/>
          <cell r="AS154" t="str">
            <v>004. USE 04 COMAS</v>
          </cell>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cell r="CO154"/>
          <cell r="CP154"/>
          <cell r="CQ154"/>
          <cell r="CR154"/>
          <cell r="CS154"/>
          <cell r="CT154"/>
          <cell r="CU154" t="str">
            <v>008. INSTITUTO NACIONAL DE OFTALMOLOGÍA</v>
          </cell>
          <cell r="CV154"/>
          <cell r="CW154"/>
          <cell r="CX154"/>
          <cell r="CY154"/>
          <cell r="CZ154" t="str">
            <v>006. PROGRAMA NACIONAL PARA LA PROMOCION DE OPORTUNIDADES LABORALES "IMPULSA PERÚ"</v>
          </cell>
          <cell r="DA154"/>
          <cell r="DB154" t="str">
            <v>012. PROGRAMA DE COMPENSACIONES PARA LA COMPETITIVIDAD</v>
          </cell>
          <cell r="DC154"/>
          <cell r="DD154"/>
          <cell r="DE154" t="str">
            <v>015. ESTACION EXPERIMENTAL AGRARIA PUCALLPA - UCAYALI</v>
          </cell>
          <cell r="DF154"/>
          <cell r="DG154"/>
          <cell r="DH154"/>
          <cell r="DI154"/>
          <cell r="DJ154"/>
          <cell r="DK154"/>
          <cell r="DL154"/>
          <cell r="DM154"/>
          <cell r="DN154" t="str">
            <v>005. GERENCIA ADMINISTRATIVA DE LA LIBERTAD</v>
          </cell>
          <cell r="DO154"/>
          <cell r="DP154"/>
          <cell r="DQ154"/>
          <cell r="DR154" t="str">
            <v>004. MARINA DE GUERRA DEL PERU</v>
          </cell>
          <cell r="DS154"/>
          <cell r="DT154"/>
          <cell r="DU154"/>
          <cell r="DV154"/>
          <cell r="DW154"/>
          <cell r="DX154"/>
          <cell r="DY154"/>
          <cell r="DZ154"/>
          <cell r="EA154"/>
          <cell r="EB154"/>
          <cell r="EC154" t="str">
            <v>013. PROYECTO ESPECIAL PARA LA PREPARACIÓN Y DESARROLLO DE LOS XVIII JUEGOS PANAMERICANOS 2019</v>
          </cell>
          <cell r="ED154"/>
          <cell r="EE154"/>
          <cell r="EF154"/>
          <cell r="EG154" t="str">
            <v>006. AGUA SEGURA PARA LIMA Y CALLAO</v>
          </cell>
          <cell r="EH154"/>
          <cell r="EI154"/>
          <cell r="EJ154"/>
          <cell r="EK154"/>
          <cell r="EL154" t="str">
            <v>005. PROGRAMA NACIONAL DE INNOVACIÓN EN PESCA Y ACUICULTURA</v>
          </cell>
          <cell r="EM154"/>
          <cell r="EN154"/>
          <cell r="EO154"/>
          <cell r="EP154"/>
          <cell r="EQ154"/>
          <cell r="ER154"/>
          <cell r="ES154"/>
          <cell r="ET154" t="str">
            <v>005. PROGRAMA NACIONAL DE APOYO DIRECTO A LOS MÁS POBRES -JUNTOS</v>
          </cell>
          <cell r="EU154"/>
          <cell r="EV154"/>
          <cell r="EW154" t="str">
            <v>004. GERENCIA SUB REGIONAL DE UTCUBAMBA</v>
          </cell>
          <cell r="EX154" t="str">
            <v>008. TERMINAL PORTUARIO DE CHIMBOTE</v>
          </cell>
          <cell r="EY154" t="str">
            <v>004. PRO DESARROLLO APURIMAC</v>
          </cell>
          <cell r="EZ154" t="str">
            <v>005. PROYECTO ESPECIAL MAJES - SIGUAS</v>
          </cell>
          <cell r="FA154" t="str">
            <v>200. TRANSPORTES AYACUCHO</v>
          </cell>
          <cell r="FB154" t="str">
            <v>004. JAEN</v>
          </cell>
          <cell r="FC154" t="str">
            <v>004. INSTITUTO DE MANEJO DE AGUA Y MEDIO AMBIENTE (IMA)</v>
          </cell>
          <cell r="FD154" t="str">
            <v>006. GERENCIA SUB-REGIONAL CASTROVIRREYNA</v>
          </cell>
          <cell r="FE154" t="str">
            <v>300. EDUCACION HUANUCO</v>
          </cell>
          <cell r="FF154" t="str">
            <v>200. TRANSPORTES ICA</v>
          </cell>
          <cell r="FG154" t="str">
            <v>200. TRANSPORTES JUNIN</v>
          </cell>
          <cell r="FH154" t="str">
            <v>200. TRANSPORTES LA LIBERTAD</v>
          </cell>
          <cell r="FI154" t="str">
            <v>100. AGRICULTURA LAMBAYEQUE</v>
          </cell>
          <cell r="FJ154" t="str">
            <v>004. ORGANISMO PUBLICO INFRAESTRUCTURA PARA LA PRODUCTIVIDAD</v>
          </cell>
          <cell r="FK154" t="str">
            <v>100. AGRICULTURA MADRE DE DIOS</v>
          </cell>
          <cell r="FL154" t="str">
            <v>004. SUB REGION DE DESARROLLO GENERAL SÁNCHEZ CERRO</v>
          </cell>
          <cell r="FM154" t="str">
            <v>100. AGRICULTURA PASCO</v>
          </cell>
          <cell r="FN154" t="str">
            <v>004. PROYECTO ESPECIAL CHIRA - PIURA</v>
          </cell>
          <cell r="FO154" t="str">
            <v>005. PROGRAMA DE APOYO AL DESARROLLO RURAL ANDINO</v>
          </cell>
          <cell r="FP154" t="str">
            <v>004. SUB REGION BAJO MAYO - TARAPOTO</v>
          </cell>
          <cell r="FQ154" t="str">
            <v>200. TRANSPORTES TACNA</v>
          </cell>
          <cell r="FR154" t="str">
            <v>300. EDUCACION TUMBES</v>
          </cell>
          <cell r="FS154" t="str">
            <v>004. AGUAYTIA</v>
          </cell>
          <cell r="FT154" t="str">
            <v>300. EDUCACION LIMA</v>
          </cell>
          <cell r="FU154" t="str">
            <v>302. EDUCACION VENTANILLA</v>
          </cell>
          <cell r="FV154"/>
          <cell r="FW154" t="str">
            <v>04. MUNICIPALIDAD DISTRITAL DE CHETO</v>
          </cell>
          <cell r="FX154" t="str">
            <v>04. MUNICIPALIDAD DISTRITAL DE EL PARCO</v>
          </cell>
          <cell r="FY154" t="str">
            <v>04. MUNICIPALIDAD DISTRITAL DE COROSHA</v>
          </cell>
          <cell r="FZ154"/>
          <cell r="GA154" t="str">
            <v>04. MUNICIPALIDAD DISTRITAL DE COLCAMAR</v>
          </cell>
          <cell r="GB154" t="str">
            <v>04. MUNICIPALIDAD DISTRITAL DE HUAMBO</v>
          </cell>
          <cell r="GC154" t="str">
            <v>04. MUNICIPALIDAD DISTRITAL DE EL MILAGRO</v>
          </cell>
          <cell r="GD154" t="str">
            <v>04. MUNICIPALIDAD DISTRITAL DE HUANCHAY</v>
          </cell>
          <cell r="GE154" t="str">
            <v>04. MUNICIPALIDAD DISTRITAL DE LA MERCED</v>
          </cell>
          <cell r="GF154" t="str">
            <v>04. MUNICIPALIDAD DISTRITAL DE CHINGAS</v>
          </cell>
          <cell r="GG154"/>
          <cell r="GH154" t="str">
            <v>04. MUNICIPALIDAD DISTRITAL DE AQUIA</v>
          </cell>
          <cell r="GI154" t="str">
            <v>04. MUNICIPALIDAD DISTRITAL DE ANTA</v>
          </cell>
          <cell r="GJ154"/>
          <cell r="GK154" t="str">
            <v>04. MUNICIPALIDAD DISTRITAL DE YAUTAN</v>
          </cell>
          <cell r="GL154" t="str">
            <v>04. MUNICIPALIDAD DISTRITAL DE CUSCA</v>
          </cell>
          <cell r="GM154" t="str">
            <v>04. MUNICIPALIDAD DISTRITAL DE CHAVIN DE HUANTAR</v>
          </cell>
          <cell r="GN154" t="str">
            <v>04. MUNICIPALIDAD DISTRITAL DE HUAYAN</v>
          </cell>
          <cell r="GO154" t="str">
            <v>04. MUNICIPALIDAD DISTRITAL DE HUAYLAS</v>
          </cell>
          <cell r="GP154" t="str">
            <v>04. MUNICIPALIDAD DISTRITAL DE FIDEL OLIVAS ESCUDERO</v>
          </cell>
          <cell r="GQ154" t="str">
            <v>04. MUNICIPALIDAD DISTRITAL DE CARHUAPAMPA</v>
          </cell>
          <cell r="GR154" t="str">
            <v>04. MUNICIPALIDAD DISTRITAL DE HUACASCHUQUE</v>
          </cell>
          <cell r="GS154" t="str">
            <v>04. MUNICIPALIDAD DISTRITAL DE QUINUABAMBA</v>
          </cell>
          <cell r="GT154" t="str">
            <v>04. MUNICIPALIDAD DISTRITAL DE HUAYLLAPAMPA</v>
          </cell>
          <cell r="GU154" t="str">
            <v>04. MUNICIPALIDAD DISTRITAL DE MACATE</v>
          </cell>
          <cell r="GV154" t="str">
            <v>04. MUNICIPALIDAD DISTRITAL DE CASHAPAMPA</v>
          </cell>
          <cell r="GW154" t="str">
            <v>04. MUNICIPALIDAD DISTRITAL DE MATACOTO</v>
          </cell>
          <cell r="GX154" t="str">
            <v>04. MUNICIPALIDAD DISTRITAL DE CURAHUASI</v>
          </cell>
          <cell r="GY154" t="str">
            <v>04. MUNICIPALIDAD DISTRITAL DE HUANCARAMA</v>
          </cell>
          <cell r="GZ154" t="str">
            <v>04. MUNICIPALIDAD DISTRITAL DE JUAN ESPINOZA MEDRANO</v>
          </cell>
          <cell r="HA154" t="str">
            <v>04. MUNICIPALIDAD DISTRITAL DE CHAPIMARCA</v>
          </cell>
          <cell r="HB154" t="str">
            <v>04. MUNICIPALIDAD DISTRITAL DE HAQUIRA</v>
          </cell>
          <cell r="HC154" t="str">
            <v>04. MUNICIPALIDAD DISTRITAL DE HUACCANA</v>
          </cell>
          <cell r="HD154" t="str">
            <v>04. MUNICIPALIDAD DISTRITAL DE HUAYLLATI</v>
          </cell>
          <cell r="HE154" t="str">
            <v>04. MUNICIPALIDAD DISTRITAL DE CERRO COLORADO</v>
          </cell>
          <cell r="HF154" t="str">
            <v>04. MUNICIPALIDAD DISTRITAL DE MARISCAL CACERES</v>
          </cell>
          <cell r="HG154" t="str">
            <v>04. MUNICIPALIDAD DISTRITAL DE ATIQUIPA</v>
          </cell>
          <cell r="HH154" t="str">
            <v>04. MUNICIPALIDAD DISTRITAL DE CHACHAS</v>
          </cell>
          <cell r="HI154" t="str">
            <v>04. MUNICIPALIDAD DISTRITAL DE CALLALLI</v>
          </cell>
          <cell r="HJ154" t="str">
            <v>04. MUNICIPALIDAD DISTRITAL DE CHICHAS</v>
          </cell>
          <cell r="HK154" t="str">
            <v>04. MUNICIPALIDAD DISTRITAL DE ISLAY</v>
          </cell>
          <cell r="HL154" t="str">
            <v>04. MUNICIPALIDAD DISTRITAL DE HUAYNACOTAS</v>
          </cell>
          <cell r="HM154" t="str">
            <v>04. MUNICIPALIDAD DISTRITAL DE CARMEN ALTO</v>
          </cell>
          <cell r="HN154" t="str">
            <v>04. MUNICIPALIDAD DISTRITAL DE MARIA PARADO DE BELLIDO</v>
          </cell>
          <cell r="HO154" t="str">
            <v>04. MUNICIPALIDAD DISTRITAL DE SANTIAGO DE LUCANAMARCA</v>
          </cell>
          <cell r="HP154" t="str">
            <v>04. MUNICIPALIDAD DISTRITAL DE IGUAIN</v>
          </cell>
          <cell r="HQ154" t="str">
            <v>04. MUNICIPALIDAD DISTRITAL DE CHILCAS</v>
          </cell>
          <cell r="HR154" t="str">
            <v>04. MUNICIPALIDAD DISTRITAL DE CARMEN SALCEDO</v>
          </cell>
          <cell r="HS154" t="str">
            <v>04. MUNICIPALIDAD DISTRITAL DE PACAPAUSA</v>
          </cell>
          <cell r="HT154" t="str">
            <v>04. MUNICIPALIDAD DISTRITAL DE LAMPA</v>
          </cell>
          <cell r="HU154" t="str">
            <v>04. MUNICIPALIDAD DISTRITAL DE CHILCAYOC</v>
          </cell>
          <cell r="HV154" t="str">
            <v>04. MUNICIPALIDAD DISTRITAL DE ASQUIPATA</v>
          </cell>
          <cell r="HW154" t="str">
            <v>04. MUNICIPALIDAD DISTRITAL DE CONCEPCION</v>
          </cell>
          <cell r="HX154" t="str">
            <v>04. MUNICIPALIDAD DISTRITAL DE COSPAN</v>
          </cell>
          <cell r="HY154" t="str">
            <v>04. MUNICIPALIDAD DISTRITAL DE SITACOCHA</v>
          </cell>
          <cell r="HZ154" t="str">
            <v>04. MUNICIPALIDAD DISTRITAL DE HUASMIN</v>
          </cell>
          <cell r="IA154" t="str">
            <v>04. MUNICIPALIDAD DISTRITAL DE CHIGUIRIP</v>
          </cell>
          <cell r="IB154" t="str">
            <v>04. MUNICIPALIDAD DISTRITAL DE GUZMANGO</v>
          </cell>
          <cell r="IC154" t="str">
            <v>04. MUNICIPALIDAD DISTRITAL DE CUJILLO</v>
          </cell>
          <cell r="ID154"/>
          <cell r="IE154" t="str">
            <v>04. MUNICIPALIDAD DISTRITAL DE COLASAY</v>
          </cell>
          <cell r="IF154" t="str">
            <v>04. MUNICIPALIDAD DISTRITAL DE LA COIPA</v>
          </cell>
          <cell r="IG154" t="str">
            <v>04. MUNICIPALIDAD DISTRITAL DE GREGORIO PITA</v>
          </cell>
          <cell r="IH154" t="str">
            <v>04. MUNICIPALIDAD DISTRITAL DE CATILLUC</v>
          </cell>
          <cell r="II154" t="str">
            <v>04. MUNICIPALIDAD DISTRITAL DE TUMBADEN</v>
          </cell>
          <cell r="IJ154" t="str">
            <v>04. MUNICIPALIDAD DISTRITAL DE CHANCAYBAÑOS</v>
          </cell>
          <cell r="IK154" t="str">
            <v>04. MUNICIPALIDAD DISTRITAL DE LA PERLA</v>
          </cell>
          <cell r="IL154" t="str">
            <v>04. MUNICIPALIDAD DISTRITAL DE SAN JERONIMO</v>
          </cell>
          <cell r="IM154" t="str">
            <v>04. MUNICIPALIDAD DISTRITAL DE MOSOC LLACTA</v>
          </cell>
          <cell r="IN154" t="str">
            <v>04. MUNICIPALIDAD DISTRITAL DE CHINCHAYPUJIO</v>
          </cell>
          <cell r="IO154" t="str">
            <v>04. MUNICIPALIDAD DISTRITAL DE LARES</v>
          </cell>
          <cell r="IP154" t="str">
            <v>04. MUNICIPALIDAD DISTRITAL DE LANGUI</v>
          </cell>
          <cell r="IQ154" t="str">
            <v>04. MUNICIPALIDAD DISTRITAL DE MARANGANI</v>
          </cell>
          <cell r="IR154" t="str">
            <v>04. MUNICIPALIDAD DISTRITAL DE COLQUEMARCA</v>
          </cell>
          <cell r="IS154" t="str">
            <v>04. MUNICIPALIDAD DISTRITAL DE OCORURO</v>
          </cell>
          <cell r="IT154" t="str">
            <v>04. MUNICIPALIDAD DISTRITAL DE MARANURA</v>
          </cell>
          <cell r="IU154" t="str">
            <v>04. MUNICIPALIDAD DISTRITAL DE COLCHA</v>
          </cell>
          <cell r="IV154" t="str">
            <v>04. MUNICIPALIDAD DISTRITAL DE COLQUEPATA</v>
          </cell>
          <cell r="IW154" t="str">
            <v>04. MUNICIPALIDAD DISTRITAL DE CCARHUAYO</v>
          </cell>
          <cell r="IX154" t="str">
            <v>04. MUNICIPALIDAD DISTRITAL DE MACHUPICCHU</v>
          </cell>
          <cell r="IY154" t="str">
            <v>04. MUNICIPALIDAD DISTRITAL DE CONAYCA</v>
          </cell>
          <cell r="IZ154" t="str">
            <v>04. MUNICIPALIDAD DISTRITAL DE CAJA</v>
          </cell>
          <cell r="JA154" t="str">
            <v>04. MUNICIPALIDAD DISTRITAL DE CCOCHACCASA</v>
          </cell>
          <cell r="JB154" t="str">
            <v>04. MUNICIPALIDAD DISTRITAL DE CAPILLAS</v>
          </cell>
          <cell r="JC154" t="str">
            <v>04. MUNICIPALIDAD DISTRITAL DE EL CARMEN</v>
          </cell>
          <cell r="JD154" t="str">
            <v>04. MUNICIPALIDAD DISTRITAL DE HUAYACUNDO ARMA</v>
          </cell>
          <cell r="JE154" t="str">
            <v>04. MUNICIPALIDAD DISTRITAL DE AHUAYCHA</v>
          </cell>
          <cell r="JF154" t="str">
            <v>04. MUNICIPALIDAD DISTRITAL DE CHURUBAMBA</v>
          </cell>
          <cell r="JG154" t="str">
            <v>04. MUNICIPALIDAD DISTRITAL DE CONCHAMARCA</v>
          </cell>
          <cell r="JH154" t="str">
            <v>13. MUNICIPALIDAD DISTRITAL DE PACHAS</v>
          </cell>
          <cell r="JI154" t="str">
            <v>04. MUNICIPALIDAD DISTRITAL DE PINRA</v>
          </cell>
          <cell r="JJ154" t="str">
            <v>04. MUNICIPALIDAD DISTRITAL DE JACAS GRANDE</v>
          </cell>
          <cell r="JK154" t="str">
            <v>04. MUNICIPALIDAD DISTRITAL DE JOSE CRESPO Y CASTILLO</v>
          </cell>
          <cell r="JL154" t="str">
            <v>04. MUNICIPALIDAD DISTRITAL DE LA MORADA</v>
          </cell>
          <cell r="JM154" t="str">
            <v>04. MUNICIPALIDAD DISTRITAL DE UMARI</v>
          </cell>
          <cell r="JN154" t="str">
            <v>04. MUNICIPALIDAD DISTRITAL DE TOURNAVISTA</v>
          </cell>
          <cell r="JO154" t="str">
            <v>04. MUNICIPALIDAD DISTRITAL DE QUEROPALCA</v>
          </cell>
          <cell r="JP154" t="str">
            <v>04. MUNICIPALIDAD DISTRITAL DE APARICIO POMARES</v>
          </cell>
          <cell r="JQ154" t="str">
            <v>04. MUNICIPALIDAD DISTRITAL DE OCUCAJE</v>
          </cell>
          <cell r="JR154" t="str">
            <v>04. MUNICIPALIDAD DISTRITAL DE CHINCHA BAJA</v>
          </cell>
          <cell r="JS154" t="str">
            <v>04. MUNICIPALIDAD DISTRITAL DE MARCONA</v>
          </cell>
          <cell r="JT154" t="str">
            <v>04. MUNICIPALIDAD DISTRITAL DE SANTA CRUZ</v>
          </cell>
          <cell r="JU154" t="str">
            <v>04. MUNICIPALIDAD DISTRITAL DE INDEPENDENCIA</v>
          </cell>
          <cell r="JV154" t="str">
            <v>06. MUNICIPALIDAD DISTRITAL DE CHICCHE</v>
          </cell>
          <cell r="JW154" t="str">
            <v>04. MUNICIPALIDAD DISTRITAL DE CHAMBARA</v>
          </cell>
          <cell r="JX154" t="str">
            <v>04. MUNICIPALIDAD DISTRITAL DE SAN LUIS DE SHUARO</v>
          </cell>
          <cell r="JY154" t="str">
            <v>04. MUNICIPALIDAD DISTRITAL DE ATAURA</v>
          </cell>
          <cell r="JZ154" t="str">
            <v>04. MUNICIPALIDAD DISTRITAL DE ULCUMAYO</v>
          </cell>
          <cell r="KA154" t="str">
            <v>04. MUNICIPALIDAD DISTRITAL DE MAZAMARI</v>
          </cell>
          <cell r="KB154" t="str">
            <v>04. MUNICIPALIDAD DISTRITAL DE HUASAHUASI</v>
          </cell>
          <cell r="KC154" t="str">
            <v>04. MUNICIPALIDAD DISTRITAL DE MARCAPOMACOCHA</v>
          </cell>
          <cell r="KD154" t="str">
            <v>04. MUNICIPALIDAD DISTRITAL DE HUACHAC</v>
          </cell>
          <cell r="KE154" t="str">
            <v>04. MUNICIPALIDAD DISTRITAL DE HUANCHACO</v>
          </cell>
          <cell r="KF154" t="str">
            <v>04. MUNICIPALIDAD DISTRITAL DE MAGDALENA DE CAO</v>
          </cell>
          <cell r="KG154" t="str">
            <v>04. MUNICIPALIDAD DISTRITAL DE LONGOTEA</v>
          </cell>
          <cell r="KH154"/>
          <cell r="KI154" t="str">
            <v>04. MUNICIPALIDAD DISTRITAL DE HUASO</v>
          </cell>
          <cell r="KJ154" t="str">
            <v>05. MUNICIPALIDAD DISTRITAL DE HUARANCHAL</v>
          </cell>
          <cell r="KK154" t="str">
            <v>04. MUNICIPALIDAD DISTRITAL DE PACASMAYO</v>
          </cell>
          <cell r="KL154" t="str">
            <v>04. MUNICIPALIDAD DISTRITAL DE HUANCASPATA</v>
          </cell>
          <cell r="KM154" t="str">
            <v>04. MUNICIPALIDAD DISTRITAL DE CURGOS</v>
          </cell>
          <cell r="KN154" t="str">
            <v>04. MUNICIPALIDAD DISTRITAL DE MOLLEBAMBA</v>
          </cell>
          <cell r="KO154" t="str">
            <v>04. MUNICIPALIDAD DISTRITAL DE SAYAPULLO</v>
          </cell>
          <cell r="KP154"/>
          <cell r="KQ154" t="str">
            <v>04. MUNICIPALIDAD DISTRITAL DE ETEN PUERTO</v>
          </cell>
          <cell r="KR154" t="str">
            <v>04. MUNICIPALIDAD DISTRITAL DE MANUEL ANTONIO MESONES MURO</v>
          </cell>
          <cell r="KS154" t="str">
            <v>04. MUNICIPALIDAD DISTRITAL DE JAYANCA</v>
          </cell>
          <cell r="KT154" t="str">
            <v>04. MUNICIPALIDAD DISTRITAL DE BARRANCO</v>
          </cell>
          <cell r="KU154" t="str">
            <v>04. MUNICIPALIDAD DISTRITAL DE SUPE</v>
          </cell>
          <cell r="KV154" t="str">
            <v>04. MUNICIPALIDAD DISTRITAL DE HUANCAPON</v>
          </cell>
          <cell r="KW154" t="str">
            <v>04. MUNICIPALIDAD DISTRITAL DE HUAROS</v>
          </cell>
          <cell r="KX154" t="str">
            <v>04. MUNICIPALIDAD DISTRITAL DE CERRO AZUL</v>
          </cell>
          <cell r="KY154" t="str">
            <v>04. MUNICIPALIDAD DISTRITAL DE AUCALLAMA</v>
          </cell>
          <cell r="KZ154" t="str">
            <v>04. MUNICIPALIDAD DISTRITAL DE CARAMPOMA</v>
          </cell>
          <cell r="LA154" t="str">
            <v>04. MUNICIPALIDAD DISTRITAL DE CHECRAS</v>
          </cell>
          <cell r="LB154" t="str">
            <v>04. MUNICIPALIDAD DISTRITAL DE COCHAMARCA</v>
          </cell>
          <cell r="LC154" t="str">
            <v>04. MUNICIPALIDAD DISTRITAL DE AYAVIRI</v>
          </cell>
          <cell r="LD154" t="str">
            <v>04. MUNICIPALIDAD DISTRITAL DE INDIANA</v>
          </cell>
          <cell r="LE154" t="str">
            <v>06. MUNICIPALIDAD DISTRITAL DE LAGUNAS</v>
          </cell>
          <cell r="LF154" t="str">
            <v>04. MUNICIPALIDAD DISTRITAL DE TROMPETEROS</v>
          </cell>
          <cell r="LG154" t="str">
            <v>04. MUNICIPALIDAD DISTRITAL DE SAN PABLO</v>
          </cell>
          <cell r="LH154" t="str">
            <v>04. MUNICIPALIDAD DISTRITAL DE EMILIO SAN MARTIN</v>
          </cell>
          <cell r="LI154" t="str">
            <v>04. MUNICIPALIDAD DISTRITAL DE PAMPA HERMOSA</v>
          </cell>
          <cell r="LJ154" t="str">
            <v>04. MUNICIPALIDAD DISTRITAL DE MORONA</v>
          </cell>
          <cell r="LK154" t="str">
            <v>04. MUNICIPALIDAD DISTRITAL DE YAGUAS</v>
          </cell>
          <cell r="LL154" t="str">
            <v>04. MUNICIPALIDAD DISTRITAL DE LABERINTO</v>
          </cell>
          <cell r="LM154" t="str">
            <v>04. MUNICIPALIDAD DISTRITAL DE HUEPETUHE</v>
          </cell>
          <cell r="LN154"/>
          <cell r="LO154" t="str">
            <v>04. MUNICIPALIDAD DISTRITAL DE SAMEGUA</v>
          </cell>
          <cell r="LP154" t="str">
            <v>04. MUNICIPALIDAD DISTRITAL DE ICHUÑA</v>
          </cell>
          <cell r="LQ154"/>
          <cell r="LR154" t="str">
            <v>04. MUNICIPALIDAD DISTRITAL DE HUAYLLAY</v>
          </cell>
          <cell r="LS154" t="str">
            <v>04. MUNICIPALIDAD DISTRITAL DE PAUCAR</v>
          </cell>
          <cell r="LT154" t="str">
            <v>04. MUNICIPALIDAD DISTRITAL DE PALCAZU</v>
          </cell>
          <cell r="LU154" t="str">
            <v>07. MUNICIPALIDAD DISTRITAL DE CURA MORI</v>
          </cell>
          <cell r="LV154" t="str">
            <v>04. MUNICIPALIDAD DISTRITAL DE LAGUNAS</v>
          </cell>
          <cell r="LW154" t="str">
            <v>04. MUNICIPALIDAD DISTRITAL DE HUARMACA</v>
          </cell>
          <cell r="LX154" t="str">
            <v>04. MUNICIPALIDAD DISTRITAL DE LA MATANZA</v>
          </cell>
          <cell r="LY154" t="str">
            <v>04. MUNICIPALIDAD DISTRITAL DE COLAN</v>
          </cell>
          <cell r="LZ154" t="str">
            <v>04. MUNICIPALIDAD DISTRITAL DE LANCONES</v>
          </cell>
          <cell r="MA154" t="str">
            <v>04. MUNICIPALIDAD DISTRITAL DE LOBITOS</v>
          </cell>
          <cell r="MB154" t="str">
            <v>04. MUNICIPALIDAD DISTRITAL DE CRISTO NOS VALGA</v>
          </cell>
          <cell r="MC154" t="str">
            <v>04. MUNICIPALIDAD DISTRITAL DE ATUNCOLLA</v>
          </cell>
          <cell r="MD154" t="str">
            <v>04. MUNICIPALIDAD DISTRITAL DE ASILLO</v>
          </cell>
          <cell r="ME154" t="str">
            <v>04. MUNICIPALIDAD DISTRITAL DE COASA</v>
          </cell>
          <cell r="MF154" t="str">
            <v>04. MUNICIPALIDAD DISTRITAL DE KELLUYO</v>
          </cell>
          <cell r="MG154" t="str">
            <v>04. MUNICIPALIDAD DISTRITAL DE SANTA ROSA</v>
          </cell>
          <cell r="MH154" t="str">
            <v>04. MUNICIPALIDAD DISTRITAL DE INCHUPALLA</v>
          </cell>
          <cell r="MI154" t="str">
            <v>04. MUNICIPALIDAD DISTRITAL DE NICASIO</v>
          </cell>
          <cell r="MJ154" t="str">
            <v>04. MUNICIPALIDAD DISTRITAL DE LLALLI</v>
          </cell>
          <cell r="MK154" t="str">
            <v>04. MUNICIPALIDAD DISTRITAL DE TILALI</v>
          </cell>
          <cell r="ML154" t="str">
            <v>04. MUNICIPALIDAD DISTRITAL DE QUILCAPUNCU</v>
          </cell>
          <cell r="MM154" t="str">
            <v>04. MUNICIPALIDAD DISTRITAL DE CARACOTO</v>
          </cell>
          <cell r="MN154" t="str">
            <v>04. MUNICIPALIDAD DISTRITAL DE PATAMBUCO</v>
          </cell>
          <cell r="MO154" t="str">
            <v>04. MUNICIPALIDAD DISTRITAL DE CUTURAPI</v>
          </cell>
          <cell r="MP154" t="str">
            <v>04. MUNICIPALIDAD DISTRITAL DE JEPELACIO</v>
          </cell>
          <cell r="MQ154" t="str">
            <v>04. MUNICIPALIDAD DISTRITAL DE HUALLAGA</v>
          </cell>
          <cell r="MR154" t="str">
            <v>04. MUNICIPALIDAD DISTRITAL DE SANTA ROSA</v>
          </cell>
          <cell r="MS154" t="str">
            <v>04. MUNICIPALIDAD DISTRITAL DE PISCOYACU</v>
          </cell>
          <cell r="MT154" t="str">
            <v>04. MUNICIPALIDAD DISTRITAL DE CAYNARACHI</v>
          </cell>
          <cell r="MU154" t="str">
            <v>04. MUNICIPALIDAD DISTRITAL DE PACHIZA</v>
          </cell>
          <cell r="MV154" t="str">
            <v>04. MUNICIPALIDAD DISTRITAL DE PILLUANA</v>
          </cell>
          <cell r="MW154" t="str">
            <v>04. MUNICIPALIDAD DISTRITAL DE NUEVA CAJAMARCA</v>
          </cell>
          <cell r="MX154" t="str">
            <v>04. MUNICIPALIDAD DISTRITAL DE CHAZUTA</v>
          </cell>
          <cell r="MY154" t="str">
            <v>04. MUNICIPALIDAD DISTRITAL DE SHUNTE</v>
          </cell>
          <cell r="MZ154" t="str">
            <v>04. MUNICIPALIDAD DISTRITAL DE CIUDAD NUEVA</v>
          </cell>
          <cell r="NA154" t="str">
            <v>04. MUNICIPALIDAD DISTRITAL DE CURIBAYA</v>
          </cell>
          <cell r="NB154"/>
          <cell r="NC154" t="str">
            <v>04. MUNICIPALIDAD DISTRITAL DE ESTIQUE-PAMPA</v>
          </cell>
          <cell r="ND154" t="str">
            <v>04. MUNICIPALIDAD DISTRITAL DE PAMPAS DE HOSPITAL</v>
          </cell>
          <cell r="NE154"/>
          <cell r="NF154" t="str">
            <v>04. MUNICIPALIDAD DISTRITAL DE PAPAYAL</v>
          </cell>
          <cell r="NG154" t="str">
            <v>04. MUNICIPALIDAD DISTRITAL DE MASISEA</v>
          </cell>
          <cell r="NH154" t="str">
            <v>04. MUNICIPALIDAD DISTRITAL DE YURUA</v>
          </cell>
          <cell r="NI154" t="str">
            <v>04. MUNICIPALIDAD DISTRITAL DE NESHUYA</v>
          </cell>
          <cell r="NJ154"/>
          <cell r="NK154"/>
          <cell r="NL154"/>
          <cell r="NM154"/>
          <cell r="NN154"/>
          <cell r="NO154"/>
          <cell r="NP154"/>
          <cell r="NQ154"/>
          <cell r="NR154"/>
          <cell r="NS154"/>
          <cell r="NT154"/>
          <cell r="NU154"/>
          <cell r="NV154"/>
          <cell r="NW154"/>
          <cell r="NX154"/>
          <cell r="NY154"/>
          <cell r="NZ154"/>
          <cell r="OA154"/>
          <cell r="OB154"/>
          <cell r="OC154"/>
          <cell r="OD154"/>
          <cell r="OE154"/>
          <cell r="OF154"/>
          <cell r="OG154"/>
          <cell r="OH154"/>
          <cell r="OI154"/>
          <cell r="OJ154"/>
          <cell r="OK154"/>
          <cell r="OL154"/>
          <cell r="OM154"/>
          <cell r="ON154"/>
          <cell r="OO154"/>
          <cell r="OP154"/>
          <cell r="OQ154"/>
          <cell r="OR154"/>
          <cell r="OS154"/>
          <cell r="OT154"/>
          <cell r="OU154"/>
          <cell r="OV154"/>
          <cell r="OW154"/>
          <cell r="OX154"/>
          <cell r="OY154"/>
          <cell r="OZ154"/>
          <cell r="PA154"/>
          <cell r="PB154"/>
          <cell r="PC154"/>
          <cell r="PD154"/>
          <cell r="PE154"/>
          <cell r="PF154"/>
          <cell r="PG154"/>
          <cell r="PH154"/>
          <cell r="PI154"/>
          <cell r="PJ154"/>
          <cell r="PK154"/>
          <cell r="PL154"/>
          <cell r="PM154"/>
          <cell r="PN154"/>
          <cell r="PO154"/>
          <cell r="PP154"/>
          <cell r="PQ154"/>
          <cell r="PR154"/>
          <cell r="PS154"/>
          <cell r="PT154"/>
          <cell r="PU154"/>
          <cell r="PV154"/>
          <cell r="PW154"/>
          <cell r="PX154"/>
          <cell r="PY154"/>
          <cell r="PZ154"/>
          <cell r="QA154"/>
          <cell r="QB154"/>
          <cell r="QC154"/>
          <cell r="QD154"/>
          <cell r="QE154"/>
          <cell r="QF154"/>
          <cell r="QG154"/>
          <cell r="QH154"/>
          <cell r="QI154"/>
          <cell r="QJ154"/>
        </row>
        <row r="155">
          <cell r="A155"/>
          <cell r="B155"/>
          <cell r="C155"/>
          <cell r="D155"/>
          <cell r="E155"/>
          <cell r="F155"/>
          <cell r="G155"/>
          <cell r="H155"/>
          <cell r="I155"/>
          <cell r="J155"/>
          <cell r="K155"/>
          <cell r="L155"/>
          <cell r="M155"/>
          <cell r="N155"/>
          <cell r="O155" t="str">
            <v>007. MARCAHUAMACHUCO</v>
          </cell>
          <cell r="P155"/>
          <cell r="Q155"/>
          <cell r="R155"/>
          <cell r="S155" t="str">
            <v>005. CORTE SUPERIOR DE JUSTICIA DE AREQUIPA</v>
          </cell>
          <cell r="T155"/>
          <cell r="U155"/>
          <cell r="V155"/>
          <cell r="W155"/>
          <cell r="X155"/>
          <cell r="Y155"/>
          <cell r="Z155"/>
          <cell r="AA155"/>
          <cell r="AB155"/>
          <cell r="AC155"/>
          <cell r="AD155" t="str">
            <v>005. OFICINA REGIONAL CENTRO HUANCAYO</v>
          </cell>
          <cell r="AE155" t="str">
            <v>005. SUNARP, SEDE AREQUIPA</v>
          </cell>
          <cell r="AF155" t="str">
            <v>009. VII DIRECCION TERRITORIAL DE POLICIA - LIMA</v>
          </cell>
          <cell r="AG155"/>
          <cell r="AH155"/>
          <cell r="AI155"/>
          <cell r="AJ155"/>
          <cell r="AK155"/>
          <cell r="AL155" t="str">
            <v>012. OFICINA GENERAL DE INVERSIONES Y PROYECTOS</v>
          </cell>
          <cell r="AM155"/>
          <cell r="AN155"/>
          <cell r="AO155"/>
          <cell r="AP155"/>
          <cell r="AQ155"/>
          <cell r="AR155"/>
          <cell r="AS155" t="str">
            <v>005. USE 05 SAN JUAN DE LURIGANCHO</v>
          </cell>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cell r="CO155"/>
          <cell r="CP155"/>
          <cell r="CQ155"/>
          <cell r="CR155"/>
          <cell r="CS155"/>
          <cell r="CT155"/>
          <cell r="CU155" t="str">
            <v>009. INSTITUTO NACIONAL DE REHABILITACIÓN</v>
          </cell>
          <cell r="CV155"/>
          <cell r="CW155"/>
          <cell r="CX155"/>
          <cell r="CY155"/>
          <cell r="CZ155" t="str">
            <v>007. PROGRAMA PARA EL MEJORAMIENTO Y AMPLIACION DE LOS SERVICIOS DEL CENTRO DE EMPLEO "FORTALECE PERÚ"</v>
          </cell>
          <cell r="DA155"/>
          <cell r="DB155" t="str">
            <v>014. BINACIONAL PUYANGO - TUMBES</v>
          </cell>
          <cell r="DC155"/>
          <cell r="DD155"/>
          <cell r="DE155" t="str">
            <v>016. ESTACION EXPERIMENTAL AGRARIA SANTA ANA - JUNIN</v>
          </cell>
          <cell r="DF155"/>
          <cell r="DG155"/>
          <cell r="DH155"/>
          <cell r="DI155"/>
          <cell r="DJ155"/>
          <cell r="DK155"/>
          <cell r="DL155"/>
          <cell r="DM155"/>
          <cell r="DN155" t="str">
            <v>006. GERENCIA ADMINISTRATIVA DE CUSCO</v>
          </cell>
          <cell r="DO155"/>
          <cell r="DP155"/>
          <cell r="DQ155"/>
          <cell r="DR155" t="str">
            <v>005. FUERZA AEREA DEL PERU</v>
          </cell>
          <cell r="DS155"/>
          <cell r="DT155"/>
          <cell r="DU155"/>
          <cell r="DV155"/>
          <cell r="DW155"/>
          <cell r="DX155"/>
          <cell r="DY155"/>
          <cell r="DZ155"/>
          <cell r="EA155"/>
          <cell r="EB155"/>
          <cell r="EC155" t="str">
            <v>014. PROGRAMA NACIONAL DE TELECOMUNICACIONES - PRONATEL</v>
          </cell>
          <cell r="ED155"/>
          <cell r="EE155"/>
          <cell r="EF155"/>
          <cell r="EG155"/>
          <cell r="EH155"/>
          <cell r="EI155"/>
          <cell r="EJ155"/>
          <cell r="EK155"/>
          <cell r="EL155"/>
          <cell r="EM155"/>
          <cell r="EN155"/>
          <cell r="EO155"/>
          <cell r="EP155"/>
          <cell r="EQ155"/>
          <cell r="ER155"/>
          <cell r="ES155"/>
          <cell r="ET155" t="str">
            <v>006. PROGRAMA NACIONAL DE ASISTENCIA SOLIDARIA PENSION 65</v>
          </cell>
          <cell r="EU155"/>
          <cell r="EV155"/>
          <cell r="EW155" t="str">
            <v>005. PROAMAZONAS</v>
          </cell>
          <cell r="EX155" t="str">
            <v>009. AUTORIDAD PORTUARIA REGIONAL DE ANCASH</v>
          </cell>
          <cell r="EY155" t="str">
            <v>005. GERENCIA SUB REGIONAL COTABAMBAS</v>
          </cell>
          <cell r="EZ155" t="str">
            <v>100. AGRICULTURA AREQUIPA</v>
          </cell>
          <cell r="FA155" t="str">
            <v>300. EDUCACION AYACUCHO</v>
          </cell>
          <cell r="FB155" t="str">
            <v>005. PROGRAMAS REGIONALES - PROREGION</v>
          </cell>
          <cell r="FC155" t="str">
            <v>100. AGRICULTURA CUSCO</v>
          </cell>
          <cell r="FD155" t="str">
            <v>007. GERENCIA SUB-REGIONAL HUAYTARÁ</v>
          </cell>
          <cell r="FE155" t="str">
            <v>301. EDUCACION MARAÑON</v>
          </cell>
          <cell r="FF155" t="str">
            <v>300. EDUCACION ICA</v>
          </cell>
          <cell r="FG155" t="str">
            <v>300. EDUCACION JUNIN</v>
          </cell>
          <cell r="FH155" t="str">
            <v>300. EDUCACION LA LIBERTAD</v>
          </cell>
          <cell r="FI155" t="str">
            <v>200. TRANSPORTES LAMBAYEQUE</v>
          </cell>
          <cell r="FJ155" t="str">
            <v>100. AGRICULTURA LORETO</v>
          </cell>
          <cell r="FK155" t="str">
            <v>200. TRANSPORTES MADRE DE DIOS</v>
          </cell>
          <cell r="FL155" t="str">
            <v>100. AGRICULTURA MOQUEGUA</v>
          </cell>
          <cell r="FM155" t="str">
            <v>200. TRANSPORTES PASCO</v>
          </cell>
          <cell r="FN155" t="str">
            <v>005. PROYECTO HIDROENERGETICO DEL ALTO PIURA</v>
          </cell>
          <cell r="FO155" t="str">
            <v>100. AGRICULTURA PUNO</v>
          </cell>
          <cell r="FP155" t="str">
            <v>005. SUB REGION HUALLAGA CENTRAL - JUANJUI</v>
          </cell>
          <cell r="FQ155" t="str">
            <v>300. EDUCACION TACNA</v>
          </cell>
          <cell r="FR155" t="str">
            <v>301. EDUCACION UGEL TUMBES</v>
          </cell>
          <cell r="FS155" t="str">
            <v>005. CARRETERA FEDERICO BASADRE</v>
          </cell>
          <cell r="FT155" t="str">
            <v>301. EDUCACION CAÑETE</v>
          </cell>
          <cell r="FU155" t="str">
            <v>303. COMITÉ DE ADMINISTRACIÓN DEL FONDO EDUCATIVO DEL CALLAO - CAFED</v>
          </cell>
          <cell r="FV155"/>
          <cell r="FW155" t="str">
            <v>05. MUNICIPALIDAD DISTRITAL DE CHILIQUIN</v>
          </cell>
          <cell r="FX155" t="str">
            <v>05. MUNICIPALIDAD DISTRITAL DE IMAZA</v>
          </cell>
          <cell r="FY155" t="str">
            <v>05. MUNICIPALIDAD DISTRITAL DE CUISPES</v>
          </cell>
          <cell r="FZ155"/>
          <cell r="GA155" t="str">
            <v>05. MUNICIPALIDAD DISTRITAL DE CONILA</v>
          </cell>
          <cell r="GB155" t="str">
            <v>05. MUNICIPALIDAD DISTRITAL DE LIMABAMBA</v>
          </cell>
          <cell r="GC155" t="str">
            <v>05. MUNICIPALIDAD DISTRITAL DE JAMALCA</v>
          </cell>
          <cell r="GD155" t="str">
            <v>05. MUNICIPALIDAD DISTRITAL DE INDEPENDENCIA</v>
          </cell>
          <cell r="GE155" t="str">
            <v>05. MUNICIPALIDAD DISTRITAL DE SUCCHA</v>
          </cell>
          <cell r="GF155" t="str">
            <v>05. MUNICIPALIDAD DISTRITAL DE MIRGAS</v>
          </cell>
          <cell r="GG155"/>
          <cell r="GH155" t="str">
            <v>05. MUNICIPALIDAD DISTRITAL DE CAJACAY</v>
          </cell>
          <cell r="GI155" t="str">
            <v>05. MUNICIPALIDAD DISTRITAL DE ATAQUERO</v>
          </cell>
          <cell r="GJ155"/>
          <cell r="GK155"/>
          <cell r="GL155" t="str">
            <v>05. MUNICIPALIDAD DISTRITAL DE LA PAMPA</v>
          </cell>
          <cell r="GM155" t="str">
            <v>05. MUNICIPALIDAD DISTRITAL DE HUACACHI</v>
          </cell>
          <cell r="GN155" t="str">
            <v>05. MUNICIPALIDAD DISTRITAL DE MALVAS</v>
          </cell>
          <cell r="GO155" t="str">
            <v>05. MUNICIPALIDAD DISTRITAL DE MATO</v>
          </cell>
          <cell r="GP155" t="str">
            <v>05. MUNICIPALIDAD DISTRITAL DE LLAMA</v>
          </cell>
          <cell r="GQ155" t="str">
            <v>05. MUNICIPALIDAD DISTRITAL DE COCHAS</v>
          </cell>
          <cell r="GR155" t="str">
            <v>05. MUNICIPALIDAD DISTRITAL DE HUANDOVAL</v>
          </cell>
          <cell r="GS155"/>
          <cell r="GT155" t="str">
            <v>05. MUNICIPALIDAD DISTRITAL DE LLACLLIN</v>
          </cell>
          <cell r="GU155" t="str">
            <v>05. MUNICIPALIDAD DISTRITAL DE MORO</v>
          </cell>
          <cell r="GV155" t="str">
            <v>05. MUNICIPALIDAD DISTRITAL DE CHINGALPO</v>
          </cell>
          <cell r="GW155" t="str">
            <v>05. MUNICIPALIDAD DISTRITAL DE QUILLO</v>
          </cell>
          <cell r="GX155" t="str">
            <v>05. MUNICIPALIDAD DISTRITAL DE HUANIPACA</v>
          </cell>
          <cell r="GY155" t="str">
            <v>05. MUNICIPALIDAD DISTRITAL DE HUANCARAY</v>
          </cell>
          <cell r="GZ155" t="str">
            <v>05. MUNICIPALIDAD DISTRITAL DE OROPESA</v>
          </cell>
          <cell r="HA155" t="str">
            <v>05. MUNICIPALIDAD DISTRITAL DE COLCABAMBA</v>
          </cell>
          <cell r="HB155" t="str">
            <v>05. MUNICIPALIDAD DISTRITAL DE MARA</v>
          </cell>
          <cell r="HC155" t="str">
            <v>05. MUNICIPALIDAD DISTRITAL DE OCOBAMBA</v>
          </cell>
          <cell r="HD155" t="str">
            <v>05. MUNICIPALIDAD DISTRITAL DE MAMARA</v>
          </cell>
          <cell r="HE155" t="str">
            <v>05. MUNICIPALIDAD DISTRITAL DE CHARACATO</v>
          </cell>
          <cell r="HF155" t="str">
            <v>05. MUNICIPALIDAD DISTRITAL DE NICOLAS DE PIEROLA</v>
          </cell>
          <cell r="HG155" t="str">
            <v>05. MUNICIPALIDAD DISTRITAL DE BELLA UNION</v>
          </cell>
          <cell r="HH155" t="str">
            <v>05. MUNICIPALIDAD DISTRITAL DE CHILCAYMARCA</v>
          </cell>
          <cell r="HI155" t="str">
            <v>05. MUNICIPALIDAD DISTRITAL DE CAYLLOMA</v>
          </cell>
          <cell r="HJ155" t="str">
            <v>05. MUNICIPALIDAD DISTRITAL DE IRAY</v>
          </cell>
          <cell r="HK155" t="str">
            <v>05. MUNICIPALIDAD DISTRITAL DE MEJIA</v>
          </cell>
          <cell r="HL155" t="str">
            <v>05. MUNICIPALIDAD DISTRITAL DE PAMPAMARCA</v>
          </cell>
          <cell r="HM155" t="str">
            <v>05. MUNICIPALIDAD DISTRITAL DE CHIARA</v>
          </cell>
          <cell r="HN155" t="str">
            <v>05. MUNICIPALIDAD DISTRITAL DE PARAS</v>
          </cell>
          <cell r="HO155"/>
          <cell r="HP155" t="str">
            <v>05. MUNICIPALIDAD DISTRITAL DE LURICOCHA</v>
          </cell>
          <cell r="HQ155" t="str">
            <v>05. MUNICIPALIDAD DISTRITAL DE CHUNGUI</v>
          </cell>
          <cell r="HR155" t="str">
            <v>05. MUNICIPALIDAD DISTRITAL DE CHAVIÑA</v>
          </cell>
          <cell r="HS155" t="str">
            <v>05. MUNICIPALIDAD DISTRITAL DE PULLO</v>
          </cell>
          <cell r="HT155" t="str">
            <v>05. MUNICIPALIDAD DISTRITAL DE MARCABAMBA</v>
          </cell>
          <cell r="HU155" t="str">
            <v>05. MUNICIPALIDAD DISTRITAL DE HUACAÑA</v>
          </cell>
          <cell r="HV155" t="str">
            <v>05. MUNICIPALIDAD DISTRITAL DE CANARIA</v>
          </cell>
          <cell r="HW155" t="str">
            <v>05. MUNICIPALIDAD DISTRITAL DE HUAMBALPA</v>
          </cell>
          <cell r="HX155" t="str">
            <v>05. MUNICIPALIDAD DISTRITAL DE ENCAÑADA</v>
          </cell>
          <cell r="HY155"/>
          <cell r="HZ155" t="str">
            <v>05. MUNICIPALIDAD DISTRITAL DE JORGE CHAVEZ</v>
          </cell>
          <cell r="IA155" t="str">
            <v>05. MUNICIPALIDAD DISTRITAL DE CHIMBAN</v>
          </cell>
          <cell r="IB155" t="str">
            <v>05. MUNICIPALIDAD DISTRITAL DE SAN BENITO</v>
          </cell>
          <cell r="IC155" t="str">
            <v>05. MUNICIPALIDAD DISTRITAL DE LA RAMADA</v>
          </cell>
          <cell r="ID155"/>
          <cell r="IE155" t="str">
            <v>05. MUNICIPALIDAD DISTRITAL DE HUABAL</v>
          </cell>
          <cell r="IF155" t="str">
            <v>05. MUNICIPALIDAD DISTRITAL DE NAMBALLE</v>
          </cell>
          <cell r="IG155" t="str">
            <v>05. MUNICIPALIDAD DISTRITAL DE ICHOCAN</v>
          </cell>
          <cell r="IH155" t="str">
            <v>05. MUNICIPALIDAD DISTRITAL DE EL PRADO</v>
          </cell>
          <cell r="II155"/>
          <cell r="IJ155" t="str">
            <v>05. MUNICIPALIDAD DISTRITAL DE LA ESPERANZA</v>
          </cell>
          <cell r="IK155" t="str">
            <v>05. MUNICIPALIDAD DISTRITAL DE LA PUNTA</v>
          </cell>
          <cell r="IL155" t="str">
            <v>05. MUNICIPALIDAD DISTRITAL DE SAN SEBASTIAN</v>
          </cell>
          <cell r="IM155" t="str">
            <v>05. MUNICIPALIDAD DISTRITAL DE POMACANCHI</v>
          </cell>
          <cell r="IN155" t="str">
            <v>05. MUNICIPALIDAD DISTRITAL DE HUAROCONDO</v>
          </cell>
          <cell r="IO155" t="str">
            <v>05. MUNICIPALIDAD DISTRITAL DE PISAC</v>
          </cell>
          <cell r="IP155" t="str">
            <v>05. MUNICIPALIDAD DISTRITAL DE LAYO</v>
          </cell>
          <cell r="IQ155" t="str">
            <v>05. MUNICIPALIDAD DISTRITAL DE PITUMARCA</v>
          </cell>
          <cell r="IR155" t="str">
            <v>05. MUNICIPALIDAD DISTRITAL DE LIVITACA</v>
          </cell>
          <cell r="IS155" t="str">
            <v>05. MUNICIPALIDAD DISTRITAL DE PALLPATA</v>
          </cell>
          <cell r="IT155" t="str">
            <v>05. MUNICIPALIDAD DISTRITAL DE OCOBAMBA</v>
          </cell>
          <cell r="IU155" t="str">
            <v>05. MUNICIPALIDAD DISTRITAL DE HUANOQUITE</v>
          </cell>
          <cell r="IV155" t="str">
            <v>05. MUNICIPALIDAD DISTRITAL DE HUANCARANI</v>
          </cell>
          <cell r="IW155" t="str">
            <v>05. MUNICIPALIDAD DISTRITAL DE CCATCA</v>
          </cell>
          <cell r="IX155" t="str">
            <v>05. MUNICIPALIDAD DISTRITAL DE MARAS</v>
          </cell>
          <cell r="IY155" t="str">
            <v>05. MUNICIPALIDAD DISTRITAL DE CUENCA</v>
          </cell>
          <cell r="IZ155" t="str">
            <v>05. MUNICIPALIDAD DISTRITAL DE MARCAS</v>
          </cell>
          <cell r="JA155" t="str">
            <v>05. MUNICIPALIDAD DISTRITAL DE CHINCHO</v>
          </cell>
          <cell r="JB155" t="str">
            <v>05. MUNICIPALIDAD DISTRITAL DE CHUPAMARCA</v>
          </cell>
          <cell r="JC155" t="str">
            <v>05. MUNICIPALIDAD DISTRITAL DE LA MERCED</v>
          </cell>
          <cell r="JD155" t="str">
            <v>05. MUNICIPALIDAD DISTRITAL DE LARAMARCA</v>
          </cell>
          <cell r="JE155" t="str">
            <v>05. MUNICIPALIDAD DISTRITAL DE COLCABAMBA</v>
          </cell>
          <cell r="JF155" t="str">
            <v>05. MUNICIPALIDAD DISTRITAL DE MARGOS</v>
          </cell>
          <cell r="JG155" t="str">
            <v>05. MUNICIPALIDAD DISTRITAL DE HUACAR</v>
          </cell>
          <cell r="JH155" t="str">
            <v>16. MUNICIPALIDAD DISTRITAL DE QUIVILLA</v>
          </cell>
          <cell r="JI155"/>
          <cell r="JJ155" t="str">
            <v>05. MUNICIPALIDAD DISTRITAL DE JIRCAN</v>
          </cell>
          <cell r="JK155" t="str">
            <v>05. MUNICIPALIDAD DISTRITAL DE LUYANDO</v>
          </cell>
          <cell r="JL155" t="str">
            <v>05. MUNICIPALIDAD DISTRITAL DE SANTA ROSA DE ALTO YANAJANCA</v>
          </cell>
          <cell r="JM155"/>
          <cell r="JN155" t="str">
            <v>05. MUNICIPALIDAD DISTRITAL DE YUYAPICHIS</v>
          </cell>
          <cell r="JO155" t="str">
            <v>05. MUNICIPALIDAD DISTRITAL DE RONDOS</v>
          </cell>
          <cell r="JP155" t="str">
            <v>05. MUNICIPALIDAD DISTRITAL DE JACAS CHICO</v>
          </cell>
          <cell r="JQ155" t="str">
            <v>05. MUNICIPALIDAD DISTRITAL DE PACHACUTEC</v>
          </cell>
          <cell r="JR155" t="str">
            <v>05. MUNICIPALIDAD DISTRITAL DE EL CARMEN</v>
          </cell>
          <cell r="JS155" t="str">
            <v>05. MUNICIPALIDAD DISTRITAL DE VISTA ALEGRE</v>
          </cell>
          <cell r="JT155" t="str">
            <v>05. MUNICIPALIDAD DISTRITAL DE TIBILLO</v>
          </cell>
          <cell r="JU155" t="str">
            <v>05. MUNICIPALIDAD DISTRITAL DE PARACAS</v>
          </cell>
          <cell r="JV155" t="str">
            <v>07. MUNICIPALIDAD DISTRITAL DE CHILCA</v>
          </cell>
          <cell r="JW155" t="str">
            <v>05. MUNICIPALIDAD DISTRITAL DE COCHAS</v>
          </cell>
          <cell r="JX155" t="str">
            <v>05. MUNICIPALIDAD DISTRITAL DE SAN RAMON</v>
          </cell>
          <cell r="JY155" t="str">
            <v>05. MUNICIPALIDAD DISTRITAL DE CANCHAYLLO</v>
          </cell>
          <cell r="JZ155"/>
          <cell r="KA155" t="str">
            <v>05. MUNICIPALIDAD DISTRITAL DE PAMPA HERMOSA</v>
          </cell>
          <cell r="KB155" t="str">
            <v>05. MUNICIPALIDAD DISTRITAL DE LA UNION</v>
          </cell>
          <cell r="KC155" t="str">
            <v>05. MUNICIPALIDAD DISTRITAL DE MOROCOCHA</v>
          </cell>
          <cell r="KD155" t="str">
            <v>05. MUNICIPALIDAD DISTRITAL DE HUAMANCACA CHICO</v>
          </cell>
          <cell r="KE155" t="str">
            <v>05. MUNICIPALIDAD DISTRITAL DE LA ESPERANZA</v>
          </cell>
          <cell r="KF155" t="str">
            <v>05. MUNICIPALIDAD DISTRITAL DE PAIJAN</v>
          </cell>
          <cell r="KG155" t="str">
            <v>05. MUNICIPALIDAD DISTRITAL DE UCHUMARCA</v>
          </cell>
          <cell r="KH155"/>
          <cell r="KI155"/>
          <cell r="KJ155" t="str">
            <v>06. MUNICIPALIDAD DISTRITAL DE LA CUESTA</v>
          </cell>
          <cell r="KK155" t="str">
            <v>05. MUNICIPALIDAD DISTRITAL DE SAN JOSE</v>
          </cell>
          <cell r="KL155" t="str">
            <v>05. MUNICIPALIDAD DISTRITAL DE HUAYLILLAS</v>
          </cell>
          <cell r="KM155" t="str">
            <v>05. MUNICIPALIDAD DISTRITAL DE MARCABAL</v>
          </cell>
          <cell r="KN155" t="str">
            <v>05. MUNICIPALIDAD DISTRITAL DE MOLLEPATA</v>
          </cell>
          <cell r="KO155"/>
          <cell r="KP155"/>
          <cell r="KQ155" t="str">
            <v>05. MUNICIPALIDAD DISTRITAL DE JOSE LEONARDO ORTIZ</v>
          </cell>
          <cell r="KR155" t="str">
            <v>05. MUNICIPALIDAD DISTRITAL DE PITIPO</v>
          </cell>
          <cell r="KS155" t="str">
            <v>05. MUNICIPALIDAD DISTRITAL DE MOCHUMI</v>
          </cell>
          <cell r="KT155" t="str">
            <v>05. MUNICIPALIDAD DISTRITAL DE BREÑA</v>
          </cell>
          <cell r="KU155" t="str">
            <v>05. MUNICIPALIDAD DISTRITAL DE SUPE PUERTO</v>
          </cell>
          <cell r="KV155" t="str">
            <v>05. MUNICIPALIDAD DISTRITAL DE MANAS</v>
          </cell>
          <cell r="KW155" t="str">
            <v>05. MUNICIPALIDAD DISTRITAL DE LACHAQUI</v>
          </cell>
          <cell r="KX155" t="str">
            <v>05. MUNICIPALIDAD DISTRITAL DE CHILCA</v>
          </cell>
          <cell r="KY155" t="str">
            <v>05. MUNICIPALIDAD DISTRITAL DE CHANCAY</v>
          </cell>
          <cell r="KZ155" t="str">
            <v>05. MUNICIPALIDAD DISTRITAL DE CHICLA</v>
          </cell>
          <cell r="LA155" t="str">
            <v>05. MUNICIPALIDAD DISTRITAL DE HUALMAY</v>
          </cell>
          <cell r="LB155" t="str">
            <v>05. MUNICIPALIDAD DISTRITAL DE NAVAN</v>
          </cell>
          <cell r="LC155" t="str">
            <v>05. MUNICIPALIDAD DISTRITAL DE AZANGARO</v>
          </cell>
          <cell r="LD155" t="str">
            <v>05. MUNICIPALIDAD DISTRITAL DE LAS AMAZONAS</v>
          </cell>
          <cell r="LE155" t="str">
            <v>10. MUNICIPALIDAD DISTRITAL DE SANTA CRUZ</v>
          </cell>
          <cell r="LF155" t="str">
            <v>05. MUNICIPALIDAD DISTRITAL DE URARINAS</v>
          </cell>
          <cell r="LG155"/>
          <cell r="LH155" t="str">
            <v>05. MUNICIPALIDAD DISTRITAL DE MAQUIA</v>
          </cell>
          <cell r="LI155" t="str">
            <v>05. MUNICIPALIDAD DISTRITAL DE SARAYACU</v>
          </cell>
          <cell r="LJ155" t="str">
            <v>05. MUNICIPALIDAD DISTRITAL DE PASTAZA</v>
          </cell>
          <cell r="LK155"/>
          <cell r="LL155"/>
          <cell r="LM155"/>
          <cell r="LN155"/>
          <cell r="LO155" t="str">
            <v>05. MUNICIPALIDAD DISTRITAL DE SAN CRISTOBAL</v>
          </cell>
          <cell r="LP155" t="str">
            <v>05. MUNICIPALIDAD DISTRITAL DE LA CAPILLA</v>
          </cell>
          <cell r="LQ155"/>
          <cell r="LR155" t="str">
            <v>05. MUNICIPALIDAD DISTRITAL DE NINACACA</v>
          </cell>
          <cell r="LS155" t="str">
            <v>05. MUNICIPALIDAD DISTRITAL DE SAN PEDRO DE PILLAO</v>
          </cell>
          <cell r="LT155" t="str">
            <v>05. MUNICIPALIDAD DISTRITAL DE POZUZO</v>
          </cell>
          <cell r="LU155" t="str">
            <v>08. MUNICIPALIDAD DISTRITAL DE EL TALLAN</v>
          </cell>
          <cell r="LV155" t="str">
            <v>05. MUNICIPALIDAD DISTRITAL DE MONTERO</v>
          </cell>
          <cell r="LW155" t="str">
            <v>05. MUNICIPALIDAD DISTRITAL DE LALAQUIZ</v>
          </cell>
          <cell r="LX155" t="str">
            <v>05. MUNICIPALIDAD DISTRITAL DE MORROPON</v>
          </cell>
          <cell r="LY155" t="str">
            <v>05. MUNICIPALIDAD DISTRITAL DE LA HUACA</v>
          </cell>
          <cell r="LZ155" t="str">
            <v>05. MUNICIPALIDAD DISTRITAL DE MARCAVELICA</v>
          </cell>
          <cell r="MA155" t="str">
            <v>05. MUNICIPALIDAD DISTRITAL DE LOS ORGANOS</v>
          </cell>
          <cell r="MB155" t="str">
            <v>05. MUNICIPALIDAD DISTRITAL DE VICE</v>
          </cell>
          <cell r="MC155" t="str">
            <v>05. MUNICIPALIDAD DISTRITAL DE CAPACHICA</v>
          </cell>
          <cell r="MD155" t="str">
            <v>05. MUNICIPALIDAD DISTRITAL DE CAMINACA</v>
          </cell>
          <cell r="ME155" t="str">
            <v>05. MUNICIPALIDAD DISTRITAL DE CORANI</v>
          </cell>
          <cell r="MF155" t="str">
            <v>05. MUNICIPALIDAD DISTRITAL DE PISACOMA</v>
          </cell>
          <cell r="MG155" t="str">
            <v>05. MUNICIPALIDAD DISTRITAL DE CONDURIRI</v>
          </cell>
          <cell r="MH155" t="str">
            <v>05. MUNICIPALIDAD DISTRITAL DE PUSI</v>
          </cell>
          <cell r="MI155" t="str">
            <v>05. MUNICIPALIDAD DISTRITAL DE OCUVIRI</v>
          </cell>
          <cell r="MJ155" t="str">
            <v>05. MUNICIPALIDAD DISTRITAL DE MACARI</v>
          </cell>
          <cell r="MK155"/>
          <cell r="ML155" t="str">
            <v>05. MUNICIPALIDAD DISTRITAL DE SINA</v>
          </cell>
          <cell r="MM155" t="str">
            <v>05. MUNICIPALIDAD DISTRITAL DE SAN MIGUEL</v>
          </cell>
          <cell r="MN155" t="str">
            <v>05. MUNICIPALIDAD DISTRITAL DE PHARA</v>
          </cell>
          <cell r="MO155" t="str">
            <v>05. MUNICIPALIDAD DISTRITAL DE OLLARAYA</v>
          </cell>
          <cell r="MP155" t="str">
            <v>05. MUNICIPALIDAD DISTRITAL DE SORITOR</v>
          </cell>
          <cell r="MQ155" t="str">
            <v>05. MUNICIPALIDAD DISTRITAL DE SAN PABLO</v>
          </cell>
          <cell r="MR155" t="str">
            <v>05. MUNICIPALIDAD DISTRITAL DE SHATOJA</v>
          </cell>
          <cell r="MS155" t="str">
            <v>05. MUNICIPALIDAD DISTRITAL DE SACANCHE</v>
          </cell>
          <cell r="MT155" t="str">
            <v>05. MUNICIPALIDAD DISTRITAL DE CUÑUMBUQUI</v>
          </cell>
          <cell r="MU155" t="str">
            <v>05. MUNICIPALIDAD DISTRITAL DE PAJARILLO</v>
          </cell>
          <cell r="MV155" t="str">
            <v>05. MUNICIPALIDAD DISTRITAL DE PUCACACA</v>
          </cell>
          <cell r="MW155" t="str">
            <v>05. MUNICIPALIDAD DISTRITAL DE PARDO MIGUEL</v>
          </cell>
          <cell r="MX155" t="str">
            <v>05. MUNICIPALIDAD DISTRITAL DE CHIPURANA</v>
          </cell>
          <cell r="MY155" t="str">
            <v>05. MUNICIPALIDAD DISTRITAL DE UCHIZA</v>
          </cell>
          <cell r="MZ155" t="str">
            <v>05. MUNICIPALIDAD DISTRITAL DE INCLAN</v>
          </cell>
          <cell r="NA155" t="str">
            <v>05. MUNICIPALIDAD DISTRITAL DE HUANUARA</v>
          </cell>
          <cell r="NB155"/>
          <cell r="NC155" t="str">
            <v>05. MUNICIPALIDAD DISTRITAL DE SITAJARA</v>
          </cell>
          <cell r="ND155" t="str">
            <v>05. MUNICIPALIDAD DISTRITAL DE SAN JACINTO</v>
          </cell>
          <cell r="NE155"/>
          <cell r="NF155"/>
          <cell r="NG155" t="str">
            <v>05. MUNICIPALIDAD DISTRITAL DE YARINACOCHA</v>
          </cell>
          <cell r="NH155"/>
          <cell r="NI155" t="str">
            <v>05. MUNICIPALIDAD DISTRITAL DE ALEXANDER VON HUMBOLDT</v>
          </cell>
          <cell r="NJ155"/>
          <cell r="NK155"/>
          <cell r="NL155"/>
          <cell r="NM155"/>
          <cell r="NN155"/>
          <cell r="NO155"/>
          <cell r="NP155"/>
          <cell r="NQ155"/>
          <cell r="NR155"/>
          <cell r="NS155"/>
          <cell r="NT155"/>
          <cell r="NU155"/>
          <cell r="NV155"/>
          <cell r="NW155"/>
          <cell r="NX155"/>
          <cell r="NY155"/>
          <cell r="NZ155"/>
          <cell r="OA155"/>
          <cell r="OB155"/>
          <cell r="OC155"/>
          <cell r="OD155"/>
          <cell r="OE155"/>
          <cell r="OF155"/>
          <cell r="OG155"/>
          <cell r="OH155"/>
          <cell r="OI155"/>
          <cell r="OJ155"/>
          <cell r="OK155"/>
          <cell r="OL155"/>
          <cell r="OM155"/>
          <cell r="ON155"/>
          <cell r="OO155"/>
          <cell r="OP155"/>
          <cell r="OQ155"/>
          <cell r="OR155"/>
          <cell r="OS155"/>
          <cell r="OT155"/>
          <cell r="OU155"/>
          <cell r="OV155"/>
          <cell r="OW155"/>
          <cell r="OX155"/>
          <cell r="OY155"/>
          <cell r="OZ155"/>
          <cell r="PA155"/>
          <cell r="PB155"/>
          <cell r="PC155"/>
          <cell r="PD155"/>
          <cell r="PE155"/>
          <cell r="PF155"/>
          <cell r="PG155"/>
          <cell r="PH155"/>
          <cell r="PI155"/>
          <cell r="PJ155"/>
          <cell r="PK155"/>
          <cell r="PL155"/>
          <cell r="PM155"/>
          <cell r="PN155"/>
          <cell r="PO155"/>
          <cell r="PP155"/>
          <cell r="PQ155"/>
          <cell r="PR155"/>
          <cell r="PS155"/>
          <cell r="PT155"/>
          <cell r="PU155"/>
          <cell r="PV155"/>
          <cell r="PW155"/>
          <cell r="PX155"/>
          <cell r="PY155"/>
          <cell r="PZ155"/>
          <cell r="QA155"/>
          <cell r="QB155"/>
          <cell r="QC155"/>
          <cell r="QD155"/>
          <cell r="QE155"/>
          <cell r="QF155"/>
          <cell r="QG155"/>
          <cell r="QH155"/>
          <cell r="QI155"/>
          <cell r="QJ155"/>
        </row>
        <row r="156">
          <cell r="A156"/>
          <cell r="B156"/>
          <cell r="C156"/>
          <cell r="D156"/>
          <cell r="E156"/>
          <cell r="F156"/>
          <cell r="G156"/>
          <cell r="H156"/>
          <cell r="I156"/>
          <cell r="J156"/>
          <cell r="K156"/>
          <cell r="L156"/>
          <cell r="M156"/>
          <cell r="N156"/>
          <cell r="O156" t="str">
            <v>008. PROYECTOS ESPECIALES</v>
          </cell>
          <cell r="P156"/>
          <cell r="Q156"/>
          <cell r="R156"/>
          <cell r="S156" t="str">
            <v>006. CORTE SUPERIOR DE JUSTICIA DE LAMBAYEQUE</v>
          </cell>
          <cell r="T156"/>
          <cell r="U156"/>
          <cell r="V156"/>
          <cell r="W156"/>
          <cell r="X156"/>
          <cell r="Y156"/>
          <cell r="Z156"/>
          <cell r="AA156"/>
          <cell r="AB156"/>
          <cell r="AC156"/>
          <cell r="AD156" t="str">
            <v>006. OFICINA REGIONAL SUR ORIENTE CUSCO</v>
          </cell>
          <cell r="AE156" t="str">
            <v>006. SUNARP, SEDE CUSCO</v>
          </cell>
          <cell r="AF156" t="str">
            <v>010. VIII DIRECCION TERRITORIAL DE POLICIA - HUANCAYO</v>
          </cell>
          <cell r="AG156"/>
          <cell r="AH156"/>
          <cell r="AI156"/>
          <cell r="AJ156"/>
          <cell r="AK156"/>
          <cell r="AL156"/>
          <cell r="AM156"/>
          <cell r="AN156"/>
          <cell r="AO156"/>
          <cell r="AP156"/>
          <cell r="AQ156"/>
          <cell r="AR156"/>
          <cell r="AS156" t="str">
            <v>006. USE 06 VITARTE</v>
          </cell>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cell r="CO156"/>
          <cell r="CP156"/>
          <cell r="CQ156"/>
          <cell r="CR156"/>
          <cell r="CS156"/>
          <cell r="CT156"/>
          <cell r="CU156" t="str">
            <v>010. INSTITUTO NACIONAL DE SALUD DEL NIÑO</v>
          </cell>
          <cell r="CV156"/>
          <cell r="CW156"/>
          <cell r="CX156"/>
          <cell r="CY156"/>
          <cell r="CZ156"/>
          <cell r="DA156"/>
          <cell r="DB156" t="str">
            <v>015. JEQUETEPEQUE - ZAÑA</v>
          </cell>
          <cell r="DC156"/>
          <cell r="DD156"/>
          <cell r="DE156" t="str">
            <v>017. ESTACION EXPERIMENTAL AGRARIA VISTA FLORIDA - LAMBAYEQUE</v>
          </cell>
          <cell r="DF156"/>
          <cell r="DG156"/>
          <cell r="DH156"/>
          <cell r="DI156"/>
          <cell r="DJ156"/>
          <cell r="DK156"/>
          <cell r="DL156"/>
          <cell r="DM156"/>
          <cell r="DN156" t="str">
            <v>007. GERENCIA ADMINISTRATIVA DE PIURA</v>
          </cell>
          <cell r="DO156"/>
          <cell r="DP156"/>
          <cell r="DQ156"/>
          <cell r="DR156" t="str">
            <v>006. COMISION NACIONAL DE INVESTIGACION Y DESARROLLO AEROESPACIAL</v>
          </cell>
          <cell r="DS156"/>
          <cell r="DT156"/>
          <cell r="DU156"/>
          <cell r="DV156"/>
          <cell r="DW156"/>
          <cell r="DX156"/>
          <cell r="DY156"/>
          <cell r="DZ156"/>
          <cell r="EA156"/>
          <cell r="EB156"/>
          <cell r="EC156"/>
          <cell r="ED156"/>
          <cell r="EE156"/>
          <cell r="EF156"/>
          <cell r="EG156"/>
          <cell r="EH156"/>
          <cell r="EI156"/>
          <cell r="EJ156"/>
          <cell r="EK156"/>
          <cell r="EL156"/>
          <cell r="EM156"/>
          <cell r="EN156"/>
          <cell r="EO156"/>
          <cell r="EP156"/>
          <cell r="EQ156"/>
          <cell r="ER156"/>
          <cell r="ES156"/>
          <cell r="ET156" t="str">
            <v>007. PROGRAMA NACIONAL DE ALIMENTACION ESCOLAR QALI WARMA</v>
          </cell>
          <cell r="EU156"/>
          <cell r="EV156"/>
          <cell r="EW156" t="str">
            <v>100. AGRICULTURA AMAZONAS</v>
          </cell>
          <cell r="EX156" t="str">
            <v>100. AGRICULTURA ANCASH</v>
          </cell>
          <cell r="EY156" t="str">
            <v>100. AGRICULTURA APURIMAC</v>
          </cell>
          <cell r="EZ156" t="str">
            <v>200. TRANSPORTES AREQUIPA</v>
          </cell>
          <cell r="FA156" t="str">
            <v>301. EDUCACION CENTRO AYACUCHO</v>
          </cell>
          <cell r="FB156" t="str">
            <v>100. AGRICULTURA CAJAMARCA</v>
          </cell>
          <cell r="FC156" t="str">
            <v>200. TRANSPORTES CUSCO</v>
          </cell>
          <cell r="FD156" t="str">
            <v>008. GERENCIA SUB-REGIONAL ACOBAMBA</v>
          </cell>
          <cell r="FE156" t="str">
            <v>302. EDUCACION LEONCIO PRADO</v>
          </cell>
          <cell r="FF156" t="str">
            <v>301. EDUCACION CHINCHA</v>
          </cell>
          <cell r="FG156" t="str">
            <v>301. EDUCACION TARMA</v>
          </cell>
          <cell r="FH156" t="str">
            <v>301. EDUCACION CHEPEN</v>
          </cell>
          <cell r="FI156" t="str">
            <v>300. EDUCACION CHICLAYO</v>
          </cell>
          <cell r="FJ156" t="str">
            <v>200. TRANSPORTES LORETO</v>
          </cell>
          <cell r="FK156" t="str">
            <v>300. EDUCACION MADRE DE DIOS</v>
          </cell>
          <cell r="FL156" t="str">
            <v>200. TRANSPORTES MOQUEGUA</v>
          </cell>
          <cell r="FM156" t="str">
            <v>300. EDUCACION PASCO</v>
          </cell>
          <cell r="FN156" t="str">
            <v>100. AGRICULTURA PIURA</v>
          </cell>
          <cell r="FO156" t="str">
            <v>200. TRANSPORTES PUNO</v>
          </cell>
          <cell r="FP156" t="str">
            <v>006. PROYECTO ESPECIAL ALTO MAYO</v>
          </cell>
          <cell r="FQ156" t="str">
            <v>301. UGEL TACNA</v>
          </cell>
          <cell r="FR156" t="str">
            <v>302. EDUCACION UGEL CONTRALMIRANTE VILLAR - ZORRITOS</v>
          </cell>
          <cell r="FS156" t="str">
            <v>006. DIRECCION REGIONAL SECTORIAL DE COMERCIO EXTERIOR Y TURISMO UCAYALI</v>
          </cell>
          <cell r="FT156" t="str">
            <v>302. EDUCACION HUAURA</v>
          </cell>
          <cell r="FU156" t="str">
            <v>400. DIRECCION DE SALUD I CALLAO</v>
          </cell>
          <cell r="FV156"/>
          <cell r="FW156" t="str">
            <v>06. MUNICIPALIDAD DISTRITAL DE CHUQUIBAMBA</v>
          </cell>
          <cell r="FX156" t="str">
            <v>06. MUNICIPALIDAD DISTRITAL LA PECA</v>
          </cell>
          <cell r="FY156" t="str">
            <v>06. MUNICIPALIDAD DISTRITAL DE FLORIDA</v>
          </cell>
          <cell r="FZ156"/>
          <cell r="GA156" t="str">
            <v>06. MUNICIPALIDAD DISTRITAL DE INGUILPATA</v>
          </cell>
          <cell r="GB156" t="str">
            <v>06. MUNICIPALIDAD DISTRITAL DE LONGAR</v>
          </cell>
          <cell r="GC156" t="str">
            <v>06. MUNICIPALIDAD DISTRITAL DE LONYA GRANDE</v>
          </cell>
          <cell r="GD156" t="str">
            <v>06. MUNICIPALIDAD DISTRITAL DE JANGAS</v>
          </cell>
          <cell r="GE156"/>
          <cell r="GF156" t="str">
            <v>06. MUNICIPALIDAD DISTRITAL DE SAN JUAN DE RONTOY</v>
          </cell>
          <cell r="GG156"/>
          <cell r="GH156" t="str">
            <v>06. MUNICIPALIDAD DISTRITAL DE CANIS</v>
          </cell>
          <cell r="GI156" t="str">
            <v>06. MUNICIPALIDAD DISTRITAL DE MARCARA</v>
          </cell>
          <cell r="GJ156"/>
          <cell r="GK156"/>
          <cell r="GL156" t="str">
            <v>06. MUNICIPALIDAD DISTRITAL DE YANAC</v>
          </cell>
          <cell r="GM156" t="str">
            <v>06. MUNICIPALIDAD DISTRITAL DE HUACCHIS</v>
          </cell>
          <cell r="GN156"/>
          <cell r="GO156" t="str">
            <v>06. MUNICIPALIDAD DISTRITAL DE PAMPAROMAS</v>
          </cell>
          <cell r="GP156" t="str">
            <v>06. MUNICIPALIDAD DISTRITAL DE LLUMPA</v>
          </cell>
          <cell r="GQ156" t="str">
            <v>06. MUNICIPALIDAD DISTRITAL DE CONGAS</v>
          </cell>
          <cell r="GR156" t="str">
            <v>06. MUNICIPALIDAD DISTRITAL DE LACABAMBA</v>
          </cell>
          <cell r="GS156"/>
          <cell r="GT156" t="str">
            <v>06. MUNICIPALIDAD DISTRITAL DE MARCA</v>
          </cell>
          <cell r="GU156" t="str">
            <v>06. MUNICIPALIDAD DISTRITAL DE NEPEÑA</v>
          </cell>
          <cell r="GV156" t="str">
            <v>06. MUNICIPALIDAD DISTRITAL DE HUAYLLABAMBA</v>
          </cell>
          <cell r="GW156" t="str">
            <v>06. MUNICIPALIDAD DISTRITAL DE RANRAHIRCA</v>
          </cell>
          <cell r="GX156" t="str">
            <v>06. MUNICIPALIDAD DISTRITAL DE LAMBRAMA</v>
          </cell>
          <cell r="GY156" t="str">
            <v>06. MUNICIPALIDAD DISTRITAL DE HUAYANA</v>
          </cell>
          <cell r="GZ156" t="str">
            <v>06. MUNICIPALIDAD DISTRITAL DE PACHACONAS</v>
          </cell>
          <cell r="HA156" t="str">
            <v>06. MUNICIPALIDAD DISTRITAL DE COTARUSE</v>
          </cell>
          <cell r="HB156" t="str">
            <v>06. MUNICIPALIDAD DISTRITAL DE CHALLHUAHUACHO</v>
          </cell>
          <cell r="HC156" t="str">
            <v>06. MUNICIPALIDAD DISTRITAL DE ONGOY</v>
          </cell>
          <cell r="HD156" t="str">
            <v>06. MUNICIPALIDAD DISTRITAL DE MICAELA BASTIDAS</v>
          </cell>
          <cell r="HE156" t="str">
            <v>06. MUNICIPALIDAD DISTRITAL DE CHIGUATA</v>
          </cell>
          <cell r="HF156" t="str">
            <v>06. MUNICIPALIDAD DISTRITAL DE OCOÑA</v>
          </cell>
          <cell r="HG156" t="str">
            <v>06. MUNICIPALIDAD DISTRITAL DE CAHUACHO</v>
          </cell>
          <cell r="HH156" t="str">
            <v>06. MUNICIPALIDAD DISTRITAL DE CHOCO</v>
          </cell>
          <cell r="HI156" t="str">
            <v>06. MUNICIPALIDAD DISTRITAL DE COPORAQUE</v>
          </cell>
          <cell r="HJ156" t="str">
            <v>06. MUNICIPALIDAD DISTRITAL DE RIO GRANDE</v>
          </cell>
          <cell r="HK156" t="str">
            <v>06. MUNICIPALIDAD DISTRITAL DE PUNTA DE BOMBON</v>
          </cell>
          <cell r="HL156" t="str">
            <v>06. MUNICIPALIDAD DISTRITAL DE PUYCA</v>
          </cell>
          <cell r="HM156" t="str">
            <v>06. MUNICIPALIDAD DISTRITAL DE OCROS</v>
          </cell>
          <cell r="HN156" t="str">
            <v>06. MUNICIPALIDAD DISTRITAL DE TOTOS</v>
          </cell>
          <cell r="HO156"/>
          <cell r="HP156" t="str">
            <v>06. MUNICIPALIDAD DISTRITAL DE SANTILLANA</v>
          </cell>
          <cell r="HQ156" t="str">
            <v>06. MUNICIPALIDAD DISTRITAL DE LUIS CARRANZA</v>
          </cell>
          <cell r="HR156" t="str">
            <v>06. MUNICIPALIDAD DISTRITAL DE CHIPAO</v>
          </cell>
          <cell r="HS156" t="str">
            <v>06. MUNICIPALIDAD DISTRITAL DE PUYUSCA</v>
          </cell>
          <cell r="HT156" t="str">
            <v>06. MUNICIPALIDAD DISTRITAL DE OYOLO</v>
          </cell>
          <cell r="HU156" t="str">
            <v>06. MUNICIPALIDAD DISTRITAL DE MORCOLLA</v>
          </cell>
          <cell r="HV156" t="str">
            <v>06. MUNICIPALIDAD DISTRITAL DE CAYARA</v>
          </cell>
          <cell r="HW156" t="str">
            <v>06. MUNICIPALIDAD DISTRITAL DE INDEPENDENCIA</v>
          </cell>
          <cell r="HX156" t="str">
            <v>06. MUNICIPALIDAD DISTRITAL DE JESUS</v>
          </cell>
          <cell r="HY156"/>
          <cell r="HZ156" t="str">
            <v>06. MUNICIPALIDAD DISTRITAL DE JOSE GALVEZ</v>
          </cell>
          <cell r="IA156" t="str">
            <v>06. MUNICIPALIDAD DISTRITAL DE CHOROPAMPA</v>
          </cell>
          <cell r="IB156" t="str">
            <v>06. MUNICIPALIDAD DISTRITAL DE SANTA CRUZ DE TOLEDO</v>
          </cell>
          <cell r="IC156" t="str">
            <v>06. MUNICIPALIDAD DISTRITAL DE PIMPINGOS</v>
          </cell>
          <cell r="ID156"/>
          <cell r="IE156" t="str">
            <v>06. MUNICIPALIDAD DISTRITAL DE LAS PIRIAS</v>
          </cell>
          <cell r="IF156" t="str">
            <v>06. MUNICIPALIDAD DISTRITAL DE SAN JOSE DE LOURDES</v>
          </cell>
          <cell r="IG156" t="str">
            <v>06. MUNICIPALIDAD DISTRITAL DE JOSE MANUEL QUIROZ</v>
          </cell>
          <cell r="IH156" t="str">
            <v>06. MUNICIPALIDAD DISTRITAL DE LA FLORIDA</v>
          </cell>
          <cell r="II156"/>
          <cell r="IJ156" t="str">
            <v>06. MUNICIPALIDAD DISTRITAL DE NINABAMBA</v>
          </cell>
          <cell r="IK156" t="str">
            <v>06. MUNICIPALIDAD DISTRITAL DE VENTANILLA</v>
          </cell>
          <cell r="IL156" t="str">
            <v>06. MUNICIPALIDAD DISTRITAL DE SANTIAGO</v>
          </cell>
          <cell r="IM156" t="str">
            <v>06. MUNICIPALIDAD DISTRITAL DE RONDOCAN</v>
          </cell>
          <cell r="IN156" t="str">
            <v>06. MUNICIPALIDAD DISTRITAL DE LIMATAMBO</v>
          </cell>
          <cell r="IO156" t="str">
            <v>06. MUNICIPALIDAD DISTRITAL DE SAN SALVADOR</v>
          </cell>
          <cell r="IP156" t="str">
            <v>06. MUNICIPALIDAD DISTRITAL DE PAMPAMARCA</v>
          </cell>
          <cell r="IQ156" t="str">
            <v>06. MUNICIPALIDAD DISTRITAL DE SAN PABLO</v>
          </cell>
          <cell r="IR156" t="str">
            <v>06. MUNICIPALIDAD DISTRITAL DE LLUSCO</v>
          </cell>
          <cell r="IS156" t="str">
            <v>06. MUNICIPALIDAD DISTRITAL DE PICHIGUA</v>
          </cell>
          <cell r="IT156" t="str">
            <v>06. MUNICIPALIDAD DISTRITAL DE QUELLOUNO</v>
          </cell>
          <cell r="IU156" t="str">
            <v>06. MUNICIPALIDAD DISTRITAL DE OMACHA</v>
          </cell>
          <cell r="IV156" t="str">
            <v>06. MUNICIPALIDAD DISTRITAL DE KOSÑIPATA</v>
          </cell>
          <cell r="IW156" t="str">
            <v>06. MUNICIPALIDAD DISTRITAL DE CUSIPATA</v>
          </cell>
          <cell r="IX156" t="str">
            <v>06. MUNICIPALIDAD DISTRITAL DE OLLANTAYTAMBO</v>
          </cell>
          <cell r="IY156" t="str">
            <v>06. MUNICIPALIDAD DISTRITAL DE HUACHOCOLPA</v>
          </cell>
          <cell r="IZ156" t="str">
            <v>06. MUNICIPALIDAD DISTRITAL DE PAUCARA</v>
          </cell>
          <cell r="JA156" t="str">
            <v>06. MUNICIPALIDAD DISTRITAL DE CONGALLA</v>
          </cell>
          <cell r="JB156" t="str">
            <v>06. MUNICIPALIDAD DISTRITAL DE COCAS</v>
          </cell>
          <cell r="JC156" t="str">
            <v>06. MUNICIPALIDAD DISTRITAL DE LOCROJA</v>
          </cell>
          <cell r="JD156" t="str">
            <v>06. MUNICIPALIDAD DISTRITAL DE OCOYO</v>
          </cell>
          <cell r="JE156" t="str">
            <v>06. MUNICIPALIDAD DISTRITAL DE DANIEL HERNANDEZ</v>
          </cell>
          <cell r="JF156" t="str">
            <v>06. MUNICIPALIDAD DISTRITAL DE QUISQUI</v>
          </cell>
          <cell r="JG156" t="str">
            <v>06. MUNICIPALIDAD DISTRITAL DE SAN FRANCISCO</v>
          </cell>
          <cell r="JH156" t="str">
            <v>17. MUNICIPALIDAD DISTRITAL DE RIPAN</v>
          </cell>
          <cell r="JI156"/>
          <cell r="JJ156" t="str">
            <v>06. MUNICIPALIDAD DISTRITAL DE MIRAFLORES</v>
          </cell>
          <cell r="JK156" t="str">
            <v>06. MUNICIPALIDAD DISTRITAL DE MARIANO DAMASO BERAUN</v>
          </cell>
          <cell r="JL156"/>
          <cell r="JM156"/>
          <cell r="JN156"/>
          <cell r="JO156" t="str">
            <v>06. MUNICIPALIDAD DISTRITAL DE SAN FRANCISCO DE ASIS</v>
          </cell>
          <cell r="JP156" t="str">
            <v>06. MUNICIPALIDAD DISTRITAL DE OBAS</v>
          </cell>
          <cell r="JQ156" t="str">
            <v>06. MUNICIPALIDAD DISTRITAL DE PARCONA</v>
          </cell>
          <cell r="JR156" t="str">
            <v>06. MUNICIPALIDAD DISTRITAL DE GROCIO PRADO</v>
          </cell>
          <cell r="JS156"/>
          <cell r="JT156"/>
          <cell r="JU156" t="str">
            <v>06. MUNICIPALIDAD DISTRITAL DE SAN ANDRES</v>
          </cell>
          <cell r="JV156" t="str">
            <v>08. MUNICIPALIDAD DISTRITAL DE CHONGOS ALTO</v>
          </cell>
          <cell r="JW156" t="str">
            <v>06. MUNICIPALIDAD DISTRITAL DE COMAS</v>
          </cell>
          <cell r="JX156" t="str">
            <v>06. MUNICIPALIDAD DISTRITAL DE VITOC</v>
          </cell>
          <cell r="JY156" t="str">
            <v>06. MUNICIPALIDAD DISTRITAL DE CURICACA</v>
          </cell>
          <cell r="JZ156"/>
          <cell r="KA156" t="str">
            <v>06. MUNICIPALIDAD DISTRITAL DE PANGOA</v>
          </cell>
          <cell r="KB156" t="str">
            <v>06. MUNICIPALIDAD DISTRITAL DE PALCA</v>
          </cell>
          <cell r="KC156" t="str">
            <v>06. MUNICIPALIDAD DISTRITAL DE PACCHA</v>
          </cell>
          <cell r="KD156" t="str">
            <v>06. MUNICIPALIDAD DISTRITAL DE SAN JUAN DE YSCOS</v>
          </cell>
          <cell r="KE156" t="str">
            <v>06. MUNICIPALIDAD DISTRITAL DE LAREDO</v>
          </cell>
          <cell r="KF156" t="str">
            <v>06. MUNICIPALIDAD DISTRITAL DE RAZURI</v>
          </cell>
          <cell r="KG156" t="str">
            <v>06. MUNICIPALIDAD DISTRITAL DE UCUNCHA</v>
          </cell>
          <cell r="KH156"/>
          <cell r="KI156"/>
          <cell r="KJ156" t="str">
            <v>08. MUNICIPALIDAD DISTRITAL DE MACHE</v>
          </cell>
          <cell r="KK156"/>
          <cell r="KL156" t="str">
            <v>06. MUNICIPALIDAD DISTRITAL DE HUAYO</v>
          </cell>
          <cell r="KM156" t="str">
            <v>06. MUNICIPALIDAD DISTRITAL DE SANAGORAN</v>
          </cell>
          <cell r="KN156" t="str">
            <v>06. MUNICIPALIDAD DISTRITAL DE QUIRUVILCA</v>
          </cell>
          <cell r="KO156"/>
          <cell r="KP156"/>
          <cell r="KQ156" t="str">
            <v>06. MUNICIPALIDAD DISTRITAL DE LA VICTORIA</v>
          </cell>
          <cell r="KR156" t="str">
            <v>06. MUNICIPALIDAD DISTRITAL DE PUEBLO NUEVO</v>
          </cell>
          <cell r="KS156" t="str">
            <v>06. MUNICIPALIDAD DISTRITAL DE MORROPE</v>
          </cell>
          <cell r="KT156" t="str">
            <v>06. MUNICIPALIDAD DISTRITAL DE CARABAYLLO</v>
          </cell>
          <cell r="KU156"/>
          <cell r="KV156"/>
          <cell r="KW156" t="str">
            <v>06. MUNICIPALIDAD DISTRITAL DE SAN BUENAVENTURA</v>
          </cell>
          <cell r="KX156" t="str">
            <v>06. MUNICIPALIDAD DISTRITAL DE COAYLLO</v>
          </cell>
          <cell r="KY156" t="str">
            <v>06. MUNICIPALIDAD DISTRITAL DE IHUARI</v>
          </cell>
          <cell r="KZ156" t="str">
            <v>06. MUNICIPALIDAD DISTRITAL DE CUENCA</v>
          </cell>
          <cell r="LA156" t="str">
            <v>06. MUNICIPALIDAD DISTRITAL DE HUAURA</v>
          </cell>
          <cell r="LB156" t="str">
            <v>06. MUNICIPALIDAD DISTRITAL DE PACHANGARA</v>
          </cell>
          <cell r="LC156" t="str">
            <v>06. MUNICIPALIDAD DISTRITAL DE CACRA</v>
          </cell>
          <cell r="LD156" t="str">
            <v>06. MUNICIPALIDAD DISTRITAL DE MAZAN</v>
          </cell>
          <cell r="LE156" t="str">
            <v>11. MUNICIPALIDAD DISTRITAL DE TENIENTE CESAR LOPEZ ROJAS</v>
          </cell>
          <cell r="LF156"/>
          <cell r="LG156"/>
          <cell r="LH156" t="str">
            <v>06. MUNICIPALIDAD DISTRITAL DE PUINAHUA</v>
          </cell>
          <cell r="LI156" t="str">
            <v>06. MUNICIPALIDAD DISTRITAL DE VARGAS GUERRA</v>
          </cell>
          <cell r="LJ156" t="str">
            <v>06. MUNICIPALIDAD DISTRITAL DE ANDOAS</v>
          </cell>
          <cell r="LK156"/>
          <cell r="LL156"/>
          <cell r="LM156"/>
          <cell r="LN156"/>
          <cell r="LO156" t="str">
            <v>06. MUNICIPALIDAD DISTRITAL DE TORATA</v>
          </cell>
          <cell r="LP156" t="str">
            <v>06. MUNICIPALIDAD DISTRITAL DE LLOQUE</v>
          </cell>
          <cell r="LQ156"/>
          <cell r="LR156" t="str">
            <v>06. MUNICIPALIDAD DISTRITAL DE PALLANCHACRA</v>
          </cell>
          <cell r="LS156" t="str">
            <v>06. MUNICIPALIDAD DISTRITAL DE SANTA ANA DE TUSI</v>
          </cell>
          <cell r="LT156" t="str">
            <v>06. MUNICIPALIDAD DISTRITAL DE PUERTO BERMUDEZ</v>
          </cell>
          <cell r="LU156" t="str">
            <v>09. MUNICIPALIDAD DISTRITAL DE LA ARENA</v>
          </cell>
          <cell r="LV156" t="str">
            <v>06. MUNICIPALIDAD DISTRITAL DE PACAIPAMPA</v>
          </cell>
          <cell r="LW156" t="str">
            <v>06. MUNICIPALIDAD DISTRITAL DE SAN MIGUEL DE EL FAIQUE</v>
          </cell>
          <cell r="LX156" t="str">
            <v>06. MUNICIPALIDAD DISTRITAL DE SALITRAL</v>
          </cell>
          <cell r="LY156" t="str">
            <v>06. MUNICIPALIDAD DISTRITAL DE TAMARINDO</v>
          </cell>
          <cell r="LZ156" t="str">
            <v>06. MUNICIPALIDAD DISTRITAL DE MIGUEL CHECA</v>
          </cell>
          <cell r="MA156" t="str">
            <v>06. MUNICIPALIDAD DISTRITAL DE MANCORA</v>
          </cell>
          <cell r="MB156" t="str">
            <v>06. MUNICIPALIDAD DISTRITAL DE RINCONADA LLICUAR</v>
          </cell>
          <cell r="MC156" t="str">
            <v>06. MUNICIPALIDAD DISTRITAL DE CHUCUITO</v>
          </cell>
          <cell r="MD156" t="str">
            <v>06. MUNICIPALIDAD DISTRITAL DE CHUPA</v>
          </cell>
          <cell r="ME156" t="str">
            <v>06. MUNICIPALIDAD DISTRITAL DE CRUCERO</v>
          </cell>
          <cell r="MF156" t="str">
            <v>06. MUNICIPALIDAD DISTRITAL DE POMATA</v>
          </cell>
          <cell r="MG156"/>
          <cell r="MH156" t="str">
            <v>06. MUNICIPALIDAD DISTRITAL DE ROSASPATA</v>
          </cell>
          <cell r="MI156" t="str">
            <v>06. MUNICIPALIDAD DISTRITAL DE PALCA</v>
          </cell>
          <cell r="MJ156" t="str">
            <v>06. MUNICIPALIDAD DISTRITAL DE NUÑOA</v>
          </cell>
          <cell r="MK156"/>
          <cell r="ML156"/>
          <cell r="MM156"/>
          <cell r="MN156" t="str">
            <v>06. MUNICIPALIDAD DISTRITAL DE QUIACA</v>
          </cell>
          <cell r="MO156" t="str">
            <v>06. MUNICIPALIDAD DISTRITAL DE TINICACHI</v>
          </cell>
          <cell r="MP156" t="str">
            <v>06. MUNICIPALIDAD DISTRITAL DE YANTALO</v>
          </cell>
          <cell r="MQ156" t="str">
            <v>06. MUNICIPALIDAD DISTRITAL DE SAN RAFAEL</v>
          </cell>
          <cell r="MR156"/>
          <cell r="MS156" t="str">
            <v>06. MUNICIPALIDAD DISTRITAL DE TINGO DE SAPOSOA</v>
          </cell>
          <cell r="MT156" t="str">
            <v>06. MUNICIPALIDAD DISTRITAL DE PINTO RECODO</v>
          </cell>
          <cell r="MU156"/>
          <cell r="MV156" t="str">
            <v>06. MUNICIPALIDAD DISTRITAL DE SAN CRISTOBAL</v>
          </cell>
          <cell r="MW156" t="str">
            <v>06. MUNICIPALIDAD DISTRITAL DE POSIC</v>
          </cell>
          <cell r="MX156" t="str">
            <v>06. MUNICIPALIDAD DISTRITAL DE EL PORVENIR</v>
          </cell>
          <cell r="MY156"/>
          <cell r="MZ156" t="str">
            <v>06. MUNICIPALIDAD DISTRITAL DE PACHIA</v>
          </cell>
          <cell r="NA156" t="str">
            <v>06. MUNICIPALIDAD DISTRITAL DE QUILAHUANI</v>
          </cell>
          <cell r="NB156"/>
          <cell r="NC156" t="str">
            <v>06. MUNICIPALIDAD DISTRITAL DE SUSAPAYA</v>
          </cell>
          <cell r="ND156" t="str">
            <v>06. MUNICIPALIDAD DISTRITAL DE SAN JUAN DE LA VIRGEN</v>
          </cell>
          <cell r="NE156"/>
          <cell r="NF156"/>
          <cell r="NG156" t="str">
            <v>06. MUNICIPALIDAD DISTRITAL DE NUEVA REQUENA</v>
          </cell>
          <cell r="NH156"/>
          <cell r="NI156"/>
          <cell r="NJ156"/>
          <cell r="NK156"/>
          <cell r="NL156"/>
          <cell r="NM156"/>
          <cell r="NN156"/>
          <cell r="NO156"/>
          <cell r="NP156"/>
          <cell r="NQ156"/>
          <cell r="NR156"/>
          <cell r="NS156"/>
          <cell r="NT156"/>
          <cell r="NU156"/>
          <cell r="NV156"/>
          <cell r="NW156"/>
          <cell r="NX156"/>
          <cell r="NY156"/>
          <cell r="NZ156"/>
          <cell r="OA156"/>
          <cell r="OB156"/>
          <cell r="OC156"/>
          <cell r="OD156"/>
          <cell r="OE156"/>
          <cell r="OF156"/>
          <cell r="OG156"/>
          <cell r="OH156"/>
          <cell r="OI156"/>
          <cell r="OJ156"/>
          <cell r="OK156"/>
          <cell r="OL156"/>
          <cell r="OM156"/>
          <cell r="ON156"/>
          <cell r="OO156"/>
          <cell r="OP156"/>
          <cell r="OQ156"/>
          <cell r="OR156"/>
          <cell r="OS156"/>
          <cell r="OT156"/>
          <cell r="OU156"/>
          <cell r="OV156"/>
          <cell r="OW156"/>
          <cell r="OX156"/>
          <cell r="OY156"/>
          <cell r="OZ156"/>
          <cell r="PA156"/>
          <cell r="PB156"/>
          <cell r="PC156"/>
          <cell r="PD156"/>
          <cell r="PE156"/>
          <cell r="PF156"/>
          <cell r="PG156"/>
          <cell r="PH156"/>
          <cell r="PI156"/>
          <cell r="PJ156"/>
          <cell r="PK156"/>
          <cell r="PL156"/>
          <cell r="PM156"/>
          <cell r="PN156"/>
          <cell r="PO156"/>
          <cell r="PP156"/>
          <cell r="PQ156"/>
          <cell r="PR156"/>
          <cell r="PS156"/>
          <cell r="PT156"/>
          <cell r="PU156"/>
          <cell r="PV156"/>
          <cell r="PW156"/>
          <cell r="PX156"/>
          <cell r="PY156"/>
          <cell r="PZ156"/>
          <cell r="QA156"/>
          <cell r="QB156"/>
          <cell r="QC156"/>
          <cell r="QD156"/>
          <cell r="QE156"/>
          <cell r="QF156"/>
          <cell r="QG156"/>
          <cell r="QH156"/>
          <cell r="QI156"/>
          <cell r="QJ156"/>
        </row>
        <row r="157">
          <cell r="A157"/>
          <cell r="B157"/>
          <cell r="C157"/>
          <cell r="D157"/>
          <cell r="E157"/>
          <cell r="F157"/>
          <cell r="G157"/>
          <cell r="H157"/>
          <cell r="I157"/>
          <cell r="J157"/>
          <cell r="K157"/>
          <cell r="L157"/>
          <cell r="M157"/>
          <cell r="N157"/>
          <cell r="O157" t="str">
            <v>009. LA LIBERTAD</v>
          </cell>
          <cell r="P157"/>
          <cell r="Q157"/>
          <cell r="R157"/>
          <cell r="S157" t="str">
            <v>007. CORTE SUPERIOR DE JUSTICIA DE CUSCO</v>
          </cell>
          <cell r="T157"/>
          <cell r="U157"/>
          <cell r="V157"/>
          <cell r="W157"/>
          <cell r="X157"/>
          <cell r="Y157"/>
          <cell r="Z157"/>
          <cell r="AA157"/>
          <cell r="AB157"/>
          <cell r="AC157"/>
          <cell r="AD157" t="str">
            <v>007. OFICINA REGIONAL SUR AREQUIPA</v>
          </cell>
          <cell r="AE157" t="str">
            <v>007. SUNARP, SEDE PIURA</v>
          </cell>
          <cell r="AF157" t="str">
            <v>012. X DIRECCION TERRITORIAL DE POLICIA - CUSCO</v>
          </cell>
          <cell r="AG157"/>
          <cell r="AH157"/>
          <cell r="AI157"/>
          <cell r="AJ157"/>
          <cell r="AK157"/>
          <cell r="AL157"/>
          <cell r="AM157"/>
          <cell r="AN157"/>
          <cell r="AO157"/>
          <cell r="AP157"/>
          <cell r="AQ157"/>
          <cell r="AR157"/>
          <cell r="AS157" t="str">
            <v>007. USE 07 SAN BORJA</v>
          </cell>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cell r="CO157"/>
          <cell r="CP157"/>
          <cell r="CQ157"/>
          <cell r="CR157"/>
          <cell r="CS157"/>
          <cell r="CT157"/>
          <cell r="CU157" t="str">
            <v>011. INSTITUTO NACIONAL MATERNO PERINATAL</v>
          </cell>
          <cell r="CV157"/>
          <cell r="CW157"/>
          <cell r="CX157"/>
          <cell r="CY157"/>
          <cell r="CZ157"/>
          <cell r="DA157"/>
          <cell r="DB157" t="str">
            <v>016. SIERRA CENTRO SUR</v>
          </cell>
          <cell r="DC157"/>
          <cell r="DD157"/>
          <cell r="DE157" t="str">
            <v>018. ESTACION EXPERIMENTAL AGRARIA ANDENES - CUZCO</v>
          </cell>
          <cell r="DF157"/>
          <cell r="DG157"/>
          <cell r="DH157"/>
          <cell r="DI157"/>
          <cell r="DJ157"/>
          <cell r="DK157"/>
          <cell r="DL157"/>
          <cell r="DM157"/>
          <cell r="DN157" t="str">
            <v>008. GERENCIA ADMINISTRATIVA DE SAN MARTIN</v>
          </cell>
          <cell r="DO157"/>
          <cell r="DP157"/>
          <cell r="DQ157"/>
          <cell r="DR157" t="str">
            <v>008. ESCUELA NACIONAL DE MARINA MERCANTE</v>
          </cell>
          <cell r="DS157"/>
          <cell r="DT157"/>
          <cell r="DU157"/>
          <cell r="DV157"/>
          <cell r="DW157"/>
          <cell r="DX157"/>
          <cell r="DY157"/>
          <cell r="DZ157"/>
          <cell r="EA157"/>
          <cell r="EB157"/>
          <cell r="EC157"/>
          <cell r="ED157"/>
          <cell r="EE157"/>
          <cell r="EF157"/>
          <cell r="EG157"/>
          <cell r="EH157"/>
          <cell r="EI157"/>
          <cell r="EJ157"/>
          <cell r="EK157"/>
          <cell r="EL157"/>
          <cell r="EM157"/>
          <cell r="EN157"/>
          <cell r="EO157"/>
          <cell r="EP157"/>
          <cell r="EQ157"/>
          <cell r="ER157"/>
          <cell r="ES157"/>
          <cell r="ET157" t="str">
            <v>008. PROGRAMA NACIONAL "PLATAFORMAS DE ACCIÓN PARA LA INCLUSIÓN SOCIAL - PAÍS"</v>
          </cell>
          <cell r="EU157"/>
          <cell r="EV157"/>
          <cell r="EW157" t="str">
            <v>200. TRANSPORTES AMAZONAS</v>
          </cell>
          <cell r="EX157" t="str">
            <v>200. TRANSPORTES ANCASH</v>
          </cell>
          <cell r="EY157" t="str">
            <v>101. AGRICULTURA CHANKA</v>
          </cell>
          <cell r="EZ157" t="str">
            <v>300. EDUCACION AREQUIPA</v>
          </cell>
          <cell r="FA157" t="str">
            <v>302. EDUCACION LUCANAS</v>
          </cell>
          <cell r="FB157" t="str">
            <v>200. TRANSPORTES CAJAMARCA</v>
          </cell>
          <cell r="FC157" t="str">
            <v>300. EDUCACION CUSCO</v>
          </cell>
          <cell r="FD157" t="str">
            <v>009. GERENCIA SUB-REGIONAL ANGARAES</v>
          </cell>
          <cell r="FE157" t="str">
            <v>303. EDUCACION DOS DE MAYO</v>
          </cell>
          <cell r="FF157" t="str">
            <v>302. EDUCACION NASCA</v>
          </cell>
          <cell r="FG157" t="str">
            <v>302. EDUCACION SATIPO</v>
          </cell>
          <cell r="FH157" t="str">
            <v>302. EDUCACION PACASMAYO</v>
          </cell>
          <cell r="FI157" t="str">
            <v>301. COLEGIO  MILITAR ELIAS AGUIRRE</v>
          </cell>
          <cell r="FJ157" t="str">
            <v>300. EDUCACION LORETO</v>
          </cell>
          <cell r="FK157" t="str">
            <v>400. SALUD MADRE DE DIOS</v>
          </cell>
          <cell r="FL157" t="str">
            <v>300. EDUCACION MOQUEGUA</v>
          </cell>
          <cell r="FM157" t="str">
            <v>301. EDUCACION OXAPAMPA</v>
          </cell>
          <cell r="FN157" t="str">
            <v>200. TRANSPORTES PIURA</v>
          </cell>
          <cell r="FO157" t="str">
            <v>300. EDUCACION PUNO</v>
          </cell>
          <cell r="FP157" t="str">
            <v>007. PROCEJA</v>
          </cell>
          <cell r="FQ157" t="str">
            <v>400. SALUD TACNA</v>
          </cell>
          <cell r="FR157" t="str">
            <v>303. EDUCACION UGEL ZARUMILLA</v>
          </cell>
          <cell r="FS157" t="str">
            <v>007. DIRECCION REGIONAL SECTORIAL DE LA PRODUCCION</v>
          </cell>
          <cell r="FT157" t="str">
            <v>303. EDUCACION HUARAL</v>
          </cell>
          <cell r="FU157" t="str">
            <v>401. HOSPITAL DANIEL A. CARRION</v>
          </cell>
          <cell r="FV157"/>
          <cell r="FW157" t="str">
            <v>07. MUNICIPALIDAD DISTRITAL DE GRANADA</v>
          </cell>
          <cell r="FX157"/>
          <cell r="FY157" t="str">
            <v>07. MUNICIPALIDAD DISTRITAL DE JAZAN</v>
          </cell>
          <cell r="FZ157"/>
          <cell r="GA157" t="str">
            <v>07. MUNICIPALIDAD DISTRITAL DE LONGUITA</v>
          </cell>
          <cell r="GB157" t="str">
            <v>07. MUNICIPALIDAD DISTRITAL DE MARISCAL BENAVIDES</v>
          </cell>
          <cell r="GC157" t="str">
            <v>07. MUNICIPALIDAD DISTRITAL DE YAMON</v>
          </cell>
          <cell r="GD157" t="str">
            <v>07. MUNICIPALIDAD DISTRITAL DE LA LIBERTAD</v>
          </cell>
          <cell r="GE157"/>
          <cell r="GF157"/>
          <cell r="GG157"/>
          <cell r="GH157" t="str">
            <v>07. MUNICIPALIDAD DISTRITAL DE COLQUIOC</v>
          </cell>
          <cell r="GI157" t="str">
            <v>07. MUNICIPALIDAD DISTRITAL DE PARIAHUANCA</v>
          </cell>
          <cell r="GJ157"/>
          <cell r="GK157"/>
          <cell r="GL157" t="str">
            <v>07. MUNICIPALIDAD DISTRITAL DE YUPAN</v>
          </cell>
          <cell r="GM157" t="str">
            <v>07. MUNICIPALIDAD DISTRITAL DE HUACHIS</v>
          </cell>
          <cell r="GN157"/>
          <cell r="GO157" t="str">
            <v>07. MUNICIPALIDAD DISTRITAL DE PUEBLO LIBRE</v>
          </cell>
          <cell r="GP157" t="str">
            <v>07. MUNICIPALIDAD DISTRITAL DE LUCMA</v>
          </cell>
          <cell r="GQ157" t="str">
            <v>07. MUNICIPALIDAD DISTRITAL DE LLIPA</v>
          </cell>
          <cell r="GR157" t="str">
            <v>07. MUNICIPALIDAD DISTRITAL DE LLAPO</v>
          </cell>
          <cell r="GS157"/>
          <cell r="GT157" t="str">
            <v>07. MUNICIPALIDAD DISTRITAL DE PAMPAS CHICO</v>
          </cell>
          <cell r="GU157" t="str">
            <v>07. MUNICIPALIDAD DISTRITAL DE SAMANCO</v>
          </cell>
          <cell r="GV157" t="str">
            <v>07. MUNICIPALIDAD DISTRITAL DE QUICHES</v>
          </cell>
          <cell r="GW157" t="str">
            <v>07. MUNICIPALIDAD DISTRITAL DE SHUPLUY</v>
          </cell>
          <cell r="GX157" t="str">
            <v>07. MUNICIPALIDAD DISTRITAL DE PICHIRHUA</v>
          </cell>
          <cell r="GY157" t="str">
            <v>07. MUNICIPALIDAD DISTRITAL DE KISHUARA</v>
          </cell>
          <cell r="GZ157" t="str">
            <v>07. MUNICIPALIDAD DISTRITAL DE SABAINO</v>
          </cell>
          <cell r="HA157" t="str">
            <v>07. MUNICIPALIDAD DISTRITAL DE IHUAYLLO</v>
          </cell>
          <cell r="HB157"/>
          <cell r="HC157" t="str">
            <v>07. MUNICIPALIDAD DISTRITAL DE URANMARCA</v>
          </cell>
          <cell r="HD157" t="str">
            <v>07. MUNICIPALIDAD DISTRITAL DE PATAYPAMPA</v>
          </cell>
          <cell r="HE157" t="str">
            <v>07. MUNICIPALIDAD DISTRITAL DE JACOBO HUNTER</v>
          </cell>
          <cell r="HF157" t="str">
            <v>07. MUNICIPALIDAD DISTRITAL DE QUILCA</v>
          </cell>
          <cell r="HG157" t="str">
            <v>07. MUNICIPALIDAD DISTRITAL DE CHALA</v>
          </cell>
          <cell r="HH157" t="str">
            <v>07. MUNICIPALIDAD DISTRITAL DE HUANCARQUI</v>
          </cell>
          <cell r="HI157" t="str">
            <v>07. MUNICIPALIDAD DISTRITAL DE HUAMBO</v>
          </cell>
          <cell r="HJ157" t="str">
            <v>07. MUNICIPALIDAD DISTRITAL DE SALAMANCA</v>
          </cell>
          <cell r="HK157"/>
          <cell r="HL157" t="str">
            <v>07. MUNICIPALIDAD DISTRITAL DE QUECHUALLA</v>
          </cell>
          <cell r="HM157" t="str">
            <v>07. MUNICIPALIDAD DISTRITAL DE PACAYCASA</v>
          </cell>
          <cell r="HN157"/>
          <cell r="HO157"/>
          <cell r="HP157" t="str">
            <v>07. MUNICIPALIDAD DISTRITAL DE SIVIA</v>
          </cell>
          <cell r="HQ157" t="str">
            <v>07. MUNICIPALIDAD DISTRITAL DE SANTA ROSA</v>
          </cell>
          <cell r="HR157" t="str">
            <v>07. MUNICIPALIDAD DISTRITAL DE HUAC-HUAS</v>
          </cell>
          <cell r="HS157" t="str">
            <v>07. MUNICIPALIDAD DISTRITAL DE SAN FRANCISCO DE RAVACAYCO</v>
          </cell>
          <cell r="HT157" t="str">
            <v>07. MUNICIPALIDAD DISTRITAL DE PARARCA</v>
          </cell>
          <cell r="HU157" t="str">
            <v>07. MUNICIPALIDAD DISTRITAL DE PAICO</v>
          </cell>
          <cell r="HV157" t="str">
            <v>07. MUNICIPALIDAD DISTRITAL DE COLCA</v>
          </cell>
          <cell r="HW157" t="str">
            <v>07. MUNICIPALIDAD DISTRITAL DE SAURAMA</v>
          </cell>
          <cell r="HX157" t="str">
            <v>07. MUNICIPALIDAD DISTRITAL DE LLACANORA</v>
          </cell>
          <cell r="HY157"/>
          <cell r="HZ157" t="str">
            <v>07. MUNICIPALIDAD DISTRITAL DE MIGUEL IGLESIAS</v>
          </cell>
          <cell r="IA157" t="str">
            <v>07. MUNICIPALIDAD DISTRITAL DE COCHABAMBA</v>
          </cell>
          <cell r="IB157" t="str">
            <v>07. MUNICIPALIDAD DISTRITAL DE TANTARICA</v>
          </cell>
          <cell r="IC157" t="str">
            <v>07. MUNICIPALIDAD DISTRITAL DE QUEROCOTILLO</v>
          </cell>
          <cell r="ID157"/>
          <cell r="IE157" t="str">
            <v>07. MUNICIPALIDAD DISTRITAL DE POMAHUACA</v>
          </cell>
          <cell r="IF157" t="str">
            <v>07. MUNICIPALIDAD DISTRITAL DE TABACONAS</v>
          </cell>
          <cell r="IG157" t="str">
            <v>07. MUNICIPALIDAD DISTRITAL DE JOSE SABOGAL</v>
          </cell>
          <cell r="IH157" t="str">
            <v>07. MUNICIPALIDAD DISTRITAL DE LLAPA</v>
          </cell>
          <cell r="II157"/>
          <cell r="IJ157" t="str">
            <v>07. MUNICIPALIDAD DISTRITAL DE PULAN</v>
          </cell>
          <cell r="IK157" t="str">
            <v>07. MUNICIPALIDAD DISTRITAL DE MI PERÚ</v>
          </cell>
          <cell r="IL157" t="str">
            <v>07. MUNICIPALIDAD DISTRITAL DE SAYLLA</v>
          </cell>
          <cell r="IM157" t="str">
            <v>07. MUNICIPALIDAD DISTRITAL DE SANGARARA</v>
          </cell>
          <cell r="IN157" t="str">
            <v>07. MUNICIPALIDAD DISTRITAL DE MOLLEPATA</v>
          </cell>
          <cell r="IO157" t="str">
            <v>07. MUNICIPALIDAD DISTRITAL DE TARAY</v>
          </cell>
          <cell r="IP157" t="str">
            <v>07. MUNICIPALIDAD DISTRITAL DE QUEHUE</v>
          </cell>
          <cell r="IQ157" t="str">
            <v>07. MUNICIPALIDAD DISTRITAL DE SAN PEDRO</v>
          </cell>
          <cell r="IR157" t="str">
            <v>07. MUNICIPALIDAD DISTRITAL DE QUIÑOTA</v>
          </cell>
          <cell r="IS157" t="str">
            <v>07. MUNICIPALIDAD DISTRITAL DE SUYCKUTAMBO</v>
          </cell>
          <cell r="IT157" t="str">
            <v>07. MUNICIPALIDAD DISTRITAL DE QUIMBIRI</v>
          </cell>
          <cell r="IU157" t="str">
            <v>07. MUNICIPALIDAD DISTRITAL DE PACCARITAMBO</v>
          </cell>
          <cell r="IV157"/>
          <cell r="IW157" t="str">
            <v>07. MUNICIPALIDAD DISTRITAL DE HUARO</v>
          </cell>
          <cell r="IX157" t="str">
            <v>07. MUNICIPALIDAD DISTRITAL DE YUCAY</v>
          </cell>
          <cell r="IY157" t="str">
            <v>07. MUNICIPALIDAD DISTRITAL DE HUAYLLAHUARA</v>
          </cell>
          <cell r="IZ157" t="str">
            <v>07. MUNICIPALIDAD DISTRITAL DE POMACOCHA</v>
          </cell>
          <cell r="JA157" t="str">
            <v>07. MUNICIPALIDAD DISTRITAL DE HUANCA-HUANCA</v>
          </cell>
          <cell r="JB157" t="str">
            <v>07. MUNICIPALIDAD DISTRITAL DE HUACHOS</v>
          </cell>
          <cell r="JC157" t="str">
            <v>07. MUNICIPALIDAD DISTRITAL DE PAUCARBAMBA</v>
          </cell>
          <cell r="JD157" t="str">
            <v>07. MUNICIPALIDAD DISTRITAL DE PILPICHACA</v>
          </cell>
          <cell r="JE157" t="str">
            <v>07. MUNICIPALIDAD DISTRITAL DE HUACHOCOLPA</v>
          </cell>
          <cell r="JF157" t="str">
            <v>07. MUNICIPALIDAD DISTRITAL DE SAN FRANCISCO DE CAYRAN</v>
          </cell>
          <cell r="JG157" t="str">
            <v>07. MUNICIPALIDAD DISTRITAL DE SAN RAFAEL</v>
          </cell>
          <cell r="JH157" t="str">
            <v>21. MUNICIPALIDAD DISTRITAL DE SHUNQUI</v>
          </cell>
          <cell r="JI157"/>
          <cell r="JJ157" t="str">
            <v>07. MUNICIPALIDAD DISTRITAL DE MONZON</v>
          </cell>
          <cell r="JK157" t="str">
            <v>07. MUNICIPALIDAD DISTRITAL DE PUCAYACU</v>
          </cell>
          <cell r="JL157"/>
          <cell r="JM157"/>
          <cell r="JN157"/>
          <cell r="JO157" t="str">
            <v>07. MUNICIPALIDAD DISTRITAL DE SAN MIGUEL DE CAURI</v>
          </cell>
          <cell r="JP157" t="str">
            <v>07. MUNICIPALIDAD DISTRITAL DE PAMPAMARCA</v>
          </cell>
          <cell r="JQ157" t="str">
            <v>07. MUNICIPALIDAD DISTRITAL DE PUEBLO NUEVO</v>
          </cell>
          <cell r="JR157" t="str">
            <v>07. MUNICIPALIDAD DISTRITAL DE PUEBLO NUEVO</v>
          </cell>
          <cell r="JS157"/>
          <cell r="JT157"/>
          <cell r="JU157" t="str">
            <v>07. MUNICIPALIDAD DISTRITAL DE SAN CLEMENTE</v>
          </cell>
          <cell r="JV157" t="str">
            <v>11. MUNICIPALIDAD DISTRITAL DE CHUPURO</v>
          </cell>
          <cell r="JW157" t="str">
            <v>07. MUNICIPALIDAD DISTRITAL DE HEROINAS TOLEDO</v>
          </cell>
          <cell r="JX157"/>
          <cell r="JY157" t="str">
            <v>07. MUNICIPALIDAD DISTRITAL DE EL MANTARO</v>
          </cell>
          <cell r="JZ157"/>
          <cell r="KA157" t="str">
            <v>07. MUNICIPALIDAD DISTRITAL DE RIO NEGRO</v>
          </cell>
          <cell r="KB157" t="str">
            <v>07. MUNICIPALIDAD DISTRITAL DE PALCAMAYO</v>
          </cell>
          <cell r="KC157" t="str">
            <v>07. MUNICIPALIDAD DISTRITAL DE SANTA BARBARA DE CARHUACAYAN</v>
          </cell>
          <cell r="KD157" t="str">
            <v>07. MUNICIPALIDAD DISTRITAL DE SAN JUAN DE JARPA</v>
          </cell>
          <cell r="KE157" t="str">
            <v>07. MUNICIPALIDAD DISTRITAL DE MOCHE</v>
          </cell>
          <cell r="KF157" t="str">
            <v>07. MUNICIPALIDAD DISTRITAL DE SANTIAGO DE CAO</v>
          </cell>
          <cell r="KG157"/>
          <cell r="KH157"/>
          <cell r="KI157"/>
          <cell r="KJ157" t="str">
            <v>10. MUNICIPALIDAD DISTRITAL DE PARANDAY</v>
          </cell>
          <cell r="KK157"/>
          <cell r="KL157" t="str">
            <v>07. MUNICIPALIDAD DISTRITAL DE ONGON</v>
          </cell>
          <cell r="KM157" t="str">
            <v>07. MUNICIPALIDAD DISTRITAL DE SARIN</v>
          </cell>
          <cell r="KN157" t="str">
            <v>07. MUNICIPALIDAD DISTRITAL DE SANTA CRUZ DE CHUCA</v>
          </cell>
          <cell r="KO157"/>
          <cell r="KP157"/>
          <cell r="KQ157" t="str">
            <v>07. MUNICIPALIDAD DISTRITAL DE LAGUNAS</v>
          </cell>
          <cell r="KR157"/>
          <cell r="KS157" t="str">
            <v>07. MUNICIPALIDAD DISTRITAL DE MOTUPE</v>
          </cell>
          <cell r="KT157" t="str">
            <v>07. MUNICIPALIDAD DISTRITAL DE CHACLACAYO</v>
          </cell>
          <cell r="KU157"/>
          <cell r="KV157"/>
          <cell r="KW157" t="str">
            <v>07. MUNICIPALIDAD DISTRITAL DE SANTA ROSA DE QUIVES</v>
          </cell>
          <cell r="KX157" t="str">
            <v>07. MUNICIPALIDAD DISTRITAL DE IMPERIAL</v>
          </cell>
          <cell r="KY157" t="str">
            <v>07. MUNICIPALIDAD DISTRITAL DE LAMPIAN</v>
          </cell>
          <cell r="KZ157" t="str">
            <v>07. MUNICIPALIDAD DISTRITAL DE HUACHUPAMPA</v>
          </cell>
          <cell r="LA157" t="str">
            <v>07. MUNICIPALIDAD DISTRITAL DE LEONCIO PRADO</v>
          </cell>
          <cell r="LB157"/>
          <cell r="LC157" t="str">
            <v>07. MUNICIPALIDAD DISTRITAL DE CARANIA</v>
          </cell>
          <cell r="LD157" t="str">
            <v>07. MUNICIPALIDAD DISTRITAL DE NAPO</v>
          </cell>
          <cell r="LE157"/>
          <cell r="LF157"/>
          <cell r="LG157"/>
          <cell r="LH157" t="str">
            <v>07. MUNICIPALIDAD DISTRITAL DE SAQUENA</v>
          </cell>
          <cell r="LI157"/>
          <cell r="LJ157"/>
          <cell r="LK157"/>
          <cell r="LL157"/>
          <cell r="LM157"/>
          <cell r="LN157"/>
          <cell r="LO157" t="str">
            <v>07. MUNICIPALIDAD DISTRITAL DE SAN ANTONIO</v>
          </cell>
          <cell r="LP157" t="str">
            <v>07. MUNICIPALIDAD DISTRITAL DE MATALAQUE</v>
          </cell>
          <cell r="LQ157"/>
          <cell r="LR157" t="str">
            <v>07. MUNICIPALIDAD DISTRITAL DE PAUCARTAMBO</v>
          </cell>
          <cell r="LS157" t="str">
            <v>07. MUNICIPALIDAD DISTRITAL DE TAPUC</v>
          </cell>
          <cell r="LT157" t="str">
            <v>07. MUNICIPALIDAD DISTRITAL DE VILLA RICA</v>
          </cell>
          <cell r="LU157" t="str">
            <v>10. MUNICIPALIDAD DISTRITAL DE LA UNION</v>
          </cell>
          <cell r="LV157" t="str">
            <v>07. MUNICIPALIDAD DISTRITAL DE PAIMAS</v>
          </cell>
          <cell r="LW157" t="str">
            <v>07. MUNICIPALIDAD DISTRITAL DE SONDOR</v>
          </cell>
          <cell r="LX157" t="str">
            <v>07. MUNICIPALIDAD DISTRITAL DE SAN JUAN DE BIGOTE</v>
          </cell>
          <cell r="LY157" t="str">
            <v>07. MUNICIPALIDAD DISTRITAL DE VICHAYAL</v>
          </cell>
          <cell r="LZ157" t="str">
            <v>07. MUNICIPALIDAD DISTRITAL DE QUERECOTILLO</v>
          </cell>
          <cell r="MA157"/>
          <cell r="MB157"/>
          <cell r="MC157" t="str">
            <v>07. MUNICIPALIDAD DISTRITAL DE COATA</v>
          </cell>
          <cell r="MD157" t="str">
            <v>07. MUNICIPALIDAD DISTRITAL DE JOSE DOMINGO CHOQUEHUANCA</v>
          </cell>
          <cell r="ME157" t="str">
            <v>07. MUNICIPALIDAD DISTRITAL DE ITUATA</v>
          </cell>
          <cell r="MF157" t="str">
            <v>07. MUNICIPALIDAD DISTRITAL DE ZEPITA</v>
          </cell>
          <cell r="MG157"/>
          <cell r="MH157" t="str">
            <v>07. MUNICIPALIDAD DISTRITAL DE TARACO</v>
          </cell>
          <cell r="MI157" t="str">
            <v>07. MUNICIPALIDAD DISTRITAL DE PARATIA</v>
          </cell>
          <cell r="MJ157" t="str">
            <v>07. MUNICIPALIDAD DISTRITAL DE ORURILLO</v>
          </cell>
          <cell r="MK157"/>
          <cell r="ML157"/>
          <cell r="MM157"/>
          <cell r="MN157" t="str">
            <v>07. MUNICIPALIDAD DISTRITAL DE SAN JUAN DEL ORO</v>
          </cell>
          <cell r="MO157" t="str">
            <v>07. MUNICIPALIDAD DISTRITAL DE UNICACHI</v>
          </cell>
          <cell r="MP157"/>
          <cell r="MQ157"/>
          <cell r="MR157"/>
          <cell r="MS157"/>
          <cell r="MT157" t="str">
            <v>07. MUNICIPALIDAD DISTRITAL DE RUMISAPA</v>
          </cell>
          <cell r="MU157"/>
          <cell r="MV157" t="str">
            <v>07. MUNICIPALIDAD DISTRITAL DE SAN HILARION</v>
          </cell>
          <cell r="MW157" t="str">
            <v>07. MUNICIPALIDAD DISTRITAL DE SAN FERNANDO</v>
          </cell>
          <cell r="MX157" t="str">
            <v>07. MUNICIPALIDAD DISTRITAL DE HUIMBAYOC</v>
          </cell>
          <cell r="MY157"/>
          <cell r="MZ157" t="str">
            <v>07. MUNICIPALIDAD DISTRITAL DE PALCA</v>
          </cell>
          <cell r="NA157"/>
          <cell r="NB157"/>
          <cell r="NC157" t="str">
            <v>07. MUNICIPALIDAD DISTRITAL DE TARUCACHI</v>
          </cell>
          <cell r="ND157"/>
          <cell r="NE157"/>
          <cell r="NF157"/>
          <cell r="NG157" t="str">
            <v>07. MUNICIPALIDAD DISTRITAL DE MANANTAY</v>
          </cell>
          <cell r="NH157"/>
          <cell r="NI157"/>
          <cell r="NJ157"/>
          <cell r="NK157"/>
          <cell r="NL157"/>
          <cell r="NM157"/>
          <cell r="NN157"/>
          <cell r="NO157"/>
          <cell r="NP157"/>
          <cell r="NQ157"/>
          <cell r="NR157"/>
          <cell r="NS157"/>
          <cell r="NT157"/>
          <cell r="NU157"/>
          <cell r="NV157"/>
          <cell r="NW157"/>
          <cell r="NX157"/>
          <cell r="NY157"/>
          <cell r="NZ157"/>
          <cell r="OA157"/>
          <cell r="OB157"/>
          <cell r="OC157"/>
          <cell r="OD157"/>
          <cell r="OE157"/>
          <cell r="OF157"/>
          <cell r="OG157"/>
          <cell r="OH157"/>
          <cell r="OI157"/>
          <cell r="OJ157"/>
          <cell r="OK157"/>
          <cell r="OL157"/>
          <cell r="OM157"/>
          <cell r="ON157"/>
          <cell r="OO157"/>
          <cell r="OP157"/>
          <cell r="OQ157"/>
          <cell r="OR157"/>
          <cell r="OS157"/>
          <cell r="OT157"/>
          <cell r="OU157"/>
          <cell r="OV157"/>
          <cell r="OW157"/>
          <cell r="OX157"/>
          <cell r="OY157"/>
          <cell r="OZ157"/>
          <cell r="PA157"/>
          <cell r="PB157"/>
          <cell r="PC157"/>
          <cell r="PD157"/>
          <cell r="PE157"/>
          <cell r="PF157"/>
          <cell r="PG157"/>
          <cell r="PH157"/>
          <cell r="PI157"/>
          <cell r="PJ157"/>
          <cell r="PK157"/>
          <cell r="PL157"/>
          <cell r="PM157"/>
          <cell r="PN157"/>
          <cell r="PO157"/>
          <cell r="PP157"/>
          <cell r="PQ157"/>
          <cell r="PR157"/>
          <cell r="PS157"/>
          <cell r="PT157"/>
          <cell r="PU157"/>
          <cell r="PV157"/>
          <cell r="PW157"/>
          <cell r="PX157"/>
          <cell r="PY157"/>
          <cell r="PZ157"/>
          <cell r="QA157"/>
          <cell r="QB157"/>
          <cell r="QC157"/>
          <cell r="QD157"/>
          <cell r="QE157"/>
          <cell r="QF157"/>
          <cell r="QG157"/>
          <cell r="QH157"/>
          <cell r="QI157"/>
          <cell r="QJ157"/>
        </row>
        <row r="158">
          <cell r="A158"/>
          <cell r="B158"/>
          <cell r="C158"/>
          <cell r="D158"/>
          <cell r="E158"/>
          <cell r="F158"/>
          <cell r="G158"/>
          <cell r="H158"/>
          <cell r="I158"/>
          <cell r="J158"/>
          <cell r="K158"/>
          <cell r="L158"/>
          <cell r="M158"/>
          <cell r="N158"/>
          <cell r="O158"/>
          <cell r="P158"/>
          <cell r="Q158"/>
          <cell r="R158"/>
          <cell r="S158" t="str">
            <v>008. CORTE SUPERIOR DE JUSTICIA DE JUNIN</v>
          </cell>
          <cell r="T158"/>
          <cell r="U158"/>
          <cell r="V158"/>
          <cell r="W158"/>
          <cell r="X158"/>
          <cell r="Y158"/>
          <cell r="Z158"/>
          <cell r="AA158"/>
          <cell r="AB158"/>
          <cell r="AC158"/>
          <cell r="AD158" t="str">
            <v>008. OFICINA DE INFRAESTRUCTURA PENITENCIARIA</v>
          </cell>
          <cell r="AE158" t="str">
            <v>008. SUNARP, SEDE MOYOBAMBA</v>
          </cell>
          <cell r="AF158" t="str">
            <v>018. DIRECCION DE AVIACION POLICIAL - DIRAVPOL</v>
          </cell>
          <cell r="AG158"/>
          <cell r="AH158"/>
          <cell r="AI158"/>
          <cell r="AJ158"/>
          <cell r="AK158"/>
          <cell r="AL158"/>
          <cell r="AM158"/>
          <cell r="AN158"/>
          <cell r="AO158"/>
          <cell r="AP158"/>
          <cell r="AQ158"/>
          <cell r="AR158"/>
          <cell r="AS158" t="str">
            <v>017. DIRECCION DE EDUCACION DE LIMA</v>
          </cell>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cell r="CO158"/>
          <cell r="CP158"/>
          <cell r="CQ158"/>
          <cell r="CR158"/>
          <cell r="CS158"/>
          <cell r="CT158"/>
          <cell r="CU158" t="str">
            <v>016. HOSPITAL NACIONAL HIPÓLITO UNANUE</v>
          </cell>
          <cell r="CV158"/>
          <cell r="CW158"/>
          <cell r="CX158"/>
          <cell r="CY158"/>
          <cell r="CZ158"/>
          <cell r="DA158"/>
          <cell r="DB158" t="str">
            <v>017. BINACIONAL LAGO TITICACA</v>
          </cell>
          <cell r="DC158"/>
          <cell r="DD158"/>
          <cell r="DE158" t="str">
            <v>019. PROGRAMA NACIONAL DE INNOVACION AGRARIA - PNIA</v>
          </cell>
          <cell r="DF158"/>
          <cell r="DG158"/>
          <cell r="DH158"/>
          <cell r="DI158"/>
          <cell r="DJ158"/>
          <cell r="DK158"/>
          <cell r="DL158"/>
          <cell r="DM158"/>
          <cell r="DN158" t="str">
            <v>009. GERENCIA ADMINISTRATIVA DE AMAZONAS</v>
          </cell>
          <cell r="DO158"/>
          <cell r="DP158"/>
          <cell r="DQ158"/>
          <cell r="DR158" t="str">
            <v>009. OFICINA PREVISIONAL DE LAS FUERZAS ARMADAS</v>
          </cell>
          <cell r="DS158"/>
          <cell r="DT158"/>
          <cell r="DU158"/>
          <cell r="DV158"/>
          <cell r="DW158"/>
          <cell r="DX158"/>
          <cell r="DY158"/>
          <cell r="DZ158"/>
          <cell r="EA158"/>
          <cell r="EB158"/>
          <cell r="EC158"/>
          <cell r="ED158"/>
          <cell r="EE158"/>
          <cell r="EF158"/>
          <cell r="EG158"/>
          <cell r="EH158"/>
          <cell r="EI158"/>
          <cell r="EJ158"/>
          <cell r="EK158"/>
          <cell r="EL158"/>
          <cell r="EM158"/>
          <cell r="EN158"/>
          <cell r="EO158"/>
          <cell r="EP158"/>
          <cell r="EQ158"/>
          <cell r="ER158"/>
          <cell r="ES158"/>
          <cell r="ET158" t="str">
            <v>010. CONTIGO</v>
          </cell>
          <cell r="EU158"/>
          <cell r="EV158"/>
          <cell r="EW158" t="str">
            <v>300. EDUCACION AMAZONAS</v>
          </cell>
          <cell r="EX158" t="str">
            <v>300. EDUCACION ANCASH</v>
          </cell>
          <cell r="EY158" t="str">
            <v>200. TRANSPORTES APURIMAC</v>
          </cell>
          <cell r="EZ158" t="str">
            <v>301. COLEGIO MILITAR FRANCISCO BOLOGNESI</v>
          </cell>
          <cell r="FA158" t="str">
            <v>303. EDUCACION SARA SARA</v>
          </cell>
          <cell r="FB158" t="str">
            <v>300. EDUCACION CAJAMARCA</v>
          </cell>
          <cell r="FC158" t="str">
            <v>302. EDUCACION CANCHIS</v>
          </cell>
          <cell r="FD158" t="str">
            <v>010. LUCHA CONTRA LA POBREZA</v>
          </cell>
          <cell r="FE158" t="str">
            <v>304. EDUCACION UGEL PACHITEA</v>
          </cell>
          <cell r="FF158" t="str">
            <v>303. EDUCACION PISCO</v>
          </cell>
          <cell r="FG158" t="str">
            <v>303. EDUCACION CHANCHAMAYO</v>
          </cell>
          <cell r="FH158" t="str">
            <v>303. EDUCACION ASCOPE</v>
          </cell>
          <cell r="FI158" t="str">
            <v>302. EDUCACION LAMBAYEQUE</v>
          </cell>
          <cell r="FJ158" t="str">
            <v>301. EDUCACION ALTO AMAZONAS</v>
          </cell>
          <cell r="FK158" t="str">
            <v>401. HOSPITAL SANTA ROSA DE PUERTO MALDONADO</v>
          </cell>
          <cell r="FL158" t="str">
            <v>301. EDUCACION ILO</v>
          </cell>
          <cell r="FM158" t="str">
            <v>302. EDUCACION DANIEL A. CARRION</v>
          </cell>
          <cell r="FN158" t="str">
            <v>300. EDUCACION PIURA</v>
          </cell>
          <cell r="FO158" t="str">
            <v>301. EDUCACION SAN ROMAN</v>
          </cell>
          <cell r="FP158" t="str">
            <v>018. HUALLAGA CENTRAL Y BAJO MAYO</v>
          </cell>
          <cell r="FQ158" t="str">
            <v>401. HOSPITAL DE APOYO HIPOLITO UNANUE</v>
          </cell>
          <cell r="FR158" t="str">
            <v>400. SALUD TUMBES</v>
          </cell>
          <cell r="FS158" t="str">
            <v>100. AGRICULTURA UCAYALI</v>
          </cell>
          <cell r="FT158" t="str">
            <v>304. EDUCACION CAJATAMBO</v>
          </cell>
          <cell r="FU158" t="str">
            <v>402. HOSPITAL DE APOYO SAN JOSE</v>
          </cell>
          <cell r="FV158"/>
          <cell r="FW158" t="str">
            <v>08. MUNICIPALIDAD DISTRITAL DE HUANCAS</v>
          </cell>
          <cell r="FX158"/>
          <cell r="FY158" t="str">
            <v>08. MUNICIPALIDAD DISTRITAL DE RECTA</v>
          </cell>
          <cell r="FZ158"/>
          <cell r="GA158" t="str">
            <v>08. MUNICIPALIDAD DISTRITAL DE LONYA CHICO</v>
          </cell>
          <cell r="GB158" t="str">
            <v>08. MUNICIPALIDAD DISTRITAL DE MILPUC</v>
          </cell>
          <cell r="GC158"/>
          <cell r="GD158" t="str">
            <v>08. MUNICIPALIDAD DISTRITAL DE OLLEROS</v>
          </cell>
          <cell r="GE158"/>
          <cell r="GF158"/>
          <cell r="GG158"/>
          <cell r="GH158" t="str">
            <v>08. MUNICIPALIDAD DISTRITAL DE HUALLANCA</v>
          </cell>
          <cell r="GI158" t="str">
            <v>08. MUNICIPALIDAD DISTRITAL DE SAN MIGUEL DE ACO</v>
          </cell>
          <cell r="GJ158"/>
          <cell r="GK158"/>
          <cell r="GL158"/>
          <cell r="GM158" t="str">
            <v>08. MUNICIPALIDAD DISTRITAL DE HUANTAR</v>
          </cell>
          <cell r="GN158"/>
          <cell r="GO158" t="str">
            <v>08. MUNICIPALIDAD DISTRITAL DE SANTA CRUZ</v>
          </cell>
          <cell r="GP158" t="str">
            <v>08. MUNICIPALIDAD DISTRITAL DE MUSGA</v>
          </cell>
          <cell r="GQ158" t="str">
            <v>08. MUNICIPALIDAD DISTRITAL DE SAN CRISTOBAL DE RAJAN</v>
          </cell>
          <cell r="GR158" t="str">
            <v>08. MUNICIPALIDAD DISTRITAL DE PALLASCA</v>
          </cell>
          <cell r="GS158"/>
          <cell r="GT158" t="str">
            <v>08. MUNICIPALIDAD DISTRITAL DE PARARIN</v>
          </cell>
          <cell r="GU158" t="str">
            <v>08. MUNICIPALIDAD DISTRITAL DE SANTA</v>
          </cell>
          <cell r="GV158" t="str">
            <v>08. MUNICIPALIDAD DISTRITAL DE RAGASH</v>
          </cell>
          <cell r="GW158" t="str">
            <v>08. MUNICIPALIDAD DISTRITAL DE YANAMA</v>
          </cell>
          <cell r="GX158" t="str">
            <v>08. MUNICIPALIDAD DISTRITAL DE SAN PEDRO DE CACHORA</v>
          </cell>
          <cell r="GY158" t="str">
            <v>08. MUNICIPALIDAD DISTRITAL DE PACOBAMBA</v>
          </cell>
          <cell r="GZ158"/>
          <cell r="HA158" t="str">
            <v>08. MUNICIPALIDAD DISTRITAL DE JUSTO APU SAHUARAURA</v>
          </cell>
          <cell r="HB158"/>
          <cell r="HC158" t="str">
            <v>08. MUNICIPALIDAD DISTRITAL DE RANRACANCHA</v>
          </cell>
          <cell r="HD158" t="str">
            <v>08. MUNICIPALIDAD DISTRITAL DE PROGRESO</v>
          </cell>
          <cell r="HE158" t="str">
            <v>08. MUNICIPALIDAD DISTRITAL DE LA JOYA</v>
          </cell>
          <cell r="HF158" t="str">
            <v>08. MUNICIPALIDAD DISTRITAL DE SAMUEL PASTOR</v>
          </cell>
          <cell r="HG158" t="str">
            <v>08. MUNICIPALIDAD DISTRITAL DE CHAPARRA</v>
          </cell>
          <cell r="HH158" t="str">
            <v>08. MUNICIPALIDAD DISTRITAL DE MACHAGUAY</v>
          </cell>
          <cell r="HI158" t="str">
            <v>08. MUNICIPALIDAD DISTRITAL DE HUANCA</v>
          </cell>
          <cell r="HJ158" t="str">
            <v>08. MUNICIPALIDAD DISTRITAL DE YANAQUIHUA</v>
          </cell>
          <cell r="HK158"/>
          <cell r="HL158" t="str">
            <v>08. MUNICIPALIDAD DISTRITAL DE SAYLA</v>
          </cell>
          <cell r="HM158" t="str">
            <v>08. MUNICIPALIDAD DISTRITAL DE QUINUA</v>
          </cell>
          <cell r="HN158"/>
          <cell r="HO158"/>
          <cell r="HP158" t="str">
            <v>08. MUNICIPALIDAD DISTRITAL DE LLOCHEGUA</v>
          </cell>
          <cell r="HQ158" t="str">
            <v>08. MUNICIPALIDAD DISTRITAL DE TAMBO</v>
          </cell>
          <cell r="HR158" t="str">
            <v>08. MUNICIPALIDAD DISTRITAL DE LARAMATE</v>
          </cell>
          <cell r="HS158" t="str">
            <v>08. MUNICIPALIDAD DISTRITAL DE UPAHUACHO</v>
          </cell>
          <cell r="HT158" t="str">
            <v>08. MUNICIPALIDAD DISTRITAL DE SAN JAVIER DE ALPABAMBA</v>
          </cell>
          <cell r="HU158" t="str">
            <v>08. MUNICIPALIDAD DISTRITAL DE SAN PEDRO DE LARCAY</v>
          </cell>
          <cell r="HV158" t="str">
            <v>08. MUNICIPALIDAD DISTRITAL DE HUAMANQUIQUIA</v>
          </cell>
          <cell r="HW158" t="str">
            <v>08. MUNICIPALIDAD DISTRITAL DE VISCHONGO</v>
          </cell>
          <cell r="HX158" t="str">
            <v>08. MUNICIPALIDAD DISTRITAL DE LOS BAÑOS DEL INCA</v>
          </cell>
          <cell r="HY158"/>
          <cell r="HZ158" t="str">
            <v>08. MUNICIPALIDAD DISTRITAL DE OXAMARCA</v>
          </cell>
          <cell r="IA158" t="str">
            <v>08. MUNICIPALIDAD DISTRITAL DE CONCHAN</v>
          </cell>
          <cell r="IB158" t="str">
            <v>08. MUNICIPALIDAD DISTRITAL DE YONAN</v>
          </cell>
          <cell r="IC158" t="str">
            <v>08. MUNICIPALIDAD DISTRITAL DE SAN ANDRES DE CUTERVO</v>
          </cell>
          <cell r="ID158"/>
          <cell r="IE158" t="str">
            <v>08. MUNICIPALIDAD DISTRITAL DE PUCARA</v>
          </cell>
          <cell r="IF158"/>
          <cell r="IG158"/>
          <cell r="IH158" t="str">
            <v>08. MUNICIPALIDAD DISTRITAL DE NANCHOC</v>
          </cell>
          <cell r="II158"/>
          <cell r="IJ158" t="str">
            <v>08. MUNICIPALIDAD DISTRITAL DE SAUCEPAMPA</v>
          </cell>
          <cell r="IK158"/>
          <cell r="IL158" t="str">
            <v>08. MUNICIPALIDAD DISTRITAL DE WANCHAQ</v>
          </cell>
          <cell r="IM158"/>
          <cell r="IN158" t="str">
            <v>08. MUNICIPALIDAD DISTRITAL DE PUCYURA</v>
          </cell>
          <cell r="IO158" t="str">
            <v>08. MUNICIPALIDAD DISTRITAL DE YANATILE</v>
          </cell>
          <cell r="IP158" t="str">
            <v>08. MUNICIPALIDAD DISTRITAL DE TUPAC AMARU</v>
          </cell>
          <cell r="IQ158" t="str">
            <v>08. MUNICIPALIDAD DISTRITAL DE TINTA</v>
          </cell>
          <cell r="IR158" t="str">
            <v>08. MUNICIPALIDAD DISTRITAL DE VELILLE</v>
          </cell>
          <cell r="IS158" t="str">
            <v>08. MUNICIPALIDAD DISTRITAL DE ALTO PICHIGUA</v>
          </cell>
          <cell r="IT158" t="str">
            <v>08. MUNICIPALIDAD DISTRITAL DE SANTA TERESA</v>
          </cell>
          <cell r="IU158" t="str">
            <v>08. MUNICIPALIDAD DISTRITAL DE PILLPINTO</v>
          </cell>
          <cell r="IV158"/>
          <cell r="IW158" t="str">
            <v>08. MUNICIPALIDAD DISTRITAL DE LUCRE</v>
          </cell>
          <cell r="IX158"/>
          <cell r="IY158" t="str">
            <v>08. MUNICIPALIDAD DISTRITAL DE IZCUCHACA</v>
          </cell>
          <cell r="IZ158" t="str">
            <v>08. MUNICIPALIDAD DISTRITAL DE ROSARIO</v>
          </cell>
          <cell r="JA158" t="str">
            <v>08. MUNICIPALIDAD DISTRITAL DE HUAYLLAY GRANDE</v>
          </cell>
          <cell r="JB158" t="str">
            <v>08. MUNICIPALIDAD DISTRITAL DE HUAMATAMBO</v>
          </cell>
          <cell r="JC158" t="str">
            <v>08. MUNICIPALIDAD DISTRITAL DE SAN MIGUEL DE MAYOCC</v>
          </cell>
          <cell r="JD158" t="str">
            <v>08. MUNICIPALIDAD DISTRITAL DE QUERCO</v>
          </cell>
          <cell r="JE158" t="str">
            <v>09. MUNICIPALIDAD DISTRITAL DE HUARIBAMBA</v>
          </cell>
          <cell r="JF158" t="str">
            <v>08. MUNICIPALIDAD DISTRITAL DE SAN PEDRO DE CHAULAN</v>
          </cell>
          <cell r="JG158" t="str">
            <v>08. MUNICIPALIDAD DISTRITAL DE TOMAY KICHWA</v>
          </cell>
          <cell r="JH158" t="str">
            <v>22. MUNICIPALIDAD DISTRITAL DE SILLAPATA</v>
          </cell>
          <cell r="JI158"/>
          <cell r="JJ158" t="str">
            <v>08. MUNICIPALIDAD DISTRITAL DE PUNCHAO</v>
          </cell>
          <cell r="JK158" t="str">
            <v>08. MUNICIPALIDAD DISTRITAL DE CASTILLO GRANDE</v>
          </cell>
          <cell r="JL158"/>
          <cell r="JM158"/>
          <cell r="JN158"/>
          <cell r="JO158"/>
          <cell r="JP158" t="str">
            <v>08. MUNICIPALIDAD DISTRITAL DE CHORAS</v>
          </cell>
          <cell r="JQ158" t="str">
            <v>08. MUNICIPALIDAD DISTRITAL DE SALAS</v>
          </cell>
          <cell r="JR158" t="str">
            <v>08. MUNICIPALIDAD DISTRITAL DE SAN JUAN DE YANAC</v>
          </cell>
          <cell r="JS158"/>
          <cell r="JT158"/>
          <cell r="JU158" t="str">
            <v>08. MUNICIPALIDAD DISTRITAL DE TUPAC AMARU INCA</v>
          </cell>
          <cell r="JV158" t="str">
            <v>12. MUNICIPALIDAD DISTRITAL DE COLCA</v>
          </cell>
          <cell r="JW158" t="str">
            <v>08. MUNICIPALIDAD DISTRITAL DE MANZANARES</v>
          </cell>
          <cell r="JX158"/>
          <cell r="JY158" t="str">
            <v>08. MUNICIPALIDAD DISTRITAL DE HUAMALI</v>
          </cell>
          <cell r="JZ158"/>
          <cell r="KA158" t="str">
            <v>08. MUNICIPALIDAD DISTRITAL DE RIO TAMBO</v>
          </cell>
          <cell r="KB158" t="str">
            <v>08. MUNICIPALIDAD DISTRITAL DE SAN PEDRO DE CAJAS</v>
          </cell>
          <cell r="KC158" t="str">
            <v>08. MUNICIPALIDAD DISTRITAL DE SANTA ROSA DE SACCO</v>
          </cell>
          <cell r="KD158" t="str">
            <v>08. MUNICIPALIDAD DISTRITAL DE TRES DE DICIEMBRE</v>
          </cell>
          <cell r="KE158" t="str">
            <v>08. MUNICIPALIDAD DISTRITAL DE POROTO</v>
          </cell>
          <cell r="KF158" t="str">
            <v>08. MUNICIPALIDAD DISTRITAL DE CASA GRANDE</v>
          </cell>
          <cell r="KG158"/>
          <cell r="KH158"/>
          <cell r="KI158"/>
          <cell r="KJ158" t="str">
            <v>11. MUNICIPALIDAD DISTRITAL DE SALPO</v>
          </cell>
          <cell r="KK158"/>
          <cell r="KL158" t="str">
            <v>08. MUNICIPALIDAD DISTRITAL DE PARCOY</v>
          </cell>
          <cell r="KM158" t="str">
            <v>08. MUNICIPALIDAD DISTRITAL DE SARTIMBAMBA</v>
          </cell>
          <cell r="KN158" t="str">
            <v>08. MUNICIPALIDAD DISTRITAL DE SITABAMBA</v>
          </cell>
          <cell r="KO158"/>
          <cell r="KP158"/>
          <cell r="KQ158" t="str">
            <v>08. MUNICIPALIDAD DISTRITAL DE MONSEFU</v>
          </cell>
          <cell r="KR158"/>
          <cell r="KS158" t="str">
            <v>08. MUNICIPALIDAD DISTRITAL DE OLMOS</v>
          </cell>
          <cell r="KT158" t="str">
            <v>08. MUNICIPALIDAD DISTRITAL DE CHORRILLOS</v>
          </cell>
          <cell r="KU158"/>
          <cell r="KV158"/>
          <cell r="KW158"/>
          <cell r="KX158" t="str">
            <v>08. MUNICIPALIDAD DISTRITAL DE LUNAHUANA</v>
          </cell>
          <cell r="KY158" t="str">
            <v>08. MUNICIPALIDAD DISTRITAL DE PACARAOS</v>
          </cell>
          <cell r="KZ158" t="str">
            <v>08. MUNICIPALIDAD DISTRITAL DE HUANZA</v>
          </cell>
          <cell r="LA158" t="str">
            <v>08. MUNICIPALIDAD DISTRITAL DE PACCHO</v>
          </cell>
          <cell r="LB158"/>
          <cell r="LC158" t="str">
            <v>08. MUNICIPALIDAD DISTRITAL DE CATAHUASI</v>
          </cell>
          <cell r="LD158" t="str">
            <v>08. MUNICIPALIDAD DISTRITAL DE PUNCHANA</v>
          </cell>
          <cell r="LE158"/>
          <cell r="LF158"/>
          <cell r="LG158"/>
          <cell r="LH158" t="str">
            <v>08. MUNICIPALIDAD DISTRITAL DE SOPLIN</v>
          </cell>
          <cell r="LI158"/>
          <cell r="LJ158"/>
          <cell r="LK158"/>
          <cell r="LL158"/>
          <cell r="LM158"/>
          <cell r="LN158"/>
          <cell r="LO158"/>
          <cell r="LP158" t="str">
            <v>08. MUNICIPALIDAD DISTRITAL DE PUQUINA</v>
          </cell>
          <cell r="LQ158"/>
          <cell r="LR158" t="str">
            <v>08. MUNICIPALIDAD DISTRITAL DE SAN FCO. DE ASIS DE YARUSYACAN</v>
          </cell>
          <cell r="LS158" t="str">
            <v>08. MUNICIPALIDAD DISTRITAL DE VILCABAMBA</v>
          </cell>
          <cell r="LT158" t="str">
            <v>08. MUNICIPALIDAD DISTRITAL DE CONSTITUCION</v>
          </cell>
          <cell r="LU158" t="str">
            <v>11. MUNICIPALIDAD DISTRITAL DE LAS LOMAS</v>
          </cell>
          <cell r="LV158" t="str">
            <v>08. MUNICIPALIDAD DISTRITAL DE SAPILLICA</v>
          </cell>
          <cell r="LW158" t="str">
            <v>08. MUNICIPALIDAD DISTRITAL DE SONDORILLO</v>
          </cell>
          <cell r="LX158" t="str">
            <v>08. MUNICIPALIDAD DISTRITAL DE SANTA CATALINA DE MOSSA</v>
          </cell>
          <cell r="LY158"/>
          <cell r="LZ158" t="str">
            <v>08. MUNICIPALIDAD DISTRITAL DE SALITRAL</v>
          </cell>
          <cell r="MA158"/>
          <cell r="MB158"/>
          <cell r="MC158" t="str">
            <v>08. MUNICIPALIDAD DISTRITAL DE HUATA</v>
          </cell>
          <cell r="MD158" t="str">
            <v>08. MUNICIPALIDAD DISTRITAL DE MUÑANI</v>
          </cell>
          <cell r="ME158" t="str">
            <v>08. MUNICIPALIDAD DISTRITAL DE OLLACHEA</v>
          </cell>
          <cell r="MF158"/>
          <cell r="MG158"/>
          <cell r="MH158" t="str">
            <v>08. MUNICIPALIDAD DISTRITAL DE VILQUE CHICO</v>
          </cell>
          <cell r="MI158" t="str">
            <v>08. MUNICIPALIDAD DISTRITAL DE PUCARA</v>
          </cell>
          <cell r="MJ158" t="str">
            <v>08. MUNICIPALIDAD DISTRITAL DE SANTA ROSA</v>
          </cell>
          <cell r="MK158"/>
          <cell r="ML158"/>
          <cell r="MM158"/>
          <cell r="MN158" t="str">
            <v>08. MUNICIPALIDAD DISTRITAL DE YANAHUAYA</v>
          </cell>
          <cell r="MO158"/>
          <cell r="MP158"/>
          <cell r="MQ158"/>
          <cell r="MR158"/>
          <cell r="MS158"/>
          <cell r="MT158" t="str">
            <v>08. MUNICIPALIDAD DISTRITAL DE SAN ROQUE DE CUMBAZA</v>
          </cell>
          <cell r="MU158"/>
          <cell r="MV158" t="str">
            <v>08. MUNICIPALIDAD DISTRITAL DE SHAMBOYACU</v>
          </cell>
          <cell r="MW158" t="str">
            <v>08. MUNICIPALIDAD DISTRITAL DE YORONGOS</v>
          </cell>
          <cell r="MX158" t="str">
            <v>08. MUNICIPALIDAD DISTRITAL DE JUAN GUERRA</v>
          </cell>
          <cell r="MY158"/>
          <cell r="MZ158" t="str">
            <v>08. MUNICIPALIDAD DISTRITAL DE POCOLLAY</v>
          </cell>
          <cell r="NA158"/>
          <cell r="NB158"/>
          <cell r="NC158" t="str">
            <v>08. MUNICIPALIDAD DISTRITAL DE TICACO</v>
          </cell>
          <cell r="ND158"/>
          <cell r="NE158"/>
          <cell r="NF158"/>
          <cell r="NG158"/>
          <cell r="NH158"/>
          <cell r="NI158"/>
          <cell r="NJ158"/>
          <cell r="NK158"/>
          <cell r="NL158"/>
          <cell r="NM158"/>
          <cell r="NN158"/>
          <cell r="NO158"/>
          <cell r="NP158"/>
          <cell r="NQ158"/>
          <cell r="NR158"/>
          <cell r="NS158"/>
          <cell r="NT158"/>
          <cell r="NU158"/>
          <cell r="NV158"/>
          <cell r="NW158"/>
          <cell r="NX158"/>
          <cell r="NY158"/>
          <cell r="NZ158"/>
          <cell r="OA158"/>
          <cell r="OB158"/>
          <cell r="OC158"/>
          <cell r="OD158"/>
          <cell r="OE158"/>
          <cell r="OF158"/>
          <cell r="OG158"/>
          <cell r="OH158"/>
          <cell r="OI158"/>
          <cell r="OJ158"/>
          <cell r="OK158"/>
          <cell r="OL158"/>
          <cell r="OM158"/>
          <cell r="ON158"/>
          <cell r="OO158"/>
          <cell r="OP158"/>
          <cell r="OQ158"/>
          <cell r="OR158"/>
          <cell r="OS158"/>
          <cell r="OT158"/>
          <cell r="OU158"/>
          <cell r="OV158"/>
          <cell r="OW158"/>
          <cell r="OX158"/>
          <cell r="OY158"/>
          <cell r="OZ158"/>
          <cell r="PA158"/>
          <cell r="PB158"/>
          <cell r="PC158"/>
          <cell r="PD158"/>
          <cell r="PE158"/>
          <cell r="PF158"/>
          <cell r="PG158"/>
          <cell r="PH158"/>
          <cell r="PI158"/>
          <cell r="PJ158"/>
          <cell r="PK158"/>
          <cell r="PL158"/>
          <cell r="PM158"/>
          <cell r="PN158"/>
          <cell r="PO158"/>
          <cell r="PP158"/>
          <cell r="PQ158"/>
          <cell r="PR158"/>
          <cell r="PS158"/>
          <cell r="PT158"/>
          <cell r="PU158"/>
          <cell r="PV158"/>
          <cell r="PW158"/>
          <cell r="PX158"/>
          <cell r="PY158"/>
          <cell r="PZ158"/>
          <cell r="QA158"/>
          <cell r="QB158"/>
          <cell r="QC158"/>
          <cell r="QD158"/>
          <cell r="QE158"/>
          <cell r="QF158"/>
          <cell r="QG158"/>
          <cell r="QH158"/>
          <cell r="QI158"/>
          <cell r="QJ158"/>
        </row>
        <row r="159">
          <cell r="A159"/>
          <cell r="B159"/>
          <cell r="C159"/>
          <cell r="D159"/>
          <cell r="E159"/>
          <cell r="F159"/>
          <cell r="G159"/>
          <cell r="H159"/>
          <cell r="I159"/>
          <cell r="J159"/>
          <cell r="K159"/>
          <cell r="L159"/>
          <cell r="M159"/>
          <cell r="N159"/>
          <cell r="O159"/>
          <cell r="P159"/>
          <cell r="Q159"/>
          <cell r="R159"/>
          <cell r="S159" t="str">
            <v>009. CORTE SUPERIOR DE JUSTICIA DE LIMA NORTE</v>
          </cell>
          <cell r="T159"/>
          <cell r="U159"/>
          <cell r="V159"/>
          <cell r="W159"/>
          <cell r="X159"/>
          <cell r="Y159"/>
          <cell r="Z159"/>
          <cell r="AA159"/>
          <cell r="AB159"/>
          <cell r="AC159"/>
          <cell r="AD159" t="str">
            <v>010. OFICINA REGIONAL ALTIPLANO PUNO</v>
          </cell>
          <cell r="AE159" t="str">
            <v>009. SUNARP, SEDE IQUITOS</v>
          </cell>
          <cell r="AF159" t="str">
            <v>019. ESCUELA NACIONAL DE FORMACIÓN PROFESIONAL POLICIAL PNP</v>
          </cell>
          <cell r="AG159"/>
          <cell r="AH159"/>
          <cell r="AI159"/>
          <cell r="AJ159"/>
          <cell r="AK159"/>
          <cell r="AL159"/>
          <cell r="AM159"/>
          <cell r="AN159"/>
          <cell r="AO159"/>
          <cell r="AP159"/>
          <cell r="AQ159"/>
          <cell r="AR159"/>
          <cell r="AS159" t="str">
            <v>021. ESCUELA NACIONAL DE BELLAS ARTES</v>
          </cell>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cell r="CO159"/>
          <cell r="CP159"/>
          <cell r="CQ159"/>
          <cell r="CR159"/>
          <cell r="CS159"/>
          <cell r="CT159"/>
          <cell r="CU159" t="str">
            <v>017. HOSPITAL HERMILIO VALDIZÁN</v>
          </cell>
          <cell r="CV159"/>
          <cell r="CW159"/>
          <cell r="CX159"/>
          <cell r="CY159"/>
          <cell r="CZ159"/>
          <cell r="DA159"/>
          <cell r="DB159" t="str">
            <v>018. BINACIONAL RÍO PUTUMAYO</v>
          </cell>
          <cell r="DC159"/>
          <cell r="DD159"/>
          <cell r="DE159"/>
          <cell r="DF159"/>
          <cell r="DG159"/>
          <cell r="DH159"/>
          <cell r="DI159"/>
          <cell r="DJ159"/>
          <cell r="DK159"/>
          <cell r="DL159"/>
          <cell r="DM159"/>
          <cell r="DN159" t="str">
            <v>010. INSTITUTO DE MEDICINA LEGAL Y CIENCIAS FORENSES - IML</v>
          </cell>
          <cell r="DO159"/>
          <cell r="DP159"/>
          <cell r="DQ159"/>
          <cell r="DR159"/>
          <cell r="DS159"/>
          <cell r="DT159"/>
          <cell r="DU159"/>
          <cell r="DV159"/>
          <cell r="DW159"/>
          <cell r="DX159"/>
          <cell r="DY159"/>
          <cell r="DZ159"/>
          <cell r="EA159"/>
          <cell r="EB159"/>
          <cell r="EC159"/>
          <cell r="ED159"/>
          <cell r="EE159"/>
          <cell r="EF159"/>
          <cell r="EG159"/>
          <cell r="EH159"/>
          <cell r="EI159"/>
          <cell r="EJ159"/>
          <cell r="EK159"/>
          <cell r="EL159"/>
          <cell r="EM159"/>
          <cell r="EN159"/>
          <cell r="EO159"/>
          <cell r="EP159"/>
          <cell r="EQ159"/>
          <cell r="ER159"/>
          <cell r="ES159"/>
          <cell r="ET159"/>
          <cell r="EU159"/>
          <cell r="EV159"/>
          <cell r="EW159" t="str">
            <v>301. EDUCACION BAGUA</v>
          </cell>
          <cell r="EX159" t="str">
            <v>301. EDUCACION SANTA</v>
          </cell>
          <cell r="EY159" t="str">
            <v>201. TRANSPORTES CHANKA</v>
          </cell>
          <cell r="EZ159" t="str">
            <v>302. EDUCACION AREQUIPA NORTE</v>
          </cell>
          <cell r="FA159" t="str">
            <v>304. EDUCACION SUR PAUZA</v>
          </cell>
          <cell r="FB159" t="str">
            <v>301. EDUCACION CHOTA</v>
          </cell>
          <cell r="FC159" t="str">
            <v>303. EDUCACION QUISPICANCHIS</v>
          </cell>
          <cell r="FD159" t="str">
            <v>100. AGRICULTURA HUANCAVELICA</v>
          </cell>
          <cell r="FE159" t="str">
            <v>305. EDUCACION UGEL HUAMALIES</v>
          </cell>
          <cell r="FF159" t="str">
            <v>304. EDUCACION PALPA</v>
          </cell>
          <cell r="FG159" t="str">
            <v>304. EDUCACION HUANCAYO</v>
          </cell>
          <cell r="FH159" t="str">
            <v>304. EDUCACION GRAN CHIMU</v>
          </cell>
          <cell r="FI159" t="str">
            <v>303. EDUCACION FERREÑAFE</v>
          </cell>
          <cell r="FJ159" t="str">
            <v>302. EDUCACION CONTAMANA</v>
          </cell>
          <cell r="FK159" t="str">
            <v>402. REDES DE SALUD PERIFÉRICAS</v>
          </cell>
          <cell r="FL159" t="str">
            <v>302. EDUCACION MARISCAL NIETO</v>
          </cell>
          <cell r="FM159" t="str">
            <v>303. UGEL PASCO</v>
          </cell>
          <cell r="FN159" t="str">
            <v>301. COLEGIO MILITAR PEDRO RUIZ GALLO</v>
          </cell>
          <cell r="FO159" t="str">
            <v>302. EDUCACION MELGAR</v>
          </cell>
          <cell r="FP159" t="str">
            <v>100. AGRICULTURA SAN MARTIN</v>
          </cell>
          <cell r="FQ159" t="str">
            <v>402. RED DE SALUD TACNA</v>
          </cell>
          <cell r="FR159" t="str">
            <v>402. HOSPITAL REGIONAL JOSE ALFREDO MENDOZA OLAVARRIA - JAMO II-2 TUMBES</v>
          </cell>
          <cell r="FS159" t="str">
            <v>200. TRANSPORTES UCAYALI</v>
          </cell>
          <cell r="FT159" t="str">
            <v>305. EDUCACION CANTA</v>
          </cell>
          <cell r="FU159" t="str">
            <v>403. HOSPITAL DE VENTANILLA</v>
          </cell>
          <cell r="FV159"/>
          <cell r="FW159" t="str">
            <v>09. MUNICIPALIDAD DISTRITAL DE LA JALCA</v>
          </cell>
          <cell r="FX159"/>
          <cell r="FY159" t="str">
            <v>09. MUNICIPALIDAD DISTRITAL DE SAN CARLOS</v>
          </cell>
          <cell r="FZ159"/>
          <cell r="GA159" t="str">
            <v>09. MUNICIPALIDAD DISTRITAL DE LUYA</v>
          </cell>
          <cell r="GB159" t="str">
            <v>09. MUNICIPALIDAD DISTRITAL DE OMIA</v>
          </cell>
          <cell r="GC159"/>
          <cell r="GD159" t="str">
            <v>09. MUNICIPALIDAD DISTRITAL DE PAMPAS</v>
          </cell>
          <cell r="GE159"/>
          <cell r="GF159"/>
          <cell r="GG159"/>
          <cell r="GH159" t="str">
            <v>09. MUNICIPALIDAD DISTRITAL DE HUASTA</v>
          </cell>
          <cell r="GI159" t="str">
            <v>09. MUNICIPALIDAD DISTRITAL DE SHILLA</v>
          </cell>
          <cell r="GJ159"/>
          <cell r="GK159"/>
          <cell r="GL159"/>
          <cell r="GM159" t="str">
            <v>09. MUNICIPALIDAD DISTRITAL DE MASIN</v>
          </cell>
          <cell r="GN159"/>
          <cell r="GO159" t="str">
            <v>09. MUNICIPALIDAD DISTRITAL DE SANTO TORIBIO</v>
          </cell>
          <cell r="GP159"/>
          <cell r="GQ159" t="str">
            <v>09. MUNICIPALIDAD DISTRITAL DE SAN PEDRO</v>
          </cell>
          <cell r="GR159" t="str">
            <v>09. MUNICIPALIDAD DISTRITAL DE PAMPAS</v>
          </cell>
          <cell r="GS159"/>
          <cell r="GT159" t="str">
            <v>09. MUNICIPALIDAD DISTRITAL DE TAPACOCHA</v>
          </cell>
          <cell r="GU159" t="str">
            <v>09. MUNICIPALIDAD DISTRITAL DE NUEVO CHIMBOTE</v>
          </cell>
          <cell r="GV159" t="str">
            <v>09. MUNICIPALIDAD DISTRITAL DE SAN JUAN</v>
          </cell>
          <cell r="GW159"/>
          <cell r="GX159" t="str">
            <v>09. MUNICIPALIDAD DISTRITAL DE TAMBURCO</v>
          </cell>
          <cell r="GY159" t="str">
            <v>09. MUNICIPALIDAD DISTRITAL DE PACUCHA</v>
          </cell>
          <cell r="GZ159"/>
          <cell r="HA159" t="str">
            <v>09. MUNICIPALIDAD DISTRITAL DE LUCRE</v>
          </cell>
          <cell r="HB159"/>
          <cell r="HC159" t="str">
            <v>09. MUNICIPALIDAD DISTRITAL DE ROCCHACC</v>
          </cell>
          <cell r="HD159" t="str">
            <v>09. MUNICIPALIDAD DISTRITAL DE SAN ANTONIO</v>
          </cell>
          <cell r="HE159" t="str">
            <v>09. MUNICIPALIDAD DISTRITAL DE MARIANO MELGAR</v>
          </cell>
          <cell r="HF159"/>
          <cell r="HG159" t="str">
            <v>09. MUNICIPALIDAD DISTRITAL DE HUANUHUANU</v>
          </cell>
          <cell r="HH159" t="str">
            <v>09. MUNICIPALIDAD DISTRITAL DE ORCOPAMPA</v>
          </cell>
          <cell r="HI159" t="str">
            <v>09. MUNICIPALIDAD DISTRITAL DE ICHUPAMPA</v>
          </cell>
          <cell r="HJ159"/>
          <cell r="HK159"/>
          <cell r="HL159" t="str">
            <v>09. MUNICIPALIDAD DISTRITAL DE TAURIA</v>
          </cell>
          <cell r="HM159" t="str">
            <v>09. MUNICIPALIDAD DISTRITAL DE SAN JOSE DE TICLLAS</v>
          </cell>
          <cell r="HN159"/>
          <cell r="HO159"/>
          <cell r="HP159" t="str">
            <v>09. MUNICIPALIDAD DISTRITAL DE CANAYRE</v>
          </cell>
          <cell r="HQ159" t="str">
            <v>09. MUNICIPALIDAD DISTRITAL DE SAMUGARI</v>
          </cell>
          <cell r="HR159" t="str">
            <v>09. MUNICIPALIDAD DISTRITAL DE LEONCIO PRADO</v>
          </cell>
          <cell r="HS159"/>
          <cell r="HT159" t="str">
            <v>09. MUNICIPALIDAD DISTRITAL DE SAN JOSE DE USHUA</v>
          </cell>
          <cell r="HU159" t="str">
            <v>09. MUNICIPALIDAD DISTRITAL DE SAN SALVADOR DE QUIJE</v>
          </cell>
          <cell r="HV159" t="str">
            <v>09. MUNICIPALIDAD DISTRITAL DE HUANCARAYLLA</v>
          </cell>
          <cell r="HW159"/>
          <cell r="HX159" t="str">
            <v>09. MUNICIPALIDAD DISTRITAL DE MAGDALENA</v>
          </cell>
          <cell r="HY159"/>
          <cell r="HZ159" t="str">
            <v>09. MUNICIPALIDAD DISTRITAL DE SOROCHUCO</v>
          </cell>
          <cell r="IA159" t="str">
            <v>09. MUNICIPALIDAD DISTRITAL DE HUAMBOS</v>
          </cell>
          <cell r="IB159"/>
          <cell r="IC159" t="str">
            <v>09. MUNICIPALIDAD DISTRITAL DE SAN JUAN DE CUTERVO</v>
          </cell>
          <cell r="ID159"/>
          <cell r="IE159" t="str">
            <v>09. MUNICIPALIDAD DISTRITAL DE SALLIQUE</v>
          </cell>
          <cell r="IF159"/>
          <cell r="IG159"/>
          <cell r="IH159" t="str">
            <v>09. MUNICIPALIDAD DISTRITAL DE NIEPOS</v>
          </cell>
          <cell r="II159"/>
          <cell r="IJ159" t="str">
            <v>09. MUNICIPALIDAD DISTRITAL DE SEXI</v>
          </cell>
          <cell r="IK159"/>
          <cell r="IL159"/>
          <cell r="IM159"/>
          <cell r="IN159" t="str">
            <v>09. MUNICIPALIDAD DISTRITAL DE ZURITE</v>
          </cell>
          <cell r="IO159"/>
          <cell r="IP159"/>
          <cell r="IQ159"/>
          <cell r="IR159"/>
          <cell r="IS159"/>
          <cell r="IT159" t="str">
            <v>09. MUNICIPALIDAD DISTRITAL DE VILCABAMBA</v>
          </cell>
          <cell r="IU159" t="str">
            <v>09. MUNICIPALIDAD DISTRITAL DE YAURISQUE</v>
          </cell>
          <cell r="IV159"/>
          <cell r="IW159" t="str">
            <v>09. MUNICIPALIDAD DISTRITAL DE MARCAPATA</v>
          </cell>
          <cell r="IX159"/>
          <cell r="IY159" t="str">
            <v>09. MUNICIPALIDAD DISTRITAL DE LARIA</v>
          </cell>
          <cell r="IZ159"/>
          <cell r="JA159" t="str">
            <v>09. MUNICIPALIDAD DISTRITAL DE JULCAMARCA</v>
          </cell>
          <cell r="JB159" t="str">
            <v>09. MUNICIPALIDAD DISTRITAL DE MOLLEPAMPA</v>
          </cell>
          <cell r="JC159" t="str">
            <v>09. MUNICIPALIDAD DISTRITAL DE SAN PEDRO DE CORIS</v>
          </cell>
          <cell r="JD159" t="str">
            <v>09. MUNICIPALIDAD DISTRITAL DE QUITO-ARMA</v>
          </cell>
          <cell r="JE159" t="str">
            <v>10. MUNICIPALIDAD DISTRITAL DE ÑAHUIMPUQUIO</v>
          </cell>
          <cell r="JF159" t="str">
            <v>09. MUNICIPALIDAD DISTRITAL DE SANTA MARIA DEL VALLE</v>
          </cell>
          <cell r="JG159"/>
          <cell r="JH159" t="str">
            <v>23. MUNICIPALIDAD DISTRITAL DE YANAS</v>
          </cell>
          <cell r="JI159"/>
          <cell r="JJ159" t="str">
            <v>09. MUNICIPALIDAD DISTRITAL DE PUÑOS</v>
          </cell>
          <cell r="JK159" t="str">
            <v>09. MUNICIPALIDAD DISTRITAL DE PUEBLO NUEVO</v>
          </cell>
          <cell r="JL159"/>
          <cell r="JM159"/>
          <cell r="JN159"/>
          <cell r="JO159"/>
          <cell r="JP159"/>
          <cell r="JQ159" t="str">
            <v>09. MUNICIPALIDAD DISTRITAL DE SAN JOSE DE LOS MOLINOS</v>
          </cell>
          <cell r="JR159" t="str">
            <v>09. MUNICIPALIDAD DISTRITAL DE SAN PEDRO DE HUACARPANA</v>
          </cell>
          <cell r="JS159"/>
          <cell r="JT159"/>
          <cell r="JU159"/>
          <cell r="JV159" t="str">
            <v>13. MUNICIPALIDAD DISTRITAL DE CULLHUAS</v>
          </cell>
          <cell r="JW159" t="str">
            <v>09. MUNICIPALIDAD DISTRITAL DE MARISCAL CASTILLA</v>
          </cell>
          <cell r="JX159"/>
          <cell r="JY159" t="str">
            <v>09. MUNICIPALIDAD DISTRITAL DE HUARIPAMPA</v>
          </cell>
          <cell r="JZ159"/>
          <cell r="KA159" t="str">
            <v>09. MUNICIPALIDAD DISTRITAL DE VIZCATÁN DEL ENE</v>
          </cell>
          <cell r="KB159" t="str">
            <v>09. MUNICIPALIDAD DISTRITAL DE TAPO</v>
          </cell>
          <cell r="KC159" t="str">
            <v>09. MUNICIPALIDAD DISTRITAL DE SUITUCANCHA</v>
          </cell>
          <cell r="KD159" t="str">
            <v>09. MUNICIPALIDAD DISTRITAL DE YANACANCHA</v>
          </cell>
          <cell r="KE159" t="str">
            <v>09. MUNICIPALIDAD DISTRITAL DE SALAVERRY</v>
          </cell>
          <cell r="KF159"/>
          <cell r="KG159"/>
          <cell r="KH159"/>
          <cell r="KI159"/>
          <cell r="KJ159" t="str">
            <v>13. MUNICIPALIDAD DISTRITAL DE SINSICAP</v>
          </cell>
          <cell r="KK159"/>
          <cell r="KL159" t="str">
            <v>09. MUNICIPALIDAD DISTRITAL DE PATAZ</v>
          </cell>
          <cell r="KM159"/>
          <cell r="KN159"/>
          <cell r="KO159"/>
          <cell r="KP159"/>
          <cell r="KQ159" t="str">
            <v>09. MUNICIPALIDAD DISTRITAL DE NUEVA ARICA</v>
          </cell>
          <cell r="KR159"/>
          <cell r="KS159" t="str">
            <v>09. MUNICIPALIDAD DISTRITAL DE PACORA</v>
          </cell>
          <cell r="KT159" t="str">
            <v>09. MUNICIPALIDAD DISTRITAL DE CIENEGUILLA</v>
          </cell>
          <cell r="KU159"/>
          <cell r="KV159"/>
          <cell r="KW159"/>
          <cell r="KX159" t="str">
            <v>09. MUNICIPALIDAD DISTRITAL DE MALA</v>
          </cell>
          <cell r="KY159" t="str">
            <v>09. MUNICIPALIDAD DISTRITAL DE SAN MIGUEL DE ACOS</v>
          </cell>
          <cell r="KZ159" t="str">
            <v>09. MUNICIPALIDAD DISTRITAL DE HUAROCHIRI</v>
          </cell>
          <cell r="LA159" t="str">
            <v>09. MUNICIPALIDAD DISTRITAL DE SANTA LEONOR</v>
          </cell>
          <cell r="LB159"/>
          <cell r="LC159" t="str">
            <v>09. MUNICIPALIDAD DISTRITAL DE CHOCOS</v>
          </cell>
          <cell r="LD159" t="str">
            <v>10. MUNICIPALIDAD DISTRITAL DE TORRES CAUSANA</v>
          </cell>
          <cell r="LE159"/>
          <cell r="LF159"/>
          <cell r="LG159"/>
          <cell r="LH159" t="str">
            <v>09. MUNICIPALIDAD DISTRITAL DE TAPICHE</v>
          </cell>
          <cell r="LI159"/>
          <cell r="LJ159"/>
          <cell r="LK159"/>
          <cell r="LL159"/>
          <cell r="LM159"/>
          <cell r="LN159"/>
          <cell r="LO159"/>
          <cell r="LP159" t="str">
            <v>09. MUNICIPALIDAD DISTRITAL DE QUINISTAQUILLAS</v>
          </cell>
          <cell r="LQ159"/>
          <cell r="LR159" t="str">
            <v>09. MUNICIPALIDAD DISTRITAL DE SIMON BOLIVAR</v>
          </cell>
          <cell r="LS159"/>
          <cell r="LT159"/>
          <cell r="LU159" t="str">
            <v>14. MUNICIPALIDAD DISTRITAL DE TAMBO GRANDE</v>
          </cell>
          <cell r="LV159" t="str">
            <v>09. MUNICIPALIDAD DISTRITAL DE SICCHEZ</v>
          </cell>
          <cell r="LW159"/>
          <cell r="LX159" t="str">
            <v>09. MUNICIPALIDAD DISTRITAL DE SANTO DOMINGO</v>
          </cell>
          <cell r="LY159"/>
          <cell r="LZ159"/>
          <cell r="MA159"/>
          <cell r="MB159"/>
          <cell r="MC159" t="str">
            <v>09. MUNICIPALIDAD DISTRITAL DE MAÑAZO</v>
          </cell>
          <cell r="MD159" t="str">
            <v>09. MUNICIPALIDAD DISTRITAL DE POTONI</v>
          </cell>
          <cell r="ME159" t="str">
            <v>09. MUNICIPALIDAD DISTRITAL DE SAN GABAN</v>
          </cell>
          <cell r="MF159"/>
          <cell r="MG159"/>
          <cell r="MH159"/>
          <cell r="MI159" t="str">
            <v>09. MUNICIPALIDAD DISTRITAL DE SANTA LUCIA</v>
          </cell>
          <cell r="MJ159" t="str">
            <v>09. MUNICIPALIDAD DISTRITAL DE UMACHIRI</v>
          </cell>
          <cell r="MK159"/>
          <cell r="ML159"/>
          <cell r="MM159"/>
          <cell r="MN159" t="str">
            <v>09. MUNICIPALIDAD DISTRITAL DE ALTO INAMBARI</v>
          </cell>
          <cell r="MO159"/>
          <cell r="MP159"/>
          <cell r="MQ159"/>
          <cell r="MR159"/>
          <cell r="MS159"/>
          <cell r="MT159" t="str">
            <v>09. MUNICIPALIDAD DISTRITAL DE SHANAO</v>
          </cell>
          <cell r="MU159"/>
          <cell r="MV159" t="str">
            <v>09. MUNICIPALIDAD DISTRITAL DE TINGO DE PONASA</v>
          </cell>
          <cell r="MW159" t="str">
            <v>09. MUNICIPALIDAD DISTRITAL DE YURACYACU</v>
          </cell>
          <cell r="MX159" t="str">
            <v>09. MUNICIPALIDAD DISTRITAL DE LA BANDA DE SHILCAYO</v>
          </cell>
          <cell r="MY159"/>
          <cell r="MZ159" t="str">
            <v>09. MUNICIPALIDAD DISTRITAL DE SAMA</v>
          </cell>
          <cell r="NA159"/>
          <cell r="NB159"/>
          <cell r="NC159"/>
          <cell r="ND159"/>
          <cell r="NE159"/>
          <cell r="NF159"/>
          <cell r="NG159"/>
          <cell r="NH159"/>
          <cell r="NI159"/>
          <cell r="NJ159"/>
          <cell r="NK159"/>
          <cell r="NL159"/>
          <cell r="NM159"/>
          <cell r="NN159"/>
          <cell r="NO159"/>
          <cell r="NP159"/>
          <cell r="NQ159"/>
          <cell r="NR159"/>
          <cell r="NS159"/>
          <cell r="NT159"/>
          <cell r="NU159"/>
          <cell r="NV159"/>
          <cell r="NW159"/>
          <cell r="NX159"/>
          <cell r="NY159"/>
          <cell r="NZ159"/>
          <cell r="OA159"/>
          <cell r="OB159"/>
          <cell r="OC159"/>
          <cell r="OD159"/>
          <cell r="OE159"/>
          <cell r="OF159"/>
          <cell r="OG159"/>
          <cell r="OH159"/>
          <cell r="OI159"/>
          <cell r="OJ159"/>
          <cell r="OK159"/>
          <cell r="OL159"/>
          <cell r="OM159"/>
          <cell r="ON159"/>
          <cell r="OO159"/>
          <cell r="OP159"/>
          <cell r="OQ159"/>
          <cell r="OR159"/>
          <cell r="OS159"/>
          <cell r="OT159"/>
          <cell r="OU159"/>
          <cell r="OV159"/>
          <cell r="OW159"/>
          <cell r="OX159"/>
          <cell r="OY159"/>
          <cell r="OZ159"/>
          <cell r="PA159"/>
          <cell r="PB159"/>
          <cell r="PC159"/>
          <cell r="PD159"/>
          <cell r="PE159"/>
          <cell r="PF159"/>
          <cell r="PG159"/>
          <cell r="PH159"/>
          <cell r="PI159"/>
          <cell r="PJ159"/>
          <cell r="PK159"/>
          <cell r="PL159"/>
          <cell r="PM159"/>
          <cell r="PN159"/>
          <cell r="PO159"/>
          <cell r="PP159"/>
          <cell r="PQ159"/>
          <cell r="PR159"/>
          <cell r="PS159"/>
          <cell r="PT159"/>
          <cell r="PU159"/>
          <cell r="PV159"/>
          <cell r="PW159"/>
          <cell r="PX159"/>
          <cell r="PY159"/>
          <cell r="PZ159"/>
          <cell r="QA159"/>
          <cell r="QB159"/>
          <cell r="QC159"/>
          <cell r="QD159"/>
          <cell r="QE159"/>
          <cell r="QF159"/>
          <cell r="QG159"/>
          <cell r="QH159"/>
          <cell r="QI159"/>
          <cell r="QJ159"/>
        </row>
        <row r="160">
          <cell r="A160"/>
          <cell r="B160"/>
          <cell r="C160"/>
          <cell r="D160"/>
          <cell r="E160"/>
          <cell r="F160"/>
          <cell r="G160"/>
          <cell r="H160"/>
          <cell r="I160"/>
          <cell r="J160"/>
          <cell r="K160"/>
          <cell r="L160"/>
          <cell r="M160"/>
          <cell r="N160"/>
          <cell r="O160"/>
          <cell r="P160"/>
          <cell r="Q160"/>
          <cell r="R160"/>
          <cell r="S160" t="str">
            <v>010. CORTE SUPERIOR DE JUSTICIA DE ICA</v>
          </cell>
          <cell r="T160"/>
          <cell r="U160"/>
          <cell r="V160"/>
          <cell r="W160"/>
          <cell r="X160"/>
          <cell r="Y160"/>
          <cell r="Z160"/>
          <cell r="AA160"/>
          <cell r="AB160"/>
          <cell r="AC160"/>
          <cell r="AD160" t="str">
            <v>011. OFICINA REGIONAL NOR ORIENTE SAN MARTIN</v>
          </cell>
          <cell r="AE160" t="str">
            <v>010. SUNARP, SEDE PUCALLPA</v>
          </cell>
          <cell r="AF160" t="str">
            <v>020. SANIDAD DE LA PNP</v>
          </cell>
          <cell r="AG160"/>
          <cell r="AH160"/>
          <cell r="AI160"/>
          <cell r="AJ160"/>
          <cell r="AK160"/>
          <cell r="AL160"/>
          <cell r="AM160"/>
          <cell r="AN160"/>
          <cell r="AO160"/>
          <cell r="AP160"/>
          <cell r="AQ160"/>
          <cell r="AR160"/>
          <cell r="AS160" t="str">
            <v>022. INSTITUTO PEDAGOGICO NACIONAL DE MONTERRICO</v>
          </cell>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cell r="CO160"/>
          <cell r="CP160"/>
          <cell r="CQ160"/>
          <cell r="CR160"/>
          <cell r="CS160"/>
          <cell r="CT160"/>
          <cell r="CU160" t="str">
            <v>020. HOSPITAL SERGIO BERNALES</v>
          </cell>
          <cell r="CV160"/>
          <cell r="CW160"/>
          <cell r="CX160"/>
          <cell r="CY160"/>
          <cell r="CZ160"/>
          <cell r="DA160"/>
          <cell r="DB160" t="str">
            <v>019. JAÉN - SAN IGNACIO - BAGUA</v>
          </cell>
          <cell r="DC160"/>
          <cell r="DD160"/>
          <cell r="DE160"/>
          <cell r="DF160"/>
          <cell r="DG160"/>
          <cell r="DH160"/>
          <cell r="DI160"/>
          <cell r="DJ160"/>
          <cell r="DK160"/>
          <cell r="DL160"/>
          <cell r="DM160"/>
          <cell r="DN160" t="str">
            <v>011. CARPETA FISCAL ELECTRÓNICA</v>
          </cell>
          <cell r="DO160"/>
          <cell r="DP160"/>
          <cell r="DQ160"/>
          <cell r="DR160"/>
          <cell r="DS160"/>
          <cell r="DT160"/>
          <cell r="DU160"/>
          <cell r="DV160"/>
          <cell r="DW160"/>
          <cell r="DX160"/>
          <cell r="DY160"/>
          <cell r="DZ160"/>
          <cell r="EA160"/>
          <cell r="EB160"/>
          <cell r="EC160"/>
          <cell r="ED160"/>
          <cell r="EE160"/>
          <cell r="EF160"/>
          <cell r="EG160"/>
          <cell r="EH160"/>
          <cell r="EI160"/>
          <cell r="EJ160"/>
          <cell r="EK160"/>
          <cell r="EL160"/>
          <cell r="EM160"/>
          <cell r="EN160"/>
          <cell r="EO160"/>
          <cell r="EP160"/>
          <cell r="EQ160"/>
          <cell r="ER160"/>
          <cell r="ES160"/>
          <cell r="ET160"/>
          <cell r="EU160"/>
          <cell r="EV160"/>
          <cell r="EW160" t="str">
            <v>302. EDUCACION CONDORCANQUI</v>
          </cell>
          <cell r="EX160" t="str">
            <v>302. EDUCACION HUAYLAS</v>
          </cell>
          <cell r="EY160" t="str">
            <v>300. EDUCACION APURIMAC</v>
          </cell>
          <cell r="EZ160" t="str">
            <v>303. EDUCACION AREQUIPA SUR</v>
          </cell>
          <cell r="FA160" t="str">
            <v>305. EDUCACION HUANTA</v>
          </cell>
          <cell r="FB160" t="str">
            <v>302. EDUCACION CUTERVO</v>
          </cell>
          <cell r="FC160" t="str">
            <v>304. EDUCACION LA CONVENCION</v>
          </cell>
          <cell r="FD160" t="str">
            <v>200. TRANSPORTE HUANCAVELICA</v>
          </cell>
          <cell r="FE160" t="str">
            <v>306. EDUCACION UGEL PUERTO INCA</v>
          </cell>
          <cell r="FF160" t="str">
            <v>400. SALUD ICA</v>
          </cell>
          <cell r="FG160" t="str">
            <v>305. EDUCACION CONCEPCION</v>
          </cell>
          <cell r="FH160" t="str">
            <v>305. EDUCACION OTUZCO</v>
          </cell>
          <cell r="FI160" t="str">
            <v>304. GERENCIA REGIONAL DE EDUCACIÓN LAMBAYEQUE</v>
          </cell>
          <cell r="FJ160" t="str">
            <v>303. EDUCACION MARISCAL RAMON CASTILLA</v>
          </cell>
          <cell r="FK160"/>
          <cell r="FL160" t="str">
            <v>303. EDUCACION SANCHEZ CERRO</v>
          </cell>
          <cell r="FM160" t="str">
            <v>304. EDUCACIÓN PUERTO BERMÚDEZ</v>
          </cell>
          <cell r="FN160" t="str">
            <v>302. EDUCACION LUCIANO CASTILLO COLONNA</v>
          </cell>
          <cell r="FO160" t="str">
            <v>303. EDUCACION AZANGARO</v>
          </cell>
          <cell r="FP160" t="str">
            <v>200. TRANSPORTES SAN MARTIN</v>
          </cell>
          <cell r="FQ160"/>
          <cell r="FR160"/>
          <cell r="FS160" t="str">
            <v>300. EDUCACION UCAYALI</v>
          </cell>
          <cell r="FT160" t="str">
            <v>306. EDUCACION YAUYOS</v>
          </cell>
          <cell r="FU160" t="str">
            <v>404. HOSPITAL DE REHABILITACIÓN DEL CALLAO</v>
          </cell>
          <cell r="FV160"/>
          <cell r="FW160" t="str">
            <v>10. MUNICIPALIDAD DISTRITAL DE LEIMEBAMBA</v>
          </cell>
          <cell r="FX160"/>
          <cell r="FY160" t="str">
            <v>10. MUNICIPALIDAD DISTRITAL DE SHIPASBAMBA</v>
          </cell>
          <cell r="FZ160"/>
          <cell r="GA160" t="str">
            <v>10. MUNICIPALIDAD DISTRITAL DE LUYA VIEJO</v>
          </cell>
          <cell r="GB160" t="str">
            <v>10. MUNICIPALIDAD DISTRITAL DE SANTA ROSA</v>
          </cell>
          <cell r="GC160"/>
          <cell r="GD160" t="str">
            <v>10. MUNICIPALIDAD DISTRITAL DE PARIACOTO</v>
          </cell>
          <cell r="GE160"/>
          <cell r="GF160"/>
          <cell r="GG160"/>
          <cell r="GH160" t="str">
            <v>10. MUNICIPALIDAD DISTRITAL DE HUAYLLACAYAN</v>
          </cell>
          <cell r="GI160" t="str">
            <v>10. MUNICIPALIDAD DISTRITAL DE TINCO</v>
          </cell>
          <cell r="GJ160"/>
          <cell r="GK160"/>
          <cell r="GL160"/>
          <cell r="GM160" t="str">
            <v>10. MUNICIPALIDAD DISTRITAL DE PAUCAS</v>
          </cell>
          <cell r="GN160"/>
          <cell r="GO160" t="str">
            <v>10. MUNICIPALIDAD DISTRITAL DE YURACMARCA</v>
          </cell>
          <cell r="GP160"/>
          <cell r="GQ160" t="str">
            <v>10. MUNICIPALIDAD DISTRITAL DE SANTIAGO DE CHILCAS</v>
          </cell>
          <cell r="GR160" t="str">
            <v>10. MUNICIPALIDAD DISTRITAL DE SANTA ROSA</v>
          </cell>
          <cell r="GS160"/>
          <cell r="GT160" t="str">
            <v>10. MUNICIPALIDAD DISTRITAL DE TICAPAMPA</v>
          </cell>
          <cell r="GU160"/>
          <cell r="GV160" t="str">
            <v>10. MUNICIPALIDAD DISTRITAL DE SICSIBAMBA</v>
          </cell>
          <cell r="GW160"/>
          <cell r="GX160"/>
          <cell r="GY160" t="str">
            <v>10. MUNICIPALIDAD DISTRITAL DE PAMPACHIRI</v>
          </cell>
          <cell r="GZ160"/>
          <cell r="HA160" t="str">
            <v>10. MUNICIPALIDAD DISTRITAL DE POCOHUANCA</v>
          </cell>
          <cell r="HB160"/>
          <cell r="HC160" t="str">
            <v>10. MUNICIPALIDAD DISTRITAL DE EL PORVENIR</v>
          </cell>
          <cell r="HD160" t="str">
            <v>10. MUNICIPALIDAD DISTRITAL DE SANTA ROSA</v>
          </cell>
          <cell r="HE160" t="str">
            <v>10. MUNICIPALIDAD DISTRITAL DE MIRAFLORES</v>
          </cell>
          <cell r="HF160"/>
          <cell r="HG160" t="str">
            <v>10. MUNICIPALIDAD DISTRITAL DE JAQUI</v>
          </cell>
          <cell r="HH160" t="str">
            <v>10. MUNICIPALIDAD DISTRITAL DE PAMPACOLCA</v>
          </cell>
          <cell r="HI160" t="str">
            <v>10. MUNICIPALIDAD DISTRITAL DE LARI</v>
          </cell>
          <cell r="HJ160"/>
          <cell r="HK160"/>
          <cell r="HL160" t="str">
            <v>10. MUNICIPALIDAD DISTRITAL DE TOMEPAMPA</v>
          </cell>
          <cell r="HM160" t="str">
            <v>10. MUNICIPALIDAD DISTRITAL DE SAN JUAN BAUTISTA</v>
          </cell>
          <cell r="HN160"/>
          <cell r="HO160"/>
          <cell r="HP160" t="str">
            <v>10. MUNICIPALIDAD DISTRITAL DE UCHURACCAY</v>
          </cell>
          <cell r="HQ160" t="str">
            <v>10. MUNICIPALIDAD DISTRITAL DE ANCHIHUAY</v>
          </cell>
          <cell r="HR160" t="str">
            <v>10. MUNICIPALIDAD DISTRITAL DE LLAUTA</v>
          </cell>
          <cell r="HS160"/>
          <cell r="HT160" t="str">
            <v>10. MUNICIPALIDAD DISTRITAL DE SARA SARA</v>
          </cell>
          <cell r="HU160" t="str">
            <v>10. MUNICIPALIDAD DISTRITAL DE SANTIAGO DE PAUCARAY</v>
          </cell>
          <cell r="HV160" t="str">
            <v>10. MUNICIPALIDAD DISTRITAL DE HUAYA</v>
          </cell>
          <cell r="HW160"/>
          <cell r="HX160" t="str">
            <v>10. MUNICIPALIDAD DISTRITAL DE MATARA</v>
          </cell>
          <cell r="HY160"/>
          <cell r="HZ160" t="str">
            <v>10. MUNICIPALIDAD DISTRITAL DE SUCRE</v>
          </cell>
          <cell r="IA160" t="str">
            <v>10. MUNICIPALIDAD DISTRITAL DE LAJAS</v>
          </cell>
          <cell r="IB160"/>
          <cell r="IC160" t="str">
            <v>10. MUNICIPALIDAD DISTRITAL DE SAN LUIS DE LUCMA</v>
          </cell>
          <cell r="ID160"/>
          <cell r="IE160" t="str">
            <v>10. MUNICIPALIDAD DISTRITAL DE SAN FELIPE</v>
          </cell>
          <cell r="IF160"/>
          <cell r="IG160"/>
          <cell r="IH160" t="str">
            <v>10. MUNICIPALIDAD DISTRITAL DE SAN GREGORIO</v>
          </cell>
          <cell r="II160"/>
          <cell r="IJ160" t="str">
            <v>10. MUNICIPALIDAD DISTRITAL DE UTICYACU</v>
          </cell>
          <cell r="IK160"/>
          <cell r="IL160"/>
          <cell r="IM160"/>
          <cell r="IN160"/>
          <cell r="IO160"/>
          <cell r="IP160"/>
          <cell r="IQ160"/>
          <cell r="IR160"/>
          <cell r="IS160"/>
          <cell r="IT160" t="str">
            <v>10. MUNICIPALIDAD DISTRITAL DE PICHARI</v>
          </cell>
          <cell r="IU160"/>
          <cell r="IV160"/>
          <cell r="IW160" t="str">
            <v>10. MUNICIPALIDAD DISTRITAL DE OCONGATE</v>
          </cell>
          <cell r="IX160"/>
          <cell r="IY160" t="str">
            <v>10. MUNICIPALIDAD DISTRITAL DE MANTA</v>
          </cell>
          <cell r="IZ160"/>
          <cell r="JA160" t="str">
            <v>10. MUNICIPALIDAD DISTRITAL DE SAN ANTONIO DE ANTAPARCO</v>
          </cell>
          <cell r="JB160" t="str">
            <v>10. MUNICIPALIDAD DISTRITAL DE SAN JUAN</v>
          </cell>
          <cell r="JC160" t="str">
            <v>10. MUNICIPALIDAD DISTRITAL DE PACHAMARCA</v>
          </cell>
          <cell r="JD160" t="str">
            <v>10. MUNICIPALIDAD DISTRITAL DE SAN ANTONIO DE CUSICANCHA</v>
          </cell>
          <cell r="JE160" t="str">
            <v>11. MUNICIPALIDAD DISTRITAL DE PAZOS</v>
          </cell>
          <cell r="JF160" t="str">
            <v>10. MUNICIPALIDAD DISTRITAL DE YARUMAYO</v>
          </cell>
          <cell r="JG160"/>
          <cell r="JH160"/>
          <cell r="JI160"/>
          <cell r="JJ160" t="str">
            <v>10. MUNICIPALIDAD DISTRITAL DE SINGA</v>
          </cell>
          <cell r="JK160" t="str">
            <v>10. MUNICIPALIDAD DISTRITAL DE SANTO DOMINGO DE ANDA</v>
          </cell>
          <cell r="JL160"/>
          <cell r="JM160"/>
          <cell r="JN160"/>
          <cell r="JO160"/>
          <cell r="JP160"/>
          <cell r="JQ160" t="str">
            <v>10. MUNICIPALIDAD DISTRITAL DE SAN JUAN BAUTISTA</v>
          </cell>
          <cell r="JR160" t="str">
            <v>10. MUNICIPALIDAD DISTRITAL DE SUNAMPE</v>
          </cell>
          <cell r="JS160"/>
          <cell r="JT160"/>
          <cell r="JU160"/>
          <cell r="JV160" t="str">
            <v>14. MUNICIPALIDAD DISTRITAL DE EL TAMBO</v>
          </cell>
          <cell r="JW160" t="str">
            <v>10. MUNICIPALIDAD DISTRITAL DE MATAHUASI</v>
          </cell>
          <cell r="JX160"/>
          <cell r="JY160" t="str">
            <v>10. MUNICIPALIDAD DISTRITAL DE HUERTAS</v>
          </cell>
          <cell r="JZ160"/>
          <cell r="KA160"/>
          <cell r="KB160"/>
          <cell r="KC160" t="str">
            <v>10. MUNICIPALIDAD DISTRITAL DE YAULI</v>
          </cell>
          <cell r="KD160"/>
          <cell r="KE160" t="str">
            <v>10. MUNICIPALIDAD DISTRITAL DE SIMBAL</v>
          </cell>
          <cell r="KF160"/>
          <cell r="KG160"/>
          <cell r="KH160"/>
          <cell r="KI160"/>
          <cell r="KJ160" t="str">
            <v>14. MUNICIPALIDAD DISTRITAL DE USQUIL</v>
          </cell>
          <cell r="KK160"/>
          <cell r="KL160" t="str">
            <v>10. MUNICIPALIDAD DISTRITAL DE PIAS</v>
          </cell>
          <cell r="KM160"/>
          <cell r="KN160"/>
          <cell r="KO160"/>
          <cell r="KP160"/>
          <cell r="KQ160" t="str">
            <v>10. MUNICIPALIDAD DISTRITAL DE OYOTUN</v>
          </cell>
          <cell r="KR160"/>
          <cell r="KS160" t="str">
            <v>10. MUNICIPALIDAD DISTRITAL DE SALAS</v>
          </cell>
          <cell r="KT160" t="str">
            <v>10. MUNICIPALIDAD DISTRITAL DE COMAS</v>
          </cell>
          <cell r="KU160"/>
          <cell r="KV160"/>
          <cell r="KW160"/>
          <cell r="KX160" t="str">
            <v>10. MUNICIPALIDAD DISTRITAL DE NUEVO IMPERIAL</v>
          </cell>
          <cell r="KY160" t="str">
            <v>10. MUNICIPALIDAD DISTRITAL DE SANTA CRUZ DE ANDAMARCA</v>
          </cell>
          <cell r="KZ160" t="str">
            <v>10. MUNICIPALIDAD DISTRITAL DE LAHUAYTAMBO</v>
          </cell>
          <cell r="LA160" t="str">
            <v>10. MUNICIPALIDAD DISTRITAL DE SANTA MARIA</v>
          </cell>
          <cell r="LB160"/>
          <cell r="LC160" t="str">
            <v>10. MUNICIPALIDAD DISTRITAL DE COCHAS</v>
          </cell>
          <cell r="LD160" t="str">
            <v>12. MUNICIPALIDAD DISTRITAL DE BELEN</v>
          </cell>
          <cell r="LE160"/>
          <cell r="LF160"/>
          <cell r="LG160"/>
          <cell r="LH160" t="str">
            <v>10. MUNICIPALIDAD DISTRITAL DE JENARO HERRERA</v>
          </cell>
          <cell r="LI160"/>
          <cell r="LJ160"/>
          <cell r="LK160"/>
          <cell r="LL160"/>
          <cell r="LM160"/>
          <cell r="LN160"/>
          <cell r="LO160"/>
          <cell r="LP160" t="str">
            <v>10. MUNICIPALIDAD DISTRITAL DE UBINAS</v>
          </cell>
          <cell r="LQ160"/>
          <cell r="LR160" t="str">
            <v>10. MUNICIPALIDAD DISTRITAL DE TICLACAYAN</v>
          </cell>
          <cell r="LS160"/>
          <cell r="LT160"/>
          <cell r="LU160" t="str">
            <v>15. MUNICIPALIDAD DISTRITAL VEINTISEIS DE OCTUBRE</v>
          </cell>
          <cell r="LV160" t="str">
            <v>10. MUNICIPALIDAD DISTRITAL DE SUYO</v>
          </cell>
          <cell r="LW160"/>
          <cell r="LX160" t="str">
            <v>10. MUNICIPALIDAD DISTRITAL DE YAMANGO</v>
          </cell>
          <cell r="LY160"/>
          <cell r="LZ160"/>
          <cell r="MA160"/>
          <cell r="MB160"/>
          <cell r="MC160" t="str">
            <v>10. MUNICIPALIDAD DISTRITAL DE PAUCARCOLLA</v>
          </cell>
          <cell r="MD160" t="str">
            <v>10. MUNICIPALIDAD DISTRITAL DE SAMAN</v>
          </cell>
          <cell r="ME160" t="str">
            <v>10. MUNICIPALIDAD DISTRITAL DE USICAYOS</v>
          </cell>
          <cell r="MF160"/>
          <cell r="MG160"/>
          <cell r="MH160"/>
          <cell r="MI160" t="str">
            <v>10. MUNICIPALIDAD DISTRITAL DE VILAVILA</v>
          </cell>
          <cell r="MJ160"/>
          <cell r="MK160"/>
          <cell r="ML160"/>
          <cell r="MM160"/>
          <cell r="MN160" t="str">
            <v>10. MUNICIPALIDAD DISTRITAL DE SAN PEDRO DE PUTINA PUNCO</v>
          </cell>
          <cell r="MO160"/>
          <cell r="MP160"/>
          <cell r="MQ160"/>
          <cell r="MR160"/>
          <cell r="MS160"/>
          <cell r="MT160" t="str">
            <v>10. MUNICIPALIDAD DISTRITAL DE TABALOSOS</v>
          </cell>
          <cell r="MU160"/>
          <cell r="MV160" t="str">
            <v>10. MUNICIPALIDAD DISTRITAL DE TRES UNIDOS</v>
          </cell>
          <cell r="MW160"/>
          <cell r="MX160" t="str">
            <v>10. MUNICIPALIDAD DISTRITAL DE MORALES</v>
          </cell>
          <cell r="MY160"/>
          <cell r="MZ160" t="str">
            <v>10. MUNICIPALIDAD DISTRITAL DE CORONEL GREGORIO ALBARRACIN LANCHIPA</v>
          </cell>
          <cell r="NA160"/>
          <cell r="NB160"/>
          <cell r="NC160"/>
          <cell r="ND160"/>
          <cell r="NE160"/>
          <cell r="NF160"/>
          <cell r="NG160"/>
          <cell r="NH160"/>
          <cell r="NI160"/>
          <cell r="NJ160"/>
          <cell r="NK160"/>
          <cell r="NL160"/>
          <cell r="NM160"/>
          <cell r="NN160"/>
          <cell r="NO160"/>
          <cell r="NP160"/>
          <cell r="NQ160"/>
          <cell r="NR160"/>
          <cell r="NS160"/>
          <cell r="NT160"/>
          <cell r="NU160"/>
          <cell r="NV160"/>
          <cell r="NW160"/>
          <cell r="NX160"/>
          <cell r="NY160"/>
          <cell r="NZ160"/>
          <cell r="OA160"/>
          <cell r="OB160"/>
          <cell r="OC160"/>
          <cell r="OD160"/>
          <cell r="OE160"/>
          <cell r="OF160"/>
          <cell r="OG160"/>
          <cell r="OH160"/>
          <cell r="OI160"/>
          <cell r="OJ160"/>
          <cell r="OK160"/>
          <cell r="OL160"/>
          <cell r="OM160"/>
          <cell r="ON160"/>
          <cell r="OO160"/>
          <cell r="OP160"/>
          <cell r="OQ160"/>
          <cell r="OR160"/>
          <cell r="OS160"/>
          <cell r="OT160"/>
          <cell r="OU160"/>
          <cell r="OV160"/>
          <cell r="OW160"/>
          <cell r="OX160"/>
          <cell r="OY160"/>
          <cell r="OZ160"/>
          <cell r="PA160"/>
          <cell r="PB160"/>
          <cell r="PC160"/>
          <cell r="PD160"/>
          <cell r="PE160"/>
          <cell r="PF160"/>
          <cell r="PG160"/>
          <cell r="PH160"/>
          <cell r="PI160"/>
          <cell r="PJ160"/>
          <cell r="PK160"/>
          <cell r="PL160"/>
          <cell r="PM160"/>
          <cell r="PN160"/>
          <cell r="PO160"/>
          <cell r="PP160"/>
          <cell r="PQ160"/>
          <cell r="PR160"/>
          <cell r="PS160"/>
          <cell r="PT160"/>
          <cell r="PU160"/>
          <cell r="PV160"/>
          <cell r="PW160"/>
          <cell r="PX160"/>
          <cell r="PY160"/>
          <cell r="PZ160"/>
          <cell r="QA160"/>
          <cell r="QB160"/>
          <cell r="QC160"/>
          <cell r="QD160"/>
          <cell r="QE160"/>
          <cell r="QF160"/>
          <cell r="QG160"/>
          <cell r="QH160"/>
          <cell r="QI160"/>
          <cell r="QJ160"/>
        </row>
        <row r="161">
          <cell r="A161"/>
          <cell r="B161"/>
          <cell r="C161"/>
          <cell r="D161"/>
          <cell r="E161"/>
          <cell r="F161"/>
          <cell r="G161"/>
          <cell r="H161"/>
          <cell r="I161"/>
          <cell r="J161"/>
          <cell r="K161"/>
          <cell r="L161"/>
          <cell r="M161"/>
          <cell r="N161"/>
          <cell r="O161"/>
          <cell r="P161"/>
          <cell r="Q161"/>
          <cell r="R161"/>
          <cell r="S161" t="str">
            <v>011. CORTE SUPERIOR DE JUSTICIA DEL CALLAO</v>
          </cell>
          <cell r="T161"/>
          <cell r="U161"/>
          <cell r="V161"/>
          <cell r="W161"/>
          <cell r="X161"/>
          <cell r="Y161"/>
          <cell r="Z161"/>
          <cell r="AA161"/>
          <cell r="AB161"/>
          <cell r="AC161"/>
          <cell r="AD161"/>
          <cell r="AE161" t="str">
            <v>011. SUNARP, SEDE HUARAZ</v>
          </cell>
          <cell r="AF161" t="str">
            <v>022. XI DIRECCION TERRITORIAL DE POLICIA - AREQUIPA</v>
          </cell>
          <cell r="AG161"/>
          <cell r="AH161"/>
          <cell r="AI161"/>
          <cell r="AJ161"/>
          <cell r="AK161"/>
          <cell r="AL161"/>
          <cell r="AM161"/>
          <cell r="AN161"/>
          <cell r="AO161"/>
          <cell r="AP161"/>
          <cell r="AQ161"/>
          <cell r="AR161"/>
          <cell r="AS161" t="str">
            <v>023. ESCUELA NACIONAL SUPERIOR DE FOLKLORE "J.M.A"</v>
          </cell>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cell r="BR161"/>
          <cell r="BS161"/>
          <cell r="BT161"/>
          <cell r="BU161"/>
          <cell r="BV161"/>
          <cell r="BW161"/>
          <cell r="BX161"/>
          <cell r="BY161"/>
          <cell r="BZ161"/>
          <cell r="CA161"/>
          <cell r="CB161"/>
          <cell r="CC161"/>
          <cell r="CD161"/>
          <cell r="CE161"/>
          <cell r="CF161"/>
          <cell r="CG161"/>
          <cell r="CH161"/>
          <cell r="CI161"/>
          <cell r="CJ161"/>
          <cell r="CK161"/>
          <cell r="CL161"/>
          <cell r="CM161"/>
          <cell r="CN161"/>
          <cell r="CO161"/>
          <cell r="CP161"/>
          <cell r="CQ161"/>
          <cell r="CR161"/>
          <cell r="CS161"/>
          <cell r="CT161"/>
          <cell r="CU161" t="str">
            <v>021. HOSPITAL CAYETANO HEREDIA</v>
          </cell>
          <cell r="CV161"/>
          <cell r="CW161"/>
          <cell r="CX161"/>
          <cell r="CY161"/>
          <cell r="CZ161"/>
          <cell r="DA161"/>
          <cell r="DB161" t="str">
            <v>020. ALTO HUALLAGA</v>
          </cell>
          <cell r="DC161"/>
          <cell r="DD161"/>
          <cell r="DE161"/>
          <cell r="DF161"/>
          <cell r="DG161"/>
          <cell r="DH161"/>
          <cell r="DI161"/>
          <cell r="DJ161"/>
          <cell r="DK161"/>
          <cell r="DL161"/>
          <cell r="DM161"/>
          <cell r="DN161"/>
          <cell r="DO161"/>
          <cell r="DP161"/>
          <cell r="DQ161"/>
          <cell r="DR161"/>
          <cell r="DS161"/>
          <cell r="DT161"/>
          <cell r="DU161"/>
          <cell r="DV161"/>
          <cell r="DW161"/>
          <cell r="DX161"/>
          <cell r="DY161"/>
          <cell r="DZ161"/>
          <cell r="EA161"/>
          <cell r="EB161"/>
          <cell r="EC161"/>
          <cell r="ED161"/>
          <cell r="EE161"/>
          <cell r="EF161"/>
          <cell r="EG161"/>
          <cell r="EH161"/>
          <cell r="EI161"/>
          <cell r="EJ161"/>
          <cell r="EK161"/>
          <cell r="EL161"/>
          <cell r="EM161"/>
          <cell r="EN161"/>
          <cell r="EO161"/>
          <cell r="EP161"/>
          <cell r="EQ161"/>
          <cell r="ER161"/>
          <cell r="ES161"/>
          <cell r="ET161"/>
          <cell r="EU161"/>
          <cell r="EV161"/>
          <cell r="EW161" t="str">
            <v>303. EDUCACION BAGUA CAPITAL</v>
          </cell>
          <cell r="EX161" t="str">
            <v>303. EDUCACION HUARMEY</v>
          </cell>
          <cell r="EY161" t="str">
            <v>301. EDUCACION CHANKA</v>
          </cell>
          <cell r="EZ161" t="str">
            <v>304. UGEL CAMANÁ</v>
          </cell>
          <cell r="FA161" t="str">
            <v>307. EDUCACION VRAE LA MAR</v>
          </cell>
          <cell r="FB161" t="str">
            <v>303. EDUCACION JAEN</v>
          </cell>
          <cell r="FC161" t="str">
            <v>305. EDUCACION CHUMBIVILCAS</v>
          </cell>
          <cell r="FD161" t="str">
            <v>300. EDUCACION HUANCAVELICA</v>
          </cell>
          <cell r="FE161" t="str">
            <v>307. EDUCACION UGEL HUACAYBAMBA</v>
          </cell>
          <cell r="FF161" t="str">
            <v>401. HOSPITAL SAN JOSE DE CHINCHA</v>
          </cell>
          <cell r="FG161" t="str">
            <v>306. EDUCACION CHUPACA</v>
          </cell>
          <cell r="FH161" t="str">
            <v>306. EDUCACION SANTIAGO DE CHUCO</v>
          </cell>
          <cell r="FI161" t="str">
            <v>400. SALUD LAMBAYEQUE</v>
          </cell>
          <cell r="FJ161" t="str">
            <v>304. EDUCACION REQUENA</v>
          </cell>
          <cell r="FK161"/>
          <cell r="FL161" t="str">
            <v>400. SALUD MOQUEGUA</v>
          </cell>
          <cell r="FM161" t="str">
            <v>400. SALUD PASCO</v>
          </cell>
          <cell r="FN161" t="str">
            <v>303. EDUCACION ALTO PIURA</v>
          </cell>
          <cell r="FO161" t="str">
            <v>304. EDUCACION HUANCANE</v>
          </cell>
          <cell r="FP161" t="str">
            <v>300. EDUCACION SAN MARTIN</v>
          </cell>
          <cell r="FQ161"/>
          <cell r="FR161"/>
          <cell r="FS161" t="str">
            <v>301. EDUCACION PURUS</v>
          </cell>
          <cell r="FT161" t="str">
            <v>307. EDUCACION OYON</v>
          </cell>
          <cell r="FU161"/>
          <cell r="FV161"/>
          <cell r="FW161" t="str">
            <v>11. MUNICIPALIDAD DISTRITAL DE LEVANTO</v>
          </cell>
          <cell r="FX161"/>
          <cell r="FY161" t="str">
            <v>11. MUNICIPALIDAD DISTRITAL DE VALERA</v>
          </cell>
          <cell r="FZ161"/>
          <cell r="GA161" t="str">
            <v>11. MUNICIPALIDAD DISTRITAL DE MARIA</v>
          </cell>
          <cell r="GB161" t="str">
            <v>11. MUNICIPALIDAD DISTRITAL DE TOTORA</v>
          </cell>
          <cell r="GC161"/>
          <cell r="GD161" t="str">
            <v>11. MUNICIPALIDAD DISTRITAL DE PIRA</v>
          </cell>
          <cell r="GE161"/>
          <cell r="GF161"/>
          <cell r="GG161"/>
          <cell r="GH161" t="str">
            <v>11. MUNICIPALIDAD DISTRITAL DE LA PRIMAVERA</v>
          </cell>
          <cell r="GI161" t="str">
            <v>11. MUNICIPALIDAD DISTRITAL DE YUNGAR</v>
          </cell>
          <cell r="GJ161"/>
          <cell r="GK161"/>
          <cell r="GL161"/>
          <cell r="GM161" t="str">
            <v>11. MUNICIPALIDAD DISTRITAL DE PONTO</v>
          </cell>
          <cell r="GN161"/>
          <cell r="GO161"/>
          <cell r="GP161"/>
          <cell r="GQ161"/>
          <cell r="GR161" t="str">
            <v>11. MUNICIPALIDAD DISTRITAL DE TAUCA</v>
          </cell>
          <cell r="GS161"/>
          <cell r="GT161"/>
          <cell r="GU161"/>
          <cell r="GV161"/>
          <cell r="GW161"/>
          <cell r="GX161"/>
          <cell r="GY161" t="str">
            <v>11. MUNICIPALIDAD DISTRITAL DE POMACOCHA</v>
          </cell>
          <cell r="GZ161"/>
          <cell r="HA161" t="str">
            <v>11. MUNICIPALIDAD DISTRITAL DE SAN JUAN DE CHACÑA</v>
          </cell>
          <cell r="HB161"/>
          <cell r="HC161" t="str">
            <v>11. MUNICIPALIDAD DISTRITAL DE LOS CHANKAS</v>
          </cell>
          <cell r="HD161" t="str">
            <v>11. MUNICIPALIDAD DISTRITAL DE TURPAY</v>
          </cell>
          <cell r="HE161" t="str">
            <v>11. MUNICIPALIDAD DISTRITAL DE MOLLEBAYA</v>
          </cell>
          <cell r="HF161"/>
          <cell r="HG161" t="str">
            <v>11. MUNICIPALIDAD DISTRITAL DE LOMAS</v>
          </cell>
          <cell r="HH161" t="str">
            <v>11. MUNICIPALIDAD DISTRITAL DE TIPAN</v>
          </cell>
          <cell r="HI161" t="str">
            <v>11. MUNICIPALIDAD DISTRITAL DE LLUTA</v>
          </cell>
          <cell r="HJ161"/>
          <cell r="HK161"/>
          <cell r="HL161" t="str">
            <v>11. MUNICIPALIDAD DISTRITAL DE TORO</v>
          </cell>
          <cell r="HM161" t="str">
            <v>11. MUNICIPALIDAD DISTRITAL DE SANTIAGO DE PISCHA</v>
          </cell>
          <cell r="HN161"/>
          <cell r="HO161"/>
          <cell r="HP161" t="str">
            <v>11. MUNICIPALIDAD DISTRITAL DE PUCACOLPA</v>
          </cell>
          <cell r="HQ161" t="str">
            <v>11. MUNICIPALIDAD DISTRITAL DE ORONCCOY</v>
          </cell>
          <cell r="HR161" t="str">
            <v>11. MUNICIPALIDAD DISTRITAL DE LUCANAS</v>
          </cell>
          <cell r="HS161"/>
          <cell r="HT161"/>
          <cell r="HU161" t="str">
            <v>11. MUNICIPALIDAD DISTRITAL DE SORAS</v>
          </cell>
          <cell r="HV161" t="str">
            <v>11. MUNICIPALIDAD DISTRITAL DE SARHUA</v>
          </cell>
          <cell r="HW161"/>
          <cell r="HX161" t="str">
            <v>11. MUNICIPALIDAD DISTRITAL DE NAMORA</v>
          </cell>
          <cell r="HY161"/>
          <cell r="HZ161" t="str">
            <v>11. MUNICIPALIDAD DISTRITAL DE UTCO</v>
          </cell>
          <cell r="IA161" t="str">
            <v>11. MUNICIPALIDAD DISTRITAL DE LLAMA</v>
          </cell>
          <cell r="IB161"/>
          <cell r="IC161" t="str">
            <v>11. MUNICIPALIDAD DISTRITAL DE SANTA CRUZ</v>
          </cell>
          <cell r="ID161"/>
          <cell r="IE161" t="str">
            <v>11. MUNICIPALIDAD DISTRITAL DE SAN JOSE DEL ALTO</v>
          </cell>
          <cell r="IF161"/>
          <cell r="IG161"/>
          <cell r="IH161" t="str">
            <v>11. MUNICIPALIDAD DISTRITAL DE SAN SILVESTRE DE COCHAN</v>
          </cell>
          <cell r="II161"/>
          <cell r="IJ161" t="str">
            <v>11. MUNICIPALIDAD DISTRITAL DE YAUYUCAN</v>
          </cell>
          <cell r="IK161"/>
          <cell r="IL161"/>
          <cell r="IM161"/>
          <cell r="IN161"/>
          <cell r="IO161"/>
          <cell r="IP161"/>
          <cell r="IQ161"/>
          <cell r="IR161"/>
          <cell r="IS161"/>
          <cell r="IT161" t="str">
            <v>11. MUNICIPALIDAD DISTRITAL DE INKAWASI</v>
          </cell>
          <cell r="IU161"/>
          <cell r="IV161"/>
          <cell r="IW161" t="str">
            <v>11. MUNICIPALIDAD DISTRITAL DE OROPESA</v>
          </cell>
          <cell r="IX161"/>
          <cell r="IY161" t="str">
            <v>11. MUNICIPALIDAD DISTRITAL DE MARISCAL CACERES</v>
          </cell>
          <cell r="IZ161"/>
          <cell r="JA161" t="str">
            <v>11. MUNICIPALIDAD DISTRITAL DE SANTO TOMAS DE PATA</v>
          </cell>
          <cell r="JB161" t="str">
            <v>11. MUNICIPALIDAD DISTRITAL DE SANTA ANA</v>
          </cell>
          <cell r="JC161" t="str">
            <v>11. MUNICIPALIDAD DISTRITAL DE COSME</v>
          </cell>
          <cell r="JD161" t="str">
            <v>11. MUNICIPALIDAD DISTRITAL DE SAN FRANCISCO DE SANGAYAICO</v>
          </cell>
          <cell r="JE161" t="str">
            <v>13. MUNICIPALIDAD DISTRITAL DE QUISHUAR</v>
          </cell>
          <cell r="JF161" t="str">
            <v>11. MUNICIPALIDAD DISTRITAL DE PILLCO MARCA</v>
          </cell>
          <cell r="JG161"/>
          <cell r="JH161"/>
          <cell r="JI161"/>
          <cell r="JJ161" t="str">
            <v>11. MUNICIPALIDAD DISTRITAL DE TANTAMAYO</v>
          </cell>
          <cell r="JK161"/>
          <cell r="JL161"/>
          <cell r="JM161"/>
          <cell r="JN161"/>
          <cell r="JO161"/>
          <cell r="JP161"/>
          <cell r="JQ161" t="str">
            <v>11. MUNICIPALIDAD DISTRITAL DE SANTIAGO</v>
          </cell>
          <cell r="JR161" t="str">
            <v>11. MUNICIPALIDAD DISTRITAL DE TAMBO DE MORA</v>
          </cell>
          <cell r="JS161"/>
          <cell r="JT161"/>
          <cell r="JU161"/>
          <cell r="JV161" t="str">
            <v>16. MUNICIPALIDAD DISTRITAL DE HUACRAPUQUIO</v>
          </cell>
          <cell r="JW161" t="str">
            <v>11. MUNICIPALIDAD DISTRITAL DE MITO</v>
          </cell>
          <cell r="JX161"/>
          <cell r="JY161" t="str">
            <v>11. MUNICIPALIDAD DISTRITAL DE JANJAILLO</v>
          </cell>
          <cell r="JZ161"/>
          <cell r="KA161"/>
          <cell r="KB161"/>
          <cell r="KC161"/>
          <cell r="KD161"/>
          <cell r="KE161" t="str">
            <v>11. MUNICIPALIDAD DISTRITAL DE VICTOR LARCO HERRERA</v>
          </cell>
          <cell r="KF161"/>
          <cell r="KG161"/>
          <cell r="KH161"/>
          <cell r="KI161"/>
          <cell r="KJ161"/>
          <cell r="KK161"/>
          <cell r="KL161" t="str">
            <v>11. MUNICIPALIDAD DISTRITAL DE SANTIAGO DE CHALLAS</v>
          </cell>
          <cell r="KM161"/>
          <cell r="KN161"/>
          <cell r="KO161"/>
          <cell r="KP161"/>
          <cell r="KQ161" t="str">
            <v>11. MUNICIPALIDAD DISTRITAL DE PICSI</v>
          </cell>
          <cell r="KR161"/>
          <cell r="KS161" t="str">
            <v>11. MUNICIPALIDAD DISTRITAL DE SAN JOSE</v>
          </cell>
          <cell r="KT161" t="str">
            <v>11. MUNICIPALIDAD DISTRITAL DE EL AGUSTINO</v>
          </cell>
          <cell r="KU161"/>
          <cell r="KV161"/>
          <cell r="KW161"/>
          <cell r="KX161" t="str">
            <v>11. MUNICIPALIDAD DISTRITAL DE PACARAN</v>
          </cell>
          <cell r="KY161" t="str">
            <v>11. MUNICIPALIDAD DISTRITAL DE SUMBILCA</v>
          </cell>
          <cell r="KZ161" t="str">
            <v>11. MUNICIPALIDAD DISTRITAL DE LANGA</v>
          </cell>
          <cell r="LA161" t="str">
            <v>11. MUNICIPALIDAD DISTRITAL DE SAYAN</v>
          </cell>
          <cell r="LB161"/>
          <cell r="LC161" t="str">
            <v>11. MUNICIPALIDAD DISTRITAL DE COLONIA</v>
          </cell>
          <cell r="LD161" t="str">
            <v>13. MUNICIPALIDAD DISTRITAL DE SAN JUAN BAUTISTA</v>
          </cell>
          <cell r="LE161"/>
          <cell r="LF161"/>
          <cell r="LG161"/>
          <cell r="LH161" t="str">
            <v>11. MUNICIPALIDAD DISTRITAL DE YAQUERANA</v>
          </cell>
          <cell r="LI161"/>
          <cell r="LJ161"/>
          <cell r="LK161"/>
          <cell r="LL161"/>
          <cell r="LM161"/>
          <cell r="LN161"/>
          <cell r="LO161"/>
          <cell r="LP161" t="str">
            <v>11. MUNICIPALIDAD DISTRITAL DE YUNGA</v>
          </cell>
          <cell r="LQ161"/>
          <cell r="LR161" t="str">
            <v>11. MUNICIPALIDAD DISTRITAL DE TINYAHUARCO</v>
          </cell>
          <cell r="LS161"/>
          <cell r="LT161"/>
          <cell r="LU161"/>
          <cell r="LV161"/>
          <cell r="LW161"/>
          <cell r="LX161"/>
          <cell r="LY161"/>
          <cell r="LZ161"/>
          <cell r="MA161"/>
          <cell r="MB161"/>
          <cell r="MC161" t="str">
            <v>11. MUNICIPALIDAD DISTRITAL DE PICHACANI</v>
          </cell>
          <cell r="MD161" t="str">
            <v>11. MUNICIPALIDAD DISTRITAL DE SAN ANTON</v>
          </cell>
          <cell r="ME161"/>
          <cell r="MF161"/>
          <cell r="MG161"/>
          <cell r="MH161"/>
          <cell r="MI161"/>
          <cell r="MJ161"/>
          <cell r="MK161"/>
          <cell r="ML161"/>
          <cell r="MM161"/>
          <cell r="MN161"/>
          <cell r="MO161"/>
          <cell r="MP161"/>
          <cell r="MQ161"/>
          <cell r="MR161"/>
          <cell r="MS161"/>
          <cell r="MT161" t="str">
            <v>11. MUNICIPALIDAD DISTRITAL DE ZAPATERO</v>
          </cell>
          <cell r="MU161"/>
          <cell r="MV161"/>
          <cell r="MW161"/>
          <cell r="MX161" t="str">
            <v>11. MUNICIPALIDAD DISTRITAL DE PAPAPLAYA</v>
          </cell>
          <cell r="MY161"/>
          <cell r="MZ161" t="str">
            <v>11. MUNICIPALIDAD DISTRITAL DE LA YARADA LOS PALOS</v>
          </cell>
          <cell r="NA161"/>
          <cell r="NB161"/>
          <cell r="NC161"/>
          <cell r="ND161"/>
          <cell r="NE161"/>
          <cell r="NF161"/>
          <cell r="NG161"/>
          <cell r="NH161"/>
          <cell r="NI161"/>
          <cell r="NJ161"/>
          <cell r="NK161"/>
          <cell r="NL161"/>
          <cell r="NM161"/>
          <cell r="NN161"/>
          <cell r="NO161"/>
          <cell r="NP161"/>
          <cell r="NQ161"/>
          <cell r="NR161"/>
          <cell r="NS161"/>
          <cell r="NT161"/>
          <cell r="NU161"/>
          <cell r="NV161"/>
          <cell r="NW161"/>
          <cell r="NX161"/>
          <cell r="NY161"/>
          <cell r="NZ161"/>
          <cell r="OA161"/>
          <cell r="OB161"/>
          <cell r="OC161"/>
          <cell r="OD161"/>
          <cell r="OE161"/>
          <cell r="OF161"/>
          <cell r="OG161"/>
          <cell r="OH161"/>
          <cell r="OI161"/>
          <cell r="OJ161"/>
          <cell r="OK161"/>
          <cell r="OL161"/>
          <cell r="OM161"/>
          <cell r="ON161"/>
          <cell r="OO161"/>
          <cell r="OP161"/>
          <cell r="OQ161"/>
          <cell r="OR161"/>
          <cell r="OS161"/>
          <cell r="OT161"/>
          <cell r="OU161"/>
          <cell r="OV161"/>
          <cell r="OW161"/>
          <cell r="OX161"/>
          <cell r="OY161"/>
          <cell r="OZ161"/>
          <cell r="PA161"/>
          <cell r="PB161"/>
          <cell r="PC161"/>
          <cell r="PD161"/>
          <cell r="PE161"/>
          <cell r="PF161"/>
          <cell r="PG161"/>
          <cell r="PH161"/>
          <cell r="PI161"/>
          <cell r="PJ161"/>
          <cell r="PK161"/>
          <cell r="PL161"/>
          <cell r="PM161"/>
          <cell r="PN161"/>
          <cell r="PO161"/>
          <cell r="PP161"/>
          <cell r="PQ161"/>
          <cell r="PR161"/>
          <cell r="PS161"/>
          <cell r="PT161"/>
          <cell r="PU161"/>
          <cell r="PV161"/>
          <cell r="PW161"/>
          <cell r="PX161"/>
          <cell r="PY161"/>
          <cell r="PZ161"/>
          <cell r="QA161"/>
          <cell r="QB161"/>
          <cell r="QC161"/>
          <cell r="QD161"/>
          <cell r="QE161"/>
          <cell r="QF161"/>
          <cell r="QG161"/>
          <cell r="QH161"/>
          <cell r="QI161"/>
          <cell r="QJ161"/>
        </row>
        <row r="162">
          <cell r="A162"/>
          <cell r="B162"/>
          <cell r="C162"/>
          <cell r="D162"/>
          <cell r="E162"/>
          <cell r="F162"/>
          <cell r="G162"/>
          <cell r="H162"/>
          <cell r="I162"/>
          <cell r="J162"/>
          <cell r="K162"/>
          <cell r="L162"/>
          <cell r="M162"/>
          <cell r="N162"/>
          <cell r="O162"/>
          <cell r="P162"/>
          <cell r="Q162"/>
          <cell r="R162"/>
          <cell r="S162" t="str">
            <v>012. CORTE SUPERIOR DE JUSTICIA DE PIURA</v>
          </cell>
          <cell r="T162"/>
          <cell r="U162"/>
          <cell r="V162"/>
          <cell r="W162"/>
          <cell r="X162"/>
          <cell r="Y162"/>
          <cell r="Z162"/>
          <cell r="AA162"/>
          <cell r="AB162"/>
          <cell r="AC162"/>
          <cell r="AD162"/>
          <cell r="AE162" t="str">
            <v>012. SUNARP, SEDE HUANCAYO</v>
          </cell>
          <cell r="AF162" t="str">
            <v>026. DIRECCIÓN EJECUTIVA DE INVESTIGACIÓN CRIMINAL Y APOYO A LA JUSTICIA PNP - DIREICAJ PNP</v>
          </cell>
          <cell r="AG162"/>
          <cell r="AH162"/>
          <cell r="AI162"/>
          <cell r="AJ162"/>
          <cell r="AK162"/>
          <cell r="AL162"/>
          <cell r="AM162"/>
          <cell r="AN162"/>
          <cell r="AO162"/>
          <cell r="AP162"/>
          <cell r="AQ162"/>
          <cell r="AR162"/>
          <cell r="AS162" t="str">
            <v>024. SEDE CENTRAL</v>
          </cell>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cell r="CO162"/>
          <cell r="CP162"/>
          <cell r="CQ162"/>
          <cell r="CR162"/>
          <cell r="CS162"/>
          <cell r="CT162"/>
          <cell r="CU162" t="str">
            <v>025. HOSPITAL DE APOYO DEPARTAMENTAL MARIA AUXILIADORA</v>
          </cell>
          <cell r="CV162"/>
          <cell r="CW162"/>
          <cell r="CX162"/>
          <cell r="CY162"/>
          <cell r="CZ162"/>
          <cell r="DA162"/>
          <cell r="DB162" t="str">
            <v>021. PICHIS PALCAZU</v>
          </cell>
          <cell r="DC162"/>
          <cell r="DD162"/>
          <cell r="DE162"/>
          <cell r="DF162"/>
          <cell r="DG162"/>
          <cell r="DH162"/>
          <cell r="DI162"/>
          <cell r="DJ162"/>
          <cell r="DK162"/>
          <cell r="DL162"/>
          <cell r="DM162"/>
          <cell r="DN162"/>
          <cell r="DO162"/>
          <cell r="DP162"/>
          <cell r="DQ162"/>
          <cell r="DR162"/>
          <cell r="DS162"/>
          <cell r="DT162"/>
          <cell r="DU162"/>
          <cell r="DV162"/>
          <cell r="DW162"/>
          <cell r="DX162"/>
          <cell r="DY162"/>
          <cell r="DZ162"/>
          <cell r="EA162"/>
          <cell r="EB162"/>
          <cell r="EC162"/>
          <cell r="ED162"/>
          <cell r="EE162"/>
          <cell r="EF162"/>
          <cell r="EG162"/>
          <cell r="EH162"/>
          <cell r="EI162"/>
          <cell r="EJ162"/>
          <cell r="EK162"/>
          <cell r="EL162"/>
          <cell r="EM162"/>
          <cell r="EN162"/>
          <cell r="EO162"/>
          <cell r="EP162"/>
          <cell r="EQ162"/>
          <cell r="ER162"/>
          <cell r="ES162"/>
          <cell r="ET162"/>
          <cell r="EU162"/>
          <cell r="EV162"/>
          <cell r="EW162" t="str">
            <v>304. UGEL INTERCULTURAL BILINGÜE Y RURAL IMAZA - BAGUA</v>
          </cell>
          <cell r="EX162" t="str">
            <v>304. EDUCACION AIJA</v>
          </cell>
          <cell r="EY162" t="str">
            <v>302. EDUCACION COTABAMBAS</v>
          </cell>
          <cell r="EZ162" t="str">
            <v>305. UGEL CARAVELÍ</v>
          </cell>
          <cell r="FA162" t="str">
            <v>308. EDUCACION HUAMANGA</v>
          </cell>
          <cell r="FB162" t="str">
            <v>304. EDUCACION SAN IGNACIO</v>
          </cell>
          <cell r="FC162" t="str">
            <v>306. EDUCACION PARURO</v>
          </cell>
          <cell r="FD162" t="str">
            <v>307. EDUCACION UGEL ANGARAES</v>
          </cell>
          <cell r="FE162" t="str">
            <v>308. EDUCACION UGEL AMBO</v>
          </cell>
          <cell r="FF162" t="str">
            <v>402. SALUD PALPA - NASCA</v>
          </cell>
          <cell r="FG162" t="str">
            <v>307. EDUCACION JAUJA</v>
          </cell>
          <cell r="FH162" t="str">
            <v>307. EDUCACION SANCHEZ CARRION</v>
          </cell>
          <cell r="FI162" t="str">
            <v>401. HOSPITAL REGIONAL DOCENTE LAS MERCEDES - CHICLAYO</v>
          </cell>
          <cell r="FJ162" t="str">
            <v>305. EDUCACION NAUTA</v>
          </cell>
          <cell r="FK162"/>
          <cell r="FL162" t="str">
            <v>401. SALUD ILO</v>
          </cell>
          <cell r="FM162" t="str">
            <v>401. SALUD HOSPITAL DANIEL A. CARRION</v>
          </cell>
          <cell r="FN162" t="str">
            <v>304. INSTITUTOS SUPERIORES DE EDUCACION PUBLICA REGIONAL DE PIURA</v>
          </cell>
          <cell r="FO162" t="str">
            <v>305. EDUCACION PUTINA</v>
          </cell>
          <cell r="FP162" t="str">
            <v>301. EDUCACION BAJO MAYO</v>
          </cell>
          <cell r="FQ162"/>
          <cell r="FR162"/>
          <cell r="FS162" t="str">
            <v>302. EDUCACION ATALAYA</v>
          </cell>
          <cell r="FT162" t="str">
            <v>308. EDUCACION HUAROCHIRI</v>
          </cell>
          <cell r="FU162"/>
          <cell r="FV162"/>
          <cell r="FW162" t="str">
            <v>12. MUNICIPALIDAD DISTRITAL DE MAGDALENA</v>
          </cell>
          <cell r="FX162"/>
          <cell r="FY162" t="str">
            <v>12. MUNICIPALIDAD DISTRITAL DE YAMBRASBAMBA</v>
          </cell>
          <cell r="FZ162"/>
          <cell r="GA162" t="str">
            <v>12. MUNICIPALIDAD DISTRITAL DE OCALLI</v>
          </cell>
          <cell r="GB162" t="str">
            <v>12. MUNICIPALIDAD DISTRITAL DE VISTA ALEGRE</v>
          </cell>
          <cell r="GC162"/>
          <cell r="GD162" t="str">
            <v>12. MUNICIPALIDAD DISTRITAL DE TARICA</v>
          </cell>
          <cell r="GE162"/>
          <cell r="GF162"/>
          <cell r="GG162"/>
          <cell r="GH162" t="str">
            <v>12. MUNICIPALIDAD DISTRITAL DE MANGAS</v>
          </cell>
          <cell r="GI162"/>
          <cell r="GJ162"/>
          <cell r="GK162"/>
          <cell r="GL162"/>
          <cell r="GM162" t="str">
            <v>12. MUNICIPALIDAD DISTRITAL DE RAHUAPAMPA</v>
          </cell>
          <cell r="GN162"/>
          <cell r="GO162"/>
          <cell r="GP162"/>
          <cell r="GQ162"/>
          <cell r="GR162"/>
          <cell r="GS162"/>
          <cell r="GT162"/>
          <cell r="GU162"/>
          <cell r="GV162"/>
          <cell r="GW162"/>
          <cell r="GX162"/>
          <cell r="GY162" t="str">
            <v>12. MUNICIPALIDAD DISTRITAL DE SAN ANTONIO DE CACHI</v>
          </cell>
          <cell r="GZ162"/>
          <cell r="HA162" t="str">
            <v>12. MUNICIPALIDAD DISTRITAL DE SAÑAYCA</v>
          </cell>
          <cell r="HB162"/>
          <cell r="HC162"/>
          <cell r="HD162" t="str">
            <v>12. MUNICIPALIDAD DISTRITAL DE VILCABAMBA</v>
          </cell>
          <cell r="HE162" t="str">
            <v>12. MUNICIPALIDAD DISTRITAL DE PAUCARPATA</v>
          </cell>
          <cell r="HF162"/>
          <cell r="HG162" t="str">
            <v>12. MUNICIPALIDAD DISTRITAL DE QUICACHA</v>
          </cell>
          <cell r="HH162" t="str">
            <v>12. MUNICIPALIDAD DISTRITAL DE UÑON</v>
          </cell>
          <cell r="HI162" t="str">
            <v>12. MUNICIPALIDAD DISTRITAL DE MACA</v>
          </cell>
          <cell r="HJ162"/>
          <cell r="HK162"/>
          <cell r="HL162"/>
          <cell r="HM162" t="str">
            <v>12. MUNICIPALIDAD DISTRITAL DE SOCOS</v>
          </cell>
          <cell r="HN162"/>
          <cell r="HO162"/>
          <cell r="HP162" t="str">
            <v>12. MUNICIPALIDAD DISTRITAL DE CHACA</v>
          </cell>
          <cell r="HQ162"/>
          <cell r="HR162" t="str">
            <v>12. MUNICIPALIDAD DISTRITAL DE OCAÑA</v>
          </cell>
          <cell r="HS162"/>
          <cell r="HT162"/>
          <cell r="HU162"/>
          <cell r="HV162" t="str">
            <v>12. MUNICIPALIDAD DISTRITAL DE VILCANCHOS</v>
          </cell>
          <cell r="HW162"/>
          <cell r="HX162" t="str">
            <v>12. MUNICIPALIDAD DISTRITAL DE SAN JUAN</v>
          </cell>
          <cell r="HY162"/>
          <cell r="HZ162" t="str">
            <v>12. MUNICIPALIDAD DISTRITAL DE LA LIBERTAD DE PALLAN</v>
          </cell>
          <cell r="IA162" t="str">
            <v>12. MUNICIPALIDAD DISTRITAL DE MIRACOSTA</v>
          </cell>
          <cell r="IB162"/>
          <cell r="IC162" t="str">
            <v>12. MUNICIPALIDAD DISTRITAL DE SANTO DOMINGO DE LA CAPILLA</v>
          </cell>
          <cell r="ID162"/>
          <cell r="IE162" t="str">
            <v>12. MUNICIPALIDAD DISTRITAL DE SANTA ROSA</v>
          </cell>
          <cell r="IF162"/>
          <cell r="IG162"/>
          <cell r="IH162" t="str">
            <v>12. MUNICIPALIDAD DISTRITAL DE TONGOD</v>
          </cell>
          <cell r="II162"/>
          <cell r="IJ162"/>
          <cell r="IK162"/>
          <cell r="IL162"/>
          <cell r="IM162"/>
          <cell r="IN162"/>
          <cell r="IO162"/>
          <cell r="IP162"/>
          <cell r="IQ162"/>
          <cell r="IR162"/>
          <cell r="IS162"/>
          <cell r="IT162" t="str">
            <v>12. MUNICIPALIDAD DISTRITAL DE VILLA VIRGEN</v>
          </cell>
          <cell r="IU162"/>
          <cell r="IV162"/>
          <cell r="IW162" t="str">
            <v>12. MUNICIPALIDAD DISTRITAL DE QUIQUIJANA</v>
          </cell>
          <cell r="IX162"/>
          <cell r="IY162" t="str">
            <v>12. MUNICIPALIDAD DISTRITAL DE MOYA</v>
          </cell>
          <cell r="IZ162"/>
          <cell r="JA162" t="str">
            <v>12. MUNICIPALIDAD DISTRITAL DE SECCLLA</v>
          </cell>
          <cell r="JB162" t="str">
            <v>12. MUNICIPALIDAD DISTRITAL DE TANTARA</v>
          </cell>
          <cell r="JC162"/>
          <cell r="JD162" t="str">
            <v>12. MUNICIPALIDAD DISTRITAL DE SAN ISIDRO</v>
          </cell>
          <cell r="JE162" t="str">
            <v>14. MUNICIPALIDAD DISTRITAL DE SALCABAMBA</v>
          </cell>
          <cell r="JF162" t="str">
            <v>12. MUNICIPALIDAD DISTRITAL DE YACUS</v>
          </cell>
          <cell r="JG162"/>
          <cell r="JH162"/>
          <cell r="JI162"/>
          <cell r="JJ162"/>
          <cell r="JK162"/>
          <cell r="JL162"/>
          <cell r="JM162"/>
          <cell r="JN162"/>
          <cell r="JO162"/>
          <cell r="JP162"/>
          <cell r="JQ162" t="str">
            <v>12. MUNICIPALIDAD DISTRITAL DE SUBTANJALLA</v>
          </cell>
          <cell r="JR162"/>
          <cell r="JS162"/>
          <cell r="JT162"/>
          <cell r="JU162"/>
          <cell r="JV162" t="str">
            <v>17. MUNICIPALIDAD DISTRITAL DE HUALHUAS</v>
          </cell>
          <cell r="JW162" t="str">
            <v>12. MUNICIPALIDAD DISTRITAL DE NUEVE DE JULIO</v>
          </cell>
          <cell r="JX162"/>
          <cell r="JY162" t="str">
            <v>12. MUNICIPALIDAD DISTRITAL DE JULCAN</v>
          </cell>
          <cell r="JZ162"/>
          <cell r="KA162"/>
          <cell r="KB162"/>
          <cell r="KC162"/>
          <cell r="KD162"/>
          <cell r="KE162"/>
          <cell r="KF162"/>
          <cell r="KG162"/>
          <cell r="KH162"/>
          <cell r="KI162"/>
          <cell r="KJ162"/>
          <cell r="KK162"/>
          <cell r="KL162" t="str">
            <v>12. MUNICIPALIDAD DISTRITAL DE TAURIJA</v>
          </cell>
          <cell r="KM162"/>
          <cell r="KN162"/>
          <cell r="KO162"/>
          <cell r="KP162"/>
          <cell r="KQ162" t="str">
            <v>12. MUNICIPALIDAD DISTRITAL DE PIMENTEL</v>
          </cell>
          <cell r="KR162"/>
          <cell r="KS162" t="str">
            <v>12. MUNICIPALIDAD DISTRITAL DE TUCUME</v>
          </cell>
          <cell r="KT162" t="str">
            <v>12. MUNICIPALIDAD DISTRITAL DE INDEPENDENCIA</v>
          </cell>
          <cell r="KU162"/>
          <cell r="KV162"/>
          <cell r="KW162"/>
          <cell r="KX162" t="str">
            <v>12. MUNICIPALIDAD DISTRITAL DE QUILMANA</v>
          </cell>
          <cell r="KY162" t="str">
            <v>12. MUNICIPALIDAD DISTRITAL DE VEINTISIETE DE NOVIEMBRE</v>
          </cell>
          <cell r="KZ162" t="str">
            <v>12. MUNICIPALIDAD DISTRITAL DE SAN PEDRO DE LARAOS</v>
          </cell>
          <cell r="LA162" t="str">
            <v>12. MUNICIPALIDAD DISTRITAL DE VEGUETA</v>
          </cell>
          <cell r="LB162"/>
          <cell r="LC162" t="str">
            <v>12. MUNICIPALIDAD DISTRITAL DE HONGOS</v>
          </cell>
          <cell r="LD162"/>
          <cell r="LE162"/>
          <cell r="LF162"/>
          <cell r="LG162"/>
          <cell r="LH162"/>
          <cell r="LI162"/>
          <cell r="LJ162"/>
          <cell r="LK162"/>
          <cell r="LL162"/>
          <cell r="LM162"/>
          <cell r="LN162"/>
          <cell r="LO162"/>
          <cell r="LP162"/>
          <cell r="LQ162"/>
          <cell r="LR162" t="str">
            <v>12. MUNICIPALIDAD DISTRITAL DE VICCO</v>
          </cell>
          <cell r="LS162"/>
          <cell r="LT162"/>
          <cell r="LU162"/>
          <cell r="LV162"/>
          <cell r="LW162"/>
          <cell r="LX162"/>
          <cell r="LY162"/>
          <cell r="LZ162"/>
          <cell r="MA162"/>
          <cell r="MB162"/>
          <cell r="MC162" t="str">
            <v>12. MUNICIPALIDAD DISTRITAL DE PLATERIA</v>
          </cell>
          <cell r="MD162" t="str">
            <v>12. MUNICIPALIDAD DISTRITAL DE SAN JOSE</v>
          </cell>
          <cell r="ME162"/>
          <cell r="MF162"/>
          <cell r="MG162"/>
          <cell r="MH162"/>
          <cell r="MI162"/>
          <cell r="MJ162"/>
          <cell r="MK162"/>
          <cell r="ML162"/>
          <cell r="MM162"/>
          <cell r="MN162"/>
          <cell r="MO162"/>
          <cell r="MP162"/>
          <cell r="MQ162"/>
          <cell r="MR162"/>
          <cell r="MS162"/>
          <cell r="MT162"/>
          <cell r="MU162"/>
          <cell r="MV162"/>
          <cell r="MW162"/>
          <cell r="MX162" t="str">
            <v>12. MUNICIPALIDAD DISTRITAL DE SAN ANTONIO</v>
          </cell>
          <cell r="MY162"/>
          <cell r="MZ162"/>
          <cell r="NA162"/>
          <cell r="NB162"/>
          <cell r="NC162"/>
          <cell r="ND162"/>
          <cell r="NE162"/>
          <cell r="NF162"/>
          <cell r="NG162"/>
          <cell r="NH162"/>
          <cell r="NI162"/>
          <cell r="NJ162"/>
          <cell r="NK162"/>
          <cell r="NL162"/>
          <cell r="NM162"/>
          <cell r="NN162"/>
          <cell r="NO162"/>
          <cell r="NP162"/>
          <cell r="NQ162"/>
          <cell r="NR162"/>
          <cell r="NS162"/>
          <cell r="NT162"/>
          <cell r="NU162"/>
          <cell r="NV162"/>
          <cell r="NW162"/>
          <cell r="NX162"/>
          <cell r="NY162"/>
          <cell r="NZ162"/>
          <cell r="OA162"/>
          <cell r="OB162"/>
          <cell r="OC162"/>
          <cell r="OD162"/>
          <cell r="OE162"/>
          <cell r="OF162"/>
          <cell r="OG162"/>
          <cell r="OH162"/>
          <cell r="OI162"/>
          <cell r="OJ162"/>
          <cell r="OK162"/>
          <cell r="OL162"/>
          <cell r="OM162"/>
          <cell r="ON162"/>
          <cell r="OO162"/>
          <cell r="OP162"/>
          <cell r="OQ162"/>
          <cell r="OR162"/>
          <cell r="OS162"/>
          <cell r="OT162"/>
          <cell r="OU162"/>
          <cell r="OV162"/>
          <cell r="OW162"/>
          <cell r="OX162"/>
          <cell r="OY162"/>
          <cell r="OZ162"/>
          <cell r="PA162"/>
          <cell r="PB162"/>
          <cell r="PC162"/>
          <cell r="PD162"/>
          <cell r="PE162"/>
          <cell r="PF162"/>
          <cell r="PG162"/>
          <cell r="PH162"/>
          <cell r="PI162"/>
          <cell r="PJ162"/>
          <cell r="PK162"/>
          <cell r="PL162"/>
          <cell r="PM162"/>
          <cell r="PN162"/>
          <cell r="PO162"/>
          <cell r="PP162"/>
          <cell r="PQ162"/>
          <cell r="PR162"/>
          <cell r="PS162"/>
          <cell r="PT162"/>
          <cell r="PU162"/>
          <cell r="PV162"/>
          <cell r="PW162"/>
          <cell r="PX162"/>
          <cell r="PY162"/>
          <cell r="PZ162"/>
          <cell r="QA162"/>
          <cell r="QB162"/>
          <cell r="QC162"/>
          <cell r="QD162"/>
          <cell r="QE162"/>
          <cell r="QF162"/>
          <cell r="QG162"/>
          <cell r="QH162"/>
          <cell r="QI162"/>
          <cell r="QJ162"/>
        </row>
        <row r="163">
          <cell r="A163"/>
          <cell r="B163"/>
          <cell r="C163"/>
          <cell r="D163"/>
          <cell r="E163"/>
          <cell r="F163"/>
          <cell r="G163"/>
          <cell r="H163"/>
          <cell r="I163"/>
          <cell r="J163"/>
          <cell r="K163"/>
          <cell r="L163"/>
          <cell r="M163"/>
          <cell r="N163"/>
          <cell r="O163"/>
          <cell r="P163"/>
          <cell r="Q163"/>
          <cell r="R163"/>
          <cell r="S163" t="str">
            <v>013. CORTE SUPERIOR DE JUSTICIA DE HUANUCO</v>
          </cell>
          <cell r="T163"/>
          <cell r="U163"/>
          <cell r="V163"/>
          <cell r="W163"/>
          <cell r="X163"/>
          <cell r="Y163"/>
          <cell r="Z163"/>
          <cell r="AA163"/>
          <cell r="AB163"/>
          <cell r="AC163"/>
          <cell r="AD163"/>
          <cell r="AE163" t="str">
            <v>013. SUNARP, SEDE ICA</v>
          </cell>
          <cell r="AF163" t="str">
            <v>028. II DIRECCION TERRITORIAL DE POLICIA CHICLAYO</v>
          </cell>
          <cell r="AG163"/>
          <cell r="AH163"/>
          <cell r="AI163"/>
          <cell r="AJ163"/>
          <cell r="AK163"/>
          <cell r="AL163"/>
          <cell r="AM163"/>
          <cell r="AN163"/>
          <cell r="AO163"/>
          <cell r="AP163"/>
          <cell r="AQ163"/>
          <cell r="AR163"/>
          <cell r="AS163" t="str">
            <v>026. PROGRAMA EDUCACION BASICA PARA TODOS</v>
          </cell>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cell r="CO163"/>
          <cell r="CP163"/>
          <cell r="CQ163"/>
          <cell r="CR163"/>
          <cell r="CS163"/>
          <cell r="CT163"/>
          <cell r="CU163" t="str">
            <v>027. HOSPITAL NACIONAL ARZOBISPO LOAYZA</v>
          </cell>
          <cell r="CV163"/>
          <cell r="CW163"/>
          <cell r="CX163"/>
          <cell r="CY163"/>
          <cell r="CZ163"/>
          <cell r="DA163"/>
          <cell r="DB163" t="str">
            <v>022. PROYECTO ESPECIAL DE DESARROLLO DEL VALLE DE LOS RIOS APURIMAC, ENE Y MANTARO - PROVRAEM</v>
          </cell>
          <cell r="DC163"/>
          <cell r="DD163"/>
          <cell r="DE163"/>
          <cell r="DF163"/>
          <cell r="DG163"/>
          <cell r="DH163"/>
          <cell r="DI163"/>
          <cell r="DJ163"/>
          <cell r="DK163"/>
          <cell r="DL163"/>
          <cell r="DM163"/>
          <cell r="DN163"/>
          <cell r="DO163"/>
          <cell r="DP163"/>
          <cell r="DQ163"/>
          <cell r="DR163"/>
          <cell r="DS163"/>
          <cell r="DT163"/>
          <cell r="DU163"/>
          <cell r="DV163"/>
          <cell r="DW163"/>
          <cell r="DX163"/>
          <cell r="DY163"/>
          <cell r="DZ163"/>
          <cell r="EA163"/>
          <cell r="EB163"/>
          <cell r="EC163"/>
          <cell r="ED163"/>
          <cell r="EE163"/>
          <cell r="EF163"/>
          <cell r="EG163"/>
          <cell r="EH163"/>
          <cell r="EI163"/>
          <cell r="EJ163"/>
          <cell r="EK163"/>
          <cell r="EL163"/>
          <cell r="EM163"/>
          <cell r="EN163"/>
          <cell r="EO163"/>
          <cell r="EP163"/>
          <cell r="EQ163"/>
          <cell r="ER163"/>
          <cell r="ES163"/>
          <cell r="ET163"/>
          <cell r="EU163"/>
          <cell r="EV163"/>
          <cell r="EW163" t="str">
            <v>400. SALUD AMAZONAS</v>
          </cell>
          <cell r="EX163" t="str">
            <v>305. EDUCACION POMABAMBA</v>
          </cell>
          <cell r="EY163" t="str">
            <v>303. EDUCACION CHINCHEROS</v>
          </cell>
          <cell r="EZ163" t="str">
            <v>306. UGEL CASTILLA</v>
          </cell>
          <cell r="FA163" t="str">
            <v>309. EDUCACION UGEL SUCRE</v>
          </cell>
          <cell r="FB163" t="str">
            <v>305. EDUCACION UGEL SANTA CRUZ</v>
          </cell>
          <cell r="FC163" t="str">
            <v>308. EDUCACION URUBAMBA</v>
          </cell>
          <cell r="FD163" t="str">
            <v>308. UGEL SURCUBAMBA</v>
          </cell>
          <cell r="FE163" t="str">
            <v>309. EDUCACION UGEL LAURICOCHA</v>
          </cell>
          <cell r="FF163" t="str">
            <v>403. HOSPITAL REGIONAL DE ICA</v>
          </cell>
          <cell r="FG163" t="str">
            <v>308. EDUCACION YAULI - LA OROYA</v>
          </cell>
          <cell r="FH163" t="str">
            <v>308. EDUCACION PATAZ</v>
          </cell>
          <cell r="FI163" t="str">
            <v>402. HOSPITAL BELEN - LAMBAYEQUE</v>
          </cell>
          <cell r="FJ163" t="str">
            <v>306. EDUCACION DATEM DEL MARAÑON</v>
          </cell>
          <cell r="FK163"/>
          <cell r="FL163" t="str">
            <v>402. HOSPITAL REGIONAL DE MOQUEGUA</v>
          </cell>
          <cell r="FM163" t="str">
            <v>402. SALUD UTES OXAPAMPA</v>
          </cell>
          <cell r="FN163" t="str">
            <v>305. EDUCACION UGEL DE PAITA</v>
          </cell>
          <cell r="FO163" t="str">
            <v>306. EDUCACION COLLAO</v>
          </cell>
          <cell r="FP163" t="str">
            <v>302. EDUCACION HUALLAGA CENTRAL</v>
          </cell>
          <cell r="FQ163"/>
          <cell r="FR163"/>
          <cell r="FS163" t="str">
            <v>303. EDUCACION CORONEL PORTILLO</v>
          </cell>
          <cell r="FT163" t="str">
            <v>309. EDUCACION BARRANCA</v>
          </cell>
          <cell r="FU163"/>
          <cell r="FV163"/>
          <cell r="FW163" t="str">
            <v>13. MUNICIPALIDAD DISTRITAL DE MARISCAL CASTILLA</v>
          </cell>
          <cell r="FX163"/>
          <cell r="FY163"/>
          <cell r="FZ163"/>
          <cell r="GA163" t="str">
            <v>13. MUNICIPALIDAD DISTRITAL DE OCUMAL</v>
          </cell>
          <cell r="GB163"/>
          <cell r="GC163"/>
          <cell r="GD163"/>
          <cell r="GE163"/>
          <cell r="GF163"/>
          <cell r="GG163"/>
          <cell r="GH163" t="str">
            <v>13. MUNICIPALIDAD DISTRITAL DE PACLLON</v>
          </cell>
          <cell r="GI163"/>
          <cell r="GJ163"/>
          <cell r="GK163"/>
          <cell r="GL163"/>
          <cell r="GM163" t="str">
            <v>13. MUNICIPALIDAD DISTRITAL DE RAPAYAN</v>
          </cell>
          <cell r="GN163"/>
          <cell r="GO163"/>
          <cell r="GP163"/>
          <cell r="GQ163"/>
          <cell r="GR163"/>
          <cell r="GS163"/>
          <cell r="GT163"/>
          <cell r="GU163"/>
          <cell r="GV163"/>
          <cell r="GW163"/>
          <cell r="GX163"/>
          <cell r="GY163" t="str">
            <v>13. MUNICIPALIDAD DISTRITAL DE SAN JERONIMO</v>
          </cell>
          <cell r="GZ163"/>
          <cell r="HA163" t="str">
            <v>13. MUNICIPALIDAD DISTRITAL DE SORAYA</v>
          </cell>
          <cell r="HB163"/>
          <cell r="HC163"/>
          <cell r="HD163" t="str">
            <v>13. MUNICIPALIDAD DISTRITAL DE VIRUNDO</v>
          </cell>
          <cell r="HE163" t="str">
            <v>13. MUNICIPALIDAD DISTRITAL DE POCSI</v>
          </cell>
          <cell r="HF163"/>
          <cell r="HG163" t="str">
            <v>13. MUNICIPALIDAD DISTRITAL DE YAUCA</v>
          </cell>
          <cell r="HH163" t="str">
            <v>13. MUNICIPALIDAD DISTRITAL DE URACA</v>
          </cell>
          <cell r="HI163" t="str">
            <v>13. MUNICIPALIDAD DISTRITAL DE MADRIGAL</v>
          </cell>
          <cell r="HJ163"/>
          <cell r="HK163"/>
          <cell r="HL163"/>
          <cell r="HM163" t="str">
            <v>13. MUNICIPALIDAD DISTRITAL DE TAMBILLO</v>
          </cell>
          <cell r="HN163"/>
          <cell r="HO163"/>
          <cell r="HP163"/>
          <cell r="HQ163"/>
          <cell r="HR163" t="str">
            <v>13. MUNICIPALIDAD DISTRITAL DE OTOCA</v>
          </cell>
          <cell r="HS163"/>
          <cell r="HT163"/>
          <cell r="HU163"/>
          <cell r="HV163"/>
          <cell r="HW163"/>
          <cell r="HX163"/>
          <cell r="HY163"/>
          <cell r="HZ163"/>
          <cell r="IA163" t="str">
            <v>13. MUNICIPALIDAD DISTRITAL DE PACCHA</v>
          </cell>
          <cell r="IB163"/>
          <cell r="IC163" t="str">
            <v>13. MUNICIPALIDAD DISTRITAL DE SANTO TOMAS</v>
          </cell>
          <cell r="ID163"/>
          <cell r="IE163"/>
          <cell r="IF163"/>
          <cell r="IG163"/>
          <cell r="IH163" t="str">
            <v>13. MUNICIPALIDAD DISTRITAL DE UNION AGUA BLANCA</v>
          </cell>
          <cell r="II163"/>
          <cell r="IJ163"/>
          <cell r="IK163"/>
          <cell r="IL163"/>
          <cell r="IM163"/>
          <cell r="IN163"/>
          <cell r="IO163"/>
          <cell r="IP163"/>
          <cell r="IQ163"/>
          <cell r="IR163"/>
          <cell r="IS163"/>
          <cell r="IT163" t="str">
            <v>13. MUNICIPALIDAD DISTRITAL DE VILLA KINTIARINA</v>
          </cell>
          <cell r="IU163"/>
          <cell r="IV163"/>
          <cell r="IW163"/>
          <cell r="IX163"/>
          <cell r="IY163" t="str">
            <v>13. MUNICIPALIDAD DISTRITAL DE NUEVO OCCORO</v>
          </cell>
          <cell r="IZ163"/>
          <cell r="JA163"/>
          <cell r="JB163" t="str">
            <v>13. MUNICIPALIDAD DISTRITAL DE TICRAPO</v>
          </cell>
          <cell r="JC163"/>
          <cell r="JD163" t="str">
            <v>13. MUNICIPALIDAD DISTRITAL DE SANTIAGO DE CHOCORVOS</v>
          </cell>
          <cell r="JE163" t="str">
            <v>15. MUNICIPALIDAD DISTRITAL DE SALCAHUASI</v>
          </cell>
          <cell r="JF163" t="str">
            <v>13. MUNICIPALIDAD DISTRITAL DE SAN PABLO DE PILLAO</v>
          </cell>
          <cell r="JG163"/>
          <cell r="JH163"/>
          <cell r="JI163"/>
          <cell r="JJ163"/>
          <cell r="JK163"/>
          <cell r="JL163"/>
          <cell r="JM163"/>
          <cell r="JN163"/>
          <cell r="JO163"/>
          <cell r="JP163"/>
          <cell r="JQ163" t="str">
            <v>13. MUNICIPALIDAD DISTRITAL DE TATE</v>
          </cell>
          <cell r="JR163"/>
          <cell r="JS163"/>
          <cell r="JT163"/>
          <cell r="JU163"/>
          <cell r="JV163" t="str">
            <v>19. MUNICIPALIDAD DISTRITAL DE HUANCAN</v>
          </cell>
          <cell r="JW163" t="str">
            <v>13. MUNICIPALIDAD DISTRITAL DE ORCOTUNA</v>
          </cell>
          <cell r="JX163"/>
          <cell r="JY163" t="str">
            <v>13. MUNICIPALIDAD DISTRITAL DE LEONOR ORDOÑEZ</v>
          </cell>
          <cell r="JZ163"/>
          <cell r="KA163"/>
          <cell r="KB163"/>
          <cell r="KC163"/>
          <cell r="KD163"/>
          <cell r="KE163"/>
          <cell r="KF163"/>
          <cell r="KG163"/>
          <cell r="KH163"/>
          <cell r="KI163"/>
          <cell r="KJ163"/>
          <cell r="KK163"/>
          <cell r="KL163" t="str">
            <v>13. MUNICIPALIDAD DISTRITAL DE URPAY</v>
          </cell>
          <cell r="KM163"/>
          <cell r="KN163"/>
          <cell r="KO163"/>
          <cell r="KP163"/>
          <cell r="KQ163" t="str">
            <v>13. MUNICIPALIDAD DISTRITAL DE REQUE</v>
          </cell>
          <cell r="KR163"/>
          <cell r="KS163"/>
          <cell r="KT163" t="str">
            <v>13. MUNICIPALIDAD DISTRITAL DE JESUS MARIA</v>
          </cell>
          <cell r="KU163"/>
          <cell r="KV163"/>
          <cell r="KW163"/>
          <cell r="KX163" t="str">
            <v>13. MUNICIPALIDAD DISTRITAL DE SAN ANTONIO</v>
          </cell>
          <cell r="KY163"/>
          <cell r="KZ163" t="str">
            <v>13. MUNICIPALIDAD DISTRITAL DE MARIATANA</v>
          </cell>
          <cell r="LA163"/>
          <cell r="LB163"/>
          <cell r="LC163" t="str">
            <v>13. MUNICIPALIDAD DISTRITAL DE HUAMPARA</v>
          </cell>
          <cell r="LD163"/>
          <cell r="LE163"/>
          <cell r="LF163"/>
          <cell r="LG163"/>
          <cell r="LH163"/>
          <cell r="LI163"/>
          <cell r="LJ163"/>
          <cell r="LK163"/>
          <cell r="LL163"/>
          <cell r="LM163"/>
          <cell r="LN163"/>
          <cell r="LO163"/>
          <cell r="LP163"/>
          <cell r="LQ163"/>
          <cell r="LR163" t="str">
            <v>13. MUNICIPALIDAD DISTRITAL DE YANACANCHA</v>
          </cell>
          <cell r="LS163"/>
          <cell r="LT163"/>
          <cell r="LU163"/>
          <cell r="LV163"/>
          <cell r="LW163"/>
          <cell r="LX163"/>
          <cell r="LY163"/>
          <cell r="LZ163"/>
          <cell r="MA163"/>
          <cell r="MB163"/>
          <cell r="MC163" t="str">
            <v>13. MUNICIPALIDAD DISTRITAL DE SAN ANTONIO</v>
          </cell>
          <cell r="MD163" t="str">
            <v>13. MUNICIPALIDAD DISTRITAL DE SAN JUAN DE SALINAS</v>
          </cell>
          <cell r="ME163"/>
          <cell r="MF163"/>
          <cell r="MG163"/>
          <cell r="MH163"/>
          <cell r="MI163"/>
          <cell r="MJ163"/>
          <cell r="MK163"/>
          <cell r="ML163"/>
          <cell r="MM163"/>
          <cell r="MN163"/>
          <cell r="MO163"/>
          <cell r="MP163"/>
          <cell r="MQ163"/>
          <cell r="MR163"/>
          <cell r="MS163"/>
          <cell r="MT163"/>
          <cell r="MU163"/>
          <cell r="MV163"/>
          <cell r="MW163"/>
          <cell r="MX163" t="str">
            <v>13. MUNICIPALIDAD DISTRITAL DE SAUCE</v>
          </cell>
          <cell r="MY163"/>
          <cell r="MZ163"/>
          <cell r="NA163"/>
          <cell r="NB163"/>
          <cell r="NC163"/>
          <cell r="ND163"/>
          <cell r="NE163"/>
          <cell r="NF163"/>
          <cell r="NG163"/>
          <cell r="NH163"/>
          <cell r="NI163"/>
          <cell r="NJ163"/>
          <cell r="NK163"/>
          <cell r="NL163"/>
          <cell r="NM163"/>
          <cell r="NN163"/>
          <cell r="NO163"/>
          <cell r="NP163"/>
          <cell r="NQ163"/>
          <cell r="NR163"/>
          <cell r="NS163"/>
          <cell r="NT163"/>
          <cell r="NU163"/>
          <cell r="NV163"/>
          <cell r="NW163"/>
          <cell r="NX163"/>
          <cell r="NY163"/>
          <cell r="NZ163"/>
          <cell r="OA163"/>
          <cell r="OB163"/>
          <cell r="OC163"/>
          <cell r="OD163"/>
          <cell r="OE163"/>
          <cell r="OF163"/>
          <cell r="OG163"/>
          <cell r="OH163"/>
          <cell r="OI163"/>
          <cell r="OJ163"/>
          <cell r="OK163"/>
          <cell r="OL163"/>
          <cell r="OM163"/>
          <cell r="ON163"/>
          <cell r="OO163"/>
          <cell r="OP163"/>
          <cell r="OQ163"/>
          <cell r="OR163"/>
          <cell r="OS163"/>
          <cell r="OT163"/>
          <cell r="OU163"/>
          <cell r="OV163"/>
          <cell r="OW163"/>
          <cell r="OX163"/>
          <cell r="OY163"/>
          <cell r="OZ163"/>
          <cell r="PA163"/>
          <cell r="PB163"/>
          <cell r="PC163"/>
          <cell r="PD163"/>
          <cell r="PE163"/>
          <cell r="PF163"/>
          <cell r="PG163"/>
          <cell r="PH163"/>
          <cell r="PI163"/>
          <cell r="PJ163"/>
          <cell r="PK163"/>
          <cell r="PL163"/>
          <cell r="PM163"/>
          <cell r="PN163"/>
          <cell r="PO163"/>
          <cell r="PP163"/>
          <cell r="PQ163"/>
          <cell r="PR163"/>
          <cell r="PS163"/>
          <cell r="PT163"/>
          <cell r="PU163"/>
          <cell r="PV163"/>
          <cell r="PW163"/>
          <cell r="PX163"/>
          <cell r="PY163"/>
          <cell r="PZ163"/>
          <cell r="QA163"/>
          <cell r="QB163"/>
          <cell r="QC163"/>
          <cell r="QD163"/>
          <cell r="QE163"/>
          <cell r="QF163"/>
          <cell r="QG163"/>
          <cell r="QH163"/>
          <cell r="QI163"/>
          <cell r="QJ163"/>
        </row>
        <row r="164">
          <cell r="A164"/>
          <cell r="B164"/>
          <cell r="C164"/>
          <cell r="D164"/>
          <cell r="E164"/>
          <cell r="F164"/>
          <cell r="G164"/>
          <cell r="H164"/>
          <cell r="I164"/>
          <cell r="J164"/>
          <cell r="K164"/>
          <cell r="L164"/>
          <cell r="M164"/>
          <cell r="N164"/>
          <cell r="O164"/>
          <cell r="P164"/>
          <cell r="Q164"/>
          <cell r="R164"/>
          <cell r="S164" t="str">
            <v>014. CORTE SUPERIOR DE JUSTICIA DE SANTA</v>
          </cell>
          <cell r="T164"/>
          <cell r="U164"/>
          <cell r="V164"/>
          <cell r="W164"/>
          <cell r="X164"/>
          <cell r="Y164"/>
          <cell r="Z164"/>
          <cell r="AA164"/>
          <cell r="AB164"/>
          <cell r="AC164"/>
          <cell r="AD164"/>
          <cell r="AE164" t="str">
            <v>014. SUNARP, SEDE TACNA</v>
          </cell>
          <cell r="AF164" t="str">
            <v>029. DIRECCIÓN EJECUTIVA ANTIDROGAS - DIREJANDRO PNP</v>
          </cell>
          <cell r="AG164"/>
          <cell r="AH164"/>
          <cell r="AI164"/>
          <cell r="AJ164"/>
          <cell r="AK164"/>
          <cell r="AL164"/>
          <cell r="AM164"/>
          <cell r="AN164"/>
          <cell r="AO164"/>
          <cell r="AP164"/>
          <cell r="AQ164"/>
          <cell r="AR164"/>
          <cell r="AS164" t="str">
            <v>108. PROGRAMA NACIONAL DE INFRAESTRUCTURA EDUCATIVA</v>
          </cell>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cell r="CO164"/>
          <cell r="CP164"/>
          <cell r="CQ164"/>
          <cell r="CR164"/>
          <cell r="CS164"/>
          <cell r="CT164"/>
          <cell r="CU164" t="str">
            <v>028. HOSPITAL NACIONAL DOS DE MAYO</v>
          </cell>
          <cell r="CV164"/>
          <cell r="CW164"/>
          <cell r="CX164"/>
          <cell r="CY164"/>
          <cell r="CZ164"/>
          <cell r="DA164"/>
          <cell r="DB164" t="str">
            <v>034. PROYECTO ESPECIAL DATEM DEL MARAÑON - ALTO AMAZONAS - LORETO - CONDORCANQUI - PEDAMAALC</v>
          </cell>
          <cell r="DC164"/>
          <cell r="DD164"/>
          <cell r="DE164"/>
          <cell r="DF164"/>
          <cell r="DG164"/>
          <cell r="DH164"/>
          <cell r="DI164"/>
          <cell r="DJ164"/>
          <cell r="DK164"/>
          <cell r="DL164"/>
          <cell r="DM164"/>
          <cell r="DN164"/>
          <cell r="DO164"/>
          <cell r="DP164"/>
          <cell r="DQ164"/>
          <cell r="DR164"/>
          <cell r="DS164"/>
          <cell r="DT164"/>
          <cell r="DU164"/>
          <cell r="DV164"/>
          <cell r="DW164"/>
          <cell r="DX164"/>
          <cell r="DY164"/>
          <cell r="DZ164"/>
          <cell r="EA164"/>
          <cell r="EB164"/>
          <cell r="EC164"/>
          <cell r="ED164"/>
          <cell r="EE164"/>
          <cell r="EF164"/>
          <cell r="EG164"/>
          <cell r="EH164"/>
          <cell r="EI164"/>
          <cell r="EJ164"/>
          <cell r="EK164"/>
          <cell r="EL164"/>
          <cell r="EM164"/>
          <cell r="EN164"/>
          <cell r="EO164"/>
          <cell r="EP164"/>
          <cell r="EQ164"/>
          <cell r="ER164"/>
          <cell r="ES164"/>
          <cell r="ET164"/>
          <cell r="EU164"/>
          <cell r="EV164"/>
          <cell r="EW164" t="str">
            <v>401. SALUD BAGUA</v>
          </cell>
          <cell r="EX164" t="str">
            <v>306. EDUCACION SIHUAS</v>
          </cell>
          <cell r="EY164" t="str">
            <v>304. EDUCACION GRAU</v>
          </cell>
          <cell r="EZ164" t="str">
            <v>307. UGEL CONDESUYOS</v>
          </cell>
          <cell r="FA164" t="str">
            <v>310. EDUCACION UGEL VICTOR FAJARDO</v>
          </cell>
          <cell r="FB164" t="str">
            <v>306. EDUCACION UGEL CAJABAMBA</v>
          </cell>
          <cell r="FC164" t="str">
            <v>309. EDUCACION PAUCARTAMBO</v>
          </cell>
          <cell r="FD164" t="str">
            <v>309. UGEL ACOBAMBA</v>
          </cell>
          <cell r="FE164" t="str">
            <v>310. EDUCACION UGEL YAROWILCA</v>
          </cell>
          <cell r="FF164" t="str">
            <v>404. HOSPITAL SAN JUAN DE DIOS - PISCO</v>
          </cell>
          <cell r="FG164" t="str">
            <v>309. EDUCACION PROVINCIA DE JUNIN</v>
          </cell>
          <cell r="FH164" t="str">
            <v>309. EDUCACION BOLIVAR</v>
          </cell>
          <cell r="FI164" t="str">
            <v>403. HOSPITAL REGIONAL LAMBAYEQUE</v>
          </cell>
          <cell r="FJ164" t="str">
            <v>308. EDUCACION PUTUMAYO</v>
          </cell>
          <cell r="FK164"/>
          <cell r="FL164"/>
          <cell r="FM164"/>
          <cell r="FN164" t="str">
            <v>306. EDUCACION UGEL DE TALARA</v>
          </cell>
          <cell r="FO164" t="str">
            <v>307. EDUCACION CHUCUITO - JULI</v>
          </cell>
          <cell r="FP164" t="str">
            <v>303. EDUCACION ALTO HUALLAGA</v>
          </cell>
          <cell r="FQ164"/>
          <cell r="FR164"/>
          <cell r="FS164" t="str">
            <v>304. EDUCACION PADRE ABAD</v>
          </cell>
          <cell r="FT164" t="str">
            <v>400. DIRECCION DE SALUD III LIMA NORTE</v>
          </cell>
          <cell r="FU164"/>
          <cell r="FV164"/>
          <cell r="FW164" t="str">
            <v>14. MUNICIPALIDAD DISTRITAL DE MOLINOPAMPA</v>
          </cell>
          <cell r="FX164"/>
          <cell r="FY164"/>
          <cell r="FZ164"/>
          <cell r="GA164" t="str">
            <v>14. MUNICIPALIDAD DISTRITAL DE PISUQUIA</v>
          </cell>
          <cell r="GB164"/>
          <cell r="GC164"/>
          <cell r="GD164"/>
          <cell r="GE164"/>
          <cell r="GF164"/>
          <cell r="GG164"/>
          <cell r="GH164" t="str">
            <v>14. MUNICIPALIDAD DISTRITAL DE SAN MIGUEL DE CORPANQUI</v>
          </cell>
          <cell r="GI164"/>
          <cell r="GJ164"/>
          <cell r="GK164"/>
          <cell r="GL164"/>
          <cell r="GM164" t="str">
            <v>14. MUNICIPALIDAD DISTRITAL DE SAN MARCOS</v>
          </cell>
          <cell r="GN164"/>
          <cell r="GO164"/>
          <cell r="GP164"/>
          <cell r="GQ164"/>
          <cell r="GR164"/>
          <cell r="GS164"/>
          <cell r="GT164"/>
          <cell r="GU164"/>
          <cell r="GV164"/>
          <cell r="GW164"/>
          <cell r="GX164"/>
          <cell r="GY164" t="str">
            <v>14. MUNICIPALIDAD DISTRITAL DE SAN MIGUEL DE CHACCRAMPA</v>
          </cell>
          <cell r="GZ164"/>
          <cell r="HA164" t="str">
            <v>14. MUNICIPALIDAD DISTRITAL DE TAPAIRIHUA</v>
          </cell>
          <cell r="HB164"/>
          <cell r="HC164"/>
          <cell r="HD164" t="str">
            <v>14. MUNICIPALIDAD DISTRITAL DE CURASCO</v>
          </cell>
          <cell r="HE164" t="str">
            <v>14. MUNICIPALIDAD DISTRITAL DE POLOBAYA</v>
          </cell>
          <cell r="HF164"/>
          <cell r="HG164"/>
          <cell r="HH164" t="str">
            <v>14. MUNICIPALIDAD DISTRITAL DE VIRACO</v>
          </cell>
          <cell r="HI164" t="str">
            <v>14. MUNICIPALIDAD DISTRITAL DE SAN ANTONIO DE CHUCA</v>
          </cell>
          <cell r="HJ164"/>
          <cell r="HK164"/>
          <cell r="HL164"/>
          <cell r="HM164" t="str">
            <v>14. MUNICIPALIDAD DISTRITAL DE VINCHOS</v>
          </cell>
          <cell r="HN164"/>
          <cell r="HO164"/>
          <cell r="HP164"/>
          <cell r="HQ164"/>
          <cell r="HR164" t="str">
            <v>14. MUNICIPALIDAD DISTRITAL DE SAISA</v>
          </cell>
          <cell r="HS164"/>
          <cell r="HT164"/>
          <cell r="HU164"/>
          <cell r="HV164"/>
          <cell r="HW164"/>
          <cell r="HX164"/>
          <cell r="HY164"/>
          <cell r="HZ164"/>
          <cell r="IA164" t="str">
            <v>14. MUNICIPALIDAD DISTRITAL DE PION</v>
          </cell>
          <cell r="IB164"/>
          <cell r="IC164" t="str">
            <v>14. MUNICIPALIDAD DISTRITAL DE SOCOTA</v>
          </cell>
          <cell r="ID164"/>
          <cell r="IE164"/>
          <cell r="IF164"/>
          <cell r="IG164"/>
          <cell r="IH164"/>
          <cell r="II164"/>
          <cell r="IJ164"/>
          <cell r="IK164"/>
          <cell r="IL164"/>
          <cell r="IM164"/>
          <cell r="IN164"/>
          <cell r="IO164"/>
          <cell r="IP164"/>
          <cell r="IQ164"/>
          <cell r="IR164"/>
          <cell r="IS164"/>
          <cell r="IT164" t="str">
            <v>14. MUNICIPALIDAD DISTRITAL DE MEGANTONI</v>
          </cell>
          <cell r="IU164"/>
          <cell r="IV164"/>
          <cell r="IW164"/>
          <cell r="IX164"/>
          <cell r="IY164" t="str">
            <v>14. MUNICIPALIDAD DISTRITAL DE PALCA</v>
          </cell>
          <cell r="IZ164"/>
          <cell r="JA164"/>
          <cell r="JB164"/>
          <cell r="JC164"/>
          <cell r="JD164" t="str">
            <v>14. MUNICIPALIDAD DISTRITAL DE SANTIAGO DE QUIRAHUARA</v>
          </cell>
          <cell r="JE164" t="str">
            <v>16. MUNICIPALIDAD DISTRITAL DE SAN MARCOS DE ROCCHAC</v>
          </cell>
          <cell r="JF164"/>
          <cell r="JG164"/>
          <cell r="JH164"/>
          <cell r="JI164"/>
          <cell r="JJ164"/>
          <cell r="JK164"/>
          <cell r="JL164"/>
          <cell r="JM164"/>
          <cell r="JN164"/>
          <cell r="JO164"/>
          <cell r="JP164"/>
          <cell r="JQ164" t="str">
            <v>14. MUNICIPALIDAD DISTRITAL DE YAUCA DEL ROSARIO</v>
          </cell>
          <cell r="JR164"/>
          <cell r="JS164"/>
          <cell r="JT164"/>
          <cell r="JU164"/>
          <cell r="JV164" t="str">
            <v>20. MUNICIPALIDAD DISTRITAL DE HUASICANCHA</v>
          </cell>
          <cell r="JW164" t="str">
            <v>14. MUNICIPALIDAD DISTRITAL DE SAN JOSE DE QUERO</v>
          </cell>
          <cell r="JX164"/>
          <cell r="JY164" t="str">
            <v>14. MUNICIPALIDAD DISTRITAL DE LLOCLLAPAMPA</v>
          </cell>
          <cell r="JZ164"/>
          <cell r="KA164"/>
          <cell r="KB164"/>
          <cell r="KC164"/>
          <cell r="KD164"/>
          <cell r="KE164"/>
          <cell r="KF164"/>
          <cell r="KG164"/>
          <cell r="KH164"/>
          <cell r="KI164"/>
          <cell r="KJ164"/>
          <cell r="KK164"/>
          <cell r="KL164"/>
          <cell r="KM164"/>
          <cell r="KN164"/>
          <cell r="KO164"/>
          <cell r="KP164"/>
          <cell r="KQ164" t="str">
            <v>14. MUNICIPALIDAD DISTRITAL DE SANTA ROSA</v>
          </cell>
          <cell r="KR164"/>
          <cell r="KS164"/>
          <cell r="KT164" t="str">
            <v>14. MUNICIPALIDAD DISTRITAL DE LA MOLINA</v>
          </cell>
          <cell r="KU164"/>
          <cell r="KV164"/>
          <cell r="KW164"/>
          <cell r="KX164" t="str">
            <v>14. MUNICIPALIDAD DISTRITAL DE SAN LUIS</v>
          </cell>
          <cell r="KY164"/>
          <cell r="KZ164" t="str">
            <v>14. MUNICIPALIDAD DISTRITAL DE RICARDO PALMA</v>
          </cell>
          <cell r="LA164"/>
          <cell r="LB164"/>
          <cell r="LC164" t="str">
            <v>14. MUNICIPALIDAD DISTRITAL DE HUANCAYA</v>
          </cell>
          <cell r="LD164"/>
          <cell r="LE164"/>
          <cell r="LF164"/>
          <cell r="LG164"/>
          <cell r="LH164"/>
          <cell r="LI164"/>
          <cell r="LJ164"/>
          <cell r="LK164"/>
          <cell r="LL164"/>
          <cell r="LM164"/>
          <cell r="LN164"/>
          <cell r="LO164"/>
          <cell r="LP164"/>
          <cell r="LQ164"/>
          <cell r="LR164"/>
          <cell r="LS164"/>
          <cell r="LT164"/>
          <cell r="LU164"/>
          <cell r="LV164"/>
          <cell r="LW164"/>
          <cell r="LX164"/>
          <cell r="LY164"/>
          <cell r="LZ164"/>
          <cell r="MA164"/>
          <cell r="MB164"/>
          <cell r="MC164" t="str">
            <v>14. MUNICIPALIDAD DISTRITAL DE TIQUILLACA</v>
          </cell>
          <cell r="MD164" t="str">
            <v>14. MUNICIPALIDAD DISTRITAL DE SANTIAGO DE PUPUJA</v>
          </cell>
          <cell r="ME164"/>
          <cell r="MF164"/>
          <cell r="MG164"/>
          <cell r="MH164"/>
          <cell r="MI164"/>
          <cell r="MJ164"/>
          <cell r="MK164"/>
          <cell r="ML164"/>
          <cell r="MM164"/>
          <cell r="MN164"/>
          <cell r="MO164"/>
          <cell r="MP164"/>
          <cell r="MQ164"/>
          <cell r="MR164"/>
          <cell r="MS164"/>
          <cell r="MT164"/>
          <cell r="MU164"/>
          <cell r="MV164"/>
          <cell r="MW164"/>
          <cell r="MX164" t="str">
            <v>14. MUNICIPALIDAD DISTRITAL DE SHAPAJA</v>
          </cell>
          <cell r="MY164"/>
          <cell r="MZ164"/>
          <cell r="NA164"/>
          <cell r="NB164"/>
          <cell r="NC164"/>
          <cell r="ND164"/>
          <cell r="NE164"/>
          <cell r="NF164"/>
          <cell r="NG164"/>
          <cell r="NH164"/>
          <cell r="NI164"/>
          <cell r="NJ164"/>
          <cell r="NK164"/>
          <cell r="NL164"/>
          <cell r="NM164"/>
          <cell r="NN164"/>
          <cell r="NO164"/>
          <cell r="NP164"/>
          <cell r="NQ164"/>
          <cell r="NR164"/>
          <cell r="NS164"/>
          <cell r="NT164"/>
          <cell r="NU164"/>
          <cell r="NV164"/>
          <cell r="NW164"/>
          <cell r="NX164"/>
          <cell r="NY164"/>
          <cell r="NZ164"/>
          <cell r="OA164"/>
          <cell r="OB164"/>
          <cell r="OC164"/>
          <cell r="OD164"/>
          <cell r="OE164"/>
          <cell r="OF164"/>
          <cell r="OG164"/>
          <cell r="OH164"/>
          <cell r="OI164"/>
          <cell r="OJ164"/>
          <cell r="OK164"/>
          <cell r="OL164"/>
          <cell r="OM164"/>
          <cell r="ON164"/>
          <cell r="OO164"/>
          <cell r="OP164"/>
          <cell r="OQ164"/>
          <cell r="OR164"/>
          <cell r="OS164"/>
          <cell r="OT164"/>
          <cell r="OU164"/>
          <cell r="OV164"/>
          <cell r="OW164"/>
          <cell r="OX164"/>
          <cell r="OY164"/>
          <cell r="OZ164"/>
          <cell r="PA164"/>
          <cell r="PB164"/>
          <cell r="PC164"/>
          <cell r="PD164"/>
          <cell r="PE164"/>
          <cell r="PF164"/>
          <cell r="PG164"/>
          <cell r="PH164"/>
          <cell r="PI164"/>
          <cell r="PJ164"/>
          <cell r="PK164"/>
          <cell r="PL164"/>
          <cell r="PM164"/>
          <cell r="PN164"/>
          <cell r="PO164"/>
          <cell r="PP164"/>
          <cell r="PQ164"/>
          <cell r="PR164"/>
          <cell r="PS164"/>
          <cell r="PT164"/>
          <cell r="PU164"/>
          <cell r="PV164"/>
          <cell r="PW164"/>
          <cell r="PX164"/>
          <cell r="PY164"/>
          <cell r="PZ164"/>
          <cell r="QA164"/>
          <cell r="QB164"/>
          <cell r="QC164"/>
          <cell r="QD164"/>
          <cell r="QE164"/>
          <cell r="QF164"/>
          <cell r="QG164"/>
          <cell r="QH164"/>
          <cell r="QI164"/>
          <cell r="QJ164"/>
        </row>
        <row r="165">
          <cell r="A165"/>
          <cell r="B165"/>
          <cell r="C165"/>
          <cell r="D165"/>
          <cell r="E165"/>
          <cell r="F165"/>
          <cell r="G165"/>
          <cell r="H165"/>
          <cell r="I165"/>
          <cell r="J165"/>
          <cell r="K165"/>
          <cell r="L165"/>
          <cell r="M165"/>
          <cell r="N165"/>
          <cell r="O165"/>
          <cell r="P165"/>
          <cell r="Q165"/>
          <cell r="R165"/>
          <cell r="S165" t="str">
            <v>015. CORTE SUPERIOR DE JUSTICIA DE ANCASH</v>
          </cell>
          <cell r="T165"/>
          <cell r="U165"/>
          <cell r="V165"/>
          <cell r="W165"/>
          <cell r="X165"/>
          <cell r="Y165"/>
          <cell r="Z165"/>
          <cell r="AA165"/>
          <cell r="AB165"/>
          <cell r="AC165"/>
          <cell r="AD165"/>
          <cell r="AE165" t="str">
            <v>015. SUNARP, SEDE AYACUCHO</v>
          </cell>
          <cell r="AF165" t="str">
            <v>032. OFICINA GENERAL DE INFRAESTRUCTURA</v>
          </cell>
          <cell r="AG165"/>
          <cell r="AH165"/>
          <cell r="AI165"/>
          <cell r="AJ165"/>
          <cell r="AK165"/>
          <cell r="AL165"/>
          <cell r="AM165"/>
          <cell r="AN165"/>
          <cell r="AO165"/>
          <cell r="AP165"/>
          <cell r="AQ165"/>
          <cell r="AR165"/>
          <cell r="AS165" t="str">
            <v>113. APROLAB II</v>
          </cell>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t="str">
            <v>029. HOSPITAL DE APOYO SANTA ROSA</v>
          </cell>
          <cell r="CV165"/>
          <cell r="CW165"/>
          <cell r="CX165"/>
          <cell r="CY165"/>
          <cell r="CZ165"/>
          <cell r="DA165"/>
          <cell r="DB165" t="str">
            <v>035. GESTION DE PROYECTOS SECTORIALES</v>
          </cell>
          <cell r="DC165"/>
          <cell r="DD165"/>
          <cell r="DE165"/>
          <cell r="DF165"/>
          <cell r="DG165"/>
          <cell r="DH165"/>
          <cell r="DI165"/>
          <cell r="DJ165"/>
          <cell r="DK165"/>
          <cell r="DL165"/>
          <cell r="DM165"/>
          <cell r="DN165"/>
          <cell r="DO165"/>
          <cell r="DP165"/>
          <cell r="DQ165"/>
          <cell r="DR165"/>
          <cell r="DS165"/>
          <cell r="DT165"/>
          <cell r="DU165"/>
          <cell r="DV165"/>
          <cell r="DW165"/>
          <cell r="DX165"/>
          <cell r="DY165"/>
          <cell r="DZ165"/>
          <cell r="EA165"/>
          <cell r="EB165"/>
          <cell r="EC165"/>
          <cell r="ED165"/>
          <cell r="EE165"/>
          <cell r="EF165"/>
          <cell r="EG165"/>
          <cell r="EH165"/>
          <cell r="EI165"/>
          <cell r="EJ165"/>
          <cell r="EK165"/>
          <cell r="EL165"/>
          <cell r="EM165"/>
          <cell r="EN165"/>
          <cell r="EO165"/>
          <cell r="EP165"/>
          <cell r="EQ165"/>
          <cell r="ER165"/>
          <cell r="ES165"/>
          <cell r="ET165"/>
          <cell r="EU165"/>
          <cell r="EV165"/>
          <cell r="EW165" t="str">
            <v>402. HOSPITAL DE APOYO CHACHAPOYAS</v>
          </cell>
          <cell r="EX165" t="str">
            <v>307. EDUCACION CARLOS F. FITZCARRALD</v>
          </cell>
          <cell r="EY165" t="str">
            <v>305. EDUCACION HUANCARAMA</v>
          </cell>
          <cell r="EZ165" t="str">
            <v>308. UGEL ISLAY</v>
          </cell>
          <cell r="FA165" t="str">
            <v>311. EDUCACION VILCASHUAMAN</v>
          </cell>
          <cell r="FB165" t="str">
            <v>307. EDUCACION UGEL BAMBAMARCA</v>
          </cell>
          <cell r="FC165" t="str">
            <v>310. EDUCACION ESPINAR</v>
          </cell>
          <cell r="FD165" t="str">
            <v>310. UGEL HUANCAVELICA</v>
          </cell>
          <cell r="FE165" t="str">
            <v>311. EDUCACION UGEL HUANUCO</v>
          </cell>
          <cell r="FF165" t="str">
            <v>405. HOSPITAL DE APOYO SANTA MARIA DEL SOCORRO</v>
          </cell>
          <cell r="FG165" t="str">
            <v>310. EDUCACIÓN PICHANAKI</v>
          </cell>
          <cell r="FH165" t="str">
            <v>310. COLEGIO MILITAR RAMON CASTILLA</v>
          </cell>
          <cell r="FI165"/>
          <cell r="FJ165" t="str">
            <v>400. SALUD LORETO</v>
          </cell>
          <cell r="FK165"/>
          <cell r="FL165"/>
          <cell r="FM165"/>
          <cell r="FN165" t="str">
            <v>307. EDUCACION UGEL MORROPON</v>
          </cell>
          <cell r="FO165" t="str">
            <v>308. EDUCACION YUNGUYO</v>
          </cell>
          <cell r="FP165" t="str">
            <v>305. EDUCACION LAMAS</v>
          </cell>
          <cell r="FQ165"/>
          <cell r="FR165"/>
          <cell r="FS165" t="str">
            <v>400. SALUD UCAYALI</v>
          </cell>
          <cell r="FT165" t="str">
            <v>401. HOSPITAL HUACHO - HUAURA - OYON Y SERVICIOS BASICOS DE SALUD</v>
          </cell>
          <cell r="FU165"/>
          <cell r="FV165"/>
          <cell r="FW165" t="str">
            <v>15. MUNICIPALIDAD DISTRITAL DE MONTEVIDEO</v>
          </cell>
          <cell r="FX165"/>
          <cell r="FY165"/>
          <cell r="FZ165"/>
          <cell r="GA165" t="str">
            <v>15. MUNICIPALIDAD DISTRITAL DE PROVIDENCIA</v>
          </cell>
          <cell r="GB165"/>
          <cell r="GC165"/>
          <cell r="GD165"/>
          <cell r="GE165"/>
          <cell r="GF165"/>
          <cell r="GG165"/>
          <cell r="GH165" t="str">
            <v>15. MUNICIPALIDAD DISTRITAL DE TICLLOS</v>
          </cell>
          <cell r="GI165"/>
          <cell r="GJ165"/>
          <cell r="GK165"/>
          <cell r="GL165"/>
          <cell r="GM165" t="str">
            <v>15. MUNICIPALIDAD DISTRITAL DE SAN PEDRO DE CHANA</v>
          </cell>
          <cell r="GN165"/>
          <cell r="GO165"/>
          <cell r="GP165"/>
          <cell r="GQ165"/>
          <cell r="GR165"/>
          <cell r="GS165"/>
          <cell r="GT165"/>
          <cell r="GU165"/>
          <cell r="GV165"/>
          <cell r="GW165"/>
          <cell r="GX165"/>
          <cell r="GY165" t="str">
            <v>15. MUNICIPALIDAD DISTRITAL DE SANTA MARIA DE CHICMO</v>
          </cell>
          <cell r="GZ165"/>
          <cell r="HA165" t="str">
            <v>15. MUNICIPALIDAD DISTRITAL DE TINTAY</v>
          </cell>
          <cell r="HB165"/>
          <cell r="HC165"/>
          <cell r="HD165"/>
          <cell r="HE165" t="str">
            <v>15. MUNICIPALIDAD DISTRITAL DE QUEQUEÑA</v>
          </cell>
          <cell r="HF165"/>
          <cell r="HG165"/>
          <cell r="HH165"/>
          <cell r="HI165" t="str">
            <v>15. MUNICIPALIDAD DISTRITAL DE SIBAYO</v>
          </cell>
          <cell r="HJ165"/>
          <cell r="HK165"/>
          <cell r="HL165"/>
          <cell r="HM165" t="str">
            <v>15. MUNICIPALIDAD DISTRITAL DE JESUS NAZARENO</v>
          </cell>
          <cell r="HN165"/>
          <cell r="HO165"/>
          <cell r="HP165"/>
          <cell r="HQ165"/>
          <cell r="HR165" t="str">
            <v>15. MUNICIPALIDAD DISTRITAL DE SAN CRISTOBAL</v>
          </cell>
          <cell r="HS165"/>
          <cell r="HT165"/>
          <cell r="HU165"/>
          <cell r="HV165"/>
          <cell r="HW165"/>
          <cell r="HX165"/>
          <cell r="HY165"/>
          <cell r="HZ165"/>
          <cell r="IA165" t="str">
            <v>15. MUNICIPALIDAD DISTRITAL DE QUEROCOTO</v>
          </cell>
          <cell r="IB165"/>
          <cell r="IC165" t="str">
            <v>15. MUNICIPALIDAD DISTRITAL DE TORIBIO CASANOVA</v>
          </cell>
          <cell r="ID165"/>
          <cell r="IE165"/>
          <cell r="IF165"/>
          <cell r="IG165"/>
          <cell r="IH165"/>
          <cell r="II165"/>
          <cell r="IJ165"/>
          <cell r="IK165"/>
          <cell r="IL165"/>
          <cell r="IM165"/>
          <cell r="IN165"/>
          <cell r="IO165"/>
          <cell r="IP165"/>
          <cell r="IQ165"/>
          <cell r="IR165"/>
          <cell r="IS165"/>
          <cell r="IT165"/>
          <cell r="IU165"/>
          <cell r="IV165"/>
          <cell r="IW165"/>
          <cell r="IX165"/>
          <cell r="IY165" t="str">
            <v>15. MUNICIPALIDAD DISTRITAL DE PILCHACA</v>
          </cell>
          <cell r="IZ165"/>
          <cell r="JA165"/>
          <cell r="JB165"/>
          <cell r="JC165"/>
          <cell r="JD165" t="str">
            <v>15. MUNICIPALIDAD DISTRITAL DE SANTO DOMINGO DE CAPILLAS</v>
          </cell>
          <cell r="JE165" t="str">
            <v>17. MUNICIPALIDAD DISTRITAL DE SURCUBAMBA</v>
          </cell>
          <cell r="JF165"/>
          <cell r="JG165"/>
          <cell r="JH165"/>
          <cell r="JI165"/>
          <cell r="JJ165"/>
          <cell r="JK165"/>
          <cell r="JL165"/>
          <cell r="JM165"/>
          <cell r="JN165"/>
          <cell r="JO165"/>
          <cell r="JP165"/>
          <cell r="JQ165"/>
          <cell r="JR165"/>
          <cell r="JS165"/>
          <cell r="JT165"/>
          <cell r="JU165"/>
          <cell r="JV165" t="str">
            <v>21. MUNICIPALIDAD DISTRITAL DE HUAYUCACHI</v>
          </cell>
          <cell r="JW165" t="str">
            <v>15. MUNICIPALIDAD DISTRITAL DE SANTA ROSA DE OCOPA</v>
          </cell>
          <cell r="JX165"/>
          <cell r="JY165" t="str">
            <v>15. MUNICIPALIDAD DISTRITAL DE MARCO</v>
          </cell>
          <cell r="JZ165"/>
          <cell r="KA165"/>
          <cell r="KB165"/>
          <cell r="KC165"/>
          <cell r="KD165"/>
          <cell r="KE165"/>
          <cell r="KF165"/>
          <cell r="KG165"/>
          <cell r="KH165"/>
          <cell r="KI165"/>
          <cell r="KJ165"/>
          <cell r="KK165"/>
          <cell r="KL165"/>
          <cell r="KM165"/>
          <cell r="KN165"/>
          <cell r="KO165"/>
          <cell r="KP165"/>
          <cell r="KQ165" t="str">
            <v>15. MUNICIPALIDAD DISTRITAL DE SAÑA</v>
          </cell>
          <cell r="KR165"/>
          <cell r="KS165"/>
          <cell r="KT165" t="str">
            <v>15. MUNICIPALIDAD DISTRITAL DE LA VICTORIA</v>
          </cell>
          <cell r="KU165"/>
          <cell r="KV165"/>
          <cell r="KW165"/>
          <cell r="KX165" t="str">
            <v>15. MUNICIPALIDAD DISTRITAL DE SANTA CRUZ DE FLORES</v>
          </cell>
          <cell r="KY165"/>
          <cell r="KZ165" t="str">
            <v>15. MUNICIPALIDAD DISTRITAL DE SAN ANDRES DE TUPICOCHA</v>
          </cell>
          <cell r="LA165"/>
          <cell r="LB165"/>
          <cell r="LC165" t="str">
            <v>15. MUNICIPALIDAD DISTRITAL DE HUANGASCAR</v>
          </cell>
          <cell r="LD165"/>
          <cell r="LE165"/>
          <cell r="LF165"/>
          <cell r="LG165"/>
          <cell r="LH165"/>
          <cell r="LI165"/>
          <cell r="LJ165"/>
          <cell r="LK165"/>
          <cell r="LL165"/>
          <cell r="LM165"/>
          <cell r="LN165"/>
          <cell r="LO165"/>
          <cell r="LP165"/>
          <cell r="LQ165"/>
          <cell r="LR165"/>
          <cell r="LS165"/>
          <cell r="LT165"/>
          <cell r="LU165"/>
          <cell r="LV165"/>
          <cell r="LW165"/>
          <cell r="LX165"/>
          <cell r="LY165"/>
          <cell r="LZ165"/>
          <cell r="MA165"/>
          <cell r="MB165"/>
          <cell r="MC165" t="str">
            <v>15. MUNICIPALIDAD DISTRITAL DE VILQUE</v>
          </cell>
          <cell r="MD165" t="str">
            <v>15. MUNICIPALIDAD DISTRITAL DE TIRAPATA</v>
          </cell>
          <cell r="ME165"/>
          <cell r="MF165"/>
          <cell r="MG165"/>
          <cell r="MH165"/>
          <cell r="MI165"/>
          <cell r="MJ165"/>
          <cell r="MK165"/>
          <cell r="ML165"/>
          <cell r="MM165"/>
          <cell r="MN165"/>
          <cell r="MO165"/>
          <cell r="MP165"/>
          <cell r="MQ165"/>
          <cell r="MR165"/>
          <cell r="MS165"/>
          <cell r="MT165"/>
          <cell r="MU165"/>
          <cell r="MV165"/>
          <cell r="MW165"/>
          <cell r="MX165"/>
          <cell r="MY165"/>
          <cell r="MZ165"/>
          <cell r="NA165"/>
          <cell r="NB165"/>
          <cell r="NC165"/>
          <cell r="ND165"/>
          <cell r="NE165"/>
          <cell r="NF165"/>
          <cell r="NG165"/>
          <cell r="NH165"/>
          <cell r="NI165"/>
          <cell r="NJ165"/>
          <cell r="NK165"/>
          <cell r="NL165"/>
          <cell r="NM165"/>
          <cell r="NN165"/>
          <cell r="NO165"/>
          <cell r="NP165"/>
          <cell r="NQ165"/>
          <cell r="NR165"/>
          <cell r="NS165"/>
          <cell r="NT165"/>
          <cell r="NU165"/>
          <cell r="NV165"/>
          <cell r="NW165"/>
          <cell r="NX165"/>
          <cell r="NY165"/>
          <cell r="NZ165"/>
          <cell r="OA165"/>
          <cell r="OB165"/>
          <cell r="OC165"/>
          <cell r="OD165"/>
          <cell r="OE165"/>
          <cell r="OF165"/>
          <cell r="OG165"/>
          <cell r="OH165"/>
          <cell r="OI165"/>
          <cell r="OJ165"/>
          <cell r="OK165"/>
          <cell r="OL165"/>
          <cell r="OM165"/>
          <cell r="ON165"/>
          <cell r="OO165"/>
          <cell r="OP165"/>
          <cell r="OQ165"/>
          <cell r="OR165"/>
          <cell r="OS165"/>
          <cell r="OT165"/>
          <cell r="OU165"/>
          <cell r="OV165"/>
          <cell r="OW165"/>
          <cell r="OX165"/>
          <cell r="OY165"/>
          <cell r="OZ165"/>
          <cell r="PA165"/>
          <cell r="PB165"/>
          <cell r="PC165"/>
          <cell r="PD165"/>
          <cell r="PE165"/>
          <cell r="PF165"/>
          <cell r="PG165"/>
          <cell r="PH165"/>
          <cell r="PI165"/>
          <cell r="PJ165"/>
          <cell r="PK165"/>
          <cell r="PL165"/>
          <cell r="PM165"/>
          <cell r="PN165"/>
          <cell r="PO165"/>
          <cell r="PP165"/>
          <cell r="PQ165"/>
          <cell r="PR165"/>
          <cell r="PS165"/>
          <cell r="PT165"/>
          <cell r="PU165"/>
          <cell r="PV165"/>
          <cell r="PW165"/>
          <cell r="PX165"/>
          <cell r="PY165"/>
          <cell r="PZ165"/>
          <cell r="QA165"/>
          <cell r="QB165"/>
          <cell r="QC165"/>
          <cell r="QD165"/>
          <cell r="QE165"/>
          <cell r="QF165"/>
          <cell r="QG165"/>
          <cell r="QH165"/>
          <cell r="QI165"/>
          <cell r="QJ165"/>
        </row>
        <row r="166">
          <cell r="A166"/>
          <cell r="B166"/>
          <cell r="C166"/>
          <cell r="D166"/>
          <cell r="E166"/>
          <cell r="F166"/>
          <cell r="G166"/>
          <cell r="H166"/>
          <cell r="I166"/>
          <cell r="J166"/>
          <cell r="K166"/>
          <cell r="L166"/>
          <cell r="M166"/>
          <cell r="N166"/>
          <cell r="O166"/>
          <cell r="P166"/>
          <cell r="Q166"/>
          <cell r="R166"/>
          <cell r="S166" t="str">
            <v>016. CORTE SUPERIOR DE JUSTICIA DE CAJAMARCA</v>
          </cell>
          <cell r="T166"/>
          <cell r="U166"/>
          <cell r="V166"/>
          <cell r="W166"/>
          <cell r="X166"/>
          <cell r="Y166"/>
          <cell r="Z166"/>
          <cell r="AA166"/>
          <cell r="AB166"/>
          <cell r="AC166"/>
          <cell r="AD166"/>
          <cell r="AE166"/>
          <cell r="AF166" t="str">
            <v>033. FRENTE POLICIAL PUNO</v>
          </cell>
          <cell r="AG166"/>
          <cell r="AH166"/>
          <cell r="AI166"/>
          <cell r="AJ166"/>
          <cell r="AK166"/>
          <cell r="AL166"/>
          <cell r="AM166"/>
          <cell r="AN166"/>
          <cell r="AO166"/>
          <cell r="AP166"/>
          <cell r="AQ166"/>
          <cell r="AR166"/>
          <cell r="AS166" t="str">
            <v>116. COLEGIO MAYOR SECUNDARIO PRESIDENTE DEL PERU</v>
          </cell>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cell r="CO166"/>
          <cell r="CP166"/>
          <cell r="CQ166"/>
          <cell r="CR166"/>
          <cell r="CS166"/>
          <cell r="CT166"/>
          <cell r="CU166" t="str">
            <v>030. HOSPITAL DE EMERGENCIAS CASIMIRO ULLOA</v>
          </cell>
          <cell r="CV166"/>
          <cell r="CW166"/>
          <cell r="CX166"/>
          <cell r="CY166"/>
          <cell r="CZ166"/>
          <cell r="DA166"/>
          <cell r="DB166" t="str">
            <v>036. FONDO SIERRA AZUL</v>
          </cell>
          <cell r="DC166"/>
          <cell r="DD166"/>
          <cell r="DE166"/>
          <cell r="DF166"/>
          <cell r="DG166"/>
          <cell r="DH166"/>
          <cell r="DI166"/>
          <cell r="DJ166"/>
          <cell r="DK166"/>
          <cell r="DL166"/>
          <cell r="DM166"/>
          <cell r="DN166"/>
          <cell r="DO166"/>
          <cell r="DP166"/>
          <cell r="DQ166"/>
          <cell r="DR166"/>
          <cell r="DS166"/>
          <cell r="DT166"/>
          <cell r="DU166"/>
          <cell r="DV166"/>
          <cell r="DW166"/>
          <cell r="DX166"/>
          <cell r="DY166"/>
          <cell r="DZ166"/>
          <cell r="EA166"/>
          <cell r="EB166"/>
          <cell r="EC166"/>
          <cell r="ED166"/>
          <cell r="EE166"/>
          <cell r="EF166"/>
          <cell r="EG166"/>
          <cell r="EH166"/>
          <cell r="EI166"/>
          <cell r="EJ166"/>
          <cell r="EK166"/>
          <cell r="EL166"/>
          <cell r="EM166"/>
          <cell r="EN166"/>
          <cell r="EO166"/>
          <cell r="EP166"/>
          <cell r="EQ166"/>
          <cell r="ER166"/>
          <cell r="ES166"/>
          <cell r="ET166"/>
          <cell r="EU166"/>
          <cell r="EV166"/>
          <cell r="EW166" t="str">
            <v>403. HOSPITAL DE APOYO BAGUA</v>
          </cell>
          <cell r="EX166" t="str">
            <v>308. EDUCACION HUARI</v>
          </cell>
          <cell r="EY166" t="str">
            <v>306. EDUCACION AYMARAES</v>
          </cell>
          <cell r="EZ166" t="str">
            <v>309. UGEL LA UNIÓN</v>
          </cell>
          <cell r="FA166" t="str">
            <v>312. EDUCACION HUANCASANCOS</v>
          </cell>
          <cell r="FB166" t="str">
            <v>308. EDUCACION UGEL CELENDIN</v>
          </cell>
          <cell r="FC166" t="str">
            <v>311. UGEL DE CALCA</v>
          </cell>
          <cell r="FD166" t="str">
            <v>311. UGEL HUAYTARA</v>
          </cell>
          <cell r="FE166" t="str">
            <v>400. SALUD HUANUCO</v>
          </cell>
          <cell r="FF166" t="str">
            <v>406. RED DE SALUD ICA</v>
          </cell>
          <cell r="FG166" t="str">
            <v>311. EDUCACIÓN PANGOA</v>
          </cell>
          <cell r="FH166" t="str">
            <v>311. EDUCACION JULCAN</v>
          </cell>
          <cell r="FI166"/>
          <cell r="FJ166" t="str">
            <v>401. SALUD YURIMAGUAS</v>
          </cell>
          <cell r="FK166"/>
          <cell r="FL166"/>
          <cell r="FM166"/>
          <cell r="FN166" t="str">
            <v>308. EDUCACION UGEL AYABACA</v>
          </cell>
          <cell r="FO166" t="str">
            <v>309. EDUCACION CARABAYA - MACUSANI</v>
          </cell>
          <cell r="FP166" t="str">
            <v>306. EDUCACION RIOJA</v>
          </cell>
          <cell r="FQ166"/>
          <cell r="FR166"/>
          <cell r="FS166" t="str">
            <v>401. HOSPITAL REGIONAL DE PUCALLPA</v>
          </cell>
          <cell r="FT166" t="str">
            <v>402. SERVICIOS BASICOS DE SALUD CAÑETE-YAUYOS</v>
          </cell>
          <cell r="FU166"/>
          <cell r="FV166"/>
          <cell r="FW166" t="str">
            <v>16. MUNICIPALIDAD DISTRITAL DE OLLEROS</v>
          </cell>
          <cell r="FX166"/>
          <cell r="FY166"/>
          <cell r="FZ166"/>
          <cell r="GA166" t="str">
            <v>16. MUNICIPALIDAD DISTRITAL DE SAN CRISTOBAL</v>
          </cell>
          <cell r="GB166"/>
          <cell r="GC166"/>
          <cell r="GD166"/>
          <cell r="GE166"/>
          <cell r="GF166"/>
          <cell r="GG166"/>
          <cell r="GH166"/>
          <cell r="GI166"/>
          <cell r="GJ166"/>
          <cell r="GK166"/>
          <cell r="GL166"/>
          <cell r="GM166" t="str">
            <v>16. MUNICIPALIDAD DISTRITAL DE UCO</v>
          </cell>
          <cell r="GN166"/>
          <cell r="GO166"/>
          <cell r="GP166"/>
          <cell r="GQ166"/>
          <cell r="GR166"/>
          <cell r="GS166"/>
          <cell r="GT166"/>
          <cell r="GU166"/>
          <cell r="GV166"/>
          <cell r="GW166"/>
          <cell r="GX166"/>
          <cell r="GY166" t="str">
            <v>16. MUNICIPALIDAD DISTRITAL DE TALAVERA</v>
          </cell>
          <cell r="GZ166"/>
          <cell r="HA166" t="str">
            <v>16. MUNICIPALIDAD DISTRITAL DE TORAYA</v>
          </cell>
          <cell r="HB166"/>
          <cell r="HC166"/>
          <cell r="HD166"/>
          <cell r="HE166" t="str">
            <v>16. MUNICIPALIDAD DISTRITAL DE SABANDIA</v>
          </cell>
          <cell r="HF166"/>
          <cell r="HG166"/>
          <cell r="HH166"/>
          <cell r="HI166" t="str">
            <v>16. MUNICIPALIDAD DISTRITAL DE TAPAY</v>
          </cell>
          <cell r="HJ166"/>
          <cell r="HK166"/>
          <cell r="HL166"/>
          <cell r="HM166" t="str">
            <v>16. MUNICIPALIDAD DISTRITAL DE ANDRES AVELINO CACERES DORREGARAY</v>
          </cell>
          <cell r="HN166"/>
          <cell r="HO166"/>
          <cell r="HP166"/>
          <cell r="HQ166"/>
          <cell r="HR166" t="str">
            <v>16. MUNICIPALIDAD DISTRITAL DE SAN JUAN</v>
          </cell>
          <cell r="HS166"/>
          <cell r="HT166"/>
          <cell r="HU166"/>
          <cell r="HV166"/>
          <cell r="HW166"/>
          <cell r="HX166"/>
          <cell r="HY166"/>
          <cell r="HZ166"/>
          <cell r="IA166" t="str">
            <v>16. MUNICIPALIDAD DISTRITAL DE SAN JUAN DE LICUPIS</v>
          </cell>
          <cell r="IB166"/>
          <cell r="IC166"/>
          <cell r="ID166"/>
          <cell r="IE166"/>
          <cell r="IF166"/>
          <cell r="IG166"/>
          <cell r="IH166"/>
          <cell r="II166"/>
          <cell r="IJ166"/>
          <cell r="IK166"/>
          <cell r="IL166"/>
          <cell r="IM166"/>
          <cell r="IN166"/>
          <cell r="IO166"/>
          <cell r="IP166"/>
          <cell r="IQ166"/>
          <cell r="IR166"/>
          <cell r="IS166"/>
          <cell r="IT166"/>
          <cell r="IU166"/>
          <cell r="IV166"/>
          <cell r="IW166"/>
          <cell r="IX166"/>
          <cell r="IY166" t="str">
            <v>16. MUNICIPALIDAD DISTRITAL DE VILCA</v>
          </cell>
          <cell r="IZ166"/>
          <cell r="JA166"/>
          <cell r="JB166"/>
          <cell r="JC166"/>
          <cell r="JD166" t="str">
            <v>16. MUNICIPALIDAD DISTRITAL DE TAMBO</v>
          </cell>
          <cell r="JE166" t="str">
            <v>18. MUNICIPALIDAD DISTRITAL DE TINTAY PUNCU</v>
          </cell>
          <cell r="JF166"/>
          <cell r="JG166"/>
          <cell r="JH166"/>
          <cell r="JI166"/>
          <cell r="JJ166"/>
          <cell r="JK166"/>
          <cell r="JL166"/>
          <cell r="JM166"/>
          <cell r="JN166"/>
          <cell r="JO166"/>
          <cell r="JP166"/>
          <cell r="JQ166"/>
          <cell r="JR166"/>
          <cell r="JS166"/>
          <cell r="JT166"/>
          <cell r="JU166"/>
          <cell r="JV166" t="str">
            <v>22. MUNICIPALIDAD DISTRITAL DE INGENIO</v>
          </cell>
          <cell r="JW166"/>
          <cell r="JX166"/>
          <cell r="JY166" t="str">
            <v>16. MUNICIPALIDAD DISTRITAL DE MASMA</v>
          </cell>
          <cell r="JZ166"/>
          <cell r="KA166"/>
          <cell r="KB166"/>
          <cell r="KC166"/>
          <cell r="KD166"/>
          <cell r="KE166"/>
          <cell r="KF166"/>
          <cell r="KG166"/>
          <cell r="KH166"/>
          <cell r="KI166"/>
          <cell r="KJ166"/>
          <cell r="KK166"/>
          <cell r="KL166"/>
          <cell r="KM166"/>
          <cell r="KN166"/>
          <cell r="KO166"/>
          <cell r="KP166"/>
          <cell r="KQ166" t="str">
            <v>16. MUNICIPALIDAD DISTRITAL DE CAYALTI</v>
          </cell>
          <cell r="KR166"/>
          <cell r="KS166"/>
          <cell r="KT166" t="str">
            <v>16. MUNICIPALIDAD DISTRITAL DE LINCE</v>
          </cell>
          <cell r="KU166"/>
          <cell r="KV166"/>
          <cell r="KW166"/>
          <cell r="KX166" t="str">
            <v>16. MUNICIPALIDAD DISTRITAL DE ZUÑIGA</v>
          </cell>
          <cell r="KY166"/>
          <cell r="KZ166" t="str">
            <v>16. MUNICIPALIDAD DISTRITAL DE SAN ANTONIO</v>
          </cell>
          <cell r="LA166"/>
          <cell r="LB166"/>
          <cell r="LC166" t="str">
            <v>16. MUNICIPALIDAD DISTRITAL DE HUANTAN</v>
          </cell>
          <cell r="LD166"/>
          <cell r="LE166"/>
          <cell r="LF166"/>
          <cell r="LG166"/>
          <cell r="LH166"/>
          <cell r="LI166"/>
          <cell r="LJ166"/>
          <cell r="LK166"/>
          <cell r="LL166"/>
          <cell r="LM166"/>
          <cell r="LN166"/>
          <cell r="LO166"/>
          <cell r="LP166"/>
          <cell r="LQ166"/>
          <cell r="LR166"/>
          <cell r="LS166"/>
          <cell r="LT166"/>
          <cell r="LU166"/>
          <cell r="LV166"/>
          <cell r="LW166"/>
          <cell r="LX166"/>
          <cell r="LY166"/>
          <cell r="LZ166"/>
          <cell r="MA166"/>
          <cell r="MB166"/>
          <cell r="MC166"/>
          <cell r="MD166"/>
          <cell r="ME166"/>
          <cell r="MF166"/>
          <cell r="MG166"/>
          <cell r="MH166"/>
          <cell r="MI166"/>
          <cell r="MJ166"/>
          <cell r="MK166"/>
          <cell r="ML166"/>
          <cell r="MM166"/>
          <cell r="MN166"/>
          <cell r="MO166"/>
          <cell r="MP166"/>
          <cell r="MQ166"/>
          <cell r="MR166"/>
          <cell r="MS166"/>
          <cell r="MT166"/>
          <cell r="MU166"/>
          <cell r="MV166"/>
          <cell r="MW166"/>
          <cell r="MX166"/>
          <cell r="MY166"/>
          <cell r="MZ166"/>
          <cell r="NA166"/>
          <cell r="NB166"/>
          <cell r="NC166"/>
          <cell r="ND166"/>
          <cell r="NE166"/>
          <cell r="NF166"/>
          <cell r="NG166"/>
          <cell r="NH166"/>
          <cell r="NI166"/>
          <cell r="NJ166"/>
          <cell r="NK166"/>
          <cell r="NL166"/>
          <cell r="NM166"/>
          <cell r="NN166"/>
          <cell r="NO166"/>
          <cell r="NP166"/>
          <cell r="NQ166"/>
          <cell r="NR166"/>
          <cell r="NS166"/>
          <cell r="NT166"/>
          <cell r="NU166"/>
          <cell r="NV166"/>
          <cell r="NW166"/>
          <cell r="NX166"/>
          <cell r="NY166"/>
          <cell r="NZ166"/>
          <cell r="OA166"/>
          <cell r="OB166"/>
          <cell r="OC166"/>
          <cell r="OD166"/>
          <cell r="OE166"/>
          <cell r="OF166"/>
          <cell r="OG166"/>
          <cell r="OH166"/>
          <cell r="OI166"/>
          <cell r="OJ166"/>
          <cell r="OK166"/>
          <cell r="OL166"/>
          <cell r="OM166"/>
          <cell r="ON166"/>
          <cell r="OO166"/>
          <cell r="OP166"/>
          <cell r="OQ166"/>
          <cell r="OR166"/>
          <cell r="OS166"/>
          <cell r="OT166"/>
          <cell r="OU166"/>
          <cell r="OV166"/>
          <cell r="OW166"/>
          <cell r="OX166"/>
          <cell r="OY166"/>
          <cell r="OZ166"/>
          <cell r="PA166"/>
          <cell r="PB166"/>
          <cell r="PC166"/>
          <cell r="PD166"/>
          <cell r="PE166"/>
          <cell r="PF166"/>
          <cell r="PG166"/>
          <cell r="PH166"/>
          <cell r="PI166"/>
          <cell r="PJ166"/>
          <cell r="PK166"/>
          <cell r="PL166"/>
          <cell r="PM166"/>
          <cell r="PN166"/>
          <cell r="PO166"/>
          <cell r="PP166"/>
          <cell r="PQ166"/>
          <cell r="PR166"/>
          <cell r="PS166"/>
          <cell r="PT166"/>
          <cell r="PU166"/>
          <cell r="PV166"/>
          <cell r="PW166"/>
          <cell r="PX166"/>
          <cell r="PY166"/>
          <cell r="PZ166"/>
          <cell r="QA166"/>
          <cell r="QB166"/>
          <cell r="QC166"/>
          <cell r="QD166"/>
          <cell r="QE166"/>
          <cell r="QF166"/>
          <cell r="QG166"/>
          <cell r="QH166"/>
          <cell r="QI166"/>
          <cell r="QJ166"/>
        </row>
        <row r="167">
          <cell r="A167"/>
          <cell r="B167"/>
          <cell r="C167"/>
          <cell r="D167"/>
          <cell r="E167"/>
          <cell r="F167"/>
          <cell r="G167"/>
          <cell r="H167"/>
          <cell r="I167"/>
          <cell r="J167"/>
          <cell r="K167"/>
          <cell r="L167"/>
          <cell r="M167"/>
          <cell r="N167"/>
          <cell r="O167"/>
          <cell r="P167"/>
          <cell r="Q167"/>
          <cell r="R167"/>
          <cell r="S167" t="str">
            <v>017. CORTE SUPERIOR DE JUSTICIA DE PUNO</v>
          </cell>
          <cell r="T167"/>
          <cell r="U167"/>
          <cell r="V167"/>
          <cell r="W167"/>
          <cell r="X167"/>
          <cell r="Y167"/>
          <cell r="Z167"/>
          <cell r="AA167"/>
          <cell r="AB167"/>
          <cell r="AC167"/>
          <cell r="AD167"/>
          <cell r="AE167"/>
          <cell r="AF167" t="str">
            <v>034. REGIÓN POLICIAL LORETO</v>
          </cell>
          <cell r="AG167"/>
          <cell r="AH167"/>
          <cell r="AI167"/>
          <cell r="AJ167"/>
          <cell r="AK167"/>
          <cell r="AL167"/>
          <cell r="AM167"/>
          <cell r="AN167"/>
          <cell r="AO167"/>
          <cell r="AP167"/>
          <cell r="AQ167"/>
          <cell r="AR167"/>
          <cell r="AS167" t="str">
            <v>117. PROGRAMA NACIONAL DE BECAS Y CREDITO EDUCATIVO</v>
          </cell>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cell r="CO167"/>
          <cell r="CP167"/>
          <cell r="CQ167"/>
          <cell r="CR167"/>
          <cell r="CS167"/>
          <cell r="CT167"/>
          <cell r="CU167" t="str">
            <v>031. HOSPITAL DE EMERGENCIAS PEDIÁTRICAS</v>
          </cell>
          <cell r="CV167"/>
          <cell r="CW167"/>
          <cell r="CX167"/>
          <cell r="CY167"/>
          <cell r="CZ167"/>
          <cell r="DA167"/>
          <cell r="DB167"/>
          <cell r="DC167"/>
          <cell r="DD167"/>
          <cell r="DE167"/>
          <cell r="DF167"/>
          <cell r="DG167"/>
          <cell r="DH167"/>
          <cell r="DI167"/>
          <cell r="DJ167"/>
          <cell r="DK167"/>
          <cell r="DL167"/>
          <cell r="DM167"/>
          <cell r="DN167"/>
          <cell r="DO167"/>
          <cell r="DP167"/>
          <cell r="DQ167"/>
          <cell r="DR167"/>
          <cell r="DS167"/>
          <cell r="DT167"/>
          <cell r="DU167"/>
          <cell r="DV167"/>
          <cell r="DW167"/>
          <cell r="DX167"/>
          <cell r="DY167"/>
          <cell r="DZ167"/>
          <cell r="EA167"/>
          <cell r="EB167"/>
          <cell r="EC167"/>
          <cell r="ED167"/>
          <cell r="EE167"/>
          <cell r="EF167"/>
          <cell r="EG167"/>
          <cell r="EH167"/>
          <cell r="EI167"/>
          <cell r="EJ167"/>
          <cell r="EK167"/>
          <cell r="EL167"/>
          <cell r="EM167"/>
          <cell r="EN167"/>
          <cell r="EO167"/>
          <cell r="EP167"/>
          <cell r="EQ167"/>
          <cell r="ER167"/>
          <cell r="ES167"/>
          <cell r="ET167"/>
          <cell r="EU167"/>
          <cell r="EV167"/>
          <cell r="EW167" t="str">
            <v>404. SALUD UTCUBAMBA</v>
          </cell>
          <cell r="EX167" t="str">
            <v>309. EDUCACION PALLASCA</v>
          </cell>
          <cell r="EY167" t="str">
            <v>307. EDUCACION ABANCAY</v>
          </cell>
          <cell r="EZ167" t="str">
            <v>310. UGEL CAYLLOMA</v>
          </cell>
          <cell r="FA167" t="str">
            <v>400. SALUD AYACUCHO</v>
          </cell>
          <cell r="FB167" t="str">
            <v>309. EDUCACION UGEL CAJAMARCA</v>
          </cell>
          <cell r="FC167" t="str">
            <v>312. UGEL CUSCO</v>
          </cell>
          <cell r="FD167" t="str">
            <v>312. UGEL TAYACAJA</v>
          </cell>
          <cell r="FE167" t="str">
            <v>401. SALUD TINGO MARIA</v>
          </cell>
          <cell r="FF167" t="str">
            <v>407. HOSPITAL DE APOYO DE PALPA</v>
          </cell>
          <cell r="FG167" t="str">
            <v>312. EDUCACIÓN RÍO TAMBO</v>
          </cell>
          <cell r="FH167" t="str">
            <v>312. EDUCACION VIRÚ</v>
          </cell>
          <cell r="FI167"/>
          <cell r="FJ167" t="str">
            <v>402. HOSPITAL DE APOYO IQUITOS</v>
          </cell>
          <cell r="FK167"/>
          <cell r="FL167"/>
          <cell r="FM167"/>
          <cell r="FN167" t="str">
            <v>309. UNIDAD DE GESTION EDUCATIVA LOCAL - UGEL HUANCABAMBA</v>
          </cell>
          <cell r="FO167" t="str">
            <v>310. EDUCACION SANDIA</v>
          </cell>
          <cell r="FP167" t="str">
            <v>307. EDUCACION BELLAVISTA</v>
          </cell>
          <cell r="FQ167"/>
          <cell r="FR167"/>
          <cell r="FS167" t="str">
            <v>402. HOSPITAL AMAZONICO</v>
          </cell>
          <cell r="FT167" t="str">
            <v>403. HOSPITAL DE APOYO REZOLA</v>
          </cell>
          <cell r="FU167"/>
          <cell r="FV167"/>
          <cell r="FW167" t="str">
            <v>17. MUNICIPALIDAD DISTRITAL DE QUINJALCA</v>
          </cell>
          <cell r="FX167"/>
          <cell r="FY167"/>
          <cell r="FZ167"/>
          <cell r="GA167" t="str">
            <v>17. MUNICIPALIDAD DISTRITAL DE SAN FRANCISCO DEL YESO</v>
          </cell>
          <cell r="GB167"/>
          <cell r="GC167"/>
          <cell r="GD167"/>
          <cell r="GE167"/>
          <cell r="GF167"/>
          <cell r="GG167"/>
          <cell r="GH167"/>
          <cell r="GI167"/>
          <cell r="GJ167"/>
          <cell r="GK167"/>
          <cell r="GL167"/>
          <cell r="GM167"/>
          <cell r="GN167"/>
          <cell r="GO167"/>
          <cell r="GP167"/>
          <cell r="GQ167"/>
          <cell r="GR167"/>
          <cell r="GS167"/>
          <cell r="GT167"/>
          <cell r="GU167"/>
          <cell r="GV167"/>
          <cell r="GW167"/>
          <cell r="GX167"/>
          <cell r="GY167" t="str">
            <v>17. MUNICIPALIDAD DISTRITAL DE TUMAY HUARACA</v>
          </cell>
          <cell r="GZ167"/>
          <cell r="HA167" t="str">
            <v>17. MUNICIPALIDAD DISTRITAL DE YANACA</v>
          </cell>
          <cell r="HB167"/>
          <cell r="HC167"/>
          <cell r="HD167"/>
          <cell r="HE167" t="str">
            <v>17. MUNICIPALIDAD DISTRITAL DE SACHACA</v>
          </cell>
          <cell r="HF167"/>
          <cell r="HG167"/>
          <cell r="HH167"/>
          <cell r="HI167" t="str">
            <v>17. MUNICIPALIDAD DISTRITAL DE TISCO</v>
          </cell>
          <cell r="HJ167"/>
          <cell r="HK167"/>
          <cell r="HL167"/>
          <cell r="HM167"/>
          <cell r="HN167"/>
          <cell r="HO167"/>
          <cell r="HP167"/>
          <cell r="HQ167"/>
          <cell r="HR167" t="str">
            <v>17. MUNICIPALIDAD DISTRITAL DE SAN PEDRO</v>
          </cell>
          <cell r="HS167"/>
          <cell r="HT167"/>
          <cell r="HU167"/>
          <cell r="HV167"/>
          <cell r="HW167"/>
          <cell r="HX167"/>
          <cell r="HY167"/>
          <cell r="HZ167"/>
          <cell r="IA167" t="str">
            <v>17. MUNICIPALIDAD DISTRITAL DE TACABAMBA</v>
          </cell>
          <cell r="IB167"/>
          <cell r="IC167"/>
          <cell r="ID167"/>
          <cell r="IE167"/>
          <cell r="IF167"/>
          <cell r="IG167"/>
          <cell r="IH167"/>
          <cell r="II167"/>
          <cell r="IJ167"/>
          <cell r="IK167"/>
          <cell r="IL167"/>
          <cell r="IM167"/>
          <cell r="IN167"/>
          <cell r="IO167"/>
          <cell r="IP167"/>
          <cell r="IQ167"/>
          <cell r="IR167"/>
          <cell r="IS167"/>
          <cell r="IT167"/>
          <cell r="IU167"/>
          <cell r="IV167"/>
          <cell r="IW167"/>
          <cell r="IX167"/>
          <cell r="IY167" t="str">
            <v>17. MUNICIPALIDAD DISTRITAL DE YAULI</v>
          </cell>
          <cell r="IZ167"/>
          <cell r="JA167"/>
          <cell r="JB167"/>
          <cell r="JC167"/>
          <cell r="JD167"/>
          <cell r="JE167" t="str">
            <v>19. MUNICIPALIDAD DISTRITAL DE QUICHUAS</v>
          </cell>
          <cell r="JF167"/>
          <cell r="JG167"/>
          <cell r="JH167"/>
          <cell r="JI167"/>
          <cell r="JJ167"/>
          <cell r="JK167"/>
          <cell r="JL167"/>
          <cell r="JM167"/>
          <cell r="JN167"/>
          <cell r="JO167"/>
          <cell r="JP167"/>
          <cell r="JQ167"/>
          <cell r="JR167"/>
          <cell r="JS167"/>
          <cell r="JT167"/>
          <cell r="JU167"/>
          <cell r="JV167" t="str">
            <v>24. MUNICIPALIDAD DISTRITAL DE PARIAHUANCA</v>
          </cell>
          <cell r="JW167"/>
          <cell r="JX167"/>
          <cell r="JY167" t="str">
            <v>17. MUNICIPALIDAD DISTRITAL DE MASMA CHICCHE</v>
          </cell>
          <cell r="JZ167"/>
          <cell r="KA167"/>
          <cell r="KB167"/>
          <cell r="KC167"/>
          <cell r="KD167"/>
          <cell r="KE167"/>
          <cell r="KF167"/>
          <cell r="KG167"/>
          <cell r="KH167"/>
          <cell r="KI167"/>
          <cell r="KJ167"/>
          <cell r="KK167"/>
          <cell r="KL167"/>
          <cell r="KM167"/>
          <cell r="KN167"/>
          <cell r="KO167"/>
          <cell r="KP167"/>
          <cell r="KQ167" t="str">
            <v>17. MUNICIPALIDAD DISTRITAL DE PATAPO</v>
          </cell>
          <cell r="KR167"/>
          <cell r="KS167"/>
          <cell r="KT167" t="str">
            <v>17. MUNICIPALIDAD DISTRITAL DE LOS OLIVOS</v>
          </cell>
          <cell r="KU167"/>
          <cell r="KV167"/>
          <cell r="KW167"/>
          <cell r="KX167"/>
          <cell r="KY167"/>
          <cell r="KZ167" t="str">
            <v>17. MUNICIPALIDAD DISTRITAL DE SAN BARTOLOME</v>
          </cell>
          <cell r="LA167"/>
          <cell r="LB167"/>
          <cell r="LC167" t="str">
            <v>17. MUNICIPALIDAD DISTRITAL DE HUAÑEC</v>
          </cell>
          <cell r="LD167"/>
          <cell r="LE167"/>
          <cell r="LF167"/>
          <cell r="LG167"/>
          <cell r="LH167"/>
          <cell r="LI167"/>
          <cell r="LJ167"/>
          <cell r="LK167"/>
          <cell r="LL167"/>
          <cell r="LM167"/>
          <cell r="LN167"/>
          <cell r="LO167"/>
          <cell r="LP167"/>
          <cell r="LQ167"/>
          <cell r="LR167"/>
          <cell r="LS167"/>
          <cell r="LT167"/>
          <cell r="LU167"/>
          <cell r="LV167"/>
          <cell r="LW167"/>
          <cell r="LX167"/>
          <cell r="LY167"/>
          <cell r="LZ167"/>
          <cell r="MA167"/>
          <cell r="MB167"/>
          <cell r="MC167"/>
          <cell r="MD167"/>
          <cell r="ME167"/>
          <cell r="MF167"/>
          <cell r="MG167"/>
          <cell r="MH167"/>
          <cell r="MI167"/>
          <cell r="MJ167"/>
          <cell r="MK167"/>
          <cell r="ML167"/>
          <cell r="MM167"/>
          <cell r="MN167"/>
          <cell r="MO167"/>
          <cell r="MP167"/>
          <cell r="MQ167"/>
          <cell r="MR167"/>
          <cell r="MS167"/>
          <cell r="MT167"/>
          <cell r="MU167"/>
          <cell r="MV167"/>
          <cell r="MW167"/>
          <cell r="MX167"/>
          <cell r="MY167"/>
          <cell r="MZ167"/>
          <cell r="NA167"/>
          <cell r="NB167"/>
          <cell r="NC167"/>
          <cell r="ND167"/>
          <cell r="NE167"/>
          <cell r="NF167"/>
          <cell r="NG167"/>
          <cell r="NH167"/>
          <cell r="NI167"/>
          <cell r="NJ167"/>
          <cell r="NK167"/>
          <cell r="NL167"/>
          <cell r="NM167"/>
          <cell r="NN167"/>
          <cell r="NO167"/>
          <cell r="NP167"/>
          <cell r="NQ167"/>
          <cell r="NR167"/>
          <cell r="NS167"/>
          <cell r="NT167"/>
          <cell r="NU167"/>
          <cell r="NV167"/>
          <cell r="NW167"/>
          <cell r="NX167"/>
          <cell r="NY167"/>
          <cell r="NZ167"/>
          <cell r="OA167"/>
          <cell r="OB167"/>
          <cell r="OC167"/>
          <cell r="OD167"/>
          <cell r="OE167"/>
          <cell r="OF167"/>
          <cell r="OG167"/>
          <cell r="OH167"/>
          <cell r="OI167"/>
          <cell r="OJ167"/>
          <cell r="OK167"/>
          <cell r="OL167"/>
          <cell r="OM167"/>
          <cell r="ON167"/>
          <cell r="OO167"/>
          <cell r="OP167"/>
          <cell r="OQ167"/>
          <cell r="OR167"/>
          <cell r="OS167"/>
          <cell r="OT167"/>
          <cell r="OU167"/>
          <cell r="OV167"/>
          <cell r="OW167"/>
          <cell r="OX167"/>
          <cell r="OY167"/>
          <cell r="OZ167"/>
          <cell r="PA167"/>
          <cell r="PB167"/>
          <cell r="PC167"/>
          <cell r="PD167"/>
          <cell r="PE167"/>
          <cell r="PF167"/>
          <cell r="PG167"/>
          <cell r="PH167"/>
          <cell r="PI167"/>
          <cell r="PJ167"/>
          <cell r="PK167"/>
          <cell r="PL167"/>
          <cell r="PM167"/>
          <cell r="PN167"/>
          <cell r="PO167"/>
          <cell r="PP167"/>
          <cell r="PQ167"/>
          <cell r="PR167"/>
          <cell r="PS167"/>
          <cell r="PT167"/>
          <cell r="PU167"/>
          <cell r="PV167"/>
          <cell r="PW167"/>
          <cell r="PX167"/>
          <cell r="PY167"/>
          <cell r="PZ167"/>
          <cell r="QA167"/>
          <cell r="QB167"/>
          <cell r="QC167"/>
          <cell r="QD167"/>
          <cell r="QE167"/>
          <cell r="QF167"/>
          <cell r="QG167"/>
          <cell r="QH167"/>
          <cell r="QI167"/>
          <cell r="QJ167"/>
        </row>
        <row r="168">
          <cell r="A168"/>
          <cell r="B168"/>
          <cell r="C168"/>
          <cell r="D168"/>
          <cell r="E168"/>
          <cell r="F168"/>
          <cell r="G168"/>
          <cell r="H168"/>
          <cell r="I168"/>
          <cell r="J168"/>
          <cell r="K168"/>
          <cell r="L168"/>
          <cell r="M168"/>
          <cell r="N168"/>
          <cell r="O168"/>
          <cell r="P168"/>
          <cell r="Q168"/>
          <cell r="R168"/>
          <cell r="S168" t="str">
            <v>018. CORTE SUPERIOR DE JUSTICIA DE SAN MARTIN</v>
          </cell>
          <cell r="T168"/>
          <cell r="U168"/>
          <cell r="V168"/>
          <cell r="W168"/>
          <cell r="X168"/>
          <cell r="Y168"/>
          <cell r="Z168"/>
          <cell r="AA168"/>
          <cell r="AB168"/>
          <cell r="AC168"/>
          <cell r="AD168"/>
          <cell r="AE168"/>
          <cell r="AF168" t="str">
            <v>035. REGIÓN POLICIAL HUÁNUCO - SAN MARTÍN - UCAYALI</v>
          </cell>
          <cell r="AG168"/>
          <cell r="AH168"/>
          <cell r="AI168"/>
          <cell r="AJ168"/>
          <cell r="AK168"/>
          <cell r="AL168"/>
          <cell r="AM168"/>
          <cell r="AN168"/>
          <cell r="AO168"/>
          <cell r="AP168"/>
          <cell r="AQ168"/>
          <cell r="AR168"/>
          <cell r="AS168" t="str">
            <v>118. MEJORAMIENTO DE LA CALIDAD DE LA EDUCACION BASICA Y SUPERIOR</v>
          </cell>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cell r="CO168"/>
          <cell r="CP168"/>
          <cell r="CQ168"/>
          <cell r="CR168"/>
          <cell r="CS168"/>
          <cell r="CT168"/>
          <cell r="CU168" t="str">
            <v>032. HOSPITAL NACIONAL VÍCTOR LARCO HERRERA</v>
          </cell>
          <cell r="CV168"/>
          <cell r="CW168"/>
          <cell r="CX168"/>
          <cell r="CY168"/>
          <cell r="CZ168"/>
          <cell r="DA168"/>
          <cell r="DB168"/>
          <cell r="DC168"/>
          <cell r="DD168"/>
          <cell r="DE168"/>
          <cell r="DF168"/>
          <cell r="DG168"/>
          <cell r="DH168"/>
          <cell r="DI168"/>
          <cell r="DJ168"/>
          <cell r="DK168"/>
          <cell r="DL168"/>
          <cell r="DM168"/>
          <cell r="DN168"/>
          <cell r="DO168"/>
          <cell r="DP168"/>
          <cell r="DQ168"/>
          <cell r="DR168"/>
          <cell r="DS168"/>
          <cell r="DT168"/>
          <cell r="DU168"/>
          <cell r="DV168"/>
          <cell r="DW168"/>
          <cell r="DX168"/>
          <cell r="DY168"/>
          <cell r="DZ168"/>
          <cell r="EA168"/>
          <cell r="EB168"/>
          <cell r="EC168"/>
          <cell r="ED168"/>
          <cell r="EE168"/>
          <cell r="EF168"/>
          <cell r="EG168"/>
          <cell r="EH168"/>
          <cell r="EI168"/>
          <cell r="EJ168"/>
          <cell r="EK168"/>
          <cell r="EL168"/>
          <cell r="EM168"/>
          <cell r="EN168"/>
          <cell r="EO168"/>
          <cell r="EP168"/>
          <cell r="EQ168"/>
          <cell r="ER168"/>
          <cell r="ES168"/>
          <cell r="ET168"/>
          <cell r="EU168"/>
          <cell r="EV168"/>
          <cell r="EW168" t="str">
            <v>405. SALUD CONDORCANQUI</v>
          </cell>
          <cell r="EX168" t="str">
            <v>310. EDUCACION CASMA</v>
          </cell>
          <cell r="EY168" t="str">
            <v>308. EDUCACION ANTABAMBA</v>
          </cell>
          <cell r="EZ168" t="str">
            <v>311. UGEL LA JOYA</v>
          </cell>
          <cell r="FA168" t="str">
            <v>401. HOSPITAL HUAMANGA</v>
          </cell>
          <cell r="FB168" t="str">
            <v>310. EDUCACION UGEL SAN MARCOS</v>
          </cell>
          <cell r="FC168" t="str">
            <v>313. EDUCACIÓN CANAS</v>
          </cell>
          <cell r="FD168" t="str">
            <v>313. UGEL CASTROVIRREYNA</v>
          </cell>
          <cell r="FE168" t="str">
            <v>402. HOSPITAL HERMILIO VALDIZAN</v>
          </cell>
          <cell r="FF168"/>
          <cell r="FG168" t="str">
            <v>400. DIRECCION REGIONAL DE SALUD JUNIN</v>
          </cell>
          <cell r="FH168" t="str">
            <v>313. EDUCACION EL PORVENIR</v>
          </cell>
          <cell r="FI168"/>
          <cell r="FJ168" t="str">
            <v>403. HOSPITAL REGIONAL LORETO</v>
          </cell>
          <cell r="FK168"/>
          <cell r="FL168"/>
          <cell r="FM168"/>
          <cell r="FN168" t="str">
            <v>310. EDUCACION UGEL HUARMACA</v>
          </cell>
          <cell r="FO168" t="str">
            <v>311. UGEL PUNO</v>
          </cell>
          <cell r="FP168" t="str">
            <v>400. SALUD SAN MARTIN</v>
          </cell>
          <cell r="FQ168"/>
          <cell r="FR168"/>
          <cell r="FS168" t="str">
            <v>403. DIRECCION DE RED DE SALUD Nº 03 ATALAYA</v>
          </cell>
          <cell r="FT168" t="str">
            <v>404. HOSPITAL BARRANCA-CAJATAMBO Y SERVICIOS BASICOS DE SALUD</v>
          </cell>
          <cell r="FU168"/>
          <cell r="FV168"/>
          <cell r="FW168" t="str">
            <v>18. MUNICIPALIDAD DISTRITAL DE SAN FRANCISCO DE DAGUAS</v>
          </cell>
          <cell r="FX168"/>
          <cell r="FY168"/>
          <cell r="FZ168"/>
          <cell r="GA168" t="str">
            <v>18. MUNICIPALIDAD DISTRITAL DE SAN JERONIMO</v>
          </cell>
          <cell r="GB168"/>
          <cell r="GC168"/>
          <cell r="GD168"/>
          <cell r="GE168"/>
          <cell r="GF168"/>
          <cell r="GG168"/>
          <cell r="GH168"/>
          <cell r="GI168"/>
          <cell r="GJ168"/>
          <cell r="GK168"/>
          <cell r="GL168"/>
          <cell r="GM168"/>
          <cell r="GN168"/>
          <cell r="GO168"/>
          <cell r="GP168"/>
          <cell r="GQ168"/>
          <cell r="GR168"/>
          <cell r="GS168"/>
          <cell r="GT168"/>
          <cell r="GU168"/>
          <cell r="GV168"/>
          <cell r="GW168"/>
          <cell r="GX168"/>
          <cell r="GY168" t="str">
            <v>18. MUNICIPALIDAD DISTRITAL DE TURPO</v>
          </cell>
          <cell r="GZ168"/>
          <cell r="HA168"/>
          <cell r="HB168"/>
          <cell r="HC168"/>
          <cell r="HD168"/>
          <cell r="HE168" t="str">
            <v>18. MUNICIPALIDAD DISTRITAL DE SAN JUAN DE SIGUAS</v>
          </cell>
          <cell r="HF168"/>
          <cell r="HG168"/>
          <cell r="HH168"/>
          <cell r="HI168" t="str">
            <v>18. MUNICIPALIDAD DISTRITAL DE TUTI</v>
          </cell>
          <cell r="HJ168"/>
          <cell r="HK168"/>
          <cell r="HL168"/>
          <cell r="HM168"/>
          <cell r="HN168"/>
          <cell r="HO168"/>
          <cell r="HP168"/>
          <cell r="HQ168"/>
          <cell r="HR168" t="str">
            <v>18. MUNICIPALIDAD DISTRITAL DE SAN PEDRO DE PALCO</v>
          </cell>
          <cell r="HS168"/>
          <cell r="HT168"/>
          <cell r="HU168"/>
          <cell r="HV168"/>
          <cell r="HW168"/>
          <cell r="HX168"/>
          <cell r="HY168"/>
          <cell r="HZ168"/>
          <cell r="IA168" t="str">
            <v>18. MUNICIPALIDAD DISTRITAL DE TOCMOCHE</v>
          </cell>
          <cell r="IB168"/>
          <cell r="IC168"/>
          <cell r="ID168"/>
          <cell r="IE168"/>
          <cell r="IF168"/>
          <cell r="IG168"/>
          <cell r="IH168"/>
          <cell r="II168"/>
          <cell r="IJ168"/>
          <cell r="IK168"/>
          <cell r="IL168"/>
          <cell r="IM168"/>
          <cell r="IN168"/>
          <cell r="IO168"/>
          <cell r="IP168"/>
          <cell r="IQ168"/>
          <cell r="IR168"/>
          <cell r="IS168"/>
          <cell r="IT168"/>
          <cell r="IU168"/>
          <cell r="IV168"/>
          <cell r="IW168"/>
          <cell r="IX168"/>
          <cell r="IY168" t="str">
            <v>18. MUNICIPALIDAD DISTRITAL DE ASCENSION</v>
          </cell>
          <cell r="IZ168"/>
          <cell r="JA168"/>
          <cell r="JB168"/>
          <cell r="JC168"/>
          <cell r="JD168"/>
          <cell r="JE168" t="str">
            <v>20. MUNICIPALIDAD DISTRITAL DE ANDAYMARCA</v>
          </cell>
          <cell r="JF168"/>
          <cell r="JG168"/>
          <cell r="JH168"/>
          <cell r="JI168"/>
          <cell r="JJ168"/>
          <cell r="JK168"/>
          <cell r="JL168"/>
          <cell r="JM168"/>
          <cell r="JN168"/>
          <cell r="JO168"/>
          <cell r="JP168"/>
          <cell r="JQ168"/>
          <cell r="JR168"/>
          <cell r="JS168"/>
          <cell r="JT168"/>
          <cell r="JU168"/>
          <cell r="JV168" t="str">
            <v>25. MUNICIPALIDAD DISTRITAL DE PILCOMAYO</v>
          </cell>
          <cell r="JW168"/>
          <cell r="JX168"/>
          <cell r="JY168" t="str">
            <v>18. MUNICIPALIDAD DISTRITAL DE MOLINOS</v>
          </cell>
          <cell r="JZ168"/>
          <cell r="KA168"/>
          <cell r="KB168"/>
          <cell r="KC168"/>
          <cell r="KD168"/>
          <cell r="KE168"/>
          <cell r="KF168"/>
          <cell r="KG168"/>
          <cell r="KH168"/>
          <cell r="KI168"/>
          <cell r="KJ168"/>
          <cell r="KK168"/>
          <cell r="KL168"/>
          <cell r="KM168"/>
          <cell r="KN168"/>
          <cell r="KO168"/>
          <cell r="KP168"/>
          <cell r="KQ168" t="str">
            <v>18. MUNICIPALIDAD DISTRITAL DE POMALCA</v>
          </cell>
          <cell r="KR168"/>
          <cell r="KS168"/>
          <cell r="KT168" t="str">
            <v>18. MUNICIPALIDAD DISTRITAL DE LURIGANCHO</v>
          </cell>
          <cell r="KU168"/>
          <cell r="KV168"/>
          <cell r="KW168"/>
          <cell r="KX168"/>
          <cell r="KY168"/>
          <cell r="KZ168" t="str">
            <v>18. MUNICIPALIDAD DISTRITAL DE SAN DAMIAN</v>
          </cell>
          <cell r="LA168"/>
          <cell r="LB168"/>
          <cell r="LC168" t="str">
            <v>18. MUNICIPALIDAD DISTRITAL DE LARAOS</v>
          </cell>
          <cell r="LD168"/>
          <cell r="LE168"/>
          <cell r="LF168"/>
          <cell r="LG168"/>
          <cell r="LH168"/>
          <cell r="LI168"/>
          <cell r="LJ168"/>
          <cell r="LK168"/>
          <cell r="LL168"/>
          <cell r="LM168"/>
          <cell r="LN168"/>
          <cell r="LO168"/>
          <cell r="LP168"/>
          <cell r="LQ168"/>
          <cell r="LR168"/>
          <cell r="LS168"/>
          <cell r="LT168"/>
          <cell r="LU168"/>
          <cell r="LV168"/>
          <cell r="LW168"/>
          <cell r="LX168"/>
          <cell r="LY168"/>
          <cell r="LZ168"/>
          <cell r="MA168"/>
          <cell r="MB168"/>
          <cell r="MC168"/>
          <cell r="MD168"/>
          <cell r="ME168"/>
          <cell r="MF168"/>
          <cell r="MG168"/>
          <cell r="MH168"/>
          <cell r="MI168"/>
          <cell r="MJ168"/>
          <cell r="MK168"/>
          <cell r="ML168"/>
          <cell r="MM168"/>
          <cell r="MN168"/>
          <cell r="MO168"/>
          <cell r="MP168"/>
          <cell r="MQ168"/>
          <cell r="MR168"/>
          <cell r="MS168"/>
          <cell r="MT168"/>
          <cell r="MU168"/>
          <cell r="MV168"/>
          <cell r="MW168"/>
          <cell r="MX168"/>
          <cell r="MY168"/>
          <cell r="MZ168"/>
          <cell r="NA168"/>
          <cell r="NB168"/>
          <cell r="NC168"/>
          <cell r="ND168"/>
          <cell r="NE168"/>
          <cell r="NF168"/>
          <cell r="NG168"/>
          <cell r="NH168"/>
          <cell r="NI168"/>
          <cell r="NJ168"/>
          <cell r="NK168"/>
          <cell r="NL168"/>
          <cell r="NM168"/>
          <cell r="NN168"/>
          <cell r="NO168"/>
          <cell r="NP168"/>
          <cell r="NQ168"/>
          <cell r="NR168"/>
          <cell r="NS168"/>
          <cell r="NT168"/>
          <cell r="NU168"/>
          <cell r="NV168"/>
          <cell r="NW168"/>
          <cell r="NX168"/>
          <cell r="NY168"/>
          <cell r="NZ168"/>
          <cell r="OA168"/>
          <cell r="OB168"/>
          <cell r="OC168"/>
          <cell r="OD168"/>
          <cell r="OE168"/>
          <cell r="OF168"/>
          <cell r="OG168"/>
          <cell r="OH168"/>
          <cell r="OI168"/>
          <cell r="OJ168"/>
          <cell r="OK168"/>
          <cell r="OL168"/>
          <cell r="OM168"/>
          <cell r="ON168"/>
          <cell r="OO168"/>
          <cell r="OP168"/>
          <cell r="OQ168"/>
          <cell r="OR168"/>
          <cell r="OS168"/>
          <cell r="OT168"/>
          <cell r="OU168"/>
          <cell r="OV168"/>
          <cell r="OW168"/>
          <cell r="OX168"/>
          <cell r="OY168"/>
          <cell r="OZ168"/>
          <cell r="PA168"/>
          <cell r="PB168"/>
          <cell r="PC168"/>
          <cell r="PD168"/>
          <cell r="PE168"/>
          <cell r="PF168"/>
          <cell r="PG168"/>
          <cell r="PH168"/>
          <cell r="PI168"/>
          <cell r="PJ168"/>
          <cell r="PK168"/>
          <cell r="PL168"/>
          <cell r="PM168"/>
          <cell r="PN168"/>
          <cell r="PO168"/>
          <cell r="PP168"/>
          <cell r="PQ168"/>
          <cell r="PR168"/>
          <cell r="PS168"/>
          <cell r="PT168"/>
          <cell r="PU168"/>
          <cell r="PV168"/>
          <cell r="PW168"/>
          <cell r="PX168"/>
          <cell r="PY168"/>
          <cell r="PZ168"/>
          <cell r="QA168"/>
          <cell r="QB168"/>
          <cell r="QC168"/>
          <cell r="QD168"/>
          <cell r="QE168"/>
          <cell r="QF168"/>
          <cell r="QG168"/>
          <cell r="QH168"/>
          <cell r="QI168"/>
          <cell r="QJ168"/>
        </row>
        <row r="169">
          <cell r="A169"/>
          <cell r="B169"/>
          <cell r="C169"/>
          <cell r="D169"/>
          <cell r="E169"/>
          <cell r="F169"/>
          <cell r="G169"/>
          <cell r="H169"/>
          <cell r="I169"/>
          <cell r="J169"/>
          <cell r="K169"/>
          <cell r="L169"/>
          <cell r="M169"/>
          <cell r="N169"/>
          <cell r="O169"/>
          <cell r="P169"/>
          <cell r="Q169"/>
          <cell r="R169"/>
          <cell r="S169" t="str">
            <v>019. CORTE SUPERIOR DE JUSTICIA DE AYACUCHO</v>
          </cell>
          <cell r="T169"/>
          <cell r="U169"/>
          <cell r="V169"/>
          <cell r="W169"/>
          <cell r="X169"/>
          <cell r="Y169"/>
          <cell r="Z169"/>
          <cell r="AA169"/>
          <cell r="AB169"/>
          <cell r="AC169"/>
          <cell r="AD169"/>
          <cell r="AE169"/>
          <cell r="AF169" t="str">
            <v>036. REGIÓN POLICIAL AYACUCHO - ICA</v>
          </cell>
          <cell r="AG169"/>
          <cell r="AH169"/>
          <cell r="AI169"/>
          <cell r="AJ169"/>
          <cell r="AK169"/>
          <cell r="AL169"/>
          <cell r="AM169"/>
          <cell r="AN169"/>
          <cell r="AO169"/>
          <cell r="AP169"/>
          <cell r="AQ169"/>
          <cell r="AR169"/>
          <cell r="AS169" t="str">
            <v>120. PROGRAMA NACIONAL DE DOTACION DE MATERIALES EDUCATIVOS</v>
          </cell>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cell r="CO169"/>
          <cell r="CP169"/>
          <cell r="CQ169"/>
          <cell r="CR169"/>
          <cell r="CS169"/>
          <cell r="CT169"/>
          <cell r="CU169" t="str">
            <v>033. HOSPITAL NACIONAL DOCENTE MADRE NIÑO - SAN BARTOLOMÉ</v>
          </cell>
          <cell r="CV169"/>
          <cell r="CW169"/>
          <cell r="CX169"/>
          <cell r="CY169"/>
          <cell r="CZ169"/>
          <cell r="DA169"/>
          <cell r="DB169"/>
          <cell r="DC169"/>
          <cell r="DD169"/>
          <cell r="DE169"/>
          <cell r="DF169"/>
          <cell r="DG169"/>
          <cell r="DH169"/>
          <cell r="DI169"/>
          <cell r="DJ169"/>
          <cell r="DK169"/>
          <cell r="DL169"/>
          <cell r="DM169"/>
          <cell r="DN169"/>
          <cell r="DO169"/>
          <cell r="DP169"/>
          <cell r="DQ169"/>
          <cell r="DR169"/>
          <cell r="DS169"/>
          <cell r="DT169"/>
          <cell r="DU169"/>
          <cell r="DV169"/>
          <cell r="DW169"/>
          <cell r="DX169"/>
          <cell r="DY169"/>
          <cell r="DZ169"/>
          <cell r="EA169"/>
          <cell r="EB169"/>
          <cell r="EC169"/>
          <cell r="ED169"/>
          <cell r="EE169"/>
          <cell r="EF169"/>
          <cell r="EG169"/>
          <cell r="EH169"/>
          <cell r="EI169"/>
          <cell r="EJ169"/>
          <cell r="EK169"/>
          <cell r="EL169"/>
          <cell r="EM169"/>
          <cell r="EN169"/>
          <cell r="EO169"/>
          <cell r="EP169"/>
          <cell r="EQ169"/>
          <cell r="ER169"/>
          <cell r="ES169"/>
          <cell r="ET169"/>
          <cell r="EU169"/>
          <cell r="EV169"/>
          <cell r="EW169"/>
          <cell r="EX169" t="str">
            <v>311. EDUCACION HUARAZ</v>
          </cell>
          <cell r="EY169" t="str">
            <v>400. SALUD APURIMAC</v>
          </cell>
          <cell r="EZ169" t="str">
            <v>400. SALUD AREQUIPA</v>
          </cell>
          <cell r="FA169" t="str">
            <v>402. SALUD SUR AYACUCHO</v>
          </cell>
          <cell r="FB169" t="str">
            <v>311. EDUCACION UGEL CONTUMAZA</v>
          </cell>
          <cell r="FC169" t="str">
            <v>314. EDUCACIÓN ACOMAYO</v>
          </cell>
          <cell r="FD169" t="str">
            <v>314. UGEL CHURCAMPA</v>
          </cell>
          <cell r="FE169" t="str">
            <v>403. SALUD LEONCIO PRADO</v>
          </cell>
          <cell r="FF169"/>
          <cell r="FG169" t="str">
            <v>401. SALUD DANIEL ALCIDES CARRION</v>
          </cell>
          <cell r="FH169" t="str">
            <v>314. EDUCACION LA ESPERANZA</v>
          </cell>
          <cell r="FI169"/>
          <cell r="FJ169" t="str">
            <v>404. RED DE SALUD DATEM DEL MARAÑON</v>
          </cell>
          <cell r="FK169"/>
          <cell r="FL169"/>
          <cell r="FM169"/>
          <cell r="FN169" t="str">
            <v>400. SALUD PIURA</v>
          </cell>
          <cell r="FO169" t="str">
            <v>312. EDUCACION LAMPA</v>
          </cell>
          <cell r="FP169" t="str">
            <v>401. SALUD ALTO MAYO</v>
          </cell>
          <cell r="FQ169"/>
          <cell r="FR169"/>
          <cell r="FS169" t="str">
            <v>404. DIRECCION DE RED DE SALUD Nº 04 AGUAYTIA - SAN ALEJANDRO</v>
          </cell>
          <cell r="FT169" t="str">
            <v>405. HOSPITAL CHANCAY Y SERVICIOS BASICOS DE SALUD</v>
          </cell>
          <cell r="FU169"/>
          <cell r="FV169"/>
          <cell r="FW169" t="str">
            <v>19. MUNICIPALIDAD DISTRITAL DE SAN ISIDRO DE MAINO</v>
          </cell>
          <cell r="FX169"/>
          <cell r="FY169"/>
          <cell r="FZ169"/>
          <cell r="GA169" t="str">
            <v>19. MUNICIPALIDAD DISTRITAL DE SAN JUAN DE LOPECANCHA</v>
          </cell>
          <cell r="GB169"/>
          <cell r="GC169"/>
          <cell r="GD169"/>
          <cell r="GE169"/>
          <cell r="GF169"/>
          <cell r="GG169"/>
          <cell r="GH169"/>
          <cell r="GI169"/>
          <cell r="GJ169"/>
          <cell r="GK169"/>
          <cell r="GL169"/>
          <cell r="GM169"/>
          <cell r="GN169"/>
          <cell r="GO169"/>
          <cell r="GP169"/>
          <cell r="GQ169"/>
          <cell r="GR169"/>
          <cell r="GS169"/>
          <cell r="GT169"/>
          <cell r="GU169"/>
          <cell r="GV169"/>
          <cell r="GW169"/>
          <cell r="GX169"/>
          <cell r="GY169" t="str">
            <v>19. MUNICIPALIDAD DISTRITAL DE KAQUIABAMBA</v>
          </cell>
          <cell r="GZ169"/>
          <cell r="HA169"/>
          <cell r="HB169"/>
          <cell r="HC169"/>
          <cell r="HD169"/>
          <cell r="HE169" t="str">
            <v>19. MUNICIPALIDAD DISTRITAL DE SAN JUAN DE TARUCANI</v>
          </cell>
          <cell r="HF169"/>
          <cell r="HG169"/>
          <cell r="HH169"/>
          <cell r="HI169" t="str">
            <v>19. MUNICIPALIDAD DISTRITAL DE YANQUE</v>
          </cell>
          <cell r="HJ169"/>
          <cell r="HK169"/>
          <cell r="HL169"/>
          <cell r="HM169"/>
          <cell r="HN169"/>
          <cell r="HO169"/>
          <cell r="HP169"/>
          <cell r="HQ169"/>
          <cell r="HR169" t="str">
            <v>19. MUNICIPALIDAD DISTRITAL DE SANCOS</v>
          </cell>
          <cell r="HS169"/>
          <cell r="HT169"/>
          <cell r="HU169"/>
          <cell r="HV169"/>
          <cell r="HW169"/>
          <cell r="HX169"/>
          <cell r="HY169"/>
          <cell r="HZ169"/>
          <cell r="IA169" t="str">
            <v>19. MUNICIPALIDAD DISTRITAL DE CHALAMARCA</v>
          </cell>
          <cell r="IB169"/>
          <cell r="IC169"/>
          <cell r="ID169"/>
          <cell r="IE169"/>
          <cell r="IF169"/>
          <cell r="IG169"/>
          <cell r="IH169"/>
          <cell r="II169"/>
          <cell r="IJ169"/>
          <cell r="IK169"/>
          <cell r="IL169"/>
          <cell r="IM169"/>
          <cell r="IN169"/>
          <cell r="IO169"/>
          <cell r="IP169"/>
          <cell r="IQ169"/>
          <cell r="IR169"/>
          <cell r="IS169"/>
          <cell r="IT169"/>
          <cell r="IU169"/>
          <cell r="IV169"/>
          <cell r="IW169"/>
          <cell r="IX169"/>
          <cell r="IY169" t="str">
            <v>19. MUNICIPALIDAD DISTRITAL DE HUANDO</v>
          </cell>
          <cell r="IZ169"/>
          <cell r="JA169"/>
          <cell r="JB169"/>
          <cell r="JC169"/>
          <cell r="JD169"/>
          <cell r="JE169" t="str">
            <v>21. MUNICIPALIDAD DISTRITAL DE ROBLE</v>
          </cell>
          <cell r="JF169"/>
          <cell r="JG169"/>
          <cell r="JH169"/>
          <cell r="JI169"/>
          <cell r="JJ169"/>
          <cell r="JK169"/>
          <cell r="JL169"/>
          <cell r="JM169"/>
          <cell r="JN169"/>
          <cell r="JO169"/>
          <cell r="JP169"/>
          <cell r="JQ169"/>
          <cell r="JR169"/>
          <cell r="JS169"/>
          <cell r="JT169"/>
          <cell r="JU169"/>
          <cell r="JV169" t="str">
            <v>26. MUNICIPALIDAD DISTRITAL DE PUCARA</v>
          </cell>
          <cell r="JW169"/>
          <cell r="JX169"/>
          <cell r="JY169" t="str">
            <v>19. MUNICIPALIDAD DISTRITAL DE MONOBAMBA</v>
          </cell>
          <cell r="JZ169"/>
          <cell r="KA169"/>
          <cell r="KB169"/>
          <cell r="KC169"/>
          <cell r="KD169"/>
          <cell r="KE169"/>
          <cell r="KF169"/>
          <cell r="KG169"/>
          <cell r="KH169"/>
          <cell r="KI169"/>
          <cell r="KJ169"/>
          <cell r="KK169"/>
          <cell r="KL169"/>
          <cell r="KM169"/>
          <cell r="KN169"/>
          <cell r="KO169"/>
          <cell r="KP169"/>
          <cell r="KQ169" t="str">
            <v>19. MUNICIPALIDAD DISTRITAL DE PUCALA</v>
          </cell>
          <cell r="KR169"/>
          <cell r="KS169"/>
          <cell r="KT169" t="str">
            <v>19. MUNICIPALIDAD DISTRITAL DE LURIN</v>
          </cell>
          <cell r="KU169"/>
          <cell r="KV169"/>
          <cell r="KW169"/>
          <cell r="KX169"/>
          <cell r="KY169"/>
          <cell r="KZ169" t="str">
            <v>19. MUNICIPALIDAD DISTRITAL DE SAN JUAN DE IRIS</v>
          </cell>
          <cell r="LA169"/>
          <cell r="LB169"/>
          <cell r="LC169" t="str">
            <v>19. MUNICIPALIDAD DISTRITAL DE LINCHA</v>
          </cell>
          <cell r="LD169"/>
          <cell r="LE169"/>
          <cell r="LF169"/>
          <cell r="LG169"/>
          <cell r="LH169"/>
          <cell r="LI169"/>
          <cell r="LJ169"/>
          <cell r="LK169"/>
          <cell r="LL169"/>
          <cell r="LM169"/>
          <cell r="LN169"/>
          <cell r="LO169"/>
          <cell r="LP169"/>
          <cell r="LQ169"/>
          <cell r="LR169"/>
          <cell r="LS169"/>
          <cell r="LT169"/>
          <cell r="LU169"/>
          <cell r="LV169"/>
          <cell r="LW169"/>
          <cell r="LX169"/>
          <cell r="LY169"/>
          <cell r="LZ169"/>
          <cell r="MA169"/>
          <cell r="MB169"/>
          <cell r="MC169"/>
          <cell r="MD169"/>
          <cell r="ME169"/>
          <cell r="MF169"/>
          <cell r="MG169"/>
          <cell r="MH169"/>
          <cell r="MI169"/>
          <cell r="MJ169"/>
          <cell r="MK169"/>
          <cell r="ML169"/>
          <cell r="MM169"/>
          <cell r="MN169"/>
          <cell r="MO169"/>
          <cell r="MP169"/>
          <cell r="MQ169"/>
          <cell r="MR169"/>
          <cell r="MS169"/>
          <cell r="MT169"/>
          <cell r="MU169"/>
          <cell r="MV169"/>
          <cell r="MW169"/>
          <cell r="MX169"/>
          <cell r="MY169"/>
          <cell r="MZ169"/>
          <cell r="NA169"/>
          <cell r="NB169"/>
          <cell r="NC169"/>
          <cell r="ND169"/>
          <cell r="NE169"/>
          <cell r="NF169"/>
          <cell r="NG169"/>
          <cell r="NH169"/>
          <cell r="NI169"/>
          <cell r="NJ169"/>
          <cell r="NK169"/>
          <cell r="NL169"/>
          <cell r="NM169"/>
          <cell r="NN169"/>
          <cell r="NO169"/>
          <cell r="NP169"/>
          <cell r="NQ169"/>
          <cell r="NR169"/>
          <cell r="NS169"/>
          <cell r="NT169"/>
          <cell r="NU169"/>
          <cell r="NV169"/>
          <cell r="NW169"/>
          <cell r="NX169"/>
          <cell r="NY169"/>
          <cell r="NZ169"/>
          <cell r="OA169"/>
          <cell r="OB169"/>
          <cell r="OC169"/>
          <cell r="OD169"/>
          <cell r="OE169"/>
          <cell r="OF169"/>
          <cell r="OG169"/>
          <cell r="OH169"/>
          <cell r="OI169"/>
          <cell r="OJ169"/>
          <cell r="OK169"/>
          <cell r="OL169"/>
          <cell r="OM169"/>
          <cell r="ON169"/>
          <cell r="OO169"/>
          <cell r="OP169"/>
          <cell r="OQ169"/>
          <cell r="OR169"/>
          <cell r="OS169"/>
          <cell r="OT169"/>
          <cell r="OU169"/>
          <cell r="OV169"/>
          <cell r="OW169"/>
          <cell r="OX169"/>
          <cell r="OY169"/>
          <cell r="OZ169"/>
          <cell r="PA169"/>
          <cell r="PB169"/>
          <cell r="PC169"/>
          <cell r="PD169"/>
          <cell r="PE169"/>
          <cell r="PF169"/>
          <cell r="PG169"/>
          <cell r="PH169"/>
          <cell r="PI169"/>
          <cell r="PJ169"/>
          <cell r="PK169"/>
          <cell r="PL169"/>
          <cell r="PM169"/>
          <cell r="PN169"/>
          <cell r="PO169"/>
          <cell r="PP169"/>
          <cell r="PQ169"/>
          <cell r="PR169"/>
          <cell r="PS169"/>
          <cell r="PT169"/>
          <cell r="PU169"/>
          <cell r="PV169"/>
          <cell r="PW169"/>
          <cell r="PX169"/>
          <cell r="PY169"/>
          <cell r="PZ169"/>
          <cell r="QA169"/>
          <cell r="QB169"/>
          <cell r="QC169"/>
          <cell r="QD169"/>
          <cell r="QE169"/>
          <cell r="QF169"/>
          <cell r="QG169"/>
          <cell r="QH169"/>
          <cell r="QI169"/>
          <cell r="QJ169"/>
        </row>
        <row r="170">
          <cell r="A170"/>
          <cell r="B170"/>
          <cell r="C170"/>
          <cell r="D170"/>
          <cell r="E170"/>
          <cell r="F170"/>
          <cell r="G170"/>
          <cell r="H170"/>
          <cell r="I170"/>
          <cell r="J170"/>
          <cell r="K170"/>
          <cell r="L170"/>
          <cell r="M170"/>
          <cell r="N170"/>
          <cell r="O170"/>
          <cell r="P170"/>
          <cell r="Q170"/>
          <cell r="R170"/>
          <cell r="S170" t="str">
            <v>020. CORTE SUPERIOR DE JUSTICIA DE LIMA ESTE</v>
          </cell>
          <cell r="T170"/>
          <cell r="U170"/>
          <cell r="V170"/>
          <cell r="W170"/>
          <cell r="X170"/>
          <cell r="Y170"/>
          <cell r="Z170"/>
          <cell r="AA170"/>
          <cell r="AB170"/>
          <cell r="AC170"/>
          <cell r="AD170"/>
          <cell r="AE170"/>
          <cell r="AF170" t="str">
            <v>037. PERÚ SEGURO 2025</v>
          </cell>
          <cell r="AG170"/>
          <cell r="AH170"/>
          <cell r="AI170"/>
          <cell r="AJ170"/>
          <cell r="AK170"/>
          <cell r="AL170"/>
          <cell r="AM170"/>
          <cell r="AN170"/>
          <cell r="AO170"/>
          <cell r="AP170"/>
          <cell r="AQ170"/>
          <cell r="AR170"/>
          <cell r="AS170" t="str">
            <v>122. ESCUELA NACIONAL SUPERIOR DE BALLET</v>
          </cell>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cell r="CO170"/>
          <cell r="CP170"/>
          <cell r="CQ170"/>
          <cell r="CR170"/>
          <cell r="CS170"/>
          <cell r="CT170"/>
          <cell r="CU170" t="str">
            <v>036. HOSPITAL CARLOS LANFRANCO LA HOZ</v>
          </cell>
          <cell r="CV170"/>
          <cell r="CW170"/>
          <cell r="CX170"/>
          <cell r="CY170"/>
          <cell r="CZ170"/>
          <cell r="DA170"/>
          <cell r="DB170"/>
          <cell r="DC170"/>
          <cell r="DD170"/>
          <cell r="DE170"/>
          <cell r="DF170"/>
          <cell r="DG170"/>
          <cell r="DH170"/>
          <cell r="DI170"/>
          <cell r="DJ170"/>
          <cell r="DK170"/>
          <cell r="DL170"/>
          <cell r="DM170"/>
          <cell r="DN170"/>
          <cell r="DO170"/>
          <cell r="DP170"/>
          <cell r="DQ170"/>
          <cell r="DR170"/>
          <cell r="DS170"/>
          <cell r="DT170"/>
          <cell r="DU170"/>
          <cell r="DV170"/>
          <cell r="DW170"/>
          <cell r="DX170"/>
          <cell r="DY170"/>
          <cell r="DZ170"/>
          <cell r="EA170"/>
          <cell r="EB170"/>
          <cell r="EC170"/>
          <cell r="ED170"/>
          <cell r="EE170"/>
          <cell r="EF170"/>
          <cell r="EG170"/>
          <cell r="EH170"/>
          <cell r="EI170"/>
          <cell r="EJ170"/>
          <cell r="EK170"/>
          <cell r="EL170"/>
          <cell r="EM170"/>
          <cell r="EN170"/>
          <cell r="EO170"/>
          <cell r="EP170"/>
          <cell r="EQ170"/>
          <cell r="ER170"/>
          <cell r="ES170"/>
          <cell r="ET170"/>
          <cell r="EU170"/>
          <cell r="EV170"/>
          <cell r="EW170"/>
          <cell r="EX170" t="str">
            <v>312. EDUCACION ANTONIO RAIMONDI</v>
          </cell>
          <cell r="EY170" t="str">
            <v>401. SALUD CHANKA</v>
          </cell>
          <cell r="EZ170" t="str">
            <v>401. HOSPITAL GOYENECHE</v>
          </cell>
          <cell r="FA170" t="str">
            <v>403. SALUD CENTRO AYACUCHO</v>
          </cell>
          <cell r="FB170" t="str">
            <v>312. EDUCACION UGEL SAN MIGUEL</v>
          </cell>
          <cell r="FC170" t="str">
            <v>315. EDUCACIÓN ANTA</v>
          </cell>
          <cell r="FD170" t="str">
            <v>400. SALUD HUANCAVELICA</v>
          </cell>
          <cell r="FE170" t="str">
            <v>404. RED DE SALUD HUANUCO</v>
          </cell>
          <cell r="FF170"/>
          <cell r="FG170" t="str">
            <v>402. SALUD EL CARMEN</v>
          </cell>
          <cell r="FH170" t="str">
            <v>315. EDUCACION TRUJILLO NOR OESTE</v>
          </cell>
          <cell r="FI170"/>
          <cell r="FJ170" t="str">
            <v>405. HOSPITAL SANTA GEMA DE YURIMAGUAS</v>
          </cell>
          <cell r="FK170"/>
          <cell r="FL170"/>
          <cell r="FM170"/>
          <cell r="FN170" t="str">
            <v>401. SALUD LUCIANO CASTILLO COLONNA</v>
          </cell>
          <cell r="FO170" t="str">
            <v>313. EDUCACION MOHO</v>
          </cell>
          <cell r="FP170" t="str">
            <v>402. SALUD HUALLAGA CENTRAL</v>
          </cell>
          <cell r="FQ170"/>
          <cell r="FR170"/>
          <cell r="FS170" t="str">
            <v>405. RED DE SALUD Nº 01 CORONEL PORTILLO</v>
          </cell>
          <cell r="FT170" t="str">
            <v>406. SERVICIOS BASICOS DE SALUD CHILCA - MALA</v>
          </cell>
          <cell r="FU170"/>
          <cell r="FV170"/>
          <cell r="FW170" t="str">
            <v>20. MUNICIPALIDAD DISTRITAL DE SOLOCO</v>
          </cell>
          <cell r="FX170"/>
          <cell r="FY170"/>
          <cell r="FZ170"/>
          <cell r="GA170" t="str">
            <v>20. MUNICIPALIDAD DISTRITAL DE SANTA CATALINA</v>
          </cell>
          <cell r="GB170"/>
          <cell r="GC170"/>
          <cell r="GD170"/>
          <cell r="GE170"/>
          <cell r="GF170"/>
          <cell r="GG170"/>
          <cell r="GH170"/>
          <cell r="GI170"/>
          <cell r="GJ170"/>
          <cell r="GK170"/>
          <cell r="GL170"/>
          <cell r="GM170"/>
          <cell r="GN170"/>
          <cell r="GO170"/>
          <cell r="GP170"/>
          <cell r="GQ170"/>
          <cell r="GR170"/>
          <cell r="GS170"/>
          <cell r="GT170"/>
          <cell r="GU170"/>
          <cell r="GV170"/>
          <cell r="GW170"/>
          <cell r="GX170"/>
          <cell r="GY170" t="str">
            <v>20. MUNICIPALIDAD DISTRITAL DE JOSE MARÍA ARGUEDAS</v>
          </cell>
          <cell r="GZ170"/>
          <cell r="HA170"/>
          <cell r="HB170"/>
          <cell r="HC170"/>
          <cell r="HD170"/>
          <cell r="HE170" t="str">
            <v>20. MUNICIPALIDAD DISTRITAL DE SANTA ISABEL DE SIGUAS</v>
          </cell>
          <cell r="HF170"/>
          <cell r="HG170"/>
          <cell r="HH170"/>
          <cell r="HI170" t="str">
            <v>20. MUNICIPALIDAD DISTRITAL DE MAJES</v>
          </cell>
          <cell r="HJ170"/>
          <cell r="HK170"/>
          <cell r="HL170"/>
          <cell r="HM170"/>
          <cell r="HN170"/>
          <cell r="HO170"/>
          <cell r="HP170"/>
          <cell r="HQ170"/>
          <cell r="HR170" t="str">
            <v>20. MUNICIPALIDAD DISTRITAL DE SANTA ANA DE HUAYCAHUACHO</v>
          </cell>
          <cell r="HS170"/>
          <cell r="HT170"/>
          <cell r="HU170"/>
          <cell r="HV170"/>
          <cell r="HW170"/>
          <cell r="HX170"/>
          <cell r="HY170"/>
          <cell r="HZ170"/>
          <cell r="IA170"/>
          <cell r="IB170"/>
          <cell r="IC170"/>
          <cell r="ID170"/>
          <cell r="IE170"/>
          <cell r="IF170"/>
          <cell r="IG170"/>
          <cell r="IH170"/>
          <cell r="II170"/>
          <cell r="IJ170"/>
          <cell r="IK170"/>
          <cell r="IL170"/>
          <cell r="IM170"/>
          <cell r="IN170"/>
          <cell r="IO170"/>
          <cell r="IP170"/>
          <cell r="IQ170"/>
          <cell r="IR170"/>
          <cell r="IS170"/>
          <cell r="IT170"/>
          <cell r="IU170"/>
          <cell r="IV170"/>
          <cell r="IW170"/>
          <cell r="IX170"/>
          <cell r="IY170"/>
          <cell r="IZ170"/>
          <cell r="JA170"/>
          <cell r="JB170"/>
          <cell r="JC170"/>
          <cell r="JD170"/>
          <cell r="JE170" t="str">
            <v>22. MUNICIPALIDAD DISTRITAL DE PICHOS</v>
          </cell>
          <cell r="JF170"/>
          <cell r="JG170"/>
          <cell r="JH170"/>
          <cell r="JI170"/>
          <cell r="JJ170"/>
          <cell r="JK170"/>
          <cell r="JL170"/>
          <cell r="JM170"/>
          <cell r="JN170"/>
          <cell r="JO170"/>
          <cell r="JP170"/>
          <cell r="JQ170"/>
          <cell r="JR170"/>
          <cell r="JS170"/>
          <cell r="JT170"/>
          <cell r="JU170"/>
          <cell r="JV170" t="str">
            <v>27. MUNICIPALIDAD DISTRITAL DE QUICHUAY</v>
          </cell>
          <cell r="JW170"/>
          <cell r="JX170"/>
          <cell r="JY170" t="str">
            <v>20. MUNICIPALIDAD DISTRITAL DE MUQUI</v>
          </cell>
          <cell r="JZ170"/>
          <cell r="KA170"/>
          <cell r="KB170"/>
          <cell r="KC170"/>
          <cell r="KD170"/>
          <cell r="KE170"/>
          <cell r="KF170"/>
          <cell r="KG170"/>
          <cell r="KH170"/>
          <cell r="KI170"/>
          <cell r="KJ170"/>
          <cell r="KK170"/>
          <cell r="KL170"/>
          <cell r="KM170"/>
          <cell r="KN170"/>
          <cell r="KO170"/>
          <cell r="KP170"/>
          <cell r="KQ170" t="str">
            <v>20. MUNICIPALIDAD DISTRITAL DE TUMAN</v>
          </cell>
          <cell r="KR170"/>
          <cell r="KS170"/>
          <cell r="KT170" t="str">
            <v>20. MUNICIPALIDAD DISTRITAL DE MAGDALENA DEL MAR</v>
          </cell>
          <cell r="KU170"/>
          <cell r="KV170"/>
          <cell r="KW170"/>
          <cell r="KX170"/>
          <cell r="KY170"/>
          <cell r="KZ170" t="str">
            <v>20. MUNICIPALIDAD DISTRITAL DE SAN JUAN DE TANTARANCHE</v>
          </cell>
          <cell r="LA170"/>
          <cell r="LB170"/>
          <cell r="LC170" t="str">
            <v>20. MUNICIPALIDAD DISTRITAL DE MADEAN</v>
          </cell>
          <cell r="LD170"/>
          <cell r="LE170"/>
          <cell r="LF170"/>
          <cell r="LG170"/>
          <cell r="LH170"/>
          <cell r="LI170"/>
          <cell r="LJ170"/>
          <cell r="LK170"/>
          <cell r="LL170"/>
          <cell r="LM170"/>
          <cell r="LN170"/>
          <cell r="LO170"/>
          <cell r="LP170"/>
          <cell r="LQ170"/>
          <cell r="LR170"/>
          <cell r="LS170"/>
          <cell r="LT170"/>
          <cell r="LU170"/>
          <cell r="LV170"/>
          <cell r="LW170"/>
          <cell r="LX170"/>
          <cell r="LY170"/>
          <cell r="LZ170"/>
          <cell r="MA170"/>
          <cell r="MB170"/>
          <cell r="MC170"/>
          <cell r="MD170"/>
          <cell r="ME170"/>
          <cell r="MF170"/>
          <cell r="MG170"/>
          <cell r="MH170"/>
          <cell r="MI170"/>
          <cell r="MJ170"/>
          <cell r="MK170"/>
          <cell r="ML170"/>
          <cell r="MM170"/>
          <cell r="MN170"/>
          <cell r="MO170"/>
          <cell r="MP170"/>
          <cell r="MQ170"/>
          <cell r="MR170"/>
          <cell r="MS170"/>
          <cell r="MT170"/>
          <cell r="MU170"/>
          <cell r="MV170"/>
          <cell r="MW170"/>
          <cell r="MX170"/>
          <cell r="MY170"/>
          <cell r="MZ170"/>
          <cell r="NA170"/>
          <cell r="NB170"/>
          <cell r="NC170"/>
          <cell r="ND170"/>
          <cell r="NE170"/>
          <cell r="NF170"/>
          <cell r="NG170"/>
          <cell r="NH170"/>
          <cell r="NI170"/>
          <cell r="NJ170"/>
          <cell r="NK170"/>
          <cell r="NL170"/>
          <cell r="NM170"/>
          <cell r="NN170"/>
          <cell r="NO170"/>
          <cell r="NP170"/>
          <cell r="NQ170"/>
          <cell r="NR170"/>
          <cell r="NS170"/>
          <cell r="NT170"/>
          <cell r="NU170"/>
          <cell r="NV170"/>
          <cell r="NW170"/>
          <cell r="NX170"/>
          <cell r="NY170"/>
          <cell r="NZ170"/>
          <cell r="OA170"/>
          <cell r="OB170"/>
          <cell r="OC170"/>
          <cell r="OD170"/>
          <cell r="OE170"/>
          <cell r="OF170"/>
          <cell r="OG170"/>
          <cell r="OH170"/>
          <cell r="OI170"/>
          <cell r="OJ170"/>
          <cell r="OK170"/>
          <cell r="OL170"/>
          <cell r="OM170"/>
          <cell r="ON170"/>
          <cell r="OO170"/>
          <cell r="OP170"/>
          <cell r="OQ170"/>
          <cell r="OR170"/>
          <cell r="OS170"/>
          <cell r="OT170"/>
          <cell r="OU170"/>
          <cell r="OV170"/>
          <cell r="OW170"/>
          <cell r="OX170"/>
          <cell r="OY170"/>
          <cell r="OZ170"/>
          <cell r="PA170"/>
          <cell r="PB170"/>
          <cell r="PC170"/>
          <cell r="PD170"/>
          <cell r="PE170"/>
          <cell r="PF170"/>
          <cell r="PG170"/>
          <cell r="PH170"/>
          <cell r="PI170"/>
          <cell r="PJ170"/>
          <cell r="PK170"/>
          <cell r="PL170"/>
          <cell r="PM170"/>
          <cell r="PN170"/>
          <cell r="PO170"/>
          <cell r="PP170"/>
          <cell r="PQ170"/>
          <cell r="PR170"/>
          <cell r="PS170"/>
          <cell r="PT170"/>
          <cell r="PU170"/>
          <cell r="PV170"/>
          <cell r="PW170"/>
          <cell r="PX170"/>
          <cell r="PY170"/>
          <cell r="PZ170"/>
          <cell r="QA170"/>
          <cell r="QB170"/>
          <cell r="QC170"/>
          <cell r="QD170"/>
          <cell r="QE170"/>
          <cell r="QF170"/>
          <cell r="QG170"/>
          <cell r="QH170"/>
          <cell r="QI170"/>
          <cell r="QJ170"/>
        </row>
        <row r="171">
          <cell r="A171"/>
          <cell r="B171"/>
          <cell r="C171"/>
          <cell r="D171"/>
          <cell r="E171"/>
          <cell r="F171"/>
          <cell r="G171"/>
          <cell r="H171"/>
          <cell r="I171"/>
          <cell r="J171"/>
          <cell r="K171"/>
          <cell r="L171"/>
          <cell r="M171"/>
          <cell r="N171"/>
          <cell r="O171"/>
          <cell r="P171"/>
          <cell r="Q171"/>
          <cell r="R171"/>
          <cell r="S171" t="str">
            <v>021. CORTE SUPERIOR DE JUSTICIA DE LIMA SUR</v>
          </cell>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t="str">
            <v>123. ESCUELA NACIONAL SUPERIOR DE ARTE DRAMÁTICO "GUILLERMO UGARTE CHAMORRO"</v>
          </cell>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cell r="CO171"/>
          <cell r="CP171"/>
          <cell r="CQ171"/>
          <cell r="CR171"/>
          <cell r="CS171"/>
          <cell r="CT171"/>
          <cell r="CU171" t="str">
            <v>042. HOSPITAL "JOSE AGURTO TELLO DE CHOSICA"</v>
          </cell>
          <cell r="CV171"/>
          <cell r="CW171"/>
          <cell r="CX171"/>
          <cell r="CY171"/>
          <cell r="CZ171"/>
          <cell r="DA171"/>
          <cell r="DB171"/>
          <cell r="DC171"/>
          <cell r="DD171"/>
          <cell r="DE171"/>
          <cell r="DF171"/>
          <cell r="DG171"/>
          <cell r="DH171"/>
          <cell r="DI171"/>
          <cell r="DJ171"/>
          <cell r="DK171"/>
          <cell r="DL171"/>
          <cell r="DM171"/>
          <cell r="DN171"/>
          <cell r="DO171"/>
          <cell r="DP171"/>
          <cell r="DQ171"/>
          <cell r="DR171"/>
          <cell r="DS171"/>
          <cell r="DT171"/>
          <cell r="DU171"/>
          <cell r="DV171"/>
          <cell r="DW171"/>
          <cell r="DX171"/>
          <cell r="DY171"/>
          <cell r="DZ171"/>
          <cell r="EA171"/>
          <cell r="EB171"/>
          <cell r="EC171"/>
          <cell r="ED171"/>
          <cell r="EE171"/>
          <cell r="EF171"/>
          <cell r="EG171"/>
          <cell r="EH171"/>
          <cell r="EI171"/>
          <cell r="EJ171"/>
          <cell r="EK171"/>
          <cell r="EL171"/>
          <cell r="EM171"/>
          <cell r="EN171"/>
          <cell r="EO171"/>
          <cell r="EP171"/>
          <cell r="EQ171"/>
          <cell r="ER171"/>
          <cell r="ES171"/>
          <cell r="ET171"/>
          <cell r="EU171"/>
          <cell r="EV171"/>
          <cell r="EW171"/>
          <cell r="EX171" t="str">
            <v>313. EDUCACION BOLOGNESI</v>
          </cell>
          <cell r="EY171" t="str">
            <v>402. HOSPITAL GUILLERMO DIAZ DE LA VEGA - ABANCAY</v>
          </cell>
          <cell r="EZ171" t="str">
            <v>402. HOSPITAL REGIONAL HONORIO DELGADO</v>
          </cell>
          <cell r="FA171" t="str">
            <v>404. SALUD SARA SARA</v>
          </cell>
          <cell r="FB171" t="str">
            <v>313. EDUCACION UGEL SAN PABLO</v>
          </cell>
          <cell r="FC171" t="str">
            <v>316. EDUCACIÓN PICHARI KIMBIRI VILLA VIRGEN</v>
          </cell>
          <cell r="FD171" t="str">
            <v>401. HOSPITAL DEPARTAMENTAL DE HUANCAVELICA</v>
          </cell>
          <cell r="FE171" t="str">
            <v>405. SALUD HUAMALÍES</v>
          </cell>
          <cell r="FF171"/>
          <cell r="FG171" t="str">
            <v>403. SALUD JAUJA</v>
          </cell>
          <cell r="FH171" t="str">
            <v>316. EDUCACION TRUJILLO SUR ESTE</v>
          </cell>
          <cell r="FI171"/>
          <cell r="FJ171" t="str">
            <v>406. SALUD UCAYALI - CONTAMANA</v>
          </cell>
          <cell r="FK171"/>
          <cell r="FL171"/>
          <cell r="FM171"/>
          <cell r="FN171" t="str">
            <v>402. HOSPITAL DE APOYO III SULLANA</v>
          </cell>
          <cell r="FO171" t="str">
            <v>314. EDUCACION CRUCERO</v>
          </cell>
          <cell r="FP171" t="str">
            <v>403. SALUD ALTO HUALLAGA</v>
          </cell>
          <cell r="FQ171"/>
          <cell r="FR171"/>
          <cell r="FS171"/>
          <cell r="FT171" t="str">
            <v>407. HOSPITAL HUARAL Y SERVICIOS BASICOS DE SALUD</v>
          </cell>
          <cell r="FU171"/>
          <cell r="FV171"/>
          <cell r="FW171" t="str">
            <v>21. MUNICIPALIDAD DISTRITAL DE SONCHE</v>
          </cell>
          <cell r="FX171"/>
          <cell r="FY171"/>
          <cell r="FZ171"/>
          <cell r="GA171" t="str">
            <v>21. MUNICIPALIDAD DISTRITAL DE SANTO TOMAS</v>
          </cell>
          <cell r="GB171"/>
          <cell r="GC171"/>
          <cell r="GD171"/>
          <cell r="GE171"/>
          <cell r="GF171"/>
          <cell r="GG171"/>
          <cell r="GH171"/>
          <cell r="GI171"/>
          <cell r="GJ171"/>
          <cell r="GK171"/>
          <cell r="GL171"/>
          <cell r="GM171"/>
          <cell r="GN171"/>
          <cell r="GO171"/>
          <cell r="GP171"/>
          <cell r="GQ171"/>
          <cell r="GR171"/>
          <cell r="GS171"/>
          <cell r="GT171"/>
          <cell r="GU171"/>
          <cell r="GV171"/>
          <cell r="GW171"/>
          <cell r="GX171"/>
          <cell r="GY171"/>
          <cell r="GZ171"/>
          <cell r="HA171"/>
          <cell r="HB171"/>
          <cell r="HC171"/>
          <cell r="HD171"/>
          <cell r="HE171" t="str">
            <v>21. MUNICIPALIDAD DISTRITAL DE SANTA RITA DE SIGUAS</v>
          </cell>
          <cell r="HF171"/>
          <cell r="HG171"/>
          <cell r="HH171"/>
          <cell r="HI171"/>
          <cell r="HJ171"/>
          <cell r="HK171"/>
          <cell r="HL171"/>
          <cell r="HM171"/>
          <cell r="HN171"/>
          <cell r="HO171"/>
          <cell r="HP171"/>
          <cell r="HQ171"/>
          <cell r="HR171" t="str">
            <v>21. MUNICIPALIDAD DISTRITAL DE SANTA LUCIA</v>
          </cell>
          <cell r="HS171"/>
          <cell r="HT171"/>
          <cell r="HU171"/>
          <cell r="HV171"/>
          <cell r="HW171"/>
          <cell r="HX171"/>
          <cell r="HY171"/>
          <cell r="HZ171"/>
          <cell r="IA171"/>
          <cell r="IB171"/>
          <cell r="IC171"/>
          <cell r="ID171"/>
          <cell r="IE171"/>
          <cell r="IF171"/>
          <cell r="IG171"/>
          <cell r="IH171"/>
          <cell r="II171"/>
          <cell r="IJ171"/>
          <cell r="IK171"/>
          <cell r="IL171"/>
          <cell r="IM171"/>
          <cell r="IN171"/>
          <cell r="IO171"/>
          <cell r="IP171"/>
          <cell r="IQ171"/>
          <cell r="IR171"/>
          <cell r="IS171"/>
          <cell r="IT171"/>
          <cell r="IU171"/>
          <cell r="IV171"/>
          <cell r="IW171"/>
          <cell r="IX171"/>
          <cell r="IY171"/>
          <cell r="IZ171"/>
          <cell r="JA171"/>
          <cell r="JB171"/>
          <cell r="JC171"/>
          <cell r="JD171"/>
          <cell r="JE171" t="str">
            <v>23. MUNICIPALIDAD DISTRITAL DE SANTIAGO DE TUCUMA</v>
          </cell>
          <cell r="JF171"/>
          <cell r="JG171"/>
          <cell r="JH171"/>
          <cell r="JI171"/>
          <cell r="JJ171"/>
          <cell r="JK171"/>
          <cell r="JL171"/>
          <cell r="JM171"/>
          <cell r="JN171"/>
          <cell r="JO171"/>
          <cell r="JP171"/>
          <cell r="JQ171"/>
          <cell r="JR171"/>
          <cell r="JS171"/>
          <cell r="JT171"/>
          <cell r="JU171"/>
          <cell r="JV171" t="str">
            <v>28. MUNICIPALIDAD DISTRITAL DE QUILCAS</v>
          </cell>
          <cell r="JW171"/>
          <cell r="JX171"/>
          <cell r="JY171" t="str">
            <v>21. MUNICIPALIDAD DISTRITAL DE MUQUIYAUYO</v>
          </cell>
          <cell r="JZ171"/>
          <cell r="KA171"/>
          <cell r="KB171"/>
          <cell r="KC171"/>
          <cell r="KD171"/>
          <cell r="KE171"/>
          <cell r="KF171"/>
          <cell r="KG171"/>
          <cell r="KH171"/>
          <cell r="KI171"/>
          <cell r="KJ171"/>
          <cell r="KK171"/>
          <cell r="KL171"/>
          <cell r="KM171"/>
          <cell r="KN171"/>
          <cell r="KO171"/>
          <cell r="KP171"/>
          <cell r="KQ171"/>
          <cell r="KR171"/>
          <cell r="KS171"/>
          <cell r="KT171" t="str">
            <v>21. MUNICIPALIDAD DISTRITAL DE PUEBLO LIBRE</v>
          </cell>
          <cell r="KU171"/>
          <cell r="KV171"/>
          <cell r="KW171"/>
          <cell r="KX171"/>
          <cell r="KY171"/>
          <cell r="KZ171" t="str">
            <v>21. MUNICIPALIDAD DISTRITAL DE SAN LORENZO DE QUINTI</v>
          </cell>
          <cell r="LA171"/>
          <cell r="LB171"/>
          <cell r="LC171" t="str">
            <v>21. MUNICIPALIDAD DISTRITAL DE MIRAFLORES</v>
          </cell>
          <cell r="LD171"/>
          <cell r="LE171"/>
          <cell r="LF171"/>
          <cell r="LG171"/>
          <cell r="LH171"/>
          <cell r="LI171"/>
          <cell r="LJ171"/>
          <cell r="LK171"/>
          <cell r="LL171"/>
          <cell r="LM171"/>
          <cell r="LN171"/>
          <cell r="LO171"/>
          <cell r="LP171"/>
          <cell r="LQ171"/>
          <cell r="LR171"/>
          <cell r="LS171"/>
          <cell r="LT171"/>
          <cell r="LU171"/>
          <cell r="LV171"/>
          <cell r="LW171"/>
          <cell r="LX171"/>
          <cell r="LY171"/>
          <cell r="LZ171"/>
          <cell r="MA171"/>
          <cell r="MB171"/>
          <cell r="MC171"/>
          <cell r="MD171"/>
          <cell r="ME171"/>
          <cell r="MF171"/>
          <cell r="MG171"/>
          <cell r="MH171"/>
          <cell r="MI171"/>
          <cell r="MJ171"/>
          <cell r="MK171"/>
          <cell r="ML171"/>
          <cell r="MM171"/>
          <cell r="MN171"/>
          <cell r="MO171"/>
          <cell r="MP171"/>
          <cell r="MQ171"/>
          <cell r="MR171"/>
          <cell r="MS171"/>
          <cell r="MT171"/>
          <cell r="MU171"/>
          <cell r="MV171"/>
          <cell r="MW171"/>
          <cell r="MX171"/>
          <cell r="MY171"/>
          <cell r="MZ171"/>
          <cell r="NA171"/>
          <cell r="NB171"/>
          <cell r="NC171"/>
          <cell r="ND171"/>
          <cell r="NE171"/>
          <cell r="NF171"/>
          <cell r="NG171"/>
          <cell r="NH171"/>
          <cell r="NI171"/>
          <cell r="NJ171"/>
          <cell r="NK171"/>
          <cell r="NL171"/>
          <cell r="NM171"/>
          <cell r="NN171"/>
          <cell r="NO171"/>
          <cell r="NP171"/>
          <cell r="NQ171"/>
          <cell r="NR171"/>
          <cell r="NS171"/>
          <cell r="NT171"/>
          <cell r="NU171"/>
          <cell r="NV171"/>
          <cell r="NW171"/>
          <cell r="NX171"/>
          <cell r="NY171"/>
          <cell r="NZ171"/>
          <cell r="OA171"/>
          <cell r="OB171"/>
          <cell r="OC171"/>
          <cell r="OD171"/>
          <cell r="OE171"/>
          <cell r="OF171"/>
          <cell r="OG171"/>
          <cell r="OH171"/>
          <cell r="OI171"/>
          <cell r="OJ171"/>
          <cell r="OK171"/>
          <cell r="OL171"/>
          <cell r="OM171"/>
          <cell r="ON171"/>
          <cell r="OO171"/>
          <cell r="OP171"/>
          <cell r="OQ171"/>
          <cell r="OR171"/>
          <cell r="OS171"/>
          <cell r="OT171"/>
          <cell r="OU171"/>
          <cell r="OV171"/>
          <cell r="OW171"/>
          <cell r="OX171"/>
          <cell r="OY171"/>
          <cell r="OZ171"/>
          <cell r="PA171"/>
          <cell r="PB171"/>
          <cell r="PC171"/>
          <cell r="PD171"/>
          <cell r="PE171"/>
          <cell r="PF171"/>
          <cell r="PG171"/>
          <cell r="PH171"/>
          <cell r="PI171"/>
          <cell r="PJ171"/>
          <cell r="PK171"/>
          <cell r="PL171"/>
          <cell r="PM171"/>
          <cell r="PN171"/>
          <cell r="PO171"/>
          <cell r="PP171"/>
          <cell r="PQ171"/>
          <cell r="PR171"/>
          <cell r="PS171"/>
          <cell r="PT171"/>
          <cell r="PU171"/>
          <cell r="PV171"/>
          <cell r="PW171"/>
          <cell r="PX171"/>
          <cell r="PY171"/>
          <cell r="PZ171"/>
          <cell r="QA171"/>
          <cell r="QB171"/>
          <cell r="QC171"/>
          <cell r="QD171"/>
          <cell r="QE171"/>
          <cell r="QF171"/>
          <cell r="QG171"/>
          <cell r="QH171"/>
          <cell r="QI171"/>
          <cell r="QJ171"/>
        </row>
        <row r="172">
          <cell r="A172"/>
          <cell r="B172"/>
          <cell r="C172"/>
          <cell r="D172"/>
          <cell r="E172"/>
          <cell r="F172"/>
          <cell r="G172"/>
          <cell r="H172"/>
          <cell r="I172"/>
          <cell r="J172"/>
          <cell r="K172"/>
          <cell r="L172"/>
          <cell r="M172"/>
          <cell r="N172"/>
          <cell r="O172"/>
          <cell r="P172"/>
          <cell r="Q172"/>
          <cell r="R172"/>
          <cell r="S172" t="str">
            <v>022. CORTE SUPERIOR DE JUSTICIA DE HUAURA</v>
          </cell>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t="str">
            <v>125. PROYECTO ESPECIAL DE INVERSIÓN PÚBLICA ESCUELAS BICENTENARIO</v>
          </cell>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cell r="CO172"/>
          <cell r="CP172"/>
          <cell r="CQ172"/>
          <cell r="CR172"/>
          <cell r="CS172"/>
          <cell r="CT172"/>
          <cell r="CU172" t="str">
            <v>049. HOSPITAL SAN JUAN DE LURIGANCHO</v>
          </cell>
          <cell r="CV172"/>
          <cell r="CW172"/>
          <cell r="CX172"/>
          <cell r="CY172"/>
          <cell r="CZ172"/>
          <cell r="DA172"/>
          <cell r="DB172"/>
          <cell r="DC172"/>
          <cell r="DD172"/>
          <cell r="DE172"/>
          <cell r="DF172"/>
          <cell r="DG172"/>
          <cell r="DH172"/>
          <cell r="DI172"/>
          <cell r="DJ172"/>
          <cell r="DK172"/>
          <cell r="DL172"/>
          <cell r="DM172"/>
          <cell r="DN172"/>
          <cell r="DO172"/>
          <cell r="DP172"/>
          <cell r="DQ172"/>
          <cell r="DR172"/>
          <cell r="DS172"/>
          <cell r="DT172"/>
          <cell r="DU172"/>
          <cell r="DV172"/>
          <cell r="DW172"/>
          <cell r="DX172"/>
          <cell r="DY172"/>
          <cell r="DZ172"/>
          <cell r="EA172"/>
          <cell r="EB172"/>
          <cell r="EC172"/>
          <cell r="ED172"/>
          <cell r="EE172"/>
          <cell r="EF172"/>
          <cell r="EG172"/>
          <cell r="EH172"/>
          <cell r="EI172"/>
          <cell r="EJ172"/>
          <cell r="EK172"/>
          <cell r="EL172"/>
          <cell r="EM172"/>
          <cell r="EN172"/>
          <cell r="EO172"/>
          <cell r="EP172"/>
          <cell r="EQ172"/>
          <cell r="ER172"/>
          <cell r="ES172"/>
          <cell r="ET172"/>
          <cell r="EU172"/>
          <cell r="EV172"/>
          <cell r="EW172"/>
          <cell r="EX172" t="str">
            <v>314. EDUCACION ASUNCION</v>
          </cell>
          <cell r="EY172" t="str">
            <v>403. HOSPITAL SUB REGIONAL DE ANDAHUAYLAS</v>
          </cell>
          <cell r="EZ172" t="str">
            <v>403. SALUD CAMANA</v>
          </cell>
          <cell r="FA172" t="str">
            <v>405. RED DE SALUD AYACUCHO NORTE</v>
          </cell>
          <cell r="FB172" t="str">
            <v>400. SALUD CAJAMARCA</v>
          </cell>
          <cell r="FC172" t="str">
            <v>400. SALUD CUSCO</v>
          </cell>
          <cell r="FD172" t="str">
            <v>402. HOSPITAL DE PAMPAS DE TAYACAJA</v>
          </cell>
          <cell r="FE172" t="str">
            <v>406. SALUD DOS DE MAYO</v>
          </cell>
          <cell r="FF172"/>
          <cell r="FG172" t="str">
            <v>404. SALUD TARMA</v>
          </cell>
          <cell r="FH172" t="str">
            <v>400. SALUD LA LIBERTAD</v>
          </cell>
          <cell r="FI172"/>
          <cell r="FJ172" t="str">
            <v>407. RED DE SALUD LORETO - NAUTA</v>
          </cell>
          <cell r="FK172"/>
          <cell r="FL172"/>
          <cell r="FM172"/>
          <cell r="FN172" t="str">
            <v>403. SALUD MORROPON - CHULUCANAS</v>
          </cell>
          <cell r="FO172" t="str">
            <v>400. SALUD PUNO - LAMPA</v>
          </cell>
          <cell r="FP172" t="str">
            <v>404. HOSPITAL II - 2 TARAPOTO</v>
          </cell>
          <cell r="FQ172"/>
          <cell r="FR172"/>
          <cell r="FS172"/>
          <cell r="FT172" t="str">
            <v>408. RED DE SALUD HUAROCHIRI</v>
          </cell>
          <cell r="FU172"/>
          <cell r="FV172"/>
          <cell r="FW172"/>
          <cell r="FX172"/>
          <cell r="FY172"/>
          <cell r="FZ172"/>
          <cell r="GA172" t="str">
            <v>22. MUNICIPALIDAD DISTRITAL DE TINGO</v>
          </cell>
          <cell r="GB172"/>
          <cell r="GC172"/>
          <cell r="GD172"/>
          <cell r="GE172"/>
          <cell r="GF172"/>
          <cell r="GG172"/>
          <cell r="GH172"/>
          <cell r="GI172"/>
          <cell r="GJ172"/>
          <cell r="GK172"/>
          <cell r="GL172"/>
          <cell r="GM172"/>
          <cell r="GN172"/>
          <cell r="GO172"/>
          <cell r="GP172"/>
          <cell r="GQ172"/>
          <cell r="GR172"/>
          <cell r="GS172"/>
          <cell r="GT172"/>
          <cell r="GU172"/>
          <cell r="GV172"/>
          <cell r="GW172"/>
          <cell r="GX172"/>
          <cell r="GY172"/>
          <cell r="GZ172"/>
          <cell r="HA172"/>
          <cell r="HB172"/>
          <cell r="HC172"/>
          <cell r="HD172"/>
          <cell r="HE172" t="str">
            <v>22. MUNICIPALIDAD DISTRITAL DE SOCABAYA</v>
          </cell>
          <cell r="HF172"/>
          <cell r="HG172"/>
          <cell r="HH172"/>
          <cell r="HI172"/>
          <cell r="HJ172"/>
          <cell r="HK172"/>
          <cell r="HL172"/>
          <cell r="HM172"/>
          <cell r="HN172"/>
          <cell r="HO172"/>
          <cell r="HP172"/>
          <cell r="HQ172"/>
          <cell r="HR172"/>
          <cell r="HS172"/>
          <cell r="HT172"/>
          <cell r="HU172"/>
          <cell r="HV172"/>
          <cell r="HW172"/>
          <cell r="HX172"/>
          <cell r="HY172"/>
          <cell r="HZ172"/>
          <cell r="IA172"/>
          <cell r="IB172"/>
          <cell r="IC172"/>
          <cell r="ID172"/>
          <cell r="IE172"/>
          <cell r="IF172"/>
          <cell r="IG172"/>
          <cell r="IH172"/>
          <cell r="II172"/>
          <cell r="IJ172"/>
          <cell r="IK172"/>
          <cell r="IL172"/>
          <cell r="IM172"/>
          <cell r="IN172"/>
          <cell r="IO172"/>
          <cell r="IP172"/>
          <cell r="IQ172"/>
          <cell r="IR172"/>
          <cell r="IS172"/>
          <cell r="IT172"/>
          <cell r="IU172"/>
          <cell r="IV172"/>
          <cell r="IW172"/>
          <cell r="IX172"/>
          <cell r="IY172"/>
          <cell r="IZ172"/>
          <cell r="JA172"/>
          <cell r="JB172"/>
          <cell r="JC172"/>
          <cell r="JD172"/>
          <cell r="JE172"/>
          <cell r="JF172"/>
          <cell r="JG172"/>
          <cell r="JH172"/>
          <cell r="JI172"/>
          <cell r="JJ172"/>
          <cell r="JK172"/>
          <cell r="JL172"/>
          <cell r="JM172"/>
          <cell r="JN172"/>
          <cell r="JO172"/>
          <cell r="JP172"/>
          <cell r="JQ172"/>
          <cell r="JR172"/>
          <cell r="JS172"/>
          <cell r="JT172"/>
          <cell r="JU172"/>
          <cell r="JV172" t="str">
            <v>29. MUNICIPALIDAD DISTRITAL DE SAN AGUSTIN</v>
          </cell>
          <cell r="JW172"/>
          <cell r="JX172"/>
          <cell r="JY172" t="str">
            <v>22. MUNICIPALIDAD DISTRITAL DE PACA</v>
          </cell>
          <cell r="JZ172"/>
          <cell r="KA172"/>
          <cell r="KB172"/>
          <cell r="KC172"/>
          <cell r="KD172"/>
          <cell r="KE172"/>
          <cell r="KF172"/>
          <cell r="KG172"/>
          <cell r="KH172"/>
          <cell r="KI172"/>
          <cell r="KJ172"/>
          <cell r="KK172"/>
          <cell r="KL172"/>
          <cell r="KM172"/>
          <cell r="KN172"/>
          <cell r="KO172"/>
          <cell r="KP172"/>
          <cell r="KQ172"/>
          <cell r="KR172"/>
          <cell r="KS172"/>
          <cell r="KT172" t="str">
            <v>22. MUNICIPALIDAD DISTRITAL DE MIRAFLORES</v>
          </cell>
          <cell r="KU172"/>
          <cell r="KV172"/>
          <cell r="KW172"/>
          <cell r="KX172"/>
          <cell r="KY172"/>
          <cell r="KZ172" t="str">
            <v>22. MUNICIPALIDAD DISTRITAL DE SAN MATEO</v>
          </cell>
          <cell r="LA172"/>
          <cell r="LB172"/>
          <cell r="LC172" t="str">
            <v>22. MUNICIPALIDAD DISTRITAL DE OMAS</v>
          </cell>
          <cell r="LD172"/>
          <cell r="LE172"/>
          <cell r="LF172"/>
          <cell r="LG172"/>
          <cell r="LH172"/>
          <cell r="LI172"/>
          <cell r="LJ172"/>
          <cell r="LK172"/>
          <cell r="LL172"/>
          <cell r="LM172"/>
          <cell r="LN172"/>
          <cell r="LO172"/>
          <cell r="LP172"/>
          <cell r="LQ172"/>
          <cell r="LR172"/>
          <cell r="LS172"/>
          <cell r="LT172"/>
          <cell r="LU172"/>
          <cell r="LV172"/>
          <cell r="LW172"/>
          <cell r="LX172"/>
          <cell r="LY172"/>
          <cell r="LZ172"/>
          <cell r="MA172"/>
          <cell r="MB172"/>
          <cell r="MC172"/>
          <cell r="MD172"/>
          <cell r="ME172"/>
          <cell r="MF172"/>
          <cell r="MG172"/>
          <cell r="MH172"/>
          <cell r="MI172"/>
          <cell r="MJ172"/>
          <cell r="MK172"/>
          <cell r="ML172"/>
          <cell r="MM172"/>
          <cell r="MN172"/>
          <cell r="MO172"/>
          <cell r="MP172"/>
          <cell r="MQ172"/>
          <cell r="MR172"/>
          <cell r="MS172"/>
          <cell r="MT172"/>
          <cell r="MU172"/>
          <cell r="MV172"/>
          <cell r="MW172"/>
          <cell r="MX172"/>
          <cell r="MY172"/>
          <cell r="MZ172"/>
          <cell r="NA172"/>
          <cell r="NB172"/>
          <cell r="NC172"/>
          <cell r="ND172"/>
          <cell r="NE172"/>
          <cell r="NF172"/>
          <cell r="NG172"/>
          <cell r="NH172"/>
          <cell r="NI172"/>
          <cell r="NJ172"/>
          <cell r="NK172"/>
          <cell r="NL172"/>
          <cell r="NM172"/>
          <cell r="NN172"/>
          <cell r="NO172"/>
          <cell r="NP172"/>
          <cell r="NQ172"/>
          <cell r="NR172"/>
          <cell r="NS172"/>
          <cell r="NT172"/>
          <cell r="NU172"/>
          <cell r="NV172"/>
          <cell r="NW172"/>
          <cell r="NX172"/>
          <cell r="NY172"/>
          <cell r="NZ172"/>
          <cell r="OA172"/>
          <cell r="OB172"/>
          <cell r="OC172"/>
          <cell r="OD172"/>
          <cell r="OE172"/>
          <cell r="OF172"/>
          <cell r="OG172"/>
          <cell r="OH172"/>
          <cell r="OI172"/>
          <cell r="OJ172"/>
          <cell r="OK172"/>
          <cell r="OL172"/>
          <cell r="OM172"/>
          <cell r="ON172"/>
          <cell r="OO172"/>
          <cell r="OP172"/>
          <cell r="OQ172"/>
          <cell r="OR172"/>
          <cell r="OS172"/>
          <cell r="OT172"/>
          <cell r="OU172"/>
          <cell r="OV172"/>
          <cell r="OW172"/>
          <cell r="OX172"/>
          <cell r="OY172"/>
          <cell r="OZ172"/>
          <cell r="PA172"/>
          <cell r="PB172"/>
          <cell r="PC172"/>
          <cell r="PD172"/>
          <cell r="PE172"/>
          <cell r="PF172"/>
          <cell r="PG172"/>
          <cell r="PH172"/>
          <cell r="PI172"/>
          <cell r="PJ172"/>
          <cell r="PK172"/>
          <cell r="PL172"/>
          <cell r="PM172"/>
          <cell r="PN172"/>
          <cell r="PO172"/>
          <cell r="PP172"/>
          <cell r="PQ172"/>
          <cell r="PR172"/>
          <cell r="PS172"/>
          <cell r="PT172"/>
          <cell r="PU172"/>
          <cell r="PV172"/>
          <cell r="PW172"/>
          <cell r="PX172"/>
          <cell r="PY172"/>
          <cell r="PZ172"/>
          <cell r="QA172"/>
          <cell r="QB172"/>
          <cell r="QC172"/>
          <cell r="QD172"/>
          <cell r="QE172"/>
          <cell r="QF172"/>
          <cell r="QG172"/>
          <cell r="QH172"/>
          <cell r="QI172"/>
          <cell r="QJ172"/>
        </row>
        <row r="173">
          <cell r="A173"/>
          <cell r="B173"/>
          <cell r="C173"/>
          <cell r="D173"/>
          <cell r="E173"/>
          <cell r="F173"/>
          <cell r="G173"/>
          <cell r="H173"/>
          <cell r="I173"/>
          <cell r="J173"/>
          <cell r="K173"/>
          <cell r="L173"/>
          <cell r="M173"/>
          <cell r="N173"/>
          <cell r="O173"/>
          <cell r="P173"/>
          <cell r="Q173"/>
          <cell r="R173"/>
          <cell r="S173" t="str">
            <v>023. CORTE SUPERIOR DE JUSTICIA DE APURÍMAC</v>
          </cell>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cell r="CO173"/>
          <cell r="CP173"/>
          <cell r="CQ173"/>
          <cell r="CR173"/>
          <cell r="CS173"/>
          <cell r="CT173"/>
          <cell r="CU173" t="str">
            <v>050. HOSPITAL VITARTE</v>
          </cell>
          <cell r="CV173"/>
          <cell r="CW173"/>
          <cell r="CX173"/>
          <cell r="CY173"/>
          <cell r="CZ173"/>
          <cell r="DA173"/>
          <cell r="DB173"/>
          <cell r="DC173"/>
          <cell r="DD173"/>
          <cell r="DE173"/>
          <cell r="DF173"/>
          <cell r="DG173"/>
          <cell r="DH173"/>
          <cell r="DI173"/>
          <cell r="DJ173"/>
          <cell r="DK173"/>
          <cell r="DL173"/>
          <cell r="DM173"/>
          <cell r="DN173"/>
          <cell r="DO173"/>
          <cell r="DP173"/>
          <cell r="DQ173"/>
          <cell r="DR173"/>
          <cell r="DS173"/>
          <cell r="DT173"/>
          <cell r="DU173"/>
          <cell r="DV173"/>
          <cell r="DW173"/>
          <cell r="DX173"/>
          <cell r="DY173"/>
          <cell r="DZ173"/>
          <cell r="EA173"/>
          <cell r="EB173"/>
          <cell r="EC173"/>
          <cell r="ED173"/>
          <cell r="EE173"/>
          <cell r="EF173"/>
          <cell r="EG173"/>
          <cell r="EH173"/>
          <cell r="EI173"/>
          <cell r="EJ173"/>
          <cell r="EK173"/>
          <cell r="EL173"/>
          <cell r="EM173"/>
          <cell r="EN173"/>
          <cell r="EO173"/>
          <cell r="EP173"/>
          <cell r="EQ173"/>
          <cell r="ER173"/>
          <cell r="ES173"/>
          <cell r="ET173"/>
          <cell r="EU173"/>
          <cell r="EV173"/>
          <cell r="EW173"/>
          <cell r="EX173" t="str">
            <v>315. EDUCACION CARHUAZ</v>
          </cell>
          <cell r="EY173" t="str">
            <v>404. RED DE SALUD VIRGEN DE COCHARCAS</v>
          </cell>
          <cell r="EZ173" t="str">
            <v>404. SALUD APLAO</v>
          </cell>
          <cell r="FA173" t="str">
            <v>406. RED DE SALUD HUAMANGA</v>
          </cell>
          <cell r="FB173" t="str">
            <v>401. SALUD CHOTA</v>
          </cell>
          <cell r="FC173" t="str">
            <v>401. SALUD CANAS - CANCHIS - ESPINAR</v>
          </cell>
          <cell r="FD173" t="str">
            <v>403. RED DE SALUD TAYACAJA</v>
          </cell>
          <cell r="FE173" t="str">
            <v>407. RED DE SALUD PUERTO INCA</v>
          </cell>
          <cell r="FF173"/>
          <cell r="FG173" t="str">
            <v>405. SALUD CHANCHAMAYO</v>
          </cell>
          <cell r="FH173" t="str">
            <v>401. INSTITUTO REGIONAL DE OFTALMOLOGIA</v>
          </cell>
          <cell r="FI173"/>
          <cell r="FJ173"/>
          <cell r="FK173"/>
          <cell r="FL173"/>
          <cell r="FM173"/>
          <cell r="FN173" t="str">
            <v>404. HOSPITAL DE APOYO I CHULUCANAS</v>
          </cell>
          <cell r="FO173" t="str">
            <v>401. SALUD MELGAR</v>
          </cell>
          <cell r="FP173"/>
          <cell r="FQ173"/>
          <cell r="FR173"/>
          <cell r="FS173"/>
          <cell r="FT173"/>
          <cell r="FU173"/>
          <cell r="FV173"/>
          <cell r="FW173"/>
          <cell r="FX173"/>
          <cell r="FY173"/>
          <cell r="FZ173"/>
          <cell r="GA173" t="str">
            <v>23. MUNICIPALIDAD DISTRITAL DE TRITA</v>
          </cell>
          <cell r="GB173"/>
          <cell r="GC173"/>
          <cell r="GD173"/>
          <cell r="GE173"/>
          <cell r="GF173"/>
          <cell r="GG173"/>
          <cell r="GH173"/>
          <cell r="GI173"/>
          <cell r="GJ173"/>
          <cell r="GK173"/>
          <cell r="GL173"/>
          <cell r="GM173"/>
          <cell r="GN173"/>
          <cell r="GO173"/>
          <cell r="GP173"/>
          <cell r="GQ173"/>
          <cell r="GR173"/>
          <cell r="GS173"/>
          <cell r="GT173"/>
          <cell r="GU173"/>
          <cell r="GV173"/>
          <cell r="GW173"/>
          <cell r="GX173"/>
          <cell r="GY173"/>
          <cell r="GZ173"/>
          <cell r="HA173"/>
          <cell r="HB173"/>
          <cell r="HC173"/>
          <cell r="HD173"/>
          <cell r="HE173" t="str">
            <v>23. MUNICIPALIDAD DISTRITAL DE TIABAYA</v>
          </cell>
          <cell r="HF173"/>
          <cell r="HG173"/>
          <cell r="HH173"/>
          <cell r="HI173"/>
          <cell r="HJ173"/>
          <cell r="HK173"/>
          <cell r="HL173"/>
          <cell r="HM173"/>
          <cell r="HN173"/>
          <cell r="HO173"/>
          <cell r="HP173"/>
          <cell r="HQ173"/>
          <cell r="HR173"/>
          <cell r="HS173"/>
          <cell r="HT173"/>
          <cell r="HU173"/>
          <cell r="HV173"/>
          <cell r="HW173"/>
          <cell r="HX173"/>
          <cell r="HY173"/>
          <cell r="HZ173"/>
          <cell r="IA173"/>
          <cell r="IB173"/>
          <cell r="IC173"/>
          <cell r="ID173"/>
          <cell r="IE173"/>
          <cell r="IF173"/>
          <cell r="IG173"/>
          <cell r="IH173"/>
          <cell r="II173"/>
          <cell r="IJ173"/>
          <cell r="IK173"/>
          <cell r="IL173"/>
          <cell r="IM173"/>
          <cell r="IN173"/>
          <cell r="IO173"/>
          <cell r="IP173"/>
          <cell r="IQ173"/>
          <cell r="IR173"/>
          <cell r="IS173"/>
          <cell r="IT173"/>
          <cell r="IU173"/>
          <cell r="IV173"/>
          <cell r="IW173"/>
          <cell r="IX173"/>
          <cell r="IY173"/>
          <cell r="IZ173"/>
          <cell r="JA173"/>
          <cell r="JB173"/>
          <cell r="JC173"/>
          <cell r="JD173"/>
          <cell r="JE173"/>
          <cell r="JF173"/>
          <cell r="JG173"/>
          <cell r="JH173"/>
          <cell r="JI173"/>
          <cell r="JJ173"/>
          <cell r="JK173"/>
          <cell r="JL173"/>
          <cell r="JM173"/>
          <cell r="JN173"/>
          <cell r="JO173"/>
          <cell r="JP173"/>
          <cell r="JQ173"/>
          <cell r="JR173"/>
          <cell r="JS173"/>
          <cell r="JT173"/>
          <cell r="JU173"/>
          <cell r="JV173" t="str">
            <v>30. MUNICIPALIDAD DISTRITAL DE SAN JERONIMO DE TUNAN</v>
          </cell>
          <cell r="JW173"/>
          <cell r="JX173"/>
          <cell r="JY173" t="str">
            <v>23. MUNICIPALIDAD DISTRITAL DE PACCHA</v>
          </cell>
          <cell r="JZ173"/>
          <cell r="KA173"/>
          <cell r="KB173"/>
          <cell r="KC173"/>
          <cell r="KD173"/>
          <cell r="KE173"/>
          <cell r="KF173"/>
          <cell r="KG173"/>
          <cell r="KH173"/>
          <cell r="KI173"/>
          <cell r="KJ173"/>
          <cell r="KK173"/>
          <cell r="KL173"/>
          <cell r="KM173"/>
          <cell r="KN173"/>
          <cell r="KO173"/>
          <cell r="KP173"/>
          <cell r="KQ173"/>
          <cell r="KR173"/>
          <cell r="KS173"/>
          <cell r="KT173" t="str">
            <v>23. MUNICIPALIDAD DISTRITAL DE PACHACAMAC</v>
          </cell>
          <cell r="KU173"/>
          <cell r="KV173"/>
          <cell r="KW173"/>
          <cell r="KX173"/>
          <cell r="KY173"/>
          <cell r="KZ173" t="str">
            <v>23. MUNICIPALIDAD DISTRITAL DE SAN MATEO DE OTAO</v>
          </cell>
          <cell r="LA173"/>
          <cell r="LB173"/>
          <cell r="LC173" t="str">
            <v>23. MUNICIPALIDAD DISTRITAL DE PUTINZA</v>
          </cell>
          <cell r="LD173"/>
          <cell r="LE173"/>
          <cell r="LF173"/>
          <cell r="LG173"/>
          <cell r="LH173"/>
          <cell r="LI173"/>
          <cell r="LJ173"/>
          <cell r="LK173"/>
          <cell r="LL173"/>
          <cell r="LM173"/>
          <cell r="LN173"/>
          <cell r="LO173"/>
          <cell r="LP173"/>
          <cell r="LQ173"/>
          <cell r="LR173"/>
          <cell r="LS173"/>
          <cell r="LT173"/>
          <cell r="LU173"/>
          <cell r="LV173"/>
          <cell r="LW173"/>
          <cell r="LX173"/>
          <cell r="LY173"/>
          <cell r="LZ173"/>
          <cell r="MA173"/>
          <cell r="MB173"/>
          <cell r="MC173"/>
          <cell r="MD173"/>
          <cell r="ME173"/>
          <cell r="MF173"/>
          <cell r="MG173"/>
          <cell r="MH173"/>
          <cell r="MI173"/>
          <cell r="MJ173"/>
          <cell r="MK173"/>
          <cell r="ML173"/>
          <cell r="MM173"/>
          <cell r="MN173"/>
          <cell r="MO173"/>
          <cell r="MP173"/>
          <cell r="MQ173"/>
          <cell r="MR173"/>
          <cell r="MS173"/>
          <cell r="MT173"/>
          <cell r="MU173"/>
          <cell r="MV173"/>
          <cell r="MW173"/>
          <cell r="MX173"/>
          <cell r="MY173"/>
          <cell r="MZ173"/>
          <cell r="NA173"/>
          <cell r="NB173"/>
          <cell r="NC173"/>
          <cell r="ND173"/>
          <cell r="NE173"/>
          <cell r="NF173"/>
          <cell r="NG173"/>
          <cell r="NH173"/>
          <cell r="NI173"/>
          <cell r="NJ173"/>
          <cell r="NK173"/>
          <cell r="NL173"/>
          <cell r="NM173"/>
          <cell r="NN173"/>
          <cell r="NO173"/>
          <cell r="NP173"/>
          <cell r="NQ173"/>
          <cell r="NR173"/>
          <cell r="NS173"/>
          <cell r="NT173"/>
          <cell r="NU173"/>
          <cell r="NV173"/>
          <cell r="NW173"/>
          <cell r="NX173"/>
          <cell r="NY173"/>
          <cell r="NZ173"/>
          <cell r="OA173"/>
          <cell r="OB173"/>
          <cell r="OC173"/>
          <cell r="OD173"/>
          <cell r="OE173"/>
          <cell r="OF173"/>
          <cell r="OG173"/>
          <cell r="OH173"/>
          <cell r="OI173"/>
          <cell r="OJ173"/>
          <cell r="OK173"/>
          <cell r="OL173"/>
          <cell r="OM173"/>
          <cell r="ON173"/>
          <cell r="OO173"/>
          <cell r="OP173"/>
          <cell r="OQ173"/>
          <cell r="OR173"/>
          <cell r="OS173"/>
          <cell r="OT173"/>
          <cell r="OU173"/>
          <cell r="OV173"/>
          <cell r="OW173"/>
          <cell r="OX173"/>
          <cell r="OY173"/>
          <cell r="OZ173"/>
          <cell r="PA173"/>
          <cell r="PB173"/>
          <cell r="PC173"/>
          <cell r="PD173"/>
          <cell r="PE173"/>
          <cell r="PF173"/>
          <cell r="PG173"/>
          <cell r="PH173"/>
          <cell r="PI173"/>
          <cell r="PJ173"/>
          <cell r="PK173"/>
          <cell r="PL173"/>
          <cell r="PM173"/>
          <cell r="PN173"/>
          <cell r="PO173"/>
          <cell r="PP173"/>
          <cell r="PQ173"/>
          <cell r="PR173"/>
          <cell r="PS173"/>
          <cell r="PT173"/>
          <cell r="PU173"/>
          <cell r="PV173"/>
          <cell r="PW173"/>
          <cell r="PX173"/>
          <cell r="PY173"/>
          <cell r="PZ173"/>
          <cell r="QA173"/>
          <cell r="QB173"/>
          <cell r="QC173"/>
          <cell r="QD173"/>
          <cell r="QE173"/>
          <cell r="QF173"/>
          <cell r="QG173"/>
          <cell r="QH173"/>
          <cell r="QI173"/>
          <cell r="QJ173"/>
        </row>
        <row r="174">
          <cell r="A174"/>
          <cell r="B174"/>
          <cell r="C174"/>
          <cell r="D174"/>
          <cell r="E174"/>
          <cell r="F174"/>
          <cell r="G174"/>
          <cell r="H174"/>
          <cell r="I174"/>
          <cell r="J174"/>
          <cell r="K174"/>
          <cell r="L174"/>
          <cell r="M174"/>
          <cell r="N174"/>
          <cell r="O174"/>
          <cell r="P174"/>
          <cell r="Q174"/>
          <cell r="R174"/>
          <cell r="S174" t="str">
            <v>024. CORTE SUPERIOR DE JUSTICIA DE UCAYALI</v>
          </cell>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cell r="CO174"/>
          <cell r="CP174"/>
          <cell r="CQ174"/>
          <cell r="CR174"/>
          <cell r="CS174"/>
          <cell r="CT174"/>
          <cell r="CU174" t="str">
            <v>124. CENTRO NACIONAL DE ABASTECIMIENTO DE RECURSOS ESTRATEGICOS EN SALUD</v>
          </cell>
          <cell r="CV174"/>
          <cell r="CW174"/>
          <cell r="CX174"/>
          <cell r="CY174"/>
          <cell r="CZ174"/>
          <cell r="DA174"/>
          <cell r="DB174"/>
          <cell r="DC174"/>
          <cell r="DD174"/>
          <cell r="DE174"/>
          <cell r="DF174"/>
          <cell r="DG174"/>
          <cell r="DH174"/>
          <cell r="DI174"/>
          <cell r="DJ174"/>
          <cell r="DK174"/>
          <cell r="DL174"/>
          <cell r="DM174"/>
          <cell r="DN174"/>
          <cell r="DO174"/>
          <cell r="DP174"/>
          <cell r="DQ174"/>
          <cell r="DR174"/>
          <cell r="DS174"/>
          <cell r="DT174"/>
          <cell r="DU174"/>
          <cell r="DV174"/>
          <cell r="DW174"/>
          <cell r="DX174"/>
          <cell r="DY174"/>
          <cell r="DZ174"/>
          <cell r="EA174"/>
          <cell r="EB174"/>
          <cell r="EC174"/>
          <cell r="ED174"/>
          <cell r="EE174"/>
          <cell r="EF174"/>
          <cell r="EG174"/>
          <cell r="EH174"/>
          <cell r="EI174"/>
          <cell r="EJ174"/>
          <cell r="EK174"/>
          <cell r="EL174"/>
          <cell r="EM174"/>
          <cell r="EN174"/>
          <cell r="EO174"/>
          <cell r="EP174"/>
          <cell r="EQ174"/>
          <cell r="ER174"/>
          <cell r="ES174"/>
          <cell r="ET174"/>
          <cell r="EU174"/>
          <cell r="EV174"/>
          <cell r="EW174"/>
          <cell r="EX174" t="str">
            <v>316. EDUCACION MARISCAL LUZURIAGA</v>
          </cell>
          <cell r="EY174" t="str">
            <v>405. RED DE SALUD ABANCAY</v>
          </cell>
          <cell r="EZ174" t="str">
            <v>405. SALUD RED PERIFERICA AREQUIPA</v>
          </cell>
          <cell r="FA174" t="str">
            <v>407. RED DE SALUD SAN MIGUEL</v>
          </cell>
          <cell r="FB174" t="str">
            <v>402. SALUD CUTERVO</v>
          </cell>
          <cell r="FC174" t="str">
            <v>402. HOSPITAL DE APOYO DEPARTAMENTAL CUSCO</v>
          </cell>
          <cell r="FD174" t="str">
            <v>404. RED DE SALUD ACOBAMBA</v>
          </cell>
          <cell r="FE174" t="str">
            <v>408. RED DE SALUD AMBO</v>
          </cell>
          <cell r="FF174"/>
          <cell r="FG174" t="str">
            <v>406. SALUD SATIPO</v>
          </cell>
          <cell r="FH174" t="str">
            <v>402. SALUD NORTE ASCOPE</v>
          </cell>
          <cell r="FI174"/>
          <cell r="FJ174"/>
          <cell r="FK174"/>
          <cell r="FL174"/>
          <cell r="FM174"/>
          <cell r="FN174" t="str">
            <v>405. HOSPITAL DE APOYO I NUESTRA SEÑORA DE LAS MERCEDES DE PAITA</v>
          </cell>
          <cell r="FO174" t="str">
            <v>402. SALUD AZANGARO</v>
          </cell>
          <cell r="FP174"/>
          <cell r="FQ174"/>
          <cell r="FR174"/>
          <cell r="FS174"/>
          <cell r="FT174"/>
          <cell r="FU174"/>
          <cell r="FV174"/>
          <cell r="FW174"/>
          <cell r="FX174"/>
          <cell r="FY174"/>
          <cell r="FZ174"/>
          <cell r="GA174"/>
          <cell r="GB174"/>
          <cell r="GC174"/>
          <cell r="GD174"/>
          <cell r="GE174"/>
          <cell r="GF174"/>
          <cell r="GG174"/>
          <cell r="GH174"/>
          <cell r="GI174"/>
          <cell r="GJ174"/>
          <cell r="GK174"/>
          <cell r="GL174"/>
          <cell r="GM174"/>
          <cell r="GN174"/>
          <cell r="GO174"/>
          <cell r="GP174"/>
          <cell r="GQ174"/>
          <cell r="GR174"/>
          <cell r="GS174"/>
          <cell r="GT174"/>
          <cell r="GU174"/>
          <cell r="GV174"/>
          <cell r="GW174"/>
          <cell r="GX174"/>
          <cell r="GY174"/>
          <cell r="GZ174"/>
          <cell r="HA174"/>
          <cell r="HB174"/>
          <cell r="HC174"/>
          <cell r="HD174"/>
          <cell r="HE174" t="str">
            <v>24. MUNICIPALIDAD DISTRITAL DE UCHUMAYO</v>
          </cell>
          <cell r="HF174"/>
          <cell r="HG174"/>
          <cell r="HH174"/>
          <cell r="HI174"/>
          <cell r="HJ174"/>
          <cell r="HK174"/>
          <cell r="HL174"/>
          <cell r="HM174"/>
          <cell r="HN174"/>
          <cell r="HO174"/>
          <cell r="HP174"/>
          <cell r="HQ174"/>
          <cell r="HR174"/>
          <cell r="HS174"/>
          <cell r="HT174"/>
          <cell r="HU174"/>
          <cell r="HV174"/>
          <cell r="HW174"/>
          <cell r="HX174"/>
          <cell r="HY174"/>
          <cell r="HZ174"/>
          <cell r="IA174"/>
          <cell r="IB174"/>
          <cell r="IC174"/>
          <cell r="ID174"/>
          <cell r="IE174"/>
          <cell r="IF174"/>
          <cell r="IG174"/>
          <cell r="IH174"/>
          <cell r="II174"/>
          <cell r="IJ174"/>
          <cell r="IK174"/>
          <cell r="IL174"/>
          <cell r="IM174"/>
          <cell r="IN174"/>
          <cell r="IO174"/>
          <cell r="IP174"/>
          <cell r="IQ174"/>
          <cell r="IR174"/>
          <cell r="IS174"/>
          <cell r="IT174"/>
          <cell r="IU174"/>
          <cell r="IV174"/>
          <cell r="IW174"/>
          <cell r="IX174"/>
          <cell r="IY174"/>
          <cell r="IZ174"/>
          <cell r="JA174"/>
          <cell r="JB174"/>
          <cell r="JC174"/>
          <cell r="JD174"/>
          <cell r="JE174"/>
          <cell r="JF174"/>
          <cell r="JG174"/>
          <cell r="JH174"/>
          <cell r="JI174"/>
          <cell r="JJ174"/>
          <cell r="JK174"/>
          <cell r="JL174"/>
          <cell r="JM174"/>
          <cell r="JN174"/>
          <cell r="JO174"/>
          <cell r="JP174"/>
          <cell r="JQ174"/>
          <cell r="JR174"/>
          <cell r="JS174"/>
          <cell r="JT174"/>
          <cell r="JU174"/>
          <cell r="JV174" t="str">
            <v>32. MUNICIPALIDAD DISTRITAL DE SAÑO</v>
          </cell>
          <cell r="JW174"/>
          <cell r="JX174"/>
          <cell r="JY174" t="str">
            <v>24. MUNICIPALIDAD DISTRITAL DE PANCAN</v>
          </cell>
          <cell r="JZ174"/>
          <cell r="KA174"/>
          <cell r="KB174"/>
          <cell r="KC174"/>
          <cell r="KD174"/>
          <cell r="KE174"/>
          <cell r="KF174"/>
          <cell r="KG174"/>
          <cell r="KH174"/>
          <cell r="KI174"/>
          <cell r="KJ174"/>
          <cell r="KK174"/>
          <cell r="KL174"/>
          <cell r="KM174"/>
          <cell r="KN174"/>
          <cell r="KO174"/>
          <cell r="KP174"/>
          <cell r="KQ174"/>
          <cell r="KR174"/>
          <cell r="KS174"/>
          <cell r="KT174" t="str">
            <v>24. MUNICIPALIDAD DISTRITAL DE PUCUSANA</v>
          </cell>
          <cell r="KU174"/>
          <cell r="KV174"/>
          <cell r="KW174"/>
          <cell r="KX174"/>
          <cell r="KY174"/>
          <cell r="KZ174" t="str">
            <v>24. MUNICIPALIDAD DISTRITAL DE SAN PEDRO DE CASTA</v>
          </cell>
          <cell r="LA174"/>
          <cell r="LB174"/>
          <cell r="LC174" t="str">
            <v>24. MUNICIPALIDAD DISTRITAL DE QUINCHES</v>
          </cell>
          <cell r="LD174"/>
          <cell r="LE174"/>
          <cell r="LF174"/>
          <cell r="LG174"/>
          <cell r="LH174"/>
          <cell r="LI174"/>
          <cell r="LJ174"/>
          <cell r="LK174"/>
          <cell r="LL174"/>
          <cell r="LM174"/>
          <cell r="LN174"/>
          <cell r="LO174"/>
          <cell r="LP174"/>
          <cell r="LQ174"/>
          <cell r="LR174"/>
          <cell r="LS174"/>
          <cell r="LT174"/>
          <cell r="LU174"/>
          <cell r="LV174"/>
          <cell r="LW174"/>
          <cell r="LX174"/>
          <cell r="LY174"/>
          <cell r="LZ174"/>
          <cell r="MA174"/>
          <cell r="MB174"/>
          <cell r="MC174"/>
          <cell r="MD174"/>
          <cell r="ME174"/>
          <cell r="MF174"/>
          <cell r="MG174"/>
          <cell r="MH174"/>
          <cell r="MI174"/>
          <cell r="MJ174"/>
          <cell r="MK174"/>
          <cell r="ML174"/>
          <cell r="MM174"/>
          <cell r="MN174"/>
          <cell r="MO174"/>
          <cell r="MP174"/>
          <cell r="MQ174"/>
          <cell r="MR174"/>
          <cell r="MS174"/>
          <cell r="MT174"/>
          <cell r="MU174"/>
          <cell r="MV174"/>
          <cell r="MW174"/>
          <cell r="MX174"/>
          <cell r="MY174"/>
          <cell r="MZ174"/>
          <cell r="NA174"/>
          <cell r="NB174"/>
          <cell r="NC174"/>
          <cell r="ND174"/>
          <cell r="NE174"/>
          <cell r="NF174"/>
          <cell r="NG174"/>
          <cell r="NH174"/>
          <cell r="NI174"/>
          <cell r="NJ174"/>
          <cell r="NK174"/>
          <cell r="NL174"/>
          <cell r="NM174"/>
          <cell r="NN174"/>
          <cell r="NO174"/>
          <cell r="NP174"/>
          <cell r="NQ174"/>
          <cell r="NR174"/>
          <cell r="NS174"/>
          <cell r="NT174"/>
          <cell r="NU174"/>
          <cell r="NV174"/>
          <cell r="NW174"/>
          <cell r="NX174"/>
          <cell r="NY174"/>
          <cell r="NZ174"/>
          <cell r="OA174"/>
          <cell r="OB174"/>
          <cell r="OC174"/>
          <cell r="OD174"/>
          <cell r="OE174"/>
          <cell r="OF174"/>
          <cell r="OG174"/>
          <cell r="OH174"/>
          <cell r="OI174"/>
          <cell r="OJ174"/>
          <cell r="OK174"/>
          <cell r="OL174"/>
          <cell r="OM174"/>
          <cell r="ON174"/>
          <cell r="OO174"/>
          <cell r="OP174"/>
          <cell r="OQ174"/>
          <cell r="OR174"/>
          <cell r="OS174"/>
          <cell r="OT174"/>
          <cell r="OU174"/>
          <cell r="OV174"/>
          <cell r="OW174"/>
          <cell r="OX174"/>
          <cell r="OY174"/>
          <cell r="OZ174"/>
          <cell r="PA174"/>
          <cell r="PB174"/>
          <cell r="PC174"/>
          <cell r="PD174"/>
          <cell r="PE174"/>
          <cell r="PF174"/>
          <cell r="PG174"/>
          <cell r="PH174"/>
          <cell r="PI174"/>
          <cell r="PJ174"/>
          <cell r="PK174"/>
          <cell r="PL174"/>
          <cell r="PM174"/>
          <cell r="PN174"/>
          <cell r="PO174"/>
          <cell r="PP174"/>
          <cell r="PQ174"/>
          <cell r="PR174"/>
          <cell r="PS174"/>
          <cell r="PT174"/>
          <cell r="PU174"/>
          <cell r="PV174"/>
          <cell r="PW174"/>
          <cell r="PX174"/>
          <cell r="PY174"/>
          <cell r="PZ174"/>
          <cell r="QA174"/>
          <cell r="QB174"/>
          <cell r="QC174"/>
          <cell r="QD174"/>
          <cell r="QE174"/>
          <cell r="QF174"/>
          <cell r="QG174"/>
          <cell r="QH174"/>
          <cell r="QI174"/>
          <cell r="QJ174"/>
        </row>
        <row r="175">
          <cell r="A175"/>
          <cell r="B175"/>
          <cell r="C175"/>
          <cell r="D175"/>
          <cell r="E175"/>
          <cell r="F175"/>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cell r="CO175"/>
          <cell r="CP175"/>
          <cell r="CQ175"/>
          <cell r="CR175"/>
          <cell r="CS175"/>
          <cell r="CT175"/>
          <cell r="CU175" t="str">
            <v>125. PROGRAMA NACIONAL DE INVERSIONES EN SALUD</v>
          </cell>
          <cell r="CV175"/>
          <cell r="CW175"/>
          <cell r="CX175"/>
          <cell r="CY175"/>
          <cell r="CZ175"/>
          <cell r="DA175"/>
          <cell r="DB175"/>
          <cell r="DC175"/>
          <cell r="DD175"/>
          <cell r="DE175"/>
          <cell r="DF175"/>
          <cell r="DG175"/>
          <cell r="DH175"/>
          <cell r="DI175"/>
          <cell r="DJ175"/>
          <cell r="DK175"/>
          <cell r="DL175"/>
          <cell r="DM175"/>
          <cell r="DN175"/>
          <cell r="DO175"/>
          <cell r="DP175"/>
          <cell r="DQ175"/>
          <cell r="DR175"/>
          <cell r="DS175"/>
          <cell r="DT175"/>
          <cell r="DU175"/>
          <cell r="DV175"/>
          <cell r="DW175"/>
          <cell r="DX175"/>
          <cell r="DY175"/>
          <cell r="DZ175"/>
          <cell r="EA175"/>
          <cell r="EB175"/>
          <cell r="EC175"/>
          <cell r="ED175"/>
          <cell r="EE175"/>
          <cell r="EF175"/>
          <cell r="EG175"/>
          <cell r="EH175"/>
          <cell r="EI175"/>
          <cell r="EJ175"/>
          <cell r="EK175"/>
          <cell r="EL175"/>
          <cell r="EM175"/>
          <cell r="EN175"/>
          <cell r="EO175"/>
          <cell r="EP175"/>
          <cell r="EQ175"/>
          <cell r="ER175"/>
          <cell r="ES175"/>
          <cell r="ET175"/>
          <cell r="EU175"/>
          <cell r="EV175"/>
          <cell r="EW175"/>
          <cell r="EX175" t="str">
            <v>317. EDUCACION OCROS</v>
          </cell>
          <cell r="EY175" t="str">
            <v>406. RED DE SALUD GRAU</v>
          </cell>
          <cell r="EZ175" t="str">
            <v>406. INSTITUTO REGIONAL DE ENFERMEDADES NEOPLÁSICAS DEL SUR (IREN SUR)</v>
          </cell>
          <cell r="FA175" t="str">
            <v>408. RED DE SALUD SAN FRANCISCO</v>
          </cell>
          <cell r="FB175" t="str">
            <v>403. SALUD JAEN</v>
          </cell>
          <cell r="FC175" t="str">
            <v>403. HOSPITAL ANTONIO LORENA</v>
          </cell>
          <cell r="FD175" t="str">
            <v>405. RED DE SALUD ANGARAES</v>
          </cell>
          <cell r="FE175" t="str">
            <v>409. RED DE SALUD PACHITEA - PANAO</v>
          </cell>
          <cell r="FF175"/>
          <cell r="FG175" t="str">
            <v>407. SALUD JUNIN</v>
          </cell>
          <cell r="FH175" t="str">
            <v>403. SALUD TRUJILLO SUR OESTE</v>
          </cell>
          <cell r="FI175"/>
          <cell r="FJ175"/>
          <cell r="FK175"/>
          <cell r="FL175"/>
          <cell r="FM175"/>
          <cell r="FN175" t="str">
            <v>406. HOSPITAL DE APOYO I SANTA ROSA</v>
          </cell>
          <cell r="FO175" t="str">
            <v>403. SALUD SAN ROMAN</v>
          </cell>
          <cell r="FP175"/>
          <cell r="FQ175"/>
          <cell r="FR175"/>
          <cell r="FS175"/>
          <cell r="FT175"/>
          <cell r="FU175"/>
          <cell r="FV175"/>
          <cell r="FW175"/>
          <cell r="FX175"/>
          <cell r="FY175"/>
          <cell r="FZ175"/>
          <cell r="GA175"/>
          <cell r="GB175"/>
          <cell r="GC175"/>
          <cell r="GD175"/>
          <cell r="GE175"/>
          <cell r="GF175"/>
          <cell r="GG175"/>
          <cell r="GH175"/>
          <cell r="GI175"/>
          <cell r="GJ175"/>
          <cell r="GK175"/>
          <cell r="GL175"/>
          <cell r="GM175"/>
          <cell r="GN175"/>
          <cell r="GO175"/>
          <cell r="GP175"/>
          <cell r="GQ175"/>
          <cell r="GR175"/>
          <cell r="GS175"/>
          <cell r="GT175"/>
          <cell r="GU175"/>
          <cell r="GV175"/>
          <cell r="GW175"/>
          <cell r="GX175"/>
          <cell r="GY175"/>
          <cell r="GZ175"/>
          <cell r="HA175"/>
          <cell r="HB175"/>
          <cell r="HC175"/>
          <cell r="HD175"/>
          <cell r="HE175" t="str">
            <v>25. MUNICIPALIDAD DISTRITAL DE VITOR</v>
          </cell>
          <cell r="HF175"/>
          <cell r="HG175"/>
          <cell r="HH175"/>
          <cell r="HI175"/>
          <cell r="HJ175"/>
          <cell r="HK175"/>
          <cell r="HL175"/>
          <cell r="HM175"/>
          <cell r="HN175"/>
          <cell r="HO175"/>
          <cell r="HP175"/>
          <cell r="HQ175"/>
          <cell r="HR175"/>
          <cell r="HS175"/>
          <cell r="HT175"/>
          <cell r="HU175"/>
          <cell r="HV175"/>
          <cell r="HW175"/>
          <cell r="HX175"/>
          <cell r="HY175"/>
          <cell r="HZ175"/>
          <cell r="IA175"/>
          <cell r="IB175"/>
          <cell r="IC175"/>
          <cell r="ID175"/>
          <cell r="IE175"/>
          <cell r="IF175"/>
          <cell r="IG175"/>
          <cell r="IH175"/>
          <cell r="II175"/>
          <cell r="IJ175"/>
          <cell r="IK175"/>
          <cell r="IL175"/>
          <cell r="IM175"/>
          <cell r="IN175"/>
          <cell r="IO175"/>
          <cell r="IP175"/>
          <cell r="IQ175"/>
          <cell r="IR175"/>
          <cell r="IS175"/>
          <cell r="IT175"/>
          <cell r="IU175"/>
          <cell r="IV175"/>
          <cell r="IW175"/>
          <cell r="IX175"/>
          <cell r="IY175"/>
          <cell r="IZ175"/>
          <cell r="JA175"/>
          <cell r="JB175"/>
          <cell r="JC175"/>
          <cell r="JD175"/>
          <cell r="JE175"/>
          <cell r="JF175"/>
          <cell r="JG175"/>
          <cell r="JH175"/>
          <cell r="JI175"/>
          <cell r="JJ175"/>
          <cell r="JK175"/>
          <cell r="JL175"/>
          <cell r="JM175"/>
          <cell r="JN175"/>
          <cell r="JO175"/>
          <cell r="JP175"/>
          <cell r="JQ175"/>
          <cell r="JR175"/>
          <cell r="JS175"/>
          <cell r="JT175"/>
          <cell r="JU175"/>
          <cell r="JV175" t="str">
            <v>33. MUNICIPALIDAD DISTRITAL DE SAPALLANGA</v>
          </cell>
          <cell r="JW175"/>
          <cell r="JX175"/>
          <cell r="JY175" t="str">
            <v>25. MUNICIPALIDAD DISTRITAL DE PARCO</v>
          </cell>
          <cell r="JZ175"/>
          <cell r="KA175"/>
          <cell r="KB175"/>
          <cell r="KC175"/>
          <cell r="KD175"/>
          <cell r="KE175"/>
          <cell r="KF175"/>
          <cell r="KG175"/>
          <cell r="KH175"/>
          <cell r="KI175"/>
          <cell r="KJ175"/>
          <cell r="KK175"/>
          <cell r="KL175"/>
          <cell r="KM175"/>
          <cell r="KN175"/>
          <cell r="KO175"/>
          <cell r="KP175"/>
          <cell r="KQ175"/>
          <cell r="KR175"/>
          <cell r="KS175"/>
          <cell r="KT175" t="str">
            <v>25. MUNICIPALIDAD DISTRITAL DE PUENTE PIEDRA</v>
          </cell>
          <cell r="KU175"/>
          <cell r="KV175"/>
          <cell r="KW175"/>
          <cell r="KX175"/>
          <cell r="KY175"/>
          <cell r="KZ175" t="str">
            <v>25. MUNICIPALIDAD DISTRITAL DE SAN PEDRO DE HUANCAYRE</v>
          </cell>
          <cell r="LA175"/>
          <cell r="LB175"/>
          <cell r="LC175" t="str">
            <v>25. MUNICIPALIDAD DISTRITAL DE QUINOCAY</v>
          </cell>
          <cell r="LD175"/>
          <cell r="LE175"/>
          <cell r="LF175"/>
          <cell r="LG175"/>
          <cell r="LH175"/>
          <cell r="LI175"/>
          <cell r="LJ175"/>
          <cell r="LK175"/>
          <cell r="LL175"/>
          <cell r="LM175"/>
          <cell r="LN175"/>
          <cell r="LO175"/>
          <cell r="LP175"/>
          <cell r="LQ175"/>
          <cell r="LR175"/>
          <cell r="LS175"/>
          <cell r="LT175"/>
          <cell r="LU175"/>
          <cell r="LV175"/>
          <cell r="LW175"/>
          <cell r="LX175"/>
          <cell r="LY175"/>
          <cell r="LZ175"/>
          <cell r="MA175"/>
          <cell r="MB175"/>
          <cell r="MC175"/>
          <cell r="MD175"/>
          <cell r="ME175"/>
          <cell r="MF175"/>
          <cell r="MG175"/>
          <cell r="MH175"/>
          <cell r="MI175"/>
          <cell r="MJ175"/>
          <cell r="MK175"/>
          <cell r="ML175"/>
          <cell r="MM175"/>
          <cell r="MN175"/>
          <cell r="MO175"/>
          <cell r="MP175"/>
          <cell r="MQ175"/>
          <cell r="MR175"/>
          <cell r="MS175"/>
          <cell r="MT175"/>
          <cell r="MU175"/>
          <cell r="MV175"/>
          <cell r="MW175"/>
          <cell r="MX175"/>
          <cell r="MY175"/>
          <cell r="MZ175"/>
          <cell r="NA175"/>
          <cell r="NB175"/>
          <cell r="NC175"/>
          <cell r="ND175"/>
          <cell r="NE175"/>
          <cell r="NF175"/>
          <cell r="NG175"/>
          <cell r="NH175"/>
          <cell r="NI175"/>
          <cell r="NJ175"/>
          <cell r="NK175"/>
          <cell r="NL175"/>
          <cell r="NM175"/>
          <cell r="NN175"/>
          <cell r="NO175"/>
          <cell r="NP175"/>
          <cell r="NQ175"/>
          <cell r="NR175"/>
          <cell r="NS175"/>
          <cell r="NT175"/>
          <cell r="NU175"/>
          <cell r="NV175"/>
          <cell r="NW175"/>
          <cell r="NX175"/>
          <cell r="NY175"/>
          <cell r="NZ175"/>
          <cell r="OA175"/>
          <cell r="OB175"/>
          <cell r="OC175"/>
          <cell r="OD175"/>
          <cell r="OE175"/>
          <cell r="OF175"/>
          <cell r="OG175"/>
          <cell r="OH175"/>
          <cell r="OI175"/>
          <cell r="OJ175"/>
          <cell r="OK175"/>
          <cell r="OL175"/>
          <cell r="OM175"/>
          <cell r="ON175"/>
          <cell r="OO175"/>
          <cell r="OP175"/>
          <cell r="OQ175"/>
          <cell r="OR175"/>
          <cell r="OS175"/>
          <cell r="OT175"/>
          <cell r="OU175"/>
          <cell r="OV175"/>
          <cell r="OW175"/>
          <cell r="OX175"/>
          <cell r="OY175"/>
          <cell r="OZ175"/>
          <cell r="PA175"/>
          <cell r="PB175"/>
          <cell r="PC175"/>
          <cell r="PD175"/>
          <cell r="PE175"/>
          <cell r="PF175"/>
          <cell r="PG175"/>
          <cell r="PH175"/>
          <cell r="PI175"/>
          <cell r="PJ175"/>
          <cell r="PK175"/>
          <cell r="PL175"/>
          <cell r="PM175"/>
          <cell r="PN175"/>
          <cell r="PO175"/>
          <cell r="PP175"/>
          <cell r="PQ175"/>
          <cell r="PR175"/>
          <cell r="PS175"/>
          <cell r="PT175"/>
          <cell r="PU175"/>
          <cell r="PV175"/>
          <cell r="PW175"/>
          <cell r="PX175"/>
          <cell r="PY175"/>
          <cell r="PZ175"/>
          <cell r="QA175"/>
          <cell r="QB175"/>
          <cell r="QC175"/>
          <cell r="QD175"/>
          <cell r="QE175"/>
          <cell r="QF175"/>
          <cell r="QG175"/>
          <cell r="QH175"/>
          <cell r="QI175"/>
          <cell r="QJ175"/>
        </row>
        <row r="176">
          <cell r="A176"/>
          <cell r="B176"/>
          <cell r="C176"/>
          <cell r="D176"/>
          <cell r="E176"/>
          <cell r="F176"/>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cell r="CO176"/>
          <cell r="CP176"/>
          <cell r="CQ176"/>
          <cell r="CR176"/>
          <cell r="CS176"/>
          <cell r="CT176"/>
          <cell r="CU176" t="str">
            <v>139. INSTITUTO NACIONAL DE SALUD DEL NIÑO - SAN BORJA</v>
          </cell>
          <cell r="CV176"/>
          <cell r="CW176"/>
          <cell r="CX176"/>
          <cell r="CY176"/>
          <cell r="CZ176"/>
          <cell r="DA176"/>
          <cell r="DB176"/>
          <cell r="DC176"/>
          <cell r="DD176"/>
          <cell r="DE176"/>
          <cell r="DF176"/>
          <cell r="DG176"/>
          <cell r="DH176"/>
          <cell r="DI176"/>
          <cell r="DJ176"/>
          <cell r="DK176"/>
          <cell r="DL176"/>
          <cell r="DM176"/>
          <cell r="DN176"/>
          <cell r="DO176"/>
          <cell r="DP176"/>
          <cell r="DQ176"/>
          <cell r="DR176"/>
          <cell r="DS176"/>
          <cell r="DT176"/>
          <cell r="DU176"/>
          <cell r="DV176"/>
          <cell r="DW176"/>
          <cell r="DX176"/>
          <cell r="DY176"/>
          <cell r="DZ176"/>
          <cell r="EA176"/>
          <cell r="EB176"/>
          <cell r="EC176"/>
          <cell r="ED176"/>
          <cell r="EE176"/>
          <cell r="EF176"/>
          <cell r="EG176"/>
          <cell r="EH176"/>
          <cell r="EI176"/>
          <cell r="EJ176"/>
          <cell r="EK176"/>
          <cell r="EL176"/>
          <cell r="EM176"/>
          <cell r="EN176"/>
          <cell r="EO176"/>
          <cell r="EP176"/>
          <cell r="EQ176"/>
          <cell r="ER176"/>
          <cell r="ES176"/>
          <cell r="ET176"/>
          <cell r="EU176"/>
          <cell r="EV176"/>
          <cell r="EW176"/>
          <cell r="EX176" t="str">
            <v>318. EDUCACION RECUAY</v>
          </cell>
          <cell r="EY176" t="str">
            <v>407. RED DE SALUD COTABAMBAS</v>
          </cell>
          <cell r="EZ176" t="str">
            <v>409. HOSPITAL CENTRAL DE MAJES ING. ANGEL GABRIEL CHURA GALLEGOS</v>
          </cell>
          <cell r="FA176"/>
          <cell r="FB176" t="str">
            <v>404. HOSPITAL CAJAMARCA</v>
          </cell>
          <cell r="FC176" t="str">
            <v>404. SALUD LA CONVENCION</v>
          </cell>
          <cell r="FD176" t="str">
            <v>406. RED DE SALUD HUANCAVELICA</v>
          </cell>
          <cell r="FE176" t="str">
            <v>410. RED DE SALUD YAROWILCA</v>
          </cell>
          <cell r="FF176"/>
          <cell r="FG176" t="str">
            <v>408. RED DE SALUD DEL VALLE DEL MANTARO</v>
          </cell>
          <cell r="FH176" t="str">
            <v>404. SALUD CHEPEN</v>
          </cell>
          <cell r="FI176"/>
          <cell r="FJ176"/>
          <cell r="FK176"/>
          <cell r="FL176"/>
          <cell r="FM176"/>
          <cell r="FN176"/>
          <cell r="FO176" t="str">
            <v>404. SALUD HUANCANE</v>
          </cell>
          <cell r="FP176"/>
          <cell r="FQ176"/>
          <cell r="FR176"/>
          <cell r="FS176"/>
          <cell r="FT176"/>
          <cell r="FU176"/>
          <cell r="FV176"/>
          <cell r="FW176"/>
          <cell r="FX176"/>
          <cell r="FY176"/>
          <cell r="FZ176"/>
          <cell r="GA176"/>
          <cell r="GB176"/>
          <cell r="GC176"/>
          <cell r="GD176"/>
          <cell r="GE176"/>
          <cell r="GF176"/>
          <cell r="GG176"/>
          <cell r="GH176"/>
          <cell r="GI176"/>
          <cell r="GJ176"/>
          <cell r="GK176"/>
          <cell r="GL176"/>
          <cell r="GM176"/>
          <cell r="GN176"/>
          <cell r="GO176"/>
          <cell r="GP176"/>
          <cell r="GQ176"/>
          <cell r="GR176"/>
          <cell r="GS176"/>
          <cell r="GT176"/>
          <cell r="GU176"/>
          <cell r="GV176"/>
          <cell r="GW176"/>
          <cell r="GX176"/>
          <cell r="GY176"/>
          <cell r="GZ176"/>
          <cell r="HA176"/>
          <cell r="HB176"/>
          <cell r="HC176"/>
          <cell r="HD176"/>
          <cell r="HE176" t="str">
            <v>26. MUNICIPALIDAD DISTRITAL DE YANAHUARA</v>
          </cell>
          <cell r="HF176"/>
          <cell r="HG176"/>
          <cell r="HH176"/>
          <cell r="HI176"/>
          <cell r="HJ176"/>
          <cell r="HK176"/>
          <cell r="HL176"/>
          <cell r="HM176"/>
          <cell r="HN176"/>
          <cell r="HO176"/>
          <cell r="HP176"/>
          <cell r="HQ176"/>
          <cell r="HR176"/>
          <cell r="HS176"/>
          <cell r="HT176"/>
          <cell r="HU176"/>
          <cell r="HV176"/>
          <cell r="HW176"/>
          <cell r="HX176"/>
          <cell r="HY176"/>
          <cell r="HZ176"/>
          <cell r="IA176"/>
          <cell r="IB176"/>
          <cell r="IC176"/>
          <cell r="ID176"/>
          <cell r="IE176"/>
          <cell r="IF176"/>
          <cell r="IG176"/>
          <cell r="IH176"/>
          <cell r="II176"/>
          <cell r="IJ176"/>
          <cell r="IK176"/>
          <cell r="IL176"/>
          <cell r="IM176"/>
          <cell r="IN176"/>
          <cell r="IO176"/>
          <cell r="IP176"/>
          <cell r="IQ176"/>
          <cell r="IR176"/>
          <cell r="IS176"/>
          <cell r="IT176"/>
          <cell r="IU176"/>
          <cell r="IV176"/>
          <cell r="IW176"/>
          <cell r="IX176"/>
          <cell r="IY176"/>
          <cell r="IZ176"/>
          <cell r="JA176"/>
          <cell r="JB176"/>
          <cell r="JC176"/>
          <cell r="JD176"/>
          <cell r="JE176"/>
          <cell r="JF176"/>
          <cell r="JG176"/>
          <cell r="JH176"/>
          <cell r="JI176"/>
          <cell r="JJ176"/>
          <cell r="JK176"/>
          <cell r="JL176"/>
          <cell r="JM176"/>
          <cell r="JN176"/>
          <cell r="JO176"/>
          <cell r="JP176"/>
          <cell r="JQ176"/>
          <cell r="JR176"/>
          <cell r="JS176"/>
          <cell r="JT176"/>
          <cell r="JU176"/>
          <cell r="JV176" t="str">
            <v>34. MUNICIPALIDAD DISTRITAL DE SICAYA</v>
          </cell>
          <cell r="JW176"/>
          <cell r="JX176"/>
          <cell r="JY176" t="str">
            <v>26. MUNICIPALIDAD DISTRITAL DE POMACANCHA</v>
          </cell>
          <cell r="JZ176"/>
          <cell r="KA176"/>
          <cell r="KB176"/>
          <cell r="KC176"/>
          <cell r="KD176"/>
          <cell r="KE176"/>
          <cell r="KF176"/>
          <cell r="KG176"/>
          <cell r="KH176"/>
          <cell r="KI176"/>
          <cell r="KJ176"/>
          <cell r="KK176"/>
          <cell r="KL176"/>
          <cell r="KM176"/>
          <cell r="KN176"/>
          <cell r="KO176"/>
          <cell r="KP176"/>
          <cell r="KQ176"/>
          <cell r="KR176"/>
          <cell r="KS176"/>
          <cell r="KT176" t="str">
            <v>26. MUNICIPALIDAD DISTRITAL DE PUNTA HERMOSA</v>
          </cell>
          <cell r="KU176"/>
          <cell r="KV176"/>
          <cell r="KW176"/>
          <cell r="KX176"/>
          <cell r="KY176"/>
          <cell r="KZ176" t="str">
            <v>26. MUNICIPALIDAD DISTRITAL DE SANGALLAYA</v>
          </cell>
          <cell r="LA176"/>
          <cell r="LB176"/>
          <cell r="LC176" t="str">
            <v>26. MUNICIPALIDAD DISTRITAL DE SAN JOAQUIN</v>
          </cell>
          <cell r="LD176"/>
          <cell r="LE176"/>
          <cell r="LF176"/>
          <cell r="LG176"/>
          <cell r="LH176"/>
          <cell r="LI176"/>
          <cell r="LJ176"/>
          <cell r="LK176"/>
          <cell r="LL176"/>
          <cell r="LM176"/>
          <cell r="LN176"/>
          <cell r="LO176"/>
          <cell r="LP176"/>
          <cell r="LQ176"/>
          <cell r="LR176"/>
          <cell r="LS176"/>
          <cell r="LT176"/>
          <cell r="LU176"/>
          <cell r="LV176"/>
          <cell r="LW176"/>
          <cell r="LX176"/>
          <cell r="LY176"/>
          <cell r="LZ176"/>
          <cell r="MA176"/>
          <cell r="MB176"/>
          <cell r="MC176"/>
          <cell r="MD176"/>
          <cell r="ME176"/>
          <cell r="MF176"/>
          <cell r="MG176"/>
          <cell r="MH176"/>
          <cell r="MI176"/>
          <cell r="MJ176"/>
          <cell r="MK176"/>
          <cell r="ML176"/>
          <cell r="MM176"/>
          <cell r="MN176"/>
          <cell r="MO176"/>
          <cell r="MP176"/>
          <cell r="MQ176"/>
          <cell r="MR176"/>
          <cell r="MS176"/>
          <cell r="MT176"/>
          <cell r="MU176"/>
          <cell r="MV176"/>
          <cell r="MW176"/>
          <cell r="MX176"/>
          <cell r="MY176"/>
          <cell r="MZ176"/>
          <cell r="NA176"/>
          <cell r="NB176"/>
          <cell r="NC176"/>
          <cell r="ND176"/>
          <cell r="NE176"/>
          <cell r="NF176"/>
          <cell r="NG176"/>
          <cell r="NH176"/>
          <cell r="NI176"/>
          <cell r="NJ176"/>
          <cell r="NK176"/>
          <cell r="NL176"/>
          <cell r="NM176"/>
          <cell r="NN176"/>
          <cell r="NO176"/>
          <cell r="NP176"/>
          <cell r="NQ176"/>
          <cell r="NR176"/>
          <cell r="NS176"/>
          <cell r="NT176"/>
          <cell r="NU176"/>
          <cell r="NV176"/>
          <cell r="NW176"/>
          <cell r="NX176"/>
          <cell r="NY176"/>
          <cell r="NZ176"/>
          <cell r="OA176"/>
          <cell r="OB176"/>
          <cell r="OC176"/>
          <cell r="OD176"/>
          <cell r="OE176"/>
          <cell r="OF176"/>
          <cell r="OG176"/>
          <cell r="OH176"/>
          <cell r="OI176"/>
          <cell r="OJ176"/>
          <cell r="OK176"/>
          <cell r="OL176"/>
          <cell r="OM176"/>
          <cell r="ON176"/>
          <cell r="OO176"/>
          <cell r="OP176"/>
          <cell r="OQ176"/>
          <cell r="OR176"/>
          <cell r="OS176"/>
          <cell r="OT176"/>
          <cell r="OU176"/>
          <cell r="OV176"/>
          <cell r="OW176"/>
          <cell r="OX176"/>
          <cell r="OY176"/>
          <cell r="OZ176"/>
          <cell r="PA176"/>
          <cell r="PB176"/>
          <cell r="PC176"/>
          <cell r="PD176"/>
          <cell r="PE176"/>
          <cell r="PF176"/>
          <cell r="PG176"/>
          <cell r="PH176"/>
          <cell r="PI176"/>
          <cell r="PJ176"/>
          <cell r="PK176"/>
          <cell r="PL176"/>
          <cell r="PM176"/>
          <cell r="PN176"/>
          <cell r="PO176"/>
          <cell r="PP176"/>
          <cell r="PQ176"/>
          <cell r="PR176"/>
          <cell r="PS176"/>
          <cell r="PT176"/>
          <cell r="PU176"/>
          <cell r="PV176"/>
          <cell r="PW176"/>
          <cell r="PX176"/>
          <cell r="PY176"/>
          <cell r="PZ176"/>
          <cell r="QA176"/>
          <cell r="QB176"/>
          <cell r="QC176"/>
          <cell r="QD176"/>
          <cell r="QE176"/>
          <cell r="QF176"/>
          <cell r="QG176"/>
          <cell r="QH176"/>
          <cell r="QI176"/>
          <cell r="QJ176"/>
        </row>
        <row r="177">
          <cell r="A177"/>
          <cell r="B177"/>
          <cell r="C177"/>
          <cell r="D177"/>
          <cell r="E177"/>
          <cell r="F177"/>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cell r="CO177"/>
          <cell r="CP177"/>
          <cell r="CQ177"/>
          <cell r="CR177"/>
          <cell r="CS177"/>
          <cell r="CT177"/>
          <cell r="CU177" t="str">
            <v>140. HOSPITAL DE HUAYCAN</v>
          </cell>
          <cell r="CV177"/>
          <cell r="CW177"/>
          <cell r="CX177"/>
          <cell r="CY177"/>
          <cell r="CZ177"/>
          <cell r="DA177"/>
          <cell r="DB177"/>
          <cell r="DC177"/>
          <cell r="DD177"/>
          <cell r="DE177"/>
          <cell r="DF177"/>
          <cell r="DG177"/>
          <cell r="DH177"/>
          <cell r="DI177"/>
          <cell r="DJ177"/>
          <cell r="DK177"/>
          <cell r="DL177"/>
          <cell r="DM177"/>
          <cell r="DN177"/>
          <cell r="DO177"/>
          <cell r="DP177"/>
          <cell r="DQ177"/>
          <cell r="DR177"/>
          <cell r="DS177"/>
          <cell r="DT177"/>
          <cell r="DU177"/>
          <cell r="DV177"/>
          <cell r="DW177"/>
          <cell r="DX177"/>
          <cell r="DY177"/>
          <cell r="DZ177"/>
          <cell r="EA177"/>
          <cell r="EB177"/>
          <cell r="EC177"/>
          <cell r="ED177"/>
          <cell r="EE177"/>
          <cell r="EF177"/>
          <cell r="EG177"/>
          <cell r="EH177"/>
          <cell r="EI177"/>
          <cell r="EJ177"/>
          <cell r="EK177"/>
          <cell r="EL177"/>
          <cell r="EM177"/>
          <cell r="EN177"/>
          <cell r="EO177"/>
          <cell r="EP177"/>
          <cell r="EQ177"/>
          <cell r="ER177"/>
          <cell r="ES177"/>
          <cell r="ET177"/>
          <cell r="EU177"/>
          <cell r="EV177"/>
          <cell r="EW177"/>
          <cell r="EX177" t="str">
            <v>319. EDUCACION YUNGAY</v>
          </cell>
          <cell r="EY177" t="str">
            <v>408. RED DE SALUD ANTABAMBA</v>
          </cell>
          <cell r="EZ177"/>
          <cell r="FA177"/>
          <cell r="FB177" t="str">
            <v>405. HOSPITAL GENERAL DE JAEN</v>
          </cell>
          <cell r="FC177" t="str">
            <v>405. RED DE SERVICIOS DE SALUD CUSCO SUR</v>
          </cell>
          <cell r="FD177"/>
          <cell r="FE177"/>
          <cell r="FF177"/>
          <cell r="FG177" t="str">
            <v>409. RED DE SALUD PICHANAKI</v>
          </cell>
          <cell r="FH177" t="str">
            <v>405. SALUD PACASMAYO</v>
          </cell>
          <cell r="FI177"/>
          <cell r="FJ177"/>
          <cell r="FK177"/>
          <cell r="FL177"/>
          <cell r="FM177"/>
          <cell r="FN177"/>
          <cell r="FO177" t="str">
            <v>405. SALUD PUNO</v>
          </cell>
          <cell r="FP177"/>
          <cell r="FQ177"/>
          <cell r="FR177"/>
          <cell r="FS177"/>
          <cell r="FT177"/>
          <cell r="FU177"/>
          <cell r="FV177"/>
          <cell r="FW177"/>
          <cell r="FX177"/>
          <cell r="FY177"/>
          <cell r="FZ177"/>
          <cell r="GA177"/>
          <cell r="GB177"/>
          <cell r="GC177"/>
          <cell r="GD177"/>
          <cell r="GE177"/>
          <cell r="GF177"/>
          <cell r="GG177"/>
          <cell r="GH177"/>
          <cell r="GI177"/>
          <cell r="GJ177"/>
          <cell r="GK177"/>
          <cell r="GL177"/>
          <cell r="GM177"/>
          <cell r="GN177"/>
          <cell r="GO177"/>
          <cell r="GP177"/>
          <cell r="GQ177"/>
          <cell r="GR177"/>
          <cell r="GS177"/>
          <cell r="GT177"/>
          <cell r="GU177"/>
          <cell r="GV177"/>
          <cell r="GW177"/>
          <cell r="GX177"/>
          <cell r="GY177"/>
          <cell r="GZ177"/>
          <cell r="HA177"/>
          <cell r="HB177"/>
          <cell r="HC177"/>
          <cell r="HD177"/>
          <cell r="HE177" t="str">
            <v>27. MUNICIPALIDAD DISTRITAL DE YARABAMBA</v>
          </cell>
          <cell r="HF177"/>
          <cell r="HG177"/>
          <cell r="HH177"/>
          <cell r="HI177"/>
          <cell r="HJ177"/>
          <cell r="HK177"/>
          <cell r="HL177"/>
          <cell r="HM177"/>
          <cell r="HN177"/>
          <cell r="HO177"/>
          <cell r="HP177"/>
          <cell r="HQ177"/>
          <cell r="HR177"/>
          <cell r="HS177"/>
          <cell r="HT177"/>
          <cell r="HU177"/>
          <cell r="HV177"/>
          <cell r="HW177"/>
          <cell r="HX177"/>
          <cell r="HY177"/>
          <cell r="HZ177"/>
          <cell r="IA177"/>
          <cell r="IB177"/>
          <cell r="IC177"/>
          <cell r="ID177"/>
          <cell r="IE177"/>
          <cell r="IF177"/>
          <cell r="IG177"/>
          <cell r="IH177"/>
          <cell r="II177"/>
          <cell r="IJ177"/>
          <cell r="IK177"/>
          <cell r="IL177"/>
          <cell r="IM177"/>
          <cell r="IN177"/>
          <cell r="IO177"/>
          <cell r="IP177"/>
          <cell r="IQ177"/>
          <cell r="IR177"/>
          <cell r="IS177"/>
          <cell r="IT177"/>
          <cell r="IU177"/>
          <cell r="IV177"/>
          <cell r="IW177"/>
          <cell r="IX177"/>
          <cell r="IY177"/>
          <cell r="IZ177"/>
          <cell r="JA177"/>
          <cell r="JB177"/>
          <cell r="JC177"/>
          <cell r="JD177"/>
          <cell r="JE177"/>
          <cell r="JF177"/>
          <cell r="JG177"/>
          <cell r="JH177"/>
          <cell r="JI177"/>
          <cell r="JJ177"/>
          <cell r="JK177"/>
          <cell r="JL177"/>
          <cell r="JM177"/>
          <cell r="JN177"/>
          <cell r="JO177"/>
          <cell r="JP177"/>
          <cell r="JQ177"/>
          <cell r="JR177"/>
          <cell r="JS177"/>
          <cell r="JT177"/>
          <cell r="JU177"/>
          <cell r="JV177" t="str">
            <v>35. MUNICIPALIDAD DISTRITAL DE SANTO DOMINGO DE ACOBAMBA</v>
          </cell>
          <cell r="JW177"/>
          <cell r="JX177"/>
          <cell r="JY177" t="str">
            <v>27. MUNICIPALIDAD DISTRITAL DE RICRAN</v>
          </cell>
          <cell r="JZ177"/>
          <cell r="KA177"/>
          <cell r="KB177"/>
          <cell r="KC177"/>
          <cell r="KD177"/>
          <cell r="KE177"/>
          <cell r="KF177"/>
          <cell r="KG177"/>
          <cell r="KH177"/>
          <cell r="KI177"/>
          <cell r="KJ177"/>
          <cell r="KK177"/>
          <cell r="KL177"/>
          <cell r="KM177"/>
          <cell r="KN177"/>
          <cell r="KO177"/>
          <cell r="KP177"/>
          <cell r="KQ177"/>
          <cell r="KR177"/>
          <cell r="KS177"/>
          <cell r="KT177" t="str">
            <v>27. MUNICIPALIDAD DISTRITAL DE PUNTA NEGRA</v>
          </cell>
          <cell r="KU177"/>
          <cell r="KV177"/>
          <cell r="KW177"/>
          <cell r="KX177"/>
          <cell r="KY177"/>
          <cell r="KZ177" t="str">
            <v>27. MUNICIPALIDAD DISTRITAL DE SANTA CRUZ DE COCACHACRA</v>
          </cell>
          <cell r="LA177"/>
          <cell r="LB177"/>
          <cell r="LC177" t="str">
            <v>27. MUNICIPALIDAD DISTRITAL DE SAN PEDRO DE PILAS</v>
          </cell>
          <cell r="LD177"/>
          <cell r="LE177"/>
          <cell r="LF177"/>
          <cell r="LG177"/>
          <cell r="LH177"/>
          <cell r="LI177"/>
          <cell r="LJ177"/>
          <cell r="LK177"/>
          <cell r="LL177"/>
          <cell r="LM177"/>
          <cell r="LN177"/>
          <cell r="LO177"/>
          <cell r="LP177"/>
          <cell r="LQ177"/>
          <cell r="LR177"/>
          <cell r="LS177"/>
          <cell r="LT177"/>
          <cell r="LU177"/>
          <cell r="LV177"/>
          <cell r="LW177"/>
          <cell r="LX177"/>
          <cell r="LY177"/>
          <cell r="LZ177"/>
          <cell r="MA177"/>
          <cell r="MB177"/>
          <cell r="MC177"/>
          <cell r="MD177"/>
          <cell r="ME177"/>
          <cell r="MF177"/>
          <cell r="MG177"/>
          <cell r="MH177"/>
          <cell r="MI177"/>
          <cell r="MJ177"/>
          <cell r="MK177"/>
          <cell r="ML177"/>
          <cell r="MM177"/>
          <cell r="MN177"/>
          <cell r="MO177"/>
          <cell r="MP177"/>
          <cell r="MQ177"/>
          <cell r="MR177"/>
          <cell r="MS177"/>
          <cell r="MT177"/>
          <cell r="MU177"/>
          <cell r="MV177"/>
          <cell r="MW177"/>
          <cell r="MX177"/>
          <cell r="MY177"/>
          <cell r="MZ177"/>
          <cell r="NA177"/>
          <cell r="NB177"/>
          <cell r="NC177"/>
          <cell r="ND177"/>
          <cell r="NE177"/>
          <cell r="NF177"/>
          <cell r="NG177"/>
          <cell r="NH177"/>
          <cell r="NI177"/>
          <cell r="NJ177"/>
          <cell r="NK177"/>
          <cell r="NL177"/>
          <cell r="NM177"/>
          <cell r="NN177"/>
          <cell r="NO177"/>
          <cell r="NP177"/>
          <cell r="NQ177"/>
          <cell r="NR177"/>
          <cell r="NS177"/>
          <cell r="NT177"/>
          <cell r="NU177"/>
          <cell r="NV177"/>
          <cell r="NW177"/>
          <cell r="NX177"/>
          <cell r="NY177"/>
          <cell r="NZ177"/>
          <cell r="OA177"/>
          <cell r="OB177"/>
          <cell r="OC177"/>
          <cell r="OD177"/>
          <cell r="OE177"/>
          <cell r="OF177"/>
          <cell r="OG177"/>
          <cell r="OH177"/>
          <cell r="OI177"/>
          <cell r="OJ177"/>
          <cell r="OK177"/>
          <cell r="OL177"/>
          <cell r="OM177"/>
          <cell r="ON177"/>
          <cell r="OO177"/>
          <cell r="OP177"/>
          <cell r="OQ177"/>
          <cell r="OR177"/>
          <cell r="OS177"/>
          <cell r="OT177"/>
          <cell r="OU177"/>
          <cell r="OV177"/>
          <cell r="OW177"/>
          <cell r="OX177"/>
          <cell r="OY177"/>
          <cell r="OZ177"/>
          <cell r="PA177"/>
          <cell r="PB177"/>
          <cell r="PC177"/>
          <cell r="PD177"/>
          <cell r="PE177"/>
          <cell r="PF177"/>
          <cell r="PG177"/>
          <cell r="PH177"/>
          <cell r="PI177"/>
          <cell r="PJ177"/>
          <cell r="PK177"/>
          <cell r="PL177"/>
          <cell r="PM177"/>
          <cell r="PN177"/>
          <cell r="PO177"/>
          <cell r="PP177"/>
          <cell r="PQ177"/>
          <cell r="PR177"/>
          <cell r="PS177"/>
          <cell r="PT177"/>
          <cell r="PU177"/>
          <cell r="PV177"/>
          <cell r="PW177"/>
          <cell r="PX177"/>
          <cell r="PY177"/>
          <cell r="PZ177"/>
          <cell r="QA177"/>
          <cell r="QB177"/>
          <cell r="QC177"/>
          <cell r="QD177"/>
          <cell r="QE177"/>
          <cell r="QF177"/>
          <cell r="QG177"/>
          <cell r="QH177"/>
          <cell r="QI177"/>
          <cell r="QJ177"/>
        </row>
        <row r="178">
          <cell r="A178"/>
          <cell r="B178"/>
          <cell r="C178"/>
          <cell r="D178"/>
          <cell r="E178"/>
          <cell r="F178"/>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cell r="CO178"/>
          <cell r="CP178"/>
          <cell r="CQ178"/>
          <cell r="CR178"/>
          <cell r="CS178"/>
          <cell r="CT178"/>
          <cell r="CU178" t="str">
            <v>142. HOSPITAL DE EMERGENCIAS VILLA EL SALVADOR</v>
          </cell>
          <cell r="CV178"/>
          <cell r="CW178"/>
          <cell r="CX178"/>
          <cell r="CY178"/>
          <cell r="CZ178"/>
          <cell r="DA178"/>
          <cell r="DB178"/>
          <cell r="DC178"/>
          <cell r="DD178"/>
          <cell r="DE178"/>
          <cell r="DF178"/>
          <cell r="DG178"/>
          <cell r="DH178"/>
          <cell r="DI178"/>
          <cell r="DJ178"/>
          <cell r="DK178"/>
          <cell r="DL178"/>
          <cell r="DM178"/>
          <cell r="DN178"/>
          <cell r="DO178"/>
          <cell r="DP178"/>
          <cell r="DQ178"/>
          <cell r="DR178"/>
          <cell r="DS178"/>
          <cell r="DT178"/>
          <cell r="DU178"/>
          <cell r="DV178"/>
          <cell r="DW178"/>
          <cell r="DX178"/>
          <cell r="DY178"/>
          <cell r="DZ178"/>
          <cell r="EA178"/>
          <cell r="EB178"/>
          <cell r="EC178"/>
          <cell r="ED178"/>
          <cell r="EE178"/>
          <cell r="EF178"/>
          <cell r="EG178"/>
          <cell r="EH178"/>
          <cell r="EI178"/>
          <cell r="EJ178"/>
          <cell r="EK178"/>
          <cell r="EL178"/>
          <cell r="EM178"/>
          <cell r="EN178"/>
          <cell r="EO178"/>
          <cell r="EP178"/>
          <cell r="EQ178"/>
          <cell r="ER178"/>
          <cell r="ES178"/>
          <cell r="ET178"/>
          <cell r="EU178"/>
          <cell r="EV178"/>
          <cell r="EW178"/>
          <cell r="EX178" t="str">
            <v>320. EDUCACION CORONGO</v>
          </cell>
          <cell r="EY178" t="str">
            <v>409. RED DE SALUD AYMARAES</v>
          </cell>
          <cell r="EZ178"/>
          <cell r="FA178"/>
          <cell r="FB178" t="str">
            <v>406. HOSPITAL JOSÉ H. SOTO CADENILLAS - CHOTA</v>
          </cell>
          <cell r="FC178" t="str">
            <v>406. RED DE SERVICIOS DE SALUD KIMBIRI PICHARI</v>
          </cell>
          <cell r="FD178"/>
          <cell r="FE178"/>
          <cell r="FF178"/>
          <cell r="FG178" t="str">
            <v>410. RED DE SALUD SAN MARTIN DE PANGOA</v>
          </cell>
          <cell r="FH178" t="str">
            <v>406. SALUD SANCHEZ CARRION</v>
          </cell>
          <cell r="FI178"/>
          <cell r="FJ178"/>
          <cell r="FK178"/>
          <cell r="FL178"/>
          <cell r="FM178"/>
          <cell r="FN178"/>
          <cell r="FO178" t="str">
            <v>406. SALUD CHUCUITO</v>
          </cell>
          <cell r="FP178"/>
          <cell r="FQ178"/>
          <cell r="FR178"/>
          <cell r="FS178"/>
          <cell r="FT178"/>
          <cell r="FU178"/>
          <cell r="FV178"/>
          <cell r="FW178"/>
          <cell r="FX178"/>
          <cell r="FY178"/>
          <cell r="FZ178"/>
          <cell r="GA178"/>
          <cell r="GB178"/>
          <cell r="GC178"/>
          <cell r="GD178"/>
          <cell r="GE178"/>
          <cell r="GF178"/>
          <cell r="GG178"/>
          <cell r="GH178"/>
          <cell r="GI178"/>
          <cell r="GJ178"/>
          <cell r="GK178"/>
          <cell r="GL178"/>
          <cell r="GM178"/>
          <cell r="GN178"/>
          <cell r="GO178"/>
          <cell r="GP178"/>
          <cell r="GQ178"/>
          <cell r="GR178"/>
          <cell r="GS178"/>
          <cell r="GT178"/>
          <cell r="GU178"/>
          <cell r="GV178"/>
          <cell r="GW178"/>
          <cell r="GX178"/>
          <cell r="GY178"/>
          <cell r="GZ178"/>
          <cell r="HA178"/>
          <cell r="HB178"/>
          <cell r="HC178"/>
          <cell r="HD178"/>
          <cell r="HE178" t="str">
            <v>28. MUNICIPALIDAD DISTRITAL DE YURA</v>
          </cell>
          <cell r="HF178"/>
          <cell r="HG178"/>
          <cell r="HH178"/>
          <cell r="HI178"/>
          <cell r="HJ178"/>
          <cell r="HK178"/>
          <cell r="HL178"/>
          <cell r="HM178"/>
          <cell r="HN178"/>
          <cell r="HO178"/>
          <cell r="HP178"/>
          <cell r="HQ178"/>
          <cell r="HR178"/>
          <cell r="HS178"/>
          <cell r="HT178"/>
          <cell r="HU178"/>
          <cell r="HV178"/>
          <cell r="HW178"/>
          <cell r="HX178"/>
          <cell r="HY178"/>
          <cell r="HZ178"/>
          <cell r="IA178"/>
          <cell r="IB178"/>
          <cell r="IC178"/>
          <cell r="ID178"/>
          <cell r="IE178"/>
          <cell r="IF178"/>
          <cell r="IG178"/>
          <cell r="IH178"/>
          <cell r="II178"/>
          <cell r="IJ178"/>
          <cell r="IK178"/>
          <cell r="IL178"/>
          <cell r="IM178"/>
          <cell r="IN178"/>
          <cell r="IO178"/>
          <cell r="IP178"/>
          <cell r="IQ178"/>
          <cell r="IR178"/>
          <cell r="IS178"/>
          <cell r="IT178"/>
          <cell r="IU178"/>
          <cell r="IV178"/>
          <cell r="IW178"/>
          <cell r="IX178"/>
          <cell r="IY178"/>
          <cell r="IZ178"/>
          <cell r="JA178"/>
          <cell r="JB178"/>
          <cell r="JC178"/>
          <cell r="JD178"/>
          <cell r="JE178"/>
          <cell r="JF178"/>
          <cell r="JG178"/>
          <cell r="JH178"/>
          <cell r="JI178"/>
          <cell r="JJ178"/>
          <cell r="JK178"/>
          <cell r="JL178"/>
          <cell r="JM178"/>
          <cell r="JN178"/>
          <cell r="JO178"/>
          <cell r="JP178"/>
          <cell r="JQ178"/>
          <cell r="JR178"/>
          <cell r="JS178"/>
          <cell r="JT178"/>
          <cell r="JU178"/>
          <cell r="JV178" t="str">
            <v>36. MUNICIPALIDAD DISTRITAL DE VIQUES</v>
          </cell>
          <cell r="JW178"/>
          <cell r="JX178"/>
          <cell r="JY178" t="str">
            <v>28. MUNICIPALIDAD DISTRITAL DE SAN LORENZO</v>
          </cell>
          <cell r="JZ178"/>
          <cell r="KA178"/>
          <cell r="KB178"/>
          <cell r="KC178"/>
          <cell r="KD178"/>
          <cell r="KE178"/>
          <cell r="KF178"/>
          <cell r="KG178"/>
          <cell r="KH178"/>
          <cell r="KI178"/>
          <cell r="KJ178"/>
          <cell r="KK178"/>
          <cell r="KL178"/>
          <cell r="KM178"/>
          <cell r="KN178"/>
          <cell r="KO178"/>
          <cell r="KP178"/>
          <cell r="KQ178"/>
          <cell r="KR178"/>
          <cell r="KS178"/>
          <cell r="KT178" t="str">
            <v>28. MUNICIPALIDAD DISTRITAL DE RIMAC</v>
          </cell>
          <cell r="KU178"/>
          <cell r="KV178"/>
          <cell r="KW178"/>
          <cell r="KX178"/>
          <cell r="KY178"/>
          <cell r="KZ178" t="str">
            <v>28. MUNICIPALIDAD DISTRITAL DE SANTA EULALIA</v>
          </cell>
          <cell r="LA178"/>
          <cell r="LB178"/>
          <cell r="LC178" t="str">
            <v>28. MUNICIPALIDAD DISTRITAL DE TANTA</v>
          </cell>
          <cell r="LD178"/>
          <cell r="LE178"/>
          <cell r="LF178"/>
          <cell r="LG178"/>
          <cell r="LH178"/>
          <cell r="LI178"/>
          <cell r="LJ178"/>
          <cell r="LK178"/>
          <cell r="LL178"/>
          <cell r="LM178"/>
          <cell r="LN178"/>
          <cell r="LO178"/>
          <cell r="LP178"/>
          <cell r="LQ178"/>
          <cell r="LR178"/>
          <cell r="LS178"/>
          <cell r="LT178"/>
          <cell r="LU178"/>
          <cell r="LV178"/>
          <cell r="LW178"/>
          <cell r="LX178"/>
          <cell r="LY178"/>
          <cell r="LZ178"/>
          <cell r="MA178"/>
          <cell r="MB178"/>
          <cell r="MC178"/>
          <cell r="MD178"/>
          <cell r="ME178"/>
          <cell r="MF178"/>
          <cell r="MG178"/>
          <cell r="MH178"/>
          <cell r="MI178"/>
          <cell r="MJ178"/>
          <cell r="MK178"/>
          <cell r="ML178"/>
          <cell r="MM178"/>
          <cell r="MN178"/>
          <cell r="MO178"/>
          <cell r="MP178"/>
          <cell r="MQ178"/>
          <cell r="MR178"/>
          <cell r="MS178"/>
          <cell r="MT178"/>
          <cell r="MU178"/>
          <cell r="MV178"/>
          <cell r="MW178"/>
          <cell r="MX178"/>
          <cell r="MY178"/>
          <cell r="MZ178"/>
          <cell r="NA178"/>
          <cell r="NB178"/>
          <cell r="NC178"/>
          <cell r="ND178"/>
          <cell r="NE178"/>
          <cell r="NF178"/>
          <cell r="NG178"/>
          <cell r="NH178"/>
          <cell r="NI178"/>
          <cell r="NJ178"/>
          <cell r="NK178"/>
          <cell r="NL178"/>
          <cell r="NM178"/>
          <cell r="NN178"/>
          <cell r="NO178"/>
          <cell r="NP178"/>
          <cell r="NQ178"/>
          <cell r="NR178"/>
          <cell r="NS178"/>
          <cell r="NT178"/>
          <cell r="NU178"/>
          <cell r="NV178"/>
          <cell r="NW178"/>
          <cell r="NX178"/>
          <cell r="NY178"/>
          <cell r="NZ178"/>
          <cell r="OA178"/>
          <cell r="OB178"/>
          <cell r="OC178"/>
          <cell r="OD178"/>
          <cell r="OE178"/>
          <cell r="OF178"/>
          <cell r="OG178"/>
          <cell r="OH178"/>
          <cell r="OI178"/>
          <cell r="OJ178"/>
          <cell r="OK178"/>
          <cell r="OL178"/>
          <cell r="OM178"/>
          <cell r="ON178"/>
          <cell r="OO178"/>
          <cell r="OP178"/>
          <cell r="OQ178"/>
          <cell r="OR178"/>
          <cell r="OS178"/>
          <cell r="OT178"/>
          <cell r="OU178"/>
          <cell r="OV178"/>
          <cell r="OW178"/>
          <cell r="OX178"/>
          <cell r="OY178"/>
          <cell r="OZ178"/>
          <cell r="PA178"/>
          <cell r="PB178"/>
          <cell r="PC178"/>
          <cell r="PD178"/>
          <cell r="PE178"/>
          <cell r="PF178"/>
          <cell r="PG178"/>
          <cell r="PH178"/>
          <cell r="PI178"/>
          <cell r="PJ178"/>
          <cell r="PK178"/>
          <cell r="PL178"/>
          <cell r="PM178"/>
          <cell r="PN178"/>
          <cell r="PO178"/>
          <cell r="PP178"/>
          <cell r="PQ178"/>
          <cell r="PR178"/>
          <cell r="PS178"/>
          <cell r="PT178"/>
          <cell r="PU178"/>
          <cell r="PV178"/>
          <cell r="PW178"/>
          <cell r="PX178"/>
          <cell r="PY178"/>
          <cell r="PZ178"/>
          <cell r="QA178"/>
          <cell r="QB178"/>
          <cell r="QC178"/>
          <cell r="QD178"/>
          <cell r="QE178"/>
          <cell r="QF178"/>
          <cell r="QG178"/>
          <cell r="QH178"/>
          <cell r="QI178"/>
          <cell r="QJ178"/>
        </row>
        <row r="179">
          <cell r="A179"/>
          <cell r="B179"/>
          <cell r="C179"/>
          <cell r="D179"/>
          <cell r="E179"/>
          <cell r="F179"/>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cell r="CO179"/>
          <cell r="CP179"/>
          <cell r="CQ179"/>
          <cell r="CR179"/>
          <cell r="CS179"/>
          <cell r="CT179"/>
          <cell r="CU179" t="str">
            <v>143. DIRECCIÓN DE REDES INTEGRADAS DE SALUD LIMA CENTRO</v>
          </cell>
          <cell r="CV179"/>
          <cell r="CW179"/>
          <cell r="CX179"/>
          <cell r="CY179"/>
          <cell r="CZ179"/>
          <cell r="DA179"/>
          <cell r="DB179"/>
          <cell r="DC179"/>
          <cell r="DD179"/>
          <cell r="DE179"/>
          <cell r="DF179"/>
          <cell r="DG179"/>
          <cell r="DH179"/>
          <cell r="DI179"/>
          <cell r="DJ179"/>
          <cell r="DK179"/>
          <cell r="DL179"/>
          <cell r="DM179"/>
          <cell r="DN179"/>
          <cell r="DO179"/>
          <cell r="DP179"/>
          <cell r="DQ179"/>
          <cell r="DR179"/>
          <cell r="DS179"/>
          <cell r="DT179"/>
          <cell r="DU179"/>
          <cell r="DV179"/>
          <cell r="DW179"/>
          <cell r="DX179"/>
          <cell r="DY179"/>
          <cell r="DZ179"/>
          <cell r="EA179"/>
          <cell r="EB179"/>
          <cell r="EC179"/>
          <cell r="ED179"/>
          <cell r="EE179"/>
          <cell r="EF179"/>
          <cell r="EG179"/>
          <cell r="EH179"/>
          <cell r="EI179"/>
          <cell r="EJ179"/>
          <cell r="EK179"/>
          <cell r="EL179"/>
          <cell r="EM179"/>
          <cell r="EN179"/>
          <cell r="EO179"/>
          <cell r="EP179"/>
          <cell r="EQ179"/>
          <cell r="ER179"/>
          <cell r="ES179"/>
          <cell r="ET179"/>
          <cell r="EU179"/>
          <cell r="EV179"/>
          <cell r="EW179"/>
          <cell r="EX179" t="str">
            <v>400. SALUD ANCASH</v>
          </cell>
          <cell r="EY179"/>
          <cell r="EZ179"/>
          <cell r="FA179"/>
          <cell r="FB179" t="str">
            <v>407. SALUD SAN IGNACIO</v>
          </cell>
          <cell r="FC179" t="str">
            <v>407. RED DE SERVICIOS DE SALUD CUSCO NORTE</v>
          </cell>
          <cell r="FD179"/>
          <cell r="FE179"/>
          <cell r="FF179"/>
          <cell r="FG179" t="str">
            <v>412. SALUD CHUPACA</v>
          </cell>
          <cell r="FH179" t="str">
            <v>407. SALUD SANTIAGO DE CHUCO</v>
          </cell>
          <cell r="FI179"/>
          <cell r="FJ179"/>
          <cell r="FK179"/>
          <cell r="FL179"/>
          <cell r="FM179"/>
          <cell r="FN179"/>
          <cell r="FO179" t="str">
            <v>407. SALUD YUNGUYO</v>
          </cell>
          <cell r="FP179"/>
          <cell r="FQ179"/>
          <cell r="FR179"/>
          <cell r="FS179"/>
          <cell r="FT179"/>
          <cell r="FU179"/>
          <cell r="FV179"/>
          <cell r="FW179"/>
          <cell r="FX179"/>
          <cell r="FY179"/>
          <cell r="FZ179"/>
          <cell r="GA179"/>
          <cell r="GB179"/>
          <cell r="GC179"/>
          <cell r="GD179"/>
          <cell r="GE179"/>
          <cell r="GF179"/>
          <cell r="GG179"/>
          <cell r="GH179"/>
          <cell r="GI179"/>
          <cell r="GJ179"/>
          <cell r="GK179"/>
          <cell r="GL179"/>
          <cell r="GM179"/>
          <cell r="GN179"/>
          <cell r="GO179"/>
          <cell r="GP179"/>
          <cell r="GQ179"/>
          <cell r="GR179"/>
          <cell r="GS179"/>
          <cell r="GT179"/>
          <cell r="GU179"/>
          <cell r="GV179"/>
          <cell r="GW179"/>
          <cell r="GX179"/>
          <cell r="GY179"/>
          <cell r="GZ179"/>
          <cell r="HA179"/>
          <cell r="HB179"/>
          <cell r="HC179"/>
          <cell r="HD179"/>
          <cell r="HE179" t="str">
            <v>29. MUNICIPALIDAD DISTRITAL DE JOSE LUIS BUSTAMANTE Y RIVERO</v>
          </cell>
          <cell r="HF179"/>
          <cell r="HG179"/>
          <cell r="HH179"/>
          <cell r="HI179"/>
          <cell r="HJ179"/>
          <cell r="HK179"/>
          <cell r="HL179"/>
          <cell r="HM179"/>
          <cell r="HN179"/>
          <cell r="HO179"/>
          <cell r="HP179"/>
          <cell r="HQ179"/>
          <cell r="HR179"/>
          <cell r="HS179"/>
          <cell r="HT179"/>
          <cell r="HU179"/>
          <cell r="HV179"/>
          <cell r="HW179"/>
          <cell r="HX179"/>
          <cell r="HY179"/>
          <cell r="HZ179"/>
          <cell r="IA179"/>
          <cell r="IB179"/>
          <cell r="IC179"/>
          <cell r="ID179"/>
          <cell r="IE179"/>
          <cell r="IF179"/>
          <cell r="IG179"/>
          <cell r="IH179"/>
          <cell r="II179"/>
          <cell r="IJ179"/>
          <cell r="IK179"/>
          <cell r="IL179"/>
          <cell r="IM179"/>
          <cell r="IN179"/>
          <cell r="IO179"/>
          <cell r="IP179"/>
          <cell r="IQ179"/>
          <cell r="IR179"/>
          <cell r="IS179"/>
          <cell r="IT179"/>
          <cell r="IU179"/>
          <cell r="IV179"/>
          <cell r="IW179"/>
          <cell r="IX179"/>
          <cell r="IY179"/>
          <cell r="IZ179"/>
          <cell r="JA179"/>
          <cell r="JB179"/>
          <cell r="JC179"/>
          <cell r="JD179"/>
          <cell r="JE179"/>
          <cell r="JF179"/>
          <cell r="JG179"/>
          <cell r="JH179"/>
          <cell r="JI179"/>
          <cell r="JJ179"/>
          <cell r="JK179"/>
          <cell r="JL179"/>
          <cell r="JM179"/>
          <cell r="JN179"/>
          <cell r="JO179"/>
          <cell r="JP179"/>
          <cell r="JQ179"/>
          <cell r="JR179"/>
          <cell r="JS179"/>
          <cell r="JT179"/>
          <cell r="JU179"/>
          <cell r="JV179"/>
          <cell r="JW179"/>
          <cell r="JX179"/>
          <cell r="JY179" t="str">
            <v>29. MUNICIPALIDAD DISTRITAL DE SAN PEDRO DE CHUNAN</v>
          </cell>
          <cell r="JZ179"/>
          <cell r="KA179"/>
          <cell r="KB179"/>
          <cell r="KC179"/>
          <cell r="KD179"/>
          <cell r="KE179"/>
          <cell r="KF179"/>
          <cell r="KG179"/>
          <cell r="KH179"/>
          <cell r="KI179"/>
          <cell r="KJ179"/>
          <cell r="KK179"/>
          <cell r="KL179"/>
          <cell r="KM179"/>
          <cell r="KN179"/>
          <cell r="KO179"/>
          <cell r="KP179"/>
          <cell r="KQ179"/>
          <cell r="KR179"/>
          <cell r="KS179"/>
          <cell r="KT179" t="str">
            <v>29. MUNICIPALIDAD DISTRITAL DE SAN BARTOLO</v>
          </cell>
          <cell r="KU179"/>
          <cell r="KV179"/>
          <cell r="KW179"/>
          <cell r="KX179"/>
          <cell r="KY179"/>
          <cell r="KZ179" t="str">
            <v>29. MUNICIPALIDAD DISTRITAL DE SANTIAGO DE ANCHUCAYA</v>
          </cell>
          <cell r="LA179"/>
          <cell r="LB179"/>
          <cell r="LC179" t="str">
            <v>29. MUNICIPALIDAD DISTRITAL DE TAURIPAMPA</v>
          </cell>
          <cell r="LD179"/>
          <cell r="LE179"/>
          <cell r="LF179"/>
          <cell r="LG179"/>
          <cell r="LH179"/>
          <cell r="LI179"/>
          <cell r="LJ179"/>
          <cell r="LK179"/>
          <cell r="LL179"/>
          <cell r="LM179"/>
          <cell r="LN179"/>
          <cell r="LO179"/>
          <cell r="LP179"/>
          <cell r="LQ179"/>
          <cell r="LR179"/>
          <cell r="LS179"/>
          <cell r="LT179"/>
          <cell r="LU179"/>
          <cell r="LV179"/>
          <cell r="LW179"/>
          <cell r="LX179"/>
          <cell r="LY179"/>
          <cell r="LZ179"/>
          <cell r="MA179"/>
          <cell r="MB179"/>
          <cell r="MC179"/>
          <cell r="MD179"/>
          <cell r="ME179"/>
          <cell r="MF179"/>
          <cell r="MG179"/>
          <cell r="MH179"/>
          <cell r="MI179"/>
          <cell r="MJ179"/>
          <cell r="MK179"/>
          <cell r="ML179"/>
          <cell r="MM179"/>
          <cell r="MN179"/>
          <cell r="MO179"/>
          <cell r="MP179"/>
          <cell r="MQ179"/>
          <cell r="MR179"/>
          <cell r="MS179"/>
          <cell r="MT179"/>
          <cell r="MU179"/>
          <cell r="MV179"/>
          <cell r="MW179"/>
          <cell r="MX179"/>
          <cell r="MY179"/>
          <cell r="MZ179"/>
          <cell r="NA179"/>
          <cell r="NB179"/>
          <cell r="NC179"/>
          <cell r="ND179"/>
          <cell r="NE179"/>
          <cell r="NF179"/>
          <cell r="NG179"/>
          <cell r="NH179"/>
          <cell r="NI179"/>
          <cell r="NJ179"/>
          <cell r="NK179"/>
          <cell r="NL179"/>
          <cell r="NM179"/>
          <cell r="NN179"/>
          <cell r="NO179"/>
          <cell r="NP179"/>
          <cell r="NQ179"/>
          <cell r="NR179"/>
          <cell r="NS179"/>
          <cell r="NT179"/>
          <cell r="NU179"/>
          <cell r="NV179"/>
          <cell r="NW179"/>
          <cell r="NX179"/>
          <cell r="NY179"/>
          <cell r="NZ179"/>
          <cell r="OA179"/>
          <cell r="OB179"/>
          <cell r="OC179"/>
          <cell r="OD179"/>
          <cell r="OE179"/>
          <cell r="OF179"/>
          <cell r="OG179"/>
          <cell r="OH179"/>
          <cell r="OI179"/>
          <cell r="OJ179"/>
          <cell r="OK179"/>
          <cell r="OL179"/>
          <cell r="OM179"/>
          <cell r="ON179"/>
          <cell r="OO179"/>
          <cell r="OP179"/>
          <cell r="OQ179"/>
          <cell r="OR179"/>
          <cell r="OS179"/>
          <cell r="OT179"/>
          <cell r="OU179"/>
          <cell r="OV179"/>
          <cell r="OW179"/>
          <cell r="OX179"/>
          <cell r="OY179"/>
          <cell r="OZ179"/>
          <cell r="PA179"/>
          <cell r="PB179"/>
          <cell r="PC179"/>
          <cell r="PD179"/>
          <cell r="PE179"/>
          <cell r="PF179"/>
          <cell r="PG179"/>
          <cell r="PH179"/>
          <cell r="PI179"/>
          <cell r="PJ179"/>
          <cell r="PK179"/>
          <cell r="PL179"/>
          <cell r="PM179"/>
          <cell r="PN179"/>
          <cell r="PO179"/>
          <cell r="PP179"/>
          <cell r="PQ179"/>
          <cell r="PR179"/>
          <cell r="PS179"/>
          <cell r="PT179"/>
          <cell r="PU179"/>
          <cell r="PV179"/>
          <cell r="PW179"/>
          <cell r="PX179"/>
          <cell r="PY179"/>
          <cell r="PZ179"/>
          <cell r="QA179"/>
          <cell r="QB179"/>
          <cell r="QC179"/>
          <cell r="QD179"/>
          <cell r="QE179"/>
          <cell r="QF179"/>
          <cell r="QG179"/>
          <cell r="QH179"/>
          <cell r="QI179"/>
          <cell r="QJ179"/>
        </row>
        <row r="180">
          <cell r="A180"/>
          <cell r="B180"/>
          <cell r="C180"/>
          <cell r="D180"/>
          <cell r="E180"/>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cell r="CO180"/>
          <cell r="CP180"/>
          <cell r="CQ180"/>
          <cell r="CR180"/>
          <cell r="CS180"/>
          <cell r="CT180"/>
          <cell r="CU180" t="str">
            <v>144. DIRECCIÓN DE REDES INTEGRADAS DE SALUD LIMA NORTE</v>
          </cell>
          <cell r="CV180"/>
          <cell r="CW180"/>
          <cell r="CX180"/>
          <cell r="CY180"/>
          <cell r="CZ180"/>
          <cell r="DA180"/>
          <cell r="DB180"/>
          <cell r="DC180"/>
          <cell r="DD180"/>
          <cell r="DE180"/>
          <cell r="DF180"/>
          <cell r="DG180"/>
          <cell r="DH180"/>
          <cell r="DI180"/>
          <cell r="DJ180"/>
          <cell r="DK180"/>
          <cell r="DL180"/>
          <cell r="DM180"/>
          <cell r="DN180"/>
          <cell r="DO180"/>
          <cell r="DP180"/>
          <cell r="DQ180"/>
          <cell r="DR180"/>
          <cell r="DS180"/>
          <cell r="DT180"/>
          <cell r="DU180"/>
          <cell r="DV180"/>
          <cell r="DW180"/>
          <cell r="DX180"/>
          <cell r="DY180"/>
          <cell r="DZ180"/>
          <cell r="EA180"/>
          <cell r="EB180"/>
          <cell r="EC180"/>
          <cell r="ED180"/>
          <cell r="EE180"/>
          <cell r="EF180"/>
          <cell r="EG180"/>
          <cell r="EH180"/>
          <cell r="EI180"/>
          <cell r="EJ180"/>
          <cell r="EK180"/>
          <cell r="EL180"/>
          <cell r="EM180"/>
          <cell r="EN180"/>
          <cell r="EO180"/>
          <cell r="EP180"/>
          <cell r="EQ180"/>
          <cell r="ER180"/>
          <cell r="ES180"/>
          <cell r="ET180"/>
          <cell r="EU180"/>
          <cell r="EV180"/>
          <cell r="EW180"/>
          <cell r="EX180" t="str">
            <v>401. SALUD RECUAY CARHUAZ</v>
          </cell>
          <cell r="EY180"/>
          <cell r="EZ180"/>
          <cell r="FA180"/>
          <cell r="FB180" t="str">
            <v>408. SALUD HUALGAYOC - BAMBAMARCA</v>
          </cell>
          <cell r="FC180" t="str">
            <v>408. HOSPITAL DE ESPINAR</v>
          </cell>
          <cell r="FD180"/>
          <cell r="FE180"/>
          <cell r="FF180"/>
          <cell r="FG180" t="str">
            <v>413. HOSPITAL REGIONAL DOCENTE DE MEDICINA TROPICAL DOCTOR JULIO CESAR DEMARINI CARO</v>
          </cell>
          <cell r="FH180" t="str">
            <v>408. SALUD OTUZCO</v>
          </cell>
          <cell r="FI180"/>
          <cell r="FJ180"/>
          <cell r="FK180"/>
          <cell r="FL180"/>
          <cell r="FM180"/>
          <cell r="FN180"/>
          <cell r="FO180" t="str">
            <v>408. SALUD COLLAO</v>
          </cell>
          <cell r="FP180"/>
          <cell r="FQ180"/>
          <cell r="FR180"/>
          <cell r="FS180"/>
          <cell r="FT180"/>
          <cell r="FU180"/>
          <cell r="FV180"/>
          <cell r="FW180"/>
          <cell r="FX180"/>
          <cell r="FY180"/>
          <cell r="FZ180"/>
          <cell r="GA180"/>
          <cell r="GB180"/>
          <cell r="GC180"/>
          <cell r="GD180"/>
          <cell r="GE180"/>
          <cell r="GF180"/>
          <cell r="GG180"/>
          <cell r="GH180"/>
          <cell r="GI180"/>
          <cell r="GJ180"/>
          <cell r="GK180"/>
          <cell r="GL180"/>
          <cell r="GM180"/>
          <cell r="GN180"/>
          <cell r="GO180"/>
          <cell r="GP180"/>
          <cell r="GQ180"/>
          <cell r="GR180"/>
          <cell r="GS180"/>
          <cell r="GT180"/>
          <cell r="GU180"/>
          <cell r="GV180"/>
          <cell r="GW180"/>
          <cell r="GX180"/>
          <cell r="GY180"/>
          <cell r="GZ180"/>
          <cell r="HA180"/>
          <cell r="HB180"/>
          <cell r="HC180"/>
          <cell r="HD180"/>
          <cell r="HE180"/>
          <cell r="HF180"/>
          <cell r="HG180"/>
          <cell r="HH180"/>
          <cell r="HI180"/>
          <cell r="HJ180"/>
          <cell r="HK180"/>
          <cell r="HL180"/>
          <cell r="HM180"/>
          <cell r="HN180"/>
          <cell r="HO180"/>
          <cell r="HP180"/>
          <cell r="HQ180"/>
          <cell r="HR180"/>
          <cell r="HS180"/>
          <cell r="HT180"/>
          <cell r="HU180"/>
          <cell r="HV180"/>
          <cell r="HW180"/>
          <cell r="HX180"/>
          <cell r="HY180"/>
          <cell r="HZ180"/>
          <cell r="IA180"/>
          <cell r="IB180"/>
          <cell r="IC180"/>
          <cell r="ID180"/>
          <cell r="IE180"/>
          <cell r="IF180"/>
          <cell r="IG180"/>
          <cell r="IH180"/>
          <cell r="II180"/>
          <cell r="IJ180"/>
          <cell r="IK180"/>
          <cell r="IL180"/>
          <cell r="IM180"/>
          <cell r="IN180"/>
          <cell r="IO180"/>
          <cell r="IP180"/>
          <cell r="IQ180"/>
          <cell r="IR180"/>
          <cell r="IS180"/>
          <cell r="IT180"/>
          <cell r="IU180"/>
          <cell r="IV180"/>
          <cell r="IW180"/>
          <cell r="IX180"/>
          <cell r="IY180"/>
          <cell r="IZ180"/>
          <cell r="JA180"/>
          <cell r="JB180"/>
          <cell r="JC180"/>
          <cell r="JD180"/>
          <cell r="JE180"/>
          <cell r="JF180"/>
          <cell r="JG180"/>
          <cell r="JH180"/>
          <cell r="JI180"/>
          <cell r="JJ180"/>
          <cell r="JK180"/>
          <cell r="JL180"/>
          <cell r="JM180"/>
          <cell r="JN180"/>
          <cell r="JO180"/>
          <cell r="JP180"/>
          <cell r="JQ180"/>
          <cell r="JR180"/>
          <cell r="JS180"/>
          <cell r="JT180"/>
          <cell r="JU180"/>
          <cell r="JV180"/>
          <cell r="JW180"/>
          <cell r="JX180"/>
          <cell r="JY180" t="str">
            <v>30. MUNICIPALIDAD DISTRITAL DE SAUSA</v>
          </cell>
          <cell r="JZ180"/>
          <cell r="KA180"/>
          <cell r="KB180"/>
          <cell r="KC180"/>
          <cell r="KD180"/>
          <cell r="KE180"/>
          <cell r="KF180"/>
          <cell r="KG180"/>
          <cell r="KH180"/>
          <cell r="KI180"/>
          <cell r="KJ180"/>
          <cell r="KK180"/>
          <cell r="KL180"/>
          <cell r="KM180"/>
          <cell r="KN180"/>
          <cell r="KO180"/>
          <cell r="KP180"/>
          <cell r="KQ180"/>
          <cell r="KR180"/>
          <cell r="KS180"/>
          <cell r="KT180" t="str">
            <v>30. MUNICIPALIDAD DISTRITAL DE SAN BORJA</v>
          </cell>
          <cell r="KU180"/>
          <cell r="KV180"/>
          <cell r="KW180"/>
          <cell r="KX180"/>
          <cell r="KY180"/>
          <cell r="KZ180" t="str">
            <v>30. MUNICIPALIDAD DISTRITAL DE SANTIAGO DE TUNA</v>
          </cell>
          <cell r="LA180"/>
          <cell r="LB180"/>
          <cell r="LC180" t="str">
            <v>30. MUNICIPALIDAD DISTRITAL DE TOMAS</v>
          </cell>
          <cell r="LD180"/>
          <cell r="LE180"/>
          <cell r="LF180"/>
          <cell r="LG180"/>
          <cell r="LH180"/>
          <cell r="LI180"/>
          <cell r="LJ180"/>
          <cell r="LK180"/>
          <cell r="LL180"/>
          <cell r="LM180"/>
          <cell r="LN180"/>
          <cell r="LO180"/>
          <cell r="LP180"/>
          <cell r="LQ180"/>
          <cell r="LR180"/>
          <cell r="LS180"/>
          <cell r="LT180"/>
          <cell r="LU180"/>
          <cell r="LV180"/>
          <cell r="LW180"/>
          <cell r="LX180"/>
          <cell r="LY180"/>
          <cell r="LZ180"/>
          <cell r="MA180"/>
          <cell r="MB180"/>
          <cell r="MC180"/>
          <cell r="MD180"/>
          <cell r="ME180"/>
          <cell r="MF180"/>
          <cell r="MG180"/>
          <cell r="MH180"/>
          <cell r="MI180"/>
          <cell r="MJ180"/>
          <cell r="MK180"/>
          <cell r="ML180"/>
          <cell r="MM180"/>
          <cell r="MN180"/>
          <cell r="MO180"/>
          <cell r="MP180"/>
          <cell r="MQ180"/>
          <cell r="MR180"/>
          <cell r="MS180"/>
          <cell r="MT180"/>
          <cell r="MU180"/>
          <cell r="MV180"/>
          <cell r="MW180"/>
          <cell r="MX180"/>
          <cell r="MY180"/>
          <cell r="MZ180"/>
          <cell r="NA180"/>
          <cell r="NB180"/>
          <cell r="NC180"/>
          <cell r="ND180"/>
          <cell r="NE180"/>
          <cell r="NF180"/>
          <cell r="NG180"/>
          <cell r="NH180"/>
          <cell r="NI180"/>
          <cell r="NJ180"/>
          <cell r="NK180"/>
          <cell r="NL180"/>
          <cell r="NM180"/>
          <cell r="NN180"/>
          <cell r="NO180"/>
          <cell r="NP180"/>
          <cell r="NQ180"/>
          <cell r="NR180"/>
          <cell r="NS180"/>
          <cell r="NT180"/>
          <cell r="NU180"/>
          <cell r="NV180"/>
          <cell r="NW180"/>
          <cell r="NX180"/>
          <cell r="NY180"/>
          <cell r="NZ180"/>
          <cell r="OA180"/>
          <cell r="OB180"/>
          <cell r="OC180"/>
          <cell r="OD180"/>
          <cell r="OE180"/>
          <cell r="OF180"/>
          <cell r="OG180"/>
          <cell r="OH180"/>
          <cell r="OI180"/>
          <cell r="OJ180"/>
          <cell r="OK180"/>
          <cell r="OL180"/>
          <cell r="OM180"/>
          <cell r="ON180"/>
          <cell r="OO180"/>
          <cell r="OP180"/>
          <cell r="OQ180"/>
          <cell r="OR180"/>
          <cell r="OS180"/>
          <cell r="OT180"/>
          <cell r="OU180"/>
          <cell r="OV180"/>
          <cell r="OW180"/>
          <cell r="OX180"/>
          <cell r="OY180"/>
          <cell r="OZ180"/>
          <cell r="PA180"/>
          <cell r="PB180"/>
          <cell r="PC180"/>
          <cell r="PD180"/>
          <cell r="PE180"/>
          <cell r="PF180"/>
          <cell r="PG180"/>
          <cell r="PH180"/>
          <cell r="PI180"/>
          <cell r="PJ180"/>
          <cell r="PK180"/>
          <cell r="PL180"/>
          <cell r="PM180"/>
          <cell r="PN180"/>
          <cell r="PO180"/>
          <cell r="PP180"/>
          <cell r="PQ180"/>
          <cell r="PR180"/>
          <cell r="PS180"/>
          <cell r="PT180"/>
          <cell r="PU180"/>
          <cell r="PV180"/>
          <cell r="PW180"/>
          <cell r="PX180"/>
          <cell r="PY180"/>
          <cell r="PZ180"/>
          <cell r="QA180"/>
          <cell r="QB180"/>
          <cell r="QC180"/>
          <cell r="QD180"/>
          <cell r="QE180"/>
          <cell r="QF180"/>
          <cell r="QG180"/>
          <cell r="QH180"/>
          <cell r="QI180"/>
          <cell r="QJ180"/>
        </row>
        <row r="181">
          <cell r="A181"/>
          <cell r="B181"/>
          <cell r="C181"/>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cell r="CO181"/>
          <cell r="CP181"/>
          <cell r="CQ181"/>
          <cell r="CR181"/>
          <cell r="CS181"/>
          <cell r="CT181"/>
          <cell r="CU181" t="str">
            <v>145. DIRECCIÓN DE REDES INTEGRADAS DE SALUD LIMA SUR</v>
          </cell>
          <cell r="CV181"/>
          <cell r="CW181"/>
          <cell r="CX181"/>
          <cell r="CY181"/>
          <cell r="CZ181"/>
          <cell r="DA181"/>
          <cell r="DB181"/>
          <cell r="DC181"/>
          <cell r="DD181"/>
          <cell r="DE181"/>
          <cell r="DF181"/>
          <cell r="DG181"/>
          <cell r="DH181"/>
          <cell r="DI181"/>
          <cell r="DJ181"/>
          <cell r="DK181"/>
          <cell r="DL181"/>
          <cell r="DM181"/>
          <cell r="DN181"/>
          <cell r="DO181"/>
          <cell r="DP181"/>
          <cell r="DQ181"/>
          <cell r="DR181"/>
          <cell r="DS181"/>
          <cell r="DT181"/>
          <cell r="DU181"/>
          <cell r="DV181"/>
          <cell r="DW181"/>
          <cell r="DX181"/>
          <cell r="DY181"/>
          <cell r="DZ181"/>
          <cell r="EA181"/>
          <cell r="EB181"/>
          <cell r="EC181"/>
          <cell r="ED181"/>
          <cell r="EE181"/>
          <cell r="EF181"/>
          <cell r="EG181"/>
          <cell r="EH181"/>
          <cell r="EI181"/>
          <cell r="EJ181"/>
          <cell r="EK181"/>
          <cell r="EL181"/>
          <cell r="EM181"/>
          <cell r="EN181"/>
          <cell r="EO181"/>
          <cell r="EP181"/>
          <cell r="EQ181"/>
          <cell r="ER181"/>
          <cell r="ES181"/>
          <cell r="ET181"/>
          <cell r="EU181"/>
          <cell r="EV181"/>
          <cell r="EW181"/>
          <cell r="EX181" t="str">
            <v>402. SALUD HUARAZ</v>
          </cell>
          <cell r="EY181"/>
          <cell r="EZ181"/>
          <cell r="FA181"/>
          <cell r="FB181" t="str">
            <v>409. SALUD SANTA CRUZ</v>
          </cell>
          <cell r="FC181" t="str">
            <v>409. HOSPITAL ALFREDO CALLO RODRÍGUEZ - SICUANI - CANCHIS</v>
          </cell>
          <cell r="FD181"/>
          <cell r="FE181"/>
          <cell r="FF181"/>
          <cell r="FG181" t="str">
            <v>414. INSTITUTO REGIONAL DE ENFERMEDADES NEOPLÁSICAS DEL CENTRO - IREN CENTRO</v>
          </cell>
          <cell r="FH181" t="str">
            <v>409. SALUD TRUJILLO ESTE</v>
          </cell>
          <cell r="FI181"/>
          <cell r="FJ181"/>
          <cell r="FK181"/>
          <cell r="FL181"/>
          <cell r="FM181"/>
          <cell r="FN181"/>
          <cell r="FO181" t="str">
            <v>409. SALUD MACUSANI</v>
          </cell>
          <cell r="FP181"/>
          <cell r="FQ181"/>
          <cell r="FR181"/>
          <cell r="FS181"/>
          <cell r="FT181"/>
          <cell r="FU181"/>
          <cell r="FV181"/>
          <cell r="FW181"/>
          <cell r="FX181"/>
          <cell r="FY181"/>
          <cell r="FZ181"/>
          <cell r="GA181"/>
          <cell r="GB181"/>
          <cell r="GC181"/>
          <cell r="GD181"/>
          <cell r="GE181"/>
          <cell r="GF181"/>
          <cell r="GG181"/>
          <cell r="GH181"/>
          <cell r="GI181"/>
          <cell r="GJ181"/>
          <cell r="GK181"/>
          <cell r="GL181"/>
          <cell r="GM181"/>
          <cell r="GN181"/>
          <cell r="GO181"/>
          <cell r="GP181"/>
          <cell r="GQ181"/>
          <cell r="GR181"/>
          <cell r="GS181"/>
          <cell r="GT181"/>
          <cell r="GU181"/>
          <cell r="GV181"/>
          <cell r="GW181"/>
          <cell r="GX181"/>
          <cell r="GY181"/>
          <cell r="GZ181"/>
          <cell r="HA181"/>
          <cell r="HB181"/>
          <cell r="HC181"/>
          <cell r="HD181"/>
          <cell r="HE181"/>
          <cell r="HF181"/>
          <cell r="HG181"/>
          <cell r="HH181"/>
          <cell r="HI181"/>
          <cell r="HJ181"/>
          <cell r="HK181"/>
          <cell r="HL181"/>
          <cell r="HM181"/>
          <cell r="HN181"/>
          <cell r="HO181"/>
          <cell r="HP181"/>
          <cell r="HQ181"/>
          <cell r="HR181"/>
          <cell r="HS181"/>
          <cell r="HT181"/>
          <cell r="HU181"/>
          <cell r="HV181"/>
          <cell r="HW181"/>
          <cell r="HX181"/>
          <cell r="HY181"/>
          <cell r="HZ181"/>
          <cell r="IA181"/>
          <cell r="IB181"/>
          <cell r="IC181"/>
          <cell r="ID181"/>
          <cell r="IE181"/>
          <cell r="IF181"/>
          <cell r="IG181"/>
          <cell r="IH181"/>
          <cell r="II181"/>
          <cell r="IJ181"/>
          <cell r="IK181"/>
          <cell r="IL181"/>
          <cell r="IM181"/>
          <cell r="IN181"/>
          <cell r="IO181"/>
          <cell r="IP181"/>
          <cell r="IQ181"/>
          <cell r="IR181"/>
          <cell r="IS181"/>
          <cell r="IT181"/>
          <cell r="IU181"/>
          <cell r="IV181"/>
          <cell r="IW181"/>
          <cell r="IX181"/>
          <cell r="IY181"/>
          <cell r="IZ181"/>
          <cell r="JA181"/>
          <cell r="JB181"/>
          <cell r="JC181"/>
          <cell r="JD181"/>
          <cell r="JE181"/>
          <cell r="JF181"/>
          <cell r="JG181"/>
          <cell r="JH181"/>
          <cell r="JI181"/>
          <cell r="JJ181"/>
          <cell r="JK181"/>
          <cell r="JL181"/>
          <cell r="JM181"/>
          <cell r="JN181"/>
          <cell r="JO181"/>
          <cell r="JP181"/>
          <cell r="JQ181"/>
          <cell r="JR181"/>
          <cell r="JS181"/>
          <cell r="JT181"/>
          <cell r="JU181"/>
          <cell r="JV181"/>
          <cell r="JW181"/>
          <cell r="JX181"/>
          <cell r="JY181" t="str">
            <v>31. MUNICIPALIDAD DISTRITAL DE SINCOS</v>
          </cell>
          <cell r="JZ181"/>
          <cell r="KA181"/>
          <cell r="KB181"/>
          <cell r="KC181"/>
          <cell r="KD181"/>
          <cell r="KE181"/>
          <cell r="KF181"/>
          <cell r="KG181"/>
          <cell r="KH181"/>
          <cell r="KI181"/>
          <cell r="KJ181"/>
          <cell r="KK181"/>
          <cell r="KL181"/>
          <cell r="KM181"/>
          <cell r="KN181"/>
          <cell r="KO181"/>
          <cell r="KP181"/>
          <cell r="KQ181"/>
          <cell r="KR181"/>
          <cell r="KS181"/>
          <cell r="KT181" t="str">
            <v>31. MUNICIPALIDAD DISTRITAL DE SAN ISIDRO</v>
          </cell>
          <cell r="KU181"/>
          <cell r="KV181"/>
          <cell r="KW181"/>
          <cell r="KX181"/>
          <cell r="KY181"/>
          <cell r="KZ181" t="str">
            <v>31. MUNICIPALIDAD DISTRITAL DE SANTO DOMINGO DE LOS OLLEROS</v>
          </cell>
          <cell r="LA181"/>
          <cell r="LB181"/>
          <cell r="LC181" t="str">
            <v>31. MUNICIPALIDAD DISTRITAL DE TUPE</v>
          </cell>
          <cell r="LD181"/>
          <cell r="LE181"/>
          <cell r="LF181"/>
          <cell r="LG181"/>
          <cell r="LH181"/>
          <cell r="LI181"/>
          <cell r="LJ181"/>
          <cell r="LK181"/>
          <cell r="LL181"/>
          <cell r="LM181"/>
          <cell r="LN181"/>
          <cell r="LO181"/>
          <cell r="LP181"/>
          <cell r="LQ181"/>
          <cell r="LR181"/>
          <cell r="LS181"/>
          <cell r="LT181"/>
          <cell r="LU181"/>
          <cell r="LV181"/>
          <cell r="LW181"/>
          <cell r="LX181"/>
          <cell r="LY181"/>
          <cell r="LZ181"/>
          <cell r="MA181"/>
          <cell r="MB181"/>
          <cell r="MC181"/>
          <cell r="MD181"/>
          <cell r="ME181"/>
          <cell r="MF181"/>
          <cell r="MG181"/>
          <cell r="MH181"/>
          <cell r="MI181"/>
          <cell r="MJ181"/>
          <cell r="MK181"/>
          <cell r="ML181"/>
          <cell r="MM181"/>
          <cell r="MN181"/>
          <cell r="MO181"/>
          <cell r="MP181"/>
          <cell r="MQ181"/>
          <cell r="MR181"/>
          <cell r="MS181"/>
          <cell r="MT181"/>
          <cell r="MU181"/>
          <cell r="MV181"/>
          <cell r="MW181"/>
          <cell r="MX181"/>
          <cell r="MY181"/>
          <cell r="MZ181"/>
          <cell r="NA181"/>
          <cell r="NB181"/>
          <cell r="NC181"/>
          <cell r="ND181"/>
          <cell r="NE181"/>
          <cell r="NF181"/>
          <cell r="NG181"/>
          <cell r="NH181"/>
          <cell r="NI181"/>
          <cell r="NJ181"/>
          <cell r="NK181"/>
          <cell r="NL181"/>
          <cell r="NM181"/>
          <cell r="NN181"/>
          <cell r="NO181"/>
          <cell r="NP181"/>
          <cell r="NQ181"/>
          <cell r="NR181"/>
          <cell r="NS181"/>
          <cell r="NT181"/>
          <cell r="NU181"/>
          <cell r="NV181"/>
          <cell r="NW181"/>
          <cell r="NX181"/>
          <cell r="NY181"/>
          <cell r="NZ181"/>
          <cell r="OA181"/>
          <cell r="OB181"/>
          <cell r="OC181"/>
          <cell r="OD181"/>
          <cell r="OE181"/>
          <cell r="OF181"/>
          <cell r="OG181"/>
          <cell r="OH181"/>
          <cell r="OI181"/>
          <cell r="OJ181"/>
          <cell r="OK181"/>
          <cell r="OL181"/>
          <cell r="OM181"/>
          <cell r="ON181"/>
          <cell r="OO181"/>
          <cell r="OP181"/>
          <cell r="OQ181"/>
          <cell r="OR181"/>
          <cell r="OS181"/>
          <cell r="OT181"/>
          <cell r="OU181"/>
          <cell r="OV181"/>
          <cell r="OW181"/>
          <cell r="OX181"/>
          <cell r="OY181"/>
          <cell r="OZ181"/>
          <cell r="PA181"/>
          <cell r="PB181"/>
          <cell r="PC181"/>
          <cell r="PD181"/>
          <cell r="PE181"/>
          <cell r="PF181"/>
          <cell r="PG181"/>
          <cell r="PH181"/>
          <cell r="PI181"/>
          <cell r="PJ181"/>
          <cell r="PK181"/>
          <cell r="PL181"/>
          <cell r="PM181"/>
          <cell r="PN181"/>
          <cell r="PO181"/>
          <cell r="PP181"/>
          <cell r="PQ181"/>
          <cell r="PR181"/>
          <cell r="PS181"/>
          <cell r="PT181"/>
          <cell r="PU181"/>
          <cell r="PV181"/>
          <cell r="PW181"/>
          <cell r="PX181"/>
          <cell r="PY181"/>
          <cell r="PZ181"/>
          <cell r="QA181"/>
          <cell r="QB181"/>
          <cell r="QC181"/>
          <cell r="QD181"/>
          <cell r="QE181"/>
          <cell r="QF181"/>
          <cell r="QG181"/>
          <cell r="QH181"/>
          <cell r="QI181"/>
          <cell r="QJ181"/>
        </row>
        <row r="182">
          <cell r="A182"/>
          <cell r="B182"/>
          <cell r="C182"/>
          <cell r="D182"/>
          <cell r="E182"/>
          <cell r="F182"/>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cell r="CO182"/>
          <cell r="CP182"/>
          <cell r="CQ182"/>
          <cell r="CR182"/>
          <cell r="CS182"/>
          <cell r="CT182"/>
          <cell r="CU182" t="str">
            <v>146. DIRECCIÓN DE REDES INTEGRADAS DE SALUD LIMA ESTE</v>
          </cell>
          <cell r="CV182"/>
          <cell r="CW182"/>
          <cell r="CX182"/>
          <cell r="CY182"/>
          <cell r="CZ182"/>
          <cell r="DA182"/>
          <cell r="DB182"/>
          <cell r="DC182"/>
          <cell r="DD182"/>
          <cell r="DE182"/>
          <cell r="DF182"/>
          <cell r="DG182"/>
          <cell r="DH182"/>
          <cell r="DI182"/>
          <cell r="DJ182"/>
          <cell r="DK182"/>
          <cell r="DL182"/>
          <cell r="DM182"/>
          <cell r="DN182"/>
          <cell r="DO182"/>
          <cell r="DP182"/>
          <cell r="DQ182"/>
          <cell r="DR182"/>
          <cell r="DS182"/>
          <cell r="DT182"/>
          <cell r="DU182"/>
          <cell r="DV182"/>
          <cell r="DW182"/>
          <cell r="DX182"/>
          <cell r="DY182"/>
          <cell r="DZ182"/>
          <cell r="EA182"/>
          <cell r="EB182"/>
          <cell r="EC182"/>
          <cell r="ED182"/>
          <cell r="EE182"/>
          <cell r="EF182"/>
          <cell r="EG182"/>
          <cell r="EH182"/>
          <cell r="EI182"/>
          <cell r="EJ182"/>
          <cell r="EK182"/>
          <cell r="EL182"/>
          <cell r="EM182"/>
          <cell r="EN182"/>
          <cell r="EO182"/>
          <cell r="EP182"/>
          <cell r="EQ182"/>
          <cell r="ER182"/>
          <cell r="ES182"/>
          <cell r="ET182"/>
          <cell r="EU182"/>
          <cell r="EV182"/>
          <cell r="EW182"/>
          <cell r="EX182" t="str">
            <v>403. SALUD ELEAZAR GUZMAN BARRON</v>
          </cell>
          <cell r="EY182"/>
          <cell r="EZ182"/>
          <cell r="FA182"/>
          <cell r="FB182" t="str">
            <v>410. SALUD CAJAMARCA - CAJAMARCA</v>
          </cell>
          <cell r="FC182" t="str">
            <v>410. HOSPITAL DE QUILLABAMBA</v>
          </cell>
          <cell r="FD182"/>
          <cell r="FE182"/>
          <cell r="FF182"/>
          <cell r="FG182"/>
          <cell r="FH182" t="str">
            <v>410. INSTITUTO REGIONAL DE ENFERMEDADES NEOPLASICAS LUIS PINILLOS GANOZA - INREN-NORTE</v>
          </cell>
          <cell r="FI182"/>
          <cell r="FJ182"/>
          <cell r="FK182"/>
          <cell r="FL182"/>
          <cell r="FM182"/>
          <cell r="FN182"/>
          <cell r="FO182" t="str">
            <v>410. SALUD SANDIA</v>
          </cell>
          <cell r="FP182"/>
          <cell r="FQ182"/>
          <cell r="FR182"/>
          <cell r="FS182"/>
          <cell r="FT182"/>
          <cell r="FU182"/>
          <cell r="FV182"/>
          <cell r="FW182"/>
          <cell r="FX182"/>
          <cell r="FY182"/>
          <cell r="FZ182"/>
          <cell r="GA182"/>
          <cell r="GB182"/>
          <cell r="GC182"/>
          <cell r="GD182"/>
          <cell r="GE182"/>
          <cell r="GF182"/>
          <cell r="GG182"/>
          <cell r="GH182"/>
          <cell r="GI182"/>
          <cell r="GJ182"/>
          <cell r="GK182"/>
          <cell r="GL182"/>
          <cell r="GM182"/>
          <cell r="GN182"/>
          <cell r="GO182"/>
          <cell r="GP182"/>
          <cell r="GQ182"/>
          <cell r="GR182"/>
          <cell r="GS182"/>
          <cell r="GT182"/>
          <cell r="GU182"/>
          <cell r="GV182"/>
          <cell r="GW182"/>
          <cell r="GX182"/>
          <cell r="GY182"/>
          <cell r="GZ182"/>
          <cell r="HA182"/>
          <cell r="HB182"/>
          <cell r="HC182"/>
          <cell r="HD182"/>
          <cell r="HE182"/>
          <cell r="HF182"/>
          <cell r="HG182"/>
          <cell r="HH182"/>
          <cell r="HI182"/>
          <cell r="HJ182"/>
          <cell r="HK182"/>
          <cell r="HL182"/>
          <cell r="HM182"/>
          <cell r="HN182"/>
          <cell r="HO182"/>
          <cell r="HP182"/>
          <cell r="HQ182"/>
          <cell r="HR182"/>
          <cell r="HS182"/>
          <cell r="HT182"/>
          <cell r="HU182"/>
          <cell r="HV182"/>
          <cell r="HW182"/>
          <cell r="HX182"/>
          <cell r="HY182"/>
          <cell r="HZ182"/>
          <cell r="IA182"/>
          <cell r="IB182"/>
          <cell r="IC182"/>
          <cell r="ID182"/>
          <cell r="IE182"/>
          <cell r="IF182"/>
          <cell r="IG182"/>
          <cell r="IH182"/>
          <cell r="II182"/>
          <cell r="IJ182"/>
          <cell r="IK182"/>
          <cell r="IL182"/>
          <cell r="IM182"/>
          <cell r="IN182"/>
          <cell r="IO182"/>
          <cell r="IP182"/>
          <cell r="IQ182"/>
          <cell r="IR182"/>
          <cell r="IS182"/>
          <cell r="IT182"/>
          <cell r="IU182"/>
          <cell r="IV182"/>
          <cell r="IW182"/>
          <cell r="IX182"/>
          <cell r="IY182"/>
          <cell r="IZ182"/>
          <cell r="JA182"/>
          <cell r="JB182"/>
          <cell r="JC182"/>
          <cell r="JD182"/>
          <cell r="JE182"/>
          <cell r="JF182"/>
          <cell r="JG182"/>
          <cell r="JH182"/>
          <cell r="JI182"/>
          <cell r="JJ182"/>
          <cell r="JK182"/>
          <cell r="JL182"/>
          <cell r="JM182"/>
          <cell r="JN182"/>
          <cell r="JO182"/>
          <cell r="JP182"/>
          <cell r="JQ182"/>
          <cell r="JR182"/>
          <cell r="JS182"/>
          <cell r="JT182"/>
          <cell r="JU182"/>
          <cell r="JV182"/>
          <cell r="JW182"/>
          <cell r="JX182"/>
          <cell r="JY182" t="str">
            <v>32. MUNICIPALIDAD DISTRITAL DE TUNAN MARCA</v>
          </cell>
          <cell r="JZ182"/>
          <cell r="KA182"/>
          <cell r="KB182"/>
          <cell r="KC182"/>
          <cell r="KD182"/>
          <cell r="KE182"/>
          <cell r="KF182"/>
          <cell r="KG182"/>
          <cell r="KH182"/>
          <cell r="KI182"/>
          <cell r="KJ182"/>
          <cell r="KK182"/>
          <cell r="KL182"/>
          <cell r="KM182"/>
          <cell r="KN182"/>
          <cell r="KO182"/>
          <cell r="KP182"/>
          <cell r="KQ182"/>
          <cell r="KR182"/>
          <cell r="KS182"/>
          <cell r="KT182" t="str">
            <v>32. MUNICIPALIDAD DISTRITAL DE SAN JUAN DE LURIGANCHO</v>
          </cell>
          <cell r="KU182"/>
          <cell r="KV182"/>
          <cell r="KW182"/>
          <cell r="KX182"/>
          <cell r="KY182"/>
          <cell r="KZ182" t="str">
            <v>32. MUNICIPALIDAD DISTRITAL DE SURCO</v>
          </cell>
          <cell r="LA182"/>
          <cell r="LB182"/>
          <cell r="LC182" t="str">
            <v>32. MUNICIPALIDAD DISTRITAL DE VIÑAC</v>
          </cell>
          <cell r="LD182"/>
          <cell r="LE182"/>
          <cell r="LF182"/>
          <cell r="LG182"/>
          <cell r="LH182"/>
          <cell r="LI182"/>
          <cell r="LJ182"/>
          <cell r="LK182"/>
          <cell r="LL182"/>
          <cell r="LM182"/>
          <cell r="LN182"/>
          <cell r="LO182"/>
          <cell r="LP182"/>
          <cell r="LQ182"/>
          <cell r="LR182"/>
          <cell r="LS182"/>
          <cell r="LT182"/>
          <cell r="LU182"/>
          <cell r="LV182"/>
          <cell r="LW182"/>
          <cell r="LX182"/>
          <cell r="LY182"/>
          <cell r="LZ182"/>
          <cell r="MA182"/>
          <cell r="MB182"/>
          <cell r="MC182"/>
          <cell r="MD182"/>
          <cell r="ME182"/>
          <cell r="MF182"/>
          <cell r="MG182"/>
          <cell r="MH182"/>
          <cell r="MI182"/>
          <cell r="MJ182"/>
          <cell r="MK182"/>
          <cell r="ML182"/>
          <cell r="MM182"/>
          <cell r="MN182"/>
          <cell r="MO182"/>
          <cell r="MP182"/>
          <cell r="MQ182"/>
          <cell r="MR182"/>
          <cell r="MS182"/>
          <cell r="MT182"/>
          <cell r="MU182"/>
          <cell r="MV182"/>
          <cell r="MW182"/>
          <cell r="MX182"/>
          <cell r="MY182"/>
          <cell r="MZ182"/>
          <cell r="NA182"/>
          <cell r="NB182"/>
          <cell r="NC182"/>
          <cell r="ND182"/>
          <cell r="NE182"/>
          <cell r="NF182"/>
          <cell r="NG182"/>
          <cell r="NH182"/>
          <cell r="NI182"/>
          <cell r="NJ182"/>
          <cell r="NK182"/>
          <cell r="NL182"/>
          <cell r="NM182"/>
          <cell r="NN182"/>
          <cell r="NO182"/>
          <cell r="NP182"/>
          <cell r="NQ182"/>
          <cell r="NR182"/>
          <cell r="NS182"/>
          <cell r="NT182"/>
          <cell r="NU182"/>
          <cell r="NV182"/>
          <cell r="NW182"/>
          <cell r="NX182"/>
          <cell r="NY182"/>
          <cell r="NZ182"/>
          <cell r="OA182"/>
          <cell r="OB182"/>
          <cell r="OC182"/>
          <cell r="OD182"/>
          <cell r="OE182"/>
          <cell r="OF182"/>
          <cell r="OG182"/>
          <cell r="OH182"/>
          <cell r="OI182"/>
          <cell r="OJ182"/>
          <cell r="OK182"/>
          <cell r="OL182"/>
          <cell r="OM182"/>
          <cell r="ON182"/>
          <cell r="OO182"/>
          <cell r="OP182"/>
          <cell r="OQ182"/>
          <cell r="OR182"/>
          <cell r="OS182"/>
          <cell r="OT182"/>
          <cell r="OU182"/>
          <cell r="OV182"/>
          <cell r="OW182"/>
          <cell r="OX182"/>
          <cell r="OY182"/>
          <cell r="OZ182"/>
          <cell r="PA182"/>
          <cell r="PB182"/>
          <cell r="PC182"/>
          <cell r="PD182"/>
          <cell r="PE182"/>
          <cell r="PF182"/>
          <cell r="PG182"/>
          <cell r="PH182"/>
          <cell r="PI182"/>
          <cell r="PJ182"/>
          <cell r="PK182"/>
          <cell r="PL182"/>
          <cell r="PM182"/>
          <cell r="PN182"/>
          <cell r="PO182"/>
          <cell r="PP182"/>
          <cell r="PQ182"/>
          <cell r="PR182"/>
          <cell r="PS182"/>
          <cell r="PT182"/>
          <cell r="PU182"/>
          <cell r="PV182"/>
          <cell r="PW182"/>
          <cell r="PX182"/>
          <cell r="PY182"/>
          <cell r="PZ182"/>
          <cell r="QA182"/>
          <cell r="QB182"/>
          <cell r="QC182"/>
          <cell r="QD182"/>
          <cell r="QE182"/>
          <cell r="QF182"/>
          <cell r="QG182"/>
          <cell r="QH182"/>
          <cell r="QI182"/>
          <cell r="QJ182"/>
        </row>
        <row r="183">
          <cell r="A183"/>
          <cell r="B183"/>
          <cell r="C183"/>
          <cell r="D183"/>
          <cell r="E183"/>
          <cell r="F183"/>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cell r="CO183"/>
          <cell r="CP183"/>
          <cell r="CQ183"/>
          <cell r="CR183"/>
          <cell r="CS183"/>
          <cell r="CT183"/>
          <cell r="CU183" t="str">
            <v>148. HOSPITAL EMERGENCIA ATE VITARTE</v>
          </cell>
          <cell r="CV183"/>
          <cell r="CW183"/>
          <cell r="CX183"/>
          <cell r="CY183"/>
          <cell r="CZ183"/>
          <cell r="DA183"/>
          <cell r="DB183"/>
          <cell r="DC183"/>
          <cell r="DD183"/>
          <cell r="DE183"/>
          <cell r="DF183"/>
          <cell r="DG183"/>
          <cell r="DH183"/>
          <cell r="DI183"/>
          <cell r="DJ183"/>
          <cell r="DK183"/>
          <cell r="DL183"/>
          <cell r="DM183"/>
          <cell r="DN183"/>
          <cell r="DO183"/>
          <cell r="DP183"/>
          <cell r="DQ183"/>
          <cell r="DR183"/>
          <cell r="DS183"/>
          <cell r="DT183"/>
          <cell r="DU183"/>
          <cell r="DV183"/>
          <cell r="DW183"/>
          <cell r="DX183"/>
          <cell r="DY183"/>
          <cell r="DZ183"/>
          <cell r="EA183"/>
          <cell r="EB183"/>
          <cell r="EC183"/>
          <cell r="ED183"/>
          <cell r="EE183"/>
          <cell r="EF183"/>
          <cell r="EG183"/>
          <cell r="EH183"/>
          <cell r="EI183"/>
          <cell r="EJ183"/>
          <cell r="EK183"/>
          <cell r="EL183"/>
          <cell r="EM183"/>
          <cell r="EN183"/>
          <cell r="EO183"/>
          <cell r="EP183"/>
          <cell r="EQ183"/>
          <cell r="ER183"/>
          <cell r="ES183"/>
          <cell r="ET183"/>
          <cell r="EU183"/>
          <cell r="EV183"/>
          <cell r="EW183"/>
          <cell r="EX183" t="str">
            <v>404. SALUD LA CALETA</v>
          </cell>
          <cell r="EY183"/>
          <cell r="EZ183"/>
          <cell r="FA183"/>
          <cell r="FB183"/>
          <cell r="FC183" t="str">
            <v>411. SALUD CHUMBIVILCAS</v>
          </cell>
          <cell r="FD183"/>
          <cell r="FE183"/>
          <cell r="FF183"/>
          <cell r="FG183"/>
          <cell r="FH183" t="str">
            <v>411. SALUD JULCAN</v>
          </cell>
          <cell r="FI183"/>
          <cell r="FJ183"/>
          <cell r="FK183"/>
          <cell r="FL183"/>
          <cell r="FM183"/>
          <cell r="FN183"/>
          <cell r="FO183" t="str">
            <v>411. HOSPITAL REGIONAL MANUEL NUÑEZ BUTRON</v>
          </cell>
          <cell r="FP183"/>
          <cell r="FQ183"/>
          <cell r="FR183"/>
          <cell r="FS183"/>
          <cell r="FT183"/>
          <cell r="FU183"/>
          <cell r="FV183"/>
          <cell r="FW183"/>
          <cell r="FX183"/>
          <cell r="FY183"/>
          <cell r="FZ183"/>
          <cell r="GA183"/>
          <cell r="GB183"/>
          <cell r="GC183"/>
          <cell r="GD183"/>
          <cell r="GE183"/>
          <cell r="GF183"/>
          <cell r="GG183"/>
          <cell r="GH183"/>
          <cell r="GI183"/>
          <cell r="GJ183"/>
          <cell r="GK183"/>
          <cell r="GL183"/>
          <cell r="GM183"/>
          <cell r="GN183"/>
          <cell r="GO183"/>
          <cell r="GP183"/>
          <cell r="GQ183"/>
          <cell r="GR183"/>
          <cell r="GS183"/>
          <cell r="GT183"/>
          <cell r="GU183"/>
          <cell r="GV183"/>
          <cell r="GW183"/>
          <cell r="GX183"/>
          <cell r="GY183"/>
          <cell r="GZ183"/>
          <cell r="HA183"/>
          <cell r="HB183"/>
          <cell r="HC183"/>
          <cell r="HD183"/>
          <cell r="HE183"/>
          <cell r="HF183"/>
          <cell r="HG183"/>
          <cell r="HH183"/>
          <cell r="HI183"/>
          <cell r="HJ183"/>
          <cell r="HK183"/>
          <cell r="HL183"/>
          <cell r="HM183"/>
          <cell r="HN183"/>
          <cell r="HO183"/>
          <cell r="HP183"/>
          <cell r="HQ183"/>
          <cell r="HR183"/>
          <cell r="HS183"/>
          <cell r="HT183"/>
          <cell r="HU183"/>
          <cell r="HV183"/>
          <cell r="HW183"/>
          <cell r="HX183"/>
          <cell r="HY183"/>
          <cell r="HZ183"/>
          <cell r="IA183"/>
          <cell r="IB183"/>
          <cell r="IC183"/>
          <cell r="ID183"/>
          <cell r="IE183"/>
          <cell r="IF183"/>
          <cell r="IG183"/>
          <cell r="IH183"/>
          <cell r="II183"/>
          <cell r="IJ183"/>
          <cell r="IK183"/>
          <cell r="IL183"/>
          <cell r="IM183"/>
          <cell r="IN183"/>
          <cell r="IO183"/>
          <cell r="IP183"/>
          <cell r="IQ183"/>
          <cell r="IR183"/>
          <cell r="IS183"/>
          <cell r="IT183"/>
          <cell r="IU183"/>
          <cell r="IV183"/>
          <cell r="IW183"/>
          <cell r="IX183"/>
          <cell r="IY183"/>
          <cell r="IZ183"/>
          <cell r="JA183"/>
          <cell r="JB183"/>
          <cell r="JC183"/>
          <cell r="JD183"/>
          <cell r="JE183"/>
          <cell r="JF183"/>
          <cell r="JG183"/>
          <cell r="JH183"/>
          <cell r="JI183"/>
          <cell r="JJ183"/>
          <cell r="JK183"/>
          <cell r="JL183"/>
          <cell r="JM183"/>
          <cell r="JN183"/>
          <cell r="JO183"/>
          <cell r="JP183"/>
          <cell r="JQ183"/>
          <cell r="JR183"/>
          <cell r="JS183"/>
          <cell r="JT183"/>
          <cell r="JU183"/>
          <cell r="JV183"/>
          <cell r="JW183"/>
          <cell r="JX183"/>
          <cell r="JY183" t="str">
            <v>33. MUNICIPALIDAD DISTRITAL DE YAULI</v>
          </cell>
          <cell r="JZ183"/>
          <cell r="KA183"/>
          <cell r="KB183"/>
          <cell r="KC183"/>
          <cell r="KD183"/>
          <cell r="KE183"/>
          <cell r="KF183"/>
          <cell r="KG183"/>
          <cell r="KH183"/>
          <cell r="KI183"/>
          <cell r="KJ183"/>
          <cell r="KK183"/>
          <cell r="KL183"/>
          <cell r="KM183"/>
          <cell r="KN183"/>
          <cell r="KO183"/>
          <cell r="KP183"/>
          <cell r="KQ183"/>
          <cell r="KR183"/>
          <cell r="KS183"/>
          <cell r="KT183" t="str">
            <v>33. MUNICIPALIDAD DISTRITAL DE SAN JUAN DE MIRAFLORES</v>
          </cell>
          <cell r="KU183"/>
          <cell r="KV183"/>
          <cell r="KW183"/>
          <cell r="KX183"/>
          <cell r="KY183"/>
          <cell r="KZ183"/>
          <cell r="LA183"/>
          <cell r="LB183"/>
          <cell r="LC183" t="str">
            <v>33. MUNICIPALIDAD DISTRITAL DE VITIS</v>
          </cell>
          <cell r="LD183"/>
          <cell r="LE183"/>
          <cell r="LF183"/>
          <cell r="LG183"/>
          <cell r="LH183"/>
          <cell r="LI183"/>
          <cell r="LJ183"/>
          <cell r="LK183"/>
          <cell r="LL183"/>
          <cell r="LM183"/>
          <cell r="LN183"/>
          <cell r="LO183"/>
          <cell r="LP183"/>
          <cell r="LQ183"/>
          <cell r="LR183"/>
          <cell r="LS183"/>
          <cell r="LT183"/>
          <cell r="LU183"/>
          <cell r="LV183"/>
          <cell r="LW183"/>
          <cell r="LX183"/>
          <cell r="LY183"/>
          <cell r="LZ183"/>
          <cell r="MA183"/>
          <cell r="MB183"/>
          <cell r="MC183"/>
          <cell r="MD183"/>
          <cell r="ME183"/>
          <cell r="MF183"/>
          <cell r="MG183"/>
          <cell r="MH183"/>
          <cell r="MI183"/>
          <cell r="MJ183"/>
          <cell r="MK183"/>
          <cell r="ML183"/>
          <cell r="MM183"/>
          <cell r="MN183"/>
          <cell r="MO183"/>
          <cell r="MP183"/>
          <cell r="MQ183"/>
          <cell r="MR183"/>
          <cell r="MS183"/>
          <cell r="MT183"/>
          <cell r="MU183"/>
          <cell r="MV183"/>
          <cell r="MW183"/>
          <cell r="MX183"/>
          <cell r="MY183"/>
          <cell r="MZ183"/>
          <cell r="NA183"/>
          <cell r="NB183"/>
          <cell r="NC183"/>
          <cell r="ND183"/>
          <cell r="NE183"/>
          <cell r="NF183"/>
          <cell r="NG183"/>
          <cell r="NH183"/>
          <cell r="NI183"/>
          <cell r="NJ183"/>
          <cell r="NK183"/>
          <cell r="NL183"/>
          <cell r="NM183"/>
          <cell r="NN183"/>
          <cell r="NO183"/>
          <cell r="NP183"/>
          <cell r="NQ183"/>
          <cell r="NR183"/>
          <cell r="NS183"/>
          <cell r="NT183"/>
          <cell r="NU183"/>
          <cell r="NV183"/>
          <cell r="NW183"/>
          <cell r="NX183"/>
          <cell r="NY183"/>
          <cell r="NZ183"/>
          <cell r="OA183"/>
          <cell r="OB183"/>
          <cell r="OC183"/>
          <cell r="OD183"/>
          <cell r="OE183"/>
          <cell r="OF183"/>
          <cell r="OG183"/>
          <cell r="OH183"/>
          <cell r="OI183"/>
          <cell r="OJ183"/>
          <cell r="OK183"/>
          <cell r="OL183"/>
          <cell r="OM183"/>
          <cell r="ON183"/>
          <cell r="OO183"/>
          <cell r="OP183"/>
          <cell r="OQ183"/>
          <cell r="OR183"/>
          <cell r="OS183"/>
          <cell r="OT183"/>
          <cell r="OU183"/>
          <cell r="OV183"/>
          <cell r="OW183"/>
          <cell r="OX183"/>
          <cell r="OY183"/>
          <cell r="OZ183"/>
          <cell r="PA183"/>
          <cell r="PB183"/>
          <cell r="PC183"/>
          <cell r="PD183"/>
          <cell r="PE183"/>
          <cell r="PF183"/>
          <cell r="PG183"/>
          <cell r="PH183"/>
          <cell r="PI183"/>
          <cell r="PJ183"/>
          <cell r="PK183"/>
          <cell r="PL183"/>
          <cell r="PM183"/>
          <cell r="PN183"/>
          <cell r="PO183"/>
          <cell r="PP183"/>
          <cell r="PQ183"/>
          <cell r="PR183"/>
          <cell r="PS183"/>
          <cell r="PT183"/>
          <cell r="PU183"/>
          <cell r="PV183"/>
          <cell r="PW183"/>
          <cell r="PX183"/>
          <cell r="PY183"/>
          <cell r="PZ183"/>
          <cell r="QA183"/>
          <cell r="QB183"/>
          <cell r="QC183"/>
          <cell r="QD183"/>
          <cell r="QE183"/>
          <cell r="QF183"/>
          <cell r="QG183"/>
          <cell r="QH183"/>
          <cell r="QI183"/>
          <cell r="QJ183"/>
        </row>
        <row r="184">
          <cell r="A184"/>
          <cell r="B184"/>
          <cell r="C184"/>
          <cell r="D184"/>
          <cell r="E184"/>
          <cell r="F184"/>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cell r="CO184"/>
          <cell r="CP184"/>
          <cell r="CQ184"/>
          <cell r="CR184"/>
          <cell r="CS184"/>
          <cell r="CT184"/>
          <cell r="CU184" t="str">
            <v>149. PROGRAMA DE CREACIÓN DE REDES INTEGRADAS EN SALUD</v>
          </cell>
          <cell r="CV184"/>
          <cell r="CW184"/>
          <cell r="CX184"/>
          <cell r="CY184"/>
          <cell r="CZ184"/>
          <cell r="DA184"/>
          <cell r="DB184"/>
          <cell r="DC184"/>
          <cell r="DD184"/>
          <cell r="DE184"/>
          <cell r="DF184"/>
          <cell r="DG184"/>
          <cell r="DH184"/>
          <cell r="DI184"/>
          <cell r="DJ184"/>
          <cell r="DK184"/>
          <cell r="DL184"/>
          <cell r="DM184"/>
          <cell r="DN184"/>
          <cell r="DO184"/>
          <cell r="DP184"/>
          <cell r="DQ184"/>
          <cell r="DR184"/>
          <cell r="DS184"/>
          <cell r="DT184"/>
          <cell r="DU184"/>
          <cell r="DV184"/>
          <cell r="DW184"/>
          <cell r="DX184"/>
          <cell r="DY184"/>
          <cell r="DZ184"/>
          <cell r="EA184"/>
          <cell r="EB184"/>
          <cell r="EC184"/>
          <cell r="ED184"/>
          <cell r="EE184"/>
          <cell r="EF184"/>
          <cell r="EG184"/>
          <cell r="EH184"/>
          <cell r="EI184"/>
          <cell r="EJ184"/>
          <cell r="EK184"/>
          <cell r="EL184"/>
          <cell r="EM184"/>
          <cell r="EN184"/>
          <cell r="EO184"/>
          <cell r="EP184"/>
          <cell r="EQ184"/>
          <cell r="ER184"/>
          <cell r="ES184"/>
          <cell r="ET184"/>
          <cell r="EU184"/>
          <cell r="EV184"/>
          <cell r="EW184"/>
          <cell r="EX184" t="str">
            <v>405. SALUD CARAZ</v>
          </cell>
          <cell r="EY184"/>
          <cell r="EZ184"/>
          <cell r="FA184"/>
          <cell r="FB184"/>
          <cell r="FC184"/>
          <cell r="FD184"/>
          <cell r="FE184"/>
          <cell r="FF184"/>
          <cell r="FG184"/>
          <cell r="FH184" t="str">
            <v>412. SALUD VIRU</v>
          </cell>
          <cell r="FI184"/>
          <cell r="FJ184"/>
          <cell r="FK184"/>
          <cell r="FL184"/>
          <cell r="FM184"/>
          <cell r="FN184"/>
          <cell r="FO184" t="str">
            <v>412. SALUD LAMPA</v>
          </cell>
          <cell r="FP184"/>
          <cell r="FQ184"/>
          <cell r="FR184"/>
          <cell r="FS184"/>
          <cell r="FT184"/>
          <cell r="FU184"/>
          <cell r="FV184"/>
          <cell r="FW184"/>
          <cell r="FX184"/>
          <cell r="FY184"/>
          <cell r="FZ184"/>
          <cell r="GA184"/>
          <cell r="GB184"/>
          <cell r="GC184"/>
          <cell r="GD184"/>
          <cell r="GE184"/>
          <cell r="GF184"/>
          <cell r="GG184"/>
          <cell r="GH184"/>
          <cell r="GI184"/>
          <cell r="GJ184"/>
          <cell r="GK184"/>
          <cell r="GL184"/>
          <cell r="GM184"/>
          <cell r="GN184"/>
          <cell r="GO184"/>
          <cell r="GP184"/>
          <cell r="GQ184"/>
          <cell r="GR184"/>
          <cell r="GS184"/>
          <cell r="GT184"/>
          <cell r="GU184"/>
          <cell r="GV184"/>
          <cell r="GW184"/>
          <cell r="GX184"/>
          <cell r="GY184"/>
          <cell r="GZ184"/>
          <cell r="HA184"/>
          <cell r="HB184"/>
          <cell r="HC184"/>
          <cell r="HD184"/>
          <cell r="HE184"/>
          <cell r="HF184"/>
          <cell r="HG184"/>
          <cell r="HH184"/>
          <cell r="HI184"/>
          <cell r="HJ184"/>
          <cell r="HK184"/>
          <cell r="HL184"/>
          <cell r="HM184"/>
          <cell r="HN184"/>
          <cell r="HO184"/>
          <cell r="HP184"/>
          <cell r="HQ184"/>
          <cell r="HR184"/>
          <cell r="HS184"/>
          <cell r="HT184"/>
          <cell r="HU184"/>
          <cell r="HV184"/>
          <cell r="HW184"/>
          <cell r="HX184"/>
          <cell r="HY184"/>
          <cell r="HZ184"/>
          <cell r="IA184"/>
          <cell r="IB184"/>
          <cell r="IC184"/>
          <cell r="ID184"/>
          <cell r="IE184"/>
          <cell r="IF184"/>
          <cell r="IG184"/>
          <cell r="IH184"/>
          <cell r="II184"/>
          <cell r="IJ184"/>
          <cell r="IK184"/>
          <cell r="IL184"/>
          <cell r="IM184"/>
          <cell r="IN184"/>
          <cell r="IO184"/>
          <cell r="IP184"/>
          <cell r="IQ184"/>
          <cell r="IR184"/>
          <cell r="IS184"/>
          <cell r="IT184"/>
          <cell r="IU184"/>
          <cell r="IV184"/>
          <cell r="IW184"/>
          <cell r="IX184"/>
          <cell r="IY184"/>
          <cell r="IZ184"/>
          <cell r="JA184"/>
          <cell r="JB184"/>
          <cell r="JC184"/>
          <cell r="JD184"/>
          <cell r="JE184"/>
          <cell r="JF184"/>
          <cell r="JG184"/>
          <cell r="JH184"/>
          <cell r="JI184"/>
          <cell r="JJ184"/>
          <cell r="JK184"/>
          <cell r="JL184"/>
          <cell r="JM184"/>
          <cell r="JN184"/>
          <cell r="JO184"/>
          <cell r="JP184"/>
          <cell r="JQ184"/>
          <cell r="JR184"/>
          <cell r="JS184"/>
          <cell r="JT184"/>
          <cell r="JU184"/>
          <cell r="JV184"/>
          <cell r="JW184"/>
          <cell r="JX184"/>
          <cell r="JY184" t="str">
            <v>34. MUNICIPALIDAD DISTRITAL DE YAUYOS</v>
          </cell>
          <cell r="JZ184"/>
          <cell r="KA184"/>
          <cell r="KB184"/>
          <cell r="KC184"/>
          <cell r="KD184"/>
          <cell r="KE184"/>
          <cell r="KF184"/>
          <cell r="KG184"/>
          <cell r="KH184"/>
          <cell r="KI184"/>
          <cell r="KJ184"/>
          <cell r="KK184"/>
          <cell r="KL184"/>
          <cell r="KM184"/>
          <cell r="KN184"/>
          <cell r="KO184"/>
          <cell r="KP184"/>
          <cell r="KQ184"/>
          <cell r="KR184"/>
          <cell r="KS184"/>
          <cell r="KT184" t="str">
            <v>34. MUNICIPALIDAD DISTRITAL DE SAN LUIS</v>
          </cell>
          <cell r="KU184"/>
          <cell r="KV184"/>
          <cell r="KW184"/>
          <cell r="KX184"/>
          <cell r="KY184"/>
          <cell r="KZ184"/>
          <cell r="LA184"/>
          <cell r="LB184"/>
          <cell r="LC184"/>
          <cell r="LD184"/>
          <cell r="LE184"/>
          <cell r="LF184"/>
          <cell r="LG184"/>
          <cell r="LH184"/>
          <cell r="LI184"/>
          <cell r="LJ184"/>
          <cell r="LK184"/>
          <cell r="LL184"/>
          <cell r="LM184"/>
          <cell r="LN184"/>
          <cell r="LO184"/>
          <cell r="LP184"/>
          <cell r="LQ184"/>
          <cell r="LR184"/>
          <cell r="LS184"/>
          <cell r="LT184"/>
          <cell r="LU184"/>
          <cell r="LV184"/>
          <cell r="LW184"/>
          <cell r="LX184"/>
          <cell r="LY184"/>
          <cell r="LZ184"/>
          <cell r="MA184"/>
          <cell r="MB184"/>
          <cell r="MC184"/>
          <cell r="MD184"/>
          <cell r="ME184"/>
          <cell r="MF184"/>
          <cell r="MG184"/>
          <cell r="MH184"/>
          <cell r="MI184"/>
          <cell r="MJ184"/>
          <cell r="MK184"/>
          <cell r="ML184"/>
          <cell r="MM184"/>
          <cell r="MN184"/>
          <cell r="MO184"/>
          <cell r="MP184"/>
          <cell r="MQ184"/>
          <cell r="MR184"/>
          <cell r="MS184"/>
          <cell r="MT184"/>
          <cell r="MU184"/>
          <cell r="MV184"/>
          <cell r="MW184"/>
          <cell r="MX184"/>
          <cell r="MY184"/>
          <cell r="MZ184"/>
          <cell r="NA184"/>
          <cell r="NB184"/>
          <cell r="NC184"/>
          <cell r="ND184"/>
          <cell r="NE184"/>
          <cell r="NF184"/>
          <cell r="NG184"/>
          <cell r="NH184"/>
          <cell r="NI184"/>
          <cell r="NJ184"/>
          <cell r="NK184"/>
          <cell r="NL184"/>
          <cell r="NM184"/>
          <cell r="NN184"/>
          <cell r="NO184"/>
          <cell r="NP184"/>
          <cell r="NQ184"/>
          <cell r="NR184"/>
          <cell r="NS184"/>
          <cell r="NT184"/>
          <cell r="NU184"/>
          <cell r="NV184"/>
          <cell r="NW184"/>
          <cell r="NX184"/>
          <cell r="NY184"/>
          <cell r="NZ184"/>
          <cell r="OA184"/>
          <cell r="OB184"/>
          <cell r="OC184"/>
          <cell r="OD184"/>
          <cell r="OE184"/>
          <cell r="OF184"/>
          <cell r="OG184"/>
          <cell r="OH184"/>
          <cell r="OI184"/>
          <cell r="OJ184"/>
          <cell r="OK184"/>
          <cell r="OL184"/>
          <cell r="OM184"/>
          <cell r="ON184"/>
          <cell r="OO184"/>
          <cell r="OP184"/>
          <cell r="OQ184"/>
          <cell r="OR184"/>
          <cell r="OS184"/>
          <cell r="OT184"/>
          <cell r="OU184"/>
          <cell r="OV184"/>
          <cell r="OW184"/>
          <cell r="OX184"/>
          <cell r="OY184"/>
          <cell r="OZ184"/>
          <cell r="PA184"/>
          <cell r="PB184"/>
          <cell r="PC184"/>
          <cell r="PD184"/>
          <cell r="PE184"/>
          <cell r="PF184"/>
          <cell r="PG184"/>
          <cell r="PH184"/>
          <cell r="PI184"/>
          <cell r="PJ184"/>
          <cell r="PK184"/>
          <cell r="PL184"/>
          <cell r="PM184"/>
          <cell r="PN184"/>
          <cell r="PO184"/>
          <cell r="PP184"/>
          <cell r="PQ184"/>
          <cell r="PR184"/>
          <cell r="PS184"/>
          <cell r="PT184"/>
          <cell r="PU184"/>
          <cell r="PV184"/>
          <cell r="PW184"/>
          <cell r="PX184"/>
          <cell r="PY184"/>
          <cell r="PZ184"/>
          <cell r="QA184"/>
          <cell r="QB184"/>
          <cell r="QC184"/>
          <cell r="QD184"/>
          <cell r="QE184"/>
          <cell r="QF184"/>
          <cell r="QG184"/>
          <cell r="QH184"/>
          <cell r="QI184"/>
          <cell r="QJ184"/>
        </row>
        <row r="185">
          <cell r="A185"/>
          <cell r="B185"/>
          <cell r="C185"/>
          <cell r="D185"/>
          <cell r="E185"/>
          <cell r="F185"/>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cell r="CO185"/>
          <cell r="CP185"/>
          <cell r="CQ185"/>
          <cell r="CR185"/>
          <cell r="CS185"/>
          <cell r="CT185"/>
          <cell r="CU185"/>
          <cell r="CV185"/>
          <cell r="CW185"/>
          <cell r="CX185"/>
          <cell r="CY185"/>
          <cell r="CZ185"/>
          <cell r="DA185"/>
          <cell r="DB185"/>
          <cell r="DC185"/>
          <cell r="DD185"/>
          <cell r="DE185"/>
          <cell r="DF185"/>
          <cell r="DG185"/>
          <cell r="DH185"/>
          <cell r="DI185"/>
          <cell r="DJ185"/>
          <cell r="DK185"/>
          <cell r="DL185"/>
          <cell r="DM185"/>
          <cell r="DN185"/>
          <cell r="DO185"/>
          <cell r="DP185"/>
          <cell r="DQ185"/>
          <cell r="DR185"/>
          <cell r="DS185"/>
          <cell r="DT185"/>
          <cell r="DU185"/>
          <cell r="DV185"/>
          <cell r="DW185"/>
          <cell r="DX185"/>
          <cell r="DY185"/>
          <cell r="DZ185"/>
          <cell r="EA185"/>
          <cell r="EB185"/>
          <cell r="EC185"/>
          <cell r="ED185"/>
          <cell r="EE185"/>
          <cell r="EF185"/>
          <cell r="EG185"/>
          <cell r="EH185"/>
          <cell r="EI185"/>
          <cell r="EJ185"/>
          <cell r="EK185"/>
          <cell r="EL185"/>
          <cell r="EM185"/>
          <cell r="EN185"/>
          <cell r="EO185"/>
          <cell r="EP185"/>
          <cell r="EQ185"/>
          <cell r="ER185"/>
          <cell r="ES185"/>
          <cell r="ET185"/>
          <cell r="EU185"/>
          <cell r="EV185"/>
          <cell r="EW185"/>
          <cell r="EX185" t="str">
            <v>406. SALUD POMABAMBA</v>
          </cell>
          <cell r="EY185"/>
          <cell r="EZ185"/>
          <cell r="FA185"/>
          <cell r="FB185"/>
          <cell r="FC185"/>
          <cell r="FD185"/>
          <cell r="FE185"/>
          <cell r="FF185"/>
          <cell r="FG185"/>
          <cell r="FH185" t="str">
            <v>413. SALUD ASCOPE</v>
          </cell>
          <cell r="FI185"/>
          <cell r="FJ185"/>
          <cell r="FK185"/>
          <cell r="FL185"/>
          <cell r="FM185"/>
          <cell r="FN185"/>
          <cell r="FO185"/>
          <cell r="FP185"/>
          <cell r="FQ185"/>
          <cell r="FR185"/>
          <cell r="FS185"/>
          <cell r="FT185"/>
          <cell r="FU185"/>
          <cell r="FV185"/>
          <cell r="FW185"/>
          <cell r="FX185"/>
          <cell r="FY185"/>
          <cell r="FZ185"/>
          <cell r="GA185"/>
          <cell r="GB185"/>
          <cell r="GC185"/>
          <cell r="GD185"/>
          <cell r="GE185"/>
          <cell r="GF185"/>
          <cell r="GG185"/>
          <cell r="GH185"/>
          <cell r="GI185"/>
          <cell r="GJ185"/>
          <cell r="GK185"/>
          <cell r="GL185"/>
          <cell r="GM185"/>
          <cell r="GN185"/>
          <cell r="GO185"/>
          <cell r="GP185"/>
          <cell r="GQ185"/>
          <cell r="GR185"/>
          <cell r="GS185"/>
          <cell r="GT185"/>
          <cell r="GU185"/>
          <cell r="GV185"/>
          <cell r="GW185"/>
          <cell r="GX185"/>
          <cell r="GY185"/>
          <cell r="GZ185"/>
          <cell r="HA185"/>
          <cell r="HB185"/>
          <cell r="HC185"/>
          <cell r="HD185"/>
          <cell r="HE185"/>
          <cell r="HF185"/>
          <cell r="HG185"/>
          <cell r="HH185"/>
          <cell r="HI185"/>
          <cell r="HJ185"/>
          <cell r="HK185"/>
          <cell r="HL185"/>
          <cell r="HM185"/>
          <cell r="HN185"/>
          <cell r="HO185"/>
          <cell r="HP185"/>
          <cell r="HQ185"/>
          <cell r="HR185"/>
          <cell r="HS185"/>
          <cell r="HT185"/>
          <cell r="HU185"/>
          <cell r="HV185"/>
          <cell r="HW185"/>
          <cell r="HX185"/>
          <cell r="HY185"/>
          <cell r="HZ185"/>
          <cell r="IA185"/>
          <cell r="IB185"/>
          <cell r="IC185"/>
          <cell r="ID185"/>
          <cell r="IE185"/>
          <cell r="IF185"/>
          <cell r="IG185"/>
          <cell r="IH185"/>
          <cell r="II185"/>
          <cell r="IJ185"/>
          <cell r="IK185"/>
          <cell r="IL185"/>
          <cell r="IM185"/>
          <cell r="IN185"/>
          <cell r="IO185"/>
          <cell r="IP185"/>
          <cell r="IQ185"/>
          <cell r="IR185"/>
          <cell r="IS185"/>
          <cell r="IT185"/>
          <cell r="IU185"/>
          <cell r="IV185"/>
          <cell r="IW185"/>
          <cell r="IX185"/>
          <cell r="IY185"/>
          <cell r="IZ185"/>
          <cell r="JA185"/>
          <cell r="JB185"/>
          <cell r="JC185"/>
          <cell r="JD185"/>
          <cell r="JE185"/>
          <cell r="JF185"/>
          <cell r="JG185"/>
          <cell r="JH185"/>
          <cell r="JI185"/>
          <cell r="JJ185"/>
          <cell r="JK185"/>
          <cell r="JL185"/>
          <cell r="JM185"/>
          <cell r="JN185"/>
          <cell r="JO185"/>
          <cell r="JP185"/>
          <cell r="JQ185"/>
          <cell r="JR185"/>
          <cell r="JS185"/>
          <cell r="JT185"/>
          <cell r="JU185"/>
          <cell r="JV185"/>
          <cell r="JW185"/>
          <cell r="JX185"/>
          <cell r="JY185"/>
          <cell r="JZ185"/>
          <cell r="KA185"/>
          <cell r="KB185"/>
          <cell r="KC185"/>
          <cell r="KD185"/>
          <cell r="KE185"/>
          <cell r="KF185"/>
          <cell r="KG185"/>
          <cell r="KH185"/>
          <cell r="KI185"/>
          <cell r="KJ185"/>
          <cell r="KK185"/>
          <cell r="KL185"/>
          <cell r="KM185"/>
          <cell r="KN185"/>
          <cell r="KO185"/>
          <cell r="KP185"/>
          <cell r="KQ185"/>
          <cell r="KR185"/>
          <cell r="KS185"/>
          <cell r="KT185" t="str">
            <v>35. MUNICIPALIDAD DISTRITAL DE SAN MARTIN DE PORRES</v>
          </cell>
          <cell r="KU185"/>
          <cell r="KV185"/>
          <cell r="KW185"/>
          <cell r="KX185"/>
          <cell r="KY185"/>
          <cell r="KZ185"/>
          <cell r="LA185"/>
          <cell r="LB185"/>
          <cell r="LC185"/>
          <cell r="LD185"/>
          <cell r="LE185"/>
          <cell r="LF185"/>
          <cell r="LG185"/>
          <cell r="LH185"/>
          <cell r="LI185"/>
          <cell r="LJ185"/>
          <cell r="LK185"/>
          <cell r="LL185"/>
          <cell r="LM185"/>
          <cell r="LN185"/>
          <cell r="LO185"/>
          <cell r="LP185"/>
          <cell r="LQ185"/>
          <cell r="LR185"/>
          <cell r="LS185"/>
          <cell r="LT185"/>
          <cell r="LU185"/>
          <cell r="LV185"/>
          <cell r="LW185"/>
          <cell r="LX185"/>
          <cell r="LY185"/>
          <cell r="LZ185"/>
          <cell r="MA185"/>
          <cell r="MB185"/>
          <cell r="MC185"/>
          <cell r="MD185"/>
          <cell r="ME185"/>
          <cell r="MF185"/>
          <cell r="MG185"/>
          <cell r="MH185"/>
          <cell r="MI185"/>
          <cell r="MJ185"/>
          <cell r="MK185"/>
          <cell r="ML185"/>
          <cell r="MM185"/>
          <cell r="MN185"/>
          <cell r="MO185"/>
          <cell r="MP185"/>
          <cell r="MQ185"/>
          <cell r="MR185"/>
          <cell r="MS185"/>
          <cell r="MT185"/>
          <cell r="MU185"/>
          <cell r="MV185"/>
          <cell r="MW185"/>
          <cell r="MX185"/>
          <cell r="MY185"/>
          <cell r="MZ185"/>
          <cell r="NA185"/>
          <cell r="NB185"/>
          <cell r="NC185"/>
          <cell r="ND185"/>
          <cell r="NE185"/>
          <cell r="NF185"/>
          <cell r="NG185"/>
          <cell r="NH185"/>
          <cell r="NI185"/>
          <cell r="NJ185"/>
          <cell r="NK185"/>
          <cell r="NL185"/>
          <cell r="NM185"/>
          <cell r="NN185"/>
          <cell r="NO185"/>
          <cell r="NP185"/>
          <cell r="NQ185"/>
          <cell r="NR185"/>
          <cell r="NS185"/>
          <cell r="NT185"/>
          <cell r="NU185"/>
          <cell r="NV185"/>
          <cell r="NW185"/>
          <cell r="NX185"/>
          <cell r="NY185"/>
          <cell r="NZ185"/>
          <cell r="OA185"/>
          <cell r="OB185"/>
          <cell r="OC185"/>
          <cell r="OD185"/>
          <cell r="OE185"/>
          <cell r="OF185"/>
          <cell r="OG185"/>
          <cell r="OH185"/>
          <cell r="OI185"/>
          <cell r="OJ185"/>
          <cell r="OK185"/>
          <cell r="OL185"/>
          <cell r="OM185"/>
          <cell r="ON185"/>
          <cell r="OO185"/>
          <cell r="OP185"/>
          <cell r="OQ185"/>
          <cell r="OR185"/>
          <cell r="OS185"/>
          <cell r="OT185"/>
          <cell r="OU185"/>
          <cell r="OV185"/>
          <cell r="OW185"/>
          <cell r="OX185"/>
          <cell r="OY185"/>
          <cell r="OZ185"/>
          <cell r="PA185"/>
          <cell r="PB185"/>
          <cell r="PC185"/>
          <cell r="PD185"/>
          <cell r="PE185"/>
          <cell r="PF185"/>
          <cell r="PG185"/>
          <cell r="PH185"/>
          <cell r="PI185"/>
          <cell r="PJ185"/>
          <cell r="PK185"/>
          <cell r="PL185"/>
          <cell r="PM185"/>
          <cell r="PN185"/>
          <cell r="PO185"/>
          <cell r="PP185"/>
          <cell r="PQ185"/>
          <cell r="PR185"/>
          <cell r="PS185"/>
          <cell r="PT185"/>
          <cell r="PU185"/>
          <cell r="PV185"/>
          <cell r="PW185"/>
          <cell r="PX185"/>
          <cell r="PY185"/>
          <cell r="PZ185"/>
          <cell r="QA185"/>
          <cell r="QB185"/>
          <cell r="QC185"/>
          <cell r="QD185"/>
          <cell r="QE185"/>
          <cell r="QF185"/>
          <cell r="QG185"/>
          <cell r="QH185"/>
          <cell r="QI185"/>
          <cell r="QJ185"/>
        </row>
        <row r="186">
          <cell r="A186"/>
          <cell r="B186"/>
          <cell r="C186"/>
          <cell r="D186"/>
          <cell r="E186"/>
          <cell r="F186"/>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cell r="CO186"/>
          <cell r="CP186"/>
          <cell r="CQ186"/>
          <cell r="CR186"/>
          <cell r="CS186"/>
          <cell r="CT186"/>
          <cell r="CU186"/>
          <cell r="CV186"/>
          <cell r="CW186"/>
          <cell r="CX186"/>
          <cell r="CY186"/>
          <cell r="CZ186"/>
          <cell r="DA186"/>
          <cell r="DB186"/>
          <cell r="DC186"/>
          <cell r="DD186"/>
          <cell r="DE186"/>
          <cell r="DF186"/>
          <cell r="DG186"/>
          <cell r="DH186"/>
          <cell r="DI186"/>
          <cell r="DJ186"/>
          <cell r="DK186"/>
          <cell r="DL186"/>
          <cell r="DM186"/>
          <cell r="DN186"/>
          <cell r="DO186"/>
          <cell r="DP186"/>
          <cell r="DQ186"/>
          <cell r="DR186"/>
          <cell r="DS186"/>
          <cell r="DT186"/>
          <cell r="DU186"/>
          <cell r="DV186"/>
          <cell r="DW186"/>
          <cell r="DX186"/>
          <cell r="DY186"/>
          <cell r="DZ186"/>
          <cell r="EA186"/>
          <cell r="EB186"/>
          <cell r="EC186"/>
          <cell r="ED186"/>
          <cell r="EE186"/>
          <cell r="EF186"/>
          <cell r="EG186"/>
          <cell r="EH186"/>
          <cell r="EI186"/>
          <cell r="EJ186"/>
          <cell r="EK186"/>
          <cell r="EL186"/>
          <cell r="EM186"/>
          <cell r="EN186"/>
          <cell r="EO186"/>
          <cell r="EP186"/>
          <cell r="EQ186"/>
          <cell r="ER186"/>
          <cell r="ES186"/>
          <cell r="ET186"/>
          <cell r="EU186"/>
          <cell r="EV186"/>
          <cell r="EW186"/>
          <cell r="EX186" t="str">
            <v>407. SALUD HUARI</v>
          </cell>
          <cell r="EY186"/>
          <cell r="EZ186"/>
          <cell r="FA186"/>
          <cell r="FB186"/>
          <cell r="FC186"/>
          <cell r="FD186"/>
          <cell r="FE186"/>
          <cell r="FF186"/>
          <cell r="FG186"/>
          <cell r="FH186" t="str">
            <v>414. SALUD GRAN CHIMU</v>
          </cell>
          <cell r="FI186"/>
          <cell r="FJ186"/>
          <cell r="FK186"/>
          <cell r="FL186"/>
          <cell r="FM186"/>
          <cell r="FN186"/>
          <cell r="FO186"/>
          <cell r="FP186"/>
          <cell r="FQ186"/>
          <cell r="FR186"/>
          <cell r="FS186"/>
          <cell r="FT186"/>
          <cell r="FU186"/>
          <cell r="FV186"/>
          <cell r="FW186"/>
          <cell r="FX186"/>
          <cell r="FY186"/>
          <cell r="FZ186"/>
          <cell r="GA186"/>
          <cell r="GB186"/>
          <cell r="GC186"/>
          <cell r="GD186"/>
          <cell r="GE186"/>
          <cell r="GF186"/>
          <cell r="GG186"/>
          <cell r="GH186"/>
          <cell r="GI186"/>
          <cell r="GJ186"/>
          <cell r="GK186"/>
          <cell r="GL186"/>
          <cell r="GM186"/>
          <cell r="GN186"/>
          <cell r="GO186"/>
          <cell r="GP186"/>
          <cell r="GQ186"/>
          <cell r="GR186"/>
          <cell r="GS186"/>
          <cell r="GT186"/>
          <cell r="GU186"/>
          <cell r="GV186"/>
          <cell r="GW186"/>
          <cell r="GX186"/>
          <cell r="GY186"/>
          <cell r="GZ186"/>
          <cell r="HA186"/>
          <cell r="HB186"/>
          <cell r="HC186"/>
          <cell r="HD186"/>
          <cell r="HE186"/>
          <cell r="HF186"/>
          <cell r="HG186"/>
          <cell r="HH186"/>
          <cell r="HI186"/>
          <cell r="HJ186"/>
          <cell r="HK186"/>
          <cell r="HL186"/>
          <cell r="HM186"/>
          <cell r="HN186"/>
          <cell r="HO186"/>
          <cell r="HP186"/>
          <cell r="HQ186"/>
          <cell r="HR186"/>
          <cell r="HS186"/>
          <cell r="HT186"/>
          <cell r="HU186"/>
          <cell r="HV186"/>
          <cell r="HW186"/>
          <cell r="HX186"/>
          <cell r="HY186"/>
          <cell r="HZ186"/>
          <cell r="IA186"/>
          <cell r="IB186"/>
          <cell r="IC186"/>
          <cell r="ID186"/>
          <cell r="IE186"/>
          <cell r="IF186"/>
          <cell r="IG186"/>
          <cell r="IH186"/>
          <cell r="II186"/>
          <cell r="IJ186"/>
          <cell r="IK186"/>
          <cell r="IL186"/>
          <cell r="IM186"/>
          <cell r="IN186"/>
          <cell r="IO186"/>
          <cell r="IP186"/>
          <cell r="IQ186"/>
          <cell r="IR186"/>
          <cell r="IS186"/>
          <cell r="IT186"/>
          <cell r="IU186"/>
          <cell r="IV186"/>
          <cell r="IW186"/>
          <cell r="IX186"/>
          <cell r="IY186"/>
          <cell r="IZ186"/>
          <cell r="JA186"/>
          <cell r="JB186"/>
          <cell r="JC186"/>
          <cell r="JD186"/>
          <cell r="JE186"/>
          <cell r="JF186"/>
          <cell r="JG186"/>
          <cell r="JH186"/>
          <cell r="JI186"/>
          <cell r="JJ186"/>
          <cell r="JK186"/>
          <cell r="JL186"/>
          <cell r="JM186"/>
          <cell r="JN186"/>
          <cell r="JO186"/>
          <cell r="JP186"/>
          <cell r="JQ186"/>
          <cell r="JR186"/>
          <cell r="JS186"/>
          <cell r="JT186"/>
          <cell r="JU186"/>
          <cell r="JV186"/>
          <cell r="JW186"/>
          <cell r="JX186"/>
          <cell r="JY186"/>
          <cell r="JZ186"/>
          <cell r="KA186"/>
          <cell r="KB186"/>
          <cell r="KC186"/>
          <cell r="KD186"/>
          <cell r="KE186"/>
          <cell r="KF186"/>
          <cell r="KG186"/>
          <cell r="KH186"/>
          <cell r="KI186"/>
          <cell r="KJ186"/>
          <cell r="KK186"/>
          <cell r="KL186"/>
          <cell r="KM186"/>
          <cell r="KN186"/>
          <cell r="KO186"/>
          <cell r="KP186"/>
          <cell r="KQ186"/>
          <cell r="KR186"/>
          <cell r="KS186"/>
          <cell r="KT186" t="str">
            <v>36. MUNICIPALIDAD DISTRITAL DE SAN MIGUEL</v>
          </cell>
          <cell r="KU186"/>
          <cell r="KV186"/>
          <cell r="KW186"/>
          <cell r="KX186"/>
          <cell r="KY186"/>
          <cell r="KZ186"/>
          <cell r="LA186"/>
          <cell r="LB186"/>
          <cell r="LC186"/>
          <cell r="LD186"/>
          <cell r="LE186"/>
          <cell r="LF186"/>
          <cell r="LG186"/>
          <cell r="LH186"/>
          <cell r="LI186"/>
          <cell r="LJ186"/>
          <cell r="LK186"/>
          <cell r="LL186"/>
          <cell r="LM186"/>
          <cell r="LN186"/>
          <cell r="LO186"/>
          <cell r="LP186"/>
          <cell r="LQ186"/>
          <cell r="LR186"/>
          <cell r="LS186"/>
          <cell r="LT186"/>
          <cell r="LU186"/>
          <cell r="LV186"/>
          <cell r="LW186"/>
          <cell r="LX186"/>
          <cell r="LY186"/>
          <cell r="LZ186"/>
          <cell r="MA186"/>
          <cell r="MB186"/>
          <cell r="MC186"/>
          <cell r="MD186"/>
          <cell r="ME186"/>
          <cell r="MF186"/>
          <cell r="MG186"/>
          <cell r="MH186"/>
          <cell r="MI186"/>
          <cell r="MJ186"/>
          <cell r="MK186"/>
          <cell r="ML186"/>
          <cell r="MM186"/>
          <cell r="MN186"/>
          <cell r="MO186"/>
          <cell r="MP186"/>
          <cell r="MQ186"/>
          <cell r="MR186"/>
          <cell r="MS186"/>
          <cell r="MT186"/>
          <cell r="MU186"/>
          <cell r="MV186"/>
          <cell r="MW186"/>
          <cell r="MX186"/>
          <cell r="MY186"/>
          <cell r="MZ186"/>
          <cell r="NA186"/>
          <cell r="NB186"/>
          <cell r="NC186"/>
          <cell r="ND186"/>
          <cell r="NE186"/>
          <cell r="NF186"/>
          <cell r="NG186"/>
          <cell r="NH186"/>
          <cell r="NI186"/>
          <cell r="NJ186"/>
          <cell r="NK186"/>
          <cell r="NL186"/>
          <cell r="NM186"/>
          <cell r="NN186"/>
          <cell r="NO186"/>
          <cell r="NP186"/>
          <cell r="NQ186"/>
          <cell r="NR186"/>
          <cell r="NS186"/>
          <cell r="NT186"/>
          <cell r="NU186"/>
          <cell r="NV186"/>
          <cell r="NW186"/>
          <cell r="NX186"/>
          <cell r="NY186"/>
          <cell r="NZ186"/>
          <cell r="OA186"/>
          <cell r="OB186"/>
          <cell r="OC186"/>
          <cell r="OD186"/>
          <cell r="OE186"/>
          <cell r="OF186"/>
          <cell r="OG186"/>
          <cell r="OH186"/>
          <cell r="OI186"/>
          <cell r="OJ186"/>
          <cell r="OK186"/>
          <cell r="OL186"/>
          <cell r="OM186"/>
          <cell r="ON186"/>
          <cell r="OO186"/>
          <cell r="OP186"/>
          <cell r="OQ186"/>
          <cell r="OR186"/>
          <cell r="OS186"/>
          <cell r="OT186"/>
          <cell r="OU186"/>
          <cell r="OV186"/>
          <cell r="OW186"/>
          <cell r="OX186"/>
          <cell r="OY186"/>
          <cell r="OZ186"/>
          <cell r="PA186"/>
          <cell r="PB186"/>
          <cell r="PC186"/>
          <cell r="PD186"/>
          <cell r="PE186"/>
          <cell r="PF186"/>
          <cell r="PG186"/>
          <cell r="PH186"/>
          <cell r="PI186"/>
          <cell r="PJ186"/>
          <cell r="PK186"/>
          <cell r="PL186"/>
          <cell r="PM186"/>
          <cell r="PN186"/>
          <cell r="PO186"/>
          <cell r="PP186"/>
          <cell r="PQ186"/>
          <cell r="PR186"/>
          <cell r="PS186"/>
          <cell r="PT186"/>
          <cell r="PU186"/>
          <cell r="PV186"/>
          <cell r="PW186"/>
          <cell r="PX186"/>
          <cell r="PY186"/>
          <cell r="PZ186"/>
          <cell r="QA186"/>
          <cell r="QB186"/>
          <cell r="QC186"/>
          <cell r="QD186"/>
          <cell r="QE186"/>
          <cell r="QF186"/>
          <cell r="QG186"/>
          <cell r="QH186"/>
          <cell r="QI186"/>
          <cell r="QJ186"/>
        </row>
        <row r="187">
          <cell r="A187"/>
          <cell r="B187"/>
          <cell r="C187"/>
          <cell r="D187"/>
          <cell r="E187"/>
          <cell r="F187"/>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cell r="CO187"/>
          <cell r="CP187"/>
          <cell r="CQ187"/>
          <cell r="CR187"/>
          <cell r="CS187"/>
          <cell r="CT187"/>
          <cell r="CU187"/>
          <cell r="CV187"/>
          <cell r="CW187"/>
          <cell r="CX187"/>
          <cell r="CY187"/>
          <cell r="CZ187"/>
          <cell r="DA187"/>
          <cell r="DB187"/>
          <cell r="DC187"/>
          <cell r="DD187"/>
          <cell r="DE187"/>
          <cell r="DF187"/>
          <cell r="DG187"/>
          <cell r="DH187"/>
          <cell r="DI187"/>
          <cell r="DJ187"/>
          <cell r="DK187"/>
          <cell r="DL187"/>
          <cell r="DM187"/>
          <cell r="DN187"/>
          <cell r="DO187"/>
          <cell r="DP187"/>
          <cell r="DQ187"/>
          <cell r="DR187"/>
          <cell r="DS187"/>
          <cell r="DT187"/>
          <cell r="DU187"/>
          <cell r="DV187"/>
          <cell r="DW187"/>
          <cell r="DX187"/>
          <cell r="DY187"/>
          <cell r="DZ187"/>
          <cell r="EA187"/>
          <cell r="EB187"/>
          <cell r="EC187"/>
          <cell r="ED187"/>
          <cell r="EE187"/>
          <cell r="EF187"/>
          <cell r="EG187"/>
          <cell r="EH187"/>
          <cell r="EI187"/>
          <cell r="EJ187"/>
          <cell r="EK187"/>
          <cell r="EL187"/>
          <cell r="EM187"/>
          <cell r="EN187"/>
          <cell r="EO187"/>
          <cell r="EP187"/>
          <cell r="EQ187"/>
          <cell r="ER187"/>
          <cell r="ES187"/>
          <cell r="ET187"/>
          <cell r="EU187"/>
          <cell r="EV187"/>
          <cell r="EW187"/>
          <cell r="EX187" t="str">
            <v>408. RED DE SALUD PACIFICO SUR</v>
          </cell>
          <cell r="EY187"/>
          <cell r="EZ187"/>
          <cell r="FA187"/>
          <cell r="FB187"/>
          <cell r="FC187"/>
          <cell r="FD187"/>
          <cell r="FE187"/>
          <cell r="FF187"/>
          <cell r="FG187"/>
          <cell r="FH187" t="str">
            <v>415. SALUD PATAZ</v>
          </cell>
          <cell r="FI187"/>
          <cell r="FJ187"/>
          <cell r="FK187"/>
          <cell r="FL187"/>
          <cell r="FM187"/>
          <cell r="FN187"/>
          <cell r="FO187"/>
          <cell r="FP187"/>
          <cell r="FQ187"/>
          <cell r="FR187"/>
          <cell r="FS187"/>
          <cell r="FT187"/>
          <cell r="FU187"/>
          <cell r="FV187"/>
          <cell r="FW187"/>
          <cell r="FX187"/>
          <cell r="FY187"/>
          <cell r="FZ187"/>
          <cell r="GA187"/>
          <cell r="GB187"/>
          <cell r="GC187"/>
          <cell r="GD187"/>
          <cell r="GE187"/>
          <cell r="GF187"/>
          <cell r="GG187"/>
          <cell r="GH187"/>
          <cell r="GI187"/>
          <cell r="GJ187"/>
          <cell r="GK187"/>
          <cell r="GL187"/>
          <cell r="GM187"/>
          <cell r="GN187"/>
          <cell r="GO187"/>
          <cell r="GP187"/>
          <cell r="GQ187"/>
          <cell r="GR187"/>
          <cell r="GS187"/>
          <cell r="GT187"/>
          <cell r="GU187"/>
          <cell r="GV187"/>
          <cell r="GW187"/>
          <cell r="GX187"/>
          <cell r="GY187"/>
          <cell r="GZ187"/>
          <cell r="HA187"/>
          <cell r="HB187"/>
          <cell r="HC187"/>
          <cell r="HD187"/>
          <cell r="HE187"/>
          <cell r="HF187"/>
          <cell r="HG187"/>
          <cell r="HH187"/>
          <cell r="HI187"/>
          <cell r="HJ187"/>
          <cell r="HK187"/>
          <cell r="HL187"/>
          <cell r="HM187"/>
          <cell r="HN187"/>
          <cell r="HO187"/>
          <cell r="HP187"/>
          <cell r="HQ187"/>
          <cell r="HR187"/>
          <cell r="HS187"/>
          <cell r="HT187"/>
          <cell r="HU187"/>
          <cell r="HV187"/>
          <cell r="HW187"/>
          <cell r="HX187"/>
          <cell r="HY187"/>
          <cell r="HZ187"/>
          <cell r="IA187"/>
          <cell r="IB187"/>
          <cell r="IC187"/>
          <cell r="ID187"/>
          <cell r="IE187"/>
          <cell r="IF187"/>
          <cell r="IG187"/>
          <cell r="IH187"/>
          <cell r="II187"/>
          <cell r="IJ187"/>
          <cell r="IK187"/>
          <cell r="IL187"/>
          <cell r="IM187"/>
          <cell r="IN187"/>
          <cell r="IO187"/>
          <cell r="IP187"/>
          <cell r="IQ187"/>
          <cell r="IR187"/>
          <cell r="IS187"/>
          <cell r="IT187"/>
          <cell r="IU187"/>
          <cell r="IV187"/>
          <cell r="IW187"/>
          <cell r="IX187"/>
          <cell r="IY187"/>
          <cell r="IZ187"/>
          <cell r="JA187"/>
          <cell r="JB187"/>
          <cell r="JC187"/>
          <cell r="JD187"/>
          <cell r="JE187"/>
          <cell r="JF187"/>
          <cell r="JG187"/>
          <cell r="JH187"/>
          <cell r="JI187"/>
          <cell r="JJ187"/>
          <cell r="JK187"/>
          <cell r="JL187"/>
          <cell r="JM187"/>
          <cell r="JN187"/>
          <cell r="JO187"/>
          <cell r="JP187"/>
          <cell r="JQ187"/>
          <cell r="JR187"/>
          <cell r="JS187"/>
          <cell r="JT187"/>
          <cell r="JU187"/>
          <cell r="JV187"/>
          <cell r="JW187"/>
          <cell r="JX187"/>
          <cell r="JY187"/>
          <cell r="JZ187"/>
          <cell r="KA187"/>
          <cell r="KB187"/>
          <cell r="KC187"/>
          <cell r="KD187"/>
          <cell r="KE187"/>
          <cell r="KF187"/>
          <cell r="KG187"/>
          <cell r="KH187"/>
          <cell r="KI187"/>
          <cell r="KJ187"/>
          <cell r="KK187"/>
          <cell r="KL187"/>
          <cell r="KM187"/>
          <cell r="KN187"/>
          <cell r="KO187"/>
          <cell r="KP187"/>
          <cell r="KQ187"/>
          <cell r="KR187"/>
          <cell r="KS187"/>
          <cell r="KT187" t="str">
            <v>37. MUNICIPALIDAD DISTRITAL DE SANTA ANITA</v>
          </cell>
          <cell r="KU187"/>
          <cell r="KV187"/>
          <cell r="KW187"/>
          <cell r="KX187"/>
          <cell r="KY187"/>
          <cell r="KZ187"/>
          <cell r="LA187"/>
          <cell r="LB187"/>
          <cell r="LC187"/>
          <cell r="LD187"/>
          <cell r="LE187"/>
          <cell r="LF187"/>
          <cell r="LG187"/>
          <cell r="LH187"/>
          <cell r="LI187"/>
          <cell r="LJ187"/>
          <cell r="LK187"/>
          <cell r="LL187"/>
          <cell r="LM187"/>
          <cell r="LN187"/>
          <cell r="LO187"/>
          <cell r="LP187"/>
          <cell r="LQ187"/>
          <cell r="LR187"/>
          <cell r="LS187"/>
          <cell r="LT187"/>
          <cell r="LU187"/>
          <cell r="LV187"/>
          <cell r="LW187"/>
          <cell r="LX187"/>
          <cell r="LY187"/>
          <cell r="LZ187"/>
          <cell r="MA187"/>
          <cell r="MB187"/>
          <cell r="MC187"/>
          <cell r="MD187"/>
          <cell r="ME187"/>
          <cell r="MF187"/>
          <cell r="MG187"/>
          <cell r="MH187"/>
          <cell r="MI187"/>
          <cell r="MJ187"/>
          <cell r="MK187"/>
          <cell r="ML187"/>
          <cell r="MM187"/>
          <cell r="MN187"/>
          <cell r="MO187"/>
          <cell r="MP187"/>
          <cell r="MQ187"/>
          <cell r="MR187"/>
          <cell r="MS187"/>
          <cell r="MT187"/>
          <cell r="MU187"/>
          <cell r="MV187"/>
          <cell r="MW187"/>
          <cell r="MX187"/>
          <cell r="MY187"/>
          <cell r="MZ187"/>
          <cell r="NA187"/>
          <cell r="NB187"/>
          <cell r="NC187"/>
          <cell r="ND187"/>
          <cell r="NE187"/>
          <cell r="NF187"/>
          <cell r="NG187"/>
          <cell r="NH187"/>
          <cell r="NI187"/>
          <cell r="NJ187"/>
          <cell r="NK187"/>
          <cell r="NL187"/>
          <cell r="NM187"/>
          <cell r="NN187"/>
          <cell r="NO187"/>
          <cell r="NP187"/>
          <cell r="NQ187"/>
          <cell r="NR187"/>
          <cell r="NS187"/>
          <cell r="NT187"/>
          <cell r="NU187"/>
          <cell r="NV187"/>
          <cell r="NW187"/>
          <cell r="NX187"/>
          <cell r="NY187"/>
          <cell r="NZ187"/>
          <cell r="OA187"/>
          <cell r="OB187"/>
          <cell r="OC187"/>
          <cell r="OD187"/>
          <cell r="OE187"/>
          <cell r="OF187"/>
          <cell r="OG187"/>
          <cell r="OH187"/>
          <cell r="OI187"/>
          <cell r="OJ187"/>
          <cell r="OK187"/>
          <cell r="OL187"/>
          <cell r="OM187"/>
          <cell r="ON187"/>
          <cell r="OO187"/>
          <cell r="OP187"/>
          <cell r="OQ187"/>
          <cell r="OR187"/>
          <cell r="OS187"/>
          <cell r="OT187"/>
          <cell r="OU187"/>
          <cell r="OV187"/>
          <cell r="OW187"/>
          <cell r="OX187"/>
          <cell r="OY187"/>
          <cell r="OZ187"/>
          <cell r="PA187"/>
          <cell r="PB187"/>
          <cell r="PC187"/>
          <cell r="PD187"/>
          <cell r="PE187"/>
          <cell r="PF187"/>
          <cell r="PG187"/>
          <cell r="PH187"/>
          <cell r="PI187"/>
          <cell r="PJ187"/>
          <cell r="PK187"/>
          <cell r="PL187"/>
          <cell r="PM187"/>
          <cell r="PN187"/>
          <cell r="PO187"/>
          <cell r="PP187"/>
          <cell r="PQ187"/>
          <cell r="PR187"/>
          <cell r="PS187"/>
          <cell r="PT187"/>
          <cell r="PU187"/>
          <cell r="PV187"/>
          <cell r="PW187"/>
          <cell r="PX187"/>
          <cell r="PY187"/>
          <cell r="PZ187"/>
          <cell r="QA187"/>
          <cell r="QB187"/>
          <cell r="QC187"/>
          <cell r="QD187"/>
          <cell r="QE187"/>
          <cell r="QF187"/>
          <cell r="QG187"/>
          <cell r="QH187"/>
          <cell r="QI187"/>
          <cell r="QJ187"/>
        </row>
        <row r="188">
          <cell r="A188"/>
          <cell r="B188"/>
          <cell r="C188"/>
          <cell r="D188"/>
          <cell r="E188"/>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cell r="CZ188"/>
          <cell r="DA188"/>
          <cell r="DB188"/>
          <cell r="DC188"/>
          <cell r="DD188"/>
          <cell r="DE188"/>
          <cell r="DF188"/>
          <cell r="DG188"/>
          <cell r="DH188"/>
          <cell r="DI188"/>
          <cell r="DJ188"/>
          <cell r="DK188"/>
          <cell r="DL188"/>
          <cell r="DM188"/>
          <cell r="DN188"/>
          <cell r="DO188"/>
          <cell r="DP188"/>
          <cell r="DQ188"/>
          <cell r="DR188"/>
          <cell r="DS188"/>
          <cell r="DT188"/>
          <cell r="DU188"/>
          <cell r="DV188"/>
          <cell r="DW188"/>
          <cell r="DX188"/>
          <cell r="DY188"/>
          <cell r="DZ188"/>
          <cell r="EA188"/>
          <cell r="EB188"/>
          <cell r="EC188"/>
          <cell r="ED188"/>
          <cell r="EE188"/>
          <cell r="EF188"/>
          <cell r="EG188"/>
          <cell r="EH188"/>
          <cell r="EI188"/>
          <cell r="EJ188"/>
          <cell r="EK188"/>
          <cell r="EL188"/>
          <cell r="EM188"/>
          <cell r="EN188"/>
          <cell r="EO188"/>
          <cell r="EP188"/>
          <cell r="EQ188"/>
          <cell r="ER188"/>
          <cell r="ES188"/>
          <cell r="ET188"/>
          <cell r="EU188"/>
          <cell r="EV188"/>
          <cell r="EW188"/>
          <cell r="EX188" t="str">
            <v>409. SALUD PACIFICO NORTE</v>
          </cell>
          <cell r="EY188"/>
          <cell r="EZ188"/>
          <cell r="FA188"/>
          <cell r="FB188"/>
          <cell r="FC188"/>
          <cell r="FD188"/>
          <cell r="FE188"/>
          <cell r="FF188"/>
          <cell r="FG188"/>
          <cell r="FH188"/>
          <cell r="FI188"/>
          <cell r="FJ188"/>
          <cell r="FK188"/>
          <cell r="FL188"/>
          <cell r="FM188"/>
          <cell r="FN188"/>
          <cell r="FO188"/>
          <cell r="FP188"/>
          <cell r="FQ188"/>
          <cell r="FR188"/>
          <cell r="FS188"/>
          <cell r="FT188"/>
          <cell r="FU188"/>
          <cell r="FV188"/>
          <cell r="FW188"/>
          <cell r="FX188"/>
          <cell r="FY188"/>
          <cell r="FZ188"/>
          <cell r="GA188"/>
          <cell r="GB188"/>
          <cell r="GC188"/>
          <cell r="GD188"/>
          <cell r="GE188"/>
          <cell r="GF188"/>
          <cell r="GG188"/>
          <cell r="GH188"/>
          <cell r="GI188"/>
          <cell r="GJ188"/>
          <cell r="GK188"/>
          <cell r="GL188"/>
          <cell r="GM188"/>
          <cell r="GN188"/>
          <cell r="GO188"/>
          <cell r="GP188"/>
          <cell r="GQ188"/>
          <cell r="GR188"/>
          <cell r="GS188"/>
          <cell r="GT188"/>
          <cell r="GU188"/>
          <cell r="GV188"/>
          <cell r="GW188"/>
          <cell r="GX188"/>
          <cell r="GY188"/>
          <cell r="GZ188"/>
          <cell r="HA188"/>
          <cell r="HB188"/>
          <cell r="HC188"/>
          <cell r="HD188"/>
          <cell r="HE188"/>
          <cell r="HF188"/>
          <cell r="HG188"/>
          <cell r="HH188"/>
          <cell r="HI188"/>
          <cell r="HJ188"/>
          <cell r="HK188"/>
          <cell r="HL188"/>
          <cell r="HM188"/>
          <cell r="HN188"/>
          <cell r="HO188"/>
          <cell r="HP188"/>
          <cell r="HQ188"/>
          <cell r="HR188"/>
          <cell r="HS188"/>
          <cell r="HT188"/>
          <cell r="HU188"/>
          <cell r="HV188"/>
          <cell r="HW188"/>
          <cell r="HX188"/>
          <cell r="HY188"/>
          <cell r="HZ188"/>
          <cell r="IA188"/>
          <cell r="IB188"/>
          <cell r="IC188"/>
          <cell r="ID188"/>
          <cell r="IE188"/>
          <cell r="IF188"/>
          <cell r="IG188"/>
          <cell r="IH188"/>
          <cell r="II188"/>
          <cell r="IJ188"/>
          <cell r="IK188"/>
          <cell r="IL188"/>
          <cell r="IM188"/>
          <cell r="IN188"/>
          <cell r="IO188"/>
          <cell r="IP188"/>
          <cell r="IQ188"/>
          <cell r="IR188"/>
          <cell r="IS188"/>
          <cell r="IT188"/>
          <cell r="IU188"/>
          <cell r="IV188"/>
          <cell r="IW188"/>
          <cell r="IX188"/>
          <cell r="IY188"/>
          <cell r="IZ188"/>
          <cell r="JA188"/>
          <cell r="JB188"/>
          <cell r="JC188"/>
          <cell r="JD188"/>
          <cell r="JE188"/>
          <cell r="JF188"/>
          <cell r="JG188"/>
          <cell r="JH188"/>
          <cell r="JI188"/>
          <cell r="JJ188"/>
          <cell r="JK188"/>
          <cell r="JL188"/>
          <cell r="JM188"/>
          <cell r="JN188"/>
          <cell r="JO188"/>
          <cell r="JP188"/>
          <cell r="JQ188"/>
          <cell r="JR188"/>
          <cell r="JS188"/>
          <cell r="JT188"/>
          <cell r="JU188"/>
          <cell r="JV188"/>
          <cell r="JW188"/>
          <cell r="JX188"/>
          <cell r="JY188"/>
          <cell r="JZ188"/>
          <cell r="KA188"/>
          <cell r="KB188"/>
          <cell r="KC188"/>
          <cell r="KD188"/>
          <cell r="KE188"/>
          <cell r="KF188"/>
          <cell r="KG188"/>
          <cell r="KH188"/>
          <cell r="KI188"/>
          <cell r="KJ188"/>
          <cell r="KK188"/>
          <cell r="KL188"/>
          <cell r="KM188"/>
          <cell r="KN188"/>
          <cell r="KO188"/>
          <cell r="KP188"/>
          <cell r="KQ188"/>
          <cell r="KR188"/>
          <cell r="KS188"/>
          <cell r="KT188" t="str">
            <v>38. MUNICIPALIDAD DISTRITAL DE SANTA MARIA DEL MAR</v>
          </cell>
          <cell r="KU188"/>
          <cell r="KV188"/>
          <cell r="KW188"/>
          <cell r="KX188"/>
          <cell r="KY188"/>
          <cell r="KZ188"/>
          <cell r="LA188"/>
          <cell r="LB188"/>
          <cell r="LC188"/>
          <cell r="LD188"/>
          <cell r="LE188"/>
          <cell r="LF188"/>
          <cell r="LG188"/>
          <cell r="LH188"/>
          <cell r="LI188"/>
          <cell r="LJ188"/>
          <cell r="LK188"/>
          <cell r="LL188"/>
          <cell r="LM188"/>
          <cell r="LN188"/>
          <cell r="LO188"/>
          <cell r="LP188"/>
          <cell r="LQ188"/>
          <cell r="LR188"/>
          <cell r="LS188"/>
          <cell r="LT188"/>
          <cell r="LU188"/>
          <cell r="LV188"/>
          <cell r="LW188"/>
          <cell r="LX188"/>
          <cell r="LY188"/>
          <cell r="LZ188"/>
          <cell r="MA188"/>
          <cell r="MB188"/>
          <cell r="MC188"/>
          <cell r="MD188"/>
          <cell r="ME188"/>
          <cell r="MF188"/>
          <cell r="MG188"/>
          <cell r="MH188"/>
          <cell r="MI188"/>
          <cell r="MJ188"/>
          <cell r="MK188"/>
          <cell r="ML188"/>
          <cell r="MM188"/>
          <cell r="MN188"/>
          <cell r="MO188"/>
          <cell r="MP188"/>
          <cell r="MQ188"/>
          <cell r="MR188"/>
          <cell r="MS188"/>
          <cell r="MT188"/>
          <cell r="MU188"/>
          <cell r="MV188"/>
          <cell r="MW188"/>
          <cell r="MX188"/>
          <cell r="MY188"/>
          <cell r="MZ188"/>
          <cell r="NA188"/>
          <cell r="NB188"/>
          <cell r="NC188"/>
          <cell r="ND188"/>
          <cell r="NE188"/>
          <cell r="NF188"/>
          <cell r="NG188"/>
          <cell r="NH188"/>
          <cell r="NI188"/>
          <cell r="NJ188"/>
          <cell r="NK188"/>
          <cell r="NL188"/>
          <cell r="NM188"/>
          <cell r="NN188"/>
          <cell r="NO188"/>
          <cell r="NP188"/>
          <cell r="NQ188"/>
          <cell r="NR188"/>
          <cell r="NS188"/>
          <cell r="NT188"/>
          <cell r="NU188"/>
          <cell r="NV188"/>
          <cell r="NW188"/>
          <cell r="NX188"/>
          <cell r="NY188"/>
          <cell r="NZ188"/>
          <cell r="OA188"/>
          <cell r="OB188"/>
          <cell r="OC188"/>
          <cell r="OD188"/>
          <cell r="OE188"/>
          <cell r="OF188"/>
          <cell r="OG188"/>
          <cell r="OH188"/>
          <cell r="OI188"/>
          <cell r="OJ188"/>
          <cell r="OK188"/>
          <cell r="OL188"/>
          <cell r="OM188"/>
          <cell r="ON188"/>
          <cell r="OO188"/>
          <cell r="OP188"/>
          <cell r="OQ188"/>
          <cell r="OR188"/>
          <cell r="OS188"/>
          <cell r="OT188"/>
          <cell r="OU188"/>
          <cell r="OV188"/>
          <cell r="OW188"/>
          <cell r="OX188"/>
          <cell r="OY188"/>
          <cell r="OZ188"/>
          <cell r="PA188"/>
          <cell r="PB188"/>
          <cell r="PC188"/>
          <cell r="PD188"/>
          <cell r="PE188"/>
          <cell r="PF188"/>
          <cell r="PG188"/>
          <cell r="PH188"/>
          <cell r="PI188"/>
          <cell r="PJ188"/>
          <cell r="PK188"/>
          <cell r="PL188"/>
          <cell r="PM188"/>
          <cell r="PN188"/>
          <cell r="PO188"/>
          <cell r="PP188"/>
          <cell r="PQ188"/>
          <cell r="PR188"/>
          <cell r="PS188"/>
          <cell r="PT188"/>
          <cell r="PU188"/>
          <cell r="PV188"/>
          <cell r="PW188"/>
          <cell r="PX188"/>
          <cell r="PY188"/>
          <cell r="PZ188"/>
          <cell r="QA188"/>
          <cell r="QB188"/>
          <cell r="QC188"/>
          <cell r="QD188"/>
          <cell r="QE188"/>
          <cell r="QF188"/>
          <cell r="QG188"/>
          <cell r="QH188"/>
          <cell r="QI188"/>
          <cell r="QJ188"/>
        </row>
        <row r="189">
          <cell r="A189"/>
          <cell r="B189"/>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cell r="CO189"/>
          <cell r="CP189"/>
          <cell r="CQ189"/>
          <cell r="CR189"/>
          <cell r="CS189"/>
          <cell r="CT189"/>
          <cell r="CU189"/>
          <cell r="CV189"/>
          <cell r="CW189"/>
          <cell r="CX189"/>
          <cell r="CY189"/>
          <cell r="CZ189"/>
          <cell r="DA189"/>
          <cell r="DB189"/>
          <cell r="DC189"/>
          <cell r="DD189"/>
          <cell r="DE189"/>
          <cell r="DF189"/>
          <cell r="DG189"/>
          <cell r="DH189"/>
          <cell r="DI189"/>
          <cell r="DJ189"/>
          <cell r="DK189"/>
          <cell r="DL189"/>
          <cell r="DM189"/>
          <cell r="DN189"/>
          <cell r="DO189"/>
          <cell r="DP189"/>
          <cell r="DQ189"/>
          <cell r="DR189"/>
          <cell r="DS189"/>
          <cell r="DT189"/>
          <cell r="DU189"/>
          <cell r="DV189"/>
          <cell r="DW189"/>
          <cell r="DX189"/>
          <cell r="DY189"/>
          <cell r="DZ189"/>
          <cell r="EA189"/>
          <cell r="EB189"/>
          <cell r="EC189"/>
          <cell r="ED189"/>
          <cell r="EE189"/>
          <cell r="EF189"/>
          <cell r="EG189"/>
          <cell r="EH189"/>
          <cell r="EI189"/>
          <cell r="EJ189"/>
          <cell r="EK189"/>
          <cell r="EL189"/>
          <cell r="EM189"/>
          <cell r="EN189"/>
          <cell r="EO189"/>
          <cell r="EP189"/>
          <cell r="EQ189"/>
          <cell r="ER189"/>
          <cell r="ES189"/>
          <cell r="ET189"/>
          <cell r="EU189"/>
          <cell r="EV189"/>
          <cell r="EW189"/>
          <cell r="EX189"/>
          <cell r="EY189"/>
          <cell r="EZ189"/>
          <cell r="FA189"/>
          <cell r="FB189"/>
          <cell r="FC189"/>
          <cell r="FD189"/>
          <cell r="FE189"/>
          <cell r="FF189"/>
          <cell r="FG189"/>
          <cell r="FH189"/>
          <cell r="FI189"/>
          <cell r="FJ189"/>
          <cell r="FK189"/>
          <cell r="FL189"/>
          <cell r="FM189"/>
          <cell r="FN189"/>
          <cell r="FO189"/>
          <cell r="FP189"/>
          <cell r="FQ189"/>
          <cell r="FR189"/>
          <cell r="FS189"/>
          <cell r="FT189"/>
          <cell r="FU189"/>
          <cell r="FV189"/>
          <cell r="FW189"/>
          <cell r="FX189"/>
          <cell r="FY189"/>
          <cell r="FZ189"/>
          <cell r="GA189"/>
          <cell r="GB189"/>
          <cell r="GC189"/>
          <cell r="GD189"/>
          <cell r="GE189"/>
          <cell r="GF189"/>
          <cell r="GG189"/>
          <cell r="GH189"/>
          <cell r="GI189"/>
          <cell r="GJ189"/>
          <cell r="GK189"/>
          <cell r="GL189"/>
          <cell r="GM189"/>
          <cell r="GN189"/>
          <cell r="GO189"/>
          <cell r="GP189"/>
          <cell r="GQ189"/>
          <cell r="GR189"/>
          <cell r="GS189"/>
          <cell r="GT189"/>
          <cell r="GU189"/>
          <cell r="GV189"/>
          <cell r="GW189"/>
          <cell r="GX189"/>
          <cell r="GY189"/>
          <cell r="GZ189"/>
          <cell r="HA189"/>
          <cell r="HB189"/>
          <cell r="HC189"/>
          <cell r="HD189"/>
          <cell r="HE189"/>
          <cell r="HF189"/>
          <cell r="HG189"/>
          <cell r="HH189"/>
          <cell r="HI189"/>
          <cell r="HJ189"/>
          <cell r="HK189"/>
          <cell r="HL189"/>
          <cell r="HM189"/>
          <cell r="HN189"/>
          <cell r="HO189"/>
          <cell r="HP189"/>
          <cell r="HQ189"/>
          <cell r="HR189"/>
          <cell r="HS189"/>
          <cell r="HT189"/>
          <cell r="HU189"/>
          <cell r="HV189"/>
          <cell r="HW189"/>
          <cell r="HX189"/>
          <cell r="HY189"/>
          <cell r="HZ189"/>
          <cell r="IA189"/>
          <cell r="IB189"/>
          <cell r="IC189"/>
          <cell r="ID189"/>
          <cell r="IE189"/>
          <cell r="IF189"/>
          <cell r="IG189"/>
          <cell r="IH189"/>
          <cell r="II189"/>
          <cell r="IJ189"/>
          <cell r="IK189"/>
          <cell r="IL189"/>
          <cell r="IM189"/>
          <cell r="IN189"/>
          <cell r="IO189"/>
          <cell r="IP189"/>
          <cell r="IQ189"/>
          <cell r="IR189"/>
          <cell r="IS189"/>
          <cell r="IT189"/>
          <cell r="IU189"/>
          <cell r="IV189"/>
          <cell r="IW189"/>
          <cell r="IX189"/>
          <cell r="IY189"/>
          <cell r="IZ189"/>
          <cell r="JA189"/>
          <cell r="JB189"/>
          <cell r="JC189"/>
          <cell r="JD189"/>
          <cell r="JE189"/>
          <cell r="JF189"/>
          <cell r="JG189"/>
          <cell r="JH189"/>
          <cell r="JI189"/>
          <cell r="JJ189"/>
          <cell r="JK189"/>
          <cell r="JL189"/>
          <cell r="JM189"/>
          <cell r="JN189"/>
          <cell r="JO189"/>
          <cell r="JP189"/>
          <cell r="JQ189"/>
          <cell r="JR189"/>
          <cell r="JS189"/>
          <cell r="JT189"/>
          <cell r="JU189"/>
          <cell r="JV189"/>
          <cell r="JW189"/>
          <cell r="JX189"/>
          <cell r="JY189"/>
          <cell r="JZ189"/>
          <cell r="KA189"/>
          <cell r="KB189"/>
          <cell r="KC189"/>
          <cell r="KD189"/>
          <cell r="KE189"/>
          <cell r="KF189"/>
          <cell r="KG189"/>
          <cell r="KH189"/>
          <cell r="KI189"/>
          <cell r="KJ189"/>
          <cell r="KK189"/>
          <cell r="KL189"/>
          <cell r="KM189"/>
          <cell r="KN189"/>
          <cell r="KO189"/>
          <cell r="KP189"/>
          <cell r="KQ189"/>
          <cell r="KR189"/>
          <cell r="KS189"/>
          <cell r="KT189" t="str">
            <v>39. MUNICIPALIDAD DISTRITAL DE SANTA ROSA</v>
          </cell>
          <cell r="KU189"/>
          <cell r="KV189"/>
          <cell r="KW189"/>
          <cell r="KX189"/>
          <cell r="KY189"/>
          <cell r="KZ189"/>
          <cell r="LA189"/>
          <cell r="LB189"/>
          <cell r="LC189"/>
          <cell r="LD189"/>
          <cell r="LE189"/>
          <cell r="LF189"/>
          <cell r="LG189"/>
          <cell r="LH189"/>
          <cell r="LI189"/>
          <cell r="LJ189"/>
          <cell r="LK189"/>
          <cell r="LL189"/>
          <cell r="LM189"/>
          <cell r="LN189"/>
          <cell r="LO189"/>
          <cell r="LP189"/>
          <cell r="LQ189"/>
          <cell r="LR189"/>
          <cell r="LS189"/>
          <cell r="LT189"/>
          <cell r="LU189"/>
          <cell r="LV189"/>
          <cell r="LW189"/>
          <cell r="LX189"/>
          <cell r="LY189"/>
          <cell r="LZ189"/>
          <cell r="MA189"/>
          <cell r="MB189"/>
          <cell r="MC189"/>
          <cell r="MD189"/>
          <cell r="ME189"/>
          <cell r="MF189"/>
          <cell r="MG189"/>
          <cell r="MH189"/>
          <cell r="MI189"/>
          <cell r="MJ189"/>
          <cell r="MK189"/>
          <cell r="ML189"/>
          <cell r="MM189"/>
          <cell r="MN189"/>
          <cell r="MO189"/>
          <cell r="MP189"/>
          <cell r="MQ189"/>
          <cell r="MR189"/>
          <cell r="MS189"/>
          <cell r="MT189"/>
          <cell r="MU189"/>
          <cell r="MV189"/>
          <cell r="MW189"/>
          <cell r="MX189"/>
          <cell r="MY189"/>
          <cell r="MZ189"/>
          <cell r="NA189"/>
          <cell r="NB189"/>
          <cell r="NC189"/>
          <cell r="ND189"/>
          <cell r="NE189"/>
          <cell r="NF189"/>
          <cell r="NG189"/>
          <cell r="NH189"/>
          <cell r="NI189"/>
          <cell r="NJ189"/>
          <cell r="NK189"/>
          <cell r="NL189"/>
          <cell r="NM189"/>
          <cell r="NN189"/>
          <cell r="NO189"/>
          <cell r="NP189"/>
          <cell r="NQ189"/>
          <cell r="NR189"/>
          <cell r="NS189"/>
          <cell r="NT189"/>
          <cell r="NU189"/>
          <cell r="NV189"/>
          <cell r="NW189"/>
          <cell r="NX189"/>
          <cell r="NY189"/>
          <cell r="NZ189"/>
          <cell r="OA189"/>
          <cell r="OB189"/>
          <cell r="OC189"/>
          <cell r="OD189"/>
          <cell r="OE189"/>
          <cell r="OF189"/>
          <cell r="OG189"/>
          <cell r="OH189"/>
          <cell r="OI189"/>
          <cell r="OJ189"/>
          <cell r="OK189"/>
          <cell r="OL189"/>
          <cell r="OM189"/>
          <cell r="ON189"/>
          <cell r="OO189"/>
          <cell r="OP189"/>
          <cell r="OQ189"/>
          <cell r="OR189"/>
          <cell r="OS189"/>
          <cell r="OT189"/>
          <cell r="OU189"/>
          <cell r="OV189"/>
          <cell r="OW189"/>
          <cell r="OX189"/>
          <cell r="OY189"/>
          <cell r="OZ189"/>
          <cell r="PA189"/>
          <cell r="PB189"/>
          <cell r="PC189"/>
          <cell r="PD189"/>
          <cell r="PE189"/>
          <cell r="PF189"/>
          <cell r="PG189"/>
          <cell r="PH189"/>
          <cell r="PI189"/>
          <cell r="PJ189"/>
          <cell r="PK189"/>
          <cell r="PL189"/>
          <cell r="PM189"/>
          <cell r="PN189"/>
          <cell r="PO189"/>
          <cell r="PP189"/>
          <cell r="PQ189"/>
          <cell r="PR189"/>
          <cell r="PS189"/>
          <cell r="PT189"/>
          <cell r="PU189"/>
          <cell r="PV189"/>
          <cell r="PW189"/>
          <cell r="PX189"/>
          <cell r="PY189"/>
          <cell r="PZ189"/>
          <cell r="QA189"/>
          <cell r="QB189"/>
          <cell r="QC189"/>
          <cell r="QD189"/>
          <cell r="QE189"/>
          <cell r="QF189"/>
          <cell r="QG189"/>
          <cell r="QH189"/>
          <cell r="QI189"/>
          <cell r="QJ189"/>
        </row>
        <row r="190">
          <cell r="A190"/>
          <cell r="B190"/>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cell r="CO190"/>
          <cell r="CP190"/>
          <cell r="CQ190"/>
          <cell r="CR190"/>
          <cell r="CS190"/>
          <cell r="CT190"/>
          <cell r="CU190"/>
          <cell r="CV190"/>
          <cell r="CW190"/>
          <cell r="CX190"/>
          <cell r="CY190"/>
          <cell r="CZ190"/>
          <cell r="DA190"/>
          <cell r="DB190"/>
          <cell r="DC190"/>
          <cell r="DD190"/>
          <cell r="DE190"/>
          <cell r="DF190"/>
          <cell r="DG190"/>
          <cell r="DH190"/>
          <cell r="DI190"/>
          <cell r="DJ190"/>
          <cell r="DK190"/>
          <cell r="DL190"/>
          <cell r="DM190"/>
          <cell r="DN190"/>
          <cell r="DO190"/>
          <cell r="DP190"/>
          <cell r="DQ190"/>
          <cell r="DR190"/>
          <cell r="DS190"/>
          <cell r="DT190"/>
          <cell r="DU190"/>
          <cell r="DV190"/>
          <cell r="DW190"/>
          <cell r="DX190"/>
          <cell r="DY190"/>
          <cell r="DZ190"/>
          <cell r="EA190"/>
          <cell r="EB190"/>
          <cell r="EC190"/>
          <cell r="ED190"/>
          <cell r="EE190"/>
          <cell r="EF190"/>
          <cell r="EG190"/>
          <cell r="EH190"/>
          <cell r="EI190"/>
          <cell r="EJ190"/>
          <cell r="EK190"/>
          <cell r="EL190"/>
          <cell r="EM190"/>
          <cell r="EN190"/>
          <cell r="EO190"/>
          <cell r="EP190"/>
          <cell r="EQ190"/>
          <cell r="ER190"/>
          <cell r="ES190"/>
          <cell r="ET190"/>
          <cell r="EU190"/>
          <cell r="EV190"/>
          <cell r="EW190"/>
          <cell r="EX190"/>
          <cell r="EY190"/>
          <cell r="EZ190"/>
          <cell r="FA190"/>
          <cell r="FB190"/>
          <cell r="FC190"/>
          <cell r="FD190"/>
          <cell r="FE190"/>
          <cell r="FF190"/>
          <cell r="FG190"/>
          <cell r="FH190"/>
          <cell r="FI190"/>
          <cell r="FJ190"/>
          <cell r="FK190"/>
          <cell r="FL190"/>
          <cell r="FM190"/>
          <cell r="FN190"/>
          <cell r="FO190"/>
          <cell r="FP190"/>
          <cell r="FQ190"/>
          <cell r="FR190"/>
          <cell r="FS190"/>
          <cell r="FT190"/>
          <cell r="FU190"/>
          <cell r="FV190"/>
          <cell r="FW190"/>
          <cell r="FX190"/>
          <cell r="FY190"/>
          <cell r="FZ190"/>
          <cell r="GA190"/>
          <cell r="GB190"/>
          <cell r="GC190"/>
          <cell r="GD190"/>
          <cell r="GE190"/>
          <cell r="GF190"/>
          <cell r="GG190"/>
          <cell r="GH190"/>
          <cell r="GI190"/>
          <cell r="GJ190"/>
          <cell r="GK190"/>
          <cell r="GL190"/>
          <cell r="GM190"/>
          <cell r="GN190"/>
          <cell r="GO190"/>
          <cell r="GP190"/>
          <cell r="GQ190"/>
          <cell r="GR190"/>
          <cell r="GS190"/>
          <cell r="GT190"/>
          <cell r="GU190"/>
          <cell r="GV190"/>
          <cell r="GW190"/>
          <cell r="GX190"/>
          <cell r="GY190"/>
          <cell r="GZ190"/>
          <cell r="HA190"/>
          <cell r="HB190"/>
          <cell r="HC190"/>
          <cell r="HD190"/>
          <cell r="HE190"/>
          <cell r="HF190"/>
          <cell r="HG190"/>
          <cell r="HH190"/>
          <cell r="HI190"/>
          <cell r="HJ190"/>
          <cell r="HK190"/>
          <cell r="HL190"/>
          <cell r="HM190"/>
          <cell r="HN190"/>
          <cell r="HO190"/>
          <cell r="HP190"/>
          <cell r="HQ190"/>
          <cell r="HR190"/>
          <cell r="HS190"/>
          <cell r="HT190"/>
          <cell r="HU190"/>
          <cell r="HV190"/>
          <cell r="HW190"/>
          <cell r="HX190"/>
          <cell r="HY190"/>
          <cell r="HZ190"/>
          <cell r="IA190"/>
          <cell r="IB190"/>
          <cell r="IC190"/>
          <cell r="ID190"/>
          <cell r="IE190"/>
          <cell r="IF190"/>
          <cell r="IG190"/>
          <cell r="IH190"/>
          <cell r="II190"/>
          <cell r="IJ190"/>
          <cell r="IK190"/>
          <cell r="IL190"/>
          <cell r="IM190"/>
          <cell r="IN190"/>
          <cell r="IO190"/>
          <cell r="IP190"/>
          <cell r="IQ190"/>
          <cell r="IR190"/>
          <cell r="IS190"/>
          <cell r="IT190"/>
          <cell r="IU190"/>
          <cell r="IV190"/>
          <cell r="IW190"/>
          <cell r="IX190"/>
          <cell r="IY190"/>
          <cell r="IZ190"/>
          <cell r="JA190"/>
          <cell r="JB190"/>
          <cell r="JC190"/>
          <cell r="JD190"/>
          <cell r="JE190"/>
          <cell r="JF190"/>
          <cell r="JG190"/>
          <cell r="JH190"/>
          <cell r="JI190"/>
          <cell r="JJ190"/>
          <cell r="JK190"/>
          <cell r="JL190"/>
          <cell r="JM190"/>
          <cell r="JN190"/>
          <cell r="JO190"/>
          <cell r="JP190"/>
          <cell r="JQ190"/>
          <cell r="JR190"/>
          <cell r="JS190"/>
          <cell r="JT190"/>
          <cell r="JU190"/>
          <cell r="JV190"/>
          <cell r="JW190"/>
          <cell r="JX190"/>
          <cell r="JY190"/>
          <cell r="JZ190"/>
          <cell r="KA190"/>
          <cell r="KB190"/>
          <cell r="KC190"/>
          <cell r="KD190"/>
          <cell r="KE190"/>
          <cell r="KF190"/>
          <cell r="KG190"/>
          <cell r="KH190"/>
          <cell r="KI190"/>
          <cell r="KJ190"/>
          <cell r="KK190"/>
          <cell r="KL190"/>
          <cell r="KM190"/>
          <cell r="KN190"/>
          <cell r="KO190"/>
          <cell r="KP190"/>
          <cell r="KQ190"/>
          <cell r="KR190"/>
          <cell r="KS190"/>
          <cell r="KT190" t="str">
            <v>40. MUNICIPALIDAD DISTRITAL DE SANTIAGO DE SURCO</v>
          </cell>
          <cell r="KU190"/>
          <cell r="KV190"/>
          <cell r="KW190"/>
          <cell r="KX190"/>
          <cell r="KY190"/>
          <cell r="KZ190"/>
          <cell r="LA190"/>
          <cell r="LB190"/>
          <cell r="LC190"/>
          <cell r="LD190"/>
          <cell r="LE190"/>
          <cell r="LF190"/>
          <cell r="LG190"/>
          <cell r="LH190"/>
          <cell r="LI190"/>
          <cell r="LJ190"/>
          <cell r="LK190"/>
          <cell r="LL190"/>
          <cell r="LM190"/>
          <cell r="LN190"/>
          <cell r="LO190"/>
          <cell r="LP190"/>
          <cell r="LQ190"/>
          <cell r="LR190"/>
          <cell r="LS190"/>
          <cell r="LT190"/>
          <cell r="LU190"/>
          <cell r="LV190"/>
          <cell r="LW190"/>
          <cell r="LX190"/>
          <cell r="LY190"/>
          <cell r="LZ190"/>
          <cell r="MA190"/>
          <cell r="MB190"/>
          <cell r="MC190"/>
          <cell r="MD190"/>
          <cell r="ME190"/>
          <cell r="MF190"/>
          <cell r="MG190"/>
          <cell r="MH190"/>
          <cell r="MI190"/>
          <cell r="MJ190"/>
          <cell r="MK190"/>
          <cell r="ML190"/>
          <cell r="MM190"/>
          <cell r="MN190"/>
          <cell r="MO190"/>
          <cell r="MP190"/>
          <cell r="MQ190"/>
          <cell r="MR190"/>
          <cell r="MS190"/>
          <cell r="MT190"/>
          <cell r="MU190"/>
          <cell r="MV190"/>
          <cell r="MW190"/>
          <cell r="MX190"/>
          <cell r="MY190"/>
          <cell r="MZ190"/>
          <cell r="NA190"/>
          <cell r="NB190"/>
          <cell r="NC190"/>
          <cell r="ND190"/>
          <cell r="NE190"/>
          <cell r="NF190"/>
          <cell r="NG190"/>
          <cell r="NH190"/>
          <cell r="NI190"/>
          <cell r="NJ190"/>
          <cell r="NK190"/>
          <cell r="NL190"/>
          <cell r="NM190"/>
          <cell r="NN190"/>
          <cell r="NO190"/>
          <cell r="NP190"/>
          <cell r="NQ190"/>
          <cell r="NR190"/>
          <cell r="NS190"/>
          <cell r="NT190"/>
          <cell r="NU190"/>
          <cell r="NV190"/>
          <cell r="NW190"/>
          <cell r="NX190"/>
          <cell r="NY190"/>
          <cell r="NZ190"/>
          <cell r="OA190"/>
          <cell r="OB190"/>
          <cell r="OC190"/>
          <cell r="OD190"/>
          <cell r="OE190"/>
          <cell r="OF190"/>
          <cell r="OG190"/>
          <cell r="OH190"/>
          <cell r="OI190"/>
          <cell r="OJ190"/>
          <cell r="OK190"/>
          <cell r="OL190"/>
          <cell r="OM190"/>
          <cell r="ON190"/>
          <cell r="OO190"/>
          <cell r="OP190"/>
          <cell r="OQ190"/>
          <cell r="OR190"/>
          <cell r="OS190"/>
          <cell r="OT190"/>
          <cell r="OU190"/>
          <cell r="OV190"/>
          <cell r="OW190"/>
          <cell r="OX190"/>
          <cell r="OY190"/>
          <cell r="OZ190"/>
          <cell r="PA190"/>
          <cell r="PB190"/>
          <cell r="PC190"/>
          <cell r="PD190"/>
          <cell r="PE190"/>
          <cell r="PF190"/>
          <cell r="PG190"/>
          <cell r="PH190"/>
          <cell r="PI190"/>
          <cell r="PJ190"/>
          <cell r="PK190"/>
          <cell r="PL190"/>
          <cell r="PM190"/>
          <cell r="PN190"/>
          <cell r="PO190"/>
          <cell r="PP190"/>
          <cell r="PQ190"/>
          <cell r="PR190"/>
          <cell r="PS190"/>
          <cell r="PT190"/>
          <cell r="PU190"/>
          <cell r="PV190"/>
          <cell r="PW190"/>
          <cell r="PX190"/>
          <cell r="PY190"/>
          <cell r="PZ190"/>
          <cell r="QA190"/>
          <cell r="QB190"/>
          <cell r="QC190"/>
          <cell r="QD190"/>
          <cell r="QE190"/>
          <cell r="QF190"/>
          <cell r="QG190"/>
          <cell r="QH190"/>
          <cell r="QI190"/>
          <cell r="QJ190"/>
        </row>
        <row r="191">
          <cell r="A191"/>
          <cell r="B191"/>
          <cell r="C191"/>
          <cell r="D191"/>
          <cell r="E191"/>
          <cell r="F191"/>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cell r="BI191"/>
          <cell r="BJ191"/>
          <cell r="BK191"/>
          <cell r="BL191"/>
          <cell r="BM191"/>
          <cell r="BN191"/>
          <cell r="BO191"/>
          <cell r="BP191"/>
          <cell r="BQ191"/>
          <cell r="BR191"/>
          <cell r="BS191"/>
          <cell r="BT191"/>
          <cell r="BU191"/>
          <cell r="BV191"/>
          <cell r="BW191"/>
          <cell r="BX191"/>
          <cell r="BY191"/>
          <cell r="BZ191"/>
          <cell r="CA191"/>
          <cell r="CB191"/>
          <cell r="CC191"/>
          <cell r="CD191"/>
          <cell r="CE191"/>
          <cell r="CF191"/>
          <cell r="CG191"/>
          <cell r="CH191"/>
          <cell r="CI191"/>
          <cell r="CJ191"/>
          <cell r="CK191"/>
          <cell r="CL191"/>
          <cell r="CM191"/>
          <cell r="CN191"/>
          <cell r="CO191"/>
          <cell r="CP191"/>
          <cell r="CQ191"/>
          <cell r="CR191"/>
          <cell r="CS191"/>
          <cell r="CT191"/>
          <cell r="CU191"/>
          <cell r="CV191"/>
          <cell r="CW191"/>
          <cell r="CX191"/>
          <cell r="CY191"/>
          <cell r="CZ191"/>
          <cell r="DA191"/>
          <cell r="DB191"/>
          <cell r="DC191"/>
          <cell r="DD191"/>
          <cell r="DE191"/>
          <cell r="DF191"/>
          <cell r="DG191"/>
          <cell r="DH191"/>
          <cell r="DI191"/>
          <cell r="DJ191"/>
          <cell r="DK191"/>
          <cell r="DL191"/>
          <cell r="DM191"/>
          <cell r="DN191"/>
          <cell r="DO191"/>
          <cell r="DP191"/>
          <cell r="DQ191"/>
          <cell r="DR191"/>
          <cell r="DS191"/>
          <cell r="DT191"/>
          <cell r="DU191"/>
          <cell r="DV191"/>
          <cell r="DW191"/>
          <cell r="DX191"/>
          <cell r="DY191"/>
          <cell r="DZ191"/>
          <cell r="EA191"/>
          <cell r="EB191"/>
          <cell r="EC191"/>
          <cell r="ED191"/>
          <cell r="EE191"/>
          <cell r="EF191"/>
          <cell r="EG191"/>
          <cell r="EH191"/>
          <cell r="EI191"/>
          <cell r="EJ191"/>
          <cell r="EK191"/>
          <cell r="EL191"/>
          <cell r="EM191"/>
          <cell r="EN191"/>
          <cell r="EO191"/>
          <cell r="EP191"/>
          <cell r="EQ191"/>
          <cell r="ER191"/>
          <cell r="ES191"/>
          <cell r="ET191"/>
          <cell r="EU191"/>
          <cell r="EV191"/>
          <cell r="EW191"/>
          <cell r="EX191"/>
          <cell r="EY191"/>
          <cell r="EZ191"/>
          <cell r="FA191"/>
          <cell r="FB191"/>
          <cell r="FC191"/>
          <cell r="FD191"/>
          <cell r="FE191"/>
          <cell r="FF191"/>
          <cell r="FG191"/>
          <cell r="FH191"/>
          <cell r="FI191"/>
          <cell r="FJ191"/>
          <cell r="FK191"/>
          <cell r="FL191"/>
          <cell r="FM191"/>
          <cell r="FN191"/>
          <cell r="FO191"/>
          <cell r="FP191"/>
          <cell r="FQ191"/>
          <cell r="FR191"/>
          <cell r="FS191"/>
          <cell r="FT191"/>
          <cell r="FU191"/>
          <cell r="FV191"/>
          <cell r="FW191"/>
          <cell r="FX191"/>
          <cell r="FY191"/>
          <cell r="FZ191"/>
          <cell r="GA191"/>
          <cell r="GB191"/>
          <cell r="GC191"/>
          <cell r="GD191"/>
          <cell r="GE191"/>
          <cell r="GF191"/>
          <cell r="GG191"/>
          <cell r="GH191"/>
          <cell r="GI191"/>
          <cell r="GJ191"/>
          <cell r="GK191"/>
          <cell r="GL191"/>
          <cell r="GM191"/>
          <cell r="GN191"/>
          <cell r="GO191"/>
          <cell r="GP191"/>
          <cell r="GQ191"/>
          <cell r="GR191"/>
          <cell r="GS191"/>
          <cell r="GT191"/>
          <cell r="GU191"/>
          <cell r="GV191"/>
          <cell r="GW191"/>
          <cell r="GX191"/>
          <cell r="GY191"/>
          <cell r="GZ191"/>
          <cell r="HA191"/>
          <cell r="HB191"/>
          <cell r="HC191"/>
          <cell r="HD191"/>
          <cell r="HE191"/>
          <cell r="HF191"/>
          <cell r="HG191"/>
          <cell r="HH191"/>
          <cell r="HI191"/>
          <cell r="HJ191"/>
          <cell r="HK191"/>
          <cell r="HL191"/>
          <cell r="HM191"/>
          <cell r="HN191"/>
          <cell r="HO191"/>
          <cell r="HP191"/>
          <cell r="HQ191"/>
          <cell r="HR191"/>
          <cell r="HS191"/>
          <cell r="HT191"/>
          <cell r="HU191"/>
          <cell r="HV191"/>
          <cell r="HW191"/>
          <cell r="HX191"/>
          <cell r="HY191"/>
          <cell r="HZ191"/>
          <cell r="IA191"/>
          <cell r="IB191"/>
          <cell r="IC191"/>
          <cell r="ID191"/>
          <cell r="IE191"/>
          <cell r="IF191"/>
          <cell r="IG191"/>
          <cell r="IH191"/>
          <cell r="II191"/>
          <cell r="IJ191"/>
          <cell r="IK191"/>
          <cell r="IL191"/>
          <cell r="IM191"/>
          <cell r="IN191"/>
          <cell r="IO191"/>
          <cell r="IP191"/>
          <cell r="IQ191"/>
          <cell r="IR191"/>
          <cell r="IS191"/>
          <cell r="IT191"/>
          <cell r="IU191"/>
          <cell r="IV191"/>
          <cell r="IW191"/>
          <cell r="IX191"/>
          <cell r="IY191"/>
          <cell r="IZ191"/>
          <cell r="JA191"/>
          <cell r="JB191"/>
          <cell r="JC191"/>
          <cell r="JD191"/>
          <cell r="JE191"/>
          <cell r="JF191"/>
          <cell r="JG191"/>
          <cell r="JH191"/>
          <cell r="JI191"/>
          <cell r="JJ191"/>
          <cell r="JK191"/>
          <cell r="JL191"/>
          <cell r="JM191"/>
          <cell r="JN191"/>
          <cell r="JO191"/>
          <cell r="JP191"/>
          <cell r="JQ191"/>
          <cell r="JR191"/>
          <cell r="JS191"/>
          <cell r="JT191"/>
          <cell r="JU191"/>
          <cell r="JV191"/>
          <cell r="JW191"/>
          <cell r="JX191"/>
          <cell r="JY191"/>
          <cell r="JZ191"/>
          <cell r="KA191"/>
          <cell r="KB191"/>
          <cell r="KC191"/>
          <cell r="KD191"/>
          <cell r="KE191"/>
          <cell r="KF191"/>
          <cell r="KG191"/>
          <cell r="KH191"/>
          <cell r="KI191"/>
          <cell r="KJ191"/>
          <cell r="KK191"/>
          <cell r="KL191"/>
          <cell r="KM191"/>
          <cell r="KN191"/>
          <cell r="KO191"/>
          <cell r="KP191"/>
          <cell r="KQ191"/>
          <cell r="KR191"/>
          <cell r="KS191"/>
          <cell r="KT191" t="str">
            <v>41. MUNICIPALIDAD DISTRITAL DE SURQUILLO</v>
          </cell>
          <cell r="KU191"/>
          <cell r="KV191"/>
          <cell r="KW191"/>
          <cell r="KX191"/>
          <cell r="KY191"/>
          <cell r="KZ191"/>
          <cell r="LA191"/>
          <cell r="LB191"/>
          <cell r="LC191"/>
          <cell r="LD191"/>
          <cell r="LE191"/>
          <cell r="LF191"/>
          <cell r="LG191"/>
          <cell r="LH191"/>
          <cell r="LI191"/>
          <cell r="LJ191"/>
          <cell r="LK191"/>
          <cell r="LL191"/>
          <cell r="LM191"/>
          <cell r="LN191"/>
          <cell r="LO191"/>
          <cell r="LP191"/>
          <cell r="LQ191"/>
          <cell r="LR191"/>
          <cell r="LS191"/>
          <cell r="LT191"/>
          <cell r="LU191"/>
          <cell r="LV191"/>
          <cell r="LW191"/>
          <cell r="LX191"/>
          <cell r="LY191"/>
          <cell r="LZ191"/>
          <cell r="MA191"/>
          <cell r="MB191"/>
          <cell r="MC191"/>
          <cell r="MD191"/>
          <cell r="ME191"/>
          <cell r="MF191"/>
          <cell r="MG191"/>
          <cell r="MH191"/>
          <cell r="MI191"/>
          <cell r="MJ191"/>
          <cell r="MK191"/>
          <cell r="ML191"/>
          <cell r="MM191"/>
          <cell r="MN191"/>
          <cell r="MO191"/>
          <cell r="MP191"/>
          <cell r="MQ191"/>
          <cell r="MR191"/>
          <cell r="MS191"/>
          <cell r="MT191"/>
          <cell r="MU191"/>
          <cell r="MV191"/>
          <cell r="MW191"/>
          <cell r="MX191"/>
          <cell r="MY191"/>
          <cell r="MZ191"/>
          <cell r="NA191"/>
          <cell r="NB191"/>
          <cell r="NC191"/>
          <cell r="ND191"/>
          <cell r="NE191"/>
          <cell r="NF191"/>
          <cell r="NG191"/>
          <cell r="NH191"/>
          <cell r="NI191"/>
          <cell r="NJ191"/>
          <cell r="NK191"/>
          <cell r="NL191"/>
          <cell r="NM191"/>
          <cell r="NN191"/>
          <cell r="NO191"/>
          <cell r="NP191"/>
          <cell r="NQ191"/>
          <cell r="NR191"/>
          <cell r="NS191"/>
          <cell r="NT191"/>
          <cell r="NU191"/>
          <cell r="NV191"/>
          <cell r="NW191"/>
          <cell r="NX191"/>
          <cell r="NY191"/>
          <cell r="NZ191"/>
          <cell r="OA191"/>
          <cell r="OB191"/>
          <cell r="OC191"/>
          <cell r="OD191"/>
          <cell r="OE191"/>
          <cell r="OF191"/>
          <cell r="OG191"/>
          <cell r="OH191"/>
          <cell r="OI191"/>
          <cell r="OJ191"/>
          <cell r="OK191"/>
          <cell r="OL191"/>
          <cell r="OM191"/>
          <cell r="ON191"/>
          <cell r="OO191"/>
          <cell r="OP191"/>
          <cell r="OQ191"/>
          <cell r="OR191"/>
          <cell r="OS191"/>
          <cell r="OT191"/>
          <cell r="OU191"/>
          <cell r="OV191"/>
          <cell r="OW191"/>
          <cell r="OX191"/>
          <cell r="OY191"/>
          <cell r="OZ191"/>
          <cell r="PA191"/>
          <cell r="PB191"/>
          <cell r="PC191"/>
          <cell r="PD191"/>
          <cell r="PE191"/>
          <cell r="PF191"/>
          <cell r="PG191"/>
          <cell r="PH191"/>
          <cell r="PI191"/>
          <cell r="PJ191"/>
          <cell r="PK191"/>
          <cell r="PL191"/>
          <cell r="PM191"/>
          <cell r="PN191"/>
          <cell r="PO191"/>
          <cell r="PP191"/>
          <cell r="PQ191"/>
          <cell r="PR191"/>
          <cell r="PS191"/>
          <cell r="PT191"/>
          <cell r="PU191"/>
          <cell r="PV191"/>
          <cell r="PW191"/>
          <cell r="PX191"/>
          <cell r="PY191"/>
          <cell r="PZ191"/>
          <cell r="QA191"/>
          <cell r="QB191"/>
          <cell r="QC191"/>
          <cell r="QD191"/>
          <cell r="QE191"/>
          <cell r="QF191"/>
          <cell r="QG191"/>
          <cell r="QH191"/>
          <cell r="QI191"/>
          <cell r="QJ191"/>
        </row>
        <row r="192">
          <cell r="A192"/>
          <cell r="B192"/>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cell r="CO192"/>
          <cell r="CP192"/>
          <cell r="CQ192"/>
          <cell r="CR192"/>
          <cell r="CS192"/>
          <cell r="CT192"/>
          <cell r="CU192"/>
          <cell r="CV192"/>
          <cell r="CW192"/>
          <cell r="CX192"/>
          <cell r="CY192"/>
          <cell r="CZ192"/>
          <cell r="DA192"/>
          <cell r="DB192"/>
          <cell r="DC192"/>
          <cell r="DD192"/>
          <cell r="DE192"/>
          <cell r="DF192"/>
          <cell r="DG192"/>
          <cell r="DH192"/>
          <cell r="DI192"/>
          <cell r="DJ192"/>
          <cell r="DK192"/>
          <cell r="DL192"/>
          <cell r="DM192"/>
          <cell r="DN192"/>
          <cell r="DO192"/>
          <cell r="DP192"/>
          <cell r="DQ192"/>
          <cell r="DR192"/>
          <cell r="DS192"/>
          <cell r="DT192"/>
          <cell r="DU192"/>
          <cell r="DV192"/>
          <cell r="DW192"/>
          <cell r="DX192"/>
          <cell r="DY192"/>
          <cell r="DZ192"/>
          <cell r="EA192"/>
          <cell r="EB192"/>
          <cell r="EC192"/>
          <cell r="ED192"/>
          <cell r="EE192"/>
          <cell r="EF192"/>
          <cell r="EG192"/>
          <cell r="EH192"/>
          <cell r="EI192"/>
          <cell r="EJ192"/>
          <cell r="EK192"/>
          <cell r="EL192"/>
          <cell r="EM192"/>
          <cell r="EN192"/>
          <cell r="EO192"/>
          <cell r="EP192"/>
          <cell r="EQ192"/>
          <cell r="ER192"/>
          <cell r="ES192"/>
          <cell r="ET192"/>
          <cell r="EU192"/>
          <cell r="EV192"/>
          <cell r="EW192"/>
          <cell r="EX192"/>
          <cell r="EY192"/>
          <cell r="EZ192"/>
          <cell r="FA192"/>
          <cell r="FB192"/>
          <cell r="FC192"/>
          <cell r="FD192"/>
          <cell r="FE192"/>
          <cell r="FF192"/>
          <cell r="FG192"/>
          <cell r="FH192"/>
          <cell r="FI192"/>
          <cell r="FJ192"/>
          <cell r="FK192"/>
          <cell r="FL192"/>
          <cell r="FM192"/>
          <cell r="FN192"/>
          <cell r="FO192"/>
          <cell r="FP192"/>
          <cell r="FQ192"/>
          <cell r="FR192"/>
          <cell r="FS192"/>
          <cell r="FT192"/>
          <cell r="FU192"/>
          <cell r="FV192"/>
          <cell r="FW192"/>
          <cell r="FX192"/>
          <cell r="FY192"/>
          <cell r="FZ192"/>
          <cell r="GA192"/>
          <cell r="GB192"/>
          <cell r="GC192"/>
          <cell r="GD192"/>
          <cell r="GE192"/>
          <cell r="GF192"/>
          <cell r="GG192"/>
          <cell r="GH192"/>
          <cell r="GI192"/>
          <cell r="GJ192"/>
          <cell r="GK192"/>
          <cell r="GL192"/>
          <cell r="GM192"/>
          <cell r="GN192"/>
          <cell r="GO192"/>
          <cell r="GP192"/>
          <cell r="GQ192"/>
          <cell r="GR192"/>
          <cell r="GS192"/>
          <cell r="GT192"/>
          <cell r="GU192"/>
          <cell r="GV192"/>
          <cell r="GW192"/>
          <cell r="GX192"/>
          <cell r="GY192"/>
          <cell r="GZ192"/>
          <cell r="HA192"/>
          <cell r="HB192"/>
          <cell r="HC192"/>
          <cell r="HD192"/>
          <cell r="HE192"/>
          <cell r="HF192"/>
          <cell r="HG192"/>
          <cell r="HH192"/>
          <cell r="HI192"/>
          <cell r="HJ192"/>
          <cell r="HK192"/>
          <cell r="HL192"/>
          <cell r="HM192"/>
          <cell r="HN192"/>
          <cell r="HO192"/>
          <cell r="HP192"/>
          <cell r="HQ192"/>
          <cell r="HR192"/>
          <cell r="HS192"/>
          <cell r="HT192"/>
          <cell r="HU192"/>
          <cell r="HV192"/>
          <cell r="HW192"/>
          <cell r="HX192"/>
          <cell r="HY192"/>
          <cell r="HZ192"/>
          <cell r="IA192"/>
          <cell r="IB192"/>
          <cell r="IC192"/>
          <cell r="ID192"/>
          <cell r="IE192"/>
          <cell r="IF192"/>
          <cell r="IG192"/>
          <cell r="IH192"/>
          <cell r="II192"/>
          <cell r="IJ192"/>
          <cell r="IK192"/>
          <cell r="IL192"/>
          <cell r="IM192"/>
          <cell r="IN192"/>
          <cell r="IO192"/>
          <cell r="IP192"/>
          <cell r="IQ192"/>
          <cell r="IR192"/>
          <cell r="IS192"/>
          <cell r="IT192"/>
          <cell r="IU192"/>
          <cell r="IV192"/>
          <cell r="IW192"/>
          <cell r="IX192"/>
          <cell r="IY192"/>
          <cell r="IZ192"/>
          <cell r="JA192"/>
          <cell r="JB192"/>
          <cell r="JC192"/>
          <cell r="JD192"/>
          <cell r="JE192"/>
          <cell r="JF192"/>
          <cell r="JG192"/>
          <cell r="JH192"/>
          <cell r="JI192"/>
          <cell r="JJ192"/>
          <cell r="JK192"/>
          <cell r="JL192"/>
          <cell r="JM192"/>
          <cell r="JN192"/>
          <cell r="JO192"/>
          <cell r="JP192"/>
          <cell r="JQ192"/>
          <cell r="JR192"/>
          <cell r="JS192"/>
          <cell r="JT192"/>
          <cell r="JU192"/>
          <cell r="JV192"/>
          <cell r="JW192"/>
          <cell r="JX192"/>
          <cell r="JY192"/>
          <cell r="JZ192"/>
          <cell r="KA192"/>
          <cell r="KB192"/>
          <cell r="KC192"/>
          <cell r="KD192"/>
          <cell r="KE192"/>
          <cell r="KF192"/>
          <cell r="KG192"/>
          <cell r="KH192"/>
          <cell r="KI192"/>
          <cell r="KJ192"/>
          <cell r="KK192"/>
          <cell r="KL192"/>
          <cell r="KM192"/>
          <cell r="KN192"/>
          <cell r="KO192"/>
          <cell r="KP192"/>
          <cell r="KQ192"/>
          <cell r="KR192"/>
          <cell r="KS192"/>
          <cell r="KT192" t="str">
            <v>42. MUNICIPALIDAD DISTRITAL DE VILLA EL SALVADOR</v>
          </cell>
          <cell r="KU192"/>
          <cell r="KV192"/>
          <cell r="KW192"/>
          <cell r="KX192"/>
          <cell r="KY192"/>
          <cell r="KZ192"/>
          <cell r="LA192"/>
          <cell r="LB192"/>
          <cell r="LC192"/>
          <cell r="LD192"/>
          <cell r="LE192"/>
          <cell r="LF192"/>
          <cell r="LG192"/>
          <cell r="LH192"/>
          <cell r="LI192"/>
          <cell r="LJ192"/>
          <cell r="LK192"/>
          <cell r="LL192"/>
          <cell r="LM192"/>
          <cell r="LN192"/>
          <cell r="LO192"/>
          <cell r="LP192"/>
          <cell r="LQ192"/>
          <cell r="LR192"/>
          <cell r="LS192"/>
          <cell r="LT192"/>
          <cell r="LU192"/>
          <cell r="LV192"/>
          <cell r="LW192"/>
          <cell r="LX192"/>
          <cell r="LY192"/>
          <cell r="LZ192"/>
          <cell r="MA192"/>
          <cell r="MB192"/>
          <cell r="MC192"/>
          <cell r="MD192"/>
          <cell r="ME192"/>
          <cell r="MF192"/>
          <cell r="MG192"/>
          <cell r="MH192"/>
          <cell r="MI192"/>
          <cell r="MJ192"/>
          <cell r="MK192"/>
          <cell r="ML192"/>
          <cell r="MM192"/>
          <cell r="MN192"/>
          <cell r="MO192"/>
          <cell r="MP192"/>
          <cell r="MQ192"/>
          <cell r="MR192"/>
          <cell r="MS192"/>
          <cell r="MT192"/>
          <cell r="MU192"/>
          <cell r="MV192"/>
          <cell r="MW192"/>
          <cell r="MX192"/>
          <cell r="MY192"/>
          <cell r="MZ192"/>
          <cell r="NA192"/>
          <cell r="NB192"/>
          <cell r="NC192"/>
          <cell r="ND192"/>
          <cell r="NE192"/>
          <cell r="NF192"/>
          <cell r="NG192"/>
          <cell r="NH192"/>
          <cell r="NI192"/>
          <cell r="NJ192"/>
          <cell r="NK192"/>
          <cell r="NL192"/>
          <cell r="NM192"/>
          <cell r="NN192"/>
          <cell r="NO192"/>
          <cell r="NP192"/>
          <cell r="NQ192"/>
          <cell r="NR192"/>
          <cell r="NS192"/>
          <cell r="NT192"/>
          <cell r="NU192"/>
          <cell r="NV192"/>
          <cell r="NW192"/>
          <cell r="NX192"/>
          <cell r="NY192"/>
          <cell r="NZ192"/>
          <cell r="OA192"/>
          <cell r="OB192"/>
          <cell r="OC192"/>
          <cell r="OD192"/>
          <cell r="OE192"/>
          <cell r="OF192"/>
          <cell r="OG192"/>
          <cell r="OH192"/>
          <cell r="OI192"/>
          <cell r="OJ192"/>
          <cell r="OK192"/>
          <cell r="OL192"/>
          <cell r="OM192"/>
          <cell r="ON192"/>
          <cell r="OO192"/>
          <cell r="OP192"/>
          <cell r="OQ192"/>
          <cell r="OR192"/>
          <cell r="OS192"/>
          <cell r="OT192"/>
          <cell r="OU192"/>
          <cell r="OV192"/>
          <cell r="OW192"/>
          <cell r="OX192"/>
          <cell r="OY192"/>
          <cell r="OZ192"/>
          <cell r="PA192"/>
          <cell r="PB192"/>
          <cell r="PC192"/>
          <cell r="PD192"/>
          <cell r="PE192"/>
          <cell r="PF192"/>
          <cell r="PG192"/>
          <cell r="PH192"/>
          <cell r="PI192"/>
          <cell r="PJ192"/>
          <cell r="PK192"/>
          <cell r="PL192"/>
          <cell r="PM192"/>
          <cell r="PN192"/>
          <cell r="PO192"/>
          <cell r="PP192"/>
          <cell r="PQ192"/>
          <cell r="PR192"/>
          <cell r="PS192"/>
          <cell r="PT192"/>
          <cell r="PU192"/>
          <cell r="PV192"/>
          <cell r="PW192"/>
          <cell r="PX192"/>
          <cell r="PY192"/>
          <cell r="PZ192"/>
          <cell r="QA192"/>
          <cell r="QB192"/>
          <cell r="QC192"/>
          <cell r="QD192"/>
          <cell r="QE192"/>
          <cell r="QF192"/>
          <cell r="QG192"/>
          <cell r="QH192"/>
          <cell r="QI192"/>
          <cell r="QJ192"/>
        </row>
        <row r="193">
          <cell r="A193"/>
          <cell r="B193"/>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cell r="CO193"/>
          <cell r="CP193"/>
          <cell r="CQ193"/>
          <cell r="CR193"/>
          <cell r="CS193"/>
          <cell r="CT193"/>
          <cell r="CU193"/>
          <cell r="CV193"/>
          <cell r="CW193"/>
          <cell r="CX193"/>
          <cell r="CY193"/>
          <cell r="CZ193"/>
          <cell r="DA193"/>
          <cell r="DB193"/>
          <cell r="DC193"/>
          <cell r="DD193"/>
          <cell r="DE193"/>
          <cell r="DF193"/>
          <cell r="DG193"/>
          <cell r="DH193"/>
          <cell r="DI193"/>
          <cell r="DJ193"/>
          <cell r="DK193"/>
          <cell r="DL193"/>
          <cell r="DM193"/>
          <cell r="DN193"/>
          <cell r="DO193"/>
          <cell r="DP193"/>
          <cell r="DQ193"/>
          <cell r="DR193"/>
          <cell r="DS193"/>
          <cell r="DT193"/>
          <cell r="DU193"/>
          <cell r="DV193"/>
          <cell r="DW193"/>
          <cell r="DX193"/>
          <cell r="DY193"/>
          <cell r="DZ193"/>
          <cell r="EA193"/>
          <cell r="EB193"/>
          <cell r="EC193"/>
          <cell r="ED193"/>
          <cell r="EE193"/>
          <cell r="EF193"/>
          <cell r="EG193"/>
          <cell r="EH193"/>
          <cell r="EI193"/>
          <cell r="EJ193"/>
          <cell r="EK193"/>
          <cell r="EL193"/>
          <cell r="EM193"/>
          <cell r="EN193"/>
          <cell r="EO193"/>
          <cell r="EP193"/>
          <cell r="EQ193"/>
          <cell r="ER193"/>
          <cell r="ES193"/>
          <cell r="ET193"/>
          <cell r="EU193"/>
          <cell r="EV193"/>
          <cell r="EW193"/>
          <cell r="EX193"/>
          <cell r="EY193"/>
          <cell r="EZ193"/>
          <cell r="FA193"/>
          <cell r="FB193"/>
          <cell r="FC193"/>
          <cell r="FD193"/>
          <cell r="FE193"/>
          <cell r="FF193"/>
          <cell r="FG193"/>
          <cell r="FH193"/>
          <cell r="FI193"/>
          <cell r="FJ193"/>
          <cell r="FK193"/>
          <cell r="FL193"/>
          <cell r="FM193"/>
          <cell r="FN193"/>
          <cell r="FO193"/>
          <cell r="FP193"/>
          <cell r="FQ193"/>
          <cell r="FR193"/>
          <cell r="FS193"/>
          <cell r="FT193"/>
          <cell r="FU193"/>
          <cell r="FV193"/>
          <cell r="FW193"/>
          <cell r="FX193"/>
          <cell r="FY193"/>
          <cell r="FZ193"/>
          <cell r="GA193"/>
          <cell r="GB193"/>
          <cell r="GC193"/>
          <cell r="GD193"/>
          <cell r="GE193"/>
          <cell r="GF193"/>
          <cell r="GG193"/>
          <cell r="GH193"/>
          <cell r="GI193"/>
          <cell r="GJ193"/>
          <cell r="GK193"/>
          <cell r="GL193"/>
          <cell r="GM193"/>
          <cell r="GN193"/>
          <cell r="GO193"/>
          <cell r="GP193"/>
          <cell r="GQ193"/>
          <cell r="GR193"/>
          <cell r="GS193"/>
          <cell r="GT193"/>
          <cell r="GU193"/>
          <cell r="GV193"/>
          <cell r="GW193"/>
          <cell r="GX193"/>
          <cell r="GY193"/>
          <cell r="GZ193"/>
          <cell r="HA193"/>
          <cell r="HB193"/>
          <cell r="HC193"/>
          <cell r="HD193"/>
          <cell r="HE193"/>
          <cell r="HF193"/>
          <cell r="HG193"/>
          <cell r="HH193"/>
          <cell r="HI193"/>
          <cell r="HJ193"/>
          <cell r="HK193"/>
          <cell r="HL193"/>
          <cell r="HM193"/>
          <cell r="HN193"/>
          <cell r="HO193"/>
          <cell r="HP193"/>
          <cell r="HQ193"/>
          <cell r="HR193"/>
          <cell r="HS193"/>
          <cell r="HT193"/>
          <cell r="HU193"/>
          <cell r="HV193"/>
          <cell r="HW193"/>
          <cell r="HX193"/>
          <cell r="HY193"/>
          <cell r="HZ193"/>
          <cell r="IA193"/>
          <cell r="IB193"/>
          <cell r="IC193"/>
          <cell r="ID193"/>
          <cell r="IE193"/>
          <cell r="IF193"/>
          <cell r="IG193"/>
          <cell r="IH193"/>
          <cell r="II193"/>
          <cell r="IJ193"/>
          <cell r="IK193"/>
          <cell r="IL193"/>
          <cell r="IM193"/>
          <cell r="IN193"/>
          <cell r="IO193"/>
          <cell r="IP193"/>
          <cell r="IQ193"/>
          <cell r="IR193"/>
          <cell r="IS193"/>
          <cell r="IT193"/>
          <cell r="IU193"/>
          <cell r="IV193"/>
          <cell r="IW193"/>
          <cell r="IX193"/>
          <cell r="IY193"/>
          <cell r="IZ193"/>
          <cell r="JA193"/>
          <cell r="JB193"/>
          <cell r="JC193"/>
          <cell r="JD193"/>
          <cell r="JE193"/>
          <cell r="JF193"/>
          <cell r="JG193"/>
          <cell r="JH193"/>
          <cell r="JI193"/>
          <cell r="JJ193"/>
          <cell r="JK193"/>
          <cell r="JL193"/>
          <cell r="JM193"/>
          <cell r="JN193"/>
          <cell r="JO193"/>
          <cell r="JP193"/>
          <cell r="JQ193"/>
          <cell r="JR193"/>
          <cell r="JS193"/>
          <cell r="JT193"/>
          <cell r="JU193"/>
          <cell r="JV193"/>
          <cell r="JW193"/>
          <cell r="JX193"/>
          <cell r="JY193"/>
          <cell r="JZ193"/>
          <cell r="KA193"/>
          <cell r="KB193"/>
          <cell r="KC193"/>
          <cell r="KD193"/>
          <cell r="KE193"/>
          <cell r="KF193"/>
          <cell r="KG193"/>
          <cell r="KH193"/>
          <cell r="KI193"/>
          <cell r="KJ193"/>
          <cell r="KK193"/>
          <cell r="KL193"/>
          <cell r="KM193"/>
          <cell r="KN193"/>
          <cell r="KO193"/>
          <cell r="KP193"/>
          <cell r="KQ193"/>
          <cell r="KR193"/>
          <cell r="KS193"/>
          <cell r="KT193" t="str">
            <v>43. MUNICIPALIDAD DISTRITAL DE VILLA MARIA DEL TRIUNFO</v>
          </cell>
          <cell r="KU193"/>
          <cell r="KV193"/>
          <cell r="KW193"/>
          <cell r="KX193"/>
          <cell r="KY193"/>
          <cell r="KZ193"/>
          <cell r="LA193"/>
          <cell r="LB193"/>
          <cell r="LC193"/>
          <cell r="LD193"/>
          <cell r="LE193"/>
          <cell r="LF193"/>
          <cell r="LG193"/>
          <cell r="LH193"/>
          <cell r="LI193"/>
          <cell r="LJ193"/>
          <cell r="LK193"/>
          <cell r="LL193"/>
          <cell r="LM193"/>
          <cell r="LN193"/>
          <cell r="LO193"/>
          <cell r="LP193"/>
          <cell r="LQ193"/>
          <cell r="LR193"/>
          <cell r="LS193"/>
          <cell r="LT193"/>
          <cell r="LU193"/>
          <cell r="LV193"/>
          <cell r="LW193"/>
          <cell r="LX193"/>
          <cell r="LY193"/>
          <cell r="LZ193"/>
          <cell r="MA193"/>
          <cell r="MB193"/>
          <cell r="MC193"/>
          <cell r="MD193"/>
          <cell r="ME193"/>
          <cell r="MF193"/>
          <cell r="MG193"/>
          <cell r="MH193"/>
          <cell r="MI193"/>
          <cell r="MJ193"/>
          <cell r="MK193"/>
          <cell r="ML193"/>
          <cell r="MM193"/>
          <cell r="MN193"/>
          <cell r="MO193"/>
          <cell r="MP193"/>
          <cell r="MQ193"/>
          <cell r="MR193"/>
          <cell r="MS193"/>
          <cell r="MT193"/>
          <cell r="MU193"/>
          <cell r="MV193"/>
          <cell r="MW193"/>
          <cell r="MX193"/>
          <cell r="MY193"/>
          <cell r="MZ193"/>
          <cell r="NA193"/>
          <cell r="NB193"/>
          <cell r="NC193"/>
          <cell r="ND193"/>
          <cell r="NE193"/>
          <cell r="NF193"/>
          <cell r="NG193"/>
          <cell r="NH193"/>
          <cell r="NI193"/>
          <cell r="NJ193"/>
          <cell r="NK193"/>
          <cell r="NL193"/>
          <cell r="NM193"/>
          <cell r="NN193"/>
          <cell r="NO193"/>
          <cell r="NP193"/>
          <cell r="NQ193"/>
          <cell r="NR193"/>
          <cell r="NS193"/>
          <cell r="NT193"/>
          <cell r="NU193"/>
          <cell r="NV193"/>
          <cell r="NW193"/>
          <cell r="NX193"/>
          <cell r="NY193"/>
          <cell r="NZ193"/>
          <cell r="OA193"/>
          <cell r="OB193"/>
          <cell r="OC193"/>
          <cell r="OD193"/>
          <cell r="OE193"/>
          <cell r="OF193"/>
          <cell r="OG193"/>
          <cell r="OH193"/>
          <cell r="OI193"/>
          <cell r="OJ193"/>
          <cell r="OK193"/>
          <cell r="OL193"/>
          <cell r="OM193"/>
          <cell r="ON193"/>
          <cell r="OO193"/>
          <cell r="OP193"/>
          <cell r="OQ193"/>
          <cell r="OR193"/>
          <cell r="OS193"/>
          <cell r="OT193"/>
          <cell r="OU193"/>
          <cell r="OV193"/>
          <cell r="OW193"/>
          <cell r="OX193"/>
          <cell r="OY193"/>
          <cell r="OZ193"/>
          <cell r="PA193"/>
          <cell r="PB193"/>
          <cell r="PC193"/>
          <cell r="PD193"/>
          <cell r="PE193"/>
          <cell r="PF193"/>
          <cell r="PG193"/>
          <cell r="PH193"/>
          <cell r="PI193"/>
          <cell r="PJ193"/>
          <cell r="PK193"/>
          <cell r="PL193"/>
          <cell r="PM193"/>
          <cell r="PN193"/>
          <cell r="PO193"/>
          <cell r="PP193"/>
          <cell r="PQ193"/>
          <cell r="PR193"/>
          <cell r="PS193"/>
          <cell r="PT193"/>
          <cell r="PU193"/>
          <cell r="PV193"/>
          <cell r="PW193"/>
          <cell r="PX193"/>
          <cell r="PY193"/>
          <cell r="PZ193"/>
          <cell r="QA193"/>
          <cell r="QB193"/>
          <cell r="QC193"/>
          <cell r="QD193"/>
          <cell r="QE193"/>
          <cell r="QF193"/>
          <cell r="QG193"/>
          <cell r="QH193"/>
          <cell r="QI193"/>
          <cell r="QJ193"/>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2)"/>
      <sheetName val="Hoja1"/>
      <sheetName val="GOBIERNOS LOCALES"/>
      <sheetName val="GOBIERNOS REGIONALES"/>
      <sheetName val="RELACION - PIMBP"/>
      <sheetName val="RELACION-PAPT----06.04.09"/>
      <sheetName val="RELACION-PAPT (2)"/>
      <sheetName val="DU 035-RELACION PIPS-DS-111111-"/>
      <sheetName val="Hoja1_(2)"/>
      <sheetName val="GOBIERNOS_LOCALES"/>
      <sheetName val="GOBIERNOS_REGIONALES"/>
      <sheetName val="RELACION_-_PIMBP"/>
      <sheetName val="RELACION-PAPT----06_04_09"/>
      <sheetName val="RELACION-PAPT_(2)"/>
      <sheetName val="Hoja1_(2)1"/>
      <sheetName val="GOBIERNOS_LOCALES1"/>
      <sheetName val="GOBIERNOS_REGIONALES1"/>
      <sheetName val="RELACION_-_PIMBP1"/>
      <sheetName val="RELACION-PAPT----06_04_091"/>
      <sheetName val="RELACION-PAPT_(2)1"/>
      <sheetName val="DU_035-RELACION_PIPS-DS-111111-"/>
    </sheetNames>
    <sheetDataSet>
      <sheetData sheetId="0">
        <row r="1">
          <cell r="A1">
            <v>3901</v>
          </cell>
        </row>
      </sheetData>
      <sheetData sheetId="1">
        <row r="1">
          <cell r="A1">
            <v>3901</v>
          </cell>
        </row>
        <row r="2">
          <cell r="A2">
            <v>5545</v>
          </cell>
        </row>
        <row r="3">
          <cell r="A3">
            <v>45431</v>
          </cell>
        </row>
        <row r="4">
          <cell r="A4">
            <v>63002</v>
          </cell>
        </row>
        <row r="5">
          <cell r="A5">
            <v>25086</v>
          </cell>
        </row>
        <row r="6">
          <cell r="A6">
            <v>52009</v>
          </cell>
        </row>
        <row r="7">
          <cell r="A7">
            <v>53309</v>
          </cell>
        </row>
        <row r="8">
          <cell r="A8">
            <v>58091</v>
          </cell>
        </row>
        <row r="9">
          <cell r="A9">
            <v>63883</v>
          </cell>
        </row>
        <row r="10">
          <cell r="A10">
            <v>68955</v>
          </cell>
        </row>
        <row r="11">
          <cell r="A11">
            <v>69368</v>
          </cell>
        </row>
        <row r="12">
          <cell r="A12">
            <v>69761</v>
          </cell>
        </row>
        <row r="13">
          <cell r="A13">
            <v>70398</v>
          </cell>
        </row>
        <row r="14">
          <cell r="A14">
            <v>70517</v>
          </cell>
        </row>
        <row r="15">
          <cell r="A15">
            <v>70846</v>
          </cell>
        </row>
        <row r="16">
          <cell r="A16">
            <v>80315</v>
          </cell>
        </row>
        <row r="17">
          <cell r="A17">
            <v>40681</v>
          </cell>
        </row>
        <row r="18">
          <cell r="A18">
            <v>58241</v>
          </cell>
        </row>
        <row r="19">
          <cell r="A19">
            <v>27906</v>
          </cell>
        </row>
        <row r="20">
          <cell r="A20">
            <v>42165</v>
          </cell>
        </row>
        <row r="21">
          <cell r="A21">
            <v>6336</v>
          </cell>
        </row>
        <row r="22">
          <cell r="A22">
            <v>55506</v>
          </cell>
        </row>
        <row r="23">
          <cell r="A23">
            <v>13060</v>
          </cell>
        </row>
        <row r="24">
          <cell r="A24">
            <v>50488</v>
          </cell>
        </row>
        <row r="25">
          <cell r="A25">
            <v>9311</v>
          </cell>
        </row>
        <row r="26">
          <cell r="A26">
            <v>13040</v>
          </cell>
        </row>
        <row r="27">
          <cell r="A27">
            <v>71882</v>
          </cell>
        </row>
        <row r="28">
          <cell r="A28">
            <v>39475</v>
          </cell>
        </row>
        <row r="29">
          <cell r="A29">
            <v>104668</v>
          </cell>
        </row>
        <row r="30">
          <cell r="A30">
            <v>53690</v>
          </cell>
        </row>
        <row r="31">
          <cell r="A31">
            <v>70059</v>
          </cell>
        </row>
        <row r="32">
          <cell r="A32">
            <v>48629</v>
          </cell>
        </row>
        <row r="33">
          <cell r="A33">
            <v>3109</v>
          </cell>
        </row>
        <row r="34">
          <cell r="A34">
            <v>3274</v>
          </cell>
        </row>
        <row r="35">
          <cell r="A35">
            <v>6019</v>
          </cell>
        </row>
        <row r="36">
          <cell r="A36">
            <v>6189</v>
          </cell>
        </row>
        <row r="37">
          <cell r="A37">
            <v>10160</v>
          </cell>
        </row>
        <row r="38">
          <cell r="A38">
            <v>10574</v>
          </cell>
        </row>
        <row r="39">
          <cell r="A39">
            <v>16358</v>
          </cell>
        </row>
        <row r="40">
          <cell r="A40">
            <v>16389</v>
          </cell>
        </row>
        <row r="41">
          <cell r="A41">
            <v>50588</v>
          </cell>
        </row>
        <row r="42">
          <cell r="A42">
            <v>67287</v>
          </cell>
        </row>
        <row r="43">
          <cell r="A43">
            <v>9652</v>
          </cell>
        </row>
        <row r="44">
          <cell r="A44">
            <v>18946</v>
          </cell>
        </row>
        <row r="45">
          <cell r="A45">
            <v>37025</v>
          </cell>
        </row>
        <row r="46">
          <cell r="A46">
            <v>57628</v>
          </cell>
        </row>
        <row r="47">
          <cell r="A47">
            <v>69298</v>
          </cell>
        </row>
        <row r="48">
          <cell r="A48">
            <v>77987</v>
          </cell>
        </row>
        <row r="49">
          <cell r="A49">
            <v>37336</v>
          </cell>
        </row>
        <row r="50">
          <cell r="A50">
            <v>50360</v>
          </cell>
        </row>
        <row r="51">
          <cell r="A51">
            <v>28987</v>
          </cell>
        </row>
        <row r="52">
          <cell r="A52">
            <v>11725</v>
          </cell>
        </row>
        <row r="53">
          <cell r="A53">
            <v>17522</v>
          </cell>
        </row>
        <row r="54">
          <cell r="A54">
            <v>21265</v>
          </cell>
        </row>
        <row r="55">
          <cell r="A55">
            <v>32800</v>
          </cell>
        </row>
        <row r="56">
          <cell r="A56">
            <v>48182</v>
          </cell>
        </row>
        <row r="57">
          <cell r="A57">
            <v>7048</v>
          </cell>
        </row>
        <row r="58">
          <cell r="A58">
            <v>17157</v>
          </cell>
        </row>
        <row r="59">
          <cell r="A59">
            <v>35364</v>
          </cell>
        </row>
        <row r="60">
          <cell r="A60">
            <v>48599</v>
          </cell>
        </row>
        <row r="61">
          <cell r="A61">
            <v>8288</v>
          </cell>
        </row>
        <row r="62">
          <cell r="A62">
            <v>62937</v>
          </cell>
        </row>
        <row r="63">
          <cell r="A63">
            <v>35944</v>
          </cell>
        </row>
        <row r="64">
          <cell r="A64">
            <v>76102</v>
          </cell>
        </row>
        <row r="65">
          <cell r="A65">
            <v>40898</v>
          </cell>
        </row>
        <row r="66">
          <cell r="A66">
            <v>36702</v>
          </cell>
        </row>
        <row r="67">
          <cell r="A67">
            <v>37678</v>
          </cell>
        </row>
        <row r="68">
          <cell r="A68">
            <v>43461</v>
          </cell>
        </row>
        <row r="69">
          <cell r="A69">
            <v>63717</v>
          </cell>
        </row>
        <row r="70">
          <cell r="A70">
            <v>333</v>
          </cell>
        </row>
        <row r="71">
          <cell r="A71">
            <v>714</v>
          </cell>
        </row>
        <row r="72">
          <cell r="A72">
            <v>9953</v>
          </cell>
        </row>
        <row r="73">
          <cell r="A73">
            <v>28929</v>
          </cell>
        </row>
        <row r="74">
          <cell r="A74">
            <v>36585</v>
          </cell>
        </row>
        <row r="75">
          <cell r="A75">
            <v>41363</v>
          </cell>
        </row>
        <row r="76">
          <cell r="A76">
            <v>56325</v>
          </cell>
        </row>
        <row r="77">
          <cell r="A77">
            <v>81876</v>
          </cell>
        </row>
        <row r="78">
          <cell r="A78">
            <v>58032</v>
          </cell>
        </row>
        <row r="79">
          <cell r="A79">
            <v>1879</v>
          </cell>
        </row>
        <row r="80">
          <cell r="A80">
            <v>15725</v>
          </cell>
        </row>
        <row r="81">
          <cell r="A81">
            <v>854</v>
          </cell>
        </row>
        <row r="82">
          <cell r="A82">
            <v>1960</v>
          </cell>
        </row>
        <row r="83">
          <cell r="A83">
            <v>9992</v>
          </cell>
        </row>
        <row r="84">
          <cell r="A84">
            <v>749</v>
          </cell>
        </row>
        <row r="85">
          <cell r="A85">
            <v>53371</v>
          </cell>
        </row>
        <row r="86">
          <cell r="A86">
            <v>16605</v>
          </cell>
        </row>
      </sheetData>
      <sheetData sheetId="2"/>
      <sheetData sheetId="3"/>
      <sheetData sheetId="4"/>
      <sheetData sheetId="5"/>
      <sheetData sheetId="6"/>
      <sheetData sheetId="7" refreshError="1"/>
      <sheetData sheetId="8">
        <row r="1">
          <cell r="A1">
            <v>3901</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Hoja1"/>
      <sheetName val="AREQUIPA"/>
      <sheetName val="TAREAS"/>
      <sheetName val="CLASIFICADORES_GASTO"/>
      <sheetName val="columnas"/>
      <sheetName val="DICCIONARIO"/>
    </sheetNames>
    <sheetDataSet>
      <sheetData sheetId="0"/>
      <sheetData sheetId="1"/>
      <sheetData sheetId="2"/>
      <sheetData sheetId="3"/>
      <sheetData sheetId="4"/>
      <sheetData sheetId="5">
        <row r="2">
          <cell r="A2" t="str">
            <v>5000276. GESTIÓN DEL PROGRAMA</v>
          </cell>
        </row>
        <row r="3">
          <cell r="A3" t="str">
            <v>5006296. SEGUIMIENTO DE LOS PROYECTOS Y ACTIVIDADES EN EJECUCION</v>
          </cell>
        </row>
        <row r="4">
          <cell r="A4" t="str">
            <v>5006295. PROMOCION DE MODALIDADES DE INTERVENCION DEL PROGRAMA PARA DESARROLLO DE PROYECTOS Y ACTIVIDADES INTENSIVOS EN MANO DE OBRA NO CALIFICADA</v>
          </cell>
        </row>
        <row r="5">
          <cell r="A5" t="str">
            <v>5006373. PROMOCIÓN, IMPLEMENTACIÓN Y EJECUCIÓN DE ACTIVIDADES PARA LA REACTIVACIÓN ECONÓMICA</v>
          </cell>
        </row>
      </sheetData>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ON 2019"/>
      <sheetName val="PARTICIPANTES"/>
      <sheetName val="PROYECCION DE GASTO"/>
      <sheetName val="RESUMEN"/>
      <sheetName val="EJECUCION 2019 (2)"/>
      <sheetName val="ampliacion ds 118"/>
      <sheetName val="Hoja4"/>
      <sheetName val="Hoja5"/>
      <sheetName val="Hoja3"/>
      <sheetName val="Hoja6"/>
      <sheetName val="Hoja1"/>
      <sheetName val="Hoja2"/>
      <sheetName val="Sheet1"/>
      <sheetName val="INFORME"/>
      <sheetName val="C.G"/>
    </sheetNames>
    <sheetDataSet>
      <sheetData sheetId="0">
        <row r="3">
          <cell r="A3" t="str">
            <v xml:space="preserve">NEMONICO </v>
          </cell>
        </row>
      </sheetData>
      <sheetData sheetId="1"/>
      <sheetData sheetId="2"/>
      <sheetData sheetId="3"/>
      <sheetData sheetId="4"/>
      <sheetData sheetId="5"/>
      <sheetData sheetId="6"/>
      <sheetData sheetId="7"/>
      <sheetData sheetId="8"/>
      <sheetData sheetId="9"/>
      <sheetData sheetId="10"/>
      <sheetData sheetId="11"/>
      <sheetData sheetId="12">
        <row r="6">
          <cell r="D6">
            <v>0</v>
          </cell>
          <cell r="E6" t="str">
            <v>Hoja de Ruta</v>
          </cell>
          <cell r="F6" t="str">
            <v>Número de documento</v>
          </cell>
          <cell r="G6" t="str">
            <v>Fecha de documento</v>
          </cell>
          <cell r="H6">
            <v>0</v>
          </cell>
          <cell r="I6" t="str">
            <v>Asunto</v>
          </cell>
          <cell r="J6" t="str">
            <v>Destino</v>
          </cell>
          <cell r="K6" t="str">
            <v>Asesor</v>
          </cell>
          <cell r="L6">
            <v>0</v>
          </cell>
          <cell r="M6" t="str">
            <v>Observaciones</v>
          </cell>
          <cell r="N6">
            <v>0</v>
          </cell>
          <cell r="O6">
            <v>0</v>
          </cell>
        </row>
        <row r="7">
          <cell r="D7" t="str">
            <v>INFORME N° 0577-TP/DE/UGPPME-CFPP</v>
          </cell>
          <cell r="E7" t="str">
            <v>062730-2017</v>
          </cell>
          <cell r="F7" t="str">
            <v>0577-2017-MTPE/24.1.2.1</v>
          </cell>
          <cell r="G7" t="str">
            <v>10/05/2017</v>
          </cell>
          <cell r="H7">
            <v>0</v>
          </cell>
          <cell r="I7" t="str">
            <v>REQUERIMIENTO DE CONTRATACIÓN ADMINISTRATIVA DE SERVICIOS - CAS DE UN (01) RESPONSABLE DE PROYECTOS DE EVALUACIÓN PARA LA UNIDAD ZONAL AYACUCHO / HR 51595-2017-EXT (STD ANTIGUO)</v>
          </cell>
          <cell r="J7" t="str">
            <v xml:space="preserve">PROGRAMA PARA LA GENERACION DE EMPLEO SOCIAL INCLUSIVO "TRABAJA PERU"
</v>
          </cell>
          <cell r="K7">
            <v>0</v>
          </cell>
          <cell r="L7">
            <v>0</v>
          </cell>
          <cell r="M7">
            <v>0</v>
          </cell>
          <cell r="N7">
            <v>0</v>
          </cell>
          <cell r="O7">
            <v>0</v>
          </cell>
        </row>
        <row r="8">
          <cell r="D8" t="str">
            <v>INFORME N° 0578-TP/DE/UGPPME-CFPP</v>
          </cell>
          <cell r="E8" t="str">
            <v>062709-2017</v>
          </cell>
          <cell r="F8" t="str">
            <v>0578-2017-MTPE/24.1.2.1</v>
          </cell>
          <cell r="G8" t="str">
            <v>10/05/2017</v>
          </cell>
          <cell r="H8">
            <v>0</v>
          </cell>
          <cell r="I8" t="str">
            <v>REQUERIMIENTO DE CONTRATACIÓN ADMINISTRATIVA DE SERVICIOS - CAS DE UN (01) ANALISTA PROGRAMADOR PARA LA COORDINACIÓN FUNCIONAL DE SISTEMAS / HR 18719-2017-INT (STD ANTIGUO)</v>
          </cell>
          <cell r="J8" t="str">
            <v xml:space="preserve">PROGRAMA PARA LA GENERACION DE EMPLEO SOCIAL INCLUSIVO "TRABAJA PERU"
</v>
          </cell>
          <cell r="K8">
            <v>0</v>
          </cell>
          <cell r="L8">
            <v>0</v>
          </cell>
          <cell r="M8">
            <v>0</v>
          </cell>
          <cell r="N8">
            <v>0</v>
          </cell>
          <cell r="O8">
            <v>0</v>
          </cell>
        </row>
        <row r="9">
          <cell r="D9" t="str">
            <v>INFORME N° 0579-TP/DE/UGPPME-CFPP</v>
          </cell>
          <cell r="E9" t="str">
            <v>061374-2017</v>
          </cell>
          <cell r="F9" t="str">
            <v>0579-2017-MTPE/24.1.2.1</v>
          </cell>
          <cell r="G9" t="str">
            <v>10/05/2017</v>
          </cell>
          <cell r="H9">
            <v>0</v>
          </cell>
          <cell r="I9" t="str">
            <v>REQUERIMIENTO DE CONTRATACIÓN ADMINISTRATIVA DE SERVICIOS - CAS DE UN (01) RESPONSABLE DE PROMOCIÓN PARA LA UNIDAD ZONAL DE PIURA / HR. 54030-2017-EXT (STD ANTIGUO)</v>
          </cell>
          <cell r="J9" t="str">
            <v xml:space="preserve">PROGRAMA PARA LA GENERACION DE EMPLEO SOCIAL INCLUSIVO "TRABAJA PERU"
</v>
          </cell>
          <cell r="K9">
            <v>0</v>
          </cell>
          <cell r="L9">
            <v>0</v>
          </cell>
          <cell r="M9">
            <v>0</v>
          </cell>
          <cell r="N9">
            <v>0</v>
          </cell>
          <cell r="O9">
            <v>0</v>
          </cell>
        </row>
        <row r="10">
          <cell r="D10" t="str">
            <v>INFORME N° 0580-TP/DE/UGPPME-CFPP</v>
          </cell>
          <cell r="E10" t="str">
            <v>061380-2017</v>
          </cell>
          <cell r="F10" t="str">
            <v>0580-2017-MTPE/24.1.2.1</v>
          </cell>
          <cell r="G10" t="str">
            <v>10/05/2017</v>
          </cell>
          <cell r="H10">
            <v>0</v>
          </cell>
          <cell r="I10" t="str">
            <v>REQUERIMIENTO DE CONTRATACIÓN ADMINISTRATIVA DE SERVICIOS - CAS DE UN (01) RESPONSABLE ADMINISTRATIVO E INFORMÁTICO PARA LA UNIDAD ZONAL DE PIURA / HR. 54024-2017-EXT (STD ANTIGUO)</v>
          </cell>
          <cell r="J10" t="str">
            <v xml:space="preserve">PROGRAMA PARA LA GENERACION DE EMPLEO SOCIAL INCLUSIVO "TRABAJA PERU"
</v>
          </cell>
          <cell r="K10">
            <v>0</v>
          </cell>
          <cell r="L10">
            <v>0</v>
          </cell>
          <cell r="M10">
            <v>0</v>
          </cell>
          <cell r="N10">
            <v>0</v>
          </cell>
          <cell r="O10">
            <v>0</v>
          </cell>
        </row>
        <row r="11">
          <cell r="D11" t="str">
            <v>INFORME N° 0581-TP/DE/UGPPME-CFPP</v>
          </cell>
          <cell r="E11" t="str">
            <v>059893-2017</v>
          </cell>
          <cell r="F11" t="str">
            <v>0581-2017-MTPE/24.1.2.1</v>
          </cell>
          <cell r="G11" t="str">
            <v>10/05/2017</v>
          </cell>
          <cell r="H11">
            <v>0</v>
          </cell>
          <cell r="I11" t="str">
            <v>REQUERIMIENTO DE CONTRATACIÓN ADMINISTRATIVA DE SERVICIOS - CAS DE UN (01) RESPONSABLE DE PROYECTOS PARA LA UNIDAD ZONAL MOQUEGUA</v>
          </cell>
          <cell r="J11" t="str">
            <v xml:space="preserve">PROGRAMA PARA LA GENERACION DE EMPLEO SOCIAL INCLUSIVO "TRABAJA PERU"
</v>
          </cell>
          <cell r="K11">
            <v>0</v>
          </cell>
          <cell r="L11">
            <v>0</v>
          </cell>
          <cell r="M11">
            <v>0</v>
          </cell>
          <cell r="N11">
            <v>0</v>
          </cell>
          <cell r="O11">
            <v>0</v>
          </cell>
        </row>
        <row r="12">
          <cell r="D12" t="str">
            <v>INFORME N° 0582-TP/DE/UGPPME-CFPP</v>
          </cell>
          <cell r="E12" t="str">
            <v>061217-2017</v>
          </cell>
          <cell r="F12" t="str">
            <v>0582-2017-MTPE/24.1.2.1</v>
          </cell>
          <cell r="G12" t="str">
            <v>10/05/2017</v>
          </cell>
          <cell r="H12">
            <v>0</v>
          </cell>
          <cell r="I12" t="str">
            <v>REQUERIMIENTO DE CONTRATACIÓN ADMINISTRATIVA DE SERVICIOS - CAS DE UN (01) ANALISTA DE SISTEMAS PARA LA COORDINACIÓN FUNCIONAL DE SISTEMAS / HR 18720-2017-INT (STD ANTIGUO)</v>
          </cell>
          <cell r="J12" t="str">
            <v xml:space="preserve">PROGRAMA PARA LA GENERACION DE EMPLEO SOCIAL INCLUSIVO "TRABAJA PERU"
</v>
          </cell>
          <cell r="K12">
            <v>0</v>
          </cell>
          <cell r="L12">
            <v>0</v>
          </cell>
          <cell r="M12">
            <v>0</v>
          </cell>
          <cell r="N12">
            <v>0</v>
          </cell>
          <cell r="O12">
            <v>0</v>
          </cell>
        </row>
        <row r="13">
          <cell r="D13" t="str">
            <v>INFORME N° 0583-TP/DE/UGPPME-CFPP</v>
          </cell>
          <cell r="E13" t="str">
            <v>059017-2017</v>
          </cell>
          <cell r="F13" t="str">
            <v>0583-2017-MTPE/24.1.2.1</v>
          </cell>
          <cell r="G13" t="str">
            <v>10/05/2017</v>
          </cell>
          <cell r="H13">
            <v>0</v>
          </cell>
          <cell r="I13" t="str">
            <v>REQUERIMIENTO DE CONTRATACIÓN ADMINISTRATIVA DE SERVICIO CAS PARA UN (01) RESPONSABLE DE PROYECTOS CORRESPONDIENTE AÑO FISCAL 2017</v>
          </cell>
          <cell r="J13" t="str">
            <v xml:space="preserve">PROGRAMA PARA LA GENERACION DE EMPLEO SOCIAL INCLUSIVO "TRABAJA PERU"
</v>
          </cell>
          <cell r="K13">
            <v>0</v>
          </cell>
          <cell r="L13">
            <v>0</v>
          </cell>
          <cell r="M13">
            <v>0</v>
          </cell>
          <cell r="N13">
            <v>0</v>
          </cell>
          <cell r="O13">
            <v>0</v>
          </cell>
        </row>
        <row r="14">
          <cell r="D14" t="str">
            <v>INFORME N° 0584-TP/DE/UGPPME-CFPP</v>
          </cell>
          <cell r="E14" t="str">
            <v>060353-2017</v>
          </cell>
          <cell r="F14" t="str">
            <v>0584-2017-MTPE/24.1.2.1</v>
          </cell>
          <cell r="G14" t="str">
            <v>10/05/2017</v>
          </cell>
          <cell r="H14">
            <v>0</v>
          </cell>
          <cell r="I14" t="str">
            <v>REQUERIMIENTO DE CONTRATACIÓN ADMINISTRATIVA DE SERVICIOS - CAS DE UN (01) CHÓFER PARA LA UNIDAD ZONAL DE SAN MARTÍN - HR- 37922-EXT-STD ANTERIOR</v>
          </cell>
          <cell r="J14" t="str">
            <v xml:space="preserve">PROGRAMA PARA LA GENERACION DE EMPLEO SOCIAL INCLUSIVO "TRABAJA PERU"
</v>
          </cell>
          <cell r="K14">
            <v>0</v>
          </cell>
          <cell r="L14">
            <v>0</v>
          </cell>
          <cell r="M14">
            <v>0</v>
          </cell>
          <cell r="N14">
            <v>0</v>
          </cell>
          <cell r="O14">
            <v>0</v>
          </cell>
        </row>
        <row r="15">
          <cell r="D15" t="str">
            <v>INFORME N° 0585-TP/DE/UGPPME-CFPP</v>
          </cell>
          <cell r="E15" t="str">
            <v>060329-2017</v>
          </cell>
          <cell r="F15" t="str">
            <v>0585-2017-MTPE/24.1.2.1</v>
          </cell>
          <cell r="G15" t="str">
            <v>10/05/2017</v>
          </cell>
          <cell r="H15">
            <v>0</v>
          </cell>
          <cell r="I15" t="str">
            <v>REQUERIMIENTO DE CONTRATACIÓN ADMINISTRATIVA DE SERVICIOS - CAS DE UN (01) RESPONSABLE PROMOCIÓN PARA LA UNIDAD ZONAL DE HUARAZ</v>
          </cell>
          <cell r="J15" t="str">
            <v xml:space="preserve">PROGRAMA PARA LA GENERACION DE EMPLEO SOCIAL INCLUSIVO "TRABAJA PERU"
</v>
          </cell>
          <cell r="K15">
            <v>0</v>
          </cell>
          <cell r="L15">
            <v>0</v>
          </cell>
          <cell r="M15">
            <v>0</v>
          </cell>
          <cell r="N15">
            <v>0</v>
          </cell>
          <cell r="O15">
            <v>0</v>
          </cell>
        </row>
        <row r="16">
          <cell r="D16" t="str">
            <v>INFORME N° 0586-TP/DE/UGPPME-CFPP</v>
          </cell>
          <cell r="E16" t="str">
            <v>064160-2017</v>
          </cell>
          <cell r="F16" t="str">
            <v>0586-2017-MTPE/24.1.2.1</v>
          </cell>
          <cell r="G16" t="str">
            <v>10/05/2017</v>
          </cell>
          <cell r="H16">
            <v>0</v>
          </cell>
          <cell r="I16" t="str">
            <v>PROPUESTA DE ACTUALIZACIÓN DE DEMANDA ADICIONAL DE RECURSOS PARA EL PRESUPUESTO DEL EJERCICIO FISCAL 2017 DE LA UE: 05 PROGRAMA PARA LA GENERACIÓN DE EMPLEO SOCIAL INCLUSIVO ¿TRABAJA PERÚ¿, POR EL MONTO DE S/ 14 000 000.00 CORRESPONDIENTE A LA MODALIDAD DE ACTIVIDADES DE INTERVENCIÓN INMEDIATA.</v>
          </cell>
          <cell r="J16" t="str">
            <v xml:space="preserve">UNIDAD GERENCIAL DE ASESORÍA LEGAL
</v>
          </cell>
          <cell r="K16">
            <v>0</v>
          </cell>
          <cell r="L16">
            <v>0</v>
          </cell>
          <cell r="M16">
            <v>0</v>
          </cell>
          <cell r="N16">
            <v>0</v>
          </cell>
          <cell r="O16">
            <v>0</v>
          </cell>
        </row>
        <row r="17">
          <cell r="D17" t="str">
            <v>INFORME N° 0587-TP/DE/UGPPME-CFPP</v>
          </cell>
          <cell r="E17" t="str">
            <v>057768-2017</v>
          </cell>
          <cell r="F17" t="str">
            <v>0587-2017-MTPE/24.1.2.1</v>
          </cell>
          <cell r="G17" t="str">
            <v>10/05/2017</v>
          </cell>
          <cell r="H17">
            <v>0</v>
          </cell>
          <cell r="I17" t="str">
            <v>SOLICITO APROBACIÓN PARA LA CONTRATACIÓN DE LIQUIDADORES DE OFICIO DE LAS ACCIONES DE CONTINGENCIA AC-46, AC-47, AC-49, AC-51, AC-55 Y LOS PROYECTOS REGULARES P-05, P06</v>
          </cell>
          <cell r="J17" t="str">
            <v xml:space="preserve">PROGRAMA PARA LA GENERACION DE EMPLEO SOCIAL INCLUSIVO "TRABAJA PERU"
</v>
          </cell>
          <cell r="K17" t="str">
            <v>TORRES LOZANO, CÉSAR AUGUSTO</v>
          </cell>
          <cell r="L17">
            <v>0</v>
          </cell>
          <cell r="M17">
            <v>0</v>
          </cell>
          <cell r="N17">
            <v>0</v>
          </cell>
          <cell r="O17">
            <v>0</v>
          </cell>
        </row>
        <row r="18">
          <cell r="D18" t="str">
            <v>INFORME N° 0588-TP/DE/UGPPME-CFPP</v>
          </cell>
          <cell r="E18" t="str">
            <v>063837-2017</v>
          </cell>
          <cell r="F18" t="str">
            <v>0588-2017-MTPE/24.1.2.1</v>
          </cell>
          <cell r="G18" t="str">
            <v>10/05/2017</v>
          </cell>
          <cell r="H18">
            <v>0</v>
          </cell>
          <cell r="I18" t="str">
            <v>SOLICITUD DE CREDITO PRESUPUESTARIO REFERIDA AL SERVICIO DE UN TERCERO PARA LA UNIDAD GERENCIAL DE PROMOCION</v>
          </cell>
          <cell r="J18" t="str">
            <v xml:space="preserve">UNIDAD GERENCIAL DE ADMINISTRACIÓN
</v>
          </cell>
          <cell r="K18" t="str">
            <v>TORRES LOZANO, CÉSAR AUGUSTO</v>
          </cell>
          <cell r="L18">
            <v>0</v>
          </cell>
          <cell r="M18">
            <v>0</v>
          </cell>
          <cell r="N18">
            <v>0</v>
          </cell>
          <cell r="O18">
            <v>0</v>
          </cell>
        </row>
        <row r="19">
          <cell r="D19" t="str">
            <v>INFORME N° 0589-TP/DE/UGPPME-CFPP</v>
          </cell>
          <cell r="E19" t="str">
            <v>058654-2017</v>
          </cell>
          <cell r="F19" t="str">
            <v>0589-2017-MTPE/24.1.2.1</v>
          </cell>
          <cell r="G19" t="str">
            <v>10/05/2017</v>
          </cell>
          <cell r="H19">
            <v>0</v>
          </cell>
          <cell r="I19" t="str">
            <v>ANULACIÓN DE PLANILLA DE VIÁTICOS PARA EVENTO EN CAJAMARCA DEL 04 AL 05 DE MAYO DE 2017</v>
          </cell>
          <cell r="J19" t="str">
            <v xml:space="preserve">UNIDAD GERENCIAL DE ADMINISTRACIÓN
</v>
          </cell>
          <cell r="K19" t="str">
            <v>ALTAMIRANO MARTINEZ, JOHN HAIRO</v>
          </cell>
          <cell r="L19">
            <v>0</v>
          </cell>
          <cell r="M19">
            <v>0</v>
          </cell>
          <cell r="N19">
            <v>0</v>
          </cell>
          <cell r="O19">
            <v>0</v>
          </cell>
        </row>
        <row r="20">
          <cell r="D20" t="str">
            <v>INFORME N° 0590-TP/DE/UGPPME-CFPP</v>
          </cell>
          <cell r="E20" t="str">
            <v>063820-2017</v>
          </cell>
          <cell r="F20" t="str">
            <v>0590-2017-MTPE/24.1.2.1</v>
          </cell>
          <cell r="G20" t="str">
            <v>10/05/2017</v>
          </cell>
          <cell r="H20">
            <v>0</v>
          </cell>
          <cell r="I20" t="str">
            <v>CERTIFICACIÓN DE CREDITO PRESUPUESTARIOREFERIDA A LA CONTRATACION DE TERCEROS PARA LA UNIDAD ZONAL LIMA SUR-ESTE</v>
          </cell>
          <cell r="J20" t="str">
            <v xml:space="preserve">UNIDAD GERENCIAL DE ADMINISTRACIÓN
</v>
          </cell>
          <cell r="K20" t="str">
            <v>TORRES LOZANO, CÉSAR AUGUSTO</v>
          </cell>
          <cell r="L20">
            <v>0</v>
          </cell>
          <cell r="M20">
            <v>0</v>
          </cell>
          <cell r="N20">
            <v>0</v>
          </cell>
          <cell r="O20">
            <v>0</v>
          </cell>
        </row>
        <row r="21">
          <cell r="D21" t="str">
            <v>INFORME N° 0591-TP/DE/UGPPME-CFPP</v>
          </cell>
          <cell r="E21" t="str">
            <v>063852-2017</v>
          </cell>
          <cell r="F21" t="str">
            <v>0591-2017-MTPE/24.1.2.1</v>
          </cell>
          <cell r="G21" t="str">
            <v>10/05/2017</v>
          </cell>
          <cell r="H21">
            <v>0</v>
          </cell>
          <cell r="I21" t="str">
            <v>CERTIFICACIÓN DE CREDITO PRESUPUESTARIOREFERIDA A LA CONTRATACION DE TERCEROS PARA LA UNIDAD ZONAL LIMA SUR-ESTE</v>
          </cell>
          <cell r="J21" t="str">
            <v xml:space="preserve">UNIDAD GERENCIAL DE ADMINISTRACIÓN
</v>
          </cell>
          <cell r="K21" t="str">
            <v>TORRES LOZANO, CÉSAR AUGUSTO</v>
          </cell>
          <cell r="L21">
            <v>0</v>
          </cell>
          <cell r="M21">
            <v>0</v>
          </cell>
          <cell r="N21">
            <v>0</v>
          </cell>
          <cell r="O21">
            <v>0</v>
          </cell>
        </row>
        <row r="22">
          <cell r="D22" t="str">
            <v>INFORME N° 0592-TP/DE/UGPPME-CFPP</v>
          </cell>
          <cell r="E22" t="str">
            <v>058314-2017</v>
          </cell>
          <cell r="F22" t="str">
            <v>0592-2017-MTPE/24.1.2.1</v>
          </cell>
          <cell r="G22" t="str">
            <v>10/05/2017</v>
          </cell>
          <cell r="H22">
            <v>0</v>
          </cell>
          <cell r="I22" t="str">
            <v>CERTIFICACION DE CREDITO PRESUPUESTARIO PARA CONTRATACIÓN DE SERVICIO DE TERCERO PARA LA COORDINACIÓN FUNCIONAL DE SISTEMAS</v>
          </cell>
          <cell r="J22" t="str">
            <v xml:space="preserve">UNIDAD GERENCIAL DE ADMINISTRACIÓN
</v>
          </cell>
          <cell r="K22" t="str">
            <v>TORRES LOZANO, CÉSAR AUGUSTO</v>
          </cell>
          <cell r="L22">
            <v>0</v>
          </cell>
          <cell r="M22">
            <v>0</v>
          </cell>
          <cell r="N22">
            <v>0</v>
          </cell>
          <cell r="O22">
            <v>0</v>
          </cell>
        </row>
        <row r="23">
          <cell r="D23" t="str">
            <v>INFORME N° 0593-TP/DE/UGPPME-CFPP</v>
          </cell>
          <cell r="E23" t="str">
            <v>057901-2017</v>
          </cell>
          <cell r="F23" t="str">
            <v>0593-2017-MTPE/24.1.2.1</v>
          </cell>
          <cell r="G23" t="str">
            <v>10/05/2017</v>
          </cell>
          <cell r="H23">
            <v>0</v>
          </cell>
          <cell r="I23" t="str">
            <v>SOLICITUD DE AUTORIZACION PARA CONTRATACION DE SERVICIO POR TERCERO</v>
          </cell>
          <cell r="J23" t="str">
            <v xml:space="preserve">UNIDAD GERENCIAL DE ADMINISTRACIÓN
</v>
          </cell>
          <cell r="K23" t="str">
            <v>TORRES LOZANO, CÉSAR AUGUSTO</v>
          </cell>
          <cell r="L23">
            <v>0</v>
          </cell>
          <cell r="M23">
            <v>0</v>
          </cell>
          <cell r="N23">
            <v>0</v>
          </cell>
          <cell r="O23">
            <v>0</v>
          </cell>
        </row>
        <row r="24">
          <cell r="D24" t="str">
            <v>INFORME N° 0594-TP/DE/UGPPME-CFPP</v>
          </cell>
          <cell r="E24" t="str">
            <v>065107-2017</v>
          </cell>
          <cell r="F24" t="str">
            <v>0594-2017-MTPE/24.1.2.1</v>
          </cell>
          <cell r="G24" t="str">
            <v>10/05/2017</v>
          </cell>
          <cell r="H24">
            <v>0</v>
          </cell>
          <cell r="I24" t="str">
            <v>CREDITO PRESUPUESTARIO REFERIDA A LA ADQUISICION DE TONER PARA LOS EQUIPOS DE IMPRESION-CONSUMO AÑO 2017- MODALIDAD ACUERDO MARCO</v>
          </cell>
          <cell r="J24" t="str">
            <v xml:space="preserve">UNIDAD GERENCIAL DE ADMINISTRACIÓN
</v>
          </cell>
          <cell r="K24">
            <v>0</v>
          </cell>
          <cell r="L24">
            <v>0</v>
          </cell>
          <cell r="M24">
            <v>0</v>
          </cell>
          <cell r="N24">
            <v>0</v>
          </cell>
          <cell r="O24">
            <v>0</v>
          </cell>
        </row>
        <row r="25">
          <cell r="D25" t="str">
            <v>INFORME N° 0595-TP/DE/UGPPME-CFPP</v>
          </cell>
          <cell r="E25" t="str">
            <v>063897-2017</v>
          </cell>
          <cell r="F25" t="str">
            <v>0595-2017-MTPE/24.1.2.1</v>
          </cell>
          <cell r="G25" t="str">
            <v>11/05/2017</v>
          </cell>
          <cell r="H25">
            <v>0</v>
          </cell>
          <cell r="I25" t="str">
            <v>CERTIFICACIÓN DE CRÉDITO PRESUPUESTARIO PARA ASIGNACIÓN A VIÁTICOS, OFICINA NACIONAL</v>
          </cell>
          <cell r="J25" t="str">
            <v xml:space="preserve">UNIDAD GERENCIAL DE ADMINISTRACIÓN
</v>
          </cell>
          <cell r="K25" t="str">
            <v>TORRES LOZANO, CÉSAR AUGUSTO</v>
          </cell>
          <cell r="L25">
            <v>0</v>
          </cell>
          <cell r="M25">
            <v>0</v>
          </cell>
          <cell r="N25">
            <v>0</v>
          </cell>
          <cell r="O25">
            <v>0</v>
          </cell>
        </row>
        <row r="26">
          <cell r="D26" t="str">
            <v>INFORME N° 0596-TP/DE/UGPPME-CFPP</v>
          </cell>
          <cell r="E26" t="str">
            <v>060639-2017</v>
          </cell>
          <cell r="F26" t="str">
            <v>0596-2017-MTPE/24.1.2.1</v>
          </cell>
          <cell r="G26" t="str">
            <v>11/05/2017</v>
          </cell>
          <cell r="H26">
            <v>0</v>
          </cell>
          <cell r="I26" t="str">
            <v>REQUERIMIENTO DE INFORMACIÓN</v>
          </cell>
          <cell r="J26" t="str">
            <v xml:space="preserve">UNIDAD GERENCIAL DE ASESORÍA LEGAL
PROGRAMA PARA LA GENERACION DE EMPLEO SOCIAL INCLUSIVO "TRABAJA PERU"
</v>
          </cell>
          <cell r="K26" t="str">
            <v>TORRES LOZANO, CÉSAR AUGUSTO</v>
          </cell>
          <cell r="L26">
            <v>0</v>
          </cell>
          <cell r="M26">
            <v>0</v>
          </cell>
          <cell r="N26">
            <v>0</v>
          </cell>
          <cell r="O26">
            <v>0</v>
          </cell>
        </row>
        <row r="27">
          <cell r="D27" t="str">
            <v>INFORME N° 0597-TP/DE/UGPPME-CFPP</v>
          </cell>
          <cell r="E27" t="str">
            <v>064939-2017</v>
          </cell>
          <cell r="F27" t="str">
            <v>0597-2017-MTPE/24.1.2.1</v>
          </cell>
          <cell r="G27" t="str">
            <v>11/05/2017</v>
          </cell>
          <cell r="H27">
            <v>0</v>
          </cell>
          <cell r="I27" t="str">
            <v>SOLICITUD DE VIÁTICOS PARA REALIZAR LABORES DE APOYO EN LA VISITAS DE SEGUIMIENTO EN LA UNIDAD ZONAL DE ANCASH</v>
          </cell>
          <cell r="J27" t="str">
            <v xml:space="preserve">UNIDAD GERENCIAL DE ADMINISTRACIÓN
</v>
          </cell>
          <cell r="K27">
            <v>0</v>
          </cell>
          <cell r="L27">
            <v>0</v>
          </cell>
          <cell r="M27">
            <v>0</v>
          </cell>
          <cell r="N27">
            <v>0</v>
          </cell>
          <cell r="O27">
            <v>0</v>
          </cell>
        </row>
        <row r="28">
          <cell r="D28" t="str">
            <v>INFORME N° 0598-TP/DE/UGPPME-CFPP</v>
          </cell>
          <cell r="E28" t="str">
            <v>057935-2017</v>
          </cell>
          <cell r="F28" t="str">
            <v>0598-2017-MTPE/24.1.2.1</v>
          </cell>
          <cell r="G28" t="str">
            <v>11/05/2017</v>
          </cell>
          <cell r="H28">
            <v>0</v>
          </cell>
          <cell r="I28" t="str">
            <v>SOLICITUD DE AUTORIZACION PARA CONTRATACION DE SERVICIO POR TECERO PARA EL ALMACEN CENTRAL DEL PROGRAMA TRABAJA PERU</v>
          </cell>
          <cell r="J28" t="str">
            <v xml:space="preserve">UNIDAD GERENCIAL DE ADMINISTRACIÓN
</v>
          </cell>
          <cell r="K28" t="str">
            <v>TORRES LOZANO, CÉSAR AUGUSTO</v>
          </cell>
          <cell r="L28">
            <v>0</v>
          </cell>
          <cell r="M28">
            <v>0</v>
          </cell>
          <cell r="N28">
            <v>0</v>
          </cell>
          <cell r="O28">
            <v>0</v>
          </cell>
        </row>
        <row r="29">
          <cell r="D29" t="str">
            <v>INFORME N° 0599-TP/DE/UGPPME-CFPP</v>
          </cell>
          <cell r="E29" t="str">
            <v>059233-2017</v>
          </cell>
          <cell r="F29" t="str">
            <v>0599-2017-MTPE/24.1.2.1</v>
          </cell>
          <cell r="G29" t="str">
            <v>11/05/2017</v>
          </cell>
          <cell r="H29">
            <v>0</v>
          </cell>
          <cell r="I29" t="str">
            <v xml:space="preserve">	REMITE COMUNICACION DE DE ORIENTACION DE OFICIO..</v>
          </cell>
          <cell r="J29" t="str">
            <v xml:space="preserve">UNIDAD GERENCIAL DE ASESORÍA LEGAL
</v>
          </cell>
          <cell r="K29" t="str">
            <v>TORRES LOZANO, CÉSAR AUGUSTO</v>
          </cell>
          <cell r="L29">
            <v>0</v>
          </cell>
          <cell r="M29">
            <v>0</v>
          </cell>
          <cell r="N29">
            <v>0</v>
          </cell>
          <cell r="O29">
            <v>0</v>
          </cell>
        </row>
        <row r="30">
          <cell r="D30" t="str">
            <v>INFORME N° 0600-TP/DE/UGPPME-CFPP</v>
          </cell>
          <cell r="E30" t="str">
            <v>066113-2017</v>
          </cell>
          <cell r="F30" t="str">
            <v>0600-2017-MTPE/24.1.2.1</v>
          </cell>
          <cell r="G30" t="str">
            <v>11/05/2017</v>
          </cell>
          <cell r="H30">
            <v>0</v>
          </cell>
          <cell r="I30" t="str">
            <v>ANULACIÓN DE CERTIFICACIÓN DE CRÉDITO PRESUPUESTARIO PARA ASIGNACIÓN DE VIÁTICOS</v>
          </cell>
          <cell r="J30" t="str">
            <v xml:space="preserve">UNIDAD GERENCIAL DE ADMINISTRACIÓN
</v>
          </cell>
          <cell r="K30" t="str">
            <v>TORRES LOZANO, CÉSAR AUGUSTO</v>
          </cell>
          <cell r="L30">
            <v>0</v>
          </cell>
          <cell r="M30">
            <v>0</v>
          </cell>
          <cell r="N30">
            <v>0</v>
          </cell>
          <cell r="O30">
            <v>0</v>
          </cell>
        </row>
        <row r="31">
          <cell r="D31" t="str">
            <v>INFORME N° 0601-TP/DE/UGPPME-CFPP</v>
          </cell>
          <cell r="E31" t="str">
            <v>058567-2017</v>
          </cell>
          <cell r="F31" t="str">
            <v>0601-2017-MTPE/24.1.2.1</v>
          </cell>
          <cell r="G31" t="str">
            <v>12/05/2017</v>
          </cell>
          <cell r="H31">
            <v>0</v>
          </cell>
          <cell r="I31" t="str">
            <v>CERTIFICACIÓN DE CRÉDITO PRESUPUESTARIO REFERIDA AL SERVICIO DE TERCERO PARA LA COORDINACIÓN FUNCIONAL DE MONITOREO Y EVALUACIÓN DEL PROGRAMA TRABAJA PERÚ.</v>
          </cell>
          <cell r="J31" t="str">
            <v xml:space="preserve">UNIDAD GERENCIAL DE ADMINISTRACIÓN
</v>
          </cell>
          <cell r="K31" t="str">
            <v>TORRES LOZANO, CÉSAR AUGUSTO</v>
          </cell>
          <cell r="L31">
            <v>0</v>
          </cell>
          <cell r="M31">
            <v>0</v>
          </cell>
          <cell r="N31">
            <v>0</v>
          </cell>
          <cell r="O31">
            <v>0</v>
          </cell>
        </row>
        <row r="32">
          <cell r="D32" t="str">
            <v>INFORME N° 0602-TP/DE/UGPPME-CFPP</v>
          </cell>
          <cell r="E32" t="str">
            <v>058330-2017</v>
          </cell>
          <cell r="F32" t="str">
            <v>0602-2017-MTPE/24.1.2.1</v>
          </cell>
          <cell r="G32" t="str">
            <v>12/05/2017</v>
          </cell>
          <cell r="H32">
            <v>0</v>
          </cell>
          <cell r="I32" t="str">
            <v>CERTIFICACIÓN DE CRÉDITO PRESUPUESTARIO REFERIDA AL SERVICIO DE TERCERO PARA LA COORDINACIÓN FUNCIONAL DE SISTEMAS DEL PROGRAMA TRABAJA PERÚ.</v>
          </cell>
          <cell r="J32" t="str">
            <v xml:space="preserve">UNIDAD GERENCIAL DE ADMINISTRACIÓN
</v>
          </cell>
          <cell r="K32" t="str">
            <v>TORRES LOZANO, CÉSAR AUGUSTO</v>
          </cell>
          <cell r="L32">
            <v>0</v>
          </cell>
          <cell r="M32">
            <v>0</v>
          </cell>
          <cell r="N32">
            <v>0</v>
          </cell>
          <cell r="O32">
            <v>0</v>
          </cell>
        </row>
        <row r="33">
          <cell r="D33" t="str">
            <v>INFORME N° 0603-TP/DE/UGPPME-CFPP</v>
          </cell>
          <cell r="E33" t="str">
            <v>062842-2017</v>
          </cell>
          <cell r="F33" t="str">
            <v>0603-2017-MTPE/24.1.2.1</v>
          </cell>
          <cell r="G33" t="str">
            <v>12/05/2017</v>
          </cell>
          <cell r="H33">
            <v>0</v>
          </cell>
          <cell r="I33" t="str">
            <v xml:space="preserve"> CERTIFICACION DE CREDITO PRESUPUESTARIO PARA LA CONTRATACIÓN DE SERVICIO POR TERCERO PARA EL ÁREA DE SERVICIOS GENERALES DE LA COORDINACION FUNCIONAL DE LOGÍSTICA DEL PROGRAMA TRABAJA PERU</v>
          </cell>
          <cell r="J33" t="str">
            <v xml:space="preserve">UNIDAD GERENCIAL DE ADMINISTRACIÓN
</v>
          </cell>
          <cell r="K33" t="str">
            <v>TORRES LOZANO, CÉSAR AUGUSTO</v>
          </cell>
          <cell r="L33">
            <v>0</v>
          </cell>
          <cell r="M33">
            <v>0</v>
          </cell>
          <cell r="N33">
            <v>0</v>
          </cell>
          <cell r="O33">
            <v>0</v>
          </cell>
        </row>
        <row r="34">
          <cell r="D34" t="str">
            <v>INFORME N° 0604-TP/DE/UGPPME-CFPP</v>
          </cell>
          <cell r="E34" t="str">
            <v>063632-2017</v>
          </cell>
          <cell r="F34" t="str">
            <v>0604-2017-MTPE/24.1.2.1</v>
          </cell>
          <cell r="G34" t="str">
            <v>12/05/2017</v>
          </cell>
          <cell r="H34">
            <v>0</v>
          </cell>
          <cell r="I34" t="str">
            <v>REQUERIMIENTO DE CONTRATACIÓN ADMINISTRATIVA DE SERVICIOS - CAS DE UN (01) RESPONSABLE DE PROYECTOS PARA LA UNIDAD ZONAL CUSCO / HR 38472-2017-EXT (STD ANTIGUO)</v>
          </cell>
          <cell r="J34" t="str">
            <v xml:space="preserve">UNIDAD GERENCIAL DE ADMINISTRACIÓN
</v>
          </cell>
          <cell r="K34" t="str">
            <v>TORRES LOZANO, CÉSAR AUGUSTO</v>
          </cell>
          <cell r="L34">
            <v>0</v>
          </cell>
          <cell r="M34">
            <v>0</v>
          </cell>
          <cell r="N34">
            <v>0</v>
          </cell>
          <cell r="O34">
            <v>0</v>
          </cell>
        </row>
        <row r="35">
          <cell r="D35" t="str">
            <v>INFORME N° 0605-TP/DE/UGPPME-CFPP</v>
          </cell>
          <cell r="E35" t="str">
            <v>064228-2017</v>
          </cell>
          <cell r="F35" t="str">
            <v>0605-2017-MTPE/24.1.2.1</v>
          </cell>
          <cell r="G35" t="str">
            <v>12/05/2017</v>
          </cell>
          <cell r="H35">
            <v>0</v>
          </cell>
          <cell r="I35" t="str">
            <v>CERTIFICACIUÓN DE CRÉDITO PRESUPUESTARIO PARA EL EJERCICIO FISCAL 2017, PARA LA ADQUISICION DE DOS (02) CAMIONETAS RURAL/SUV PARA EL PROGRAMA TRABAJA PERU (PARA SER INCLUIDO EN EL PAC)</v>
          </cell>
          <cell r="J35" t="str">
            <v xml:space="preserve">UNIDAD GERENCIAL DE ADMINISTRACIÓN
</v>
          </cell>
          <cell r="K35" t="str">
            <v>TORRES LOZANO, CÉSAR AUGUSTO</v>
          </cell>
          <cell r="L35">
            <v>0</v>
          </cell>
          <cell r="M35">
            <v>0</v>
          </cell>
          <cell r="N35">
            <v>0</v>
          </cell>
          <cell r="O35">
            <v>0</v>
          </cell>
        </row>
        <row r="36">
          <cell r="D36" t="str">
            <v>INFORME N° 0606-TP/DE/UGPPME-CFPP</v>
          </cell>
          <cell r="E36" t="str">
            <v>062582-2017</v>
          </cell>
          <cell r="F36" t="str">
            <v>0606-2017-MTPE/24.1.2.1</v>
          </cell>
          <cell r="G36" t="str">
            <v>12/05/2017</v>
          </cell>
          <cell r="H36">
            <v>0</v>
          </cell>
          <cell r="I36" t="str">
            <v>CONTRATACIÓN DE UN (01) PERSONAL POR LA MODALIDAD DE SERVICIO DE TERCEROS PARA LA UNIDAD GERENCIAL DE PROMOCIÓN</v>
          </cell>
          <cell r="J36" t="str">
            <v xml:space="preserve">UNIDAD GERENCIAL DE ADMINISTRACIÓN
</v>
          </cell>
          <cell r="K36" t="str">
            <v>TORRES LOZANO, CÉSAR AUGUSTO</v>
          </cell>
          <cell r="L36">
            <v>0</v>
          </cell>
          <cell r="M36">
            <v>0</v>
          </cell>
          <cell r="N36">
            <v>0</v>
          </cell>
          <cell r="O36">
            <v>0</v>
          </cell>
        </row>
        <row r="37">
          <cell r="D37" t="str">
            <v>INFORME N° 0607-TP/DE/UGPPME-CFPP</v>
          </cell>
          <cell r="E37" t="str">
            <v>066783-2017</v>
          </cell>
          <cell r="F37" t="str">
            <v>0607-2017-MTPE/24.1.2.1</v>
          </cell>
          <cell r="G37" t="str">
            <v>12/05/2017</v>
          </cell>
          <cell r="H37">
            <v>0</v>
          </cell>
          <cell r="I37" t="str">
            <v>SOLICITUD DE CREDITO PRESUPUESTARIO REFERIDA AL SERVICIO DE TERCERO PARA LA COORDINACION FUNCIONAL DE LOGISTICA DEL PROGRAMA TRABAJA PERU</v>
          </cell>
          <cell r="J37" t="str">
            <v xml:space="preserve">UNIDAD GERENCIAL DE ADMINISTRACIÓN
</v>
          </cell>
          <cell r="K37" t="str">
            <v>TORRES LOZANO, CÉSAR AUGUSTO</v>
          </cell>
          <cell r="L37">
            <v>0</v>
          </cell>
          <cell r="M37">
            <v>0</v>
          </cell>
          <cell r="N37">
            <v>0</v>
          </cell>
          <cell r="O37">
            <v>0</v>
          </cell>
        </row>
        <row r="38">
          <cell r="D38" t="str">
            <v>INFORME N° 0608-TP/DE/UGPPME-CFPP</v>
          </cell>
          <cell r="E38" t="str">
            <v>061563-2017</v>
          </cell>
          <cell r="F38" t="str">
            <v>0608-2017-MTPE/24.1.2.1</v>
          </cell>
          <cell r="G38" t="str">
            <v>12/05/2017</v>
          </cell>
          <cell r="H38">
            <v>0</v>
          </cell>
          <cell r="I38" t="str">
            <v>SOLICITA INFORMACIÓN DE SU GESTIÓN, EN EL MARCO DE LOS DECRETOS DE URGENCIA PROMULGADOS EN EL CONTEXTO DE EMERGENCIA - REMITE CONGRESISTA CARLOS DOMINGUEZ HERRERA</v>
          </cell>
          <cell r="J38" t="str">
            <v xml:space="preserve">PROGRAMA PARA LA GENERACION DE EMPLEO SOCIAL INCLUSIVO "TRABAJA PERU"
</v>
          </cell>
          <cell r="K38">
            <v>0</v>
          </cell>
          <cell r="L38">
            <v>0</v>
          </cell>
          <cell r="M38">
            <v>0</v>
          </cell>
          <cell r="N38">
            <v>0</v>
          </cell>
          <cell r="O38">
            <v>0</v>
          </cell>
        </row>
        <row r="39">
          <cell r="D39" t="str">
            <v>INFORME N° 0609-TP/DE/UGPPME-CFPP</v>
          </cell>
          <cell r="E39" t="str">
            <v>066837-2017</v>
          </cell>
          <cell r="F39" t="str">
            <v>0609-2017-MTPE/24.1.2.1</v>
          </cell>
          <cell r="G39" t="str">
            <v>12/05/2017</v>
          </cell>
          <cell r="H39">
            <v>0</v>
          </cell>
          <cell r="I39" t="str">
            <v>SOLICITUD DE CREDITO PRESUPUESTARIO REFERIDA AL SERVICIO DE TERCERO PARA EL PROGRAMA PERU RESPONSABLE</v>
          </cell>
          <cell r="J39" t="str">
            <v xml:space="preserve">UNIDAD GERENCIAL DE ADMINISTRACIÓN
</v>
          </cell>
          <cell r="K39" t="str">
            <v>TORRES LOZANO, CÉSAR AUGUSTO</v>
          </cell>
          <cell r="L39">
            <v>0</v>
          </cell>
          <cell r="M39">
            <v>0</v>
          </cell>
          <cell r="N39">
            <v>0</v>
          </cell>
          <cell r="O39">
            <v>0</v>
          </cell>
        </row>
        <row r="40">
          <cell r="D40" t="str">
            <v>INFORME N° 0610-TP/DE/UGPPME-CFPP</v>
          </cell>
          <cell r="E40" t="str">
            <v>066989-2017</v>
          </cell>
          <cell r="F40" t="str">
            <v>0610-2017-MTPE/24.1.2.1</v>
          </cell>
          <cell r="G40" t="str">
            <v>12/05/2017</v>
          </cell>
          <cell r="H40">
            <v>0</v>
          </cell>
          <cell r="I40" t="str">
            <v>SOLICITUD DE COMPRA DE PASAJES AÉREOS Y OTORGAMIENTO DE LOS VIÁTICOS</v>
          </cell>
          <cell r="J40" t="str">
            <v xml:space="preserve">UNIDAD GERENCIAL DE ADMINISTRACIÓN
</v>
          </cell>
          <cell r="K40" t="str">
            <v>TORRES LOZANO, CÉSAR AUGUSTO</v>
          </cell>
          <cell r="L40">
            <v>0</v>
          </cell>
          <cell r="M40">
            <v>0</v>
          </cell>
          <cell r="N40">
            <v>0</v>
          </cell>
          <cell r="O40">
            <v>0</v>
          </cell>
        </row>
        <row r="41">
          <cell r="D41" t="str">
            <v>INFORME N° 0611-TP/DE/UGPPME-CFPP</v>
          </cell>
          <cell r="E41" t="str">
            <v>061322-2017</v>
          </cell>
          <cell r="F41" t="str">
            <v>0611-2017-MTPE/24.1.2.1</v>
          </cell>
          <cell r="G41" t="str">
            <v>12/05/2017</v>
          </cell>
          <cell r="H41">
            <v>0</v>
          </cell>
          <cell r="I41" t="str">
            <v>CONTRATACIÓN POR LA MODALIDAD DE SERVICIOS DE TERCEROS DE UN (01) PROFESIONAL PARA LA UNIDAD GERENCIAL DE PROMOCIÓN</v>
          </cell>
          <cell r="J41" t="str">
            <v xml:space="preserve">UNIDAD GERENCIAL DE ADMINISTRACIÓN
</v>
          </cell>
          <cell r="K41" t="str">
            <v>TORRES LOZANO, CÉSAR AUGUSTO</v>
          </cell>
          <cell r="L41">
            <v>0</v>
          </cell>
          <cell r="M41">
            <v>0</v>
          </cell>
          <cell r="N41">
            <v>0</v>
          </cell>
          <cell r="O41">
            <v>0</v>
          </cell>
        </row>
        <row r="42">
          <cell r="D42" t="str">
            <v>INFORME N° 0612-TP/DE/UGPPME-CFPP</v>
          </cell>
          <cell r="E42" t="str">
            <v>064339-2017</v>
          </cell>
          <cell r="F42" t="str">
            <v>0612-2017-MTPE/24.1.2.1</v>
          </cell>
          <cell r="G42" t="str">
            <v>12/05/2017</v>
          </cell>
          <cell r="H42">
            <v>0</v>
          </cell>
          <cell r="I42" t="str">
            <v>CONTRATACIÓN POR LA MODALIDAD DE SERVICIOS DE TERCERO DE UN (01) PROFESIONAL PARA LA UNIDAD GERENCIAL DE PROMOCIÓN</v>
          </cell>
          <cell r="J42" t="str">
            <v xml:space="preserve">UNIDAD GERENCIAL DE ADMINISTRACIÓN
</v>
          </cell>
          <cell r="K42" t="str">
            <v>TORRES LOZANO, CÉSAR AUGUSTO</v>
          </cell>
          <cell r="L42">
            <v>0</v>
          </cell>
          <cell r="M42">
            <v>0</v>
          </cell>
          <cell r="N42">
            <v>0</v>
          </cell>
          <cell r="O42">
            <v>0</v>
          </cell>
        </row>
        <row r="43">
          <cell r="D43" t="str">
            <v>INFORME N° 0613-TP/DE/UGPPME-CFPP</v>
          </cell>
          <cell r="E43" t="str">
            <v>066993-2017</v>
          </cell>
          <cell r="F43" t="str">
            <v>0613-2017-MTPE/24.1.2.1</v>
          </cell>
          <cell r="G43" t="str">
            <v>12/05/2017</v>
          </cell>
          <cell r="H43">
            <v>0</v>
          </cell>
          <cell r="I43" t="str">
            <v>SOLICITO APOYO PARA COMISIÓN DE SERVICIO A LA REGIÓN LA LIBERTAD</v>
          </cell>
          <cell r="J43" t="str">
            <v xml:space="preserve">UNIDAD GERENCIAL DE ADMINISTRACIÓN
</v>
          </cell>
          <cell r="K43">
            <v>0</v>
          </cell>
          <cell r="L43">
            <v>0</v>
          </cell>
          <cell r="M43">
            <v>0</v>
          </cell>
          <cell r="N43">
            <v>0</v>
          </cell>
          <cell r="O43">
            <v>0</v>
          </cell>
        </row>
        <row r="44">
          <cell r="D44" t="str">
            <v>INFORME N° 0614-TP/DE/UGPPME-CFPP</v>
          </cell>
          <cell r="E44" t="str">
            <v>058419-2017</v>
          </cell>
          <cell r="F44" t="str">
            <v>0614-2017-MTPE/24.1.2.1</v>
          </cell>
          <cell r="G44" t="str">
            <v>15/05/2017</v>
          </cell>
          <cell r="H44">
            <v>0</v>
          </cell>
          <cell r="I44" t="str">
            <v>REQUERIMIENTO PARA EL SERVICIO DE CABLE - TV PARA EL PROGRAMA PERU RESPONSABLE</v>
          </cell>
          <cell r="J44" t="str">
            <v xml:space="preserve">UNIDAD GERENCIAL DE ADMINISTRACIÓN
</v>
          </cell>
          <cell r="K44" t="str">
            <v>TORRES LOZANO, CÉSAR AUGUSTO</v>
          </cell>
          <cell r="L44">
            <v>0</v>
          </cell>
          <cell r="M44">
            <v>0</v>
          </cell>
          <cell r="N44">
            <v>0</v>
          </cell>
          <cell r="O44">
            <v>0</v>
          </cell>
        </row>
        <row r="45">
          <cell r="D45" t="str">
            <v>INFORME N° 0615-TP/DE/UGPPME-CFPP</v>
          </cell>
          <cell r="E45" t="str">
            <v>061202-2017</v>
          </cell>
          <cell r="F45" t="str">
            <v>0615-2017-MTPE/24.1.2.1</v>
          </cell>
          <cell r="G45" t="str">
            <v>15/05/2017</v>
          </cell>
          <cell r="H45">
            <v>0</v>
          </cell>
          <cell r="I45" t="str">
            <v>CERTIFICACIÓN DE CRÉDITO PRESUPUESTARIO REFERIDA AL SERVICIO DE UN TERCERO PARA LA COORDINACIÓN FUNCIONAL DE RECURSOS HUMANOS</v>
          </cell>
          <cell r="J45" t="str">
            <v xml:space="preserve">UNIDAD GERENCIAL DE ADMINISTRACIÓN
</v>
          </cell>
          <cell r="K45">
            <v>0</v>
          </cell>
          <cell r="L45">
            <v>0</v>
          </cell>
          <cell r="M45">
            <v>0</v>
          </cell>
          <cell r="N45">
            <v>0</v>
          </cell>
          <cell r="O45">
            <v>0</v>
          </cell>
        </row>
        <row r="46">
          <cell r="D46" t="str">
            <v>INFORME N° 0616-TP/DE/UGPPME-CFPP</v>
          </cell>
          <cell r="E46" t="str">
            <v>067012-2017</v>
          </cell>
          <cell r="F46" t="str">
            <v>0616-2017-MTPE/24.1.2.1</v>
          </cell>
          <cell r="G46" t="str">
            <v>15/05/2017</v>
          </cell>
          <cell r="H46">
            <v>0</v>
          </cell>
          <cell r="I46" t="str">
            <v>CERTIFICACIÓN DE CRÉDITO PRESUPUESTARIO REFERIDA AL SERVICIO DE UN TERCERO PARA LA UNIDAD LIMA NORTE - CALLAO</v>
          </cell>
          <cell r="J46" t="str">
            <v xml:space="preserve">UNIDAD GERENCIAL DE ADMINISTRACIÓN
</v>
          </cell>
          <cell r="K46">
            <v>0</v>
          </cell>
          <cell r="L46">
            <v>0</v>
          </cell>
          <cell r="M46">
            <v>0</v>
          </cell>
          <cell r="N46">
            <v>0</v>
          </cell>
          <cell r="O46">
            <v>0</v>
          </cell>
        </row>
        <row r="47">
          <cell r="D47" t="str">
            <v>INFORME N° 0617-TP/DE/UGPPME-CFPP</v>
          </cell>
          <cell r="E47" t="str">
            <v>063524-2017</v>
          </cell>
          <cell r="F47" t="str">
            <v>0617-2017-MTPE/24.1.2.1</v>
          </cell>
          <cell r="G47" t="str">
            <v>15/05/2017</v>
          </cell>
          <cell r="H47">
            <v>0</v>
          </cell>
          <cell r="I47" t="str">
            <v xml:space="preserve">REFERIDA A LA CONTRATACIÓN DE SERVICIO DE TERCERO PARA LA UNIDAD ZONAL LIMA SUR - ESTE 
</v>
          </cell>
          <cell r="J47" t="str">
            <v xml:space="preserve">UNIDAD GERENCIAL DE ADMINISTRACIÓN
</v>
          </cell>
          <cell r="K47">
            <v>0</v>
          </cell>
          <cell r="L47">
            <v>0</v>
          </cell>
          <cell r="M47">
            <v>0</v>
          </cell>
          <cell r="N47">
            <v>0</v>
          </cell>
          <cell r="O47">
            <v>0</v>
          </cell>
        </row>
        <row r="48">
          <cell r="D48" t="str">
            <v>INFORME N° 0618-TP/DE/UGPPME-CFPP</v>
          </cell>
          <cell r="E48" t="str">
            <v>066772-2017</v>
          </cell>
          <cell r="F48" t="str">
            <v>0618-2017-MTPE/24.1.2.1</v>
          </cell>
          <cell r="G48" t="str">
            <v>15/05/2017</v>
          </cell>
          <cell r="H48">
            <v>0</v>
          </cell>
          <cell r="I48" t="str">
            <v>EXAMEN FINANCIERO DEL EJERCICIO ECONÓMICO 2016</v>
          </cell>
          <cell r="J48" t="str">
            <v xml:space="preserve">UNIDAD GERENCIAL DE ADMINISTRACIÓN
</v>
          </cell>
          <cell r="K48">
            <v>0</v>
          </cell>
          <cell r="L48">
            <v>0</v>
          </cell>
          <cell r="M48">
            <v>0</v>
          </cell>
          <cell r="N48">
            <v>0</v>
          </cell>
          <cell r="O48">
            <v>0</v>
          </cell>
        </row>
        <row r="49">
          <cell r="D49" t="str">
            <v>INFORME N° 0619-TP/DE/UGPPME-CFPP</v>
          </cell>
          <cell r="E49" t="str">
            <v>067924-2017</v>
          </cell>
          <cell r="F49" t="str">
            <v>0619-2017-MTPE/24.1.2.1</v>
          </cell>
          <cell r="G49" t="str">
            <v>15/05/2017</v>
          </cell>
          <cell r="H49">
            <v>0</v>
          </cell>
          <cell r="I49" t="str">
            <v>SOLICITUD DE CRÉDITO PRESUPUESTARIO REFERIDA A LA ADQUISICIÓN DE ÚTILES DE ESCRITORIO</v>
          </cell>
          <cell r="J49" t="str">
            <v xml:space="preserve">UNIDAD GERENCIAL DE ADMINISTRACIÓN
</v>
          </cell>
          <cell r="K49">
            <v>0</v>
          </cell>
          <cell r="L49">
            <v>0</v>
          </cell>
          <cell r="M49">
            <v>0</v>
          </cell>
          <cell r="N49">
            <v>0</v>
          </cell>
          <cell r="O49">
            <v>0</v>
          </cell>
        </row>
        <row r="50">
          <cell r="D50" t="str">
            <v>INFORME N° 0620-TP/DE/UGPPME-CFPP</v>
          </cell>
          <cell r="E50" t="str">
            <v>060783-2017</v>
          </cell>
          <cell r="F50" t="str">
            <v>0620-2017-MTPE/24.1.2.1</v>
          </cell>
          <cell r="G50" t="str">
            <v>16/05/2017</v>
          </cell>
          <cell r="H50">
            <v>0</v>
          </cell>
          <cell r="I50" t="str">
            <v>REQUERIMIENTO DE CONTRATACIÓN ADMINISTRATIVA DE SERVICIO CAS (01) RESPONSABLE DE PROYECTO</v>
          </cell>
          <cell r="J50" t="str">
            <v xml:space="preserve">PROGRAMA PARA LA GENERACION DE EMPLEO SOCIAL INCLUSIVO "TRABAJA PERU"
</v>
          </cell>
          <cell r="K50">
            <v>0</v>
          </cell>
          <cell r="L50">
            <v>0</v>
          </cell>
          <cell r="M50">
            <v>0</v>
          </cell>
          <cell r="N50">
            <v>0</v>
          </cell>
          <cell r="O50">
            <v>0</v>
          </cell>
        </row>
        <row r="51">
          <cell r="D51" t="str">
            <v>INFORME N° 0621-TP/DE/UGPPME-CFPP</v>
          </cell>
          <cell r="E51" t="str">
            <v>061649-2017</v>
          </cell>
          <cell r="F51" t="str">
            <v>0621-2017-MTPE/24.1.2.1</v>
          </cell>
          <cell r="G51" t="str">
            <v>16/05/2017</v>
          </cell>
          <cell r="H51">
            <v>0</v>
          </cell>
          <cell r="I51" t="str">
            <v>SOBRE DEMANDA ADICIONAL DE PRESUPUESTO REQUERIDO POR LA UNIDAD ZONAL TUMBES</v>
          </cell>
          <cell r="J51" t="str">
            <v xml:space="preserve">UNIDAD GERENCIAL DE ADMINISTRACIÓN
</v>
          </cell>
          <cell r="K51">
            <v>0</v>
          </cell>
          <cell r="L51">
            <v>0</v>
          </cell>
          <cell r="M51">
            <v>0</v>
          </cell>
          <cell r="N51">
            <v>0</v>
          </cell>
          <cell r="O51">
            <v>0</v>
          </cell>
        </row>
        <row r="52">
          <cell r="D52" t="str">
            <v>INFORME N° 0622-TP/DE/UGPPME-CFPP</v>
          </cell>
          <cell r="E52" t="str">
            <v>060841-2017</v>
          </cell>
          <cell r="F52" t="str">
            <v>0622-2017-MTPE/24.1.2.1</v>
          </cell>
          <cell r="G52" t="str">
            <v>17/05/2017</v>
          </cell>
          <cell r="H52">
            <v>0</v>
          </cell>
          <cell r="I52" t="str">
            <v xml:space="preserve">REQUERIMIENTO DE CONTRATACIÓN ADMINISTRATIVA DE SERVICIOS - CAS DE UN (01) JEFE ZONAL DE PASCO PARA LA UNIDAD ZONAL PASCO </v>
          </cell>
          <cell r="J52" t="str">
            <v xml:space="preserve">PROGRAMA PARA LA GENERACION DE EMPLEO SOCIAL INCLUSIVO "TRABAJA PERU"
</v>
          </cell>
          <cell r="K52" t="str">
            <v>ALTAMIRANO MARTINEZ, JOHN HAIRO</v>
          </cell>
          <cell r="L52">
            <v>0</v>
          </cell>
          <cell r="M52">
            <v>0</v>
          </cell>
          <cell r="N52">
            <v>0</v>
          </cell>
          <cell r="O52">
            <v>0</v>
          </cell>
        </row>
        <row r="53">
          <cell r="D53" t="str">
            <v>INFORME N° 0623-TP/DE/UGPPME-CFPP</v>
          </cell>
          <cell r="E53" t="str">
            <v>060841-2017</v>
          </cell>
          <cell r="F53" t="str">
            <v>0623-2017-MTPE/24.1.2.1</v>
          </cell>
          <cell r="G53" t="str">
            <v>17/05/2017</v>
          </cell>
          <cell r="H53">
            <v>0</v>
          </cell>
          <cell r="I53" t="str">
            <v>REQUERIMIENTO DE CONTRATACIÓN ADMINISTRATIVA DE SERVICIOS - CAS DE UN (01) JEFE ZONAL LA LIBERTAD DE LA PARA LA UNIDAD ZONAL LA LIBERTAD</v>
          </cell>
          <cell r="J53" t="str">
            <v xml:space="preserve">PROGRAMA PARA LA GENERACION DE EMPLEO SOCIAL INCLUSIVO "TRABAJA PERU"
</v>
          </cell>
          <cell r="K53" t="str">
            <v>TORRES LOZANO, CÉSAR AUGUSTO</v>
          </cell>
          <cell r="L53">
            <v>0</v>
          </cell>
          <cell r="M53">
            <v>0</v>
          </cell>
          <cell r="N53">
            <v>0</v>
          </cell>
          <cell r="O53">
            <v>0</v>
          </cell>
        </row>
        <row r="54">
          <cell r="D54" t="str">
            <v>INFORME N° 0624-TP/DE/UGPPME-CFPP</v>
          </cell>
          <cell r="E54" t="str">
            <v>060841-2017</v>
          </cell>
          <cell r="F54" t="str">
            <v>0624-2017-MTPE/24.1.2.1</v>
          </cell>
          <cell r="G54" t="str">
            <v>17/05/2017</v>
          </cell>
          <cell r="H54">
            <v>0</v>
          </cell>
          <cell r="I54" t="str">
            <v>REQUERIMIENTO DE CONTRATACIÓN ADMINISTRATIVA DE SERVICIOS-CAS DE UN (01) JEFE ZONAL LIMA NORTE-CALLAO PARA LA UNIDAD ZONAL LIMA NORTE</v>
          </cell>
          <cell r="J54" t="str">
            <v xml:space="preserve">PROGRAMA PARA LA GENERACION DE EMPLEO SOCIAL INCLUSIVO "TRABAJA PERU"
</v>
          </cell>
          <cell r="K54" t="str">
            <v>TORRES LOZANO, CÉSAR AUGUSTO</v>
          </cell>
          <cell r="L54">
            <v>0</v>
          </cell>
          <cell r="M54">
            <v>0</v>
          </cell>
          <cell r="N54">
            <v>0</v>
          </cell>
          <cell r="O54">
            <v>0</v>
          </cell>
        </row>
        <row r="55">
          <cell r="D55" t="str">
            <v>INFORME N° 0625-TP/DE/UGPPME-CFPP</v>
          </cell>
          <cell r="E55" t="str">
            <v>063907-2017</v>
          </cell>
          <cell r="F55" t="str">
            <v>0625-2017-MTPE/24.1.2.1</v>
          </cell>
          <cell r="G55" t="str">
            <v>17/05/2017</v>
          </cell>
          <cell r="H55">
            <v>0</v>
          </cell>
          <cell r="I55" t="str">
            <v>REQUERIMIENTO DE SERVICIO DE CATERING PARA PRIMERA MESA MULTISECTORIAL A REALIZARSE EL JUEVES 18 DE MAYO</v>
          </cell>
          <cell r="J55" t="str">
            <v xml:space="preserve">UNIDAD GERENCIAL DE ADMINISTRACIÓN
</v>
          </cell>
          <cell r="K55" t="str">
            <v>TORRES LOZANO, CÉSAR AUGUSTO</v>
          </cell>
          <cell r="L55">
            <v>0</v>
          </cell>
          <cell r="M55">
            <v>0</v>
          </cell>
          <cell r="N55">
            <v>0</v>
          </cell>
          <cell r="O55">
            <v>0</v>
          </cell>
        </row>
        <row r="56">
          <cell r="D56" t="str">
            <v>INFORME N° 0626-TP/DE/UGPPME-CFPP</v>
          </cell>
          <cell r="E56" t="str">
            <v>064121-2017</v>
          </cell>
          <cell r="F56" t="str">
            <v>0626-2017-MTPE/24.1.2.1</v>
          </cell>
          <cell r="G56" t="str">
            <v>17/05/2017</v>
          </cell>
          <cell r="H56">
            <v>0</v>
          </cell>
          <cell r="I56" t="str">
            <v>CONTRATACIÓN DE SERVICIO DE DOS BACHILLERES (02) TERCEROS PARA REALIZAR APOYO</v>
          </cell>
          <cell r="J56" t="str">
            <v xml:space="preserve">UNIDAD GERENCIAL DE ADMINISTRACIÓN
</v>
          </cell>
          <cell r="K56" t="str">
            <v>TORRES LOZANO, CÉSAR AUGUSTO</v>
          </cell>
          <cell r="L56">
            <v>0</v>
          </cell>
          <cell r="M56">
            <v>0</v>
          </cell>
          <cell r="N56">
            <v>0</v>
          </cell>
          <cell r="O56">
            <v>0</v>
          </cell>
        </row>
        <row r="57">
          <cell r="D57" t="str">
            <v>INFORME N° 0627-TP/DE/UGPPME-CFPP</v>
          </cell>
          <cell r="E57" t="str">
            <v>068851-2017</v>
          </cell>
          <cell r="F57" t="str">
            <v>0627-2017-MTPE/24.1.2.1</v>
          </cell>
          <cell r="G57" t="str">
            <v>17/05/2017</v>
          </cell>
          <cell r="H57">
            <v>0</v>
          </cell>
          <cell r="I57" t="str">
            <v>OLICITUD DE CREDITO PRESUPUESTARIO REFERIDA AL SERVICIO DE TERCERO PARA LA UNIDAD ZONAL PIURA DEL PROGRAMA TRABAJA PERU</v>
          </cell>
          <cell r="J57" t="str">
            <v xml:space="preserve">UNIDAD GERENCIAL DE ADMINISTRACIÓN
</v>
          </cell>
          <cell r="K57" t="str">
            <v>TORRES LOZANO, CÉSAR AUGUSTO</v>
          </cell>
          <cell r="L57">
            <v>0</v>
          </cell>
          <cell r="M57">
            <v>0</v>
          </cell>
          <cell r="N57">
            <v>0</v>
          </cell>
          <cell r="O57">
            <v>0</v>
          </cell>
        </row>
        <row r="58">
          <cell r="D58" t="str">
            <v>INFORME N° 0628-TP/DE/UGPPME-CFPP</v>
          </cell>
          <cell r="E58" t="str">
            <v>064503-2017</v>
          </cell>
          <cell r="F58" t="str">
            <v>0628-2017-MTPE/24.1.2.1</v>
          </cell>
          <cell r="G58" t="str">
            <v>17/05/2017</v>
          </cell>
          <cell r="H58">
            <v>0</v>
          </cell>
          <cell r="I58" t="str">
            <v>CONTRATACIÓN DE SERVICIO DE TERCERO PARA UZ PIURA REALIZAR ACTIVIDADES DE APOYO</v>
          </cell>
          <cell r="J58" t="str">
            <v xml:space="preserve">UNIDAD GERENCIAL DE ADMINISTRACIÓN
</v>
          </cell>
          <cell r="K58" t="str">
            <v>TORRES LOZANO, CÉSAR AUGUSTO</v>
          </cell>
          <cell r="L58">
            <v>0</v>
          </cell>
          <cell r="M58">
            <v>0</v>
          </cell>
          <cell r="N58">
            <v>0</v>
          </cell>
          <cell r="O58">
            <v>0</v>
          </cell>
        </row>
        <row r="59">
          <cell r="D59" t="str">
            <v>INFORME N° 0629-TP/DE/UGPPME-CFPP</v>
          </cell>
          <cell r="E59" t="str">
            <v>058992-2017</v>
          </cell>
          <cell r="F59" t="str">
            <v>0629-2017-MTPE/24.1.2.1</v>
          </cell>
          <cell r="G59" t="str">
            <v>17/05/2017</v>
          </cell>
          <cell r="H59">
            <v>0</v>
          </cell>
          <cell r="I59" t="str">
            <v>REQUERIMIENTO DE CONTRATACIÓN DE SERVICIO DE UN (01) PROFESIONAL PARA REALIZAR ACTIVIDADES RELACIONADAS A PROMOCIÓN EN UZ CAJAMARCA</v>
          </cell>
          <cell r="J59" t="str">
            <v xml:space="preserve">UNIDAD GERENCIAL DE ADMINISTRACIÓN
</v>
          </cell>
          <cell r="K59" t="str">
            <v>TORRES LOZANO, CÉSAR AUGUSTO</v>
          </cell>
          <cell r="L59">
            <v>0</v>
          </cell>
          <cell r="M59">
            <v>0</v>
          </cell>
          <cell r="N59">
            <v>0</v>
          </cell>
          <cell r="O59">
            <v>0</v>
          </cell>
        </row>
        <row r="60">
          <cell r="D60" t="str">
            <v>INFORME N° 0630-TP/DE/UGPPME-CFPP</v>
          </cell>
          <cell r="E60" t="str">
            <v>061602-2017</v>
          </cell>
          <cell r="F60" t="str">
            <v>0630-2017-MTPE/24.1.2.1</v>
          </cell>
          <cell r="G60" t="str">
            <v>17/05/2017</v>
          </cell>
          <cell r="H60">
            <v>0</v>
          </cell>
          <cell r="I60" t="str">
            <v>REFORMULACION DE LOS TÉRMINOS DE REFERENCIA PARA LA CONTRATACIÓN PARA EL SERVICIO DE MANTENIMIENTO Y LIMPIEZA DE LOCAL UZ CAJAMARCA</v>
          </cell>
          <cell r="J60" t="str">
            <v xml:space="preserve">UNIDAD GERENCIAL DE ADMINISTRACIÓN
</v>
          </cell>
          <cell r="K60" t="str">
            <v>TORRES LOZANO, CÉSAR AUGUSTO</v>
          </cell>
          <cell r="L60">
            <v>0</v>
          </cell>
          <cell r="M60">
            <v>0</v>
          </cell>
          <cell r="N60">
            <v>0</v>
          </cell>
          <cell r="O60">
            <v>0</v>
          </cell>
        </row>
        <row r="61">
          <cell r="D61" t="str">
            <v>INFORME N° 0631-TP/DE/UGPPME-CFPP</v>
          </cell>
          <cell r="E61" t="str">
            <v>058691-2017</v>
          </cell>
          <cell r="F61" t="str">
            <v>0631-2017-MTPE/24.1.2.1</v>
          </cell>
          <cell r="G61" t="str">
            <v>17/05/2017</v>
          </cell>
          <cell r="H61">
            <v>0</v>
          </cell>
          <cell r="I61" t="str">
            <v>REQUERIMIENTO DE CONTRATO DE UN (01) PROFESIONAL TERCERO PARA APOYO A LA GESTION ADMINISTRATIVA UZ CAJAMARCA</v>
          </cell>
          <cell r="J61" t="str">
            <v xml:space="preserve">UNIDAD GERENCIAL DE ADMINISTRACIÓN
</v>
          </cell>
          <cell r="K61" t="str">
            <v>TORRES LOZANO, CÉSAR AUGUSTO</v>
          </cell>
          <cell r="L61">
            <v>0</v>
          </cell>
          <cell r="M61">
            <v>0</v>
          </cell>
          <cell r="N61">
            <v>0</v>
          </cell>
          <cell r="O61">
            <v>0</v>
          </cell>
        </row>
        <row r="62">
          <cell r="D62" t="str">
            <v>INFORME N° 0632-TP/DE/UGPPME-CFPP</v>
          </cell>
          <cell r="E62" t="str">
            <v>060832-2017</v>
          </cell>
          <cell r="F62" t="str">
            <v>0632-2017-MTPE/24.1.2.1</v>
          </cell>
          <cell r="G62" t="str">
            <v>17/05/2017</v>
          </cell>
          <cell r="H62">
            <v>0</v>
          </cell>
          <cell r="I62" t="str">
            <v xml:space="preserve">REQUERIMIENTO DE CONTRATACIÓN ADMINISTRATIVA DE SERVICIOS - CAS DE UN (01) JEFE ZONAL SAN MARTÍN PARA LA UNIDAD ZONAL SAN MARTÍN </v>
          </cell>
          <cell r="J62" t="str">
            <v xml:space="preserve">PROGRAMA PARA LA GENERACION DE EMPLEO SOCIAL INCLUSIVO "TRABAJA PERU"
</v>
          </cell>
          <cell r="K62" t="str">
            <v>TORRES LOZANO, CÉSAR AUGUSTO</v>
          </cell>
          <cell r="L62">
            <v>0</v>
          </cell>
          <cell r="M62">
            <v>0</v>
          </cell>
          <cell r="N62">
            <v>0</v>
          </cell>
          <cell r="O62">
            <v>0</v>
          </cell>
        </row>
        <row r="63">
          <cell r="D63" t="str">
            <v>INFORME N° 0633-TP/DE/UGPPME-CFPP</v>
          </cell>
          <cell r="E63" t="str">
            <v>060832-2017</v>
          </cell>
          <cell r="F63" t="str">
            <v>0633-2017-MTPE/24.1.2.1</v>
          </cell>
          <cell r="G63" t="str">
            <v>17/05/2017</v>
          </cell>
          <cell r="H63">
            <v>0</v>
          </cell>
          <cell r="I63" t="str">
            <v xml:space="preserve">REQUERIMIENTO DE CONTRATACIÓN ADMINISTRATIVA DE SERVICIOS - CAS DE UN (01) JEFE ZONAL AREQUIPA PARA LA UNIDAD ZONAL AREQUIPA </v>
          </cell>
          <cell r="J63" t="str">
            <v xml:space="preserve">PROGRAMA PARA LA GENERACION DE EMPLEO SOCIAL INCLUSIVO "TRABAJA PERU"
</v>
          </cell>
          <cell r="K63" t="str">
            <v>TORRES LOZANO, CÉSAR AUGUSTO</v>
          </cell>
          <cell r="L63">
            <v>0</v>
          </cell>
          <cell r="M63">
            <v>0</v>
          </cell>
          <cell r="N63">
            <v>0</v>
          </cell>
          <cell r="O63">
            <v>0</v>
          </cell>
        </row>
        <row r="64">
          <cell r="D64" t="str">
            <v>INFORME N° 0634-TP/DE/UGPPME-CFPP</v>
          </cell>
          <cell r="E64" t="str">
            <v>060832-2017</v>
          </cell>
          <cell r="F64" t="str">
            <v>0634-2017-MTPE/24.1.2.1</v>
          </cell>
          <cell r="G64" t="str">
            <v>17/05/2017</v>
          </cell>
          <cell r="H64">
            <v>0</v>
          </cell>
          <cell r="I64" t="str">
            <v xml:space="preserve">INFORME 0300-2017-MTPE/24.1.3.2 ASUNTO: REQUERIMIENTO DE CONTRATACIÓN ADMINISTRATIVA DE SERVICIOS - CAS DE UN (01) JEFE ZONAL APURIMAC PARA LA UNIDAD ZONAL APURIMAC </v>
          </cell>
          <cell r="J64" t="str">
            <v xml:space="preserve">PROGRAMA PARA LA GENERACION DE EMPLEO SOCIAL INCLUSIVO "TRABAJA PERU"
</v>
          </cell>
          <cell r="K64" t="str">
            <v>TORRES LOZANO, CÉSAR AUGUSTO</v>
          </cell>
          <cell r="L64">
            <v>0</v>
          </cell>
          <cell r="M64">
            <v>0</v>
          </cell>
          <cell r="N64">
            <v>0</v>
          </cell>
          <cell r="O64">
            <v>0</v>
          </cell>
        </row>
        <row r="65">
          <cell r="D65" t="str">
            <v>INFORME N° 0635-TP/DE/UGPPME-CFPP</v>
          </cell>
          <cell r="E65" t="str">
            <v>059056-2017</v>
          </cell>
          <cell r="F65" t="str">
            <v>0635-2017-MTPE/24.1.2.1</v>
          </cell>
          <cell r="G65" t="str">
            <v>17/05/2017</v>
          </cell>
          <cell r="H65">
            <v>0</v>
          </cell>
          <cell r="I65" t="str">
            <v>REQUERIMIENTO DE CONTRATACIÓN ADMINISTRATIVA DE SERVICIO CAS PARA UN (01) RESPONSABLE ADMINISTRATIVO E INFORMÁTICO</v>
          </cell>
          <cell r="J65" t="str">
            <v xml:space="preserve">PROGRAMA PARA LA GENERACION DE EMPLEO SOCIAL INCLUSIVO "TRABAJA PERU"
</v>
          </cell>
          <cell r="K65" t="str">
            <v>TORRES LOZANO, CÉSAR AUGUSTO</v>
          </cell>
          <cell r="L65">
            <v>0</v>
          </cell>
          <cell r="M65">
            <v>0</v>
          </cell>
          <cell r="N65">
            <v>0</v>
          </cell>
          <cell r="O65">
            <v>0</v>
          </cell>
        </row>
        <row r="66">
          <cell r="D66" t="str">
            <v>INFORME N° 0636-TP/DE/UGPPME-CFPP</v>
          </cell>
          <cell r="E66" t="str">
            <v>059010-2017</v>
          </cell>
          <cell r="F66" t="str">
            <v>0636-2017-MTPE/24.1.2.1</v>
          </cell>
          <cell r="G66" t="str">
            <v>17/05/2017</v>
          </cell>
          <cell r="H66">
            <v>0</v>
          </cell>
          <cell r="I66" t="str">
            <v>REQUERIMIENTO DE CONTRATACIÓN ADMINISTRATIVA DE SERVICIO - CAS PAR UN (01) RESPONSABLE DE PROMOCIÓN - AÑO FISCAL 2017</v>
          </cell>
          <cell r="J66" t="str">
            <v xml:space="preserve">PROGRAMA PARA LA GENERACION DE EMPLEO SOCIAL INCLUSIVO "TRABAJA PERU"
</v>
          </cell>
          <cell r="K66" t="str">
            <v>TORRES LOZANO, CÉSAR AUGUSTO</v>
          </cell>
          <cell r="L66">
            <v>0</v>
          </cell>
          <cell r="M66">
            <v>0</v>
          </cell>
          <cell r="N66">
            <v>0</v>
          </cell>
          <cell r="O66">
            <v>0</v>
          </cell>
        </row>
        <row r="67">
          <cell r="D67" t="str">
            <v>INFORME N° 0637-TP/DE/UGPPME-CFPP</v>
          </cell>
          <cell r="E67" t="str">
            <v>060841-2017</v>
          </cell>
          <cell r="F67" t="str">
            <v>0637-2017-MTPE/24.1.2.1</v>
          </cell>
          <cell r="G67" t="str">
            <v>18/05/2017</v>
          </cell>
          <cell r="H67">
            <v>0</v>
          </cell>
          <cell r="I67" t="str">
            <v xml:space="preserve">REQUERIMIENTO DE CONTRATACIÓN ADMINISTRATIVA DE SERVICIOS - CAS DE UN (01) JEFE ZONAL LIMA SUR-ESTE PARA LA UNIDAD ZONAL LIMA SUR - ESTE </v>
          </cell>
          <cell r="J67" t="str">
            <v xml:space="preserve">PROGRAMA PARA LA GENERACION DE EMPLEO SOCIAL INCLUSIVO "TRABAJA PERU"
</v>
          </cell>
          <cell r="K67" t="str">
            <v>TORRES LOZANO, CÉSAR AUGUSTO</v>
          </cell>
          <cell r="L67">
            <v>0</v>
          </cell>
          <cell r="M67">
            <v>0</v>
          </cell>
          <cell r="N67">
            <v>0</v>
          </cell>
          <cell r="O67">
            <v>0</v>
          </cell>
        </row>
        <row r="68">
          <cell r="D68" t="str">
            <v>INFORME N° 0638-TP/DE/UGPPME-CFPP</v>
          </cell>
          <cell r="E68" t="str">
            <v>062614-2017</v>
          </cell>
          <cell r="F68" t="str">
            <v>0638-2017-MTPE/24.1.2.1</v>
          </cell>
          <cell r="G68" t="str">
            <v>18/05/2017</v>
          </cell>
          <cell r="H68">
            <v>0</v>
          </cell>
          <cell r="I68" t="str">
            <v xml:space="preserve">REQUERIMIENTO DE CONTRATACIÓN ADMINISTRATIVA DE SERVICIOS - CAS DE UN (01) RESPONSABLE DE PROMOCIÓN PARA LA UNIDAD ZONAL DE APURIMAC </v>
          </cell>
          <cell r="J68" t="str">
            <v xml:space="preserve">PROGRAMA PARA LA GENERACION DE EMPLEO SOCIAL INCLUSIVO "TRABAJA PERU"
</v>
          </cell>
          <cell r="K68" t="str">
            <v>TORRES LOZANO, CÉSAR AUGUSTO</v>
          </cell>
          <cell r="L68">
            <v>0</v>
          </cell>
          <cell r="M68">
            <v>0</v>
          </cell>
          <cell r="N68">
            <v>0</v>
          </cell>
          <cell r="O68">
            <v>0</v>
          </cell>
        </row>
        <row r="69">
          <cell r="D69" t="str">
            <v>INFORME N° 0639-TP/DE/UGPPME-CFPP</v>
          </cell>
          <cell r="E69" t="str">
            <v>068931-2017</v>
          </cell>
          <cell r="F69" t="str">
            <v>0639-2017-MTPE/24.1.2.1</v>
          </cell>
          <cell r="G69" t="str">
            <v>18/05/2017</v>
          </cell>
          <cell r="H69">
            <v>0</v>
          </cell>
          <cell r="I69" t="str">
            <v>PROCESO JUDICIAL SEGUIDO POR LA SEÑORA ANA MARÍA GARCÍA BENITEZ CONTRA EL PROGRAMA TRABAJA PERU</v>
          </cell>
          <cell r="J69" t="str">
            <v xml:space="preserve">UNIDAD GERENCIAL DE ASESORÍA LEGAL
</v>
          </cell>
          <cell r="K69" t="str">
            <v>TORRES LOZANO, CÉSAR AUGUSTO</v>
          </cell>
          <cell r="L69">
            <v>0</v>
          </cell>
          <cell r="M69">
            <v>0</v>
          </cell>
          <cell r="N69">
            <v>0</v>
          </cell>
          <cell r="O69">
            <v>0</v>
          </cell>
        </row>
        <row r="70">
          <cell r="D70" t="str">
            <v>INFORME N° 0640-TP/DE/UGPPME-CFPP</v>
          </cell>
          <cell r="E70" t="str">
            <v>067000-2017</v>
          </cell>
          <cell r="F70" t="str">
            <v>0640-2017-MTPE/24.1.2.1</v>
          </cell>
          <cell r="G70" t="str">
            <v>18/05/2017</v>
          </cell>
          <cell r="H70">
            <v>0</v>
          </cell>
          <cell r="I70" t="str">
            <v>PROPUESTA DE NOTA MODIFICATORIA</v>
          </cell>
          <cell r="J70" t="str">
            <v xml:space="preserve">PROGRAMA PARA LA GENERACION DE EMPLEO SOCIAL INCLUSIVO "TRABAJA PERU"
</v>
          </cell>
          <cell r="K70" t="str">
            <v>TORRES LOZANO, CÉSAR AUGUSTO</v>
          </cell>
          <cell r="L70">
            <v>0</v>
          </cell>
          <cell r="M70">
            <v>0</v>
          </cell>
          <cell r="N70">
            <v>0</v>
          </cell>
          <cell r="O70">
            <v>0</v>
          </cell>
        </row>
        <row r="71">
          <cell r="D71" t="str">
            <v>INFORME N° 0641-TP/DE/UGPPME-CFPP</v>
          </cell>
          <cell r="E71" t="str">
            <v>063780-2017</v>
          </cell>
          <cell r="F71" t="str">
            <v>0641-2017-MTPE/24.1.2.1</v>
          </cell>
          <cell r="G71" t="str">
            <v>19/05/2017</v>
          </cell>
          <cell r="H71">
            <v>0</v>
          </cell>
          <cell r="I71" t="str">
            <v>SOLICITUD DE ENVÍO DE MATRIZ GERENCIAL PARA LA PROGRAMACIÓN MULTIANUAL</v>
          </cell>
          <cell r="J71" t="str">
            <v xml:space="preserve">PROGRAMA PARA LA GENERACION DE EMPLEO SOCIAL INCLUSIVO "TRABAJA PERU"
UNIDAD GERENCIAL DE ASESORÍA LEGAL
UNIDAD GERENCIAL DE ADMINISTRACIÓN
UNIDAD GERENCIAL DE PROYECTOS
UNIDAD GERENCIAL DE PROMOCIÓN
</v>
          </cell>
          <cell r="K71" t="str">
            <v>ALTAMIRANO MARTINEZ, JOHN HAIRO</v>
          </cell>
          <cell r="L71">
            <v>0</v>
          </cell>
          <cell r="M71">
            <v>0</v>
          </cell>
          <cell r="N71">
            <v>0</v>
          </cell>
          <cell r="O71">
            <v>0</v>
          </cell>
        </row>
        <row r="72">
          <cell r="D72" t="str">
            <v>INFORME N° 0642-TP/DE/UGPPME-CFPP</v>
          </cell>
          <cell r="E72" t="str">
            <v>062636-2017</v>
          </cell>
          <cell r="F72" t="str">
            <v>0642-2017-MTPE/24.1.2.1</v>
          </cell>
          <cell r="G72" t="str">
            <v>19/05/2017</v>
          </cell>
          <cell r="H72">
            <v>0</v>
          </cell>
          <cell r="I72" t="str">
            <v>CERTIFICACIÓN DE CRÉDITO PRESUPUESTARIO REFERIDA AL SERVICIO DE UN TERCERO PARA LA COORDINACIÓN FUNCIONAL DE SUPERVISION DE PROYECTOS</v>
          </cell>
          <cell r="J72" t="str">
            <v xml:space="preserve">UNIDAD GERENCIAL DE ADMINISTRACIÓN
</v>
          </cell>
          <cell r="K72">
            <v>0</v>
          </cell>
          <cell r="L72">
            <v>0</v>
          </cell>
          <cell r="M72">
            <v>0</v>
          </cell>
          <cell r="N72">
            <v>0</v>
          </cell>
          <cell r="O72">
            <v>0</v>
          </cell>
        </row>
        <row r="73">
          <cell r="D73" t="str">
            <v>INFORME N° 0643-TP/DE/UGPPME-CFPP</v>
          </cell>
          <cell r="E73" t="str">
            <v>059421-2017</v>
          </cell>
          <cell r="F73" t="str">
            <v>0643-2017-MTPE/24.1.2.1</v>
          </cell>
          <cell r="G73" t="str">
            <v>19/05/2017</v>
          </cell>
          <cell r="H73">
            <v>0</v>
          </cell>
          <cell r="I73" t="str">
            <v>CONVOCATORIA DE VERIFICADORES DE OBRA PARA LOS PROYECTOS DE ACCION DE CONTINGENCIA AC-84, AC-85 Y AC-86, PARA LAS UNIDADES ZONALES DE APURIMAC, CUSCO, LIMA NORTE CALLAO Y LORETO (REF HR 11784-2017-INT)</v>
          </cell>
          <cell r="J73" t="str">
            <v xml:space="preserve">UNIDAD GERENCIAL DE ADMINISTRACIÓN
</v>
          </cell>
          <cell r="K73">
            <v>0</v>
          </cell>
          <cell r="L73">
            <v>0</v>
          </cell>
          <cell r="M73">
            <v>0</v>
          </cell>
          <cell r="N73">
            <v>0</v>
          </cell>
          <cell r="O73">
            <v>0</v>
          </cell>
        </row>
        <row r="74">
          <cell r="D74" t="str">
            <v>INFORME N° 0644-TP/DE/UGPPME-CFPP</v>
          </cell>
          <cell r="E74" t="str">
            <v>057478-2017</v>
          </cell>
          <cell r="F74" t="str">
            <v>0644-2017-MTPE/24.1.2.1</v>
          </cell>
          <cell r="G74" t="str">
            <v>19/05/2017</v>
          </cell>
          <cell r="H74">
            <v>0</v>
          </cell>
          <cell r="I74" t="str">
            <v>CERTIFICACIÓN DE CRÉDITO PRESUPUESTARIO REFERIDA A LA CONTRATACIÓN DE SERVICIO DE TERCEROS PARA LA UNIDAD ZONAL TUMBES</v>
          </cell>
          <cell r="J74" t="str">
            <v xml:space="preserve">UNIDAD GERENCIAL DE ADMINISTRACIÓN
</v>
          </cell>
          <cell r="K74">
            <v>0</v>
          </cell>
          <cell r="L74">
            <v>0</v>
          </cell>
          <cell r="M74">
            <v>0</v>
          </cell>
          <cell r="N74">
            <v>0</v>
          </cell>
          <cell r="O74">
            <v>0</v>
          </cell>
        </row>
        <row r="75">
          <cell r="D75" t="str">
            <v>INFORME N° 0645-TP/DE/UGPPME-CFPP</v>
          </cell>
          <cell r="E75" t="str">
            <v>069956-2017</v>
          </cell>
          <cell r="F75" t="str">
            <v>0645-2017-MTPE/24.1.2.1</v>
          </cell>
          <cell r="G75" t="str">
            <v>19/05/2017</v>
          </cell>
          <cell r="H75">
            <v>0</v>
          </cell>
          <cell r="I75" t="str">
            <v>CERTIFICACIÓN DE CREDITO PRESUPUESTARIO REFERIDA A LA CONTRATACION DEL SERVICIO DE RECARGA DE CUARENTA Y CINCO EXTINTORES (45) PARA LA OFICINA NACIONAL Y EL ARCHIVO CENTRAL DEL PROGRAMA TRABAJA PERU</v>
          </cell>
          <cell r="J75" t="str">
            <v xml:space="preserve">UNIDAD GERENCIAL DE ADMINISTRACIÓN
</v>
          </cell>
          <cell r="K75">
            <v>0</v>
          </cell>
          <cell r="L75">
            <v>0</v>
          </cell>
          <cell r="M75">
            <v>0</v>
          </cell>
          <cell r="N75">
            <v>0</v>
          </cell>
          <cell r="O75">
            <v>0</v>
          </cell>
        </row>
        <row r="76">
          <cell r="D76" t="str">
            <v>INFORME N° 0646-TP/DE/UGPPME-CFPP</v>
          </cell>
          <cell r="E76" t="str">
            <v>062492-2017</v>
          </cell>
          <cell r="F76" t="str">
            <v>0646-2017-MTPE/24.1.2.1</v>
          </cell>
          <cell r="G76" t="str">
            <v>19/05/2017</v>
          </cell>
          <cell r="H76">
            <v>0</v>
          </cell>
          <cell r="I76" t="str">
            <v>CERTIFICACIÓN DE CRÉDITO PRESUPUESTARIO PARA LA CONTRATACIÓN TEMPORAL DEL SERVICIO DE UN TERCERO PARA REALIZAR TRABAJOS ESPECÍFICOS</v>
          </cell>
          <cell r="J76" t="str">
            <v xml:space="preserve">UNIDAD GERENCIAL DE ADMINISTRACIÓN
</v>
          </cell>
          <cell r="K76">
            <v>0</v>
          </cell>
          <cell r="L76">
            <v>0</v>
          </cell>
          <cell r="M76">
            <v>0</v>
          </cell>
          <cell r="N76">
            <v>0</v>
          </cell>
          <cell r="O76">
            <v>0</v>
          </cell>
        </row>
        <row r="77">
          <cell r="D77" t="str">
            <v>INFORME N° 0647-TP/DE/UGPPME-CFPP</v>
          </cell>
          <cell r="E77" t="str">
            <v>069711-2017</v>
          </cell>
          <cell r="F77" t="str">
            <v>0647-2017-MTPE/24.1.2.1</v>
          </cell>
          <cell r="G77" t="str">
            <v>19/05/2017</v>
          </cell>
          <cell r="H77">
            <v>0</v>
          </cell>
          <cell r="I77" t="str">
            <v>CERTIFICACIÓN DE CRÉDITO PRESUPUESTARIO REFERIDA A LA  CONTRATACION DE UN (01) SERVICIO DE TERCERO</v>
          </cell>
          <cell r="J77" t="str">
            <v xml:space="preserve">UNIDAD GERENCIAL DE ADMINISTRACIÓN
</v>
          </cell>
          <cell r="K77">
            <v>0</v>
          </cell>
          <cell r="L77">
            <v>0</v>
          </cell>
          <cell r="M77">
            <v>0</v>
          </cell>
          <cell r="N77">
            <v>0</v>
          </cell>
          <cell r="O77">
            <v>0</v>
          </cell>
        </row>
        <row r="78">
          <cell r="D78" t="str">
            <v>INFORME N° 0648-TP/DE/UGPPME-CFPP</v>
          </cell>
          <cell r="E78" t="str">
            <v>071574-2017</v>
          </cell>
          <cell r="F78" t="str">
            <v>0648-2017-MTPE/24.1.2.1</v>
          </cell>
          <cell r="G78" t="str">
            <v>19/05/2017</v>
          </cell>
          <cell r="H78">
            <v>0</v>
          </cell>
          <cell r="I78" t="str">
            <v>CERTIFICACIÓN DE CREDITO PRESUPUESTARIO REFERIDA AL SERVICIO DE TERCERO PARA LA UNIDAD ZONAL LIMA NORTE-CALLAO DEL PROGRAMA TRABAJA PERU</v>
          </cell>
          <cell r="J78" t="str">
            <v xml:space="preserve">UNIDAD GERENCIAL DE ADMINISTRACIÓN
</v>
          </cell>
          <cell r="K78">
            <v>0</v>
          </cell>
          <cell r="L78">
            <v>0</v>
          </cell>
          <cell r="M78">
            <v>0</v>
          </cell>
          <cell r="N78">
            <v>0</v>
          </cell>
          <cell r="O78">
            <v>0</v>
          </cell>
        </row>
        <row r="79">
          <cell r="D79" t="str">
            <v>INFORME N° 0649-TP/DE/UGPPME-CFPP</v>
          </cell>
          <cell r="E79" t="str">
            <v>062461-2017</v>
          </cell>
          <cell r="F79" t="str">
            <v>0649-2017-MTPE/24.1.2.1</v>
          </cell>
          <cell r="G79" t="str">
            <v>19/05/2017</v>
          </cell>
          <cell r="H79">
            <v>0</v>
          </cell>
          <cell r="I79" t="str">
            <v>CERTIFICACIÓN REFERIDA LA CONTRATACIÓN DE PERSONAL POR LA MODALIDAD DE SERVICIO DE TERCEROS PARA LA COORDINACIÓN FUNCIONAL DE SUPERVISION DE PROYECTOS</v>
          </cell>
          <cell r="J79" t="str">
            <v xml:space="preserve">UNIDAD GERENCIAL DE ADMINISTRACIÓN
</v>
          </cell>
          <cell r="K79">
            <v>0</v>
          </cell>
          <cell r="L79">
            <v>0</v>
          </cell>
          <cell r="M79">
            <v>0</v>
          </cell>
          <cell r="N79">
            <v>0</v>
          </cell>
          <cell r="O79">
            <v>0</v>
          </cell>
        </row>
        <row r="80">
          <cell r="D80" t="str">
            <v>INFORME N° 0650-TP/DE/UGPPME-CFPP</v>
          </cell>
          <cell r="E80" t="str">
            <v>071580-2017</v>
          </cell>
          <cell r="F80" t="str">
            <v>0650-2017-MTPE/24.1.2.1</v>
          </cell>
          <cell r="G80" t="str">
            <v>19/05/2017</v>
          </cell>
          <cell r="H80">
            <v>0</v>
          </cell>
          <cell r="I80" t="str">
            <v>SOLICITUD DE OTORGAMIENTO DE VIÁTICOS</v>
          </cell>
          <cell r="J80" t="str">
            <v xml:space="preserve">UNIDAD GERENCIAL DE ADMINISTRACIÓN
</v>
          </cell>
          <cell r="K80">
            <v>0</v>
          </cell>
          <cell r="L80">
            <v>0</v>
          </cell>
          <cell r="M80">
            <v>0</v>
          </cell>
          <cell r="N80">
            <v>0</v>
          </cell>
          <cell r="O80">
            <v>0</v>
          </cell>
        </row>
        <row r="81">
          <cell r="D81" t="str">
            <v>INFORME N° 0651-TP/DE/UGPPME-CFPP</v>
          </cell>
          <cell r="E81" t="str">
            <v>071581-2017</v>
          </cell>
          <cell r="F81" t="str">
            <v>0651-2017-MTPE/24.1.2.1</v>
          </cell>
          <cell r="G81" t="str">
            <v>19/05/2017</v>
          </cell>
          <cell r="H81">
            <v>0</v>
          </cell>
          <cell r="I81" t="str">
            <v>APOYO PARA COMISIÓN DE SERVICIO</v>
          </cell>
          <cell r="J81" t="str">
            <v xml:space="preserve">UNIDAD GERENCIAL DE ADMINISTRACIÓN
</v>
          </cell>
          <cell r="K81">
            <v>0</v>
          </cell>
          <cell r="L81">
            <v>0</v>
          </cell>
          <cell r="M81">
            <v>0</v>
          </cell>
          <cell r="N81">
            <v>0</v>
          </cell>
          <cell r="O81">
            <v>0</v>
          </cell>
        </row>
        <row r="82">
          <cell r="D82" t="str">
            <v>INFORME N° 0652-TP/DE/UGPPME-CFPP</v>
          </cell>
          <cell r="E82" t="str">
            <v>067090-2017</v>
          </cell>
          <cell r="F82" t="str">
            <v>0652-2017-MTPE/24.1.2.1</v>
          </cell>
          <cell r="G82" t="str">
            <v>22/05/2017</v>
          </cell>
          <cell r="H82">
            <v>0</v>
          </cell>
          <cell r="I82" t="str">
            <v>OLICITA SE LE REMITA INFORMACIÓN DE CUANTO PRESUPUESTO SE HA DESIGNADO A LOS PROGRAMAS DE FOMENTO AL EMPLEO TEMPORAL EN APLICACIÓN DEL ARTICULO 46 DE LA LEY 29973 ENTRE LOS AÑOS 2012 AL 2017</v>
          </cell>
          <cell r="J82" t="str">
            <v xml:space="preserve">PROGRAMA PARA LA GENERACION DE EMPLEO SOCIAL INCLUSIVO "TRABAJA PERU"
</v>
          </cell>
          <cell r="K82">
            <v>0</v>
          </cell>
          <cell r="L82">
            <v>0</v>
          </cell>
          <cell r="M82">
            <v>0</v>
          </cell>
          <cell r="N82">
            <v>0</v>
          </cell>
          <cell r="O82">
            <v>0</v>
          </cell>
        </row>
        <row r="83">
          <cell r="D83" t="str">
            <v>INFORME N° 0653-TP/DE/UGPPME-CFPP</v>
          </cell>
          <cell r="E83" t="str">
            <v>058378-2017</v>
          </cell>
          <cell r="F83" t="str">
            <v>0653-2017-MTPE/24.1.2.1</v>
          </cell>
          <cell r="G83" t="str">
            <v>23/05/2017</v>
          </cell>
          <cell r="H83">
            <v>0</v>
          </cell>
          <cell r="I83" t="str">
            <v xml:space="preserve">CERTIFICACIÓN DE CRÉDITO PRESUPUESTARIO REFERIDA AL SERVICIO DE TERCERO PARA LA  UNIDAD ZONAL DE TUMBES DEL PROGRAMA TRABAJA PERÚ. </v>
          </cell>
          <cell r="J83" t="str">
            <v xml:space="preserve">UNIDAD GERENCIAL DE ADMINISTRACIÓN
</v>
          </cell>
          <cell r="K83">
            <v>0</v>
          </cell>
          <cell r="L83">
            <v>0</v>
          </cell>
          <cell r="M83">
            <v>0</v>
          </cell>
          <cell r="N83">
            <v>0</v>
          </cell>
          <cell r="O83">
            <v>0</v>
          </cell>
        </row>
        <row r="84">
          <cell r="D84" t="str">
            <v>INFORME N° 0654-TP/DE/UGPPME-CFPP</v>
          </cell>
          <cell r="E84" t="str">
            <v>072982-2017</v>
          </cell>
          <cell r="F84" t="str">
            <v>0654-2017-MTPE/24.1.2.1</v>
          </cell>
          <cell r="G84" t="str">
            <v>23/05/2017</v>
          </cell>
          <cell r="H84">
            <v>0</v>
          </cell>
          <cell r="I84" t="str">
            <v>REVISIÓN DE PROYECTO DE DIRECTIVA PARA EL PROCEDIMEINTO DE SELECCIÓN DEL CORREDOR DE SEGUROS AD HONOREM DEL PROGRAMA (BRÓKER)</v>
          </cell>
          <cell r="J84" t="str">
            <v xml:space="preserve">UNIDAD GERENCIAL DE ADMINISTRACIÓN
</v>
          </cell>
          <cell r="K84">
            <v>0</v>
          </cell>
          <cell r="L84">
            <v>0</v>
          </cell>
          <cell r="M84">
            <v>0</v>
          </cell>
          <cell r="N84">
            <v>0</v>
          </cell>
          <cell r="O84">
            <v>0</v>
          </cell>
        </row>
        <row r="85">
          <cell r="D85" t="str">
            <v>INFORME N° 0655-TP/DE/UGPPME-CFPP</v>
          </cell>
          <cell r="E85" t="str">
            <v>072490-2017</v>
          </cell>
          <cell r="F85" t="str">
            <v>0655-2017-MTPE/24.1.2.1</v>
          </cell>
          <cell r="G85" t="str">
            <v>23/05/2017</v>
          </cell>
          <cell r="H85">
            <v>0</v>
          </cell>
          <cell r="I85" t="str">
            <v>SOLICITUD PARA TRÁMITE POR COMISIÓN DE SERVICIOS PARA REALIZAR LAS FUNCIONES DE JEFE (E) DE LA UNIDAD ZONAL CAJAMARCA</v>
          </cell>
          <cell r="J85" t="str">
            <v xml:space="preserve">UNIDAD GERENCIAL DE ADMINISTRACIÓN
</v>
          </cell>
          <cell r="K85">
            <v>0</v>
          </cell>
          <cell r="L85">
            <v>0</v>
          </cell>
          <cell r="M85">
            <v>0</v>
          </cell>
          <cell r="N85">
            <v>0</v>
          </cell>
          <cell r="O85">
            <v>0</v>
          </cell>
        </row>
        <row r="86">
          <cell r="D86" t="str">
            <v>INFORME N° 0656-TP/DE/UGPPME-CFPP</v>
          </cell>
          <cell r="E86" t="str">
            <v>071579-2017</v>
          </cell>
          <cell r="F86" t="str">
            <v>0656-2017-MTPE/24.1.2.1</v>
          </cell>
          <cell r="G86" t="str">
            <v>23/05/2017</v>
          </cell>
          <cell r="H86">
            <v>0</v>
          </cell>
          <cell r="I86" t="str">
            <v>CERTIFICACIÓN CREDITO PRESUPUESTARIO REFERIDA AL SERVICIO DE TERCERO PARA LA UNIDAD ZONAL LORETO DEL PROGRAMA TRABAJA PERU</v>
          </cell>
          <cell r="J86" t="str">
            <v xml:space="preserve">UNIDAD GERENCIAL DE ADMINISTRACIÓN
</v>
          </cell>
          <cell r="K86" t="str">
            <v>TORRES LOZANO, CÉSAR AUGUSTO</v>
          </cell>
          <cell r="L86">
            <v>0</v>
          </cell>
          <cell r="M86">
            <v>0</v>
          </cell>
          <cell r="N86">
            <v>0</v>
          </cell>
          <cell r="O86">
            <v>0</v>
          </cell>
        </row>
        <row r="87">
          <cell r="D87" t="str">
            <v>INFORME N° 0657-TP/DE/UGPPME-CFPP</v>
          </cell>
          <cell r="E87" t="str">
            <v>072385-2017</v>
          </cell>
          <cell r="F87" t="str">
            <v>0657-2017-MTPE/24.1.2.1</v>
          </cell>
          <cell r="G87" t="str">
            <v>23/05/2017</v>
          </cell>
          <cell r="H87">
            <v>0</v>
          </cell>
          <cell r="I87" t="str">
            <v>CERTIFICACIÓN CREDITO PRESUPUESTARIO REFERIDA A LA CONTRATACION DEL SERVICIO DE UN TERCERO PARA LA UNIDAD ZONAL PIURA DEL PROGRAMA TRABAJA PERU</v>
          </cell>
          <cell r="J87" t="str">
            <v xml:space="preserve">UNIDAD GERENCIAL DE ADMINISTRACIÓN
</v>
          </cell>
          <cell r="K87" t="str">
            <v>TORRES LOZANO, CÉSAR AUGUSTO</v>
          </cell>
          <cell r="L87">
            <v>0</v>
          </cell>
          <cell r="M87">
            <v>0</v>
          </cell>
          <cell r="N87">
            <v>0</v>
          </cell>
          <cell r="O87">
            <v>0</v>
          </cell>
        </row>
        <row r="88">
          <cell r="D88" t="str">
            <v>INFORME N° 0658-TP/DE/UGPPME-CFPP</v>
          </cell>
          <cell r="E88" t="str">
            <v>058041-2017</v>
          </cell>
          <cell r="F88" t="str">
            <v>0658-2017-MTPE/24.1.2.1</v>
          </cell>
          <cell r="G88" t="str">
            <v>23/05/2017</v>
          </cell>
          <cell r="H88">
            <v>0</v>
          </cell>
          <cell r="I88" t="str">
            <v>CERTIFICACION DE CREDITO PRESUPUESTARIO REFERIDA A LA CONTRATACION TEMPORAL DE PERSONAL POR SERVICIO DE TERCEROS PARA EL SERVICIO DE LIMPIEZA POR LA UNIDAD ZONAL SATIPO</v>
          </cell>
          <cell r="J88" t="str">
            <v xml:space="preserve">UNIDAD GERENCIAL DE ADMINISTRACIÓN
</v>
          </cell>
          <cell r="K88" t="str">
            <v>TORRES LOZANO, CÉSAR AUGUSTO</v>
          </cell>
          <cell r="L88">
            <v>0</v>
          </cell>
          <cell r="M88">
            <v>0</v>
          </cell>
          <cell r="N88">
            <v>0</v>
          </cell>
          <cell r="O88">
            <v>0</v>
          </cell>
        </row>
        <row r="89">
          <cell r="D89" t="str">
            <v>INFORME N° 0659-TP/DE/UGPPME-CFPP</v>
          </cell>
          <cell r="E89" t="str">
            <v>068908-2017</v>
          </cell>
          <cell r="F89" t="str">
            <v>0659-2017-MTPE/24.1.2.1</v>
          </cell>
          <cell r="G89" t="str">
            <v>23/05/2017</v>
          </cell>
          <cell r="H89">
            <v>0</v>
          </cell>
          <cell r="I89" t="str">
            <v xml:space="preserve">CERTIFICACIÓN DE CREDITO PRESUPUETSARIO REFERIDA AL SERVICIO DE TERCERO PARA LA COORDINACION FUNCIONAL DE MONITOREO Y EVALUACION DEL PROGRAMA TRABAJA PERU </v>
          </cell>
          <cell r="J89" t="str">
            <v xml:space="preserve">UNIDAD GERENCIAL DE ADMINISTRACIÓN
</v>
          </cell>
          <cell r="K89" t="str">
            <v>TORRES LOZANO, CÉSAR AUGUSTO</v>
          </cell>
          <cell r="L89">
            <v>0</v>
          </cell>
          <cell r="M89">
            <v>0</v>
          </cell>
          <cell r="N89">
            <v>0</v>
          </cell>
          <cell r="O89">
            <v>0</v>
          </cell>
        </row>
        <row r="90">
          <cell r="D90" t="str">
            <v>INFORME N° 0660-TP/DE/UGPPME-CFPP</v>
          </cell>
          <cell r="E90" t="str">
            <v>072372-2017</v>
          </cell>
          <cell r="F90" t="str">
            <v>0660-2017-MTPE/24.1.2.1</v>
          </cell>
          <cell r="G90" t="str">
            <v>23/05/2017</v>
          </cell>
          <cell r="H90">
            <v>0</v>
          </cell>
          <cell r="I90" t="str">
            <v>CERTIFICACIÓN DE CRÉDITO PRESUPUESTARIO REFERIDA AL SERVICIO DE TERCERO PARA LA UNIDAD ZONAL ANCASH DEL PROGRAMA TRABAJA PERU</v>
          </cell>
          <cell r="J90" t="str">
            <v xml:space="preserve">UNIDAD GERENCIAL DE ADMINISTRACIÓN
</v>
          </cell>
          <cell r="K90" t="str">
            <v>TORRES LOZANO, CÉSAR AUGUSTO</v>
          </cell>
          <cell r="L90">
            <v>0</v>
          </cell>
          <cell r="M90">
            <v>0</v>
          </cell>
          <cell r="N90">
            <v>0</v>
          </cell>
          <cell r="O90">
            <v>0</v>
          </cell>
        </row>
        <row r="91">
          <cell r="D91" t="str">
            <v>INFORME N° 0661-TP/DE/UGPPME-CFPP</v>
          </cell>
          <cell r="E91" t="str">
            <v>064522-2017</v>
          </cell>
          <cell r="F91" t="str">
            <v>0661-2017-MTPE/24.1.2.1</v>
          </cell>
          <cell r="G91" t="str">
            <v>23/05/2017</v>
          </cell>
          <cell r="H91">
            <v>0</v>
          </cell>
          <cell r="I91" t="str">
            <v xml:space="preserve">CERTIFICACIÓN DE CONTRATACIÓN ADMINISTRATIVA DE SERVICIOS - CAS DE UN (01) PROFESIONAL ESPECIALIZADO EN PROMOCIÓN PARA LA UNIDAD GERENCIAL DE PROMOCIÓN </v>
          </cell>
          <cell r="J91" t="str">
            <v xml:space="preserve">PROGRAMA PARA LA GENERACION DE EMPLEO SOCIAL INCLUSIVO "TRABAJA PERU"
</v>
          </cell>
          <cell r="K91" t="str">
            <v>TORRES LOZANO, CÉSAR AUGUSTO</v>
          </cell>
          <cell r="L91">
            <v>0</v>
          </cell>
          <cell r="M91">
            <v>0</v>
          </cell>
          <cell r="N91">
            <v>0</v>
          </cell>
          <cell r="O91">
            <v>0</v>
          </cell>
        </row>
        <row r="92">
          <cell r="D92" t="str">
            <v>INFORME N° 0662-TP/DE/UGPPME-CFPP</v>
          </cell>
          <cell r="E92" t="str">
            <v>072165-2017</v>
          </cell>
          <cell r="F92" t="str">
            <v>0662-2017-MTPE/24.1.2.1</v>
          </cell>
          <cell r="G92" t="str">
            <v>23/05/2017</v>
          </cell>
          <cell r="H92">
            <v>0</v>
          </cell>
          <cell r="I92" t="str">
            <v>REQUERIMIENTO DE CONTRATACIÓN ADMINISTRATIVA DE SERVICIOS - CAS DE UN (01) RESPONSABLE DE PROYECTOS PARA LA UNIDAD ZONAL TUMBES / ANT. HR. 29955-2017-EXT</v>
          </cell>
          <cell r="J92" t="str">
            <v xml:space="preserve">PROGRAMA PARA LA GENERACION DE EMPLEO SOCIAL INCLUSIVO "TRABAJA PERU"
</v>
          </cell>
          <cell r="K92" t="str">
            <v>TORRES LOZANO, CÉSAR AUGUSTO</v>
          </cell>
          <cell r="L92">
            <v>0</v>
          </cell>
          <cell r="M92">
            <v>0</v>
          </cell>
          <cell r="N92">
            <v>0</v>
          </cell>
          <cell r="O92">
            <v>0</v>
          </cell>
        </row>
        <row r="93">
          <cell r="D93" t="str">
            <v>INFORME N° 0663-TP/DE/UGPPME-CFPP</v>
          </cell>
          <cell r="E93" t="str">
            <v>072585-2017</v>
          </cell>
          <cell r="F93" t="str">
            <v>0663-2017-MTPE/24.1.2.1</v>
          </cell>
          <cell r="G93" t="str">
            <v>23/05/2017</v>
          </cell>
          <cell r="H93">
            <v>0</v>
          </cell>
          <cell r="I93" t="str">
            <v>SOLICITUD DE PASAJE AÉREO Y VIÁTICOS PARA LA COMISIÓN DE SERVICIOS A LA CIUDAD DE SAN MARTÍN.</v>
          </cell>
          <cell r="J93" t="str">
            <v xml:space="preserve">UNIDAD GERENCIAL DE ADMINISTRACIÓN
</v>
          </cell>
          <cell r="K93">
            <v>0</v>
          </cell>
          <cell r="L93">
            <v>0</v>
          </cell>
          <cell r="M93">
            <v>0</v>
          </cell>
          <cell r="N93">
            <v>0</v>
          </cell>
          <cell r="O93">
            <v>0</v>
          </cell>
        </row>
        <row r="94">
          <cell r="D94" t="str">
            <v>INFORME N° 0664-TP/DE/UGPPME-CFPP</v>
          </cell>
          <cell r="E94" t="str">
            <v>064609-2017</v>
          </cell>
          <cell r="F94" t="str">
            <v>0664-2017-MTPE/24.1.2.1</v>
          </cell>
          <cell r="G94" t="str">
            <v>23/05/2017</v>
          </cell>
          <cell r="H94">
            <v>0</v>
          </cell>
          <cell r="I94" t="str">
            <v>REMITE REQUERIMIENTO PARA CONTRATACIÓN CAS DE UN RESPONSABLE DE PROYECTOS PARA LA UNIDAD ZONAL VRA</v>
          </cell>
          <cell r="J94" t="str">
            <v xml:space="preserve">PROGRAMA PARA LA GENERACION DE EMPLEO SOCIAL INCLUSIVO "TRABAJA PERU"
</v>
          </cell>
          <cell r="K94">
            <v>0</v>
          </cell>
          <cell r="L94">
            <v>0</v>
          </cell>
          <cell r="M94">
            <v>0</v>
          </cell>
          <cell r="N94">
            <v>0</v>
          </cell>
          <cell r="O94">
            <v>0</v>
          </cell>
        </row>
        <row r="95">
          <cell r="D95" t="str">
            <v>INFORME N° 0665-TP/DE/UGPPME-CFPP</v>
          </cell>
          <cell r="E95" t="str">
            <v>059677-2017</v>
          </cell>
          <cell r="F95" t="str">
            <v>0665-2017-MTPE/24.1.2.1</v>
          </cell>
          <cell r="G95" t="str">
            <v>23/05/2017</v>
          </cell>
          <cell r="H95">
            <v>0</v>
          </cell>
          <cell r="I95" t="str">
            <v>SOLICITO CONTRATACIÓN ADMINISTRATIVA DE SERVICIOS DE 01 RESPONSABLE DE PROYECTOS PARA LA UNIDAD ZONAL DE MADRE DE DIOS</v>
          </cell>
          <cell r="J95" t="str">
            <v xml:space="preserve">PROGRAMA PARA LA GENERACION DE EMPLEO SOCIAL INCLUSIVO "TRABAJA PERU"
</v>
          </cell>
          <cell r="K95">
            <v>0</v>
          </cell>
          <cell r="L95">
            <v>0</v>
          </cell>
          <cell r="M95">
            <v>0</v>
          </cell>
          <cell r="N95">
            <v>0</v>
          </cell>
          <cell r="O95">
            <v>0</v>
          </cell>
        </row>
        <row r="96">
          <cell r="D96" t="str">
            <v>INFORME N° 0666-TP/DE/UGPPME-CFPP</v>
          </cell>
          <cell r="E96" t="str">
            <v>064370-2017</v>
          </cell>
          <cell r="F96" t="str">
            <v>0666-2017-MTPE/24.1.2.1</v>
          </cell>
          <cell r="G96" t="str">
            <v>23/05/2017</v>
          </cell>
          <cell r="H96">
            <v>0</v>
          </cell>
          <cell r="I96" t="str">
            <v>REQUERIMIENTO DE CONVOCATORIA PARA PROCESO CAS</v>
          </cell>
          <cell r="J96" t="str">
            <v xml:space="preserve">PROGRAMA PARA LA GENERACION DE EMPLEO SOCIAL INCLUSIVO "TRABAJA PERU"
</v>
          </cell>
          <cell r="K96">
            <v>0</v>
          </cell>
          <cell r="L96">
            <v>0</v>
          </cell>
          <cell r="M96">
            <v>0</v>
          </cell>
          <cell r="N96">
            <v>0</v>
          </cell>
          <cell r="O96">
            <v>0</v>
          </cell>
        </row>
        <row r="97">
          <cell r="D97" t="str">
            <v>INFORME N° 0667-TP/DE/UGPPME-CFPP</v>
          </cell>
          <cell r="E97" t="str">
            <v>063550-2017</v>
          </cell>
          <cell r="F97" t="str">
            <v>0667-2017-MTPE/24.1.2.1</v>
          </cell>
          <cell r="G97" t="str">
            <v>23/05/2017</v>
          </cell>
          <cell r="H97">
            <v>0</v>
          </cell>
          <cell r="I97" t="str">
            <v>REQUERIMIENTO DE CONTRATACIÓN ADMINISTRATIVA DE SERVICIO DE UN (01) RESPONSABLE DE PROMOCIÓN</v>
          </cell>
          <cell r="J97" t="str">
            <v xml:space="preserve">PROGRAMA PARA LA GENERACION DE EMPLEO SOCIAL INCLUSIVO "TRABAJA PERU"
</v>
          </cell>
          <cell r="K97">
            <v>0</v>
          </cell>
          <cell r="L97">
            <v>0</v>
          </cell>
          <cell r="M97">
            <v>0</v>
          </cell>
          <cell r="N97">
            <v>0</v>
          </cell>
          <cell r="O97">
            <v>0</v>
          </cell>
        </row>
        <row r="98">
          <cell r="D98" t="str">
            <v>INFORME N° 0668-TP/DE/UGPPME-CFPP</v>
          </cell>
          <cell r="E98" t="str">
            <v>072060-2017</v>
          </cell>
          <cell r="F98" t="str">
            <v>0668-2017-MTPE/24.1.2.1</v>
          </cell>
          <cell r="G98" t="str">
            <v>23/05/2017</v>
          </cell>
          <cell r="H98">
            <v>0</v>
          </cell>
          <cell r="I98" t="str">
            <v>REQUERIMIENTO DE CONTRATACIÓN ADMINISTRATIVA DE SERVICIOS - CAS DE UN (01) CHOFER PARA LA UNIDAD ZONAL HUANCAVELICA</v>
          </cell>
          <cell r="J98" t="str">
            <v xml:space="preserve">PROGRAMA PARA LA GENERACION DE EMPLEO SOCIAL INCLUSIVO "TRABAJA PERU"
</v>
          </cell>
          <cell r="K98">
            <v>0</v>
          </cell>
          <cell r="L98">
            <v>0</v>
          </cell>
          <cell r="M98">
            <v>0</v>
          </cell>
          <cell r="N98">
            <v>0</v>
          </cell>
          <cell r="O98">
            <v>0</v>
          </cell>
        </row>
        <row r="99">
          <cell r="D99" t="str">
            <v>INFORME N° 0669-TP/DE/UGPPME-CFPP</v>
          </cell>
          <cell r="E99" t="str">
            <v>060832-2017</v>
          </cell>
          <cell r="F99" t="str">
            <v>0669-2017-MTPE/24.1.2.1</v>
          </cell>
          <cell r="G99" t="str">
            <v>23/05/2017</v>
          </cell>
          <cell r="H99">
            <v>0</v>
          </cell>
          <cell r="I99" t="str">
            <v>REQUERIMIENTO CONTRATACIÓN ADMINISTRATIVA DE SERVICIOS - CAS DE UN (01) JEFE ZONAL DE ANCASH</v>
          </cell>
          <cell r="J99" t="str">
            <v xml:space="preserve">PROGRAMA PARA LA GENERACION DE EMPLEO SOCIAL INCLUSIVO "TRABAJA PERU"
</v>
          </cell>
          <cell r="K99">
            <v>0</v>
          </cell>
          <cell r="L99">
            <v>0</v>
          </cell>
          <cell r="M99">
            <v>0</v>
          </cell>
          <cell r="N99">
            <v>0</v>
          </cell>
          <cell r="O99">
            <v>0</v>
          </cell>
        </row>
        <row r="100">
          <cell r="D100" t="str">
            <v>INFORME N° 0670-TP/DE/UGPPME-CFPP</v>
          </cell>
          <cell r="E100" t="str">
            <v>061954-2017</v>
          </cell>
          <cell r="F100" t="str">
            <v>0670-2017-MTPE/24.1.2.1</v>
          </cell>
          <cell r="G100" t="str">
            <v>23/05/2017</v>
          </cell>
          <cell r="H100">
            <v>0</v>
          </cell>
          <cell r="I100" t="str">
            <v>REQUERIMIENTO DE CONTRATACIÓN ADMINISTRATIVA DE SERVICIOS - CAS DE UN (01) RESPONSABLE DE PROYECTOS PARA LA UNIDAD ZONAL AMAZONAS</v>
          </cell>
          <cell r="J100" t="str">
            <v xml:space="preserve">PROGRAMA PARA LA GENERACION DE EMPLEO SOCIAL INCLUSIVO "TRABAJA PERU"
</v>
          </cell>
          <cell r="K100">
            <v>0</v>
          </cell>
          <cell r="L100">
            <v>0</v>
          </cell>
          <cell r="M100">
            <v>0</v>
          </cell>
          <cell r="N100">
            <v>0</v>
          </cell>
          <cell r="O100">
            <v>0</v>
          </cell>
        </row>
        <row r="101">
          <cell r="D101" t="str">
            <v>INFORME N° 0671-TP/DE/UGPPME-CFPP</v>
          </cell>
          <cell r="E101" t="str">
            <v>060124-2017</v>
          </cell>
          <cell r="F101" t="str">
            <v>0671-2017-MTPE/24.1.2.1</v>
          </cell>
          <cell r="G101" t="str">
            <v>23/05/2017</v>
          </cell>
          <cell r="H101">
            <v>0</v>
          </cell>
          <cell r="I101" t="str">
            <v>CERTIFICACIÓN DE CRÉDITO PRESUPUESTARIO REFERIDA AL SERVICIO DE TERCEROS PARA LA UNIDAD REVERENCIAL DE PROMOCIÓN</v>
          </cell>
          <cell r="J101" t="str">
            <v xml:space="preserve">UNIDAD GERENCIAL DE ADMINISTRACIÓN
</v>
          </cell>
          <cell r="K101">
            <v>0</v>
          </cell>
          <cell r="L101">
            <v>0</v>
          </cell>
          <cell r="M101">
            <v>0</v>
          </cell>
          <cell r="N101">
            <v>0</v>
          </cell>
          <cell r="O101">
            <v>0</v>
          </cell>
        </row>
        <row r="102">
          <cell r="D102" t="str">
            <v>INFORME N° 0672-TP/DE/UGPPME-CFPP</v>
          </cell>
          <cell r="E102" t="str">
            <v>063361-2017</v>
          </cell>
          <cell r="F102" t="str">
            <v>0672-2017-MTPE/24.1.2.1</v>
          </cell>
          <cell r="G102" t="str">
            <v>23/05/2017</v>
          </cell>
          <cell r="H102">
            <v>0</v>
          </cell>
          <cell r="I102" t="str">
            <v>CERTIFICACIÓN DE CRÉDITO PRESUPUESTARIO REFERIDA A LA CONTRATACIÓN POR LA MODALIDAD DE SERVICIOS DE TERCEROS DE UN (01) PROFESIONAL PARA LA UNIDAD GERENCIAL DE PROMOCIÓN</v>
          </cell>
          <cell r="J102" t="str">
            <v xml:space="preserve">UNIDAD GERENCIAL DE ADMINISTRACIÓN
</v>
          </cell>
          <cell r="K102">
            <v>0</v>
          </cell>
          <cell r="L102">
            <v>0</v>
          </cell>
          <cell r="M102">
            <v>0</v>
          </cell>
          <cell r="N102">
            <v>0</v>
          </cell>
          <cell r="O102">
            <v>0</v>
          </cell>
        </row>
        <row r="103">
          <cell r="D103" t="str">
            <v>INFORME N° 0673-TP/DE/UGPPME-CFPP</v>
          </cell>
          <cell r="E103" t="str">
            <v>070867-2017</v>
          </cell>
          <cell r="F103" t="str">
            <v>0673-2017-MTPE/24.1.2.1</v>
          </cell>
          <cell r="G103" t="str">
            <v>23/05/2017</v>
          </cell>
          <cell r="H103">
            <v>0</v>
          </cell>
          <cell r="I103" t="str">
            <v>CERTIFICACIÓN DE CRÉDITO PRESUPUESTARIO REFERIDA A LA  CONTRATACIÓN DE SERVICIO DE TERCERO PARA LA UNIDAD GERENCIAL DE ADMINISTRACIÓN</v>
          </cell>
          <cell r="J103" t="str">
            <v xml:space="preserve">UNIDAD GERENCIAL DE ADMINISTRACIÓN
</v>
          </cell>
          <cell r="K103">
            <v>0</v>
          </cell>
          <cell r="L103">
            <v>0</v>
          </cell>
          <cell r="M103">
            <v>0</v>
          </cell>
          <cell r="N103">
            <v>0</v>
          </cell>
          <cell r="O103">
            <v>0</v>
          </cell>
        </row>
        <row r="104">
          <cell r="D104" t="str">
            <v>INFORME N° 0674-TP/DE/UGPPME-CFPP</v>
          </cell>
          <cell r="E104" t="str">
            <v>064090-2017</v>
          </cell>
          <cell r="F104" t="str">
            <v>0674-2017-MTPE/24.1.2.1</v>
          </cell>
          <cell r="G104" t="str">
            <v>23/05/2017</v>
          </cell>
          <cell r="H104">
            <v>0</v>
          </cell>
          <cell r="I104" t="str">
            <v>CERTIFICACIÓN DE CRÉDITO PRESUPUESTARIO REFERIDA AL SERVICIO POR TERCERO DE UGPROM</v>
          </cell>
          <cell r="J104" t="str">
            <v xml:space="preserve">UNIDAD GERENCIAL DE ADMINISTRACIÓN
</v>
          </cell>
          <cell r="K104">
            <v>0</v>
          </cell>
          <cell r="L104">
            <v>0</v>
          </cell>
          <cell r="M104">
            <v>0</v>
          </cell>
          <cell r="N104">
            <v>0</v>
          </cell>
          <cell r="O104">
            <v>0</v>
          </cell>
        </row>
        <row r="105">
          <cell r="D105" t="str">
            <v>INFORME N° 0675-TP/DE/UGPPME-CFPP</v>
          </cell>
          <cell r="E105" t="str">
            <v>067126-2017</v>
          </cell>
          <cell r="F105" t="str">
            <v>0675-2017-MTPE/24.1.2.1</v>
          </cell>
          <cell r="G105" t="str">
            <v>23/05/2017</v>
          </cell>
          <cell r="H105">
            <v>0</v>
          </cell>
          <cell r="I105" t="str">
            <v>CERTIFICACIÓN DE CRÉDITO PRESUPUESTARIO PARA CONTRATACIÓN DE SERVICIO DE TERCERO DE CFC - UGA</v>
          </cell>
          <cell r="J105" t="str">
            <v xml:space="preserve">UNIDAD GERENCIAL DE ADMINISTRACIÓN
</v>
          </cell>
          <cell r="K105">
            <v>0</v>
          </cell>
          <cell r="L105">
            <v>0</v>
          </cell>
          <cell r="M105">
            <v>0</v>
          </cell>
          <cell r="N105">
            <v>0</v>
          </cell>
          <cell r="O105">
            <v>0</v>
          </cell>
        </row>
        <row r="106">
          <cell r="D106" t="str">
            <v>INFORME N° 0676-TP/DE/UGPPME-CFPP</v>
          </cell>
          <cell r="E106" t="str">
            <v>058691-2017</v>
          </cell>
          <cell r="F106" t="str">
            <v>0676-2017-MTPE/24.1.2.1</v>
          </cell>
          <cell r="G106" t="str">
            <v>23/05/2017</v>
          </cell>
          <cell r="H106">
            <v>0</v>
          </cell>
          <cell r="I106" t="str">
            <v>CERTIFICACIÓN DE CRÉDITO PRESUPUESTARIO REFERIDA AL SERVICIO TERCERO PARA APOYO A LA GESTIÓN ADMINISTRATIVA</v>
          </cell>
          <cell r="J106" t="str">
            <v xml:space="preserve">UNIDAD GERENCIAL DE ADMINISTRACIÓN
</v>
          </cell>
          <cell r="K106">
            <v>0</v>
          </cell>
          <cell r="L106">
            <v>0</v>
          </cell>
          <cell r="M106">
            <v>0</v>
          </cell>
          <cell r="N106">
            <v>0</v>
          </cell>
          <cell r="O106">
            <v>0</v>
          </cell>
        </row>
        <row r="107">
          <cell r="D107" t="str">
            <v>INFORME N° 0677-TP/DE/UGPPME-CFPP</v>
          </cell>
          <cell r="E107" t="str">
            <v>064494-2017</v>
          </cell>
          <cell r="F107" t="str">
            <v>0677-2017-MTPE/24.1.2.1</v>
          </cell>
          <cell r="G107" t="str">
            <v>24/05/2017</v>
          </cell>
          <cell r="H107">
            <v>0</v>
          </cell>
          <cell r="I107" t="str">
            <v xml:space="preserve">CERTIFICACIÓN DE CRÉDITO PRESUPUESTARIO REFERIDA AL SERVICIO DE TERCERO PARA LA UNIDAD ZONAL PIURA DEL PROGRAMA TRABAJA PERU </v>
          </cell>
          <cell r="J107" t="str">
            <v xml:space="preserve">UNIDAD GERENCIAL DE ADMINISTRACIÓN
</v>
          </cell>
          <cell r="K107" t="str">
            <v>TORRES LOZANO, CÉSAR AUGUSTO</v>
          </cell>
          <cell r="L107">
            <v>0</v>
          </cell>
          <cell r="M107">
            <v>0</v>
          </cell>
          <cell r="N107">
            <v>0</v>
          </cell>
          <cell r="O107">
            <v>0</v>
          </cell>
        </row>
        <row r="108">
          <cell r="D108" t="str">
            <v>INFORME N° 0678-TP/DE/UGPPME-CFPP</v>
          </cell>
          <cell r="E108" t="str">
            <v>063039-2017</v>
          </cell>
          <cell r="F108" t="str">
            <v>0678-2017-MTPE/24.1.2.1</v>
          </cell>
          <cell r="G108" t="str">
            <v>24/05/2017</v>
          </cell>
          <cell r="H108">
            <v>0</v>
          </cell>
          <cell r="I108" t="str">
            <v xml:space="preserve">REQUERIMIENTO DE CONTRATACIÓN ADMINISTRATIVA DE SERVICIOS - CAS DE UN (01) ASESOR II PARA DIRECCIÓN EJECUTIVA </v>
          </cell>
          <cell r="J108" t="str">
            <v xml:space="preserve">PROGRAMA PARA LA GENERACION DE EMPLEO SOCIAL INCLUSIVO "TRABAJA PERU"
</v>
          </cell>
          <cell r="K108" t="str">
            <v>TORRES LOZANO, CÉSAR AUGUSTO</v>
          </cell>
          <cell r="L108">
            <v>0</v>
          </cell>
          <cell r="M108">
            <v>0</v>
          </cell>
          <cell r="N108">
            <v>0</v>
          </cell>
          <cell r="O108">
            <v>0</v>
          </cell>
        </row>
        <row r="109">
          <cell r="D109" t="str">
            <v>INFORME N° 0679-TP/DE/UGPPME-CFPP</v>
          </cell>
          <cell r="E109" t="str">
            <v>072976-2017</v>
          </cell>
          <cell r="F109" t="str">
            <v>0679-2017-MTPE/24.1.2.1</v>
          </cell>
          <cell r="G109" t="str">
            <v>24/05/2017</v>
          </cell>
          <cell r="H109">
            <v>0</v>
          </cell>
          <cell r="I109" t="str">
            <v xml:space="preserve">CERTIFICACIÓN PRESUPUESTAL PARA VIÁTICOS DE LA OFICINA NACIONAL </v>
          </cell>
          <cell r="J109" t="str">
            <v xml:space="preserve">UNIDAD GERENCIAL DE ADMINISTRACIÓN
</v>
          </cell>
          <cell r="K109" t="str">
            <v>TORRES LOZANO, CÉSAR AUGUSTO</v>
          </cell>
          <cell r="L109">
            <v>0</v>
          </cell>
          <cell r="M109">
            <v>0</v>
          </cell>
          <cell r="N109">
            <v>0</v>
          </cell>
          <cell r="O109">
            <v>0</v>
          </cell>
        </row>
        <row r="110">
          <cell r="D110" t="str">
            <v>INFORME N° 0680-TP/DE/UGPPME-CFPP</v>
          </cell>
          <cell r="E110" t="str">
            <v>067964-2017</v>
          </cell>
          <cell r="F110" t="str">
            <v>0680-2017-MTPE/24.1.2.1</v>
          </cell>
          <cell r="G110" t="str">
            <v>24/05/2017</v>
          </cell>
          <cell r="H110">
            <v>0</v>
          </cell>
          <cell r="I110" t="str">
            <v xml:space="preserve">REQUERIMIENTO DE CONTRATACIÓN ADMINISTRATIVA DE SERVICIOS - CAS DE UN (01) ESPECIALISTA EN PROMOCIÓN PARA LA UNIDAD GERENCIAL DE PROMOCIÓN </v>
          </cell>
          <cell r="J110" t="str">
            <v xml:space="preserve">PROGRAMA PARA LA GENERACION DE EMPLEO SOCIAL INCLUSIVO "TRABAJA PERU"
</v>
          </cell>
          <cell r="K110" t="str">
            <v>TORRES LOZANO, CÉSAR AUGUSTO</v>
          </cell>
          <cell r="L110">
            <v>0</v>
          </cell>
          <cell r="M110">
            <v>0</v>
          </cell>
          <cell r="N110">
            <v>0</v>
          </cell>
          <cell r="O110">
            <v>0</v>
          </cell>
        </row>
        <row r="111">
          <cell r="D111" t="str">
            <v>INFORME N° 0681-TP/DE/UGPPME-CFPP</v>
          </cell>
          <cell r="E111" t="str">
            <v>069708-2017</v>
          </cell>
          <cell r="F111" t="str">
            <v>0681-2017-MTPE/24.1.2.1</v>
          </cell>
          <cell r="G111" t="str">
            <v>24/05/2017</v>
          </cell>
          <cell r="H111">
            <v>0</v>
          </cell>
          <cell r="I111" t="str">
            <v xml:space="preserve">REQUERIMIENTO DE CONTRATACIÓN ADMINISTRATIVA DE SERVICIOS - CAS DE UN (01) ESPECIALISTA EN PROMOCIÓN PARA LA UNIDAD GERENCIAL DE PROMOCIÓN </v>
          </cell>
          <cell r="J111" t="str">
            <v xml:space="preserve">PROGRAMA PARA LA GENERACION DE EMPLEO SOCIAL INCLUSIVO "TRABAJA PERU"
</v>
          </cell>
          <cell r="K111" t="str">
            <v>TORRES LOZANO, CÉSAR AUGUSTO</v>
          </cell>
          <cell r="L111">
            <v>0</v>
          </cell>
          <cell r="M111">
            <v>0</v>
          </cell>
          <cell r="N111">
            <v>0</v>
          </cell>
          <cell r="O111">
            <v>0</v>
          </cell>
        </row>
        <row r="112">
          <cell r="D112" t="str">
            <v>INFORME N° 0682-TP/DE/UGPPME-CFPP</v>
          </cell>
          <cell r="E112" t="str">
            <v>069811-2017</v>
          </cell>
          <cell r="F112" t="str">
            <v>0682-2017-MTPE/24.1.2.1</v>
          </cell>
          <cell r="G112" t="str">
            <v>24/05/2017</v>
          </cell>
          <cell r="H112">
            <v>0</v>
          </cell>
          <cell r="I112" t="str">
            <v xml:space="preserve">REQUERIMIENTO DE CONTRATACIÓN ADMINISTRATIVA DE SERVICIOS - CAS DE UN (01) RESPONSABLE DE LA COORDINACIÓN FUNCIONAL DE MONITOREO Y EVALUACIÓN </v>
          </cell>
          <cell r="J112" t="str">
            <v xml:space="preserve">PROGRAMA PARA LA GENERACION DE EMPLEO SOCIAL INCLUSIVO "TRABAJA PERU"
</v>
          </cell>
          <cell r="K112" t="str">
            <v>TORRES LOZANO, CÉSAR AUGUSTO</v>
          </cell>
          <cell r="L112">
            <v>0</v>
          </cell>
          <cell r="M112">
            <v>0</v>
          </cell>
          <cell r="N112">
            <v>0</v>
          </cell>
          <cell r="O112">
            <v>0</v>
          </cell>
        </row>
        <row r="113">
          <cell r="D113" t="str">
            <v>INFORME N° 0683-TP/DE/UGPPME-CFPP</v>
          </cell>
          <cell r="E113" t="str">
            <v>069135-2017</v>
          </cell>
          <cell r="F113" t="str">
            <v>0683-2017-MTPE/24.1.2.1</v>
          </cell>
          <cell r="G113" t="str">
            <v>24/05/2017</v>
          </cell>
          <cell r="H113">
            <v>0</v>
          </cell>
          <cell r="I113" t="str">
            <v>CERTIFICACIÓN DE CRÉDITO PRESUPUESTARIO REFERIDA AL SERVICIO DE TERCERO PARA LA COORDINACIÓN FUNCIONAL DE RECURSOS HUMANOS DEL PROGRAMA</v>
          </cell>
          <cell r="J113" t="str">
            <v xml:space="preserve">UNIDAD GERENCIAL DE ADMINISTRACIÓN
</v>
          </cell>
          <cell r="K113">
            <v>0</v>
          </cell>
          <cell r="L113">
            <v>0</v>
          </cell>
          <cell r="M113">
            <v>0</v>
          </cell>
          <cell r="N113">
            <v>0</v>
          </cell>
          <cell r="O113">
            <v>0</v>
          </cell>
        </row>
        <row r="114">
          <cell r="D114" t="str">
            <v>INFORME N° 0684-TP/DE/UGPPME-CFPP</v>
          </cell>
          <cell r="E114" t="str">
            <v>073795-2017</v>
          </cell>
          <cell r="F114" t="str">
            <v>0684-2017-MTPE/24.1.2.1</v>
          </cell>
          <cell r="G114" t="str">
            <v>24/05/2017</v>
          </cell>
          <cell r="H114">
            <v>0</v>
          </cell>
          <cell r="I114" t="str">
            <v>CERTIFICACIÓN DE CREDITO PRESUPUESTARIO REFERIDA A LA CONTRATACION DE UN SERVICIO DE TERCERO PARA REALIZARACTIVIDADES DE PROMOCION PARA LA UNIDAD ZONAL HUANCAVELICA</v>
          </cell>
          <cell r="J114" t="str">
            <v xml:space="preserve">UNIDAD GERENCIAL DE ADMINISTRACIÓN
</v>
          </cell>
          <cell r="K114">
            <v>0</v>
          </cell>
          <cell r="L114">
            <v>0</v>
          </cell>
          <cell r="M114">
            <v>0</v>
          </cell>
          <cell r="N114">
            <v>0</v>
          </cell>
          <cell r="O114">
            <v>0</v>
          </cell>
        </row>
        <row r="115">
          <cell r="D115" t="str">
            <v>INFORME N° 0685-TP/DE/UGPPME-CFPP</v>
          </cell>
          <cell r="E115" t="str">
            <v>066757-2017</v>
          </cell>
          <cell r="F115" t="str">
            <v>0685-2017-MTPE/24.1.2.1</v>
          </cell>
          <cell r="G115" t="str">
            <v>24/05/2017</v>
          </cell>
          <cell r="H115">
            <v>0</v>
          </cell>
          <cell r="I115" t="str">
            <v>CERTIFICACIÓN DE CRÉDITO PRESUPUESTARIO REFERIDA A  LA CONTRATACIÓN DE 01 ABOGADA POR SERVICIO DE TERCEROS</v>
          </cell>
          <cell r="J115" t="str">
            <v xml:space="preserve">UNIDAD GERENCIAL DE ADMINISTRACIÓN
</v>
          </cell>
          <cell r="K115">
            <v>0</v>
          </cell>
          <cell r="L115">
            <v>0</v>
          </cell>
          <cell r="M115">
            <v>0</v>
          </cell>
          <cell r="N115">
            <v>0</v>
          </cell>
          <cell r="O115">
            <v>0</v>
          </cell>
        </row>
        <row r="116">
          <cell r="D116" t="str">
            <v>INFORME N° 0686-TP/DE/UGPPME-CFPP</v>
          </cell>
          <cell r="E116" t="str">
            <v>066417-2017</v>
          </cell>
          <cell r="F116" t="str">
            <v>0686-2017-MTPE/24.1.2.1</v>
          </cell>
          <cell r="G116" t="str">
            <v>24/05/2017</v>
          </cell>
          <cell r="H116">
            <v>0</v>
          </cell>
          <cell r="I116" t="str">
            <v>CERTIFICACIÓN DE CRÉDITO PRESUPUESTARIO REFERIDA  A CONTRATACIÓN DE UN (01) SERVICIO DE TERCEROS</v>
          </cell>
          <cell r="J116" t="str">
            <v xml:space="preserve">UNIDAD GERENCIAL DE ADMINISTRACIÓN
</v>
          </cell>
          <cell r="K116">
            <v>0</v>
          </cell>
          <cell r="L116">
            <v>0</v>
          </cell>
          <cell r="M116">
            <v>0</v>
          </cell>
          <cell r="N116">
            <v>0</v>
          </cell>
          <cell r="O116">
            <v>0</v>
          </cell>
        </row>
        <row r="117">
          <cell r="D117" t="str">
            <v>INFORME N° 0687-TP/DE/UGPPME-CFPP</v>
          </cell>
          <cell r="E117" t="str">
            <v>074409-2017</v>
          </cell>
          <cell r="F117" t="str">
            <v>0687-2017-MTPE/24.1.2.1</v>
          </cell>
          <cell r="G117" t="str">
            <v>24/05/2017</v>
          </cell>
          <cell r="H117">
            <v>0</v>
          </cell>
          <cell r="I117" t="str">
            <v>CERTIFICACIÓN DE CRÉDITO PRESUPUESTARIO REFERIDA A LA ASIGNACIÓN DE VIÁTICOS PARA LA OFICINA NACIONAL</v>
          </cell>
          <cell r="J117" t="str">
            <v xml:space="preserve">UNIDAD GERENCIAL DE ADMINISTRACIÓN
</v>
          </cell>
          <cell r="K117">
            <v>0</v>
          </cell>
          <cell r="L117">
            <v>0</v>
          </cell>
          <cell r="M117">
            <v>0</v>
          </cell>
          <cell r="N117">
            <v>0</v>
          </cell>
          <cell r="O117">
            <v>0</v>
          </cell>
        </row>
        <row r="118">
          <cell r="D118" t="str">
            <v>INFORME N° 0688-TP/DE/UGPPME-CFPP</v>
          </cell>
          <cell r="E118" t="str">
            <v>068128-2017</v>
          </cell>
          <cell r="F118" t="str">
            <v>0688-2017-MTPE/24.1.2.1</v>
          </cell>
          <cell r="G118" t="str">
            <v>25/05/2017</v>
          </cell>
          <cell r="H118">
            <v>0</v>
          </cell>
          <cell r="I118" t="str">
            <v>DEMANDA ADICIONAL DE RECURSOS PARA EL PRESUPUESTO DEL EJERCICIO FISCAL 2017 DE LA UE: 05 PROGRAMA PARA LA GENERACIÓN DE EMPLEO SOCIAL INCLUSIVO ¿TRABAJA PERÚ¿</v>
          </cell>
          <cell r="J118" t="str">
            <v xml:space="preserve">UNIDAD GERENCIAL DE ASESORÍA LEGAL
</v>
          </cell>
          <cell r="K118">
            <v>0</v>
          </cell>
          <cell r="L118">
            <v>0</v>
          </cell>
          <cell r="M118">
            <v>0</v>
          </cell>
          <cell r="N118">
            <v>0</v>
          </cell>
          <cell r="O118">
            <v>0</v>
          </cell>
        </row>
        <row r="119">
          <cell r="D119" t="str">
            <v>INFORME N° 0689-TP/DE/UGPPME-CFPP</v>
          </cell>
          <cell r="E119" t="str">
            <v>073620-2017</v>
          </cell>
          <cell r="F119" t="str">
            <v>0689-2017-MTPE/24.1.2.1</v>
          </cell>
          <cell r="G119" t="str">
            <v>25/05/2017</v>
          </cell>
          <cell r="H119">
            <v>0</v>
          </cell>
          <cell r="I119" t="str">
            <v>CERTIFICACIÓN DE CRÉDITO PRESUPUESTARIO REFERIDA A LA  COMPRA DE PASAJES AÉREOS Y OTORGAMIENTO DE VIÁTICOS</v>
          </cell>
          <cell r="J119" t="str">
            <v xml:space="preserve">UNIDAD GERENCIAL DE ADMINISTRACIÓN
</v>
          </cell>
          <cell r="K119">
            <v>0</v>
          </cell>
          <cell r="L119">
            <v>0</v>
          </cell>
          <cell r="M119">
            <v>0</v>
          </cell>
          <cell r="N119">
            <v>0</v>
          </cell>
          <cell r="O119">
            <v>0</v>
          </cell>
        </row>
        <row r="120">
          <cell r="D120" t="str">
            <v>INFORME N° 0690-TP/DE/UGPPME-CFPP</v>
          </cell>
          <cell r="E120" t="str">
            <v>057900-2017</v>
          </cell>
          <cell r="F120" t="str">
            <v>0690-2017-MTPE/24.1.2.1</v>
          </cell>
          <cell r="G120" t="str">
            <v>25/05/2017</v>
          </cell>
          <cell r="H120">
            <v>0</v>
          </cell>
          <cell r="I120" t="str">
            <v>REQUERIMIENTO DE CONTRATACIÓN DE SERVICIO DE UN (01) PROFESIONAL PARA EL REGISTRO, REVISIÓN Y ACTUALIZACIÓN DE LOS PROYECTOS DE ACCIÓN DE CONTINGENCIA Y ACTIVIDADES DE INTERVENCIÓN INMEDIATA DEL PROGRAMA TRABAJA PERÚ-UNIDAD ZONAL DE HUARAZ.</v>
          </cell>
          <cell r="J120" t="str">
            <v xml:space="preserve">UNIDAD GERENCIAL DE ADMINISTRACIÓN
</v>
          </cell>
          <cell r="K120" t="str">
            <v>TORRES LOZANO, CÉSAR AUGUSTO</v>
          </cell>
          <cell r="L120">
            <v>0</v>
          </cell>
          <cell r="M120">
            <v>0</v>
          </cell>
          <cell r="N120">
            <v>0</v>
          </cell>
          <cell r="O120">
            <v>0</v>
          </cell>
        </row>
        <row r="121">
          <cell r="D121" t="str">
            <v>INFORME N° 0691-TP/DE/UGPPME-CFPP</v>
          </cell>
          <cell r="E121" t="str">
            <v>060531-2017</v>
          </cell>
          <cell r="F121" t="str">
            <v>0691-2017-MTPE/24.1.2.1</v>
          </cell>
          <cell r="G121" t="str">
            <v>25/05/2017</v>
          </cell>
          <cell r="H121">
            <v>0</v>
          </cell>
          <cell r="I121" t="str">
            <v xml:space="preserve">CREDITO PRESUPUESTARIO REFERIDA A LA CONTRATACION DE SERVICIO DE LIMPIEZA REQUERIDO POR LA UNIDAD ZONAL HUANCAVELICA </v>
          </cell>
          <cell r="J121" t="str">
            <v xml:space="preserve">UNIDAD GERENCIAL DE ADMINISTRACIÓN
</v>
          </cell>
          <cell r="K121" t="str">
            <v>TORRES LOZANO, CÉSAR AUGUSTO</v>
          </cell>
          <cell r="L121">
            <v>0</v>
          </cell>
          <cell r="M121">
            <v>0</v>
          </cell>
          <cell r="N121">
            <v>0</v>
          </cell>
          <cell r="O121">
            <v>0</v>
          </cell>
        </row>
        <row r="122">
          <cell r="D122" t="str">
            <v>INFORME N° 0692-TP/DE/UGPPME-CFPP</v>
          </cell>
          <cell r="E122" t="str">
            <v>059626-2017</v>
          </cell>
          <cell r="F122" t="str">
            <v>0692-2017-MTPE/24.1.2.1</v>
          </cell>
          <cell r="G122" t="str">
            <v>25/05/2017</v>
          </cell>
          <cell r="H122">
            <v>0</v>
          </cell>
          <cell r="I122" t="str">
            <v xml:space="preserve">CREDITO PRESUPUESTARIO REFERIDA A LA CONTRATACION DE SERVICIO DE LIMPIEZA REQUERIDO POR LA UNIDAD ZONAL PIURA </v>
          </cell>
          <cell r="J122" t="str">
            <v xml:space="preserve">UNIDAD GERENCIAL DE ADMINISTRACIÓN
</v>
          </cell>
          <cell r="K122" t="str">
            <v>TORRES LOZANO, CÉSAR AUGUSTO</v>
          </cell>
          <cell r="L122">
            <v>0</v>
          </cell>
          <cell r="M122">
            <v>0</v>
          </cell>
          <cell r="N122">
            <v>0</v>
          </cell>
          <cell r="O122">
            <v>0</v>
          </cell>
        </row>
        <row r="123">
          <cell r="D123" t="str">
            <v>INFORME N° 0693-TP/DE/UGPPME-CFPP</v>
          </cell>
          <cell r="E123" t="str">
            <v>073525-2017</v>
          </cell>
          <cell r="F123" t="str">
            <v>0693-2017-MTPE/24.1.2.1</v>
          </cell>
          <cell r="G123" t="str">
            <v>25/05/2017</v>
          </cell>
          <cell r="H123">
            <v>0</v>
          </cell>
          <cell r="I123" t="str">
            <v xml:space="preserve"> CREDITO PRESUPUESTARIO REFERIDA A LA CONTRATACION DE SERVICIO DE LIMPIEZA REQUERIDO POR LA UNIDAD ZONAL HUANUCO</v>
          </cell>
          <cell r="J123" t="str">
            <v xml:space="preserve">UNIDAD GERENCIAL DE ADMINISTRACIÓN
</v>
          </cell>
          <cell r="K123" t="str">
            <v>TORRES LOZANO, CÉSAR AUGUSTO</v>
          </cell>
          <cell r="L123">
            <v>0</v>
          </cell>
          <cell r="M123">
            <v>0</v>
          </cell>
          <cell r="N123">
            <v>0</v>
          </cell>
          <cell r="O123">
            <v>0</v>
          </cell>
        </row>
        <row r="124">
          <cell r="D124" t="str">
            <v>INFORME N° 0694-TP/DE/UGPPME-CFPP</v>
          </cell>
          <cell r="E124" t="str">
            <v>066812-2017</v>
          </cell>
          <cell r="F124" t="str">
            <v>0694-2017-MTPE/24.1.2.1</v>
          </cell>
          <cell r="G124" t="str">
            <v>25/05/2017</v>
          </cell>
          <cell r="H124">
            <v>0</v>
          </cell>
          <cell r="I124" t="str">
            <v>CREDITO PRESUPUESTARIO REFERIDA AL SERVICIO DE TERCERO PARA LA UNIDAD GERENCIAL DEL PROGRAMA TRABAJA PERU</v>
          </cell>
          <cell r="J124" t="str">
            <v xml:space="preserve">UNIDAD GERENCIAL DE ADMINISTRACIÓN
</v>
          </cell>
          <cell r="K124" t="str">
            <v>TORRES LOZANO, CÉSAR AUGUSTO</v>
          </cell>
          <cell r="L124">
            <v>0</v>
          </cell>
          <cell r="M124">
            <v>0</v>
          </cell>
          <cell r="N124">
            <v>0</v>
          </cell>
          <cell r="O124">
            <v>0</v>
          </cell>
        </row>
        <row r="125">
          <cell r="D125" t="str">
            <v>INFORME N° 0695-TP/DE/UGPPME-CFPP</v>
          </cell>
          <cell r="E125" t="str">
            <v>074424-2017</v>
          </cell>
          <cell r="F125" t="str">
            <v>0695-2017-MTPE/24.1.2.1</v>
          </cell>
          <cell r="G125" t="str">
            <v>25/05/2017</v>
          </cell>
          <cell r="H125">
            <v>0</v>
          </cell>
          <cell r="I125" t="str">
            <v>CERTIFICACIÓN DE CRÉDITO PRESUPUESTARIO 2017 Y  PREVISIÓN 2018 REFERIDA A LA CONTRATACION DEL SERVICIO DE SEGURIDAD Y VIGILANCIA PARA LA UNIDAD ZONAL AYACUCHO DEL PROGRAMA TRABAJA PERU PARA SER INCLUIDO AL PAC 2017</v>
          </cell>
          <cell r="J125" t="str">
            <v xml:space="preserve">UNIDAD GERENCIAL DE ADMINISTRACIÓN
</v>
          </cell>
          <cell r="K125">
            <v>0</v>
          </cell>
          <cell r="L125">
            <v>0</v>
          </cell>
          <cell r="M125">
            <v>0</v>
          </cell>
          <cell r="N125">
            <v>0</v>
          </cell>
          <cell r="O125">
            <v>0</v>
          </cell>
        </row>
        <row r="126">
          <cell r="D126" t="str">
            <v>INFORME N° 0696-TP/DE/UGPPME-CFPP</v>
          </cell>
          <cell r="E126" t="str">
            <v>074423-2017</v>
          </cell>
          <cell r="F126" t="str">
            <v>0696-2017-MTPE/24.1.2.1</v>
          </cell>
          <cell r="G126" t="str">
            <v>25/05/2017</v>
          </cell>
          <cell r="H126">
            <v>0</v>
          </cell>
          <cell r="I126" t="str">
            <v>CERTIFICACIÓN DE CRÉDITO PRESUPUESTARIO 2017 Y REVISIÓN 2018 REFERIDA A LA CONTRATACION DEL SERVICIO DE SEGURIDAD Y VIGILANCIA PARA LA UNIDAD ZONAL APURIMAC DEL PROGRAMA PARA LA GENERACION DE EMPLEO SOCIAL INCLUSIVO TRABAJA PERU PARA SER INCLUIDO AL PAC 2017</v>
          </cell>
          <cell r="J126" t="str">
            <v xml:space="preserve">UNIDAD GERENCIAL DE ADMINISTRACIÓN
</v>
          </cell>
          <cell r="K126">
            <v>0</v>
          </cell>
          <cell r="L126">
            <v>0</v>
          </cell>
          <cell r="M126">
            <v>0</v>
          </cell>
          <cell r="N126">
            <v>0</v>
          </cell>
          <cell r="O126">
            <v>0</v>
          </cell>
        </row>
        <row r="127">
          <cell r="D127" t="str">
            <v>INFORME N° 0697-TP/DE/UGPPME-CFPP</v>
          </cell>
          <cell r="E127" t="str">
            <v>060233-2017</v>
          </cell>
          <cell r="F127" t="str">
            <v>0697-2017-MTPE/24.1.2.1</v>
          </cell>
          <cell r="G127" t="str">
            <v>25/05/2017</v>
          </cell>
          <cell r="H127">
            <v>0</v>
          </cell>
          <cell r="I127" t="str">
            <v xml:space="preserve">CERTIFICACIÓN DE CREDITO PRESUPUESTARIO REFERIDA A LA ADQUISICION DE 01 UNIDAD DE LAMINA DE ACRILICO PARA LA UNIDAD GERENCIAL DE PROMOCION DEL PROGRAMA TRABAJA PERU </v>
          </cell>
          <cell r="J127" t="str">
            <v xml:space="preserve">UNIDAD GERENCIAL DE ADMINISTRACIÓN
</v>
          </cell>
          <cell r="K127">
            <v>0</v>
          </cell>
          <cell r="L127">
            <v>0</v>
          </cell>
          <cell r="M127">
            <v>0</v>
          </cell>
          <cell r="N127">
            <v>0</v>
          </cell>
          <cell r="O127">
            <v>0</v>
          </cell>
        </row>
        <row r="128">
          <cell r="D128" t="str">
            <v>INFORME N° 0698-TP/DE/UGPPME-CFPP</v>
          </cell>
          <cell r="E128" t="str">
            <v>066996-2017</v>
          </cell>
          <cell r="F128" t="str">
            <v>0698-2017-MTPE/24.1.2.1</v>
          </cell>
          <cell r="G128" t="str">
            <v>25/05/2017</v>
          </cell>
          <cell r="H128">
            <v>0</v>
          </cell>
          <cell r="I128" t="str">
            <v xml:space="preserve">CERTIFICACIÓN  DE CREDITO PRESUPUESTARIO REFERIDA A LA IMPRESION DE BANNER INSTITUCIONAL PARA LA UNIDAD GERENCIAL DE PROMOCION DEL PROGRAMA TRABAJA PERU </v>
          </cell>
          <cell r="J128" t="str">
            <v xml:space="preserve">UNIDAD GERENCIAL DE ADMINISTRACIÓN
</v>
          </cell>
          <cell r="K128">
            <v>0</v>
          </cell>
          <cell r="L128">
            <v>0</v>
          </cell>
          <cell r="M128">
            <v>0</v>
          </cell>
          <cell r="N128">
            <v>0</v>
          </cell>
          <cell r="O128">
            <v>0</v>
          </cell>
        </row>
        <row r="129">
          <cell r="D129" t="str">
            <v>INFORME N° 0699-TP/DE/UGPPME-CFPP</v>
          </cell>
          <cell r="E129" t="str">
            <v>076025-2017</v>
          </cell>
          <cell r="F129" t="str">
            <v>0699-2017-MTPE/24.1.2.1</v>
          </cell>
          <cell r="G129" t="str">
            <v>26/05/2017</v>
          </cell>
          <cell r="H129">
            <v>0</v>
          </cell>
          <cell r="I129" t="str">
            <v>CERTIFICACIÓN DE CRÉDITO PRESUPUESTARIO REFERIDA A LA ASIGNACIÓN DE VIÁTICOS  POR COMISIÓN DE SERVICIOS PARA REALIZAR LAS FUNCIONES DE JEFE DE LA UNIDAD ZONAL TUMBES</v>
          </cell>
          <cell r="J129" t="str">
            <v xml:space="preserve">UNIDAD GERENCIAL DE ADMINISTRACIÓN
</v>
          </cell>
          <cell r="K129">
            <v>0</v>
          </cell>
          <cell r="L129">
            <v>0</v>
          </cell>
          <cell r="M129">
            <v>0</v>
          </cell>
          <cell r="N129">
            <v>0</v>
          </cell>
          <cell r="O129">
            <v>0</v>
          </cell>
        </row>
        <row r="130">
          <cell r="D130" t="str">
            <v>INFORME N° 0700-TP/DE/UGPPME-CFPP</v>
          </cell>
          <cell r="E130" t="str">
            <v>075617-2017</v>
          </cell>
          <cell r="F130" t="str">
            <v>0700-2017-MTPE/24.1.2.1</v>
          </cell>
          <cell r="G130" t="str">
            <v>26/05/2017</v>
          </cell>
          <cell r="H130">
            <v>0</v>
          </cell>
          <cell r="I130" t="str">
            <v>CERTIFICACIÓN DE CRÉDITO PRESUPUESTARIO REFERIDA A LA ASIGNACIÓN POR COMISIÓN DE SERVICIOS PARA REALIZAR LAS FUNCIONES DE JEFE (E) DE LA UNIDAD ZONAL CAJAMARCA.</v>
          </cell>
          <cell r="J130" t="str">
            <v xml:space="preserve">UNIDAD GERENCIAL DE ADMINISTRACIÓN
</v>
          </cell>
          <cell r="K130">
            <v>0</v>
          </cell>
          <cell r="L130">
            <v>0</v>
          </cell>
          <cell r="M130">
            <v>0</v>
          </cell>
          <cell r="N130">
            <v>0</v>
          </cell>
          <cell r="O130">
            <v>0</v>
          </cell>
        </row>
        <row r="131">
          <cell r="D131" t="str">
            <v>INFORME N° 0701-TP/DE/UGPPME-CFPP</v>
          </cell>
          <cell r="E131" t="str">
            <v>062220-2017</v>
          </cell>
          <cell r="F131" t="str">
            <v>0701-2017-MTPE/24.1.2.1</v>
          </cell>
          <cell r="G131" t="str">
            <v>26/05/2017</v>
          </cell>
          <cell r="H131">
            <v>0</v>
          </cell>
          <cell r="I131" t="str">
            <v>REBAJA Y AMPLIACIÓN  DEL CCP N° 27 -2017</v>
          </cell>
          <cell r="J131" t="str">
            <v xml:space="preserve">UNIDAD GERENCIAL DE ADMINISTRACIÓN
</v>
          </cell>
          <cell r="K131">
            <v>0</v>
          </cell>
          <cell r="L131">
            <v>0</v>
          </cell>
          <cell r="M131">
            <v>0</v>
          </cell>
          <cell r="N131">
            <v>0</v>
          </cell>
          <cell r="O131">
            <v>0</v>
          </cell>
        </row>
        <row r="132">
          <cell r="D132" t="str">
            <v>INFORME N° 0702-TP/DE/UGPPME-CFPP</v>
          </cell>
          <cell r="E132" t="str">
            <v>075816-2017</v>
          </cell>
          <cell r="F132" t="str">
            <v>0702-2017-MTPE/24.1.2.1</v>
          </cell>
          <cell r="G132" t="str">
            <v>26/05/2017</v>
          </cell>
          <cell r="H132">
            <v>0</v>
          </cell>
          <cell r="I132" t="str">
            <v>CERTIFICACIÓN DE CRÉDITO PRESUPUESTARIO REFERIDA A LA ADQUISISCIÓN DE ÚTILES DE OFICINA AÑO 2017 - MODALIDAD ACUERDO MARCO</v>
          </cell>
          <cell r="J132" t="str">
            <v xml:space="preserve">UNIDAD GERENCIAL DE ADMINISTRACIÓN
</v>
          </cell>
          <cell r="K132">
            <v>0</v>
          </cell>
          <cell r="L132">
            <v>0</v>
          </cell>
          <cell r="M132">
            <v>0</v>
          </cell>
          <cell r="N132">
            <v>0</v>
          </cell>
          <cell r="O132">
            <v>0</v>
          </cell>
        </row>
        <row r="133">
          <cell r="D133" t="str">
            <v>INFORME N° 0703-TP/DE/UGPPME-CFPP</v>
          </cell>
          <cell r="E133" t="str">
            <v>074069-2017</v>
          </cell>
          <cell r="F133" t="str">
            <v>0703-2017-MTPE/24.1.2.1</v>
          </cell>
          <cell r="G133" t="str">
            <v>26/05/2017</v>
          </cell>
          <cell r="H133">
            <v>0</v>
          </cell>
          <cell r="I133" t="str">
            <v xml:space="preserve">CERTIFICACIÓN DE CRÉDITO PRESUPUESTARIO REFERIDA AL SERVICIO DE ALQUILER DE CAMIONETA PARA LA VERIFICACIÓN DE ACTIVIDADES PRIORIZADAS EN LA UNIDAD ZONAL TUMBES </v>
          </cell>
          <cell r="J133" t="str">
            <v xml:space="preserve">UNIDAD GERENCIAL DE ADMINISTRACIÓN
</v>
          </cell>
          <cell r="K133">
            <v>0</v>
          </cell>
          <cell r="L133">
            <v>0</v>
          </cell>
          <cell r="M133">
            <v>0</v>
          </cell>
          <cell r="N133">
            <v>0</v>
          </cell>
          <cell r="O133">
            <v>0</v>
          </cell>
        </row>
        <row r="134">
          <cell r="D134" t="str">
            <v>INFORME N° 0704-TP/DE/UGPPME-CFPP</v>
          </cell>
          <cell r="E134" t="str">
            <v>073677-2017</v>
          </cell>
          <cell r="F134" t="str">
            <v>0704-2017-MTPE/24.1.2.1</v>
          </cell>
          <cell r="G134" t="str">
            <v>29/05/2017</v>
          </cell>
          <cell r="H134">
            <v>0</v>
          </cell>
          <cell r="I134" t="str">
            <v>SOLICITUD DE CERTIFICACIÓN DE CRÉDITO PRESUPUESTAL PARA FINANCIAMIENTO DE ACTIVIDADES DE INTERVENCIÓN INMEDIATA AII ¿ 02</v>
          </cell>
          <cell r="J134" t="str">
            <v xml:space="preserve">PROGRAMA PARA LA GENERACION DE EMPLEO SOCIAL INCLUSIVO "TRABAJA PERU"
</v>
          </cell>
          <cell r="K134">
            <v>0</v>
          </cell>
          <cell r="L134">
            <v>0</v>
          </cell>
          <cell r="M134">
            <v>0</v>
          </cell>
          <cell r="N134">
            <v>0</v>
          </cell>
          <cell r="O134">
            <v>0</v>
          </cell>
        </row>
        <row r="135">
          <cell r="D135" t="str">
            <v>INFORME N° 0705-TP/DE/UGPPME-CFPP</v>
          </cell>
          <cell r="E135" t="str">
            <v>064251-2017</v>
          </cell>
          <cell r="F135" t="str">
            <v>0705-2017-MTPE/24.1.2.1</v>
          </cell>
          <cell r="G135" t="str">
            <v>29/05/2017</v>
          </cell>
          <cell r="H135">
            <v>0</v>
          </cell>
          <cell r="I135" t="str">
            <v>REMITE AVANCE DE EJECUCIÓN DE LAS METAS PRESUPUESTARIAS AL I TRIMESTRE Y LA PROGRAMACIÓN DEL II TRIMESTRE Y II SEMESTRE DE 2017 DEL PROGRAMA ¿TRABAJA PERÚ¿.</v>
          </cell>
          <cell r="J135" t="str">
            <v xml:space="preserve">PROGRAMA PARA LA GENERACION DE EMPLEO SOCIAL INCLUSIVO "TRABAJA PERU"
</v>
          </cell>
          <cell r="K135">
            <v>0</v>
          </cell>
          <cell r="L135">
            <v>0</v>
          </cell>
          <cell r="M135">
            <v>0</v>
          </cell>
          <cell r="N135">
            <v>0</v>
          </cell>
          <cell r="O135">
            <v>0</v>
          </cell>
        </row>
        <row r="136">
          <cell r="D136" t="str">
            <v>INFORME N° 0706-TP/DE/UGPPME-CFPP</v>
          </cell>
          <cell r="E136" t="str">
            <v>075998-2017</v>
          </cell>
          <cell r="F136" t="str">
            <v>0706-2017-MTPE/24.1.2.1</v>
          </cell>
          <cell r="G136" t="str">
            <v>29/05/2017</v>
          </cell>
          <cell r="H136">
            <v>0</v>
          </cell>
          <cell r="I136" t="str">
            <v>NOTA MODIFICATORIA DEL COMPROMISO ANUAL DE CCP N| 027-2017- CON FONDOS DE CAJA CHICA DE LA OFICINA NACIONAL Y UNIDADES ZONALES</v>
          </cell>
          <cell r="J136" t="str">
            <v xml:space="preserve">PROGRAMA PARA LA GENERACION DE EMPLEO SOCIAL INCLUSIVO "TRABAJA PERU"
</v>
          </cell>
          <cell r="K136">
            <v>0</v>
          </cell>
          <cell r="L136">
            <v>0</v>
          </cell>
          <cell r="M136">
            <v>0</v>
          </cell>
          <cell r="N136">
            <v>0</v>
          </cell>
          <cell r="O136">
            <v>0</v>
          </cell>
        </row>
        <row r="137">
          <cell r="D137" t="str">
            <v>INFORME N° 0707-TP/DE/UGPPME-CFPP</v>
          </cell>
          <cell r="E137" t="str">
            <v>072884-2017</v>
          </cell>
          <cell r="F137" t="str">
            <v>0707-2017-MTPE/24.1.2.1</v>
          </cell>
          <cell r="G137" t="str">
            <v>29/05/2017</v>
          </cell>
          <cell r="H137">
            <v>0</v>
          </cell>
          <cell r="I137" t="str">
            <v>CRÉDITO PRESUPUESTARIO REFERIDA AL SERVICIO DE TERCERO PARA LA UNIDAD GERENCIAL DE PLANIFICACION, PRESUPUESTO, MONITOREO Y EVALUACION DEL PROGRAMA TRABAJA PERU</v>
          </cell>
          <cell r="J137" t="str">
            <v xml:space="preserve">UNIDAD GERENCIAL DE ADMINISTRACIÓN
</v>
          </cell>
          <cell r="K137" t="str">
            <v>TORRES LOZANO, CÉSAR AUGUSTO</v>
          </cell>
          <cell r="L137">
            <v>0</v>
          </cell>
          <cell r="M137">
            <v>0</v>
          </cell>
          <cell r="N137">
            <v>0</v>
          </cell>
          <cell r="O137">
            <v>0</v>
          </cell>
        </row>
        <row r="138">
          <cell r="D138" t="str">
            <v>INFORME N° 0708-TP/DE/UGPPME-CFPP</v>
          </cell>
          <cell r="E138" t="str">
            <v>076600-2017</v>
          </cell>
          <cell r="F138" t="str">
            <v>0708-2017-MTPE/24.1.2.1</v>
          </cell>
          <cell r="G138" t="str">
            <v>29/05/2017</v>
          </cell>
          <cell r="H138">
            <v>0</v>
          </cell>
          <cell r="I138" t="str">
            <v>CERTIFICACIÓN DE CREDITO PRESUPUESTARIO REFERIDA A LA ADQUISICION DE TONER PARA IMPRESORA DE LA DIRECCION EJECUTIVA 2017-MODALIDAD PERU COMPRAS</v>
          </cell>
          <cell r="J138" t="str">
            <v xml:space="preserve">UNIDAD GERENCIAL DE ADMINISTRACIÓN
</v>
          </cell>
          <cell r="K138">
            <v>0</v>
          </cell>
          <cell r="L138">
            <v>0</v>
          </cell>
          <cell r="M138">
            <v>0</v>
          </cell>
          <cell r="N138">
            <v>0</v>
          </cell>
          <cell r="O138">
            <v>0</v>
          </cell>
        </row>
        <row r="139">
          <cell r="D139" t="str">
            <v>INFORME N° 0709-TP/DE/UGPPME-CFPP</v>
          </cell>
          <cell r="E139" t="str">
            <v>075475-2017</v>
          </cell>
          <cell r="F139" t="str">
            <v>0709-2017-MTPE/24.1.2.1</v>
          </cell>
          <cell r="G139" t="str">
            <v>29/05/2017</v>
          </cell>
          <cell r="H139">
            <v>0</v>
          </cell>
          <cell r="I139" t="str">
            <v>CERTIFICACIÓN DE CRÉDITO PRESUPUESTARIO REFERIDA A LA CONTRATACION PARA CONTRATACION DE SERVICIO POR TERCERO PAR LA COORDINACION FUNCIONAL DE LOGISTICA DEL PROGRAMA TRABAJA PERU</v>
          </cell>
          <cell r="J139" t="str">
            <v xml:space="preserve">UNIDAD GERENCIAL DE ADMINISTRACIÓN
</v>
          </cell>
          <cell r="K139">
            <v>0</v>
          </cell>
          <cell r="L139">
            <v>0</v>
          </cell>
          <cell r="M139">
            <v>0</v>
          </cell>
          <cell r="N139">
            <v>0</v>
          </cell>
          <cell r="O139">
            <v>0</v>
          </cell>
        </row>
        <row r="140">
          <cell r="D140" t="str">
            <v>INFORME N° 0710-TP/DE/UGPPME-CFPP</v>
          </cell>
          <cell r="E140" t="str">
            <v>073677-2017</v>
          </cell>
          <cell r="F140" t="str">
            <v>0710-2017-MTPE/24.1.2.1</v>
          </cell>
          <cell r="G140" t="str">
            <v>29/05/2017</v>
          </cell>
          <cell r="H140">
            <v>0</v>
          </cell>
          <cell r="I140" t="str">
            <v>CERTIFICACIÓN DE CRÉDITO PRESUPUESTARIO PARA FINANCIAMIENTO DE ACTIVIDADES DE INTERVENCIÓN INMEDIATA AII - 02 EN EL MARCO DEL DECRETO SUPREMO N° 140-2017-EF</v>
          </cell>
          <cell r="J140" t="str">
            <v xml:space="preserve">UNIDAD GERENCIAL DE PROYECTOS
</v>
          </cell>
          <cell r="K140">
            <v>0</v>
          </cell>
          <cell r="L140">
            <v>0</v>
          </cell>
          <cell r="M140">
            <v>0</v>
          </cell>
          <cell r="N140">
            <v>0</v>
          </cell>
          <cell r="O140">
            <v>0</v>
          </cell>
        </row>
        <row r="141">
          <cell r="D141" t="str">
            <v>INFORME N° 0711-TP/DE/UGPPME-CFPP</v>
          </cell>
          <cell r="E141" t="str">
            <v>073098-2017</v>
          </cell>
          <cell r="F141" t="str">
            <v>0711-2017-MTPE/24.1.2.1</v>
          </cell>
          <cell r="G141" t="str">
            <v>29/05/2017</v>
          </cell>
          <cell r="H141">
            <v>0</v>
          </cell>
          <cell r="I141" t="str">
            <v xml:space="preserve">CERTIFICACIÓN DE CRÉDITO PRESUPUESTARIO REFERIDA  A ASIGNACIÓN DE VIÁTICOS </v>
          </cell>
          <cell r="J141" t="str">
            <v xml:space="preserve">UNIDAD GERENCIAL DE ADMINISTRACIÓN
</v>
          </cell>
          <cell r="K141">
            <v>0</v>
          </cell>
          <cell r="L141">
            <v>0</v>
          </cell>
          <cell r="M141">
            <v>0</v>
          </cell>
          <cell r="N141">
            <v>0</v>
          </cell>
          <cell r="O141">
            <v>0</v>
          </cell>
        </row>
        <row r="142">
          <cell r="D142" t="str">
            <v>INFORME N° 0712-TP/DE/UGPPME-CFPP</v>
          </cell>
          <cell r="E142" t="str">
            <v>076337-2017</v>
          </cell>
          <cell r="F142" t="str">
            <v>0712-2017-MTPE/24.1.2.1</v>
          </cell>
          <cell r="G142" t="str">
            <v>29/05/2017</v>
          </cell>
          <cell r="H142">
            <v>0</v>
          </cell>
          <cell r="I142" t="str">
            <v>SOLICITUD DE COMPRA DE PASAJES AÉREOS Y OTORGAMIENTO DE LOS VIÁTICOS</v>
          </cell>
          <cell r="J142" t="str">
            <v xml:space="preserve">UNIDAD GERENCIAL DE ADMINISTRACIÓN
</v>
          </cell>
          <cell r="K142">
            <v>0</v>
          </cell>
          <cell r="L142">
            <v>0</v>
          </cell>
          <cell r="M142">
            <v>0</v>
          </cell>
          <cell r="N142">
            <v>0</v>
          </cell>
          <cell r="O142">
            <v>0</v>
          </cell>
        </row>
        <row r="143">
          <cell r="D143" t="str">
            <v>INFORME N° 0713-TP/DE/UGPPME-CFPP</v>
          </cell>
          <cell r="E143" t="str">
            <v>077088-2017</v>
          </cell>
          <cell r="F143" t="str">
            <v>0713-2017-MTPE/24.1.2.1</v>
          </cell>
          <cell r="G143" t="str">
            <v>29/05/2017</v>
          </cell>
          <cell r="H143">
            <v>0</v>
          </cell>
          <cell r="I143" t="str">
            <v>CERTIFICACIÓN DE CRÉDITO PRESUPUESTARIO REFERIDA A LA COMISIÓN DE SERVICIO PARA REALIZAR LAS FUNCIONES DE JEFE ( E) ZONAL CAJAMARCA</v>
          </cell>
          <cell r="J143" t="str">
            <v xml:space="preserve">UNIDAD GERENCIAL DE ADMINISTRACIÓN
</v>
          </cell>
          <cell r="K143">
            <v>0</v>
          </cell>
          <cell r="L143">
            <v>0</v>
          </cell>
          <cell r="M143">
            <v>0</v>
          </cell>
          <cell r="N143">
            <v>0</v>
          </cell>
          <cell r="O143">
            <v>0</v>
          </cell>
        </row>
        <row r="144">
          <cell r="D144" t="str">
            <v>INFORME N° 0714-TP/DE/UGPPME-CFPP</v>
          </cell>
          <cell r="E144" t="str">
            <v>077270-2017</v>
          </cell>
          <cell r="F144" t="str">
            <v>0714-2017-MTPE/24.1.2.1</v>
          </cell>
          <cell r="G144" t="str">
            <v>30/05/2017</v>
          </cell>
          <cell r="H144">
            <v>0</v>
          </cell>
          <cell r="I144" t="str">
            <v>COMISIÓN DE SERVICIO A LA REGIÓN DE MADRE DE DIOS (PUERTO MALDONADO)</v>
          </cell>
          <cell r="J144" t="str">
            <v xml:space="preserve">UNIDAD GERENCIAL DE ADMINISTRACIÓN
</v>
          </cell>
          <cell r="K144" t="str">
            <v>TORRES LOZANO, CÉSAR AUGUSTO</v>
          </cell>
          <cell r="L144">
            <v>0</v>
          </cell>
          <cell r="M144">
            <v>0</v>
          </cell>
          <cell r="N144">
            <v>0</v>
          </cell>
          <cell r="O144">
            <v>0</v>
          </cell>
        </row>
        <row r="145">
          <cell r="D145" t="str">
            <v>INFORME N° 0715-TP/DE/UGPPME-CFPP</v>
          </cell>
          <cell r="E145" t="str">
            <v>058648-2017</v>
          </cell>
          <cell r="F145" t="str">
            <v>0715-2017-MTPE/24.1.2.1</v>
          </cell>
          <cell r="G145" t="str">
            <v>30/05/2017</v>
          </cell>
          <cell r="H145">
            <v>0</v>
          </cell>
          <cell r="I145" t="str">
            <v>APROBACIÓN PARA LA CONTRATACIÓN DE VERIFICADORES PARA LAS ACTIVIDADES DE INTERVENCIÓN INMEDIATA AII-01</v>
          </cell>
          <cell r="J145" t="str">
            <v xml:space="preserve">UNIDAD GERENCIAL DE PROYECTOS
</v>
          </cell>
          <cell r="K145">
            <v>0</v>
          </cell>
          <cell r="L145">
            <v>0</v>
          </cell>
          <cell r="M145">
            <v>0</v>
          </cell>
          <cell r="N145">
            <v>0</v>
          </cell>
          <cell r="O145">
            <v>0</v>
          </cell>
        </row>
        <row r="146">
          <cell r="D146" t="str">
            <v>INFORME N° 0716-TP/DE/UGPPME-CFPP</v>
          </cell>
          <cell r="E146" t="str">
            <v>076388-2017</v>
          </cell>
          <cell r="F146" t="str">
            <v>0716-2017-MTPE/24.1.2.1</v>
          </cell>
          <cell r="G146" t="str">
            <v>30/05/2017</v>
          </cell>
          <cell r="H146">
            <v>0</v>
          </cell>
          <cell r="I146" t="str">
            <v>ANULACIÓN DE CERTIFICACIÓN PRESUPUESTARIO REFERIDA AL SERVICIO DE TERCERO PARA LA COORDINACIÓN FUNCIONAL DE LOGÍSTICA DEL PROGRAMA TRABAJA PERÚ</v>
          </cell>
          <cell r="J146" t="str">
            <v xml:space="preserve">UNIDAD GERENCIAL DE ADMINISTRACIÓN
</v>
          </cell>
          <cell r="K146" t="str">
            <v>TORRES LOZANO, CÉSAR AUGUSTO</v>
          </cell>
          <cell r="L146">
            <v>0</v>
          </cell>
          <cell r="M146">
            <v>0</v>
          </cell>
          <cell r="N146">
            <v>0</v>
          </cell>
          <cell r="O146">
            <v>0</v>
          </cell>
        </row>
        <row r="147">
          <cell r="D147" t="str">
            <v>INFORME N° 0717-TP/DE/UGPPME-CFPP</v>
          </cell>
          <cell r="E147" t="str">
            <v>076347-2017</v>
          </cell>
          <cell r="F147" t="str">
            <v>0717-2017-MTPE/24.1.2.1</v>
          </cell>
          <cell r="G147" t="str">
            <v>30/05/2017</v>
          </cell>
          <cell r="H147">
            <v>0</v>
          </cell>
          <cell r="I147" t="str">
            <v>ANULACIÓN DE CERTIFICACIÓN DE CRÉDITO PRESUPUESTARIO REFERIDA AL SERVICIO DE TERCERO PARA LA DIRECCIÓN EJECUTIVA DEL PROGRAMA TRABAJA PERU</v>
          </cell>
          <cell r="J147" t="str">
            <v xml:space="preserve">UNIDAD GERENCIAL DE ADMINISTRACIÓN
</v>
          </cell>
          <cell r="K147" t="str">
            <v>TORRES LOZANO, CÉSAR AUGUSTO</v>
          </cell>
          <cell r="L147">
            <v>0</v>
          </cell>
          <cell r="M147">
            <v>0</v>
          </cell>
          <cell r="N147">
            <v>0</v>
          </cell>
          <cell r="O147">
            <v>0</v>
          </cell>
        </row>
        <row r="148">
          <cell r="D148" t="str">
            <v>INFORME N° 0718-TP/DE/UGPPME-CFPP</v>
          </cell>
          <cell r="E148" t="str">
            <v>075580-2017</v>
          </cell>
          <cell r="F148" t="str">
            <v>0718-2017-MTPE/24.1.2.1</v>
          </cell>
          <cell r="G148" t="str">
            <v>30/05/2017</v>
          </cell>
          <cell r="H148">
            <v>0</v>
          </cell>
          <cell r="I148" t="str">
            <v xml:space="preserve"> CERTIFICACIÓN DE CRÉDITO PRESUPUESTARIO REFERIDA AL SERVICIO DE TERCERO PARA LA COORDINACIÓN FUNCIONAL DE LOGÍSTICA DEL PROGRAMA TRABAJA PERU </v>
          </cell>
          <cell r="J148" t="str">
            <v xml:space="preserve">UNIDAD GERENCIAL DE ADMINISTRACIÓN
</v>
          </cell>
          <cell r="K148" t="str">
            <v>TORRES LOZANO, CÉSAR AUGUSTO</v>
          </cell>
          <cell r="L148">
            <v>0</v>
          </cell>
          <cell r="M148">
            <v>0</v>
          </cell>
          <cell r="N148">
            <v>0</v>
          </cell>
          <cell r="O148">
            <v>0</v>
          </cell>
        </row>
        <row r="149">
          <cell r="D149" t="str">
            <v>INFORME N° 0719-TP/DE/UGPPME-CFPP</v>
          </cell>
          <cell r="E149" t="str">
            <v>063536-2017</v>
          </cell>
          <cell r="F149" t="str">
            <v>0719-2017-MTPE/24.1.2.1</v>
          </cell>
          <cell r="G149" t="str">
            <v>30/05/2017</v>
          </cell>
          <cell r="H149">
            <v>0</v>
          </cell>
          <cell r="I149" t="str">
            <v xml:space="preserve">REQUERIMIENTO DE CONTRATACIÓN ADMINISTRATIVA DE SERVICIOS - CAS DE UN (01) RESPONSABLE ADMINISTRATIVO E INFORMÁTICO PARA LA UNIDAD ZONAL AREQUIPA </v>
          </cell>
          <cell r="J149" t="str">
            <v xml:space="preserve">PROGRAMA PARA LA GENERACION DE EMPLEO SOCIAL INCLUSIVO "TRABAJA PERU"
</v>
          </cell>
          <cell r="K149" t="str">
            <v>TORRES LOZANO, CÉSAR AUGUSTO</v>
          </cell>
          <cell r="L149">
            <v>0</v>
          </cell>
          <cell r="M149">
            <v>0</v>
          </cell>
          <cell r="N149">
            <v>0</v>
          </cell>
          <cell r="O149">
            <v>0</v>
          </cell>
        </row>
        <row r="150">
          <cell r="D150" t="str">
            <v>INFORME N° 0720-TP/DE/UGPPME-CFPP</v>
          </cell>
          <cell r="E150" t="str">
            <v>077429-2017</v>
          </cell>
          <cell r="F150" t="str">
            <v>0720-2017-MTPE/24.1.2.1</v>
          </cell>
          <cell r="G150" t="str">
            <v>30/05/2017</v>
          </cell>
          <cell r="H150">
            <v>0</v>
          </cell>
          <cell r="I150" t="str">
            <v>CERTIFICACIÓN DE CRÉDITO PRESUPUESTARIO REFERIDA A LA ASIGNACIÓN DE VIÁTICOS Y APOYO DE MOVILIDAD</v>
          </cell>
          <cell r="J150" t="str">
            <v xml:space="preserve">UNIDAD GERENCIAL DE ADMINISTRACIÓN
</v>
          </cell>
          <cell r="K150">
            <v>0</v>
          </cell>
          <cell r="L150">
            <v>0</v>
          </cell>
          <cell r="M150">
            <v>0</v>
          </cell>
          <cell r="N150">
            <v>0</v>
          </cell>
          <cell r="O150">
            <v>0</v>
          </cell>
        </row>
        <row r="151">
          <cell r="D151" t="str">
            <v>INFORME N° 0721-TP/DE/UGPPME-CFPP</v>
          </cell>
          <cell r="E151" t="str">
            <v>077207-2017</v>
          </cell>
          <cell r="F151" t="str">
            <v>0721-2017-MTPE/24.1.2.1</v>
          </cell>
          <cell r="G151" t="str">
            <v>30/05/2017</v>
          </cell>
          <cell r="H151">
            <v>0</v>
          </cell>
          <cell r="I151" t="str">
            <v>CERTIFICACIÓN DE CRÉDITO PRESUPUESTARIO REFERIDA A  LA COMISIÓN DE SERVICIO A LA REGIÓN JUNIN, HUANCAVELICA Y AYACUCHO</v>
          </cell>
          <cell r="J151" t="str">
            <v xml:space="preserve">UNIDAD GERENCIAL DE ADMINISTRACIÓN
</v>
          </cell>
          <cell r="K151">
            <v>0</v>
          </cell>
          <cell r="L151">
            <v>0</v>
          </cell>
          <cell r="M151">
            <v>0</v>
          </cell>
          <cell r="N151">
            <v>0</v>
          </cell>
          <cell r="O151">
            <v>0</v>
          </cell>
        </row>
        <row r="152">
          <cell r="D152" t="str">
            <v>INFORME N° 0722-TP/DE/UGPPME-CFPP</v>
          </cell>
          <cell r="E152" t="str">
            <v>073677-2017</v>
          </cell>
          <cell r="F152" t="str">
            <v>0722-2017-MTPE/24.1.2.1</v>
          </cell>
          <cell r="G152" t="str">
            <v>30/05/2017</v>
          </cell>
          <cell r="H152">
            <v>0</v>
          </cell>
          <cell r="I152" t="str">
            <v xml:space="preserve">PROPUESTA DE NOTA DE MODIFICACIÓN PRESUPUESTARIA NMP N° 026, PARA APROBACIÓN </v>
          </cell>
          <cell r="J152" t="str">
            <v xml:space="preserve">PROGRAMA PARA LA GENERACION DE EMPLEO SOCIAL INCLUSIVO "TRABAJA PERU"
</v>
          </cell>
          <cell r="K152">
            <v>0</v>
          </cell>
          <cell r="L152">
            <v>0</v>
          </cell>
          <cell r="M152">
            <v>0</v>
          </cell>
          <cell r="N152">
            <v>0</v>
          </cell>
          <cell r="O152">
            <v>0</v>
          </cell>
        </row>
        <row r="153">
          <cell r="D153" t="str">
            <v>INFORME N° 0723-TP/DE/UGPPME-CFPP</v>
          </cell>
          <cell r="E153" t="str">
            <v>077262-2017</v>
          </cell>
          <cell r="F153" t="str">
            <v>0723-2017-MTPE/24.1.2.1</v>
          </cell>
          <cell r="G153" t="str">
            <v>30/05/2017</v>
          </cell>
          <cell r="H153">
            <v>0</v>
          </cell>
          <cell r="I153" t="str">
            <v>CERTIFICACIÓN DE CRÉDITO PRESUPUESTARIO REFERIDA A LA COMISION DE SERVICIO A LA REGION JUNIN, HUANCAVELICA Y AYACUCHO</v>
          </cell>
          <cell r="J153" t="str">
            <v xml:space="preserve">UNIDAD GERENCIAL DE ADMINISTRACIÓN
</v>
          </cell>
          <cell r="K153">
            <v>0</v>
          </cell>
          <cell r="L153">
            <v>0</v>
          </cell>
          <cell r="M153">
            <v>0</v>
          </cell>
          <cell r="N153">
            <v>0</v>
          </cell>
          <cell r="O153">
            <v>0</v>
          </cell>
        </row>
        <row r="154">
          <cell r="D154" t="str">
            <v>INFORME N° 0724-TP/DE/UGPPME-CFPP</v>
          </cell>
          <cell r="E154" t="str">
            <v>063094-2017</v>
          </cell>
          <cell r="F154" t="str">
            <v>0724-2017-MTPE/24.1.2.1</v>
          </cell>
          <cell r="G154" t="str">
            <v>30/05/2017</v>
          </cell>
          <cell r="H154">
            <v>0</v>
          </cell>
          <cell r="I154" t="str">
            <v>REQUERIMEINTO DE CONTRATACIÓN CAS DE RESPONSABLE DE PROYECTOS EVALUACIÓN PARA LA UNIDAD ZONAL LIMA NORTE-CALLAO</v>
          </cell>
          <cell r="J154" t="str">
            <v xml:space="preserve">PROGRAMA PARA LA GENERACION DE EMPLEO SOCIAL INCLUSIVO "TRABAJA PERU"
</v>
          </cell>
          <cell r="K154">
            <v>0</v>
          </cell>
          <cell r="L154">
            <v>0</v>
          </cell>
          <cell r="M154">
            <v>0</v>
          </cell>
          <cell r="N154">
            <v>0</v>
          </cell>
          <cell r="O154">
            <v>0</v>
          </cell>
        </row>
        <row r="155">
          <cell r="D155" t="str">
            <v>INFORME N° 0725-TP/DE/UGPPME-CFPP</v>
          </cell>
          <cell r="E155" t="str">
            <v>073677-2017</v>
          </cell>
          <cell r="F155" t="str">
            <v>0725-2017-MTPE/24.1.2.1</v>
          </cell>
          <cell r="G155" t="str">
            <v>31/05/2017</v>
          </cell>
          <cell r="H155">
            <v>0</v>
          </cell>
          <cell r="I155" t="str">
            <v xml:space="preserve">CERTIFICACIÓN DE CRÉDITO PRESUPUESTARIO PARA FINANCIAMIENTO DE ACTIVIDADES DE INTERVENCIÓN INMEDIATA AII - 02 EN EL MARCO DEL DECRETO </v>
          </cell>
          <cell r="J155" t="str">
            <v xml:space="preserve">UNIDAD GERENCIAL DE PROYECTOS
</v>
          </cell>
          <cell r="K155">
            <v>0</v>
          </cell>
          <cell r="L155">
            <v>0</v>
          </cell>
          <cell r="M155">
            <v>0</v>
          </cell>
          <cell r="N155">
            <v>0</v>
          </cell>
          <cell r="O155">
            <v>0</v>
          </cell>
        </row>
        <row r="156">
          <cell r="D156" t="str">
            <v>INFORME N° 0726-TP/DE/UGPPME-CFPP</v>
          </cell>
          <cell r="E156" t="str">
            <v>077758-2017</v>
          </cell>
          <cell r="F156" t="str">
            <v>0726-2017-MTPE/24.1.2.1</v>
          </cell>
          <cell r="G156" t="str">
            <v>31/05/2017</v>
          </cell>
          <cell r="H156">
            <v>0</v>
          </cell>
          <cell r="I156" t="str">
            <v>CERTIFICACIÓN DE CRÉDITO PRESUPUESTARIO REFERIDA A LA COMPRA DE PASAJES AÉREOS Y OTORGAMIENTO DE LOS VIÁTICOS</v>
          </cell>
          <cell r="J156" t="str">
            <v xml:space="preserve">UNIDAD GERENCIAL DE ADMINISTRACIÓN
</v>
          </cell>
          <cell r="K156">
            <v>0</v>
          </cell>
          <cell r="L156">
            <v>0</v>
          </cell>
          <cell r="M156">
            <v>0</v>
          </cell>
          <cell r="N156">
            <v>0</v>
          </cell>
          <cell r="O156">
            <v>0</v>
          </cell>
        </row>
        <row r="157">
          <cell r="D157" t="str">
            <v>INFORME N° 0727-TP/DE/UGPPME-CFPP</v>
          </cell>
          <cell r="E157" t="str">
            <v>076667-2017</v>
          </cell>
          <cell r="F157" t="str">
            <v>0727-2017-MTPE/24.1.2.1</v>
          </cell>
          <cell r="G157" t="str">
            <v>01/06/2017</v>
          </cell>
          <cell r="H157">
            <v>0</v>
          </cell>
          <cell r="I157" t="str">
            <v>CERTIFICACIÓN DE CRÉDITO PRESUPUESTARIO REFERIDA A DE VIÁTICOS PARA LA COMISIÓN DE SERVICIO EN JUNIN HUANCAVELICA Y AYACUCHO</v>
          </cell>
          <cell r="J157" t="str">
            <v xml:space="preserve">UNIDAD GERENCIAL DE ADMINISTRACIÓN
</v>
          </cell>
          <cell r="K157">
            <v>0</v>
          </cell>
          <cell r="L157">
            <v>0</v>
          </cell>
          <cell r="M157">
            <v>0</v>
          </cell>
          <cell r="N157">
            <v>0</v>
          </cell>
          <cell r="O157">
            <v>0</v>
          </cell>
        </row>
        <row r="158">
          <cell r="D158" t="str">
            <v>INFORME N° 0728-TP/DE/UGPPME-CFPP</v>
          </cell>
          <cell r="E158" t="str">
            <v>072549-2017</v>
          </cell>
          <cell r="F158" t="str">
            <v>0728-2017-MTPE/24.1.2.1</v>
          </cell>
          <cell r="G158" t="str">
            <v>01/06/2017</v>
          </cell>
          <cell r="H158">
            <v>0</v>
          </cell>
          <cell r="I158" t="str">
            <v xml:space="preserve">CERTIFICACIÓN  CRÉDITO PRESUPUESTARIO REFERIDA AL SERVICIO DE IMPRESIÓN Y HABILITACION DE PENDEN O ESTANDARTE INSTITUCIONAL PARA LA UNIDAD GERENCIAL DEL PROGRAMA TRABAJA PERU </v>
          </cell>
          <cell r="J158" t="str">
            <v xml:space="preserve">UNIDAD GERENCIAL DE ADMINISTRACIÓN
</v>
          </cell>
          <cell r="K158" t="str">
            <v>TORRES LOZANO, CÉSAR AUGUSTO</v>
          </cell>
          <cell r="L158">
            <v>0</v>
          </cell>
          <cell r="M158">
            <v>0</v>
          </cell>
          <cell r="N158">
            <v>0</v>
          </cell>
          <cell r="O158">
            <v>0</v>
          </cell>
        </row>
        <row r="159">
          <cell r="D159" t="str">
            <v>INFORME N° 0729-TP/DE/UGPPME-CFPP</v>
          </cell>
          <cell r="E159" t="str">
            <v>066324-2017</v>
          </cell>
          <cell r="F159" t="str">
            <v>0729-2017-MTPE/24.1.2.1</v>
          </cell>
          <cell r="G159" t="str">
            <v>01/06/2017</v>
          </cell>
          <cell r="H159">
            <v>0</v>
          </cell>
          <cell r="I159" t="str">
            <v xml:space="preserve">CERTIFICACIÓN CRÉDITO PRESUPUESTARIO REFERIDA AL SERVICIO DE TERCERO PARA LA COORDINACIÓN EJECUTIVA DEL PROGRAMA PERU RESPONSABLE </v>
          </cell>
          <cell r="J159" t="str">
            <v xml:space="preserve">UNIDAD GERENCIAL DE ADMINISTRACIÓN
</v>
          </cell>
          <cell r="K159" t="str">
            <v>TORRES LOZANO, CÉSAR AUGUSTO</v>
          </cell>
          <cell r="L159">
            <v>0</v>
          </cell>
          <cell r="M159">
            <v>0</v>
          </cell>
          <cell r="N159">
            <v>0</v>
          </cell>
          <cell r="O159">
            <v>0</v>
          </cell>
        </row>
        <row r="160">
          <cell r="D160" t="str">
            <v>INFORME N° 0730-TP/DE/UGPPME-CFPP</v>
          </cell>
          <cell r="E160" t="str">
            <v>059421-2017</v>
          </cell>
          <cell r="F160" t="str">
            <v>0730-2017-MTPE/24.1.2.1</v>
          </cell>
          <cell r="G160" t="str">
            <v>02/06/2017</v>
          </cell>
          <cell r="H160">
            <v>0</v>
          </cell>
          <cell r="I160" t="str">
            <v>CERTIFICACIÓN DE CRÉDITO PRESUPUESTARIO REFERIDA A LA CONTRATACIÓN DEL SERVICIO DE VERIFICADOR DE OBRA PAREA LA UNIDAD ZONAL LORETO DEL PROGRAMA TRABAJA PERU</v>
          </cell>
          <cell r="J160" t="str">
            <v xml:space="preserve">UNIDAD GERENCIAL DE ADMINISTRACIÓN
</v>
          </cell>
          <cell r="K160" t="str">
            <v>TORRES LOZANO, CÉSAR AUGUSTO</v>
          </cell>
          <cell r="L160">
            <v>0</v>
          </cell>
          <cell r="M160">
            <v>0</v>
          </cell>
          <cell r="N160">
            <v>0</v>
          </cell>
          <cell r="O160">
            <v>0</v>
          </cell>
        </row>
        <row r="161">
          <cell r="D161" t="str">
            <v>INFORME N° 0731-TP/DE/UGPPME-CFPP</v>
          </cell>
          <cell r="E161" t="str">
            <v>058392-2017</v>
          </cell>
          <cell r="F161" t="str">
            <v>0731-2017-MTPE/24.1.2.1</v>
          </cell>
          <cell r="G161" t="str">
            <v>02/06/2017</v>
          </cell>
          <cell r="H161">
            <v>0</v>
          </cell>
          <cell r="I161" t="str">
            <v xml:space="preserve">CERTIFICACIÓN DE CRÉDITO PRESUPUESTARIO REFERIDA AL SERVICIO DE TERCERO PARA LA UNIDAD ZONAL VRA DEL PROGRAMA TRABAJA PERU </v>
          </cell>
          <cell r="J161" t="str">
            <v xml:space="preserve">UNIDAD GERENCIAL DE ADMINISTRACIÓN
</v>
          </cell>
          <cell r="K161">
            <v>0</v>
          </cell>
          <cell r="L161">
            <v>0</v>
          </cell>
          <cell r="M161">
            <v>0</v>
          </cell>
          <cell r="N161">
            <v>0</v>
          </cell>
          <cell r="O161">
            <v>0</v>
          </cell>
        </row>
        <row r="162">
          <cell r="D162" t="str">
            <v>INFORME N° 0732-TP/DE/UGPPME-CFPP</v>
          </cell>
          <cell r="E162" t="str">
            <v>077049-2017</v>
          </cell>
          <cell r="F162" t="str">
            <v>0732-2017-MTPE/24.1.2.1</v>
          </cell>
          <cell r="G162" t="str">
            <v>02/06/2017</v>
          </cell>
          <cell r="H162">
            <v>0</v>
          </cell>
          <cell r="I162" t="str">
            <v>CERTIFICACIÓN  DE CRÉDITO PRESUPUESTARIO REFERIDA AL SERVICIO DE TERCERO PARA LA UNIDAD ZONAL DE AREQUIPA DEL PROGRAMA TRABAJA PERU</v>
          </cell>
          <cell r="J162" t="str">
            <v xml:space="preserve">UNIDAD GERENCIAL DE ADMINISTRACIÓN
</v>
          </cell>
          <cell r="K162" t="str">
            <v>TORRES LOZANO, CÉSAR AUGUSTO</v>
          </cell>
          <cell r="L162">
            <v>0</v>
          </cell>
          <cell r="M162">
            <v>0</v>
          </cell>
          <cell r="N162">
            <v>0</v>
          </cell>
          <cell r="O162">
            <v>0</v>
          </cell>
        </row>
        <row r="163">
          <cell r="D163" t="str">
            <v>INFORME N° 0733-TP/DE/UGPPME-CFPP</v>
          </cell>
          <cell r="E163" t="str">
            <v>067028-2017</v>
          </cell>
          <cell r="F163" t="str">
            <v>0733-2017-MTPE/24.1.2.1</v>
          </cell>
          <cell r="G163" t="str">
            <v>02/06/2017</v>
          </cell>
          <cell r="H163">
            <v>0</v>
          </cell>
          <cell r="I163" t="str">
            <v xml:space="preserve">REQUERIMIENTO DE CONTRATACIÓN ADMINISTRATIVA DE SERVICIOS - CAS DE UN (01) ESPECIALISTA EN SUPERVISIÓN DE PROYECTOS PARA LA COORDINACIÓN FUNCIONAL DE SUPERVISION DE PROYECTOS </v>
          </cell>
          <cell r="J163" t="str">
            <v xml:space="preserve">PROGRAMA PARA LA GENERACION DE EMPLEO SOCIAL INCLUSIVO "TRABAJA PERU"
</v>
          </cell>
          <cell r="K163" t="str">
            <v>TORRES LOZANO, CÉSAR AUGUSTO</v>
          </cell>
          <cell r="L163">
            <v>0</v>
          </cell>
          <cell r="M163">
            <v>0</v>
          </cell>
          <cell r="N163">
            <v>0</v>
          </cell>
          <cell r="O163">
            <v>0</v>
          </cell>
        </row>
        <row r="164">
          <cell r="D164" t="str">
            <v>INFORME N° 0734-TP/DE/UGPPME-CFPP</v>
          </cell>
          <cell r="E164" t="str">
            <v>079109-2017</v>
          </cell>
          <cell r="F164" t="str">
            <v>0734-2017-MTPE/24.1.2.1</v>
          </cell>
          <cell r="G164" t="str">
            <v>02/06/2017</v>
          </cell>
          <cell r="H164">
            <v>0</v>
          </cell>
          <cell r="I164" t="str">
            <v xml:space="preserve"> CERTIFICACIÓN DE CRÉDITO PRESUPUESTARIO REFERIDA AL SERVICIO DE TERCERO PARA LA CONTRATACIÓN DE LIQUIDADORES DE OFICIO PARA LA UNIDAD ZONAL PIURA (DISTRITO DE AYABACA, LA ARENA Y CATACAOS) DEL PROGRAMA TRABAJA PERU </v>
          </cell>
          <cell r="J164" t="str">
            <v xml:space="preserve">UNIDAD GERENCIAL DE ADMINISTRACIÓN
</v>
          </cell>
          <cell r="K164" t="str">
            <v>TORRES LOZANO, CÉSAR AUGUSTO</v>
          </cell>
          <cell r="L164">
            <v>0</v>
          </cell>
          <cell r="M164">
            <v>0</v>
          </cell>
          <cell r="N164">
            <v>0</v>
          </cell>
          <cell r="O164">
            <v>0</v>
          </cell>
        </row>
        <row r="165">
          <cell r="D165" t="str">
            <v>INFORME N° 0735-TP/DE/UGPPME-CFPP</v>
          </cell>
          <cell r="E165" t="str">
            <v>078243-2017</v>
          </cell>
          <cell r="F165" t="str">
            <v>0735-2017-MTPE/24.1.2.1</v>
          </cell>
          <cell r="G165" t="str">
            <v>02/06/2017</v>
          </cell>
          <cell r="H165">
            <v>0</v>
          </cell>
          <cell r="I165" t="str">
            <v xml:space="preserve">CERTIFICACIÓN DE CRÉDITO PRESUPUESTARIO REFERIDA A LA CONTRATACIÓN DEL SERVICIO DE UN TERCERO PARA LA UNIDAD GERENCIAL DE PROMOCIÓN </v>
          </cell>
          <cell r="J165" t="str">
            <v xml:space="preserve">UNIDAD GERENCIAL DE ADMINISTRACIÓN
</v>
          </cell>
          <cell r="K165" t="str">
            <v>TORRES LOZANO, CÉSAR AUGUSTO</v>
          </cell>
          <cell r="L165">
            <v>0</v>
          </cell>
          <cell r="M165">
            <v>0</v>
          </cell>
          <cell r="N165">
            <v>0</v>
          </cell>
          <cell r="O165">
            <v>0</v>
          </cell>
        </row>
        <row r="166">
          <cell r="D166" t="str">
            <v>INFORME N° 0736-TP/DE/UGPPME-CFPP</v>
          </cell>
          <cell r="E166" t="str">
            <v>067792-2017</v>
          </cell>
          <cell r="F166" t="str">
            <v>0736-2017-MTPE/24.1.2.1</v>
          </cell>
          <cell r="G166" t="str">
            <v>02/06/2017</v>
          </cell>
          <cell r="H166">
            <v>0</v>
          </cell>
          <cell r="I166" t="str">
            <v xml:space="preserve">REQUERIMIENTO DE CONTRATACIÓN ADMINISTRATIVA DE SERVICIOS - CAS DE (01) CHOFER PARA LA UNIDAD ZONAL DE AREQUIPA </v>
          </cell>
          <cell r="J166" t="str">
            <v xml:space="preserve">PROGRAMA PARA LA GENERACION DE EMPLEO SOCIAL INCLUSIVO "TRABAJA PERU"
</v>
          </cell>
          <cell r="K166" t="str">
            <v>TORRES LOZANO, CÉSAR AUGUSTO</v>
          </cell>
          <cell r="L166">
            <v>0</v>
          </cell>
          <cell r="M166">
            <v>0</v>
          </cell>
          <cell r="N166">
            <v>0</v>
          </cell>
          <cell r="O166">
            <v>0</v>
          </cell>
        </row>
        <row r="167">
          <cell r="D167" t="str">
            <v>INFORME N° 0737-TP/DE/UGPPME-CFPP</v>
          </cell>
          <cell r="E167" t="str">
            <v>072221-2017</v>
          </cell>
          <cell r="F167" t="str">
            <v>0737-2017-MTPE/24.1.2.1</v>
          </cell>
          <cell r="G167" t="str">
            <v>02/06/2017</v>
          </cell>
          <cell r="H167">
            <v>0</v>
          </cell>
          <cell r="I167" t="str">
            <v xml:space="preserve">CERTIFICACIÓN  DE CRÉDITO PRESUPUESTARIO REFERIDA AL SERVICIO DE TERCERO PARA LA CONTRATACIÓN DE LIQUIDADORES DE OFICIO PARA LA UNIDAD ZONAL PIURA (DISTRITO DE CHULUCANAS) DEL PROGRAMA TRABAJA PERU </v>
          </cell>
          <cell r="J167" t="str">
            <v xml:space="preserve">UNIDAD GERENCIAL DE ADMINISTRACIÓN
</v>
          </cell>
          <cell r="K167" t="str">
            <v>TORRES LOZANO, CÉSAR AUGUSTO</v>
          </cell>
          <cell r="L167">
            <v>0</v>
          </cell>
          <cell r="M167">
            <v>0</v>
          </cell>
          <cell r="N167">
            <v>0</v>
          </cell>
          <cell r="O167">
            <v>0</v>
          </cell>
        </row>
        <row r="168">
          <cell r="D168" t="str">
            <v>INFORME N° 0738-TP/DE/UGPPME-CFPP</v>
          </cell>
          <cell r="E168" t="str">
            <v>079167-2017</v>
          </cell>
          <cell r="F168" t="str">
            <v>0738-2017-MTPE/24.1.2.1</v>
          </cell>
          <cell r="G168" t="str">
            <v>02/06/2017</v>
          </cell>
          <cell r="H168">
            <v>0</v>
          </cell>
          <cell r="I168" t="str">
            <v xml:space="preserve">CERTIFICACION DE CRÉDITO PRESUPUESTARIO REFERIDA AL SERVICIO DE TERCERO PARA CONTRATACION DE LIQUIDADORES DE OFICIO PARA LA UNIDAD ZONAL PIURA (DISTRITO DE SULLANA Y CHULUCANAS) DEL PROGRAMA TRABAJA PERU </v>
          </cell>
          <cell r="J168" t="str">
            <v xml:space="preserve">UNIDAD GERENCIAL DE ADMINISTRACIÓN
</v>
          </cell>
          <cell r="K168" t="str">
            <v>TORRES LOZANO, CÉSAR AUGUSTO</v>
          </cell>
          <cell r="L168">
            <v>0</v>
          </cell>
          <cell r="M168">
            <v>0</v>
          </cell>
          <cell r="N168">
            <v>0</v>
          </cell>
          <cell r="O168">
            <v>0</v>
          </cell>
        </row>
        <row r="169">
          <cell r="D169" t="str">
            <v>INFORME N° 0739-TP/DE/UGPPME-CFPP</v>
          </cell>
          <cell r="E169" t="str">
            <v>074613-2017</v>
          </cell>
          <cell r="F169" t="str">
            <v>0739-2017-MTPE/24.1.2.1</v>
          </cell>
          <cell r="G169" t="str">
            <v>02/06/2017</v>
          </cell>
          <cell r="H169">
            <v>0</v>
          </cell>
          <cell r="I169" t="str">
            <v>CERTIFICACIÓN DE CRÉDITO PRESUPUESTARIO REFERIDA AL SERVICIO DE TERCERO PARA LA UNIDAD GERENCIAL DE PLANIFICACIÓN, PRESUPUESTARIO, MONITOREO Y EVALUACIÓN DEL PROGRAMA TRABAJA PERU</v>
          </cell>
          <cell r="J169" t="str">
            <v xml:space="preserve">UNIDAD GERENCIAL DE ADMINISTRACIÓN
</v>
          </cell>
          <cell r="K169" t="str">
            <v>TORRES LOZANO, CÉSAR AUGUSTO</v>
          </cell>
          <cell r="L169">
            <v>0</v>
          </cell>
          <cell r="M169">
            <v>0</v>
          </cell>
          <cell r="N169">
            <v>0</v>
          </cell>
          <cell r="O169">
            <v>0</v>
          </cell>
        </row>
        <row r="170">
          <cell r="D170" t="str">
            <v>INFORME N° 0740-TP/DE/UGPPME-CFPP</v>
          </cell>
          <cell r="E170" t="str">
            <v>079174-2017</v>
          </cell>
          <cell r="F170" t="str">
            <v>0740-2017-MTPE/24.1.2.1</v>
          </cell>
          <cell r="G170" t="str">
            <v>02/06/2017</v>
          </cell>
          <cell r="H170">
            <v>0</v>
          </cell>
          <cell r="I170" t="str">
            <v>CERTIFICACIÓN DE CRÉDITO PRESUPUESTARIO REFERIDA AL SERVICIO DE TERCERO PARA LA CONTRATACIÓN DE LIQUIDADORES DE OFICIO PARA LA UNIDAD ZONAL CAJAMARCA DEL PROGRAMA TRABAJA PERU</v>
          </cell>
          <cell r="J170" t="str">
            <v xml:space="preserve">UNIDAD GERENCIAL DE ADMINISTRACIÓN
</v>
          </cell>
          <cell r="K170" t="str">
            <v>TORRES LOZANO, CÉSAR AUGUSTO</v>
          </cell>
          <cell r="L170">
            <v>0</v>
          </cell>
          <cell r="M170">
            <v>0</v>
          </cell>
          <cell r="N170">
            <v>0</v>
          </cell>
          <cell r="O170">
            <v>0</v>
          </cell>
        </row>
        <row r="171">
          <cell r="D171" t="str">
            <v>INFORME N° 0741-TP/DE/UGPPME-CFPP</v>
          </cell>
          <cell r="E171" t="str">
            <v>079188-2017</v>
          </cell>
          <cell r="F171" t="str">
            <v>0741-2017-MTPE/24.1.2.1</v>
          </cell>
          <cell r="G171" t="str">
            <v>02/06/2017</v>
          </cell>
          <cell r="H171">
            <v>0</v>
          </cell>
          <cell r="I171" t="str">
            <v xml:space="preserve">CERTIFICACIÓN DE CRÉDITO PRESUPUESTARIO REFERIDA AL SERVICIO DE TERCERO PARA LA CONTRATACIÓN DE LIQUIDADORES DE OFICIO PARA LA UNIDAD ZONAL HUANUCO (DISTRITO DE JIRCAN Y JACAS GRANDE DEL PROGRAMA TRABAJA PERU </v>
          </cell>
          <cell r="J171" t="str">
            <v xml:space="preserve">UNIDAD GERENCIAL DE ADMINISTRACIÓN
</v>
          </cell>
          <cell r="K171" t="str">
            <v>TORRES LOZANO, CÉSAR AUGUSTO</v>
          </cell>
          <cell r="L171">
            <v>0</v>
          </cell>
          <cell r="M171">
            <v>0</v>
          </cell>
          <cell r="N171">
            <v>0</v>
          </cell>
          <cell r="O171">
            <v>0</v>
          </cell>
        </row>
        <row r="172">
          <cell r="D172" t="str">
            <v>INFORME N° 0742-TP/DE/UGPPME-CFPP</v>
          </cell>
          <cell r="E172" t="str">
            <v>079215-2017</v>
          </cell>
          <cell r="F172" t="str">
            <v>0742-2017-MTPE/24.1.2.1</v>
          </cell>
          <cell r="G172" t="str">
            <v>02/06/2017</v>
          </cell>
          <cell r="H172">
            <v>0</v>
          </cell>
          <cell r="I172" t="str">
            <v>CERTIFICACIÓN DE CRÉDITO PRESUPUESTARIO REFERIDA AL SERVICIO DE TERCERO PARA LA CONTRATACIÓN DE LIQUIDADORES DE OFICIO PARA LA UNIDAD ZONAL LA LIBERTAD DEL PROGRAMA TRABAJA PERU</v>
          </cell>
          <cell r="J172" t="str">
            <v xml:space="preserve">UNIDAD GERENCIAL DE ADMINISTRACIÓN
</v>
          </cell>
          <cell r="K172" t="str">
            <v>TORRES LOZANO, CÉSAR AUGUSTO</v>
          </cell>
          <cell r="L172">
            <v>0</v>
          </cell>
          <cell r="M172">
            <v>0</v>
          </cell>
          <cell r="N172">
            <v>0</v>
          </cell>
          <cell r="O172">
            <v>0</v>
          </cell>
        </row>
        <row r="173">
          <cell r="D173" t="str">
            <v>INFORME N° 0743-TP/DE/UGPPME-CFPP</v>
          </cell>
          <cell r="E173" t="str">
            <v>060124-2017</v>
          </cell>
          <cell r="F173" t="str">
            <v>0743-2017-MTPE/24.1.2.1</v>
          </cell>
          <cell r="G173" t="str">
            <v>02/06/2017</v>
          </cell>
          <cell r="H173">
            <v>0</v>
          </cell>
          <cell r="I173" t="str">
            <v>ANULACIÓN DE CERTIFICACIÓN DE CRÉDITO PRESUPUESTARIO CCP N° 437-2017 REFERIDO A LA CONTRATACIÓN DE UN SERVICIO DE TERCERO PARA LA UNIDAD GERENCIAL DE PROMOCIÓN</v>
          </cell>
          <cell r="J173" t="str">
            <v xml:space="preserve">UNIDAD GERENCIAL DE ADMINISTRACIÓN
</v>
          </cell>
          <cell r="K173" t="str">
            <v>TORRES LOZANO, CÉSAR AUGUSTO</v>
          </cell>
          <cell r="L173">
            <v>0</v>
          </cell>
          <cell r="M173">
            <v>0</v>
          </cell>
          <cell r="N173">
            <v>0</v>
          </cell>
          <cell r="O173">
            <v>0</v>
          </cell>
        </row>
        <row r="174">
          <cell r="D174" t="str">
            <v>INFORME N° 0744-TP/DE/UGPPME-CFPP</v>
          </cell>
          <cell r="E174" t="str">
            <v>063083-2017</v>
          </cell>
          <cell r="F174" t="str">
            <v>0744-2017-MTPE/24.1.2.1</v>
          </cell>
          <cell r="G174" t="str">
            <v>02/06/2017</v>
          </cell>
          <cell r="H174">
            <v>0</v>
          </cell>
          <cell r="I174" t="str">
            <v xml:space="preserve">REQUERIMIENTO DE CONTRATACIÓN ADMINISTRATIVA DE SERVICIOS - CAS DE UN (01) RESPONSABLE DE PROYECTOS PARA LA UNIDAD ZONAL PASCO </v>
          </cell>
          <cell r="J174" t="str">
            <v xml:space="preserve">PROGRAMA PARA LA GENERACION DE EMPLEO SOCIAL INCLUSIVO "TRABAJA PERU"
</v>
          </cell>
          <cell r="K174" t="str">
            <v>TORRES LOZANO, CÉSAR AUGUSTO</v>
          </cell>
          <cell r="L174">
            <v>0</v>
          </cell>
          <cell r="M174">
            <v>0</v>
          </cell>
          <cell r="N174">
            <v>0</v>
          </cell>
          <cell r="O174">
            <v>0</v>
          </cell>
        </row>
        <row r="175">
          <cell r="D175" t="str">
            <v>INFORME N° 0745-TP/DE/UGPPME-CFPP</v>
          </cell>
          <cell r="E175" t="str">
            <v>072264-2017</v>
          </cell>
          <cell r="F175" t="str">
            <v>0745-2017-MTPE/24.1.2.1</v>
          </cell>
          <cell r="G175" t="str">
            <v>02/06/2017</v>
          </cell>
          <cell r="H175">
            <v>0</v>
          </cell>
          <cell r="I175" t="str">
            <v xml:space="preserve"> CERTIFICACIÓN DE CRÉDITO PRESUPUESTARIO REFERIDA AL SERVICIO DE TERCERO PARA LA SECRETARIA TÉCNICA PARA LA COORDINACIÓN FUNCIONAL DE RECURSOS HUMANOS DEL PROGRAMA TRABAJA PERU </v>
          </cell>
          <cell r="J175" t="str">
            <v xml:space="preserve">UNIDAD GERENCIAL DE ADMINISTRACIÓN
</v>
          </cell>
          <cell r="K175" t="str">
            <v>TORRES LOZANO, CÉSAR AUGUSTO</v>
          </cell>
          <cell r="L175">
            <v>0</v>
          </cell>
          <cell r="M175">
            <v>0</v>
          </cell>
          <cell r="N175">
            <v>0</v>
          </cell>
          <cell r="O175">
            <v>0</v>
          </cell>
        </row>
        <row r="176">
          <cell r="D176" t="str">
            <v>INFORME N° 0746-TP/DE/UGPPME-CFPP</v>
          </cell>
          <cell r="E176" t="str">
            <v>074364-2017</v>
          </cell>
          <cell r="F176" t="str">
            <v>0746-2017-MTPE/24.1.2.1</v>
          </cell>
          <cell r="G176" t="str">
            <v>02/06/2017</v>
          </cell>
          <cell r="H176">
            <v>0</v>
          </cell>
          <cell r="I176" t="str">
            <v xml:space="preserve">CERTIFICACIÓN DE CRÉDITO PRESUPUESTARIO REFERIDA A LA CONTRATACION DEL SERVICIO DE UN PROFESIONAL PARA APOYO ADMINISTRATIVO PARA LA UNIDAD ZONAL ANCASH </v>
          </cell>
          <cell r="J176" t="str">
            <v xml:space="preserve">UNIDAD GERENCIAL DE ADMINISTRACIÓN
</v>
          </cell>
          <cell r="K176">
            <v>0</v>
          </cell>
          <cell r="L176">
            <v>0</v>
          </cell>
          <cell r="M176">
            <v>0</v>
          </cell>
          <cell r="N176">
            <v>0</v>
          </cell>
          <cell r="O176">
            <v>0</v>
          </cell>
        </row>
        <row r="177">
          <cell r="D177" t="str">
            <v>INFORME N° 0747-TP/DE/UGPPME-CFPP</v>
          </cell>
          <cell r="E177" t="str">
            <v>078783-2017</v>
          </cell>
          <cell r="F177" t="str">
            <v>0747-2017-MTPE/24.1.2.1</v>
          </cell>
          <cell r="G177" t="str">
            <v>02/06/2017</v>
          </cell>
          <cell r="H177">
            <v>0</v>
          </cell>
          <cell r="I177" t="str">
            <v>LISTA PRIORIZADO DE OBLIGACIONES DERIVADAS DE SENTENCIAS CON CALIDAD DE COSA JUZGADA Y EN EJECUCIÓN AL 30 DE ABRIL</v>
          </cell>
          <cell r="J177" t="str">
            <v xml:space="preserve">UNIDAD GERENCIAL DE ADMINISTRACIÓN
</v>
          </cell>
          <cell r="K177">
            <v>0</v>
          </cell>
          <cell r="L177">
            <v>0</v>
          </cell>
          <cell r="M177">
            <v>0</v>
          </cell>
          <cell r="N177">
            <v>0</v>
          </cell>
          <cell r="O177">
            <v>0</v>
          </cell>
        </row>
        <row r="178">
          <cell r="D178" t="str">
            <v>INFORME N° 0748-TP/DE/UGPPME-CFPP</v>
          </cell>
          <cell r="E178" t="str">
            <v>062626-2017</v>
          </cell>
          <cell r="F178" t="str">
            <v>0748-2017-MTPE/24.1.2.1</v>
          </cell>
          <cell r="G178" t="str">
            <v>05/06/2017</v>
          </cell>
          <cell r="H178">
            <v>0</v>
          </cell>
          <cell r="I178" t="str">
            <v xml:space="preserve">CERTIFICACIÓN DE CRÉDITO PRESUPUESTARIO REFERIDA A LA CONTRATACIÓN DE GUARDIANA DE LA UNIDAD ZONAL VRA DEL PROGRAMA TRABAJA PERU </v>
          </cell>
          <cell r="J178" t="str">
            <v xml:space="preserve">UNIDAD GERENCIAL DE ADMINISTRACIÓN
</v>
          </cell>
          <cell r="K178" t="str">
            <v>TORRES LOZANO, CÉSAR AUGUSTO</v>
          </cell>
          <cell r="L178">
            <v>0</v>
          </cell>
          <cell r="M178">
            <v>0</v>
          </cell>
          <cell r="N178">
            <v>0</v>
          </cell>
          <cell r="O178">
            <v>0</v>
          </cell>
        </row>
        <row r="179">
          <cell r="D179" t="str">
            <v>INFORME N° 0749-TP/DE/UGPPME-CFPP</v>
          </cell>
          <cell r="E179" t="str">
            <v>078220-2017</v>
          </cell>
          <cell r="F179" t="str">
            <v>0749-2017-MTPE/24.1.2.1</v>
          </cell>
          <cell r="G179" t="str">
            <v>05/06/2017</v>
          </cell>
          <cell r="H179">
            <v>0</v>
          </cell>
          <cell r="I179" t="str">
            <v>AMPLIACIÓN Y REBAJA DE CRÉDITO PRESUPUESTARIO REFERIDO AL SERVICIO DE TELEFONÍA FIJA E INTERNET PARA EL ARCHIVO CENTRAL DEL PROGRAMA TRABAJA PERU</v>
          </cell>
          <cell r="J179" t="str">
            <v xml:space="preserve">UNIDAD GERENCIAL DE ADMINISTRACIÓN
</v>
          </cell>
          <cell r="K179" t="str">
            <v>TORRES LOZANO, CÉSAR AUGUSTO</v>
          </cell>
          <cell r="L179">
            <v>0</v>
          </cell>
          <cell r="M179">
            <v>0</v>
          </cell>
          <cell r="N179">
            <v>0</v>
          </cell>
          <cell r="O179">
            <v>0</v>
          </cell>
        </row>
        <row r="180">
          <cell r="D180" t="str">
            <v>INFORME N° 0750-TP/DE/UGPPME-CFPP</v>
          </cell>
          <cell r="E180" t="str">
            <v>080437-2017</v>
          </cell>
          <cell r="F180" t="str">
            <v>0750-2017-MTPE/24.1.2.1</v>
          </cell>
          <cell r="G180" t="str">
            <v>05/06/2017</v>
          </cell>
          <cell r="H180">
            <v>0</v>
          </cell>
          <cell r="I180" t="str">
            <v>CERTIFICACIÓN DE CREDITO PRESUPUESTARIO REFERIDA A LA CONTRATACION DEL SERVICIO DE LIMPIEZA PARA LA UNIDAD ZONAL PASCO</v>
          </cell>
          <cell r="J180" t="str">
            <v xml:space="preserve">UNIDAD GERENCIAL DE ADMINISTRACIÓN
</v>
          </cell>
          <cell r="K180">
            <v>0</v>
          </cell>
          <cell r="L180">
            <v>0</v>
          </cell>
          <cell r="M180">
            <v>0</v>
          </cell>
          <cell r="N180">
            <v>0</v>
          </cell>
          <cell r="O180">
            <v>0</v>
          </cell>
        </row>
        <row r="181">
          <cell r="D181" t="str">
            <v>INFORME N° 0751-TP/DE/UGPPME-CFPP</v>
          </cell>
          <cell r="E181" t="str">
            <v>078298-2017</v>
          </cell>
          <cell r="F181" t="str">
            <v>0751-2017-MTPE/24.1.2.1</v>
          </cell>
          <cell r="G181" t="str">
            <v>05/06/2017</v>
          </cell>
          <cell r="H181">
            <v>0</v>
          </cell>
          <cell r="I181" t="str">
            <v xml:space="preserve">CERTIFICACION DE CREDITO PRESUPUESTARIO REFERIDA AL SERVICIO DE TERCERO PARA LA UNIDAD GERENCIAL DE PROMOCIÓN DEL PROGRAMA TRABAJA PERU </v>
          </cell>
          <cell r="J181" t="str">
            <v xml:space="preserve">UNIDAD GERENCIAL DE ADMINISTRACIÓN
</v>
          </cell>
          <cell r="K181" t="str">
            <v>TORRES LOZANO, CÉSAR AUGUSTO</v>
          </cell>
          <cell r="L181">
            <v>0</v>
          </cell>
          <cell r="M181">
            <v>0</v>
          </cell>
          <cell r="N181">
            <v>0</v>
          </cell>
          <cell r="O181">
            <v>0</v>
          </cell>
        </row>
        <row r="182">
          <cell r="D182" t="str">
            <v>INFORME N° 0752-TP/DE/UGPPME-CFPP</v>
          </cell>
          <cell r="E182" t="str">
            <v>080480-2017</v>
          </cell>
          <cell r="F182" t="str">
            <v>0752-2017-MTPE/24.1.2.1</v>
          </cell>
          <cell r="G182" t="str">
            <v>05/06/2017</v>
          </cell>
          <cell r="H182">
            <v>0</v>
          </cell>
          <cell r="I182" t="str">
            <v>ANULACIÓN DE CERTIFICACIÓN DE CRÉDITO PRESUPUESTARIO REFERIDA A LA CONTRATACIÓN DEL SERVICIO DE LIMPIEZA PARA LA UNIDAD ZONAL LORETO DEL PROGRAMA TRABAJA PERU</v>
          </cell>
          <cell r="J182" t="str">
            <v xml:space="preserve">UNIDAD GERENCIAL DE ADMINISTRACIÓN
</v>
          </cell>
          <cell r="K182">
            <v>0</v>
          </cell>
          <cell r="L182">
            <v>0</v>
          </cell>
          <cell r="M182">
            <v>0</v>
          </cell>
          <cell r="N182">
            <v>0</v>
          </cell>
          <cell r="O182">
            <v>0</v>
          </cell>
        </row>
        <row r="183">
          <cell r="D183" t="str">
            <v>INFORME N° 0753-TP/DE/UGPPME-CFPP</v>
          </cell>
          <cell r="E183" t="str">
            <v>080473-2017</v>
          </cell>
          <cell r="F183" t="str">
            <v>0753-2017-MTPE/24.1.2.1</v>
          </cell>
          <cell r="G183" t="str">
            <v>05/06/2017</v>
          </cell>
          <cell r="H183">
            <v>0</v>
          </cell>
          <cell r="I183" t="str">
            <v>ANULACIÓN DE CERTIFICACIÓN DE CRÉDITO PRESUPUESTARIO CCP N° 105-2017 REFERIDO A LA CONTRATACIÓN DE UN SERVICIO DE TERCERO PARA LA UNIDAD ZONAL DE UCAYALY</v>
          </cell>
          <cell r="J183" t="str">
            <v xml:space="preserve">UNIDAD GERENCIAL DE ADMINISTRACIÓN
</v>
          </cell>
          <cell r="K183">
            <v>0</v>
          </cell>
          <cell r="L183">
            <v>0</v>
          </cell>
          <cell r="M183">
            <v>0</v>
          </cell>
          <cell r="N183">
            <v>0</v>
          </cell>
          <cell r="O183">
            <v>0</v>
          </cell>
        </row>
        <row r="184">
          <cell r="D184" t="str">
            <v>INFORME N° 0754-TP/DE/UGPPME-CFPP</v>
          </cell>
          <cell r="E184" t="str">
            <v>079078-2017</v>
          </cell>
          <cell r="F184" t="str">
            <v>0754-2017-MTPE/24.1.2.1</v>
          </cell>
          <cell r="G184" t="str">
            <v>05/06/2017</v>
          </cell>
          <cell r="H184">
            <v>0</v>
          </cell>
          <cell r="I184" t="str">
            <v>PROCESO JUDICIAL SEGUIDO POR SARITA ELIZABETH VILLACORTA VILLACORTA CONTRA EL PROGRAMA "TRABAJA PERÚ"</v>
          </cell>
          <cell r="J184" t="str">
            <v xml:space="preserve">UNIDAD GERENCIAL DE ASESORÍA LEGAL
</v>
          </cell>
          <cell r="K184">
            <v>0</v>
          </cell>
          <cell r="L184">
            <v>0</v>
          </cell>
          <cell r="M184">
            <v>0</v>
          </cell>
          <cell r="N184">
            <v>0</v>
          </cell>
          <cell r="O184">
            <v>0</v>
          </cell>
        </row>
        <row r="185">
          <cell r="D185" t="str">
            <v>INFORME N° 0755-TP/DE/UGPPME-CFPP</v>
          </cell>
          <cell r="E185" t="str">
            <v>073310-2017</v>
          </cell>
          <cell r="F185" t="str">
            <v>0755-2017-MTPE/24.1.2.1</v>
          </cell>
          <cell r="G185" t="str">
            <v>05/06/2017</v>
          </cell>
          <cell r="H185">
            <v>0</v>
          </cell>
          <cell r="I185" t="str">
            <v>PROCESO JUDICIAL SEGUIDO POR GINA ELIZABETH RAMÍREZ VÁSQUEZ CONTRA EL PROGRAMA "TRABAJA PERÚ"</v>
          </cell>
          <cell r="J185" t="str">
            <v xml:space="preserve">UNIDAD GERENCIAL DE ASESORÍA LEGAL
</v>
          </cell>
          <cell r="K185">
            <v>0</v>
          </cell>
          <cell r="L185">
            <v>0</v>
          </cell>
          <cell r="M185">
            <v>0</v>
          </cell>
          <cell r="N185">
            <v>0</v>
          </cell>
          <cell r="O185">
            <v>0</v>
          </cell>
        </row>
        <row r="186">
          <cell r="D186" t="str">
            <v>INFORME N° 0756-TP/DE/UGPPME-CFPP</v>
          </cell>
          <cell r="E186" t="str">
            <v>064162-2017</v>
          </cell>
          <cell r="F186" t="str">
            <v>0756-2017-MTPE/24.1.2.1</v>
          </cell>
          <cell r="G186" t="str">
            <v>06/06/2017</v>
          </cell>
          <cell r="H186">
            <v>0</v>
          </cell>
          <cell r="I186" t="str">
            <v>CERTIFICACIÓN PRESUPUESTAL PARA VIÁTICOS DE LA OFICINA DE LA OFICINA NACIONAL</v>
          </cell>
          <cell r="J186" t="str">
            <v xml:space="preserve">UNIDAD GERENCIAL DE ADMINISTRACIÓN
</v>
          </cell>
          <cell r="K186" t="str">
            <v>TORRES LOZANO, CÉSAR AUGUSTO</v>
          </cell>
          <cell r="L186">
            <v>0</v>
          </cell>
          <cell r="M186">
            <v>0</v>
          </cell>
          <cell r="N186">
            <v>0</v>
          </cell>
          <cell r="O186">
            <v>0</v>
          </cell>
        </row>
        <row r="187">
          <cell r="D187" t="str">
            <v>INFORME N° 0757-TP/DE/UGPPME-CFPP</v>
          </cell>
          <cell r="E187" t="str">
            <v>076171-2017</v>
          </cell>
          <cell r="F187" t="str">
            <v>0757-2017-MTPE/24.1.2.1</v>
          </cell>
          <cell r="G187" t="str">
            <v>06/06/2017</v>
          </cell>
          <cell r="H187">
            <v>0</v>
          </cell>
          <cell r="I187" t="str">
            <v>CERTIFICACIÓN DE CRÉDITO PRESUPUESTARIO REFERIDA A LA CONTRATACIÓN DE  TERCERO PARA REALIZAR ACTIVIDADES DE PROMOCIÓN - CAJAMARCA</v>
          </cell>
          <cell r="J187" t="str">
            <v xml:space="preserve">UNIDAD GERENCIAL DE ADMINISTRACIÓN
</v>
          </cell>
          <cell r="K187">
            <v>0</v>
          </cell>
          <cell r="L187">
            <v>0</v>
          </cell>
          <cell r="M187">
            <v>0</v>
          </cell>
          <cell r="N187">
            <v>0</v>
          </cell>
          <cell r="O187">
            <v>0</v>
          </cell>
        </row>
        <row r="188">
          <cell r="D188" t="str">
            <v>INFORME N° 0758-TP/DE/UGPPME-CFPP</v>
          </cell>
          <cell r="E188" t="str">
            <v>068933-2017</v>
          </cell>
          <cell r="F188" t="str">
            <v>0758-2017-MTPE/24.1.2.1</v>
          </cell>
          <cell r="G188" t="str">
            <v>06/06/2017</v>
          </cell>
          <cell r="H188">
            <v>0</v>
          </cell>
          <cell r="I188" t="str">
            <v>CERTIFICACIÓN DE CRÉDITO PRESUPUESTARIO REFERIDA A LA CONTRATACIÓN DE SERVICIO POR TERCERO - ZONAL LAMBAYEQUE</v>
          </cell>
          <cell r="J188" t="str">
            <v xml:space="preserve">UNIDAD GERENCIAL DE ADMINISTRACIÓN
</v>
          </cell>
          <cell r="K188">
            <v>0</v>
          </cell>
          <cell r="L188">
            <v>0</v>
          </cell>
          <cell r="M188">
            <v>0</v>
          </cell>
          <cell r="N188">
            <v>0</v>
          </cell>
          <cell r="O188">
            <v>0</v>
          </cell>
        </row>
        <row r="189">
          <cell r="D189" t="str">
            <v>INFORME N° 0759-TP/DE/UGPPME-CFPP</v>
          </cell>
          <cell r="E189" t="str">
            <v>082269-2017</v>
          </cell>
          <cell r="F189" t="str">
            <v>0759-2017-MTPE/24.1.2.1</v>
          </cell>
          <cell r="G189" t="str">
            <v>06/06/2017</v>
          </cell>
          <cell r="H189">
            <v>0</v>
          </cell>
          <cell r="I189" t="str">
            <v>PROPUESTA DE MODIFICACIÓN DE  DE METAS FÍSICAS  AL 31 DE ABRIL DE 2017</v>
          </cell>
          <cell r="J189" t="str">
            <v xml:space="preserve">PROGRAMA PARA LA GENERACION DE EMPLEO SOCIAL INCLUSIVO "TRABAJA PERU"
</v>
          </cell>
          <cell r="K189">
            <v>0</v>
          </cell>
          <cell r="L189">
            <v>0</v>
          </cell>
          <cell r="M189">
            <v>0</v>
          </cell>
          <cell r="N189">
            <v>0</v>
          </cell>
          <cell r="O189">
            <v>0</v>
          </cell>
        </row>
        <row r="190">
          <cell r="D190" t="str">
            <v>INFORME N° 0760-TP/DE/UGPPME-CFPP</v>
          </cell>
          <cell r="E190" t="str">
            <v>062637-2017</v>
          </cell>
          <cell r="F190" t="str">
            <v>0760-2017-MTPE/24.1.2.1</v>
          </cell>
          <cell r="G190" t="str">
            <v>06/06/2017</v>
          </cell>
          <cell r="H190">
            <v>0</v>
          </cell>
          <cell r="I190" t="str">
            <v>REQUERIMIENTO DE CONTRATACIÓN ADMINISTRATIVA DE SERVICIOS - CAS DE UN (01) RESPONSABLE DE SUPERVISIÓN DE  PROYECTOS PARA LA UNIDAD ZONAL PIURA</v>
          </cell>
          <cell r="J190" t="str">
            <v xml:space="preserve">PROGRAMA PARA LA GENERACION DE EMPLEO SOCIAL INCLUSIVO "TRABAJA PERU"
</v>
          </cell>
          <cell r="K190">
            <v>0</v>
          </cell>
          <cell r="L190">
            <v>0</v>
          </cell>
          <cell r="M190">
            <v>0</v>
          </cell>
          <cell r="N190">
            <v>0</v>
          </cell>
          <cell r="O190">
            <v>0</v>
          </cell>
        </row>
        <row r="191">
          <cell r="D191" t="str">
            <v>INFORME N° 0761-TP/DE/UGPPME-CFPP</v>
          </cell>
          <cell r="E191" t="str">
            <v>080447-2017</v>
          </cell>
          <cell r="F191" t="str">
            <v>0761-2017-MTPE/24.1.2.1</v>
          </cell>
          <cell r="G191" t="str">
            <v>06/06/2017</v>
          </cell>
          <cell r="H191">
            <v>0</v>
          </cell>
          <cell r="I191" t="str">
            <v>CERTIFICACIÓN DE CRÉDITO PRESUPUESTARIO REFERIDA A LA RENOVACIÓN DE SOAT DE VEHÍCULO INSTITUCIONAL FOTÓN PIO537 Y PIO575</v>
          </cell>
          <cell r="J191" t="str">
            <v xml:space="preserve">UNIDAD GERENCIAL DE ADMINISTRACIÓN
</v>
          </cell>
          <cell r="K191">
            <v>0</v>
          </cell>
          <cell r="L191">
            <v>0</v>
          </cell>
          <cell r="M191">
            <v>0</v>
          </cell>
          <cell r="N191">
            <v>0</v>
          </cell>
          <cell r="O191">
            <v>0</v>
          </cell>
        </row>
        <row r="192">
          <cell r="D192" t="str">
            <v>INFORME N° 0762-TP/DE/UGPPME-CFPP</v>
          </cell>
          <cell r="E192" t="str">
            <v>077952-2017</v>
          </cell>
          <cell r="F192" t="str">
            <v>0762-2017-MTPE/24.1.2.1</v>
          </cell>
          <cell r="G192" t="str">
            <v>06/06/2017</v>
          </cell>
          <cell r="H192">
            <v>0</v>
          </cell>
          <cell r="I192" t="str">
            <v xml:space="preserve">REMISIÓN DE INFORMACIÓN DOCUMENTARÍA </v>
          </cell>
          <cell r="J192" t="str">
            <v xml:space="preserve">TRABAJA PERÚ - SECRETARIA TÉCNICA
</v>
          </cell>
          <cell r="K192">
            <v>0</v>
          </cell>
          <cell r="L192">
            <v>0</v>
          </cell>
          <cell r="M192">
            <v>0</v>
          </cell>
          <cell r="N192">
            <v>0</v>
          </cell>
          <cell r="O192">
            <v>0</v>
          </cell>
        </row>
        <row r="193">
          <cell r="D193" t="str">
            <v>INFORME N° 0763-TP/DE/UGPPME-CFPP</v>
          </cell>
          <cell r="E193" t="str">
            <v>081356-2017</v>
          </cell>
          <cell r="F193" t="str">
            <v>0763-2017-MTPE/24.1.2.1</v>
          </cell>
          <cell r="G193" t="str">
            <v>06/06/2017</v>
          </cell>
          <cell r="H193">
            <v>0</v>
          </cell>
          <cell r="I193" t="str">
            <v>CERTIFICACIÓN DE CRÉDITO PRESUPUESTARIO REFERIDA AL SERVICIO DE TERCERO PARA LA CONTRATACIÓN DE LIQUIDADORES DE OFICIO  PARA LA UNIDAD ZONAL HUÁNUCO  ( DISTRITO DEL PILCO  MARCA, APARICIO POMARES, RUPA RUPA, MARGOS) DEL PROGRAMA TRABAJA PERÚ</v>
          </cell>
          <cell r="J193" t="str">
            <v xml:space="preserve">UNIDAD GERENCIAL DE ADMINISTRACIÓN
</v>
          </cell>
          <cell r="K193">
            <v>0</v>
          </cell>
          <cell r="L193">
            <v>0</v>
          </cell>
          <cell r="M193">
            <v>0</v>
          </cell>
          <cell r="N193">
            <v>0</v>
          </cell>
          <cell r="O193">
            <v>0</v>
          </cell>
        </row>
        <row r="194">
          <cell r="D194" t="str">
            <v>INFORME N° 0764-TP/DE/UGPPME-CFPP</v>
          </cell>
          <cell r="E194" t="str">
            <v>076078-2017</v>
          </cell>
          <cell r="F194" t="str">
            <v>0764-2017-MTPE/24.1.2.1</v>
          </cell>
          <cell r="G194" t="str">
            <v>07/06/2017</v>
          </cell>
          <cell r="H194">
            <v>0</v>
          </cell>
          <cell r="I194" t="str">
            <v>CERTIFICACIÓN DE CRÉDITO PRESUPUESTARIO REFERIDA A LA CONTRATACIÓN TEMPORAL POR LA MODALIDAD DE SERVICIO DE TERCERO PARA LA UNIDAD ZONAL DE SAN MARTÍN</v>
          </cell>
          <cell r="J194" t="str">
            <v xml:space="preserve">UNIDAD GERENCIAL DE ADMINISTRACIÓN
</v>
          </cell>
          <cell r="K194">
            <v>0</v>
          </cell>
          <cell r="L194">
            <v>0</v>
          </cell>
          <cell r="M194">
            <v>0</v>
          </cell>
          <cell r="N194">
            <v>0</v>
          </cell>
          <cell r="O194">
            <v>0</v>
          </cell>
        </row>
        <row r="195">
          <cell r="D195" t="str">
            <v>INFORME N° 0765-TP/DE/UGPPME-CFPP</v>
          </cell>
          <cell r="E195" t="str">
            <v>082102-2017</v>
          </cell>
          <cell r="F195" t="str">
            <v>0765-2017-MTPE/24.1.2.1</v>
          </cell>
          <cell r="G195" t="str">
            <v>07/06/2017</v>
          </cell>
          <cell r="H195">
            <v>0</v>
          </cell>
          <cell r="I195" t="str">
            <v>CERTIFICACIÓN DE CRÉDITO PRESUPUESTARIO REFERIDA   POR COMISIÓN DE SERVICIOS PARA REALIZAR LAS FUNCIONES DE JEFE DE LA UNIDAD ZONAL TUMBES</v>
          </cell>
          <cell r="J195" t="str">
            <v xml:space="preserve">UNIDAD GERENCIAL DE ADMINISTRACIÓN
</v>
          </cell>
          <cell r="K195">
            <v>0</v>
          </cell>
          <cell r="L195">
            <v>0</v>
          </cell>
          <cell r="M195">
            <v>0</v>
          </cell>
          <cell r="N195">
            <v>0</v>
          </cell>
          <cell r="O195">
            <v>0</v>
          </cell>
        </row>
        <row r="196">
          <cell r="D196" t="str">
            <v>INFORME N° 0766-TP/DE/UGPPME-CFPP</v>
          </cell>
          <cell r="E196" t="str">
            <v>075998-2017</v>
          </cell>
          <cell r="F196" t="str">
            <v>0766-2017-MTPE/24.1.2.1</v>
          </cell>
          <cell r="G196" t="str">
            <v>07/06/2017</v>
          </cell>
          <cell r="H196">
            <v>0</v>
          </cell>
          <cell r="I196" t="str">
            <v>AMPLIACIÓN DE CERTIFICACIÓN DE CRÉDITO PRESUPUESTARIO CCP N° 0027-2017</v>
          </cell>
          <cell r="J196" t="str">
            <v xml:space="preserve">UNIDAD GERENCIAL DE ADMINISTRACIÓN
</v>
          </cell>
          <cell r="K196">
            <v>0</v>
          </cell>
          <cell r="L196">
            <v>0</v>
          </cell>
          <cell r="M196">
            <v>0</v>
          </cell>
          <cell r="N196">
            <v>0</v>
          </cell>
          <cell r="O196">
            <v>0</v>
          </cell>
        </row>
        <row r="197">
          <cell r="D197" t="str">
            <v>INFORME N° 0767-TP/DE/UGPPME-CFPP</v>
          </cell>
          <cell r="E197" t="str">
            <v>076256-2017</v>
          </cell>
          <cell r="F197" t="str">
            <v>0767-2017-MTPE/24.1.2.1</v>
          </cell>
          <cell r="G197" t="str">
            <v>07/06/2017</v>
          </cell>
          <cell r="H197">
            <v>0</v>
          </cell>
          <cell r="I197" t="str">
            <v xml:space="preserve">REQUERIMIENTO DE CONTRATACIÓN ADMINISTRATIVA DE SERVICIOS - CAS DE UN (01) ESPECIALISTA EN PLANIFICACIÓN PARA LA UNIDAD GERENCIAL DE PLANIFICACIÓN, PRESUPUESTO, MONITOREO Y EVALUACIÓN </v>
          </cell>
          <cell r="J197" t="str">
            <v xml:space="preserve">PROGRAMA PARA LA GENERACION DE EMPLEO SOCIAL INCLUSIVO "TRABAJA PERU"
</v>
          </cell>
          <cell r="K197" t="str">
            <v>TORRES LOZANO, CÉSAR AUGUSTO</v>
          </cell>
          <cell r="L197">
            <v>0</v>
          </cell>
          <cell r="M197">
            <v>0</v>
          </cell>
          <cell r="N197">
            <v>0</v>
          </cell>
          <cell r="O197">
            <v>0</v>
          </cell>
        </row>
        <row r="198">
          <cell r="D198" t="str">
            <v>INFORME N° 0768-TP/DE/UGPPME-CFPP</v>
          </cell>
          <cell r="E198" t="str">
            <v>075359-2017</v>
          </cell>
          <cell r="F198" t="str">
            <v>0768-2017-MTPE/24.1.2.1</v>
          </cell>
          <cell r="G198" t="str">
            <v>07/06/2017</v>
          </cell>
          <cell r="H198">
            <v>0</v>
          </cell>
          <cell r="I198" t="str">
            <v xml:space="preserve">REQUERIMIENTO DE CONTRATACIÓN ADMINISTRATIVA DE SERVICIOS - CAS DE UN (01) ESPECIALISTA EN MONITOREO Y EVALUACIÓN PARA LA COORDINACIÓN FUNCIONAL EN MONITOREO Y EVALUACIÓN </v>
          </cell>
          <cell r="J198" t="str">
            <v xml:space="preserve">PROGRAMA PARA LA GENERACION DE EMPLEO SOCIAL INCLUSIVO "TRABAJA PERU"
</v>
          </cell>
          <cell r="K198">
            <v>0</v>
          </cell>
          <cell r="L198">
            <v>0</v>
          </cell>
          <cell r="M198">
            <v>0</v>
          </cell>
          <cell r="N198">
            <v>0</v>
          </cell>
          <cell r="O198">
            <v>0</v>
          </cell>
        </row>
        <row r="199">
          <cell r="D199" t="str">
            <v>INFORME N° 0769-TP/DE/UGPPME-CFPP</v>
          </cell>
          <cell r="E199" t="str">
            <v>075460-2017</v>
          </cell>
          <cell r="F199" t="str">
            <v>0769-2017-MTPE/24.1.2.1</v>
          </cell>
          <cell r="G199" t="str">
            <v>07/06/2017</v>
          </cell>
          <cell r="H199">
            <v>0</v>
          </cell>
          <cell r="I199" t="str">
            <v>REVISIÓN DE PROTECTO DE DIRECTIVA PARA LA LIQUIDACIÓN TÉCNICA FINANCIERA DE PROYECTOS, CONTINGENCIA DIRECTA AC-13 DE LAS OBRAS EJECUTA</v>
          </cell>
          <cell r="J199" t="str">
            <v xml:space="preserve">COORDINACIÓN FUNCIONAL DE SUPERVISIÓN DE PROYECTOS
</v>
          </cell>
          <cell r="K199">
            <v>0</v>
          </cell>
          <cell r="L199">
            <v>0</v>
          </cell>
          <cell r="M199">
            <v>0</v>
          </cell>
          <cell r="N199">
            <v>0</v>
          </cell>
          <cell r="O199">
            <v>0</v>
          </cell>
        </row>
        <row r="200">
          <cell r="D200" t="str">
            <v>INFORME N° 0770-TP/DE/UGPPME-CFPP</v>
          </cell>
          <cell r="E200" t="str">
            <v>082016-2017</v>
          </cell>
          <cell r="F200" t="str">
            <v>0770-2017-MTPE/24.1.2.1</v>
          </cell>
          <cell r="G200" t="str">
            <v>07/06/2017</v>
          </cell>
          <cell r="H200">
            <v>0</v>
          </cell>
          <cell r="I200" t="str">
            <v>REQUERIMIENTO DE PRONUNCIAMIENTO</v>
          </cell>
          <cell r="J200" t="str">
            <v xml:space="preserve">UNIDAD GERENCIAL DE ASESORÍA LEGAL
</v>
          </cell>
          <cell r="K200">
            <v>0</v>
          </cell>
          <cell r="L200">
            <v>0</v>
          </cell>
          <cell r="M200">
            <v>0</v>
          </cell>
          <cell r="N200">
            <v>0</v>
          </cell>
          <cell r="O200">
            <v>0</v>
          </cell>
        </row>
        <row r="201">
          <cell r="D201" t="str">
            <v>INFORME N° 0771-TP/DE/UGPPME-CFPP</v>
          </cell>
          <cell r="E201" t="str">
            <v>077847-2017</v>
          </cell>
          <cell r="F201" t="str">
            <v>0771-2017-MTPE/24.1.2.1</v>
          </cell>
          <cell r="G201" t="str">
            <v>07/06/2017</v>
          </cell>
          <cell r="H201">
            <v>0</v>
          </cell>
          <cell r="I201" t="str">
            <v xml:space="preserve">REQUERIMIENTO DE CONTRATACIÓN ADMINISTRATIVA DE SERVICIOS - CAS DE UN (01) TÉCNICO DE PROYECTO II PARA LA UNIDAD ZONAL LAMBAYEQUE </v>
          </cell>
          <cell r="J201" t="str">
            <v xml:space="preserve">COORDINACIÓN FUNCIONAL DE RECURSOS HUMANOS
</v>
          </cell>
          <cell r="K201">
            <v>0</v>
          </cell>
          <cell r="L201">
            <v>0</v>
          </cell>
          <cell r="M201">
            <v>0</v>
          </cell>
          <cell r="N201">
            <v>0</v>
          </cell>
          <cell r="O201">
            <v>0</v>
          </cell>
        </row>
        <row r="202">
          <cell r="D202" t="str">
            <v>INFORME N° 0772-TP/DE/UGPPME-CFPP</v>
          </cell>
          <cell r="E202" t="str">
            <v>059075-2017</v>
          </cell>
          <cell r="F202" t="str">
            <v>0772-2017-MTPE/24.1.2.1</v>
          </cell>
          <cell r="G202" t="str">
            <v>07/06/2017</v>
          </cell>
          <cell r="H202">
            <v>0</v>
          </cell>
          <cell r="I202" t="str">
            <v xml:space="preserve">CERTIFICACION DE CREDITO PRESUPUESTARIO REFERIDO AL PAGO DE PUBLICACIÓN DE DOS RESOLUCIONES MINISTERIALES EN EL DIARIO OFICIAL EL PERUANO </v>
          </cell>
          <cell r="J202" t="str">
            <v xml:space="preserve">UNIDAD GERENCIAL DE ADMINISTRACIÓN
</v>
          </cell>
          <cell r="K202">
            <v>0</v>
          </cell>
          <cell r="L202">
            <v>0</v>
          </cell>
          <cell r="M202">
            <v>0</v>
          </cell>
          <cell r="N202">
            <v>0</v>
          </cell>
          <cell r="O202">
            <v>0</v>
          </cell>
        </row>
        <row r="203">
          <cell r="D203" t="str">
            <v>INFORME N° 0773-TP/DE/UGPPME-CFPP</v>
          </cell>
          <cell r="E203" t="str">
            <v>059823-2017</v>
          </cell>
          <cell r="F203" t="str">
            <v>0773-2017-MTPE/24.1.2.1</v>
          </cell>
          <cell r="G203" t="str">
            <v>07/06/2017</v>
          </cell>
          <cell r="H203">
            <v>0</v>
          </cell>
          <cell r="I203" t="str">
            <v>CERTIFICACIÓN DE CRÉDITO PRESUPUESTARIO REFERIDA A LA SUSCRIPCIÓN DE DIARIOS PARA EL PROGRAMA PERU RESPONSABLE</v>
          </cell>
          <cell r="J203" t="str">
            <v xml:space="preserve">UNIDAD GERENCIAL DE ADMINISTRACIÓN
</v>
          </cell>
          <cell r="K203">
            <v>0</v>
          </cell>
          <cell r="L203">
            <v>0</v>
          </cell>
          <cell r="M203">
            <v>0</v>
          </cell>
          <cell r="N203">
            <v>0</v>
          </cell>
          <cell r="O203">
            <v>0</v>
          </cell>
        </row>
        <row r="204">
          <cell r="D204" t="str">
            <v>INFORME N° 0774-TP/DE/UGPPME-CFPP</v>
          </cell>
          <cell r="E204" t="str">
            <v>076220-2017</v>
          </cell>
          <cell r="F204" t="str">
            <v>0774-2017-MTPE/24.1.2.1</v>
          </cell>
          <cell r="G204" t="str">
            <v>07/06/2017</v>
          </cell>
          <cell r="H204">
            <v>0</v>
          </cell>
          <cell r="I204" t="str">
            <v xml:space="preserve">CERTIFICACIÓN DE CRÉDITO PRESUPUETSARIO REFERIDA A LA CONTRATACION TEMPORAL DEL SERVICIO DE UN TERCERO PARA REALIZAR ACTIVIDADES DE PROMOCION PARA LA UNIDAD ZONAL LA LIBERTAD </v>
          </cell>
          <cell r="J204" t="str">
            <v xml:space="preserve">UNIDAD GERENCIAL DE ADMINISTRACIÓN
</v>
          </cell>
          <cell r="K204">
            <v>0</v>
          </cell>
          <cell r="L204">
            <v>0</v>
          </cell>
          <cell r="M204">
            <v>0</v>
          </cell>
          <cell r="N204">
            <v>0</v>
          </cell>
          <cell r="O204">
            <v>0</v>
          </cell>
        </row>
        <row r="205">
          <cell r="D205" t="str">
            <v>INFORME N° 0775-TP/DE/UGPPME-CFPP</v>
          </cell>
          <cell r="E205" t="str">
            <v>076848-2017</v>
          </cell>
          <cell r="F205" t="str">
            <v>0775-2017-MTPE/24.1.2.1</v>
          </cell>
          <cell r="G205" t="str">
            <v>07/06/2017</v>
          </cell>
          <cell r="H205">
            <v>0</v>
          </cell>
          <cell r="I205" t="str">
            <v>REQUERIMIENTO DE CONTRATACIÓN ADMINISTRATIVA DE SERVICIOS - CAS DE UN ANALISTA EN PLANEAMIENTO PARA LA UGPPME</v>
          </cell>
          <cell r="J205" t="str">
            <v xml:space="preserve">PROGRAMA PARA LA GENERACION DE EMPLEO SOCIAL INCLUSIVO "TRABAJA PERU"
</v>
          </cell>
          <cell r="K205">
            <v>0</v>
          </cell>
          <cell r="L205">
            <v>0</v>
          </cell>
          <cell r="M205">
            <v>0</v>
          </cell>
          <cell r="N205">
            <v>0</v>
          </cell>
          <cell r="O205">
            <v>0</v>
          </cell>
        </row>
        <row r="206">
          <cell r="D206" t="str">
            <v>INFORME N° 0776-TP/DE/UGPPME-CFPP</v>
          </cell>
          <cell r="E206" t="str">
            <v>068051-2017</v>
          </cell>
          <cell r="F206" t="str">
            <v>0776-2017-MTPE/24.1.2.1</v>
          </cell>
          <cell r="G206" t="str">
            <v>08/06/2017</v>
          </cell>
          <cell r="H206">
            <v>0</v>
          </cell>
          <cell r="I206" t="str">
            <v xml:space="preserve">CERTIFICACIÓN DE CRÉDITO PRESUPUESTARIO REFERIDA AL SERVICIO DE TERCERO PARA LA UNIDAD ZONAL LA LIBERTAD DEL PROGRAMA TRABAJA PERU </v>
          </cell>
          <cell r="J206" t="str">
            <v xml:space="preserve">UNIDAD GERENCIAL DE ADMINISTRACIÓN
</v>
          </cell>
          <cell r="K206">
            <v>0</v>
          </cell>
          <cell r="L206">
            <v>0</v>
          </cell>
          <cell r="M206">
            <v>0</v>
          </cell>
          <cell r="N206">
            <v>0</v>
          </cell>
          <cell r="O206">
            <v>0</v>
          </cell>
        </row>
        <row r="207">
          <cell r="D207" t="str">
            <v>INFORME N° 0777-TP/DE/UGPPME-CFPP</v>
          </cell>
          <cell r="E207" t="str">
            <v>079758-2017</v>
          </cell>
          <cell r="F207" t="str">
            <v>0777-2017-MTPE/24.1.2.1</v>
          </cell>
          <cell r="G207" t="str">
            <v>08/06/2017</v>
          </cell>
          <cell r="H207">
            <v>0</v>
          </cell>
          <cell r="I207" t="str">
            <v xml:space="preserve">MODIFICACIÓN DEL PLAN ANUAL DE CONTRATACIONES (PAC) 2017 DEL PROGRAMA "TRABAJA PERÚ" </v>
          </cell>
          <cell r="J207" t="str">
            <v xml:space="preserve">UNIDAD GERENCIAL DE ASESORÍA LEGAL
</v>
          </cell>
          <cell r="K207">
            <v>0</v>
          </cell>
          <cell r="L207">
            <v>0</v>
          </cell>
          <cell r="M207">
            <v>0</v>
          </cell>
          <cell r="N207">
            <v>0</v>
          </cell>
          <cell r="O207">
            <v>0</v>
          </cell>
        </row>
        <row r="208">
          <cell r="D208" t="str">
            <v>INFORME N° 0778-TP/DE/UGPPME-CFPP</v>
          </cell>
          <cell r="E208" t="str">
            <v>080491-2017</v>
          </cell>
          <cell r="F208" t="str">
            <v>0778-2017-MTPE/24.1.2.1</v>
          </cell>
          <cell r="G208" t="str">
            <v>08/06/2017</v>
          </cell>
          <cell r="H208">
            <v>0</v>
          </cell>
          <cell r="I208" t="str">
            <v xml:space="preserve">REQUERIMIENTO DE CONTRATACIÓN ADMINISTRATIVA DE SERVICIOS - CAS DE UN (01) AUXILIAR EN MANTENIMIENTO PARA LA COORDINACIÓN FUNCIONAL DE LOGÍSTICA </v>
          </cell>
          <cell r="J208" t="str">
            <v xml:space="preserve">PROGRAMA PARA LA GENERACION DE EMPLEO SOCIAL INCLUSIVO "TRABAJA PERU"
</v>
          </cell>
          <cell r="K208">
            <v>0</v>
          </cell>
          <cell r="L208">
            <v>0</v>
          </cell>
          <cell r="M208">
            <v>0</v>
          </cell>
          <cell r="N208">
            <v>0</v>
          </cell>
          <cell r="O208">
            <v>0</v>
          </cell>
        </row>
        <row r="209">
          <cell r="D209" t="str">
            <v>INFORME N° 0779-TP/DE/UGPPME-CFPP</v>
          </cell>
          <cell r="E209" t="str">
            <v>076071-2017</v>
          </cell>
          <cell r="F209" t="str">
            <v>0779-2017-MTPE/24.1.2.1</v>
          </cell>
          <cell r="G209" t="str">
            <v>08/06/2017</v>
          </cell>
          <cell r="H209">
            <v>0</v>
          </cell>
          <cell r="I209" t="str">
            <v xml:space="preserve"> CERTIFICACIÓN DE CRÉDITO PRESUPUESTARIO REFERIDA A LA CONTRATACIÓN DE SERVICIO DE LIMPIEZA REQUERIDO POR LA UNIDAD ZONAL CUSCO </v>
          </cell>
          <cell r="J209" t="str">
            <v xml:space="preserve">UNIDAD GERENCIAL DE ADMINISTRACIÓN
</v>
          </cell>
          <cell r="K209">
            <v>0</v>
          </cell>
          <cell r="L209">
            <v>0</v>
          </cell>
          <cell r="M209">
            <v>0</v>
          </cell>
          <cell r="N209">
            <v>0</v>
          </cell>
          <cell r="O209">
            <v>0</v>
          </cell>
        </row>
        <row r="210">
          <cell r="D210" t="str">
            <v>INFORME N° 0780-TP/DE/UGPPME-CFPP</v>
          </cell>
          <cell r="E210" t="str">
            <v>068051-2017</v>
          </cell>
          <cell r="F210" t="str">
            <v>0780-2017-MTPE/24.1.2.1</v>
          </cell>
          <cell r="G210" t="str">
            <v>09/06/2017</v>
          </cell>
          <cell r="H210">
            <v>0</v>
          </cell>
          <cell r="I210" t="str">
            <v>CERTIFICACIÓN DE CRÉDITO PRESUPUESTARIO REFERIDA AL SERVICIO DE TERCERO PARA LA UNIDAD ZONAL LA LIBERTAD DEL PROGRAMA TRABAJA PERU</v>
          </cell>
          <cell r="J210" t="str">
            <v xml:space="preserve">UNIDAD GERENCIAL DE ADMINISTRACIÓN
</v>
          </cell>
          <cell r="K210">
            <v>0</v>
          </cell>
          <cell r="L210">
            <v>0</v>
          </cell>
          <cell r="M210">
            <v>0</v>
          </cell>
          <cell r="N210">
            <v>0</v>
          </cell>
          <cell r="O210">
            <v>0</v>
          </cell>
        </row>
        <row r="211">
          <cell r="D211" t="str">
            <v>INFORME N° 0781-TP/DE/UGPPME-CFPP</v>
          </cell>
          <cell r="E211" t="str">
            <v>083069-2017</v>
          </cell>
          <cell r="F211" t="str">
            <v>0781-2017-MTPE/24.1.2.1</v>
          </cell>
          <cell r="G211" t="str">
            <v>09/06/2017</v>
          </cell>
          <cell r="H211">
            <v>0</v>
          </cell>
          <cell r="I211" t="str">
            <v xml:space="preserve">AMPLIACIÓN CCP 499 PARA VIÁTICOS DE LA OFICINA NACIONAL </v>
          </cell>
          <cell r="J211" t="str">
            <v xml:space="preserve">UNIDAD GERENCIAL DE ADMINISTRACIÓN
</v>
          </cell>
          <cell r="K211">
            <v>0</v>
          </cell>
          <cell r="L211">
            <v>0</v>
          </cell>
          <cell r="M211">
            <v>0</v>
          </cell>
          <cell r="N211">
            <v>0</v>
          </cell>
          <cell r="O211">
            <v>0</v>
          </cell>
        </row>
        <row r="212">
          <cell r="D212" t="str">
            <v>INFORME N° 0782-TP/DE/UGPPME-CFPP</v>
          </cell>
          <cell r="E212" t="str">
            <v>085006-2017</v>
          </cell>
          <cell r="F212" t="str">
            <v>0782-2017-MTPE/24.1.2.1</v>
          </cell>
          <cell r="G212" t="str">
            <v>09/06/2017</v>
          </cell>
          <cell r="H212">
            <v>0</v>
          </cell>
          <cell r="I212" t="str">
            <v>SOLICITO AUTORIZACIÓN PARA CONTRATACIÓN DE SERVICIO DE TERCERO PARA LA COORDINACIÓN FUNCIONAL DE PLANIFICACIÓN Y  PRESUPUESTO</v>
          </cell>
          <cell r="J212" t="str">
            <v xml:space="preserve">PROGRAMA PARA LA GENERACION DE EMPLEO SOCIAL INCLUSIVO "TRABAJA PERU"
</v>
          </cell>
          <cell r="K212">
            <v>0</v>
          </cell>
          <cell r="L212">
            <v>0</v>
          </cell>
          <cell r="M212">
            <v>0</v>
          </cell>
          <cell r="N212">
            <v>0</v>
          </cell>
          <cell r="O212">
            <v>0</v>
          </cell>
        </row>
        <row r="213">
          <cell r="D213" t="str">
            <v>INFORME N° 0783-TP/DE/UGPPME-CFPP</v>
          </cell>
          <cell r="E213" t="str">
            <v>085092-2017</v>
          </cell>
          <cell r="F213" t="str">
            <v>0783-2017-MTPE/24.1.2.1</v>
          </cell>
          <cell r="G213" t="str">
            <v>12/06/2017</v>
          </cell>
          <cell r="H213">
            <v>0</v>
          </cell>
          <cell r="I213" t="str">
            <v>DEMANDA ADICIONAL DE RECURSOS PARA EL PRESUPUESTO DEL EJERCICIO FISCAL 2017 DE LA UE: 05 PROGRAMA PARA LA GENERACIÓN DE EMPLEO SOCIAL INCLUSIVO ¿TRABAJA PERÚ¿</v>
          </cell>
          <cell r="J213" t="str">
            <v xml:space="preserve">UNIDAD GERENCIAL DE ASESORÍA LEGAL
</v>
          </cell>
          <cell r="K213">
            <v>0</v>
          </cell>
          <cell r="L213">
            <v>0</v>
          </cell>
          <cell r="M213">
            <v>0</v>
          </cell>
          <cell r="N213">
            <v>0</v>
          </cell>
          <cell r="O213">
            <v>0</v>
          </cell>
        </row>
        <row r="214">
          <cell r="D214" t="str">
            <v>INFORME N° 0784-TP/DE/UGPPME-CFPP</v>
          </cell>
          <cell r="E214" t="str">
            <v>074781-2017</v>
          </cell>
          <cell r="F214" t="str">
            <v>0784-2017-MTPE/24.1.2.1</v>
          </cell>
          <cell r="G214" t="str">
            <v>12/06/2017</v>
          </cell>
          <cell r="H214">
            <v>0</v>
          </cell>
          <cell r="I214" t="str">
            <v>REQUERIMIENTO DE CONTRATACION ADMINISTRATIVA DE SERVICIOS-CAS DE UN RESPONSABLE DE PROYECTOS PARA LA UNIDAD ZONAL DE ANCASH</v>
          </cell>
          <cell r="J214" t="str">
            <v xml:space="preserve">PROGRAMA PARA LA GENERACION DE EMPLEO SOCIAL INCLUSIVO "TRABAJA PERU"
</v>
          </cell>
          <cell r="K214">
            <v>0</v>
          </cell>
          <cell r="L214">
            <v>0</v>
          </cell>
          <cell r="M214">
            <v>0</v>
          </cell>
          <cell r="N214">
            <v>0</v>
          </cell>
          <cell r="O214">
            <v>0</v>
          </cell>
        </row>
        <row r="215">
          <cell r="D215" t="str">
            <v>INFORME N° 0785-TP/DE/UGPPME-CFPP</v>
          </cell>
          <cell r="E215" t="str">
            <v>059965-2017</v>
          </cell>
          <cell r="F215" t="str">
            <v>0785-2017-MTPE/24.1.2.1</v>
          </cell>
          <cell r="G215" t="str">
            <v>09/06/2017</v>
          </cell>
          <cell r="H215">
            <v>0</v>
          </cell>
          <cell r="I215" t="str">
            <v xml:space="preserve">CERTIFICACIÓN DE CRÉDITO PRESUPUESTARIO REFERIDA AL SERVICIO DE ALQUILER DE UNA (01)MULTIFUNCIONAL PARA EL PROGRAMA PERU RESPONSABLE </v>
          </cell>
          <cell r="J215" t="str">
            <v xml:space="preserve">UNIDAD GERENCIAL DE ADMINISTRACIÓN
</v>
          </cell>
          <cell r="K215">
            <v>0</v>
          </cell>
          <cell r="L215">
            <v>0</v>
          </cell>
          <cell r="M215">
            <v>0</v>
          </cell>
          <cell r="N215">
            <v>0</v>
          </cell>
          <cell r="O215">
            <v>0</v>
          </cell>
        </row>
        <row r="216">
          <cell r="D216" t="str">
            <v>INFORME N° 0786-TP/DE/UGPPME-CFPP</v>
          </cell>
          <cell r="E216" t="str">
            <v>083437-2017</v>
          </cell>
          <cell r="F216" t="str">
            <v>0786-2017-MTPE/24.1.2.1</v>
          </cell>
          <cell r="G216" t="str">
            <v>12/06/2017</v>
          </cell>
          <cell r="H216">
            <v>0</v>
          </cell>
          <cell r="I216" t="str">
            <v>COMISION DE SERVICIO DE ABOG. IVAN VEGAS CARRION</v>
          </cell>
          <cell r="J216" t="str">
            <v xml:space="preserve">UNIDAD GERENCIAL DE ADMINISTRACIÓN
</v>
          </cell>
          <cell r="K216">
            <v>0</v>
          </cell>
          <cell r="L216">
            <v>0</v>
          </cell>
          <cell r="M216">
            <v>0</v>
          </cell>
          <cell r="N216">
            <v>0</v>
          </cell>
          <cell r="O216">
            <v>0</v>
          </cell>
        </row>
        <row r="217">
          <cell r="D217" t="str">
            <v>INFORME N° 0787-TP/DE/UGPPME-CFPP</v>
          </cell>
          <cell r="E217" t="str">
            <v>083554-2017</v>
          </cell>
          <cell r="F217" t="str">
            <v>0787-2017-MTPE/24.1.2.1</v>
          </cell>
          <cell r="G217" t="str">
            <v>12/06/2017</v>
          </cell>
          <cell r="H217">
            <v>0</v>
          </cell>
          <cell r="I217" t="str">
            <v xml:space="preserve">PROPUESTA DE NOTA DE MODIFICACIÓN PRESUPUESTARIA </v>
          </cell>
          <cell r="J217" t="str">
            <v xml:space="preserve">PROGRAMA PARA LA GENERACION DE EMPLEO SOCIAL INCLUSIVO "TRABAJA PERU"
</v>
          </cell>
          <cell r="K217">
            <v>0</v>
          </cell>
          <cell r="L217">
            <v>0</v>
          </cell>
          <cell r="M217">
            <v>0</v>
          </cell>
          <cell r="N217">
            <v>0</v>
          </cell>
          <cell r="O217">
            <v>0</v>
          </cell>
        </row>
        <row r="218">
          <cell r="D218" t="str">
            <v>INFORME N° 0788-TP/DE/UGPPME-CFPP</v>
          </cell>
          <cell r="E218" t="str">
            <v>081537-2017</v>
          </cell>
          <cell r="F218" t="str">
            <v>0788-2017-MTPE/24.1.2.1</v>
          </cell>
          <cell r="G218" t="str">
            <v>13/06/2017</v>
          </cell>
          <cell r="H218">
            <v>0</v>
          </cell>
          <cell r="I218" t="str">
            <v xml:space="preserve">CERTIFICACIÓN DE CRÉDITO PRESUPUESTARIO REFERIDA AL SERVICIO DE TERCERO COMO APOYO ADMINISTRATIVO A LA UNIDAD ZONAL TUMBES DEL PROGRAMA TRABAJA PERU </v>
          </cell>
          <cell r="J218" t="str">
            <v xml:space="preserve">UNIDAD GERENCIAL DE ADMINISTRACIÓN
</v>
          </cell>
          <cell r="K218">
            <v>0</v>
          </cell>
          <cell r="L218">
            <v>0</v>
          </cell>
          <cell r="M218">
            <v>0</v>
          </cell>
          <cell r="N218">
            <v>0</v>
          </cell>
          <cell r="O218">
            <v>0</v>
          </cell>
        </row>
        <row r="219">
          <cell r="D219" t="str">
            <v>INFORME N° 0789-TP/DE/UGPPME-CFPP</v>
          </cell>
          <cell r="E219" t="str">
            <v>081755-2017</v>
          </cell>
          <cell r="F219" t="str">
            <v>0789-2017-MTPE/24.1.2.1</v>
          </cell>
          <cell r="G219" t="str">
            <v>13/06/2017</v>
          </cell>
          <cell r="H219">
            <v>0</v>
          </cell>
          <cell r="I219" t="str">
            <v xml:space="preserve">CERTIFICACIÓN DE CRÉDITO PRESUPUESTARIO REFERIDA A LA CONTRATACION TEMPORAL POR LA MODALIDAD DE SERVICIO DE TERCERO PARA LA COORDINACION FUNCIONAL DE CONTABILIDAD </v>
          </cell>
          <cell r="J219" t="str">
            <v xml:space="preserve">UNIDAD GERENCIAL DE ADMINISTRACIÓN
</v>
          </cell>
          <cell r="K219">
            <v>0</v>
          </cell>
          <cell r="L219">
            <v>0</v>
          </cell>
          <cell r="M219">
            <v>0</v>
          </cell>
          <cell r="N219">
            <v>0</v>
          </cell>
          <cell r="O219">
            <v>0</v>
          </cell>
        </row>
        <row r="220">
          <cell r="D220" t="str">
            <v>INFORME N° 0790-TP/DE/UGPPME-CFPP</v>
          </cell>
          <cell r="E220" t="str">
            <v>074175-2017</v>
          </cell>
          <cell r="F220" t="str">
            <v>0790-2017-MTPE/24.1.2.1</v>
          </cell>
          <cell r="G220" t="str">
            <v>13/06/2017</v>
          </cell>
          <cell r="H220">
            <v>0</v>
          </cell>
          <cell r="I220" t="str">
            <v xml:space="preserve">PROCESO JUDICIAL SEGUIDO POR EL SEÑOR LUIS ALBERTO LAVADO HIDALGO CONTRA EL PROGRAMA TRABAJA PERÚ </v>
          </cell>
          <cell r="J220" t="str">
            <v xml:space="preserve">UNIDAD GERENCIAL DE ASESORÍA LEGAL
</v>
          </cell>
          <cell r="K220">
            <v>0</v>
          </cell>
          <cell r="L220">
            <v>0</v>
          </cell>
          <cell r="M220">
            <v>0</v>
          </cell>
          <cell r="N220">
            <v>0</v>
          </cell>
          <cell r="O220">
            <v>0</v>
          </cell>
        </row>
        <row r="221">
          <cell r="D221" t="str">
            <v>INFORME N° 0791-TP/DE/UGPPME-CFPP</v>
          </cell>
          <cell r="E221" t="str">
            <v>084798-2017</v>
          </cell>
          <cell r="F221" t="str">
            <v>0791-2017-MTPE/24.1.2.1</v>
          </cell>
          <cell r="G221" t="str">
            <v>13/06/2017</v>
          </cell>
          <cell r="H221">
            <v>0</v>
          </cell>
          <cell r="I221" t="str">
            <v>CERTIFICACIÓN DE CRÉDITO PRESUPUESTARIO Y PREVISIÓN 2018 REFERIDA A LA CONTRATACIÓN DEL SERVICIO DE ALQUILER DE LOCAL PARA LA UNIDAD ZONAL MADRE DE DIOS DEL PROGRAMA TRABAJA PERU</v>
          </cell>
          <cell r="J221" t="str">
            <v xml:space="preserve">UNIDAD GERENCIAL DE ADMINISTRACIÓN
</v>
          </cell>
          <cell r="K221">
            <v>0</v>
          </cell>
          <cell r="L221">
            <v>0</v>
          </cell>
          <cell r="M221">
            <v>0</v>
          </cell>
          <cell r="N221">
            <v>0</v>
          </cell>
          <cell r="O221">
            <v>0</v>
          </cell>
        </row>
        <row r="222">
          <cell r="D222" t="str">
            <v>INFORME N° 0792-TP/DE/UGPPME-CFPP</v>
          </cell>
          <cell r="E222" t="str">
            <v>086486-2017</v>
          </cell>
          <cell r="F222" t="str">
            <v>0792-2017-MTPE/24.1.2.1</v>
          </cell>
          <cell r="G222" t="str">
            <v>13/06/2017</v>
          </cell>
          <cell r="H222">
            <v>0</v>
          </cell>
          <cell r="I222" t="str">
            <v>CERTIFICACIÓN PRESUPUESTAL PARA VIÁTICOS DE LA OFICINA NACIONAL</v>
          </cell>
          <cell r="J222" t="str">
            <v xml:space="preserve">UNIDAD GERENCIAL DE ADMINISTRACIÓN
</v>
          </cell>
          <cell r="K222">
            <v>0</v>
          </cell>
          <cell r="L222">
            <v>0</v>
          </cell>
          <cell r="M222">
            <v>0</v>
          </cell>
          <cell r="N222">
            <v>0</v>
          </cell>
          <cell r="O222">
            <v>0</v>
          </cell>
        </row>
        <row r="223">
          <cell r="D223" t="str">
            <v>INFORME N° 0793-TP/DE/UGPPME-CFPP</v>
          </cell>
          <cell r="E223" t="str">
            <v>071101-2017</v>
          </cell>
          <cell r="F223" t="str">
            <v>0793-2017-MTPE/24.1.2.1</v>
          </cell>
          <cell r="G223" t="str">
            <v>13/06/2017</v>
          </cell>
          <cell r="H223">
            <v>0</v>
          </cell>
          <cell r="I223" t="str">
            <v>CERTIFICACIÓN DE CRÉDITO PRESUPUESTARIO REFERIDA AL REQUERIMIENTO DE MANTENIMIENTO PREVENTIVO DE CAMIONETA</v>
          </cell>
          <cell r="J223" t="str">
            <v xml:space="preserve">UNIDAD GERENCIAL DE ADMINISTRACIÓN
</v>
          </cell>
          <cell r="K223">
            <v>0</v>
          </cell>
          <cell r="L223">
            <v>0</v>
          </cell>
          <cell r="M223">
            <v>0</v>
          </cell>
          <cell r="N223">
            <v>0</v>
          </cell>
          <cell r="O223">
            <v>0</v>
          </cell>
        </row>
        <row r="224">
          <cell r="D224" t="str">
            <v>INFORME N° 0794-TP/DE/UGPPME-CFPP</v>
          </cell>
          <cell r="E224" t="str">
            <v>086731-2017</v>
          </cell>
          <cell r="F224" t="str">
            <v>0794-2017-MTPE/24.1.2.1</v>
          </cell>
          <cell r="G224" t="str">
            <v>13/06/2017</v>
          </cell>
          <cell r="H224">
            <v>0</v>
          </cell>
          <cell r="I224" t="str">
            <v>PLANILLA DE VIÁTICOS POR COMISIÓN DE SERVICIO</v>
          </cell>
          <cell r="J224" t="str">
            <v xml:space="preserve">UNIDAD GERENCIAL DE ADMINISTRACIÓN
</v>
          </cell>
          <cell r="K224">
            <v>0</v>
          </cell>
          <cell r="L224">
            <v>0</v>
          </cell>
          <cell r="M224">
            <v>0</v>
          </cell>
          <cell r="N224">
            <v>0</v>
          </cell>
          <cell r="O224">
            <v>0</v>
          </cell>
        </row>
        <row r="225">
          <cell r="D225" t="str">
            <v>INFORME N° 0795-TP/DE/UGPPME-CFPP</v>
          </cell>
          <cell r="E225" t="str">
            <v>084687-2017</v>
          </cell>
          <cell r="F225" t="str">
            <v>0795-2017-MTPE/24.1.2.1</v>
          </cell>
          <cell r="G225" t="str">
            <v>13/06/2017</v>
          </cell>
          <cell r="H225">
            <v>0</v>
          </cell>
          <cell r="I225" t="str">
            <v>EJECUCIÓN FÍSICA Y FINANCIERA DE LOS AÑOS 2016 Y 2017</v>
          </cell>
          <cell r="J225" t="str">
            <v xml:space="preserve">PROGRAMA PARA LA GENERACION DE EMPLEO SOCIAL INCLUSIVO "TRABAJA PERU"
</v>
          </cell>
          <cell r="K225">
            <v>0</v>
          </cell>
          <cell r="L225">
            <v>0</v>
          </cell>
          <cell r="M225">
            <v>0</v>
          </cell>
          <cell r="N225">
            <v>0</v>
          </cell>
          <cell r="O225">
            <v>0</v>
          </cell>
        </row>
        <row r="226">
          <cell r="D226" t="str">
            <v>INFORME N° 0796-TP/DE/UGPPME-CFPP</v>
          </cell>
          <cell r="E226" t="str">
            <v>081400-2017</v>
          </cell>
          <cell r="F226" t="str">
            <v>0796-2017-MTPE/24.1.2.1</v>
          </cell>
          <cell r="G226" t="str">
            <v>13/06/2017</v>
          </cell>
          <cell r="H226">
            <v>0</v>
          </cell>
          <cell r="I226" t="str">
            <v>CERTIFICACIÓN DE CREDITO PRESUPUESTARIO REFERIDA A LA  CONTRATACION DE SERVICIOS POR TERCEROS</v>
          </cell>
          <cell r="J226" t="str">
            <v xml:space="preserve">UNIDAD GERENCIAL DE ADMINISTRACIÓN
</v>
          </cell>
          <cell r="K226">
            <v>0</v>
          </cell>
          <cell r="L226">
            <v>0</v>
          </cell>
          <cell r="M226">
            <v>0</v>
          </cell>
          <cell r="N226">
            <v>0</v>
          </cell>
          <cell r="O226">
            <v>0</v>
          </cell>
        </row>
        <row r="227">
          <cell r="D227" t="str">
            <v>INFORME N° 0797-TP/DE/UGPPME-CFPP</v>
          </cell>
          <cell r="E227" t="str">
            <v>083148-2017</v>
          </cell>
          <cell r="F227" t="str">
            <v>0797-2017-MTPE/24.1.2.1</v>
          </cell>
          <cell r="G227" t="str">
            <v>13/06/2017</v>
          </cell>
          <cell r="H227">
            <v>0</v>
          </cell>
          <cell r="I227" t="str">
            <v>CERTIFICACIÓN DE CRDITO PRESUPUESTARIO REFERIDA A LA CONTRATACION DE SERVICIO POR TERCERO</v>
          </cell>
          <cell r="J227" t="str">
            <v xml:space="preserve">UNIDAD GERENCIAL DE ADMINISTRACIÓN
</v>
          </cell>
          <cell r="K227">
            <v>0</v>
          </cell>
          <cell r="L227">
            <v>0</v>
          </cell>
          <cell r="M227">
            <v>0</v>
          </cell>
          <cell r="N227">
            <v>0</v>
          </cell>
          <cell r="O227">
            <v>0</v>
          </cell>
        </row>
        <row r="228">
          <cell r="D228" t="str">
            <v>INFORME N° 0798-TP/DE/UGPPME-CFPP</v>
          </cell>
          <cell r="E228" t="str">
            <v>084153-2017</v>
          </cell>
          <cell r="F228" t="str">
            <v>0798-2017-MTPE/24.1.2.1</v>
          </cell>
          <cell r="G228" t="str">
            <v>13/06/2017</v>
          </cell>
          <cell r="H228">
            <v>0</v>
          </cell>
          <cell r="I228" t="str">
            <v>DEMANDA ADICIONAL DE RECURSOS PARA EL PRESUPUESTO DEL EJERCICIO FISCAL 2017 DE LA UE: 05 PROGRAMA PARA LA GENERACIÓN DE EMPLEO SOCIAL INCLUSIVO ¿TRABAJA PERÚ¿</v>
          </cell>
          <cell r="J228" t="str">
            <v xml:space="preserve">UNIDAD GERENCIAL DE ASESORÍA LEGAL
</v>
          </cell>
          <cell r="K228">
            <v>0</v>
          </cell>
          <cell r="L228">
            <v>0</v>
          </cell>
          <cell r="M228">
            <v>0</v>
          </cell>
          <cell r="N228">
            <v>0</v>
          </cell>
          <cell r="O228">
            <v>0</v>
          </cell>
        </row>
        <row r="229">
          <cell r="D229" t="str">
            <v>INFORME N° 0799-TP/DE/UGPPME-CFPP</v>
          </cell>
          <cell r="E229" t="str">
            <v>059138-2017</v>
          </cell>
          <cell r="F229" t="str">
            <v>0799-2017-MTPE/24.1.2.1</v>
          </cell>
          <cell r="G229" t="str">
            <v>14/06/2017</v>
          </cell>
          <cell r="H229">
            <v>0</v>
          </cell>
          <cell r="I229" t="str">
            <v xml:space="preserve">CERTIFICACIÓN DE CRÉDITO PRESUPUESTARIO REFERIDA A LA SUSCRIPCIÓN DE LA REVISTA STAKEHOLDERS PARA EL PROGRAMA PERU RESPONSABLE </v>
          </cell>
          <cell r="J229" t="str">
            <v xml:space="preserve">UNIDAD GERENCIAL DE ADMINISTRACIÓN
</v>
          </cell>
          <cell r="K229">
            <v>0</v>
          </cell>
          <cell r="L229">
            <v>0</v>
          </cell>
          <cell r="M229">
            <v>0</v>
          </cell>
          <cell r="N229">
            <v>0</v>
          </cell>
          <cell r="O229">
            <v>0</v>
          </cell>
        </row>
        <row r="230">
          <cell r="D230" t="str">
            <v>INFORME N° 0800-TP/DE/UGPPME-CFPP</v>
          </cell>
          <cell r="E230" t="str">
            <v>081336-2017</v>
          </cell>
          <cell r="F230" t="str">
            <v>0800-2017-MTPE/24.1.2.1</v>
          </cell>
          <cell r="G230" t="str">
            <v>14/06/2017</v>
          </cell>
          <cell r="H230">
            <v>0</v>
          </cell>
          <cell r="I230" t="str">
            <v xml:space="preserve">REQUERIMIENTO DE CONTRATACIÓN ADMINISTRATIVA DE SERVICIOS - CAS DE UN (01) RESPONSABLE DE ADMINISTRACIÓN E INFORMÁTICA PARA LA UNIDAD ZONAL LIMA NORTE - CALLAO </v>
          </cell>
          <cell r="J230" t="str">
            <v xml:space="preserve">PROGRAMA PARA LA GENERACION DE EMPLEO SOCIAL INCLUSIVO "TRABAJA PERU"
</v>
          </cell>
          <cell r="K230">
            <v>0</v>
          </cell>
          <cell r="L230">
            <v>0</v>
          </cell>
          <cell r="M230">
            <v>0</v>
          </cell>
          <cell r="N230">
            <v>0</v>
          </cell>
          <cell r="O230">
            <v>0</v>
          </cell>
        </row>
        <row r="231">
          <cell r="D231" t="str">
            <v>INFORME N° 0801-TP/DE/UGPPME-CFPP</v>
          </cell>
          <cell r="E231" t="str">
            <v>072575-2017</v>
          </cell>
          <cell r="F231" t="str">
            <v>0801-2017-MTPE/24.1.2.1</v>
          </cell>
          <cell r="G231" t="str">
            <v>14/06/2017</v>
          </cell>
          <cell r="H231">
            <v>0</v>
          </cell>
          <cell r="I231" t="str">
            <v xml:space="preserve">REQUERIMIENTO DE CONTRATACIÓN ADMINISTRATIVA DE SERVICIOS - CAS DE UN (01) RESPONSABLE PARA LA COORDINACIÓN FUNCIONAL DE ASISTENCIA TÉCNICA Y EVALUACIÓN DE PROYECTOS. </v>
          </cell>
          <cell r="J231" t="str">
            <v xml:space="preserve">PROGRAMA PARA LA GENERACION DE EMPLEO SOCIAL INCLUSIVO "TRABAJA PERU"
</v>
          </cell>
          <cell r="K231">
            <v>0</v>
          </cell>
          <cell r="L231">
            <v>0</v>
          </cell>
          <cell r="M231">
            <v>0</v>
          </cell>
          <cell r="N231">
            <v>0</v>
          </cell>
          <cell r="O231">
            <v>0</v>
          </cell>
        </row>
        <row r="232">
          <cell r="D232" t="str">
            <v>INFORME N° 0802-TP/DE/UGPPME-CFPP</v>
          </cell>
          <cell r="E232" t="str">
            <v>084153-2017</v>
          </cell>
          <cell r="F232" t="str">
            <v>0802-2017-MTPE/24.1.2.1</v>
          </cell>
          <cell r="G232" t="str">
            <v>14/06/2017</v>
          </cell>
          <cell r="H232">
            <v>0</v>
          </cell>
          <cell r="I232" t="str">
            <v>SOLICITUD DE FOCALIZACIÓN DISTRITAL EN EL MARCO DE LOS DECRETOS SUPREMOS DE DECLARATORIAS DE EMERGENCIA VIGENTES</v>
          </cell>
          <cell r="J232" t="str">
            <v xml:space="preserve">UNIDAD GERENCIAL DE ASESORÍA LEGAL
</v>
          </cell>
          <cell r="K232">
            <v>0</v>
          </cell>
          <cell r="L232">
            <v>0</v>
          </cell>
          <cell r="M232">
            <v>0</v>
          </cell>
          <cell r="N232">
            <v>0</v>
          </cell>
          <cell r="O232">
            <v>0</v>
          </cell>
        </row>
        <row r="233">
          <cell r="D233" t="str">
            <v>INFORME N° 0803-TP/DE/UGPPME-CFPP</v>
          </cell>
          <cell r="E233" t="str">
            <v>082280-2017</v>
          </cell>
          <cell r="F233" t="str">
            <v>0803-2017-MTPE/24.1.2.1</v>
          </cell>
          <cell r="G233" t="str">
            <v>14/06/2017</v>
          </cell>
          <cell r="H233">
            <v>0</v>
          </cell>
          <cell r="I233" t="str">
            <v xml:space="preserve">CERTIFICACIÓN DE CRÉDITO PRESUPUESTARIO REFERIDA A LA CONTRATACIÓN TEMPORAL POR LA MODALIDAD DE SERVICIO DE TERCERO PARA LA COORDINACIÓN FUNCIONAL DE MONITOREO Y EVALUACIÓN DEL PROGRAMA TRABAJA PERU </v>
          </cell>
          <cell r="J233" t="str">
            <v xml:space="preserve">UNIDAD GERENCIAL DE ADMINISTRACIÓN
</v>
          </cell>
          <cell r="K233">
            <v>0</v>
          </cell>
          <cell r="L233">
            <v>0</v>
          </cell>
          <cell r="M233">
            <v>0</v>
          </cell>
          <cell r="N233">
            <v>0</v>
          </cell>
          <cell r="O233">
            <v>0</v>
          </cell>
        </row>
        <row r="234">
          <cell r="D234" t="str">
            <v>INFORME N° 0804-TP/DE/UGPPME-CFPP</v>
          </cell>
          <cell r="E234" t="str">
            <v>087057-2017</v>
          </cell>
          <cell r="F234" t="str">
            <v>0804-2017-MTPE/24.1.2.1</v>
          </cell>
          <cell r="G234" t="str">
            <v>14/06/2017</v>
          </cell>
          <cell r="H234">
            <v>0</v>
          </cell>
          <cell r="I234" t="str">
            <v>SOLICITUD DE COMPRA DE PASAJES AÉREOS Y OTORGAMIENTO DE LOS VIÁTICOS</v>
          </cell>
          <cell r="J234" t="str">
            <v xml:space="preserve">UNIDAD GERENCIAL DE ADMINISTRACIÓN
</v>
          </cell>
          <cell r="K234">
            <v>0</v>
          </cell>
          <cell r="L234">
            <v>0</v>
          </cell>
          <cell r="M234">
            <v>0</v>
          </cell>
          <cell r="N234">
            <v>0</v>
          </cell>
          <cell r="O234">
            <v>0</v>
          </cell>
        </row>
        <row r="235">
          <cell r="D235" t="str">
            <v>INFORME N° 0805-TP/DE/UGPPME-CFPP</v>
          </cell>
          <cell r="E235" t="str">
            <v>062764-2017</v>
          </cell>
          <cell r="F235" t="str">
            <v>0805-2017-MTPE/24.1.2.1</v>
          </cell>
          <cell r="G235" t="str">
            <v>15/06/2017</v>
          </cell>
          <cell r="H235">
            <v>0</v>
          </cell>
          <cell r="I235" t="str">
            <v xml:space="preserve">CERTIFICACIÓN DE CRÉDITO PRESUPUESTARIO REFERIDA AL SERVICIO DE TERCERO PARA LA DIRECCIÓN EJECUTIVA DEL PROGRAMA TRABAJA PERU </v>
          </cell>
          <cell r="J235" t="str">
            <v xml:space="preserve">UNIDAD GERENCIAL DE ADMINISTRACIÓN
</v>
          </cell>
          <cell r="K235">
            <v>0</v>
          </cell>
          <cell r="L235">
            <v>0</v>
          </cell>
          <cell r="M235">
            <v>0</v>
          </cell>
          <cell r="N235">
            <v>0</v>
          </cell>
          <cell r="O235">
            <v>0</v>
          </cell>
        </row>
        <row r="236">
          <cell r="D236" t="str">
            <v>INFORME N° 0806-TP/DE/UGPPME-CFPP</v>
          </cell>
          <cell r="E236" t="str">
            <v>087179-2017</v>
          </cell>
          <cell r="F236" t="str">
            <v>0806-2017-MTPE/24.1.2.1</v>
          </cell>
          <cell r="G236" t="str">
            <v>15/06/2017</v>
          </cell>
          <cell r="H236">
            <v>0</v>
          </cell>
          <cell r="I236" t="str">
            <v xml:space="preserve"> REBAJA DEL CCP N° 249-2017 SERVICIO DE SEGURIDAD Y VIGILANCIA PARA LA UNIDAD ZONAL DE PASCO</v>
          </cell>
          <cell r="J236" t="str">
            <v xml:space="preserve">UNIDAD GERENCIAL DE ADMINISTRACIÓN
</v>
          </cell>
          <cell r="K236">
            <v>0</v>
          </cell>
          <cell r="L236">
            <v>0</v>
          </cell>
          <cell r="M236">
            <v>0</v>
          </cell>
          <cell r="N236">
            <v>0</v>
          </cell>
          <cell r="O236">
            <v>0</v>
          </cell>
        </row>
        <row r="237">
          <cell r="D237" t="str">
            <v>INFORME N° 0807-TP/DE/UGPPME-CFPP</v>
          </cell>
          <cell r="E237" t="str">
            <v>076596-2017</v>
          </cell>
          <cell r="F237" t="str">
            <v>0807-2017-MTPE/24.1.2.1</v>
          </cell>
          <cell r="G237" t="str">
            <v>15/06/2017</v>
          </cell>
          <cell r="H237">
            <v>0</v>
          </cell>
          <cell r="I237" t="str">
            <v xml:space="preserve">CERTIFICACIÓN DE CREDITO PRESUPUESTARIO REFERIDA A LA CONTRATACION DE SERVICIO DE UN TERCERO PARA REALIZAR ACTIVIDADES DE PROMOCION PARA LA UNIDAD ZONAL PIURA </v>
          </cell>
          <cell r="J237" t="str">
            <v xml:space="preserve">UNIDAD GERENCIAL DE ADMINISTRACIÓN
</v>
          </cell>
          <cell r="K237">
            <v>0</v>
          </cell>
          <cell r="L237">
            <v>0</v>
          </cell>
          <cell r="M237">
            <v>0</v>
          </cell>
          <cell r="N237">
            <v>0</v>
          </cell>
          <cell r="O237">
            <v>0</v>
          </cell>
        </row>
        <row r="238">
          <cell r="D238" t="str">
            <v>INFORME N° 0808-TP/DE/UGPPME-CFPP</v>
          </cell>
          <cell r="E238" t="str">
            <v>081532-2017</v>
          </cell>
          <cell r="F238" t="str">
            <v>0808-2017-MTPE/24.1.2.1</v>
          </cell>
          <cell r="G238" t="str">
            <v>15/06/2017</v>
          </cell>
          <cell r="H238">
            <v>0</v>
          </cell>
          <cell r="I238" t="str">
            <v xml:space="preserve">CERTIFICACIÓN DE CREDITO PRESUPUESTARIO REFERIDA A LA CONTRATACION DE SERVICIO DE UN TERCERO REQUERIDO POR LA UNIDAD ZONAL TUMBES DEL PROGRAMA TRABAJA PERU PARA REGISTRAR Y SISTEMATIZAR FICHAS TECNICAS DE ACTIVIDADES DE INTERVENCION INMEDIATA AII-02 </v>
          </cell>
          <cell r="J238" t="str">
            <v xml:space="preserve">UNIDAD GERENCIAL DE ADMINISTRACIÓN
</v>
          </cell>
          <cell r="K238">
            <v>0</v>
          </cell>
          <cell r="L238">
            <v>0</v>
          </cell>
          <cell r="M238">
            <v>0</v>
          </cell>
          <cell r="N238">
            <v>0</v>
          </cell>
          <cell r="O238">
            <v>0</v>
          </cell>
        </row>
        <row r="239">
          <cell r="D239" t="str">
            <v>INFORME N° 0809-TP/DE/UGPPME-CFPP</v>
          </cell>
          <cell r="E239" t="str">
            <v>087169-2017</v>
          </cell>
          <cell r="F239" t="str">
            <v>0809-2017-MTPE/24.1.2.1</v>
          </cell>
          <cell r="G239" t="str">
            <v>15/06/2017</v>
          </cell>
          <cell r="H239">
            <v>0</v>
          </cell>
          <cell r="I239" t="str">
            <v>REBAJA DEL CCP N° 250-2017 SERVICIO DE SEGURIDAD Y VIGILANCIA PARA LA UZ SATIPO</v>
          </cell>
          <cell r="J239" t="str">
            <v xml:space="preserve">UNIDAD GERENCIAL DE ADMINISTRACIÓN
</v>
          </cell>
          <cell r="K239">
            <v>0</v>
          </cell>
          <cell r="L239">
            <v>0</v>
          </cell>
          <cell r="M239">
            <v>0</v>
          </cell>
          <cell r="N239">
            <v>0</v>
          </cell>
          <cell r="O239">
            <v>0</v>
          </cell>
        </row>
        <row r="240">
          <cell r="D240" t="str">
            <v>INFORME N° 0810-TP/DE/UGPPME-CFPP</v>
          </cell>
          <cell r="E240" t="str">
            <v>087172-2017</v>
          </cell>
          <cell r="F240" t="str">
            <v>0810-2017-MTPE/24.1.2.1</v>
          </cell>
          <cell r="G240" t="str">
            <v>15/06/2017</v>
          </cell>
          <cell r="H240">
            <v>0</v>
          </cell>
          <cell r="I240" t="str">
            <v>REBAJA DEL CCP N° 248-2017 SERVICIO DE SEGURIDAD Y VIGILANCIA PARA LA UNIDAD ZONAL DE HUANCAVELICA</v>
          </cell>
          <cell r="J240" t="str">
            <v xml:space="preserve">UNIDAD GERENCIAL DE ADMINISTRACIÓN
</v>
          </cell>
          <cell r="K240">
            <v>0</v>
          </cell>
          <cell r="L240">
            <v>0</v>
          </cell>
          <cell r="M240">
            <v>0</v>
          </cell>
          <cell r="N240">
            <v>0</v>
          </cell>
          <cell r="O240">
            <v>0</v>
          </cell>
        </row>
        <row r="241">
          <cell r="D241" t="str">
            <v>INFORME N° 0811-TP/DE/UGPPME-CFPP</v>
          </cell>
          <cell r="E241" t="str">
            <v>079010-2017</v>
          </cell>
          <cell r="F241" t="str">
            <v>0811-2017-MTPE/24.1.2.1</v>
          </cell>
          <cell r="G241" t="str">
            <v>15/06/2017</v>
          </cell>
          <cell r="H241">
            <v>0</v>
          </cell>
          <cell r="I241" t="str">
            <v xml:space="preserve">REQUERIMIENTO DE CONTRATACIÓN ADMINISTRATIVA DE SERVICIOS - CAS DE UN (01) ESPECIALISTA LOGÍSTICO PARA LA COORDINACIÓN FUNCIONAL DE LOGÍSTICA </v>
          </cell>
          <cell r="J241" t="str">
            <v xml:space="preserve">PROGRAMA PARA LA GENERACION DE EMPLEO SOCIAL INCLUSIVO "TRABAJA PERU"
</v>
          </cell>
          <cell r="K241">
            <v>0</v>
          </cell>
          <cell r="L241">
            <v>0</v>
          </cell>
          <cell r="M241">
            <v>0</v>
          </cell>
          <cell r="N241">
            <v>0</v>
          </cell>
          <cell r="O241">
            <v>0</v>
          </cell>
        </row>
        <row r="242">
          <cell r="D242" t="str">
            <v>INFORME N° 0812-TP/DE/UGPPME-CFPP</v>
          </cell>
          <cell r="E242" t="str">
            <v>085051-2017</v>
          </cell>
          <cell r="F242" t="str">
            <v>0812-2017-MTPE/24.1.2.1</v>
          </cell>
          <cell r="G242" t="str">
            <v>16/06/2017</v>
          </cell>
          <cell r="H242">
            <v>0</v>
          </cell>
          <cell r="I242" t="str">
            <v xml:space="preserve">CERTIFICACIÓN DE CRÉDITO PRESUPUESTARIO REFERIDA AL SERVICIO DE TERCERO PARA LA UNIDAD GERENCIAL DE PROMOCIÓN DEL PROGRAMA TRABAJA PERU </v>
          </cell>
          <cell r="J242" t="str">
            <v xml:space="preserve">UNIDAD GERENCIAL DE ADMINISTRACIÓN
</v>
          </cell>
          <cell r="K242">
            <v>0</v>
          </cell>
          <cell r="L242">
            <v>0</v>
          </cell>
          <cell r="M242">
            <v>0</v>
          </cell>
          <cell r="N242">
            <v>0</v>
          </cell>
          <cell r="O242">
            <v>0</v>
          </cell>
        </row>
        <row r="243">
          <cell r="D243" t="str">
            <v>INFORME N° 0813-TP/DE/UGPPME-CFPP</v>
          </cell>
          <cell r="E243" t="str">
            <v>086921-2017</v>
          </cell>
          <cell r="F243" t="str">
            <v>0813-2017-MTPE/24.1.2.1</v>
          </cell>
          <cell r="G243" t="str">
            <v>16/06/2017</v>
          </cell>
          <cell r="H243">
            <v>0</v>
          </cell>
          <cell r="I243" t="str">
            <v>CERTIFICACIÓN PRESUPUESTAL PARA VIÁTICOS DE LA OFICINA NACIONAL</v>
          </cell>
          <cell r="J243" t="str">
            <v xml:space="preserve">UNIDAD GERENCIAL DE ADMINISTRACIÓN
</v>
          </cell>
          <cell r="K243">
            <v>0</v>
          </cell>
          <cell r="L243">
            <v>0</v>
          </cell>
          <cell r="M243">
            <v>0</v>
          </cell>
          <cell r="N243">
            <v>0</v>
          </cell>
          <cell r="O243">
            <v>0</v>
          </cell>
        </row>
        <row r="244">
          <cell r="D244" t="str">
            <v>INFORME N° 0814-TP/DE/UGPPME-CFPP</v>
          </cell>
          <cell r="E244" t="str">
            <v>083411-2017</v>
          </cell>
          <cell r="F244" t="str">
            <v>0814-2017-MTPE/24.1.2.1</v>
          </cell>
          <cell r="G244" t="str">
            <v>16/06/2017</v>
          </cell>
          <cell r="H244">
            <v>0</v>
          </cell>
          <cell r="I244" t="str">
            <v>CERTIFICACIÓN DE CRÉDITO PRESUPUESTARIO REFERIDA A LA CONTRATACIÓN TEMPORAL POR LA MODALIDAD DE SERVICIO DE TERCERO PARA LA COORDINACIÓN FUNCIONAL DE SISTEMAS DEL PROGRAMA TRABAJA PERU</v>
          </cell>
          <cell r="J244" t="str">
            <v xml:space="preserve">UNIDAD GERENCIAL DE ADMINISTRACIÓN
</v>
          </cell>
          <cell r="K244">
            <v>0</v>
          </cell>
          <cell r="L244">
            <v>0</v>
          </cell>
          <cell r="M244">
            <v>0</v>
          </cell>
          <cell r="N244">
            <v>0</v>
          </cell>
          <cell r="O244">
            <v>0</v>
          </cell>
        </row>
        <row r="245">
          <cell r="D245" t="str">
            <v>INFORME N° 0815-TP/DE/UGPPME-CFPP</v>
          </cell>
          <cell r="E245" t="str">
            <v>067019-2017</v>
          </cell>
          <cell r="F245" t="str">
            <v>0815-2017-MTPE/24.1.2.1</v>
          </cell>
          <cell r="G245" t="str">
            <v>16/06/2017</v>
          </cell>
          <cell r="H245">
            <v>0</v>
          </cell>
          <cell r="I245" t="str">
            <v xml:space="preserve">REQUERIMIENTO DE CONTRATACIÓN ADMINISTRATIVA DE SERVICIOS - CAS DE UN TÉCNICO - ADMINISTRATIVO PARA LA COORDINACIÓN FUNCIONAL DE SUPERVISIÓN DE PROYECTOS </v>
          </cell>
          <cell r="J245" t="str">
            <v xml:space="preserve">PROGRAMA PARA LA GENERACION DE EMPLEO SOCIAL INCLUSIVO "TRABAJA PERU"
</v>
          </cell>
          <cell r="K245">
            <v>0</v>
          </cell>
          <cell r="L245">
            <v>0</v>
          </cell>
          <cell r="M245">
            <v>0</v>
          </cell>
          <cell r="N245">
            <v>0</v>
          </cell>
          <cell r="O245">
            <v>0</v>
          </cell>
        </row>
        <row r="246">
          <cell r="D246" t="str">
            <v>INFORME N° 0816-TP/DE/UGPPME-CFPP</v>
          </cell>
          <cell r="E246" t="str">
            <v>087157-2017</v>
          </cell>
          <cell r="F246" t="str">
            <v>0816-2017-MTPE/24.1.2.1</v>
          </cell>
          <cell r="G246" t="str">
            <v>16/06/2017</v>
          </cell>
          <cell r="H246">
            <v>0</v>
          </cell>
          <cell r="I246" t="str">
            <v>REBAJA DEL CCP N° 142-2017, SERVICIO DE CONFECCION DE POLOS PARA LA UNIDAD GERENCIAL DE PROMOCION DEL PROGRAMA TRABAJA PERU</v>
          </cell>
          <cell r="J246" t="str">
            <v xml:space="preserve">UNIDAD GERENCIAL DE ADMINISTRACIÓN
</v>
          </cell>
          <cell r="K246">
            <v>0</v>
          </cell>
          <cell r="L246">
            <v>0</v>
          </cell>
          <cell r="M246">
            <v>0</v>
          </cell>
          <cell r="N246">
            <v>0</v>
          </cell>
          <cell r="O246">
            <v>0</v>
          </cell>
        </row>
        <row r="247">
          <cell r="D247" t="str">
            <v>INFORME N° 0817-TP/DE/UGPPME-CFPP</v>
          </cell>
          <cell r="E247" t="str">
            <v>087456-2017</v>
          </cell>
          <cell r="F247" t="str">
            <v>0817-2017-MTPE/24.1.2.1</v>
          </cell>
          <cell r="G247" t="str">
            <v>16/06/2017</v>
          </cell>
          <cell r="H247">
            <v>0</v>
          </cell>
          <cell r="I247" t="str">
            <v xml:space="preserve">CERTIFICACIÓN PRESUPUESTAL PARA VIÁTICOS DE LA OFICINA NACIONAL </v>
          </cell>
          <cell r="J247" t="str">
            <v xml:space="preserve">UNIDAD GERENCIAL DE ADMINISTRACIÓN
</v>
          </cell>
          <cell r="K247">
            <v>0</v>
          </cell>
          <cell r="L247">
            <v>0</v>
          </cell>
          <cell r="M247">
            <v>0</v>
          </cell>
          <cell r="N247">
            <v>0</v>
          </cell>
          <cell r="O247">
            <v>0</v>
          </cell>
        </row>
        <row r="248">
          <cell r="D248" t="str">
            <v>INFORME N° 0818-TP/DE/UGPPME-CFPP</v>
          </cell>
          <cell r="E248" t="str">
            <v>088502-2017</v>
          </cell>
          <cell r="F248" t="str">
            <v>0818-2017-MTPE/24.1.2.1</v>
          </cell>
          <cell r="G248" t="str">
            <v>16/06/2017</v>
          </cell>
          <cell r="H248">
            <v>0</v>
          </cell>
          <cell r="I248" t="str">
            <v xml:space="preserve">CERTIFICACION DE CREDITO PRESUPUESTARIO REFERIDA A LA ADQUISICION DE DOS CAMIONETAS ÁRA EL PROGRAMA TRABAJA PERU
CLASIFICACIÓN:	</v>
          </cell>
          <cell r="J248" t="str">
            <v xml:space="preserve">UNIDAD GERENCIAL DE ADMINISTRACIÓN
</v>
          </cell>
          <cell r="K248">
            <v>0</v>
          </cell>
          <cell r="L248">
            <v>0</v>
          </cell>
          <cell r="M248">
            <v>0</v>
          </cell>
          <cell r="N248">
            <v>0</v>
          </cell>
          <cell r="O248">
            <v>0</v>
          </cell>
        </row>
        <row r="249">
          <cell r="D249" t="str">
            <v>INFORME N° 0819-TP/DE/UGPPME-CFPP</v>
          </cell>
          <cell r="E249" t="str">
            <v>088431-2017</v>
          </cell>
          <cell r="F249" t="str">
            <v>0819-2017-MTPE/24.1.2.1</v>
          </cell>
          <cell r="G249" t="str">
            <v>16/06/2017</v>
          </cell>
          <cell r="H249">
            <v>0</v>
          </cell>
          <cell r="I249" t="str">
            <v xml:space="preserve">CERTIFICACIÓN PRESUPUESTAL PARA VIÁTICOS DE LA OFICINA NACIONAL </v>
          </cell>
          <cell r="J249" t="str">
            <v xml:space="preserve">UNIDAD GERENCIAL DE ADMINISTRACIÓN
</v>
          </cell>
          <cell r="K249">
            <v>0</v>
          </cell>
          <cell r="L249">
            <v>0</v>
          </cell>
          <cell r="M249">
            <v>0</v>
          </cell>
          <cell r="N249">
            <v>0</v>
          </cell>
          <cell r="O249">
            <v>0</v>
          </cell>
        </row>
        <row r="250">
          <cell r="D250" t="str">
            <v>INFORME N° 0820-TP/DE/UGPPME-CFPP</v>
          </cell>
          <cell r="E250" t="str">
            <v>085048-2017</v>
          </cell>
          <cell r="F250" t="str">
            <v>0820-2017-MTPE/24.1.2.1</v>
          </cell>
          <cell r="G250" t="str">
            <v>16/06/2017</v>
          </cell>
          <cell r="H250">
            <v>0</v>
          </cell>
          <cell r="I250" t="str">
            <v>CERTIFICACIÓN DE CRÉDITO PRESUPUESTARIO REFERIDA AL SERVICIO DE TERCERO PARA LA UNIDAD GERENCIAL DE PROMOCIÓN DEL PROGRAMA TRABAJA PÉRÚ</v>
          </cell>
          <cell r="J250" t="str">
            <v xml:space="preserve">UNIDAD GERENCIAL DE ADMINISTRACIÓN
</v>
          </cell>
          <cell r="K250">
            <v>0</v>
          </cell>
          <cell r="L250">
            <v>0</v>
          </cell>
          <cell r="M250">
            <v>0</v>
          </cell>
          <cell r="N250">
            <v>0</v>
          </cell>
          <cell r="O250">
            <v>0</v>
          </cell>
        </row>
        <row r="251">
          <cell r="D251" t="str">
            <v>INFORME N° 0821-TP/DE/UGPPME-CFPP</v>
          </cell>
          <cell r="E251" t="str">
            <v>083885-2017</v>
          </cell>
          <cell r="F251" t="str">
            <v>0821-2017-MTPE/24.1.2.1</v>
          </cell>
          <cell r="G251" t="str">
            <v>16/06/2017</v>
          </cell>
          <cell r="H251">
            <v>0</v>
          </cell>
          <cell r="I251" t="str">
            <v>CERTIFICACIÓN DE CRÉDITO PRESUPUESTARIO REFERIDA A LA CONTRATACIÓN DE SERVICIO DE IMPRESIÓN DE MATERIALES DE PROMOCIÓN Y DIFUSIÓN</v>
          </cell>
          <cell r="J251" t="str">
            <v xml:space="preserve">UNIDAD GERENCIAL DE ADMINISTRACIÓN
</v>
          </cell>
          <cell r="K251">
            <v>0</v>
          </cell>
          <cell r="L251">
            <v>0</v>
          </cell>
          <cell r="M251">
            <v>0</v>
          </cell>
          <cell r="N251">
            <v>0</v>
          </cell>
          <cell r="O251">
            <v>0</v>
          </cell>
        </row>
        <row r="252">
          <cell r="D252" t="str">
            <v>INFORME N° 0822-TP/DE/UGPPME-CFPP</v>
          </cell>
          <cell r="E252" t="str">
            <v>071260-2017</v>
          </cell>
          <cell r="F252" t="str">
            <v>0822-2017-MTPE/24.1.2.1</v>
          </cell>
          <cell r="G252" t="str">
            <v>16/06/2017</v>
          </cell>
          <cell r="H252">
            <v>0</v>
          </cell>
          <cell r="I252" t="str">
            <v>CERTIFICACIÓN DE CRÉDITO PRESUPUESTARIO REFERIDA A LA DE CONTRATACIÓN DE UN (01) SERVICIO PARA LA UNIDAD GERENCIAL DE ASESORAMIENTO DEL PROGRAMA PERÚ RESPONSABLE</v>
          </cell>
          <cell r="J252" t="str">
            <v xml:space="preserve">UNIDAD GERENCIAL DE ADMINISTRACIÓN
</v>
          </cell>
          <cell r="K252">
            <v>0</v>
          </cell>
          <cell r="L252">
            <v>0</v>
          </cell>
          <cell r="M252">
            <v>0</v>
          </cell>
          <cell r="N252">
            <v>0</v>
          </cell>
          <cell r="O252">
            <v>0</v>
          </cell>
        </row>
        <row r="253">
          <cell r="D253" t="str">
            <v>INFORME N° 0823-TP/DE/UGPPME-CFPP</v>
          </cell>
          <cell r="E253" t="str">
            <v>089174-2017</v>
          </cell>
          <cell r="F253" t="str">
            <v>0823-2017-MTPE/24.1.2.1</v>
          </cell>
          <cell r="G253" t="str">
            <v>16/06/2017</v>
          </cell>
          <cell r="H253">
            <v>0</v>
          </cell>
          <cell r="I253" t="str">
            <v>CERTIFICACIÓN DE CRÉDITO PRESUPUESTARIO REFERIDA A LA ADQUISICIÓN DE PASAJES AÉREOS Y ATENCIÓN DE LOS VIÁTICOS.</v>
          </cell>
          <cell r="J253" t="str">
            <v xml:space="preserve">UNIDAD GERENCIAL DE ADMINISTRACIÓN
</v>
          </cell>
          <cell r="K253">
            <v>0</v>
          </cell>
          <cell r="L253">
            <v>0</v>
          </cell>
          <cell r="M253">
            <v>0</v>
          </cell>
          <cell r="N253">
            <v>0</v>
          </cell>
          <cell r="O253">
            <v>0</v>
          </cell>
        </row>
        <row r="254">
          <cell r="D254" t="str">
            <v>INFORME N° 0824-TP/DE/UGPPME-CFPP</v>
          </cell>
          <cell r="E254" t="str">
            <v>084943-2017</v>
          </cell>
          <cell r="F254" t="str">
            <v>0824-2017-MTPE/24.1.2.1</v>
          </cell>
          <cell r="G254" t="str">
            <v>16/06/2017</v>
          </cell>
          <cell r="H254">
            <v>0</v>
          </cell>
          <cell r="I254" t="str">
            <v>CERTIFICACIÓN DE CRÉDITO PRESUPUESTARIO REFERIDA A LA CONTRATACIÓN DE SERVICIO DE TERCERO PARA LA UNIDAD GERENCIAL DE PLANIFICACIÓN, PRESUPUESTO, MONITOREO Y EVALUACIÓN.</v>
          </cell>
          <cell r="J254" t="str">
            <v xml:space="preserve">UNIDAD GERENCIAL DE ADMINISTRACIÓN
</v>
          </cell>
          <cell r="K254">
            <v>0</v>
          </cell>
          <cell r="L254">
            <v>0</v>
          </cell>
          <cell r="M254">
            <v>0</v>
          </cell>
          <cell r="N254">
            <v>0</v>
          </cell>
          <cell r="O254">
            <v>0</v>
          </cell>
        </row>
        <row r="255">
          <cell r="D255" t="str">
            <v>INFORME N° 0825-TP/DE/UGPPME-CFPP</v>
          </cell>
          <cell r="E255" t="str">
            <v>087462-2017</v>
          </cell>
          <cell r="F255" t="str">
            <v>0825-2017-MTPE/24.1.2.1</v>
          </cell>
          <cell r="G255" t="str">
            <v>16/06/2017</v>
          </cell>
          <cell r="H255">
            <v>0</v>
          </cell>
          <cell r="I255" t="str">
            <v>CERTIFICACIÓN DE CRÉDITO PRESUPUESTARIO REFERIDA  VIÁTICOS PARA LA COMISIÓN DE SERVICIOS A LA CIUDAD DE ICA</v>
          </cell>
          <cell r="J255" t="str">
            <v xml:space="preserve">UNIDAD GERENCIAL DE ADMINISTRACIÓN
</v>
          </cell>
          <cell r="K255">
            <v>0</v>
          </cell>
          <cell r="L255">
            <v>0</v>
          </cell>
          <cell r="M255">
            <v>0</v>
          </cell>
          <cell r="N255">
            <v>0</v>
          </cell>
          <cell r="O255">
            <v>0</v>
          </cell>
        </row>
        <row r="256">
          <cell r="D256" t="str">
            <v>INFORME N° 0826-TP/DE/UGPPME-CFPP</v>
          </cell>
          <cell r="E256" t="str">
            <v>079382-2017</v>
          </cell>
          <cell r="F256" t="str">
            <v>0826-2017-MTPE/24.1.2.1</v>
          </cell>
          <cell r="G256" t="str">
            <v>19/06/2017</v>
          </cell>
          <cell r="H256">
            <v>0</v>
          </cell>
          <cell r="I256" t="str">
            <v xml:space="preserve">CERTIFICACIÓN DE CRÉDITO PRESUPUESTARIO REFERIDA A LA CONTRATACIÓN DE SERVICIO DE IMPRESIÓN Y HABILITACIÓN DE BANNER-BACKING DEL PROGRAMA TRABAJA PERU </v>
          </cell>
          <cell r="J256" t="str">
            <v xml:space="preserve">UNIDAD GERENCIAL DE ADMINISTRACIÓN
</v>
          </cell>
          <cell r="K256" t="str">
            <v>ALTAMIRANO MARTINEZ, JOHN HAIRO</v>
          </cell>
          <cell r="L256">
            <v>0</v>
          </cell>
          <cell r="M256">
            <v>0</v>
          </cell>
          <cell r="N256">
            <v>0</v>
          </cell>
          <cell r="O256">
            <v>0</v>
          </cell>
        </row>
        <row r="257">
          <cell r="D257" t="str">
            <v>INFORME N° 0827-TP/DE/UGPPME-CFPP</v>
          </cell>
          <cell r="E257" t="str">
            <v>089439-2017</v>
          </cell>
          <cell r="F257" t="str">
            <v>0827-2017-MTPE/24.1.2.1</v>
          </cell>
          <cell r="G257" t="str">
            <v>19/06/2017</v>
          </cell>
          <cell r="H257">
            <v>0</v>
          </cell>
          <cell r="I257" t="str">
            <v>CERTIFICACIÓN DE CRÉDITO PRESUPUESTARIO REFERIDA A LA CONTRATACIÓN DE SERVICIO DE TERCERO PARA LA UNIDAD ZONAL LIMA NORTE CALLAO DEL PROGRAMA "TRABAJA PERÚ"</v>
          </cell>
          <cell r="J257" t="str">
            <v xml:space="preserve">UNIDAD GERENCIAL DE ADMINISTRACIÓN
</v>
          </cell>
          <cell r="K257">
            <v>0</v>
          </cell>
          <cell r="L257">
            <v>0</v>
          </cell>
          <cell r="M257">
            <v>0</v>
          </cell>
          <cell r="N257">
            <v>0</v>
          </cell>
          <cell r="O257">
            <v>0</v>
          </cell>
        </row>
        <row r="258">
          <cell r="D258" t="str">
            <v>INFORME N° 0828-TP/DE/UGPPME-CFPP</v>
          </cell>
          <cell r="E258" t="str">
            <v>090144-2017</v>
          </cell>
          <cell r="F258" t="str">
            <v>0828-2017-MTPE/24.1.2.1</v>
          </cell>
          <cell r="G258" t="str">
            <v>19/06/2017</v>
          </cell>
          <cell r="H258">
            <v>0</v>
          </cell>
          <cell r="I258" t="str">
            <v>CERTIFICACIÓN DE CRÉDITO PRESUPUESTARIO REFERIDA A LA ASIGNACIÓN  DE VIÁTICOS DEL CHOFER DE LA UNIDAD ZONAL CAJAMARCA</v>
          </cell>
          <cell r="J258" t="str">
            <v xml:space="preserve">UNIDAD GERENCIAL DE ADMINISTRACIÓN
</v>
          </cell>
          <cell r="K258">
            <v>0</v>
          </cell>
          <cell r="L258">
            <v>0</v>
          </cell>
          <cell r="M258">
            <v>0</v>
          </cell>
          <cell r="N258">
            <v>0</v>
          </cell>
          <cell r="O258">
            <v>0</v>
          </cell>
        </row>
        <row r="259">
          <cell r="D259" t="str">
            <v>INFORME N° 0829-TP/DE/UGPPME-CFPP</v>
          </cell>
          <cell r="E259" t="str">
            <v>088295-2017</v>
          </cell>
          <cell r="F259" t="str">
            <v>0829-2017-MTPE/24.1.2.1</v>
          </cell>
          <cell r="G259" t="str">
            <v>19/06/2017</v>
          </cell>
          <cell r="H259">
            <v>0</v>
          </cell>
          <cell r="I259" t="str">
            <v>PROPUESTA DE NOTA DE MODIFICACIÓN PRESUPUESTARIA NMP N° 028, CRÉDITOS Y ANULACIONES POR S/  44, 600.00 DE TIPO 3 CRÉDITOS Y ANULACIONES (DENTRO DE U.E.) PARA APROBACIÓN.</v>
          </cell>
          <cell r="J259" t="str">
            <v xml:space="preserve">PROGRAMA PARA LA GENERACION DE EMPLEO SOCIAL INCLUSIVO "TRABAJA PERU"
</v>
          </cell>
          <cell r="K259">
            <v>0</v>
          </cell>
          <cell r="L259">
            <v>0</v>
          </cell>
          <cell r="M259">
            <v>0</v>
          </cell>
          <cell r="N259">
            <v>0</v>
          </cell>
          <cell r="O259">
            <v>0</v>
          </cell>
        </row>
        <row r="260">
          <cell r="D260" t="str">
            <v>INFORME N° 0830-TP/DE/UGPPME-CFPP</v>
          </cell>
          <cell r="E260" t="str">
            <v>090205-2017</v>
          </cell>
          <cell r="F260" t="str">
            <v>0830-2017-MTPE/24.1.2.1</v>
          </cell>
          <cell r="G260" t="str">
            <v>20/06/2017</v>
          </cell>
          <cell r="H260">
            <v>0</v>
          </cell>
          <cell r="I260" t="str">
            <v>CERTIFICACIÓN PRESUPUESTAL PARA VIÁTICOS DE LA OFICINA NACIONAL</v>
          </cell>
          <cell r="J260" t="str">
            <v xml:space="preserve">UNIDAD GERENCIAL DE ADMINISTRACIÓN
</v>
          </cell>
          <cell r="K260" t="str">
            <v>ALTAMIRANO MARTINEZ, JOHN HAIRO</v>
          </cell>
          <cell r="L260">
            <v>0</v>
          </cell>
          <cell r="M260">
            <v>0</v>
          </cell>
          <cell r="N260">
            <v>0</v>
          </cell>
          <cell r="O260">
            <v>0</v>
          </cell>
        </row>
        <row r="261">
          <cell r="D261" t="str">
            <v>INFORME N° 0831-TP/DE/UGPPME-CFPP</v>
          </cell>
          <cell r="E261" t="str">
            <v>087059-2017</v>
          </cell>
          <cell r="F261" t="str">
            <v>0831-2017-MTPE/24.1.2.1</v>
          </cell>
          <cell r="G261" t="str">
            <v>20/06/2017</v>
          </cell>
          <cell r="H261">
            <v>0</v>
          </cell>
          <cell r="I261" t="str">
            <v>CERTIFICACIÓN PRESUPUESTAL PARA VIÁTICOS DE LA OFICINA NACIONAL</v>
          </cell>
          <cell r="J261" t="str">
            <v xml:space="preserve">UNIDAD GERENCIAL DE ADMINISTRACIÓN
</v>
          </cell>
          <cell r="K261" t="str">
            <v>ALTAMIRANO MARTINEZ, JOHN HAIRO</v>
          </cell>
          <cell r="L261">
            <v>0</v>
          </cell>
          <cell r="M261">
            <v>0</v>
          </cell>
          <cell r="N261">
            <v>0</v>
          </cell>
          <cell r="O261">
            <v>0</v>
          </cell>
        </row>
        <row r="262">
          <cell r="D262" t="str">
            <v>INFORME N° 0832-TP/DE/UGPPME-CFPP</v>
          </cell>
          <cell r="E262" t="str">
            <v>084798-2017</v>
          </cell>
          <cell r="F262" t="str">
            <v>0832-2017-MTPE/24.1.2.1</v>
          </cell>
          <cell r="G262" t="str">
            <v>20/06/2017</v>
          </cell>
          <cell r="H262">
            <v>0</v>
          </cell>
          <cell r="I262" t="str">
            <v>CERTIFICACIÓN DE CRÉDITO PRESUPUESTARIO 2017 Y PREVISIÓN 2018 REFERIDA A LA CONTRATACIÓN DEL SERVICIO DE ALQUILER DE LOCAL PARA LA UNIDAD ZONAL MADRE DE DIOS DEL PROGRAMA TRABAJA PERU</v>
          </cell>
          <cell r="J262" t="str">
            <v xml:space="preserve">UNIDAD GERENCIAL DE ADMINISTRACIÓN
</v>
          </cell>
          <cell r="K262" t="str">
            <v>ALTAMIRANO MARTINEZ, JOHN HAIRO</v>
          </cell>
          <cell r="L262">
            <v>0</v>
          </cell>
          <cell r="M262">
            <v>0</v>
          </cell>
          <cell r="N262">
            <v>0</v>
          </cell>
          <cell r="O262">
            <v>0</v>
          </cell>
        </row>
        <row r="263">
          <cell r="D263" t="str">
            <v>INFORME N° 0833-TP/DE/UGPPME-CFPP</v>
          </cell>
          <cell r="E263" t="str">
            <v>085006-2017</v>
          </cell>
          <cell r="F263" t="str">
            <v>0833-2017-MTPE/24.1.2.1</v>
          </cell>
          <cell r="G263" t="str">
            <v>20/06/2017</v>
          </cell>
          <cell r="H263">
            <v>0</v>
          </cell>
          <cell r="I263" t="str">
            <v>SOLICITUD DE CREDITO PRESUPUESTARIO REFERIDA A LA CONTRATACION TEMPORAL POR LA MODALIDAD DE SERVICIO DE TERCERO PARA LA CFPP</v>
          </cell>
          <cell r="J263" t="str">
            <v xml:space="preserve">UNIDAD GERENCIAL DE ADMINISTRACIÓN
</v>
          </cell>
          <cell r="K263" t="str">
            <v>ALTAMIRANO MARTINEZ, JOHN HAIRO</v>
          </cell>
          <cell r="L263">
            <v>0</v>
          </cell>
          <cell r="M263">
            <v>0</v>
          </cell>
          <cell r="N263">
            <v>0</v>
          </cell>
          <cell r="O263">
            <v>0</v>
          </cell>
        </row>
        <row r="264">
          <cell r="D264" t="str">
            <v>INFORME N° 0834-TP/DE/UGPPME-CFPP</v>
          </cell>
          <cell r="E264" t="str">
            <v>081955-2017</v>
          </cell>
          <cell r="F264" t="str">
            <v>0834-2017-MTPE/24.1.2.1</v>
          </cell>
          <cell r="G264" t="str">
            <v>20/06/2017</v>
          </cell>
          <cell r="H264">
            <v>0</v>
          </cell>
          <cell r="I264" t="str">
            <v>REFERIDA A LA CONTRATACIÓN DEL SERVICIO A LA TEMPORAL POR LA MODALIDAD DE SERVICIO DE TERCERO PARA LA UNIDAD ZONAL DE AYACUCHO  DEL PROGRAMA TRABAJA PERU</v>
          </cell>
          <cell r="J264" t="str">
            <v xml:space="preserve">UNIDAD GERENCIAL DE ADMINISTRACIÓN
</v>
          </cell>
          <cell r="K264" t="str">
            <v>ALTAMIRANO MARTINEZ, JOHN HAIRO</v>
          </cell>
          <cell r="L264">
            <v>0</v>
          </cell>
          <cell r="M264">
            <v>0</v>
          </cell>
          <cell r="N264">
            <v>0</v>
          </cell>
          <cell r="O264">
            <v>0</v>
          </cell>
        </row>
        <row r="265">
          <cell r="D265" t="str">
            <v>INFORME N° 0835-TP/DE/UGPPME-CFPP</v>
          </cell>
          <cell r="E265" t="str">
            <v>090563-2017</v>
          </cell>
          <cell r="F265" t="str">
            <v>0835-2017-MTPE/24.1.2.1</v>
          </cell>
          <cell r="G265" t="str">
            <v>21/06/2017</v>
          </cell>
          <cell r="H265">
            <v>0</v>
          </cell>
          <cell r="I265" t="str">
            <v xml:space="preserve">CERTIFICACIÓN PRESUPUESTAL PARA VIÁTICOS DE LA OFICINA NACIONAL, JULIO CASTILLO </v>
          </cell>
          <cell r="J265" t="str">
            <v xml:space="preserve">UNIDAD GERENCIAL DE ADMINISTRACIÓN
</v>
          </cell>
          <cell r="K265" t="str">
            <v>ALTAMIRANO MARTINEZ, JOHN HAIRO</v>
          </cell>
          <cell r="L265">
            <v>0</v>
          </cell>
          <cell r="M265">
            <v>0</v>
          </cell>
          <cell r="N265">
            <v>0</v>
          </cell>
          <cell r="O265">
            <v>0</v>
          </cell>
        </row>
        <row r="266">
          <cell r="D266" t="str">
            <v>INFORME N° 0836-TP/DE/UGPPME-CFPP</v>
          </cell>
          <cell r="E266" t="str">
            <v>087863-2017</v>
          </cell>
          <cell r="F266" t="str">
            <v>0836-2017-MTPE/24.1.2.1</v>
          </cell>
          <cell r="G266" t="str">
            <v>15/06/2017</v>
          </cell>
          <cell r="H266">
            <v>0</v>
          </cell>
          <cell r="I266" t="str">
            <v>CERTIFICACIÓN DE CRÉDITO PRESUPUESTARIO REFERIDA PARA VIÁTICOS DE COMISIÓN DE SERVICIOS A LA CIUDAD DE PIURA</v>
          </cell>
          <cell r="J266" t="str">
            <v xml:space="preserve">UNIDAD GERENCIAL DE ADMINISTRACIÓN
</v>
          </cell>
          <cell r="K266">
            <v>0</v>
          </cell>
          <cell r="L266">
            <v>0</v>
          </cell>
          <cell r="M266">
            <v>0</v>
          </cell>
          <cell r="N266">
            <v>0</v>
          </cell>
          <cell r="O266">
            <v>0</v>
          </cell>
        </row>
        <row r="267">
          <cell r="D267" t="str">
            <v>INFORME N° 0837-TP/DE/UGPPME-CFPP</v>
          </cell>
          <cell r="E267" t="str">
            <v>087942-2017</v>
          </cell>
          <cell r="F267" t="str">
            <v>0837-2017-MTPE/24.1.2.1</v>
          </cell>
          <cell r="G267" t="str">
            <v>19/06/2017</v>
          </cell>
          <cell r="H267">
            <v>0</v>
          </cell>
          <cell r="I267" t="str">
            <v>CERTIFICACIÓN DE CRÉDITO PRESUPUESTARIO PARA ASIGNACIÓN DE VIÁTICOS A ICA</v>
          </cell>
          <cell r="J267" t="str">
            <v xml:space="preserve">UNIDAD GERENCIAL DE ADMINISTRACIÓN
</v>
          </cell>
          <cell r="K267" t="str">
            <v>ALTAMIRANO MARTINEZ, JOHN HAIRO</v>
          </cell>
          <cell r="L267">
            <v>0</v>
          </cell>
          <cell r="M267">
            <v>0</v>
          </cell>
          <cell r="N267">
            <v>0</v>
          </cell>
          <cell r="O267">
            <v>0</v>
          </cell>
        </row>
        <row r="268">
          <cell r="D268" t="str">
            <v>INFORME N° 0838-TP/DE/UGPPME-CFPP</v>
          </cell>
          <cell r="E268" t="str">
            <v>085659-2017</v>
          </cell>
          <cell r="F268" t="str">
            <v>0838-2017-MTPE/24.1.2.1</v>
          </cell>
          <cell r="G268" t="str">
            <v>21/06/2017</v>
          </cell>
          <cell r="H268">
            <v>0</v>
          </cell>
          <cell r="I268" t="str">
            <v>CERTIFICACIÓN DE CRÉDITO PRESUPUESTARIO REFERIDA AL SERVICIO DE TERCERO PARA LA COORDINACIÓN FUNCIONAL DE SISTEMAS DEL PROGRAMA TRABAJA PERU</v>
          </cell>
          <cell r="J268" t="str">
            <v xml:space="preserve">UNIDAD GERENCIAL DE ADMINISTRACIÓN
</v>
          </cell>
          <cell r="K268" t="str">
            <v>ALTAMIRANO MARTINEZ, JOHN HAIRO</v>
          </cell>
          <cell r="L268">
            <v>0</v>
          </cell>
          <cell r="M268">
            <v>0</v>
          </cell>
          <cell r="N268">
            <v>0</v>
          </cell>
          <cell r="O268">
            <v>0</v>
          </cell>
        </row>
        <row r="269">
          <cell r="D269" t="str">
            <v>INFORME N° 0839-TP/DE/UGPPME-CFPP</v>
          </cell>
          <cell r="E269" t="str">
            <v>085016-2017</v>
          </cell>
          <cell r="F269" t="str">
            <v>0839-2017-MTPE/24.1.2.1</v>
          </cell>
          <cell r="G269" t="str">
            <v>21/06/2017</v>
          </cell>
          <cell r="H269">
            <v>0</v>
          </cell>
          <cell r="I269" t="str">
            <v xml:space="preserve">CERTIFICACIÓN DE CRÉDITO PRESUPUESTARIO REFERIDA AL SERVICIO DE TERCERO PARA LA UNIDAD GERENCIAL DE PROMOCIÓN DEL PROGRAMA TRABAJA PERU </v>
          </cell>
          <cell r="J269" t="str">
            <v xml:space="preserve">UNIDAD GERENCIAL DE ADMINISTRACIÓN
</v>
          </cell>
          <cell r="K269" t="str">
            <v>ALTAMIRANO MARTINEZ, JOHN HAIRO</v>
          </cell>
          <cell r="L269">
            <v>0</v>
          </cell>
          <cell r="M269">
            <v>0</v>
          </cell>
          <cell r="N269">
            <v>0</v>
          </cell>
          <cell r="O269">
            <v>0</v>
          </cell>
        </row>
        <row r="270">
          <cell r="D270" t="str">
            <v>INFORME N° 0840-TP/DE/UGPPME-CFPP</v>
          </cell>
          <cell r="E270" t="str">
            <v>082305-2017</v>
          </cell>
          <cell r="F270" t="str">
            <v>0840-2017-MTPE/24.1.2.1</v>
          </cell>
          <cell r="G270" t="str">
            <v>21/06/2017</v>
          </cell>
          <cell r="H270">
            <v>0</v>
          </cell>
          <cell r="I270" t="str">
            <v>REBAJA DE CERTIFICACIÓN DE CRÉDITO PRESUPUESTARIO N° 092-2017, REFERIDA AL FONDO DE CAJA CHICA DEL PROGRAMA PERU RESPONSABLE</v>
          </cell>
          <cell r="J270" t="str">
            <v xml:space="preserve">UNIDAD GERENCIAL DE ADMINISTRACIÓN
</v>
          </cell>
          <cell r="K270" t="str">
            <v>ALTAMIRANO MARTINEZ, JOHN HAIRO</v>
          </cell>
          <cell r="L270">
            <v>0</v>
          </cell>
          <cell r="M270">
            <v>0</v>
          </cell>
          <cell r="N270">
            <v>0</v>
          </cell>
          <cell r="O270">
            <v>0</v>
          </cell>
        </row>
        <row r="271">
          <cell r="D271" t="str">
            <v>INFORME N° 0841-TP/DE/UGPPME-CFPP</v>
          </cell>
          <cell r="E271" t="str">
            <v>091252-2017</v>
          </cell>
          <cell r="F271" t="str">
            <v>0841-2017-MTPE/24.1.2.1</v>
          </cell>
          <cell r="G271" t="str">
            <v>21/06/2017</v>
          </cell>
          <cell r="H271">
            <v>0</v>
          </cell>
          <cell r="I271" t="str">
            <v xml:space="preserve">CERTIFICACIÓN PRESUPUESTAL PARA VIÁTICOS DE LA OFICINA NACIONAL, REGION ICA </v>
          </cell>
          <cell r="J271" t="str">
            <v xml:space="preserve">UNIDAD GERENCIAL DE ADMINISTRACIÓN
</v>
          </cell>
          <cell r="K271" t="str">
            <v>ALTAMIRANO MARTINEZ, JOHN HAIRO</v>
          </cell>
          <cell r="L271">
            <v>0</v>
          </cell>
          <cell r="M271">
            <v>0</v>
          </cell>
          <cell r="N271">
            <v>0</v>
          </cell>
          <cell r="O271">
            <v>0</v>
          </cell>
        </row>
        <row r="272">
          <cell r="D272" t="str">
            <v>INFORME N° 0842-TP/DE/UGPPME-CFPP</v>
          </cell>
          <cell r="E272" t="str">
            <v>091029-2017</v>
          </cell>
          <cell r="F272" t="str">
            <v>0842-2017-MTPE/24.1.2.1</v>
          </cell>
          <cell r="G272" t="str">
            <v>21/06/2017</v>
          </cell>
          <cell r="H272">
            <v>0</v>
          </cell>
          <cell r="I272" t="str">
            <v>CERTIFICACIÓN DE CRÉDITO PRESUPUESTARIO REFERIDA A LA CONTRATACIÓN DE SERVICIO DE TERCEROS</v>
          </cell>
          <cell r="J272" t="str">
            <v xml:space="preserve">UNIDAD GERENCIAL DE ADMINISTRACIÓN
</v>
          </cell>
          <cell r="K272">
            <v>0</v>
          </cell>
          <cell r="L272">
            <v>0</v>
          </cell>
          <cell r="M272">
            <v>0</v>
          </cell>
          <cell r="N272">
            <v>0</v>
          </cell>
          <cell r="O272">
            <v>0</v>
          </cell>
        </row>
        <row r="273">
          <cell r="D273" t="str">
            <v>INFORME N° 0843-TP/DE/UGPPME-CFPP</v>
          </cell>
          <cell r="E273" t="str">
            <v>091172-2017</v>
          </cell>
          <cell r="F273" t="str">
            <v>0843-2017-MTPE/24.1.2.1</v>
          </cell>
          <cell r="G273" t="str">
            <v>21/06/2017</v>
          </cell>
          <cell r="H273">
            <v>0</v>
          </cell>
          <cell r="I273" t="str">
            <v>CERTIFICACIÓN PRESUPUESTAL PARA VIÁTICOS DE LA OFICINA NACIONAL, REGION ICA</v>
          </cell>
          <cell r="J273" t="str">
            <v xml:space="preserve">UNIDAD GERENCIAL DE ADMINISTRACIÓN
</v>
          </cell>
          <cell r="K273" t="str">
            <v>ALTAMIRANO MARTINEZ, JOHN HAIRO</v>
          </cell>
          <cell r="L273">
            <v>0</v>
          </cell>
          <cell r="M273">
            <v>0</v>
          </cell>
          <cell r="N273">
            <v>0</v>
          </cell>
          <cell r="O273">
            <v>0</v>
          </cell>
        </row>
        <row r="274">
          <cell r="D274" t="str">
            <v>INFORME N° 0844-TP/DE/UGPPME-CFPP</v>
          </cell>
          <cell r="E274" t="str">
            <v>091092-2017</v>
          </cell>
          <cell r="F274" t="str">
            <v>0844-2017-MTPE/24.1.2.1</v>
          </cell>
          <cell r="G274" t="str">
            <v>21/06/2017</v>
          </cell>
          <cell r="H274">
            <v>0</v>
          </cell>
          <cell r="I274" t="str">
            <v>CERTIFICACIÓN  DE CREDITO PRESUPUESTARIO REFERIDA A LA CONTRATACION DEL SERVICIO DE MANTENIMIENTO MAYOR PARA EL VEHICULO DE LA UNIDAD ZONAL HUANCAVELICA</v>
          </cell>
          <cell r="J274" t="str">
            <v xml:space="preserve">UNIDAD GERENCIAL DE ADMINISTRACIÓN
</v>
          </cell>
          <cell r="K274">
            <v>0</v>
          </cell>
          <cell r="L274">
            <v>0</v>
          </cell>
          <cell r="M274">
            <v>0</v>
          </cell>
          <cell r="N274">
            <v>0</v>
          </cell>
          <cell r="O274">
            <v>0</v>
          </cell>
        </row>
        <row r="275">
          <cell r="D275" t="str">
            <v>INFORME N° 0845-TP/DE/UGPPME-CFPP</v>
          </cell>
          <cell r="E275" t="str">
            <v>091977-2017</v>
          </cell>
          <cell r="F275" t="str">
            <v>0845-2017-MTPE/24.1.2.1</v>
          </cell>
          <cell r="G275" t="str">
            <v>21/06/2017</v>
          </cell>
          <cell r="H275">
            <v>0</v>
          </cell>
          <cell r="I275" t="str">
            <v>CERTIFICACIÓN PRESUPUESTAL PARA VIÁTICOS DE LA OFICINA NACIONAL, REGIÓN ICA</v>
          </cell>
          <cell r="J275" t="str">
            <v xml:space="preserve">UNIDAD GERENCIAL DE ADMINISTRACIÓN
</v>
          </cell>
          <cell r="K275" t="str">
            <v>ALTAMIRANO MARTINEZ, JOHN HAIRO</v>
          </cell>
          <cell r="L275">
            <v>0</v>
          </cell>
          <cell r="M275">
            <v>0</v>
          </cell>
          <cell r="N275">
            <v>0</v>
          </cell>
          <cell r="O275">
            <v>0</v>
          </cell>
        </row>
        <row r="276">
          <cell r="D276" t="str">
            <v>INFORME N° 0846-TP/DE/UGPPME-CFPP</v>
          </cell>
          <cell r="E276" t="str">
            <v>079883-2017</v>
          </cell>
          <cell r="F276" t="str">
            <v>0846-2017-MTPE/24.1.2.1</v>
          </cell>
          <cell r="G276" t="str">
            <v>22/06/2017</v>
          </cell>
          <cell r="H276">
            <v>0</v>
          </cell>
          <cell r="I276" t="str">
            <v>SOLICITUD DE CREDITO PRESUPUESTARIO REFERIDA A LA CONTRATACION DE SERVICIO DE LIMPIEZA PARA LAS UNIDADES ZONALES AYACUCHO Y PUNO</v>
          </cell>
          <cell r="J276" t="str">
            <v xml:space="preserve">UNIDAD GERENCIAL DE ADMINISTRACIÓN
</v>
          </cell>
          <cell r="K276" t="str">
            <v>ALTAMIRANO MARTINEZ, JOHN HAIRO</v>
          </cell>
          <cell r="L276">
            <v>0</v>
          </cell>
          <cell r="M276">
            <v>0</v>
          </cell>
          <cell r="N276">
            <v>0</v>
          </cell>
          <cell r="O276">
            <v>0</v>
          </cell>
        </row>
        <row r="277">
          <cell r="D277" t="str">
            <v>INFORME N° 0847-TP/DE/UGPPME-CFPP</v>
          </cell>
          <cell r="E277" t="str">
            <v>092165-2017</v>
          </cell>
          <cell r="F277" t="str">
            <v>0847-2017-MTPE/24.1.2.1</v>
          </cell>
          <cell r="G277" t="str">
            <v>22/06/2017</v>
          </cell>
          <cell r="H277">
            <v>0</v>
          </cell>
          <cell r="I277" t="str">
            <v xml:space="preserve">CERTIFICACIÓN PRESUPUSTAL PARA VIÁTICOS DE LA OFICINA NACIONAL </v>
          </cell>
          <cell r="J277" t="str">
            <v xml:space="preserve">UNIDAD GERENCIAL DE ADMINISTRACIÓN
</v>
          </cell>
          <cell r="K277" t="str">
            <v>ALTAMIRANO MARTINEZ, JOHN HAIRO</v>
          </cell>
          <cell r="L277">
            <v>0</v>
          </cell>
          <cell r="M277">
            <v>0</v>
          </cell>
          <cell r="N277">
            <v>0</v>
          </cell>
          <cell r="O277">
            <v>0</v>
          </cell>
        </row>
        <row r="278">
          <cell r="D278" t="str">
            <v>INFORME N° 0848-TP/DE/UGPPME-CFPP</v>
          </cell>
          <cell r="E278" t="str">
            <v>092337-2017</v>
          </cell>
          <cell r="F278" t="str">
            <v>0848-2017-MTPE/24.1.2.1</v>
          </cell>
          <cell r="G278" t="str">
            <v>22/06/2017</v>
          </cell>
          <cell r="H278">
            <v>0</v>
          </cell>
          <cell r="I278" t="str">
            <v>CERTIFICACION PRESUPUESTAL MPARA VIATICOS DE LA OFICINA NACIONAL</v>
          </cell>
          <cell r="J278" t="str">
            <v xml:space="preserve">UNIDAD GERENCIAL DE ADMINISTRACIÓN
</v>
          </cell>
          <cell r="K278" t="str">
            <v>ALTAMIRANO MARTINEZ, JOHN HAIRO</v>
          </cell>
          <cell r="L278">
            <v>0</v>
          </cell>
          <cell r="M278">
            <v>0</v>
          </cell>
          <cell r="N278">
            <v>0</v>
          </cell>
          <cell r="O278">
            <v>0</v>
          </cell>
        </row>
        <row r="279">
          <cell r="D279" t="str">
            <v>INFORME N° 0849-TP/DE/UGPPME-CFPP</v>
          </cell>
          <cell r="E279" t="str">
            <v>091066-2017</v>
          </cell>
          <cell r="F279" t="str">
            <v>0849-2017-MTPE/24.1.2.1</v>
          </cell>
          <cell r="G279" t="str">
            <v>22/06/2017</v>
          </cell>
          <cell r="H279">
            <v>0</v>
          </cell>
          <cell r="I279" t="str">
            <v>CERTIFICACIÓN DE CRÉDITO PRESUPUESTARIO REFERIDA AL PAGO DE (04) CERTIFICADOS DIROVE, NECESARIOS PARA LA BAJA DE CAMIONETAS FOTON DE PLACA DE RODAJE PIO 396, PIO 537, PIO 578 Y PIO 331</v>
          </cell>
          <cell r="J279" t="str">
            <v xml:space="preserve">UNIDAD GERENCIAL DE ADMINISTRACIÓN
</v>
          </cell>
          <cell r="K279" t="str">
            <v>ALTAMIRANO MARTINEZ, JOHN HAIRO</v>
          </cell>
          <cell r="L279">
            <v>0</v>
          </cell>
          <cell r="M279">
            <v>0</v>
          </cell>
          <cell r="N279">
            <v>0</v>
          </cell>
          <cell r="O279">
            <v>0</v>
          </cell>
        </row>
        <row r="280">
          <cell r="D280" t="str">
            <v>INFORME N° 0850-TP/DE/UGPPME-CFPP</v>
          </cell>
          <cell r="E280" t="str">
            <v>092745-2017</v>
          </cell>
          <cell r="F280" t="str">
            <v>0850-2017-MTPE/24.1.2.1</v>
          </cell>
          <cell r="G280" t="str">
            <v>22/06/2017</v>
          </cell>
          <cell r="H280">
            <v>0</v>
          </cell>
          <cell r="I280" t="str">
            <v>INFORMACIÓN SOBRE LA MODIFICACIÓN DE METAS FÍSICAS A CONSIDERAR EN EL PLAN OPERATIVO INSTITUCIONAL (POI) 2017 DEL  MTPE</v>
          </cell>
          <cell r="J280" t="str">
            <v xml:space="preserve">PROGRAMA PARA LA GENERACION DE EMPLEO SOCIAL INCLUSIVO "TRABAJA PERU"
</v>
          </cell>
          <cell r="K280" t="str">
            <v>ALTAMIRANO MARTINEZ, JOHN HAIRO</v>
          </cell>
          <cell r="L280">
            <v>0</v>
          </cell>
          <cell r="M280" t="str">
            <v>HOJA DE RUTA N° 078718-2017-INT</v>
          </cell>
          <cell r="N280">
            <v>0</v>
          </cell>
          <cell r="O280">
            <v>0</v>
          </cell>
        </row>
        <row r="281">
          <cell r="D281" t="str">
            <v>INFORME N° 0851-TP/DE/UGPPME-CFPP</v>
          </cell>
          <cell r="E281" t="str">
            <v>086251-2017</v>
          </cell>
          <cell r="F281" t="str">
            <v>0851-2017-MTPE/24.1.2.1</v>
          </cell>
          <cell r="G281" t="str">
            <v>22/06/2017</v>
          </cell>
          <cell r="H281">
            <v>0</v>
          </cell>
          <cell r="I281" t="str">
            <v>CERTIFICACIÓN DE CRÉDITO PRESUPUESTARIO REFERIDA A LA CONTRATACIÓN DEL SERVICIO DE TERCEROS PARA EL ÁREA DE CONTROL PATRIMONIAL</v>
          </cell>
          <cell r="J281" t="str">
            <v xml:space="preserve">UNIDAD GERENCIAL DE ADMINISTRACIÓN
</v>
          </cell>
          <cell r="K281" t="str">
            <v>ALTAMIRANO MARTINEZ, JOHN HAIRO</v>
          </cell>
          <cell r="L281">
            <v>0</v>
          </cell>
          <cell r="M281">
            <v>0</v>
          </cell>
          <cell r="N281">
            <v>0</v>
          </cell>
          <cell r="O281">
            <v>0</v>
          </cell>
        </row>
        <row r="282">
          <cell r="D282" t="str">
            <v>INFORME N° 0852-TP/DE/UGPPME-CFPP</v>
          </cell>
          <cell r="E282" t="str">
            <v>060913-2017</v>
          </cell>
          <cell r="F282" t="str">
            <v>0852-2017-MTPE/24.1.2.1</v>
          </cell>
          <cell r="G282" t="str">
            <v>22/06/2017</v>
          </cell>
          <cell r="H282">
            <v>0</v>
          </cell>
          <cell r="I282" t="str">
            <v xml:space="preserve">CERTIFICACIÓN DE CRÉDITO PRESUPUESTARIO REFERIDA AL SERVICIO DE TERCERO PARA LA UNIDAD ZONAL DE MADRE DE DIOS DEL PROGRAMA TRABAJA PERU </v>
          </cell>
          <cell r="J282" t="str">
            <v xml:space="preserve">UNIDAD GERENCIAL DE ADMINISTRACIÓN
</v>
          </cell>
          <cell r="K282" t="str">
            <v>ALTAMIRANO MARTINEZ, JOHN HAIRO</v>
          </cell>
          <cell r="L282">
            <v>0</v>
          </cell>
          <cell r="M282">
            <v>0</v>
          </cell>
          <cell r="N282">
            <v>0</v>
          </cell>
          <cell r="O282">
            <v>0</v>
          </cell>
        </row>
        <row r="283">
          <cell r="D283" t="str">
            <v>INFORME N° 0853-TP/DE/UGPPME-CFPP</v>
          </cell>
          <cell r="E283" t="str">
            <v>083435-2017</v>
          </cell>
          <cell r="F283" t="str">
            <v>0853-2017-MTPE/24.1.2.1</v>
          </cell>
          <cell r="G283" t="str">
            <v>22/06/2017</v>
          </cell>
          <cell r="H283">
            <v>0</v>
          </cell>
          <cell r="I283" t="str">
            <v>SOBRE CANTIDAD DE CONVENIOS RESUELTOS POR ORGANISMO PROPONENTE PARA PARTICIPAR EN LAS MODALIDADES DE ACCESO AL PROGRAMA</v>
          </cell>
          <cell r="J283" t="str">
            <v xml:space="preserve">COORDINACIÓN FUNCIONAL DE ASISTENCIA TÉCNICA Y EVALUACIÓN DE PROYECTOS
</v>
          </cell>
          <cell r="K283" t="str">
            <v>ALTAMIRANO MARTINEZ, JOHN HAIRO</v>
          </cell>
          <cell r="L283">
            <v>0</v>
          </cell>
          <cell r="M283">
            <v>0</v>
          </cell>
          <cell r="N283">
            <v>0</v>
          </cell>
          <cell r="O283">
            <v>0</v>
          </cell>
        </row>
        <row r="284">
          <cell r="D284" t="str">
            <v>INFORME N° 0854-TP/DE/UGPPME-CFPP</v>
          </cell>
          <cell r="E284" t="str">
            <v>091213-2017</v>
          </cell>
          <cell r="F284" t="str">
            <v>0854-2017-MTPE/24.1.2.1</v>
          </cell>
          <cell r="G284" t="str">
            <v>23/06/2017</v>
          </cell>
          <cell r="H284">
            <v>0</v>
          </cell>
          <cell r="I284" t="str">
            <v xml:space="preserve">CERTIFICACIÓN DE CRÉDITO PRESUPUESTARIO REFERIDA AL SERVICIO DE TRANSPORTE DE BIENES PATRIMONIALES DESDE LA EX. U.Z. PUQUIO HASTA LA NUEVA U.Z. MADRE DE DIOS </v>
          </cell>
          <cell r="J284" t="str">
            <v xml:space="preserve">UNIDAD GERENCIAL DE ADMINISTRACIÓN
</v>
          </cell>
          <cell r="K284" t="str">
            <v>ALTAMIRANO MARTINEZ, JOHN HAIRO</v>
          </cell>
          <cell r="L284">
            <v>0</v>
          </cell>
          <cell r="M284">
            <v>0</v>
          </cell>
          <cell r="N284">
            <v>0</v>
          </cell>
          <cell r="O284">
            <v>0</v>
          </cell>
        </row>
        <row r="285">
          <cell r="D285" t="str">
            <v>INFORME N° 0855-TP/DE/UGPPME-CFPP</v>
          </cell>
          <cell r="E285" t="str">
            <v>088201-2017</v>
          </cell>
          <cell r="F285" t="str">
            <v>0855-2017-MTPE/24.1.2.1</v>
          </cell>
          <cell r="G285" t="str">
            <v>23/06/2017</v>
          </cell>
          <cell r="H285">
            <v>0</v>
          </cell>
          <cell r="I285" t="str">
            <v>REQUERIMIENTO DE CONTRATACIÓN ADMINISTRATIVA DE SERVICIOS-CAS DE UN (01) ESPECIALISTA DE POLÍTICAS PUBLICAS Y GESTIÓN PARA LA DIRECCIÓN EJECUTIVA</v>
          </cell>
          <cell r="J285" t="str">
            <v xml:space="preserve">PROGRAMA PARA LA GENERACION DE EMPLEO SOCIAL INCLUSIVO "TRABAJA PERU"
</v>
          </cell>
          <cell r="K285" t="str">
            <v>ALTAMIRANO MARTINEZ, JOHN HAIRO</v>
          </cell>
          <cell r="L285">
            <v>0</v>
          </cell>
          <cell r="M285">
            <v>0</v>
          </cell>
          <cell r="N285">
            <v>0</v>
          </cell>
          <cell r="O285">
            <v>0</v>
          </cell>
        </row>
        <row r="286">
          <cell r="D286" t="str">
            <v>INFORME N° 0856-TP/DE/UGPPME-CFPP</v>
          </cell>
          <cell r="E286" t="str">
            <v>090439-2017</v>
          </cell>
          <cell r="F286" t="str">
            <v>0856-2017-MTPE/24.1.2.1</v>
          </cell>
          <cell r="G286" t="str">
            <v>23/06/2017</v>
          </cell>
          <cell r="H286">
            <v>0</v>
          </cell>
          <cell r="I286" t="str">
            <v>REQUERIMIENTO DE CONTRATACIÓN ADMINISTRATIVA DE SERVICIOS CAS DE UN (01) RESPONSABLE DE PROMOCIÓN PARA LA UNIDAD ZONAL LIMA NORTE-CALLAO</v>
          </cell>
          <cell r="J286" t="str">
            <v xml:space="preserve">PROGRAMA PARA LA GENERACION DE EMPLEO SOCIAL INCLUSIVO "TRABAJA PERU"
</v>
          </cell>
          <cell r="K286" t="str">
            <v>ALTAMIRANO MARTINEZ, JOHN HAIRO</v>
          </cell>
          <cell r="L286">
            <v>0</v>
          </cell>
          <cell r="M286">
            <v>0</v>
          </cell>
          <cell r="N286">
            <v>0</v>
          </cell>
          <cell r="O286">
            <v>0</v>
          </cell>
        </row>
        <row r="287">
          <cell r="D287" t="str">
            <v>INFORME N° 0857-TP/DE/UGPPME-CFPP</v>
          </cell>
          <cell r="E287" t="str">
            <v>087467-2017</v>
          </cell>
          <cell r="F287" t="str">
            <v>0857-2017-MTPE/24.1.2.1</v>
          </cell>
          <cell r="G287" t="str">
            <v>23/06/2017</v>
          </cell>
          <cell r="H287">
            <v>0</v>
          </cell>
          <cell r="I287" t="str">
            <v>REQUERIMIENTO DE CONTRATACIÓN ADMINISTRATIVA DE SERVICIOS CAS DE UN (01) ABOGADO PARA LA UNIDAD GERENCIAL DE ASESORÍA LEGAL</v>
          </cell>
          <cell r="J287" t="str">
            <v xml:space="preserve">PROGRAMA PARA LA GENERACION DE EMPLEO SOCIAL INCLUSIVO "TRABAJA PERU"
</v>
          </cell>
          <cell r="K287" t="str">
            <v>ALTAMIRANO MARTINEZ, JOHN HAIRO</v>
          </cell>
          <cell r="L287">
            <v>0</v>
          </cell>
          <cell r="M287">
            <v>0</v>
          </cell>
          <cell r="N287">
            <v>0</v>
          </cell>
          <cell r="O287">
            <v>0</v>
          </cell>
        </row>
        <row r="288">
          <cell r="D288" t="str">
            <v>INFORME N° 0858-TP/DE/UGPPME-CFPP</v>
          </cell>
          <cell r="E288" t="str">
            <v>086691-2017</v>
          </cell>
          <cell r="F288" t="str">
            <v>0858-2017-MTPE/24.1.2.1</v>
          </cell>
          <cell r="G288" t="str">
            <v>23/06/2017</v>
          </cell>
          <cell r="H288">
            <v>0</v>
          </cell>
          <cell r="I288" t="str">
            <v>RESPECTO A LA DIRECTIVA DE PROCEDIMIENTO PARA LA LIQUIDACIÓN TÉCNICA FINANCIERA DE PROYECTOS EJECUTADOS POR EL PROGRAMA " CONSTRUYENDO PERU", AHORA "TRABAJA PERU" EN EL MARCO DEL CONVENIO N° 043-2009-VIVIENDA/VMVU/PIMBP</v>
          </cell>
          <cell r="J288" t="str">
            <v xml:space="preserve">UNIDAD GERENCIAL DE ASESORÍA LEGAL
</v>
          </cell>
          <cell r="K288" t="str">
            <v>ALTAMIRANO MARTINEZ, JOHN HAIRO</v>
          </cell>
          <cell r="L288">
            <v>0</v>
          </cell>
          <cell r="M288">
            <v>0</v>
          </cell>
          <cell r="N288">
            <v>0</v>
          </cell>
          <cell r="O288">
            <v>0</v>
          </cell>
        </row>
        <row r="289">
          <cell r="D289" t="str">
            <v>INFORME N° 0859-TP/DE/UGPPME-CFPP</v>
          </cell>
          <cell r="E289" t="str">
            <v>092044-2017</v>
          </cell>
          <cell r="F289" t="str">
            <v>0859-2017-MTPE/24.1.2.1</v>
          </cell>
          <cell r="G289" t="str">
            <v>23/06/2017</v>
          </cell>
          <cell r="H289">
            <v>0</v>
          </cell>
          <cell r="I289" t="str">
            <v xml:space="preserve">REBAJA DE CERTIFICION DE CRÉDITO PRESUPUESTARIO </v>
          </cell>
          <cell r="J289" t="str">
            <v xml:space="preserve">UNIDAD GERENCIAL DE ADMINISTRACIÓN
</v>
          </cell>
          <cell r="K289" t="str">
            <v>ALTAMIRANO MARTINEZ, JOHN HAIRO</v>
          </cell>
          <cell r="L289">
            <v>0</v>
          </cell>
          <cell r="M289">
            <v>0</v>
          </cell>
          <cell r="N289">
            <v>0</v>
          </cell>
          <cell r="O289">
            <v>0</v>
          </cell>
        </row>
        <row r="290">
          <cell r="D290" t="str">
            <v>INFORME N° 0860-TP/DE/UGPPME-CFPP</v>
          </cell>
          <cell r="E290" t="str">
            <v>092020-2017</v>
          </cell>
          <cell r="F290" t="str">
            <v>0860-2017-MTPE/24.1.2.1</v>
          </cell>
          <cell r="G290" t="str">
            <v>23/06/2017</v>
          </cell>
          <cell r="H290">
            <v>0</v>
          </cell>
          <cell r="I290" t="str">
            <v xml:space="preserve">CERTIFICACIÓN PRESUPUESTAL PARA VIÁTICOS DE LA OFICINA NACIONAL </v>
          </cell>
          <cell r="J290" t="str">
            <v xml:space="preserve">UNIDAD GERENCIAL DE ADMINISTRACIÓN
</v>
          </cell>
          <cell r="K290" t="str">
            <v>ALTAMIRANO MARTINEZ, JOHN HAIRO</v>
          </cell>
          <cell r="L290">
            <v>0</v>
          </cell>
          <cell r="M290">
            <v>0</v>
          </cell>
          <cell r="N290">
            <v>0</v>
          </cell>
          <cell r="O290">
            <v>0</v>
          </cell>
        </row>
        <row r="291">
          <cell r="D291" t="str">
            <v>INFORME N° 0861-TP/DE/UGPPME-CFPP</v>
          </cell>
          <cell r="E291" t="str">
            <v>093598-2017</v>
          </cell>
          <cell r="F291" t="str">
            <v>0861-2017-MTPE/24.1.2.1</v>
          </cell>
          <cell r="G291" t="str">
            <v>23/06/2017</v>
          </cell>
          <cell r="H291">
            <v>0</v>
          </cell>
          <cell r="I291" t="str">
            <v xml:space="preserve">CERTIFICACIÓN PRESUPUESTAL PARA VIÁTICOS DE LA OFICINA NACIONAL </v>
          </cell>
          <cell r="J291" t="str">
            <v xml:space="preserve">UNIDAD GERENCIAL DE ADMINISTRACIÓN
</v>
          </cell>
          <cell r="K291" t="str">
            <v>ALTAMIRANO MARTINEZ, JOHN HAIRO</v>
          </cell>
          <cell r="L291">
            <v>0</v>
          </cell>
          <cell r="M291">
            <v>0</v>
          </cell>
          <cell r="N291">
            <v>0</v>
          </cell>
          <cell r="O291">
            <v>0</v>
          </cell>
        </row>
        <row r="292">
          <cell r="D292" t="str">
            <v>INFORME N° 0862-TP/DE/UGPPME-CFPP</v>
          </cell>
          <cell r="E292" t="str">
            <v>093594-2017</v>
          </cell>
          <cell r="F292" t="str">
            <v>0862-2017-MTPE/24.1.2.1</v>
          </cell>
          <cell r="G292" t="str">
            <v>23/06/2017</v>
          </cell>
          <cell r="H292">
            <v>0</v>
          </cell>
          <cell r="I292" t="str">
            <v xml:space="preserve">CERTIFICACIÓN PRESUPUESTAL PARA VIÁTICOS DE LA OFICINA NACIONAL </v>
          </cell>
          <cell r="J292" t="str">
            <v xml:space="preserve">UNIDAD GERENCIAL DE ADMINISTRACIÓN
</v>
          </cell>
          <cell r="K292" t="str">
            <v>ALTAMIRANO MARTINEZ, JOHN HAIRO</v>
          </cell>
          <cell r="L292">
            <v>0</v>
          </cell>
          <cell r="M292">
            <v>0</v>
          </cell>
          <cell r="N292">
            <v>0</v>
          </cell>
          <cell r="O292">
            <v>0</v>
          </cell>
        </row>
        <row r="293">
          <cell r="D293" t="str">
            <v>INFORME N° 0863-TP/DE/UGPPME-CFPP</v>
          </cell>
          <cell r="E293" t="str">
            <v>093626-2017</v>
          </cell>
          <cell r="F293" t="str">
            <v>0863-2017-MTPE/24.1.2.1</v>
          </cell>
          <cell r="G293" t="str">
            <v>23/06/2017</v>
          </cell>
          <cell r="H293">
            <v>0</v>
          </cell>
          <cell r="I293" t="str">
            <v xml:space="preserve">CERTIFICACIÓN PRESUPUESTAL PARA VIÁTICOS DE LA OFICINA NACIONAL </v>
          </cell>
          <cell r="J293" t="str">
            <v xml:space="preserve">UNIDAD GERENCIAL DE ADMINISTRACIÓN
</v>
          </cell>
          <cell r="K293" t="str">
            <v>ALTAMIRANO MARTINEZ, JOHN HAIRO</v>
          </cell>
          <cell r="L293">
            <v>0</v>
          </cell>
          <cell r="M293">
            <v>0</v>
          </cell>
          <cell r="N293">
            <v>0</v>
          </cell>
          <cell r="O293">
            <v>0</v>
          </cell>
        </row>
        <row r="294">
          <cell r="D294" t="str">
            <v>INFORME N° 0864-TP/DE/UGPPME-CFPP</v>
          </cell>
          <cell r="E294" t="str">
            <v>060919-2017</v>
          </cell>
          <cell r="F294" t="str">
            <v>0864-2017-MTPE/24.1.2.1</v>
          </cell>
          <cell r="G294" t="str">
            <v>23/06/2017</v>
          </cell>
          <cell r="H294">
            <v>0</v>
          </cell>
          <cell r="I294" t="str">
            <v>CERTIFICACIÓN DE CRÉDITO PRESUPUESTAL REFERIDA AL SERVICIO TEMPORAL POR LA MODALIDAD DE SERVICIO DE TERCERO PARA LA UNIDAD ZONAL MADRE DE DIOS</v>
          </cell>
          <cell r="J294" t="str">
            <v xml:space="preserve">UNIDAD GERENCIAL DE ADMINISTRACIÓN
</v>
          </cell>
          <cell r="K294" t="str">
            <v>ALTAMIRANO MARTINEZ, JOHN HAIRO</v>
          </cell>
          <cell r="L294">
            <v>0</v>
          </cell>
          <cell r="M294">
            <v>0</v>
          </cell>
          <cell r="N294">
            <v>0</v>
          </cell>
          <cell r="O294">
            <v>0</v>
          </cell>
        </row>
        <row r="295">
          <cell r="D295" t="str">
            <v>INFORME N° 0865-TP/DE/UGPPME-CFPP</v>
          </cell>
          <cell r="E295" t="str">
            <v>092005-2017</v>
          </cell>
          <cell r="F295" t="str">
            <v>0865-2017-MTPE/24.1.2.1</v>
          </cell>
          <cell r="G295" t="str">
            <v>23/06/2017</v>
          </cell>
          <cell r="H295">
            <v>0</v>
          </cell>
          <cell r="I295" t="str">
            <v xml:space="preserve">CERTIFICACIÓN DE CRÉDITO PRESUPUESTARIO REFERIDA A LA  CONTRATACIÓN TEMPORAL POR LA MODALIDAD DE SERVICIO DE TERCEROS DE UNA (01) PERSONA PARA LA UNIDAD ZONAL CAJAMARCA </v>
          </cell>
          <cell r="J295" t="str">
            <v xml:space="preserve">UNIDAD GERENCIAL DE ADMINISTRACIÓN
</v>
          </cell>
          <cell r="K295">
            <v>0</v>
          </cell>
          <cell r="L295">
            <v>0</v>
          </cell>
          <cell r="M295">
            <v>0</v>
          </cell>
          <cell r="N295">
            <v>0</v>
          </cell>
          <cell r="O295">
            <v>0</v>
          </cell>
        </row>
        <row r="296">
          <cell r="D296" t="str">
            <v>INFORME N° 0866-TP/DE/UGPPME-CFPP</v>
          </cell>
          <cell r="E296" t="str">
            <v>092002-2017</v>
          </cell>
          <cell r="F296" t="str">
            <v>0866-2017-MTPE/24.1.2.1</v>
          </cell>
          <cell r="G296" t="str">
            <v>23/06/2017</v>
          </cell>
          <cell r="H296">
            <v>0</v>
          </cell>
          <cell r="I296" t="str">
            <v xml:space="preserve">CERTIFICACIÓN DE CREDITO PRESUPUESTARIO REFERIDO A LA COMTRATACION TEMPORAL POR LA MODALIDAD DE SERVICIO POR TERCERO PARA LA UNIDAD ZONAL CAJAMARCA </v>
          </cell>
          <cell r="J296" t="str">
            <v xml:space="preserve">UNIDAD GERENCIAL DE ADMINISTRACIÓN
</v>
          </cell>
          <cell r="K296">
            <v>0</v>
          </cell>
          <cell r="L296">
            <v>0</v>
          </cell>
          <cell r="M296">
            <v>0</v>
          </cell>
          <cell r="N296">
            <v>0</v>
          </cell>
          <cell r="O296">
            <v>0</v>
          </cell>
        </row>
        <row r="297">
          <cell r="D297" t="str">
            <v>INFORME N° 0867-TP/DE/UGPPME-CFPP</v>
          </cell>
          <cell r="E297" t="str">
            <v>088658-2017</v>
          </cell>
          <cell r="F297" t="str">
            <v>0867-2017-MTPE/24.1.2.1</v>
          </cell>
          <cell r="G297" t="str">
            <v>23/06/2017</v>
          </cell>
          <cell r="H297">
            <v>0</v>
          </cell>
          <cell r="I297" t="str">
            <v xml:space="preserve">CERTIFICACIÓN DE CREDITO PRESUPUESTARIO REFERIDA A LA CONTRATACION TEMPORAL POR LA MODALIDAD DE SERVICIO DE TERCERO COMOREVISOR DE LOS EXPEDIENTES DE LIQUIDADORES Y ELABORACION DE LOS INFORMES DE LIQUIDACION TECNICO FINANCIERO PARA LA UNIDAD ZONAL LIMA SUR ESTE </v>
          </cell>
          <cell r="J297" t="str">
            <v xml:space="preserve">UNIDAD GERENCIAL DE ADMINISTRACIÓN
</v>
          </cell>
          <cell r="K297">
            <v>0</v>
          </cell>
          <cell r="L297">
            <v>0</v>
          </cell>
          <cell r="M297">
            <v>0</v>
          </cell>
          <cell r="N297">
            <v>0</v>
          </cell>
          <cell r="O297">
            <v>0</v>
          </cell>
        </row>
        <row r="298">
          <cell r="D298" t="str">
            <v>INFORME N° 0868-TP/DE/UGPPME-CFPP</v>
          </cell>
          <cell r="E298" t="str">
            <v>081917-2017</v>
          </cell>
          <cell r="F298" t="str">
            <v>0868-2017-MTPE/24.1.2.1</v>
          </cell>
          <cell r="G298" t="str">
            <v>23/06/2017</v>
          </cell>
          <cell r="H298">
            <v>0</v>
          </cell>
          <cell r="I298" t="str">
            <v xml:space="preserve">CERTIFICACIÓN  DE CRÉDITO PRESUPUESTARIO REFERIDA A LA CONTRATACIÓN DEL SERVICIO DE LIMPIEZA PARA LA UNIDAD ZONAL VRA DEL PROGRAMA TRABAJA PERU </v>
          </cell>
          <cell r="J298" t="str">
            <v xml:space="preserve">UNIDAD GERENCIAL DE ADMINISTRACIÓN
</v>
          </cell>
          <cell r="K298">
            <v>0</v>
          </cell>
          <cell r="L298">
            <v>0</v>
          </cell>
          <cell r="M298">
            <v>0</v>
          </cell>
          <cell r="N298">
            <v>0</v>
          </cell>
          <cell r="O298">
            <v>0</v>
          </cell>
        </row>
        <row r="299">
          <cell r="D299" t="str">
            <v>INFORME N° 0869-TP/DE/UGPPME-CFPP</v>
          </cell>
          <cell r="E299" t="str">
            <v>086533-2017</v>
          </cell>
          <cell r="F299" t="str">
            <v>0869-2017-MTPE/24.1.2.1</v>
          </cell>
          <cell r="G299" t="str">
            <v>23/06/2017</v>
          </cell>
          <cell r="H299">
            <v>0</v>
          </cell>
          <cell r="I299" t="str">
            <v>SE REMITE CON CRÉDITO PRESUPUESTARIO REFERIDA A LA CONTRATACIÓN TEMPORAL POR LA MODALIDAD DE SERVICIO DE UN PROFESIONAL COMO VERIFICADOR DE LAS AII-02 PARA LA UNIDAD ZONAL HUANCAVELICA</v>
          </cell>
          <cell r="J299" t="str">
            <v xml:space="preserve">UNIDAD GERENCIAL DE ADMINISTRACIÓN
</v>
          </cell>
          <cell r="K299">
            <v>0</v>
          </cell>
          <cell r="L299">
            <v>0</v>
          </cell>
          <cell r="M299">
            <v>0</v>
          </cell>
          <cell r="N299">
            <v>0</v>
          </cell>
          <cell r="O299">
            <v>0</v>
          </cell>
        </row>
        <row r="300">
          <cell r="D300" t="str">
            <v>INFORME N° 0870-TP/DE/UGPPME-CFPP</v>
          </cell>
          <cell r="E300" t="str">
            <v>090588-2017</v>
          </cell>
          <cell r="F300" t="str">
            <v>0870-2017-MTPE/24.1.2.1</v>
          </cell>
          <cell r="G300" t="str">
            <v>23/06/2017</v>
          </cell>
          <cell r="H300">
            <v>0</v>
          </cell>
          <cell r="I300" t="str">
            <v xml:space="preserve">CERTIFICACIÓN DE  CRÉDITO PRESUPUESTARIO REFERIDA A LA CONTRATACION TEMPORAL POR LA MODALIDAD DE SERVICIO DE TERCERO DE UN PROFESIONAL COMO VERIFICADOR DE LAS AII-02 PARA LA UNIDAD ZONAL VRA </v>
          </cell>
          <cell r="J300" t="str">
            <v xml:space="preserve">UNIDAD GERENCIAL DE ADMINISTRACIÓN
</v>
          </cell>
          <cell r="K300">
            <v>0</v>
          </cell>
          <cell r="L300">
            <v>0</v>
          </cell>
          <cell r="M300">
            <v>0</v>
          </cell>
          <cell r="N300">
            <v>0</v>
          </cell>
          <cell r="O300">
            <v>0</v>
          </cell>
        </row>
        <row r="301">
          <cell r="D301" t="str">
            <v>INFORME N° 0871-TP/DE/UGPPME-CFPP</v>
          </cell>
          <cell r="E301" t="str">
            <v>087071-2017</v>
          </cell>
          <cell r="F301" t="str">
            <v>0871-2017-MTPE/24.1.2.1</v>
          </cell>
          <cell r="G301" t="str">
            <v>23/06/2017</v>
          </cell>
          <cell r="H301">
            <v>0</v>
          </cell>
          <cell r="I301" t="str">
            <v xml:space="preserve">CERTIFICACIÓN DE CRÉDITO PRESUPUESTARIO REFERIDO AL PAGO DE PUBLICACIÓN DE RESOLUCIÓN MINISTERIAL N° 108-2017-TR EN EL DIARIO OFICIAL EL PERUANO </v>
          </cell>
          <cell r="J301" t="str">
            <v xml:space="preserve">UNIDAD GERENCIAL DE ADMINISTRACIÓN
</v>
          </cell>
          <cell r="K301">
            <v>0</v>
          </cell>
          <cell r="L301">
            <v>0</v>
          </cell>
          <cell r="M301">
            <v>0</v>
          </cell>
          <cell r="N301">
            <v>0</v>
          </cell>
          <cell r="O301">
            <v>0</v>
          </cell>
        </row>
        <row r="302">
          <cell r="D302" t="str">
            <v>INFORME N° 0872-TP/DE/UGPPME-CFPP</v>
          </cell>
          <cell r="E302" t="str">
            <v>059823-2017</v>
          </cell>
          <cell r="F302" t="str">
            <v>0872-2017-MTPE/24.1.2.1</v>
          </cell>
          <cell r="G302" t="str">
            <v>23/06/2017</v>
          </cell>
          <cell r="H302">
            <v>0</v>
          </cell>
          <cell r="I302" t="str">
            <v xml:space="preserve"> AMPLIACIÓN DE CCP N° 505 REFERIDA A LA SUSCRIPCIÓN DE DIARIOS DEL PROGRAMA TRABAJA PERÚ </v>
          </cell>
          <cell r="J302" t="str">
            <v xml:space="preserve">UNIDAD GERENCIAL DE ADMINISTRACIÓN
</v>
          </cell>
          <cell r="K302">
            <v>0</v>
          </cell>
          <cell r="L302">
            <v>0</v>
          </cell>
          <cell r="M302">
            <v>0</v>
          </cell>
          <cell r="N302">
            <v>0</v>
          </cell>
          <cell r="O302">
            <v>0</v>
          </cell>
        </row>
        <row r="303">
          <cell r="D303" t="str">
            <v>INFORME N° 0873-TP/DE/UGPPME-CFPP</v>
          </cell>
          <cell r="E303" t="str">
            <v>086115-2017</v>
          </cell>
          <cell r="F303" t="str">
            <v>0873-2017-MTPE/24.1.2.1</v>
          </cell>
          <cell r="G303" t="str">
            <v>23/06/2017</v>
          </cell>
          <cell r="H303">
            <v>0</v>
          </cell>
          <cell r="I303" t="str">
            <v>CERTIFICACIÓN DE CRÉDITO PRESUPUESTARIO REFERIDO AL SERVICIO DE TERCERO PARA LA UNIDAD GERENCIAL DE PROMOCIÓN DE LA RSE PARA EL PROGRAMA PERU RESPONSABLE</v>
          </cell>
          <cell r="J303" t="str">
            <v xml:space="preserve">UNIDAD GERENCIAL DE ADMINISTRACIÓN
</v>
          </cell>
          <cell r="K303">
            <v>0</v>
          </cell>
          <cell r="L303">
            <v>0</v>
          </cell>
          <cell r="M303">
            <v>0</v>
          </cell>
          <cell r="N303">
            <v>0</v>
          </cell>
          <cell r="O303">
            <v>0</v>
          </cell>
        </row>
        <row r="304">
          <cell r="D304" t="str">
            <v>INFORME N° 0874-TP/DE/UGPPME-CFPP</v>
          </cell>
          <cell r="E304" t="str">
            <v>086410-2017</v>
          </cell>
          <cell r="F304" t="str">
            <v>0874-2017-MTPE/24.1.2.1</v>
          </cell>
          <cell r="G304" t="str">
            <v>26/06/2017</v>
          </cell>
          <cell r="H304">
            <v>0</v>
          </cell>
          <cell r="I304" t="str">
            <v xml:space="preserve">SOLICITUD DE CRÉDITO PRESUPUESTARIO REFERIDA A LA CONTRATACIÓN DE SERVICIO DE UN TERCERO QUE CONTRIBUIRÁ A LA ELABORACIÓN DE UN PLAN DE DISTRIBUCIÓN DE MATERIALES DE DIFUSIÓN Y PROPONER A LA REFORMULACION DE METAS FÍSICAS DEL POI EN LAS ACTIVIDADES DE INTERVENCIÓN INMEDIATA. </v>
          </cell>
          <cell r="J304" t="str">
            <v xml:space="preserve">UNIDAD GERENCIAL DE ADMINISTRACIÓN
</v>
          </cell>
          <cell r="K304" t="str">
            <v>ALTAMIRANO MARTINEZ, JOHN HAIRO</v>
          </cell>
          <cell r="L304">
            <v>0</v>
          </cell>
          <cell r="M304">
            <v>0</v>
          </cell>
          <cell r="N304">
            <v>0</v>
          </cell>
          <cell r="O304">
            <v>0</v>
          </cell>
        </row>
        <row r="305">
          <cell r="D305" t="str">
            <v>INFORME N° 0875-TP/DE/UGPPME-CFPP</v>
          </cell>
          <cell r="E305" t="str">
            <v>092245-2017</v>
          </cell>
          <cell r="F305" t="str">
            <v>0875-2017-MTPE/24.1.2.1</v>
          </cell>
          <cell r="G305" t="str">
            <v>26/06/2017</v>
          </cell>
          <cell r="H305">
            <v>0</v>
          </cell>
          <cell r="I305" t="str">
            <v xml:space="preserve">SOLICITUD DE CRÉDITO PRESUPUESTARIO REFERIDA A LA CONTRATACIÓN DEL SERVICIO DE UN TERCERO PARA LA COORDINACIÓN FUNCIONAL DE MONITOREO Y EVALUACIÓN DEL PROGRAMA TRABAJA PERU </v>
          </cell>
          <cell r="J305" t="str">
            <v xml:space="preserve">UNIDAD GERENCIAL DE ADMINISTRACIÓN
</v>
          </cell>
          <cell r="K305" t="str">
            <v>ALTAMIRANO MARTINEZ, JOHN HAIRO</v>
          </cell>
          <cell r="L305">
            <v>0</v>
          </cell>
          <cell r="M305">
            <v>0</v>
          </cell>
          <cell r="N305">
            <v>0</v>
          </cell>
          <cell r="O305">
            <v>0</v>
          </cell>
        </row>
        <row r="306">
          <cell r="D306" t="str">
            <v>INFORME N° 0876-TP/DE/UGPPME-CFPP</v>
          </cell>
          <cell r="E306" t="str">
            <v>091337-2017</v>
          </cell>
          <cell r="F306" t="str">
            <v>0876-2017-MTPE/24.1.2.1</v>
          </cell>
          <cell r="G306" t="str">
            <v>26/06/2017</v>
          </cell>
          <cell r="H306">
            <v>0</v>
          </cell>
          <cell r="I306" t="str">
            <v>CERTIFICACIÓN DE CRÉDITO PRESUPUESTARIO LA CONTRATACIÓN TEMPORAL DE UN (01) ABOGADO POR SERVICIOS DE TERCERO</v>
          </cell>
          <cell r="J306" t="str">
            <v xml:space="preserve">UNIDAD GERENCIAL DE ADMINISTRACIÓN
</v>
          </cell>
          <cell r="K306">
            <v>0</v>
          </cell>
          <cell r="L306">
            <v>0</v>
          </cell>
          <cell r="M306">
            <v>0</v>
          </cell>
          <cell r="N306">
            <v>0</v>
          </cell>
          <cell r="O306">
            <v>0</v>
          </cell>
        </row>
        <row r="307">
          <cell r="D307" t="str">
            <v>INFORME N° 0877-TP/DE/UGPPME-CFPP</v>
          </cell>
          <cell r="E307" t="str">
            <v>081293-2017</v>
          </cell>
          <cell r="F307" t="str">
            <v>0877-2017-MTPE/24.1.2.1</v>
          </cell>
          <cell r="G307" t="str">
            <v>26/06/2017</v>
          </cell>
          <cell r="H307">
            <v>0</v>
          </cell>
          <cell r="I307" t="str">
            <v>CERTIFICACIÓN DE CRÉDITO PRESUPUESTARIO REFERIDA A LA CONTRATACIÓN DE UN DE SERVICIO DE APOYO COMO CHOFER</v>
          </cell>
          <cell r="J307" t="str">
            <v xml:space="preserve">UNIDAD GERENCIAL DE ADMINISTRACIÓN
</v>
          </cell>
          <cell r="K307">
            <v>0</v>
          </cell>
          <cell r="L307">
            <v>0</v>
          </cell>
          <cell r="M307">
            <v>0</v>
          </cell>
          <cell r="N307">
            <v>0</v>
          </cell>
          <cell r="O307">
            <v>0</v>
          </cell>
        </row>
        <row r="308">
          <cell r="D308" t="str">
            <v>INFORME N° 0878-TP/DE/UGPPME-CFPP</v>
          </cell>
          <cell r="E308" t="str">
            <v>087938-2017</v>
          </cell>
          <cell r="F308" t="str">
            <v>0878-2017-MTPE/24.1.2.1</v>
          </cell>
          <cell r="G308" t="str">
            <v>26/06/2017</v>
          </cell>
          <cell r="H308">
            <v>0</v>
          </cell>
          <cell r="I308" t="str">
            <v>CERTIFICACIÓN DE CRÉDITO PRESUPUESTARIO REFERIDA AL SERVICIO DE TERCERO PARA LA UNIDAD GERENCIAL DE PROMOCION DEL PROGRAMA TRABAJA PERU</v>
          </cell>
          <cell r="J308" t="str">
            <v xml:space="preserve">UNIDAD GERENCIAL DE ADMINISTRACIÓN
</v>
          </cell>
          <cell r="K308">
            <v>0</v>
          </cell>
          <cell r="L308">
            <v>0</v>
          </cell>
          <cell r="M308">
            <v>0</v>
          </cell>
          <cell r="N308">
            <v>0</v>
          </cell>
          <cell r="O308">
            <v>0</v>
          </cell>
        </row>
        <row r="309">
          <cell r="D309" t="str">
            <v>INFORME N° 0879-TP/DE/UGPPME-CFPP</v>
          </cell>
          <cell r="E309" t="str">
            <v>091045-2017</v>
          </cell>
          <cell r="F309" t="str">
            <v>0879-2017-MTPE/24.1.2.1</v>
          </cell>
          <cell r="G309" t="str">
            <v>26/06/2017</v>
          </cell>
          <cell r="H309">
            <v>0</v>
          </cell>
          <cell r="I309" t="str">
            <v>CERTIFICACIÓN  DE CREDITO PRESUPUESTARIO REFERIDA A LA CONTRATACION TEMPORAL POR LA MODALIDAD DE SERVICIO DE TERCERO PARA EL AREA DE SERVIICIOS GENERALES DEL PROGRAMA TRABAJA PERU</v>
          </cell>
          <cell r="J309" t="str">
            <v xml:space="preserve">UNIDAD GERENCIAL DE ADMINISTRACIÓN
</v>
          </cell>
          <cell r="K309">
            <v>0</v>
          </cell>
          <cell r="L309">
            <v>0</v>
          </cell>
          <cell r="M309">
            <v>0</v>
          </cell>
          <cell r="N309">
            <v>0</v>
          </cell>
          <cell r="O309">
            <v>0</v>
          </cell>
        </row>
        <row r="310">
          <cell r="D310" t="str">
            <v>INFORME N° 0880-TP/DE/UGPPME-CFPP</v>
          </cell>
          <cell r="E310" t="str">
            <v>079891-2017</v>
          </cell>
          <cell r="F310" t="str">
            <v>0880-2017-MTPE/24.1.2.1</v>
          </cell>
          <cell r="G310" t="str">
            <v>27/06/2017</v>
          </cell>
          <cell r="H310">
            <v>0</v>
          </cell>
          <cell r="I310" t="str">
            <v>CERTIFICACIÓN DE CRÉDITO PRESUPUESTARIO REFERIDA A LA CONTRATACIÓN TEMPORAL POR LA MODALIDAD DE SERVICIO DE TERCERO PARA LA UNIDAD ZONAL AYACUCHO</v>
          </cell>
          <cell r="J310" t="str">
            <v xml:space="preserve">UNIDAD GERENCIAL DE ADMINISTRACIÓN
</v>
          </cell>
          <cell r="K310" t="str">
            <v>ALTAMIRANO MARTINEZ, JOHN HAIRO</v>
          </cell>
          <cell r="L310">
            <v>0</v>
          </cell>
          <cell r="M310">
            <v>0</v>
          </cell>
          <cell r="N310">
            <v>0</v>
          </cell>
          <cell r="O310">
            <v>0</v>
          </cell>
        </row>
        <row r="311">
          <cell r="D311" t="str">
            <v>INFORME N° 0881-TP/DE/UGPPME-CFPP</v>
          </cell>
          <cell r="E311" t="str">
            <v>088295-2017</v>
          </cell>
          <cell r="F311" t="str">
            <v>0881-2017-MTPE/24.1.2.1</v>
          </cell>
          <cell r="G311" t="str">
            <v>27/06/2017</v>
          </cell>
          <cell r="H311">
            <v>0</v>
          </cell>
          <cell r="I311" t="str">
            <v>CERTIFICACIÓN PRESUPUESTAL PARA LA APERTURA Y EJECUCIÓN ANUAL DE GASTOS CON FONDOS DE CAJA CHICA RELACIONADO AL SEGUIMIENTO Y MONITOREO DE ACTIVIDADES DE INTERVENCIÓN INMEDIATA PERIODO 2017</v>
          </cell>
          <cell r="J311" t="str">
            <v xml:space="preserve">UNIDAD GERENCIAL DE ADMINISTRACIÓN
UNIDAD GERENCIAL DE PROMOCIÓN
UNIDAD GERENCIAL DE PROYECTOS
</v>
          </cell>
          <cell r="K311" t="str">
            <v>ALTAMIRANO MARTINEZ, JOHN HAIRO</v>
          </cell>
          <cell r="L311">
            <v>0</v>
          </cell>
          <cell r="M311">
            <v>0</v>
          </cell>
          <cell r="N311">
            <v>0</v>
          </cell>
          <cell r="O311">
            <v>0</v>
          </cell>
        </row>
        <row r="312">
          <cell r="D312" t="str">
            <v>INFORME N° 0882-TP/DE/UGPPME-CFPP</v>
          </cell>
          <cell r="E312" t="str">
            <v>093437-2017</v>
          </cell>
          <cell r="F312" t="str">
            <v>0882-2017-MTPE/24.1.2.1</v>
          </cell>
          <cell r="G312" t="str">
            <v>27/06/2017</v>
          </cell>
          <cell r="H312">
            <v>0</v>
          </cell>
          <cell r="I312" t="str">
            <v>CERTIFICACIÓN DE CRÉDITO PRESUPUESTARIO REFERIDA A LA CONTRATACIÓN TEMPORAL POR LA MODALIDAD DE SERVICIO DE TERCERO PARA LA UNIDAD ZONAL DE AYACUCHO</v>
          </cell>
          <cell r="J312" t="str">
            <v xml:space="preserve">UNIDAD GERENCIAL DE ADMINISTRACIÓN
</v>
          </cell>
          <cell r="K312" t="str">
            <v>ALTAMIRANO MARTINEZ, JOHN HAIRO</v>
          </cell>
          <cell r="L312">
            <v>0</v>
          </cell>
          <cell r="M312">
            <v>0</v>
          </cell>
          <cell r="N312">
            <v>0</v>
          </cell>
          <cell r="O312">
            <v>0</v>
          </cell>
        </row>
        <row r="313">
          <cell r="D313" t="str">
            <v>INFORME N° 0883-TP/DE/UGPPME-CFPP</v>
          </cell>
          <cell r="E313" t="str">
            <v>089449-2017</v>
          </cell>
          <cell r="F313" t="str">
            <v>0883-2017-MTPE/24.1.2.1</v>
          </cell>
          <cell r="G313" t="str">
            <v>27/06/2017</v>
          </cell>
          <cell r="H313">
            <v>0</v>
          </cell>
          <cell r="I313" t="str">
            <v>CERTIFICACIÓN DE CRÉDITO PRESUPUESTARIO REFERIDA A LA CONTRATACIÓN TEMPORAL POR LA MODALIDAD DE SERVICIO DE TERCERO PARA LA COORDINACIÓN FUNCIONAL DE SUPERVISION DE PROYECTO</v>
          </cell>
          <cell r="J313" t="str">
            <v xml:space="preserve">UNIDAD GERENCIAL DE ADMINISTRACIÓN
</v>
          </cell>
          <cell r="K313" t="str">
            <v>ALTAMIRANO MARTINEZ, JOHN HAIRO</v>
          </cell>
          <cell r="L313">
            <v>0</v>
          </cell>
          <cell r="M313">
            <v>0</v>
          </cell>
          <cell r="N313">
            <v>0</v>
          </cell>
          <cell r="O313">
            <v>0</v>
          </cell>
        </row>
        <row r="314">
          <cell r="D314" t="str">
            <v>INFORME N° 0884-TP/DE/UGPPME-CFPP</v>
          </cell>
          <cell r="E314" t="str">
            <v>094222-2017</v>
          </cell>
          <cell r="F314" t="str">
            <v>0884-2017-MTPE/24.1.2.1</v>
          </cell>
          <cell r="G314" t="str">
            <v>27/06/2017</v>
          </cell>
          <cell r="H314">
            <v>0</v>
          </cell>
          <cell r="I314" t="str">
            <v>PROPUESTA DE NOTA DE MODIFICACIÓN PRESUPUESTARIA NMP N° 029, CRÉDITOS Y ANULACIONES</v>
          </cell>
          <cell r="J314" t="str">
            <v xml:space="preserve">PROGRAMA PARA LA GENERACION DE EMPLEO SOCIAL INCLUSIVO "TRABAJA PERU"
</v>
          </cell>
          <cell r="K314">
            <v>0</v>
          </cell>
          <cell r="L314">
            <v>0</v>
          </cell>
          <cell r="M314">
            <v>0</v>
          </cell>
          <cell r="N314">
            <v>0</v>
          </cell>
          <cell r="O314">
            <v>0</v>
          </cell>
        </row>
        <row r="315">
          <cell r="D315" t="str">
            <v>INFORME N° 0885-TP/DE/UGPPME-CFPP</v>
          </cell>
          <cell r="E315" t="str">
            <v>089568-2017</v>
          </cell>
          <cell r="F315" t="str">
            <v>0885-2017-MTPE/24.1.2.1</v>
          </cell>
          <cell r="G315" t="str">
            <v>27/06/2017</v>
          </cell>
          <cell r="H315">
            <v>0</v>
          </cell>
          <cell r="I315" t="str">
            <v>CERTIFICACION DE CRÉDITO PRESUPUESTARIO REFERIDA AL SERVICIO DE TERCEROS PARA LA DIRECCIÓN EJECUTIVA DEL PROGRAMA TRABAJA PERU</v>
          </cell>
          <cell r="J315" t="str">
            <v xml:space="preserve">UNIDAD GERENCIAL DE ADMINISTRACIÓN
</v>
          </cell>
          <cell r="K315" t="str">
            <v>ALTAMIRANO MARTINEZ, JOHN HAIRO</v>
          </cell>
          <cell r="L315">
            <v>0</v>
          </cell>
          <cell r="M315">
            <v>0</v>
          </cell>
          <cell r="N315">
            <v>0</v>
          </cell>
          <cell r="O315">
            <v>0</v>
          </cell>
        </row>
        <row r="316">
          <cell r="D316" t="str">
            <v>INFORME N° 0886-TP/DE/UGPPME-CFPP</v>
          </cell>
          <cell r="E316" t="str">
            <v>085618-2017</v>
          </cell>
          <cell r="F316" t="str">
            <v>0886-2017-MTPE/24.1.2.1</v>
          </cell>
          <cell r="G316" t="str">
            <v>27/06/2017</v>
          </cell>
          <cell r="H316">
            <v>0</v>
          </cell>
          <cell r="I316" t="str">
            <v>CERTIFICACIÓN DE CRÉDITO PRESUPUESTARIO REFERIDA A LA CONTRATACIÓN VERIFICADORES DE ACTIVIDADES AII-02 PARA LAS UNIDADES ZONALES DE LIMA SUR-ESTE Y LIMA NORTE-CALLAO</v>
          </cell>
          <cell r="J316" t="str">
            <v xml:space="preserve">UNIDAD GERENCIAL DE ADMINISTRACIÓN
</v>
          </cell>
          <cell r="K316" t="str">
            <v>ALTAMIRANO MARTINEZ, JOHN HAIRO</v>
          </cell>
          <cell r="L316">
            <v>0</v>
          </cell>
          <cell r="M316">
            <v>0</v>
          </cell>
          <cell r="N316">
            <v>0</v>
          </cell>
          <cell r="O316">
            <v>0</v>
          </cell>
        </row>
        <row r="317">
          <cell r="D317" t="str">
            <v>INFORME N° 0887-TP/DE/UGPPME-CFPP</v>
          </cell>
          <cell r="E317" t="str">
            <v>092029-2017</v>
          </cell>
          <cell r="F317" t="str">
            <v>0887-2017-MTPE/24.1.2.1</v>
          </cell>
          <cell r="G317" t="str">
            <v>28/06/2017</v>
          </cell>
          <cell r="H317">
            <v>0</v>
          </cell>
          <cell r="I317" t="str">
            <v>PROPUESTA DE NOTA DE MODIFICACIÓN PRESUPUESTARIA NMP N° 031, CRÉDITOS Y ANULACIONES POR S/. 5,000.00 DE TIPO 3 CRÉDITOS Y ANULACIONES (DENTRO DE U.E.) PARA APROBACIÓN</v>
          </cell>
          <cell r="J317" t="str">
            <v xml:space="preserve">PROGRAMA PARA LA GENERACION DE EMPLEO SOCIAL INCLUSIVO "TRABAJA PERU"
</v>
          </cell>
          <cell r="K317">
            <v>0</v>
          </cell>
          <cell r="L317">
            <v>0</v>
          </cell>
          <cell r="M317">
            <v>0</v>
          </cell>
          <cell r="N317">
            <v>0</v>
          </cell>
          <cell r="O317">
            <v>0</v>
          </cell>
        </row>
        <row r="318">
          <cell r="D318" t="str">
            <v>INFORME N° 0888-TP/DE/UGPPME-CFPP</v>
          </cell>
          <cell r="E318" t="str">
            <v>083188-2017</v>
          </cell>
          <cell r="F318" t="str">
            <v>0888-2017-MTPE/24.1.2.1</v>
          </cell>
          <cell r="G318" t="str">
            <v>28/06/2017</v>
          </cell>
          <cell r="H318">
            <v>0</v>
          </cell>
          <cell r="I318" t="str">
            <v xml:space="preserve">CERTIFICACION DE CREDITO PRESUPUESTARIO REFERIDA AL SERVICIO DE TERCERO PARA LA UNIDAD GERENCIAL DE ASESORIA LEGAL DEL PROGRAMA TRABAJA PERU </v>
          </cell>
          <cell r="J318" t="str">
            <v xml:space="preserve">UNIDAD GERENCIAL DE ADMINISTRACIÓN
</v>
          </cell>
          <cell r="K318" t="str">
            <v>ALTAMIRANO MARTINEZ, JOHN HAIRO</v>
          </cell>
          <cell r="L318">
            <v>0</v>
          </cell>
          <cell r="M318">
            <v>0</v>
          </cell>
          <cell r="N318">
            <v>0</v>
          </cell>
          <cell r="O318">
            <v>0</v>
          </cell>
        </row>
        <row r="319">
          <cell r="D319" t="str">
            <v>INFORME N° 0889-TP/DE/UGPPME-CFPP</v>
          </cell>
          <cell r="E319" t="str">
            <v>072221-2017</v>
          </cell>
          <cell r="F319" t="str">
            <v>0889-2017-MTPE/24.1.2.1</v>
          </cell>
          <cell r="G319" t="str">
            <v>28/06/2017</v>
          </cell>
          <cell r="H319">
            <v>0</v>
          </cell>
          <cell r="I319" t="str">
            <v xml:space="preserve">CERTIFICACIÓN DE CRÉDITO PRESUPUESTARIO REFERIDA AL SERVICIO DE TERCERO PARA LA CONTRATACIÓN DE LIQUIDADORES DE OFICIO PARA LA UNIDAD ZONAL AYACUCHO DEL PROGRAMA TRABAJA PERU </v>
          </cell>
          <cell r="J319" t="str">
            <v xml:space="preserve">UNIDAD GERENCIAL DE ADMINISTRACIÓN
</v>
          </cell>
          <cell r="K319" t="str">
            <v>ALTAMIRANO MARTINEZ, JOHN HAIRO</v>
          </cell>
          <cell r="L319">
            <v>0</v>
          </cell>
          <cell r="M319">
            <v>0</v>
          </cell>
          <cell r="N319">
            <v>0</v>
          </cell>
          <cell r="O319">
            <v>0</v>
          </cell>
        </row>
        <row r="320">
          <cell r="D320" t="str">
            <v>INFORME N° 0890-TP/DE/UGPPME-CFPP</v>
          </cell>
          <cell r="E320" t="str">
            <v>089878-2017</v>
          </cell>
          <cell r="F320" t="str">
            <v>0890-2017-MTPE/24.1.2.1</v>
          </cell>
          <cell r="G320" t="str">
            <v>28/06/2017</v>
          </cell>
          <cell r="H320">
            <v>0</v>
          </cell>
          <cell r="I320" t="str">
            <v xml:space="preserve">CERTIFICACIÓN DE CRÉDITO PRESUPUESTARIO REFERIDO AL PAGO DE PUBLICACIÓN DE RESOLUCIÓN VICEMINISTERIAL </v>
          </cell>
          <cell r="J320" t="str">
            <v xml:space="preserve">UNIDAD GERENCIAL DE ADMINISTRACIÓN
</v>
          </cell>
          <cell r="K320" t="str">
            <v>ALTAMIRANO MARTINEZ, JOHN HAIRO</v>
          </cell>
          <cell r="L320">
            <v>0</v>
          </cell>
          <cell r="M320">
            <v>0</v>
          </cell>
          <cell r="N320">
            <v>0</v>
          </cell>
          <cell r="O320">
            <v>0</v>
          </cell>
        </row>
        <row r="321">
          <cell r="D321" t="str">
            <v>INFORME N° 0891-TP/DE/UGPPME-CFPP</v>
          </cell>
          <cell r="E321" t="str">
            <v>095306-2017</v>
          </cell>
          <cell r="F321" t="str">
            <v>0891-2017-MTPE/24.1.2.1</v>
          </cell>
          <cell r="G321" t="str">
            <v>28/06/2017</v>
          </cell>
          <cell r="H321">
            <v>0</v>
          </cell>
          <cell r="I321" t="str">
            <v xml:space="preserve">CERTIFICACIÓN DE CRÉDITO PRESUPUESTARIO REFERIDA AL SERVICIO DE TERCERO PARA LA UNIDAD ZONAL HUANUCO DEL PROGRAMA TRABAJA PERU  </v>
          </cell>
          <cell r="J321" t="str">
            <v xml:space="preserve">UNIDAD GERENCIAL DE ADMINISTRACIÓN
</v>
          </cell>
          <cell r="K321" t="str">
            <v>ALTAMIRANO MARTINEZ, JOHN HAIRO</v>
          </cell>
          <cell r="L321">
            <v>0</v>
          </cell>
          <cell r="M321">
            <v>0</v>
          </cell>
          <cell r="N321">
            <v>0</v>
          </cell>
          <cell r="O321">
            <v>0</v>
          </cell>
        </row>
        <row r="322">
          <cell r="D322" t="str">
            <v>INFORME N° 0892-TP/DE/UGPPME-CFPP</v>
          </cell>
          <cell r="E322" t="str">
            <v>085623-2017</v>
          </cell>
          <cell r="F322" t="str">
            <v>0892-2017-MTPE/24.1.2.1</v>
          </cell>
          <cell r="G322" t="str">
            <v>28/06/2017</v>
          </cell>
          <cell r="H322">
            <v>0</v>
          </cell>
          <cell r="I322" t="str">
            <v xml:space="preserve">CERTIFICACIÓN DE CRÉDITO PRESUPUESTARIO REFERIDO A LA CONTRATACIÓN TEMPORAL POR LA MODALIDAD DE SERVICIO DE TERCERO DE UN PROFESIONAL COMO VERIFICADOR DE LAS AII-02 PARA LA UNIDAD ZONAL LIMA SUR ESTE </v>
          </cell>
          <cell r="J322" t="str">
            <v xml:space="preserve">UNIDAD GERENCIAL DE ADMINISTRACIÓN
</v>
          </cell>
          <cell r="K322" t="str">
            <v>ALTAMIRANO MARTINEZ, JOHN HAIRO</v>
          </cell>
          <cell r="L322">
            <v>0</v>
          </cell>
          <cell r="M322">
            <v>0</v>
          </cell>
          <cell r="N322">
            <v>0</v>
          </cell>
          <cell r="O322">
            <v>0</v>
          </cell>
        </row>
        <row r="323">
          <cell r="D323" t="str">
            <v>INFORME N° 0893-TP/DE/UGPPME-CFPP</v>
          </cell>
          <cell r="E323" t="str">
            <v>086573-2017</v>
          </cell>
          <cell r="F323" t="str">
            <v>0893-2017-MTPE/24.1.2.1</v>
          </cell>
          <cell r="G323" t="str">
            <v>28/06/2017</v>
          </cell>
          <cell r="H323">
            <v>0</v>
          </cell>
          <cell r="I323" t="str">
            <v xml:space="preserve">SOLICITUD CRÉDITO PRESUPUESTARIO REFERIDA A LA CONTRATACIÓN TEMPORAL POR LA MODALIDAD DE SERVICIO DE TERCERO DE UN PROFESIONAL COMO VERIFICADOR DE LAS AII-02 PARA LA UNIDAD ZONAL AREQUIPA </v>
          </cell>
          <cell r="J323" t="str">
            <v xml:space="preserve">UNIDAD GERENCIAL DE ADMINISTRACIÓN
</v>
          </cell>
          <cell r="K323" t="str">
            <v>ALTAMIRANO MARTINEZ, JOHN HAIRO</v>
          </cell>
          <cell r="L323">
            <v>0</v>
          </cell>
          <cell r="M323">
            <v>0</v>
          </cell>
          <cell r="N323">
            <v>0</v>
          </cell>
          <cell r="O323">
            <v>0</v>
          </cell>
        </row>
        <row r="324">
          <cell r="D324" t="str">
            <v>INFORME N° 0894-TP/DE/UGPPME-CFPP</v>
          </cell>
          <cell r="E324" t="str">
            <v>088567-2017</v>
          </cell>
          <cell r="F324" t="str">
            <v>0894-2017-MTPE/24.1.2.1</v>
          </cell>
          <cell r="G324" t="str">
            <v>28/06/2017</v>
          </cell>
          <cell r="H324">
            <v>0</v>
          </cell>
          <cell r="I324" t="str">
            <v xml:space="preserve">CERTIFICACIÓN DE CRÉDITO PRESUPUESTARIO REFERIDA A LA CONTRATACIÓN TEMPORAL POR LA MODALIDAD DE SERVICIO DE TERCERO COMO REVISOR DE LOS EXPEDIENTES DE LIQUIDACIONES Y ELABORACIÓN DE LOS INFORMES DE LIQUIDACIÓN TÉCNICO FINANCIERO PARA LA UNIDAD ZONAL LIMA SUR ESTE </v>
          </cell>
          <cell r="J324" t="str">
            <v xml:space="preserve">UNIDAD GERENCIAL DE ADMINISTRACIÓN
</v>
          </cell>
          <cell r="K324" t="str">
            <v>ALTAMIRANO MARTINEZ, JOHN HAIRO</v>
          </cell>
          <cell r="L324">
            <v>0</v>
          </cell>
          <cell r="M324">
            <v>0</v>
          </cell>
          <cell r="N324">
            <v>0</v>
          </cell>
          <cell r="O324">
            <v>0</v>
          </cell>
        </row>
        <row r="325">
          <cell r="D325" t="str">
            <v>INFORME N° 0895-TP/DE/UGPPME-CFPP</v>
          </cell>
          <cell r="E325" t="str">
            <v>081858-2017</v>
          </cell>
          <cell r="F325" t="str">
            <v>0895-2017-MTPE/24.1.2.1</v>
          </cell>
          <cell r="G325" t="str">
            <v>28/06/2017</v>
          </cell>
          <cell r="H325">
            <v>0</v>
          </cell>
          <cell r="I325" t="str">
            <v>CERTIFICACIÓN DE CRÉDITO PRESUPUESTARIO REFERIDA AL SERVICIO DE TERCERO PARA LA UNIDAD ZONAL SATIPO DEL PROGRAMA TRABAJA PERU</v>
          </cell>
          <cell r="J325" t="str">
            <v xml:space="preserve">UNIDAD GERENCIAL DE ADMINISTRACIÓN
</v>
          </cell>
          <cell r="K325" t="str">
            <v>ALTAMIRANO MARTINEZ, JOHN HAIRO</v>
          </cell>
          <cell r="L325">
            <v>0</v>
          </cell>
          <cell r="M325">
            <v>0</v>
          </cell>
          <cell r="N325">
            <v>0</v>
          </cell>
          <cell r="O325">
            <v>0</v>
          </cell>
        </row>
        <row r="326">
          <cell r="D326" t="str">
            <v>INFORME N° 0896-TP/DE/UGPPME-CFPP</v>
          </cell>
          <cell r="E326" t="str">
            <v>071268-2017</v>
          </cell>
          <cell r="F326" t="str">
            <v>0896-2017-MTPE/24.1.2.1</v>
          </cell>
          <cell r="G326" t="str">
            <v>28/06/2017</v>
          </cell>
          <cell r="H326">
            <v>0</v>
          </cell>
          <cell r="I326" t="str">
            <v>CERTIFICACIÓN DE CRÉDITO PRESUPUESTARIO REFERIDA AL SERVICIO DE TERCERO PARA LA UNIDAD GERENCIAL DE PROMOCIÓN DEL PROGRAMA TRABAJA PERU</v>
          </cell>
          <cell r="J326" t="str">
            <v xml:space="preserve">UNIDAD GERENCIAL DE ADMINISTRACIÓN
</v>
          </cell>
          <cell r="K326" t="str">
            <v>ALTAMIRANO MARTINEZ, JOHN HAIRO</v>
          </cell>
          <cell r="L326">
            <v>0</v>
          </cell>
          <cell r="M326">
            <v>0</v>
          </cell>
          <cell r="N326">
            <v>0</v>
          </cell>
          <cell r="O326">
            <v>0</v>
          </cell>
        </row>
        <row r="327">
          <cell r="D327" t="str">
            <v>INFORME N° 0897-TP/DE/UGPPME-CFPP</v>
          </cell>
          <cell r="E327" t="str">
            <v>092775-2017</v>
          </cell>
          <cell r="F327" t="str">
            <v>0897-2017-MTPE/24.1.2.1</v>
          </cell>
          <cell r="G327" t="str">
            <v>28/06/2017</v>
          </cell>
          <cell r="H327">
            <v>0</v>
          </cell>
          <cell r="I327" t="str">
            <v>CERTIFICACIÓN DE CRÉDITO PRESUPUESTARIO REFERIDO AL SERVICIO DE TERCERO PARA LA UNIDAD GERENCIAL DE PLANIFICACIÓN, PRESUPUESTO, MONITOREO Y EVALUACIÓN DEL PROGRAMA TRABAJA PERU</v>
          </cell>
          <cell r="J327" t="str">
            <v xml:space="preserve">UNIDAD GERENCIAL DE ADMINISTRACIÓN
</v>
          </cell>
          <cell r="K327" t="str">
            <v>ALTAMIRANO MARTINEZ, JOHN HAIRO</v>
          </cell>
          <cell r="L327">
            <v>0</v>
          </cell>
          <cell r="M327">
            <v>0</v>
          </cell>
          <cell r="N327">
            <v>0</v>
          </cell>
          <cell r="O327">
            <v>0</v>
          </cell>
        </row>
        <row r="328">
          <cell r="D328" t="str">
            <v>INFORME N° 0898-TP/DE/UGPPME-CFPP</v>
          </cell>
          <cell r="E328" t="str">
            <v>091188-2017</v>
          </cell>
          <cell r="F328" t="str">
            <v>0898-2017-MTPE/24.1.2.1</v>
          </cell>
          <cell r="G328" t="str">
            <v>03/07/2017</v>
          </cell>
          <cell r="H328">
            <v>0</v>
          </cell>
          <cell r="I328" t="str">
            <v xml:space="preserve">CERTIFICACIÓN E CRÉDITO PRESUPUESTARIO REFERIDA A LA CONTRATACIÓN TEMPORAL POR LA MODALIDAD DE SERVICIO DE TERCERO PARA LA UNIDAD GERENCIAL DE ASESORIA LEGAL DEL PROGRAMA TRABAJA PERU </v>
          </cell>
          <cell r="J328" t="str">
            <v xml:space="preserve">UNIDAD GERENCIAL DE ADMINISTRACIÓN
</v>
          </cell>
          <cell r="K328">
            <v>0</v>
          </cell>
          <cell r="L328">
            <v>0</v>
          </cell>
          <cell r="M328">
            <v>0</v>
          </cell>
          <cell r="N328">
            <v>0</v>
          </cell>
          <cell r="O328">
            <v>0</v>
          </cell>
        </row>
        <row r="329">
          <cell r="D329" t="str">
            <v>INFORME N° 0899-TP/DE/UGPPME-CFPP</v>
          </cell>
          <cell r="E329" t="str">
            <v>093867-2017</v>
          </cell>
          <cell r="F329" t="str">
            <v>0899-2017-MTPE/24.1.2.1</v>
          </cell>
          <cell r="G329" t="str">
            <v>03/07/2017</v>
          </cell>
          <cell r="H329">
            <v>0</v>
          </cell>
          <cell r="I329" t="str">
            <v xml:space="preserve">REBAJA DE CERTIFICACIÓN DE CRÉDITO PRESUPUESTARIO  N° 030-2017 PARA EL SERVICIO DE AGENCIAMIENTO DE PASAJES AÉREOS PARA EL PROGRAMA TRABAJA PERU </v>
          </cell>
          <cell r="J329" t="str">
            <v xml:space="preserve">UNIDAD GERENCIAL DE ADMINISTRACIÓN
</v>
          </cell>
          <cell r="K329" t="str">
            <v>ALTAMIRANO MARTINEZ, JOHN HAIRO</v>
          </cell>
          <cell r="L329">
            <v>0</v>
          </cell>
          <cell r="M329">
            <v>0</v>
          </cell>
          <cell r="N329">
            <v>0</v>
          </cell>
          <cell r="O329">
            <v>0</v>
          </cell>
        </row>
        <row r="330">
          <cell r="D330" t="str">
            <v>INFORME N° 0900-TP/DE/UGPPME-CFPP</v>
          </cell>
          <cell r="E330" t="str">
            <v>085000-2017</v>
          </cell>
          <cell r="F330" t="str">
            <v>0900-2017-MTPE/24.1.2.1</v>
          </cell>
          <cell r="G330" t="str">
            <v>03/07/2017</v>
          </cell>
          <cell r="H330">
            <v>0</v>
          </cell>
          <cell r="I330" t="str">
            <v xml:space="preserve">CERTIFICACIÓN DE CRÉDITO PRESUPUESTARIO REFERIDA A LA CONTRATACIÓN DE SERVICIO DE TERCERO PARA LA UNIDAD GERENCIAL DE PLANIFICACIÓN, PRESUPUESTO, MONITORTEO Y EVALUACIÓN DEL PROGRAMA TRABAJA PERU </v>
          </cell>
          <cell r="J330" t="str">
            <v xml:space="preserve">UNIDAD GERENCIAL DE ADMINISTRACIÓN
</v>
          </cell>
          <cell r="K330" t="str">
            <v>ALTAMIRANO MARTINEZ, JOHN HAIRO</v>
          </cell>
          <cell r="L330">
            <v>0</v>
          </cell>
          <cell r="M330">
            <v>0</v>
          </cell>
          <cell r="N330">
            <v>0</v>
          </cell>
          <cell r="O330">
            <v>0</v>
          </cell>
        </row>
        <row r="331">
          <cell r="D331" t="str">
            <v>INFORME N° 0901-TP/DE/UGPPME-CFPP</v>
          </cell>
          <cell r="E331" t="str">
            <v>096785-2017</v>
          </cell>
          <cell r="F331" t="str">
            <v>0901-2017-MTPE/24.1.2.1</v>
          </cell>
          <cell r="G331" t="str">
            <v>03/07/2017</v>
          </cell>
          <cell r="H331">
            <v>0</v>
          </cell>
          <cell r="I331" t="str">
            <v xml:space="preserve">CERTIFICACIÓN DE CRÉDITO PRESUPUESTARIO REFERIDA A LA ADQUISICIÓN DE 470 BIDONES DE AGUA DE MESA PARA EL PROGRAMA TRABAJA PERU </v>
          </cell>
          <cell r="J331" t="str">
            <v xml:space="preserve">UNIDAD GERENCIAL DE ADMINISTRACIÓN
</v>
          </cell>
          <cell r="K331" t="str">
            <v>ALTAMIRANO MARTINEZ, JOHN HAIRO</v>
          </cell>
          <cell r="L331">
            <v>0</v>
          </cell>
          <cell r="M331">
            <v>0</v>
          </cell>
          <cell r="N331">
            <v>0</v>
          </cell>
          <cell r="O331">
            <v>0</v>
          </cell>
        </row>
        <row r="332">
          <cell r="D332" t="str">
            <v>INFORME N° 0902-TP/DE/UGPPME-CFPP</v>
          </cell>
          <cell r="E332" t="str">
            <v>095334-2017</v>
          </cell>
          <cell r="F332" t="str">
            <v>0902-2017-MTPE/24.1.2.1</v>
          </cell>
          <cell r="G332" t="str">
            <v>03/07/2017</v>
          </cell>
          <cell r="H332">
            <v>0</v>
          </cell>
          <cell r="I332" t="str">
            <v xml:space="preserve">CERTIFICACIÓN DE CRÉDITO PRESUPUESTARIO REFERIDA A LA COMPRA DE PASAJES AÉREOS A LA CIUDAD DE TACNA SOLICITADO POR EL PROGRAMA PERU RESPONSABLE </v>
          </cell>
          <cell r="J332" t="str">
            <v xml:space="preserve">UNIDAD GERENCIAL DE ADMINISTRACIÓN
</v>
          </cell>
          <cell r="K332" t="str">
            <v>ALTAMIRANO MARTINEZ, JOHN HAIRO</v>
          </cell>
          <cell r="L332">
            <v>0</v>
          </cell>
          <cell r="M332">
            <v>0</v>
          </cell>
          <cell r="N332">
            <v>0</v>
          </cell>
          <cell r="O332">
            <v>0</v>
          </cell>
        </row>
        <row r="333">
          <cell r="D333" t="str">
            <v>INFORME N° 0903-TP/DE/UGPPME-CFPP</v>
          </cell>
          <cell r="E333" t="str">
            <v>098156-2017</v>
          </cell>
          <cell r="F333" t="str">
            <v>0903-2017-MTPE/24.1.2.1</v>
          </cell>
          <cell r="G333" t="str">
            <v>03/07/2017</v>
          </cell>
          <cell r="H333">
            <v>0</v>
          </cell>
          <cell r="I333" t="str">
            <v xml:space="preserve">CERTIFICACIÓN  DE CRÉDITO PRESUPUESTARIO REFERIDA A LA ASIGNACIÓN DE VIÁTICOS PARA LA OFICINA NACIONAL </v>
          </cell>
          <cell r="J333" t="str">
            <v xml:space="preserve">UNIDAD GERENCIAL DE ADMINISTRACIÓN
</v>
          </cell>
          <cell r="K333" t="str">
            <v>ALTAMIRANO MARTINEZ, JOHN HAIRO</v>
          </cell>
          <cell r="L333">
            <v>0</v>
          </cell>
          <cell r="M333">
            <v>0</v>
          </cell>
          <cell r="N333">
            <v>0</v>
          </cell>
          <cell r="O333">
            <v>0</v>
          </cell>
        </row>
        <row r="334">
          <cell r="D334" t="str">
            <v>INFORME N° 0904-TP/DE/UGPPME-CFPP</v>
          </cell>
          <cell r="E334" t="str">
            <v>098239-2017</v>
          </cell>
          <cell r="F334" t="str">
            <v>0904-2017-MTPE/24.1.2.1</v>
          </cell>
          <cell r="G334" t="str">
            <v>03/07/2017</v>
          </cell>
          <cell r="H334">
            <v>0</v>
          </cell>
          <cell r="I334" t="str">
            <v xml:space="preserve">CERTIFICACIÓN DE CRÉDITO  PRESUPUESTARIO  PARA VIÁTICOS DE LA OFICINA NACIONAL </v>
          </cell>
          <cell r="J334" t="str">
            <v xml:space="preserve">UNIDAD GERENCIAL DE ADMINISTRACIÓN
</v>
          </cell>
          <cell r="K334" t="str">
            <v>ALTAMIRANO MARTINEZ, JOHN HAIRO</v>
          </cell>
          <cell r="L334">
            <v>0</v>
          </cell>
          <cell r="M334">
            <v>0</v>
          </cell>
          <cell r="N334">
            <v>0</v>
          </cell>
          <cell r="O334">
            <v>0</v>
          </cell>
        </row>
        <row r="335">
          <cell r="D335" t="str">
            <v>INFORME N° 0905-TP/DE/UGPPME-CFPP</v>
          </cell>
          <cell r="E335" t="str">
            <v>098322-2017</v>
          </cell>
          <cell r="F335" t="str">
            <v>0905-2017-MTPE/24.1.2.1</v>
          </cell>
          <cell r="G335" t="str">
            <v>03/07/2017</v>
          </cell>
          <cell r="H335">
            <v>0</v>
          </cell>
          <cell r="I335" t="str">
            <v xml:space="preserve">CERTIFICACIÓN  DE CREDITO PRESUPUESTARIO PARA VIÁTICOS DE LA OFICINA NACIONAL </v>
          </cell>
          <cell r="J335" t="str">
            <v xml:space="preserve">UNIDAD GERENCIAL DE ADMINISTRACIÓN
</v>
          </cell>
          <cell r="K335" t="str">
            <v>ALTAMIRANO MARTINEZ, JOHN HAIRO</v>
          </cell>
          <cell r="L335">
            <v>0</v>
          </cell>
          <cell r="M335">
            <v>0</v>
          </cell>
          <cell r="N335">
            <v>0</v>
          </cell>
          <cell r="O335">
            <v>0</v>
          </cell>
        </row>
        <row r="336">
          <cell r="D336" t="str">
            <v>INFORME N° 0906-TP/DE/UGPPME-CFPP</v>
          </cell>
          <cell r="E336" t="str">
            <v>098363-2017</v>
          </cell>
          <cell r="F336" t="str">
            <v>0906-2017-MTPE/24.1.2.1</v>
          </cell>
          <cell r="G336" t="str">
            <v>03/07/2017</v>
          </cell>
          <cell r="H336">
            <v>0</v>
          </cell>
          <cell r="I336" t="str">
            <v xml:space="preserve">CERTIFICACIÓN DE CRÉDITO PRESUPUESTARIO PARA ASIGNACIÓN DE VIÁTICOS DE LA OFICINA NACIONAL </v>
          </cell>
          <cell r="J336" t="str">
            <v xml:space="preserve">UNIDAD GERENCIAL DE ADMINISTRACIÓN
</v>
          </cell>
          <cell r="K336" t="str">
            <v>ALTAMIRANO MARTINEZ, JOHN HAIRO</v>
          </cell>
          <cell r="L336">
            <v>0</v>
          </cell>
          <cell r="M336">
            <v>0</v>
          </cell>
          <cell r="N336">
            <v>0</v>
          </cell>
          <cell r="O336">
            <v>0</v>
          </cell>
        </row>
        <row r="337">
          <cell r="D337" t="str">
            <v>INFORME N° 0907-TP/DE/UGPPME-CFPP</v>
          </cell>
          <cell r="E337" t="str">
            <v>098210-2017</v>
          </cell>
          <cell r="F337" t="str">
            <v>0907-2017-MTPE/24.1.2.1</v>
          </cell>
          <cell r="G337" t="str">
            <v>04/07/2017</v>
          </cell>
          <cell r="H337">
            <v>0</v>
          </cell>
          <cell r="I337" t="str">
            <v xml:space="preserve">CERTIFICACIÓN DE CRÉDITO PRESUPUESTARIO PARA ASIGNACIÓN DE VIÁTICOS PARA LA OFICINA NACIONAL </v>
          </cell>
          <cell r="J337" t="str">
            <v xml:space="preserve">UNIDAD GERENCIAL DE ADMINISTRACIÓN
</v>
          </cell>
          <cell r="K337" t="str">
            <v>ALTAMIRANO MARTINEZ, JOHN HAIRO</v>
          </cell>
          <cell r="L337">
            <v>0</v>
          </cell>
          <cell r="M337">
            <v>0</v>
          </cell>
          <cell r="N337">
            <v>0</v>
          </cell>
          <cell r="O337">
            <v>0</v>
          </cell>
        </row>
        <row r="338">
          <cell r="D338" t="str">
            <v>INFORME N° 0908-TP/DE/UGPPME-CFPP</v>
          </cell>
          <cell r="E338" t="str">
            <v>095334-2017</v>
          </cell>
          <cell r="F338" t="str">
            <v>0908-2017-MTPE/24.1.2.1</v>
          </cell>
          <cell r="G338" t="str">
            <v>04/07/2017</v>
          </cell>
          <cell r="H338">
            <v>0</v>
          </cell>
          <cell r="I338" t="str">
            <v xml:space="preserve">CERTIFICACIÓN DE CRÉDITO PRESUPUESTARIO REFERIDA A LA ASIGNACIÓN DE VIÁTICOS AL PROGRAMA PERU RESPONSABLE PARA LA CIUDAD DE TACNA </v>
          </cell>
          <cell r="J338" t="str">
            <v xml:space="preserve">UNIDAD GERENCIAL DE ADMINISTRACIÓN
</v>
          </cell>
          <cell r="K338" t="str">
            <v>ALTAMIRANO MARTINEZ, JOHN HAIRO</v>
          </cell>
          <cell r="L338">
            <v>0</v>
          </cell>
          <cell r="M338">
            <v>0</v>
          </cell>
          <cell r="N338">
            <v>0</v>
          </cell>
          <cell r="O338">
            <v>0</v>
          </cell>
        </row>
        <row r="339">
          <cell r="D339" t="str">
            <v>INFORME N° 0909-TP/DE/UGPPME-CFPP</v>
          </cell>
          <cell r="E339" t="str">
            <v>099349-2017</v>
          </cell>
          <cell r="F339" t="str">
            <v>0909-2017-MTPE/24.1.2.1</v>
          </cell>
          <cell r="G339" t="str">
            <v>04/07/2017</v>
          </cell>
          <cell r="H339">
            <v>0</v>
          </cell>
          <cell r="I339" t="str">
            <v xml:space="preserve">CERTIFICACION DE CRÉDITO PRESUPUESTARIO  PARA EL SERVICIO DE ALQUILER DE TRANSPORTE DE BIENES MUEBLES, INFORMÁTICOS Y ACERVO DOCUMENTARIO, DESDE LA UNIDAD ZONAL TACNA HACIA EL LOCAL DEL ARCHIVO CENTRAL DEL PROGRAMA TRABAJA PERU </v>
          </cell>
          <cell r="J339" t="str">
            <v xml:space="preserve">UNIDAD GERENCIAL DE ADMINISTRACIÓN
</v>
          </cell>
          <cell r="K339" t="str">
            <v>ALTAMIRANO MARTINEZ, JOHN HAIRO</v>
          </cell>
          <cell r="L339">
            <v>0</v>
          </cell>
          <cell r="M339">
            <v>0</v>
          </cell>
          <cell r="N339">
            <v>0</v>
          </cell>
          <cell r="O339">
            <v>0</v>
          </cell>
        </row>
        <row r="340">
          <cell r="D340" t="str">
            <v>INFORME N° 0910-TP/DE/UGPPME-CFPP</v>
          </cell>
          <cell r="E340" t="str">
            <v>089526-2017</v>
          </cell>
          <cell r="F340" t="str">
            <v>0910-2017-MTPE/24.1.2.1</v>
          </cell>
          <cell r="G340" t="str">
            <v>04/07/2017</v>
          </cell>
          <cell r="H340">
            <v>0</v>
          </cell>
          <cell r="I340" t="str">
            <v xml:space="preserve">CERTIFICACIÓN DE CRÉDITO PRESUPUESTARIO POR EL CONCEPTO DE INDEMINIZACION, DEL PAGO DE GUARDIANIA PRESTADA EN LA UNIDAD ZONAL DEL CUSCO </v>
          </cell>
          <cell r="J340" t="str">
            <v xml:space="preserve">UNIDAD GERENCIAL DE ASESORÍA LEGAL
</v>
          </cell>
          <cell r="K340" t="str">
            <v>ALTAMIRANO MARTINEZ, JOHN HAIRO</v>
          </cell>
          <cell r="L340">
            <v>0</v>
          </cell>
          <cell r="M340">
            <v>0</v>
          </cell>
          <cell r="N340">
            <v>0</v>
          </cell>
          <cell r="O340">
            <v>0</v>
          </cell>
        </row>
        <row r="341">
          <cell r="D341" t="str">
            <v>INFORME N° 0911-TP/DE/UGPPME-CFPP</v>
          </cell>
          <cell r="E341" t="str">
            <v>102938-2017</v>
          </cell>
          <cell r="F341" t="str">
            <v>0911-2017-MTPE/24.1.2.1</v>
          </cell>
          <cell r="G341" t="str">
            <v>04/07/2017</v>
          </cell>
          <cell r="H341">
            <v>0</v>
          </cell>
          <cell r="I341" t="str">
            <v>SOBRE CRÉDITO SUPLEMENTARIO APROBADO CON EL DECRETO SUPREMO N° 143-2017-EF, POR UN MONTO DE S/. 34,687.00 SOLES, PARA EL CUMPLIMIENTO DE OBLIGACIONES DERIVADAS DE SENTENCIAS JUDICIALES EN CALIDAD DE COSA JUZGADA</v>
          </cell>
          <cell r="J341" t="str">
            <v xml:space="preserve">UNIDAD GERENCIAL DE ASESORÍA LEGAL
</v>
          </cell>
          <cell r="K341" t="str">
            <v>ALTAMIRANO MARTINEZ, JOHN HAIRO</v>
          </cell>
          <cell r="L341">
            <v>0</v>
          </cell>
          <cell r="M341">
            <v>0</v>
          </cell>
          <cell r="N341">
            <v>0</v>
          </cell>
          <cell r="O341">
            <v>0</v>
          </cell>
        </row>
        <row r="342">
          <cell r="D342" t="str">
            <v>INFORME N° 0912-TP/DE/UGPPME-CFPP</v>
          </cell>
          <cell r="E342" t="str">
            <v>093330-2017</v>
          </cell>
          <cell r="F342" t="str">
            <v>0912-2017-MTPE/24.1.2.1</v>
          </cell>
          <cell r="G342" t="str">
            <v>05/07/2017</v>
          </cell>
          <cell r="H342">
            <v>0</v>
          </cell>
          <cell r="I342" t="str">
            <v>CERTIFICACIÓN DE CRÉDITO PRESUPUESTARIO REFERIDA AL SERVICIO DE TERCERO PARA LA UNIDAD GERENCIAL DE PLANIFICACIÓN, PRESUPUESTO, MONITOREO Y EVALUACIÓN DEL PROGRAMA TRABAJA PERU</v>
          </cell>
          <cell r="J342" t="str">
            <v xml:space="preserve">UNIDAD GERENCIAL DE ADMINISTRACIÓN
</v>
          </cell>
          <cell r="K342" t="str">
            <v>ALTAMIRANO MARTINEZ, JOHN HAIRO</v>
          </cell>
          <cell r="L342">
            <v>0</v>
          </cell>
          <cell r="M342">
            <v>0</v>
          </cell>
          <cell r="N342">
            <v>0</v>
          </cell>
          <cell r="O342">
            <v>0</v>
          </cell>
        </row>
        <row r="343">
          <cell r="D343" t="str">
            <v>INFORME N° 0913-TP/DE/UGPPME-CFPP</v>
          </cell>
          <cell r="E343" t="str">
            <v>065180-2017</v>
          </cell>
          <cell r="F343" t="str">
            <v>0913-2017-MTPE/24.1.2.1</v>
          </cell>
          <cell r="G343" t="str">
            <v>05/07/2017</v>
          </cell>
          <cell r="H343">
            <v>0</v>
          </cell>
          <cell r="I343" t="str">
            <v xml:space="preserve">PROPUESTA DE MODIFICACIÓN DEL REGLAMENTO INTERNO DE LOS SERVIDORES CIVILES (RIS) DEL PROGRAMA TRABAJA PERU </v>
          </cell>
          <cell r="J343" t="str">
            <v xml:space="preserve">UNIDAD GERENCIAL DE ASESORÍA LEGAL
</v>
          </cell>
          <cell r="K343" t="str">
            <v>ALTAMIRANO MARTINEZ, JOHN HAIRO</v>
          </cell>
          <cell r="L343">
            <v>0</v>
          </cell>
          <cell r="M343">
            <v>0</v>
          </cell>
          <cell r="N343">
            <v>0</v>
          </cell>
          <cell r="O343">
            <v>0</v>
          </cell>
        </row>
        <row r="344">
          <cell r="D344" t="str">
            <v>INFORME N° 0914-TP/DE/UGPPME-CFPP</v>
          </cell>
          <cell r="E344" t="str">
            <v>089352-2017</v>
          </cell>
          <cell r="F344" t="str">
            <v>0914-2017-MTPE/24.1.2.1</v>
          </cell>
          <cell r="G344" t="str">
            <v>06/07/2017</v>
          </cell>
          <cell r="H344">
            <v>0</v>
          </cell>
          <cell r="I344" t="str">
            <v xml:space="preserve">CERTIFICACIÓN DE DE CREDITO PRESUPUESTARIO REFERIDA A LA CONTRATACION DE VERIFICADORES DE ACTIVIDADES AII-02 PARA LA UNIDAD ZONAL HUARAZ </v>
          </cell>
          <cell r="J344" t="str">
            <v xml:space="preserve">UNIDAD GERENCIAL DE ADMINISTRACIÓN
</v>
          </cell>
          <cell r="K344" t="str">
            <v>TORRES LOZANO, CÉSAR AUGUSTO</v>
          </cell>
          <cell r="L344">
            <v>0</v>
          </cell>
          <cell r="M344">
            <v>0</v>
          </cell>
          <cell r="N344">
            <v>0</v>
          </cell>
          <cell r="O344">
            <v>0</v>
          </cell>
        </row>
        <row r="345">
          <cell r="D345" t="str">
            <v>INFORME N° 0915-TP/DE/UGPPME-CFPP</v>
          </cell>
          <cell r="E345" t="str">
            <v>085888-2017</v>
          </cell>
          <cell r="F345" t="str">
            <v>0915-2017-MTPE/24.1.2.1</v>
          </cell>
          <cell r="G345" t="str">
            <v>06/07/2017</v>
          </cell>
          <cell r="H345">
            <v>0</v>
          </cell>
          <cell r="I345" t="str">
            <v xml:space="preserve">CERTIFICACIÓN DE CRÉDITO PRESUPUESTARIO REFERIDO A LA CONTRATACIÓN DE VERIFICADORES DE ACTIVIDADES AII-02 PARA LA UNIDAD ZONAL AYACUCHO </v>
          </cell>
          <cell r="J345" t="str">
            <v xml:space="preserve">UNIDAD GERENCIAL DE ADMINISTRACIÓN
</v>
          </cell>
          <cell r="K345" t="str">
            <v>ALTAMIRANO MARTINEZ, JOHN HAIRO</v>
          </cell>
          <cell r="L345">
            <v>0</v>
          </cell>
          <cell r="M345">
            <v>0</v>
          </cell>
          <cell r="N345">
            <v>0</v>
          </cell>
          <cell r="O345">
            <v>0</v>
          </cell>
        </row>
        <row r="346">
          <cell r="D346" t="str">
            <v>INFORME N° 0916-TP/DE/UGPPME-CFPP</v>
          </cell>
          <cell r="E346" t="str">
            <v>087368-2017</v>
          </cell>
          <cell r="F346" t="str">
            <v>0916-2017-MTPE/24.1.2.1</v>
          </cell>
          <cell r="G346" t="str">
            <v>06/07/2017</v>
          </cell>
          <cell r="H346">
            <v>0</v>
          </cell>
          <cell r="I346" t="str">
            <v xml:space="preserve">CERTIFICACIÓN DE CRÉDITO PRESUPUESTARIO REFERIDA A LA CONTRATACIÓN DE VERIFICADORES DE ACTIVIDADES AII-02 PARA LA UNIDAD ZONAL DE ANCASH </v>
          </cell>
          <cell r="J346" t="str">
            <v xml:space="preserve">UNIDAD GERENCIAL DE ADMINISTRACIÓN
</v>
          </cell>
          <cell r="K346" t="str">
            <v>ALTAMIRANO MARTINEZ, JOHN HAIRO</v>
          </cell>
          <cell r="L346">
            <v>0</v>
          </cell>
          <cell r="M346">
            <v>0</v>
          </cell>
          <cell r="N346">
            <v>0</v>
          </cell>
          <cell r="O346">
            <v>0</v>
          </cell>
        </row>
        <row r="347">
          <cell r="D347" t="str">
            <v>INFORME N° 0917-TP/DE/UGPPME-CFPP</v>
          </cell>
          <cell r="E347" t="str">
            <v>101186-2017</v>
          </cell>
          <cell r="F347" t="str">
            <v>0917-2017-MTPE/24.1.2.1</v>
          </cell>
          <cell r="G347" t="str">
            <v>06/07/2017</v>
          </cell>
          <cell r="H347">
            <v>0</v>
          </cell>
          <cell r="I347" t="str">
            <v>AVANCE DE EJECUCIÓN Y PROGRAMACIÓN 2017</v>
          </cell>
          <cell r="J347" t="str">
            <v xml:space="preserve">PROGRAMA PARA LA GENERACION DE EMPLEO SOCIAL INCLUSIVO "TRABAJA PERU"
</v>
          </cell>
          <cell r="K347">
            <v>0</v>
          </cell>
          <cell r="L347">
            <v>0</v>
          </cell>
          <cell r="M347">
            <v>0</v>
          </cell>
          <cell r="N347">
            <v>0</v>
          </cell>
          <cell r="O347">
            <v>0</v>
          </cell>
        </row>
        <row r="348">
          <cell r="D348" t="str">
            <v>INFORME N° 0918-TP/DE/UGPPME-CFPP</v>
          </cell>
          <cell r="E348" t="str">
            <v>101931-2017</v>
          </cell>
          <cell r="F348" t="str">
            <v>0918-2017-MTPE/24.1.2.1</v>
          </cell>
          <cell r="G348" t="str">
            <v>06/07/2017</v>
          </cell>
          <cell r="H348">
            <v>0</v>
          </cell>
          <cell r="I348" t="str">
            <v>CERTIFICACIÓN DE CRÉDITO PRESUPUESTARIO REFERIDA A LA ASIGNACIÓN DE VIÁTICOS DE LA OFICINA NACIONAL</v>
          </cell>
          <cell r="J348" t="str">
            <v xml:space="preserve">UNIDAD GERENCIAL DE ADMINISTRACIÓN
</v>
          </cell>
          <cell r="K348" t="str">
            <v>ALTAMIRANO MARTINEZ, JOHN HAIRO</v>
          </cell>
          <cell r="L348">
            <v>0</v>
          </cell>
          <cell r="M348">
            <v>0</v>
          </cell>
          <cell r="N348">
            <v>0</v>
          </cell>
          <cell r="O348">
            <v>0</v>
          </cell>
        </row>
        <row r="349">
          <cell r="D349" t="str">
            <v>INFORME N° 0919-TP/DE/UGPPME-CFPP</v>
          </cell>
          <cell r="E349" t="str">
            <v>100701-2017</v>
          </cell>
          <cell r="F349" t="str">
            <v>0919-2017-MTPE/24.1.2.1</v>
          </cell>
          <cell r="G349" t="str">
            <v>06/07/2017</v>
          </cell>
          <cell r="H349">
            <v>0</v>
          </cell>
          <cell r="I349" t="str">
            <v xml:space="preserve">CERTIFICACIÓN DE CRÉDITO PRESUPUESTARIO PARA ASIGNACION DE  VIÁTICOS DE LA OFICINA NACIONAL </v>
          </cell>
          <cell r="J349" t="str">
            <v xml:space="preserve">UNIDAD GERENCIAL DE ADMINISTRACIÓN
</v>
          </cell>
          <cell r="K349" t="str">
            <v>ALTAMIRANO MARTINEZ, JOHN HAIRO</v>
          </cell>
          <cell r="L349">
            <v>0</v>
          </cell>
          <cell r="M349">
            <v>0</v>
          </cell>
          <cell r="N349">
            <v>0</v>
          </cell>
          <cell r="O349">
            <v>0</v>
          </cell>
        </row>
        <row r="350">
          <cell r="D350" t="str">
            <v>INFORME N° 0920-TP/DE/UGPPME-CFPP</v>
          </cell>
          <cell r="E350" t="str">
            <v>099401-2017</v>
          </cell>
          <cell r="F350" t="str">
            <v>0920-2017-MTPE/24.1.2.1</v>
          </cell>
          <cell r="G350" t="str">
            <v>07/07/2017</v>
          </cell>
          <cell r="H350">
            <v>0</v>
          </cell>
          <cell r="I350" t="str">
            <v>NOTA DE MODIFICACION PRESUPUESTAL NMP N° 032 DEL TIPO 3, PROPUESTA POR EL " PROGRAMA PERU RESPONSABLE" POR S/. 56 150.00</v>
          </cell>
          <cell r="J350" t="str">
            <v xml:space="preserve">PROGRAMA PARA LA GENERACION DE EMPLEO SOCIAL INCLUSIVO "TRABAJA PERU"
</v>
          </cell>
          <cell r="K350" t="str">
            <v>ALTAMIRANO MARTINEZ, JOHN HAIRO</v>
          </cell>
          <cell r="L350">
            <v>0</v>
          </cell>
          <cell r="M350">
            <v>0</v>
          </cell>
          <cell r="N350">
            <v>0</v>
          </cell>
          <cell r="O350">
            <v>0</v>
          </cell>
        </row>
        <row r="351">
          <cell r="D351" t="str">
            <v>INFORME N° 0921-TP/DE/UGPPME-CFPP</v>
          </cell>
          <cell r="E351" t="str">
            <v>100978-2017</v>
          </cell>
          <cell r="F351" t="str">
            <v>0921-2017-MTPE/24.1.2.1</v>
          </cell>
          <cell r="G351" t="str">
            <v>07/07/2017</v>
          </cell>
          <cell r="H351">
            <v>0</v>
          </cell>
          <cell r="I351" t="str">
            <v xml:space="preserve">REBAJA DE CERTIFICACIÓN DE CRÉDITO PRESUPUESTARIO 2017
</v>
          </cell>
          <cell r="J351" t="str">
            <v xml:space="preserve">UNIDAD GERENCIAL DE ADMINISTRACIÓN
</v>
          </cell>
          <cell r="K351" t="str">
            <v>ALTAMIRANO MARTINEZ, JOHN HAIRO</v>
          </cell>
          <cell r="L351">
            <v>0</v>
          </cell>
          <cell r="M351">
            <v>0</v>
          </cell>
          <cell r="N351">
            <v>0</v>
          </cell>
          <cell r="O351">
            <v>0</v>
          </cell>
        </row>
        <row r="352">
          <cell r="D352" t="str">
            <v>INFORME N° 0922-TP/DE/UGPPME-CFPP</v>
          </cell>
          <cell r="E352" t="str">
            <v>094100-2017</v>
          </cell>
          <cell r="F352" t="str">
            <v>0922-2017-MTPE/24.1.2.1</v>
          </cell>
          <cell r="G352" t="str">
            <v>07/07/2017</v>
          </cell>
          <cell r="H352">
            <v>0</v>
          </cell>
          <cell r="I352" t="str">
            <v xml:space="preserve">CERTIFICACIÓN DE CRÉDITO PRESUPUESTARIO REFERIDA A LA CONTRATACIÓN DE TERCERO PARA LA COORDINACIÓN FUNCIONAL DE LOGÍSTICA DEL PROGRAMA TRABAJA PERU </v>
          </cell>
          <cell r="J352" t="str">
            <v xml:space="preserve">UNIDAD GERENCIAL DE ADMINISTRACIÓN
</v>
          </cell>
          <cell r="K352" t="str">
            <v>ALTAMIRANO MARTINEZ, JOHN HAIRO</v>
          </cell>
          <cell r="L352">
            <v>0</v>
          </cell>
          <cell r="M352">
            <v>0</v>
          </cell>
          <cell r="N352">
            <v>0</v>
          </cell>
          <cell r="O352">
            <v>0</v>
          </cell>
        </row>
        <row r="353">
          <cell r="D353" t="str">
            <v>INFORME N° 0923-TP/DE/UGPPME-CFPP</v>
          </cell>
          <cell r="E353" t="str">
            <v>096166-2017</v>
          </cell>
          <cell r="F353" t="str">
            <v>0923-2017-MTPE/24.1.2.1</v>
          </cell>
          <cell r="G353" t="str">
            <v>07/07/2017</v>
          </cell>
          <cell r="H353">
            <v>0</v>
          </cell>
          <cell r="I353" t="str">
            <v>PROPUESTA DE MODIFICACIÓN DE LA DIRECTIVA N° 004-2016-TP/DE/, DENOMINADO " PROCEDIMIENTOS PARA EL OTORGAMIENTO DE VIÁTICOS, PASAJES Y OTROS GASTOS EN COMISIÓN DE SERVICIOS Y RENDICIÓN DE CUENTAS DE LA UNIDAD EJECUTORA 005 PROGRAMA PARA LA GENERACIÓN DE EMPLEO SOCIAL INCLUSIVO " TRABAJA PERU"</v>
          </cell>
          <cell r="J353" t="str">
            <v xml:space="preserve">UNIDAD GERENCIAL DE ASESORÍA LEGAL
</v>
          </cell>
          <cell r="K353" t="str">
            <v>ALTAMIRANO MARTINEZ, JOHN HAIRO</v>
          </cell>
          <cell r="L353">
            <v>0</v>
          </cell>
          <cell r="M353">
            <v>0</v>
          </cell>
          <cell r="N353">
            <v>0</v>
          </cell>
          <cell r="O353">
            <v>0</v>
          </cell>
        </row>
        <row r="354">
          <cell r="D354" t="str">
            <v>INFORME N° 0924-TP/DE/UGPPME-CFPP</v>
          </cell>
          <cell r="E354" t="str">
            <v>086662-2017</v>
          </cell>
          <cell r="F354" t="str">
            <v>0924-2017-MTPE/24.1.2.1</v>
          </cell>
          <cell r="G354" t="str">
            <v>07/07/2017</v>
          </cell>
          <cell r="H354">
            <v>0</v>
          </cell>
          <cell r="I354" t="str">
            <v xml:space="preserve">CERTIFICACIÓN DE CRÉDITO PRESUPUESTARIO REFERIDA A LA CONTRATACIÓN DE TERCERO COMO VERIFICADOR DE ACTIVIDADES AII-02 PARA LA UNIDAD ZONAL DE LAMBAYEQUE  DEL PROGRAMA TRABAJA PERU </v>
          </cell>
          <cell r="J354" t="str">
            <v xml:space="preserve">UNIDAD GERENCIAL DE ADMINISTRACIÓN
</v>
          </cell>
          <cell r="K354" t="str">
            <v>ALTAMIRANO MARTINEZ, JOHN HAIRO</v>
          </cell>
          <cell r="L354">
            <v>0</v>
          </cell>
          <cell r="M354">
            <v>0</v>
          </cell>
          <cell r="N354">
            <v>0</v>
          </cell>
          <cell r="O354">
            <v>0</v>
          </cell>
        </row>
        <row r="355">
          <cell r="D355" t="str">
            <v>INFORME N° 0925-TP/DE/UGPPME-CFPP</v>
          </cell>
          <cell r="E355" t="str">
            <v>101736-2017</v>
          </cell>
          <cell r="F355" t="str">
            <v>0925-2017-MTPE/24.1.2.1</v>
          </cell>
          <cell r="G355" t="str">
            <v>07/07/2017</v>
          </cell>
          <cell r="H355">
            <v>0</v>
          </cell>
          <cell r="I355" t="str">
            <v xml:space="preserve">CERTIFICACIÓN PRESUPUESTARIA REFERIDA A LA CONTRATACIÓN TEMPORAL POR LA MODALIDAD DE SERVICIO DE TERCERO PARA LA UNIDAD ZONAL LA LIBERTAD DEL PROGRAMA TRABAJA PERU </v>
          </cell>
          <cell r="J355" t="str">
            <v xml:space="preserve">UNIDAD GERENCIAL DE ADMINISTRACIÓN
</v>
          </cell>
          <cell r="K355" t="str">
            <v>ALTAMIRANO MARTINEZ, JOHN HAIRO</v>
          </cell>
          <cell r="L355">
            <v>0</v>
          </cell>
          <cell r="M355">
            <v>0</v>
          </cell>
          <cell r="N355">
            <v>0</v>
          </cell>
          <cell r="O355">
            <v>0</v>
          </cell>
        </row>
        <row r="356">
          <cell r="D356" t="str">
            <v>INFORME N° 0926-TP/DE/UGPPME-CFPP</v>
          </cell>
          <cell r="E356" t="str">
            <v>087318-2017</v>
          </cell>
          <cell r="F356" t="str">
            <v>0926-2017-MTPE/24.1.2.1</v>
          </cell>
          <cell r="G356" t="str">
            <v>07/07/2017</v>
          </cell>
          <cell r="H356">
            <v>0</v>
          </cell>
          <cell r="I356" t="str">
            <v>CERTIFICACIÓN DE CRÉDITO PRESUPUESTARIO REFERIDA A LA CONTRATACIÓN TEMPORAL POR LA MODALIDAD DE SERVICIO DE TERCERO PARA LA UNIDAD ZONAL LA LIBERTAD DEL PROGRAMA TRABAJA PERU</v>
          </cell>
          <cell r="J356" t="str">
            <v xml:space="preserve">UNIDAD GERENCIAL DE ADMINISTRACIÓN
</v>
          </cell>
          <cell r="K356" t="str">
            <v>ALTAMIRANO MARTINEZ, JOHN HAIRO</v>
          </cell>
          <cell r="L356">
            <v>0</v>
          </cell>
          <cell r="M356">
            <v>0</v>
          </cell>
          <cell r="N356">
            <v>0</v>
          </cell>
          <cell r="O356">
            <v>0</v>
          </cell>
        </row>
        <row r="357">
          <cell r="D357" t="str">
            <v>INFORME N° 0927-TP/DE/UGPPME-CFPP</v>
          </cell>
          <cell r="E357" t="str">
            <v>060202-2017</v>
          </cell>
          <cell r="F357" t="str">
            <v>0927-2017-MTPE/24.1.2.1</v>
          </cell>
          <cell r="G357" t="str">
            <v>07/07/2017</v>
          </cell>
          <cell r="H357">
            <v>0</v>
          </cell>
          <cell r="I357" t="str">
            <v xml:space="preserve">CERTIFICACIÓN DE CRÉDITO PRESUPUESTARIO 2017 Y PREVISIÓN 2018 REFERIDA A LA CONTRATACIÓN DEL SERVICIO DE SEGURIDAD Y VIGILANCIA PARA LA UNIDAD ZONAL  LORETO DEL PROGRAMA TRABAJA PERU  </v>
          </cell>
          <cell r="J357" t="str">
            <v xml:space="preserve">UNIDAD GERENCIAL DE ADMINISTRACIÓN
</v>
          </cell>
          <cell r="K357" t="str">
            <v>ALTAMIRANO MARTINEZ, JOHN HAIRO</v>
          </cell>
          <cell r="L357">
            <v>0</v>
          </cell>
          <cell r="M357">
            <v>0</v>
          </cell>
          <cell r="N357">
            <v>0</v>
          </cell>
          <cell r="O357">
            <v>0</v>
          </cell>
        </row>
        <row r="358">
          <cell r="D358" t="str">
            <v>INFORME N° 0928-TP/DE/UGPPME-CFPP</v>
          </cell>
          <cell r="E358" t="str">
            <v>084240-2017</v>
          </cell>
          <cell r="F358" t="str">
            <v>0928-2017-MTPE/24.1.2.1</v>
          </cell>
          <cell r="G358" t="str">
            <v>07/07/2017</v>
          </cell>
          <cell r="H358">
            <v>0</v>
          </cell>
          <cell r="I358" t="str">
            <v xml:space="preserve">CERTIFICACIÓN DE CRÉDITO PRESUPUESTARIO REFERIDA AL SERVICIO DE TERCERO PARA LA UNIDAD GERENCIAL DE PROMOCIÓN DEL PROGRAMA TRABAJA PERU </v>
          </cell>
          <cell r="J358" t="str">
            <v xml:space="preserve">UNIDAD GERENCIAL DE ADMINISTRACIÓN
</v>
          </cell>
          <cell r="K358" t="str">
            <v>ALTAMIRANO MARTINEZ, JOHN HAIRO</v>
          </cell>
          <cell r="L358">
            <v>0</v>
          </cell>
          <cell r="M358">
            <v>0</v>
          </cell>
          <cell r="N358">
            <v>0</v>
          </cell>
          <cell r="O358">
            <v>0</v>
          </cell>
        </row>
        <row r="359">
          <cell r="D359" t="str">
            <v>INFORME N° 0929-TP/DE/UGPPME-CFPP</v>
          </cell>
          <cell r="E359" t="str">
            <v>103387-2017</v>
          </cell>
          <cell r="F359" t="str">
            <v>0929-2017-MTPE/24.1.2.1</v>
          </cell>
          <cell r="G359" t="str">
            <v>07/07/2017</v>
          </cell>
          <cell r="H359">
            <v>0</v>
          </cell>
          <cell r="I359" t="str">
            <v xml:space="preserve">CERTIFICACIÓN DE CRÉDITO PRESUPUESTARIO PARA VIÁTICOS DE LA OFICINA NACIONAL </v>
          </cell>
          <cell r="J359" t="str">
            <v xml:space="preserve">UNIDAD GERENCIAL DE ADMINISTRACIÓN
</v>
          </cell>
          <cell r="K359">
            <v>0</v>
          </cell>
          <cell r="L359">
            <v>0</v>
          </cell>
          <cell r="M359">
            <v>0</v>
          </cell>
          <cell r="N359">
            <v>0</v>
          </cell>
          <cell r="O359">
            <v>0</v>
          </cell>
        </row>
        <row r="360">
          <cell r="D360" t="str">
            <v>INFORME N° 0930-TP/DE/UGPPME-CFPP</v>
          </cell>
          <cell r="E360" t="str">
            <v>100595-2017</v>
          </cell>
          <cell r="F360" t="str">
            <v>0930-2017-MTPE/24.1.2.1</v>
          </cell>
          <cell r="G360" t="str">
            <v>07/07/2017</v>
          </cell>
          <cell r="H360">
            <v>0</v>
          </cell>
          <cell r="I360" t="str">
            <v xml:space="preserve">CERTIFICACIÓN DE CRÉDITO PRESUPUESTARIO REFERIDA A LA CONTRATACIÓN TEMPORAL DEL SERVICIO DE UN TERCERO PARA LA UNIDAD ZONAL LA LIBERTAD DEL PROGRAMA TRABAJA PERU </v>
          </cell>
          <cell r="J360" t="str">
            <v xml:space="preserve">UNIDAD GERENCIAL DE ADMINISTRACIÓN
</v>
          </cell>
          <cell r="K360" t="str">
            <v>ALTAMIRANO MARTINEZ, JOHN HAIRO</v>
          </cell>
          <cell r="L360">
            <v>0</v>
          </cell>
          <cell r="M360">
            <v>0</v>
          </cell>
          <cell r="N360">
            <v>0</v>
          </cell>
          <cell r="O360">
            <v>0</v>
          </cell>
        </row>
        <row r="361">
          <cell r="D361" t="str">
            <v>INFORME N° 0931-TP/DE/UGPPME-CFPP</v>
          </cell>
          <cell r="E361" t="str">
            <v>097785-2017</v>
          </cell>
          <cell r="F361" t="str">
            <v>0931-2017-MTPE/24.1.2.1</v>
          </cell>
          <cell r="G361" t="str">
            <v>07/07/2017</v>
          </cell>
          <cell r="H361">
            <v>0</v>
          </cell>
          <cell r="I361" t="str">
            <v xml:space="preserve">CERTIFICACIÓN DE CRÉDITO PRESUPUESTARIO REFERIDA A CONTRATACIÓN POR LA MODALIDAD DE SERVICIO DE TERCERO DE UN APOYO EN LAS ACTIVIDADES RELACIONADAS A PROMOCIÓN EN LA UNIDAD ZONAL DE CAJAMARCA </v>
          </cell>
          <cell r="J361" t="str">
            <v xml:space="preserve">UNIDAD GERENCIAL DE ADMINISTRACIÓN
</v>
          </cell>
          <cell r="K361">
            <v>0</v>
          </cell>
          <cell r="L361">
            <v>0</v>
          </cell>
          <cell r="M361">
            <v>0</v>
          </cell>
          <cell r="N361">
            <v>0</v>
          </cell>
          <cell r="O361">
            <v>0</v>
          </cell>
        </row>
        <row r="362">
          <cell r="D362" t="str">
            <v>INFORME N° 0932-TP/DE/UGPPME-CFPP</v>
          </cell>
          <cell r="E362" t="str">
            <v>087284-2017</v>
          </cell>
          <cell r="F362" t="str">
            <v>0932-2017-MTPE/24.1.2.1</v>
          </cell>
          <cell r="G362" t="str">
            <v>07/07/2017</v>
          </cell>
          <cell r="H362">
            <v>0</v>
          </cell>
          <cell r="I362" t="str">
            <v>CERTIFICACIÓN DE CREDITO PRESUPUESTARIO REFERIDA A LA CONTRATACION DE SERVICIO POR TERCERO PARA EL AREA DE ARCHIVO CENTRAL DEL PROGRAMA TRABAJA PERU</v>
          </cell>
          <cell r="J362" t="str">
            <v xml:space="preserve">UNIDAD GERENCIAL DE ADMINISTRACIÓN
</v>
          </cell>
          <cell r="K362">
            <v>0</v>
          </cell>
          <cell r="L362">
            <v>0</v>
          </cell>
          <cell r="M362">
            <v>0</v>
          </cell>
          <cell r="N362">
            <v>0</v>
          </cell>
          <cell r="O362">
            <v>0</v>
          </cell>
        </row>
        <row r="363">
          <cell r="D363" t="str">
            <v>INFORME N° 0933-TP/DE/UGPPME-CFPP</v>
          </cell>
          <cell r="E363" t="str">
            <v>098907-2017</v>
          </cell>
          <cell r="F363" t="str">
            <v>0933-2017-MTPE/24.1.2.1</v>
          </cell>
          <cell r="G363" t="str">
            <v>07/07/2017</v>
          </cell>
          <cell r="H363">
            <v>0</v>
          </cell>
          <cell r="I363" t="str">
            <v xml:space="preserve">CERTIFICACIÓN DE DE CREDITO PRESUPUESTARIO REFERIDA A LA CONTRATACION DEL SERVICIO DE UN TERCERO PARA LA COORDINACION FUNCIONAL DE LOGISTICA DEL PROGRAMA TRABAJA </v>
          </cell>
          <cell r="J363" t="str">
            <v xml:space="preserve">UNIDAD GERENCIAL DE ADMINISTRACIÓN
</v>
          </cell>
          <cell r="K363">
            <v>0</v>
          </cell>
          <cell r="L363">
            <v>0</v>
          </cell>
          <cell r="M363">
            <v>0</v>
          </cell>
          <cell r="N363">
            <v>0</v>
          </cell>
          <cell r="O363">
            <v>0</v>
          </cell>
        </row>
        <row r="364">
          <cell r="D364" t="str">
            <v>INFORME N° 0934-TP/DE/UGPPME-CFPP</v>
          </cell>
          <cell r="E364" t="str">
            <v>096798-2017</v>
          </cell>
          <cell r="F364" t="str">
            <v>0934-2017-MTPE/24.1.2.1</v>
          </cell>
          <cell r="G364" t="str">
            <v>07/07/2017</v>
          </cell>
          <cell r="H364">
            <v>0</v>
          </cell>
          <cell r="I364" t="str">
            <v xml:space="preserve">CERTIFICACIÓN DE CREDITO PRESUPUESTARIO REFERIDA AL SERVICIO DE TERCERO PARA LA UNIDAD GERENCIAL DE PLANIFICACION, PRESUPUESTO, MONITOREO Y EVALUACION DEL PROGRAMA TRABAJA </v>
          </cell>
          <cell r="J364" t="str">
            <v xml:space="preserve">UNIDAD GERENCIAL DE ADMINISTRACIÓN
</v>
          </cell>
          <cell r="K364">
            <v>0</v>
          </cell>
          <cell r="L364">
            <v>0</v>
          </cell>
          <cell r="M364">
            <v>0</v>
          </cell>
          <cell r="N364">
            <v>0</v>
          </cell>
          <cell r="O364">
            <v>0</v>
          </cell>
        </row>
        <row r="365">
          <cell r="D365" t="str">
            <v>INFORME N° 0935-TP/DE/UGPPME-CFPP</v>
          </cell>
          <cell r="E365" t="str">
            <v>094495-2017</v>
          </cell>
          <cell r="F365" t="str">
            <v>0935-2017-MTPE/24.1.2.1</v>
          </cell>
          <cell r="G365" t="str">
            <v>07/07/2017</v>
          </cell>
          <cell r="H365">
            <v>0</v>
          </cell>
          <cell r="I365" t="str">
            <v xml:space="preserve">CERTIFICACIÓN DE CREDITO PRESUPUESTARIO REFERIDA AL SERVICIO DE TERCERO PARA LA COORDINACION FUNCIONAL DE LOGISTICA DEL PROGRAMA TRABAJA PERU </v>
          </cell>
          <cell r="J365" t="str">
            <v xml:space="preserve">UNIDAD GERENCIAL DE ADMINISTRACIÓN
</v>
          </cell>
          <cell r="K365">
            <v>0</v>
          </cell>
          <cell r="L365">
            <v>0</v>
          </cell>
          <cell r="M365">
            <v>0</v>
          </cell>
          <cell r="N365">
            <v>0</v>
          </cell>
          <cell r="O365">
            <v>0</v>
          </cell>
        </row>
        <row r="366">
          <cell r="D366" t="str">
            <v>INFORME N° 0936-TP/DE/UGPPME-CFPP</v>
          </cell>
          <cell r="E366" t="str">
            <v>102956-2017</v>
          </cell>
          <cell r="F366" t="str">
            <v>0936-2017-MTPE/24.1.2.1</v>
          </cell>
          <cell r="G366" t="str">
            <v>10/07/2017</v>
          </cell>
          <cell r="H366">
            <v>0</v>
          </cell>
          <cell r="I366" t="str">
            <v xml:space="preserve">CERTIFICACIÓN DE CRÉDITO PRESUPUESTARIO PARA ASIGNACIÓN DE VIÁTICOS OFICINA NACIONAL </v>
          </cell>
          <cell r="J366" t="str">
            <v xml:space="preserve">UNIDAD GERENCIAL DE ADMINISTRACIÓN
</v>
          </cell>
          <cell r="K366" t="str">
            <v>ALTAMIRANO MARTINEZ, JOHN HAIRO</v>
          </cell>
          <cell r="L366">
            <v>0</v>
          </cell>
          <cell r="M366">
            <v>0</v>
          </cell>
          <cell r="N366">
            <v>0</v>
          </cell>
          <cell r="O366">
            <v>0</v>
          </cell>
        </row>
        <row r="367">
          <cell r="D367" t="str">
            <v>INFORME N° 0937-TP/DE/UGPPME-CFPP</v>
          </cell>
          <cell r="E367" t="str">
            <v>086895-2017</v>
          </cell>
          <cell r="F367" t="str">
            <v>0937-2017-MTPE/24.1.2.1</v>
          </cell>
          <cell r="G367" t="str">
            <v>10/07/2017</v>
          </cell>
          <cell r="H367">
            <v>0</v>
          </cell>
          <cell r="I367" t="str">
            <v xml:space="preserve">PROPUESTA DE DIRECTIVA " PROCEDIMIENTO RELACIONADO A LA DOCUMENTACIÓN QUE DEBE PRESENTAR LOS ORGANISMOS PROPONENTES QUE REQUIERAN APOYO PARA LA FORMULACIÓN DE EXPEDIENTES TÉCNICOS POR PARTE DEL PROGRAMA TRABAJA PERU </v>
          </cell>
          <cell r="J367" t="str">
            <v xml:space="preserve">UNIDAD GERENCIAL DE ASESORÍA LEGAL
</v>
          </cell>
          <cell r="K367" t="str">
            <v>ALTAMIRANO MARTINEZ, JOHN HAIRO</v>
          </cell>
          <cell r="L367">
            <v>0</v>
          </cell>
          <cell r="M367">
            <v>0</v>
          </cell>
          <cell r="N367">
            <v>0</v>
          </cell>
          <cell r="O367">
            <v>0</v>
          </cell>
        </row>
        <row r="368">
          <cell r="D368" t="str">
            <v>INFORME N° 0938-TP/DE/UGPPME-CFPP</v>
          </cell>
          <cell r="E368" t="str">
            <v>101127-2017</v>
          </cell>
          <cell r="F368" t="str">
            <v>0938-2017-MTPE/24.1.2.1</v>
          </cell>
          <cell r="G368" t="str">
            <v>10/07/2017</v>
          </cell>
          <cell r="H368">
            <v>0</v>
          </cell>
          <cell r="I368" t="str">
            <v xml:space="preserve">CERTIFICACIÓN DE CRÉDITO PRESUPUESTARIO REFERIDA AL SERVICIO DE TERCERO PARA LA UNIDAD GERENCIAL DE PROMOCIÓN DEL PROGRAMA TRABAJA PERU </v>
          </cell>
          <cell r="J368" t="str">
            <v xml:space="preserve">UNIDAD GERENCIAL DE ADMINISTRACIÓN
</v>
          </cell>
          <cell r="K368" t="str">
            <v>ALTAMIRANO MARTINEZ, JOHN HAIRO</v>
          </cell>
          <cell r="L368">
            <v>0</v>
          </cell>
          <cell r="M368">
            <v>0</v>
          </cell>
          <cell r="N368">
            <v>0</v>
          </cell>
          <cell r="O368">
            <v>0</v>
          </cell>
        </row>
        <row r="369">
          <cell r="D369" t="str">
            <v>INFORME N° 0939-TP/DE/UGPPME-CFPP</v>
          </cell>
          <cell r="E369" t="str">
            <v>057841-2017</v>
          </cell>
          <cell r="F369" t="str">
            <v>0939-2017-MTPE/24.1.2.1</v>
          </cell>
          <cell r="G369" t="str">
            <v>10/07/2017</v>
          </cell>
          <cell r="H369">
            <v>0</v>
          </cell>
          <cell r="I369" t="str">
            <v>CERTIFICACIÓN DE CRÉDITO PRESUPUESTARIO REFERIDA AL REINTEGRO DE ARBITRIOS AL MINISTERIO DE TRABAJO Y PROMOCIÓN DEL EMPLEO POR EL PERIODO 2016</v>
          </cell>
          <cell r="J369" t="str">
            <v xml:space="preserve">UNIDAD GERENCIAL DE ADMINISTRACIÓN
</v>
          </cell>
          <cell r="K369" t="str">
            <v>ALTAMIRANO MARTINEZ, JOHN HAIRO</v>
          </cell>
          <cell r="L369">
            <v>0</v>
          </cell>
          <cell r="M369">
            <v>0</v>
          </cell>
          <cell r="N369">
            <v>0</v>
          </cell>
          <cell r="O369">
            <v>0</v>
          </cell>
        </row>
        <row r="370">
          <cell r="D370" t="str">
            <v>INFORME N° 0940-TP/DE/UGPPME-CFPP</v>
          </cell>
          <cell r="E370" t="str">
            <v>094336-2017</v>
          </cell>
          <cell r="F370" t="str">
            <v>0940-2017-MTPE/24.1.2.1</v>
          </cell>
          <cell r="G370" t="str">
            <v>11/07/2017</v>
          </cell>
          <cell r="H370">
            <v>0</v>
          </cell>
          <cell r="I370" t="str">
            <v xml:space="preserve">SOBRE SOLICITUD DEL PROGRAMA " TRABAJA PERU" A RECURSOS PARA FINANCIAR PROYECTOS DE INVERSIÓN PUBLICA EN DISTRITOS DECLARADOS EN EMERGENCIA </v>
          </cell>
          <cell r="J370" t="str">
            <v xml:space="preserve">PROGRAMA PARA LA GENERACION DE EMPLEO SOCIAL INCLUSIVO "TRABAJA PERU"
</v>
          </cell>
          <cell r="K370" t="str">
            <v>ALTAMIRANO MARTINEZ, JOHN HAIRO</v>
          </cell>
          <cell r="L370">
            <v>0</v>
          </cell>
          <cell r="M370">
            <v>0</v>
          </cell>
          <cell r="N370">
            <v>0</v>
          </cell>
          <cell r="O370">
            <v>0</v>
          </cell>
        </row>
        <row r="371">
          <cell r="D371" t="str">
            <v>INFORME N° 0941-TP/DE/UGPPME-CFPP</v>
          </cell>
          <cell r="E371" t="str">
            <v>104855-2017</v>
          </cell>
          <cell r="F371" t="str">
            <v>0941-2017-MTPE/24.1.2.1</v>
          </cell>
          <cell r="G371" t="str">
            <v>11/07/2017</v>
          </cell>
          <cell r="H371">
            <v>0</v>
          </cell>
          <cell r="I371" t="str">
            <v xml:space="preserve">CERTIFICACIÓN DE CRÉDITO  PRESUPUESTAL PARA VIÁTICOS DE LA OFICINA NACIONAL </v>
          </cell>
          <cell r="J371" t="str">
            <v xml:space="preserve">UNIDAD GERENCIAL DE ADMINISTRACIÓN
</v>
          </cell>
          <cell r="K371" t="str">
            <v>ALTAMIRANO MARTINEZ, JOHN HAIRO</v>
          </cell>
          <cell r="L371">
            <v>0</v>
          </cell>
          <cell r="M371">
            <v>0</v>
          </cell>
          <cell r="N371">
            <v>0</v>
          </cell>
          <cell r="O371">
            <v>0</v>
          </cell>
        </row>
        <row r="372">
          <cell r="D372" t="str">
            <v>INFORME N° 0942-TP/DE/UGPPME-CFPP</v>
          </cell>
          <cell r="E372" t="str">
            <v>095618-2017</v>
          </cell>
          <cell r="F372" t="str">
            <v>0942-2017-MTPE/24.1.2.1</v>
          </cell>
          <cell r="G372" t="str">
            <v>11/07/2017</v>
          </cell>
          <cell r="H372">
            <v>0</v>
          </cell>
          <cell r="I372" t="str">
            <v xml:space="preserve">CERTIFICACIÓN DE CRÉDITO PRESUPUESTARIO REFERIDA AL SERVICIO DE TERCERO  PARA LA COORDINACIÓN FUNCIONAL DE CONTABILIDAD DEL PROGRAMA TRABAJA PERU </v>
          </cell>
          <cell r="J372" t="str">
            <v xml:space="preserve">UNIDAD GERENCIAL DE ADMINISTRACIÓN
</v>
          </cell>
          <cell r="K372" t="str">
            <v>ALTAMIRANO MARTINEZ, JOHN HAIRO</v>
          </cell>
          <cell r="L372">
            <v>0</v>
          </cell>
          <cell r="M372">
            <v>0</v>
          </cell>
          <cell r="N372">
            <v>0</v>
          </cell>
          <cell r="O372">
            <v>0</v>
          </cell>
        </row>
        <row r="373">
          <cell r="D373" t="str">
            <v>INFORME N° 0943-TP/DE/UGPPME-CFPP</v>
          </cell>
          <cell r="E373" t="str">
            <v>099728-2017</v>
          </cell>
          <cell r="F373" t="str">
            <v>0943-2017-MTPE/24.1.2.1</v>
          </cell>
          <cell r="G373" t="str">
            <v>11/07/2017</v>
          </cell>
          <cell r="H373">
            <v>0</v>
          </cell>
          <cell r="I373" t="str">
            <v xml:space="preserve">CERTIFICACIÓN DE CRÉDITO PRESUPUESTARIO REFERIDA A LA CONTRATACIÓN TEMPORAL POR LA MODALIDAD DE SERVICIO DE TERCERO PARA LA COORDINACIÓN FUNCIONAL DE LOGÍSTICA DEL PROGRAMA TRABAJA PERU </v>
          </cell>
          <cell r="J373" t="str">
            <v xml:space="preserve">UNIDAD GERENCIAL DE ADMINISTRACIÓN
</v>
          </cell>
          <cell r="K373" t="str">
            <v>ALTAMIRANO MARTINEZ, JOHN HAIRO</v>
          </cell>
          <cell r="L373">
            <v>0</v>
          </cell>
          <cell r="M373">
            <v>0</v>
          </cell>
          <cell r="N373">
            <v>0</v>
          </cell>
          <cell r="O373">
            <v>0</v>
          </cell>
        </row>
        <row r="374">
          <cell r="D374" t="str">
            <v>INFORME N° 0944-TP/DE/UGPPME-CFPP</v>
          </cell>
          <cell r="E374" t="str">
            <v>084991-2017</v>
          </cell>
          <cell r="F374" t="str">
            <v>0944-2017-MTPE/24.1.2.1</v>
          </cell>
          <cell r="G374" t="str">
            <v>11/07/2017</v>
          </cell>
          <cell r="H374">
            <v>0</v>
          </cell>
          <cell r="I374" t="str">
            <v xml:space="preserve">CERTIFICACIÓN DE CRÉDITO PRESUPUESTARIO REFERIDA A LA CONTRATACIÓN DEL SERVICIO DE DISEÑO, DIAGRAMACION E IMPRESIÓN DE CUADERNOS DE REGISTRO DE ASISTENCIA PARA LA UNIDAD GERENCIAL DE PROMOCIÓN DEL PROGRAMA TRABAJA PERU </v>
          </cell>
          <cell r="J374" t="str">
            <v xml:space="preserve">UNIDAD GERENCIAL DE ADMINISTRACIÓN
</v>
          </cell>
          <cell r="K374" t="str">
            <v>ALTAMIRANO MARTINEZ, JOHN HAIRO</v>
          </cell>
          <cell r="L374">
            <v>0</v>
          </cell>
          <cell r="M374">
            <v>0</v>
          </cell>
          <cell r="N374">
            <v>0</v>
          </cell>
          <cell r="O374">
            <v>0</v>
          </cell>
        </row>
        <row r="375">
          <cell r="D375" t="str">
            <v>INFORME N° 0945-TP/DE/UGPPME-CFPP</v>
          </cell>
          <cell r="E375" t="str">
            <v>091134-2017</v>
          </cell>
          <cell r="F375" t="str">
            <v>0945-2017-MTPE/24.1.2.1</v>
          </cell>
          <cell r="G375" t="str">
            <v>11/07/2017</v>
          </cell>
          <cell r="H375">
            <v>0</v>
          </cell>
          <cell r="I375" t="str">
            <v>CERTIFICACIÓN DE CRÉDITO PRESUPUESTARIO 2017 Y PREVISIÓN 2018 REFERIDA A LA CONTRATACIÓN DEL SERVICIO DE SEGURIDAD Y VIGILANCIA PARA LA UNIDAD ZONAL ANCASH DEL PROGRAMA TRABAJA PERU.</v>
          </cell>
          <cell r="J375" t="str">
            <v xml:space="preserve">UNIDAD GERENCIAL DE ADMINISTRACIÓN
</v>
          </cell>
          <cell r="K375" t="str">
            <v>ALTAMIRANO MARTINEZ, JOHN HAIRO</v>
          </cell>
          <cell r="L375">
            <v>0</v>
          </cell>
          <cell r="M375">
            <v>0</v>
          </cell>
          <cell r="N375">
            <v>0</v>
          </cell>
          <cell r="O375">
            <v>0</v>
          </cell>
        </row>
        <row r="376">
          <cell r="D376" t="str">
            <v>INFORME N° 0946-TP/DE/UGPPME-CFPP</v>
          </cell>
          <cell r="E376" t="str">
            <v>095230-2017</v>
          </cell>
          <cell r="F376" t="str">
            <v>0946-2017-MTPE/24.1.2.1</v>
          </cell>
          <cell r="G376" t="str">
            <v>11/07/2017</v>
          </cell>
          <cell r="H376">
            <v>0</v>
          </cell>
          <cell r="I376" t="str">
            <v>REBAJA DE CERTIFICACIÓN DE CRÉDITO PRESUPUESTARIO 2017</v>
          </cell>
          <cell r="J376" t="str">
            <v xml:space="preserve">UNIDAD GERENCIAL DE ADMINISTRACIÓN
</v>
          </cell>
          <cell r="K376" t="str">
            <v>ALTAMIRANO MARTINEZ, JOHN HAIRO</v>
          </cell>
          <cell r="L376">
            <v>0</v>
          </cell>
          <cell r="M376">
            <v>0</v>
          </cell>
          <cell r="N376">
            <v>0</v>
          </cell>
          <cell r="O376">
            <v>0</v>
          </cell>
        </row>
        <row r="377">
          <cell r="D377" t="str">
            <v>INFORME N° 0947-TP/DE/UGPPME-CFPP</v>
          </cell>
          <cell r="E377" t="str">
            <v>104674-2017</v>
          </cell>
          <cell r="F377" t="str">
            <v>0947-2017-MTPE/24.1.2.1</v>
          </cell>
          <cell r="G377" t="str">
            <v>11/07/2017</v>
          </cell>
          <cell r="H377">
            <v>0</v>
          </cell>
          <cell r="I377" t="str">
            <v xml:space="preserve">CERTIFICACIÓN DE CRÉDITO PRESUPUESTARIO REFERIDA A LA CONTRATACIÓN DEL SERVICIO DE TERCERO PARA LA COORDINACIÓN FUNCIONAL DE LOGÍSTICA DEL PROGRAMA TRABAJA PERU </v>
          </cell>
          <cell r="J377" t="str">
            <v xml:space="preserve">UNIDAD GERENCIAL DE ADMINISTRACIÓN
</v>
          </cell>
          <cell r="K377" t="str">
            <v>ALTAMIRANO MARTINEZ, JOHN HAIRO</v>
          </cell>
          <cell r="L377">
            <v>0</v>
          </cell>
          <cell r="M377">
            <v>0</v>
          </cell>
          <cell r="N377">
            <v>0</v>
          </cell>
          <cell r="O377">
            <v>0</v>
          </cell>
        </row>
        <row r="378">
          <cell r="D378" t="str">
            <v>INFORME N° 0948-TP/DE/UGPPME-CFPP</v>
          </cell>
          <cell r="E378" t="str">
            <v>095824-2017</v>
          </cell>
          <cell r="F378" t="str">
            <v>0948-2017-MTPE/24.1.2.1</v>
          </cell>
          <cell r="G378" t="str">
            <v>11/07/2017</v>
          </cell>
          <cell r="H378">
            <v>0</v>
          </cell>
          <cell r="I378" t="str">
            <v>DEMANDA ADICIONAL DE RECURSOS PARA EL PRESUPUESTO 2017, REFERIDO AL CUMPLIMIENTO DE SENTENCIAS JUDICIALES  EN CALIDAD DE COSA JUZGADA (UE 005: TRABAJA PERÚ)</v>
          </cell>
          <cell r="J378" t="str">
            <v xml:space="preserve">PROGRAMA PARA LA GENERACION DE EMPLEO SOCIAL INCLUSIVO "TRABAJA PERU"
</v>
          </cell>
          <cell r="K378">
            <v>0</v>
          </cell>
          <cell r="L378">
            <v>0</v>
          </cell>
          <cell r="M378">
            <v>0</v>
          </cell>
          <cell r="N378">
            <v>0</v>
          </cell>
          <cell r="O378">
            <v>0</v>
          </cell>
        </row>
        <row r="379">
          <cell r="D379" t="str">
            <v>INFORME N° 0949-TP/DE/UGPPME-CFPP</v>
          </cell>
          <cell r="E379" t="str">
            <v>088666-2017</v>
          </cell>
          <cell r="F379" t="str">
            <v>0949-2017-MTPE/24.1.2.1</v>
          </cell>
          <cell r="G379" t="str">
            <v>12/07/2017</v>
          </cell>
          <cell r="H379">
            <v>0</v>
          </cell>
          <cell r="I379" t="str">
            <v xml:space="preserve">CERTIFICACIÓN DE CRÉDITO PRESUPUESTARIO REFERIDA A A CONTRATACIÓN TEMPORAL POR LA MODALIDAD DE SERVICIO DE TERCERO COMO REVISOR DE EXPEDIENTES DE LIQUIDACIONES Y ELABORACIÓN DE LOS INFORMES DE LIQUIDACIÓN TÉCNICO-FINANCIERO PARA LA UNIDAD ZONAL LIMA SUR-ESTE DEL PROGRAMA TRABAJA PERU </v>
          </cell>
          <cell r="J379" t="str">
            <v xml:space="preserve">UNIDAD GERENCIAL DE ADMINISTRACIÓN
</v>
          </cell>
          <cell r="K379" t="str">
            <v>ALTAMIRANO MARTINEZ, JOHN HAIRO</v>
          </cell>
          <cell r="L379">
            <v>0</v>
          </cell>
          <cell r="M379">
            <v>0</v>
          </cell>
          <cell r="N379">
            <v>0</v>
          </cell>
          <cell r="O379">
            <v>0</v>
          </cell>
        </row>
        <row r="380">
          <cell r="D380" t="str">
            <v>INFORME N° 0950-TP/DE/UGPPME-CFPP</v>
          </cell>
          <cell r="E380" t="str">
            <v>088680-2017</v>
          </cell>
          <cell r="F380" t="str">
            <v>0950-2017-MTPE/24.1.2.1</v>
          </cell>
          <cell r="G380" t="str">
            <v>12/07/2017</v>
          </cell>
          <cell r="H380">
            <v>0</v>
          </cell>
          <cell r="I380" t="str">
            <v>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v>
          </cell>
          <cell r="J380" t="str">
            <v xml:space="preserve">UNIDAD GERENCIAL DE ADMINISTRACIÓN
</v>
          </cell>
          <cell r="K380" t="str">
            <v>ALTAMIRANO MARTINEZ, JOHN HAIRO</v>
          </cell>
          <cell r="L380">
            <v>0</v>
          </cell>
          <cell r="M380">
            <v>0</v>
          </cell>
          <cell r="N380">
            <v>0</v>
          </cell>
          <cell r="O380">
            <v>0</v>
          </cell>
        </row>
        <row r="381">
          <cell r="D381" t="str">
            <v>INFORME N° 0951-TP/DE/UGPPME-CFPP</v>
          </cell>
          <cell r="E381" t="str">
            <v>088653-2017</v>
          </cell>
          <cell r="F381" t="str">
            <v>0951-2017-MTPE/24.1.2.1</v>
          </cell>
          <cell r="G381" t="str">
            <v>12/07/2017</v>
          </cell>
          <cell r="H381">
            <v>0</v>
          </cell>
          <cell r="I381" t="str">
            <v xml:space="preserve">SOLICITUD DE CERTIFICACIÓN DE CRÉDITO PRESUPUESTARIO REFERIDA A LA CONTRATACIÓN TEMPORAL POR LA MODALIDAD DE SERVICIO DE TERCERO COMO REVISOR DE EXPEDIENTES DE LIQUIDACIONES Y ELABORACIÓN DE LOS INFORMES DE LIQUIDACIÓN TÉCNICO FINANCIERO PARA LA UNIDAD ZONAL LIMA SUR ESTE </v>
          </cell>
          <cell r="J381" t="str">
            <v xml:space="preserve">UNIDAD GERENCIAL DE ADMINISTRACIÓN
</v>
          </cell>
          <cell r="K381" t="str">
            <v>ALTAMIRANO MARTINEZ, JOHN HAIRO</v>
          </cell>
          <cell r="L381">
            <v>0</v>
          </cell>
          <cell r="M381">
            <v>0</v>
          </cell>
          <cell r="N381">
            <v>0</v>
          </cell>
          <cell r="O381">
            <v>0</v>
          </cell>
        </row>
        <row r="382">
          <cell r="D382" t="str">
            <v>INFORME N° 0952-TP/DE/UGPPME-CFPP</v>
          </cell>
          <cell r="E382" t="str">
            <v>088663-2017</v>
          </cell>
          <cell r="F382" t="str">
            <v>0952-2017-MTPE/24.1.2.1</v>
          </cell>
          <cell r="G382" t="str">
            <v>12/07/2017</v>
          </cell>
          <cell r="H382">
            <v>0</v>
          </cell>
          <cell r="I382" t="str">
            <v xml:space="preserve">CERTIFICACIÓN DE CRÉDITO PRESUPUESTARIO REFERIDA A LA CONTRATACIÓN TEMPORAL POR LA MODALIDAD DE SERVICIO DE TERCERO COMO REVISOR DE EXPEDIENTES DE LIQUIDACIONES Y ELABORACIÓN DE LOS INFORMES DE LIQUIDACIÓN TÉCNICO FINANCIERO PARA LA UINIDAD ZONAL LIMA SUR ESTE </v>
          </cell>
          <cell r="J382" t="str">
            <v xml:space="preserve">UNIDAD GERENCIAL DE ADMINISTRACIÓN
</v>
          </cell>
          <cell r="K382" t="str">
            <v>ALTAMIRANO MARTINEZ, JOHN HAIRO</v>
          </cell>
          <cell r="L382">
            <v>0</v>
          </cell>
          <cell r="M382">
            <v>0</v>
          </cell>
          <cell r="N382">
            <v>0</v>
          </cell>
          <cell r="O382">
            <v>0</v>
          </cell>
        </row>
        <row r="383">
          <cell r="D383" t="str">
            <v>INFORME N° 0953-TP/DE/UGPPME-CFPP</v>
          </cell>
          <cell r="E383" t="str">
            <v>094666-2017</v>
          </cell>
          <cell r="F383" t="str">
            <v>0953-2017-MTPE/24.1.2.1</v>
          </cell>
          <cell r="G383" t="str">
            <v>12/07/2017</v>
          </cell>
          <cell r="H383">
            <v>0</v>
          </cell>
          <cell r="I383" t="str">
            <v>CERTIFICACIÓN DE CRÉDITO PRESUPUESTARIO REFERIDA A LA CONTRATACIÓN DEL SERVICIO DE TERCERO PARA APOYO PARA LA UNIDAD ZONAL LIMA SUR ESTE DEL PROGRAMA TRABAJA PERU</v>
          </cell>
          <cell r="J383" t="str">
            <v xml:space="preserve">UNIDAD GERENCIAL DE ADMINISTRACIÓN
</v>
          </cell>
          <cell r="K383" t="str">
            <v>ALTAMIRANO MARTINEZ, JOHN HAIRO</v>
          </cell>
          <cell r="L383">
            <v>0</v>
          </cell>
          <cell r="M383">
            <v>0</v>
          </cell>
          <cell r="N383">
            <v>0</v>
          </cell>
          <cell r="O383">
            <v>0</v>
          </cell>
        </row>
        <row r="384">
          <cell r="D384" t="str">
            <v>INFORME N° 0954-TP/DE/UGPPME-CFPP</v>
          </cell>
          <cell r="E384" t="str">
            <v>088578-2017</v>
          </cell>
          <cell r="F384" t="str">
            <v>0954-2017-MTPE/24.1.2.1</v>
          </cell>
          <cell r="G384" t="str">
            <v>12/07/2017</v>
          </cell>
          <cell r="H384">
            <v>0</v>
          </cell>
          <cell r="I384"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 </v>
          </cell>
          <cell r="J384" t="str">
            <v xml:space="preserve">UNIDAD GERENCIAL DE ADMINISTRACIÓN
</v>
          </cell>
          <cell r="K384" t="str">
            <v>ALTAMIRANO MARTINEZ, JOHN HAIRO</v>
          </cell>
          <cell r="L384">
            <v>0</v>
          </cell>
          <cell r="M384">
            <v>0</v>
          </cell>
          <cell r="N384">
            <v>0</v>
          </cell>
          <cell r="O384">
            <v>0</v>
          </cell>
        </row>
        <row r="385">
          <cell r="D385" t="str">
            <v>INFORME N° 0955-TP/DE/UGPPME-CFPP</v>
          </cell>
          <cell r="E385" t="str">
            <v>088676-2017</v>
          </cell>
          <cell r="F385" t="str">
            <v>0955-2017-MTPE/24.1.2.1</v>
          </cell>
          <cell r="G385" t="str">
            <v>12/07/2017</v>
          </cell>
          <cell r="H385">
            <v>0</v>
          </cell>
          <cell r="I385"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 </v>
          </cell>
          <cell r="J385" t="str">
            <v xml:space="preserve">UNIDAD GERENCIAL DE ADMINISTRACIÓN
</v>
          </cell>
          <cell r="K385" t="str">
            <v>ALTAMIRANO MARTINEZ, JOHN HAIRO</v>
          </cell>
          <cell r="L385">
            <v>0</v>
          </cell>
          <cell r="M385">
            <v>0</v>
          </cell>
          <cell r="N385">
            <v>0</v>
          </cell>
          <cell r="O385">
            <v>0</v>
          </cell>
        </row>
        <row r="386">
          <cell r="D386" t="str">
            <v>INFORME N° 0956-TP/DE/UGPPME-CFPP</v>
          </cell>
          <cell r="E386" t="str">
            <v>105982-2017</v>
          </cell>
          <cell r="F386" t="str">
            <v>0956-2017-MTPE/24.1.2.1</v>
          </cell>
          <cell r="G386" t="str">
            <v>12/07/2017</v>
          </cell>
          <cell r="H386">
            <v>0</v>
          </cell>
          <cell r="I386" t="str">
            <v xml:space="preserve">CERTIFICACIÓN DE CRÉDITO PRESUPUESTARIO REFERIDA A LA CONTRATACIÓN TEMPORAL POR LA MODALIDAD DE SERVICIO DE TERCERO COMO REVISOR DE EXPEDIENTES DE LIQUIDACIONES Y ELABORACIÓN DE LOS INFORMES DE LIQUIDACIÓN TÉCNICO-FINANCIERO PARA LA UNIDAD ZONAL LIMA NORTE-CALLAO DEL PROGRAMA TRABAJA PERU </v>
          </cell>
          <cell r="J386" t="str">
            <v xml:space="preserve">UNIDAD GERENCIAL DE ADMINISTRACIÓN
</v>
          </cell>
          <cell r="K386" t="str">
            <v>ALTAMIRANO MARTINEZ, JOHN HAIRO</v>
          </cell>
          <cell r="L386">
            <v>0</v>
          </cell>
          <cell r="M386">
            <v>0</v>
          </cell>
          <cell r="N386">
            <v>0</v>
          </cell>
          <cell r="O386">
            <v>0</v>
          </cell>
        </row>
        <row r="387">
          <cell r="D387" t="str">
            <v>INFORME N° 0957-TP/DE/UGPPME-CFPP</v>
          </cell>
          <cell r="E387" t="str">
            <v>105963-2017</v>
          </cell>
          <cell r="F387" t="str">
            <v>0957-2017-MTPE/24.1.2.1</v>
          </cell>
          <cell r="G387" t="str">
            <v>12/07/2017</v>
          </cell>
          <cell r="H387">
            <v>0</v>
          </cell>
          <cell r="I387" t="str">
            <v xml:space="preserve">CERTIFICACIÓN DE CRÉDITO PRESUPUESTARIO REFERIDA A LA CONTRATACIÓN TEMPORAL POR LA MODALIDAD DE SERVICIO DE TERCERO COMO REVISOR DE EXPEDIENTES DE LIQUIDACIONES Y ELABORACIÓN DE LOS INFORMES DE LIQUIDACIÓN TÉCNICO-FINANCIERO PARA LA UNIDAD ZONAL LIMA NORTE - CALLAO DEL PROGRAMA TRABAJA PERU </v>
          </cell>
          <cell r="J387" t="str">
            <v xml:space="preserve">UNIDAD GERENCIAL DE ADMINISTRACIÓN
</v>
          </cell>
          <cell r="K387" t="str">
            <v>ALTAMIRANO MARTINEZ, JOHN HAIRO</v>
          </cell>
          <cell r="L387">
            <v>0</v>
          </cell>
          <cell r="M387">
            <v>0</v>
          </cell>
          <cell r="N387">
            <v>0</v>
          </cell>
          <cell r="O387">
            <v>0</v>
          </cell>
        </row>
        <row r="388">
          <cell r="D388" t="str">
            <v>INFORME N° 0958-TP/DE/UGPPME-CFPP</v>
          </cell>
          <cell r="E388" t="str">
            <v>090615-2017</v>
          </cell>
          <cell r="F388" t="str">
            <v>0958-2017-MTPE/24.1.2.1</v>
          </cell>
          <cell r="G388" t="str">
            <v>12/07/2017</v>
          </cell>
          <cell r="H388">
            <v>0</v>
          </cell>
          <cell r="I388" t="str">
            <v>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v>
          </cell>
          <cell r="J388" t="str">
            <v xml:space="preserve">UNIDAD GERENCIAL DE ADMINISTRACIÓN
</v>
          </cell>
          <cell r="K388" t="str">
            <v>ALTAMIRANO MARTINEZ, JOHN HAIRO</v>
          </cell>
          <cell r="L388">
            <v>0</v>
          </cell>
          <cell r="M388">
            <v>0</v>
          </cell>
          <cell r="N388">
            <v>0</v>
          </cell>
          <cell r="O388">
            <v>0</v>
          </cell>
        </row>
        <row r="389">
          <cell r="D389" t="str">
            <v>INFORME N° 0959-TP/DE/UGPPME-CFPP</v>
          </cell>
          <cell r="E389" t="str">
            <v>105946-2017</v>
          </cell>
          <cell r="F389" t="str">
            <v>0959-2017-MTPE/24.1.2.1</v>
          </cell>
          <cell r="G389" t="str">
            <v>12/07/2017</v>
          </cell>
          <cell r="H389">
            <v>0</v>
          </cell>
          <cell r="I389" t="str">
            <v>CERTIFICACIÓN DE CRÉDITO PRESUPUESTARIO REFERIDA A LA CONTRATACIÓN TEMPORAL POR LA MODALIDAD DE SERVICIO DE TERCERO COMO REVISOR DE EXPEDIENTES DE LIQUIDACIONES Y ELABORACIÓN DE LOS INFORMES DE LIQUIDACIÓN TÉCNICO-FINANCIERO PARA LA UNIDAD ZONAL LIMA NORTE CALLAO DEL PROGRAMA TRABAJA PERU</v>
          </cell>
          <cell r="J389" t="str">
            <v xml:space="preserve">UNIDAD GERENCIAL DE ADMINISTRACIÓN
</v>
          </cell>
          <cell r="K389" t="str">
            <v>ALTAMIRANO MARTINEZ, JOHN HAIRO</v>
          </cell>
          <cell r="L389">
            <v>0</v>
          </cell>
          <cell r="M389">
            <v>0</v>
          </cell>
          <cell r="N389">
            <v>0</v>
          </cell>
          <cell r="O389">
            <v>0</v>
          </cell>
        </row>
        <row r="390">
          <cell r="D390" t="str">
            <v>INFORME N° 0960-TP/DE/UGPPME-CFPP</v>
          </cell>
          <cell r="E390" t="str">
            <v>105948-2017</v>
          </cell>
          <cell r="F390" t="str">
            <v>0960-2017-MTPE/24.1.2.1</v>
          </cell>
          <cell r="G390" t="str">
            <v>12/07/2017</v>
          </cell>
          <cell r="H390">
            <v>0</v>
          </cell>
          <cell r="I390" t="str">
            <v>CERTIFICACIÓN DE CRÉDITO PRESUPUESTARIO REFERIDA A LA CONTRATACIÓN TEMPORAL POR LA MODALIDAD DE SERVICIO DE TERCERO COMO REVISOR DE EXPEDIENTES DE LIQUIDACIONES Y ELABORACIÓN DE LOS INFORMES E LIQUIDACIÓN TÉCNICO-FINANCIERO PARA LA UNIDAD ZONAL LIMA NORTE - CALLAO DEL PROGRAMA TRABAJA PERU</v>
          </cell>
          <cell r="J390" t="str">
            <v xml:space="preserve">UNIDAD GERENCIAL DE ADMINISTRACIÓN
</v>
          </cell>
          <cell r="K390" t="str">
            <v>ALTAMIRANO MARTINEZ, JOHN HAIRO</v>
          </cell>
          <cell r="L390">
            <v>0</v>
          </cell>
          <cell r="M390">
            <v>0</v>
          </cell>
          <cell r="N390">
            <v>0</v>
          </cell>
          <cell r="O390">
            <v>0</v>
          </cell>
        </row>
        <row r="391">
          <cell r="D391" t="str">
            <v>INFORME N° 0961-TP/DE/UGPPME-CFPP</v>
          </cell>
          <cell r="E391" t="str">
            <v>086175-2017</v>
          </cell>
          <cell r="F391" t="str">
            <v>0961-2017-MTPE/24.1.2.1</v>
          </cell>
          <cell r="G391" t="str">
            <v>12/07/2017</v>
          </cell>
          <cell r="H391">
            <v>0</v>
          </cell>
          <cell r="I391" t="str">
            <v xml:space="preserve">SOLICITUD DE CRÉDITO PRESUPUESTARIO REFERIDA AL SERVICIO DE TERCERO PARA LA COORDINACIÓN FUNCIONAL DE SISTEMAS DEL PROGRAMA TRABAJA PERU </v>
          </cell>
          <cell r="J391" t="str">
            <v xml:space="preserve">UNIDAD GERENCIAL DE ADMINISTRACIÓN
</v>
          </cell>
          <cell r="K391" t="str">
            <v>ALTAMIRANO MARTINEZ, JOHN HAIRO</v>
          </cell>
          <cell r="L391">
            <v>0</v>
          </cell>
          <cell r="M391">
            <v>0</v>
          </cell>
          <cell r="N391">
            <v>0</v>
          </cell>
          <cell r="O391">
            <v>0</v>
          </cell>
        </row>
        <row r="392">
          <cell r="D392" t="str">
            <v>INFORME N° 0962-TP/DE/UGPPME-CFPP</v>
          </cell>
          <cell r="E392" t="str">
            <v>097522-2017</v>
          </cell>
          <cell r="F392" t="str">
            <v>0962-2017-MTPE/24.1.2.1</v>
          </cell>
          <cell r="G392" t="str">
            <v>12/07/2017</v>
          </cell>
          <cell r="H392">
            <v>0</v>
          </cell>
          <cell r="I392" t="str">
            <v xml:space="preserve">CERTIFICACIÓN DE CRÉDITO PRESUPUESTARIO REFERIDA A LA CONTRATACIÓN TEMPORAL POR LA MODALIDAD DE SERVICIO DE TERCERO PARA LA COORDINACIÓN FUNCIONAL DE LOGÍSTICA DEL PROGRAMA TRABAJA PERU </v>
          </cell>
          <cell r="J392" t="str">
            <v xml:space="preserve">UNIDAD GERENCIAL DE ADMINISTRACIÓN
</v>
          </cell>
          <cell r="K392" t="str">
            <v>ALTAMIRANO MARTINEZ, JOHN HAIRO</v>
          </cell>
          <cell r="L392">
            <v>0</v>
          </cell>
          <cell r="M392">
            <v>0</v>
          </cell>
          <cell r="N392">
            <v>0</v>
          </cell>
          <cell r="O392">
            <v>0</v>
          </cell>
        </row>
        <row r="393">
          <cell r="D393" t="str">
            <v>INFORME N° 0963-TP/DE/UGPPME-CFPP</v>
          </cell>
          <cell r="E393" t="str">
            <v>088587-2017</v>
          </cell>
          <cell r="F393" t="str">
            <v>0963-2017-MTPE/24.1.2.1</v>
          </cell>
          <cell r="G393" t="str">
            <v>12/07/2017</v>
          </cell>
          <cell r="H393">
            <v>0</v>
          </cell>
          <cell r="I393" t="str">
            <v>CERTIFICACIÓN DE CRÉDITO PRESUPUESTARIO REFERIDA A LA CONTRATACIÓN TEMPORAL POR LA MODALIDAD DE SERVICIO DE TERCERO COMO REVISOR DE EXPEDIENTES DE LIQUIDACIONES Y ELABORACIÓN DE LOS INFORMES DE LIQUIDACION TECNICO-FINANCIERO PARA LA UNIDAD ZONAL LIMA SUR ESTE</v>
          </cell>
          <cell r="J393" t="str">
            <v xml:space="preserve">UNIDAD GERENCIAL DE ADMINISTRACIÓN
</v>
          </cell>
          <cell r="K393">
            <v>0</v>
          </cell>
          <cell r="L393">
            <v>0</v>
          </cell>
          <cell r="M393">
            <v>0</v>
          </cell>
          <cell r="N393">
            <v>0</v>
          </cell>
          <cell r="O393">
            <v>0</v>
          </cell>
        </row>
        <row r="394">
          <cell r="D394" t="str">
            <v>INFORME N° 0964-TP/DE/UGPPME-CFPP</v>
          </cell>
          <cell r="E394" t="str">
            <v>105764-2017</v>
          </cell>
          <cell r="F394" t="str">
            <v>0964-2017-MTPE/24.1.2.1</v>
          </cell>
          <cell r="G394" t="str">
            <v>13/07/2017</v>
          </cell>
          <cell r="H394">
            <v>0</v>
          </cell>
          <cell r="I394" t="str">
            <v xml:space="preserve">CERTIFICACIÓN DE CRÉDITO PRESUPUESTARIO PARA ASIGNACIÓN DE VIÁTICOS OFICINA NACIONAL </v>
          </cell>
          <cell r="J394" t="str">
            <v xml:space="preserve">UNIDAD GERENCIAL DE ADMINISTRACIÓN
</v>
          </cell>
          <cell r="K394" t="str">
            <v>ALTAMIRANO MARTINEZ, JOHN HAIRO</v>
          </cell>
          <cell r="L394">
            <v>0</v>
          </cell>
          <cell r="M394">
            <v>0</v>
          </cell>
          <cell r="N394">
            <v>0</v>
          </cell>
          <cell r="O394">
            <v>0</v>
          </cell>
        </row>
        <row r="395">
          <cell r="D395" t="str">
            <v>INFORME N° 0965-TP/DE/UGPPME-CFPP</v>
          </cell>
          <cell r="E395" t="str">
            <v>091217-2017</v>
          </cell>
          <cell r="F395" t="str">
            <v>0965-2017-MTPE/24.1.2.1</v>
          </cell>
          <cell r="G395" t="str">
            <v>13/07/2017</v>
          </cell>
          <cell r="H395">
            <v>0</v>
          </cell>
          <cell r="I395" t="str">
            <v>REVISIÓN DE DIRECTIVA QUE REGULA EL PROCEDIMIENTO PARA LA ADQUISICIÓN DE BIENES Y CONTRATACIONES DE SERVICIOS HASTA OCHO (08) UNIDADES IMPOSITIVAS TRIBUTARIAS</v>
          </cell>
          <cell r="J395" t="str">
            <v xml:space="preserve">UNIDAD GERENCIAL DE ASESORÍA LEGAL
</v>
          </cell>
          <cell r="K395" t="str">
            <v>ALTAMIRANO MARTINEZ, JOHN HAIRO</v>
          </cell>
          <cell r="L395">
            <v>0</v>
          </cell>
          <cell r="M395">
            <v>0</v>
          </cell>
          <cell r="N395">
            <v>0</v>
          </cell>
          <cell r="O395">
            <v>0</v>
          </cell>
        </row>
        <row r="396">
          <cell r="D396" t="str">
            <v>INFORME N° 0966-TP/DE/UGPPME-CFPP</v>
          </cell>
          <cell r="E396" t="str">
            <v>102940-2017</v>
          </cell>
          <cell r="F396" t="str">
            <v>0966-2017-MTPE/24.1.2.1</v>
          </cell>
          <cell r="G396" t="str">
            <v>13/07/2017</v>
          </cell>
          <cell r="H396">
            <v>0</v>
          </cell>
          <cell r="I396" t="str">
            <v xml:space="preserve">CERTIFICACIÓN DE CRÉDITO PRESUPUESTARIO PARA EL PLAN DE VIAJES DE LA COORDINACIÓN FUNCIONAL DE ASISTENCIA TÉCNICA Y EVALUACIÓN DE PROYECTOS. </v>
          </cell>
          <cell r="J396" t="str">
            <v xml:space="preserve">UNIDAD GERENCIAL DE ADMINISTRACIÓN
</v>
          </cell>
          <cell r="K396" t="str">
            <v>ALTAMIRANO MARTINEZ, JOHN HAIRO</v>
          </cell>
          <cell r="L396">
            <v>0</v>
          </cell>
          <cell r="M396">
            <v>0</v>
          </cell>
          <cell r="N396">
            <v>0</v>
          </cell>
          <cell r="O396">
            <v>0</v>
          </cell>
        </row>
        <row r="397">
          <cell r="D397" t="str">
            <v>INFORME N° 0967-TP/DE/UGPPME-CFPP</v>
          </cell>
          <cell r="E397" t="str">
            <v>086656-2017</v>
          </cell>
          <cell r="F397" t="str">
            <v>0967-2017-MTPE/24.1.2.1</v>
          </cell>
          <cell r="G397" t="str">
            <v>13/07/2017</v>
          </cell>
          <cell r="H397">
            <v>0</v>
          </cell>
          <cell r="I397" t="str">
            <v xml:space="preserve">CERTIFICACION CREDITO PRESUPUESTARIO REFERIDA A LA CONTRATACION DE VERIFICADORES DE ACTIVIDADES AII-02 PARA LA UNIDAD ZONAL HUARAZ </v>
          </cell>
          <cell r="J397" t="str">
            <v xml:space="preserve">UNIDAD GERENCIAL DE ADMINISTRACIÓN
</v>
          </cell>
          <cell r="K397">
            <v>0</v>
          </cell>
          <cell r="L397">
            <v>0</v>
          </cell>
          <cell r="M397">
            <v>0</v>
          </cell>
          <cell r="N397">
            <v>0</v>
          </cell>
          <cell r="O397">
            <v>0</v>
          </cell>
        </row>
        <row r="398">
          <cell r="D398" t="str">
            <v>INFORME N° 0968-TP/DE/UGPPME-CFPP</v>
          </cell>
          <cell r="E398" t="str">
            <v>107203-2017</v>
          </cell>
          <cell r="F398" t="str">
            <v>0968-2017-MTPE/24.1.2.1</v>
          </cell>
          <cell r="G398" t="str">
            <v>13/07/2017</v>
          </cell>
          <cell r="H398">
            <v>0</v>
          </cell>
          <cell r="I398" t="str">
            <v>CERTIFICACION DE CREDITO PRESUPUESTARIO REFERIDA A LA CONTRATACION TEMPORAL POR LA MODALIDAD DE SERVICIO DE TERCERO COMO VERIFICADOR DE LAS ACTIVIDADES DE INTERVENCION INMEDIATA AII-02 PARA LA UNIDAD ZONAL ICA</v>
          </cell>
          <cell r="J398" t="str">
            <v xml:space="preserve">UNIDAD GERENCIAL DE ADMINISTRACIÓN
</v>
          </cell>
          <cell r="K398">
            <v>0</v>
          </cell>
          <cell r="L398">
            <v>0</v>
          </cell>
          <cell r="M398">
            <v>0</v>
          </cell>
          <cell r="N398">
            <v>0</v>
          </cell>
          <cell r="O398">
            <v>0</v>
          </cell>
        </row>
        <row r="399">
          <cell r="D399" t="str">
            <v>INFORME N° 0969-TP/DE/UGPPME-CFPP</v>
          </cell>
          <cell r="E399" t="str">
            <v>107171-2017</v>
          </cell>
          <cell r="F399" t="str">
            <v>0969-2017-MTPE/24.1.2.1</v>
          </cell>
          <cell r="G399" t="str">
            <v>13/07/2017</v>
          </cell>
          <cell r="H399">
            <v>0</v>
          </cell>
          <cell r="I399" t="str">
            <v>CERTIFICACION DE CREDITO PRESUPETSARIO REFERIDA A LA CONTRATACION TEMPORAL POR LA MODALIDAD DE SERVICIO POR TERCERO COMO VERIFICADOR DE LAS ACTIVIDADES DE INTERVENCION INMEDIATA AII-02 PARA LA UNIDAD ZONAL DE ICA</v>
          </cell>
          <cell r="J399" t="str">
            <v xml:space="preserve">UNIDAD GERENCIAL DE ADMINISTRACIÓN
</v>
          </cell>
          <cell r="K399">
            <v>0</v>
          </cell>
          <cell r="L399">
            <v>0</v>
          </cell>
          <cell r="M399">
            <v>0</v>
          </cell>
          <cell r="N399">
            <v>0</v>
          </cell>
          <cell r="O399">
            <v>0</v>
          </cell>
        </row>
        <row r="400">
          <cell r="D400" t="str">
            <v>INFORME N° 0970-TP/DE/UGPPME-CFPP</v>
          </cell>
          <cell r="E400" t="str">
            <v>087042-2017</v>
          </cell>
          <cell r="F400" t="str">
            <v>0970-2017-MTPE/24.1.2.1</v>
          </cell>
          <cell r="G400" t="str">
            <v>13/07/2017</v>
          </cell>
          <cell r="H400">
            <v>0</v>
          </cell>
          <cell r="I400" t="str">
            <v xml:space="preserve">CERTIFICACION DE CREDITO PRESUPUESTARIO REFERIDA A LA CONTRATACIÓN TEMPORAL POR LA MODALIDAD DE SERVICIO DE TERCERO COMO VERIFICADOR DE LAS ACTIVIDADES DE INTERVENCION INMEDIATA AII-02 PARA LA UNIDAD ZONAL ICA </v>
          </cell>
          <cell r="J400" t="str">
            <v xml:space="preserve">UNIDAD GERENCIAL DE ADMINISTRACIÓN
</v>
          </cell>
          <cell r="K400">
            <v>0</v>
          </cell>
          <cell r="L400">
            <v>0</v>
          </cell>
          <cell r="M400">
            <v>0</v>
          </cell>
          <cell r="N400">
            <v>0</v>
          </cell>
          <cell r="O400">
            <v>0</v>
          </cell>
        </row>
        <row r="401">
          <cell r="D401" t="str">
            <v>INFORME N° 0971-TP/DE/UGPPME-CFPP</v>
          </cell>
          <cell r="E401" t="str">
            <v>107182-2017</v>
          </cell>
          <cell r="F401" t="str">
            <v>0971-2017-MTPE/24.1.2.1</v>
          </cell>
          <cell r="G401" t="str">
            <v>13/07/2017</v>
          </cell>
          <cell r="H401">
            <v>0</v>
          </cell>
          <cell r="I401" t="str">
            <v>CERTIFICACIÓN DE CREDITO PRESUPUESTARIO REFERIDA A LA CONTRATACION TEMPORAL POR LA MODALIDAD DE SERVICIO POR TERCERO COMO VERIFICADOR DE LAS ACTIVIDADES DE INTERVENCION INMEDIATA AII-02 PARA LA UNIDAD ZONAL ICA</v>
          </cell>
          <cell r="J401" t="str">
            <v xml:space="preserve">UNIDAD GERENCIAL DE ADMINISTRACIÓN
</v>
          </cell>
          <cell r="K401">
            <v>0</v>
          </cell>
          <cell r="L401">
            <v>0</v>
          </cell>
          <cell r="M401">
            <v>0</v>
          </cell>
          <cell r="N401">
            <v>0</v>
          </cell>
          <cell r="O401">
            <v>0</v>
          </cell>
        </row>
        <row r="402">
          <cell r="D402" t="str">
            <v>INFORME N° 0972-TP/DE/UGPPME-CFPP</v>
          </cell>
          <cell r="E402" t="str">
            <v>086035-2017</v>
          </cell>
          <cell r="F402" t="str">
            <v>0972-2017-MTPE/24.1.2.1</v>
          </cell>
          <cell r="G402" t="str">
            <v>13/07/2017</v>
          </cell>
          <cell r="H402">
            <v>0</v>
          </cell>
          <cell r="I402" t="str">
            <v>CERTIFICACION DE CREDITO PRESUPUESTARIO REFERIDA A LA CONTRATACION TEMPORAL POR LA MODALIDAD DE SERVICIO POR TERCEROS COMO VERIFICADORES DE LAS ACTIVIDADES DE INTERVENCION INMEDIATA AII-02 PARA LA UNIDAD ZONAL TUMBES</v>
          </cell>
          <cell r="J402" t="str">
            <v xml:space="preserve">UNIDAD GERENCIAL DE ADMINISTRACIÓN
</v>
          </cell>
          <cell r="K402">
            <v>0</v>
          </cell>
          <cell r="L402">
            <v>0</v>
          </cell>
          <cell r="M402">
            <v>0</v>
          </cell>
          <cell r="N402">
            <v>0</v>
          </cell>
          <cell r="O402">
            <v>0</v>
          </cell>
        </row>
        <row r="403">
          <cell r="D403" t="str">
            <v>INFORME N° 0973-TP/DE/UGPPME-CFPP</v>
          </cell>
          <cell r="E403" t="str">
            <v>086033-2017</v>
          </cell>
          <cell r="F403" t="str">
            <v>0973-2017-MTPE/24.1.2.1</v>
          </cell>
          <cell r="G403" t="str">
            <v>13/07/2017</v>
          </cell>
          <cell r="H403">
            <v>0</v>
          </cell>
          <cell r="I403" t="str">
            <v xml:space="preserve">CERTIFICACION DE CREDITO PRESUPUESTARIO REFERIDA A LA CONTRATACION DE VERIFICADORES DE ACTIVIDADES AII-02 PARA LA UNIDAD ZONAL TUMBES </v>
          </cell>
          <cell r="J403" t="str">
            <v xml:space="preserve">UNIDAD GERENCIAL DE ADMINISTRACIÓN
</v>
          </cell>
          <cell r="K403">
            <v>0</v>
          </cell>
          <cell r="L403">
            <v>0</v>
          </cell>
          <cell r="M403">
            <v>0</v>
          </cell>
          <cell r="N403">
            <v>0</v>
          </cell>
          <cell r="O403">
            <v>0</v>
          </cell>
        </row>
        <row r="404">
          <cell r="D404" t="str">
            <v>INFORME N° 0974-TP/DE/UGPPME-CFPP</v>
          </cell>
          <cell r="E404" t="str">
            <v>086039-2017</v>
          </cell>
          <cell r="F404" t="str">
            <v>0974-2017-MTPE/24.1.2.1</v>
          </cell>
          <cell r="G404" t="str">
            <v>13/07/2017</v>
          </cell>
          <cell r="H404">
            <v>0</v>
          </cell>
          <cell r="I404" t="str">
            <v>CERTIFICACION DE CREDITO PRESUPUETSARIO REFERIDA A LA CONTRATACION TEMPORAL POR LA MODALIDAD DE SERVICIO DE TERCERO COMO VERIFICADOR DE LAS ACTIVIDADES DE INTERVENCION INMEDIATA AII-02 PARA LA UNIDAD ZONAL TUMBES</v>
          </cell>
          <cell r="J404" t="str">
            <v xml:space="preserve">UNIDAD GERENCIAL DE ADMINISTRACIÓN
</v>
          </cell>
          <cell r="K404">
            <v>0</v>
          </cell>
          <cell r="L404">
            <v>0</v>
          </cell>
          <cell r="M404">
            <v>0</v>
          </cell>
          <cell r="N404">
            <v>0</v>
          </cell>
          <cell r="O404">
            <v>0</v>
          </cell>
        </row>
        <row r="405">
          <cell r="D405" t="str">
            <v>INFORME N° 0975-TP/DE/UGPPME-CFPP</v>
          </cell>
          <cell r="E405" t="str">
            <v>078698-2017</v>
          </cell>
          <cell r="F405" t="str">
            <v>0975-2017-MTPE/24.1.2.1</v>
          </cell>
          <cell r="G405" t="str">
            <v>13/07/2017</v>
          </cell>
          <cell r="H405">
            <v>0</v>
          </cell>
          <cell r="I405" t="str">
            <v xml:space="preserve">CERTIFICACION DE CREDITO PRESUPUETSARIO REFERIDA A LA CONTRATACION TEMPORAL DEL SERVICIO DE LIMPIEZA REQUERIDO POR LAS UNIDADES ZONALES DE LORETO Y UCAYALI </v>
          </cell>
          <cell r="J405" t="str">
            <v xml:space="preserve">UNIDAD GERENCIAL DE ADMINISTRACIÓN
</v>
          </cell>
          <cell r="K405">
            <v>0</v>
          </cell>
          <cell r="L405">
            <v>0</v>
          </cell>
          <cell r="M405">
            <v>0</v>
          </cell>
          <cell r="N405">
            <v>0</v>
          </cell>
          <cell r="O405">
            <v>0</v>
          </cell>
        </row>
        <row r="406">
          <cell r="D406" t="str">
            <v>INFORME N° 0976-TP/DE/UGPPME-CFPP</v>
          </cell>
          <cell r="E406" t="str">
            <v>092818-2017</v>
          </cell>
          <cell r="F406" t="str">
            <v>0976-2017-MTPE/24.1.2.1</v>
          </cell>
          <cell r="G406" t="str">
            <v>13/07/2017</v>
          </cell>
          <cell r="H406">
            <v>0</v>
          </cell>
          <cell r="I406" t="str">
            <v xml:space="preserve">CERTIFICACION DE CREDITO PRESUPUESTARIO REFERIDA A LA CONTRATACION DE VERIFICADORES DE ACTIVIDADES PARA LA UNIDAD ZONAL CAJAMARCA </v>
          </cell>
          <cell r="J406" t="str">
            <v xml:space="preserve">UNIDAD GERENCIAL DE ADMINISTRACIÓN
</v>
          </cell>
          <cell r="K406">
            <v>0</v>
          </cell>
          <cell r="L406">
            <v>0</v>
          </cell>
          <cell r="M406">
            <v>0</v>
          </cell>
          <cell r="N406">
            <v>0</v>
          </cell>
          <cell r="O406">
            <v>0</v>
          </cell>
        </row>
        <row r="407">
          <cell r="D407" t="str">
            <v>INFORME N° 0977-TP/DE/UGPPME-CFPP</v>
          </cell>
          <cell r="E407" t="str">
            <v>092244-2017</v>
          </cell>
          <cell r="F407" t="str">
            <v>0977-2017-MTPE/24.1.2.1</v>
          </cell>
          <cell r="G407" t="str">
            <v>13/07/2017</v>
          </cell>
          <cell r="H407">
            <v>0</v>
          </cell>
          <cell r="I407" t="str">
            <v xml:space="preserve">CERTIFICACION DE CRÉDITO PRESUPUESTARIO REFERIDA AL SERVICIO DE TERCERO PARA LA UNIDAD ZONAL ANCASH DEL PROGRAMA TRABAJA PERU </v>
          </cell>
          <cell r="J407" t="str">
            <v xml:space="preserve">UNIDAD GERENCIAL DE ADMINISTRACIÓN
</v>
          </cell>
          <cell r="K407">
            <v>0</v>
          </cell>
          <cell r="L407">
            <v>0</v>
          </cell>
          <cell r="M407">
            <v>0</v>
          </cell>
          <cell r="N407">
            <v>0</v>
          </cell>
          <cell r="O407">
            <v>0</v>
          </cell>
        </row>
        <row r="408">
          <cell r="D408" t="str">
            <v>INFORME N° 0978-TP/DE/UGPPME-CFPP</v>
          </cell>
          <cell r="E408" t="str">
            <v>101334-2017</v>
          </cell>
          <cell r="F408" t="str">
            <v>0978-2017-MTPE/24.1.2.1</v>
          </cell>
          <cell r="G408" t="str">
            <v>13/07/2017</v>
          </cell>
          <cell r="H408">
            <v>0</v>
          </cell>
          <cell r="I408" t="str">
            <v>CERTIFICACIÓN DE CRÉDITO PRESUPUESTARIO REFERIDA AL SERVICIO DE TERCERO PARA LA UNIDAD GERENCIAL DE PLANIFICACIÓN, PRESUPUESTO, MONITOREO Y EVALUACIÓN DEL PROGRAMA TRABAJA PERÚ</v>
          </cell>
          <cell r="J408" t="str">
            <v xml:space="preserve">UNIDAD GERENCIAL DE ADMINISTRACIÓN
</v>
          </cell>
          <cell r="K408">
            <v>0</v>
          </cell>
          <cell r="L408">
            <v>0</v>
          </cell>
          <cell r="M408">
            <v>0</v>
          </cell>
          <cell r="N408">
            <v>0</v>
          </cell>
          <cell r="O408">
            <v>0</v>
          </cell>
        </row>
        <row r="409">
          <cell r="D409" t="str">
            <v>INFORME N° 0979-TP/DE/UGPPME-CFPP</v>
          </cell>
          <cell r="E409" t="str">
            <v>096289-2017</v>
          </cell>
          <cell r="F409" t="str">
            <v>0979-2017-MTPE/24.1.2.1</v>
          </cell>
          <cell r="G409" t="str">
            <v>13/07/2017</v>
          </cell>
          <cell r="H409">
            <v>0</v>
          </cell>
          <cell r="I409" t="str">
            <v>CERTIFICACIÓN DE CRÉDITO PRESUPUESTARIO REFERIDA AL SERVICIO DE TERCERO PARA LA UNIDAD GERENCIAL DE PLANIFICACIÓN, PRESUPUESTO, MONITOREO Y EVALUACIÓN DEL PROGRAMA TRABAJA PERÚ.</v>
          </cell>
          <cell r="J409" t="str">
            <v xml:space="preserve">UNIDAD GERENCIAL DE ADMINISTRACIÓN
</v>
          </cell>
          <cell r="K409">
            <v>0</v>
          </cell>
          <cell r="L409">
            <v>0</v>
          </cell>
          <cell r="M409">
            <v>0</v>
          </cell>
          <cell r="N409">
            <v>0</v>
          </cell>
          <cell r="O409">
            <v>0</v>
          </cell>
        </row>
        <row r="410">
          <cell r="D410" t="str">
            <v>INFORME N° 0980-TP/DE/UGPPME-CFPP</v>
          </cell>
          <cell r="E410" t="str">
            <v>107863-2017</v>
          </cell>
          <cell r="F410" t="str">
            <v>0980-2017-MTPE/24.1.2.1</v>
          </cell>
          <cell r="G410" t="str">
            <v>13/07/2017</v>
          </cell>
          <cell r="H410">
            <v>0</v>
          </cell>
          <cell r="I410" t="str">
            <v xml:space="preserve">CERTIFICACIÓN DE CRÉDITO PRESUPUESTARIO REFERIDA A LA ADQUISICIÓN DE LAMINA DE ACRÍLICO PARA LA UNIDAD GERENCIAL DE PROMOCIÓN DEL PROGRAMA TRABAJA PERU   </v>
          </cell>
          <cell r="J410" t="str">
            <v xml:space="preserve">UNIDAD GERENCIAL DE ADMINISTRACIÓN
</v>
          </cell>
          <cell r="K410">
            <v>0</v>
          </cell>
          <cell r="L410">
            <v>0</v>
          </cell>
          <cell r="M410">
            <v>0</v>
          </cell>
          <cell r="N410">
            <v>0</v>
          </cell>
          <cell r="O410">
            <v>0</v>
          </cell>
        </row>
        <row r="411">
          <cell r="D411" t="str">
            <v>INFORME N° 0981-TP/DE/UGPPME-CFPP</v>
          </cell>
          <cell r="E411" t="str">
            <v>107857-2017</v>
          </cell>
          <cell r="F411" t="str">
            <v>0981-2017-MTPE/24.1.2.1</v>
          </cell>
          <cell r="G411" t="str">
            <v>13/07/2017</v>
          </cell>
          <cell r="H411">
            <v>0</v>
          </cell>
          <cell r="I411" t="str">
            <v>CERTIFICACIÓN DE CRÉDITO PRESUPUESTARIO REFERIDA A LA CONTRATACIÓN DE VERIFICADORES DE ACTIVIDADES AII-02 PARA LA UNIDAD ZONAL DE PIURA DEL PROGRAMA TRABAJA PERÚ.</v>
          </cell>
          <cell r="J411" t="str">
            <v xml:space="preserve">UNIDAD GERENCIAL DE ADMINISTRACIÓN
</v>
          </cell>
          <cell r="K411">
            <v>0</v>
          </cell>
          <cell r="L411">
            <v>0</v>
          </cell>
          <cell r="M411">
            <v>0</v>
          </cell>
          <cell r="N411">
            <v>0</v>
          </cell>
          <cell r="O411">
            <v>0</v>
          </cell>
        </row>
        <row r="412">
          <cell r="D412" t="str">
            <v>INFORME N° 0982-TP/DE/UGPPME-CFPP</v>
          </cell>
          <cell r="E412" t="str">
            <v>107884-2017</v>
          </cell>
          <cell r="F412" t="str">
            <v>0982-2017-MTPE/24.1.2.1</v>
          </cell>
          <cell r="G412" t="str">
            <v>13/07/2017</v>
          </cell>
          <cell r="H412">
            <v>0</v>
          </cell>
          <cell r="I412" t="str">
            <v>CERTIFICACIÓN DE CRÉDITO PRESUPUESTARIO REFERIDA A LA CONTRATACIÓN DE VERIFICADORES DE ACTIVIDADES AII-02 PARA LA UNIDAD ZONAL DE PIURA DEL PROGRAMA TRABAJA PERÚ.</v>
          </cell>
          <cell r="J412" t="str">
            <v xml:space="preserve">UNIDAD GERENCIAL DE ADMINISTRACIÓN
</v>
          </cell>
          <cell r="K412">
            <v>0</v>
          </cell>
          <cell r="L412">
            <v>0</v>
          </cell>
          <cell r="M412">
            <v>0</v>
          </cell>
          <cell r="N412">
            <v>0</v>
          </cell>
          <cell r="O412">
            <v>0</v>
          </cell>
        </row>
        <row r="413">
          <cell r="D413" t="str">
            <v>INFORME N° 0983-TP/DE/UGPPME-CFPP</v>
          </cell>
          <cell r="E413" t="str">
            <v>107882-2017</v>
          </cell>
          <cell r="F413" t="str">
            <v>0983-2017-MTPE/24.1.2.1</v>
          </cell>
          <cell r="G413" t="str">
            <v>13/07/2017</v>
          </cell>
          <cell r="H413">
            <v>0</v>
          </cell>
          <cell r="I413" t="str">
            <v>CERTIFICACIÓN DE CRÉDITO PRESUPUESTARIO REFERIDA A LA CONTRATACIÓN DE VERIFICADORES DE ACTIVIDADES AII-02 PARA LA UNIDAD ZONAL DE PIURA DEL PROGRAMA TRABAJA PERÚ.</v>
          </cell>
          <cell r="J413" t="str">
            <v xml:space="preserve">UNIDAD GERENCIAL DE ADMINISTRACIÓN
</v>
          </cell>
          <cell r="K413">
            <v>0</v>
          </cell>
          <cell r="L413">
            <v>0</v>
          </cell>
          <cell r="M413">
            <v>0</v>
          </cell>
          <cell r="N413">
            <v>0</v>
          </cell>
          <cell r="O413">
            <v>0</v>
          </cell>
        </row>
        <row r="414">
          <cell r="D414" t="str">
            <v>INFORME N° 0984-TP/DE/UGPPME-CFPP</v>
          </cell>
          <cell r="E414" t="str">
            <v>107879-2017</v>
          </cell>
          <cell r="F414" t="str">
            <v>0984-2017-MTPE/24.1.2.1</v>
          </cell>
          <cell r="G414" t="str">
            <v>13/07/2017</v>
          </cell>
          <cell r="H414">
            <v>0</v>
          </cell>
          <cell r="I414" t="str">
            <v>DEMANDA ADICIONAL DE RECURSOS PARA EL PRESUPUESTO DEL EJERCICIO FISCAL 2017 DE LA UE: 05 PROGRAMA PARA LA GENERACIÓN DE EMPLEO SOCIAL INCLUSIVO ¿TRABAJA PERÚ¿</v>
          </cell>
          <cell r="J414" t="str">
            <v xml:space="preserve">UNIDAD GERENCIAL DE ASESORÍA LEGAL
</v>
          </cell>
          <cell r="K414" t="str">
            <v>ALTAMIRANO MARTINEZ, JOHN HAIRO</v>
          </cell>
          <cell r="L414">
            <v>0</v>
          </cell>
          <cell r="M414">
            <v>0</v>
          </cell>
          <cell r="N414">
            <v>0</v>
          </cell>
          <cell r="O414">
            <v>0</v>
          </cell>
        </row>
        <row r="415">
          <cell r="D415" t="str">
            <v>INFORME N° 0985-TP/DE/UGPPME-CFPP</v>
          </cell>
          <cell r="E415" t="str">
            <v>108079-2017</v>
          </cell>
          <cell r="F415" t="str">
            <v>0985-2017-MTPE/24.1.2.1</v>
          </cell>
          <cell r="G415" t="str">
            <v>14/07/2017</v>
          </cell>
          <cell r="H415">
            <v>0</v>
          </cell>
          <cell r="I415" t="str">
            <v>SOLICITO AUTORIZACIÓN PARA CONTRATACIÓN DE SERVICIO DE TERCERO PARA LA COORDINACIÓN FUNCIONAL DE PLANIFICACIÓN Y PRESUPUESTO</v>
          </cell>
          <cell r="J415" t="str">
            <v xml:space="preserve">PROGRAMA PARA LA GENERACION DE EMPLEO SOCIAL INCLUSIVO "TRABAJA PERU"
</v>
          </cell>
          <cell r="K415" t="str">
            <v>ALTAMIRANO MARTINEZ, JOHN HAIRO</v>
          </cell>
          <cell r="L415">
            <v>0</v>
          </cell>
          <cell r="M415">
            <v>0</v>
          </cell>
          <cell r="N415">
            <v>0</v>
          </cell>
          <cell r="O415">
            <v>0</v>
          </cell>
        </row>
        <row r="416">
          <cell r="D416" t="str">
            <v>INFORME N° 0986-TP/DE/UGPPME-CFPP</v>
          </cell>
          <cell r="E416" t="str">
            <v>107133-2017</v>
          </cell>
          <cell r="F416" t="str">
            <v>0986-2017-MTPE/24.1.2.1</v>
          </cell>
          <cell r="G416" t="str">
            <v>14/07/2017</v>
          </cell>
          <cell r="H416">
            <v>0</v>
          </cell>
          <cell r="I416" t="str">
            <v>REQUERIMIENTO DE CONTRATACIÓN ADMINISTRATIVA DE SERVICIOS -CAS DE UN (01) JEFE ZONAL PARA LA UNIDAD ZONAL AREQUIPA</v>
          </cell>
          <cell r="J416" t="str">
            <v xml:space="preserve">PROGRAMA PARA LA GENERACION DE EMPLEO SOCIAL INCLUSIVO "TRABAJA PERU"
</v>
          </cell>
          <cell r="K416" t="str">
            <v>ALTAMIRANO MARTINEZ, JOHN HAIRO</v>
          </cell>
          <cell r="L416">
            <v>0</v>
          </cell>
          <cell r="M416">
            <v>0</v>
          </cell>
          <cell r="N416">
            <v>0</v>
          </cell>
          <cell r="O416">
            <v>0</v>
          </cell>
        </row>
        <row r="417">
          <cell r="D417" t="str">
            <v>INFORME N° 0987-TP/DE/UGPPME-CFPP</v>
          </cell>
          <cell r="E417" t="str">
            <v>094589-2017</v>
          </cell>
          <cell r="F417" t="str">
            <v>0987-2017-MTPE/24.1.2.1</v>
          </cell>
          <cell r="G417" t="str">
            <v>14/07/2017</v>
          </cell>
          <cell r="H417">
            <v>0</v>
          </cell>
          <cell r="I417" t="str">
            <v>REQUERIMIENTO DE CONTRATACIÓN ADMINISTRATIVA DE SERVICIOS-CAS DE UN (01) CONTADOR III PARA LA COORDINACIÓN FUNCIONAL DE CONTABILIDAD</v>
          </cell>
          <cell r="J417" t="str">
            <v xml:space="preserve">PROGRAMA PARA LA GENERACION DE EMPLEO SOCIAL INCLUSIVO "TRABAJA PERU"
</v>
          </cell>
          <cell r="K417" t="str">
            <v>ALTAMIRANO MARTINEZ, JOHN HAIRO</v>
          </cell>
          <cell r="L417">
            <v>0</v>
          </cell>
          <cell r="M417">
            <v>0</v>
          </cell>
          <cell r="N417">
            <v>0</v>
          </cell>
          <cell r="O417">
            <v>0</v>
          </cell>
        </row>
        <row r="418">
          <cell r="D418" t="str">
            <v>INFORME N° 0988-TP/DE/UGPPME-CFPP</v>
          </cell>
          <cell r="E418" t="str">
            <v>097335-2017</v>
          </cell>
          <cell r="F418" t="str">
            <v>0988-2017-MTPE/24.1.2.1</v>
          </cell>
          <cell r="G418" t="str">
            <v>14/07/2017</v>
          </cell>
          <cell r="H418">
            <v>0</v>
          </cell>
          <cell r="I418" t="str">
            <v>REQUERIMIENTO DE CONTRATACIÓN ADMINISTRATIVA DE SERVICIOS-CAS DE UN (01) CHOFER DE LA UNIDAD ZONAL PUNO</v>
          </cell>
          <cell r="J418" t="str">
            <v xml:space="preserve">PROGRAMA PARA LA GENERACION DE EMPLEO SOCIAL INCLUSIVO "TRABAJA PERU"
</v>
          </cell>
          <cell r="K418" t="str">
            <v>ALTAMIRANO MARTINEZ, JOHN HAIRO</v>
          </cell>
          <cell r="L418">
            <v>0</v>
          </cell>
          <cell r="M418">
            <v>0</v>
          </cell>
          <cell r="N418">
            <v>0</v>
          </cell>
          <cell r="O418">
            <v>0</v>
          </cell>
        </row>
        <row r="419">
          <cell r="D419" t="str">
            <v>INFORME N° 0989-TP/DE/UGPPME-CFPP</v>
          </cell>
          <cell r="E419" t="str">
            <v>081878-2017</v>
          </cell>
          <cell r="F419" t="str">
            <v>0989-2017-MTPE/24.1.2.1</v>
          </cell>
          <cell r="G419" t="str">
            <v>14/07/2017</v>
          </cell>
          <cell r="H419">
            <v>0</v>
          </cell>
          <cell r="I419" t="str">
            <v xml:space="preserve">PROPUESTA DE DIRECTIVA ¿PRECISIONES SOBRE LAS ACCIONES QUE DEBEN EJECUTAR LAS UNIDADES ZONALES DEL PROGRAMA TRABAJA PERÚ, EN RELACIÓN AL SEGUIMIENTO A LA EJECUCIÓN DE LOS CONVENIOS SUSCRITOS CON LOS ORGANISMOS EJECUTORES¿ </v>
          </cell>
          <cell r="J419" t="str">
            <v xml:space="preserve">UNIDAD GERENCIAL DE ASESORÍA LEGAL
</v>
          </cell>
          <cell r="K419">
            <v>0</v>
          </cell>
          <cell r="L419">
            <v>0</v>
          </cell>
          <cell r="M419">
            <v>0</v>
          </cell>
          <cell r="N419">
            <v>0</v>
          </cell>
          <cell r="O419">
            <v>0</v>
          </cell>
        </row>
        <row r="420">
          <cell r="D420" t="str">
            <v>INFORME N° 0990-TP/DE/UGPPME-CFPP</v>
          </cell>
          <cell r="E420" t="str">
            <v>103500-2017</v>
          </cell>
          <cell r="F420" t="str">
            <v>0990-2017-MTPE/24.1.2.1</v>
          </cell>
          <cell r="G420" t="str">
            <v>14/07/2017</v>
          </cell>
          <cell r="H420">
            <v>0</v>
          </cell>
          <cell r="I420" t="str">
            <v xml:space="preserve">CERTIFICACIÓN DE CRÉDITO PRESUPUESTARIO REFERIDA AL SERVICIO DE TERCERO PARA LA COORDINACIÓN FUNCIONAL DE LOGÍSTICA DEL PROGRAMA TRABAJA PERU </v>
          </cell>
          <cell r="J420" t="str">
            <v xml:space="preserve">UNIDAD GERENCIAL DE ADMINISTRACIÓN
</v>
          </cell>
          <cell r="K420" t="str">
            <v>ALTAMIRANO MARTINEZ, JOHN HAIRO</v>
          </cell>
          <cell r="L420">
            <v>0</v>
          </cell>
          <cell r="M420">
            <v>0</v>
          </cell>
          <cell r="N420">
            <v>0</v>
          </cell>
          <cell r="O420">
            <v>0</v>
          </cell>
        </row>
        <row r="421">
          <cell r="D421" t="str">
            <v>INFORME N° 0991-TP/DE/UGPPME-CFPP</v>
          </cell>
          <cell r="E421" t="str">
            <v>090419-2017</v>
          </cell>
          <cell r="F421" t="str">
            <v>0991-2017-MTPE/24.1.2.1</v>
          </cell>
          <cell r="G421" t="str">
            <v>14/07/2017</v>
          </cell>
          <cell r="H421">
            <v>0</v>
          </cell>
          <cell r="I421" t="str">
            <v xml:space="preserve">CERTIFICACIÓN DE CRÉDITO PRESUPUESTARIO AL SERVICIO DE TERCERO PARA LA UNIDAD ZONAL LIMA NORTE-CALLAO DEL PROGRAMA TRABAJA PERU </v>
          </cell>
          <cell r="J421" t="str">
            <v xml:space="preserve">UNIDAD GERENCIAL DE ADMINISTRACIÓN
</v>
          </cell>
          <cell r="K421" t="str">
            <v>ALTAMIRANO MARTINEZ, JOHN HAIRO</v>
          </cell>
          <cell r="L421">
            <v>0</v>
          </cell>
          <cell r="M421">
            <v>0</v>
          </cell>
          <cell r="N421">
            <v>0</v>
          </cell>
          <cell r="O421">
            <v>0</v>
          </cell>
        </row>
        <row r="422">
          <cell r="D422" t="str">
            <v>INFORME N° 0992-TP/DE/UGPPME-CFPP</v>
          </cell>
          <cell r="E422" t="str">
            <v>104378-2017</v>
          </cell>
          <cell r="F422" t="str">
            <v>0992-2017-MTPE/24.1.2.1</v>
          </cell>
          <cell r="G422" t="str">
            <v>14/07/2017</v>
          </cell>
          <cell r="H422">
            <v>0</v>
          </cell>
          <cell r="I422" t="str">
            <v xml:space="preserve">CERTIFICACIÓN DE CRÉDITO PRESUPUESTARIO REFERIDA AL SERVICIO DE TERCERO PARA LA UNIDAD ZONAL LIMA NORTE-CALLAO DEL PROGRAMA TRABAJA PERU </v>
          </cell>
          <cell r="J422" t="str">
            <v xml:space="preserve">UNIDAD GERENCIAL DE ADMINISTRACIÓN
</v>
          </cell>
          <cell r="K422" t="str">
            <v>ALTAMIRANO MARTINEZ, JOHN HAIRO</v>
          </cell>
          <cell r="L422">
            <v>0</v>
          </cell>
          <cell r="M422">
            <v>0</v>
          </cell>
          <cell r="N422">
            <v>0</v>
          </cell>
          <cell r="O422">
            <v>0</v>
          </cell>
        </row>
        <row r="423">
          <cell r="D423" t="str">
            <v>INFORME N° 0993-TP/DE/UGPPME-CFPP</v>
          </cell>
          <cell r="E423" t="str">
            <v>092043-2017</v>
          </cell>
          <cell r="F423" t="str">
            <v>0993-2017-MTPE/24.1.2.1</v>
          </cell>
          <cell r="G423" t="str">
            <v>14/07/2017</v>
          </cell>
          <cell r="H423">
            <v>0</v>
          </cell>
          <cell r="I423" t="str">
            <v>REQUERIMIENTO DE CONTRATACIONES ADMINISTRATIVA DE SERVICIOS-CAS DE UN (01) ASISTENTE ADMINISTRATIVO PARA LA COORDINACIÓN FUNCIONAL DE LOGISTICA</v>
          </cell>
          <cell r="J423" t="str">
            <v xml:space="preserve">PROGRAMA PARA LA GENERACION DE EMPLEO SOCIAL INCLUSIVO "TRABAJA PERU"
</v>
          </cell>
          <cell r="K423" t="str">
            <v>ALTAMIRANO MARTINEZ, JOHN HAIRO</v>
          </cell>
          <cell r="L423">
            <v>0</v>
          </cell>
          <cell r="M423">
            <v>0</v>
          </cell>
          <cell r="N423">
            <v>0</v>
          </cell>
          <cell r="O423">
            <v>0</v>
          </cell>
        </row>
        <row r="424">
          <cell r="D424" t="str">
            <v>INFORME N° 0994-TP/DE/UGPPME-CFPP</v>
          </cell>
          <cell r="E424" t="str">
            <v>105827-2017</v>
          </cell>
          <cell r="F424" t="str">
            <v>0994-2017-MTPE/24.1.2.1</v>
          </cell>
          <cell r="G424" t="str">
            <v>14/07/2017</v>
          </cell>
          <cell r="H424">
            <v>0</v>
          </cell>
          <cell r="I424" t="str">
            <v xml:space="preserve">REQUERIMIENTO DE CONTRATACIÓN ADMINISTRATIVA DE SERVICIOS CAS DE UN (01) ANALISTA DE RECURSOS HUMANOS PARA LA COORDINACIÓN FUNCIONAL DE RECURSOS HUMANOS </v>
          </cell>
          <cell r="J424" t="str">
            <v xml:space="preserve">PROGRAMA PARA LA GENERACION DE EMPLEO SOCIAL INCLUSIVO "TRABAJA PERU"
</v>
          </cell>
          <cell r="K424" t="str">
            <v>ALTAMIRANO MARTINEZ, JOHN HAIRO</v>
          </cell>
          <cell r="L424">
            <v>0</v>
          </cell>
          <cell r="M424">
            <v>0</v>
          </cell>
          <cell r="N424">
            <v>0</v>
          </cell>
          <cell r="O424">
            <v>0</v>
          </cell>
        </row>
        <row r="425">
          <cell r="D425" t="str">
            <v>INFORME N° 0995-TP/DE/UGPPME-CFPP</v>
          </cell>
          <cell r="E425" t="str">
            <v>116219-2017</v>
          </cell>
          <cell r="F425" t="str">
            <v>0995-2017-MTPE/24.1.2.1</v>
          </cell>
          <cell r="G425" t="str">
            <v>14/07/2017</v>
          </cell>
          <cell r="H425">
            <v>0</v>
          </cell>
          <cell r="I425" t="str">
            <v xml:space="preserve">DESISTIMIENTO DE LA ORDEN DE SERVICIO N° 427 </v>
          </cell>
          <cell r="J425" t="str">
            <v xml:space="preserve">UNIDAD GERENCIAL DE ADMINISTRACIÓN
</v>
          </cell>
          <cell r="K425" t="str">
            <v>ALTAMIRANO MARTINEZ, JOHN HAIRO</v>
          </cell>
          <cell r="L425">
            <v>0</v>
          </cell>
          <cell r="M425">
            <v>0</v>
          </cell>
          <cell r="N425">
            <v>0</v>
          </cell>
          <cell r="O425">
            <v>0</v>
          </cell>
        </row>
        <row r="426">
          <cell r="D426" t="str">
            <v>INFORME N° 0996-TP/DE/UGPPME-CFPP</v>
          </cell>
          <cell r="E426" t="str">
            <v>106958-2017</v>
          </cell>
          <cell r="F426" t="str">
            <v>0996-2017-MTPE/24.1.2.1</v>
          </cell>
          <cell r="G426" t="str">
            <v>17/07/2017</v>
          </cell>
          <cell r="H426">
            <v>0</v>
          </cell>
          <cell r="I426" t="str">
            <v>CERTIFICACIÓN DE CRÉDITO PRESUPUESTARIO REFERIDA A LA COMPRA DE PASAJES AÉREOS A LA CIUDAD DE HUANUCO SOLICITADO POR EL PROGRAMA PERU RESPONSABLE.</v>
          </cell>
          <cell r="J426" t="str">
            <v xml:space="preserve">UNIDAD GERENCIAL DE ADMINISTRACIÓN
</v>
          </cell>
          <cell r="K426" t="str">
            <v>ALTAMIRANO MARTINEZ, JOHN HAIRO</v>
          </cell>
          <cell r="L426">
            <v>0</v>
          </cell>
          <cell r="M426">
            <v>0</v>
          </cell>
          <cell r="N426">
            <v>0</v>
          </cell>
          <cell r="O426">
            <v>0</v>
          </cell>
        </row>
        <row r="427">
          <cell r="D427" t="str">
            <v>INFORME N° 0997-TP/DE/UGPPME-CFPP</v>
          </cell>
          <cell r="E427" t="str">
            <v>076912-2017</v>
          </cell>
          <cell r="F427" t="str">
            <v>0997-2017-MTPE/24.1.2.1</v>
          </cell>
          <cell r="G427" t="str">
            <v>17/07/2017</v>
          </cell>
          <cell r="H427">
            <v>0</v>
          </cell>
          <cell r="I427" t="str">
            <v xml:space="preserve">CERTIFICACIÓN DE CRÉDITO PRESUPUESTARIO REFERIDA A LA ADQUISICIÓN DE 40 BIDONES DE AGUA DE MESA PARA EL PROGRAMA PERU RESPONSABLE </v>
          </cell>
          <cell r="J427" t="str">
            <v xml:space="preserve">UNIDAD GERENCIAL DE ADMINISTRACIÓN
</v>
          </cell>
          <cell r="K427" t="str">
            <v>ALTAMIRANO MARTINEZ, JOHN HAIRO</v>
          </cell>
          <cell r="L427">
            <v>0</v>
          </cell>
          <cell r="M427">
            <v>0</v>
          </cell>
          <cell r="N427">
            <v>0</v>
          </cell>
          <cell r="O427">
            <v>0</v>
          </cell>
        </row>
        <row r="428">
          <cell r="D428" t="str">
            <v>INFORME N° 0998-TP/DE/UGPPME-CFPP</v>
          </cell>
          <cell r="E428" t="str">
            <v>109919-2017</v>
          </cell>
          <cell r="F428" t="str">
            <v>0998-2017-MTPE/24.1.2.1</v>
          </cell>
          <cell r="G428" t="str">
            <v>17/07/2017</v>
          </cell>
          <cell r="H428">
            <v>0</v>
          </cell>
          <cell r="I428" t="str">
            <v>CERTIFICACIÓN DE CRÉDITO PRESUPUESTARIO PARA ASIGNACIÓN DE VIÁTICOS PARA EL PROGRAMA PERU RESPONSABLE</v>
          </cell>
          <cell r="J428" t="str">
            <v xml:space="preserve">UNIDAD GERENCIAL DE ADMINISTRACIÓN
</v>
          </cell>
          <cell r="K428" t="str">
            <v>ALTAMIRANO MARTINEZ, JOHN HAIRO</v>
          </cell>
          <cell r="L428">
            <v>0</v>
          </cell>
          <cell r="M428" t="str">
            <v xml:space="preserve">PROVIENE DE  LA HOJA DE RUTA N° I-106958-2017, ASIGNACIÓN DE VIÁTICOS </v>
          </cell>
          <cell r="N428">
            <v>0</v>
          </cell>
          <cell r="O428">
            <v>0</v>
          </cell>
        </row>
        <row r="429">
          <cell r="D429" t="str">
            <v>INFORME N° 0999-TP/DE/UGPPME-CFPP</v>
          </cell>
          <cell r="E429" t="str">
            <v>070318-2017</v>
          </cell>
          <cell r="F429" t="str">
            <v>0999-2017-MTPE/24.1.2.1</v>
          </cell>
          <cell r="G429" t="str">
            <v>17/07/2017</v>
          </cell>
          <cell r="H429">
            <v>0</v>
          </cell>
          <cell r="I429" t="str">
            <v xml:space="preserve">CERTIFICACIÓN DE CRÉDITO PRESUPUESTARIO REFERIDA A LA ADQUISICIÓN DE LAMINA DE ACRÍLICO PARA LA UNIDAD GERENCIAL DE PROMOCIÓN DEL PROGRAMA TRABAJA PERU </v>
          </cell>
          <cell r="J429" t="str">
            <v xml:space="preserve">UNIDAD GERENCIAL DE ADMINISTRACIÓN
</v>
          </cell>
          <cell r="K429" t="str">
            <v>ALTAMIRANO MARTINEZ, JOHN HAIRO</v>
          </cell>
          <cell r="L429">
            <v>0</v>
          </cell>
          <cell r="M429">
            <v>0</v>
          </cell>
          <cell r="N429">
            <v>0</v>
          </cell>
          <cell r="O429">
            <v>0</v>
          </cell>
        </row>
        <row r="430">
          <cell r="D430" t="str">
            <v>INFORME N° 1000-TP/DE/UGPPME-CFPP</v>
          </cell>
          <cell r="E430" t="str">
            <v>101039-2017</v>
          </cell>
          <cell r="F430" t="str">
            <v>1000-2017-MTPE/24.1.2.1</v>
          </cell>
          <cell r="G430" t="str">
            <v>18/07/2017</v>
          </cell>
          <cell r="H430">
            <v>0</v>
          </cell>
          <cell r="I430" t="str">
            <v xml:space="preserve">CERTIFICACION  DE CREDITO PRESUPUESTARIO REFERIDA AL SERVICIO DE TERCERO PARA LA COORDINACION FUNCIONAL DE MONITOREO Y EVALUACION DEL PROGRAMA TRABAJA PERU </v>
          </cell>
          <cell r="J430" t="str">
            <v xml:space="preserve">UNIDAD GERENCIAL DE ADMINISTRACIÓN
</v>
          </cell>
          <cell r="K430">
            <v>0</v>
          </cell>
          <cell r="L430">
            <v>0</v>
          </cell>
          <cell r="M430">
            <v>0</v>
          </cell>
          <cell r="N430">
            <v>0</v>
          </cell>
          <cell r="O430">
            <v>0</v>
          </cell>
        </row>
        <row r="431">
          <cell r="D431" t="str">
            <v>INFORME N° 1001-TP/DE/UGPPME-CFPP</v>
          </cell>
          <cell r="E431" t="str">
            <v>090615-2017</v>
          </cell>
          <cell r="F431" t="str">
            <v>1001-2017-MTPE/24.1.2.1</v>
          </cell>
          <cell r="G431" t="str">
            <v>18/07/2017</v>
          </cell>
          <cell r="H431">
            <v>0</v>
          </cell>
          <cell r="I431"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 </v>
          </cell>
          <cell r="J431" t="str">
            <v xml:space="preserve">UNIDAD GERENCIAL DE ADMINISTRACIÓN
</v>
          </cell>
          <cell r="K431">
            <v>0</v>
          </cell>
          <cell r="L431">
            <v>0</v>
          </cell>
          <cell r="M431">
            <v>0</v>
          </cell>
          <cell r="N431">
            <v>0</v>
          </cell>
          <cell r="O431">
            <v>0</v>
          </cell>
        </row>
        <row r="432">
          <cell r="D432" t="str">
            <v>INFORME N° 1002-TP/DE/UGPPME-CFPP</v>
          </cell>
          <cell r="E432" t="str">
            <v>104823-2017</v>
          </cell>
          <cell r="F432" t="str">
            <v>1002-2017-MTPE/24.1.2.1</v>
          </cell>
          <cell r="G432" t="str">
            <v>18/07/2017</v>
          </cell>
          <cell r="H432">
            <v>0</v>
          </cell>
          <cell r="I432" t="str">
            <v>CERTIFICACIÓN DE CRÉDITO PRESUPUESTARIO REFERIDA A LA CONTRATACIÓN DE SERVICIO DE TERCERO PARA UNIDAD GERENCIAL DE ASESORAMIENTO DEL PROGRAMA PERÚ RESPONSABLE.</v>
          </cell>
          <cell r="J432" t="str">
            <v xml:space="preserve">UNIDAD GERENCIAL DE ADMINISTRACIÓN
</v>
          </cell>
          <cell r="K432">
            <v>0</v>
          </cell>
          <cell r="L432">
            <v>0</v>
          </cell>
          <cell r="M432">
            <v>0</v>
          </cell>
          <cell r="N432">
            <v>0</v>
          </cell>
          <cell r="O432">
            <v>0</v>
          </cell>
        </row>
        <row r="433">
          <cell r="D433" t="str">
            <v>INFORME N° 1003-TP/DE/UGPPME-CFPP</v>
          </cell>
          <cell r="E433" t="str">
            <v>109561-2017</v>
          </cell>
          <cell r="F433" t="str">
            <v>1003-2017-MTPE/24.1.2.1</v>
          </cell>
          <cell r="G433" t="str">
            <v>18/07/2017</v>
          </cell>
          <cell r="H433">
            <v>0</v>
          </cell>
          <cell r="I433"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 </v>
          </cell>
          <cell r="J433" t="str">
            <v xml:space="preserve">UNIDAD GERENCIAL DE ADMINISTRACIÓN
</v>
          </cell>
          <cell r="K433">
            <v>0</v>
          </cell>
          <cell r="L433">
            <v>0</v>
          </cell>
          <cell r="M433">
            <v>0</v>
          </cell>
          <cell r="N433">
            <v>0</v>
          </cell>
          <cell r="O433">
            <v>0</v>
          </cell>
        </row>
        <row r="434">
          <cell r="D434" t="str">
            <v>INFORME N° 1004-TP/DE/UGPPME-CFPP</v>
          </cell>
          <cell r="E434" t="str">
            <v>104826-2017</v>
          </cell>
          <cell r="F434" t="str">
            <v>1004-2017-MTPE/24.1.2.1</v>
          </cell>
          <cell r="G434" t="str">
            <v>18/07/2017</v>
          </cell>
          <cell r="H434">
            <v>0</v>
          </cell>
          <cell r="I434" t="str">
            <v>CERTIFICACIÓN DE CRÉDITO PRESUPUESTARIO REFERIDA AL SERVICIO DE TERCERO PARA LA UNIDAD ZONAL LIMA NORTE - CALLAO DEL PROGRAMA TRABAJA PERÚ.</v>
          </cell>
          <cell r="J434" t="str">
            <v xml:space="preserve">UNIDAD GERENCIAL DE ADMINISTRACIÓN
</v>
          </cell>
          <cell r="K434">
            <v>0</v>
          </cell>
          <cell r="L434">
            <v>0</v>
          </cell>
          <cell r="M434">
            <v>0</v>
          </cell>
          <cell r="N434">
            <v>0</v>
          </cell>
          <cell r="O434">
            <v>0</v>
          </cell>
        </row>
        <row r="435">
          <cell r="D435" t="str">
            <v>INFORME N° 1005-TP/DE/UGPPME-CFPP</v>
          </cell>
          <cell r="E435" t="str">
            <v>109565-2017</v>
          </cell>
          <cell r="F435" t="str">
            <v>1005-2017-MTPE/24.1.2.1</v>
          </cell>
          <cell r="G435" t="str">
            <v>18/07/2017</v>
          </cell>
          <cell r="H435">
            <v>0</v>
          </cell>
          <cell r="I435" t="str">
            <v>CERTIFICACIÓN DE CRÉDITO PRESUPUESTARIO REFERIDA A LA CONTRATACIÓN POR LA MODALIDAD DE SERVICIO DE TERCERO COMO REVISOR DE LOS EXPEDIENTES DE LIQUIDACIONES Y ELABORACIÓN DE LOS INFORMES DE LIQUIDACIÓN TÉCNICO ¿ FINANCIERO PARA LA UNIDAD ZONAL LIMA NORTE-CALLAO DEL PROGRAMA TRABAJA PERÚ.</v>
          </cell>
          <cell r="J435" t="str">
            <v xml:space="preserve">UNIDAD GERENCIAL DE ADMINISTRACIÓN
</v>
          </cell>
          <cell r="K435">
            <v>0</v>
          </cell>
          <cell r="L435">
            <v>0</v>
          </cell>
          <cell r="M435">
            <v>0</v>
          </cell>
          <cell r="N435">
            <v>0</v>
          </cell>
          <cell r="O435">
            <v>0</v>
          </cell>
        </row>
        <row r="436">
          <cell r="D436" t="str">
            <v>INFORME N° 1006-TP/DE/UGPPME-CFPP</v>
          </cell>
          <cell r="E436" t="str">
            <v>102715-2017</v>
          </cell>
          <cell r="F436" t="str">
            <v>1006-2017-MTPE/24.1.2.1</v>
          </cell>
          <cell r="G436" t="str">
            <v>18/07/2017</v>
          </cell>
          <cell r="H436">
            <v>0</v>
          </cell>
          <cell r="I436" t="str">
            <v>CERTIFICACIÓN DE CRÉDITO PRESUPUESTARIO REFERIDA AL SERVICIO DE TERCERO PARA LA ASISTENCIA TÉCNICA DE LA COORDINACIÓN FUNCIONAL DE RECURSOS HUMANOS DEL PROGRAMA TRABAJA PERÚ.</v>
          </cell>
          <cell r="J436" t="str">
            <v xml:space="preserve">UNIDAD GERENCIAL DE ADMINISTRACIÓN
</v>
          </cell>
          <cell r="K436">
            <v>0</v>
          </cell>
          <cell r="L436">
            <v>0</v>
          </cell>
          <cell r="M436">
            <v>0</v>
          </cell>
          <cell r="N436">
            <v>0</v>
          </cell>
          <cell r="O436">
            <v>0</v>
          </cell>
        </row>
        <row r="437">
          <cell r="D437" t="str">
            <v>INFORME N° 1007-TP/DE/UGPPME-CFPP</v>
          </cell>
          <cell r="E437" t="str">
            <v>109323-2017</v>
          </cell>
          <cell r="F437" t="str">
            <v>1007-2017-MTPE/24.1.2.1</v>
          </cell>
          <cell r="G437" t="str">
            <v>18/07/2017</v>
          </cell>
          <cell r="H437">
            <v>0</v>
          </cell>
          <cell r="I437" t="str">
            <v xml:space="preserve">CERTIFICACIÓN PRESUPUESTAL PARA VIÁTICOS DE LA OFICINA NACIONAL </v>
          </cell>
          <cell r="J437" t="str">
            <v xml:space="preserve">UNIDAD GERENCIAL DE ADMINISTRACIÓN
</v>
          </cell>
          <cell r="K437">
            <v>0</v>
          </cell>
          <cell r="L437">
            <v>0</v>
          </cell>
          <cell r="M437">
            <v>0</v>
          </cell>
          <cell r="N437">
            <v>0</v>
          </cell>
          <cell r="O437">
            <v>0</v>
          </cell>
        </row>
        <row r="438">
          <cell r="D438" t="str">
            <v>INFORME N° 1008-TP/DE/UGPPME-CFPP</v>
          </cell>
          <cell r="E438" t="str">
            <v>109646-2017</v>
          </cell>
          <cell r="F438" t="str">
            <v>1008-2017-MTPE/24.1.2.1</v>
          </cell>
          <cell r="G438" t="str">
            <v>18/07/2017</v>
          </cell>
          <cell r="H438">
            <v>0</v>
          </cell>
          <cell r="I438" t="str">
            <v xml:space="preserve">CERTIFICACIÓN  DE CRÉDITO PRESUPUESTARIO  REFERIDA PARA VIÁTICOS DE LA OFICINA NACIONAL </v>
          </cell>
          <cell r="J438" t="str">
            <v xml:space="preserve">UNIDAD GERENCIAL DE ADMINISTRACIÓN
</v>
          </cell>
          <cell r="K438" t="str">
            <v>ALTAMIRANO MARTINEZ, JOHN HAIRO</v>
          </cell>
          <cell r="L438">
            <v>0</v>
          </cell>
          <cell r="M438">
            <v>0</v>
          </cell>
          <cell r="N438">
            <v>0</v>
          </cell>
          <cell r="O438">
            <v>0</v>
          </cell>
        </row>
        <row r="439">
          <cell r="D439" t="str">
            <v>INFORME N° 1009-TP/DE/UGPPME-CFPP</v>
          </cell>
          <cell r="E439" t="str">
            <v>107554-2017</v>
          </cell>
          <cell r="F439" t="str">
            <v>1009-2017-MTPE/24.1.2.1</v>
          </cell>
          <cell r="G439" t="str">
            <v>19/07/2017</v>
          </cell>
          <cell r="H439">
            <v>0</v>
          </cell>
          <cell r="I439" t="str">
            <v>PROPUESTA DE ARTICULADO DE NORMA PARA LA LEY DE PRESUPUESTO PARA EL AÑO FISCAL 2018 Y REGISTRO DE DEMANDA ADICIONAL 2018 EN APLICATIVO WEB</v>
          </cell>
          <cell r="J439" t="str">
            <v xml:space="preserve">PROGRAMA PARA LA GENERACION DE EMPLEO SOCIAL INCLUSIVO "TRABAJA PERU"
</v>
          </cell>
          <cell r="K439" t="str">
            <v>ALTAMIRANO MARTINEZ, JOHN HAIRO</v>
          </cell>
          <cell r="L439">
            <v>0</v>
          </cell>
          <cell r="M439">
            <v>0</v>
          </cell>
          <cell r="N439">
            <v>0</v>
          </cell>
          <cell r="O439">
            <v>0</v>
          </cell>
        </row>
        <row r="440">
          <cell r="D440" t="str">
            <v>INFORME N° 1010-TP/DE/UGPPME-CFPP</v>
          </cell>
          <cell r="E440" t="str">
            <v>109559-2017</v>
          </cell>
          <cell r="F440" t="str">
            <v>1010-2017-MTPE/24.1.2.1</v>
          </cell>
          <cell r="G440" t="str">
            <v>19/07/2017</v>
          </cell>
          <cell r="H440">
            <v>0</v>
          </cell>
          <cell r="I440" t="str">
            <v xml:space="preserve">CERTIFICACIÓN DE CREDITO PRESUPUESTARIO REFERIDA PARA VIÁTICOS DE LA OFICINA NACIONAL </v>
          </cell>
          <cell r="J440" t="str">
            <v xml:space="preserve">UNIDAD GERENCIAL DE ADMINISTRACIÓN
</v>
          </cell>
          <cell r="K440" t="str">
            <v>ALTAMIRANO MARTINEZ, JOHN HAIRO</v>
          </cell>
          <cell r="L440">
            <v>0</v>
          </cell>
          <cell r="M440">
            <v>0</v>
          </cell>
          <cell r="N440">
            <v>0</v>
          </cell>
          <cell r="O440">
            <v>0</v>
          </cell>
        </row>
        <row r="441">
          <cell r="D441" t="str">
            <v>INFORME N° 1011-TP/DE/UGPPME-CFPP</v>
          </cell>
          <cell r="E441" t="str">
            <v>110465-2017</v>
          </cell>
          <cell r="F441" t="str">
            <v>1011-2017-MTPE/24.1.2.1</v>
          </cell>
          <cell r="G441" t="str">
            <v>19/07/2017</v>
          </cell>
          <cell r="H441">
            <v>0</v>
          </cell>
          <cell r="I441" t="str">
            <v>NOTA PRESUPUESTAL N°34</v>
          </cell>
          <cell r="J441" t="str">
            <v xml:space="preserve">PROGRAMA PARA LA GENERACION DE EMPLEO SOCIAL INCLUSIVO "TRABAJA PERU"
</v>
          </cell>
          <cell r="K441" t="str">
            <v>ALTAMIRANO MARTINEZ, JOHN HAIRO</v>
          </cell>
          <cell r="L441">
            <v>0</v>
          </cell>
          <cell r="M441">
            <v>0</v>
          </cell>
          <cell r="N441">
            <v>0</v>
          </cell>
          <cell r="O441">
            <v>0</v>
          </cell>
        </row>
        <row r="442">
          <cell r="D442" t="str">
            <v>INFORME N° 1012-TP/DE/UGPPME-CFPP</v>
          </cell>
          <cell r="E442" t="str">
            <v>106440-2017</v>
          </cell>
          <cell r="F442" t="str">
            <v>1012-2017-MTPE/24.1.2.1</v>
          </cell>
          <cell r="G442" t="str">
            <v>19/07/2017</v>
          </cell>
          <cell r="H442">
            <v>0</v>
          </cell>
          <cell r="I442" t="str">
            <v>CERTIFICACION DE CREDITO PRESUPUESTARIO REFERIDA AL SERVIICO DE TERCERO PARA LA COORDINACION FUNCIONAL DE SISTEMAS</v>
          </cell>
          <cell r="J442" t="str">
            <v xml:space="preserve">UNIDAD GERENCIAL DE ADMINISTRACIÓN
</v>
          </cell>
          <cell r="K442">
            <v>0</v>
          </cell>
          <cell r="L442">
            <v>0</v>
          </cell>
          <cell r="M442">
            <v>0</v>
          </cell>
          <cell r="N442">
            <v>0</v>
          </cell>
          <cell r="O442">
            <v>0</v>
          </cell>
        </row>
        <row r="443">
          <cell r="D443" t="str">
            <v>INFORME N° 1013-TP/DE/UGPPME-CFPP</v>
          </cell>
          <cell r="E443" t="str">
            <v>107964-2017</v>
          </cell>
          <cell r="F443" t="str">
            <v>1013-2017-MTPE/24.1.2.1</v>
          </cell>
          <cell r="G443" t="str">
            <v>19/07/2017</v>
          </cell>
          <cell r="H443">
            <v>0</v>
          </cell>
          <cell r="I443" t="str">
            <v xml:space="preserve">CERTIFICACIÓN DE CREDITO PRESUPUESTARIO REFERIDA AL SERVICIO DE TERCERO PARA LA UNIDAD GERENCIAL DE PLANIFICACION, PRESUPUESTO, MINITOREO Y EVALUACION </v>
          </cell>
          <cell r="J443" t="str">
            <v xml:space="preserve">UNIDAD GERENCIAL DE ADMINISTRACIÓN
</v>
          </cell>
          <cell r="K443">
            <v>0</v>
          </cell>
          <cell r="L443">
            <v>0</v>
          </cell>
          <cell r="M443">
            <v>0</v>
          </cell>
          <cell r="N443">
            <v>0</v>
          </cell>
          <cell r="O443">
            <v>0</v>
          </cell>
        </row>
        <row r="444">
          <cell r="D444" t="str">
            <v>INFORME N° 1014-TP/DE/UGPPME-CFPP</v>
          </cell>
          <cell r="E444" t="str">
            <v>109847-2017</v>
          </cell>
          <cell r="F444" t="str">
            <v>1014-2017-MTPE/24.1.2.1</v>
          </cell>
          <cell r="G444" t="str">
            <v>19/07/2017</v>
          </cell>
          <cell r="H444">
            <v>0</v>
          </cell>
          <cell r="I444" t="str">
            <v xml:space="preserve">CERTIFICACION DE CRÉDITO PRESUPUESTARIO REFERIDA PARA LA CONTRATACIÓN TEMPORAL POR LA MODALIDAD DE SERVICIO DE TERCERO PARA REALIZAR ACTIVIDADES DE PROMOCIÓN EN LA UNIDAD ZONAL PIURA DEL PROGRAMA TRABAJA PERU </v>
          </cell>
          <cell r="J444" t="str">
            <v xml:space="preserve">UNIDAD GERENCIAL DE ADMINISTRACIÓN
</v>
          </cell>
          <cell r="K444" t="str">
            <v>ALTAMIRANO MARTINEZ, JOHN HAIRO</v>
          </cell>
          <cell r="L444">
            <v>0</v>
          </cell>
          <cell r="M444">
            <v>0</v>
          </cell>
          <cell r="N444">
            <v>0</v>
          </cell>
          <cell r="O444">
            <v>0</v>
          </cell>
        </row>
        <row r="445">
          <cell r="D445" t="str">
            <v>INFORME N° 1015-TP/DE/UGPPME-CFPP</v>
          </cell>
          <cell r="E445" t="str">
            <v>111577-2017</v>
          </cell>
          <cell r="F445" t="str">
            <v>1015-2017-MTPE/24.1.2.1</v>
          </cell>
          <cell r="G445" t="str">
            <v>19/07/2017</v>
          </cell>
          <cell r="H445">
            <v>0</v>
          </cell>
          <cell r="I445" t="str">
            <v xml:space="preserve">CERTIFICACIÓN DE CRÉDITO PRESUPUESTARIO REFERIDA PARA LA CONTRATACIÓN TEMPORAL POR MODALIDAD DE TERCERO PARA REALIZAR ACTIVIDADES DE PROMOCIÓN EN LA UNIDAD ZONAL PIURA DEL PROGRAMA TRABAJA PERU </v>
          </cell>
          <cell r="J445" t="str">
            <v xml:space="preserve">UNIDAD GERENCIAL DE ADMINISTRACIÓN
</v>
          </cell>
          <cell r="K445" t="str">
            <v>ALTAMIRANO MARTINEZ, JOHN HAIRO</v>
          </cell>
          <cell r="L445">
            <v>0</v>
          </cell>
          <cell r="M445">
            <v>0</v>
          </cell>
          <cell r="N445">
            <v>0</v>
          </cell>
          <cell r="O445">
            <v>0</v>
          </cell>
        </row>
        <row r="446">
          <cell r="D446" t="str">
            <v>INFORME N° 1016-TP/DE/UGPPME-CFPP</v>
          </cell>
          <cell r="E446" t="str">
            <v>104947-2017</v>
          </cell>
          <cell r="F446" t="str">
            <v>1016-2017-MTPE/24.1.2.1</v>
          </cell>
          <cell r="G446" t="str">
            <v>19/07/2017</v>
          </cell>
          <cell r="H446">
            <v>0</v>
          </cell>
          <cell r="I446" t="str">
            <v>REQUERIMIENTO D CONTRATACIÓN ADMINISTRATIVA DE SERVICIOS - CAS DE UN (01) ABOGADO PARA LA UNIDAD GERENCIAL DE ASESORÍA LEGAL</v>
          </cell>
          <cell r="J446" t="str">
            <v xml:space="preserve">PROGRAMA PARA LA GENERACION DE EMPLEO SOCIAL INCLUSIVO "TRABAJA PERU"
</v>
          </cell>
          <cell r="K446" t="str">
            <v>ALTAMIRANO MARTINEZ, JOHN HAIRO</v>
          </cell>
          <cell r="L446">
            <v>0</v>
          </cell>
          <cell r="M446">
            <v>0</v>
          </cell>
          <cell r="N446">
            <v>0</v>
          </cell>
          <cell r="O446">
            <v>0</v>
          </cell>
        </row>
        <row r="447">
          <cell r="D447" t="str">
            <v>INFORME N° 1017-TP/DE/UGPPME-CFPP</v>
          </cell>
          <cell r="E447" t="str">
            <v>087280-2017</v>
          </cell>
          <cell r="F447" t="str">
            <v>1017-2017-MTPE/24.1.2.1</v>
          </cell>
          <cell r="G447" t="str">
            <v>19/07/2017</v>
          </cell>
          <cell r="H447">
            <v>0</v>
          </cell>
          <cell r="I447" t="str">
            <v xml:space="preserve">CERTIFICACIÓN DE CRÉDITO PRESUPUESTARIO REFERIDA AL SERVICIO DE TERCERO PARA LA UNIDAD ZONAL HUARAZ DEL PROGRAMA TRABAJA PERU </v>
          </cell>
          <cell r="J447" t="str">
            <v xml:space="preserve">UNIDAD GERENCIAL DE ADMINISTRACIÓN
</v>
          </cell>
          <cell r="K447" t="str">
            <v>ALTAMIRANO MARTINEZ, JOHN HAIRO</v>
          </cell>
          <cell r="L447">
            <v>0</v>
          </cell>
          <cell r="M447">
            <v>0</v>
          </cell>
          <cell r="N447">
            <v>0</v>
          </cell>
          <cell r="O447">
            <v>0</v>
          </cell>
        </row>
        <row r="448">
          <cell r="D448" t="str">
            <v>INFORME N° 1018-TP/DE/UGPPME-CFPP</v>
          </cell>
          <cell r="E448" t="str">
            <v>086023-2017</v>
          </cell>
          <cell r="F448" t="str">
            <v>1018-2017-MTPE/24.1.2.1</v>
          </cell>
          <cell r="G448" t="str">
            <v>19/07/2017</v>
          </cell>
          <cell r="H448">
            <v>0</v>
          </cell>
          <cell r="I448" t="str">
            <v>CERTIFICACIÓN DE CRÉDITO PRESUPUESTARIO REFERIDA A LA CONTRATACIÓN DE VERIFICADORES DE ACTIVIDADES AII-02 PARA LA UNIDAD ZONAL TUMBES DEL PROGRAMA TRABAJA PERU</v>
          </cell>
          <cell r="J448" t="str">
            <v xml:space="preserve">UNIDAD GERENCIAL DE ADMINISTRACIÓN
</v>
          </cell>
          <cell r="K448" t="str">
            <v>ALTAMIRANO MARTINEZ, JOHN HAIRO</v>
          </cell>
          <cell r="L448">
            <v>0</v>
          </cell>
          <cell r="M448">
            <v>0</v>
          </cell>
          <cell r="N448">
            <v>0</v>
          </cell>
          <cell r="O448">
            <v>0</v>
          </cell>
        </row>
        <row r="449">
          <cell r="D449" t="str">
            <v>INFORME N° 1019-TP/DE/UGPPME-CFPP</v>
          </cell>
          <cell r="E449" t="str">
            <v>108704-2017</v>
          </cell>
          <cell r="F449" t="str">
            <v>1019-2017-MTPE/24.1.2.1</v>
          </cell>
          <cell r="G449" t="str">
            <v>19/07/2017</v>
          </cell>
          <cell r="H449">
            <v>0</v>
          </cell>
          <cell r="I449" t="str">
            <v>REQUERIMIENTO DE CONTRATACIÓN ADMINISTRACIÓN DE SERVICIOS-CAS DE UN (01) JEFE ZONAL PARA LA UNIDAD ZONAL DE HUARAZ</v>
          </cell>
          <cell r="J449" t="str">
            <v xml:space="preserve">PROGRAMA PARA LA GENERACION DE EMPLEO SOCIAL INCLUSIVO "TRABAJA PERU"
</v>
          </cell>
          <cell r="K449" t="str">
            <v>ALTAMIRANO MARTINEZ, JOHN HAIRO</v>
          </cell>
          <cell r="L449">
            <v>0</v>
          </cell>
          <cell r="M449">
            <v>0</v>
          </cell>
          <cell r="N449">
            <v>0</v>
          </cell>
          <cell r="O449">
            <v>0</v>
          </cell>
        </row>
        <row r="450">
          <cell r="D450" t="str">
            <v>INFORME N° 1020-TP/DE/UGPPME-CFPP</v>
          </cell>
          <cell r="E450" t="str">
            <v>111613-2017</v>
          </cell>
          <cell r="F450" t="str">
            <v>1020-2017-MTPE/24.1.2.1</v>
          </cell>
          <cell r="G450" t="str">
            <v>20/07/2017</v>
          </cell>
          <cell r="H450">
            <v>0</v>
          </cell>
          <cell r="I450" t="str">
            <v xml:space="preserve">CERTIFICACIÓN DE CREDITO  PRESUPUESTARIO REFERIDA  PARA VIÁTICOS DE LA OFICINA NACIONAL </v>
          </cell>
          <cell r="J450" t="str">
            <v xml:space="preserve">UNIDAD GERENCIAL DE ADMINISTRACIÓN
</v>
          </cell>
          <cell r="K450" t="str">
            <v>ALTAMIRANO MARTINEZ, JOHN HAIRO</v>
          </cell>
          <cell r="L450">
            <v>0</v>
          </cell>
          <cell r="M450">
            <v>0</v>
          </cell>
          <cell r="N450">
            <v>0</v>
          </cell>
          <cell r="O450">
            <v>0</v>
          </cell>
        </row>
        <row r="451">
          <cell r="D451" t="str">
            <v>INFORME N° 1021-TP/DE/UGPPME-CFPP</v>
          </cell>
          <cell r="E451" t="str">
            <v>108025-2017</v>
          </cell>
          <cell r="F451" t="str">
            <v>1021-2017-MTPE/24.1.2.1</v>
          </cell>
          <cell r="G451" t="str">
            <v>20/07/2017</v>
          </cell>
          <cell r="H451">
            <v>0</v>
          </cell>
          <cell r="I451" t="str">
            <v>CERTIFICACIÓN DE CRÉDITO PRESUPUESTARIO REFERIDA AL SERVICIO DE TERCERO PARA LA COORDINACIÓN FUNCIONAL DE LOGÍSTICA DEL PROGRAMA TRABAJA PERU</v>
          </cell>
          <cell r="J451" t="str">
            <v xml:space="preserve">UNIDAD GERENCIAL DE ADMINISTRACIÓN
</v>
          </cell>
          <cell r="K451">
            <v>0</v>
          </cell>
          <cell r="L451">
            <v>0</v>
          </cell>
          <cell r="M451">
            <v>0</v>
          </cell>
          <cell r="N451">
            <v>0</v>
          </cell>
          <cell r="O451">
            <v>0</v>
          </cell>
        </row>
        <row r="452">
          <cell r="D452" t="str">
            <v>INFORME N° 1022-TP/DE/UGPPME-CFPP</v>
          </cell>
          <cell r="E452" t="str">
            <v>100419-2017</v>
          </cell>
          <cell r="F452" t="str">
            <v>1022-2017-MTPE/24.1.2.1</v>
          </cell>
          <cell r="G452" t="str">
            <v>20/07/2017</v>
          </cell>
          <cell r="H452">
            <v>0</v>
          </cell>
          <cell r="I452" t="str">
            <v xml:space="preserve">REQUERIMIENTO DE CONTRATACIÓN ADMINISTRATIVA DE SERVICIOS-CAS DE UN (01) CHOFER DE LA UNIDAD ZONAL PIURA </v>
          </cell>
          <cell r="J452" t="str">
            <v xml:space="preserve">PROGRAMA PARA LA GENERACION DE EMPLEO SOCIAL INCLUSIVO "TRABAJA PERU"
</v>
          </cell>
          <cell r="K452" t="str">
            <v>ALTAMIRANO MARTINEZ, JOHN HAIRO</v>
          </cell>
          <cell r="L452">
            <v>0</v>
          </cell>
          <cell r="M452">
            <v>0</v>
          </cell>
          <cell r="N452">
            <v>0</v>
          </cell>
          <cell r="O452">
            <v>0</v>
          </cell>
        </row>
        <row r="453">
          <cell r="D453" t="str">
            <v>INFORME N° 1023-TP/DE/UGPPME-CFPP</v>
          </cell>
          <cell r="E453" t="str">
            <v>100764-2017</v>
          </cell>
          <cell r="F453" t="str">
            <v>1023-2017-MTPE/24.1.2.1</v>
          </cell>
          <cell r="G453" t="str">
            <v>20/07/2017</v>
          </cell>
          <cell r="H453">
            <v>0</v>
          </cell>
          <cell r="I453" t="str">
            <v xml:space="preserve">CERTIFICACIÓN DE CRÉDITO PRESUPUESTARIO REFERIDA A LA CONTRATACIÓN DEL SERVICIO DE LIMPIEZA REQUERIDO POR LA UNIDAD ZONAL ICA DEL PROGRAMA TRABAJA PERU </v>
          </cell>
          <cell r="J453" t="str">
            <v xml:space="preserve">UNIDAD GERENCIAL DE ADMINISTRACIÓN
</v>
          </cell>
          <cell r="K453" t="str">
            <v>ALTAMIRANO MARTINEZ, JOHN HAIRO</v>
          </cell>
          <cell r="L453">
            <v>0</v>
          </cell>
          <cell r="M453">
            <v>0</v>
          </cell>
          <cell r="N453">
            <v>0</v>
          </cell>
          <cell r="O453">
            <v>0</v>
          </cell>
        </row>
        <row r="454">
          <cell r="D454" t="str">
            <v>INFORME N° 1024-TP/DE/UGPPME-CFPP</v>
          </cell>
          <cell r="E454" t="str">
            <v>105298-2017</v>
          </cell>
          <cell r="F454" t="str">
            <v>1024-2017-MTPE/24.1.2.1</v>
          </cell>
          <cell r="G454" t="str">
            <v>20/07/2017</v>
          </cell>
          <cell r="H454">
            <v>0</v>
          </cell>
          <cell r="I454" t="str">
            <v>CERTIFICACIÓN DE CRÉDITO PRESUPUESTARIO REFERIDA A LA CONTRATACIÓN DE UN TERCERO PRA REGISTRO DE INFORMES DE ACTIVIDADES AII-02 PARA LA UNIDAD ZONAL TUMBES DEL PROGRAMA TRABAJA PERU</v>
          </cell>
          <cell r="J454" t="str">
            <v xml:space="preserve">UNIDAD GERENCIAL DE ADMINISTRACIÓN
</v>
          </cell>
          <cell r="K454" t="str">
            <v>ALTAMIRANO MARTINEZ, JOHN HAIRO</v>
          </cell>
          <cell r="L454">
            <v>0</v>
          </cell>
          <cell r="M454">
            <v>0</v>
          </cell>
          <cell r="N454">
            <v>0</v>
          </cell>
          <cell r="O454">
            <v>0</v>
          </cell>
        </row>
        <row r="455">
          <cell r="D455" t="str">
            <v>INFORME N° 1025-TP/DE/UGPPME-CFPP</v>
          </cell>
          <cell r="E455" t="str">
            <v>111818-2017</v>
          </cell>
          <cell r="F455" t="str">
            <v>1025-2017-MTPE/24.1.2.1</v>
          </cell>
          <cell r="G455" t="str">
            <v>20/07/2017</v>
          </cell>
          <cell r="H455">
            <v>0</v>
          </cell>
          <cell r="I455" t="str">
            <v xml:space="preserve">CERTIFICACIÓN DE CRÉDITO PRESUPUESTARIO REFERIDA A LA CONTRATACIÓN TEMPORAL DEL SERVICIO DE LIMPIEZA REQUERIDO POR LAS UNIDADES ZONALES TACNA Y AMAZONAS DEL PROGRAMA TRABAJA PERU </v>
          </cell>
          <cell r="J455" t="str">
            <v xml:space="preserve">UNIDAD GERENCIAL DE ADMINISTRACIÓN
</v>
          </cell>
          <cell r="K455" t="str">
            <v>ALTAMIRANO MARTINEZ, JOHN HAIRO</v>
          </cell>
          <cell r="L455">
            <v>0</v>
          </cell>
          <cell r="M455">
            <v>0</v>
          </cell>
          <cell r="N455">
            <v>0</v>
          </cell>
          <cell r="O455">
            <v>0</v>
          </cell>
        </row>
        <row r="456">
          <cell r="D456" t="str">
            <v>INFORME N° 1026-TP/DE/UGPPME-CFPP</v>
          </cell>
          <cell r="E456" t="str">
            <v>109917-2017</v>
          </cell>
          <cell r="F456" t="str">
            <v>1026-2017-MTPE/24.1.2.1</v>
          </cell>
          <cell r="G456" t="str">
            <v>20/07/2017</v>
          </cell>
          <cell r="H456">
            <v>0</v>
          </cell>
          <cell r="I456" t="str">
            <v xml:space="preserve">CERTIFICACIÓN DE CRÉDITO PRESUPUESTARIO REFERIDA AL SERVICIO DE TERCERO PARA LA UNIDAD GERENCIAL DE ADMINISTRACIÓN DEL PROGRAMA TRABAJA PERU </v>
          </cell>
          <cell r="J456" t="str">
            <v xml:space="preserve">UNIDAD GERENCIAL DE ADMINISTRACIÓN
</v>
          </cell>
          <cell r="K456" t="str">
            <v>ALTAMIRANO MARTINEZ, JOHN HAIRO</v>
          </cell>
          <cell r="L456">
            <v>0</v>
          </cell>
          <cell r="M456">
            <v>0</v>
          </cell>
          <cell r="N456">
            <v>0</v>
          </cell>
          <cell r="O456">
            <v>0</v>
          </cell>
        </row>
        <row r="457">
          <cell r="D457" t="str">
            <v>INFORME N° 1027-TP/DE/UGPPME-CFPP</v>
          </cell>
          <cell r="E457" t="str">
            <v>111390-2017</v>
          </cell>
          <cell r="F457" t="str">
            <v>1027-2017-MTPE/24.1.2.1</v>
          </cell>
          <cell r="G457" t="str">
            <v>21/07/2017</v>
          </cell>
          <cell r="H457">
            <v>0</v>
          </cell>
          <cell r="I457" t="str">
            <v xml:space="preserve">CERTIFICACIÓN DE CRÉDITO PRESUPUESTARIO REFERIDO PARA ASIGNACIÓN DE VIÁTICOS EN LA OFICINA NACIONAL </v>
          </cell>
          <cell r="J457" t="str">
            <v xml:space="preserve">UNIDAD GERENCIAL DE ADMINISTRACIÓN
</v>
          </cell>
          <cell r="K457" t="str">
            <v>ALTAMIRANO MARTINEZ, JOHN HAIRO</v>
          </cell>
          <cell r="L457">
            <v>0</v>
          </cell>
          <cell r="M457">
            <v>0</v>
          </cell>
          <cell r="N457">
            <v>0</v>
          </cell>
          <cell r="O457">
            <v>0</v>
          </cell>
        </row>
        <row r="458">
          <cell r="D458" t="str">
            <v>INFORME N° 1028-TP/DE/UGPPME-CFPP</v>
          </cell>
          <cell r="E458" t="str">
            <v>112430-2017</v>
          </cell>
          <cell r="F458" t="str">
            <v>1028-2017-MTPE/24.1.2.1</v>
          </cell>
          <cell r="G458" t="str">
            <v>21/07/2017</v>
          </cell>
          <cell r="H458">
            <v>0</v>
          </cell>
          <cell r="I458" t="str">
            <v xml:space="preserve">CERTIFICACIÓN DE CRÉDITO PRESUPUESTARIO REFERIDA  PARA VIÁTICOS DE LA OFICINA NACIONAL </v>
          </cell>
          <cell r="J458" t="str">
            <v xml:space="preserve">UNIDAD GERENCIAL DE ADMINISTRACIÓN
</v>
          </cell>
          <cell r="K458" t="str">
            <v>ALTAMIRANO MARTINEZ, JOHN HAIRO</v>
          </cell>
          <cell r="L458">
            <v>0</v>
          </cell>
          <cell r="M458">
            <v>0</v>
          </cell>
          <cell r="N458">
            <v>0</v>
          </cell>
          <cell r="O458">
            <v>0</v>
          </cell>
        </row>
        <row r="459">
          <cell r="D459" t="str">
            <v>INFORME N° 1029-TP/DE/UGPPME-CFPP</v>
          </cell>
          <cell r="E459" t="str">
            <v>106007-2017</v>
          </cell>
          <cell r="F459" t="str">
            <v>1029-2017-MTPE/24.1.2.1</v>
          </cell>
          <cell r="G459" t="str">
            <v>21/07/2017</v>
          </cell>
          <cell r="H459">
            <v>0</v>
          </cell>
          <cell r="I459" t="str">
            <v xml:space="preserve">CERTIFICACIÓN DE CRÉDITO PRESUPUESTARIO REFERIDA AL SERVICIO DE TERCERO PARA LA COORDINACIÓN FUNCIONAL DE LOGÍSTICA DEL PROGRAMA TRABAJA PERU 
</v>
          </cell>
          <cell r="J459" t="str">
            <v xml:space="preserve">UNIDAD GERENCIAL DE ADMINISTRACIÓN
</v>
          </cell>
          <cell r="K459" t="str">
            <v>ALTAMIRANO MARTINEZ, JOHN HAIRO</v>
          </cell>
          <cell r="L459">
            <v>0</v>
          </cell>
          <cell r="M459">
            <v>0</v>
          </cell>
          <cell r="N459">
            <v>0</v>
          </cell>
          <cell r="O459">
            <v>0</v>
          </cell>
        </row>
        <row r="460">
          <cell r="D460" t="str">
            <v>INFORME N° 1030-TP/DE/UGPPME-CFPP</v>
          </cell>
          <cell r="E460" t="str">
            <v>064853-2017</v>
          </cell>
          <cell r="F460" t="str">
            <v>1030-2017-MTPE/24.1.2.1</v>
          </cell>
          <cell r="G460" t="str">
            <v>21/07/2017</v>
          </cell>
          <cell r="H460">
            <v>0</v>
          </cell>
          <cell r="I460" t="str">
            <v>CERTIFICACIÓN DE CRÉDITO PRESUPUESTARIO 2017 Y PREVISIÓN 2018 REFERIDA AL SERVICIO DE INTERNET PARA LA COORDINACIÓN EJECUTIVA DEL PROGRAMA PERU RESPONSABLE</v>
          </cell>
          <cell r="J460" t="str">
            <v xml:space="preserve">UNIDAD GERENCIAL DE ADMINISTRACIÓN
PERU RESPONSABLE - UNIDAD GERENCIAL DE ADMINISTRACION
</v>
          </cell>
          <cell r="K460" t="str">
            <v>ALTAMIRANO MARTINEZ, JOHN HAIRO</v>
          </cell>
          <cell r="L460">
            <v>0</v>
          </cell>
          <cell r="M460">
            <v>0</v>
          </cell>
          <cell r="N460">
            <v>0</v>
          </cell>
          <cell r="O460">
            <v>0</v>
          </cell>
        </row>
        <row r="461">
          <cell r="D461" t="str">
            <v>INFORME N° 1031-TP/DE/UGPPME-CFPP</v>
          </cell>
          <cell r="E461" t="str">
            <v>112770-2017</v>
          </cell>
          <cell r="F461" t="str">
            <v>1031-2017-MTPE/24.1.2.1</v>
          </cell>
          <cell r="G461" t="str">
            <v>21/07/2017</v>
          </cell>
          <cell r="H461">
            <v>0</v>
          </cell>
          <cell r="I461" t="str">
            <v xml:space="preserve">CERTIFICACIÓN DE CRÉDITO  PRESUPUESTAL REFERIDA  PARA VIÁTICOS DE LA OFICINA NACIONAL </v>
          </cell>
          <cell r="J461" t="str">
            <v xml:space="preserve">UNIDAD GERENCIAL DE ADMINISTRACIÓN
</v>
          </cell>
          <cell r="K461" t="str">
            <v>ALTAMIRANO MARTINEZ, JOHN HAIRO</v>
          </cell>
          <cell r="L461">
            <v>0</v>
          </cell>
          <cell r="M461">
            <v>0</v>
          </cell>
          <cell r="N461">
            <v>0</v>
          </cell>
          <cell r="O461">
            <v>0</v>
          </cell>
        </row>
        <row r="462">
          <cell r="D462" t="str">
            <v>INFORME N° 1032-TP/DE/UGPPME-CFPP</v>
          </cell>
          <cell r="E462" t="str">
            <v>111668-2017</v>
          </cell>
          <cell r="F462" t="str">
            <v>1032-2017-MTPE/24.1.2.1</v>
          </cell>
          <cell r="G462" t="str">
            <v>21/07/2017</v>
          </cell>
          <cell r="H462">
            <v>0</v>
          </cell>
          <cell r="I462" t="str">
            <v xml:space="preserve">CERTIFICACIÓN DE CRÉDITO PRESUPUESTARIO REFERIDA PARA VIÁTICOS DE LA OFICINA NACIONAL </v>
          </cell>
          <cell r="J462" t="str">
            <v xml:space="preserve">UNIDAD GERENCIAL DE ADMINISTRACIÓN
</v>
          </cell>
          <cell r="K462" t="str">
            <v>ALTAMIRANO MARTINEZ, JOHN HAIRO</v>
          </cell>
          <cell r="L462">
            <v>0</v>
          </cell>
          <cell r="M462">
            <v>0</v>
          </cell>
          <cell r="N462">
            <v>0</v>
          </cell>
          <cell r="O462">
            <v>0</v>
          </cell>
        </row>
        <row r="463">
          <cell r="D463" t="str">
            <v>INFORME N° 1033-TP/DE/UGPPME-CFPP</v>
          </cell>
          <cell r="E463" t="str">
            <v>112332-2017</v>
          </cell>
          <cell r="F463" t="str">
            <v>1033-2017-MTPE/24.1.2.1</v>
          </cell>
          <cell r="G463" t="str">
            <v>21/07/2017</v>
          </cell>
          <cell r="H463">
            <v>0</v>
          </cell>
          <cell r="I463" t="str">
            <v xml:space="preserve">CERTIFICACIÓN DE CREDITO PRESUPUESTARIO REFERIDA  PARA VIÁTICOS DE LA OFICINA NACIONAL </v>
          </cell>
          <cell r="J463" t="str">
            <v xml:space="preserve">UNIDAD GERENCIAL DE ADMINISTRACIÓN
</v>
          </cell>
          <cell r="K463" t="str">
            <v>ALTAMIRANO MARTINEZ, JOHN HAIRO</v>
          </cell>
          <cell r="L463">
            <v>0</v>
          </cell>
          <cell r="M463">
            <v>0</v>
          </cell>
          <cell r="N463">
            <v>0</v>
          </cell>
          <cell r="O463">
            <v>0</v>
          </cell>
        </row>
        <row r="464">
          <cell r="D464" t="str">
            <v>INFORME N° 1034-TP/DE/UGPPME-CFPP</v>
          </cell>
          <cell r="E464" t="str">
            <v>112646-2017</v>
          </cell>
          <cell r="F464" t="str">
            <v>1034-2017-MTPE/24.1.2.1</v>
          </cell>
          <cell r="G464" t="str">
            <v>21/07/2017</v>
          </cell>
          <cell r="H464">
            <v>0</v>
          </cell>
          <cell r="I464" t="str">
            <v xml:space="preserve">CERTIFICACIÓN DE CRÉDITO PRESUPUESTARIO REFERIDA AL SERVICIO DE TERCERO PARA LA UNIDAD ZONAL HUARAZ DEL PROGRAMA TRABAJA PERU </v>
          </cell>
          <cell r="J464" t="str">
            <v xml:space="preserve">UNIDAD GERENCIAL DE ADMINISTRACIÓN
</v>
          </cell>
          <cell r="K464" t="str">
            <v>ALTAMIRANO MARTINEZ, JOHN HAIRO</v>
          </cell>
          <cell r="L464">
            <v>0</v>
          </cell>
          <cell r="M464">
            <v>0</v>
          </cell>
          <cell r="N464">
            <v>0</v>
          </cell>
          <cell r="O464">
            <v>0</v>
          </cell>
        </row>
        <row r="465">
          <cell r="D465" t="str">
            <v>INFORME N° 1035-TP/DE/UGPPME-CFPP</v>
          </cell>
          <cell r="E465" t="str">
            <v>078274-2017</v>
          </cell>
          <cell r="F465" t="str">
            <v>1035-2017-MTPE/24.1.2.1</v>
          </cell>
          <cell r="G465" t="str">
            <v>21/07/2017</v>
          </cell>
          <cell r="H465">
            <v>0</v>
          </cell>
          <cell r="I465" t="str">
            <v>CERTIFICACIÓN DE CRÉDITO PRESUPUESTARIO REFERIDA REFERIDA A LA CONTRATACIÓN DE VERIFICADORES DE ACTIVIDADES AII-02 PARA LA UNIDAD ZONAL PIURA DEL PROGRAMA TRABAJA PERU</v>
          </cell>
          <cell r="J465" t="str">
            <v xml:space="preserve">UNIDAD GERENCIAL DE ADMINISTRACIÓN
</v>
          </cell>
          <cell r="K465" t="str">
            <v>ALTAMIRANO MARTINEZ, JOHN HAIRO</v>
          </cell>
          <cell r="L465">
            <v>0</v>
          </cell>
          <cell r="M465">
            <v>0</v>
          </cell>
          <cell r="N465">
            <v>0</v>
          </cell>
          <cell r="O465">
            <v>0</v>
          </cell>
        </row>
        <row r="466">
          <cell r="D466" t="str">
            <v>INFORME N° 1036-TP/DE/UGPPME-CFPP</v>
          </cell>
          <cell r="E466" t="str">
            <v>113511-2017</v>
          </cell>
          <cell r="F466" t="str">
            <v>1036-2017-MTPE/24.1.2.1</v>
          </cell>
          <cell r="G466" t="str">
            <v>21/07/2017</v>
          </cell>
          <cell r="H466">
            <v>0</v>
          </cell>
          <cell r="I466" t="str">
            <v>CERTIFICACIÓN DE CRÉDITO PRESUPUESTARIO REFERIDA A LA COMPRA DE PASAJES AÉREOS A TRAVÉS DE CATALOGO DE ACUERDO MARCO PARA EL PERSONAL DEL PROGRAMA TRABAJA PERU EN EL MARCO DE LAS ACTIVIDADES DE INTERVENCIÓN INMEDIATA AII-02 PROGRAMADO EN EL PAC N° 23</v>
          </cell>
          <cell r="J466" t="str">
            <v xml:space="preserve">UNIDAD GERENCIAL DE ADMINISTRACIÓN
</v>
          </cell>
          <cell r="K466" t="str">
            <v>ALTAMIRANO MARTINEZ, JOHN HAIRO</v>
          </cell>
          <cell r="L466">
            <v>0</v>
          </cell>
          <cell r="M466">
            <v>0</v>
          </cell>
          <cell r="N466">
            <v>0</v>
          </cell>
          <cell r="O466">
            <v>0</v>
          </cell>
        </row>
        <row r="467">
          <cell r="D467" t="str">
            <v>INFORME N° 1037-TP/DE/UGPPME-CFPP</v>
          </cell>
          <cell r="E467" t="str">
            <v>104880-2017</v>
          </cell>
          <cell r="F467" t="str">
            <v>1037-2017-MTPE/24.1.2.1</v>
          </cell>
          <cell r="G467" t="str">
            <v>24/07/2017</v>
          </cell>
          <cell r="H467">
            <v>0</v>
          </cell>
          <cell r="I467" t="str">
            <v>REQUERIMIENTO DE INFORMACIÓN</v>
          </cell>
          <cell r="J467" t="str">
            <v xml:space="preserve">UNIDAD GERENCIAL DE ASESORÍA LEGAL
</v>
          </cell>
          <cell r="K467" t="str">
            <v>ALTAMIRANO MARTINEZ, JOHN HAIRO</v>
          </cell>
          <cell r="L467">
            <v>0</v>
          </cell>
          <cell r="M467">
            <v>0</v>
          </cell>
          <cell r="N467">
            <v>0</v>
          </cell>
          <cell r="O467">
            <v>0</v>
          </cell>
        </row>
        <row r="468">
          <cell r="D468" t="str">
            <v>INFORME N° 1038-TP/DE/UGPPME-CFPP</v>
          </cell>
          <cell r="E468" t="str">
            <v>113857-2017</v>
          </cell>
          <cell r="F468" t="str">
            <v>1038-2017-MTPE/24.1.2.1</v>
          </cell>
          <cell r="G468" t="str">
            <v>24/07/2017</v>
          </cell>
          <cell r="H468">
            <v>0</v>
          </cell>
          <cell r="I468" t="str">
            <v>SOLICITUD DE INFORME COMPLEMENTARIO DEMANDA ADICIONAL DE RECURSOS PARA EL PRESUPUESTO DEL EJERCICIO 2017 DE LA UE: 05 PROGRAMA PARA LA GENERACIÓN DE EMPLEO SOCIAL INCLUSIVO ¿TRABAJA PERÚ¿</v>
          </cell>
          <cell r="J468" t="str">
            <v xml:space="preserve">PROGRAMA PARA LA GENERACION DE EMPLEO SOCIAL INCLUSIVO "TRABAJA PERU"
</v>
          </cell>
          <cell r="K468" t="str">
            <v>ALTAMIRANO MARTINEZ, JOHN HAIRO</v>
          </cell>
          <cell r="L468">
            <v>0</v>
          </cell>
          <cell r="M468">
            <v>0</v>
          </cell>
          <cell r="N468">
            <v>0</v>
          </cell>
          <cell r="O468">
            <v>0</v>
          </cell>
        </row>
        <row r="469">
          <cell r="D469" t="str">
            <v>INFORME N° 1039-TP/DE/UGPPME-CFPP</v>
          </cell>
          <cell r="E469" t="str">
            <v>094551-2017</v>
          </cell>
          <cell r="F469" t="str">
            <v>1039-2017-MTPE/24.1.2.1</v>
          </cell>
          <cell r="G469" t="str">
            <v>24/07/2017</v>
          </cell>
          <cell r="H469">
            <v>0</v>
          </cell>
          <cell r="I469" t="str">
            <v>CERTIFICACIÓN DE CRÉDITO PRESUPUESTARIO REFERIDA A LA CONTRATACIÓN DE SERVICIO DE TERCERO PARA LA UNIDAD GERENCIAL DE PROMOCIÓN DE LA RSE DEL PROGRAMA PERU RESPONSABLE</v>
          </cell>
          <cell r="J469" t="str">
            <v xml:space="preserve">UNIDAD GERENCIAL DE ADMINISTRACIÓN
</v>
          </cell>
          <cell r="K469" t="str">
            <v>ALTAMIRANO MARTINEZ, JOHN HAIRO</v>
          </cell>
          <cell r="L469">
            <v>0</v>
          </cell>
          <cell r="M469">
            <v>0</v>
          </cell>
          <cell r="N469">
            <v>0</v>
          </cell>
          <cell r="O469">
            <v>0</v>
          </cell>
        </row>
        <row r="470">
          <cell r="D470" t="str">
            <v>INFORME N° 1040-TP/DE/UGPPME-CFPP</v>
          </cell>
          <cell r="E470" t="str">
            <v>114028-2017</v>
          </cell>
          <cell r="F470" t="str">
            <v>1040-2017-MTPE/24.1.2.1</v>
          </cell>
          <cell r="G470" t="str">
            <v>24/07/2017</v>
          </cell>
          <cell r="H470">
            <v>0</v>
          </cell>
          <cell r="I470" t="str">
            <v>CERTIFICACIÓN DE CRÉDITO PRESUPUESTARIO PARA NOVENTA (90) PROYECTOS DE ACCIÓN DE CONTINGENCIA ESPECIAL ¿ NORMA EXPRESA (COENE) AC-87.</v>
          </cell>
          <cell r="J470" t="str">
            <v xml:space="preserve">UNIDAD GERENCIAL DE PROYECTOS
</v>
          </cell>
          <cell r="K470">
            <v>0</v>
          </cell>
          <cell r="L470">
            <v>0</v>
          </cell>
          <cell r="M470">
            <v>0</v>
          </cell>
          <cell r="N470">
            <v>0</v>
          </cell>
          <cell r="O470">
            <v>0</v>
          </cell>
        </row>
        <row r="471">
          <cell r="D471" t="str">
            <v>INFORME N° 1041-TP/DE/UGPPME-CFPP</v>
          </cell>
          <cell r="E471" t="str">
            <v>114012-2017</v>
          </cell>
          <cell r="F471" t="str">
            <v>1041-2017-MTPE/24.1.2.1</v>
          </cell>
          <cell r="G471" t="str">
            <v>24/07/2017</v>
          </cell>
          <cell r="H471">
            <v>0</v>
          </cell>
          <cell r="I471" t="str">
            <v xml:space="preserve">CERTIFICACIÓN DE CREDITO PRESUPUESTAL PARA VIÁTICOS DE LA OFICINA NACIONAL </v>
          </cell>
          <cell r="J471" t="str">
            <v xml:space="preserve">UNIDAD GERENCIAL DE ADMINISTRACIÓN
</v>
          </cell>
          <cell r="K471" t="str">
            <v>ALTAMIRANO MARTINEZ, JOHN HAIRO</v>
          </cell>
          <cell r="L471">
            <v>0</v>
          </cell>
          <cell r="M471">
            <v>0</v>
          </cell>
          <cell r="N471">
            <v>0</v>
          </cell>
          <cell r="O471">
            <v>0</v>
          </cell>
        </row>
        <row r="472">
          <cell r="D472" t="str">
            <v>INFORME N° 1042-TP/DE/UGPPME-CFPP</v>
          </cell>
          <cell r="E472" t="str">
            <v>108916-2017</v>
          </cell>
          <cell r="F472" t="str">
            <v>1042-2017-MTPE/24.1.2.1</v>
          </cell>
          <cell r="G472" t="str">
            <v>24/07/2017</v>
          </cell>
          <cell r="H472">
            <v>0</v>
          </cell>
          <cell r="I472" t="str">
            <v>REBAJA DE CERTIFICACIÓN DE CRÉDITO PRESUPUESTARIO N° 0677-2017</v>
          </cell>
          <cell r="J472" t="str">
            <v xml:space="preserve">UNIDAD GERENCIAL DE ADMINISTRACIÓN
</v>
          </cell>
          <cell r="K472" t="str">
            <v>ALTAMIRANO MARTINEZ, JOHN HAIRO</v>
          </cell>
          <cell r="L472">
            <v>0</v>
          </cell>
          <cell r="M472">
            <v>0</v>
          </cell>
          <cell r="N472">
            <v>0</v>
          </cell>
          <cell r="O472">
            <v>0</v>
          </cell>
        </row>
        <row r="473">
          <cell r="D473" t="str">
            <v>INFORME N° 1043-TP/DE/UGPPME-CFPP</v>
          </cell>
          <cell r="E473" t="str">
            <v>061336-2017</v>
          </cell>
          <cell r="F473" t="str">
            <v>1043-2017-MTPE/24.1.2.1</v>
          </cell>
          <cell r="G473" t="str">
            <v>24/07/2017</v>
          </cell>
          <cell r="H473">
            <v>0</v>
          </cell>
          <cell r="I473" t="str">
            <v xml:space="preserve">AMPLIACIÓN DE CERTIFICACIÓN DE CRÉDITO PRESUPUESTARIO </v>
          </cell>
          <cell r="J473" t="str">
            <v xml:space="preserve">UNIDAD GERENCIAL DE ADMINISTRACIÓN
</v>
          </cell>
          <cell r="K473" t="str">
            <v>ALTAMIRANO MARTINEZ, JOHN HAIRO</v>
          </cell>
          <cell r="L473">
            <v>0</v>
          </cell>
          <cell r="M473">
            <v>0</v>
          </cell>
          <cell r="N473">
            <v>0</v>
          </cell>
          <cell r="O473">
            <v>0</v>
          </cell>
        </row>
        <row r="474">
          <cell r="D474" t="str">
            <v>INFORME N° 1044-TP/DE/UGPPME-CFPP</v>
          </cell>
          <cell r="E474" t="str">
            <v>106987-2017</v>
          </cell>
          <cell r="F474" t="str">
            <v>1044-2017-MTPE/24.1.2.1</v>
          </cell>
          <cell r="G474" t="str">
            <v>24/07/2017</v>
          </cell>
          <cell r="H474">
            <v>0</v>
          </cell>
          <cell r="I474" t="str">
            <v xml:space="preserve">CERTIFICACIÓN DE CRÉDITO PRESUPUESTARIO REFERIDA AL SERVICIO DE TERCERO PARA LA COORDINACIÓN FUNCIONAL DE SISTEMA DEL PROGRAMA TRABAJA PERU </v>
          </cell>
          <cell r="J474" t="str">
            <v xml:space="preserve">UNIDAD GERENCIAL DE ADMINISTRACIÓN
</v>
          </cell>
          <cell r="K474" t="str">
            <v>ALTAMIRANO MARTINEZ, JOHN HAIRO</v>
          </cell>
          <cell r="L474">
            <v>0</v>
          </cell>
          <cell r="M474">
            <v>0</v>
          </cell>
          <cell r="N474">
            <v>0</v>
          </cell>
          <cell r="O474">
            <v>0</v>
          </cell>
        </row>
        <row r="475">
          <cell r="D475" t="str">
            <v>INFORME N° 1045-TP/DE/UGPPME-CFPP</v>
          </cell>
          <cell r="E475" t="str">
            <v>114746-2017</v>
          </cell>
          <cell r="F475" t="str">
            <v>1045-2017-MTPE/24.1.2.1</v>
          </cell>
          <cell r="G475" t="str">
            <v>24/07/2017</v>
          </cell>
          <cell r="H475">
            <v>0</v>
          </cell>
          <cell r="I475" t="str">
            <v>CERTIFICACIÓN DE CRÉDITO PRESUPUESTARIO REFERIDO AL SERVICIO DE TASACIÓN COMERCIAL DE DOS (02) VEHÍCULOS DEL PROGRAMA MARCA FOTON, PLACA PIO-539, ASIGNADA A LA UZ LORETO Y DE PLACA PIO 306, ASIGNADA A LA UZ UCAYALI DE AÑO DE FABRICACIÓN 2003</v>
          </cell>
          <cell r="J475" t="str">
            <v xml:space="preserve">UNIDAD GERENCIAL DE ADMINISTRACIÓN
</v>
          </cell>
          <cell r="K475" t="str">
            <v>ALTAMIRANO MARTINEZ, JOHN HAIRO</v>
          </cell>
          <cell r="L475">
            <v>0</v>
          </cell>
          <cell r="M475">
            <v>0</v>
          </cell>
          <cell r="N475">
            <v>0</v>
          </cell>
          <cell r="O475">
            <v>0</v>
          </cell>
        </row>
        <row r="476">
          <cell r="D476" t="str">
            <v>INFORME N° 1046-TP/DE/UGPPME-CFPP</v>
          </cell>
          <cell r="E476" t="str">
            <v>114282-2017</v>
          </cell>
          <cell r="F476" t="str">
            <v>1046-2017-MTPE/24.1.2.1</v>
          </cell>
          <cell r="G476" t="str">
            <v>25/07/2017</v>
          </cell>
          <cell r="H476">
            <v>0</v>
          </cell>
          <cell r="I476" t="str">
            <v xml:space="preserve">CERTIFICACION PRESUPUESTAL PARA VIATICOS DE LA OFICINA NACIONAL </v>
          </cell>
          <cell r="J476" t="str">
            <v xml:space="preserve">UNIDAD GERENCIAL DE ADMINISTRACIÓN
</v>
          </cell>
          <cell r="K476">
            <v>0</v>
          </cell>
          <cell r="L476">
            <v>0</v>
          </cell>
          <cell r="M476">
            <v>0</v>
          </cell>
          <cell r="N476">
            <v>0</v>
          </cell>
          <cell r="O476">
            <v>0</v>
          </cell>
        </row>
        <row r="477">
          <cell r="D477" t="str">
            <v>INFORME N° 1047-TP/DE/UGPPME-CFPP</v>
          </cell>
          <cell r="E477" t="str">
            <v>108597-2017</v>
          </cell>
          <cell r="F477" t="str">
            <v>1047-2017-MTPE/24.1.2.1</v>
          </cell>
          <cell r="G477" t="str">
            <v>25/07/2017</v>
          </cell>
          <cell r="H477">
            <v>0</v>
          </cell>
          <cell r="I477" t="str">
            <v>EVALUACIÓN PRESUPUESTARIA INSTITUCIONAL SEMESTRAL 2017</v>
          </cell>
          <cell r="J477" t="str">
            <v xml:space="preserve">PROGRAMA PARA LA GENERACION DE EMPLEO SOCIAL INCLUSIVO "TRABAJA PERU"
</v>
          </cell>
          <cell r="K477">
            <v>0</v>
          </cell>
          <cell r="L477">
            <v>0</v>
          </cell>
          <cell r="M477">
            <v>0</v>
          </cell>
          <cell r="N477">
            <v>0</v>
          </cell>
          <cell r="O477">
            <v>0</v>
          </cell>
        </row>
        <row r="478">
          <cell r="D478" t="str">
            <v>INFORME N° 1048-TP/DE/UGPPME-CFPP</v>
          </cell>
          <cell r="E478" t="str">
            <v>111822-2017</v>
          </cell>
          <cell r="F478" t="str">
            <v>1048-2017-MTPE/24.1.2.1</v>
          </cell>
          <cell r="G478" t="str">
            <v>25/07/2017</v>
          </cell>
          <cell r="H478">
            <v>0</v>
          </cell>
          <cell r="I478" t="str">
            <v xml:space="preserve">ANULACIÓN Y REBAJA DE CERTIFICACIÓN DE CRÉDITO PRESUPUESTARIO
</v>
          </cell>
          <cell r="J478" t="str">
            <v xml:space="preserve">UNIDAD GERENCIAL DE ADMINISTRACIÓN
</v>
          </cell>
          <cell r="K478" t="str">
            <v>ALTAMIRANO MARTINEZ, JOHN HAIRO</v>
          </cell>
          <cell r="L478">
            <v>0</v>
          </cell>
          <cell r="M478">
            <v>0</v>
          </cell>
          <cell r="N478">
            <v>0</v>
          </cell>
          <cell r="O478">
            <v>0</v>
          </cell>
        </row>
        <row r="479">
          <cell r="D479" t="str">
            <v>INFORME N° 1049-TP/DE/UGPPME-CFPP</v>
          </cell>
          <cell r="E479" t="str">
            <v>116224-2017</v>
          </cell>
          <cell r="F479" t="str">
            <v>1049-2017-MTPE/24.1.2.1</v>
          </cell>
          <cell r="G479" t="str">
            <v>25/07/2017</v>
          </cell>
          <cell r="H479">
            <v>0</v>
          </cell>
          <cell r="I479" t="str">
            <v>SOBRE CERTIFICACIONES DE CRÉDITOS PRESUPUESTARIOS APROBADOS, PENDIENTES DE EJECUTAR O SOLICITAR REBAJA DE CORRESPONDER</v>
          </cell>
          <cell r="J479" t="str">
            <v xml:space="preserve">UNIDAD GERENCIAL DE ADMINISTRACIÓN
</v>
          </cell>
          <cell r="K479">
            <v>0</v>
          </cell>
          <cell r="L479">
            <v>0</v>
          </cell>
          <cell r="M479">
            <v>0</v>
          </cell>
          <cell r="N479">
            <v>0</v>
          </cell>
          <cell r="O479">
            <v>0</v>
          </cell>
        </row>
        <row r="480">
          <cell r="D480" t="str">
            <v>INFORME N° 1050-TP/DE/UGPPME-CFPP</v>
          </cell>
          <cell r="E480" t="str">
            <v>112293-2017</v>
          </cell>
          <cell r="F480" t="str">
            <v>1050-2017-MTPE/24.1.2.1</v>
          </cell>
          <cell r="G480" t="str">
            <v>25/07/2017</v>
          </cell>
          <cell r="H480">
            <v>0</v>
          </cell>
          <cell r="I480" t="str">
            <v>CERTIFICACIÓN DE CRÉDITO PRESUPUESTARIO REFERIDA PARA ASIGNACIÓN DE VIÁTICOS DE LA OFICINA NACIONAL</v>
          </cell>
          <cell r="J480" t="str">
            <v xml:space="preserve">UNIDAD GERENCIAL DE ADMINISTRACIÓN
</v>
          </cell>
          <cell r="K480" t="str">
            <v>ALTAMIRANO MARTINEZ, JOHN HAIRO</v>
          </cell>
          <cell r="L480">
            <v>0</v>
          </cell>
          <cell r="M480">
            <v>0</v>
          </cell>
          <cell r="N480">
            <v>0</v>
          </cell>
          <cell r="O480">
            <v>0</v>
          </cell>
        </row>
        <row r="481">
          <cell r="D481" t="str">
            <v>INFORME N° 1051-TP/DE/UGPPME-CFPP</v>
          </cell>
          <cell r="E481" t="str">
            <v>114373-2017</v>
          </cell>
          <cell r="F481" t="str">
            <v>1051-2017-MTPE/24.1.2.1</v>
          </cell>
          <cell r="G481" t="str">
            <v>25/07/2017</v>
          </cell>
          <cell r="H481">
            <v>0</v>
          </cell>
          <cell r="I481" t="str">
            <v>CERTIFICACIÓN DE CRÉDITO PRESUPUESTARIO REFERIDO A LA CONTRATACIÓN DEL SERVICIO DE TERCEROS PARA LA UNIDAD ZONAL PIURA</v>
          </cell>
          <cell r="J481" t="str">
            <v xml:space="preserve">UNIDAD GERENCIAL DE ADMINISTRACIÓN
</v>
          </cell>
          <cell r="K481" t="str">
            <v>ALTAMIRANO MARTINEZ, JOHN HAIRO</v>
          </cell>
          <cell r="L481">
            <v>0</v>
          </cell>
          <cell r="M481">
            <v>0</v>
          </cell>
          <cell r="N481">
            <v>0</v>
          </cell>
          <cell r="O481">
            <v>0</v>
          </cell>
        </row>
        <row r="482">
          <cell r="D482" t="str">
            <v>INFORME N° 1052-TP/DE/UGPPME-CFPP</v>
          </cell>
          <cell r="E482" t="str">
            <v>111720-2017</v>
          </cell>
          <cell r="F482" t="str">
            <v>1052-2017-MTPE/24.1.2.1</v>
          </cell>
          <cell r="G482" t="str">
            <v>25/07/2017</v>
          </cell>
          <cell r="H482">
            <v>0</v>
          </cell>
          <cell r="I482" t="str">
            <v>AMPLIACIÓN DE LA CERTIFICACIÓN DE CRÉDITO PRESUPUESTARIO PARA LA EJECUCIÓN ANUAL DE GASTOS CON FONDO DE CAJA CHICA DEL PROGRAMA PERU RESPONSABLE</v>
          </cell>
          <cell r="J482" t="str">
            <v xml:space="preserve">UNIDAD GERENCIAL DE ADMINISTRACIÓN
</v>
          </cell>
          <cell r="K482" t="str">
            <v>ALTAMIRANO MARTINEZ, JOHN HAIRO</v>
          </cell>
          <cell r="L482">
            <v>0</v>
          </cell>
          <cell r="M482">
            <v>0</v>
          </cell>
          <cell r="N482">
            <v>0</v>
          </cell>
          <cell r="O482">
            <v>0</v>
          </cell>
        </row>
        <row r="483">
          <cell r="D483" t="str">
            <v>INFORME N° 1053-TP/DE/UGPPME-CFPP</v>
          </cell>
          <cell r="E483" t="str">
            <v>111159-2017</v>
          </cell>
          <cell r="F483" t="str">
            <v>1053-2017-MTPE/24.1.2.1</v>
          </cell>
          <cell r="G483" t="str">
            <v>25/07/2017</v>
          </cell>
          <cell r="H483">
            <v>0</v>
          </cell>
          <cell r="I483" t="str">
            <v>REQUERIMIENTO DE CONTRATACIÓN ADMINISTRATIVA DE SERVICIOS CAS DE UN (01) RESPONSABLE DE PROMOCIÓN PARA LA UNIDAD ZONAL DE PUNO</v>
          </cell>
          <cell r="J483" t="str">
            <v xml:space="preserve">PROGRAMA PARA LA GENERACION DE EMPLEO SOCIAL INCLUSIVO "TRABAJA PERU"
</v>
          </cell>
          <cell r="K483" t="str">
            <v>ALTAMIRANO MARTINEZ, JOHN HAIRO</v>
          </cell>
          <cell r="L483">
            <v>0</v>
          </cell>
          <cell r="M483">
            <v>0</v>
          </cell>
          <cell r="N483">
            <v>0</v>
          </cell>
          <cell r="O483">
            <v>0</v>
          </cell>
        </row>
        <row r="484">
          <cell r="D484" t="str">
            <v>INFORME N° 1054-TP/DE/UGPPME-CFPP</v>
          </cell>
          <cell r="E484" t="str">
            <v>109857-2017</v>
          </cell>
          <cell r="F484" t="str">
            <v>1054-2017-MTPE/24.1.2.1</v>
          </cell>
          <cell r="G484" t="str">
            <v>25/07/2017</v>
          </cell>
          <cell r="H484">
            <v>0</v>
          </cell>
          <cell r="I484" t="str">
            <v>REQUERIMIENTO DE CONTRATACIÓN ADMINISTRATIVA DE SERVICIOS CAS DE UN (01) ASISTENTE ADMINISTRATIVO PARA LA UNIDAD GERENCIAL DE ASESORÍA LEGAL</v>
          </cell>
          <cell r="J484" t="str">
            <v xml:space="preserve">PROGRAMA PARA LA GENERACION DE EMPLEO SOCIAL INCLUSIVO "TRABAJA PERU"
</v>
          </cell>
          <cell r="K484" t="str">
            <v>ALTAMIRANO MARTINEZ, JOHN HAIRO</v>
          </cell>
          <cell r="L484">
            <v>0</v>
          </cell>
          <cell r="M484">
            <v>0</v>
          </cell>
          <cell r="N484">
            <v>0</v>
          </cell>
          <cell r="O484">
            <v>0</v>
          </cell>
        </row>
        <row r="485">
          <cell r="D485" t="str">
            <v>INFORME N° 1055-TP/DE/UGPPME-CFPP</v>
          </cell>
          <cell r="E485" t="str">
            <v>097030-2017</v>
          </cell>
          <cell r="F485" t="str">
            <v>1055-2017-MTPE/24.1.2.1</v>
          </cell>
          <cell r="G485" t="str">
            <v>25/07/2017</v>
          </cell>
          <cell r="H485">
            <v>0</v>
          </cell>
          <cell r="I485" t="str">
            <v>REQUERIMIENTO DE CONTRATACIÓN ADMINISTRATIVA DE SERVICIOS CAS DE UN (01) RESPONSABLE DE PROYECTOS PARA LA UNIDAD ZONAL DE SATIPO</v>
          </cell>
          <cell r="J485" t="str">
            <v xml:space="preserve">PROGRAMA PARA LA GENERACION DE EMPLEO SOCIAL INCLUSIVO "TRABAJA PERU"
</v>
          </cell>
          <cell r="K485" t="str">
            <v>ALTAMIRANO MARTINEZ, JOHN HAIRO</v>
          </cell>
          <cell r="L485">
            <v>0</v>
          </cell>
          <cell r="M485">
            <v>0</v>
          </cell>
          <cell r="N485">
            <v>0</v>
          </cell>
          <cell r="O485">
            <v>0</v>
          </cell>
        </row>
        <row r="486">
          <cell r="D486" t="str">
            <v>INFORME N° 1056-TP/DE/UGPPME-CFPP</v>
          </cell>
          <cell r="E486" t="str">
            <v>105191-2017</v>
          </cell>
          <cell r="F486" t="str">
            <v>1056-2017-MTPE/24.1.2.1</v>
          </cell>
          <cell r="G486" t="str">
            <v>26/07/2017</v>
          </cell>
          <cell r="H486">
            <v>0</v>
          </cell>
          <cell r="I486" t="str">
            <v>INFORME COMPLEMENTARIO PARA INFORMACIÓN FINANCIERA, PRESUPUESTARIA Y COMPLEMENTARIA CON PERIODICIDAD MENSUAL, TRIMESTRAL Y SEMESTRAL POR LAS ENTIDADES GUBERNAMENTALES DEL ESTADO.</v>
          </cell>
          <cell r="J486" t="str">
            <v xml:space="preserve">UNIDAD GERENCIAL DE ADMINISTRACIÓN
</v>
          </cell>
          <cell r="K486" t="str">
            <v>ALTAMIRANO MARTINEZ, JOHN HAIRO</v>
          </cell>
          <cell r="L486">
            <v>0</v>
          </cell>
          <cell r="M486">
            <v>0</v>
          </cell>
          <cell r="N486">
            <v>0</v>
          </cell>
          <cell r="O486">
            <v>0</v>
          </cell>
        </row>
        <row r="487">
          <cell r="D487" t="str">
            <v>INFORME N° 1057-TP/DE/UGPPME-CFPP</v>
          </cell>
          <cell r="E487" t="str">
            <v>104242-2017</v>
          </cell>
          <cell r="F487" t="str">
            <v>1057-2017-MTPE/24.1.2.1</v>
          </cell>
          <cell r="G487" t="str">
            <v>26/07/2017</v>
          </cell>
          <cell r="H487">
            <v>0</v>
          </cell>
          <cell r="I487" t="str">
            <v xml:space="preserve">CERTIFICACIÓN DE CRÉDITO PRESUPUESTARIO REFERIDA A LA CONTRATACIÓN TEMPORAL DEL SERVICIO DE LIMPIEZA REQUERIDO PARA LA UNIDAD ZONAL DE CUSCO DEL PROGRAMA TRABAJA PERU </v>
          </cell>
          <cell r="J487" t="str">
            <v xml:space="preserve">UNIDAD GERENCIAL DE ADMINISTRACIÓN
</v>
          </cell>
          <cell r="K487" t="str">
            <v>ALTAMIRANO MARTINEZ, JOHN HAIRO</v>
          </cell>
          <cell r="L487">
            <v>0</v>
          </cell>
          <cell r="M487">
            <v>0</v>
          </cell>
          <cell r="N487">
            <v>0</v>
          </cell>
          <cell r="O487">
            <v>0</v>
          </cell>
        </row>
        <row r="488">
          <cell r="D488" t="str">
            <v>INFORME N° 1058-TP/DE/UGPPME-CFPP</v>
          </cell>
          <cell r="E488" t="str">
            <v>114938-2017</v>
          </cell>
          <cell r="F488" t="str">
            <v>1058-2017-MTPE/24.1.2.1</v>
          </cell>
          <cell r="G488" t="str">
            <v>26/07/2017</v>
          </cell>
          <cell r="H488">
            <v>0</v>
          </cell>
          <cell r="I488" t="str">
            <v xml:space="preserve">CERTIFICACIÓN PRESUPUESTAL PARA VIÁTICOS DE LA OFICINA NACIONAL </v>
          </cell>
          <cell r="J488" t="str">
            <v xml:space="preserve">UNIDAD GERENCIAL DE ADMINISTRACIÓN
</v>
          </cell>
          <cell r="K488" t="str">
            <v>ALTAMIRANO MARTINEZ, JOHN HAIRO</v>
          </cell>
          <cell r="L488">
            <v>0</v>
          </cell>
          <cell r="M488">
            <v>0</v>
          </cell>
          <cell r="N488">
            <v>0</v>
          </cell>
          <cell r="O488">
            <v>0</v>
          </cell>
        </row>
        <row r="489">
          <cell r="D489" t="str">
            <v>INFORME N° 1059-TP/DE/UGPPME-CFPP</v>
          </cell>
          <cell r="E489" t="str">
            <v>116338-2017</v>
          </cell>
          <cell r="F489" t="str">
            <v>1059-2017-MTPE/24.1.2.1</v>
          </cell>
          <cell r="G489" t="str">
            <v>26/07/2017</v>
          </cell>
          <cell r="H489">
            <v>0</v>
          </cell>
          <cell r="I489" t="str">
            <v>PROPUESTA DE NOTA DE MODIFICACIÓN PRESUPUESTARIA NMP N° 036, PARA APROBACIÓN</v>
          </cell>
          <cell r="J489" t="str">
            <v xml:space="preserve">PROGRAMA PARA LA GENERACION DE EMPLEO SOCIAL INCLUSIVO "TRABAJA PERU"
</v>
          </cell>
          <cell r="K489">
            <v>0</v>
          </cell>
          <cell r="L489">
            <v>0</v>
          </cell>
          <cell r="M489">
            <v>0</v>
          </cell>
          <cell r="N489">
            <v>0</v>
          </cell>
          <cell r="O489">
            <v>0</v>
          </cell>
        </row>
        <row r="490">
          <cell r="D490" t="str">
            <v>INFORME N° 1060-TP/DE/UGPPME-CFPP</v>
          </cell>
          <cell r="E490" t="str">
            <v>110813-2017</v>
          </cell>
          <cell r="F490" t="str">
            <v>1060-2017-MTPE/24.1.2.1</v>
          </cell>
          <cell r="G490" t="str">
            <v>26/07/2017</v>
          </cell>
          <cell r="H490">
            <v>0</v>
          </cell>
          <cell r="I490" t="str">
            <v xml:space="preserve">SOLICITUD DE CRÉDITO PRESUPUESTARIO PARA LA CONTRATACIÓN TEMPORAL POR MODALIDAD DE TERCERO COMO CHOFER PARA LA UNIDAD ZONAL PIURA DEL PROGRAMA TRABAJA PERU </v>
          </cell>
          <cell r="J490" t="str">
            <v xml:space="preserve">UNIDAD GERENCIAL DE ADMINISTRACIÓN
</v>
          </cell>
          <cell r="K490" t="str">
            <v>ALTAMIRANO MARTINEZ, JOHN HAIRO</v>
          </cell>
          <cell r="L490">
            <v>0</v>
          </cell>
          <cell r="M490">
            <v>0</v>
          </cell>
          <cell r="N490">
            <v>0</v>
          </cell>
          <cell r="O490">
            <v>0</v>
          </cell>
        </row>
        <row r="491">
          <cell r="D491" t="str">
            <v>INFORME N° 1061-TP/DE/UGPPME-CFPP</v>
          </cell>
          <cell r="E491" t="str">
            <v>111888-2017</v>
          </cell>
          <cell r="F491" t="str">
            <v>1061-2017-MTPE/24.1.2.1</v>
          </cell>
          <cell r="G491" t="str">
            <v>26/07/2017</v>
          </cell>
          <cell r="H491">
            <v>0</v>
          </cell>
          <cell r="I491" t="str">
            <v>CERTIFICACION  DE CREDITO PRESUPUESTARIO REFERIDA A LA CONTRATACION DE SERVICIO DE TERCERO PARA LA COORDINACION FUNCIONAL DE SISTEMAS</v>
          </cell>
          <cell r="J491" t="str">
            <v xml:space="preserve">UNIDAD GERENCIAL DE ADMINISTRACIÓN
</v>
          </cell>
          <cell r="K491">
            <v>0</v>
          </cell>
          <cell r="L491">
            <v>0</v>
          </cell>
          <cell r="M491">
            <v>0</v>
          </cell>
          <cell r="N491">
            <v>0</v>
          </cell>
          <cell r="O491">
            <v>0</v>
          </cell>
        </row>
        <row r="492">
          <cell r="D492" t="str">
            <v>INFORME N° 1062-TP/DE/UGPPME-CFPP</v>
          </cell>
          <cell r="E492" t="str">
            <v>113616-2017</v>
          </cell>
          <cell r="F492" t="str">
            <v>1062-2017-MTPE/24.1.2.1</v>
          </cell>
          <cell r="G492" t="str">
            <v>26/07/2017</v>
          </cell>
          <cell r="H492">
            <v>0</v>
          </cell>
          <cell r="I492" t="str">
            <v>CERTIFICACION DE CREDITO PRESUPUESTARIO REFERIDA AL SERVICIO DE TERCERO PARA LA COORDINACION FUNCIONAL DE LOGISTICA DEL PROGRAMA TRABAJA PERU</v>
          </cell>
          <cell r="J492" t="str">
            <v xml:space="preserve">UNIDAD GERENCIAL DE ADMINISTRACIÓN
</v>
          </cell>
          <cell r="K492">
            <v>0</v>
          </cell>
          <cell r="L492">
            <v>0</v>
          </cell>
          <cell r="M492">
            <v>0</v>
          </cell>
          <cell r="N492">
            <v>0</v>
          </cell>
          <cell r="O492">
            <v>0</v>
          </cell>
        </row>
        <row r="493">
          <cell r="D493" t="str">
            <v>INFORME N° 1063-TP/DE/UGPPME-CFPP</v>
          </cell>
          <cell r="E493" t="str">
            <v>116513-2017</v>
          </cell>
          <cell r="F493" t="str">
            <v>1063-2017-MTPE/24.1.2.1</v>
          </cell>
          <cell r="G493" t="str">
            <v>26/07/2017</v>
          </cell>
          <cell r="H493">
            <v>0</v>
          </cell>
          <cell r="I493" t="str">
            <v xml:space="preserve">CERTIFICACIÓN PRESUPUESTAL PARA VIÁTICOS DE LA OFICINA NACIONAL </v>
          </cell>
          <cell r="J493" t="str">
            <v xml:space="preserve">UNIDAD GERENCIAL DE ADMINISTRACIÓN
</v>
          </cell>
          <cell r="K493" t="str">
            <v>ALTAMIRANO MARTINEZ, JOHN HAIRO</v>
          </cell>
          <cell r="L493">
            <v>0</v>
          </cell>
          <cell r="M493">
            <v>0</v>
          </cell>
          <cell r="N493">
            <v>0</v>
          </cell>
          <cell r="O493">
            <v>0</v>
          </cell>
        </row>
        <row r="494">
          <cell r="D494" t="str">
            <v>INFORME N° 1064-TP/DE/UGPPME-CFPP</v>
          </cell>
          <cell r="E494">
            <v>0</v>
          </cell>
          <cell r="F494" t="str">
            <v>1064-2017-MTPE/24.1.2.1</v>
          </cell>
          <cell r="G494" t="str">
            <v>26/07/2017</v>
          </cell>
          <cell r="H494">
            <v>0</v>
          </cell>
          <cell r="I494" t="str">
            <v xml:space="preserve">CERTIFICACIÓN PRESUPUESTAL PARA VIÁTICOS DE LA OFICINA NACIONAL </v>
          </cell>
          <cell r="J494" t="str">
            <v xml:space="preserve">UNIDAD GERENCIAL DE ADMINISTRACIÓN
</v>
          </cell>
          <cell r="K494" t="str">
            <v>ALTAMIRANO MARTINEZ, JOHN HAIRO</v>
          </cell>
          <cell r="L494">
            <v>0</v>
          </cell>
          <cell r="M494">
            <v>0</v>
          </cell>
          <cell r="N494">
            <v>0</v>
          </cell>
          <cell r="O494">
            <v>0</v>
          </cell>
        </row>
        <row r="495">
          <cell r="D495" t="str">
            <v>INFORME N° 1065-TP/DE/UGPPME-CFPP</v>
          </cell>
          <cell r="E495">
            <v>0</v>
          </cell>
          <cell r="F495" t="str">
            <v>1065-2017-MTPE/24.1.2.1</v>
          </cell>
          <cell r="G495" t="str">
            <v>26/07/2017</v>
          </cell>
          <cell r="H495">
            <v>0</v>
          </cell>
          <cell r="I495" t="str">
            <v xml:space="preserve">CERTIFICACIÓN PRESUPUESTAL PARA VIÁTICOS DE LA OFICINA NACIONAL </v>
          </cell>
          <cell r="J495" t="str">
            <v xml:space="preserve">UNIDAD GERENCIAL DE ADMINISTRACIÓN
</v>
          </cell>
          <cell r="K495" t="str">
            <v>ALTAMIRANO MARTINEZ, JOHN HAIRO</v>
          </cell>
          <cell r="L495">
            <v>0</v>
          </cell>
          <cell r="M495">
            <v>0</v>
          </cell>
          <cell r="N495">
            <v>0</v>
          </cell>
          <cell r="O495">
            <v>0</v>
          </cell>
        </row>
        <row r="496">
          <cell r="D496" t="str">
            <v>INFORME N° 1066-TP/DE/UGPPME-CFPP</v>
          </cell>
          <cell r="E496" t="str">
            <v>072978-2017</v>
          </cell>
          <cell r="F496" t="str">
            <v>1066-2017-MTPE/24.1.2.1</v>
          </cell>
          <cell r="G496" t="str">
            <v>26/07/2017</v>
          </cell>
          <cell r="H496">
            <v>0</v>
          </cell>
          <cell r="I496" t="str">
            <v xml:space="preserve">SOLICITUD DE CRÉDITO PRESUPUESTARIO REFERIDA A LA CONTRATACIÓN DEL MANTENIMIENTO PREVENTIVO DE 70.000 KM DEL VEHÍCULO MITSUBISHI L200 DE PLACA A1D-905 ASIGNADA A LA UNIDAD ZONAL AYACUCHO DEL PROGRAMA TRABAJA PERU </v>
          </cell>
          <cell r="J496" t="str">
            <v xml:space="preserve">UNIDAD GERENCIAL DE ADMINISTRACIÓN
</v>
          </cell>
          <cell r="K496" t="str">
            <v>ALTAMIRANO MARTINEZ, JOHN HAIRO</v>
          </cell>
          <cell r="L496">
            <v>0</v>
          </cell>
          <cell r="M496">
            <v>0</v>
          </cell>
          <cell r="N496">
            <v>0</v>
          </cell>
          <cell r="O496">
            <v>0</v>
          </cell>
        </row>
        <row r="497">
          <cell r="D497" t="str">
            <v>INFORME N° 1067-TP/DE/UGPPME-CFPP</v>
          </cell>
          <cell r="E497" t="str">
            <v>081955-2017</v>
          </cell>
          <cell r="F497" t="str">
            <v>1067-2017-MTPE/24.1.2.1</v>
          </cell>
          <cell r="G497" t="str">
            <v>26/07/2017</v>
          </cell>
          <cell r="H497">
            <v>0</v>
          </cell>
          <cell r="I497" t="str">
            <v xml:space="preserve">CERTIFICACIÓN DE CRÉDITO PRESUPUESTARIO REFERIDA AL SERVICIO DE TERCERO PARA LA UNIDAD ZONAL AYACUCHO DEL PROGRAMA TRABAJA PERU </v>
          </cell>
          <cell r="J497" t="str">
            <v xml:space="preserve">UNIDAD GERENCIAL DE ADMINISTRACIÓN
</v>
          </cell>
          <cell r="K497" t="str">
            <v>ALTAMIRANO MARTINEZ, JOHN HAIRO</v>
          </cell>
          <cell r="L497">
            <v>0</v>
          </cell>
          <cell r="M497">
            <v>0</v>
          </cell>
          <cell r="N497">
            <v>0</v>
          </cell>
          <cell r="O497">
            <v>0</v>
          </cell>
        </row>
        <row r="498">
          <cell r="D498" t="str">
            <v>INFORME N° 1068-TP/DE/UGPPME-CFPP</v>
          </cell>
          <cell r="E498" t="str">
            <v>116320-2017</v>
          </cell>
          <cell r="F498" t="str">
            <v>1068-2017-MTPE/24.1.2.1</v>
          </cell>
          <cell r="G498" t="str">
            <v>26/07/2017</v>
          </cell>
          <cell r="H498">
            <v>0</v>
          </cell>
          <cell r="I498" t="str">
            <v>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v>
          </cell>
          <cell r="J498" t="str">
            <v xml:space="preserve">UNIDAD GERENCIAL DE ADMINISTRACIÓN
</v>
          </cell>
          <cell r="K498" t="str">
            <v>ALTAMIRANO MARTINEZ, JOHN HAIRO</v>
          </cell>
          <cell r="L498">
            <v>0</v>
          </cell>
          <cell r="M498">
            <v>0</v>
          </cell>
          <cell r="N498">
            <v>0</v>
          </cell>
          <cell r="O498">
            <v>0</v>
          </cell>
        </row>
        <row r="499">
          <cell r="D499" t="str">
            <v>INFORME N° 1069-TP/DE/UGPPME-CFPP</v>
          </cell>
          <cell r="E499" t="str">
            <v>116317-2017</v>
          </cell>
          <cell r="F499" t="str">
            <v>1069-2017-MTPE/24.1.2.1</v>
          </cell>
          <cell r="G499" t="str">
            <v>26/07/2017</v>
          </cell>
          <cell r="H499">
            <v>0</v>
          </cell>
          <cell r="I499" t="str">
            <v>SOLICITUD DE CERTIFICACIÓN DE CRÉDITO PRESUPUESTARIO REFERIDA A LA CONTRATACIÓN TEMPORAL POR LA MODALIDAD DE SERVICIO DE TERCERO COMO REVISOR DE EXPEDIENTES DE LIQUIDACIONES Y ELABORACIÓN DE LOS INFORMES DE LIQUIDACIÓN TÉCNICO FINANCIERO PARA LA UZ LIMA NORTE CALLAO</v>
          </cell>
          <cell r="J499" t="str">
            <v xml:space="preserve">UNIDAD GERENCIAL DE ADMINISTRACIÓN
</v>
          </cell>
          <cell r="K499" t="str">
            <v>ALTAMIRANO MARTINEZ, JOHN HAIRO</v>
          </cell>
          <cell r="L499">
            <v>0</v>
          </cell>
          <cell r="M499">
            <v>0</v>
          </cell>
          <cell r="N499">
            <v>0</v>
          </cell>
          <cell r="O499">
            <v>0</v>
          </cell>
        </row>
        <row r="500">
          <cell r="D500" t="str">
            <v>INFORME N° 1070-TP/DE/UGPPME-CFPP</v>
          </cell>
          <cell r="E500" t="str">
            <v>094693-2017</v>
          </cell>
          <cell r="F500" t="str">
            <v>1070-2017-MTPE/24.1.2.1</v>
          </cell>
          <cell r="G500" t="str">
            <v>26/07/2017</v>
          </cell>
          <cell r="H500">
            <v>0</v>
          </cell>
          <cell r="I500" t="str">
            <v>RESULTADOS AL II TRIMESTRE AÑO 2017 DEL PROGRAMA " TRABAJA PERU" PARA LA CONTRALORIA GENERAL DE LA REPÚBLICA - FORMATO MOCHICA</v>
          </cell>
          <cell r="J500" t="str">
            <v xml:space="preserve">PROGRAMA PARA LA GENERACION DE EMPLEO SOCIAL INCLUSIVO "TRABAJA PERU"
</v>
          </cell>
          <cell r="K500" t="str">
            <v>ALTAMIRANO MARTINEZ, JOHN HAIRO</v>
          </cell>
          <cell r="L500">
            <v>0</v>
          </cell>
          <cell r="M500">
            <v>0</v>
          </cell>
          <cell r="N500">
            <v>0</v>
          </cell>
          <cell r="O500">
            <v>0</v>
          </cell>
        </row>
        <row r="501">
          <cell r="D501" t="str">
            <v>INFORME N° 1071-TP/DE/UGPPME-CFPP</v>
          </cell>
          <cell r="E501" t="str">
            <v>110133-2017</v>
          </cell>
          <cell r="F501" t="str">
            <v>1071-2017-MTPE/24.1.2.1</v>
          </cell>
          <cell r="G501" t="str">
            <v>31/07/2017</v>
          </cell>
          <cell r="H501">
            <v>0</v>
          </cell>
          <cell r="I501" t="str">
            <v xml:space="preserve">CERTIFICACIÓN  DE CRÉDITO PRESUPUESTARIO REFERIDA AL SERVICIO DE TERCERO PARA LA UNIDAD GERENCIAL DE ASESORÍA LEGAL DEL PROGRAMA TRABAJA </v>
          </cell>
          <cell r="J501" t="str">
            <v xml:space="preserve">UNIDAD GERENCIAL DE ADMINISTRACIÓN
</v>
          </cell>
          <cell r="K501" t="str">
            <v>ALTAMIRANO MARTINEZ, JOHN HAIRO</v>
          </cell>
          <cell r="L501">
            <v>0</v>
          </cell>
          <cell r="M501">
            <v>0</v>
          </cell>
          <cell r="N501">
            <v>0</v>
          </cell>
          <cell r="O501">
            <v>0</v>
          </cell>
        </row>
        <row r="502">
          <cell r="D502" t="str">
            <v>INFORME N° 1072-TP/DE/UGPPME-CFPP</v>
          </cell>
          <cell r="E502" t="str">
            <v>109433-2017</v>
          </cell>
          <cell r="F502" t="str">
            <v>1072-2017-MTPE/24.1.2.1</v>
          </cell>
          <cell r="G502" t="str">
            <v>31/07/2017</v>
          </cell>
          <cell r="H502">
            <v>0</v>
          </cell>
          <cell r="I502" t="str">
            <v xml:space="preserve">CERTIFICACIÓN DE CRÉDITO PRESUPUESTARIO REFERIDA AL SERVICIO DE TERCERO PARA LA SECRETARIA TÉCNICA DE LA COORDINACIÓN FUNCIONAL DE RECURSOS HUMANOS </v>
          </cell>
          <cell r="J502" t="str">
            <v xml:space="preserve">UNIDAD GERENCIAL DE ADMINISTRACIÓN
</v>
          </cell>
          <cell r="K502" t="str">
            <v>ALTAMIRANO MARTINEZ, JOHN HAIRO</v>
          </cell>
          <cell r="L502">
            <v>0</v>
          </cell>
          <cell r="M502">
            <v>0</v>
          </cell>
          <cell r="N502">
            <v>0</v>
          </cell>
          <cell r="O502">
            <v>0</v>
          </cell>
        </row>
        <row r="503">
          <cell r="D503" t="str">
            <v>INFORME N° 1073-TP/DE/UGPPME-CFPP</v>
          </cell>
          <cell r="E503" t="str">
            <v>117011-2017</v>
          </cell>
          <cell r="F503" t="str">
            <v>1073-2017-MTPE/24.1.2.1</v>
          </cell>
          <cell r="G503" t="str">
            <v>31/07/2017</v>
          </cell>
          <cell r="H503">
            <v>0</v>
          </cell>
          <cell r="I503" t="str">
            <v>ANULACIÓN DEL CCP N° 539-2017 Y REBAJA DEL CCP N° 223-2017</v>
          </cell>
          <cell r="J503" t="str">
            <v xml:space="preserve">UNIDAD GERENCIAL DE ADMINISTRACIÓN
</v>
          </cell>
          <cell r="K503" t="str">
            <v>ALTAMIRANO MARTINEZ, JOHN HAIRO</v>
          </cell>
          <cell r="L503">
            <v>0</v>
          </cell>
          <cell r="M503">
            <v>0</v>
          </cell>
          <cell r="N503">
            <v>0</v>
          </cell>
          <cell r="O503">
            <v>0</v>
          </cell>
        </row>
        <row r="504">
          <cell r="D504" t="str">
            <v>INFORME N° 1074-TP/DE/UGPPME-CFPP</v>
          </cell>
          <cell r="E504" t="str">
            <v>110712-2017</v>
          </cell>
          <cell r="F504" t="str">
            <v>1074-2017-MTPE/24.1.2.1</v>
          </cell>
          <cell r="G504" t="str">
            <v>31/07/2017</v>
          </cell>
          <cell r="H504">
            <v>0</v>
          </cell>
          <cell r="I504" t="str">
            <v xml:space="preserve">REQUERIMIENTO DE CONTRATACIÓN ADMINISTRATIVA DE SERVICIOS - CAS DE UN (01) ASISTENTE ADMINISTRATIVO PARA LA UNIDAD GERENCIAL DE PLANIFICACIÓN, PRESUPUESTO, MONITOREO Y EVALUACIÓN </v>
          </cell>
          <cell r="J504" t="str">
            <v xml:space="preserve">PROGRAMA PARA LA GENERACION DE EMPLEO SOCIAL INCLUSIVO "TRABAJA PERU"
</v>
          </cell>
          <cell r="K504" t="str">
            <v>ALTAMIRANO MARTINEZ, JOHN HAIRO</v>
          </cell>
          <cell r="L504">
            <v>0</v>
          </cell>
          <cell r="M504">
            <v>0</v>
          </cell>
          <cell r="N504">
            <v>0</v>
          </cell>
          <cell r="O504">
            <v>0</v>
          </cell>
        </row>
        <row r="505">
          <cell r="D505" t="str">
            <v>INFORME N° 1075-TP/DE/UGPPME-CFPP</v>
          </cell>
          <cell r="E505" t="str">
            <v>117666-2017</v>
          </cell>
          <cell r="F505" t="str">
            <v>1075-2017-MTPE/24.1.2.1</v>
          </cell>
          <cell r="G505" t="str">
            <v>31/07/2017</v>
          </cell>
          <cell r="H505">
            <v>0</v>
          </cell>
          <cell r="I505" t="str">
            <v>CERTIFICACIÓN DE CRÉDITO PRESUPUESTARIO REFERIDA A LA CONTRATACIÓN TEMPORAL POR LA MODALIDAD DE SERVICIO DE TERCERO COMO REVISOR DE EXPEDIENTES DE LIQUIDACIONES DE OFICIO PARA LA UNIDAD ZONAL LIMA NORTE CALLAO</v>
          </cell>
          <cell r="J505" t="str">
            <v xml:space="preserve">UNIDAD GERENCIAL DE ADMINISTRACIÓN
</v>
          </cell>
          <cell r="K505" t="str">
            <v>ALTAMIRANO MARTINEZ, JOHN HAIRO</v>
          </cell>
          <cell r="L505">
            <v>0</v>
          </cell>
          <cell r="M505">
            <v>0</v>
          </cell>
          <cell r="N505">
            <v>0</v>
          </cell>
          <cell r="O505">
            <v>0</v>
          </cell>
        </row>
        <row r="506">
          <cell r="D506" t="str">
            <v>INFORME N° 1076-TP/DE/UGPPME-CFPP</v>
          </cell>
          <cell r="E506" t="str">
            <v>116653-2017</v>
          </cell>
          <cell r="F506" t="str">
            <v>1076-2017-MTPE/24.1.2.1</v>
          </cell>
          <cell r="G506" t="str">
            <v>31/07/2017</v>
          </cell>
          <cell r="H506">
            <v>0</v>
          </cell>
          <cell r="I506" t="str">
            <v xml:space="preserve">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 </v>
          </cell>
          <cell r="J506" t="str">
            <v xml:space="preserve">UNIDAD GERENCIAL DE ADMINISTRACIÓN
</v>
          </cell>
          <cell r="K506" t="str">
            <v>ALTAMIRANO MARTINEZ, JOHN HAIRO</v>
          </cell>
          <cell r="L506">
            <v>0</v>
          </cell>
          <cell r="M506">
            <v>0</v>
          </cell>
          <cell r="N506">
            <v>0</v>
          </cell>
          <cell r="O506">
            <v>0</v>
          </cell>
        </row>
        <row r="507">
          <cell r="D507" t="str">
            <v>INFORME N° 1077-TP/DE/UGPPME-CFPP</v>
          </cell>
          <cell r="E507" t="str">
            <v>096436-2017</v>
          </cell>
          <cell r="F507" t="str">
            <v>1077-2017-MTPE/24.1.2.1</v>
          </cell>
          <cell r="G507" t="str">
            <v>01/08/2017</v>
          </cell>
          <cell r="H507">
            <v>0</v>
          </cell>
          <cell r="I507" t="str">
            <v>REQUERIMIENTO DE CONTRATACIÓN ADMINISTRATIVA DE SERVICIOS - CAS DE UN (01) ANALISTA ADMINISTRATIVO PARA LA COORDINACIÓN FUNCIONAL DE LOGÍSTICA</v>
          </cell>
          <cell r="J507" t="str">
            <v xml:space="preserve">COORDINACIÓN FUNCIONAL DE RECURSOS HUMANOS
</v>
          </cell>
          <cell r="K507" t="str">
            <v>ALTAMIRANO MARTINEZ, JOHN HAIRO</v>
          </cell>
          <cell r="L507">
            <v>0</v>
          </cell>
          <cell r="M507">
            <v>0</v>
          </cell>
          <cell r="N507">
            <v>0</v>
          </cell>
          <cell r="O507">
            <v>0</v>
          </cell>
        </row>
        <row r="508">
          <cell r="D508" t="str">
            <v>INFORME N° 1078-TP/DE/UGPPME-CFPP</v>
          </cell>
          <cell r="E508" t="str">
            <v>111485-2017</v>
          </cell>
          <cell r="F508" t="str">
            <v>1078-2017-MTPE/24.1.2.1</v>
          </cell>
          <cell r="G508" t="str">
            <v>01/08/2017</v>
          </cell>
          <cell r="H508">
            <v>0</v>
          </cell>
          <cell r="I508" t="str">
            <v>SOBRE ASIGNACIÓN PRESUPUESTAL MULTIANUAL 2018-2020, POR META PRESUPUESTARIA, SEGÚN UNIDAD EJECUTORA PARA LA ELABORACIÓN DEL POI 2018 DEL MTPE</v>
          </cell>
          <cell r="J508" t="str">
            <v xml:space="preserve">PROGRAMA PARA LA GENERACION DE EMPLEO SOCIAL INCLUSIVO "TRABAJA PERU"
</v>
          </cell>
          <cell r="K508">
            <v>0</v>
          </cell>
          <cell r="L508">
            <v>0</v>
          </cell>
          <cell r="M508">
            <v>0</v>
          </cell>
          <cell r="N508">
            <v>0</v>
          </cell>
          <cell r="O508">
            <v>0</v>
          </cell>
        </row>
        <row r="509">
          <cell r="D509" t="str">
            <v>INFORME N° 1079-TP/DE/UGPPME-CFPP</v>
          </cell>
          <cell r="E509" t="str">
            <v>118746-2017</v>
          </cell>
          <cell r="F509" t="str">
            <v>1079-2017-MTPE/24.1.2.1</v>
          </cell>
          <cell r="G509" t="str">
            <v>01/08/2017</v>
          </cell>
          <cell r="H509">
            <v>0</v>
          </cell>
          <cell r="I509" t="str">
            <v>CERTIFICACIÓN DE CRÉDITO PRESUPUESTARIO REFERIDA A LA COMPRA DE PASAJES AÉREOS A TRAVÉS DE CATALOGO DE ACUERDO MARCO PARA EL PERSONAL DEL PROGRAMA TRABAJA PERU EN EL MARCO DE LAS ACTIVIDADES DE INTERVENCIÓN INMEDIATA AII-02 PROGRAMADO EN EL PAC N° 23</v>
          </cell>
          <cell r="J509" t="str">
            <v xml:space="preserve">UNIDAD GERENCIAL DE ADMINISTRACIÓN
</v>
          </cell>
          <cell r="K509" t="str">
            <v>ALTAMIRANO MARTINEZ, JOHN HAIRO</v>
          </cell>
          <cell r="L509">
            <v>0</v>
          </cell>
          <cell r="M509">
            <v>0</v>
          </cell>
          <cell r="N509">
            <v>0</v>
          </cell>
          <cell r="O509">
            <v>0</v>
          </cell>
        </row>
        <row r="510">
          <cell r="D510" t="str">
            <v>INFORME N° 1080-TP/DE/UGPPME-CFPP</v>
          </cell>
          <cell r="E510" t="str">
            <v>108079-2017</v>
          </cell>
          <cell r="F510" t="str">
            <v>1080-2017-MTPE/24.1.2.1</v>
          </cell>
          <cell r="G510" t="str">
            <v>01/08/2017</v>
          </cell>
          <cell r="H510">
            <v>0</v>
          </cell>
          <cell r="I510" t="str">
            <v xml:space="preserve">CERTIFICACIÓN DE CRÉDITO PRESUPUESTARIO REFERIDA A LA CONTRATACIÓN TEMPORAL POR LA MODALIDAD DE SERVICIO DE TERCERO PARA LA COORDINACIÓN FUNCIONAL DE PLANIFICACIÓN Y PRESUPUESTO DEL PROGRAMA TRABAJA PERU </v>
          </cell>
          <cell r="J510" t="str">
            <v xml:space="preserve">UNIDAD GERENCIAL DE ADMINISTRACIÓN
</v>
          </cell>
          <cell r="K510" t="str">
            <v>ALTAMIRANO MARTINEZ, JOHN HAIRO</v>
          </cell>
          <cell r="L510">
            <v>0</v>
          </cell>
          <cell r="M510">
            <v>0</v>
          </cell>
          <cell r="N510">
            <v>0</v>
          </cell>
          <cell r="O510">
            <v>0</v>
          </cell>
        </row>
        <row r="511">
          <cell r="D511" t="str">
            <v>INFORME N° 1081-TP/DE/UGPPME-CFPP</v>
          </cell>
          <cell r="E511" t="str">
            <v>118848-2017</v>
          </cell>
          <cell r="F511" t="str">
            <v>1081-2017-MTPE/24.1.2.1</v>
          </cell>
          <cell r="G511" t="str">
            <v>01/08/2017</v>
          </cell>
          <cell r="H511">
            <v>0</v>
          </cell>
          <cell r="I511" t="str">
            <v xml:space="preserve">REFERIDA A LA CONTRATACIÓN TEMPORAL POR LA MODALIDAD DE SERVICIO DE TERCERO COMO REVISOR DE EXPEDIENTES DE LIQUIDACIONES DE OFICIO PARA LA UNIDAD ZONAL LIMA NORTE-CALLAO DEL PROGRAMA TRABAJA PERU </v>
          </cell>
          <cell r="J511" t="str">
            <v xml:space="preserve">UNIDAD GERENCIAL DE ADMINISTRACIÓN
</v>
          </cell>
          <cell r="K511" t="str">
            <v>ALTAMIRANO MARTINEZ, JOHN HAIRO</v>
          </cell>
          <cell r="L511">
            <v>0</v>
          </cell>
          <cell r="M511">
            <v>0</v>
          </cell>
          <cell r="N511">
            <v>0</v>
          </cell>
          <cell r="O511">
            <v>0</v>
          </cell>
        </row>
        <row r="512">
          <cell r="D512" t="str">
            <v>INFORME N° 1082-TP/DE/UGPPME-CFPP</v>
          </cell>
          <cell r="E512" t="str">
            <v>090109-2017</v>
          </cell>
          <cell r="F512" t="str">
            <v>1082-2017-MTPE/24.1.2.1</v>
          </cell>
          <cell r="G512" t="str">
            <v>01/08/2017</v>
          </cell>
          <cell r="H512">
            <v>0</v>
          </cell>
          <cell r="I512" t="str">
            <v>SOBRE SOLICITUD DE APROBACIÓN PARA LA CONTRATACIÓN DE VERIFICADORES PARA LAS ACTIVIDADES DE  INTERVENCIÓN INMEDIATA AII-01</v>
          </cell>
          <cell r="J512" t="str">
            <v xml:space="preserve">UNIDAD GERENCIAL DE PROYECTOS
</v>
          </cell>
          <cell r="K512" t="str">
            <v>ALTAMIRANO MARTINEZ, JOHN HAIRO</v>
          </cell>
          <cell r="L512">
            <v>0</v>
          </cell>
          <cell r="M512">
            <v>0</v>
          </cell>
          <cell r="N512">
            <v>0</v>
          </cell>
          <cell r="O512">
            <v>0</v>
          </cell>
        </row>
        <row r="513">
          <cell r="D513" t="str">
            <v>INFORME N° 1083-TP/DE/UGPPME-CFPP</v>
          </cell>
          <cell r="E513" t="str">
            <v>118703-2017</v>
          </cell>
          <cell r="F513" t="str">
            <v>1083-2017-MTPE/24.1.2.1</v>
          </cell>
          <cell r="G513" t="str">
            <v>01/08/2017</v>
          </cell>
          <cell r="H513">
            <v>0</v>
          </cell>
          <cell r="I513" t="str">
            <v>SALDO DISPONIBLE EN LA ACTIVIDAD DE SEGUIMIENTO, MONITOREO Y EVALUACIÓN DE LAS ACTIVIDADES DE INTERVENCIÓN INMEDIATA AII-02</v>
          </cell>
          <cell r="J513" t="str">
            <v xml:space="preserve">UNIDAD GERENCIAL DE ADMINISTRACIÓN
UNIDAD GERENCIAL DE PROMOCIÓN
COORDINACIÓN FUNCIONAL DE MONITOREO Y EVALUACIÓN
</v>
          </cell>
          <cell r="K513" t="str">
            <v>ALTAMIRANO MARTINEZ, JOHN HAIRO</v>
          </cell>
          <cell r="L513">
            <v>0</v>
          </cell>
          <cell r="M513">
            <v>0</v>
          </cell>
          <cell r="N513">
            <v>0</v>
          </cell>
          <cell r="O513">
            <v>0</v>
          </cell>
        </row>
        <row r="514">
          <cell r="D514" t="str">
            <v>INFORME N° 1084-TP/DE/UGPPME-CFPP</v>
          </cell>
          <cell r="E514" t="str">
            <v>119140-2017</v>
          </cell>
          <cell r="F514" t="str">
            <v>1084-2017-MTPE/24.1.2.1</v>
          </cell>
          <cell r="G514" t="str">
            <v>01/08/2017</v>
          </cell>
          <cell r="H514">
            <v>0</v>
          </cell>
          <cell r="I514" t="str">
            <v>PROPUESTA DE NOTA DE MODIFICACIÓN PRESUPUESTARIA NMP N° 037, CRÉDITOS Y ANULACIONES DE TIPO 3 CRÉDITOS Y ANULACIONES (DENTRO DE U.E.) PARA APROBACIÓN.</v>
          </cell>
          <cell r="J514" t="str">
            <v xml:space="preserve">PROGRAMA PARA LA GENERACION DE EMPLEO SOCIAL INCLUSIVO "TRABAJA PERU"
</v>
          </cell>
          <cell r="K514">
            <v>0</v>
          </cell>
          <cell r="L514">
            <v>0</v>
          </cell>
          <cell r="M514">
            <v>0</v>
          </cell>
          <cell r="N514">
            <v>0</v>
          </cell>
          <cell r="O514">
            <v>0</v>
          </cell>
        </row>
        <row r="515">
          <cell r="D515" t="str">
            <v>INFORME N° 1085-TP/DE/UGPPME-CFPP</v>
          </cell>
          <cell r="E515" t="str">
            <v>101611-2017</v>
          </cell>
          <cell r="F515" t="str">
            <v>1085-2017-MTPE/24.1.2.1</v>
          </cell>
          <cell r="G515" t="str">
            <v>01/08/2017</v>
          </cell>
          <cell r="H515">
            <v>0</v>
          </cell>
          <cell r="I515" t="str">
            <v xml:space="preserve">CERTIFICACIÓN DE CRÉDITO PRESUPUESTARIO REFERIDA AL SERVICIO DE TERCERO PARA LA UNIDAD GERENCIAL DE PROMOCIÓN DEL PROGRAMA TRABAJA PERU </v>
          </cell>
          <cell r="J515" t="str">
            <v xml:space="preserve">UNIDAD GERENCIAL DE ADMINISTRACIÓN
</v>
          </cell>
          <cell r="K515" t="str">
            <v>ALTAMIRANO MARTINEZ, JOHN HAIRO</v>
          </cell>
          <cell r="L515">
            <v>0</v>
          </cell>
          <cell r="M515">
            <v>0</v>
          </cell>
          <cell r="N515">
            <v>0</v>
          </cell>
          <cell r="O515">
            <v>0</v>
          </cell>
        </row>
        <row r="516">
          <cell r="D516" t="str">
            <v>INFORME N° 1086-TP/DE/UGPPME-CFPP</v>
          </cell>
          <cell r="E516" t="str">
            <v>114777-2017</v>
          </cell>
          <cell r="F516" t="str">
            <v>1086-2017-MTPE/24.1.2.1</v>
          </cell>
          <cell r="G516" t="str">
            <v>01/08/2017</v>
          </cell>
          <cell r="H516">
            <v>0</v>
          </cell>
          <cell r="I516" t="str">
            <v>CERTIFICACIÓN DE CRÉDITO PRESUPUESTARIO REFERIDA AL SERVICIO DE TERCERO PARA LA COORDINACION FUNCIONAL DE LOGÍSTICA DEL PROGRAMA TRABAJA PERU</v>
          </cell>
          <cell r="J516" t="str">
            <v xml:space="preserve">UNIDAD GERENCIAL DE ADMINISTRACIÓN
</v>
          </cell>
          <cell r="K516" t="str">
            <v>ALTAMIRANO MARTINEZ, JOHN HAIRO</v>
          </cell>
          <cell r="L516">
            <v>0</v>
          </cell>
          <cell r="M516">
            <v>0</v>
          </cell>
          <cell r="N516">
            <v>0</v>
          </cell>
          <cell r="O516">
            <v>0</v>
          </cell>
        </row>
        <row r="517">
          <cell r="D517" t="str">
            <v>INFORME N° 1087-TP/DE/UGPPME-CFPP</v>
          </cell>
          <cell r="E517" t="str">
            <v>113762-2017</v>
          </cell>
          <cell r="F517" t="str">
            <v>1087-2017-MTPE/24.1.2.1</v>
          </cell>
          <cell r="G517" t="str">
            <v>01/08/2017</v>
          </cell>
          <cell r="H517">
            <v>0</v>
          </cell>
          <cell r="I517" t="str">
            <v>CERTIFICACIÓN DE CRÉDITO PRESUPUESTARIO REFERIDA AL SERVICIO DE TERCERO PARA LA COORDINACIÓN FUNCIONAL DE LOGÍSTICA DEL PROGRAMA TRABAJA PERI</v>
          </cell>
          <cell r="J517" t="str">
            <v xml:space="preserve">UNIDAD GERENCIAL DE ADMINISTRACIÓN
</v>
          </cell>
          <cell r="K517" t="str">
            <v>ALTAMIRANO MARTINEZ, JOHN HAIRO</v>
          </cell>
          <cell r="L517">
            <v>0</v>
          </cell>
          <cell r="M517">
            <v>0</v>
          </cell>
          <cell r="N517">
            <v>0</v>
          </cell>
          <cell r="O517">
            <v>0</v>
          </cell>
        </row>
        <row r="518">
          <cell r="D518" t="str">
            <v>INFORME N° 1088-TP/DE/UGPPME-CFPP</v>
          </cell>
          <cell r="E518" t="str">
            <v>114763-2017</v>
          </cell>
          <cell r="F518" t="str">
            <v>1088-2017-MTPE/24.1.2.1</v>
          </cell>
          <cell r="G518" t="str">
            <v>01/08/2017</v>
          </cell>
          <cell r="H518">
            <v>0</v>
          </cell>
          <cell r="I518" t="str">
            <v>CERTIFICACIÓN DE CRÉDITO PRESUPUESTARIO REFERIDA AL SERVICIO DE TERCERO PARA LA COORDINACIÓN FUNCIONAL DE LOGÍSTICA DEL PROGRAMA TRABAJA PERU</v>
          </cell>
          <cell r="J518" t="str">
            <v xml:space="preserve">UNIDAD GERENCIAL DE ADMINISTRACIÓN
</v>
          </cell>
          <cell r="K518" t="str">
            <v>ALTAMIRANO MARTINEZ, JOHN HAIRO</v>
          </cell>
          <cell r="L518">
            <v>0</v>
          </cell>
          <cell r="M518">
            <v>0</v>
          </cell>
          <cell r="N518">
            <v>0</v>
          </cell>
          <cell r="O518">
            <v>0</v>
          </cell>
        </row>
        <row r="519">
          <cell r="D519" t="str">
            <v>INFORME N° 1089-TP/DE/UGPPME-CFPP</v>
          </cell>
          <cell r="E519" t="str">
            <v>118703-2017</v>
          </cell>
          <cell r="F519" t="str">
            <v>1089-2017-MTPE/24.1.2.1</v>
          </cell>
          <cell r="G519" t="str">
            <v>01/08/2017</v>
          </cell>
          <cell r="H519">
            <v>0</v>
          </cell>
          <cell r="I519" t="str">
            <v>PROPUESTA DE NOTA DE MODIFICACIÓN PRESUPUESTARIA NMP N° 038, CRÉDITOS Y ANULACIONES, DE TIPO 3 CRÉDITOS Y ANULACIONES (DENTRO DE U.E.) PARA APROBACIÓN</v>
          </cell>
          <cell r="J519" t="str">
            <v xml:space="preserve">PROGRAMA PARA LA GENERACION DE EMPLEO SOCIAL INCLUSIVO "TRABAJA PERU"
</v>
          </cell>
          <cell r="K519">
            <v>0</v>
          </cell>
          <cell r="L519">
            <v>0</v>
          </cell>
          <cell r="M519">
            <v>0</v>
          </cell>
          <cell r="N519">
            <v>0</v>
          </cell>
          <cell r="O519">
            <v>0</v>
          </cell>
        </row>
        <row r="520">
          <cell r="D520" t="str">
            <v>INFORME N° 1090-TP/DE/UGPPME-CFPP</v>
          </cell>
          <cell r="E520" t="str">
            <v>119554-2017</v>
          </cell>
          <cell r="F520" t="str">
            <v>1090-2017-MTPE/24.1.2.1</v>
          </cell>
          <cell r="G520" t="str">
            <v>02/08/2017</v>
          </cell>
          <cell r="H520">
            <v>0</v>
          </cell>
          <cell r="I520" t="str">
            <v>SOBRE SOLICITUD DE TRAMITE DE  RESOLUCIÓN MINISTERIAL QUE AUTORIZA LA TRANSFERENCIA FINANCIERA DEL APORTE TOTAL DEL PROGRAMA TRABAJA PERU A FAVOR DE ORGANISMOS EJECUTORES PÚBLICOS DE 90 CONVENIOS, EN EL MARCO DE LOS PROYECTOS DE ACCIÓN DE CONTINGENCIA ESPECIAL-NORMA EXPRESA (COENE) AC-87</v>
          </cell>
          <cell r="J520" t="str">
            <v xml:space="preserve">MONITOREO DEL PROCESO DE IMPLEMENTACIÓN Y SEGUIMIENTO A LAS RECOMENDACIONES DE LOS INFORMES DE AUDITORÍA DEL PROGRAMA TRABAJA PERÚ
</v>
          </cell>
          <cell r="K520" t="str">
            <v>ALTAMIRANO MARTINEZ, JOHN HAIRO</v>
          </cell>
          <cell r="L520">
            <v>0</v>
          </cell>
          <cell r="M520">
            <v>0</v>
          </cell>
          <cell r="N520">
            <v>0</v>
          </cell>
          <cell r="O520">
            <v>0</v>
          </cell>
        </row>
        <row r="521">
          <cell r="D521" t="str">
            <v>INFORME N° 1091-TP/DE/UGPPME-CFPP</v>
          </cell>
          <cell r="E521" t="str">
            <v>100907-2017</v>
          </cell>
          <cell r="F521" t="str">
            <v>1091-2017-MTPE/24.1.2.1</v>
          </cell>
          <cell r="G521" t="str">
            <v>03/08/2017</v>
          </cell>
          <cell r="H521">
            <v>0</v>
          </cell>
          <cell r="I521" t="str">
            <v xml:space="preserve">CERTIFICACIÓN DE CRÉDITO PRESUPUESTARIO REFERIDA AL SERVICIO DE TERCEROS DE LA UNIDAD ZONAL UCAYALI DEL PROGRAMA TRABAJA PERU </v>
          </cell>
          <cell r="J521" t="str">
            <v xml:space="preserve">UNIDAD GERENCIAL DE ADMINISTRACIÓN
</v>
          </cell>
          <cell r="K521" t="str">
            <v>ALTAMIRANO MARTINEZ, JOHN HAIRO</v>
          </cell>
          <cell r="L521">
            <v>0</v>
          </cell>
          <cell r="M521">
            <v>0</v>
          </cell>
          <cell r="N521">
            <v>0</v>
          </cell>
          <cell r="O521">
            <v>0</v>
          </cell>
        </row>
        <row r="522">
          <cell r="D522" t="str">
            <v>INFORME N° 1092-TP/DE/UGPPME-CFPP</v>
          </cell>
          <cell r="E522" t="str">
            <v>115000-2017</v>
          </cell>
          <cell r="F522" t="str">
            <v>1092-2017-MTPE/24.1.2.1</v>
          </cell>
          <cell r="G522" t="str">
            <v>03/08/2017</v>
          </cell>
          <cell r="H522">
            <v>0</v>
          </cell>
          <cell r="I522" t="str">
            <v>PROPUESTA DE NOTA DE MODIFICACIÓN PRESUPUESTARIA NMP N° 039, CRÉDITOS Y ANULACIONES, DE TIPO 3 CRÉDITOS Y ANULACIONES (DENTRO DE U.E.) PARA APROBACIÓN</v>
          </cell>
          <cell r="J522" t="str">
            <v xml:space="preserve">PROGRAMA PARA LA GENERACION DE EMPLEO SOCIAL INCLUSIVO "TRABAJA PERU"
</v>
          </cell>
          <cell r="K522" t="str">
            <v>ALTAMIRANO MARTINEZ, JOHN HAIRO</v>
          </cell>
          <cell r="L522">
            <v>0</v>
          </cell>
          <cell r="M522">
            <v>0</v>
          </cell>
          <cell r="N522">
            <v>0</v>
          </cell>
          <cell r="O522">
            <v>0</v>
          </cell>
        </row>
        <row r="523">
          <cell r="D523" t="str">
            <v>INFORME N° 1093-TP/DE/UGPPME-CFPP</v>
          </cell>
          <cell r="E523" t="str">
            <v>121231-2017</v>
          </cell>
          <cell r="F523" t="str">
            <v>1093-2017-MTPE/24.1.2.1</v>
          </cell>
          <cell r="G523" t="str">
            <v>04/08/2017</v>
          </cell>
          <cell r="H523">
            <v>0</v>
          </cell>
          <cell r="I523" t="str">
            <v xml:space="preserve">CERTIFICACIÓN DE CRÉDITO  PRESUPUESTARIO  PARA VIÁTICOS DE LA OFICINA NACIONAL </v>
          </cell>
          <cell r="J523" t="str">
            <v xml:space="preserve">UNIDAD GERENCIAL DE ADMINISTRACIÓN
</v>
          </cell>
          <cell r="K523" t="str">
            <v>ALTAMIRANO MARTINEZ, JOHN HAIRO</v>
          </cell>
          <cell r="L523">
            <v>0</v>
          </cell>
          <cell r="M523">
            <v>0</v>
          </cell>
          <cell r="N523">
            <v>0</v>
          </cell>
          <cell r="O523">
            <v>0</v>
          </cell>
        </row>
        <row r="524">
          <cell r="D524" t="str">
            <v>INFORME N° 1094-TP/DE/UGPPME-CFPP</v>
          </cell>
          <cell r="E524" t="str">
            <v>119915-2017</v>
          </cell>
          <cell r="F524" t="str">
            <v>1094-2017-MTPE/24.1.2.1</v>
          </cell>
          <cell r="G524" t="str">
            <v>04/08/2017</v>
          </cell>
          <cell r="H524">
            <v>0</v>
          </cell>
          <cell r="I524" t="str">
            <v xml:space="preserve">CERTIFICACIÓN DE CRÉDITO PRESUPUESTARIO REFERIDA PARA VIÁTICOS DE LA OFICINA NACIONAL PARA EL PROGRAMA PERU RESPONSABLE </v>
          </cell>
          <cell r="J524" t="str">
            <v xml:space="preserve">UNIDAD GERENCIAL DE ADMINISTRACIÓN
</v>
          </cell>
          <cell r="K524" t="str">
            <v>ALTAMIRANO MARTINEZ, JOHN HAIRO</v>
          </cell>
          <cell r="L524">
            <v>0</v>
          </cell>
          <cell r="M524">
            <v>0</v>
          </cell>
          <cell r="N524">
            <v>0</v>
          </cell>
          <cell r="O524">
            <v>0</v>
          </cell>
        </row>
        <row r="525">
          <cell r="D525" t="str">
            <v>INFORME N° 1095-TP/DE/UGPPME-CFPP</v>
          </cell>
          <cell r="E525" t="str">
            <v>119915-2017</v>
          </cell>
          <cell r="F525" t="str">
            <v>1095-2017-MTPE/24.1.2.1</v>
          </cell>
          <cell r="G525" t="str">
            <v>04/08/2017</v>
          </cell>
          <cell r="H525">
            <v>0</v>
          </cell>
          <cell r="I525" t="str">
            <v xml:space="preserve">CERTIFICACIÓN DE CRÉDITO PRESUPUESTARIO REFERIDA A LA CONTRATACIÓN DE SERVICIO DE AGENCIAMIENTO PARA PASAJE AÉREO DEL PROGRAMA PERU RESPONSABLE </v>
          </cell>
          <cell r="J525" t="str">
            <v xml:space="preserve">UNIDAD GERENCIAL DE ADMINISTRACIÓN
</v>
          </cell>
          <cell r="K525" t="str">
            <v>ALTAMIRANO MARTINEZ, JOHN HAIRO</v>
          </cell>
          <cell r="L525">
            <v>0</v>
          </cell>
          <cell r="M525">
            <v>0</v>
          </cell>
          <cell r="N525">
            <v>0</v>
          </cell>
          <cell r="O525">
            <v>0</v>
          </cell>
        </row>
        <row r="526">
          <cell r="D526" t="str">
            <v>INFORME N° 1096-TP/DE/UGPPME-CFPP</v>
          </cell>
          <cell r="E526" t="str">
            <v>121544-2017</v>
          </cell>
          <cell r="F526" t="str">
            <v>1096-2017-MTPE/24.1.2.1</v>
          </cell>
          <cell r="G526" t="str">
            <v>04/08/2017</v>
          </cell>
          <cell r="H526">
            <v>0</v>
          </cell>
          <cell r="I526" t="str">
            <v>CERTIFICACIÓN DE CRÉDITO PRESUPUESTARIO REFERIDA A LA CONTRATACIÓN DEL SERVICIO DE SUMINISTRO DE COMBUSTIBLE DIESEL B5 PARA LA CAMIONETA MITSUBISHI L200 DE PLACA A1D-872 ASIGNADA A LA UNIDAD ZONAL SAN MARTIN</v>
          </cell>
          <cell r="J526" t="str">
            <v xml:space="preserve">UNIDAD GERENCIAL DE ADMINISTRACIÓN
</v>
          </cell>
          <cell r="K526" t="str">
            <v>TORRES LOZANO, CÉSAR AUGUSTO</v>
          </cell>
          <cell r="L526">
            <v>0</v>
          </cell>
          <cell r="M526">
            <v>0</v>
          </cell>
          <cell r="N526">
            <v>0</v>
          </cell>
          <cell r="O526">
            <v>0</v>
          </cell>
        </row>
        <row r="527">
          <cell r="D527" t="str">
            <v>INFORME N° 1097-TP/DE/UGPPME-CFPP</v>
          </cell>
          <cell r="E527" t="str">
            <v>115261-2017</v>
          </cell>
          <cell r="F527" t="str">
            <v>1097-2017-MTPE/24.1.2.1</v>
          </cell>
          <cell r="G527" t="str">
            <v>04/08/2017</v>
          </cell>
          <cell r="H527">
            <v>0</v>
          </cell>
          <cell r="I527" t="str">
            <v xml:space="preserve">CERTIFICACION DE CREDITO PRESUPUESTARIO REFERIDA AL SERVICIO DE TERCERO PARA LA DIRECCION EJECUTIVA DEL PROGRAMA TRABAJA PERU </v>
          </cell>
          <cell r="J527" t="str">
            <v xml:space="preserve">UNIDAD GERENCIAL DE ADMINISTRACIÓN
</v>
          </cell>
          <cell r="K527">
            <v>0</v>
          </cell>
          <cell r="L527">
            <v>0</v>
          </cell>
          <cell r="M527">
            <v>0</v>
          </cell>
          <cell r="N527">
            <v>0</v>
          </cell>
          <cell r="O527">
            <v>0</v>
          </cell>
        </row>
        <row r="528">
          <cell r="D528" t="str">
            <v>INFORME N° 1098-TP/DE/UGPPME-CFPP</v>
          </cell>
          <cell r="E528" t="str">
            <v>113759-2017</v>
          </cell>
          <cell r="F528" t="str">
            <v>1098-2017-MTPE/24.1.2.1</v>
          </cell>
          <cell r="G528" t="str">
            <v>04/08/2017</v>
          </cell>
          <cell r="H528">
            <v>0</v>
          </cell>
          <cell r="I528" t="str">
            <v>CERTIFICACION DE CREDITO PRESUPUESTARIO REFERIDA AL SERVICIO DE TERCERO PARA LA COORDINACION FUNCIONAL DE LOGISTICA DEL PROGRAMA TRABAJA PERU</v>
          </cell>
          <cell r="J528" t="str">
            <v xml:space="preserve">UNIDAD GERENCIAL DE ADMINISTRACIÓN
</v>
          </cell>
          <cell r="K528">
            <v>0</v>
          </cell>
          <cell r="L528">
            <v>0</v>
          </cell>
          <cell r="M528">
            <v>0</v>
          </cell>
          <cell r="N528">
            <v>0</v>
          </cell>
          <cell r="O528">
            <v>0</v>
          </cell>
        </row>
        <row r="529">
          <cell r="D529" t="str">
            <v>INFORME N° 1099-TP/DE/UGPPME-CFPP</v>
          </cell>
          <cell r="E529" t="str">
            <v>088596-2017</v>
          </cell>
          <cell r="F529" t="str">
            <v>1099-2017-MTPE/24.1.2.1</v>
          </cell>
          <cell r="G529" t="str">
            <v>04/08/2017</v>
          </cell>
          <cell r="H529">
            <v>0</v>
          </cell>
          <cell r="I529" t="str">
            <v>CERTIFICACIÓN DE CRÉDITO PRESUPUESTARIO REFERIDA A LA CONTRATACIÓN POR LA MODALIDAD DE SERVICIO DE TERCERO COMO REVISOR DE LOS EXPEDIENTES DE LIQUIDACIONES Y ELABORACIÓN DE LOS INFORMES DE LIQUIDACIÓN TÉCNICO ¿ FINANCIERO PARA LA UNIDAD ZONAL LIMA SUR-ESTE DEL PROGRAMA TRABAJA PERÚ.</v>
          </cell>
          <cell r="J529" t="str">
            <v xml:space="preserve">UNIDAD GERENCIAL DE ADMINISTRACIÓN
</v>
          </cell>
          <cell r="K529">
            <v>0</v>
          </cell>
          <cell r="L529">
            <v>0</v>
          </cell>
          <cell r="M529">
            <v>0</v>
          </cell>
          <cell r="N529">
            <v>0</v>
          </cell>
          <cell r="O529">
            <v>0</v>
          </cell>
        </row>
        <row r="530">
          <cell r="D530" t="str">
            <v>INFORME N° 1100-TP/DE/UGPPME-CFPP</v>
          </cell>
          <cell r="E530" t="str">
            <v>114319-2017</v>
          </cell>
          <cell r="F530" t="str">
            <v>1100-2017-MTPE/24.1.2.1</v>
          </cell>
          <cell r="G530" t="str">
            <v>04/08/2017</v>
          </cell>
          <cell r="H530">
            <v>0</v>
          </cell>
          <cell r="I530" t="str">
            <v xml:space="preserve">CERTIFICACIÓN DE CRÉDITO PRESUPUESTARIO REFERIDA A LA CONTRATACIÓN DEL SERVICIO DE ALQUILER DE COCHERA REQUERIDO POR LA UNIDAD ZONAL UCAYALI DEL PROGRAMA TRABAJA PERU </v>
          </cell>
          <cell r="J530" t="str">
            <v xml:space="preserve">UNIDAD GERENCIAL DE ADMINISTRACIÓN
</v>
          </cell>
          <cell r="K530" t="str">
            <v>ALTAMIRANO MARTINEZ, JOHN HAIRO</v>
          </cell>
          <cell r="L530">
            <v>0</v>
          </cell>
          <cell r="M530">
            <v>0</v>
          </cell>
          <cell r="N530">
            <v>0</v>
          </cell>
          <cell r="O530">
            <v>0</v>
          </cell>
        </row>
        <row r="531">
          <cell r="D531" t="str">
            <v>INFORME N° 1101-TP/DE/UGPPME-CFPP</v>
          </cell>
          <cell r="E531" t="str">
            <v>108905-2017</v>
          </cell>
          <cell r="F531" t="str">
            <v>1101-2017-MTPE/24.1.2.1</v>
          </cell>
          <cell r="G531" t="str">
            <v>04/08/2017</v>
          </cell>
          <cell r="H531">
            <v>0</v>
          </cell>
          <cell r="I531" t="str">
            <v xml:space="preserve">CERTIFICACIÓN DE CRÉDITO PRESUPUESTARIO REFERIDA A LA ADQUISICIÓN DE CERTIFICADO SSL PARA LA COORDINACION FUNCIONAL DE SISTEMAS </v>
          </cell>
          <cell r="J531" t="str">
            <v xml:space="preserve">UNIDAD GERENCIAL DE ADMINISTRACIÓN
</v>
          </cell>
          <cell r="K531" t="str">
            <v>ALTAMIRANO MARTINEZ, JOHN HAIRO</v>
          </cell>
          <cell r="L531">
            <v>0</v>
          </cell>
          <cell r="M531">
            <v>0</v>
          </cell>
          <cell r="N531">
            <v>0</v>
          </cell>
          <cell r="O531">
            <v>0</v>
          </cell>
        </row>
        <row r="532">
          <cell r="D532" t="str">
            <v>INFORME N° 1102-TP/DE/UGPPME-CFPP</v>
          </cell>
          <cell r="E532" t="str">
            <v>117378-2017</v>
          </cell>
          <cell r="F532" t="str">
            <v>1102-2017-MTPE/24.1.2.1</v>
          </cell>
          <cell r="G532" t="str">
            <v>07/08/2017</v>
          </cell>
          <cell r="H532">
            <v>0</v>
          </cell>
          <cell r="I532" t="str">
            <v xml:space="preserve">CERTIFICACIÓN DE CREDITO PRESUPUESTO REFERIDA AL SERVICIO DE TERCERO PARA LA COORDINACION FUNCIONAL DE LOGISTICA DEL PROGRAMA TRABAJA PERU </v>
          </cell>
          <cell r="J532" t="str">
            <v xml:space="preserve">UNIDAD GERENCIAL DE ADMINISTRACIÓN
</v>
          </cell>
          <cell r="K532">
            <v>0</v>
          </cell>
          <cell r="L532">
            <v>0</v>
          </cell>
          <cell r="M532">
            <v>0</v>
          </cell>
          <cell r="N532">
            <v>0</v>
          </cell>
          <cell r="O532">
            <v>0</v>
          </cell>
        </row>
        <row r="533">
          <cell r="D533" t="str">
            <v>INFORME N° 1103-TP/DE/UGPPME-CFPP</v>
          </cell>
          <cell r="E533" t="str">
            <v>117387-2017</v>
          </cell>
          <cell r="F533" t="str">
            <v>1103-2017-MTPE/24.1.2.1</v>
          </cell>
          <cell r="G533" t="str">
            <v>07/08/2017</v>
          </cell>
          <cell r="H533">
            <v>0</v>
          </cell>
          <cell r="I533" t="str">
            <v xml:space="preserve">CERTIFICACIÓN DE CRÉDITO PRESUPUESTARIO REFERIDA AL SERVICIO DE TERCERO PARA LA UNIDAD ZONAL TUMBES DEL PROGRAMA TRABAJA PERU </v>
          </cell>
          <cell r="J533" t="str">
            <v xml:space="preserve">UNIDAD GERENCIAL DE ADMINISTRACIÓN
</v>
          </cell>
          <cell r="K533" t="str">
            <v>ALTAMIRANO MARTINEZ, JOHN HAIRO</v>
          </cell>
          <cell r="L533">
            <v>0</v>
          </cell>
          <cell r="M533">
            <v>0</v>
          </cell>
          <cell r="N533">
            <v>0</v>
          </cell>
          <cell r="O533">
            <v>0</v>
          </cell>
        </row>
        <row r="534">
          <cell r="D534" t="str">
            <v>INFORME N° 1104-TP/DE/UGPPME-CFPP</v>
          </cell>
          <cell r="E534" t="str">
            <v>122425-2017</v>
          </cell>
          <cell r="F534" t="str">
            <v>1104-2017-MTPE/24.1.2.1</v>
          </cell>
          <cell r="G534" t="str">
            <v>07/08/2017</v>
          </cell>
          <cell r="H534">
            <v>0</v>
          </cell>
          <cell r="I534" t="str">
            <v>PROPUESTA DE NOTA DE MODIFICACIÓN PRESUPUESTARIA NMP N° 040, CRÉDITOS Y ANULACIONES POR S/. 15,000.00 DE TIPO 3 CRÉDITOS Y ANULACIONES (DENTRO DE U.E.) PARA APROBACIÓN</v>
          </cell>
          <cell r="J534" t="str">
            <v xml:space="preserve">PROGRAMA PARA LA GENERACION DE EMPLEO SOCIAL INCLUSIVO "TRABAJA PERU"
</v>
          </cell>
          <cell r="K534">
            <v>0</v>
          </cell>
          <cell r="L534">
            <v>0</v>
          </cell>
          <cell r="M534">
            <v>0</v>
          </cell>
          <cell r="N534">
            <v>0</v>
          </cell>
          <cell r="O534">
            <v>0</v>
          </cell>
        </row>
        <row r="535">
          <cell r="D535" t="str">
            <v>INFORME N° 1105-TP/DE/UGPPME-CFPP</v>
          </cell>
          <cell r="E535" t="str">
            <v>119911-2017</v>
          </cell>
          <cell r="F535" t="str">
            <v>1105-2017-MTPE/24.1.2.1</v>
          </cell>
          <cell r="G535" t="str">
            <v>07/08/2017</v>
          </cell>
          <cell r="H535">
            <v>0</v>
          </cell>
          <cell r="I535" t="str">
            <v xml:space="preserve">REQUERIMIENTO DE CONTRATACIÓN ADMINISTRATIVA DE SERVICIOS - CAS DE UN (01) ASISTENTE TÉCNICO PARA LA UNIDAD GERENCIAL DE PROYECTOS </v>
          </cell>
          <cell r="J535" t="str">
            <v xml:space="preserve">PROGRAMA PARA LA GENERACION DE EMPLEO SOCIAL INCLUSIVO "TRABAJA PERU"
</v>
          </cell>
          <cell r="K535">
            <v>0</v>
          </cell>
          <cell r="L535">
            <v>0</v>
          </cell>
          <cell r="M535">
            <v>0</v>
          </cell>
          <cell r="N535">
            <v>0</v>
          </cell>
          <cell r="O535">
            <v>0</v>
          </cell>
        </row>
        <row r="536">
          <cell r="D536" t="str">
            <v>INFORME N° 1106-TP/DE/UGPPME-CFPP</v>
          </cell>
          <cell r="E536" t="str">
            <v>123226-2017</v>
          </cell>
          <cell r="F536" t="str">
            <v>1106-2017-MTPE/24.1.2.1</v>
          </cell>
          <cell r="G536" t="str">
            <v>07/08/2017</v>
          </cell>
          <cell r="H536">
            <v>0</v>
          </cell>
          <cell r="I536" t="str">
            <v>SOLICITO AUTORIZACIÓN PARA CONTRATACIÓN DE SERVICIO TEMPORAL DE TERCERO</v>
          </cell>
          <cell r="J536" t="str">
            <v xml:space="preserve">PROGRAMA PARA LA GENERACION DE EMPLEO SOCIAL INCLUSIVO "TRABAJA PERU"
</v>
          </cell>
          <cell r="K536" t="str">
            <v>ALTAMIRANO MARTINEZ, JOHN HAIRO</v>
          </cell>
          <cell r="L536">
            <v>0</v>
          </cell>
          <cell r="M536">
            <v>0</v>
          </cell>
          <cell r="N536">
            <v>0</v>
          </cell>
          <cell r="O536">
            <v>0</v>
          </cell>
        </row>
        <row r="537">
          <cell r="D537" t="str">
            <v>INFORME N° 1107-TP/DE/UGPPME-CFPP</v>
          </cell>
          <cell r="E537" t="str">
            <v>113071-2017</v>
          </cell>
          <cell r="F537" t="str">
            <v>1107-2017-MTPE/24.1.2.1</v>
          </cell>
          <cell r="G537" t="str">
            <v>07/08/2017</v>
          </cell>
          <cell r="H537">
            <v>0</v>
          </cell>
          <cell r="I537" t="str">
            <v xml:space="preserve">REQUERIMIENTO DE CONTRATACIÓN ADMINISTRATIVA DE SERVICIOS-CAS DE UN (01) ANALISTA EN MONITOREO Y EVALUACIÓN PARA LA COORDINACIÓN </v>
          </cell>
          <cell r="J537" t="str">
            <v xml:space="preserve">PROGRAMA PARA LA GENERACION DE EMPLEO SOCIAL INCLUSIVO "TRABAJA PERU"
</v>
          </cell>
          <cell r="K537" t="str">
            <v>ALTAMIRANO MARTINEZ, JOHN HAIRO</v>
          </cell>
          <cell r="L537">
            <v>0</v>
          </cell>
          <cell r="M537">
            <v>0</v>
          </cell>
          <cell r="N537">
            <v>0</v>
          </cell>
          <cell r="O537">
            <v>0</v>
          </cell>
        </row>
        <row r="538">
          <cell r="D538" t="str">
            <v>INFORME N° 1108-TP/DE/UGPPME-CFPP</v>
          </cell>
          <cell r="E538" t="str">
            <v>122940-2017</v>
          </cell>
          <cell r="F538" t="str">
            <v>1108-2017-MTPE/24.1.2.1</v>
          </cell>
          <cell r="G538" t="str">
            <v>07/08/2017</v>
          </cell>
          <cell r="H538">
            <v>0</v>
          </cell>
          <cell r="I538" t="str">
            <v>REQUERIMIENTO DE CONTRATACIÓN ADMINISTRATIVA DE SERVICIOS-CAS DE UN (01) ASISTENTE DE COORDINACIÓN PARA LA COORDINACION FUNCIONAL DE RECURSOS HUMANOS</v>
          </cell>
          <cell r="J538" t="str">
            <v xml:space="preserve">PROGRAMA PARA LA GENERACION DE EMPLEO SOCIAL INCLUSIVO "TRABAJA PERU"
</v>
          </cell>
          <cell r="K538" t="str">
            <v>ALTAMIRANO MARTINEZ, JOHN HAIRO</v>
          </cell>
          <cell r="L538">
            <v>0</v>
          </cell>
          <cell r="M538">
            <v>0</v>
          </cell>
          <cell r="N538">
            <v>0</v>
          </cell>
          <cell r="O538">
            <v>0</v>
          </cell>
        </row>
        <row r="539">
          <cell r="D539" t="str">
            <v>INFORME N° 1109-TP/DE/UGPPME-CFPP</v>
          </cell>
          <cell r="E539" t="str">
            <v>122423-2017</v>
          </cell>
          <cell r="F539" t="str">
            <v>1109-2017-MTPE/24.1.2.1</v>
          </cell>
          <cell r="G539" t="str">
            <v>07/08/2017</v>
          </cell>
          <cell r="H539">
            <v>0</v>
          </cell>
          <cell r="I539" t="str">
            <v>PROPUESTA DE NOTA DE MODIFICACIÓN PRESUPUESTARIA NMP N° 041, CRÉDITOS Y ANULACIONES   DE TIPO 3 CRÉDITOS Y ANULACIONES (DENTRO DE U.E.) PARA APROBACIÓN</v>
          </cell>
          <cell r="J539" t="str">
            <v xml:space="preserve">PROGRAMA PARA LA GENERACION DE EMPLEO SOCIAL INCLUSIVO "TRABAJA PERU"
</v>
          </cell>
          <cell r="K539">
            <v>0</v>
          </cell>
          <cell r="L539">
            <v>0</v>
          </cell>
          <cell r="M539">
            <v>0</v>
          </cell>
          <cell r="N539">
            <v>0</v>
          </cell>
          <cell r="O539">
            <v>0</v>
          </cell>
        </row>
        <row r="540">
          <cell r="D540" t="str">
            <v>INFORME N° 1110-TP/DE/UGPPME-CFPP</v>
          </cell>
          <cell r="E540" t="str">
            <v>096436-2017</v>
          </cell>
          <cell r="F540" t="str">
            <v>1110-2017-MTPE/24.1.2.1</v>
          </cell>
          <cell r="G540" t="str">
            <v>08/08/2017</v>
          </cell>
          <cell r="H540">
            <v>0</v>
          </cell>
          <cell r="I540" t="str">
            <v>REQUERIMIENTO DE CONTRATACIÓN ADMINISTRATIVA DE SERVICIOS-CAS DE UN (01) ANALISTA ADMINISTRATIVO PARA LA COORDINACIÓN FUNCIONAL DE LOGÍSTICA</v>
          </cell>
          <cell r="J540" t="str">
            <v xml:space="preserve">PROGRAMA PARA LA GENERACION DE EMPLEO SOCIAL INCLUSIVO "TRABAJA PERU"
</v>
          </cell>
          <cell r="K540" t="str">
            <v>ALTAMIRANO MARTINEZ, JOHN HAIRO</v>
          </cell>
          <cell r="L540">
            <v>0</v>
          </cell>
          <cell r="M540">
            <v>0</v>
          </cell>
          <cell r="N540">
            <v>0</v>
          </cell>
          <cell r="O540">
            <v>0</v>
          </cell>
        </row>
        <row r="541">
          <cell r="D541" t="str">
            <v>INFORME N° 1111-TP/DE/UGPPME-CFPP</v>
          </cell>
          <cell r="E541" t="str">
            <v>106990-2017</v>
          </cell>
          <cell r="F541" t="str">
            <v>1111-2017-MTPE/24.1.2.1</v>
          </cell>
          <cell r="G541" t="str">
            <v>08/08/2017</v>
          </cell>
          <cell r="H541">
            <v>0</v>
          </cell>
          <cell r="I541" t="str">
            <v>DEMANDA ADICIONAL DE RECURSOS PARA EL PRESUPUESTO 2017, REFERIDO AL CUMPLIMIENTO DE LAUDOS ARBITRALES (UE 005: TRABAJA PERU)</v>
          </cell>
          <cell r="J541" t="str">
            <v xml:space="preserve">PROGRAMA PARA LA GENERACION DE EMPLEO SOCIAL INCLUSIVO "TRABAJA PERU"
</v>
          </cell>
          <cell r="K541" t="str">
            <v>ALTAMIRANO MARTINEZ, JOHN HAIRO</v>
          </cell>
          <cell r="L541">
            <v>0</v>
          </cell>
          <cell r="M541">
            <v>0</v>
          </cell>
          <cell r="N541">
            <v>0</v>
          </cell>
          <cell r="O541">
            <v>0</v>
          </cell>
        </row>
        <row r="542">
          <cell r="D542" t="str">
            <v>INFORME N° 1112-TP/DE/UGPPME-CFPP</v>
          </cell>
          <cell r="E542" t="str">
            <v>120952-2017</v>
          </cell>
          <cell r="F542" t="str">
            <v>1112-2017-MTPE/24.1.2.1</v>
          </cell>
          <cell r="G542" t="str">
            <v>08/08/2017</v>
          </cell>
          <cell r="H542">
            <v>0</v>
          </cell>
          <cell r="I542" t="str">
            <v>CRONOGRAMA DE VIAJES SEGUNDO SEMESTRE</v>
          </cell>
          <cell r="J542" t="str">
            <v xml:space="preserve">PROGRAMA PARA LA GENERACION DE EMPLEO SOCIAL INCLUSIVO "TRABAJA PERU"
</v>
          </cell>
          <cell r="K542" t="str">
            <v>ALTAMIRANO MARTINEZ, JOHN HAIRO</v>
          </cell>
          <cell r="L542">
            <v>0</v>
          </cell>
          <cell r="M542">
            <v>0</v>
          </cell>
          <cell r="N542">
            <v>0</v>
          </cell>
          <cell r="O542">
            <v>0</v>
          </cell>
        </row>
        <row r="543">
          <cell r="D543" t="str">
            <v>INFORME N° 1113-TP/DE/UGPPME-CFPP</v>
          </cell>
          <cell r="E543" t="str">
            <v>119598-2017</v>
          </cell>
          <cell r="F543" t="str">
            <v>1113-2017-MTPE/24.1.2.1</v>
          </cell>
          <cell r="G543" t="str">
            <v>08/08/2017</v>
          </cell>
          <cell r="H543">
            <v>0</v>
          </cell>
          <cell r="I543" t="str">
            <v>CERTIFICACIÓN DE CRÉDITO PRESUPUESTARIO REFERIDA AL SERVICIO DE TERCERO PARA LA COORDINACIÓN FUNCIONAL DE CONTABILIDAD DEL PROGRAMA " TRABAJA PERU"</v>
          </cell>
          <cell r="J543" t="str">
            <v xml:space="preserve">UNIDAD GERENCIAL DE ADMINISTRACIÓN
</v>
          </cell>
          <cell r="K543" t="str">
            <v>ALTAMIRANO MARTINEZ, JOHN HAIRO</v>
          </cell>
          <cell r="L543">
            <v>0</v>
          </cell>
          <cell r="M543">
            <v>0</v>
          </cell>
          <cell r="N543">
            <v>0</v>
          </cell>
          <cell r="O543">
            <v>0</v>
          </cell>
        </row>
        <row r="544">
          <cell r="D544" t="str">
            <v>INFORME N° 1114-TP/DE/UGPPME-CFPP</v>
          </cell>
          <cell r="E544" t="str">
            <v>117217-2017</v>
          </cell>
          <cell r="F544" t="str">
            <v>1114-2017-MTPE/24.1.2.1</v>
          </cell>
          <cell r="G544" t="str">
            <v>08/08/2017</v>
          </cell>
          <cell r="H544">
            <v>0</v>
          </cell>
          <cell r="I544" t="str">
            <v>REQUERIMIENTO DE CONTRATACIÓN ADMINISTRATIVA DE SERVICIOS-CAS DE UN (01) RESPONSABLE ADMINISTRATIVO E INFORMÁTICO PARA LA UNIDAD ZONAL LA LIBERTAD</v>
          </cell>
          <cell r="J544" t="str">
            <v xml:space="preserve">PROGRAMA PARA LA GENERACION DE EMPLEO SOCIAL INCLUSIVO "TRABAJA PERU"
</v>
          </cell>
          <cell r="K544" t="str">
            <v>ALTAMIRANO MARTINEZ, JOHN HAIRO</v>
          </cell>
          <cell r="L544">
            <v>0</v>
          </cell>
          <cell r="M544">
            <v>0</v>
          </cell>
          <cell r="N544">
            <v>0</v>
          </cell>
          <cell r="O544">
            <v>0</v>
          </cell>
        </row>
        <row r="545">
          <cell r="D545" t="str">
            <v>INFORME N° 1115-TP/DE/UGPPME-CFPP</v>
          </cell>
          <cell r="E545" t="str">
            <v>120356-2017</v>
          </cell>
          <cell r="F545" t="str">
            <v>1115-2017-MTPE/24.1.2.1</v>
          </cell>
          <cell r="G545" t="str">
            <v>08/08/2017</v>
          </cell>
          <cell r="H545">
            <v>0</v>
          </cell>
          <cell r="I545" t="str">
            <v xml:space="preserve">CERTIFICACIÓN DE CRÉDITO PRESUPUESTARIO REFERIDA AL SERVICIO DE TERCERO PARA LA COORDINACIÓN FUNCIONAL DE CONTABILIDAD PARA EL PROGRAMA TRABAJA PERU </v>
          </cell>
          <cell r="J545" t="str">
            <v xml:space="preserve">UNIDAD GERENCIAL DE ADMINISTRACIÓN
</v>
          </cell>
          <cell r="K545" t="str">
            <v>ALTAMIRANO MARTINEZ, JOHN HAIRO</v>
          </cell>
          <cell r="L545">
            <v>0</v>
          </cell>
          <cell r="M545">
            <v>0</v>
          </cell>
          <cell r="N545">
            <v>0</v>
          </cell>
          <cell r="O545">
            <v>0</v>
          </cell>
        </row>
        <row r="546">
          <cell r="D546" t="str">
            <v>INFORME N° 1116-TP/DE/UGPPME-CFPP</v>
          </cell>
          <cell r="E546" t="str">
            <v>119599-2017</v>
          </cell>
          <cell r="F546" t="str">
            <v>1116-2017-MTPE/24.1.2.1</v>
          </cell>
          <cell r="G546" t="str">
            <v>08/08/2017</v>
          </cell>
          <cell r="H546">
            <v>0</v>
          </cell>
          <cell r="I546" t="str">
            <v xml:space="preserve">CERTIFICACIÓN DE CRÉDITO PRESUPUESTARIO REFERIDA AL SERVICIO DE TERCERO PARA LA COORDINACIÓN FUNCIONAL DE CONTABILIDAD PARA EL PROGRAMA TRABAJA PERU </v>
          </cell>
          <cell r="J546" t="str">
            <v xml:space="preserve">UNIDAD GERENCIAL DE ADMINISTRACIÓN
</v>
          </cell>
          <cell r="K546" t="str">
            <v>ALTAMIRANO MARTINEZ, JOHN HAIRO</v>
          </cell>
          <cell r="L546">
            <v>0</v>
          </cell>
          <cell r="M546">
            <v>0</v>
          </cell>
          <cell r="N546">
            <v>0</v>
          </cell>
          <cell r="O546">
            <v>0</v>
          </cell>
        </row>
        <row r="547">
          <cell r="D547" t="str">
            <v>INFORME N° 1117-TP/DE/UGPPME-CFPP</v>
          </cell>
          <cell r="E547" t="str">
            <v>124456-2017</v>
          </cell>
          <cell r="F547" t="str">
            <v>1117-2017-MTPE/24.1.2.1</v>
          </cell>
          <cell r="G547" t="str">
            <v>08/08/2017</v>
          </cell>
          <cell r="H547">
            <v>0</v>
          </cell>
          <cell r="I547" t="str">
            <v xml:space="preserve">CERTIFICACIÓN DE CRÉDITO  PRESUPUESTARIO REFERIDA  PARA VIÁTICOS DE LA OFICINA NACIONAL </v>
          </cell>
          <cell r="J547" t="str">
            <v xml:space="preserve">UNIDAD GERENCIAL DE ADMINISTRACIÓN
</v>
          </cell>
          <cell r="K547" t="str">
            <v>ALTAMIRANO MARTINEZ, JOHN HAIRO</v>
          </cell>
          <cell r="L547">
            <v>0</v>
          </cell>
          <cell r="M547">
            <v>0</v>
          </cell>
          <cell r="N547">
            <v>0</v>
          </cell>
          <cell r="O547">
            <v>0</v>
          </cell>
        </row>
        <row r="548">
          <cell r="D548" t="str">
            <v>INFORME N° 1118-TP/DE/UGPPME-CFPP</v>
          </cell>
          <cell r="E548" t="str">
            <v>124457-2017</v>
          </cell>
          <cell r="F548" t="str">
            <v>1118-2017-MTPE/24.1.2.1</v>
          </cell>
          <cell r="G548" t="str">
            <v>08/08/2017</v>
          </cell>
          <cell r="H548">
            <v>0</v>
          </cell>
          <cell r="I548" t="str">
            <v>CERTIFICACIÓN DE CRÉDITO PRESUPUESTARIO REFERIDA PARA ASIGNACIÓN DE VIÁTICOS DE LA OFICINA NACIONAL</v>
          </cell>
          <cell r="J548" t="str">
            <v xml:space="preserve">UNIDAD GERENCIAL DE ADMINISTRACIÓN
</v>
          </cell>
          <cell r="K548" t="str">
            <v>ALTAMIRANO MARTINEZ, JOHN HAIRO</v>
          </cell>
          <cell r="L548">
            <v>0</v>
          </cell>
          <cell r="M548">
            <v>0</v>
          </cell>
          <cell r="N548">
            <v>0</v>
          </cell>
          <cell r="O548">
            <v>0</v>
          </cell>
        </row>
        <row r="549">
          <cell r="D549" t="str">
            <v>INFORME N° 1119-TP/DE/UGPPME-CFPP</v>
          </cell>
          <cell r="E549" t="str">
            <v>124509-2017</v>
          </cell>
          <cell r="F549" t="str">
            <v>1119-2017-MTPE/24.1.2.1</v>
          </cell>
          <cell r="G549" t="str">
            <v>08/08/2017</v>
          </cell>
          <cell r="H549">
            <v>0</v>
          </cell>
          <cell r="I549" t="str">
            <v xml:space="preserve">CERTIFICACIÓN DE CRÉDITO PRESUPUESTARIO REFERIDA PARA VIÁTICOS DE LA OFICINA NACIONAL </v>
          </cell>
          <cell r="J549" t="str">
            <v xml:space="preserve">UNIDAD GERENCIAL DE ADMINISTRACIÓN
</v>
          </cell>
          <cell r="K549" t="str">
            <v>ALTAMIRANO MARTINEZ, JOHN HAIRO</v>
          </cell>
          <cell r="L549">
            <v>0</v>
          </cell>
          <cell r="M549">
            <v>0</v>
          </cell>
          <cell r="N549">
            <v>0</v>
          </cell>
          <cell r="O549">
            <v>0</v>
          </cell>
        </row>
        <row r="550">
          <cell r="D550" t="str">
            <v>INFORME N° 1120-TP/DE/UGPPME-CFPP</v>
          </cell>
          <cell r="E550" t="str">
            <v>120675-2017</v>
          </cell>
          <cell r="F550" t="str">
            <v>1120-2017-MTPE/24.1.2.1</v>
          </cell>
          <cell r="G550" t="str">
            <v>08/08/2017</v>
          </cell>
          <cell r="H550">
            <v>0</v>
          </cell>
          <cell r="I550" t="str">
            <v xml:space="preserve">CERTIFICACIÓN DE CRÉDITO PRESUPUESTARIO REFERIDA AL SERVICIO DE TERCERO PARA LA COORDINACIÓN FUNCIONAL DE LOGÍSTICA DEL PROGRAMA TRABAJA PERU </v>
          </cell>
          <cell r="J550" t="str">
            <v xml:space="preserve">UNIDAD GERENCIAL DE ADMINISTRACIÓN
</v>
          </cell>
          <cell r="K550" t="str">
            <v>ALTAMIRANO MARTINEZ, JOHN HAIRO</v>
          </cell>
          <cell r="L550">
            <v>0</v>
          </cell>
          <cell r="M550">
            <v>0</v>
          </cell>
          <cell r="N550">
            <v>0</v>
          </cell>
          <cell r="O550">
            <v>0</v>
          </cell>
        </row>
        <row r="551">
          <cell r="D551" t="str">
            <v>INFORME N° 1121-TP/DE/UGPPME-CFPP</v>
          </cell>
          <cell r="E551" t="str">
            <v>119412-2017</v>
          </cell>
          <cell r="F551" t="str">
            <v>1121-2017-MTPE/24.1.2.1</v>
          </cell>
          <cell r="G551" t="str">
            <v>08/08/2017</v>
          </cell>
          <cell r="H551">
            <v>0</v>
          </cell>
          <cell r="I551" t="str">
            <v xml:space="preserve">CERTIFICACIÓN DE CRÉDITO PRESUPUESTARIO REFERIDA AL SERVICIO DE TERCERO PARA LA COORDINACIÓN FUNCIONAL DE SISTEMAS DEL PROGRAMA TRABAJA PERU </v>
          </cell>
          <cell r="J551" t="str">
            <v xml:space="preserve">UNIDAD GERENCIAL DE ADMINISTRACIÓN
</v>
          </cell>
          <cell r="K551" t="str">
            <v>ALTAMIRANO MARTINEZ, JOHN HAIRO</v>
          </cell>
          <cell r="L551">
            <v>0</v>
          </cell>
          <cell r="M551">
            <v>0</v>
          </cell>
          <cell r="N551">
            <v>0</v>
          </cell>
          <cell r="O551">
            <v>0</v>
          </cell>
        </row>
        <row r="552">
          <cell r="D552" t="str">
            <v>INFORME N° 1122-TP/DE/UGPPME-CFPP</v>
          </cell>
          <cell r="E552" t="str">
            <v>120927-2017</v>
          </cell>
          <cell r="F552" t="str">
            <v>1122-2017-MTPE/24.1.2.1</v>
          </cell>
          <cell r="G552" t="str">
            <v>08/08/2017</v>
          </cell>
          <cell r="H552">
            <v>0</v>
          </cell>
          <cell r="I552" t="str">
            <v xml:space="preserve">CERTIFICACIÓN DE  CRÉDITO PRESUPUESTARIO REFERIDA A LA CONTRATACIÓN TEMPORAL DE TERCERO PARA LA UNIDAD ZONAL LA LIBERTAD </v>
          </cell>
          <cell r="J552" t="str">
            <v xml:space="preserve">UNIDAD GERENCIAL DE ADMINISTRACIÓN
</v>
          </cell>
          <cell r="K552" t="str">
            <v>ALTAMIRANO MARTINEZ, JOHN HAIRO</v>
          </cell>
          <cell r="L552">
            <v>0</v>
          </cell>
          <cell r="M552">
            <v>0</v>
          </cell>
          <cell r="N552">
            <v>0</v>
          </cell>
          <cell r="O552">
            <v>0</v>
          </cell>
        </row>
        <row r="553">
          <cell r="D553" t="str">
            <v>INFORME N° 1123-TP/DE/UGPPME-CFPP</v>
          </cell>
          <cell r="E553" t="str">
            <v>124513-2017</v>
          </cell>
          <cell r="F553" t="str">
            <v>1123-2017-MTPE/24.1.2.1</v>
          </cell>
          <cell r="G553" t="str">
            <v>08/08/2017</v>
          </cell>
          <cell r="H553">
            <v>0</v>
          </cell>
          <cell r="I553" t="str">
            <v xml:space="preserve">CERTIFICACIÓN DE CRÉDITO PRESUPUESTARIO PARA VIÁTICOS DE LA OFICINA NACIONAL </v>
          </cell>
          <cell r="J553" t="str">
            <v xml:space="preserve">UNIDAD GERENCIAL DE ADMINISTRACIÓN
</v>
          </cell>
          <cell r="K553" t="str">
            <v>ALTAMIRANO MARTINEZ, JOHN HAIRO</v>
          </cell>
          <cell r="L553">
            <v>0</v>
          </cell>
          <cell r="M553">
            <v>0</v>
          </cell>
          <cell r="N553">
            <v>0</v>
          </cell>
          <cell r="O553">
            <v>0</v>
          </cell>
        </row>
        <row r="554">
          <cell r="D554" t="str">
            <v>INFORME N° 1124-TP/DE/UGPPME-CFPP</v>
          </cell>
          <cell r="E554" t="str">
            <v>122147-2017</v>
          </cell>
          <cell r="F554" t="str">
            <v>1124-2017-MTPE/24.1.2.1</v>
          </cell>
          <cell r="G554" t="str">
            <v>08/08/2017</v>
          </cell>
          <cell r="H554">
            <v>0</v>
          </cell>
          <cell r="I554" t="str">
            <v>MATRIZ GERENCIAL AJUSTADA A LA ASIGNACION PRESUPUESTARIA 2018</v>
          </cell>
          <cell r="J554" t="str">
            <v xml:space="preserve">PROGRAMA PARA LA GENERACION DE EMPLEO SOCIAL INCLUSIVO "TRABAJA PERU"
</v>
          </cell>
          <cell r="K554" t="str">
            <v>ALTAMIRANO MARTINEZ, JOHN HAIRO</v>
          </cell>
          <cell r="L554">
            <v>0</v>
          </cell>
          <cell r="M554">
            <v>0</v>
          </cell>
          <cell r="N554">
            <v>0</v>
          </cell>
          <cell r="O554">
            <v>0</v>
          </cell>
        </row>
        <row r="555">
          <cell r="D555" t="str">
            <v>INFORME N° 1125-TP/DE/UGPPME-CFPP</v>
          </cell>
          <cell r="E555" t="str">
            <v>121596-2017</v>
          </cell>
          <cell r="F555" t="str">
            <v>1125-2017-MTPE/24.1.2.1</v>
          </cell>
          <cell r="G555" t="str">
            <v>09/08/2017</v>
          </cell>
          <cell r="H555">
            <v>0</v>
          </cell>
          <cell r="I555" t="str">
            <v xml:space="preserve">CERTIFICACIÓN DE CRÉDITO PRESUPUESTARIO 2017 Y PREVISIÓN 2018 REFERIDA AL SERVICIO DE MENSAJERÍA PARA EL PROGRAMA TRABAJA PERU </v>
          </cell>
          <cell r="J555" t="str">
            <v xml:space="preserve">UNIDAD GERENCIAL DE ADMINISTRACIÓN
</v>
          </cell>
          <cell r="K555" t="str">
            <v>ALTAMIRANO MARTINEZ, JOHN HAIRO</v>
          </cell>
          <cell r="L555">
            <v>0</v>
          </cell>
          <cell r="M555">
            <v>0</v>
          </cell>
          <cell r="N555">
            <v>0</v>
          </cell>
          <cell r="O555">
            <v>0</v>
          </cell>
        </row>
        <row r="556">
          <cell r="D556" t="str">
            <v>INFORME N° 1126-TP/DE/UGPPME-CFPP</v>
          </cell>
          <cell r="E556" t="str">
            <v>124437-2017</v>
          </cell>
          <cell r="F556" t="str">
            <v>1126-2017-MTPE/24.1.2.1</v>
          </cell>
          <cell r="G556" t="str">
            <v>09/08/2017</v>
          </cell>
          <cell r="H556">
            <v>0</v>
          </cell>
          <cell r="I556" t="str">
            <v xml:space="preserve">CERTIFICACIÓN DE  AMPLIACIÓN DE CCP N° 747, REFERIDA A LA COMPRA DE PASAJES AÉREOS A LA CIUDAD DE TARAPOTO-SAN MARTÍN SOLICITADO PROGRAMA PERU RESPONSABLE </v>
          </cell>
          <cell r="J556" t="str">
            <v xml:space="preserve">UNIDAD GERENCIAL DE ADMINISTRACIÓN
</v>
          </cell>
          <cell r="K556" t="str">
            <v>ALTAMIRANO MARTINEZ, JOHN HAIRO</v>
          </cell>
          <cell r="L556">
            <v>0</v>
          </cell>
          <cell r="M556">
            <v>0</v>
          </cell>
          <cell r="N556">
            <v>0</v>
          </cell>
          <cell r="O556">
            <v>0</v>
          </cell>
        </row>
        <row r="557">
          <cell r="D557" t="str">
            <v>INFORME N° 1127-TP/DE/UGPPME-CFPP</v>
          </cell>
          <cell r="E557" t="str">
            <v>123303-2017</v>
          </cell>
          <cell r="F557" t="str">
            <v>1127-2017-MTPE/24.1.2.1</v>
          </cell>
          <cell r="G557" t="str">
            <v>09/08/2017</v>
          </cell>
          <cell r="H557">
            <v>0</v>
          </cell>
          <cell r="I557" t="str">
            <v xml:space="preserve">ANULACIÓN DEL CCP N° 697 Y CERTIFICACIÓN DE CRÉDITO PRESUPUESTARIO REFERIDA A LA CONTRATACIÓN DE SERVICIO DE LIMPIEZA REQUERIDO POR LA UNIDAD ZONAL DE ICA DEL PROGRAMA TRABAJA PERU </v>
          </cell>
          <cell r="J557" t="str">
            <v xml:space="preserve">UNIDAD GERENCIAL DE ADMINISTRACIÓN
</v>
          </cell>
          <cell r="K557" t="str">
            <v>ALTAMIRANO MARTINEZ, JOHN HAIRO</v>
          </cell>
          <cell r="L557">
            <v>0</v>
          </cell>
          <cell r="M557">
            <v>0</v>
          </cell>
          <cell r="N557">
            <v>0</v>
          </cell>
          <cell r="O557">
            <v>0</v>
          </cell>
        </row>
        <row r="558">
          <cell r="D558" t="str">
            <v>INFORME N° 1128-TP/DE/UGPPME-CFPP</v>
          </cell>
          <cell r="E558" t="str">
            <v>110885-2017</v>
          </cell>
          <cell r="F558" t="str">
            <v>1128-2017-MTPE/24.1.2.1</v>
          </cell>
          <cell r="G558" t="str">
            <v>09/08/2017</v>
          </cell>
          <cell r="H558">
            <v>0</v>
          </cell>
          <cell r="I558" t="str">
            <v xml:space="preserve">DISPONIBILIDAD PRESUPUESTAL REFERIDA A LA CONTRATACIÓN DE (26) PROFESIONALES POR LA MODALIDAD DE SERVICIOS DE TERCERO PARA LAS DIVERSAS UNIDADES ZONALES DEL PROGRAMA TRABAJA PERU </v>
          </cell>
          <cell r="J558" t="str">
            <v xml:space="preserve">UNIDAD GERENCIAL DE ADMINISTRACIÓN
</v>
          </cell>
          <cell r="K558" t="str">
            <v>ALTAMIRANO MARTINEZ, JOHN HAIRO</v>
          </cell>
          <cell r="L558">
            <v>0</v>
          </cell>
          <cell r="M558">
            <v>0</v>
          </cell>
          <cell r="N558">
            <v>0</v>
          </cell>
          <cell r="O558">
            <v>0</v>
          </cell>
        </row>
        <row r="559">
          <cell r="D559" t="str">
            <v>INFORME N° 1129-TP/DE/UGPPME-CFPP</v>
          </cell>
          <cell r="E559" t="str">
            <v>117303-2017</v>
          </cell>
          <cell r="F559" t="str">
            <v>1129-2017-MTPE/24.1.2.1</v>
          </cell>
          <cell r="G559" t="str">
            <v>09/08/2017</v>
          </cell>
          <cell r="H559">
            <v>0</v>
          </cell>
          <cell r="I559" t="str">
            <v xml:space="preserve">REQUERIMIENTO DE CAS DE UN (01) RESPONSABLE DE LA COORDINACIÓN FUNCIONAL DE LOGÍSTICA </v>
          </cell>
          <cell r="J559" t="str">
            <v xml:space="preserve">PROGRAMA PARA LA GENERACION DE EMPLEO SOCIAL INCLUSIVO "TRABAJA PERU"
</v>
          </cell>
          <cell r="K559">
            <v>0</v>
          </cell>
          <cell r="L559">
            <v>0</v>
          </cell>
          <cell r="M559">
            <v>0</v>
          </cell>
          <cell r="N559">
            <v>0</v>
          </cell>
          <cell r="O559">
            <v>0</v>
          </cell>
        </row>
        <row r="560">
          <cell r="D560" t="str">
            <v>INFORME N° 1130-TP/DE/UGPPME-CFPP</v>
          </cell>
          <cell r="E560" t="str">
            <v>121749-2017</v>
          </cell>
          <cell r="F560" t="str">
            <v>1130-2017-MTPE/24.1.2.1</v>
          </cell>
          <cell r="G560" t="str">
            <v>09/08/2017</v>
          </cell>
          <cell r="H560">
            <v>0</v>
          </cell>
          <cell r="I560" t="str">
            <v xml:space="preserve">CERTIFICACIÓN  DE CRÉDITO PRESUPUESTARIO REFERIDA AL SERVICIO DE TERCERO PARA LA UNIDAD GERENCIAL DE PROMOCIÓN DEL PROGRAMA TRABAJA PERU </v>
          </cell>
          <cell r="J560" t="str">
            <v xml:space="preserve">UNIDAD GERENCIAL DE ADMINISTRACIÓN
</v>
          </cell>
          <cell r="K560" t="str">
            <v>ALTAMIRANO MARTINEZ, JOHN HAIRO</v>
          </cell>
          <cell r="L560">
            <v>0</v>
          </cell>
          <cell r="M560">
            <v>0</v>
          </cell>
          <cell r="N560">
            <v>0</v>
          </cell>
          <cell r="O560">
            <v>0</v>
          </cell>
        </row>
        <row r="561">
          <cell r="D561" t="str">
            <v>INFORME N° 1131-TP/DE/UGPPME-CFPP</v>
          </cell>
          <cell r="E561" t="str">
            <v>120703-2017</v>
          </cell>
          <cell r="F561" t="str">
            <v>1131-2017-MTPE/24.1.2.1</v>
          </cell>
          <cell r="G561" t="str">
            <v>09/08/2017</v>
          </cell>
          <cell r="H561">
            <v>0</v>
          </cell>
          <cell r="I561" t="str">
            <v xml:space="preserve">CERTIFICACIÓN  DE CRÉDITO PRESUPUESTARIO REFERIDA AL SERVICIO DE TERCERO PARA LA UNIDAD GERENCIAL DE PROMOCIÓN DE PROGRAMA TRABAJA PERU </v>
          </cell>
          <cell r="J561" t="str">
            <v xml:space="preserve">UNIDAD GERENCIAL DE ADMINISTRACIÓN
</v>
          </cell>
          <cell r="K561" t="str">
            <v>ALTAMIRANO MARTINEZ, JOHN HAIRO</v>
          </cell>
          <cell r="L561">
            <v>0</v>
          </cell>
          <cell r="M561">
            <v>0</v>
          </cell>
          <cell r="N561">
            <v>0</v>
          </cell>
          <cell r="O561">
            <v>0</v>
          </cell>
        </row>
        <row r="562">
          <cell r="D562" t="str">
            <v>INFORME N° 1132-TP/DE/UGPPME-CFPP</v>
          </cell>
          <cell r="E562" t="str">
            <v>122642-2017</v>
          </cell>
          <cell r="F562" t="str">
            <v>1132-2017-MTPE/24.1.2.1</v>
          </cell>
          <cell r="G562" t="str">
            <v>09/08/2017</v>
          </cell>
          <cell r="H562">
            <v>0</v>
          </cell>
          <cell r="I562" t="str">
            <v xml:space="preserve">CERTIFICACIÓN  DE CRÉDITO PRESUPUESTARIO REFERIDA A LA CONTRATACIÓN TEMPORAL DE SERVICIO DE TERCERO PARA LA UNIDAD ZONAL LA LIBERTAD </v>
          </cell>
          <cell r="J562" t="str">
            <v xml:space="preserve">UNIDAD GERENCIAL DE ADMINISTRACIÓN
</v>
          </cell>
          <cell r="K562" t="str">
            <v>ALTAMIRANO MARTINEZ, JOHN HAIRO</v>
          </cell>
          <cell r="L562">
            <v>0</v>
          </cell>
          <cell r="M562">
            <v>0</v>
          </cell>
          <cell r="N562">
            <v>0</v>
          </cell>
          <cell r="O562">
            <v>0</v>
          </cell>
        </row>
        <row r="563">
          <cell r="D563" t="str">
            <v>INFORME N° 1133-TP/DE/UGPPME-CFPP</v>
          </cell>
          <cell r="E563" t="str">
            <v>120683-2017</v>
          </cell>
          <cell r="F563" t="str">
            <v>1133-2017-MTPE/24.1.2.1</v>
          </cell>
          <cell r="G563" t="str">
            <v>09/08/2017</v>
          </cell>
          <cell r="H563">
            <v>0</v>
          </cell>
          <cell r="I563" t="str">
            <v xml:space="preserve">CERTIFICACIÓN  DE CRÉDITO PRESUPUESTARIO REFERIDA AL TERCERO DE UN PERSONA NATURAL PARA LA COORDINACIÓN FUNCIONAL DE LOGÍSTICA DEL PROGRAMA TRABAJA PERU </v>
          </cell>
          <cell r="J563" t="str">
            <v xml:space="preserve">UNIDAD GERENCIAL DE ADMINISTRACIÓN
</v>
          </cell>
          <cell r="K563" t="str">
            <v>ALTAMIRANO MARTINEZ, JOHN HAIRO</v>
          </cell>
          <cell r="L563">
            <v>0</v>
          </cell>
          <cell r="M563">
            <v>0</v>
          </cell>
          <cell r="N563">
            <v>0</v>
          </cell>
          <cell r="O563">
            <v>0</v>
          </cell>
        </row>
        <row r="564">
          <cell r="D564" t="str">
            <v>INFORME N° 1134-TP/DE/UGPPME-CFPP</v>
          </cell>
          <cell r="E564" t="str">
            <v>121665-2017</v>
          </cell>
          <cell r="F564" t="str">
            <v>1134-2017-MTPE/24.1.2.1</v>
          </cell>
          <cell r="G564" t="str">
            <v>09/08/2017</v>
          </cell>
          <cell r="H564">
            <v>0</v>
          </cell>
          <cell r="I564" t="str">
            <v xml:space="preserve">REQUERIMIENTO DE CONTRATACIÓN ADMINISTRATIVA DE SERVICIOS - CAS DE UN (01) JEFE ZONAL PARA LA UNIDAD ZONAL TUMBES </v>
          </cell>
          <cell r="J564" t="str">
            <v xml:space="preserve">UNIDAD GERENCIAL DE ADMINISTRACIÓN
PROGRAMA PARA LA GENERACION DE EMPLEO SOCIAL INCLUSIVO "TRABAJA PERU"
</v>
          </cell>
          <cell r="K564" t="str">
            <v>ALTAMIRANO MARTINEZ, JOHN HAIRO</v>
          </cell>
          <cell r="L564">
            <v>0</v>
          </cell>
          <cell r="M564">
            <v>0</v>
          </cell>
          <cell r="N564">
            <v>0</v>
          </cell>
          <cell r="O564">
            <v>0</v>
          </cell>
        </row>
        <row r="565">
          <cell r="D565" t="str">
            <v>INFORME N° 1135-TP/DE/UGPPME-CFPP</v>
          </cell>
          <cell r="E565" t="str">
            <v>120153-2017</v>
          </cell>
          <cell r="F565" t="str">
            <v>1135-2017-MTPE/24.1.2.1</v>
          </cell>
          <cell r="G565" t="str">
            <v>09/08/2017</v>
          </cell>
          <cell r="H565">
            <v>0</v>
          </cell>
          <cell r="I565" t="str">
            <v xml:space="preserve">REQUERIMIENTO DE CONTRATACIÓN ADMINISTRATIVA DE SERVICIOS - CAS DE UN (01) JEFE PARA LA UNIDAD ZONAL APURIMAC </v>
          </cell>
          <cell r="J565" t="str">
            <v xml:space="preserve">PROGRAMA PARA LA GENERACION DE EMPLEO SOCIAL INCLUSIVO "TRABAJA PERU"
</v>
          </cell>
          <cell r="K565" t="str">
            <v>ALTAMIRANO MARTINEZ, JOHN HAIRO</v>
          </cell>
          <cell r="L565">
            <v>0</v>
          </cell>
          <cell r="M565">
            <v>0</v>
          </cell>
          <cell r="N565">
            <v>0</v>
          </cell>
          <cell r="O565">
            <v>0</v>
          </cell>
        </row>
        <row r="566">
          <cell r="D566" t="str">
            <v>INFORME N° 1136-TP/DE/UGPPME-CFPP</v>
          </cell>
          <cell r="E566" t="str">
            <v>117504-2017</v>
          </cell>
          <cell r="F566" t="str">
            <v>1136-2017-MTPE/24.1.2.1</v>
          </cell>
          <cell r="G566" t="str">
            <v>09/08/2017</v>
          </cell>
          <cell r="H566">
            <v>0</v>
          </cell>
          <cell r="I566" t="str">
            <v xml:space="preserve">REQUERIMIENTO DE CONTRATACIÓN ADMINISTRATIVA DE SERVICIOS - CAS DE UN (01) JEFE ZONAL PIURA </v>
          </cell>
          <cell r="J566" t="str">
            <v xml:space="preserve">PROGRAMA PARA LA GENERACION DE EMPLEO SOCIAL INCLUSIVO "TRABAJA PERU"
</v>
          </cell>
          <cell r="K566" t="str">
            <v>ALTAMIRANO MARTINEZ, JOHN HAIRO</v>
          </cell>
          <cell r="L566">
            <v>0</v>
          </cell>
          <cell r="M566">
            <v>0</v>
          </cell>
          <cell r="N566">
            <v>0</v>
          </cell>
          <cell r="O566">
            <v>0</v>
          </cell>
        </row>
        <row r="567">
          <cell r="D567" t="str">
            <v>INFORME N° 1137-TP/DE/UGPPME-CFPP</v>
          </cell>
          <cell r="E567" t="str">
            <v>123649-2017</v>
          </cell>
          <cell r="F567" t="str">
            <v>1137-2017-MTPE/24.1.2.1</v>
          </cell>
          <cell r="G567" t="str">
            <v>09/08/2017</v>
          </cell>
          <cell r="H567">
            <v>0</v>
          </cell>
          <cell r="I567" t="str">
            <v xml:space="preserve">CERTIFICACIÓN  DE CRÉDITO PRESUPUESTARIO REFERIDA AL SERVICIO DE TERCERO PARA LA COORDINACIÓN FUNCIONAL DE LOGÍSTICA DEL PROGRAMA TRABAJA PERU </v>
          </cell>
          <cell r="J567" t="str">
            <v xml:space="preserve">UNIDAD GERENCIAL DE ADMINISTRACIÓN
</v>
          </cell>
          <cell r="K567" t="str">
            <v>ALTAMIRANO MARTINEZ, JOHN HAIRO</v>
          </cell>
          <cell r="L567">
            <v>0</v>
          </cell>
          <cell r="M567">
            <v>0</v>
          </cell>
          <cell r="N567">
            <v>0</v>
          </cell>
          <cell r="O567">
            <v>0</v>
          </cell>
        </row>
        <row r="568">
          <cell r="D568" t="str">
            <v>INFORME N° 1138-TP/DE/UGPPME-CFPP</v>
          </cell>
          <cell r="E568" t="str">
            <v>120947-2017</v>
          </cell>
          <cell r="F568" t="str">
            <v>1138-2017-MTPE/24.1.2.1</v>
          </cell>
          <cell r="G568" t="str">
            <v>09/08/2017</v>
          </cell>
          <cell r="H568">
            <v>0</v>
          </cell>
          <cell r="I568" t="str">
            <v xml:space="preserve">SOLICITUD DE CRÉDITO PRESUPUESTARIO REFERIDA AL SERVICIO DE TERCERO PARA LA UNIDAD GERENCIAL DE PLANIFICACIÓN, PRESUPUESTO, MONITOREO Y EVALUACIÓN MODIFICADO: </v>
          </cell>
          <cell r="J568" t="str">
            <v xml:space="preserve">UNIDAD GERENCIAL DE ADMINISTRACIÓN
</v>
          </cell>
          <cell r="K568" t="str">
            <v>ALTAMIRANO MARTINEZ, JOHN HAIRO</v>
          </cell>
          <cell r="L568">
            <v>0</v>
          </cell>
          <cell r="M568">
            <v>0</v>
          </cell>
          <cell r="N568">
            <v>0</v>
          </cell>
          <cell r="O568">
            <v>0</v>
          </cell>
        </row>
        <row r="569">
          <cell r="D569" t="str">
            <v>INFORME N° 1139-TP/DE/UGPPME-CFPP</v>
          </cell>
          <cell r="E569" t="str">
            <v>084975-2017</v>
          </cell>
          <cell r="F569" t="str">
            <v>1139-2017-MTPE/24.1.2.1</v>
          </cell>
          <cell r="G569" t="str">
            <v>09/08/2017</v>
          </cell>
          <cell r="H569">
            <v>0</v>
          </cell>
          <cell r="I569" t="str">
            <v xml:space="preserve">CERTIFICACIÓN DE CRÉDITO PRESUPUESTARIO REFERIDA A LA CONTRATACIÓN DEL SERVICIO DE IMPRESIÓN Y HABILITACIÓN DE MATERIAL VISUAL PARA LA UNIDAD GERENCIAL DE PROMOCIÓN DEL PROGRAMA TRABAJA PERU </v>
          </cell>
          <cell r="J569" t="str">
            <v xml:space="preserve">UNIDAD GERENCIAL DE ADMINISTRACIÓN
</v>
          </cell>
          <cell r="K569" t="str">
            <v>ALTAMIRANO MARTINEZ, JOHN HAIRO</v>
          </cell>
          <cell r="L569">
            <v>0</v>
          </cell>
          <cell r="M569">
            <v>0</v>
          </cell>
          <cell r="N569">
            <v>0</v>
          </cell>
          <cell r="O569">
            <v>0</v>
          </cell>
        </row>
        <row r="570">
          <cell r="D570" t="str">
            <v>INFORME N° 1140-TP/DE/UGPPME-CFPP</v>
          </cell>
          <cell r="E570" t="str">
            <v>125371-2017</v>
          </cell>
          <cell r="F570" t="str">
            <v>1140-2017-MTPE/24.1.2.1</v>
          </cell>
          <cell r="G570" t="str">
            <v>10/08/2017</v>
          </cell>
          <cell r="H570">
            <v>0</v>
          </cell>
          <cell r="I570" t="str">
            <v>REQUERIMIENTO DE CONTRATACIÓN ADMINISTRATIVA DE SERVICIOS-CAS DE UN (01) ANALISTA LEGAL PARA LA SECRETARIA TÉCNICA DE LA COORDINACIÓN FUNCIONAL DE RECURSOS HUMANOS</v>
          </cell>
          <cell r="J570" t="str">
            <v xml:space="preserve">PROGRAMA PARA LA GENERACION DE EMPLEO SOCIAL INCLUSIVO "TRABAJA PERU"
</v>
          </cell>
          <cell r="K570" t="str">
            <v>ALTAMIRANO MARTINEZ, JOHN HAIRO</v>
          </cell>
          <cell r="L570">
            <v>0</v>
          </cell>
          <cell r="M570">
            <v>0</v>
          </cell>
          <cell r="N570">
            <v>0</v>
          </cell>
          <cell r="O570">
            <v>0</v>
          </cell>
        </row>
        <row r="571">
          <cell r="D571" t="str">
            <v>INFORME N° 1141-TP/DE/UGPPME-CFPP</v>
          </cell>
          <cell r="E571" t="str">
            <v>125346-2017</v>
          </cell>
          <cell r="F571" t="str">
            <v>1141-2017-MTPE/24.1.2.1</v>
          </cell>
          <cell r="G571" t="str">
            <v>10/08/2017</v>
          </cell>
          <cell r="H571">
            <v>0</v>
          </cell>
          <cell r="I571" t="str">
            <v xml:space="preserve">CERTIFICACIÓN PRESUPUESTAL PARA VIÁTICOS DE LA OFICINA NACIONAL </v>
          </cell>
          <cell r="J571" t="str">
            <v xml:space="preserve">UNIDAD GERENCIAL DE ADMINISTRACIÓN
</v>
          </cell>
          <cell r="K571" t="str">
            <v>ALTAMIRANO MARTINEZ, JOHN HAIRO</v>
          </cell>
          <cell r="L571">
            <v>0</v>
          </cell>
          <cell r="M571">
            <v>0</v>
          </cell>
          <cell r="N571">
            <v>0</v>
          </cell>
          <cell r="O571">
            <v>0</v>
          </cell>
        </row>
        <row r="572">
          <cell r="D572" t="str">
            <v>INFORME N° 1142-TP/DE/UGPPME-CFPP</v>
          </cell>
          <cell r="E572" t="str">
            <v>113001-2017</v>
          </cell>
          <cell r="F572" t="str">
            <v>1142-2017-MTPE/24.1.2.1</v>
          </cell>
          <cell r="G572" t="str">
            <v>10/08/2017</v>
          </cell>
          <cell r="H572">
            <v>0</v>
          </cell>
          <cell r="I572" t="str">
            <v xml:space="preserve">CERTIFICACIÓN  DE CRÉDITO PRESUPUESTARIO REFERIDA A LA CONTRATACIÓN TEMPORAL DEL SERVICIO DE LIMPIEZA REQUERIDO PARA LA UNIDAD ZONAL JUNIN DEL PROGRAMA TRABAJA PERU </v>
          </cell>
          <cell r="J572" t="str">
            <v xml:space="preserve">UNIDAD GERENCIAL DE ADMINISTRACIÓN
</v>
          </cell>
          <cell r="K572" t="str">
            <v>ALTAMIRANO MARTINEZ, JOHN HAIRO</v>
          </cell>
          <cell r="L572">
            <v>0</v>
          </cell>
          <cell r="M572">
            <v>0</v>
          </cell>
          <cell r="N572">
            <v>0</v>
          </cell>
          <cell r="O572">
            <v>0</v>
          </cell>
        </row>
        <row r="573">
          <cell r="D573" t="str">
            <v>INFORME N° 1143-TP/DE/UGPPME-CFPP</v>
          </cell>
          <cell r="E573" t="str">
            <v>122821-2017</v>
          </cell>
          <cell r="F573" t="str">
            <v>1143-2017-MTPE/24.1.2.1</v>
          </cell>
          <cell r="G573" t="str">
            <v>10/08/2017</v>
          </cell>
          <cell r="H573">
            <v>0</v>
          </cell>
          <cell r="I573" t="str">
            <v xml:space="preserve">CERTIFICACIÓN  DE REBAJA DE CCP N° 617-2017 REFERIDO A LA CONTRATACIÓN DE UN VERIFICADOR DE ACTIVIDADES AII-02 PARA LA UNIDAD ZONAL LAMBAYEQUE DEL PROGRAMA TRABAJA PERU </v>
          </cell>
          <cell r="J573" t="str">
            <v xml:space="preserve">UNIDAD GERENCIAL DE ADMINISTRACIÓN
</v>
          </cell>
          <cell r="K573" t="str">
            <v>ALTAMIRANO MARTINEZ, JOHN HAIRO</v>
          </cell>
          <cell r="L573">
            <v>0</v>
          </cell>
          <cell r="M573">
            <v>0</v>
          </cell>
          <cell r="N573">
            <v>0</v>
          </cell>
          <cell r="O573">
            <v>0</v>
          </cell>
        </row>
        <row r="574">
          <cell r="D574" t="str">
            <v>INFORME N° 1144-TP/DE/UGPPME-CFPP</v>
          </cell>
          <cell r="E574" t="str">
            <v>123658-2017</v>
          </cell>
          <cell r="F574" t="str">
            <v>1144-2017-MTPE/24.1.2.1</v>
          </cell>
          <cell r="G574" t="str">
            <v>10/08/2017</v>
          </cell>
          <cell r="H574">
            <v>0</v>
          </cell>
          <cell r="I574" t="str">
            <v xml:space="preserve">CERTIFICACIÓN SOLICITUD DE CRÉDITO PRESUPUESTARIO REFERIDA AL SERVICIO DE TERCERO PARA LA COORDINACIÓN FUNCIONAL DE LOGÍSTICA DEL PROGRAMA TRABAJA PERU </v>
          </cell>
          <cell r="J574" t="str">
            <v xml:space="preserve">UNIDAD GERENCIAL DE ADMINISTRACIÓN
</v>
          </cell>
          <cell r="K574" t="str">
            <v>ALTAMIRANO MARTINEZ, JOHN HAIRO</v>
          </cell>
          <cell r="L574">
            <v>0</v>
          </cell>
          <cell r="M574">
            <v>0</v>
          </cell>
          <cell r="N574">
            <v>0</v>
          </cell>
          <cell r="O574">
            <v>0</v>
          </cell>
        </row>
        <row r="575">
          <cell r="D575" t="str">
            <v>INFORME N° 1145-TP/DE/UGPPME-CFPP</v>
          </cell>
          <cell r="E575" t="str">
            <v>126071-2017</v>
          </cell>
          <cell r="F575" t="str">
            <v>1145-2017-MTPE/24.1.2.1</v>
          </cell>
          <cell r="G575" t="str">
            <v>10/08/2017</v>
          </cell>
          <cell r="H575">
            <v>0</v>
          </cell>
          <cell r="I575" t="str">
            <v xml:space="preserve">AMPLIACION PRESUPUESTAL PARA VIÁTICOS DE LA OFICINA NACIONAL </v>
          </cell>
          <cell r="J575" t="str">
            <v xml:space="preserve">UNIDAD GERENCIAL DE ADMINISTRACIÓN
</v>
          </cell>
          <cell r="K575" t="str">
            <v>ALTAMIRANO MARTINEZ, JOHN HAIRO</v>
          </cell>
          <cell r="L575">
            <v>0</v>
          </cell>
          <cell r="M575">
            <v>0</v>
          </cell>
          <cell r="N575">
            <v>0</v>
          </cell>
          <cell r="O575">
            <v>0</v>
          </cell>
        </row>
        <row r="576">
          <cell r="D576" t="str">
            <v>INFORME N° 1146-TP/DE/UGPPME-CFPP</v>
          </cell>
          <cell r="E576" t="str">
            <v>125636-2017</v>
          </cell>
          <cell r="F576" t="str">
            <v>1146-2017-MTPE/24.1.2.1</v>
          </cell>
          <cell r="G576" t="str">
            <v>10/08/2017</v>
          </cell>
          <cell r="H576">
            <v>0</v>
          </cell>
          <cell r="I576" t="str">
            <v xml:space="preserve">AMPLIACION PRESUPUESTAL PARA VIÁTICOS DE LA OFICINA NACIONAL </v>
          </cell>
          <cell r="J576" t="str">
            <v xml:space="preserve">UNIDAD GERENCIAL DE ADMINISTRACIÓN
</v>
          </cell>
          <cell r="K576" t="str">
            <v>ALTAMIRANO MARTINEZ, JOHN HAIRO</v>
          </cell>
          <cell r="L576">
            <v>0</v>
          </cell>
          <cell r="M576">
            <v>0</v>
          </cell>
          <cell r="N576">
            <v>0</v>
          </cell>
          <cell r="O576">
            <v>0</v>
          </cell>
        </row>
        <row r="577">
          <cell r="D577" t="str">
            <v>INFORME N° 1147-TP/DE/UGPPME-CFPP</v>
          </cell>
          <cell r="E577" t="str">
            <v>125703-2017</v>
          </cell>
          <cell r="F577" t="str">
            <v>1147-2017-MTPE/24.1.2.1</v>
          </cell>
          <cell r="G577" t="str">
            <v>10/08/2017</v>
          </cell>
          <cell r="H577">
            <v>0</v>
          </cell>
          <cell r="I577" t="str">
            <v xml:space="preserve">AMPLIACION PRESUPUESTAL PARA VIÁTICOS DE LA OFICINA NACIONAL </v>
          </cell>
          <cell r="J577" t="str">
            <v xml:space="preserve">UNIDAD GERENCIAL DE ADMINISTRACIÓN
</v>
          </cell>
          <cell r="K577" t="str">
            <v>ALTAMIRANO MARTINEZ, JOHN HAIRO</v>
          </cell>
          <cell r="L577">
            <v>0</v>
          </cell>
          <cell r="M577">
            <v>0</v>
          </cell>
          <cell r="N577">
            <v>0</v>
          </cell>
          <cell r="O577">
            <v>0</v>
          </cell>
        </row>
        <row r="578">
          <cell r="D578" t="str">
            <v>INFORME N° 1148-TP/DE/UGPPME-CFPP</v>
          </cell>
          <cell r="E578" t="str">
            <v>116139-2017</v>
          </cell>
          <cell r="F578" t="str">
            <v>1148-2017-MTPE/24.1.2.1</v>
          </cell>
          <cell r="G578" t="str">
            <v>11/08/2017</v>
          </cell>
          <cell r="H578">
            <v>0</v>
          </cell>
          <cell r="I578" t="str">
            <v xml:space="preserve">CERTIFICACIÓN DE CRÉDITO PRESUPUESTARIO REFERIDA AL SERVICIO DE TERCERO PARA LA UNIDAD ZONAL SATIPO DEL PROGRAMA TRABAJA PERU </v>
          </cell>
          <cell r="J578" t="str">
            <v xml:space="preserve">UNIDAD GERENCIAL DE ADMINISTRACIÓN
</v>
          </cell>
          <cell r="K578" t="str">
            <v>ALTAMIRANO MARTINEZ, JOHN HAIRO</v>
          </cell>
          <cell r="L578">
            <v>0</v>
          </cell>
          <cell r="M578">
            <v>0</v>
          </cell>
          <cell r="N578">
            <v>0</v>
          </cell>
          <cell r="O578">
            <v>0</v>
          </cell>
        </row>
        <row r="579">
          <cell r="D579" t="str">
            <v>INFORME N° 1149-TP/DE/UGPPME-CFPP</v>
          </cell>
          <cell r="E579" t="str">
            <v>108618-2017</v>
          </cell>
          <cell r="F579" t="str">
            <v>1149-2017-MTPE/24.1.2.1</v>
          </cell>
          <cell r="G579" t="str">
            <v>11/08/2017</v>
          </cell>
          <cell r="H579">
            <v>0</v>
          </cell>
          <cell r="I579" t="str">
            <v>CERTIFICACIÓN DE  CRÉDITO PRESUPUESTARIO REFERIDA A LA CONTRATACIÓN TEMPORAL DE SERVICIO DE TERCERO DE UN PROFESIONAL PARA LIQUIDACIÓN DE 18 PROYECTOS EJECUTADOS EN EL MARCO DEL CONVENIO N° 043-2009-VIVIENDA/VMVU/PIMBP</v>
          </cell>
          <cell r="J579" t="str">
            <v xml:space="preserve">UNIDAD GERENCIAL DE ADMINISTRACIÓN
</v>
          </cell>
          <cell r="K579" t="str">
            <v>ALTAMIRANO MARTINEZ, JOHN HAIRO</v>
          </cell>
          <cell r="L579">
            <v>0</v>
          </cell>
          <cell r="M579">
            <v>0</v>
          </cell>
          <cell r="N579">
            <v>0</v>
          </cell>
          <cell r="O579">
            <v>0</v>
          </cell>
        </row>
        <row r="580">
          <cell r="D580" t="str">
            <v>INFORME N° 1150-TP/DE/UGPPME-CFPP</v>
          </cell>
          <cell r="E580" t="str">
            <v>126495-2017</v>
          </cell>
          <cell r="F580" t="str">
            <v>1150-2017-MTPE/24.1.2.1</v>
          </cell>
          <cell r="G580" t="str">
            <v>01/08/2017</v>
          </cell>
          <cell r="H580">
            <v>0</v>
          </cell>
          <cell r="I580" t="str">
            <v>SOBRE NOTA MODIFICATORIA DEL COMPROMISO ANUAL DE LA CCP N° 027-2017</v>
          </cell>
          <cell r="J580" t="str">
            <v xml:space="preserve">UNIDAD GERENCIAL DE ADMINISTRACIÓN
</v>
          </cell>
          <cell r="K580">
            <v>0</v>
          </cell>
          <cell r="L580">
            <v>0</v>
          </cell>
          <cell r="M580">
            <v>0</v>
          </cell>
          <cell r="N580">
            <v>0</v>
          </cell>
          <cell r="O580">
            <v>0</v>
          </cell>
        </row>
        <row r="581">
          <cell r="D581" t="str">
            <v>INFORME N° 1151-TP/DE/UGPPME-CFPP</v>
          </cell>
          <cell r="E581" t="str">
            <v>123676-2017</v>
          </cell>
          <cell r="F581" t="str">
            <v>1151-2017-MTPE/24.1.2.1</v>
          </cell>
          <cell r="G581" t="str">
            <v>11/08/2017</v>
          </cell>
          <cell r="H581">
            <v>0</v>
          </cell>
          <cell r="I581" t="str">
            <v xml:space="preserve">REQUERIMIENTO DE CONTRATACIÓN ADMINISTRATIVA DE SERVICIOS - CAS DE UN (01) RESPONSABLE DE LA COORDINACIÓN FUNCIONAL DE SISTEMAS </v>
          </cell>
          <cell r="J581" t="str">
            <v xml:space="preserve">UNIDAD GERENCIAL DE ADMINISTRACIÓN
</v>
          </cell>
          <cell r="K581" t="str">
            <v>ALTAMIRANO MARTINEZ, JOHN HAIRO</v>
          </cell>
          <cell r="L581">
            <v>0</v>
          </cell>
          <cell r="M581">
            <v>0</v>
          </cell>
          <cell r="N581">
            <v>0</v>
          </cell>
          <cell r="O581">
            <v>0</v>
          </cell>
        </row>
        <row r="582">
          <cell r="D582" t="str">
            <v>INFORME N° 1152-TP/DE/UGPPME-CFPP</v>
          </cell>
          <cell r="E582" t="str">
            <v>114198-2017</v>
          </cell>
          <cell r="F582" t="str">
            <v>1152-2017-MTPE/24.1.2.1</v>
          </cell>
          <cell r="G582" t="str">
            <v>11/08/2017</v>
          </cell>
          <cell r="H582">
            <v>0</v>
          </cell>
          <cell r="I582" t="str">
            <v xml:space="preserve">CERTIFICACIÓN DE CRÉDITO PRESUPUESTARIO REFERIDA AL SERVICIO DE TERCERO PARA LA COORDINACIÓN FUNCIONAL DE LOGÍSTICA DEL PROGRAMA TRABAJA PERU </v>
          </cell>
          <cell r="J582" t="str">
            <v xml:space="preserve">UNIDAD GERENCIAL DE ADMINISTRACIÓN
</v>
          </cell>
          <cell r="K582" t="str">
            <v>ALTAMIRANO MARTINEZ, JOHN HAIRO</v>
          </cell>
          <cell r="L582">
            <v>0</v>
          </cell>
          <cell r="M582">
            <v>0</v>
          </cell>
          <cell r="N582">
            <v>0</v>
          </cell>
          <cell r="O582">
            <v>0</v>
          </cell>
        </row>
        <row r="583">
          <cell r="D583" t="str">
            <v>INFORME N° 1153-TP/DE/UGPPME-CFPP</v>
          </cell>
          <cell r="E583" t="str">
            <v>126314-2017</v>
          </cell>
          <cell r="F583" t="str">
            <v>1153-2017-MTPE/24.1.2.1</v>
          </cell>
          <cell r="G583" t="str">
            <v>11/08/2017</v>
          </cell>
          <cell r="H583">
            <v>0</v>
          </cell>
          <cell r="I583" t="str">
            <v xml:space="preserve">CERTIFICACIÓN PRESUPUESTAL PARA VIÁTICOS DE LA OFICINA NACIONAL </v>
          </cell>
          <cell r="J583" t="str">
            <v xml:space="preserve">UNIDAD GERENCIAL DE ADMINISTRACIÓN
</v>
          </cell>
          <cell r="K583" t="str">
            <v>ALTAMIRANO MARTINEZ, JOHN HAIRO</v>
          </cell>
          <cell r="L583">
            <v>0</v>
          </cell>
          <cell r="M583">
            <v>0</v>
          </cell>
          <cell r="N583">
            <v>0</v>
          </cell>
          <cell r="O583">
            <v>0</v>
          </cell>
        </row>
        <row r="584">
          <cell r="D584" t="str">
            <v>INFORME N° 1154-TP/DE/UGPPME-CFPP</v>
          </cell>
          <cell r="E584" t="str">
            <v>125807-2017</v>
          </cell>
          <cell r="F584" t="str">
            <v>1154-2017-MTPE/24.1.2.1</v>
          </cell>
          <cell r="G584" t="str">
            <v>11/08/2017</v>
          </cell>
          <cell r="H584">
            <v>0</v>
          </cell>
          <cell r="I584" t="str">
            <v xml:space="preserve">CERTIFICACIÓN PRESUPUESTAL PARA VIÁTICOS DE LA OFICINA NACIONAL </v>
          </cell>
          <cell r="J584" t="str">
            <v xml:space="preserve">UNIDAD GERENCIAL DE ADMINISTRACIÓN
</v>
          </cell>
          <cell r="K584" t="str">
            <v>ALTAMIRANO MARTINEZ, JOHN HAIRO</v>
          </cell>
          <cell r="L584">
            <v>0</v>
          </cell>
          <cell r="M584">
            <v>0</v>
          </cell>
          <cell r="N584">
            <v>0</v>
          </cell>
          <cell r="O584">
            <v>0</v>
          </cell>
        </row>
        <row r="585">
          <cell r="D585" t="str">
            <v>INFORME N° 1155-TP/DE/UGPPME-CFPP</v>
          </cell>
          <cell r="E585" t="str">
            <v>126319-2017</v>
          </cell>
          <cell r="F585" t="str">
            <v>1155-2017-MTPE/24.1.2.1</v>
          </cell>
          <cell r="G585" t="str">
            <v>11/08/2017</v>
          </cell>
          <cell r="H585">
            <v>0</v>
          </cell>
          <cell r="I585" t="str">
            <v xml:space="preserve">CERTIFICACIÓN DE CRÉDITO PRESUPUESTARIO PARA VIÁTICOS DE LA OFICINA NACIONAL </v>
          </cell>
          <cell r="J585" t="str">
            <v xml:space="preserve">UNIDAD GERENCIAL DE ADMINISTRACIÓN
</v>
          </cell>
          <cell r="K585" t="str">
            <v>ALTAMIRANO MARTINEZ, JOHN HAIRO</v>
          </cell>
          <cell r="L585">
            <v>0</v>
          </cell>
          <cell r="M585">
            <v>0</v>
          </cell>
          <cell r="N585">
            <v>0</v>
          </cell>
          <cell r="O585">
            <v>0</v>
          </cell>
        </row>
        <row r="586">
          <cell r="D586" t="str">
            <v>INFORME N° 1156-TP/DE/UGPPME-CFPP</v>
          </cell>
          <cell r="E586" t="str">
            <v>125337-2017</v>
          </cell>
          <cell r="F586" t="str">
            <v>1156-2017-MTPE/24.1.2.1</v>
          </cell>
          <cell r="G586" t="str">
            <v>11/08/2017</v>
          </cell>
          <cell r="H586">
            <v>0</v>
          </cell>
          <cell r="I586" t="str">
            <v xml:space="preserve">CERTIFICACIÓN PRESUPUESTAL PARA VIÁTICOS DE LA OFICINA NACIONAL </v>
          </cell>
          <cell r="J586" t="str">
            <v xml:space="preserve">UNIDAD GERENCIAL DE ADMINISTRACIÓN
</v>
          </cell>
          <cell r="K586" t="str">
            <v>ALTAMIRANO MARTINEZ, JOHN HAIRO</v>
          </cell>
          <cell r="L586">
            <v>0</v>
          </cell>
          <cell r="M586">
            <v>0</v>
          </cell>
          <cell r="N586">
            <v>0</v>
          </cell>
          <cell r="O586">
            <v>0</v>
          </cell>
        </row>
        <row r="587">
          <cell r="D587" t="str">
            <v>INFORME N° 1157-TP/DE/UGPPME-CFPP</v>
          </cell>
          <cell r="E587" t="str">
            <v>117378-2017</v>
          </cell>
          <cell r="F587" t="str">
            <v>1157-2017-MTPE/24.1.2.1</v>
          </cell>
          <cell r="G587" t="str">
            <v>11/08/2017</v>
          </cell>
          <cell r="H587">
            <v>0</v>
          </cell>
          <cell r="I587" t="str">
            <v>ANULACIÓN DEL CCP N° 751-2017</v>
          </cell>
          <cell r="J587" t="str">
            <v xml:space="preserve">UNIDAD GERENCIAL DE ADMINISTRACIÓN
</v>
          </cell>
          <cell r="K587" t="str">
            <v>ALTAMIRANO MARTINEZ, JOHN HAIRO</v>
          </cell>
          <cell r="L587">
            <v>0</v>
          </cell>
          <cell r="M587">
            <v>0</v>
          </cell>
          <cell r="N587">
            <v>0</v>
          </cell>
          <cell r="O587">
            <v>0</v>
          </cell>
        </row>
        <row r="588">
          <cell r="D588" t="str">
            <v>INFORME N° 1158-TP/DE/UGPPME-CFPP</v>
          </cell>
          <cell r="E588" t="str">
            <v>120720-2017</v>
          </cell>
          <cell r="F588" t="str">
            <v>1158-2017-MTPE/24.1.2.1</v>
          </cell>
          <cell r="G588" t="str">
            <v>11/08/2017</v>
          </cell>
          <cell r="H588">
            <v>0</v>
          </cell>
          <cell r="I588" t="str">
            <v xml:space="preserve">CERTIFICACIÓN DE CRÉDITO PRESUPUESTARIO REFERIDA AL SERVICIO DE TERCERO PARA LA COORDINACIÓN FUNCIONAL DE LOGÍSTICA  DEL PROGRAMA TRABAJA PERU </v>
          </cell>
          <cell r="J588" t="str">
            <v xml:space="preserve">UNIDAD GERENCIAL DE ADMINISTRACIÓN
</v>
          </cell>
          <cell r="K588" t="str">
            <v>ALTAMIRANO MARTINEZ, JOHN HAIRO</v>
          </cell>
          <cell r="L588">
            <v>0</v>
          </cell>
          <cell r="M588">
            <v>0</v>
          </cell>
          <cell r="N588">
            <v>0</v>
          </cell>
          <cell r="O588">
            <v>0</v>
          </cell>
        </row>
        <row r="589">
          <cell r="D589" t="str">
            <v>INFORME N° 1159-TP/DE/UGPPME-CFPP</v>
          </cell>
          <cell r="E589" t="str">
            <v>120711-2017</v>
          </cell>
          <cell r="F589" t="str">
            <v>1159-2017-MTPE/24.1.2.1</v>
          </cell>
          <cell r="G589" t="str">
            <v>11/08/2017</v>
          </cell>
          <cell r="H589">
            <v>0</v>
          </cell>
          <cell r="I589" t="str">
            <v xml:space="preserve">CERTIFICACIÓN DE CRÉDITO PRESUPUESTARIO REFERIDA AL SERVICIO DE TERCERO PARA LA COORIDNACION FUNCIONAL DE LOGÍSTICA </v>
          </cell>
          <cell r="J589" t="str">
            <v xml:space="preserve">UNIDAD GERENCIAL DE ADMINISTRACIÓN
</v>
          </cell>
          <cell r="K589" t="str">
            <v>ALTAMIRANO MARTINEZ, JOHN HAIRO</v>
          </cell>
          <cell r="L589">
            <v>0</v>
          </cell>
          <cell r="M589">
            <v>0</v>
          </cell>
          <cell r="N589">
            <v>0</v>
          </cell>
          <cell r="O589">
            <v>0</v>
          </cell>
        </row>
        <row r="590">
          <cell r="D590" t="str">
            <v>INFORME N° 1160-TP/DE/UGPPME-CFPP</v>
          </cell>
          <cell r="E590" t="str">
            <v>120705-2017</v>
          </cell>
          <cell r="F590" t="str">
            <v>1160-2017-MTPE/24.1.2.1</v>
          </cell>
          <cell r="G590" t="str">
            <v>11/08/2017</v>
          </cell>
          <cell r="H590">
            <v>0</v>
          </cell>
          <cell r="I590" t="str">
            <v xml:space="preserve">CERTIFICACION DE CREDITO PRESUPUESTARIO REFERIDA AL SERVICIO DE TECERO PARA LA COORDINACION FUNCIONAL DE LOGISTICA DEL PROGRAMA TRABAJA PERU </v>
          </cell>
          <cell r="J590" t="str">
            <v xml:space="preserve">UNIDAD GERENCIAL DE ADMINISTRACIÓN
</v>
          </cell>
          <cell r="K590" t="str">
            <v>ALTAMIRANO MARTINEZ, JOHN HAIRO</v>
          </cell>
          <cell r="L590">
            <v>0</v>
          </cell>
          <cell r="M590">
            <v>0</v>
          </cell>
          <cell r="N590">
            <v>0</v>
          </cell>
          <cell r="O590">
            <v>0</v>
          </cell>
        </row>
        <row r="591">
          <cell r="D591" t="str">
            <v>INFORME N° 1161-TP/DE/UGPPME-CFPP</v>
          </cell>
          <cell r="E591" t="str">
            <v>123226-2017</v>
          </cell>
          <cell r="F591" t="str">
            <v>1161-2017-MTPE/24.1.2.1</v>
          </cell>
          <cell r="G591" t="str">
            <v>14/08/2017</v>
          </cell>
          <cell r="H591">
            <v>0</v>
          </cell>
          <cell r="I591" t="str">
            <v xml:space="preserve">CERTIFICACION DE CREDITO PRESUPUESTARIO REFERIDA AL SERVICIO DE TERCERO PARA LA COORDINACION FUNCIONAL DE PLANIFICACION Y PRESUPUESTO DEL PROGRAMA TRABAJA PERU </v>
          </cell>
          <cell r="J591" t="str">
            <v xml:space="preserve">UNIDAD GERENCIAL DE ADMINISTRACIÓN
</v>
          </cell>
          <cell r="K591" t="str">
            <v>ALTAMIRANO MARTINEZ, JOHN HAIRO</v>
          </cell>
          <cell r="L591">
            <v>0</v>
          </cell>
          <cell r="M591">
            <v>0</v>
          </cell>
          <cell r="N591">
            <v>0</v>
          </cell>
          <cell r="O591">
            <v>0</v>
          </cell>
        </row>
        <row r="592">
          <cell r="D592" t="str">
            <v>INFORME N° 1162-TP/DE/UGPPME-CFPP</v>
          </cell>
          <cell r="E592" t="str">
            <v>125320-2017</v>
          </cell>
          <cell r="F592" t="str">
            <v>1162-2017-MTPE/24.1.2.1</v>
          </cell>
          <cell r="G592" t="str">
            <v>14/08/2017</v>
          </cell>
          <cell r="H592">
            <v>0</v>
          </cell>
          <cell r="I592" t="str">
            <v xml:space="preserve">CERTIFICACION DE CREDITO PRESUPUESTARIO REFERIDA AL SERVICIO DE TERCERO PARA EL AREA DE CONTROL PATRIMONIAL DE LA COORDINACION FUNCIONAL DE LOGISTICA </v>
          </cell>
          <cell r="J592" t="str">
            <v xml:space="preserve">UNIDAD GERENCIAL DE ADMINISTRACIÓN
</v>
          </cell>
          <cell r="K592" t="str">
            <v>ALTAMIRANO MARTINEZ, JOHN HAIRO</v>
          </cell>
          <cell r="L592">
            <v>0</v>
          </cell>
          <cell r="M592">
            <v>0</v>
          </cell>
          <cell r="N592">
            <v>0</v>
          </cell>
          <cell r="O592">
            <v>0</v>
          </cell>
        </row>
        <row r="593">
          <cell r="D593" t="str">
            <v>INFORME N° 1163-TP/DE/UGPPME-CFPP</v>
          </cell>
          <cell r="E593" t="str">
            <v>125519-2017</v>
          </cell>
          <cell r="F593" t="str">
            <v>1163-2017-MTPE/24.1.2.1</v>
          </cell>
          <cell r="G593" t="str">
            <v>14/08/2017</v>
          </cell>
          <cell r="H593">
            <v>0</v>
          </cell>
          <cell r="I593" t="str">
            <v xml:space="preserve">CERTIFICACIÓN DE CRÉDITO PRESUPUESTARIO REFERIDA AL SERVICIO DE TERCERO PARA LA UNIDAD ZONAL LA LIBERTAD DEL PROGRAMA TRABAJA PERU </v>
          </cell>
          <cell r="J593" t="str">
            <v xml:space="preserve">UNIDAD GERENCIAL DE ADMINISTRACIÓN
</v>
          </cell>
          <cell r="K593" t="str">
            <v>ALTAMIRANO MARTINEZ, JOHN HAIRO</v>
          </cell>
          <cell r="L593">
            <v>0</v>
          </cell>
          <cell r="M593">
            <v>0</v>
          </cell>
          <cell r="N593">
            <v>0</v>
          </cell>
          <cell r="O593">
            <v>0</v>
          </cell>
        </row>
        <row r="594">
          <cell r="D594" t="str">
            <v>INFORME N° 1164-TP/DE/UGPPME-CFPP</v>
          </cell>
          <cell r="E594" t="str">
            <v>127161-2017</v>
          </cell>
          <cell r="F594" t="str">
            <v>1164-2017-MTPE/24.1.2.1</v>
          </cell>
          <cell r="G594" t="str">
            <v>14/08/2017</v>
          </cell>
          <cell r="H594">
            <v>0</v>
          </cell>
          <cell r="I594" t="str">
            <v>PROPUESTA DE NOTA DE MODIFICACIÓN PRESUPUESTARIA NMP N° 042, CRÉDITOS Y ANULACIONES  DE TIPO 3 CRÉDITOS Y ANULACIONES (DENTRO DE U.E.) PARA APROBACIÓN</v>
          </cell>
          <cell r="J594" t="str">
            <v xml:space="preserve">PROGRAMA PARA LA GENERACION DE EMPLEO SOCIAL INCLUSIVO "TRABAJA PERU"
</v>
          </cell>
          <cell r="K594">
            <v>0</v>
          </cell>
          <cell r="L594">
            <v>0</v>
          </cell>
          <cell r="M594">
            <v>0</v>
          </cell>
          <cell r="N594">
            <v>0</v>
          </cell>
          <cell r="O594">
            <v>0</v>
          </cell>
        </row>
        <row r="595">
          <cell r="D595" t="str">
            <v>INFORME N° 1165-TP/DE/UGPPME-CFPP</v>
          </cell>
          <cell r="E595" t="str">
            <v>123475-2017</v>
          </cell>
          <cell r="F595" t="str">
            <v>1165-2017-MTPE/24.1.2.1</v>
          </cell>
          <cell r="G595" t="str">
            <v>15/08/2017</v>
          </cell>
          <cell r="H595">
            <v>0</v>
          </cell>
          <cell r="I595" t="str">
            <v>CERTIFICACIÓN DE CRÉDITO PRESUPUESTARIO REFERIDA AL SERVICIO DE TERCERO PARA LA COORDINACIÓN FUNCIONAL DE MONITOREO Y EVALUACIÓN DEL PROGRAMA TRABAJA PERU</v>
          </cell>
          <cell r="J595" t="str">
            <v xml:space="preserve">UNIDAD GERENCIAL DE ADMINISTRACIÓN
</v>
          </cell>
          <cell r="K595" t="str">
            <v>ALTAMIRANO MARTINEZ, JOHN HAIRO</v>
          </cell>
          <cell r="L595">
            <v>0</v>
          </cell>
          <cell r="M595">
            <v>0</v>
          </cell>
          <cell r="N595">
            <v>0</v>
          </cell>
          <cell r="O595">
            <v>0</v>
          </cell>
        </row>
        <row r="596">
          <cell r="D596" t="str">
            <v>INFORME N° 1166-TP/DE/UGPPME-CFPP</v>
          </cell>
          <cell r="E596" t="str">
            <v>125173-2017</v>
          </cell>
          <cell r="F596" t="str">
            <v>1166-2017-MTPE/24.1.2.1</v>
          </cell>
          <cell r="G596" t="str">
            <v>15/08/2017</v>
          </cell>
          <cell r="H596">
            <v>0</v>
          </cell>
          <cell r="I596" t="str">
            <v xml:space="preserve">REQUERIMIENTO DE CONTRATACIÓN ADMINISTRATIVA DE SERVICIOS - CAS DE UN (01) ASISTENTE ADMINISTRATIVO PARA LA UNIDAD GERENCIAL DE PROMOCIÓN </v>
          </cell>
          <cell r="J596" t="str">
            <v xml:space="preserve">PROGRAMA PARA LA GENERACION DE EMPLEO SOCIAL INCLUSIVO "TRABAJA PERU"
</v>
          </cell>
          <cell r="K596" t="str">
            <v>ALTAMIRANO MARTINEZ, JOHN HAIRO</v>
          </cell>
          <cell r="L596">
            <v>0</v>
          </cell>
          <cell r="M596">
            <v>0</v>
          </cell>
          <cell r="N596">
            <v>0</v>
          </cell>
          <cell r="O596">
            <v>0</v>
          </cell>
        </row>
        <row r="597">
          <cell r="D597" t="str">
            <v>INFORME N° 1167-TP/DE/UGPPME-CFPP</v>
          </cell>
          <cell r="E597" t="str">
            <v>103667-2017</v>
          </cell>
          <cell r="F597" t="str">
            <v>1167-2017-MTPE/24.1.2.1</v>
          </cell>
          <cell r="G597" t="str">
            <v>15/08/2017</v>
          </cell>
          <cell r="H597">
            <v>0</v>
          </cell>
          <cell r="I597" t="str">
            <v>REMITEN PROPUESTAS Y SOLICITAN REALIZAR ACCIONES NECESARIAS PARA EL CUMPLIMIENTO DE OPERATIVIDAD DE LOS CENTROS DE EMPLEO PERIODO 2018</v>
          </cell>
          <cell r="J597" t="str">
            <v xml:space="preserve">UNIDAD GERENCIAL DE ADMINISTRACIÓN
</v>
          </cell>
          <cell r="K597" t="str">
            <v>ALTAMIRANO MARTINEZ, JOHN HAIRO</v>
          </cell>
          <cell r="L597">
            <v>0</v>
          </cell>
          <cell r="M597">
            <v>0</v>
          </cell>
          <cell r="N597">
            <v>0</v>
          </cell>
          <cell r="O597">
            <v>0</v>
          </cell>
        </row>
        <row r="598">
          <cell r="D598" t="str">
            <v>INFORME N° 1168-TP/DE/UGPPME-CFPP</v>
          </cell>
          <cell r="E598" t="str">
            <v>089375-2017</v>
          </cell>
          <cell r="F598" t="str">
            <v>1168-2017-MTPE/24.1.2.1</v>
          </cell>
          <cell r="G598" t="str">
            <v>15/08/2017</v>
          </cell>
          <cell r="H598">
            <v>0</v>
          </cell>
          <cell r="I598" t="str">
            <v xml:space="preserve">DISPONIBILIDAD PRESUPUESTAL REFERIDA A LA CONTRATACIÓN DE (72) PROFESIONALES POR LA MODALIDAD DE SERVICIOS DE TERCERO PARA LAS DIVERSAS UNIDADES ZONALES DEL PROGRAMA TRABAJA PERU </v>
          </cell>
          <cell r="J598" t="str">
            <v xml:space="preserve">UNIDAD GERENCIAL DE ADMINISTRACIÓN
</v>
          </cell>
          <cell r="K598" t="str">
            <v>ALTAMIRANO MARTINEZ, JOHN HAIRO</v>
          </cell>
          <cell r="L598">
            <v>0</v>
          </cell>
          <cell r="M598">
            <v>0</v>
          </cell>
          <cell r="N598">
            <v>0</v>
          </cell>
          <cell r="O598">
            <v>0</v>
          </cell>
        </row>
        <row r="599">
          <cell r="D599" t="str">
            <v>INFORME N° 1169-TP/DE/UGPPME-CFPP</v>
          </cell>
          <cell r="E599" t="str">
            <v>124866-2017</v>
          </cell>
          <cell r="F599" t="str">
            <v>1169-2017-MTPE/24.1.2.1</v>
          </cell>
          <cell r="G599" t="str">
            <v>15/08/2017</v>
          </cell>
          <cell r="H599">
            <v>0</v>
          </cell>
          <cell r="I599" t="str">
            <v xml:space="preserve">REQUERIMIENTO DE CONTRATACIÓN ADMINISTRATIVA DE SERVICIOS - CAS DE UN (01) RESPONSABLE DE PROMOCIÓN PARA LA UNIDAD ZONAL APURÍMAC </v>
          </cell>
          <cell r="J599" t="str">
            <v xml:space="preserve">PROGRAMA PARA LA GENERACION DE EMPLEO SOCIAL INCLUSIVO "TRABAJA PERU"
</v>
          </cell>
          <cell r="K599" t="str">
            <v>ALTAMIRANO MARTINEZ, JOHN HAIRO</v>
          </cell>
          <cell r="L599">
            <v>0</v>
          </cell>
          <cell r="M599">
            <v>0</v>
          </cell>
          <cell r="N599">
            <v>0</v>
          </cell>
          <cell r="O599">
            <v>0</v>
          </cell>
        </row>
        <row r="600">
          <cell r="D600" t="str">
            <v>INFORME N° 1170-TP/DE/UGPPME-CFPP</v>
          </cell>
          <cell r="E600" t="str">
            <v>123753-2017</v>
          </cell>
          <cell r="F600" t="str">
            <v>1170-2017-MTPE/24.1.2.1</v>
          </cell>
          <cell r="G600" t="str">
            <v>15/08/2017</v>
          </cell>
          <cell r="H600">
            <v>0</v>
          </cell>
          <cell r="I600" t="str">
            <v xml:space="preserve">REQUERIMIENTO DE CONTRATACIÓN ADMINISTRATIVA DE SERVICIOS - CAS DE UN (01) RESPONSABLE DE PROYECTOS - SUPERVISIÓN PARA LA UNIDAD ZONAL DE LIMA SUR - ESTE </v>
          </cell>
          <cell r="J600" t="str">
            <v xml:space="preserve">PROGRAMA PARA LA GENERACION DE EMPLEO SOCIAL INCLUSIVO "TRABAJA PERU"
</v>
          </cell>
          <cell r="K600" t="str">
            <v>ALTAMIRANO MARTINEZ, JOHN HAIRO</v>
          </cell>
          <cell r="L600">
            <v>0</v>
          </cell>
          <cell r="M600">
            <v>0</v>
          </cell>
          <cell r="N600">
            <v>0</v>
          </cell>
          <cell r="O600">
            <v>0</v>
          </cell>
        </row>
        <row r="601">
          <cell r="D601" t="str">
            <v>INFORME N° 1171-TP/DE/UGPPME-CFPP</v>
          </cell>
          <cell r="E601" t="str">
            <v>114176-2017</v>
          </cell>
          <cell r="F601" t="str">
            <v>1171-2017-MTPE/24.1.2.1</v>
          </cell>
          <cell r="G601" t="str">
            <v>15/08/2017</v>
          </cell>
          <cell r="H601">
            <v>0</v>
          </cell>
          <cell r="I601" t="str">
            <v xml:space="preserve">REQUERIMIENTO DE CONTRATACIÓN ADMINISTRATIVA DE SERVICIOS - CAS DE UN (01) RESPONSABLE ADMINISTRATIVO E INFORMÁTICO PARA LA UNIDAD ZONAL AREQUIPA </v>
          </cell>
          <cell r="J601" t="str">
            <v xml:space="preserve">PROGRAMA PARA LA GENERACION DE EMPLEO SOCIAL INCLUSIVO "TRABAJA PERU"
</v>
          </cell>
          <cell r="K601" t="str">
            <v>ALTAMIRANO MARTINEZ, JOHN HAIRO</v>
          </cell>
          <cell r="L601">
            <v>0</v>
          </cell>
          <cell r="M601">
            <v>0</v>
          </cell>
          <cell r="N601">
            <v>0</v>
          </cell>
          <cell r="O601">
            <v>0</v>
          </cell>
        </row>
        <row r="602">
          <cell r="D602" t="str">
            <v>INFORME N° 1172-TP/DE/UGPPME-CFPP</v>
          </cell>
          <cell r="E602" t="str">
            <v>127643-2017</v>
          </cell>
          <cell r="F602" t="str">
            <v>1172-2017-MTPE/24.1.2.1</v>
          </cell>
          <cell r="G602" t="str">
            <v>15/08/2017</v>
          </cell>
          <cell r="H602">
            <v>0</v>
          </cell>
          <cell r="I602" t="str">
            <v xml:space="preserve">CERTIFICACIÓN DE CRÉDITO PRESUPUESTARIO PARA PROYECTO DEL CONCURSO DE PROYECTOS REGULARES </v>
          </cell>
          <cell r="J602" t="str">
            <v xml:space="preserve">UNIDAD GERENCIAL DE PROYECTOS
</v>
          </cell>
          <cell r="K602" t="str">
            <v>ALTAMIRANO MARTINEZ, JOHN HAIRO</v>
          </cell>
          <cell r="L602">
            <v>0</v>
          </cell>
          <cell r="M602">
            <v>0</v>
          </cell>
          <cell r="N602">
            <v>0</v>
          </cell>
          <cell r="O602">
            <v>0</v>
          </cell>
        </row>
        <row r="603">
          <cell r="D603" t="str">
            <v>INFORME N° 1173-TP/DE/UGPPME-CFPP</v>
          </cell>
          <cell r="E603" t="str">
            <v>124863-2017</v>
          </cell>
          <cell r="F603" t="str">
            <v>1173-2017-MTPE/24.1.2.1</v>
          </cell>
          <cell r="G603" t="str">
            <v>15/08/2017</v>
          </cell>
          <cell r="H603">
            <v>0</v>
          </cell>
          <cell r="I603" t="str">
            <v xml:space="preserve">REQUERIMIENTO DE CONTRATACIÓN ADMINISTRATIVA DE SERVICIOS - CAS DE UN (01) RESPONSABLE ADMINISTRATIVO E INFORMÁTICO PARA LA UNIDAD ZONAL APURÍMAC </v>
          </cell>
          <cell r="J603" t="str">
            <v xml:space="preserve">PROGRAMA PARA LA GENERACION DE EMPLEO SOCIAL INCLUSIVO "TRABAJA PERU"
</v>
          </cell>
          <cell r="K603" t="str">
            <v>ALTAMIRANO MARTINEZ, JOHN HAIRO</v>
          </cell>
          <cell r="L603">
            <v>0</v>
          </cell>
          <cell r="M603">
            <v>0</v>
          </cell>
          <cell r="N603">
            <v>0</v>
          </cell>
          <cell r="O603">
            <v>0</v>
          </cell>
        </row>
        <row r="604">
          <cell r="D604" t="str">
            <v>INFORME N° 1174-TP/DE/UGPPME-CFPP</v>
          </cell>
          <cell r="E604" t="str">
            <v>125692-2017</v>
          </cell>
          <cell r="F604" t="str">
            <v>1174-2017-MTPE/24.1.2.1</v>
          </cell>
          <cell r="G604" t="str">
            <v>16/08/2017</v>
          </cell>
          <cell r="H604">
            <v>0</v>
          </cell>
          <cell r="I604" t="str">
            <v>CERTIFICACIÓN DE CRÉDITO PRESUPUESTARIO REFERIDA A LA CONTRATACIÓN TEMPORAL POR LA MODALIDAD DE SERVICIO DE TERCERO COMO REVISOR DE EXPEDIENTES DE LIQUIDACIONES Y ELABORADOR DE INFORMES TÉCNICO FINANCIERO PARA LA UNIDAD ZONAL LIMA NORTE CALLAO</v>
          </cell>
          <cell r="J604" t="str">
            <v xml:space="preserve">UNIDAD GERENCIAL DE ADMINISTRACIÓN
</v>
          </cell>
          <cell r="K604" t="str">
            <v>ALTAMIRANO MARTINEZ, JOHN HAIRO</v>
          </cell>
          <cell r="L604">
            <v>0</v>
          </cell>
          <cell r="M604">
            <v>0</v>
          </cell>
          <cell r="N604">
            <v>0</v>
          </cell>
          <cell r="O604">
            <v>0</v>
          </cell>
        </row>
        <row r="605">
          <cell r="D605" t="str">
            <v>INFORME N° 1175-TP/DE/UGPPME-CFPP</v>
          </cell>
          <cell r="E605" t="str">
            <v>118586-2017</v>
          </cell>
          <cell r="F605" t="str">
            <v>1175-2017-MTPE/24.1.2.1</v>
          </cell>
          <cell r="G605" t="str">
            <v>16/08/2017</v>
          </cell>
          <cell r="H605">
            <v>0</v>
          </cell>
          <cell r="I605" t="str">
            <v>SOLICITUD DE DEMANDA ADICIONAL DE RECURSOS PARA EL CUMPLIMIENTO DE PAGO DE SENTENCIAS JUDICIALES EN CALIDAD DE COSA JUZGADA</v>
          </cell>
          <cell r="J605" t="str">
            <v xml:space="preserve">UNIDAD GERENCIAL DE ADMINISTRACIÓN
UNIDAD GERENCIAL DE ASESORÍA LEGAL
</v>
          </cell>
          <cell r="K605" t="str">
            <v>ALTAMIRANO MARTINEZ, JOHN HAIRO</v>
          </cell>
          <cell r="L605">
            <v>0</v>
          </cell>
          <cell r="M605">
            <v>0</v>
          </cell>
          <cell r="N605">
            <v>0</v>
          </cell>
          <cell r="O605">
            <v>0</v>
          </cell>
        </row>
        <row r="606">
          <cell r="D606" t="str">
            <v>INFORME N° 1176-TP/DE/UGPPME-CFPP</v>
          </cell>
          <cell r="E606" t="str">
            <v>129204-2017</v>
          </cell>
          <cell r="F606" t="str">
            <v>1176-2017-MTPE/24.1.2.1</v>
          </cell>
          <cell r="G606" t="str">
            <v>16/08/2017</v>
          </cell>
          <cell r="H606">
            <v>0</v>
          </cell>
          <cell r="I606" t="str">
            <v xml:space="preserve">CERTIFICACIÓN DE CRÉDITO PRESUPUESTARIO REFERIDA A LA CONTRATACIÓN DEL SERVICIO DE AGUA Y DESAGÜE Y ENERGÍA ELÉCTRICA PARA LA UNIDAD ZONAL MADRE DE DIOS DEL PROGRAMA TRABAJA PERU </v>
          </cell>
          <cell r="J606" t="str">
            <v xml:space="preserve">UNIDAD GERENCIAL DE ADMINISTRACIÓN
</v>
          </cell>
          <cell r="K606" t="str">
            <v>ALTAMIRANO MARTINEZ, JOHN HAIRO</v>
          </cell>
          <cell r="L606">
            <v>0</v>
          </cell>
          <cell r="M606">
            <v>0</v>
          </cell>
          <cell r="N606">
            <v>0</v>
          </cell>
          <cell r="O606">
            <v>0</v>
          </cell>
        </row>
        <row r="607">
          <cell r="D607" t="str">
            <v>INFORME N° 1177-TP/DE/UGPPME-CFPP</v>
          </cell>
          <cell r="E607" t="str">
            <v>109647-2017</v>
          </cell>
          <cell r="F607" t="str">
            <v>1177-2017-MTPE/24.1.2.1</v>
          </cell>
          <cell r="G607" t="str">
            <v>16/08/2017</v>
          </cell>
          <cell r="H607">
            <v>0</v>
          </cell>
          <cell r="I607" t="str">
            <v xml:space="preserve">CERTIFICACIÓN DE CRÉDITO PRESUPUESTARIO REFERIDA A LA CONTRATACIÓN DE UN TERCERO PARA LA COORDINACIÓN FUNCIONAL DE ASISTENCIA TÉCNICA Y EVALUACIÓN DE PROYECTOS DEL PROGRAMA TRABAJA PERU </v>
          </cell>
          <cell r="J607" t="str">
            <v xml:space="preserve">UNIDAD GERENCIAL DE ADMINISTRACIÓN
</v>
          </cell>
          <cell r="K607" t="str">
            <v>ALTAMIRANO MARTINEZ, JOHN HAIRO</v>
          </cell>
          <cell r="L607">
            <v>0</v>
          </cell>
          <cell r="M607">
            <v>0</v>
          </cell>
          <cell r="N607">
            <v>0</v>
          </cell>
          <cell r="O607">
            <v>0</v>
          </cell>
        </row>
        <row r="608">
          <cell r="D608" t="str">
            <v>INFORME N° 1178-TP/DE/UGPPME-CFPP</v>
          </cell>
          <cell r="E608" t="str">
            <v>128971-2017</v>
          </cell>
          <cell r="F608" t="str">
            <v>1178-2017-MTPE/24.1.2.1</v>
          </cell>
          <cell r="G608" t="str">
            <v>16/08/2017</v>
          </cell>
          <cell r="H608">
            <v>0</v>
          </cell>
          <cell r="I608" t="str">
            <v xml:space="preserve">CERTIFICACIÓN DE CRÉDITO PRESUPUESTARIO REFERIDA AL SERVICIO DE MANTENIMIENTO PREVENTIVO DE LA CAMIONETA MITSUBISHI DE PLACA A1D-872, ASIGNADA A LA UNIDAD </v>
          </cell>
          <cell r="J608" t="str">
            <v xml:space="preserve">UNIDAD GERENCIAL DE ADMINISTRACIÓN
</v>
          </cell>
          <cell r="K608" t="str">
            <v>ALTAMIRANO MARTINEZ, JOHN HAIRO</v>
          </cell>
          <cell r="L608">
            <v>0</v>
          </cell>
          <cell r="M608">
            <v>0</v>
          </cell>
          <cell r="N608">
            <v>0</v>
          </cell>
          <cell r="O608">
            <v>0</v>
          </cell>
        </row>
        <row r="609">
          <cell r="D609" t="str">
            <v>INFORME N° 1179-TP/DE/UGPPME-CFPP</v>
          </cell>
          <cell r="E609" t="str">
            <v>125269-2017</v>
          </cell>
          <cell r="F609" t="str">
            <v>1179-2017-MTPE/24.1.2.1</v>
          </cell>
          <cell r="G609" t="str">
            <v>16/08/2017</v>
          </cell>
          <cell r="H609">
            <v>0</v>
          </cell>
          <cell r="I609" t="str">
            <v xml:space="preserve">CERTIFICACIÓN  DE CRÉDITO PRESUPUESTARIO REFERIDA A LA CONTRATACIÓN TEMPORAL DEL SERVICIO DE LIMPIEZA REQUERIDO PARA LA UNIDAD ZONAL LA LIBERTAD </v>
          </cell>
          <cell r="J609" t="str">
            <v xml:space="preserve">UNIDAD GERENCIAL DE ADMINISTRACIÓN
</v>
          </cell>
          <cell r="K609" t="str">
            <v>ALTAMIRANO MARTINEZ, JOHN HAIRO</v>
          </cell>
          <cell r="L609">
            <v>0</v>
          </cell>
          <cell r="M609">
            <v>0</v>
          </cell>
          <cell r="N609">
            <v>0</v>
          </cell>
          <cell r="O609">
            <v>0</v>
          </cell>
        </row>
        <row r="610">
          <cell r="D610" t="str">
            <v>INFORME N° 1180-TP/DE/UGPPME-CFPP</v>
          </cell>
          <cell r="E610" t="str">
            <v>128370-2017</v>
          </cell>
          <cell r="F610" t="str">
            <v>1180-2017-MTPE/24.1.2.1</v>
          </cell>
          <cell r="G610" t="str">
            <v>16/08/2017</v>
          </cell>
          <cell r="H610">
            <v>0</v>
          </cell>
          <cell r="I610" t="str">
            <v>CERTIFICACIÓN DE CRÉDITO PRESUPUESTARIO REFERIDA AL TERCERO UGPPME</v>
          </cell>
          <cell r="J610" t="str">
            <v xml:space="preserve">UNIDAD GERENCIAL DE ADMINISTRACIÓN
</v>
          </cell>
          <cell r="K610">
            <v>0</v>
          </cell>
          <cell r="L610">
            <v>0</v>
          </cell>
          <cell r="M610">
            <v>0</v>
          </cell>
          <cell r="N610">
            <v>0</v>
          </cell>
          <cell r="O610">
            <v>0</v>
          </cell>
        </row>
        <row r="611">
          <cell r="D611" t="str">
            <v>INFORME N° 1181-TP/DE/UGPPME-CFPP</v>
          </cell>
          <cell r="E611" t="str">
            <v>126317-2017</v>
          </cell>
          <cell r="F611" t="str">
            <v>1181-2017-MTPE/24.1.2.1</v>
          </cell>
          <cell r="G611" t="str">
            <v>17/08/2017</v>
          </cell>
          <cell r="H611">
            <v>0</v>
          </cell>
          <cell r="I611" t="str">
            <v>REQUERIMIENTO DE CONTRATACION ADMINISTRATIVA DE SERVICIOS CAS DE UN (01) RESPONSABLE DE PROMOCION PARA LA UNIDAD ZONAL LA LIBERTAD</v>
          </cell>
          <cell r="J611" t="str">
            <v xml:space="preserve">PROGRAMA PARA LA GENERACION DE EMPLEO SOCIAL INCLUSIVO "TRABAJA PERU"
</v>
          </cell>
          <cell r="K611" t="str">
            <v>ALTAMIRANO MARTINEZ, JOHN HAIRO</v>
          </cell>
          <cell r="L611">
            <v>0</v>
          </cell>
          <cell r="M611">
            <v>0</v>
          </cell>
          <cell r="N611">
            <v>0</v>
          </cell>
          <cell r="O611">
            <v>0</v>
          </cell>
        </row>
        <row r="612">
          <cell r="D612" t="str">
            <v>INFORME N° 1182-TP/DE/UGPPME-CFPP</v>
          </cell>
          <cell r="E612" t="str">
            <v>130278-2017</v>
          </cell>
          <cell r="F612" t="str">
            <v>1182-2017-MTPE/24.1.2.1</v>
          </cell>
          <cell r="G612" t="str">
            <v>17/08/2017</v>
          </cell>
          <cell r="H612">
            <v>0</v>
          </cell>
          <cell r="I612" t="str">
            <v>SOLICITUD DE HABILITACIÓN DE LA FUENTE DE FINANCIAMIENTO: RECURSOS POR OPERACIONES OFICIALES DE CRÉDITOS</v>
          </cell>
          <cell r="J612" t="str">
            <v xml:space="preserve">PROGRAMA PARA LA GENERACION DE EMPLEO SOCIAL INCLUSIVO "TRABAJA PERU"
</v>
          </cell>
          <cell r="K612" t="str">
            <v>ALTAMIRANO MARTINEZ, JOHN HAIRO</v>
          </cell>
          <cell r="L612">
            <v>0</v>
          </cell>
          <cell r="M612">
            <v>0</v>
          </cell>
          <cell r="N612">
            <v>0</v>
          </cell>
          <cell r="O612">
            <v>0</v>
          </cell>
        </row>
        <row r="613">
          <cell r="D613" t="str">
            <v>INFORME N° 1183-TP/DE/UGPPME-CFPP</v>
          </cell>
          <cell r="E613" t="str">
            <v>130283-2017</v>
          </cell>
          <cell r="F613" t="str">
            <v>1183-2017-MTPE/24.1.2.1</v>
          </cell>
          <cell r="G613" t="str">
            <v>17/08/2017</v>
          </cell>
          <cell r="H613">
            <v>0</v>
          </cell>
          <cell r="I613" t="str">
            <v>RECURSOS AUTORIZADOS MEDIANTE DECRETO SUPREMO N° 235-2017-EF REFERENTE A LA SOLICITUD DE DEMANDA ADICIONAL CON CARGO AL FONDO DE RECONSTRUCCIÓN CON CAMBIOS</v>
          </cell>
          <cell r="J613" t="str">
            <v xml:space="preserve">PROGRAMA PARA LA GENERACION DE EMPLEO SOCIAL INCLUSIVO "TRABAJA PERU"
</v>
          </cell>
          <cell r="K613" t="str">
            <v>ALTAMIRANO MARTINEZ, JOHN HAIRO</v>
          </cell>
          <cell r="L613">
            <v>0</v>
          </cell>
          <cell r="M613">
            <v>0</v>
          </cell>
          <cell r="N613">
            <v>0</v>
          </cell>
          <cell r="O613">
            <v>0</v>
          </cell>
        </row>
        <row r="614">
          <cell r="D614" t="str">
            <v>INFORME N° 1184-TP/DE/UGPPME-CFPP</v>
          </cell>
          <cell r="E614" t="str">
            <v>127741-2017</v>
          </cell>
          <cell r="F614" t="str">
            <v>1184-2017-MTPE/24.1.2.1</v>
          </cell>
          <cell r="G614" t="str">
            <v>17/08/2017</v>
          </cell>
          <cell r="H614">
            <v>0</v>
          </cell>
          <cell r="I614" t="str">
            <v xml:space="preserve">CERTIFICACIÓN DE CRÉDITO PRESUPUESTARIO REFERIDA AL SERVICIO DE CATERING PARA EL PROGRAMA  PERU RESPONSABLE </v>
          </cell>
          <cell r="J614" t="str">
            <v xml:space="preserve">UNIDAD GERENCIAL DE ADMINISTRACIÓN
</v>
          </cell>
          <cell r="K614" t="str">
            <v>ALTAMIRANO MARTINEZ, JOHN HAIRO</v>
          </cell>
          <cell r="L614">
            <v>0</v>
          </cell>
          <cell r="M614">
            <v>0</v>
          </cell>
          <cell r="N614">
            <v>0</v>
          </cell>
          <cell r="O614">
            <v>0</v>
          </cell>
        </row>
        <row r="615">
          <cell r="D615" t="str">
            <v>INFORME N° 1185-TP/DE/UGPPME-CFPP</v>
          </cell>
          <cell r="E615" t="str">
            <v>129262-2017</v>
          </cell>
          <cell r="F615" t="str">
            <v>1185-2017-MTPE/24.1.2.1</v>
          </cell>
          <cell r="G615" t="str">
            <v>17/08/2017</v>
          </cell>
          <cell r="H615">
            <v>0</v>
          </cell>
          <cell r="I615" t="str">
            <v>SOLICITUD DE MODIFICACIÓN DE DIRECTIVA N° 001-2017-TP/DE</v>
          </cell>
          <cell r="J615" t="str">
            <v xml:space="preserve">UNIDAD GERENCIAL DE ASESORÍA LEGAL
</v>
          </cell>
          <cell r="K615" t="str">
            <v>ALTAMIRANO MARTINEZ, JOHN HAIRO</v>
          </cell>
          <cell r="L615">
            <v>0</v>
          </cell>
          <cell r="M615">
            <v>0</v>
          </cell>
          <cell r="N615">
            <v>0</v>
          </cell>
          <cell r="O615">
            <v>0</v>
          </cell>
        </row>
        <row r="616">
          <cell r="D616" t="str">
            <v>INFORME N° 1186-TP/DE/UGPPME-CFPP</v>
          </cell>
          <cell r="E616" t="str">
            <v>130591-2017</v>
          </cell>
          <cell r="F616" t="str">
            <v>1186-2017-MTPE/24.1.2.1</v>
          </cell>
          <cell r="G616" t="str">
            <v>17/08/2017</v>
          </cell>
          <cell r="H616">
            <v>0</v>
          </cell>
          <cell r="I616" t="str">
            <v>CERTIFICACION DE CREDITO PRESUPUESTARIO REFERIDA A LA ADQUISICION DE TONER SOLICITADO POR EL AREA DE ALMACEN - MODALIDAD DE PERU COMPRAS</v>
          </cell>
          <cell r="J616" t="str">
            <v xml:space="preserve">UNIDAD GERENCIAL DE ADMINISTRACIÓN
</v>
          </cell>
          <cell r="K616">
            <v>0</v>
          </cell>
          <cell r="L616">
            <v>0</v>
          </cell>
          <cell r="M616">
            <v>0</v>
          </cell>
          <cell r="N616">
            <v>0</v>
          </cell>
          <cell r="O616">
            <v>0</v>
          </cell>
        </row>
        <row r="617">
          <cell r="D617" t="str">
            <v>INFORME N° 1187-TP/DE/UGPPME-CFPP</v>
          </cell>
          <cell r="E617" t="str">
            <v>120706-2017</v>
          </cell>
          <cell r="F617" t="str">
            <v>1187-2017-MTPE/24.1.2.1</v>
          </cell>
          <cell r="G617" t="str">
            <v>17/08/2017</v>
          </cell>
          <cell r="H617">
            <v>0</v>
          </cell>
          <cell r="I617" t="str">
            <v xml:space="preserve">CERTIFICACIÓN DE CRÉDITO PRESUPUESTARIO REFERIDA AL SERVICIO DE TERCERO PARA LA UNIDAD GERENCIAL DE PROMOCIÓN DEL PROGRAMA TRABAJA PERU </v>
          </cell>
          <cell r="J617" t="str">
            <v xml:space="preserve">UNIDAD GERENCIAL DE ADMINISTRACIÓN
</v>
          </cell>
          <cell r="K617" t="str">
            <v>ALTAMIRANO MARTINEZ, JOHN HAIRO</v>
          </cell>
          <cell r="L617">
            <v>0</v>
          </cell>
          <cell r="M617">
            <v>0</v>
          </cell>
          <cell r="N617">
            <v>0</v>
          </cell>
          <cell r="O617">
            <v>0</v>
          </cell>
        </row>
        <row r="618">
          <cell r="D618" t="str">
            <v>INFORME N° 1188-TP/DE/UGPPME-CFPP</v>
          </cell>
          <cell r="E618" t="str">
            <v>131140-2017</v>
          </cell>
          <cell r="F618" t="str">
            <v>1188-2017-MTPE/24.1.2.1</v>
          </cell>
          <cell r="G618" t="str">
            <v>18/08/2017</v>
          </cell>
          <cell r="H618">
            <v>0</v>
          </cell>
          <cell r="I618" t="str">
            <v>CERTIFICACIÓN DE CRÉDITO PRESUPUESTARIO PARA (81) PROYECTOS DE ACCIÓN DE CONTINGENCIA ESPECIAL ¿ NORMA EXPRESA (COENE) AC-88</v>
          </cell>
          <cell r="J618" t="str">
            <v xml:space="preserve">UNIDAD GERENCIAL DE PROYECTOS
</v>
          </cell>
          <cell r="K618">
            <v>0</v>
          </cell>
          <cell r="L618">
            <v>0</v>
          </cell>
          <cell r="M618">
            <v>0</v>
          </cell>
          <cell r="N618">
            <v>0</v>
          </cell>
          <cell r="O618">
            <v>0</v>
          </cell>
        </row>
        <row r="619">
          <cell r="D619" t="str">
            <v>INFORME N° 1189-TP/DE/UGPPME-CFPP</v>
          </cell>
          <cell r="E619" t="str">
            <v>130075-2017</v>
          </cell>
          <cell r="F619" t="str">
            <v>1189-2017-MTPE/24.1.2.1</v>
          </cell>
          <cell r="G619" t="str">
            <v>18/08/2017</v>
          </cell>
          <cell r="H619">
            <v>0</v>
          </cell>
          <cell r="I619" t="str">
            <v>CERTIFICACIÓN DE CRÉDITO PRESUPUESTARIO REFERIDA A LA CONTRATACIÓN TEMPORAL POR LA MODALIDAD DE SERVICIO DE TERCERO COMO REVISOR DE LOS EXPEDIENTES DE LIQUIDACIONES Y LIQUIDADORES DE OFICIO PARA LA UNIDAD ZONAL LIMA NORTE CALLAO</v>
          </cell>
          <cell r="J619" t="str">
            <v xml:space="preserve">UNIDAD GERENCIAL DE ADMINISTRACIÓN
</v>
          </cell>
          <cell r="K619">
            <v>0</v>
          </cell>
          <cell r="L619">
            <v>0</v>
          </cell>
          <cell r="M619">
            <v>0</v>
          </cell>
          <cell r="N619">
            <v>0</v>
          </cell>
          <cell r="O619">
            <v>0</v>
          </cell>
        </row>
        <row r="620">
          <cell r="D620" t="str">
            <v>INFORME N° 1190-TP/DE/UGPPME-CFPP</v>
          </cell>
          <cell r="E620" t="str">
            <v>128928-2017</v>
          </cell>
          <cell r="F620" t="str">
            <v>1190-2017-MTPE/24.1.2.1</v>
          </cell>
          <cell r="G620" t="str">
            <v>18/08/2017</v>
          </cell>
          <cell r="H620">
            <v>0</v>
          </cell>
          <cell r="I620" t="str">
            <v xml:space="preserve">REBAJA DE CERTIFICADOS DE CRÉDITO PRESUPUESTAL </v>
          </cell>
          <cell r="J620" t="str">
            <v xml:space="preserve">UNIDAD GERENCIAL DE ADMINISTRACIÓN
</v>
          </cell>
          <cell r="K620" t="str">
            <v>ALTAMIRANO MARTINEZ, JOHN HAIRO</v>
          </cell>
          <cell r="L620">
            <v>0</v>
          </cell>
          <cell r="M620">
            <v>0</v>
          </cell>
          <cell r="N620">
            <v>0</v>
          </cell>
          <cell r="O620">
            <v>0</v>
          </cell>
        </row>
        <row r="621">
          <cell r="D621" t="str">
            <v>INFORME N° 1191-TP/DE/UGPPME-CFPP</v>
          </cell>
          <cell r="E621" t="str">
            <v>127238-2017</v>
          </cell>
          <cell r="F621" t="str">
            <v>1191-2017-MTPE/24.1.2.1</v>
          </cell>
          <cell r="G621" t="str">
            <v>18/08/2017</v>
          </cell>
          <cell r="H621">
            <v>0</v>
          </cell>
          <cell r="I621" t="str">
            <v>SALDOS PRESUPUESTALES EN LA ACTIVIDAD 5001253: TRANSFERENCIA DE RECURSOS PARA LA EJECUCIÓN DE PROYECTOS DE INVERSIÓN</v>
          </cell>
          <cell r="J621" t="str">
            <v xml:space="preserve">PROGRAMA PARA LA GENERACION DE EMPLEO SOCIAL INCLUSIVO "TRABAJA PERU"
UNIDAD GERENCIAL DE PROYECTOS
</v>
          </cell>
          <cell r="K621" t="str">
            <v>ALTAMIRANO MARTINEZ, JOHN HAIRO</v>
          </cell>
          <cell r="L621">
            <v>0</v>
          </cell>
          <cell r="M621">
            <v>0</v>
          </cell>
          <cell r="N621">
            <v>0</v>
          </cell>
          <cell r="O621">
            <v>0</v>
          </cell>
        </row>
        <row r="622">
          <cell r="D622" t="str">
            <v>INFORME N° 1192-TP/DE/UGPPME-CFPP</v>
          </cell>
          <cell r="E622" t="str">
            <v>131406-2017</v>
          </cell>
          <cell r="F622" t="str">
            <v>1192-2017-MTPE/24.1.2.1</v>
          </cell>
          <cell r="G622" t="str">
            <v>18/08/2017</v>
          </cell>
          <cell r="H622">
            <v>0</v>
          </cell>
          <cell r="I622" t="str">
            <v>SOBRE TRÁMITE DE RESOLUCIÓN MINISTERIAL QUE AUTORIZA LA TRANSFERENCIA FINANCIERA DEL APORTE TOTAL DEL PROGRAMA TRABAJA PERÚ A FAVOR DE ORGANISMOS EJECUTORES PÚBLICOS DE 81 CONVENIOS, EN EL MARCO DE LOS PROYECTOS DE ACCIÓN DE CONTINGENCIA ESPECIAL - NORMA EXPRESA (COENE) AC-88</v>
          </cell>
          <cell r="J622" t="str">
            <v xml:space="preserve">UNIDAD GERENCIAL DE ASESORÍA LEGAL
</v>
          </cell>
          <cell r="K622">
            <v>0</v>
          </cell>
          <cell r="L622">
            <v>0</v>
          </cell>
          <cell r="M622">
            <v>0</v>
          </cell>
          <cell r="N622">
            <v>0</v>
          </cell>
          <cell r="O622">
            <v>0</v>
          </cell>
        </row>
        <row r="623">
          <cell r="D623" t="str">
            <v>INFORME N° 1193-TP/DE/UGPPME-CFPP</v>
          </cell>
          <cell r="E623" t="str">
            <v>130231-2017</v>
          </cell>
          <cell r="F623" t="str">
            <v>1193-2017-MTPE/24.1.2.1</v>
          </cell>
          <cell r="G623" t="str">
            <v>18/08/2017</v>
          </cell>
          <cell r="H623">
            <v>0</v>
          </cell>
          <cell r="I623" t="str">
            <v>REBAJA DE CERTIFICACIÓN DE CRÉDITO PRESUPUESTARIO REFERIDA A LA ADQUISICIÓN DE MATERIALES DE OFICINA MODALIDAD CONVENIO MARCO</v>
          </cell>
          <cell r="J623" t="str">
            <v xml:space="preserve">UNIDAD GERENCIAL DE ADMINISTRACIÓN
</v>
          </cell>
          <cell r="K623" t="str">
            <v>ALTAMIRANO MARTINEZ, JOHN HAIRO</v>
          </cell>
          <cell r="L623">
            <v>0</v>
          </cell>
          <cell r="M623">
            <v>0</v>
          </cell>
          <cell r="N623">
            <v>0</v>
          </cell>
          <cell r="O623">
            <v>0</v>
          </cell>
        </row>
        <row r="624">
          <cell r="D624" t="str">
            <v>INFORME N° 1194-TP/DE/UGPPME-CFPP</v>
          </cell>
          <cell r="E624" t="str">
            <v>130530-2017</v>
          </cell>
          <cell r="F624" t="str">
            <v>1194-2017-MTPE/24.1.2.1</v>
          </cell>
          <cell r="G624" t="str">
            <v>18/08/2017</v>
          </cell>
          <cell r="H624">
            <v>0</v>
          </cell>
          <cell r="I624" t="str">
            <v xml:space="preserve">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 </v>
          </cell>
          <cell r="J624" t="str">
            <v xml:space="preserve">UNIDAD GERENCIAL DE ADMINISTRACIÓN
</v>
          </cell>
          <cell r="K624" t="str">
            <v>ALTAMIRANO MARTINEZ, JOHN HAIRO</v>
          </cell>
          <cell r="L624">
            <v>0</v>
          </cell>
          <cell r="M624">
            <v>0</v>
          </cell>
          <cell r="N624">
            <v>0</v>
          </cell>
          <cell r="O624">
            <v>0</v>
          </cell>
        </row>
        <row r="625">
          <cell r="D625" t="str">
            <v>INFORME N° 1195-TP/DE/UGPPME-CFPP</v>
          </cell>
          <cell r="E625" t="str">
            <v>131638-2017</v>
          </cell>
          <cell r="F625" t="str">
            <v>1195-2017-MTPE/24.1.2.1</v>
          </cell>
          <cell r="G625" t="str">
            <v>18/08/2017</v>
          </cell>
          <cell r="H625">
            <v>0</v>
          </cell>
          <cell r="I625" t="str">
            <v>CONSULTA SOBRE MODIFICACIÓN PRESUPUESTAL DE TIPO 3 PARA TRASLADAR RECURSOS DE LA GENÉRICA DE GASTOS 2.3. BIENES Y SERVICIOS A LA GENÉRICA DE GASTOS 2.6. ADQUISICIÓN DE ACTIVOS NO FINANCIEROS EN EL MARCO DEL DECRETO SUPREMO N° 235-2017-EF</v>
          </cell>
          <cell r="J625" t="str">
            <v xml:space="preserve">PROGRAMA PARA LA GENERACION DE EMPLEO SOCIAL INCLUSIVO "TRABAJA PERU"
</v>
          </cell>
          <cell r="K625">
            <v>0</v>
          </cell>
          <cell r="L625">
            <v>0</v>
          </cell>
          <cell r="M625">
            <v>0</v>
          </cell>
          <cell r="N625">
            <v>0</v>
          </cell>
          <cell r="O625">
            <v>0</v>
          </cell>
        </row>
        <row r="626">
          <cell r="D626" t="str">
            <v>INFORME N° 1196-TP/DE/UGPPME-CFPP</v>
          </cell>
          <cell r="E626" t="str">
            <v>131023-2017</v>
          </cell>
          <cell r="F626" t="str">
            <v>1196-2017-MTPE/24.1.2.1</v>
          </cell>
          <cell r="G626" t="str">
            <v>18/08/2017</v>
          </cell>
          <cell r="H626">
            <v>0</v>
          </cell>
          <cell r="I626" t="str">
            <v xml:space="preserve">CERTIFICACIÓN PRESUPUESTAL PARA VIÁTICOS DE LA OFICINA NACIONAL </v>
          </cell>
          <cell r="J626" t="str">
            <v xml:space="preserve">UNIDAD GERENCIAL DE ADMINISTRACIÓN
</v>
          </cell>
          <cell r="K626" t="str">
            <v>ALTAMIRANO MARTINEZ, JOHN HAIRO</v>
          </cell>
          <cell r="L626">
            <v>0</v>
          </cell>
          <cell r="M626">
            <v>0</v>
          </cell>
          <cell r="N626">
            <v>0</v>
          </cell>
          <cell r="O626">
            <v>0</v>
          </cell>
        </row>
        <row r="627">
          <cell r="D627" t="str">
            <v>INFORME N° 1197-TP/DE/UGPPME-CFPP</v>
          </cell>
          <cell r="E627" t="str">
            <v>130620-2017</v>
          </cell>
          <cell r="F627" t="str">
            <v>1197-2017-MTPE/24.1.2.1</v>
          </cell>
          <cell r="G627" t="str">
            <v>18/08/2017</v>
          </cell>
          <cell r="H627">
            <v>0</v>
          </cell>
          <cell r="I627" t="str">
            <v xml:space="preserve">CERTIFICACIÓN PRESUPUESTAL PARA VIÁTICOS DE LA OFICINA NACIONAL </v>
          </cell>
          <cell r="J627" t="str">
            <v xml:space="preserve">UNIDAD GERENCIAL DE ADMINISTRACIÓN
</v>
          </cell>
          <cell r="K627" t="str">
            <v>ALTAMIRANO MARTINEZ, JOHN HAIRO</v>
          </cell>
          <cell r="L627">
            <v>0</v>
          </cell>
          <cell r="M627">
            <v>0</v>
          </cell>
          <cell r="N627">
            <v>0</v>
          </cell>
          <cell r="O627">
            <v>0</v>
          </cell>
        </row>
        <row r="628">
          <cell r="D628" t="str">
            <v>INFORME N° 1198-TP/DE/UGPPME-CFPP</v>
          </cell>
          <cell r="E628" t="str">
            <v>126612-2017</v>
          </cell>
          <cell r="F628" t="str">
            <v>1198-2017-MTPE/24.1.2.1</v>
          </cell>
          <cell r="G628" t="str">
            <v>18/08/2017</v>
          </cell>
          <cell r="H628">
            <v>0</v>
          </cell>
          <cell r="I628" t="str">
            <v xml:space="preserve">CERTIFICACIÓN DE CRÉDITO PRESUPUESTARIO REFERIDA AL SERVICIO DE TERCERO PARA LA COORDINACION FUNCIONAL DE MONITOREO Y EVALUACIÓN DEL PROGRAMA TRABAJA PERU </v>
          </cell>
          <cell r="J628" t="str">
            <v xml:space="preserve">UNIDAD GERENCIAL DE ADMINISTRACIÓN
</v>
          </cell>
          <cell r="K628">
            <v>0</v>
          </cell>
          <cell r="L628">
            <v>0</v>
          </cell>
          <cell r="M628">
            <v>0</v>
          </cell>
          <cell r="N628">
            <v>0</v>
          </cell>
          <cell r="O628">
            <v>0</v>
          </cell>
        </row>
        <row r="629">
          <cell r="D629" t="str">
            <v>INFORME N° 1199-TP/DE/UGPPME-CFPP</v>
          </cell>
          <cell r="E629" t="str">
            <v>127888-2017</v>
          </cell>
          <cell r="F629" t="str">
            <v>1199-2017-MTPE/24.1.2.1</v>
          </cell>
          <cell r="G629" t="str">
            <v>21/08/2017</v>
          </cell>
          <cell r="H629">
            <v>0</v>
          </cell>
          <cell r="I629" t="str">
            <v>REQUERIMIENTO DE CONTRATACIÓN ADMINISTRATIVA DE SERVICIOS - CAS DE TRES (03) OPERADORES LOGÍSTICOS PARA LA COORDINACIÓN FUNCIONAL DE LOGISTICA</v>
          </cell>
          <cell r="J629" t="str">
            <v xml:space="preserve">PROGRAMA PARA LA GENERACION DE EMPLEO SOCIAL INCLUSIVO "TRABAJA PERU"
</v>
          </cell>
          <cell r="K629" t="str">
            <v>ALTAMIRANO MARTINEZ, JOHN HAIRO</v>
          </cell>
          <cell r="L629">
            <v>0</v>
          </cell>
          <cell r="M629">
            <v>0</v>
          </cell>
          <cell r="N629">
            <v>0</v>
          </cell>
          <cell r="O629">
            <v>0</v>
          </cell>
        </row>
        <row r="630">
          <cell r="D630" t="str">
            <v>INFORME N° 1200-TP/DE/UGPPME-CFPP</v>
          </cell>
          <cell r="E630" t="str">
            <v>122841-2017</v>
          </cell>
          <cell r="F630" t="str">
            <v>1200-2017-MTPE/24.1.2.1</v>
          </cell>
          <cell r="G630" t="str">
            <v>21/08/2017</v>
          </cell>
          <cell r="H630">
            <v>0</v>
          </cell>
          <cell r="I630" t="str">
            <v xml:space="preserve">CERTIFICACIÓN DE CRÉDITO PRESUPUESTARIO REFERIDA A LA CONTRATACIÓN DE TEMPORAL DE SERVICIO DE LIMPIEZA REQUERIDO PARA LA UNIDAD ZONAL DE LAMBAYEQUE DEL PROGRAMA TRABAJA PERU </v>
          </cell>
          <cell r="J630" t="str">
            <v xml:space="preserve">UNIDAD GERENCIAL DE ADMINISTRACIÓN
</v>
          </cell>
          <cell r="K630" t="str">
            <v>ALTAMIRANO MARTINEZ, JOHN HAIRO</v>
          </cell>
          <cell r="L630">
            <v>0</v>
          </cell>
          <cell r="M630">
            <v>0</v>
          </cell>
          <cell r="N630">
            <v>0</v>
          </cell>
          <cell r="O630">
            <v>0</v>
          </cell>
        </row>
        <row r="631">
          <cell r="D631" t="str">
            <v>INFORME N° 1201-TP/DE/UGPPME-CFPP</v>
          </cell>
          <cell r="E631" t="str">
            <v>122764-2017</v>
          </cell>
          <cell r="F631" t="str">
            <v>1201-2017-MTPE/24.1.2.1</v>
          </cell>
          <cell r="G631" t="str">
            <v>21/08/2017</v>
          </cell>
          <cell r="H631">
            <v>0</v>
          </cell>
          <cell r="I631" t="str">
            <v xml:space="preserve">CERTIFICACIÓN DE CRÉDITO PRESUPUESTARIO REFERIDO AL SERVICIO DE TERCERO PARA LA UNIDAD ZONAL DE MADRE DE DIOS DEL PROGRAMA TRABAJA PERU </v>
          </cell>
          <cell r="J631" t="str">
            <v xml:space="preserve">UNIDAD GERENCIAL DE ADMINISTRACIÓN
</v>
          </cell>
          <cell r="K631" t="str">
            <v>ALTAMIRANO MARTINEZ, JOHN HAIRO</v>
          </cell>
          <cell r="L631">
            <v>0</v>
          </cell>
          <cell r="M631">
            <v>0</v>
          </cell>
          <cell r="N631">
            <v>0</v>
          </cell>
          <cell r="O631">
            <v>0</v>
          </cell>
        </row>
        <row r="632">
          <cell r="D632" t="str">
            <v>INFORME N° 1202-TP/DE/UGPPME-CFPP</v>
          </cell>
          <cell r="E632" t="str">
            <v>128745-2017</v>
          </cell>
          <cell r="F632" t="str">
            <v>1202-2017-MTPE/24.1.2.1</v>
          </cell>
          <cell r="G632" t="str">
            <v>21/08/2017</v>
          </cell>
          <cell r="H632">
            <v>0</v>
          </cell>
          <cell r="I632" t="str">
            <v xml:space="preserve">REFERIDA A LA CONTRATACIÓN DEL SERVICIO DE ALQUILER DE CINCO (05) COMPUTADORAS PERSONALES (LAPTOS) PARA EL PROGRAMA TRABAJA PERU </v>
          </cell>
          <cell r="J632" t="str">
            <v xml:space="preserve">UNIDAD GERENCIAL DE ADMINISTRACIÓN
</v>
          </cell>
          <cell r="K632" t="str">
            <v>ALTAMIRANO MARTINEZ, JOHN HAIRO</v>
          </cell>
          <cell r="L632">
            <v>0</v>
          </cell>
          <cell r="M632">
            <v>0</v>
          </cell>
          <cell r="N632">
            <v>0</v>
          </cell>
          <cell r="O632">
            <v>0</v>
          </cell>
        </row>
        <row r="633">
          <cell r="D633" t="str">
            <v>INFORME N° 1203-TP/DE/UGPPME-CFPP</v>
          </cell>
          <cell r="E633" t="str">
            <v>064853-2017</v>
          </cell>
          <cell r="F633" t="str">
            <v>1203-2017-MTPE/24.1.2.1</v>
          </cell>
          <cell r="G633" t="str">
            <v>21/08/2017</v>
          </cell>
          <cell r="H633">
            <v>0</v>
          </cell>
          <cell r="I633" t="str">
            <v xml:space="preserve">ANULACIÓN DEL CRÉDITO PRESUPUESTARIO Y PREVISIÓN 2018 REFERIDA A LA CONTRATACIÓN DEL SERVICIO DE INTERNET PARA EL PROGRAMA PERU RESPONSABLE </v>
          </cell>
          <cell r="J633" t="str">
            <v xml:space="preserve">UNIDAD GERENCIAL DE ADMINISTRACIÓN
</v>
          </cell>
          <cell r="K633" t="str">
            <v>ALTAMIRANO MARTINEZ, JOHN HAIRO</v>
          </cell>
          <cell r="L633">
            <v>0</v>
          </cell>
          <cell r="M633">
            <v>0</v>
          </cell>
          <cell r="N633">
            <v>0</v>
          </cell>
          <cell r="O633">
            <v>0</v>
          </cell>
        </row>
        <row r="634">
          <cell r="D634" t="str">
            <v>INFORME N° 1204-TP/DE/UGPPME-CFPP</v>
          </cell>
          <cell r="E634" t="str">
            <v>128754-2017</v>
          </cell>
          <cell r="F634" t="str">
            <v>1204-2017-MTPE/24.1.2.1</v>
          </cell>
          <cell r="G634" t="str">
            <v>21/08/2017</v>
          </cell>
          <cell r="H634">
            <v>0</v>
          </cell>
          <cell r="I634" t="str">
            <v xml:space="preserve">CERTIFICACIÓN DE CRÉDITO PRESUPUESTARIO REFERIDA AL SERVICIO DE TERCERO PARA LA UNIDAD GERENCIAL DE PLANIFICACIÓN, PRESUPUESTO, MONITOREO Y EVALUACIÓN DEL PROGRAMA TRABAJA PERU </v>
          </cell>
          <cell r="J634" t="str">
            <v xml:space="preserve">UNIDAD GERENCIAL DE ADMINISTRACIÓN
</v>
          </cell>
          <cell r="K634" t="str">
            <v>ALTAMIRANO MARTINEZ, JOHN HAIRO</v>
          </cell>
          <cell r="L634">
            <v>0</v>
          </cell>
          <cell r="M634">
            <v>0</v>
          </cell>
          <cell r="N634">
            <v>0</v>
          </cell>
          <cell r="O634">
            <v>0</v>
          </cell>
        </row>
        <row r="635">
          <cell r="D635" t="str">
            <v>INFORME N° 1205-TP/DE/UGPPME-CFPP</v>
          </cell>
          <cell r="E635" t="str">
            <v>128494-2017</v>
          </cell>
          <cell r="F635" t="str">
            <v>1205-2017-MTPE/24.1.2.1</v>
          </cell>
          <cell r="G635" t="str">
            <v>21/08/2017</v>
          </cell>
          <cell r="H635">
            <v>0</v>
          </cell>
          <cell r="I635" t="str">
            <v xml:space="preserve">CERTIFICACIÓN DE CRÉDITO PRESUPUESTARIO REFERIDA A LA CONTRATACIÓN DEL SERVICIO DE TERCERO PARA LA UNIDAD ZONAL LIMA NORTE CALLAO </v>
          </cell>
          <cell r="J635" t="str">
            <v xml:space="preserve">UNIDAD GERENCIAL DE ADMINISTRACIÓN
</v>
          </cell>
          <cell r="K635" t="str">
            <v>ALTAMIRANO MARTINEZ, JOHN HAIRO</v>
          </cell>
          <cell r="L635">
            <v>0</v>
          </cell>
          <cell r="M635">
            <v>0</v>
          </cell>
          <cell r="N635">
            <v>0</v>
          </cell>
          <cell r="O635">
            <v>0</v>
          </cell>
        </row>
        <row r="636">
          <cell r="D636" t="str">
            <v>INFORME N° 1206-TP/DE/UGPPME-CFPP</v>
          </cell>
          <cell r="E636" t="str">
            <v>128950-2017</v>
          </cell>
          <cell r="F636" t="str">
            <v>1206-2017-MTPE/24.1.2.1</v>
          </cell>
          <cell r="G636" t="str">
            <v>22/08/2017</v>
          </cell>
          <cell r="H636">
            <v>0</v>
          </cell>
          <cell r="I636" t="str">
            <v xml:space="preserve">CERTIFICACIÓN DE CRÉDITO PRESUPUESTARIO REFERIDA A LA CONTRATACIÓN DEL SERVICIO DE TERCERO PARA LA UNIDAD GERENCIAL DE PROMOCIÓN DEL PROGRAMA TRABAJA PERU </v>
          </cell>
          <cell r="J636" t="str">
            <v xml:space="preserve">UNIDAD GERENCIAL DE ADMINISTRACIÓN
</v>
          </cell>
          <cell r="K636" t="str">
            <v>ALTAMIRANO MARTINEZ, JOHN HAIRO</v>
          </cell>
          <cell r="L636">
            <v>0</v>
          </cell>
          <cell r="M636">
            <v>0</v>
          </cell>
          <cell r="N636">
            <v>0</v>
          </cell>
          <cell r="O636">
            <v>0</v>
          </cell>
        </row>
        <row r="637">
          <cell r="D637" t="str">
            <v>INFORME N° 1207-TP/DE/UGPPME-CFPP</v>
          </cell>
          <cell r="E637" t="str">
            <v>124157-2017</v>
          </cell>
          <cell r="F637" t="str">
            <v>1207-2017-MTPE/24.1.2.1</v>
          </cell>
          <cell r="G637" t="str">
            <v>22/08/2017</v>
          </cell>
          <cell r="H637">
            <v>0</v>
          </cell>
          <cell r="I637" t="str">
            <v xml:space="preserve">CERTIFICACION DE CREDITO PRESUPUESTARIO REFERIDA AL SERVICIO DE TERCERO PARA LA COORDINACION FUNCIONAL DE SISTEMAS DEL PROGRAMA TRABAJA PERU </v>
          </cell>
          <cell r="J637" t="str">
            <v xml:space="preserve">UNIDAD GERENCIAL DE ADMINISTRACIÓN
</v>
          </cell>
          <cell r="K637" t="str">
            <v>ALTAMIRANO MARTINEZ, JOHN HAIRO</v>
          </cell>
          <cell r="L637">
            <v>0</v>
          </cell>
          <cell r="M637">
            <v>0</v>
          </cell>
          <cell r="N637">
            <v>0</v>
          </cell>
          <cell r="O637">
            <v>0</v>
          </cell>
        </row>
        <row r="638">
          <cell r="D638" t="str">
            <v>INFORME N° 1208-TP/DE/UGPPME-CFPP</v>
          </cell>
          <cell r="E638" t="str">
            <v>122939-2017</v>
          </cell>
          <cell r="F638" t="str">
            <v>1208-2017-MTPE/24.1.2.1</v>
          </cell>
          <cell r="G638" t="str">
            <v>22/08/2017</v>
          </cell>
          <cell r="H638">
            <v>0</v>
          </cell>
          <cell r="I638" t="str">
            <v xml:space="preserve">CERTIFICACIÓN DE CRÉDITO PRESUPUESTARIO REFERIDA AL SERVICIO DE TERCERO PARA LA COORDINACIÓN FUNCIONAL DE RECURSOS HUMANOS DEL PROGRAMA TRABAJA PERU </v>
          </cell>
          <cell r="J638" t="str">
            <v xml:space="preserve">UNIDAD GERENCIAL DE ADMINISTRACIÓN
</v>
          </cell>
          <cell r="K638" t="str">
            <v>ALTAMIRANO MARTINEZ, JOHN HAIRO</v>
          </cell>
          <cell r="L638">
            <v>0</v>
          </cell>
          <cell r="M638">
            <v>0</v>
          </cell>
          <cell r="N638">
            <v>0</v>
          </cell>
          <cell r="O638">
            <v>0</v>
          </cell>
        </row>
        <row r="639">
          <cell r="D639" t="str">
            <v>INFORME N° 1209-TP/DE/UGPPME-CFPP</v>
          </cell>
          <cell r="E639" t="str">
            <v>130082-2017</v>
          </cell>
          <cell r="F639" t="str">
            <v>1209-2017-MTPE/24.1.2.1</v>
          </cell>
          <cell r="G639" t="str">
            <v>22/08/2017</v>
          </cell>
          <cell r="H639">
            <v>0</v>
          </cell>
          <cell r="I639" t="str">
            <v xml:space="preserve">CERTIFICACION DE CREDITO PRESUPUESTARIO REFERIDA A LAS PUBLICACIONES EN EL DIARIO OFICIAL EL PERUANO SOBRE LAS RESOLUCIONES VICEMINISTERIALES DEL PROGRAMA TRABAJA PERU </v>
          </cell>
          <cell r="J639" t="str">
            <v xml:space="preserve">UNIDAD GERENCIAL DE ADMINISTRACIÓN
</v>
          </cell>
          <cell r="K639" t="str">
            <v>ALTAMIRANO MARTINEZ, JOHN HAIRO</v>
          </cell>
          <cell r="L639">
            <v>0</v>
          </cell>
          <cell r="M639">
            <v>0</v>
          </cell>
          <cell r="N639">
            <v>0</v>
          </cell>
          <cell r="O639">
            <v>0</v>
          </cell>
        </row>
        <row r="640">
          <cell r="D640" t="str">
            <v>INFORME N° 1210-TP/DE/UGPPME-CFPP</v>
          </cell>
          <cell r="E640" t="str">
            <v>137331-2017</v>
          </cell>
          <cell r="F640" t="str">
            <v>1210-2017-MTPE/24.1.2.1</v>
          </cell>
          <cell r="G640" t="str">
            <v>23/08/2017</v>
          </cell>
          <cell r="H640">
            <v>0</v>
          </cell>
          <cell r="I640" t="str">
            <v xml:space="preserve">CERTIFICACIÓN DE CRÉDITO  PRESUPUESTAL PARA VIÁTICOS DE LA OFICINA NACIONAL </v>
          </cell>
          <cell r="J640" t="str">
            <v xml:space="preserve">UNIDAD GERENCIAL DE ADMINISTRACIÓN
</v>
          </cell>
          <cell r="K640" t="str">
            <v>ALTAMIRANO MARTINEZ, JOHN HAIRO</v>
          </cell>
          <cell r="L640">
            <v>0</v>
          </cell>
          <cell r="M640">
            <v>0</v>
          </cell>
          <cell r="N640">
            <v>0</v>
          </cell>
          <cell r="O640">
            <v>0</v>
          </cell>
        </row>
        <row r="641">
          <cell r="D641" t="str">
            <v>INFORME N° 1211-TP/DE/UGPPME-CFPP</v>
          </cell>
          <cell r="E641" t="str">
            <v>127643-2017</v>
          </cell>
          <cell r="F641" t="str">
            <v>1211-2017-MTPE/24.1.2.1</v>
          </cell>
          <cell r="G641" t="str">
            <v>23/08/2017</v>
          </cell>
          <cell r="H641">
            <v>0</v>
          </cell>
          <cell r="I641" t="str">
            <v>OPINIÓN SOBRE SOLICITUD DE TRAMITE DE RESOLUCIÓN MINISTERIAL QUE AUTORIZA LA TRANSFERENCIA FINANCIERA DEL APORTE TOTAL DEL PROGRAMA TRABAJA PERU A FAVOR DEL ORGANISMO EJECUTORES PÚBLICOS DE 60 CONVENIOS EN EL MARCO DEL CONCURSO DE PROYECTOS REGULARES</v>
          </cell>
          <cell r="J641" t="str">
            <v xml:space="preserve">UNIDAD GERENCIAL DE ASESORÍA LEGAL
</v>
          </cell>
          <cell r="K641" t="str">
            <v>ALTAMIRANO MARTINEZ, JOHN HAIRO</v>
          </cell>
          <cell r="L641">
            <v>0</v>
          </cell>
          <cell r="M641">
            <v>0</v>
          </cell>
          <cell r="N641">
            <v>0</v>
          </cell>
          <cell r="O641">
            <v>0</v>
          </cell>
        </row>
        <row r="642">
          <cell r="D642" t="str">
            <v>INFORME N° 1212-TP/DE/UGPPME-CFPP</v>
          </cell>
          <cell r="E642" t="str">
            <v>138600-2017</v>
          </cell>
          <cell r="F642" t="str">
            <v>1212-2017-MTPE/24.1.2.1</v>
          </cell>
          <cell r="G642" t="str">
            <v>23/08/2017</v>
          </cell>
          <cell r="H642">
            <v>0</v>
          </cell>
          <cell r="I642" t="str">
            <v xml:space="preserve">CERTIFICACIÓN DE CRÉDITO  PRESUPUESTARIO REFERIDA  PARA VIÁTICOS DE LA OFICINA NACIONAL </v>
          </cell>
          <cell r="J642" t="str">
            <v xml:space="preserve">UNIDAD GERENCIAL DE ADMINISTRACIÓN
</v>
          </cell>
          <cell r="K642" t="str">
            <v>ALTAMIRANO MARTINEZ, JOHN HAIRO</v>
          </cell>
          <cell r="L642">
            <v>0</v>
          </cell>
          <cell r="M642">
            <v>0</v>
          </cell>
          <cell r="N642">
            <v>0</v>
          </cell>
          <cell r="O642">
            <v>0</v>
          </cell>
        </row>
        <row r="643">
          <cell r="D643" t="str">
            <v>INFORME N° 1213-TP/DE/UGPPME-CFPP</v>
          </cell>
          <cell r="E643" t="str">
            <v>126085-2017</v>
          </cell>
          <cell r="F643" t="str">
            <v>1213-2017-MTPE/24.1.2.1</v>
          </cell>
          <cell r="G643" t="str">
            <v>23/08/2017</v>
          </cell>
          <cell r="H643">
            <v>0</v>
          </cell>
          <cell r="I643" t="str">
            <v>PROPUESTA DE MODIFICACIÓN DEL MOP DE LA UGPROM</v>
          </cell>
          <cell r="J643" t="str">
            <v xml:space="preserve">PROGRAMA PARA LA GENERACION DE EMPLEO SOCIAL INCLUSIVO "TRABAJA PERU"
</v>
          </cell>
          <cell r="K643" t="str">
            <v>ALTAMIRANO MARTINEZ, JOHN HAIRO</v>
          </cell>
          <cell r="L643">
            <v>0</v>
          </cell>
          <cell r="M643">
            <v>0</v>
          </cell>
          <cell r="N643">
            <v>0</v>
          </cell>
          <cell r="O643">
            <v>0</v>
          </cell>
        </row>
        <row r="644">
          <cell r="D644" t="str">
            <v>INFORME N° 1214-TP/DE/UGPPME-CFPP</v>
          </cell>
          <cell r="E644" t="str">
            <v>139922-2017</v>
          </cell>
          <cell r="F644" t="str">
            <v>1214-2017-MTPE/24.1.2.1</v>
          </cell>
          <cell r="G644" t="str">
            <v>23/08/2017</v>
          </cell>
          <cell r="H644">
            <v>0</v>
          </cell>
          <cell r="I644" t="str">
            <v xml:space="preserve">CERTIFICACIÓN  DE CREDITO PRESUPUESTARIO REFERIDA  PARA VIÁTICOS DE LA OFICINA NACIONAL </v>
          </cell>
          <cell r="J644" t="str">
            <v xml:space="preserve">UNIDAD GERENCIAL DE ADMINISTRACIÓN
</v>
          </cell>
          <cell r="K644" t="str">
            <v>ALTAMIRANO MARTINEZ, JOHN HAIRO</v>
          </cell>
          <cell r="L644">
            <v>0</v>
          </cell>
          <cell r="M644">
            <v>0</v>
          </cell>
          <cell r="N644">
            <v>0</v>
          </cell>
          <cell r="O644">
            <v>0</v>
          </cell>
        </row>
        <row r="645">
          <cell r="D645" t="str">
            <v>INFORME N° 1215-TP/DE/UGPPME-CFPP</v>
          </cell>
          <cell r="E645" t="str">
            <v>135399-2017</v>
          </cell>
          <cell r="F645" t="str">
            <v>1215-2017-MTPE/24.1.2.1</v>
          </cell>
          <cell r="G645" t="str">
            <v>23/08/2017</v>
          </cell>
          <cell r="H645">
            <v>0</v>
          </cell>
          <cell r="I645" t="str">
            <v>CERTIFICACIÓN DE CRÉDITO PRESUPUESTARIO REFERIDA A LA CONTRATACIÓN DEL SERVICIO DE REPARACIÓN DEL MURO Y ADECUACIÓN DEL SISTEMA DE DRENAJE DEL EQUIPO DE AIRE ACONDICIONADO DE LA OFICINA DE LA COORDINACIÓN FUNCIONAL DE ASISTENCIA TÉCNICA Y EVALUACIÓN DE PROYECTOS DE LA UNIDAD GERENCIAL DE PROYECTOS DE LA OFICINA NACIONAL DEL PROGRAMA TRABAJA PERU-PISO 07 DEL MTPE</v>
          </cell>
          <cell r="J645" t="str">
            <v xml:space="preserve">UNIDAD GERENCIAL DE ADMINISTRACIÓN
</v>
          </cell>
          <cell r="K645" t="str">
            <v>ALTAMIRANO MARTINEZ, JOHN HAIRO</v>
          </cell>
          <cell r="L645">
            <v>0</v>
          </cell>
          <cell r="M645">
            <v>0</v>
          </cell>
          <cell r="N645">
            <v>0</v>
          </cell>
          <cell r="O645">
            <v>0</v>
          </cell>
        </row>
        <row r="646">
          <cell r="D646" t="str">
            <v>INFORME N° 1216-TP/DE/UGPPME-CFPP</v>
          </cell>
          <cell r="E646" t="str">
            <v>130578-2017</v>
          </cell>
          <cell r="F646" t="str">
            <v>1216-2017-MTPE/24.1.2.1</v>
          </cell>
          <cell r="G646" t="str">
            <v>24/08/2017</v>
          </cell>
          <cell r="H646">
            <v>0</v>
          </cell>
          <cell r="I646" t="str">
            <v xml:space="preserve">INFORME A LA CONTRATACIÓN TEMPORAL DEL SERVICIO DE LIMPIEZA  PARA LA UNIDAD ZONAL HUANUCO DEL PROGRAMA TRABAJA PERU </v>
          </cell>
          <cell r="J646" t="str">
            <v xml:space="preserve">UNIDAD GERENCIAL DE ADMINISTRACIÓN
</v>
          </cell>
          <cell r="K646" t="str">
            <v>ALTAMIRANO MARTINEZ, JOHN HAIRO</v>
          </cell>
          <cell r="L646">
            <v>0</v>
          </cell>
          <cell r="M646">
            <v>0</v>
          </cell>
          <cell r="N646">
            <v>0</v>
          </cell>
          <cell r="O646">
            <v>0</v>
          </cell>
        </row>
        <row r="647">
          <cell r="D647" t="str">
            <v>INFORME N° 1217-TP/DE/UGPPME-CFPP</v>
          </cell>
          <cell r="E647" t="str">
            <v>128474-2017</v>
          </cell>
          <cell r="F647" t="str">
            <v>1217-2017-MTPE/24.1.2.1</v>
          </cell>
          <cell r="G647" t="str">
            <v>24/08/2017</v>
          </cell>
          <cell r="H647">
            <v>0</v>
          </cell>
          <cell r="I647" t="str">
            <v xml:space="preserve">CERTIFICACION DE CREDITO PRESUPUESTARIO REFERIDA AL SERVICIO DE TERCERO PARA LA UNIDAD ZONAL LIMA NORTE CALLAO DEL PROGRAMA TRABAJA PERU </v>
          </cell>
          <cell r="J647" t="str">
            <v xml:space="preserve">UNIDAD GERENCIAL DE ADMINISTRACIÓN
</v>
          </cell>
          <cell r="K647">
            <v>0</v>
          </cell>
          <cell r="L647">
            <v>0</v>
          </cell>
          <cell r="M647">
            <v>0</v>
          </cell>
          <cell r="N647">
            <v>0</v>
          </cell>
          <cell r="O647">
            <v>0</v>
          </cell>
        </row>
        <row r="648">
          <cell r="D648" t="str">
            <v>INFORME N° 1218-TP/DE/UGPPME-CFPP</v>
          </cell>
          <cell r="E648" t="str">
            <v>128445-2017</v>
          </cell>
          <cell r="F648" t="str">
            <v>1218-2017-MTPE/24.1.2.1</v>
          </cell>
          <cell r="G648" t="str">
            <v>24/08/2017</v>
          </cell>
          <cell r="H648">
            <v>0</v>
          </cell>
          <cell r="I648" t="str">
            <v xml:space="preserve">CERTIFICACIÓN DE CRÉDITO PRESUPUESTARIO REFERIDA A LA CONTRATACIÓN DEL SERVICIO DE TERCERO PARA LA COORDINACIÓN FUNCIONAL DE SISTEMAS DEL PROGRAMA TRABAJA PERU </v>
          </cell>
          <cell r="J648" t="str">
            <v xml:space="preserve">UNIDAD GERENCIAL DE ADMINISTRACIÓN
</v>
          </cell>
          <cell r="K648" t="str">
            <v>ALTAMIRANO MARTINEZ, JOHN HAIRO</v>
          </cell>
          <cell r="L648">
            <v>0</v>
          </cell>
          <cell r="M648">
            <v>0</v>
          </cell>
          <cell r="N648">
            <v>0</v>
          </cell>
          <cell r="O648">
            <v>0</v>
          </cell>
        </row>
        <row r="649">
          <cell r="D649" t="str">
            <v>INFORME N° 1219-TP/DE/UGPPME-CFPP</v>
          </cell>
          <cell r="E649" t="str">
            <v>128838-2017</v>
          </cell>
          <cell r="F649" t="str">
            <v>1219-2017-MTPE/24.1.2.1</v>
          </cell>
          <cell r="G649" t="str">
            <v>24/08/2017</v>
          </cell>
          <cell r="H649">
            <v>0</v>
          </cell>
          <cell r="I649" t="str">
            <v xml:space="preserve">CERTIFICACIÓN  DE CRÉDITO PRESUPUESTARIO Y PREVISIÓN PARA EL AÑO 2018 REFERIDA AL SERVICIO DE INTERNET INALAMBRICO PORTATIL PARA LA COORDINACION EJECUTIVA DEL PROGRAMA PERU RESPONSABLE </v>
          </cell>
          <cell r="J649" t="str">
            <v xml:space="preserve">UNIDAD GERENCIAL DE ADMINISTRACIÓN
</v>
          </cell>
          <cell r="K649" t="str">
            <v>ALTAMIRANO MARTINEZ, JOHN HAIRO</v>
          </cell>
          <cell r="L649">
            <v>0</v>
          </cell>
          <cell r="M649">
            <v>0</v>
          </cell>
          <cell r="N649">
            <v>0</v>
          </cell>
          <cell r="O649">
            <v>0</v>
          </cell>
        </row>
        <row r="650">
          <cell r="D650" t="str">
            <v>INFORME N° 1220-TP/DE/UGPPME-CFPP</v>
          </cell>
          <cell r="E650" t="str">
            <v>139967-2017</v>
          </cell>
          <cell r="F650" t="str">
            <v>1220-2017-MTPE/24.1.2.1</v>
          </cell>
          <cell r="G650" t="str">
            <v>24/08/2017</v>
          </cell>
          <cell r="H650">
            <v>0</v>
          </cell>
          <cell r="I650" t="str">
            <v>PROPUESTA DE NOTA DE MODIFICACIÓN PRESUPUESTARIA NMP N° 045, CRÉDITOS Y ANULACIONES DE TIPO 3 CRÉDITOS Y ANULACIONES (DENTRO DE U.E.) PARA APROBACIÓN.</v>
          </cell>
          <cell r="J650" t="str">
            <v xml:space="preserve">PROGRAMA PARA LA GENERACION DE EMPLEO SOCIAL INCLUSIVO "TRABAJA PERU"
</v>
          </cell>
          <cell r="K650">
            <v>0</v>
          </cell>
          <cell r="L650">
            <v>0</v>
          </cell>
          <cell r="M650">
            <v>0</v>
          </cell>
          <cell r="N650">
            <v>0</v>
          </cell>
          <cell r="O650">
            <v>0</v>
          </cell>
        </row>
        <row r="651">
          <cell r="D651" t="str">
            <v>INFORME N° 1221-TP/DE/UGPPME-CFPP</v>
          </cell>
          <cell r="E651" t="str">
            <v>139445-2017</v>
          </cell>
          <cell r="F651" t="str">
            <v>1221-2017-MTPE/24.1.2.1</v>
          </cell>
          <cell r="G651" t="str">
            <v>25/08/2017</v>
          </cell>
          <cell r="H651">
            <v>0</v>
          </cell>
          <cell r="I651" t="str">
            <v>REBAJA DE CERTIFICADO DE CRÉDITO PRESUPUESTARIO N° 0790-2017 Y SALDO PRESUPUESTAL DISPONIBLE EN LA ACTIVIDAD 5001253: TRANSFERENCIA DE RECURSOS PARA LA EJECUCIÓN DE PROYECTOS DE INVERSIÓN CON PRESUPUESTO DEL PIA 2017</v>
          </cell>
          <cell r="J651" t="str">
            <v xml:space="preserve">UNIDAD GERENCIAL DE ADMINISTRACIÓN
</v>
          </cell>
          <cell r="K651" t="str">
            <v>ALTAMIRANO MARTINEZ, JOHN HAIRO</v>
          </cell>
          <cell r="L651">
            <v>0</v>
          </cell>
          <cell r="M651">
            <v>0</v>
          </cell>
          <cell r="N651">
            <v>0</v>
          </cell>
          <cell r="O651">
            <v>0</v>
          </cell>
        </row>
        <row r="652">
          <cell r="D652" t="str">
            <v>INFORME N° 1222-TP/DE/UGPPME-CFPP</v>
          </cell>
          <cell r="E652" t="str">
            <v>142462-2017</v>
          </cell>
          <cell r="F652" t="str">
            <v>1222-2017-MTPE/24.1.2.1</v>
          </cell>
          <cell r="G652" t="str">
            <v>25/08/2017</v>
          </cell>
          <cell r="H652">
            <v>0</v>
          </cell>
          <cell r="I652" t="str">
            <v>CONSULTA SOBRE MODIFICACIÓN PRESUPUESTAL DE TIPO 3 PARA TRASLADAR RECURSOS DE LA GENÉRICA DE GASTOS 2.3 BIENES Y SERVICIOS A LA GENERICA DE GASTOS 2.6 ADQUISICIÓN DE ACTIVOS NO FINANCIEROS EN EL MARCO DEL DECRETO SUPREMO N° 235-2017-EF</v>
          </cell>
          <cell r="J652" t="str">
            <v xml:space="preserve">PROGRAMA PARA LA GENERACION DE EMPLEO SOCIAL INCLUSIVO "TRABAJA PERU"
</v>
          </cell>
          <cell r="K652" t="str">
            <v>ALTAMIRANO MARTINEZ, JOHN HAIRO</v>
          </cell>
          <cell r="L652">
            <v>0</v>
          </cell>
          <cell r="M652">
            <v>0</v>
          </cell>
          <cell r="N652">
            <v>0</v>
          </cell>
          <cell r="O652">
            <v>0</v>
          </cell>
        </row>
        <row r="653">
          <cell r="D653" t="str">
            <v>INFORME N° 1223-TP/DE/UGPPME-CFPP</v>
          </cell>
          <cell r="E653" t="str">
            <v>125483-2017</v>
          </cell>
          <cell r="F653" t="str">
            <v>1223-2017-MTPE/24.1.2.1</v>
          </cell>
          <cell r="G653" t="str">
            <v>25/08/2017</v>
          </cell>
          <cell r="H653">
            <v>0</v>
          </cell>
          <cell r="I653" t="str">
            <v>AMPLIACIÓN DE LOS CCP 199,197,200 REFERIDOS AL REINTEGRO AL PLIEGO DEL MTPE POR GASTOS DE SERVICIOS BÁSICOS Y CERTIFICACIÓN DE CRÉDITO PRESUPUESTARIO REFERIDA AL REINTEGRO POR CONCEPTO DE ARBITRIOS 2017</v>
          </cell>
          <cell r="J653" t="str">
            <v xml:space="preserve">UNIDAD GERENCIAL DE ADMINISTRACIÓN
</v>
          </cell>
          <cell r="K653" t="str">
            <v>ALTAMIRANO MARTINEZ, JOHN HAIRO</v>
          </cell>
          <cell r="L653">
            <v>0</v>
          </cell>
          <cell r="M653">
            <v>0</v>
          </cell>
          <cell r="N653">
            <v>0</v>
          </cell>
          <cell r="O653">
            <v>0</v>
          </cell>
        </row>
        <row r="654">
          <cell r="D654" t="str">
            <v>INFORME N° 1224-TP/DE/UGPPME-CFPP</v>
          </cell>
          <cell r="E654" t="str">
            <v>125929-2017</v>
          </cell>
          <cell r="F654" t="str">
            <v>1224-2017-MTPE/24.1.2.1</v>
          </cell>
          <cell r="G654" t="str">
            <v>25/08/2017</v>
          </cell>
          <cell r="H654">
            <v>0</v>
          </cell>
          <cell r="I654" t="str">
            <v xml:space="preserve">DISPONIBILIDAD PRESUPUESTAL REFERIDA A LA CONTRATACIÓN DE (16) PROFESIONALES POR LA MODALIDAD DE SERVICIO DE TERCERO PARA LAS DIVERSAS UNIDADES ZONALES DEL PROGRAMA TRABAJA PERU </v>
          </cell>
          <cell r="J654" t="str">
            <v xml:space="preserve">UNIDAD GERENCIAL DE ADMINISTRACIÓN
</v>
          </cell>
          <cell r="K654" t="str">
            <v>ALTAMIRANO MARTINEZ, JOHN HAIRO</v>
          </cell>
          <cell r="L654">
            <v>0</v>
          </cell>
          <cell r="M654">
            <v>0</v>
          </cell>
          <cell r="N654">
            <v>0</v>
          </cell>
          <cell r="O654">
            <v>0</v>
          </cell>
        </row>
        <row r="655">
          <cell r="D655" t="str">
            <v>INFORME N° 1225-TP/DE/UGPPME-CFPP</v>
          </cell>
          <cell r="E655" t="str">
            <v>119457-2017</v>
          </cell>
          <cell r="F655" t="str">
            <v>1225-2017-MTPE/24.1.2.1</v>
          </cell>
          <cell r="G655" t="str">
            <v>25/08/2017</v>
          </cell>
          <cell r="H655">
            <v>0</v>
          </cell>
          <cell r="I655" t="str">
            <v>REBAJA DE LA CERTIFICACIÓN DE  CRÉDITO PRESUPUESTARIO N° 626-2017</v>
          </cell>
          <cell r="J655" t="str">
            <v xml:space="preserve">UNIDAD GERENCIAL DE ADMINISTRACIÓN
</v>
          </cell>
          <cell r="K655" t="str">
            <v>ALTAMIRANO MARTINEZ, JOHN HAIRO</v>
          </cell>
          <cell r="L655">
            <v>0</v>
          </cell>
          <cell r="M655">
            <v>0</v>
          </cell>
          <cell r="N655">
            <v>0</v>
          </cell>
          <cell r="O655">
            <v>0</v>
          </cell>
        </row>
        <row r="656">
          <cell r="D656" t="str">
            <v>INFORME N° 1226-TP/DE/UGPPME-CFPP</v>
          </cell>
          <cell r="E656" t="str">
            <v>077950-2017</v>
          </cell>
          <cell r="F656" t="str">
            <v>1226-2017-MTPE/24.1.2.1</v>
          </cell>
          <cell r="G656" t="str">
            <v>25/08/2017</v>
          </cell>
          <cell r="H656">
            <v>0</v>
          </cell>
          <cell r="I656" t="str">
            <v xml:space="preserve">CERTIFICACIÓN DE CRÉDITO PRESUPUESTARIO REFERIDA A LA CONTRATACIÓN DEL SERVICIO DE CONFECCIÓN E INSTALACIÓN DE UN LETRERO INSTITUCIONAL EN LETRAS CORPOREAS PARA LA UNIDAD GERENCIAL DE PROMOCIÓN DEL PROGRAMA TRABAJA PERU </v>
          </cell>
          <cell r="J656" t="str">
            <v xml:space="preserve">UNIDAD GERENCIAL DE ADMINISTRACIÓN
</v>
          </cell>
          <cell r="K656" t="str">
            <v>ALTAMIRANO MARTINEZ, JOHN HAIRO</v>
          </cell>
          <cell r="L656">
            <v>0</v>
          </cell>
          <cell r="M656">
            <v>0</v>
          </cell>
          <cell r="N656">
            <v>0</v>
          </cell>
          <cell r="O656">
            <v>0</v>
          </cell>
        </row>
        <row r="657">
          <cell r="D657" t="str">
            <v>INFORME N° 1227-TP/DE/UGPPME-CFPP</v>
          </cell>
          <cell r="E657" t="str">
            <v>126481-2017</v>
          </cell>
          <cell r="F657" t="str">
            <v>1227-2017-MTPE/24.1.2.1</v>
          </cell>
          <cell r="G657" t="str">
            <v>25/08/2017</v>
          </cell>
          <cell r="H657">
            <v>0</v>
          </cell>
          <cell r="I657" t="str">
            <v xml:space="preserve">CERTIFICACIÓN DE CRÉDITO PRESUPUESTARIO REFERIDA A LA CONTRATACIÓN DEL SERVICIO DE LIMPIEZA REQUERIDO PARA LA UNIDAD ZONAL HUANCAVELICA DEL PROGRAMA TRABAJA PERU </v>
          </cell>
          <cell r="J657" t="str">
            <v xml:space="preserve">UNIDAD GERENCIAL DE ADMINISTRACIÓN
</v>
          </cell>
          <cell r="K657" t="str">
            <v>ALTAMIRANO MARTINEZ, JOHN HAIRO</v>
          </cell>
          <cell r="L657">
            <v>0</v>
          </cell>
          <cell r="M657">
            <v>0</v>
          </cell>
          <cell r="N657">
            <v>0</v>
          </cell>
          <cell r="O657">
            <v>0</v>
          </cell>
        </row>
        <row r="658">
          <cell r="D658" t="str">
            <v>INFORME N° 1228-TP/DE/UGPPME-CFPP</v>
          </cell>
          <cell r="E658" t="str">
            <v>127991-2017</v>
          </cell>
          <cell r="F658" t="str">
            <v>1228-2017-MTPE/24.1.2.1</v>
          </cell>
          <cell r="G658" t="str">
            <v>28/08/2017</v>
          </cell>
          <cell r="H658">
            <v>0</v>
          </cell>
          <cell r="I658" t="str">
            <v xml:space="preserve">CERTIFICACIÓN DE CRÉDITO PRESUPUESTARIO REFERIDA A LA CONTRATACIÓN TEMPORAL DEL SERVICIO DE LIMPIEZA REQUERIDO PARA LA UNIDAD ZONAL DE APURIMAC DEL PROGRAMA TRABAJA PERU </v>
          </cell>
          <cell r="J658" t="str">
            <v xml:space="preserve">UNIDAD GERENCIAL DE ADMINISTRACIÓN
</v>
          </cell>
          <cell r="K658" t="str">
            <v>ALTAMIRANO MARTINEZ, JOHN HAIRO</v>
          </cell>
          <cell r="L658">
            <v>0</v>
          </cell>
          <cell r="M658">
            <v>0</v>
          </cell>
          <cell r="N658">
            <v>0</v>
          </cell>
          <cell r="O658">
            <v>0</v>
          </cell>
        </row>
        <row r="659">
          <cell r="D659" t="str">
            <v>INFORME N° 1229-TP/DE/UGPPME-CFPP</v>
          </cell>
          <cell r="E659" t="str">
            <v>125967-2017</v>
          </cell>
          <cell r="F659" t="str">
            <v>1229-2017-MTPE/24.1.2.1</v>
          </cell>
          <cell r="G659" t="str">
            <v>28/08/2017</v>
          </cell>
          <cell r="H659">
            <v>0</v>
          </cell>
          <cell r="I659" t="str">
            <v xml:space="preserve">CERTIFICACIÓN  DE CRÉDITO PRESUPUESTARIO REFERIDA A LA CONTRATACIÓN TEMPORAL DEL SERVICIO DE LIMPIEZA REQUERIDO PARA LA UNIDAD ZONAL CAJAMARCA DEL PROGRAMA TRABAJA PERU </v>
          </cell>
          <cell r="J659" t="str">
            <v xml:space="preserve">UNIDAD GERENCIAL DE ADMINISTRACIÓN
</v>
          </cell>
          <cell r="K659" t="str">
            <v>ALTAMIRANO MARTINEZ, JOHN HAIRO</v>
          </cell>
          <cell r="L659">
            <v>0</v>
          </cell>
          <cell r="M659">
            <v>0</v>
          </cell>
          <cell r="N659">
            <v>0</v>
          </cell>
          <cell r="O659">
            <v>0</v>
          </cell>
        </row>
        <row r="660">
          <cell r="D660" t="str">
            <v>INFORME N° 1230-TP/DE/UGPPME-CFPP</v>
          </cell>
          <cell r="E660" t="str">
            <v>141880-2017</v>
          </cell>
          <cell r="F660" t="str">
            <v>1230-2017-MTPE/24.1.2.1</v>
          </cell>
          <cell r="G660" t="str">
            <v>28/08/2017</v>
          </cell>
          <cell r="H660">
            <v>0</v>
          </cell>
          <cell r="I660" t="str">
            <v>ANULACIÓN  DE CERTIFICACIÓN DEL CCP N° 585-2017, REFERIDA A LA CONTRATACIÓN DEL SERVICIO DE TERCERO PARA LA COORDINACIÓN FUNCIONAL DE LOGÍSTICA DEL PROGRAMA TRABAJA PERU</v>
          </cell>
          <cell r="J660" t="str">
            <v xml:space="preserve">UNIDAD GERENCIAL DE ADMINISTRACIÓN
</v>
          </cell>
          <cell r="K660" t="str">
            <v>ALTAMIRANO MARTINEZ, JOHN HAIRO</v>
          </cell>
          <cell r="L660">
            <v>0</v>
          </cell>
          <cell r="M660">
            <v>0</v>
          </cell>
          <cell r="N660">
            <v>0</v>
          </cell>
          <cell r="O660">
            <v>0</v>
          </cell>
        </row>
        <row r="661">
          <cell r="D661" t="str">
            <v>INFORME N° 1231-TP/DE/UGPPME-CFPP</v>
          </cell>
          <cell r="E661" t="str">
            <v>144197-2017</v>
          </cell>
          <cell r="F661" t="str">
            <v>1231-2017-MTPE/24.1.2.1</v>
          </cell>
          <cell r="G661" t="str">
            <v>28/08/2017</v>
          </cell>
          <cell r="H661">
            <v>0</v>
          </cell>
          <cell r="I661" t="str">
            <v xml:space="preserve">SOLICITO AUTORIZACIÓN PARA CONTRATACIÓN DE SERVICIO DE TERCERO PARA LA COORDINACIÓN FUNCIONAL DE PLANIFICACIÓN Y PRESUPUESTO </v>
          </cell>
          <cell r="J661" t="str">
            <v xml:space="preserve">PROGRAMA PARA LA GENERACION DE EMPLEO SOCIAL INCLUSIVO "TRABAJA PERU"
</v>
          </cell>
          <cell r="K661" t="str">
            <v>ALTAMIRANO MARTINEZ, JOHN HAIRO</v>
          </cell>
          <cell r="L661">
            <v>0</v>
          </cell>
          <cell r="M661">
            <v>0</v>
          </cell>
          <cell r="N661">
            <v>0</v>
          </cell>
          <cell r="O661">
            <v>0</v>
          </cell>
        </row>
        <row r="662">
          <cell r="D662" t="str">
            <v>INFORME N° 1232-TP/DE/UGPPME-CFPP</v>
          </cell>
          <cell r="E662" t="str">
            <v>140248-2017</v>
          </cell>
          <cell r="F662" t="str">
            <v>1232-2017-MTPE/24.1.2.1</v>
          </cell>
          <cell r="G662" t="str">
            <v>28/08/2017</v>
          </cell>
          <cell r="H662">
            <v>0</v>
          </cell>
          <cell r="I662" t="str">
            <v xml:space="preserve">CERTIFICACIÓN DE CRÉDITO PRESUPUESTARIO REFERIDA A LA CONTRATACIÓN FDE UN SERVICIO DE TERCERO PARA EL AREA DE PROMOCIÓN DE LA UNIDAD ZONAL LIMA NORTE CALLAO </v>
          </cell>
          <cell r="J662" t="str">
            <v xml:space="preserve">UNIDAD GERENCIAL DE ADMINISTRACIÓN
</v>
          </cell>
          <cell r="K662" t="str">
            <v>ALTAMIRANO MARTINEZ, JOHN HAIRO</v>
          </cell>
          <cell r="L662">
            <v>0</v>
          </cell>
          <cell r="M662">
            <v>0</v>
          </cell>
          <cell r="N662">
            <v>0</v>
          </cell>
          <cell r="O662">
            <v>0</v>
          </cell>
        </row>
        <row r="663">
          <cell r="D663" t="str">
            <v>INFORME N° 1233-TP/DE/UGPPME-CFPP</v>
          </cell>
          <cell r="E663" t="str">
            <v>144263-2017</v>
          </cell>
          <cell r="F663" t="str">
            <v>1233-2017-MTPE/24.1.2.1</v>
          </cell>
          <cell r="G663" t="str">
            <v>28/08/2017</v>
          </cell>
          <cell r="H663">
            <v>0</v>
          </cell>
          <cell r="I663" t="str">
            <v xml:space="preserve">CERTIFICACIÓN PRESUPUESTAL PARA VIATICOS DE LA OFICINA NACIONAL </v>
          </cell>
          <cell r="J663" t="str">
            <v xml:space="preserve">UNIDAD GERENCIAL DE ADMINISTRACIÓN
</v>
          </cell>
          <cell r="K663" t="str">
            <v>ALTAMIRANO MARTINEZ, JOHN HAIRO</v>
          </cell>
          <cell r="L663">
            <v>0</v>
          </cell>
          <cell r="M663">
            <v>0</v>
          </cell>
          <cell r="N663">
            <v>0</v>
          </cell>
          <cell r="O663">
            <v>0</v>
          </cell>
        </row>
        <row r="664">
          <cell r="D664" t="str">
            <v>INFORME N° 1234-TP/DE/UGPPME-CFPP</v>
          </cell>
          <cell r="E664" t="str">
            <v>144278-2017</v>
          </cell>
          <cell r="F664" t="str">
            <v>1234-2017-MTPE/24.1.2.1</v>
          </cell>
          <cell r="G664" t="str">
            <v>28/08/2017</v>
          </cell>
          <cell r="H664">
            <v>0</v>
          </cell>
          <cell r="I664" t="str">
            <v xml:space="preserve">CERTIFICACIÓN PRESUPUESTAL PARA VIATICOS DE LA OFICINA NACIONAL </v>
          </cell>
          <cell r="J664" t="str">
            <v xml:space="preserve">UNIDAD GERENCIAL DE ADMINISTRACIÓN
</v>
          </cell>
          <cell r="K664">
            <v>0</v>
          </cell>
          <cell r="L664">
            <v>0</v>
          </cell>
          <cell r="M664">
            <v>0</v>
          </cell>
          <cell r="N664">
            <v>0</v>
          </cell>
          <cell r="O664">
            <v>0</v>
          </cell>
        </row>
        <row r="665">
          <cell r="D665" t="str">
            <v>INFORME N° 1235-TP/DE/UGPPME-CFPP</v>
          </cell>
          <cell r="E665" t="str">
            <v>136854-2017</v>
          </cell>
          <cell r="F665" t="str">
            <v>1235-2017-MTPE/24.1.2.1</v>
          </cell>
          <cell r="G665" t="str">
            <v>29/08/2017</v>
          </cell>
          <cell r="H665">
            <v>0</v>
          </cell>
          <cell r="I665" t="str">
            <v>REQUERIMIENTO DE CONTRATACIÓN ADMINISTRATIVA DE SERVICIOS -CAS DE UN (01) RESPONSABLE DE LA COORDINACIÓN FUNCIONAL DE PLANIFICACIÓN Y PRESUPUESTO PARA LA UNIDAD GERENCIAL DE PLANIFICACIÓN, PRESUPUESTO, MONITOREO Y EVALUACIÓN.</v>
          </cell>
          <cell r="J665" t="str">
            <v xml:space="preserve">PROGRAMA PARA LA GENERACION DE EMPLEO SOCIAL INCLUSIVO "TRABAJA PERU"
</v>
          </cell>
          <cell r="K665" t="str">
            <v>ALTAMIRANO MARTINEZ, JOHN HAIRO</v>
          </cell>
          <cell r="L665">
            <v>0</v>
          </cell>
          <cell r="M665">
            <v>0</v>
          </cell>
          <cell r="N665">
            <v>0</v>
          </cell>
          <cell r="O665">
            <v>0</v>
          </cell>
        </row>
        <row r="666">
          <cell r="D666" t="str">
            <v>INFORME N° 1236-TP/DE/UGPPME-CFPP</v>
          </cell>
          <cell r="E666" t="str">
            <v>145731-2017</v>
          </cell>
          <cell r="F666" t="str">
            <v>1236-2017-MTPE/24.1.2.1</v>
          </cell>
          <cell r="G666" t="str">
            <v>29/08/2017</v>
          </cell>
          <cell r="H666">
            <v>0</v>
          </cell>
          <cell r="I666" t="str">
            <v xml:space="preserve">CERTIFICACIÓN DE CRÉDITO PRESUPUESTARIO REFERIDA PARA VIÁTICOS DE LA OFICINA NACIONAL </v>
          </cell>
          <cell r="J666" t="str">
            <v xml:space="preserve">UNIDAD GERENCIAL DE ADMINISTRACIÓN
</v>
          </cell>
          <cell r="K666" t="str">
            <v>ALTAMIRANO MARTINEZ, JOHN HAIRO</v>
          </cell>
          <cell r="L666">
            <v>0</v>
          </cell>
          <cell r="M666">
            <v>0</v>
          </cell>
          <cell r="N666">
            <v>0</v>
          </cell>
          <cell r="O666">
            <v>0</v>
          </cell>
        </row>
        <row r="667">
          <cell r="D667" t="str">
            <v>INFORME N° 1237-TP/DE/UGPPME-CFPP</v>
          </cell>
          <cell r="E667" t="str">
            <v>145201-2017</v>
          </cell>
          <cell r="F667" t="str">
            <v>1237-2017-MTPE/24.1.2.1</v>
          </cell>
          <cell r="G667" t="str">
            <v>29/08/2017</v>
          </cell>
          <cell r="H667">
            <v>0</v>
          </cell>
          <cell r="I667" t="str">
            <v xml:space="preserve">CERTIFICACIÓN DE CRÉDITO PRESUPUESTARIO REFERIDA  PARA VIÁTICOS DE LA OFICINA NACIONAL </v>
          </cell>
          <cell r="J667" t="str">
            <v xml:space="preserve">UNIDAD GERENCIAL DE ADMINISTRACIÓN
</v>
          </cell>
          <cell r="K667" t="str">
            <v>ALTAMIRANO MARTINEZ, JOHN HAIRO</v>
          </cell>
          <cell r="L667">
            <v>0</v>
          </cell>
          <cell r="M667">
            <v>0</v>
          </cell>
          <cell r="N667">
            <v>0</v>
          </cell>
          <cell r="O667">
            <v>0</v>
          </cell>
        </row>
        <row r="668">
          <cell r="D668" t="str">
            <v>INFORME N° 1238-TP/DE/UGPPME-CFPP</v>
          </cell>
          <cell r="E668" t="str">
            <v>146115-2017</v>
          </cell>
          <cell r="F668" t="str">
            <v>1238-2017-MTPE/24.1.2.1</v>
          </cell>
          <cell r="G668" t="str">
            <v>29/08/2017</v>
          </cell>
          <cell r="H668">
            <v>0</v>
          </cell>
          <cell r="I668" t="str">
            <v xml:space="preserve">CERTIFICACIÓN DE CRÉDITO PRESUPUESTARIO REFERIDA PARA VIÁTICOS DE LA OFICINA NACIONAL </v>
          </cell>
          <cell r="J668" t="str">
            <v xml:space="preserve">UNIDAD GERENCIAL DE ADMINISTRACIÓN
</v>
          </cell>
          <cell r="K668" t="str">
            <v>ALTAMIRANO MARTINEZ, JOHN HAIRO</v>
          </cell>
          <cell r="L668">
            <v>0</v>
          </cell>
          <cell r="M668">
            <v>0</v>
          </cell>
          <cell r="N668">
            <v>0</v>
          </cell>
          <cell r="O668">
            <v>0</v>
          </cell>
        </row>
        <row r="669">
          <cell r="D669" t="str">
            <v>INFORME N° 1239-TP/DE/UGPPME-CFPP</v>
          </cell>
          <cell r="E669" t="str">
            <v>146127-2017</v>
          </cell>
          <cell r="F669" t="str">
            <v>1239-2017-MTPE/24.1.2.1</v>
          </cell>
          <cell r="G669" t="str">
            <v>29/08/2017</v>
          </cell>
          <cell r="H669">
            <v>0</v>
          </cell>
          <cell r="I669" t="str">
            <v xml:space="preserve">CERTIFICACIÓN DE CRÉDITO  PRESUPUESTAL REFERIDA PARA VIÁTICOS DE LA OFICINA NACIONAL </v>
          </cell>
          <cell r="J669" t="str">
            <v xml:space="preserve">UNIDAD GERENCIAL DE ADMINISTRACIÓN
</v>
          </cell>
          <cell r="K669" t="str">
            <v>ALTAMIRANO MARTINEZ, JOHN HAIRO</v>
          </cell>
          <cell r="L669">
            <v>0</v>
          </cell>
          <cell r="M669">
            <v>0</v>
          </cell>
          <cell r="N669">
            <v>0</v>
          </cell>
          <cell r="O669">
            <v>0</v>
          </cell>
        </row>
        <row r="670">
          <cell r="D670" t="str">
            <v>INFORME N° 1240-TP/DE/UGPPME-CFPP</v>
          </cell>
          <cell r="E670" t="str">
            <v>107626-2017</v>
          </cell>
          <cell r="F670" t="str">
            <v>1240-2017-MTPE/24.1.2.1</v>
          </cell>
          <cell r="G670" t="str">
            <v>29/08/2017</v>
          </cell>
          <cell r="H670">
            <v>0</v>
          </cell>
          <cell r="I670" t="str">
            <v>ACCIONES REALIZADAS EN EL MARCO DEL CUMPLIMIENTO DEL PLAN DE TRABAJO DE CIERRE DE BRECHAS IDENTIFICADAS EN EL DIAGNOSTICO DE CONTROL INTERNO DEL PROGRAMA "TRABAJA PERU"</v>
          </cell>
          <cell r="J670" t="str">
            <v xml:space="preserve">UNIDAD GERENCIAL DE ADMINISTRACIÓN
</v>
          </cell>
          <cell r="K670" t="str">
            <v>ALTAMIRANO MARTINEZ, JOHN HAIRO</v>
          </cell>
          <cell r="L670">
            <v>0</v>
          </cell>
          <cell r="M670">
            <v>0</v>
          </cell>
          <cell r="N670">
            <v>0</v>
          </cell>
          <cell r="O670">
            <v>0</v>
          </cell>
        </row>
        <row r="671">
          <cell r="D671" t="str">
            <v>INFORME N° 1241-TP/DE/UGPPME-CFPP</v>
          </cell>
          <cell r="E671" t="str">
            <v>144498-2017</v>
          </cell>
          <cell r="F671" t="str">
            <v>1241-2017-MTPE/24.1.2.1</v>
          </cell>
          <cell r="G671" t="str">
            <v>29/08/2017</v>
          </cell>
          <cell r="H671">
            <v>0</v>
          </cell>
          <cell r="I671" t="str">
            <v>CERTIFICACION DE CREDITO PRESUPUESTARIO REFERIDA AL SERVICIO DE TERCERO PARA LA UNIDAD ZONAL DE SATIPO DEL PROGRAMA TRABAJA PERU</v>
          </cell>
          <cell r="J671" t="str">
            <v xml:space="preserve">UNIDAD GERENCIAL DE ADMINISTRACIÓN
</v>
          </cell>
          <cell r="K671" t="str">
            <v>ALTAMIRANO MARTINEZ, JOHN HAIRO</v>
          </cell>
          <cell r="L671">
            <v>0</v>
          </cell>
          <cell r="M671">
            <v>0</v>
          </cell>
          <cell r="N671">
            <v>0</v>
          </cell>
          <cell r="O671">
            <v>0</v>
          </cell>
        </row>
        <row r="672">
          <cell r="D672" t="str">
            <v>INFORME N° 1242-TP/DE/UGPPME-CFPP</v>
          </cell>
          <cell r="E672" t="str">
            <v>117853-2017</v>
          </cell>
          <cell r="F672" t="str">
            <v>1242-2017-MTPE/24.1.2.1</v>
          </cell>
          <cell r="G672" t="str">
            <v>31/08/2017</v>
          </cell>
          <cell r="H672">
            <v>0</v>
          </cell>
          <cell r="I672" t="str">
            <v xml:space="preserve">CERTIFICACIÓN DE CRÉDITO PRESUPUESTARIO REFERIDA A A LA CONTRATACIÓN DEL SERVICIO DE TERCERO PARA EL ARCHIVO CENTRAL DEL PROGRAMA TRABAJA PERU </v>
          </cell>
          <cell r="J672" t="str">
            <v xml:space="preserve">UNIDAD GERENCIAL DE ADMINISTRACIÓN
</v>
          </cell>
          <cell r="K672" t="str">
            <v>ALTAMIRANO MARTINEZ, JOHN HAIRO</v>
          </cell>
          <cell r="L672">
            <v>0</v>
          </cell>
          <cell r="M672">
            <v>0</v>
          </cell>
          <cell r="N672">
            <v>0</v>
          </cell>
          <cell r="O672">
            <v>0</v>
          </cell>
        </row>
        <row r="673">
          <cell r="D673" t="str">
            <v>INFORME N° 1243-TP/DE/UGPPME-CFPP</v>
          </cell>
          <cell r="E673" t="str">
            <v>147658-2017</v>
          </cell>
          <cell r="F673" t="str">
            <v>1243-2017-MTPE/24.1.2.1</v>
          </cell>
          <cell r="G673" t="str">
            <v>31/08/2017</v>
          </cell>
          <cell r="H673">
            <v>0</v>
          </cell>
          <cell r="I673" t="str">
            <v>SUSTENTACIÓN DEL PROYECTO DE PRESUPUESTO 2018 DEL MTPE, ANTE LA COMISIÓN DE PRESUPUESTO Y CUENTA GENERAL DE LA REPÚBLICA DEL CONGRESO</v>
          </cell>
          <cell r="J673" t="str">
            <v xml:space="preserve">UNIDAD GERENCIAL DE ADMINISTRACIÓN
</v>
          </cell>
          <cell r="K673" t="str">
            <v>ALTAMIRANO MARTINEZ, JOHN HAIRO</v>
          </cell>
          <cell r="L673">
            <v>0</v>
          </cell>
          <cell r="M673" t="str">
            <v>EN REFERENCIA A LA HOJA DE RUTA N° 144795-2017</v>
          </cell>
          <cell r="N673">
            <v>0</v>
          </cell>
          <cell r="O673">
            <v>0</v>
          </cell>
        </row>
        <row r="674">
          <cell r="D674" t="str">
            <v>INFORME N° 1244-TP/DE/UGPPME-CFPP</v>
          </cell>
          <cell r="E674" t="str">
            <v>139132-2017</v>
          </cell>
          <cell r="F674" t="str">
            <v>1244-2017-MTPE/24.1.2.1</v>
          </cell>
          <cell r="G674" t="str">
            <v>31/08/2017</v>
          </cell>
          <cell r="H674">
            <v>0</v>
          </cell>
          <cell r="I674" t="str">
            <v>SOBRE NOTA MODIFICATORIA DEL COMPROMISO ANUAL DE LA CCP N° 027-2017.</v>
          </cell>
          <cell r="J674" t="str">
            <v xml:space="preserve">UNIDAD GERENCIAL DE ADMINISTRACIÓN
</v>
          </cell>
          <cell r="K674">
            <v>0</v>
          </cell>
          <cell r="L674">
            <v>0</v>
          </cell>
          <cell r="M674">
            <v>0</v>
          </cell>
          <cell r="N674">
            <v>0</v>
          </cell>
          <cell r="O674">
            <v>0</v>
          </cell>
        </row>
        <row r="675">
          <cell r="D675" t="str">
            <v>INFORME N° 1245-TP/DE/UGPPME-CFPP</v>
          </cell>
          <cell r="E675" t="str">
            <v>146549-2017</v>
          </cell>
          <cell r="F675" t="str">
            <v>1245-2017-MTPE/24.1.2.1</v>
          </cell>
          <cell r="G675" t="str">
            <v>31/08/2017</v>
          </cell>
          <cell r="H675">
            <v>0</v>
          </cell>
          <cell r="I675" t="str">
            <v>CERTIFICACIÓN  DE CRÉDITO PRESUPUESTARIO REFERIDA A LA CONTRATACIÓN TEMPORAL POR MODALIDAD DE SERVICIO DE TERCERO DE UNA PROFESIONAL COMO REVISOR DE EXPEDIENTES DE LIQUIDACIONES Y ELABORADOR DE LOS INFORMES DE DE LIQUIDACIÓN TÉCNICO FINANCIERO PARA LA UNIDAD ZONAL HUARAZ</v>
          </cell>
          <cell r="J675" t="str">
            <v xml:space="preserve">UNIDAD GERENCIAL DE ADMINISTRACIÓN
</v>
          </cell>
          <cell r="K675" t="str">
            <v>ALTAMIRANO MARTINEZ, JOHN HAIRO</v>
          </cell>
          <cell r="L675">
            <v>0</v>
          </cell>
          <cell r="M675">
            <v>0</v>
          </cell>
          <cell r="N675">
            <v>0</v>
          </cell>
          <cell r="O675">
            <v>0</v>
          </cell>
        </row>
        <row r="676">
          <cell r="D676" t="str">
            <v>INFORME N° 1246-TP/DE/UGPPME-CFPP</v>
          </cell>
          <cell r="E676" t="str">
            <v>146770-2017</v>
          </cell>
          <cell r="F676" t="str">
            <v>1246-2017-MTPE/24.1.2.1</v>
          </cell>
          <cell r="G676" t="str">
            <v>31/08/2017</v>
          </cell>
          <cell r="H676">
            <v>0</v>
          </cell>
          <cell r="I676"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6" t="str">
            <v xml:space="preserve">UNIDAD GERENCIAL DE ADMINISTRACIÓN
</v>
          </cell>
          <cell r="K676" t="str">
            <v>ALTAMIRANO MARTINEZ, JOHN HAIRO</v>
          </cell>
          <cell r="L676">
            <v>0</v>
          </cell>
          <cell r="M676">
            <v>0</v>
          </cell>
          <cell r="N676">
            <v>0</v>
          </cell>
          <cell r="O676">
            <v>0</v>
          </cell>
        </row>
        <row r="677">
          <cell r="D677" t="str">
            <v>INFORME N° 1247-TP/DE/UGPPME-CFPP</v>
          </cell>
          <cell r="E677" t="str">
            <v>146739-2017</v>
          </cell>
          <cell r="F677" t="str">
            <v>1247-2017-MTPE/24.1.2.1</v>
          </cell>
          <cell r="G677" t="str">
            <v>31/08/2017</v>
          </cell>
          <cell r="H677">
            <v>0</v>
          </cell>
          <cell r="I677"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7" t="str">
            <v xml:space="preserve">UNIDAD GERENCIAL DE ADMINISTRACIÓN
</v>
          </cell>
          <cell r="K677">
            <v>0</v>
          </cell>
          <cell r="L677">
            <v>0</v>
          </cell>
          <cell r="M677">
            <v>0</v>
          </cell>
          <cell r="N677">
            <v>0</v>
          </cell>
          <cell r="O677">
            <v>0</v>
          </cell>
        </row>
        <row r="678">
          <cell r="D678" t="str">
            <v>INFORME N° 1248-TP/DE/UGPPME-CFPP</v>
          </cell>
          <cell r="E678" t="str">
            <v>146759-2017</v>
          </cell>
          <cell r="F678" t="str">
            <v>1248-2017-MTPE/24.1.2.1</v>
          </cell>
          <cell r="G678" t="str">
            <v>31/08/2017</v>
          </cell>
          <cell r="H678">
            <v>0</v>
          </cell>
          <cell r="I678"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8" t="str">
            <v xml:space="preserve">UNIDAD GERENCIAL DE ADMINISTRACIÓN
</v>
          </cell>
          <cell r="K678" t="str">
            <v>ALTAMIRANO MARTINEZ, JOHN HAIRO</v>
          </cell>
          <cell r="L678">
            <v>0</v>
          </cell>
          <cell r="M678">
            <v>0</v>
          </cell>
          <cell r="N678">
            <v>0</v>
          </cell>
          <cell r="O678">
            <v>0</v>
          </cell>
        </row>
        <row r="679">
          <cell r="D679" t="str">
            <v>INFORME N° 1249-TP/DE/UGPPME-CFPP</v>
          </cell>
          <cell r="E679" t="str">
            <v>146747-2017</v>
          </cell>
          <cell r="F679" t="str">
            <v>1249-2017-MTPE/24.1.2.1</v>
          </cell>
          <cell r="G679" t="str">
            <v>31/08/2017</v>
          </cell>
          <cell r="H679">
            <v>0</v>
          </cell>
          <cell r="I679"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9" t="str">
            <v xml:space="preserve">UNIDAD GERENCIAL DE ADMINISTRACIÓN
</v>
          </cell>
          <cell r="K679" t="str">
            <v>ALTAMIRANO MARTINEZ, JOHN HAIRO</v>
          </cell>
          <cell r="L679">
            <v>0</v>
          </cell>
          <cell r="M679">
            <v>0</v>
          </cell>
          <cell r="N679">
            <v>0</v>
          </cell>
          <cell r="O679">
            <v>0</v>
          </cell>
        </row>
        <row r="680">
          <cell r="D680" t="str">
            <v>INFORME N° 1250-TP/DE/UGPPME-CFPP</v>
          </cell>
          <cell r="E680" t="str">
            <v>146791-2017</v>
          </cell>
          <cell r="F680" t="str">
            <v>1250-2017-MTPE/24.1.2.1</v>
          </cell>
          <cell r="G680" t="str">
            <v>31/08/2017</v>
          </cell>
          <cell r="H680">
            <v>0</v>
          </cell>
          <cell r="I680"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80" t="str">
            <v xml:space="preserve">UNIDAD GERENCIAL DE ADMINISTRACIÓN
</v>
          </cell>
          <cell r="K680" t="str">
            <v>ALTAMIRANO MARTINEZ, JOHN HAIRO</v>
          </cell>
          <cell r="L680">
            <v>0</v>
          </cell>
          <cell r="M680">
            <v>0</v>
          </cell>
          <cell r="N680">
            <v>0</v>
          </cell>
          <cell r="O680">
            <v>0</v>
          </cell>
        </row>
        <row r="681">
          <cell r="D681" t="str">
            <v>INFORME N° 1251-TP/DE/UGPPME-CFPP</v>
          </cell>
          <cell r="E681" t="str">
            <v>129997-2017</v>
          </cell>
          <cell r="F681" t="str">
            <v>1251-2017-MTPE/24.1.2.1</v>
          </cell>
          <cell r="G681" t="str">
            <v>31/08/2017</v>
          </cell>
          <cell r="H681">
            <v>0</v>
          </cell>
          <cell r="I681" t="str">
            <v xml:space="preserve">CERTIFICACIÓN  CRÉDITO PRESUPUESTARIO REFERIDA AL SERVICIO DE TERCERO PARA LA UNIDAD ZONAL MADRE DE DIOS PARA REALIZAR EL SERVICIO DE LIMPIEZA </v>
          </cell>
          <cell r="J681" t="str">
            <v xml:space="preserve">UNIDAD GERENCIAL DE ADMINISTRACIÓN
</v>
          </cell>
          <cell r="K681" t="str">
            <v>ALTAMIRANO MARTINEZ, JOHN HAIRO</v>
          </cell>
          <cell r="L681">
            <v>0</v>
          </cell>
          <cell r="M681">
            <v>0</v>
          </cell>
          <cell r="N681">
            <v>0</v>
          </cell>
          <cell r="O681">
            <v>0</v>
          </cell>
        </row>
        <row r="682">
          <cell r="D682" t="str">
            <v>INFORME N° 1252-TP/DE/UGPPME-CFPP</v>
          </cell>
          <cell r="E682" t="str">
            <v>121087-2017</v>
          </cell>
          <cell r="F682" t="str">
            <v>1252-2017-MTPE/24.1.2.1</v>
          </cell>
          <cell r="G682" t="str">
            <v>31/08/2017</v>
          </cell>
          <cell r="H682">
            <v>0</v>
          </cell>
          <cell r="I682" t="str">
            <v xml:space="preserve">CERTIFICACIÓN DE  CRÉDITO PRESUPUESTARIO REFERIDA A LA CONTRATACIÓN TEMPORAL DEL SERVICIO DE TERCERO PARA LA UNIDAD ZONAL HUANCAVELICA DEL PROGRAMA TRABAJA PERU </v>
          </cell>
          <cell r="J682" t="str">
            <v xml:space="preserve">UNIDAD GERENCIAL DE ADMINISTRACIÓN
</v>
          </cell>
          <cell r="K682" t="str">
            <v>ALTAMIRANO MARTINEZ, JOHN HAIRO</v>
          </cell>
          <cell r="L682">
            <v>0</v>
          </cell>
          <cell r="M682">
            <v>0</v>
          </cell>
          <cell r="N682">
            <v>0</v>
          </cell>
          <cell r="O682">
            <v>0</v>
          </cell>
        </row>
        <row r="683">
          <cell r="D683" t="str">
            <v>INFORME N° 1253-TP/DE/UGPPME-CFPP</v>
          </cell>
          <cell r="E683" t="str">
            <v>146781-2017</v>
          </cell>
          <cell r="F683" t="str">
            <v>1253-2017-MTPE/24.1.2.1</v>
          </cell>
          <cell r="G683" t="str">
            <v>01/09/2017</v>
          </cell>
          <cell r="H683">
            <v>0</v>
          </cell>
          <cell r="I683"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3" t="str">
            <v xml:space="preserve">UNIDAD GERENCIAL DE ADMINISTRACIÓN
</v>
          </cell>
          <cell r="K683">
            <v>0</v>
          </cell>
          <cell r="L683">
            <v>0</v>
          </cell>
          <cell r="M683">
            <v>0</v>
          </cell>
          <cell r="N683">
            <v>0</v>
          </cell>
          <cell r="O683">
            <v>0</v>
          </cell>
        </row>
        <row r="684">
          <cell r="D684" t="str">
            <v>INFORME N° 1254-TP/DE/UGPPME-CFPP</v>
          </cell>
          <cell r="E684" t="str">
            <v>146786-2017</v>
          </cell>
          <cell r="F684" t="str">
            <v>1254-2017-MTPE/24.1.2.1</v>
          </cell>
          <cell r="G684" t="str">
            <v>01/09/2017</v>
          </cell>
          <cell r="H684">
            <v>0</v>
          </cell>
          <cell r="I684"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4" t="str">
            <v xml:space="preserve">UNIDAD GERENCIAL DE ADMINISTRACIÓN
</v>
          </cell>
          <cell r="K684">
            <v>0</v>
          </cell>
          <cell r="L684">
            <v>0</v>
          </cell>
          <cell r="M684">
            <v>0</v>
          </cell>
          <cell r="N684">
            <v>0</v>
          </cell>
          <cell r="O684">
            <v>0</v>
          </cell>
        </row>
        <row r="685">
          <cell r="D685" t="str">
            <v>INFORME N° 1255-TP/DE/UGPPME-CFPP</v>
          </cell>
          <cell r="E685" t="str">
            <v>146719-2017</v>
          </cell>
          <cell r="F685" t="str">
            <v>1255-2017-MTPE/24.1.2.1</v>
          </cell>
          <cell r="G685" t="str">
            <v>01/09/2017</v>
          </cell>
          <cell r="H685">
            <v>0</v>
          </cell>
          <cell r="I685"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5" t="str">
            <v xml:space="preserve">UNIDAD GERENCIAL DE ADMINISTRACIÓN
</v>
          </cell>
          <cell r="K685">
            <v>0</v>
          </cell>
          <cell r="L685">
            <v>0</v>
          </cell>
          <cell r="M685">
            <v>0</v>
          </cell>
          <cell r="N685">
            <v>0</v>
          </cell>
          <cell r="O685">
            <v>0</v>
          </cell>
        </row>
        <row r="686">
          <cell r="D686" t="str">
            <v>INFORME N° 1256-TP/DE/UGPPME-CFPP</v>
          </cell>
          <cell r="E686" t="str">
            <v>146702-2017</v>
          </cell>
          <cell r="F686" t="str">
            <v>1256-2017-MTPE/24.1.2.1</v>
          </cell>
          <cell r="G686" t="str">
            <v>01/09/2017</v>
          </cell>
          <cell r="H686">
            <v>0</v>
          </cell>
          <cell r="I686"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6" t="str">
            <v xml:space="preserve">UNIDAD GERENCIAL DE ADMINISTRACIÓN
</v>
          </cell>
          <cell r="K686">
            <v>0</v>
          </cell>
          <cell r="L686">
            <v>0</v>
          </cell>
          <cell r="M686">
            <v>0</v>
          </cell>
          <cell r="N686">
            <v>0</v>
          </cell>
          <cell r="O686">
            <v>0</v>
          </cell>
        </row>
        <row r="687">
          <cell r="D687" t="str">
            <v>INFORME N° 1257-TP/DE/UGPPME-CFPP</v>
          </cell>
          <cell r="E687" t="str">
            <v>146678-2017</v>
          </cell>
          <cell r="F687" t="str">
            <v>1257-2017-MTPE/24.1.2.1</v>
          </cell>
          <cell r="G687" t="str">
            <v>01/09/2017</v>
          </cell>
          <cell r="H687">
            <v>0</v>
          </cell>
          <cell r="I687"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7" t="str">
            <v xml:space="preserve">UNIDAD GERENCIAL DE ADMINISTRACIÓN
</v>
          </cell>
          <cell r="K687">
            <v>0</v>
          </cell>
          <cell r="L687">
            <v>0</v>
          </cell>
          <cell r="M687">
            <v>0</v>
          </cell>
          <cell r="N687">
            <v>0</v>
          </cell>
          <cell r="O687">
            <v>0</v>
          </cell>
        </row>
        <row r="688">
          <cell r="D688" t="str">
            <v>INFORME N° 1258-TP/DE/UGPPME-CFPP</v>
          </cell>
          <cell r="E688" t="str">
            <v>146666-2017</v>
          </cell>
          <cell r="F688" t="str">
            <v>1258-2017-MTPE/24.1.2.1</v>
          </cell>
          <cell r="G688" t="str">
            <v>01/09/2017</v>
          </cell>
          <cell r="H688">
            <v>0</v>
          </cell>
          <cell r="I688"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8" t="str">
            <v xml:space="preserve">UNIDAD GERENCIAL DE ADMINISTRACIÓN
</v>
          </cell>
          <cell r="K688">
            <v>0</v>
          </cell>
          <cell r="L688">
            <v>0</v>
          </cell>
          <cell r="M688">
            <v>0</v>
          </cell>
          <cell r="N688">
            <v>0</v>
          </cell>
          <cell r="O688">
            <v>0</v>
          </cell>
        </row>
        <row r="689">
          <cell r="D689" t="str">
            <v>INFORME N° 1259-TP/DE/UGPPME-CFPP</v>
          </cell>
          <cell r="E689" t="str">
            <v>141799-2017</v>
          </cell>
          <cell r="F689" t="str">
            <v>1259-2017-MTPE/24.1.2.1</v>
          </cell>
          <cell r="G689" t="str">
            <v>01/09/2017</v>
          </cell>
          <cell r="H689">
            <v>0</v>
          </cell>
          <cell r="I689" t="str">
            <v xml:space="preserve">CERTIFICACION DE CREDITO PRESUPUESTARIO REFERIDA AL REQUERIMIENTO PARA LA CONTRATACION DEL SERVICIO DE LA ELABORACION DEL DIAGNOSTICO DE NECESIDADES FINANCIERAS DEL PROGRAMA Y SU INTERVENCION A NIVEL NACIONAL, IDENTIFICANDO FUENTES DE COOPERACION INTERNACIONAL PROMOVEDORAS DEL RSE Y DESARROLLO DE PROYECTOS DE RSE GENERADORA DE EMPLEO DECENTE A REMITIRSE A DIFERENTES FUENTES DE FINANCIAMIENTO DE COOPERACION INTERNACIONAL </v>
          </cell>
          <cell r="J689" t="str">
            <v xml:space="preserve">COORDINACIÓN FUNCIONAL DE PLANIFICACIÓN Y PRESUPUESTO
</v>
          </cell>
          <cell r="K689">
            <v>0</v>
          </cell>
          <cell r="L689">
            <v>0</v>
          </cell>
          <cell r="M689">
            <v>0</v>
          </cell>
          <cell r="N689">
            <v>0</v>
          </cell>
          <cell r="O689">
            <v>0</v>
          </cell>
        </row>
        <row r="690">
          <cell r="D690" t="str">
            <v>INFORME N° 1260-TP/DE/UGPPME-CFPP</v>
          </cell>
          <cell r="E690" t="str">
            <v>141790-2017</v>
          </cell>
          <cell r="F690" t="str">
            <v>1260-2017-MTPE/24.1.2.1</v>
          </cell>
          <cell r="G690" t="str">
            <v>01/09/2017</v>
          </cell>
          <cell r="H690">
            <v>0</v>
          </cell>
          <cell r="I690" t="str">
            <v>CERTIFICACIÓN DE CRÉDITO PRESUPUESTARIO REFERIDA AL REQUERIMIENTO PARA LA CONTRATACION DEL SERVCIIO DE MAPEO DE EMPRESAS LICENCIADAS CON LA MARCA PERU PARA LA INCORPORACION DE LAS MISMAS EN EL DIRECTORIO DE EMPRESAS DEL PROGRAMA PERU RESPONSABLE PARA INCENTIVAR LA GENERACION DE FUTUROS PROYECTOS RSE</v>
          </cell>
          <cell r="J690" t="str">
            <v xml:space="preserve">UNIDAD GERENCIAL DE ADMINISTRACIÓN
</v>
          </cell>
          <cell r="K690">
            <v>0</v>
          </cell>
          <cell r="L690">
            <v>0</v>
          </cell>
          <cell r="M690">
            <v>0</v>
          </cell>
          <cell r="N690">
            <v>0</v>
          </cell>
          <cell r="O690">
            <v>0</v>
          </cell>
        </row>
        <row r="691">
          <cell r="D691" t="str">
            <v>INFORME N° 1261-TP/DE/UGPPME-CFPP</v>
          </cell>
          <cell r="E691" t="str">
            <v>127879-2017</v>
          </cell>
          <cell r="F691" t="str">
            <v>1261-2017-MTPE/24.1.2.1</v>
          </cell>
          <cell r="G691" t="str">
            <v>01/09/2017</v>
          </cell>
          <cell r="H691">
            <v>0</v>
          </cell>
          <cell r="I691" t="str">
            <v xml:space="preserve">CERTIFICACIÓN DE CRÉDITO PRESUPUESTARIO REFERIDA AL REQUERIMIENTO PARA LA CONTRATACIÓN DEL SERVICIOS DE ELABORACIÓN DE GUÍAS METODOLÓGICAS PARA EL FORTALECIMIENTO DE CAPACIDADES EN LA RESPONSABILIDAD SOCIAL EMPRESARIAL DE EMPLEO DECENTE </v>
          </cell>
          <cell r="J691" t="str">
            <v xml:space="preserve">UNIDAD GERENCIAL DE ADMINISTRACIÓN
</v>
          </cell>
          <cell r="K691" t="str">
            <v>ALTAMIRANO MARTINEZ, JOHN HAIRO</v>
          </cell>
          <cell r="L691">
            <v>0</v>
          </cell>
          <cell r="M691">
            <v>0</v>
          </cell>
          <cell r="N691">
            <v>0</v>
          </cell>
          <cell r="O691">
            <v>0</v>
          </cell>
        </row>
        <row r="692">
          <cell r="D692" t="str">
            <v>INFORME N° 1262-TP/DE/UGPPME-CFPP</v>
          </cell>
          <cell r="E692" t="str">
            <v>144978-2017</v>
          </cell>
          <cell r="F692" t="str">
            <v>1262-2017-MTPE/24.1.2.1</v>
          </cell>
          <cell r="G692" t="str">
            <v>01/09/2017</v>
          </cell>
          <cell r="H692">
            <v>0</v>
          </cell>
          <cell r="I692" t="str">
            <v>PROPUESTA DE NOTA DE MODIFICACIÓN PRESUPUESTARIA NMP N° 046, CRÉDITOS Y ANULACIONES POR S/.  25,000.00 DE TIPO 3 CRÉDITOS Y ANULACIONES (DENTRO DE U.E.) PARA APROBACIÓN, PROPUESTA POR EL PROGRAMA ¿PERÚ RESPONSABLE¿.</v>
          </cell>
          <cell r="J692" t="str">
            <v xml:space="preserve">PROGRAMA PARA LA GENERACION DE EMPLEO SOCIAL INCLUSIVO "TRABAJA PERU"
</v>
          </cell>
          <cell r="K692">
            <v>0</v>
          </cell>
          <cell r="L692">
            <v>0</v>
          </cell>
          <cell r="M692">
            <v>0</v>
          </cell>
          <cell r="N692">
            <v>0</v>
          </cell>
          <cell r="O692">
            <v>0</v>
          </cell>
        </row>
        <row r="693">
          <cell r="D693" t="str">
            <v>INFORME N° 1263-TP/DE/UGPPME-CFPP</v>
          </cell>
          <cell r="E693" t="str">
            <v>148547-2017</v>
          </cell>
          <cell r="F693" t="str">
            <v>1263-2017-MTPE/24.1.2.1</v>
          </cell>
          <cell r="G693" t="str">
            <v>01/09/2017</v>
          </cell>
          <cell r="H693">
            <v>0</v>
          </cell>
          <cell r="I693" t="str">
            <v xml:space="preserve">CERTIFICACIÓN DE CRÉDITO PRESUPUESTARIO REFERIDA  PARA VIÁTICOS DE LA OFICINA NACIONAL </v>
          </cell>
          <cell r="J693" t="str">
            <v xml:space="preserve">UNIDAD GERENCIAL DE ADMINISTRACIÓN
</v>
          </cell>
          <cell r="K693" t="str">
            <v>ALTAMIRANO MARTINEZ, JOHN HAIRO</v>
          </cell>
          <cell r="L693">
            <v>0</v>
          </cell>
          <cell r="M693">
            <v>0</v>
          </cell>
          <cell r="N693">
            <v>0</v>
          </cell>
          <cell r="O693">
            <v>0</v>
          </cell>
        </row>
        <row r="694">
          <cell r="D694" t="str">
            <v>INFORME N° 1264-TP/DE/UGPPME-CFPP</v>
          </cell>
          <cell r="E694" t="str">
            <v>148753-2017</v>
          </cell>
          <cell r="F694" t="str">
            <v>1264-2017-MTPE/24.1.2.1</v>
          </cell>
          <cell r="G694" t="str">
            <v>01/09/2017</v>
          </cell>
          <cell r="H694">
            <v>0</v>
          </cell>
          <cell r="I694" t="str">
            <v xml:space="preserve">CERTIFICACIÓN DE CRÉDITO PRESUPUESTARIO REFERIDA  PARA VIÁTICOS DE LA OFICINA NACIONAL </v>
          </cell>
          <cell r="J694" t="str">
            <v xml:space="preserve">UNIDAD GERENCIAL DE ADMINISTRACIÓN
</v>
          </cell>
          <cell r="K694" t="str">
            <v>ALTAMIRANO MARTINEZ, JOHN HAIRO</v>
          </cell>
          <cell r="L694">
            <v>0</v>
          </cell>
          <cell r="M694">
            <v>0</v>
          </cell>
          <cell r="N694">
            <v>0</v>
          </cell>
          <cell r="O694">
            <v>0</v>
          </cell>
        </row>
        <row r="695">
          <cell r="D695" t="str">
            <v>INFORME N° 1265-TP/DE/UGPPME-CFPP</v>
          </cell>
          <cell r="E695" t="str">
            <v>147815-2017</v>
          </cell>
          <cell r="F695" t="str">
            <v>1265-2017-MTPE/24.1.2.1</v>
          </cell>
          <cell r="G695" t="str">
            <v>01/09/2017</v>
          </cell>
          <cell r="H695">
            <v>0</v>
          </cell>
          <cell r="I695" t="str">
            <v xml:space="preserve">CERTIFICACIÓN DE CRÉDITO PRESUPUESTARIO REFERIDA A LA CONTRATACIÓN POR LA MODALIDAD DE SERVICIO DE TERCERO COMO REVISOR DE LOS EXPEDIENTES DE LIQUIDACIONES Y ELABORADOR DE INFORMES DE LIQUIDACIÓN TÉCNICO-FINANCIERO PARA LA UNIDAD ZONAL ICA DEL PROGRAMA TRABAJA PERU </v>
          </cell>
          <cell r="J695" t="str">
            <v xml:space="preserve">UNIDAD GERENCIAL DE ADMINISTRACIÓN
</v>
          </cell>
          <cell r="K695" t="str">
            <v>ALTAMIRANO MARTINEZ, JOHN HAIRO</v>
          </cell>
          <cell r="L695">
            <v>0</v>
          </cell>
          <cell r="M695">
            <v>0</v>
          </cell>
          <cell r="N695">
            <v>0</v>
          </cell>
          <cell r="O695">
            <v>0</v>
          </cell>
        </row>
        <row r="696">
          <cell r="D696" t="str">
            <v>INFORME N° 1266-TP/DE/UGPPME-CFPP</v>
          </cell>
          <cell r="E696" t="str">
            <v>148904-2017</v>
          </cell>
          <cell r="F696" t="str">
            <v>1266-2017-MTPE/24.1.2.1</v>
          </cell>
          <cell r="G696" t="str">
            <v>01/09/2017</v>
          </cell>
          <cell r="H696">
            <v>0</v>
          </cell>
          <cell r="I696" t="str">
            <v xml:space="preserve">CERTIFICACIÓN DE CRÉDITO  PRESUPUESTARIO PARA VIÁTICOS DE LA OFICINA NACIONAL </v>
          </cell>
          <cell r="J696" t="str">
            <v xml:space="preserve">UNIDAD GERENCIAL DE ADMINISTRACIÓN
</v>
          </cell>
          <cell r="K696" t="str">
            <v>ALTAMIRANO MARTINEZ, JOHN HAIRO</v>
          </cell>
          <cell r="L696">
            <v>0</v>
          </cell>
          <cell r="M696">
            <v>0</v>
          </cell>
          <cell r="N696">
            <v>0</v>
          </cell>
          <cell r="O696">
            <v>0</v>
          </cell>
        </row>
        <row r="697">
          <cell r="D697" t="str">
            <v>INFORME N° 1267-TP/DE/UGPPME-CFPP</v>
          </cell>
          <cell r="E697" t="str">
            <v>149313-2017</v>
          </cell>
          <cell r="F697" t="str">
            <v>1267-2017-MTPE/24.1.2.1</v>
          </cell>
          <cell r="G697" t="str">
            <v>01/09/2017</v>
          </cell>
          <cell r="H697">
            <v>0</v>
          </cell>
          <cell r="I697" t="str">
            <v xml:space="preserve">CERTIFICACIÓN DE CRÉDITO PRESUPUESTARIO REFERIDA PARA VIÁTICOS DE LA OFICINA NACIONAL </v>
          </cell>
          <cell r="J697" t="str">
            <v xml:space="preserve">UNIDAD GERENCIAL DE ADMINISTRACIÓN
</v>
          </cell>
          <cell r="K697" t="str">
            <v>ALTAMIRANO MARTINEZ, JOHN HAIRO</v>
          </cell>
          <cell r="L697">
            <v>0</v>
          </cell>
          <cell r="M697">
            <v>0</v>
          </cell>
          <cell r="N697">
            <v>0</v>
          </cell>
          <cell r="O697">
            <v>0</v>
          </cell>
        </row>
        <row r="698">
          <cell r="D698" t="str">
            <v>INFORME N° 1268-TP/DE/UGPPME-CFPP</v>
          </cell>
          <cell r="E698" t="str">
            <v>147819-2017</v>
          </cell>
          <cell r="F698" t="str">
            <v>1268-2017-MTPE/24.1.2.1</v>
          </cell>
          <cell r="G698" t="str">
            <v>01/09/2017</v>
          </cell>
          <cell r="H698">
            <v>0</v>
          </cell>
          <cell r="I698" t="str">
            <v xml:space="preserve">CERTIFICACIÓN DE CRÉDITO PRESUPUESTARIO REFERIDA A LA CONTRATACIÓN POR LA MODALIDAD DE SERVICIO DE TERCERO COMO REVIZOR DE LOS EXPEDIENTES DE LIQUIDACIONES Y ELABORADOR DE LOS INFORMES DE LIQUIDACIÓN TÉCNICO-FINANCIERO PARA LA UNIDAD ZONAL ICA DEL PROGRAMA TRABAJA PERU </v>
          </cell>
          <cell r="J698" t="str">
            <v xml:space="preserve">UNIDAD GERENCIAL DE ADMINISTRACIÓN
</v>
          </cell>
          <cell r="K698" t="str">
            <v>ALTAMIRANO MARTINEZ, JOHN HAIRO</v>
          </cell>
          <cell r="L698">
            <v>0</v>
          </cell>
          <cell r="M698">
            <v>0</v>
          </cell>
          <cell r="N698">
            <v>0</v>
          </cell>
          <cell r="O698">
            <v>0</v>
          </cell>
        </row>
        <row r="699">
          <cell r="D699" t="str">
            <v>INFORME N° 1269-TP/DE/UGPPME-CFPP</v>
          </cell>
          <cell r="E699" t="str">
            <v>149532-2017</v>
          </cell>
          <cell r="F699" t="str">
            <v>1269-2017-MTPE/24.1.2.1</v>
          </cell>
          <cell r="G699" t="str">
            <v>01/09/2017</v>
          </cell>
          <cell r="H699">
            <v>0</v>
          </cell>
          <cell r="I699" t="str">
            <v xml:space="preserve">CERTIFICACIÓN DE CRÉDITO PRESUPUESTARIO REFERIDA  PARA VIÁTICOS DE LA OFICINA NACIONAL </v>
          </cell>
          <cell r="J699" t="str">
            <v xml:space="preserve">UNIDAD GERENCIAL DE ADMINISTRACIÓN
</v>
          </cell>
          <cell r="K699" t="str">
            <v>ALTAMIRANO MARTINEZ, JOHN HAIRO</v>
          </cell>
          <cell r="L699">
            <v>0</v>
          </cell>
          <cell r="M699">
            <v>0</v>
          </cell>
          <cell r="N699">
            <v>0</v>
          </cell>
          <cell r="O699">
            <v>0</v>
          </cell>
        </row>
        <row r="700">
          <cell r="D700" t="str">
            <v>INFORME N° 1270-TP/DE/UGPPME-CFPP</v>
          </cell>
          <cell r="E700" t="str">
            <v>148959-2017</v>
          </cell>
          <cell r="F700" t="str">
            <v>1270-2017-MTPE/24.1.2.1</v>
          </cell>
          <cell r="G700" t="str">
            <v>04/09/2017</v>
          </cell>
          <cell r="H700">
            <v>0</v>
          </cell>
          <cell r="I700" t="str">
            <v xml:space="preserve">CERTIFICACIÓN DE CRÉDITO PRESUPUESTARIO REFERIDA A LA CONTRATACIÓN POR EL SERVICIO DE TERCERO PARA DESEMPEÑAR LABORES RELACIONADAS A PROMOCIÓN PARA LA UNIDAD ZONAL SAN MARTÍN DEL PROGRAMA TRABAJA PERU </v>
          </cell>
          <cell r="J700" t="str">
            <v xml:space="preserve">UNIDAD GERENCIAL DE ADMINISTRACIÓN
</v>
          </cell>
          <cell r="K700" t="str">
            <v>ALTAMIRANO MARTINEZ, JOHN HAIRO</v>
          </cell>
          <cell r="L700">
            <v>0</v>
          </cell>
          <cell r="M700">
            <v>0</v>
          </cell>
          <cell r="N700">
            <v>0</v>
          </cell>
          <cell r="O700">
            <v>0</v>
          </cell>
        </row>
        <row r="701">
          <cell r="D701" t="str">
            <v>INFORME N° 1271-TP/DE/UGPPME-CFPP</v>
          </cell>
          <cell r="E701" t="str">
            <v>132131-2017</v>
          </cell>
          <cell r="F701" t="str">
            <v>1271-2017-MTPE/24.1.2.1</v>
          </cell>
          <cell r="G701" t="str">
            <v>04/09/2017</v>
          </cell>
          <cell r="H701">
            <v>0</v>
          </cell>
          <cell r="I701" t="str">
            <v xml:space="preserve">CERTIFICACIÓN DE CRÉDITO PRESUPUESTARIO REFERIDA A LA CONTRATACIÓN POR EL SERVICIO DE TERCERO PARA LA UNIDAD ZONAL MADRE DE DIOS DEL PROGRAMA TRABAJA PERU </v>
          </cell>
          <cell r="J701" t="str">
            <v xml:space="preserve">UNIDAD GERENCIAL DE ADMINISTRACIÓN
</v>
          </cell>
          <cell r="K701" t="str">
            <v>ALTAMIRANO MARTINEZ, JOHN HAIRO</v>
          </cell>
          <cell r="L701">
            <v>0</v>
          </cell>
          <cell r="M701">
            <v>0</v>
          </cell>
          <cell r="N701">
            <v>0</v>
          </cell>
          <cell r="O701">
            <v>0</v>
          </cell>
        </row>
        <row r="702">
          <cell r="D702" t="str">
            <v>INFORME N° 1272-TP/DE/UGPPME-CFPP</v>
          </cell>
          <cell r="E702" t="str">
            <v>132134-2017</v>
          </cell>
          <cell r="F702" t="str">
            <v>1272-2017-MTPE/24.1.2.1</v>
          </cell>
          <cell r="G702" t="str">
            <v>04/09/2017</v>
          </cell>
          <cell r="H702">
            <v>0</v>
          </cell>
          <cell r="I702" t="str">
            <v xml:space="preserve">CERTIFICACIÓN DE CRÉDITO  PRESUPUESTARIO REFERIDA AL SERVICIO DE TERCERO PARA LA UZ MADRE DE DIOS DEL PROGRAMA TRABAJA PERU </v>
          </cell>
          <cell r="J702" t="str">
            <v xml:space="preserve">UNIDAD GERENCIAL DE ADMINISTRACIÓN
</v>
          </cell>
          <cell r="K702" t="str">
            <v>ALTAMIRANO MARTINEZ, JOHN HAIRO</v>
          </cell>
          <cell r="L702">
            <v>0</v>
          </cell>
          <cell r="M702">
            <v>0</v>
          </cell>
          <cell r="N702">
            <v>0</v>
          </cell>
          <cell r="O702">
            <v>0</v>
          </cell>
        </row>
        <row r="703">
          <cell r="D703" t="str">
            <v>INFORME N° 1273-TP/DE/UGPPME-CFPP</v>
          </cell>
          <cell r="E703" t="str">
            <v>139584-2017</v>
          </cell>
          <cell r="F703" t="str">
            <v>1273-2017-MTPE/24.1.2.1</v>
          </cell>
          <cell r="G703" t="str">
            <v>04/09/2017</v>
          </cell>
          <cell r="H703">
            <v>0</v>
          </cell>
          <cell r="I703" t="str">
            <v xml:space="preserve">CERTIFICACIÓN DE CRÉDITO PRESUPUESTARIO   REFERIDA AL REQUERIMIENTO PARA LA CONTRATACIÓN DEL SERVICIO POR TERCERO PARA EL AREA DE SERVICIOS GENERALES DE LA COORDINACIÓN FUNCIONAL DE LOGÍSTICA DEL PROGRAMA TRABAJA PERU </v>
          </cell>
          <cell r="J703" t="str">
            <v xml:space="preserve">UNIDAD GERENCIAL DE ADMINISTRACIÓN
</v>
          </cell>
          <cell r="K703" t="str">
            <v>ALTAMIRANO MARTINEZ, JOHN HAIRO</v>
          </cell>
          <cell r="L703">
            <v>0</v>
          </cell>
          <cell r="M703">
            <v>0</v>
          </cell>
          <cell r="N703">
            <v>0</v>
          </cell>
          <cell r="O703">
            <v>0</v>
          </cell>
        </row>
        <row r="704">
          <cell r="D704" t="str">
            <v>INFORME N° 1274-TP/DE/UGPPME-CFPP</v>
          </cell>
          <cell r="E704" t="str">
            <v>149019-2017</v>
          </cell>
          <cell r="F704" t="str">
            <v>1274-2017-MTPE/24.1.2.1</v>
          </cell>
          <cell r="G704" t="str">
            <v>04/09/2017</v>
          </cell>
          <cell r="H704">
            <v>0</v>
          </cell>
          <cell r="I704" t="str">
            <v xml:space="preserve">CERTIFICACION DE CREDITO PRESUPUESTARIO REFERIDA A LA CONTRATACION POR EL SERVICIO DE TERCERO PARA DESEMPEÑAR LABORES RELACIONADAS A PROMOCION PARA LA UNIDAD ZONAL LAMBAYEQUE DEL PROGRAMA TRABAJA PERU </v>
          </cell>
          <cell r="J704" t="str">
            <v xml:space="preserve">UNIDAD GERENCIAL DE ADMINISTRACIÓN
</v>
          </cell>
          <cell r="K704" t="str">
            <v>ALTAMIRANO MARTINEZ, JOHN HAIRO</v>
          </cell>
          <cell r="L704">
            <v>0</v>
          </cell>
          <cell r="M704">
            <v>0</v>
          </cell>
          <cell r="N704">
            <v>0</v>
          </cell>
          <cell r="O704">
            <v>0</v>
          </cell>
        </row>
        <row r="705">
          <cell r="D705" t="str">
            <v>INFORME N° 1275-TP/DE/UGPPME-CFPP</v>
          </cell>
          <cell r="E705" t="str">
            <v>137073-2017</v>
          </cell>
          <cell r="F705" t="str">
            <v>1275-2017-MTPE/24.1.2.1</v>
          </cell>
          <cell r="G705" t="str">
            <v>04/09/2017</v>
          </cell>
          <cell r="H705">
            <v>0</v>
          </cell>
          <cell r="I705" t="str">
            <v>PROPUESTA DE NOTA DE MODIFICACIÓN PRESUPUESTARIA NMP N° 047, CRÉDITOS Y ANULACIONES POR S/.  32,000.00 DE TIPO 3 CRÉDITOS Y ANULACIONES (DENTRO DE U.E.) PARA APROBACIÓN, PROPUESTA POR EL PROGRAMA ¿PERÚ RESPONSABLE¿.</v>
          </cell>
          <cell r="J705" t="str">
            <v xml:space="preserve">PROGRAMA PARA LA GENERACION DE EMPLEO SOCIAL INCLUSIVO "TRABAJA PERU"
</v>
          </cell>
          <cell r="K705">
            <v>0</v>
          </cell>
          <cell r="L705">
            <v>0</v>
          </cell>
          <cell r="M705">
            <v>0</v>
          </cell>
          <cell r="N705">
            <v>0</v>
          </cell>
          <cell r="O705">
            <v>0</v>
          </cell>
        </row>
        <row r="706">
          <cell r="D706" t="str">
            <v>INFORME N° 1276-TP/DE/UGPPME-CFPP</v>
          </cell>
          <cell r="E706" t="str">
            <v>148926-2017</v>
          </cell>
          <cell r="F706" t="str">
            <v>1276-2017-MTPE/24.1.2.1</v>
          </cell>
          <cell r="G706" t="str">
            <v>04/09/2017</v>
          </cell>
          <cell r="H706">
            <v>0</v>
          </cell>
          <cell r="I706" t="str">
            <v xml:space="preserve">CERTIFICACIÓN DE CRÉDITO PRESUPUESTARIO REFERIDA A LA CONTRATACIÓN POR EL SERVICIO DE TERCERO PARA DESEMPEÑAR LABORES RELACIONADAS A PROMOCIÓN PARA LA UNIDAD ZONAL PIURA DEL PROGRAMA TRABAJA PERU </v>
          </cell>
          <cell r="J706" t="str">
            <v xml:space="preserve">UNIDAD GERENCIAL DE ADMINISTRACIÓN
</v>
          </cell>
          <cell r="K706" t="str">
            <v>ALTAMIRANO MARTINEZ, JOHN HAIRO</v>
          </cell>
          <cell r="L706">
            <v>0</v>
          </cell>
          <cell r="M706">
            <v>0</v>
          </cell>
          <cell r="N706">
            <v>0</v>
          </cell>
          <cell r="O706">
            <v>0</v>
          </cell>
        </row>
        <row r="707">
          <cell r="D707" t="str">
            <v>INFORME N° 1277-TP/DE/UGPPME-CFPP</v>
          </cell>
          <cell r="E707" t="str">
            <v>148988-2017</v>
          </cell>
          <cell r="F707" t="str">
            <v>1277-2017-MTPE/24.1.2.1</v>
          </cell>
          <cell r="G707" t="str">
            <v>04/09/2017</v>
          </cell>
          <cell r="H707">
            <v>0</v>
          </cell>
          <cell r="I707" t="str">
            <v>CERTIFICACIÓN DE  CRÉDITO PRESUPUESTARIO REFERIDA AL SERVICIO DE TERCERO PARA DESEMPEÑAR LABORES RELACIONADAS A PROMOCIÓN PARA LA UNIDAD ZONAL TUMBES DEL PROGRAMA TRABAJA PERU</v>
          </cell>
          <cell r="J707" t="str">
            <v xml:space="preserve">UNIDAD GERENCIAL DE ADMINISTRACIÓN
</v>
          </cell>
          <cell r="K707" t="str">
            <v>ALTAMIRANO MARTINEZ, JOHN HAIRO</v>
          </cell>
          <cell r="L707">
            <v>0</v>
          </cell>
          <cell r="M707">
            <v>0</v>
          </cell>
          <cell r="N707">
            <v>0</v>
          </cell>
          <cell r="O707">
            <v>0</v>
          </cell>
        </row>
        <row r="708">
          <cell r="D708" t="str">
            <v>INFORME N° 1278-TP/DE/UGPPME-CFPP</v>
          </cell>
          <cell r="E708" t="str">
            <v>149003-2017</v>
          </cell>
          <cell r="F708" t="str">
            <v>1278-2017-MTPE/24.1.2.1</v>
          </cell>
          <cell r="G708" t="str">
            <v>04/09/2017</v>
          </cell>
          <cell r="H708">
            <v>0</v>
          </cell>
          <cell r="I708" t="str">
            <v>CERTIFICACION  DE CRÉDITO PRESUPUESTARIO REFERIDA AL SERVICIO DE TERCERO PARA DESEMPEÑAR LABORES RELACIONADAS A PROMOCIÓN PARA LA UNIDAD ZONAL HUARAZ DEL PROGRAMA TRABAJA PERU</v>
          </cell>
          <cell r="J708" t="str">
            <v xml:space="preserve">UNIDAD GERENCIAL DE ADMINISTRACIÓN
</v>
          </cell>
          <cell r="K708" t="str">
            <v>ALTAMIRANO MARTINEZ, JOHN HAIRO</v>
          </cell>
          <cell r="L708">
            <v>0</v>
          </cell>
          <cell r="M708">
            <v>0</v>
          </cell>
          <cell r="N708">
            <v>0</v>
          </cell>
          <cell r="O708">
            <v>0</v>
          </cell>
        </row>
        <row r="709">
          <cell r="D709" t="str">
            <v>INFORME N° 1279-TP/DE/UGPPME-CFPP</v>
          </cell>
          <cell r="E709" t="str">
            <v>147658-2017</v>
          </cell>
          <cell r="F709" t="str">
            <v>1279-2017-MTPE/24.1.2.1</v>
          </cell>
          <cell r="G709" t="str">
            <v>04/09/2017</v>
          </cell>
          <cell r="H709">
            <v>0</v>
          </cell>
          <cell r="I709" t="str">
            <v>-SOBRE SUSTENTACION DEL PROYECTO DE PRESUPUESTO 2017 DEL MTPE, ANTE LA COMISION DE PRESUPUESTO Y CUENTA GENERAL DE LA REPUBLICA DEL CONGRESO</v>
          </cell>
          <cell r="J709" t="str">
            <v xml:space="preserve">PROGRAMA PARA LA GENERACION DE EMPLEO SOCIAL INCLUSIVO "TRABAJA PERU"
</v>
          </cell>
          <cell r="K709">
            <v>0</v>
          </cell>
          <cell r="L709">
            <v>0</v>
          </cell>
          <cell r="M709">
            <v>0</v>
          </cell>
          <cell r="N709">
            <v>0</v>
          </cell>
          <cell r="O709">
            <v>0</v>
          </cell>
        </row>
        <row r="710">
          <cell r="D710" t="str">
            <v>INFORME N° 1280-TP/DE/UGPPME-CFPP</v>
          </cell>
          <cell r="E710" t="str">
            <v>142666-2017</v>
          </cell>
          <cell r="F710" t="str">
            <v>1280-2017-MTPE/24.1.2.1</v>
          </cell>
          <cell r="G710" t="str">
            <v>04/09/2017</v>
          </cell>
          <cell r="H710">
            <v>0</v>
          </cell>
          <cell r="I710" t="str">
            <v>CERTIFICACION DE CREDITO PRESUPUESTARIO REFERIDA AL SERVICIO DE TERCERO DE UNA PERSONA NATURAL COMO CHOFER PARA LA UNIDAD ZONAL PIURA</v>
          </cell>
          <cell r="J710" t="str">
            <v xml:space="preserve">UNIDAD GERENCIAL DE ADMINISTRACIÓN
</v>
          </cell>
          <cell r="K710">
            <v>0</v>
          </cell>
          <cell r="L710">
            <v>0</v>
          </cell>
          <cell r="M710">
            <v>0</v>
          </cell>
          <cell r="N710">
            <v>0</v>
          </cell>
          <cell r="O710">
            <v>0</v>
          </cell>
        </row>
        <row r="711">
          <cell r="D711" t="str">
            <v>INFORME N° 1281-TP/DE/UGPPME-CFPP</v>
          </cell>
          <cell r="E711" t="str">
            <v>150909-2017</v>
          </cell>
          <cell r="F711" t="str">
            <v>1281-2017-MTPE/24.1.2.1</v>
          </cell>
          <cell r="G711" t="str">
            <v>05/09/2017</v>
          </cell>
          <cell r="H711">
            <v>0</v>
          </cell>
          <cell r="I711" t="str">
            <v>CERTIFICACIÓN DE CRÉDITO PRESUPUESTARIO REFERIDA A LA CONTRATACION POR LA MODALIDAD DE SERVICIO DE TERCERO COMO REVISOR DE EXPEDIENTES DE LIQUIDACIÓN Y LIQUIDADORES DE OFICIO PARA LA UNIDAD ZONAL DE HUARAZ</v>
          </cell>
          <cell r="J711" t="str">
            <v xml:space="preserve">UNIDAD GERENCIAL DE ADMINISTRACIÓN
</v>
          </cell>
          <cell r="K711" t="str">
            <v>ALTAMIRANO MARTINEZ, JOHN HAIRO</v>
          </cell>
          <cell r="L711">
            <v>0</v>
          </cell>
          <cell r="M711">
            <v>0</v>
          </cell>
          <cell r="N711">
            <v>0</v>
          </cell>
          <cell r="O711">
            <v>0</v>
          </cell>
        </row>
        <row r="712">
          <cell r="D712" t="str">
            <v>INFORME N° 1282-TP/DE/UGPPME-CFPP</v>
          </cell>
          <cell r="E712" t="str">
            <v>149320-2017</v>
          </cell>
          <cell r="F712" t="str">
            <v>1282-2017-MTPE/24.1.2.1</v>
          </cell>
          <cell r="G712" t="str">
            <v>05/09/2017</v>
          </cell>
          <cell r="H712">
            <v>0</v>
          </cell>
          <cell r="I712" t="str">
            <v xml:space="preserve">CERTIFICACIÓN  DE CRÉDITO PRESUPUESTARIO  PARA VIÁTICOS DE LA OFICINA NACIONAL </v>
          </cell>
          <cell r="J712" t="str">
            <v xml:space="preserve">UNIDAD GERENCIAL DE ADMINISTRACIÓN
</v>
          </cell>
          <cell r="K712" t="str">
            <v>ALTAMIRANO MARTINEZ, JOHN HAIRO</v>
          </cell>
          <cell r="L712">
            <v>0</v>
          </cell>
          <cell r="M712">
            <v>0</v>
          </cell>
          <cell r="N712">
            <v>0</v>
          </cell>
          <cell r="O712">
            <v>0</v>
          </cell>
        </row>
        <row r="713">
          <cell r="D713" t="str">
            <v>INFORME N° 1283-TP/DE/UGPPME-CFPP</v>
          </cell>
          <cell r="E713" t="str">
            <v>140254-2017</v>
          </cell>
          <cell r="F713" t="str">
            <v>1283-2017-MTPE/24.1.2.1</v>
          </cell>
          <cell r="G713" t="str">
            <v>05/09/2017</v>
          </cell>
          <cell r="H713">
            <v>0</v>
          </cell>
          <cell r="I713" t="str">
            <v xml:space="preserve">CERTIFICACIÓN DE CRÉDITO PRESUPUESTARIO REFERIDA A LA CONTRATACION DE UN SERVICIO DE TERCERO PARA EL AREA DE PROMOCION DE LA UNIDAD ZONAL LIMA NORTE CALLAO </v>
          </cell>
          <cell r="J713" t="str">
            <v xml:space="preserve">UNIDAD GERENCIAL DE ADMINISTRACIÓN
</v>
          </cell>
          <cell r="K713" t="str">
            <v>ALTAMIRANO MARTINEZ, JOHN HAIRO</v>
          </cell>
          <cell r="L713">
            <v>0</v>
          </cell>
          <cell r="M713">
            <v>0</v>
          </cell>
          <cell r="N713">
            <v>0</v>
          </cell>
          <cell r="O713">
            <v>0</v>
          </cell>
        </row>
        <row r="714">
          <cell r="D714" t="str">
            <v>INFORME N° 1284-TP/DE/UGPPME-CFPP</v>
          </cell>
          <cell r="E714" t="str">
            <v>133932-2017</v>
          </cell>
          <cell r="F714" t="str">
            <v>1284-2017-MTPE/24.1.2.1</v>
          </cell>
          <cell r="G714" t="str">
            <v>05/09/2017</v>
          </cell>
          <cell r="H714">
            <v>0</v>
          </cell>
          <cell r="I714" t="str">
            <v xml:space="preserve">CERTIFICACIÓN DE  CRÉDITO PRESUPUESTARIO REFERIDA AL REQUERIMIENTO PARA LA CONTRATACIÓN DEL SERVICIO DE TERCERO DE LA UNIDAD GERENCIAL DE PROYECTOS </v>
          </cell>
          <cell r="J714" t="str">
            <v xml:space="preserve">UNIDAD GERENCIAL DE ADMINISTRACIÓN
</v>
          </cell>
          <cell r="K714" t="str">
            <v>ALTAMIRANO MARTINEZ, JOHN HAIRO</v>
          </cell>
          <cell r="L714">
            <v>0</v>
          </cell>
          <cell r="M714">
            <v>0</v>
          </cell>
          <cell r="N714">
            <v>0</v>
          </cell>
          <cell r="O714">
            <v>0</v>
          </cell>
        </row>
        <row r="715">
          <cell r="D715" t="str">
            <v>INFORME N° 1285-TP/DE/UGPPME-CFPP</v>
          </cell>
          <cell r="E715" t="str">
            <v>151286-2017</v>
          </cell>
          <cell r="F715" t="str">
            <v>1285-2017-MTPE/24.1.2.1</v>
          </cell>
          <cell r="G715" t="str">
            <v>06/09/2017</v>
          </cell>
          <cell r="H715">
            <v>0</v>
          </cell>
          <cell r="I715" t="str">
            <v>PROPUESTA DE NOTA DE MODIFICACIÓN PRESUPUESTARIA NMP N° 048, CRÉDITOS Y ANULACIONES POR S/.  102,131.00 DE TIPO 3 CRÉDITOS Y ANULACIONES (DENTRO DE U.E.) PARA APROBACIÓN.</v>
          </cell>
          <cell r="J715" t="str">
            <v xml:space="preserve">PROGRAMA PARA LA GENERACION DE EMPLEO SOCIAL INCLUSIVO "TRABAJA PERU"
</v>
          </cell>
          <cell r="K715" t="str">
            <v>ALTAMIRANO MARTINEZ, JOHN HAIRO</v>
          </cell>
          <cell r="L715">
            <v>0</v>
          </cell>
          <cell r="M715">
            <v>0</v>
          </cell>
          <cell r="N715">
            <v>0</v>
          </cell>
          <cell r="O715">
            <v>0</v>
          </cell>
        </row>
        <row r="716">
          <cell r="D716" t="str">
            <v>INFORME N° 1286-TP/DE/UGPPME-CFPP</v>
          </cell>
          <cell r="E716" t="str">
            <v>151221-2017</v>
          </cell>
          <cell r="F716" t="str">
            <v>1286-2017-MTPE/24.1.2.1</v>
          </cell>
          <cell r="G716" t="str">
            <v>06/09/2017</v>
          </cell>
          <cell r="H716">
            <v>0</v>
          </cell>
          <cell r="I716" t="str">
            <v>REBAJA DE CCP N° 708-2017 REFERIDO AL SERVICIO DE PASAJES AEREOS A TRAVÉS DE CATALOGO DE ACUERDO MARCO PARA EL PERSONAL DEL PROGRAMA TRABAJA PERU EN EL MARCO DE LAS ACTIVIDADES DE INTERVENCIÓN INMEDIATA AII-02 PAC N° 23</v>
          </cell>
          <cell r="J716" t="str">
            <v xml:space="preserve">UNIDAD GERENCIAL DE ADMINISTRACIÓN
</v>
          </cell>
          <cell r="K716" t="str">
            <v>ALTAMIRANO MARTINEZ, JOHN HAIRO</v>
          </cell>
          <cell r="L716">
            <v>0</v>
          </cell>
          <cell r="M716">
            <v>0</v>
          </cell>
          <cell r="N716">
            <v>0</v>
          </cell>
          <cell r="O716">
            <v>0</v>
          </cell>
        </row>
        <row r="717">
          <cell r="D717" t="str">
            <v>INFORME N° 1287-TP/DE/UGPPME-CFPP</v>
          </cell>
          <cell r="E717" t="str">
            <v>125778-2017</v>
          </cell>
          <cell r="F717" t="str">
            <v>1287-2017-MTPE/24.1.2.1</v>
          </cell>
          <cell r="G717" t="str">
            <v>06/09/2017</v>
          </cell>
          <cell r="H717">
            <v>0</v>
          </cell>
          <cell r="I717" t="str">
            <v xml:space="preserve">CERTIFICACION DE CREDITO PRESUPUESTARIO REFERIDA PARA LA CONTRATACION DE DOS SERVICIO POR TERCERO COMO REVISOR DE LOS EXPEDIENTES DE LIQUIDACION Y ELABORADOR DE LOS INFORMES DE LIQUIDACION TECNICO FINANCIERO PARA LA UNIDAD ZONAL LA LIBERTAD </v>
          </cell>
          <cell r="J717" t="str">
            <v xml:space="preserve">UNIDAD GERENCIAL DE ADMINISTRACIÓN
</v>
          </cell>
          <cell r="K717" t="str">
            <v>ALTAMIRANO MARTINEZ, JOHN HAIRO</v>
          </cell>
          <cell r="L717">
            <v>0</v>
          </cell>
          <cell r="M717">
            <v>0</v>
          </cell>
          <cell r="N717">
            <v>0</v>
          </cell>
          <cell r="O717">
            <v>0</v>
          </cell>
        </row>
        <row r="718">
          <cell r="D718" t="str">
            <v>INFORME N° 1288-TP/DE/UGPPME-CFPP</v>
          </cell>
          <cell r="E718" t="str">
            <v>144556-2017</v>
          </cell>
          <cell r="F718" t="str">
            <v>1288-2017-MTPE/24.1.2.1</v>
          </cell>
          <cell r="G718" t="str">
            <v>06/09/2017</v>
          </cell>
          <cell r="H718">
            <v>0</v>
          </cell>
          <cell r="I718" t="str">
            <v xml:space="preserve">CERTIFICACION DE CREDITO PRESUPUESTARIO REFERIDA AL REQUERIMIENTO PARA LA CONTRATACION DEL SERVICIO POR TERCERO DE LA COORDINACION FUNCIONAL DE SISTEMAS </v>
          </cell>
          <cell r="J718" t="str">
            <v xml:space="preserve">UNIDAD GERENCIAL DE ADMINISTRACIÓN
</v>
          </cell>
          <cell r="K718" t="str">
            <v>ALTAMIRANO MARTINEZ, JOHN HAIRO</v>
          </cell>
          <cell r="L718">
            <v>0</v>
          </cell>
          <cell r="M718">
            <v>0</v>
          </cell>
          <cell r="N718">
            <v>0</v>
          </cell>
          <cell r="O718">
            <v>0</v>
          </cell>
        </row>
        <row r="719">
          <cell r="D719" t="str">
            <v>INFORME N° 1289-TP/DE/UGPPME-CFPP</v>
          </cell>
          <cell r="E719" t="str">
            <v>151280-2017</v>
          </cell>
          <cell r="F719" t="str">
            <v>1289-2017-MTPE/24.1.2.1</v>
          </cell>
          <cell r="G719" t="str">
            <v>06/09/2017</v>
          </cell>
          <cell r="H719">
            <v>0</v>
          </cell>
          <cell r="I719" t="str">
            <v>PROPUESTA DE NOTA DE MODIFICACIÓN PRESUPUESTARIA NMP N° 049, CRÉDITOS Y ANULACIONES POR S/.   58,610.00 DE TIPO 3 CRÉDITOS Y ANULACIONES (DENTRO DE U.E.) PARA APROBACIÓN.</v>
          </cell>
          <cell r="J719" t="str">
            <v xml:space="preserve">PROGRAMA PARA LA GENERACION DE EMPLEO SOCIAL INCLUSIVO "TRABAJA PERU"
</v>
          </cell>
          <cell r="K719">
            <v>0</v>
          </cell>
          <cell r="L719">
            <v>0</v>
          </cell>
          <cell r="M719">
            <v>0</v>
          </cell>
          <cell r="N719">
            <v>0</v>
          </cell>
          <cell r="O719">
            <v>0</v>
          </cell>
        </row>
        <row r="720">
          <cell r="D720" t="str">
            <v>INFORME N° 1290-TP/DE/UGPPME-CFPP</v>
          </cell>
          <cell r="E720" t="str">
            <v>143058-2017</v>
          </cell>
          <cell r="F720" t="str">
            <v>1290-2017-MTPE/24.1.2.1</v>
          </cell>
          <cell r="G720" t="str">
            <v>06/09/2017</v>
          </cell>
          <cell r="H720">
            <v>0</v>
          </cell>
          <cell r="I720" t="str">
            <v xml:space="preserve">CERTIFICACIÓN DE CRÉDITO PRESUPUESTARIO REFERIDA AL REQUERIMIENTO PARA LA CONTRATACION DEL SERVICIO POR TERCEROS DE LA COORDINACIÓN FUNCIONAL DE LOGÍSTICA </v>
          </cell>
          <cell r="J720" t="str">
            <v xml:space="preserve">UNIDAD GERENCIAL DE ADMINISTRACIÓN
</v>
          </cell>
          <cell r="K720" t="str">
            <v>ALTAMIRANO MARTINEZ, JOHN HAIRO</v>
          </cell>
          <cell r="L720">
            <v>0</v>
          </cell>
          <cell r="M720">
            <v>0</v>
          </cell>
          <cell r="N720">
            <v>0</v>
          </cell>
          <cell r="O720">
            <v>0</v>
          </cell>
        </row>
        <row r="721">
          <cell r="D721" t="str">
            <v>INFORME N° 1291-TP/DE/UGPPME-CFPP</v>
          </cell>
          <cell r="E721" t="str">
            <v>130578-2017</v>
          </cell>
          <cell r="F721" t="str">
            <v>1291-2017-MTPE/24.1.2.1</v>
          </cell>
          <cell r="G721" t="str">
            <v>06/09/2017</v>
          </cell>
          <cell r="H721">
            <v>0</v>
          </cell>
          <cell r="I721" t="str">
            <v xml:space="preserve">CERTIFICACIÓN DE CRÉDITO PRESUPUESTARIO REFERIDA A LA CONTRATACION TEMPORAL DEL SERVICIO DE LIMPIEZA REQUERIDO PARA LA UNIDAD ZONAL HUANUCO DEL PROGRAMA TRABAJA PERU </v>
          </cell>
          <cell r="J721" t="str">
            <v xml:space="preserve">UNIDAD GERENCIAL DE ADMINISTRACIÓN
</v>
          </cell>
          <cell r="K721" t="str">
            <v>ALTAMIRANO MARTINEZ, JOHN HAIRO</v>
          </cell>
          <cell r="L721">
            <v>0</v>
          </cell>
          <cell r="M721">
            <v>0</v>
          </cell>
          <cell r="N721">
            <v>0</v>
          </cell>
          <cell r="O721">
            <v>0</v>
          </cell>
        </row>
        <row r="722">
          <cell r="D722" t="str">
            <v>INFORME N° 1292-TP/DE/UGPPME-CFPP</v>
          </cell>
          <cell r="E722" t="str">
            <v>126166-2017</v>
          </cell>
          <cell r="F722" t="str">
            <v>1292-2017-MTPE/24.1.2.1</v>
          </cell>
          <cell r="G722" t="str">
            <v>06/09/2017</v>
          </cell>
          <cell r="H722">
            <v>0</v>
          </cell>
          <cell r="I722" t="str">
            <v>CERTIFICACIÓN DE CRÉDITO PRESUPUESTARIO REFERIDA A LA ADQUISICIÓN DE TREINTA (30) PERIFÉRICOS (MOUSE) PARA PC</v>
          </cell>
          <cell r="J722" t="str">
            <v xml:space="preserve">UNIDAD GERENCIAL DE ADMINISTRACIÓN
</v>
          </cell>
          <cell r="K722" t="str">
            <v>ALTAMIRANO MARTINEZ, JOHN HAIRO</v>
          </cell>
          <cell r="L722">
            <v>0</v>
          </cell>
          <cell r="M722">
            <v>0</v>
          </cell>
          <cell r="N722">
            <v>0</v>
          </cell>
          <cell r="O722">
            <v>0</v>
          </cell>
        </row>
        <row r="723">
          <cell r="D723" t="str">
            <v>INFORME N° 1293-TP/DE/UGPPME-CFPP</v>
          </cell>
          <cell r="E723" t="str">
            <v>153307-2017</v>
          </cell>
          <cell r="F723" t="str">
            <v>1293-2017-MTPE/24.1.2.1</v>
          </cell>
          <cell r="G723" t="str">
            <v>06/09/2017</v>
          </cell>
          <cell r="H723">
            <v>0</v>
          </cell>
          <cell r="I723" t="str">
            <v>CERTIFICACION  DE CREDITO PRESUPUESTARIO REFERIDA AL SERVICIO DE TERCERO PARA LA REVISION DE EXPEDIENTES TECNICOS DE PROYECTOS ELEGIBLES DEL BANCO DE PROYECTOS DEL PROGRAMA TRAMITADOS EN LAS DEMANDAS ADICIONALES 2017 Y ACCION DE CONTINGENCIA AC-86 SIASTENCIA TECNICA Y REGISTRO EN EL BANCO DE PROYECTOS PARA LA UNIDAD ZONAL LORETO DEL PROGRAMA TRABAJA PERU</v>
          </cell>
          <cell r="J723" t="str">
            <v xml:space="preserve">UNIDAD GERENCIAL DE ADMINISTRACIÓN
</v>
          </cell>
          <cell r="K723" t="str">
            <v>ALTAMIRANO MARTINEZ, JOHN HAIRO</v>
          </cell>
          <cell r="L723">
            <v>0</v>
          </cell>
          <cell r="M723">
            <v>0</v>
          </cell>
          <cell r="N723">
            <v>0</v>
          </cell>
          <cell r="O723">
            <v>0</v>
          </cell>
        </row>
        <row r="724">
          <cell r="D724" t="str">
            <v>INFORME N° 1294-TP/DE/UGPPME-CFPP</v>
          </cell>
          <cell r="E724" t="str">
            <v>142115-2017</v>
          </cell>
          <cell r="F724" t="str">
            <v>1294-2017-MTPE/24.1.2.1</v>
          </cell>
          <cell r="G724" t="str">
            <v>06/09/2017</v>
          </cell>
          <cell r="H724">
            <v>0</v>
          </cell>
          <cell r="I724" t="str">
            <v xml:space="preserve">CERTIFICACIÓN  DE  CREDITO PRESUPUESTARIO REFERIDA AL REQUERIMIENTO PARA LA CONTRATACION DEL SERVICIO POR TERCEROS </v>
          </cell>
          <cell r="J724" t="str">
            <v xml:space="preserve">UNIDAD GERENCIAL DE ADMINISTRACIÓN
</v>
          </cell>
          <cell r="K724" t="str">
            <v>ALTAMIRANO MARTINEZ, JOHN HAIRO</v>
          </cell>
          <cell r="L724">
            <v>0</v>
          </cell>
          <cell r="M724">
            <v>0</v>
          </cell>
          <cell r="N724">
            <v>0</v>
          </cell>
          <cell r="O724">
            <v>0</v>
          </cell>
        </row>
        <row r="725">
          <cell r="D725" t="str">
            <v>INFORME N° 1295-TP/DE/UGPPME-CFPP</v>
          </cell>
          <cell r="E725" t="str">
            <v>155164-2017</v>
          </cell>
          <cell r="F725" t="str">
            <v>1295-2017-MTPE/24.1.2.1</v>
          </cell>
          <cell r="G725" t="str">
            <v>06/09/2017</v>
          </cell>
          <cell r="H725">
            <v>0</v>
          </cell>
          <cell r="I725" t="str">
            <v>CERTIFICACIÓN  DE CRÉDITO PRESUPUESTARIO REFERIDA A LA CONTRATACIÓN DE UN SERVICIO DE TERCERO PARA REALIZAR ACTIVIDADES RELACIONADAS A PROMOCIÓN PARA LA UNIDAD ZONAL LIMA SUR- ESTE DEL PROGRAMA TRABAJA PERU</v>
          </cell>
          <cell r="J725" t="str">
            <v xml:space="preserve">UNIDAD GERENCIAL DE ADMINISTRACIÓN
</v>
          </cell>
          <cell r="K725" t="str">
            <v>ALTAMIRANO MARTINEZ, JOHN HAIRO</v>
          </cell>
          <cell r="L725">
            <v>0</v>
          </cell>
          <cell r="M725">
            <v>0</v>
          </cell>
          <cell r="N725">
            <v>0</v>
          </cell>
          <cell r="O725">
            <v>0</v>
          </cell>
        </row>
        <row r="726">
          <cell r="D726" t="str">
            <v>INFORME N° 1296-TP/DE/UGPPME-CFPP</v>
          </cell>
          <cell r="E726" t="str">
            <v>153376-2017</v>
          </cell>
          <cell r="F726" t="str">
            <v>1296-2017-MTPE/24.1.2.1</v>
          </cell>
          <cell r="G726" t="str">
            <v>07/09/2017</v>
          </cell>
          <cell r="H726">
            <v>0</v>
          </cell>
          <cell r="I726" t="str">
            <v>CERTIFICACIÓN  DE CRÉDITO PRESUPUESTARIO REFERIDA AL SERVICIO DE TERCERO PARA LA REVISIÓN DE EXPEDIENTES TÉCNICOS DE PROYECTOS ELEGIBLES DEL BANCO DE PROYECTOS DEL PROGRAMA TRAMITADOS EN LAS DEMANDAS ADICIONALES 2017 Y ACCIÓN DE CONTINGENCIA AC-86 ASISTENCIA TÉCNICA Y REGISTRO EN EL BANCO DE PROYECTOS PARA LA UNIDAD ZONAL SAN MARTÍN DEL PROGRAMA TRABAJA PERU</v>
          </cell>
          <cell r="J726" t="str">
            <v xml:space="preserve">UNIDAD GERENCIAL DE ADMINISTRACIÓN
</v>
          </cell>
          <cell r="K726" t="str">
            <v>ALTAMIRANO MARTINEZ, JOHN HAIRO</v>
          </cell>
          <cell r="L726">
            <v>0</v>
          </cell>
          <cell r="M726">
            <v>0</v>
          </cell>
          <cell r="N726">
            <v>0</v>
          </cell>
          <cell r="O726">
            <v>0</v>
          </cell>
        </row>
        <row r="727">
          <cell r="D727" t="str">
            <v>INFORME N° 1297-TP/DE/UGPPME-CFPP</v>
          </cell>
          <cell r="E727" t="str">
            <v>110885-2017</v>
          </cell>
          <cell r="F727" t="str">
            <v>1297-2017-MTPE/24.1.2.1</v>
          </cell>
          <cell r="G727" t="str">
            <v>07/09/2017</v>
          </cell>
          <cell r="H727">
            <v>0</v>
          </cell>
          <cell r="I727" t="str">
            <v xml:space="preserve">CERTIFICACIÓN DE CRÉDITO PRESUPUESTARIO REFERIDA AL SERVICIO DE TERCERO PARA LA ASISTENCIA TÉCNICA Y REGISTRO EN EL BANCO DE PROYECTOS PARA LA UNIDAD ZONAL ZONAL UCAYALI DEL PROGRAMA TRABAJA PERU </v>
          </cell>
          <cell r="J727" t="str">
            <v xml:space="preserve">UNIDAD GERENCIAL DE ADMINISTRACIÓN
</v>
          </cell>
          <cell r="K727" t="str">
            <v>ALTAMIRANO MARTINEZ, JOHN HAIRO</v>
          </cell>
          <cell r="L727">
            <v>0</v>
          </cell>
          <cell r="M727">
            <v>0</v>
          </cell>
          <cell r="N727">
            <v>0</v>
          </cell>
          <cell r="O727">
            <v>0</v>
          </cell>
        </row>
        <row r="728">
          <cell r="D728" t="str">
            <v>INFORME N° 1298-TP/DE/UGPPME-CFPP</v>
          </cell>
          <cell r="E728" t="str">
            <v>135118-2017</v>
          </cell>
          <cell r="F728" t="str">
            <v>1298-2017-MTPE/24.1.2.1</v>
          </cell>
          <cell r="G728" t="str">
            <v>07/09/2017</v>
          </cell>
          <cell r="H728">
            <v>0</v>
          </cell>
          <cell r="I728" t="str">
            <v xml:space="preserve">CERTIFICACIÓN DE CRÉDITO PRESUPUESTARIO REFERIDA AL SERVICIO DE TERCERO COMO VERIFICADOR DE OBRA PARA LA UNIDAD ZONAL SAN MARTÍN DEL PROGRAMA TRABAJA PERU </v>
          </cell>
          <cell r="J728" t="str">
            <v xml:space="preserve">UNIDAD GERENCIAL DE ADMINISTRACIÓN
</v>
          </cell>
          <cell r="K728" t="str">
            <v>ALTAMIRANO MARTINEZ, JOHN HAIRO</v>
          </cell>
          <cell r="L728">
            <v>0</v>
          </cell>
          <cell r="M728">
            <v>0</v>
          </cell>
          <cell r="N728">
            <v>0</v>
          </cell>
          <cell r="O728">
            <v>0</v>
          </cell>
        </row>
        <row r="729">
          <cell r="D729" t="str">
            <v>INFORME N° 1299-TP/DE/UGPPME-CFPP</v>
          </cell>
          <cell r="E729" t="str">
            <v>154330-2017</v>
          </cell>
          <cell r="F729" t="str">
            <v>1299-2017-MTPE/24.1.2.1</v>
          </cell>
          <cell r="G729" t="str">
            <v>07/09/2017</v>
          </cell>
          <cell r="H729">
            <v>0</v>
          </cell>
          <cell r="I729" t="str">
            <v>CERTIFICACIÓN DE  CRÉDITO PRESUPUESTARIO REFERIDA A LA CONTRATACIÓN DE VERIFICADORES DE OBRA PARA LA AC-87 PARA LAS UNIDADES ZONALES DEL PROGRAMA TRABAJA PERU</v>
          </cell>
          <cell r="J729" t="str">
            <v xml:space="preserve">UNIDAD GERENCIAL DE ADMINISTRACIÓN
</v>
          </cell>
          <cell r="K729" t="str">
            <v>ALTAMIRANO MARTINEZ, JOHN HAIRO</v>
          </cell>
          <cell r="L729">
            <v>0</v>
          </cell>
          <cell r="M729">
            <v>0</v>
          </cell>
          <cell r="N729">
            <v>0</v>
          </cell>
          <cell r="O729">
            <v>0</v>
          </cell>
        </row>
        <row r="730">
          <cell r="D730" t="str">
            <v>INFORME N° 1300-TP/DE/UGPPME-CFPP</v>
          </cell>
          <cell r="E730" t="str">
            <v>144579-2017</v>
          </cell>
          <cell r="F730" t="str">
            <v>1300-2017-MTPE/24.1.2.1</v>
          </cell>
          <cell r="G730" t="str">
            <v>07/09/2017</v>
          </cell>
          <cell r="H730">
            <v>0</v>
          </cell>
          <cell r="I730" t="str">
            <v xml:space="preserve">REQUERIMIENTO DE CONTRATACIÓN ADMINISTRATIVA DE SERVICIOS - CAS DE UN (01) AUXILIAR ADMINISTRATIVO PARA LA UNIDAD GERENCIAL DE ADMINISTRACIÓN </v>
          </cell>
          <cell r="J730" t="str">
            <v xml:space="preserve">PROGRAMA PARA LA GENERACION DE EMPLEO SOCIAL INCLUSIVO "TRABAJA PERU"
</v>
          </cell>
          <cell r="K730" t="str">
            <v>ALTAMIRANO MARTINEZ, JOHN HAIRO</v>
          </cell>
          <cell r="L730">
            <v>0</v>
          </cell>
          <cell r="M730">
            <v>0</v>
          </cell>
          <cell r="N730">
            <v>0</v>
          </cell>
          <cell r="O730">
            <v>0</v>
          </cell>
        </row>
        <row r="731">
          <cell r="D731" t="str">
            <v>INFORME N° 1301-TP/DE/UGPPME-CFPP</v>
          </cell>
          <cell r="E731" t="str">
            <v>146082-2017</v>
          </cell>
          <cell r="F731" t="str">
            <v>1301-2017-MTPE/24.1.2.1</v>
          </cell>
          <cell r="G731" t="str">
            <v>07/09/2017</v>
          </cell>
          <cell r="H731">
            <v>0</v>
          </cell>
          <cell r="I731" t="str">
            <v xml:space="preserve">REQUERIMIENTO DE CONTRATACIÓN ADMINISTRATIVA DE SERVICIOS - CAS DE UN (01) ASISTENTE ADMINISTRATIVO PARA LA UNIDAD GERENCIAL DE ASESORÍA LEGAL </v>
          </cell>
          <cell r="J731" t="str">
            <v xml:space="preserve">PROGRAMA PARA LA GENERACION DE EMPLEO SOCIAL INCLUSIVO "TRABAJA PERU"
</v>
          </cell>
          <cell r="K731" t="str">
            <v>ALTAMIRANO MARTINEZ, JOHN HAIRO</v>
          </cell>
          <cell r="L731">
            <v>0</v>
          </cell>
          <cell r="M731">
            <v>0</v>
          </cell>
          <cell r="N731">
            <v>0</v>
          </cell>
          <cell r="O731">
            <v>0</v>
          </cell>
        </row>
        <row r="732">
          <cell r="D732" t="str">
            <v>INFORME N° 1302-TP/DE/UGPPME-CFPP</v>
          </cell>
          <cell r="E732" t="str">
            <v>149278-2017</v>
          </cell>
          <cell r="F732" t="str">
            <v>1302-2017-MTPE/24.1.2.1</v>
          </cell>
          <cell r="G732" t="str">
            <v>07/09/2017</v>
          </cell>
          <cell r="H732">
            <v>0</v>
          </cell>
          <cell r="I732" t="str">
            <v xml:space="preserve">REQUERIMIENTO DE CONTRATACIÓN ADMINISTRATIVA DE SERVICIOS - CAS DE UN (01) AUXILIAR II PARA LA DIRECCIÓN EJECUTIVA </v>
          </cell>
          <cell r="J732" t="str">
            <v xml:space="preserve">PROGRAMA PARA LA GENERACION DE EMPLEO SOCIAL INCLUSIVO "TRABAJA PERU"
</v>
          </cell>
          <cell r="K732" t="str">
            <v>ALTAMIRANO MARTINEZ, JOHN HAIRO</v>
          </cell>
          <cell r="L732">
            <v>0</v>
          </cell>
          <cell r="M732">
            <v>0</v>
          </cell>
          <cell r="N732">
            <v>0</v>
          </cell>
          <cell r="O732">
            <v>0</v>
          </cell>
        </row>
        <row r="733">
          <cell r="D733" t="str">
            <v>INFORME N° 1303-TP/DE/UGPPME-CFPP</v>
          </cell>
          <cell r="E733" t="str">
            <v>146814-2017</v>
          </cell>
          <cell r="F733" t="str">
            <v>1303-2017-MTPE/24.1.2.1</v>
          </cell>
          <cell r="G733" t="str">
            <v>07/09/2017</v>
          </cell>
          <cell r="H733">
            <v>0</v>
          </cell>
          <cell r="I733" t="str">
            <v xml:space="preserve">CERTIFICACIÓN DE CRÉDITO PRESUPUESTARIO REFERIDA AL REQUERIMIENTO PARA LA CONTRATACIÓN DE SERVICIO DE TERCERO PARA LA COORDINACIÓN FUNCIONAL DE LOGÍSTICA </v>
          </cell>
          <cell r="J733" t="str">
            <v xml:space="preserve">UNIDAD GERENCIAL DE ADMINISTRACIÓN
</v>
          </cell>
          <cell r="K733" t="str">
            <v>ALTAMIRANO MARTINEZ, JOHN HAIRO</v>
          </cell>
          <cell r="L733">
            <v>0</v>
          </cell>
          <cell r="M733">
            <v>0</v>
          </cell>
          <cell r="N733">
            <v>0</v>
          </cell>
          <cell r="O733">
            <v>0</v>
          </cell>
        </row>
        <row r="734">
          <cell r="D734" t="str">
            <v>INFORME N° 1304-TP/DE/UGPPME-CFPP</v>
          </cell>
          <cell r="E734" t="str">
            <v>156034-2017</v>
          </cell>
          <cell r="F734" t="str">
            <v>1304-2017-MTPE/24.1.2.1</v>
          </cell>
          <cell r="G734" t="str">
            <v>07/09/2017</v>
          </cell>
          <cell r="H734">
            <v>0</v>
          </cell>
          <cell r="I734" t="str">
            <v xml:space="preserve">CERTIFICACIÓN DE CRÉDITO PRESUPUESTARIO REFERIDA PARA VIÁTICOS DE LA OFICINA NACIONAL </v>
          </cell>
          <cell r="J734" t="str">
            <v xml:space="preserve">UNIDAD GERENCIAL DE ADMINISTRACIÓN
</v>
          </cell>
          <cell r="K734" t="str">
            <v>ALTAMIRANO MARTINEZ, JOHN HAIRO</v>
          </cell>
          <cell r="L734">
            <v>0</v>
          </cell>
          <cell r="M734">
            <v>0</v>
          </cell>
          <cell r="N734">
            <v>0</v>
          </cell>
          <cell r="O734">
            <v>0</v>
          </cell>
        </row>
        <row r="735">
          <cell r="D735" t="str">
            <v>INFORME N° 1305-TP/DE/UGPPME-CFPP</v>
          </cell>
          <cell r="E735" t="str">
            <v>133817-2017</v>
          </cell>
          <cell r="F735" t="str">
            <v>1305-2017-MTPE/24.1.2.1</v>
          </cell>
          <cell r="G735" t="str">
            <v>08/09/2017</v>
          </cell>
          <cell r="H735">
            <v>0</v>
          </cell>
          <cell r="I735" t="str">
            <v xml:space="preserve">CERTIFICACION DE CREDITO PRESUPUESTARIO REFERIDA AL SERVICIO DE TERCERO PARA REALIZAR EL TERCERO PARA REALIZAR EL SERVICIO DE GUARDIANIA PARA LA UNIDAD ZONAL VRA DEL PROGRAMA TRABAJA PERU </v>
          </cell>
          <cell r="J735" t="str">
            <v xml:space="preserve">UNIDAD GERENCIAL DE ADMINISTRACIÓN
</v>
          </cell>
          <cell r="K735">
            <v>0</v>
          </cell>
          <cell r="L735">
            <v>0</v>
          </cell>
          <cell r="M735">
            <v>0</v>
          </cell>
          <cell r="N735">
            <v>0</v>
          </cell>
          <cell r="O735">
            <v>0</v>
          </cell>
        </row>
        <row r="736">
          <cell r="D736" t="str">
            <v>INFORME N° 1306-TP/DE/UGPPME-CFPP</v>
          </cell>
          <cell r="E736" t="str">
            <v>118586-2017</v>
          </cell>
          <cell r="F736" t="str">
            <v>1306-2017-MTPE/24.1.2.1</v>
          </cell>
          <cell r="G736" t="str">
            <v>08/09/2017</v>
          </cell>
          <cell r="H736">
            <v>0</v>
          </cell>
          <cell r="I736" t="str">
            <v>DEMANDA ADICIONAL DE RECURSOS PARA EL PRESUPUESTO 2017, REFERIDO AL CUMPLIMIENTO DE SENTENCIAS JUDICIALES EN CALIDAD DE COSA JUZGADA Y LAUDOS ARBITRALES (UE 005: TRABAJA PERU)</v>
          </cell>
          <cell r="J736" t="str">
            <v xml:space="preserve">PROGRAMA PARA LA GENERACION DE EMPLEO SOCIAL INCLUSIVO "TRABAJA PERU"
</v>
          </cell>
          <cell r="K736" t="str">
            <v>ALTAMIRANO MARTINEZ, JOHN HAIRO</v>
          </cell>
          <cell r="L736">
            <v>0</v>
          </cell>
          <cell r="M736">
            <v>0</v>
          </cell>
          <cell r="N736">
            <v>0</v>
          </cell>
          <cell r="O736">
            <v>0</v>
          </cell>
        </row>
        <row r="737">
          <cell r="D737" t="str">
            <v>INFORME N° 1307-TP/DE/UGPPME-CFPP</v>
          </cell>
          <cell r="E737" t="str">
            <v>148919-2017</v>
          </cell>
          <cell r="F737" t="str">
            <v>1307-2017-MTPE/24.1.2.1</v>
          </cell>
          <cell r="G737" t="str">
            <v>08/09/2017</v>
          </cell>
          <cell r="H737">
            <v>0</v>
          </cell>
          <cell r="I737" t="str">
            <v xml:space="preserve">CERTIFICACIÓN DE CRÉDITO PRESUPUESTARIO REFERIDA A LA CONTRATACIÓN DE UN SERVICIO DE TERCERO PARA APOYO AL ÁREA DE SUPERVISION DE PROYECTOS DE LA UNIDAD ZONAL LIMA SUR ESTE DEL PROGRAMA TRABAJA PERU </v>
          </cell>
          <cell r="J737" t="str">
            <v xml:space="preserve">UNIDAD GERENCIAL DE ADMINISTRACIÓN
</v>
          </cell>
          <cell r="K737" t="str">
            <v>ALTAMIRANO MARTINEZ, JOHN HAIRO</v>
          </cell>
          <cell r="L737">
            <v>0</v>
          </cell>
          <cell r="M737">
            <v>0</v>
          </cell>
          <cell r="N737">
            <v>0</v>
          </cell>
          <cell r="O737">
            <v>0</v>
          </cell>
        </row>
        <row r="738">
          <cell r="D738" t="str">
            <v>INFORME N° 1308-TP/DE/UGPPME-CFPP</v>
          </cell>
          <cell r="E738" t="str">
            <v>156096-2017</v>
          </cell>
          <cell r="F738" t="str">
            <v>1308-2017-MTPE/24.1.2.1</v>
          </cell>
          <cell r="G738" t="str">
            <v>08/09/2017</v>
          </cell>
          <cell r="H738">
            <v>0</v>
          </cell>
          <cell r="I738" t="str">
            <v xml:space="preserve">CERTIFICACIÓN DE CREDITO PRESUPUESTARIO REFERIDA PARA VIÁTICOS DE LA OFICINA NACIONAL </v>
          </cell>
          <cell r="J738" t="str">
            <v xml:space="preserve">UNIDAD GERENCIAL DE ADMINISTRACIÓN
</v>
          </cell>
          <cell r="K738" t="str">
            <v>ALTAMIRANO MARTINEZ, JOHN HAIRO</v>
          </cell>
          <cell r="L738">
            <v>0</v>
          </cell>
          <cell r="M738">
            <v>0</v>
          </cell>
          <cell r="N738">
            <v>0</v>
          </cell>
          <cell r="O738">
            <v>0</v>
          </cell>
        </row>
        <row r="739">
          <cell r="D739" t="str">
            <v>INFORME N° 1309-TP/DE/UGPPME-CFPP</v>
          </cell>
          <cell r="E739" t="str">
            <v>151132-2017</v>
          </cell>
          <cell r="F739" t="str">
            <v>1309-2017-MTPE/24.1.2.1</v>
          </cell>
          <cell r="G739" t="str">
            <v>08/09/2017</v>
          </cell>
          <cell r="H739">
            <v>0</v>
          </cell>
          <cell r="I739" t="str">
            <v xml:space="preserve">MODIFICACIÓN DE LOS SALDOS ASIGNADOS AL CCP N° 274-2017 </v>
          </cell>
          <cell r="J739" t="str">
            <v xml:space="preserve">UNIDAD GERENCIAL DE ADMINISTRACIÓN
</v>
          </cell>
          <cell r="K739" t="str">
            <v>ALTAMIRANO MARTINEZ, JOHN HAIRO</v>
          </cell>
          <cell r="L739">
            <v>0</v>
          </cell>
          <cell r="M739">
            <v>0</v>
          </cell>
          <cell r="N739">
            <v>0</v>
          </cell>
          <cell r="O739">
            <v>0</v>
          </cell>
        </row>
        <row r="740">
          <cell r="D740" t="str">
            <v>INFORME N° 1310-TP/DE/UGPPME-CFPP</v>
          </cell>
          <cell r="E740" t="str">
            <v>133288-2017</v>
          </cell>
          <cell r="F740" t="str">
            <v>1310-2017-MTPE/24.1.2.1</v>
          </cell>
          <cell r="G740" t="str">
            <v>08/09/2017</v>
          </cell>
          <cell r="H740">
            <v>0</v>
          </cell>
          <cell r="I740" t="str">
            <v>CERTIFICACIÓN DE CRÉDITO PRESUPUESTARIO REFERIDA A LA COMPRA DE MATERIALES PARA LA COORDINACIÓN FUNCIONAL DE SISTEMAS  DEL PROGRAMA TRABAJA PERÚ.</v>
          </cell>
          <cell r="J740" t="str">
            <v xml:space="preserve">UNIDAD GERENCIAL DE ADMINISTRACIÓN
</v>
          </cell>
          <cell r="K740">
            <v>0</v>
          </cell>
          <cell r="L740">
            <v>0</v>
          </cell>
          <cell r="M740">
            <v>0</v>
          </cell>
          <cell r="N740">
            <v>0</v>
          </cell>
          <cell r="O740">
            <v>0</v>
          </cell>
        </row>
        <row r="741">
          <cell r="D741" t="str">
            <v>INFORME N° 1311-TP/DE/UGPPME-CFPP</v>
          </cell>
          <cell r="E741" t="str">
            <v>155627-2017</v>
          </cell>
          <cell r="F741" t="str">
            <v>1311-2017-MTPE/24.1.2.1</v>
          </cell>
          <cell r="G741" t="str">
            <v>08/09/2017</v>
          </cell>
          <cell r="H741">
            <v>0</v>
          </cell>
          <cell r="I741" t="str">
            <v>CERTIFICACIÓN DE CRÉDITO PRESUPUESTARIO REFERIDA AL SERVICIO DE TERCERO DE DOS PROFESIONALES PARA LA REVISIÓN DE EXPEDIENTES TÉCNICOS DE PROYECTOS ELEGIBLES DEL BANCO DE PROYECTOS DEL PROGRAMA, TRAMITADOS EN LAS DEMANDAS ADICIONALES 2017 Y ACCIÓN DE CONTINGENCIA AC-86 ASISTENCIA TÉCNICA Y REGISTRO EN EL BANCO DE PROYECTOS DEL PROGRAMA TRABAJA PERU UNIDAD ZONAL HUARAZ</v>
          </cell>
          <cell r="J741" t="str">
            <v xml:space="preserve">UNIDAD GERENCIAL DE ADMINISTRACIÓN
</v>
          </cell>
          <cell r="K741" t="str">
            <v>ALTAMIRANO MARTINEZ, JOHN HAIRO</v>
          </cell>
          <cell r="L741">
            <v>0</v>
          </cell>
          <cell r="M741">
            <v>0</v>
          </cell>
          <cell r="N741">
            <v>0</v>
          </cell>
          <cell r="O741">
            <v>0</v>
          </cell>
        </row>
        <row r="742">
          <cell r="D742" t="str">
            <v>INFORME N° 1312-TP/DE/UGPPME-CFPP</v>
          </cell>
          <cell r="E742" t="str">
            <v>090063-2017</v>
          </cell>
          <cell r="F742" t="str">
            <v>1312-2017-MTPE/24.1.2.1</v>
          </cell>
          <cell r="G742" t="str">
            <v>08/09/2017</v>
          </cell>
          <cell r="H742">
            <v>0</v>
          </cell>
          <cell r="I742" t="str">
            <v xml:space="preserve">REFERIDA A LA SOLICITUD DE DISPONIBILIDAD PRESUPUESTAL PARA EFECTUAR EL PAGO EN CALIDAD DE INDEMNIZACION A FAVOR DEL SR LEON RODRIGUEZ MARCAS Y SU CONYUGE SABINA CONTRERAS EGOAVIL DE RODRIGUEZ </v>
          </cell>
          <cell r="J742" t="str">
            <v xml:space="preserve">UNIDAD GERENCIAL DE ADMINISTRACIÓN
</v>
          </cell>
          <cell r="K742" t="str">
            <v>ALTAMIRANO MARTINEZ, JOHN HAIRO</v>
          </cell>
          <cell r="L742">
            <v>0</v>
          </cell>
          <cell r="M742">
            <v>0</v>
          </cell>
          <cell r="N742">
            <v>0</v>
          </cell>
          <cell r="O742">
            <v>0</v>
          </cell>
        </row>
        <row r="743">
          <cell r="D743" t="str">
            <v>INFORME N° 1313-TP/DE/UGPPME-CFPP</v>
          </cell>
          <cell r="E743" t="str">
            <v>155188-2017</v>
          </cell>
          <cell r="F743" t="str">
            <v>1313-2017-MTPE/24.1.2.1</v>
          </cell>
          <cell r="G743" t="str">
            <v>08/09/2017</v>
          </cell>
          <cell r="H743">
            <v>0</v>
          </cell>
          <cell r="I743" t="str">
            <v>CERTIFICACIÓN  DE CRÉDITO PRESUPUESTARIO REFERIDA AL SERVICIO DE TERCERO DE UN PROFESIONAL PARA LA ASISTENCIA TÉCNICA Y REGISTRO EN EL BANCO DE PROYECTOS DEL PROGRAMA TRABAJA PERU PARA LA UNIDAD ZONAL TUMBES</v>
          </cell>
          <cell r="J743" t="str">
            <v xml:space="preserve">UNIDAD GERENCIAL DE ADMINISTRACIÓN
</v>
          </cell>
          <cell r="K743" t="str">
            <v>ALTAMIRANO MARTINEZ, JOHN HAIRO</v>
          </cell>
          <cell r="L743">
            <v>0</v>
          </cell>
          <cell r="M743">
            <v>0</v>
          </cell>
          <cell r="N743">
            <v>0</v>
          </cell>
          <cell r="O743">
            <v>0</v>
          </cell>
        </row>
        <row r="744">
          <cell r="D744" t="str">
            <v>INFORME N° 1314-TP/DE/UGPPME-CFPP</v>
          </cell>
          <cell r="E744" t="str">
            <v>135644-2017</v>
          </cell>
          <cell r="F744" t="str">
            <v>1314-2017-MTPE/24.1.2.1</v>
          </cell>
          <cell r="G744" t="str">
            <v>08/09/2017</v>
          </cell>
          <cell r="H744">
            <v>0</v>
          </cell>
          <cell r="I744" t="str">
            <v>REBAJA DE CERTIFICACIONES DE CRÉDITO  N° 0158-2017</v>
          </cell>
          <cell r="J744" t="str">
            <v xml:space="preserve">UNIDAD GERENCIAL DE ADMINISTRACIÓN
</v>
          </cell>
          <cell r="K744" t="str">
            <v>ALTAMIRANO MARTINEZ, JOHN HAIRO</v>
          </cell>
          <cell r="L744">
            <v>0</v>
          </cell>
          <cell r="M744">
            <v>0</v>
          </cell>
          <cell r="N744">
            <v>0</v>
          </cell>
          <cell r="O744">
            <v>0</v>
          </cell>
        </row>
        <row r="745">
          <cell r="D745" t="str">
            <v>INFORME N° 1315-TP/DE/UGPPME-CFPP</v>
          </cell>
          <cell r="E745" t="str">
            <v>155680-2017</v>
          </cell>
          <cell r="F745" t="str">
            <v>1315-2017-MTPE/24.1.2.1</v>
          </cell>
          <cell r="G745" t="str">
            <v>08/09/2017</v>
          </cell>
          <cell r="H745">
            <v>0</v>
          </cell>
          <cell r="I745" t="str">
            <v>CERTIFICACIÓN  DE CRÉDITO PRESUPUESTARIO REFERIDA A LA CONTRATACIÓN DE PROFESIONALES PARA REALIZAR ASISTENCIA TECNICA Y REGISTRO EN EL BANCO DE PROYECTOS DEL PROGRAMA TRABAJA PERU</v>
          </cell>
          <cell r="J745" t="str">
            <v xml:space="preserve">UNIDAD GERENCIAL DE ADMINISTRACIÓN
</v>
          </cell>
          <cell r="K745" t="str">
            <v>ALTAMIRANO MARTINEZ, JOHN HAIRO</v>
          </cell>
          <cell r="L745">
            <v>0</v>
          </cell>
          <cell r="M745">
            <v>0</v>
          </cell>
          <cell r="N745">
            <v>0</v>
          </cell>
          <cell r="O745">
            <v>0</v>
          </cell>
        </row>
        <row r="746">
          <cell r="D746" t="str">
            <v>INFORME N° 1316-TP/DE/UGPPME-CFPP</v>
          </cell>
          <cell r="E746" t="str">
            <v>155190-2017</v>
          </cell>
          <cell r="F746" t="str">
            <v>1316-2017-MTPE/24.1.2.1</v>
          </cell>
          <cell r="G746" t="str">
            <v>08/09/2017</v>
          </cell>
          <cell r="H746">
            <v>0</v>
          </cell>
          <cell r="I746" t="str">
            <v>CERTIFICACIÓN  DE CRÉDITO PRESUPUESTARIO REFERIDA AL SERVICIO DE TERCERO PARA REALIZAR EL SERVICIO DE MANTENIMIENTO Y LIMPIEZA DE LOCAL UNIDAD ZONAL ANCASH</v>
          </cell>
          <cell r="J746" t="str">
            <v xml:space="preserve">UNIDAD GERENCIAL DE ADMINISTRACIÓN
</v>
          </cell>
          <cell r="K746" t="str">
            <v>ALTAMIRANO MARTINEZ, JOHN HAIRO</v>
          </cell>
          <cell r="L746">
            <v>0</v>
          </cell>
          <cell r="M746">
            <v>0</v>
          </cell>
          <cell r="N746">
            <v>0</v>
          </cell>
          <cell r="O746">
            <v>0</v>
          </cell>
        </row>
        <row r="747">
          <cell r="D747" t="str">
            <v>INFORME N° 1317-TP/DE/UGPPME-CFPP</v>
          </cell>
          <cell r="E747" t="str">
            <v>156406-2017</v>
          </cell>
          <cell r="F747" t="str">
            <v>1317-2017-MTPE/24.1.2.1</v>
          </cell>
          <cell r="G747" t="str">
            <v>08/09/2017</v>
          </cell>
          <cell r="H747">
            <v>0</v>
          </cell>
          <cell r="I747" t="str">
            <v>CERTIFICACION DE CRÉDITO PRESUPUESTARIO REFERIDA AL SERVICIO DE TERCERO DE UN (01 PROFESIONAL COMO TÉCNICO VERIFICADOR DE OBRA AC-87 DEL PROGRAMA TRABAJA PERU - UNIDAD ZONAL HUARAZ</v>
          </cell>
          <cell r="J747" t="str">
            <v xml:space="preserve">UNIDAD GERENCIAL DE ADMINISTRACIÓN
</v>
          </cell>
          <cell r="K747" t="str">
            <v>ALTAMIRANO MARTINEZ, JOHN HAIRO</v>
          </cell>
          <cell r="L747">
            <v>0</v>
          </cell>
          <cell r="M747">
            <v>0</v>
          </cell>
          <cell r="N747">
            <v>0</v>
          </cell>
          <cell r="O747">
            <v>0</v>
          </cell>
        </row>
        <row r="748">
          <cell r="D748" t="str">
            <v>INFORME N° 1318-TP/DE/UGPPME-CFPP</v>
          </cell>
          <cell r="E748" t="str">
            <v>149361-2017</v>
          </cell>
          <cell r="F748" t="str">
            <v>1318-2017-MTPE/24.1.2.1</v>
          </cell>
          <cell r="G748" t="str">
            <v>08/09/2017</v>
          </cell>
          <cell r="H748">
            <v>0</v>
          </cell>
          <cell r="I748" t="str">
            <v>CERTIFICACIÓN DE CRÉDITO PRESUPUESTARIO REFERIDA A LA ADQUISICIÓN DE INDUMENTARIA PARA LA UNIDAD GERENCIAL DE PROMOCIÓN  DEL PROGRAMA TRABAJA PERÚ.</v>
          </cell>
          <cell r="J748" t="str">
            <v xml:space="preserve">UNIDAD GERENCIAL DE ADMINISTRACIÓN
</v>
          </cell>
          <cell r="K748">
            <v>0</v>
          </cell>
          <cell r="L748">
            <v>0</v>
          </cell>
          <cell r="M748">
            <v>0</v>
          </cell>
          <cell r="N748">
            <v>0</v>
          </cell>
          <cell r="O748">
            <v>0</v>
          </cell>
        </row>
        <row r="749">
          <cell r="D749" t="str">
            <v>INFORME N° 1319-TP/DE/UGPPME-CFPP</v>
          </cell>
          <cell r="E749" t="str">
            <v>156546-2017</v>
          </cell>
          <cell r="F749" t="str">
            <v>1319-2017-MTPE/24.1.2.1</v>
          </cell>
          <cell r="G749" t="str">
            <v>08/09/2017</v>
          </cell>
          <cell r="H749">
            <v>0</v>
          </cell>
          <cell r="I749" t="str">
            <v xml:space="preserve">CERTIFICACIÓN DE CRÉDITO PRESUPUESTARIO REFERIDA PARA VIÁTICOS DE LA OFICINA NACIONAL </v>
          </cell>
          <cell r="J749" t="str">
            <v xml:space="preserve">UNIDAD GERENCIAL DE ADMINISTRACIÓN
</v>
          </cell>
          <cell r="K749" t="str">
            <v>ALTAMIRANO MARTINEZ, JOHN HAIRO</v>
          </cell>
          <cell r="L749">
            <v>0</v>
          </cell>
          <cell r="M749">
            <v>0</v>
          </cell>
          <cell r="N749">
            <v>0</v>
          </cell>
          <cell r="O749">
            <v>0</v>
          </cell>
        </row>
        <row r="750">
          <cell r="D750" t="str">
            <v>INFORME N° 1320-TP/DE/UGPPME-CFPP</v>
          </cell>
          <cell r="E750" t="str">
            <v>122417-2017</v>
          </cell>
          <cell r="F750" t="str">
            <v>1320-2017-MTPE/24.1.2.1</v>
          </cell>
          <cell r="G750" t="str">
            <v>08/09/2017</v>
          </cell>
          <cell r="H750">
            <v>0</v>
          </cell>
          <cell r="I750" t="str">
            <v>AMPLIACIÓN DEL CERTIFICADO DE CRÉDITO PRESUPUESTARIO N° 027-2017 PARA FONDOS DE CAJA CHICA DE LA UNIDAD ZONAL SAN MARTIN DEL PROGRAMA TRABAJA PERÚ.</v>
          </cell>
          <cell r="J750" t="str">
            <v xml:space="preserve">UNIDAD GERENCIAL DE ADMINISTRACIÓN
</v>
          </cell>
          <cell r="K750">
            <v>0</v>
          </cell>
          <cell r="L750">
            <v>0</v>
          </cell>
          <cell r="M750">
            <v>0</v>
          </cell>
          <cell r="N750">
            <v>0</v>
          </cell>
          <cell r="O750">
            <v>0</v>
          </cell>
        </row>
        <row r="751">
          <cell r="D751" t="str">
            <v>INFORME N° 1321-TP/DE/UGPPME-CFPP</v>
          </cell>
          <cell r="E751" t="str">
            <v>158650-2017</v>
          </cell>
          <cell r="F751" t="str">
            <v>1321-2017-MTPE/24.1.2.1</v>
          </cell>
          <cell r="G751" t="str">
            <v>08/09/2017</v>
          </cell>
          <cell r="H751">
            <v>0</v>
          </cell>
          <cell r="I751" t="str">
            <v>INVITACIÓN COMO PONENTE PARA DESARROLLO DE TALLER DE ADMINISTRACIÓN Y GESTIÓN DEL RIESGO EN CUMPLIMIENTO AL PLAN DE CIERRE DE BRECHA EN EL MARCO DE LA IMPLEMENTACION DE CONTROL DEL SISTEMA DE CONTROL INTERNO</v>
          </cell>
          <cell r="J751" t="str">
            <v xml:space="preserve">PROGRAMA PARA LA GENERACION DE EMPLEO SOCIAL INCLUSIVO "TRABAJA PERU"
</v>
          </cell>
          <cell r="K751" t="str">
            <v>ALTAMIRANO MARTINEZ, JOHN HAIRO</v>
          </cell>
          <cell r="L751">
            <v>0</v>
          </cell>
          <cell r="M751">
            <v>0</v>
          </cell>
          <cell r="N751">
            <v>0</v>
          </cell>
          <cell r="O751">
            <v>0</v>
          </cell>
        </row>
        <row r="752">
          <cell r="D752" t="str">
            <v>INFORME N° 1322-TP/DE/UGPPME-CFPP</v>
          </cell>
          <cell r="E752" t="str">
            <v>154310-2017</v>
          </cell>
          <cell r="F752" t="str">
            <v>1322-2017-MTPE/24.1.2.1</v>
          </cell>
          <cell r="G752" t="str">
            <v>08/09/2017</v>
          </cell>
          <cell r="H752">
            <v>0</v>
          </cell>
          <cell r="I752" t="str">
            <v xml:space="preserve">CERTIFICACIÓN DE CREDITO PRESUPUESTARIO REFERIDA  PARA VIÁTICOS DE LA OFICINA NACIONAL </v>
          </cell>
          <cell r="J752" t="str">
            <v xml:space="preserve">UNIDAD GERENCIAL DE ADMINISTRACIÓN
</v>
          </cell>
          <cell r="K752" t="str">
            <v>ALTAMIRANO MARTINEZ, JOHN HAIRO</v>
          </cell>
          <cell r="L752">
            <v>0</v>
          </cell>
          <cell r="M752">
            <v>0</v>
          </cell>
          <cell r="N752">
            <v>0</v>
          </cell>
          <cell r="O752">
            <v>0</v>
          </cell>
        </row>
        <row r="753">
          <cell r="D753" t="str">
            <v>INFORME N° 1323-TP/DE/UGPPME-CFPP</v>
          </cell>
          <cell r="E753" t="str">
            <v>155653-2017</v>
          </cell>
          <cell r="F753" t="str">
            <v>1323-2017-MTPE/24.1.2.1</v>
          </cell>
          <cell r="G753" t="str">
            <v>08/09/2017</v>
          </cell>
          <cell r="H753">
            <v>0</v>
          </cell>
          <cell r="I753" t="str">
            <v xml:space="preserve">CERTIFICACIÓN DE CRÉDITO PRESUPUESTARIO REFERIDA A LA ADQUISICIÓN DE ELEMENTOS Y PIEZAS DE INSTALACIONES ELÉCTRICAS Y ELECTRÓNICAS PARA LA IMPLANTACIÓN DEL NUEVO AMBIENTE PARA LAS UNIDAD GERENCIAL DE PROMOCIÓN </v>
          </cell>
          <cell r="J753" t="str">
            <v xml:space="preserve">UNIDAD GERENCIAL DE ADMINISTRACIÓN
</v>
          </cell>
          <cell r="K753" t="str">
            <v>ALTAMIRANO MARTINEZ, JOHN HAIRO</v>
          </cell>
          <cell r="L753">
            <v>0</v>
          </cell>
          <cell r="M753">
            <v>0</v>
          </cell>
          <cell r="N753">
            <v>0</v>
          </cell>
          <cell r="O753">
            <v>0</v>
          </cell>
        </row>
        <row r="754">
          <cell r="D754" t="str">
            <v>INFORME N° 1324-TP/DE/UGPPME-CFPP</v>
          </cell>
          <cell r="E754" t="str">
            <v>156546-2017</v>
          </cell>
          <cell r="F754" t="str">
            <v>1324-2017-MTPE/24.1.2.1</v>
          </cell>
          <cell r="G754" t="str">
            <v>08/09/2017</v>
          </cell>
          <cell r="H754">
            <v>0</v>
          </cell>
          <cell r="I754" t="str">
            <v xml:space="preserve">CERTIFICACIÓN DE CRÉDITO PRESUPUESTARIO REFERIDA A LA COMPRA DE PASAJES AEREOS A LA CIUDAD DE CHICLAYO-LAMBAYEQUE SOLICITADO POR EL PROGRAMA PERU RESPONSABLE </v>
          </cell>
          <cell r="J754" t="str">
            <v xml:space="preserve">UNIDAD GERENCIAL DE ADMINISTRACIÓN
</v>
          </cell>
          <cell r="K754" t="str">
            <v>ALTAMIRANO MARTINEZ, JOHN HAIRO</v>
          </cell>
          <cell r="L754">
            <v>0</v>
          </cell>
          <cell r="M754">
            <v>0</v>
          </cell>
          <cell r="N754">
            <v>0</v>
          </cell>
          <cell r="O754">
            <v>0</v>
          </cell>
        </row>
        <row r="755">
          <cell r="D755" t="str">
            <v>INFORME N° 1325-TP/DE/UGPPME-CFPP</v>
          </cell>
          <cell r="E755" t="str">
            <v>086747-2017</v>
          </cell>
          <cell r="F755" t="str">
            <v>1325-2017-MTPE/24.1.2.1</v>
          </cell>
          <cell r="G755" t="str">
            <v>08/09/2017</v>
          </cell>
          <cell r="H755">
            <v>0</v>
          </cell>
          <cell r="I755" t="str">
            <v xml:space="preserve">APROBACIÓN DE INSTRUCTIVO DE SELECCIÓN Y MOVIMIENTO DE PARTICIPANTES </v>
          </cell>
          <cell r="J755" t="str">
            <v xml:space="preserve">UNIDAD GERENCIAL DE ASESORÍA LEGAL
</v>
          </cell>
          <cell r="K755" t="str">
            <v>ALTAMIRANO MARTINEZ, JOHN HAIRO</v>
          </cell>
          <cell r="L755">
            <v>0</v>
          </cell>
          <cell r="M755">
            <v>0</v>
          </cell>
          <cell r="N755">
            <v>0</v>
          </cell>
          <cell r="O755">
            <v>0</v>
          </cell>
        </row>
        <row r="756">
          <cell r="D756" t="str">
            <v>INFORME N° 1326-TP/DE/UGPPME-CFPP</v>
          </cell>
          <cell r="E756" t="str">
            <v>156872-2017</v>
          </cell>
          <cell r="F756" t="str">
            <v>1326-2017-MTPE/24.1.2.1</v>
          </cell>
          <cell r="G756" t="str">
            <v>11/09/2017</v>
          </cell>
          <cell r="H756">
            <v>0</v>
          </cell>
          <cell r="I756" t="str">
            <v>CERTIFICACIÓN  DE CRÉDITO PRESUPUESTARIO REFERIDA AL SERVICIO DE TERCERO DE UN PROFESIONAL REVISOR DE LOS EXPEDIENTES DE LIQUIDACIÓN Y ELABORADOR DE LOS INFORMES DE LIQUIDACIÓN TÉCNICO FINANCIERO UNIDAD ZONAL HUARAZ</v>
          </cell>
          <cell r="J756" t="str">
            <v xml:space="preserve">UNIDAD GERENCIAL DE ADMINISTRACIÓN
</v>
          </cell>
          <cell r="K756" t="str">
            <v>ALTAMIRANO MARTINEZ, JOHN HAIRO</v>
          </cell>
          <cell r="L756">
            <v>0</v>
          </cell>
          <cell r="M756">
            <v>0</v>
          </cell>
          <cell r="N756">
            <v>0</v>
          </cell>
          <cell r="O756">
            <v>0</v>
          </cell>
        </row>
        <row r="757">
          <cell r="D757" t="str">
            <v>INFORME N° 1327-TP/DE/UGPPME-CFPP</v>
          </cell>
          <cell r="E757" t="str">
            <v>128689-2017</v>
          </cell>
          <cell r="F757" t="str">
            <v>1327-2017-MTPE/24.1.2.1</v>
          </cell>
          <cell r="G757" t="str">
            <v>11/09/2017</v>
          </cell>
          <cell r="H757">
            <v>0</v>
          </cell>
          <cell r="I757" t="str">
            <v xml:space="preserve">CERTIFICACIÓN DE CRÉDITO PRESUPUESTARIO REFERIDA A LA SUSCRIPCIÓN ANUAL DE 02 LICENCIAS SPIJ PARA EL PROGRAMA PERU RESPONSABLE </v>
          </cell>
          <cell r="J757" t="str">
            <v xml:space="preserve">UNIDAD GERENCIAL DE ADMINISTRACIÓN
</v>
          </cell>
          <cell r="K757" t="str">
            <v>ALTAMIRANO MARTINEZ, JOHN HAIRO</v>
          </cell>
          <cell r="L757">
            <v>0</v>
          </cell>
          <cell r="M757">
            <v>0</v>
          </cell>
          <cell r="N757">
            <v>0</v>
          </cell>
          <cell r="O757">
            <v>0</v>
          </cell>
        </row>
        <row r="758">
          <cell r="D758" t="str">
            <v>INFORME N° 1328-TP/DE/UGPPME-CFPP</v>
          </cell>
          <cell r="E758" t="str">
            <v>155703-2017</v>
          </cell>
          <cell r="F758" t="str">
            <v>1328-2017-MTPE/24.1.2.1</v>
          </cell>
          <cell r="G758" t="str">
            <v>11/09/2017</v>
          </cell>
          <cell r="H758">
            <v>0</v>
          </cell>
          <cell r="I758" t="str">
            <v>CERTIFICACION DE CREDITO PRESUPUESTARIO REFERIDA A LA CONTRATACION DE PROFSIONALES PARA REALIZAR REVISION DE EXPEDIENTES TECNICOS DE PROYECTOS ELEGIBLES TRAMITADOS PARA DEMANDA ADICIONAL Y DE ACCION DE CONTINGENCIA AC-86 ASISTENCIA TECNICA Y REGISTRO EN EL BANCO DE PROYECTOS DEL PROGRAMA TRABAJA PERU</v>
          </cell>
          <cell r="J758" t="str">
            <v xml:space="preserve">UNIDAD GERENCIAL DE ADMINISTRACIÓN
</v>
          </cell>
          <cell r="K758" t="str">
            <v>ALTAMIRANO MARTINEZ, JOHN HAIRO</v>
          </cell>
          <cell r="L758">
            <v>0</v>
          </cell>
          <cell r="M758">
            <v>0</v>
          </cell>
          <cell r="N758">
            <v>0</v>
          </cell>
          <cell r="O758">
            <v>0</v>
          </cell>
        </row>
        <row r="759">
          <cell r="D759" t="str">
            <v>INFORME N° 1329-TP/DE/UGPPME-CFPP</v>
          </cell>
          <cell r="E759" t="str">
            <v>158441-2017</v>
          </cell>
          <cell r="F759" t="str">
            <v>1329-2017-MTPE/24.1.2.1</v>
          </cell>
          <cell r="G759" t="str">
            <v>11/09/2017</v>
          </cell>
          <cell r="H759">
            <v>0</v>
          </cell>
          <cell r="I759" t="str">
            <v>CERTIFICACIÓN  DE CREDITO PRESUPUESTARIO REFERIDA A LA CONTRATACION DE PROFESIONALES POR SERVICIOS DE TERCEROS REQUERIDOS POR LA UNIDAD GERENCIAL DE PROMOCION PARA LAS UNIDADES ZONALES DEL PROGRAMA TRABAJA PERU</v>
          </cell>
          <cell r="J759" t="str">
            <v xml:space="preserve">UNIDAD GERENCIAL DE ADMINISTRACIÓN
</v>
          </cell>
          <cell r="K759" t="str">
            <v>ALTAMIRANO MARTINEZ, JOHN HAIRO</v>
          </cell>
          <cell r="L759">
            <v>0</v>
          </cell>
          <cell r="M759">
            <v>0</v>
          </cell>
          <cell r="N759">
            <v>0</v>
          </cell>
          <cell r="O759">
            <v>0</v>
          </cell>
        </row>
        <row r="760">
          <cell r="D760" t="str">
            <v>INFORME N° 1330-TP/DE/UGPPME-CFPP</v>
          </cell>
          <cell r="E760" t="str">
            <v>135561-2017</v>
          </cell>
          <cell r="F760" t="str">
            <v>1330-2017-MTPE/24.1.2.1</v>
          </cell>
          <cell r="G760" t="str">
            <v>11/09/2017</v>
          </cell>
          <cell r="H760">
            <v>0</v>
          </cell>
          <cell r="I760" t="str">
            <v xml:space="preserve">CERTIFICACION DE CREDITO PRESUPUESTARIO REFERIDA AL SERVICIO DE TERCERO PARA REALIZAR EL SERVICIO DE MANTENIMIENTO Y LIMPIEZA DE LA UNIDAD ZONAL PIURA </v>
          </cell>
          <cell r="J760" t="str">
            <v xml:space="preserve">UNIDAD GERENCIAL DE ADMINISTRACIÓN
</v>
          </cell>
          <cell r="K760" t="str">
            <v>ALTAMIRANO MARTINEZ, JOHN HAIRO</v>
          </cell>
          <cell r="L760">
            <v>0</v>
          </cell>
          <cell r="M760">
            <v>0</v>
          </cell>
          <cell r="N760">
            <v>0</v>
          </cell>
          <cell r="O760">
            <v>0</v>
          </cell>
        </row>
        <row r="761">
          <cell r="D761" t="str">
            <v>INFORME N° 1331-TP/DE/UGPPME-CFPP</v>
          </cell>
          <cell r="E761" t="str">
            <v>146869-2017</v>
          </cell>
          <cell r="F761" t="str">
            <v>1331-2017-MTPE/24.1.2.1</v>
          </cell>
          <cell r="G761" t="str">
            <v>11/09/2017</v>
          </cell>
          <cell r="H761">
            <v>0</v>
          </cell>
          <cell r="I761" t="str">
            <v>CERTIFICACIÓN DE CRÉDITO PRESUPUESTARIO REFERIDA A LA CONTRATACIÓN DEL SERVICIO DE ALQUILER DE 05 COMPUTADORAS PERSONALES (LAPTOPS)</v>
          </cell>
          <cell r="J761" t="str">
            <v xml:space="preserve">UNIDAD GERENCIAL DE ADMINISTRACIÓN
</v>
          </cell>
          <cell r="K761" t="str">
            <v>ALTAMIRANO MARTINEZ, JOHN HAIRO</v>
          </cell>
          <cell r="L761">
            <v>0</v>
          </cell>
          <cell r="M761">
            <v>0</v>
          </cell>
          <cell r="N761">
            <v>0</v>
          </cell>
          <cell r="O761">
            <v>0</v>
          </cell>
        </row>
        <row r="762">
          <cell r="D762" t="str">
            <v>INFORME N° 1332-TP/DE/UGPPME-CFPP</v>
          </cell>
          <cell r="E762" t="str">
            <v>156891-2017</v>
          </cell>
          <cell r="F762" t="str">
            <v>1332-2017-MTPE/24.1.2.1</v>
          </cell>
          <cell r="G762" t="str">
            <v>11/09/2017</v>
          </cell>
          <cell r="H762">
            <v>0</v>
          </cell>
          <cell r="I762" t="str">
            <v>CERTIFICACIÓN  DE CRÉDITO PRESUPUESTARIO REFERIDA AL SERVICIO DE TERCERO DE UN PROFESIONAL COMO REVISOR DE LOS EXPEDIENTES DE LIQUIDACIÓN Y ELABORACIÓN DE LOS INFORMES DE LIQUIDACIÓN TÉCNICO FINANCIERO PARA LA UNIDAD ZONAL LAMBAYEQUE</v>
          </cell>
          <cell r="J762" t="str">
            <v xml:space="preserve">UNIDAD GERENCIAL DE ADMINISTRACIÓN
</v>
          </cell>
          <cell r="K762" t="str">
            <v>ALTAMIRANO MARTINEZ, JOHN HAIRO</v>
          </cell>
          <cell r="L762">
            <v>0</v>
          </cell>
          <cell r="M762">
            <v>0</v>
          </cell>
          <cell r="N762">
            <v>0</v>
          </cell>
          <cell r="O762">
            <v>0</v>
          </cell>
        </row>
        <row r="763">
          <cell r="D763" t="str">
            <v>INFORME N° 1333-TP/DE/UGPPME-CFPP</v>
          </cell>
          <cell r="E763" t="str">
            <v>156460-2017</v>
          </cell>
          <cell r="F763" t="str">
            <v>1333-2017-MTPE/24.1.2.1</v>
          </cell>
          <cell r="G763" t="str">
            <v>11/09/2017</v>
          </cell>
          <cell r="H763">
            <v>0</v>
          </cell>
          <cell r="I763" t="str">
            <v>CERTIFICACION  DE CRÉDITO PRESUPUESTARIO REFERIDA AL SERVICIO DE TERCERO DE UN (01) PROFESIONAL PARA LA REVISIÓN DE EXPEDIENTES TÉCNICOS DE PROYECTOS ELEGIBLES DEL BANCO DE PROYECTOS DEL PROGRAMA, TRAMITADOS EN LAS DEMANDAS ADICIONALES 2017 Y ACCIÓN DE CONTINGENCIA AC-86 ASISTENCIA TÉCNICA Y REGISTRO EN EL BANCO DE PROYECTOS DEL PROGRAMA TRABAJA PERU - UZ ANCASH</v>
          </cell>
          <cell r="J763" t="str">
            <v xml:space="preserve">UNIDAD GERENCIAL DE ADMINISTRACIÓN
</v>
          </cell>
          <cell r="K763" t="str">
            <v>ALTAMIRANO MARTINEZ, JOHN HAIRO</v>
          </cell>
          <cell r="L763">
            <v>0</v>
          </cell>
          <cell r="M763">
            <v>0</v>
          </cell>
          <cell r="N763">
            <v>0</v>
          </cell>
          <cell r="O763">
            <v>0</v>
          </cell>
        </row>
        <row r="764">
          <cell r="D764" t="str">
            <v>INFORME N° 1334-TP/DE/UGPPME-CFPP</v>
          </cell>
          <cell r="E764" t="str">
            <v>155187-2017</v>
          </cell>
          <cell r="F764" t="str">
            <v>1334-2017-MTPE/24.1.2.1</v>
          </cell>
          <cell r="G764" t="str">
            <v>11/09/2017</v>
          </cell>
          <cell r="H764">
            <v>0</v>
          </cell>
          <cell r="I764" t="str">
            <v xml:space="preserve">CERTIFICACIÓN DE  CRÉDITO PRESUPUESTARIO REFERIDA AL SERVICIO DE TERCERO DE UN PROFESIONAL PARA LA ASISTENCIA TÉCNICA Y REGISTRO EN EL BANCO DE PROYECTOS DEL PROGRAMA TRABAJA PERU PARA LA UNIDAD ZONAL LAMBAYEQUE
</v>
          </cell>
          <cell r="J764" t="str">
            <v xml:space="preserve">UNIDAD GERENCIAL DE ADMINISTRACIÓN
</v>
          </cell>
          <cell r="K764" t="str">
            <v>ALTAMIRANO MARTINEZ, JOHN HAIRO</v>
          </cell>
          <cell r="L764">
            <v>0</v>
          </cell>
          <cell r="M764">
            <v>0</v>
          </cell>
          <cell r="N764">
            <v>0</v>
          </cell>
          <cell r="O764">
            <v>0</v>
          </cell>
        </row>
        <row r="765">
          <cell r="D765" t="str">
            <v>INFORME N° 1335-TP/DE/UGPPME-CFPP</v>
          </cell>
          <cell r="E765" t="str">
            <v>155570-2017</v>
          </cell>
          <cell r="F765" t="str">
            <v>1335-2017-MTPE/24.1.2.1</v>
          </cell>
          <cell r="G765" t="str">
            <v>11/09/2017</v>
          </cell>
          <cell r="H765">
            <v>0</v>
          </cell>
          <cell r="I765" t="str">
            <v xml:space="preserve">CERTIFICACION  DE CREDITO PRESUPUESTARIO REFERIDA AL SERVICIO DE TERCERO DE UN PROFESIONAL PARA LA ASISTENCIA TECNICA Y REGISTRO EN EL BANCO DE PROYECTOS DEL PROGRAMA TRABAJA PERU PARA LA UNIDAD ZONAL PIURA
</v>
          </cell>
          <cell r="J765" t="str">
            <v xml:space="preserve">UNIDAD GERENCIAL DE ADMINISTRACIÓN
</v>
          </cell>
          <cell r="K765" t="str">
            <v>ALTAMIRANO MARTINEZ, JOHN HAIRO</v>
          </cell>
          <cell r="L765">
            <v>0</v>
          </cell>
          <cell r="M765">
            <v>0</v>
          </cell>
          <cell r="N765">
            <v>0</v>
          </cell>
          <cell r="O765">
            <v>0</v>
          </cell>
        </row>
        <row r="766">
          <cell r="D766" t="str">
            <v>INFORME N° 1336-TP/DE/UGPPME-CFPP</v>
          </cell>
          <cell r="E766" t="str">
            <v>128276-2017</v>
          </cell>
          <cell r="F766" t="str">
            <v>1336-2017-MTPE/24.1.2.1</v>
          </cell>
          <cell r="G766" t="str">
            <v>11/09/2017</v>
          </cell>
          <cell r="H766">
            <v>0</v>
          </cell>
          <cell r="I766" t="str">
            <v xml:space="preserve">CERTIFICACIÓN DE CRÉDITO PRESUPUESTARIO REFERIDA A LA CONTRATACION DE SERVICIO POR TERCEROS PARA LA UNIDAD GERENCIAL DE PROMOCION DEL PROGRAMA TRABAJA PERU </v>
          </cell>
          <cell r="J766" t="str">
            <v xml:space="preserve">UNIDAD GERENCIAL DE ADMINISTRACIÓN
</v>
          </cell>
          <cell r="K766" t="str">
            <v>ALTAMIRANO MARTINEZ, JOHN HAIRO</v>
          </cell>
          <cell r="L766">
            <v>0</v>
          </cell>
          <cell r="M766">
            <v>0</v>
          </cell>
          <cell r="N766">
            <v>0</v>
          </cell>
          <cell r="O766">
            <v>0</v>
          </cell>
        </row>
        <row r="767">
          <cell r="D767" t="str">
            <v>INFORME N° 1337-TP/DE/UGPPME-CFPP</v>
          </cell>
          <cell r="E767" t="str">
            <v>156476-2017</v>
          </cell>
          <cell r="F767" t="str">
            <v>1337-2017-MTPE/24.1.2.1</v>
          </cell>
          <cell r="G767" t="str">
            <v>11/09/2017</v>
          </cell>
          <cell r="H767">
            <v>0</v>
          </cell>
          <cell r="I767" t="str">
            <v>SOLICITUD DE INFORMACIÓN SOBRE EJECUCIÓN DEL MONTO TRANSFERIDO A FAVOR DEL PROGRAMA TRABAJA PERU CONFORME A LO APROBADO MEDIANTE DECRETO SUPREMO N° 235-2017-EF, Y A LO RESUELTO A TRAVÉS DE LA RESOLUCIÓN MINISTERIAL N| 145-2017-TR</v>
          </cell>
          <cell r="J767" t="str">
            <v xml:space="preserve">UNIDAD GERENCIAL DE PROYECTOS
</v>
          </cell>
          <cell r="K767" t="str">
            <v>ALTAMIRANO MARTINEZ, JOHN HAIRO</v>
          </cell>
          <cell r="L767">
            <v>0</v>
          </cell>
          <cell r="M767">
            <v>0</v>
          </cell>
          <cell r="N767">
            <v>0</v>
          </cell>
          <cell r="O767">
            <v>0</v>
          </cell>
        </row>
        <row r="768">
          <cell r="D768" t="str">
            <v>INFORME N° 1338-TP/DE/UGPPME-CFPP</v>
          </cell>
          <cell r="E768" t="str">
            <v>147613-2017</v>
          </cell>
          <cell r="F768" t="str">
            <v>1338-2017-MTPE/24.1.2.1</v>
          </cell>
          <cell r="G768" t="str">
            <v>11/09/2017</v>
          </cell>
          <cell r="H768">
            <v>0</v>
          </cell>
          <cell r="I768" t="str">
            <v>CERTIFICACIÓN DE CRÉDITO PRESUPUESTARIO REFERIDA A LA CONTRATACIÓN DE UN SERVICIO POR TERCERO PARA LA DIRECCIÓN EJECUTIVA</v>
          </cell>
          <cell r="J768" t="str">
            <v xml:space="preserve">UNIDAD GERENCIAL DE ADMINISTRACIÓN
</v>
          </cell>
          <cell r="K768" t="str">
            <v>ALTAMIRANO MARTINEZ, JOHN HAIRO</v>
          </cell>
          <cell r="L768">
            <v>0</v>
          </cell>
          <cell r="M768">
            <v>0</v>
          </cell>
          <cell r="N768">
            <v>0</v>
          </cell>
          <cell r="O768">
            <v>0</v>
          </cell>
        </row>
        <row r="769">
          <cell r="D769" t="str">
            <v>INFORME N° 1339-TP/DE/UGPPME-CFPP</v>
          </cell>
          <cell r="E769" t="str">
            <v>158789-2017</v>
          </cell>
          <cell r="F769" t="str">
            <v>1339-2017-MTPE/24.1.2.1</v>
          </cell>
          <cell r="G769" t="str">
            <v>12/09/2017</v>
          </cell>
          <cell r="H769">
            <v>0</v>
          </cell>
          <cell r="I769" t="str">
            <v>CERTIFICACIÓN DE CRÉDITO PRESUPUESTARIO REFERIDA AL SERVICIO DE TERCERO COMO REVISOR DE LOS EXPEDIENTES DE LIQUIDACIONES Y ELABORACIÓN DE INFORMES DE LIQUIDACIÓN TÉCNICO FINANCIERO PARA LA UNIDAD ZONAL HUANUCO</v>
          </cell>
          <cell r="J769" t="str">
            <v xml:space="preserve">UNIDAD GERENCIAL DE ADMINISTRACIÓN
</v>
          </cell>
          <cell r="K769" t="str">
            <v>ALTAMIRANO MARTINEZ, JOHN HAIRO</v>
          </cell>
          <cell r="L769">
            <v>0</v>
          </cell>
          <cell r="M769">
            <v>0</v>
          </cell>
          <cell r="N769">
            <v>0</v>
          </cell>
          <cell r="O769">
            <v>0</v>
          </cell>
        </row>
        <row r="770">
          <cell r="D770" t="str">
            <v>INFORME N° 1340-TP/DE/UGPPME-CFPP</v>
          </cell>
          <cell r="E770" t="str">
            <v>158761-2017</v>
          </cell>
          <cell r="F770" t="str">
            <v>1340-2017-MTPE/24.1.2.1</v>
          </cell>
          <cell r="G770" t="str">
            <v>12/09/2017</v>
          </cell>
          <cell r="H770">
            <v>0</v>
          </cell>
          <cell r="I770" t="str">
            <v>CERTIFICACIÓN DE CRÉDITO PRESUPUESTARIO REFERIDA AL SERVICIO DE TERCERO COMO REVISOR DE LOS EXPEDIENTES DE LIQUIDACIONES Y ELABORACIÓN DE INFORMES DE LIQUIDACIÓN TÉCNICO FINANCIERO PARA LA UNIDAD ZONAL HUANUCO DEL PROGRAMA TRABAJA PERU</v>
          </cell>
          <cell r="J770" t="str">
            <v xml:space="preserve">UNIDAD GERENCIAL DE ADMINISTRACIÓN
</v>
          </cell>
          <cell r="K770" t="str">
            <v>ALTAMIRANO MARTINEZ, JOHN HAIRO</v>
          </cell>
          <cell r="L770">
            <v>0</v>
          </cell>
          <cell r="M770">
            <v>0</v>
          </cell>
          <cell r="N770">
            <v>0</v>
          </cell>
          <cell r="O770">
            <v>0</v>
          </cell>
        </row>
        <row r="771">
          <cell r="D771" t="str">
            <v>INFORME N° 1341-TP/DE/UGPPME-CFPP</v>
          </cell>
          <cell r="E771" t="str">
            <v>158538-2017</v>
          </cell>
          <cell r="F771" t="str">
            <v>1341-2017-MTPE/24.1.2.1</v>
          </cell>
          <cell r="G771" t="str">
            <v>12/09/2017</v>
          </cell>
          <cell r="H771">
            <v>0</v>
          </cell>
          <cell r="I771" t="str">
            <v>CERTIFICACON  DE CREDITO PRESUPUESTARIO REFERIDA AL SERVICIO DE TERCERO DE UN PROFESIONAL REVISOR DE LOS EXPEDIENTES DE LIQUIDACION Y ELABORADOR DE LOS INFORMES DE LIQUIDACION TECNICO FINANCIERO UNIDAD ZONAL HUARAZ</v>
          </cell>
          <cell r="J771" t="str">
            <v xml:space="preserve">UNIDAD GERENCIAL DE ADMINISTRACIÓN
</v>
          </cell>
          <cell r="K771" t="str">
            <v>ALTAMIRANO MARTINEZ, JOHN HAIRO</v>
          </cell>
          <cell r="L771">
            <v>0</v>
          </cell>
          <cell r="M771">
            <v>0</v>
          </cell>
          <cell r="N771">
            <v>0</v>
          </cell>
          <cell r="O771">
            <v>0</v>
          </cell>
        </row>
        <row r="772">
          <cell r="D772" t="str">
            <v>INFORME N° 1342-TP/DE/UGPPME-CFPP</v>
          </cell>
          <cell r="E772" t="str">
            <v>148561-2017</v>
          </cell>
          <cell r="F772" t="str">
            <v>1342-2017-MTPE/24.1.2.1</v>
          </cell>
          <cell r="G772" t="str">
            <v>12/09/2017</v>
          </cell>
          <cell r="H772">
            <v>0</v>
          </cell>
          <cell r="I772" t="str">
            <v xml:space="preserve">CERTIFICACION DE CREDITO PRESUPUESTARIO REFERIDA A LA CONTRATACION DE SERVICIO POTR TERCERO PARA LA UNIDAD GERENCIAL DE PROMOCION DEL PROGRAMA TRABAJA EPRU </v>
          </cell>
          <cell r="J772" t="str">
            <v xml:space="preserve">UNIDAD GERENCIAL DE ADMINISTRACIÓN
</v>
          </cell>
          <cell r="K772" t="str">
            <v>ALTAMIRANO MARTINEZ, JOHN HAIRO</v>
          </cell>
          <cell r="L772">
            <v>0</v>
          </cell>
          <cell r="M772">
            <v>0</v>
          </cell>
          <cell r="N772">
            <v>0</v>
          </cell>
          <cell r="O772">
            <v>0</v>
          </cell>
        </row>
        <row r="773">
          <cell r="D773" t="str">
            <v>INFORME N° 1343-TP/DE/UGPPME-CFPP</v>
          </cell>
          <cell r="E773" t="str">
            <v>158721-2017</v>
          </cell>
          <cell r="F773" t="str">
            <v>1343-2017-MTPE/24.1.2.1</v>
          </cell>
          <cell r="G773" t="str">
            <v>12/09/2017</v>
          </cell>
          <cell r="H773">
            <v>0</v>
          </cell>
          <cell r="I773" t="str">
            <v>CERTIFICACIÓN DE CRÉDITO PRESUPUESTARIO REFERIDA AL SERVICIO DE TERCERO COMO REVISOR DE LOS EXPEDIENTES DE LIQUIDACIONES Y ELABORACION DE INFORMES DE LIQUIDACION TECNICO FINANCIERO PARA LA UNIDAD ZONAL AMAZONAS DEL PROGRAMA TRABAJA PERU</v>
          </cell>
          <cell r="J773" t="str">
            <v xml:space="preserve">UNIDAD GERENCIAL DE ADMINISTRACIÓN
</v>
          </cell>
          <cell r="K773" t="str">
            <v>ALTAMIRANO MARTINEZ, JOHN HAIRO</v>
          </cell>
          <cell r="L773">
            <v>0</v>
          </cell>
          <cell r="M773">
            <v>0</v>
          </cell>
          <cell r="N773">
            <v>0</v>
          </cell>
          <cell r="O773">
            <v>0</v>
          </cell>
        </row>
        <row r="774">
          <cell r="D774" t="str">
            <v>INFORME N° 1344-TP/DE/UGPPME-CFPP</v>
          </cell>
          <cell r="E774" t="str">
            <v>158560-2017</v>
          </cell>
          <cell r="F774" t="str">
            <v>1344-2017-MTPE/24.1.2.1</v>
          </cell>
          <cell r="G774" t="str">
            <v>12/09/2017</v>
          </cell>
          <cell r="H774">
            <v>0</v>
          </cell>
          <cell r="I774" t="str">
            <v>CERTIFICACIÓN DE CRÉDITO PRESUPUESTARIO REFERIDA AL SERVICIO DE TERCERO DE UN PROFESIONAL REVISOR DE LOS EXPEDIENTES DE LIQUIDACIÓN Y ELABORADOR DE LOS INFORMES DE LIQUIDACIÓN TÉCNICO FINANCIERO UNIDAD ZONAL CAJAMARCA</v>
          </cell>
          <cell r="J774" t="str">
            <v xml:space="preserve">UNIDAD GERENCIAL DE ADMINISTRACIÓN
</v>
          </cell>
          <cell r="K774" t="str">
            <v>ALTAMIRANO MARTINEZ, JOHN HAIRO</v>
          </cell>
          <cell r="L774">
            <v>0</v>
          </cell>
          <cell r="M774">
            <v>0</v>
          </cell>
          <cell r="N774">
            <v>0</v>
          </cell>
          <cell r="O774">
            <v>0</v>
          </cell>
        </row>
        <row r="775">
          <cell r="D775" t="str">
            <v>INFORME N° 1345-TP/DE/UGPPME-CFPP</v>
          </cell>
          <cell r="E775" t="str">
            <v>160683-2017</v>
          </cell>
          <cell r="F775" t="str">
            <v>1345-2017-MTPE/24.1.2.1</v>
          </cell>
          <cell r="G775" t="str">
            <v>12/09/2017</v>
          </cell>
          <cell r="H775">
            <v>0</v>
          </cell>
          <cell r="I775" t="str">
            <v xml:space="preserve">SOLICITO AUTORIZACIÓN PARA CONTRATACIÓN DE SERVICIO DE TERCERO PARA LA COORDINACIÓN FUNCIONAL DE PLANIFICACIÓN Y PRESUPUESTO </v>
          </cell>
          <cell r="J775" t="str">
            <v xml:space="preserve">PROGRAMA PARA LA GENERACION DE EMPLEO SOCIAL INCLUSIVO "TRABAJA PERU"
</v>
          </cell>
          <cell r="K775" t="str">
            <v>ALTAMIRANO MARTINEZ, JOHN HAIRO</v>
          </cell>
          <cell r="L775">
            <v>0</v>
          </cell>
          <cell r="M775">
            <v>0</v>
          </cell>
          <cell r="N775">
            <v>0</v>
          </cell>
          <cell r="O775">
            <v>0</v>
          </cell>
        </row>
        <row r="776">
          <cell r="D776" t="str">
            <v>INFORME N° 1346-TP/DE/UGPPME-CFPP</v>
          </cell>
          <cell r="E776" t="str">
            <v>158689-2017</v>
          </cell>
          <cell r="F776" t="str">
            <v>1346-2017-MTPE/24.1.2.1</v>
          </cell>
          <cell r="G776" t="str">
            <v>12/09/2017</v>
          </cell>
          <cell r="H776">
            <v>0</v>
          </cell>
          <cell r="I776" t="str">
            <v>CERTIFICACIÓN DE CRÉDITO PRESUPUESTARIO REFERIDA AL SERVICIO DE TERCERO COMO REVISOR DE LOS EXPEDIENTES DE LIQUIDACIONES Y ELABORACIÓN DE INFORMES DE LIQUIDACION TECNICO FINANCIERO PARA LA UNIDAD ZONAL AMAZONAS DEL PROGRAMA TRABAJA PERU</v>
          </cell>
          <cell r="J776" t="str">
            <v xml:space="preserve">UNIDAD GERENCIAL DE ADMINISTRACIÓN
</v>
          </cell>
          <cell r="K776" t="str">
            <v>ALTAMIRANO MARTINEZ, JOHN HAIRO</v>
          </cell>
          <cell r="L776">
            <v>0</v>
          </cell>
          <cell r="M776">
            <v>0</v>
          </cell>
          <cell r="N776">
            <v>0</v>
          </cell>
          <cell r="O776">
            <v>0</v>
          </cell>
        </row>
        <row r="777">
          <cell r="D777" t="str">
            <v>INFORME N° 1347-TP/DE/UGPPME-CFPP</v>
          </cell>
          <cell r="E777" t="str">
            <v>160728-2017</v>
          </cell>
          <cell r="F777" t="str">
            <v>1347-2017-MTPE/24.1.2.1</v>
          </cell>
          <cell r="G777" t="str">
            <v>12/09/2017</v>
          </cell>
          <cell r="H777">
            <v>0</v>
          </cell>
          <cell r="I777" t="str">
            <v>PROPUESTA DE ARTICULO PARA PROYECTO DE LEY</v>
          </cell>
          <cell r="J777" t="str">
            <v xml:space="preserve">PROGRAMA PARA LA GENERACION DE EMPLEO SOCIAL INCLUSIVO "TRABAJA PERU"
</v>
          </cell>
          <cell r="K777" t="str">
            <v>ALTAMIRANO MARTINEZ, JOHN HAIRO</v>
          </cell>
          <cell r="L777">
            <v>0</v>
          </cell>
          <cell r="M777">
            <v>0</v>
          </cell>
          <cell r="N777">
            <v>0</v>
          </cell>
          <cell r="O777">
            <v>0</v>
          </cell>
        </row>
        <row r="778">
          <cell r="D778" t="str">
            <v>INFORME N° 1348-TP/DE/UGPPME-CFPP</v>
          </cell>
          <cell r="E778" t="str">
            <v>155898-2017</v>
          </cell>
          <cell r="F778" t="str">
            <v>1348-2017-MTPE/24.1.2.1</v>
          </cell>
          <cell r="G778" t="str">
            <v>12/09/2017</v>
          </cell>
          <cell r="H778">
            <v>0</v>
          </cell>
          <cell r="I778" t="str">
            <v xml:space="preserve">CERTIFICACIÓN DE CREDITO  PRESUPUESTARIO REFERIDA  PARA VIÁTICOS DE LA OFICINA NACIONAL DEL PROGRAMA TRABAJA PERU </v>
          </cell>
          <cell r="J778" t="str">
            <v xml:space="preserve">UNIDAD GERENCIAL DE ADMINISTRACIÓN
</v>
          </cell>
          <cell r="K778" t="str">
            <v>ALTAMIRANO MARTINEZ, JOHN HAIRO</v>
          </cell>
          <cell r="L778">
            <v>0</v>
          </cell>
          <cell r="M778">
            <v>0</v>
          </cell>
          <cell r="N778">
            <v>0</v>
          </cell>
          <cell r="O778">
            <v>0</v>
          </cell>
        </row>
        <row r="779">
          <cell r="D779" t="str">
            <v>INFORME N° 1349-TP/DE/UGPPME-CFPP</v>
          </cell>
          <cell r="E779" t="str">
            <v>157996-2017</v>
          </cell>
          <cell r="F779" t="str">
            <v>1349-2017-MTPE/24.1.2.1</v>
          </cell>
          <cell r="G779" t="str">
            <v>12/09/2017</v>
          </cell>
          <cell r="H779">
            <v>0</v>
          </cell>
          <cell r="I779" t="str">
            <v xml:space="preserve">CERTIFICACIÓN DE CRÉDITO PRESUPUESTARIO REFERIDA PARA VIÁTICOS DE LA OFICINA NACIONAL  DEL PROGRAMA TRABAJA PERU </v>
          </cell>
          <cell r="J779" t="str">
            <v xml:space="preserve">UNIDAD GERENCIAL DE ADMINISTRACIÓN
</v>
          </cell>
          <cell r="K779" t="str">
            <v>ALTAMIRANO MARTINEZ, JOHN HAIRO</v>
          </cell>
          <cell r="L779">
            <v>0</v>
          </cell>
          <cell r="M779">
            <v>0</v>
          </cell>
          <cell r="N779">
            <v>0</v>
          </cell>
          <cell r="O779">
            <v>0</v>
          </cell>
        </row>
        <row r="780">
          <cell r="D780" t="str">
            <v>INFORME N° 1350-TP/DE/UGPPME-CFPP</v>
          </cell>
          <cell r="E780" t="str">
            <v>144347-2017</v>
          </cell>
          <cell r="F780" t="str">
            <v>1350-2017-MTPE/24.1.2.1</v>
          </cell>
          <cell r="G780" t="str">
            <v>12/09/2017</v>
          </cell>
          <cell r="H780">
            <v>0</v>
          </cell>
          <cell r="I780" t="str">
            <v>SOBRE AMPLIACIÓN DEL CCP N° 027-2017 EN LA META 068 Y CLASIFICADOR DE GASTOS 23.13111</v>
          </cell>
          <cell r="J780" t="str">
            <v xml:space="preserve">UNIDAD GERENCIAL DE ADMINISTRACIÓN
</v>
          </cell>
          <cell r="K780" t="str">
            <v>ALTAMIRANO MARTINEZ, JOHN HAIRO</v>
          </cell>
          <cell r="L780">
            <v>0</v>
          </cell>
          <cell r="M780">
            <v>0</v>
          </cell>
          <cell r="N780">
            <v>0</v>
          </cell>
          <cell r="O780">
            <v>0</v>
          </cell>
        </row>
        <row r="781">
          <cell r="D781" t="str">
            <v>INFORME N° 1351-TP/DE/UGPPME-CFPP</v>
          </cell>
          <cell r="E781" t="str">
            <v>160332-2017</v>
          </cell>
          <cell r="F781" t="str">
            <v>1351-2017-MTPE/24.1.2.1</v>
          </cell>
          <cell r="G781" t="str">
            <v>12/09/2017</v>
          </cell>
          <cell r="H781">
            <v>0</v>
          </cell>
          <cell r="I781" t="str">
            <v xml:space="preserve">CERTIFICACIÓN PRESPUESTAL PARA VIÁTICOS DE LA OFICINA NACIONAL </v>
          </cell>
          <cell r="J781" t="str">
            <v xml:space="preserve">UNIDAD GERENCIAL DE ADMINISTRACIÓN
</v>
          </cell>
          <cell r="K781">
            <v>0</v>
          </cell>
          <cell r="L781">
            <v>0</v>
          </cell>
          <cell r="M781">
            <v>0</v>
          </cell>
          <cell r="N781">
            <v>0</v>
          </cell>
          <cell r="O781">
            <v>0</v>
          </cell>
        </row>
        <row r="782">
          <cell r="D782" t="str">
            <v>INFORME N° 1352-TP/DE/UGPPME-CFPP</v>
          </cell>
          <cell r="E782" t="str">
            <v>160561-2017</v>
          </cell>
          <cell r="F782" t="str">
            <v>1352-2017-MTPE/24.1.2.1</v>
          </cell>
          <cell r="G782" t="str">
            <v>12/09/2017</v>
          </cell>
          <cell r="H782">
            <v>0</v>
          </cell>
          <cell r="I782" t="str">
            <v xml:space="preserve">CERTIFICACIÓN PRESPUESTAL PARA VIÁTICOS DE LA OFICINA NACIONAL </v>
          </cell>
          <cell r="J782" t="str">
            <v xml:space="preserve">UNIDAD GERENCIAL DE ADMINISTRACIÓN
</v>
          </cell>
          <cell r="K782">
            <v>0</v>
          </cell>
          <cell r="L782">
            <v>0</v>
          </cell>
          <cell r="M782">
            <v>0</v>
          </cell>
          <cell r="N782">
            <v>0</v>
          </cell>
          <cell r="O782">
            <v>0</v>
          </cell>
        </row>
        <row r="783">
          <cell r="D783" t="str">
            <v>INFORME N° 1353-TP/DE/UGPPME-CFPP</v>
          </cell>
          <cell r="E783" t="str">
            <v>161001-2017</v>
          </cell>
          <cell r="F783" t="str">
            <v>1353-2017-MTPE/24.1.2.1</v>
          </cell>
          <cell r="G783" t="str">
            <v>12/09/2017</v>
          </cell>
          <cell r="H783">
            <v>0</v>
          </cell>
          <cell r="I783" t="str">
            <v xml:space="preserve">CERTIFICACIÓN PRESUPUESTAL PARA VIÁTICOS DE LA OFICINA NACIONAL </v>
          </cell>
          <cell r="J783" t="str">
            <v xml:space="preserve">UNIDAD GERENCIAL DE ADMINISTRACIÓN
</v>
          </cell>
          <cell r="K783">
            <v>0</v>
          </cell>
          <cell r="L783">
            <v>0</v>
          </cell>
          <cell r="M783">
            <v>0</v>
          </cell>
          <cell r="N783">
            <v>0</v>
          </cell>
          <cell r="O783">
            <v>0</v>
          </cell>
        </row>
        <row r="784">
          <cell r="D784" t="str">
            <v>INFORME N° 1354-TP/DE/UGPPME-CFPP</v>
          </cell>
          <cell r="E784" t="str">
            <v>160437-2017</v>
          </cell>
          <cell r="F784" t="str">
            <v>1354-2017-MTPE/24.1.2.1</v>
          </cell>
          <cell r="G784" t="str">
            <v>12/09/2017</v>
          </cell>
          <cell r="H784">
            <v>0</v>
          </cell>
          <cell r="I784" t="str">
            <v xml:space="preserve">CERTIFICACIÓN PRESUPUESTAL PARA VIÁTICOS DE LA OFICINA NACIONAL </v>
          </cell>
          <cell r="J784" t="str">
            <v xml:space="preserve">UNIDAD GERENCIAL DE ADMINISTRACIÓN
</v>
          </cell>
          <cell r="K784">
            <v>0</v>
          </cell>
          <cell r="L784">
            <v>0</v>
          </cell>
          <cell r="M784">
            <v>0</v>
          </cell>
          <cell r="N784">
            <v>0</v>
          </cell>
          <cell r="O784">
            <v>0</v>
          </cell>
        </row>
        <row r="785">
          <cell r="D785" t="str">
            <v>INFORME N° 1355-TP/DE/UGPPME-CFPP</v>
          </cell>
          <cell r="E785" t="str">
            <v>159800-2017</v>
          </cell>
          <cell r="F785" t="str">
            <v>1355-2017-MTPE/24.1.2.1</v>
          </cell>
          <cell r="G785" t="str">
            <v>12/09/2017</v>
          </cell>
          <cell r="H785">
            <v>0</v>
          </cell>
          <cell r="I785" t="str">
            <v xml:space="preserve">CERTIFICACIÓN PRESUPUESTAL PARA VIÁTICOS DE LA OFICINA NACIONAL </v>
          </cell>
          <cell r="J785" t="str">
            <v xml:space="preserve">UNIDAD GERENCIAL DE ADMINISTRACIÓN
</v>
          </cell>
          <cell r="K785">
            <v>0</v>
          </cell>
          <cell r="L785">
            <v>0</v>
          </cell>
          <cell r="M785">
            <v>0</v>
          </cell>
          <cell r="N785">
            <v>0</v>
          </cell>
          <cell r="O785">
            <v>0</v>
          </cell>
        </row>
        <row r="786">
          <cell r="D786" t="str">
            <v>INFORME N° 1356-TP/DE/UGPPME-CFPP</v>
          </cell>
          <cell r="E786" t="str">
            <v>146121-2017</v>
          </cell>
          <cell r="F786" t="str">
            <v>1356-2017-MTPE/24.1.2.1</v>
          </cell>
          <cell r="G786" t="str">
            <v>12/09/2017</v>
          </cell>
          <cell r="H786">
            <v>0</v>
          </cell>
          <cell r="I786" t="str">
            <v>AMPLIACIÓN DE LA CERTIFICACIÓN DE CRÉDITO PRESUPUESTAL N° 026 N° 027, PARA LA APERTURA Y EJECUCIÓN ANUAL DE GASTOS CON FONDOS DE CAJA CHICA RELACIONADO A COENE (AC-88), PERIODO 2017</v>
          </cell>
          <cell r="J786" t="str">
            <v xml:space="preserve">UNIDAD GERENCIAL DE ADMINISTRACIÓN
UNIDAD GERENCIAL DE PROYECTOS
UNIDAD GERENCIAL DE PROMOCIÓN
</v>
          </cell>
          <cell r="K786">
            <v>0</v>
          </cell>
          <cell r="L786">
            <v>0</v>
          </cell>
          <cell r="M786">
            <v>0</v>
          </cell>
          <cell r="N786">
            <v>0</v>
          </cell>
          <cell r="O786">
            <v>0</v>
          </cell>
        </row>
        <row r="787">
          <cell r="D787" t="str">
            <v>INFORME N° 1357-TP/DE/UGPPME-CFPP</v>
          </cell>
          <cell r="E787" t="str">
            <v>147785-2017</v>
          </cell>
          <cell r="F787" t="str">
            <v>1357-2017-MTPE/24.1.2.1</v>
          </cell>
          <cell r="G787" t="str">
            <v>12/09/2017</v>
          </cell>
          <cell r="H787">
            <v>0</v>
          </cell>
          <cell r="I787" t="str">
            <v xml:space="preserve">CERTIFICACIÓN DE CRÉDITO PRESUPUESTARIO REFERIDA A LA CONTRATACION DE SERVICIOS POR TERCERO PARA LA UNIDAD GERENCIAL DE ADMINISTRACION </v>
          </cell>
          <cell r="J787" t="str">
            <v xml:space="preserve">UNIDAD GERENCIAL DE ADMINISTRACIÓN
</v>
          </cell>
          <cell r="K787" t="str">
            <v>ALTAMIRANO MARTINEZ, JOHN HAIRO</v>
          </cell>
          <cell r="L787">
            <v>0</v>
          </cell>
          <cell r="M787">
            <v>0</v>
          </cell>
          <cell r="N787">
            <v>0</v>
          </cell>
          <cell r="O787">
            <v>0</v>
          </cell>
        </row>
        <row r="788">
          <cell r="D788" t="str">
            <v>INFORME N° 1358-TP/DE/UGPPME-CFPP</v>
          </cell>
          <cell r="E788" t="str">
            <v>148659-2017</v>
          </cell>
          <cell r="F788" t="str">
            <v>1358-2017-MTPE/24.1.2.1</v>
          </cell>
          <cell r="G788" t="str">
            <v>12/09/2017</v>
          </cell>
          <cell r="H788">
            <v>0</v>
          </cell>
          <cell r="I788" t="str">
            <v xml:space="preserve">CERTIFICACIÓN DE CRÉDITO PRESUPUESTARIO REFERIDA A LA CONTRATACIÓN DE UN SERVICIO DE TERCERO PARA EL AREA DE CONTROL PATRIMONIAL </v>
          </cell>
          <cell r="J788" t="str">
            <v xml:space="preserve">UNIDAD GERENCIAL DE ADMINISTRACIÓN
</v>
          </cell>
          <cell r="K788" t="str">
            <v>ALTAMIRANO MARTINEZ, JOHN HAIRO</v>
          </cell>
          <cell r="L788">
            <v>0</v>
          </cell>
          <cell r="M788">
            <v>0</v>
          </cell>
          <cell r="N788">
            <v>0</v>
          </cell>
          <cell r="O788">
            <v>0</v>
          </cell>
        </row>
        <row r="789">
          <cell r="D789" t="str">
            <v>INFORME N° 1359-TP/DE/UGPPME-CFPP</v>
          </cell>
          <cell r="E789" t="str">
            <v>131261-2017</v>
          </cell>
          <cell r="F789" t="str">
            <v>1359-2017-MTPE/24.1.2.1</v>
          </cell>
          <cell r="G789" t="str">
            <v>12/09/2017</v>
          </cell>
          <cell r="H789">
            <v>0</v>
          </cell>
          <cell r="I789" t="str">
            <v xml:space="preserve">CERTIFICACIÓN DE CRÉDITO PRESUPUESTARIO REFERIDA A LA CONTRATACIÓN DE SERVICIOS PO TERCEROS PARA LA COORDINACIÓN FUNCIONAL DE LOGÍSTICA </v>
          </cell>
          <cell r="J789" t="str">
            <v xml:space="preserve">UNIDAD GERENCIAL DE ADMINISTRACIÓN
</v>
          </cell>
          <cell r="K789" t="str">
            <v>ALTAMIRANO MARTINEZ, JOHN HAIRO</v>
          </cell>
          <cell r="L789">
            <v>0</v>
          </cell>
          <cell r="M789">
            <v>0</v>
          </cell>
          <cell r="N789">
            <v>0</v>
          </cell>
          <cell r="O789">
            <v>0</v>
          </cell>
        </row>
        <row r="790">
          <cell r="D790" t="str">
            <v>INFORME N° 1360-TP/DE/UGPPME-CFPP</v>
          </cell>
          <cell r="E790" t="str">
            <v>158410-2017</v>
          </cell>
          <cell r="F790" t="str">
            <v>1360-2017-MTPE/24.1.2.1</v>
          </cell>
          <cell r="G790" t="str">
            <v>13/09/2017</v>
          </cell>
          <cell r="H790">
            <v>0</v>
          </cell>
          <cell r="I790" t="str">
            <v xml:space="preserve">REQUERIMIENTO DE CONTRATACIÓN ADMINISTRATIVA DE SERVICIOS - CAS DE UN (01) CHOFER PARA LA UNIDAD ZONAL DE LIMA SUR - ESTE </v>
          </cell>
          <cell r="J790" t="str">
            <v xml:space="preserve">PROGRAMA PARA LA GENERACION DE EMPLEO SOCIAL INCLUSIVO "TRABAJA PERU"
</v>
          </cell>
          <cell r="K790">
            <v>0</v>
          </cell>
          <cell r="L790">
            <v>0</v>
          </cell>
          <cell r="M790">
            <v>0</v>
          </cell>
          <cell r="N790">
            <v>0</v>
          </cell>
          <cell r="O790">
            <v>0</v>
          </cell>
        </row>
        <row r="791">
          <cell r="D791" t="str">
            <v>INFORME N° 1361-TP/DE/UGPPME-CFPP</v>
          </cell>
          <cell r="E791" t="str">
            <v>158047-2017</v>
          </cell>
          <cell r="F791" t="str">
            <v>1361-2017-MTPE/24.1.2.1</v>
          </cell>
          <cell r="G791" t="str">
            <v>13/09/2017</v>
          </cell>
          <cell r="H791">
            <v>0</v>
          </cell>
          <cell r="I791" t="str">
            <v xml:space="preserve">REQUERIMIENTO DE CONTRATACIÓN ADMINISTRATIVA DE SERVICIOS - CAS DE UN (01) RESPONSABLE DE ADMINISTRACIÓN E INFORMÁTICA PARA LA UNIDAD ZONAL LIMA NORTE - CALLAO </v>
          </cell>
          <cell r="J791" t="str">
            <v xml:space="preserve">PROGRAMA PARA LA GENERACION DE EMPLEO SOCIAL INCLUSIVO "TRABAJA PERU"
</v>
          </cell>
          <cell r="K791">
            <v>0</v>
          </cell>
          <cell r="L791">
            <v>0</v>
          </cell>
          <cell r="M791">
            <v>0</v>
          </cell>
          <cell r="N791">
            <v>0</v>
          </cell>
          <cell r="O791">
            <v>0</v>
          </cell>
        </row>
        <row r="792">
          <cell r="D792" t="str">
            <v>INFORME N° 1362-TP/DE/UGPPME-CFPP</v>
          </cell>
          <cell r="E792" t="str">
            <v>127643-2017</v>
          </cell>
          <cell r="F792" t="str">
            <v>1362-2017-MTPE/24.1.2.1</v>
          </cell>
          <cell r="G792" t="str">
            <v>13/09/2017</v>
          </cell>
          <cell r="H792">
            <v>0</v>
          </cell>
          <cell r="I792" t="str">
            <v>SOBRE SOLICITUD DE TRAMITE DE RESOLUCIÓN MINISTERIAL QUE AUTORIZA LA TRANSFERENCIA FINANCIERA A FAVOR DE ORGANISMOS PÚBLICOS RESPECTO A CINCUENTA Y NUEVE (59) CONVENIOS EN EL MARCO DEL CONCURSO DE PROYECTOS REGULARES 2017</v>
          </cell>
          <cell r="J792" t="str">
            <v xml:space="preserve">PROGRAMA PARA LA GENERACION DE EMPLEO SOCIAL INCLUSIVO "TRABAJA PERU"
</v>
          </cell>
          <cell r="K792" t="str">
            <v>ALTAMIRANO MARTINEZ, JOHN HAIRO</v>
          </cell>
          <cell r="L792">
            <v>0</v>
          </cell>
          <cell r="M792" t="str">
            <v>DE ACUERDO A LO COORDINADO CON LA OFICINA DE PRESUPUESTO DEL MINISTERIO DE TRABAJO Y PROMOCIÓN DEL EMPLEO</v>
          </cell>
          <cell r="N792">
            <v>0</v>
          </cell>
          <cell r="O792">
            <v>0</v>
          </cell>
        </row>
        <row r="793">
          <cell r="D793" t="str">
            <v>INFORME N° 1363-TP/DE/UGPPME-CFPP</v>
          </cell>
          <cell r="E793" t="str">
            <v>159868-2017</v>
          </cell>
          <cell r="F793" t="str">
            <v>1363-2017-MTPE/24.1.2.1</v>
          </cell>
          <cell r="G793" t="str">
            <v>13/09/2017</v>
          </cell>
          <cell r="H793">
            <v>0</v>
          </cell>
          <cell r="I793" t="str">
            <v>CERTIFICACIÓN DE CRÉDITO PRESUPUESTARIO REFERIDA AL SERVICIO DE TERCERO COMO LIQUIDADOR DE OFICIO PARA LA UNIDAD ZONAL HUANUCO DEL PROGRAMA TRABAJA PERU</v>
          </cell>
          <cell r="J793" t="str">
            <v xml:space="preserve">UNIDAD GERENCIAL DE ADMINISTRACIÓN
</v>
          </cell>
          <cell r="K793" t="str">
            <v>ALTAMIRANO MARTINEZ, JOHN HAIRO</v>
          </cell>
          <cell r="L793">
            <v>0</v>
          </cell>
          <cell r="M793">
            <v>0</v>
          </cell>
          <cell r="N793">
            <v>0</v>
          </cell>
          <cell r="O793">
            <v>0</v>
          </cell>
        </row>
        <row r="794">
          <cell r="D794" t="str">
            <v>INFORME N° 1364-TP/DE/UGPPME-CFPP</v>
          </cell>
          <cell r="E794" t="str">
            <v>158656-2017</v>
          </cell>
          <cell r="F794" t="str">
            <v>1364-2017-MTPE/24.1.2.1</v>
          </cell>
          <cell r="G794" t="str">
            <v>13/09/2017</v>
          </cell>
          <cell r="H794">
            <v>0</v>
          </cell>
          <cell r="I794" t="str">
            <v>CERTIFICACIÓN DE CRÉDITO PRESUPUESTARIO REFERIDA A LA CONTRATACIÓN TEMPORAL POR MODALIDAD DE SERVICIO DE TERCERO DE UN PROFESIONAL PARA REALIZAR LAS ACTIVIDADES RELACIONADAS A PROMOCION PARA LA UNIDAD ZONAL CUSCO</v>
          </cell>
          <cell r="J794" t="str">
            <v xml:space="preserve">UNIDAD GERENCIAL DE ADMINISTRACIÓN
</v>
          </cell>
          <cell r="K794" t="str">
            <v>ALTAMIRANO MARTINEZ, JOHN HAIRO</v>
          </cell>
          <cell r="L794">
            <v>0</v>
          </cell>
          <cell r="M794">
            <v>0</v>
          </cell>
          <cell r="N794">
            <v>0</v>
          </cell>
          <cell r="O794">
            <v>0</v>
          </cell>
        </row>
        <row r="795">
          <cell r="D795" t="str">
            <v>INFORME N° 1365-TP/DE/UGPPME-CFPP</v>
          </cell>
          <cell r="E795" t="str">
            <v>131901-2017</v>
          </cell>
          <cell r="F795" t="str">
            <v>1365-2017-MTPE/24.1.2.1</v>
          </cell>
          <cell r="G795" t="str">
            <v>13/09/2017</v>
          </cell>
          <cell r="H795">
            <v>0</v>
          </cell>
          <cell r="I795" t="str">
            <v xml:space="preserve">CERTIFICACIÓN DE CRÉDITO PRESUPUESTAL PARA EFECTUAR EL PAGO EN CALIDAD DE INDEMNIZACIÓN A FAVOR DE SABINA CONTRERAS EGOAVIL DE RODRIGUEZ </v>
          </cell>
          <cell r="J795" t="str">
            <v xml:space="preserve">UNIDAD GERENCIAL DE ADMINISTRACIÓN
</v>
          </cell>
          <cell r="K795" t="str">
            <v>ALTAMIRANO MARTINEZ, JOHN HAIRO</v>
          </cell>
          <cell r="L795">
            <v>0</v>
          </cell>
          <cell r="M795">
            <v>0</v>
          </cell>
          <cell r="N795">
            <v>0</v>
          </cell>
          <cell r="O795">
            <v>0</v>
          </cell>
        </row>
        <row r="796">
          <cell r="D796" t="str">
            <v>INFORME N° 1366-TP/DE/UGPPME-CFPP</v>
          </cell>
          <cell r="E796" t="str">
            <v>159773-2017</v>
          </cell>
          <cell r="F796" t="str">
            <v>1366-2017-MTPE/24.1.2.1</v>
          </cell>
          <cell r="G796" t="str">
            <v>13/09/2017</v>
          </cell>
          <cell r="H796">
            <v>0</v>
          </cell>
          <cell r="I796" t="str">
            <v>CERTIFICACIÓN PRESUPUESTARIO REFERIDA AL SERVICIO DE TERCERO COMO REVISOR DE LOS EXPEDIENTES DE LIQUIDACIONES Y ELABORACIÓN DE INFORMES DE LIQUIDACIÓN TÉCNICO FINANCIERO PARA LA UNIDAD ZONAL HUANUCO DEL PROGRAMA TRABAJA PERU</v>
          </cell>
          <cell r="J796" t="str">
            <v xml:space="preserve">UNIDAD GERENCIAL DE ADMINISTRACIÓN
</v>
          </cell>
          <cell r="K796" t="str">
            <v>ALTAMIRANO MARTINEZ, JOHN HAIRO</v>
          </cell>
          <cell r="L796">
            <v>0</v>
          </cell>
          <cell r="M796">
            <v>0</v>
          </cell>
          <cell r="N796">
            <v>0</v>
          </cell>
          <cell r="O796">
            <v>0</v>
          </cell>
        </row>
        <row r="797">
          <cell r="D797" t="str">
            <v>INFORME N° 1367-TP/DE/UGPPME-CFPP</v>
          </cell>
          <cell r="E797" t="str">
            <v>159805-2017</v>
          </cell>
          <cell r="F797" t="str">
            <v>1367-2017-MTPE/24.1.2.1</v>
          </cell>
          <cell r="G797" t="str">
            <v>13/09/2017</v>
          </cell>
          <cell r="H797">
            <v>0</v>
          </cell>
          <cell r="I797" t="str">
            <v>CERTIFICACION DE CRÉDITO PRESUPUESTARIO REFERIDA AL SERVICIO DE TERCERO COMO REVISOR DE LOS EXPEDIENTES DE LIQUIDACIONES Y ELABORACION DE INFORMES DE LIQUIDACION TECNICO FINANCIERO PARA LA UNIDAD ZONAL HUANUCO DEL PROGRAMA TRABAJA PERU</v>
          </cell>
          <cell r="J797" t="str">
            <v xml:space="preserve">UNIDAD GERENCIAL DE ADMINISTRACIÓN
</v>
          </cell>
          <cell r="K797" t="str">
            <v>ALTAMIRANO MARTINEZ, JOHN HAIRO</v>
          </cell>
          <cell r="L797">
            <v>0</v>
          </cell>
          <cell r="M797">
            <v>0</v>
          </cell>
          <cell r="N797">
            <v>0</v>
          </cell>
          <cell r="O797">
            <v>0</v>
          </cell>
        </row>
        <row r="798">
          <cell r="D798" t="str">
            <v>INFORME N° 1368-TP/DE/UGPPME-CFPP</v>
          </cell>
          <cell r="E798" t="str">
            <v>160041-2017</v>
          </cell>
          <cell r="F798" t="str">
            <v>1368-2017-MTPE/24.1.2.1</v>
          </cell>
          <cell r="G798" t="str">
            <v>13/09/2017</v>
          </cell>
          <cell r="H798">
            <v>0</v>
          </cell>
          <cell r="I798" t="str">
            <v xml:space="preserve">CERTIFICACION DE CREDITO PRESUPUESTARIO REFERIDA A LA CONTRATACIONDE 06 PROFESIONALES POR SERVICIOS DE TERCEROS COMO REVISOR DE EXPEDIENTES DE LIQUIDACION Y LIQUIDACIONES DE OFICIO PARA LA UNIDAD ZONAL CUSCO
</v>
          </cell>
          <cell r="J798" t="str">
            <v xml:space="preserve">UNIDAD GERENCIAL DE ADMINISTRACIÓN
</v>
          </cell>
          <cell r="K798" t="str">
            <v>ALTAMIRANO MARTINEZ, JOHN HAIRO</v>
          </cell>
          <cell r="L798">
            <v>0</v>
          </cell>
          <cell r="M798">
            <v>0</v>
          </cell>
          <cell r="N798">
            <v>0</v>
          </cell>
          <cell r="O798">
            <v>0</v>
          </cell>
        </row>
        <row r="799">
          <cell r="D799" t="str">
            <v>INFORME N° 1369-TP/DE/UGPPME-CFPP</v>
          </cell>
          <cell r="E799" t="str">
            <v>158804-2017</v>
          </cell>
          <cell r="F799" t="str">
            <v>1369-2017-MTPE/24.1.2.1</v>
          </cell>
          <cell r="G799" t="str">
            <v>13/09/2017</v>
          </cell>
          <cell r="H799">
            <v>0</v>
          </cell>
          <cell r="I799" t="str">
            <v>CERTIFICACION DE CREDITO PRESUPUESTARIO REFERIDA AL SERVICIO DE TERCERO COMO LIQUIDADOR DE OFICIO PARA LA UNIDAD ZONAL HUANUCO DEL PROGRAMA TRABAJA PERU</v>
          </cell>
          <cell r="J799" t="str">
            <v xml:space="preserve">UNIDAD GERENCIAL DE ADMINISTRACIÓN
</v>
          </cell>
          <cell r="K799" t="str">
            <v>ALTAMIRANO MARTINEZ, JOHN HAIRO</v>
          </cell>
          <cell r="L799">
            <v>0</v>
          </cell>
          <cell r="M799">
            <v>0</v>
          </cell>
          <cell r="N799">
            <v>0</v>
          </cell>
          <cell r="O799">
            <v>0</v>
          </cell>
        </row>
        <row r="800">
          <cell r="D800" t="str">
            <v>INFORME N° 1370-TP/DE/UGPPME-CFPP</v>
          </cell>
          <cell r="E800" t="str">
            <v>158796-2017</v>
          </cell>
          <cell r="F800" t="str">
            <v>1370-2017-MTPE/24.1.2.1</v>
          </cell>
          <cell r="G800" t="str">
            <v>13/09/2017</v>
          </cell>
          <cell r="H800">
            <v>0</v>
          </cell>
          <cell r="I800" t="str">
            <v>CERTIFICACION DE CREDITO PRESUPUESTARIO REFERIDA AL SERVICIO DE TERCERO COMO REVISOR DE LOS EXPEDIENTES DE LIQUIDACIONES Y ELABORACION DE INFORMES DE LIQUIDACION TECNICO FINANCIERO PARA LA UNIDAD ZONAL HUANUCO DEL PROGRAMA TRABAJA PERU</v>
          </cell>
          <cell r="J800" t="str">
            <v xml:space="preserve">UNIDAD GERENCIAL DE ADMINISTRACIÓN
</v>
          </cell>
          <cell r="K800" t="str">
            <v>ALTAMIRANO MARTINEZ, JOHN HAIRO</v>
          </cell>
          <cell r="L800">
            <v>0</v>
          </cell>
          <cell r="M800">
            <v>0</v>
          </cell>
          <cell r="N800">
            <v>0</v>
          </cell>
          <cell r="O800">
            <v>0</v>
          </cell>
        </row>
        <row r="801">
          <cell r="D801" t="str">
            <v>INFORME N° 1371-TP/DE/UGPPME-CFPP</v>
          </cell>
          <cell r="E801" t="str">
            <v>158703-2017</v>
          </cell>
          <cell r="F801" t="str">
            <v>1371-2017-MTPE/24.1.2.1</v>
          </cell>
          <cell r="G801" t="str">
            <v>13/09/2017</v>
          </cell>
          <cell r="H801">
            <v>0</v>
          </cell>
          <cell r="I801" t="str">
            <v>CERTIFICACIÓN DE CRÉDITO PRESUPUESTARIO REFERIDA AL SERVICIO DE TERCERO COMO REVISOR DE LOS EXPEDIENTES DE LIQUIDACIONES Y ELABORACIÓN DE INFORMES DE LIQUIDACIÓN TÉCNICO FINANCIERO PARA LA UNIDAD ZONAL AMAZONAS DEL PROGRAMA TRABAJA PERU</v>
          </cell>
          <cell r="J801" t="str">
            <v xml:space="preserve">UNIDAD GERENCIAL DE ADMINISTRACIÓN
</v>
          </cell>
          <cell r="K801" t="str">
            <v>ALTAMIRANO MARTINEZ, JOHN HAIRO</v>
          </cell>
          <cell r="L801">
            <v>0</v>
          </cell>
          <cell r="M801">
            <v>0</v>
          </cell>
          <cell r="N801">
            <v>0</v>
          </cell>
          <cell r="O801">
            <v>0</v>
          </cell>
        </row>
        <row r="802">
          <cell r="D802" t="str">
            <v>INFORME N° 1372-TP/DE/UGPPME-CFPP</v>
          </cell>
          <cell r="E802" t="str">
            <v>156373-2017</v>
          </cell>
          <cell r="F802" t="str">
            <v>1372-2017-MTPE/24.1.2.1</v>
          </cell>
          <cell r="G802" t="str">
            <v>13/09/2017</v>
          </cell>
          <cell r="H802">
            <v>0</v>
          </cell>
          <cell r="I802" t="str">
            <v xml:space="preserve">CERTIFICACIÓN DE CRÉDITO PRESUPUESTARIO REFERIDA A LA CONTRATACIÓN DE UN SERVICIO DE TERCEROS PARA LA COORDINACION FUNCIONAL DE LOGISTICA </v>
          </cell>
          <cell r="J802" t="str">
            <v xml:space="preserve">UNIDAD GERENCIAL DE ADMINISTRACIÓN
</v>
          </cell>
          <cell r="K802" t="str">
            <v>ALTAMIRANO MARTINEZ, JOHN HAIRO</v>
          </cell>
          <cell r="L802">
            <v>0</v>
          </cell>
          <cell r="M802">
            <v>0</v>
          </cell>
          <cell r="N802">
            <v>0</v>
          </cell>
          <cell r="O802">
            <v>0</v>
          </cell>
        </row>
        <row r="803">
          <cell r="D803" t="str">
            <v>INFORME N° 1373-TP/DE/UGPPME-CFPP</v>
          </cell>
          <cell r="E803" t="str">
            <v>146527-2017</v>
          </cell>
          <cell r="F803" t="str">
            <v>1373-2017-MTPE/24.1.2.1</v>
          </cell>
          <cell r="G803" t="str">
            <v>13/09/2017</v>
          </cell>
          <cell r="H803">
            <v>0</v>
          </cell>
          <cell r="I803" t="str">
            <v xml:space="preserve">CERTIFICACIÓN DE CRÉDITO PRESUPUESTARIO REFERIDA AL SERVICIO DE TERCERO PARA REALIZAR ACTIVIDADES RELACIONADAS A PROMOCION PARA LA UNIDAD ZONAL LORETO DEL PROGRAMA TRABAJA PERU </v>
          </cell>
          <cell r="J803" t="str">
            <v xml:space="preserve">UNIDAD GERENCIAL DE ADMINISTRACIÓN
</v>
          </cell>
          <cell r="K803" t="str">
            <v>ALTAMIRANO MARTINEZ, JOHN HAIRO</v>
          </cell>
          <cell r="L803">
            <v>0</v>
          </cell>
          <cell r="M803">
            <v>0</v>
          </cell>
          <cell r="N803">
            <v>0</v>
          </cell>
          <cell r="O803">
            <v>0</v>
          </cell>
        </row>
        <row r="804">
          <cell r="D804" t="str">
            <v>INFORME N° 1374-TP/DE/UGPPME-CFPP</v>
          </cell>
          <cell r="E804" t="str">
            <v>107233-2017</v>
          </cell>
          <cell r="F804" t="str">
            <v>1374-2017-MTPE/24.1.2.1</v>
          </cell>
          <cell r="G804" t="str">
            <v>13/09/2017</v>
          </cell>
          <cell r="H804">
            <v>0</v>
          </cell>
          <cell r="I804" t="str">
            <v xml:space="preserve">SOLICITUD DE DISPONIBILIDAD PRESUPUESTAL PARA EFECTUAR EL PAGO POR RECONOCIMIENTO DE CREDITO QUE SE ADEUDA A LA EMPRESA HEROES DEL CENEPA </v>
          </cell>
          <cell r="J804" t="str">
            <v xml:space="preserve">UNIDAD GERENCIAL DE ADMINISTRACIÓN
</v>
          </cell>
          <cell r="K804" t="str">
            <v>ALTAMIRANO MARTINEZ, JOHN HAIRO</v>
          </cell>
          <cell r="L804">
            <v>0</v>
          </cell>
          <cell r="M804">
            <v>0</v>
          </cell>
          <cell r="N804">
            <v>0</v>
          </cell>
          <cell r="O804">
            <v>0</v>
          </cell>
        </row>
        <row r="805">
          <cell r="D805" t="str">
            <v>INFORME N° 1375-TP/DE/UGPPME-CFPP</v>
          </cell>
          <cell r="E805" t="str">
            <v>124472-2017</v>
          </cell>
          <cell r="F805" t="str">
            <v>1375-2017-MTPE/24.1.2.1</v>
          </cell>
          <cell r="G805" t="str">
            <v>13/09/2017</v>
          </cell>
          <cell r="H805">
            <v>0</v>
          </cell>
          <cell r="I805" t="str">
            <v xml:space="preserve">SOLICITUD DE DISPONIBILIDAD PRESUPUESTAL PARA EFECTUAR EL PAGO POR RECONOCIMIENTO DE CREDITO QUE SE ADEUDA AL SEÑOR LEVIS ULISES QUISPE AYBAR </v>
          </cell>
          <cell r="J805" t="str">
            <v xml:space="preserve">UNIDAD GERENCIAL DE ADMINISTRACIÓN
</v>
          </cell>
          <cell r="K805" t="str">
            <v>ALTAMIRANO MARTINEZ, JOHN HAIRO</v>
          </cell>
          <cell r="L805">
            <v>0</v>
          </cell>
          <cell r="M805">
            <v>0</v>
          </cell>
          <cell r="N805">
            <v>0</v>
          </cell>
          <cell r="O805">
            <v>0</v>
          </cell>
        </row>
        <row r="806">
          <cell r="D806" t="str">
            <v>INFORME N° 1376-TP/DE/UGPPME-CFPP</v>
          </cell>
          <cell r="E806" t="str">
            <v>123800-2017</v>
          </cell>
          <cell r="F806" t="str">
            <v>1376-2017-MTPE/24.1.2.1</v>
          </cell>
          <cell r="G806" t="str">
            <v>13/09/2017</v>
          </cell>
          <cell r="H806">
            <v>0</v>
          </cell>
          <cell r="I806" t="str">
            <v xml:space="preserve">CERTIFICACION DE CREDITO PRESUPUESTARIO REFERIDA A LA CONTRATACION TEMPORAL POR LA MODALDAD DE SERVICIO DE TERCERO COMO REVISOR DE LOS EXPEDIENTES DE LIQUIDACIONES Y ELABORADOR DE LOS INFORMES DE LIQUIDACION TECNICO FINANCIERO PARA LA UNIDAD ZONAL AREQUIPA </v>
          </cell>
          <cell r="J806" t="str">
            <v xml:space="preserve">UNIDAD GERENCIAL DE ADMINISTRACIÓN
</v>
          </cell>
          <cell r="K806" t="str">
            <v>ALTAMIRANO MARTINEZ, JOHN HAIRO</v>
          </cell>
          <cell r="L806">
            <v>0</v>
          </cell>
          <cell r="M806">
            <v>0</v>
          </cell>
          <cell r="N806">
            <v>0</v>
          </cell>
          <cell r="O806">
            <v>0</v>
          </cell>
        </row>
        <row r="807">
          <cell r="D807" t="str">
            <v>INFORME N° 1377-TP/DE/UGPPME-CFPP</v>
          </cell>
          <cell r="E807" t="str">
            <v>152948-2017</v>
          </cell>
          <cell r="F807" t="str">
            <v>1377-2017-MTPE/24.1.2.1</v>
          </cell>
          <cell r="G807" t="str">
            <v>13/09/2017</v>
          </cell>
          <cell r="H807">
            <v>0</v>
          </cell>
          <cell r="I807" t="str">
            <v xml:space="preserve">CERTIFICACION DE CRÉDITO PRESUPUESTARIO PARA LA COMPRA DE PASAJES PARA EL PERSONAL DEL PROGRAMA PERU RESPONSABLE A LA REGION DE AREQUIPA </v>
          </cell>
          <cell r="J807" t="str">
            <v xml:space="preserve">UNIDAD GERENCIAL DE ADMINISTRACIÓN
</v>
          </cell>
          <cell r="K807" t="str">
            <v>ALTAMIRANO MARTINEZ, JOHN HAIRO</v>
          </cell>
          <cell r="L807">
            <v>0</v>
          </cell>
          <cell r="M807">
            <v>0</v>
          </cell>
          <cell r="N807">
            <v>0</v>
          </cell>
          <cell r="O807">
            <v>0</v>
          </cell>
        </row>
        <row r="808">
          <cell r="D808" t="str">
            <v>INFORME N° 1378-TP/DE/UGPPME-CFPP</v>
          </cell>
          <cell r="E808" t="str">
            <v>152948-2017</v>
          </cell>
          <cell r="F808" t="str">
            <v>1378-2017-MTPE/24.1.2.1</v>
          </cell>
          <cell r="G808" t="str">
            <v>13/09/2017</v>
          </cell>
          <cell r="H808">
            <v>0</v>
          </cell>
          <cell r="I808" t="str">
            <v xml:space="preserve">CERTIFICACIÓN DE CRÉDITO PRESUPUESTARIO REFERIDA PARA ASIGNACIÓN DE VIÁTICOS DE LA OFICINA NACIONAL </v>
          </cell>
          <cell r="J808" t="str">
            <v xml:space="preserve">UNIDAD GERENCIAL DE ADMINISTRACIÓN
</v>
          </cell>
          <cell r="K808" t="str">
            <v>ALTAMIRANO MARTINEZ, JOHN HAIRO</v>
          </cell>
          <cell r="L808">
            <v>0</v>
          </cell>
          <cell r="M808">
            <v>0</v>
          </cell>
          <cell r="N808">
            <v>0</v>
          </cell>
          <cell r="O808">
            <v>0</v>
          </cell>
        </row>
        <row r="809">
          <cell r="D809" t="str">
            <v>INFORME N° 1379-TP/DE/UGPPME-CFPP</v>
          </cell>
          <cell r="E809" t="str">
            <v>159265-2017</v>
          </cell>
          <cell r="F809" t="str">
            <v>1379-2017-MTPE/24.1.2.1</v>
          </cell>
          <cell r="G809" t="str">
            <v>13/09/2017</v>
          </cell>
          <cell r="H809">
            <v>0</v>
          </cell>
          <cell r="I809" t="str">
            <v xml:space="preserve">CERTIFICACIÓN  DE CREDITO PRESUPUESTARIO REFERIDA A LA CONTRATACION TEMPORAL DEL SERVICIO DE TERCERO PARA APOYO ADMINISTRATIVO PARA LA UNIDAD LIMA NORTE CALLAO DEL PROGRAMA TRABAJA PERU </v>
          </cell>
          <cell r="J809" t="str">
            <v xml:space="preserve">UNIDAD GERENCIAL DE ADMINISTRACIÓN
</v>
          </cell>
          <cell r="K809" t="str">
            <v>ALTAMIRANO MARTINEZ, JOHN HAIRO</v>
          </cell>
          <cell r="L809">
            <v>0</v>
          </cell>
          <cell r="M809">
            <v>0</v>
          </cell>
          <cell r="N809">
            <v>0</v>
          </cell>
          <cell r="O809">
            <v>0</v>
          </cell>
        </row>
        <row r="810">
          <cell r="D810" t="str">
            <v>INFORME N° 1380-TP/DE/UGPPME-CFPP</v>
          </cell>
          <cell r="E810" t="str">
            <v>162842-2017</v>
          </cell>
          <cell r="F810" t="str">
            <v>1380-2017-MTPE/24.1.2.1</v>
          </cell>
          <cell r="G810" t="str">
            <v>14/09/2017</v>
          </cell>
          <cell r="H810">
            <v>0</v>
          </cell>
          <cell r="I810" t="str">
            <v xml:space="preserve">SOLICITO AUTORIZACIÓN PARA CONTRATACIÓN DE SERVICIO DE TERCERO PARA LA COORDINACION FUNCIONAL DE PLANIFICACIÓN Y PRESUPUESTO </v>
          </cell>
          <cell r="J810" t="str">
            <v xml:space="preserve">PROGRAMA PARA LA GENERACION DE EMPLEO SOCIAL INCLUSIVO "TRABAJA PERU"
</v>
          </cell>
          <cell r="K810" t="str">
            <v>ALTAMIRANO MARTINEZ, JOHN HAIRO</v>
          </cell>
          <cell r="L810">
            <v>0</v>
          </cell>
          <cell r="M810">
            <v>0</v>
          </cell>
          <cell r="N810">
            <v>0</v>
          </cell>
          <cell r="O810">
            <v>0</v>
          </cell>
        </row>
        <row r="811">
          <cell r="D811" t="str">
            <v>INFORME N° 1381-TP/DE/UGPPME-CFPP</v>
          </cell>
          <cell r="E811" t="str">
            <v>159914-2017</v>
          </cell>
          <cell r="F811" t="str">
            <v>1381-2017-MTPE/24.1.2.1</v>
          </cell>
          <cell r="G811" t="str">
            <v>14/09/2017</v>
          </cell>
          <cell r="H811">
            <v>0</v>
          </cell>
          <cell r="I811" t="str">
            <v>CERTIFICACIÓN DE CRÉDITO PRESUPUESTARIO REFERIDA AL PAGO DE 04 CERTIFICACOS DIROVE NECESARIOS PARA LA BAJA DE LAS CAMIONETAS FOTON DE PLACA DE RODAJE PIO 306, PIO 539, PIO 534, PIO575</v>
          </cell>
          <cell r="J811" t="str">
            <v xml:space="preserve">UNIDAD GERENCIAL DE ADMINISTRACIÓN
</v>
          </cell>
          <cell r="K811" t="str">
            <v>ALTAMIRANO MARTINEZ, JOHN HAIRO</v>
          </cell>
          <cell r="L811">
            <v>0</v>
          </cell>
          <cell r="M811">
            <v>0</v>
          </cell>
          <cell r="N811">
            <v>0</v>
          </cell>
          <cell r="O811">
            <v>0</v>
          </cell>
        </row>
        <row r="812">
          <cell r="D812" t="str">
            <v>INFORME N° 1382-TP/DE/UGPPME-CFPP</v>
          </cell>
          <cell r="E812" t="str">
            <v>153041-2017</v>
          </cell>
          <cell r="F812" t="str">
            <v>1382-2017-MTPE/24.1.2.1</v>
          </cell>
          <cell r="G812" t="str">
            <v>14/09/2017</v>
          </cell>
          <cell r="H812">
            <v>0</v>
          </cell>
          <cell r="I812" t="str">
            <v xml:space="preserve">CERTIFICACION DE CREDITO PRESUPUESTARIO REFERIDA A LA CONTRATACION DE UN SERVICIO POR TERCEROS PARA LA COORDINACION FUNCIONAL DE SISTEMAS </v>
          </cell>
          <cell r="J812" t="str">
            <v xml:space="preserve">UNIDAD GERENCIAL DE ADMINISTRACIÓN
</v>
          </cell>
          <cell r="K812" t="str">
            <v>ALTAMIRANO MARTINEZ, JOHN HAIRO</v>
          </cell>
          <cell r="L812">
            <v>0</v>
          </cell>
          <cell r="M812">
            <v>0</v>
          </cell>
          <cell r="N812">
            <v>0</v>
          </cell>
          <cell r="O812">
            <v>0</v>
          </cell>
        </row>
        <row r="813">
          <cell r="D813" t="str">
            <v>INFORME N° 1383-TP/DE/UGPPME-CFPP</v>
          </cell>
          <cell r="E813" t="str">
            <v>159937-2017</v>
          </cell>
          <cell r="F813" t="str">
            <v>1383-2017-MTPE/24.1.2.1</v>
          </cell>
          <cell r="G813" t="str">
            <v>14/09/2017</v>
          </cell>
          <cell r="H813">
            <v>0</v>
          </cell>
          <cell r="I813" t="str">
            <v>CERTIFICACIÓN DE CRÉDITO PRESUPUESTARIO REFERIDA A LA CONTRATACIÓN DE 04 PROFESIONALES POR SERVICIO POR TERCERO COMO REVISOR POR TERCEROS COMO REVISOR DE EXPEDIENTES DE LIQUIDACIÓN Y LIQUIDADORES DE OFICIO PARA LA UNIDAD ZONAL AYACUCHO</v>
          </cell>
          <cell r="J813" t="str">
            <v xml:space="preserve">UNIDAD GERENCIAL DE ADMINISTRACIÓN
</v>
          </cell>
          <cell r="K813" t="str">
            <v>ALTAMIRANO MARTINEZ, JOHN HAIRO</v>
          </cell>
          <cell r="L813">
            <v>0</v>
          </cell>
          <cell r="M813">
            <v>0</v>
          </cell>
          <cell r="N813">
            <v>0</v>
          </cell>
          <cell r="O813">
            <v>0</v>
          </cell>
        </row>
        <row r="814">
          <cell r="D814" t="str">
            <v>INFORME N° 1384-TP/DE/UGPPME-CFPP</v>
          </cell>
          <cell r="E814" t="str">
            <v>138426-2017</v>
          </cell>
          <cell r="F814" t="str">
            <v>1384-2017-MTPE/24.1.2.1</v>
          </cell>
          <cell r="G814" t="str">
            <v>14/09/2017</v>
          </cell>
          <cell r="H814">
            <v>0</v>
          </cell>
          <cell r="I814" t="str">
            <v xml:space="preserve">CERTIFICACION DE CREDITO PRESUPUESTARIO REFERIDA A LA CONTRATACION DE UN ABOGADO POR SERVICIOS POR TERCEROS PARA LA UNIDAD GERENCIAL DE ASESORIA LEGAL </v>
          </cell>
          <cell r="J814" t="str">
            <v xml:space="preserve">UNIDAD GERENCIAL DE ADMINISTRACIÓN
</v>
          </cell>
          <cell r="K814" t="str">
            <v>ALTAMIRANO MARTINEZ, JOHN HAIRO</v>
          </cell>
          <cell r="L814">
            <v>0</v>
          </cell>
          <cell r="M814">
            <v>0</v>
          </cell>
          <cell r="N814">
            <v>0</v>
          </cell>
          <cell r="O814">
            <v>0</v>
          </cell>
        </row>
        <row r="815">
          <cell r="D815" t="str">
            <v>INFORME N° 1385-TP/DE/UGPPME-CFPP</v>
          </cell>
          <cell r="E815" t="str">
            <v>160320-2017</v>
          </cell>
          <cell r="F815" t="str">
            <v>1385-2017-MTPE/24.1.2.1</v>
          </cell>
          <cell r="G815" t="str">
            <v>14/09/2017</v>
          </cell>
          <cell r="H815">
            <v>0</v>
          </cell>
          <cell r="I815" t="str">
            <v>CERTIFICACIÓN DE CRÉDITO PRESUPUESTARIO REFERIDA A LA CONTRATACIÓN DE DOS PROFESIONALES POR SERVICIOS DE TERCEROS COMO REVISOR DE EXPEDIENTES DE LIQUIDACIÓN Y LIQUIDACIONES DE OFICIO PARA LA UNIDAD ZONAL JUNIN</v>
          </cell>
          <cell r="J815" t="str">
            <v xml:space="preserve">UNIDAD GERENCIAL DE ADMINISTRACIÓN
</v>
          </cell>
          <cell r="K815" t="str">
            <v>ALTAMIRANO MARTINEZ, JOHN HAIRO</v>
          </cell>
          <cell r="L815">
            <v>0</v>
          </cell>
          <cell r="M815">
            <v>0</v>
          </cell>
          <cell r="N815">
            <v>0</v>
          </cell>
          <cell r="O815">
            <v>0</v>
          </cell>
        </row>
        <row r="816">
          <cell r="D816" t="str">
            <v>INFORME N° 1386-TP/DE/UGPPME-CFPP</v>
          </cell>
          <cell r="E816" t="str">
            <v>150616-2017</v>
          </cell>
          <cell r="F816" t="str">
            <v>1386-2017-MTPE/24.1.2.1</v>
          </cell>
          <cell r="G816" t="str">
            <v>14/09/2017</v>
          </cell>
          <cell r="H816">
            <v>0</v>
          </cell>
          <cell r="I816" t="str">
            <v>DISPONIBILIDAD DE CCP PARA LA ADQUISICIÓN DE PASAJES DE VIAJE DE PROMOCION EN LA MODALIDAD DE AGENCIAMIENTO</v>
          </cell>
          <cell r="J816" t="str">
            <v xml:space="preserve">UNIDAD GERENCIAL DE ADMINISTRACIÓN
</v>
          </cell>
          <cell r="K816" t="str">
            <v>ALTAMIRANO MARTINEZ, JOHN HAIRO</v>
          </cell>
          <cell r="L816">
            <v>0</v>
          </cell>
          <cell r="M816">
            <v>0</v>
          </cell>
          <cell r="N816">
            <v>0</v>
          </cell>
          <cell r="O816">
            <v>0</v>
          </cell>
        </row>
        <row r="817">
          <cell r="D817" t="str">
            <v>INFORME N° 1387-TP/DE/UGPPME-CFPP</v>
          </cell>
          <cell r="E817" t="str">
            <v>113761-2017</v>
          </cell>
          <cell r="F817" t="str">
            <v>1387-2017-MTPE/24.1.2.1</v>
          </cell>
          <cell r="G817" t="str">
            <v>14/09/2017</v>
          </cell>
          <cell r="H817">
            <v>0</v>
          </cell>
          <cell r="I817" t="str">
            <v xml:space="preserve">CERTIFICACION DE CREDITO PRESUPUESTARIO PARA EFECTUAR EL PAGO EN CALIDAD DE INDENMIZACION A FAVOR DE LA EMPRESA SERVICIOS REYCOR EIRL DE UZ UCAYALI </v>
          </cell>
          <cell r="J817" t="str">
            <v xml:space="preserve">UNIDAD GERENCIAL DE ADMINISTRACIÓN
</v>
          </cell>
          <cell r="K817" t="str">
            <v>ALTAMIRANO MARTINEZ, JOHN HAIRO</v>
          </cell>
          <cell r="L817">
            <v>0</v>
          </cell>
          <cell r="M817">
            <v>0</v>
          </cell>
          <cell r="N817">
            <v>0</v>
          </cell>
          <cell r="O817">
            <v>0</v>
          </cell>
        </row>
        <row r="818">
          <cell r="D818" t="str">
            <v>INFORME N° 1388-TP/DE/UGPPME-CFPP</v>
          </cell>
          <cell r="E818" t="str">
            <v>162577-2017</v>
          </cell>
          <cell r="F818" t="str">
            <v>1388-2017-MTPE/24.1.2.1</v>
          </cell>
          <cell r="G818" t="str">
            <v>14/09/2017</v>
          </cell>
          <cell r="H818">
            <v>0</v>
          </cell>
          <cell r="I818" t="str">
            <v>ANULACION DE CCP N° 886-2017 REFERIDO AL SERVICIO DE TERCERO PARA LA UNIDAD ZONAL LIMA SUR ESTE UGPROM</v>
          </cell>
          <cell r="J818" t="str">
            <v xml:space="preserve">UNIDAD GERENCIAL DE ADMINISTRACIÓN
</v>
          </cell>
          <cell r="K818" t="str">
            <v>ALTAMIRANO MARTINEZ, JOHN HAIRO</v>
          </cell>
          <cell r="L818">
            <v>0</v>
          </cell>
          <cell r="M818">
            <v>0</v>
          </cell>
          <cell r="N818">
            <v>0</v>
          </cell>
          <cell r="O818">
            <v>0</v>
          </cell>
        </row>
        <row r="819">
          <cell r="D819" t="str">
            <v>INFORME N° 1389-TP/DE/UGPPME-CFPP</v>
          </cell>
          <cell r="E819" t="str">
            <v>162288-2017</v>
          </cell>
          <cell r="F819" t="str">
            <v>1389-2017-MTPE/24.1.2.1</v>
          </cell>
          <cell r="G819" t="str">
            <v>14/09/2017</v>
          </cell>
          <cell r="H819">
            <v>0</v>
          </cell>
          <cell r="I819" t="str">
            <v>CERTIFICACIÓN DE CRÉDITO PRESUPUESTARIO REFERIDA A LA CONTRATACIÓN DE TRES (03) PROFESIONALES POR SERVICIOS POR TERCEROS COMO REVISORES DE EXPEDIENTES DE LIQUIDACIÓN Y LIQUIDADORES DE OFICIO PARA LA UNIDAD ZONAL HUANCAVELICA</v>
          </cell>
          <cell r="J819" t="str">
            <v xml:space="preserve">UNIDAD GERENCIAL DE ADMINISTRACIÓN
</v>
          </cell>
          <cell r="K819" t="str">
            <v>ALTAMIRANO MARTINEZ, JOHN HAIRO</v>
          </cell>
          <cell r="L819">
            <v>0</v>
          </cell>
          <cell r="M819">
            <v>0</v>
          </cell>
          <cell r="N819">
            <v>0</v>
          </cell>
          <cell r="O819">
            <v>0</v>
          </cell>
        </row>
        <row r="820">
          <cell r="D820" t="str">
            <v>INFORME N° 1390-TP/DE/UGPPME-CFPP</v>
          </cell>
          <cell r="E820" t="str">
            <v>162531-2017</v>
          </cell>
          <cell r="F820" t="str">
            <v>1390-2017-MTPE/24.1.2.1</v>
          </cell>
          <cell r="G820" t="str">
            <v>14/09/2017</v>
          </cell>
          <cell r="H820">
            <v>0</v>
          </cell>
          <cell r="I820" t="str">
            <v>PROPUESTA DE NOTA DE MODIFICACIÓN PRESUPUESTARIA NMP N° 050, CRÉDITOS Y ANULACIONES POR S/.  13,580.00 DE TIPO 3 CRÉDITOS Y ANULACIONES (DENTRO DE U.E.) PARA APROBACIÓN, PROPUESTA POR EL PROGRAMA ¿PERÚ RESPONSABLE¿.</v>
          </cell>
          <cell r="J820" t="str">
            <v xml:space="preserve">PROGRAMA PARA LA GENERACION DE EMPLEO SOCIAL INCLUSIVO "TRABAJA PERU"
</v>
          </cell>
          <cell r="K820">
            <v>0</v>
          </cell>
          <cell r="L820">
            <v>0</v>
          </cell>
          <cell r="M820">
            <v>0</v>
          </cell>
          <cell r="N820">
            <v>0</v>
          </cell>
          <cell r="O820">
            <v>0</v>
          </cell>
        </row>
        <row r="821">
          <cell r="D821" t="str">
            <v>INFORME N° 1391-TP/DE/UGPPME-CFPP</v>
          </cell>
          <cell r="E821" t="str">
            <v>144888-2017</v>
          </cell>
          <cell r="F821" t="str">
            <v>1391-2017-MTPE/24.1.2.1</v>
          </cell>
          <cell r="G821" t="str">
            <v>14/09/2017</v>
          </cell>
          <cell r="H821">
            <v>0</v>
          </cell>
          <cell r="I821" t="str">
            <v xml:space="preserve">CERTIFICACION DE CRÉDITO PRESUPUESTARIO REFERIDA A LA CONTRATACION DE SERVICIOS POR TERCEROS PARA LA COORDINACION FUNCIONAL DE LOGISTICA </v>
          </cell>
          <cell r="J821" t="str">
            <v xml:space="preserve">UNIDAD GERENCIAL DE ADMINISTRACIÓN
</v>
          </cell>
          <cell r="K821" t="str">
            <v>ALTAMIRANO MARTINEZ, JOHN HAIRO</v>
          </cell>
          <cell r="L821">
            <v>0</v>
          </cell>
          <cell r="M821">
            <v>0</v>
          </cell>
          <cell r="N821">
            <v>0</v>
          </cell>
          <cell r="O821">
            <v>0</v>
          </cell>
        </row>
        <row r="822">
          <cell r="D822" t="str">
            <v>INFORME N° 1392-TP/DE/UGPPME-CFPP</v>
          </cell>
          <cell r="E822" t="str">
            <v>152334-2017</v>
          </cell>
          <cell r="F822" t="str">
            <v>1392-2017-MTPE/24.1.2.1</v>
          </cell>
          <cell r="G822" t="str">
            <v>14/09/2017</v>
          </cell>
          <cell r="H822">
            <v>0</v>
          </cell>
          <cell r="I822" t="str">
            <v xml:space="preserve">CERTIFICACION DE CREDITO PRESUPUESTARIO REFERIDA A LA CONTRATACION DE SERVICIO POR TERCEROS PARA LA UNIDAD GERENCIAL DE ADMINISTRACION DEL PROGRAMA TRABAJA PERU </v>
          </cell>
          <cell r="J822" t="str">
            <v xml:space="preserve">UNIDAD GERENCIAL DE ADMINISTRACIÓN
</v>
          </cell>
          <cell r="K822" t="str">
            <v>ALTAMIRANO MARTINEZ, JOHN HAIRO</v>
          </cell>
          <cell r="L822">
            <v>0</v>
          </cell>
          <cell r="M822">
            <v>0</v>
          </cell>
          <cell r="N822">
            <v>0</v>
          </cell>
          <cell r="O822">
            <v>0</v>
          </cell>
        </row>
        <row r="823">
          <cell r="D823" t="str">
            <v>INFORME N° 1393-TP/DE/UGPPME-CFPP</v>
          </cell>
          <cell r="E823" t="str">
            <v>162274-2017</v>
          </cell>
          <cell r="F823" t="str">
            <v>1393-2017-MTPE/24.1.2.1</v>
          </cell>
          <cell r="G823" t="str">
            <v>14/09/2017</v>
          </cell>
          <cell r="H823">
            <v>0</v>
          </cell>
          <cell r="I823" t="str">
            <v>CERTIFICACIÓN DE CRÉDITO PRESUPUESTARIO REFERIDA AL SERVICIO DE TERCERO DE UNA PERSONA NATURAL PARA REALIZAR ACTIVIDADES DE PROMOCION PARA LA UNIDAD ZONAL LA LIBERTAD</v>
          </cell>
          <cell r="J823" t="str">
            <v xml:space="preserve">UNIDAD GERENCIAL DE ADMINISTRACIÓN
</v>
          </cell>
          <cell r="K823" t="str">
            <v>ALTAMIRANO MARTINEZ, JOHN HAIRO</v>
          </cell>
          <cell r="L823">
            <v>0</v>
          </cell>
          <cell r="M823">
            <v>0</v>
          </cell>
          <cell r="N823">
            <v>0</v>
          </cell>
          <cell r="O823">
            <v>0</v>
          </cell>
        </row>
        <row r="824">
          <cell r="D824" t="str">
            <v>INFORME N° 1394-TP/DE/UGPPME-CFPP</v>
          </cell>
          <cell r="E824" t="str">
            <v>160026-2017</v>
          </cell>
          <cell r="F824" t="str">
            <v>1394-2017-MTPE/24.1.2.1</v>
          </cell>
          <cell r="G824" t="str">
            <v>14/09/2017</v>
          </cell>
          <cell r="H824">
            <v>0</v>
          </cell>
          <cell r="I824" t="str">
            <v>CERTIFICACIÓN DE CRÉDITO PRESUPUESTARIO REFERIDA A LA CONTRATACION DE 07 PROFESIONALES POR SERVICIOS DE TERCEROS COMO REVISOR DE EXPEDIENTES DE LIQUIDACION Y LIQUIDACIONES DE OFICIO PARA LA UNIDAD ZONAL PUNO</v>
          </cell>
          <cell r="J824" t="str">
            <v xml:space="preserve">UNIDAD GERENCIAL DE ADMINISTRACIÓN
</v>
          </cell>
          <cell r="K824" t="str">
            <v>ALTAMIRANO MARTINEZ, JOHN HAIRO</v>
          </cell>
          <cell r="L824">
            <v>0</v>
          </cell>
          <cell r="M824">
            <v>0</v>
          </cell>
          <cell r="N824">
            <v>0</v>
          </cell>
          <cell r="O824">
            <v>0</v>
          </cell>
        </row>
        <row r="825">
          <cell r="D825" t="str">
            <v>INFORME N° 1395-TP/DE/UGPPME-CFPP</v>
          </cell>
          <cell r="E825" t="str">
            <v>162932-2017</v>
          </cell>
          <cell r="F825" t="str">
            <v>1395-2017-MTPE/24.1.2.1</v>
          </cell>
          <cell r="G825" t="str">
            <v>14/09/2017</v>
          </cell>
          <cell r="H825">
            <v>0</v>
          </cell>
          <cell r="I825" t="str">
            <v xml:space="preserve">CERTIFICACIÓN PRESUPUESTAL PARA VIÁTICOS DE LA OFICINA NACIONAL DEL PROGRAMA TRABAJA PERU  </v>
          </cell>
          <cell r="J825" t="str">
            <v xml:space="preserve">UNIDAD GERENCIAL DE ADMINISTRACIÓN
</v>
          </cell>
          <cell r="K825" t="str">
            <v>ALTAMIRANO MARTINEZ, JOHN HAIRO</v>
          </cell>
          <cell r="L825">
            <v>0</v>
          </cell>
          <cell r="M825">
            <v>0</v>
          </cell>
          <cell r="N825">
            <v>0</v>
          </cell>
          <cell r="O825">
            <v>0</v>
          </cell>
        </row>
        <row r="826">
          <cell r="D826" t="str">
            <v>INFORME N° 1396-TP/DE/UGPPME-CFPP</v>
          </cell>
          <cell r="E826" t="str">
            <v>160036-2017</v>
          </cell>
          <cell r="F826" t="str">
            <v>1396-2017-MTPE/24.1.2.1</v>
          </cell>
          <cell r="G826" t="str">
            <v>14/09/2017</v>
          </cell>
          <cell r="H826">
            <v>0</v>
          </cell>
          <cell r="I826" t="str">
            <v xml:space="preserve">CERTIFICACIÓN DE CRÉDITO PRESUPUESTARIO REFERIDA A LA CONTRATACIÓN TEMPORAL DEL SERVICIO PARA REALIZAR ACTIVIDADES RELACIONADAS A PROMOCIÓN PARA LA UNIDAD ZONAL LIMA NORTE CALLAO </v>
          </cell>
          <cell r="J826" t="str">
            <v xml:space="preserve">UNIDAD GERENCIAL DE ADMINISTRACIÓN
</v>
          </cell>
          <cell r="K826" t="str">
            <v>ALTAMIRANO MARTINEZ, JOHN HAIRO</v>
          </cell>
          <cell r="L826">
            <v>0</v>
          </cell>
          <cell r="M826">
            <v>0</v>
          </cell>
          <cell r="N826">
            <v>0</v>
          </cell>
          <cell r="O826">
            <v>0</v>
          </cell>
        </row>
        <row r="827">
          <cell r="D827" t="str">
            <v>INFORME N° 1397-TP/DE/UGPPME-CFPP</v>
          </cell>
          <cell r="E827" t="str">
            <v>161332-2017</v>
          </cell>
          <cell r="F827" t="str">
            <v>1397-2017-MTPE/24.1.2.1</v>
          </cell>
          <cell r="G827" t="str">
            <v>15/09/2017</v>
          </cell>
          <cell r="H827">
            <v>0</v>
          </cell>
          <cell r="I827" t="str">
            <v>PROPUESTA DE NOTA DE MODIFICACIÓN PRESUPUESTARIA NMP N° 051, CRÉDITOS Y ANULACIONES POR S/.  49,226.00 DE TIPO 3 CRÉDITOS Y ANULACIONES (DENTRO DE U.E.) PARA APROBACIÓN.</v>
          </cell>
          <cell r="J827" t="str">
            <v xml:space="preserve">PROGRAMA PARA LA GENERACION DE EMPLEO SOCIAL INCLUSIVO "TRABAJA PERU"
</v>
          </cell>
          <cell r="K827">
            <v>0</v>
          </cell>
          <cell r="L827">
            <v>0</v>
          </cell>
          <cell r="M827">
            <v>0</v>
          </cell>
          <cell r="N827">
            <v>0</v>
          </cell>
          <cell r="O827">
            <v>0</v>
          </cell>
        </row>
        <row r="828">
          <cell r="D828" t="str">
            <v>INFORME N° 1398-TP/DE/UGPPME-CFPP</v>
          </cell>
          <cell r="E828" t="str">
            <v>162720-2017</v>
          </cell>
          <cell r="F828" t="str">
            <v>1398-2017-MTPE/24.1.2.1</v>
          </cell>
          <cell r="G828" t="str">
            <v>15/09/2017</v>
          </cell>
          <cell r="H828">
            <v>0</v>
          </cell>
          <cell r="I828" t="str">
            <v>AMPLIACION DEL CCP N° 901-2017 PARA LA SUSCRIPCIÓN ANUAL DE 02 LICENCIAS SPIJ PARA EL PROGRAMA PERU RESPONSABLE</v>
          </cell>
          <cell r="J828" t="str">
            <v xml:space="preserve">UNIDAD GERENCIAL DE ADMINISTRACIÓN
</v>
          </cell>
          <cell r="K828" t="str">
            <v>ALTAMIRANO MARTINEZ, JOHN HAIRO</v>
          </cell>
          <cell r="L828">
            <v>0</v>
          </cell>
          <cell r="M828">
            <v>0</v>
          </cell>
          <cell r="N828">
            <v>0</v>
          </cell>
          <cell r="O828">
            <v>0</v>
          </cell>
        </row>
        <row r="829">
          <cell r="D829" t="str">
            <v>INFORME N° 1399-TP/DE/UGPPME-CFPP</v>
          </cell>
          <cell r="E829" t="str">
            <v>131406-2017</v>
          </cell>
          <cell r="F829" t="str">
            <v>1399-2017-MTPE/24.1.2.1</v>
          </cell>
          <cell r="G829" t="str">
            <v>15/09/2017</v>
          </cell>
          <cell r="H829">
            <v>0</v>
          </cell>
          <cell r="I829" t="str">
            <v>SOBRE RESOLUCIOIN DE LOS CONVENIOS DE EJECUCION N° 11-0004-AC-88 Y 11-0005-AC-88</v>
          </cell>
          <cell r="J829" t="str">
            <v xml:space="preserve">UNIDAD GERENCIAL DE ASESORÍA LEGAL
</v>
          </cell>
          <cell r="K829" t="str">
            <v>ALTAMIRANO MARTINEZ, JOHN HAIRO</v>
          </cell>
          <cell r="L829">
            <v>0</v>
          </cell>
          <cell r="M829">
            <v>0</v>
          </cell>
          <cell r="N829">
            <v>0</v>
          </cell>
          <cell r="O829">
            <v>0</v>
          </cell>
        </row>
        <row r="830">
          <cell r="D830" t="str">
            <v>INFORME N° 1400-TP/DE/UGPPME-CFPP</v>
          </cell>
          <cell r="E830" t="str">
            <v>161252-2017</v>
          </cell>
          <cell r="F830" t="str">
            <v>1400-2017-MTPE/24.1.2.1</v>
          </cell>
          <cell r="G830" t="str">
            <v>15/09/2017</v>
          </cell>
          <cell r="H830">
            <v>0</v>
          </cell>
          <cell r="I830" t="str">
            <v>RESPECTO A LA AJUDICACION SIMPLIFICADA N° 012-2017-TP</v>
          </cell>
          <cell r="J830" t="str">
            <v xml:space="preserve">UNIDAD GERENCIAL DE ADMINISTRACIÓN
</v>
          </cell>
          <cell r="K830" t="str">
            <v>ALTAMIRANO MARTINEZ, JOHN HAIRO</v>
          </cell>
          <cell r="L830">
            <v>0</v>
          </cell>
          <cell r="M830">
            <v>0</v>
          </cell>
          <cell r="N830">
            <v>0</v>
          </cell>
          <cell r="O830">
            <v>0</v>
          </cell>
        </row>
        <row r="831">
          <cell r="D831" t="str">
            <v>INFORME N° 1401-TP/DE/UGPPME-CFPP</v>
          </cell>
          <cell r="E831" t="str">
            <v>143466-2017</v>
          </cell>
          <cell r="F831" t="str">
            <v>1401-2017-MTPE/24.1.2.1</v>
          </cell>
          <cell r="G831" t="str">
            <v>15/09/2017</v>
          </cell>
          <cell r="H831">
            <v>0</v>
          </cell>
          <cell r="I831" t="str">
            <v>CERTIFICACIÓN DE CRÉDITO PRESUPUESTARIO REFERIDA A LA CONTRATACION DE SERVICIO DE UN TERCERO PARA CONSULTORIA PARA ELABORAR UN PLAN DE DESARROLLO-PDP 2018 DE LAS PERSONAS DEL PROGRAMA TRABAJA PERU</v>
          </cell>
          <cell r="J831" t="str">
            <v xml:space="preserve">UNIDAD GERENCIAL DE ADMINISTRACIÓN
</v>
          </cell>
          <cell r="K831" t="str">
            <v>ALTAMIRANO MARTINEZ, JOHN HAIRO</v>
          </cell>
          <cell r="L831">
            <v>0</v>
          </cell>
          <cell r="M831">
            <v>0</v>
          </cell>
          <cell r="N831">
            <v>0</v>
          </cell>
          <cell r="O831">
            <v>0</v>
          </cell>
        </row>
        <row r="832">
          <cell r="D832" t="str">
            <v>INFORME N° 1402-TP/DE/UGPPME-CFPP</v>
          </cell>
          <cell r="E832" t="str">
            <v>164911-2017</v>
          </cell>
          <cell r="F832" t="str">
            <v>1402-2017-MTPE/24.1.2.1</v>
          </cell>
          <cell r="G832" t="str">
            <v>15/09/2017</v>
          </cell>
          <cell r="H832">
            <v>0</v>
          </cell>
          <cell r="I832" t="str">
            <v>PRECISIONES AL ANEXO 01 DEL PLAN DE TRABAJO DE CIERRE DE BRECHAS IDENTIFICADAS EN EL DIAGNOSTICO DE CONTROL INTERNO DEL PROGRAMA "TRABAJA PERU"</v>
          </cell>
          <cell r="J832" t="str">
            <v xml:space="preserve">UNIDAD GERENCIAL DE PLANIFICACIÓN, PRESUPUESTO, MONITOREO Y EVALUACIÓN
</v>
          </cell>
          <cell r="K832" t="str">
            <v>ALTAMIRANO MARTINEZ, JOHN HAIRO</v>
          </cell>
          <cell r="L832">
            <v>0</v>
          </cell>
          <cell r="M832">
            <v>0</v>
          </cell>
          <cell r="N832">
            <v>0</v>
          </cell>
          <cell r="O832">
            <v>0</v>
          </cell>
        </row>
        <row r="833">
          <cell r="D833" t="str">
            <v>INFORME N° 1403-TP/DE/UGPPME-CFPP</v>
          </cell>
          <cell r="E833" t="str">
            <v>164189-2017</v>
          </cell>
          <cell r="F833" t="str">
            <v>1403-2017-MTPE/24.1.2.1</v>
          </cell>
          <cell r="G833" t="str">
            <v>18/09/2017</v>
          </cell>
          <cell r="H833">
            <v>0</v>
          </cell>
          <cell r="I833" t="str">
            <v>CERTIFICACIÓN DE CRÉDITO PRESUPUESTARIO REFERIDA AL SERVICIO DE TERCERO COMO REVISOR DE LOS EXPEDIENTES DE LIQUIDACIONES Y ELABORACIÓN DE INFORMES DE LIQUIDACIÓN TÉCNICO FINANCIERO PARA LA UNIDAD ZONAL AMAZONAS DEL PROGRAMA TRABAJA PERU</v>
          </cell>
          <cell r="J833" t="str">
            <v xml:space="preserve">UNIDAD GERENCIAL DE ADMINISTRACIÓN
</v>
          </cell>
          <cell r="K833" t="str">
            <v>ALTAMIRANO MARTINEZ, JOHN HAIRO</v>
          </cell>
          <cell r="L833">
            <v>0</v>
          </cell>
          <cell r="M833">
            <v>0</v>
          </cell>
          <cell r="N833">
            <v>0</v>
          </cell>
          <cell r="O833">
            <v>0</v>
          </cell>
        </row>
        <row r="834">
          <cell r="D834" t="str">
            <v>INFORME N° 1404-TP/DE/UGPPME-CFPP</v>
          </cell>
          <cell r="E834" t="str">
            <v>164161-2017</v>
          </cell>
          <cell r="F834" t="str">
            <v>1404-2017-MTPE/24.1.2.1</v>
          </cell>
          <cell r="G834" t="str">
            <v>18/09/2017</v>
          </cell>
          <cell r="H834">
            <v>0</v>
          </cell>
          <cell r="I834" t="str">
            <v>CERTIFICACIÓN DE CRÉDITO PRESUPUESTARIO REFERIDA A LA CONTRATACIÓN DE UN TERCERO PARA SEGUIMIENTO DE PROYECTOS EN EJECUCIÓN PARA LA UNIDAD ZONAL LIMA SUR ESTE DEL PROGRAMA TRABAJA PERU</v>
          </cell>
          <cell r="J834" t="str">
            <v xml:space="preserve">UNIDAD GERENCIAL DE ADMINISTRACIÓN
</v>
          </cell>
          <cell r="K834" t="str">
            <v>ALTAMIRANO MARTINEZ, JOHN HAIRO</v>
          </cell>
          <cell r="L834">
            <v>0</v>
          </cell>
          <cell r="M834">
            <v>0</v>
          </cell>
          <cell r="N834">
            <v>0</v>
          </cell>
          <cell r="O834">
            <v>0</v>
          </cell>
        </row>
        <row r="835">
          <cell r="D835" t="str">
            <v>INFORME N° 1405-TP/DE/UGPPME-CFPP</v>
          </cell>
          <cell r="E835" t="str">
            <v>164180-2017</v>
          </cell>
          <cell r="F835" t="str">
            <v>1405-2017-MTPE/24.1.2.1</v>
          </cell>
          <cell r="G835" t="str">
            <v>18/09/2017</v>
          </cell>
          <cell r="H835">
            <v>0</v>
          </cell>
          <cell r="I835" t="str">
            <v>CERTIFICACIÓN  DE CRÉDITO PRESUPUESTARIO REFERIDA AL SERVICIO DE TERCERO DE UN PROFESIONAL COMO REVISOR DE LOS EXPEDIENTES DE LIQUIDACIÓN Y ELABORADOR DE LOS INFORMES DE LIQUIDACIÓN TÉCNICO FINANCIERO PARA LA UNIDAD ZONAL HUARAZ</v>
          </cell>
          <cell r="J835" t="str">
            <v xml:space="preserve">UNIDAD GERENCIAL DE ADMINISTRACIÓN
</v>
          </cell>
          <cell r="K835" t="str">
            <v>ALTAMIRANO MARTINEZ, JOHN HAIRO</v>
          </cell>
          <cell r="L835">
            <v>0</v>
          </cell>
          <cell r="M835">
            <v>0</v>
          </cell>
          <cell r="N835">
            <v>0</v>
          </cell>
          <cell r="O835">
            <v>0</v>
          </cell>
        </row>
        <row r="836">
          <cell r="D836" t="str">
            <v>INFORME N° 1406-TP/DE/UGPPME-CFPP</v>
          </cell>
          <cell r="E836" t="str">
            <v>165104-2017</v>
          </cell>
          <cell r="F836" t="str">
            <v>1406-2017-MTPE/24.1.2.1</v>
          </cell>
          <cell r="G836" t="str">
            <v>18/09/2017</v>
          </cell>
          <cell r="H836">
            <v>0</v>
          </cell>
          <cell r="I836" t="str">
            <v>SOLICITUD DE TRAMITE DE RESOLUCIÓN MINISTERIAL QUE AUTORIZA LA TRANSFERENCIA FINANCIERA DEL APORTE TOTAL DEL PROGRAMA " TRABAJA PERU" A FAVOR DE ORGANISMOS EJECUTORES PÚBLICOS, DE LA ACCIÓN DE CONTINGENCIA ESPECIAL -NORMA EXPRESA ( COENE ) AC-88 DEL DECRETO SUPREMO N° 235-2017-EF SEGUNDO GRUPO</v>
          </cell>
          <cell r="J836" t="str">
            <v xml:space="preserve">UNIDAD GERENCIAL DE ASESORÍA LEGAL
</v>
          </cell>
          <cell r="K836" t="str">
            <v>ALTAMIRANO MARTINEZ, JOHN HAIRO</v>
          </cell>
          <cell r="L836">
            <v>0</v>
          </cell>
          <cell r="M836">
            <v>0</v>
          </cell>
          <cell r="N836">
            <v>0</v>
          </cell>
          <cell r="O836">
            <v>0</v>
          </cell>
        </row>
        <row r="837">
          <cell r="D837" t="str">
            <v>INFORME N° 1407-TP/DE/UGPPME-CFPP</v>
          </cell>
          <cell r="E837" t="str">
            <v>159962-2017</v>
          </cell>
          <cell r="F837" t="str">
            <v>1407-2017-MTPE/24.1.2.1</v>
          </cell>
          <cell r="G837" t="str">
            <v>18/09/2017</v>
          </cell>
          <cell r="H837">
            <v>0</v>
          </cell>
          <cell r="I837" t="str">
            <v>CERTIFICACIÓN DE CRÉDITO PRESUPUESTARIO REFERIDA A LA CONTRATACIÓN TEMPORAL DEL SERVICIO DE TERCERO PARA LA UNIDAD ZONAL LIMA SUR ¿ ESTE DEL PROGRAMA ¿TRABAJA PERÚ¿.</v>
          </cell>
          <cell r="J837" t="str">
            <v xml:space="preserve">UNIDAD GERENCIAL DE ADMINISTRACIÓN
</v>
          </cell>
          <cell r="K837" t="str">
            <v>TORRES LOZANO, CÉSAR AUGUSTO</v>
          </cell>
          <cell r="L837">
            <v>0</v>
          </cell>
          <cell r="M837">
            <v>0</v>
          </cell>
          <cell r="N837">
            <v>0</v>
          </cell>
          <cell r="O837">
            <v>0</v>
          </cell>
        </row>
        <row r="838">
          <cell r="D838" t="str">
            <v>INFORME N° 1408-TP/DE/UGPPME-CFPP</v>
          </cell>
          <cell r="E838" t="str">
            <v>165561-2017</v>
          </cell>
          <cell r="F838" t="str">
            <v>1408-2017-MTPE/24.1.2.1</v>
          </cell>
          <cell r="G838" t="str">
            <v>18/09/2017</v>
          </cell>
          <cell r="H838">
            <v>0</v>
          </cell>
          <cell r="I838" t="str">
            <v xml:space="preserve">CERTIFICACIÓN PRESUPUESTAL PARA VIÁTICOS DE LA OFICINA NACIONAL </v>
          </cell>
          <cell r="J838" t="str">
            <v xml:space="preserve">UNIDAD GERENCIAL DE ADMINISTRACIÓN
</v>
          </cell>
          <cell r="K838" t="str">
            <v>ALTAMIRANO MARTINEZ, JOHN HAIRO</v>
          </cell>
          <cell r="L838">
            <v>0</v>
          </cell>
          <cell r="M838">
            <v>0</v>
          </cell>
          <cell r="N838">
            <v>0</v>
          </cell>
          <cell r="O838">
            <v>0</v>
          </cell>
        </row>
        <row r="839">
          <cell r="D839" t="str">
            <v>INFORME N° 1409-TP/DE/UGPPME-CFPP</v>
          </cell>
          <cell r="E839" t="str">
            <v>165890-2017</v>
          </cell>
          <cell r="F839" t="str">
            <v>1409-2017-MTPE/24.1.2.1</v>
          </cell>
          <cell r="G839" t="str">
            <v>18/09/2017</v>
          </cell>
          <cell r="H839">
            <v>0</v>
          </cell>
          <cell r="I839" t="str">
            <v>CERTIFICACIÓN  DE VIÁTICOS PARA REALIZAR VISITA DE MONITOREO A LOS PROYECTOS 10-0002-AC-87 Y 10-0003-87, EN LA UNIDAD ZONAL HUÁNUCO</v>
          </cell>
          <cell r="J839" t="str">
            <v xml:space="preserve">UNIDAD GERENCIAL DE ADMINISTRACIÓN
</v>
          </cell>
          <cell r="K839" t="str">
            <v>ALTAMIRANO MARTINEZ, JOHN HAIRO</v>
          </cell>
          <cell r="L839">
            <v>0</v>
          </cell>
          <cell r="M839">
            <v>0</v>
          </cell>
          <cell r="N839">
            <v>0</v>
          </cell>
          <cell r="O839">
            <v>0</v>
          </cell>
        </row>
        <row r="840">
          <cell r="D840" t="str">
            <v>INFORME N° 1410-TP/DE/UGPPME-CFPP</v>
          </cell>
          <cell r="E840" t="str">
            <v>144197-2017</v>
          </cell>
          <cell r="F840" t="str">
            <v>1410-2017-MTPE/24.1.2.1</v>
          </cell>
          <cell r="G840" t="str">
            <v>18/09/2017</v>
          </cell>
          <cell r="H840">
            <v>0</v>
          </cell>
          <cell r="I840" t="str">
            <v xml:space="preserve">CERTIFICACIÓN DE CRÉDITO PRESUPUESTARIO PARA LA CONTRATACIÓN DE SERVICIO DE TERCERO PARA LA COORDINACIÓN FUNCIONAL DE PLANIFICACIÓN Y PRESUPUESTO. </v>
          </cell>
          <cell r="J840" t="str">
            <v xml:space="preserve">UNIDAD GERENCIAL DE ADMINISTRACIÓN
</v>
          </cell>
          <cell r="K840" t="str">
            <v>ALTAMIRANO MARTINEZ, JOHN HAIRO</v>
          </cell>
          <cell r="L840">
            <v>0</v>
          </cell>
          <cell r="M840">
            <v>0</v>
          </cell>
          <cell r="N840">
            <v>0</v>
          </cell>
          <cell r="O840">
            <v>0</v>
          </cell>
        </row>
        <row r="841">
          <cell r="D841" t="str">
            <v>INFORME N° 1411-TP/DE/UGPPME-CFPP</v>
          </cell>
          <cell r="E841" t="str">
            <v>163559-2017</v>
          </cell>
          <cell r="F841" t="str">
            <v>1411-2017-MTPE/24.1.2.1</v>
          </cell>
          <cell r="G841" t="str">
            <v>19/09/2017</v>
          </cell>
          <cell r="H841">
            <v>0</v>
          </cell>
          <cell r="I841" t="str">
            <v xml:space="preserve">CERTIFICACIÓN DE CRÉDITO PRESUPUESTARIO  PARA VIÁTICOS DE LA OFICINA NACIONAL  DEL PROGRAMA TRABAJA PERU </v>
          </cell>
          <cell r="J841" t="str">
            <v xml:space="preserve">UNIDAD GERENCIAL DE ADMINISTRACIÓN
</v>
          </cell>
          <cell r="K841" t="str">
            <v>ALTAMIRANO MARTINEZ, JOHN HAIRO</v>
          </cell>
          <cell r="L841">
            <v>0</v>
          </cell>
          <cell r="M841">
            <v>0</v>
          </cell>
          <cell r="N841">
            <v>0</v>
          </cell>
          <cell r="O841">
            <v>0</v>
          </cell>
        </row>
        <row r="842">
          <cell r="D842" t="str">
            <v>INFORME N° 1412-TP/DE/UGPPME-CFPP</v>
          </cell>
          <cell r="E842" t="str">
            <v>163382-2017</v>
          </cell>
          <cell r="F842" t="str">
            <v>1412-2017-MTPE/24.1.2.1</v>
          </cell>
          <cell r="G842" t="str">
            <v>19/09/2017</v>
          </cell>
          <cell r="H842">
            <v>0</v>
          </cell>
          <cell r="I842" t="str">
            <v>CERTIFICACIÓN DE CRÉDITO PRESUPUESTARIO REFERIDA AL SERVICIO DE ALQUILER DE LOCAL PARA EL ARCHIVO CENTRAL DEL PROGRAMA TRABAJA PERU</v>
          </cell>
          <cell r="J842" t="str">
            <v xml:space="preserve">UNIDAD GERENCIAL DE ADMINISTRACIÓN
</v>
          </cell>
          <cell r="K842" t="str">
            <v>ALTAMIRANO MARTINEZ, JOHN HAIRO</v>
          </cell>
          <cell r="L842">
            <v>0</v>
          </cell>
          <cell r="M842">
            <v>0</v>
          </cell>
          <cell r="N842">
            <v>0</v>
          </cell>
          <cell r="O842">
            <v>0</v>
          </cell>
        </row>
        <row r="843">
          <cell r="D843" t="str">
            <v>INFORME N° 1413-TP/DE/UGPPME-CFPP</v>
          </cell>
          <cell r="E843" t="str">
            <v>166852-2017</v>
          </cell>
          <cell r="F843" t="str">
            <v>1413-2017-MTPE/24.1.2.1</v>
          </cell>
          <cell r="G843" t="str">
            <v>19/09/2017</v>
          </cell>
          <cell r="H843">
            <v>0</v>
          </cell>
          <cell r="I843" t="str">
            <v>CERTIFICACION CREDITO PRESUPUESTARIO REFERIDA A LA COMPRA DE PASAJES AEREOS A TRAVES DE CATALOGO DE ACUERDO MARCO PARA EL PERSONAL DEL PROGRAMA TRABAJA PERU EN EL MARCO DE LAS ACTIVIDADES DE INTERVENCIÓN INMEDIATA AII-02 PROGRAMADO EN EL PAC N°23 Y EL SEGUIMIENTO A LOS PROYECTOS AC-88</v>
          </cell>
          <cell r="J843" t="str">
            <v xml:space="preserve">UNIDAD GERENCIAL DE ADMINISTRACIÓN
</v>
          </cell>
          <cell r="K843" t="str">
            <v>ALTAMIRANO MARTINEZ, JOHN HAIRO</v>
          </cell>
          <cell r="L843">
            <v>0</v>
          </cell>
          <cell r="M843">
            <v>0</v>
          </cell>
          <cell r="N843">
            <v>0</v>
          </cell>
          <cell r="O843">
            <v>0</v>
          </cell>
        </row>
        <row r="844">
          <cell r="D844" t="str">
            <v>INFORME N° 1414-TP/DE/UGPPME-CFPP</v>
          </cell>
          <cell r="E844" t="str">
            <v>148931-2017</v>
          </cell>
          <cell r="F844" t="str">
            <v>1414-2017-MTPE/24.1.2.1</v>
          </cell>
          <cell r="G844" t="str">
            <v>19/09/2017</v>
          </cell>
          <cell r="H844">
            <v>0</v>
          </cell>
          <cell r="I844" t="str">
            <v xml:space="preserve">CERTIFICACIÓN DE CRÉDITO PRESUPUESTARIO 2017 Y PREVISIÓN 2018 REFERIDA A CONTRATACIÓN ADICIONAL DE QUINCE (15)  EQUIPOS PARA EL PROGRAMA TRABAJA PERU </v>
          </cell>
          <cell r="J844" t="str">
            <v xml:space="preserve">UNIDAD GERENCIAL DE ADMINISTRACIÓN
</v>
          </cell>
          <cell r="K844" t="str">
            <v>ALTAMIRANO MARTINEZ, JOHN HAIRO</v>
          </cell>
          <cell r="L844">
            <v>0</v>
          </cell>
          <cell r="M844">
            <v>0</v>
          </cell>
          <cell r="N844">
            <v>0</v>
          </cell>
          <cell r="O844">
            <v>0</v>
          </cell>
        </row>
        <row r="845">
          <cell r="D845" t="str">
            <v>INFORME N° 1415-TP/DE/UGPPME-CFPP</v>
          </cell>
          <cell r="E845" t="str">
            <v>165571-2017</v>
          </cell>
          <cell r="F845" t="str">
            <v>1415-2017-MTPE/24.1.2.1</v>
          </cell>
          <cell r="G845" t="str">
            <v>19/09/2017</v>
          </cell>
          <cell r="H845">
            <v>0</v>
          </cell>
          <cell r="I845" t="str">
            <v xml:space="preserve">CERTIFICACIÓN DE CRÉDITO PRESUPUESTARIO REFERIDA A LA ASIGNACIÓN DE VIÁTICOS DE LA OFICINA NACIONAL DEL PROGRAMA "TRABAJA PERU" </v>
          </cell>
          <cell r="J845" t="str">
            <v xml:space="preserve">UNIDAD GERENCIAL DE ADMINISTRACIÓN
</v>
          </cell>
          <cell r="K845" t="str">
            <v>ALTAMIRANO MARTINEZ, JOHN HAIRO</v>
          </cell>
          <cell r="L845">
            <v>0</v>
          </cell>
          <cell r="M845">
            <v>0</v>
          </cell>
          <cell r="N845">
            <v>0</v>
          </cell>
          <cell r="O845">
            <v>0</v>
          </cell>
        </row>
        <row r="846">
          <cell r="D846" t="str">
            <v>INFORME N° 1416-TP/DE/UGPPME-CFPP</v>
          </cell>
          <cell r="E846" t="str">
            <v>162279-2017</v>
          </cell>
          <cell r="F846" t="str">
            <v>1416-2017-MTPE/24.1.2.1</v>
          </cell>
          <cell r="G846" t="str">
            <v>19/09/2017</v>
          </cell>
          <cell r="H846">
            <v>0</v>
          </cell>
          <cell r="I846" t="str">
            <v xml:space="preserve">ANULACIÓN DE LA CERTIFICACIÓN DE CRÉDITO PRESUPUESTARIO N° 944-2017 REFERIDA A LA ASIGNACIÓN DE VIÁTICOS PARA LA COMISIÓN DE SERVICIOS A LA REGIÓN DE CAJAMARCA </v>
          </cell>
          <cell r="J846" t="str">
            <v xml:space="preserve">UNIDAD GERENCIAL DE ADMINISTRACIÓN
</v>
          </cell>
          <cell r="K846" t="str">
            <v>ALTAMIRANO MARTINEZ, JOHN HAIRO</v>
          </cell>
          <cell r="L846">
            <v>0</v>
          </cell>
          <cell r="M846">
            <v>0</v>
          </cell>
          <cell r="N846">
            <v>0</v>
          </cell>
          <cell r="O846">
            <v>0</v>
          </cell>
        </row>
        <row r="847">
          <cell r="D847" t="str">
            <v>INFORME N° 1417-TP/DE/UGPPME-CFPP</v>
          </cell>
          <cell r="E847" t="str">
            <v>166807-2017</v>
          </cell>
          <cell r="F847" t="str">
            <v>1417-2017-MTPE/24.1.2.1</v>
          </cell>
          <cell r="G847" t="str">
            <v>19/09/2017</v>
          </cell>
          <cell r="H847">
            <v>0</v>
          </cell>
          <cell r="I847" t="str">
            <v>CERTIFICACIÓN DE CRÉDITO PRESUPUESTARIO REFERIDA  PARA LA CONTRATACIÓN DE SERVICIO DE TERCERO PARA LA UNIDAD GERENCIAL DE PROMOCIÓN</v>
          </cell>
          <cell r="J847" t="str">
            <v xml:space="preserve">UNIDAD GERENCIAL DE ADMINISTRACIÓN
</v>
          </cell>
          <cell r="K847" t="str">
            <v>ALTAMIRANO MARTINEZ, JOHN HAIRO</v>
          </cell>
          <cell r="L847">
            <v>0</v>
          </cell>
          <cell r="M847">
            <v>0</v>
          </cell>
          <cell r="N847">
            <v>0</v>
          </cell>
          <cell r="O847">
            <v>0</v>
          </cell>
        </row>
        <row r="848">
          <cell r="D848" t="str">
            <v>INFORME N° 1418-TP/DE/UGPPME-CFPP</v>
          </cell>
          <cell r="E848" t="str">
            <v>153543-2017</v>
          </cell>
          <cell r="F848" t="str">
            <v>1418-2017-MTPE/24.1.2.1</v>
          </cell>
          <cell r="G848" t="str">
            <v>19/09/2017</v>
          </cell>
          <cell r="H848">
            <v>0</v>
          </cell>
          <cell r="I848" t="str">
            <v>RATIFICACION Y DESISTIMIENTO DE DEMANDA ADICIONAL DE RECURSOS PARA EL FINANCIAMIENTO DE PROYECTOS</v>
          </cell>
          <cell r="J848" t="str">
            <v xml:space="preserve">PROGRAMA PARA LA GENERACION DE EMPLEO SOCIAL INCLUSIVO "TRABAJA PERU"
</v>
          </cell>
          <cell r="K848" t="str">
            <v>ALTAMIRANO MARTINEZ, JOHN HAIRO</v>
          </cell>
          <cell r="L848">
            <v>0</v>
          </cell>
          <cell r="M848">
            <v>0</v>
          </cell>
          <cell r="N848">
            <v>0</v>
          </cell>
          <cell r="O848">
            <v>0</v>
          </cell>
        </row>
        <row r="849">
          <cell r="D849" t="str">
            <v>INFORME N° 1419-TP/DE/UGPPME-CFPP</v>
          </cell>
          <cell r="E849" t="str">
            <v>146936-2017</v>
          </cell>
          <cell r="F849" t="str">
            <v>1419-2017-MTPE/24.1.2.1</v>
          </cell>
          <cell r="G849" t="str">
            <v>19/09/2017</v>
          </cell>
          <cell r="H849">
            <v>0</v>
          </cell>
          <cell r="I849" t="str">
            <v>CERTIFICACIÓN DE CRÉDITO PRESUPUESTARIO REFERIDA A CONTRATACIÓN DE SERVICIO DE TERCEROS PARA LA UNIDAD ZONAL HUANCAVELICA DEL PROGRAMA ¿TRABAJA PERÚ¿.</v>
          </cell>
          <cell r="J849" t="str">
            <v xml:space="preserve">UNIDAD GERENCIAL DE ADMINISTRACIÓN
</v>
          </cell>
          <cell r="K849" t="str">
            <v>ALTAMIRANO MARTINEZ, JOHN HAIRO</v>
          </cell>
          <cell r="L849">
            <v>0</v>
          </cell>
          <cell r="M849">
            <v>0</v>
          </cell>
          <cell r="N849">
            <v>0</v>
          </cell>
          <cell r="O849">
            <v>0</v>
          </cell>
        </row>
        <row r="850">
          <cell r="D850" t="str">
            <v>INFORME N° 1420-TP/DE/UGPPME-CFPP</v>
          </cell>
          <cell r="E850" t="str">
            <v>148474-2017</v>
          </cell>
          <cell r="F850" t="str">
            <v>1420-2017-MTPE/24.1.2.1</v>
          </cell>
          <cell r="G850" t="str">
            <v>19/09/2017</v>
          </cell>
          <cell r="H850">
            <v>0</v>
          </cell>
          <cell r="I850" t="str">
            <v>CERTIFICACIÓN DE CRÉDITO PRESUPUESTARIO REFERIDA A CONTRATACIÓN DE SERVICIO DE TERCEROS PARA LA UNIDAD ZONAL HUARAZ DEL PROGRAMA ¿TRABAJA PERÚ¿.</v>
          </cell>
          <cell r="J850" t="str">
            <v xml:space="preserve">UNIDAD GERENCIAL DE ADMINISTRACIÓN
</v>
          </cell>
          <cell r="K850">
            <v>0</v>
          </cell>
          <cell r="L850">
            <v>0</v>
          </cell>
          <cell r="M850">
            <v>0</v>
          </cell>
          <cell r="N850">
            <v>0</v>
          </cell>
          <cell r="O850">
            <v>0</v>
          </cell>
        </row>
        <row r="851">
          <cell r="D851" t="str">
            <v>INFORME N° 1421-TP/DE/UGPPME-CFPP</v>
          </cell>
          <cell r="E851" t="str">
            <v>150742-2017</v>
          </cell>
          <cell r="F851" t="str">
            <v>1421-2017-MTPE/24.1.2.1</v>
          </cell>
          <cell r="G851" t="str">
            <v>19/09/2017</v>
          </cell>
          <cell r="H851">
            <v>0</v>
          </cell>
          <cell r="I851" t="str">
            <v>CERTIFICACIÓN DE CRÉDITO PRESUPUESTARIO REFERIDA A CONTRATACIÓN DE SERVICIO DE TERCEROS PARA LA UNIDAD ZONAL ANCASH DEL PROGRAMA ¿TRABAJA PERÚ¿.</v>
          </cell>
          <cell r="J851" t="str">
            <v xml:space="preserve">UNIDAD GERENCIAL DE ADMINISTRACIÓN
</v>
          </cell>
          <cell r="K851" t="str">
            <v>ALTAMIRANO MARTINEZ, JOHN HAIRO</v>
          </cell>
          <cell r="L851">
            <v>0</v>
          </cell>
          <cell r="M851">
            <v>0</v>
          </cell>
          <cell r="N851">
            <v>0</v>
          </cell>
          <cell r="O851">
            <v>0</v>
          </cell>
        </row>
        <row r="852">
          <cell r="D852" t="str">
            <v>INFORME N° 1422-TP/DE/UGPPME-CFPP</v>
          </cell>
          <cell r="E852" t="str">
            <v>146902-2017</v>
          </cell>
          <cell r="F852" t="str">
            <v>1422-2017-MTPE/24.1.2.1</v>
          </cell>
          <cell r="G852" t="str">
            <v>19/09/2017</v>
          </cell>
          <cell r="H852">
            <v>0</v>
          </cell>
          <cell r="I852" t="str">
            <v>CERTIFICACIÓN DE CRÉDITO PRESUPUESTARIO REFERIDA A CONTRATACIÓN DE SERVICIO DE TERCEROS PARA LA UNIDAD ZONAL HUANCAVELICA DEL PROGRAMA ¿TRABAJA PERÚ¿.</v>
          </cell>
          <cell r="J852" t="str">
            <v xml:space="preserve">UNIDAD GERENCIAL DE ADMINISTRACIÓN
</v>
          </cell>
          <cell r="K852" t="str">
            <v>ALTAMIRANO MARTINEZ, JOHN HAIRO</v>
          </cell>
          <cell r="L852">
            <v>0</v>
          </cell>
          <cell r="M852">
            <v>0</v>
          </cell>
          <cell r="N852">
            <v>0</v>
          </cell>
          <cell r="O852">
            <v>0</v>
          </cell>
        </row>
        <row r="853">
          <cell r="D853" t="str">
            <v>INFORME N° 1423-TP/DE/UGPPME-CFPP</v>
          </cell>
          <cell r="E853" t="str">
            <v>160683-2017</v>
          </cell>
          <cell r="F853" t="str">
            <v>1423-2017-MTPE/24.1.2.1</v>
          </cell>
          <cell r="G853" t="str">
            <v>20/09/2017</v>
          </cell>
          <cell r="H853">
            <v>0</v>
          </cell>
          <cell r="I853" t="str">
            <v xml:space="preserve">CERTIFICACIÓN DE CRÉDITO PRESUPUESTARIO PARA LA CONTRATACIÓN DE TERCERO PARA LA COORDINACIÓN FUNCIONAL DE PLANIFICACIÓN Y PRESUPUESTO </v>
          </cell>
          <cell r="J853" t="str">
            <v xml:space="preserve">UNIDAD GERENCIAL DE ADMINISTRACIÓN
</v>
          </cell>
          <cell r="K853" t="str">
            <v>ALTAMIRANO MARTINEZ, JOHN HAIRO</v>
          </cell>
          <cell r="L853">
            <v>0</v>
          </cell>
          <cell r="M853">
            <v>0</v>
          </cell>
          <cell r="N853">
            <v>0</v>
          </cell>
          <cell r="O853">
            <v>0</v>
          </cell>
        </row>
        <row r="854">
          <cell r="D854" t="str">
            <v>INFORME N° 1424-TP/DE/UGPPME-CFPP</v>
          </cell>
          <cell r="E854" t="str">
            <v>145852-2017</v>
          </cell>
          <cell r="F854" t="str">
            <v>1424-2017-MTPE/24.1.2.1</v>
          </cell>
          <cell r="G854" t="str">
            <v>20/09/2017</v>
          </cell>
          <cell r="H854">
            <v>0</v>
          </cell>
          <cell r="I854" t="str">
            <v xml:space="preserve">CERTIFICACIÓN DE CRÉDITO PRESUPUESTARIO REFERIDA AL SERVICIO DE TERCERO PARA REALIZAR ACTIVIDADES DE APOYO ADMINISTRATIVO PARA LA UNIDAD ZONAL SATIPO DEL PROGRAMA TRABAJA PERU </v>
          </cell>
          <cell r="J854" t="str">
            <v xml:space="preserve">UNIDAD GERENCIAL DE ADMINISTRACIÓN
</v>
          </cell>
          <cell r="K854" t="str">
            <v>ALTAMIRANO MARTINEZ, JOHN HAIRO</v>
          </cell>
          <cell r="L854">
            <v>0</v>
          </cell>
          <cell r="M854">
            <v>0</v>
          </cell>
          <cell r="N854">
            <v>0</v>
          </cell>
          <cell r="O854">
            <v>0</v>
          </cell>
        </row>
        <row r="855">
          <cell r="D855" t="str">
            <v>INFORME N° 1425-TP/DE/UGPPME-CFPP</v>
          </cell>
          <cell r="E855" t="str">
            <v>146768-2017</v>
          </cell>
          <cell r="F855" t="str">
            <v>1425-2017-MTPE/24.1.2.1</v>
          </cell>
          <cell r="G855" t="str">
            <v>20/09/2017</v>
          </cell>
          <cell r="H855">
            <v>0</v>
          </cell>
          <cell r="I855" t="str">
            <v xml:space="preserve">CERTIFICACIÓN DE CRÉDITO PRESUPUESTARIO REFERIDA A LA CONTRATACIÓN DE UN TERCERO PARA REALIZAR ACTIVIDADES RELACIONADAS A PROMOCIÓN PARA LA UNIDAD ZONAL JUNIN DEL PROGRAMA TRABAJA PERU </v>
          </cell>
          <cell r="J855" t="str">
            <v xml:space="preserve">UNIDAD GERENCIAL DE ADMINISTRACIÓN
</v>
          </cell>
          <cell r="K855" t="str">
            <v>ALTAMIRANO MARTINEZ, JOHN HAIRO</v>
          </cell>
          <cell r="L855">
            <v>0</v>
          </cell>
          <cell r="M855">
            <v>0</v>
          </cell>
          <cell r="N855">
            <v>0</v>
          </cell>
          <cell r="O855">
            <v>0</v>
          </cell>
        </row>
        <row r="856">
          <cell r="D856" t="str">
            <v>INFORME N° 1426-TP/DE/UGPPME-CFPP</v>
          </cell>
          <cell r="E856" t="str">
            <v>152101-2017</v>
          </cell>
          <cell r="F856" t="str">
            <v>1426-2017-MTPE/24.1.2.1</v>
          </cell>
          <cell r="G856" t="str">
            <v>20/09/2017</v>
          </cell>
          <cell r="H856">
            <v>0</v>
          </cell>
          <cell r="I856" t="str">
            <v>CERTIFICACIÓN DE CRÉDITO PRESUPUESTARIO PARA EL REQUERIMIENTO DE SERVICIO DE IMPRESIÓN Y EMPASTADO PARA EL PROGRAMA "TRABAJA PERU"</v>
          </cell>
          <cell r="J856" t="str">
            <v xml:space="preserve">UNIDAD GERENCIAL DE ADMINISTRACIÓN
</v>
          </cell>
          <cell r="K856" t="str">
            <v>ALTAMIRANO MARTINEZ, JOHN HAIRO</v>
          </cell>
          <cell r="L856">
            <v>0</v>
          </cell>
          <cell r="M856">
            <v>0</v>
          </cell>
          <cell r="N856">
            <v>0</v>
          </cell>
          <cell r="O856">
            <v>0</v>
          </cell>
        </row>
        <row r="857">
          <cell r="D857" t="str">
            <v>INFORME N° 1427-TP/DE/UGPPME-CFPP</v>
          </cell>
          <cell r="E857" t="str">
            <v>166433-2017</v>
          </cell>
          <cell r="F857" t="str">
            <v>1427-2017-MTPE/24.1.2.1</v>
          </cell>
          <cell r="G857" t="str">
            <v>20/09/2017</v>
          </cell>
          <cell r="H857">
            <v>0</v>
          </cell>
          <cell r="I857" t="str">
            <v xml:space="preserve">CERTIFICACIÓN PRESUPUESTAL PARA VIÁTICOS DE LA OFICINA NACIONAL </v>
          </cell>
          <cell r="J857" t="str">
            <v xml:space="preserve">UNIDAD GERENCIAL DE ADMINISTRACIÓN
</v>
          </cell>
          <cell r="K857" t="str">
            <v>ALTAMIRANO MARTINEZ, JOHN HAIRO</v>
          </cell>
          <cell r="L857">
            <v>0</v>
          </cell>
          <cell r="M857">
            <v>0</v>
          </cell>
          <cell r="N857">
            <v>0</v>
          </cell>
          <cell r="O857">
            <v>0</v>
          </cell>
        </row>
        <row r="858">
          <cell r="D858" t="str">
            <v>INFORME N° 1428-TP/DE/UGPPME-CFPP</v>
          </cell>
          <cell r="E858" t="str">
            <v>167020-2017</v>
          </cell>
          <cell r="F858" t="str">
            <v>1428-2017-MTPE/24.1.2.1</v>
          </cell>
          <cell r="G858" t="str">
            <v>20/09/2017</v>
          </cell>
          <cell r="H858">
            <v>0</v>
          </cell>
          <cell r="I858" t="str">
            <v>CERTIFICACIÓN DE CRÉDITO PRESUPUESTARIO REFERIDA AL SERVICIO DE TERCERO COMO REVISOR DE LOS EXPEDIENTES DE LIQUIDACIONES Y ELABORACIÓN DE INFORMES DE LIQUIDACIÓN TÉCNICO FINANCIERO PARA LA UNIDAD ZONAL AMAZONAS DEL PROGRAMA TRABAJA PERU</v>
          </cell>
          <cell r="J858" t="str">
            <v xml:space="preserve">UNIDAD GERENCIAL DE ADMINISTRACIÓN
</v>
          </cell>
          <cell r="K858" t="str">
            <v>ALTAMIRANO MARTINEZ, JOHN HAIRO</v>
          </cell>
          <cell r="L858">
            <v>0</v>
          </cell>
          <cell r="M858">
            <v>0</v>
          </cell>
          <cell r="N858">
            <v>0</v>
          </cell>
          <cell r="O858">
            <v>0</v>
          </cell>
        </row>
        <row r="859">
          <cell r="D859" t="str">
            <v>INFORME N° 1429-TP/DE/UGPPME-CFPP</v>
          </cell>
          <cell r="E859" t="str">
            <v>166334-2017</v>
          </cell>
          <cell r="F859" t="str">
            <v>1429-2017-MTPE/24.1.2.1</v>
          </cell>
          <cell r="G859" t="str">
            <v>20/09/2017</v>
          </cell>
          <cell r="H859">
            <v>0</v>
          </cell>
          <cell r="I859" t="str">
            <v>CERTIFICACIÓN DE CRÉDITO PRESUPUESTARIO REFERIDA A LA CONTRATACIÓN DE SERVICIO DE MANTENIMIENTO PREVENTIVO Y LA COMPRA DE 04 NEUMÁTICOS Y 01 BATERIA DE 15 PLACAS PARA LA CAMIONETA MITSUBISHI DE PLACA EGA-001 ASIGNADA A LA UNIDAD ZONAL JUNIN</v>
          </cell>
          <cell r="J859" t="str">
            <v xml:space="preserve">UNIDAD GERENCIAL DE ADMINISTRACIÓN
</v>
          </cell>
          <cell r="K859" t="str">
            <v>ALTAMIRANO MARTINEZ, JOHN HAIRO</v>
          </cell>
          <cell r="L859">
            <v>0</v>
          </cell>
          <cell r="M859">
            <v>0</v>
          </cell>
          <cell r="N859">
            <v>0</v>
          </cell>
          <cell r="O859">
            <v>0</v>
          </cell>
        </row>
        <row r="860">
          <cell r="D860" t="str">
            <v>INFORME N° 1430-TP/DE/UGPPME-CFPP</v>
          </cell>
          <cell r="E860">
            <v>0</v>
          </cell>
          <cell r="F860" t="str">
            <v>1430-2017-MTPE/24.1.2.1</v>
          </cell>
          <cell r="G860" t="str">
            <v>20/09/2017</v>
          </cell>
          <cell r="H860">
            <v>0</v>
          </cell>
          <cell r="I860" t="str">
            <v>SOBRE PROPUESTA DE NOTA MODIFICATORIA DE CERTIFICACIÓN DE CRÉDITO PRESUPUESTARIO N° 0021-2017</v>
          </cell>
          <cell r="J860" t="str">
            <v xml:space="preserve">UNIDAD GERENCIAL DE ADMINISTRACIÓN
</v>
          </cell>
          <cell r="K860">
            <v>0</v>
          </cell>
          <cell r="L860">
            <v>0</v>
          </cell>
          <cell r="M860">
            <v>0</v>
          </cell>
          <cell r="N860">
            <v>0</v>
          </cell>
          <cell r="O860">
            <v>0</v>
          </cell>
        </row>
        <row r="861">
          <cell r="D861" t="str">
            <v>INFORME N° 1431-TP/DE/UGPPME-CFPP</v>
          </cell>
          <cell r="E861" t="str">
            <v>168088-2017</v>
          </cell>
          <cell r="F861" t="str">
            <v>1431-2017-MTPE/24.1.2.1</v>
          </cell>
          <cell r="G861" t="str">
            <v>20/09/2017</v>
          </cell>
          <cell r="H861">
            <v>0</v>
          </cell>
          <cell r="I861" t="str">
            <v>SOBRE PROPUESTA DE NOTA MODIFICATORIA DE CERTIFICACIÓN DE CRÉDITO PRESUPUESTARIO N° 0021-2017</v>
          </cell>
          <cell r="J861" t="str">
            <v xml:space="preserve">UNIDAD GERENCIAL DE ADMINISTRACIÓN
</v>
          </cell>
          <cell r="K861">
            <v>0</v>
          </cell>
          <cell r="L861">
            <v>0</v>
          </cell>
          <cell r="M861">
            <v>0</v>
          </cell>
          <cell r="N861">
            <v>0</v>
          </cell>
          <cell r="O861">
            <v>0</v>
          </cell>
        </row>
        <row r="862">
          <cell r="D862" t="str">
            <v>INFORME N° 1432-TP/DE/UGPPME-CFPP</v>
          </cell>
          <cell r="E862" t="str">
            <v>167113-2017</v>
          </cell>
          <cell r="F862" t="str">
            <v>1432-2017-MTPE/24.1.2.1</v>
          </cell>
          <cell r="G862" t="str">
            <v>20/09/2017</v>
          </cell>
          <cell r="H862">
            <v>0</v>
          </cell>
          <cell r="I862" t="str">
            <v>CERTIFICACIÓN DE CRÉDITO PRESUPUESTARIO REFERIDA A CONTRATACIÓN DE SERVICIO DE TERCEROS COMO APOYO EN LA REVISIÓN DE LA LIQUIDACIONES PARA LA UNIDAD ZONAL LA LIBERTAD DEL PROGRAMA ¿TRABAJA PERÚ¿.</v>
          </cell>
          <cell r="J862" t="str">
            <v xml:space="preserve">UNIDAD GERENCIAL DE ADMINISTRACIÓN
</v>
          </cell>
          <cell r="K862" t="str">
            <v>ALTAMIRANO MARTINEZ, JOHN HAIRO</v>
          </cell>
          <cell r="L862">
            <v>0</v>
          </cell>
          <cell r="M862">
            <v>0</v>
          </cell>
          <cell r="N862">
            <v>0</v>
          </cell>
          <cell r="O862">
            <v>0</v>
          </cell>
        </row>
        <row r="863">
          <cell r="D863" t="str">
            <v>INFORME N° 1433-TP/DE/UGPPME-CFPP</v>
          </cell>
          <cell r="E863" t="str">
            <v>164604-2017</v>
          </cell>
          <cell r="F863" t="str">
            <v>1433-2017-MTPE/24.1.2.1</v>
          </cell>
          <cell r="G863" t="str">
            <v>20/09/2017</v>
          </cell>
          <cell r="H863">
            <v>0</v>
          </cell>
          <cell r="I863" t="str">
            <v>CERTIFICACIÓN DE CRÉDITO PRESUPUESTARIO REFERIDA A CONTRATACIÓN DE SERVICIO DE TERCEROS PARA LA COORDINACIÓN FUNCIONAL DE MONITOREO Y EVALUACIÓN DEL PROGRAMA ¿TRABAJA PERÚ¿.</v>
          </cell>
          <cell r="J863" t="str">
            <v xml:space="preserve">UNIDAD GERENCIAL DE ADMINISTRACIÓN
</v>
          </cell>
          <cell r="K863">
            <v>0</v>
          </cell>
          <cell r="L863">
            <v>0</v>
          </cell>
          <cell r="M863">
            <v>0</v>
          </cell>
          <cell r="N863">
            <v>0</v>
          </cell>
          <cell r="O863">
            <v>0</v>
          </cell>
        </row>
        <row r="864">
          <cell r="D864" t="str">
            <v>INFORME N° 1434-TP/DE/UGPPME-CFPP</v>
          </cell>
          <cell r="E864" t="str">
            <v>166872-2017</v>
          </cell>
          <cell r="F864" t="str">
            <v>1434-2017-MTPE/24.1.2.1</v>
          </cell>
          <cell r="G864" t="str">
            <v>20/09/2017</v>
          </cell>
          <cell r="H864">
            <v>0</v>
          </cell>
          <cell r="I864" t="str">
            <v>CERTIFICACIÓN DE CRÉDITO PRESUPUESTARIO REFERIDA A CONTRATACIÓN DE SERVICIO DE CATERING PARA EL PROGRAMA PERÚ RESPONSABLE.</v>
          </cell>
          <cell r="J864" t="str">
            <v xml:space="preserve">UNIDAD GERENCIAL DE ADMINISTRACIÓN
</v>
          </cell>
          <cell r="K864">
            <v>0</v>
          </cell>
          <cell r="L864">
            <v>0</v>
          </cell>
          <cell r="M864">
            <v>0</v>
          </cell>
          <cell r="N864">
            <v>0</v>
          </cell>
          <cell r="O864">
            <v>0</v>
          </cell>
        </row>
        <row r="865">
          <cell r="D865" t="str">
            <v>INFORME N° 1435-TP/DE/UGPPME-CFPP</v>
          </cell>
          <cell r="E865" t="str">
            <v>167026-2017</v>
          </cell>
          <cell r="F865" t="str">
            <v>1435-2017-MTPE/24.1.2.1</v>
          </cell>
          <cell r="G865" t="str">
            <v>21/09/2017</v>
          </cell>
          <cell r="H865">
            <v>0</v>
          </cell>
          <cell r="I865" t="str">
            <v xml:space="preserve">ANULACIÓN DE CERTIFICACIÓN DEL CCP N° 0859-2017, REFERIDA A LA CONTRATACIÓN DE UN SERVICIO DE TERCERO PARA LA UNIDAD ZONAL MADRE DE DIOS DEL PROGRAMA TRABAJA PERU </v>
          </cell>
          <cell r="J865" t="str">
            <v xml:space="preserve">UNIDAD GERENCIAL DE ADMINISTRACIÓN
</v>
          </cell>
          <cell r="K865" t="str">
            <v>ALTAMIRANO MARTINEZ, JOHN HAIRO</v>
          </cell>
          <cell r="L865">
            <v>0</v>
          </cell>
          <cell r="M865">
            <v>0</v>
          </cell>
          <cell r="N865">
            <v>0</v>
          </cell>
          <cell r="O865">
            <v>0</v>
          </cell>
        </row>
        <row r="866">
          <cell r="D866" t="str">
            <v>INFORME N° 1436-TP/DE/UGPPME-CFPP</v>
          </cell>
          <cell r="E866" t="str">
            <v>167024-2017</v>
          </cell>
          <cell r="F866" t="str">
            <v>1436-2017-MTPE/24.1.2.1</v>
          </cell>
          <cell r="G866" t="str">
            <v>20/09/2017</v>
          </cell>
          <cell r="H866">
            <v>0</v>
          </cell>
          <cell r="I866" t="str">
            <v>REBAJA DE CERTIFICACION DE CREDITO PRESUPUESTAL N° 678-2017</v>
          </cell>
          <cell r="J866" t="str">
            <v xml:space="preserve">UNIDAD GERENCIAL DE ADMINISTRACIÓN
</v>
          </cell>
          <cell r="K866">
            <v>0</v>
          </cell>
          <cell r="L866">
            <v>0</v>
          </cell>
          <cell r="M866">
            <v>0</v>
          </cell>
          <cell r="N866">
            <v>0</v>
          </cell>
          <cell r="O866">
            <v>0</v>
          </cell>
        </row>
        <row r="867">
          <cell r="D867" t="str">
            <v>INFORME N° 1437-TP/DE/UGPPME-CFPP</v>
          </cell>
          <cell r="E867" t="str">
            <v>166271-2017</v>
          </cell>
          <cell r="F867" t="str">
            <v>1437-2017-MTPE/24.1.2.1</v>
          </cell>
          <cell r="G867" t="str">
            <v>21/09/2017</v>
          </cell>
          <cell r="H867">
            <v>0</v>
          </cell>
          <cell r="I867" t="str">
            <v>CERTIFICACIÓN DE CRÉDITO PRESUPUESTARIO PARA LA CONTRATACIÓN DEL SERVICIO DE ACONDICIONAMIENTO MOBILIARIO PARA LA UNIDAD GERENCIAL DE PROMOCIÓN Y PARA LA COORDINACIÓN FUNCIONAL DE SISTEMAS</v>
          </cell>
          <cell r="J867" t="str">
            <v xml:space="preserve">UNIDAD GERENCIAL DE ADMINISTRACIÓN
</v>
          </cell>
          <cell r="K867" t="str">
            <v>ALTAMIRANO MARTINEZ, JOHN HAIRO</v>
          </cell>
          <cell r="L867">
            <v>0</v>
          </cell>
          <cell r="M867">
            <v>0</v>
          </cell>
          <cell r="N867">
            <v>0</v>
          </cell>
          <cell r="O867">
            <v>0</v>
          </cell>
        </row>
        <row r="868">
          <cell r="D868" t="str">
            <v>INFORME N° 1438-TP/DE/UGPPME-CFPP</v>
          </cell>
          <cell r="E868" t="str">
            <v>167273-2017</v>
          </cell>
          <cell r="F868" t="str">
            <v>1438-2017-MTPE/24.1.2.1</v>
          </cell>
          <cell r="G868" t="str">
            <v>21/09/2017</v>
          </cell>
          <cell r="H868">
            <v>0</v>
          </cell>
          <cell r="I868" t="str">
            <v>CERTIFICACIÓN DE CRÉDITO PRESUPUESTARIO REFERIDA A LA CONTRATACIÓN TEMPORAL POR MODALIDAD DE SERVICIO DE TERCERO DE UN PROFESIONAL PARA REALIZAR LAS ACTIVIDADES RELACIONADAS A PROMOCION PARA LA UNIDAD ZONAL ICA</v>
          </cell>
          <cell r="J868" t="str">
            <v xml:space="preserve">UNIDAD GERENCIAL DE ADMINISTRACIÓN
</v>
          </cell>
          <cell r="K868" t="str">
            <v>ALTAMIRANO MARTINEZ, JOHN HAIRO</v>
          </cell>
          <cell r="L868">
            <v>0</v>
          </cell>
          <cell r="M868">
            <v>0</v>
          </cell>
          <cell r="N868">
            <v>0</v>
          </cell>
          <cell r="O868">
            <v>0</v>
          </cell>
        </row>
        <row r="869">
          <cell r="D869" t="str">
            <v>INFORME N° 1439-TP/DE/UGPPME-CFPP</v>
          </cell>
          <cell r="E869" t="str">
            <v>162257-2017</v>
          </cell>
          <cell r="F869" t="str">
            <v>1439-2017-MTPE/24.1.2.1</v>
          </cell>
          <cell r="G869" t="str">
            <v>21/09/2017</v>
          </cell>
          <cell r="H869">
            <v>0</v>
          </cell>
          <cell r="I869" t="str">
            <v xml:space="preserve">CERTIFICACIÓN DE CRÉDITO PRESUPUESTARIO PARA LA CONTRATACIÓN DE SERVICIOS GENERALES DE LA COORDINACIÓN FUNCIONAL DE LOGÍSTICA </v>
          </cell>
          <cell r="J869" t="str">
            <v xml:space="preserve">UNIDAD GERENCIAL DE ADMINISTRACIÓN
</v>
          </cell>
          <cell r="K869" t="str">
            <v>ALTAMIRANO MARTINEZ, JOHN HAIRO</v>
          </cell>
          <cell r="L869">
            <v>0</v>
          </cell>
          <cell r="M869">
            <v>0</v>
          </cell>
          <cell r="N869">
            <v>0</v>
          </cell>
          <cell r="O869">
            <v>0</v>
          </cell>
        </row>
        <row r="870">
          <cell r="D870" t="str">
            <v>INFORME N° 1440-TP/DE/UGPPME-CFPP</v>
          </cell>
          <cell r="E870" t="str">
            <v>167269-2017</v>
          </cell>
          <cell r="F870" t="str">
            <v>1440-2017-MTPE/24.1.2.1</v>
          </cell>
          <cell r="G870" t="str">
            <v>21/09/2017</v>
          </cell>
          <cell r="H870">
            <v>0</v>
          </cell>
          <cell r="I870" t="str">
            <v>CERTIFICACION DE CREDITO PRESUPUESTARIO REFERIDA A LA CONTRATACION TEMPORAL POR MODALIDAD DE SERVICIO DE TERCERO DE UN PROFESIONAL PARA REALIZAR LAS ACTIVIDADES RELACIONADAS A PROMOCION PARA LA UNIDAD ZONAL ICA</v>
          </cell>
          <cell r="J870" t="str">
            <v xml:space="preserve">UNIDAD GERENCIAL DE ADMINISTRACIÓN
</v>
          </cell>
          <cell r="K870" t="str">
            <v>ALTAMIRANO MARTINEZ, JOHN HAIRO</v>
          </cell>
          <cell r="L870">
            <v>0</v>
          </cell>
          <cell r="M870">
            <v>0</v>
          </cell>
          <cell r="N870">
            <v>0</v>
          </cell>
          <cell r="O870">
            <v>0</v>
          </cell>
        </row>
        <row r="871">
          <cell r="D871" t="str">
            <v>INFORME N° 1441-TP/DE/UGPPME-CFPP</v>
          </cell>
          <cell r="E871" t="str">
            <v>167834-2017</v>
          </cell>
          <cell r="F871" t="str">
            <v>1441-2017-MTPE/24.1.2.1</v>
          </cell>
          <cell r="G871" t="str">
            <v>21/09/2017</v>
          </cell>
          <cell r="H871">
            <v>0</v>
          </cell>
          <cell r="I871" t="str">
            <v>PROPUESTA DE NOTA DE MODIFICACIÓN PRESUPUESTARIA NMP N° 052, CRÉDITOS Y ANULACIONES POR S/ 264,320.00 DE TIPO 3 CRÉDITOS Y ANULACIONES (DENTRO DE U.E.) PARA APROBACIÓN.</v>
          </cell>
          <cell r="J871" t="str">
            <v xml:space="preserve">PROGRAMA PARA LA GENERACION DE EMPLEO SOCIAL INCLUSIVO "TRABAJA PERU"
</v>
          </cell>
          <cell r="K871">
            <v>0</v>
          </cell>
          <cell r="L871">
            <v>0</v>
          </cell>
          <cell r="M871">
            <v>0</v>
          </cell>
          <cell r="N871">
            <v>0</v>
          </cell>
          <cell r="O871">
            <v>0</v>
          </cell>
        </row>
        <row r="872">
          <cell r="D872" t="str">
            <v>INFORME N° 1442-TP/DE/UGPPME-CFPP</v>
          </cell>
          <cell r="E872" t="str">
            <v>168602-2017</v>
          </cell>
          <cell r="F872" t="str">
            <v>1442-2017-MTPE/24.1.2.1</v>
          </cell>
          <cell r="G872" t="str">
            <v>21/09/2017</v>
          </cell>
          <cell r="H872">
            <v>0</v>
          </cell>
          <cell r="I872" t="str">
            <v xml:space="preserve">CERTIFICACIÓN PRESUPUESTAL PARA VIATICO DE LA OFICINA NACIONAL DEL PROGRAMA TRABAJA PERU </v>
          </cell>
          <cell r="J872" t="str">
            <v xml:space="preserve">UNIDAD GERENCIAL DE ADMINISTRACIÓN
</v>
          </cell>
          <cell r="K872" t="str">
            <v>ALTAMIRANO MARTINEZ, JOHN HAIRO</v>
          </cell>
          <cell r="L872">
            <v>0</v>
          </cell>
          <cell r="M872">
            <v>0</v>
          </cell>
          <cell r="N872">
            <v>0</v>
          </cell>
          <cell r="O872">
            <v>0</v>
          </cell>
        </row>
        <row r="873">
          <cell r="D873" t="str">
            <v>INFORME N° 1443-TP/DE/UGPPME-CFPP</v>
          </cell>
          <cell r="E873" t="str">
            <v>168041-2017</v>
          </cell>
          <cell r="F873" t="str">
            <v>1443-2017-MTPE/24.1.2.1</v>
          </cell>
          <cell r="G873" t="str">
            <v>21/09/2017</v>
          </cell>
          <cell r="H873">
            <v>0</v>
          </cell>
          <cell r="I873" t="str">
            <v xml:space="preserve">CERTIFICACIÓN DE CRÉDITO  PRESUPUESTARIO REFERIDO  PARA VIÁTICOS DE LA OFICINA NACIONAL </v>
          </cell>
          <cell r="J873" t="str">
            <v xml:space="preserve">UNIDAD GERENCIAL DE ADMINISTRACIÓN
</v>
          </cell>
          <cell r="K873" t="str">
            <v>ALTAMIRANO MARTINEZ, JOHN HAIRO</v>
          </cell>
          <cell r="L873">
            <v>0</v>
          </cell>
          <cell r="M873">
            <v>0</v>
          </cell>
          <cell r="N873">
            <v>0</v>
          </cell>
          <cell r="O873">
            <v>0</v>
          </cell>
        </row>
        <row r="874">
          <cell r="D874" t="str">
            <v>INFORME N° 1444-TP/DE/UGPPME-CFPP</v>
          </cell>
          <cell r="E874" t="str">
            <v>155792-2017</v>
          </cell>
          <cell r="F874" t="str">
            <v>1444-2017-MTPE/24.1.2.1</v>
          </cell>
          <cell r="G874" t="str">
            <v>21/09/2017</v>
          </cell>
          <cell r="H874">
            <v>0</v>
          </cell>
          <cell r="I874" t="str">
            <v xml:space="preserve">CERTIFICACION DE CREDITO PRESUPUESTARIO PARA LA CONTRATACION DE SERVICIO DE TERCEROS PARA LA UNIDAD GERENCIAL DE PROMOCION </v>
          </cell>
          <cell r="J874" t="str">
            <v xml:space="preserve">UNIDAD GERENCIAL DE ADMINISTRACIÓN
</v>
          </cell>
          <cell r="K874" t="str">
            <v>ALTAMIRANO MARTINEZ, JOHN HAIRO</v>
          </cell>
          <cell r="L874">
            <v>0</v>
          </cell>
          <cell r="M874">
            <v>0</v>
          </cell>
          <cell r="N874">
            <v>0</v>
          </cell>
          <cell r="O874">
            <v>0</v>
          </cell>
        </row>
        <row r="875">
          <cell r="D875" t="str">
            <v>INFORME N° 1445-TP/DE/UGPPME-CFPP</v>
          </cell>
          <cell r="E875" t="str">
            <v>158950-2017</v>
          </cell>
          <cell r="F875" t="str">
            <v>1445-2017-MTPE/24.1.2.1</v>
          </cell>
          <cell r="G875" t="str">
            <v>21/09/2017</v>
          </cell>
          <cell r="H875">
            <v>0</v>
          </cell>
          <cell r="I875" t="str">
            <v xml:space="preserve">SOBRE LA COMUNICACIÓN DE ORIENTACIÓN DE OFICIO RELATIVO A QUE EL PROGRAMA TRABAJA PERU HA REALIZADO CONVOCATORIAS CAS CON DIFERENTES PERFILES PARA OCUPAR JEFATURAS ZONALES </v>
          </cell>
          <cell r="J875" t="str">
            <v xml:space="preserve">UNIDAD GERENCIAL DE ADMINISTRACIÓN
</v>
          </cell>
          <cell r="K875" t="str">
            <v>ALTAMIRANO MARTINEZ, JOHN HAIRO</v>
          </cell>
          <cell r="L875">
            <v>0</v>
          </cell>
          <cell r="M875">
            <v>0</v>
          </cell>
          <cell r="N875">
            <v>0</v>
          </cell>
          <cell r="O875">
            <v>0</v>
          </cell>
        </row>
        <row r="876">
          <cell r="D876" t="str">
            <v>INFORME N° 1446-TP/DE/UGPPME-CFPP</v>
          </cell>
          <cell r="E876" t="str">
            <v>167223-2017</v>
          </cell>
          <cell r="F876" t="str">
            <v>1446-2017-MTPE/24.1.2.1</v>
          </cell>
          <cell r="G876" t="str">
            <v>21/09/2017</v>
          </cell>
          <cell r="H876">
            <v>0</v>
          </cell>
          <cell r="I876" t="str">
            <v>REBAJA Y ACTUALIZACION DE LA CERTIFICACION DE CREDITO PRESUPUESTARIO N° 0354-2017 PARA EL AÑO FISCAL 2017 Y PREVISION PARA EL 2018, REFERIDA AL SERVICIO DE POLIZAS DE SEGURO MULTIRIESGO 3D</v>
          </cell>
          <cell r="J876" t="str">
            <v xml:space="preserve">PROGRAMA PARA LA GENERACION DE EMPLEO SOCIAL INCLUSIVO "TRABAJA PERU"
</v>
          </cell>
          <cell r="K876">
            <v>0</v>
          </cell>
          <cell r="L876">
            <v>0</v>
          </cell>
          <cell r="M876">
            <v>0</v>
          </cell>
          <cell r="N876">
            <v>0</v>
          </cell>
          <cell r="O876">
            <v>0</v>
          </cell>
        </row>
        <row r="877">
          <cell r="D877" t="str">
            <v>INFORME N° 1447-TP/DE/UGPPME-CFPP</v>
          </cell>
          <cell r="E877" t="str">
            <v>126008-2017</v>
          </cell>
          <cell r="F877" t="str">
            <v>1447-2017-MTPE/24.1.2.1</v>
          </cell>
          <cell r="G877" t="str">
            <v>22/09/2017</v>
          </cell>
          <cell r="H877">
            <v>0</v>
          </cell>
          <cell r="I877" t="str">
            <v xml:space="preserve">CERTIFICACIÓN DE CRÉDITO PRESUPUESTARIO REFERIDA AL SERVICIO DE TERCERO DE UN PROFESIONAL COMO REVISOR DE LOS EXPEDIENTES DE LIQUIDACION Y ELABORADOR DE LOS INFORMES DE LIQUIDACION TECNICO FINANCIERO PARA LA UNIDAD ZONAL CAJAMARCA </v>
          </cell>
          <cell r="J877" t="str">
            <v xml:space="preserve">UNIDAD GERENCIAL DE ADMINISTRACIÓN
</v>
          </cell>
          <cell r="K877" t="str">
            <v>ALTAMIRANO MARTINEZ, JOHN HAIRO</v>
          </cell>
          <cell r="L877">
            <v>0</v>
          </cell>
          <cell r="M877">
            <v>0</v>
          </cell>
          <cell r="N877">
            <v>0</v>
          </cell>
          <cell r="O877">
            <v>0</v>
          </cell>
        </row>
        <row r="878">
          <cell r="D878" t="str">
            <v>INFORME N° 1448-TP/DE/UGPPME-CFPP</v>
          </cell>
          <cell r="E878" t="str">
            <v>168123-2017</v>
          </cell>
          <cell r="F878" t="str">
            <v>1448-2017-MTPE/24.1.2.1</v>
          </cell>
          <cell r="G878" t="str">
            <v>22/09/2017</v>
          </cell>
          <cell r="H878">
            <v>0</v>
          </cell>
          <cell r="I878" t="str">
            <v xml:space="preserve">CERTIFICACIÓN DE CRÉDITO PRESUPUESTARIO  PARA VIÁTICOS DE LA OFICINA NACIONAL DEL PROGRAMA TRABAJA PERU, DESTINO CUSCO </v>
          </cell>
          <cell r="J878" t="str">
            <v xml:space="preserve">UNIDAD GERENCIAL DE ADMINISTRACIÓN
</v>
          </cell>
          <cell r="K878" t="str">
            <v>ALTAMIRANO MARTINEZ, JOHN HAIRO</v>
          </cell>
          <cell r="L878">
            <v>0</v>
          </cell>
          <cell r="M878">
            <v>0</v>
          </cell>
          <cell r="N878">
            <v>0</v>
          </cell>
          <cell r="O878">
            <v>0</v>
          </cell>
        </row>
        <row r="879">
          <cell r="D879" t="str">
            <v>INFORME N° 1449-TP/DE/UGPPME-CFPP</v>
          </cell>
          <cell r="E879" t="str">
            <v>167165-2017</v>
          </cell>
          <cell r="F879" t="str">
            <v>1449-2017-MTPE/24.1.2.1</v>
          </cell>
          <cell r="G879" t="str">
            <v>22/09/2017</v>
          </cell>
          <cell r="H879">
            <v>0</v>
          </cell>
          <cell r="I879" t="str">
            <v>CERTIFICACIÓN DE CREDITO PRESUPUESTARIO REFERIDA AL SERVICIO DE TERCERO DE UN PROFESIONAL COMO REVISOR DE LOS EXPEDIENTES DE LIQUIDACION Y ELABORADOR DE LOS INFORMES DE LIQUIDACION TECNICO FINANCIERO PARA LA UNIDAD ZONAL HUARAZ</v>
          </cell>
          <cell r="J879" t="str">
            <v xml:space="preserve">UNIDAD GERENCIAL DE ADMINISTRACIÓN
</v>
          </cell>
          <cell r="K879" t="str">
            <v>ALTAMIRANO MARTINEZ, JOHN HAIRO</v>
          </cell>
          <cell r="L879">
            <v>0</v>
          </cell>
          <cell r="M879">
            <v>0</v>
          </cell>
          <cell r="N879">
            <v>0</v>
          </cell>
          <cell r="O879">
            <v>0</v>
          </cell>
        </row>
        <row r="880">
          <cell r="D880" t="str">
            <v>INFORME N° 1450-TP/DE/UGPPME-CFPP</v>
          </cell>
          <cell r="E880" t="str">
            <v>158667-2017</v>
          </cell>
          <cell r="F880" t="str">
            <v>1450-2017-MTPE/24.1.2.1</v>
          </cell>
          <cell r="G880" t="str">
            <v>22/09/2017</v>
          </cell>
          <cell r="H880">
            <v>0</v>
          </cell>
          <cell r="I880" t="str">
            <v xml:space="preserve">CERTIFICACION DE CREDITO PRESUPUESTARIO PARA LA CONTRATACION DE CONSULTORIA PARA LA IMPLEMENTACION DEL SISTEMA DE GESTION DE SEGURIDAD Y SALUD EN EL TRABAJO </v>
          </cell>
          <cell r="J880" t="str">
            <v xml:space="preserve">UNIDAD GERENCIAL DE ADMINISTRACIÓN
</v>
          </cell>
          <cell r="K880" t="str">
            <v>ALTAMIRANO MARTINEZ, JOHN HAIRO</v>
          </cell>
          <cell r="L880">
            <v>0</v>
          </cell>
          <cell r="M880">
            <v>0</v>
          </cell>
          <cell r="N880">
            <v>0</v>
          </cell>
          <cell r="O880">
            <v>0</v>
          </cell>
        </row>
        <row r="881">
          <cell r="D881" t="str">
            <v>INFORME N° 1451-TP/DE/UGPPME-CFPP</v>
          </cell>
          <cell r="E881" t="str">
            <v>155872-2017</v>
          </cell>
          <cell r="F881" t="str">
            <v>1451-2017-MTPE/24.1.2.1</v>
          </cell>
          <cell r="G881" t="str">
            <v>22/09/2017</v>
          </cell>
          <cell r="H881">
            <v>0</v>
          </cell>
          <cell r="I881" t="str">
            <v xml:space="preserve">CERTIFICACIÓN  DE CRÉDITO PRESUPUESTARIO REFERIDA A LA CONTRATACION DE UN PROFESIONAL POR LA MODALIDAD DE SERVICIO POR TERCERO PARA REALIZAR ACTIVIDADES RELACIONADAS A PROMOCION PARA LA UNIDAD ZONAL PIURA </v>
          </cell>
          <cell r="J881" t="str">
            <v xml:space="preserve">UNIDAD GERENCIAL DE ADMINISTRACIÓN
</v>
          </cell>
          <cell r="K881" t="str">
            <v>ALTAMIRANO MARTINEZ, JOHN HAIRO</v>
          </cell>
          <cell r="L881">
            <v>0</v>
          </cell>
          <cell r="M881">
            <v>0</v>
          </cell>
          <cell r="N881">
            <v>0</v>
          </cell>
          <cell r="O881">
            <v>0</v>
          </cell>
        </row>
        <row r="882">
          <cell r="D882" t="str">
            <v>INFORME N° 1452-TP/DE/UGPPME-CFPP</v>
          </cell>
          <cell r="E882" t="str">
            <v>167242-2017</v>
          </cell>
          <cell r="F882" t="str">
            <v>1452-2017-MTPE/24.1.2.1</v>
          </cell>
          <cell r="G882" t="str">
            <v>22/09/2017</v>
          </cell>
          <cell r="H882">
            <v>0</v>
          </cell>
          <cell r="I882" t="str">
            <v>CERTIFICACION DE CREDITO PRESUPUESTARIO REFERIDA A LA CONTRATACION TEMPORAL POR MODALIDAD DE SERVICIO DE TERCERO DE UN PROFESIONAL PARA REALIZAR ACTIVIDADES RELACIONADAS A PROMOCION PARA LA UNIDAD ZONAL ICA</v>
          </cell>
          <cell r="J882" t="str">
            <v xml:space="preserve">UNIDAD GERENCIAL DE ADMINISTRACIÓN
</v>
          </cell>
          <cell r="K882" t="str">
            <v>ALTAMIRANO MARTINEZ, JOHN HAIRO</v>
          </cell>
          <cell r="L882">
            <v>0</v>
          </cell>
          <cell r="M882">
            <v>0</v>
          </cell>
          <cell r="N882">
            <v>0</v>
          </cell>
          <cell r="O882">
            <v>0</v>
          </cell>
        </row>
        <row r="883">
          <cell r="D883" t="str">
            <v>INFORME N° 1453-TP/DE/UGPPME-CFPP</v>
          </cell>
          <cell r="E883" t="str">
            <v>167266-2017</v>
          </cell>
          <cell r="F883" t="str">
            <v>1453-2017-MTPE/24.1.2.1</v>
          </cell>
          <cell r="G883" t="str">
            <v>22/09/2017</v>
          </cell>
          <cell r="H883">
            <v>0</v>
          </cell>
          <cell r="I883" t="str">
            <v>CERTIFICACIÓN DE CRÉDITO PRESUPUESTARIO REFERIDA A LA CONTRATACION TEMPORAL POR MODALIDAD DE SERVICIO DE TERCERO DE UN PROFESIONAL PARA REALIZAR LAS ACTIVIDADES RELACIONADAS A PROMOCION PARA LA UNIDAD ZONAL ICA</v>
          </cell>
          <cell r="J883" t="str">
            <v xml:space="preserve">UNIDAD GERENCIAL DE ADMINISTRACIÓN
</v>
          </cell>
          <cell r="K883" t="str">
            <v>ALTAMIRANO MARTINEZ, JOHN HAIRO</v>
          </cell>
          <cell r="L883">
            <v>0</v>
          </cell>
          <cell r="M883">
            <v>0</v>
          </cell>
          <cell r="N883">
            <v>0</v>
          </cell>
          <cell r="O883">
            <v>0</v>
          </cell>
        </row>
        <row r="884">
          <cell r="D884" t="str">
            <v>INFORME N° 1454-TP/DE/UGPPME-CFPP</v>
          </cell>
          <cell r="E884" t="str">
            <v>168622-2017</v>
          </cell>
          <cell r="F884" t="str">
            <v>1454-2017-MTPE/24.1.2.1</v>
          </cell>
          <cell r="G884" t="str">
            <v>22/09/2017</v>
          </cell>
          <cell r="H884">
            <v>0</v>
          </cell>
          <cell r="I884" t="str">
            <v>CERTIFICACIÓN DE CRÉDITO PRESUPUESTARIO REFERIDA A LA CONTRATACIÓN DE SERVICIO DE MANTENIMIENTO PREVENTIVO PARA LA CAMIONETA MITSUBISHI DE PLACA A1D-871 ASIGNADA A LA UZ HUANUCO</v>
          </cell>
          <cell r="J884" t="str">
            <v xml:space="preserve">UNIDAD GERENCIAL DE ADMINISTRACIÓN
</v>
          </cell>
          <cell r="K884" t="str">
            <v>ALTAMIRANO MARTINEZ, JOHN HAIRO</v>
          </cell>
          <cell r="L884">
            <v>0</v>
          </cell>
          <cell r="M884">
            <v>0</v>
          </cell>
          <cell r="N884">
            <v>0</v>
          </cell>
          <cell r="O884">
            <v>0</v>
          </cell>
        </row>
        <row r="885">
          <cell r="D885" t="str">
            <v>INFORME N° 1455-TP/DE/UGPPME-CFPP</v>
          </cell>
          <cell r="E885" t="str">
            <v>170179-2017</v>
          </cell>
          <cell r="F885" t="str">
            <v>1455-2017-MTPE/24.1.2.1</v>
          </cell>
          <cell r="G885" t="str">
            <v>22/09/2017</v>
          </cell>
          <cell r="H885">
            <v>0</v>
          </cell>
          <cell r="I885" t="str">
            <v xml:space="preserve">CERTIFICACIÓN DE CREDITO  PRESUPUESTARIO REFERIDA  PARA VIÁTICOS DE LA OFICINA NACIONAL DEL PROGRAMA TRABAJA PERU </v>
          </cell>
          <cell r="J885" t="str">
            <v xml:space="preserve">UNIDAD GERENCIAL DE ADMINISTRACIÓN
</v>
          </cell>
          <cell r="K885" t="str">
            <v>ALTAMIRANO MARTINEZ, JOHN HAIRO</v>
          </cell>
          <cell r="L885">
            <v>0</v>
          </cell>
          <cell r="M885">
            <v>0</v>
          </cell>
          <cell r="N885">
            <v>0</v>
          </cell>
          <cell r="O885">
            <v>0</v>
          </cell>
        </row>
        <row r="886">
          <cell r="D886" t="str">
            <v>INFORME N° 1456-TP/DE/UGPPME-CFPP</v>
          </cell>
          <cell r="E886" t="str">
            <v>170138-2017</v>
          </cell>
          <cell r="F886" t="str">
            <v>1456-2017-MTPE/24.1.2.1</v>
          </cell>
          <cell r="G886" t="str">
            <v>22/09/2017</v>
          </cell>
          <cell r="H886">
            <v>0</v>
          </cell>
          <cell r="I886" t="str">
            <v>CERTIFICACION DE CREDITO PRESUPUESTARIO PARA LA CONTRATACION DE SERVICIO DE TERCEROS PARA LA COORDINACION FUNCIONAL DE RECURSOS HUMANOS</v>
          </cell>
          <cell r="J886" t="str">
            <v xml:space="preserve">UNIDAD GERENCIAL DE ADMINISTRACIÓN
</v>
          </cell>
          <cell r="K886" t="str">
            <v>ALTAMIRANO MARTINEZ, JOHN HAIRO</v>
          </cell>
          <cell r="L886">
            <v>0</v>
          </cell>
          <cell r="M886">
            <v>0</v>
          </cell>
          <cell r="N886">
            <v>0</v>
          </cell>
          <cell r="O886">
            <v>0</v>
          </cell>
        </row>
        <row r="887">
          <cell r="D887" t="str">
            <v>INFORME N° 1457-TP/DE/UGPPME-CFPP</v>
          </cell>
          <cell r="E887" t="str">
            <v>166318-2017</v>
          </cell>
          <cell r="F887" t="str">
            <v>1457-2017-MTPE/24.1.2.1</v>
          </cell>
          <cell r="G887" t="str">
            <v>22/09/2017</v>
          </cell>
          <cell r="H887">
            <v>0</v>
          </cell>
          <cell r="I887" t="str">
            <v xml:space="preserve">CERTIFICACIÓN CREDITO PRESUPUESTARIO PARA LA CONTRATACION DE SERVICIO DE TERCEROS COMO APOYO ADMINISTRATIVO PARA LA UNIDAD ZONAL LIMA NORTE </v>
          </cell>
          <cell r="J887" t="str">
            <v xml:space="preserve">UNIDAD GERENCIAL DE ADMINISTRACIÓN
</v>
          </cell>
          <cell r="K887" t="str">
            <v>ALTAMIRANO MARTINEZ, JOHN HAIRO</v>
          </cell>
          <cell r="L887">
            <v>0</v>
          </cell>
          <cell r="M887">
            <v>0</v>
          </cell>
          <cell r="N887">
            <v>0</v>
          </cell>
          <cell r="O887">
            <v>0</v>
          </cell>
        </row>
        <row r="888">
          <cell r="D888" t="str">
            <v>INFORME N° 1458-TP/DE/UGPPME-CFPP</v>
          </cell>
          <cell r="E888" t="str">
            <v>162231-2017</v>
          </cell>
          <cell r="F888" t="str">
            <v>1458-2017-MTPE/24.1.2.1</v>
          </cell>
          <cell r="G888" t="str">
            <v>22/09/2017</v>
          </cell>
          <cell r="H888">
            <v>0</v>
          </cell>
          <cell r="I888" t="str">
            <v xml:space="preserve">CERTIFICACION DE CREDITO PRESUPUESTARIO PARA LA CONTRATACION DE SERVICIO DE TERCEROS PARA EL AREA DE CONTROL PATRIMONIAL DEL PROGRAMA TRABAJA </v>
          </cell>
          <cell r="J888" t="str">
            <v xml:space="preserve">UNIDAD GERENCIAL DE ADMINISTRACIÓN
</v>
          </cell>
          <cell r="K888" t="str">
            <v>ALTAMIRANO MARTINEZ, JOHN HAIRO</v>
          </cell>
          <cell r="L888">
            <v>0</v>
          </cell>
          <cell r="M888">
            <v>0</v>
          </cell>
          <cell r="N888">
            <v>0</v>
          </cell>
          <cell r="O888">
            <v>0</v>
          </cell>
        </row>
        <row r="889">
          <cell r="D889" t="str">
            <v>INFORME N° 1459-TP/DE/UGPPME-CFPP</v>
          </cell>
          <cell r="E889" t="str">
            <v>170018-2017</v>
          </cell>
          <cell r="F889" t="str">
            <v>1459-2017-MTPE/24.1.2.1</v>
          </cell>
          <cell r="G889" t="str">
            <v>22/09/2017</v>
          </cell>
          <cell r="H889">
            <v>0</v>
          </cell>
          <cell r="I889" t="str">
            <v>AMPLIACION DEL CCP N°988 REFERIDO A LA ADQUISICION DE 04 NEUMATICOS Y 01 BATERIA DE LA CAMIONETA MITSUBISHI DE PLACA EGA-015 SOLICITADA POR LA UNIDAD ZONAL JUNIN</v>
          </cell>
          <cell r="J889" t="str">
            <v xml:space="preserve">UNIDAD GERENCIAL DE ADMINISTRACIÓN
</v>
          </cell>
          <cell r="K889" t="str">
            <v>ALTAMIRANO MARTINEZ, JOHN HAIRO</v>
          </cell>
          <cell r="L889">
            <v>0</v>
          </cell>
          <cell r="M889">
            <v>0</v>
          </cell>
          <cell r="N889">
            <v>0</v>
          </cell>
          <cell r="O889">
            <v>0</v>
          </cell>
        </row>
        <row r="890">
          <cell r="D890" t="str">
            <v>INFORME N° 1460-TP/DE/UGPPME-CFPP</v>
          </cell>
          <cell r="E890" t="str">
            <v>162842-2017</v>
          </cell>
          <cell r="F890" t="str">
            <v>1460-2017-MTPE/24.1.2.1</v>
          </cell>
          <cell r="G890" t="str">
            <v>22/09/2017</v>
          </cell>
          <cell r="H890">
            <v>0</v>
          </cell>
          <cell r="I890" t="str">
            <v xml:space="preserve">CERTIFICACIÓN DE CRÉDITO PRESUPUESTARIO PARA LA CONTRATACIÓN DE SERVICIO POR TERCERO DE LA COORDINACIÓN FUNCIONAL DE PLANIFICACIÓN Y PRESUPUESTO </v>
          </cell>
          <cell r="J890" t="str">
            <v xml:space="preserve">UNIDAD GERENCIAL DE ADMINISTRACIÓN
</v>
          </cell>
          <cell r="K890" t="str">
            <v>ALTAMIRANO MARTINEZ, JOHN HAIRO</v>
          </cell>
          <cell r="L890">
            <v>0</v>
          </cell>
          <cell r="M890">
            <v>0</v>
          </cell>
          <cell r="N890">
            <v>0</v>
          </cell>
          <cell r="O890">
            <v>0</v>
          </cell>
        </row>
        <row r="891">
          <cell r="D891" t="str">
            <v>INFORME N° 1461-TP/DE/UGPPME-CFPP</v>
          </cell>
          <cell r="E891" t="str">
            <v>170286-2017</v>
          </cell>
          <cell r="F891" t="str">
            <v>1461-2017-MTPE/24.1.2.1</v>
          </cell>
          <cell r="G891" t="str">
            <v>22/09/2017</v>
          </cell>
          <cell r="H891">
            <v>0</v>
          </cell>
          <cell r="I891" t="str">
            <v xml:space="preserve">CERTIFICACION DE CREDITO PRESUPUESTARIO PARA COMISION DE SERVICIOS A CAJAMARCA </v>
          </cell>
          <cell r="J891" t="str">
            <v xml:space="preserve">UNIDAD GERENCIAL DE ADMINISTRACIÓN
</v>
          </cell>
          <cell r="K891" t="str">
            <v>ALTAMIRANO MARTINEZ, JOHN HAIRO</v>
          </cell>
          <cell r="L891">
            <v>0</v>
          </cell>
          <cell r="M891">
            <v>0</v>
          </cell>
          <cell r="N891">
            <v>0</v>
          </cell>
          <cell r="O891">
            <v>0</v>
          </cell>
        </row>
        <row r="892">
          <cell r="D892" t="str">
            <v>INFORME N° 1462-TP/DE/UGPPME-CFPP</v>
          </cell>
          <cell r="E892" t="str">
            <v>163536-2017</v>
          </cell>
          <cell r="F892" t="str">
            <v>1462-2017-MTPE/24.1.2.1</v>
          </cell>
          <cell r="G892" t="str">
            <v>25/09/2017</v>
          </cell>
          <cell r="H892">
            <v>0</v>
          </cell>
          <cell r="I892" t="str">
            <v>OFICIO N° 1645-2017 MTPE/1/6 DE LA PROCURADURIA PUBLICA DEL MINISTERIO DE TRABAJO Y PROMOCIÓN DEL EMPLEO</v>
          </cell>
          <cell r="J892" t="str">
            <v xml:space="preserve">UNIDAD GERENCIAL DE ASESORÍA LEGAL
</v>
          </cell>
          <cell r="K892" t="str">
            <v>ALTAMIRANO MARTINEZ, JOHN HAIRO</v>
          </cell>
          <cell r="L892">
            <v>0</v>
          </cell>
          <cell r="M892">
            <v>0</v>
          </cell>
          <cell r="N892">
            <v>0</v>
          </cell>
          <cell r="O892">
            <v>0</v>
          </cell>
        </row>
        <row r="893">
          <cell r="D893" t="str">
            <v>INFORME N° 1463-TP/DE/UGPPME-CFPP</v>
          </cell>
          <cell r="E893" t="str">
            <v>167606-2017</v>
          </cell>
          <cell r="F893" t="str">
            <v>1463-2017-MTPE/24.1.2.1</v>
          </cell>
          <cell r="G893" t="str">
            <v>25/09/2017</v>
          </cell>
          <cell r="H893">
            <v>0</v>
          </cell>
          <cell r="I893" t="str">
            <v>REBAJA DE CERTIFICACIÓN DE CRÉDITO PRESUPUESTARIO 2017 Y PREVISIÓN 2018 REFERIDA A LA CONTRATACIÓN DE VERIFICADORES DE OBRA DE LAS ACCIONES DE CONTINGENCIA AC-87</v>
          </cell>
          <cell r="J893" t="str">
            <v xml:space="preserve">UNIDAD GERENCIAL DE ADMINISTRACIÓN
</v>
          </cell>
          <cell r="K893" t="str">
            <v>ALTAMIRANO MARTINEZ, JOHN HAIRO</v>
          </cell>
          <cell r="L893">
            <v>0</v>
          </cell>
          <cell r="M893">
            <v>0</v>
          </cell>
          <cell r="N893">
            <v>0</v>
          </cell>
          <cell r="O893">
            <v>0</v>
          </cell>
        </row>
        <row r="894">
          <cell r="D894" t="str">
            <v>INFORME N° 1464-TP/DE/UGPPME-CFPP</v>
          </cell>
          <cell r="E894" t="str">
            <v>167601-2017</v>
          </cell>
          <cell r="F894" t="str">
            <v>1464-2017-MTPE/24.1.2.1</v>
          </cell>
          <cell r="G894" t="str">
            <v>25/09/2017</v>
          </cell>
          <cell r="H894">
            <v>0</v>
          </cell>
          <cell r="I894" t="str">
            <v xml:space="preserve">SOBRE AMPLIACIÓN DE LA CERTIFICACIÓN DE CRÉDITO PRESUPUESTARIO PARA LA EJECUCIÓN ANUAL DE GASTOS CON FONDOS DE CAJA CHICA DEL PROGRAMA PERU RESPONSABLE </v>
          </cell>
          <cell r="J894" t="str">
            <v xml:space="preserve">UNIDAD GERENCIAL DE ADMINISTRACIÓN
</v>
          </cell>
          <cell r="K894" t="str">
            <v>ALTAMIRANO MARTINEZ, JOHN HAIRO</v>
          </cell>
          <cell r="L894">
            <v>0</v>
          </cell>
          <cell r="M894">
            <v>0</v>
          </cell>
          <cell r="N894">
            <v>0</v>
          </cell>
          <cell r="O894">
            <v>0</v>
          </cell>
        </row>
        <row r="895">
          <cell r="D895" t="str">
            <v>INFORME N° 1465-TP/DE/UGPPME-CFPP</v>
          </cell>
          <cell r="E895" t="str">
            <v>165234-2017</v>
          </cell>
          <cell r="F895" t="str">
            <v>1465-2017-MTPE/24.1.2.1</v>
          </cell>
          <cell r="G895" t="str">
            <v>25/09/2017</v>
          </cell>
          <cell r="H895">
            <v>0</v>
          </cell>
          <cell r="I895" t="str">
            <v xml:space="preserve">SOBRE SOLICITUD DE CERTIFICACIÓN DE CRÉDITO PRESUPUESTARIO REFERIDA A LA CONTRATACIÓN DE UN TERCERO PARA EL SEGUIMIENTO DE PROYECTOS ENE EJECUCIÓN PARA LA UNIDAD ZONAL LIMA NORTE-CALLAO DEL PROGRAMA TRABAJA PERU </v>
          </cell>
          <cell r="J895" t="str">
            <v xml:space="preserve">UNIDAD GERENCIAL DE ADMINISTRACIÓN
</v>
          </cell>
          <cell r="K895" t="str">
            <v>ALTAMIRANO MARTINEZ, JOHN HAIRO</v>
          </cell>
          <cell r="L895">
            <v>0</v>
          </cell>
          <cell r="M895">
            <v>0</v>
          </cell>
          <cell r="N895">
            <v>0</v>
          </cell>
          <cell r="O895">
            <v>0</v>
          </cell>
        </row>
        <row r="896">
          <cell r="D896" t="str">
            <v>INFORME N° 1466-TP/DE/UGPPME-CFPP</v>
          </cell>
          <cell r="E896" t="str">
            <v>166802-2017</v>
          </cell>
          <cell r="F896" t="str">
            <v>1466-2017-MTPE/24.1.2.1</v>
          </cell>
          <cell r="G896" t="str">
            <v>25/09/2017</v>
          </cell>
          <cell r="H896">
            <v>0</v>
          </cell>
          <cell r="I896" t="str">
            <v xml:space="preserve">CERTIFICACIÓN DE CREDITO PRESUPUESTARIO REFERIDA  PARA VIÁTICOS DE LA OFICINA NACIONAL </v>
          </cell>
          <cell r="J896" t="str">
            <v xml:space="preserve">UNIDAD GERENCIAL DE ADMINISTRACIÓN
</v>
          </cell>
          <cell r="K896" t="str">
            <v>ALTAMIRANO MARTINEZ, JOHN HAIRO</v>
          </cell>
          <cell r="L896">
            <v>0</v>
          </cell>
          <cell r="M896">
            <v>0</v>
          </cell>
          <cell r="N896">
            <v>0</v>
          </cell>
          <cell r="O896">
            <v>0</v>
          </cell>
        </row>
        <row r="897">
          <cell r="D897" t="str">
            <v>INFORME N° 1467-TP/DE/UGPPME-CFPP</v>
          </cell>
          <cell r="E897" t="str">
            <v>170081-2017</v>
          </cell>
          <cell r="F897" t="str">
            <v>1467-2017-MTPE/24.1.2.1</v>
          </cell>
          <cell r="G897" t="str">
            <v>25/09/2017</v>
          </cell>
          <cell r="H897">
            <v>0</v>
          </cell>
          <cell r="I897" t="str">
            <v xml:space="preserve">CERTIFICACIÓN DE CRÉDITO PRESUPUESTARIO REFERIDA  PARA VIÁTICOS DE LA OFICINA NACIONAL </v>
          </cell>
          <cell r="J897" t="str">
            <v xml:space="preserve">UNIDAD GERENCIAL DE ADMINISTRACIÓN
</v>
          </cell>
          <cell r="K897" t="str">
            <v>ALTAMIRANO MARTINEZ, JOHN HAIRO</v>
          </cell>
          <cell r="L897">
            <v>0</v>
          </cell>
          <cell r="M897">
            <v>0</v>
          </cell>
          <cell r="N897">
            <v>0</v>
          </cell>
          <cell r="O897">
            <v>0</v>
          </cell>
        </row>
        <row r="898">
          <cell r="D898" t="str">
            <v>INFORME N° 1468-TP/DE/UGPPME-CFPP</v>
          </cell>
          <cell r="E898" t="str">
            <v>169639-2017</v>
          </cell>
          <cell r="F898" t="str">
            <v>1468-2017-MTPE/24.1.2.1</v>
          </cell>
          <cell r="G898" t="str">
            <v>25/09/2017</v>
          </cell>
          <cell r="H898">
            <v>0</v>
          </cell>
          <cell r="I898" t="str">
            <v xml:space="preserve">CERTIFICACIÓN DE CREDITO  PRESUPUESTARIO  PARA VIÁTICOS DE LA OFICINA NACIONAL </v>
          </cell>
          <cell r="J898" t="str">
            <v xml:space="preserve">UNIDAD GERENCIAL DE ADMINISTRACIÓN
</v>
          </cell>
          <cell r="K898" t="str">
            <v>ALTAMIRANO MARTINEZ, JOHN HAIRO</v>
          </cell>
          <cell r="L898">
            <v>0</v>
          </cell>
          <cell r="M898">
            <v>0</v>
          </cell>
          <cell r="N898">
            <v>0</v>
          </cell>
          <cell r="O898">
            <v>0</v>
          </cell>
        </row>
        <row r="899">
          <cell r="D899" t="str">
            <v>INFORME N° 1469-TP/DE/UGPPME-CFPP</v>
          </cell>
          <cell r="E899" t="str">
            <v>169138-2017</v>
          </cell>
          <cell r="F899" t="str">
            <v>1469-2017-MTPE/24.1.2.1</v>
          </cell>
          <cell r="G899" t="str">
            <v>25/09/2017</v>
          </cell>
          <cell r="H899">
            <v>0</v>
          </cell>
          <cell r="I899" t="str">
            <v xml:space="preserve">CERTIFICACIÓN DE CRÉDITO PRESUPUESTARIO REFERIDA A LA ASIGNACIÓN DE VIÁTICOS PARA LA OFICINA NACIONAL DEL PROGRAMA TRABAJA PERU </v>
          </cell>
          <cell r="J899" t="str">
            <v xml:space="preserve">UNIDAD GERENCIAL DE ADMINISTRACIÓN
</v>
          </cell>
          <cell r="K899" t="str">
            <v>ALTAMIRANO MARTINEZ, JOHN HAIRO</v>
          </cell>
          <cell r="L899">
            <v>0</v>
          </cell>
          <cell r="M899">
            <v>0</v>
          </cell>
          <cell r="N899">
            <v>0</v>
          </cell>
          <cell r="O899">
            <v>0</v>
          </cell>
        </row>
        <row r="900">
          <cell r="D900" t="str">
            <v>INFORME N° 1470-TP/DE/UGPPME-CFPP</v>
          </cell>
          <cell r="E900" t="str">
            <v>162082-2017</v>
          </cell>
          <cell r="F900" t="str">
            <v>1470-2017-MTPE/24.1.2.1</v>
          </cell>
          <cell r="G900" t="str">
            <v>25/09/2017</v>
          </cell>
          <cell r="H900">
            <v>0</v>
          </cell>
          <cell r="I900" t="str">
            <v xml:space="preserve">CERTIFICACION DE CREDITO PRESUPUESTARIO REFERIDA A LA CONTRATACION DE TERCERO PARA APOYO EN PROMOCION DE LA UNIDAD ZONAL LIMA SUR ESTE </v>
          </cell>
          <cell r="J900" t="str">
            <v xml:space="preserve">UNIDAD GERENCIAL DE ADMINISTRACIÓN
</v>
          </cell>
          <cell r="K900" t="str">
            <v>ALTAMIRANO MARTINEZ, JOHN HAIRO</v>
          </cell>
          <cell r="L900">
            <v>0</v>
          </cell>
          <cell r="M900">
            <v>0</v>
          </cell>
          <cell r="N900">
            <v>0</v>
          </cell>
          <cell r="O900">
            <v>0</v>
          </cell>
        </row>
        <row r="901">
          <cell r="D901" t="str">
            <v>INFORME N° 1471-TP/DE/UGPPME-CFPP</v>
          </cell>
          <cell r="E901" t="str">
            <v>169178-2017</v>
          </cell>
          <cell r="F901" t="str">
            <v>1471-2017-MTPE/24.1.2.1</v>
          </cell>
          <cell r="G901" t="str">
            <v>25/09/2017</v>
          </cell>
          <cell r="H901">
            <v>0</v>
          </cell>
          <cell r="I901" t="str">
            <v>CERTIFICACION DE CREDITO PRESUPUESTARIO PARA LA CONTRATACION DE SERVICIO DE IMPRESION DE IMAGENES INSTITUCIONALES DEL PROGRAMA TRABAJA PERU</v>
          </cell>
          <cell r="J901" t="str">
            <v xml:space="preserve">UNIDAD GERENCIAL DE ADMINISTRACIÓN
</v>
          </cell>
          <cell r="K901" t="str">
            <v>ALTAMIRANO MARTINEZ, JOHN HAIRO</v>
          </cell>
          <cell r="L901">
            <v>0</v>
          </cell>
          <cell r="M901">
            <v>0</v>
          </cell>
          <cell r="N901">
            <v>0</v>
          </cell>
          <cell r="O901">
            <v>0</v>
          </cell>
        </row>
        <row r="902">
          <cell r="D902" t="str">
            <v>INFORME N° 1472-TP/DE/UGPPME-CFPP</v>
          </cell>
          <cell r="E902" t="str">
            <v>168114-2017</v>
          </cell>
          <cell r="F902" t="str">
            <v>1472-2017-MTPE/24.1.2.1</v>
          </cell>
          <cell r="G902" t="str">
            <v>26/09/2017</v>
          </cell>
          <cell r="H902">
            <v>0</v>
          </cell>
          <cell r="I902" t="str">
            <v xml:space="preserve">CERTIFICACIÓN DE CRÉDITO PRESUPUESTARIO REFERIDA PARA VIÁTICOS DE LA OFICINA NACIONAL MODIFICADO: </v>
          </cell>
          <cell r="J902" t="str">
            <v xml:space="preserve">UNIDAD GERENCIAL DE ADMINISTRACIÓN
</v>
          </cell>
          <cell r="K902" t="str">
            <v>ALTAMIRANO MARTINEZ, JOHN HAIRO</v>
          </cell>
          <cell r="L902">
            <v>0</v>
          </cell>
          <cell r="M902">
            <v>0</v>
          </cell>
          <cell r="N902">
            <v>0</v>
          </cell>
          <cell r="O902">
            <v>0</v>
          </cell>
        </row>
        <row r="903">
          <cell r="D903" t="str">
            <v>INFORME N° 1473-TP/DE/UGPPME-CFPP</v>
          </cell>
          <cell r="E903" t="str">
            <v>169071-2017</v>
          </cell>
          <cell r="F903" t="str">
            <v>1473-2017-MTPE/24.1.2.1</v>
          </cell>
          <cell r="G903" t="str">
            <v>26/09/2017</v>
          </cell>
          <cell r="H903">
            <v>0</v>
          </cell>
          <cell r="I903" t="str">
            <v xml:space="preserve">CERTIFICACIÓN DE CRÉDITO PRESUPUESTARIO REFERIDA PARA VIÁTICOS DE LA OFICINA NACIONAL </v>
          </cell>
          <cell r="J903" t="str">
            <v xml:space="preserve">UNIDAD GERENCIAL DE ADMINISTRACIÓN
</v>
          </cell>
          <cell r="K903" t="str">
            <v>ALTAMIRANO MARTINEZ, JOHN HAIRO</v>
          </cell>
          <cell r="L903">
            <v>0</v>
          </cell>
          <cell r="M903">
            <v>0</v>
          </cell>
          <cell r="N903">
            <v>0</v>
          </cell>
          <cell r="O903">
            <v>0</v>
          </cell>
        </row>
        <row r="904">
          <cell r="D904" t="str">
            <v>INFORME N° 1474-TP/DE/UGPPME-CFPP</v>
          </cell>
          <cell r="E904" t="str">
            <v>154281-2017</v>
          </cell>
          <cell r="F904" t="str">
            <v>1474-2017-MTPE/24.1.2.1</v>
          </cell>
          <cell r="G904" t="str">
            <v>26/09/2017</v>
          </cell>
          <cell r="H904">
            <v>0</v>
          </cell>
          <cell r="I904" t="str">
            <v>CERTIFICACIÓN DE CRÉDITO PRESUPUESTARIO REFERIDA A LA CONTRATACIÓN DE UN PROFESIONAL POR LA MODALIDAD DE SERVICIO POR TERCERO PARA REALIZAR ACTIVIDADES RELACIONADAS A PROMOCION PARA LA UNIDAD ZONAL LAMBAYEQUE</v>
          </cell>
          <cell r="J904" t="str">
            <v xml:space="preserve">UNIDAD GERENCIAL DE ADMINISTRACIÓN
</v>
          </cell>
          <cell r="K904" t="str">
            <v>ALTAMIRANO MARTINEZ, JOHN HAIRO</v>
          </cell>
          <cell r="L904">
            <v>0</v>
          </cell>
          <cell r="M904">
            <v>0</v>
          </cell>
          <cell r="N904">
            <v>0</v>
          </cell>
          <cell r="O904">
            <v>0</v>
          </cell>
        </row>
        <row r="905">
          <cell r="D905" t="str">
            <v>INFORME N° 1475-TP/DE/UGPPME-CFPP</v>
          </cell>
          <cell r="E905" t="str">
            <v>169176-2017</v>
          </cell>
          <cell r="F905" t="str">
            <v>1475-2017-MTPE/24.1.2.1</v>
          </cell>
          <cell r="G905" t="str">
            <v>26/09/2017</v>
          </cell>
          <cell r="H905">
            <v>0</v>
          </cell>
          <cell r="I905" t="str">
            <v>DISPONIBILIDAD PRESUPUESTAL REFERIDA A LA  CONTRATACION DE 29 PROFESIONALES POR LA MODALIDAD DE SERVICIO DE TERCEROS COMO REVISORES DE EXPEDIENTES DE LIQUIDACION DE LAS ACTIVIDADES DE INTERVENCION INMEDIATA AII-02</v>
          </cell>
          <cell r="J905" t="str">
            <v xml:space="preserve">UNIDAD GERENCIAL DE ADMINISTRACIÓN
</v>
          </cell>
          <cell r="K905" t="str">
            <v>ALTAMIRANO MARTINEZ, JOHN HAIRO</v>
          </cell>
          <cell r="L905">
            <v>0</v>
          </cell>
          <cell r="M905">
            <v>0</v>
          </cell>
          <cell r="N905">
            <v>0</v>
          </cell>
          <cell r="O905">
            <v>0</v>
          </cell>
        </row>
        <row r="906">
          <cell r="D906" t="str">
            <v>INFORME N° 1476-TP/DE/UGPPME-CFPP</v>
          </cell>
          <cell r="E906" t="str">
            <v>170321-2017</v>
          </cell>
          <cell r="F906" t="str">
            <v>1476-2017-MTPE/24.1.2.1</v>
          </cell>
          <cell r="G906" t="str">
            <v>26/09/2017</v>
          </cell>
          <cell r="H906">
            <v>0</v>
          </cell>
          <cell r="I906" t="str">
            <v>CERTIFICACION DE CREDITO PRESUPUESTARIO REFERIDA A LA CONTRATACION TEMPORAL POR LA MODALIDAD DE SERVICIO DE TERCERO COMO REVISOR DE LOS EXPEDIENTES DE LIQUIDACIONES Y ELABORADOR DE LOS INFORMES DE LIQUIDACION TECNICO FINANCIERO PARA LA UNIDAD ZONAL CUSCO</v>
          </cell>
          <cell r="J906" t="str">
            <v xml:space="preserve">UNIDAD GERENCIAL DE ADMINISTRACIÓN
</v>
          </cell>
          <cell r="K906" t="str">
            <v>ALTAMIRANO MARTINEZ, JOHN HAIRO</v>
          </cell>
          <cell r="L906">
            <v>0</v>
          </cell>
          <cell r="M906">
            <v>0</v>
          </cell>
          <cell r="N906">
            <v>0</v>
          </cell>
          <cell r="O906">
            <v>0</v>
          </cell>
        </row>
        <row r="907">
          <cell r="D907" t="str">
            <v>INFORME N° 1477-TP/DE/UGPPME-CFPP</v>
          </cell>
          <cell r="E907" t="str">
            <v>166033-2017</v>
          </cell>
          <cell r="F907" t="str">
            <v>1477-2017-MTPE/24.1.2.1</v>
          </cell>
          <cell r="G907" t="str">
            <v>26/09/2017</v>
          </cell>
          <cell r="H907">
            <v>0</v>
          </cell>
          <cell r="I907" t="str">
            <v>PROPUESTA DE NOTA DE MODIFICACIÓN PRESUPUESTARIA NMP N° 053, CRÉDITOS Y ANULACIONES POR S/  6,500.00 DE TIPO 3 CRÉDITOS Y ANULACIONES (DENTRO DE U.E.) PARA APROBACIÓN.</v>
          </cell>
          <cell r="J907" t="str">
            <v xml:space="preserve">PROGRAMA PARA LA GENERACION DE EMPLEO SOCIAL INCLUSIVO "TRABAJA PERU"
</v>
          </cell>
          <cell r="K907">
            <v>0</v>
          </cell>
          <cell r="L907">
            <v>0</v>
          </cell>
          <cell r="M907">
            <v>0</v>
          </cell>
          <cell r="N907">
            <v>0</v>
          </cell>
          <cell r="O907">
            <v>0</v>
          </cell>
        </row>
        <row r="908">
          <cell r="D908" t="str">
            <v>INFORME N° 1478-TP/DE/UGPPME-CFPP</v>
          </cell>
          <cell r="E908" t="str">
            <v>172219-2017</v>
          </cell>
          <cell r="F908" t="str">
            <v>1478-2017-MTPE/24.1.2.1</v>
          </cell>
          <cell r="G908" t="str">
            <v>26/09/2017</v>
          </cell>
          <cell r="H908">
            <v>0</v>
          </cell>
          <cell r="I908" t="str">
            <v>CERTIFICACIÓN DE CRÉDITO PRESUPUESTARIO REFERIDA A LA COMPRA DE PASAJES AÉREOS A TRAVÉS DE CATALOGO DE ACUERDO MARCO PARA EL PERSONAL DEL PROGRAMA TRABAJA PERU EN EL MARCO DE LAS ACTIVIDADES RELACIONADAS AL PLAN OPERATIVO INSTITUCIONAL Y EL SEGUIMIENTO DE LOS PROYECTOS DE ACCIÓN DE CONTINGENCIA AC-88</v>
          </cell>
          <cell r="J908" t="str">
            <v xml:space="preserve">UNIDAD GERENCIAL DE ADMINISTRACIÓN
</v>
          </cell>
          <cell r="K908" t="str">
            <v>ALTAMIRANO MARTINEZ, JOHN HAIRO</v>
          </cell>
          <cell r="L908">
            <v>0</v>
          </cell>
          <cell r="M908">
            <v>0</v>
          </cell>
          <cell r="N908">
            <v>0</v>
          </cell>
          <cell r="O908">
            <v>0</v>
          </cell>
        </row>
        <row r="909">
          <cell r="D909" t="str">
            <v>INFORME N° 1479-TP/DE/UGPPME-CFPP</v>
          </cell>
          <cell r="E909" t="str">
            <v>172280-2017</v>
          </cell>
          <cell r="F909" t="str">
            <v>1479-2017-MTPE/24.1.2.1</v>
          </cell>
          <cell r="G909" t="str">
            <v>26/09/2017</v>
          </cell>
          <cell r="H909">
            <v>0</v>
          </cell>
          <cell r="I909" t="str">
            <v xml:space="preserve">CERTIFICACIÓN DE CRÉDITO PRESUPUESTARIO PARA EL SERVICIO DE ASEO Y LIMPIEZA PARA LA UNIDAD ZONAL PASCO  DEL PROGRAMA TRABAJA PERU  </v>
          </cell>
          <cell r="J909" t="str">
            <v xml:space="preserve">UNIDAD GERENCIAL DE ADMINISTRACIÓN
</v>
          </cell>
          <cell r="K909" t="str">
            <v>ALTAMIRANO MARTINEZ, JOHN HAIRO</v>
          </cell>
          <cell r="L909">
            <v>0</v>
          </cell>
          <cell r="M909">
            <v>0</v>
          </cell>
          <cell r="N909">
            <v>0</v>
          </cell>
          <cell r="O909">
            <v>0</v>
          </cell>
        </row>
        <row r="910">
          <cell r="D910" t="str">
            <v>INFORME N° 1480-TP/DE/UGPPME-CFPP</v>
          </cell>
          <cell r="E910" t="str">
            <v>170316-2017</v>
          </cell>
          <cell r="F910" t="str">
            <v>1480-2017-MTPE/24.1.2.1</v>
          </cell>
          <cell r="G910" t="str">
            <v>26/09/2017</v>
          </cell>
          <cell r="H910">
            <v>0</v>
          </cell>
          <cell r="I910" t="str">
            <v>CERTIFICACIÓN DE CRÉDITO PRESUPUESTARIO REFERIDA AL SERVICIO DE TERCERO COMO REVISOR DE LOS EXPEDIENTES DE LIQUIDACIONES Y ELABORACIÓN DE INFORMES DE LIQUIDACIÓN TÉCNICO FINANCIERO PARA LA UNIDAD ZONAL AMAZONAS DEL PROGRAMA TRABAJA PERU</v>
          </cell>
          <cell r="J910" t="str">
            <v xml:space="preserve">UNIDAD GERENCIAL DE ADMINISTRACIÓN
</v>
          </cell>
          <cell r="K910" t="str">
            <v>ALTAMIRANO MARTINEZ, JOHN HAIRO</v>
          </cell>
          <cell r="L910">
            <v>0</v>
          </cell>
          <cell r="M910">
            <v>0</v>
          </cell>
          <cell r="N910">
            <v>0</v>
          </cell>
          <cell r="O910">
            <v>0</v>
          </cell>
        </row>
        <row r="911">
          <cell r="D911" t="str">
            <v>INFORME N° 1481-TP/DE/UGPPME-CFPP</v>
          </cell>
          <cell r="E911" t="str">
            <v>169684-2017</v>
          </cell>
          <cell r="F911" t="str">
            <v>1481-2017-MTPE/24.1.2.1</v>
          </cell>
          <cell r="G911" t="str">
            <v>26/09/2017</v>
          </cell>
          <cell r="H911">
            <v>0</v>
          </cell>
          <cell r="I911" t="str">
            <v xml:space="preserve">CERTIFICACIÓN DE CRÉDITO PRESUPUESTARIO REFERIDA A LA CONTRATACIÓN DE UNA PERSONA NATURAL POR LA MODALIDAD DE SERVICIO POR TERCERO PARA REALIZAR LA CLASIFICACIÓN Y DESCRIPCIÓN DEL ACERVO DOCUMENTARIO PARA LA UNIDAD ZONAL LA LIBERTAD </v>
          </cell>
          <cell r="J911" t="str">
            <v xml:space="preserve">UNIDAD GERENCIAL DE ADMINISTRACIÓN
</v>
          </cell>
          <cell r="K911" t="str">
            <v>ALTAMIRANO MARTINEZ, JOHN HAIRO</v>
          </cell>
          <cell r="L911">
            <v>0</v>
          </cell>
          <cell r="M911">
            <v>0</v>
          </cell>
          <cell r="N911">
            <v>0</v>
          </cell>
          <cell r="O911">
            <v>0</v>
          </cell>
        </row>
        <row r="912">
          <cell r="D912" t="str">
            <v>INFORME N° 1482-TP/DE/UGPPME-CFPP</v>
          </cell>
          <cell r="E912" t="str">
            <v>164167-2017</v>
          </cell>
          <cell r="F912" t="str">
            <v>1482-2017-MTPE/24.1.2.1</v>
          </cell>
          <cell r="G912" t="str">
            <v>26/09/2017</v>
          </cell>
          <cell r="H912">
            <v>0</v>
          </cell>
          <cell r="I912" t="str">
            <v xml:space="preserve">CERTIFICACIÓN DE CRÉDITO PRESUPUESTARIO REFERIDA A LA CONTRATACIÓN DEL SERVICIO DE IMPRESIÓN DE MERCHANDISING PARA EL PROGRAMA PERU RESPONSABLE </v>
          </cell>
          <cell r="J912" t="str">
            <v xml:space="preserve">UNIDAD GERENCIAL DE ADMINISTRACIÓN
</v>
          </cell>
          <cell r="K912" t="str">
            <v>ALTAMIRANO MARTINEZ, JOHN HAIRO</v>
          </cell>
          <cell r="L912">
            <v>0</v>
          </cell>
          <cell r="M912">
            <v>0</v>
          </cell>
          <cell r="N912">
            <v>0</v>
          </cell>
          <cell r="O912">
            <v>0</v>
          </cell>
        </row>
        <row r="913">
          <cell r="D913" t="str">
            <v>INFORME N° 1483-TP/DE/UGPPME-CFPP</v>
          </cell>
          <cell r="E913" t="str">
            <v>118586-2017</v>
          </cell>
          <cell r="F913" t="str">
            <v>1483-2017-MTPE/24.1.2.1</v>
          </cell>
          <cell r="G913" t="str">
            <v>26/09/2017</v>
          </cell>
          <cell r="H913">
            <v>0</v>
          </cell>
          <cell r="I913" t="str">
            <v>DEMANDA ADICIONAL DE RECURSOS PARA EL PRESUPUESTO 2017, REFERIDO AL CUMPLIMIENTO DE SENTENCIAS JUDICIALES EN CALIDAD DE COSA JUZGADA Y LAUDOS ARBITRALES (UE 005: TRABAJA PERU)</v>
          </cell>
          <cell r="J913" t="str">
            <v xml:space="preserve">UNIDAD GERENCIAL DE ADMINISTRACIÓN
</v>
          </cell>
          <cell r="K913" t="str">
            <v>ALTAMIRANO MARTINEZ, JOHN HAIRO</v>
          </cell>
          <cell r="L913">
            <v>0</v>
          </cell>
          <cell r="M913">
            <v>0</v>
          </cell>
          <cell r="N913">
            <v>0</v>
          </cell>
          <cell r="O913">
            <v>0</v>
          </cell>
        </row>
        <row r="914">
          <cell r="D914" t="str">
            <v>INFORME N° 1484-TP/DE/UGPPME-CFPP</v>
          </cell>
          <cell r="E914" t="str">
            <v>172424-2017</v>
          </cell>
          <cell r="F914" t="str">
            <v>1484-2017-MTPE/24.1.2.1</v>
          </cell>
          <cell r="G914" t="str">
            <v>27/09/2017</v>
          </cell>
          <cell r="H914">
            <v>0</v>
          </cell>
          <cell r="I914" t="str">
            <v xml:space="preserve">INFORME DE ELABORACIÓN DEL TALLER DE ADMINISTRACIÓN Y GESTIÓN  DEL RIESGO </v>
          </cell>
          <cell r="J914" t="str">
            <v xml:space="preserve">UNIDAD GERENCIAL DE PLANIFICACIÓN, PRESUPUESTO, MONITOREO Y EVALUACIÓN
</v>
          </cell>
          <cell r="K914" t="str">
            <v>ALTAMIRANO MARTINEZ, JOHN HAIRO</v>
          </cell>
          <cell r="L914">
            <v>0</v>
          </cell>
          <cell r="M914">
            <v>0</v>
          </cell>
          <cell r="N914">
            <v>0</v>
          </cell>
          <cell r="O914">
            <v>0</v>
          </cell>
        </row>
        <row r="915">
          <cell r="D915" t="str">
            <v>INFORME N° 1485-TP/DE/UGPPME-CFPP</v>
          </cell>
          <cell r="E915" t="str">
            <v>173253-2017</v>
          </cell>
          <cell r="F915" t="str">
            <v>1485-2017-MTPE/24.1.2.1</v>
          </cell>
          <cell r="G915" t="str">
            <v>27/09/2017</v>
          </cell>
          <cell r="H915">
            <v>0</v>
          </cell>
          <cell r="I915" t="str">
            <v>TRANSFERENCIA DEL ACERVO DOCUMENTAL DE LAS UNIDADES ORGÁNICAS DEL PROGRAMA TRABAJA PERU</v>
          </cell>
          <cell r="J915" t="str">
            <v xml:space="preserve">COORDINACIÓN FUNCIONAL DE LOGÍSTICA
</v>
          </cell>
          <cell r="K915" t="str">
            <v>ALTAMIRANO MARTINEZ, JOHN HAIRO</v>
          </cell>
          <cell r="L915">
            <v>0</v>
          </cell>
          <cell r="M915" t="str">
            <v>REFERENTE A LA HOJA DE RUTA N° 065157-2017</v>
          </cell>
          <cell r="N915">
            <v>0</v>
          </cell>
          <cell r="O915">
            <v>0</v>
          </cell>
        </row>
        <row r="916">
          <cell r="D916" t="str">
            <v>INFORME N° 1486-TP/DE/UGPPME-CFPP</v>
          </cell>
          <cell r="E916" t="str">
            <v>172824-2017</v>
          </cell>
          <cell r="F916" t="str">
            <v>1486-2017-MTPE/24.1.2.1</v>
          </cell>
          <cell r="G916" t="str">
            <v>27/09/2017</v>
          </cell>
          <cell r="H916">
            <v>0</v>
          </cell>
          <cell r="I916" t="str">
            <v xml:space="preserve">CERTIFICACIÓN DE CRÉDITO PRESUPUESTARIO REFERIDA PARA VIÁTICOS DE LA OFICINA NACIONAL </v>
          </cell>
          <cell r="J916" t="str">
            <v xml:space="preserve">UNIDAD GERENCIAL DE ADMINISTRACIÓN
</v>
          </cell>
          <cell r="K916" t="str">
            <v>ALTAMIRANO MARTINEZ, JOHN HAIRO</v>
          </cell>
          <cell r="L916">
            <v>0</v>
          </cell>
          <cell r="M916">
            <v>0</v>
          </cell>
          <cell r="N916">
            <v>0</v>
          </cell>
          <cell r="O916">
            <v>0</v>
          </cell>
        </row>
        <row r="917">
          <cell r="D917" t="str">
            <v>INFORME N° 1487-TP/DE/UGPPME-CFPP</v>
          </cell>
          <cell r="E917" t="str">
            <v>163122-2017</v>
          </cell>
          <cell r="F917" t="str">
            <v>1487-2017-MTPE/24.1.2.1</v>
          </cell>
          <cell r="G917" t="str">
            <v>27/09/2017</v>
          </cell>
          <cell r="H917">
            <v>0</v>
          </cell>
          <cell r="I917" t="str">
            <v xml:space="preserve">CERTIFICACION  DE CREDITO PRESUPUESTARIO REFERIDA A LA CONTRATACION DE UN TERCERO PARA LA COORDINACION FUNCIONAL DE SISTEMAS DEL PROGRAMA TRABAJA PERU </v>
          </cell>
          <cell r="J917" t="str">
            <v xml:space="preserve">UNIDAD GERENCIAL DE ADMINISTRACIÓN
</v>
          </cell>
          <cell r="K917" t="str">
            <v>ALTAMIRANO MARTINEZ, JOHN HAIRO</v>
          </cell>
          <cell r="L917">
            <v>0</v>
          </cell>
          <cell r="M917">
            <v>0</v>
          </cell>
          <cell r="N917">
            <v>0</v>
          </cell>
          <cell r="O917">
            <v>0</v>
          </cell>
        </row>
        <row r="918">
          <cell r="D918" t="str">
            <v>INFORME N° 1488-TP/DE/UGPPME-CFPP</v>
          </cell>
          <cell r="E918" t="str">
            <v>172343-2017</v>
          </cell>
          <cell r="F918" t="str">
            <v>1488-2017-MTPE/24.1.2.1</v>
          </cell>
          <cell r="G918" t="str">
            <v>27/09/2017</v>
          </cell>
          <cell r="H918">
            <v>0</v>
          </cell>
          <cell r="I918" t="str">
            <v xml:space="preserve">CERTIFICACIÓN DE  CRÉDITO PRESUPUESTARIO  PARA VIÁTICOS DE LA OFICINA NACIONAL </v>
          </cell>
          <cell r="J918" t="str">
            <v xml:space="preserve">UNIDAD GERENCIAL DE ADMINISTRACIÓN
</v>
          </cell>
          <cell r="K918" t="str">
            <v>ALTAMIRANO MARTINEZ, JOHN HAIRO</v>
          </cell>
          <cell r="L918">
            <v>0</v>
          </cell>
          <cell r="M918">
            <v>0</v>
          </cell>
          <cell r="N918">
            <v>0</v>
          </cell>
          <cell r="O918">
            <v>0</v>
          </cell>
        </row>
        <row r="919">
          <cell r="D919" t="str">
            <v>INFORME N° 1489-TP/DE/UGPPME-CFPP</v>
          </cell>
          <cell r="E919" t="str">
            <v>172930-2017</v>
          </cell>
          <cell r="F919" t="str">
            <v>1489-2017-MTPE/24.1.2.1</v>
          </cell>
          <cell r="G919" t="str">
            <v>27/09/2017</v>
          </cell>
          <cell r="H919">
            <v>0</v>
          </cell>
          <cell r="I919" t="str">
            <v xml:space="preserve">CERTIFICACIÓN DE CREDITO PRESUPUESTARIO  PARA VIÁTICOS DE LA OFICINA NACIONAL </v>
          </cell>
          <cell r="J919" t="str">
            <v xml:space="preserve">UNIDAD GERENCIAL DE ADMINISTRACIÓN
</v>
          </cell>
          <cell r="K919" t="str">
            <v>ALTAMIRANO MARTINEZ, JOHN HAIRO</v>
          </cell>
          <cell r="L919">
            <v>0</v>
          </cell>
          <cell r="M919">
            <v>0</v>
          </cell>
          <cell r="N919">
            <v>0</v>
          </cell>
          <cell r="O919">
            <v>0</v>
          </cell>
        </row>
        <row r="920">
          <cell r="D920" t="str">
            <v>INFORME N° 1490-TP/DE/UGPPME-CFPP</v>
          </cell>
          <cell r="E920" t="str">
            <v>170854-2017</v>
          </cell>
          <cell r="F920" t="str">
            <v>1490-2017-MTPE/24.1.2.1</v>
          </cell>
          <cell r="G920" t="str">
            <v>27/09/2017</v>
          </cell>
          <cell r="H920">
            <v>0</v>
          </cell>
          <cell r="I920" t="str">
            <v xml:space="preserve">CERTIFICACIÓN DE CRÉDITO PRESUPUESTARIO PARA VIÁTICOS DE LA OFICINA NACIONAL - ICA </v>
          </cell>
          <cell r="J920" t="str">
            <v xml:space="preserve">UNIDAD GERENCIAL DE ADMINISTRACIÓN
</v>
          </cell>
          <cell r="K920" t="str">
            <v>ALTAMIRANO MARTINEZ, JOHN HAIRO</v>
          </cell>
          <cell r="L920">
            <v>0</v>
          </cell>
          <cell r="M920">
            <v>0</v>
          </cell>
          <cell r="N920">
            <v>0</v>
          </cell>
          <cell r="O920">
            <v>0</v>
          </cell>
        </row>
        <row r="921">
          <cell r="D921" t="str">
            <v>INFORME N° 1491-TP/DE/UGPPME-CFPP</v>
          </cell>
          <cell r="E921" t="str">
            <v>173052-2017</v>
          </cell>
          <cell r="F921" t="str">
            <v>1491-2017-MTPE/24.1.2.1</v>
          </cell>
          <cell r="G921" t="str">
            <v>27/09/2017</v>
          </cell>
          <cell r="H921">
            <v>0</v>
          </cell>
          <cell r="I921" t="str">
            <v xml:space="preserve">CERTIFICACIÓN DE CRÉDITO PRESUPUESTARIO REFERIDA PARA VIÁTICOS DE LA OFICINA NACIONAL DEL PROGRAMA TRABAJA PERU </v>
          </cell>
          <cell r="J921" t="str">
            <v xml:space="preserve">UNIDAD GERENCIAL DE ADMINISTRACIÓN
</v>
          </cell>
          <cell r="K921" t="str">
            <v>ALTAMIRANO MARTINEZ, JOHN HAIRO</v>
          </cell>
          <cell r="L921">
            <v>0</v>
          </cell>
          <cell r="M921">
            <v>0</v>
          </cell>
          <cell r="N921">
            <v>0</v>
          </cell>
          <cell r="O921">
            <v>0</v>
          </cell>
        </row>
        <row r="922">
          <cell r="D922" t="str">
            <v>INFORME N° 1492-TP/DE/UGPPME-CFPP</v>
          </cell>
          <cell r="E922" t="str">
            <v>165199-2017</v>
          </cell>
          <cell r="F922" t="str">
            <v>1492-2017-MTPE/24.1.2.1</v>
          </cell>
          <cell r="G922" t="str">
            <v>27/09/2017</v>
          </cell>
          <cell r="H922">
            <v>0</v>
          </cell>
          <cell r="I922" t="str">
            <v xml:space="preserve">CERTIFICACIÓN  DE CRÉDITO PRESUPUESTARIO REFERIDA A LA CONTRATACIÓN DE SERVICIO DE MANTENIMIENTO PREVENTIVO PARA LA CAMIONETA MITSUBISHI DE PLACA (EGA-010) ASIGNADA A LA UNIDAD ZONAL PIURA </v>
          </cell>
          <cell r="J922" t="str">
            <v xml:space="preserve">UNIDAD GERENCIAL DE ADMINISTRACIÓN
</v>
          </cell>
          <cell r="K922" t="str">
            <v>ALTAMIRANO MARTINEZ, JOHN HAIRO</v>
          </cell>
          <cell r="L922">
            <v>0</v>
          </cell>
          <cell r="M922">
            <v>0</v>
          </cell>
          <cell r="N922">
            <v>0</v>
          </cell>
          <cell r="O922">
            <v>0</v>
          </cell>
        </row>
        <row r="923">
          <cell r="D923" t="str">
            <v>INFORME N° 1493-TP/DE/UGPPME-CFPP</v>
          </cell>
          <cell r="E923" t="str">
            <v>167168-2017</v>
          </cell>
          <cell r="F923" t="str">
            <v>1493-2017-MTPE/24.1.2.1</v>
          </cell>
          <cell r="G923" t="str">
            <v>27/09/2017</v>
          </cell>
          <cell r="H923">
            <v>0</v>
          </cell>
          <cell r="I923" t="str">
            <v xml:space="preserve">CERTIFICACION DE CREDITO PRESUPUESTARIO REFERIDA A LA CONTRATACION DE UN TERCERO PARA LA COORDINACION FUNCIONAL DE SISTEMAS DEL PROGRAMA TRABAJA PERU </v>
          </cell>
          <cell r="J923" t="str">
            <v xml:space="preserve">UNIDAD GERENCIAL DE ADMINISTRACIÓN
</v>
          </cell>
          <cell r="K923" t="str">
            <v>ALTAMIRANO MARTINEZ, JOHN HAIRO</v>
          </cell>
          <cell r="L923">
            <v>0</v>
          </cell>
          <cell r="M923">
            <v>0</v>
          </cell>
          <cell r="N923">
            <v>0</v>
          </cell>
          <cell r="O923">
            <v>0</v>
          </cell>
        </row>
        <row r="924">
          <cell r="D924" t="str">
            <v>INFORME N° 1494-TP/DE/UGPPME-CFPP</v>
          </cell>
          <cell r="E924" t="str">
            <v>169753-2017</v>
          </cell>
          <cell r="F924" t="str">
            <v>1494-2017-MTPE/24.1.2.1</v>
          </cell>
          <cell r="G924" t="str">
            <v>28/09/2017</v>
          </cell>
          <cell r="H924">
            <v>0</v>
          </cell>
          <cell r="I924" t="str">
            <v>CERTIFICACIÓN DE CRÉDITO PRESUPUESTARIO REFERIDA A LA CONTRATACIÓN DE SERVICIO DE TERCERO PARA LA UNIDAD ZONAL LIMA NORTE - CALLAO DEL PROGRAMA ¿TRABAJA PERÚ¿.</v>
          </cell>
          <cell r="J924" t="str">
            <v xml:space="preserve">UNIDAD GERENCIAL DE ADMINISTRACIÓN
</v>
          </cell>
          <cell r="K924">
            <v>0</v>
          </cell>
          <cell r="L924">
            <v>0</v>
          </cell>
          <cell r="M924">
            <v>0</v>
          </cell>
          <cell r="N924">
            <v>0</v>
          </cell>
          <cell r="O924">
            <v>0</v>
          </cell>
        </row>
        <row r="925">
          <cell r="D925" t="str">
            <v>INFORME N° 1495-TP/DE/UGPPME-CFPP</v>
          </cell>
          <cell r="E925" t="str">
            <v>133419-2017</v>
          </cell>
          <cell r="F925" t="str">
            <v>1495-2017-MTPE/24.1.2.1</v>
          </cell>
          <cell r="G925" t="str">
            <v>28/09/2017</v>
          </cell>
          <cell r="H925">
            <v>0</v>
          </cell>
          <cell r="I925" t="str">
            <v xml:space="preserve">CERTIFICACIÓN DE CRÉDITO PRESUPUESTARIO REFERIDA AL SERVICIO DE TERCERO PARA LA UNIDAD ZONAL SATIPO DEL PROGRAMA TRABAJA PERU </v>
          </cell>
          <cell r="J925" t="str">
            <v xml:space="preserve">UNIDAD GERENCIAL DE ADMINISTRACIÓN
</v>
          </cell>
          <cell r="K925" t="str">
            <v>ALTAMIRANO MARTINEZ, JOHN HAIRO</v>
          </cell>
          <cell r="L925">
            <v>0</v>
          </cell>
          <cell r="M925">
            <v>0</v>
          </cell>
          <cell r="N925">
            <v>0</v>
          </cell>
          <cell r="O925">
            <v>0</v>
          </cell>
        </row>
        <row r="926">
          <cell r="D926" t="str">
            <v>INFORME N° 1496-TP/DE/UGPPME-CFPP</v>
          </cell>
          <cell r="E926" t="str">
            <v>148680-2017</v>
          </cell>
          <cell r="F926" t="str">
            <v>1496-2017-MTPE/24.1.2.1</v>
          </cell>
          <cell r="G926" t="str">
            <v>28/09/2017</v>
          </cell>
          <cell r="H926">
            <v>0</v>
          </cell>
          <cell r="I926" t="str">
            <v>CERTIFICACIÓN DE CRÉDITO PRESUPUESTARIO REFERIDA A LA CONTRATACIÓN DE SERVICIO DE TERCERO PAR LA UNIDAD ZONAL LIMA SUR ESTE DEL PROGRAMA  " TRABAJA PERU "</v>
          </cell>
          <cell r="J926" t="str">
            <v xml:space="preserve">UNIDAD GERENCIAL DE ADMINISTRACIÓN
</v>
          </cell>
          <cell r="K926" t="str">
            <v>ALTAMIRANO MARTINEZ, JOHN HAIRO</v>
          </cell>
          <cell r="L926">
            <v>0</v>
          </cell>
          <cell r="M926">
            <v>0</v>
          </cell>
          <cell r="N926">
            <v>0</v>
          </cell>
          <cell r="O926">
            <v>0</v>
          </cell>
        </row>
        <row r="927">
          <cell r="D927" t="str">
            <v>INFORME N° 1497-TP/DE/UGPPME-CFPP</v>
          </cell>
          <cell r="E927" t="str">
            <v>165474-2017</v>
          </cell>
          <cell r="F927" t="str">
            <v>1497-2017-MTPE/24.1.2.1</v>
          </cell>
          <cell r="G927" t="str">
            <v>28/09/2017</v>
          </cell>
          <cell r="H927">
            <v>0</v>
          </cell>
          <cell r="I927" t="str">
            <v>CERTIFICACIÓN DE CRÉDITO PRESUPUESTARIO REFERIDA A LA CONTRATACION DE TEMPORAL POR LA MODALIDAD DE SERVICIO DE TERCERO COMO REVISOR DE LOS EXPEDIENTES DE LIQUIDACIONES Y ELABORADOR DE LOS INFORMES DE LIQUIDACION TECNICO FINANCIERO PARA LA UNIDAD ZONAL ICA DEL PROGRAMA TRABAJA PERU</v>
          </cell>
          <cell r="J927" t="str">
            <v xml:space="preserve">UNIDAD GERENCIAL DE ADMINISTRACIÓN
</v>
          </cell>
          <cell r="K927" t="str">
            <v>ALTAMIRANO MARTINEZ, JOHN HAIRO</v>
          </cell>
          <cell r="L927">
            <v>0</v>
          </cell>
          <cell r="M927">
            <v>0</v>
          </cell>
          <cell r="N927">
            <v>0</v>
          </cell>
          <cell r="O927">
            <v>0</v>
          </cell>
        </row>
        <row r="928">
          <cell r="D928" t="str">
            <v>INFORME N° 1498-TP/DE/UGPPME-CFPP</v>
          </cell>
          <cell r="E928" t="str">
            <v>173310-2017</v>
          </cell>
          <cell r="F928" t="str">
            <v>1498-2017-MTPE/24.1.2.1</v>
          </cell>
          <cell r="G928" t="str">
            <v>28/09/2017</v>
          </cell>
          <cell r="H928">
            <v>0</v>
          </cell>
          <cell r="I928" t="str">
            <v>CERTIFICACIÓN DE CRÉDITO PRESUPUESTARIO PARA ASIGNACIÓN DE VIÁTICOS OFICINA NACIONAL</v>
          </cell>
          <cell r="J928" t="str">
            <v xml:space="preserve">UNIDAD GERENCIAL DE ADMINISTRACIÓN
</v>
          </cell>
          <cell r="K928" t="str">
            <v>ALTAMIRANO MARTINEZ, JOHN HAIRO</v>
          </cell>
          <cell r="L928">
            <v>0</v>
          </cell>
          <cell r="M928">
            <v>0</v>
          </cell>
          <cell r="N928">
            <v>0</v>
          </cell>
          <cell r="O928">
            <v>0</v>
          </cell>
        </row>
        <row r="929">
          <cell r="D929" t="str">
            <v>INFORME N° 1499-TP/DE/UGPPME-CFPP</v>
          </cell>
          <cell r="E929" t="str">
            <v>174907-2017</v>
          </cell>
          <cell r="F929" t="str">
            <v>1499-2017-MTPE/24.1.2.1</v>
          </cell>
          <cell r="G929" t="str">
            <v>29/09/2017</v>
          </cell>
          <cell r="H929">
            <v>0</v>
          </cell>
          <cell r="I929" t="str">
            <v>INFORME SOBRE SEGUIMIENTO A LA INCORPORACIÓN PRESUPUESTAL DE LOS ORGANISMO EJECUTORES, EN EL MARCO DE LA RESOLUCIÓN MINISTERIAL N° 162-2017-TR (COENE AC-88)</v>
          </cell>
          <cell r="J929" t="str">
            <v xml:space="preserve">UNIDAD GERENCIAL DE PROYECTOS
UNIDAD GERENCIAL DE ADMINISTRACIÓN
</v>
          </cell>
          <cell r="K929" t="str">
            <v>ALTAMIRANO MARTINEZ, JOHN HAIRO</v>
          </cell>
          <cell r="L929">
            <v>0</v>
          </cell>
          <cell r="M929">
            <v>0</v>
          </cell>
          <cell r="N929">
            <v>0</v>
          </cell>
          <cell r="O929">
            <v>0</v>
          </cell>
        </row>
        <row r="930">
          <cell r="D930" t="str">
            <v>INFORME N° 1500-TP/DE/UGPPME-CFPP</v>
          </cell>
          <cell r="E930" t="str">
            <v>172355-2017</v>
          </cell>
          <cell r="F930" t="str">
            <v>1500-2017-MTPE/24.1.2.1</v>
          </cell>
          <cell r="G930" t="str">
            <v>29/09/2017</v>
          </cell>
          <cell r="H930">
            <v>0</v>
          </cell>
          <cell r="I930" t="str">
            <v xml:space="preserve">CERTIFICACIÓN DE CRÉDITO PRESUPUESTARIO REFERIDA A LA ASIGNACIÓN DE VIÁTICOS PARA UN PERSONAL CAS A LA UNIDAD ZONAL DE TACNA </v>
          </cell>
          <cell r="J930" t="str">
            <v xml:space="preserve">UNIDAD GERENCIAL DE ADMINISTRACIÓN
</v>
          </cell>
          <cell r="K930" t="str">
            <v>ALTAMIRANO MARTINEZ, JOHN HAIRO</v>
          </cell>
          <cell r="L930">
            <v>0</v>
          </cell>
          <cell r="M930">
            <v>0</v>
          </cell>
          <cell r="N930">
            <v>0</v>
          </cell>
          <cell r="O930">
            <v>0</v>
          </cell>
        </row>
        <row r="931">
          <cell r="D931" t="str">
            <v>INFORME N° 1501-TP/DE/UGPPME-CFPP</v>
          </cell>
          <cell r="E931" t="str">
            <v>170782-2017</v>
          </cell>
          <cell r="F931" t="str">
            <v>1501-2017-MTPE/24.1.2.1</v>
          </cell>
          <cell r="G931" t="str">
            <v>29/09/2017</v>
          </cell>
          <cell r="H931">
            <v>0</v>
          </cell>
          <cell r="I931" t="str">
            <v xml:space="preserve">CERTIFICACION DE CREDITO PRESUPUESTARIO REFERIDA AL SERVICIO DE TERCERO PARA LA UNIDAD ZONAL MADRE DE DIOS DEL PROGRAMA TRABAJA PERU </v>
          </cell>
          <cell r="J931" t="str">
            <v xml:space="preserve">UNIDAD GERENCIAL DE ADMINISTRACIÓN
</v>
          </cell>
          <cell r="K931" t="str">
            <v>ALTAMIRANO MARTINEZ, JOHN HAIRO</v>
          </cell>
          <cell r="L931">
            <v>0</v>
          </cell>
          <cell r="M931">
            <v>0</v>
          </cell>
          <cell r="N931">
            <v>0</v>
          </cell>
          <cell r="O931">
            <v>0</v>
          </cell>
        </row>
        <row r="932">
          <cell r="D932" t="str">
            <v>INFORME N° 1502-TP/DE/UGPPME-CFPP</v>
          </cell>
          <cell r="E932" t="str">
            <v>170322-2017</v>
          </cell>
          <cell r="F932" t="str">
            <v>1502-2017-MTPE/24.1.2.1</v>
          </cell>
          <cell r="G932" t="str">
            <v>29/09/2017</v>
          </cell>
          <cell r="H932">
            <v>0</v>
          </cell>
          <cell r="I932" t="str">
            <v xml:space="preserve">CERTIFICACION DE CREDITO PRESUPUESTARIO REFERIDA A LA CONTRATACION DE UN TERCERO PARA LA COORDINACION FUNCIONAL DE, LOGISTICA DEL PROGRAMA TRABAJA PERU </v>
          </cell>
          <cell r="J932" t="str">
            <v xml:space="preserve">UNIDAD GERENCIAL DE ADMINISTRACIÓN
</v>
          </cell>
          <cell r="K932" t="str">
            <v>ALTAMIRANO MARTINEZ, JOHN HAIRO</v>
          </cell>
          <cell r="L932">
            <v>0</v>
          </cell>
          <cell r="M932">
            <v>0</v>
          </cell>
          <cell r="N932">
            <v>0</v>
          </cell>
          <cell r="O932">
            <v>0</v>
          </cell>
        </row>
        <row r="933">
          <cell r="D933" t="str">
            <v>INFORME N° 1503-TP/DE/UGPPME-CFPP</v>
          </cell>
          <cell r="E933" t="str">
            <v>169631-2017</v>
          </cell>
          <cell r="F933" t="str">
            <v>1503-2017-MTPE/24.1.2.1</v>
          </cell>
          <cell r="G933" t="str">
            <v>29/09/2017</v>
          </cell>
          <cell r="H933">
            <v>0</v>
          </cell>
          <cell r="I933" t="str">
            <v xml:space="preserve">CERTIFICACIÓN DE CREDITO PRESUPUESTARIO REFERIDA A LA CONTRATACION DE SERVICIO DE MANTENIMIENTO PREVENTIVO PARA LA CAMIONETA NISSAN NAVARA DE PLACA (EGJ-577) ASIGNADA A LA UNIDAD AREQUIPA </v>
          </cell>
          <cell r="J933" t="str">
            <v xml:space="preserve">UNIDAD GERENCIAL DE ADMINISTRACIÓN
</v>
          </cell>
          <cell r="K933" t="str">
            <v>ALTAMIRANO MARTINEZ, JOHN HAIRO</v>
          </cell>
          <cell r="L933">
            <v>0</v>
          </cell>
          <cell r="M933">
            <v>0</v>
          </cell>
          <cell r="N933">
            <v>0</v>
          </cell>
          <cell r="O933">
            <v>0</v>
          </cell>
        </row>
        <row r="934">
          <cell r="D934" t="str">
            <v>INFORME N° 1504-TP/DE/UGPPME-CFPP</v>
          </cell>
          <cell r="E934" t="str">
            <v>174068-2017</v>
          </cell>
          <cell r="F934" t="str">
            <v>1504-2017-MTPE/24.1.2.1</v>
          </cell>
          <cell r="G934" t="str">
            <v>29/09/2017</v>
          </cell>
          <cell r="H934">
            <v>0</v>
          </cell>
          <cell r="I934" t="str">
            <v xml:space="preserve">AMPLIACIÓN DE CERTIFICACIÓN DE CRÉDITO PRESUPUESTARIO DEL CCP N|1018-2017 </v>
          </cell>
          <cell r="J934" t="str">
            <v xml:space="preserve">UNIDAD GERENCIAL DE ADMINISTRACIÓN
</v>
          </cell>
          <cell r="K934" t="str">
            <v>ALTAMIRANO MARTINEZ, JOHN HAIRO</v>
          </cell>
          <cell r="L934">
            <v>0</v>
          </cell>
          <cell r="M934">
            <v>0</v>
          </cell>
          <cell r="N934">
            <v>0</v>
          </cell>
          <cell r="O934">
            <v>0</v>
          </cell>
        </row>
        <row r="935">
          <cell r="D935" t="str">
            <v>INFORME N° 1505-TP/DE/UGPPME-CFPP</v>
          </cell>
          <cell r="E935" t="str">
            <v>171768-2017</v>
          </cell>
          <cell r="F935" t="str">
            <v>1505-2017-MTPE/24.1.2.1</v>
          </cell>
          <cell r="G935" t="str">
            <v>02/10/2017</v>
          </cell>
          <cell r="H935">
            <v>0</v>
          </cell>
          <cell r="I935" t="str">
            <v xml:space="preserve">CERTIFICACIÓN DE CRÉDITO PRESUPUESTARIO REFERIDA PARA VIÁTICOS PARA LA OFICINA NACIONAL DEL PROGRAMA TRABAJA PERU </v>
          </cell>
          <cell r="J935" t="str">
            <v xml:space="preserve">UNIDAD GERENCIAL DE ADMINISTRACIÓN
</v>
          </cell>
          <cell r="K935" t="str">
            <v>ALTAMIRANO MARTINEZ, JOHN HAIRO</v>
          </cell>
          <cell r="L935">
            <v>0</v>
          </cell>
          <cell r="M935">
            <v>0</v>
          </cell>
          <cell r="N935">
            <v>0</v>
          </cell>
          <cell r="O935">
            <v>0</v>
          </cell>
        </row>
        <row r="936">
          <cell r="D936" t="str">
            <v>INFORME N° 1506-TP/DE/UGPPME-CFPP</v>
          </cell>
          <cell r="E936" t="str">
            <v>172481-2017</v>
          </cell>
          <cell r="F936" t="str">
            <v>1506-2017-MTPE/24.1.2.1</v>
          </cell>
          <cell r="G936" t="str">
            <v>02/10/2017</v>
          </cell>
          <cell r="H936">
            <v>0</v>
          </cell>
          <cell r="I936" t="str">
            <v xml:space="preserve">CERTIFICACION DE CREDITO PRESUPUESTARIO REFERIDA A LA ASIGNACION DE VIATICOS PARA LA OFICINA NACIONAL DEL PROGRAMA TRABAJA PERU </v>
          </cell>
          <cell r="J936" t="str">
            <v xml:space="preserve">UNIDAD GERENCIAL DE ADMINISTRACIÓN
</v>
          </cell>
          <cell r="K936" t="str">
            <v>ALTAMIRANO MARTINEZ, JOHN HAIRO</v>
          </cell>
          <cell r="L936">
            <v>0</v>
          </cell>
          <cell r="M936">
            <v>0</v>
          </cell>
          <cell r="N936">
            <v>0</v>
          </cell>
          <cell r="O936">
            <v>0</v>
          </cell>
        </row>
        <row r="937">
          <cell r="D937" t="str">
            <v>INFORME N° 1507-TP/DE/UGPPME-CFPP</v>
          </cell>
          <cell r="E937" t="str">
            <v>172273-2017</v>
          </cell>
          <cell r="F937" t="str">
            <v>1507-2017-MTPE/24.1.2.1</v>
          </cell>
          <cell r="G937" t="str">
            <v>02/10/2017</v>
          </cell>
          <cell r="H937">
            <v>0</v>
          </cell>
          <cell r="I937" t="str">
            <v xml:space="preserve">CERTIFICACIÓN DE CREDITO PRESUPUESTARIO REFERIDA  PARA VIÁTICOS DE LA OFICINA NACIONAL </v>
          </cell>
          <cell r="J937" t="str">
            <v xml:space="preserve">UNIDAD GERENCIAL DE ADMINISTRACIÓN
</v>
          </cell>
          <cell r="K937" t="str">
            <v>ALTAMIRANO MARTINEZ, JOHN HAIRO</v>
          </cell>
          <cell r="L937">
            <v>0</v>
          </cell>
          <cell r="M937">
            <v>0</v>
          </cell>
          <cell r="N937">
            <v>0</v>
          </cell>
          <cell r="O937">
            <v>0</v>
          </cell>
        </row>
        <row r="938">
          <cell r="D938" t="str">
            <v>INFORME N° 1508-TP/DE/UGPPME-CFPP</v>
          </cell>
          <cell r="E938" t="str">
            <v>174115-2017</v>
          </cell>
          <cell r="F938" t="str">
            <v>1508-2017-MTPE/24.1.2.1</v>
          </cell>
          <cell r="G938" t="str">
            <v>02/10/2017</v>
          </cell>
          <cell r="H938">
            <v>0</v>
          </cell>
          <cell r="I938" t="str">
            <v xml:space="preserve">CERTIFICACIÓN DE CRÉDITO PRESUPUESTARIO REFERIDA  PARA VIÁTICOS DE LA OFICINA NACIONAL </v>
          </cell>
          <cell r="J938" t="str">
            <v xml:space="preserve">UNIDAD GERENCIAL DE ADMINISTRACIÓN
</v>
          </cell>
          <cell r="K938" t="str">
            <v>ALTAMIRANO MARTINEZ, JOHN HAIRO</v>
          </cell>
          <cell r="L938">
            <v>0</v>
          </cell>
          <cell r="M938">
            <v>0</v>
          </cell>
          <cell r="N938">
            <v>0</v>
          </cell>
          <cell r="O938">
            <v>0</v>
          </cell>
        </row>
        <row r="939">
          <cell r="D939" t="str">
            <v>INFORME N° 1509-TP/DE/UGPPME-CFPP</v>
          </cell>
          <cell r="E939" t="str">
            <v>170765-2017</v>
          </cell>
          <cell r="F939" t="str">
            <v>1509-2017-MTPE/24.1.2.1</v>
          </cell>
          <cell r="G939" t="str">
            <v>02/10/2017</v>
          </cell>
          <cell r="H939">
            <v>0</v>
          </cell>
          <cell r="I939" t="str">
            <v xml:space="preserve">CERTIFICACIÓN DE CRÉDITO PRESUPUESTARIO REFERIDA AL SERVICIO DE TERCERO PARA LA UNIDAD ZONAL MADRE DE DIOS DEL PROGRAMA TRABAJA PERU </v>
          </cell>
          <cell r="J939" t="str">
            <v xml:space="preserve">UNIDAD GERENCIAL DE ADMINISTRACIÓN
</v>
          </cell>
          <cell r="K939" t="str">
            <v>ALTAMIRANO MARTINEZ, JOHN HAIRO</v>
          </cell>
          <cell r="L939">
            <v>0</v>
          </cell>
          <cell r="M939">
            <v>0</v>
          </cell>
          <cell r="N939">
            <v>0</v>
          </cell>
          <cell r="O939">
            <v>0</v>
          </cell>
        </row>
        <row r="940">
          <cell r="D940" t="str">
            <v>INFORME N° 1510-TP/DE/UGPPME-CFPP</v>
          </cell>
          <cell r="E940" t="str">
            <v>161614-2017</v>
          </cell>
          <cell r="F940" t="str">
            <v>1510-2017-MTPE/24.1.2.1</v>
          </cell>
          <cell r="G940" t="str">
            <v>02/10/2017</v>
          </cell>
          <cell r="H940">
            <v>0</v>
          </cell>
          <cell r="I940" t="str">
            <v xml:space="preserve">CERTIFICACION DE  REBAJA DE CREDITO PRESUPUESTARIO N° 866-2017 REFERIDO AL SERVICIO DE TERCERO PARA EL AREA DE SERVICIOS GENERALES DE LA COORDINACION FUNCIONAL DE LOGISTICA </v>
          </cell>
          <cell r="J940" t="str">
            <v xml:space="preserve">UNIDAD GERENCIAL DE ADMINISTRACIÓN
</v>
          </cell>
          <cell r="K940" t="str">
            <v>ALTAMIRANO MARTINEZ, JOHN HAIRO</v>
          </cell>
          <cell r="L940">
            <v>0</v>
          </cell>
          <cell r="M940">
            <v>0</v>
          </cell>
          <cell r="N940">
            <v>0</v>
          </cell>
          <cell r="O940">
            <v>0</v>
          </cell>
        </row>
        <row r="941">
          <cell r="D941" t="str">
            <v>INFORME N° 1511-TP/DE/UGPPME-CFPP</v>
          </cell>
          <cell r="E941" t="str">
            <v>171131-2017</v>
          </cell>
          <cell r="F941" t="str">
            <v>1511-2017-MTPE/24.1.2.1</v>
          </cell>
          <cell r="G941" t="str">
            <v>02/10/2017</v>
          </cell>
          <cell r="H941">
            <v>0</v>
          </cell>
          <cell r="I941" t="str">
            <v xml:space="preserve">CERTIFICACION DE CREDITO PRESUPUESTARIO PARA LA CONTRATACION DE UN PROFESIONAL POR LA MODALIDAD DE SERVICIO DE TERCERO PARA REALIZAR ACTIVIDADES RELACIONADAS A PROMOCION PARA LA UNIDAD ZONAL LIMA SUR ESTE </v>
          </cell>
          <cell r="J941" t="str">
            <v xml:space="preserve">UNIDAD GERENCIAL DE ADMINISTRACIÓN
</v>
          </cell>
          <cell r="K941" t="str">
            <v>ALTAMIRANO MARTINEZ, JOHN HAIRO</v>
          </cell>
          <cell r="L941">
            <v>0</v>
          </cell>
          <cell r="M941">
            <v>0</v>
          </cell>
          <cell r="N941">
            <v>0</v>
          </cell>
          <cell r="O941">
            <v>0</v>
          </cell>
        </row>
        <row r="942">
          <cell r="D942" t="str">
            <v>INFORME N° 1512-TP/DE/UGPPME-CFPP</v>
          </cell>
          <cell r="E942" t="str">
            <v>171973-2017</v>
          </cell>
          <cell r="F942" t="str">
            <v>1512-2017-MTPE/24.1.2.1</v>
          </cell>
          <cell r="G942" t="str">
            <v>02/10/2017</v>
          </cell>
          <cell r="H942">
            <v>0</v>
          </cell>
          <cell r="I942" t="str">
            <v xml:space="preserve">CERTIFICACIÓN DE CRÉDITO PRESUPUESTARIO PARA LA CONTRATACIÓN DE UN PROFESIONAL POR LA MODALIDAD DE SERVICIO DE TERCERO PARA REALIZAR ACTIVIDADES RELACIONADAS A PROMOCIÓN PARA LA UNIDAD ZONAL LIMA SUR ESTE </v>
          </cell>
          <cell r="J942" t="str">
            <v xml:space="preserve">UNIDAD GERENCIAL DE ADMINISTRACIÓN
</v>
          </cell>
          <cell r="K942" t="str">
            <v>ALTAMIRANO MARTINEZ, JOHN HAIRO</v>
          </cell>
          <cell r="L942">
            <v>0</v>
          </cell>
          <cell r="M942">
            <v>0</v>
          </cell>
          <cell r="N942">
            <v>0</v>
          </cell>
          <cell r="O942">
            <v>0</v>
          </cell>
        </row>
        <row r="943">
          <cell r="D943" t="str">
            <v>INFORME N° 1513-TP/DE/UGPPME-CFPP</v>
          </cell>
          <cell r="E943" t="str">
            <v>162082-2017</v>
          </cell>
          <cell r="F943" t="str">
            <v>1513-2017-MTPE/24.1.2.1</v>
          </cell>
          <cell r="G943" t="str">
            <v>02/10/2017</v>
          </cell>
          <cell r="H943">
            <v>0</v>
          </cell>
          <cell r="I943" t="str">
            <v xml:space="preserve">CERTIFICACIÓN DE CRÉDITO PRESUPUESTARIO PARA LA CONTRATACIÓN DE UN PROFESIONAL POR LA MODALIDAD DE SERVICIO DE TERCERO PARA REALIZAR ACTIVIDADES RELACIONADAS A PROMOCIÓN PARA LA UNIDAD ZONAL LIMA SUR ESTE </v>
          </cell>
          <cell r="J943" t="str">
            <v xml:space="preserve">UNIDAD GERENCIAL DE ADMINISTRACIÓN
</v>
          </cell>
          <cell r="K943" t="str">
            <v>ALTAMIRANO MARTINEZ, JOHN HAIRO</v>
          </cell>
          <cell r="L943">
            <v>0</v>
          </cell>
          <cell r="M943">
            <v>0</v>
          </cell>
          <cell r="N943">
            <v>0</v>
          </cell>
          <cell r="O943">
            <v>0</v>
          </cell>
        </row>
        <row r="944">
          <cell r="D944" t="str">
            <v>INFORME N° 1514-TP/DE/UGPPME-CFPP</v>
          </cell>
          <cell r="E944" t="str">
            <v>160606-2017</v>
          </cell>
          <cell r="F944" t="str">
            <v>1514-2017-MTPE/24.1.2.1</v>
          </cell>
          <cell r="G944" t="str">
            <v>02/10/2017</v>
          </cell>
          <cell r="H944">
            <v>0</v>
          </cell>
          <cell r="I944" t="str">
            <v xml:space="preserve">REQUERIMIENTO DE CONTRATACIÓN ADMINISTRATIVA DE SERVICIOS - CAS DE UN (01) RESPONSABLE DE PROMOCIÓN PARA LA UNIDAD ZONAL LAMBAYEQUE </v>
          </cell>
          <cell r="J944" t="str">
            <v xml:space="preserve">PROGRAMA PARA LA GENERACION DE EMPLEO SOCIAL INCLUSIVO "TRABAJA PERU"
</v>
          </cell>
          <cell r="K944" t="str">
            <v>ALTAMIRANO MARTINEZ, JOHN HAIRO</v>
          </cell>
          <cell r="L944">
            <v>0</v>
          </cell>
          <cell r="M944">
            <v>0</v>
          </cell>
          <cell r="N944">
            <v>0</v>
          </cell>
          <cell r="O944">
            <v>0</v>
          </cell>
        </row>
        <row r="945">
          <cell r="D945" t="str">
            <v>INFORME N° 1515-TP/DE/UGPPME-CFPP</v>
          </cell>
          <cell r="E945" t="str">
            <v>171139-2017</v>
          </cell>
          <cell r="F945" t="str">
            <v>1515-2017-MTPE/24.1.2.1</v>
          </cell>
          <cell r="G945" t="str">
            <v>02/10/2017</v>
          </cell>
          <cell r="H945">
            <v>0</v>
          </cell>
          <cell r="I945" t="str">
            <v xml:space="preserve">CERTIFICACION DE CREDITO PRESUPUESTARIO PARA LA CONTRATACION DE UN PROFESIONAL POR LA MODALIDAD DE SERVICIO DE TERCERO PARA REALIZAR ACTIVIDADES RELACIONADAS A PROMOCION PARA LA UNIDAD ZONAL LIMA SUR ESTE </v>
          </cell>
          <cell r="J945" t="str">
            <v xml:space="preserve">UNIDAD GERENCIAL DE ADMINISTRACIÓN
</v>
          </cell>
          <cell r="K945" t="str">
            <v>TORRES LOZANO, CÉSAR AUGUSTO</v>
          </cell>
          <cell r="L945">
            <v>0</v>
          </cell>
          <cell r="M945">
            <v>0</v>
          </cell>
          <cell r="N945">
            <v>0</v>
          </cell>
          <cell r="O945">
            <v>0</v>
          </cell>
        </row>
        <row r="946">
          <cell r="D946" t="str">
            <v>INFORME N° 1516-TP/DE/UGPPME-CFPP</v>
          </cell>
          <cell r="E946" t="str">
            <v>168137-2017</v>
          </cell>
          <cell r="F946" t="str">
            <v>1516-2017-MTPE/24.1.2.1</v>
          </cell>
          <cell r="G946" t="str">
            <v>02/10/2017</v>
          </cell>
          <cell r="H946">
            <v>0</v>
          </cell>
          <cell r="I946" t="str">
            <v xml:space="preserve">CERTIFICACION DE CREDITO PRESUPUESTARIO REFERIDA A LA CONTRATACION DE UN TERCERO PARA LA UNIDAD GERENCIAL DE PROMOCION DE RSE DEL PROGRAMA PERU RESPONSABLE </v>
          </cell>
          <cell r="J946" t="str">
            <v xml:space="preserve">UNIDAD GERENCIAL DE ADMINISTRACIÓN
</v>
          </cell>
          <cell r="K946" t="str">
            <v>ALTAMIRANO MARTINEZ, JOHN HAIRO</v>
          </cell>
          <cell r="L946">
            <v>0</v>
          </cell>
          <cell r="M946">
            <v>0</v>
          </cell>
          <cell r="N946">
            <v>0</v>
          </cell>
          <cell r="O946">
            <v>0</v>
          </cell>
        </row>
        <row r="947">
          <cell r="D947" t="str">
            <v>INFORME N° 1517-TP/DE/UGPPME-CFPP</v>
          </cell>
          <cell r="E947" t="str">
            <v>170776-2017</v>
          </cell>
          <cell r="F947" t="str">
            <v>1517-2017-MTPE/24.1.2.1</v>
          </cell>
          <cell r="G947" t="str">
            <v>02/10/2017</v>
          </cell>
          <cell r="H947">
            <v>0</v>
          </cell>
          <cell r="I947" t="str">
            <v xml:space="preserve">CERTIFICACIÓN DE CRÉDITO PRESUPUESTARIO REFERIDA A LA CONTRATACIÓN TEMPORAL POR MODALIDAD DE SERVICIO DE TERCERO DE UNA PERSONA NATURAL PARA REALIZAR EL SERVICIO DE MANTENIMIENTO Y LIMPIEZA DE LOCAL DE LA UZ CUSCO </v>
          </cell>
          <cell r="J947" t="str">
            <v xml:space="preserve">UNIDAD GERENCIAL DE ADMINISTRACIÓN
</v>
          </cell>
          <cell r="K947" t="str">
            <v>ALTAMIRANO MARTINEZ, JOHN HAIRO</v>
          </cell>
          <cell r="L947">
            <v>0</v>
          </cell>
          <cell r="M947">
            <v>0</v>
          </cell>
          <cell r="N947">
            <v>0</v>
          </cell>
          <cell r="O947">
            <v>0</v>
          </cell>
        </row>
        <row r="948">
          <cell r="D948" t="str">
            <v>INFORME N° 1518-TP/DE/UGPPME-CFPP</v>
          </cell>
          <cell r="E948" t="str">
            <v>150757-2017</v>
          </cell>
          <cell r="F948" t="str">
            <v>1518-2017-MTPE/24.1.2.1</v>
          </cell>
          <cell r="G948" t="str">
            <v>02/10/2017</v>
          </cell>
          <cell r="H948">
            <v>0</v>
          </cell>
          <cell r="I948" t="str">
            <v xml:space="preserve">CERTIFICACIÓN  DE CRÉDITO PRESUPUESTARIO REFERIDA AL SERVICIO DE TERCERO PARA LA UNIDAD ZONAL AMAZONAS DEL PROGRAMA TRABAJA PERU </v>
          </cell>
          <cell r="J948" t="str">
            <v xml:space="preserve">UNIDAD GERENCIAL DE ADMINISTRACIÓN
</v>
          </cell>
          <cell r="K948" t="str">
            <v>ALTAMIRANO MARTINEZ, JOHN HAIRO</v>
          </cell>
          <cell r="L948">
            <v>0</v>
          </cell>
          <cell r="M948">
            <v>0</v>
          </cell>
          <cell r="N948">
            <v>0</v>
          </cell>
          <cell r="O948">
            <v>0</v>
          </cell>
        </row>
        <row r="949">
          <cell r="D949" t="str">
            <v>INFORME N° 1519-TP/DE/UGPPME-CFPP</v>
          </cell>
          <cell r="E949" t="str">
            <v>169583-2017</v>
          </cell>
          <cell r="F949" t="str">
            <v>1519-2017-MTPE/24.1.2.1</v>
          </cell>
          <cell r="G949" t="str">
            <v>02/10/2017</v>
          </cell>
          <cell r="H949">
            <v>0</v>
          </cell>
          <cell r="I949" t="str">
            <v xml:space="preserve">CERTIFICACION DE CREDITO PRESUPUESTARIO PARA LA CONTRATACION DE DOS PROFESIONALES PARA LA REVISION DE EXPEDIENTES TECNICOS DE PROYECTOS ELEGIBLES TRAMITADOS PARA DEMANDA ADICIONAL Y DE ACCION DE CONTINGENCIA AC-88 ASISTENCIA TECNICA Y REGISTRO EN EL BANCO DE PROYECTOS DEL PROGRAMA TRABAJA PERU-UNIDAD ZONAL DE LIMA NORTE CALLAO </v>
          </cell>
          <cell r="J949" t="str">
            <v xml:space="preserve">UNIDAD GERENCIAL DE ADMINISTRACIÓN
</v>
          </cell>
          <cell r="K949" t="str">
            <v>ALTAMIRANO MARTINEZ, JOHN HAIRO</v>
          </cell>
          <cell r="L949">
            <v>0</v>
          </cell>
          <cell r="M949">
            <v>0</v>
          </cell>
          <cell r="N949">
            <v>0</v>
          </cell>
          <cell r="O949">
            <v>0</v>
          </cell>
        </row>
        <row r="950">
          <cell r="D950" t="str">
            <v>INFORME N° 1520-TP/DE/UGPPME-CFPP</v>
          </cell>
          <cell r="E950" t="str">
            <v>168377-2017</v>
          </cell>
          <cell r="F950" t="str">
            <v>1520-2017-MTPE/24.1.2.1</v>
          </cell>
          <cell r="G950" t="str">
            <v>02/10/2017</v>
          </cell>
          <cell r="H950">
            <v>0</v>
          </cell>
          <cell r="I950" t="str">
            <v xml:space="preserve">CERTIFICACION DE CREDITO PRESUPUESTARIO REFERIDA AL SERVICIO DE TERCERO COMO APOYO EN ACTIVIDADES DE PROMOCION PARA LA UNIDAD ZONAL VRA DEL PROGRAMA TRABAJA PERU </v>
          </cell>
          <cell r="J950" t="str">
            <v xml:space="preserve">UNIDAD GERENCIAL DE ADMINISTRACIÓN
</v>
          </cell>
          <cell r="K950" t="str">
            <v>ALTAMIRANO MARTINEZ, JOHN HAIRO</v>
          </cell>
          <cell r="L950">
            <v>0</v>
          </cell>
          <cell r="M950">
            <v>0</v>
          </cell>
          <cell r="N950">
            <v>0</v>
          </cell>
          <cell r="O950">
            <v>0</v>
          </cell>
        </row>
        <row r="951">
          <cell r="D951" t="str">
            <v>INFORME N° 1521-TP/DE/UGPPME-CFPP</v>
          </cell>
          <cell r="E951" t="str">
            <v>165314-2017</v>
          </cell>
          <cell r="F951" t="str">
            <v>1521-2017-MTPE/24.1.2.1</v>
          </cell>
          <cell r="G951" t="str">
            <v>02/10/2017</v>
          </cell>
          <cell r="H951">
            <v>0</v>
          </cell>
          <cell r="I951" t="str">
            <v xml:space="preserve">CERTIFICACION DE CREDITO PRESUPUESTARIO PARA LA CONTRATACION DE UN SERVICIO POR TERCERO COMO REVISOR DE LOS EXPEDIENTES DE LIQUIDACION Y ELABORADOR DE LOS INFORMES DE LIQUIDACION TECNICO FINANCIERO AII-02 PARA LA UNIDAD ZONAL LAMBAYEQUE </v>
          </cell>
          <cell r="J951" t="str">
            <v xml:space="preserve">UNIDAD GERENCIAL DE ADMINISTRACIÓN
</v>
          </cell>
          <cell r="K951" t="str">
            <v>ALTAMIRANO MARTINEZ, JOHN HAIRO</v>
          </cell>
          <cell r="L951">
            <v>0</v>
          </cell>
          <cell r="M951">
            <v>0</v>
          </cell>
          <cell r="N951">
            <v>0</v>
          </cell>
          <cell r="O951">
            <v>0</v>
          </cell>
        </row>
        <row r="952">
          <cell r="D952" t="str">
            <v>INFORME N° 1522-TP/DE/UGPPME-CFPP</v>
          </cell>
          <cell r="E952" t="str">
            <v>169305-2017</v>
          </cell>
          <cell r="F952" t="str">
            <v>1522-2017-MTPE/24.1.2.1</v>
          </cell>
          <cell r="G952" t="str">
            <v>02/10/2017</v>
          </cell>
          <cell r="H952">
            <v>0</v>
          </cell>
          <cell r="I952" t="str">
            <v xml:space="preserve">CERTIFICACION DE CREDITO PRESUPUESTARIO PARALA CONTRATACION TEMPORAL COMO REVISOR DE LOS EXPEDIENTES DE LIQUIDACION TECNICO FINANCIERO PARA LA UNIDAD ZONAL AYACUCHO </v>
          </cell>
          <cell r="J952" t="str">
            <v xml:space="preserve">UNIDAD GERENCIAL DE ADMINISTRACIÓN
</v>
          </cell>
          <cell r="K952" t="str">
            <v>ALTAMIRANO MARTINEZ, JOHN HAIRO</v>
          </cell>
          <cell r="L952">
            <v>0</v>
          </cell>
          <cell r="M952">
            <v>0</v>
          </cell>
          <cell r="N952">
            <v>0</v>
          </cell>
          <cell r="O952">
            <v>0</v>
          </cell>
        </row>
        <row r="953">
          <cell r="D953" t="str">
            <v>INFORME N° 1523-TP/DE/UGPPME-CFPP</v>
          </cell>
          <cell r="E953" t="str">
            <v>159865-2017</v>
          </cell>
          <cell r="F953" t="str">
            <v>1523-2017-MTPE/24.1.2.1</v>
          </cell>
          <cell r="G953" t="str">
            <v>02/10/2017</v>
          </cell>
          <cell r="H953">
            <v>0</v>
          </cell>
          <cell r="I953" t="str">
            <v>SOBRE NOTA MODIFICATORIA DEL COMPROMISO ANUAL DE LA CCP N° 027-2017.</v>
          </cell>
          <cell r="J953" t="str">
            <v xml:space="preserve">UNIDAD GERENCIAL DE ADMINISTRACIÓN
</v>
          </cell>
          <cell r="K953">
            <v>0</v>
          </cell>
          <cell r="L953">
            <v>0</v>
          </cell>
          <cell r="M953">
            <v>0</v>
          </cell>
          <cell r="N953">
            <v>0</v>
          </cell>
          <cell r="O953">
            <v>0</v>
          </cell>
        </row>
        <row r="954">
          <cell r="D954" t="str">
            <v>INFORME N° 1524-TP/DE/UGPPME-CFPP</v>
          </cell>
          <cell r="E954" t="str">
            <v>169133-2017</v>
          </cell>
          <cell r="F954" t="str">
            <v>1524-2017-MTPE/24.1.2.1</v>
          </cell>
          <cell r="G954" t="str">
            <v>03/10/2017</v>
          </cell>
          <cell r="H954">
            <v>0</v>
          </cell>
          <cell r="I954" t="str">
            <v>SOBRE NOTA MODIFICATORIA DEL COMPROMISO ANUAL DE LA CCP N° 579-2017.</v>
          </cell>
          <cell r="J954" t="str">
            <v xml:space="preserve">UNIDAD GERENCIAL DE ADMINISTRACIÓN
</v>
          </cell>
          <cell r="K954">
            <v>0</v>
          </cell>
          <cell r="L954">
            <v>0</v>
          </cell>
          <cell r="M954">
            <v>0</v>
          </cell>
          <cell r="N954">
            <v>0</v>
          </cell>
          <cell r="O954">
            <v>0</v>
          </cell>
        </row>
        <row r="955">
          <cell r="D955" t="str">
            <v>INFORME N° 1525-TP/DE/UGPPME-CFPP</v>
          </cell>
          <cell r="E955" t="str">
            <v>173865-2017</v>
          </cell>
          <cell r="F955" t="str">
            <v>1525-2017-MTPE/24.1.2.1</v>
          </cell>
          <cell r="G955" t="str">
            <v>03/10/2017</v>
          </cell>
          <cell r="H955">
            <v>0</v>
          </cell>
          <cell r="I955" t="str">
            <v>CERTIFICACIÓN DE CRÉDITO PRESUPUESTARIO REFERIDA A LA ASIGNACIÓN DE VIÁTICOS PARA LA OFICINA NACIONAL DEL PROGRAMA "TRABAJA PERU"</v>
          </cell>
          <cell r="J955" t="str">
            <v xml:space="preserve">UNIDAD GERENCIAL DE ADMINISTRACIÓN
</v>
          </cell>
          <cell r="K955" t="str">
            <v>ALTAMIRANO MARTINEZ, JOHN HAIRO</v>
          </cell>
          <cell r="L955">
            <v>0</v>
          </cell>
          <cell r="M955">
            <v>0</v>
          </cell>
          <cell r="N955">
            <v>0</v>
          </cell>
          <cell r="O955">
            <v>0</v>
          </cell>
        </row>
        <row r="956">
          <cell r="D956" t="str">
            <v>INFORME N° 1526-TP/DE/UGPPME-CFPP</v>
          </cell>
          <cell r="E956" t="str">
            <v>172824-2017</v>
          </cell>
          <cell r="F956" t="str">
            <v>1526-2017-MTPE/24.1.2.1</v>
          </cell>
          <cell r="G956" t="str">
            <v>03/10/2017</v>
          </cell>
          <cell r="H956">
            <v>0</v>
          </cell>
          <cell r="I956" t="str">
            <v xml:space="preserve">CERTIFICACION DE CREDITO PRESUPUESTARIO REFERIDA A LA COMPRA DE PASAJES AREOS A TRAVES DE ACTOLOGO DE ACUERDO MARCO PARA EL PERSONAL DEL PROGRAMA, EN EL MARCO DE LAS ACTIVIDADES RELACIONADAS AL POI Y EL SEGUIMEINTO DE LOS PROYECTOS DE AC-88 </v>
          </cell>
          <cell r="J956" t="str">
            <v xml:space="preserve">UNIDAD GERENCIAL DE ADMINISTRACIÓN
</v>
          </cell>
          <cell r="K956">
            <v>0</v>
          </cell>
          <cell r="L956">
            <v>0</v>
          </cell>
          <cell r="M956">
            <v>0</v>
          </cell>
          <cell r="N956">
            <v>0</v>
          </cell>
          <cell r="O956">
            <v>0</v>
          </cell>
        </row>
        <row r="957">
          <cell r="D957" t="str">
            <v>INFORME N° 1527-TP/DE/UGPPME-CFPP</v>
          </cell>
          <cell r="E957" t="str">
            <v>175678-2017</v>
          </cell>
          <cell r="F957" t="str">
            <v>1527-2017-MTPE/24.1.2.1</v>
          </cell>
          <cell r="G957" t="str">
            <v>03/10/2017</v>
          </cell>
          <cell r="H957">
            <v>0</v>
          </cell>
          <cell r="I957" t="str">
            <v xml:space="preserve">CERTIFICACIÓN DE CREDITO  PRESUPUESTARIO REFERIDO PARA VIÁTICOS DE LA OFICINA NACIONAL </v>
          </cell>
          <cell r="J957" t="str">
            <v xml:space="preserve">UNIDAD GERENCIAL DE ADMINISTRACIÓN
</v>
          </cell>
          <cell r="K957" t="str">
            <v>ALTAMIRANO MARTINEZ, JOHN HAIRO</v>
          </cell>
          <cell r="L957">
            <v>0</v>
          </cell>
          <cell r="M957">
            <v>0</v>
          </cell>
          <cell r="N957">
            <v>0</v>
          </cell>
          <cell r="O957">
            <v>0</v>
          </cell>
        </row>
        <row r="958">
          <cell r="D958" t="str">
            <v>INFORME N° 1528-TP/DE/UGPPME-CFPP</v>
          </cell>
          <cell r="E958" t="str">
            <v>173865-2017</v>
          </cell>
          <cell r="F958" t="str">
            <v>1528-2017-MTPE/24.1.2.1</v>
          </cell>
          <cell r="G958" t="str">
            <v>03/10/2017</v>
          </cell>
          <cell r="H958">
            <v>0</v>
          </cell>
          <cell r="I958" t="str">
            <v xml:space="preserve">CERTIFICACIÓN DE CRÉDITO PRESUPUESTARIO PARA COMPRA DE PASAJES PARA EL PERSONAL DEL PROGRAMA PERU RESPONSABLE </v>
          </cell>
          <cell r="J958" t="str">
            <v xml:space="preserve">UNIDAD GERENCIAL DE ADMINISTRACIÓN
</v>
          </cell>
          <cell r="K958" t="str">
            <v>ALTAMIRANO MARTINEZ, JOHN HAIRO</v>
          </cell>
          <cell r="L958">
            <v>0</v>
          </cell>
          <cell r="M958">
            <v>0</v>
          </cell>
          <cell r="N958">
            <v>0</v>
          </cell>
          <cell r="O958">
            <v>0</v>
          </cell>
        </row>
        <row r="959">
          <cell r="D959" t="str">
            <v>INFORME N° 1529-TP/DE/UGPPME-CFPP</v>
          </cell>
          <cell r="E959" t="str">
            <v>177188-2017</v>
          </cell>
          <cell r="F959" t="str">
            <v>1529-2017-MTPE/24.1.2.1</v>
          </cell>
          <cell r="G959" t="str">
            <v>03/10/2017</v>
          </cell>
          <cell r="H959">
            <v>0</v>
          </cell>
          <cell r="I959" t="str">
            <v xml:space="preserve">CERTIFICACIÓN DE CREDITO  PRESUPUESTARIO REFERIDO  PARA VIÁTICOS PARA LA OFICINA NACIONAL DEL PROGRAMA TRABAJA PERU </v>
          </cell>
          <cell r="J959" t="str">
            <v xml:space="preserve">UNIDAD GERENCIAL DE ADMINISTRACIÓN
</v>
          </cell>
          <cell r="K959" t="str">
            <v>ALTAMIRANO MARTINEZ, JOHN HAIRO</v>
          </cell>
          <cell r="L959">
            <v>0</v>
          </cell>
          <cell r="M959">
            <v>0</v>
          </cell>
          <cell r="N959">
            <v>0</v>
          </cell>
          <cell r="O959">
            <v>0</v>
          </cell>
        </row>
        <row r="960">
          <cell r="D960" t="str">
            <v>INFORME N° 1530-TP/DE/UGPPME-CFPP</v>
          </cell>
          <cell r="E960" t="str">
            <v>176722-2017</v>
          </cell>
          <cell r="F960" t="str">
            <v>1530-2017-MTPE/24.1.2.1</v>
          </cell>
          <cell r="G960" t="str">
            <v>03/10/2017</v>
          </cell>
          <cell r="H960">
            <v>0</v>
          </cell>
          <cell r="I960" t="str">
            <v xml:space="preserve">CERTIFICACIÓN DE CREDITO PRESUPUESTARIO REFERIDO PARA VIÁTICOS PARA LA OFICINA NACIONAL DEL PROGRAMA TRABAJA PERU  </v>
          </cell>
          <cell r="J960" t="str">
            <v xml:space="preserve">UNIDAD GERENCIAL DE ADMINISTRACIÓN
</v>
          </cell>
          <cell r="K960" t="str">
            <v>ALTAMIRANO MARTINEZ, JOHN HAIRO</v>
          </cell>
          <cell r="L960">
            <v>0</v>
          </cell>
          <cell r="M960">
            <v>0</v>
          </cell>
          <cell r="N960">
            <v>0</v>
          </cell>
          <cell r="O960">
            <v>0</v>
          </cell>
        </row>
        <row r="961">
          <cell r="D961" t="str">
            <v>INFORME N° 1531-TP/DE/UGPPME-CFPP</v>
          </cell>
          <cell r="E961" t="str">
            <v>177241-2017</v>
          </cell>
          <cell r="F961" t="str">
            <v>1531-2017-MTPE/24.1.2.1</v>
          </cell>
          <cell r="G961" t="str">
            <v>03/10/2017</v>
          </cell>
          <cell r="H961">
            <v>0</v>
          </cell>
          <cell r="I961" t="str">
            <v xml:space="preserve">SOLICITUD PARA CONTRATACIÓN  DE SERVICIO POR TERCERO </v>
          </cell>
          <cell r="J961" t="str">
            <v xml:space="preserve">PROGRAMA PARA LA GENERACION DE EMPLEO SOCIAL INCLUSIVO "TRABAJA PERU"
</v>
          </cell>
          <cell r="K961" t="str">
            <v>ALTAMIRANO MARTINEZ, JOHN HAIRO</v>
          </cell>
          <cell r="L961">
            <v>0</v>
          </cell>
          <cell r="M961">
            <v>0</v>
          </cell>
          <cell r="N961">
            <v>0</v>
          </cell>
          <cell r="O961">
            <v>0</v>
          </cell>
        </row>
        <row r="962">
          <cell r="D962" t="str">
            <v>INFORME N° 1532-TP/DE/UGPPME-CFPP</v>
          </cell>
          <cell r="E962" t="str">
            <v>170528-2017</v>
          </cell>
          <cell r="F962" t="str">
            <v>1532-2017-MTPE/24.1.2.1</v>
          </cell>
          <cell r="G962" t="str">
            <v>04/10/2017</v>
          </cell>
          <cell r="H962">
            <v>0</v>
          </cell>
          <cell r="I962" t="str">
            <v>CERTIFICACIÓN DE CRÉDITO PRESUPUESTARIO REFERIDA A LA A LA CONTRATACIÓN DEL SERVICIO DE TRASLADO DE BIENES MUEBLES, MATERIALES DE OFICINA Y EQUIPO DE CÓMPUTO AL NUEVO LOCAL ASIGNADO PARA LA UNIDAD ZONAL LAMBAYEQUE  DEL PROGRAMA ¿TRABAJA PERÚ¿.</v>
          </cell>
          <cell r="J962" t="str">
            <v xml:space="preserve">UNIDAD GERENCIAL DE ADMINISTRACIÓN
</v>
          </cell>
          <cell r="K962">
            <v>0</v>
          </cell>
          <cell r="L962">
            <v>0</v>
          </cell>
          <cell r="M962">
            <v>0</v>
          </cell>
          <cell r="N962">
            <v>0</v>
          </cell>
          <cell r="O962">
            <v>0</v>
          </cell>
        </row>
        <row r="963">
          <cell r="D963" t="str">
            <v>INFORME N° 1533-TP/DE/UGPPME-CFPP</v>
          </cell>
          <cell r="E963" t="str">
            <v>175284-2017</v>
          </cell>
          <cell r="F963" t="str">
            <v>1533-2017-MTPE/24.1.2.1</v>
          </cell>
          <cell r="G963" t="str">
            <v>04/10/2017</v>
          </cell>
          <cell r="H963">
            <v>0</v>
          </cell>
          <cell r="I963" t="str">
            <v xml:space="preserve">CERTIFICACIÓN DE CRÉDITO  PRESUPUESTARIO  PARA VIÁTICOS DE LA OFICINA NACIONAL DEL PROGRAMA TRABAJA PERU </v>
          </cell>
          <cell r="J963" t="str">
            <v xml:space="preserve">UNIDAD GERENCIAL DE ADMINISTRACIÓN
</v>
          </cell>
          <cell r="K963" t="str">
            <v>ALTAMIRANO MARTINEZ, JOHN HAIRO</v>
          </cell>
          <cell r="L963">
            <v>0</v>
          </cell>
          <cell r="M963">
            <v>0</v>
          </cell>
          <cell r="N963">
            <v>0</v>
          </cell>
          <cell r="O963">
            <v>0</v>
          </cell>
        </row>
        <row r="964">
          <cell r="D964" t="str">
            <v>INFORME N° 1534-TP/DE/UGPPME-CFPP</v>
          </cell>
          <cell r="E964" t="str">
            <v>176731-2017</v>
          </cell>
          <cell r="F964" t="str">
            <v>1534-2017-MTPE/24.1.2.1</v>
          </cell>
          <cell r="G964" t="str">
            <v>04/10/2017</v>
          </cell>
          <cell r="H964">
            <v>0</v>
          </cell>
          <cell r="I964" t="str">
            <v>CERTIFICACION DE CREDITO PRESUPUESTARIO REFERIDA AL SERVICIO DE TERCERO COMO REVISOR DE LOS EXPEDIENTES DE LIQUIDACIONES Y ELABORACION DE INFORMES DE LIQUIDACION TECNICO FINANCIERO PARA LA UNIDAD ZONAL HUANUCO DEL PROGRAMA TRABAJA PERU</v>
          </cell>
          <cell r="J964" t="str">
            <v xml:space="preserve">UNIDAD GERENCIAL DE ADMINISTRACIÓN
</v>
          </cell>
          <cell r="K964" t="str">
            <v>ALTAMIRANO MARTINEZ, JOHN HAIRO</v>
          </cell>
          <cell r="L964">
            <v>0</v>
          </cell>
          <cell r="M964">
            <v>0</v>
          </cell>
          <cell r="N964">
            <v>0</v>
          </cell>
          <cell r="O964">
            <v>0</v>
          </cell>
        </row>
        <row r="965">
          <cell r="D965" t="str">
            <v>INFORME N° 1535-TP/DE/UGPPME-CFPP</v>
          </cell>
          <cell r="E965" t="str">
            <v>168927-2017</v>
          </cell>
          <cell r="F965" t="str">
            <v>1535-2017-MTPE/24.1.2.1</v>
          </cell>
          <cell r="G965" t="str">
            <v>04/10/2017</v>
          </cell>
          <cell r="H965">
            <v>0</v>
          </cell>
          <cell r="I965" t="str">
            <v xml:space="preserve">CERTIFICACION DE CREDITO PRESUPUESTARIO REFERIDA A LA CONTRATACION DE SERVICIO DE TERCERO PARA LA COORDINACION FUNCIONAL DE SUPERVISION DE PROYECTOS </v>
          </cell>
          <cell r="J965" t="str">
            <v xml:space="preserve">UNIDAD GERENCIAL DE ADMINISTRACIÓN
</v>
          </cell>
          <cell r="K965" t="str">
            <v>ALTAMIRANO MARTINEZ, JOHN HAIRO</v>
          </cell>
          <cell r="L965">
            <v>0</v>
          </cell>
          <cell r="M965">
            <v>0</v>
          </cell>
          <cell r="N965">
            <v>0</v>
          </cell>
          <cell r="O965">
            <v>0</v>
          </cell>
        </row>
        <row r="966">
          <cell r="D966" t="str">
            <v>INFORME N° 1536-TP/DE/UGPPME-CFPP</v>
          </cell>
          <cell r="E966" t="str">
            <v>126085-2017</v>
          </cell>
          <cell r="F966" t="str">
            <v>1536-2017-MTPE/24.1.2.1</v>
          </cell>
          <cell r="G966" t="str">
            <v>04/10/2017</v>
          </cell>
          <cell r="H966">
            <v>0</v>
          </cell>
          <cell r="I966" t="str">
            <v xml:space="preserve">PROPUESTA DE MODIFICACIÓN DEL MOP DE LA UNIDAD GERENCIAL DE PROMOCIÓN </v>
          </cell>
          <cell r="J966" t="str">
            <v xml:space="preserve">UNIDAD GERENCIAL DE ASESORÍA LEGAL
</v>
          </cell>
          <cell r="K966" t="str">
            <v>ALTAMIRANO MARTINEZ, JOHN HAIRO</v>
          </cell>
          <cell r="L966">
            <v>0</v>
          </cell>
          <cell r="M966">
            <v>0</v>
          </cell>
          <cell r="N966">
            <v>0</v>
          </cell>
          <cell r="O966">
            <v>0</v>
          </cell>
        </row>
        <row r="967">
          <cell r="D967" t="str">
            <v>INFORME N° 1537-TP/DE/UGPPME-CFPP</v>
          </cell>
          <cell r="E967" t="str">
            <v>168496-2017</v>
          </cell>
          <cell r="F967" t="str">
            <v>1537-2017-MTPE/24.1.2.1</v>
          </cell>
          <cell r="G967" t="str">
            <v>04/10/2017</v>
          </cell>
          <cell r="H967">
            <v>0</v>
          </cell>
          <cell r="I967" t="str">
            <v xml:space="preserve">CERTIFICACION DE CREDITO PRESUPUESTARIO REFERIDA A LA CONTRATACION DE UN SERVICIO POR TERCERO COMO REVISOR DE LOS EXPEDIENTES DE LIQUIDACION TECNICO FINANCIERO DE LAS ACCIONES DE INTERVENCION INMEDIATA AII-02 PARA LA UNIDAD ZONAL TUMBES </v>
          </cell>
          <cell r="J967" t="str">
            <v xml:space="preserve">UNIDAD GERENCIAL DE ADMINISTRACIÓN
</v>
          </cell>
          <cell r="K967" t="str">
            <v>ALTAMIRANO MARTINEZ, JOHN HAIRO</v>
          </cell>
          <cell r="L967">
            <v>0</v>
          </cell>
          <cell r="M967">
            <v>0</v>
          </cell>
          <cell r="N967">
            <v>0</v>
          </cell>
          <cell r="O967">
            <v>0</v>
          </cell>
        </row>
        <row r="968">
          <cell r="D968" t="str">
            <v>INFORME N° 1538-TP/DE/UGPPME-CFPP</v>
          </cell>
          <cell r="E968" t="str">
            <v>165453-2017</v>
          </cell>
          <cell r="F968" t="str">
            <v>1538-2017-MTPE/24.1.2.1</v>
          </cell>
          <cell r="G968" t="str">
            <v>04/10/2017</v>
          </cell>
          <cell r="H968">
            <v>0</v>
          </cell>
          <cell r="I968" t="str">
            <v xml:space="preserve">CERTIFICACION DE CREDITO PRESUPUESTARIO REFERIDA A LA CONTRATACION DE UN TERCERO PARA LA UNIDAD GERENCIAL DE PROMOCION DEL PROGRAMA TRABAJA PERU </v>
          </cell>
          <cell r="J968" t="str">
            <v xml:space="preserve">UNIDAD GERENCIAL DE ADMINISTRACIÓN
</v>
          </cell>
          <cell r="K968" t="str">
            <v>ALTAMIRANO MARTINEZ, JOHN HAIRO</v>
          </cell>
          <cell r="L968">
            <v>0</v>
          </cell>
          <cell r="M968">
            <v>0</v>
          </cell>
          <cell r="N968">
            <v>0</v>
          </cell>
          <cell r="O968">
            <v>0</v>
          </cell>
        </row>
        <row r="969">
          <cell r="D969" t="str">
            <v>INFORME N° 1539-TP/DE/UGPPME-CFPP</v>
          </cell>
          <cell r="E969" t="str">
            <v>161722-2017</v>
          </cell>
          <cell r="F969" t="str">
            <v>1539-2017-MTPE/24.1.2.1</v>
          </cell>
          <cell r="G969" t="str">
            <v>04/10/2017</v>
          </cell>
          <cell r="H969">
            <v>0</v>
          </cell>
          <cell r="I969" t="str">
            <v xml:space="preserve">SOLICITUD DE CRÉDITO PRESUPUESTARIO REFERIDA AL SERVICIO DE TERCERO PARA LA UNIDAD ZONAL MADRE DE DIOS DEL PROGRAMA TRABAJA PERU </v>
          </cell>
          <cell r="J969" t="str">
            <v xml:space="preserve">UNIDAD GERENCIAL DE ADMINISTRACIÓN
</v>
          </cell>
          <cell r="K969" t="str">
            <v>ALTAMIRANO MARTINEZ, JOHN HAIRO</v>
          </cell>
          <cell r="L969">
            <v>0</v>
          </cell>
          <cell r="M969">
            <v>0</v>
          </cell>
          <cell r="N969">
            <v>0</v>
          </cell>
          <cell r="O969">
            <v>0</v>
          </cell>
        </row>
        <row r="970">
          <cell r="D970" t="str">
            <v>INFORME N° 1540-TP/DE/UGPPME-CFPP</v>
          </cell>
          <cell r="E970" t="str">
            <v>176072-2017</v>
          </cell>
          <cell r="F970" t="str">
            <v>1540-2017-MTPE/24.1.2.1</v>
          </cell>
          <cell r="G970" t="str">
            <v>04/10/2017</v>
          </cell>
          <cell r="H970">
            <v>0</v>
          </cell>
          <cell r="I970" t="str">
            <v>CERTIFICACION DE CRÉDITO PRESUPUESTARIO REFERIDA AL PAGO DE 07 CERTIFICADOS DIROVE NECESARIOS PARA LA BAJA DE LAS CAMIONETAS FOTON DE PLACA DE RODAJE PIO 535, PIO 928, PIO 396, PIO 537, PIO 578 Y PIO 331</v>
          </cell>
          <cell r="J970" t="str">
            <v xml:space="preserve">UNIDAD GERENCIAL DE ADMINISTRACIÓN
</v>
          </cell>
          <cell r="K970" t="str">
            <v>ALTAMIRANO MARTINEZ, JOHN HAIRO</v>
          </cell>
          <cell r="L970">
            <v>0</v>
          </cell>
          <cell r="M970">
            <v>0</v>
          </cell>
          <cell r="N970">
            <v>0</v>
          </cell>
          <cell r="O970">
            <v>0</v>
          </cell>
        </row>
        <row r="971">
          <cell r="D971" t="str">
            <v>INFORME N° 1541-TP/DE/UGPPME-CFPP</v>
          </cell>
          <cell r="E971" t="str">
            <v>127635-2017</v>
          </cell>
          <cell r="F971" t="str">
            <v>1541-2017-MTPE/24.1.2.1</v>
          </cell>
          <cell r="G971" t="str">
            <v>04/10/2017</v>
          </cell>
          <cell r="H971">
            <v>0</v>
          </cell>
          <cell r="I971" t="str">
            <v xml:space="preserve">CERTIFICACIÓN DE CRÉDITO PRESUPUESTARIO CPP REFERIDA AL SERVICIO DE INTERNET DEDICADO PARA EL PROGRAMA TRABAJA PERU - PAC N° 11 </v>
          </cell>
          <cell r="J971" t="str">
            <v xml:space="preserve">UNIDAD GERENCIAL DE ADMINISTRACIÓN
</v>
          </cell>
          <cell r="K971" t="str">
            <v>ALTAMIRANO MARTINEZ, JOHN HAIRO</v>
          </cell>
          <cell r="L971">
            <v>0</v>
          </cell>
          <cell r="M971">
            <v>0</v>
          </cell>
          <cell r="N971">
            <v>0</v>
          </cell>
          <cell r="O971">
            <v>0</v>
          </cell>
        </row>
        <row r="972">
          <cell r="D972" t="str">
            <v>INFORME N° 1542-TP/DE/UGPPME-CFPP</v>
          </cell>
          <cell r="E972" t="str">
            <v>178193-2017</v>
          </cell>
          <cell r="F972" t="str">
            <v>1542-2017-MTPE/24.1.2.1</v>
          </cell>
          <cell r="G972" t="str">
            <v>04/10/2017</v>
          </cell>
          <cell r="H972">
            <v>0</v>
          </cell>
          <cell r="I972" t="str">
            <v xml:space="preserve">APROBACIÓN PARA CONTRATACIÓN DE SERVICIO DE TERCERO PARA LA COORDINACIÓN FUNCIONAL DE PLANIFICACIÓN Y PRESUPUESTO </v>
          </cell>
          <cell r="J972" t="str">
            <v xml:space="preserve">PROGRAMA PARA LA GENERACION DE EMPLEO SOCIAL INCLUSIVO "TRABAJA PERU"
</v>
          </cell>
          <cell r="K972" t="str">
            <v>ALTAMIRANO MARTINEZ, JOHN HAIRO</v>
          </cell>
          <cell r="L972">
            <v>0</v>
          </cell>
          <cell r="M972">
            <v>0</v>
          </cell>
          <cell r="N972">
            <v>0</v>
          </cell>
          <cell r="O972">
            <v>0</v>
          </cell>
        </row>
        <row r="973">
          <cell r="D973" t="str">
            <v>INFORME N° 1543-TP/DE/UGPPME-CFPP</v>
          </cell>
          <cell r="E973" t="str">
            <v>176060-2017</v>
          </cell>
          <cell r="F973" t="str">
            <v>1543-2017-MTPE/24.1.2.1</v>
          </cell>
          <cell r="G973" t="str">
            <v>04/10/2017</v>
          </cell>
          <cell r="H973">
            <v>0</v>
          </cell>
          <cell r="I973" t="str">
            <v xml:space="preserve">PROPUESTA DE NOTA DE MODIFICACIÓN PRESUPUESTARIA NMP N° 057 , CRÉDITOS Y ANULACIONES EN EL MARCO DEL D.S N° 235-2017-EF </v>
          </cell>
          <cell r="J973" t="str">
            <v xml:space="preserve">PROGRAMA PARA LA GENERACION DE EMPLEO SOCIAL INCLUSIVO "TRABAJA PERU"
</v>
          </cell>
          <cell r="K973">
            <v>0</v>
          </cell>
          <cell r="L973">
            <v>0</v>
          </cell>
          <cell r="M973">
            <v>0</v>
          </cell>
          <cell r="N973">
            <v>0</v>
          </cell>
          <cell r="O973">
            <v>0</v>
          </cell>
        </row>
        <row r="974">
          <cell r="D974" t="str">
            <v>INFORME N° 1544-TP/DE/UGPPME-CFPP</v>
          </cell>
          <cell r="E974" t="str">
            <v>178516-2017</v>
          </cell>
          <cell r="F974" t="str">
            <v>1544-2017-MTPE/24.1.2.1</v>
          </cell>
          <cell r="G974" t="str">
            <v>05/10/2017</v>
          </cell>
          <cell r="H974">
            <v>0</v>
          </cell>
          <cell r="I974" t="str">
            <v xml:space="preserve">SOLICITO AUTORIZACIÓN PARA CONTRATACIÓN DE SERVICIO DE TERCERO PARA LA COORDINACIÓN FUNCIONAL DE PLANIFICACIÓN Y PRESUPUESTO </v>
          </cell>
          <cell r="J974" t="str">
            <v xml:space="preserve">PROGRAMA PARA LA GENERACION DE EMPLEO SOCIAL INCLUSIVO "TRABAJA PERU"
</v>
          </cell>
          <cell r="K974" t="str">
            <v>ALTAMIRANO MARTINEZ, JOHN HAIRO</v>
          </cell>
          <cell r="L974">
            <v>0</v>
          </cell>
          <cell r="M974">
            <v>0</v>
          </cell>
          <cell r="N974">
            <v>0</v>
          </cell>
          <cell r="O974">
            <v>0</v>
          </cell>
        </row>
        <row r="975">
          <cell r="D975" t="str">
            <v>INFORME N° 1545-TP/DE/UGPPME-CFPP</v>
          </cell>
          <cell r="E975" t="str">
            <v>178533-2017</v>
          </cell>
          <cell r="F975" t="str">
            <v>1545-2017-MTPE/24.1.2.1</v>
          </cell>
          <cell r="G975" t="str">
            <v>05/10/2017</v>
          </cell>
          <cell r="H975">
            <v>0</v>
          </cell>
          <cell r="I975" t="str">
            <v xml:space="preserve">SOLICITO AUTORIZACIÓN PARA CONTRATACIÓN DE SERVICIO DE TERCERO PARA LA COORDINACIÓN FUNCIONAL DE PLANIFICACIÓN Y PRESUPUESTO </v>
          </cell>
          <cell r="J975" t="str">
            <v xml:space="preserve">PROGRAMA PARA LA GENERACION DE EMPLEO SOCIAL INCLUSIVO "TRABAJA PERU"
</v>
          </cell>
          <cell r="K975" t="str">
            <v>ALTAMIRANO MARTINEZ, JOHN HAIRO</v>
          </cell>
          <cell r="L975">
            <v>0</v>
          </cell>
          <cell r="M975">
            <v>0</v>
          </cell>
          <cell r="N975">
            <v>0</v>
          </cell>
          <cell r="O975">
            <v>0</v>
          </cell>
        </row>
        <row r="976">
          <cell r="D976" t="str">
            <v>INFORME N° 1546-TP/DE/UGPPME-CFPP</v>
          </cell>
          <cell r="E976" t="str">
            <v>176248-2017</v>
          </cell>
          <cell r="F976" t="str">
            <v>1546-2017-MTPE/24.1.2.1</v>
          </cell>
          <cell r="G976" t="str">
            <v>05/10/2017</v>
          </cell>
          <cell r="H976">
            <v>0</v>
          </cell>
          <cell r="I976" t="str">
            <v xml:space="preserve">CERTIFICACIÓN DE CRÉDITO  PRESUPUESTARIO PARA VIÁTICOS DE LA OFICINA NACIONAL DEL  PROGRAMA TRABAJA PÉRU </v>
          </cell>
          <cell r="J976" t="str">
            <v xml:space="preserve">UNIDAD GERENCIAL DE ADMINISTRACIÓN
</v>
          </cell>
          <cell r="K976" t="str">
            <v>ALTAMIRANO MARTINEZ, JOHN HAIRO</v>
          </cell>
          <cell r="L976">
            <v>0</v>
          </cell>
          <cell r="M976">
            <v>0</v>
          </cell>
          <cell r="N976">
            <v>0</v>
          </cell>
          <cell r="O976">
            <v>0</v>
          </cell>
        </row>
        <row r="977">
          <cell r="D977" t="str">
            <v>INFORME N° 1547-TP/DE/UGPPME-CFPP</v>
          </cell>
          <cell r="E977" t="str">
            <v>176059-2017</v>
          </cell>
          <cell r="F977" t="str">
            <v>1547-2017-MTPE/24.1.2.1</v>
          </cell>
          <cell r="G977" t="str">
            <v>05/10/2017</v>
          </cell>
          <cell r="H977">
            <v>0</v>
          </cell>
          <cell r="I977" t="str">
            <v>PROPUESTA DE NOTA DE MODIFICACIÓN PRESUPUESTARIA NMP N° 058, CRÉDITOS Y ANULACIONES POR S/. 53,505.00 DE TIPO 3 CRÉDITOS Y ANULACIONES (DENTRO DE U.E.) PARA APROBACIÓN.</v>
          </cell>
          <cell r="J977" t="str">
            <v xml:space="preserve">PROGRAMA PARA LA GENERACION DE EMPLEO SOCIAL INCLUSIVO "TRABAJA PERU"
</v>
          </cell>
          <cell r="K977">
            <v>0</v>
          </cell>
          <cell r="L977">
            <v>0</v>
          </cell>
          <cell r="M977">
            <v>0</v>
          </cell>
          <cell r="N977">
            <v>0</v>
          </cell>
          <cell r="O977">
            <v>0</v>
          </cell>
        </row>
        <row r="978">
          <cell r="D978" t="str">
            <v>INFORME N° 1548-TP/DE/UGPPME-CFPP</v>
          </cell>
          <cell r="E978" t="str">
            <v>178100-2017</v>
          </cell>
          <cell r="F978" t="str">
            <v>1548-2017-MTPE/24.1.2.1</v>
          </cell>
          <cell r="G978" t="str">
            <v>05/10/2017</v>
          </cell>
          <cell r="H978">
            <v>0</v>
          </cell>
          <cell r="I978" t="str">
            <v xml:space="preserve">CERTIFICACIÓN DE CRÉDITO PRESUPUESTARIO REFERIDA PARA VIÁTICOS DE LA OFICINA NACIONAL </v>
          </cell>
          <cell r="J978" t="str">
            <v xml:space="preserve">UNIDAD GERENCIAL DE ADMINISTRACIÓN
</v>
          </cell>
          <cell r="K978" t="str">
            <v>ALTAMIRANO MARTINEZ, JOHN HAIRO</v>
          </cell>
          <cell r="L978">
            <v>0</v>
          </cell>
          <cell r="M978">
            <v>0</v>
          </cell>
          <cell r="N978">
            <v>0</v>
          </cell>
          <cell r="O978">
            <v>0</v>
          </cell>
        </row>
        <row r="979">
          <cell r="D979" t="str">
            <v>INFORME N° 1549-TP/DE/UGPPME-CFPP</v>
          </cell>
          <cell r="E979" t="str">
            <v>178696-2017</v>
          </cell>
          <cell r="F979" t="str">
            <v>1549-2017-MTPE/24.1.2.1</v>
          </cell>
          <cell r="G979" t="str">
            <v>06/10/2017</v>
          </cell>
          <cell r="H979">
            <v>0</v>
          </cell>
          <cell r="I979" t="str">
            <v xml:space="preserve"> CERTIFICACIÓN DE CRÉDITO PRESUPUESTARIO REFERIDA A LA COMPRA MEDIANTE ACUERDO MARCO DE PASAJES AEREOS, CONTEMPLADO EN EL PLAN DE TRABAJO DE COMISION DE SERVICIOS PARA EL INVENTARIO FISICO DE BIENES 2017</v>
          </cell>
          <cell r="J979" t="str">
            <v xml:space="preserve">UNIDAD GERENCIAL DE ADMINISTRACIÓN
</v>
          </cell>
          <cell r="K979">
            <v>0</v>
          </cell>
          <cell r="L979">
            <v>0</v>
          </cell>
          <cell r="M979">
            <v>0</v>
          </cell>
          <cell r="N979">
            <v>0</v>
          </cell>
          <cell r="O979">
            <v>0</v>
          </cell>
        </row>
        <row r="980">
          <cell r="D980" t="str">
            <v>INFORME N° 1550-TP/DE/UGPPME-CFPP</v>
          </cell>
          <cell r="E980" t="str">
            <v>169438-2017</v>
          </cell>
          <cell r="F980" t="str">
            <v>1550-2017-MTPE/24.1.2.1</v>
          </cell>
          <cell r="G980" t="str">
            <v>06/10/2017</v>
          </cell>
          <cell r="H980">
            <v>0</v>
          </cell>
          <cell r="I980" t="str">
            <v xml:space="preserve">CERTIFICACIÓN DE CRÉDITO PRESUPUESTARIO REFERIDA A LA CONTRATACIÓN TEMPORAL POR MODALIDAD DE SERVICIO DE TERCERO DE UNA PERSONA NATURAL PARA REALIZAR EL SERVICIO DE MANTENIMIENTO Y LIMPIEZA DE LOCAL - UNIDAD ZONAL PUNO </v>
          </cell>
          <cell r="J980" t="str">
            <v xml:space="preserve">UNIDAD GERENCIAL DE ADMINISTRACIÓN
</v>
          </cell>
          <cell r="K980">
            <v>0</v>
          </cell>
          <cell r="L980">
            <v>0</v>
          </cell>
          <cell r="M980">
            <v>0</v>
          </cell>
          <cell r="N980">
            <v>0</v>
          </cell>
          <cell r="O980">
            <v>0</v>
          </cell>
        </row>
        <row r="981">
          <cell r="D981" t="str">
            <v>INFORME N° 1551-TP/DE/UGPPME-CFPP</v>
          </cell>
          <cell r="E981" t="str">
            <v>124644-2017</v>
          </cell>
          <cell r="F981" t="str">
            <v>1551-2017-MTPE/24.1.2.1</v>
          </cell>
          <cell r="G981" t="str">
            <v>06/10/2017</v>
          </cell>
          <cell r="H981">
            <v>0</v>
          </cell>
          <cell r="I981" t="str">
            <v xml:space="preserve">CERTIFICACIÓN  DE CRÉDITO PRESUPUESTARIO REFERIDA A LA CONTRATACIÓN DE SERVICIO DE MANTENIMIENTO PREVENTIVO PARA LA CAMIONETA NISSAN NAVARA DE PLACA (EGJ-576) ASIGNADA A LA UNIDAD ZONAL PUNO </v>
          </cell>
          <cell r="J981" t="str">
            <v xml:space="preserve">UNIDAD GERENCIAL DE ADMINISTRACIÓN
</v>
          </cell>
          <cell r="K981">
            <v>0</v>
          </cell>
          <cell r="L981">
            <v>0</v>
          </cell>
          <cell r="M981">
            <v>0</v>
          </cell>
          <cell r="N981">
            <v>0</v>
          </cell>
          <cell r="O981">
            <v>0</v>
          </cell>
        </row>
        <row r="982">
          <cell r="D982" t="str">
            <v>INFORME N° 1552-TP/DE/UGPPME-CFPP</v>
          </cell>
          <cell r="E982" t="str">
            <v>166998-2017</v>
          </cell>
          <cell r="F982" t="str">
            <v>1552-2017-MTPE/24.1.2.1</v>
          </cell>
          <cell r="G982" t="str">
            <v>06/10/2017</v>
          </cell>
          <cell r="H982">
            <v>0</v>
          </cell>
          <cell r="I982" t="str">
            <v xml:space="preserve">SOLICITUD DE DISPONIBILIDAD PRESUPUESTAL PARA EFECTUAR EL PAGO EN CALIDAD DE RECONOCIMIENTO DE CRÉDITO QUE SE ADEUDA AL SEÑOR VICENTE SILVA LOPEZ </v>
          </cell>
          <cell r="J982" t="str">
            <v xml:space="preserve">UNIDAD GERENCIAL DE ADMINISTRACIÓN
</v>
          </cell>
          <cell r="K982">
            <v>0</v>
          </cell>
          <cell r="L982">
            <v>0</v>
          </cell>
          <cell r="M982">
            <v>0</v>
          </cell>
          <cell r="N982">
            <v>0</v>
          </cell>
          <cell r="O982">
            <v>0</v>
          </cell>
        </row>
        <row r="983">
          <cell r="D983" t="str">
            <v>INFORME N° 1553-TP/DE/UGPPME-CFPP</v>
          </cell>
          <cell r="E983" t="str">
            <v>109194-2017</v>
          </cell>
          <cell r="F983" t="str">
            <v>1553-2017-MTPE/24.1.2.1</v>
          </cell>
          <cell r="G983" t="str">
            <v>06/10/2017</v>
          </cell>
          <cell r="H983">
            <v>0</v>
          </cell>
          <cell r="I983" t="str">
            <v xml:space="preserve">SOLICITUD DE DISPONIBILIDAD PRESUPUESTAL PARA EFECTUAR EL PAGO EN CALIDAD DE INDEMNIZACION A FAVOR DE LA EMPRESA BIOSEG SRL </v>
          </cell>
          <cell r="J983" t="str">
            <v xml:space="preserve">UNIDAD GERENCIAL DE ADMINISTRACIÓN
</v>
          </cell>
          <cell r="K983">
            <v>0</v>
          </cell>
          <cell r="L983">
            <v>0</v>
          </cell>
          <cell r="M983">
            <v>0</v>
          </cell>
          <cell r="N983">
            <v>0</v>
          </cell>
          <cell r="O983">
            <v>0</v>
          </cell>
        </row>
        <row r="984">
          <cell r="D984" t="str">
            <v>INFORME N° 1554-TP/DE/UGPPME-CFPP</v>
          </cell>
          <cell r="E984" t="str">
            <v>172771-2017</v>
          </cell>
          <cell r="F984" t="str">
            <v>1554-2017-MTPE/24.1.2.1</v>
          </cell>
          <cell r="G984" t="str">
            <v>06/10/2017</v>
          </cell>
          <cell r="H984">
            <v>0</v>
          </cell>
          <cell r="I984" t="str">
            <v xml:space="preserve">CERTIFICACIÓN DE CRÉDITO PRESUPUESTARIO REFERIDA A LA CONTRATACION DE UN TERCERO PARA EL ARCHIVO CENTRAL DE LA COORDINACION FUNCIONAL DE LOGISTICA DEL PROGRAMA TRABAJA PERU </v>
          </cell>
          <cell r="J984" t="str">
            <v xml:space="preserve">UNIDAD GERENCIAL DE ADMINISTRACIÓN
</v>
          </cell>
          <cell r="K984">
            <v>0</v>
          </cell>
          <cell r="L984">
            <v>0</v>
          </cell>
          <cell r="M984">
            <v>0</v>
          </cell>
          <cell r="N984">
            <v>0</v>
          </cell>
          <cell r="O984">
            <v>0</v>
          </cell>
        </row>
        <row r="985">
          <cell r="D985" t="str">
            <v>INFORME N° 1555-TP/DE/UGPPME-CFPP</v>
          </cell>
          <cell r="E985" t="str">
            <v>174871-2017</v>
          </cell>
          <cell r="F985" t="str">
            <v>1555-2017-MTPE/24.1.2.1</v>
          </cell>
          <cell r="G985" t="str">
            <v>06/10/2017</v>
          </cell>
          <cell r="H985">
            <v>0</v>
          </cell>
          <cell r="I985" t="str">
            <v xml:space="preserve">CERTIFICACIÓN PRESUPUESTAL PARA VIÁTICOS DE LA OFICINA NACIONAL </v>
          </cell>
          <cell r="J985" t="str">
            <v xml:space="preserve">UNIDAD GERENCIAL DE ADMINISTRACIÓN
</v>
          </cell>
          <cell r="K985">
            <v>0</v>
          </cell>
          <cell r="L985">
            <v>0</v>
          </cell>
          <cell r="M985">
            <v>0</v>
          </cell>
          <cell r="N985">
            <v>0</v>
          </cell>
          <cell r="O985">
            <v>0</v>
          </cell>
        </row>
        <row r="986">
          <cell r="D986" t="str">
            <v>INFORME N° 1556-TP/DE/UGPPME-CFPP</v>
          </cell>
          <cell r="E986" t="str">
            <v>175192-2017</v>
          </cell>
          <cell r="F986" t="str">
            <v>1556-2017-MTPE/24.1.2.1</v>
          </cell>
          <cell r="G986" t="str">
            <v>06/10/2017</v>
          </cell>
          <cell r="H986">
            <v>0</v>
          </cell>
          <cell r="I986" t="str">
            <v xml:space="preserve">CERTIFICACIÓN DE CRÉDITO PRESUPUESTARIO PARA PLAN DE VIAJES PARA LA TOMA DE INVENTARIO FÍSICO DE BIENES PATRIMONIALES A NIVEL NACIONAL </v>
          </cell>
          <cell r="J986" t="str">
            <v xml:space="preserve">UNIDAD GERENCIAL DE ADMINISTRACIÓN
</v>
          </cell>
          <cell r="K986" t="str">
            <v>ALTAMIRANO MARTINEZ, JOHN HAIRO</v>
          </cell>
          <cell r="L986">
            <v>0</v>
          </cell>
          <cell r="M986">
            <v>0</v>
          </cell>
          <cell r="N986">
            <v>0</v>
          </cell>
          <cell r="O986">
            <v>0</v>
          </cell>
        </row>
        <row r="987">
          <cell r="D987" t="str">
            <v>INFORME N° 1557-TP/DE/UGPPME-CFPP</v>
          </cell>
          <cell r="E987" t="str">
            <v>178541-2017</v>
          </cell>
          <cell r="F987" t="str">
            <v>1557-2017-MTPE/24.1.2.1</v>
          </cell>
          <cell r="G987" t="str">
            <v>06/10/2017</v>
          </cell>
          <cell r="H987">
            <v>0</v>
          </cell>
          <cell r="I987" t="str">
            <v xml:space="preserve">CERTIFICACIÓN DE CREDITO  PRESUPUESTARIO REFERIDA PARA VIÁTICOS DE LA OFICINA NACIONAL </v>
          </cell>
          <cell r="J987" t="str">
            <v xml:space="preserve">UNIDAD GERENCIAL DE ADMINISTRACIÓN
</v>
          </cell>
          <cell r="K987" t="str">
            <v>ALTAMIRANO MARTINEZ, JOHN HAIRO</v>
          </cell>
          <cell r="L987">
            <v>0</v>
          </cell>
          <cell r="M987">
            <v>0</v>
          </cell>
          <cell r="N987">
            <v>0</v>
          </cell>
          <cell r="O987">
            <v>0</v>
          </cell>
        </row>
        <row r="988">
          <cell r="D988" t="str">
            <v>INFORME N° 1558-TP/DE/UGPPME-CFPP</v>
          </cell>
          <cell r="E988" t="str">
            <v>172418-2017</v>
          </cell>
          <cell r="F988" t="str">
            <v>1558-2017-MTPE/24.1.2.1</v>
          </cell>
          <cell r="G988" t="str">
            <v>06/10/2017</v>
          </cell>
          <cell r="H988">
            <v>0</v>
          </cell>
          <cell r="I988" t="str">
            <v xml:space="preserve">CERTIFICACION DE CREDITO PRESUPUESTARIO PARA LA CONTRATACION DEL SERVICIO DE UNA PERSONA NATURAL POR LA MODALIDAD DE TERCERO PARA LA COORDINACION FUNCIONAL DE CONTABILIDAD </v>
          </cell>
          <cell r="J988" t="str">
            <v xml:space="preserve">UNIDAD GERENCIAL DE ADMINISTRACIÓN
</v>
          </cell>
          <cell r="K988">
            <v>0</v>
          </cell>
          <cell r="L988">
            <v>0</v>
          </cell>
          <cell r="M988">
            <v>0</v>
          </cell>
          <cell r="N988">
            <v>0</v>
          </cell>
          <cell r="O988">
            <v>0</v>
          </cell>
        </row>
        <row r="989">
          <cell r="D989" t="str">
            <v>INFORME N° 1559-TP/DE/UGPPME-CFPP</v>
          </cell>
          <cell r="E989" t="str">
            <v>172417-2017</v>
          </cell>
          <cell r="F989" t="str">
            <v>1559-2017-MTPE/24.1.2.1</v>
          </cell>
          <cell r="G989" t="str">
            <v>06/10/2017</v>
          </cell>
          <cell r="H989">
            <v>0</v>
          </cell>
          <cell r="I989" t="str">
            <v xml:space="preserve">ERTIFICACION DE CREDITO PRESUPUESTARIO PARA CONTRATACION DEL SERVICIO DE UNA PERSONA NATURAL POR LA MODALIDAD DE TERCERO PARA LA COORDINACION FUNCIONAL DE CONTABILIDAD </v>
          </cell>
          <cell r="J989" t="str">
            <v xml:space="preserve">UNIDAD GERENCIAL DE ADMINISTRACIÓN
</v>
          </cell>
          <cell r="K989">
            <v>0</v>
          </cell>
          <cell r="L989">
            <v>0</v>
          </cell>
          <cell r="M989">
            <v>0</v>
          </cell>
          <cell r="N989">
            <v>0</v>
          </cell>
          <cell r="O989">
            <v>0</v>
          </cell>
        </row>
        <row r="990">
          <cell r="D990" t="str">
            <v>INFORME N° 1560-TP/DE/UGPPME-CFPP</v>
          </cell>
          <cell r="E990" t="str">
            <v>160024-2017</v>
          </cell>
          <cell r="F990" t="str">
            <v>1560-2017-MTPE/24.1.2.1</v>
          </cell>
          <cell r="G990" t="str">
            <v>06/10/2017</v>
          </cell>
          <cell r="H990">
            <v>0</v>
          </cell>
          <cell r="I990" t="str">
            <v xml:space="preserve">CERTIFICACION DE CREDITO PRESUPUESTARIO PARA LA CONTRATACION DE SERVICIO DE TERCERO PARA APOYO EN EL AREA DE PROMOCION EN LA UNIDAD ZONAL LIMA NORTE CALLAO </v>
          </cell>
          <cell r="J990" t="str">
            <v xml:space="preserve">UNIDAD GERENCIAL DE ADMINISTRACIÓN
</v>
          </cell>
          <cell r="K990">
            <v>0</v>
          </cell>
          <cell r="L990">
            <v>0</v>
          </cell>
          <cell r="M990">
            <v>0</v>
          </cell>
          <cell r="N990">
            <v>0</v>
          </cell>
          <cell r="O990">
            <v>0</v>
          </cell>
        </row>
        <row r="991">
          <cell r="D991" t="str">
            <v>INFORME N° 1561-TP/DE/UGPPME-CFPP</v>
          </cell>
          <cell r="E991" t="str">
            <v>170259-2017</v>
          </cell>
          <cell r="F991" t="str">
            <v>1561-2017-MTPE/24.1.2.1</v>
          </cell>
          <cell r="G991" t="str">
            <v>06/10/2017</v>
          </cell>
          <cell r="H991">
            <v>0</v>
          </cell>
          <cell r="I991" t="str">
            <v xml:space="preserve">CERTIFICACIÓN DE CREDITO PRESUPUESTARIO REFERIDA PARA VIÁTICOS DE LA OFICINA NACIONAL </v>
          </cell>
          <cell r="J991" t="str">
            <v xml:space="preserve">UNIDAD GERENCIAL DE ADMINISTRACIÓN
</v>
          </cell>
          <cell r="K991" t="str">
            <v>ALTAMIRANO MARTINEZ, JOHN HAIRO</v>
          </cell>
          <cell r="L991">
            <v>0</v>
          </cell>
          <cell r="M991">
            <v>0</v>
          </cell>
          <cell r="N991">
            <v>0</v>
          </cell>
          <cell r="O991">
            <v>0</v>
          </cell>
        </row>
        <row r="992">
          <cell r="D992" t="str">
            <v>INFORME N° 1562-TP/DE/UGPPME-CFPP</v>
          </cell>
          <cell r="E992" t="str">
            <v>172321-2017</v>
          </cell>
          <cell r="F992" t="str">
            <v>1562-2017-MTPE/24.1.2.1</v>
          </cell>
          <cell r="G992" t="str">
            <v>06/10/2017</v>
          </cell>
          <cell r="H992">
            <v>0</v>
          </cell>
          <cell r="I992" t="str">
            <v xml:space="preserve">CERTIFICACIÓN PRESUPUESTAL PARA VIÁTICOS DE LA OFICINA NACIONAL MODIFICADO: </v>
          </cell>
          <cell r="J992" t="str">
            <v xml:space="preserve">UNIDAD GERENCIAL DE ADMINISTRACIÓN
</v>
          </cell>
          <cell r="K992">
            <v>0</v>
          </cell>
          <cell r="L992">
            <v>0</v>
          </cell>
          <cell r="M992">
            <v>0</v>
          </cell>
          <cell r="N992">
            <v>0</v>
          </cell>
          <cell r="O992">
            <v>0</v>
          </cell>
        </row>
        <row r="993">
          <cell r="D993" t="str">
            <v>INFORME N° 1563-TP/DE/UGPPME-CFPP</v>
          </cell>
          <cell r="E993" t="str">
            <v>173840-2017</v>
          </cell>
          <cell r="F993" t="str">
            <v>1563-2017-MTPE/24.1.2.1</v>
          </cell>
          <cell r="G993" t="str">
            <v>06/10/2017</v>
          </cell>
          <cell r="H993">
            <v>0</v>
          </cell>
          <cell r="I993" t="str">
            <v xml:space="preserve">CERTIFICACION DE CREDITO PRESUPUESTARIA REFERIDA A LA CONTRATACION FUNCIONAL DE SISTEMAS DEL PROGRAMA TRABAJA </v>
          </cell>
          <cell r="J993" t="str">
            <v xml:space="preserve">UNIDAD GERENCIAL DE ADMINISTRACIÓN
</v>
          </cell>
          <cell r="K993">
            <v>0</v>
          </cell>
          <cell r="L993">
            <v>0</v>
          </cell>
          <cell r="M993">
            <v>0</v>
          </cell>
          <cell r="N993">
            <v>0</v>
          </cell>
          <cell r="O993">
            <v>0</v>
          </cell>
        </row>
        <row r="994">
          <cell r="D994" t="str">
            <v>INFORME N° 1564-TP/DE/UGPPME-CFPP</v>
          </cell>
          <cell r="E994" t="str">
            <v>179026-2017</v>
          </cell>
          <cell r="F994" t="str">
            <v>1564-2017-MTPE/24.1.2.1</v>
          </cell>
          <cell r="G994" t="str">
            <v>09/10/2017</v>
          </cell>
          <cell r="H994">
            <v>0</v>
          </cell>
          <cell r="I994" t="str">
            <v>REBAJA DE CCP N° 872-2017 REFERIDO A LA CONTRATACIÓN DE UN SERVICIO DE TERCERO PARA LA COORDINACIÓN FUNCIONAL DE SISTEMAS DEL PROGRAMA TRABAJA PERU</v>
          </cell>
          <cell r="J994" t="str">
            <v xml:space="preserve">UNIDAD GERENCIAL DE ADMINISTRACIÓN
</v>
          </cell>
          <cell r="K994" t="str">
            <v>ALTAMIRANO MARTINEZ, JOHN HAIRO</v>
          </cell>
          <cell r="L994">
            <v>0</v>
          </cell>
          <cell r="M994">
            <v>0</v>
          </cell>
          <cell r="N994">
            <v>0</v>
          </cell>
          <cell r="O994">
            <v>0</v>
          </cell>
        </row>
        <row r="995">
          <cell r="D995" t="str">
            <v>INFORME N° 1565-TP/DE/UGPPME-CFPP</v>
          </cell>
          <cell r="E995" t="str">
            <v>177679-2017</v>
          </cell>
          <cell r="F995" t="str">
            <v>1565-2017-MTPE/24.1.2.1</v>
          </cell>
          <cell r="G995" t="str">
            <v>09/10/2017</v>
          </cell>
          <cell r="H995">
            <v>0</v>
          </cell>
          <cell r="I995" t="str">
            <v xml:space="preserve">CERTIFICACIÓN DE CRÉDITO  PRESUPUESTARIO REFERIDA  PARA VIÁTICOS DE LA OFICINA NACIONAL </v>
          </cell>
          <cell r="J995" t="str">
            <v xml:space="preserve">UNIDAD GERENCIAL DE ADMINISTRACIÓN
</v>
          </cell>
          <cell r="K995" t="str">
            <v>ALTAMIRANO MARTINEZ, JOHN HAIRO</v>
          </cell>
          <cell r="L995">
            <v>0</v>
          </cell>
          <cell r="M995">
            <v>0</v>
          </cell>
          <cell r="N995">
            <v>0</v>
          </cell>
          <cell r="O995">
            <v>0</v>
          </cell>
        </row>
        <row r="996">
          <cell r="D996" t="str">
            <v>INFORME N° 1566-TP/DE/UGPPME-CFPP</v>
          </cell>
          <cell r="E996" t="str">
            <v>180246-2017</v>
          </cell>
          <cell r="F996" t="str">
            <v>1566-2017-MTPE/24.1.2.1</v>
          </cell>
          <cell r="G996" t="str">
            <v>09/10/2017</v>
          </cell>
          <cell r="H996">
            <v>0</v>
          </cell>
          <cell r="I996" t="str">
            <v xml:space="preserve">CERTIFICACIÓN DE CRÉDITO PRESUPUESTARIO REFERIDA PARA VIÁTICOS DE LA OFICINA NACIONAL </v>
          </cell>
          <cell r="J996" t="str">
            <v xml:space="preserve">UNIDAD GERENCIAL DE ADMINISTRACIÓN
</v>
          </cell>
          <cell r="K996" t="str">
            <v>ALTAMIRANO MARTINEZ, JOHN HAIRO</v>
          </cell>
          <cell r="L996">
            <v>0</v>
          </cell>
          <cell r="M996">
            <v>0</v>
          </cell>
          <cell r="N996">
            <v>0</v>
          </cell>
          <cell r="O996">
            <v>0</v>
          </cell>
        </row>
        <row r="997">
          <cell r="D997" t="str">
            <v>INFORME N° 1567-TP/DE/UGPPME-CFPP</v>
          </cell>
          <cell r="E997" t="str">
            <v>176619-2017</v>
          </cell>
          <cell r="F997" t="str">
            <v>1567-2017-MTPE/24.1.2.1</v>
          </cell>
          <cell r="G997" t="str">
            <v>09/10/2017</v>
          </cell>
          <cell r="H997">
            <v>0</v>
          </cell>
          <cell r="I997" t="str">
            <v xml:space="preserve">SOBRE RESOLUCIONES MINISTERIALES N° S 143 Y 162-2017-TR QUE APRUEBAN LAS TRANSFERENCIAS FINANCIERAS DEL PROGRAMA PARA LA GENERACIÓN DEL EMPLEO SOCIAL INCLUSIVO TRABAJA PERU A FAVOR DE ORGANISMOS EJECUTORES DEL SECTOR PUBLICO </v>
          </cell>
          <cell r="J997" t="str">
            <v xml:space="preserve">PROGRAMA PARA LA GENERACION DE EMPLEO SOCIAL INCLUSIVO "TRABAJA PERU"
</v>
          </cell>
          <cell r="K997" t="str">
            <v>ALTAMIRANO MARTINEZ, JOHN HAIRO</v>
          </cell>
          <cell r="L997">
            <v>0</v>
          </cell>
          <cell r="M997">
            <v>0</v>
          </cell>
          <cell r="N997">
            <v>0</v>
          </cell>
          <cell r="O997">
            <v>0</v>
          </cell>
        </row>
        <row r="998">
          <cell r="D998" t="str">
            <v>INFORME N° 1568-TP/DE/UGPPME-CFPP</v>
          </cell>
          <cell r="E998" t="str">
            <v>167991-2017</v>
          </cell>
          <cell r="F998" t="str">
            <v>1568-2017-MTPE/24.1.2.1</v>
          </cell>
          <cell r="G998" t="str">
            <v>09/10/2017</v>
          </cell>
          <cell r="H998">
            <v>0</v>
          </cell>
          <cell r="I998" t="str">
            <v xml:space="preserve">CERTIFICACIÓN DE CRÉDITO PRESUPUESTARIO REFERIDA A LA CONTRATACIÓN AL SERVICIO DE TERCERO COMO REVISIOR DE EXPEDIENTES DE LIQUIDACION TECNICO-FINANCIERO DEL PROGRAMA TRABAJA PERU </v>
          </cell>
          <cell r="J998" t="str">
            <v xml:space="preserve">UNIDAD GERENCIAL DE ADMINISTRACIÓN
</v>
          </cell>
          <cell r="K998" t="str">
            <v>ALTAMIRANO MARTINEZ, JOHN HAIRO</v>
          </cell>
          <cell r="L998">
            <v>0</v>
          </cell>
          <cell r="M998">
            <v>0</v>
          </cell>
          <cell r="N998">
            <v>0</v>
          </cell>
          <cell r="O998">
            <v>0</v>
          </cell>
        </row>
        <row r="999">
          <cell r="D999" t="str">
            <v>INFORME N° 1569-TP/DE/UGPPME-CFPP</v>
          </cell>
          <cell r="E999" t="str">
            <v>181185-2017</v>
          </cell>
          <cell r="F999" t="str">
            <v>1569-2017-MTPE/24.1.2.1</v>
          </cell>
          <cell r="G999" t="str">
            <v>09/10/2017</v>
          </cell>
          <cell r="H999">
            <v>0</v>
          </cell>
          <cell r="I999" t="str">
            <v xml:space="preserve">CERTIFICACION DE CREDITO PRESUPUESTARIO REFERIDA  PARA VIATICOS DE LA OFICINA NACIONAL </v>
          </cell>
          <cell r="J999" t="str">
            <v xml:space="preserve">UNIDAD GERENCIAL DE ADMINISTRACIÓN
</v>
          </cell>
          <cell r="K999" t="str">
            <v>ALTAMIRANO MARTINEZ, JOHN HAIRO</v>
          </cell>
          <cell r="L999">
            <v>0</v>
          </cell>
          <cell r="M999">
            <v>0</v>
          </cell>
          <cell r="N999">
            <v>0</v>
          </cell>
          <cell r="O999">
            <v>0</v>
          </cell>
        </row>
        <row r="1000">
          <cell r="D1000" t="str">
            <v>INFORME N° 1570-TP/DE/UGPPME-CFPP</v>
          </cell>
          <cell r="E1000" t="str">
            <v>181192-2017</v>
          </cell>
          <cell r="F1000" t="str">
            <v>1570-2017-MTPE/24.1.2.1</v>
          </cell>
          <cell r="G1000" t="str">
            <v>09/10/2017</v>
          </cell>
          <cell r="H1000">
            <v>0</v>
          </cell>
          <cell r="I1000" t="str">
            <v xml:space="preserve">CERTIFICACION DE CREDITO PRESUPUESTARIO REFERIDA  PARA VIATICOS DE LA OFICINA NACIONAL </v>
          </cell>
          <cell r="J1000" t="str">
            <v xml:space="preserve">UNIDAD GERENCIAL DE ADMINISTRACIÓN
</v>
          </cell>
          <cell r="K1000" t="str">
            <v>ALTAMIRANO MARTINEZ, JOHN HAIRO</v>
          </cell>
          <cell r="L1000">
            <v>0</v>
          </cell>
          <cell r="M1000">
            <v>0</v>
          </cell>
          <cell r="N1000">
            <v>0</v>
          </cell>
          <cell r="O1000">
            <v>0</v>
          </cell>
        </row>
        <row r="1001">
          <cell r="D1001" t="str">
            <v>INFORME N° 1571-TP/DE/UGPPME-CFPP</v>
          </cell>
          <cell r="E1001" t="str">
            <v>175003-2017</v>
          </cell>
          <cell r="F1001" t="str">
            <v>1571-2017-MTPE/24.1.2.1</v>
          </cell>
          <cell r="G1001" t="str">
            <v>10/10/2017</v>
          </cell>
          <cell r="H1001">
            <v>0</v>
          </cell>
          <cell r="I1001" t="str">
            <v>REQUERIMIENTO DE CONTRATACIÓN ADMINISTRATIVA DE SERVICIOS CAS DE UN (01) RESPONSABLE PARA LA COORDINACIÓN FUNCIONAL DE SUPERVION DE PROYECTOS</v>
          </cell>
          <cell r="J1001" t="str">
            <v xml:space="preserve">PROGRAMA PARA LA GENERACION DE EMPLEO SOCIAL INCLUSIVO "TRABAJA PERU"
</v>
          </cell>
          <cell r="K1001" t="str">
            <v>ALTAMIRANO MARTINEZ, JOHN HAIRO</v>
          </cell>
          <cell r="L1001">
            <v>0</v>
          </cell>
          <cell r="M1001">
            <v>0</v>
          </cell>
          <cell r="N1001">
            <v>0</v>
          </cell>
          <cell r="O1001">
            <v>0</v>
          </cell>
        </row>
        <row r="1002">
          <cell r="D1002" t="str">
            <v>INFORME N° 1572-TP/DE/UGPPME-CFPP</v>
          </cell>
          <cell r="E1002" t="str">
            <v>174881-2017</v>
          </cell>
          <cell r="F1002" t="str">
            <v>1572-2017-MTPE/24.1.2.1</v>
          </cell>
          <cell r="G1002" t="str">
            <v>10/10/2017</v>
          </cell>
          <cell r="H1002">
            <v>0</v>
          </cell>
          <cell r="I1002" t="str">
            <v xml:space="preserve">REQUERIMIENTO DE CONTRATACION ADMINISTRATIVA DE SERVICIOS CAS DE UN (01) RESPONSABLE DE PROYECTOS PARA LA UNIDAD ZONAL MADRE DE DIOS </v>
          </cell>
          <cell r="J1002" t="str">
            <v xml:space="preserve">PROGRAMA PARA LA GENERACION DE EMPLEO SOCIAL INCLUSIVO "TRABAJA PERU"
</v>
          </cell>
          <cell r="K1002" t="str">
            <v>ALTAMIRANO MARTINEZ, JOHN HAIRO</v>
          </cell>
          <cell r="L1002">
            <v>0</v>
          </cell>
          <cell r="M1002">
            <v>0</v>
          </cell>
          <cell r="N1002">
            <v>0</v>
          </cell>
          <cell r="O1002">
            <v>0</v>
          </cell>
        </row>
        <row r="1003">
          <cell r="D1003" t="str">
            <v>INFORME N° 1573-TP/DE/UGPPME-CFPP</v>
          </cell>
          <cell r="E1003" t="str">
            <v>171043-2017</v>
          </cell>
          <cell r="F1003" t="str">
            <v>1573-2017-MTPE/24.1.2.1</v>
          </cell>
          <cell r="G1003" t="str">
            <v>10/10/2017</v>
          </cell>
          <cell r="H1003">
            <v>0</v>
          </cell>
          <cell r="I1003" t="str">
            <v>REBAJA DE LA CERTIFICACIÓN DE CRÉDITO PRESUPUESTARIO PROYECTOS DEL CONCURSO DE PROYECTOS REGULARES 2017</v>
          </cell>
          <cell r="J1003" t="str">
            <v xml:space="preserve">UNIDAD GERENCIAL DE PROYECTOS
</v>
          </cell>
          <cell r="K1003" t="str">
            <v>ALTAMIRANO MARTINEZ, JOHN HAIRO</v>
          </cell>
          <cell r="L1003">
            <v>0</v>
          </cell>
          <cell r="M1003">
            <v>0</v>
          </cell>
          <cell r="N1003">
            <v>0</v>
          </cell>
          <cell r="O1003">
            <v>0</v>
          </cell>
        </row>
        <row r="1004">
          <cell r="D1004" t="str">
            <v>INFORME N° 1574-TP/DE/UGPPME-CFPP</v>
          </cell>
          <cell r="E1004" t="str">
            <v>181162-2017</v>
          </cell>
          <cell r="F1004" t="str">
            <v>1574-2017-MTPE/24.1.2.1</v>
          </cell>
          <cell r="G1004" t="str">
            <v>10/10/2017</v>
          </cell>
          <cell r="H1004">
            <v>0</v>
          </cell>
          <cell r="I1004" t="str">
            <v xml:space="preserve">CERTIFICACIÓN DE CRÉDITO PRESUPUESTARIO  PARA VIÁTICOS DE LA OFICINA NACIONAL </v>
          </cell>
          <cell r="J1004" t="str">
            <v xml:space="preserve">UNIDAD GERENCIAL DE ADMINISTRACIÓN
</v>
          </cell>
          <cell r="K1004" t="str">
            <v>ALTAMIRANO MARTINEZ, JOHN HAIRO</v>
          </cell>
          <cell r="L1004">
            <v>0</v>
          </cell>
          <cell r="M1004">
            <v>0</v>
          </cell>
          <cell r="N1004">
            <v>0</v>
          </cell>
          <cell r="O1004">
            <v>0</v>
          </cell>
        </row>
        <row r="1005">
          <cell r="D1005" t="str">
            <v>INFORME N° 1575-TP/DE/UGPPME-CFPP</v>
          </cell>
          <cell r="E1005" t="str">
            <v>181195-2017</v>
          </cell>
          <cell r="F1005" t="str">
            <v>1575-2017-MTPE/24.1.2.1</v>
          </cell>
          <cell r="G1005" t="str">
            <v>10/10/2017</v>
          </cell>
          <cell r="H1005">
            <v>0</v>
          </cell>
          <cell r="I1005" t="str">
            <v xml:space="preserve">CERTIFICACIÓN DE CRÉDITO  PRESUPUESTARIO PARA LA OFICINA NACIONAL  DEL PROGRAMA TRABAJA PERU </v>
          </cell>
          <cell r="J1005" t="str">
            <v xml:space="preserve">UNIDAD GERENCIAL DE ADMINISTRACIÓN
</v>
          </cell>
          <cell r="K1005" t="str">
            <v>ALTAMIRANO MARTINEZ, JOHN HAIRO</v>
          </cell>
          <cell r="L1005">
            <v>0</v>
          </cell>
          <cell r="M1005">
            <v>0</v>
          </cell>
          <cell r="N1005">
            <v>0</v>
          </cell>
          <cell r="O1005">
            <v>0</v>
          </cell>
        </row>
        <row r="1006">
          <cell r="D1006" t="str">
            <v>INFORME N° 1576-TP/DE/UGPPME-CFPP</v>
          </cell>
          <cell r="E1006" t="str">
            <v>178564-2017</v>
          </cell>
          <cell r="F1006" t="str">
            <v>1576-2017-MTPE/24.1.2.1</v>
          </cell>
          <cell r="G1006" t="str">
            <v>10/10/2017</v>
          </cell>
          <cell r="H1006">
            <v>0</v>
          </cell>
          <cell r="I1006" t="str">
            <v>CERTIFICACIÓN  DE CRÉDITO PRESUPUESTARIO REFERIDA A LA CONTRATACIÓN DE PROFESIONALES PARA REALIZAR ASISTENCIA TÉCNICA Y REGISTRO EN EL BANCO DE PROYECTOS DEL PROGRAMA TRABAJA PERU - ZONA SUR (PUNO Y MOQUEGUA) - 2 DA CONVOCATORIA</v>
          </cell>
          <cell r="J1006" t="str">
            <v xml:space="preserve">UNIDAD GERENCIAL DE ADMINISTRACIÓN
</v>
          </cell>
          <cell r="K1006" t="str">
            <v>ALTAMIRANO MARTINEZ, JOHN HAIRO</v>
          </cell>
          <cell r="L1006">
            <v>0</v>
          </cell>
          <cell r="M1006">
            <v>0</v>
          </cell>
          <cell r="N1006">
            <v>0</v>
          </cell>
          <cell r="O1006">
            <v>0</v>
          </cell>
        </row>
        <row r="1007">
          <cell r="D1007" t="str">
            <v>INFORME N° 1577-TP/DE/UGPPME-CFPP</v>
          </cell>
          <cell r="E1007" t="str">
            <v>169374-2017</v>
          </cell>
          <cell r="F1007" t="str">
            <v>1577-2017-MTPE/24.1.2.1</v>
          </cell>
          <cell r="G1007" t="str">
            <v>10/10/2017</v>
          </cell>
          <cell r="H1007">
            <v>0</v>
          </cell>
          <cell r="I1007" t="str">
            <v xml:space="preserve">CERTIFICACION DE CREDITO PRESUPUESTARIO REFERIDA AL SERVICIO DE TERCERO PARA REALIZAR EL SERVICIO DE LIMPIEZA DE LOCAL DE LA UNIDAD ZONAL LORETO DEL PROGRAMA TRABAJA PERU </v>
          </cell>
          <cell r="J1007" t="str">
            <v xml:space="preserve">UNIDAD GERENCIAL DE ADMINISTRACIÓN
</v>
          </cell>
          <cell r="K1007" t="str">
            <v>ALTAMIRANO MARTINEZ, JOHN HAIRO</v>
          </cell>
          <cell r="L1007">
            <v>0</v>
          </cell>
          <cell r="M1007">
            <v>0</v>
          </cell>
          <cell r="N1007">
            <v>0</v>
          </cell>
          <cell r="O1007">
            <v>0</v>
          </cell>
        </row>
        <row r="1008">
          <cell r="D1008" t="str">
            <v>INFORME N° 1578-TP/DE/UGPPME-CFPP</v>
          </cell>
          <cell r="E1008" t="str">
            <v>152485-2017</v>
          </cell>
          <cell r="F1008" t="str">
            <v>1578-2017-MTPE/24.1.2.1</v>
          </cell>
          <cell r="G1008" t="str">
            <v>10/10/2017</v>
          </cell>
          <cell r="H1008">
            <v>0</v>
          </cell>
          <cell r="I1008" t="str">
            <v xml:space="preserve">CERTIFICACIÓN DE CRÉDITO PRESUPUESTARIO PARA LA CONTRATACION DEL SERVICIO DE TERECRO COMO APOYO ADMINISTRATIVO PARA LA UNIDAD ZONAL LIMA ESTE </v>
          </cell>
          <cell r="J1008" t="str">
            <v xml:space="preserve">UNIDAD GERENCIAL DE ADMINISTRACIÓN
</v>
          </cell>
          <cell r="K1008" t="str">
            <v>ALTAMIRANO MARTINEZ, JOHN HAIRO</v>
          </cell>
          <cell r="L1008">
            <v>0</v>
          </cell>
          <cell r="M1008">
            <v>0</v>
          </cell>
          <cell r="N1008">
            <v>0</v>
          </cell>
          <cell r="O1008">
            <v>0</v>
          </cell>
        </row>
        <row r="1009">
          <cell r="D1009" t="str">
            <v>INFORME N° 1579-TP/DE/UGPPME-CFPP</v>
          </cell>
          <cell r="E1009" t="str">
            <v>178594-2017</v>
          </cell>
          <cell r="F1009" t="str">
            <v>1579-2017-MTPE/24.1.2.1</v>
          </cell>
          <cell r="G1009" t="str">
            <v>10/10/2017</v>
          </cell>
          <cell r="H1009">
            <v>0</v>
          </cell>
          <cell r="I1009" t="str">
            <v>CERTIFICACIÓN DE PRESUPUESTARIO REFERIDA A LA CONTRATACIÓN DE UN REVISOR DE EXPEDIENTES DE LIQUIDACIÓN PARA UZ HUANCAVELICA</v>
          </cell>
          <cell r="J1009" t="str">
            <v xml:space="preserve">UNIDAD GERENCIAL DE ADMINISTRACIÓN
</v>
          </cell>
          <cell r="K1009" t="str">
            <v>ALTAMIRANO MARTINEZ, JOHN HAIRO</v>
          </cell>
          <cell r="L1009">
            <v>0</v>
          </cell>
          <cell r="M1009">
            <v>0</v>
          </cell>
          <cell r="N1009">
            <v>0</v>
          </cell>
          <cell r="O1009">
            <v>0</v>
          </cell>
        </row>
        <row r="1010">
          <cell r="D1010" t="str">
            <v>INFORME N° 1580-TP/DE/UGPPME-CFPP</v>
          </cell>
          <cell r="E1010" t="str">
            <v>181195-2017</v>
          </cell>
          <cell r="F1010" t="str">
            <v>1580-2017-MTPE/24.1.2.1</v>
          </cell>
          <cell r="G1010" t="str">
            <v>10/10/2017</v>
          </cell>
          <cell r="H1010">
            <v>0</v>
          </cell>
          <cell r="I1010" t="str">
            <v xml:space="preserve">CERTIFICACIÓN DE  DE CRÉDITO PRESUPUESTARIO REFERIDA A LA COMPRA DE PASAJES AEREOS A LA CIUDAD DE LA LIBERTAD TRUJILLO SOLICITADO POR EL PROGRAMA PERU RESPONSABLE </v>
          </cell>
          <cell r="J1010" t="str">
            <v xml:space="preserve">UNIDAD GERENCIAL DE ADMINISTRACIÓN
</v>
          </cell>
          <cell r="K1010" t="str">
            <v>ALTAMIRANO MARTINEZ, JOHN HAIRO</v>
          </cell>
          <cell r="L1010">
            <v>0</v>
          </cell>
          <cell r="M1010">
            <v>0</v>
          </cell>
          <cell r="N1010">
            <v>0</v>
          </cell>
          <cell r="O1010">
            <v>0</v>
          </cell>
        </row>
        <row r="1011">
          <cell r="D1011" t="str">
            <v>INFORME N° 1581-TP/DE/UGPPME-CFPP</v>
          </cell>
          <cell r="E1011" t="str">
            <v>181938-2017</v>
          </cell>
          <cell r="F1011" t="str">
            <v>1581-2017-MTPE/24.1.2.1</v>
          </cell>
          <cell r="G1011" t="str">
            <v>10/10/2017</v>
          </cell>
          <cell r="H1011">
            <v>0</v>
          </cell>
          <cell r="I1011" t="str">
            <v>CERTIFICACIÓN  DE CREDITO PRESUPUESTARIO REFERIDA A LA COMPRA DE PASAJES AEREOS A TRAVES DEL CATALOGO DE ACUERDO MARCO PARA EL PÉRSONAL DEL PROGRAMA TRABAJA PERU</v>
          </cell>
          <cell r="J1011" t="str">
            <v xml:space="preserve">UNIDAD GERENCIAL DE ADMINISTRACIÓN
</v>
          </cell>
          <cell r="K1011" t="str">
            <v>ALTAMIRANO MARTINEZ, JOHN HAIRO</v>
          </cell>
          <cell r="L1011">
            <v>0</v>
          </cell>
          <cell r="M1011">
            <v>0</v>
          </cell>
          <cell r="N1011">
            <v>0</v>
          </cell>
          <cell r="O1011">
            <v>0</v>
          </cell>
        </row>
        <row r="1012">
          <cell r="D1012" t="str">
            <v>INFORME N° 1582-TP/DE/UGPPME-CFPP</v>
          </cell>
          <cell r="E1012" t="str">
            <v>181168-2017</v>
          </cell>
          <cell r="F1012" t="str">
            <v>1582-2017-MTPE/24.1.2.1</v>
          </cell>
          <cell r="G1012" t="str">
            <v>10/10/2017</v>
          </cell>
          <cell r="H1012">
            <v>0</v>
          </cell>
          <cell r="I1012" t="str">
            <v>CERTIFICACIÓN  CRÉDITO PRESUPUESTARIO REFERIDA AL SERVICIO DE TERCERO DE UN PROFESIONAL COMO REVISOR DE LOS EXPEDIENTES DE LIQUIDACION Y ELABORAGDOR DE LOS INFORMES DE LIQUIDACION TÉCNICO FINANCIERO PARA LA UNIDAD ZONAL CAJAMARCA</v>
          </cell>
          <cell r="J1012" t="str">
            <v xml:space="preserve">UNIDAD GERENCIAL DE ADMINISTRACIÓN
</v>
          </cell>
          <cell r="K1012" t="str">
            <v>ALTAMIRANO MARTINEZ, JOHN HAIRO</v>
          </cell>
          <cell r="L1012">
            <v>0</v>
          </cell>
          <cell r="M1012">
            <v>0</v>
          </cell>
          <cell r="N1012">
            <v>0</v>
          </cell>
          <cell r="O1012">
            <v>0</v>
          </cell>
        </row>
        <row r="1013">
          <cell r="D1013" t="str">
            <v>INFORME N° 1583-TP/DE/UGPPME-CFPP</v>
          </cell>
          <cell r="E1013" t="str">
            <v>178532-2017</v>
          </cell>
          <cell r="F1013" t="str">
            <v>1583-2017-MTPE/24.1.2.1</v>
          </cell>
          <cell r="G1013" t="str">
            <v>10/10/2017</v>
          </cell>
          <cell r="H1013">
            <v>0</v>
          </cell>
          <cell r="I1013" t="str">
            <v xml:space="preserve">CERTIFICACIÓN DE CRÉDITO PRESUPUESTARIO REFERIDA AL SERVICIO DE TERCERO PARA LA COORDINACIÓN FUNCIONAL DE LOGÍSTICA </v>
          </cell>
          <cell r="J1013" t="str">
            <v xml:space="preserve">UNIDAD GERENCIAL DE ADMINISTRACIÓN
</v>
          </cell>
          <cell r="K1013" t="str">
            <v>ALTAMIRANO MARTINEZ, JOHN HAIRO</v>
          </cell>
          <cell r="L1013">
            <v>0</v>
          </cell>
          <cell r="M1013">
            <v>0</v>
          </cell>
          <cell r="N1013">
            <v>0</v>
          </cell>
          <cell r="O1013">
            <v>0</v>
          </cell>
        </row>
        <row r="1014">
          <cell r="D1014" t="str">
            <v>INFORME N° 1584-TP/DE/UGPPME-CFPP</v>
          </cell>
          <cell r="E1014" t="str">
            <v>180258-2017</v>
          </cell>
          <cell r="F1014" t="str">
            <v>1584-2017-MTPE/24.1.2.1</v>
          </cell>
          <cell r="G1014" t="str">
            <v>11/10/2017</v>
          </cell>
          <cell r="H1014">
            <v>0</v>
          </cell>
          <cell r="I1014" t="str">
            <v>REBAJA DE CERTIFICADO  CCP N° 1067-2017 REFERIDO AL SERVICIO DE PASAJES AÉREOS A TRAVÉS DE CATALOGO DE ACUERDO MARCO PARA EL PERSONAL DEL PROGRAMA TRABAJA PERU</v>
          </cell>
          <cell r="J1014" t="str">
            <v xml:space="preserve">UNIDAD GERENCIAL DE ADMINISTRACIÓN
</v>
          </cell>
          <cell r="K1014" t="str">
            <v>ALTAMIRANO MARTINEZ, JOHN HAIRO</v>
          </cell>
          <cell r="L1014">
            <v>0</v>
          </cell>
          <cell r="M1014">
            <v>0</v>
          </cell>
          <cell r="N1014">
            <v>0</v>
          </cell>
          <cell r="O1014">
            <v>0</v>
          </cell>
        </row>
        <row r="1015">
          <cell r="D1015" t="str">
            <v>INFORME N° 1585-TP/DE/UGPPME-CFPP</v>
          </cell>
          <cell r="E1015" t="str">
            <v>180260-2017</v>
          </cell>
          <cell r="F1015" t="str">
            <v>1585-2017-MTPE/24.1.2.1</v>
          </cell>
          <cell r="G1015" t="str">
            <v>11/10/2017</v>
          </cell>
          <cell r="H1015">
            <v>0</v>
          </cell>
          <cell r="I1015" t="str">
            <v>REBAJA DE CERTIFICACION  CCP N° 0251-2017 REFERIDO AL SERVICIO DE ENERGIA ELECTRICA PARA LA UNIDAD ZONAL ANCASH DEL PROGRAMA TRABAJA PERU</v>
          </cell>
          <cell r="J1015" t="str">
            <v xml:space="preserve">UNIDAD GERENCIAL DE ADMINISTRACIÓN
</v>
          </cell>
          <cell r="K1015" t="str">
            <v>ALTAMIRANO MARTINEZ, JOHN HAIRO</v>
          </cell>
          <cell r="L1015">
            <v>0</v>
          </cell>
          <cell r="M1015">
            <v>0</v>
          </cell>
          <cell r="N1015">
            <v>0</v>
          </cell>
          <cell r="O1015">
            <v>0</v>
          </cell>
        </row>
        <row r="1016">
          <cell r="D1016" t="str">
            <v>INFORME N° 1586-TP/DE/UGPPME-CFPP</v>
          </cell>
          <cell r="E1016" t="str">
            <v>181619-2017</v>
          </cell>
          <cell r="F1016" t="str">
            <v>1586-2017-MTPE/24.1.2.1</v>
          </cell>
          <cell r="G1016" t="str">
            <v>11/10/2017</v>
          </cell>
          <cell r="H1016">
            <v>0</v>
          </cell>
          <cell r="I1016" t="str">
            <v xml:space="preserve">CERTIFICACIÓN DE CRÉDITO  PRESUPUESTARIO REFERIDA PARA VIÁTICOS DE LA OFICINA NACIONAL  DEL PROGRAMA TRABAJA PERU </v>
          </cell>
          <cell r="J1016" t="str">
            <v xml:space="preserve">UNIDAD GERENCIAL DE ADMINISTRACIÓN
</v>
          </cell>
          <cell r="K1016" t="str">
            <v>ALTAMIRANO MARTINEZ, JOHN HAIRO</v>
          </cell>
          <cell r="L1016">
            <v>0</v>
          </cell>
          <cell r="M1016">
            <v>0</v>
          </cell>
          <cell r="N1016">
            <v>0</v>
          </cell>
          <cell r="O1016">
            <v>0</v>
          </cell>
        </row>
        <row r="1017">
          <cell r="D1017" t="str">
            <v>INFORME N° 1587-TP/DE/UGPPME-CFPP</v>
          </cell>
          <cell r="E1017" t="str">
            <v>181514-2017</v>
          </cell>
          <cell r="F1017" t="str">
            <v>1587-2017-MTPE/24.1.2.1</v>
          </cell>
          <cell r="G1017" t="str">
            <v>11/10/2017</v>
          </cell>
          <cell r="H1017">
            <v>0</v>
          </cell>
          <cell r="I1017" t="str">
            <v xml:space="preserve">CERTIFICACIÓN DE CREDITO  PRESUPUESTARIO REFERIDA A  VIÁTICOS DE LA OFICINA NACIONAL </v>
          </cell>
          <cell r="J1017" t="str">
            <v xml:space="preserve">UNIDAD GERENCIAL DE ADMINISTRACIÓN
</v>
          </cell>
          <cell r="K1017" t="str">
            <v>ALTAMIRANO MARTINEZ, JOHN HAIRO</v>
          </cell>
          <cell r="L1017">
            <v>0</v>
          </cell>
          <cell r="M1017">
            <v>0</v>
          </cell>
          <cell r="N1017">
            <v>0</v>
          </cell>
          <cell r="O1017">
            <v>0</v>
          </cell>
        </row>
        <row r="1018">
          <cell r="D1018" t="str">
            <v>INFORME N° 1588-TP/DE/UGPPME-CFPP</v>
          </cell>
          <cell r="E1018" t="str">
            <v>154264-2017</v>
          </cell>
          <cell r="F1018" t="str">
            <v>1588-2017-MTPE/24.1.2.1</v>
          </cell>
          <cell r="G1018" t="str">
            <v>11/10/2017</v>
          </cell>
          <cell r="H1018">
            <v>0</v>
          </cell>
          <cell r="I1018" t="str">
            <v xml:space="preserve">CERTIFICACION DE CREDITO PRESUPUESTARIO PARA LA CONTRATACION DEL SERVICIO DE UN PROFESIONAL POR LA MODALIDAD DE TERCERO PARA REALIZAR ACTIVIDADES RELACIONADAS A PROMOCION PARA LA UNIDAD ZONAL CAJAMARCA </v>
          </cell>
          <cell r="J1018" t="str">
            <v xml:space="preserve">UNIDAD GERENCIAL DE ADMINISTRACIÓN
</v>
          </cell>
          <cell r="K1018" t="str">
            <v>ALTAMIRANO MARTINEZ, JOHN HAIRO</v>
          </cell>
          <cell r="L1018">
            <v>0</v>
          </cell>
          <cell r="M1018">
            <v>0</v>
          </cell>
          <cell r="N1018">
            <v>0</v>
          </cell>
          <cell r="O1018">
            <v>0</v>
          </cell>
        </row>
        <row r="1019">
          <cell r="D1019" t="str">
            <v>INFORME N° 1589-TP/DE/UGPPME-CFPP</v>
          </cell>
          <cell r="E1019" t="str">
            <v>176157-2017</v>
          </cell>
          <cell r="F1019" t="str">
            <v>1589-2017-MTPE/24.1.2.1</v>
          </cell>
          <cell r="G1019" t="str">
            <v>11/10/2017</v>
          </cell>
          <cell r="H1019">
            <v>0</v>
          </cell>
          <cell r="I1019" t="str">
            <v xml:space="preserve">CERTIFICACIÓN  DE CRÉDITO PRESUPUESTARIO REFERIDA A LA CONTRATACIÓN DE SUMINISTRO DE COMBUSTIBLE PARA LA CAMIONETA NISSAN NAVARA PLACA EGJ-577 ASIGNADA A LA UNIDAD ZONAL AREQUIPÁ </v>
          </cell>
          <cell r="J1019" t="str">
            <v xml:space="preserve">UNIDAD GERENCIAL DE ADMINISTRACIÓN
</v>
          </cell>
          <cell r="K1019" t="str">
            <v>ALTAMIRANO MARTINEZ, JOHN HAIRO</v>
          </cell>
          <cell r="L1019">
            <v>0</v>
          </cell>
          <cell r="M1019">
            <v>0</v>
          </cell>
          <cell r="N1019">
            <v>0</v>
          </cell>
          <cell r="O1019">
            <v>0</v>
          </cell>
        </row>
        <row r="1020">
          <cell r="D1020" t="str">
            <v>INFORME N° 1590-TP/DE/UGPPME-CFPP</v>
          </cell>
          <cell r="E1020" t="str">
            <v>182502-2017</v>
          </cell>
          <cell r="F1020" t="str">
            <v>1590-2017-MTPE/24.1.2.1</v>
          </cell>
          <cell r="G1020" t="str">
            <v>11/10/2017</v>
          </cell>
          <cell r="H1020">
            <v>0</v>
          </cell>
          <cell r="I1020" t="str">
            <v>CERTIFICACIÓN  DE CRÉDITO PRESUPUESTARIO REFERIDA A LA CONTRATACIÓN DEL SERVICIO DE TASACIÓN COMERCIAL DE 02 VEHICULOS DE LA MARCA FOTON CON NUMEROS DE PLACA PIO534 ASIGNADA A LA UNIDAD ZONAL CAJAMARCA Y PIO-575 ASIGNADA A LA UNIDAD ZONAL MOQUEGUA DEL PROGRAMA TRABAJA PERU</v>
          </cell>
          <cell r="J1020" t="str">
            <v xml:space="preserve">UNIDAD GERENCIAL DE ADMINISTRACIÓN
</v>
          </cell>
          <cell r="K1020" t="str">
            <v>ALTAMIRANO MARTINEZ, JOHN HAIRO</v>
          </cell>
          <cell r="L1020">
            <v>0</v>
          </cell>
          <cell r="M1020">
            <v>0</v>
          </cell>
          <cell r="N1020">
            <v>0</v>
          </cell>
          <cell r="O1020">
            <v>0</v>
          </cell>
        </row>
        <row r="1021">
          <cell r="D1021" t="str">
            <v>INFORME N° 1591-TP/DE/UGPPME-CFPP</v>
          </cell>
          <cell r="E1021" t="str">
            <v>182574-2017</v>
          </cell>
          <cell r="F1021" t="str">
            <v>1591-2017-MTPE/24.1.2.1</v>
          </cell>
          <cell r="G1021" t="str">
            <v>11/10/2017</v>
          </cell>
          <cell r="H1021">
            <v>0</v>
          </cell>
          <cell r="I1021" t="str">
            <v xml:space="preserve">CERTIFICACIÓN DE CREDITO  PRESUPUESTARIO REFERIDA PARA VIÁTICOS DE LA OFICINA NACIONAL </v>
          </cell>
          <cell r="J1021" t="str">
            <v xml:space="preserve">UNIDAD GERENCIAL DE ADMINISTRACIÓN
</v>
          </cell>
          <cell r="K1021" t="str">
            <v>ALTAMIRANO MARTINEZ, JOHN HAIRO</v>
          </cell>
          <cell r="L1021">
            <v>0</v>
          </cell>
          <cell r="M1021">
            <v>0</v>
          </cell>
          <cell r="N1021">
            <v>0</v>
          </cell>
          <cell r="O1021">
            <v>0</v>
          </cell>
        </row>
        <row r="1022">
          <cell r="D1022" t="str">
            <v>INFORME N° 1592-TP/DE/UGPPME-CFPP</v>
          </cell>
          <cell r="E1022" t="str">
            <v>182074-2017</v>
          </cell>
          <cell r="F1022" t="str">
            <v>1592-2017-MTPE/24.1.2.1</v>
          </cell>
          <cell r="G1022" t="str">
            <v>11/10/2017</v>
          </cell>
          <cell r="H1022">
            <v>0</v>
          </cell>
          <cell r="I1022" t="str">
            <v xml:space="preserve">CERTIFICACIÓN DE CREDITO  PRESUPUESTARIO REFERIDA  PARA VIÁTICOS LA OFICINA NACIONAL </v>
          </cell>
          <cell r="J1022" t="str">
            <v xml:space="preserve">UNIDAD GERENCIAL DE ADMINISTRACIÓN
</v>
          </cell>
          <cell r="K1022" t="str">
            <v>ALTAMIRANO MARTINEZ, JOHN HAIRO</v>
          </cell>
          <cell r="L1022">
            <v>0</v>
          </cell>
          <cell r="M1022">
            <v>0</v>
          </cell>
          <cell r="N1022">
            <v>0</v>
          </cell>
          <cell r="O1022">
            <v>0</v>
          </cell>
        </row>
        <row r="1023">
          <cell r="D1023" t="str">
            <v>INFORME N° 1593-TP/DE/UGPPME-CFPP</v>
          </cell>
          <cell r="E1023" t="str">
            <v>182301-2017</v>
          </cell>
          <cell r="F1023" t="str">
            <v>1593-2017-MTPE/24.1.2.1</v>
          </cell>
          <cell r="G1023" t="str">
            <v>11/10/2017</v>
          </cell>
          <cell r="H1023">
            <v>0</v>
          </cell>
          <cell r="I1023" t="str">
            <v xml:space="preserve">CERTIFICACIÓN DE CREDITO PRESUPUESTARIO REFERIDA PARA VIÁTICOS DE LA OFICINA NACIONAL </v>
          </cell>
          <cell r="J1023" t="str">
            <v xml:space="preserve">UNIDAD GERENCIAL DE ADMINISTRACIÓN
</v>
          </cell>
          <cell r="K1023" t="str">
            <v>ALTAMIRANO MARTINEZ, JOHN HAIRO</v>
          </cell>
          <cell r="L1023">
            <v>0</v>
          </cell>
          <cell r="M1023">
            <v>0</v>
          </cell>
          <cell r="N1023">
            <v>0</v>
          </cell>
          <cell r="O1023">
            <v>0</v>
          </cell>
        </row>
        <row r="1024">
          <cell r="D1024" t="str">
            <v>INFORME N° 1594-TP/DE/UGPPME-CFPP</v>
          </cell>
          <cell r="E1024" t="str">
            <v>181120-2017</v>
          </cell>
          <cell r="F1024" t="str">
            <v>1594-2017-MTPE/24.1.2.1</v>
          </cell>
          <cell r="G1024" t="str">
            <v>12/10/2017</v>
          </cell>
          <cell r="H1024">
            <v>0</v>
          </cell>
          <cell r="I1024" t="str">
            <v>PROPUESTA DE NOTA DE MODIFICACIÓN PRESUPUESTARIA NMP N° 059, CRÉDITOS Y ANULACIONES POR S/. 197,013.00  DE TIPO 3 CRÉDITOS Y ANULACIONES (DENTRO DE U.E.) PARA APROBACIÓN</v>
          </cell>
          <cell r="J1024" t="str">
            <v xml:space="preserve">PROGRAMA PARA LA GENERACION DE EMPLEO SOCIAL INCLUSIVO "TRABAJA PERU"
</v>
          </cell>
          <cell r="K1024">
            <v>0</v>
          </cell>
          <cell r="L1024">
            <v>0</v>
          </cell>
          <cell r="M1024">
            <v>0</v>
          </cell>
          <cell r="N1024">
            <v>0</v>
          </cell>
          <cell r="O1024">
            <v>0</v>
          </cell>
        </row>
        <row r="1025">
          <cell r="D1025" t="str">
            <v>INFORME N° 1595-TP/DE/UGPPME-CFPP</v>
          </cell>
          <cell r="E1025" t="str">
            <v>181164-2017</v>
          </cell>
          <cell r="F1025" t="str">
            <v>1595-2017-MTPE/24.1.2.1</v>
          </cell>
          <cell r="G1025" t="str">
            <v>12/10/2017</v>
          </cell>
          <cell r="H1025">
            <v>0</v>
          </cell>
          <cell r="I1025" t="str">
            <v>CERTIFICACIÓN DE  CRÉDITO PRESUPUESTARIO REFERIDA AL SERVICIO DE TERCERO DE UN PROFESIONAL COMO REVISOR DE LOS EXPEDIENTES DE LIQUIDACIÓN Y ELABORADOR DE LOS INFORMES DE LIQUIDACION TECNICO FINANCIERO PARA LA UNIDAD ZONAL CAJAMARCA</v>
          </cell>
          <cell r="J1025" t="str">
            <v xml:space="preserve">UNIDAD GERENCIAL DE ADMINISTRACIÓN
</v>
          </cell>
          <cell r="K1025" t="str">
            <v>ALTAMIRANO MARTINEZ, JOHN HAIRO</v>
          </cell>
          <cell r="L1025">
            <v>0</v>
          </cell>
          <cell r="M1025">
            <v>0</v>
          </cell>
          <cell r="N1025">
            <v>0</v>
          </cell>
          <cell r="O1025">
            <v>0</v>
          </cell>
        </row>
        <row r="1026">
          <cell r="D1026" t="str">
            <v>INFORME N° 1596-TP/DE/UGPPME-CFPP</v>
          </cell>
          <cell r="E1026" t="str">
            <v>178408-2017</v>
          </cell>
          <cell r="F1026" t="str">
            <v>1596-2017-MTPE/24.1.2.1</v>
          </cell>
          <cell r="G1026" t="str">
            <v>12/10/2017</v>
          </cell>
          <cell r="H1026">
            <v>0</v>
          </cell>
          <cell r="I1026" t="str">
            <v xml:space="preserve">CERTIFICACIÓN DE CRÉDITO PRESUPUESTARIO REFERIDA  PARA REALIZAR EL PAGO DE (19)  SENTENCIAS JUDICIALES EN CALIDAD DE COSA JUZGADA DEL PROGRAMA TRABAJA PERU </v>
          </cell>
          <cell r="J1026" t="str">
            <v xml:space="preserve">UNIDAD GERENCIAL DE ADMINISTRACIÓN
</v>
          </cell>
          <cell r="K1026" t="str">
            <v>ALTAMIRANO MARTINEZ, JOHN HAIRO</v>
          </cell>
          <cell r="L1026">
            <v>0</v>
          </cell>
          <cell r="M1026">
            <v>0</v>
          </cell>
          <cell r="N1026">
            <v>0</v>
          </cell>
          <cell r="O1026">
            <v>0</v>
          </cell>
        </row>
        <row r="1027">
          <cell r="D1027" t="str">
            <v>INFORME N° 1597-TP/DE/UGPPME-CFPP</v>
          </cell>
          <cell r="E1027" t="str">
            <v>175187-2017</v>
          </cell>
          <cell r="F1027" t="str">
            <v>1597-2017-MTPE/24.1.2.1</v>
          </cell>
          <cell r="G1027" t="str">
            <v>12/10/2017</v>
          </cell>
          <cell r="H1027">
            <v>0</v>
          </cell>
          <cell r="I1027" t="str">
            <v xml:space="preserve">CERTIFICACIÓN DE  CRÉDITO PRESUPUESTARIO REFERIDA AL SERVICIO DE TERCERO PARA LA COORDINACIÓN FUNCIONAL DE ASISTENCIA TÉCNICA Y EVALUACIÓN DE PROYECTOS DEL PROGRAMA TRABAJA PERU </v>
          </cell>
          <cell r="J1027" t="str">
            <v xml:space="preserve">UNIDAD GERENCIAL DE ADMINISTRACIÓN
</v>
          </cell>
          <cell r="K1027" t="str">
            <v>ALTAMIRANO MARTINEZ, JOHN HAIRO</v>
          </cell>
          <cell r="L1027">
            <v>0</v>
          </cell>
        </row>
        <row r="1028">
          <cell r="D1028" t="str">
            <v>INFORME N° 1598-TP/DE/UGPPME-CFPP</v>
          </cell>
          <cell r="E1028" t="str">
            <v>165815-2017</v>
          </cell>
          <cell r="F1028" t="str">
            <v>1598-2017-MTPE/24.1.2.1</v>
          </cell>
          <cell r="G1028" t="str">
            <v>12/10/2017</v>
          </cell>
          <cell r="H1028">
            <v>0</v>
          </cell>
          <cell r="I1028" t="str">
            <v xml:space="preserve">REBAJA DE CERTIFICACIÓN DE  CCP N° 509-2017 REFERIDO A LA CONTRATACIÓN DEL SERVICIO DE ALQUILER DE MULTIFUNCIONAL PARA LA UPRSE DEL PROGRAMA PERU RESPONSABLE </v>
          </cell>
          <cell r="J1028" t="str">
            <v xml:space="preserve">UNIDAD GERENCIAL DE ADMINISTRACIÓN
</v>
          </cell>
          <cell r="K1028" t="str">
            <v>ALTAMIRANO MARTINEZ, JOHN HAIRO</v>
          </cell>
          <cell r="L1028">
            <v>0</v>
          </cell>
        </row>
        <row r="1029">
          <cell r="D1029" t="str">
            <v>INFORME N° 1599-TP/DE/UGPPME-CFPP</v>
          </cell>
          <cell r="E1029" t="str">
            <v>181570-2017</v>
          </cell>
          <cell r="F1029" t="str">
            <v>1599-2017-MTPE/24.1.2.1</v>
          </cell>
          <cell r="G1029" t="str">
            <v>12/10/2017</v>
          </cell>
          <cell r="H1029">
            <v>0</v>
          </cell>
          <cell r="I1029" t="str">
            <v xml:space="preserve">CERTIFICAVCION DE CRÉDITO PRESUPUESTARIO PARA LA CONTRATACION DE SERVICIO DE TERCERO PARA APLICACION DE ENCUESTA PARA LA UNIDAD ZONAL LIMA SUR ESTE </v>
          </cell>
          <cell r="J1029" t="str">
            <v xml:space="preserve">UNIDAD GERENCIAL DE ADMINISTRACIÓN
</v>
          </cell>
          <cell r="K1029" t="str">
            <v>ALTAMIRANO MARTINEZ, JOHN HAIRO</v>
          </cell>
          <cell r="L1029">
            <v>0</v>
          </cell>
        </row>
        <row r="1030">
          <cell r="D1030" t="str">
            <v>INFORME N° 1600-TP/DE/UGPPME-CFPP</v>
          </cell>
          <cell r="E1030" t="str">
            <v>176743-2017</v>
          </cell>
          <cell r="F1030" t="str">
            <v>1600-2017-MTPE/24.1.2.1</v>
          </cell>
          <cell r="G1030" t="str">
            <v>12/10/2017</v>
          </cell>
          <cell r="H1030">
            <v>0</v>
          </cell>
          <cell r="I1030" t="str">
            <v xml:space="preserve">CERTIFICACION DE CREDITO PRESUPUESTARIO PARA LA CONTRATACION DEL SERVICIO DE HOSPEDAJE, ALIMENTACION, ALIMENTACION, COFFEE BREAK Y SALA DE EXPOSICION SOLICITADO POR LA UNIDAD GERENCIAL DE PROMOCION A REALIZARSE EN LA CIUDAD DE CHICLAYO </v>
          </cell>
          <cell r="J1030" t="str">
            <v xml:space="preserve">UNIDAD GERENCIAL DE ADMINISTRACIÓN
</v>
          </cell>
          <cell r="K1030" t="str">
            <v>ALTAMIRANO MARTINEZ, JOHN HAIRO</v>
          </cell>
          <cell r="L1030">
            <v>0</v>
          </cell>
        </row>
        <row r="1031">
          <cell r="D1031" t="str">
            <v>INFORME N° 1601-TP/DE/UGPPME-CFPP</v>
          </cell>
          <cell r="E1031" t="str">
            <v>180520-2017</v>
          </cell>
          <cell r="F1031" t="str">
            <v>1601-2017-MTPE/24.1.2.1</v>
          </cell>
          <cell r="G1031" t="str">
            <v>12/10/2017</v>
          </cell>
          <cell r="H1031">
            <v>0</v>
          </cell>
          <cell r="I1031" t="str">
            <v xml:space="preserve">CERTIFICACION DE CREDITO PRESUPUESTARIO PARA CONTRATACION DE SERVICIO DE TERCERO PARA CONTRATACION DE SERVICIO DE TERCERO PARA APLICACION DE ENCUESTAS PARA LA UNIDAD ZONAL LIMA NORTE CALLAO </v>
          </cell>
          <cell r="J1031" t="str">
            <v xml:space="preserve">UNIDAD GERENCIAL DE ADMINISTRACIÓN
</v>
          </cell>
          <cell r="K1031" t="str">
            <v>ALTAMIRANO MARTINEZ, JOHN HAIRO</v>
          </cell>
          <cell r="L1031">
            <v>0</v>
          </cell>
        </row>
        <row r="1032">
          <cell r="D1032" t="str">
            <v>INFORME N° 1602-TP/DE/UGPPME-CFPP</v>
          </cell>
          <cell r="E1032" t="str">
            <v>181963-2017</v>
          </cell>
          <cell r="F1032" t="str">
            <v>1602-2017-MTPE/24.1.2.1</v>
          </cell>
          <cell r="G1032" t="str">
            <v>12/10/2017</v>
          </cell>
          <cell r="H1032">
            <v>0</v>
          </cell>
          <cell r="I1032" t="str">
            <v xml:space="preserve">CERTIFICACION DE CREDITO PRESUPUESTARIO PARA CONTRATACION DE SERVICIO DE TERCERO PARA APLICACION DE ENCUESTAS PARA LA UNIDAD ZONAL DE AYACUCHO </v>
          </cell>
          <cell r="J1032" t="str">
            <v xml:space="preserve">UNIDAD GERENCIAL DE ADMINISTRACIÓN
</v>
          </cell>
          <cell r="K1032" t="str">
            <v>ALTAMIRANO MARTINEZ, JOHN HAIRO</v>
          </cell>
          <cell r="L1032">
            <v>0</v>
          </cell>
        </row>
        <row r="1033">
          <cell r="D1033" t="str">
            <v>INFORME N° 1603-TP/DE/UGPPME-CFPP</v>
          </cell>
          <cell r="E1033" t="str">
            <v>177220-2017</v>
          </cell>
          <cell r="F1033" t="str">
            <v>1603-2017-MTPE/24.1.2.1</v>
          </cell>
          <cell r="G1033" t="str">
            <v>12/10/2017</v>
          </cell>
          <cell r="H1033">
            <v>0</v>
          </cell>
          <cell r="I1033" t="str">
            <v xml:space="preserve">CERTIFICACIÓN  DE CREDITO PRESUPUESTARIO REFERIDA AL SERVICIO DE TERCERO PARA LA COORIDNACION FUNCIONAL DE LOGISTICA DEL PROGRAMA TRABAJA PERU </v>
          </cell>
          <cell r="J1033" t="str">
            <v xml:space="preserve">UNIDAD GERENCIAL DE ADMINISTRACIÓN
</v>
          </cell>
          <cell r="K1033" t="str">
            <v>ALTAMIRANO MARTINEZ, JOHN HAIRO</v>
          </cell>
          <cell r="L1033">
            <v>0</v>
          </cell>
        </row>
        <row r="1034">
          <cell r="D1034" t="str">
            <v>INFORME N° 1604-TP/DE/UGPPME-CFPP</v>
          </cell>
          <cell r="E1034" t="str">
            <v>174968-2017</v>
          </cell>
          <cell r="F1034" t="str">
            <v>1604-2017-MTPE/24.1.2.1</v>
          </cell>
          <cell r="G1034" t="str">
            <v>12/10/2017</v>
          </cell>
          <cell r="H1034">
            <v>0</v>
          </cell>
          <cell r="I1034" t="str">
            <v xml:space="preserve">CERTIFICACIÓN  DE CREDITO PRESUPUESTARIO REFERIDA AL SERVICIO DE TERCERO PARA REALIZAR EL SERVICIO DE LIMPIEZA DE LA UNIDAD ZONAL UCAYALI DEL PROGRAMA TRABAJA PERU </v>
          </cell>
          <cell r="J1034" t="str">
            <v xml:space="preserve">UNIDAD GERENCIAL DE ADMINISTRACIÓN
</v>
          </cell>
          <cell r="K1034" t="str">
            <v>ALTAMIRANO MARTINEZ, JOHN HAIRO</v>
          </cell>
          <cell r="L1034">
            <v>0</v>
          </cell>
        </row>
        <row r="1035">
          <cell r="D1035" t="str">
            <v>INFORME N° 1605-TP/DE/UGPPME-CFPP</v>
          </cell>
          <cell r="E1035" t="str">
            <v>174961-2017</v>
          </cell>
          <cell r="F1035" t="str">
            <v>1605-2017-MTPE/24.1.2.1</v>
          </cell>
          <cell r="G1035" t="str">
            <v>12/10/2017</v>
          </cell>
          <cell r="H1035">
            <v>0</v>
          </cell>
          <cell r="I1035" t="str">
            <v xml:space="preserve">CERTIFICACION DE CREDITO PRESUPUESTARIO REFERIDO AL SERVICIO DE TERCERO PARA REALIZAR EL SERVICIO DE APOYO ADMINISTRATIVO DE LA UNIDAD ZONAL UCAYALI DEL PROGRAMA TRABAJA PERU </v>
          </cell>
          <cell r="J1035" t="str">
            <v xml:space="preserve">UNIDAD GERENCIAL DE ADMINISTRACIÓN
</v>
          </cell>
          <cell r="K1035" t="str">
            <v>ALTAMIRANO MARTINEZ, JOHN HAIRO</v>
          </cell>
          <cell r="L1035">
            <v>0</v>
          </cell>
        </row>
        <row r="1036">
          <cell r="D1036" t="str">
            <v>INFORME N° 1606-TP/DE/UGPPME-CFPP</v>
          </cell>
          <cell r="E1036" t="str">
            <v>168391-2017</v>
          </cell>
          <cell r="F1036" t="str">
            <v>1606-2017-MTPE/24.1.2.1</v>
          </cell>
          <cell r="G1036" t="str">
            <v>13/10/2017</v>
          </cell>
          <cell r="H1036">
            <v>0</v>
          </cell>
          <cell r="I1036" t="str">
            <v xml:space="preserve">CERTIFICACIÓN DE  CRÉDITO PRESUPUESTARIO REFERIDA AL SERVICIO DE TERCERO PARA REALIZAR EL SERVICIO DE LIMPIEZA DE LOCAL DE LA UNIDAD ZONAL VRA DEL PROGRAMA TRABAJA PERU </v>
          </cell>
          <cell r="J1036" t="str">
            <v xml:space="preserve">UNIDAD GERENCIAL DE ADMINISTRACIÓN
</v>
          </cell>
          <cell r="K1036" t="str">
            <v>ALTAMIRANO MARTINEZ, JOHN HAIRO</v>
          </cell>
          <cell r="L1036">
            <v>0</v>
          </cell>
        </row>
        <row r="1037">
          <cell r="D1037" t="str">
            <v>INFORME N° 1607-TP/DE/UGPPME-CFPP</v>
          </cell>
          <cell r="E1037" t="str">
            <v>177510-2017</v>
          </cell>
          <cell r="F1037" t="str">
            <v>1607-2017-MTPE/24.1.2.1</v>
          </cell>
          <cell r="G1037" t="str">
            <v>13/10/2017</v>
          </cell>
          <cell r="H1037">
            <v>0</v>
          </cell>
          <cell r="I1037" t="str">
            <v xml:space="preserve">CERTIFICACIÓN DE CRÉDITO PRESUPUESTARIO PARA LA CONTRATACIÓN DE UN SERVICIO POR TERCERO PARA APOYO ADMINISTRATIVO PARA LA UNIDAD ZONAL LIMA NORTE CALLAO </v>
          </cell>
          <cell r="J1037" t="str">
            <v xml:space="preserve">UNIDAD GERENCIAL DE ADMINISTRACIÓN
</v>
          </cell>
          <cell r="K1037" t="str">
            <v>ALTAMIRANO MARTINEZ, JOHN HAIRO</v>
          </cell>
          <cell r="L1037">
            <v>0</v>
          </cell>
        </row>
        <row r="1038">
          <cell r="D1038" t="str">
            <v>INFORME N° 1608-TP/DE/UGPPME-CFPP</v>
          </cell>
          <cell r="E1038" t="str">
            <v>183659-2017</v>
          </cell>
          <cell r="F1038" t="str">
            <v>1608-2017-MTPE/24.1.2.1</v>
          </cell>
          <cell r="G1038" t="str">
            <v>13/10/2017</v>
          </cell>
          <cell r="H1038">
            <v>0</v>
          </cell>
          <cell r="I1038" t="str">
            <v>PROPUESTA DE NOTA DE MODIFICACIÓN PRESUPUESTARIA NMP N° 060, CRÉDITOS Y ANULACIONES POR S/.  6,504,193.00 DE TIPO 2.4 DONACIONES Y TRANSFERENCIAS (DENTRO DE U.E.) PARA APROBACIÓN</v>
          </cell>
          <cell r="J1038" t="str">
            <v xml:space="preserve">PROGRAMA PARA LA GENERACION DE EMPLEO SOCIAL INCLUSIVO "TRABAJA PERU"
</v>
          </cell>
          <cell r="K1038">
            <v>0</v>
          </cell>
          <cell r="L1038">
            <v>0</v>
          </cell>
        </row>
        <row r="1039">
          <cell r="D1039" t="str">
            <v>INFORME N° 1609-TP/DE/UGPPME-CFPP</v>
          </cell>
          <cell r="E1039" t="str">
            <v>180517-2017</v>
          </cell>
          <cell r="F1039" t="str">
            <v>1609-2017-MTPE/24.1.2.1</v>
          </cell>
          <cell r="G1039" t="str">
            <v>13/10/2017</v>
          </cell>
          <cell r="H1039">
            <v>0</v>
          </cell>
          <cell r="I1039" t="str">
            <v xml:space="preserve">CERTIFICACIÓN DE CRÉDITO  PRESUPUESTARIO REFERIDA A LA OFICINA NACIONAL  DEL PROGRAMA TRABAJA PERU </v>
          </cell>
          <cell r="J1039" t="str">
            <v xml:space="preserve">UNIDAD GERENCIAL DE ADMINISTRACIÓN
</v>
          </cell>
          <cell r="K1039" t="str">
            <v>ALTAMIRANO MARTINEZ, JOHN HAIRO</v>
          </cell>
          <cell r="L1039">
            <v>0</v>
          </cell>
        </row>
        <row r="1040">
          <cell r="D1040" t="str">
            <v>INFORME N° 1610-TP/DE/UGPPME-CFPP</v>
          </cell>
          <cell r="E1040" t="str">
            <v>148680-2017</v>
          </cell>
          <cell r="F1040" t="str">
            <v>1610-2017-MTPE/24.1.2.1</v>
          </cell>
          <cell r="G1040" t="str">
            <v>13/10/2017</v>
          </cell>
          <cell r="H1040">
            <v>0</v>
          </cell>
          <cell r="I1040" t="str">
            <v xml:space="preserve">CERTIFICACIÓN DE CRÉDITO PRESUPUESTARIO REFERIDA A LA CONTRATACIÓN DE SERVICIO DE TERCERO PARA LABORES DE LIMPIEZA DE LOCAL EN LA UNIDAD ZONAL AYACUCHO DEL PROGRAMA " TRABAJA PERU" </v>
          </cell>
          <cell r="J1040" t="str">
            <v xml:space="preserve">UNIDAD GERENCIAL DE ADMINISTRACIÓN
</v>
          </cell>
          <cell r="K1040" t="str">
            <v>ALTAMIRANO MARTINEZ, JOHN HAIRO</v>
          </cell>
          <cell r="L1040">
            <v>0</v>
          </cell>
        </row>
        <row r="1041">
          <cell r="D1041" t="str">
            <v>INFORME N° 1611-TP/DE/UGPPME-CFPP</v>
          </cell>
          <cell r="E1041" t="str">
            <v>181286-2017</v>
          </cell>
          <cell r="F1041" t="str">
            <v>1611-2017-MTPE/24.1.2.1</v>
          </cell>
          <cell r="G1041" t="str">
            <v>13/10/2017</v>
          </cell>
          <cell r="H1041">
            <v>0</v>
          </cell>
          <cell r="I1041" t="str">
            <v>PROPUESTA DE NOTA DE MODIFICACIÓN PRESUPUESTARIA NMP N° 061, CRÉDITOS Y ANULACIONES POR  S/. 94,280.00 DE TIPO 3 CRÉDITOS Y ANULACIONES (DENTRO DE U.E.) PARA APROBACIÓN.</v>
          </cell>
          <cell r="J1041" t="str">
            <v xml:space="preserve">PROGRAMA PARA LA GENERACION DE EMPLEO SOCIAL INCLUSIVO "TRABAJA PERU"
</v>
          </cell>
          <cell r="K1041">
            <v>0</v>
          </cell>
          <cell r="L1041">
            <v>0</v>
          </cell>
        </row>
        <row r="1042">
          <cell r="D1042" t="str">
            <v>INFORME N° 1612-TP/DE/UGPPME-CFPP</v>
          </cell>
          <cell r="E1042" t="str">
            <v>183932-2017</v>
          </cell>
          <cell r="F1042" t="str">
            <v>1612-2017-MTPE/24.1.2.1</v>
          </cell>
          <cell r="G1042" t="str">
            <v>13/10/2017</v>
          </cell>
          <cell r="H1042">
            <v>0</v>
          </cell>
          <cell r="I1042" t="str">
            <v xml:space="preserve">CERTIFICACIÓN DE CRÉDITO PRESUPUESTARIO REFERIDO PARA VIÁTICOS DE LA OFICINA NACIONAL </v>
          </cell>
          <cell r="J1042" t="str">
            <v xml:space="preserve">UNIDAD GERENCIAL DE ADMINISTRACIÓN
</v>
          </cell>
          <cell r="K1042" t="str">
            <v>ALTAMIRANO MARTINEZ, JOHN HAIRO</v>
          </cell>
          <cell r="L1042">
            <v>0</v>
          </cell>
        </row>
        <row r="1043">
          <cell r="D1043" t="str">
            <v>INFORME N° 1613-TP/DE/UGPPME-CFPP</v>
          </cell>
          <cell r="E1043" t="str">
            <v>183416-2017</v>
          </cell>
          <cell r="F1043" t="str">
            <v>1613-2017-MTPE/24.1.2.1</v>
          </cell>
          <cell r="G1043" t="str">
            <v>13/10/2017</v>
          </cell>
          <cell r="H1043">
            <v>0</v>
          </cell>
          <cell r="I1043" t="str">
            <v xml:space="preserve">CERTIFICACIÓN DE CRÉDITO PRESUPUESTARIO REFERIDO PARA VIÁTICOS DE LA OFICINA NACIONAL DEL PROGRAMA TRABAJA PERU </v>
          </cell>
          <cell r="J1043" t="str">
            <v xml:space="preserve">UNIDAD GERENCIAL DE ADMINISTRACIÓN
</v>
          </cell>
          <cell r="K1043" t="str">
            <v>ALTAMIRANO MARTINEZ, JOHN HAIRO</v>
          </cell>
          <cell r="L1043">
            <v>0</v>
          </cell>
        </row>
        <row r="1044">
          <cell r="D1044" t="str">
            <v>INFORME N° 1614-TP/DE/UGPPME-CFPP</v>
          </cell>
          <cell r="E1044" t="str">
            <v>182710-2017</v>
          </cell>
          <cell r="F1044" t="str">
            <v>1614-2017-MTPE/24.1.2.1</v>
          </cell>
          <cell r="G1044" t="str">
            <v>13/10/2017</v>
          </cell>
          <cell r="H1044">
            <v>0</v>
          </cell>
          <cell r="I1044" t="str">
            <v xml:space="preserve">CERTIFICACIÓN DE CRÉDITO PRESUPUESTARIO REFERIDA  PARA VIÁTICOS DE LA OFICINA NACIONAL DEL PROGRAMA TRABAJA PERU </v>
          </cell>
          <cell r="J1044" t="str">
            <v xml:space="preserve">UNIDAD GERENCIAL DE ADMINISTRACIÓN
</v>
          </cell>
          <cell r="K1044" t="str">
            <v>ALTAMIRANO MARTINEZ, JOHN HAIRO</v>
          </cell>
          <cell r="L1044">
            <v>0</v>
          </cell>
        </row>
        <row r="1045">
          <cell r="D1045" t="str">
            <v>INFORME N° 1615-TP/DE/UGPPME-CFPP</v>
          </cell>
          <cell r="E1045" t="str">
            <v>181157-2017</v>
          </cell>
          <cell r="F1045" t="str">
            <v>1615-2017-MTPE/24.1.2.1</v>
          </cell>
          <cell r="G1045" t="str">
            <v>13/10/2017</v>
          </cell>
          <cell r="H1045">
            <v>0</v>
          </cell>
          <cell r="I1045" t="str">
            <v xml:space="preserve">CERTIFICACION DE CREDITO PRESUPUESTARIO REFERIDA A LA CONTRATACION DE SERVICIO DE TERCERO  PARA LA COORDINACION FUNCIONAL DE LOGISTICA DEL PROGRAMA TRABAJA PERU </v>
          </cell>
          <cell r="J1045" t="str">
            <v xml:space="preserve">UNIDAD GERENCIAL DE ADMINISTRACIÓN
</v>
          </cell>
          <cell r="K1045" t="str">
            <v>ALTAMIRANO MARTINEZ, JOHN HAIRO</v>
          </cell>
          <cell r="L1045">
            <v>0</v>
          </cell>
        </row>
        <row r="1046">
          <cell r="D1046" t="str">
            <v>INFORME N° 1616-TP/DE/UGPPME-CFPP</v>
          </cell>
          <cell r="E1046" t="str">
            <v>182511-2017</v>
          </cell>
          <cell r="F1046" t="str">
            <v>1616-2017-MTPE/24.1.2.1</v>
          </cell>
          <cell r="G1046" t="str">
            <v>13/10/2017</v>
          </cell>
          <cell r="H1046">
            <v>0</v>
          </cell>
          <cell r="I1046" t="str">
            <v xml:space="preserve">CERTIFICACIÓN  DE CRÉDITO PRESUPUESTARIO REFERIDA AL SERVICIO DE TERCERO PARA REALIZAR EL SERVICIO DE MANTENIMIENTO Y LIMPIEZA DE LOCAL DE LA UNIDAD ZONAL PÍURA </v>
          </cell>
          <cell r="J1046" t="str">
            <v xml:space="preserve">UNIDAD GERENCIAL DE ADMINISTRACIÓN
</v>
          </cell>
          <cell r="K1046" t="str">
            <v>ALTAMIRANO MARTINEZ, JOHN HAIRO</v>
          </cell>
          <cell r="L1046">
            <v>0</v>
          </cell>
        </row>
        <row r="1047">
          <cell r="D1047" t="str">
            <v>INFORME N° 1617-TP/DE/UGPPME-CFPP</v>
          </cell>
          <cell r="E1047" t="str">
            <v>184701-2017</v>
          </cell>
          <cell r="F1047" t="str">
            <v>1617-2017-MTPE/24.1.2.1</v>
          </cell>
          <cell r="G1047" t="str">
            <v>13/10/2017</v>
          </cell>
          <cell r="H1047">
            <v>0</v>
          </cell>
          <cell r="I1047" t="str">
            <v>CERTIFICACIÓN DE CRÉDITO  PRESUPUESTARIO REFERIDA PARA VIATICOS DE LA  OFICINA NACIONAL  DEL PROGRAMA TRABAJA</v>
          </cell>
          <cell r="J1047" t="str">
            <v xml:space="preserve">UNIDAD GERENCIAL DE ADMINISTRACIÓN
</v>
          </cell>
          <cell r="K1047" t="str">
            <v>ALTAMIRANO MARTINEZ, JOHN HAIRO</v>
          </cell>
          <cell r="L1047">
            <v>0</v>
          </cell>
        </row>
        <row r="1048">
          <cell r="D1048" t="str">
            <v>INFORME N° 1618-TP/DE/UGPPME-CFPP</v>
          </cell>
          <cell r="E1048" t="str">
            <v>178510-2017</v>
          </cell>
          <cell r="F1048" t="str">
            <v>1618-2017-MTPE/24.1.2.1</v>
          </cell>
          <cell r="G1048" t="str">
            <v>13/10/2017</v>
          </cell>
          <cell r="H1048">
            <v>0</v>
          </cell>
          <cell r="I1048" t="str">
            <v xml:space="preserve">CERTIFICACIÓN DE CRÉDITO  PRESUPUESTARIO REFERIDA PARA LA CONTRATACIÓN TEMPORAL DE TERCERO PARA LA COORDINACIÓN FUNCIONAL DE LOGÍSTICA DE LA UNIDAD GERENCIAL DE ADMINISTRACIÓN DEL PROGRAMA TRABAJA PERU </v>
          </cell>
          <cell r="J1048" t="str">
            <v xml:space="preserve">UNIDAD GERENCIAL DE ADMINISTRACIÓN
</v>
          </cell>
          <cell r="K1048" t="str">
            <v>ALTAMIRANO MARTINEZ, JOHN HAIRO</v>
          </cell>
          <cell r="L1048">
            <v>0</v>
          </cell>
        </row>
        <row r="1049">
          <cell r="D1049" t="str">
            <v>INFORME N° 1619-TP/DE/UGPPME-CFPP</v>
          </cell>
          <cell r="E1049" t="str">
            <v>182355-2017</v>
          </cell>
          <cell r="F1049" t="str">
            <v>1619-2017-MTPE/24.1.2.1</v>
          </cell>
          <cell r="G1049" t="str">
            <v>13/10/2017</v>
          </cell>
          <cell r="H1049">
            <v>0</v>
          </cell>
          <cell r="I1049" t="str">
            <v xml:space="preserve">CERTIFICACION DE CREDITO PRESUPUESTARIO REFERIDA  PARA LA CONTRATACION DE UN SERVICIO POR TERCERO PARA LA COORDINACION FUNCIONAL DE LOGISTICA DE LA UNIDAD GERENCIAL DE ADMINISTRACION </v>
          </cell>
          <cell r="J1049" t="str">
            <v xml:space="preserve">UNIDAD GERENCIAL DE ADMINISTRACIÓN
</v>
          </cell>
          <cell r="K1049" t="str">
            <v>ALTAMIRANO MARTINEZ, JOHN HAIRO</v>
          </cell>
          <cell r="L1049">
            <v>0</v>
          </cell>
        </row>
        <row r="1050">
          <cell r="D1050" t="str">
            <v>INFORME N° 1620-TP/DE/UGPPME-CFPP</v>
          </cell>
          <cell r="E1050" t="str">
            <v>182671-2017</v>
          </cell>
          <cell r="F1050" t="str">
            <v>1620-2017-MTPE/24.1.2.1</v>
          </cell>
          <cell r="G1050" t="str">
            <v>13/10/2017</v>
          </cell>
          <cell r="H1050">
            <v>0</v>
          </cell>
          <cell r="I1050" t="str">
            <v xml:space="preserve">CERTIFICACIÓN DE CRÉDITO PRESUPUESTARIO REFERIDA AL SERVICIO DE TERCERO PARA LA COORDINACIÓN FUNCIONAL DE LOGÍSTICA DEL PROGRAMA TRABAJA PERU </v>
          </cell>
          <cell r="J1050" t="str">
            <v xml:space="preserve">UNIDAD GERENCIAL DE ADMINISTRACIÓN
</v>
          </cell>
          <cell r="K1050" t="str">
            <v>ALTAMIRANO MARTINEZ, JOHN HAIRO</v>
          </cell>
          <cell r="L1050">
            <v>0</v>
          </cell>
        </row>
        <row r="1051">
          <cell r="D1051" t="str">
            <v>INFORME N° 1621-TP/DE/UGPPME-CFPP</v>
          </cell>
          <cell r="E1051" t="str">
            <v>176738-2017</v>
          </cell>
          <cell r="F1051" t="str">
            <v>1621-2017-MTPE/24.1.2.1</v>
          </cell>
          <cell r="G1051" t="str">
            <v>16/10/2017</v>
          </cell>
          <cell r="H1051">
            <v>0</v>
          </cell>
          <cell r="I1051" t="str">
            <v xml:space="preserve">SOLICITUD DE CRÉDITO PRESUPUESTARIO PARA LA CONTRATACIÓN DEL SERVICIO DE HOSPEDAJE, ALIMENTACIÓN, COFFEE BREAK Y SALA DE EXPOSICIÓN SOLICITADO POR LA UNIDAD GERENCIAL DE PROMOCIÓN A REALIZARSE EN LA CIUDAD DE AREQUIPA </v>
          </cell>
          <cell r="J1051" t="str">
            <v xml:space="preserve">UNIDAD GERENCIAL DE ADMINISTRACIÓN
</v>
          </cell>
          <cell r="K1051" t="str">
            <v>ALTAMIRANO MARTINEZ, JOHN HAIRO</v>
          </cell>
          <cell r="L1051">
            <v>0</v>
          </cell>
        </row>
        <row r="1052">
          <cell r="D1052" t="str">
            <v>INFORME N° 1622-TP/DE/UGPPME-CFPP</v>
          </cell>
          <cell r="E1052" t="str">
            <v>183751-2017</v>
          </cell>
          <cell r="F1052" t="str">
            <v>1622-2017-MTPE/24.1.2.1</v>
          </cell>
          <cell r="G1052" t="str">
            <v>16/10/2017</v>
          </cell>
          <cell r="H1052">
            <v>0</v>
          </cell>
          <cell r="I1052" t="str">
            <v xml:space="preserve"> CERTIFICACIÓN DE CRÉDITO PRESUPUESTARIO PARA LA CONTRATACION TEMPORAL POR MODALIDAD DE SERVICIO DE TERCERO DE UNA PERSONA NATURAL COMO REVISORES DE EXPEDIENTES DE LIQUIDACION DE LAS ACTIVIDADES DE INTERVENCION INMEDIATA AII-02 DEL PROGRAMA TRABAJA PERU-UNIDAD ZONAL PIURA</v>
          </cell>
          <cell r="J1052" t="str">
            <v xml:space="preserve">UNIDAD GERENCIAL DE ADMINISTRACIÓN
</v>
          </cell>
          <cell r="K1052" t="str">
            <v>ALTAMIRANO MARTINEZ, JOHN HAIRO</v>
          </cell>
          <cell r="L1052">
            <v>0</v>
          </cell>
        </row>
        <row r="1053">
          <cell r="D1053" t="str">
            <v>INFORME N° 1623-TP/DE/UGPPME-CFPP</v>
          </cell>
          <cell r="E1053" t="str">
            <v>183757-2017</v>
          </cell>
          <cell r="F1053" t="str">
            <v>1623-2017-MTPE/24.1.2.1</v>
          </cell>
          <cell r="G1053" t="str">
            <v>16/10/2017</v>
          </cell>
          <cell r="H1053">
            <v>0</v>
          </cell>
          <cell r="I1053" t="str">
            <v xml:space="preserve">CERTIFICACIÓN DE CRÉDITO PRESUPUESTARIO REFERIDA A LA CONTRATACIÓN DE SERVICIO DE TERCERO COMO REVISOR DEL INFORME DE RENDICIÓN DE CUENTAS DE LOS CONVENIOS Y ELBORADOR DE LOS INFORMES DE LIQUIDACIÓN TÉCNICO-FINANCIERO PARA LA UNIDAD ZONAL PIURA DEL PROGRAMA " TRABAJA PERU" </v>
          </cell>
          <cell r="J1053" t="str">
            <v xml:space="preserve">UNIDAD GERENCIAL DE ADMINISTRACIÓN
</v>
          </cell>
          <cell r="K1053" t="str">
            <v>ALTAMIRANO MARTINEZ, JOHN HAIRO</v>
          </cell>
          <cell r="L1053">
            <v>0</v>
          </cell>
        </row>
        <row r="1054">
          <cell r="D1054" t="str">
            <v>INFORME N° 1624-TP/DE/UGPPME-CFPP</v>
          </cell>
          <cell r="E1054" t="str">
            <v>184457-2017</v>
          </cell>
          <cell r="F1054" t="str">
            <v>1624-2017-MTPE/24.1.2.1</v>
          </cell>
          <cell r="G1054" t="str">
            <v>16/10/2017</v>
          </cell>
          <cell r="H1054">
            <v>0</v>
          </cell>
          <cell r="I1054" t="str">
            <v xml:space="preserve">CERTIFICACIÓN DE CRÉDITO PRESUPUESTARIO PARA LA CONTRATACIÓN DE UN SERVICIO DE TERCERO PARA APLICACION DE LA ENCUESTA AL PARTICIPANTE EN EL MARCO DE EVALUACION DE LAS ACTIVIDADES DE INTERVENCIONES INMEDIATA AII-02 EN LA UNIDAD ZONAL HUARAZ </v>
          </cell>
          <cell r="J1054" t="str">
            <v xml:space="preserve">UNIDAD GERENCIAL DE ADMINISTRACIÓN
</v>
          </cell>
          <cell r="K1054" t="str">
            <v>ALTAMIRANO MARTINEZ, JOHN HAIRO</v>
          </cell>
          <cell r="L1054">
            <v>0</v>
          </cell>
        </row>
        <row r="1055">
          <cell r="D1055" t="str">
            <v>INFORME N° 1625-TP/DE/UGPPME-CFPP</v>
          </cell>
          <cell r="E1055" t="str">
            <v>182534-2017</v>
          </cell>
          <cell r="F1055" t="str">
            <v>1625-2017-MTPE/24.1.2.1</v>
          </cell>
          <cell r="G1055" t="str">
            <v>16/10/2017</v>
          </cell>
          <cell r="H1055">
            <v>0</v>
          </cell>
          <cell r="I1055" t="str">
            <v xml:space="preserve">CERTIFICACIÓN DE CRÉDITO PRESUPUESTARIO PARA LA CONTRATACIÓN TEMPORAL DE UN SERVICIO DE TERCERO PARA AMPLIACIÓN DE LA ENCUESTA AL PARTICIPANTE EN EL MARCO DE EVALUACIÓN DE CULMINACIÓN DE LAS ACTIVIDADES DE INTERVENCIÓN INMEDIATA AII-02 EN LA UNIDAD ZONAL TUMBES </v>
          </cell>
          <cell r="J1055" t="str">
            <v xml:space="preserve">UNIDAD GERENCIAL DE ADMINISTRACIÓN
</v>
          </cell>
          <cell r="K1055" t="str">
            <v>ALTAMIRANO MARTINEZ, JOHN HAIRO</v>
          </cell>
          <cell r="L1055">
            <v>0</v>
          </cell>
        </row>
        <row r="1056">
          <cell r="D1056" t="str">
            <v>INFORME N° 1626-TP/DE/UGPPME-CFPP</v>
          </cell>
          <cell r="E1056" t="str">
            <v>184562-2017</v>
          </cell>
          <cell r="F1056" t="str">
            <v>1626-2017-MTPE/24.1.2.1</v>
          </cell>
          <cell r="G1056" t="str">
            <v>16/10/2017</v>
          </cell>
          <cell r="H1056">
            <v>0</v>
          </cell>
          <cell r="I1056" t="str">
            <v>CERTIFICACIÓN DE CRÉDITO PRESUPUESTARIO REFERIDA A LA CONTRATACIÓN DE UN SERVICIO POR TERCERO COMO REVISOR DE LOS EXPEDIENTES DE LIQUIDACIÓN TÉCNICO FINANCIERO AII-02 PARA LA UNIDAD ZONAL HUARAZ</v>
          </cell>
          <cell r="J1056" t="str">
            <v xml:space="preserve">UNIDAD GERENCIAL DE ADMINISTRACIÓN
</v>
          </cell>
          <cell r="K1056" t="str">
            <v>ALTAMIRANO MARTINEZ, JOHN HAIRO</v>
          </cell>
          <cell r="L1056">
            <v>0</v>
          </cell>
        </row>
        <row r="1057">
          <cell r="D1057" t="str">
            <v>INFORME N° 1627-TP/DE/UGPPME-CFPP</v>
          </cell>
          <cell r="E1057" t="str">
            <v>163031-2017</v>
          </cell>
          <cell r="F1057" t="str">
            <v>1627-2017-MTPE/24.1.2.1</v>
          </cell>
          <cell r="G1057" t="str">
            <v>16/10/2017</v>
          </cell>
          <cell r="H1057">
            <v>0</v>
          </cell>
          <cell r="I1057" t="str">
            <v xml:space="preserve">CERTIFICACIÓN DE CRÉDITO PRESUPUESTARIO REFERIDA A LA CONTRATACIÓN DE UN SERVICIO POR TERCERO COMO REVISOR DE LOS EXPEDIENTES DE LIQUIDACIÓN TÉCNICO FINANCIERO AII-02 PARA LA UNIDAD ZONAL HUARAZ </v>
          </cell>
          <cell r="J1057" t="str">
            <v xml:space="preserve">UNIDAD GERENCIAL DE ADMINISTRACIÓN
</v>
          </cell>
          <cell r="K1057" t="str">
            <v>ALTAMIRANO MARTINEZ, JOHN HAIRO</v>
          </cell>
          <cell r="L1057">
            <v>0</v>
          </cell>
        </row>
        <row r="1058">
          <cell r="D1058" t="str">
            <v>INFORME N° 1628-TP/DE/UGPPME-CFPP</v>
          </cell>
          <cell r="E1058" t="str">
            <v>164111-2017</v>
          </cell>
          <cell r="F1058" t="str">
            <v>1628-2017-MTPE/24.1.2.1</v>
          </cell>
          <cell r="G1058" t="str">
            <v>16/10/2017</v>
          </cell>
          <cell r="H1058">
            <v>0</v>
          </cell>
          <cell r="I1058" t="str">
            <v xml:space="preserve">CERTIFICACIÓN DE CRÉDITO PRESUPUESTARIO REFERIDA A LA CONTRATACIÓN DE UN SERVICIO POR TERCERO COMO REVISOR DE LOS EXPEDIENTES DE LIQUIDACIÓN TÉCNICO FINANCIERO AII-02 PARA LA UNIDAD ZONAL HUARAZ </v>
          </cell>
          <cell r="J1058" t="str">
            <v xml:space="preserve">UNIDAD GERENCIAL DE ADMINISTRACIÓN
</v>
          </cell>
          <cell r="K1058" t="str">
            <v>ALTAMIRANO MARTINEZ, JOHN HAIRO</v>
          </cell>
          <cell r="L1058">
            <v>0</v>
          </cell>
        </row>
        <row r="1059">
          <cell r="D1059" t="str">
            <v>INFORME N° 1629-TP/DE/UGPPME-CFPP</v>
          </cell>
          <cell r="E1059" t="str">
            <v>174302-2017</v>
          </cell>
          <cell r="F1059" t="str">
            <v>1629-2017-MTPE/24.1.2.1</v>
          </cell>
          <cell r="G1059" t="str">
            <v>16/10/2017</v>
          </cell>
          <cell r="H1059">
            <v>0</v>
          </cell>
          <cell r="I1059" t="str">
            <v xml:space="preserve">CERTIFICACIÓN DE CRÉDITO PRESUPUESTARIO REFERIDA AL SERVICIO DE TALLER IN-LINE PARA LA COORDINACIÓN FUNCIONAL DE SUPERVISION DE PROYECTOS DEL PROGRAMA TRABAJA PERU </v>
          </cell>
          <cell r="J1059" t="str">
            <v xml:space="preserve">UNIDAD GERENCIAL DE ADMINISTRACIÓN
</v>
          </cell>
          <cell r="K1059" t="str">
            <v>ALTAMIRANO MARTINEZ, JOHN HAIRO</v>
          </cell>
          <cell r="L1059">
            <v>0</v>
          </cell>
        </row>
        <row r="1060">
          <cell r="D1060" t="str">
            <v>INFORME N° 1630-TP/DE/UGPPME-CFPP</v>
          </cell>
          <cell r="E1060" t="str">
            <v>183886-2017</v>
          </cell>
          <cell r="F1060" t="str">
            <v>1630-2017-MTPE/24.1.2.1</v>
          </cell>
          <cell r="G1060" t="str">
            <v>16/10/2017</v>
          </cell>
          <cell r="H1060">
            <v>0</v>
          </cell>
          <cell r="I1060" t="str">
            <v xml:space="preserve">REQUERIMIENTO DE CONTRATACIÓN ADMINISTRATIVA DE SERVICIOS - CAS DE DOS (02) ESPECIALISTAS PARA LA COORDINACIÓN FUNCIONAL DE SUPERVISIÓN DE PROYECTOS </v>
          </cell>
          <cell r="J1060" t="str">
            <v xml:space="preserve">PROGRAMA PARA LA GENERACION DE EMPLEO SOCIAL INCLUSIVO "TRABAJA PERU"
</v>
          </cell>
          <cell r="K1060" t="str">
            <v>ALTAMIRANO MARTINEZ, JOHN HAIRO</v>
          </cell>
          <cell r="L1060">
            <v>0</v>
          </cell>
        </row>
        <row r="1061">
          <cell r="D1061" t="str">
            <v>INFORME N° 1631-TP/DE/UGPPME-CFPP</v>
          </cell>
          <cell r="E1061" t="str">
            <v>168492-2017</v>
          </cell>
          <cell r="F1061" t="str">
            <v>1631-2017-MTPE/24.1.2.1</v>
          </cell>
          <cell r="G1061" t="str">
            <v>16/10/2017</v>
          </cell>
          <cell r="H1061">
            <v>0</v>
          </cell>
          <cell r="I1061" t="str">
            <v xml:space="preserve">CERTIFICACIÓN DE CRÉDITO PRESUPUESTARIO REFERIDA A LA CONTRATACIÓN DE UN SERVICIO POR TERCERO COMO REVISOR DE LOS EXPEDIENTES DE LIQUIDACIÓN TÉCNICO FINANCIERO AII-02 PARA LA UNIDAD ZONAL TUMBES </v>
          </cell>
          <cell r="J1061" t="str">
            <v xml:space="preserve">UNIDAD GERENCIAL DE ADMINISTRACIÓN
</v>
          </cell>
          <cell r="K1061" t="str">
            <v>ALTAMIRANO MARTINEZ, JOHN HAIRO</v>
          </cell>
          <cell r="L1061">
            <v>0</v>
          </cell>
        </row>
        <row r="1062">
          <cell r="D1062" t="str">
            <v>INFORME N° 1632-TP/DE/UGPPME-CFPP</v>
          </cell>
          <cell r="E1062" t="str">
            <v>184549-2017</v>
          </cell>
          <cell r="F1062" t="str">
            <v>1632-2017-MTPE/24.1.2.1</v>
          </cell>
          <cell r="G1062" t="str">
            <v>16/10/2017</v>
          </cell>
          <cell r="H1062">
            <v>0</v>
          </cell>
          <cell r="I1062" t="str">
            <v>CERTIFICACIÓN DE CRÉDITO PRESUPUESTARIO REFERIDA A LA CONTRATACION DE UN SERVICIO POR TERCERO COMO REVISOR DE LOS EXPEDIENTES DE LIQUIDACION TECNICO FINANCIERO AII-02 PARA LA UNIDAD ZONAL HUARAZ</v>
          </cell>
          <cell r="J1062" t="str">
            <v xml:space="preserve">UNIDAD GERENCIAL DE ADMINISTRACIÓN
</v>
          </cell>
          <cell r="K1062" t="str">
            <v>ALTAMIRANO MARTINEZ, JOHN HAIRO</v>
          </cell>
          <cell r="L1062">
            <v>0</v>
          </cell>
        </row>
        <row r="1063">
          <cell r="D1063" t="str">
            <v>INFORME N° 1633-TP/DE/UGPPME-CFPP</v>
          </cell>
          <cell r="E1063" t="str">
            <v>160547-2017</v>
          </cell>
          <cell r="F1063" t="str">
            <v>1633-2017-MTPE/24.1.2.1</v>
          </cell>
          <cell r="G1063" t="str">
            <v>16/10/2017</v>
          </cell>
          <cell r="H1063">
            <v>0</v>
          </cell>
          <cell r="I1063" t="str">
            <v xml:space="preserve">CERTIFICACIÓN DE CRÉDITO PRESUPUESTARIO PARA EL SERVICIO DE ALQUILER DE UNA MULTIFUNCIONAL PARA EL PROGRAMA PERU RESPONSABLE </v>
          </cell>
          <cell r="J1063" t="str">
            <v xml:space="preserve">UNIDAD GERENCIAL DE ADMINISTRACIÓN
</v>
          </cell>
          <cell r="K1063" t="str">
            <v>ALTAMIRANO MARTINEZ, JOHN HAIRO</v>
          </cell>
          <cell r="L1063">
            <v>0</v>
          </cell>
        </row>
        <row r="1064">
          <cell r="D1064" t="str">
            <v>INFORME N° 1634-TP/DE/UGPPME-CFPP</v>
          </cell>
          <cell r="E1064" t="str">
            <v>183948-2017</v>
          </cell>
          <cell r="F1064" t="str">
            <v>1634-2017-MTPE/24.1.2.1</v>
          </cell>
          <cell r="G1064" t="str">
            <v>16/10/2017</v>
          </cell>
          <cell r="H1064">
            <v>0</v>
          </cell>
          <cell r="I1064" t="str">
            <v>CERTIFICACIÓN DE CRÉDITO PRESUPUESTARIO PARA (28) PROYECTOS DE LA ACCIÓN DE CONTINGENCIA EXCEPCIONAL (COEX) AC-89.</v>
          </cell>
          <cell r="J1064" t="str">
            <v xml:space="preserve">UNIDAD GERENCIAL DE PROYECTOS
</v>
          </cell>
          <cell r="K1064">
            <v>0</v>
          </cell>
          <cell r="L1064">
            <v>0</v>
          </cell>
        </row>
        <row r="1065">
          <cell r="D1065" t="str">
            <v>INFORME N° 1635-TP/DE/UGPPME-CFPP</v>
          </cell>
          <cell r="E1065" t="str">
            <v>181684-2017</v>
          </cell>
          <cell r="F1065" t="str">
            <v>1635-2017-MTPE/24.1.2.1</v>
          </cell>
          <cell r="G1065" t="str">
            <v>17/10/2017</v>
          </cell>
          <cell r="H1065">
            <v>0</v>
          </cell>
          <cell r="I1065" t="str">
            <v xml:space="preserve">CERTIFICACIÓN DE CRÉDITO PRESUPUESTARIO PARA LA CONTRATACIÓN TEMPORAL DE UN SERVICIO DE TERCERO PARA APLICACIÓN DE LA ENCUESTA AL PARTICIPANTE EN EL MARCO DE EVALUACION DE CULMINACIÓN DE LAS ACTIVIDADES DE INTERVENCION INMEDIATA AII-02 UZ HUARAZ </v>
          </cell>
          <cell r="J1065" t="str">
            <v xml:space="preserve">UNIDAD GERENCIAL DE ADMINISTRACIÓN
</v>
          </cell>
          <cell r="K1065" t="str">
            <v>ALTAMIRANO MARTINEZ, JOHN HAIRO</v>
          </cell>
          <cell r="L1065">
            <v>0</v>
          </cell>
        </row>
        <row r="1066">
          <cell r="D1066" t="str">
            <v>INFORME N° 1636-TP/DE/UGPPME-CFPP</v>
          </cell>
          <cell r="E1066" t="str">
            <v>182508-2017</v>
          </cell>
          <cell r="F1066" t="str">
            <v>1636-2017-MTPE/24.1.2.1</v>
          </cell>
          <cell r="G1066" t="str">
            <v>17/10/2017</v>
          </cell>
          <cell r="H1066">
            <v>0</v>
          </cell>
          <cell r="I1066" t="str">
            <v xml:space="preserve">CERTIFICACIÓN DE CRÉDITO PRESUPUESTARIO PARA LA CONTRATACIÓN TEMPORAL DE UN SERVICIO DE TERCERO PARA APLICACION DE LA ENCUESTA AL PARTICIPANTE EN EL MARCO DE EVALUACION DE CULMINACION DE LAS ACTIVIDADES DE INTERVENCIONES INMEDIATA AII-02 EN LA UNIDAD ZONAL TUMBES </v>
          </cell>
          <cell r="J1066" t="str">
            <v xml:space="preserve">UNIDAD GERENCIAL DE ADMINISTRACIÓN
</v>
          </cell>
          <cell r="K1066" t="str">
            <v>ALTAMIRANO MARTINEZ, JOHN HAIRO</v>
          </cell>
          <cell r="L1066">
            <v>0</v>
          </cell>
        </row>
        <row r="1067">
          <cell r="D1067" t="str">
            <v>INFORME N° 1637-TP/DE/UGPPME-CFPP</v>
          </cell>
          <cell r="E1067" t="str">
            <v>181675-2017</v>
          </cell>
          <cell r="F1067" t="str">
            <v>1637-2017-MTPE/24.1.2.1</v>
          </cell>
          <cell r="G1067" t="str">
            <v>17/10/2017</v>
          </cell>
          <cell r="H1067">
            <v>0</v>
          </cell>
          <cell r="I1067" t="str">
            <v xml:space="preserve">CERTIFICACIÓN DE CRÉDITO PRESUPUESTARIO PARA LA CONTRATACIÓN DE UN SERVICIO DE TERCERO PARA APLICACIÓN DE LA ENCUESTA AL PARTICIPANTE EN EL MARCO DE EVALUACIÓN DE LAS ACTIVIDADES DE INTERVENCIONES INMEDIATA AII-02 EN LA UNIDAD ZONAL HUARAZ </v>
          </cell>
          <cell r="J1067" t="str">
            <v xml:space="preserve">UNIDAD GERENCIAL DE ADMINISTRACIÓN
</v>
          </cell>
          <cell r="K1067" t="str">
            <v>ALTAMIRANO MARTINEZ, JOHN HAIRO</v>
          </cell>
          <cell r="L1067">
            <v>0</v>
          </cell>
        </row>
        <row r="1068">
          <cell r="D1068" t="str">
            <v>INFORME N° 1638-TP/DE/UGPPME-CFPP</v>
          </cell>
          <cell r="E1068" t="str">
            <v>186194-2017</v>
          </cell>
          <cell r="F1068" t="str">
            <v>1638-2017-MTPE/24.1.2.1</v>
          </cell>
          <cell r="G1068" t="str">
            <v>17/10/2017</v>
          </cell>
          <cell r="H1068">
            <v>0</v>
          </cell>
          <cell r="I1068" t="str">
            <v>INFORME DE AVANCE DE EJECUCIÓN FÍSICO Y FINANCIERO SOBRE LOS RECURSOS AUTORIZADOS MEDIANTE DECRETO SUPREMO N° 140-2017-EF</v>
          </cell>
          <cell r="J1068" t="str">
            <v xml:space="preserve">UNIDAD GERENCIAL DE PROYECTOS
</v>
          </cell>
          <cell r="K1068" t="str">
            <v>ALTAMIRANO MARTINEZ, JOHN HAIRO</v>
          </cell>
          <cell r="L1068">
            <v>0</v>
          </cell>
        </row>
        <row r="1069">
          <cell r="D1069" t="str">
            <v>INFORME N° 1639-TP/DE/UGPPME-CFPP</v>
          </cell>
          <cell r="E1069" t="str">
            <v>185952-2017</v>
          </cell>
          <cell r="F1069" t="str">
            <v>1639-2017-MTPE/24.1.2.1</v>
          </cell>
          <cell r="G1069" t="str">
            <v>17/10/2017</v>
          </cell>
          <cell r="H1069">
            <v>0</v>
          </cell>
          <cell r="I1069" t="str">
            <v>SOBRE SOLICITUD DE TRÁMITE DE RESOLUCIÓN MINISTERIAL QUE AUTORIZA LA TRANSFERENCIA FINANCIERA DEL APORTE TOTAL DEL PROGRAMA TRABAJA PERÚ A FAVOR DE ORGANISMOS EJECUTORES PÚBLICOS DE 27 CONVENIOS, EN EL MARCO DE LOS PROYECTOS DE ACCIÓN DE CONTINGENCIA EXCEPCIONAL (COEX) AC-89</v>
          </cell>
          <cell r="J1069" t="str">
            <v xml:space="preserve">UNIDAD GERENCIAL DE ASESORÍA LEGAL
</v>
          </cell>
          <cell r="K1069" t="str">
            <v>ALTAMIRANO MARTINEZ, JOHN HAIRO</v>
          </cell>
          <cell r="L1069">
            <v>0</v>
          </cell>
        </row>
        <row r="1070">
          <cell r="D1070" t="str">
            <v>INFORME N° 1640-TP/DE/UGPPME-CFPP</v>
          </cell>
          <cell r="E1070" t="str">
            <v>178534-2017</v>
          </cell>
          <cell r="F1070" t="str">
            <v>1640-2017-MTPE/24.1.2.1</v>
          </cell>
          <cell r="G1070" t="str">
            <v>17/10/2017</v>
          </cell>
          <cell r="H1070">
            <v>0</v>
          </cell>
          <cell r="I1070" t="str">
            <v>SOBRE NOTA MODIFICATORIA DEL COMPROMISO ANUAL DE LA CCP N° 027-2017.</v>
          </cell>
          <cell r="J1070" t="str">
            <v xml:space="preserve">UNIDAD GERENCIAL DE ADMINISTRACIÓN
</v>
          </cell>
          <cell r="K1070">
            <v>0</v>
          </cell>
          <cell r="L1070">
            <v>0</v>
          </cell>
        </row>
        <row r="1071">
          <cell r="D1071" t="str">
            <v>INFORME N° 1641-TP/DE/UGPPME-CFPP</v>
          </cell>
          <cell r="E1071" t="str">
            <v>186479-2017</v>
          </cell>
          <cell r="F1071" t="str">
            <v>1641-2017-MTPE/24.1.2.1</v>
          </cell>
          <cell r="G1071" t="str">
            <v>17/10/2017</v>
          </cell>
          <cell r="H1071">
            <v>0</v>
          </cell>
          <cell r="I1071" t="str">
            <v>SOBRE NOTA MODIFICATORIA DE LA CERTIFICACIÓN DE CRÉDITO PRESUPUESTARIO N° 020-2017.</v>
          </cell>
          <cell r="J1071" t="str">
            <v xml:space="preserve">UNIDAD GERENCIAL DE ADMINISTRACIÓN
</v>
          </cell>
          <cell r="K1071">
            <v>0</v>
          </cell>
          <cell r="L1071">
            <v>0</v>
          </cell>
        </row>
        <row r="1072">
          <cell r="D1072" t="str">
            <v>INFORME N° 1642-TP/DE/UGPPME-CFPP</v>
          </cell>
          <cell r="E1072" t="str">
            <v>175656-2017</v>
          </cell>
          <cell r="F1072" t="str">
            <v>1642-2017-MTPE/24.1.2.1</v>
          </cell>
          <cell r="G1072" t="str">
            <v>17/10/2017</v>
          </cell>
          <cell r="H1072">
            <v>0</v>
          </cell>
          <cell r="I1072" t="str">
            <v xml:space="preserve">CERTIFICACIÓN DE CRÉDITO PRESUPUESTARIO REFERIDA AL SERVICIO DE TERCERO COMO REVISOR DE LOS EXPEDIENTES DE LIQUIDACION TÉCNICO FINANCIERO AII-02 PARA LA UNIDAD ZONAL VRA DEL PROGRAMA TRABAJA PERU </v>
          </cell>
          <cell r="J1072" t="str">
            <v xml:space="preserve">UNIDAD GERENCIAL DE ADMINISTRACIÓN
</v>
          </cell>
          <cell r="K1072" t="str">
            <v>ALTAMIRANO MARTINEZ, JOHN HAIRO</v>
          </cell>
          <cell r="L1072">
            <v>0</v>
          </cell>
        </row>
        <row r="1073">
          <cell r="D1073" t="str">
            <v>INFORME N° 1643-TP/DE/UGPPME-CFPP</v>
          </cell>
          <cell r="E1073" t="str">
            <v>184230-2017</v>
          </cell>
          <cell r="F1073" t="str">
            <v>1643-2017-MTPE/24.1.2.1</v>
          </cell>
          <cell r="G1073" t="str">
            <v>17/10/2017</v>
          </cell>
          <cell r="H1073">
            <v>0</v>
          </cell>
          <cell r="I1073" t="str">
            <v xml:space="preserve">CERTIFICACIÓN DE CRÉDITO  PRESUPUESTARIO REFERIDA PARA VIÁTICOS DE LA OFICINA NACIONAL DEL PROGRAMA TRABAJA PERU </v>
          </cell>
          <cell r="J1073" t="str">
            <v xml:space="preserve">UNIDAD GERENCIAL DE ADMINISTRACIÓN
</v>
          </cell>
          <cell r="K1073" t="str">
            <v>ALTAMIRANO MARTINEZ, JOHN HAIRO</v>
          </cell>
          <cell r="L1073">
            <v>0</v>
          </cell>
        </row>
        <row r="1074">
          <cell r="D1074" t="str">
            <v>INFORME N° 1644-TP/DE/UGPPME-CFPP</v>
          </cell>
          <cell r="E1074" t="str">
            <v>183883-2017</v>
          </cell>
          <cell r="F1074" t="str">
            <v>1644-2017-MTPE/24.1.2.1</v>
          </cell>
          <cell r="G1074" t="str">
            <v>17/10/2017</v>
          </cell>
          <cell r="H1074">
            <v>0</v>
          </cell>
          <cell r="I1074" t="str">
            <v xml:space="preserve">CERTIFICACIÓN DE CRÉDITO PRESUPUESTARIO REFERIDA PARA VIÁTICOS DE LA OFICINA NACIONAL DEL PROGRAMA TRABAJA PERU </v>
          </cell>
          <cell r="J1074" t="str">
            <v xml:space="preserve">UNIDAD GERENCIAL DE ADMINISTRACIÓN
</v>
          </cell>
          <cell r="K1074" t="str">
            <v>ALTAMIRANO MARTINEZ, JOHN HAIRO</v>
          </cell>
          <cell r="L1074">
            <v>0</v>
          </cell>
        </row>
        <row r="1075">
          <cell r="D1075" t="str">
            <v>INFORME N° 1645-TP/DE/UGPPME-CFPP</v>
          </cell>
          <cell r="E1075" t="str">
            <v>186488-2017</v>
          </cell>
          <cell r="F1075" t="str">
            <v>1645-2017-MTPE/24.1.2.1</v>
          </cell>
          <cell r="G1075" t="str">
            <v>17/10/2017</v>
          </cell>
          <cell r="H1075">
            <v>0</v>
          </cell>
          <cell r="I1075" t="str">
            <v>CERTIFICACIÓN  DE CRÉDITO PRESUPUESTARIO REFERIDA A LA COMPRA DE PASAJES AÉREOS A LA CIUDAD DE REGIÓN DE AREQUIPA SOLICITADO POR EL PROGRAMA PERU RESPONSABLE</v>
          </cell>
          <cell r="J1075" t="str">
            <v xml:space="preserve">UNIDAD GERENCIAL DE ADMINISTRACIÓN
</v>
          </cell>
          <cell r="K1075" t="str">
            <v>ALTAMIRANO MARTINEZ, JOHN HAIRO</v>
          </cell>
          <cell r="L1075">
            <v>0</v>
          </cell>
        </row>
        <row r="1076">
          <cell r="D1076" t="str">
            <v>INFORME N° 1646-TP/DE/UGPPME-CFPP</v>
          </cell>
          <cell r="E1076" t="str">
            <v>186438-2017</v>
          </cell>
          <cell r="F1076" t="str">
            <v>1646-2017-MTPE/24.1.2.1</v>
          </cell>
          <cell r="G1076" t="str">
            <v>17/10/2017</v>
          </cell>
          <cell r="H1076">
            <v>0</v>
          </cell>
          <cell r="I1076" t="str">
            <v>CERTIFICACIÓN DE CRÉDITO PRESUPUESTARIO REFERIDA A LA COMPRA DE PASAJES AÉREOS A TRAVÉS DE CATALOGO DE ACUERDO MARCO PARA EL PERSONAL DE TRABAJA PERU EN EL MARCO DE LAS ACTIVIDADES RELACIONADAS AL PLAN OPERATIVO INSTITUCIONAL Y EL SEGUIMIENTO DE LOS PROYECTOS DE ACCIÓN DE CONTINGENCIA AC-88 Y EN REUNIONES DE CONCILIACIONES DE LAS LIQUIDACIONES DE LAS ACTIVIDADES DE INTERVENCIÓN INMEDIATA AII-02</v>
          </cell>
          <cell r="J1076" t="str">
            <v xml:space="preserve">UNIDAD GERENCIAL DE ADMINISTRACIÓN
</v>
          </cell>
          <cell r="K1076" t="str">
            <v>ALTAMIRANO MARTINEZ, JOHN HAIRO</v>
          </cell>
          <cell r="L1076">
            <v>0</v>
          </cell>
        </row>
        <row r="1077">
          <cell r="D1077" t="str">
            <v>INFORME N° 1647-TP/DE/UGPPME-CFPP</v>
          </cell>
          <cell r="E1077" t="str">
            <v>176376-2017</v>
          </cell>
          <cell r="F1077" t="str">
            <v>1647-2017-MTPE/24.1.2.1</v>
          </cell>
          <cell r="G1077" t="str">
            <v>17/10/2017</v>
          </cell>
          <cell r="H1077">
            <v>0</v>
          </cell>
          <cell r="I1077" t="str">
            <v xml:space="preserve">CERTIFICACION DE CREDITO PRESUPUESTARIO REFERIDA AL SERVICIO DE TERCERO PARA LA UNIDAD ZONAL LORETO DEL PROGRAMA TRABAJA PERU </v>
          </cell>
          <cell r="J1077" t="str">
            <v xml:space="preserve">UNIDAD GERENCIAL DE ADMINISTRACIÓN
</v>
          </cell>
          <cell r="K1077" t="str">
            <v>ALTAMIRANO MARTINEZ, JOHN HAIRO</v>
          </cell>
          <cell r="L1077">
            <v>0</v>
          </cell>
        </row>
        <row r="1078">
          <cell r="D1078" t="str">
            <v>INFORME N° 1648-TP/DE/UGPPME-CFPP</v>
          </cell>
          <cell r="E1078" t="str">
            <v>165474-2017</v>
          </cell>
          <cell r="F1078" t="str">
            <v>1648-2017-MTPE/24.1.2.1</v>
          </cell>
          <cell r="G1078" t="str">
            <v>17/10/2017</v>
          </cell>
          <cell r="H1078">
            <v>0</v>
          </cell>
          <cell r="I1078" t="str">
            <v xml:space="preserve">CERTIFICACION DE CREDITO PRESUPUESTARIO REFERIDA A LA CONTRATACION TEMPORAL DE SERVICIO DE TERCERO COMO REVISOR DE LOS EXPEDIENTES DE LIQUIDACION TECNICO FINANCIERO PARA LA UNIDAD ZONAL ICA </v>
          </cell>
          <cell r="J1078" t="str">
            <v xml:space="preserve">UNIDAD GERENCIAL DE ADMINISTRACIÓN
</v>
          </cell>
          <cell r="K1078" t="str">
            <v>ALTAMIRANO MARTINEZ, JOHN HAIRO</v>
          </cell>
          <cell r="L1078">
            <v>0</v>
          </cell>
        </row>
        <row r="1079">
          <cell r="D1079" t="str">
            <v>INFORME N° 1649-TP/DE/UGPPME-CFPP</v>
          </cell>
          <cell r="E1079" t="str">
            <v>183949-2017</v>
          </cell>
          <cell r="F1079" t="str">
            <v>1649-2017-MTPE/24.1.2.1</v>
          </cell>
          <cell r="G1079" t="str">
            <v>17/10/2017</v>
          </cell>
          <cell r="H1079">
            <v>0</v>
          </cell>
          <cell r="I1079" t="str">
            <v xml:space="preserve">CERTIFICACIÓN DE CREDITO PRESUPUESTARIO REFERIDA PARA VIÁTICOS DE LA OFICINA NACIONAL DEL PROGRAMA TRABAJA PERU </v>
          </cell>
          <cell r="J1079" t="str">
            <v xml:space="preserve">UNIDAD GERENCIAL DE ADMINISTRACIÓN
</v>
          </cell>
          <cell r="K1079" t="str">
            <v>ALTAMIRANO MARTINEZ, JOHN HAIRO</v>
          </cell>
          <cell r="L1079">
            <v>0</v>
          </cell>
        </row>
        <row r="1080">
          <cell r="D1080" t="str">
            <v>INFORME N° 1650-TP/DE/UGPPME-CFPP</v>
          </cell>
          <cell r="E1080" t="str">
            <v>175851-2017</v>
          </cell>
          <cell r="F1080" t="str">
            <v>1650-2017-MTPE/24.1.2.1</v>
          </cell>
          <cell r="G1080" t="str">
            <v>17/10/2017</v>
          </cell>
          <cell r="H1080">
            <v>0</v>
          </cell>
          <cell r="I1080" t="str">
            <v xml:space="preserve">SOLICITUD DE CERTIFICACIÓN DE CRÉDITO PRESUPUESTARIO REFERIDA A LA CONTRATACIÓN DE UN SERVICIO DE TERCERO COMO REVISOR DE LOS EXPEDIENTES DE LIQUIDACION TECNICO FINANCIERO AII-02 PARA LA UNIDAD ZONAL ANCASH </v>
          </cell>
          <cell r="J1080" t="str">
            <v xml:space="preserve">UNIDAD GERENCIAL DE ADMINISTRACIÓN
</v>
          </cell>
          <cell r="K1080" t="str">
            <v>ALTAMIRANO MARTINEZ, JOHN HAIRO</v>
          </cell>
          <cell r="L1080">
            <v>0</v>
          </cell>
        </row>
        <row r="1081">
          <cell r="D1081" t="str">
            <v>INFORME N° 1651-TP/DE/UGPPME-CFPP</v>
          </cell>
          <cell r="E1081" t="str">
            <v>180574-2017</v>
          </cell>
          <cell r="F1081" t="str">
            <v>1651-2017-MTPE/24.1.2.1</v>
          </cell>
          <cell r="G1081" t="str">
            <v>17/10/2017</v>
          </cell>
          <cell r="H1081">
            <v>0</v>
          </cell>
          <cell r="I1081" t="str">
            <v xml:space="preserve">CERTIFICACIÓN  DE CRÉDITO PRESUPUESTARIO PARA LA CONTRATACIÓN TEMPORAL POR MODALIDAD DE SERVICIO DE TERCERO PARA LA APLICACIÓN DE LA " ENCUESTA AL PARTICIPANTE EN EL MARCO DE EVALUACIÓN CULMINACIÓN DE LAS ACTIVIDADES DE INTERVENCIÓN INMEDIATA AII-02  2017"  EN LA UNIDAD ZONAL LAMBAYEQUE DEL PROGRAMA TRABAJA PERU </v>
          </cell>
          <cell r="J1081" t="str">
            <v xml:space="preserve">UNIDAD GERENCIAL DE ADMINISTRACIÓN
</v>
          </cell>
          <cell r="K1081" t="str">
            <v>ALTAMIRANO MARTINEZ, JOHN HAIRO</v>
          </cell>
          <cell r="L1081">
            <v>0</v>
          </cell>
        </row>
        <row r="1082">
          <cell r="D1082" t="str">
            <v>INFORME N° 1652-TP/DE/UGPPME-CFPP</v>
          </cell>
          <cell r="E1082" t="str">
            <v>185156-2017</v>
          </cell>
          <cell r="F1082" t="str">
            <v>1652-2017-MTPE/24.1.2.1</v>
          </cell>
          <cell r="G1082" t="str">
            <v>17/10/2017</v>
          </cell>
          <cell r="H1082">
            <v>0</v>
          </cell>
          <cell r="I1082" t="str">
            <v xml:space="preserve">CERTIFICACIÓN DE CRÉDITO  PRESUPUESTARIO REFERIDA PARA VIÁTICOS DE LA OFICINA NACIONAL  DEL PROGRAMA TRABAJA PERU </v>
          </cell>
          <cell r="J1082" t="str">
            <v xml:space="preserve">UNIDAD GERENCIAL DE ADMINISTRACIÓN
</v>
          </cell>
          <cell r="K1082" t="str">
            <v>ALTAMIRANO MARTINEZ, JOHN HAIRO</v>
          </cell>
          <cell r="L1082">
            <v>0</v>
          </cell>
        </row>
        <row r="1083">
          <cell r="D1083" t="str">
            <v>INFORME N° 1653-TP/DE/UGPPME-CFPP</v>
          </cell>
          <cell r="E1083" t="str">
            <v>172378-2017</v>
          </cell>
          <cell r="F1083" t="str">
            <v>1653-2017-MTPE/24.1.2.1</v>
          </cell>
          <cell r="G1083" t="str">
            <v>17/10/2017</v>
          </cell>
          <cell r="H1083">
            <v>0</v>
          </cell>
          <cell r="I1083" t="str">
            <v xml:space="preserve">CERTIFICACION DEL CREDITO PRESUPUESTARIO - CCP, REFERIDA AL SERVICIO DE IMPRESIONES DE ARTICULOS DE MERCHANDISING - PAC N° 26 </v>
          </cell>
          <cell r="J1083" t="str">
            <v xml:space="preserve">UNIDAD GERENCIAL DE ADMINISTRACIÓN
</v>
          </cell>
          <cell r="K1083">
            <v>0</v>
          </cell>
          <cell r="L1083">
            <v>0</v>
          </cell>
        </row>
        <row r="1084">
          <cell r="D1084" t="str">
            <v>INFORME N° 1654-TP/DE/UGPPME-CFPP</v>
          </cell>
          <cell r="E1084" t="str">
            <v>176747-2017</v>
          </cell>
          <cell r="F1084" t="str">
            <v>1654-2017-MTPE/24.1.2.1</v>
          </cell>
          <cell r="G1084" t="str">
            <v>17/10/2017</v>
          </cell>
          <cell r="H1084">
            <v>0</v>
          </cell>
          <cell r="I1084" t="str">
            <v xml:space="preserve">CERTIFICACIÓN DE CRÉDITO PRESUPUESTARIO REFERIDA A LA CONTRATACIÓN DEL SERVICIO DE HOSPEDAJE, ALIMENTACIÓN, COFFEE BREAK Y SALA DE EXPOSICION SOLICITADO POR LA UNIDAD GERENCIAL DE PROMOCIÓN A REALIZARSE EN LA CIUDAD DE LIMA </v>
          </cell>
          <cell r="J1084" t="str">
            <v xml:space="preserve">UNIDAD GERENCIAL DE ADMINISTRACIÓN
</v>
          </cell>
          <cell r="K1084" t="str">
            <v>ALTAMIRANO MARTINEZ, JOHN HAIRO</v>
          </cell>
          <cell r="L1084">
            <v>0</v>
          </cell>
        </row>
        <row r="1085">
          <cell r="D1085" t="str">
            <v>INFORME N° 1655-TP/DE/UGPPME-CFPP</v>
          </cell>
          <cell r="E1085" t="str">
            <v>186997-2017</v>
          </cell>
          <cell r="F1085" t="str">
            <v>1655-2017-MTPE/24.1.2.1</v>
          </cell>
          <cell r="G1085" t="str">
            <v>18/10/2017</v>
          </cell>
          <cell r="H1085">
            <v>0</v>
          </cell>
          <cell r="I1085" t="str">
            <v xml:space="preserve">CERTIFICACIÓN DE CREDITO PRESUPUESTAL PARA VIÁTICOS DE LA OFICINA NACIONAL DEL PROGRAMA TRABAJA PERU </v>
          </cell>
          <cell r="J1085" t="str">
            <v xml:space="preserve">UNIDAD GERENCIAL DE ADMINISTRACIÓN
</v>
          </cell>
          <cell r="K1085" t="str">
            <v>ALTAMIRANO MARTINEZ, JOHN HAIRO</v>
          </cell>
          <cell r="L1085">
            <v>0</v>
          </cell>
        </row>
        <row r="1086">
          <cell r="D1086" t="str">
            <v>INFORME N° 1656-TP/DE/UGPPME-CFPP</v>
          </cell>
          <cell r="E1086" t="str">
            <v>186918-2017</v>
          </cell>
          <cell r="F1086" t="str">
            <v>1656-2017-MTPE/24.1.2.1</v>
          </cell>
          <cell r="G1086" t="str">
            <v>18/10/2017</v>
          </cell>
          <cell r="H1086">
            <v>0</v>
          </cell>
          <cell r="I1086" t="str">
            <v xml:space="preserve">CERTIFICACIÓN DE CREDITO PRESUPUESTO REFERIDA  PARA VIÁTICOS DE LA OFICINA NACIONAL </v>
          </cell>
          <cell r="J1086" t="str">
            <v xml:space="preserve">UNIDAD GERENCIAL DE ADMINISTRACIÓN
</v>
          </cell>
          <cell r="K1086" t="str">
            <v>ALTAMIRANO MARTINEZ, JOHN HAIRO</v>
          </cell>
          <cell r="L1086">
            <v>0</v>
          </cell>
        </row>
        <row r="1087">
          <cell r="D1087" t="str">
            <v>INFORME N° 1657-TP/DE/UGPPME-CFPP</v>
          </cell>
          <cell r="E1087" t="str">
            <v>186913-2017</v>
          </cell>
          <cell r="F1087" t="str">
            <v>1657-2017-MTPE/24.1.2.1</v>
          </cell>
          <cell r="G1087" t="str">
            <v>18/10/2017</v>
          </cell>
          <cell r="H1087">
            <v>0</v>
          </cell>
          <cell r="I1087" t="str">
            <v xml:space="preserve">CERTIFICACIÓN DE CREDITO  PRESUPUESTARIO REFERIDA PARA VIÁTICOS DE LA OFICINA NACIONAL </v>
          </cell>
          <cell r="J1087" t="str">
            <v xml:space="preserve">UNIDAD GERENCIAL DE ADMINISTRACIÓN
</v>
          </cell>
          <cell r="K1087" t="str">
            <v>ALTAMIRANO MARTINEZ, JOHN HAIRO</v>
          </cell>
          <cell r="L1087">
            <v>0</v>
          </cell>
        </row>
        <row r="1088">
          <cell r="D1088" t="str">
            <v>INFORME N° 1658-TP/DE/UGPPME-CFPP</v>
          </cell>
          <cell r="E1088" t="str">
            <v>187043-2017</v>
          </cell>
          <cell r="F1088" t="str">
            <v>1658-2017-MTPE/24.1.2.1</v>
          </cell>
          <cell r="G1088" t="str">
            <v>18/10/2017</v>
          </cell>
          <cell r="H1088">
            <v>0</v>
          </cell>
          <cell r="I1088" t="str">
            <v xml:space="preserve">CERTIFICACIÓN PRESUPUESTAL PARA VIÁTICOS DE LA OFICINA NACIONAL </v>
          </cell>
          <cell r="J1088" t="str">
            <v xml:space="preserve">UNIDAD GERENCIAL DE ADMINISTRACIÓN
</v>
          </cell>
          <cell r="K1088" t="str">
            <v>ALTAMIRANO MARTINEZ, JOHN HAIRO</v>
          </cell>
          <cell r="L1088">
            <v>0</v>
          </cell>
        </row>
        <row r="1089">
          <cell r="D1089" t="str">
            <v>INFORME N° 1659-TP/DE/UGPPME-CFPP</v>
          </cell>
          <cell r="E1089" t="str">
            <v>184682-2017</v>
          </cell>
          <cell r="F1089" t="str">
            <v>1659-2017-MTPE/24.1.2.1</v>
          </cell>
          <cell r="G1089" t="str">
            <v>18/10/2017</v>
          </cell>
          <cell r="H1089">
            <v>0</v>
          </cell>
          <cell r="I1089" t="str">
            <v>CERTIFICACION DE CREDITO PRESUPUESTARIO REFERIDA A LA ASIGNACION DE VIATICOS PARA EL PROGRAMA TRABAJA PERU</v>
          </cell>
          <cell r="J1089" t="str">
            <v xml:space="preserve">UNIDAD GERENCIAL DE ADMINISTRACIÓN
</v>
          </cell>
          <cell r="K1089">
            <v>0</v>
          </cell>
          <cell r="L1089">
            <v>0</v>
          </cell>
        </row>
        <row r="1090">
          <cell r="D1090" t="str">
            <v>INFORME N° 1660-TP/DE/UGPPME-CFPP</v>
          </cell>
          <cell r="E1090" t="str">
            <v>130794-2017</v>
          </cell>
          <cell r="F1090" t="str">
            <v>1660-2017-MTPE/24.1.2.1</v>
          </cell>
          <cell r="G1090" t="str">
            <v>18/10/2017</v>
          </cell>
          <cell r="H1090">
            <v>0</v>
          </cell>
          <cell r="I1090" t="str">
            <v xml:space="preserve">CERTIFICACIÓN DE CRÉDITO PRESUPUESTARIO PARA LA CONTRATACION TEMPORAL POR MODALIDAD DE SERVICIO DE TERCERO DE UNA PERSONA NATURAL COMO REVISORES DE EXPEDIENTES DE LIQUIDACION DE LAS ACCIONES DE LIQUIDACION DE LAS ACTIVIDADES DE INTERVENCION INMEDIATA AII-02 DEL PROGRAMA TRABAJA PERU-UNIDAD ZONAL PIURA </v>
          </cell>
          <cell r="J1090" t="str">
            <v xml:space="preserve">UNIDAD GERENCIAL DE ADMINISTRACIÓN
</v>
          </cell>
          <cell r="K1090" t="str">
            <v>ALTAMIRANO MARTINEZ, JOHN HAIRO</v>
          </cell>
          <cell r="L1090">
            <v>0</v>
          </cell>
        </row>
        <row r="1091">
          <cell r="D1091" t="str">
            <v>INFORME N° 1661-TP/DE/UGPPME-CFPP</v>
          </cell>
          <cell r="E1091" t="str">
            <v>187531-2017</v>
          </cell>
          <cell r="F1091" t="str">
            <v>1661-2017-MTPE/24.1.2.1</v>
          </cell>
          <cell r="G1091" t="str">
            <v>18/10/2017</v>
          </cell>
          <cell r="H1091">
            <v>0</v>
          </cell>
          <cell r="I1091" t="str">
            <v xml:space="preserve">CERTIFICACIÓN DE CREDITO  PRESUPUESTARIO REFERIDA PARA VIÁTICOS DE LA OFICINA NACIONAL </v>
          </cell>
          <cell r="J1091" t="str">
            <v xml:space="preserve">UNIDAD GERENCIAL DE ADMINISTRACIÓN
</v>
          </cell>
          <cell r="K1091" t="str">
            <v>ALTAMIRANO MARTINEZ, JOHN HAIRO</v>
          </cell>
          <cell r="L1091">
            <v>0</v>
          </cell>
        </row>
        <row r="1092">
          <cell r="D1092" t="str">
            <v>INFORME N° 1662-TP/DE/UGPPME-CFPP</v>
          </cell>
          <cell r="E1092" t="str">
            <v>184513-2017</v>
          </cell>
          <cell r="F1092" t="str">
            <v>1662-2017-MTPE/24.1.2.1</v>
          </cell>
          <cell r="G1092" t="str">
            <v>18/10/2017</v>
          </cell>
          <cell r="H1092">
            <v>0</v>
          </cell>
          <cell r="I1092" t="str">
            <v xml:space="preserve">CERTIFICACIÓN DE CRÉDITO PRESUPUESTARIO PARA LA CONTRATACIÓN TEMPORAL DE UN PROFESIONAL POR LA MODALIDAD DE SERVICIO DE TERCERO PARA LA UNIDAD ZONAL LIMA NORTE CALLAO </v>
          </cell>
          <cell r="J1092" t="str">
            <v xml:space="preserve">UNIDAD GERENCIAL DE ADMINISTRACIÓN
</v>
          </cell>
          <cell r="K1092">
            <v>0</v>
          </cell>
          <cell r="L1092">
            <v>0</v>
          </cell>
        </row>
        <row r="1093">
          <cell r="D1093" t="str">
            <v>INFORME N° 1663-TP/DE/UGPPME-CFPP</v>
          </cell>
          <cell r="E1093" t="str">
            <v>182603-2017</v>
          </cell>
          <cell r="F1093" t="str">
            <v>1663-2017-MTPE/24.1.2.1</v>
          </cell>
          <cell r="G1093" t="str">
            <v>18/10/2017</v>
          </cell>
          <cell r="H1093">
            <v>0</v>
          </cell>
          <cell r="I1093" t="str">
            <v xml:space="preserve">CERTIFICACION CREDITO PRESUPUESTARIO REFERIDA A LA CONTRATACION TEMPORAL DE SERVICIO DE TERCERO PARA LA COORDINACION FUNCIONAL DE SISTEMAS DEL PROGRAMA TRABAJA PERU </v>
          </cell>
          <cell r="J1093" t="str">
            <v xml:space="preserve">UNIDAD GERENCIAL DE ADMINISTRACIÓN
</v>
          </cell>
          <cell r="K1093">
            <v>0</v>
          </cell>
          <cell r="L1093">
            <v>0</v>
          </cell>
        </row>
        <row r="1094">
          <cell r="D1094" t="str">
            <v>INFORME N° 1664-TP/DE/UGPPME-CFPP</v>
          </cell>
          <cell r="E1094" t="str">
            <v>178533-2017</v>
          </cell>
          <cell r="F1094" t="str">
            <v>1664-2017-MTPE/24.1.2.1</v>
          </cell>
          <cell r="G1094" t="str">
            <v>18/10/2017</v>
          </cell>
          <cell r="H1094">
            <v>0</v>
          </cell>
          <cell r="I1094" t="str">
            <v>CERTIFICACIÓN CREDITO PRESUPUESTARIO REFERIDA AL SERVICIO DE TERCERO PARA LA COORDINACION FUNCIONAL DE PLANIFICACION Y PRESUPUESTO DEL PROGRAMA TRABAJA PERU</v>
          </cell>
          <cell r="J1094" t="str">
            <v xml:space="preserve">UNIDAD GERENCIAL DE ADMINISTRACIÓN
</v>
          </cell>
          <cell r="K1094">
            <v>0</v>
          </cell>
          <cell r="L1094">
            <v>0</v>
          </cell>
        </row>
        <row r="1095">
          <cell r="D1095" t="str">
            <v>INFORME N° 1665-TP/DE/UGPPME-CFPP</v>
          </cell>
          <cell r="E1095" t="str">
            <v>178516-2017</v>
          </cell>
          <cell r="F1095" t="str">
            <v>1665-2017-MTPE/24.1.2.1</v>
          </cell>
          <cell r="G1095" t="str">
            <v>18/10/2017</v>
          </cell>
          <cell r="H1095">
            <v>0</v>
          </cell>
          <cell r="I1095" t="str">
            <v>CERTIFICACION DE CREDITO PRESUPUESTARIO REFERIDA A LA CONTRATACION TEMPORAL DE SERVICIO DE TERCERO DE SERVICIO DE TERCERO PARA LA COORDINACION FUNCIONAL DE PLANIFICACION Y PRESUPUESTO DEL PROGRAMA TRABAJA PERU</v>
          </cell>
          <cell r="J1095" t="str">
            <v xml:space="preserve">UNIDAD GERENCIAL DE ADMINISTRACIÓN
</v>
          </cell>
          <cell r="K1095">
            <v>0</v>
          </cell>
          <cell r="L1095">
            <v>0</v>
          </cell>
        </row>
        <row r="1096">
          <cell r="D1096" t="str">
            <v>INFORME N° 1666-TP/DE/UGPPME-CFPP</v>
          </cell>
          <cell r="E1096" t="str">
            <v>186769-2017</v>
          </cell>
          <cell r="F1096" t="str">
            <v>1666-2017-MTPE/24.1.2.1</v>
          </cell>
          <cell r="G1096" t="str">
            <v>19/10/2017</v>
          </cell>
          <cell r="H1096">
            <v>0</v>
          </cell>
          <cell r="I1096" t="str">
            <v>CERTIFICACIÓN DE CREDITO PRESUPUSTARIO REFERIDA PARA VIÁTICOS DE LA OFICINA NACIONAL DEL PROGRAMA TRABAJA PERU, DESTINO PIURA</v>
          </cell>
          <cell r="J1096" t="str">
            <v xml:space="preserve">UNIDAD GERENCIAL DE ADMINISTRACIÓN
</v>
          </cell>
          <cell r="K1096" t="str">
            <v>ALTAMIRANO MARTINEZ, JOHN HAIRO</v>
          </cell>
          <cell r="L1096">
            <v>0</v>
          </cell>
        </row>
        <row r="1097">
          <cell r="D1097" t="str">
            <v>INFORME N° 1667-TP/DE/UGPPME-CFPP</v>
          </cell>
          <cell r="E1097" t="str">
            <v>183014-2017</v>
          </cell>
          <cell r="F1097" t="str">
            <v>1667-2017-MTPE/24.1.2.1</v>
          </cell>
          <cell r="G1097" t="str">
            <v>19/10/2017</v>
          </cell>
          <cell r="H1097">
            <v>0</v>
          </cell>
          <cell r="I1097" t="str">
            <v xml:space="preserve">CERTIFICACIÓN DE CRÉDITO PRESUPUESTARIO PARA LA CONTRATACIÓN TEMPORAL DE UN SERVICIO DE TERCERO COMO REVISOR DE LOS EXPEDIENTES DE LIQUIDACIÓN Y LIQUIDADORES DE OFICIO PARA LA UNIDAD ZONAL JUNIN </v>
          </cell>
          <cell r="J1097" t="str">
            <v xml:space="preserve">UNIDAD GERENCIAL DE ADMINISTRACIÓN
</v>
          </cell>
          <cell r="K1097">
            <v>0</v>
          </cell>
          <cell r="L1097">
            <v>0</v>
          </cell>
        </row>
        <row r="1098">
          <cell r="D1098" t="str">
            <v>INFORME N° 1668-TP/DE/UGPPME-CFPP</v>
          </cell>
          <cell r="E1098" t="str">
            <v>185721-2017</v>
          </cell>
          <cell r="F1098" t="str">
            <v>1668-2017-MTPE/24.1.2.1</v>
          </cell>
          <cell r="G1098" t="str">
            <v>19/10/2017</v>
          </cell>
          <cell r="H1098">
            <v>0</v>
          </cell>
          <cell r="I1098" t="str">
            <v>CERTIFICACIÓN CREDITO PRESUPUESTARIO PARA LA CONTRATACION TEMPORAL POR MODALIDAD DE SERVICIO DE TERCERO DE UNA PROFESIONAL PARA APLICACION DE LA ENCUESTA AL PARTICIPANTE EN EL MARCO DE EVALUACION DE CULMINACION DE LAS ACTIVIDADES DE INTERVENCION INMEDIATA AII-02 UZ HUARAZ</v>
          </cell>
          <cell r="J1098" t="str">
            <v xml:space="preserve">UNIDAD GERENCIAL DE ADMINISTRACIÓN
</v>
          </cell>
          <cell r="K1098">
            <v>0</v>
          </cell>
          <cell r="L1098">
            <v>0</v>
          </cell>
        </row>
        <row r="1099">
          <cell r="D1099" t="str">
            <v>INFORME N° 1669-TP/DE/UGPPME-CFPP</v>
          </cell>
          <cell r="E1099" t="str">
            <v>186773-2017</v>
          </cell>
          <cell r="F1099" t="str">
            <v>1669-2017-MTPE/24.1.2.1</v>
          </cell>
          <cell r="G1099" t="str">
            <v>19/10/2017</v>
          </cell>
          <cell r="H1099">
            <v>0</v>
          </cell>
          <cell r="I1099" t="str">
            <v xml:space="preserve">CERTIFICACIÓN DE CREDITO  PRESUPUESTARIO REFERIDA PARA VIÁTICOS DE LA OFICINA NACIONAL  DEL PROGRAMA TRABAJA PERU  PIURA
</v>
          </cell>
          <cell r="J1099" t="str">
            <v xml:space="preserve">UNIDAD GERENCIAL DE ADMINISTRACIÓN
</v>
          </cell>
          <cell r="K1099" t="str">
            <v>ALTAMIRANO MARTINEZ, JOHN HAIRO</v>
          </cell>
          <cell r="L1099">
            <v>0</v>
          </cell>
        </row>
        <row r="1100">
          <cell r="D1100" t="str">
            <v>INFORME N° 1670-TP/DE/UGPPME-CFPP</v>
          </cell>
          <cell r="E1100" t="str">
            <v>186779-2017</v>
          </cell>
          <cell r="F1100" t="str">
            <v>1670-2017-MTPE/24.1.2.1</v>
          </cell>
          <cell r="G1100" t="str">
            <v>19/10/2017</v>
          </cell>
          <cell r="H1100">
            <v>0</v>
          </cell>
          <cell r="I1100" t="str">
            <v>CERTIFICACION DE CREDITO PRESUPUESTARIO REERIDA A LA ASIGNACION DE VIATICOS DE LA OFICINA NACIONAL DEL PROGRAMA TRABAJA PERU  DESTINO PIURA</v>
          </cell>
          <cell r="J1100" t="str">
            <v xml:space="preserve">UNIDAD GERENCIAL DE ADMINISTRACIÓN
</v>
          </cell>
          <cell r="K1100" t="str">
            <v>ALTAMIRANO MARTINEZ, JOHN HAIRO</v>
          </cell>
          <cell r="L1100">
            <v>0</v>
          </cell>
        </row>
        <row r="1101">
          <cell r="D1101" t="str">
            <v>INFORME N° 1671-TP/DE/UGPPME-CFPP</v>
          </cell>
          <cell r="E1101" t="str">
            <v>185690-2017</v>
          </cell>
          <cell r="F1101" t="str">
            <v>1671-2017-MTPE/24.1.2.1</v>
          </cell>
          <cell r="G1101" t="str">
            <v>19/10/2017</v>
          </cell>
          <cell r="H1101">
            <v>0</v>
          </cell>
          <cell r="I1101" t="str">
            <v>CERTIFICACION DE CREDITO PRESUPUESTARIO PARA LA CONTRATACION TEMPORAL DE UN SERVICIO DE TERCERO PARA APLICACION DE LA ENCUESTA AL PARTICIPANTE EN EL MARCO DE EVALUACION DE CULMINACION DE LAS ACTIVIDADES DE INTERVENCION INMEDIATA AII-02 EN LA UNIDAD ZONAL AYACUCHO</v>
          </cell>
          <cell r="J1101" t="str">
            <v xml:space="preserve">UNIDAD GERENCIAL DE ADMINISTRACIÓN
</v>
          </cell>
          <cell r="K1101">
            <v>0</v>
          </cell>
          <cell r="L1101">
            <v>0</v>
          </cell>
        </row>
        <row r="1102">
          <cell r="D1102" t="str">
            <v>INFORME N° 1672-TP/DE/UGPPME-CFPP</v>
          </cell>
          <cell r="E1102" t="str">
            <v>184372-2017</v>
          </cell>
          <cell r="F1102" t="str">
            <v>1672-2017-MTPE/24.1.2.1</v>
          </cell>
          <cell r="G1102" t="str">
            <v>19/10/2017</v>
          </cell>
          <cell r="H1102">
            <v>0</v>
          </cell>
          <cell r="I1102" t="str">
            <v>CERTIFICACION DE CREDITO PRESUPUESTARIO PARA LA CONTRATACION TEMPORAL DE UN SERVICIO DE TERCERO COMO REVISOR DE LOS EXPEDIENTES DE LIQUIDACION Y LIQUIDADORES DE OFICIO PARA LA UNIDAD ZONAL JUNIN</v>
          </cell>
          <cell r="J1102" t="str">
            <v xml:space="preserve">UNIDAD GERENCIAL DE ADMINISTRACIÓN
</v>
          </cell>
          <cell r="K1102">
            <v>0</v>
          </cell>
          <cell r="L1102">
            <v>0</v>
          </cell>
        </row>
        <row r="1103">
          <cell r="D1103" t="str">
            <v>INFORME N° 1673-TP/DE/UGPPME-CFPP</v>
          </cell>
          <cell r="E1103" t="str">
            <v>187047-2017</v>
          </cell>
          <cell r="F1103" t="str">
            <v>1673-2017-MTPE/24.1.2.1</v>
          </cell>
          <cell r="G1103" t="str">
            <v>19/10/2017</v>
          </cell>
          <cell r="H1103">
            <v>0</v>
          </cell>
          <cell r="I1103" t="str">
            <v>CERTIFICACION DE CREDITO PRESUPUESTARIO PARA LA CONTRATACION TEMPORAL POR MODALIDAD DE SERVICIO DE TERCERO DE UNA PROFESIONAL PARA APLICACION DE LA ENCUESTA AL PARTICIPANTE EN EL MARCO DE EVALUACION DE CULMINACION DE LAS ACTIVIDADES DE INTERVENCION INMEDIATA AII-02 EN LA UNIDAD ZONAL PIURA</v>
          </cell>
          <cell r="J1103" t="str">
            <v xml:space="preserve">UNIDAD GERENCIAL DE ADMINISTRACIÓN
</v>
          </cell>
          <cell r="K1103">
            <v>0</v>
          </cell>
          <cell r="L1103">
            <v>0</v>
          </cell>
        </row>
        <row r="1104">
          <cell r="D1104" t="str">
            <v>INFORME N° 1674-TP/DE/UGPPME-CFPP</v>
          </cell>
          <cell r="E1104" t="str">
            <v>187173-2017</v>
          </cell>
          <cell r="F1104" t="str">
            <v>1674-2017-MTPE/24.1.2.1</v>
          </cell>
          <cell r="G1104" t="str">
            <v>19/10/2017</v>
          </cell>
          <cell r="H1104">
            <v>0</v>
          </cell>
          <cell r="I1104"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LA LIBERTAD</v>
          </cell>
          <cell r="J1104" t="str">
            <v xml:space="preserve">UNIDAD GERENCIAL DE ADMINISTRACIÓN
</v>
          </cell>
          <cell r="K1104">
            <v>0</v>
          </cell>
          <cell r="L1104">
            <v>0</v>
          </cell>
        </row>
        <row r="1105">
          <cell r="D1105" t="str">
            <v>INFORME N° 1675-TP/DE/UGPPME-CFPP</v>
          </cell>
          <cell r="E1105" t="str">
            <v>186792-2017</v>
          </cell>
          <cell r="F1105" t="str">
            <v>1675-2017-MTPE/24.1.2.1</v>
          </cell>
          <cell r="G1105" t="str">
            <v>19/10/2017</v>
          </cell>
          <cell r="H1105">
            <v>0</v>
          </cell>
          <cell r="I1105" t="str">
            <v>CERTIFICACION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5" t="str">
            <v xml:space="preserve">UNIDAD GERENCIAL DE ADMINISTRACIÓN
</v>
          </cell>
          <cell r="K1105">
            <v>0</v>
          </cell>
          <cell r="L1105">
            <v>0</v>
          </cell>
        </row>
        <row r="1106">
          <cell r="D1106" t="str">
            <v>INFORME N° 1676-TP/DE/UGPPME-CFPP</v>
          </cell>
          <cell r="E1106" t="str">
            <v>187160-2017</v>
          </cell>
          <cell r="F1106" t="str">
            <v>1676-2017-MTPE/24.1.2.1</v>
          </cell>
          <cell r="G1106" t="str">
            <v>19/10/2017</v>
          </cell>
          <cell r="H1106">
            <v>0</v>
          </cell>
          <cell r="I1106" t="str">
            <v>CERTIFICACION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6" t="str">
            <v xml:space="preserve">UNIDAD GERENCIAL DE ADMINISTRACIÓN
</v>
          </cell>
          <cell r="K1106">
            <v>0</v>
          </cell>
          <cell r="L1106">
            <v>0</v>
          </cell>
        </row>
        <row r="1107">
          <cell r="D1107" t="str">
            <v>INFORME N° 1677-TP/DE/UGPPME-CFPP</v>
          </cell>
          <cell r="E1107" t="str">
            <v>186790-2017</v>
          </cell>
          <cell r="F1107" t="str">
            <v>1677-2017-MTPE/24.1.2.1</v>
          </cell>
          <cell r="G1107" t="str">
            <v>19/10/2017</v>
          </cell>
          <cell r="H1107">
            <v>0</v>
          </cell>
          <cell r="I1107"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7" t="str">
            <v xml:space="preserve">COORDINACIÓN FUNCIONAL DE PLANIFICACIÓN Y PRESUPUESTO
</v>
          </cell>
          <cell r="K1107">
            <v>0</v>
          </cell>
          <cell r="L1107">
            <v>0</v>
          </cell>
        </row>
        <row r="1108">
          <cell r="D1108" t="str">
            <v>INFORME N° 1678-TP/DE/UGPPME-CFPP</v>
          </cell>
          <cell r="E1108" t="str">
            <v>185715-2017</v>
          </cell>
          <cell r="F1108" t="str">
            <v>1678-2017-MTPE/24.1.2.1</v>
          </cell>
          <cell r="G1108" t="str">
            <v>19/10/2017</v>
          </cell>
          <cell r="H1108">
            <v>0</v>
          </cell>
          <cell r="I1108" t="str">
            <v>CERTIFICACIÓN CRÉDITO PRESUPUESTARIO PARA LA CONTRATACIÓN TEMPORAL POR MODALIDAD DE SERVICIO DE TERCERO DE UNA PERSONA NATURAL COMO REVISORES DE EXPEDIENTES DE LIQUIDACION DE LAS ACTIVIDADES DE INTERVENCIÓN INMEDIATA AII-02 DEL PROGRAMA TRABAJA PERU UNIDAD ZONAL PIURA</v>
          </cell>
          <cell r="J1108" t="str">
            <v xml:space="preserve">UNIDAD GERENCIAL DE ADMINISTRACIÓN
</v>
          </cell>
          <cell r="K1108">
            <v>0</v>
          </cell>
          <cell r="L1108">
            <v>0</v>
          </cell>
        </row>
        <row r="1109">
          <cell r="D1109" t="str">
            <v>INFORME N° 1679-TP/DE/UGPPME-CFPP</v>
          </cell>
          <cell r="E1109" t="str">
            <v>187185-2017</v>
          </cell>
          <cell r="F1109" t="str">
            <v>1679-2017-MTPE/24.1.2.1</v>
          </cell>
          <cell r="G1109" t="str">
            <v>19/10/2017</v>
          </cell>
          <cell r="H1109">
            <v>0</v>
          </cell>
          <cell r="I1109" t="str">
            <v>CERTIFICACIÓN CRÉDITO PRESUPUESTARIO PARA LA CONTRATACION TEMPORAL POR MODALIDAD DE SERVICIO DE TERCERO DE UNA PROFESIONAL PARA LA REVISIÓN DE EXPEDIENTES TECNICOS DE PROYECTOS ELEGIBLES, TRAMITADOS POR DEMANDA ADICIONAL Y DE ACCIÓN DE CONTINGENCIA AC-86,ASISTENCIA TECNICA Y REGISTRO EN EL BANCO DE PROYECTOS DE LA UNIDAD ZONAL LIMA SUR ESTE</v>
          </cell>
          <cell r="J1109" t="str">
            <v xml:space="preserve">UNIDAD GERENCIAL DE ADMINISTRACIÓN
</v>
          </cell>
          <cell r="K1109">
            <v>0</v>
          </cell>
          <cell r="L1109">
            <v>0</v>
          </cell>
        </row>
        <row r="1110">
          <cell r="D1110" t="str">
            <v>INFORME N° 1680-TP/DE/UGPPME-CFPP</v>
          </cell>
          <cell r="E1110" t="str">
            <v>186872-2017</v>
          </cell>
          <cell r="F1110" t="str">
            <v>1680-2017-MTPE/24.1.2.1</v>
          </cell>
          <cell r="G1110" t="str">
            <v>19/10/2017</v>
          </cell>
          <cell r="H1110">
            <v>0</v>
          </cell>
          <cell r="I1110" t="str">
            <v xml:space="preserve">AMPLIACIÓN DE LA CERTIFICACIÓN PRESUPUESTAL PARA VIÁTICOS DE LA OFICINA NACIONAL </v>
          </cell>
          <cell r="J1110" t="str">
            <v xml:space="preserve">UNIDAD GERENCIAL DE ADMINISTRACIÓN
</v>
          </cell>
          <cell r="K1110">
            <v>0</v>
          </cell>
          <cell r="L1110">
            <v>0</v>
          </cell>
        </row>
        <row r="1111">
          <cell r="D1111" t="str">
            <v>INFORME N° 1681-TP/DE/UGPPME-CFPP</v>
          </cell>
          <cell r="E1111" t="str">
            <v>186788-2017</v>
          </cell>
          <cell r="F1111" t="str">
            <v>1681-2017-MTPE/24.1.2.1</v>
          </cell>
          <cell r="G1111" t="str">
            <v>19/10/2017</v>
          </cell>
          <cell r="H1111">
            <v>0</v>
          </cell>
          <cell r="I1111"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11" t="str">
            <v xml:space="preserve">UNIDAD GERENCIAL DE ADMINISTRACIÓN
</v>
          </cell>
          <cell r="K1111">
            <v>0</v>
          </cell>
          <cell r="L1111">
            <v>0</v>
          </cell>
        </row>
        <row r="1112">
          <cell r="D1112" t="str">
            <v>INFORME N° 1682-TP/DE/UGPPME-CFPP</v>
          </cell>
          <cell r="E1112" t="str">
            <v>186786-2017</v>
          </cell>
          <cell r="F1112" t="str">
            <v>1682-2017-MTPE/24.1.2.1</v>
          </cell>
          <cell r="G1112" t="str">
            <v>19/10/2017</v>
          </cell>
          <cell r="H1112">
            <v>0</v>
          </cell>
          <cell r="I1112" t="str">
            <v>CERTIFICACION DE CREDITO PRESUPUESTARIO REFERIDA A LA CONTRATACION TEMPORAL POR LA MODALIDAD DE SERVICIO DE TERCERO COMO REVISOR DE LOS EXPEDIENTES DE LIQUIDACIONES Y ELABORADOR DE LOS INFORMES DE LIQUIDACION TECNICO FINANCIERO PARA LA UNIDAD ZONAL PUNO</v>
          </cell>
          <cell r="J1112" t="str">
            <v xml:space="preserve">UNIDAD GERENCIAL DE ADMINISTRACIÓN
</v>
          </cell>
          <cell r="K1112">
            <v>0</v>
          </cell>
          <cell r="L1112">
            <v>0</v>
          </cell>
        </row>
        <row r="1113">
          <cell r="D1113" t="str">
            <v>INFORME N° 1683-TP/DE/UGPPME-CFPP</v>
          </cell>
          <cell r="E1113" t="str">
            <v>186789-2017</v>
          </cell>
          <cell r="F1113" t="str">
            <v>1683-2017-MTPE/24.1.2.1</v>
          </cell>
          <cell r="G1113" t="str">
            <v>19/10/2017</v>
          </cell>
          <cell r="H1113">
            <v>0</v>
          </cell>
          <cell r="I1113" t="str">
            <v>CERTIFICACION DE CREDITO PRESUPUESTARIO REFERIDA A LA CONTRATACION TEMPORAL POR LA MODALIDAD DE SERVICIO DE TERCERO COMO REVISOR DE LOS EXPEDIENTES DE LIQUIDACIONES Y ELABORADOR DE LOS INFORMES DE LIQUIDACION TECNICO FINANCIERO PARA LA UNIDAD ZONAL PUNO</v>
          </cell>
          <cell r="J1113" t="str">
            <v xml:space="preserve">UNIDAD GERENCIAL DE ADMINISTRACIÓN
</v>
          </cell>
          <cell r="K1113">
            <v>0</v>
          </cell>
          <cell r="L1113">
            <v>0</v>
          </cell>
        </row>
        <row r="1114">
          <cell r="D1114" t="str">
            <v>INFORME N° 1684-TP/DE/UGPPME-CFPP</v>
          </cell>
          <cell r="E1114" t="str">
            <v>182267-2017</v>
          </cell>
          <cell r="F1114" t="str">
            <v>1684-2017-MTPE/24.1.2.1</v>
          </cell>
          <cell r="G1114" t="str">
            <v>19/10/2017</v>
          </cell>
          <cell r="H1114">
            <v>0</v>
          </cell>
          <cell r="I1114" t="str">
            <v>CERTIFICACION DE CREDITO PRESUPUESTARIO REFERIDA A LA CONTRATACION TEMPORAL POR MODALIDAD DE SERVICIO DE TERCERO DE UNA PERSONA NATURAL PARA REALIZAR EL SERVICIO DE MANTENIMIENTO Y LIMPIEZA DE LOCAL DE LA UNIDAD ZONAL TACNA</v>
          </cell>
          <cell r="J1114" t="str">
            <v xml:space="preserve">UNIDAD GERENCIAL DE ADMINISTRACIÓN
</v>
          </cell>
          <cell r="K1114">
            <v>0</v>
          </cell>
          <cell r="L1114">
            <v>0</v>
          </cell>
        </row>
        <row r="1115">
          <cell r="D1115" t="str">
            <v>INFORME N° 1685-TP/DE/UGPPME-CFPP</v>
          </cell>
          <cell r="E1115" t="str">
            <v>126166-2017</v>
          </cell>
          <cell r="F1115" t="str">
            <v>1685-2017-MTPE/24.1.2.1</v>
          </cell>
          <cell r="G1115" t="str">
            <v>19/10/2017</v>
          </cell>
          <cell r="H1115">
            <v>0</v>
          </cell>
          <cell r="I1115" t="str">
            <v xml:space="preserve">REBAJA DE CERTIFICACION DE CREDITO PRESUPUESTARIO PARA LA ADQUISICION DE TREINTA (30) PERIFERICO (MOUSE) PARA PC </v>
          </cell>
          <cell r="J1115" t="str">
            <v xml:space="preserve">UNIDAD GERENCIAL DE ADMINISTRACIÓN
</v>
          </cell>
          <cell r="K1115">
            <v>0</v>
          </cell>
          <cell r="L1115">
            <v>0</v>
          </cell>
        </row>
        <row r="1116">
          <cell r="D1116" t="str">
            <v>INFORME N° 1686-TP/DE/UGPPME-CFPP</v>
          </cell>
          <cell r="E1116" t="str">
            <v>119196-2017</v>
          </cell>
          <cell r="F1116" t="str">
            <v>1686-2017-MTPE/24.1.2.1</v>
          </cell>
          <cell r="G1116" t="str">
            <v>19/10/2017</v>
          </cell>
          <cell r="H1116">
            <v>0</v>
          </cell>
          <cell r="I1116" t="str">
            <v xml:space="preserve">REQUERIMIENTO DE CONTRATACIÓN ADMINISTRATIVA DE SERVICIOS - CAS DE NOVENTA Y SEIS (96) TÉCNICO EN SUPERVISIÓN DE PROYECTOS PARA LAS UNIDADES ZONALES DEL PROGRAMA TRABAJA PERÚ </v>
          </cell>
          <cell r="J1116" t="str">
            <v xml:space="preserve">PROGRAMA PARA LA GENERACION DE EMPLEO SOCIAL INCLUSIVO "TRABAJA PERU"
</v>
          </cell>
          <cell r="K1116">
            <v>0</v>
          </cell>
          <cell r="L1116">
            <v>0</v>
          </cell>
        </row>
        <row r="1117">
          <cell r="D1117" t="str">
            <v>INFORME N° 1687-TP/DE/UGPPME-CFPP</v>
          </cell>
          <cell r="E1117" t="str">
            <v>188601-2017</v>
          </cell>
          <cell r="F1117" t="str">
            <v>1687-2017-MTPE/24.1.2.1</v>
          </cell>
          <cell r="G1117" t="str">
            <v>19/10/2017</v>
          </cell>
          <cell r="H1117">
            <v>0</v>
          </cell>
          <cell r="I1117" t="str">
            <v>CERTIFICACIÓN DE CRÉDITO PRESUPUESTARIO REFERIDA A LA ADQUISICIÓN DE ÚTILES DE OFICINA PARA EL PROGRAMA TRABAJA PERU - ACUERDO MARCO</v>
          </cell>
          <cell r="J1117" t="str">
            <v xml:space="preserve">UNIDAD GERENCIAL DE ADMINISTRACIÓN
</v>
          </cell>
          <cell r="K1117" t="str">
            <v>ALTAMIRANO MARTINEZ, JOHN HAIRO</v>
          </cell>
          <cell r="L1117">
            <v>0</v>
          </cell>
        </row>
        <row r="1118">
          <cell r="D1118" t="str">
            <v>INFORME N° 1688-TP/DE/UGPPME-CFPP</v>
          </cell>
          <cell r="E1118" t="str">
            <v>177241-2017</v>
          </cell>
          <cell r="F1118" t="str">
            <v>1688-2017-MTPE/24.1.2.1</v>
          </cell>
          <cell r="G1118" t="str">
            <v>20/10/2017</v>
          </cell>
          <cell r="H1118">
            <v>0</v>
          </cell>
          <cell r="I1118" t="str">
            <v xml:space="preserve">RENDICION DE GASTOS DE SERVICIOS PRESENTADO POR JOHN HAIRO ALTAMIRANO MARTINEZ </v>
          </cell>
          <cell r="J1118" t="str">
            <v xml:space="preserve">UNIDAD GERENCIAL DE ADMINISTRACIÓN
</v>
          </cell>
          <cell r="K1118" t="str">
            <v>ALTAMIRANO MARTINEZ, JOHN HAIRO</v>
          </cell>
          <cell r="L1118">
            <v>0</v>
          </cell>
        </row>
        <row r="1119">
          <cell r="D1119" t="str">
            <v>INFORME N° 1689-TP/DE/UGPPME-CFPP</v>
          </cell>
          <cell r="E1119" t="str">
            <v>181113-2017</v>
          </cell>
          <cell r="F1119" t="str">
            <v>1689-2017-MTPE/24.1.2.1</v>
          </cell>
          <cell r="G1119" t="str">
            <v>20/10/2017</v>
          </cell>
          <cell r="H1119">
            <v>0</v>
          </cell>
          <cell r="I1119" t="str">
            <v>PROPUESTA DE NOTA DE MODIFICACIÓN PRESUPUESTARIA NMP N° 062, CRÉDITOS Y ANULACIONES POR S/.   15,000.00 DE TIPO 3 CRÉDITOS Y ANULACIONES (DENTRO DE U.E.) PARA APROBACIÓN.</v>
          </cell>
          <cell r="J1119" t="str">
            <v xml:space="preserve">UNIDAD GERENCIAL DE ADMINISTRACIÓN
</v>
          </cell>
          <cell r="K1119">
            <v>0</v>
          </cell>
          <cell r="L1119">
            <v>0</v>
          </cell>
        </row>
        <row r="1120">
          <cell r="D1120" t="str">
            <v>INFORME N° 1690-TP/DE/UGPPME-CFPP</v>
          </cell>
          <cell r="E1120" t="str">
            <v>187536-2017</v>
          </cell>
          <cell r="F1120" t="str">
            <v>1690-2017-MTPE/24.1.2.1</v>
          </cell>
          <cell r="G1120" t="str">
            <v>20/10/2017</v>
          </cell>
          <cell r="H1120">
            <v>0</v>
          </cell>
          <cell r="I1120" t="str">
            <v>AMPLIACIÓN DE PLAZO</v>
          </cell>
          <cell r="J1120" t="str">
            <v xml:space="preserve">UNIDAD GERENCIAL DE ASESORÍA LEGAL
</v>
          </cell>
          <cell r="K1120" t="str">
            <v>ALTAMIRANO MARTINEZ, JOHN HAIRO</v>
          </cell>
          <cell r="L1120">
            <v>0</v>
          </cell>
        </row>
        <row r="1121">
          <cell r="D1121" t="str">
            <v>INFORME N° 1691-TP/DE/UGPPME-CFPP</v>
          </cell>
          <cell r="E1121" t="str">
            <v>185709-2017</v>
          </cell>
          <cell r="F1121" t="str">
            <v>1691-2017-MTPE/24.1.2.1</v>
          </cell>
          <cell r="G1121" t="str">
            <v>20/10/2017</v>
          </cell>
          <cell r="H1121">
            <v>0</v>
          </cell>
          <cell r="I1121" t="str">
            <v xml:space="preserve">CERTIFICACIÓN DE CRÉDITO PRESUPUESTARIO REFERIDA A LA ASIGNACIÓN DE VIÁTICOS DEL PROGRAMA PERU RESPONSABLE </v>
          </cell>
          <cell r="J1121" t="str">
            <v xml:space="preserve">UNIDAD GERENCIAL DE ADMINISTRACIÓN
</v>
          </cell>
          <cell r="K1121" t="str">
            <v>ALTAMIRANO MARTINEZ, JOHN HAIRO</v>
          </cell>
          <cell r="L1121">
            <v>0</v>
          </cell>
        </row>
        <row r="1122">
          <cell r="D1122" t="str">
            <v>INFORME N° 1692-TP/DE/UGPPME-CFPP</v>
          </cell>
          <cell r="E1122" t="str">
            <v>181430-2017</v>
          </cell>
          <cell r="F1122" t="str">
            <v>1692-2017-MTPE/24.1.2.1</v>
          </cell>
          <cell r="G1122" t="str">
            <v>20/10/2017</v>
          </cell>
          <cell r="H1122">
            <v>0</v>
          </cell>
          <cell r="I1122" t="str">
            <v>INFORME DE AVANCE DE EJECUCIÓN FÍSICO Y FINANCIERO SOBRE LOS RECURSOS AUTORIZADOS MEDIANTE  DECRETO SUPREMO N° 140-2017-EF</v>
          </cell>
          <cell r="J1122" t="str">
            <v xml:space="preserve">UNIDAD GERENCIAL DE PROYECTOS
</v>
          </cell>
          <cell r="K1122" t="str">
            <v>ALTAMIRANO MARTINEZ, JOHN HAIRO</v>
          </cell>
          <cell r="L1122">
            <v>0</v>
          </cell>
        </row>
        <row r="1123">
          <cell r="D1123" t="str">
            <v>INFORME N° 1693-TP/DE/UGPPME-CFPP</v>
          </cell>
          <cell r="E1123" t="str">
            <v>187771-2017</v>
          </cell>
          <cell r="F1123" t="str">
            <v>1693-2017-MTPE/24.1.2.1</v>
          </cell>
          <cell r="G1123" t="str">
            <v>20/10/2017</v>
          </cell>
          <cell r="H1123">
            <v>0</v>
          </cell>
          <cell r="I1123" t="str">
            <v xml:space="preserve">CERTIFICACIÓN CRÉDITO PRESUPUESTARIA PARA VIÁTICOS DE LA OFICINA NACIONAL </v>
          </cell>
          <cell r="J1123" t="str">
            <v xml:space="preserve">UNIDAD GERENCIAL DE ADMINISTRACIÓN
</v>
          </cell>
          <cell r="K1123">
            <v>0</v>
          </cell>
          <cell r="L1123">
            <v>0</v>
          </cell>
        </row>
        <row r="1124">
          <cell r="D1124" t="str">
            <v>INFORME N° 1694-TP/DE/UGPPME-CFPP</v>
          </cell>
          <cell r="E1124" t="str">
            <v>187769-2017</v>
          </cell>
          <cell r="F1124" t="str">
            <v>1694-2017-MTPE/24.1.2.1</v>
          </cell>
          <cell r="G1124" t="str">
            <v>20/10/2017</v>
          </cell>
          <cell r="H1124">
            <v>0</v>
          </cell>
          <cell r="I1124" t="str">
            <v xml:space="preserve">CERTIFICACIÓN CRÉDITO PRESUPUESTARIA PARA VIÁTICOS DE LA OFICINA NACIONAL </v>
          </cell>
          <cell r="J1124" t="str">
            <v xml:space="preserve">UNIDAD GERENCIAL DE ADMINISTRACIÓN
</v>
          </cell>
          <cell r="K1124">
            <v>0</v>
          </cell>
          <cell r="L1124">
            <v>0</v>
          </cell>
        </row>
        <row r="1125">
          <cell r="D1125" t="str">
            <v>INFORME N° 1695-TP/DE/UGPPME-CFPP</v>
          </cell>
          <cell r="E1125" t="str">
            <v>185709-2017</v>
          </cell>
          <cell r="F1125" t="str">
            <v>1695-2017-MTPE/24.1.2.1</v>
          </cell>
          <cell r="G1125" t="str">
            <v>20/10/2017</v>
          </cell>
          <cell r="H1125">
            <v>0</v>
          </cell>
          <cell r="I1125" t="str">
            <v xml:space="preserve"> CREDITO PRESUPUESTARIO REFERIDA A LA COMPRA DE PASAJES AEREOS A LA CIUDAD DE REGION DE AREQUIPA SOLICITADO POR EL PROGRAMA PERU RESPONSABLE </v>
          </cell>
          <cell r="J1125" t="str">
            <v xml:space="preserve">UNIDAD GERENCIAL DE ADMINISTRACIÓN
</v>
          </cell>
          <cell r="K1125">
            <v>0</v>
          </cell>
          <cell r="L1125">
            <v>0</v>
          </cell>
        </row>
        <row r="1126">
          <cell r="D1126" t="str">
            <v>INFORME N° 1696-TP/DE/UGPPME-CFPP</v>
          </cell>
          <cell r="E1126" t="str">
            <v>175243-2017</v>
          </cell>
          <cell r="F1126" t="str">
            <v>1696-2017-MTPE/24.1.2.1</v>
          </cell>
          <cell r="G1126" t="str">
            <v>20/10/2017</v>
          </cell>
          <cell r="H1126">
            <v>0</v>
          </cell>
          <cell r="I1126" t="str">
            <v>CERTIFICACIÓN CREDITO PRESUPUESTARIO REFERIDA AL SERVICIO DE TERCERO PARA LA COORDINACIÓN FUNCIONAL DE ASISTENCIA TECNICA</v>
          </cell>
          <cell r="J1126" t="str">
            <v xml:space="preserve">UNIDAD GERENCIAL DE ADMINISTRACIÓN
</v>
          </cell>
          <cell r="K1126">
            <v>0</v>
          </cell>
          <cell r="L1126">
            <v>0</v>
          </cell>
        </row>
        <row r="1127">
          <cell r="D1127" t="str">
            <v>INFORME N° 1697-TP/DE/UGPPME-CFPP</v>
          </cell>
          <cell r="E1127" t="str">
            <v>189466-2017</v>
          </cell>
          <cell r="F1127" t="str">
            <v>1697-2017-MTPE/24.1.2.1</v>
          </cell>
          <cell r="G1127" t="str">
            <v>20/10/2017</v>
          </cell>
          <cell r="H1127">
            <v>0</v>
          </cell>
          <cell r="I1127" t="str">
            <v>CERTIFICACIÓN CREDITO PRESUPUESTARIO REFERIDA AL SERVICIO DE TERCERO PARA LA COORDINACION FUNCIONAL DE ASISTENCIA TECNICA</v>
          </cell>
          <cell r="J1127" t="str">
            <v xml:space="preserve">UNIDAD GERENCIAL DE ADMINISTRACIÓN
</v>
          </cell>
          <cell r="K1127">
            <v>0</v>
          </cell>
          <cell r="L1127">
            <v>0</v>
          </cell>
        </row>
        <row r="1128">
          <cell r="D1128" t="str">
            <v>INFORME N° 1698-TP/DE/UGPPME-CFPP</v>
          </cell>
          <cell r="E1128" t="str">
            <v>170918-2017</v>
          </cell>
          <cell r="F1128" t="str">
            <v>1698-2017-MTPE/24.1.2.1</v>
          </cell>
          <cell r="G1128" t="str">
            <v>20/10/2017</v>
          </cell>
          <cell r="H1128">
            <v>0</v>
          </cell>
          <cell r="I1128" t="str">
            <v xml:space="preserve">CERTIFICACIÓN DE CRÉDITO PRESUPUESTARIO REFERIDA A LA ADQUISICIÓN DE 115 CAJAS ARCHIVERAS PARA EL PROGRAMA TRABAJA PERU </v>
          </cell>
          <cell r="J1128" t="str">
            <v xml:space="preserve">UNIDAD GERENCIAL DE ADMINISTRACIÓN
</v>
          </cell>
          <cell r="K1128">
            <v>0</v>
          </cell>
          <cell r="L1128">
            <v>0</v>
          </cell>
        </row>
        <row r="1129">
          <cell r="D1129" t="str">
            <v>INFORME N° 1699-TP/DE/UGPPME-CFPP</v>
          </cell>
          <cell r="E1129" t="str">
            <v>173779-2017</v>
          </cell>
          <cell r="F1129" t="str">
            <v>1699-2017-MTPE/24.1.2.1</v>
          </cell>
          <cell r="G1129" t="str">
            <v>20/10/2017</v>
          </cell>
          <cell r="H1129">
            <v>0</v>
          </cell>
          <cell r="I1129" t="str">
            <v xml:space="preserve">CERTIFICACIÓN CREDITO PRESUPUESTARIO REFERIDA AL SERVICIO DE TERCERO PARA LA UNIDAD ZONAL VRA DEL PROGRAMA TRABAJA PERU </v>
          </cell>
          <cell r="J1129" t="str">
            <v xml:space="preserve">UNIDAD GERENCIAL DE ADMINISTRACIÓN
</v>
          </cell>
          <cell r="K1129">
            <v>0</v>
          </cell>
          <cell r="L1129">
            <v>0</v>
          </cell>
        </row>
        <row r="1130">
          <cell r="D1130" t="str">
            <v>INFORME N° 1700-TP/DE/UGPPME-CFPP</v>
          </cell>
          <cell r="E1130" t="str">
            <v>185290-2017</v>
          </cell>
          <cell r="F1130" t="str">
            <v>1700-2017-MTPE/24.1.2.1</v>
          </cell>
          <cell r="G1130" t="str">
            <v>20/10/2017</v>
          </cell>
          <cell r="H1130">
            <v>0</v>
          </cell>
          <cell r="I1130" t="str">
            <v xml:space="preserve"> CERTIFICACION DE CREDITO PRESUPUESTARIO REFERIDA AL SERVICIO DE IMPRESIONES DIVERSAS PARA EL EVENTO DENOMINADO ENCUENTRO PARTICIPATIVO DE UNIDADES ZONALES </v>
          </cell>
          <cell r="J1130" t="str">
            <v xml:space="preserve">UNIDAD GERENCIAL DE ADMINISTRACIÓN
</v>
          </cell>
          <cell r="K1130">
            <v>0</v>
          </cell>
          <cell r="L1130">
            <v>0</v>
          </cell>
        </row>
        <row r="1131">
          <cell r="D1131" t="str">
            <v>INFORME N° 1701-TP/DE/UGPPME-CFPP</v>
          </cell>
          <cell r="E1131" t="str">
            <v>172048-2017</v>
          </cell>
          <cell r="F1131" t="str">
            <v>1701-2017-MTPE/24.1.2.1</v>
          </cell>
          <cell r="G1131" t="str">
            <v>20/10/2017</v>
          </cell>
          <cell r="H1131">
            <v>0</v>
          </cell>
          <cell r="I1131" t="str">
            <v>INFORMACIÓN REGISTRADA EN EL SISTEMA WEB MOCHICA CORRESPONDIENTE AL III TRIMESTRE DE 2017</v>
          </cell>
          <cell r="J1131" t="str">
            <v xml:space="preserve">PROGRAMA PARA LA GENERACION DE EMPLEO SOCIAL INCLUSIVO "TRABAJA PERU"
</v>
          </cell>
          <cell r="K1131" t="str">
            <v>ALTAMIRANO MARTINEZ, JOHN HAIRO</v>
          </cell>
          <cell r="L1131">
            <v>0</v>
          </cell>
        </row>
        <row r="1132">
          <cell r="D1132" t="str">
            <v>INFORME N° 1702-TP/DE/UGPPME-CFPP</v>
          </cell>
          <cell r="E1132" t="str">
            <v>189184-2017</v>
          </cell>
          <cell r="F1132" t="str">
            <v>1702-2017-MTPE/24.1.2.1</v>
          </cell>
          <cell r="G1132" t="str">
            <v>20/10/2017</v>
          </cell>
          <cell r="H1132">
            <v>0</v>
          </cell>
          <cell r="I1132" t="str">
            <v xml:space="preserve">CERTIFICACIÓN DE CRÉDITO PRESUPUESTARIO REFERIDA PARA VIÁTICOS DE LA OFICINA NACIONAL </v>
          </cell>
          <cell r="J1132" t="str">
            <v xml:space="preserve">UNIDAD GERENCIAL DE ADMINISTRACIÓN
</v>
          </cell>
          <cell r="K1132" t="str">
            <v>ALTAMIRANO MARTINEZ, JOHN HAIRO</v>
          </cell>
          <cell r="L1132">
            <v>0</v>
          </cell>
        </row>
        <row r="1133">
          <cell r="D1133" t="str">
            <v>INFORME N° 1703-TP/DE/UGPPME-CFPP</v>
          </cell>
          <cell r="E1133" t="str">
            <v>188910-2017</v>
          </cell>
          <cell r="F1133" t="str">
            <v>1703-2017-MTPE/24.1.2.1</v>
          </cell>
          <cell r="G1133" t="str">
            <v>20/10/2017</v>
          </cell>
          <cell r="H1133">
            <v>0</v>
          </cell>
          <cell r="I1133" t="str">
            <v xml:space="preserve">CERTIFICACIÓN PRESUPUESTAL PARA VIÁTICOS DE LA OFICINA NACIONAL </v>
          </cell>
          <cell r="J1133" t="str">
            <v xml:space="preserve">UNIDAD GERENCIAL DE ADMINISTRACIÓN
</v>
          </cell>
          <cell r="K1133">
            <v>0</v>
          </cell>
          <cell r="L1133">
            <v>0</v>
          </cell>
        </row>
        <row r="1134">
          <cell r="D1134" t="str">
            <v>INFORME N° 1704-TP/DE/UGPPME-CFPP</v>
          </cell>
          <cell r="E1134" t="str">
            <v>188540-2017</v>
          </cell>
          <cell r="F1134" t="str">
            <v>1704-2017-MTPE/24.1.2.1</v>
          </cell>
          <cell r="G1134" t="str">
            <v>20/10/2017</v>
          </cell>
          <cell r="H1134">
            <v>0</v>
          </cell>
          <cell r="I1134" t="str">
            <v>CERTIFICACIÓN PRESUPUESTAL PARA VIÁTICOS DE LA OFICINA NACIONAL</v>
          </cell>
          <cell r="J1134" t="str">
            <v xml:space="preserve">UNIDAD GERENCIAL DE ADMINISTRACIÓN
</v>
          </cell>
          <cell r="K1134">
            <v>0</v>
          </cell>
          <cell r="L1134">
            <v>0</v>
          </cell>
        </row>
        <row r="1135">
          <cell r="D1135" t="str">
            <v>INFORME N° 1705-TP/DE/UGPPME-CFPP</v>
          </cell>
          <cell r="E1135" t="str">
            <v>188471-2017</v>
          </cell>
          <cell r="F1135" t="str">
            <v>1705-2017-MTPE/24.1.2.1</v>
          </cell>
          <cell r="G1135" t="str">
            <v>20/10/2017</v>
          </cell>
          <cell r="H1135">
            <v>0</v>
          </cell>
          <cell r="I1135" t="str">
            <v>CERTIFICACIÓN CREDITO PRESUPUESTARIO REFERIDA A LA ADQUISICION DE ETIQUETAS POLIESTER Y CINTAS RESINA NEGRO PARA EL INVENTARIO DE BIENES DEL AREA DE CONTROL PATRIMONIAL</v>
          </cell>
          <cell r="J1135" t="str">
            <v xml:space="preserve">UNIDAD GERENCIAL DE ADMINISTRACIÓN
</v>
          </cell>
          <cell r="K1135">
            <v>0</v>
          </cell>
          <cell r="L1135">
            <v>0</v>
          </cell>
        </row>
        <row r="1136">
          <cell r="D1136" t="str">
            <v>INFORME N° 1706-TP/DE/UGPPME-CFPP</v>
          </cell>
          <cell r="E1136" t="str">
            <v>124653-2017</v>
          </cell>
          <cell r="F1136" t="str">
            <v>1706-2017-MTPE/24.1.2.1</v>
          </cell>
          <cell r="G1136" t="str">
            <v>20/10/2017</v>
          </cell>
          <cell r="H1136">
            <v>0</v>
          </cell>
          <cell r="I1136" t="str">
            <v xml:space="preserve">CERTIFICACION DE CREDITO PRESUPUESTARIO REFERIDA A LA CONTRATACION TEMPORAL POR LA MODALIDAD DE SERVICIO DE TERCERO COMO REVISOR DE LOS EXPEDIENTES DE LIQUIDACIONES Y ELABORADOR DE LIQUIDACION TECNICO FINANCIERO PARA LA UNIDAD ZONAL PUNO </v>
          </cell>
          <cell r="J1136" t="str">
            <v xml:space="preserve">UNIDAD GERENCIAL DE ADMINISTRACIÓN
</v>
          </cell>
          <cell r="K1136">
            <v>0</v>
          </cell>
          <cell r="L1136">
            <v>0</v>
          </cell>
        </row>
        <row r="1137">
          <cell r="D1137" t="str">
            <v>INFORME N° 1707-TP/DE/UGPPME-CFPP</v>
          </cell>
          <cell r="E1137" t="str">
            <v>130794-2017</v>
          </cell>
          <cell r="F1137" t="str">
            <v>1707-2017-MTPE/24.1.2.1</v>
          </cell>
          <cell r="G1137" t="str">
            <v>20/10/2017</v>
          </cell>
          <cell r="H1137">
            <v>0</v>
          </cell>
          <cell r="I1137" t="str">
            <v xml:space="preserve">CERTIFICACION DE CREDITOAL DE UN SERVICIO DE TERCERO COMO REVISOR DE LOS EXPEDIENTES DE LIQUIDACION Y LIQUIDADORES DE OFICIO PARA LA UNIDAD ZONAL AYACUCHO </v>
          </cell>
          <cell r="J1137" t="str">
            <v xml:space="preserve">UNIDAD GERENCIAL DE ADMINISTRACIÓN
</v>
          </cell>
          <cell r="K1137">
            <v>0</v>
          </cell>
          <cell r="L1137">
            <v>0</v>
          </cell>
        </row>
        <row r="1138">
          <cell r="D1138" t="str">
            <v>INFORME N° 1708-TP/DE/UGPPME-CFPP</v>
          </cell>
          <cell r="E1138" t="str">
            <v>185898-2017</v>
          </cell>
          <cell r="F1138" t="str">
            <v>1708-2017-MTPE/24.1.2.1</v>
          </cell>
          <cell r="G1138" t="str">
            <v>20/10/2017</v>
          </cell>
          <cell r="H1138">
            <v>0</v>
          </cell>
          <cell r="I1138" t="str">
            <v>SOBRE CERTIFICACION  DE CREDITO PRESUPUESTARIO 2017 Y PREVISION 2018 PARA CONTRATACION VERFICADORES DE OBRA DE LA AC-8 - ZONA SUR (MOQUEGUA E ICA) - 2DA CONVOCATORIA</v>
          </cell>
          <cell r="J1138" t="str">
            <v xml:space="preserve">UNIDAD GERENCIAL DE ADMINISTRACIÓN
</v>
          </cell>
          <cell r="K1138" t="str">
            <v>ALTAMIRANO MARTINEZ, JOHN HAIRO</v>
          </cell>
          <cell r="L1138">
            <v>0</v>
          </cell>
        </row>
        <row r="1139">
          <cell r="D1139" t="str">
            <v>INFORME N° 1709-TP/DE/UGPPME-CFPP</v>
          </cell>
          <cell r="E1139" t="str">
            <v>163506-2017</v>
          </cell>
          <cell r="F1139" t="str">
            <v>1709-2017-MTPE/24.1.2.1</v>
          </cell>
          <cell r="G1139" t="str">
            <v>23/10/2017</v>
          </cell>
          <cell r="H1139">
            <v>0</v>
          </cell>
          <cell r="I1139" t="str">
            <v xml:space="preserve">CERTIFICACIÓN  DE CRÉDITO PRESUPUESTARIO PARA LA CONTRATACIÓN DE UN PROFESIONAL POR LA MODALIDAD DE SERVICIO POR TERCERO PARA REALIZAR ACTIVIDADES RELACIONADAS A PROMOCIÓN AC-88 PARA LA UNIDAD ZONAL HUARAZ </v>
          </cell>
          <cell r="J1139" t="str">
            <v xml:space="preserve">UNIDAD GERENCIAL DE ADMINISTRACIÓN
</v>
          </cell>
          <cell r="K1139" t="str">
            <v>ALTAMIRANO MARTINEZ, JOHN HAIRO</v>
          </cell>
          <cell r="L1139">
            <v>0</v>
          </cell>
        </row>
        <row r="1140">
          <cell r="D1140" t="str">
            <v>INFORME N° 1710-TP/DE/UGPPME-CFPP</v>
          </cell>
          <cell r="E1140" t="str">
            <v>188591-2017</v>
          </cell>
          <cell r="F1140" t="str">
            <v>1710-2017-MTPE/24.1.2.1</v>
          </cell>
          <cell r="G1140" t="str">
            <v>23/10/2017</v>
          </cell>
          <cell r="H1140">
            <v>0</v>
          </cell>
          <cell r="I1140" t="str">
            <v>CERTIFICACIÓN  DE CRÉDITO PRESUPUESTARIO REFERIDA A LA CONTRATACIÓN DE TASACION COMERCIAL DE 07 VEHÍCULOS DE LA MARCA FOTON CON NUMEROS DE PLACA PIO-535, PIO-928, PIO-574, PIO-331, PIO-396, PIO-937 Y PIO-578 DE AÑO DE FABRICACION 2003 DONADAS AL PROGRAMA TRABAJA PERU</v>
          </cell>
          <cell r="J1140" t="str">
            <v xml:space="preserve">UNIDAD GERENCIAL DE ADMINISTRACIÓN
</v>
          </cell>
          <cell r="K1140" t="str">
            <v>ALTAMIRANO MARTINEZ, JOHN HAIRO</v>
          </cell>
          <cell r="L1140">
            <v>0</v>
          </cell>
        </row>
        <row r="1141">
          <cell r="D1141" t="str">
            <v>INFORME N° 1711-TP/DE/UGPPME-CFPP</v>
          </cell>
          <cell r="E1141" t="str">
            <v>187939-2017</v>
          </cell>
          <cell r="F1141" t="str">
            <v>1711-2017-MTPE/24.1.2.1</v>
          </cell>
          <cell r="G1141" t="str">
            <v>23/10/2017</v>
          </cell>
          <cell r="H1141">
            <v>0</v>
          </cell>
          <cell r="I1141" t="str">
            <v>CERTIFICACIÓN DE CRÉDITO PRESUPUESTARIO PARA LA CONTRATACIÓN TEMPORAL DE UN PERSONAL POR LA MODALIDAD DE SERVICIO DE TERCERO PARA APLICACION DE LA ENCUESTA AL PARTICIPANTE EN EL MARCO DE EVALUACIÓN DE CULMINACION DE LAS ACTIVIDADES DE INTERVENCION INMEDIATA AII-02 2017 DEL PROGRAMA TRABAJA PERU EN LA UNIDAD ZONAL AREQUIPA</v>
          </cell>
          <cell r="J1141" t="str">
            <v xml:space="preserve">UNIDAD GERENCIAL DE ADMINISTRACIÓN
</v>
          </cell>
          <cell r="K1141" t="str">
            <v>ALTAMIRANO MARTINEZ, JOHN HAIRO</v>
          </cell>
          <cell r="L1141">
            <v>0</v>
          </cell>
        </row>
        <row r="1142">
          <cell r="D1142" t="str">
            <v>INFORME N° 1712-TP/DE/UGPPME-CFPP</v>
          </cell>
          <cell r="E1142" t="str">
            <v>188629-2017</v>
          </cell>
          <cell r="F1142" t="str">
            <v>1712-2017-MTPE/24.1.2.1</v>
          </cell>
          <cell r="G1142" t="str">
            <v>23/10/2017</v>
          </cell>
          <cell r="H1142">
            <v>0</v>
          </cell>
          <cell r="I1142" t="str">
            <v>CERTIFICACIÓN DE CRÉDITO PRESUPUESTARIO PARA LA CONTRATACIÓN TEMPORAL POR MODALIDAD DE SERVICIO DE TERCERO DE UNA PROFESIONAL PARA APLICACION DE LA ENCUESTA AL PARTICIPANTE EN EL MARCO DE EVALUACION DE CULMINACIÓN DE LAS ACTIVIDADES DE INTERVENCION INMEDIATA AII-02 2017 EN LA UNIDAD ZONAL PIURA</v>
          </cell>
          <cell r="J1142" t="str">
            <v xml:space="preserve">UNIDAD GERENCIAL DE ADMINISTRACIÓN
</v>
          </cell>
          <cell r="K1142" t="str">
            <v>ALTAMIRANO MARTINEZ, JOHN HAIRO</v>
          </cell>
          <cell r="L1142">
            <v>0</v>
          </cell>
        </row>
        <row r="1143">
          <cell r="D1143" t="str">
            <v>INFORME N° 1713-TP/DE/UGPPME-CFPP</v>
          </cell>
          <cell r="E1143" t="str">
            <v>188636-2017</v>
          </cell>
          <cell r="F1143" t="str">
            <v>1713-2017-MTPE/24.1.2.1</v>
          </cell>
          <cell r="G1143" t="str">
            <v>23/10/2017</v>
          </cell>
          <cell r="H1143">
            <v>0</v>
          </cell>
          <cell r="I1143" t="str">
            <v>CERTIFICACIÓN DE CRÉDITO PRESUPUESTARIO PARA LA CONTRATACIÓN TEMPORAL POR MODALIDAD DE SERVICIO DE TERCERO DE UN PROFESIONAL PARA BRINDAR APOYO A LAS ACTIVIDADES RELACIONADAS AL SEGUIMIENTO A LA EJECUCION FINANCIERA DE LOS PROYECTOS DE ACCION DE CONTINGENCIA AC-88 UNIDAD ZONAL PIURA</v>
          </cell>
          <cell r="J1143" t="str">
            <v xml:space="preserve">UNIDAD GERENCIAL DE ADMINISTRACIÓN
</v>
          </cell>
          <cell r="K1143" t="str">
            <v>ALTAMIRANO MARTINEZ, JOHN HAIRO</v>
          </cell>
          <cell r="L1143">
            <v>0</v>
          </cell>
        </row>
        <row r="1144">
          <cell r="D1144" t="str">
            <v>INFORME N° 1714-TP/DE/UGPPME-CFPP</v>
          </cell>
          <cell r="E1144" t="str">
            <v>172791-2017</v>
          </cell>
          <cell r="F1144" t="str">
            <v>1714-2017-MTPE/24.1.2.1</v>
          </cell>
          <cell r="G1144" t="str">
            <v>23/10/2017</v>
          </cell>
          <cell r="H1144">
            <v>0</v>
          </cell>
          <cell r="I1144" t="str">
            <v xml:space="preserve">CERTIFICACION  DE CREDITO PRESUPUESTARIO REFERIDA PARA LA CONTRATACION DEL SERVICIO DE INSTALACION DE DIEZ (10) PUNTOS DE RED DE COMPUTADORAS EN EL NUEVO LOCAL PARA LA UNIDAD ZONAL LAMBAYEQUE </v>
          </cell>
          <cell r="J1144" t="str">
            <v xml:space="preserve">UNIDAD GERENCIAL DE ADMINISTRACIÓN
</v>
          </cell>
          <cell r="K1144" t="str">
            <v>ALTAMIRANO MARTINEZ, JOHN HAIRO</v>
          </cell>
          <cell r="L1144">
            <v>0</v>
          </cell>
        </row>
        <row r="1145">
          <cell r="D1145" t="str">
            <v>INFORME N° 1715-TP/DE/UGPPME-CFPP</v>
          </cell>
          <cell r="E1145" t="str">
            <v>165474-2017</v>
          </cell>
          <cell r="F1145" t="str">
            <v>1715-2017-MTPE/24.1.2.1</v>
          </cell>
          <cell r="G1145" t="str">
            <v>23/10/2017</v>
          </cell>
          <cell r="H1145">
            <v>0</v>
          </cell>
          <cell r="I1145" t="str">
            <v xml:space="preserve">CERTIFICACION DE CREDITO PRESUPUESTARIO REFERIDA  PARA CONTRATACION DE UN SERVICIO DE TERCERO COMO REVISOR DE LOS EXPEDIENTES DE LIQUIDACION TECNICO FINANCIERO PARA LA UNIDAD ZONAL ICA </v>
          </cell>
          <cell r="J1145" t="str">
            <v xml:space="preserve">UNIDAD GERENCIAL DE ADMINISTRACIÓN
</v>
          </cell>
          <cell r="K1145" t="str">
            <v>ALTAMIRANO MARTINEZ, JOHN HAIRO</v>
          </cell>
          <cell r="L1145">
            <v>0</v>
          </cell>
        </row>
        <row r="1146">
          <cell r="D1146" t="str">
            <v>INFORME N° 1716-TP/DE/UGPPME-CFPP</v>
          </cell>
          <cell r="E1146" t="str">
            <v>171000-2017</v>
          </cell>
          <cell r="F1146" t="str">
            <v>1716-2017-MTPE/24.1.2.1</v>
          </cell>
          <cell r="G1146" t="str">
            <v>23/10/2017</v>
          </cell>
          <cell r="H1146">
            <v>0</v>
          </cell>
          <cell r="I1146" t="str">
            <v xml:space="preserve">CERTIFICACION DE  CREDITO PRESUPUESTARIO REFERIDA AL SERVICIO DE ALQUILER Y ALIMENTACION PARA REALIZACION DE UN TALLER SOLICITADO POR LA COORDINACION FUNCIONAL DE ASISTENCIA TECNICA Y EVALUACION DE PROYECTOS DEL PROGRAMA TRABAJA PERU </v>
          </cell>
          <cell r="J1146" t="str">
            <v xml:space="preserve">UNIDAD GERENCIAL DE ADMINISTRACIÓN
</v>
          </cell>
          <cell r="K1146" t="str">
            <v>ALTAMIRANO MARTINEZ, JOHN HAIRO</v>
          </cell>
          <cell r="L1146">
            <v>0</v>
          </cell>
        </row>
        <row r="1147">
          <cell r="D1147" t="str">
            <v>INFORME N° 1717-TP/DE/UGPPME-CFPP</v>
          </cell>
          <cell r="E1147" t="str">
            <v>181038-2017</v>
          </cell>
          <cell r="F1147" t="str">
            <v>1717-2017-MTPE/24.1.2.1</v>
          </cell>
          <cell r="G1147" t="str">
            <v>23/10/2017</v>
          </cell>
          <cell r="H1147">
            <v>0</v>
          </cell>
          <cell r="I1147" t="str">
            <v xml:space="preserve">CERTIFICACION DE CREDITO PRESUPUESTARIO PARA LA CONTRATACION TEMPORAL DE UN SERVICIO DE TERCERO COMO REVISOR DE LOS EXPEDIENTES DE LIQUIDACION Y LIQUIDADORES DE OFICIO PARA LA UNIDAD ZONAL LIMA SUR ESTE </v>
          </cell>
          <cell r="J1147" t="str">
            <v xml:space="preserve">UNIDAD GERENCIAL DE ADMINISTRACIÓN
</v>
          </cell>
          <cell r="K1147" t="str">
            <v>ALTAMIRANO MARTINEZ, JOHN HAIRO</v>
          </cell>
          <cell r="L1147">
            <v>0</v>
          </cell>
        </row>
        <row r="1148">
          <cell r="D1148" t="str">
            <v>INFORME N° 1718-TP/DE/UGPPME-CFPP</v>
          </cell>
          <cell r="E1148" t="str">
            <v>188485-2017</v>
          </cell>
          <cell r="F1148" t="str">
            <v>1718-2017-MTPE/24.1.2.1</v>
          </cell>
          <cell r="G1148" t="str">
            <v>23/10/2017</v>
          </cell>
          <cell r="H1148">
            <v>0</v>
          </cell>
          <cell r="I1148" t="str">
            <v>CERTIFICACION DE CREDITO PRESUPUESTARIO REFERIDA A LA ADQUISICION DE DOCE MEMORIAS USB DE 8GB DE CAPACIDAD PARA EL AREA DE CONTROL PATRIMONIAL</v>
          </cell>
          <cell r="J1148" t="str">
            <v xml:space="preserve">UNIDAD GERENCIAL DE ADMINISTRACIÓN
</v>
          </cell>
          <cell r="K1148" t="str">
            <v>ALTAMIRANO MARTINEZ, JOHN HAIRO</v>
          </cell>
          <cell r="L1148">
            <v>0</v>
          </cell>
        </row>
        <row r="1149">
          <cell r="D1149" t="str">
            <v>INFORME N° 1719-TP/DE/UGPPME-CFPP</v>
          </cell>
          <cell r="E1149" t="str">
            <v>190339-2017</v>
          </cell>
          <cell r="F1149" t="str">
            <v>1719-2017-MTPE/24.1.2.1</v>
          </cell>
          <cell r="G1149" t="str">
            <v>23/10/2017</v>
          </cell>
          <cell r="H1149">
            <v>0</v>
          </cell>
          <cell r="I1149" t="str">
            <v xml:space="preserve">SOLICITUD DE VALIDACION DE PROCESOS DE SOPORTE PRINCIPALES DE LA ENTIDAD, DE LAS CINCO (05) COORDINACIONES DE UGA </v>
          </cell>
          <cell r="J1149" t="str">
            <v xml:space="preserve">UNIDAD GERENCIAL DE ADMINISTRACIÓN
</v>
          </cell>
          <cell r="K1149" t="str">
            <v>ALTAMIRANO MARTINEZ, JOHN HAIRO</v>
          </cell>
          <cell r="L1149">
            <v>0</v>
          </cell>
        </row>
        <row r="1150">
          <cell r="D1150" t="str">
            <v>INFORME N° 1720-TP/DE/UGPPME-CFPP</v>
          </cell>
          <cell r="E1150" t="str">
            <v>188055-2017</v>
          </cell>
          <cell r="F1150" t="str">
            <v>1720-2017-MTPE/24.1.2.1</v>
          </cell>
          <cell r="G1150" t="str">
            <v>23/10/2017</v>
          </cell>
          <cell r="H1150">
            <v>0</v>
          </cell>
          <cell r="I1150" t="str">
            <v xml:space="preserve">CERTIFICACIÓN DE CRÉDITO PRESUPUESTARIO REFERIDA PARA VIÁTICOS DE LA OFICINA NACIONAL , DESTINO TACNA Y MOQUEGUA </v>
          </cell>
          <cell r="J1150" t="str">
            <v xml:space="preserve">UNIDAD GERENCIAL DE ADMINISTRACIÓN
</v>
          </cell>
          <cell r="K1150" t="str">
            <v>ALTAMIRANO MARTINEZ, JOHN HAIRO</v>
          </cell>
          <cell r="L1150">
            <v>0</v>
          </cell>
        </row>
        <row r="1151">
          <cell r="D1151" t="str">
            <v>INFORME N° 1721-TP/DE/UGPPME-CFPP</v>
          </cell>
          <cell r="E1151" t="str">
            <v>189153-2017</v>
          </cell>
          <cell r="F1151" t="str">
            <v>1721-2017-MTPE/24.1.2.1</v>
          </cell>
          <cell r="G1151" t="str">
            <v>23/10/2017</v>
          </cell>
          <cell r="H1151">
            <v>0</v>
          </cell>
          <cell r="I1151" t="str">
            <v>CERTIFICACIÓN DE CRÉDITO  PRESUPUESTARIO REFERIDO  PARA VIÁTICOS DE LA OFICINA NACIONAL, DESTINO AREQUIPA</v>
          </cell>
          <cell r="J1151" t="str">
            <v xml:space="preserve">UNIDAD GERENCIAL DE ADMINISTRACIÓN
</v>
          </cell>
          <cell r="K1151" t="str">
            <v>ALTAMIRANO MARTINEZ, JOHN HAIRO</v>
          </cell>
          <cell r="L1151">
            <v>0</v>
          </cell>
        </row>
        <row r="1152">
          <cell r="D1152" t="str">
            <v>INFORME N° 1722-TP/DE/UGPPME-CFPP</v>
          </cell>
          <cell r="E1152" t="str">
            <v>188856-2017</v>
          </cell>
          <cell r="F1152" t="str">
            <v>1722-2017-MTPE/24.1.2.1</v>
          </cell>
          <cell r="G1152" t="str">
            <v>23/10/2017</v>
          </cell>
          <cell r="H1152">
            <v>0</v>
          </cell>
          <cell r="I1152" t="str">
            <v xml:space="preserve">CERTIFICACIÓN DE CREDITO  PRESUPUESTARIO REFERIDA PARA VIÁTICOS DE LA OFICINA NACIONAL, SAN MARTIN </v>
          </cell>
          <cell r="J1152" t="str">
            <v xml:space="preserve">UNIDAD GERENCIAL DE ADMINISTRACIÓN
</v>
          </cell>
          <cell r="K1152" t="str">
            <v>ALTAMIRANO MARTINEZ, JOHN HAIRO</v>
          </cell>
          <cell r="L1152">
            <v>0</v>
          </cell>
        </row>
        <row r="1153">
          <cell r="D1153" t="str">
            <v>INFORME N° 1723-TP/DE/UGPPME-CFPP</v>
          </cell>
          <cell r="E1153" t="str">
            <v>189678-2017</v>
          </cell>
          <cell r="F1153" t="str">
            <v>1723-2017-MTPE/24.1.2.1</v>
          </cell>
          <cell r="G1153" t="str">
            <v>23/10/2017</v>
          </cell>
          <cell r="H1153">
            <v>0</v>
          </cell>
          <cell r="I1153" t="str">
            <v>PROPUESTA DE NOTA DE MODIFICACIÓN PRESUPUESTARIA NMP N° 063, CRÉDITOS Y ANULACIONES POR S/. 70,746.00 DE TIPO 3 CRÉDITOS Y ANULACIONES (DENTRO DE U.E.) PARA APROBACIÓN.</v>
          </cell>
          <cell r="J1153" t="str">
            <v xml:space="preserve">UNIDAD GERENCIAL DE ADMINISTRACIÓN
</v>
          </cell>
          <cell r="K1153">
            <v>0</v>
          </cell>
          <cell r="L1153">
            <v>0</v>
          </cell>
        </row>
        <row r="1154">
          <cell r="D1154" t="str">
            <v>INFORME N° 1724-TP/DE/UGPPME-CFPP</v>
          </cell>
          <cell r="E1154" t="str">
            <v>189713-2017</v>
          </cell>
          <cell r="F1154" t="str">
            <v>1724-2017-MTPE/24.1.2.1</v>
          </cell>
          <cell r="G1154" t="str">
            <v>23/10/2017</v>
          </cell>
          <cell r="H1154">
            <v>0</v>
          </cell>
          <cell r="I1154" t="str">
            <v>CERTIFICACIÓN DE CREDITO  PRESUPUESTARIO REFERIDA  PARA VIÁTICOS DE LA OFICINA NACIONAL, DESTINO TACNA</v>
          </cell>
          <cell r="J1154" t="str">
            <v xml:space="preserve">UNIDAD GERENCIAL DE ADMINISTRACIÓN
</v>
          </cell>
          <cell r="K1154" t="str">
            <v>ALTAMIRANO MARTINEZ, JOHN HAIRO</v>
          </cell>
          <cell r="L1154">
            <v>0</v>
          </cell>
        </row>
        <row r="1155">
          <cell r="D1155" t="str">
            <v>INFORME N° 1725-TP/DE/UGPPME-CFPP</v>
          </cell>
          <cell r="E1155" t="str">
            <v>188579-2017</v>
          </cell>
          <cell r="F1155" t="str">
            <v>1725-2017-MTPE/24.1.2.1</v>
          </cell>
          <cell r="G1155" t="str">
            <v>23/10/2017</v>
          </cell>
          <cell r="H1155">
            <v>0</v>
          </cell>
          <cell r="I1155" t="str">
            <v xml:space="preserve">CERTIFICACIÓN DE CRÉDITO  PRESUPUESTARIO REFERIDA  PARA VIÁTICOS DE LA OFICINA NACIONAL , DESTINO MOQUEGUA Y TACNA </v>
          </cell>
          <cell r="J1155" t="str">
            <v xml:space="preserve">UNIDAD GERENCIAL DE ADMINISTRACIÓN
</v>
          </cell>
          <cell r="K1155" t="str">
            <v>ALTAMIRANO MARTINEZ, JOHN HAIRO</v>
          </cell>
          <cell r="L1155">
            <v>0</v>
          </cell>
        </row>
        <row r="1156">
          <cell r="D1156" t="str">
            <v>INFORME N° 1726-TP/DE/UGPPME-CFPP</v>
          </cell>
          <cell r="E1156" t="str">
            <v>190626-2017</v>
          </cell>
          <cell r="F1156" t="str">
            <v>1726-2017-MTPE/24.1.2.1</v>
          </cell>
          <cell r="G1156" t="str">
            <v>23/10/2017</v>
          </cell>
          <cell r="H1156">
            <v>0</v>
          </cell>
          <cell r="I1156" t="str">
            <v>CERTIFICACIÓN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6" t="str">
            <v xml:space="preserve">UNIDAD GERENCIAL DE ADMINISTRACIÓN
</v>
          </cell>
          <cell r="K1156" t="str">
            <v>ALTAMIRANO MARTINEZ, JOHN HAIRO</v>
          </cell>
          <cell r="L1156">
            <v>0</v>
          </cell>
        </row>
        <row r="1157">
          <cell r="D1157" t="str">
            <v>INFORME N° 1727-TP/DE/UGPPME-CFPP</v>
          </cell>
          <cell r="E1157" t="str">
            <v>190633-2017</v>
          </cell>
          <cell r="F1157" t="str">
            <v>1727-2017-MTPE/24.1.2.1</v>
          </cell>
          <cell r="G1157" t="str">
            <v>23/10/2017</v>
          </cell>
          <cell r="H1157">
            <v>0</v>
          </cell>
          <cell r="I1157" t="str">
            <v>CERTIFICACIÓN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7" t="str">
            <v xml:space="preserve">UNIDAD GERENCIAL DE ADMINISTRACIÓN
</v>
          </cell>
          <cell r="K1157" t="str">
            <v>ALTAMIRANO MARTINEZ, JOHN HAIRO</v>
          </cell>
          <cell r="L1157">
            <v>0</v>
          </cell>
        </row>
        <row r="1158">
          <cell r="D1158" t="str">
            <v>INFORME N° 1728-TP/DE/UGPPME-CFPP</v>
          </cell>
          <cell r="E1158" t="str">
            <v>190635-2017</v>
          </cell>
          <cell r="F1158" t="str">
            <v>1728-2017-MTPE/24.1.2.1</v>
          </cell>
          <cell r="G1158" t="str">
            <v>23/10/2017</v>
          </cell>
          <cell r="H1158">
            <v>0</v>
          </cell>
          <cell r="I1158" t="str">
            <v>CERTIFICACIÓN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8" t="str">
            <v xml:space="preserve">UNIDAD GERENCIAL DE ADMINISTRACIÓN
</v>
          </cell>
          <cell r="K1158" t="str">
            <v>ALTAMIRANO MARTINEZ, JOHN HAIRO</v>
          </cell>
          <cell r="L1158">
            <v>0</v>
          </cell>
        </row>
        <row r="1159">
          <cell r="D1159" t="str">
            <v>INFORME N° 1729-TP/DE/UGPPME-CFPP</v>
          </cell>
          <cell r="E1159" t="str">
            <v>190631-2017</v>
          </cell>
          <cell r="F1159" t="str">
            <v>1729-2017-MTPE/24.1.2.1</v>
          </cell>
          <cell r="G1159" t="str">
            <v>23/10/2017</v>
          </cell>
          <cell r="H1159">
            <v>0</v>
          </cell>
          <cell r="I1159" t="str">
            <v>CERTIFICACION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9" t="str">
            <v xml:space="preserve">UNIDAD GERENCIAL DE ADMINISTRACIÓN
</v>
          </cell>
          <cell r="K1159" t="str">
            <v>ALTAMIRANO MARTINEZ, JOHN HAIRO</v>
          </cell>
          <cell r="L1159">
            <v>0</v>
          </cell>
        </row>
        <row r="1160">
          <cell r="D1160" t="str">
            <v>INFORME N° 1730-TP/DE/UGPPME-CFPP</v>
          </cell>
          <cell r="E1160" t="str">
            <v>190628-2017</v>
          </cell>
          <cell r="F1160" t="str">
            <v>1730-2017-MTPE/24.1.2.1</v>
          </cell>
          <cell r="G1160" t="str">
            <v>23/10/2017</v>
          </cell>
          <cell r="H1160">
            <v>0</v>
          </cell>
          <cell r="I1160" t="str">
            <v>CERTIFICACIÓN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60" t="str">
            <v xml:space="preserve">UNIDAD GERENCIAL DE ADMINISTRACIÓN
</v>
          </cell>
          <cell r="K1160" t="str">
            <v>ALTAMIRANO MARTINEZ, JOHN HAIRO</v>
          </cell>
          <cell r="L1160">
            <v>0</v>
          </cell>
        </row>
        <row r="1161">
          <cell r="D1161" t="str">
            <v>INFORME N° 1731-TP/DE/UGPPME-CFPP</v>
          </cell>
          <cell r="E1161" t="str">
            <v>182636-2017</v>
          </cell>
          <cell r="F1161" t="str">
            <v>1731-2017-MTPE/24.1.2.1</v>
          </cell>
          <cell r="G1161" t="str">
            <v>24/10/2017</v>
          </cell>
          <cell r="H1161">
            <v>0</v>
          </cell>
          <cell r="I1161" t="str">
            <v xml:space="preserve">CERTIFICACIÓN DE CRÉDITO PRESUPUESTARIO REFERIDA A LA CONTRATACIÓN DE SERVICIO TEMPORAL DE TERCERO PARA LA CONTRATACIÓN PARTA LA COORDINACIÓN FUNCIONAL DE LOGÍSTICA DE LA UNIDAD GERENCIAL DE ADMINISTRACIÓN DEL PROGRAMA TRABAJA PERU </v>
          </cell>
          <cell r="J1161" t="str">
            <v xml:space="preserve">UNIDAD GERENCIAL DE ADMINISTRACIÓN
</v>
          </cell>
          <cell r="K1161" t="str">
            <v>ALTAMIRANO MARTINEZ, JOHN HAIRO</v>
          </cell>
          <cell r="L1161">
            <v>0</v>
          </cell>
        </row>
        <row r="1162">
          <cell r="D1162" t="str">
            <v>INFORME N° 1732-TP/DE/UGPPME-CFPP</v>
          </cell>
          <cell r="E1162" t="str">
            <v>178193-2017</v>
          </cell>
          <cell r="F1162" t="str">
            <v>1732-2017-MTPE/24.1.2.1</v>
          </cell>
          <cell r="G1162" t="str">
            <v>24/10/2017</v>
          </cell>
          <cell r="H1162">
            <v>0</v>
          </cell>
          <cell r="I1162" t="str">
            <v xml:space="preserve">CERTIFICACION DE CREDITO PRESUPUESTARIO REFERIDA A LA CONTRATACION TEMPORAL DE SERVICIO DE TERCERO PARA LA COORDINACION FUNCIONAL DE PLANIFICACION Y PRESUPUESTO DEL PROGRAMA TRABAJA PERU </v>
          </cell>
          <cell r="J1162" t="str">
            <v xml:space="preserve">UNIDAD GERENCIAL DE ADMINISTRACIÓN
</v>
          </cell>
          <cell r="K1162" t="str">
            <v>ALTAMIRANO MARTINEZ, JOHN HAIRO</v>
          </cell>
          <cell r="L1162">
            <v>0</v>
          </cell>
        </row>
        <row r="1163">
          <cell r="D1163" t="str">
            <v>INFORME N° 1733-TP/DE/UGPPME-CFPP</v>
          </cell>
          <cell r="E1163" t="str">
            <v>176376-2017</v>
          </cell>
          <cell r="F1163" t="str">
            <v>1733-2017-MTPE/24.1.2.1</v>
          </cell>
          <cell r="G1163" t="str">
            <v>24/10/2017</v>
          </cell>
          <cell r="H1163">
            <v>0</v>
          </cell>
          <cell r="I1163" t="str">
            <v xml:space="preserve">CERTIFICACION DE CREDITO PRESUPUESTARIO REFERIDA AL SERVICIO DE TERCERO PARA REALIZAR ACTIVIDADES RELACIONADAS A PROMOCION DE LA UNIDAD ZONAL LORETO DEL PROGRAMA TRABAJA PERU </v>
          </cell>
          <cell r="J1163" t="str">
            <v xml:space="preserve">UNIDAD GERENCIAL DE ADMINISTRACIÓN
</v>
          </cell>
          <cell r="K1163" t="str">
            <v>ALTAMIRANO MARTINEZ, JOHN HAIRO</v>
          </cell>
          <cell r="L1163">
            <v>0</v>
          </cell>
        </row>
        <row r="1164">
          <cell r="D1164" t="str">
            <v>INFORME N° 1734-TP/DE/UGPPME-CFPP</v>
          </cell>
          <cell r="E1164" t="str">
            <v>175940-2017</v>
          </cell>
          <cell r="F1164" t="str">
            <v>1734-2017-MTPE/24.1.2.1</v>
          </cell>
          <cell r="G1164" t="str">
            <v>24/10/2017</v>
          </cell>
          <cell r="H1164">
            <v>0</v>
          </cell>
          <cell r="I1164" t="str">
            <v xml:space="preserve">CERTIFICACIÓN DE CRÉDITO PRESUPUESTARIO PARA LA CONTRATACION TEMPORAL POR MODALIDAD DE SERVICIO DE UNA PERSONA NATURAL COMO REVISORES DE EXPEDIENTES DE LIQUIDACION DE LAS ACTIVIDADES DE INTERVENCION INMEDIATA AII-02 DEL PROGRAMA TRABAJA PERU - UNIDAD ZONAL CAJAMARCA </v>
          </cell>
          <cell r="J1164" t="str">
            <v xml:space="preserve">UNIDAD GERENCIAL DE ADMINISTRACIÓN
</v>
          </cell>
          <cell r="K1164" t="str">
            <v>ALTAMIRANO MARTINEZ, JOHN HAIRO</v>
          </cell>
          <cell r="L1164">
            <v>0</v>
          </cell>
        </row>
        <row r="1165">
          <cell r="D1165" t="str">
            <v>INFORME N° 1735-TP/DE/UGPPME-CFPP</v>
          </cell>
          <cell r="E1165" t="str">
            <v>189577-2017</v>
          </cell>
          <cell r="F1165" t="str">
            <v>1735-2017-MTPE/24.1.2.1</v>
          </cell>
          <cell r="G1165" t="str">
            <v>24/10/2017</v>
          </cell>
          <cell r="H1165">
            <v>0</v>
          </cell>
          <cell r="I1165" t="str">
            <v>CERTIFICACIÓN  DE CREDITO PRESUPUESTARIO REFERIDA AL SERVICIO DE TERCERO PARA REALIZAR ACTIVIDADES RELACIONADAS A PROMOCION DE LA UNIDAD ZONAL LORETO DEL PROGRAMA TRABAJA PERU</v>
          </cell>
          <cell r="J1165" t="str">
            <v xml:space="preserve">UNIDAD GERENCIAL DE ADMINISTRACIÓN
</v>
          </cell>
          <cell r="K1165" t="str">
            <v>ALTAMIRANO MARTINEZ, JOHN HAIRO</v>
          </cell>
          <cell r="L1165">
            <v>0</v>
          </cell>
        </row>
        <row r="1166">
          <cell r="D1166" t="str">
            <v>INFORME N° 1736-TP/DE/UGPPME-CFPP</v>
          </cell>
          <cell r="E1166" t="str">
            <v>160031-2017</v>
          </cell>
          <cell r="F1166" t="str">
            <v>1736-2017-MTPE/24.1.2.1</v>
          </cell>
          <cell r="G1166" t="str">
            <v>24/10/2017</v>
          </cell>
          <cell r="H1166">
            <v>0</v>
          </cell>
          <cell r="I1166" t="str">
            <v xml:space="preserve">CERTIFICACION DE CREDITO PRESUPUESTARIO REFERIDA A LA CONTRATACION DE UN SERVICIO DE TERCERO PARA REALIZAR ACTIVIDADES RELACIONADAS A PROMOCION PARA LA UNIDAD ZONAL LIMA NORTE CALLAO </v>
          </cell>
          <cell r="J1166" t="str">
            <v xml:space="preserve">UNIDAD GERENCIAL DE ADMINISTRACIÓN
</v>
          </cell>
          <cell r="K1166">
            <v>0</v>
          </cell>
          <cell r="L1166">
            <v>0</v>
          </cell>
        </row>
        <row r="1167">
          <cell r="D1167" t="str">
            <v>INFORME N° 1737-TP/DE/UGPPME-CFPP</v>
          </cell>
          <cell r="E1167" t="str">
            <v>188686-2017</v>
          </cell>
          <cell r="F1167" t="str">
            <v>1737-2017-MTPE/24.1.2.1</v>
          </cell>
          <cell r="G1167" t="str">
            <v>24/10/2017</v>
          </cell>
          <cell r="H1167">
            <v>0</v>
          </cell>
          <cell r="I1167" t="str">
            <v xml:space="preserve">CERTIFICACION DE CREDITO PRESUPUESTARIO REFERIDA A LA CONTRATACION DE UN SERVICIO DE TERCERO REQUERIDO POR LA UNIDAD GERENCIAL DE PROMOCION DEL PROGRAMA TRABAJA PERU </v>
          </cell>
          <cell r="J1167" t="str">
            <v xml:space="preserve">UNIDAD GERENCIAL DE ADMINISTRACIÓN
</v>
          </cell>
          <cell r="K1167">
            <v>0</v>
          </cell>
          <cell r="L1167">
            <v>0</v>
          </cell>
        </row>
        <row r="1168">
          <cell r="D1168" t="str">
            <v>INFORME N° 1738-TP/DE/UGPPME-CFPP</v>
          </cell>
          <cell r="E1168" t="str">
            <v>187720-2017</v>
          </cell>
          <cell r="F1168" t="str">
            <v>1738-2017-MTPE/24.1.2.1</v>
          </cell>
          <cell r="G1168" t="str">
            <v>24/10/2017</v>
          </cell>
          <cell r="H1168">
            <v>0</v>
          </cell>
          <cell r="I1168" t="str">
            <v>CERTIFICACIÓN DE CRÉDITO PRESUPUESTARIO REFERIDA A LA CONTRATACION DE SERVICIO DE MANTENIMIENTO PREVENTIVO DE 40,000 KM PARA LA CAMIONETA NISSAN NAVARA DE PLACA EGJ-578 ASIGNADA A LA UNIDAD ZONAL CUSCO</v>
          </cell>
          <cell r="J1168" t="str">
            <v xml:space="preserve">UNIDAD GERENCIAL DE ADMINISTRACIÓN
</v>
          </cell>
          <cell r="K1168">
            <v>0</v>
          </cell>
          <cell r="L1168">
            <v>0</v>
          </cell>
        </row>
        <row r="1169">
          <cell r="D1169" t="str">
            <v>INFORME N° 1739-TP/DE/UGPPME-CFPP</v>
          </cell>
          <cell r="E1169" t="str">
            <v>191671-2017</v>
          </cell>
          <cell r="F1169" t="str">
            <v>1739-2017-MTPE/24.1.2.1</v>
          </cell>
          <cell r="G1169" t="str">
            <v>24/10/2017</v>
          </cell>
          <cell r="H1169">
            <v>0</v>
          </cell>
          <cell r="I1169" t="str">
            <v>CERTIFICACIÓN DE CRÉDITO PRESUPUESTARIO PARA EL PAGO DE LA ADQUISICIÓN DE LOS PASAJES AÉREOS ADQUIRIDOS POR LA MODALIDAD ACUERDO MARCO</v>
          </cell>
          <cell r="J1169" t="str">
            <v xml:space="preserve">UNIDAD GERENCIAL DE ADMINISTRACIÓN
</v>
          </cell>
          <cell r="K1169">
            <v>0</v>
          </cell>
          <cell r="L1169">
            <v>0</v>
          </cell>
        </row>
        <row r="1170">
          <cell r="D1170" t="str">
            <v>INFORME N° 1740-TP/DE/UGPPME-CFPP</v>
          </cell>
          <cell r="E1170" t="str">
            <v>190012-2017</v>
          </cell>
          <cell r="F1170" t="str">
            <v>1740-2017-MTPE/24.1.2.1</v>
          </cell>
          <cell r="G1170" t="str">
            <v>24/10/2017</v>
          </cell>
          <cell r="H1170">
            <v>0</v>
          </cell>
          <cell r="I1170" t="str">
            <v xml:space="preserve">ASUNTO: CERTIFICACIÓN PRESUPUESTAL PARA VIÁTICOS DE LA OFICINA NACIONAL </v>
          </cell>
          <cell r="J1170" t="str">
            <v xml:space="preserve">UNIDAD GERENCIAL DE ADMINISTRACIÓN
</v>
          </cell>
          <cell r="K1170">
            <v>0</v>
          </cell>
          <cell r="L1170">
            <v>0</v>
          </cell>
        </row>
        <row r="1171">
          <cell r="D1171" t="str">
            <v>INFORME N° 1741-TP/DE/UGPPME-CFPP</v>
          </cell>
          <cell r="E1171" t="str">
            <v>190896-2017</v>
          </cell>
          <cell r="F1171" t="str">
            <v>1741-2017-MTPE/24.1.2.1</v>
          </cell>
          <cell r="G1171" t="str">
            <v>24/10/2017</v>
          </cell>
          <cell r="H1171">
            <v>0</v>
          </cell>
          <cell r="I1171"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1" t="str">
            <v xml:space="preserve">UNIDAD GERENCIAL DE ADMINISTRACIÓN
</v>
          </cell>
          <cell r="K1171">
            <v>0</v>
          </cell>
          <cell r="L1171">
            <v>0</v>
          </cell>
        </row>
        <row r="1172">
          <cell r="D1172" t="str">
            <v>INFORME N° 1742-TP/DE/UGPPME-CFPP</v>
          </cell>
          <cell r="E1172" t="str">
            <v>190912-2017</v>
          </cell>
          <cell r="F1172" t="str">
            <v>1742-2017-MTPE/24.1.2.1</v>
          </cell>
          <cell r="G1172" t="str">
            <v>24/10/2017</v>
          </cell>
          <cell r="H1172">
            <v>0</v>
          </cell>
          <cell r="I1172"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2" t="str">
            <v xml:space="preserve">UNIDAD GERENCIAL DE ADMINISTRACIÓN
</v>
          </cell>
          <cell r="K1172">
            <v>0</v>
          </cell>
          <cell r="L1172">
            <v>0</v>
          </cell>
        </row>
        <row r="1173">
          <cell r="D1173" t="str">
            <v>INFORME N° 1743-TP/DE/UGPPME-CFPP</v>
          </cell>
          <cell r="E1173" t="str">
            <v>190865-2017</v>
          </cell>
          <cell r="F1173" t="str">
            <v>1743-2017-MTPE/24.1.2.1</v>
          </cell>
          <cell r="G1173" t="str">
            <v>24/10/2017</v>
          </cell>
          <cell r="H1173">
            <v>0</v>
          </cell>
          <cell r="I1173"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3" t="str">
            <v xml:space="preserve">UNIDAD GERENCIAL DE ADMINISTRACIÓN
</v>
          </cell>
          <cell r="K1173">
            <v>0</v>
          </cell>
          <cell r="L1173">
            <v>0</v>
          </cell>
        </row>
        <row r="1174">
          <cell r="D1174" t="str">
            <v>INFORME N° 1744-TP/DE/UGPPME-CFPP</v>
          </cell>
          <cell r="E1174" t="str">
            <v>190904-2017</v>
          </cell>
          <cell r="F1174" t="str">
            <v>1744-2017-MTPE/24.1.2.1</v>
          </cell>
          <cell r="G1174" t="str">
            <v>24/10/2017</v>
          </cell>
          <cell r="H1174">
            <v>0</v>
          </cell>
          <cell r="I1174"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4" t="str">
            <v xml:space="preserve">UNIDAD GERENCIAL DE ADMINISTRACIÓN
</v>
          </cell>
          <cell r="K1174">
            <v>0</v>
          </cell>
          <cell r="L1174">
            <v>0</v>
          </cell>
        </row>
        <row r="1175">
          <cell r="D1175" t="str">
            <v>INFORME N° 1745-TP/DE/UGPPME-CFPP</v>
          </cell>
          <cell r="E1175" t="str">
            <v>192546-2017</v>
          </cell>
          <cell r="F1175" t="str">
            <v>1745-2017-MTPE/24.1.2.1</v>
          </cell>
          <cell r="G1175" t="str">
            <v>24/10/2017</v>
          </cell>
          <cell r="H1175">
            <v>0</v>
          </cell>
          <cell r="I1175" t="str">
            <v>RENDICIÓN DE VIÁTICOS Y ACTIVIDADES REALIZADAS DEL VIAJE DE COMISIÓN DE SERVICIOS A LA REGIÓN TUMBES, PARA ACTIVIDADES DE MONITOREO.</v>
          </cell>
          <cell r="J1175" t="str">
            <v xml:space="preserve">UNIDAD GERENCIAL DE ADMINISTRACIÓN
</v>
          </cell>
          <cell r="K1175" t="str">
            <v>TORRES LOZANO, CÉSAR AUGUSTO</v>
          </cell>
          <cell r="L1175">
            <v>0</v>
          </cell>
        </row>
        <row r="1176">
          <cell r="D1176" t="str">
            <v>INFORME N° 1746-TP/DE/UGPPME-CFPP</v>
          </cell>
          <cell r="E1176" t="str">
            <v>170320-2017</v>
          </cell>
          <cell r="F1176" t="str">
            <v>1746-2017-MTPE/24.1.2.1</v>
          </cell>
          <cell r="G1176" t="str">
            <v>25/10/2017</v>
          </cell>
          <cell r="H1176">
            <v>0</v>
          </cell>
          <cell r="I1176" t="str">
            <v xml:space="preserve">CERTIFICACIÓN DE CRÉDITO PRESUPUESTARIO REFERIDA A LA CONTRATACIÓN DE UN SERVICIO DE TERCERO PARA ELABORACIÓN DE INFORME DE EVALUACIÓN TÉCNICA Y TASACIÓN DE REPUESTOS SIN ROTACIÓN DE CAMIONETAS FOTON DEL PROGRAMA TRABAJA PERU </v>
          </cell>
          <cell r="J1176" t="str">
            <v xml:space="preserve">UNIDAD GERENCIAL DE ADMINISTRACIÓN
</v>
          </cell>
          <cell r="K1176">
            <v>0</v>
          </cell>
          <cell r="L1176">
            <v>0</v>
          </cell>
        </row>
        <row r="1177">
          <cell r="D1177" t="str">
            <v>INFORME N° 1747-TP/DE/UGPPME-CFPP</v>
          </cell>
          <cell r="E1177" t="str">
            <v>190660-2017</v>
          </cell>
          <cell r="F1177" t="str">
            <v>1747-2017-MTPE/24.1.2.1</v>
          </cell>
          <cell r="G1177" t="str">
            <v>25/10/2017</v>
          </cell>
          <cell r="H1177">
            <v>0</v>
          </cell>
          <cell r="I1177" t="str">
            <v>CERTIFICACIÓN  CREDITO PRESUPUESTARIO REFERIDA AL SERVICIO DE UN PROFESIONAL PARA LA REVISION DE EXPEDIENTES DE LIQUIDACIONES Y ELABORACIONES DE LOS INFORMES DE LIQUIDACIONES Y ELABORACIONES DE LOS INFORMES DE LIQUIDACION TECNICO FINANCIERO DEL PROGRAMA TRABAJA PERU UNIDAD ZONAL LA LIBERTAD</v>
          </cell>
          <cell r="J1177" t="str">
            <v xml:space="preserve">UNIDAD GERENCIAL DE ADMINISTRACIÓN
</v>
          </cell>
          <cell r="K1177">
            <v>0</v>
          </cell>
          <cell r="L1177">
            <v>0</v>
          </cell>
        </row>
        <row r="1178">
          <cell r="D1178" t="str">
            <v>INFORME N° 1748-TP/DE/UGPPME-CFPP</v>
          </cell>
          <cell r="E1178" t="str">
            <v>187560-2017</v>
          </cell>
          <cell r="F1178" t="str">
            <v>1748-2017-MTPE/24.1.2.1</v>
          </cell>
          <cell r="G1178" t="str">
            <v>25/10/2017</v>
          </cell>
          <cell r="H1178">
            <v>0</v>
          </cell>
          <cell r="I1178" t="str">
            <v>CERTIFICACIÓN DE CRÉDITO PRESUPUESTARIO REFERIDA A LA CONTRATACIÓN DE SERVICIO POR TERCERO PARA LA COORDINACIÓN FUNCIONAL DE LOGÍSTICA</v>
          </cell>
          <cell r="J1178" t="str">
            <v xml:space="preserve">UNIDAD GERENCIAL DE ADMINISTRACIÓN
</v>
          </cell>
          <cell r="K1178">
            <v>0</v>
          </cell>
          <cell r="L1178">
            <v>0</v>
          </cell>
        </row>
        <row r="1179">
          <cell r="D1179" t="str">
            <v>INFORME N° 1749-TP/DE/UGPPME-CFPP</v>
          </cell>
          <cell r="E1179" t="str">
            <v>183999-2017</v>
          </cell>
          <cell r="F1179" t="str">
            <v>1749-2017-MTPE/24.1.2.1</v>
          </cell>
          <cell r="G1179" t="str">
            <v>25/10/2017</v>
          </cell>
          <cell r="H1179">
            <v>0</v>
          </cell>
          <cell r="I1179" t="str">
            <v xml:space="preserve">REQUERIMIENTO DE CONTRATACIÓN ADMINISTRATIVA DE SERVICIOS - CAS DE UN (01) RESPONSABLE DE PROYECTOS PARA LA UNIDAD ZONAL HUARAZ </v>
          </cell>
          <cell r="J1179" t="str">
            <v xml:space="preserve">PROGRAMA PARA LA GENERACION DE EMPLEO SOCIAL INCLUSIVO "TRABAJA PERU"
</v>
          </cell>
          <cell r="K1179">
            <v>0</v>
          </cell>
          <cell r="L1179">
            <v>0</v>
          </cell>
        </row>
        <row r="1180">
          <cell r="D1180" t="str">
            <v>INFORME N° 1750-TP/DE/UGPPME-CFPP</v>
          </cell>
          <cell r="E1180" t="str">
            <v>184669-2017</v>
          </cell>
          <cell r="F1180" t="str">
            <v>1750-2017-MTPE/24.1.2.1</v>
          </cell>
          <cell r="G1180" t="str">
            <v>25/10/2017</v>
          </cell>
          <cell r="H1180">
            <v>0</v>
          </cell>
          <cell r="I1180" t="str">
            <v xml:space="preserve">REQUERIMIENTO DE CONTRATACIÓN ADMINISTRATIVA DE SERVICIOS - CAS DE VEINTIOCHO (28) ASISTENTES DE PROMOCIÓN PARA LAS UNIDADES ZONALES DEL PROGRAMA TRABAJA PERÚ </v>
          </cell>
          <cell r="J1180" t="str">
            <v xml:space="preserve">PROGRAMA PARA LA GENERACION DE EMPLEO SOCIAL INCLUSIVO "TRABAJA PERU"
</v>
          </cell>
          <cell r="K1180">
            <v>0</v>
          </cell>
          <cell r="L1180">
            <v>0</v>
          </cell>
        </row>
        <row r="1181">
          <cell r="D1181" t="str">
            <v>INFORME N° 1751-TP/DE/UGPPME-CFPP</v>
          </cell>
          <cell r="E1181" t="str">
            <v>188545-2017</v>
          </cell>
          <cell r="F1181" t="str">
            <v>1751-2017-MTPE/24.1.2.1</v>
          </cell>
          <cell r="G1181" t="str">
            <v>25/10/2017</v>
          </cell>
          <cell r="H1181">
            <v>0</v>
          </cell>
          <cell r="I1181" t="str">
            <v>REQUERIMIENTO DE CONTRATACIÓN ADMINISTRATIVA DE SERVICIOS - CAS DE DOS (02) ESPECIALISTAS I EN PROMOCIÓN PARA LAS UNIDADES ZONALES DEL PROGRAMA TRABAJA PERÚ</v>
          </cell>
          <cell r="J1181" t="str">
            <v xml:space="preserve">PROGRAMA PARA LA GENERACION DE EMPLEO SOCIAL INCLUSIVO "TRABAJA PERU"
</v>
          </cell>
          <cell r="K1181">
            <v>0</v>
          </cell>
          <cell r="L1181">
            <v>0</v>
          </cell>
        </row>
        <row r="1182">
          <cell r="D1182" t="str">
            <v>INFORME N° 1752-TP/DE/UGPPME-CFPP</v>
          </cell>
          <cell r="E1182" t="str">
            <v>188547-2017</v>
          </cell>
          <cell r="F1182" t="str">
            <v>1752-2017-MTPE/24.1.2.1</v>
          </cell>
          <cell r="G1182" t="str">
            <v>25/10/2017</v>
          </cell>
          <cell r="H1182">
            <v>0</v>
          </cell>
          <cell r="I1182" t="str">
            <v>REQUERIMIENTO DE CONTRATACIÓN ADMINISTRATIVA DE SERVICIOS - CAS DE DOS (02) ESPECIALISTAS II EN PROMOCIÓN PARA LAS UNIDADES ZONALES DEL PROGRAMA TRABAJA PERÚ</v>
          </cell>
          <cell r="J1182" t="str">
            <v xml:space="preserve">PROGRAMA PARA LA GENERACION DE EMPLEO SOCIAL INCLUSIVO "TRABAJA PERU"
</v>
          </cell>
          <cell r="K1182">
            <v>0</v>
          </cell>
          <cell r="L1182">
            <v>0</v>
          </cell>
        </row>
        <row r="1183">
          <cell r="D1183" t="str">
            <v>INFORME N° 1753-TP/DE/UGPPME-CFPP</v>
          </cell>
          <cell r="E1183" t="str">
            <v>181430-2017</v>
          </cell>
          <cell r="F1183" t="str">
            <v>1753-2017-MTPE/24.1.2.1</v>
          </cell>
          <cell r="G1183" t="str">
            <v>25/10/2017</v>
          </cell>
          <cell r="H1183">
            <v>0</v>
          </cell>
          <cell r="I1183" t="str">
            <v>SEGUIMIENTO FÍSICO DE LOS RECURSOS DEL "FONDO PARA INTERVENCIONES ANTE LA OCURRENCIA DE DESASTRES NATURALES"</v>
          </cell>
          <cell r="J1183" t="str">
            <v xml:space="preserve">PROGRAMA PARA LA GENERACION DE EMPLEO SOCIAL INCLUSIVO "TRABAJA PERU"
</v>
          </cell>
          <cell r="K1183">
            <v>0</v>
          </cell>
          <cell r="L1183">
            <v>0</v>
          </cell>
        </row>
        <row r="1184">
          <cell r="D1184" t="str">
            <v>INFORME N° 1754-TP/DE/UGPPME-CFPP</v>
          </cell>
          <cell r="E1184" t="str">
            <v>143662-2017</v>
          </cell>
          <cell r="F1184" t="str">
            <v>1754-2017-MTPE/24.1.2.1</v>
          </cell>
          <cell r="G1184" t="str">
            <v>25/10/2017</v>
          </cell>
          <cell r="H1184">
            <v>0</v>
          </cell>
          <cell r="I1184" t="str">
            <v xml:space="preserve">PROPUESTA DE MODIFICACION DEL POI 2017 DEL PROGRAMA TRABAJA PERU </v>
          </cell>
          <cell r="J1184" t="str">
            <v xml:space="preserve">PROGRAMA PARA LA GENERACION DE EMPLEO SOCIAL INCLUSIVO "TRABAJA PERU"
</v>
          </cell>
          <cell r="K1184">
            <v>0</v>
          </cell>
          <cell r="L1184">
            <v>0</v>
          </cell>
        </row>
        <row r="1185">
          <cell r="D1185" t="str">
            <v>INFORME N° 1755-TP/DE/UGPPME-CFPP</v>
          </cell>
          <cell r="E1185" t="str">
            <v>192315-2017</v>
          </cell>
          <cell r="F1185" t="str">
            <v>1755-2017-MTPE/24.1.2.1</v>
          </cell>
          <cell r="G1185" t="str">
            <v>25/10/2017</v>
          </cell>
          <cell r="H1185">
            <v>0</v>
          </cell>
          <cell r="I1185" t="str">
            <v xml:space="preserve">CERTIFICACIÓN PRESUPUESTAL PARA VIÁTICOS DE LA OFICINA NACIONAL </v>
          </cell>
          <cell r="J1185" t="str">
            <v xml:space="preserve">UNIDAD GERENCIAL DE ADMINISTRACIÓN
</v>
          </cell>
          <cell r="K1185">
            <v>0</v>
          </cell>
          <cell r="L1185">
            <v>0</v>
          </cell>
        </row>
        <row r="1186">
          <cell r="D1186" t="str">
            <v>INFORME N° 1756-TP/DE/UGPPME-CFPP</v>
          </cell>
          <cell r="E1186" t="str">
            <v>193593-2017</v>
          </cell>
          <cell r="F1186" t="str">
            <v>1756-2017-MTPE/24.1.2.1</v>
          </cell>
          <cell r="G1186" t="str">
            <v>25/10/2017</v>
          </cell>
          <cell r="H1186">
            <v>0</v>
          </cell>
          <cell r="I1186" t="str">
            <v xml:space="preserve">CERTIFICACIÓN PRESUPUESTAL PARA VIÁTICOS DE LA OFICINA NACIONAL </v>
          </cell>
          <cell r="J1186" t="str">
            <v xml:space="preserve">UNIDAD GERENCIAL DE ADMINISTRACIÓN
</v>
          </cell>
          <cell r="K1186">
            <v>0</v>
          </cell>
          <cell r="L1186">
            <v>0</v>
          </cell>
        </row>
        <row r="1187">
          <cell r="D1187" t="str">
            <v>INFORME N° 1757-TP/DE/UGPPME-CFPP</v>
          </cell>
          <cell r="E1187" t="str">
            <v>193480-2017</v>
          </cell>
          <cell r="F1187" t="str">
            <v>1757-2017-MTPE/24.1.2.1</v>
          </cell>
          <cell r="G1187" t="str">
            <v>25/10/2017</v>
          </cell>
          <cell r="H1187">
            <v>0</v>
          </cell>
          <cell r="I1187" t="str">
            <v xml:space="preserve">CERTIFICACIÓN PRESUPUESTAL PARA VIÁTICOS DE LA OFICINA NACIONAL </v>
          </cell>
          <cell r="J1187" t="str">
            <v xml:space="preserve">UNIDAD GERENCIAL DE ADMINISTRACIÓN
</v>
          </cell>
          <cell r="K1187">
            <v>0</v>
          </cell>
          <cell r="L1187">
            <v>0</v>
          </cell>
        </row>
        <row r="1188">
          <cell r="D1188" t="str">
            <v>INFORME N° 1758-TP/DE/UGPPME-CFPP</v>
          </cell>
          <cell r="E1188" t="str">
            <v>168109-2017</v>
          </cell>
          <cell r="F1188" t="str">
            <v>1758-2017-MTPE/24.1.2.1</v>
          </cell>
          <cell r="G1188" t="str">
            <v>25/10/2017</v>
          </cell>
          <cell r="H1188">
            <v>0</v>
          </cell>
          <cell r="I1188" t="str">
            <v>CERTIFICACIÓN DE CRÉDITO PRESUPUESTARIO REFERIDA A LA ADQUISICIÓN DE USB TIPO PULSERA Y LAPICEROS CON LOGOTIPO REQUERIDOS POR LA UNIDAD GERENCIAL DE PROMOCIÓN DEL PROGRAMA ¿TRABAJA PERÚ¿.</v>
          </cell>
          <cell r="J1188" t="str">
            <v xml:space="preserve">UNIDAD GERENCIAL DE ADMINISTRACIÓN
</v>
          </cell>
          <cell r="K1188">
            <v>0</v>
          </cell>
          <cell r="L1188">
            <v>0</v>
          </cell>
        </row>
        <row r="1189">
          <cell r="D1189" t="str">
            <v>INFORME N° 1759-TP/DE/UGPPME-CFPP</v>
          </cell>
          <cell r="E1189" t="str">
            <v>192845-2017</v>
          </cell>
          <cell r="F1189" t="str">
            <v>1759-2017-MTPE/24.1.2.1</v>
          </cell>
          <cell r="G1189" t="str">
            <v>26/10/2017</v>
          </cell>
          <cell r="H1189">
            <v>0</v>
          </cell>
          <cell r="I1189" t="str">
            <v xml:space="preserve">CERTIFICACIÓN PRESUPUESTAL PARA VIÁTICOS DE LA OFICINA NACIONAL </v>
          </cell>
          <cell r="J1189" t="str">
            <v xml:space="preserve">UNIDAD GERENCIAL DE ADMINISTRACIÓN
</v>
          </cell>
          <cell r="K1189">
            <v>0</v>
          </cell>
          <cell r="L1189">
            <v>0</v>
          </cell>
        </row>
        <row r="1190">
          <cell r="D1190" t="str">
            <v>INFORME N° 1760-TP/DE/UGPPME-CFPP</v>
          </cell>
          <cell r="E1190" t="str">
            <v>193285-2017</v>
          </cell>
          <cell r="F1190" t="str">
            <v>1760-2017-MTPE/24.1.2.1</v>
          </cell>
          <cell r="G1190" t="str">
            <v>26/10/2017</v>
          </cell>
          <cell r="H1190">
            <v>0</v>
          </cell>
          <cell r="I1190" t="str">
            <v xml:space="preserve">REBAJA DE LA CERTIFICACIÓN DE CRÉDITO PRESUPUESTARIO CCP N° 1164-2017, REFERIDA A LOS PROYECTOS DE LA ACCIÓN DE CONTINGENCIA EXCEPCIONAL (COEX) AC-89 </v>
          </cell>
          <cell r="J1190" t="str">
            <v xml:space="preserve">UNIDAD GERENCIAL DE PROYECTOS
</v>
          </cell>
          <cell r="K1190">
            <v>0</v>
          </cell>
          <cell r="L1190">
            <v>0</v>
          </cell>
        </row>
        <row r="1191">
          <cell r="D1191" t="str">
            <v>INFORME N° 1761-TP/DE/UGPPME-CFPP</v>
          </cell>
          <cell r="E1191" t="str">
            <v>173331-2017</v>
          </cell>
          <cell r="F1191" t="str">
            <v>1761-2017-MTPE/24.1.2.1</v>
          </cell>
          <cell r="G1191" t="str">
            <v>26/10/2017</v>
          </cell>
          <cell r="H1191">
            <v>0</v>
          </cell>
          <cell r="I1191" t="str">
            <v xml:space="preserve">REQUERIMIENTO DE CONTRATACIÓN ADMINISTRATIVA DE SERVICIOS DE UN COORDINADOR DE OPERADORES LOGÍSTICOS
</v>
          </cell>
          <cell r="J1191" t="str">
            <v xml:space="preserve">PROGRAMA PARA LA GENERACION DE EMPLEO SOCIAL INCLUSIVO "TRABAJA PERU"
</v>
          </cell>
          <cell r="K1191">
            <v>0</v>
          </cell>
          <cell r="L1191">
            <v>0</v>
          </cell>
        </row>
        <row r="1192">
          <cell r="D1192" t="str">
            <v>INFORME N° 1762-TP/DE/UGPPME-CFPP</v>
          </cell>
          <cell r="E1192" t="str">
            <v>194654-2017</v>
          </cell>
          <cell r="F1192" t="str">
            <v>1762-2017-MTPE/24.1.2.1</v>
          </cell>
          <cell r="G1192" t="str">
            <v>26/10/2017</v>
          </cell>
          <cell r="H1192">
            <v>0</v>
          </cell>
          <cell r="I1192" t="str">
            <v>AMPLIACIÓN DE VIÁTICOS DEL ING. FERNANDO RAÚL RAMOS ALVARADO</v>
          </cell>
          <cell r="J1192" t="str">
            <v xml:space="preserve">UNIDAD GERENCIAL DE ADMINISTRACIÓN
</v>
          </cell>
          <cell r="K1192">
            <v>0</v>
          </cell>
          <cell r="L1192">
            <v>0</v>
          </cell>
        </row>
        <row r="1193">
          <cell r="D1193" t="str">
            <v>INFORME N° 1763-TP/DE/UGPPME-CFPP</v>
          </cell>
          <cell r="E1193" t="str">
            <v>185564-2017</v>
          </cell>
          <cell r="F1193" t="str">
            <v>1763-2017-MTPE/24.1.2.1</v>
          </cell>
          <cell r="G1193" t="str">
            <v>26/10/2017</v>
          </cell>
          <cell r="H1193">
            <v>0</v>
          </cell>
          <cell r="I1193" t="str">
            <v>SOBRE SOLICITA INFORMACIÓN SOBRE ABONOS NO IDENTIFICADOS QUE REGISTRAN LAS CUENTAS CORRIENTES DEL PROGRAMA "TRABAJA PERÚ"</v>
          </cell>
          <cell r="J1193" t="str">
            <v xml:space="preserve">UNIDAD GERENCIAL DE ADMINISTRACIÓN
</v>
          </cell>
          <cell r="K1193">
            <v>0</v>
          </cell>
          <cell r="L1193">
            <v>0</v>
          </cell>
        </row>
        <row r="1194">
          <cell r="D1194" t="str">
            <v>INFORME N° 1764-TP/DE/UGPPME-CFPP</v>
          </cell>
          <cell r="E1194" t="str">
            <v>194436-2017</v>
          </cell>
          <cell r="F1194" t="str">
            <v>1764-2017-MTPE/24.1.2.1</v>
          </cell>
          <cell r="G1194" t="str">
            <v>27/10/2017</v>
          </cell>
          <cell r="H1194">
            <v>0</v>
          </cell>
          <cell r="I1194" t="str">
            <v xml:space="preserve">CERTIFICACIÓN PRESUPUESTAL PARA VIÁTICOS DE LA OFICINA NACIONAL </v>
          </cell>
          <cell r="J1194" t="str">
            <v xml:space="preserve">UNIDAD GERENCIAL DE ADMINISTRACIÓN
</v>
          </cell>
          <cell r="K1194">
            <v>0</v>
          </cell>
          <cell r="L1194">
            <v>0</v>
          </cell>
        </row>
        <row r="1195">
          <cell r="D1195" t="str">
            <v>INFORME N° 1765-TP/DE/UGPPME-CFPP</v>
          </cell>
          <cell r="E1195" t="str">
            <v>194699-2017</v>
          </cell>
          <cell r="F1195" t="str">
            <v>1765-2017-MTPE/24.1.2.1</v>
          </cell>
          <cell r="G1195" t="str">
            <v>27/10/2017</v>
          </cell>
          <cell r="H1195">
            <v>0</v>
          </cell>
          <cell r="I1195" t="str">
            <v>CERTIFICACIÓN DE CRÉDITO PRESUPUESTARIO PARA LA CONTRATACION TEMPORAL POR MODALIDAD DE SERVICIO DE TERCERO DE UNA PERSONA NATURAL COMO REVISORES DE EXPEDIENTES DE LIQUIDACION DE LAS ACTIVIDADES DE INTERVENCION INMEDIATA AII-02 DEL PROGRAMA TRABAJA PERU - UNIDAD ZONAL PIURA</v>
          </cell>
          <cell r="J1195" t="str">
            <v xml:space="preserve">UNIDAD GERENCIAL DE ADMINISTRACIÓN
</v>
          </cell>
          <cell r="K1195" t="str">
            <v>ALTAMIRANO MARTINEZ, JOHN HAIRO</v>
          </cell>
          <cell r="L1195">
            <v>0</v>
          </cell>
        </row>
        <row r="1196">
          <cell r="D1196" t="str">
            <v>INFORME N° 1766-TP/DE/UGPPME-CFPP</v>
          </cell>
          <cell r="E1196" t="str">
            <v>194703-2017</v>
          </cell>
          <cell r="F1196" t="str">
            <v>1766-2017-MTPE/24.1.2.1</v>
          </cell>
          <cell r="G1196" t="str">
            <v>27/10/2017</v>
          </cell>
          <cell r="H1196">
            <v>0</v>
          </cell>
          <cell r="I1196" t="str">
            <v>CERTIFICACIÓN  DE CRÉDITO PRESUPUESTARIO PARA LA CONTRATACION TEMPORAL POR MODALIDAD DE SERVICIO DE TERCERO DE UNA PERSONA NATURAL COMO REVISORES DE EXPEDIENTES DE LIQUIDACION DE LAS ACTIVIDADES DE INTERVENCION INMEDIATA AII-02 DEL PROGRAMA TRABAJA PERU - UNIDAD ZONAL PIURA</v>
          </cell>
          <cell r="J1196" t="str">
            <v xml:space="preserve">UNIDAD GERENCIAL DE ADMINISTRACIÓN
</v>
          </cell>
          <cell r="K1196" t="str">
            <v>ALTAMIRANO MARTINEZ, JOHN HAIRO</v>
          </cell>
          <cell r="L1196">
            <v>0</v>
          </cell>
        </row>
        <row r="1197">
          <cell r="D1197" t="str">
            <v>INFORME N° 1767-TP/DE/UGPPME-CFPP</v>
          </cell>
          <cell r="E1197" t="str">
            <v>194705-2017</v>
          </cell>
          <cell r="F1197" t="str">
            <v>1767-2017-MTPE/24.1.2.1</v>
          </cell>
          <cell r="G1197" t="str">
            <v>27/10/2017</v>
          </cell>
          <cell r="H1197">
            <v>0</v>
          </cell>
          <cell r="I1197" t="str">
            <v>CERTIFICACIÓN DE CRÉDITO PRESUPUESTARIO PARA LA CONTRATACIÓN TEMPORAL POR MODALIDAD DE SERVICIO DE TERCERO DE UNA PERSONA NATURAL COMO REVISORES DE EXPEDIENTES DE LIQUIDACIÓN DE LAS ACTIVIDADES DE INTERVENCION INMEDIATA AII-02 DEL PROGRAMA TRABAJA PERU - UNIDAD ZONAL PIURA</v>
          </cell>
          <cell r="J1197" t="str">
            <v xml:space="preserve">UNIDAD GERENCIAL DE ADMINISTRACIÓN
</v>
          </cell>
          <cell r="K1197" t="str">
            <v>ALTAMIRANO MARTINEZ, JOHN HAIRO</v>
          </cell>
          <cell r="L1197">
            <v>0</v>
          </cell>
        </row>
        <row r="1198">
          <cell r="D1198" t="str">
            <v>INFORME N° 1768-TP/DE/UGPPME-CFPP</v>
          </cell>
          <cell r="E1198" t="str">
            <v>194148-2017</v>
          </cell>
          <cell r="F1198" t="str">
            <v>1768-2017-MTPE/24.1.2.1</v>
          </cell>
          <cell r="G1198" t="str">
            <v>27/10/2017</v>
          </cell>
          <cell r="H1198">
            <v>0</v>
          </cell>
          <cell r="I1198" t="str">
            <v>CERTIFICACIÓN DE CREDITO PRESUPUESTARIO REFERIDA A LA CONTRATACION DE SERVICIO DE MANTENIMIENTO PREVENTIVO DE 83.624 KM PARA LA CAMIONETA NISSAN NAVARA DE PLACA EGJ-601 ASIGNADA A LA COORDINACION FUNCIONAL DE LOGISTICA</v>
          </cell>
          <cell r="J1198" t="str">
            <v xml:space="preserve">UNIDAD GERENCIAL DE ADMINISTRACIÓN
</v>
          </cell>
          <cell r="K1198" t="str">
            <v>ALTAMIRANO MARTINEZ, JOHN HAIRO</v>
          </cell>
          <cell r="L1198">
            <v>0</v>
          </cell>
        </row>
        <row r="1199">
          <cell r="D1199" t="str">
            <v>INFORME N° 1769-TP/DE/UGPPME-CFPP</v>
          </cell>
          <cell r="E1199" t="str">
            <v>178730-2017</v>
          </cell>
          <cell r="F1199" t="str">
            <v>1769-2017-MTPE/24.1.2.1</v>
          </cell>
          <cell r="G1199" t="str">
            <v>27/10/2017</v>
          </cell>
          <cell r="H1199">
            <v>0</v>
          </cell>
          <cell r="I1199" t="str">
            <v xml:space="preserve">CERTIFICACIÓN  DE CREDITO PRESUPUESTARIO REFERIDA A LA CONTRATACION DE SERVICIOS DE MANTENIMIENTO PREVENTIVO DE 120.361 KM PARA LA CAMIONETA MITSUBISHI L200 DE PLACA A1D-874 ASIGNADA A LA UNIDAD ZONAL DE LIMA SUR ESTE DEL PROGRAMA TRABAJA PERU </v>
          </cell>
          <cell r="J1199" t="str">
            <v xml:space="preserve">UNIDAD GERENCIAL DE ADMINISTRACIÓN
</v>
          </cell>
          <cell r="K1199" t="str">
            <v>ALTAMIRANO MARTINEZ, JOHN HAIRO</v>
          </cell>
          <cell r="L1199">
            <v>0</v>
          </cell>
        </row>
        <row r="1200">
          <cell r="D1200" t="str">
            <v>INFORME N° 1770-TP/DE/UGPPME-CFPP</v>
          </cell>
          <cell r="E1200" t="str">
            <v>187877-2017</v>
          </cell>
          <cell r="F1200" t="str">
            <v>1770-2017-MTPE/24.1.2.1</v>
          </cell>
          <cell r="G1200" t="str">
            <v>27/10/2017</v>
          </cell>
          <cell r="H1200">
            <v>0</v>
          </cell>
          <cell r="I1200" t="str">
            <v>CERTIFICACIÓN DE CRÉDITO PRESUPUESTARIO REFERIDA A LA CONTRATACIÓN TEMPORAL DE TERCERO PARA LA COORDINACIÓN FUNCIONAL DE MONITOREO Y EVALUACIÓN DEL PROGRAMA TRABAJA PERU</v>
          </cell>
          <cell r="J1200" t="str">
            <v xml:space="preserve">UNIDAD GERENCIAL DE ADMINISTRACIÓN
</v>
          </cell>
          <cell r="K1200">
            <v>0</v>
          </cell>
          <cell r="L1200">
            <v>0</v>
          </cell>
        </row>
        <row r="1201">
          <cell r="D1201" t="str">
            <v>INFORME N° 1771-TP/DE/UGPPME-CFPP</v>
          </cell>
          <cell r="E1201" t="str">
            <v>182609-2017</v>
          </cell>
          <cell r="F1201" t="str">
            <v>1771-2017-MTPE/24.1.2.1</v>
          </cell>
          <cell r="G1201" t="str">
            <v>27/10/2017</v>
          </cell>
          <cell r="H1201">
            <v>0</v>
          </cell>
          <cell r="I1201" t="str">
            <v xml:space="preserve">CERTIFICACIÓN DE CRÉDITO PRESUPUESTARIO PARA LA CONTRATACIÓN TEMPORAL DE UN SERVICIO DE TERCERO PARA LA UNIDAD ZONAL LIMA NORTE CALLAO </v>
          </cell>
          <cell r="J1201" t="str">
            <v xml:space="preserve">UNIDAD GERENCIAL DE ADMINISTRACIÓN
</v>
          </cell>
          <cell r="K1201">
            <v>0</v>
          </cell>
          <cell r="L1201">
            <v>0</v>
          </cell>
        </row>
        <row r="1202">
          <cell r="D1202" t="str">
            <v>INFORME N° 1772-TP/DE/UGPPME-CFPP</v>
          </cell>
          <cell r="E1202" t="str">
            <v>183406-2017</v>
          </cell>
          <cell r="F1202" t="str">
            <v>1772-2017-MTPE/24.1.2.1</v>
          </cell>
          <cell r="G1202" t="str">
            <v>27/10/2017</v>
          </cell>
          <cell r="H1202">
            <v>0</v>
          </cell>
          <cell r="I1202" t="str">
            <v>CERTIFICACION DE CREDITO PRESUPUESTARIO REFERIDA AL SERVICIO DE TERCERO PARA LA COORDINACION FUNCIONAL DE SUPERVISION DE PROYECTOS DEL PROGRAMA TRABAJA PERU</v>
          </cell>
          <cell r="J1202" t="str">
            <v xml:space="preserve">UNIDAD GERENCIAL DE ADMINISTRACIÓN
</v>
          </cell>
          <cell r="K1202">
            <v>0</v>
          </cell>
          <cell r="L1202">
            <v>0</v>
          </cell>
        </row>
        <row r="1203">
          <cell r="D1203" t="str">
            <v>INFORME N° 1773-TP/DE/UGPPME-CFPP</v>
          </cell>
          <cell r="E1203" t="str">
            <v>194792-2017</v>
          </cell>
          <cell r="F1203" t="str">
            <v>1773-2017-MTPE/24.1.2.1</v>
          </cell>
          <cell r="G1203" t="str">
            <v>27/10/2017</v>
          </cell>
          <cell r="H1203">
            <v>0</v>
          </cell>
          <cell r="I1203" t="str">
            <v>CERTIFICACIÓN DE CRÉDITO PRESUPUESTARIO REFERIDO PARA VIÁTICOS DE LA OFICINA NACIONAL</v>
          </cell>
          <cell r="J1203" t="str">
            <v xml:space="preserve">UNIDAD GERENCIAL DE ADMINISTRACIÓN
</v>
          </cell>
          <cell r="K1203" t="str">
            <v>ALTAMIRANO MARTINEZ, JOHN HAIRO</v>
          </cell>
          <cell r="L1203">
            <v>0</v>
          </cell>
        </row>
        <row r="1204">
          <cell r="D1204" t="str">
            <v>INFORME N° 1774-TP/DE/UGPPME-CFPP</v>
          </cell>
          <cell r="E1204" t="str">
            <v>180892-2017</v>
          </cell>
          <cell r="F1204" t="str">
            <v>1774-2017-MTPE/24.1.2.1</v>
          </cell>
          <cell r="G1204" t="str">
            <v>27/10/2017</v>
          </cell>
          <cell r="H1204">
            <v>0</v>
          </cell>
          <cell r="I1204" t="str">
            <v xml:space="preserve">CERTIFICACIÓN DE CREDITO PRESUPUESTARIO REFERIDA A LA CONTRATACION DE SERVICIO DE MANTENIMIENTO PREVENTIVO DE 137.854 KM PARA LA CAMIONETA FOTON DE PLACA PIO-537, ASIGNADA A LA UNIDAD ZONAL LIMA NORTE CALLAO DEL PROGRAMA TRABAJA PERU </v>
          </cell>
          <cell r="J1204" t="str">
            <v xml:space="preserve">UNIDAD GERENCIAL DE ADMINISTRACIÓN
</v>
          </cell>
          <cell r="K1204" t="str">
            <v>ALTAMIRANO MARTINEZ, JOHN HAIRO</v>
          </cell>
          <cell r="L1204">
            <v>0</v>
          </cell>
        </row>
        <row r="1205">
          <cell r="D1205" t="str">
            <v>INFORME N° 1775-TP/DE/UGPPME-CFPP</v>
          </cell>
          <cell r="E1205" t="str">
            <v>175674-2017</v>
          </cell>
          <cell r="F1205" t="str">
            <v>1775-2017-MTPE/24.1.2.1</v>
          </cell>
          <cell r="G1205" t="str">
            <v>27/10/2017</v>
          </cell>
          <cell r="H1205">
            <v>0</v>
          </cell>
          <cell r="I1205" t="str">
            <v xml:space="preserve">CERTIFICACION DE CREDITO PRESUPUESTARIO PARA LA CONTRATACION TEMPORAL DE SERVICIO DE UN PROFESIONAL PARA LA REVISION DE EXPEDIENTES DE LIQUIDACIONES TECNICO FINANCIERO AII-02 DEL PROGRAMA TRABAJA PERU- UNIDAD ZONAL LA LIBERTAD </v>
          </cell>
          <cell r="J1205" t="str">
            <v xml:space="preserve">UNIDAD GERENCIAL DE ADMINISTRACIÓN
</v>
          </cell>
          <cell r="K1205" t="str">
            <v>ALTAMIRANO MARTINEZ, JOHN HAIRO</v>
          </cell>
          <cell r="L1205">
            <v>0</v>
          </cell>
        </row>
        <row r="1206">
          <cell r="D1206" t="str">
            <v>INFORME N° 1776-TP/DE/UGPPME-CFPP</v>
          </cell>
          <cell r="E1206" t="str">
            <v>188501-2017</v>
          </cell>
          <cell r="F1206" t="str">
            <v>1776-2017-MTPE/24.1.2.1</v>
          </cell>
          <cell r="G1206" t="str">
            <v>27/10/2017</v>
          </cell>
          <cell r="H1206">
            <v>0</v>
          </cell>
          <cell r="I1206" t="str">
            <v xml:space="preserve">CERTIFICACIÓN DE CRÉDITO PRESUPUESTARIO REFERIDA A LA CONTRATACION DE UN SERVICIO DE TERCERO REQUERIDO POR LA UNIDAD GERENCIAL DE PROMOCION DEL PROGRAMA TRABAJA PERU </v>
          </cell>
          <cell r="J1206" t="str">
            <v xml:space="preserve">UNIDAD GERENCIAL DE ADMINISTRACIÓN
</v>
          </cell>
          <cell r="K1206" t="str">
            <v>ALTAMIRANO MARTINEZ, JOHN HAIRO</v>
          </cell>
          <cell r="L1206">
            <v>0</v>
          </cell>
        </row>
        <row r="1207">
          <cell r="D1207" t="str">
            <v>INFORME N° 1777-TP/DE/UGPPME-CFPP</v>
          </cell>
          <cell r="E1207" t="str">
            <v>194174-2017</v>
          </cell>
          <cell r="F1207" t="str">
            <v>1777-2017-MTPE/24.1.2.1</v>
          </cell>
          <cell r="G1207" t="str">
            <v>27/10/2017</v>
          </cell>
          <cell r="H1207">
            <v>0</v>
          </cell>
          <cell r="I1207" t="str">
            <v>CERTIFICACION  DE CREDITO PRESUPUESTARIO REFERIDA A LA CONTRATACION DE SERVICIO DE MANTENIMIENTO PREVENTIVO DE 179.291 KM PARA LA CAMIONETA MITSUBISHI L200 DE PLACA EGA-001, ASIGNADA A LA COORDINACION FUNCIONAL DE LOGISTICA</v>
          </cell>
          <cell r="J1207" t="str">
            <v xml:space="preserve">UNIDAD GERENCIAL DE ADMINISTRACIÓN
</v>
          </cell>
          <cell r="K1207" t="str">
            <v>ALTAMIRANO MARTINEZ, JOHN HAIRO</v>
          </cell>
          <cell r="L1207">
            <v>0</v>
          </cell>
        </row>
        <row r="1208">
          <cell r="D1208" t="str">
            <v>INFORME N° 1778-TP/DE/UGPPME-CFPP</v>
          </cell>
          <cell r="E1208" t="str">
            <v>195342-2017</v>
          </cell>
          <cell r="F1208" t="str">
            <v>1778-2017-MTPE/24.1.2.1</v>
          </cell>
          <cell r="G1208" t="str">
            <v>27/10/2017</v>
          </cell>
          <cell r="H1208">
            <v>0</v>
          </cell>
          <cell r="I1208" t="str">
            <v>CERTIFICACIÓN DE CREDITO PRESUPUESTARIO PARA LA CONTRATACION TEMPORAL POR MODALIDAD DE SERVICIO DE TERCERO DE UNA PERSONA NATURAL COMO REVISORES DE EXPEDIENTES DE LIQUIDACION DE LAS ACTIVIDADES DE INTERVENCION INMEDIATA AII-02 DEL PROGRAMA TRABAJA PERU UNIDAD ZONAL PIURA</v>
          </cell>
          <cell r="J1208" t="str">
            <v xml:space="preserve">UNIDAD GERENCIAL DE ADMINISTRACIÓN
</v>
          </cell>
          <cell r="K1208">
            <v>0</v>
          </cell>
          <cell r="L1208">
            <v>0</v>
          </cell>
        </row>
        <row r="1209">
          <cell r="D1209" t="str">
            <v>INFORME N° 1779-TP/DE/UGPPME-CFPP</v>
          </cell>
          <cell r="E1209" t="str">
            <v>189574-2017</v>
          </cell>
          <cell r="F1209" t="str">
            <v>1779-2017-MTPE/24.1.2.1</v>
          </cell>
          <cell r="G1209" t="str">
            <v>27/10/2017</v>
          </cell>
          <cell r="H1209">
            <v>0</v>
          </cell>
          <cell r="I1209" t="str">
            <v xml:space="preserve">CERTIFICACIÓN DEL CRÉDITO PRESUPUESTARIO - CCP REFERIDA A LA CONTRATACION COMPLEMENTARIA POR EL SERVICIO DE INTERNET DEDICADO PARA EL PROGRAMA TRABAJA PERU </v>
          </cell>
          <cell r="J1209" t="str">
            <v xml:space="preserve">UNIDAD GERENCIAL DE ADMINISTRACIÓN
</v>
          </cell>
          <cell r="K1209">
            <v>0</v>
          </cell>
          <cell r="L1209">
            <v>0</v>
          </cell>
        </row>
        <row r="1210">
          <cell r="D1210" t="str">
            <v>INFORME N° 1780-TP/DE/UGPPME-CFPP</v>
          </cell>
          <cell r="E1210" t="str">
            <v>166393-2017</v>
          </cell>
          <cell r="F1210" t="str">
            <v>1780-2017-MTPE/24.1.2.1</v>
          </cell>
          <cell r="G1210" t="str">
            <v>27/10/2017</v>
          </cell>
          <cell r="H1210">
            <v>0</v>
          </cell>
          <cell r="I1210" t="str">
            <v>CERTIFICACIÓN DE CRÉDITO PRESUPUESTARIO REFERIDA A LA CONTRATACIÓN TEMPORAL POR MODALIDAD DE SERVICIO DE TERCERO DE UN PROFESIONAL PARA REALIZAR LAS ACTIVIDADES RELACIONADAS A PROMOCIÓN PARA LA UZ TACNA</v>
          </cell>
          <cell r="J1210" t="str">
            <v xml:space="preserve">UNIDAD GERENCIAL DE ADMINISTRACIÓN
</v>
          </cell>
          <cell r="K1210">
            <v>0</v>
          </cell>
          <cell r="L1210">
            <v>0</v>
          </cell>
        </row>
        <row r="1211">
          <cell r="D1211" t="str">
            <v>INFORME N° 1781-TP/DE/UGPPME-CFPP</v>
          </cell>
          <cell r="E1211" t="str">
            <v>195330-2017</v>
          </cell>
          <cell r="F1211" t="str">
            <v>1781-2017-MTPE/24.1.2.1</v>
          </cell>
          <cell r="G1211" t="str">
            <v>27/10/2017</v>
          </cell>
          <cell r="H1211">
            <v>0</v>
          </cell>
          <cell r="I1211" t="str">
            <v>CERTIFICACIÓN CRÉDITO PRESUPUESTARIO REFERIDA AL SERVICIO DE TERCERO PARA LA COORDINACIÓN FUNCIONAL DE SUPERVISION DE PROYECTOS DEL PROGRAMA TRABAJA PERU</v>
          </cell>
          <cell r="J1211" t="str">
            <v xml:space="preserve">UNIDAD GERENCIAL DE ADMINISTRACIÓN
</v>
          </cell>
          <cell r="K1211">
            <v>0</v>
          </cell>
          <cell r="L1211">
            <v>0</v>
          </cell>
        </row>
        <row r="1212">
          <cell r="D1212" t="str">
            <v>INFORME N° 1782-TP/DE/UGPPME-CFPP</v>
          </cell>
          <cell r="E1212" t="str">
            <v>195141-2017</v>
          </cell>
          <cell r="F1212" t="str">
            <v>1782-2017-MTPE/24.1.2.1</v>
          </cell>
          <cell r="G1212" t="str">
            <v>27/10/2017</v>
          </cell>
          <cell r="H1212">
            <v>0</v>
          </cell>
          <cell r="I1212" t="str">
            <v xml:space="preserve">CERTIFICACIÓN DE CREDITO  PRESUPUESTARIO REFERIDA PARA VIÁTICOS DE LA OFICINA NACIONAL </v>
          </cell>
          <cell r="J1212" t="str">
            <v xml:space="preserve">UNIDAD GERENCIAL DE ADMINISTRACIÓN
</v>
          </cell>
          <cell r="K1212" t="str">
            <v>ALTAMIRANO MARTINEZ, JOHN HAIRO</v>
          </cell>
          <cell r="L1212">
            <v>0</v>
          </cell>
        </row>
        <row r="1213">
          <cell r="D1213" t="str">
            <v>INFORME N° 1783-TP/DE/UGPPME-CFPP</v>
          </cell>
          <cell r="E1213" t="str">
            <v>189286-2017</v>
          </cell>
          <cell r="F1213" t="str">
            <v>1783-2017-MTPE/24.1.2.1</v>
          </cell>
          <cell r="G1213" t="str">
            <v>27/10/2017</v>
          </cell>
          <cell r="H1213">
            <v>0</v>
          </cell>
          <cell r="I1213" t="str">
            <v xml:space="preserve">CERTIFICACION DE CREDITO PRESUPUESTARIO REFERIDA A LA CONTRATACION DE SERVICIO TEMPORAL DE TERCERO PARA LA COORDINACION FUNCIONAL DE RECURSOS HUMANOS DEL PROGRAMA TRABAJA PERU </v>
          </cell>
          <cell r="J1213" t="str">
            <v xml:space="preserve">UNIDAD GERENCIAL DE ADMINISTRACIÓN
</v>
          </cell>
          <cell r="K1213" t="str">
            <v>ALTAMIRANO MARTINEZ, JOHN HAIRO</v>
          </cell>
          <cell r="L1213">
            <v>0</v>
          </cell>
        </row>
        <row r="1214">
          <cell r="D1214" t="str">
            <v>INFORME N° 1784-TP/DE/UGPPME-CFPP</v>
          </cell>
          <cell r="E1214" t="str">
            <v>195835-2017</v>
          </cell>
          <cell r="F1214" t="str">
            <v>1784-2017-MTPE/24.1.2.1</v>
          </cell>
          <cell r="G1214" t="str">
            <v>27/10/2017</v>
          </cell>
          <cell r="H1214">
            <v>0</v>
          </cell>
          <cell r="I1214" t="str">
            <v xml:space="preserve"> CERTIFICACION DE CREDITO PRESUPUESTARIO PARA LA CONTRATACION TEMPORAL POR MODALIDAD DE SERVICIO DE TERCERO DE UNA PERSONA NATURAL COMO REVISORES DE EXPEDIENTES DE LIQUIDACION DE LAS ACTIVIDADES DE INTERVENCION INMEDIATA AII-02 DEL PROGRAMA TRABAJA PERU - UNIDAD ZONAL PIURA</v>
          </cell>
          <cell r="J1214" t="str">
            <v xml:space="preserve">UNIDAD GERENCIAL DE ADMINISTRACIÓN
</v>
          </cell>
          <cell r="K1214" t="str">
            <v>ALTAMIRANO MARTINEZ, JOHN HAIRO</v>
          </cell>
          <cell r="L1214">
            <v>0</v>
          </cell>
        </row>
        <row r="1215">
          <cell r="D1215" t="str">
            <v>INFORME N° 1785-TP/DE/UGPPME-CFPP</v>
          </cell>
          <cell r="E1215" t="str">
            <v>195782-2017</v>
          </cell>
          <cell r="F1215" t="str">
            <v>1785-2017-MTPE/24.1.2.1</v>
          </cell>
          <cell r="G1215" t="str">
            <v>27/10/2017</v>
          </cell>
          <cell r="H1215">
            <v>0</v>
          </cell>
          <cell r="I1215" t="str">
            <v>AMPLIACION, ACTUALIZACION DEL CCP N° 274-2017 PARA EL AÑO FISCAL 2017 Y ANULACION DE LA PREVISION PARA EL AÑO 2018 DEL SERVICIO DE PASAJES AEREOS A NIVEL NACIONAL DEL PROGRAMA TRABAJA PERU</v>
          </cell>
          <cell r="J1215" t="str">
            <v xml:space="preserve">UNIDAD GERENCIAL DE ADMINISTRACIÓN
</v>
          </cell>
          <cell r="K1215">
            <v>0</v>
          </cell>
          <cell r="L1215">
            <v>0</v>
          </cell>
        </row>
        <row r="1216">
          <cell r="D1216" t="str">
            <v>INFORME N° 1786-TP/DE/UGPPME-CFPP</v>
          </cell>
          <cell r="E1216" t="str">
            <v>190006-2017</v>
          </cell>
          <cell r="F1216" t="str">
            <v>1786-2017-MTPE/24.1.2.1</v>
          </cell>
          <cell r="G1216" t="str">
            <v>30/10/2017</v>
          </cell>
          <cell r="H1216">
            <v>0</v>
          </cell>
          <cell r="I1216" t="str">
            <v>SOBRE NOTA MODIFICATORIA DEL COMPROMISO ANUAL PARA LA AMPLIACIÓN DE LA CCP N° 027-2017.</v>
          </cell>
          <cell r="J1216" t="str">
            <v xml:space="preserve">UNIDAD GERENCIAL DE ADMINISTRACIÓN
</v>
          </cell>
          <cell r="K1216">
            <v>0</v>
          </cell>
          <cell r="L1216">
            <v>0</v>
          </cell>
        </row>
        <row r="1217">
          <cell r="D1217" t="str">
            <v>INFORME N° 1787-TP/DE/UGPPME-CFPP</v>
          </cell>
          <cell r="E1217" t="str">
            <v>170771-2017</v>
          </cell>
          <cell r="F1217" t="str">
            <v>1787-2017-MTPE/24.1.2.1</v>
          </cell>
          <cell r="G1217" t="str">
            <v>30/10/2017</v>
          </cell>
          <cell r="H1217">
            <v>0</v>
          </cell>
          <cell r="I1217" t="str">
            <v>PROYECTO DEL PLAN DE MEJORA EN LA COMUNICACIÓN INTERNA DEL PROGRAMA PARA LA GENERACIÓN DE EMPLEO SOCIAL INCLUSIVO TRABAJA PERÚ</v>
          </cell>
          <cell r="J1217" t="str">
            <v xml:space="preserve">UNIDAD GERENCIAL DE ASESORÍA LEGAL
</v>
          </cell>
          <cell r="K1217" t="str">
            <v>ALTAMIRANO MARTINEZ, JOHN HAIRO</v>
          </cell>
          <cell r="L1217">
            <v>0</v>
          </cell>
        </row>
        <row r="1218">
          <cell r="D1218" t="str">
            <v>INFORME N° 1788-TP/DE/UGPPME-CFPP</v>
          </cell>
          <cell r="E1218" t="str">
            <v>175209-2017</v>
          </cell>
          <cell r="F1218" t="str">
            <v>1788-2017-MTPE/24.1.2.1</v>
          </cell>
          <cell r="G1218" t="str">
            <v>30/10/2017</v>
          </cell>
          <cell r="H1218">
            <v>0</v>
          </cell>
          <cell r="I1218" t="str">
            <v xml:space="preserve">PROPUESTA DE DIRECTIVA QUE ESTABLECE LAS NORMAS GENERALES PARA LA COMUNICACIÓN ESCRITA Y ELECTRÓNICA  EN EL PROGRAMA PARA LA GENERACIÓN DE EMPLEO SOCIAL INCLUSIVO " TRABAJA PERU" </v>
          </cell>
          <cell r="J1218" t="str">
            <v xml:space="preserve">UNIDAD GERENCIAL DE ASESORÍA LEGAL
</v>
          </cell>
          <cell r="K1218" t="str">
            <v>ALTAMIRANO MARTINEZ, JOHN HAIRO</v>
          </cell>
          <cell r="L1218">
            <v>0</v>
          </cell>
        </row>
        <row r="1219">
          <cell r="D1219" t="str">
            <v>INFORME N° 1789-TP/DE/UGPPME-CFPP</v>
          </cell>
          <cell r="E1219" t="str">
            <v>188461-2017</v>
          </cell>
          <cell r="F1219" t="str">
            <v>1789-2017-MTPE/24.1.2.1</v>
          </cell>
          <cell r="G1219" t="str">
            <v>30/10/2017</v>
          </cell>
          <cell r="H1219">
            <v>0</v>
          </cell>
          <cell r="I1219" t="str">
            <v xml:space="preserve">INFORME PRELIMINAR DEL ANEXO N° 04: SUSTENTO PARA EL REDISEÑO DEL PROGRAMA PRESUPUESTAL 0073: PROGRAMA PARA LA GENERACIÓN DE EMPLEO SOCIAL INCLUSIVO TRABAJA PERU </v>
          </cell>
          <cell r="J1219" t="str">
            <v xml:space="preserve">PROGRAMA PARA LA GENERACION DE EMPLEO SOCIAL INCLUSIVO "TRABAJA PERU"
</v>
          </cell>
          <cell r="K1219" t="str">
            <v>ALTAMIRANO MARTINEZ, JOHN HAIRO</v>
          </cell>
          <cell r="L1219">
            <v>0</v>
          </cell>
        </row>
        <row r="1220">
          <cell r="D1220" t="str">
            <v>INFORME N° 1790-TP/DE/UGPPME-CFPP</v>
          </cell>
          <cell r="E1220" t="str">
            <v>178369-2017</v>
          </cell>
          <cell r="F1220" t="str">
            <v>1790-2017-MTPE/24.1.2.1</v>
          </cell>
          <cell r="G1220" t="str">
            <v>30/10/2017</v>
          </cell>
          <cell r="H1220">
            <v>0</v>
          </cell>
          <cell r="I1220" t="str">
            <v xml:space="preserve">CERTIFICACION DE CREDITO PRESUPUESTARIO REFERIDA AL SERVICIO DE ALQUILER DE COCHERA PARA LA UNIDAD ZONAL LORETO DEL PROGRAMA TRABAJA PERU </v>
          </cell>
          <cell r="J1220" t="str">
            <v xml:space="preserve">UNIDAD GERENCIAL DE ADMINISTRACIÓN
</v>
          </cell>
          <cell r="K1220" t="str">
            <v>ALTAMIRANO MARTINEZ, JOHN HAIRO</v>
          </cell>
          <cell r="L1220">
            <v>0</v>
          </cell>
        </row>
        <row r="1221">
          <cell r="D1221" t="str">
            <v>INFORME N° 1791-TP/DE/UGPPME-CFPP</v>
          </cell>
          <cell r="E1221" t="str">
            <v>190144-2017</v>
          </cell>
          <cell r="F1221" t="str">
            <v>1791-2017-MTPE/24.1.2.1</v>
          </cell>
          <cell r="G1221" t="str">
            <v>30/10/2017</v>
          </cell>
          <cell r="H1221">
            <v>0</v>
          </cell>
          <cell r="I1221" t="str">
            <v xml:space="preserve">CERTIFICACIÓN DE CRÉDITO PRESUPUESTARIO REFERIDA A LA CONTRATACIÓN DE SERVICIO TEMPORAL DE TERCERO COMO APOYO ADMINISTRATIVO PARA LA UNIDAD ZONAL ICA </v>
          </cell>
          <cell r="J1221" t="str">
            <v xml:space="preserve">UNIDAD GERENCIAL DE ADMINISTRACIÓN
</v>
          </cell>
          <cell r="K1221" t="str">
            <v>ALTAMIRANO MARTINEZ, JOHN HAIRO</v>
          </cell>
          <cell r="L1221">
            <v>0</v>
          </cell>
        </row>
        <row r="1222">
          <cell r="D1222" t="str">
            <v>INFORME N° 1792-TP/DE/UGPPME-CFPP</v>
          </cell>
          <cell r="E1222" t="str">
            <v>176924-2017</v>
          </cell>
          <cell r="F1222" t="str">
            <v>1792-2017-MTPE/24.1.2.1</v>
          </cell>
          <cell r="G1222" t="str">
            <v>30/10/2017</v>
          </cell>
          <cell r="H1222">
            <v>0</v>
          </cell>
          <cell r="I1222" t="str">
            <v xml:space="preserve">CERTIFICACIÓN DE CRÉDITO PRESUPUESTARIO REFERIDA A LA CONTRATACIÓN DE UN SERVICIO PARA EL DESARROLLO DEL TALLER "INDOOR TRAINING PARA EL ENCUENTRO PARTICIPATIVO DE LAS UNIDADES ZONALES CIUDAD DE LIMA </v>
          </cell>
          <cell r="J1222" t="str">
            <v xml:space="preserve">UNIDAD GERENCIAL DE ADMINISTRACIÓN
</v>
          </cell>
          <cell r="K1222" t="str">
            <v>ALTAMIRANO MARTINEZ, JOHN HAIRO</v>
          </cell>
          <cell r="L1222">
            <v>0</v>
          </cell>
        </row>
        <row r="1223">
          <cell r="D1223" t="str">
            <v>INFORME N° 1793-TP/DE/UGPPME-CFPP</v>
          </cell>
          <cell r="E1223" t="str">
            <v>176916-2017</v>
          </cell>
          <cell r="F1223" t="str">
            <v>1793-2017-MTPE/24.1.2.1</v>
          </cell>
          <cell r="G1223" t="str">
            <v>30/10/2017</v>
          </cell>
          <cell r="H1223">
            <v>0</v>
          </cell>
          <cell r="I1223" t="str">
            <v xml:space="preserve">CERTIFICACIÓN DE CRÉDITO PRESUPUESTARIO REFERIDA A LA CONTRATACIÓN DE UN SERVICIO PARA EL DESARROLLO DEL TALLER INDOOR TRAINING PARA EL ENCUENTRO PARTICIPATIVO DE LAS UNIDADES ZONALES CIUDADES DE AREQUIPA Y CHICLAYO </v>
          </cell>
          <cell r="J1223" t="str">
            <v xml:space="preserve">UNIDAD GERENCIAL DE ADMINISTRACIÓN
</v>
          </cell>
          <cell r="K1223" t="str">
            <v>ALTAMIRANO MARTINEZ, JOHN HAIRO</v>
          </cell>
          <cell r="L1223">
            <v>0</v>
          </cell>
        </row>
        <row r="1224">
          <cell r="D1224" t="str">
            <v>INFORME N° 1794-TP/DE/UGPPME-CFPP</v>
          </cell>
          <cell r="E1224" t="str">
            <v>194629-2017</v>
          </cell>
          <cell r="F1224" t="str">
            <v>1794-2017-MTPE/24.1.2.1</v>
          </cell>
          <cell r="G1224" t="str">
            <v>30/10/2017</v>
          </cell>
          <cell r="H1224">
            <v>0</v>
          </cell>
          <cell r="I1224" t="str">
            <v xml:space="preserve">CERTIFICACIÓN  DE CRÉDITO PRESUPUESTARIO PARA LA CONTRATACION TEMPORAL DE SERVICIO DE UN PROFESIONAL PARA REALIZAR ACTIVIDADES RELACIONADAS A PROMOCION PARA LA UNIDAD ZONAL LA LIBERTAD </v>
          </cell>
          <cell r="J1224" t="str">
            <v xml:space="preserve">UNIDAD GERENCIAL DE ADMINISTRACIÓN
</v>
          </cell>
          <cell r="K1224" t="str">
            <v>ALTAMIRANO MARTINEZ, JOHN HAIRO</v>
          </cell>
          <cell r="L1224">
            <v>0</v>
          </cell>
        </row>
        <row r="1225">
          <cell r="D1225" t="str">
            <v>INFORME N° 1795-TP/DE/UGPPME-CFPP</v>
          </cell>
          <cell r="E1225" t="str">
            <v>194969-2017</v>
          </cell>
          <cell r="F1225" t="str">
            <v>1795-2017-MTPE/24.1.2.1</v>
          </cell>
          <cell r="G1225" t="str">
            <v>30/10/2017</v>
          </cell>
          <cell r="H1225">
            <v>0</v>
          </cell>
          <cell r="I1225" t="str">
            <v xml:space="preserve">CERTIFICACION DE CREDITO PRESUPUESTARIO PARA LA CONTRATACION DE UN SERVICIO DE TERCERO PARA ARCHIVO CENTRAL DE LA COORDINACION FUNCIONAL DE LOGISTICA </v>
          </cell>
          <cell r="J1225" t="str">
            <v xml:space="preserve">UNIDAD GERENCIAL DE ADMINISTRACIÓN
</v>
          </cell>
          <cell r="K1225" t="str">
            <v>ALTAMIRANO MARTINEZ, JOHN HAIRO</v>
          </cell>
          <cell r="L1225">
            <v>0</v>
          </cell>
        </row>
        <row r="1226">
          <cell r="D1226" t="str">
            <v>INFORME N° 1796-TP/DE/UGPPME-CFPP</v>
          </cell>
          <cell r="E1226" t="str">
            <v>194978-2017</v>
          </cell>
          <cell r="F1226" t="str">
            <v>1796-2017-MTPE/24.1.2.1</v>
          </cell>
          <cell r="G1226" t="str">
            <v>30/10/2017</v>
          </cell>
          <cell r="H1226">
            <v>0</v>
          </cell>
          <cell r="I1226" t="str">
            <v xml:space="preserve">CERTIFICACION DE CREDITO PRESUPUESTARIO PARA CONTRATACION DE UN SERVICIO DE TERCERO PARA ALMACEN CENTRAL DE LA COORDINACION FUNCIONAL DE LOGISTICA </v>
          </cell>
          <cell r="J1226" t="str">
            <v xml:space="preserve">UNIDAD GERENCIAL DE ADMINISTRACIÓN
</v>
          </cell>
          <cell r="K1226" t="str">
            <v>ALTAMIRANO MARTINEZ, JOHN HAIRO</v>
          </cell>
          <cell r="L1226">
            <v>0</v>
          </cell>
        </row>
        <row r="1227">
          <cell r="D1227" t="str">
            <v>INFORME N° 1797-TP/DE/UGPPME-CFPP</v>
          </cell>
          <cell r="E1227" t="str">
            <v>188203-2017</v>
          </cell>
          <cell r="F1227" t="str">
            <v>1797-2017-MTPE/24.1.2.1</v>
          </cell>
          <cell r="G1227" t="str">
            <v>30/10/2017</v>
          </cell>
          <cell r="H1227">
            <v>0</v>
          </cell>
          <cell r="I1227" t="str">
            <v xml:space="preserve">CERTIFICACION DE CREDITO PRESUPUESTARIO PARA CONTRATACION DEL SERVICIO DE UN PROFESIONAL POR LA MODALIDAD DE TERCERO PARA REALIZAR ACTIVIDADES RELACIONADAS A PROMOCION PARA LA UNIDAD ZONAL TUMBES </v>
          </cell>
          <cell r="J1227" t="str">
            <v xml:space="preserve">UNIDAD GERENCIAL DE ADMINISTRACIÓN
</v>
          </cell>
          <cell r="K1227" t="str">
            <v>ALTAMIRANO MARTINEZ, JOHN HAIRO</v>
          </cell>
          <cell r="L1227">
            <v>0</v>
          </cell>
        </row>
        <row r="1228">
          <cell r="D1228" t="str">
            <v>INFORME N° 1798-TP/DE/UGPPME-CFPP</v>
          </cell>
          <cell r="E1228" t="str">
            <v>195610-2017</v>
          </cell>
          <cell r="F1228" t="str">
            <v>1798-2017-MTPE/24.1.2.1</v>
          </cell>
          <cell r="G1228" t="str">
            <v>30/10/2017</v>
          </cell>
          <cell r="H1228">
            <v>0</v>
          </cell>
          <cell r="I1228" t="str">
            <v>CERTIFICACION DE CREDITO PRESUPUESTARIO REFERIDA A LA CONTRATACION TEMPORAL POR LA MODALIDAD DE SERVICIO DE TERCERO COMO REVISOR DE LOS EXPEDIENTES DE LIQUIDACIONES Y ELABORADOR DE LOS INFORMES DE LIQUIDACION TECNICO FINANCIEROPARA LA UNIDAD ZONAL CUSCO</v>
          </cell>
          <cell r="J1228" t="str">
            <v xml:space="preserve">UNIDAD GERENCIAL DE ADMINISTRACIÓN
</v>
          </cell>
          <cell r="K1228" t="str">
            <v>ALTAMIRANO MARTINEZ, JOHN HAIRO</v>
          </cell>
          <cell r="L1228">
            <v>0</v>
          </cell>
        </row>
        <row r="1229">
          <cell r="D1229" t="str">
            <v>INFORME N° 1799-TP/DE/UGPPME-CFPP</v>
          </cell>
          <cell r="E1229" t="str">
            <v>197256-2017</v>
          </cell>
          <cell r="F1229" t="str">
            <v>1799-2017-MTPE/24.1.2.1</v>
          </cell>
          <cell r="G1229" t="str">
            <v>31/10/2017</v>
          </cell>
          <cell r="H1229">
            <v>0</v>
          </cell>
          <cell r="I1229" t="str">
            <v xml:space="preserve">CERTIFICACIÓN PRESUPUESTAL PARA VIÁTICOS DE LA OFICINA NACIONAL </v>
          </cell>
          <cell r="J1229" t="str">
            <v xml:space="preserve">UNIDAD GERENCIAL DE ADMINISTRACIÓN
</v>
          </cell>
          <cell r="K1229">
            <v>0</v>
          </cell>
          <cell r="L1229">
            <v>0</v>
          </cell>
        </row>
        <row r="1230">
          <cell r="D1230" t="str">
            <v>INFORME N° 1800-TP/DE/UGPPME-CFPP</v>
          </cell>
          <cell r="E1230" t="str">
            <v>193378-2017</v>
          </cell>
          <cell r="F1230" t="str">
            <v>1800-2017-MTPE/24.1.2.1</v>
          </cell>
          <cell r="G1230" t="str">
            <v>31/10/2017</v>
          </cell>
          <cell r="H1230">
            <v>0</v>
          </cell>
          <cell r="I1230" t="str">
            <v>PROYECTO DEL PLAN DE DIFUSIÓN DE LOS VALORES ÉTICOS DEL PROGRAMA PARA LA GENERACIÓN DE EMPLEO SOCIAL INCLUSIVO ¿TRABAJA PERÚ¿</v>
          </cell>
          <cell r="J1230" t="str">
            <v xml:space="preserve">UNIDAD GERENCIAL DE ASESORÍA LEGAL
</v>
          </cell>
          <cell r="K1230" t="str">
            <v>ALTAMIRANO MARTINEZ, JOHN HAIRO</v>
          </cell>
          <cell r="L1230">
            <v>0</v>
          </cell>
        </row>
        <row r="1231">
          <cell r="D1231" t="str">
            <v>INFORME N° 1801-TP/DE/UGPPME-CFPP</v>
          </cell>
          <cell r="E1231" t="str">
            <v>197539-2017</v>
          </cell>
          <cell r="F1231" t="str">
            <v>1801-2017-MTPE/24.1.2.1</v>
          </cell>
          <cell r="G1231" t="str">
            <v>31/10/2017</v>
          </cell>
          <cell r="H1231">
            <v>0</v>
          </cell>
          <cell r="I1231" t="str">
            <v>CERTIFICACIÓN  DE CRÉDITO PRESUPUESTARIO REFERIDA A LA CONTRATACIÓN DE SERVICIO DE PASAJES AEREOS A TRAVES DE CATALOGO DE ACUERDO MARCO PARA EL PERSONAL DEL PROGRAMA TRABAJA PERU</v>
          </cell>
          <cell r="J1231" t="str">
            <v xml:space="preserve">UNIDAD GERENCIAL DE ADMINISTRACIÓN
</v>
          </cell>
          <cell r="K1231" t="str">
            <v>ALTAMIRANO MARTINEZ, JOHN HAIRO</v>
          </cell>
          <cell r="L1231">
            <v>0</v>
          </cell>
        </row>
        <row r="1232">
          <cell r="D1232" t="str">
            <v>INFORME N° 1802-TP/DE/UGPPME-CFPP</v>
          </cell>
          <cell r="E1232" t="str">
            <v>197878-2017</v>
          </cell>
          <cell r="F1232" t="str">
            <v>1802-2017-MTPE/24.1.2.1</v>
          </cell>
          <cell r="G1232" t="str">
            <v>31/10/2017</v>
          </cell>
          <cell r="H1232">
            <v>0</v>
          </cell>
          <cell r="I1232" t="str">
            <v xml:space="preserve">CERTIFICACIÓN PRESUPUESTAL PARA VIÁTICOS DE LA OFICINA NACIONAL </v>
          </cell>
          <cell r="J1232" t="str">
            <v xml:space="preserve">UNIDAD GERENCIAL DE ADMINISTRACIÓN
</v>
          </cell>
          <cell r="K1232">
            <v>0</v>
          </cell>
          <cell r="L1232">
            <v>0</v>
          </cell>
        </row>
        <row r="1233">
          <cell r="D1233" t="str">
            <v>INFORME N° 1803-TP/DE/UGPPME-CFPP</v>
          </cell>
          <cell r="E1233" t="str">
            <v>197866-2017</v>
          </cell>
          <cell r="F1233" t="str">
            <v>1803-2017-MTPE/24.1.2.1</v>
          </cell>
          <cell r="G1233" t="str">
            <v>31/10/2017</v>
          </cell>
          <cell r="H1233">
            <v>0</v>
          </cell>
          <cell r="I1233" t="str">
            <v>CERTIFICACIÓN DE CRÉDITO PRESUPUESTARIO  DE PREVISION DE ACTUALIZACIÓN DE SERVICIO DE INTERNET DEDICADO</v>
          </cell>
          <cell r="J1233" t="str">
            <v xml:space="preserve">UNIDAD GERENCIAL DE ADMINISTRACIÓN
</v>
          </cell>
          <cell r="K1233" t="str">
            <v>ALTAMIRANO MARTINEZ, JOHN HAIRO</v>
          </cell>
          <cell r="L1233">
            <v>0</v>
          </cell>
        </row>
        <row r="1234">
          <cell r="D1234" t="str">
            <v>INFORME N° 1804-TP/DE/UGPPME-CFPP</v>
          </cell>
          <cell r="E1234" t="str">
            <v>197896-2017</v>
          </cell>
          <cell r="F1234" t="str">
            <v>1804-2017-MTPE/24.1.2.1</v>
          </cell>
          <cell r="G1234" t="str">
            <v>31/10/2017</v>
          </cell>
          <cell r="H1234">
            <v>0</v>
          </cell>
          <cell r="I1234" t="str">
            <v xml:space="preserve">CERTIFICACIÓN DE CREDITO PRESUPUESTARIO REFERIDA  PARA VIÁTICOS DE LA OFICINA NACIONAL </v>
          </cell>
          <cell r="J1234" t="str">
            <v xml:space="preserve">UNIDAD GERENCIAL DE ADMINISTRACIÓN
</v>
          </cell>
          <cell r="K1234" t="str">
            <v>ALTAMIRANO MARTINEZ, JOHN HAIRO</v>
          </cell>
          <cell r="L1234">
            <v>0</v>
          </cell>
        </row>
        <row r="1235">
          <cell r="D1235" t="str">
            <v>INFORME N° 1805-TP/DE/UGPPME-CFPP</v>
          </cell>
          <cell r="E1235" t="str">
            <v>197924-2017</v>
          </cell>
          <cell r="F1235" t="str">
            <v>1805-2017-MTPE/24.1.2.1</v>
          </cell>
          <cell r="G1235" t="str">
            <v>31/10/2017</v>
          </cell>
          <cell r="H1235">
            <v>0</v>
          </cell>
          <cell r="I1235" t="str">
            <v xml:space="preserve"> CERTIFICACIÓN DE CRÉDITO PRESUPUESTARIO PARA LA CONTRATACION TEMPORAL DE UN SERVICIO DE TERCERO COMO VERIFICADOR DE OBRA PARA LA UNIDAD ZONAL LIMA SUR</v>
          </cell>
          <cell r="J1235" t="str">
            <v xml:space="preserve">UNIDAD GERENCIAL DE ADMINISTRACIÓN
</v>
          </cell>
          <cell r="K1235">
            <v>0</v>
          </cell>
          <cell r="L1235">
            <v>0</v>
          </cell>
        </row>
        <row r="1236">
          <cell r="D1236" t="str">
            <v>INFORME N° 1806-TP/DE/UGPPME-CFPP</v>
          </cell>
          <cell r="E1236" t="str">
            <v>197914-2017</v>
          </cell>
          <cell r="F1236" t="str">
            <v>1806-2017-MTPE/24.1.2.1</v>
          </cell>
          <cell r="G1236" t="str">
            <v>31/10/2017</v>
          </cell>
          <cell r="H1236">
            <v>0</v>
          </cell>
          <cell r="I1236" t="str">
            <v>CERTIFICACIÓN DE CRÉDITO PRESUPUESTARIO PARA LA CONTRATACIÓN TEMPORAL DE UN SERVICIO DE TERCERO COMO VERIFICADOR DE OBRA PARA LA UNIDAD ZONAL LIMA SUR</v>
          </cell>
          <cell r="J1236" t="str">
            <v xml:space="preserve">UNIDAD GERENCIAL DE ADMINISTRACIÓN
</v>
          </cell>
          <cell r="K1236">
            <v>0</v>
          </cell>
          <cell r="L1236">
            <v>0</v>
          </cell>
        </row>
        <row r="1237">
          <cell r="D1237" t="str">
            <v>INFORME N° 1807-TP/DE/UGPPME-CFPP</v>
          </cell>
          <cell r="E1237" t="str">
            <v>194599-2017</v>
          </cell>
          <cell r="F1237" t="str">
            <v>1807-2017-MTPE/24.1.2.1</v>
          </cell>
          <cell r="G1237" t="str">
            <v>31/10/2017</v>
          </cell>
          <cell r="H1237">
            <v>0</v>
          </cell>
          <cell r="I1237" t="str">
            <v>CERTIFICACION DE CREDITO PRESUPUESTARIO PARA LA CONTRATACION DEL SERVICIO DE TERCERO COMO VERIFICADOR DE OBRA PARA LA UNIDAD ZONAL LIMA SUR-ESTE</v>
          </cell>
          <cell r="J1237" t="str">
            <v xml:space="preserve">UNIDAD GERENCIAL DE ADMINISTRACIÓN
</v>
          </cell>
          <cell r="K1237">
            <v>0</v>
          </cell>
          <cell r="L1237">
            <v>0</v>
          </cell>
        </row>
        <row r="1238">
          <cell r="D1238" t="str">
            <v>INFORME N° 1808-TP/DE/UGPPME-CFPP</v>
          </cell>
          <cell r="E1238" t="str">
            <v>197921-2017</v>
          </cell>
          <cell r="F1238" t="str">
            <v>1808-2017-MTPE/24.1.2.1</v>
          </cell>
          <cell r="G1238" t="str">
            <v>31/10/2017</v>
          </cell>
          <cell r="H1238">
            <v>0</v>
          </cell>
          <cell r="I1238" t="str">
            <v>CERTIFICACIÓN DE CRÉDITO PRESUPUESTARIO PARA LA CONTRATACIÓN TEMPORAL DE UN SERVICIO DE TERCERO COMO VERIFICADOR DE OBRA PARA LA UNIDAD ZONAL LIMA SUR-ESTE</v>
          </cell>
          <cell r="J1238" t="str">
            <v xml:space="preserve">UNIDAD GERENCIAL DE ADMINISTRACIÓN
</v>
          </cell>
          <cell r="K1238">
            <v>0</v>
          </cell>
          <cell r="L1238">
            <v>0</v>
          </cell>
        </row>
        <row r="1239">
          <cell r="D1239" t="str">
            <v>INFORME N° 1809-TP/DE/UGPPME-CFPP</v>
          </cell>
          <cell r="E1239" t="str">
            <v>194369-2017</v>
          </cell>
          <cell r="F1239" t="str">
            <v>1809-2017-MTPE/24.1.2.1</v>
          </cell>
          <cell r="G1239" t="str">
            <v>31/10/2017</v>
          </cell>
          <cell r="H1239">
            <v>0</v>
          </cell>
          <cell r="I1239" t="str">
            <v xml:space="preserve">CERTIFICACIÓN DE CRÉDITO PRESUPUESTARIO PARA LA CONTRATACIÓN TEMPORAL DE UN SERVICIO DE TERCERO COMO VERIFICADOR DE OBRA PARA LAS ACCIONES DE CONTINGENCIA AC-88 PARA LA UNIDAD ZONAL AREQUIPA </v>
          </cell>
          <cell r="J1239" t="str">
            <v xml:space="preserve">UNIDAD GERENCIAL DE ADMINISTRACIÓN
</v>
          </cell>
          <cell r="K1239">
            <v>0</v>
          </cell>
          <cell r="L1239">
            <v>0</v>
          </cell>
        </row>
        <row r="1240">
          <cell r="D1240" t="str">
            <v>INFORME N° 1810-TP/DE/UGPPME-CFPP</v>
          </cell>
          <cell r="E1240" t="str">
            <v>197927-2017</v>
          </cell>
          <cell r="F1240" t="str">
            <v>1810-2017-MTPE/24.1.2.1</v>
          </cell>
          <cell r="G1240" t="str">
            <v>31/10/2017</v>
          </cell>
          <cell r="H1240">
            <v>0</v>
          </cell>
          <cell r="I1240" t="str">
            <v>CERTIFICACIÓN DE CRÉDITO PRESUPUESTARIO PARA LA CONTRATACIÓN TEMPORAL DE UN SERVICIO DE TERCERO COMO VERIFICADOR DE OBRA PARA LAS ACCIONES DE CONTINGENCIA AC-88 PARA LA UNIDAD ZONAL LORETO</v>
          </cell>
          <cell r="J1240" t="str">
            <v xml:space="preserve">UNIDAD GERENCIAL DE ADMINISTRACIÓN
</v>
          </cell>
          <cell r="K1240">
            <v>0</v>
          </cell>
          <cell r="L1240">
            <v>0</v>
          </cell>
        </row>
        <row r="1241">
          <cell r="D1241" t="str">
            <v>INFORME N° 1811-TP/DE/UGPPME-CFPP</v>
          </cell>
          <cell r="E1241" t="str">
            <v>194981-2017</v>
          </cell>
          <cell r="F1241" t="str">
            <v>1811-2017-MTPE/24.1.2.1</v>
          </cell>
          <cell r="G1241" t="str">
            <v>31/10/2017</v>
          </cell>
          <cell r="H1241">
            <v>0</v>
          </cell>
          <cell r="I1241" t="str">
            <v xml:space="preserve">CERTIFICACION DE CREDITO PRESUPUESTARIO PARA LA CONTRATACION TEMPORAL DE UN SERVICIO DE TERCERO COMO VERIFICADOR DE OBRA PARA LAS ACCIONES DE CONTINGENCIA AC-88 PARA LA UNIDAD ZONAL LORETO </v>
          </cell>
          <cell r="J1241" t="str">
            <v xml:space="preserve">UNIDAD GERENCIAL DE ADMINISTRACIÓN
</v>
          </cell>
          <cell r="K1241">
            <v>0</v>
          </cell>
          <cell r="L1241">
            <v>0</v>
          </cell>
        </row>
        <row r="1242">
          <cell r="D1242" t="str">
            <v>INFORME N° 1812-TP/DE/UGPPME-CFPP</v>
          </cell>
          <cell r="E1242" t="str">
            <v>195127-2017</v>
          </cell>
          <cell r="F1242" t="str">
            <v>1812-2017-MTPE/24.1.2.1</v>
          </cell>
          <cell r="G1242" t="str">
            <v>31/10/2017</v>
          </cell>
          <cell r="H1242">
            <v>0</v>
          </cell>
          <cell r="I1242" t="str">
            <v xml:space="preserve">CERTIFICACION DE CREDITO PRESUPUESTARIO PARA LA CONTRATACION TEMPORAL DE UN SERVICIO DE TERCERO COMO VERIFICADOR DE OBRA PARA LAS ACCIONES DE CONTINGENCIA AC-88 PARA LA UNIDAD ZONAL ANCASH </v>
          </cell>
          <cell r="J1242" t="str">
            <v xml:space="preserve">UNIDAD GERENCIAL DE ADMINISTRACIÓN
</v>
          </cell>
          <cell r="K1242">
            <v>0</v>
          </cell>
          <cell r="L1242">
            <v>0</v>
          </cell>
        </row>
        <row r="1243">
          <cell r="D1243" t="str">
            <v>INFORME N° 1813-TP/DE/UGPPME-CFPP</v>
          </cell>
          <cell r="E1243" t="str">
            <v>197928-2017</v>
          </cell>
          <cell r="F1243" t="str">
            <v>1813-2017-MTPE/24.1.2.1</v>
          </cell>
          <cell r="G1243" t="str">
            <v>31/10/2017</v>
          </cell>
          <cell r="H1243">
            <v>0</v>
          </cell>
          <cell r="I1243" t="str">
            <v>CERTIFICACION DE CREDITO PRESUPUESTARIO PARA LA CONTRATACION TEMPORAL DE UN SERVICIO DE TERCERO COMO VERIFICADOR DE OBRA PARA LAS ACCIONES DE CONTINGENCIA AC-88 PARA LA UNIDAD ZONAL LORETO</v>
          </cell>
          <cell r="J1243" t="str">
            <v xml:space="preserve">UNIDAD GERENCIAL DE ADMINISTRACIÓN
</v>
          </cell>
          <cell r="K1243">
            <v>0</v>
          </cell>
          <cell r="L1243">
            <v>0</v>
          </cell>
        </row>
        <row r="1244">
          <cell r="D1244" t="str">
            <v>INFORME N° 1814-TP/DE/UGPPME-CFPP</v>
          </cell>
          <cell r="E1244" t="str">
            <v>195223-2017</v>
          </cell>
          <cell r="F1244" t="str">
            <v>1814-2017-MTPE/24.1.2.1</v>
          </cell>
          <cell r="G1244" t="str">
            <v>31/10/2017</v>
          </cell>
          <cell r="H1244">
            <v>0</v>
          </cell>
          <cell r="I1244" t="str">
            <v xml:space="preserve">CERTIFICACION DE CREDITO PRESUPUESTARIO PARA LA CONTRATACION TEMPORAL DE UN SERVICIO DE TERCERO COMO VERIFICADOR DE OBRA PARA LAS ACCIONES DE CONTINGENCIA AC-88 PARA LA UNIDAD ZONAL LIMA SUR ESTE </v>
          </cell>
          <cell r="J1244" t="str">
            <v xml:space="preserve">UNIDAD GERENCIAL DE ADMINISTRACIÓN
</v>
          </cell>
          <cell r="K1244">
            <v>0</v>
          </cell>
          <cell r="L1244">
            <v>0</v>
          </cell>
        </row>
        <row r="1245">
          <cell r="D1245" t="str">
            <v>INFORME N° 1815-TP/DE/UGPPME-CFPP</v>
          </cell>
          <cell r="E1245" t="str">
            <v>197937-2017</v>
          </cell>
          <cell r="F1245" t="str">
            <v>1815-2017-MTPE/24.1.2.1</v>
          </cell>
          <cell r="G1245" t="str">
            <v>31/10/2017</v>
          </cell>
          <cell r="H1245">
            <v>0</v>
          </cell>
          <cell r="I1245" t="str">
            <v>CERTIFICACION DE CREDITO PRESUPUESTARIO PARA LA CONTRATACION TEMPORAL DE UN SERVICIO DE TERCERO COMO VERIFICADOR DE OBRA PARA LAS ACCIONES DE CONTINGENCIA AC-88 PARA LA UNIDAD ZONAL HUARAZ</v>
          </cell>
          <cell r="J1245" t="str">
            <v xml:space="preserve">UNIDAD GERENCIAL DE ADMINISTRACIÓN
</v>
          </cell>
          <cell r="K1245">
            <v>0</v>
          </cell>
          <cell r="L1245">
            <v>0</v>
          </cell>
        </row>
        <row r="1246">
          <cell r="D1246" t="str">
            <v>INFORME N° 1816-TP/DE/UGPPME-CFPP</v>
          </cell>
          <cell r="E1246" t="str">
            <v>194962-2017</v>
          </cell>
          <cell r="F1246" t="str">
            <v>1816-2017-MTPE/24.1.2.1</v>
          </cell>
          <cell r="G1246" t="str">
            <v>31/10/2017</v>
          </cell>
          <cell r="H1246">
            <v>0</v>
          </cell>
          <cell r="I1246" t="str">
            <v xml:space="preserve">CERTIFICACION DE CREDITO PRESUPUESTARIO PARA LA CONTRATACION TEMPORAL DE UN SERVICIO DE TERCERO COMO VERIFICADOR DE OBRA PARA LAS ACCIONES DE CONTINGENCIA AC-88 PARA LA UNIDAD ZONAL HUARAZ </v>
          </cell>
          <cell r="J1246" t="str">
            <v xml:space="preserve">UNIDAD GERENCIAL DE ADMINISTRACIÓN
</v>
          </cell>
          <cell r="K1246">
            <v>0</v>
          </cell>
          <cell r="L1246">
            <v>0</v>
          </cell>
        </row>
        <row r="1247">
          <cell r="D1247" t="str">
            <v>INFORME N° 1817-TP/DE/UGPPME-CFPP</v>
          </cell>
          <cell r="E1247" t="str">
            <v>197938-2017</v>
          </cell>
          <cell r="F1247" t="str">
            <v>1817-2017-MTPE/24.1.2.1</v>
          </cell>
          <cell r="G1247" t="str">
            <v>31/10/2017</v>
          </cell>
          <cell r="H1247">
            <v>0</v>
          </cell>
          <cell r="I1247" t="str">
            <v>CERTIFICACION DE CREDITO PRESUPUESTARIO PARA LA CONTRATACION TEMPORAL DE UN SERVICIO DE TERCERO COMO VERIFICADOR DE OBRA PARA LAS ACCIONES DE CONTINGENCIA AC-88 PARA LA UNIDAD ZONAL HUARAZ</v>
          </cell>
          <cell r="J1247" t="str">
            <v xml:space="preserve">UNIDAD GERENCIAL DE ADMINISTRACIÓN
</v>
          </cell>
          <cell r="K1247">
            <v>0</v>
          </cell>
          <cell r="L1247">
            <v>0</v>
          </cell>
        </row>
        <row r="1248">
          <cell r="D1248" t="str">
            <v>INFORME N° 1818-TP/DE/UGPPME-CFPP</v>
          </cell>
          <cell r="E1248" t="str">
            <v>197935-2017</v>
          </cell>
          <cell r="F1248" t="str">
            <v>1818-2017-MTPE/24.1.2.1</v>
          </cell>
          <cell r="G1248" t="str">
            <v>31/10/2017</v>
          </cell>
          <cell r="H1248">
            <v>0</v>
          </cell>
          <cell r="I1248" t="str">
            <v>CERTIFICACION DE CREDITO PRESUPUESTARIO PARA LA CONTRATACION TEMPORAL DE UN SERVICIO DE TERCERO COMO VERIFICADOR DE OBRA PARA LAS ACCIONES DE CONTINGENCIA AC-88 PARA LA UNIDAD ZONAL PIURA</v>
          </cell>
          <cell r="J1248" t="str">
            <v xml:space="preserve">UNIDAD GERENCIAL DE ADMINISTRACIÓN
</v>
          </cell>
          <cell r="K1248">
            <v>0</v>
          </cell>
          <cell r="L1248">
            <v>0</v>
          </cell>
        </row>
        <row r="1249">
          <cell r="D1249" t="str">
            <v>INFORME N° 1819-TP/DE/UGPPME-CFPP</v>
          </cell>
          <cell r="E1249" t="str">
            <v>197932-2017</v>
          </cell>
          <cell r="F1249" t="str">
            <v>1819-2017-MTPE/24.1.2.1</v>
          </cell>
          <cell r="G1249" t="str">
            <v>31/10/2017</v>
          </cell>
          <cell r="H1249">
            <v>0</v>
          </cell>
          <cell r="I1249" t="str">
            <v>CERTIFICACION DE CREDITO PRESUPUESTARIO PARA LA CONTRATACION TEMPORAL DE UN SERVICIO DE TERCERO COMO VERIFICADOR DE OBRA PARA LAS ACCIONES DE CONTINGENCIA AC-88 PARA LA UNIDAD ZONAL LIMA NORTE CALLAO</v>
          </cell>
          <cell r="J1249" t="str">
            <v xml:space="preserve">UNIDAD GERENCIAL DE ADMINISTRACIÓN
</v>
          </cell>
          <cell r="K1249">
            <v>0</v>
          </cell>
          <cell r="L1249">
            <v>0</v>
          </cell>
        </row>
        <row r="1250">
          <cell r="D1250" t="str">
            <v>INFORME N° 1820-TP/DE/UGPPME-CFPP</v>
          </cell>
          <cell r="E1250" t="str">
            <v>197382-2017</v>
          </cell>
          <cell r="F1250" t="str">
            <v>1820-2017-MTPE/24.1.2.1</v>
          </cell>
          <cell r="G1250" t="str">
            <v>03/11/2017</v>
          </cell>
          <cell r="H1250">
            <v>0</v>
          </cell>
          <cell r="I1250" t="str">
            <v xml:space="preserve"> CERTIFICACIÓN DE CRÉDITO PRESUPUESTARIO PARA (19) PROYECTOS DE ACCIÓN DE CONTINGENCIA ESPECIAL ¿ NORMA EXPRESA (COENE)</v>
          </cell>
          <cell r="J1250" t="str">
            <v xml:space="preserve">UNIDAD GERENCIAL DE PROYECTOS
</v>
          </cell>
          <cell r="K1250">
            <v>0</v>
          </cell>
          <cell r="L1250">
            <v>0</v>
          </cell>
        </row>
        <row r="1251">
          <cell r="D1251" t="str">
            <v>INFORME N° 1821-TP/DE/UGPPME-CFPP</v>
          </cell>
          <cell r="E1251" t="str">
            <v>193653-2017</v>
          </cell>
          <cell r="F1251" t="str">
            <v>1821-2017-MTPE/24.1.2.1</v>
          </cell>
          <cell r="G1251" t="str">
            <v>03/11/2017</v>
          </cell>
          <cell r="H1251">
            <v>0</v>
          </cell>
          <cell r="I1251" t="str">
            <v xml:space="preserve">PROYECTO DE LA ¿DIRECTIVA  INTERNA ¿ CUMPLIMIENTO DEL MODELO DE RECURSOS HUMANOS EN EL MARCO DE LA POLÍTICA DE LA AUTORIDAD NACIONAL DEL SERVICIO CIVIL (SERVIR)¿ </v>
          </cell>
          <cell r="J1251" t="str">
            <v xml:space="preserve">UNIDAD GERENCIAL DE ASESORÍA LEGAL
</v>
          </cell>
          <cell r="K1251">
            <v>0</v>
          </cell>
          <cell r="L1251">
            <v>0</v>
          </cell>
        </row>
        <row r="1252">
          <cell r="D1252" t="str">
            <v>INFORME N° 1822-TP/DE/UGPPME-CFPP</v>
          </cell>
          <cell r="E1252" t="str">
            <v>165294-2017</v>
          </cell>
          <cell r="F1252" t="str">
            <v>1822-2017-MTPE/24.1.2.1</v>
          </cell>
          <cell r="G1252" t="str">
            <v>03/11/2017</v>
          </cell>
          <cell r="H1252">
            <v>0</v>
          </cell>
          <cell r="I1252" t="str">
            <v>CERTIFICACIÓN CRÉDITO PRESUPUESTARIO REFERIDA AL SERVICIO DE TERCERO PARA LA UNIDAD ZONAL MADRE DE DIOS DEL PROGRAMA TRABAJA PERU</v>
          </cell>
          <cell r="J1252" t="str">
            <v xml:space="preserve">UNIDAD GERENCIAL DE ADMINISTRACIÓN
</v>
          </cell>
          <cell r="K1252">
            <v>0</v>
          </cell>
          <cell r="L1252">
            <v>0</v>
          </cell>
        </row>
        <row r="1253">
          <cell r="D1253" t="str">
            <v>INFORME N° 1823-TP/DE/UGPPME-CFPP</v>
          </cell>
          <cell r="E1253" t="str">
            <v>168492-2017</v>
          </cell>
          <cell r="F1253" t="str">
            <v>1823-2017-MTPE/24.1.2.1</v>
          </cell>
          <cell r="G1253" t="str">
            <v>03/11/2017</v>
          </cell>
          <cell r="H1253">
            <v>0</v>
          </cell>
          <cell r="I1253" t="str">
            <v xml:space="preserve">CERTIFICACIÓN DE CRÉDITO PRESUPUESTARIO REFERIDA A LA CONTRATACIÓN DE UN SERVICIO POR TERCERO COMO REVISOR DE LOS EXPEDIENTES DE LIQUIDACIÓN TÉCNICO FINANCIERO DE LAS ACCIONES DE INTERVENCIÓN INMEDIATA AII-02 PARA LA UNIDAD ZONAL TUMBES </v>
          </cell>
          <cell r="J1253" t="str">
            <v xml:space="preserve">UNIDAD GERENCIAL DE ADMINISTRACIÓN
</v>
          </cell>
          <cell r="K1253">
            <v>0</v>
          </cell>
          <cell r="L1253">
            <v>0</v>
          </cell>
        </row>
        <row r="1254">
          <cell r="D1254" t="str">
            <v>INFORME N° 1824-TP/DE/UGPPME-CFPP</v>
          </cell>
          <cell r="E1254" t="str">
            <v>194641-2017</v>
          </cell>
          <cell r="F1254" t="str">
            <v>1824-2017-MTPE/24.1.2.1</v>
          </cell>
          <cell r="G1254" t="str">
            <v>03/11/2017</v>
          </cell>
          <cell r="H1254">
            <v>0</v>
          </cell>
          <cell r="I1254" t="str">
            <v xml:space="preserve">CERTIFICACIÓN DE CRÉDITO PRESUPUESTARIO REFERIDA A LA CONTRATACIÓN DE UN TERCERO PARA LA UNIDAD GERENCIAL DE PROMOCIÓN DEL PROGRAMA TRABAJA PERU </v>
          </cell>
          <cell r="J1254" t="str">
            <v xml:space="preserve">UNIDAD GERENCIAL DE ADMINISTRACIÓN
</v>
          </cell>
          <cell r="K1254">
            <v>0</v>
          </cell>
          <cell r="L1254">
            <v>0</v>
          </cell>
        </row>
        <row r="1255">
          <cell r="D1255" t="str">
            <v>INFORME N° 1825-TP/DE/UGPPME-CFPP</v>
          </cell>
          <cell r="E1255" t="str">
            <v>200183-2017</v>
          </cell>
          <cell r="F1255" t="str">
            <v>1825-2017-MTPE/24.1.2.1</v>
          </cell>
          <cell r="G1255" t="str">
            <v>06/11/2017</v>
          </cell>
          <cell r="H1255">
            <v>0</v>
          </cell>
          <cell r="I1255" t="str">
            <v>SOBRE TRÁMITE DE RESOLUCIÓN MINISTERIAL QUE AUTORIZA LA TRANSFERENCIA FINANCIERA DEL APORTE TOTAL DEL PROGRAMA TRABAJA PERÚ A FAVOR DE ORGANISMOS EJECUTORES PÚBLICOS DE 19 CONVENIOS, EN EL MARCO DE LOS PROYECTOS DE ACCIÓN DE CONTINGENCIA ESPECIAL - NORMA EXPRESA (COENE) AC-90</v>
          </cell>
          <cell r="J1255" t="str">
            <v xml:space="preserve">UNIDAD GERENCIAL DE ASESORÍA LEGAL
</v>
          </cell>
          <cell r="K1255" t="str">
            <v>ALTAMIRANO MARTINEZ, JOHN HAIRO</v>
          </cell>
          <cell r="L1255">
            <v>0</v>
          </cell>
        </row>
        <row r="1256">
          <cell r="D1256" t="str">
            <v>INFORME N° 1826-TP/DE/UGPPME-CFPP</v>
          </cell>
          <cell r="E1256" t="str">
            <v>195627-2017</v>
          </cell>
          <cell r="F1256" t="str">
            <v>1826-2017-MTPE/24.1.2.1</v>
          </cell>
          <cell r="G1256" t="str">
            <v>06/11/2017</v>
          </cell>
          <cell r="H1256">
            <v>0</v>
          </cell>
          <cell r="I1256" t="str">
            <v xml:space="preserve">PROYECTO DE LA ¿DIRECTIVA  PARA LA ATENCIÓN DE DENUNCIAS RELACIONADAS AL INCUMPLIMIENTO DE LA LEY DEL CÓDIGO DE ÉTICA DE LA FUNCIÓN PÚBLICA EN EL PROGRAMA PARA LA GENERACIÓN DE EMPLEO SOCIAL INCLUSIVO TRABAJA PERÚ¿ </v>
          </cell>
          <cell r="J1256" t="str">
            <v xml:space="preserve">UNIDAD GERENCIAL DE ADMINISTRACIÓN
</v>
          </cell>
          <cell r="K1256" t="str">
            <v>ALTAMIRANO MARTINEZ, JOHN HAIRO</v>
          </cell>
          <cell r="L1256">
            <v>0</v>
          </cell>
        </row>
        <row r="1257">
          <cell r="D1257" t="str">
            <v>INFORME N° 1827-TP/DE/UGPPME-CFPP</v>
          </cell>
          <cell r="E1257" t="str">
            <v>200101-2017</v>
          </cell>
          <cell r="F1257" t="str">
            <v>1827-2017-MTPE/24.1.2.1</v>
          </cell>
          <cell r="G1257" t="str">
            <v>06/11/2017</v>
          </cell>
          <cell r="H1257">
            <v>0</v>
          </cell>
          <cell r="I1257" t="str">
            <v>CERTIFICACIÓN  DE CRÉDITO PRESUPUESTARIO PARA LA CONTRATACIÓN TEMPORAL POR MODALIDAD DE SERVICIO DE TERCERO DE UNA PROFESIONAL COMO VERIFICADOR DE OBRA PARA LAS ACCIONES DE CONTINGENCIA AC-88 PARA LA UZ ICA</v>
          </cell>
          <cell r="J1257" t="str">
            <v xml:space="preserve">UNIDAD GERENCIAL DE ADMINISTRACIÓN
</v>
          </cell>
          <cell r="K1257" t="str">
            <v>ALTAMIRANO MARTINEZ, JOHN HAIRO</v>
          </cell>
          <cell r="L1257">
            <v>0</v>
          </cell>
        </row>
        <row r="1258">
          <cell r="D1258" t="str">
            <v>INFORME N° 1828-TP/DE/UGPPME-CFPP</v>
          </cell>
          <cell r="E1258" t="str">
            <v>200344-2017</v>
          </cell>
          <cell r="F1258" t="str">
            <v>1828-2017-MTPE/24.1.2.1</v>
          </cell>
          <cell r="G1258" t="str">
            <v>06/11/2017</v>
          </cell>
          <cell r="H1258">
            <v>0</v>
          </cell>
          <cell r="I1258" t="str">
            <v>CERTIFICACIÓN DE CRÉDITO PRESUPUESTARIO PARA LA CONTRATACIÓN TEMPORAL DE UN SERVICIO DE TERCERO COMO VERIFICADOR DE OBRA PARA LA UZ HUANCAVELICA</v>
          </cell>
          <cell r="J1258" t="str">
            <v xml:space="preserve">UNIDAD GERENCIAL DE ADMINISTRACIÓN
</v>
          </cell>
          <cell r="K1258" t="str">
            <v>ALTAMIRANO MARTINEZ, JOHN HAIRO</v>
          </cell>
          <cell r="L1258">
            <v>0</v>
          </cell>
        </row>
        <row r="1259">
          <cell r="D1259" t="str">
            <v>INFORME N° 1829-TP/DE/UGPPME-CFPP</v>
          </cell>
          <cell r="E1259" t="str">
            <v>192844-2017</v>
          </cell>
          <cell r="F1259" t="str">
            <v>1829-2017-MTPE/24.1.2.1</v>
          </cell>
          <cell r="G1259" t="str">
            <v>06/11/2017</v>
          </cell>
          <cell r="H1259">
            <v>0</v>
          </cell>
          <cell r="I1259" t="str">
            <v xml:space="preserve">CERTIFICACION DE CREDITO PRESUPUESTARIO REFERIDA A LA CONTRATACION DE UN TERCERO PARA LA UNIDAD GERENCIAL DE PROMOCION DEL PROGRAMA TRABAJA PERU </v>
          </cell>
          <cell r="J1259" t="str">
            <v xml:space="preserve">UNIDAD GERENCIAL DE ADMINISTRACIÓN
</v>
          </cell>
          <cell r="K1259" t="str">
            <v>ALTAMIRANO MARTINEZ, JOHN HAIRO</v>
          </cell>
          <cell r="L1259">
            <v>0</v>
          </cell>
        </row>
        <row r="1260">
          <cell r="D1260" t="str">
            <v>INFORME N° 1830-TP/DE/UGPPME-CFPP</v>
          </cell>
          <cell r="E1260" t="str">
            <v>196744-2017</v>
          </cell>
          <cell r="F1260" t="str">
            <v>1830-2017-MTPE/24.1.2.1</v>
          </cell>
          <cell r="G1260" t="str">
            <v>06/11/2017</v>
          </cell>
          <cell r="H1260">
            <v>0</v>
          </cell>
          <cell r="I1260" t="str">
            <v xml:space="preserve">CERTIFICACION DE CREDITO PRESUPUESTARIO REFERIDA A LA CONTRATACION TEMPORAL POR MODALIDAD DE SERVICIO DE TERCERO DE UNA (01) PERSONA NATURAL PARA REALIZAR EL SERVICIO DE MANTENIMIENTO Y LIMPIEZA DE LOCAL - UNIDAD ZONAL ICA </v>
          </cell>
          <cell r="J1260" t="str">
            <v xml:space="preserve">UNIDAD GERENCIAL DE ADMINISTRACIÓN
</v>
          </cell>
          <cell r="K1260" t="str">
            <v>ALTAMIRANO MARTINEZ, JOHN HAIRO</v>
          </cell>
          <cell r="L1260">
            <v>0</v>
          </cell>
        </row>
        <row r="1261">
          <cell r="D1261" t="str">
            <v>INFORME N° 1831-TP/DE/UGPPME-CFPP</v>
          </cell>
          <cell r="E1261" t="str">
            <v>166825-2017</v>
          </cell>
          <cell r="F1261" t="str">
            <v>1831-2017-MTPE/24.1.2.1</v>
          </cell>
          <cell r="G1261" t="str">
            <v>06/11/2017</v>
          </cell>
          <cell r="H1261">
            <v>0</v>
          </cell>
          <cell r="I1261" t="str">
            <v xml:space="preserve">CERTIFICACIÓN DE CRÉDITO PRESUPUESTARIO REFERIDA A LA CONTRATACIÓN DE UN TERCERO PARA LA UNIDAD GERENCIAL DE PROMOCIÓN DEL PROGRAMA TRABAJA PERU </v>
          </cell>
          <cell r="J1261" t="str">
            <v xml:space="preserve">UNIDAD GERENCIAL DE ADMINISTRACIÓN
</v>
          </cell>
          <cell r="K1261" t="str">
            <v>ALTAMIRANO MARTINEZ, JOHN HAIRO</v>
          </cell>
          <cell r="L1261">
            <v>0</v>
          </cell>
        </row>
        <row r="1262">
          <cell r="D1262" t="str">
            <v>INFORME N° 1832-TP/DE/UGPPME-CFPP</v>
          </cell>
          <cell r="E1262" t="str">
            <v>190539-2017</v>
          </cell>
          <cell r="F1262" t="str">
            <v>1832-2017-MTPE/24.1.2.1</v>
          </cell>
          <cell r="G1262" t="str">
            <v>06/11/2017</v>
          </cell>
          <cell r="H1262">
            <v>0</v>
          </cell>
          <cell r="I1262" t="str">
            <v xml:space="preserve">ANULACIÓN DE CERTIFICACIÓN DE CREDITO PRESUPUESTARIO CCP 1069-2017
</v>
          </cell>
          <cell r="J1262" t="str">
            <v xml:space="preserve">UNIDAD GERENCIAL DE ADMINISTRACIÓN
</v>
          </cell>
          <cell r="K1262" t="str">
            <v>ALTAMIRANO MARTINEZ, JOHN HAIRO</v>
          </cell>
          <cell r="L1262">
            <v>0</v>
          </cell>
        </row>
        <row r="1263">
          <cell r="D1263" t="str">
            <v>INFORME N° 1833-TP/DE/UGPPME-CFPP</v>
          </cell>
          <cell r="E1263" t="str">
            <v>194183-2017</v>
          </cell>
          <cell r="F1263" t="str">
            <v>1833-2017-MTPE/24.1.2.1</v>
          </cell>
          <cell r="G1263" t="str">
            <v>06/11/2017</v>
          </cell>
          <cell r="H1263">
            <v>0</v>
          </cell>
          <cell r="I1263" t="str">
            <v xml:space="preserve">CERTIFICACION DE CREDITO PRESUPUESTARIO REFERIDA A LA CONTRATACION DE UN TERCERO PARA LA UNIDAD GERENCIAL DE PROMOCION DE RSE DEL PROGRAMA PERU RESPONSABLE </v>
          </cell>
          <cell r="J1263" t="str">
            <v xml:space="preserve">UNIDAD GERENCIAL DE ADMINISTRACIÓN
</v>
          </cell>
          <cell r="K1263" t="str">
            <v>ALTAMIRANO MARTINEZ, JOHN HAIRO</v>
          </cell>
          <cell r="L1263">
            <v>0</v>
          </cell>
        </row>
        <row r="1264">
          <cell r="D1264" t="str">
            <v>INFORME N° 1834-TP/DE/UGPPME-CFPP</v>
          </cell>
          <cell r="E1264" t="str">
            <v>200121-2017</v>
          </cell>
          <cell r="F1264" t="str">
            <v>1834-2017-MTPE/24.1.2.1</v>
          </cell>
          <cell r="G1264" t="str">
            <v>06/11/2017</v>
          </cell>
          <cell r="H1264">
            <v>0</v>
          </cell>
          <cell r="I1264" t="str">
            <v>CERTIFICACIÓN DE CRÉDITO PRESUPUESTARIO REFERIDA A LA CONTRATACIÓN TEMPORAL POR LA MODALIDAD DE SERVICIO DE TERCERO COMO REVISOR DE LOS EXPEDIENTES DE LIQUIDACIONES Y ELABORADOR DE LOS INFORMES DE LIQUIDACIÓN TECNICO-FINANCIERO PARA LA UZ PUNO</v>
          </cell>
          <cell r="J1264" t="str">
            <v xml:space="preserve">UNIDAD GERENCIAL DE ADMINISTRACIÓN
</v>
          </cell>
          <cell r="K1264" t="str">
            <v>ALTAMIRANO MARTINEZ, JOHN HAIRO</v>
          </cell>
          <cell r="L1264">
            <v>0</v>
          </cell>
        </row>
        <row r="1265">
          <cell r="D1265" t="str">
            <v>INFORME N° 1835-TP/DE/UGPPME-CFPP</v>
          </cell>
          <cell r="E1265" t="str">
            <v>200762-2017</v>
          </cell>
          <cell r="F1265" t="str">
            <v>1835-2017-MTPE/24.1.2.1</v>
          </cell>
          <cell r="G1265" t="str">
            <v>06/11/2017</v>
          </cell>
          <cell r="H1265">
            <v>0</v>
          </cell>
          <cell r="I1265" t="str">
            <v>CERTIFICACION  DE CRÉDITO PRESUPUESTARIO PARA LA CONTRATACIÓN TEMPORAL POR LA MODALIDAD DE SERVICIO DE TERCERO DE UNA PROFESIONAL COMO VERIFICADOR DE OBRA PARA LAS ACCIONES DE CONTINGENCIA AC-88 PARA LA UZ LA LIBERTAD</v>
          </cell>
          <cell r="J1265" t="str">
            <v xml:space="preserve">UNIDAD GERENCIAL DE ADMINISTRACIÓN
</v>
          </cell>
          <cell r="K1265" t="str">
            <v>ALTAMIRANO MARTINEZ, JOHN HAIRO</v>
          </cell>
          <cell r="L1265">
            <v>0</v>
          </cell>
        </row>
        <row r="1266">
          <cell r="D1266" t="str">
            <v>INFORME N° 1836-TP/DE/UGPPME-CFPP</v>
          </cell>
          <cell r="E1266" t="str">
            <v>200716-2017</v>
          </cell>
          <cell r="F1266" t="str">
            <v>1836-2017-MTPE/24.1.2.1</v>
          </cell>
          <cell r="G1266" t="str">
            <v>06/11/2017</v>
          </cell>
          <cell r="H1266">
            <v>0</v>
          </cell>
          <cell r="I1266" t="str">
            <v>CONTRATACIÓN DE SERVICIO TEMPORAL DE TERCERO PARA LA COORDINACIÓN FUNCIONAL DE LOGÍSTICA DE LA UNIDAD GERENCIAL DE ADMINISTRACIÓN DEL PROGRAMA TRABAJA PERÚ</v>
          </cell>
          <cell r="J1266" t="str">
            <v xml:space="preserve">UNIDAD GERENCIAL DE ADMINISTRACIÓN
</v>
          </cell>
          <cell r="K1266" t="str">
            <v>ALTAMIRANO MARTINEZ, JOHN HAIRO</v>
          </cell>
          <cell r="L1266">
            <v>0</v>
          </cell>
        </row>
        <row r="1267">
          <cell r="D1267" t="str">
            <v>INFORME N° 1837-TP/DE/UGPPME-CFPP</v>
          </cell>
          <cell r="E1267" t="str">
            <v>200278-2017</v>
          </cell>
          <cell r="F1267" t="str">
            <v>1837-2017-MTPE/24.1.2.1</v>
          </cell>
          <cell r="G1267" t="str">
            <v>06/11/2017</v>
          </cell>
          <cell r="H1267">
            <v>0</v>
          </cell>
          <cell r="I1267" t="str">
            <v>CERTIFICACION DE CRÉDITO PRESUPUESTARIO REFERIDA A LA CONTRATACIÓN TRASLADO DEL ACERVO DOCUMENTARIO DE LA EX ZONAL PUQUIO Y BIENES DE MUEBLES EN MAL ESTADO DE LA UZ ICA HACIA EL ARCHIVO CENTRAL DEL PROGRAMA TRABAJA PERU</v>
          </cell>
          <cell r="J1267" t="str">
            <v xml:space="preserve">UNIDAD GERENCIAL DE ADMINISTRACIÓN
</v>
          </cell>
          <cell r="K1267" t="str">
            <v>ALTAMIRANO MARTINEZ, JOHN HAIRO</v>
          </cell>
          <cell r="L1267">
            <v>0</v>
          </cell>
        </row>
        <row r="1268">
          <cell r="D1268" t="str">
            <v>INFORME N° 1838-TP/DE/UGPPME-CFPP</v>
          </cell>
          <cell r="E1268" t="str">
            <v>200388-2017</v>
          </cell>
          <cell r="F1268" t="str">
            <v>1838-2017-MTPE/24.1.2.1</v>
          </cell>
          <cell r="G1268" t="str">
            <v>06/11/2017</v>
          </cell>
          <cell r="H1268">
            <v>0</v>
          </cell>
          <cell r="I1268" t="str">
            <v>CERTIFICACIÓN DE CRÉDITO PRESUPUESTARIO REFERIDA A LA CONTRATACIÓN DEL SERVICIO DE ALQUILER DE 04 COMPUTADORES PERSONALES (LAPTOPS)</v>
          </cell>
          <cell r="J1268" t="str">
            <v xml:space="preserve">UNIDAD GERENCIAL DE ADMINISTRACIÓN
</v>
          </cell>
          <cell r="K1268" t="str">
            <v>ALTAMIRANO MARTINEZ, JOHN HAIRO</v>
          </cell>
          <cell r="L1268">
            <v>0</v>
          </cell>
        </row>
        <row r="1269">
          <cell r="D1269" t="str">
            <v>INFORME N° 1839-TP/DE/UGPPME-CFPP</v>
          </cell>
          <cell r="E1269" t="str">
            <v>200823-2017</v>
          </cell>
          <cell r="F1269" t="str">
            <v>1839-2017-MTPE/24.1.2.1</v>
          </cell>
          <cell r="G1269" t="str">
            <v>06/11/2017</v>
          </cell>
          <cell r="H1269">
            <v>0</v>
          </cell>
          <cell r="I1269" t="str">
            <v>CERTIFICACION  DE CRÉDITO PRESUPUESTARIO PARA LA CONTRATACIÓN TEMPORAL POR MODALIDAD DE SERVICIO DE TERCERO DE UNA PROFESIONAL COMO VERIFICADOR DE OBRA PARA LAS ACCIONES DE CONTINGENCIA AC-88 PARA LA UZ LIBERTAD</v>
          </cell>
          <cell r="J1269" t="str">
            <v xml:space="preserve">UNIDAD GERENCIAL DE ADMINISTRACIÓN
</v>
          </cell>
          <cell r="K1269" t="str">
            <v>ALTAMIRANO MARTINEZ, JOHN HAIRO</v>
          </cell>
          <cell r="L1269">
            <v>0</v>
          </cell>
        </row>
        <row r="1270">
          <cell r="D1270" t="str">
            <v>INFORME N° 1840-TP/DE/UGPPME-CFPP</v>
          </cell>
          <cell r="E1270" t="str">
            <v>200845-2017</v>
          </cell>
          <cell r="F1270" t="str">
            <v>1840-2017-MTPE/24.1.2.1</v>
          </cell>
          <cell r="G1270" t="str">
            <v>06/11/2017</v>
          </cell>
          <cell r="H1270">
            <v>0</v>
          </cell>
          <cell r="I1270" t="str">
            <v>CERTIFICACION  DE CRÉDITO PRESUPUESTARIO PARA LA CONTRATACIÓN TEMPORAL POR MODALIDAD DE SERVICIO DE TERCERO DE UNA PROFESIONAL COMO VERIFICADOR DE OBRA PARA LAS ACCIONES DE CONTINGENCIA AC-88 PARA LA UZ LA LIBERTAD</v>
          </cell>
          <cell r="J1270" t="str">
            <v xml:space="preserve">UNIDAD GERENCIAL DE ADMINISTRACIÓN
</v>
          </cell>
          <cell r="K1270" t="str">
            <v>ALTAMIRANO MARTINEZ, JOHN HAIRO</v>
          </cell>
          <cell r="L1270">
            <v>0</v>
          </cell>
        </row>
        <row r="1271">
          <cell r="D1271" t="str">
            <v>INFORME N° 1841-TP/DE/UGPPME-CFPP</v>
          </cell>
          <cell r="E1271" t="str">
            <v>200607-2017</v>
          </cell>
          <cell r="F1271" t="str">
            <v>1841-2017-MTPE/24.1.2.1</v>
          </cell>
          <cell r="G1271" t="str">
            <v>06/11/2017</v>
          </cell>
          <cell r="H1271">
            <v>0</v>
          </cell>
          <cell r="I1271" t="str">
            <v>CERTIFICACION DE CREDITO PRESUPUESTARIO REFERIDA AL SERVICIO DE TERCERO COMO VERIFICADOR DE OBRA PARA LA UZ VRA DEL PROGRAMA TRABAJA PERU</v>
          </cell>
          <cell r="J1271" t="str">
            <v xml:space="preserve">UNIDAD GERENCIAL DE ADMINISTRACIÓN
</v>
          </cell>
          <cell r="K1271" t="str">
            <v>ALTAMIRANO MARTINEZ, JOHN HAIRO</v>
          </cell>
          <cell r="L1271">
            <v>0</v>
          </cell>
        </row>
        <row r="1272">
          <cell r="D1272" t="str">
            <v>INFORME N° 1842-TP/DE/UGPPME-CFPP</v>
          </cell>
          <cell r="E1272" t="str">
            <v>200363-2017</v>
          </cell>
          <cell r="F1272" t="str">
            <v>1842-2017-MTPE/24.1.2.1</v>
          </cell>
          <cell r="G1272" t="str">
            <v>06/11/2017</v>
          </cell>
          <cell r="H1272">
            <v>0</v>
          </cell>
          <cell r="I1272" t="str">
            <v>CERTIFICACIÓN DE CRÉDITO PRESUPUESTARIO PARA LA CONTRATACIÓN TEMPORAL DE UN SERVICIO COMO TERCERO COMO VERIFICADOR DE OBRA PARA LA UZ HUANCAVELICA</v>
          </cell>
          <cell r="J1272" t="str">
            <v xml:space="preserve">UNIDAD GERENCIAL DE ADMINISTRACIÓN
</v>
          </cell>
          <cell r="K1272" t="str">
            <v>ALTAMIRANO MARTINEZ, JOHN HAIRO</v>
          </cell>
          <cell r="L1272">
            <v>0</v>
          </cell>
        </row>
        <row r="1273">
          <cell r="D1273" t="str">
            <v>INFORME N° 1843-TP/DE/UGPPME-CFPP</v>
          </cell>
          <cell r="E1273" t="str">
            <v>200309-2017</v>
          </cell>
          <cell r="F1273" t="str">
            <v>1843-2017-MTPE/24.1.2.1</v>
          </cell>
          <cell r="G1273" t="str">
            <v>06/11/2017</v>
          </cell>
          <cell r="H1273">
            <v>0</v>
          </cell>
          <cell r="I1273" t="str">
            <v>CERTIFICACION  DE CREDITO PRESUPUESTARIO PARA LA CONTRATACION TEMPORAL POR LA MODALIDAD DE SERVICIO DE TERCERO DE UN PROFESIONAL COMO VERIFICADOR DE OBRA PARA LAS ACCIONES DE CONTINGENCIA AC-88 PAR AL UZ CAJAMARCA</v>
          </cell>
          <cell r="J1273" t="str">
            <v xml:space="preserve">UNIDAD GERENCIAL DE ADMINISTRACIÓN
</v>
          </cell>
          <cell r="K1273" t="str">
            <v>ALTAMIRANO MARTINEZ, JOHN HAIRO</v>
          </cell>
          <cell r="L1273">
            <v>0</v>
          </cell>
        </row>
        <row r="1274">
          <cell r="D1274" t="str">
            <v>INFORME N° 1844-TP/DE/UGPPME-CFPP</v>
          </cell>
          <cell r="E1274" t="str">
            <v>200319-2017</v>
          </cell>
          <cell r="F1274" t="str">
            <v>1844-2017-MTPE/24.1.2.1</v>
          </cell>
          <cell r="G1274" t="str">
            <v>06/11/2017</v>
          </cell>
          <cell r="H1274">
            <v>0</v>
          </cell>
          <cell r="I1274" t="str">
            <v>CERTIFICACIÓN  DE CREDITO PRESUPUESTARIO PARA LA CONTRATACION TEMPORAL POR MODALIDAD DE SERVICIO DE TERCERO DE UNA PROFESIONAL COMO VERIFICADOR DE OBRA PARA LAS ACCIONES DE CONTINGENCIA AC-88 PARA LA UZ LAMBAYEQUE</v>
          </cell>
          <cell r="J1274" t="str">
            <v xml:space="preserve">UNIDAD GERENCIAL DE ADMINISTRACIÓN
</v>
          </cell>
          <cell r="K1274" t="str">
            <v>ALTAMIRANO MARTINEZ, JOHN HAIRO</v>
          </cell>
          <cell r="L1274">
            <v>0</v>
          </cell>
        </row>
        <row r="1275">
          <cell r="D1275" t="str">
            <v>INFORME N° 1845-TP/DE/UGPPME-CFPP</v>
          </cell>
          <cell r="E1275" t="str">
            <v>200374-2017</v>
          </cell>
          <cell r="F1275" t="str">
            <v>1845-2017-MTPE/24.1.2.1</v>
          </cell>
          <cell r="G1275" t="str">
            <v>06/11/2017</v>
          </cell>
          <cell r="H1275">
            <v>0</v>
          </cell>
          <cell r="I1275" t="str">
            <v>CERTIFICACIÓN DE CRÉDITO PRESUPUESTARIO PARA LA CONTRATACIÓN TEMPORAL DE UN SERVICIO DE TERCERO COMO VERIFICADOR DE OBRA PARA LA UZ HUANCAVELICA</v>
          </cell>
          <cell r="J1275" t="str">
            <v xml:space="preserve">UNIDAD GERENCIAL DE ADMINISTRACIÓN
</v>
          </cell>
          <cell r="K1275" t="str">
            <v>ALTAMIRANO MARTINEZ, JOHN HAIRO</v>
          </cell>
          <cell r="L1275">
            <v>0</v>
          </cell>
        </row>
        <row r="1276">
          <cell r="D1276" t="str">
            <v>INFORME N° 1846-TP/DE/UGPPME-CFPP</v>
          </cell>
          <cell r="E1276" t="str">
            <v>200248-2017</v>
          </cell>
          <cell r="F1276" t="str">
            <v>1846-2017-MTPE/24.1.2.1</v>
          </cell>
          <cell r="G1276" t="str">
            <v>06/11/2017</v>
          </cell>
          <cell r="H1276">
            <v>0</v>
          </cell>
          <cell r="I1276" t="str">
            <v>CERTIFICACION  DE CRÉDITO PRESUPUESTARIO Y PREVISIÓN PRESUPUESTAL REFERIDA AL SERVICIO DE TELEFONÍA FIJA E INTERNET PARA LA UZ MADRE DE DIOS DEL PROGRAMA TRABAJA PERU</v>
          </cell>
          <cell r="J1276" t="str">
            <v xml:space="preserve">UNIDAD GERENCIAL DE ADMINISTRACIÓN
</v>
          </cell>
          <cell r="K1276" t="str">
            <v>ALTAMIRANO MARTINEZ, JOHN HAIRO</v>
          </cell>
          <cell r="L1276">
            <v>0</v>
          </cell>
        </row>
        <row r="1277">
          <cell r="D1277" t="str">
            <v>INFORME N° 1847-TP/DE/UGPPME-CFPP</v>
          </cell>
          <cell r="E1277" t="str">
            <v>199106-2017</v>
          </cell>
          <cell r="F1277" t="str">
            <v>1847-2017-MTPE/24.1.2.1</v>
          </cell>
          <cell r="G1277" t="str">
            <v>06/11/2017</v>
          </cell>
          <cell r="H1277">
            <v>0</v>
          </cell>
          <cell r="I1277" t="str">
            <v>CERTIFICACIÓN DE CRÉDITO PRESUPUESTARIO REFERIDA A LA ADQUISICION DE DOS (02) EQUIPOS DE SISTEMAS DE POSICIONAMIENTO GLOBAL (GPS) PARA LAS UNIDADES VEHICULARES DEL PROGRAMA TRABAJA PERU</v>
          </cell>
          <cell r="J1277" t="str">
            <v xml:space="preserve">UNIDAD GERENCIAL DE ADMINISTRACIÓN
</v>
          </cell>
          <cell r="K1277" t="str">
            <v>ALTAMIRANO MARTINEZ, JOHN HAIRO</v>
          </cell>
          <cell r="L1277">
            <v>0</v>
          </cell>
        </row>
        <row r="1278">
          <cell r="D1278" t="str">
            <v>INFORME N° 1848-TP/DE/UGPPME-CFPP</v>
          </cell>
          <cell r="E1278" t="str">
            <v>200076-2017</v>
          </cell>
          <cell r="F1278" t="str">
            <v>1848-2017-MTPE/24.1.2.1</v>
          </cell>
          <cell r="G1278" t="str">
            <v>06/11/2017</v>
          </cell>
          <cell r="H1278">
            <v>0</v>
          </cell>
          <cell r="I1278" t="str">
            <v>CERTIFICACION  DE CRÉDITO PRESUPUESTARIO REFERIDA A LA CONTRATACIÓN DE UN SERVICIO DE TERCERO PARA REALIZAR ACTIVIDADES DE GESTIÓN ADMINISTRATIVA PARA LA UZ TUMBES</v>
          </cell>
          <cell r="J1278" t="str">
            <v xml:space="preserve">UNIDAD GERENCIAL DE ADMINISTRACIÓN
</v>
          </cell>
          <cell r="K1278" t="str">
            <v>ALTAMIRANO MARTINEZ, JOHN HAIRO</v>
          </cell>
          <cell r="L1278">
            <v>0</v>
          </cell>
        </row>
        <row r="1279">
          <cell r="D1279" t="str">
            <v>INFORME N° 1849-TP/DE/UGPPME-CFPP</v>
          </cell>
          <cell r="E1279" t="str">
            <v>183138-2017</v>
          </cell>
          <cell r="F1279" t="str">
            <v>1849-2017-MTPE/24.1.2.1</v>
          </cell>
          <cell r="G1279" t="str">
            <v>06/11/2017</v>
          </cell>
          <cell r="H1279">
            <v>0</v>
          </cell>
          <cell r="I1279" t="str">
            <v xml:space="preserve">AMPLIACION DE CERTIFICACION DE CREDITO PRESUPUESTARIO N° 902-2017 REFERIDA A LA CONTRATACION DE ALQUIILER DE DOS (02) LAPTOPS PARA LA COORDINACION FUNCIONAL DE SISTEMAS </v>
          </cell>
          <cell r="J1279" t="str">
            <v xml:space="preserve">UNIDAD GERENCIAL DE ADMINISTRACIÓN
</v>
          </cell>
          <cell r="K1279" t="str">
            <v>ALTAMIRANO MARTINEZ, JOHN HAIRO</v>
          </cell>
          <cell r="L1279">
            <v>0</v>
          </cell>
        </row>
        <row r="1280">
          <cell r="D1280" t="str">
            <v>INFORME N° 1850-TP/DE/UGPPME-CFPP</v>
          </cell>
          <cell r="E1280" t="str">
            <v>188958-2017</v>
          </cell>
          <cell r="F1280" t="str">
            <v>1850-2017-MTPE/24.1.2.1</v>
          </cell>
          <cell r="G1280" t="str">
            <v>06/11/2017</v>
          </cell>
          <cell r="H1280">
            <v>0</v>
          </cell>
          <cell r="I1280" t="str">
            <v xml:space="preserve">CERTIFICACIÓN  DE CRÉDITO PRESUPUESTARIO REFERIDA A LA ADQUISICIÓN DE CINCO (05) DISCOS DUROS INTERNO DE CAPACIDAD DE 1TB Y DIEZ (10) MEMORIAS RAM INTERNO DE CAPACIDAD DE 8GB PARA LA COORDINACIÓN FUNCIONAL DE SISTEMAS MODIFICADO: </v>
          </cell>
          <cell r="J1280" t="str">
            <v xml:space="preserve">UNIDAD GERENCIAL DE ADMINISTRACIÓN
</v>
          </cell>
          <cell r="K1280" t="str">
            <v>ALTAMIRANO MARTINEZ, JOHN HAIRO</v>
          </cell>
          <cell r="L1280">
            <v>0</v>
          </cell>
        </row>
        <row r="1281">
          <cell r="D1281" t="str">
            <v>INFORME N° 1851-TP/DE/UGPPME-CFPP</v>
          </cell>
          <cell r="E1281" t="str">
            <v>198753-2017</v>
          </cell>
          <cell r="F1281" t="str">
            <v>1851-2017-MTPE/24.1.2.1</v>
          </cell>
          <cell r="G1281" t="str">
            <v>07/11/2017</v>
          </cell>
          <cell r="H1281">
            <v>0</v>
          </cell>
          <cell r="I1281" t="str">
            <v>PROPUESTA DE NOTA DE MODIFICACIÓN PRESUPUESTARIA NMP N° 066, CRÉDITOS Y ANULACIONES POR  S/. 142,499.00 DE TIPO 3 CRÉDITOS Y ANULACIONES (DENTRO DE U.E.) PARA APROBACIÓN.</v>
          </cell>
          <cell r="J1281" t="str">
            <v xml:space="preserve">PROGRAMA PARA LA GENERACION DE EMPLEO SOCIAL INCLUSIVO "TRABAJA PERU"
</v>
          </cell>
          <cell r="K1281">
            <v>0</v>
          </cell>
          <cell r="L1281">
            <v>0</v>
          </cell>
        </row>
        <row r="1282">
          <cell r="D1282" t="str">
            <v>INFORME N° 1852-TP/DE/UGPPME-CFPP</v>
          </cell>
          <cell r="E1282" t="str">
            <v>198745-2017</v>
          </cell>
          <cell r="F1282" t="str">
            <v>1852-2017-MTPE/24.1.2.1</v>
          </cell>
          <cell r="G1282" t="str">
            <v>07/11/2017</v>
          </cell>
          <cell r="H1282">
            <v>0</v>
          </cell>
          <cell r="I1282" t="str">
            <v>PROPUESTA DE NOTA DE MODIFICACIÓN PRESUPUESTARIA NMP N° 067, CRÉDITOS Y ANULACIONES POR S/.   32,850.00 DE TIPO 3 CRÉDITOS Y ANULACIONES (DENTRO DE U.E.) PARA APROBACIÓN.</v>
          </cell>
          <cell r="J1282" t="str">
            <v xml:space="preserve">PROGRAMA PARA LA GENERACION DE EMPLEO SOCIAL INCLUSIVO "TRABAJA PERU"
</v>
          </cell>
          <cell r="K1282">
            <v>0</v>
          </cell>
          <cell r="L1282">
            <v>0</v>
          </cell>
        </row>
        <row r="1283">
          <cell r="D1283" t="str">
            <v>INFORME N° 1853-TP/DE/UGPPME-CFPP</v>
          </cell>
          <cell r="E1283" t="str">
            <v>158360-2017</v>
          </cell>
          <cell r="F1283" t="str">
            <v>1853-2017-MTPE/24.1.2.1</v>
          </cell>
          <cell r="G1283" t="str">
            <v>07/11/2017</v>
          </cell>
          <cell r="H1283">
            <v>0</v>
          </cell>
          <cell r="I1283" t="str">
            <v xml:space="preserve"> SOLICITUD DE DISPONIBILIDAD PRESUPUESTAL PARA EFECTUAR EL PAGO EN CALIDAD DE RECONOCIMIENTO DE CREDITO QUE SE ADEUDA AL MENOR DE EDAD LEONEL DANILO VILCAPUMA CULLANCO BENEFICIARIO DE LA PARTICIPANTE FALLECIDA LA SEÑORA SILVIA ELVIRA CULLANCO GUERRA </v>
          </cell>
          <cell r="J1283" t="str">
            <v xml:space="preserve">UNIDAD GERENCIAL DE ADMINISTRACIÓN
</v>
          </cell>
          <cell r="K1283">
            <v>0</v>
          </cell>
          <cell r="L1283">
            <v>0</v>
          </cell>
        </row>
        <row r="1284">
          <cell r="D1284" t="str">
            <v>INFORME N° 1854-TP/DE/UGPPME-CFPP</v>
          </cell>
          <cell r="E1284" t="str">
            <v>201096-2017</v>
          </cell>
          <cell r="F1284" t="str">
            <v>1854-2017-MTPE/24.1.2.1</v>
          </cell>
          <cell r="G1284" t="str">
            <v>07/11/2017</v>
          </cell>
          <cell r="H1284">
            <v>0</v>
          </cell>
          <cell r="I1284" t="str">
            <v xml:space="preserve">CERTIFICACIÓN PRESUPUESTAL PARA VIÁTICOS DE LA OFICINA NACIONAL </v>
          </cell>
          <cell r="J1284" t="str">
            <v xml:space="preserve">UNIDAD GERENCIAL DE ADMINISTRACIÓN
</v>
          </cell>
          <cell r="K1284">
            <v>0</v>
          </cell>
          <cell r="L1284">
            <v>0</v>
          </cell>
        </row>
        <row r="1285">
          <cell r="D1285" t="str">
            <v>INFORME N° 1855-TP/DE/UGPPME-CFPP</v>
          </cell>
          <cell r="E1285" t="str">
            <v>201106-2017</v>
          </cell>
          <cell r="F1285" t="str">
            <v>1855-2017-MTPE/24.1.2.1</v>
          </cell>
          <cell r="G1285" t="str">
            <v>07/11/2017</v>
          </cell>
          <cell r="H1285">
            <v>0</v>
          </cell>
          <cell r="I1285" t="str">
            <v xml:space="preserve">CERTIFICACIÓN PRESUPUESTAL PARA VIÁTICOS DE LA OFICINA NACIONAL </v>
          </cell>
          <cell r="J1285" t="str">
            <v xml:space="preserve">UNIDAD GERENCIAL DE ADMINISTRACIÓN
</v>
          </cell>
          <cell r="K1285">
            <v>0</v>
          </cell>
          <cell r="L1285">
            <v>0</v>
          </cell>
        </row>
        <row r="1286">
          <cell r="D1286" t="str">
            <v>INFORME N° 1856-TP/DE/UGPPME-CFPP</v>
          </cell>
          <cell r="E1286" t="str">
            <v>201083-2017</v>
          </cell>
          <cell r="F1286" t="str">
            <v>1856-2017-MTPE/24.1.2.1</v>
          </cell>
          <cell r="G1286" t="str">
            <v>07/11/2017</v>
          </cell>
          <cell r="H1286">
            <v>0</v>
          </cell>
          <cell r="I1286" t="str">
            <v xml:space="preserve">CERTIFICACIÓN PRESUPUESTAL PARA VIÁTICOS DE LA OFICINA NACIONAL </v>
          </cell>
          <cell r="J1286" t="str">
            <v xml:space="preserve">UNIDAD GERENCIAL DE ADMINISTRACIÓN
</v>
          </cell>
          <cell r="K1286">
            <v>0</v>
          </cell>
          <cell r="L1286">
            <v>0</v>
          </cell>
        </row>
        <row r="1287">
          <cell r="D1287" t="str">
            <v>INFORME N° 1857-TP/DE/UGPPME-CFPP</v>
          </cell>
          <cell r="E1287" t="str">
            <v>201086-2017</v>
          </cell>
          <cell r="F1287" t="str">
            <v>1857-2017-MTPE/24.1.2.1</v>
          </cell>
          <cell r="G1287" t="str">
            <v>07/11/2017</v>
          </cell>
          <cell r="H1287">
            <v>0</v>
          </cell>
          <cell r="I1287" t="str">
            <v xml:space="preserve">CERTIFICACIÓN PRESUPUESTAL PARA VIÁTICOS DE LA OFICINA NACIONAL </v>
          </cell>
          <cell r="J1287" t="str">
            <v xml:space="preserve">UNIDAD GERENCIAL DE ADMINISTRACIÓN
</v>
          </cell>
          <cell r="K1287">
            <v>0</v>
          </cell>
          <cell r="L1287">
            <v>0</v>
          </cell>
        </row>
        <row r="1288">
          <cell r="D1288" t="str">
            <v>INFORME N° 1858-TP/DE/UGPPME-CFPP</v>
          </cell>
          <cell r="E1288" t="str">
            <v>201025-2017</v>
          </cell>
          <cell r="F1288" t="str">
            <v>1858-2017-MTPE/24.1.2.1</v>
          </cell>
          <cell r="G1288" t="str">
            <v>07/11/2017</v>
          </cell>
          <cell r="H1288">
            <v>0</v>
          </cell>
          <cell r="I1288" t="str">
            <v xml:space="preserve">CERTIFICACIÓN PRESUPUESTAL PARA VIÁTICOS DE LA OFICINA NACIONAL </v>
          </cell>
          <cell r="J1288" t="str">
            <v xml:space="preserve">UNIDAD GERENCIAL DE ADMINISTRACIÓN
</v>
          </cell>
          <cell r="K1288">
            <v>0</v>
          </cell>
          <cell r="L1288">
            <v>0</v>
          </cell>
        </row>
        <row r="1289">
          <cell r="D1289" t="str">
            <v>INFORME N° 1859-TP/DE/UGPPME-CFPP</v>
          </cell>
          <cell r="E1289" t="str">
            <v>196902-2017</v>
          </cell>
          <cell r="F1289" t="str">
            <v>1859-2017-MTPE/24.1.2.1</v>
          </cell>
          <cell r="G1289" t="str">
            <v>07/11/2017</v>
          </cell>
          <cell r="H1289">
            <v>0</v>
          </cell>
          <cell r="I1289" t="str">
            <v xml:space="preserve">CERTIFICACIÓN PRESUPUESTAL PARA VIÁTICOS DE LA OFICINA NACIONAL </v>
          </cell>
          <cell r="J1289" t="str">
            <v xml:space="preserve">UNIDAD GERENCIAL DE ADMINISTRACIÓN
</v>
          </cell>
          <cell r="K1289">
            <v>0</v>
          </cell>
          <cell r="L1289">
            <v>0</v>
          </cell>
        </row>
        <row r="1290">
          <cell r="D1290" t="str">
            <v>INFORME N° 1860-TP/DE/UGPPME-CFPP</v>
          </cell>
          <cell r="E1290" t="str">
            <v>199885-2017</v>
          </cell>
          <cell r="F1290" t="str">
            <v>1860-2017-MTPE/24.1.2.1</v>
          </cell>
          <cell r="G1290" t="str">
            <v>07/11/2017</v>
          </cell>
          <cell r="H1290">
            <v>0</v>
          </cell>
          <cell r="I1290" t="str">
            <v xml:space="preserve">CERTIFICACIÓN PRESUPUESTAL PARA VIÁTICOS DE LA OFICINA NACIONAL </v>
          </cell>
          <cell r="J1290" t="str">
            <v xml:space="preserve">UNIDAD GERENCIAL DE ADMINISTRACIÓN
</v>
          </cell>
          <cell r="K1290">
            <v>0</v>
          </cell>
          <cell r="L1290">
            <v>0</v>
          </cell>
        </row>
        <row r="1291">
          <cell r="D1291" t="str">
            <v>INFORME N° 1861-TP/DE/UGPPME-CFPP</v>
          </cell>
          <cell r="E1291" t="str">
            <v>201056-2017</v>
          </cell>
          <cell r="F1291" t="str">
            <v>1861-2017-MTPE/24.1.2.1</v>
          </cell>
          <cell r="G1291" t="str">
            <v>07/11/2017</v>
          </cell>
          <cell r="H1291">
            <v>0</v>
          </cell>
          <cell r="I1291" t="str">
            <v xml:space="preserve">CERTIFICACIÓN PRESUPUESTAL PARA VIÁTICOS DE LA OFICINA NACIONAL </v>
          </cell>
          <cell r="J1291" t="str">
            <v xml:space="preserve">UNIDAD GERENCIAL DE ADMINISTRACIÓN
</v>
          </cell>
          <cell r="K1291">
            <v>0</v>
          </cell>
          <cell r="L1291">
            <v>0</v>
          </cell>
        </row>
        <row r="1292">
          <cell r="D1292" t="str">
            <v>INFORME N° 1862-TP/DE/UGPPME-CFPP</v>
          </cell>
          <cell r="E1292" t="str">
            <v>200373-2017</v>
          </cell>
          <cell r="F1292" t="str">
            <v>1862-2017-MTPE/24.1.2.1</v>
          </cell>
          <cell r="G1292" t="str">
            <v>07/11/2017</v>
          </cell>
          <cell r="H1292">
            <v>0</v>
          </cell>
          <cell r="I1292" t="str">
            <v xml:space="preserve">CERTIFICACIÓN PRESUPUESTAL PARA VIÁTICOS DE LA OFICINA NACIONAL </v>
          </cell>
          <cell r="J1292" t="str">
            <v xml:space="preserve">UNIDAD GERENCIAL DE ADMINISTRACIÓN
</v>
          </cell>
          <cell r="K1292">
            <v>0</v>
          </cell>
          <cell r="L1292">
            <v>0</v>
          </cell>
        </row>
        <row r="1293">
          <cell r="D1293" t="str">
            <v>INFORME N° 1863-TP/DE/UGPPME-CFPP</v>
          </cell>
          <cell r="E1293" t="str">
            <v>201088-2017</v>
          </cell>
          <cell r="F1293" t="str">
            <v>1863-2017-MTPE/24.1.2.1</v>
          </cell>
          <cell r="G1293" t="str">
            <v>07/11/2017</v>
          </cell>
          <cell r="H1293">
            <v>0</v>
          </cell>
          <cell r="I1293" t="str">
            <v xml:space="preserve">CERTIFICACIÓN PRESUPUESTAL PARA VIÁTICOS DE LA OFICINA NACIONAL </v>
          </cell>
          <cell r="J1293" t="str">
            <v xml:space="preserve">UNIDAD GERENCIAL DE ADMINISTRACIÓN
</v>
          </cell>
          <cell r="K1293">
            <v>0</v>
          </cell>
          <cell r="L1293">
            <v>0</v>
          </cell>
        </row>
        <row r="1294">
          <cell r="D1294" t="str">
            <v>INFORME N° 1864-TP/DE/UGPPME-CFPP</v>
          </cell>
          <cell r="E1294" t="str">
            <v>197266-2017</v>
          </cell>
          <cell r="F1294" t="str">
            <v>1864-2017-MTPE/24.1.2.1</v>
          </cell>
          <cell r="G1294" t="str">
            <v>07/11/2017</v>
          </cell>
          <cell r="H1294">
            <v>0</v>
          </cell>
          <cell r="I1294" t="str">
            <v>REQUERIMIENTO INICIAL - AUDITORIA FINANCIERA Y EXAMEN A LA INFORMACIÓN PRESUPUESTARIA DEL EJERCICIO ECONÓMICO 2017</v>
          </cell>
          <cell r="J1294" t="str">
            <v xml:space="preserve">UNIDAD GERENCIAL DE ADMINISTRACIÓN
</v>
          </cell>
          <cell r="K1294">
            <v>0</v>
          </cell>
          <cell r="L1294">
            <v>0</v>
          </cell>
        </row>
        <row r="1295">
          <cell r="D1295" t="str">
            <v>INFORME N° 1865-TP/DE/UGPPME-CFPP</v>
          </cell>
          <cell r="E1295" t="str">
            <v>201236-2017</v>
          </cell>
          <cell r="F1295" t="str">
            <v>1865-2017-MTPE/24.1.2.1</v>
          </cell>
          <cell r="G1295" t="str">
            <v>07/11/2017</v>
          </cell>
          <cell r="H1295">
            <v>0</v>
          </cell>
          <cell r="I1295" t="str">
            <v xml:space="preserve">CERTIFICACIÓN DE CRÉDITO PRESUPUESTARIO REFERIDA A LA CONTRATACIÓN DEL SERVICIO DE CATERING REQUERIDO POR EL PROGRAMA PERU RESPONSABLE </v>
          </cell>
          <cell r="J1295" t="str">
            <v xml:space="preserve">UNIDAD GERENCIAL DE ADMINISTRACIÓN
</v>
          </cell>
          <cell r="K1295" t="str">
            <v>ALTAMIRANO MARTINEZ, JOHN HAIRO</v>
          </cell>
          <cell r="L1295">
            <v>0</v>
          </cell>
        </row>
        <row r="1296">
          <cell r="D1296" t="str">
            <v>INFORME N° 1866-TP/DE/UGPPME-CFPP</v>
          </cell>
          <cell r="E1296" t="str">
            <v>199929-2017</v>
          </cell>
          <cell r="F1296" t="str">
            <v>1866-2017-MTPE/24.1.2.1</v>
          </cell>
          <cell r="G1296" t="str">
            <v>07/11/2017</v>
          </cell>
          <cell r="H1296">
            <v>0</v>
          </cell>
          <cell r="I1296" t="str">
            <v xml:space="preserve">CERTIFICACIÓN DE CRÉDITO  PRESUPUESTARIA REFERIDA PARA VIÁTICOS DE LA OFICINA NACIONAL </v>
          </cell>
          <cell r="J1296" t="str">
            <v xml:space="preserve">UNIDAD GERENCIAL DE ADMINISTRACIÓN
</v>
          </cell>
          <cell r="K1296" t="str">
            <v>ALTAMIRANO MARTINEZ, JOHN HAIRO</v>
          </cell>
          <cell r="L1296">
            <v>0</v>
          </cell>
        </row>
        <row r="1297">
          <cell r="D1297" t="str">
            <v>INFORME N° 1867-TP/DE/UGPPME-CFPP</v>
          </cell>
          <cell r="E1297" t="str">
            <v>201998-2017</v>
          </cell>
          <cell r="F1297" t="str">
            <v>1867-2017-MTPE/24.1.2.1</v>
          </cell>
          <cell r="G1297" t="str">
            <v>07/11/2017</v>
          </cell>
          <cell r="H1297">
            <v>0</v>
          </cell>
          <cell r="I1297" t="str">
            <v>CERTIFICACION DE CREDITO PRESUPUESTARIO REFERIDA PARA LA ADQUISICION DE PASAJES AEREOS PARA EL PERSONAL DEL PROGRAMA TRABAJA PERU</v>
          </cell>
          <cell r="J1297" t="str">
            <v xml:space="preserve">UNIDAD GERENCIAL DE ADMINISTRACIÓN
</v>
          </cell>
          <cell r="K1297" t="str">
            <v>ALTAMIRANO MARTINEZ, JOHN HAIRO</v>
          </cell>
          <cell r="L1297">
            <v>0</v>
          </cell>
        </row>
        <row r="1298">
          <cell r="D1298" t="str">
            <v>INFORME N° 1868-TP/DE/UGPPME-CFPP</v>
          </cell>
          <cell r="E1298" t="str">
            <v>202128-2017</v>
          </cell>
          <cell r="F1298" t="str">
            <v>1868-2017-MTPE/24.1.2.1</v>
          </cell>
          <cell r="G1298" t="str">
            <v>08/11/2017</v>
          </cell>
          <cell r="H1298">
            <v>0</v>
          </cell>
          <cell r="I1298" t="str">
            <v xml:space="preserve">SOLICITU DE CONTRATACION A UN PERSONAL POR SERVICIO DE TERCERO </v>
          </cell>
          <cell r="J1298" t="str">
            <v xml:space="preserve">PROGRAMA PARA LA GENERACION DE EMPLEO SOCIAL INCLUSIVO "TRABAJA PERU"
</v>
          </cell>
          <cell r="K1298" t="str">
            <v>ALTAMIRANO MARTINEZ, JOHN HAIRO</v>
          </cell>
          <cell r="L1298">
            <v>0</v>
          </cell>
        </row>
        <row r="1299">
          <cell r="D1299" t="str">
            <v>INFORME N° 1869-TP/DE/UGPPME-CFPP</v>
          </cell>
          <cell r="E1299" t="str">
            <v>201445-2017</v>
          </cell>
          <cell r="F1299" t="str">
            <v>1869-2017-MTPE/24.1.2.1</v>
          </cell>
          <cell r="G1299" t="str">
            <v>07/11/2017</v>
          </cell>
          <cell r="H1299">
            <v>0</v>
          </cell>
          <cell r="I1299" t="str">
            <v xml:space="preserve">CERTIFICACIÓN PRESUPUESTAL PARA VIÁTICOS DE LA OFICINA NACIONAL </v>
          </cell>
          <cell r="J1299" t="str">
            <v xml:space="preserve">UNIDAD GERENCIAL DE ADMINISTRACIÓN
</v>
          </cell>
          <cell r="K1299">
            <v>0</v>
          </cell>
          <cell r="L1299">
            <v>0</v>
          </cell>
        </row>
        <row r="1300">
          <cell r="D1300" t="str">
            <v>INFORME N° 1870-TP/DE/UGPPME-CFPP</v>
          </cell>
          <cell r="E1300" t="str">
            <v>193682-2017</v>
          </cell>
          <cell r="F1300" t="str">
            <v>1870-2017-MTPE/24.1.2.1</v>
          </cell>
          <cell r="G1300" t="str">
            <v>08/11/2017</v>
          </cell>
          <cell r="H1300">
            <v>0</v>
          </cell>
          <cell r="I1300" t="str">
            <v xml:space="preserve">REQUERIMIENTO DE CONTRATACIÓN ADMINISTRATIVA DE SERVICIOS - CAS DE UN (01) FACILITADOR SOCIAL PARA LA UNIDAD GERENCIAL DE PROMOCIÓN </v>
          </cell>
          <cell r="J1300" t="str">
            <v xml:space="preserve">PROGRAMA PARA LA GENERACION DE EMPLEO SOCIAL INCLUSIVO "TRABAJA PERU"
</v>
          </cell>
          <cell r="K1300">
            <v>0</v>
          </cell>
          <cell r="L1300">
            <v>0</v>
          </cell>
        </row>
        <row r="1301">
          <cell r="D1301" t="str">
            <v>INFORME N° 1871-TP/DE/UGPPME-CFPP</v>
          </cell>
          <cell r="E1301" t="str">
            <v>190333-2017</v>
          </cell>
          <cell r="F1301" t="str">
            <v>1871-2017-MTPE/24.1.2.1</v>
          </cell>
          <cell r="G1301" t="str">
            <v>08/11/2017</v>
          </cell>
          <cell r="H1301">
            <v>0</v>
          </cell>
          <cell r="I1301" t="str">
            <v xml:space="preserve">CERTIFICACION DE CREDITO PRESUPUESTARIO PARA LA CONTRATACION TEMPORAL DE UN SERVICIO DE TERCERO PARA LA UNIDAD ZONAL LIMA NORTE CALLAO </v>
          </cell>
          <cell r="J1301" t="str">
            <v xml:space="preserve">UNIDAD GERENCIAL DE ADMINISTRACIÓN
</v>
          </cell>
          <cell r="K1301">
            <v>0</v>
          </cell>
          <cell r="L1301">
            <v>0</v>
          </cell>
        </row>
        <row r="1302">
          <cell r="D1302" t="str">
            <v>INFORME N° 1872-TP/DE/UGPPME-CFPP</v>
          </cell>
          <cell r="E1302" t="str">
            <v>189066-2017</v>
          </cell>
          <cell r="F1302" t="str">
            <v>1872-2017-MTPE/24.1.2.1</v>
          </cell>
          <cell r="G1302" t="str">
            <v>08/11/2017</v>
          </cell>
          <cell r="H1302">
            <v>0</v>
          </cell>
          <cell r="I1302" t="str">
            <v>PROYECTO DEL PLAN DE DIFUSIÓN DEL REGLAMENTO INTERNO DE SERVIDORES CIVILES DEL PROGRAMA PARA LA GENERACIÓN DE EMPLEO SOCIAL INCLUSIVO ¿TRABAJA PERÚ¿</v>
          </cell>
          <cell r="J1302" t="str">
            <v xml:space="preserve">UNIDAD GERENCIAL DE ASESORÍA LEGAL
</v>
          </cell>
          <cell r="K1302">
            <v>0</v>
          </cell>
          <cell r="L1302">
            <v>0</v>
          </cell>
        </row>
        <row r="1303">
          <cell r="D1303" t="str">
            <v>INFORME N° 1873-TP/DE/UGPPME-CFPP</v>
          </cell>
          <cell r="E1303" t="str">
            <v>201385-2017</v>
          </cell>
          <cell r="F1303" t="str">
            <v>1873-2017-MTPE/24.1.2.1</v>
          </cell>
          <cell r="G1303" t="str">
            <v>08/11/2017</v>
          </cell>
          <cell r="H1303">
            <v>0</v>
          </cell>
          <cell r="I1303" t="str">
            <v xml:space="preserve">CERTIFICACIÓN PRESUPUESTAL PARA VIÁTICOS DE LA OFICINA NACIONAL </v>
          </cell>
          <cell r="J1303" t="str">
            <v xml:space="preserve">UNIDAD GERENCIAL DE ADMINISTRACIÓN
</v>
          </cell>
          <cell r="K1303">
            <v>0</v>
          </cell>
          <cell r="L1303">
            <v>0</v>
          </cell>
        </row>
        <row r="1304">
          <cell r="D1304" t="str">
            <v>INFORME N° 1874-TP/DE/UGPPME-CFPP</v>
          </cell>
          <cell r="E1304" t="str">
            <v>201399-2017</v>
          </cell>
          <cell r="F1304" t="str">
            <v>1874-2017-MTPE/24.1.2.1</v>
          </cell>
          <cell r="G1304" t="str">
            <v>08/11/2017</v>
          </cell>
          <cell r="H1304">
            <v>0</v>
          </cell>
          <cell r="I1304" t="str">
            <v xml:space="preserve">CERTIFICACIÓN PRESUPUESTAL PARA VIÁTICOS DE LA OFICINA NACIONAL </v>
          </cell>
          <cell r="J1304" t="str">
            <v xml:space="preserve">UNIDAD GERENCIAL DE ADMINISTRACIÓN
</v>
          </cell>
          <cell r="K1304">
            <v>0</v>
          </cell>
          <cell r="L1304">
            <v>0</v>
          </cell>
        </row>
        <row r="1305">
          <cell r="D1305" t="str">
            <v>INFORME N° 1875-TP/DE/UGPPME-CFPP</v>
          </cell>
          <cell r="E1305" t="str">
            <v>201973-2017</v>
          </cell>
          <cell r="F1305" t="str">
            <v>1875-2017-MTPE/24.1.2.1</v>
          </cell>
          <cell r="G1305" t="str">
            <v>08/11/2017</v>
          </cell>
          <cell r="H1305">
            <v>0</v>
          </cell>
          <cell r="I1305" t="str">
            <v xml:space="preserve">CERTIFICACIÓN PRESUPUESTAL PARA VIÁTICOS DE LA OFICINA NACIONAL </v>
          </cell>
          <cell r="J1305" t="str">
            <v xml:space="preserve">UNIDAD GERENCIAL DE ADMINISTRACIÓN
</v>
          </cell>
          <cell r="K1305">
            <v>0</v>
          </cell>
          <cell r="L1305">
            <v>0</v>
          </cell>
        </row>
        <row r="1306">
          <cell r="D1306" t="str">
            <v>INFORME N° 1876-TP/DE/UGPPME-CFPP</v>
          </cell>
          <cell r="E1306" t="str">
            <v>201180-2017</v>
          </cell>
          <cell r="F1306" t="str">
            <v>1876-2017-MTPE/24.1.2.1</v>
          </cell>
          <cell r="G1306" t="str">
            <v>08/11/2017</v>
          </cell>
          <cell r="H1306">
            <v>0</v>
          </cell>
          <cell r="I1306" t="str">
            <v xml:space="preserve">CERTIFICACIÓN PRESUPUESTAL PARA VIÁTICOS DE LA OFICINA NACIONAL </v>
          </cell>
          <cell r="J1306" t="str">
            <v xml:space="preserve">UNIDAD GERENCIAL DE ADMINISTRACIÓN
</v>
          </cell>
          <cell r="K1306">
            <v>0</v>
          </cell>
          <cell r="L1306">
            <v>0</v>
          </cell>
        </row>
        <row r="1307">
          <cell r="D1307" t="str">
            <v>INFORME N° 1877-TP/DE/UGPPME-CFPP</v>
          </cell>
          <cell r="E1307" t="str">
            <v>201747-2017</v>
          </cell>
          <cell r="F1307" t="str">
            <v>1877-2017-MTPE/24.1.2.1</v>
          </cell>
          <cell r="G1307" t="str">
            <v>08/11/2017</v>
          </cell>
          <cell r="H1307">
            <v>0</v>
          </cell>
          <cell r="I1307" t="str">
            <v xml:space="preserve">CERTIFICACIÓN PRESUPUESTAL PARA VIÁTICOS DE LA OFICINA NACIONAL </v>
          </cell>
          <cell r="J1307" t="str">
            <v xml:space="preserve">UNIDAD GERENCIAL DE ADMINISTRACIÓN
</v>
          </cell>
          <cell r="K1307">
            <v>0</v>
          </cell>
          <cell r="L1307">
            <v>0</v>
          </cell>
        </row>
        <row r="1308">
          <cell r="D1308" t="str">
            <v>INFORME N° 1878-TP/DE/UGPPME-CFPP</v>
          </cell>
          <cell r="E1308" t="str">
            <v>201835-2017</v>
          </cell>
          <cell r="F1308" t="str">
            <v>1878-2017-MTPE/24.1.2.1</v>
          </cell>
          <cell r="G1308" t="str">
            <v>08/11/2017</v>
          </cell>
          <cell r="H1308">
            <v>0</v>
          </cell>
          <cell r="I1308" t="str">
            <v xml:space="preserve">CERTIFICACIÓN PRESUPUESTAL PARA VIÁTICOS DE LA OFICINA NACIONAL </v>
          </cell>
          <cell r="J1308" t="str">
            <v xml:space="preserve">UNIDAD GERENCIAL DE ADMINISTRACIÓN
</v>
          </cell>
          <cell r="K1308">
            <v>0</v>
          </cell>
          <cell r="L1308">
            <v>0</v>
          </cell>
        </row>
        <row r="1309">
          <cell r="D1309" t="str">
            <v>INFORME N° 1879-TP/DE/UGPPME-CFPP</v>
          </cell>
          <cell r="E1309" t="str">
            <v>202201-2017</v>
          </cell>
          <cell r="F1309" t="str">
            <v>1879-2017-MTPE/24.1.2.1</v>
          </cell>
          <cell r="G1309" t="str">
            <v>08/11/2017</v>
          </cell>
          <cell r="H1309">
            <v>0</v>
          </cell>
          <cell r="I1309" t="str">
            <v xml:space="preserve">CERTIFICACIÓN PRESUPUESTAL PARA VIÁTICOS DE LA OFICINA NACIONAL </v>
          </cell>
          <cell r="J1309" t="str">
            <v xml:space="preserve">UNIDAD GERENCIAL DE ADMINISTRACIÓN
</v>
          </cell>
          <cell r="K1309">
            <v>0</v>
          </cell>
          <cell r="L1309">
            <v>0</v>
          </cell>
        </row>
        <row r="1310">
          <cell r="D1310" t="str">
            <v>INFORME N° 1880-TP/DE/UGPPME-CFPP</v>
          </cell>
          <cell r="E1310" t="str">
            <v>182412-2017</v>
          </cell>
          <cell r="F1310" t="str">
            <v>1880-2017-MTPE/24.1.2.1</v>
          </cell>
          <cell r="G1310" t="str">
            <v>08/11/2017</v>
          </cell>
          <cell r="H1310">
            <v>0</v>
          </cell>
          <cell r="I1310" t="str">
            <v xml:space="preserve">CERTIFICACIÓN DE CREDITO PRESUPUESTARIO REFERIDA A LA CONTRATACION DEL SERVICIO DE ACONDICIONAMIENTO E INSTALACIÓN DE DIVISIÓN DE VIDRIO TEMPLADO DE LA SALA DE REUNIONES Y ALMACÉN DEL PROGRAMA PERU RESPONSABLE </v>
          </cell>
          <cell r="J1310" t="str">
            <v xml:space="preserve">UNIDAD GERENCIAL DE ADMINISTRACIÓN
</v>
          </cell>
          <cell r="K1310">
            <v>0</v>
          </cell>
          <cell r="L1310">
            <v>0</v>
          </cell>
        </row>
        <row r="1311">
          <cell r="D1311" t="str">
            <v>INFORME N° 1881-TP/DE/UGPPME-CFPP</v>
          </cell>
          <cell r="E1311" t="str">
            <v>198249-2017</v>
          </cell>
          <cell r="F1311" t="str">
            <v>1881-2017-MTPE/24.1.2.1</v>
          </cell>
          <cell r="G1311" t="str">
            <v>08/11/2017</v>
          </cell>
          <cell r="H1311">
            <v>0</v>
          </cell>
          <cell r="I1311" t="str">
            <v xml:space="preserve">INFORMACION PARA LA SUSTENTACION DEL PROYECTO DE PRESUPUESTO PARA EL AÑO FISCAL 2018 QUE NUESTRO MINISTRO REALIZARA ANTE EL PLENO DEL CONGRESO DE LA REPUBLICA </v>
          </cell>
          <cell r="J1311" t="str">
            <v xml:space="preserve">PROGRAMA PARA LA GENERACION DE EMPLEO SOCIAL INCLUSIVO "TRABAJA PERU"
</v>
          </cell>
          <cell r="K1311">
            <v>0</v>
          </cell>
          <cell r="L1311">
            <v>0</v>
          </cell>
        </row>
        <row r="1312">
          <cell r="D1312" t="str">
            <v>INFORME N° 1882-TP/DE/UGPPME-CFPP</v>
          </cell>
          <cell r="E1312" t="str">
            <v>198235-2017</v>
          </cell>
          <cell r="F1312" t="str">
            <v>1882-2017-MTPE/24.1.2.1</v>
          </cell>
          <cell r="G1312" t="str">
            <v>08/11/2017</v>
          </cell>
          <cell r="H1312">
            <v>0</v>
          </cell>
          <cell r="I1312" t="str">
            <v xml:space="preserve">SUSTENTACIÓN DEL PRESUPUESTO 2018 DEL MTPE, QUE NUESTRO MINISTRO REALIZARÁ AMTE EL PLENO DEL CONGRESO DE LA REPUBLICA </v>
          </cell>
          <cell r="J1312" t="str">
            <v xml:space="preserve">PROGRAMA PARA LA GENERACION DE EMPLEO SOCIAL INCLUSIVO "TRABAJA PERU"
</v>
          </cell>
          <cell r="K1312">
            <v>0</v>
          </cell>
          <cell r="L1312">
            <v>0</v>
          </cell>
        </row>
        <row r="1313">
          <cell r="D1313" t="str">
            <v>INFORME N° 1883-TP/DE/UGPPME-CFPP</v>
          </cell>
          <cell r="E1313" t="str">
            <v>192418-2017</v>
          </cell>
          <cell r="F1313" t="str">
            <v>1883-2017-MTPE/24.1.2.1</v>
          </cell>
          <cell r="G1313" t="str">
            <v>08/11/2017</v>
          </cell>
          <cell r="H1313">
            <v>0</v>
          </cell>
          <cell r="I1313" t="str">
            <v>CERTIFICACION DE CREDITO PRESUPUESTARIO REFERIDA A LA CONTRATACION DE SERVICIO TEMPORAL DE TERCERO PARA LA UNIDAD GERENCIAL DE PROYECTOS DEL PROGRAMA TRABAJA PERU</v>
          </cell>
          <cell r="J1313" t="str">
            <v xml:space="preserve">UNIDAD GERENCIAL DE ADMINISTRACIÓN
</v>
          </cell>
          <cell r="K1313">
            <v>0</v>
          </cell>
          <cell r="L1313">
            <v>0</v>
          </cell>
        </row>
        <row r="1314">
          <cell r="D1314" t="str">
            <v>INFORME N° 1884-TP/DE/UGPPME-CFPP</v>
          </cell>
          <cell r="E1314" t="str">
            <v>201112-2017</v>
          </cell>
          <cell r="F1314" t="str">
            <v>1884-2017-MTPE/24.1.2.1</v>
          </cell>
          <cell r="G1314" t="str">
            <v>08/11/2017</v>
          </cell>
          <cell r="H1314">
            <v>0</v>
          </cell>
          <cell r="I1314" t="str">
            <v xml:space="preserve">CERTIFICACION DE CREDITO PRESUPUESTAL PARTA ASIGNACION DE VIATICOS PARA LA OFICINA NACIONAL </v>
          </cell>
          <cell r="J1314" t="str">
            <v xml:space="preserve">UNIDAD GERENCIAL DE ADMINISTRACIÓN
</v>
          </cell>
          <cell r="K1314">
            <v>0</v>
          </cell>
          <cell r="L1314">
            <v>0</v>
          </cell>
        </row>
        <row r="1315">
          <cell r="D1315" t="str">
            <v>INFORME N° 1885-TP/DE/UGPPME-CFPP</v>
          </cell>
          <cell r="E1315" t="str">
            <v>202839-2017</v>
          </cell>
          <cell r="F1315" t="str">
            <v>1885-2017-MTPE/24.1.2.1</v>
          </cell>
          <cell r="G1315" t="str">
            <v>08/11/2017</v>
          </cell>
          <cell r="H1315">
            <v>0</v>
          </cell>
          <cell r="I1315" t="str">
            <v xml:space="preserve">CERTIFICACIÓN PRESUPUESTAL PARA VIÁTICOS DE LA OFICINA NACIONAL </v>
          </cell>
          <cell r="J1315" t="str">
            <v xml:space="preserve">UNIDAD GERENCIAL DE ADMINISTRACIÓN
</v>
          </cell>
          <cell r="K1315">
            <v>0</v>
          </cell>
          <cell r="L1315">
            <v>0</v>
          </cell>
        </row>
        <row r="1316">
          <cell r="D1316" t="str">
            <v>INFORME N° 1886-TP/DE/UGPPME-CFPP</v>
          </cell>
          <cell r="E1316" t="str">
            <v>180619-2017</v>
          </cell>
          <cell r="F1316" t="str">
            <v>1886-2017-MTPE/24.1.2.1</v>
          </cell>
          <cell r="G1316" t="str">
            <v>09/11/2017</v>
          </cell>
          <cell r="H1316">
            <v>0</v>
          </cell>
          <cell r="I1316" t="str">
            <v>REQUERIMIENTO DE CONTRATACIÓN ADMINISTRATIVA DE SERVICIOS - CAS DE UN (01) RESPONSABLE DE PROMOCIÓN PARA LA UNIDAD ZONAL PIURA</v>
          </cell>
          <cell r="J1316" t="str">
            <v xml:space="preserve">PROGRAMA PARA LA GENERACION DE EMPLEO SOCIAL INCLUSIVO "TRABAJA PERU"
</v>
          </cell>
          <cell r="K1316" t="str">
            <v>TORRES LOZANO, CÉSAR AUGUSTO</v>
          </cell>
          <cell r="L1316">
            <v>0</v>
          </cell>
        </row>
        <row r="1317">
          <cell r="D1317" t="str">
            <v>INFORME N° 1887-TP/DE/UGPPME-CFPP</v>
          </cell>
          <cell r="E1317" t="str">
            <v>196646-2017</v>
          </cell>
          <cell r="F1317" t="str">
            <v>1887-2017-MTPE/24.1.2.1</v>
          </cell>
          <cell r="G1317" t="str">
            <v>09/11/2017</v>
          </cell>
          <cell r="H1317">
            <v>0</v>
          </cell>
          <cell r="I1317" t="str">
            <v xml:space="preserve">CERTIFICACIÓN DE CRÉDITO PRESUPUESTARIO REFERIDA A LA ADQUISICIÓN DE UN (01) DISCO DURO EXTERNO DE RESPALDO </v>
          </cell>
          <cell r="J1317" t="str">
            <v xml:space="preserve">UNIDAD GERENCIAL DE ADMINISTRACIÓN
</v>
          </cell>
          <cell r="K1317">
            <v>0</v>
          </cell>
          <cell r="L1317">
            <v>0</v>
          </cell>
        </row>
        <row r="1318">
          <cell r="D1318" t="str">
            <v>INFORME N° 1888-TP/DE/UGPPME-CFPP</v>
          </cell>
          <cell r="E1318" t="str">
            <v>170043-2017</v>
          </cell>
          <cell r="F1318" t="str">
            <v>1888-2017-MTPE/24.1.2.1</v>
          </cell>
          <cell r="G1318" t="str">
            <v>09/11/2017</v>
          </cell>
          <cell r="H1318">
            <v>0</v>
          </cell>
          <cell r="I1318" t="str">
            <v>LINEAMIENTOS DE SEGURIDAD INFORMÁTICA  DEL PROGRAMA PARA LA GENERACIÓN DE EMPLEO SOCIAL INCLUSIVO ¿TRABAJA PERÚ¿</v>
          </cell>
          <cell r="J1318" t="str">
            <v xml:space="preserve">UNIDAD GERENCIAL DE ASESORÍA LEGAL
</v>
          </cell>
          <cell r="K1318">
            <v>0</v>
          </cell>
          <cell r="L1318">
            <v>0</v>
          </cell>
        </row>
        <row r="1319">
          <cell r="D1319" t="str">
            <v>INFORME N° 1889-TP/DE/UGPPME-CFPP</v>
          </cell>
          <cell r="E1319" t="str">
            <v>200343-2017</v>
          </cell>
          <cell r="F1319" t="str">
            <v>1889-2017-MTPE/24.1.2.1</v>
          </cell>
          <cell r="G1319" t="str">
            <v>09/11/2017</v>
          </cell>
          <cell r="H1319">
            <v>0</v>
          </cell>
          <cell r="I1319" t="str">
            <v xml:space="preserve">CERTIFICACIÓN DE CRÉDITO PRESUPUESTARIO REFERIDA PARA VIÁTICOS DE LA OFICINA NACIONAL </v>
          </cell>
          <cell r="J1319" t="str">
            <v xml:space="preserve">UNIDAD GERENCIAL DE ADMINISTRACIÓN
</v>
          </cell>
          <cell r="K1319" t="str">
            <v>ALTAMIRANO MARTINEZ, JOHN HAIRO</v>
          </cell>
          <cell r="L1319">
            <v>0</v>
          </cell>
        </row>
        <row r="1320">
          <cell r="D1320" t="str">
            <v>INFORME N° 1890-TP/DE/UGPPME-CFPP</v>
          </cell>
          <cell r="E1320" t="str">
            <v>179260-2017</v>
          </cell>
          <cell r="F1320" t="str">
            <v>1890-2017-MTPE/24.1.2.1</v>
          </cell>
          <cell r="G1320" t="str">
            <v>09/11/2017</v>
          </cell>
          <cell r="H1320">
            <v>0</v>
          </cell>
          <cell r="I1320" t="str">
            <v xml:space="preserve">CERTIFICACIÓN DE CRÉDITO PRESUPUESTARIO REFERIDA AL SERVICIO DE TERCERO PARA REALIZAR ACTIVIDADES REALIZADAS A PROMOCIÓN PARA LA UNIDAD ZONAL SAN MARTIN DEL PROGRAMA TRABAJA PERU </v>
          </cell>
          <cell r="J1320" t="str">
            <v xml:space="preserve">UNIDAD GERENCIAL DE ADMINISTRACIÓN
</v>
          </cell>
          <cell r="K1320" t="str">
            <v>ALTAMIRANO MARTINEZ, JOHN HAIRO</v>
          </cell>
          <cell r="L1320">
            <v>0</v>
          </cell>
        </row>
        <row r="1321">
          <cell r="D1321" t="str">
            <v>INFORME N° 1891-TP/DE/UGPPME-CFPP</v>
          </cell>
          <cell r="E1321" t="str">
            <v>202086-2017</v>
          </cell>
          <cell r="F1321" t="str">
            <v>1891-2017-MTPE/24.1.2.1</v>
          </cell>
          <cell r="G1321" t="str">
            <v>09/11/2017</v>
          </cell>
          <cell r="H1321">
            <v>0</v>
          </cell>
          <cell r="I1321" t="str">
            <v xml:space="preserve">CERTIFICACIÓN DE CRÉDITO PRESUPUESTARIO REFERIDA PARA VIÁTICOS DE LA OFICINA NACIONAL </v>
          </cell>
          <cell r="J1321" t="str">
            <v xml:space="preserve">UNIDAD GERENCIAL DE ADMINISTRACIÓN
</v>
          </cell>
          <cell r="K1321" t="str">
            <v>ALTAMIRANO MARTINEZ, JOHN HAIRO</v>
          </cell>
          <cell r="L1321">
            <v>0</v>
          </cell>
        </row>
        <row r="1322">
          <cell r="D1322" t="str">
            <v>INFORME N° 1892-TP/DE/UGPPME-CFPP</v>
          </cell>
          <cell r="E1322" t="str">
            <v>204472-2017</v>
          </cell>
          <cell r="F1322" t="str">
            <v>1892-2017-MTPE/24.1.2.1</v>
          </cell>
          <cell r="G1322" t="str">
            <v>09/11/2017</v>
          </cell>
          <cell r="H1322">
            <v>0</v>
          </cell>
          <cell r="I1322" t="str">
            <v xml:space="preserve">INFORME COMPLEMENTARIO PARA INFORMACION FINANCIERA, PRESUPUESTARIA Y COMPLEMENTARIA CON PERIODICIDAD MENSUAL, TRIMESTRAL Y SEMESTRAL POR LAS ENTIDADES GUBERNAMENTALES DEL ESTADO. </v>
          </cell>
          <cell r="J1322" t="str">
            <v xml:space="preserve">UNIDAD GERENCIAL DE ADMINISTRACIÓN
</v>
          </cell>
          <cell r="K1322" t="str">
            <v>ALTAMIRANO MARTINEZ, JOHN HAIRO</v>
          </cell>
          <cell r="L1322">
            <v>0</v>
          </cell>
        </row>
        <row r="1323">
          <cell r="D1323" t="str">
            <v>INFORME N° 1893-TP/DE/UGPPME-CFPP</v>
          </cell>
          <cell r="E1323" t="str">
            <v>201898-2017</v>
          </cell>
          <cell r="F1323" t="str">
            <v>1893-2017-MTPE/24.1.2.1</v>
          </cell>
          <cell r="G1323" t="str">
            <v>09/11/2017</v>
          </cell>
          <cell r="H1323">
            <v>0</v>
          </cell>
          <cell r="I1323" t="str">
            <v>PRESUPUESTARIO PARA LA CONTRATACION TEMPORAL DE UN SERVICIO DE TERCERO PARA REALIZAR EL SERVICIO DE MANTENIMIENTO Y LIMPIEZA DE LA UNIDAD ZONAL JUNIN</v>
          </cell>
          <cell r="J1323" t="str">
            <v xml:space="preserve">UNIDAD GERENCIAL DE ADMINISTRACIÓN
</v>
          </cell>
          <cell r="K1323">
            <v>0</v>
          </cell>
          <cell r="L1323">
            <v>0</v>
          </cell>
        </row>
        <row r="1324">
          <cell r="D1324" t="str">
            <v>INFORME N° 1894-TP/DE/UGPPME-CFPP</v>
          </cell>
          <cell r="E1324" t="str">
            <v>196598-2017</v>
          </cell>
          <cell r="F1324" t="str">
            <v>1894-2017-MTPE/24.1.2.1</v>
          </cell>
          <cell r="G1324" t="str">
            <v>10/11/2017</v>
          </cell>
          <cell r="H1324">
            <v>0</v>
          </cell>
          <cell r="I1324" t="str">
            <v xml:space="preserve">CERTIFICACION DE CREDITO PRESUPUESTARIO REFERIDA A LA CONTRATACION DE UN TERCERO PARA LA UNIDAD GERENCIAL DE ASESORAMIENTO DEL PROGRAMA PERU RESPONSABLE </v>
          </cell>
          <cell r="J1324" t="str">
            <v xml:space="preserve">UNIDAD GERENCIAL DE ADMINISTRACIÓN
</v>
          </cell>
          <cell r="K1324" t="str">
            <v>ALTAMIRANO MARTINEZ, JOHN HAIRO</v>
          </cell>
          <cell r="L1324">
            <v>0</v>
          </cell>
        </row>
        <row r="1325">
          <cell r="D1325" t="str">
            <v>INFORME N° 1895-TP/DE/UGPPME-CFPP</v>
          </cell>
          <cell r="E1325" t="str">
            <v>179575-2017</v>
          </cell>
          <cell r="F1325" t="str">
            <v>1895-2017-MTPE/24.1.2.1</v>
          </cell>
          <cell r="G1325" t="str">
            <v>10/11/2017</v>
          </cell>
          <cell r="H1325">
            <v>0</v>
          </cell>
          <cell r="I1325" t="str">
            <v xml:space="preserve">CERTIFICACIÓN DE CRÉDITO PRESUPUESTARIO REFERIDA A LA CONTRATACIÓN DEL SERVICIO DE IMPRESIÓN DE MATERIAL DE MERCHANDISING PARA LA UNIDAD GERENCIAL DE PROMOCIÓN DE RSE DEL PROGRAMA PERU RESPONSABLE </v>
          </cell>
          <cell r="J1325" t="str">
            <v xml:space="preserve">UNIDAD GERENCIAL DE ADMINISTRACIÓN
</v>
          </cell>
          <cell r="K1325">
            <v>0</v>
          </cell>
          <cell r="L1325">
            <v>0</v>
          </cell>
        </row>
        <row r="1326">
          <cell r="D1326" t="str">
            <v>INFORME N° 1896-TP/DE/UGPPME-CFPP</v>
          </cell>
          <cell r="E1326" t="str">
            <v>198264-2017</v>
          </cell>
          <cell r="F1326" t="str">
            <v>1896-2017-MTPE/24.1.2.1</v>
          </cell>
          <cell r="G1326" t="str">
            <v>10/11/2017</v>
          </cell>
          <cell r="H1326">
            <v>0</v>
          </cell>
          <cell r="I1326" t="str">
            <v xml:space="preserve">CERTIFICACION DE CREDITO PRESUPUESTARIO REFERIDA A LA CONTRATACION TEMPORAL POR MODALIDAD DE SERVICIO DE TERCERO DE PROFESIONAL COMO VERIFICADOR DE OBRA AC-87 - UNIDAD ZONAL MOQUEGUA </v>
          </cell>
          <cell r="J1326" t="str">
            <v xml:space="preserve">UNIDAD GERENCIAL DE ADMINISTRACIÓN
</v>
          </cell>
          <cell r="K1326">
            <v>0</v>
          </cell>
          <cell r="L1326">
            <v>0</v>
          </cell>
        </row>
        <row r="1327">
          <cell r="D1327" t="str">
            <v>INFORME N° 1897-TP/DE/UGPPME-CFPP</v>
          </cell>
          <cell r="E1327" t="str">
            <v>200116-2017</v>
          </cell>
          <cell r="F1327" t="str">
            <v>1897-2017-MTPE/24.1.2.1</v>
          </cell>
          <cell r="G1327" t="str">
            <v>10/11/2017</v>
          </cell>
          <cell r="H1327">
            <v>0</v>
          </cell>
          <cell r="I1327" t="str">
            <v>ANULACION DE CERTIFICACION DE CREDITO PRESUPUESTARIO N° 291-2017 REFERIDA A LA CONTRATACION DEL SERVICIO DE AGUA Y DESAGUE PARA LA UNIDAD ZONAL ANCASH DEL PROGRAMA TRABAJA PERU</v>
          </cell>
          <cell r="J1327" t="str">
            <v xml:space="preserve">UNIDAD GERENCIAL DE ADMINISTRACIÓN
</v>
          </cell>
          <cell r="K1327">
            <v>0</v>
          </cell>
          <cell r="L1327">
            <v>0</v>
          </cell>
        </row>
        <row r="1328">
          <cell r="D1328" t="str">
            <v>INFORME N° 1898-TP/DE/UGPPME-CFPP</v>
          </cell>
          <cell r="E1328" t="str">
            <v>183610-2017</v>
          </cell>
          <cell r="F1328" t="str">
            <v>1898-2017-MTPE/24.1.2.1</v>
          </cell>
          <cell r="G1328" t="str">
            <v>10/11/2017</v>
          </cell>
          <cell r="H1328">
            <v>0</v>
          </cell>
          <cell r="I1328" t="str">
            <v xml:space="preserve">CERTIFICACION DE CREDITO PRESUPUESTARIO PARA CONTRATACION DE SERVICIO DE UN PROFESIONAL POR LA MODALIDAD DE TERCERO PARA ASISTENCIA TECNICA Y REGISTRO DE LOS PROYECTOS EN EL BANCO DE PROYECTOS DEL PROGRAMA TRABAJA PERU PARA LA UNIDAD ZONAL CAJAMARCA </v>
          </cell>
          <cell r="J1328" t="str">
            <v xml:space="preserve">UNIDAD GERENCIAL DE ADMINISTRACIÓN
</v>
          </cell>
          <cell r="K1328">
            <v>0</v>
          </cell>
          <cell r="L1328">
            <v>0</v>
          </cell>
        </row>
        <row r="1329">
          <cell r="D1329" t="str">
            <v>INFORME N° 1899-TP/DE/UGPPME-CFPP</v>
          </cell>
          <cell r="E1329" t="str">
            <v>195758-2017</v>
          </cell>
          <cell r="F1329" t="str">
            <v>1899-2017-MTPE/24.1.2.1</v>
          </cell>
          <cell r="G1329" t="str">
            <v>10/11/2017</v>
          </cell>
          <cell r="H1329">
            <v>0</v>
          </cell>
          <cell r="I1329" t="str">
            <v xml:space="preserve">REQUERIMIENTO DE CONTRATACIÓN ADMINISTRATIVA DE SERVICIOS - CAS DE UN (01) ASISTENTE EN PRESUPUESTO PARA LA COORDINACIÓN FUNCIONAL DE PLANIFICACIÓN Y PRESUPUESTO DE LA UNIDAD GERENCIAL DE PLANIFICACIÓN, PRESUPUESTO, MONITOREO Y EVALUACIÓN </v>
          </cell>
          <cell r="J1329" t="str">
            <v xml:space="preserve">UNIDAD GERENCIAL DE ADMINISTRACIÓN
</v>
          </cell>
          <cell r="K1329">
            <v>0</v>
          </cell>
          <cell r="L1329">
            <v>0</v>
          </cell>
        </row>
        <row r="1330">
          <cell r="D1330" t="str">
            <v>INFORME N° 1900-TP/DE/UGPPME-CFPP</v>
          </cell>
          <cell r="E1330" t="str">
            <v>201865-2017</v>
          </cell>
          <cell r="F1330" t="str">
            <v>1900-2017-MTPE/24.1.2.1</v>
          </cell>
          <cell r="G1330" t="str">
            <v>10/11/2017</v>
          </cell>
          <cell r="H1330">
            <v>0</v>
          </cell>
          <cell r="I1330" t="str">
            <v xml:space="preserve">EXAMEN FINANCIERO DEL EJERCICIO ECONÓMICO 2017 </v>
          </cell>
          <cell r="J1330" t="str">
            <v xml:space="preserve">UNIDAD GERENCIAL DE PLANIFICACIÓN, PRESUPUESTO, MONITOREO Y EVALUACIÓN
</v>
          </cell>
          <cell r="K1330">
            <v>0</v>
          </cell>
          <cell r="L1330">
            <v>0</v>
          </cell>
        </row>
        <row r="1331">
          <cell r="D1331" t="str">
            <v>INFORME N° 1901-TP/DE/UGPPME-CFPP</v>
          </cell>
          <cell r="E1331" t="str">
            <v>197230-2017</v>
          </cell>
          <cell r="F1331" t="str">
            <v>1901-2017-MTPE/24.1.2.1</v>
          </cell>
          <cell r="G1331" t="str">
            <v>10/11/2017</v>
          </cell>
          <cell r="H1331">
            <v>0</v>
          </cell>
          <cell r="I1331" t="str">
            <v xml:space="preserve">CERTIFICACION DE CREDITO PRESUPUESTARIO REFERIDA A LA CONTRATACION TEMPORAL POR MODALIDAD DE SERVICIO DE TERCERO DE PROFESIONAL COMO VERIFICADOR DE OBRA AC-87- UNIDAD ZONAL ICA </v>
          </cell>
          <cell r="J1331" t="str">
            <v xml:space="preserve">UNIDAD GERENCIAL DE ADMINISTRACIÓN
</v>
          </cell>
          <cell r="K1331">
            <v>0</v>
          </cell>
          <cell r="L1331">
            <v>0</v>
          </cell>
        </row>
        <row r="1332">
          <cell r="D1332" t="str">
            <v>INFORME N° 1902-TP/DE/UGPPME-CFPP</v>
          </cell>
          <cell r="E1332" t="str">
            <v>204049-2017</v>
          </cell>
          <cell r="F1332" t="str">
            <v>1902-2017-MTPE/24.1.2.1</v>
          </cell>
          <cell r="G1332" t="str">
            <v>13/11/2017</v>
          </cell>
          <cell r="H1332">
            <v>0</v>
          </cell>
          <cell r="I1332" t="str">
            <v xml:space="preserve">CERTIFICACIÓN  DE CREDITO PRESUPUESTARIO REFERIDA  PARA VIÁTICOS DE LA OFICINA NACIONAL </v>
          </cell>
          <cell r="J1332" t="str">
            <v xml:space="preserve">UNIDAD GERENCIAL DE ADMINISTRACIÓN
</v>
          </cell>
          <cell r="K1332" t="str">
            <v>ALTAMIRANO MARTINEZ, JOHN HAIRO</v>
          </cell>
          <cell r="L1332">
            <v>0</v>
          </cell>
        </row>
        <row r="1333">
          <cell r="D1333" t="str">
            <v>INFORME N° 1903-TP/DE/UGPPME-CFPP</v>
          </cell>
          <cell r="E1333" t="str">
            <v>205799-2017</v>
          </cell>
          <cell r="F1333" t="str">
            <v>1903-2017-MTPE/24.1.2.1</v>
          </cell>
          <cell r="G1333" t="str">
            <v>13/11/2017</v>
          </cell>
          <cell r="H1333">
            <v>0</v>
          </cell>
          <cell r="I1333" t="str">
            <v xml:space="preserve">INFORME TÉCNICO DE RIESGOS IDENTIFICADOS Y MEDIDAS MITIGANTES </v>
          </cell>
          <cell r="J1333" t="str">
            <v xml:space="preserve">UNIDAD GERENCIAL DE PLANIFICACIÓN, PRESUPUESTO, MONITOREO Y EVALUACIÓN
</v>
          </cell>
          <cell r="K1333" t="str">
            <v>ALTAMIRANO MARTINEZ, JOHN HAIRO</v>
          </cell>
          <cell r="L1333">
            <v>0</v>
          </cell>
        </row>
        <row r="1334">
          <cell r="D1334" t="str">
            <v>INFORME N° 1904-TP/DE/UGPPME-CFPP</v>
          </cell>
          <cell r="E1334" t="str">
            <v>205804-2017</v>
          </cell>
          <cell r="F1334" t="str">
            <v>1904-2017-MTPE/24.1.2.1</v>
          </cell>
          <cell r="G1334" t="str">
            <v>13/11/2017</v>
          </cell>
          <cell r="H1334">
            <v>0</v>
          </cell>
          <cell r="I1334" t="str">
            <v xml:space="preserve">INFORME TÉCNICO DEL PLAN DE GESTIÓN DE RIESGOS </v>
          </cell>
          <cell r="J1334" t="str">
            <v xml:space="preserve">UNIDAD GERENCIAL DE PLANIFICACIÓN, PRESUPUESTO, MONITOREO Y EVALUACIÓN
</v>
          </cell>
          <cell r="K1334" t="str">
            <v>ALTAMIRANO MARTINEZ, JOHN HAIRO</v>
          </cell>
          <cell r="L1334">
            <v>0</v>
          </cell>
        </row>
        <row r="1335">
          <cell r="D1335" t="str">
            <v>INFORME N° 1905-TP/DE/UGPPME-CFPP</v>
          </cell>
          <cell r="E1335" t="str">
            <v>200876-2017</v>
          </cell>
          <cell r="F1335" t="str">
            <v>1905-2017-MTPE/24.1.2.1</v>
          </cell>
          <cell r="G1335" t="str">
            <v>13/11/2017</v>
          </cell>
          <cell r="H1335">
            <v>0</v>
          </cell>
          <cell r="I1335" t="str">
            <v xml:space="preserve">CERTIFICACIÓN DE CRÉDITO PRESUPUESTARIO REFERIDA PARA LA CONTRATACIÓN DE UN SERVICIO POR TERCERO PARA LA COORDINACIÓN FUNCIONAL DE MONITOREO Y EVALUACION DEL PROGRAMA TRABAJA PERU </v>
          </cell>
          <cell r="J1335" t="str">
            <v xml:space="preserve">UNIDAD GERENCIAL DE ADMINISTRACIÓN
</v>
          </cell>
          <cell r="K1335" t="str">
            <v>ALTAMIRANO MARTINEZ, JOHN HAIRO</v>
          </cell>
          <cell r="L1335">
            <v>0</v>
          </cell>
        </row>
        <row r="1336">
          <cell r="D1336" t="str">
            <v>INFORME N° 1906-TP/DE/UGPPME-CFPP</v>
          </cell>
          <cell r="E1336" t="str">
            <v>190338-2017</v>
          </cell>
          <cell r="F1336" t="str">
            <v>1906-2017-MTPE/24.1.2.1</v>
          </cell>
          <cell r="G1336" t="str">
            <v>13/11/2017</v>
          </cell>
          <cell r="H1336">
            <v>0</v>
          </cell>
          <cell r="I1336" t="str">
            <v xml:space="preserve">CERTIFICACION DE CREDITO PRESUPUESTARIO REFERIDA A LA CONTRATACION DE UN SERVICIO POR TERCERO DE LA UNIDAD ZONAL LIMA NORTE CALLAO DEL PROGRAMA TRABAJA PERU </v>
          </cell>
          <cell r="J1336" t="str">
            <v xml:space="preserve">UNIDAD GERENCIAL DE ADMINISTRACIÓN
</v>
          </cell>
          <cell r="K1336" t="str">
            <v>ALTAMIRANO MARTINEZ, JOHN HAIRO</v>
          </cell>
          <cell r="L1336">
            <v>0</v>
          </cell>
        </row>
        <row r="1337">
          <cell r="D1337" t="str">
            <v>INFORME N° 1907-TP/DE/UGPPME-CFPP</v>
          </cell>
          <cell r="E1337" t="str">
            <v>205814-2017</v>
          </cell>
          <cell r="F1337" t="str">
            <v>1907-2017-MTPE/24.1.2.1</v>
          </cell>
          <cell r="G1337" t="str">
            <v>13/11/2017</v>
          </cell>
          <cell r="H1337">
            <v>0</v>
          </cell>
          <cell r="I1337" t="str">
            <v xml:space="preserve">PROPUESTA DE NOTA DE MODIFICACIÓN PRESUPUESTARIA </v>
          </cell>
          <cell r="J1337" t="str">
            <v xml:space="preserve">PROGRAMA PARA LA GENERACION DE EMPLEO SOCIAL INCLUSIVO "TRABAJA PERU"
</v>
          </cell>
          <cell r="K1337" t="str">
            <v>ALTAMIRANO MARTINEZ, JOHN HAIRO</v>
          </cell>
          <cell r="L1337">
            <v>0</v>
          </cell>
        </row>
        <row r="1338">
          <cell r="D1338" t="str">
            <v>INFORME N° -TP/DE/UGPPME-CFPP</v>
          </cell>
        </row>
        <row r="1339">
          <cell r="D1339" t="str">
            <v>INFORME N° -TP/DE/UGPPME-CFPP</v>
          </cell>
        </row>
        <row r="1340">
          <cell r="D1340" t="str">
            <v>INFORME N° -TP/DE/UGPPME-CFPP</v>
          </cell>
        </row>
        <row r="1341">
          <cell r="D1341" t="str">
            <v>INFORME N° -TP/DE/UGPPME-CFPP</v>
          </cell>
        </row>
        <row r="1342">
          <cell r="D1342" t="str">
            <v>INFORME N° -TP/DE/UGPPME-CFPP</v>
          </cell>
        </row>
        <row r="1343">
          <cell r="D1343" t="str">
            <v>INFORME N° -TP/DE/UGPPME-CFPP</v>
          </cell>
        </row>
        <row r="1344">
          <cell r="D1344" t="str">
            <v>INFORME N° -TP/DE/UGPPME-CFPP</v>
          </cell>
        </row>
        <row r="1345">
          <cell r="D1345" t="str">
            <v>INFORME N° -TP/DE/UGPPME-CFPP</v>
          </cell>
        </row>
        <row r="1346">
          <cell r="D1346" t="str">
            <v>INFORME N° -TP/DE/UGPPME-CFPP</v>
          </cell>
        </row>
        <row r="1347">
          <cell r="D1347" t="str">
            <v>INFORME N° -TP/DE/UGPPME-CFPP</v>
          </cell>
        </row>
        <row r="1348">
          <cell r="D1348" t="str">
            <v>INFORME N° -TP/DE/UGPPME-CFPP</v>
          </cell>
        </row>
        <row r="1349">
          <cell r="D1349" t="str">
            <v>INFORME N° -TP/DE/UGPPME-CFPP</v>
          </cell>
        </row>
        <row r="1350">
          <cell r="D1350" t="str">
            <v>INFORME N° -TP/DE/UGPPME-CFPP</v>
          </cell>
        </row>
        <row r="1351">
          <cell r="D1351" t="str">
            <v>INFORME N° -TP/DE/UGPPME-CFPP</v>
          </cell>
        </row>
        <row r="1352">
          <cell r="D1352" t="str">
            <v>INFORME N° -TP/DE/UGPPME-CFPP</v>
          </cell>
        </row>
        <row r="1353">
          <cell r="D1353" t="str">
            <v>INFORME N° -TP/DE/UGPPME-CFPP</v>
          </cell>
        </row>
        <row r="1354">
          <cell r="D1354" t="str">
            <v>INFORME N° -TP/DE/UGPPME-CFPP</v>
          </cell>
        </row>
        <row r="1355">
          <cell r="D1355" t="str">
            <v>INFORME N° -TP/DE/UGPPME-CFPP</v>
          </cell>
        </row>
        <row r="1356">
          <cell r="D1356" t="str">
            <v>INFORME N° -TP/DE/UGPPME-CFPP</v>
          </cell>
        </row>
        <row r="1357">
          <cell r="D1357" t="str">
            <v>INFORME N° -TP/DE/UGPPME-CFPP</v>
          </cell>
        </row>
        <row r="1358">
          <cell r="D1358" t="str">
            <v>INFORME N° -TP/DE/UGPPME-CFPP</v>
          </cell>
        </row>
        <row r="1359">
          <cell r="D1359" t="str">
            <v>INFORME N° -TP/DE/UGPPME-CFPP</v>
          </cell>
        </row>
        <row r="1360">
          <cell r="D1360" t="str">
            <v>INFORME N° -TP/DE/UGPPME-CFPP</v>
          </cell>
        </row>
      </sheetData>
      <sheetData sheetId="13">
        <row r="3">
          <cell r="A3" t="str">
            <v>N°  DE INFORME</v>
          </cell>
          <cell r="B3" t="str">
            <v xml:space="preserve">FECHA </v>
          </cell>
          <cell r="C3" t="str">
            <v>HOJA DE RUTA</v>
          </cell>
          <cell r="D3" t="str">
            <v>DESTINO</v>
          </cell>
          <cell r="E3" t="str">
            <v>DOCUMENTO</v>
          </cell>
          <cell r="F3" t="str">
            <v>DESCRIPCION DEL DOCUMENTO</v>
          </cell>
          <cell r="G3" t="str">
            <v xml:space="preserve">DOCUMENTO DE REFERENCIA </v>
          </cell>
          <cell r="H3" t="str">
            <v>DESCRIPCION</v>
          </cell>
          <cell r="I3" t="str">
            <v>META</v>
          </cell>
          <cell r="J3" t="str">
            <v xml:space="preserve">CLASIFICADOR </v>
          </cell>
          <cell r="K3" t="str">
            <v>N° CCP</v>
          </cell>
          <cell r="L3" t="str">
            <v>OBSERVACION</v>
          </cell>
          <cell r="M3" t="str">
            <v>DOCUMENTO</v>
          </cell>
        </row>
        <row r="4">
          <cell r="A4" t="str">
            <v>001</v>
          </cell>
          <cell r="B4">
            <v>42739</v>
          </cell>
          <cell r="C4">
            <v>0</v>
          </cell>
          <cell r="D4" t="str">
            <v>DIRECCION EJECUTIVO</v>
          </cell>
          <cell r="E4" t="str">
            <v>INFORME N° 0001-2017-TP/DE/UGPPME-CFPP</v>
          </cell>
          <cell r="F4" t="str">
            <v>PROGRAMACION DE METAS DE LA PROPUESDTA DE INDICADORES DE DESEMPEÑO DEL MINSITERIO DE TRABAJAO Y PROMOCION DEL EMPLEO CORRESPONDIENTE AL AÑO 2017 EN EL MARCO DE LA POLITICA NACIONAL DE OBLIGATORIO CUMPLIMIENTO (DECRETO SUPREMO N° 027-2007-PCM Y SUS MODIFICATORIAS) CORRESPONDIENTE AL AÑO 2017</v>
          </cell>
          <cell r="G4">
            <v>0</v>
          </cell>
          <cell r="H4">
            <v>0</v>
          </cell>
          <cell r="I4">
            <v>0</v>
          </cell>
          <cell r="J4">
            <v>0</v>
          </cell>
          <cell r="K4">
            <v>0</v>
          </cell>
          <cell r="L4">
            <v>0</v>
          </cell>
          <cell r="M4">
            <v>0</v>
          </cell>
        </row>
        <row r="5">
          <cell r="A5" t="str">
            <v>002</v>
          </cell>
          <cell r="B5">
            <v>42739</v>
          </cell>
          <cell r="C5">
            <v>0</v>
          </cell>
          <cell r="D5" t="str">
            <v>UGA</v>
          </cell>
          <cell r="E5" t="str">
            <v>INFORME N° 0002-2017-TP/DE/UGPPME-CFPP</v>
          </cell>
          <cell r="F5" t="str">
            <v xml:space="preserve">PREVISION PRESUPUESTAL PARA EL EJERCICIO 2017 DE ASIGNACION DE VIATICOS </v>
          </cell>
          <cell r="G5">
            <v>0</v>
          </cell>
          <cell r="H5">
            <v>0</v>
          </cell>
          <cell r="I5">
            <v>0</v>
          </cell>
          <cell r="J5">
            <v>0</v>
          </cell>
          <cell r="K5">
            <v>0</v>
          </cell>
          <cell r="L5">
            <v>0</v>
          </cell>
          <cell r="M5">
            <v>0</v>
          </cell>
        </row>
        <row r="6">
          <cell r="A6" t="str">
            <v>003</v>
          </cell>
          <cell r="B6">
            <v>42740</v>
          </cell>
          <cell r="C6">
            <v>0</v>
          </cell>
          <cell r="D6" t="str">
            <v>DIRECCION EJECUTIVO</v>
          </cell>
          <cell r="E6" t="str">
            <v>INFORME N° 0003-2017-TP/DE/UGPPME-CFPP</v>
          </cell>
          <cell r="F6" t="str">
            <v>PREVISION PRESUPUESTARIA PARA CONTRATACION DE SERVICIOS POR TERCEROS EN ENERO DEL AÑO FISCAL 2017, EN EL PROGRAMA PERU RESPONSABLE</v>
          </cell>
          <cell r="G6">
            <v>0</v>
          </cell>
          <cell r="H6">
            <v>0</v>
          </cell>
          <cell r="I6">
            <v>0</v>
          </cell>
          <cell r="J6">
            <v>0</v>
          </cell>
          <cell r="K6">
            <v>0</v>
          </cell>
          <cell r="L6">
            <v>0</v>
          </cell>
          <cell r="M6">
            <v>0</v>
          </cell>
        </row>
        <row r="7">
          <cell r="A7" t="str">
            <v>004</v>
          </cell>
          <cell r="B7">
            <v>42740</v>
          </cell>
          <cell r="C7">
            <v>0</v>
          </cell>
          <cell r="D7" t="str">
            <v>UGA</v>
          </cell>
          <cell r="E7" t="str">
            <v>INFORME N° 0004-2017-TP/DE/UGPPME-CFPP</v>
          </cell>
          <cell r="F7" t="str">
            <v>CERTIFICACION DE CREDITO PRESUPUESTARIO CCP N° 0001-2017</v>
          </cell>
          <cell r="G7">
            <v>0</v>
          </cell>
          <cell r="H7">
            <v>0</v>
          </cell>
          <cell r="I7">
            <v>0</v>
          </cell>
          <cell r="J7">
            <v>0</v>
          </cell>
          <cell r="K7" t="str">
            <v>001</v>
          </cell>
          <cell r="L7">
            <v>0</v>
          </cell>
          <cell r="M7">
            <v>0</v>
          </cell>
        </row>
        <row r="8">
          <cell r="A8" t="str">
            <v>005</v>
          </cell>
          <cell r="B8">
            <v>42740</v>
          </cell>
          <cell r="C8">
            <v>0</v>
          </cell>
          <cell r="D8" t="str">
            <v>UGA</v>
          </cell>
          <cell r="E8" t="str">
            <v>INFORME N° 0005-2017-TP/DE/UGPPME-CFPP</v>
          </cell>
          <cell r="F8" t="str">
            <v>REBAJA DE CERTIFICACION DE CREDITO PRESUPUESTARIO</v>
          </cell>
          <cell r="G8">
            <v>0</v>
          </cell>
          <cell r="H8">
            <v>0</v>
          </cell>
          <cell r="I8">
            <v>0</v>
          </cell>
          <cell r="J8">
            <v>0</v>
          </cell>
          <cell r="K8">
            <v>0</v>
          </cell>
          <cell r="L8">
            <v>0</v>
          </cell>
          <cell r="M8">
            <v>0</v>
          </cell>
        </row>
        <row r="9">
          <cell r="A9" t="str">
            <v>006</v>
          </cell>
          <cell r="B9">
            <v>42740</v>
          </cell>
          <cell r="C9">
            <v>0</v>
          </cell>
          <cell r="D9" t="str">
            <v>UGA</v>
          </cell>
          <cell r="E9" t="str">
            <v>INFORME N° 0006-2017-TP/DE/UGPPME-CFPP</v>
          </cell>
          <cell r="F9" t="str">
            <v>REBAJA DE CERTIFICACION DE CREDITO PRESUPUESTARIO</v>
          </cell>
          <cell r="G9">
            <v>0</v>
          </cell>
          <cell r="H9">
            <v>0</v>
          </cell>
          <cell r="I9">
            <v>0</v>
          </cell>
          <cell r="J9">
            <v>0</v>
          </cell>
          <cell r="K9">
            <v>0</v>
          </cell>
          <cell r="L9">
            <v>0</v>
          </cell>
          <cell r="M9">
            <v>0</v>
          </cell>
        </row>
        <row r="10">
          <cell r="A10" t="str">
            <v>007</v>
          </cell>
          <cell r="B10">
            <v>42740</v>
          </cell>
          <cell r="C10">
            <v>0</v>
          </cell>
          <cell r="D10" t="str">
            <v>UGA</v>
          </cell>
          <cell r="E10" t="str">
            <v>INFORME N° 0007-2017-TP/DE/UGPPME-CFPP</v>
          </cell>
          <cell r="F10" t="str">
            <v>REBAJA DE CERTIFICACION DE CREDITO PRESUPUESTARIO</v>
          </cell>
          <cell r="G10">
            <v>0</v>
          </cell>
          <cell r="H10">
            <v>0</v>
          </cell>
          <cell r="I10">
            <v>0</v>
          </cell>
          <cell r="J10">
            <v>0</v>
          </cell>
          <cell r="K10">
            <v>0</v>
          </cell>
          <cell r="L10">
            <v>0</v>
          </cell>
          <cell r="M10">
            <v>0</v>
          </cell>
        </row>
        <row r="11">
          <cell r="A11" t="str">
            <v>008</v>
          </cell>
          <cell r="B11">
            <v>42740</v>
          </cell>
          <cell r="C11">
            <v>0</v>
          </cell>
          <cell r="D11" t="str">
            <v>UGA</v>
          </cell>
          <cell r="E11" t="str">
            <v>INFORME N° 0008-2017-TP/DE/UGPPME-CFPP</v>
          </cell>
          <cell r="F11" t="str">
            <v xml:space="preserve">REBAJA DE CERTIFICACION DE  CREDITO PRESUPUESTARIO </v>
          </cell>
          <cell r="G11">
            <v>0</v>
          </cell>
          <cell r="H11">
            <v>0</v>
          </cell>
          <cell r="I11">
            <v>0</v>
          </cell>
          <cell r="J11">
            <v>0</v>
          </cell>
          <cell r="K11">
            <v>0</v>
          </cell>
          <cell r="L11">
            <v>0</v>
          </cell>
          <cell r="M11">
            <v>0</v>
          </cell>
        </row>
        <row r="12">
          <cell r="A12" t="str">
            <v>009</v>
          </cell>
          <cell r="B12">
            <v>42740</v>
          </cell>
          <cell r="C12">
            <v>0</v>
          </cell>
          <cell r="D12" t="str">
            <v>UGA</v>
          </cell>
          <cell r="E12" t="str">
            <v>INFORME N° 0009-2017-TP/DE/UGPPME-CFPP</v>
          </cell>
          <cell r="F12" t="str">
            <v>REBAJA DE CERTIFICACION DE CREDITO PRESUPUESTARIO</v>
          </cell>
          <cell r="G12">
            <v>0</v>
          </cell>
          <cell r="H12">
            <v>0</v>
          </cell>
          <cell r="I12">
            <v>0</v>
          </cell>
          <cell r="J12">
            <v>0</v>
          </cell>
          <cell r="K12">
            <v>0</v>
          </cell>
          <cell r="L12">
            <v>0</v>
          </cell>
          <cell r="M12">
            <v>0</v>
          </cell>
        </row>
        <row r="13">
          <cell r="A13" t="str">
            <v>010</v>
          </cell>
          <cell r="B13">
            <v>42740</v>
          </cell>
          <cell r="C13">
            <v>0</v>
          </cell>
          <cell r="D13" t="str">
            <v>UGA</v>
          </cell>
          <cell r="E13" t="str">
            <v>INFORME N° 0010-2017-TP/DE/UGPPME-CFPP</v>
          </cell>
          <cell r="F13" t="str">
            <v>REBAJA DE CERTIFICACION DE CREDITO PRESUPUESTARIO</v>
          </cell>
          <cell r="G13">
            <v>0</v>
          </cell>
          <cell r="H13">
            <v>0</v>
          </cell>
          <cell r="I13">
            <v>0</v>
          </cell>
          <cell r="J13">
            <v>0</v>
          </cell>
          <cell r="K13">
            <v>0</v>
          </cell>
          <cell r="L13">
            <v>0</v>
          </cell>
          <cell r="M13">
            <v>0</v>
          </cell>
        </row>
        <row r="14">
          <cell r="A14" t="str">
            <v>011</v>
          </cell>
          <cell r="B14">
            <v>42740</v>
          </cell>
          <cell r="C14">
            <v>0</v>
          </cell>
          <cell r="D14" t="str">
            <v>UGA</v>
          </cell>
          <cell r="E14" t="str">
            <v>INFORME N° 0011-2017-TP/DE/UGPPME-CFPP</v>
          </cell>
          <cell r="F14" t="str">
            <v>REBAJA DE CERTIFICACION DE CREDITO PRESUPUESTARIO</v>
          </cell>
          <cell r="G14">
            <v>0</v>
          </cell>
          <cell r="H14">
            <v>0</v>
          </cell>
          <cell r="I14">
            <v>0</v>
          </cell>
          <cell r="J14">
            <v>0</v>
          </cell>
          <cell r="K14">
            <v>0</v>
          </cell>
          <cell r="L14">
            <v>0</v>
          </cell>
          <cell r="M14">
            <v>0</v>
          </cell>
        </row>
        <row r="15">
          <cell r="A15" t="str">
            <v>012</v>
          </cell>
          <cell r="B15">
            <v>42740</v>
          </cell>
          <cell r="C15">
            <v>0</v>
          </cell>
          <cell r="D15" t="str">
            <v>UGA</v>
          </cell>
          <cell r="E15" t="str">
            <v>INFORME N° 0012-2017-TP/DE/UGPPME-CFPP</v>
          </cell>
          <cell r="F15" t="str">
            <v>REBAJA DE CERTIFICACION DE CREDITO PRESUPUESTARIO</v>
          </cell>
          <cell r="G15">
            <v>0</v>
          </cell>
          <cell r="H15">
            <v>0</v>
          </cell>
          <cell r="I15">
            <v>0</v>
          </cell>
          <cell r="J15">
            <v>0</v>
          </cell>
          <cell r="K15">
            <v>0</v>
          </cell>
          <cell r="L15">
            <v>0</v>
          </cell>
          <cell r="M15">
            <v>0</v>
          </cell>
        </row>
        <row r="16">
          <cell r="A16" t="str">
            <v>013</v>
          </cell>
          <cell r="B16">
            <v>42740</v>
          </cell>
          <cell r="C16">
            <v>0</v>
          </cell>
          <cell r="D16" t="str">
            <v>UGA</v>
          </cell>
          <cell r="E16" t="str">
            <v>INFORME N° 0013-2017-TP/DE/UGPPME-CFPP</v>
          </cell>
          <cell r="F16" t="str">
            <v>REBAJA DE CERTIFICACION DE CREDITO PRESUPUESTARIO</v>
          </cell>
          <cell r="G16">
            <v>0</v>
          </cell>
          <cell r="H16">
            <v>0</v>
          </cell>
          <cell r="I16">
            <v>0</v>
          </cell>
          <cell r="J16">
            <v>0</v>
          </cell>
          <cell r="K16">
            <v>0</v>
          </cell>
          <cell r="L16">
            <v>0</v>
          </cell>
          <cell r="M16">
            <v>0</v>
          </cell>
        </row>
        <row r="17">
          <cell r="A17" t="str">
            <v>014</v>
          </cell>
          <cell r="B17">
            <v>42740</v>
          </cell>
          <cell r="C17">
            <v>0</v>
          </cell>
          <cell r="D17" t="str">
            <v>UGA</v>
          </cell>
          <cell r="E17" t="str">
            <v>INFORME N° 0014-2017-TP/DE/UGPPME-CFPP</v>
          </cell>
          <cell r="F17" t="str">
            <v>REBAJA DE CERTIFICACION DE CREDITO PRESUPUESTARIO</v>
          </cell>
          <cell r="G17">
            <v>0</v>
          </cell>
          <cell r="H17">
            <v>0</v>
          </cell>
          <cell r="I17">
            <v>0</v>
          </cell>
          <cell r="J17">
            <v>0</v>
          </cell>
          <cell r="K17">
            <v>0</v>
          </cell>
          <cell r="L17">
            <v>0</v>
          </cell>
          <cell r="M17">
            <v>0</v>
          </cell>
        </row>
        <row r="18">
          <cell r="A18" t="str">
            <v>015</v>
          </cell>
          <cell r="B18">
            <v>42740</v>
          </cell>
          <cell r="C18">
            <v>0</v>
          </cell>
          <cell r="D18" t="str">
            <v>UGA</v>
          </cell>
          <cell r="E18" t="str">
            <v>INFORME N° 0015-2017-TP/DE/UGPPME-CFPP</v>
          </cell>
          <cell r="F18" t="str">
            <v>REBAJA DE CERTIFICACION DE CREDITO PRESUPUESTARIO</v>
          </cell>
          <cell r="G18">
            <v>0</v>
          </cell>
          <cell r="H18">
            <v>0</v>
          </cell>
          <cell r="I18">
            <v>0</v>
          </cell>
          <cell r="J18">
            <v>0</v>
          </cell>
          <cell r="K18">
            <v>0</v>
          </cell>
          <cell r="L18">
            <v>0</v>
          </cell>
          <cell r="M18">
            <v>0</v>
          </cell>
        </row>
        <row r="19">
          <cell r="A19" t="str">
            <v>016</v>
          </cell>
          <cell r="B19">
            <v>42740</v>
          </cell>
          <cell r="C19">
            <v>0</v>
          </cell>
          <cell r="D19" t="str">
            <v>UGA</v>
          </cell>
          <cell r="E19" t="str">
            <v>INFORME N° 0016-2017-TP/DE/UGPPME-CFPP</v>
          </cell>
          <cell r="F19" t="str">
            <v>REBAJA DE CERTIFICACION DE CREDITO PRESUPUESTARIO</v>
          </cell>
          <cell r="G19">
            <v>0</v>
          </cell>
          <cell r="H19">
            <v>0</v>
          </cell>
          <cell r="I19">
            <v>0</v>
          </cell>
          <cell r="J19">
            <v>0</v>
          </cell>
          <cell r="K19">
            <v>0</v>
          </cell>
          <cell r="L19">
            <v>0</v>
          </cell>
          <cell r="M19">
            <v>0</v>
          </cell>
        </row>
        <row r="20">
          <cell r="A20" t="str">
            <v>017</v>
          </cell>
          <cell r="B20">
            <v>42740</v>
          </cell>
          <cell r="C20">
            <v>0</v>
          </cell>
          <cell r="D20" t="str">
            <v>UGAL</v>
          </cell>
          <cell r="E20" t="str">
            <v>INFORME N° 0017-2017-TP/DE/UGPPME-CFPP</v>
          </cell>
          <cell r="F20" t="str">
            <v xml:space="preserve">OPINION PARA LA APROBACION DEL CLASIFICADOR DE CARGOS DEL PROGRAMA TRABAJA PERU Y EL CAP PROVISIONAL </v>
          </cell>
          <cell r="G20">
            <v>0</v>
          </cell>
          <cell r="H20">
            <v>0</v>
          </cell>
          <cell r="I20">
            <v>0</v>
          </cell>
          <cell r="J20">
            <v>0</v>
          </cell>
          <cell r="K20">
            <v>0</v>
          </cell>
          <cell r="L20">
            <v>0</v>
          </cell>
          <cell r="M20">
            <v>0</v>
          </cell>
        </row>
        <row r="21">
          <cell r="A21" t="str">
            <v>018</v>
          </cell>
          <cell r="B21">
            <v>42744</v>
          </cell>
          <cell r="C21">
            <v>0</v>
          </cell>
          <cell r="D21" t="str">
            <v>DIRECCION EJECUTIVO</v>
          </cell>
          <cell r="E21" t="str">
            <v>INFORME N° 0018-2017-TP/DE/UGPPME-CFPP</v>
          </cell>
          <cell r="F21" t="str">
            <v>PRESENTACION DEL ANEXO 02 DEL PROGRAMA PRESUPUESTAL N° 073; PROGRAMA PARA LA GENERACION DE EMPLEO TEMPORAL SOCIAL INCLUSIVO-TRABAJA PERU, PARA EL AÑO FISCAL 2018</v>
          </cell>
          <cell r="G21">
            <v>0</v>
          </cell>
          <cell r="H21">
            <v>0</v>
          </cell>
          <cell r="I21">
            <v>0</v>
          </cell>
          <cell r="J21">
            <v>0</v>
          </cell>
          <cell r="K21">
            <v>0</v>
          </cell>
          <cell r="L21">
            <v>0</v>
          </cell>
          <cell r="M21">
            <v>0</v>
          </cell>
        </row>
        <row r="22">
          <cell r="A22" t="str">
            <v>019</v>
          </cell>
          <cell r="B22">
            <v>42745</v>
          </cell>
          <cell r="C22">
            <v>0</v>
          </cell>
          <cell r="D22" t="str">
            <v>UGAL</v>
          </cell>
          <cell r="E22" t="str">
            <v>INFORME N° 0019-2017-TP/DE/UGPPME-CFPP</v>
          </cell>
          <cell r="F22" t="str">
            <v>SOBRE DIRECTIVA PARA LA ADMINISTRACION DEL FONDO DE CAJA CHICA DE LA UNIDAD EJECUTORA 005: PROGRAMA PARA LA GENERACION DE EMPLEO SOCIAL INCLUSIVO " TRABAJA PERU "</v>
          </cell>
          <cell r="G22">
            <v>0</v>
          </cell>
          <cell r="H22">
            <v>0</v>
          </cell>
          <cell r="I22">
            <v>0</v>
          </cell>
          <cell r="J22">
            <v>0</v>
          </cell>
          <cell r="K22">
            <v>0</v>
          </cell>
          <cell r="L22">
            <v>0</v>
          </cell>
          <cell r="M22">
            <v>0</v>
          </cell>
        </row>
        <row r="23">
          <cell r="A23" t="str">
            <v>020</v>
          </cell>
          <cell r="B23">
            <v>42746</v>
          </cell>
          <cell r="C23">
            <v>0</v>
          </cell>
          <cell r="D23" t="str">
            <v>UGA</v>
          </cell>
          <cell r="E23" t="str">
            <v>INFORME N° 0020-2017-TP/DE/UGPPME-CFPP</v>
          </cell>
          <cell r="F23" t="str">
            <v>CERTIFICACION DE CREDITO PRESUPUESTARIO CCP N° 0002-2017</v>
          </cell>
          <cell r="G23">
            <v>0</v>
          </cell>
          <cell r="H23">
            <v>0</v>
          </cell>
          <cell r="I23">
            <v>0</v>
          </cell>
          <cell r="J23">
            <v>0</v>
          </cell>
          <cell r="K23" t="str">
            <v>002</v>
          </cell>
          <cell r="L23">
            <v>0</v>
          </cell>
          <cell r="M23">
            <v>0</v>
          </cell>
        </row>
        <row r="24">
          <cell r="A24" t="str">
            <v>021</v>
          </cell>
          <cell r="B24">
            <v>42746</v>
          </cell>
          <cell r="C24">
            <v>0</v>
          </cell>
          <cell r="D24" t="str">
            <v>DIRECCION EJECUTIVO</v>
          </cell>
          <cell r="E24" t="str">
            <v>INFORME N° 0021-2017-TP/DE/UGPPME-CFPP</v>
          </cell>
          <cell r="F24" t="str">
            <v>PROPUESTA DE NOTA DE MODIFICACION PRESUPUESTARIA NMP N° 001, CREDITOS Y ANULACIONES POR s/. 108 460.00 DE TIPO 3 CREDITOS ANULACIONES (DENTRO DE U.E.) PARA APROBACION</v>
          </cell>
          <cell r="G24">
            <v>0</v>
          </cell>
          <cell r="H24">
            <v>0</v>
          </cell>
          <cell r="I24">
            <v>0</v>
          </cell>
          <cell r="J24">
            <v>0</v>
          </cell>
          <cell r="K24">
            <v>0</v>
          </cell>
          <cell r="L24">
            <v>0</v>
          </cell>
          <cell r="M24">
            <v>0</v>
          </cell>
        </row>
        <row r="25">
          <cell r="A25" t="str">
            <v>022</v>
          </cell>
          <cell r="B25">
            <v>42747</v>
          </cell>
          <cell r="C25">
            <v>0</v>
          </cell>
          <cell r="D25" t="str">
            <v>UGA</v>
          </cell>
          <cell r="E25" t="str">
            <v>INFORME N° 0022-2017-TP/DE/UGPPME-CFPP</v>
          </cell>
          <cell r="F25" t="str">
            <v>CERTIFICACION DE CREDITO PRESUPUESTARIO CCP N° 003-2017</v>
          </cell>
          <cell r="G25">
            <v>0</v>
          </cell>
          <cell r="H25">
            <v>0</v>
          </cell>
          <cell r="I25">
            <v>0</v>
          </cell>
          <cell r="J25">
            <v>0</v>
          </cell>
          <cell r="K25" t="str">
            <v>003</v>
          </cell>
          <cell r="L25">
            <v>0</v>
          </cell>
          <cell r="M25">
            <v>0</v>
          </cell>
        </row>
        <row r="26">
          <cell r="A26" t="str">
            <v>023</v>
          </cell>
          <cell r="B26">
            <v>42748</v>
          </cell>
          <cell r="C26">
            <v>0</v>
          </cell>
          <cell r="D26" t="str">
            <v>UGA</v>
          </cell>
          <cell r="E26" t="str">
            <v>INFORME N° 0023-2017-TP/DE/UGPPME-CFPP</v>
          </cell>
          <cell r="F26" t="str">
            <v>CERTIFICACION DE CREDITO PRESUPUESTARIO CCP N° 004-2018</v>
          </cell>
          <cell r="G26">
            <v>0</v>
          </cell>
          <cell r="H26">
            <v>0</v>
          </cell>
          <cell r="I26">
            <v>0</v>
          </cell>
          <cell r="J26">
            <v>0</v>
          </cell>
          <cell r="K26" t="str">
            <v>004</v>
          </cell>
          <cell r="L26">
            <v>0</v>
          </cell>
          <cell r="M26">
            <v>0</v>
          </cell>
        </row>
        <row r="27">
          <cell r="A27" t="str">
            <v>024</v>
          </cell>
          <cell r="B27">
            <v>42748</v>
          </cell>
          <cell r="C27">
            <v>0</v>
          </cell>
          <cell r="D27" t="str">
            <v>UGA</v>
          </cell>
          <cell r="E27" t="str">
            <v>INFORME N° 0024-2017-TP/DE/UGPPME-CFPP</v>
          </cell>
          <cell r="F27" t="str">
            <v>CERTIFICACION DE CREDITO PRESUPUESTARIO CCP N° 005-2019</v>
          </cell>
          <cell r="G27">
            <v>0</v>
          </cell>
          <cell r="H27">
            <v>0</v>
          </cell>
          <cell r="I27">
            <v>0</v>
          </cell>
          <cell r="J27">
            <v>0</v>
          </cell>
          <cell r="K27" t="str">
            <v>005</v>
          </cell>
          <cell r="L27">
            <v>0</v>
          </cell>
          <cell r="M27">
            <v>0</v>
          </cell>
        </row>
        <row r="28">
          <cell r="A28" t="str">
            <v>025</v>
          </cell>
          <cell r="B28">
            <v>42748</v>
          </cell>
          <cell r="C28">
            <v>0</v>
          </cell>
          <cell r="D28" t="str">
            <v>UGA</v>
          </cell>
          <cell r="E28" t="str">
            <v>INFORME N° 0025-2017-TP/DE/UGPPME-CFPP</v>
          </cell>
          <cell r="F28" t="str">
            <v>CERTIFICACION DE CREDITO PRESUPUESTARIO CCP N° 006-2020</v>
          </cell>
          <cell r="G28">
            <v>0</v>
          </cell>
          <cell r="H28">
            <v>0</v>
          </cell>
          <cell r="I28">
            <v>0</v>
          </cell>
          <cell r="J28">
            <v>0</v>
          </cell>
          <cell r="K28" t="str">
            <v>006</v>
          </cell>
          <cell r="L28">
            <v>0</v>
          </cell>
          <cell r="M28">
            <v>0</v>
          </cell>
        </row>
        <row r="29">
          <cell r="A29" t="str">
            <v>026</v>
          </cell>
          <cell r="B29">
            <v>42748</v>
          </cell>
          <cell r="C29">
            <v>0</v>
          </cell>
          <cell r="D29" t="str">
            <v>UGA</v>
          </cell>
          <cell r="E29" t="str">
            <v>INFORME N° 0026-2017-TP/DE/UGPPME-CFPP</v>
          </cell>
          <cell r="F29" t="str">
            <v>CERTIFICACION DE CREDITO PRESUPUESTARIO CCP N° 007-2021</v>
          </cell>
          <cell r="G29">
            <v>0</v>
          </cell>
          <cell r="H29">
            <v>0</v>
          </cell>
          <cell r="I29">
            <v>0</v>
          </cell>
          <cell r="J29">
            <v>0</v>
          </cell>
          <cell r="K29" t="str">
            <v>007</v>
          </cell>
          <cell r="L29">
            <v>0</v>
          </cell>
          <cell r="M29">
            <v>0</v>
          </cell>
        </row>
        <row r="30">
          <cell r="A30" t="str">
            <v>027</v>
          </cell>
          <cell r="B30">
            <v>42748</v>
          </cell>
          <cell r="C30">
            <v>0</v>
          </cell>
          <cell r="D30" t="str">
            <v>UGA</v>
          </cell>
          <cell r="E30" t="str">
            <v>INFORME N° 0027-2017-TP/DE/UGPPME-CFPP</v>
          </cell>
          <cell r="F30" t="str">
            <v>CERTIFICACION DE CREDITO PRESUPUESTARIO CCP N° 008-2022</v>
          </cell>
          <cell r="G30">
            <v>0</v>
          </cell>
          <cell r="H30">
            <v>0</v>
          </cell>
          <cell r="I30">
            <v>0</v>
          </cell>
          <cell r="J30">
            <v>0</v>
          </cell>
          <cell r="K30" t="str">
            <v>008</v>
          </cell>
          <cell r="L30">
            <v>0</v>
          </cell>
          <cell r="M30">
            <v>0</v>
          </cell>
        </row>
        <row r="31">
          <cell r="A31" t="str">
            <v>028</v>
          </cell>
          <cell r="B31">
            <v>42748</v>
          </cell>
          <cell r="C31">
            <v>0</v>
          </cell>
          <cell r="D31" t="str">
            <v>UGA</v>
          </cell>
          <cell r="E31" t="str">
            <v>INFORME N° 0028-2017-TP/DE/UGPPME-CFPP</v>
          </cell>
          <cell r="F31" t="str">
            <v>CERTIFICACION DE CREDITO PRESUPUESTARIO CCP N° 009-2023</v>
          </cell>
          <cell r="G31">
            <v>0</v>
          </cell>
          <cell r="H31">
            <v>0</v>
          </cell>
          <cell r="I31">
            <v>0</v>
          </cell>
          <cell r="J31">
            <v>0</v>
          </cell>
          <cell r="K31" t="str">
            <v>009</v>
          </cell>
          <cell r="L31">
            <v>0</v>
          </cell>
          <cell r="M31">
            <v>0</v>
          </cell>
        </row>
        <row r="32">
          <cell r="A32" t="str">
            <v>029</v>
          </cell>
          <cell r="B32">
            <v>42748</v>
          </cell>
          <cell r="C32">
            <v>0</v>
          </cell>
          <cell r="D32" t="str">
            <v>UGA</v>
          </cell>
          <cell r="E32" t="str">
            <v>INFORME N° 0029-2017-TP/DE/UGPPME-CFPP</v>
          </cell>
          <cell r="F32" t="str">
            <v>CERTIFICACION DE CREDITO PRESUPUESTARIO CCP N° 010-2024</v>
          </cell>
          <cell r="G32">
            <v>0</v>
          </cell>
          <cell r="H32">
            <v>0</v>
          </cell>
          <cell r="I32">
            <v>0</v>
          </cell>
          <cell r="J32">
            <v>0</v>
          </cell>
          <cell r="K32" t="str">
            <v>010</v>
          </cell>
          <cell r="L32">
            <v>0</v>
          </cell>
          <cell r="M32">
            <v>0</v>
          </cell>
        </row>
        <row r="33">
          <cell r="A33" t="str">
            <v>030</v>
          </cell>
          <cell r="B33">
            <v>42748</v>
          </cell>
          <cell r="C33">
            <v>0</v>
          </cell>
          <cell r="D33" t="str">
            <v>UGA</v>
          </cell>
          <cell r="E33" t="str">
            <v>INFORME N° 0030-2017-TP/DE/UGPPME-CFPP</v>
          </cell>
          <cell r="F33" t="str">
            <v>CERTIFICACION DE CREDITO PRESUPUESTARIO CCP N° 018-2025</v>
          </cell>
          <cell r="G33">
            <v>0</v>
          </cell>
          <cell r="H33">
            <v>0</v>
          </cell>
          <cell r="I33">
            <v>0</v>
          </cell>
          <cell r="J33">
            <v>0</v>
          </cell>
          <cell r="K33" t="str">
            <v>018</v>
          </cell>
          <cell r="L33">
            <v>0</v>
          </cell>
          <cell r="M33">
            <v>0</v>
          </cell>
        </row>
        <row r="34">
          <cell r="A34" t="str">
            <v>031</v>
          </cell>
          <cell r="B34">
            <v>42748</v>
          </cell>
          <cell r="C34">
            <v>0</v>
          </cell>
          <cell r="D34" t="str">
            <v>UGA</v>
          </cell>
          <cell r="E34" t="str">
            <v>INFORME N° 0031-2017-TP/DE/UGPPME-CFPP</v>
          </cell>
          <cell r="F34" t="str">
            <v>CERTIFICACION DE CREDITO PRESUPUESTARIO CCP N° 011-2026</v>
          </cell>
          <cell r="G34">
            <v>0</v>
          </cell>
          <cell r="H34">
            <v>0</v>
          </cell>
          <cell r="I34">
            <v>0</v>
          </cell>
          <cell r="J34">
            <v>0</v>
          </cell>
          <cell r="K34" t="str">
            <v>011</v>
          </cell>
          <cell r="L34">
            <v>0</v>
          </cell>
          <cell r="M34">
            <v>0</v>
          </cell>
        </row>
        <row r="35">
          <cell r="A35" t="str">
            <v>032</v>
          </cell>
          <cell r="B35">
            <v>42748</v>
          </cell>
          <cell r="C35">
            <v>0</v>
          </cell>
          <cell r="D35" t="str">
            <v>UGA</v>
          </cell>
          <cell r="E35" t="str">
            <v>INFORME N° 0032-2017-TP/DE/UGPPME-CFPP</v>
          </cell>
          <cell r="F35" t="str">
            <v>CERTIFICACION DE CREDITO PRESUPUESTARIO CCP N° 0012-2017</v>
          </cell>
          <cell r="G35">
            <v>0</v>
          </cell>
          <cell r="H35">
            <v>0</v>
          </cell>
          <cell r="I35">
            <v>0</v>
          </cell>
          <cell r="J35">
            <v>0</v>
          </cell>
          <cell r="K35">
            <v>12</v>
          </cell>
          <cell r="L35">
            <v>0</v>
          </cell>
          <cell r="M35">
            <v>0</v>
          </cell>
        </row>
        <row r="36">
          <cell r="A36" t="str">
            <v>033</v>
          </cell>
          <cell r="B36">
            <v>42748</v>
          </cell>
          <cell r="C36">
            <v>0</v>
          </cell>
          <cell r="D36" t="str">
            <v>UGA</v>
          </cell>
          <cell r="E36" t="str">
            <v>INFORME N° 0033-2017-TP/DE/UGPPME-CFPP</v>
          </cell>
          <cell r="F36" t="str">
            <v>CERTIFICACION DE CREDITO PRESUPUESTARIO CCP N° 0013-2017</v>
          </cell>
          <cell r="G36">
            <v>0</v>
          </cell>
          <cell r="H36">
            <v>0</v>
          </cell>
          <cell r="I36">
            <v>0</v>
          </cell>
          <cell r="J36">
            <v>0</v>
          </cell>
          <cell r="K36">
            <v>13</v>
          </cell>
          <cell r="L36">
            <v>0</v>
          </cell>
          <cell r="M36">
            <v>0</v>
          </cell>
        </row>
        <row r="37">
          <cell r="A37" t="str">
            <v>034</v>
          </cell>
          <cell r="B37">
            <v>42748</v>
          </cell>
          <cell r="C37">
            <v>0</v>
          </cell>
          <cell r="D37" t="str">
            <v>UGA</v>
          </cell>
          <cell r="E37" t="str">
            <v>INFORME N° 0034-2017-TP/DE/UGPPME-CFPP</v>
          </cell>
          <cell r="F37" t="str">
            <v>CERTIFICACION DE CREDITO PRESUPUESTARIO CCP N° 0015-2017</v>
          </cell>
          <cell r="G37">
            <v>0</v>
          </cell>
          <cell r="H37">
            <v>0</v>
          </cell>
          <cell r="I37">
            <v>0</v>
          </cell>
          <cell r="J37">
            <v>0</v>
          </cell>
          <cell r="K37">
            <v>15</v>
          </cell>
          <cell r="L37">
            <v>0</v>
          </cell>
          <cell r="M37">
            <v>0</v>
          </cell>
        </row>
        <row r="38">
          <cell r="A38" t="str">
            <v>035</v>
          </cell>
          <cell r="B38">
            <v>42748</v>
          </cell>
          <cell r="C38">
            <v>0</v>
          </cell>
          <cell r="D38" t="str">
            <v>UGA</v>
          </cell>
          <cell r="E38" t="str">
            <v>INFORME N° 0035-2017-TP/DE/UGPPME-CFPP</v>
          </cell>
          <cell r="F38" t="str">
            <v>CERTIFICACION DE CREDITO PRESUPUESTARIO CCP N° 0014-2017</v>
          </cell>
          <cell r="G38">
            <v>0</v>
          </cell>
          <cell r="H38">
            <v>0</v>
          </cell>
          <cell r="I38">
            <v>0</v>
          </cell>
          <cell r="J38">
            <v>0</v>
          </cell>
          <cell r="K38">
            <v>14</v>
          </cell>
          <cell r="L38">
            <v>0</v>
          </cell>
          <cell r="M38">
            <v>0</v>
          </cell>
        </row>
        <row r="39">
          <cell r="A39" t="str">
            <v>036</v>
          </cell>
          <cell r="B39">
            <v>0</v>
          </cell>
          <cell r="C39">
            <v>0</v>
          </cell>
          <cell r="D39">
            <v>0</v>
          </cell>
          <cell r="E39">
            <v>0</v>
          </cell>
          <cell r="F39">
            <v>0</v>
          </cell>
          <cell r="G39">
            <v>0</v>
          </cell>
          <cell r="H39">
            <v>0</v>
          </cell>
          <cell r="I39">
            <v>0</v>
          </cell>
          <cell r="J39">
            <v>0</v>
          </cell>
          <cell r="K39">
            <v>0</v>
          </cell>
          <cell r="L39">
            <v>0</v>
          </cell>
          <cell r="M39">
            <v>0</v>
          </cell>
        </row>
        <row r="40">
          <cell r="A40" t="str">
            <v>037</v>
          </cell>
          <cell r="B40">
            <v>42748</v>
          </cell>
          <cell r="C40">
            <v>0</v>
          </cell>
          <cell r="D40" t="str">
            <v>UGA</v>
          </cell>
          <cell r="E40" t="str">
            <v>INFORME N° 0037-2017-TP/DE/UGPPME-CFPP</v>
          </cell>
          <cell r="F40" t="str">
            <v>CERTIFICACION DE CREDITO PRESUPUESTARIO CCP N° 0016-2017</v>
          </cell>
          <cell r="G40">
            <v>0</v>
          </cell>
          <cell r="H40">
            <v>0</v>
          </cell>
          <cell r="I40">
            <v>0</v>
          </cell>
          <cell r="J40">
            <v>0</v>
          </cell>
          <cell r="K40">
            <v>16</v>
          </cell>
          <cell r="L40">
            <v>0</v>
          </cell>
          <cell r="M40">
            <v>0</v>
          </cell>
        </row>
        <row r="41">
          <cell r="A41" t="str">
            <v>038</v>
          </cell>
          <cell r="B41">
            <v>42748</v>
          </cell>
          <cell r="C41">
            <v>0</v>
          </cell>
          <cell r="D41" t="str">
            <v>UGA</v>
          </cell>
          <cell r="E41" t="str">
            <v>INFORME N° 0038-2017-TP/DE/UGPPME-CFPP</v>
          </cell>
          <cell r="F41" t="str">
            <v>CERTIFICACION DE CREDITO PRESUPUESTARIO CCP N° 0017-2017</v>
          </cell>
          <cell r="G41">
            <v>0</v>
          </cell>
          <cell r="H41">
            <v>0</v>
          </cell>
          <cell r="I41">
            <v>0</v>
          </cell>
          <cell r="J41">
            <v>0</v>
          </cell>
          <cell r="K41">
            <v>17</v>
          </cell>
          <cell r="L41">
            <v>0</v>
          </cell>
          <cell r="M41">
            <v>0</v>
          </cell>
        </row>
        <row r="42">
          <cell r="A42" t="str">
            <v>039</v>
          </cell>
          <cell r="B42">
            <v>42748</v>
          </cell>
          <cell r="C42">
            <v>0</v>
          </cell>
          <cell r="D42" t="str">
            <v>UGA</v>
          </cell>
          <cell r="E42" t="str">
            <v>INFORME N° 0039-2017-TP/DE/UGPPME-CFPP</v>
          </cell>
          <cell r="F42" t="str">
            <v>CERTIFICACION DE CREDITO PRESUPUESTARIO CCP N° 0019-2017</v>
          </cell>
          <cell r="G42">
            <v>0</v>
          </cell>
          <cell r="H42">
            <v>0</v>
          </cell>
          <cell r="I42">
            <v>0</v>
          </cell>
          <cell r="J42">
            <v>0</v>
          </cell>
          <cell r="K42">
            <v>19</v>
          </cell>
          <cell r="L42">
            <v>0</v>
          </cell>
          <cell r="M42">
            <v>0</v>
          </cell>
        </row>
        <row r="43">
          <cell r="A43" t="str">
            <v>040</v>
          </cell>
          <cell r="B43">
            <v>42752</v>
          </cell>
          <cell r="C43">
            <v>0</v>
          </cell>
          <cell r="D43" t="str">
            <v>UGA</v>
          </cell>
          <cell r="E43" t="str">
            <v>INFORME N° 0040-2017-TP/DE/UGPPME-CFPP</v>
          </cell>
          <cell r="F43" t="str">
            <v>CERTIFICACION DE CREDITO PRESUPUESTARIO CCP N° 0020-2017</v>
          </cell>
          <cell r="G43">
            <v>0</v>
          </cell>
          <cell r="H43">
            <v>0</v>
          </cell>
          <cell r="I43">
            <v>0</v>
          </cell>
          <cell r="J43">
            <v>0</v>
          </cell>
          <cell r="K43">
            <v>20</v>
          </cell>
          <cell r="L43">
            <v>0</v>
          </cell>
          <cell r="M43">
            <v>0</v>
          </cell>
        </row>
        <row r="44">
          <cell r="A44" t="str">
            <v>041</v>
          </cell>
          <cell r="B44">
            <v>42752</v>
          </cell>
          <cell r="C44">
            <v>0</v>
          </cell>
          <cell r="D44" t="str">
            <v>UGA</v>
          </cell>
          <cell r="E44" t="str">
            <v>INFORME N° 0041-2017-TP/DE/UGPPME-CFPP</v>
          </cell>
          <cell r="F44" t="str">
            <v>CERTIFICACION DE CREDITO PRESUPUESTARIO CCP N° 0021-2017</v>
          </cell>
          <cell r="G44">
            <v>0</v>
          </cell>
          <cell r="H44">
            <v>0</v>
          </cell>
          <cell r="I44">
            <v>0</v>
          </cell>
          <cell r="J44">
            <v>0</v>
          </cell>
          <cell r="K44">
            <v>22</v>
          </cell>
          <cell r="L44">
            <v>0</v>
          </cell>
          <cell r="M44">
            <v>0</v>
          </cell>
        </row>
        <row r="45">
          <cell r="A45" t="str">
            <v>042</v>
          </cell>
          <cell r="B45">
            <v>42752</v>
          </cell>
          <cell r="C45">
            <v>0</v>
          </cell>
          <cell r="D45" t="str">
            <v>UGA</v>
          </cell>
          <cell r="E45" t="str">
            <v>INFORME N° 0042-2017-TP/DE/UGPPME-CFPP</v>
          </cell>
          <cell r="F45" t="str">
            <v>CERTIFICACION DE CREDITO PRESUPUESTARIO CCP N° 0022-2017</v>
          </cell>
          <cell r="G45">
            <v>0</v>
          </cell>
          <cell r="H45">
            <v>0</v>
          </cell>
          <cell r="I45">
            <v>0</v>
          </cell>
          <cell r="J45">
            <v>0</v>
          </cell>
          <cell r="K45">
            <v>22</v>
          </cell>
          <cell r="L45">
            <v>0</v>
          </cell>
          <cell r="M45">
            <v>0</v>
          </cell>
        </row>
        <row r="46">
          <cell r="A46" t="str">
            <v>043</v>
          </cell>
          <cell r="B46">
            <v>42752</v>
          </cell>
          <cell r="C46">
            <v>0</v>
          </cell>
          <cell r="D46">
            <v>0</v>
          </cell>
          <cell r="E46" t="str">
            <v>INFORME N° 0043-2017-TP/DE/UGPPME-CFPP</v>
          </cell>
          <cell r="F46" t="str">
            <v>CONTRATACION DE PROFESIONALES POR LA MODALIDAD DE SERVICIO DE TERCEROS PARA REALIZAR VEEDURIA SOCIAL</v>
          </cell>
          <cell r="G46">
            <v>0</v>
          </cell>
          <cell r="H46">
            <v>0</v>
          </cell>
          <cell r="I46">
            <v>0</v>
          </cell>
          <cell r="J46">
            <v>0</v>
          </cell>
          <cell r="K46">
            <v>0</v>
          </cell>
          <cell r="L46">
            <v>0</v>
          </cell>
          <cell r="M46">
            <v>0</v>
          </cell>
        </row>
        <row r="47">
          <cell r="A47" t="str">
            <v>044</v>
          </cell>
          <cell r="B47">
            <v>42752</v>
          </cell>
          <cell r="C47">
            <v>0</v>
          </cell>
          <cell r="D47" t="str">
            <v>UGA</v>
          </cell>
          <cell r="E47" t="str">
            <v>INFORME  N° 0044-2017/DE/UGPPME-CFPP</v>
          </cell>
          <cell r="F47" t="str">
            <v>SOLICITUD DE CREDITO PRESUPUESTARIO REFERIDA AL PAGO DE SERVICIO DE GUARDIANIA DE LA UNIDAD ZONAL CUSCO DEL PROGRAMA " TRABAJA PERU"</v>
          </cell>
          <cell r="G47">
            <v>0</v>
          </cell>
          <cell r="H47">
            <v>0</v>
          </cell>
          <cell r="I47">
            <v>0</v>
          </cell>
          <cell r="J47">
            <v>0</v>
          </cell>
          <cell r="K47">
            <v>0</v>
          </cell>
          <cell r="L47">
            <v>0</v>
          </cell>
          <cell r="M47">
            <v>0</v>
          </cell>
        </row>
        <row r="48">
          <cell r="A48" t="str">
            <v>045</v>
          </cell>
          <cell r="B48">
            <v>42752</v>
          </cell>
          <cell r="C48">
            <v>0</v>
          </cell>
          <cell r="D48" t="str">
            <v>UGA</v>
          </cell>
          <cell r="E48" t="str">
            <v>INFORME  N° 0045-2017/DE/UGPPME-CFPP</v>
          </cell>
          <cell r="F48" t="str">
            <v>CERTIFICACION DE CREDITO PRESUPUESTARIO CCP N° 0023-2017</v>
          </cell>
          <cell r="G48">
            <v>0</v>
          </cell>
          <cell r="H48">
            <v>0</v>
          </cell>
          <cell r="I48">
            <v>0</v>
          </cell>
          <cell r="J48">
            <v>0</v>
          </cell>
          <cell r="K48">
            <v>23</v>
          </cell>
          <cell r="L48">
            <v>0</v>
          </cell>
          <cell r="M48">
            <v>0</v>
          </cell>
        </row>
        <row r="49">
          <cell r="A49" t="str">
            <v>046</v>
          </cell>
          <cell r="B49">
            <v>42752</v>
          </cell>
          <cell r="C49">
            <v>0</v>
          </cell>
          <cell r="D49" t="str">
            <v>UGA</v>
          </cell>
          <cell r="E49" t="str">
            <v>INFORME  N° 0046-2017/DE/UGPPME-CFPP</v>
          </cell>
          <cell r="F49" t="str">
            <v>CERTIFICACION DE CREDITO PRESUPUESTARIO CCP N° 0024-2017</v>
          </cell>
          <cell r="G49">
            <v>0</v>
          </cell>
          <cell r="H49">
            <v>0</v>
          </cell>
          <cell r="I49">
            <v>0</v>
          </cell>
          <cell r="J49">
            <v>0</v>
          </cell>
          <cell r="K49">
            <v>24</v>
          </cell>
          <cell r="L49">
            <v>0</v>
          </cell>
          <cell r="M49">
            <v>0</v>
          </cell>
        </row>
        <row r="50">
          <cell r="A50" t="str">
            <v>047</v>
          </cell>
          <cell r="B50">
            <v>42752</v>
          </cell>
          <cell r="C50">
            <v>0</v>
          </cell>
          <cell r="D50" t="str">
            <v>UGA</v>
          </cell>
          <cell r="E50" t="str">
            <v>INFORME  N° 0047-2017/DE/UGPPME-CFPP</v>
          </cell>
          <cell r="F50" t="str">
            <v>CERTIFICACION DE CREDITO PRESUPUESTARIO CCP N° 0025-2017</v>
          </cell>
          <cell r="G50">
            <v>0</v>
          </cell>
          <cell r="H50">
            <v>0</v>
          </cell>
          <cell r="I50">
            <v>0</v>
          </cell>
          <cell r="J50">
            <v>0</v>
          </cell>
          <cell r="K50">
            <v>25</v>
          </cell>
          <cell r="L50">
            <v>0</v>
          </cell>
          <cell r="M50">
            <v>0</v>
          </cell>
        </row>
        <row r="51">
          <cell r="A51" t="str">
            <v>048</v>
          </cell>
          <cell r="B51">
            <v>42753</v>
          </cell>
          <cell r="C51">
            <v>0</v>
          </cell>
          <cell r="D51" t="str">
            <v>UGA</v>
          </cell>
          <cell r="E51" t="str">
            <v>INFORME N° 0048-2017/DE/UGPPME-CFPP</v>
          </cell>
          <cell r="F51" t="str">
            <v>CERTIFICACION DE CREDITO PRESUPUESTARIO REFERIDO A LA APERTURA Y EJECUCION ANUAL DE FONDO DE CAJA CHICA DE LA OFICINA NACIONAL Y UNIDADES ZONALES DEL PROGRAMA " TRABAJA PERU" CORRESPONDIENTE AL AÑO FISCAL 2017</v>
          </cell>
          <cell r="G51">
            <v>0</v>
          </cell>
          <cell r="H51">
            <v>0</v>
          </cell>
          <cell r="I51">
            <v>0</v>
          </cell>
          <cell r="J51">
            <v>0</v>
          </cell>
          <cell r="K51">
            <v>0</v>
          </cell>
          <cell r="L51">
            <v>0</v>
          </cell>
          <cell r="M51">
            <v>0</v>
          </cell>
        </row>
        <row r="52">
          <cell r="A52" t="str">
            <v>049</v>
          </cell>
          <cell r="B52">
            <v>42753</v>
          </cell>
          <cell r="C52">
            <v>0</v>
          </cell>
          <cell r="D52" t="str">
            <v>UGA</v>
          </cell>
          <cell r="E52" t="str">
            <v>INFORME N° 0049-2017/DE/UGPPME-CFPP</v>
          </cell>
          <cell r="F52" t="str">
            <v>CERTIFICACION DE CREDITO PRESUPUESTARIO CCP N° 0029-2017</v>
          </cell>
          <cell r="G52">
            <v>0</v>
          </cell>
          <cell r="H52">
            <v>0</v>
          </cell>
          <cell r="I52">
            <v>0</v>
          </cell>
          <cell r="J52">
            <v>0</v>
          </cell>
          <cell r="K52">
            <v>29</v>
          </cell>
          <cell r="L52">
            <v>0</v>
          </cell>
          <cell r="M52">
            <v>0</v>
          </cell>
        </row>
        <row r="53">
          <cell r="A53" t="str">
            <v>050</v>
          </cell>
          <cell r="B53">
            <v>42753</v>
          </cell>
          <cell r="C53">
            <v>0</v>
          </cell>
          <cell r="D53" t="str">
            <v>UGA</v>
          </cell>
          <cell r="E53" t="str">
            <v>INFORME N° 0050-2017/DE/UGPPME-CFPP</v>
          </cell>
          <cell r="F53" t="str">
            <v>CERTIFICACION DE CREDITO PRESUPUESTARIO CCP N° 0028-2017</v>
          </cell>
          <cell r="G53">
            <v>0</v>
          </cell>
          <cell r="H53">
            <v>0</v>
          </cell>
          <cell r="I53">
            <v>0</v>
          </cell>
          <cell r="J53">
            <v>0</v>
          </cell>
          <cell r="K53">
            <v>29</v>
          </cell>
          <cell r="L53">
            <v>0</v>
          </cell>
          <cell r="M53">
            <v>0</v>
          </cell>
        </row>
        <row r="54">
          <cell r="A54" t="str">
            <v>051</v>
          </cell>
          <cell r="B54">
            <v>42753</v>
          </cell>
          <cell r="C54">
            <v>0</v>
          </cell>
          <cell r="D54" t="str">
            <v>UGPPME-CFPP</v>
          </cell>
          <cell r="E54" t="str">
            <v>INFORME N° 0051-2017/DE/UGPPME-CFPP</v>
          </cell>
          <cell r="F54" t="str">
            <v>EVALUACION DEL PLAN OPERATIVO INSTITUCIONAL IV TRIMESTRE-2016</v>
          </cell>
          <cell r="G54">
            <v>0</v>
          </cell>
          <cell r="H54">
            <v>0</v>
          </cell>
          <cell r="I54">
            <v>0</v>
          </cell>
          <cell r="J54">
            <v>0</v>
          </cell>
          <cell r="K54">
            <v>0</v>
          </cell>
          <cell r="L54">
            <v>0</v>
          </cell>
          <cell r="M54">
            <v>0</v>
          </cell>
        </row>
        <row r="55">
          <cell r="A55" t="str">
            <v>052</v>
          </cell>
          <cell r="B55">
            <v>42754</v>
          </cell>
          <cell r="C55">
            <v>0</v>
          </cell>
          <cell r="D55" t="str">
            <v>UGAL</v>
          </cell>
          <cell r="E55" t="str">
            <v>INFORME N° 0052-2017/DE/UGPPME-CFPP</v>
          </cell>
          <cell r="F55" t="str">
            <v>APROBACION DE " DIRECTIVA PARA LA ADQUISICION DE BIENES Y CONTRATACIONES DE SERVICIO DE HASTA OCHO (08) UIT UNIDADES IMPOSITIVA TRIBUTARIAS"</v>
          </cell>
          <cell r="G55">
            <v>0</v>
          </cell>
          <cell r="H55">
            <v>0</v>
          </cell>
          <cell r="I55">
            <v>0</v>
          </cell>
          <cell r="J55">
            <v>0</v>
          </cell>
          <cell r="K55">
            <v>0</v>
          </cell>
          <cell r="L55">
            <v>0</v>
          </cell>
          <cell r="M55">
            <v>0</v>
          </cell>
        </row>
        <row r="56">
          <cell r="A56" t="str">
            <v>053</v>
          </cell>
          <cell r="B56">
            <v>42754</v>
          </cell>
          <cell r="C56">
            <v>0</v>
          </cell>
          <cell r="D56" t="str">
            <v>UGA</v>
          </cell>
          <cell r="E56" t="str">
            <v>INFORME N° 0053-2017/DE/UGPPME-CFPP</v>
          </cell>
          <cell r="F56" t="str">
            <v>CERTIFICACION DE CREDITO PRESUPUESTARIO CCP N° 0030-2017</v>
          </cell>
          <cell r="G56">
            <v>0</v>
          </cell>
          <cell r="H56">
            <v>0</v>
          </cell>
          <cell r="I56">
            <v>0</v>
          </cell>
          <cell r="J56">
            <v>0</v>
          </cell>
          <cell r="K56">
            <v>30</v>
          </cell>
          <cell r="L56">
            <v>0</v>
          </cell>
          <cell r="M56">
            <v>0</v>
          </cell>
        </row>
        <row r="57">
          <cell r="A57" t="str">
            <v>054</v>
          </cell>
          <cell r="B57">
            <v>42754</v>
          </cell>
          <cell r="C57">
            <v>0</v>
          </cell>
          <cell r="D57" t="str">
            <v>UGA</v>
          </cell>
          <cell r="E57" t="str">
            <v>INFORME N° 0054-2017/DE/UGPPME-CFPP</v>
          </cell>
          <cell r="F57" t="str">
            <v>CERTIFICACION DE CREDITO PRESUPUESTARIO CCP N° 0031-2017</v>
          </cell>
          <cell r="G57">
            <v>0</v>
          </cell>
          <cell r="H57">
            <v>0</v>
          </cell>
          <cell r="I57">
            <v>0</v>
          </cell>
          <cell r="J57">
            <v>0</v>
          </cell>
          <cell r="K57">
            <v>31</v>
          </cell>
          <cell r="L57">
            <v>0</v>
          </cell>
          <cell r="M57">
            <v>0</v>
          </cell>
        </row>
        <row r="58">
          <cell r="A58" t="str">
            <v>055</v>
          </cell>
          <cell r="B58">
            <v>42754</v>
          </cell>
          <cell r="C58">
            <v>0</v>
          </cell>
          <cell r="D58" t="str">
            <v>UGA</v>
          </cell>
          <cell r="E58" t="str">
            <v>INFORME N° 0055-2017/DE/UGPPME-CFPP</v>
          </cell>
          <cell r="F58" t="str">
            <v>CERTIFICACION DE CREDITO PRESUPUESTARIO CCP N° 0032-2017</v>
          </cell>
          <cell r="G58">
            <v>0</v>
          </cell>
          <cell r="H58">
            <v>0</v>
          </cell>
          <cell r="I58">
            <v>0</v>
          </cell>
          <cell r="J58">
            <v>0</v>
          </cell>
          <cell r="K58">
            <v>32</v>
          </cell>
          <cell r="L58">
            <v>0</v>
          </cell>
          <cell r="M58">
            <v>0</v>
          </cell>
        </row>
        <row r="59">
          <cell r="A59" t="str">
            <v>056</v>
          </cell>
          <cell r="B59">
            <v>42754</v>
          </cell>
          <cell r="C59">
            <v>0</v>
          </cell>
          <cell r="D59" t="str">
            <v>UGA</v>
          </cell>
          <cell r="E59" t="str">
            <v>INFORME N° 0056-2017/DE/UGPPME-CFPP</v>
          </cell>
          <cell r="F59" t="str">
            <v>CERTIFICACION DE CREDITO PRESUPUESTARIO CCP N° 0033-2017</v>
          </cell>
          <cell r="G59">
            <v>0</v>
          </cell>
          <cell r="H59">
            <v>0</v>
          </cell>
          <cell r="I59">
            <v>0</v>
          </cell>
          <cell r="J59">
            <v>0</v>
          </cell>
          <cell r="K59">
            <v>33</v>
          </cell>
          <cell r="L59">
            <v>0</v>
          </cell>
          <cell r="M59">
            <v>0</v>
          </cell>
        </row>
        <row r="60">
          <cell r="A60" t="str">
            <v>057</v>
          </cell>
          <cell r="B60">
            <v>42754</v>
          </cell>
          <cell r="C60">
            <v>0</v>
          </cell>
          <cell r="D60" t="str">
            <v>UGA</v>
          </cell>
          <cell r="E60" t="str">
            <v>INFORME N° 0057-2017/DE/UGPPME-CFPP</v>
          </cell>
          <cell r="F60" t="str">
            <v>CERTIFICACION DE CREDITO PRESUPUESTARIO CCP N° 0034-2017</v>
          </cell>
          <cell r="G60">
            <v>0</v>
          </cell>
          <cell r="H60">
            <v>0</v>
          </cell>
          <cell r="I60">
            <v>0</v>
          </cell>
          <cell r="J60">
            <v>0</v>
          </cell>
          <cell r="K60">
            <v>34</v>
          </cell>
          <cell r="L60">
            <v>0</v>
          </cell>
          <cell r="M60">
            <v>0</v>
          </cell>
        </row>
        <row r="61">
          <cell r="A61" t="str">
            <v>058</v>
          </cell>
          <cell r="B61">
            <v>42754</v>
          </cell>
          <cell r="C61">
            <v>0</v>
          </cell>
          <cell r="D61" t="str">
            <v>DIRECCION EJECUTIVO</v>
          </cell>
          <cell r="E61" t="str">
            <v>INFORME N° 0058-2017/DE/UGPPME-CFPP</v>
          </cell>
          <cell r="F61" t="str">
            <v>REQUERIMIENTO DE CONTRATACION ADMINISTRATIVA DE SERVICIO -CAS DE (01) ESPECIALISTA EN FISCALIAZACION Y CONTROL PREVIO PARA LA COORDINACION FUNCIONAL DE CONTABILIDAD</v>
          </cell>
          <cell r="G61">
            <v>0</v>
          </cell>
          <cell r="H61">
            <v>0</v>
          </cell>
          <cell r="I61">
            <v>0</v>
          </cell>
          <cell r="J61">
            <v>0</v>
          </cell>
          <cell r="K61">
            <v>0</v>
          </cell>
          <cell r="L61">
            <v>0</v>
          </cell>
          <cell r="M61">
            <v>0</v>
          </cell>
        </row>
        <row r="62">
          <cell r="A62" t="str">
            <v>059</v>
          </cell>
          <cell r="B62">
            <v>42754</v>
          </cell>
          <cell r="C62">
            <v>0</v>
          </cell>
          <cell r="D62" t="str">
            <v>DIRECCION EJECUTIVO</v>
          </cell>
          <cell r="E62" t="str">
            <v>INFORME N° 0059-2017/DE/UGPPME-CFPP</v>
          </cell>
          <cell r="F62" t="str">
            <v>REQUERIMIENTO DE CONTRATACION ADMINISTRATIVA DE SERVICIO -CAS DE (01) ESPECIALISTA EN TESORERIA PARA LA COORDINACION FUNCIONAL DE TESORERIA</v>
          </cell>
          <cell r="G62">
            <v>0</v>
          </cell>
          <cell r="H62">
            <v>0</v>
          </cell>
          <cell r="I62">
            <v>0</v>
          </cell>
          <cell r="J62">
            <v>0</v>
          </cell>
          <cell r="K62">
            <v>0</v>
          </cell>
          <cell r="L62">
            <v>0</v>
          </cell>
          <cell r="M62">
            <v>0</v>
          </cell>
        </row>
        <row r="63">
          <cell r="A63" t="str">
            <v>060</v>
          </cell>
          <cell r="B63">
            <v>42754</v>
          </cell>
          <cell r="C63">
            <v>0</v>
          </cell>
          <cell r="D63" t="str">
            <v>DIRECCION EJECUTIVO</v>
          </cell>
          <cell r="E63" t="str">
            <v>INFORME N° 0060-2017/DE/UGPPME-CFPP</v>
          </cell>
          <cell r="F63" t="str">
            <v>REQUERIMIENTO DE CONTRATACION ADMINISTRATIVA DE SERVICIO -CAS DE (01) SESOR II PARA DIRECCION EJECUTIVA</v>
          </cell>
          <cell r="G63">
            <v>0</v>
          </cell>
          <cell r="H63">
            <v>0</v>
          </cell>
          <cell r="I63">
            <v>0</v>
          </cell>
          <cell r="J63">
            <v>0</v>
          </cell>
          <cell r="K63">
            <v>0</v>
          </cell>
          <cell r="L63">
            <v>0</v>
          </cell>
          <cell r="M63">
            <v>0</v>
          </cell>
        </row>
        <row r="64">
          <cell r="A64" t="str">
            <v>061</v>
          </cell>
          <cell r="B64">
            <v>42754</v>
          </cell>
          <cell r="C64">
            <v>0</v>
          </cell>
          <cell r="D64" t="str">
            <v>UGA</v>
          </cell>
          <cell r="E64" t="str">
            <v>INFORME N° 0061-2017/DE/UGPPME-CFPP</v>
          </cell>
          <cell r="F64" t="str">
            <v xml:space="preserve">SOLICITUD DE CREDITO PRESUPUESTARIO REFERIDA AL PAGO DE SERVICIO DE TELEFONIA FIJA E INTERNET DE LA UNIDAD ZONAL DE LAMBAYEQUE </v>
          </cell>
          <cell r="G64">
            <v>0</v>
          </cell>
          <cell r="H64">
            <v>0</v>
          </cell>
          <cell r="I64">
            <v>0</v>
          </cell>
          <cell r="J64">
            <v>0</v>
          </cell>
          <cell r="K64">
            <v>0</v>
          </cell>
          <cell r="L64">
            <v>0</v>
          </cell>
          <cell r="M64">
            <v>0</v>
          </cell>
        </row>
        <row r="65">
          <cell r="A65" t="str">
            <v>062</v>
          </cell>
          <cell r="B65">
            <v>0</v>
          </cell>
          <cell r="C65">
            <v>0</v>
          </cell>
          <cell r="D65">
            <v>0</v>
          </cell>
          <cell r="E65">
            <v>0</v>
          </cell>
          <cell r="F65">
            <v>0</v>
          </cell>
          <cell r="G65">
            <v>0</v>
          </cell>
          <cell r="H65">
            <v>0</v>
          </cell>
          <cell r="I65">
            <v>0</v>
          </cell>
          <cell r="J65">
            <v>0</v>
          </cell>
          <cell r="K65">
            <v>0</v>
          </cell>
          <cell r="L65">
            <v>0</v>
          </cell>
          <cell r="M65">
            <v>0</v>
          </cell>
        </row>
        <row r="66">
          <cell r="A66" t="str">
            <v>063</v>
          </cell>
          <cell r="B66">
            <v>42755</v>
          </cell>
          <cell r="C66">
            <v>0</v>
          </cell>
          <cell r="D66" t="str">
            <v>UGA</v>
          </cell>
          <cell r="E66" t="str">
            <v>INFORME N° 0063-2017/DE/UGPPME-CFPP</v>
          </cell>
          <cell r="F66" t="str">
            <v>CERTIFICACION DE CREDITO PRESUPUESTARIO REFERIDA AL SERVICIO DE SEGURIDAD Y VIGILANCIA DE LA OFICINA NACIONAL Y UNIDADES ZONALES DEL PROGRAMA TRABAJA PERU</v>
          </cell>
          <cell r="G66">
            <v>0</v>
          </cell>
          <cell r="H66">
            <v>0</v>
          </cell>
          <cell r="I66">
            <v>0</v>
          </cell>
          <cell r="J66">
            <v>0</v>
          </cell>
          <cell r="K66">
            <v>35</v>
          </cell>
          <cell r="L66">
            <v>0</v>
          </cell>
          <cell r="M66">
            <v>0</v>
          </cell>
        </row>
        <row r="67">
          <cell r="A67" t="str">
            <v>064</v>
          </cell>
          <cell r="B67">
            <v>42755</v>
          </cell>
          <cell r="C67">
            <v>0</v>
          </cell>
          <cell r="D67" t="str">
            <v>UGA</v>
          </cell>
          <cell r="E67" t="str">
            <v>INFORME N° 0064-2017/DE/UGPPME-CFPP</v>
          </cell>
          <cell r="F67" t="str">
            <v>DISPONIBILIDAD PRESUPUESTAL REFERIDA A DIVERSOS REQUERIMIENTOS DE BIENES Y SERVICIOS DE LAS UNIDADES ORGANICAS DEL PROGRAMA TRABAJA PERU, INCORPORADOS EN EL PAC 2017</v>
          </cell>
          <cell r="G67">
            <v>0</v>
          </cell>
          <cell r="H67">
            <v>0</v>
          </cell>
          <cell r="I67">
            <v>0</v>
          </cell>
          <cell r="J67">
            <v>0</v>
          </cell>
          <cell r="K67">
            <v>0</v>
          </cell>
          <cell r="L67">
            <v>0</v>
          </cell>
          <cell r="M67">
            <v>0</v>
          </cell>
        </row>
        <row r="68">
          <cell r="A68" t="str">
            <v>065</v>
          </cell>
          <cell r="B68">
            <v>42754</v>
          </cell>
          <cell r="C68">
            <v>0</v>
          </cell>
          <cell r="D68" t="str">
            <v>UGA</v>
          </cell>
          <cell r="E68" t="str">
            <v>INFORME N° 0065-2017/DE/UGPPME-CFPP</v>
          </cell>
          <cell r="F68" t="str">
            <v>SOLICITUD DE CREDITO PRESUPUESTARIO REFERIDA AL SERVICIO DE TELEFONIA FIJA E INTERNET DE LA UNIDAD ZONAL DE LAMBAYEQUE</v>
          </cell>
          <cell r="G68">
            <v>0</v>
          </cell>
          <cell r="H68">
            <v>0</v>
          </cell>
          <cell r="I68">
            <v>0</v>
          </cell>
          <cell r="J68">
            <v>0</v>
          </cell>
          <cell r="K68">
            <v>0</v>
          </cell>
          <cell r="L68">
            <v>0</v>
          </cell>
          <cell r="M68">
            <v>0</v>
          </cell>
        </row>
        <row r="69">
          <cell r="A69" t="str">
            <v>066</v>
          </cell>
          <cell r="B69">
            <v>42755</v>
          </cell>
          <cell r="C69">
            <v>0</v>
          </cell>
          <cell r="D69" t="str">
            <v>UGA</v>
          </cell>
          <cell r="E69" t="str">
            <v>INFORME N° 0066-2017/DE/UGPPME-CFPP</v>
          </cell>
          <cell r="F69" t="str">
            <v>CERTIFICACION DE CREDITO PRESUPUESTARIO CCP N° 0036-2017</v>
          </cell>
          <cell r="G69">
            <v>0</v>
          </cell>
          <cell r="H69">
            <v>0</v>
          </cell>
          <cell r="I69">
            <v>0</v>
          </cell>
          <cell r="J69">
            <v>0</v>
          </cell>
          <cell r="K69">
            <v>36</v>
          </cell>
          <cell r="L69">
            <v>0</v>
          </cell>
          <cell r="M69">
            <v>0</v>
          </cell>
        </row>
        <row r="70">
          <cell r="A70" t="str">
            <v>067</v>
          </cell>
          <cell r="B70">
            <v>42755</v>
          </cell>
          <cell r="C70">
            <v>0</v>
          </cell>
          <cell r="D70" t="str">
            <v>UGA</v>
          </cell>
          <cell r="E70" t="str">
            <v>INFORME N° 0067-2017/DE/UGPPME-CFPP</v>
          </cell>
          <cell r="F70" t="str">
            <v xml:space="preserve">SOLICITUD DE CREDITO PRESUPUESTARIO REFERIDA A LA SUSCRIPCION DE DIARIOS PARA EL PRORAMA TRABAJA PERU </v>
          </cell>
          <cell r="G70">
            <v>0</v>
          </cell>
          <cell r="H70">
            <v>0</v>
          </cell>
          <cell r="I70">
            <v>0</v>
          </cell>
          <cell r="J70">
            <v>0</v>
          </cell>
          <cell r="K70">
            <v>0</v>
          </cell>
          <cell r="L70">
            <v>0</v>
          </cell>
          <cell r="M70">
            <v>0</v>
          </cell>
        </row>
        <row r="71">
          <cell r="A71" t="str">
            <v>068</v>
          </cell>
          <cell r="B71">
            <v>42755</v>
          </cell>
          <cell r="C71">
            <v>0</v>
          </cell>
          <cell r="D71" t="str">
            <v>DIRECCION EJECUTIVO</v>
          </cell>
          <cell r="E71" t="str">
            <v>INFORME N° 0068-2017/DE/UGPPME-CFPP</v>
          </cell>
          <cell r="F71" t="str">
            <v>INFORMACION REGISTRADA EN EL SISTEMA WEB MOCHICA CORRESPONDIENTE AL IV TRIMESTRE 2016</v>
          </cell>
          <cell r="G71">
            <v>0</v>
          </cell>
          <cell r="H71">
            <v>0</v>
          </cell>
          <cell r="I71">
            <v>0</v>
          </cell>
          <cell r="J71">
            <v>0</v>
          </cell>
          <cell r="K71">
            <v>0</v>
          </cell>
          <cell r="L71">
            <v>0</v>
          </cell>
          <cell r="M71">
            <v>0</v>
          </cell>
        </row>
        <row r="72">
          <cell r="A72" t="str">
            <v>069</v>
          </cell>
          <cell r="B72">
            <v>42758</v>
          </cell>
          <cell r="C72">
            <v>0</v>
          </cell>
          <cell r="D72" t="str">
            <v>UGA</v>
          </cell>
          <cell r="E72" t="str">
            <v>INFORME N° 0069-2017/DE/UGPPME-CFPP</v>
          </cell>
          <cell r="F72" t="str">
            <v>CERTIFICACION DE CREDITO PRESUPUESTARIO CCP N° 037-2017</v>
          </cell>
          <cell r="G72">
            <v>0</v>
          </cell>
          <cell r="H72">
            <v>0</v>
          </cell>
          <cell r="I72">
            <v>0</v>
          </cell>
          <cell r="J72">
            <v>0</v>
          </cell>
          <cell r="K72">
            <v>37</v>
          </cell>
          <cell r="L72">
            <v>0</v>
          </cell>
          <cell r="M72">
            <v>0</v>
          </cell>
        </row>
        <row r="73">
          <cell r="A73" t="str">
            <v>070</v>
          </cell>
          <cell r="B73">
            <v>42758</v>
          </cell>
          <cell r="C73">
            <v>0</v>
          </cell>
          <cell r="D73" t="str">
            <v>DIRECCION EJECUTIVO</v>
          </cell>
          <cell r="E73" t="str">
            <v>INFORME N° 0070-2017/DE/UGPPME-CFPP</v>
          </cell>
          <cell r="F73" t="str">
            <v>REQUERIMIENTO DE CONTRATACION ADMINISTRATIVA DE SERVICIOS CAS DE (01) ESPECIALISTA ADMINISTRATIVO PARA LA UNIDAD GERENCIAL ADMINISTRATIVA</v>
          </cell>
          <cell r="G73">
            <v>0</v>
          </cell>
          <cell r="H73">
            <v>0</v>
          </cell>
          <cell r="I73">
            <v>0</v>
          </cell>
          <cell r="J73">
            <v>0</v>
          </cell>
          <cell r="K73">
            <v>0</v>
          </cell>
          <cell r="L73">
            <v>0</v>
          </cell>
          <cell r="M73">
            <v>0</v>
          </cell>
        </row>
        <row r="74">
          <cell r="A74" t="str">
            <v>071</v>
          </cell>
          <cell r="B74" t="str">
            <v>23/01/02017</v>
          </cell>
          <cell r="C74">
            <v>0</v>
          </cell>
          <cell r="D74" t="str">
            <v>DIRECCION EJECUTIVO</v>
          </cell>
          <cell r="E74" t="str">
            <v>INFORME N° 0071-2017/DE/UGPPME-CFPP</v>
          </cell>
          <cell r="F74" t="str">
            <v>REQUERIMIENTO DE CONTRATACION ADMINISTRATIVA DE SERVICIOS CAS DE UN (01) RESPONSABLE ADMINISTRATIVO E INFORMATICO PARA LA UNIDAD ZONAL HUARAZ</v>
          </cell>
          <cell r="G74">
            <v>0</v>
          </cell>
          <cell r="H74">
            <v>0</v>
          </cell>
          <cell r="I74">
            <v>0</v>
          </cell>
          <cell r="J74">
            <v>0</v>
          </cell>
          <cell r="K74">
            <v>0</v>
          </cell>
          <cell r="L74">
            <v>0</v>
          </cell>
          <cell r="M74">
            <v>0</v>
          </cell>
        </row>
        <row r="75">
          <cell r="A75" t="str">
            <v>072</v>
          </cell>
          <cell r="B75">
            <v>42758</v>
          </cell>
          <cell r="C75">
            <v>0</v>
          </cell>
          <cell r="D75" t="str">
            <v>DIRECCION EJECUTIVO</v>
          </cell>
          <cell r="E75" t="str">
            <v>INFORME N° 0072-2017/DE/UGPPME-CFPP</v>
          </cell>
          <cell r="F75" t="str">
            <v>REQUERIMIENTO DE CONTRATACION ADMINISTRATIVA DE SERVICIOS CAS DE (01) ASISTENTE EN ADMINISTRACION PARA LA UNIDAD GERENCIAL DE ADMINISTRACION</v>
          </cell>
          <cell r="G75">
            <v>0</v>
          </cell>
          <cell r="H75">
            <v>0</v>
          </cell>
          <cell r="I75">
            <v>0</v>
          </cell>
          <cell r="J75">
            <v>0</v>
          </cell>
          <cell r="K75">
            <v>0</v>
          </cell>
          <cell r="L75">
            <v>0</v>
          </cell>
          <cell r="M75">
            <v>0</v>
          </cell>
        </row>
        <row r="76">
          <cell r="A76" t="str">
            <v>073</v>
          </cell>
          <cell r="B76">
            <v>42758</v>
          </cell>
          <cell r="C76">
            <v>0</v>
          </cell>
          <cell r="D76" t="str">
            <v>DIRECCION EJECUTIVO</v>
          </cell>
          <cell r="E76" t="str">
            <v>INFORME N° 0073-2017/DE/UGPPME-CFPP</v>
          </cell>
          <cell r="F76" t="str">
            <v xml:space="preserve">REQUERIMIENTO DE CONTRATACION ADMINISTRATIVA DE SERVICIOS-CAS DE UN (01) ESPECIALISTA LEGAL PARA LA SECRETARIA TECNICA DE LA COORDINACION FUNCIONAL DE RECURSOS HUMANOS </v>
          </cell>
          <cell r="G76">
            <v>0</v>
          </cell>
          <cell r="H76">
            <v>0</v>
          </cell>
          <cell r="I76">
            <v>0</v>
          </cell>
          <cell r="J76">
            <v>0</v>
          </cell>
          <cell r="K76">
            <v>0</v>
          </cell>
          <cell r="L76">
            <v>0</v>
          </cell>
          <cell r="M76">
            <v>0</v>
          </cell>
        </row>
        <row r="77">
          <cell r="A77" t="str">
            <v>074</v>
          </cell>
          <cell r="B77">
            <v>42759</v>
          </cell>
          <cell r="C77">
            <v>0</v>
          </cell>
          <cell r="D77" t="str">
            <v>UGA</v>
          </cell>
          <cell r="E77" t="str">
            <v>INFORME N° 0074-2017/DE/UGPPME-CFPP</v>
          </cell>
          <cell r="F77" t="str">
            <v>CERTIFICACION DE CREDITO PRESUPUESTARIO CCP N° 0038-2017</v>
          </cell>
          <cell r="G77">
            <v>0</v>
          </cell>
          <cell r="H77">
            <v>0</v>
          </cell>
          <cell r="I77">
            <v>0</v>
          </cell>
          <cell r="J77">
            <v>0</v>
          </cell>
          <cell r="K77">
            <v>38</v>
          </cell>
          <cell r="L77">
            <v>0</v>
          </cell>
          <cell r="M77">
            <v>0</v>
          </cell>
        </row>
        <row r="78">
          <cell r="A78" t="str">
            <v>075</v>
          </cell>
          <cell r="B78">
            <v>42759</v>
          </cell>
          <cell r="C78">
            <v>0</v>
          </cell>
          <cell r="D78" t="str">
            <v>UGA</v>
          </cell>
          <cell r="E78" t="str">
            <v>INFORME N° 0075-2017/DE/UGPPME-CFPP</v>
          </cell>
          <cell r="F78" t="str">
            <v>CERTIFICACION DE CREDITO PRESUPUESTARIO CCP N° 0039-2017</v>
          </cell>
          <cell r="G78">
            <v>0</v>
          </cell>
          <cell r="H78">
            <v>0</v>
          </cell>
          <cell r="I78">
            <v>0</v>
          </cell>
          <cell r="J78">
            <v>0</v>
          </cell>
          <cell r="K78">
            <v>39</v>
          </cell>
          <cell r="L78">
            <v>0</v>
          </cell>
          <cell r="M78">
            <v>0</v>
          </cell>
        </row>
        <row r="79">
          <cell r="A79" t="str">
            <v>076</v>
          </cell>
          <cell r="B79">
            <v>42761</v>
          </cell>
          <cell r="C79">
            <v>0</v>
          </cell>
          <cell r="D79" t="str">
            <v>UGA</v>
          </cell>
          <cell r="E79" t="str">
            <v>INFORME N° 0076-2017/DE/UGPPME-CFPP</v>
          </cell>
          <cell r="F79" t="str">
            <v>CERTIFICACION DE CREDITO PRESUPUESTARIO CCP N° 0040-2018</v>
          </cell>
          <cell r="G79">
            <v>0</v>
          </cell>
          <cell r="H79">
            <v>0</v>
          </cell>
          <cell r="I79">
            <v>0</v>
          </cell>
          <cell r="J79">
            <v>0</v>
          </cell>
          <cell r="K79">
            <v>40</v>
          </cell>
          <cell r="L79">
            <v>0</v>
          </cell>
          <cell r="M79">
            <v>0</v>
          </cell>
        </row>
        <row r="80">
          <cell r="A80" t="str">
            <v>077</v>
          </cell>
          <cell r="B80">
            <v>42761</v>
          </cell>
          <cell r="C80">
            <v>0</v>
          </cell>
          <cell r="D80" t="str">
            <v>UGA</v>
          </cell>
          <cell r="E80" t="str">
            <v>INFORME N° 0077-2017/DE/UGPPME-CFPP</v>
          </cell>
          <cell r="F80" t="str">
            <v>CERTIFICACION DE CREDITO PRESUPUESTARIO CCP N° 0042-2019</v>
          </cell>
          <cell r="G80">
            <v>0</v>
          </cell>
          <cell r="H80">
            <v>0</v>
          </cell>
          <cell r="I80">
            <v>0</v>
          </cell>
          <cell r="J80">
            <v>0</v>
          </cell>
          <cell r="K80">
            <v>42</v>
          </cell>
          <cell r="L80">
            <v>0</v>
          </cell>
          <cell r="M80">
            <v>0</v>
          </cell>
        </row>
        <row r="81">
          <cell r="A81" t="str">
            <v>078</v>
          </cell>
          <cell r="B81">
            <v>42761</v>
          </cell>
          <cell r="C81">
            <v>0</v>
          </cell>
          <cell r="D81" t="str">
            <v>UGA</v>
          </cell>
          <cell r="E81" t="str">
            <v>INFORME N° 0078-2017/DE/UGPPME-CFPP</v>
          </cell>
          <cell r="F81" t="str">
            <v>CERTIFICACION DE CREDITO PRESUPUESTARIO CCP N° 0041-2020</v>
          </cell>
          <cell r="G81">
            <v>0</v>
          </cell>
          <cell r="H81">
            <v>0</v>
          </cell>
          <cell r="I81">
            <v>0</v>
          </cell>
          <cell r="J81">
            <v>0</v>
          </cell>
          <cell r="K81">
            <v>41</v>
          </cell>
          <cell r="L81">
            <v>0</v>
          </cell>
          <cell r="M81">
            <v>0</v>
          </cell>
        </row>
        <row r="82">
          <cell r="A82" t="str">
            <v>079</v>
          </cell>
          <cell r="B82">
            <v>42761</v>
          </cell>
          <cell r="C82">
            <v>0</v>
          </cell>
          <cell r="D82" t="str">
            <v>UGA</v>
          </cell>
          <cell r="E82" t="str">
            <v>INFORME N° 0079-2017/DE/UGPPME-CFPP</v>
          </cell>
          <cell r="F82" t="str">
            <v>CERTIFICACION DE CREDITO PRESUPUESTARIO CCP N° 0043-2021</v>
          </cell>
          <cell r="G82">
            <v>0</v>
          </cell>
          <cell r="H82">
            <v>0</v>
          </cell>
          <cell r="I82">
            <v>0</v>
          </cell>
          <cell r="J82">
            <v>0</v>
          </cell>
          <cell r="K82">
            <v>43</v>
          </cell>
          <cell r="L82">
            <v>0</v>
          </cell>
          <cell r="M82">
            <v>0</v>
          </cell>
        </row>
        <row r="83">
          <cell r="A83" t="str">
            <v>080</v>
          </cell>
          <cell r="B83">
            <v>42760</v>
          </cell>
          <cell r="C83">
            <v>0</v>
          </cell>
          <cell r="D83" t="str">
            <v>UGA</v>
          </cell>
          <cell r="E83" t="str">
            <v>INFORME N° 0080-2017/DE/UGPPME-CFPP</v>
          </cell>
          <cell r="F83" t="str">
            <v>REQUERIMIENTO DE CONTRATACION ADMINISTRATIVA DE SERVICIOS-CAS DE UN (01)  RESPONSABLE ADMINISTRATIVO E INFORMATICO PARA LA UNIDAD ZONAL DE CUSCO</v>
          </cell>
          <cell r="G83">
            <v>0</v>
          </cell>
          <cell r="H83">
            <v>0</v>
          </cell>
          <cell r="I83">
            <v>0</v>
          </cell>
          <cell r="J83">
            <v>0</v>
          </cell>
          <cell r="K83">
            <v>0</v>
          </cell>
          <cell r="L83">
            <v>0</v>
          </cell>
          <cell r="M83">
            <v>0</v>
          </cell>
        </row>
        <row r="84">
          <cell r="A84" t="str">
            <v>081</v>
          </cell>
          <cell r="B84">
            <v>42760</v>
          </cell>
          <cell r="C84">
            <v>0</v>
          </cell>
          <cell r="D84" t="str">
            <v>DIRECCION EJECUTIVO</v>
          </cell>
          <cell r="E84" t="str">
            <v>INFORME N° 0081-2017/DE/UGPPME-CFPP</v>
          </cell>
          <cell r="F84" t="str">
            <v>REQUERIMIENTO DE CONTRATACION ADMINISTRATIVA DE SERVICIOS-CAS DE UN (01)  RESPONSABLE  DE PROMOCION PARA LA UNIDAD ZONAL DE CUSCO</v>
          </cell>
          <cell r="G84">
            <v>0</v>
          </cell>
          <cell r="H84">
            <v>0</v>
          </cell>
          <cell r="I84">
            <v>0</v>
          </cell>
          <cell r="J84">
            <v>0</v>
          </cell>
          <cell r="K84">
            <v>0</v>
          </cell>
          <cell r="L84">
            <v>0</v>
          </cell>
          <cell r="M84">
            <v>0</v>
          </cell>
        </row>
        <row r="85">
          <cell r="A85" t="str">
            <v>082</v>
          </cell>
          <cell r="B85">
            <v>42761</v>
          </cell>
          <cell r="C85">
            <v>0</v>
          </cell>
          <cell r="D85" t="str">
            <v>UGA</v>
          </cell>
          <cell r="E85" t="str">
            <v>INFORME N° 0082-2017/DE/UGPPME-CFPP</v>
          </cell>
          <cell r="F85" t="str">
            <v>SOLICITUD DE CREDITO PRESUPUESTARIO REFERIDA A LA CONTRATACION DEL SERVICIO DE SEGURIDAD Y VIGILANCIA PARA LA UNIDAD ZONAL DE LA LIBERTAD DEL PROGRAMA TRABAJA PERU</v>
          </cell>
          <cell r="G85">
            <v>0</v>
          </cell>
          <cell r="H85">
            <v>0</v>
          </cell>
          <cell r="I85">
            <v>0</v>
          </cell>
          <cell r="J85">
            <v>0</v>
          </cell>
          <cell r="K85">
            <v>0</v>
          </cell>
          <cell r="L85">
            <v>0</v>
          </cell>
          <cell r="M85">
            <v>0</v>
          </cell>
        </row>
        <row r="86">
          <cell r="A86" t="str">
            <v>083</v>
          </cell>
          <cell r="B86">
            <v>42761</v>
          </cell>
          <cell r="C86">
            <v>0</v>
          </cell>
          <cell r="D86" t="str">
            <v>UGA</v>
          </cell>
          <cell r="E86" t="str">
            <v>INFORME N° 0083-2017/DE/UGPPME-CFPP</v>
          </cell>
          <cell r="F86" t="str">
            <v>SOLICITUD DE CERTIFICACION DEL CREDITO PRESUPUESTARIO REFERIDA A LA CONTRATACION DEL SERVICIO DE SEGURIDAD Y VIGILANCIA PARA LA UNIDAD ZONAL DE AREQUIPA DEL PROGRAMA " TRABAJA PERU"</v>
          </cell>
          <cell r="G86">
            <v>0</v>
          </cell>
          <cell r="H86">
            <v>0</v>
          </cell>
          <cell r="I86">
            <v>0</v>
          </cell>
          <cell r="J86">
            <v>0</v>
          </cell>
          <cell r="K86">
            <v>0</v>
          </cell>
          <cell r="L86">
            <v>0</v>
          </cell>
          <cell r="M86">
            <v>0</v>
          </cell>
        </row>
        <row r="87">
          <cell r="A87" t="str">
            <v>084</v>
          </cell>
          <cell r="B87">
            <v>42761</v>
          </cell>
          <cell r="C87">
            <v>0</v>
          </cell>
          <cell r="D87" t="str">
            <v>UGA</v>
          </cell>
          <cell r="E87" t="str">
            <v>INFORME N° 0084-2017/DE/UGPPME-CFPP</v>
          </cell>
          <cell r="F87" t="str">
            <v>SOLICITUD DE CERTIFICACION DEL CREDITO PRESUPUESTARIO REFERIDA A LA CONTRATACION DEL SERVICIO DE SEGURIDAD Y VIGILANCIA PARA LA UNIDAD ZONAL DE  PIURA DEL PROGRAMA " TRABAJA PERU"</v>
          </cell>
          <cell r="G87">
            <v>0</v>
          </cell>
          <cell r="H87">
            <v>0</v>
          </cell>
          <cell r="I87">
            <v>0</v>
          </cell>
          <cell r="J87">
            <v>0</v>
          </cell>
          <cell r="K87">
            <v>0</v>
          </cell>
          <cell r="L87">
            <v>0</v>
          </cell>
          <cell r="M87">
            <v>0</v>
          </cell>
        </row>
        <row r="88">
          <cell r="A88" t="str">
            <v>085</v>
          </cell>
          <cell r="B88">
            <v>42761</v>
          </cell>
          <cell r="C88">
            <v>0</v>
          </cell>
          <cell r="D88" t="str">
            <v>UGA</v>
          </cell>
          <cell r="E88" t="str">
            <v>INFORME N° 0085-2017/DE/UGPPME-CFPP</v>
          </cell>
          <cell r="F88" t="str">
            <v>SOLICITUD DE CERTIFICACION DEL CREDITO PRESUPUESTARIO REFERIDA A LA CONTRATACION DEL SERVICIO DE SEGURIDAD Y VIGILANCIA PARA LA UNIDAD ZONAL DE  PUNO DEL PROGRAMA " TRABAJA PERU"</v>
          </cell>
          <cell r="G88">
            <v>0</v>
          </cell>
          <cell r="H88">
            <v>0</v>
          </cell>
          <cell r="I88">
            <v>0</v>
          </cell>
          <cell r="J88">
            <v>0</v>
          </cell>
          <cell r="K88">
            <v>0</v>
          </cell>
          <cell r="L88">
            <v>0</v>
          </cell>
          <cell r="M88">
            <v>0</v>
          </cell>
        </row>
        <row r="89">
          <cell r="A89" t="str">
            <v>086</v>
          </cell>
          <cell r="B89">
            <v>42761</v>
          </cell>
          <cell r="C89">
            <v>0</v>
          </cell>
          <cell r="D89" t="str">
            <v>UGA</v>
          </cell>
          <cell r="E89" t="str">
            <v>INFORME N° 0086-2017/DE/UGPPME-CFPP</v>
          </cell>
          <cell r="F89" t="str">
            <v>CERTIFICACION DE CREDITO PRESUPUESTARIO CCP N° 0046-2017</v>
          </cell>
          <cell r="G89">
            <v>0</v>
          </cell>
          <cell r="H89">
            <v>0</v>
          </cell>
          <cell r="I89">
            <v>0</v>
          </cell>
          <cell r="J89">
            <v>0</v>
          </cell>
          <cell r="K89">
            <v>46</v>
          </cell>
          <cell r="L89">
            <v>0</v>
          </cell>
          <cell r="M89">
            <v>0</v>
          </cell>
        </row>
        <row r="90">
          <cell r="A90" t="str">
            <v>087</v>
          </cell>
          <cell r="B90">
            <v>42761</v>
          </cell>
          <cell r="C90">
            <v>0</v>
          </cell>
          <cell r="D90" t="str">
            <v>UGA</v>
          </cell>
          <cell r="E90" t="str">
            <v>INFORME N° 0087-2017/DE/UGPPME-CFPP</v>
          </cell>
          <cell r="F90" t="str">
            <v xml:space="preserve"> V</v>
          </cell>
          <cell r="G90">
            <v>0</v>
          </cell>
          <cell r="H90">
            <v>0</v>
          </cell>
          <cell r="I90">
            <v>0</v>
          </cell>
          <cell r="J90">
            <v>0</v>
          </cell>
          <cell r="K90">
            <v>45</v>
          </cell>
          <cell r="L90">
            <v>0</v>
          </cell>
          <cell r="M90">
            <v>0</v>
          </cell>
        </row>
        <row r="91">
          <cell r="A91" t="str">
            <v>088</v>
          </cell>
          <cell r="B91">
            <v>42765</v>
          </cell>
          <cell r="C91">
            <v>0</v>
          </cell>
          <cell r="D91" t="str">
            <v>UGA</v>
          </cell>
          <cell r="E91" t="str">
            <v>INFORME N° 0088-2017/DE/UGPPME-CFPP</v>
          </cell>
          <cell r="F91" t="str">
            <v>CERTIFICACION DE CREDITO PRESUPUESTARIO CCP N° 0044-2017</v>
          </cell>
          <cell r="G91">
            <v>0</v>
          </cell>
          <cell r="H91">
            <v>0</v>
          </cell>
          <cell r="I91">
            <v>0</v>
          </cell>
          <cell r="J91">
            <v>0</v>
          </cell>
          <cell r="K91">
            <v>44</v>
          </cell>
          <cell r="L91">
            <v>0</v>
          </cell>
          <cell r="M91">
            <v>0</v>
          </cell>
        </row>
        <row r="92">
          <cell r="A92" t="str">
            <v>089</v>
          </cell>
          <cell r="B92">
            <v>42762</v>
          </cell>
          <cell r="C92">
            <v>0</v>
          </cell>
          <cell r="D92" t="str">
            <v>UGA</v>
          </cell>
          <cell r="E92" t="str">
            <v>INFORME N° 0089-2017/DE/UGPPME-CFPP</v>
          </cell>
          <cell r="F92" t="str">
            <v>CERTIFICACION DE CREDITO PRESUPUESTARIO CCP N° 0047-2018</v>
          </cell>
          <cell r="G92">
            <v>0</v>
          </cell>
          <cell r="H92">
            <v>0</v>
          </cell>
          <cell r="I92">
            <v>0</v>
          </cell>
          <cell r="J92">
            <v>0</v>
          </cell>
          <cell r="K92">
            <v>47</v>
          </cell>
          <cell r="L92">
            <v>0</v>
          </cell>
          <cell r="M92">
            <v>0</v>
          </cell>
        </row>
        <row r="93">
          <cell r="A93" t="str">
            <v>090</v>
          </cell>
          <cell r="B93">
            <v>42762</v>
          </cell>
          <cell r="C93">
            <v>0</v>
          </cell>
          <cell r="D93" t="str">
            <v>UGA</v>
          </cell>
          <cell r="E93" t="str">
            <v>INFORME N° 0090-2017/DE/UGPPME-CFPP</v>
          </cell>
          <cell r="F93" t="str">
            <v>CERTIFICACION DE CREDITO PRESUPUESTARIO CCP N° 0048-2019</v>
          </cell>
          <cell r="G93">
            <v>0</v>
          </cell>
          <cell r="H93">
            <v>0</v>
          </cell>
          <cell r="I93">
            <v>0</v>
          </cell>
          <cell r="J93">
            <v>0</v>
          </cell>
          <cell r="K93">
            <v>48</v>
          </cell>
          <cell r="L93">
            <v>0</v>
          </cell>
          <cell r="M93">
            <v>0</v>
          </cell>
        </row>
        <row r="94">
          <cell r="A94" t="str">
            <v>091</v>
          </cell>
          <cell r="B94">
            <v>42762</v>
          </cell>
          <cell r="C94">
            <v>0</v>
          </cell>
          <cell r="D94" t="str">
            <v>UGA</v>
          </cell>
          <cell r="E94" t="str">
            <v>INFORME N° 0091-2017/DE/UGPPME-CFPP</v>
          </cell>
          <cell r="F94" t="str">
            <v>CERTIFICACION DE CREDITO PRESUPUESTARIO CCP N° 0049-2020</v>
          </cell>
          <cell r="G94">
            <v>0</v>
          </cell>
          <cell r="H94">
            <v>0</v>
          </cell>
          <cell r="I94">
            <v>0</v>
          </cell>
          <cell r="J94">
            <v>0</v>
          </cell>
          <cell r="K94">
            <v>49</v>
          </cell>
          <cell r="L94">
            <v>0</v>
          </cell>
          <cell r="M94">
            <v>0</v>
          </cell>
        </row>
        <row r="95">
          <cell r="A95" t="str">
            <v>092</v>
          </cell>
          <cell r="B95">
            <v>42762</v>
          </cell>
          <cell r="C95">
            <v>0</v>
          </cell>
          <cell r="D95" t="str">
            <v>DIRECCION EJECUTIVO</v>
          </cell>
          <cell r="E95" t="str">
            <v>INFORME N° 0092-2017/DE/UGPPME-CFPP</v>
          </cell>
          <cell r="F95" t="str">
            <v>IMPLEMENTACION DE RECOMENDACIONES DEL INFORME N° 007-2016-02-0192, SERVICIO RELACIONADO PROGRAMADO N° 2-0192-2015-004, " EVALUACION DE LA IMPLEMENTACION DEL SISTEMA DE CONTROL INTERNO EN EL MINISTERIO DE TRABAJO Y PROMOCION DEL EMPLEO</v>
          </cell>
          <cell r="G95">
            <v>0</v>
          </cell>
          <cell r="H95">
            <v>0</v>
          </cell>
          <cell r="I95">
            <v>0</v>
          </cell>
          <cell r="J95">
            <v>0</v>
          </cell>
          <cell r="K95">
            <v>0</v>
          </cell>
          <cell r="L95">
            <v>0</v>
          </cell>
          <cell r="M95">
            <v>0</v>
          </cell>
        </row>
        <row r="96">
          <cell r="A96" t="str">
            <v>093</v>
          </cell>
          <cell r="B96">
            <v>42762</v>
          </cell>
          <cell r="C96">
            <v>0</v>
          </cell>
          <cell r="D96" t="str">
            <v>UGA</v>
          </cell>
          <cell r="E96" t="str">
            <v>INFORME N° 0093-2017/DE/UGPPME-CFPP</v>
          </cell>
          <cell r="F96" t="str">
            <v>CERTIFICACION DE CREDITO PRESUPUESTARIO CCP N° 0050-2020</v>
          </cell>
          <cell r="G96">
            <v>0</v>
          </cell>
          <cell r="H96">
            <v>0</v>
          </cell>
          <cell r="I96">
            <v>0</v>
          </cell>
          <cell r="J96">
            <v>0</v>
          </cell>
          <cell r="K96">
            <v>50</v>
          </cell>
          <cell r="L96">
            <v>0</v>
          </cell>
          <cell r="M96">
            <v>0</v>
          </cell>
        </row>
        <row r="97">
          <cell r="A97" t="str">
            <v>094</v>
          </cell>
          <cell r="B97">
            <v>42765</v>
          </cell>
          <cell r="C97">
            <v>0</v>
          </cell>
          <cell r="D97" t="str">
            <v>DIRECCION EJECUTIVO</v>
          </cell>
          <cell r="E97" t="str">
            <v>INFORME N° 0094-2017/DE/UGPPME-CFPP</v>
          </cell>
          <cell r="F97" t="str">
            <v>PROPUESTA DE NOTA DE MODIFICACION PRESUPUESTARIA NMP N° 003, CREDITOS Y ANULACIONES POR S/. 207 418.00 DE TIPO 3 CREDITOS Y ANULACIONES ( DENTRO DE U.E.) PARA APROBACION</v>
          </cell>
          <cell r="G97">
            <v>0</v>
          </cell>
          <cell r="H97">
            <v>0</v>
          </cell>
          <cell r="I97">
            <v>0</v>
          </cell>
          <cell r="J97">
            <v>0</v>
          </cell>
          <cell r="K97">
            <v>0</v>
          </cell>
          <cell r="L97">
            <v>0</v>
          </cell>
          <cell r="M97">
            <v>0</v>
          </cell>
        </row>
        <row r="98">
          <cell r="A98" t="str">
            <v>095</v>
          </cell>
          <cell r="B98">
            <v>42765</v>
          </cell>
          <cell r="C98">
            <v>0</v>
          </cell>
          <cell r="D98" t="str">
            <v>UGA</v>
          </cell>
          <cell r="E98" t="str">
            <v>INFORME N° 0095-2017/DE/UGPPME-CFPP</v>
          </cell>
          <cell r="F98" t="str">
            <v>CERTIFICACION DE CREDITO PRESUPUESTARIO CCP N° 0063-2020</v>
          </cell>
          <cell r="G98">
            <v>0</v>
          </cell>
          <cell r="H98">
            <v>0</v>
          </cell>
          <cell r="I98">
            <v>0</v>
          </cell>
          <cell r="J98">
            <v>0</v>
          </cell>
          <cell r="K98">
            <v>63</v>
          </cell>
          <cell r="L98">
            <v>0</v>
          </cell>
          <cell r="M98">
            <v>0</v>
          </cell>
        </row>
        <row r="99">
          <cell r="A99" t="str">
            <v>096</v>
          </cell>
          <cell r="B99">
            <v>42765</v>
          </cell>
          <cell r="C99">
            <v>0</v>
          </cell>
          <cell r="D99" t="str">
            <v>UGA</v>
          </cell>
          <cell r="E99" t="str">
            <v>INFORME N° 0096-2017/DE/UGPPME-CFPP</v>
          </cell>
          <cell r="F99" t="str">
            <v>CERTIFICACION DE CREDITO PRESUPUESTARIO CCP N° 0051-2021</v>
          </cell>
          <cell r="G99">
            <v>0</v>
          </cell>
          <cell r="H99">
            <v>0</v>
          </cell>
          <cell r="I99">
            <v>0</v>
          </cell>
          <cell r="J99">
            <v>0</v>
          </cell>
          <cell r="K99">
            <v>51</v>
          </cell>
          <cell r="L99">
            <v>0</v>
          </cell>
          <cell r="M99">
            <v>0</v>
          </cell>
        </row>
        <row r="100">
          <cell r="A100" t="str">
            <v>097</v>
          </cell>
          <cell r="B100">
            <v>42765</v>
          </cell>
          <cell r="C100">
            <v>0</v>
          </cell>
          <cell r="D100" t="str">
            <v>UGA</v>
          </cell>
          <cell r="E100" t="str">
            <v>INFORME N° 0097-2017/DE/UGPPME-CFPP</v>
          </cell>
          <cell r="F100" t="str">
            <v>CERTIFICACION DE CREDITO PRESUPUESTARIO CCP N° 0095-2022</v>
          </cell>
          <cell r="G100">
            <v>0</v>
          </cell>
          <cell r="H100">
            <v>0</v>
          </cell>
          <cell r="I100">
            <v>0</v>
          </cell>
          <cell r="J100">
            <v>0</v>
          </cell>
          <cell r="K100">
            <v>95</v>
          </cell>
          <cell r="L100">
            <v>0</v>
          </cell>
          <cell r="M100">
            <v>0</v>
          </cell>
        </row>
        <row r="101">
          <cell r="A101" t="str">
            <v>098</v>
          </cell>
          <cell r="B101">
            <v>0</v>
          </cell>
          <cell r="C101">
            <v>0</v>
          </cell>
          <cell r="D101">
            <v>0</v>
          </cell>
          <cell r="E101">
            <v>0</v>
          </cell>
          <cell r="H101">
            <v>0</v>
          </cell>
          <cell r="I101">
            <v>0</v>
          </cell>
          <cell r="J101">
            <v>0</v>
          </cell>
          <cell r="K101">
            <v>0</v>
          </cell>
          <cell r="L101">
            <v>0</v>
          </cell>
          <cell r="M101">
            <v>0</v>
          </cell>
        </row>
        <row r="102">
          <cell r="A102" t="str">
            <v>099</v>
          </cell>
          <cell r="B102">
            <v>42765</v>
          </cell>
          <cell r="C102">
            <v>0</v>
          </cell>
          <cell r="D102" t="str">
            <v>UGA</v>
          </cell>
          <cell r="E102" t="str">
            <v>INFORME N° 0099-2017/DE/UGPPME-CFPP</v>
          </cell>
          <cell r="F102" t="str">
            <v>CERTIFICACION DE CREDITO PRESUPUESTARIO CCP N° 0052-2023</v>
          </cell>
          <cell r="G102">
            <v>0</v>
          </cell>
          <cell r="H102">
            <v>0</v>
          </cell>
          <cell r="I102">
            <v>0</v>
          </cell>
          <cell r="J102">
            <v>0</v>
          </cell>
          <cell r="K102">
            <v>52</v>
          </cell>
          <cell r="L102">
            <v>0</v>
          </cell>
          <cell r="M102">
            <v>0</v>
          </cell>
        </row>
        <row r="103">
          <cell r="A103" t="str">
            <v>100</v>
          </cell>
          <cell r="B103">
            <v>42765</v>
          </cell>
          <cell r="C103">
            <v>0</v>
          </cell>
          <cell r="D103" t="str">
            <v>UGA</v>
          </cell>
          <cell r="E103" t="str">
            <v>INFORME N° 0100-2017/DE/UGPPME-CFPP</v>
          </cell>
          <cell r="F103" t="str">
            <v>CERTIFICACION DE CREDITO PRESUPUESTARIO CCP N° 0053-2024</v>
          </cell>
          <cell r="G103">
            <v>0</v>
          </cell>
          <cell r="H103">
            <v>0</v>
          </cell>
          <cell r="I103">
            <v>0</v>
          </cell>
          <cell r="J103">
            <v>0</v>
          </cell>
          <cell r="K103">
            <v>53</v>
          </cell>
          <cell r="L103">
            <v>0</v>
          </cell>
          <cell r="M103">
            <v>0</v>
          </cell>
        </row>
        <row r="104">
          <cell r="A104" t="str">
            <v>101</v>
          </cell>
          <cell r="B104">
            <v>42765</v>
          </cell>
          <cell r="C104">
            <v>0</v>
          </cell>
          <cell r="D104" t="str">
            <v>UGA</v>
          </cell>
          <cell r="E104" t="str">
            <v>INFORME N° 0101-2017/DE/UGPPME-CFPP</v>
          </cell>
          <cell r="F104" t="str">
            <v>CERTIFICACION DE CREDITO PRESUPUESTARIO CCP N° 0054-2025</v>
          </cell>
          <cell r="G104">
            <v>0</v>
          </cell>
          <cell r="H104">
            <v>0</v>
          </cell>
          <cell r="I104">
            <v>0</v>
          </cell>
          <cell r="J104">
            <v>0</v>
          </cell>
          <cell r="K104">
            <v>54</v>
          </cell>
          <cell r="L104">
            <v>0</v>
          </cell>
          <cell r="M104">
            <v>0</v>
          </cell>
        </row>
        <row r="105">
          <cell r="A105" t="str">
            <v>102</v>
          </cell>
          <cell r="B105">
            <v>42765</v>
          </cell>
          <cell r="C105">
            <v>0</v>
          </cell>
          <cell r="D105" t="str">
            <v>UGA</v>
          </cell>
          <cell r="E105" t="str">
            <v>INFORME N° 0102-2017/DE/UGPPME-CFPP</v>
          </cell>
          <cell r="F105" t="str">
            <v>CERTIFICACION DE CREDITO PRESUPUESTARIO CCP N° 0064-2026</v>
          </cell>
          <cell r="G105">
            <v>0</v>
          </cell>
          <cell r="H105">
            <v>0</v>
          </cell>
          <cell r="I105">
            <v>0</v>
          </cell>
          <cell r="J105">
            <v>0</v>
          </cell>
          <cell r="K105">
            <v>64</v>
          </cell>
          <cell r="L105">
            <v>0</v>
          </cell>
          <cell r="M105">
            <v>0</v>
          </cell>
        </row>
        <row r="106">
          <cell r="A106" t="str">
            <v>103</v>
          </cell>
          <cell r="B106">
            <v>42765</v>
          </cell>
          <cell r="C106">
            <v>0</v>
          </cell>
          <cell r="D106" t="str">
            <v>DIRECCION EJECUTIVO</v>
          </cell>
          <cell r="E106" t="str">
            <v>INFORME N° 0103-2017/DE/UGPPME-CFPP</v>
          </cell>
          <cell r="F106" t="str">
            <v>REMISION DE INFORMACION POR EL ORGANO DE CONTROL INSTITUCIONAL  DEL MTPE</v>
          </cell>
          <cell r="G106">
            <v>0</v>
          </cell>
          <cell r="H106">
            <v>0</v>
          </cell>
          <cell r="I106">
            <v>0</v>
          </cell>
          <cell r="J106">
            <v>0</v>
          </cell>
          <cell r="K106">
            <v>0</v>
          </cell>
          <cell r="L106">
            <v>0</v>
          </cell>
          <cell r="M106">
            <v>0</v>
          </cell>
        </row>
        <row r="107">
          <cell r="A107" t="str">
            <v>104</v>
          </cell>
          <cell r="B107">
            <v>42766</v>
          </cell>
          <cell r="C107">
            <v>0</v>
          </cell>
          <cell r="D107" t="str">
            <v>UGA</v>
          </cell>
          <cell r="E107" t="str">
            <v>INFORME N° 0104-2017/DE/UGPPME-CFPP</v>
          </cell>
          <cell r="F107" t="str">
            <v>CERTIFICACION DE CREDITO PRESUPUESTARIO CCP N° 0055-2026</v>
          </cell>
          <cell r="G107">
            <v>0</v>
          </cell>
          <cell r="H107">
            <v>0</v>
          </cell>
          <cell r="I107">
            <v>0</v>
          </cell>
          <cell r="J107">
            <v>0</v>
          </cell>
          <cell r="K107">
            <v>55</v>
          </cell>
          <cell r="L107">
            <v>0</v>
          </cell>
          <cell r="M107">
            <v>0</v>
          </cell>
        </row>
        <row r="108">
          <cell r="A108" t="str">
            <v>105</v>
          </cell>
          <cell r="B108">
            <v>42766</v>
          </cell>
          <cell r="C108">
            <v>0</v>
          </cell>
          <cell r="D108" t="str">
            <v>UGA</v>
          </cell>
          <cell r="E108" t="str">
            <v>INFORME N° 0105-2017/DE/UGPPME-CFPP</v>
          </cell>
          <cell r="F108" t="str">
            <v>CERTIFICACION DE CREDITO PRESUPUESTARIO CCP N° 0056-2027</v>
          </cell>
          <cell r="G108">
            <v>0</v>
          </cell>
          <cell r="H108">
            <v>0</v>
          </cell>
          <cell r="I108">
            <v>0</v>
          </cell>
          <cell r="J108">
            <v>0</v>
          </cell>
          <cell r="K108">
            <v>56</v>
          </cell>
          <cell r="L108">
            <v>0</v>
          </cell>
          <cell r="M108">
            <v>0</v>
          </cell>
        </row>
        <row r="109">
          <cell r="A109" t="str">
            <v>106</v>
          </cell>
          <cell r="B109">
            <v>42766</v>
          </cell>
          <cell r="C109">
            <v>0</v>
          </cell>
          <cell r="D109" t="str">
            <v>UGA</v>
          </cell>
          <cell r="E109" t="str">
            <v>INFORME N° 0106-2017/DE/UGPPME-CFPP</v>
          </cell>
          <cell r="F109" t="str">
            <v>CERTIFICACION DE CREDITO PRESUPUESTARIO CCP N° 0057-2028</v>
          </cell>
          <cell r="G109">
            <v>0</v>
          </cell>
          <cell r="H109">
            <v>0</v>
          </cell>
          <cell r="I109">
            <v>0</v>
          </cell>
          <cell r="J109">
            <v>0</v>
          </cell>
          <cell r="K109">
            <v>57</v>
          </cell>
          <cell r="L109">
            <v>0</v>
          </cell>
          <cell r="M109">
            <v>0</v>
          </cell>
        </row>
        <row r="110">
          <cell r="A110" t="str">
            <v>107</v>
          </cell>
          <cell r="B110">
            <v>42766</v>
          </cell>
          <cell r="C110">
            <v>0</v>
          </cell>
          <cell r="D110" t="str">
            <v>UGA</v>
          </cell>
          <cell r="E110" t="str">
            <v>INFORME N° 0107-2017/DE/UGPPME-CFPP</v>
          </cell>
          <cell r="F110" t="str">
            <v>CERTIFICACION DE CREDITO PRESUPUESTARIO CCP N° 0058-2029</v>
          </cell>
          <cell r="G110">
            <v>0</v>
          </cell>
          <cell r="H110">
            <v>0</v>
          </cell>
          <cell r="I110">
            <v>0</v>
          </cell>
          <cell r="J110">
            <v>0</v>
          </cell>
          <cell r="K110">
            <v>58</v>
          </cell>
          <cell r="L110">
            <v>0</v>
          </cell>
          <cell r="M110">
            <v>0</v>
          </cell>
        </row>
        <row r="111">
          <cell r="A111" t="str">
            <v>108</v>
          </cell>
          <cell r="B111">
            <v>42766</v>
          </cell>
          <cell r="C111">
            <v>0</v>
          </cell>
          <cell r="D111" t="str">
            <v>UGA</v>
          </cell>
          <cell r="E111" t="str">
            <v>INFORME N° 0108-2017/DE/UGPPME-CFPP</v>
          </cell>
          <cell r="F111" t="str">
            <v>CERTIFICACION DE CREDITO PRESUPUESTARIO CCP N° 0059-2030</v>
          </cell>
          <cell r="G111">
            <v>0</v>
          </cell>
          <cell r="H111">
            <v>0</v>
          </cell>
          <cell r="I111">
            <v>0</v>
          </cell>
          <cell r="J111">
            <v>0</v>
          </cell>
          <cell r="K111">
            <v>59</v>
          </cell>
          <cell r="L111">
            <v>0</v>
          </cell>
          <cell r="M111">
            <v>0</v>
          </cell>
        </row>
        <row r="112">
          <cell r="A112" t="str">
            <v>109</v>
          </cell>
          <cell r="B112">
            <v>42766</v>
          </cell>
          <cell r="C112">
            <v>0</v>
          </cell>
          <cell r="D112" t="str">
            <v>UGA</v>
          </cell>
          <cell r="E112" t="str">
            <v>INFORME N° 0109-2017/DE/UGPPME-CFPP</v>
          </cell>
          <cell r="F112" t="str">
            <v>CERTIFICACION DE CREDITO PRESUPUESTARIO CCP N° 0060-2031</v>
          </cell>
          <cell r="G112">
            <v>0</v>
          </cell>
          <cell r="H112">
            <v>0</v>
          </cell>
          <cell r="I112">
            <v>0</v>
          </cell>
          <cell r="J112">
            <v>0</v>
          </cell>
          <cell r="K112">
            <v>60</v>
          </cell>
          <cell r="L112">
            <v>0</v>
          </cell>
          <cell r="M112">
            <v>0</v>
          </cell>
        </row>
        <row r="113">
          <cell r="A113" t="str">
            <v>110</v>
          </cell>
          <cell r="B113">
            <v>42766</v>
          </cell>
          <cell r="C113">
            <v>0</v>
          </cell>
          <cell r="D113" t="str">
            <v>UGA</v>
          </cell>
          <cell r="E113" t="str">
            <v>INFORME N° 0110-2017/DE/UGPPME-CFPP</v>
          </cell>
          <cell r="F113" t="str">
            <v>CERTIFICACION DE CREDITO PRESUPUESTARIO CCP N° 0061-2032</v>
          </cell>
          <cell r="G113">
            <v>0</v>
          </cell>
          <cell r="H113">
            <v>0</v>
          </cell>
          <cell r="I113">
            <v>0</v>
          </cell>
          <cell r="J113">
            <v>0</v>
          </cell>
          <cell r="K113">
            <v>61</v>
          </cell>
          <cell r="L113">
            <v>0</v>
          </cell>
          <cell r="M113">
            <v>0</v>
          </cell>
        </row>
        <row r="114">
          <cell r="A114" t="str">
            <v>111</v>
          </cell>
          <cell r="B114">
            <v>0</v>
          </cell>
          <cell r="C114">
            <v>0</v>
          </cell>
          <cell r="D114">
            <v>0</v>
          </cell>
          <cell r="E114" t="str">
            <v>INFORME N° 0111-2017/DE/UGPPME-CFPP</v>
          </cell>
          <cell r="F114">
            <v>0</v>
          </cell>
          <cell r="G114">
            <v>0</v>
          </cell>
          <cell r="H114">
            <v>0</v>
          </cell>
          <cell r="I114">
            <v>0</v>
          </cell>
          <cell r="J114">
            <v>0</v>
          </cell>
          <cell r="K114">
            <v>0</v>
          </cell>
          <cell r="L114">
            <v>0</v>
          </cell>
          <cell r="M114">
            <v>0</v>
          </cell>
        </row>
        <row r="115">
          <cell r="A115" t="str">
            <v>112</v>
          </cell>
          <cell r="B115">
            <v>0</v>
          </cell>
          <cell r="C115">
            <v>0</v>
          </cell>
          <cell r="D115">
            <v>0</v>
          </cell>
          <cell r="E115" t="str">
            <v>INFORME N° 0112-2017/DE/UGPPME-CFPP</v>
          </cell>
          <cell r="F115">
            <v>0</v>
          </cell>
          <cell r="G115">
            <v>0</v>
          </cell>
          <cell r="H115">
            <v>0</v>
          </cell>
          <cell r="I115">
            <v>0</v>
          </cell>
          <cell r="J115">
            <v>0</v>
          </cell>
          <cell r="K115">
            <v>0</v>
          </cell>
          <cell r="L115">
            <v>0</v>
          </cell>
          <cell r="M115">
            <v>0</v>
          </cell>
        </row>
        <row r="116">
          <cell r="A116" t="str">
            <v>113</v>
          </cell>
          <cell r="B116">
            <v>0</v>
          </cell>
          <cell r="C116">
            <v>0</v>
          </cell>
          <cell r="D116">
            <v>0</v>
          </cell>
          <cell r="E116" t="str">
            <v>INFORME N° 0113-2017/DE/UGPPME-CFPP</v>
          </cell>
          <cell r="F116">
            <v>0</v>
          </cell>
          <cell r="G116">
            <v>0</v>
          </cell>
          <cell r="H116">
            <v>0</v>
          </cell>
          <cell r="I116">
            <v>0</v>
          </cell>
          <cell r="J116">
            <v>0</v>
          </cell>
          <cell r="K116">
            <v>0</v>
          </cell>
          <cell r="L116">
            <v>0</v>
          </cell>
          <cell r="M116">
            <v>0</v>
          </cell>
        </row>
        <row r="117">
          <cell r="A117" t="str">
            <v>114</v>
          </cell>
          <cell r="B117">
            <v>0</v>
          </cell>
          <cell r="C117">
            <v>0</v>
          </cell>
          <cell r="D117">
            <v>0</v>
          </cell>
          <cell r="E117" t="str">
            <v>INFORME N° 0114-2017/DE/UGPPME-CFPP</v>
          </cell>
          <cell r="F117">
            <v>0</v>
          </cell>
          <cell r="G117">
            <v>0</v>
          </cell>
          <cell r="H117">
            <v>0</v>
          </cell>
          <cell r="I117">
            <v>0</v>
          </cell>
          <cell r="J117">
            <v>0</v>
          </cell>
          <cell r="K117">
            <v>0</v>
          </cell>
          <cell r="L117">
            <v>0</v>
          </cell>
          <cell r="M117">
            <v>0</v>
          </cell>
        </row>
        <row r="118">
          <cell r="A118" t="str">
            <v>115</v>
          </cell>
          <cell r="B118">
            <v>0</v>
          </cell>
          <cell r="C118">
            <v>0</v>
          </cell>
          <cell r="D118">
            <v>0</v>
          </cell>
          <cell r="E118" t="str">
            <v>INFORME N° 0115-2017/DE/UGPPME-CFPP</v>
          </cell>
          <cell r="F118">
            <v>0</v>
          </cell>
          <cell r="G118">
            <v>0</v>
          </cell>
          <cell r="H118">
            <v>0</v>
          </cell>
          <cell r="I118">
            <v>0</v>
          </cell>
          <cell r="J118">
            <v>0</v>
          </cell>
          <cell r="K118">
            <v>0</v>
          </cell>
          <cell r="L118">
            <v>0</v>
          </cell>
          <cell r="M118">
            <v>0</v>
          </cell>
        </row>
        <row r="119">
          <cell r="A119" t="str">
            <v>116</v>
          </cell>
          <cell r="B119">
            <v>0</v>
          </cell>
          <cell r="C119">
            <v>0</v>
          </cell>
          <cell r="D119">
            <v>0</v>
          </cell>
          <cell r="E119" t="str">
            <v>INFORME N° 0116-2017/DE/UGPPME-CFPP</v>
          </cell>
          <cell r="F119">
            <v>0</v>
          </cell>
          <cell r="G119">
            <v>0</v>
          </cell>
          <cell r="H119">
            <v>0</v>
          </cell>
          <cell r="I119">
            <v>0</v>
          </cell>
          <cell r="J119">
            <v>0</v>
          </cell>
          <cell r="K119">
            <v>0</v>
          </cell>
          <cell r="L119">
            <v>0</v>
          </cell>
          <cell r="M119">
            <v>0</v>
          </cell>
        </row>
        <row r="120">
          <cell r="A120" t="str">
            <v>117</v>
          </cell>
          <cell r="B120">
            <v>0</v>
          </cell>
          <cell r="C120">
            <v>0</v>
          </cell>
          <cell r="D120">
            <v>0</v>
          </cell>
          <cell r="E120" t="str">
            <v>INFORME N° 0117-2017/DE/UGPPME-CFPP</v>
          </cell>
          <cell r="F120">
            <v>0</v>
          </cell>
          <cell r="G120">
            <v>0</v>
          </cell>
          <cell r="H120">
            <v>0</v>
          </cell>
          <cell r="I120">
            <v>0</v>
          </cell>
          <cell r="J120">
            <v>0</v>
          </cell>
          <cell r="K120">
            <v>0</v>
          </cell>
          <cell r="L120">
            <v>0</v>
          </cell>
          <cell r="M120">
            <v>0</v>
          </cell>
        </row>
        <row r="121">
          <cell r="A121" t="str">
            <v>118</v>
          </cell>
          <cell r="B121">
            <v>0</v>
          </cell>
          <cell r="C121">
            <v>0</v>
          </cell>
          <cell r="D121">
            <v>0</v>
          </cell>
          <cell r="E121" t="str">
            <v>INFORME N° 0118-2017/DE/UGPPME-CFPP</v>
          </cell>
          <cell r="F121">
            <v>0</v>
          </cell>
          <cell r="G121">
            <v>0</v>
          </cell>
          <cell r="H121">
            <v>0</v>
          </cell>
          <cell r="I121">
            <v>0</v>
          </cell>
          <cell r="J121">
            <v>0</v>
          </cell>
          <cell r="K121">
            <v>0</v>
          </cell>
          <cell r="L121">
            <v>0</v>
          </cell>
          <cell r="M121">
            <v>0</v>
          </cell>
        </row>
        <row r="122">
          <cell r="A122" t="str">
            <v>119</v>
          </cell>
          <cell r="B122">
            <v>0</v>
          </cell>
          <cell r="C122">
            <v>0</v>
          </cell>
          <cell r="D122">
            <v>0</v>
          </cell>
          <cell r="E122" t="str">
            <v>INFORME N° 0119-2017/DE/UGPPME-CFPP</v>
          </cell>
          <cell r="F122">
            <v>0</v>
          </cell>
          <cell r="G122">
            <v>0</v>
          </cell>
          <cell r="H122">
            <v>0</v>
          </cell>
          <cell r="I122">
            <v>0</v>
          </cell>
          <cell r="J122">
            <v>0</v>
          </cell>
          <cell r="K122">
            <v>0</v>
          </cell>
          <cell r="L122">
            <v>0</v>
          </cell>
          <cell r="M122">
            <v>0</v>
          </cell>
        </row>
        <row r="123">
          <cell r="A123" t="str">
            <v>120</v>
          </cell>
          <cell r="B123">
            <v>0</v>
          </cell>
          <cell r="C123">
            <v>0</v>
          </cell>
          <cell r="D123">
            <v>0</v>
          </cell>
          <cell r="E123" t="str">
            <v>INFORME N° 0120-2017/DE/UGPPME-CFPP</v>
          </cell>
          <cell r="F123">
            <v>0</v>
          </cell>
          <cell r="G123">
            <v>0</v>
          </cell>
          <cell r="H123">
            <v>0</v>
          </cell>
          <cell r="I123">
            <v>0</v>
          </cell>
          <cell r="J123">
            <v>0</v>
          </cell>
          <cell r="K123">
            <v>0</v>
          </cell>
          <cell r="L123">
            <v>0</v>
          </cell>
          <cell r="M123">
            <v>0</v>
          </cell>
        </row>
        <row r="124">
          <cell r="A124" t="str">
            <v>121</v>
          </cell>
          <cell r="B124">
            <v>0</v>
          </cell>
          <cell r="C124">
            <v>0</v>
          </cell>
          <cell r="D124">
            <v>0</v>
          </cell>
          <cell r="E124" t="str">
            <v>INFORME N° 0110-2017/DE/UGPPME-CFPP</v>
          </cell>
          <cell r="F124">
            <v>0</v>
          </cell>
          <cell r="G124">
            <v>0</v>
          </cell>
          <cell r="H124">
            <v>0</v>
          </cell>
          <cell r="I124">
            <v>0</v>
          </cell>
          <cell r="J124">
            <v>0</v>
          </cell>
          <cell r="K124">
            <v>0</v>
          </cell>
          <cell r="L124">
            <v>0</v>
          </cell>
          <cell r="M124">
            <v>0</v>
          </cell>
        </row>
        <row r="125">
          <cell r="A125" t="str">
            <v>122</v>
          </cell>
          <cell r="B125">
            <v>0</v>
          </cell>
          <cell r="C125">
            <v>0</v>
          </cell>
          <cell r="D125">
            <v>0</v>
          </cell>
          <cell r="E125" t="str">
            <v>INFORME N° 0110-2017/DE/UGPPME-CFPP</v>
          </cell>
          <cell r="F125">
            <v>0</v>
          </cell>
          <cell r="G125">
            <v>0</v>
          </cell>
          <cell r="H125">
            <v>0</v>
          </cell>
          <cell r="I125">
            <v>0</v>
          </cell>
          <cell r="J125">
            <v>0</v>
          </cell>
          <cell r="K125">
            <v>0</v>
          </cell>
          <cell r="L125">
            <v>0</v>
          </cell>
          <cell r="M125">
            <v>0</v>
          </cell>
        </row>
        <row r="126">
          <cell r="A126" t="str">
            <v>123</v>
          </cell>
          <cell r="B126">
            <v>0</v>
          </cell>
          <cell r="C126">
            <v>0</v>
          </cell>
          <cell r="D126">
            <v>0</v>
          </cell>
          <cell r="E126" t="str">
            <v>INFORME N° 0110-2017/DE/UGPPME-CFPP</v>
          </cell>
          <cell r="F126">
            <v>0</v>
          </cell>
          <cell r="G126">
            <v>0</v>
          </cell>
          <cell r="H126">
            <v>0</v>
          </cell>
          <cell r="I126">
            <v>0</v>
          </cell>
          <cell r="J126">
            <v>0</v>
          </cell>
          <cell r="K126">
            <v>0</v>
          </cell>
          <cell r="L126">
            <v>0</v>
          </cell>
          <cell r="M126">
            <v>0</v>
          </cell>
        </row>
        <row r="127">
          <cell r="A127" t="str">
            <v>124</v>
          </cell>
          <cell r="B127">
            <v>0</v>
          </cell>
          <cell r="C127">
            <v>0</v>
          </cell>
          <cell r="D127">
            <v>0</v>
          </cell>
          <cell r="E127" t="str">
            <v>INFORME N° 0110-2017/DE/UGPPME-CFPP</v>
          </cell>
          <cell r="F127">
            <v>0</v>
          </cell>
          <cell r="G127">
            <v>0</v>
          </cell>
          <cell r="H127">
            <v>0</v>
          </cell>
          <cell r="I127">
            <v>0</v>
          </cell>
          <cell r="J127">
            <v>0</v>
          </cell>
          <cell r="K127">
            <v>0</v>
          </cell>
          <cell r="L127">
            <v>0</v>
          </cell>
          <cell r="M127">
            <v>0</v>
          </cell>
        </row>
        <row r="128">
          <cell r="A128" t="str">
            <v>125</v>
          </cell>
          <cell r="B128">
            <v>0</v>
          </cell>
          <cell r="C128">
            <v>0</v>
          </cell>
          <cell r="D128">
            <v>0</v>
          </cell>
          <cell r="E128" t="str">
            <v>INFORME N° 0110-2017/DE/UGPPME-CFPP</v>
          </cell>
          <cell r="F128">
            <v>0</v>
          </cell>
          <cell r="G128">
            <v>0</v>
          </cell>
          <cell r="H128">
            <v>0</v>
          </cell>
          <cell r="I128">
            <v>0</v>
          </cell>
          <cell r="J128">
            <v>0</v>
          </cell>
          <cell r="K128">
            <v>0</v>
          </cell>
          <cell r="L128">
            <v>0</v>
          </cell>
          <cell r="M128">
            <v>0</v>
          </cell>
        </row>
        <row r="129">
          <cell r="A129" t="str">
            <v>126</v>
          </cell>
          <cell r="B129">
            <v>0</v>
          </cell>
          <cell r="C129">
            <v>0</v>
          </cell>
          <cell r="D129">
            <v>0</v>
          </cell>
          <cell r="E129" t="str">
            <v>INFORME N° 0110-2017/DE/UGPPME-CFPP</v>
          </cell>
          <cell r="F129">
            <v>0</v>
          </cell>
          <cell r="G129">
            <v>0</v>
          </cell>
          <cell r="H129">
            <v>0</v>
          </cell>
          <cell r="I129">
            <v>0</v>
          </cell>
          <cell r="J129">
            <v>0</v>
          </cell>
          <cell r="K129">
            <v>0</v>
          </cell>
          <cell r="L129">
            <v>0</v>
          </cell>
          <cell r="M129">
            <v>0</v>
          </cell>
        </row>
        <row r="130">
          <cell r="A130" t="str">
            <v>127</v>
          </cell>
          <cell r="B130">
            <v>0</v>
          </cell>
          <cell r="C130">
            <v>0</v>
          </cell>
          <cell r="D130">
            <v>0</v>
          </cell>
          <cell r="E130" t="str">
            <v>INFORME N° 0110-2017/DE/UGPPME-CFPP</v>
          </cell>
          <cell r="F130">
            <v>0</v>
          </cell>
          <cell r="G130">
            <v>0</v>
          </cell>
          <cell r="H130">
            <v>0</v>
          </cell>
          <cell r="I130">
            <v>0</v>
          </cell>
          <cell r="J130">
            <v>0</v>
          </cell>
          <cell r="K130">
            <v>0</v>
          </cell>
          <cell r="L130">
            <v>0</v>
          </cell>
          <cell r="M130">
            <v>0</v>
          </cell>
        </row>
        <row r="131">
          <cell r="A131" t="str">
            <v>128</v>
          </cell>
          <cell r="B131">
            <v>0</v>
          </cell>
          <cell r="C131">
            <v>0</v>
          </cell>
          <cell r="D131">
            <v>0</v>
          </cell>
          <cell r="E131" t="str">
            <v>INFORME N° 0110-2017/DE/UGPPME-CFPP</v>
          </cell>
          <cell r="F131">
            <v>0</v>
          </cell>
          <cell r="G131">
            <v>0</v>
          </cell>
          <cell r="H131">
            <v>0</v>
          </cell>
          <cell r="I131">
            <v>0</v>
          </cell>
          <cell r="J131">
            <v>0</v>
          </cell>
          <cell r="K131">
            <v>0</v>
          </cell>
          <cell r="L131">
            <v>0</v>
          </cell>
          <cell r="M131">
            <v>0</v>
          </cell>
        </row>
        <row r="132">
          <cell r="A132" t="str">
            <v>129</v>
          </cell>
          <cell r="B132">
            <v>0</v>
          </cell>
          <cell r="C132">
            <v>0</v>
          </cell>
          <cell r="D132">
            <v>0</v>
          </cell>
          <cell r="E132" t="str">
            <v>INFORME N° 0110-2017/DE/UGPPME-CFPP</v>
          </cell>
          <cell r="F132">
            <v>0</v>
          </cell>
          <cell r="G132">
            <v>0</v>
          </cell>
          <cell r="H132">
            <v>0</v>
          </cell>
          <cell r="I132">
            <v>0</v>
          </cell>
          <cell r="J132">
            <v>0</v>
          </cell>
          <cell r="K132">
            <v>0</v>
          </cell>
          <cell r="L132">
            <v>0</v>
          </cell>
          <cell r="M132">
            <v>0</v>
          </cell>
        </row>
        <row r="133">
          <cell r="A133" t="str">
            <v>130</v>
          </cell>
          <cell r="B133">
            <v>0</v>
          </cell>
          <cell r="C133">
            <v>0</v>
          </cell>
          <cell r="D133">
            <v>0</v>
          </cell>
          <cell r="E133" t="str">
            <v>INFORME N° 0110-2017/DE/UGPPME-CFPP</v>
          </cell>
          <cell r="F133">
            <v>0</v>
          </cell>
          <cell r="G133">
            <v>0</v>
          </cell>
          <cell r="H133">
            <v>0</v>
          </cell>
          <cell r="I133">
            <v>0</v>
          </cell>
          <cell r="J133">
            <v>0</v>
          </cell>
          <cell r="K133">
            <v>0</v>
          </cell>
          <cell r="L133">
            <v>0</v>
          </cell>
          <cell r="M133">
            <v>0</v>
          </cell>
        </row>
        <row r="134">
          <cell r="A134" t="str">
            <v>131</v>
          </cell>
          <cell r="B134">
            <v>0</v>
          </cell>
          <cell r="C134">
            <v>0</v>
          </cell>
          <cell r="D134">
            <v>0</v>
          </cell>
          <cell r="E134" t="str">
            <v>INFORME N° 0110-2017/DE/UGPPME-CFPP</v>
          </cell>
          <cell r="F134">
            <v>0</v>
          </cell>
          <cell r="G134">
            <v>0</v>
          </cell>
          <cell r="H134">
            <v>0</v>
          </cell>
          <cell r="I134">
            <v>0</v>
          </cell>
          <cell r="J134">
            <v>0</v>
          </cell>
          <cell r="K134">
            <v>0</v>
          </cell>
          <cell r="L134">
            <v>0</v>
          </cell>
          <cell r="M134">
            <v>0</v>
          </cell>
        </row>
        <row r="135">
          <cell r="A135" t="str">
            <v>132</v>
          </cell>
          <cell r="B135">
            <v>0</v>
          </cell>
          <cell r="C135">
            <v>0</v>
          </cell>
          <cell r="D135">
            <v>0</v>
          </cell>
          <cell r="E135" t="str">
            <v>INFORME N° 0110-2017/DE/UGPPME-CFPP</v>
          </cell>
          <cell r="F135">
            <v>0</v>
          </cell>
          <cell r="G135">
            <v>0</v>
          </cell>
          <cell r="H135">
            <v>0</v>
          </cell>
          <cell r="I135">
            <v>0</v>
          </cell>
          <cell r="J135">
            <v>0</v>
          </cell>
          <cell r="K135">
            <v>0</v>
          </cell>
          <cell r="L135">
            <v>0</v>
          </cell>
          <cell r="M135">
            <v>0</v>
          </cell>
        </row>
        <row r="136">
          <cell r="A136" t="str">
            <v>133</v>
          </cell>
          <cell r="B136">
            <v>0</v>
          </cell>
          <cell r="C136">
            <v>0</v>
          </cell>
          <cell r="D136">
            <v>0</v>
          </cell>
          <cell r="E136" t="str">
            <v>INFORME N° 0110-2017/DE/UGPPME-CFPP</v>
          </cell>
          <cell r="F136">
            <v>0</v>
          </cell>
          <cell r="G136">
            <v>0</v>
          </cell>
          <cell r="H136">
            <v>0</v>
          </cell>
          <cell r="I136">
            <v>0</v>
          </cell>
          <cell r="J136">
            <v>0</v>
          </cell>
          <cell r="K136">
            <v>0</v>
          </cell>
          <cell r="L136">
            <v>0</v>
          </cell>
          <cell r="M136">
            <v>0</v>
          </cell>
        </row>
        <row r="137">
          <cell r="A137" t="str">
            <v>134</v>
          </cell>
          <cell r="B137">
            <v>0</v>
          </cell>
          <cell r="C137">
            <v>0</v>
          </cell>
          <cell r="D137">
            <v>0</v>
          </cell>
          <cell r="E137" t="str">
            <v>INFORME N° 0110-2017/DE/UGPPME-CFPP</v>
          </cell>
          <cell r="F137">
            <v>0</v>
          </cell>
          <cell r="G137">
            <v>0</v>
          </cell>
          <cell r="H137">
            <v>0</v>
          </cell>
          <cell r="I137">
            <v>0</v>
          </cell>
          <cell r="J137">
            <v>0</v>
          </cell>
          <cell r="K137">
            <v>0</v>
          </cell>
          <cell r="L137">
            <v>0</v>
          </cell>
          <cell r="M137">
            <v>0</v>
          </cell>
        </row>
        <row r="138">
          <cell r="A138" t="str">
            <v>135</v>
          </cell>
          <cell r="B138">
            <v>0</v>
          </cell>
          <cell r="C138">
            <v>0</v>
          </cell>
          <cell r="D138">
            <v>0</v>
          </cell>
          <cell r="E138" t="str">
            <v>INFORME N° 0110-2017/DE/UGPPME-CFPP</v>
          </cell>
          <cell r="F138">
            <v>0</v>
          </cell>
          <cell r="G138">
            <v>0</v>
          </cell>
          <cell r="H138">
            <v>0</v>
          </cell>
          <cell r="I138">
            <v>0</v>
          </cell>
          <cell r="J138">
            <v>0</v>
          </cell>
          <cell r="K138">
            <v>0</v>
          </cell>
          <cell r="L138">
            <v>0</v>
          </cell>
          <cell r="M138">
            <v>0</v>
          </cell>
        </row>
        <row r="139">
          <cell r="A139" t="str">
            <v>136</v>
          </cell>
          <cell r="B139">
            <v>0</v>
          </cell>
          <cell r="C139">
            <v>0</v>
          </cell>
          <cell r="D139">
            <v>0</v>
          </cell>
          <cell r="E139" t="str">
            <v>INFORME N° 0110-2017/DE/UGPPME-CFPP</v>
          </cell>
          <cell r="F139">
            <v>0</v>
          </cell>
          <cell r="G139">
            <v>0</v>
          </cell>
          <cell r="H139">
            <v>0</v>
          </cell>
          <cell r="I139">
            <v>0</v>
          </cell>
          <cell r="J139">
            <v>0</v>
          </cell>
          <cell r="K139">
            <v>0</v>
          </cell>
          <cell r="L139">
            <v>0</v>
          </cell>
          <cell r="M139">
            <v>0</v>
          </cell>
        </row>
        <row r="140">
          <cell r="A140" t="str">
            <v>137</v>
          </cell>
          <cell r="B140">
            <v>0</v>
          </cell>
          <cell r="C140">
            <v>0</v>
          </cell>
          <cell r="D140">
            <v>0</v>
          </cell>
          <cell r="E140" t="str">
            <v>INFORME N° 0110-2017/DE/UGPPME-CFPP</v>
          </cell>
          <cell r="F140">
            <v>0</v>
          </cell>
          <cell r="G140">
            <v>0</v>
          </cell>
          <cell r="H140">
            <v>0</v>
          </cell>
          <cell r="I140">
            <v>0</v>
          </cell>
          <cell r="J140">
            <v>0</v>
          </cell>
          <cell r="K140">
            <v>0</v>
          </cell>
          <cell r="L140">
            <v>0</v>
          </cell>
          <cell r="M140">
            <v>0</v>
          </cell>
        </row>
        <row r="141">
          <cell r="A141" t="str">
            <v>138</v>
          </cell>
          <cell r="B141">
            <v>0</v>
          </cell>
          <cell r="C141">
            <v>0</v>
          </cell>
          <cell r="D141">
            <v>0</v>
          </cell>
          <cell r="E141" t="str">
            <v>INFORME N° 0110-2017/DE/UGPPME-CFPP</v>
          </cell>
          <cell r="F141">
            <v>0</v>
          </cell>
          <cell r="G141">
            <v>0</v>
          </cell>
          <cell r="H141">
            <v>0</v>
          </cell>
          <cell r="I141">
            <v>0</v>
          </cell>
          <cell r="J141">
            <v>0</v>
          </cell>
          <cell r="K141">
            <v>0</v>
          </cell>
          <cell r="L141">
            <v>0</v>
          </cell>
          <cell r="M141">
            <v>0</v>
          </cell>
        </row>
        <row r="142">
          <cell r="A142" t="str">
            <v>139</v>
          </cell>
          <cell r="B142">
            <v>0</v>
          </cell>
          <cell r="C142">
            <v>0</v>
          </cell>
          <cell r="D142">
            <v>0</v>
          </cell>
          <cell r="E142" t="str">
            <v>INFORME N° 0110-2017/DE/UGPPME-CFPP</v>
          </cell>
          <cell r="F142">
            <v>0</v>
          </cell>
          <cell r="G142">
            <v>0</v>
          </cell>
          <cell r="H142">
            <v>0</v>
          </cell>
          <cell r="I142">
            <v>0</v>
          </cell>
          <cell r="J142">
            <v>0</v>
          </cell>
          <cell r="K142">
            <v>0</v>
          </cell>
          <cell r="L142">
            <v>0</v>
          </cell>
          <cell r="M142">
            <v>0</v>
          </cell>
        </row>
        <row r="143">
          <cell r="A143" t="str">
            <v>140</v>
          </cell>
          <cell r="B143">
            <v>0</v>
          </cell>
          <cell r="C143">
            <v>0</v>
          </cell>
          <cell r="D143">
            <v>0</v>
          </cell>
          <cell r="E143" t="str">
            <v>INFORME N° 0110-2017/DE/UGPPME-CFPP</v>
          </cell>
          <cell r="F143">
            <v>0</v>
          </cell>
          <cell r="G143">
            <v>0</v>
          </cell>
          <cell r="H143">
            <v>0</v>
          </cell>
          <cell r="I143">
            <v>0</v>
          </cell>
          <cell r="J143">
            <v>0</v>
          </cell>
          <cell r="K143">
            <v>0</v>
          </cell>
          <cell r="L143">
            <v>0</v>
          </cell>
          <cell r="M143">
            <v>0</v>
          </cell>
        </row>
        <row r="144">
          <cell r="A144" t="str">
            <v>141</v>
          </cell>
          <cell r="B144">
            <v>0</v>
          </cell>
          <cell r="C144">
            <v>0</v>
          </cell>
          <cell r="D144">
            <v>0</v>
          </cell>
          <cell r="E144" t="str">
            <v>INFORME N° 0110-2017/DE/UGPPME-CFPP</v>
          </cell>
          <cell r="F144">
            <v>0</v>
          </cell>
          <cell r="G144">
            <v>0</v>
          </cell>
          <cell r="H144">
            <v>0</v>
          </cell>
          <cell r="I144">
            <v>0</v>
          </cell>
          <cell r="J144">
            <v>0</v>
          </cell>
          <cell r="K144">
            <v>0</v>
          </cell>
          <cell r="L144">
            <v>0</v>
          </cell>
          <cell r="M144">
            <v>0</v>
          </cell>
        </row>
        <row r="145">
          <cell r="A145" t="str">
            <v>142</v>
          </cell>
          <cell r="B145">
            <v>0</v>
          </cell>
          <cell r="C145">
            <v>0</v>
          </cell>
          <cell r="D145">
            <v>0</v>
          </cell>
          <cell r="E145" t="str">
            <v>INFORME N° 0110-2017/DE/UGPPME-CFPP</v>
          </cell>
          <cell r="F145">
            <v>0</v>
          </cell>
          <cell r="G145">
            <v>0</v>
          </cell>
          <cell r="H145">
            <v>0</v>
          </cell>
          <cell r="I145">
            <v>0</v>
          </cell>
          <cell r="J145">
            <v>0</v>
          </cell>
          <cell r="K145">
            <v>0</v>
          </cell>
          <cell r="L145">
            <v>0</v>
          </cell>
          <cell r="M145">
            <v>0</v>
          </cell>
        </row>
        <row r="146">
          <cell r="A146" t="str">
            <v>143</v>
          </cell>
          <cell r="B146">
            <v>0</v>
          </cell>
          <cell r="C146">
            <v>0</v>
          </cell>
          <cell r="D146">
            <v>0</v>
          </cell>
          <cell r="E146" t="str">
            <v>INFORME N° 0110-2017/DE/UGPPME-CFPP</v>
          </cell>
          <cell r="F146">
            <v>0</v>
          </cell>
          <cell r="G146">
            <v>0</v>
          </cell>
          <cell r="H146">
            <v>0</v>
          </cell>
          <cell r="I146">
            <v>0</v>
          </cell>
          <cell r="J146">
            <v>0</v>
          </cell>
          <cell r="K146">
            <v>0</v>
          </cell>
          <cell r="L146">
            <v>0</v>
          </cell>
          <cell r="M146">
            <v>0</v>
          </cell>
        </row>
        <row r="147">
          <cell r="A147" t="str">
            <v>144</v>
          </cell>
          <cell r="B147">
            <v>0</v>
          </cell>
          <cell r="C147">
            <v>0</v>
          </cell>
          <cell r="D147">
            <v>0</v>
          </cell>
          <cell r="E147" t="str">
            <v>INFORME N° 0110-2017/DE/UGPPME-CFPP</v>
          </cell>
          <cell r="F147">
            <v>0</v>
          </cell>
          <cell r="G147">
            <v>0</v>
          </cell>
          <cell r="H147">
            <v>0</v>
          </cell>
          <cell r="I147">
            <v>0</v>
          </cell>
          <cell r="J147">
            <v>0</v>
          </cell>
          <cell r="K147">
            <v>0</v>
          </cell>
          <cell r="L147">
            <v>0</v>
          </cell>
          <cell r="M147">
            <v>0</v>
          </cell>
        </row>
        <row r="148">
          <cell r="A148" t="str">
            <v>145</v>
          </cell>
          <cell r="B148">
            <v>0</v>
          </cell>
          <cell r="C148">
            <v>0</v>
          </cell>
          <cell r="D148">
            <v>0</v>
          </cell>
          <cell r="E148" t="str">
            <v>INFORME N° 0110-2017/DE/UGPPME-CFPP</v>
          </cell>
          <cell r="F148">
            <v>0</v>
          </cell>
          <cell r="G148">
            <v>0</v>
          </cell>
          <cell r="H148">
            <v>0</v>
          </cell>
          <cell r="I148">
            <v>0</v>
          </cell>
          <cell r="J148">
            <v>0</v>
          </cell>
          <cell r="K148">
            <v>0</v>
          </cell>
          <cell r="L148">
            <v>0</v>
          </cell>
          <cell r="M148">
            <v>0</v>
          </cell>
        </row>
        <row r="149">
          <cell r="A149" t="str">
            <v>146</v>
          </cell>
          <cell r="B149">
            <v>0</v>
          </cell>
          <cell r="C149">
            <v>0</v>
          </cell>
          <cell r="D149">
            <v>0</v>
          </cell>
          <cell r="E149" t="str">
            <v>INFORME N° 0110-2017/DE/UGPPME-CFPP</v>
          </cell>
          <cell r="F149">
            <v>0</v>
          </cell>
          <cell r="G149">
            <v>0</v>
          </cell>
          <cell r="H149">
            <v>0</v>
          </cell>
          <cell r="I149">
            <v>0</v>
          </cell>
          <cell r="J149">
            <v>0</v>
          </cell>
          <cell r="K149">
            <v>0</v>
          </cell>
          <cell r="L149">
            <v>0</v>
          </cell>
          <cell r="M149">
            <v>0</v>
          </cell>
        </row>
        <row r="150">
          <cell r="A150" t="str">
            <v>147</v>
          </cell>
          <cell r="B150">
            <v>0</v>
          </cell>
          <cell r="C150">
            <v>0</v>
          </cell>
          <cell r="D150">
            <v>0</v>
          </cell>
          <cell r="E150" t="str">
            <v>INFORME N° 0110-2017/DE/UGPPME-CFPP</v>
          </cell>
          <cell r="F150">
            <v>0</v>
          </cell>
          <cell r="G150">
            <v>0</v>
          </cell>
          <cell r="H150">
            <v>0</v>
          </cell>
          <cell r="I150">
            <v>0</v>
          </cell>
          <cell r="J150">
            <v>0</v>
          </cell>
          <cell r="K150">
            <v>0</v>
          </cell>
          <cell r="L150">
            <v>0</v>
          </cell>
          <cell r="M150">
            <v>0</v>
          </cell>
        </row>
        <row r="151">
          <cell r="A151" t="str">
            <v>148</v>
          </cell>
          <cell r="B151">
            <v>0</v>
          </cell>
          <cell r="C151">
            <v>0</v>
          </cell>
          <cell r="D151">
            <v>0</v>
          </cell>
          <cell r="E151" t="str">
            <v>INFORME N° 0110-2017/DE/UGPPME-CFPP</v>
          </cell>
          <cell r="F151">
            <v>0</v>
          </cell>
          <cell r="G151">
            <v>0</v>
          </cell>
          <cell r="H151">
            <v>0</v>
          </cell>
          <cell r="I151">
            <v>0</v>
          </cell>
          <cell r="J151">
            <v>0</v>
          </cell>
          <cell r="K151">
            <v>0</v>
          </cell>
          <cell r="L151">
            <v>0</v>
          </cell>
          <cell r="M151">
            <v>0</v>
          </cell>
        </row>
        <row r="152">
          <cell r="A152" t="str">
            <v>149</v>
          </cell>
          <cell r="B152">
            <v>0</v>
          </cell>
          <cell r="C152">
            <v>0</v>
          </cell>
          <cell r="D152">
            <v>0</v>
          </cell>
          <cell r="E152" t="str">
            <v>INFORME N° 0110-2017/DE/UGPPME-CFPP</v>
          </cell>
          <cell r="F152">
            <v>0</v>
          </cell>
          <cell r="G152">
            <v>0</v>
          </cell>
          <cell r="H152">
            <v>0</v>
          </cell>
          <cell r="I152">
            <v>0</v>
          </cell>
          <cell r="J152">
            <v>0</v>
          </cell>
          <cell r="K152">
            <v>0</v>
          </cell>
          <cell r="L152">
            <v>0</v>
          </cell>
          <cell r="M152">
            <v>0</v>
          </cell>
        </row>
        <row r="153">
          <cell r="A153" t="str">
            <v>150</v>
          </cell>
          <cell r="B153">
            <v>0</v>
          </cell>
          <cell r="C153">
            <v>0</v>
          </cell>
          <cell r="D153">
            <v>0</v>
          </cell>
          <cell r="E153" t="str">
            <v>INFORME N° 0110-2017/DE/UGPPME-CFPP</v>
          </cell>
          <cell r="F153">
            <v>0</v>
          </cell>
          <cell r="G153">
            <v>0</v>
          </cell>
          <cell r="H153">
            <v>0</v>
          </cell>
          <cell r="I153">
            <v>0</v>
          </cell>
          <cell r="J153">
            <v>0</v>
          </cell>
          <cell r="K153">
            <v>0</v>
          </cell>
          <cell r="L153">
            <v>0</v>
          </cell>
          <cell r="M153">
            <v>0</v>
          </cell>
        </row>
        <row r="154">
          <cell r="A154">
            <v>0</v>
          </cell>
          <cell r="B154">
            <v>0</v>
          </cell>
          <cell r="C154">
            <v>0</v>
          </cell>
          <cell r="D154">
            <v>0</v>
          </cell>
          <cell r="E154">
            <v>0</v>
          </cell>
          <cell r="F154">
            <v>0</v>
          </cell>
          <cell r="G154">
            <v>0</v>
          </cell>
          <cell r="H154">
            <v>0</v>
          </cell>
          <cell r="I154">
            <v>0</v>
          </cell>
          <cell r="J154">
            <v>0</v>
          </cell>
          <cell r="K154">
            <v>0</v>
          </cell>
          <cell r="L154">
            <v>0</v>
          </cell>
          <cell r="M154">
            <v>0</v>
          </cell>
        </row>
        <row r="155">
          <cell r="A155">
            <v>0</v>
          </cell>
          <cell r="B155">
            <v>0</v>
          </cell>
          <cell r="C155">
            <v>0</v>
          </cell>
          <cell r="D155">
            <v>0</v>
          </cell>
          <cell r="E155">
            <v>0</v>
          </cell>
          <cell r="F155">
            <v>0</v>
          </cell>
          <cell r="G155">
            <v>0</v>
          </cell>
          <cell r="H155">
            <v>0</v>
          </cell>
          <cell r="I155">
            <v>0</v>
          </cell>
          <cell r="J155">
            <v>0</v>
          </cell>
          <cell r="K155">
            <v>0</v>
          </cell>
          <cell r="L155">
            <v>0</v>
          </cell>
          <cell r="M155">
            <v>0</v>
          </cell>
        </row>
        <row r="156">
          <cell r="A156">
            <v>228</v>
          </cell>
          <cell r="B156">
            <v>42790</v>
          </cell>
          <cell r="C156">
            <v>0</v>
          </cell>
          <cell r="D156" t="str">
            <v>UGA</v>
          </cell>
          <cell r="E156" t="str">
            <v>INFORME N° 228-2017/DE/UGPPME-CFPP</v>
          </cell>
          <cell r="F156" t="str">
            <v xml:space="preserve">CERTIFICACION DE CREDITO PRESUPUESTARIO REFERIDA Al SERVICIO DE TERCERO PARA LA UNIDAD ZONAL DE AYACUCHO DEL PROGRAMA TRABAJA PERU </v>
          </cell>
          <cell r="G156">
            <v>0</v>
          </cell>
          <cell r="H156">
            <v>0</v>
          </cell>
          <cell r="I156">
            <v>0</v>
          </cell>
          <cell r="J156">
            <v>0</v>
          </cell>
          <cell r="K156">
            <v>150</v>
          </cell>
          <cell r="L156">
            <v>0</v>
          </cell>
          <cell r="M156">
            <v>0</v>
          </cell>
        </row>
        <row r="157">
          <cell r="A157">
            <v>0</v>
          </cell>
          <cell r="B157">
            <v>0</v>
          </cell>
          <cell r="C157">
            <v>0</v>
          </cell>
          <cell r="D157">
            <v>0</v>
          </cell>
          <cell r="E157">
            <v>0</v>
          </cell>
          <cell r="F157">
            <v>0</v>
          </cell>
          <cell r="G157">
            <v>0</v>
          </cell>
          <cell r="H157">
            <v>0</v>
          </cell>
          <cell r="I157">
            <v>0</v>
          </cell>
          <cell r="J157">
            <v>0</v>
          </cell>
          <cell r="K157">
            <v>0</v>
          </cell>
          <cell r="L157">
            <v>0</v>
          </cell>
          <cell r="M157">
            <v>0</v>
          </cell>
        </row>
        <row r="158">
          <cell r="A158">
            <v>0</v>
          </cell>
          <cell r="B158">
            <v>0</v>
          </cell>
          <cell r="C158">
            <v>0</v>
          </cell>
          <cell r="D158">
            <v>0</v>
          </cell>
          <cell r="E158">
            <v>0</v>
          </cell>
          <cell r="F158">
            <v>0</v>
          </cell>
          <cell r="G158">
            <v>0</v>
          </cell>
          <cell r="H158">
            <v>0</v>
          </cell>
          <cell r="I158">
            <v>0</v>
          </cell>
          <cell r="J158">
            <v>0</v>
          </cell>
          <cell r="K158">
            <v>0</v>
          </cell>
          <cell r="L158">
            <v>0</v>
          </cell>
          <cell r="M158">
            <v>0</v>
          </cell>
        </row>
        <row r="159">
          <cell r="A159">
            <v>0</v>
          </cell>
          <cell r="B159">
            <v>0</v>
          </cell>
          <cell r="C159">
            <v>0</v>
          </cell>
          <cell r="D159">
            <v>0</v>
          </cell>
          <cell r="E159">
            <v>0</v>
          </cell>
          <cell r="F159">
            <v>0</v>
          </cell>
          <cell r="G159">
            <v>0</v>
          </cell>
          <cell r="H159">
            <v>0</v>
          </cell>
          <cell r="I159">
            <v>0</v>
          </cell>
          <cell r="J159">
            <v>0</v>
          </cell>
          <cell r="K159">
            <v>0</v>
          </cell>
          <cell r="L159">
            <v>0</v>
          </cell>
          <cell r="M159">
            <v>0</v>
          </cell>
        </row>
        <row r="160">
          <cell r="A160">
            <v>0</v>
          </cell>
          <cell r="B160">
            <v>0</v>
          </cell>
          <cell r="C160">
            <v>0</v>
          </cell>
          <cell r="D160">
            <v>0</v>
          </cell>
          <cell r="E160">
            <v>0</v>
          </cell>
          <cell r="F160">
            <v>0</v>
          </cell>
          <cell r="G160">
            <v>0</v>
          </cell>
          <cell r="H160">
            <v>0</v>
          </cell>
          <cell r="I160">
            <v>0</v>
          </cell>
          <cell r="J160">
            <v>0</v>
          </cell>
          <cell r="K160">
            <v>0</v>
          </cell>
          <cell r="L160">
            <v>0</v>
          </cell>
          <cell r="M160">
            <v>0</v>
          </cell>
        </row>
        <row r="161">
          <cell r="A161">
            <v>0</v>
          </cell>
          <cell r="B161">
            <v>0</v>
          </cell>
          <cell r="C161">
            <v>0</v>
          </cell>
          <cell r="D161">
            <v>0</v>
          </cell>
          <cell r="E161">
            <v>0</v>
          </cell>
          <cell r="F161">
            <v>0</v>
          </cell>
          <cell r="G161">
            <v>0</v>
          </cell>
          <cell r="H161">
            <v>0</v>
          </cell>
          <cell r="I161">
            <v>0</v>
          </cell>
          <cell r="J161">
            <v>0</v>
          </cell>
          <cell r="K161">
            <v>0</v>
          </cell>
          <cell r="L161">
            <v>0</v>
          </cell>
          <cell r="M161">
            <v>0</v>
          </cell>
        </row>
        <row r="162">
          <cell r="A162">
            <v>0</v>
          </cell>
          <cell r="B162">
            <v>0</v>
          </cell>
          <cell r="C162">
            <v>0</v>
          </cell>
          <cell r="D162">
            <v>0</v>
          </cell>
          <cell r="E162">
            <v>0</v>
          </cell>
          <cell r="F162">
            <v>0</v>
          </cell>
          <cell r="G162">
            <v>0</v>
          </cell>
          <cell r="H162">
            <v>0</v>
          </cell>
          <cell r="I162">
            <v>0</v>
          </cell>
          <cell r="J162">
            <v>0</v>
          </cell>
          <cell r="K162">
            <v>0</v>
          </cell>
          <cell r="L162">
            <v>0</v>
          </cell>
          <cell r="M162">
            <v>0</v>
          </cell>
        </row>
        <row r="163">
          <cell r="A163">
            <v>0</v>
          </cell>
          <cell r="B163">
            <v>0</v>
          </cell>
          <cell r="C163">
            <v>0</v>
          </cell>
          <cell r="D163">
            <v>0</v>
          </cell>
          <cell r="E163">
            <v>0</v>
          </cell>
          <cell r="F163">
            <v>0</v>
          </cell>
          <cell r="G163">
            <v>0</v>
          </cell>
          <cell r="H163">
            <v>0</v>
          </cell>
          <cell r="I163">
            <v>0</v>
          </cell>
          <cell r="J163">
            <v>0</v>
          </cell>
          <cell r="K163">
            <v>0</v>
          </cell>
          <cell r="L163">
            <v>0</v>
          </cell>
          <cell r="M163">
            <v>0</v>
          </cell>
        </row>
        <row r="164">
          <cell r="A164">
            <v>0</v>
          </cell>
          <cell r="B164">
            <v>0</v>
          </cell>
          <cell r="C164">
            <v>0</v>
          </cell>
          <cell r="D164">
            <v>0</v>
          </cell>
          <cell r="E164">
            <v>0</v>
          </cell>
          <cell r="F164">
            <v>0</v>
          </cell>
          <cell r="G164">
            <v>0</v>
          </cell>
          <cell r="H164">
            <v>0</v>
          </cell>
          <cell r="I164">
            <v>0</v>
          </cell>
          <cell r="J164">
            <v>0</v>
          </cell>
          <cell r="K164">
            <v>0</v>
          </cell>
          <cell r="L164">
            <v>0</v>
          </cell>
          <cell r="M164">
            <v>0</v>
          </cell>
        </row>
        <row r="165">
          <cell r="A165">
            <v>0</v>
          </cell>
          <cell r="B165">
            <v>0</v>
          </cell>
          <cell r="C165">
            <v>0</v>
          </cell>
          <cell r="D165">
            <v>0</v>
          </cell>
          <cell r="E165">
            <v>0</v>
          </cell>
          <cell r="F165">
            <v>0</v>
          </cell>
          <cell r="G165">
            <v>0</v>
          </cell>
          <cell r="H165">
            <v>0</v>
          </cell>
          <cell r="I165">
            <v>0</v>
          </cell>
          <cell r="J165">
            <v>0</v>
          </cell>
          <cell r="K165">
            <v>0</v>
          </cell>
          <cell r="L165">
            <v>0</v>
          </cell>
          <cell r="M165">
            <v>0</v>
          </cell>
        </row>
        <row r="166">
          <cell r="A166">
            <v>0</v>
          </cell>
          <cell r="B166">
            <v>0</v>
          </cell>
          <cell r="C166">
            <v>0</v>
          </cell>
          <cell r="D166">
            <v>0</v>
          </cell>
          <cell r="E166">
            <v>0</v>
          </cell>
          <cell r="F166">
            <v>0</v>
          </cell>
          <cell r="G166">
            <v>0</v>
          </cell>
          <cell r="H166">
            <v>0</v>
          </cell>
          <cell r="I166">
            <v>0</v>
          </cell>
          <cell r="J166">
            <v>0</v>
          </cell>
          <cell r="K166">
            <v>0</v>
          </cell>
          <cell r="L166">
            <v>0</v>
          </cell>
          <cell r="M166">
            <v>0</v>
          </cell>
        </row>
        <row r="167">
          <cell r="A167">
            <v>0</v>
          </cell>
          <cell r="B167">
            <v>0</v>
          </cell>
          <cell r="C167">
            <v>0</v>
          </cell>
          <cell r="D167">
            <v>0</v>
          </cell>
          <cell r="E167">
            <v>0</v>
          </cell>
          <cell r="F167">
            <v>0</v>
          </cell>
          <cell r="G167">
            <v>0</v>
          </cell>
          <cell r="H167">
            <v>0</v>
          </cell>
          <cell r="I167">
            <v>0</v>
          </cell>
          <cell r="J167">
            <v>0</v>
          </cell>
          <cell r="K167">
            <v>0</v>
          </cell>
          <cell r="L167">
            <v>0</v>
          </cell>
          <cell r="M167">
            <v>0</v>
          </cell>
        </row>
        <row r="168">
          <cell r="A168">
            <v>0</v>
          </cell>
          <cell r="B168">
            <v>0</v>
          </cell>
          <cell r="C168">
            <v>0</v>
          </cell>
          <cell r="D168">
            <v>0</v>
          </cell>
          <cell r="E168">
            <v>0</v>
          </cell>
          <cell r="F168">
            <v>0</v>
          </cell>
          <cell r="G168">
            <v>0</v>
          </cell>
          <cell r="H168">
            <v>0</v>
          </cell>
          <cell r="I168">
            <v>0</v>
          </cell>
          <cell r="J168">
            <v>0</v>
          </cell>
          <cell r="K168">
            <v>0</v>
          </cell>
          <cell r="L168">
            <v>0</v>
          </cell>
          <cell r="M168">
            <v>0</v>
          </cell>
        </row>
        <row r="169">
          <cell r="A169">
            <v>782</v>
          </cell>
          <cell r="B169">
            <v>42895</v>
          </cell>
          <cell r="C169">
            <v>0</v>
          </cell>
          <cell r="D169" t="str">
            <v>DIRECCION EJECUTIVA</v>
          </cell>
          <cell r="E169" t="str">
            <v>INFORME N° 782-2017/DE/UGPPME-CFPP</v>
          </cell>
          <cell r="F169" t="str">
            <v>SOLICITO AUTORIZACION PARA CONTRATACION DE UN PROFESIONAL POR LA MODALIDAD DE SERVICIO DE TERCERO PARA LA COORDINACION FUNCIONAL DE PLANIFICACION Y PRESUPUESTO</v>
          </cell>
          <cell r="G169">
            <v>0</v>
          </cell>
          <cell r="H169">
            <v>0</v>
          </cell>
          <cell r="I169">
            <v>0</v>
          </cell>
          <cell r="J169">
            <v>0</v>
          </cell>
          <cell r="K169">
            <v>0</v>
          </cell>
          <cell r="L169">
            <v>0</v>
          </cell>
          <cell r="M169">
            <v>0</v>
          </cell>
        </row>
        <row r="170">
          <cell r="A170">
            <v>783</v>
          </cell>
          <cell r="B170">
            <v>42898</v>
          </cell>
          <cell r="C170">
            <v>0</v>
          </cell>
          <cell r="D170" t="str">
            <v>UGAL</v>
          </cell>
          <cell r="E170" t="str">
            <v>INFORME N° 783-2017/DE/UGPPME-CFPP</v>
          </cell>
          <cell r="F170" t="str">
            <v>DEMANDA ADICIONAL DE RECURSOS PARA EL PRESUPUESTO DEL EJERCICIO FISCAL 2017 DE LA UE: 05 PROGRAMA PARA LA GENERACION DE EMPLEO SOCIAL INCLUSIVO " TRABAJA PERU"</v>
          </cell>
          <cell r="G170">
            <v>0</v>
          </cell>
          <cell r="H170">
            <v>0</v>
          </cell>
          <cell r="I170">
            <v>0</v>
          </cell>
          <cell r="J170">
            <v>0</v>
          </cell>
          <cell r="K170">
            <v>0</v>
          </cell>
          <cell r="L170" t="str">
            <v>MONTO DE LA DEMANDA s/. 42,926,393.00</v>
          </cell>
          <cell r="M170">
            <v>0</v>
          </cell>
        </row>
        <row r="171">
          <cell r="A171">
            <v>784</v>
          </cell>
          <cell r="B171">
            <v>42898</v>
          </cell>
          <cell r="C171">
            <v>0</v>
          </cell>
          <cell r="D171" t="str">
            <v>DIRECCION EJECUTIVA</v>
          </cell>
          <cell r="E171" t="str">
            <v>INFORME N° 784-2017/DE/UGPPME-CFPP</v>
          </cell>
          <cell r="F171" t="str">
            <v>REQUERIMIENTO DE CONTRATACION ADMINISTRATIVA DE SERVICIOS-CAS DE UN (01) RESPONSABLE DE PROYECTOS PARA LA UNIDAD ZONAL ANCASH</v>
          </cell>
          <cell r="G171">
            <v>0</v>
          </cell>
          <cell r="H171">
            <v>0</v>
          </cell>
          <cell r="I171">
            <v>0</v>
          </cell>
          <cell r="J171">
            <v>0</v>
          </cell>
          <cell r="K171">
            <v>0</v>
          </cell>
          <cell r="L171">
            <v>0</v>
          </cell>
          <cell r="M171">
            <v>0</v>
          </cell>
        </row>
        <row r="172">
          <cell r="A172">
            <v>785</v>
          </cell>
          <cell r="B172">
            <v>42898</v>
          </cell>
          <cell r="C172">
            <v>0</v>
          </cell>
          <cell r="D172" t="str">
            <v>UGA</v>
          </cell>
          <cell r="E172" t="str">
            <v>INFORME N° 785-2017/DE/UGPPME-CFPP</v>
          </cell>
          <cell r="F172" t="str">
            <v>CERTIFICACION DE CREDITO PRESUPUESTARIO REFERIDA AL SERVICIO DE ALQUILER DE UNA (01) MULTIFUNCIONAL PARA EL PROGRAMA PERU RESPONSABLE</v>
          </cell>
          <cell r="G172">
            <v>0</v>
          </cell>
          <cell r="H172" t="str">
            <v>ALQUILER DE MAQUINARIAS PESADAS</v>
          </cell>
          <cell r="I172">
            <v>91</v>
          </cell>
          <cell r="J172">
            <v>232514</v>
          </cell>
          <cell r="K172">
            <v>509</v>
          </cell>
          <cell r="L172">
            <v>0</v>
          </cell>
          <cell r="M172">
            <v>0</v>
          </cell>
        </row>
        <row r="173">
          <cell r="A173">
            <v>786</v>
          </cell>
          <cell r="B173">
            <v>42898</v>
          </cell>
          <cell r="C173">
            <v>0</v>
          </cell>
          <cell r="D173" t="str">
            <v>UGA</v>
          </cell>
          <cell r="E173" t="str">
            <v>INFORME N° 786-2017/DE/UGPPME-CFPP</v>
          </cell>
          <cell r="F173" t="str">
            <v>CERTIFICACION DE CREDITO PRESUPUESTARIO REFERIDA A LA ASIGNACION DE VIATICOS POR COMISION DE SERVICIO PARA LA UNIDAD ZONAL DE HUARAZ</v>
          </cell>
          <cell r="G173">
            <v>0</v>
          </cell>
          <cell r="H173" t="str">
            <v>VIATICOS Y ASIGNACIONES POR COMISION DE SERVICIO</v>
          </cell>
          <cell r="I173">
            <v>77</v>
          </cell>
          <cell r="J173">
            <v>232122</v>
          </cell>
          <cell r="K173">
            <v>511</v>
          </cell>
          <cell r="L173">
            <v>0</v>
          </cell>
          <cell r="M173">
            <v>0</v>
          </cell>
        </row>
        <row r="174">
          <cell r="A174">
            <v>0</v>
          </cell>
          <cell r="B174">
            <v>0</v>
          </cell>
          <cell r="C174">
            <v>0</v>
          </cell>
          <cell r="D174">
            <v>0</v>
          </cell>
          <cell r="E174">
            <v>0</v>
          </cell>
          <cell r="F174">
            <v>0</v>
          </cell>
          <cell r="G174">
            <v>0</v>
          </cell>
          <cell r="H174" t="str">
            <v>PASAJES Y GASTOS DE TRANSPORTE</v>
          </cell>
          <cell r="I174">
            <v>77</v>
          </cell>
          <cell r="J174">
            <v>232121</v>
          </cell>
          <cell r="K174">
            <v>511</v>
          </cell>
          <cell r="L174">
            <v>0</v>
          </cell>
          <cell r="M174">
            <v>0</v>
          </cell>
        </row>
        <row r="175">
          <cell r="A175">
            <v>787</v>
          </cell>
          <cell r="B175">
            <v>42898</v>
          </cell>
          <cell r="C175">
            <v>0</v>
          </cell>
          <cell r="D175" t="str">
            <v>DIRECCION EJECUTIVA</v>
          </cell>
          <cell r="E175" t="str">
            <v>INFORME N° 787-2017/DE/UGPPME-CFPP</v>
          </cell>
          <cell r="F175" t="str">
            <v>PROPUESTA DE NOTA DE MODIFICACION PRESUPUESTARIA NMP N° 027, CREDITO Y ANULACIONES POR s/. 99,150.00 DE TIPO 3 CREDITOS Y ANULACIONES (DENTRO DE U.E.) PARA APROBACION</v>
          </cell>
          <cell r="G175">
            <v>0</v>
          </cell>
          <cell r="H175">
            <v>0</v>
          </cell>
          <cell r="I175">
            <v>0</v>
          </cell>
          <cell r="J175">
            <v>0</v>
          </cell>
          <cell r="K175">
            <v>0</v>
          </cell>
          <cell r="L175">
            <v>0</v>
          </cell>
          <cell r="M175">
            <v>0</v>
          </cell>
        </row>
        <row r="176">
          <cell r="A176">
            <v>788</v>
          </cell>
          <cell r="B176">
            <v>42899</v>
          </cell>
          <cell r="C176">
            <v>0</v>
          </cell>
          <cell r="D176" t="str">
            <v>UGA</v>
          </cell>
          <cell r="E176" t="str">
            <v>INFORME N° 788-2017/DE/UGPPME-CFPP</v>
          </cell>
          <cell r="F176" t="str">
            <v xml:space="preserve">CERTIFICACION DE CREDITO PRESUPUESTARIO REFERIDA AL SERVICIO DE TERCERO COMO APOYO EN PROMOCION A LA UNIDAD ZONAL TUMBES DEL PROGRAMA TRABAJA PERU </v>
          </cell>
          <cell r="G176">
            <v>0</v>
          </cell>
          <cell r="H176" t="str">
            <v>OTROS SERVICIOS SIMILARES</v>
          </cell>
          <cell r="I176">
            <v>128</v>
          </cell>
          <cell r="J176">
            <v>2327299</v>
          </cell>
          <cell r="K176">
            <v>512</v>
          </cell>
          <cell r="L176">
            <v>0</v>
          </cell>
          <cell r="M176">
            <v>0</v>
          </cell>
        </row>
        <row r="177">
          <cell r="A177">
            <v>789</v>
          </cell>
          <cell r="B177">
            <v>42899</v>
          </cell>
          <cell r="C177">
            <v>0</v>
          </cell>
          <cell r="D177" t="str">
            <v>UGA</v>
          </cell>
          <cell r="E177" t="str">
            <v>INFORME N° 789-2017/DE/UGPPME-CFPP</v>
          </cell>
          <cell r="F177" t="str">
            <v>CERTIFICACION DE CREDITO PRESUPUESTARIO REFERIDA A LA CONTRATACION TEMPORAL POR LA MODALIDAD DE SERVICIO DE TERCERO PARA LA COORDINACION FUNCIONAL DE CONTABILIDAD</v>
          </cell>
          <cell r="G177">
            <v>0</v>
          </cell>
          <cell r="H177" t="str">
            <v>OTROS SERVICIOS SIMILARES</v>
          </cell>
          <cell r="I177">
            <v>77</v>
          </cell>
          <cell r="J177">
            <v>2327299</v>
          </cell>
          <cell r="K177">
            <v>513</v>
          </cell>
          <cell r="L177">
            <v>0</v>
          </cell>
          <cell r="M177">
            <v>0</v>
          </cell>
        </row>
        <row r="178">
          <cell r="A178">
            <v>790</v>
          </cell>
          <cell r="B178">
            <v>42899</v>
          </cell>
          <cell r="C178">
            <v>0</v>
          </cell>
          <cell r="D178" t="str">
            <v>UGAL</v>
          </cell>
          <cell r="E178" t="str">
            <v>INFORME N° 790-2017/DE/UGPPME-CFPP</v>
          </cell>
          <cell r="F178" t="str">
            <v>PROCESO JUDICIAL SEGUIDO POR EL SR. CESAR AUGUSTO VALLEJOS YZASIGA</v>
          </cell>
          <cell r="G178">
            <v>0</v>
          </cell>
          <cell r="H178">
            <v>0</v>
          </cell>
          <cell r="I178">
            <v>0</v>
          </cell>
          <cell r="J178">
            <v>0</v>
          </cell>
          <cell r="K178">
            <v>0</v>
          </cell>
          <cell r="L178">
            <v>0</v>
          </cell>
          <cell r="M178">
            <v>0</v>
          </cell>
        </row>
        <row r="179">
          <cell r="A179">
            <v>791</v>
          </cell>
          <cell r="B179">
            <v>0</v>
          </cell>
          <cell r="C179">
            <v>0</v>
          </cell>
          <cell r="D179">
            <v>0</v>
          </cell>
          <cell r="E179" t="str">
            <v>INFORME N° 783-2017/DE/UGPPME-CFPP</v>
          </cell>
          <cell r="F179">
            <v>0</v>
          </cell>
          <cell r="G179">
            <v>0</v>
          </cell>
          <cell r="H179">
            <v>0</v>
          </cell>
          <cell r="I179">
            <v>0</v>
          </cell>
          <cell r="J179">
            <v>0</v>
          </cell>
          <cell r="K179">
            <v>0</v>
          </cell>
          <cell r="L179">
            <v>0</v>
          </cell>
          <cell r="M179">
            <v>0</v>
          </cell>
        </row>
        <row r="180">
          <cell r="A180">
            <v>792</v>
          </cell>
          <cell r="B180">
            <v>0</v>
          </cell>
          <cell r="C180">
            <v>0</v>
          </cell>
          <cell r="D180">
            <v>0</v>
          </cell>
          <cell r="E180" t="str">
            <v>INFORME N° 783-2017/DE/UGPPME-CFPP</v>
          </cell>
          <cell r="F180">
            <v>0</v>
          </cell>
          <cell r="G180">
            <v>0</v>
          </cell>
          <cell r="H180">
            <v>0</v>
          </cell>
          <cell r="I180">
            <v>0</v>
          </cell>
          <cell r="J180">
            <v>0</v>
          </cell>
          <cell r="K180">
            <v>0</v>
          </cell>
          <cell r="L180">
            <v>0</v>
          </cell>
          <cell r="M180">
            <v>0</v>
          </cell>
        </row>
        <row r="181">
          <cell r="A181">
            <v>793</v>
          </cell>
          <cell r="B181">
            <v>0</v>
          </cell>
          <cell r="C181">
            <v>0</v>
          </cell>
          <cell r="D181">
            <v>0</v>
          </cell>
          <cell r="E181" t="str">
            <v>INFORME N° 783-2017/DE/UGPPME-CFPP</v>
          </cell>
          <cell r="F181">
            <v>0</v>
          </cell>
          <cell r="G181">
            <v>0</v>
          </cell>
          <cell r="H181">
            <v>0</v>
          </cell>
          <cell r="I181">
            <v>0</v>
          </cell>
          <cell r="J181">
            <v>0</v>
          </cell>
          <cell r="K181">
            <v>0</v>
          </cell>
          <cell r="L181">
            <v>0</v>
          </cell>
          <cell r="M181">
            <v>0</v>
          </cell>
        </row>
        <row r="182">
          <cell r="A182">
            <v>794</v>
          </cell>
          <cell r="B182">
            <v>0</v>
          </cell>
          <cell r="C182">
            <v>0</v>
          </cell>
          <cell r="D182">
            <v>0</v>
          </cell>
          <cell r="E182" t="str">
            <v>INFORME N° 783-2017/DE/UGPPME-CFPP</v>
          </cell>
          <cell r="F182">
            <v>0</v>
          </cell>
          <cell r="G182">
            <v>0</v>
          </cell>
          <cell r="H182">
            <v>0</v>
          </cell>
          <cell r="I182">
            <v>0</v>
          </cell>
          <cell r="J182">
            <v>0</v>
          </cell>
          <cell r="K182">
            <v>0</v>
          </cell>
          <cell r="L182">
            <v>0</v>
          </cell>
          <cell r="M182">
            <v>0</v>
          </cell>
        </row>
        <row r="183">
          <cell r="A183">
            <v>795</v>
          </cell>
          <cell r="B183">
            <v>0</v>
          </cell>
          <cell r="C183">
            <v>0</v>
          </cell>
          <cell r="D183">
            <v>0</v>
          </cell>
          <cell r="E183" t="str">
            <v>INFORME N° 783-2017/DE/UGPPME-CFPP</v>
          </cell>
          <cell r="F183">
            <v>0</v>
          </cell>
          <cell r="G183">
            <v>0</v>
          </cell>
          <cell r="H183">
            <v>0</v>
          </cell>
          <cell r="I183">
            <v>0</v>
          </cell>
          <cell r="J183">
            <v>0</v>
          </cell>
          <cell r="K183">
            <v>0</v>
          </cell>
          <cell r="L183">
            <v>0</v>
          </cell>
          <cell r="M183">
            <v>0</v>
          </cell>
        </row>
        <row r="184">
          <cell r="A184">
            <v>796</v>
          </cell>
          <cell r="B184">
            <v>0</v>
          </cell>
          <cell r="C184">
            <v>0</v>
          </cell>
          <cell r="D184">
            <v>0</v>
          </cell>
          <cell r="E184" t="str">
            <v>INFORME N° 783-2017/DE/UGPPME-CFPP</v>
          </cell>
          <cell r="F184">
            <v>0</v>
          </cell>
          <cell r="G184">
            <v>0</v>
          </cell>
          <cell r="H184">
            <v>0</v>
          </cell>
          <cell r="I184">
            <v>0</v>
          </cell>
          <cell r="J184">
            <v>0</v>
          </cell>
          <cell r="K184">
            <v>0</v>
          </cell>
          <cell r="L184">
            <v>0</v>
          </cell>
          <cell r="M184">
            <v>0</v>
          </cell>
        </row>
        <row r="185">
          <cell r="A185">
            <v>797</v>
          </cell>
          <cell r="B185">
            <v>0</v>
          </cell>
          <cell r="C185">
            <v>0</v>
          </cell>
          <cell r="D185">
            <v>0</v>
          </cell>
          <cell r="E185" t="str">
            <v>INFORME N° 783-2017/DE/UGPPME-CFPP</v>
          </cell>
          <cell r="F185">
            <v>0</v>
          </cell>
          <cell r="G185">
            <v>0</v>
          </cell>
          <cell r="H185">
            <v>0</v>
          </cell>
          <cell r="I185">
            <v>0</v>
          </cell>
          <cell r="J185">
            <v>0</v>
          </cell>
          <cell r="K185">
            <v>0</v>
          </cell>
          <cell r="L185">
            <v>0</v>
          </cell>
          <cell r="M185">
            <v>0</v>
          </cell>
        </row>
        <row r="186">
          <cell r="A186">
            <v>798</v>
          </cell>
          <cell r="B186">
            <v>0</v>
          </cell>
          <cell r="C186">
            <v>0</v>
          </cell>
          <cell r="D186">
            <v>0</v>
          </cell>
          <cell r="E186" t="str">
            <v>INFORME N° 783-2017/DE/UGPPME-CFPP</v>
          </cell>
          <cell r="F186">
            <v>0</v>
          </cell>
          <cell r="G186">
            <v>0</v>
          </cell>
          <cell r="H186">
            <v>0</v>
          </cell>
          <cell r="I186">
            <v>0</v>
          </cell>
          <cell r="J186">
            <v>0</v>
          </cell>
          <cell r="K186">
            <v>0</v>
          </cell>
          <cell r="L186">
            <v>0</v>
          </cell>
          <cell r="M186">
            <v>0</v>
          </cell>
        </row>
        <row r="187">
          <cell r="A187">
            <v>799</v>
          </cell>
          <cell r="B187">
            <v>0</v>
          </cell>
          <cell r="C187">
            <v>0</v>
          </cell>
          <cell r="D187">
            <v>0</v>
          </cell>
          <cell r="E187" t="str">
            <v>INFORME N° 783-2017/DE/UGPPME-CFPP</v>
          </cell>
          <cell r="F187">
            <v>0</v>
          </cell>
          <cell r="G187">
            <v>0</v>
          </cell>
          <cell r="H187">
            <v>0</v>
          </cell>
          <cell r="I187">
            <v>0</v>
          </cell>
          <cell r="J187">
            <v>0</v>
          </cell>
          <cell r="K187">
            <v>0</v>
          </cell>
          <cell r="L187">
            <v>0</v>
          </cell>
          <cell r="M187">
            <v>0</v>
          </cell>
        </row>
        <row r="188">
          <cell r="A188">
            <v>800</v>
          </cell>
          <cell r="B188">
            <v>0</v>
          </cell>
          <cell r="C188">
            <v>0</v>
          </cell>
          <cell r="D188">
            <v>0</v>
          </cell>
          <cell r="E188" t="str">
            <v>INFORME N° 783-2017/DE/UGPPME-CFPP</v>
          </cell>
          <cell r="F188">
            <v>0</v>
          </cell>
          <cell r="G188">
            <v>0</v>
          </cell>
          <cell r="H188">
            <v>0</v>
          </cell>
          <cell r="I188">
            <v>0</v>
          </cell>
          <cell r="J188">
            <v>0</v>
          </cell>
          <cell r="K188">
            <v>0</v>
          </cell>
          <cell r="L188">
            <v>0</v>
          </cell>
          <cell r="M188">
            <v>0</v>
          </cell>
        </row>
        <row r="189">
          <cell r="A189">
            <v>801</v>
          </cell>
          <cell r="B189">
            <v>0</v>
          </cell>
          <cell r="C189">
            <v>0</v>
          </cell>
          <cell r="D189">
            <v>0</v>
          </cell>
          <cell r="E189" t="str">
            <v>INFORME N° 783-2017/DE/UGPPME-CFPP</v>
          </cell>
          <cell r="F189">
            <v>0</v>
          </cell>
          <cell r="G189">
            <v>0</v>
          </cell>
          <cell r="H189">
            <v>0</v>
          </cell>
          <cell r="I189">
            <v>0</v>
          </cell>
          <cell r="J189">
            <v>0</v>
          </cell>
          <cell r="K189">
            <v>0</v>
          </cell>
          <cell r="L189">
            <v>0</v>
          </cell>
          <cell r="M189">
            <v>0</v>
          </cell>
        </row>
        <row r="190">
          <cell r="A190">
            <v>802</v>
          </cell>
          <cell r="B190">
            <v>0</v>
          </cell>
          <cell r="C190">
            <v>0</v>
          </cell>
          <cell r="D190">
            <v>0</v>
          </cell>
          <cell r="E190" t="str">
            <v>INFORME N° 783-2017/DE/UGPPME-CFPP</v>
          </cell>
          <cell r="F190">
            <v>0</v>
          </cell>
          <cell r="G190">
            <v>0</v>
          </cell>
          <cell r="H190">
            <v>0</v>
          </cell>
          <cell r="I190">
            <v>0</v>
          </cell>
          <cell r="J190">
            <v>0</v>
          </cell>
          <cell r="K190">
            <v>0</v>
          </cell>
          <cell r="L190">
            <v>0</v>
          </cell>
          <cell r="M190">
            <v>0</v>
          </cell>
        </row>
        <row r="191">
          <cell r="A191">
            <v>803</v>
          </cell>
          <cell r="B191">
            <v>0</v>
          </cell>
          <cell r="C191">
            <v>0</v>
          </cell>
          <cell r="D191">
            <v>0</v>
          </cell>
          <cell r="E191" t="str">
            <v>INFORME N° 783-2017/DE/UGPPME-CFPP</v>
          </cell>
          <cell r="F191">
            <v>0</v>
          </cell>
          <cell r="G191">
            <v>0</v>
          </cell>
          <cell r="H191">
            <v>0</v>
          </cell>
          <cell r="I191">
            <v>0</v>
          </cell>
          <cell r="J191">
            <v>0</v>
          </cell>
          <cell r="K191">
            <v>0</v>
          </cell>
          <cell r="L191">
            <v>0</v>
          </cell>
          <cell r="M191">
            <v>0</v>
          </cell>
        </row>
        <row r="192">
          <cell r="A192">
            <v>804</v>
          </cell>
          <cell r="B192">
            <v>0</v>
          </cell>
          <cell r="C192">
            <v>0</v>
          </cell>
          <cell r="D192">
            <v>0</v>
          </cell>
          <cell r="E192" t="str">
            <v>INFORME N° 783-2017/DE/UGPPME-CFPP</v>
          </cell>
          <cell r="F192">
            <v>0</v>
          </cell>
          <cell r="G192">
            <v>0</v>
          </cell>
          <cell r="H192">
            <v>0</v>
          </cell>
          <cell r="I192">
            <v>0</v>
          </cell>
          <cell r="J192">
            <v>0</v>
          </cell>
          <cell r="K192">
            <v>0</v>
          </cell>
          <cell r="L192">
            <v>0</v>
          </cell>
          <cell r="M192">
            <v>0</v>
          </cell>
        </row>
        <row r="193">
          <cell r="A193">
            <v>805</v>
          </cell>
          <cell r="B193">
            <v>0</v>
          </cell>
          <cell r="C193">
            <v>0</v>
          </cell>
          <cell r="D193">
            <v>0</v>
          </cell>
          <cell r="E193" t="str">
            <v>INFORME N° 783-2017/DE/UGPPME-CFPP</v>
          </cell>
          <cell r="F193">
            <v>0</v>
          </cell>
          <cell r="G193">
            <v>0</v>
          </cell>
          <cell r="H193">
            <v>0</v>
          </cell>
          <cell r="I193">
            <v>0</v>
          </cell>
          <cell r="J193">
            <v>0</v>
          </cell>
          <cell r="K193">
            <v>0</v>
          </cell>
          <cell r="L193">
            <v>0</v>
          </cell>
          <cell r="M193">
            <v>0</v>
          </cell>
        </row>
        <row r="194">
          <cell r="A194">
            <v>806</v>
          </cell>
          <cell r="B194">
            <v>0</v>
          </cell>
          <cell r="C194">
            <v>0</v>
          </cell>
          <cell r="D194">
            <v>0</v>
          </cell>
          <cell r="E194" t="str">
            <v>INFORME N° 783-2017/DE/UGPPME-CFPP</v>
          </cell>
          <cell r="F194">
            <v>0</v>
          </cell>
          <cell r="G194">
            <v>0</v>
          </cell>
          <cell r="H194">
            <v>0</v>
          </cell>
          <cell r="I194">
            <v>0</v>
          </cell>
          <cell r="J194">
            <v>0</v>
          </cell>
          <cell r="K194">
            <v>0</v>
          </cell>
          <cell r="L194">
            <v>0</v>
          </cell>
          <cell r="M194">
            <v>0</v>
          </cell>
        </row>
        <row r="195">
          <cell r="A195">
            <v>807</v>
          </cell>
          <cell r="B195">
            <v>0</v>
          </cell>
          <cell r="C195">
            <v>0</v>
          </cell>
          <cell r="D195">
            <v>0</v>
          </cell>
          <cell r="E195" t="str">
            <v>INFORME N° 783-2017/DE/UGPPME-CFPP</v>
          </cell>
          <cell r="F195">
            <v>0</v>
          </cell>
          <cell r="G195">
            <v>0</v>
          </cell>
          <cell r="H195">
            <v>0</v>
          </cell>
          <cell r="I195">
            <v>0</v>
          </cell>
          <cell r="J195">
            <v>0</v>
          </cell>
          <cell r="K195">
            <v>0</v>
          </cell>
          <cell r="L195">
            <v>0</v>
          </cell>
          <cell r="M195">
            <v>0</v>
          </cell>
        </row>
        <row r="196">
          <cell r="A196">
            <v>808</v>
          </cell>
          <cell r="B196">
            <v>0</v>
          </cell>
          <cell r="C196">
            <v>0</v>
          </cell>
          <cell r="D196">
            <v>0</v>
          </cell>
          <cell r="E196" t="str">
            <v>INFORME N° 783-2017/DE/UGPPME-CFPP</v>
          </cell>
          <cell r="F196">
            <v>0</v>
          </cell>
          <cell r="G196">
            <v>0</v>
          </cell>
          <cell r="H196">
            <v>0</v>
          </cell>
          <cell r="I196">
            <v>0</v>
          </cell>
          <cell r="J196">
            <v>0</v>
          </cell>
          <cell r="K196">
            <v>0</v>
          </cell>
          <cell r="L196">
            <v>0</v>
          </cell>
          <cell r="M196">
            <v>0</v>
          </cell>
        </row>
        <row r="197">
          <cell r="A197">
            <v>809</v>
          </cell>
          <cell r="B197">
            <v>42901</v>
          </cell>
          <cell r="C197">
            <v>0</v>
          </cell>
          <cell r="D197" t="str">
            <v>UGA</v>
          </cell>
          <cell r="E197" t="str">
            <v>INFORME N° 809-2017/DE/UGPPME-CFPP</v>
          </cell>
          <cell r="F197" t="str">
            <v>REBAJA DE CERTIFICACION DE CREDITO PRESUPUESTARIO N° 250-2017 Y PAC 2017</v>
          </cell>
          <cell r="G197">
            <v>0</v>
          </cell>
          <cell r="H197">
            <v>0</v>
          </cell>
          <cell r="I197">
            <v>0</v>
          </cell>
          <cell r="J197">
            <v>0</v>
          </cell>
          <cell r="K197">
            <v>250</v>
          </cell>
          <cell r="L197">
            <v>0</v>
          </cell>
          <cell r="M197">
            <v>0</v>
          </cell>
        </row>
        <row r="198">
          <cell r="A198">
            <v>810</v>
          </cell>
          <cell r="B198">
            <v>0</v>
          </cell>
          <cell r="C198">
            <v>0</v>
          </cell>
          <cell r="D198">
            <v>0</v>
          </cell>
          <cell r="E198">
            <v>0</v>
          </cell>
          <cell r="F198">
            <v>0</v>
          </cell>
          <cell r="G198">
            <v>0</v>
          </cell>
          <cell r="H198">
            <v>0</v>
          </cell>
          <cell r="I198">
            <v>0</v>
          </cell>
          <cell r="J198">
            <v>0</v>
          </cell>
          <cell r="K198">
            <v>0</v>
          </cell>
          <cell r="L198">
            <v>0</v>
          </cell>
          <cell r="M198">
            <v>0</v>
          </cell>
        </row>
        <row r="199">
          <cell r="A199">
            <v>811</v>
          </cell>
          <cell r="B199">
            <v>0</v>
          </cell>
          <cell r="C199">
            <v>0</v>
          </cell>
          <cell r="D199">
            <v>0</v>
          </cell>
          <cell r="E199">
            <v>0</v>
          </cell>
          <cell r="F199">
            <v>0</v>
          </cell>
          <cell r="G199">
            <v>0</v>
          </cell>
          <cell r="H199">
            <v>0</v>
          </cell>
          <cell r="I199">
            <v>0</v>
          </cell>
          <cell r="J199">
            <v>0</v>
          </cell>
          <cell r="K199">
            <v>0</v>
          </cell>
          <cell r="L199">
            <v>0</v>
          </cell>
          <cell r="M199">
            <v>0</v>
          </cell>
        </row>
        <row r="200">
          <cell r="A200">
            <v>812</v>
          </cell>
          <cell r="B200">
            <v>0</v>
          </cell>
          <cell r="C200">
            <v>0</v>
          </cell>
          <cell r="D200">
            <v>0</v>
          </cell>
          <cell r="E200">
            <v>0</v>
          </cell>
          <cell r="F200">
            <v>0</v>
          </cell>
          <cell r="G200">
            <v>0</v>
          </cell>
          <cell r="H200">
            <v>0</v>
          </cell>
          <cell r="I200">
            <v>0</v>
          </cell>
          <cell r="J200">
            <v>0</v>
          </cell>
          <cell r="K200">
            <v>0</v>
          </cell>
          <cell r="L200">
            <v>0</v>
          </cell>
          <cell r="M200">
            <v>0</v>
          </cell>
        </row>
        <row r="201">
          <cell r="A201">
            <v>813</v>
          </cell>
          <cell r="B201">
            <v>42901</v>
          </cell>
          <cell r="C201">
            <v>0</v>
          </cell>
          <cell r="D201" t="str">
            <v>UGA</v>
          </cell>
          <cell r="E201" t="str">
            <v>INFORME N° 813-2017/DE/UGPPME-CFPP</v>
          </cell>
          <cell r="F201" t="str">
            <v>CERTIFICACION DE CREDITO PRESUPUESTARIO REFERIDA A LA ASIGNACION DE VIATICOS POR COMISION DE SERVICIO A LA CIUDAD DE ICA</v>
          </cell>
          <cell r="G201">
            <v>0</v>
          </cell>
          <cell r="H201">
            <v>0</v>
          </cell>
          <cell r="I201">
            <v>0</v>
          </cell>
          <cell r="J201">
            <v>0</v>
          </cell>
          <cell r="K201">
            <v>0</v>
          </cell>
          <cell r="L201" t="str">
            <v>DOMINGO SORIANO</v>
          </cell>
          <cell r="M201">
            <v>0</v>
          </cell>
        </row>
        <row r="202">
          <cell r="A202">
            <v>814</v>
          </cell>
          <cell r="B202">
            <v>42902</v>
          </cell>
          <cell r="C202">
            <v>0</v>
          </cell>
          <cell r="D202" t="str">
            <v>UGA</v>
          </cell>
          <cell r="E202" t="str">
            <v>INFORME N° 814-2017/DE/UGPPME-CFPP</v>
          </cell>
          <cell r="F202" t="str">
            <v>CERTIFICACION DE CREDITO PRESUPUESTARIO REFERIDA A LA CONTRATACION TEMPORAL POR LA MODALIDAD DE SERVICIO DE TERCERO PARA LA COORDINACION FUNCIONAL DE SISTEMAS DEL PROGRAMA TRABAJA PERU</v>
          </cell>
          <cell r="G202">
            <v>0</v>
          </cell>
          <cell r="H202" t="str">
            <v>OTROS SERVICIOS SIMILARES</v>
          </cell>
          <cell r="I202">
            <v>77</v>
          </cell>
          <cell r="J202">
            <v>2327299</v>
          </cell>
          <cell r="K202">
            <v>524</v>
          </cell>
          <cell r="L202">
            <v>0</v>
          </cell>
          <cell r="M202">
            <v>0</v>
          </cell>
        </row>
        <row r="203">
          <cell r="A203">
            <v>815</v>
          </cell>
          <cell r="B203">
            <v>42902</v>
          </cell>
          <cell r="C203">
            <v>0</v>
          </cell>
          <cell r="D203" t="str">
            <v>UGA</v>
          </cell>
          <cell r="E203" t="str">
            <v>INFORME N° 815-2017/DE/UGPPME-CFPP</v>
          </cell>
          <cell r="F203" t="str">
            <v>REQUERIMIENTO DE CONTRATACION ADMINISTRATIVA DE SERVICIOS -CAS DE UN (01) TECNICO ADMINISTRATIVO PARA LA COORDINACION FUNCIONAL DE SUPERVISION DE PROYECTOS</v>
          </cell>
          <cell r="G203">
            <v>0</v>
          </cell>
          <cell r="H203">
            <v>0</v>
          </cell>
          <cell r="I203">
            <v>0</v>
          </cell>
          <cell r="J203">
            <v>0</v>
          </cell>
          <cell r="K203">
            <v>0</v>
          </cell>
          <cell r="L203">
            <v>0</v>
          </cell>
          <cell r="M203">
            <v>0</v>
          </cell>
        </row>
        <row r="204">
          <cell r="A204">
            <v>816</v>
          </cell>
          <cell r="B204">
            <v>42902</v>
          </cell>
          <cell r="C204">
            <v>0</v>
          </cell>
          <cell r="D204" t="str">
            <v>UGA</v>
          </cell>
          <cell r="E204" t="str">
            <v>INFORME N° 816-2017/DE/UGPPME-CFPP</v>
          </cell>
          <cell r="F204" t="str">
            <v>REBAJA DE CERTIFICACION DE CREDITO PRESUPUESTARIA N° 142-2017</v>
          </cell>
          <cell r="G204">
            <v>0</v>
          </cell>
          <cell r="H204">
            <v>0</v>
          </cell>
          <cell r="I204">
            <v>0</v>
          </cell>
          <cell r="J204">
            <v>0</v>
          </cell>
          <cell r="K204">
            <v>0</v>
          </cell>
          <cell r="L204">
            <v>0</v>
          </cell>
          <cell r="M204">
            <v>0</v>
          </cell>
        </row>
        <row r="205">
          <cell r="A205">
            <v>817</v>
          </cell>
          <cell r="B205">
            <v>42902</v>
          </cell>
          <cell r="C205">
            <v>0</v>
          </cell>
          <cell r="D205" t="str">
            <v>UGA</v>
          </cell>
          <cell r="E205" t="str">
            <v>INFORME N° 817-2017/DE/UGPPME-CFPP</v>
          </cell>
          <cell r="F205" t="str">
            <v xml:space="preserve">CERTIFICACION DE CREDITO PRESUPUESTARIO PARA ASIGNACION DE VIATICOS OFICINA NACIONAL </v>
          </cell>
          <cell r="G205">
            <v>0</v>
          </cell>
          <cell r="H205" t="str">
            <v>VIATICOS Y ASIGNACIONES POR COMISION DE SERVICIO</v>
          </cell>
          <cell r="I205">
            <v>74</v>
          </cell>
          <cell r="J205">
            <v>232122</v>
          </cell>
          <cell r="K205">
            <v>527</v>
          </cell>
          <cell r="L205">
            <v>0</v>
          </cell>
          <cell r="M205">
            <v>0</v>
          </cell>
        </row>
        <row r="206">
          <cell r="A206">
            <v>818</v>
          </cell>
          <cell r="B206">
            <v>42902</v>
          </cell>
          <cell r="C206">
            <v>0</v>
          </cell>
          <cell r="D206" t="str">
            <v>UGA</v>
          </cell>
          <cell r="E206" t="str">
            <v>INFORME N° 818-2017/DE/UGPPME-CFPP</v>
          </cell>
          <cell r="F206" t="str">
            <v>CERTIFICACION DE CREDITO PRESUPUESTARIO REFERIDA A LA ADQUISICION DE DOS CAMIONETAS PARA EL PROGRAMA TRABAJA PERU</v>
          </cell>
          <cell r="G206">
            <v>0</v>
          </cell>
          <cell r="H206" t="str">
            <v>PARA TRANSPORTE TERRESTRE</v>
          </cell>
          <cell r="I206">
            <v>77</v>
          </cell>
          <cell r="J206">
            <v>263111</v>
          </cell>
          <cell r="K206">
            <v>530</v>
          </cell>
          <cell r="L206">
            <v>0</v>
          </cell>
          <cell r="M206">
            <v>0</v>
          </cell>
        </row>
        <row r="207">
          <cell r="A207">
            <v>819</v>
          </cell>
          <cell r="B207">
            <v>42902</v>
          </cell>
          <cell r="C207">
            <v>0</v>
          </cell>
          <cell r="D207" t="str">
            <v>UGA</v>
          </cell>
          <cell r="E207" t="str">
            <v>INFORME N° 819-2017/DE/UGPPME-CFPP</v>
          </cell>
          <cell r="F207" t="str">
            <v>CERTIFICACION DE CREDITO PRESUPUESTARIA REFERIDA A LA ASIGNACION DE VIATICOS PARA LA OFICINA NACIONAL DEL PROGRAMA TRABAJA PERU</v>
          </cell>
          <cell r="G207">
            <v>0</v>
          </cell>
          <cell r="H207" t="str">
            <v>VIATICOS Y ASIGNANCIONES POR COMISION DE SERVICIOS</v>
          </cell>
          <cell r="I207">
            <v>75</v>
          </cell>
          <cell r="J207">
            <v>232122</v>
          </cell>
          <cell r="K207">
            <v>536</v>
          </cell>
          <cell r="L207">
            <v>0</v>
          </cell>
          <cell r="M207">
            <v>0</v>
          </cell>
        </row>
        <row r="208">
          <cell r="A208">
            <v>0</v>
          </cell>
          <cell r="B208">
            <v>0</v>
          </cell>
          <cell r="C208">
            <v>0</v>
          </cell>
          <cell r="D208">
            <v>0</v>
          </cell>
          <cell r="E208">
            <v>0</v>
          </cell>
          <cell r="F208">
            <v>0</v>
          </cell>
          <cell r="G208">
            <v>0</v>
          </cell>
          <cell r="H208" t="str">
            <v>PASAJES Y GASTOS DE TRANSPORTE</v>
          </cell>
          <cell r="I208">
            <v>75</v>
          </cell>
          <cell r="J208">
            <v>232121</v>
          </cell>
          <cell r="K208">
            <v>536</v>
          </cell>
          <cell r="L208">
            <v>0</v>
          </cell>
          <cell r="M208">
            <v>0</v>
          </cell>
        </row>
        <row r="209">
          <cell r="A209">
            <v>820</v>
          </cell>
          <cell r="B209">
            <v>42902</v>
          </cell>
          <cell r="C209">
            <v>0</v>
          </cell>
          <cell r="D209" t="str">
            <v>UGA</v>
          </cell>
          <cell r="E209" t="str">
            <v>INFORME N° 820-2017/DE/UGPPME-CFPP</v>
          </cell>
          <cell r="F209" t="str">
            <v>CERTIFICACION DE CREDITO PRESUPUESTARIO REFERIDA AL SERVICIO DE TERCERO PARA LA UNIDAD GERENCIAL DE PROMOCION DEL PROGRAMA TRABAJA PERU</v>
          </cell>
          <cell r="G209">
            <v>0</v>
          </cell>
          <cell r="H209" t="str">
            <v>OTROS SERVICIOS SIMILARES</v>
          </cell>
          <cell r="I209">
            <v>43</v>
          </cell>
          <cell r="J209">
            <v>2327299</v>
          </cell>
          <cell r="K209">
            <v>529</v>
          </cell>
          <cell r="L209">
            <v>0</v>
          </cell>
          <cell r="M209">
            <v>0</v>
          </cell>
        </row>
        <row r="210">
          <cell r="A210">
            <v>821</v>
          </cell>
          <cell r="B210">
            <v>42902</v>
          </cell>
          <cell r="C210">
            <v>0</v>
          </cell>
          <cell r="D210" t="str">
            <v>UGA</v>
          </cell>
          <cell r="E210" t="str">
            <v>INFORME N° 821-2017/DE/UGPPME-CFPP</v>
          </cell>
          <cell r="F210" t="str">
            <v>CERTIFICACION DE CREDITO PRESUPUESTARIO REFERIDA AL SERVICIO DE IMPRESIÓN DE MATERIALES DE PROMOCION Y DIFUSION PARA EL PROGRAMA TRABAJA PERU</v>
          </cell>
          <cell r="G210">
            <v>0</v>
          </cell>
          <cell r="H210" t="str">
            <v>SERVICIO DE IMPRESIONES, ENCUADERNACION Y EMPASTADO</v>
          </cell>
          <cell r="I210">
            <v>43</v>
          </cell>
          <cell r="J210">
            <v>232244</v>
          </cell>
          <cell r="K210">
            <v>821</v>
          </cell>
          <cell r="L210">
            <v>0</v>
          </cell>
          <cell r="M210">
            <v>0</v>
          </cell>
        </row>
        <row r="211">
          <cell r="A211">
            <v>822</v>
          </cell>
          <cell r="B211">
            <v>42902</v>
          </cell>
          <cell r="C211">
            <v>0</v>
          </cell>
          <cell r="D211" t="str">
            <v>UGA</v>
          </cell>
          <cell r="E211" t="str">
            <v>INFORME N° 822-2017/DE/UGPPME-CFPP</v>
          </cell>
          <cell r="F211" t="str">
            <v>CERTIFICACION DE CREDITO PRESUPUESTARIO REFERIDA A LA CONTRATACION DEL SERVICIO DE UN TERCERO REFERIDO A LA ELABORACION DE BRIEF DEL PROGRAMA PERU RESPONSABLE</v>
          </cell>
          <cell r="G211">
            <v>0</v>
          </cell>
          <cell r="H211" t="str">
            <v>OTROS SERVICIOS SIMILARES</v>
          </cell>
          <cell r="I211">
            <v>90</v>
          </cell>
          <cell r="J211">
            <v>2327299</v>
          </cell>
          <cell r="K211">
            <v>531</v>
          </cell>
          <cell r="L211">
            <v>0</v>
          </cell>
          <cell r="M211">
            <v>0</v>
          </cell>
        </row>
        <row r="212">
          <cell r="A212">
            <v>823</v>
          </cell>
          <cell r="B212">
            <v>42902</v>
          </cell>
          <cell r="C212">
            <v>0</v>
          </cell>
          <cell r="D212" t="str">
            <v>UGA</v>
          </cell>
          <cell r="E212" t="str">
            <v>INFORME N° 823-2017/DE/UGPPME-CFPP</v>
          </cell>
          <cell r="F212" t="str">
            <v>CERTIFICACION DE CREDITO PRESUPUESTARIO REFERIDA A LA ASIGNACION DE VIATICOS POR COMISION DE SERVICIO A LA CIUDAD DE CUSCO</v>
          </cell>
          <cell r="G212">
            <v>0</v>
          </cell>
          <cell r="H212" t="str">
            <v>VIATICOS Y ASIGNACIONES POR COMISION DE SERVICIO</v>
          </cell>
          <cell r="I212">
            <v>77</v>
          </cell>
          <cell r="J212">
            <v>232122</v>
          </cell>
          <cell r="K212">
            <v>550</v>
          </cell>
          <cell r="L212" t="str">
            <v>ENRIQUE LOAYZA</v>
          </cell>
          <cell r="M212">
            <v>0</v>
          </cell>
        </row>
        <row r="213">
          <cell r="A213">
            <v>824</v>
          </cell>
          <cell r="B213">
            <v>42902</v>
          </cell>
          <cell r="C213">
            <v>0</v>
          </cell>
          <cell r="D213" t="str">
            <v>UGA</v>
          </cell>
          <cell r="E213" t="str">
            <v>INFORME N° 824-2017-TP/UGPPME-CFPP</v>
          </cell>
          <cell r="F213" t="str">
            <v>CERTIFICACION DE CREDITO PRESUPUESTARIO REFERIDA A LA CONTRATACION DE SERVICIO DE TERCERO PARA LA UNIDAD GERENCIAL DE PLANIFICACION, PRESUPUESTO, MONITOREO Y EVALUACION DEL PROGRAMA TRABAJA PERU</v>
          </cell>
          <cell r="G213">
            <v>0</v>
          </cell>
          <cell r="H213" t="str">
            <v>SERVICIOS DIVERSOS</v>
          </cell>
          <cell r="I213">
            <v>77</v>
          </cell>
          <cell r="J213">
            <v>23271199</v>
          </cell>
          <cell r="K213">
            <v>532</v>
          </cell>
          <cell r="L213">
            <v>0</v>
          </cell>
          <cell r="M213">
            <v>0</v>
          </cell>
        </row>
        <row r="214">
          <cell r="A214">
            <v>825</v>
          </cell>
          <cell r="B214">
            <v>42902</v>
          </cell>
          <cell r="C214">
            <v>0</v>
          </cell>
          <cell r="D214" t="str">
            <v>UGA</v>
          </cell>
          <cell r="E214" t="str">
            <v>INFORME N° 825-2017/DE/UGPPME-CFPP</v>
          </cell>
          <cell r="F214" t="str">
            <v>CERTIFICACION DE CREDITO PRESUPUESTARIO REFERIDA A LA ASIGNACION DE VIATICOS POR COMISION DE SERVICIO A LA CIUDAD DE ICA</v>
          </cell>
          <cell r="G214">
            <v>0</v>
          </cell>
          <cell r="H214" t="str">
            <v>VIATICOS Y ASIGNACIONES  POR COMISION DE SERVICIO</v>
          </cell>
          <cell r="I214">
            <v>74</v>
          </cell>
          <cell r="J214">
            <v>232122</v>
          </cell>
          <cell r="K214">
            <v>551</v>
          </cell>
          <cell r="L214" t="str">
            <v>RONALD MARQUEZ</v>
          </cell>
          <cell r="M214">
            <v>0</v>
          </cell>
        </row>
        <row r="215">
          <cell r="A215">
            <v>826</v>
          </cell>
          <cell r="B215">
            <v>42905</v>
          </cell>
          <cell r="C215">
            <v>0</v>
          </cell>
          <cell r="D215" t="str">
            <v>UGA</v>
          </cell>
          <cell r="E215" t="str">
            <v>INFORME N° 826-2017/DE/UGPPME-CFPP</v>
          </cell>
          <cell r="F215" t="str">
            <v>CERTIFICACION DE CREDITO PRESUPUESTARIO REFERIDA A LA CONTRATACION DE SERVICIO DE IMPRESIÓN Y HABILITACION DE BANNER-BACKING DEL PROGRAMA TRABAJA PERU</v>
          </cell>
          <cell r="G215">
            <v>0</v>
          </cell>
          <cell r="H215" t="str">
            <v>SERVICIO DE IMPRESIONES, ENCUADERNACION Y EMPASTADO</v>
          </cell>
          <cell r="I215">
            <v>43</v>
          </cell>
          <cell r="J215">
            <v>232244</v>
          </cell>
          <cell r="K215">
            <v>534</v>
          </cell>
          <cell r="L215">
            <v>0</v>
          </cell>
          <cell r="M215">
            <v>0</v>
          </cell>
        </row>
        <row r="216">
          <cell r="A216">
            <v>827</v>
          </cell>
          <cell r="B216">
            <v>42905</v>
          </cell>
          <cell r="C216">
            <v>0</v>
          </cell>
          <cell r="D216" t="str">
            <v>UGA</v>
          </cell>
          <cell r="E216" t="str">
            <v>INFORME N° 827-2017/DE/UGPPME-CFPP</v>
          </cell>
          <cell r="F216" t="str">
            <v>CERTIFICACION DE CREDITO PRESUPUESTARIO REFERIDA AL SERVICIO DE TERCERO PARA LA UNIDAD ZONAL LIMA NORTE-CALLAO PARA EL PROGRAMA TRABAJA PERU</v>
          </cell>
          <cell r="G216">
            <v>0</v>
          </cell>
          <cell r="H216" t="str">
            <v>SERVICIOS DIVERSOS</v>
          </cell>
          <cell r="I216">
            <v>65</v>
          </cell>
          <cell r="J216">
            <v>23271199</v>
          </cell>
          <cell r="K216">
            <v>537</v>
          </cell>
          <cell r="L216">
            <v>0</v>
          </cell>
          <cell r="M216">
            <v>0</v>
          </cell>
        </row>
        <row r="217">
          <cell r="A217">
            <v>828</v>
          </cell>
          <cell r="B217">
            <v>42905</v>
          </cell>
          <cell r="C217">
            <v>0</v>
          </cell>
          <cell r="D217" t="str">
            <v>UGA</v>
          </cell>
          <cell r="E217" t="str">
            <v>INFORME N° 828-2017/DE/UGPPME-CFPP</v>
          </cell>
          <cell r="F217" t="str">
            <v>CERTIFICACION DE CREDITO PRESUPUESTARIO REFERIDA A LA ASIGNACION DE VIATICOS POR COMISION DE SERVICIO A LA CIUDAD DE PIURA</v>
          </cell>
          <cell r="G217">
            <v>0</v>
          </cell>
          <cell r="H217">
            <v>0</v>
          </cell>
          <cell r="I217">
            <v>0</v>
          </cell>
          <cell r="J217">
            <v>0</v>
          </cell>
          <cell r="K217">
            <v>0</v>
          </cell>
          <cell r="L217" t="str">
            <v>JESUS GARCIA TANTA</v>
          </cell>
          <cell r="M217">
            <v>0</v>
          </cell>
        </row>
        <row r="218">
          <cell r="A218">
            <v>0</v>
          </cell>
          <cell r="B218">
            <v>0</v>
          </cell>
          <cell r="C218">
            <v>0</v>
          </cell>
          <cell r="D218">
            <v>0</v>
          </cell>
          <cell r="E218">
            <v>0</v>
          </cell>
          <cell r="F218">
            <v>0</v>
          </cell>
          <cell r="G218">
            <v>0</v>
          </cell>
          <cell r="H218">
            <v>0</v>
          </cell>
          <cell r="I218">
            <v>0</v>
          </cell>
          <cell r="J218">
            <v>0</v>
          </cell>
          <cell r="K218">
            <v>0</v>
          </cell>
          <cell r="L218">
            <v>0</v>
          </cell>
          <cell r="M218">
            <v>0</v>
          </cell>
        </row>
        <row r="219">
          <cell r="A219">
            <v>829</v>
          </cell>
          <cell r="B219">
            <v>0</v>
          </cell>
          <cell r="C219">
            <v>0</v>
          </cell>
          <cell r="D219">
            <v>0</v>
          </cell>
          <cell r="E219">
            <v>0</v>
          </cell>
          <cell r="F219">
            <v>0</v>
          </cell>
          <cell r="G219">
            <v>0</v>
          </cell>
          <cell r="H219">
            <v>0</v>
          </cell>
          <cell r="I219">
            <v>0</v>
          </cell>
          <cell r="J219">
            <v>0</v>
          </cell>
          <cell r="K219">
            <v>0</v>
          </cell>
          <cell r="L219">
            <v>0</v>
          </cell>
          <cell r="M219">
            <v>0</v>
          </cell>
        </row>
        <row r="220">
          <cell r="A220">
            <v>830</v>
          </cell>
          <cell r="B220">
            <v>42906</v>
          </cell>
          <cell r="C220">
            <v>0</v>
          </cell>
          <cell r="D220" t="str">
            <v>UGA</v>
          </cell>
          <cell r="E220" t="str">
            <v>INFORME N° 830-2017/DE/UGPPME-CFPP</v>
          </cell>
          <cell r="F220" t="str">
            <v>CERTIFICACION DE CREDITO PRESUPUESTARIO REFERIDA A LA ASIGNACION DE VIATICOS POR COMISION DE SERVICIO A LA CIUDAD DE AYACUCHO</v>
          </cell>
          <cell r="G220">
            <v>0</v>
          </cell>
          <cell r="H220">
            <v>0</v>
          </cell>
          <cell r="I220">
            <v>0</v>
          </cell>
          <cell r="J220">
            <v>0</v>
          </cell>
          <cell r="K220">
            <v>0</v>
          </cell>
          <cell r="L220" t="str">
            <v>ELAR CONDORI</v>
          </cell>
          <cell r="M220">
            <v>0</v>
          </cell>
        </row>
        <row r="221">
          <cell r="A221">
            <v>831</v>
          </cell>
          <cell r="B221">
            <v>42906</v>
          </cell>
          <cell r="C221">
            <v>0</v>
          </cell>
          <cell r="D221" t="str">
            <v>UGA</v>
          </cell>
          <cell r="E221" t="str">
            <v>INFORME N° 831-2017/DE/UGPPME-CFPP</v>
          </cell>
          <cell r="F221" t="str">
            <v>CERTIFICACION DE CREDITO PRESUPUESTARIO REFERIDA A LA ASIGNACION DE VIATICOS POR COMISION DE SERVICIO A LA CIUDAD DE PIURA</v>
          </cell>
          <cell r="G221">
            <v>0</v>
          </cell>
          <cell r="H221">
            <v>0</v>
          </cell>
          <cell r="I221">
            <v>0</v>
          </cell>
          <cell r="J221">
            <v>0</v>
          </cell>
          <cell r="K221">
            <v>0</v>
          </cell>
          <cell r="L221" t="str">
            <v>CESAR GALVEZ/ MARIA CHAFELY CHAVEZ</v>
          </cell>
          <cell r="M221">
            <v>0</v>
          </cell>
        </row>
        <row r="222">
          <cell r="A222">
            <v>832</v>
          </cell>
          <cell r="B222">
            <v>0</v>
          </cell>
          <cell r="C222">
            <v>0</v>
          </cell>
          <cell r="D222">
            <v>0</v>
          </cell>
          <cell r="E222">
            <v>0</v>
          </cell>
          <cell r="F222">
            <v>0</v>
          </cell>
          <cell r="G222">
            <v>0</v>
          </cell>
          <cell r="H222">
            <v>0</v>
          </cell>
          <cell r="I222">
            <v>0</v>
          </cell>
          <cell r="J222">
            <v>0</v>
          </cell>
          <cell r="K222">
            <v>0</v>
          </cell>
          <cell r="L222">
            <v>0</v>
          </cell>
          <cell r="M222">
            <v>0</v>
          </cell>
        </row>
        <row r="223">
          <cell r="A223">
            <v>833</v>
          </cell>
          <cell r="B223">
            <v>0</v>
          </cell>
          <cell r="C223">
            <v>0</v>
          </cell>
          <cell r="D223">
            <v>0</v>
          </cell>
          <cell r="E223">
            <v>0</v>
          </cell>
          <cell r="F223">
            <v>0</v>
          </cell>
          <cell r="G223">
            <v>0</v>
          </cell>
          <cell r="H223">
            <v>0</v>
          </cell>
          <cell r="I223">
            <v>0</v>
          </cell>
          <cell r="J223">
            <v>0</v>
          </cell>
          <cell r="K223">
            <v>0</v>
          </cell>
          <cell r="L223">
            <v>0</v>
          </cell>
          <cell r="M223">
            <v>0</v>
          </cell>
        </row>
        <row r="224">
          <cell r="A224">
            <v>834</v>
          </cell>
          <cell r="B224">
            <v>42906</v>
          </cell>
          <cell r="C224">
            <v>0</v>
          </cell>
          <cell r="D224" t="str">
            <v>UGA</v>
          </cell>
          <cell r="E224" t="str">
            <v>INFORME N° 834-2017/DE/UGPPME-CFPP</v>
          </cell>
          <cell r="F224" t="str">
            <v>REFERIDA A LA CONTRATACION TEMPORAL DE SERVICIO DE TERCERO PARA LA UNIDAD ZONAL DE AYACUCHO</v>
          </cell>
          <cell r="G224">
            <v>0</v>
          </cell>
          <cell r="H224">
            <v>0</v>
          </cell>
          <cell r="I224">
            <v>0</v>
          </cell>
          <cell r="J224">
            <v>0</v>
          </cell>
          <cell r="K224">
            <v>0</v>
          </cell>
          <cell r="L224">
            <v>0</v>
          </cell>
          <cell r="M224">
            <v>0</v>
          </cell>
        </row>
        <row r="225">
          <cell r="A225">
            <v>835</v>
          </cell>
          <cell r="B225">
            <v>42906</v>
          </cell>
          <cell r="C225">
            <v>0</v>
          </cell>
          <cell r="D225" t="str">
            <v>UGA</v>
          </cell>
          <cell r="E225" t="str">
            <v>INFORME N° 835-2017/DE/UGPPME-CFPP</v>
          </cell>
          <cell r="F225" t="str">
            <v>CERTIFICACION DE CREDITO PRESUPUESTARIO REFERIDA A LA ASIGNACION DE VIATICOS POR COMISION DE SERVICIO A LA CIUDAD DE TUMBES</v>
          </cell>
          <cell r="G225">
            <v>0</v>
          </cell>
          <cell r="H225">
            <v>0</v>
          </cell>
          <cell r="I225">
            <v>0</v>
          </cell>
          <cell r="J225">
            <v>0</v>
          </cell>
          <cell r="K225">
            <v>0</v>
          </cell>
          <cell r="L225" t="str">
            <v>JULIO CASTILLO</v>
          </cell>
          <cell r="M225">
            <v>0</v>
          </cell>
        </row>
        <row r="226">
          <cell r="A226">
            <v>836</v>
          </cell>
          <cell r="B226">
            <v>42901</v>
          </cell>
          <cell r="C226">
            <v>0</v>
          </cell>
          <cell r="D226" t="str">
            <v>UGA</v>
          </cell>
          <cell r="E226" t="str">
            <v>INFORME N° 836-2017/DE/UGPPME-CFPP</v>
          </cell>
          <cell r="F226" t="str">
            <v>CERTIFICACION DE CREDITO PRESUPUESTARIO REFERIDA A LA ASIGNACION DE VIATICOS POR COMISION DE SERVICIO A LA CIUDAD DE PIURA</v>
          </cell>
          <cell r="G226">
            <v>0</v>
          </cell>
          <cell r="H226">
            <v>0</v>
          </cell>
          <cell r="I226">
            <v>0</v>
          </cell>
          <cell r="J226">
            <v>0</v>
          </cell>
          <cell r="K226">
            <v>0</v>
          </cell>
          <cell r="L226" t="str">
            <v>ALAN MANRIQUE</v>
          </cell>
          <cell r="M226">
            <v>0</v>
          </cell>
        </row>
        <row r="227">
          <cell r="A227">
            <v>837</v>
          </cell>
          <cell r="B227">
            <v>42905</v>
          </cell>
          <cell r="C227">
            <v>0</v>
          </cell>
          <cell r="D227" t="str">
            <v>UGA</v>
          </cell>
          <cell r="E227" t="str">
            <v>INFORME N° 837-2017/DE/UGPPME-CFPP</v>
          </cell>
          <cell r="F227" t="str">
            <v>CERTIFICACION DE CREDITO PRESUPUESTARIO REFERIDA A LA ASIGNACION DE VIATICOS POR COMISION DE SERVICIO A LA CIUDAD DE ICA</v>
          </cell>
          <cell r="G227">
            <v>0</v>
          </cell>
          <cell r="H227">
            <v>0</v>
          </cell>
          <cell r="I227">
            <v>0</v>
          </cell>
          <cell r="J227">
            <v>0</v>
          </cell>
          <cell r="K227">
            <v>0</v>
          </cell>
          <cell r="L227" t="str">
            <v>RONALD MARQUEZ</v>
          </cell>
          <cell r="M227">
            <v>0</v>
          </cell>
        </row>
        <row r="228">
          <cell r="A228">
            <v>838</v>
          </cell>
          <cell r="B228">
            <v>42907</v>
          </cell>
          <cell r="C228">
            <v>0</v>
          </cell>
          <cell r="D228" t="str">
            <v>UGA</v>
          </cell>
          <cell r="E228" t="str">
            <v>INFORME N° 838-2017/DE/UGPPME-CFPP</v>
          </cell>
          <cell r="F228" t="str">
            <v>CERTIFICACION DE CREDITO PRESUPUESTARIO REFERIDA AL SERVICIO DE TERCERO PARA LA COORDINACION FUNCIONAL DE SISTEMAS DEL PROGRAMA TRABAJA PERU</v>
          </cell>
          <cell r="G228">
            <v>0</v>
          </cell>
          <cell r="H228" t="str">
            <v>OTROS SERVICIOS SIMILARES</v>
          </cell>
          <cell r="I228">
            <v>77</v>
          </cell>
          <cell r="J228">
            <v>2327299</v>
          </cell>
          <cell r="K228">
            <v>541</v>
          </cell>
          <cell r="L228">
            <v>0</v>
          </cell>
          <cell r="M228">
            <v>0</v>
          </cell>
        </row>
        <row r="229">
          <cell r="A229">
            <v>839</v>
          </cell>
          <cell r="B229">
            <v>42907</v>
          </cell>
          <cell r="C229">
            <v>0</v>
          </cell>
          <cell r="D229" t="str">
            <v>UGA</v>
          </cell>
          <cell r="E229" t="str">
            <v>INFORME N° 839-2017/DE/UGPPME-CFPP</v>
          </cell>
          <cell r="F229" t="str">
            <v>CERTIFICACION DE CREDITO PRESUPUESTARIO REERIDA AL SERVICIO DE TERCERO PARA LA UNIDAD GERENCIAL DE PROMOCION DEL PROGRAMA TRABAJA PERU</v>
          </cell>
          <cell r="G229">
            <v>0</v>
          </cell>
          <cell r="H229" t="str">
            <v>OTROS SERVICIOS SIMILARES</v>
          </cell>
          <cell r="I229">
            <v>43</v>
          </cell>
          <cell r="J229">
            <v>2327299</v>
          </cell>
          <cell r="K229">
            <v>540</v>
          </cell>
          <cell r="L229">
            <v>0</v>
          </cell>
          <cell r="M229">
            <v>0</v>
          </cell>
        </row>
        <row r="230">
          <cell r="A230">
            <v>840</v>
          </cell>
          <cell r="B230">
            <v>0</v>
          </cell>
          <cell r="C230">
            <v>0</v>
          </cell>
          <cell r="D230">
            <v>0</v>
          </cell>
          <cell r="E230">
            <v>0</v>
          </cell>
          <cell r="F230">
            <v>0</v>
          </cell>
          <cell r="G230">
            <v>0</v>
          </cell>
          <cell r="H230">
            <v>0</v>
          </cell>
          <cell r="I230">
            <v>0</v>
          </cell>
          <cell r="J230">
            <v>0</v>
          </cell>
          <cell r="K230">
            <v>0</v>
          </cell>
          <cell r="L230">
            <v>0</v>
          </cell>
          <cell r="M230">
            <v>0</v>
          </cell>
        </row>
        <row r="231">
          <cell r="A231">
            <v>841</v>
          </cell>
          <cell r="B231">
            <v>42907</v>
          </cell>
          <cell r="C231">
            <v>0</v>
          </cell>
          <cell r="D231" t="str">
            <v>UGA</v>
          </cell>
          <cell r="E231" t="str">
            <v>INFORME N° 841-2017/DE/UGPPME-CFPP</v>
          </cell>
          <cell r="F231" t="str">
            <v>CERTIFICACION DE CREDITO PRESUPUESTARIO REFERIDA A LA ASIGNACION DE VIATICOS POR COMISION DE SERVICIO A LA CIUDAD DE ICA</v>
          </cell>
          <cell r="G231">
            <v>0</v>
          </cell>
          <cell r="H231">
            <v>0</v>
          </cell>
          <cell r="I231">
            <v>0</v>
          </cell>
          <cell r="J231">
            <v>0</v>
          </cell>
          <cell r="K231">
            <v>0</v>
          </cell>
          <cell r="L231" t="str">
            <v>BERTHA JARAMILLO</v>
          </cell>
          <cell r="M231">
            <v>0</v>
          </cell>
        </row>
        <row r="232">
          <cell r="A232">
            <v>842</v>
          </cell>
          <cell r="B232">
            <v>0</v>
          </cell>
          <cell r="C232">
            <v>0</v>
          </cell>
          <cell r="D232">
            <v>0</v>
          </cell>
          <cell r="E232">
            <v>0</v>
          </cell>
          <cell r="F232">
            <v>0</v>
          </cell>
          <cell r="G232">
            <v>0</v>
          </cell>
          <cell r="H232">
            <v>0</v>
          </cell>
          <cell r="I232">
            <v>0</v>
          </cell>
          <cell r="J232">
            <v>0</v>
          </cell>
          <cell r="K232">
            <v>0</v>
          </cell>
          <cell r="L232">
            <v>0</v>
          </cell>
          <cell r="M232">
            <v>0</v>
          </cell>
        </row>
        <row r="233">
          <cell r="A233">
            <v>843</v>
          </cell>
          <cell r="B233">
            <v>42907</v>
          </cell>
          <cell r="C233">
            <v>0</v>
          </cell>
          <cell r="D233" t="str">
            <v>UGA</v>
          </cell>
          <cell r="E233" t="str">
            <v>INFORME N° 843-2017/DE/UGPPME-CFPP</v>
          </cell>
          <cell r="F233" t="str">
            <v>CERTIFICACION DE CREDITO PRESUPUESTARIO REFERIDA A LA ASIGNACION DE VIATICOS POR COMISION DE SERVICIO A LA CIUDAD DE ICA</v>
          </cell>
          <cell r="G233">
            <v>0</v>
          </cell>
          <cell r="H233">
            <v>0</v>
          </cell>
          <cell r="I233">
            <v>0</v>
          </cell>
          <cell r="J233">
            <v>0</v>
          </cell>
          <cell r="K233">
            <v>0</v>
          </cell>
          <cell r="L233" t="str">
            <v>SR DOMINGO/SR PUCHURI</v>
          </cell>
          <cell r="M233">
            <v>0</v>
          </cell>
        </row>
        <row r="234">
          <cell r="A234">
            <v>844</v>
          </cell>
          <cell r="B234">
            <v>0</v>
          </cell>
          <cell r="C234">
            <v>0</v>
          </cell>
          <cell r="D234">
            <v>0</v>
          </cell>
          <cell r="E234">
            <v>0</v>
          </cell>
          <cell r="F234">
            <v>0</v>
          </cell>
          <cell r="G234">
            <v>0</v>
          </cell>
          <cell r="H234">
            <v>0</v>
          </cell>
          <cell r="I234">
            <v>0</v>
          </cell>
          <cell r="J234">
            <v>0</v>
          </cell>
          <cell r="K234">
            <v>0</v>
          </cell>
          <cell r="L234">
            <v>0</v>
          </cell>
          <cell r="M234">
            <v>0</v>
          </cell>
        </row>
        <row r="235">
          <cell r="A235">
            <v>845</v>
          </cell>
          <cell r="B235">
            <v>42907</v>
          </cell>
          <cell r="C235">
            <v>0</v>
          </cell>
          <cell r="D235" t="str">
            <v>UGA</v>
          </cell>
          <cell r="E235" t="str">
            <v>INFORME N° 845-2017/DE/UGPPME-CFPP</v>
          </cell>
          <cell r="F235" t="str">
            <v>CERTIFICACION DE CREDITO PRESUPUESTARIO REFERIDA A LA ASIGNACION DE VIATICOS POR COMISION DE SERVICIO A LA CIUDAD DE ICA</v>
          </cell>
          <cell r="G235">
            <v>0</v>
          </cell>
          <cell r="H235">
            <v>0</v>
          </cell>
          <cell r="I235">
            <v>0</v>
          </cell>
          <cell r="J235">
            <v>0</v>
          </cell>
          <cell r="K235">
            <v>0</v>
          </cell>
          <cell r="L235" t="str">
            <v>ISABEL LUNA</v>
          </cell>
          <cell r="M235">
            <v>0</v>
          </cell>
        </row>
        <row r="236">
          <cell r="A236">
            <v>846</v>
          </cell>
          <cell r="B236">
            <v>0</v>
          </cell>
          <cell r="C236">
            <v>0</v>
          </cell>
          <cell r="D236">
            <v>0</v>
          </cell>
          <cell r="E236">
            <v>0</v>
          </cell>
          <cell r="F236">
            <v>0</v>
          </cell>
          <cell r="G236">
            <v>0</v>
          </cell>
          <cell r="H236">
            <v>0</v>
          </cell>
          <cell r="I236">
            <v>0</v>
          </cell>
          <cell r="J236">
            <v>0</v>
          </cell>
          <cell r="K236">
            <v>0</v>
          </cell>
          <cell r="L236">
            <v>0</v>
          </cell>
          <cell r="M236">
            <v>0</v>
          </cell>
        </row>
        <row r="237">
          <cell r="A237">
            <v>847</v>
          </cell>
          <cell r="B237">
            <v>42908</v>
          </cell>
          <cell r="C237">
            <v>0</v>
          </cell>
          <cell r="D237" t="str">
            <v>UGA</v>
          </cell>
          <cell r="E237" t="str">
            <v>INFORME N° 847-2017/DE/UGPPME-CFPP</v>
          </cell>
          <cell r="F237" t="str">
            <v>CERTIFICACION DE CREDITO PRESUPUESTARIO REFERIDA A LA ASIGNACION DE VIATICOS POR COMISION DE SERVICIO A LA CIUDAD DE ICA</v>
          </cell>
          <cell r="G237">
            <v>0</v>
          </cell>
          <cell r="H237">
            <v>0</v>
          </cell>
          <cell r="I237">
            <v>0</v>
          </cell>
          <cell r="J237">
            <v>0</v>
          </cell>
          <cell r="K237">
            <v>0</v>
          </cell>
          <cell r="L237" t="str">
            <v>ALAN MANRIQUE</v>
          </cell>
          <cell r="M237">
            <v>0</v>
          </cell>
        </row>
        <row r="238">
          <cell r="A238">
            <v>848</v>
          </cell>
          <cell r="B238">
            <v>42908</v>
          </cell>
          <cell r="C238">
            <v>0</v>
          </cell>
          <cell r="D238" t="str">
            <v>UGA</v>
          </cell>
          <cell r="E238" t="str">
            <v>INFORME N° 848-2017/DE/UGPPME-CFPP</v>
          </cell>
          <cell r="F238" t="str">
            <v>CERTIFICACION DE CREDITO PRESUPUESTARIO REFERIDA A LA ASIGNACION DE VIATICOS POR COMISION DE SERVICIO A LA CIUDAD DE ICA</v>
          </cell>
          <cell r="G238">
            <v>0</v>
          </cell>
          <cell r="H238">
            <v>0</v>
          </cell>
          <cell r="I238">
            <v>0</v>
          </cell>
          <cell r="J238">
            <v>0</v>
          </cell>
          <cell r="K238">
            <v>0</v>
          </cell>
          <cell r="L238" t="str">
            <v>CESAR GALVEZ</v>
          </cell>
          <cell r="M238">
            <v>0</v>
          </cell>
        </row>
        <row r="239">
          <cell r="A239">
            <v>849</v>
          </cell>
          <cell r="B239">
            <v>42908</v>
          </cell>
          <cell r="C239">
            <v>0</v>
          </cell>
          <cell r="D239" t="str">
            <v>UGA</v>
          </cell>
          <cell r="E239" t="str">
            <v>INFORME N° 849-2017/DE/UGPPME-CFPP</v>
          </cell>
          <cell r="F239" t="str">
            <v>CERTIFICACION DE CREDITO PRESUPUESTARIO REFERIDA AL PAGO DE (04) CERTIFICADOS DIROVE, NECESARIOS PARA LA BAJA DE CAMIONETAS FOTON DE PLACA DE RODAJE PIO 396,PIO 537, PIO 578 Y PIO 331</v>
          </cell>
          <cell r="G239">
            <v>0</v>
          </cell>
          <cell r="H239">
            <v>0</v>
          </cell>
          <cell r="I239">
            <v>0</v>
          </cell>
          <cell r="J239">
            <v>0</v>
          </cell>
          <cell r="K239">
            <v>0</v>
          </cell>
          <cell r="L239">
            <v>0</v>
          </cell>
          <cell r="M239">
            <v>0</v>
          </cell>
        </row>
        <row r="240">
          <cell r="A240">
            <v>850</v>
          </cell>
          <cell r="B240">
            <v>0</v>
          </cell>
          <cell r="C240">
            <v>0</v>
          </cell>
          <cell r="D240">
            <v>0</v>
          </cell>
          <cell r="E240">
            <v>0</v>
          </cell>
          <cell r="F240">
            <v>0</v>
          </cell>
          <cell r="G240">
            <v>0</v>
          </cell>
          <cell r="H240">
            <v>0</v>
          </cell>
          <cell r="I240">
            <v>0</v>
          </cell>
          <cell r="J240">
            <v>0</v>
          </cell>
          <cell r="K240">
            <v>0</v>
          </cell>
          <cell r="L240">
            <v>0</v>
          </cell>
          <cell r="M240">
            <v>0</v>
          </cell>
        </row>
        <row r="241">
          <cell r="A241">
            <v>851</v>
          </cell>
          <cell r="B241">
            <v>42908</v>
          </cell>
          <cell r="C241">
            <v>0</v>
          </cell>
          <cell r="D241" t="str">
            <v>UGA</v>
          </cell>
          <cell r="E241" t="str">
            <v>INFORME N° 851-2017/DE/UGPPME-CFPP</v>
          </cell>
          <cell r="F241" t="str">
            <v>CERTIFICACION DE CREDITO PRESUPUESTARIO REFERIDA A LA CONTRATACION DEL SERVICIO DE TERCEROS PARA EL AREA DE CONTROL PATRIMONIAL</v>
          </cell>
          <cell r="G241">
            <v>0</v>
          </cell>
          <cell r="H241">
            <v>0</v>
          </cell>
          <cell r="I241">
            <v>0</v>
          </cell>
          <cell r="J241">
            <v>0</v>
          </cell>
          <cell r="K241">
            <v>0</v>
          </cell>
          <cell r="L241">
            <v>0</v>
          </cell>
          <cell r="M241">
            <v>0</v>
          </cell>
        </row>
        <row r="242">
          <cell r="A242">
            <v>852</v>
          </cell>
          <cell r="B242">
            <v>42908</v>
          </cell>
          <cell r="C242">
            <v>0</v>
          </cell>
          <cell r="D242" t="str">
            <v>UGA</v>
          </cell>
          <cell r="E242" t="str">
            <v>INFORME N° 852-2017/DE/UGPPME-CFPP</v>
          </cell>
          <cell r="F242" t="str">
            <v xml:space="preserve">CERTIFICACION DE CREDITO PRESUPUESTARIO REFERIDA AL SERVICIO DE TERCERO PARA LA UNIDAD ZONAL MADRE DE DIOS DEL PROGRAMA </v>
          </cell>
          <cell r="G242">
            <v>0</v>
          </cell>
          <cell r="H242">
            <v>0</v>
          </cell>
          <cell r="I242">
            <v>0</v>
          </cell>
          <cell r="J242">
            <v>0</v>
          </cell>
          <cell r="K242">
            <v>0</v>
          </cell>
          <cell r="L242">
            <v>0</v>
          </cell>
          <cell r="M242">
            <v>0</v>
          </cell>
        </row>
        <row r="243">
          <cell r="A243">
            <v>853</v>
          </cell>
          <cell r="B243">
            <v>42908</v>
          </cell>
          <cell r="C243">
            <v>0</v>
          </cell>
          <cell r="D243" t="str">
            <v>UGA</v>
          </cell>
          <cell r="E243" t="str">
            <v>INFORME N° 853-2017/DE/UGPPME-CFPP</v>
          </cell>
          <cell r="F243" t="str">
            <v>SOBRE CANTIDAD DE CONVENIOS RESUELTOS POR ORGANISMO PROPONENTE PARA PARTICIPAR EN LAS MODALIDADES DE ACCESO AL PROGRAMA</v>
          </cell>
          <cell r="G243">
            <v>0</v>
          </cell>
          <cell r="H243">
            <v>0</v>
          </cell>
          <cell r="I243">
            <v>0</v>
          </cell>
          <cell r="J243">
            <v>0</v>
          </cell>
          <cell r="K243">
            <v>0</v>
          </cell>
          <cell r="L243">
            <v>0</v>
          </cell>
          <cell r="M243">
            <v>0</v>
          </cell>
        </row>
        <row r="244">
          <cell r="A244">
            <v>854</v>
          </cell>
          <cell r="B244">
            <v>42909</v>
          </cell>
          <cell r="C244">
            <v>0</v>
          </cell>
          <cell r="D244" t="str">
            <v>UGA</v>
          </cell>
          <cell r="E244" t="str">
            <v>INFORME N° 854-2017/DE/UGPPME-CFPP</v>
          </cell>
          <cell r="F244" t="str">
            <v>CERTIFICACION DE CREDITO PRESPUESTARIO REFERIDA AL SERVICIO DE TRANSPORTA DE BIENES PATRIMONIALES DESDE LA EX U.Z. PUQUIO HASTA LA NUEVA U.Z. MADRE DE DIOS</v>
          </cell>
          <cell r="G244">
            <v>0</v>
          </cell>
          <cell r="H244">
            <v>0</v>
          </cell>
          <cell r="I244">
            <v>0</v>
          </cell>
          <cell r="J244">
            <v>0</v>
          </cell>
          <cell r="K244">
            <v>0</v>
          </cell>
          <cell r="L244">
            <v>0</v>
          </cell>
          <cell r="M244">
            <v>0</v>
          </cell>
        </row>
        <row r="245">
          <cell r="A245">
            <v>855</v>
          </cell>
          <cell r="B245">
            <v>42909</v>
          </cell>
          <cell r="C245">
            <v>0</v>
          </cell>
          <cell r="D245" t="str">
            <v>DIRECCION EJECUTIVA</v>
          </cell>
          <cell r="E245" t="str">
            <v>INFORME N° 855-2017/DE/UGPPME-CFPP</v>
          </cell>
          <cell r="F245" t="str">
            <v>REQUERIMIENTO DE CONTRATACION ADMINISTRATIVA DE SERVICIOS CAS DE UN (01) ESPECIALISTA DE POLITICAS PUBLICAS Y GESTION PARA LA DIRECCION EJECUTIVA</v>
          </cell>
          <cell r="G245">
            <v>0</v>
          </cell>
          <cell r="H245">
            <v>0</v>
          </cell>
          <cell r="I245">
            <v>0</v>
          </cell>
          <cell r="J245">
            <v>0</v>
          </cell>
          <cell r="K245">
            <v>0</v>
          </cell>
          <cell r="L245">
            <v>0</v>
          </cell>
          <cell r="M245">
            <v>0</v>
          </cell>
        </row>
        <row r="246">
          <cell r="A246">
            <v>856</v>
          </cell>
          <cell r="B246">
            <v>42909</v>
          </cell>
          <cell r="C246">
            <v>0</v>
          </cell>
          <cell r="D246" t="str">
            <v>DIRECCION EJECUTIVA</v>
          </cell>
          <cell r="E246" t="str">
            <v>INFORME N° 856-2017/DE/UGPPME-CFPP</v>
          </cell>
          <cell r="F246" t="str">
            <v>REQUERIMIENTO DE CONTRATACION ADMINISTRATIVA DE SERVICIOS CAS DE UN (01) RESPONSABLE DE PROMOCION PARA LA UNIDAD ZONAL LIMA NORTE CALLAO</v>
          </cell>
          <cell r="G246">
            <v>0</v>
          </cell>
          <cell r="H246">
            <v>0</v>
          </cell>
          <cell r="I246">
            <v>0</v>
          </cell>
          <cell r="J246">
            <v>0</v>
          </cell>
          <cell r="K246">
            <v>0</v>
          </cell>
          <cell r="L246">
            <v>0</v>
          </cell>
          <cell r="M246">
            <v>0</v>
          </cell>
        </row>
        <row r="247">
          <cell r="A247">
            <v>857</v>
          </cell>
          <cell r="B247">
            <v>42909</v>
          </cell>
          <cell r="C247">
            <v>0</v>
          </cell>
          <cell r="D247" t="str">
            <v>DIRECCION EJECUTIVA</v>
          </cell>
          <cell r="E247" t="str">
            <v>INFORME N° 857-2017/DE/UGPPME-CFPP</v>
          </cell>
          <cell r="F247" t="str">
            <v>REQUERIMIENTO DE CONTRATACION ADMINISTRATIVA DE SERVICIOS CAS DE UN (01) ABOGADO PARA LA UNIDAD GERENCIAL DE ASESORIA LEGAL</v>
          </cell>
          <cell r="G247">
            <v>0</v>
          </cell>
          <cell r="H247">
            <v>0</v>
          </cell>
          <cell r="I247">
            <v>0</v>
          </cell>
          <cell r="J247">
            <v>0</v>
          </cell>
          <cell r="K247">
            <v>0</v>
          </cell>
          <cell r="L247">
            <v>0</v>
          </cell>
          <cell r="M247">
            <v>0</v>
          </cell>
        </row>
        <row r="248">
          <cell r="A248">
            <v>858</v>
          </cell>
          <cell r="B248">
            <v>42909</v>
          </cell>
          <cell r="C248">
            <v>0</v>
          </cell>
          <cell r="D248" t="str">
            <v>UGAL</v>
          </cell>
          <cell r="E248" t="str">
            <v>INFORME N° 858-2017/DE/UGPPME-CFPP</v>
          </cell>
          <cell r="F248" t="str">
            <v>RESPECTO A LA DIRECTIVA DE PROCEDIMIENTOS PARA LA LIQUIDACION TECNICA FINANCIERA DE PROYECTOS EJECUTADOS POR EL PROGRAMA " CONSTRUYENDO PERU", AHORA "TRABAJA PERU" EN EL MARCO DEL CONVENIO N° 043-2009-VIVIENDA/VMVU/PIMBP</v>
          </cell>
          <cell r="G248">
            <v>0</v>
          </cell>
          <cell r="H248">
            <v>0</v>
          </cell>
          <cell r="I248">
            <v>0</v>
          </cell>
          <cell r="J248">
            <v>0</v>
          </cell>
          <cell r="K248">
            <v>0</v>
          </cell>
          <cell r="L248">
            <v>0</v>
          </cell>
          <cell r="M248">
            <v>0</v>
          </cell>
        </row>
        <row r="249">
          <cell r="A249">
            <v>859</v>
          </cell>
          <cell r="B249">
            <v>42909</v>
          </cell>
          <cell r="C249">
            <v>0</v>
          </cell>
          <cell r="D249" t="str">
            <v>UGA</v>
          </cell>
          <cell r="E249" t="str">
            <v>INFORME N° 859-2017/DE/UGPPME-CFPP</v>
          </cell>
          <cell r="F249" t="str">
            <v>REBAJA DE CERTIFICACION DE CREDITO PRESUPUESTARIO</v>
          </cell>
          <cell r="G249">
            <v>0</v>
          </cell>
          <cell r="H249">
            <v>0</v>
          </cell>
          <cell r="I249">
            <v>0</v>
          </cell>
          <cell r="J249">
            <v>0</v>
          </cell>
          <cell r="K249">
            <v>0</v>
          </cell>
          <cell r="L249">
            <v>0</v>
          </cell>
          <cell r="M249">
            <v>0</v>
          </cell>
        </row>
        <row r="250">
          <cell r="A250">
            <v>860</v>
          </cell>
          <cell r="B250">
            <v>42908</v>
          </cell>
          <cell r="C250">
            <v>0</v>
          </cell>
          <cell r="D250" t="str">
            <v>UGA</v>
          </cell>
          <cell r="E250" t="str">
            <v>INFORME N° 860-2017/DE/UGPPME-CFPP</v>
          </cell>
          <cell r="F250" t="str">
            <v xml:space="preserve">CERTIFICACION DE CREDITO PRESUPUESTARIO PARA ASIGNACION DE VIATICOS OFICINA NACIONAL </v>
          </cell>
          <cell r="G250">
            <v>0</v>
          </cell>
          <cell r="H250">
            <v>0</v>
          </cell>
          <cell r="I250">
            <v>0</v>
          </cell>
          <cell r="J250">
            <v>0</v>
          </cell>
          <cell r="K250">
            <v>571</v>
          </cell>
          <cell r="L250" t="str">
            <v xml:space="preserve">KETTY GARAY </v>
          </cell>
          <cell r="M250">
            <v>0</v>
          </cell>
        </row>
        <row r="251">
          <cell r="A251">
            <v>861</v>
          </cell>
          <cell r="B251">
            <v>42909</v>
          </cell>
          <cell r="C251">
            <v>0</v>
          </cell>
          <cell r="D251" t="str">
            <v>UGA</v>
          </cell>
          <cell r="E251" t="str">
            <v>INFORME N° 861-2017/DE/UGPPME-CFPP</v>
          </cell>
          <cell r="F251" t="str">
            <v xml:space="preserve">CERTIFICACION DE CREDITO PRESUPUESTARIO PARA ASIGNACION DE VIATICOS OFICINA NACIONAL </v>
          </cell>
          <cell r="G251">
            <v>0</v>
          </cell>
          <cell r="H251">
            <v>0</v>
          </cell>
          <cell r="I251">
            <v>0</v>
          </cell>
          <cell r="J251">
            <v>0</v>
          </cell>
          <cell r="K251">
            <v>0</v>
          </cell>
          <cell r="L251">
            <v>0</v>
          </cell>
          <cell r="M251">
            <v>0</v>
          </cell>
        </row>
        <row r="252">
          <cell r="A252">
            <v>862</v>
          </cell>
          <cell r="B252">
            <v>41813</v>
          </cell>
          <cell r="C252">
            <v>0</v>
          </cell>
          <cell r="D252" t="str">
            <v>UGA</v>
          </cell>
          <cell r="E252" t="str">
            <v>INFORME N° 862-2017/DE/UGPPME-CFPP</v>
          </cell>
          <cell r="F252" t="str">
            <v xml:space="preserve">CERTIFICACION DE CREDITO PRESUPUESTARIO PARA ASIGNACION DE VIATICOS OFICINA NACIONAL </v>
          </cell>
          <cell r="G252">
            <v>0</v>
          </cell>
          <cell r="H252">
            <v>0</v>
          </cell>
          <cell r="I252">
            <v>0</v>
          </cell>
          <cell r="J252">
            <v>0</v>
          </cell>
          <cell r="K252">
            <v>597</v>
          </cell>
          <cell r="L252" t="str">
            <v>CESAR  GALVEZ</v>
          </cell>
          <cell r="M252">
            <v>0</v>
          </cell>
        </row>
        <row r="253">
          <cell r="A253">
            <v>863</v>
          </cell>
          <cell r="B253">
            <v>42909</v>
          </cell>
          <cell r="C253">
            <v>0</v>
          </cell>
          <cell r="D253" t="str">
            <v>UGA</v>
          </cell>
          <cell r="E253" t="str">
            <v>INFORME N° 863-2017/DE/UGPPME-CFPP</v>
          </cell>
          <cell r="F253" t="str">
            <v xml:space="preserve">CERTIFICACION DE CREDITO PRESUPUESTARIO PARA ASIGNACION DE VIATICOS OFICINA NACIONAL </v>
          </cell>
          <cell r="G253">
            <v>0</v>
          </cell>
          <cell r="H253">
            <v>0</v>
          </cell>
          <cell r="I253">
            <v>0</v>
          </cell>
          <cell r="J253">
            <v>0</v>
          </cell>
          <cell r="K253">
            <v>590</v>
          </cell>
          <cell r="L253" t="str">
            <v>ENRIQUE RODRIGUEZ</v>
          </cell>
          <cell r="M253">
            <v>0</v>
          </cell>
        </row>
        <row r="254">
          <cell r="A254">
            <v>864</v>
          </cell>
          <cell r="B254">
            <v>42909</v>
          </cell>
          <cell r="C254">
            <v>0</v>
          </cell>
          <cell r="D254" t="str">
            <v>UGA</v>
          </cell>
          <cell r="E254" t="str">
            <v>INFORME N° 864-2017/DE/UGPPME-CFPP</v>
          </cell>
          <cell r="F254" t="str">
            <v>CERTIFICACION DE CREDITO PRESUPUESTARIO REFERIDA A LA CONTRATACION DE SERVICIO DE TERCERO PARA LA UNIDAD ZONAL MADRE DE DIOS DEL PROGRAMA TRABAJA PERU</v>
          </cell>
          <cell r="G254">
            <v>0</v>
          </cell>
          <cell r="H254">
            <v>0</v>
          </cell>
          <cell r="I254">
            <v>0</v>
          </cell>
          <cell r="J254">
            <v>0</v>
          </cell>
          <cell r="K254">
            <v>0</v>
          </cell>
          <cell r="L254">
            <v>0</v>
          </cell>
          <cell r="M254">
            <v>0</v>
          </cell>
        </row>
        <row r="255">
          <cell r="A255">
            <v>865</v>
          </cell>
          <cell r="B255">
            <v>42909</v>
          </cell>
          <cell r="C255">
            <v>0</v>
          </cell>
          <cell r="D255" t="str">
            <v>UGA</v>
          </cell>
          <cell r="E255" t="str">
            <v>INFORME N° 865-2017/DE/UGPPME-CFPP</v>
          </cell>
          <cell r="F255" t="str">
            <v xml:space="preserve">CERTIFICACION DE CREDITO PRESUPUESTARIO REFERIDA A LA CONTRATACION DE SERVICIO DE TERCERO PARA LA UNIDAD ZONAL  DE CAJAMARCA </v>
          </cell>
          <cell r="G255">
            <v>0</v>
          </cell>
          <cell r="H255">
            <v>0</v>
          </cell>
          <cell r="I255">
            <v>0</v>
          </cell>
          <cell r="J255">
            <v>0</v>
          </cell>
          <cell r="K255">
            <v>606</v>
          </cell>
          <cell r="L255">
            <v>0</v>
          </cell>
          <cell r="M255">
            <v>0</v>
          </cell>
        </row>
        <row r="256">
          <cell r="A256">
            <v>866</v>
          </cell>
          <cell r="B256">
            <v>42909</v>
          </cell>
          <cell r="C256">
            <v>0</v>
          </cell>
          <cell r="D256" t="str">
            <v>UGA</v>
          </cell>
          <cell r="E256" t="str">
            <v>INFORME N° 866-2017/DE/UGPPME-CFPP</v>
          </cell>
          <cell r="F256" t="str">
            <v xml:space="preserve">CERTIFICACION DE CREDITO PRESUPUESTARIO REFERIDA A LA CONTRATACION DE SERVICIO DE TERCERO PARA LA UNIDAD ZONAL  DE CAJAMARCA </v>
          </cell>
          <cell r="G256">
            <v>0</v>
          </cell>
          <cell r="H256">
            <v>0</v>
          </cell>
          <cell r="I256">
            <v>0</v>
          </cell>
          <cell r="J256">
            <v>0</v>
          </cell>
          <cell r="K256">
            <v>613</v>
          </cell>
          <cell r="L256">
            <v>0</v>
          </cell>
          <cell r="M256">
            <v>0</v>
          </cell>
        </row>
        <row r="257">
          <cell r="A257">
            <v>867</v>
          </cell>
          <cell r="B257">
            <v>42909</v>
          </cell>
          <cell r="C257">
            <v>0</v>
          </cell>
          <cell r="D257" t="str">
            <v>UGA</v>
          </cell>
          <cell r="E257" t="str">
            <v>INFORME N° 867-2017/DE/UGPPME-CFPP</v>
          </cell>
          <cell r="F257" t="str">
            <v>CERTIFICACION DE CREDITO PRESUPUESTARIO REFERIDA A LA CONTRATACION DE SERVICIO DE TERCERO COMO REVISOR DE EXPEDIENTES DE LIQUIDACIONES Y ELBAORACIONB DE LOS INFORMES DE LIQUIDACION TECNICO-FINANCIERO PARA LA UNIDAD ZONAL LIMA SUR-ESTE DEL PROGRAMA TRABAJA PERU</v>
          </cell>
          <cell r="G257">
            <v>0</v>
          </cell>
          <cell r="H257">
            <v>0</v>
          </cell>
          <cell r="I257">
            <v>0</v>
          </cell>
          <cell r="J257">
            <v>0</v>
          </cell>
          <cell r="K257">
            <v>0</v>
          </cell>
          <cell r="L257">
            <v>0</v>
          </cell>
          <cell r="M257">
            <v>0</v>
          </cell>
        </row>
        <row r="258">
          <cell r="A258">
            <v>868</v>
          </cell>
          <cell r="B258">
            <v>42909</v>
          </cell>
          <cell r="C258">
            <v>0</v>
          </cell>
          <cell r="D258" t="str">
            <v>UGA</v>
          </cell>
          <cell r="E258" t="str">
            <v>INFORME N° 868-2017/DE/UGPPME-CFPP</v>
          </cell>
          <cell r="F258" t="str">
            <v>CERTIFICACION DE CREDITO PRESUPUESTARIO REFERIDA A LA CONTRATACION DEL SERVICIO DE LIMPIEZA PARA LA UNIDAD ZONAL VRA DEL PROGRAMA TRABAJA PERU</v>
          </cell>
          <cell r="G258">
            <v>0</v>
          </cell>
          <cell r="H258">
            <v>0</v>
          </cell>
          <cell r="I258">
            <v>0</v>
          </cell>
          <cell r="J258">
            <v>0</v>
          </cell>
          <cell r="K258">
            <v>0</v>
          </cell>
          <cell r="L258">
            <v>0</v>
          </cell>
          <cell r="M258">
            <v>0</v>
          </cell>
        </row>
        <row r="259">
          <cell r="A259">
            <v>869</v>
          </cell>
          <cell r="B259">
            <v>42909</v>
          </cell>
          <cell r="C259">
            <v>0</v>
          </cell>
          <cell r="D259" t="str">
            <v>UGA</v>
          </cell>
          <cell r="E259" t="str">
            <v>INFORME N° 869-2017/DE/UGPPME-CFPP</v>
          </cell>
          <cell r="F259" t="str">
            <v xml:space="preserve">CERTIFICACION DE CREDITO PRESUPUESTARIO REFERIDA AL SERVICIO DE TERCERO DE UN (01) PROFESIONAL COMO VERIFICADOR DE LAS AII-02 PARA LA UNIDAD ZONAL HUANCAVELICA DEL PROGRAMA TRABAJA PERU </v>
          </cell>
          <cell r="G259">
            <v>0</v>
          </cell>
          <cell r="H259">
            <v>0</v>
          </cell>
          <cell r="I259">
            <v>0</v>
          </cell>
          <cell r="J259">
            <v>0</v>
          </cell>
          <cell r="K259">
            <v>0</v>
          </cell>
          <cell r="L259">
            <v>0</v>
          </cell>
          <cell r="M259">
            <v>0</v>
          </cell>
        </row>
        <row r="260">
          <cell r="A260">
            <v>870</v>
          </cell>
          <cell r="B260">
            <v>42909</v>
          </cell>
          <cell r="C260">
            <v>0</v>
          </cell>
          <cell r="D260" t="str">
            <v>UGA</v>
          </cell>
          <cell r="E260" t="str">
            <v>INFORME N° 870-2017/DE/UGPPME-CFPP</v>
          </cell>
          <cell r="F260" t="str">
            <v>CERTIFICACION DE CREDITO PRESUPUESTARIO REFERIDA AL SERVICIO DE TERCERO DE UN (01) PROFESIONAL COMO VERIFICADOR DE LAS AII-02 UNIDAD ZONAL VRA DEL PROGRAMA TRABAJA PERU</v>
          </cell>
          <cell r="G260">
            <v>0</v>
          </cell>
          <cell r="H260">
            <v>0</v>
          </cell>
          <cell r="I260">
            <v>0</v>
          </cell>
          <cell r="J260">
            <v>0</v>
          </cell>
          <cell r="K260">
            <v>0</v>
          </cell>
          <cell r="L260">
            <v>0</v>
          </cell>
          <cell r="M260">
            <v>0</v>
          </cell>
        </row>
        <row r="261">
          <cell r="A261">
            <v>871</v>
          </cell>
          <cell r="B261">
            <v>42909</v>
          </cell>
          <cell r="C261">
            <v>0</v>
          </cell>
          <cell r="D261" t="str">
            <v>UGA</v>
          </cell>
          <cell r="E261" t="str">
            <v>INFORME N° 871-2017/DE/UGPPME-CFPP</v>
          </cell>
          <cell r="F261" t="str">
            <v>CERTIFICACION DE CREDITO PRESUPUESTARIO REFERIDA AL PAGO DE PUBLICACION DE RESOLUCION MINISTERIAL N° 108-2017-TR EN EL DIARIO OFICIAL " EL PERUANO"</v>
          </cell>
          <cell r="G261">
            <v>0</v>
          </cell>
          <cell r="H261">
            <v>0</v>
          </cell>
          <cell r="I261">
            <v>0</v>
          </cell>
          <cell r="J261">
            <v>0</v>
          </cell>
          <cell r="K261">
            <v>0</v>
          </cell>
          <cell r="L261">
            <v>0</v>
          </cell>
          <cell r="M261">
            <v>0</v>
          </cell>
        </row>
        <row r="262">
          <cell r="A262">
            <v>872</v>
          </cell>
          <cell r="B262">
            <v>42909</v>
          </cell>
          <cell r="C262">
            <v>0</v>
          </cell>
          <cell r="D262" t="str">
            <v>UGA</v>
          </cell>
          <cell r="E262" t="str">
            <v>INFORME N° 872-2017/DE/UGPPME-CFPP</v>
          </cell>
          <cell r="F262" t="str">
            <v xml:space="preserve">AMPLIFICACION DEL CERTIFICADO DE CREDITO PRESUPUESTARIO N° 505 REFERIDA A LA SUSCRIPCION DE DIARIOS DE PROGRAMA PERU RESPONSABLE </v>
          </cell>
          <cell r="G262">
            <v>0</v>
          </cell>
          <cell r="H262">
            <v>0</v>
          </cell>
          <cell r="I262">
            <v>0</v>
          </cell>
          <cell r="J262">
            <v>0</v>
          </cell>
          <cell r="K262">
            <v>0</v>
          </cell>
          <cell r="L262">
            <v>0</v>
          </cell>
          <cell r="M262">
            <v>0</v>
          </cell>
        </row>
        <row r="263">
          <cell r="A263">
            <v>873</v>
          </cell>
          <cell r="B263">
            <v>42909</v>
          </cell>
          <cell r="C263">
            <v>0</v>
          </cell>
          <cell r="D263" t="str">
            <v>UGA</v>
          </cell>
          <cell r="E263" t="str">
            <v>INFORME N° 873-2017-TP/DE/UGPPME-CFPP</v>
          </cell>
          <cell r="F263" t="str">
            <v>CERTIFICACION DE CREDITO PRESUPUESTARIO REFERIDA A LA CONTRATACION DE SERVICIO DE TERCERO PARA LA UNIDAD GERENCIAL DE PROMOCION DE LA RSE PARA EL PROGRAMA PERU RESPONSABLE</v>
          </cell>
          <cell r="G263">
            <v>0</v>
          </cell>
          <cell r="H263">
            <v>0</v>
          </cell>
          <cell r="I263">
            <v>0</v>
          </cell>
          <cell r="J263">
            <v>0</v>
          </cell>
          <cell r="K263">
            <v>0</v>
          </cell>
          <cell r="L263">
            <v>0</v>
          </cell>
          <cell r="M263">
            <v>0</v>
          </cell>
        </row>
        <row r="264">
          <cell r="A264">
            <v>874</v>
          </cell>
          <cell r="B264">
            <v>42912</v>
          </cell>
          <cell r="C264">
            <v>0</v>
          </cell>
          <cell r="D264" t="str">
            <v>UGA</v>
          </cell>
          <cell r="E264" t="str">
            <v>INFORME N° 874-2017-TP/DE/UGPPME-CFPP</v>
          </cell>
          <cell r="F264" t="str">
            <v>CERTIFICACION DE CREDITO PRESUPUESTARIO REFERIDA A LA CONTRATACION DE SERVICIO DE TERCERO PARA LA UNIDAD GERENCIAL DE PROMOCION DEL PROGRAMA TRABAJA PERU</v>
          </cell>
          <cell r="G264">
            <v>0</v>
          </cell>
          <cell r="H264">
            <v>0</v>
          </cell>
          <cell r="I264">
            <v>0</v>
          </cell>
          <cell r="J264">
            <v>0</v>
          </cell>
          <cell r="K264">
            <v>0</v>
          </cell>
          <cell r="L264">
            <v>0</v>
          </cell>
          <cell r="M264">
            <v>0</v>
          </cell>
        </row>
        <row r="265">
          <cell r="A265">
            <v>875</v>
          </cell>
          <cell r="B265">
            <v>42912</v>
          </cell>
          <cell r="C265">
            <v>0</v>
          </cell>
          <cell r="D265" t="str">
            <v>UGA</v>
          </cell>
          <cell r="E265" t="str">
            <v>INFORME N° 875-2017-TP/DE/UGPPME-CFPP</v>
          </cell>
          <cell r="F265" t="str">
            <v>CERTIFICACION DE CREDITO PRESUPUESTARIO REFERIDA A LA CONTRATACION DE SERVICIO DE TERCERO PARA LA COORDINACION FUNCIONAL DE MONITOREO Y EVALUACION DEL PROGRAMA TRABAJA PERU</v>
          </cell>
          <cell r="G265">
            <v>0</v>
          </cell>
          <cell r="H265">
            <v>0</v>
          </cell>
          <cell r="I265">
            <v>0</v>
          </cell>
          <cell r="J265">
            <v>0</v>
          </cell>
          <cell r="K265">
            <v>0</v>
          </cell>
          <cell r="L265">
            <v>0</v>
          </cell>
          <cell r="M265">
            <v>0</v>
          </cell>
        </row>
        <row r="266">
          <cell r="A266">
            <v>876</v>
          </cell>
          <cell r="B266">
            <v>42912</v>
          </cell>
          <cell r="C266">
            <v>0</v>
          </cell>
          <cell r="D266" t="str">
            <v>UGA</v>
          </cell>
          <cell r="E266" t="str">
            <v>INFORME N° 876-2017-TP/DE/UGPPME-CFPP</v>
          </cell>
          <cell r="F266" t="str">
            <v>CERTIFICACION DE CREDITO PRESUPUESTARIO REFERIDA A LA CONTRATACION DE SERVICIO DE TERCERO PARA LA UNIDAD GERENCIAL DE ASESORIA LEGAL PROGRAMA TRABAJA PERU</v>
          </cell>
          <cell r="G266">
            <v>0</v>
          </cell>
          <cell r="H266">
            <v>0</v>
          </cell>
          <cell r="I266">
            <v>0</v>
          </cell>
          <cell r="J266">
            <v>0</v>
          </cell>
          <cell r="K266">
            <v>0</v>
          </cell>
          <cell r="L266">
            <v>0</v>
          </cell>
          <cell r="M266">
            <v>0</v>
          </cell>
        </row>
        <row r="267">
          <cell r="A267">
            <v>877</v>
          </cell>
          <cell r="B267">
            <v>42912</v>
          </cell>
          <cell r="C267">
            <v>0</v>
          </cell>
          <cell r="D267" t="str">
            <v>UGA</v>
          </cell>
          <cell r="E267" t="str">
            <v>INFORME N° 877-2017-TP/DE/UGPPME-CFPP</v>
          </cell>
          <cell r="F267" t="str">
            <v>CERTIFICACION DE CREDITO PRESUPUESTARIO REFERIDA A LA CONTRATACION DE SERVICIO DE TERCERO PARA LA UNIDAD ZONAL PIURA DEL PROGRAMA TRABAJA PERU</v>
          </cell>
          <cell r="G267">
            <v>0</v>
          </cell>
          <cell r="H267">
            <v>0</v>
          </cell>
          <cell r="I267">
            <v>0</v>
          </cell>
          <cell r="J267">
            <v>0</v>
          </cell>
          <cell r="K267">
            <v>0</v>
          </cell>
          <cell r="L267">
            <v>0</v>
          </cell>
          <cell r="M267">
            <v>0</v>
          </cell>
        </row>
        <row r="268">
          <cell r="A268">
            <v>878</v>
          </cell>
          <cell r="B268">
            <v>42912</v>
          </cell>
          <cell r="C268">
            <v>0</v>
          </cell>
          <cell r="D268" t="str">
            <v>UGA</v>
          </cell>
          <cell r="E268" t="str">
            <v>INFORME N° 878-2017-TP/DE/UGPPME-CFPP</v>
          </cell>
          <cell r="F268" t="str">
            <v>CERTIFICACION DE CREDITO PRESUPUESTARIO REFERIDA A LA CONTRATACION DE SERVICIO DE TERCERO PARA LA UNIDAD GERENCIAL DE PROMOCION DEL PROGRAMA TRABAJA PERU</v>
          </cell>
          <cell r="G268">
            <v>0</v>
          </cell>
          <cell r="H268">
            <v>0</v>
          </cell>
          <cell r="I268">
            <v>0</v>
          </cell>
          <cell r="J268">
            <v>0</v>
          </cell>
          <cell r="K268">
            <v>0</v>
          </cell>
          <cell r="L268">
            <v>0</v>
          </cell>
          <cell r="M268">
            <v>0</v>
          </cell>
        </row>
        <row r="269">
          <cell r="A269">
            <v>879</v>
          </cell>
          <cell r="B269">
            <v>42912</v>
          </cell>
          <cell r="C269">
            <v>0</v>
          </cell>
          <cell r="D269" t="str">
            <v>UGA</v>
          </cell>
          <cell r="E269" t="str">
            <v>INFORME N° 879-2017-TP/DE/UGPPME-CFPP</v>
          </cell>
          <cell r="F269" t="str">
            <v>CERTIFICACION DE CREDITO PRESUPUESTARIO REFERIDA A LA CONTRATACION TEMPORAL DE UN SERVICIO DE TERCERO PARA EL AREA DE SERVICIOS GENERALES DEL PROGRAMA TRABAJA PERU</v>
          </cell>
          <cell r="G269">
            <v>0</v>
          </cell>
          <cell r="H269">
            <v>0</v>
          </cell>
          <cell r="I269">
            <v>0</v>
          </cell>
          <cell r="J269">
            <v>0</v>
          </cell>
          <cell r="K269">
            <v>0</v>
          </cell>
          <cell r="L269">
            <v>0</v>
          </cell>
          <cell r="M269">
            <v>0</v>
          </cell>
        </row>
        <row r="270">
          <cell r="A270">
            <v>880</v>
          </cell>
          <cell r="B270">
            <v>42913</v>
          </cell>
          <cell r="C270">
            <v>0</v>
          </cell>
          <cell r="D270" t="str">
            <v>UGA</v>
          </cell>
          <cell r="E270" t="str">
            <v>INFORME N° 880-2017-TP/DE/UGPPME-CFPP</v>
          </cell>
          <cell r="F270" t="str">
            <v>REFERIDA A LA CONTRATACION TEMPORAL DE SERVICIO DE TERCERO PARA LA UNIDAD ZONAL DE AYACUCHO</v>
          </cell>
          <cell r="G270">
            <v>0</v>
          </cell>
          <cell r="H270">
            <v>0</v>
          </cell>
          <cell r="I270">
            <v>0</v>
          </cell>
          <cell r="J270">
            <v>0</v>
          </cell>
          <cell r="K270">
            <v>0</v>
          </cell>
          <cell r="L270">
            <v>0</v>
          </cell>
          <cell r="M270">
            <v>0</v>
          </cell>
        </row>
        <row r="271">
          <cell r="A271">
            <v>881</v>
          </cell>
          <cell r="B271">
            <v>42913</v>
          </cell>
          <cell r="C271">
            <v>0</v>
          </cell>
          <cell r="D271" t="str">
            <v>UGA</v>
          </cell>
          <cell r="E271" t="str">
            <v>INFORME N° 881-2017-TP/DE/UGPPME-CFPP</v>
          </cell>
          <cell r="F271" t="str">
            <v>CERTIFICACION DE CREDITO PRESUPUESTARIO REFERIDA A LA APERTURA Y EJECUCION ANUAL DEL FONDO DE CAJA CHICA, RELACIONADA AL SEGUIMIENTO Y MONITOREO DE LAS ACTIVIDADES DE INTERVENCION INMEDIATAS (AII-02) PERIODO 2017.</v>
          </cell>
          <cell r="G271">
            <v>0</v>
          </cell>
          <cell r="H271">
            <v>0</v>
          </cell>
          <cell r="I271">
            <v>0</v>
          </cell>
          <cell r="J271">
            <v>0</v>
          </cell>
          <cell r="K271">
            <v>0</v>
          </cell>
          <cell r="L271">
            <v>0</v>
          </cell>
          <cell r="M271">
            <v>0</v>
          </cell>
        </row>
        <row r="272">
          <cell r="A272">
            <v>882</v>
          </cell>
          <cell r="B272">
            <v>42913</v>
          </cell>
          <cell r="C272">
            <v>0</v>
          </cell>
          <cell r="D272" t="str">
            <v>UGA</v>
          </cell>
          <cell r="E272" t="str">
            <v>INFORME N° 882-2017-TP/DE/UGPPME-CFPP</v>
          </cell>
          <cell r="F272" t="str">
            <v>REFERIDA A LA CONTRATACION TEMPORAL DE SERVICIO DE TERCERO PARA LA UNIDAD ZONAL DE AYACUCHO</v>
          </cell>
          <cell r="G272">
            <v>0</v>
          </cell>
          <cell r="H272">
            <v>0</v>
          </cell>
          <cell r="I272">
            <v>0</v>
          </cell>
          <cell r="J272">
            <v>0</v>
          </cell>
          <cell r="K272">
            <v>0</v>
          </cell>
          <cell r="L272">
            <v>0</v>
          </cell>
          <cell r="M272">
            <v>0</v>
          </cell>
        </row>
        <row r="273">
          <cell r="A273">
            <v>883</v>
          </cell>
          <cell r="B273">
            <v>42913</v>
          </cell>
          <cell r="C273">
            <v>0</v>
          </cell>
          <cell r="D273" t="str">
            <v>UGA</v>
          </cell>
          <cell r="E273" t="str">
            <v>INFORME N° 883-2017-TP/DE/UGPPME-CFPP</v>
          </cell>
          <cell r="F273" t="str">
            <v>CERTIFICACION DE CREDITO PRESUPUESTARIO REFERIDA A LA CONTRATACION TEMPORAL POR LA MODALIDAD DE SERVICIO DE TERCERO PARA LA COORDINACION FUNCIONAL DE SUPERVISION DE PROYECTOS</v>
          </cell>
          <cell r="G273">
            <v>0</v>
          </cell>
          <cell r="H273">
            <v>0</v>
          </cell>
          <cell r="I273">
            <v>0</v>
          </cell>
          <cell r="J273">
            <v>0</v>
          </cell>
          <cell r="K273">
            <v>0</v>
          </cell>
          <cell r="L273">
            <v>0</v>
          </cell>
          <cell r="M273">
            <v>0</v>
          </cell>
        </row>
        <row r="274">
          <cell r="A274">
            <v>884</v>
          </cell>
          <cell r="B274">
            <v>42913</v>
          </cell>
          <cell r="C274">
            <v>0</v>
          </cell>
          <cell r="D274" t="str">
            <v>DIRECCION EJECUTIVA</v>
          </cell>
          <cell r="E274" t="str">
            <v>INFORME N° 884-2017-TP/DE/UGPPME-CFPP</v>
          </cell>
          <cell r="F274" t="str">
            <v>PROPUESTA DE NOTA DE MODIFICACION PRESUPUESTARIA NMP N° 29, CREDITOS Y ANULACIONES POR s/. 294, 890.00 DE TIPO 3 CREDITOS Y ANULACIONES (DENTRO DE U.E.) PARA APROBACION</v>
          </cell>
          <cell r="G274">
            <v>0</v>
          </cell>
          <cell r="H274">
            <v>0</v>
          </cell>
          <cell r="I274">
            <v>0</v>
          </cell>
          <cell r="J274">
            <v>0</v>
          </cell>
          <cell r="K274">
            <v>0</v>
          </cell>
          <cell r="L274">
            <v>0</v>
          </cell>
          <cell r="M274">
            <v>0</v>
          </cell>
        </row>
        <row r="275">
          <cell r="A275">
            <v>885</v>
          </cell>
          <cell r="B275">
            <v>42913</v>
          </cell>
          <cell r="C275">
            <v>0</v>
          </cell>
          <cell r="D275" t="str">
            <v>UGA</v>
          </cell>
          <cell r="E275" t="str">
            <v>INFORME N° 885-2017-TP/DE/UGPPME-CFPP</v>
          </cell>
          <cell r="F275" t="str">
            <v>CERTIFICACION DE CREDITO PRESUPUESTARIO REFERIDA AL SERVICIO DE TERCERO PARA LA DIRECCION EJECUTIVA DEL PROGRAMA TRABAJA PERU</v>
          </cell>
          <cell r="G275">
            <v>0</v>
          </cell>
          <cell r="H275">
            <v>0</v>
          </cell>
          <cell r="I275">
            <v>0</v>
          </cell>
          <cell r="J275">
            <v>0</v>
          </cell>
          <cell r="K275">
            <v>0</v>
          </cell>
          <cell r="L275">
            <v>0</v>
          </cell>
          <cell r="M275">
            <v>0</v>
          </cell>
        </row>
        <row r="276">
          <cell r="A276">
            <v>886</v>
          </cell>
          <cell r="B276">
            <v>42913</v>
          </cell>
          <cell r="C276">
            <v>0</v>
          </cell>
          <cell r="D276" t="str">
            <v>UGA</v>
          </cell>
          <cell r="E276" t="str">
            <v>INFORME N° 886-2017-TP/DE/UGPPME-CFPP</v>
          </cell>
          <cell r="F276" t="str">
            <v>CERTIFICACION DE CREDITO PRESUPUESTARIO REFERIDA A LA CONTRATACION DE VERIFICADORES DE ACTIVIDADES A II-02 PARA LAS UNIDADES ZONALES DE LIMA SUR-ESTE Y LIMA NORTE-CALLAO.</v>
          </cell>
          <cell r="G276">
            <v>0</v>
          </cell>
          <cell r="H276">
            <v>0</v>
          </cell>
          <cell r="I276">
            <v>0</v>
          </cell>
          <cell r="J276">
            <v>0</v>
          </cell>
          <cell r="K276">
            <v>0</v>
          </cell>
          <cell r="L276">
            <v>0</v>
          </cell>
          <cell r="M276">
            <v>0</v>
          </cell>
        </row>
        <row r="277">
          <cell r="A277">
            <v>887</v>
          </cell>
          <cell r="B277">
            <v>42919</v>
          </cell>
          <cell r="C277">
            <v>0</v>
          </cell>
          <cell r="D277" t="str">
            <v>DIRECCION EJECUTIVA</v>
          </cell>
          <cell r="E277" t="str">
            <v>INFORME N° 887-2017-TP/DE/UGPPME-CFPP</v>
          </cell>
          <cell r="F277" t="str">
            <v>PROPUESTA DE NOTA MODIFICATORIA PRESUPUESTARIA NMP N° 031, CREDITOS Y ANULACIONES POR s/. 5,000.00 DE TIPO 3 CREDITOS Y ANULACIONES (DENTRO DE U.E.)</v>
          </cell>
          <cell r="G277">
            <v>0</v>
          </cell>
          <cell r="H277">
            <v>0</v>
          </cell>
          <cell r="I277">
            <v>0</v>
          </cell>
          <cell r="J277">
            <v>0</v>
          </cell>
          <cell r="K277">
            <v>0</v>
          </cell>
          <cell r="L277">
            <v>0</v>
          </cell>
          <cell r="M277">
            <v>0</v>
          </cell>
        </row>
        <row r="278">
          <cell r="A278">
            <v>888</v>
          </cell>
          <cell r="B278">
            <v>42914</v>
          </cell>
          <cell r="C278">
            <v>0</v>
          </cell>
          <cell r="D278" t="str">
            <v>UGA</v>
          </cell>
          <cell r="E278" t="str">
            <v>INFORME N° 888-2017-TP/DE/UGPPME-CFPP</v>
          </cell>
          <cell r="F278" t="str">
            <v>CERTIFICACION DE CREDITO PRESUPUESTARIO REFERIDA AL SERVICIO DE TERCERO PARA LA UNIDAD GERENCIAL DE ASESORIA LEGAL DEL PROGRAMA TRABAJA PERU</v>
          </cell>
          <cell r="G278">
            <v>0</v>
          </cell>
          <cell r="H278">
            <v>0</v>
          </cell>
          <cell r="I278">
            <v>0</v>
          </cell>
          <cell r="J278">
            <v>0</v>
          </cell>
          <cell r="K278">
            <v>0</v>
          </cell>
          <cell r="L278">
            <v>0</v>
          </cell>
          <cell r="M278">
            <v>0</v>
          </cell>
        </row>
        <row r="279">
          <cell r="A279">
            <v>889</v>
          </cell>
          <cell r="B279">
            <v>42914</v>
          </cell>
          <cell r="C279">
            <v>0</v>
          </cell>
          <cell r="D279" t="str">
            <v>UGA</v>
          </cell>
          <cell r="E279" t="str">
            <v>INFORME N° 889-2017-TP/DE/UGPPME-CFPP</v>
          </cell>
          <cell r="F279" t="str">
            <v>CERTIFICACION DE CREDITO PRESUPUESTARIO REFERIDA AL SERVICIO DE TERCERO PARA LA CONTRATACION DE LIQUIDADORES DE OFICIO PARA LA UNIDAD ZONAL AYACUCHO DEL PROGRAMA TRABAJA PERU</v>
          </cell>
          <cell r="G279">
            <v>0</v>
          </cell>
          <cell r="H279">
            <v>0</v>
          </cell>
          <cell r="I279">
            <v>0</v>
          </cell>
          <cell r="J279">
            <v>0</v>
          </cell>
          <cell r="K279">
            <v>0</v>
          </cell>
          <cell r="L279">
            <v>0</v>
          </cell>
          <cell r="M279">
            <v>0</v>
          </cell>
        </row>
        <row r="280">
          <cell r="A280">
            <v>890</v>
          </cell>
          <cell r="B280">
            <v>42914</v>
          </cell>
          <cell r="C280">
            <v>0</v>
          </cell>
          <cell r="D280" t="str">
            <v>UGA</v>
          </cell>
          <cell r="E280" t="str">
            <v>INFORME N° 890-2017-TP/DE/UGPPME-CFPP</v>
          </cell>
          <cell r="F280" t="str">
            <v>CERTIFICACION DE CREDITO PRESUPUESTARIO REFERIDO AL PAGO DE PUBLICACION DE RESOLUCION VICE MINISTERIALES N° 009-2017-TR EN EL DIARIO OFICIAL " EL PERUANO"</v>
          </cell>
          <cell r="G280">
            <v>0</v>
          </cell>
          <cell r="H280">
            <v>0</v>
          </cell>
          <cell r="I280">
            <v>0</v>
          </cell>
          <cell r="J280">
            <v>0</v>
          </cell>
          <cell r="K280">
            <v>0</v>
          </cell>
          <cell r="L280">
            <v>0</v>
          </cell>
          <cell r="M280">
            <v>0</v>
          </cell>
        </row>
        <row r="281">
          <cell r="A281">
            <v>891</v>
          </cell>
          <cell r="B281">
            <v>42914</v>
          </cell>
          <cell r="C281">
            <v>0</v>
          </cell>
          <cell r="D281" t="str">
            <v>UGA</v>
          </cell>
          <cell r="E281" t="str">
            <v>INFORME N° 891-2017-TP/DE/UGPPME-CFPP</v>
          </cell>
          <cell r="F281" t="str">
            <v xml:space="preserve">CERTIFICACION DE CREDITO PRESUPUESTARIO REFERIDA AL SERVICIO DE TERCERO PARA LA UNIDAD ZONAL DE HUANUCO DEL PROGRAMA TRABAJA PERU </v>
          </cell>
          <cell r="G281">
            <v>0</v>
          </cell>
          <cell r="H281">
            <v>0</v>
          </cell>
          <cell r="I281">
            <v>0</v>
          </cell>
          <cell r="J281">
            <v>0</v>
          </cell>
          <cell r="K281">
            <v>0</v>
          </cell>
          <cell r="L281">
            <v>0</v>
          </cell>
          <cell r="M281">
            <v>0</v>
          </cell>
        </row>
        <row r="282">
          <cell r="A282">
            <v>892</v>
          </cell>
          <cell r="B282">
            <v>42914</v>
          </cell>
          <cell r="C282">
            <v>0</v>
          </cell>
          <cell r="D282" t="str">
            <v>UGA</v>
          </cell>
          <cell r="E282" t="str">
            <v>INFORME N° 892-2017-TP/DE/UGPPME-CFPP</v>
          </cell>
          <cell r="F282" t="str">
            <v xml:space="preserve">CERTIFICACION DE CREDITO PRESUPUESTARIO REFERIDA A LA CONTRATACION DE SERVICIO DE TERCEROS DE UN ( 01) PROFESIONAL COMO VERIFICADOR DE LAS AII-02 PARA LA UNIDAD ZONAL LIMA SUR ESTE DEL PROGRAMA TRABAJA PERU </v>
          </cell>
          <cell r="G282">
            <v>0</v>
          </cell>
          <cell r="H282">
            <v>0</v>
          </cell>
          <cell r="I282">
            <v>0</v>
          </cell>
          <cell r="J282">
            <v>0</v>
          </cell>
          <cell r="K282">
            <v>0</v>
          </cell>
          <cell r="L282">
            <v>0</v>
          </cell>
          <cell r="M282">
            <v>0</v>
          </cell>
        </row>
        <row r="283">
          <cell r="A283">
            <v>893</v>
          </cell>
          <cell r="B283">
            <v>42914</v>
          </cell>
          <cell r="C283">
            <v>0</v>
          </cell>
          <cell r="D283" t="str">
            <v>UGA</v>
          </cell>
          <cell r="E283" t="str">
            <v>INFORME N° 893-2017-TP/DE/UGPPME-CFPP</v>
          </cell>
          <cell r="F283" t="str">
            <v xml:space="preserve">CERTIFICACION DE CREDITO PRESUPUESTARIO REFERIDA AL SERVICIO DE TERCERO DE UN (01) PROFESIONAL COMO VERIFICADOR DE LAS AII-02 PARA LA UNIDAD ZONAL AREQUIPA DEL PROGRAMA TRABAJA PERU </v>
          </cell>
          <cell r="G283">
            <v>0</v>
          </cell>
          <cell r="H283">
            <v>0</v>
          </cell>
          <cell r="I283">
            <v>0</v>
          </cell>
          <cell r="J283">
            <v>0</v>
          </cell>
          <cell r="K283">
            <v>0</v>
          </cell>
          <cell r="L283">
            <v>0</v>
          </cell>
          <cell r="M283">
            <v>0</v>
          </cell>
        </row>
        <row r="284">
          <cell r="A284">
            <v>894</v>
          </cell>
          <cell r="B284">
            <v>42914</v>
          </cell>
          <cell r="C284">
            <v>0</v>
          </cell>
          <cell r="D284" t="str">
            <v>UGA</v>
          </cell>
          <cell r="E284" t="str">
            <v>INFORME N° 894-2017-TP/DE/UGPPME-CFPP</v>
          </cell>
          <cell r="F284" t="str">
            <v xml:space="preserve">CERTIFICACION DE CREDITO PRESUPUESTARIO REFERIDA AL SERVICIO DE TERCERO COMO REVISOR DE LOS EXPEDIENTES DE LIQUIDACIONES Y ELABORACION DE LOS INFORMES DE LIQUIDACION TECNICO-FINANCIERO PARA LA UNIDAD ZONAL LIMA SUR-ESTE DEL  PROGRAMA TRABAJA PERU </v>
          </cell>
          <cell r="G284">
            <v>0</v>
          </cell>
          <cell r="H284">
            <v>0</v>
          </cell>
          <cell r="I284">
            <v>0</v>
          </cell>
          <cell r="J284">
            <v>0</v>
          </cell>
          <cell r="K284">
            <v>593</v>
          </cell>
          <cell r="L284">
            <v>0</v>
          </cell>
          <cell r="M284">
            <v>0</v>
          </cell>
        </row>
        <row r="285">
          <cell r="A285">
            <v>895</v>
          </cell>
          <cell r="B285">
            <v>42914</v>
          </cell>
          <cell r="C285">
            <v>0</v>
          </cell>
          <cell r="D285" t="str">
            <v>UGA</v>
          </cell>
          <cell r="E285" t="str">
            <v>INFORME N° 895-2017-TP/DE/UGPPME-CFPP</v>
          </cell>
          <cell r="F285" t="str">
            <v>CERTIFICACION DE CREDITO PRESUPUESTARIO REFERIDA AL SERVICIO DE TERCERO PARA LA UNIDAD ZONAL DE SATIPO DEL PROGRAMA  DEL PROGRAMA TRABAJA PERU</v>
          </cell>
          <cell r="G285">
            <v>0</v>
          </cell>
          <cell r="H285">
            <v>0</v>
          </cell>
          <cell r="I285">
            <v>0</v>
          </cell>
          <cell r="J285">
            <v>0</v>
          </cell>
          <cell r="K285">
            <v>592</v>
          </cell>
          <cell r="L285">
            <v>0</v>
          </cell>
          <cell r="M285">
            <v>0</v>
          </cell>
        </row>
        <row r="286">
          <cell r="A286">
            <v>896</v>
          </cell>
          <cell r="B286">
            <v>42914</v>
          </cell>
          <cell r="C286">
            <v>0</v>
          </cell>
          <cell r="D286" t="str">
            <v>UGA</v>
          </cell>
          <cell r="E286" t="str">
            <v>INFORME N° 896-2017-TP/DE/UGPPME-CFPP</v>
          </cell>
          <cell r="F286" t="str">
            <v>CERTIFICACION DE CREDITO PRESUPUESTARIO REFERIDA AL SERVICIO DE TERCERO PARA LA UNIDAD GERENCIAL DE PROMOCION DEL PROGRAMA TRABAJA PERU</v>
          </cell>
          <cell r="G286">
            <v>0</v>
          </cell>
          <cell r="H286">
            <v>0</v>
          </cell>
          <cell r="I286">
            <v>0</v>
          </cell>
          <cell r="J286">
            <v>0</v>
          </cell>
          <cell r="K286">
            <v>591</v>
          </cell>
          <cell r="L286">
            <v>0</v>
          </cell>
          <cell r="M286">
            <v>0</v>
          </cell>
        </row>
        <row r="287">
          <cell r="A287">
            <v>897</v>
          </cell>
          <cell r="B287">
            <v>42914</v>
          </cell>
          <cell r="C287">
            <v>0</v>
          </cell>
          <cell r="D287" t="str">
            <v>UGA</v>
          </cell>
          <cell r="E287" t="str">
            <v>INFORME N° 897-2017-TP/DE/UGPPME-CFPP</v>
          </cell>
          <cell r="F287" t="str">
            <v xml:space="preserve">CERTIFICACION DE CREDITO PRESUPUESTARIO REFERIDA AL SERVICIO DE TERCERO PARA LA UNIDAD GERENCIAL DE PLANIFICACION, PRESUPUESTO, MONITOREO Y EVALUACION DEL PROGRAMA TRABAJA PERU </v>
          </cell>
          <cell r="G287">
            <v>0</v>
          </cell>
          <cell r="H287">
            <v>0</v>
          </cell>
          <cell r="I287">
            <v>0</v>
          </cell>
          <cell r="J287">
            <v>0</v>
          </cell>
          <cell r="K287">
            <v>594</v>
          </cell>
          <cell r="L287">
            <v>0</v>
          </cell>
          <cell r="M287">
            <v>0</v>
          </cell>
        </row>
        <row r="288">
          <cell r="A288">
            <v>898</v>
          </cell>
          <cell r="B288">
            <v>42919</v>
          </cell>
          <cell r="C288">
            <v>0</v>
          </cell>
          <cell r="D288" t="str">
            <v>UGA</v>
          </cell>
          <cell r="E288" t="str">
            <v>INFORME N° 898-2017-TP/DE/UGPPME-CFPP</v>
          </cell>
          <cell r="F288" t="str">
            <v xml:space="preserve">CERTIFICACION DE CREDITO PRESUPUESTARIO REFERIDA AL SERVICIO DE TERCERO PARA LA UNIDAD GERENCIAL DE ASESORIA LEGAL </v>
          </cell>
          <cell r="G288">
            <v>0</v>
          </cell>
          <cell r="H288">
            <v>0</v>
          </cell>
          <cell r="I288">
            <v>0</v>
          </cell>
          <cell r="J288">
            <v>0</v>
          </cell>
          <cell r="K288">
            <v>596</v>
          </cell>
          <cell r="L288">
            <v>0</v>
          </cell>
          <cell r="M288">
            <v>0</v>
          </cell>
        </row>
        <row r="289">
          <cell r="A289">
            <v>899</v>
          </cell>
          <cell r="B289">
            <v>42919</v>
          </cell>
          <cell r="C289">
            <v>0</v>
          </cell>
          <cell r="D289" t="str">
            <v>UGA</v>
          </cell>
          <cell r="E289" t="str">
            <v>INFORME N° 899-2017-TP/DE/UGPPME-CFPP</v>
          </cell>
          <cell r="F289" t="str">
            <v xml:space="preserve">REBAJA DE CERTIFICACION DE CREDITO PRESUPUESTARIO N° 030-2017 PARA EL SERVICIO DE AGENCIAMIENTO DE PASAJES AEREOS PARA EL PROGRAMA TRABAJA PERU </v>
          </cell>
          <cell r="G289">
            <v>0</v>
          </cell>
          <cell r="H289">
            <v>0</v>
          </cell>
          <cell r="I289">
            <v>0</v>
          </cell>
          <cell r="J289">
            <v>0</v>
          </cell>
          <cell r="K289">
            <v>30</v>
          </cell>
          <cell r="L289">
            <v>0</v>
          </cell>
          <cell r="M289">
            <v>0</v>
          </cell>
        </row>
        <row r="290">
          <cell r="A290">
            <v>900</v>
          </cell>
          <cell r="B290">
            <v>42919</v>
          </cell>
          <cell r="C290">
            <v>0</v>
          </cell>
          <cell r="D290" t="str">
            <v>UGA</v>
          </cell>
          <cell r="E290" t="str">
            <v>INFORME N° 900-2017-TP/DE/UGPPME-CFPP</v>
          </cell>
          <cell r="F290" t="str">
            <v>CERTIFICACION DE CREDITO PRESUPUESTARIO REFERIDA AL SERVICIO DE TERCERO PARA LA UNIDAD GERENCIAL DE PLANIFICACION, PRESUPUESTO, MONITOREO Y EVALUACION DEL PROGRAMA TRABAJA PERU</v>
          </cell>
          <cell r="G290">
            <v>0</v>
          </cell>
          <cell r="H290">
            <v>0</v>
          </cell>
          <cell r="I290">
            <v>0</v>
          </cell>
          <cell r="J290">
            <v>0</v>
          </cell>
          <cell r="K290">
            <v>595</v>
          </cell>
          <cell r="L290">
            <v>0</v>
          </cell>
          <cell r="M290">
            <v>0</v>
          </cell>
        </row>
        <row r="291">
          <cell r="A291">
            <v>901</v>
          </cell>
          <cell r="B291">
            <v>42919</v>
          </cell>
          <cell r="C291">
            <v>0</v>
          </cell>
          <cell r="D291" t="str">
            <v>UGA</v>
          </cell>
          <cell r="E291" t="str">
            <v>INFORME N° 901-2017-TP/DE/UGPPME-CFPP</v>
          </cell>
          <cell r="F291" t="str">
            <v>CERTIFICACION DE CREDITO PRESUPUESTARIO REFERIDA A LA ADQUISICION DE 470 BIDONES DE AGUA DE MESA PARA EL PROGRAMA TRABAJA PERU</v>
          </cell>
          <cell r="G291">
            <v>0</v>
          </cell>
          <cell r="H291">
            <v>0</v>
          </cell>
          <cell r="I291">
            <v>0</v>
          </cell>
          <cell r="J291">
            <v>0</v>
          </cell>
          <cell r="K291">
            <v>598</v>
          </cell>
          <cell r="L291">
            <v>0</v>
          </cell>
          <cell r="M291">
            <v>0</v>
          </cell>
        </row>
        <row r="292">
          <cell r="A292">
            <v>902</v>
          </cell>
          <cell r="B292">
            <v>42919</v>
          </cell>
          <cell r="C292">
            <v>0</v>
          </cell>
          <cell r="D292" t="str">
            <v>UGA</v>
          </cell>
          <cell r="E292" t="str">
            <v>INFORME N° 902-2017-TP/DE/UGPPME-CFPP</v>
          </cell>
          <cell r="F292" t="str">
            <v xml:space="preserve">CERTIFICACION DE CREDITO PRESUPUESTARIO REFERIDA A LA COMPRA DE PASAJES AEREOS A LA CIUDAD DE TACNA SOLICITADO POR EL PROGAMA TRABAJA PERU </v>
          </cell>
          <cell r="G292">
            <v>0</v>
          </cell>
          <cell r="H292">
            <v>0</v>
          </cell>
          <cell r="I292">
            <v>0</v>
          </cell>
          <cell r="J292">
            <v>0</v>
          </cell>
          <cell r="K292">
            <v>599</v>
          </cell>
          <cell r="L292">
            <v>0</v>
          </cell>
          <cell r="M292">
            <v>0</v>
          </cell>
        </row>
        <row r="293">
          <cell r="A293">
            <v>903</v>
          </cell>
          <cell r="B293">
            <v>42919</v>
          </cell>
          <cell r="C293">
            <v>0</v>
          </cell>
          <cell r="D293" t="str">
            <v>UGA</v>
          </cell>
          <cell r="E293" t="str">
            <v>INFORME N° 903-2017-TP/DE/UGPPME-CFPP</v>
          </cell>
          <cell r="F293" t="str">
            <v>CERTIFICACION DE CREDITO PRESUPUESTARIO REFERIDA A LA ASIGNACION DE VIATICOS OFICINA NACIONAL</v>
          </cell>
          <cell r="G293">
            <v>0</v>
          </cell>
          <cell r="H293">
            <v>0</v>
          </cell>
          <cell r="I293">
            <v>0</v>
          </cell>
          <cell r="J293">
            <v>0</v>
          </cell>
          <cell r="K293">
            <v>602</v>
          </cell>
          <cell r="L293" t="str">
            <v>CESAR GALVEZ</v>
          </cell>
          <cell r="M293">
            <v>0</v>
          </cell>
        </row>
        <row r="294">
          <cell r="A294">
            <v>904</v>
          </cell>
          <cell r="B294">
            <v>42919</v>
          </cell>
          <cell r="C294">
            <v>0</v>
          </cell>
          <cell r="D294" t="str">
            <v>UGA</v>
          </cell>
          <cell r="E294" t="str">
            <v>INFORME N° 904-2017-TP/DE/UGPPME-CFPP</v>
          </cell>
          <cell r="F294" t="str">
            <v>CERTIFICACION DE CREDITO PRESUPUESTARIO REFERIDA A LA ASIGNACION DE VIATICOS OFICINA NACIONAL</v>
          </cell>
          <cell r="G294">
            <v>0</v>
          </cell>
          <cell r="H294">
            <v>0</v>
          </cell>
          <cell r="I294">
            <v>0</v>
          </cell>
          <cell r="J294">
            <v>0</v>
          </cell>
          <cell r="K294">
            <v>601</v>
          </cell>
          <cell r="L294" t="str">
            <v>MANUEL PUCHURI</v>
          </cell>
          <cell r="M294">
            <v>0</v>
          </cell>
        </row>
        <row r="295">
          <cell r="A295">
            <v>905</v>
          </cell>
          <cell r="B295">
            <v>42919</v>
          </cell>
          <cell r="C295">
            <v>0</v>
          </cell>
          <cell r="D295" t="str">
            <v>UGA</v>
          </cell>
          <cell r="E295" t="str">
            <v>INFORME N° 905-2017-TP/DE/UGPPME-CFPP</v>
          </cell>
          <cell r="F295" t="str">
            <v>CERTIFICACION DE CREDITO PRESUPUESTARIO REFERIDA A LA ASIGNACION DE VIATICOS PARA LA OFICINA NACIONAL</v>
          </cell>
          <cell r="G295">
            <v>0</v>
          </cell>
          <cell r="H295">
            <v>0</v>
          </cell>
          <cell r="I295">
            <v>0</v>
          </cell>
          <cell r="J295">
            <v>0</v>
          </cell>
          <cell r="K295">
            <v>603</v>
          </cell>
          <cell r="L295" t="str">
            <v>ISABEL LUNA</v>
          </cell>
          <cell r="M295">
            <v>0</v>
          </cell>
        </row>
        <row r="296">
          <cell r="A296">
            <v>906</v>
          </cell>
          <cell r="B296">
            <v>42920</v>
          </cell>
          <cell r="C296">
            <v>0</v>
          </cell>
          <cell r="D296" t="str">
            <v>UGA</v>
          </cell>
          <cell r="E296" t="str">
            <v>INFORME N° 906-2017-TP/DE/UGPPME-CFPP</v>
          </cell>
          <cell r="F296" t="str">
            <v>CERTIFICACION DE CREDITO PRESUPUESTARIO REFERIDA A LA ASIGNACION DE VIATICOS PARA LA CIUDAD DE YAUYOS</v>
          </cell>
          <cell r="G296">
            <v>0</v>
          </cell>
          <cell r="H296">
            <v>0</v>
          </cell>
          <cell r="I296">
            <v>0</v>
          </cell>
          <cell r="J296">
            <v>0</v>
          </cell>
          <cell r="K296">
            <v>600</v>
          </cell>
          <cell r="L296" t="str">
            <v>ENRIQUE LOAYZA</v>
          </cell>
          <cell r="M296">
            <v>0</v>
          </cell>
        </row>
        <row r="297">
          <cell r="A297">
            <v>907</v>
          </cell>
          <cell r="B297">
            <v>42920</v>
          </cell>
          <cell r="C297">
            <v>0</v>
          </cell>
          <cell r="D297" t="str">
            <v>UGA</v>
          </cell>
          <cell r="E297" t="str">
            <v>INFORME N° 909-2017-TP/DE/UGPPME-CFPP</v>
          </cell>
          <cell r="F297" t="str">
            <v>CERTIFICACION DE CREDITO PRESUPUESTARIO REFERIDA A LA ASIGNACION DE VIATICOS PARA UN PERSONAL CAS A LA UNIDAD ZONAL TUMBES</v>
          </cell>
          <cell r="G297">
            <v>0</v>
          </cell>
          <cell r="H297">
            <v>0</v>
          </cell>
          <cell r="I297">
            <v>0</v>
          </cell>
          <cell r="J297">
            <v>0</v>
          </cell>
          <cell r="K297">
            <v>607</v>
          </cell>
          <cell r="L297" t="str">
            <v>JULIO CASTILLO</v>
          </cell>
          <cell r="M297">
            <v>0</v>
          </cell>
        </row>
        <row r="298">
          <cell r="A298">
            <v>908</v>
          </cell>
          <cell r="B298">
            <v>42920</v>
          </cell>
          <cell r="C298">
            <v>0</v>
          </cell>
          <cell r="D298" t="str">
            <v>UGA</v>
          </cell>
          <cell r="E298" t="str">
            <v>INFORME N° 908-2017-TP/DE/UGPPME-CFPP</v>
          </cell>
          <cell r="F298" t="str">
            <v xml:space="preserve">CERTIFICACION DE CREDITO PRESUPUESTARIO REFERIDA A LA ASIGNACION DE VIATICOS REFERIDA  AL PROGRAMA PERU RESPONSABLE PARA LA CIUDAD DE TACNA </v>
          </cell>
          <cell r="G298">
            <v>0</v>
          </cell>
          <cell r="H298">
            <v>0</v>
          </cell>
          <cell r="I298">
            <v>0</v>
          </cell>
          <cell r="J298">
            <v>0</v>
          </cell>
          <cell r="K298">
            <v>604</v>
          </cell>
          <cell r="L298">
            <v>0</v>
          </cell>
          <cell r="M298">
            <v>0</v>
          </cell>
        </row>
        <row r="299">
          <cell r="A299">
            <v>909</v>
          </cell>
          <cell r="B299">
            <v>42920</v>
          </cell>
          <cell r="C299">
            <v>0</v>
          </cell>
          <cell r="D299" t="str">
            <v>UGA</v>
          </cell>
          <cell r="E299" t="str">
            <v>INFORME N° 909-2017-TP/DE/UGPPME-CFPP</v>
          </cell>
          <cell r="F299" t="str">
            <v xml:space="preserve">CERTIFICACION DE CREDITO PRESUPUESTARIO REFERIDA AL SERVICIO DE ALQUILER DE TRANSPORTE DE BIENES MUEBLES, INFORMATICOS Y ACERVO DOCUMENTARIO. DESDE LA UNIDAD ZONAL TACNA HACIA EL ARCHIVO CENTRAL DEL PROGRAMA TRABAJA PERU </v>
          </cell>
          <cell r="G299">
            <v>0</v>
          </cell>
          <cell r="H299">
            <v>0</v>
          </cell>
          <cell r="I299">
            <v>0</v>
          </cell>
          <cell r="J299">
            <v>0</v>
          </cell>
          <cell r="K299">
            <v>605</v>
          </cell>
          <cell r="L299">
            <v>0</v>
          </cell>
          <cell r="M299">
            <v>0</v>
          </cell>
        </row>
        <row r="300">
          <cell r="A300">
            <v>910</v>
          </cell>
          <cell r="B300">
            <v>42920</v>
          </cell>
          <cell r="C300">
            <v>0</v>
          </cell>
          <cell r="D300" t="str">
            <v>UGA</v>
          </cell>
          <cell r="E300" t="str">
            <v>INFORME N° 910-2017-TP/DE/UGPPME-CFPP</v>
          </cell>
          <cell r="F300" t="str">
            <v>CERTIFICACION DE CREDITO PRESUPUESTARIO POR EL CONCEPTO DE INDEMNIZACION DEL PAGO DE GUARDIANIA PRESTADA EN LA UNIDAD ZONAL DE CUSCO</v>
          </cell>
          <cell r="G300">
            <v>0</v>
          </cell>
          <cell r="H300">
            <v>0</v>
          </cell>
          <cell r="I300">
            <v>0</v>
          </cell>
          <cell r="J300">
            <v>0</v>
          </cell>
          <cell r="K300">
            <v>0</v>
          </cell>
          <cell r="L300">
            <v>0</v>
          </cell>
          <cell r="M300">
            <v>0</v>
          </cell>
        </row>
        <row r="301">
          <cell r="A301">
            <v>911</v>
          </cell>
          <cell r="B301">
            <v>42922</v>
          </cell>
          <cell r="C301">
            <v>0</v>
          </cell>
          <cell r="D301" t="str">
            <v>UGA</v>
          </cell>
          <cell r="E301" t="str">
            <v>INFORME N° 911-2017-TP/DE/UGPPME-CFPP</v>
          </cell>
          <cell r="F301" t="str">
            <v>SOBRE CREDITO SUPLEMENTARIO APROBADO CON EL DECRETO SUPREMO N° 143-2017-EF, POR UN MONTO DE s/ 34, 687.00 SOLES , PARA EL CUMPLIMIENTO DE OBLIGACIONES DERIVADAS DE SENTENCIAS JUDICIALES EN CALIDAD DE COSA JUZGADA</v>
          </cell>
          <cell r="G301">
            <v>0</v>
          </cell>
          <cell r="H301">
            <v>0</v>
          </cell>
          <cell r="I301">
            <v>0</v>
          </cell>
          <cell r="J301">
            <v>0</v>
          </cell>
          <cell r="K301">
            <v>0</v>
          </cell>
          <cell r="L301">
            <v>0</v>
          </cell>
          <cell r="M301" t="str">
            <v>P:\INFORMES CFPP 2017\INFORME 911-2017-CFPP, HR-I-74875-2017.pdf</v>
          </cell>
        </row>
        <row r="302">
          <cell r="A302">
            <v>912</v>
          </cell>
          <cell r="B302">
            <v>42921</v>
          </cell>
          <cell r="C302">
            <v>0</v>
          </cell>
          <cell r="D302" t="str">
            <v>UGA</v>
          </cell>
          <cell r="E302" t="str">
            <v>INFORME N° 912-2017-TP/DE/UGPPME-CFPP</v>
          </cell>
          <cell r="F302" t="str">
            <v>CERTIFICACION DE CREDITO PRESUPUESTARIO REFERIDA AL SERVICIO DE TERCERO PARA LA UNIDAD GERENCIAL DE PLANIFICACION, PRESUPUESTO, MONITOREO Y EVALUACION DEL PROGRAMA TRABAJA PERU</v>
          </cell>
          <cell r="G302">
            <v>0</v>
          </cell>
          <cell r="H302">
            <v>0</v>
          </cell>
          <cell r="I302">
            <v>0</v>
          </cell>
          <cell r="J302">
            <v>0</v>
          </cell>
          <cell r="K302">
            <v>608</v>
          </cell>
          <cell r="L302">
            <v>0</v>
          </cell>
          <cell r="M302">
            <v>0</v>
          </cell>
        </row>
        <row r="303">
          <cell r="A303">
            <v>913</v>
          </cell>
          <cell r="B303">
            <v>42921</v>
          </cell>
          <cell r="C303">
            <v>0</v>
          </cell>
          <cell r="D303" t="str">
            <v>UGA</v>
          </cell>
          <cell r="E303" t="str">
            <v>INFORME N° 913-2017-TP/DE/UGPPME-CFPP</v>
          </cell>
          <cell r="F303" t="str">
            <v>PROPUESTA DE MODIFICACION DEL REGLAMENTO INTERNO DE LOS SERVIDORES CIVILES (RIS) DEL PROGRAMA TRABAJA PERU</v>
          </cell>
          <cell r="G303">
            <v>0</v>
          </cell>
          <cell r="H303">
            <v>0</v>
          </cell>
          <cell r="I303">
            <v>0</v>
          </cell>
          <cell r="J303">
            <v>0</v>
          </cell>
          <cell r="K303">
            <v>0</v>
          </cell>
          <cell r="L303">
            <v>0</v>
          </cell>
          <cell r="M303">
            <v>0</v>
          </cell>
        </row>
        <row r="304">
          <cell r="A304">
            <v>914</v>
          </cell>
          <cell r="B304">
            <v>42922</v>
          </cell>
          <cell r="C304">
            <v>0</v>
          </cell>
          <cell r="D304" t="str">
            <v>UGA</v>
          </cell>
          <cell r="E304" t="str">
            <v>INFORME N° 914-2017-TP/DE/UGPPME-CFPP</v>
          </cell>
          <cell r="F304" t="str">
            <v xml:space="preserve">CERTIFICACION DE CREDITO PRESUPUESTARIO REFERIDA A LA CONTRATACION DE VERIFICADORES DE ACTIVIDADES A II-02 PARA LA UNIDAD ZONAL HUARAZ DEL PROGRAMA TRABAJA PERU </v>
          </cell>
          <cell r="G304">
            <v>0</v>
          </cell>
          <cell r="H304">
            <v>0</v>
          </cell>
          <cell r="I304">
            <v>0</v>
          </cell>
          <cell r="J304">
            <v>0</v>
          </cell>
          <cell r="K304">
            <v>610</v>
          </cell>
          <cell r="L304">
            <v>0</v>
          </cell>
          <cell r="M304">
            <v>0</v>
          </cell>
        </row>
        <row r="305">
          <cell r="A305">
            <v>915</v>
          </cell>
          <cell r="B305">
            <v>42922</v>
          </cell>
          <cell r="C305">
            <v>0</v>
          </cell>
          <cell r="D305" t="str">
            <v>UGA</v>
          </cell>
          <cell r="E305" t="str">
            <v>INFORME N° 915-2017-TP/DE/UGPPME-CFPP</v>
          </cell>
          <cell r="F305" t="str">
            <v>CERTIFICACION DE CREDITO PRESUPUESTARIO REFERIDA AL SERVICIO DE VERIFICADORES DE ACTIVIDADES AII-02 PARA LA UNIDAD ZONAL AYACUCHO DEL PROGRAMA TRABAJA  PERU</v>
          </cell>
          <cell r="G305">
            <v>0</v>
          </cell>
          <cell r="H305">
            <v>0</v>
          </cell>
          <cell r="I305">
            <v>0</v>
          </cell>
          <cell r="J305">
            <v>0</v>
          </cell>
          <cell r="K305">
            <v>611</v>
          </cell>
          <cell r="L305">
            <v>0</v>
          </cell>
          <cell r="M305">
            <v>0</v>
          </cell>
        </row>
        <row r="306">
          <cell r="A306">
            <v>916</v>
          </cell>
          <cell r="B306">
            <v>42922</v>
          </cell>
          <cell r="C306">
            <v>0</v>
          </cell>
          <cell r="D306" t="str">
            <v>UGA</v>
          </cell>
          <cell r="E306" t="str">
            <v>INFORME N° 916-2017-TP/DE/UGPPME-CFPP</v>
          </cell>
          <cell r="F306" t="str">
            <v xml:space="preserve">CERTIFICACION DE CREDITO PRESUPUESTARIO REFERIDA AL SERVICIO DE VERIFICADORES DE ACTIVIDADES AII-02 PARA LA UNIDAD ZONAL  ANCASH  DEL PROGRAMA TRABAJA </v>
          </cell>
          <cell r="G306">
            <v>0</v>
          </cell>
          <cell r="H306">
            <v>0</v>
          </cell>
          <cell r="I306">
            <v>0</v>
          </cell>
          <cell r="J306">
            <v>0</v>
          </cell>
          <cell r="K306">
            <v>609</v>
          </cell>
          <cell r="L306">
            <v>0</v>
          </cell>
          <cell r="M306">
            <v>0</v>
          </cell>
        </row>
        <row r="307">
          <cell r="A307">
            <v>917</v>
          </cell>
          <cell r="B307">
            <v>42922</v>
          </cell>
          <cell r="C307">
            <v>0</v>
          </cell>
          <cell r="D307" t="str">
            <v>DIRECCION EJECUTIVA</v>
          </cell>
          <cell r="E307" t="str">
            <v>INFORME N° 917-2017-TP/DE/UGPPME-CFPP</v>
          </cell>
          <cell r="F307" t="str">
            <v>AVANCE DE EJECUCION Y PROGRAMACION 2017</v>
          </cell>
          <cell r="G307">
            <v>0</v>
          </cell>
          <cell r="H307">
            <v>0</v>
          </cell>
          <cell r="I307">
            <v>0</v>
          </cell>
          <cell r="J307">
            <v>0</v>
          </cell>
          <cell r="K307">
            <v>0</v>
          </cell>
          <cell r="L307">
            <v>0</v>
          </cell>
          <cell r="M307">
            <v>0</v>
          </cell>
        </row>
        <row r="308">
          <cell r="A308">
            <v>918</v>
          </cell>
          <cell r="B308">
            <v>42922</v>
          </cell>
          <cell r="C308">
            <v>0</v>
          </cell>
          <cell r="D308" t="str">
            <v>UGA</v>
          </cell>
          <cell r="E308" t="str">
            <v>INFORME N° 918-2017-TP/DE/UGPPME-CFPP</v>
          </cell>
          <cell r="F308" t="str">
            <v xml:space="preserve">CERTIFICACION DE CREDITO PRESUPUESTARIO REFERIDA A LA ASIGNACION DE VIATICOS PARA A OFICINA NACIONAL </v>
          </cell>
          <cell r="G308">
            <v>0</v>
          </cell>
          <cell r="H308">
            <v>0</v>
          </cell>
          <cell r="I308">
            <v>0</v>
          </cell>
          <cell r="J308">
            <v>0</v>
          </cell>
          <cell r="K308">
            <v>620</v>
          </cell>
          <cell r="L308" t="str">
            <v>MARIA SHAFELY CHAVEZ</v>
          </cell>
          <cell r="M308">
            <v>0</v>
          </cell>
        </row>
        <row r="309">
          <cell r="A309">
            <v>919</v>
          </cell>
          <cell r="B309">
            <v>42922</v>
          </cell>
          <cell r="C309">
            <v>0</v>
          </cell>
          <cell r="D309" t="str">
            <v>UGA</v>
          </cell>
          <cell r="E309" t="str">
            <v>INFORME N° 919-2017-TP/DE/UGPPME-CFPP</v>
          </cell>
          <cell r="F309" t="str">
            <v>CERTIFICACION DE CREDITO PRESUPUESTARIO REFERIDA A LA ASIGNACION DE VIATICOS OFICINA NACIONAL</v>
          </cell>
          <cell r="G309">
            <v>0</v>
          </cell>
          <cell r="H309">
            <v>0</v>
          </cell>
          <cell r="I309">
            <v>0</v>
          </cell>
          <cell r="J309">
            <v>0</v>
          </cell>
          <cell r="K309">
            <v>612</v>
          </cell>
          <cell r="L309" t="str">
            <v>ALAN MANRIQUE</v>
          </cell>
          <cell r="M309">
            <v>0</v>
          </cell>
        </row>
        <row r="310">
          <cell r="A310">
            <v>920</v>
          </cell>
          <cell r="B310">
            <v>42923</v>
          </cell>
          <cell r="C310">
            <v>0</v>
          </cell>
          <cell r="D310" t="str">
            <v>DIRECCION EJECUTIVA</v>
          </cell>
          <cell r="E310" t="str">
            <v>INFORME N° 920-2017-TP/DE/UGPPME-CFPP</v>
          </cell>
          <cell r="F310" t="str">
            <v>NOTA DE MODIFICACION PRESUPUESTAL NMP N° 032 DEL TIPO 3, PROPUESTA POR EL "PROGRAMA PERU RESPONSABLE" POR s/. 56 150.00</v>
          </cell>
          <cell r="G310">
            <v>0</v>
          </cell>
          <cell r="H310">
            <v>0</v>
          </cell>
          <cell r="I310">
            <v>0</v>
          </cell>
          <cell r="J310">
            <v>0</v>
          </cell>
          <cell r="K310">
            <v>0</v>
          </cell>
          <cell r="L310">
            <v>0</v>
          </cell>
          <cell r="M310">
            <v>0</v>
          </cell>
        </row>
        <row r="311">
          <cell r="A311">
            <v>921</v>
          </cell>
          <cell r="B311">
            <v>42923</v>
          </cell>
          <cell r="C311">
            <v>0</v>
          </cell>
          <cell r="D311" t="str">
            <v>UGA</v>
          </cell>
          <cell r="E311" t="str">
            <v>INFORME N° 921-2017-TP/DE/UGPPME-CFPP</v>
          </cell>
          <cell r="F311" t="str">
            <v>REBAJA DE CERTIFICACION DE CREDITO PRESUPUESTARIO 2017</v>
          </cell>
          <cell r="G311">
            <v>0</v>
          </cell>
          <cell r="H311">
            <v>0</v>
          </cell>
          <cell r="I311">
            <v>0</v>
          </cell>
          <cell r="J311">
            <v>0</v>
          </cell>
          <cell r="K311">
            <v>158</v>
          </cell>
          <cell r="L311">
            <v>0</v>
          </cell>
          <cell r="M311">
            <v>0</v>
          </cell>
        </row>
        <row r="312">
          <cell r="A312">
            <v>922</v>
          </cell>
          <cell r="B312">
            <v>42923</v>
          </cell>
          <cell r="C312">
            <v>0</v>
          </cell>
          <cell r="D312" t="str">
            <v>UGA</v>
          </cell>
          <cell r="E312" t="str">
            <v>INFORME N° 922-2017-TP/DE/UGPPME-CFPP</v>
          </cell>
          <cell r="F312" t="str">
            <v xml:space="preserve">CERTIFICACION DE CREDITO PRESUPUESTARIO REFERIDA A LA CONTRATACION DE TERCERO PARA LA COORDINACION FUNCIONAL DE LOGISTICA DEL PROGRAMA TRABAJA PERU </v>
          </cell>
          <cell r="G312">
            <v>0</v>
          </cell>
          <cell r="H312">
            <v>0</v>
          </cell>
          <cell r="I312">
            <v>0</v>
          </cell>
          <cell r="J312">
            <v>0</v>
          </cell>
          <cell r="K312">
            <v>619</v>
          </cell>
          <cell r="L312">
            <v>0</v>
          </cell>
          <cell r="M312">
            <v>0</v>
          </cell>
        </row>
        <row r="313">
          <cell r="A313">
            <v>923</v>
          </cell>
          <cell r="B313">
            <v>42923</v>
          </cell>
          <cell r="C313">
            <v>0</v>
          </cell>
          <cell r="D313" t="str">
            <v>UGAL</v>
          </cell>
          <cell r="E313" t="str">
            <v>INFORME N° 923-2017-TP/DE/UGPPME-CFPP</v>
          </cell>
          <cell r="F313" t="str">
            <v>PROPUESTA DE MODIFICACION DE LA DIRECTIVA N° 004-2016-TP/DE, denominado " procedimientos para el otorgamiento de viaticos, pasajes y otros gastos en comision de servicios y rendicion de cuentas de la unidad ejecutora 005 Programa para la Generacion de Empleo Social Inclusivo " Trabaja Peru"</v>
          </cell>
          <cell r="G313">
            <v>0</v>
          </cell>
          <cell r="H313">
            <v>0</v>
          </cell>
          <cell r="I313">
            <v>0</v>
          </cell>
          <cell r="J313">
            <v>0</v>
          </cell>
          <cell r="K313">
            <v>0</v>
          </cell>
          <cell r="L313">
            <v>0</v>
          </cell>
          <cell r="M313">
            <v>0</v>
          </cell>
        </row>
        <row r="314">
          <cell r="A314">
            <v>924</v>
          </cell>
          <cell r="B314">
            <v>42923</v>
          </cell>
          <cell r="C314">
            <v>0</v>
          </cell>
          <cell r="D314" t="str">
            <v>UGA</v>
          </cell>
          <cell r="E314" t="str">
            <v>INFORME N° 924-2017-TP/DE/UGPPME-CFPP</v>
          </cell>
          <cell r="F314" t="str">
            <v xml:space="preserve">CERTIFICACION DE CREDITO PRESUPUESTARIO REFERIDA A LA CONTRATACION DE TERCERO COMO VERIFICADOR DE ACTIVIDADES AII-02 PARA LA UNIDAD ZONAL DE LAMBAYEQUE DEL PROGRAMA TRABAJA PERU </v>
          </cell>
          <cell r="G314">
            <v>0</v>
          </cell>
          <cell r="H314">
            <v>0</v>
          </cell>
          <cell r="I314">
            <v>0</v>
          </cell>
          <cell r="J314">
            <v>0</v>
          </cell>
          <cell r="K314">
            <v>617</v>
          </cell>
          <cell r="L314">
            <v>0</v>
          </cell>
          <cell r="M314">
            <v>0</v>
          </cell>
        </row>
        <row r="315">
          <cell r="A315">
            <v>925</v>
          </cell>
          <cell r="B315">
            <v>42923</v>
          </cell>
          <cell r="C315">
            <v>0</v>
          </cell>
          <cell r="D315" t="str">
            <v>UGA</v>
          </cell>
          <cell r="E315" t="str">
            <v>INFORME N° 925-2017-TP/DE/UGPPME-CFPP</v>
          </cell>
          <cell r="F315" t="str">
            <v xml:space="preserve">CERTIFICACION DE CREDITO PRESUPUESTARIO REFERIDA A LA CONTRATACION TEMPORAL POR LA MODALIDAD DE SERVICIO DE TERCERO PARA LA UNIDAD ZONLA LA LIBERTAD DEL PROGRAMA TRABAJA PERU </v>
          </cell>
          <cell r="G315">
            <v>0</v>
          </cell>
          <cell r="H315">
            <v>0</v>
          </cell>
          <cell r="I315">
            <v>0</v>
          </cell>
          <cell r="J315">
            <v>0</v>
          </cell>
          <cell r="K315">
            <v>616</v>
          </cell>
          <cell r="L315">
            <v>0</v>
          </cell>
          <cell r="M315">
            <v>0</v>
          </cell>
        </row>
        <row r="316">
          <cell r="A316">
            <v>926</v>
          </cell>
          <cell r="B316">
            <v>42923</v>
          </cell>
          <cell r="C316">
            <v>0</v>
          </cell>
          <cell r="D316" t="str">
            <v>UGA</v>
          </cell>
          <cell r="E316" t="str">
            <v>INFORME N° 926-2017-TP/DE/UGPPME-CFPP</v>
          </cell>
          <cell r="F316" t="str">
            <v xml:space="preserve">CERTIFICACION DE CREDITO PRESUPUESTARIO REFERIDA A LA CONTRATACION TEMPORAL POR LA MODALIDAD DE SERVICIO DE TERCERO PARA LA UNIDAD ZONLA LA LIBERTAD DEL PROGRAMA TRABAJA PERU </v>
          </cell>
          <cell r="G316">
            <v>0</v>
          </cell>
          <cell r="H316">
            <v>0</v>
          </cell>
          <cell r="I316">
            <v>0</v>
          </cell>
          <cell r="J316">
            <v>0</v>
          </cell>
          <cell r="K316">
            <v>615</v>
          </cell>
          <cell r="L316">
            <v>0</v>
          </cell>
          <cell r="M316">
            <v>0</v>
          </cell>
        </row>
        <row r="317">
          <cell r="A317">
            <v>927</v>
          </cell>
          <cell r="B317">
            <v>42923</v>
          </cell>
          <cell r="C317">
            <v>0</v>
          </cell>
          <cell r="D317" t="str">
            <v>UGA</v>
          </cell>
          <cell r="E317" t="str">
            <v>INFORME N° 927-2017-TP/DE/UGPPME-CFPP</v>
          </cell>
          <cell r="F317" t="str">
            <v xml:space="preserve">CERTIFICACION DE CREDITO PRESUPUESTARIO 2017 Y PREVISION 2018 REFERIDA A LA CONTRATACION DEL SERVICIO DE SEGURIDAD Y VIGILANCIA PARA LA UNIDAD ZONAL LORETO DEL PROGRAMA TRABAJA PERU </v>
          </cell>
          <cell r="G317">
            <v>0</v>
          </cell>
          <cell r="H317">
            <v>0</v>
          </cell>
          <cell r="I317">
            <v>0</v>
          </cell>
          <cell r="J317">
            <v>0</v>
          </cell>
          <cell r="K317">
            <v>618</v>
          </cell>
          <cell r="L317">
            <v>0</v>
          </cell>
          <cell r="M317">
            <v>0</v>
          </cell>
        </row>
        <row r="318">
          <cell r="A318">
            <v>928</v>
          </cell>
          <cell r="B318">
            <v>42922</v>
          </cell>
          <cell r="C318">
            <v>0</v>
          </cell>
          <cell r="D318" t="str">
            <v>UGA</v>
          </cell>
          <cell r="E318" t="str">
            <v>INFORME N° 928-2017-TP/DE/UGPPME-CFPP</v>
          </cell>
          <cell r="F318" t="str">
            <v xml:space="preserve">CERTIFICACION DE CREDITO PRESUPUESTARIO REFERIDA AL  SERVICIO DE TERCERO PARA LA UNIDAD GERENCIAL DE PROMOCION DEL PROGRAMA TRABAJA PERU </v>
          </cell>
          <cell r="G318">
            <v>0</v>
          </cell>
          <cell r="H318">
            <v>0</v>
          </cell>
          <cell r="I318">
            <v>0</v>
          </cell>
          <cell r="J318">
            <v>0</v>
          </cell>
          <cell r="K318">
            <v>614</v>
          </cell>
          <cell r="L318">
            <v>0</v>
          </cell>
          <cell r="M318">
            <v>0</v>
          </cell>
        </row>
        <row r="319">
          <cell r="A319">
            <v>929</v>
          </cell>
          <cell r="B319">
            <v>42923</v>
          </cell>
          <cell r="C319">
            <v>0</v>
          </cell>
          <cell r="D319" t="str">
            <v>UGA</v>
          </cell>
          <cell r="E319" t="str">
            <v>INFORME N° 929-2017-TP/DE/UGPPME-CFPP</v>
          </cell>
          <cell r="F319" t="str">
            <v>CERTIFICACION DE CREDITO PRESUPUESTARIO REFERIDA A LA ASIGNACION DE VIATICOS PARA LA OFICINA NACIONAL DEL PROGRAMA TRABAJA PERU</v>
          </cell>
          <cell r="G319">
            <v>0</v>
          </cell>
          <cell r="H319">
            <v>0</v>
          </cell>
          <cell r="I319">
            <v>0</v>
          </cell>
          <cell r="J319">
            <v>0</v>
          </cell>
          <cell r="K319">
            <v>627</v>
          </cell>
          <cell r="L319" t="str">
            <v>CESAR GALVEZ</v>
          </cell>
          <cell r="M319">
            <v>0</v>
          </cell>
        </row>
        <row r="320">
          <cell r="A320">
            <v>930</v>
          </cell>
          <cell r="B320">
            <v>42923</v>
          </cell>
          <cell r="C320">
            <v>0</v>
          </cell>
          <cell r="D320" t="str">
            <v>UGA</v>
          </cell>
          <cell r="E320" t="str">
            <v>INFORME N° 930-2017-TP/DE/UGPPME-CFPP</v>
          </cell>
          <cell r="F320" t="str">
            <v>CERTIFICACION DE CREDITO PRESUPUESTARIO PARA TERCERO PARA LA UNIDAD ZONAL LA LIBERTAD DEL PROGRAMA TRABAJA PERU</v>
          </cell>
          <cell r="G320">
            <v>0</v>
          </cell>
          <cell r="H320">
            <v>0</v>
          </cell>
          <cell r="I320">
            <v>0</v>
          </cell>
          <cell r="J320">
            <v>0</v>
          </cell>
          <cell r="K320">
            <v>621</v>
          </cell>
          <cell r="L320">
            <v>0</v>
          </cell>
          <cell r="M320">
            <v>0</v>
          </cell>
        </row>
        <row r="321">
          <cell r="A321">
            <v>931</v>
          </cell>
          <cell r="B321">
            <v>42923</v>
          </cell>
          <cell r="C321">
            <v>0</v>
          </cell>
          <cell r="D321" t="str">
            <v>UGA</v>
          </cell>
          <cell r="E321" t="str">
            <v>INFORME N° 931-2017-TP/DE/UGPPME-CFPP</v>
          </cell>
          <cell r="F321" t="str">
            <v xml:space="preserve">CERTIFICACION DE CREDITO PRESUPUESTARIO REFERIDA AL SERVICIO DE TERCERO PARA LA UNIDAD ZONAL DE CAJAMARCA DEL PROGRAMA TRABAJA PERU </v>
          </cell>
          <cell r="G321">
            <v>0</v>
          </cell>
          <cell r="H321">
            <v>0</v>
          </cell>
          <cell r="I321">
            <v>0</v>
          </cell>
          <cell r="J321">
            <v>0</v>
          </cell>
          <cell r="K321">
            <v>622</v>
          </cell>
          <cell r="L321">
            <v>0</v>
          </cell>
          <cell r="M321">
            <v>0</v>
          </cell>
        </row>
        <row r="322">
          <cell r="A322">
            <v>932</v>
          </cell>
          <cell r="B322">
            <v>42923</v>
          </cell>
          <cell r="C322">
            <v>0</v>
          </cell>
          <cell r="D322" t="str">
            <v>UGA</v>
          </cell>
          <cell r="E322" t="str">
            <v>INFORME N° 932-2017-TP/DE/UGPPME-CFPP</v>
          </cell>
          <cell r="F322" t="str">
            <v>CERTIFICACION DE CREDITO PRESUPUESTARIO PARA TERCERO PARA EL ARCHIVO CENTRAL DEL PROGRAMA TRABAJA PERU</v>
          </cell>
          <cell r="G322">
            <v>0</v>
          </cell>
          <cell r="H322">
            <v>0</v>
          </cell>
          <cell r="I322">
            <v>0</v>
          </cell>
          <cell r="J322">
            <v>0</v>
          </cell>
          <cell r="K322">
            <v>623</v>
          </cell>
          <cell r="L322">
            <v>0</v>
          </cell>
          <cell r="M322">
            <v>0</v>
          </cell>
        </row>
        <row r="323">
          <cell r="A323">
            <v>933</v>
          </cell>
          <cell r="B323">
            <v>42923</v>
          </cell>
          <cell r="C323">
            <v>0</v>
          </cell>
          <cell r="D323" t="str">
            <v>UGA</v>
          </cell>
          <cell r="E323" t="str">
            <v>INFORME N° 933-2017-TP/DE/UGPPME-CFPP</v>
          </cell>
          <cell r="F323" t="str">
            <v>CERTIFICACION DE CREDITO PRESUPUESTARIO PARA TERCERO PARA LA COORDINACION FUNCIONAL DE LOGISTICA DEL PROGRAMA TRABAJA PERU</v>
          </cell>
          <cell r="G323">
            <v>0</v>
          </cell>
          <cell r="H323">
            <v>0</v>
          </cell>
          <cell r="I323">
            <v>0</v>
          </cell>
          <cell r="J323">
            <v>0</v>
          </cell>
          <cell r="K323">
            <v>624</v>
          </cell>
          <cell r="L323">
            <v>0</v>
          </cell>
          <cell r="M323">
            <v>0</v>
          </cell>
        </row>
        <row r="324">
          <cell r="A324">
            <v>934</v>
          </cell>
          <cell r="B324">
            <v>42923</v>
          </cell>
          <cell r="C324">
            <v>0</v>
          </cell>
          <cell r="D324" t="str">
            <v>UGA</v>
          </cell>
          <cell r="E324" t="str">
            <v>INFORME N° 934-2017-TP/DE/UGPPME-CFPP</v>
          </cell>
          <cell r="F324" t="str">
            <v>CERTIFICACION DE CREDITO PRESUPUESTARIO PARA TERCERO PARA LA UNIDAD GERENCIAL DE PLANIFICACION, PRESUPUESTO, MONITOREO Y EVALUACION DEL  PROGRAMA TRABAJA PERU</v>
          </cell>
          <cell r="G324">
            <v>0</v>
          </cell>
          <cell r="H324">
            <v>0</v>
          </cell>
          <cell r="I324">
            <v>0</v>
          </cell>
          <cell r="J324">
            <v>0</v>
          </cell>
          <cell r="K324">
            <v>625</v>
          </cell>
          <cell r="L324">
            <v>0</v>
          </cell>
          <cell r="M324">
            <v>0</v>
          </cell>
        </row>
        <row r="325">
          <cell r="A325">
            <v>935</v>
          </cell>
          <cell r="B325">
            <v>42923</v>
          </cell>
          <cell r="C325">
            <v>0</v>
          </cell>
          <cell r="D325" t="str">
            <v>UGA</v>
          </cell>
          <cell r="E325" t="str">
            <v>INFORME N° 935-2017-TP/DE/UGPPME-CFPP</v>
          </cell>
          <cell r="F325" t="str">
            <v xml:space="preserve">CERTIFICACION DE CREDITO PRESUPUESTARIO REFERIDA AL SERVICIO DE TERCERO PARA LA COORDINACION FUNCIONAL DE LOGISTICA  DEL PROGRAMA TRABAJA PERU </v>
          </cell>
          <cell r="G325">
            <v>0</v>
          </cell>
          <cell r="H325">
            <v>0</v>
          </cell>
          <cell r="I325">
            <v>0</v>
          </cell>
          <cell r="J325">
            <v>0</v>
          </cell>
          <cell r="K325">
            <v>626</v>
          </cell>
          <cell r="L325">
            <v>0</v>
          </cell>
          <cell r="M325">
            <v>0</v>
          </cell>
        </row>
        <row r="326">
          <cell r="A326">
            <v>936</v>
          </cell>
          <cell r="B326">
            <v>42926</v>
          </cell>
          <cell r="C326">
            <v>0</v>
          </cell>
          <cell r="D326" t="str">
            <v>UGA</v>
          </cell>
          <cell r="E326" t="str">
            <v>INFORME N° 936-2017-TP/DE/UGPPME-CFPP</v>
          </cell>
          <cell r="F326" t="str">
            <v xml:space="preserve">CERTIFICACION DE CREDITO PRESUPUESTARIO REFERIDA A LA ASIGNACION DE VIATICOS PARA A OFICINA NACIONAKL </v>
          </cell>
          <cell r="G326">
            <v>0</v>
          </cell>
          <cell r="H326">
            <v>0</v>
          </cell>
          <cell r="I326">
            <v>0</v>
          </cell>
          <cell r="J326">
            <v>0</v>
          </cell>
          <cell r="K326">
            <v>628</v>
          </cell>
          <cell r="L326" t="str">
            <v>WALTER CHAVEZ EVARISTO</v>
          </cell>
          <cell r="M326">
            <v>0</v>
          </cell>
        </row>
        <row r="327">
          <cell r="A327">
            <v>937</v>
          </cell>
          <cell r="B327">
            <v>42926</v>
          </cell>
          <cell r="C327">
            <v>0</v>
          </cell>
          <cell r="D327" t="str">
            <v>UGAL</v>
          </cell>
          <cell r="E327" t="str">
            <v>INFORME N° 937-2017-TP/DE/UGPPME-CFPP</v>
          </cell>
          <cell r="F327" t="str">
            <v xml:space="preserve">PROPUESTA DE DIRECTIVA " PROCEDIMIENTO RELACIONADO A LA DOCUMENTACION QUE DEBE PRESENTAR LOS ORGANISMOS PROPONENTES QUE REQUIERAN APOYO PARA LA FORMULACION DE EXPEDIENTES TECNICOS POR PATE DEL PROGRAMA TRABAJA PERU </v>
          </cell>
          <cell r="G327">
            <v>0</v>
          </cell>
          <cell r="H327">
            <v>0</v>
          </cell>
          <cell r="I327">
            <v>0</v>
          </cell>
          <cell r="J327">
            <v>0</v>
          </cell>
          <cell r="K327">
            <v>0</v>
          </cell>
          <cell r="L327">
            <v>0</v>
          </cell>
          <cell r="M327">
            <v>0</v>
          </cell>
        </row>
        <row r="328">
          <cell r="A328">
            <v>938</v>
          </cell>
          <cell r="B328">
            <v>42926</v>
          </cell>
          <cell r="C328">
            <v>0</v>
          </cell>
          <cell r="D328" t="str">
            <v>UGA</v>
          </cell>
          <cell r="E328" t="str">
            <v>INFORME N° 938-2017-TP/DE/UGPPME-CFPP</v>
          </cell>
          <cell r="F328" t="str">
            <v>CERTIFICACION DE CREDITO PRESUPUESTARIO REFERIDA A LA CONTRATACION DE TERCERO PARA LA UNIDAD GERENCIAL DE PROMOCION DEL PROGRAMA TRABAJA PERU</v>
          </cell>
          <cell r="G328">
            <v>0</v>
          </cell>
          <cell r="H328">
            <v>0</v>
          </cell>
          <cell r="I328">
            <v>0</v>
          </cell>
          <cell r="J328">
            <v>0</v>
          </cell>
          <cell r="K328">
            <v>630</v>
          </cell>
          <cell r="L328">
            <v>0</v>
          </cell>
          <cell r="M328">
            <v>0</v>
          </cell>
        </row>
        <row r="329">
          <cell r="A329">
            <v>939</v>
          </cell>
          <cell r="B329">
            <v>42926</v>
          </cell>
          <cell r="C329">
            <v>0</v>
          </cell>
          <cell r="D329" t="str">
            <v>UGA</v>
          </cell>
          <cell r="E329" t="str">
            <v>INFORME N° 939-2017-TP/DE/UGPPME-CFPP</v>
          </cell>
          <cell r="F329" t="str">
            <v>CERTIFICACION DE CREDITO PRESUPUESTARIO REFERIDA AL RENTEGRO DE ARBITRIOS AL MINSTERIO DE TRABAJO Y PROMOCION DEL EMPLEO POR EL PERIODO 2016</v>
          </cell>
          <cell r="G329">
            <v>0</v>
          </cell>
          <cell r="H329">
            <v>0</v>
          </cell>
          <cell r="I329">
            <v>0</v>
          </cell>
          <cell r="J329">
            <v>0</v>
          </cell>
          <cell r="K329">
            <v>629</v>
          </cell>
          <cell r="L329">
            <v>0</v>
          </cell>
          <cell r="M329">
            <v>0</v>
          </cell>
        </row>
        <row r="330">
          <cell r="A330">
            <v>940</v>
          </cell>
          <cell r="B330">
            <v>42927</v>
          </cell>
          <cell r="C330">
            <v>0</v>
          </cell>
          <cell r="D330" t="str">
            <v>UGA</v>
          </cell>
          <cell r="E330" t="str">
            <v>INFORME N° 940-2017-TP/DE/UGPPME-CFPP</v>
          </cell>
          <cell r="F330" t="str">
            <v xml:space="preserve">SOBRE SOLICITUD DEL PROGRAMA " TRABAJA PERU" A RECURSOS PARA FINANCIAR PROYECTOS DE INVERSION PUBLICA EN DISTRITOS DECLARADOS EN EMERGENCIA </v>
          </cell>
          <cell r="G330">
            <v>0</v>
          </cell>
          <cell r="H330">
            <v>0</v>
          </cell>
          <cell r="I330">
            <v>0</v>
          </cell>
          <cell r="J330">
            <v>0</v>
          </cell>
          <cell r="K330">
            <v>0</v>
          </cell>
          <cell r="L330">
            <v>0</v>
          </cell>
          <cell r="M330">
            <v>0</v>
          </cell>
        </row>
        <row r="331">
          <cell r="A331">
            <v>941</v>
          </cell>
          <cell r="B331">
            <v>42927</v>
          </cell>
          <cell r="C331">
            <v>0</v>
          </cell>
          <cell r="D331" t="str">
            <v>UGA</v>
          </cell>
          <cell r="E331" t="str">
            <v>INFORME N° 941-2017-TP/DE/UGPPME-CFPP</v>
          </cell>
          <cell r="F331" t="str">
            <v xml:space="preserve">CERTIFICACION DE CREDITO PRESUPUESTARIO PARA ASIGNACION DE VIATICOS OFICINA NACIONAL </v>
          </cell>
          <cell r="G331">
            <v>0</v>
          </cell>
          <cell r="H331" t="str">
            <v>VIATICOS Y ASIGNACIONES POR COMISION DE SERVICIO/PASAJES Y GASTOS DE TRANSPORTE</v>
          </cell>
          <cell r="I331">
            <v>75</v>
          </cell>
          <cell r="J331" t="str">
            <v>232122/232121</v>
          </cell>
          <cell r="K331">
            <v>637</v>
          </cell>
          <cell r="L331" t="str">
            <v>FREDY LA CHIRA</v>
          </cell>
          <cell r="M331">
            <v>0</v>
          </cell>
        </row>
        <row r="332">
          <cell r="A332">
            <v>942</v>
          </cell>
          <cell r="B332">
            <v>42927</v>
          </cell>
          <cell r="C332">
            <v>0</v>
          </cell>
          <cell r="D332" t="str">
            <v>UGA</v>
          </cell>
          <cell r="E332" t="str">
            <v>INFORME N° 942-2017-TP/DE/UGPPME-CFPP</v>
          </cell>
          <cell r="F332" t="str">
            <v>CERTIFICACION DE CREDITO PRESUPUESTARIO REFERIDA AL SERVICIO DE TERCERO  PARA LA COORDINACION FUNCIONAL DE CONTABILIDAD  DEL PROGRAMA TRABAJA PERU</v>
          </cell>
          <cell r="G332">
            <v>0</v>
          </cell>
          <cell r="H332">
            <v>0</v>
          </cell>
          <cell r="I332">
            <v>0</v>
          </cell>
          <cell r="J332">
            <v>0</v>
          </cell>
          <cell r="K332">
            <v>634</v>
          </cell>
          <cell r="L332">
            <v>0</v>
          </cell>
          <cell r="M332">
            <v>0</v>
          </cell>
        </row>
        <row r="333">
          <cell r="A333">
            <v>943</v>
          </cell>
          <cell r="B333">
            <v>42927</v>
          </cell>
          <cell r="C333">
            <v>0</v>
          </cell>
          <cell r="D333" t="str">
            <v>UGA</v>
          </cell>
          <cell r="E333" t="str">
            <v>INFORME N° 943-2017-TP/DE/UGPPME-CFPP</v>
          </cell>
          <cell r="F333" t="str">
            <v>CERTIFICACION DE CREDITO PRESUPUESTARIO REFERIDA A LA CONTRATACION TEMPORAL POR LA MODALIDAD DE SERVICIO DE TERCERO  PARA LA COORDINACION FUNCIONAL DE LOGISTICA  DEL PROGRAMA TRABAJA PERU</v>
          </cell>
          <cell r="G333">
            <v>0</v>
          </cell>
          <cell r="H333">
            <v>0</v>
          </cell>
          <cell r="I333">
            <v>0</v>
          </cell>
          <cell r="J333">
            <v>0</v>
          </cell>
          <cell r="K333">
            <v>631</v>
          </cell>
          <cell r="L333">
            <v>0</v>
          </cell>
          <cell r="M333">
            <v>0</v>
          </cell>
        </row>
        <row r="334">
          <cell r="A334">
            <v>944</v>
          </cell>
          <cell r="B334">
            <v>42927</v>
          </cell>
          <cell r="C334">
            <v>0</v>
          </cell>
          <cell r="D334" t="str">
            <v>UGA</v>
          </cell>
          <cell r="E334" t="str">
            <v>INFORME N° 944-2017-TP/DE/UGPPME-CFPP</v>
          </cell>
          <cell r="F334" t="str">
            <v>CERTIFICACION DE CREDITO PRESUPUESTARIO  A LA CONTRATACION DEL SERVICIO DE DISEÑO, DIAGRAMACION E IMPRESIÓN DE CUADERNOS DE REGISTRO DE ASISTENCIA PARA LA UNIDAD GERENCIAL DE PROMOCION DEL PROGRAMA TRABAJA PERU</v>
          </cell>
          <cell r="G334">
            <v>0</v>
          </cell>
          <cell r="H334">
            <v>0</v>
          </cell>
          <cell r="I334">
            <v>0</v>
          </cell>
          <cell r="J334">
            <v>0</v>
          </cell>
          <cell r="K334">
            <v>632</v>
          </cell>
          <cell r="L334">
            <v>0</v>
          </cell>
          <cell r="M334">
            <v>0</v>
          </cell>
        </row>
        <row r="335">
          <cell r="A335">
            <v>945</v>
          </cell>
          <cell r="B335">
            <v>42927</v>
          </cell>
          <cell r="C335">
            <v>0</v>
          </cell>
          <cell r="D335" t="str">
            <v>UGA</v>
          </cell>
          <cell r="E335" t="str">
            <v>INFORME N° 945-2017-TP/DE/UGPPME-CFPP</v>
          </cell>
          <cell r="F335" t="str">
            <v xml:space="preserve">CERTIFICACION DE CREDITO PRESUPUESTARIO 2017 Y PREVISION 2018 REFERIDA A LA CONTRATACION DEL SERVICIO DE SEGURIDAD Y VIGILANCIA PARA LA UNIDAD ZONAL ANCASH  DEL PROGRAMA TRABAJA PERU </v>
          </cell>
          <cell r="G335">
            <v>0</v>
          </cell>
          <cell r="H335">
            <v>0</v>
          </cell>
          <cell r="I335">
            <v>0</v>
          </cell>
          <cell r="J335">
            <v>0</v>
          </cell>
          <cell r="K335">
            <v>633</v>
          </cell>
          <cell r="L335">
            <v>0</v>
          </cell>
          <cell r="M335">
            <v>0</v>
          </cell>
        </row>
        <row r="336">
          <cell r="A336">
            <v>946</v>
          </cell>
          <cell r="B336">
            <v>42927</v>
          </cell>
          <cell r="C336">
            <v>0</v>
          </cell>
          <cell r="D336" t="str">
            <v>UGA</v>
          </cell>
          <cell r="E336" t="str">
            <v>INFORME N° 946-2017-TP/DE/UGPPME-CFPP</v>
          </cell>
          <cell r="F336" t="str">
            <v>REBAJA DE CERTIFICACION DE CREDITO PRESUPUESTARIO 2017</v>
          </cell>
          <cell r="G336">
            <v>0</v>
          </cell>
          <cell r="H336">
            <v>0</v>
          </cell>
          <cell r="I336">
            <v>0</v>
          </cell>
          <cell r="J336">
            <v>0</v>
          </cell>
          <cell r="K336">
            <v>92</v>
          </cell>
          <cell r="L336">
            <v>0</v>
          </cell>
          <cell r="M336">
            <v>0</v>
          </cell>
        </row>
        <row r="337">
          <cell r="A337">
            <v>947</v>
          </cell>
          <cell r="B337">
            <v>42927</v>
          </cell>
          <cell r="C337">
            <v>0</v>
          </cell>
          <cell r="D337" t="str">
            <v>UGA</v>
          </cell>
          <cell r="E337" t="str">
            <v>INFORME N° 947-2017-TP/DE/UGPPME-CFPP</v>
          </cell>
          <cell r="F337" t="str">
            <v>CERTIFICACION DE CREDITO PRESUPUESTARIO REFERIDA A LA CONTRATACION DEL SERVICO DE TERCERO PARA LA COORDINACION FUNCIONAL DE LOGISTICA DEL PROGRAMA TRABAJA PERU</v>
          </cell>
          <cell r="G337">
            <v>0</v>
          </cell>
          <cell r="H337">
            <v>0</v>
          </cell>
          <cell r="I337">
            <v>0</v>
          </cell>
          <cell r="J337">
            <v>0</v>
          </cell>
          <cell r="K337">
            <v>635</v>
          </cell>
          <cell r="L337">
            <v>0</v>
          </cell>
          <cell r="M337">
            <v>0</v>
          </cell>
        </row>
        <row r="338">
          <cell r="A338">
            <v>948</v>
          </cell>
          <cell r="B338">
            <v>42928</v>
          </cell>
          <cell r="C338">
            <v>0</v>
          </cell>
          <cell r="D338" t="str">
            <v>UGA</v>
          </cell>
          <cell r="E338" t="str">
            <v>INFORME N° 948-2017-TP/DE/UGPPME-CFPP</v>
          </cell>
          <cell r="F338" t="str">
            <v>DEMANDA ADICIONAL DE RECURSOS PARA EL PRESUPUESTO 2017, REFERIDO AL CUMPLIMIENTO DE SENTENCIAS JUDICIALES EN CALIDAD DE COSA JUZGADA (UE: 005: TRABAJA PERU)</v>
          </cell>
          <cell r="G338">
            <v>0</v>
          </cell>
          <cell r="H338">
            <v>0</v>
          </cell>
          <cell r="I338">
            <v>0</v>
          </cell>
          <cell r="J338">
            <v>0</v>
          </cell>
          <cell r="K338">
            <v>0</v>
          </cell>
          <cell r="L338">
            <v>0</v>
          </cell>
          <cell r="M338">
            <v>0</v>
          </cell>
        </row>
        <row r="339">
          <cell r="A339">
            <v>949</v>
          </cell>
          <cell r="B339">
            <v>42928</v>
          </cell>
          <cell r="C339">
            <v>0</v>
          </cell>
          <cell r="D339" t="str">
            <v>UGA</v>
          </cell>
          <cell r="E339" t="str">
            <v>INFORME N° 949-2017-TP/DE/UGPPME-CFPP</v>
          </cell>
          <cell r="F339"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39">
            <v>0</v>
          </cell>
          <cell r="H339">
            <v>0</v>
          </cell>
          <cell r="I339">
            <v>0</v>
          </cell>
          <cell r="J339">
            <v>0</v>
          </cell>
          <cell r="K339">
            <v>639</v>
          </cell>
          <cell r="L339">
            <v>0</v>
          </cell>
          <cell r="M339">
            <v>0</v>
          </cell>
        </row>
        <row r="340">
          <cell r="A340">
            <v>950</v>
          </cell>
          <cell r="B340">
            <v>42928</v>
          </cell>
          <cell r="C340">
            <v>0</v>
          </cell>
          <cell r="D340" t="str">
            <v>UGA</v>
          </cell>
          <cell r="E340" t="str">
            <v>INFORME N° 950-2017-TP/DE/UGPPME-CFPP</v>
          </cell>
          <cell r="F340"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0">
            <v>0</v>
          </cell>
          <cell r="H340">
            <v>0</v>
          </cell>
          <cell r="I340">
            <v>0</v>
          </cell>
          <cell r="J340">
            <v>0</v>
          </cell>
          <cell r="K340">
            <v>640</v>
          </cell>
          <cell r="L340">
            <v>0</v>
          </cell>
          <cell r="M340">
            <v>0</v>
          </cell>
        </row>
        <row r="341">
          <cell r="A341">
            <v>951</v>
          </cell>
          <cell r="B341">
            <v>42928</v>
          </cell>
          <cell r="C341">
            <v>0</v>
          </cell>
          <cell r="D341" t="str">
            <v>UGA</v>
          </cell>
          <cell r="E341" t="str">
            <v>INFORME N° 951-2017-TP/DE/UGPPME-CFPP</v>
          </cell>
          <cell r="F341"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1">
            <v>0</v>
          </cell>
          <cell r="H341">
            <v>0</v>
          </cell>
          <cell r="I341">
            <v>0</v>
          </cell>
          <cell r="J341">
            <v>0</v>
          </cell>
          <cell r="K341">
            <v>645</v>
          </cell>
          <cell r="L341">
            <v>0</v>
          </cell>
          <cell r="M341">
            <v>0</v>
          </cell>
        </row>
        <row r="342">
          <cell r="A342">
            <v>952</v>
          </cell>
          <cell r="B342">
            <v>42928</v>
          </cell>
          <cell r="C342">
            <v>0</v>
          </cell>
          <cell r="D342" t="str">
            <v>UGA</v>
          </cell>
          <cell r="E342" t="str">
            <v>INFORME N° 952-2017-TP/DE/UGPPME-CFPP</v>
          </cell>
          <cell r="F342"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2">
            <v>0</v>
          </cell>
          <cell r="H342">
            <v>0</v>
          </cell>
          <cell r="I342">
            <v>0</v>
          </cell>
          <cell r="J342">
            <v>0</v>
          </cell>
          <cell r="K342">
            <v>644</v>
          </cell>
          <cell r="L342">
            <v>0</v>
          </cell>
          <cell r="M342">
            <v>0</v>
          </cell>
        </row>
        <row r="343">
          <cell r="A343">
            <v>953</v>
          </cell>
          <cell r="B343">
            <v>42928</v>
          </cell>
          <cell r="C343">
            <v>0</v>
          </cell>
          <cell r="D343" t="str">
            <v>UGA</v>
          </cell>
          <cell r="E343" t="str">
            <v>INFORME N° 953-2017-TP/DE/UGPPME-CFPP</v>
          </cell>
          <cell r="F343" t="str">
            <v xml:space="preserve">CERTIFICACION DE CREDITO PRESUPUESTARIO REFERIDA A LA CONTRATACION TEMPORAL POR LA MODALIDAD DE SERVICIO DE TERCERO PARA APOYO PARA LA UNIDAD ZONAL   LIMA SUR -ESTE  DEL  PROGRAMA TRABAJA PERU </v>
          </cell>
          <cell r="G343">
            <v>0</v>
          </cell>
          <cell r="H343">
            <v>0</v>
          </cell>
          <cell r="I343">
            <v>0</v>
          </cell>
          <cell r="J343">
            <v>0</v>
          </cell>
          <cell r="K343">
            <v>643</v>
          </cell>
          <cell r="L343">
            <v>0</v>
          </cell>
          <cell r="M343">
            <v>0</v>
          </cell>
        </row>
        <row r="344">
          <cell r="A344">
            <v>954</v>
          </cell>
          <cell r="B344">
            <v>42928</v>
          </cell>
          <cell r="C344">
            <v>0</v>
          </cell>
          <cell r="D344" t="str">
            <v>UGA</v>
          </cell>
          <cell r="E344" t="str">
            <v>INFORME N° 954-2017-TP/DE/UGPPME-CFPP</v>
          </cell>
          <cell r="F344"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4">
            <v>0</v>
          </cell>
          <cell r="H344">
            <v>0</v>
          </cell>
          <cell r="I344">
            <v>0</v>
          </cell>
          <cell r="J344">
            <v>0</v>
          </cell>
          <cell r="K344">
            <v>642</v>
          </cell>
          <cell r="L344">
            <v>0</v>
          </cell>
          <cell r="M344">
            <v>0</v>
          </cell>
        </row>
        <row r="345">
          <cell r="A345">
            <v>955</v>
          </cell>
          <cell r="B345">
            <v>42928</v>
          </cell>
          <cell r="C345">
            <v>0</v>
          </cell>
          <cell r="D345" t="str">
            <v>UGA</v>
          </cell>
          <cell r="E345" t="str">
            <v>INFORME N° 955-2017-TP/DE/UGPPME-CFPP</v>
          </cell>
          <cell r="F345"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5">
            <v>0</v>
          </cell>
          <cell r="H345">
            <v>0</v>
          </cell>
          <cell r="I345">
            <v>0</v>
          </cell>
          <cell r="J345">
            <v>0</v>
          </cell>
          <cell r="K345">
            <v>641</v>
          </cell>
          <cell r="L345">
            <v>0</v>
          </cell>
          <cell r="M345">
            <v>0</v>
          </cell>
        </row>
        <row r="346">
          <cell r="A346">
            <v>956</v>
          </cell>
          <cell r="B346">
            <v>42928</v>
          </cell>
          <cell r="C346">
            <v>0</v>
          </cell>
          <cell r="D346" t="str">
            <v>UGA</v>
          </cell>
          <cell r="E346" t="str">
            <v>INFORME N° 956-2017-TP/DE/UGPPME-CFPP</v>
          </cell>
          <cell r="F346"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6">
            <v>0</v>
          </cell>
          <cell r="H346">
            <v>0</v>
          </cell>
          <cell r="I346">
            <v>0</v>
          </cell>
          <cell r="J346">
            <v>0</v>
          </cell>
          <cell r="K346">
            <v>649</v>
          </cell>
          <cell r="L346">
            <v>0</v>
          </cell>
          <cell r="M346">
            <v>0</v>
          </cell>
        </row>
        <row r="347">
          <cell r="A347">
            <v>957</v>
          </cell>
          <cell r="B347">
            <v>42928</v>
          </cell>
          <cell r="C347">
            <v>0</v>
          </cell>
          <cell r="D347" t="str">
            <v>UGA</v>
          </cell>
          <cell r="E347" t="str">
            <v>INFORME N° 957-2017-TP/DE/UGPPME-CFPP</v>
          </cell>
          <cell r="F347"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7">
            <v>0</v>
          </cell>
          <cell r="H347">
            <v>0</v>
          </cell>
          <cell r="I347">
            <v>0</v>
          </cell>
          <cell r="J347">
            <v>0</v>
          </cell>
          <cell r="K347">
            <v>648</v>
          </cell>
          <cell r="L347">
            <v>0</v>
          </cell>
          <cell r="M347">
            <v>0</v>
          </cell>
        </row>
        <row r="348">
          <cell r="A348">
            <v>958</v>
          </cell>
          <cell r="B348">
            <v>42928</v>
          </cell>
          <cell r="C348">
            <v>0</v>
          </cell>
          <cell r="D348" t="str">
            <v>UGA</v>
          </cell>
          <cell r="E348" t="str">
            <v>INFORME N° 958-2017-TP/DE/UGPPME-CFPP</v>
          </cell>
          <cell r="F348"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8">
            <v>0</v>
          </cell>
          <cell r="H348">
            <v>0</v>
          </cell>
          <cell r="I348">
            <v>0</v>
          </cell>
          <cell r="J348">
            <v>0</v>
          </cell>
          <cell r="K348">
            <v>647</v>
          </cell>
          <cell r="L348">
            <v>0</v>
          </cell>
          <cell r="M348">
            <v>0</v>
          </cell>
        </row>
        <row r="349">
          <cell r="A349">
            <v>959</v>
          </cell>
          <cell r="B349">
            <v>42928</v>
          </cell>
          <cell r="C349">
            <v>0</v>
          </cell>
          <cell r="D349" t="str">
            <v>UGA</v>
          </cell>
          <cell r="E349" t="str">
            <v>INFORME N° 959-2017-TP/DE/UGPPME-CFPP</v>
          </cell>
          <cell r="F349"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9">
            <v>0</v>
          </cell>
          <cell r="H349">
            <v>0</v>
          </cell>
          <cell r="I349">
            <v>0</v>
          </cell>
          <cell r="J349">
            <v>0</v>
          </cell>
          <cell r="K349">
            <v>646</v>
          </cell>
          <cell r="L349">
            <v>0</v>
          </cell>
          <cell r="M349">
            <v>0</v>
          </cell>
        </row>
        <row r="350">
          <cell r="A350">
            <v>960</v>
          </cell>
          <cell r="B350">
            <v>42928</v>
          </cell>
          <cell r="C350">
            <v>0</v>
          </cell>
          <cell r="D350" t="str">
            <v>UGA</v>
          </cell>
          <cell r="E350" t="str">
            <v>INFORME N° 960-2017-TP/DE/UGPPME-CFPP</v>
          </cell>
          <cell r="F350"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50">
            <v>0</v>
          </cell>
          <cell r="H350">
            <v>0</v>
          </cell>
          <cell r="I350">
            <v>0</v>
          </cell>
          <cell r="J350">
            <v>0</v>
          </cell>
          <cell r="K350">
            <v>638</v>
          </cell>
          <cell r="L350">
            <v>0</v>
          </cell>
          <cell r="M350">
            <v>0</v>
          </cell>
        </row>
        <row r="351">
          <cell r="A351">
            <v>961</v>
          </cell>
          <cell r="B351">
            <v>42928</v>
          </cell>
          <cell r="C351">
            <v>0</v>
          </cell>
          <cell r="D351" t="str">
            <v>UGA</v>
          </cell>
          <cell r="E351" t="str">
            <v>INFORME N° 961-2017-TP/DE/UGPPME-CFPP</v>
          </cell>
          <cell r="F351" t="str">
            <v xml:space="preserve">CERTIFICACION DE CREDITO PRESUPUESTARIO REFERIDA A LA CONTRATACION TEMPORAL POR LA MODALIDAD DE SERVICIO DE TERCERO PARA LA COORDINACION FUNCIONAL DE SISTEMAS DEL  PROGRAMA TRABAJA PERU </v>
          </cell>
          <cell r="G351">
            <v>0</v>
          </cell>
          <cell r="H351">
            <v>0</v>
          </cell>
          <cell r="I351">
            <v>0</v>
          </cell>
          <cell r="J351">
            <v>0</v>
          </cell>
          <cell r="K351">
            <v>651</v>
          </cell>
          <cell r="L351">
            <v>0</v>
          </cell>
          <cell r="M351">
            <v>0</v>
          </cell>
        </row>
        <row r="352">
          <cell r="A352">
            <v>962</v>
          </cell>
          <cell r="B352">
            <v>42928</v>
          </cell>
          <cell r="C352">
            <v>0</v>
          </cell>
          <cell r="D352" t="str">
            <v>UGA</v>
          </cell>
          <cell r="E352" t="str">
            <v>INFORME N° 962-2017-TP/DE/UGPPME-CFPP</v>
          </cell>
          <cell r="F352" t="str">
            <v xml:space="preserve">CERTIFICACION DE CREDITO PRESUPUESTARIO REFERIDA A LA CONTRATACION TEMPORAL POR LA MODALIDAD DE SERVICIO DE TERCERO PARA LA COORDINACION FUNCIONAL DE LOGISTICA DEL PROGRAMA TRABAJA PERU </v>
          </cell>
          <cell r="G352">
            <v>0</v>
          </cell>
          <cell r="H352">
            <v>0</v>
          </cell>
          <cell r="I352">
            <v>0</v>
          </cell>
          <cell r="J352">
            <v>0</v>
          </cell>
          <cell r="K352">
            <v>650</v>
          </cell>
          <cell r="L352">
            <v>0</v>
          </cell>
          <cell r="M352">
            <v>0</v>
          </cell>
        </row>
        <row r="353">
          <cell r="A353">
            <v>963</v>
          </cell>
          <cell r="B353">
            <v>0</v>
          </cell>
          <cell r="C353">
            <v>0</v>
          </cell>
          <cell r="D353">
            <v>0</v>
          </cell>
          <cell r="E353">
            <v>0</v>
          </cell>
          <cell r="F353">
            <v>0</v>
          </cell>
          <cell r="G353">
            <v>0</v>
          </cell>
          <cell r="H353">
            <v>0</v>
          </cell>
          <cell r="I353">
            <v>0</v>
          </cell>
          <cell r="J353">
            <v>0</v>
          </cell>
          <cell r="K353">
            <v>0</v>
          </cell>
          <cell r="L353">
            <v>0</v>
          </cell>
          <cell r="M353">
            <v>0</v>
          </cell>
        </row>
        <row r="354">
          <cell r="A354">
            <v>964</v>
          </cell>
          <cell r="B354">
            <v>42929</v>
          </cell>
          <cell r="C354">
            <v>0</v>
          </cell>
          <cell r="D354" t="str">
            <v>UGA</v>
          </cell>
          <cell r="E354" t="str">
            <v>INFORME N° 964-2017-TP/DE/UGPPME-CFPP</v>
          </cell>
          <cell r="F354" t="str">
            <v xml:space="preserve">CERTIFICACION DE CREDITO PRESUPUESTARIO REERIDA A LA ASIGNACION DE VIATICOS PARA LA OFICINA NACIONAL DEL PROGRAMA TRABAJA PERU </v>
          </cell>
          <cell r="G354">
            <v>0</v>
          </cell>
          <cell r="H354" t="str">
            <v>VIATICOS Y ASIGNACIONES POR COMISION DE SERVICIO</v>
          </cell>
          <cell r="I354">
            <v>77</v>
          </cell>
          <cell r="J354">
            <v>232122</v>
          </cell>
          <cell r="K354">
            <v>666</v>
          </cell>
          <cell r="L354">
            <v>0</v>
          </cell>
          <cell r="M354">
            <v>0</v>
          </cell>
        </row>
        <row r="355">
          <cell r="A355">
            <v>0</v>
          </cell>
          <cell r="B355">
            <v>0</v>
          </cell>
          <cell r="C355">
            <v>0</v>
          </cell>
          <cell r="D355">
            <v>0</v>
          </cell>
          <cell r="E355">
            <v>0</v>
          </cell>
          <cell r="F355">
            <v>0</v>
          </cell>
          <cell r="G355">
            <v>0</v>
          </cell>
          <cell r="H355" t="str">
            <v>PASAJES Y GASTOS DE TRANSPORTE</v>
          </cell>
          <cell r="I355">
            <v>77</v>
          </cell>
          <cell r="J355">
            <v>232121</v>
          </cell>
          <cell r="K355">
            <v>666</v>
          </cell>
          <cell r="L355">
            <v>0</v>
          </cell>
          <cell r="M355">
            <v>0</v>
          </cell>
        </row>
        <row r="356">
          <cell r="A356">
            <v>965</v>
          </cell>
          <cell r="B356">
            <v>42929</v>
          </cell>
          <cell r="C356">
            <v>0</v>
          </cell>
          <cell r="D356" t="str">
            <v>UGAL</v>
          </cell>
          <cell r="E356" t="str">
            <v>INFORME N° 965-2017-TP/DE/UGPPME-CFPP</v>
          </cell>
          <cell r="F356" t="str">
            <v>REVISION DE DIRECTIVA QUE REGULA EL PROCEDIMIENTO PARA LA ADQUISICION DE BIENES Y CONTRATACIONES DE SERVICOS HASTA OCHO (08) UNIDADES IMPOSITIVAS TRIBUTARIAS</v>
          </cell>
          <cell r="G356">
            <v>0</v>
          </cell>
          <cell r="H356">
            <v>0</v>
          </cell>
          <cell r="I356">
            <v>0</v>
          </cell>
          <cell r="J356">
            <v>0</v>
          </cell>
          <cell r="K356">
            <v>0</v>
          </cell>
          <cell r="L356">
            <v>0</v>
          </cell>
          <cell r="M356">
            <v>0</v>
          </cell>
        </row>
        <row r="357">
          <cell r="A357">
            <v>966</v>
          </cell>
          <cell r="B357">
            <v>42929</v>
          </cell>
          <cell r="C357">
            <v>0</v>
          </cell>
          <cell r="D357" t="str">
            <v>UGA</v>
          </cell>
          <cell r="E357" t="str">
            <v>INFORME N° 966-2017-TP/DE/UGPPME-CFPP</v>
          </cell>
          <cell r="F357" t="str">
            <v xml:space="preserve">CERTIFICACION DE CREDITO PRESUPUESTARIO PARA EL PLAN DE VIAJE DE LA COORDINACION FUNCIONAL DE ASISTENCIA TECNICA Y EVALUACION DE PROYECTOS </v>
          </cell>
          <cell r="G357">
            <v>0</v>
          </cell>
          <cell r="H357" t="str">
            <v>VIATICOS Y ASIGNACIONES POR  COMISION DE SERVICIO</v>
          </cell>
          <cell r="I357">
            <v>44</v>
          </cell>
          <cell r="J357">
            <v>232122</v>
          </cell>
          <cell r="K357">
            <v>653</v>
          </cell>
          <cell r="L357">
            <v>0</v>
          </cell>
          <cell r="M357">
            <v>0</v>
          </cell>
        </row>
        <row r="358">
          <cell r="A358">
            <v>0</v>
          </cell>
          <cell r="B358">
            <v>0</v>
          </cell>
          <cell r="C358">
            <v>0</v>
          </cell>
          <cell r="D358">
            <v>0</v>
          </cell>
          <cell r="E358">
            <v>0</v>
          </cell>
          <cell r="F358">
            <v>0</v>
          </cell>
          <cell r="G358">
            <v>0</v>
          </cell>
          <cell r="H358" t="str">
            <v>PASAJES Y GASTOS DE TRANSPORTE</v>
          </cell>
          <cell r="I358">
            <v>44</v>
          </cell>
          <cell r="J358">
            <v>232121</v>
          </cell>
          <cell r="K358">
            <v>653</v>
          </cell>
          <cell r="L358">
            <v>0</v>
          </cell>
          <cell r="M358">
            <v>0</v>
          </cell>
        </row>
        <row r="359">
          <cell r="A359">
            <v>967</v>
          </cell>
          <cell r="B359">
            <v>42929</v>
          </cell>
          <cell r="C359">
            <v>0</v>
          </cell>
          <cell r="D359" t="str">
            <v>UGA</v>
          </cell>
          <cell r="E359" t="str">
            <v>INFORME N° 967-2017-TP/DE/UGPPME-CFPP</v>
          </cell>
          <cell r="F359" t="str">
            <v xml:space="preserve">CERTIFICACION DE CREDITO PRESUPUESTARIO REFERIDA A LA CONTRATACION DE VERIFICADORES DE ACTIVIDADES AII-02 PARA LA UNIDAD ZONAL HUARAZ DEL PROGRAMA TRABAJA PERU </v>
          </cell>
          <cell r="G359">
            <v>0</v>
          </cell>
          <cell r="H359" t="str">
            <v>OTROS SERVICIOS SIMILARES</v>
          </cell>
          <cell r="I359">
            <v>121</v>
          </cell>
          <cell r="J359">
            <v>2327299</v>
          </cell>
          <cell r="K359">
            <v>663</v>
          </cell>
          <cell r="L359">
            <v>0</v>
          </cell>
          <cell r="M359">
            <v>0</v>
          </cell>
        </row>
        <row r="360">
          <cell r="A360">
            <v>968</v>
          </cell>
          <cell r="B360">
            <v>42929</v>
          </cell>
          <cell r="C360">
            <v>0</v>
          </cell>
          <cell r="D360" t="str">
            <v>UGA</v>
          </cell>
          <cell r="E360" t="str">
            <v>INFORME N° 968-2017-TP/DE/UGPPME-CFPP</v>
          </cell>
          <cell r="F360" t="str">
            <v>CERTIFICACION DE CREDITO PRESUPUESTARIO REFERIDA A LA CONTRATACION TEMPORAL POR LA MODALIDAD DE SERVICIO DE TERCERO COMO VERIFICADOR DE LAS ACTIVIDADES DE INTERVENCION INMEDIATA AII-02 PARA LA UNIDAD ZONAL ICA  DEL PROGRAMA TRABAJA PERU</v>
          </cell>
          <cell r="G360">
            <v>0</v>
          </cell>
          <cell r="H360" t="str">
            <v>OTROS SERVICIOS SIMILARES</v>
          </cell>
          <cell r="I360">
            <v>122</v>
          </cell>
          <cell r="J360">
            <v>2327299</v>
          </cell>
          <cell r="K360">
            <v>657</v>
          </cell>
          <cell r="L360">
            <v>0</v>
          </cell>
          <cell r="M360">
            <v>0</v>
          </cell>
        </row>
        <row r="361">
          <cell r="A361">
            <v>969</v>
          </cell>
          <cell r="B361">
            <v>42929</v>
          </cell>
          <cell r="C361">
            <v>0</v>
          </cell>
          <cell r="D361" t="str">
            <v>UGA</v>
          </cell>
          <cell r="E361" t="str">
            <v>INFORME N° 969-2017-TP/DE/UGPPME-CFPP</v>
          </cell>
          <cell r="F361" t="str">
            <v>CERTIFICACION DE CREDITO PRESUPUESTARIO REFERIDA A LA CONTRATACION TEMPORAL POR LA MODALIDAD DE SERVICIO DE TERCERO COMO VERIFICADOR DE LAS ACTIVIDADES DE INTERVENCION INMEDIATA AII-02 PARA LA UNIDAD ZONAL ICA  DEL PROGRAMA TRABAJA PERU</v>
          </cell>
          <cell r="G361">
            <v>0</v>
          </cell>
          <cell r="H361" t="str">
            <v>OTROS SERVICIOS SIMILARES</v>
          </cell>
          <cell r="I361">
            <v>122</v>
          </cell>
          <cell r="J361">
            <v>2327299</v>
          </cell>
          <cell r="K361">
            <v>655</v>
          </cell>
          <cell r="L361">
            <v>0</v>
          </cell>
          <cell r="M361">
            <v>0</v>
          </cell>
        </row>
        <row r="362">
          <cell r="A362">
            <v>970</v>
          </cell>
          <cell r="B362">
            <v>42929</v>
          </cell>
          <cell r="C362">
            <v>0</v>
          </cell>
          <cell r="D362" t="str">
            <v>UGA</v>
          </cell>
          <cell r="E362" t="str">
            <v>INFORME N° 970-2017-TP/DE/UGPPME-CFPP</v>
          </cell>
          <cell r="F362" t="str">
            <v>CERTIFICACION DE CREDITO PRESUPUESTARIO REFERIDA A LA CONTRATACION TEMPORAL POR LA MODALIDAD DE SERVICIO DE TERCERO COMO VERIFICADOR DE LAS ACTIVIDADES DE INTERVENCION INMEDIATA AII-02 PARA LA UNIDAD ZONAL ICA  DEL PROGRAMA TRABAJA PERU</v>
          </cell>
          <cell r="G362">
            <v>0</v>
          </cell>
          <cell r="H362" t="str">
            <v>OTROS SERVICIOS SIMILARES</v>
          </cell>
          <cell r="I362">
            <v>122</v>
          </cell>
          <cell r="J362">
            <v>2327299</v>
          </cell>
          <cell r="K362">
            <v>656</v>
          </cell>
          <cell r="L362">
            <v>0</v>
          </cell>
          <cell r="M362">
            <v>0</v>
          </cell>
        </row>
        <row r="363">
          <cell r="A363">
            <v>971</v>
          </cell>
          <cell r="B363">
            <v>42929</v>
          </cell>
          <cell r="C363">
            <v>0</v>
          </cell>
          <cell r="D363" t="str">
            <v>UGA</v>
          </cell>
          <cell r="E363" t="str">
            <v>INFORME N° 971-2017-TP/DE/UGPPME-CFPP</v>
          </cell>
          <cell r="F363" t="str">
            <v>CERTIFICACION DE CREDITO PRESUPUESTARIO REFERIDA A LA CONTRATACION TEMPORAL POR LA MODALIDAD DE SERVICIO DE TERCERO COMO VERIFICADOR DE LAS ACTIVIDADES DE INTERVENCION INMEDIATA AII-02 PARA LA UNIDAD ZONAL ICA  DEL PROGRAMA TRABAJA PERU</v>
          </cell>
          <cell r="G363">
            <v>0</v>
          </cell>
          <cell r="H363" t="str">
            <v>OTROS SERVICIOS SIMILARES</v>
          </cell>
          <cell r="I363">
            <v>122</v>
          </cell>
          <cell r="J363">
            <v>2327299</v>
          </cell>
          <cell r="K363">
            <v>654</v>
          </cell>
          <cell r="L363">
            <v>0</v>
          </cell>
          <cell r="M363">
            <v>0</v>
          </cell>
        </row>
        <row r="364">
          <cell r="A364">
            <v>972</v>
          </cell>
          <cell r="B364">
            <v>42929</v>
          </cell>
          <cell r="C364">
            <v>0</v>
          </cell>
          <cell r="D364" t="str">
            <v>UGA</v>
          </cell>
          <cell r="E364" t="str">
            <v>INFORME N° 972-2017-TP/DE/UGPPME-CFPP</v>
          </cell>
          <cell r="F364" t="str">
            <v>CERTIFICACION DE CREDITO PRESUPUESTARIO REFERIDA A LA CONTRATACION TEMPORAL POR LA MODALIDAD DE SERVICIO DE TERCERO COMO VERIFICADOR DE LAS ACTIVIDADES DE INTERVENCION INMEDIATA AII-02 PARA LA UNIDAD ZONAL DE TUMBES  DEL PROGRAMA TRABAJA PERU</v>
          </cell>
          <cell r="G364">
            <v>0</v>
          </cell>
          <cell r="H364" t="str">
            <v>OTROS SERVICIOS SIMILARES</v>
          </cell>
          <cell r="I364">
            <v>128</v>
          </cell>
          <cell r="J364">
            <v>2327299</v>
          </cell>
          <cell r="K364">
            <v>660</v>
          </cell>
          <cell r="L364">
            <v>0</v>
          </cell>
          <cell r="M364">
            <v>0</v>
          </cell>
        </row>
        <row r="365">
          <cell r="A365">
            <v>973</v>
          </cell>
          <cell r="B365">
            <v>42929</v>
          </cell>
          <cell r="C365">
            <v>0</v>
          </cell>
          <cell r="D365" t="str">
            <v>UGA</v>
          </cell>
          <cell r="E365" t="str">
            <v>INFORME N° 973-2017-TP/DE/UGPPME-CFPP</v>
          </cell>
          <cell r="F365" t="str">
            <v>CERTIFICACION DE CREDITO PRESUPUESTARIO REFERIDA A LA CONTRATACION DE VERIFICADORES DE ACTIVIDADES  AII-02 PARA LA UNIDAD ZONAL DE TUMBES  DEL PROGRAMA TRABAJA PERU</v>
          </cell>
          <cell r="G365">
            <v>0</v>
          </cell>
          <cell r="H365" t="str">
            <v>OTROS SERVICIOS SIMILARES</v>
          </cell>
          <cell r="I365">
            <v>128</v>
          </cell>
          <cell r="J365">
            <v>2327299</v>
          </cell>
          <cell r="K365">
            <v>658</v>
          </cell>
          <cell r="L365">
            <v>0</v>
          </cell>
          <cell r="M365">
            <v>0</v>
          </cell>
        </row>
        <row r="366">
          <cell r="A366">
            <v>974</v>
          </cell>
          <cell r="B366">
            <v>42929</v>
          </cell>
          <cell r="C366">
            <v>0</v>
          </cell>
          <cell r="D366" t="str">
            <v>UGA</v>
          </cell>
          <cell r="E366" t="str">
            <v>INFORME N° 974-2017-TP/DE/UGPPME-CFPP</v>
          </cell>
          <cell r="F366" t="str">
            <v>CERTIFICACION DE CREDITO PRESUPUESTARIO REFERIDA A LA CONTRATACION TEMPORAL POR LA MODALIDAD DE SERVICIO DE TERCERO COMO VERIFICADOR DE LAS ACTIVIDADES DE INTERVENCION INMEDIATA AII-02 PARA LA UNIDAD ZONAL DE TUMBES  DEL PROGRAMA TRABAJA PERU</v>
          </cell>
          <cell r="G366">
            <v>0</v>
          </cell>
          <cell r="H366" t="str">
            <v>OTROS SERVICIOS SIMILARES</v>
          </cell>
          <cell r="I366">
            <v>128</v>
          </cell>
          <cell r="J366">
            <v>2327299</v>
          </cell>
          <cell r="K366">
            <v>659</v>
          </cell>
          <cell r="L366">
            <v>0</v>
          </cell>
          <cell r="M366">
            <v>0</v>
          </cell>
        </row>
        <row r="367">
          <cell r="A367">
            <v>975</v>
          </cell>
          <cell r="B367">
            <v>42929</v>
          </cell>
          <cell r="C367">
            <v>0</v>
          </cell>
          <cell r="D367" t="str">
            <v>UGA</v>
          </cell>
          <cell r="E367" t="str">
            <v>INFORME N° 975-2017-TP/DE/UGPPME-CFPP</v>
          </cell>
          <cell r="F367" t="str">
            <v>CERTIFICACION DE CREDITO PRESUPUESTARIO REFERIDA A LA CONTRATACION TEMPORAL DE SERVICIO DE LIMPIEZA REQUERIDO POR LAS UNIDADES ZONALES DE LORETO Y UCAYALI DEL PROGRAMA TRABAJA PERU</v>
          </cell>
          <cell r="G367">
            <v>0</v>
          </cell>
          <cell r="H367" t="str">
            <v>SERVICIOS DIVERSOS</v>
          </cell>
          <cell r="I367">
            <v>78</v>
          </cell>
          <cell r="J367">
            <v>23271199</v>
          </cell>
          <cell r="K367">
            <v>661</v>
          </cell>
          <cell r="L367">
            <v>0</v>
          </cell>
          <cell r="M367">
            <v>0</v>
          </cell>
        </row>
        <row r="368">
          <cell r="A368">
            <v>0</v>
          </cell>
          <cell r="B368">
            <v>0</v>
          </cell>
          <cell r="C368">
            <v>0</v>
          </cell>
          <cell r="D368">
            <v>0</v>
          </cell>
          <cell r="E368">
            <v>0</v>
          </cell>
          <cell r="F368">
            <v>0</v>
          </cell>
          <cell r="G368">
            <v>0</v>
          </cell>
          <cell r="H368" t="str">
            <v>SERVICIOS DIVERSOS</v>
          </cell>
          <cell r="I368">
            <v>86</v>
          </cell>
          <cell r="J368">
            <v>27271199</v>
          </cell>
          <cell r="K368">
            <v>662</v>
          </cell>
          <cell r="L368">
            <v>0</v>
          </cell>
          <cell r="M368">
            <v>0</v>
          </cell>
        </row>
        <row r="369">
          <cell r="A369">
            <v>976</v>
          </cell>
          <cell r="B369">
            <v>42929</v>
          </cell>
          <cell r="C369">
            <v>0</v>
          </cell>
          <cell r="D369" t="str">
            <v>UGA</v>
          </cell>
          <cell r="E369" t="str">
            <v>INFORME N° 976-2017-TP/DE/UGPPME-CFPP</v>
          </cell>
          <cell r="F369" t="str">
            <v xml:space="preserve">CERTIFICACION DE CREDITO PRESUPUESTARIO REFERIDA A LA CONTRATACION DE VERIFICADORES DE ACTIVIDADES AII-02 PARA LA UNIDAD ZONAL DE CAJAMARCA DEL PROGRAMA TRABAJA PERU </v>
          </cell>
          <cell r="G369">
            <v>0</v>
          </cell>
          <cell r="H369" t="str">
            <v>OTROS SERVICIOS SIMILARES</v>
          </cell>
          <cell r="I369">
            <v>119</v>
          </cell>
          <cell r="J369">
            <v>2327299</v>
          </cell>
          <cell r="K369">
            <v>664</v>
          </cell>
          <cell r="L369">
            <v>0</v>
          </cell>
          <cell r="M369">
            <v>0</v>
          </cell>
        </row>
        <row r="370">
          <cell r="A370">
            <v>977</v>
          </cell>
          <cell r="B370">
            <v>42929</v>
          </cell>
          <cell r="C370">
            <v>0</v>
          </cell>
          <cell r="D370" t="str">
            <v>UGA</v>
          </cell>
          <cell r="E370" t="str">
            <v>INFORME N° 977-2017-TP/DE/UGPPME-CFPP</v>
          </cell>
          <cell r="F370" t="str">
            <v>CERTIFICACION DE CREDITO PRESUPUESTARIO REFERIDA AL SERVICIO DE TERCERO PARA LA UNIDAD ZONAL ANCASH DEL PROGRAMA TRABAJA PERU</v>
          </cell>
          <cell r="G370">
            <v>0</v>
          </cell>
          <cell r="H370" t="str">
            <v>SERVICIOS DIVERSOS</v>
          </cell>
          <cell r="I370">
            <v>58</v>
          </cell>
          <cell r="J370">
            <v>23271199</v>
          </cell>
          <cell r="K370">
            <v>665</v>
          </cell>
          <cell r="L370">
            <v>0</v>
          </cell>
          <cell r="M370">
            <v>0</v>
          </cell>
        </row>
        <row r="371">
          <cell r="A371">
            <v>978</v>
          </cell>
          <cell r="B371">
            <v>42929</v>
          </cell>
          <cell r="C371">
            <v>0</v>
          </cell>
          <cell r="D371" t="str">
            <v>UGA</v>
          </cell>
          <cell r="E371" t="str">
            <v>INFORME N° 978-2017-TP/DE/UGPPME-CFPP</v>
          </cell>
          <cell r="F371" t="str">
            <v>CERTIFICACION DE CREDITO PRESUPUESTARIO REERIDA AL SERVICIO DE TERCERO PARA LA UNIDAD GERENCIAL DE PLANIFICACION, PRESUPUESTO, MONITOREO Y EVALUACION DEL PROGRAMA TRABAJA PERU</v>
          </cell>
          <cell r="G371">
            <v>0</v>
          </cell>
          <cell r="H371" t="str">
            <v>OTROS SERVICIOS SIMILARES</v>
          </cell>
          <cell r="I371">
            <v>77</v>
          </cell>
          <cell r="J371">
            <v>2327299</v>
          </cell>
          <cell r="K371">
            <v>667</v>
          </cell>
          <cell r="L371">
            <v>0</v>
          </cell>
          <cell r="M371">
            <v>0</v>
          </cell>
        </row>
        <row r="372">
          <cell r="A372">
            <v>979</v>
          </cell>
          <cell r="B372">
            <v>42929</v>
          </cell>
          <cell r="C372">
            <v>0</v>
          </cell>
          <cell r="D372" t="str">
            <v>UGA</v>
          </cell>
          <cell r="E372" t="str">
            <v>INFORME N° 979-2017-TP/DE/UGPPME-CFPP</v>
          </cell>
          <cell r="F372" t="str">
            <v>CERTIFICACION DE CREDITO PRESUPUESTARIO REFERIDA AL SERVICIO DE TERCERO PARA LA UNIDAD GERENCIAL DE PLANIFICACION, PRESUPUESTO, MONITOREO Y EVALUACION DEL PROGRAMA TRABAJA PERU</v>
          </cell>
          <cell r="G372">
            <v>0</v>
          </cell>
          <cell r="H372" t="str">
            <v>OTROS SERVICIOS SIMILARES</v>
          </cell>
          <cell r="I372">
            <v>77</v>
          </cell>
          <cell r="J372">
            <v>2327299</v>
          </cell>
          <cell r="K372">
            <v>668</v>
          </cell>
          <cell r="L372">
            <v>0</v>
          </cell>
          <cell r="M372">
            <v>0</v>
          </cell>
        </row>
        <row r="373">
          <cell r="A373">
            <v>980</v>
          </cell>
          <cell r="B373">
            <v>42935</v>
          </cell>
          <cell r="C373">
            <v>0</v>
          </cell>
          <cell r="D373" t="str">
            <v>UGA</v>
          </cell>
          <cell r="E373" t="str">
            <v>INFORME N° 980-2017/TP/DE/UGA-CFL</v>
          </cell>
          <cell r="F373" t="str">
            <v>CERTIFICACION DE CREDITO PRESUPUESTARIO REFERIDA AL SERVICIO DE TERCERO PARA LA COORDINACION FUNCIONAL DE LOGISTICA DEL PROGRAMA TRABAJA PERU</v>
          </cell>
          <cell r="G373">
            <v>0</v>
          </cell>
          <cell r="H373" t="str">
            <v>SERVICIOS DIVERSOS</v>
          </cell>
          <cell r="I373">
            <v>77</v>
          </cell>
          <cell r="J373">
            <v>23271199</v>
          </cell>
          <cell r="K373">
            <v>688</v>
          </cell>
          <cell r="L373" t="str">
            <v>MONTEZA CAVERA FREDY RAFAEL</v>
          </cell>
          <cell r="M373">
            <v>0</v>
          </cell>
        </row>
        <row r="374">
          <cell r="A374">
            <v>981</v>
          </cell>
          <cell r="B374">
            <v>42929</v>
          </cell>
          <cell r="C374">
            <v>0</v>
          </cell>
          <cell r="D374" t="str">
            <v>UGA</v>
          </cell>
          <cell r="E374" t="str">
            <v>INFORME N° 981-2017/TP/DE/UGA-CFL</v>
          </cell>
          <cell r="F374" t="str">
            <v>CERTIFICACION DE CREDITO PRESUPUESTARIO REFERIDA A LA CONTRATACION DE VERIFICADORES DE ACTIVIDADES AII-02 PARA LA UNIDAD ZONAL PIURA DEL PROGRAMA TRABAJA PERU</v>
          </cell>
          <cell r="G374">
            <v>0</v>
          </cell>
          <cell r="H374" t="str">
            <v>OTROS SERVICIOS SIMILARES</v>
          </cell>
          <cell r="I374">
            <v>127</v>
          </cell>
          <cell r="J374">
            <v>2327299</v>
          </cell>
          <cell r="K374">
            <v>669</v>
          </cell>
          <cell r="L374" t="str">
            <v>MOSCOL, ESCOBEDO, PACHERRES, ZAPATA, PEÑA, BERMEO, ANCAJIMA, BALMACENA</v>
          </cell>
          <cell r="M374">
            <v>0</v>
          </cell>
        </row>
        <row r="375">
          <cell r="A375">
            <v>982</v>
          </cell>
          <cell r="B375">
            <v>42929</v>
          </cell>
          <cell r="C375">
            <v>0</v>
          </cell>
          <cell r="D375" t="str">
            <v>UGA</v>
          </cell>
          <cell r="E375" t="str">
            <v>INFORME N° 982-2017/TP/DE/UGA-CFL</v>
          </cell>
          <cell r="F375" t="str">
            <v>CERTIFICACION DE CREDITO PRESUPUESTARIO REFERIDA A LA CONTRATACION DE VERIFICADORES DE ACYIVIDADES AII-02 PARA LA UNIDAD ZONAL DE PIURA DEL PROGRAMA TRABAJA PERU</v>
          </cell>
          <cell r="G375">
            <v>0</v>
          </cell>
          <cell r="H375" t="str">
            <v>OTROS SERVICIOS SIMILARES</v>
          </cell>
          <cell r="I375">
            <v>127</v>
          </cell>
          <cell r="J375">
            <v>2327299</v>
          </cell>
          <cell r="K375">
            <v>670</v>
          </cell>
          <cell r="L375">
            <v>0</v>
          </cell>
          <cell r="M375">
            <v>0</v>
          </cell>
        </row>
        <row r="376">
          <cell r="A376">
            <v>983</v>
          </cell>
          <cell r="B376">
            <v>42929</v>
          </cell>
          <cell r="C376">
            <v>0</v>
          </cell>
          <cell r="D376" t="str">
            <v>UGA</v>
          </cell>
          <cell r="E376" t="str">
            <v>INFORME N° 983-2017/TP/DE/UGA-CFL</v>
          </cell>
          <cell r="F376" t="str">
            <v>CERTIFICACION DE CREDITO PRESUPUESTARIO REFERIDA A LA CONTRATACION DE VERIFICADORES DE ACTIVIDADES AII-02 PARA LA UNIDAD ZONAL DE PIURA DEL PROGRAMA TRABAJA PERU</v>
          </cell>
          <cell r="G376">
            <v>0</v>
          </cell>
          <cell r="H376" t="str">
            <v>OTROS SERVICIOS SIMILARES</v>
          </cell>
          <cell r="I376" t="str">
            <v>127/128</v>
          </cell>
          <cell r="J376">
            <v>2327299</v>
          </cell>
          <cell r="K376">
            <v>671</v>
          </cell>
          <cell r="L376">
            <v>0</v>
          </cell>
          <cell r="M376">
            <v>0</v>
          </cell>
        </row>
        <row r="377">
          <cell r="A377">
            <v>984</v>
          </cell>
          <cell r="B377">
            <v>42929</v>
          </cell>
          <cell r="C377">
            <v>0</v>
          </cell>
          <cell r="D377" t="str">
            <v>UGAL</v>
          </cell>
          <cell r="E377" t="str">
            <v>INFORME N° 984-2017-TP/DE/UGPPME-CFPP</v>
          </cell>
          <cell r="F377" t="str">
            <v>DEMANDA ADICIONAL PARA EL PRESUPUESTO DEL EJERCICIO FISCAL 2017 DE LA UE: 05 PROGRAMA PARA LA GENERACION DE EMPLEO SOCIAL INCLUSIVO " TRABAJA PERU"</v>
          </cell>
          <cell r="G377">
            <v>0</v>
          </cell>
          <cell r="H377">
            <v>0</v>
          </cell>
          <cell r="I377">
            <v>0</v>
          </cell>
          <cell r="J377">
            <v>0</v>
          </cell>
          <cell r="K377">
            <v>0</v>
          </cell>
          <cell r="L377">
            <v>0</v>
          </cell>
          <cell r="M377">
            <v>0</v>
          </cell>
        </row>
        <row r="378">
          <cell r="A378">
            <v>985</v>
          </cell>
          <cell r="B378">
            <v>42930</v>
          </cell>
          <cell r="C378">
            <v>0</v>
          </cell>
          <cell r="D378" t="str">
            <v>DIRECCION EJECUTIVA</v>
          </cell>
          <cell r="E378" t="str">
            <v>INFORME N° 985-2017-TP/DE/UGPPME-CFPP</v>
          </cell>
          <cell r="F378" t="str">
            <v>SOLICITO AUTORIZACION PARA CONTRATACION DE SERVICIO DE TERCERO PARA LA COORDINACION FUNCIONAL DE PLANIFICACION Y PRESUPUESTO</v>
          </cell>
          <cell r="G378">
            <v>0</v>
          </cell>
          <cell r="H378">
            <v>0</v>
          </cell>
          <cell r="I378">
            <v>0</v>
          </cell>
          <cell r="J378">
            <v>0</v>
          </cell>
          <cell r="K378">
            <v>0</v>
          </cell>
          <cell r="L378">
            <v>0</v>
          </cell>
          <cell r="M378">
            <v>0</v>
          </cell>
        </row>
        <row r="379">
          <cell r="A379">
            <v>986</v>
          </cell>
          <cell r="B379">
            <v>42930</v>
          </cell>
          <cell r="C379">
            <v>0</v>
          </cell>
          <cell r="D379" t="str">
            <v>DIRECCION EJECUTIVA</v>
          </cell>
          <cell r="E379" t="str">
            <v>INFORME N° 986-2017-TP/DE/UGPPME-CFPP</v>
          </cell>
          <cell r="F379" t="str">
            <v>REQUERIMIENTO DE CONTRATACION ADMINISTRATIVA DE SERVICIOS-CAS DE UN ( 01 ) JEFE ZONAL UNIDAD ZONAL AREQUIPA</v>
          </cell>
          <cell r="G379">
            <v>0</v>
          </cell>
          <cell r="H379">
            <v>0</v>
          </cell>
          <cell r="I379">
            <v>0</v>
          </cell>
          <cell r="J379">
            <v>0</v>
          </cell>
          <cell r="K379">
            <v>0</v>
          </cell>
          <cell r="L379">
            <v>0</v>
          </cell>
          <cell r="M379">
            <v>0</v>
          </cell>
        </row>
        <row r="380">
          <cell r="A380">
            <v>987</v>
          </cell>
          <cell r="B380">
            <v>42930</v>
          </cell>
          <cell r="C380">
            <v>0</v>
          </cell>
          <cell r="D380" t="str">
            <v>DIRECCION EJECUTIVA</v>
          </cell>
          <cell r="E380" t="str">
            <v>INFORME N° 987-2017-TP/DE/UGPPME-CFPP</v>
          </cell>
          <cell r="F380" t="str">
            <v>REQUERIMIENTO DE CONTRATACION ADMINISTRATIVA DE SERVICIOS-CAS DE UN ( 01 ) CONTADOR III PARA LA COORDINACION FUNCIONAL DE CONTABILIDAD</v>
          </cell>
          <cell r="G380">
            <v>0</v>
          </cell>
          <cell r="H380">
            <v>0</v>
          </cell>
          <cell r="I380">
            <v>0</v>
          </cell>
          <cell r="J380">
            <v>0</v>
          </cell>
          <cell r="K380">
            <v>0</v>
          </cell>
          <cell r="L380">
            <v>0</v>
          </cell>
          <cell r="M380">
            <v>0</v>
          </cell>
        </row>
        <row r="381">
          <cell r="A381">
            <v>988</v>
          </cell>
          <cell r="B381">
            <v>42930</v>
          </cell>
          <cell r="C381">
            <v>0</v>
          </cell>
          <cell r="D381" t="str">
            <v>DIRECCION EJECUTIVA</v>
          </cell>
          <cell r="E381" t="str">
            <v>INFORME N° 988-2017-TP/DE/UGPPME-CFPP</v>
          </cell>
          <cell r="F381" t="str">
            <v>REQUERIMIENTO DE CONTRATACION ADMINISTRATIVA DE SERVICIOS-CAS DE UN ( 01 ) CHOFER  DE LA UNIDAD ZONAL PUNO</v>
          </cell>
          <cell r="G381">
            <v>0</v>
          </cell>
          <cell r="H381">
            <v>0</v>
          </cell>
          <cell r="I381">
            <v>0</v>
          </cell>
          <cell r="J381">
            <v>0</v>
          </cell>
          <cell r="K381">
            <v>0</v>
          </cell>
          <cell r="L381">
            <v>0</v>
          </cell>
          <cell r="M381">
            <v>0</v>
          </cell>
        </row>
        <row r="382">
          <cell r="A382">
            <v>989</v>
          </cell>
          <cell r="B382">
            <v>42930</v>
          </cell>
          <cell r="C382">
            <v>0</v>
          </cell>
          <cell r="D382" t="str">
            <v>UGAL</v>
          </cell>
          <cell r="E382" t="str">
            <v>INFORME N° 989-2017-TP/DE/UGPPME-CFPP</v>
          </cell>
          <cell r="F382" t="str">
            <v>PROPUESTA DE DIRECTIVA " PRECISIONES SOBRE LAS ACCIONES QUE DEBEN EJECUTAR LAS UNIDADES ZONALES DEL PROGRAMA TRABAJA PERU, EN RELACION AL SEGUIMIENTO A LA EJECUCION DE LOS CONVENIOS SUSCRITOS CON LOS ORGANISMOS EJECUTORES"</v>
          </cell>
          <cell r="G382">
            <v>0</v>
          </cell>
          <cell r="H382">
            <v>0</v>
          </cell>
          <cell r="I382">
            <v>0</v>
          </cell>
          <cell r="J382">
            <v>0</v>
          </cell>
          <cell r="K382">
            <v>0</v>
          </cell>
          <cell r="L382">
            <v>0</v>
          </cell>
          <cell r="M382">
            <v>0</v>
          </cell>
        </row>
        <row r="383">
          <cell r="A383">
            <v>990</v>
          </cell>
          <cell r="B383">
            <v>42930</v>
          </cell>
          <cell r="C383">
            <v>0</v>
          </cell>
          <cell r="D383" t="str">
            <v>UGA</v>
          </cell>
          <cell r="E383" t="str">
            <v>INFORME N° 990-2017-TP/DE/UGPPME-CFPP</v>
          </cell>
          <cell r="F383" t="str">
            <v>CERTIFICACION DE CREDITO PRESUPUESTARIO REFERIDA AL  SERVICIO DE TERCERO PARA LA COORDINACION FUNCIONAL DE LOGISTICA DEL PROGRAMA TRABAJA PERU</v>
          </cell>
          <cell r="G383">
            <v>0</v>
          </cell>
          <cell r="H383">
            <v>0</v>
          </cell>
          <cell r="I383">
            <v>0</v>
          </cell>
          <cell r="J383">
            <v>0</v>
          </cell>
          <cell r="K383">
            <v>674</v>
          </cell>
          <cell r="L383">
            <v>0</v>
          </cell>
          <cell r="M383">
            <v>0</v>
          </cell>
        </row>
        <row r="384">
          <cell r="A384">
            <v>991</v>
          </cell>
          <cell r="B384">
            <v>42930</v>
          </cell>
          <cell r="C384">
            <v>0</v>
          </cell>
          <cell r="D384" t="str">
            <v>UGA</v>
          </cell>
          <cell r="E384" t="str">
            <v>INFORME N° 991-2017-TP/DE/UGPPME-CFPP</v>
          </cell>
          <cell r="F384" t="str">
            <v>CERTIFICACION DE CREDITO PRESUPUESTARIO REFERIDA AL  SERVICIO DE TERCERO PARA LA UNIDAD ZONAL LIMA NORTE-CALLAO DEL  PROGRAMA TRABAJA PERU</v>
          </cell>
          <cell r="G384">
            <v>0</v>
          </cell>
          <cell r="H384">
            <v>0</v>
          </cell>
          <cell r="I384">
            <v>0</v>
          </cell>
          <cell r="J384">
            <v>0</v>
          </cell>
          <cell r="K384">
            <v>672</v>
          </cell>
          <cell r="L384">
            <v>0</v>
          </cell>
          <cell r="M384">
            <v>0</v>
          </cell>
        </row>
        <row r="385">
          <cell r="A385">
            <v>992</v>
          </cell>
          <cell r="B385">
            <v>42930</v>
          </cell>
          <cell r="C385">
            <v>0</v>
          </cell>
          <cell r="D385" t="str">
            <v xml:space="preserve"> UGA</v>
          </cell>
          <cell r="E385" t="str">
            <v>INFORME N° 992-2017-TP/DE/UGPPME-CFPP</v>
          </cell>
          <cell r="F385" t="str">
            <v>CERTIFICACION DE CREDITO PRESUPUESTARIO REFERIDA AL  SERVICIO DE TERCERO PARA LA UNIDAD ZONAL LIMA NORTE-CALLAO DEL  PROGRAMA TRABAJA PERU</v>
          </cell>
          <cell r="G385">
            <v>0</v>
          </cell>
          <cell r="H385">
            <v>0</v>
          </cell>
          <cell r="I385">
            <v>0</v>
          </cell>
          <cell r="J385">
            <v>0</v>
          </cell>
          <cell r="K385">
            <v>673</v>
          </cell>
          <cell r="L385">
            <v>0</v>
          </cell>
          <cell r="M385">
            <v>0</v>
          </cell>
        </row>
        <row r="386">
          <cell r="A386">
            <v>993</v>
          </cell>
          <cell r="B386">
            <v>42930</v>
          </cell>
          <cell r="C386">
            <v>0</v>
          </cell>
          <cell r="D386" t="str">
            <v>DIRECCION EJECUTIVA</v>
          </cell>
          <cell r="E386" t="str">
            <v>INFORME N° 993-2017-TP/DE/UGPPME-CFPP</v>
          </cell>
          <cell r="F386" t="str">
            <v>REQUERIMIENTO DE CONTRATACION ADMINISTRATIVA DE SERVICIOS-CAS DE UN ( 01 ) DE UN ASISTENTE ADMINISTRATIVO PARA LA COORDINACION FUNCIONAL DE LOGISTICA</v>
          </cell>
          <cell r="G386">
            <v>0</v>
          </cell>
          <cell r="H386">
            <v>0</v>
          </cell>
          <cell r="I386">
            <v>0</v>
          </cell>
          <cell r="J386">
            <v>0</v>
          </cell>
          <cell r="K386">
            <v>0</v>
          </cell>
          <cell r="L386">
            <v>0</v>
          </cell>
          <cell r="M386">
            <v>0</v>
          </cell>
        </row>
        <row r="387">
          <cell r="A387">
            <v>994</v>
          </cell>
          <cell r="B387">
            <v>42930</v>
          </cell>
          <cell r="C387">
            <v>0</v>
          </cell>
          <cell r="D387" t="str">
            <v>DIRECCION EJECUTIVA</v>
          </cell>
          <cell r="E387" t="str">
            <v>INFORME N° 994-2017-TP/DE/UGPPME-CFPP</v>
          </cell>
          <cell r="F387" t="str">
            <v xml:space="preserve">REQUERIMIENTO DE CONTRATACION ADMINISTRATIVA DE SERVICIOS-CAS DE UN ( 01 ) DE UN ANALISTA DE RECURSOS HUMANOS PARA LA COORDINACION FUNCIONAL DE RECURSOS HUMANOS </v>
          </cell>
          <cell r="G387">
            <v>0</v>
          </cell>
          <cell r="H387">
            <v>0</v>
          </cell>
          <cell r="I387">
            <v>0</v>
          </cell>
          <cell r="J387">
            <v>0</v>
          </cell>
          <cell r="K387">
            <v>0</v>
          </cell>
          <cell r="L387">
            <v>0</v>
          </cell>
          <cell r="M387">
            <v>0</v>
          </cell>
        </row>
        <row r="388">
          <cell r="A388">
            <v>995</v>
          </cell>
          <cell r="B388">
            <v>42930</v>
          </cell>
          <cell r="C388">
            <v>0</v>
          </cell>
          <cell r="D388" t="str">
            <v>UGA</v>
          </cell>
          <cell r="E388" t="str">
            <v>INFORME N° 995-2017-TP/DE/UGPPME-CFPP</v>
          </cell>
          <cell r="F388" t="str">
            <v>DESESTIMIENTO DE LA ORDEN DE SERVICIO N° 427</v>
          </cell>
          <cell r="G388">
            <v>0</v>
          </cell>
          <cell r="H388">
            <v>0</v>
          </cell>
          <cell r="I388">
            <v>0</v>
          </cell>
          <cell r="J388">
            <v>0</v>
          </cell>
          <cell r="K388">
            <v>0</v>
          </cell>
          <cell r="L388">
            <v>0</v>
          </cell>
          <cell r="M388">
            <v>0</v>
          </cell>
        </row>
        <row r="389">
          <cell r="A389">
            <v>996</v>
          </cell>
          <cell r="B389">
            <v>42933</v>
          </cell>
          <cell r="C389">
            <v>0</v>
          </cell>
          <cell r="D389" t="str">
            <v>UGA</v>
          </cell>
          <cell r="E389" t="str">
            <v>INFORME N° 996-2017-TP/DE/UGPPME-CFPP</v>
          </cell>
          <cell r="F389" t="str">
            <v>CERTIFICACION DE CREDITO PRESUPUESTARIO REFERIDA A LA COMPRA DE PASAJES AEREOS A LA CIUDAD DE HUANUCO SOLICITADO POR EL PROGRAMA TRABAJA PERU</v>
          </cell>
          <cell r="G389">
            <v>0</v>
          </cell>
          <cell r="H389" t="str">
            <v>VIATICOS Y ASIGNACIONES POR COMISION DE SERVICIO</v>
          </cell>
          <cell r="I389">
            <v>89</v>
          </cell>
          <cell r="J389">
            <v>232122</v>
          </cell>
          <cell r="K389">
            <v>678</v>
          </cell>
          <cell r="L389" t="str">
            <v>PROGRAMA PERU RESPONSABLE</v>
          </cell>
          <cell r="M389">
            <v>0</v>
          </cell>
        </row>
        <row r="390">
          <cell r="A390">
            <v>997</v>
          </cell>
          <cell r="B390">
            <v>42933</v>
          </cell>
          <cell r="C390">
            <v>0</v>
          </cell>
          <cell r="D390" t="str">
            <v>UGA</v>
          </cell>
          <cell r="E390" t="str">
            <v>INFORME N° 997-2017-TP/DE/UGPPME-CFPP</v>
          </cell>
          <cell r="F390" t="str">
            <v>CERTIFICACION DE CREDITO PRESUPUESTARIO REFERIDA A LA ADQUISICION DE 40 BIDONES DE AGUA DE MESA PARA EL PROGRAMA PERU RESPONSABLE</v>
          </cell>
          <cell r="G390">
            <v>0</v>
          </cell>
          <cell r="H390" t="str">
            <v>ALIMENTOS Y BEBIDAS PARA CONSUMO HUMANO</v>
          </cell>
          <cell r="I390">
            <v>91</v>
          </cell>
          <cell r="J390">
            <v>231111</v>
          </cell>
          <cell r="K390">
            <v>676</v>
          </cell>
          <cell r="L390" t="str">
            <v>PROGRAMA PERU RESPONSABLE</v>
          </cell>
          <cell r="M390">
            <v>0</v>
          </cell>
        </row>
        <row r="391">
          <cell r="A391">
            <v>998</v>
          </cell>
          <cell r="B391">
            <v>42933</v>
          </cell>
          <cell r="C391">
            <v>0</v>
          </cell>
          <cell r="D391" t="str">
            <v>UGA</v>
          </cell>
          <cell r="E391" t="str">
            <v>INFORME N° 998-2017-TP/DE/UGPPME-CFPP</v>
          </cell>
          <cell r="F391" t="str">
            <v xml:space="preserve">CERTIFICACION DE CREDITO PRESUPUESTARIO PARA ASIGNACION DE VIATICOS PARA EL PROGRAMA PERU RESPONSABLE </v>
          </cell>
          <cell r="G391">
            <v>0</v>
          </cell>
          <cell r="H391" t="str">
            <v>VIATICOS Y ASIGNACIONES POR COMISION DE SERVICIO</v>
          </cell>
          <cell r="I391">
            <v>89</v>
          </cell>
          <cell r="J391">
            <v>232122</v>
          </cell>
          <cell r="K391">
            <v>677</v>
          </cell>
          <cell r="L391" t="str">
            <v>PROGRAMA PERU RESPONSABLE (GLADYS ZORRILLA Y YESICA REYES)</v>
          </cell>
          <cell r="M391">
            <v>0</v>
          </cell>
        </row>
        <row r="392">
          <cell r="A392">
            <v>999</v>
          </cell>
          <cell r="B392">
            <v>42935</v>
          </cell>
          <cell r="C392">
            <v>0</v>
          </cell>
          <cell r="D392" t="str">
            <v>UGA</v>
          </cell>
          <cell r="E392" t="str">
            <v>INFORME N° 999-2017-TP/DE/UGPPME-CFPP</v>
          </cell>
          <cell r="F392" t="str">
            <v>CERTIFICACION DE CREDITO PRESUPUESTARIO REFERIDA A LA ADQUISICION DE LAMINA DE ACRILICO PARA LA UNIDAD GERENCIAL DE PROMOCION DEL PROGRAMA TRABAJA PERU</v>
          </cell>
          <cell r="G392">
            <v>0</v>
          </cell>
          <cell r="H392" t="str">
            <v>MOBILIARIO</v>
          </cell>
          <cell r="I392">
            <v>43</v>
          </cell>
          <cell r="J392">
            <v>263212</v>
          </cell>
          <cell r="K392">
            <v>675</v>
          </cell>
          <cell r="L392">
            <v>0</v>
          </cell>
          <cell r="M392">
            <v>0</v>
          </cell>
        </row>
        <row r="393">
          <cell r="A393">
            <v>1000</v>
          </cell>
          <cell r="B393">
            <v>42934</v>
          </cell>
          <cell r="C393">
            <v>0</v>
          </cell>
          <cell r="D393" t="str">
            <v>UGA</v>
          </cell>
          <cell r="E393" t="str">
            <v>INFORME N° 1000-2017-TP/DE/UGPPME-CFPP</v>
          </cell>
          <cell r="F393" t="str">
            <v>CERTIFICACION DE CREDITO PRESUPUESTARIO PARA TERCERO PARA LA COORDINACION FUNCIONAL  DE MONITOREO Y EVALUACION DEL PROGRAMA TRABAJA PERU</v>
          </cell>
          <cell r="G393">
            <v>0</v>
          </cell>
          <cell r="H393" t="str">
            <v>OTROS SERVICIOS SIMILARES</v>
          </cell>
          <cell r="I393">
            <v>77</v>
          </cell>
          <cell r="J393">
            <v>2327299</v>
          </cell>
          <cell r="K393">
            <v>679</v>
          </cell>
          <cell r="L393" t="str">
            <v>GUILLERHUA ALEJOS LUZ</v>
          </cell>
          <cell r="M393">
            <v>0</v>
          </cell>
        </row>
        <row r="394">
          <cell r="A394">
            <v>1001</v>
          </cell>
          <cell r="B394">
            <v>42934</v>
          </cell>
          <cell r="C394">
            <v>0</v>
          </cell>
          <cell r="D394" t="str">
            <v>UGA</v>
          </cell>
          <cell r="E394" t="str">
            <v>INFORME N° 1001-2017-TP/DE/UGPPME-CFPP</v>
          </cell>
          <cell r="F394"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4">
            <v>0</v>
          </cell>
          <cell r="H394" t="str">
            <v>OTROS SERVICIOS SIMILARES</v>
          </cell>
          <cell r="I394">
            <v>65</v>
          </cell>
          <cell r="J394">
            <v>2327299</v>
          </cell>
          <cell r="K394">
            <v>680</v>
          </cell>
          <cell r="L394" t="str">
            <v xml:space="preserve">                 MIGUEL ALCA HUACHO</v>
          </cell>
          <cell r="M394">
            <v>0</v>
          </cell>
        </row>
        <row r="395">
          <cell r="A395">
            <v>1002</v>
          </cell>
          <cell r="B395">
            <v>42934</v>
          </cell>
          <cell r="C395">
            <v>0</v>
          </cell>
          <cell r="D395" t="str">
            <v>UGA</v>
          </cell>
          <cell r="E395" t="str">
            <v>INFORME N° 1002-2017-TP/DE/UGPPME-CFPP</v>
          </cell>
          <cell r="F395" t="str">
            <v>CERTIFICACION DE CREDITO PRESUPUESTARIO REFERIDA A LA CONTRATACION DE SERVICIO DE TERCERO PARA LA UNIDAD GERENCIAL DE ASESORAMIENTO DEL PROGRAMA PERU RESPONSABLE</v>
          </cell>
          <cell r="G395">
            <v>0</v>
          </cell>
          <cell r="H395" t="str">
            <v>OTROS SERVICIOS SIMILARES</v>
          </cell>
          <cell r="I395">
            <v>90</v>
          </cell>
          <cell r="J395">
            <v>2327299</v>
          </cell>
          <cell r="K395">
            <v>681</v>
          </cell>
          <cell r="L395" t="str">
            <v xml:space="preserve">REYES VASQUEZ MARIANA </v>
          </cell>
          <cell r="M395">
            <v>0</v>
          </cell>
        </row>
        <row r="396">
          <cell r="A396">
            <v>1003</v>
          </cell>
          <cell r="B396">
            <v>42934</v>
          </cell>
          <cell r="C396">
            <v>0</v>
          </cell>
          <cell r="D396" t="str">
            <v>UGA</v>
          </cell>
          <cell r="E396" t="str">
            <v>INFORME N° 1003-2017-TP/DE/UGPPME-CFPP</v>
          </cell>
          <cell r="F396"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6">
            <v>0</v>
          </cell>
          <cell r="H396" t="str">
            <v>OTROS SERVICIOS SIMILARES</v>
          </cell>
          <cell r="I396">
            <v>65</v>
          </cell>
          <cell r="J396">
            <v>2327299</v>
          </cell>
          <cell r="K396">
            <v>683</v>
          </cell>
          <cell r="L396" t="str">
            <v>ALBERTO CACHUAN ZUÑIGA</v>
          </cell>
          <cell r="M396">
            <v>0</v>
          </cell>
        </row>
        <row r="397">
          <cell r="A397">
            <v>1004</v>
          </cell>
          <cell r="B397">
            <v>42934</v>
          </cell>
          <cell r="C397">
            <v>0</v>
          </cell>
          <cell r="D397" t="str">
            <v>UGA</v>
          </cell>
          <cell r="E397" t="str">
            <v>INFORME N° 1004-2017-TP/DE/UGPPME-CFPP</v>
          </cell>
          <cell r="F397" t="str">
            <v>CERTIFICACION DE CREDITO PRESUPUESTARIO REFERIDA AL SERVICIO DE TERCERO PARA LA UNIDAD ZONAL LIMA NORTE CALLAO DEL PROGRAMA TRABAJA PERU</v>
          </cell>
          <cell r="G397">
            <v>0</v>
          </cell>
          <cell r="H397" t="str">
            <v>OTROS SERVICIOS SIMILARES</v>
          </cell>
          <cell r="I397">
            <v>65</v>
          </cell>
          <cell r="J397">
            <v>2327299</v>
          </cell>
          <cell r="K397">
            <v>682</v>
          </cell>
          <cell r="L397" t="str">
            <v>MILTHON GIAN FRANCO RODRIGO</v>
          </cell>
          <cell r="M397">
            <v>0</v>
          </cell>
        </row>
        <row r="398">
          <cell r="A398">
            <v>1005</v>
          </cell>
          <cell r="B398">
            <v>42934</v>
          </cell>
          <cell r="C398">
            <v>0</v>
          </cell>
          <cell r="D398" t="str">
            <v>UGA</v>
          </cell>
          <cell r="E398" t="str">
            <v>INFORME N° 1005-2017-TP/DE/UGPPME-CFPP</v>
          </cell>
          <cell r="F398"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8">
            <v>0</v>
          </cell>
          <cell r="H398" t="str">
            <v>OTROS SERVICIOS SIMILARES</v>
          </cell>
          <cell r="I398">
            <v>65</v>
          </cell>
          <cell r="J398">
            <v>2327299</v>
          </cell>
          <cell r="K398">
            <v>684</v>
          </cell>
          <cell r="L398" t="str">
            <v>JORGE LUIS ESPIRITU SALAZAR</v>
          </cell>
          <cell r="M398">
            <v>0</v>
          </cell>
        </row>
        <row r="399">
          <cell r="A399">
            <v>1006</v>
          </cell>
          <cell r="B399">
            <v>42934</v>
          </cell>
          <cell r="C399">
            <v>0</v>
          </cell>
          <cell r="D399" t="str">
            <v>UGA</v>
          </cell>
          <cell r="E399" t="str">
            <v>INFORME N° 1006-2017-TP/DE/UGPPME-CFPP</v>
          </cell>
          <cell r="F399" t="str">
            <v>CERTIFICACION DE CREDITO PRESUPUESTARIO REFERIDA AL SERVICIO DE TERCERO PARA LA ASISTENCIA TECNICA DE LA COORDINACION FUNCIONAL DE RECURSOS HUMANOS DEL PROGRAMA TRABAJA PERU</v>
          </cell>
          <cell r="G399">
            <v>0</v>
          </cell>
          <cell r="H399" t="str">
            <v>OTROS SERVICIOS SIMILARES</v>
          </cell>
          <cell r="I399">
            <v>77</v>
          </cell>
          <cell r="J399">
            <v>2327299</v>
          </cell>
          <cell r="K399">
            <v>685</v>
          </cell>
          <cell r="L399" t="str">
            <v>HERNANDEZ RAIMUNDO PABLO</v>
          </cell>
          <cell r="M399">
            <v>0</v>
          </cell>
        </row>
        <row r="400">
          <cell r="A400">
            <v>1007</v>
          </cell>
          <cell r="B400">
            <v>42934</v>
          </cell>
          <cell r="C400">
            <v>0</v>
          </cell>
          <cell r="D400" t="str">
            <v>UGA</v>
          </cell>
          <cell r="E400" t="str">
            <v>INFORME N° 1007-2017-TP/DE/UGPPME-CFPP</v>
          </cell>
          <cell r="F400" t="str">
            <v>CERTIFICACION DE CREDITO PRESUPUESTARIO PARA ASIGNACION DE VIATICOS DE OFICINA NACIONAL</v>
          </cell>
          <cell r="G400">
            <v>0</v>
          </cell>
          <cell r="H400" t="str">
            <v>PASAJES Y GASTOS DE TRANSPORTES/VIATICOS Y ASIGNACIONES POR COMISION DE SERVICIO</v>
          </cell>
          <cell r="I400">
            <v>74</v>
          </cell>
          <cell r="J400" t="str">
            <v>232121/232122</v>
          </cell>
          <cell r="K400">
            <v>686</v>
          </cell>
          <cell r="L400" t="str">
            <v>PILAR JANET RAMIREZ</v>
          </cell>
          <cell r="M400">
            <v>0</v>
          </cell>
        </row>
        <row r="401">
          <cell r="A401">
            <v>1008</v>
          </cell>
          <cell r="B401">
            <v>42934</v>
          </cell>
          <cell r="C401">
            <v>0</v>
          </cell>
          <cell r="D401" t="str">
            <v>UGA</v>
          </cell>
          <cell r="E401" t="str">
            <v>INFORME N° 1008-2017-TP/DE/UGPPME-CFPP</v>
          </cell>
          <cell r="F401" t="str">
            <v>CERTIFICACION DE CREDITO PRESUPUESTARIO PARA ASIGNACION DE VIATICOS DE LA OFICINA NACIONAL</v>
          </cell>
          <cell r="G401">
            <v>0</v>
          </cell>
          <cell r="H401" t="str">
            <v>PASAJES Y GASTOS DE TRANSPORTES/VIATICOS Y ASIGNACIONES POR COMISION DE SERVICIO</v>
          </cell>
          <cell r="I401">
            <v>130</v>
          </cell>
          <cell r="J401" t="str">
            <v>232121/232122</v>
          </cell>
          <cell r="K401">
            <v>695</v>
          </cell>
          <cell r="L401" t="str">
            <v>GRISELDA MONTENEGRO CHAVEZ</v>
          </cell>
          <cell r="M401">
            <v>0</v>
          </cell>
        </row>
        <row r="402">
          <cell r="A402">
            <v>1009</v>
          </cell>
          <cell r="B402">
            <v>0</v>
          </cell>
          <cell r="C402">
            <v>0</v>
          </cell>
          <cell r="D402">
            <v>0</v>
          </cell>
          <cell r="E402">
            <v>0</v>
          </cell>
          <cell r="F402">
            <v>0</v>
          </cell>
          <cell r="G402">
            <v>0</v>
          </cell>
          <cell r="H402">
            <v>0</v>
          </cell>
          <cell r="I402">
            <v>0</v>
          </cell>
          <cell r="J402">
            <v>0</v>
          </cell>
          <cell r="K402">
            <v>0</v>
          </cell>
          <cell r="L402">
            <v>0</v>
          </cell>
          <cell r="M402">
            <v>0</v>
          </cell>
        </row>
        <row r="403">
          <cell r="A403">
            <v>1010</v>
          </cell>
          <cell r="B403">
            <v>42934</v>
          </cell>
          <cell r="C403">
            <v>0</v>
          </cell>
          <cell r="D403" t="str">
            <v>UGA</v>
          </cell>
          <cell r="E403" t="str">
            <v>INFORME N° 1010-2017-TP/DE/UGPPME-CFPP</v>
          </cell>
          <cell r="F403" t="str">
            <v xml:space="preserve">CERTIFICACION DE CREDITO PRESUPUESTARIO PARA ASIGNACION DE VIATICOS OFICINA NACIONAL </v>
          </cell>
          <cell r="G403">
            <v>0</v>
          </cell>
          <cell r="H403" t="str">
            <v>VIATICOS Y ASIGNACIONES POR COMISION DE SERVICIO</v>
          </cell>
          <cell r="I403">
            <v>74</v>
          </cell>
          <cell r="J403">
            <v>232122</v>
          </cell>
          <cell r="K403">
            <v>696</v>
          </cell>
          <cell r="L403" t="str">
            <v>DAVID ALBERTO JARA CALDERON</v>
          </cell>
          <cell r="M403">
            <v>0</v>
          </cell>
        </row>
        <row r="404">
          <cell r="A404">
            <v>1011</v>
          </cell>
          <cell r="B404">
            <v>0</v>
          </cell>
          <cell r="C404">
            <v>0</v>
          </cell>
          <cell r="D404">
            <v>0</v>
          </cell>
          <cell r="E404">
            <v>0</v>
          </cell>
          <cell r="F404">
            <v>0</v>
          </cell>
          <cell r="G404">
            <v>0</v>
          </cell>
          <cell r="H404">
            <v>0</v>
          </cell>
          <cell r="I404">
            <v>0</v>
          </cell>
          <cell r="J404">
            <v>0</v>
          </cell>
          <cell r="K404">
            <v>0</v>
          </cell>
          <cell r="L404">
            <v>0</v>
          </cell>
          <cell r="M404">
            <v>0</v>
          </cell>
        </row>
        <row r="405">
          <cell r="A405">
            <v>1012</v>
          </cell>
          <cell r="B405">
            <v>42935</v>
          </cell>
          <cell r="C405">
            <v>0</v>
          </cell>
          <cell r="D405" t="str">
            <v>UGA</v>
          </cell>
          <cell r="E405" t="str">
            <v>INFORME N° 1012-2017-TP/DE/UGPPME-CFPP</v>
          </cell>
          <cell r="F405" t="str">
            <v>CERTIFICACION DE CREDITO PRESUPUESTARIO REFERIDA A LA CONTRATACION TEMPORAL POR LA MODALIDAD DE SERVICIO DE TERCERO PARA LA COORDINACION FUNCIONAL DE SISTEMAS DEL PROGRAMA TRABAJA PERU</v>
          </cell>
          <cell r="G405">
            <v>0</v>
          </cell>
          <cell r="H405" t="str">
            <v>OTROS SERVICIOS SIMILARES</v>
          </cell>
          <cell r="I405">
            <v>77</v>
          </cell>
          <cell r="J405">
            <v>2327299</v>
          </cell>
          <cell r="K405">
            <v>690</v>
          </cell>
          <cell r="L405" t="str">
            <v>ANGELES PAREDES RICHARD</v>
          </cell>
          <cell r="M405">
            <v>0</v>
          </cell>
        </row>
        <row r="406">
          <cell r="A406">
            <v>1013</v>
          </cell>
          <cell r="B406">
            <v>42935</v>
          </cell>
          <cell r="C406">
            <v>0</v>
          </cell>
          <cell r="D406" t="str">
            <v>UGA</v>
          </cell>
          <cell r="E406" t="str">
            <v>INFORME N° 1013-2017-TP/DE/UGPPME-CFPP</v>
          </cell>
          <cell r="F406" t="str">
            <v>CERTIFICACION DE CREDITO PRESUPUESTARIO REFERIDA A LA CONTRATACION TEMPORAL POR LA MODALIDAD DE SERVICIO DE TERCERO PARA LA UNIDAD GERENCIAL DE PLANIFICACION, PRESUPUESTO, MONITOREO Y EVALUACION DEL PROGRAMA TRABAJA PERU</v>
          </cell>
          <cell r="G406">
            <v>0</v>
          </cell>
          <cell r="H406" t="str">
            <v>SERVICIOS DIVERSOS</v>
          </cell>
          <cell r="I406">
            <v>77</v>
          </cell>
          <cell r="J406">
            <v>23271199</v>
          </cell>
          <cell r="K406">
            <v>689</v>
          </cell>
          <cell r="L406" t="str">
            <v>VICTORIA LOARTE</v>
          </cell>
          <cell r="M406">
            <v>0</v>
          </cell>
        </row>
        <row r="407">
          <cell r="A407">
            <v>1014</v>
          </cell>
          <cell r="B407">
            <v>42935</v>
          </cell>
          <cell r="C407">
            <v>0</v>
          </cell>
          <cell r="D407" t="str">
            <v>UGA</v>
          </cell>
          <cell r="E407" t="str">
            <v>INFORME N° 1014-2017-TP/DE/UGPPME-CFPP</v>
          </cell>
          <cell r="F407" t="str">
            <v>CERTIFICACION DE CREDITO PRESUPUESTARIO REFERIDA A LA CONTRATACION DE TERCEROS PARA REALIZAR ACTIVIDADES DE PROMOCION EN LAS ACTIVIDADES AII-02 PARA LA UNIDAD ZONAL PIURA DEL PROGRAMA TRABAJA PERU</v>
          </cell>
          <cell r="G407">
            <v>0</v>
          </cell>
          <cell r="H407" t="str">
            <v>OTROS SERVICIOS SIMILARES</v>
          </cell>
          <cell r="I407">
            <v>127</v>
          </cell>
          <cell r="J407">
            <v>2327299</v>
          </cell>
          <cell r="K407">
            <v>694</v>
          </cell>
          <cell r="L407" t="str">
            <v>SEMINARIO PISFIL JAVIER</v>
          </cell>
          <cell r="M407">
            <v>0</v>
          </cell>
        </row>
        <row r="408">
          <cell r="A408">
            <v>1015</v>
          </cell>
          <cell r="B408">
            <v>42935</v>
          </cell>
          <cell r="C408">
            <v>0</v>
          </cell>
          <cell r="D408" t="str">
            <v>UGA</v>
          </cell>
          <cell r="E408" t="str">
            <v>INFORME N° 1015-2017-TP/DE/UGPPME-CFPP</v>
          </cell>
          <cell r="F408" t="str">
            <v>CERTIFICACION DE CREDITO PRESUPUESTARIO REFERIDA A LA CONTRATACION DE TERCEROS PARA REALIZAR ACTIVIDADES DE PROMOCION EN LAS ACTIVIDADES AII-02 PARA LA UNIDAD ZONAL PIURA DEL PROGRAMA TRABAJA PERU</v>
          </cell>
          <cell r="G408">
            <v>0</v>
          </cell>
          <cell r="H408" t="str">
            <v>OTROS SERVICIOS SIMILARES</v>
          </cell>
          <cell r="I408">
            <v>127</v>
          </cell>
          <cell r="J408">
            <v>2327299</v>
          </cell>
          <cell r="K408">
            <v>693</v>
          </cell>
          <cell r="L408" t="str">
            <v>ATOCHE TRELLES KAREN</v>
          </cell>
          <cell r="M408">
            <v>0</v>
          </cell>
        </row>
        <row r="409">
          <cell r="A409">
            <v>1016</v>
          </cell>
          <cell r="B409">
            <v>42935</v>
          </cell>
          <cell r="C409">
            <v>0</v>
          </cell>
          <cell r="D409" t="str">
            <v>DIRECCION EJECUTIVA</v>
          </cell>
          <cell r="E409" t="str">
            <v>INFORME N° 1016-2017-TP/DE/UGPPME-CFPP</v>
          </cell>
          <cell r="F409" t="str">
            <v>REQUERIMIENTO DE CONTRATACION ADMINISTRATIVA DE SERVICIOS CAS DE UN (01) ABOGADO PARA LA UNIDAD GERENCIAL DE ASESORIA LEGAL</v>
          </cell>
          <cell r="G409">
            <v>0</v>
          </cell>
          <cell r="H409">
            <v>0</v>
          </cell>
          <cell r="I409">
            <v>0</v>
          </cell>
          <cell r="J409">
            <v>0</v>
          </cell>
          <cell r="K409">
            <v>0</v>
          </cell>
          <cell r="L409">
            <v>0</v>
          </cell>
          <cell r="M409">
            <v>0</v>
          </cell>
        </row>
        <row r="410">
          <cell r="A410">
            <v>1017</v>
          </cell>
          <cell r="B410">
            <v>42935</v>
          </cell>
          <cell r="C410">
            <v>0</v>
          </cell>
          <cell r="D410" t="str">
            <v>UGA</v>
          </cell>
          <cell r="E410" t="str">
            <v>INFORME N° 1017-2017-TP/DE/UGPPME-CFPP</v>
          </cell>
          <cell r="F410" t="str">
            <v>CERTIFICACION DE CREDITO PRESUPUESTARIO REFERIDA AL SERVICIO DE TERCERO PARA LA UNIDAD ZONAL HUARAZ DEL PROGRAMA TRABAJA PERU</v>
          </cell>
          <cell r="G410">
            <v>0</v>
          </cell>
          <cell r="H410" t="str">
            <v>OTROS SERVICIOS SIMILARES</v>
          </cell>
          <cell r="I410">
            <v>121</v>
          </cell>
          <cell r="J410">
            <v>2327299</v>
          </cell>
          <cell r="K410">
            <v>687</v>
          </cell>
          <cell r="L410" t="str">
            <v>MONTANO CHAVEZ GLENDA</v>
          </cell>
          <cell r="M410">
            <v>0</v>
          </cell>
        </row>
        <row r="411">
          <cell r="A411">
            <v>1018</v>
          </cell>
          <cell r="B411">
            <v>42935</v>
          </cell>
          <cell r="C411">
            <v>0</v>
          </cell>
          <cell r="D411" t="str">
            <v>UGA</v>
          </cell>
          <cell r="E411" t="str">
            <v>INFORME N° 1018-2017-TP/DE/UGPPME-CFPP</v>
          </cell>
          <cell r="F411" t="str">
            <v>CERTIFICACION DE CREDITO PRESUPUESTARIO REFERIDA A LA CONTRATACION DE VERIFICADORES DE ACTIVIDADES AII-02 PARA LA UNIDAD ZONAL TUMBES DEL PROGRAMA TRABAJA PERU</v>
          </cell>
          <cell r="G411">
            <v>0</v>
          </cell>
          <cell r="H411" t="str">
            <v>OTROS SERVICIOS SIMILARES</v>
          </cell>
          <cell r="I411">
            <v>128</v>
          </cell>
          <cell r="J411">
            <v>2327299</v>
          </cell>
          <cell r="K411">
            <v>691</v>
          </cell>
          <cell r="L411" t="str">
            <v>ALIAGA GUEVARA SAMANTA</v>
          </cell>
          <cell r="M411">
            <v>0</v>
          </cell>
        </row>
        <row r="412">
          <cell r="A412">
            <v>1019</v>
          </cell>
          <cell r="B412">
            <v>42935</v>
          </cell>
          <cell r="C412">
            <v>0</v>
          </cell>
          <cell r="D412" t="str">
            <v>DIRECCION EJECUTIVA</v>
          </cell>
          <cell r="E412" t="str">
            <v>INFORME N° 1019-2017-TP/DE/UGPPME-CFPP</v>
          </cell>
          <cell r="F412" t="str">
            <v xml:space="preserve"> </v>
          </cell>
          <cell r="G412">
            <v>0</v>
          </cell>
          <cell r="H412">
            <v>0</v>
          </cell>
          <cell r="I412">
            <v>0</v>
          </cell>
          <cell r="J412">
            <v>0</v>
          </cell>
          <cell r="K412">
            <v>0</v>
          </cell>
          <cell r="L412">
            <v>0</v>
          </cell>
          <cell r="M412">
            <v>0</v>
          </cell>
        </row>
        <row r="413">
          <cell r="A413">
            <v>1020</v>
          </cell>
          <cell r="B413">
            <v>42936</v>
          </cell>
          <cell r="C413">
            <v>0</v>
          </cell>
          <cell r="D413" t="str">
            <v>UGA</v>
          </cell>
          <cell r="E413" t="str">
            <v>INFORME N° 1020-2017-TP/DE/UGPPME-CFPP</v>
          </cell>
          <cell r="F413" t="str">
            <v xml:space="preserve">CERTIFICACION DE CREDITO PRESUPUESTARIO PARA ASIGNACION DE VIATICOS OFICINA NACIONAL </v>
          </cell>
          <cell r="G413">
            <v>0</v>
          </cell>
          <cell r="H413" t="str">
            <v>CESAR GALVEZ/MARIA CHAVEZ</v>
          </cell>
          <cell r="I413">
            <v>74</v>
          </cell>
          <cell r="J413">
            <v>232122</v>
          </cell>
          <cell r="K413">
            <v>704</v>
          </cell>
          <cell r="L413" t="str">
            <v>CESAR GALVEZ/ MARIA CHAFELY CHAVEZ</v>
          </cell>
          <cell r="M413">
            <v>0</v>
          </cell>
        </row>
        <row r="414">
          <cell r="A414">
            <v>1021</v>
          </cell>
          <cell r="B414">
            <v>42936</v>
          </cell>
          <cell r="C414">
            <v>0</v>
          </cell>
          <cell r="D414" t="str">
            <v>UGA</v>
          </cell>
          <cell r="E414" t="str">
            <v>INFORME N° 1021-2017-TP/DE/UGPPME-CFPP</v>
          </cell>
          <cell r="F414" t="str">
            <v>CERTIFICACION DE CREDITO PRESUPUESTARIO REFERIDA AL SERVICIO DE TERCERO PARA LA COORDINACION FUNCIONAL DE LOGISTICA DEL PROGRAMA TRABAJA PERU</v>
          </cell>
          <cell r="G414">
            <v>0</v>
          </cell>
          <cell r="H414" t="str">
            <v>SERVICIOS DIVERSOS</v>
          </cell>
          <cell r="I414">
            <v>77</v>
          </cell>
          <cell r="J414">
            <v>23271199</v>
          </cell>
          <cell r="K414">
            <v>692</v>
          </cell>
          <cell r="L414" t="str">
            <v>MENESES YATACO GARETH</v>
          </cell>
          <cell r="M414">
            <v>0</v>
          </cell>
        </row>
        <row r="415">
          <cell r="A415">
            <v>1022</v>
          </cell>
          <cell r="B415">
            <v>42936</v>
          </cell>
          <cell r="C415">
            <v>0</v>
          </cell>
          <cell r="D415" t="str">
            <v>DIRECCION EJECUTIVA</v>
          </cell>
          <cell r="E415" t="str">
            <v>INFORME N° 1022-2017-TP/DE/UGPPME-CFPP</v>
          </cell>
          <cell r="F415" t="str">
            <v>REQUERIMIENTO DE CONTRATACION ADMINISTRATIVA DE SEVICIOS CAS DE UN (01) CHOFER DE LA UNIDAD ZONAL PIURA</v>
          </cell>
          <cell r="G415">
            <v>0</v>
          </cell>
          <cell r="H415">
            <v>0</v>
          </cell>
          <cell r="I415">
            <v>0</v>
          </cell>
          <cell r="J415">
            <v>0</v>
          </cell>
          <cell r="K415">
            <v>0</v>
          </cell>
          <cell r="L415">
            <v>0</v>
          </cell>
          <cell r="M415">
            <v>0</v>
          </cell>
        </row>
        <row r="416">
          <cell r="A416">
            <v>1023</v>
          </cell>
          <cell r="B416">
            <v>42936</v>
          </cell>
          <cell r="C416">
            <v>0</v>
          </cell>
          <cell r="D416" t="str">
            <v>UGA</v>
          </cell>
          <cell r="E416" t="str">
            <v>INFORME N° 1023-2017-TP/DE/UGPPME-CFPP</v>
          </cell>
          <cell r="F416" t="str">
            <v xml:space="preserve">CERTIFICACION DE CREDITO PRESUPUESTARIA REFERIDA A LA CONTRATACION DEL SERVICIO DE LIMPIEZA REQUERIDO POR LA UNIDAD ZONAL ICA DEL PROGRAMA TRABAJA PERU </v>
          </cell>
          <cell r="G416">
            <v>0</v>
          </cell>
          <cell r="H416" t="str">
            <v>SERVICIOS DIVERSOS</v>
          </cell>
          <cell r="I416">
            <v>69</v>
          </cell>
          <cell r="J416">
            <v>23271199</v>
          </cell>
          <cell r="K416">
            <v>697</v>
          </cell>
          <cell r="L416" t="str">
            <v>URIBE URIBE VERONICA</v>
          </cell>
          <cell r="M416">
            <v>0</v>
          </cell>
        </row>
        <row r="417">
          <cell r="A417">
            <v>1024</v>
          </cell>
          <cell r="B417">
            <v>42936</v>
          </cell>
          <cell r="C417">
            <v>0</v>
          </cell>
          <cell r="D417" t="str">
            <v>UGA</v>
          </cell>
          <cell r="E417" t="str">
            <v>INFORME N° 1024-2017-TP/DE/UGPPME-CFPP</v>
          </cell>
          <cell r="F417" t="str">
            <v>CERTIFICACION DE CREDITO PRESUPUESTARIA REFERIDA A LA CONTRATACION DEL SERVICIO DE TERCERO PARA REGISTRO DE INFORME DE ACTIVIDADES AII-02 PARA LA UNIDAD ZONAL TUMBES DEL PROGRAMA TRABAJA PERU</v>
          </cell>
          <cell r="G417">
            <v>0</v>
          </cell>
          <cell r="H417" t="str">
            <v>OTROS SERVICIOS SIMILARES</v>
          </cell>
          <cell r="I417">
            <v>128</v>
          </cell>
          <cell r="J417">
            <v>2327299</v>
          </cell>
          <cell r="K417">
            <v>698</v>
          </cell>
          <cell r="L417" t="str">
            <v>MAZA BANCES CARMEN</v>
          </cell>
          <cell r="M417">
            <v>0</v>
          </cell>
        </row>
        <row r="418">
          <cell r="A418">
            <v>1025</v>
          </cell>
          <cell r="B418">
            <v>42936</v>
          </cell>
          <cell r="C418">
            <v>0</v>
          </cell>
          <cell r="D418" t="str">
            <v>UGA</v>
          </cell>
          <cell r="E418" t="str">
            <v>INFORME N° 1025-2017-TP/DE/UGPPME-CFPP</v>
          </cell>
          <cell r="F418" t="str">
            <v>CERTIFICACION DE CREDITO PRESUPUESTARIO REFERIDA A LA CONTRATACION TEMPORAL DE SERVICIO DE LIMPIEZ REQUERIDO POR LAS UNIDADES ZONALES TACNA Y AMAZONAS DEL PROGRAMA TRABAJA PERU</v>
          </cell>
          <cell r="G418">
            <v>0</v>
          </cell>
          <cell r="H418" t="str">
            <v>SERVICIOS DIVERSOS</v>
          </cell>
          <cell r="I418">
            <v>84</v>
          </cell>
          <cell r="J418">
            <v>23271199</v>
          </cell>
          <cell r="K418">
            <v>699</v>
          </cell>
          <cell r="L418">
            <v>0</v>
          </cell>
          <cell r="M418">
            <v>0</v>
          </cell>
        </row>
        <row r="419">
          <cell r="A419">
            <v>0</v>
          </cell>
          <cell r="B419">
            <v>0</v>
          </cell>
          <cell r="C419">
            <v>0</v>
          </cell>
          <cell r="D419">
            <v>0</v>
          </cell>
          <cell r="E419">
            <v>0</v>
          </cell>
          <cell r="F419">
            <v>0</v>
          </cell>
          <cell r="G419">
            <v>0</v>
          </cell>
          <cell r="H419">
            <v>0</v>
          </cell>
          <cell r="I419">
            <v>56</v>
          </cell>
          <cell r="J419">
            <v>23271199</v>
          </cell>
          <cell r="K419">
            <v>700</v>
          </cell>
          <cell r="L419">
            <v>0</v>
          </cell>
          <cell r="M419">
            <v>0</v>
          </cell>
        </row>
        <row r="420">
          <cell r="A420">
            <v>1026</v>
          </cell>
          <cell r="B420">
            <v>42936</v>
          </cell>
          <cell r="C420">
            <v>0</v>
          </cell>
          <cell r="D420" t="str">
            <v>UGA</v>
          </cell>
          <cell r="E420" t="str">
            <v>INFORME N° 1026-2017-TP/DE/UGPPME-CFPP</v>
          </cell>
          <cell r="F420" t="str">
            <v>CERTIFICACION DE CREDITO PRESUPUESTARIO REFERIDA AL SERVICIO DE TERCERO PARA LA UNIDAD GERENCIAL DE ADMINITRACION DEL PROGRAMA TRABAJA PERU</v>
          </cell>
          <cell r="G420">
            <v>0</v>
          </cell>
          <cell r="H420" t="str">
            <v>OTROS SERVICIOS SIMILARES</v>
          </cell>
          <cell r="I420">
            <v>77</v>
          </cell>
          <cell r="J420">
            <v>2327299</v>
          </cell>
          <cell r="K420">
            <v>702</v>
          </cell>
          <cell r="L420" t="str">
            <v>JOSE ENRIQUE ARRASCUE ASENJO</v>
          </cell>
          <cell r="M420">
            <v>0</v>
          </cell>
        </row>
        <row r="421">
          <cell r="A421">
            <v>1027</v>
          </cell>
          <cell r="B421">
            <v>42937</v>
          </cell>
          <cell r="C421">
            <v>0</v>
          </cell>
          <cell r="D421" t="str">
            <v>UGA</v>
          </cell>
          <cell r="E421" t="str">
            <v>INFORME N° 1027-2017-TP/DE/UGPPME-CFPP</v>
          </cell>
          <cell r="F421" t="str">
            <v xml:space="preserve">CERTIFICACION DE CREDITO PRESUPUESTARIO PARA ASIGNACION DE VIATICOS OFICINA NACIONAL </v>
          </cell>
          <cell r="G421">
            <v>0</v>
          </cell>
          <cell r="H421" t="str">
            <v>COMBUSTIBLE Y CARBURANTES/VIATICOS Y ASIGNACIONES POR COMISION DE SERVICIO</v>
          </cell>
          <cell r="I421">
            <v>130</v>
          </cell>
          <cell r="J421" t="str">
            <v>231311/232122</v>
          </cell>
          <cell r="K421">
            <v>705</v>
          </cell>
          <cell r="L421" t="str">
            <v>CESAR WILFREDO HERRERA MENDOZA</v>
          </cell>
          <cell r="M421">
            <v>0</v>
          </cell>
        </row>
        <row r="422">
          <cell r="A422">
            <v>1028</v>
          </cell>
          <cell r="B422">
            <v>42937</v>
          </cell>
          <cell r="C422">
            <v>0</v>
          </cell>
          <cell r="D422" t="str">
            <v>UGA</v>
          </cell>
          <cell r="E422" t="str">
            <v>INFORME N° 1028-2017-TP/DE/UGPPME-CFPP</v>
          </cell>
          <cell r="F422" t="str">
            <v xml:space="preserve">CERTIFICACION DE CREDITO PRESUPUESTARIO PARA ASIGNACION DE VIATICOS OFICINA NACIONAL </v>
          </cell>
          <cell r="G422">
            <v>0</v>
          </cell>
          <cell r="H422" t="str">
            <v>VIATICOS Y ASIGNACIONES POR COMISION DE SERVICIO</v>
          </cell>
          <cell r="I422">
            <v>74</v>
          </cell>
          <cell r="J422">
            <v>232122</v>
          </cell>
          <cell r="K422">
            <v>710</v>
          </cell>
          <cell r="L422" t="str">
            <v>CESAR GALVEZ</v>
          </cell>
          <cell r="M422">
            <v>0</v>
          </cell>
        </row>
        <row r="423">
          <cell r="A423">
            <v>1029</v>
          </cell>
          <cell r="B423">
            <v>42936</v>
          </cell>
          <cell r="C423">
            <v>0</v>
          </cell>
          <cell r="D423" t="str">
            <v>UGA</v>
          </cell>
          <cell r="E423" t="str">
            <v>INFORME N° 1029-2017-TP/DE/UGPPME-CFPP</v>
          </cell>
          <cell r="F423" t="str">
            <v>CERTIFICACION DE CREDITO PRESUPUESTARIO REFERIDA AL SERVICIO DE TERCERO PARA LA COORDINACION FUNCIONAL DE LOGISTICA DEL PROGRAMA TRABAJA PERU</v>
          </cell>
          <cell r="G423">
            <v>0</v>
          </cell>
          <cell r="H423" t="str">
            <v>OTROS SERVICIOS SIMILARES</v>
          </cell>
          <cell r="I423">
            <v>77</v>
          </cell>
          <cell r="J423">
            <v>2327299</v>
          </cell>
          <cell r="K423">
            <v>701</v>
          </cell>
          <cell r="L423" t="str">
            <v>MURILLO CHUQUIVILCA ELISA</v>
          </cell>
          <cell r="M423">
            <v>0</v>
          </cell>
        </row>
        <row r="424">
          <cell r="A424">
            <v>1030</v>
          </cell>
          <cell r="B424">
            <v>42937</v>
          </cell>
          <cell r="C424">
            <v>0</v>
          </cell>
          <cell r="D424" t="str">
            <v>UGA</v>
          </cell>
          <cell r="E424" t="str">
            <v>INFORME N° 1030-2017-TP/DE/UGPPME-CFPP</v>
          </cell>
          <cell r="F424" t="str">
            <v xml:space="preserve">CERTIFICACION DE CREDITO PRESUPUESTARIO 2017 Y PREVISION 2018 REFERIDA AL SERVICIO DE INTERNET PARA LA COORDINACION EJECUTIVA DEL PROGRAMA TRABAJA PERU </v>
          </cell>
          <cell r="G424">
            <v>0</v>
          </cell>
          <cell r="H424" t="str">
            <v>SERVICIO DE INTERNET</v>
          </cell>
          <cell r="I424">
            <v>90</v>
          </cell>
          <cell r="J424">
            <v>232223</v>
          </cell>
          <cell r="K424">
            <v>703</v>
          </cell>
          <cell r="L424">
            <v>0</v>
          </cell>
          <cell r="M424">
            <v>0</v>
          </cell>
        </row>
        <row r="425">
          <cell r="A425">
            <v>1031</v>
          </cell>
          <cell r="B425">
            <v>42937</v>
          </cell>
          <cell r="C425">
            <v>0</v>
          </cell>
          <cell r="D425" t="str">
            <v>UGA</v>
          </cell>
          <cell r="E425" t="str">
            <v>INFORME N° 1031-2017-TP/DE/UGPPME-CFPP</v>
          </cell>
          <cell r="F425" t="str">
            <v xml:space="preserve">CERTIFICACION DE CREDITO PRESUPUESTARIO PARA ASIGNACION DE VIATICOS OFICINA NACIONAL </v>
          </cell>
          <cell r="G425">
            <v>0</v>
          </cell>
          <cell r="H425" t="str">
            <v xml:space="preserve">VIATICOS Y ASIGNACIONES POR COMISION DE SERVICIO </v>
          </cell>
          <cell r="I425">
            <v>77</v>
          </cell>
          <cell r="J425">
            <v>232122</v>
          </cell>
          <cell r="K425">
            <v>713</v>
          </cell>
          <cell r="L425" t="str">
            <v>JULIO CASTILLO</v>
          </cell>
          <cell r="M425">
            <v>0</v>
          </cell>
        </row>
        <row r="426">
          <cell r="A426">
            <v>1032</v>
          </cell>
          <cell r="B426">
            <v>42937</v>
          </cell>
          <cell r="C426">
            <v>0</v>
          </cell>
          <cell r="D426" t="str">
            <v>UGA</v>
          </cell>
          <cell r="E426" t="str">
            <v>INFORME N° 1032-2017-TP/DE/UGPPME-CFPP</v>
          </cell>
          <cell r="F426" t="str">
            <v xml:space="preserve">CERTIFICACION DE CREDITO PRESUPUESTARIO PARA ASIGNACION DE VIATICOS OFICINA NACIONAL </v>
          </cell>
          <cell r="G426">
            <v>0</v>
          </cell>
          <cell r="H426" t="str">
            <v>COMBUSTIBLE Y CARBURANTES/VIATICOS Y ASIGNACIONES POR COMISION DE SERVICIO</v>
          </cell>
          <cell r="I426">
            <v>130</v>
          </cell>
          <cell r="J426" t="str">
            <v>231113/232122</v>
          </cell>
          <cell r="K426">
            <v>712</v>
          </cell>
          <cell r="L426" t="str">
            <v>KETTY GARAY LINDO</v>
          </cell>
          <cell r="M426">
            <v>0</v>
          </cell>
        </row>
        <row r="427">
          <cell r="A427">
            <v>1033</v>
          </cell>
          <cell r="B427">
            <v>42937</v>
          </cell>
          <cell r="C427">
            <v>0</v>
          </cell>
          <cell r="D427" t="str">
            <v>UGA</v>
          </cell>
          <cell r="E427" t="str">
            <v>INFORME N° 1033-2017-TP/DE/UGPPME-CFPP</v>
          </cell>
          <cell r="F427" t="str">
            <v xml:space="preserve">CERTIFICACION DE CREDITO PRESUPUESTARIO PARA ASIGNACION DE VIATICOS OFICINA NACIONAL </v>
          </cell>
          <cell r="G427">
            <v>0</v>
          </cell>
          <cell r="H427" t="str">
            <v>VIATICOS Y ASIGNACIONES POR COMISION DE SERVICIO</v>
          </cell>
          <cell r="I427">
            <v>44</v>
          </cell>
          <cell r="J427">
            <v>232122</v>
          </cell>
          <cell r="K427">
            <v>711</v>
          </cell>
          <cell r="L427" t="str">
            <v>CHAVEZ EVARISTO</v>
          </cell>
          <cell r="M427">
            <v>0</v>
          </cell>
        </row>
        <row r="428">
          <cell r="A428">
            <v>1034</v>
          </cell>
          <cell r="B428">
            <v>42937</v>
          </cell>
          <cell r="C428">
            <v>0</v>
          </cell>
          <cell r="D428" t="str">
            <v>UGA</v>
          </cell>
          <cell r="E428" t="str">
            <v>INFORME N° 1034-2017-TP/DE/UGPPME-CFPP</v>
          </cell>
          <cell r="F428" t="str">
            <v>CERTIFICACION DE CREDITO PRESUPUESTARIO REFERIDA AL SERVICIO DE TERCERO PARA LA UNIDAD ZONAL HUARAZ DEL PROGRAMA TRABAJA PERU</v>
          </cell>
          <cell r="G428">
            <v>0</v>
          </cell>
          <cell r="H428" t="str">
            <v>OTROS SERVICIOS SIMILARES</v>
          </cell>
          <cell r="I428">
            <v>57</v>
          </cell>
          <cell r="J428">
            <v>2327299</v>
          </cell>
          <cell r="K428">
            <v>706</v>
          </cell>
          <cell r="L428" t="str">
            <v>MELLIZO MORALES LEONORA NAGELICA</v>
          </cell>
          <cell r="M428">
            <v>0</v>
          </cell>
        </row>
        <row r="429">
          <cell r="A429">
            <v>1035</v>
          </cell>
          <cell r="B429">
            <v>42937</v>
          </cell>
          <cell r="C429">
            <v>0</v>
          </cell>
          <cell r="D429" t="str">
            <v>UGA</v>
          </cell>
          <cell r="E429" t="str">
            <v>INFORME N° 1035-2017-TP/DE/UGPPME-CFPP</v>
          </cell>
          <cell r="F429" t="str">
            <v xml:space="preserve">CERTIFICACION DE CREDITO PRESUPUESTARIO REFERIDA A LA CONTRATACION DE VERIFICADORES DE ACTIVIDADES AII-02 PARA LA UNIDAD ZONAL ZONAL PIURA DEL PROGRAMAT RABAJA PERU </v>
          </cell>
          <cell r="G429">
            <v>0</v>
          </cell>
          <cell r="H429" t="str">
            <v>OTROS SERVICIOS SIMILARES</v>
          </cell>
          <cell r="I429">
            <v>127</v>
          </cell>
          <cell r="J429">
            <v>2327299</v>
          </cell>
          <cell r="K429">
            <v>707</v>
          </cell>
          <cell r="L429" t="str">
            <v>VALDIVIEZO VASQUEZ KELY MASIEL</v>
          </cell>
          <cell r="M429">
            <v>0</v>
          </cell>
        </row>
        <row r="430">
          <cell r="A430">
            <v>1036</v>
          </cell>
          <cell r="B430">
            <v>42937</v>
          </cell>
          <cell r="C430">
            <v>0</v>
          </cell>
          <cell r="D430" t="str">
            <v>UGA</v>
          </cell>
          <cell r="E430" t="str">
            <v>INFORME N° 1036-2017-TP/DE/UGPPME-CFPP</v>
          </cell>
          <cell r="F430" t="str">
            <v xml:space="preserve">CERTIFICACION DE CREDITO PRESUPUESTARIO REFERIDA A LA COMPRA DE PASAJES AEREOS EN EL MARCO DE ACTIVIDADES DE INTERVENCION INMEDIATA AII-02 PROGRAMADO EN EL PAC N° 23 </v>
          </cell>
          <cell r="G430">
            <v>0</v>
          </cell>
          <cell r="H430" t="str">
            <v>PASAJES  Y GASTOS DE TRANSPORTES</v>
          </cell>
          <cell r="I430">
            <v>130</v>
          </cell>
          <cell r="J430">
            <v>232121</v>
          </cell>
          <cell r="K430">
            <v>708</v>
          </cell>
          <cell r="L430">
            <v>0</v>
          </cell>
          <cell r="M430">
            <v>0</v>
          </cell>
        </row>
        <row r="431">
          <cell r="A431">
            <v>1037</v>
          </cell>
          <cell r="B431">
            <v>42940</v>
          </cell>
          <cell r="C431">
            <v>0</v>
          </cell>
          <cell r="D431" t="str">
            <v>UGAL</v>
          </cell>
          <cell r="E431" t="str">
            <v>INFORME N° 1037-2017-TP/DE/UGPPME-CFPP</v>
          </cell>
          <cell r="F431" t="str">
            <v>REQUERIMIENTO DE INFORMACION</v>
          </cell>
          <cell r="G431">
            <v>0</v>
          </cell>
          <cell r="H431">
            <v>0</v>
          </cell>
          <cell r="I431">
            <v>0</v>
          </cell>
          <cell r="J431">
            <v>0</v>
          </cell>
          <cell r="K431">
            <v>0</v>
          </cell>
          <cell r="L431">
            <v>0</v>
          </cell>
          <cell r="M431">
            <v>0</v>
          </cell>
        </row>
        <row r="432">
          <cell r="A432">
            <v>1038</v>
          </cell>
          <cell r="B432">
            <v>42940</v>
          </cell>
          <cell r="C432">
            <v>0</v>
          </cell>
          <cell r="D432" t="str">
            <v>DE</v>
          </cell>
          <cell r="E432" t="str">
            <v>INFORME N° 1038-2017-TP/DE/UGPPME-CFPP</v>
          </cell>
          <cell r="F432" t="str">
            <v xml:space="preserve">INFORME COMPLEMENTARIO DEMANDA ADICIONAL DE RECURSOS PARA EL PRESUPUESTO DEL EJERCICIO FISCAL 2017 DE LA UE: 05 PROGRAMA PARA LA GENERACION DE EMPLEO SOCIAL INCLUSIVO " TRABAJA PERU" </v>
          </cell>
          <cell r="G432">
            <v>0</v>
          </cell>
          <cell r="H432">
            <v>0</v>
          </cell>
          <cell r="I432">
            <v>0</v>
          </cell>
          <cell r="J432">
            <v>0</v>
          </cell>
          <cell r="K432">
            <v>0</v>
          </cell>
          <cell r="L432">
            <v>0</v>
          </cell>
          <cell r="M432">
            <v>0</v>
          </cell>
        </row>
        <row r="433">
          <cell r="A433">
            <v>1039</v>
          </cell>
          <cell r="B433">
            <v>42940</v>
          </cell>
          <cell r="C433">
            <v>0</v>
          </cell>
          <cell r="D433" t="str">
            <v>UGA</v>
          </cell>
          <cell r="E433" t="str">
            <v>INFORME N° 1039-2017-TP/DE/UGPPME-CFPP</v>
          </cell>
          <cell r="F433" t="str">
            <v>CERTIFICACION DE CREDITO PRESUPUESTARIO REFERIDA A LA CONTRATACION DE SERVICIO DE TERCERO PARA LA UNIDAD GERENCIAL DE PROMOCION DE LA RSE DEL PROGRAMA PERU RESPONSABLE</v>
          </cell>
          <cell r="G433">
            <v>0</v>
          </cell>
          <cell r="H433" t="str">
            <v>OTROS SERVICIOS SIMILARES</v>
          </cell>
          <cell r="I433">
            <v>89</v>
          </cell>
          <cell r="J433">
            <v>2327299</v>
          </cell>
          <cell r="K433">
            <v>709</v>
          </cell>
          <cell r="L433" t="str">
            <v>VICTOR ALEJANDRO CORZO CAMARGO</v>
          </cell>
          <cell r="M433">
            <v>0</v>
          </cell>
        </row>
        <row r="434">
          <cell r="A434">
            <v>1040</v>
          </cell>
          <cell r="B434">
            <v>42940</v>
          </cell>
          <cell r="C434">
            <v>0</v>
          </cell>
          <cell r="D434" t="str">
            <v>UGA</v>
          </cell>
          <cell r="E434" t="str">
            <v>INFORME N° 1040-2017-TP/DE/UGPPME-CFPP</v>
          </cell>
          <cell r="F434" t="str">
            <v>CERTIFICACION DE CREDITO PRESUPUESTARIO PARA NOVENTA (90) PROYECTOS DE ACCION DE CONTINGENCIA ESPECIAL - NORMA EXPRESA (COENE) AC 87</v>
          </cell>
          <cell r="G434">
            <v>0</v>
          </cell>
          <cell r="H434" t="str">
            <v>A OTRAS UNIDADES DEL GOB. LOCAL</v>
          </cell>
          <cell r="I434">
            <v>131</v>
          </cell>
          <cell r="J434">
            <v>242313</v>
          </cell>
          <cell r="K434">
            <v>714</v>
          </cell>
          <cell r="L434">
            <v>0</v>
          </cell>
          <cell r="M434">
            <v>0</v>
          </cell>
        </row>
        <row r="435">
          <cell r="A435">
            <v>0</v>
          </cell>
          <cell r="B435">
            <v>0</v>
          </cell>
          <cell r="C435">
            <v>0</v>
          </cell>
          <cell r="D435">
            <v>0</v>
          </cell>
          <cell r="E435">
            <v>0</v>
          </cell>
          <cell r="F435">
            <v>0</v>
          </cell>
          <cell r="G435">
            <v>0</v>
          </cell>
          <cell r="H435">
            <v>0</v>
          </cell>
          <cell r="I435">
            <v>132</v>
          </cell>
          <cell r="J435">
            <v>0</v>
          </cell>
          <cell r="K435">
            <v>0</v>
          </cell>
          <cell r="L435">
            <v>0</v>
          </cell>
          <cell r="M435">
            <v>0</v>
          </cell>
        </row>
        <row r="436">
          <cell r="A436">
            <v>0</v>
          </cell>
          <cell r="B436">
            <v>0</v>
          </cell>
          <cell r="C436">
            <v>0</v>
          </cell>
          <cell r="D436">
            <v>0</v>
          </cell>
          <cell r="E436">
            <v>0</v>
          </cell>
          <cell r="F436">
            <v>0</v>
          </cell>
          <cell r="G436">
            <v>0</v>
          </cell>
          <cell r="H436">
            <v>0</v>
          </cell>
          <cell r="I436">
            <v>133</v>
          </cell>
          <cell r="J436">
            <v>0</v>
          </cell>
          <cell r="K436">
            <v>0</v>
          </cell>
          <cell r="L436">
            <v>0</v>
          </cell>
          <cell r="M436">
            <v>0</v>
          </cell>
        </row>
        <row r="437">
          <cell r="A437">
            <v>0</v>
          </cell>
          <cell r="B437">
            <v>0</v>
          </cell>
          <cell r="C437">
            <v>0</v>
          </cell>
          <cell r="D437">
            <v>0</v>
          </cell>
          <cell r="E437">
            <v>0</v>
          </cell>
          <cell r="F437">
            <v>0</v>
          </cell>
          <cell r="G437">
            <v>0</v>
          </cell>
          <cell r="H437">
            <v>0</v>
          </cell>
          <cell r="I437">
            <v>134</v>
          </cell>
          <cell r="J437">
            <v>0</v>
          </cell>
          <cell r="K437">
            <v>0</v>
          </cell>
          <cell r="L437">
            <v>0</v>
          </cell>
          <cell r="M437">
            <v>0</v>
          </cell>
        </row>
        <row r="438">
          <cell r="A438">
            <v>0</v>
          </cell>
          <cell r="B438">
            <v>0</v>
          </cell>
          <cell r="C438">
            <v>0</v>
          </cell>
          <cell r="D438">
            <v>0</v>
          </cell>
          <cell r="E438">
            <v>0</v>
          </cell>
          <cell r="F438">
            <v>0</v>
          </cell>
          <cell r="G438">
            <v>0</v>
          </cell>
          <cell r="H438">
            <v>0</v>
          </cell>
          <cell r="I438">
            <v>135</v>
          </cell>
          <cell r="J438">
            <v>0</v>
          </cell>
          <cell r="K438">
            <v>0</v>
          </cell>
          <cell r="L438">
            <v>0</v>
          </cell>
          <cell r="M438">
            <v>0</v>
          </cell>
        </row>
        <row r="439">
          <cell r="A439">
            <v>0</v>
          </cell>
          <cell r="B439">
            <v>0</v>
          </cell>
          <cell r="C439">
            <v>0</v>
          </cell>
          <cell r="D439">
            <v>0</v>
          </cell>
          <cell r="E439">
            <v>0</v>
          </cell>
          <cell r="F439">
            <v>0</v>
          </cell>
          <cell r="G439">
            <v>0</v>
          </cell>
          <cell r="H439">
            <v>0</v>
          </cell>
          <cell r="I439">
            <v>136</v>
          </cell>
          <cell r="J439">
            <v>0</v>
          </cell>
          <cell r="K439">
            <v>0</v>
          </cell>
          <cell r="L439">
            <v>0</v>
          </cell>
          <cell r="M439">
            <v>0</v>
          </cell>
        </row>
        <row r="440">
          <cell r="A440">
            <v>0</v>
          </cell>
          <cell r="B440">
            <v>0</v>
          </cell>
          <cell r="C440">
            <v>0</v>
          </cell>
          <cell r="D440">
            <v>0</v>
          </cell>
          <cell r="E440">
            <v>0</v>
          </cell>
          <cell r="F440">
            <v>0</v>
          </cell>
          <cell r="G440">
            <v>0</v>
          </cell>
          <cell r="H440">
            <v>0</v>
          </cell>
          <cell r="I440">
            <v>137</v>
          </cell>
          <cell r="J440">
            <v>0</v>
          </cell>
          <cell r="K440">
            <v>0</v>
          </cell>
          <cell r="L440">
            <v>0</v>
          </cell>
          <cell r="M440">
            <v>0</v>
          </cell>
        </row>
        <row r="441">
          <cell r="A441">
            <v>0</v>
          </cell>
          <cell r="B441">
            <v>0</v>
          </cell>
          <cell r="C441">
            <v>0</v>
          </cell>
          <cell r="D441">
            <v>0</v>
          </cell>
          <cell r="E441">
            <v>0</v>
          </cell>
          <cell r="F441">
            <v>0</v>
          </cell>
          <cell r="G441">
            <v>0</v>
          </cell>
          <cell r="H441">
            <v>0</v>
          </cell>
          <cell r="I441">
            <v>138</v>
          </cell>
          <cell r="J441">
            <v>0</v>
          </cell>
          <cell r="K441">
            <v>0</v>
          </cell>
          <cell r="L441">
            <v>0</v>
          </cell>
          <cell r="M441">
            <v>0</v>
          </cell>
        </row>
        <row r="442">
          <cell r="A442">
            <v>0</v>
          </cell>
          <cell r="B442">
            <v>0</v>
          </cell>
          <cell r="C442">
            <v>0</v>
          </cell>
          <cell r="D442">
            <v>0</v>
          </cell>
          <cell r="E442">
            <v>0</v>
          </cell>
          <cell r="F442">
            <v>0</v>
          </cell>
          <cell r="G442">
            <v>0</v>
          </cell>
          <cell r="H442">
            <v>0</v>
          </cell>
          <cell r="I442">
            <v>139</v>
          </cell>
          <cell r="J442">
            <v>0</v>
          </cell>
          <cell r="K442">
            <v>0</v>
          </cell>
          <cell r="L442">
            <v>0</v>
          </cell>
          <cell r="M442">
            <v>0</v>
          </cell>
        </row>
        <row r="443">
          <cell r="A443">
            <v>0</v>
          </cell>
          <cell r="B443">
            <v>0</v>
          </cell>
          <cell r="C443">
            <v>0</v>
          </cell>
          <cell r="D443">
            <v>0</v>
          </cell>
          <cell r="E443">
            <v>0</v>
          </cell>
          <cell r="F443">
            <v>0</v>
          </cell>
          <cell r="G443">
            <v>0</v>
          </cell>
          <cell r="H443">
            <v>0</v>
          </cell>
          <cell r="I443">
            <v>140</v>
          </cell>
          <cell r="J443">
            <v>0</v>
          </cell>
          <cell r="K443">
            <v>0</v>
          </cell>
          <cell r="L443">
            <v>0</v>
          </cell>
          <cell r="M443">
            <v>0</v>
          </cell>
        </row>
        <row r="444">
          <cell r="A444">
            <v>0</v>
          </cell>
          <cell r="B444">
            <v>0</v>
          </cell>
          <cell r="C444">
            <v>0</v>
          </cell>
          <cell r="D444">
            <v>0</v>
          </cell>
          <cell r="E444">
            <v>0</v>
          </cell>
          <cell r="F444">
            <v>0</v>
          </cell>
          <cell r="G444">
            <v>0</v>
          </cell>
          <cell r="H444">
            <v>0</v>
          </cell>
          <cell r="I444">
            <v>141</v>
          </cell>
          <cell r="J444">
            <v>0</v>
          </cell>
          <cell r="K444">
            <v>0</v>
          </cell>
          <cell r="L444">
            <v>0</v>
          </cell>
          <cell r="M444">
            <v>0</v>
          </cell>
        </row>
        <row r="445">
          <cell r="A445">
            <v>0</v>
          </cell>
          <cell r="B445">
            <v>0</v>
          </cell>
          <cell r="C445">
            <v>0</v>
          </cell>
          <cell r="D445">
            <v>0</v>
          </cell>
          <cell r="E445">
            <v>0</v>
          </cell>
          <cell r="F445">
            <v>0</v>
          </cell>
          <cell r="G445">
            <v>0</v>
          </cell>
          <cell r="H445">
            <v>0</v>
          </cell>
          <cell r="I445">
            <v>142</v>
          </cell>
          <cell r="J445">
            <v>0</v>
          </cell>
          <cell r="K445">
            <v>0</v>
          </cell>
          <cell r="L445">
            <v>0</v>
          </cell>
          <cell r="M445">
            <v>0</v>
          </cell>
        </row>
        <row r="446">
          <cell r="A446">
            <v>0</v>
          </cell>
          <cell r="B446">
            <v>0</v>
          </cell>
          <cell r="C446">
            <v>0</v>
          </cell>
          <cell r="D446">
            <v>0</v>
          </cell>
          <cell r="E446">
            <v>0</v>
          </cell>
          <cell r="F446">
            <v>0</v>
          </cell>
          <cell r="G446">
            <v>0</v>
          </cell>
          <cell r="H446">
            <v>0</v>
          </cell>
          <cell r="I446">
            <v>143</v>
          </cell>
          <cell r="J446">
            <v>0</v>
          </cell>
          <cell r="K446">
            <v>0</v>
          </cell>
          <cell r="L446">
            <v>0</v>
          </cell>
          <cell r="M446">
            <v>0</v>
          </cell>
        </row>
        <row r="447">
          <cell r="A447">
            <v>0</v>
          </cell>
          <cell r="B447">
            <v>0</v>
          </cell>
          <cell r="C447">
            <v>0</v>
          </cell>
          <cell r="D447">
            <v>0</v>
          </cell>
          <cell r="E447">
            <v>0</v>
          </cell>
          <cell r="F447">
            <v>0</v>
          </cell>
          <cell r="G447">
            <v>0</v>
          </cell>
          <cell r="H447">
            <v>0</v>
          </cell>
          <cell r="I447">
            <v>144</v>
          </cell>
          <cell r="J447">
            <v>0</v>
          </cell>
          <cell r="K447">
            <v>0</v>
          </cell>
          <cell r="L447">
            <v>0</v>
          </cell>
          <cell r="M447">
            <v>0</v>
          </cell>
        </row>
        <row r="448">
          <cell r="A448">
            <v>1041</v>
          </cell>
          <cell r="B448">
            <v>42940</v>
          </cell>
          <cell r="C448">
            <v>0</v>
          </cell>
          <cell r="D448" t="str">
            <v>UGA</v>
          </cell>
          <cell r="E448" t="str">
            <v>INFORME N° 1041-2017-TP/DE/UGPPME-CFPP</v>
          </cell>
          <cell r="F448" t="str">
            <v xml:space="preserve">CERTIFICACION DE CREDITO PRESUPUESTARIO PARA ASIGNACION DE VIATICOS OFICINA NACIONAL </v>
          </cell>
          <cell r="G448">
            <v>0</v>
          </cell>
          <cell r="H448" t="str">
            <v>VIATICOS Y ASIGNACIONES POR COMISION DE SERVICIO/PASAJES Y GASTOS DE TRANSPORTE</v>
          </cell>
          <cell r="I448">
            <v>130</v>
          </cell>
          <cell r="J448">
            <v>232122</v>
          </cell>
          <cell r="K448">
            <v>717</v>
          </cell>
          <cell r="L448" t="str">
            <v>FREDY LA CHIRA</v>
          </cell>
          <cell r="M448">
            <v>0</v>
          </cell>
        </row>
        <row r="449">
          <cell r="A449">
            <v>0</v>
          </cell>
          <cell r="B449">
            <v>0</v>
          </cell>
          <cell r="C449">
            <v>0</v>
          </cell>
          <cell r="D449">
            <v>0</v>
          </cell>
          <cell r="E449">
            <v>0</v>
          </cell>
          <cell r="F449">
            <v>0</v>
          </cell>
          <cell r="G449">
            <v>0</v>
          </cell>
          <cell r="H449">
            <v>0</v>
          </cell>
          <cell r="I449">
            <v>0</v>
          </cell>
          <cell r="J449">
            <v>232121</v>
          </cell>
          <cell r="K449">
            <v>0</v>
          </cell>
          <cell r="L449">
            <v>0</v>
          </cell>
          <cell r="M449">
            <v>0</v>
          </cell>
        </row>
        <row r="450">
          <cell r="A450">
            <v>1042</v>
          </cell>
          <cell r="B450">
            <v>42940</v>
          </cell>
          <cell r="C450">
            <v>0</v>
          </cell>
          <cell r="D450" t="str">
            <v>UGA</v>
          </cell>
          <cell r="E450" t="str">
            <v>INFORME N° 1042-2017-TP/DE/UGPPME-CFPP</v>
          </cell>
          <cell r="F450" t="str">
            <v>REBAJA DE CERTIFICACION DE CREDITO PRESUPUESTARIO N° 677-2017</v>
          </cell>
          <cell r="G450">
            <v>0</v>
          </cell>
          <cell r="H450" t="str">
            <v>VIATICOS Y ASIGNACIONES POR COMISION DE SERVICIO</v>
          </cell>
          <cell r="I450">
            <v>89</v>
          </cell>
          <cell r="J450">
            <v>232122</v>
          </cell>
          <cell r="K450">
            <v>677</v>
          </cell>
          <cell r="L450">
            <v>0</v>
          </cell>
          <cell r="M450">
            <v>0</v>
          </cell>
        </row>
        <row r="451">
          <cell r="A451">
            <v>1043</v>
          </cell>
          <cell r="B451">
            <v>42940</v>
          </cell>
          <cell r="C451">
            <v>0</v>
          </cell>
          <cell r="D451" t="str">
            <v>UGA</v>
          </cell>
          <cell r="E451" t="str">
            <v>INFORME N° 1043-2017-TP/DE/UGPPME-CFPP</v>
          </cell>
          <cell r="F451" t="str">
            <v>AMPLIACION DE CERTIFICACION DE CREDITO PRESUPUESTARIO</v>
          </cell>
          <cell r="G451">
            <v>0</v>
          </cell>
          <cell r="H451" t="str">
            <v>OTROS</v>
          </cell>
          <cell r="I451">
            <v>82</v>
          </cell>
          <cell r="J451">
            <v>23159999</v>
          </cell>
          <cell r="K451">
            <v>27</v>
          </cell>
          <cell r="L451" t="str">
            <v>CAJA CHICA , UZ PUNO</v>
          </cell>
          <cell r="M451">
            <v>0</v>
          </cell>
        </row>
        <row r="452">
          <cell r="A452">
            <v>1044</v>
          </cell>
          <cell r="B452">
            <v>42940</v>
          </cell>
          <cell r="C452">
            <v>0</v>
          </cell>
          <cell r="D452" t="str">
            <v>UGA</v>
          </cell>
          <cell r="E452" t="str">
            <v>INFORME N° 1044-2017-TP/DE/UGPPME-CFPP</v>
          </cell>
          <cell r="F452" t="str">
            <v>CERTIFICACION DE CREDITO PRESUPUESTARIO REFERIDA AL SERVICIO DE TERCERO PARA LA COORDINACION FUNCIONAL DE SISTEMAS DEL PROGRAMA TRABAJA PERU</v>
          </cell>
          <cell r="G452">
            <v>0</v>
          </cell>
          <cell r="H452" t="str">
            <v>OTROS SERVICIOS SIMILARES</v>
          </cell>
          <cell r="I452">
            <v>77</v>
          </cell>
          <cell r="J452">
            <v>2327299</v>
          </cell>
          <cell r="K452">
            <v>716</v>
          </cell>
          <cell r="L452" t="str">
            <v>ALCARRAZ MONTALVO EDHUAR</v>
          </cell>
          <cell r="M452">
            <v>0</v>
          </cell>
        </row>
        <row r="453">
          <cell r="A453">
            <v>1045</v>
          </cell>
          <cell r="B453">
            <v>42940</v>
          </cell>
          <cell r="C453">
            <v>0</v>
          </cell>
          <cell r="D453" t="str">
            <v>UGA</v>
          </cell>
          <cell r="E453" t="str">
            <v>INFORME N° 1045-2017-TP/DE/UGPPME-CFPP</v>
          </cell>
          <cell r="F453" t="str">
            <v xml:space="preserve">CERTIFICACION DE CREDITO PRESUPUESTARIO REFERIDA AL SERVICIO DE TASACION COMERCIAL DE DOS (02) VEHICULOS DEL PROGRAMA </v>
          </cell>
          <cell r="G453">
            <v>0</v>
          </cell>
          <cell r="H453" t="str">
            <v>SERVICIOS DIVERSOS</v>
          </cell>
          <cell r="I453">
            <v>77</v>
          </cell>
          <cell r="J453">
            <v>23271199</v>
          </cell>
          <cell r="K453">
            <v>715</v>
          </cell>
          <cell r="L453">
            <v>0</v>
          </cell>
          <cell r="M453">
            <v>0</v>
          </cell>
        </row>
        <row r="454">
          <cell r="A454">
            <v>1046</v>
          </cell>
          <cell r="B454">
            <v>42941</v>
          </cell>
          <cell r="C454">
            <v>0</v>
          </cell>
          <cell r="D454" t="str">
            <v>UGA</v>
          </cell>
          <cell r="E454" t="str">
            <v>INFORME N° 1046-2017-TP/DE/UGPPME-CFPP</v>
          </cell>
          <cell r="F454" t="str">
            <v xml:space="preserve">CERTIFICACION DE CREDITO PRESUPUESTARIO PARA ASIGNACION DE VIATICOS OFICINA NACIONAL </v>
          </cell>
          <cell r="G454">
            <v>0</v>
          </cell>
          <cell r="H454" t="str">
            <v>VIATICOS Y ASIGNACIONES POR COMISION DE SERVICIO</v>
          </cell>
          <cell r="I454">
            <v>43</v>
          </cell>
          <cell r="J454">
            <v>232122</v>
          </cell>
          <cell r="K454">
            <v>721</v>
          </cell>
          <cell r="L454" t="str">
            <v>MANRIQUE VALENTIN ALAN</v>
          </cell>
          <cell r="M454">
            <v>0</v>
          </cell>
        </row>
        <row r="455">
          <cell r="A455">
            <v>1047</v>
          </cell>
          <cell r="B455">
            <v>42940</v>
          </cell>
          <cell r="C455">
            <v>0</v>
          </cell>
          <cell r="D455" t="str">
            <v>DE</v>
          </cell>
          <cell r="E455" t="str">
            <v>INFORME N° 1047-2017-TP/DE/UGPPME-CFPP</v>
          </cell>
          <cell r="F455" t="str">
            <v>EVALUACION PRESUPUESTARIA INSTITUCIONAL SEMESTRAL 2017</v>
          </cell>
          <cell r="G455">
            <v>0</v>
          </cell>
          <cell r="H455">
            <v>0</v>
          </cell>
          <cell r="I455">
            <v>0</v>
          </cell>
          <cell r="J455">
            <v>0</v>
          </cell>
          <cell r="K455">
            <v>0</v>
          </cell>
          <cell r="L455">
            <v>0</v>
          </cell>
          <cell r="M455">
            <v>0</v>
          </cell>
        </row>
        <row r="456">
          <cell r="A456">
            <v>1048</v>
          </cell>
          <cell r="B456">
            <v>42941</v>
          </cell>
          <cell r="C456">
            <v>0</v>
          </cell>
          <cell r="D456" t="str">
            <v>UGA</v>
          </cell>
          <cell r="E456" t="str">
            <v>INFORME N° 1048-2017-TP/DE/UGPPME-CFPP</v>
          </cell>
          <cell r="F456" t="str">
            <v>ANULACION Y CERTIFICACION DE CREDITO PRESUPUESTARIO</v>
          </cell>
          <cell r="G456">
            <v>0</v>
          </cell>
          <cell r="H456">
            <v>0</v>
          </cell>
          <cell r="I456">
            <v>0</v>
          </cell>
          <cell r="J456">
            <v>0</v>
          </cell>
          <cell r="K456">
            <v>0</v>
          </cell>
          <cell r="L456">
            <v>0</v>
          </cell>
          <cell r="M456">
            <v>0</v>
          </cell>
        </row>
        <row r="457">
          <cell r="A457">
            <v>1049</v>
          </cell>
          <cell r="B457">
            <v>42941</v>
          </cell>
          <cell r="C457">
            <v>0</v>
          </cell>
          <cell r="D457" t="str">
            <v>UGA</v>
          </cell>
          <cell r="E457" t="str">
            <v>INFORME N° 1049-2017-TP/DE/UGPPME-CFPP</v>
          </cell>
          <cell r="F457" t="str">
            <v>SOBRE CERTIFICACIONES DE CREDITO PRESUPUESTARIOS APROBADOS, PENDIENTES DE EJECUTAR O SOLICITAR REBAJA DE CORRESPONDER</v>
          </cell>
          <cell r="G457">
            <v>0</v>
          </cell>
          <cell r="H457">
            <v>0</v>
          </cell>
          <cell r="I457">
            <v>0</v>
          </cell>
          <cell r="J457">
            <v>0</v>
          </cell>
          <cell r="K457">
            <v>0</v>
          </cell>
          <cell r="L457">
            <v>0</v>
          </cell>
          <cell r="M457">
            <v>0</v>
          </cell>
        </row>
        <row r="458">
          <cell r="A458">
            <v>1050</v>
          </cell>
          <cell r="B458">
            <v>42941</v>
          </cell>
          <cell r="C458">
            <v>0</v>
          </cell>
          <cell r="D458" t="str">
            <v>UGA</v>
          </cell>
          <cell r="E458" t="str">
            <v>INFORME N° 1050-2017-TP/DE/UGPPME-CFPP</v>
          </cell>
          <cell r="F458" t="str">
            <v>CERTIFICACION DE CREDITO PRESUPUESTARIO REFERIDA A LA ASIGNACION DE VIATICOS PARA UN PERSONAL CAS A LA UNIDAD ZONAL TUMBES</v>
          </cell>
          <cell r="G458">
            <v>0</v>
          </cell>
          <cell r="H458" t="str">
            <v>VIATICOS Y ASIGNACIONES POR COMISION DE SERVICIO</v>
          </cell>
          <cell r="I458">
            <v>130</v>
          </cell>
          <cell r="J458">
            <v>232122</v>
          </cell>
          <cell r="K458">
            <v>733</v>
          </cell>
          <cell r="L458">
            <v>0</v>
          </cell>
          <cell r="M458">
            <v>0</v>
          </cell>
        </row>
        <row r="459">
          <cell r="A459">
            <v>0</v>
          </cell>
          <cell r="B459">
            <v>0</v>
          </cell>
          <cell r="C459">
            <v>0</v>
          </cell>
          <cell r="D459">
            <v>0</v>
          </cell>
          <cell r="E459">
            <v>0</v>
          </cell>
          <cell r="F459">
            <v>0</v>
          </cell>
          <cell r="G459">
            <v>0</v>
          </cell>
          <cell r="H459" t="str">
            <v>COMBUSTIBLES, CARBURANTES, LUBRICANTES Y AFINES</v>
          </cell>
          <cell r="I459">
            <v>130</v>
          </cell>
          <cell r="J459">
            <v>231311</v>
          </cell>
          <cell r="K459">
            <v>733</v>
          </cell>
          <cell r="L459">
            <v>0</v>
          </cell>
          <cell r="M459">
            <v>0</v>
          </cell>
        </row>
        <row r="460">
          <cell r="A460">
            <v>1051</v>
          </cell>
          <cell r="B460">
            <v>42941</v>
          </cell>
          <cell r="C460">
            <v>0</v>
          </cell>
          <cell r="D460" t="str">
            <v>UGA</v>
          </cell>
          <cell r="E460" t="str">
            <v>INFORME N° 1051-2017-TP/DE/UGPPME-CFPP</v>
          </cell>
          <cell r="F460" t="str">
            <v>CERTIFICACION DE CREDITO PRESUPUESTARIO REFERIDA A LA CONTRATACION DEL SERVICIO DE TERCEROS PARA LA UNIDAD ZONAL PIURA</v>
          </cell>
          <cell r="G460">
            <v>0</v>
          </cell>
          <cell r="H460" t="str">
            <v>SERVICIOS DIVERSOS</v>
          </cell>
          <cell r="I460">
            <v>81</v>
          </cell>
          <cell r="J460">
            <v>23271199</v>
          </cell>
          <cell r="K460">
            <v>718</v>
          </cell>
          <cell r="L460" t="str">
            <v>HERNANDEZ  GARCIA GABY</v>
          </cell>
          <cell r="M460">
            <v>0</v>
          </cell>
        </row>
        <row r="461">
          <cell r="A461">
            <v>1052</v>
          </cell>
          <cell r="B461">
            <v>42941</v>
          </cell>
          <cell r="C461">
            <v>0</v>
          </cell>
          <cell r="D461" t="str">
            <v>UGA</v>
          </cell>
          <cell r="E461" t="str">
            <v>INFORME N° 1052-2017-TP/DE/UGPPME-CFPP</v>
          </cell>
          <cell r="F461" t="str">
            <v>AMPLIACION DE CERTIFICACION DE CREDITO PRESUPUESTARIO PARA LA EJECUCION ANUAL DE GASTOS CON FONDOS FIJOS DE CAJA CHICA DEL PROGRAMA PERU RESPONSABLE</v>
          </cell>
          <cell r="G461">
            <v>0</v>
          </cell>
          <cell r="H461">
            <v>0</v>
          </cell>
          <cell r="I461">
            <v>0</v>
          </cell>
          <cell r="J461">
            <v>0</v>
          </cell>
          <cell r="K461">
            <v>0</v>
          </cell>
          <cell r="L461">
            <v>0</v>
          </cell>
          <cell r="M461">
            <v>0</v>
          </cell>
        </row>
        <row r="462">
          <cell r="A462">
            <v>1053</v>
          </cell>
          <cell r="B462">
            <v>42941</v>
          </cell>
          <cell r="C462">
            <v>0</v>
          </cell>
          <cell r="D462" t="str">
            <v>DE</v>
          </cell>
          <cell r="E462" t="str">
            <v>INFORME N° 1053-2017-TP/DE/UGPPME-CFPP</v>
          </cell>
          <cell r="F462" t="str">
            <v>REQUERIMIENTO DE CONTRATACION ADMINISTRATIVA DE SERVICIOS CAS DE UN (01) RESPONSABLE DE PROMOCION PARA LA UNIDAD ZONAL PUNO</v>
          </cell>
          <cell r="G462">
            <v>0</v>
          </cell>
          <cell r="H462">
            <v>0</v>
          </cell>
          <cell r="I462">
            <v>0</v>
          </cell>
          <cell r="J462">
            <v>0</v>
          </cell>
          <cell r="K462">
            <v>0</v>
          </cell>
          <cell r="L462">
            <v>0</v>
          </cell>
          <cell r="M462">
            <v>0</v>
          </cell>
        </row>
        <row r="463">
          <cell r="A463">
            <v>1054</v>
          </cell>
          <cell r="B463">
            <v>42941</v>
          </cell>
          <cell r="C463">
            <v>0</v>
          </cell>
          <cell r="D463" t="str">
            <v>DE</v>
          </cell>
          <cell r="E463" t="str">
            <v>INFORME N° 1054-2017-TP/DE/UGPPME-CFPP</v>
          </cell>
          <cell r="F463" t="str">
            <v>REQUERIMIENTO DE CONTRATACION ADMINISTRATIVA DE SERVICIOS CAS DE UN (01)  DE UN ASISTENTE ADMINISTRATIVO PARA LA UNIDAD GERENCIAL DE ASESORIA LEGAL</v>
          </cell>
          <cell r="G463">
            <v>0</v>
          </cell>
          <cell r="H463">
            <v>0</v>
          </cell>
          <cell r="I463">
            <v>0</v>
          </cell>
          <cell r="J463">
            <v>0</v>
          </cell>
          <cell r="K463">
            <v>0</v>
          </cell>
          <cell r="L463">
            <v>0</v>
          </cell>
          <cell r="M463">
            <v>0</v>
          </cell>
        </row>
        <row r="464">
          <cell r="A464">
            <v>1055</v>
          </cell>
          <cell r="B464">
            <v>42941</v>
          </cell>
          <cell r="C464">
            <v>0</v>
          </cell>
          <cell r="D464" t="str">
            <v>DE</v>
          </cell>
          <cell r="E464" t="str">
            <v>INFORME N° 1055-2017-TP/DE/UGPPME-CFPP</v>
          </cell>
          <cell r="F464" t="str">
            <v>REQUERIMIENTO DE CONTRATACION ADMINISTRATIVA DE SERVICIOS CAS DE UN (01)   RESPONSABLE DE PROYECTOS PARA LA UNIDAD ZONAL SATIPO</v>
          </cell>
          <cell r="G464">
            <v>0</v>
          </cell>
          <cell r="H464">
            <v>0</v>
          </cell>
          <cell r="I464">
            <v>0</v>
          </cell>
          <cell r="J464">
            <v>0</v>
          </cell>
          <cell r="K464">
            <v>0</v>
          </cell>
          <cell r="L464">
            <v>0</v>
          </cell>
          <cell r="M464">
            <v>0</v>
          </cell>
        </row>
        <row r="465">
          <cell r="A465">
            <v>1056</v>
          </cell>
          <cell r="B465">
            <v>42941</v>
          </cell>
          <cell r="C465">
            <v>0</v>
          </cell>
          <cell r="D465" t="str">
            <v>UGA</v>
          </cell>
          <cell r="E465" t="str">
            <v>INFORME N° 1056-2017-TP/DE/UGPPME-CFPP</v>
          </cell>
          <cell r="F465" t="str">
            <v>INFORME COMPLEMENTARIO PARA INFORMACION FINANCIERA, PRESUPUESTARIA Y COMPLEMENTARIA CON PERIOCIDAD MENSUAL, TRIMESTRAL Y SEMESTRAL POR LAS ENTIDADES GUBERNAMENTALES DEL ESTADO</v>
          </cell>
          <cell r="G465">
            <v>0</v>
          </cell>
          <cell r="H465">
            <v>0</v>
          </cell>
          <cell r="I465">
            <v>0</v>
          </cell>
          <cell r="J465">
            <v>0</v>
          </cell>
          <cell r="K465">
            <v>0</v>
          </cell>
          <cell r="L465">
            <v>0</v>
          </cell>
          <cell r="M465">
            <v>0</v>
          </cell>
        </row>
        <row r="466">
          <cell r="A466">
            <v>1057</v>
          </cell>
          <cell r="B466">
            <v>42941</v>
          </cell>
          <cell r="C466">
            <v>0</v>
          </cell>
          <cell r="D466" t="str">
            <v>UGA</v>
          </cell>
          <cell r="E466" t="str">
            <v>INFORME N° 1057-2017-TP/DE/UGPPME-CFPP</v>
          </cell>
          <cell r="F466" t="str">
            <v>CERTIFICACION DE CREDITO PRESUPUESTARIO REFERIDA A LA CONTRATACION TEMPORAL DE SERVICIO DE LIMPIEZA REQUERIDO POR LA UNIDAD  ZONAL DE CUSCO DEL PROGRAMA TRABAJA  PERU</v>
          </cell>
          <cell r="G466">
            <v>0</v>
          </cell>
          <cell r="H466" t="str">
            <v>SERVICIOS DIVERSOS</v>
          </cell>
          <cell r="I466">
            <v>66</v>
          </cell>
          <cell r="J466">
            <v>23271199</v>
          </cell>
          <cell r="K466">
            <v>720</v>
          </cell>
          <cell r="L466">
            <v>0</v>
          </cell>
          <cell r="M466">
            <v>0</v>
          </cell>
        </row>
        <row r="467">
          <cell r="A467">
            <v>1058</v>
          </cell>
          <cell r="B467">
            <v>42942</v>
          </cell>
          <cell r="C467">
            <v>0</v>
          </cell>
          <cell r="D467" t="str">
            <v>UGA</v>
          </cell>
          <cell r="E467" t="str">
            <v>INFORME N° 1058-2017-TP/DE/UGPPME-CFPP</v>
          </cell>
          <cell r="F467" t="str">
            <v xml:space="preserve">CERTIFICACION DE CREDITO PRESUPUESTARIO PARA ASIGNACION DE VIATICOS OFICINA NACIONAL </v>
          </cell>
          <cell r="G467">
            <v>0</v>
          </cell>
          <cell r="H467" t="str">
            <v>VIATICOS Y ASIGNACIONES POR COMISION DE SERVICIOS</v>
          </cell>
          <cell r="I467">
            <v>43</v>
          </cell>
          <cell r="J467">
            <v>232122</v>
          </cell>
          <cell r="K467">
            <v>726</v>
          </cell>
          <cell r="L467">
            <v>0</v>
          </cell>
          <cell r="M467">
            <v>0</v>
          </cell>
        </row>
        <row r="468">
          <cell r="A468">
            <v>1059</v>
          </cell>
          <cell r="B468">
            <v>0</v>
          </cell>
          <cell r="C468">
            <v>0</v>
          </cell>
          <cell r="D468">
            <v>0</v>
          </cell>
          <cell r="E468">
            <v>0</v>
          </cell>
          <cell r="F468">
            <v>0</v>
          </cell>
          <cell r="G468">
            <v>0</v>
          </cell>
          <cell r="H468">
            <v>0</v>
          </cell>
          <cell r="I468">
            <v>0</v>
          </cell>
          <cell r="J468">
            <v>0</v>
          </cell>
          <cell r="K468">
            <v>0</v>
          </cell>
          <cell r="L468">
            <v>0</v>
          </cell>
          <cell r="M468">
            <v>0</v>
          </cell>
        </row>
        <row r="469">
          <cell r="A469">
            <v>1060</v>
          </cell>
          <cell r="B469">
            <v>42941</v>
          </cell>
          <cell r="C469">
            <v>0</v>
          </cell>
          <cell r="D469" t="str">
            <v>UGA</v>
          </cell>
          <cell r="E469" t="str">
            <v>INFORME N° 1060-2017-TP/DE/UGPPME-CFPP</v>
          </cell>
          <cell r="F469" t="str">
            <v>CERTIFICACION DE CREDITO PRESUPUESTARIO REFERIDA A LA CONTRATACION TEMPORAL POR LA MODALIDAD DE TERCERO COMO CHOFER PARA LA UNIDAD ZONAL DE PIURA DEL PROGRAMA TRABAJA PERU</v>
          </cell>
          <cell r="G469">
            <v>0</v>
          </cell>
          <cell r="H469" t="str">
            <v>SERVICIOS DIVERSOS</v>
          </cell>
          <cell r="I469">
            <v>81</v>
          </cell>
          <cell r="J469">
            <v>23271199</v>
          </cell>
          <cell r="K469">
            <v>719</v>
          </cell>
          <cell r="L469">
            <v>0</v>
          </cell>
          <cell r="M469">
            <v>0</v>
          </cell>
        </row>
        <row r="470">
          <cell r="A470">
            <v>1061</v>
          </cell>
          <cell r="B470">
            <v>42942</v>
          </cell>
          <cell r="C470">
            <v>0</v>
          </cell>
          <cell r="D470" t="str">
            <v>UGA</v>
          </cell>
          <cell r="E470" t="str">
            <v>INFORME N° 1061-2017-TP/DE/UGPPME-CFPP</v>
          </cell>
          <cell r="F470" t="str">
            <v>CERTIFICACION DE CREDITO PRESUPUESTARIO REFERIDA AL SERVICIO DE TERCERO PARA LA COORDINACION FUNCIONAL DE SISTEMAS DEL PROGRAMA TRABAJA PERU</v>
          </cell>
          <cell r="G470">
            <v>0</v>
          </cell>
          <cell r="H470" t="str">
            <v>OTROS SERVICIOS SIMILARES</v>
          </cell>
          <cell r="I470">
            <v>77</v>
          </cell>
          <cell r="J470">
            <v>2327299</v>
          </cell>
          <cell r="K470">
            <v>727</v>
          </cell>
          <cell r="L470">
            <v>0</v>
          </cell>
          <cell r="M470">
            <v>0</v>
          </cell>
        </row>
        <row r="471">
          <cell r="A471">
            <v>1062</v>
          </cell>
          <cell r="B471">
            <v>42942</v>
          </cell>
          <cell r="C471">
            <v>0</v>
          </cell>
          <cell r="D471" t="str">
            <v>UGA</v>
          </cell>
          <cell r="E471" t="str">
            <v>INFORME N° 1062-2017-TP/DE/UGPPME-CFPP</v>
          </cell>
          <cell r="F471" t="str">
            <v>CERTIFICACION DE CREDITO PRESUPUESTARIO REFERIDA AL SERVICIO DE TERCERO PARA LA COORDINACION FUNCIONAL DE LOGISTICAS  DEL PROGRAMA TRABAJA PERU</v>
          </cell>
          <cell r="G471">
            <v>0</v>
          </cell>
          <cell r="H471" t="str">
            <v>OTROS SERVICIOS SIMILARES</v>
          </cell>
          <cell r="I471">
            <v>77</v>
          </cell>
          <cell r="J471">
            <v>2327299</v>
          </cell>
          <cell r="K471">
            <v>728</v>
          </cell>
          <cell r="L471">
            <v>0</v>
          </cell>
          <cell r="M471">
            <v>0</v>
          </cell>
        </row>
        <row r="472">
          <cell r="A472">
            <v>1063</v>
          </cell>
          <cell r="B472">
            <v>42942</v>
          </cell>
          <cell r="C472">
            <v>0</v>
          </cell>
          <cell r="D472" t="str">
            <v>UGA</v>
          </cell>
          <cell r="E472" t="str">
            <v>INFORME N° 1063-2017-TP/DE/UGPPME-CFPP</v>
          </cell>
          <cell r="F472" t="str">
            <v>CERTIFICACION DE CREDITO PRESUPUESTARIO REFERIDA A LA ASIGNACION DE VIATICOS PARA UN PERSONAL CAS A LA CIUDAD DE TUMBES</v>
          </cell>
          <cell r="G472">
            <v>0</v>
          </cell>
          <cell r="H472" t="str">
            <v>VIATICOS Y ASIGNACIONES POR COMISION DE SERVICIO</v>
          </cell>
          <cell r="I472">
            <v>74</v>
          </cell>
          <cell r="J472">
            <v>232122</v>
          </cell>
          <cell r="K472">
            <v>734</v>
          </cell>
          <cell r="L472">
            <v>0</v>
          </cell>
          <cell r="M472">
            <v>0</v>
          </cell>
        </row>
        <row r="473">
          <cell r="A473">
            <v>1064</v>
          </cell>
          <cell r="B473">
            <v>42942</v>
          </cell>
          <cell r="C473">
            <v>0</v>
          </cell>
          <cell r="D473">
            <v>0</v>
          </cell>
          <cell r="E473" t="str">
            <v xml:space="preserve">ANULADO </v>
          </cell>
          <cell r="F473">
            <v>0</v>
          </cell>
          <cell r="G473">
            <v>0</v>
          </cell>
          <cell r="H473">
            <v>0</v>
          </cell>
          <cell r="I473">
            <v>0</v>
          </cell>
          <cell r="J473">
            <v>0</v>
          </cell>
          <cell r="K473">
            <v>0</v>
          </cell>
          <cell r="L473">
            <v>0</v>
          </cell>
          <cell r="M473">
            <v>0</v>
          </cell>
        </row>
        <row r="474">
          <cell r="A474">
            <v>1065</v>
          </cell>
          <cell r="B474">
            <v>42942</v>
          </cell>
          <cell r="C474">
            <v>0</v>
          </cell>
          <cell r="D474">
            <v>0</v>
          </cell>
          <cell r="E474" t="str">
            <v xml:space="preserve">ANULADO </v>
          </cell>
          <cell r="F474">
            <v>0</v>
          </cell>
          <cell r="G474">
            <v>0</v>
          </cell>
          <cell r="H474">
            <v>0</v>
          </cell>
          <cell r="I474">
            <v>0</v>
          </cell>
          <cell r="J474">
            <v>0</v>
          </cell>
          <cell r="K474">
            <v>0</v>
          </cell>
          <cell r="L474">
            <v>0</v>
          </cell>
          <cell r="M474">
            <v>0</v>
          </cell>
        </row>
        <row r="475">
          <cell r="A475">
            <v>1066</v>
          </cell>
          <cell r="B475">
            <v>42942</v>
          </cell>
          <cell r="C475">
            <v>0</v>
          </cell>
          <cell r="D475" t="str">
            <v>UGA</v>
          </cell>
          <cell r="E475" t="str">
            <v>INFORME N° 1066-2017-TP/DE/UGPPME-CFPP</v>
          </cell>
          <cell r="F475" t="str">
            <v>CERTIFICACION PRESUPUESTARIA REFERIDA A LA CONTRATACION DE SERVICIO DE MANTENIMIENTO PREVENTIVO DE 70,000 KM DEL VEHICULO MITSUBISHI L200 DE PLACA A1D-905 ASIGNADA A LA UNIDAD ZONAL AYACUCHO DEL PROGRAMA TRABAJA PERU</v>
          </cell>
          <cell r="G475">
            <v>0</v>
          </cell>
          <cell r="H475" t="str">
            <v>MANTENIMIENTO, REPARACION Y ACONDICIONAMIENTO DE VEHICULOS</v>
          </cell>
          <cell r="I475">
            <v>61</v>
          </cell>
          <cell r="J475">
            <v>232413</v>
          </cell>
          <cell r="K475">
            <v>722</v>
          </cell>
          <cell r="L475">
            <v>0</v>
          </cell>
          <cell r="M475">
            <v>0</v>
          </cell>
        </row>
        <row r="476">
          <cell r="A476">
            <v>1067</v>
          </cell>
          <cell r="B476">
            <v>42942</v>
          </cell>
          <cell r="C476">
            <v>0</v>
          </cell>
          <cell r="D476" t="str">
            <v>UGA</v>
          </cell>
          <cell r="E476" t="str">
            <v>INFORME N° 1067-2017-TP/DE/UGPPME-CFPP</v>
          </cell>
          <cell r="F476" t="str">
            <v>CERTIFICACION DE CREDITO PRESUPUESTARIO REFERIDA AL SERVICIO DE TERCERO PARA LA UNIDAD ZONAL AYACUCHO DEL PROGRAMA TRABAJA PERU</v>
          </cell>
          <cell r="G476">
            <v>0</v>
          </cell>
          <cell r="H476" t="str">
            <v>OTROS SERVICIOS SIMILARES</v>
          </cell>
          <cell r="I476">
            <v>61</v>
          </cell>
          <cell r="J476">
            <v>2327299</v>
          </cell>
          <cell r="K476">
            <v>723</v>
          </cell>
          <cell r="L476">
            <v>0</v>
          </cell>
          <cell r="M476">
            <v>0</v>
          </cell>
        </row>
        <row r="477">
          <cell r="A477">
            <v>1068</v>
          </cell>
          <cell r="B477">
            <v>42942</v>
          </cell>
          <cell r="C477">
            <v>0</v>
          </cell>
          <cell r="D477" t="str">
            <v>UGA</v>
          </cell>
          <cell r="E477" t="str">
            <v>INFORME N° 1068-2017-TP/DE/UGPPME-CFPP</v>
          </cell>
          <cell r="F477" t="str">
            <v>CERTIFICACION DE CREDITO PRESUPUESTARIO REFERIDA A LA CONTRATACION POR LA MODALIDAD DE SERVICIO DE TERCERO COMO REVISOR DE LOS EXPEDIENTES DE LIQUIDACIONES Y ELABORACION DE LOS INFORMES DE LIQUIDACION TECNICO-FINANCIERO PARA LA UNIDAD ZONAL LIMA NORTE-CALLAO DEL PROGRAMA TRABAJA PERU</v>
          </cell>
          <cell r="G477">
            <v>0</v>
          </cell>
          <cell r="H477" t="str">
            <v>OTROS SERVICIOS SIMILARES</v>
          </cell>
          <cell r="I477">
            <v>65</v>
          </cell>
          <cell r="J477">
            <v>2727299</v>
          </cell>
          <cell r="K477">
            <v>725</v>
          </cell>
          <cell r="L477">
            <v>0</v>
          </cell>
          <cell r="M477">
            <v>0</v>
          </cell>
        </row>
        <row r="478">
          <cell r="A478">
            <v>1069</v>
          </cell>
          <cell r="B478">
            <v>42942</v>
          </cell>
          <cell r="C478">
            <v>0</v>
          </cell>
          <cell r="D478" t="str">
            <v>UGA</v>
          </cell>
          <cell r="E478" t="str">
            <v>INFORME N° 1069-2017-TP/DE/UGPPME-CFPP</v>
          </cell>
          <cell r="F478" t="str">
            <v>CERTIFICACION DE CREDITO PRESUPUESTARIO REFERIDA A LA CONTRATACION POR LA MODALIDAD DE SERVICIO DE TERCERO COMO REVISOR DE LOS EXPEDIENTES DE LIQUIDACIONES Y ELABORACION DE LOS INFORMES DE LIQUIDACION TECNICO-FINANCIERO PARA LA UNIDAD ZONAL LIMA NORTE-CALLAO DEL PROGRAMA TRABAJA PERU</v>
          </cell>
          <cell r="G478">
            <v>0</v>
          </cell>
          <cell r="H478" t="str">
            <v>OTROS SERVICIOS SIMILARES</v>
          </cell>
          <cell r="I478">
            <v>65</v>
          </cell>
          <cell r="J478">
            <v>2327299</v>
          </cell>
          <cell r="K478">
            <v>724</v>
          </cell>
          <cell r="L478">
            <v>0</v>
          </cell>
          <cell r="M478">
            <v>0</v>
          </cell>
        </row>
        <row r="479">
          <cell r="A479">
            <v>1070</v>
          </cell>
          <cell r="B479">
            <v>0</v>
          </cell>
          <cell r="C479">
            <v>0</v>
          </cell>
          <cell r="D479">
            <v>0</v>
          </cell>
          <cell r="E479">
            <v>0</v>
          </cell>
          <cell r="F479">
            <v>0</v>
          </cell>
          <cell r="G479">
            <v>0</v>
          </cell>
          <cell r="H479">
            <v>0</v>
          </cell>
          <cell r="I479">
            <v>0</v>
          </cell>
          <cell r="J479">
            <v>0</v>
          </cell>
          <cell r="K479">
            <v>0</v>
          </cell>
          <cell r="L479">
            <v>0</v>
          </cell>
          <cell r="M479">
            <v>0</v>
          </cell>
        </row>
        <row r="480">
          <cell r="A480">
            <v>1071</v>
          </cell>
          <cell r="B480">
            <v>42947</v>
          </cell>
          <cell r="C480">
            <v>0</v>
          </cell>
          <cell r="D480" t="str">
            <v>UGA</v>
          </cell>
          <cell r="E480" t="str">
            <v>INFORME N° 1071-2017-TP/DE/UGPPME-CFPP</v>
          </cell>
          <cell r="F480" t="str">
            <v>CERTIFICACION DE CREDITO PRESUPUESTARIO REFERIDA AL SERVICIO DE TERCERO PARA LA UNIDAD GERENCIAL DE ASESORIA LEGAL DEL PROGRAMA TRABAJA PERU</v>
          </cell>
          <cell r="G480">
            <v>0</v>
          </cell>
          <cell r="H480" t="str">
            <v>OTROS SERVICIOS SIMILARES</v>
          </cell>
          <cell r="I480">
            <v>77</v>
          </cell>
          <cell r="J480">
            <v>2327299</v>
          </cell>
          <cell r="K480">
            <v>730</v>
          </cell>
          <cell r="L480">
            <v>0</v>
          </cell>
          <cell r="M480">
            <v>0</v>
          </cell>
        </row>
        <row r="481">
          <cell r="A481">
            <v>1072</v>
          </cell>
          <cell r="B481">
            <v>42947</v>
          </cell>
          <cell r="C481">
            <v>0</v>
          </cell>
          <cell r="D481" t="str">
            <v>UGA</v>
          </cell>
          <cell r="E481" t="str">
            <v>INFORME N° 1072-2017-TP/DE/UGPPME-CFPP</v>
          </cell>
          <cell r="F481" t="str">
            <v>CERTIFICACION PRESUPUESTARIA REFERIDA A LA CONTRATACION DE SERVICIO DE TERCERO PARA LA SECRETARIA  TECNICA PARA LA COORDINACION FUNCIONAL DE RECURSOS HUMANOS DEL  PROGRAMA TRABAJA PERU</v>
          </cell>
          <cell r="G481">
            <v>0</v>
          </cell>
          <cell r="H481">
            <v>0</v>
          </cell>
          <cell r="I481">
            <v>0</v>
          </cell>
          <cell r="J481">
            <v>0</v>
          </cell>
          <cell r="K481">
            <v>0</v>
          </cell>
          <cell r="L481">
            <v>0</v>
          </cell>
          <cell r="M481">
            <v>0</v>
          </cell>
        </row>
        <row r="482">
          <cell r="A482">
            <v>1073</v>
          </cell>
          <cell r="B482">
            <v>42947</v>
          </cell>
          <cell r="C482">
            <v>0</v>
          </cell>
          <cell r="D482" t="str">
            <v>UGA</v>
          </cell>
          <cell r="E482" t="str">
            <v>INFORME N° 1073-2017-TP/DE/UGPPME-CFPP</v>
          </cell>
          <cell r="F482" t="str">
            <v>ANULACION DEL CCP N° 539-2017 Y REBAJA DEL CCP N° 223-2017</v>
          </cell>
          <cell r="G482">
            <v>0</v>
          </cell>
          <cell r="H482">
            <v>0</v>
          </cell>
          <cell r="I482">
            <v>0</v>
          </cell>
          <cell r="J482">
            <v>0</v>
          </cell>
          <cell r="K482">
            <v>0</v>
          </cell>
          <cell r="L482">
            <v>0</v>
          </cell>
          <cell r="M482">
            <v>0</v>
          </cell>
        </row>
        <row r="483">
          <cell r="A483">
            <v>1074</v>
          </cell>
          <cell r="B483">
            <v>42942</v>
          </cell>
          <cell r="C483">
            <v>0</v>
          </cell>
          <cell r="D483" t="str">
            <v>UGA</v>
          </cell>
          <cell r="E483" t="str">
            <v>INFORME N° 1074-2017-TP/DE/UGPPME-CFPP</v>
          </cell>
          <cell r="F483" t="str">
            <v>REQUERIMIENTO DE CONTRATACION ADMINISTRATIVA DE SERVICIOS CAS DE UN (01)   ASISTENTE ADMINISTRATIVO POR LA UNIDAD  GERENCIAL DE PLANIFICACION, PRESUPUESTO, MONITOREO Y EVALUACION</v>
          </cell>
          <cell r="G483">
            <v>0</v>
          </cell>
          <cell r="H483">
            <v>0</v>
          </cell>
          <cell r="I483">
            <v>0</v>
          </cell>
          <cell r="J483">
            <v>0</v>
          </cell>
          <cell r="K483">
            <v>0</v>
          </cell>
          <cell r="L483">
            <v>0</v>
          </cell>
          <cell r="M483">
            <v>0</v>
          </cell>
        </row>
        <row r="484">
          <cell r="A484">
            <v>1075</v>
          </cell>
          <cell r="B484">
            <v>42947</v>
          </cell>
          <cell r="C484">
            <v>0</v>
          </cell>
          <cell r="D484" t="str">
            <v>UGA</v>
          </cell>
          <cell r="E484" t="str">
            <v>INFORME N° 1075-2017-TP/DE/UGPPME-CFPP</v>
          </cell>
          <cell r="F484" t="str">
            <v>REFERIDA A LA CONTRATACION TEMPORAL POR LA MODALIDAD DE SERVICIO DE TERCERO COMO REVISOR DE EXPEDIENTES DE LIQUIDACIONES Y LIQUIDACIONES DE OFICIO PARA LA UNIDAD ZONAL LIMA NORTE-CALLAO DEL PROGRAMA TRABAJA PERU</v>
          </cell>
          <cell r="G484">
            <v>0</v>
          </cell>
          <cell r="H484">
            <v>0</v>
          </cell>
          <cell r="I484">
            <v>0</v>
          </cell>
          <cell r="J484">
            <v>0</v>
          </cell>
          <cell r="K484">
            <v>0</v>
          </cell>
          <cell r="L484">
            <v>0</v>
          </cell>
          <cell r="M484">
            <v>0</v>
          </cell>
        </row>
        <row r="485">
          <cell r="A485">
            <v>1076</v>
          </cell>
          <cell r="B485">
            <v>42947</v>
          </cell>
          <cell r="C485">
            <v>0</v>
          </cell>
          <cell r="D485" t="str">
            <v>UGA</v>
          </cell>
          <cell r="E485" t="str">
            <v>INFORME N° 1076-2017-TP/DE/UGPPME-CFPP</v>
          </cell>
          <cell r="F485" t="str">
            <v>CERTIFICACION DE CREDITO PRESUPUESTARIO REFERIDA A LA CONTRATACION POR LA MODALIDAD DE SERVICIO DE TERCERO COMO REVISOR DE LOS EXPEDIENTES DE LIQUIDACIONES Y ELABORACION DE LOS INFORMES DE LIQUIDACION TECNICO-FINANCIERO PARA LA UNIDAD ZONAL LIMA NORTE - CALLAO DEL PROGRAMA TRABAJA PERU</v>
          </cell>
          <cell r="G485">
            <v>0</v>
          </cell>
          <cell r="H485" t="str">
            <v>LIMA NORTE-CALLAO</v>
          </cell>
          <cell r="I485">
            <v>65</v>
          </cell>
          <cell r="J485">
            <v>2327299</v>
          </cell>
          <cell r="K485">
            <v>732</v>
          </cell>
          <cell r="L485">
            <v>0</v>
          </cell>
          <cell r="M485">
            <v>0</v>
          </cell>
        </row>
        <row r="486">
          <cell r="A486">
            <v>1077</v>
          </cell>
          <cell r="B486">
            <v>42948</v>
          </cell>
          <cell r="C486">
            <v>0</v>
          </cell>
          <cell r="D486" t="str">
            <v>CFRRHH</v>
          </cell>
          <cell r="E486" t="str">
            <v>INFORME N° 1077-2017-TP/DE/UGPPME-CFPP</v>
          </cell>
          <cell r="F486" t="str">
            <v>REQUERIMIENTO DE CONTRATACION ADMINISTRATIVA DE SERVICIOS CAS DE UN (01) ANALISTA ADMINISTRATIVO PARA LA COORDINACION FUNCIONAL DE LOGISTICA</v>
          </cell>
          <cell r="G486">
            <v>0</v>
          </cell>
          <cell r="H486">
            <v>0</v>
          </cell>
          <cell r="I486">
            <v>0</v>
          </cell>
          <cell r="J486">
            <v>0</v>
          </cell>
          <cell r="K486">
            <v>0</v>
          </cell>
          <cell r="L486">
            <v>0</v>
          </cell>
          <cell r="M486">
            <v>0</v>
          </cell>
        </row>
        <row r="487">
          <cell r="A487">
            <v>1078</v>
          </cell>
          <cell r="B487">
            <v>0</v>
          </cell>
          <cell r="C487">
            <v>0</v>
          </cell>
          <cell r="D487">
            <v>0</v>
          </cell>
          <cell r="E487">
            <v>0</v>
          </cell>
          <cell r="F487">
            <v>0</v>
          </cell>
          <cell r="G487">
            <v>0</v>
          </cell>
          <cell r="H487">
            <v>0</v>
          </cell>
          <cell r="I487">
            <v>0</v>
          </cell>
          <cell r="J487">
            <v>0</v>
          </cell>
          <cell r="K487">
            <v>0</v>
          </cell>
          <cell r="L487">
            <v>0</v>
          </cell>
          <cell r="M487">
            <v>0</v>
          </cell>
        </row>
        <row r="488">
          <cell r="A488">
            <v>1079</v>
          </cell>
          <cell r="B488">
            <v>42948</v>
          </cell>
          <cell r="C488">
            <v>0</v>
          </cell>
          <cell r="D488" t="str">
            <v>UGA</v>
          </cell>
          <cell r="E488" t="str">
            <v>INFORME N° 1079-2017-TP/DE/UGPPME-CFPP</v>
          </cell>
          <cell r="F488" t="str">
            <v>CERTIFICACION DE CREDITO PRESUPUESTARIO REFERIDA A LA COMPRA DE PASAJES AEREOS A TRAVES DE CATALOGO DE ACUERDO MARCO PARA EL PERSONAL DEL PROGRAMA TRABAJA PERU EN EL MARCO DE LAS ACTIVIDADES DE INTERVENCION INMEDIATA AII-02 PROGRAMADO EN EL PAC N° 23</v>
          </cell>
          <cell r="G488">
            <v>0</v>
          </cell>
          <cell r="H488" t="str">
            <v>PASAJES Y GASTOS DE TRANSPORTE</v>
          </cell>
          <cell r="I488">
            <v>130</v>
          </cell>
          <cell r="J488">
            <v>232121</v>
          </cell>
          <cell r="K488">
            <v>735</v>
          </cell>
          <cell r="L488">
            <v>0</v>
          </cell>
          <cell r="M488">
            <v>0</v>
          </cell>
        </row>
        <row r="489">
          <cell r="A489">
            <v>1080</v>
          </cell>
          <cell r="B489">
            <v>42948</v>
          </cell>
          <cell r="C489">
            <v>0</v>
          </cell>
          <cell r="D489" t="str">
            <v>UGA</v>
          </cell>
          <cell r="E489" t="str">
            <v>INFORME N° 1080-2017-TP/DE/UGPPME-CFPP</v>
          </cell>
          <cell r="F489" t="str">
            <v>CERTIFICACION DE CREDITO PRESUPUESTARIO REFERIDA A LA CONTRATACION TEMPORAL POR LA MODALIDAD DE SERVICIO DE TERCERO PARA LA COORDINACION FUNCIONAL DE PLANIFICACION Y PRESUPUESTO</v>
          </cell>
          <cell r="G489">
            <v>0</v>
          </cell>
          <cell r="H489" t="str">
            <v>OTROS SERVICIOS SIMILARES</v>
          </cell>
          <cell r="I489">
            <v>77</v>
          </cell>
          <cell r="J489">
            <v>2327299</v>
          </cell>
          <cell r="K489">
            <v>736</v>
          </cell>
          <cell r="L489">
            <v>0</v>
          </cell>
          <cell r="M489">
            <v>0</v>
          </cell>
        </row>
        <row r="490">
          <cell r="A490">
            <v>1081</v>
          </cell>
          <cell r="B490">
            <v>42948</v>
          </cell>
          <cell r="C490">
            <v>0</v>
          </cell>
          <cell r="D490" t="str">
            <v>UGA</v>
          </cell>
          <cell r="E490" t="str">
            <v>INFORME N° 1081-2017-TP/DE/UGPPME-CFPP</v>
          </cell>
          <cell r="F490" t="str">
            <v xml:space="preserve">REFERIDA A LA CONTRATACION TEMPORAL POR LA MODALIDAD DE SERVICIO DE TERCERO COMO REVISOR DE EXPEDIENTES DE LIQUIDACIONES Y LIQUIDACIONES DE OFICIO PARA LA UNIDAD ZONAL LIMA NORTE-CALLAO DEL PROGRAMA TRABAJA PERU </v>
          </cell>
          <cell r="G490">
            <v>0</v>
          </cell>
          <cell r="H490">
            <v>0</v>
          </cell>
          <cell r="I490">
            <v>0</v>
          </cell>
          <cell r="J490">
            <v>0</v>
          </cell>
          <cell r="K490">
            <v>0</v>
          </cell>
          <cell r="L490">
            <v>0</v>
          </cell>
          <cell r="M490">
            <v>0</v>
          </cell>
        </row>
        <row r="491">
          <cell r="A491">
            <v>1082</v>
          </cell>
          <cell r="B491">
            <v>42948</v>
          </cell>
          <cell r="C491">
            <v>0</v>
          </cell>
          <cell r="D491" t="str">
            <v>UGPYTOS</v>
          </cell>
          <cell r="E491" t="str">
            <v>INFORME N° 1082-2017-TP/DE/UGPPME-CFPP</v>
          </cell>
          <cell r="F491" t="str">
            <v>SOBRE SOLICITUD DE APROBACION PARA LA CONTRATACION DE VERIFICADORES PARA LAS ACTIVIDADES DE INTERVENCION INMEDIATA AII-01</v>
          </cell>
          <cell r="G491">
            <v>0</v>
          </cell>
          <cell r="H491">
            <v>0</v>
          </cell>
          <cell r="I491">
            <v>0</v>
          </cell>
          <cell r="J491">
            <v>0</v>
          </cell>
          <cell r="K491">
            <v>0</v>
          </cell>
          <cell r="L491">
            <v>0</v>
          </cell>
          <cell r="M491">
            <v>0</v>
          </cell>
        </row>
        <row r="492">
          <cell r="A492">
            <v>1083</v>
          </cell>
          <cell r="B492">
            <v>42948</v>
          </cell>
          <cell r="C492">
            <v>0</v>
          </cell>
          <cell r="D492" t="str">
            <v>UGA</v>
          </cell>
          <cell r="E492" t="str">
            <v>INFORME N° 1083-2017-TP/DE/UGPPME-CFPP</v>
          </cell>
          <cell r="F492" t="str">
            <v>SALDO DISPONIBLE EN LA ACTIVIDAD DE SEGUIMIENTO, MONITOREO Y EVALUACION DE LAS ACTIVIDADES DE INTERVENCION INMEDIATA AII-02</v>
          </cell>
          <cell r="G492">
            <v>0</v>
          </cell>
          <cell r="H492">
            <v>0</v>
          </cell>
          <cell r="I492">
            <v>0</v>
          </cell>
          <cell r="J492">
            <v>0</v>
          </cell>
          <cell r="K492">
            <v>0</v>
          </cell>
          <cell r="L492">
            <v>0</v>
          </cell>
          <cell r="M492">
            <v>0</v>
          </cell>
        </row>
        <row r="493">
          <cell r="A493">
            <v>1084</v>
          </cell>
          <cell r="B493">
            <v>42948</v>
          </cell>
          <cell r="C493">
            <v>0</v>
          </cell>
          <cell r="D493" t="str">
            <v>DIRECCION EJECUTIVA</v>
          </cell>
          <cell r="E493" t="str">
            <v>INFORME N° 1084-2017-TP/DE/UGPPME-CFPP</v>
          </cell>
          <cell r="F493" t="str">
            <v>PROPUESTA DE NOTA MODIFICATORIA PRESUPUESTARIA NMP N° 037, CREDITO Y ANULACIONES POR S/. 8,200.00 DE TIPO 3 CREDITOS Y ANULACIONES (DENTRO DE U.E.) PARA APROBACION</v>
          </cell>
          <cell r="G493">
            <v>0</v>
          </cell>
          <cell r="H493">
            <v>0</v>
          </cell>
          <cell r="I493">
            <v>0</v>
          </cell>
          <cell r="J493">
            <v>0</v>
          </cell>
          <cell r="K493">
            <v>0</v>
          </cell>
          <cell r="L493">
            <v>0</v>
          </cell>
          <cell r="M493">
            <v>0</v>
          </cell>
        </row>
        <row r="494">
          <cell r="A494">
            <v>1085</v>
          </cell>
          <cell r="B494">
            <v>42948</v>
          </cell>
          <cell r="C494">
            <v>0</v>
          </cell>
          <cell r="D494" t="str">
            <v>UGA</v>
          </cell>
          <cell r="E494" t="str">
            <v>INFORME N° 1085-2017-TP/DE/UGPPME-CFPP</v>
          </cell>
          <cell r="F494" t="str">
            <v>CERTIFICACION DE CREDITO PRESUPUESTARIO REFERIDA AL SERVICIO DE TERCERO PARA LA UNIDAD GERENCIAL DE PROMOCION DEL PROGRAMA TRABAJA PERU</v>
          </cell>
          <cell r="G494">
            <v>0</v>
          </cell>
          <cell r="H494" t="str">
            <v>OTROS SERVICIOS SIMILARES</v>
          </cell>
          <cell r="I494">
            <v>74</v>
          </cell>
          <cell r="J494">
            <v>2327299</v>
          </cell>
          <cell r="K494">
            <v>739</v>
          </cell>
          <cell r="L494">
            <v>0</v>
          </cell>
          <cell r="M494">
            <v>0</v>
          </cell>
        </row>
        <row r="495">
          <cell r="A495">
            <v>1086</v>
          </cell>
          <cell r="B495">
            <v>42948</v>
          </cell>
          <cell r="C495">
            <v>0</v>
          </cell>
          <cell r="D495" t="str">
            <v>UGA</v>
          </cell>
          <cell r="E495" t="str">
            <v>INFORME N° 1086-2017-TP/DE/UGPPME-CFPP</v>
          </cell>
          <cell r="F495" t="str">
            <v>CERTIFICACION DE CREDITO PRESUPUESTARIO REFERIDA AL SERVICIO DE TERCERO PARA LA COORDINACION FUNCIONAL DE LOGISTICA DEL PROGRAMA TRABAJA PERU</v>
          </cell>
          <cell r="G495">
            <v>0</v>
          </cell>
          <cell r="H495" t="str">
            <v>OTROS SERVICIOS SIMILARES</v>
          </cell>
          <cell r="I495">
            <v>77</v>
          </cell>
          <cell r="J495">
            <v>2327299</v>
          </cell>
          <cell r="K495">
            <v>740</v>
          </cell>
          <cell r="L495">
            <v>0</v>
          </cell>
          <cell r="M495">
            <v>0</v>
          </cell>
        </row>
        <row r="496">
          <cell r="A496">
            <v>1087</v>
          </cell>
          <cell r="B496">
            <v>42948</v>
          </cell>
          <cell r="C496">
            <v>0</v>
          </cell>
          <cell r="D496" t="str">
            <v>UGA</v>
          </cell>
          <cell r="E496" t="str">
            <v>INFORME N° 1087-2017-TP/DE/UGPPME-CFPP</v>
          </cell>
          <cell r="F496" t="str">
            <v>CERTIFICACION DE CREDITO PRESUPUESTARIO REERIDA AL SERVICIO DE TERCERO PARA LA COODINACION FUNCIONAL DE LOGISTICA DEL PROGRAMA TRABAJA PERU</v>
          </cell>
          <cell r="G496">
            <v>0</v>
          </cell>
          <cell r="H496" t="str">
            <v>OTROS SERVICIOS SIMILARES</v>
          </cell>
          <cell r="I496">
            <v>77</v>
          </cell>
          <cell r="J496">
            <v>2327299</v>
          </cell>
          <cell r="K496">
            <v>737</v>
          </cell>
          <cell r="L496">
            <v>0</v>
          </cell>
          <cell r="M496">
            <v>0</v>
          </cell>
        </row>
        <row r="497">
          <cell r="A497">
            <v>1088</v>
          </cell>
          <cell r="B497">
            <v>42948</v>
          </cell>
          <cell r="C497">
            <v>0</v>
          </cell>
          <cell r="D497" t="str">
            <v xml:space="preserve">UGA </v>
          </cell>
          <cell r="E497" t="str">
            <v>INFORME N° 1088-2017-TP/DE/UGPPME-CFPP</v>
          </cell>
          <cell r="F497" t="str">
            <v>CERTIFICACION DE CREDITO PRESUPUESTARIO REFERIDA AL SERVICIO DE TERCERO PARA LA COORDINACION FUNCIONAL DE LOGISTICA DEL PROGRAMA TRABAJA PERU</v>
          </cell>
          <cell r="G497">
            <v>0</v>
          </cell>
          <cell r="H497" t="str">
            <v>OTROS SERVICIOS SIMILARES</v>
          </cell>
          <cell r="I497">
            <v>77</v>
          </cell>
          <cell r="J497">
            <v>2327299</v>
          </cell>
          <cell r="K497">
            <v>738</v>
          </cell>
          <cell r="L497">
            <v>0</v>
          </cell>
          <cell r="M497">
            <v>0</v>
          </cell>
        </row>
        <row r="498">
          <cell r="A498">
            <v>1089</v>
          </cell>
          <cell r="B498">
            <v>0</v>
          </cell>
          <cell r="C498">
            <v>0</v>
          </cell>
          <cell r="D498">
            <v>0</v>
          </cell>
          <cell r="E498">
            <v>0</v>
          </cell>
          <cell r="F498">
            <v>0</v>
          </cell>
          <cell r="G498">
            <v>0</v>
          </cell>
          <cell r="H498">
            <v>0</v>
          </cell>
          <cell r="I498">
            <v>0</v>
          </cell>
          <cell r="J498">
            <v>0</v>
          </cell>
          <cell r="K498">
            <v>0</v>
          </cell>
          <cell r="L498">
            <v>0</v>
          </cell>
          <cell r="M498">
            <v>0</v>
          </cell>
        </row>
        <row r="499">
          <cell r="A499">
            <v>1090</v>
          </cell>
          <cell r="B499">
            <v>42949</v>
          </cell>
          <cell r="C499">
            <v>0</v>
          </cell>
          <cell r="D499" t="str">
            <v>UGAL</v>
          </cell>
          <cell r="E499" t="str">
            <v>INFORME N° 1090-2017-TP/DE/UGPPME-CFPP</v>
          </cell>
          <cell r="F499" t="str">
            <v>SOBRE TRAMITE DE RESOLUCION MINISTERIAL QUE AUTORIZA LA TRANSFERENCIA FINANCIERA DEL APORTE TOTAL DEL PROGRAMA TRABAJA PERU A FAVOR DE ORGANISMOS EJECUTORES PUBLICOS DE (90) CONVENIOS, EN EL MARCO DE LA ACCION DE CONTINGENCIA ESPECIAL -NORMA EXPRESA (COENE) AC-87</v>
          </cell>
          <cell r="G499">
            <v>0</v>
          </cell>
          <cell r="H499">
            <v>0</v>
          </cell>
          <cell r="I499">
            <v>0</v>
          </cell>
          <cell r="J499">
            <v>0</v>
          </cell>
          <cell r="K499">
            <v>0</v>
          </cell>
          <cell r="L499">
            <v>0</v>
          </cell>
          <cell r="M499">
            <v>0</v>
          </cell>
        </row>
        <row r="500">
          <cell r="A500">
            <v>1091</v>
          </cell>
          <cell r="B500">
            <v>42950</v>
          </cell>
          <cell r="C500">
            <v>0</v>
          </cell>
          <cell r="D500" t="str">
            <v>UGA</v>
          </cell>
          <cell r="E500" t="str">
            <v>INFORME N° 1091-2017-TP/DE/UGPPME-CFPP</v>
          </cell>
          <cell r="F500" t="str">
            <v>CERTIFICACION DE CREDITO PRESUPUESTARIO REFERIDA AL SERVICIO DE TERCERO  PARA LA UNIDAD ZONAL UCAYALI DEL PROGRAMA TRABAJA PERU</v>
          </cell>
          <cell r="G500">
            <v>0</v>
          </cell>
          <cell r="H500" t="str">
            <v>SERVICIOS DIVERSOS</v>
          </cell>
          <cell r="I500">
            <v>86</v>
          </cell>
          <cell r="J500">
            <v>23271199</v>
          </cell>
          <cell r="K500">
            <v>741</v>
          </cell>
          <cell r="L500">
            <v>0</v>
          </cell>
          <cell r="M500">
            <v>0</v>
          </cell>
        </row>
        <row r="501">
          <cell r="A501">
            <v>1092</v>
          </cell>
          <cell r="B501">
            <v>0</v>
          </cell>
          <cell r="C501">
            <v>0</v>
          </cell>
          <cell r="D501">
            <v>0</v>
          </cell>
          <cell r="E501">
            <v>0</v>
          </cell>
          <cell r="F501">
            <v>0</v>
          </cell>
          <cell r="G501">
            <v>0</v>
          </cell>
          <cell r="H501">
            <v>0</v>
          </cell>
          <cell r="I501">
            <v>0</v>
          </cell>
          <cell r="J501">
            <v>0</v>
          </cell>
          <cell r="K501">
            <v>0</v>
          </cell>
          <cell r="L501">
            <v>0</v>
          </cell>
          <cell r="M501">
            <v>0</v>
          </cell>
        </row>
        <row r="502">
          <cell r="A502">
            <v>1093</v>
          </cell>
          <cell r="B502">
            <v>0</v>
          </cell>
          <cell r="C502">
            <v>0</v>
          </cell>
          <cell r="D502">
            <v>0</v>
          </cell>
          <cell r="E502">
            <v>0</v>
          </cell>
          <cell r="F502">
            <v>0</v>
          </cell>
          <cell r="G502">
            <v>0</v>
          </cell>
          <cell r="H502">
            <v>0</v>
          </cell>
          <cell r="I502">
            <v>0</v>
          </cell>
          <cell r="J502">
            <v>0</v>
          </cell>
          <cell r="K502">
            <v>0</v>
          </cell>
          <cell r="L502">
            <v>0</v>
          </cell>
          <cell r="M502">
            <v>0</v>
          </cell>
        </row>
        <row r="503">
          <cell r="A503">
            <v>1094</v>
          </cell>
          <cell r="B503">
            <v>0</v>
          </cell>
          <cell r="C503">
            <v>0</v>
          </cell>
          <cell r="D503">
            <v>0</v>
          </cell>
          <cell r="E503">
            <v>0</v>
          </cell>
          <cell r="F503">
            <v>0</v>
          </cell>
          <cell r="G503">
            <v>0</v>
          </cell>
          <cell r="H503">
            <v>0</v>
          </cell>
          <cell r="I503">
            <v>0</v>
          </cell>
          <cell r="J503">
            <v>0</v>
          </cell>
          <cell r="K503">
            <v>0</v>
          </cell>
          <cell r="L503">
            <v>0</v>
          </cell>
          <cell r="M503">
            <v>0</v>
          </cell>
        </row>
        <row r="504">
          <cell r="A504">
            <v>1095</v>
          </cell>
          <cell r="B504">
            <v>0</v>
          </cell>
          <cell r="C504">
            <v>0</v>
          </cell>
          <cell r="D504">
            <v>0</v>
          </cell>
          <cell r="E504">
            <v>0</v>
          </cell>
          <cell r="F504">
            <v>0</v>
          </cell>
          <cell r="G504">
            <v>0</v>
          </cell>
          <cell r="H504">
            <v>0</v>
          </cell>
          <cell r="I504">
            <v>0</v>
          </cell>
          <cell r="J504">
            <v>0</v>
          </cell>
          <cell r="K504">
            <v>0</v>
          </cell>
          <cell r="L504">
            <v>0</v>
          </cell>
          <cell r="M504">
            <v>0</v>
          </cell>
        </row>
        <row r="505">
          <cell r="A505">
            <v>1096</v>
          </cell>
          <cell r="B505">
            <v>0</v>
          </cell>
          <cell r="C505">
            <v>0</v>
          </cell>
          <cell r="D505">
            <v>0</v>
          </cell>
          <cell r="E505">
            <v>0</v>
          </cell>
          <cell r="F505">
            <v>0</v>
          </cell>
          <cell r="G505">
            <v>0</v>
          </cell>
          <cell r="H505">
            <v>0</v>
          </cell>
          <cell r="I505">
            <v>0</v>
          </cell>
          <cell r="J505">
            <v>0</v>
          </cell>
          <cell r="K505">
            <v>0</v>
          </cell>
          <cell r="L505">
            <v>0</v>
          </cell>
          <cell r="M505">
            <v>0</v>
          </cell>
        </row>
        <row r="506">
          <cell r="A506">
            <v>1097</v>
          </cell>
          <cell r="B506">
            <v>0</v>
          </cell>
          <cell r="C506">
            <v>0</v>
          </cell>
          <cell r="D506">
            <v>0</v>
          </cell>
          <cell r="E506">
            <v>0</v>
          </cell>
          <cell r="F506">
            <v>0</v>
          </cell>
          <cell r="G506">
            <v>0</v>
          </cell>
          <cell r="H506">
            <v>0</v>
          </cell>
          <cell r="I506">
            <v>0</v>
          </cell>
          <cell r="J506">
            <v>0</v>
          </cell>
          <cell r="K506">
            <v>0</v>
          </cell>
          <cell r="L506">
            <v>0</v>
          </cell>
          <cell r="M506">
            <v>0</v>
          </cell>
        </row>
        <row r="507">
          <cell r="A507">
            <v>1098</v>
          </cell>
          <cell r="B507">
            <v>0</v>
          </cell>
          <cell r="C507">
            <v>0</v>
          </cell>
          <cell r="D507">
            <v>0</v>
          </cell>
          <cell r="E507">
            <v>0</v>
          </cell>
          <cell r="F507">
            <v>0</v>
          </cell>
          <cell r="G507">
            <v>0</v>
          </cell>
          <cell r="H507">
            <v>0</v>
          </cell>
          <cell r="I507">
            <v>0</v>
          </cell>
          <cell r="J507">
            <v>0</v>
          </cell>
          <cell r="K507">
            <v>0</v>
          </cell>
          <cell r="L507">
            <v>0</v>
          </cell>
          <cell r="M507">
            <v>0</v>
          </cell>
        </row>
        <row r="508">
          <cell r="A508">
            <v>1099</v>
          </cell>
          <cell r="B508">
            <v>0</v>
          </cell>
          <cell r="C508">
            <v>0</v>
          </cell>
          <cell r="D508">
            <v>0</v>
          </cell>
          <cell r="E508">
            <v>0</v>
          </cell>
          <cell r="F508">
            <v>0</v>
          </cell>
          <cell r="G508">
            <v>0</v>
          </cell>
          <cell r="H508">
            <v>0</v>
          </cell>
          <cell r="I508">
            <v>0</v>
          </cell>
          <cell r="J508">
            <v>0</v>
          </cell>
          <cell r="K508">
            <v>0</v>
          </cell>
          <cell r="L508">
            <v>0</v>
          </cell>
          <cell r="M508">
            <v>0</v>
          </cell>
        </row>
        <row r="509">
          <cell r="A509">
            <v>1100</v>
          </cell>
          <cell r="B509">
            <v>0</v>
          </cell>
          <cell r="C509">
            <v>0</v>
          </cell>
          <cell r="D509">
            <v>0</v>
          </cell>
          <cell r="E509">
            <v>0</v>
          </cell>
          <cell r="F509">
            <v>0</v>
          </cell>
          <cell r="G509">
            <v>0</v>
          </cell>
          <cell r="H509">
            <v>0</v>
          </cell>
          <cell r="I509">
            <v>0</v>
          </cell>
          <cell r="J509">
            <v>0</v>
          </cell>
          <cell r="K509">
            <v>0</v>
          </cell>
          <cell r="L509">
            <v>0</v>
          </cell>
          <cell r="M509">
            <v>0</v>
          </cell>
        </row>
        <row r="510">
          <cell r="A510">
            <v>1101</v>
          </cell>
          <cell r="B510">
            <v>0</v>
          </cell>
          <cell r="C510">
            <v>0</v>
          </cell>
          <cell r="D510">
            <v>0</v>
          </cell>
          <cell r="E510">
            <v>0</v>
          </cell>
          <cell r="F510">
            <v>0</v>
          </cell>
          <cell r="G510">
            <v>0</v>
          </cell>
          <cell r="H510">
            <v>0</v>
          </cell>
          <cell r="I510">
            <v>0</v>
          </cell>
          <cell r="J510">
            <v>0</v>
          </cell>
          <cell r="K510">
            <v>0</v>
          </cell>
          <cell r="L510">
            <v>0</v>
          </cell>
          <cell r="M510">
            <v>0</v>
          </cell>
        </row>
        <row r="511">
          <cell r="A511">
            <v>1102</v>
          </cell>
          <cell r="B511">
            <v>0</v>
          </cell>
          <cell r="C511">
            <v>0</v>
          </cell>
          <cell r="D511">
            <v>0</v>
          </cell>
          <cell r="E511">
            <v>0</v>
          </cell>
          <cell r="F511">
            <v>0</v>
          </cell>
          <cell r="G511">
            <v>0</v>
          </cell>
          <cell r="H511">
            <v>0</v>
          </cell>
          <cell r="I511">
            <v>0</v>
          </cell>
          <cell r="J511">
            <v>0</v>
          </cell>
          <cell r="K511">
            <v>0</v>
          </cell>
          <cell r="L511">
            <v>0</v>
          </cell>
          <cell r="M511">
            <v>0</v>
          </cell>
        </row>
        <row r="512">
          <cell r="A512">
            <v>1103</v>
          </cell>
          <cell r="B512">
            <v>0</v>
          </cell>
          <cell r="C512">
            <v>0</v>
          </cell>
          <cell r="D512">
            <v>0</v>
          </cell>
          <cell r="E512">
            <v>0</v>
          </cell>
          <cell r="F512">
            <v>0</v>
          </cell>
          <cell r="G512">
            <v>0</v>
          </cell>
          <cell r="H512">
            <v>0</v>
          </cell>
          <cell r="I512">
            <v>0</v>
          </cell>
          <cell r="J512">
            <v>0</v>
          </cell>
          <cell r="K512">
            <v>0</v>
          </cell>
          <cell r="L512">
            <v>0</v>
          </cell>
          <cell r="M512">
            <v>0</v>
          </cell>
        </row>
        <row r="513">
          <cell r="A513">
            <v>1104</v>
          </cell>
          <cell r="B513">
            <v>0</v>
          </cell>
          <cell r="C513">
            <v>0</v>
          </cell>
          <cell r="D513">
            <v>0</v>
          </cell>
          <cell r="E513">
            <v>0</v>
          </cell>
          <cell r="F513">
            <v>0</v>
          </cell>
          <cell r="G513">
            <v>0</v>
          </cell>
          <cell r="H513">
            <v>0</v>
          </cell>
          <cell r="I513">
            <v>0</v>
          </cell>
          <cell r="J513">
            <v>0</v>
          </cell>
          <cell r="K513">
            <v>0</v>
          </cell>
          <cell r="L513">
            <v>0</v>
          </cell>
          <cell r="M513">
            <v>0</v>
          </cell>
        </row>
        <row r="514">
          <cell r="A514">
            <v>1105</v>
          </cell>
          <cell r="B514">
            <v>0</v>
          </cell>
          <cell r="C514">
            <v>0</v>
          </cell>
          <cell r="D514">
            <v>0</v>
          </cell>
          <cell r="E514">
            <v>0</v>
          </cell>
          <cell r="F514">
            <v>0</v>
          </cell>
          <cell r="G514">
            <v>0</v>
          </cell>
          <cell r="H514">
            <v>0</v>
          </cell>
          <cell r="I514">
            <v>0</v>
          </cell>
          <cell r="J514">
            <v>0</v>
          </cell>
          <cell r="K514">
            <v>0</v>
          </cell>
          <cell r="L514">
            <v>0</v>
          </cell>
          <cell r="M514">
            <v>0</v>
          </cell>
        </row>
        <row r="515">
          <cell r="A515">
            <v>1106</v>
          </cell>
          <cell r="B515">
            <v>0</v>
          </cell>
          <cell r="C515">
            <v>0</v>
          </cell>
          <cell r="D515">
            <v>0</v>
          </cell>
          <cell r="E515">
            <v>0</v>
          </cell>
          <cell r="F515">
            <v>0</v>
          </cell>
          <cell r="G515">
            <v>0</v>
          </cell>
          <cell r="H515">
            <v>0</v>
          </cell>
          <cell r="I515">
            <v>0</v>
          </cell>
          <cell r="J515">
            <v>0</v>
          </cell>
          <cell r="K515">
            <v>0</v>
          </cell>
          <cell r="L515">
            <v>0</v>
          </cell>
          <cell r="M515">
            <v>0</v>
          </cell>
        </row>
        <row r="516">
          <cell r="A516">
            <v>1107</v>
          </cell>
          <cell r="B516">
            <v>0</v>
          </cell>
          <cell r="C516">
            <v>0</v>
          </cell>
          <cell r="D516">
            <v>0</v>
          </cell>
          <cell r="E516">
            <v>0</v>
          </cell>
          <cell r="F516">
            <v>0</v>
          </cell>
          <cell r="G516">
            <v>0</v>
          </cell>
          <cell r="H516">
            <v>0</v>
          </cell>
          <cell r="I516">
            <v>0</v>
          </cell>
          <cell r="J516">
            <v>0</v>
          </cell>
          <cell r="K516">
            <v>0</v>
          </cell>
          <cell r="L516">
            <v>0</v>
          </cell>
          <cell r="M516">
            <v>0</v>
          </cell>
        </row>
        <row r="517">
          <cell r="A517">
            <v>1108</v>
          </cell>
          <cell r="B517">
            <v>0</v>
          </cell>
          <cell r="C517">
            <v>0</v>
          </cell>
          <cell r="D517">
            <v>0</v>
          </cell>
          <cell r="E517">
            <v>0</v>
          </cell>
          <cell r="F517">
            <v>0</v>
          </cell>
          <cell r="G517">
            <v>0</v>
          </cell>
          <cell r="H517">
            <v>0</v>
          </cell>
          <cell r="I517">
            <v>0</v>
          </cell>
          <cell r="J517">
            <v>0</v>
          </cell>
          <cell r="K517">
            <v>0</v>
          </cell>
          <cell r="L517">
            <v>0</v>
          </cell>
          <cell r="M517">
            <v>0</v>
          </cell>
        </row>
        <row r="518">
          <cell r="A518">
            <v>1109</v>
          </cell>
          <cell r="B518">
            <v>0</v>
          </cell>
          <cell r="C518">
            <v>0</v>
          </cell>
          <cell r="D518">
            <v>0</v>
          </cell>
          <cell r="E518">
            <v>0</v>
          </cell>
          <cell r="F518">
            <v>0</v>
          </cell>
          <cell r="G518">
            <v>0</v>
          </cell>
          <cell r="H518">
            <v>0</v>
          </cell>
          <cell r="I518">
            <v>0</v>
          </cell>
          <cell r="J518">
            <v>0</v>
          </cell>
          <cell r="K518">
            <v>0</v>
          </cell>
          <cell r="L518">
            <v>0</v>
          </cell>
          <cell r="M518">
            <v>0</v>
          </cell>
        </row>
        <row r="519">
          <cell r="A519">
            <v>1110</v>
          </cell>
          <cell r="B519">
            <v>0</v>
          </cell>
          <cell r="C519">
            <v>0</v>
          </cell>
          <cell r="D519">
            <v>0</v>
          </cell>
          <cell r="E519">
            <v>0</v>
          </cell>
          <cell r="F519">
            <v>0</v>
          </cell>
          <cell r="G519">
            <v>0</v>
          </cell>
          <cell r="H519">
            <v>0</v>
          </cell>
          <cell r="I519">
            <v>0</v>
          </cell>
          <cell r="J519">
            <v>0</v>
          </cell>
          <cell r="K519">
            <v>0</v>
          </cell>
          <cell r="L519">
            <v>0</v>
          </cell>
          <cell r="M519">
            <v>0</v>
          </cell>
        </row>
        <row r="520">
          <cell r="A520">
            <v>1111</v>
          </cell>
          <cell r="B520">
            <v>0</v>
          </cell>
          <cell r="C520">
            <v>0</v>
          </cell>
          <cell r="D520">
            <v>0</v>
          </cell>
          <cell r="E520">
            <v>0</v>
          </cell>
          <cell r="F520">
            <v>0</v>
          </cell>
          <cell r="G520">
            <v>0</v>
          </cell>
          <cell r="H520">
            <v>0</v>
          </cell>
          <cell r="I520">
            <v>0</v>
          </cell>
          <cell r="J520">
            <v>0</v>
          </cell>
          <cell r="K520">
            <v>0</v>
          </cell>
          <cell r="L520">
            <v>0</v>
          </cell>
          <cell r="M520">
            <v>0</v>
          </cell>
        </row>
        <row r="521">
          <cell r="A521">
            <v>1112</v>
          </cell>
          <cell r="B521">
            <v>0</v>
          </cell>
          <cell r="C521">
            <v>0</v>
          </cell>
          <cell r="D521">
            <v>0</v>
          </cell>
          <cell r="E521">
            <v>0</v>
          </cell>
          <cell r="F521">
            <v>0</v>
          </cell>
          <cell r="G521">
            <v>0</v>
          </cell>
          <cell r="H521">
            <v>0</v>
          </cell>
          <cell r="I521">
            <v>0</v>
          </cell>
          <cell r="J521">
            <v>0</v>
          </cell>
          <cell r="K521">
            <v>0</v>
          </cell>
          <cell r="L521">
            <v>0</v>
          </cell>
          <cell r="M521">
            <v>0</v>
          </cell>
        </row>
        <row r="522">
          <cell r="A522">
            <v>1113</v>
          </cell>
          <cell r="B522">
            <v>0</v>
          </cell>
          <cell r="C522">
            <v>0</v>
          </cell>
          <cell r="D522">
            <v>0</v>
          </cell>
          <cell r="E522">
            <v>0</v>
          </cell>
          <cell r="F522">
            <v>0</v>
          </cell>
          <cell r="G522">
            <v>0</v>
          </cell>
          <cell r="H522">
            <v>0</v>
          </cell>
          <cell r="I522">
            <v>0</v>
          </cell>
          <cell r="J522">
            <v>0</v>
          </cell>
          <cell r="K522">
            <v>0</v>
          </cell>
          <cell r="L522">
            <v>0</v>
          </cell>
          <cell r="M522">
            <v>0</v>
          </cell>
        </row>
        <row r="523">
          <cell r="A523">
            <v>1114</v>
          </cell>
          <cell r="B523">
            <v>0</v>
          </cell>
          <cell r="C523">
            <v>0</v>
          </cell>
          <cell r="D523">
            <v>0</v>
          </cell>
          <cell r="E523">
            <v>0</v>
          </cell>
          <cell r="F523">
            <v>0</v>
          </cell>
          <cell r="G523">
            <v>0</v>
          </cell>
          <cell r="H523">
            <v>0</v>
          </cell>
          <cell r="I523">
            <v>0</v>
          </cell>
          <cell r="J523">
            <v>0</v>
          </cell>
          <cell r="K523">
            <v>0</v>
          </cell>
          <cell r="L523">
            <v>0</v>
          </cell>
          <cell r="M523">
            <v>0</v>
          </cell>
        </row>
        <row r="524">
          <cell r="A524">
            <v>1115</v>
          </cell>
          <cell r="B524">
            <v>0</v>
          </cell>
          <cell r="C524">
            <v>0</v>
          </cell>
          <cell r="D524">
            <v>0</v>
          </cell>
          <cell r="E524">
            <v>0</v>
          </cell>
          <cell r="F524">
            <v>0</v>
          </cell>
          <cell r="G524">
            <v>0</v>
          </cell>
          <cell r="H524">
            <v>0</v>
          </cell>
          <cell r="I524">
            <v>0</v>
          </cell>
          <cell r="J524">
            <v>0</v>
          </cell>
          <cell r="K524">
            <v>0</v>
          </cell>
          <cell r="L524">
            <v>0</v>
          </cell>
          <cell r="M524">
            <v>0</v>
          </cell>
        </row>
        <row r="525">
          <cell r="A525">
            <v>1116</v>
          </cell>
          <cell r="B525">
            <v>0</v>
          </cell>
          <cell r="C525">
            <v>0</v>
          </cell>
          <cell r="D525">
            <v>0</v>
          </cell>
          <cell r="E525">
            <v>0</v>
          </cell>
          <cell r="F525">
            <v>0</v>
          </cell>
          <cell r="G525">
            <v>0</v>
          </cell>
          <cell r="H525">
            <v>0</v>
          </cell>
          <cell r="I525">
            <v>0</v>
          </cell>
          <cell r="J525">
            <v>0</v>
          </cell>
          <cell r="K525">
            <v>0</v>
          </cell>
          <cell r="L525">
            <v>0</v>
          </cell>
          <cell r="M525">
            <v>0</v>
          </cell>
        </row>
        <row r="526">
          <cell r="A526">
            <v>1117</v>
          </cell>
          <cell r="B526">
            <v>0</v>
          </cell>
          <cell r="C526">
            <v>0</v>
          </cell>
          <cell r="D526">
            <v>0</v>
          </cell>
          <cell r="E526">
            <v>0</v>
          </cell>
          <cell r="F526">
            <v>0</v>
          </cell>
          <cell r="G526">
            <v>0</v>
          </cell>
          <cell r="H526">
            <v>0</v>
          </cell>
          <cell r="I526">
            <v>0</v>
          </cell>
          <cell r="J526">
            <v>0</v>
          </cell>
          <cell r="K526">
            <v>0</v>
          </cell>
          <cell r="L526">
            <v>0</v>
          </cell>
          <cell r="M526">
            <v>0</v>
          </cell>
        </row>
        <row r="527">
          <cell r="A527">
            <v>1118</v>
          </cell>
          <cell r="B527">
            <v>0</v>
          </cell>
          <cell r="C527">
            <v>0</v>
          </cell>
          <cell r="D527">
            <v>0</v>
          </cell>
          <cell r="E527">
            <v>0</v>
          </cell>
          <cell r="F527">
            <v>0</v>
          </cell>
          <cell r="G527">
            <v>0</v>
          </cell>
          <cell r="H527">
            <v>0</v>
          </cell>
          <cell r="I527">
            <v>0</v>
          </cell>
          <cell r="J527">
            <v>0</v>
          </cell>
          <cell r="K527">
            <v>0</v>
          </cell>
          <cell r="L527">
            <v>0</v>
          </cell>
          <cell r="M527">
            <v>0</v>
          </cell>
        </row>
        <row r="528">
          <cell r="A528">
            <v>1119</v>
          </cell>
          <cell r="B528">
            <v>0</v>
          </cell>
          <cell r="C528">
            <v>0</v>
          </cell>
          <cell r="D528">
            <v>0</v>
          </cell>
          <cell r="E528">
            <v>0</v>
          </cell>
          <cell r="F528">
            <v>0</v>
          </cell>
          <cell r="G528">
            <v>0</v>
          </cell>
          <cell r="H528">
            <v>0</v>
          </cell>
          <cell r="I528">
            <v>0</v>
          </cell>
          <cell r="J528">
            <v>0</v>
          </cell>
          <cell r="K528">
            <v>0</v>
          </cell>
          <cell r="L528">
            <v>0</v>
          </cell>
          <cell r="M528">
            <v>0</v>
          </cell>
        </row>
        <row r="529">
          <cell r="A529">
            <v>1120</v>
          </cell>
          <cell r="B529">
            <v>0</v>
          </cell>
          <cell r="C529">
            <v>0</v>
          </cell>
          <cell r="D529">
            <v>0</v>
          </cell>
          <cell r="E529">
            <v>0</v>
          </cell>
          <cell r="F529">
            <v>0</v>
          </cell>
          <cell r="G529">
            <v>0</v>
          </cell>
          <cell r="H529">
            <v>0</v>
          </cell>
          <cell r="I529">
            <v>0</v>
          </cell>
          <cell r="J529">
            <v>0</v>
          </cell>
          <cell r="K529">
            <v>0</v>
          </cell>
          <cell r="L529">
            <v>0</v>
          </cell>
          <cell r="M529">
            <v>0</v>
          </cell>
        </row>
        <row r="530">
          <cell r="A530">
            <v>1121</v>
          </cell>
          <cell r="B530">
            <v>0</v>
          </cell>
          <cell r="C530">
            <v>0</v>
          </cell>
          <cell r="D530">
            <v>0</v>
          </cell>
          <cell r="E530">
            <v>0</v>
          </cell>
          <cell r="F530">
            <v>0</v>
          </cell>
          <cell r="G530">
            <v>0</v>
          </cell>
          <cell r="H530">
            <v>0</v>
          </cell>
          <cell r="I530">
            <v>0</v>
          </cell>
          <cell r="J530">
            <v>0</v>
          </cell>
          <cell r="K530">
            <v>0</v>
          </cell>
          <cell r="L530">
            <v>0</v>
          </cell>
          <cell r="M530">
            <v>0</v>
          </cell>
        </row>
        <row r="531">
          <cell r="A531">
            <v>1122</v>
          </cell>
          <cell r="B531">
            <v>0</v>
          </cell>
          <cell r="C531">
            <v>0</v>
          </cell>
          <cell r="D531">
            <v>0</v>
          </cell>
          <cell r="E531">
            <v>0</v>
          </cell>
          <cell r="F531">
            <v>0</v>
          </cell>
          <cell r="G531">
            <v>0</v>
          </cell>
          <cell r="H531">
            <v>0</v>
          </cell>
          <cell r="I531">
            <v>0</v>
          </cell>
          <cell r="J531">
            <v>0</v>
          </cell>
          <cell r="K531">
            <v>0</v>
          </cell>
          <cell r="L531">
            <v>0</v>
          </cell>
          <cell r="M531">
            <v>0</v>
          </cell>
        </row>
        <row r="532">
          <cell r="A532">
            <v>1123</v>
          </cell>
          <cell r="B532">
            <v>0</v>
          </cell>
          <cell r="C532">
            <v>0</v>
          </cell>
          <cell r="D532">
            <v>0</v>
          </cell>
          <cell r="E532">
            <v>0</v>
          </cell>
          <cell r="F532">
            <v>0</v>
          </cell>
          <cell r="G532">
            <v>0</v>
          </cell>
          <cell r="H532">
            <v>0</v>
          </cell>
          <cell r="I532">
            <v>0</v>
          </cell>
          <cell r="J532">
            <v>0</v>
          </cell>
          <cell r="K532">
            <v>0</v>
          </cell>
          <cell r="L532">
            <v>0</v>
          </cell>
          <cell r="M532">
            <v>0</v>
          </cell>
        </row>
        <row r="533">
          <cell r="A533">
            <v>1124</v>
          </cell>
          <cell r="B533">
            <v>0</v>
          </cell>
          <cell r="C533">
            <v>0</v>
          </cell>
          <cell r="D533">
            <v>0</v>
          </cell>
          <cell r="E533">
            <v>0</v>
          </cell>
          <cell r="F533">
            <v>0</v>
          </cell>
          <cell r="G533">
            <v>0</v>
          </cell>
          <cell r="H533">
            <v>0</v>
          </cell>
          <cell r="I533">
            <v>0</v>
          </cell>
          <cell r="J533">
            <v>0</v>
          </cell>
          <cell r="K533">
            <v>0</v>
          </cell>
          <cell r="L533">
            <v>0</v>
          </cell>
          <cell r="M533">
            <v>0</v>
          </cell>
        </row>
        <row r="534">
          <cell r="A534">
            <v>1125</v>
          </cell>
          <cell r="B534">
            <v>0</v>
          </cell>
          <cell r="C534">
            <v>0</v>
          </cell>
          <cell r="D534">
            <v>0</v>
          </cell>
          <cell r="E534">
            <v>0</v>
          </cell>
          <cell r="F534">
            <v>0</v>
          </cell>
          <cell r="G534">
            <v>0</v>
          </cell>
          <cell r="H534">
            <v>0</v>
          </cell>
          <cell r="I534">
            <v>0</v>
          </cell>
          <cell r="J534">
            <v>0</v>
          </cell>
          <cell r="K534">
            <v>0</v>
          </cell>
          <cell r="L534">
            <v>0</v>
          </cell>
          <cell r="M534">
            <v>0</v>
          </cell>
        </row>
        <row r="535">
          <cell r="A535">
            <v>1126</v>
          </cell>
          <cell r="B535">
            <v>0</v>
          </cell>
          <cell r="C535">
            <v>0</v>
          </cell>
          <cell r="D535">
            <v>0</v>
          </cell>
          <cell r="E535">
            <v>0</v>
          </cell>
          <cell r="F535">
            <v>0</v>
          </cell>
          <cell r="G535">
            <v>0</v>
          </cell>
          <cell r="H535">
            <v>0</v>
          </cell>
          <cell r="I535">
            <v>0</v>
          </cell>
          <cell r="J535">
            <v>0</v>
          </cell>
          <cell r="K535">
            <v>0</v>
          </cell>
          <cell r="L535">
            <v>0</v>
          </cell>
          <cell r="M535">
            <v>0</v>
          </cell>
        </row>
        <row r="536">
          <cell r="A536">
            <v>1127</v>
          </cell>
          <cell r="B536">
            <v>0</v>
          </cell>
          <cell r="C536">
            <v>0</v>
          </cell>
          <cell r="D536">
            <v>0</v>
          </cell>
          <cell r="E536">
            <v>0</v>
          </cell>
          <cell r="F536">
            <v>0</v>
          </cell>
          <cell r="G536">
            <v>0</v>
          </cell>
          <cell r="H536">
            <v>0</v>
          </cell>
          <cell r="I536">
            <v>0</v>
          </cell>
          <cell r="J536">
            <v>0</v>
          </cell>
          <cell r="K536">
            <v>0</v>
          </cell>
          <cell r="L536">
            <v>0</v>
          </cell>
          <cell r="M536">
            <v>0</v>
          </cell>
        </row>
        <row r="537">
          <cell r="A537">
            <v>1128</v>
          </cell>
          <cell r="B537">
            <v>0</v>
          </cell>
          <cell r="C537">
            <v>0</v>
          </cell>
          <cell r="D537">
            <v>0</v>
          </cell>
          <cell r="E537">
            <v>0</v>
          </cell>
          <cell r="F537">
            <v>0</v>
          </cell>
          <cell r="G537">
            <v>0</v>
          </cell>
          <cell r="H537">
            <v>0</v>
          </cell>
          <cell r="I537">
            <v>0</v>
          </cell>
          <cell r="J537">
            <v>0</v>
          </cell>
          <cell r="K537">
            <v>0</v>
          </cell>
          <cell r="L537">
            <v>0</v>
          </cell>
          <cell r="M537">
            <v>0</v>
          </cell>
        </row>
        <row r="538">
          <cell r="A538">
            <v>1129</v>
          </cell>
          <cell r="B538">
            <v>0</v>
          </cell>
          <cell r="C538">
            <v>0</v>
          </cell>
          <cell r="D538">
            <v>0</v>
          </cell>
          <cell r="E538">
            <v>0</v>
          </cell>
          <cell r="F538">
            <v>0</v>
          </cell>
          <cell r="G538">
            <v>0</v>
          </cell>
          <cell r="H538">
            <v>0</v>
          </cell>
          <cell r="I538">
            <v>0</v>
          </cell>
          <cell r="J538">
            <v>0</v>
          </cell>
          <cell r="K538">
            <v>0</v>
          </cell>
          <cell r="L538">
            <v>0</v>
          </cell>
          <cell r="M538">
            <v>0</v>
          </cell>
        </row>
        <row r="539">
          <cell r="A539">
            <v>1130</v>
          </cell>
          <cell r="B539">
            <v>0</v>
          </cell>
          <cell r="C539">
            <v>0</v>
          </cell>
          <cell r="D539">
            <v>0</v>
          </cell>
          <cell r="E539">
            <v>0</v>
          </cell>
          <cell r="F539">
            <v>0</v>
          </cell>
          <cell r="G539">
            <v>0</v>
          </cell>
          <cell r="H539">
            <v>0</v>
          </cell>
          <cell r="I539">
            <v>0</v>
          </cell>
          <cell r="J539">
            <v>0</v>
          </cell>
          <cell r="K539">
            <v>0</v>
          </cell>
          <cell r="L539">
            <v>0</v>
          </cell>
          <cell r="M539">
            <v>0</v>
          </cell>
        </row>
        <row r="540">
          <cell r="A540">
            <v>1131</v>
          </cell>
          <cell r="B540">
            <v>0</v>
          </cell>
          <cell r="C540">
            <v>0</v>
          </cell>
          <cell r="D540">
            <v>0</v>
          </cell>
          <cell r="E540">
            <v>0</v>
          </cell>
          <cell r="F540">
            <v>0</v>
          </cell>
          <cell r="G540">
            <v>0</v>
          </cell>
          <cell r="H540">
            <v>0</v>
          </cell>
          <cell r="I540">
            <v>0</v>
          </cell>
          <cell r="J540">
            <v>0</v>
          </cell>
          <cell r="K540">
            <v>0</v>
          </cell>
          <cell r="L540">
            <v>0</v>
          </cell>
          <cell r="M540">
            <v>0</v>
          </cell>
        </row>
        <row r="541">
          <cell r="A541">
            <v>1132</v>
          </cell>
          <cell r="B541">
            <v>0</v>
          </cell>
          <cell r="C541">
            <v>0</v>
          </cell>
          <cell r="D541">
            <v>0</v>
          </cell>
          <cell r="E541">
            <v>0</v>
          </cell>
          <cell r="F541">
            <v>0</v>
          </cell>
          <cell r="G541">
            <v>0</v>
          </cell>
          <cell r="H541">
            <v>0</v>
          </cell>
          <cell r="I541">
            <v>0</v>
          </cell>
          <cell r="J541">
            <v>0</v>
          </cell>
          <cell r="K541">
            <v>0</v>
          </cell>
          <cell r="L541">
            <v>0</v>
          </cell>
          <cell r="M541">
            <v>0</v>
          </cell>
        </row>
        <row r="542">
          <cell r="A542">
            <v>1133</v>
          </cell>
          <cell r="B542">
            <v>0</v>
          </cell>
          <cell r="C542">
            <v>0</v>
          </cell>
          <cell r="D542">
            <v>0</v>
          </cell>
          <cell r="E542">
            <v>0</v>
          </cell>
          <cell r="F542">
            <v>0</v>
          </cell>
          <cell r="G542">
            <v>0</v>
          </cell>
          <cell r="H542">
            <v>0</v>
          </cell>
          <cell r="I542">
            <v>0</v>
          </cell>
          <cell r="J542">
            <v>0</v>
          </cell>
          <cell r="K542">
            <v>0</v>
          </cell>
          <cell r="L542">
            <v>0</v>
          </cell>
          <cell r="M542">
            <v>0</v>
          </cell>
        </row>
        <row r="543">
          <cell r="A543">
            <v>1134</v>
          </cell>
          <cell r="B543">
            <v>0</v>
          </cell>
          <cell r="C543">
            <v>0</v>
          </cell>
          <cell r="D543">
            <v>0</v>
          </cell>
          <cell r="E543">
            <v>0</v>
          </cell>
          <cell r="F543">
            <v>0</v>
          </cell>
          <cell r="G543">
            <v>0</v>
          </cell>
          <cell r="H543">
            <v>0</v>
          </cell>
          <cell r="I543">
            <v>0</v>
          </cell>
          <cell r="J543">
            <v>0</v>
          </cell>
          <cell r="K543">
            <v>0</v>
          </cell>
          <cell r="L543">
            <v>0</v>
          </cell>
          <cell r="M543">
            <v>0</v>
          </cell>
        </row>
        <row r="544">
          <cell r="A544">
            <v>1135</v>
          </cell>
          <cell r="B544">
            <v>0</v>
          </cell>
          <cell r="C544">
            <v>0</v>
          </cell>
          <cell r="D544">
            <v>0</v>
          </cell>
          <cell r="E544">
            <v>0</v>
          </cell>
          <cell r="F544">
            <v>0</v>
          </cell>
          <cell r="G544">
            <v>0</v>
          </cell>
          <cell r="H544">
            <v>0</v>
          </cell>
          <cell r="I544">
            <v>0</v>
          </cell>
          <cell r="J544">
            <v>0</v>
          </cell>
          <cell r="K544">
            <v>0</v>
          </cell>
          <cell r="L544">
            <v>0</v>
          </cell>
          <cell r="M544">
            <v>0</v>
          </cell>
        </row>
        <row r="545">
          <cell r="A545">
            <v>1136</v>
          </cell>
          <cell r="B545">
            <v>0</v>
          </cell>
          <cell r="C545">
            <v>0</v>
          </cell>
          <cell r="D545">
            <v>0</v>
          </cell>
          <cell r="E545">
            <v>0</v>
          </cell>
          <cell r="F545">
            <v>0</v>
          </cell>
          <cell r="G545">
            <v>0</v>
          </cell>
          <cell r="H545">
            <v>0</v>
          </cell>
          <cell r="I545">
            <v>0</v>
          </cell>
          <cell r="J545">
            <v>0</v>
          </cell>
          <cell r="K545">
            <v>0</v>
          </cell>
          <cell r="L545">
            <v>0</v>
          </cell>
          <cell r="M545">
            <v>0</v>
          </cell>
        </row>
        <row r="546">
          <cell r="A546">
            <v>1137</v>
          </cell>
          <cell r="B546">
            <v>0</v>
          </cell>
          <cell r="C546">
            <v>0</v>
          </cell>
          <cell r="D546">
            <v>0</v>
          </cell>
          <cell r="E546">
            <v>0</v>
          </cell>
          <cell r="F546">
            <v>0</v>
          </cell>
          <cell r="G546">
            <v>0</v>
          </cell>
          <cell r="H546">
            <v>0</v>
          </cell>
          <cell r="I546">
            <v>0</v>
          </cell>
          <cell r="J546">
            <v>0</v>
          </cell>
          <cell r="K546">
            <v>0</v>
          </cell>
          <cell r="L546">
            <v>0</v>
          </cell>
          <cell r="M546">
            <v>0</v>
          </cell>
        </row>
        <row r="547">
          <cell r="A547">
            <v>1138</v>
          </cell>
          <cell r="B547">
            <v>0</v>
          </cell>
          <cell r="C547">
            <v>0</v>
          </cell>
          <cell r="D547">
            <v>0</v>
          </cell>
          <cell r="E547">
            <v>0</v>
          </cell>
          <cell r="F547">
            <v>0</v>
          </cell>
          <cell r="G547">
            <v>0</v>
          </cell>
          <cell r="H547">
            <v>0</v>
          </cell>
          <cell r="I547">
            <v>0</v>
          </cell>
          <cell r="J547">
            <v>0</v>
          </cell>
          <cell r="K547">
            <v>0</v>
          </cell>
          <cell r="L547">
            <v>0</v>
          </cell>
          <cell r="M547">
            <v>0</v>
          </cell>
        </row>
        <row r="548">
          <cell r="A548">
            <v>1139</v>
          </cell>
          <cell r="B548">
            <v>0</v>
          </cell>
          <cell r="C548">
            <v>0</v>
          </cell>
          <cell r="D548">
            <v>0</v>
          </cell>
          <cell r="E548">
            <v>0</v>
          </cell>
          <cell r="F548">
            <v>0</v>
          </cell>
          <cell r="G548">
            <v>0</v>
          </cell>
          <cell r="H548">
            <v>0</v>
          </cell>
          <cell r="I548">
            <v>0</v>
          </cell>
          <cell r="J548">
            <v>0</v>
          </cell>
          <cell r="K548">
            <v>0</v>
          </cell>
          <cell r="L548">
            <v>0</v>
          </cell>
          <cell r="M548">
            <v>0</v>
          </cell>
        </row>
        <row r="549">
          <cell r="A549">
            <v>1140</v>
          </cell>
          <cell r="B549">
            <v>0</v>
          </cell>
          <cell r="C549">
            <v>0</v>
          </cell>
          <cell r="D549">
            <v>0</v>
          </cell>
          <cell r="E549">
            <v>0</v>
          </cell>
          <cell r="F549">
            <v>0</v>
          </cell>
          <cell r="G549">
            <v>0</v>
          </cell>
          <cell r="H549">
            <v>0</v>
          </cell>
          <cell r="I549">
            <v>0</v>
          </cell>
          <cell r="J549">
            <v>0</v>
          </cell>
          <cell r="K549">
            <v>0</v>
          </cell>
          <cell r="L549">
            <v>0</v>
          </cell>
          <cell r="M549">
            <v>0</v>
          </cell>
        </row>
        <row r="550">
          <cell r="A550">
            <v>1141</v>
          </cell>
          <cell r="B550">
            <v>0</v>
          </cell>
          <cell r="C550">
            <v>0</v>
          </cell>
          <cell r="D550">
            <v>0</v>
          </cell>
          <cell r="E550">
            <v>0</v>
          </cell>
          <cell r="F550">
            <v>0</v>
          </cell>
          <cell r="G550">
            <v>0</v>
          </cell>
          <cell r="H550">
            <v>0</v>
          </cell>
          <cell r="I550">
            <v>0</v>
          </cell>
          <cell r="J550">
            <v>0</v>
          </cell>
          <cell r="K550">
            <v>0</v>
          </cell>
          <cell r="L550">
            <v>0</v>
          </cell>
          <cell r="M550">
            <v>0</v>
          </cell>
        </row>
        <row r="551">
          <cell r="A551">
            <v>1142</v>
          </cell>
          <cell r="B551">
            <v>0</v>
          </cell>
          <cell r="C551">
            <v>0</v>
          </cell>
          <cell r="D551">
            <v>0</v>
          </cell>
          <cell r="E551">
            <v>0</v>
          </cell>
          <cell r="F551">
            <v>0</v>
          </cell>
          <cell r="G551">
            <v>0</v>
          </cell>
          <cell r="H551">
            <v>0</v>
          </cell>
          <cell r="I551">
            <v>0</v>
          </cell>
          <cell r="J551">
            <v>0</v>
          </cell>
          <cell r="K551">
            <v>0</v>
          </cell>
          <cell r="L551">
            <v>0</v>
          </cell>
          <cell r="M551">
            <v>0</v>
          </cell>
        </row>
        <row r="552">
          <cell r="A552">
            <v>1143</v>
          </cell>
          <cell r="B552">
            <v>0</v>
          </cell>
          <cell r="C552">
            <v>0</v>
          </cell>
          <cell r="D552">
            <v>0</v>
          </cell>
          <cell r="E552">
            <v>0</v>
          </cell>
          <cell r="F552">
            <v>0</v>
          </cell>
          <cell r="G552">
            <v>0</v>
          </cell>
          <cell r="H552">
            <v>0</v>
          </cell>
          <cell r="I552">
            <v>0</v>
          </cell>
          <cell r="J552">
            <v>0</v>
          </cell>
          <cell r="K552">
            <v>0</v>
          </cell>
          <cell r="L552">
            <v>0</v>
          </cell>
          <cell r="M552">
            <v>0</v>
          </cell>
        </row>
        <row r="553">
          <cell r="A553">
            <v>1144</v>
          </cell>
          <cell r="B553">
            <v>0</v>
          </cell>
          <cell r="C553">
            <v>0</v>
          </cell>
          <cell r="D553">
            <v>0</v>
          </cell>
          <cell r="E553">
            <v>0</v>
          </cell>
          <cell r="F553">
            <v>0</v>
          </cell>
          <cell r="G553">
            <v>0</v>
          </cell>
          <cell r="H553">
            <v>0</v>
          </cell>
          <cell r="I553">
            <v>0</v>
          </cell>
          <cell r="J553">
            <v>0</v>
          </cell>
          <cell r="K553">
            <v>0</v>
          </cell>
          <cell r="L553">
            <v>0</v>
          </cell>
          <cell r="M553">
            <v>0</v>
          </cell>
        </row>
        <row r="554">
          <cell r="A554">
            <v>1145</v>
          </cell>
          <cell r="B554">
            <v>0</v>
          </cell>
          <cell r="C554">
            <v>0</v>
          </cell>
          <cell r="D554">
            <v>0</v>
          </cell>
          <cell r="E554">
            <v>0</v>
          </cell>
          <cell r="F554">
            <v>0</v>
          </cell>
          <cell r="G554">
            <v>0</v>
          </cell>
          <cell r="H554">
            <v>0</v>
          </cell>
          <cell r="I554">
            <v>0</v>
          </cell>
          <cell r="J554">
            <v>0</v>
          </cell>
          <cell r="K554">
            <v>0</v>
          </cell>
          <cell r="L554">
            <v>0</v>
          </cell>
          <cell r="M554">
            <v>0</v>
          </cell>
        </row>
        <row r="555">
          <cell r="A555">
            <v>1146</v>
          </cell>
          <cell r="B555">
            <v>0</v>
          </cell>
          <cell r="C555">
            <v>0</v>
          </cell>
          <cell r="D555">
            <v>0</v>
          </cell>
          <cell r="E555">
            <v>0</v>
          </cell>
          <cell r="F555">
            <v>0</v>
          </cell>
          <cell r="G555">
            <v>0</v>
          </cell>
          <cell r="H555">
            <v>0</v>
          </cell>
          <cell r="I555">
            <v>0</v>
          </cell>
          <cell r="J555">
            <v>0</v>
          </cell>
          <cell r="K555">
            <v>0</v>
          </cell>
          <cell r="L555">
            <v>0</v>
          </cell>
          <cell r="M555">
            <v>0</v>
          </cell>
        </row>
        <row r="556">
          <cell r="A556">
            <v>1147</v>
          </cell>
          <cell r="B556">
            <v>0</v>
          </cell>
          <cell r="C556">
            <v>0</v>
          </cell>
          <cell r="D556">
            <v>0</v>
          </cell>
          <cell r="E556">
            <v>0</v>
          </cell>
          <cell r="F556">
            <v>0</v>
          </cell>
          <cell r="G556">
            <v>0</v>
          </cell>
          <cell r="H556">
            <v>0</v>
          </cell>
          <cell r="I556">
            <v>0</v>
          </cell>
          <cell r="J556">
            <v>0</v>
          </cell>
          <cell r="K556">
            <v>0</v>
          </cell>
          <cell r="L556">
            <v>0</v>
          </cell>
          <cell r="M556">
            <v>0</v>
          </cell>
        </row>
        <row r="557">
          <cell r="A557">
            <v>1148</v>
          </cell>
          <cell r="B557">
            <v>0</v>
          </cell>
          <cell r="C557">
            <v>0</v>
          </cell>
          <cell r="D557">
            <v>0</v>
          </cell>
          <cell r="E557">
            <v>0</v>
          </cell>
          <cell r="F557">
            <v>0</v>
          </cell>
          <cell r="G557">
            <v>0</v>
          </cell>
          <cell r="H557">
            <v>0</v>
          </cell>
          <cell r="I557">
            <v>0</v>
          </cell>
          <cell r="J557">
            <v>0</v>
          </cell>
          <cell r="K557">
            <v>0</v>
          </cell>
          <cell r="L557">
            <v>0</v>
          </cell>
          <cell r="M557">
            <v>0</v>
          </cell>
        </row>
        <row r="558">
          <cell r="A558">
            <v>1149</v>
          </cell>
          <cell r="B558">
            <v>0</v>
          </cell>
          <cell r="C558">
            <v>0</v>
          </cell>
          <cell r="D558">
            <v>0</v>
          </cell>
          <cell r="E558">
            <v>0</v>
          </cell>
          <cell r="F558">
            <v>0</v>
          </cell>
          <cell r="G558">
            <v>0</v>
          </cell>
          <cell r="H558">
            <v>0</v>
          </cell>
          <cell r="I558">
            <v>0</v>
          </cell>
          <cell r="J558">
            <v>0</v>
          </cell>
          <cell r="K558">
            <v>0</v>
          </cell>
          <cell r="L558">
            <v>0</v>
          </cell>
          <cell r="M558">
            <v>0</v>
          </cell>
        </row>
        <row r="559">
          <cell r="A559">
            <v>1150</v>
          </cell>
          <cell r="B559">
            <v>0</v>
          </cell>
          <cell r="C559">
            <v>0</v>
          </cell>
          <cell r="D559">
            <v>0</v>
          </cell>
          <cell r="E559">
            <v>0</v>
          </cell>
          <cell r="F559">
            <v>0</v>
          </cell>
          <cell r="G559">
            <v>0</v>
          </cell>
          <cell r="H559">
            <v>0</v>
          </cell>
          <cell r="I559">
            <v>0</v>
          </cell>
          <cell r="J559">
            <v>0</v>
          </cell>
          <cell r="K559">
            <v>0</v>
          </cell>
          <cell r="L559">
            <v>0</v>
          </cell>
          <cell r="M559">
            <v>0</v>
          </cell>
        </row>
        <row r="560">
          <cell r="A560">
            <v>1151</v>
          </cell>
          <cell r="B560">
            <v>0</v>
          </cell>
          <cell r="C560">
            <v>0</v>
          </cell>
          <cell r="D560">
            <v>0</v>
          </cell>
          <cell r="E560">
            <v>0</v>
          </cell>
          <cell r="F560">
            <v>0</v>
          </cell>
          <cell r="G560">
            <v>0</v>
          </cell>
          <cell r="H560">
            <v>0</v>
          </cell>
          <cell r="I560">
            <v>0</v>
          </cell>
          <cell r="J560">
            <v>0</v>
          </cell>
          <cell r="K560">
            <v>0</v>
          </cell>
          <cell r="L560">
            <v>0</v>
          </cell>
          <cell r="M560">
            <v>0</v>
          </cell>
        </row>
        <row r="561">
          <cell r="A561">
            <v>1152</v>
          </cell>
          <cell r="B561">
            <v>0</v>
          </cell>
          <cell r="C561">
            <v>0</v>
          </cell>
          <cell r="D561">
            <v>0</v>
          </cell>
          <cell r="E561">
            <v>0</v>
          </cell>
          <cell r="F561">
            <v>0</v>
          </cell>
          <cell r="G561">
            <v>0</v>
          </cell>
          <cell r="H561">
            <v>0</v>
          </cell>
          <cell r="I561">
            <v>0</v>
          </cell>
          <cell r="J561">
            <v>0</v>
          </cell>
          <cell r="K561">
            <v>0</v>
          </cell>
          <cell r="L561">
            <v>0</v>
          </cell>
          <cell r="M561">
            <v>0</v>
          </cell>
        </row>
        <row r="562">
          <cell r="A562">
            <v>1153</v>
          </cell>
          <cell r="B562">
            <v>0</v>
          </cell>
          <cell r="C562">
            <v>0</v>
          </cell>
          <cell r="D562">
            <v>0</v>
          </cell>
          <cell r="E562">
            <v>0</v>
          </cell>
          <cell r="F562">
            <v>0</v>
          </cell>
          <cell r="G562">
            <v>0</v>
          </cell>
          <cell r="H562">
            <v>0</v>
          </cell>
          <cell r="I562">
            <v>0</v>
          </cell>
          <cell r="J562">
            <v>0</v>
          </cell>
          <cell r="K562">
            <v>0</v>
          </cell>
          <cell r="L562">
            <v>0</v>
          </cell>
          <cell r="M562">
            <v>0</v>
          </cell>
        </row>
        <row r="563">
          <cell r="A563">
            <v>1154</v>
          </cell>
          <cell r="B563">
            <v>0</v>
          </cell>
          <cell r="C563">
            <v>0</v>
          </cell>
          <cell r="D563">
            <v>0</v>
          </cell>
          <cell r="E563">
            <v>0</v>
          </cell>
          <cell r="F563">
            <v>0</v>
          </cell>
          <cell r="G563">
            <v>0</v>
          </cell>
          <cell r="H563">
            <v>0</v>
          </cell>
          <cell r="I563">
            <v>0</v>
          </cell>
          <cell r="J563">
            <v>0</v>
          </cell>
          <cell r="K563">
            <v>0</v>
          </cell>
          <cell r="L563">
            <v>0</v>
          </cell>
          <cell r="M563">
            <v>0</v>
          </cell>
        </row>
        <row r="564">
          <cell r="A564">
            <v>1155</v>
          </cell>
          <cell r="B564">
            <v>0</v>
          </cell>
          <cell r="C564">
            <v>0</v>
          </cell>
          <cell r="D564">
            <v>0</v>
          </cell>
          <cell r="E564">
            <v>0</v>
          </cell>
          <cell r="F564">
            <v>0</v>
          </cell>
          <cell r="G564">
            <v>0</v>
          </cell>
          <cell r="H564">
            <v>0</v>
          </cell>
          <cell r="I564">
            <v>0</v>
          </cell>
          <cell r="J564">
            <v>0</v>
          </cell>
          <cell r="K564">
            <v>0</v>
          </cell>
          <cell r="L564">
            <v>0</v>
          </cell>
          <cell r="M564">
            <v>0</v>
          </cell>
        </row>
        <row r="565">
          <cell r="A565">
            <v>1156</v>
          </cell>
          <cell r="B565">
            <v>0</v>
          </cell>
          <cell r="C565">
            <v>0</v>
          </cell>
          <cell r="D565">
            <v>0</v>
          </cell>
          <cell r="E565">
            <v>0</v>
          </cell>
          <cell r="F565">
            <v>0</v>
          </cell>
          <cell r="G565">
            <v>0</v>
          </cell>
          <cell r="H565">
            <v>0</v>
          </cell>
          <cell r="I565">
            <v>0</v>
          </cell>
          <cell r="J565">
            <v>0</v>
          </cell>
          <cell r="K565">
            <v>0</v>
          </cell>
          <cell r="L565">
            <v>0</v>
          </cell>
          <cell r="M565">
            <v>0</v>
          </cell>
        </row>
        <row r="566">
          <cell r="A566">
            <v>1157</v>
          </cell>
          <cell r="B566">
            <v>0</v>
          </cell>
          <cell r="C566">
            <v>0</v>
          </cell>
          <cell r="D566">
            <v>0</v>
          </cell>
          <cell r="E566">
            <v>0</v>
          </cell>
          <cell r="F566">
            <v>0</v>
          </cell>
          <cell r="G566">
            <v>0</v>
          </cell>
          <cell r="H566">
            <v>0</v>
          </cell>
          <cell r="I566">
            <v>0</v>
          </cell>
          <cell r="J566">
            <v>0</v>
          </cell>
          <cell r="K566">
            <v>0</v>
          </cell>
          <cell r="L566">
            <v>0</v>
          </cell>
          <cell r="M566">
            <v>0</v>
          </cell>
        </row>
        <row r="567">
          <cell r="A567">
            <v>1158</v>
          </cell>
          <cell r="B567">
            <v>0</v>
          </cell>
          <cell r="C567">
            <v>0</v>
          </cell>
          <cell r="D567">
            <v>0</v>
          </cell>
          <cell r="E567">
            <v>0</v>
          </cell>
          <cell r="F567">
            <v>0</v>
          </cell>
          <cell r="G567">
            <v>0</v>
          </cell>
          <cell r="H567">
            <v>0</v>
          </cell>
          <cell r="I567">
            <v>0</v>
          </cell>
          <cell r="J567">
            <v>0</v>
          </cell>
          <cell r="K567">
            <v>0</v>
          </cell>
          <cell r="L567">
            <v>0</v>
          </cell>
          <cell r="M567">
            <v>0</v>
          </cell>
        </row>
        <row r="568">
          <cell r="A568">
            <v>1159</v>
          </cell>
          <cell r="B568">
            <v>0</v>
          </cell>
          <cell r="C568">
            <v>0</v>
          </cell>
          <cell r="D568">
            <v>0</v>
          </cell>
          <cell r="E568">
            <v>0</v>
          </cell>
          <cell r="F568">
            <v>0</v>
          </cell>
          <cell r="G568">
            <v>0</v>
          </cell>
          <cell r="H568">
            <v>0</v>
          </cell>
          <cell r="I568">
            <v>0</v>
          </cell>
          <cell r="J568">
            <v>0</v>
          </cell>
          <cell r="K568">
            <v>0</v>
          </cell>
          <cell r="L568">
            <v>0</v>
          </cell>
          <cell r="M568">
            <v>0</v>
          </cell>
        </row>
        <row r="569">
          <cell r="A569">
            <v>1160</v>
          </cell>
          <cell r="B569">
            <v>0</v>
          </cell>
          <cell r="C569">
            <v>0</v>
          </cell>
          <cell r="D569">
            <v>0</v>
          </cell>
          <cell r="E569">
            <v>0</v>
          </cell>
          <cell r="F569">
            <v>0</v>
          </cell>
          <cell r="G569">
            <v>0</v>
          </cell>
          <cell r="H569">
            <v>0</v>
          </cell>
          <cell r="I569">
            <v>0</v>
          </cell>
          <cell r="J569">
            <v>0</v>
          </cell>
          <cell r="K569">
            <v>0</v>
          </cell>
          <cell r="L569">
            <v>0</v>
          </cell>
          <cell r="M569">
            <v>0</v>
          </cell>
        </row>
        <row r="570">
          <cell r="A570">
            <v>1161</v>
          </cell>
          <cell r="B570">
            <v>0</v>
          </cell>
          <cell r="C570">
            <v>0</v>
          </cell>
          <cell r="D570">
            <v>0</v>
          </cell>
          <cell r="E570">
            <v>0</v>
          </cell>
          <cell r="F570">
            <v>0</v>
          </cell>
          <cell r="G570">
            <v>0</v>
          </cell>
          <cell r="H570">
            <v>0</v>
          </cell>
          <cell r="I570">
            <v>0</v>
          </cell>
          <cell r="J570">
            <v>0</v>
          </cell>
          <cell r="K570">
            <v>0</v>
          </cell>
          <cell r="L570">
            <v>0</v>
          </cell>
          <cell r="M570">
            <v>0</v>
          </cell>
        </row>
        <row r="571">
          <cell r="A571">
            <v>1162</v>
          </cell>
          <cell r="B571">
            <v>0</v>
          </cell>
          <cell r="C571">
            <v>0</v>
          </cell>
          <cell r="D571">
            <v>0</v>
          </cell>
          <cell r="E571">
            <v>0</v>
          </cell>
          <cell r="F571">
            <v>0</v>
          </cell>
          <cell r="G571">
            <v>0</v>
          </cell>
          <cell r="H571">
            <v>0</v>
          </cell>
          <cell r="I571">
            <v>0</v>
          </cell>
          <cell r="J571">
            <v>0</v>
          </cell>
          <cell r="K571">
            <v>0</v>
          </cell>
          <cell r="L571">
            <v>0</v>
          </cell>
          <cell r="M571">
            <v>0</v>
          </cell>
        </row>
        <row r="572">
          <cell r="A572">
            <v>1163</v>
          </cell>
          <cell r="B572">
            <v>0</v>
          </cell>
          <cell r="C572">
            <v>0</v>
          </cell>
          <cell r="D572">
            <v>0</v>
          </cell>
          <cell r="E572">
            <v>0</v>
          </cell>
          <cell r="F572">
            <v>0</v>
          </cell>
          <cell r="G572">
            <v>0</v>
          </cell>
          <cell r="H572">
            <v>0</v>
          </cell>
          <cell r="I572">
            <v>0</v>
          </cell>
          <cell r="J572">
            <v>0</v>
          </cell>
          <cell r="K572">
            <v>0</v>
          </cell>
          <cell r="L572">
            <v>0</v>
          </cell>
          <cell r="M572">
            <v>0</v>
          </cell>
        </row>
        <row r="573">
          <cell r="A573">
            <v>1164</v>
          </cell>
          <cell r="B573">
            <v>0</v>
          </cell>
          <cell r="C573">
            <v>0</v>
          </cell>
          <cell r="D573">
            <v>0</v>
          </cell>
          <cell r="E573">
            <v>0</v>
          </cell>
          <cell r="F573">
            <v>0</v>
          </cell>
          <cell r="G573">
            <v>0</v>
          </cell>
          <cell r="H573">
            <v>0</v>
          </cell>
          <cell r="I573">
            <v>0</v>
          </cell>
          <cell r="J573">
            <v>0</v>
          </cell>
          <cell r="K573">
            <v>0</v>
          </cell>
          <cell r="L573">
            <v>0</v>
          </cell>
          <cell r="M573">
            <v>0</v>
          </cell>
        </row>
        <row r="574">
          <cell r="A574">
            <v>1165</v>
          </cell>
          <cell r="B574">
            <v>0</v>
          </cell>
          <cell r="C574">
            <v>0</v>
          </cell>
          <cell r="D574">
            <v>0</v>
          </cell>
          <cell r="E574">
            <v>0</v>
          </cell>
          <cell r="F574">
            <v>0</v>
          </cell>
          <cell r="G574">
            <v>0</v>
          </cell>
          <cell r="H574">
            <v>0</v>
          </cell>
          <cell r="I574">
            <v>0</v>
          </cell>
          <cell r="J574">
            <v>0</v>
          </cell>
          <cell r="K574">
            <v>0</v>
          </cell>
          <cell r="L574">
            <v>0</v>
          </cell>
          <cell r="M574">
            <v>0</v>
          </cell>
        </row>
        <row r="575">
          <cell r="A575">
            <v>1166</v>
          </cell>
          <cell r="B575">
            <v>0</v>
          </cell>
          <cell r="C575">
            <v>0</v>
          </cell>
          <cell r="D575">
            <v>0</v>
          </cell>
          <cell r="E575">
            <v>0</v>
          </cell>
          <cell r="F575">
            <v>0</v>
          </cell>
          <cell r="G575">
            <v>0</v>
          </cell>
          <cell r="H575">
            <v>0</v>
          </cell>
          <cell r="I575">
            <v>0</v>
          </cell>
          <cell r="J575">
            <v>0</v>
          </cell>
          <cell r="K575">
            <v>0</v>
          </cell>
          <cell r="L575">
            <v>0</v>
          </cell>
          <cell r="M575">
            <v>0</v>
          </cell>
        </row>
        <row r="576">
          <cell r="A576">
            <v>1167</v>
          </cell>
          <cell r="B576">
            <v>0</v>
          </cell>
          <cell r="C576">
            <v>0</v>
          </cell>
          <cell r="D576">
            <v>0</v>
          </cell>
          <cell r="E576">
            <v>0</v>
          </cell>
          <cell r="F576">
            <v>0</v>
          </cell>
          <cell r="G576">
            <v>0</v>
          </cell>
          <cell r="H576">
            <v>0</v>
          </cell>
          <cell r="I576">
            <v>0</v>
          </cell>
          <cell r="J576">
            <v>0</v>
          </cell>
          <cell r="K576">
            <v>0</v>
          </cell>
          <cell r="L576">
            <v>0</v>
          </cell>
          <cell r="M576">
            <v>0</v>
          </cell>
        </row>
        <row r="577">
          <cell r="A577">
            <v>1168</v>
          </cell>
          <cell r="B577">
            <v>0</v>
          </cell>
          <cell r="C577">
            <v>0</v>
          </cell>
          <cell r="D577">
            <v>0</v>
          </cell>
          <cell r="E577">
            <v>0</v>
          </cell>
          <cell r="F577">
            <v>0</v>
          </cell>
          <cell r="G577">
            <v>0</v>
          </cell>
          <cell r="H577">
            <v>0</v>
          </cell>
          <cell r="I577">
            <v>0</v>
          </cell>
          <cell r="J577">
            <v>0</v>
          </cell>
          <cell r="K577">
            <v>0</v>
          </cell>
          <cell r="L577">
            <v>0</v>
          </cell>
          <cell r="M577">
            <v>0</v>
          </cell>
        </row>
        <row r="578">
          <cell r="A578">
            <v>1169</v>
          </cell>
          <cell r="B578">
            <v>0</v>
          </cell>
          <cell r="C578">
            <v>0</v>
          </cell>
          <cell r="D578">
            <v>0</v>
          </cell>
          <cell r="E578">
            <v>0</v>
          </cell>
          <cell r="F578">
            <v>0</v>
          </cell>
          <cell r="G578">
            <v>0</v>
          </cell>
          <cell r="H578">
            <v>0</v>
          </cell>
          <cell r="I578">
            <v>0</v>
          </cell>
          <cell r="J578">
            <v>0</v>
          </cell>
          <cell r="K578">
            <v>0</v>
          </cell>
          <cell r="L578">
            <v>0</v>
          </cell>
          <cell r="M578">
            <v>0</v>
          </cell>
        </row>
        <row r="579">
          <cell r="A579">
            <v>1170</v>
          </cell>
          <cell r="B579">
            <v>0</v>
          </cell>
          <cell r="C579">
            <v>0</v>
          </cell>
          <cell r="D579">
            <v>0</v>
          </cell>
          <cell r="E579">
            <v>0</v>
          </cell>
          <cell r="F579">
            <v>0</v>
          </cell>
          <cell r="G579">
            <v>0</v>
          </cell>
          <cell r="H579">
            <v>0</v>
          </cell>
          <cell r="I579">
            <v>0</v>
          </cell>
          <cell r="J579">
            <v>0</v>
          </cell>
          <cell r="K579">
            <v>0</v>
          </cell>
          <cell r="L579">
            <v>0</v>
          </cell>
          <cell r="M579">
            <v>0</v>
          </cell>
        </row>
        <row r="580">
          <cell r="A580">
            <v>1171</v>
          </cell>
          <cell r="B580">
            <v>0</v>
          </cell>
          <cell r="C580">
            <v>0</v>
          </cell>
          <cell r="D580">
            <v>0</v>
          </cell>
          <cell r="E580">
            <v>0</v>
          </cell>
          <cell r="F580">
            <v>0</v>
          </cell>
          <cell r="G580">
            <v>0</v>
          </cell>
          <cell r="H580">
            <v>0</v>
          </cell>
          <cell r="I580">
            <v>0</v>
          </cell>
          <cell r="J580">
            <v>0</v>
          </cell>
          <cell r="K580">
            <v>0</v>
          </cell>
          <cell r="L580">
            <v>0</v>
          </cell>
          <cell r="M580">
            <v>0</v>
          </cell>
        </row>
        <row r="581">
          <cell r="A581">
            <v>1172</v>
          </cell>
          <cell r="B581">
            <v>0</v>
          </cell>
          <cell r="C581">
            <v>0</v>
          </cell>
          <cell r="D581">
            <v>0</v>
          </cell>
          <cell r="E581">
            <v>0</v>
          </cell>
          <cell r="F581">
            <v>0</v>
          </cell>
          <cell r="G581">
            <v>0</v>
          </cell>
          <cell r="H581">
            <v>0</v>
          </cell>
          <cell r="I581">
            <v>0</v>
          </cell>
          <cell r="J581">
            <v>0</v>
          </cell>
          <cell r="K581">
            <v>0</v>
          </cell>
          <cell r="L581">
            <v>0</v>
          </cell>
          <cell r="M581">
            <v>0</v>
          </cell>
        </row>
        <row r="582">
          <cell r="A582">
            <v>1173</v>
          </cell>
          <cell r="B582">
            <v>0</v>
          </cell>
          <cell r="C582">
            <v>0</v>
          </cell>
          <cell r="D582">
            <v>0</v>
          </cell>
          <cell r="E582">
            <v>0</v>
          </cell>
          <cell r="F582">
            <v>0</v>
          </cell>
          <cell r="G582">
            <v>0</v>
          </cell>
          <cell r="H582">
            <v>0</v>
          </cell>
          <cell r="I582">
            <v>0</v>
          </cell>
          <cell r="J582">
            <v>0</v>
          </cell>
          <cell r="K582">
            <v>0</v>
          </cell>
          <cell r="L582">
            <v>0</v>
          </cell>
          <cell r="M582">
            <v>0</v>
          </cell>
        </row>
        <row r="583">
          <cell r="A583">
            <v>1174</v>
          </cell>
          <cell r="B583">
            <v>0</v>
          </cell>
          <cell r="C583">
            <v>0</v>
          </cell>
          <cell r="D583">
            <v>0</v>
          </cell>
          <cell r="E583">
            <v>0</v>
          </cell>
          <cell r="F583">
            <v>0</v>
          </cell>
          <cell r="G583">
            <v>0</v>
          </cell>
          <cell r="H583">
            <v>0</v>
          </cell>
          <cell r="I583">
            <v>0</v>
          </cell>
          <cell r="J583">
            <v>0</v>
          </cell>
          <cell r="K583">
            <v>0</v>
          </cell>
          <cell r="L583">
            <v>0</v>
          </cell>
          <cell r="M583">
            <v>0</v>
          </cell>
        </row>
        <row r="584">
          <cell r="A584">
            <v>1175</v>
          </cell>
          <cell r="B584">
            <v>0</v>
          </cell>
          <cell r="C584">
            <v>0</v>
          </cell>
          <cell r="D584">
            <v>0</v>
          </cell>
          <cell r="E584">
            <v>0</v>
          </cell>
          <cell r="F584">
            <v>0</v>
          </cell>
          <cell r="G584">
            <v>0</v>
          </cell>
          <cell r="H584">
            <v>0</v>
          </cell>
          <cell r="I584">
            <v>0</v>
          </cell>
          <cell r="J584">
            <v>0</v>
          </cell>
          <cell r="K584">
            <v>0</v>
          </cell>
          <cell r="L584">
            <v>0</v>
          </cell>
          <cell r="M584">
            <v>0</v>
          </cell>
        </row>
        <row r="585">
          <cell r="A585">
            <v>1176</v>
          </cell>
          <cell r="B585">
            <v>0</v>
          </cell>
          <cell r="C585">
            <v>0</v>
          </cell>
          <cell r="D585">
            <v>0</v>
          </cell>
          <cell r="E585">
            <v>0</v>
          </cell>
          <cell r="F585">
            <v>0</v>
          </cell>
          <cell r="G585">
            <v>0</v>
          </cell>
          <cell r="H585">
            <v>0</v>
          </cell>
          <cell r="I585">
            <v>0</v>
          </cell>
          <cell r="J585">
            <v>0</v>
          </cell>
          <cell r="K585">
            <v>0</v>
          </cell>
          <cell r="L585">
            <v>0</v>
          </cell>
          <cell r="M585">
            <v>0</v>
          </cell>
        </row>
        <row r="586">
          <cell r="A586">
            <v>1177</v>
          </cell>
          <cell r="B586">
            <v>0</v>
          </cell>
          <cell r="C586">
            <v>0</v>
          </cell>
          <cell r="D586">
            <v>0</v>
          </cell>
          <cell r="E586">
            <v>0</v>
          </cell>
          <cell r="F586">
            <v>0</v>
          </cell>
          <cell r="G586">
            <v>0</v>
          </cell>
          <cell r="H586">
            <v>0</v>
          </cell>
          <cell r="I586">
            <v>0</v>
          </cell>
          <cell r="J586">
            <v>0</v>
          </cell>
          <cell r="K586">
            <v>0</v>
          </cell>
          <cell r="L586">
            <v>0</v>
          </cell>
          <cell r="M586">
            <v>0</v>
          </cell>
        </row>
        <row r="587">
          <cell r="A587">
            <v>1178</v>
          </cell>
          <cell r="B587">
            <v>0</v>
          </cell>
          <cell r="C587">
            <v>0</v>
          </cell>
          <cell r="D587">
            <v>0</v>
          </cell>
          <cell r="E587">
            <v>0</v>
          </cell>
          <cell r="F587">
            <v>0</v>
          </cell>
          <cell r="G587">
            <v>0</v>
          </cell>
          <cell r="H587">
            <v>0</v>
          </cell>
          <cell r="I587">
            <v>0</v>
          </cell>
          <cell r="J587">
            <v>0</v>
          </cell>
          <cell r="K587">
            <v>0</v>
          </cell>
          <cell r="L587">
            <v>0</v>
          </cell>
          <cell r="M587">
            <v>0</v>
          </cell>
        </row>
        <row r="588">
          <cell r="A588">
            <v>1179</v>
          </cell>
          <cell r="B588">
            <v>0</v>
          </cell>
          <cell r="C588">
            <v>0</v>
          </cell>
          <cell r="D588">
            <v>0</v>
          </cell>
          <cell r="E588">
            <v>0</v>
          </cell>
          <cell r="F588">
            <v>0</v>
          </cell>
          <cell r="G588">
            <v>0</v>
          </cell>
          <cell r="H588">
            <v>0</v>
          </cell>
          <cell r="I588">
            <v>0</v>
          </cell>
          <cell r="J588">
            <v>0</v>
          </cell>
          <cell r="K588">
            <v>0</v>
          </cell>
          <cell r="L588">
            <v>0</v>
          </cell>
          <cell r="M588">
            <v>0</v>
          </cell>
        </row>
        <row r="589">
          <cell r="A589">
            <v>1180</v>
          </cell>
          <cell r="B589">
            <v>0</v>
          </cell>
          <cell r="C589">
            <v>0</v>
          </cell>
          <cell r="D589">
            <v>0</v>
          </cell>
          <cell r="E589">
            <v>0</v>
          </cell>
          <cell r="F589">
            <v>0</v>
          </cell>
          <cell r="G589">
            <v>0</v>
          </cell>
          <cell r="H589">
            <v>0</v>
          </cell>
          <cell r="I589">
            <v>0</v>
          </cell>
          <cell r="J589">
            <v>0</v>
          </cell>
          <cell r="K589">
            <v>0</v>
          </cell>
          <cell r="L589">
            <v>0</v>
          </cell>
          <cell r="M589">
            <v>0</v>
          </cell>
        </row>
        <row r="590">
          <cell r="A590">
            <v>1181</v>
          </cell>
          <cell r="B590">
            <v>0</v>
          </cell>
          <cell r="C590">
            <v>0</v>
          </cell>
          <cell r="D590">
            <v>0</v>
          </cell>
          <cell r="E590">
            <v>0</v>
          </cell>
          <cell r="F590">
            <v>0</v>
          </cell>
          <cell r="G590">
            <v>0</v>
          </cell>
          <cell r="H590">
            <v>0</v>
          </cell>
          <cell r="I590">
            <v>0</v>
          </cell>
          <cell r="J590">
            <v>0</v>
          </cell>
          <cell r="K590">
            <v>0</v>
          </cell>
          <cell r="L590">
            <v>0</v>
          </cell>
          <cell r="M590">
            <v>0</v>
          </cell>
        </row>
        <row r="591">
          <cell r="A591">
            <v>1182</v>
          </cell>
          <cell r="B591">
            <v>0</v>
          </cell>
          <cell r="C591">
            <v>0</v>
          </cell>
          <cell r="D591">
            <v>0</v>
          </cell>
          <cell r="E591">
            <v>0</v>
          </cell>
          <cell r="F591">
            <v>0</v>
          </cell>
          <cell r="G591">
            <v>0</v>
          </cell>
          <cell r="H591">
            <v>0</v>
          </cell>
          <cell r="I591">
            <v>0</v>
          </cell>
          <cell r="J591">
            <v>0</v>
          </cell>
          <cell r="K591">
            <v>0</v>
          </cell>
          <cell r="L591">
            <v>0</v>
          </cell>
          <cell r="M591">
            <v>0</v>
          </cell>
        </row>
        <row r="592">
          <cell r="A592">
            <v>1183</v>
          </cell>
          <cell r="B592">
            <v>0</v>
          </cell>
          <cell r="C592">
            <v>0</v>
          </cell>
          <cell r="D592">
            <v>0</v>
          </cell>
          <cell r="E592">
            <v>0</v>
          </cell>
          <cell r="F592">
            <v>0</v>
          </cell>
          <cell r="G592">
            <v>0</v>
          </cell>
          <cell r="H592">
            <v>0</v>
          </cell>
          <cell r="I592">
            <v>0</v>
          </cell>
          <cell r="J592">
            <v>0</v>
          </cell>
          <cell r="K592">
            <v>0</v>
          </cell>
          <cell r="L592">
            <v>0</v>
          </cell>
          <cell r="M592">
            <v>0</v>
          </cell>
        </row>
        <row r="593">
          <cell r="A593">
            <v>1184</v>
          </cell>
          <cell r="B593">
            <v>0</v>
          </cell>
          <cell r="C593">
            <v>0</v>
          </cell>
          <cell r="D593">
            <v>0</v>
          </cell>
          <cell r="E593">
            <v>0</v>
          </cell>
          <cell r="F593">
            <v>0</v>
          </cell>
          <cell r="G593">
            <v>0</v>
          </cell>
          <cell r="H593">
            <v>0</v>
          </cell>
          <cell r="I593">
            <v>0</v>
          </cell>
          <cell r="J593">
            <v>0</v>
          </cell>
          <cell r="K593">
            <v>0</v>
          </cell>
          <cell r="L593">
            <v>0</v>
          </cell>
          <cell r="M593">
            <v>0</v>
          </cell>
        </row>
        <row r="594">
          <cell r="A594">
            <v>1185</v>
          </cell>
          <cell r="B594">
            <v>0</v>
          </cell>
          <cell r="C594">
            <v>0</v>
          </cell>
          <cell r="D594">
            <v>0</v>
          </cell>
          <cell r="E594">
            <v>0</v>
          </cell>
          <cell r="F594">
            <v>0</v>
          </cell>
          <cell r="G594">
            <v>0</v>
          </cell>
          <cell r="H594">
            <v>0</v>
          </cell>
          <cell r="I594">
            <v>0</v>
          </cell>
          <cell r="J594">
            <v>0</v>
          </cell>
          <cell r="K594">
            <v>0</v>
          </cell>
          <cell r="L594">
            <v>0</v>
          </cell>
          <cell r="M594">
            <v>0</v>
          </cell>
        </row>
        <row r="595">
          <cell r="A595">
            <v>1186</v>
          </cell>
          <cell r="B595">
            <v>0</v>
          </cell>
          <cell r="C595">
            <v>0</v>
          </cell>
          <cell r="D595">
            <v>0</v>
          </cell>
          <cell r="E595">
            <v>0</v>
          </cell>
          <cell r="F595">
            <v>0</v>
          </cell>
          <cell r="G595">
            <v>0</v>
          </cell>
          <cell r="H595">
            <v>0</v>
          </cell>
          <cell r="I595">
            <v>0</v>
          </cell>
          <cell r="J595">
            <v>0</v>
          </cell>
          <cell r="K595">
            <v>0</v>
          </cell>
          <cell r="L595">
            <v>0</v>
          </cell>
          <cell r="M595">
            <v>0</v>
          </cell>
        </row>
        <row r="596">
          <cell r="A596">
            <v>1187</v>
          </cell>
          <cell r="B596">
            <v>0</v>
          </cell>
          <cell r="C596">
            <v>0</v>
          </cell>
          <cell r="D596">
            <v>0</v>
          </cell>
          <cell r="E596">
            <v>0</v>
          </cell>
          <cell r="F596">
            <v>0</v>
          </cell>
          <cell r="G596">
            <v>0</v>
          </cell>
          <cell r="H596">
            <v>0</v>
          </cell>
          <cell r="I596">
            <v>0</v>
          </cell>
          <cell r="J596">
            <v>0</v>
          </cell>
          <cell r="K596">
            <v>0</v>
          </cell>
          <cell r="L596">
            <v>0</v>
          </cell>
          <cell r="M596">
            <v>0</v>
          </cell>
        </row>
        <row r="597">
          <cell r="A597">
            <v>1188</v>
          </cell>
          <cell r="B597">
            <v>0</v>
          </cell>
          <cell r="C597">
            <v>0</v>
          </cell>
          <cell r="D597">
            <v>0</v>
          </cell>
          <cell r="E597">
            <v>0</v>
          </cell>
          <cell r="F597">
            <v>0</v>
          </cell>
          <cell r="G597">
            <v>0</v>
          </cell>
          <cell r="H597">
            <v>0</v>
          </cell>
          <cell r="I597">
            <v>0</v>
          </cell>
          <cell r="J597">
            <v>0</v>
          </cell>
          <cell r="K597">
            <v>0</v>
          </cell>
          <cell r="L597">
            <v>0</v>
          </cell>
          <cell r="M597">
            <v>0</v>
          </cell>
        </row>
        <row r="598">
          <cell r="A598">
            <v>1189</v>
          </cell>
          <cell r="B598">
            <v>0</v>
          </cell>
          <cell r="C598">
            <v>0</v>
          </cell>
          <cell r="D598">
            <v>0</v>
          </cell>
          <cell r="E598">
            <v>0</v>
          </cell>
          <cell r="F598">
            <v>0</v>
          </cell>
          <cell r="G598">
            <v>0</v>
          </cell>
          <cell r="H598">
            <v>0</v>
          </cell>
          <cell r="I598">
            <v>0</v>
          </cell>
          <cell r="J598">
            <v>0</v>
          </cell>
          <cell r="K598">
            <v>0</v>
          </cell>
          <cell r="L598">
            <v>0</v>
          </cell>
          <cell r="M598">
            <v>0</v>
          </cell>
        </row>
        <row r="599">
          <cell r="A599">
            <v>1190</v>
          </cell>
          <cell r="B599">
            <v>0</v>
          </cell>
          <cell r="C599">
            <v>0</v>
          </cell>
          <cell r="D599">
            <v>0</v>
          </cell>
          <cell r="E599">
            <v>0</v>
          </cell>
          <cell r="F599">
            <v>0</v>
          </cell>
          <cell r="G599">
            <v>0</v>
          </cell>
          <cell r="H599">
            <v>0</v>
          </cell>
          <cell r="I599">
            <v>0</v>
          </cell>
          <cell r="J599">
            <v>0</v>
          </cell>
          <cell r="K599">
            <v>0</v>
          </cell>
          <cell r="L599">
            <v>0</v>
          </cell>
          <cell r="M599">
            <v>0</v>
          </cell>
        </row>
        <row r="600">
          <cell r="A600">
            <v>1191</v>
          </cell>
          <cell r="B600">
            <v>0</v>
          </cell>
          <cell r="C600">
            <v>0</v>
          </cell>
          <cell r="D600">
            <v>0</v>
          </cell>
          <cell r="E600">
            <v>0</v>
          </cell>
          <cell r="F600">
            <v>0</v>
          </cell>
          <cell r="G600">
            <v>0</v>
          </cell>
          <cell r="H600">
            <v>0</v>
          </cell>
          <cell r="I600">
            <v>0</v>
          </cell>
          <cell r="J600">
            <v>0</v>
          </cell>
          <cell r="K600">
            <v>0</v>
          </cell>
          <cell r="L600">
            <v>0</v>
          </cell>
          <cell r="M600">
            <v>0</v>
          </cell>
        </row>
        <row r="601">
          <cell r="A601">
            <v>1192</v>
          </cell>
          <cell r="B601">
            <v>0</v>
          </cell>
          <cell r="C601">
            <v>0</v>
          </cell>
          <cell r="D601">
            <v>0</v>
          </cell>
          <cell r="E601">
            <v>0</v>
          </cell>
          <cell r="F601">
            <v>0</v>
          </cell>
          <cell r="G601">
            <v>0</v>
          </cell>
          <cell r="H601">
            <v>0</v>
          </cell>
          <cell r="I601">
            <v>0</v>
          </cell>
          <cell r="J601">
            <v>0</v>
          </cell>
          <cell r="K601">
            <v>0</v>
          </cell>
          <cell r="L601">
            <v>0</v>
          </cell>
          <cell r="M601">
            <v>0</v>
          </cell>
        </row>
        <row r="602">
          <cell r="A602">
            <v>1193</v>
          </cell>
          <cell r="B602">
            <v>0</v>
          </cell>
          <cell r="C602">
            <v>0</v>
          </cell>
          <cell r="D602">
            <v>0</v>
          </cell>
          <cell r="E602">
            <v>0</v>
          </cell>
          <cell r="F602">
            <v>0</v>
          </cell>
          <cell r="G602">
            <v>0</v>
          </cell>
          <cell r="H602">
            <v>0</v>
          </cell>
          <cell r="I602">
            <v>0</v>
          </cell>
          <cell r="J602">
            <v>0</v>
          </cell>
          <cell r="K602">
            <v>0</v>
          </cell>
          <cell r="L602">
            <v>0</v>
          </cell>
          <cell r="M602">
            <v>0</v>
          </cell>
        </row>
        <row r="603">
          <cell r="A603">
            <v>1194</v>
          </cell>
          <cell r="B603">
            <v>0</v>
          </cell>
          <cell r="C603">
            <v>0</v>
          </cell>
          <cell r="D603">
            <v>0</v>
          </cell>
          <cell r="E603">
            <v>0</v>
          </cell>
          <cell r="F603">
            <v>0</v>
          </cell>
          <cell r="G603">
            <v>0</v>
          </cell>
          <cell r="H603">
            <v>0</v>
          </cell>
          <cell r="I603">
            <v>0</v>
          </cell>
          <cell r="J603">
            <v>0</v>
          </cell>
          <cell r="K603">
            <v>0</v>
          </cell>
          <cell r="L603">
            <v>0</v>
          </cell>
          <cell r="M603">
            <v>0</v>
          </cell>
        </row>
        <row r="604">
          <cell r="A604">
            <v>1195</v>
          </cell>
          <cell r="B604">
            <v>0</v>
          </cell>
          <cell r="C604">
            <v>0</v>
          </cell>
          <cell r="D604">
            <v>0</v>
          </cell>
          <cell r="E604">
            <v>0</v>
          </cell>
          <cell r="F604">
            <v>0</v>
          </cell>
          <cell r="G604">
            <v>0</v>
          </cell>
          <cell r="H604">
            <v>0</v>
          </cell>
          <cell r="I604">
            <v>0</v>
          </cell>
          <cell r="J604">
            <v>0</v>
          </cell>
          <cell r="K604">
            <v>0</v>
          </cell>
          <cell r="L604">
            <v>0</v>
          </cell>
          <cell r="M604">
            <v>0</v>
          </cell>
        </row>
        <row r="605">
          <cell r="A605">
            <v>1196</v>
          </cell>
          <cell r="B605">
            <v>0</v>
          </cell>
          <cell r="C605">
            <v>0</v>
          </cell>
          <cell r="D605">
            <v>0</v>
          </cell>
          <cell r="E605">
            <v>0</v>
          </cell>
          <cell r="F605">
            <v>0</v>
          </cell>
          <cell r="G605">
            <v>0</v>
          </cell>
          <cell r="H605">
            <v>0</v>
          </cell>
          <cell r="I605">
            <v>0</v>
          </cell>
          <cell r="J605">
            <v>0</v>
          </cell>
          <cell r="K605">
            <v>0</v>
          </cell>
          <cell r="L605">
            <v>0</v>
          </cell>
          <cell r="M605">
            <v>0</v>
          </cell>
        </row>
        <row r="606">
          <cell r="A606">
            <v>1197</v>
          </cell>
          <cell r="B606">
            <v>0</v>
          </cell>
          <cell r="C606">
            <v>0</v>
          </cell>
          <cell r="D606">
            <v>0</v>
          </cell>
          <cell r="E606">
            <v>0</v>
          </cell>
          <cell r="F606">
            <v>0</v>
          </cell>
          <cell r="G606">
            <v>0</v>
          </cell>
          <cell r="H606">
            <v>0</v>
          </cell>
          <cell r="I606">
            <v>0</v>
          </cell>
          <cell r="J606">
            <v>0</v>
          </cell>
          <cell r="K606">
            <v>0</v>
          </cell>
          <cell r="L606">
            <v>0</v>
          </cell>
          <cell r="M606">
            <v>0</v>
          </cell>
        </row>
        <row r="607">
          <cell r="A607">
            <v>1198</v>
          </cell>
          <cell r="B607">
            <v>0</v>
          </cell>
          <cell r="C607">
            <v>0</v>
          </cell>
          <cell r="D607">
            <v>0</v>
          </cell>
          <cell r="E607">
            <v>0</v>
          </cell>
          <cell r="F607">
            <v>0</v>
          </cell>
          <cell r="G607">
            <v>0</v>
          </cell>
          <cell r="H607">
            <v>0</v>
          </cell>
          <cell r="I607">
            <v>0</v>
          </cell>
          <cell r="J607">
            <v>0</v>
          </cell>
          <cell r="K607">
            <v>0</v>
          </cell>
          <cell r="L607">
            <v>0</v>
          </cell>
          <cell r="M607">
            <v>0</v>
          </cell>
        </row>
        <row r="608">
          <cell r="A608">
            <v>1199</v>
          </cell>
          <cell r="B608">
            <v>0</v>
          </cell>
          <cell r="C608">
            <v>0</v>
          </cell>
          <cell r="D608">
            <v>0</v>
          </cell>
          <cell r="E608">
            <v>0</v>
          </cell>
          <cell r="F608">
            <v>0</v>
          </cell>
          <cell r="G608">
            <v>0</v>
          </cell>
          <cell r="H608">
            <v>0</v>
          </cell>
          <cell r="I608">
            <v>0</v>
          </cell>
          <cell r="J608">
            <v>0</v>
          </cell>
          <cell r="K608">
            <v>0</v>
          </cell>
          <cell r="L608">
            <v>0</v>
          </cell>
          <cell r="M608">
            <v>0</v>
          </cell>
        </row>
        <row r="609">
          <cell r="A609">
            <v>1200</v>
          </cell>
          <cell r="B609">
            <v>0</v>
          </cell>
          <cell r="C609">
            <v>0</v>
          </cell>
          <cell r="D609">
            <v>0</v>
          </cell>
          <cell r="E609">
            <v>0</v>
          </cell>
          <cell r="F609">
            <v>0</v>
          </cell>
          <cell r="G609">
            <v>0</v>
          </cell>
          <cell r="H609">
            <v>0</v>
          </cell>
          <cell r="I609">
            <v>0</v>
          </cell>
          <cell r="J609">
            <v>0</v>
          </cell>
          <cell r="K609">
            <v>0</v>
          </cell>
          <cell r="L609">
            <v>0</v>
          </cell>
          <cell r="M609">
            <v>0</v>
          </cell>
        </row>
        <row r="610">
          <cell r="A610">
            <v>1201</v>
          </cell>
          <cell r="B610">
            <v>0</v>
          </cell>
          <cell r="C610">
            <v>0</v>
          </cell>
          <cell r="D610">
            <v>0</v>
          </cell>
          <cell r="E610">
            <v>0</v>
          </cell>
          <cell r="F610">
            <v>0</v>
          </cell>
          <cell r="G610">
            <v>0</v>
          </cell>
          <cell r="H610">
            <v>0</v>
          </cell>
          <cell r="I610">
            <v>0</v>
          </cell>
          <cell r="J610">
            <v>0</v>
          </cell>
          <cell r="K610">
            <v>0</v>
          </cell>
          <cell r="L610">
            <v>0</v>
          </cell>
          <cell r="M610">
            <v>0</v>
          </cell>
        </row>
        <row r="611">
          <cell r="A611">
            <v>1202</v>
          </cell>
          <cell r="B611">
            <v>0</v>
          </cell>
          <cell r="C611">
            <v>0</v>
          </cell>
          <cell r="D611">
            <v>0</v>
          </cell>
          <cell r="E611">
            <v>0</v>
          </cell>
          <cell r="F611">
            <v>0</v>
          </cell>
          <cell r="G611">
            <v>0</v>
          </cell>
          <cell r="H611">
            <v>0</v>
          </cell>
          <cell r="I611">
            <v>0</v>
          </cell>
          <cell r="J611">
            <v>0</v>
          </cell>
          <cell r="K611">
            <v>0</v>
          </cell>
          <cell r="L611">
            <v>0</v>
          </cell>
          <cell r="M611">
            <v>0</v>
          </cell>
        </row>
        <row r="612">
          <cell r="A612">
            <v>1203</v>
          </cell>
          <cell r="B612">
            <v>0</v>
          </cell>
          <cell r="C612">
            <v>0</v>
          </cell>
          <cell r="D612">
            <v>0</v>
          </cell>
          <cell r="E612">
            <v>0</v>
          </cell>
          <cell r="F612">
            <v>0</v>
          </cell>
          <cell r="G612">
            <v>0</v>
          </cell>
          <cell r="H612">
            <v>0</v>
          </cell>
          <cell r="I612">
            <v>0</v>
          </cell>
          <cell r="J612">
            <v>0</v>
          </cell>
          <cell r="K612">
            <v>0</v>
          </cell>
          <cell r="L612">
            <v>0</v>
          </cell>
          <cell r="M612">
            <v>0</v>
          </cell>
        </row>
        <row r="613">
          <cell r="A613">
            <v>1204</v>
          </cell>
          <cell r="B613">
            <v>0</v>
          </cell>
          <cell r="C613">
            <v>0</v>
          </cell>
          <cell r="D613">
            <v>0</v>
          </cell>
          <cell r="E613">
            <v>0</v>
          </cell>
          <cell r="F613">
            <v>0</v>
          </cell>
          <cell r="G613">
            <v>0</v>
          </cell>
          <cell r="H613">
            <v>0</v>
          </cell>
          <cell r="I613">
            <v>0</v>
          </cell>
          <cell r="J613">
            <v>0</v>
          </cell>
          <cell r="K613">
            <v>0</v>
          </cell>
          <cell r="L613">
            <v>0</v>
          </cell>
          <cell r="M613">
            <v>0</v>
          </cell>
        </row>
        <row r="614">
          <cell r="A614">
            <v>1205</v>
          </cell>
          <cell r="B614">
            <v>0</v>
          </cell>
          <cell r="C614">
            <v>0</v>
          </cell>
          <cell r="D614">
            <v>0</v>
          </cell>
          <cell r="E614">
            <v>0</v>
          </cell>
          <cell r="F614">
            <v>0</v>
          </cell>
          <cell r="G614">
            <v>0</v>
          </cell>
          <cell r="H614">
            <v>0</v>
          </cell>
          <cell r="I614">
            <v>0</v>
          </cell>
          <cell r="J614">
            <v>0</v>
          </cell>
          <cell r="K614">
            <v>0</v>
          </cell>
          <cell r="L614">
            <v>0</v>
          </cell>
          <cell r="M614">
            <v>0</v>
          </cell>
        </row>
        <row r="615">
          <cell r="A615">
            <v>1206</v>
          </cell>
          <cell r="B615">
            <v>0</v>
          </cell>
          <cell r="C615">
            <v>0</v>
          </cell>
          <cell r="D615">
            <v>0</v>
          </cell>
          <cell r="E615">
            <v>0</v>
          </cell>
          <cell r="F615">
            <v>0</v>
          </cell>
          <cell r="G615">
            <v>0</v>
          </cell>
          <cell r="H615">
            <v>0</v>
          </cell>
          <cell r="I615">
            <v>0</v>
          </cell>
          <cell r="J615">
            <v>0</v>
          </cell>
          <cell r="K615">
            <v>0</v>
          </cell>
          <cell r="L615">
            <v>0</v>
          </cell>
          <cell r="M615">
            <v>0</v>
          </cell>
        </row>
        <row r="616">
          <cell r="A616">
            <v>1207</v>
          </cell>
          <cell r="B616">
            <v>0</v>
          </cell>
          <cell r="C616">
            <v>0</v>
          </cell>
          <cell r="D616">
            <v>0</v>
          </cell>
          <cell r="E616">
            <v>0</v>
          </cell>
          <cell r="F616">
            <v>0</v>
          </cell>
          <cell r="G616">
            <v>0</v>
          </cell>
          <cell r="H616">
            <v>0</v>
          </cell>
          <cell r="I616">
            <v>0</v>
          </cell>
          <cell r="J616">
            <v>0</v>
          </cell>
          <cell r="K616">
            <v>0</v>
          </cell>
          <cell r="L616">
            <v>0</v>
          </cell>
          <cell r="M616">
            <v>0</v>
          </cell>
        </row>
        <row r="617">
          <cell r="A617">
            <v>1208</v>
          </cell>
          <cell r="B617">
            <v>0</v>
          </cell>
          <cell r="C617">
            <v>0</v>
          </cell>
          <cell r="D617">
            <v>0</v>
          </cell>
          <cell r="E617">
            <v>0</v>
          </cell>
          <cell r="F617">
            <v>0</v>
          </cell>
          <cell r="G617">
            <v>0</v>
          </cell>
          <cell r="H617">
            <v>0</v>
          </cell>
          <cell r="I617">
            <v>0</v>
          </cell>
          <cell r="J617">
            <v>0</v>
          </cell>
          <cell r="K617">
            <v>0</v>
          </cell>
          <cell r="L617">
            <v>0</v>
          </cell>
          <cell r="M617">
            <v>0</v>
          </cell>
        </row>
        <row r="618">
          <cell r="A618">
            <v>1209</v>
          </cell>
          <cell r="B618">
            <v>0</v>
          </cell>
          <cell r="C618">
            <v>0</v>
          </cell>
          <cell r="D618">
            <v>0</v>
          </cell>
          <cell r="E618">
            <v>0</v>
          </cell>
          <cell r="F618">
            <v>0</v>
          </cell>
          <cell r="G618">
            <v>0</v>
          </cell>
          <cell r="H618">
            <v>0</v>
          </cell>
          <cell r="I618">
            <v>0</v>
          </cell>
          <cell r="J618">
            <v>0</v>
          </cell>
          <cell r="K618">
            <v>0</v>
          </cell>
          <cell r="L618">
            <v>0</v>
          </cell>
          <cell r="M618">
            <v>0</v>
          </cell>
        </row>
        <row r="619">
          <cell r="A619">
            <v>1210</v>
          </cell>
          <cell r="B619">
            <v>0</v>
          </cell>
          <cell r="C619">
            <v>0</v>
          </cell>
          <cell r="D619">
            <v>0</v>
          </cell>
          <cell r="E619">
            <v>0</v>
          </cell>
          <cell r="F619">
            <v>0</v>
          </cell>
          <cell r="G619">
            <v>0</v>
          </cell>
          <cell r="H619">
            <v>0</v>
          </cell>
          <cell r="I619">
            <v>0</v>
          </cell>
          <cell r="J619">
            <v>0</v>
          </cell>
          <cell r="K619">
            <v>0</v>
          </cell>
          <cell r="L619">
            <v>0</v>
          </cell>
          <cell r="M619">
            <v>0</v>
          </cell>
        </row>
        <row r="620">
          <cell r="A620">
            <v>1211</v>
          </cell>
          <cell r="B620">
            <v>42970</v>
          </cell>
          <cell r="C620">
            <v>127643</v>
          </cell>
          <cell r="D620" t="str">
            <v>UGAL</v>
          </cell>
          <cell r="E620" t="str">
            <v>INFORME N° 1211-2017-TP/DE/UGPPME-CFPP</v>
          </cell>
          <cell r="F620" t="str">
            <v>SOBRE TRAMITE DE RESOLUCIONES MINISTERIALES QUE AUTORIZA LA TRANSFERENCIA FINANCIERA DEL APORTE TOTAL DEL PROGRAMA TRABAJA PERU A FAVOR DE ORGANISMOS EJECUTORES PÚBLICO DE (60) CONVENIOS, EN EL MARCO DEL CONCURSO DE PROYECTOS REGULARES 2017</v>
          </cell>
          <cell r="G620" t="str">
            <v>INFORME N° 348-2017-TP/DE/UGPYTOS-CFATEP
MEMORANDO N° 035-2017-TP/DE/UGPYTOS-CFATEP
INFORME N° 1172-2017-TP/DE/UGPPME-CFPP</v>
          </cell>
          <cell r="H620">
            <v>0</v>
          </cell>
          <cell r="I620">
            <v>0</v>
          </cell>
          <cell r="J620">
            <v>0</v>
          </cell>
          <cell r="K620">
            <v>0</v>
          </cell>
          <cell r="L620">
            <v>0</v>
          </cell>
          <cell r="M620">
            <v>0</v>
          </cell>
        </row>
        <row r="621">
          <cell r="A621">
            <v>1212</v>
          </cell>
          <cell r="B621">
            <v>0</v>
          </cell>
          <cell r="C621">
            <v>0</v>
          </cell>
          <cell r="D621">
            <v>0</v>
          </cell>
          <cell r="E621">
            <v>0</v>
          </cell>
          <cell r="F621">
            <v>0</v>
          </cell>
          <cell r="G621">
            <v>0</v>
          </cell>
          <cell r="H621">
            <v>0</v>
          </cell>
          <cell r="I621">
            <v>0</v>
          </cell>
          <cell r="J621">
            <v>0</v>
          </cell>
          <cell r="K621">
            <v>0</v>
          </cell>
          <cell r="L621">
            <v>0</v>
          </cell>
          <cell r="M621">
            <v>0</v>
          </cell>
        </row>
        <row r="622">
          <cell r="A622">
            <v>1213</v>
          </cell>
          <cell r="B622">
            <v>0</v>
          </cell>
          <cell r="C622">
            <v>0</v>
          </cell>
          <cell r="D622">
            <v>0</v>
          </cell>
          <cell r="E622">
            <v>0</v>
          </cell>
          <cell r="F622">
            <v>0</v>
          </cell>
          <cell r="G622">
            <v>0</v>
          </cell>
          <cell r="H622">
            <v>0</v>
          </cell>
          <cell r="I622">
            <v>0</v>
          </cell>
          <cell r="J622">
            <v>0</v>
          </cell>
          <cell r="K622">
            <v>0</v>
          </cell>
          <cell r="L622">
            <v>0</v>
          </cell>
          <cell r="M622">
            <v>0</v>
          </cell>
        </row>
        <row r="623">
          <cell r="A623">
            <v>1214</v>
          </cell>
          <cell r="B623">
            <v>0</v>
          </cell>
          <cell r="C623">
            <v>0</v>
          </cell>
          <cell r="D623">
            <v>0</v>
          </cell>
          <cell r="E623">
            <v>0</v>
          </cell>
          <cell r="F623">
            <v>0</v>
          </cell>
          <cell r="G623">
            <v>0</v>
          </cell>
          <cell r="H623">
            <v>0</v>
          </cell>
          <cell r="I623">
            <v>0</v>
          </cell>
          <cell r="J623">
            <v>0</v>
          </cell>
          <cell r="K623">
            <v>0</v>
          </cell>
          <cell r="L623">
            <v>0</v>
          </cell>
          <cell r="M623">
            <v>0</v>
          </cell>
        </row>
        <row r="624">
          <cell r="A624">
            <v>1215</v>
          </cell>
          <cell r="B624">
            <v>0</v>
          </cell>
          <cell r="C624">
            <v>0</v>
          </cell>
          <cell r="D624">
            <v>0</v>
          </cell>
          <cell r="E624">
            <v>0</v>
          </cell>
          <cell r="F624">
            <v>0</v>
          </cell>
          <cell r="G624">
            <v>0</v>
          </cell>
          <cell r="H624">
            <v>0</v>
          </cell>
          <cell r="I624">
            <v>0</v>
          </cell>
          <cell r="J624">
            <v>0</v>
          </cell>
          <cell r="K624">
            <v>0</v>
          </cell>
          <cell r="L624">
            <v>0</v>
          </cell>
          <cell r="M624">
            <v>0</v>
          </cell>
        </row>
        <row r="625">
          <cell r="A625">
            <v>1216</v>
          </cell>
          <cell r="B625">
            <v>0</v>
          </cell>
          <cell r="C625">
            <v>0</v>
          </cell>
          <cell r="D625">
            <v>0</v>
          </cell>
          <cell r="E625">
            <v>0</v>
          </cell>
          <cell r="F625">
            <v>0</v>
          </cell>
          <cell r="G625">
            <v>0</v>
          </cell>
          <cell r="H625">
            <v>0</v>
          </cell>
          <cell r="I625">
            <v>0</v>
          </cell>
          <cell r="J625">
            <v>0</v>
          </cell>
          <cell r="K625">
            <v>0</v>
          </cell>
          <cell r="L625">
            <v>0</v>
          </cell>
          <cell r="M625">
            <v>0</v>
          </cell>
        </row>
        <row r="626">
          <cell r="A626">
            <v>1217</v>
          </cell>
          <cell r="B626">
            <v>0</v>
          </cell>
          <cell r="C626">
            <v>0</v>
          </cell>
          <cell r="D626">
            <v>0</v>
          </cell>
          <cell r="E626">
            <v>0</v>
          </cell>
          <cell r="F626">
            <v>0</v>
          </cell>
          <cell r="G626">
            <v>0</v>
          </cell>
          <cell r="H626">
            <v>0</v>
          </cell>
          <cell r="I626">
            <v>0</v>
          </cell>
          <cell r="J626">
            <v>0</v>
          </cell>
          <cell r="K626">
            <v>0</v>
          </cell>
          <cell r="L626">
            <v>0</v>
          </cell>
          <cell r="M626">
            <v>0</v>
          </cell>
        </row>
        <row r="627">
          <cell r="A627">
            <v>1218</v>
          </cell>
          <cell r="B627">
            <v>0</v>
          </cell>
          <cell r="C627">
            <v>0</v>
          </cell>
          <cell r="D627">
            <v>0</v>
          </cell>
          <cell r="E627">
            <v>0</v>
          </cell>
          <cell r="F627">
            <v>0</v>
          </cell>
          <cell r="G627">
            <v>0</v>
          </cell>
          <cell r="H627">
            <v>0</v>
          </cell>
          <cell r="I627">
            <v>0</v>
          </cell>
          <cell r="J627">
            <v>0</v>
          </cell>
          <cell r="K627">
            <v>0</v>
          </cell>
          <cell r="L627">
            <v>0</v>
          </cell>
          <cell r="M627">
            <v>0</v>
          </cell>
        </row>
        <row r="628">
          <cell r="A628">
            <v>1219</v>
          </cell>
          <cell r="B628">
            <v>0</v>
          </cell>
          <cell r="C628">
            <v>0</v>
          </cell>
          <cell r="D628">
            <v>0</v>
          </cell>
          <cell r="E628">
            <v>0</v>
          </cell>
          <cell r="F628">
            <v>0</v>
          </cell>
          <cell r="G628">
            <v>0</v>
          </cell>
          <cell r="H628">
            <v>0</v>
          </cell>
          <cell r="I628">
            <v>0</v>
          </cell>
          <cell r="J628">
            <v>0</v>
          </cell>
          <cell r="K628">
            <v>0</v>
          </cell>
          <cell r="L628">
            <v>0</v>
          </cell>
          <cell r="M628">
            <v>0</v>
          </cell>
        </row>
        <row r="629">
          <cell r="A629">
            <v>1220</v>
          </cell>
          <cell r="B629">
            <v>0</v>
          </cell>
          <cell r="C629">
            <v>0</v>
          </cell>
          <cell r="D629">
            <v>0</v>
          </cell>
          <cell r="E629">
            <v>0</v>
          </cell>
          <cell r="F629">
            <v>0</v>
          </cell>
          <cell r="G629">
            <v>0</v>
          </cell>
          <cell r="H629">
            <v>0</v>
          </cell>
          <cell r="I629">
            <v>0</v>
          </cell>
          <cell r="J629">
            <v>0</v>
          </cell>
          <cell r="K629">
            <v>0</v>
          </cell>
          <cell r="L629">
            <v>0</v>
          </cell>
          <cell r="M629">
            <v>0</v>
          </cell>
        </row>
        <row r="630">
          <cell r="A630">
            <v>1221</v>
          </cell>
          <cell r="B630">
            <v>0</v>
          </cell>
          <cell r="C630">
            <v>0</v>
          </cell>
          <cell r="D630">
            <v>0</v>
          </cell>
          <cell r="E630">
            <v>0</v>
          </cell>
          <cell r="F630">
            <v>0</v>
          </cell>
          <cell r="G630">
            <v>0</v>
          </cell>
          <cell r="H630">
            <v>0</v>
          </cell>
          <cell r="I630">
            <v>0</v>
          </cell>
          <cell r="J630">
            <v>0</v>
          </cell>
          <cell r="K630">
            <v>0</v>
          </cell>
          <cell r="L630">
            <v>0</v>
          </cell>
          <cell r="M630">
            <v>0</v>
          </cell>
        </row>
        <row r="631">
          <cell r="A631">
            <v>1222</v>
          </cell>
          <cell r="B631">
            <v>0</v>
          </cell>
          <cell r="C631">
            <v>0</v>
          </cell>
          <cell r="D631">
            <v>0</v>
          </cell>
          <cell r="E631">
            <v>0</v>
          </cell>
          <cell r="F631">
            <v>0</v>
          </cell>
          <cell r="G631">
            <v>0</v>
          </cell>
          <cell r="H631">
            <v>0</v>
          </cell>
          <cell r="I631">
            <v>0</v>
          </cell>
          <cell r="J631">
            <v>0</v>
          </cell>
          <cell r="K631">
            <v>0</v>
          </cell>
          <cell r="L631">
            <v>0</v>
          </cell>
          <cell r="M631">
            <v>0</v>
          </cell>
        </row>
        <row r="632">
          <cell r="A632">
            <v>1223</v>
          </cell>
          <cell r="B632">
            <v>0</v>
          </cell>
          <cell r="C632">
            <v>0</v>
          </cell>
          <cell r="D632">
            <v>0</v>
          </cell>
          <cell r="E632">
            <v>0</v>
          </cell>
          <cell r="F632">
            <v>0</v>
          </cell>
          <cell r="G632">
            <v>0</v>
          </cell>
          <cell r="H632">
            <v>0</v>
          </cell>
          <cell r="I632">
            <v>0</v>
          </cell>
          <cell r="J632">
            <v>0</v>
          </cell>
          <cell r="K632">
            <v>0</v>
          </cell>
          <cell r="L632">
            <v>0</v>
          </cell>
          <cell r="M632">
            <v>0</v>
          </cell>
        </row>
        <row r="633">
          <cell r="A633">
            <v>1224</v>
          </cell>
          <cell r="B633">
            <v>0</v>
          </cell>
          <cell r="C633">
            <v>0</v>
          </cell>
          <cell r="D633">
            <v>0</v>
          </cell>
          <cell r="E633">
            <v>0</v>
          </cell>
          <cell r="F633">
            <v>0</v>
          </cell>
          <cell r="G633">
            <v>0</v>
          </cell>
          <cell r="H633">
            <v>0</v>
          </cell>
          <cell r="I633">
            <v>0</v>
          </cell>
          <cell r="J633">
            <v>0</v>
          </cell>
          <cell r="K633">
            <v>0</v>
          </cell>
          <cell r="L633">
            <v>0</v>
          </cell>
          <cell r="M633">
            <v>0</v>
          </cell>
        </row>
        <row r="634">
          <cell r="A634">
            <v>1225</v>
          </cell>
          <cell r="B634">
            <v>0</v>
          </cell>
          <cell r="C634">
            <v>0</v>
          </cell>
          <cell r="D634">
            <v>0</v>
          </cell>
          <cell r="E634">
            <v>0</v>
          </cell>
          <cell r="F634">
            <v>0</v>
          </cell>
          <cell r="G634">
            <v>0</v>
          </cell>
          <cell r="H634">
            <v>0</v>
          </cell>
          <cell r="I634">
            <v>0</v>
          </cell>
          <cell r="J634">
            <v>0</v>
          </cell>
          <cell r="K634">
            <v>0</v>
          </cell>
          <cell r="L634">
            <v>0</v>
          </cell>
          <cell r="M634">
            <v>0</v>
          </cell>
        </row>
        <row r="635">
          <cell r="A635">
            <v>1226</v>
          </cell>
          <cell r="B635">
            <v>0</v>
          </cell>
          <cell r="C635">
            <v>0</v>
          </cell>
          <cell r="D635">
            <v>0</v>
          </cell>
          <cell r="E635">
            <v>0</v>
          </cell>
          <cell r="F635">
            <v>0</v>
          </cell>
          <cell r="G635">
            <v>0</v>
          </cell>
          <cell r="H635">
            <v>0</v>
          </cell>
          <cell r="I635">
            <v>0</v>
          </cell>
          <cell r="J635">
            <v>0</v>
          </cell>
          <cell r="K635">
            <v>0</v>
          </cell>
          <cell r="L635">
            <v>0</v>
          </cell>
          <cell r="M635">
            <v>0</v>
          </cell>
        </row>
        <row r="636">
          <cell r="A636">
            <v>1227</v>
          </cell>
          <cell r="B636">
            <v>0</v>
          </cell>
          <cell r="C636">
            <v>0</v>
          </cell>
          <cell r="D636">
            <v>0</v>
          </cell>
          <cell r="E636">
            <v>0</v>
          </cell>
          <cell r="F636">
            <v>0</v>
          </cell>
          <cell r="G636">
            <v>0</v>
          </cell>
          <cell r="H636">
            <v>0</v>
          </cell>
          <cell r="I636">
            <v>0</v>
          </cell>
          <cell r="J636">
            <v>0</v>
          </cell>
          <cell r="K636">
            <v>0</v>
          </cell>
          <cell r="L636">
            <v>0</v>
          </cell>
          <cell r="M636">
            <v>0</v>
          </cell>
        </row>
        <row r="637">
          <cell r="A637">
            <v>1228</v>
          </cell>
          <cell r="B637">
            <v>0</v>
          </cell>
          <cell r="C637">
            <v>0</v>
          </cell>
          <cell r="D637">
            <v>0</v>
          </cell>
          <cell r="E637">
            <v>0</v>
          </cell>
          <cell r="F637">
            <v>0</v>
          </cell>
          <cell r="G637">
            <v>0</v>
          </cell>
          <cell r="H637">
            <v>0</v>
          </cell>
          <cell r="I637">
            <v>0</v>
          </cell>
          <cell r="J637">
            <v>0</v>
          </cell>
          <cell r="K637">
            <v>0</v>
          </cell>
          <cell r="L637">
            <v>0</v>
          </cell>
          <cell r="M637">
            <v>0</v>
          </cell>
        </row>
        <row r="638">
          <cell r="A638">
            <v>1229</v>
          </cell>
          <cell r="B638">
            <v>0</v>
          </cell>
          <cell r="C638">
            <v>0</v>
          </cell>
          <cell r="D638">
            <v>0</v>
          </cell>
          <cell r="E638">
            <v>0</v>
          </cell>
          <cell r="F638">
            <v>0</v>
          </cell>
          <cell r="G638">
            <v>0</v>
          </cell>
          <cell r="H638">
            <v>0</v>
          </cell>
          <cell r="I638">
            <v>0</v>
          </cell>
          <cell r="J638">
            <v>0</v>
          </cell>
          <cell r="K638">
            <v>0</v>
          </cell>
          <cell r="L638">
            <v>0</v>
          </cell>
          <cell r="M638">
            <v>0</v>
          </cell>
        </row>
        <row r="639">
          <cell r="A639">
            <v>1230</v>
          </cell>
          <cell r="B639">
            <v>0</v>
          </cell>
          <cell r="C639">
            <v>0</v>
          </cell>
          <cell r="D639">
            <v>0</v>
          </cell>
          <cell r="E639">
            <v>0</v>
          </cell>
          <cell r="F639">
            <v>0</v>
          </cell>
          <cell r="G639">
            <v>0</v>
          </cell>
          <cell r="H639">
            <v>0</v>
          </cell>
          <cell r="I639">
            <v>0</v>
          </cell>
          <cell r="J639">
            <v>0</v>
          </cell>
          <cell r="K639">
            <v>0</v>
          </cell>
          <cell r="L639">
            <v>0</v>
          </cell>
          <cell r="M639">
            <v>0</v>
          </cell>
        </row>
        <row r="640">
          <cell r="A640">
            <v>1231</v>
          </cell>
          <cell r="B640">
            <v>0</v>
          </cell>
          <cell r="C640">
            <v>0</v>
          </cell>
          <cell r="D640">
            <v>0</v>
          </cell>
          <cell r="E640">
            <v>0</v>
          </cell>
          <cell r="F640">
            <v>0</v>
          </cell>
          <cell r="G640">
            <v>0</v>
          </cell>
          <cell r="H640">
            <v>0</v>
          </cell>
          <cell r="I640">
            <v>0</v>
          </cell>
          <cell r="J640">
            <v>0</v>
          </cell>
          <cell r="K640">
            <v>0</v>
          </cell>
          <cell r="L640">
            <v>0</v>
          </cell>
          <cell r="M640">
            <v>0</v>
          </cell>
        </row>
        <row r="641">
          <cell r="A641">
            <v>1232</v>
          </cell>
          <cell r="B641">
            <v>0</v>
          </cell>
          <cell r="C641">
            <v>0</v>
          </cell>
          <cell r="D641">
            <v>0</v>
          </cell>
          <cell r="E641">
            <v>0</v>
          </cell>
          <cell r="F641">
            <v>0</v>
          </cell>
          <cell r="G641">
            <v>0</v>
          </cell>
          <cell r="H641">
            <v>0</v>
          </cell>
          <cell r="I641">
            <v>0</v>
          </cell>
          <cell r="J641">
            <v>0</v>
          </cell>
          <cell r="K641">
            <v>0</v>
          </cell>
          <cell r="L641">
            <v>0</v>
          </cell>
          <cell r="M641">
            <v>0</v>
          </cell>
        </row>
        <row r="642">
          <cell r="A642">
            <v>1233</v>
          </cell>
          <cell r="B642">
            <v>0</v>
          </cell>
          <cell r="C642">
            <v>0</v>
          </cell>
          <cell r="D642">
            <v>0</v>
          </cell>
          <cell r="E642">
            <v>0</v>
          </cell>
          <cell r="F642">
            <v>0</v>
          </cell>
          <cell r="G642">
            <v>0</v>
          </cell>
          <cell r="H642">
            <v>0</v>
          </cell>
          <cell r="I642">
            <v>0</v>
          </cell>
          <cell r="J642">
            <v>0</v>
          </cell>
          <cell r="K642">
            <v>0</v>
          </cell>
          <cell r="L642">
            <v>0</v>
          </cell>
          <cell r="M642">
            <v>0</v>
          </cell>
        </row>
        <row r="643">
          <cell r="A643">
            <v>1234</v>
          </cell>
          <cell r="B643">
            <v>0</v>
          </cell>
          <cell r="C643">
            <v>0</v>
          </cell>
          <cell r="D643">
            <v>0</v>
          </cell>
          <cell r="E643">
            <v>0</v>
          </cell>
          <cell r="F643">
            <v>0</v>
          </cell>
          <cell r="G643">
            <v>0</v>
          </cell>
          <cell r="H643">
            <v>0</v>
          </cell>
          <cell r="I643">
            <v>0</v>
          </cell>
          <cell r="J643">
            <v>0</v>
          </cell>
          <cell r="K643">
            <v>0</v>
          </cell>
          <cell r="L643">
            <v>0</v>
          </cell>
          <cell r="M643">
            <v>0</v>
          </cell>
        </row>
        <row r="644">
          <cell r="A644">
            <v>1235</v>
          </cell>
          <cell r="B644">
            <v>0</v>
          </cell>
          <cell r="C644">
            <v>0</v>
          </cell>
          <cell r="D644">
            <v>0</v>
          </cell>
          <cell r="E644">
            <v>0</v>
          </cell>
          <cell r="F644">
            <v>0</v>
          </cell>
          <cell r="G644">
            <v>0</v>
          </cell>
          <cell r="H644">
            <v>0</v>
          </cell>
          <cell r="I644">
            <v>0</v>
          </cell>
          <cell r="J644">
            <v>0</v>
          </cell>
          <cell r="K644">
            <v>0</v>
          </cell>
          <cell r="L644">
            <v>0</v>
          </cell>
          <cell r="M644">
            <v>0</v>
          </cell>
        </row>
        <row r="645">
          <cell r="A645">
            <v>1236</v>
          </cell>
          <cell r="B645">
            <v>0</v>
          </cell>
          <cell r="C645">
            <v>0</v>
          </cell>
          <cell r="D645">
            <v>0</v>
          </cell>
          <cell r="E645">
            <v>0</v>
          </cell>
          <cell r="F645">
            <v>0</v>
          </cell>
          <cell r="G645">
            <v>0</v>
          </cell>
          <cell r="H645">
            <v>0</v>
          </cell>
          <cell r="I645">
            <v>0</v>
          </cell>
          <cell r="J645">
            <v>0</v>
          </cell>
          <cell r="K645">
            <v>0</v>
          </cell>
          <cell r="L645">
            <v>0</v>
          </cell>
          <cell r="M645">
            <v>0</v>
          </cell>
        </row>
        <row r="646">
          <cell r="A646">
            <v>1237</v>
          </cell>
          <cell r="B646">
            <v>0</v>
          </cell>
          <cell r="C646">
            <v>0</v>
          </cell>
          <cell r="D646">
            <v>0</v>
          </cell>
          <cell r="E646">
            <v>0</v>
          </cell>
          <cell r="F646">
            <v>0</v>
          </cell>
          <cell r="G646">
            <v>0</v>
          </cell>
          <cell r="H646">
            <v>0</v>
          </cell>
          <cell r="I646">
            <v>0</v>
          </cell>
          <cell r="J646">
            <v>0</v>
          </cell>
          <cell r="K646">
            <v>0</v>
          </cell>
          <cell r="L646">
            <v>0</v>
          </cell>
          <cell r="M646">
            <v>0</v>
          </cell>
        </row>
        <row r="647">
          <cell r="A647">
            <v>1238</v>
          </cell>
          <cell r="B647">
            <v>0</v>
          </cell>
          <cell r="C647">
            <v>0</v>
          </cell>
          <cell r="D647">
            <v>0</v>
          </cell>
          <cell r="E647">
            <v>0</v>
          </cell>
          <cell r="F647">
            <v>0</v>
          </cell>
          <cell r="G647">
            <v>0</v>
          </cell>
          <cell r="H647">
            <v>0</v>
          </cell>
          <cell r="I647">
            <v>0</v>
          </cell>
          <cell r="J647">
            <v>0</v>
          </cell>
          <cell r="K647">
            <v>0</v>
          </cell>
          <cell r="L647">
            <v>0</v>
          </cell>
          <cell r="M647">
            <v>0</v>
          </cell>
        </row>
        <row r="648">
          <cell r="A648">
            <v>1239</v>
          </cell>
          <cell r="B648">
            <v>0</v>
          </cell>
          <cell r="C648">
            <v>0</v>
          </cell>
          <cell r="D648">
            <v>0</v>
          </cell>
          <cell r="E648">
            <v>0</v>
          </cell>
          <cell r="F648">
            <v>0</v>
          </cell>
          <cell r="G648">
            <v>0</v>
          </cell>
          <cell r="H648">
            <v>0</v>
          </cell>
          <cell r="I648">
            <v>0</v>
          </cell>
          <cell r="J648">
            <v>0</v>
          </cell>
          <cell r="K648">
            <v>0</v>
          </cell>
          <cell r="L648">
            <v>0</v>
          </cell>
          <cell r="M648">
            <v>0</v>
          </cell>
        </row>
        <row r="649">
          <cell r="A649">
            <v>1240</v>
          </cell>
          <cell r="B649">
            <v>0</v>
          </cell>
          <cell r="C649">
            <v>0</v>
          </cell>
          <cell r="D649">
            <v>0</v>
          </cell>
          <cell r="E649">
            <v>0</v>
          </cell>
          <cell r="F649">
            <v>0</v>
          </cell>
          <cell r="G649">
            <v>0</v>
          </cell>
          <cell r="H649">
            <v>0</v>
          </cell>
          <cell r="I649">
            <v>0</v>
          </cell>
          <cell r="J649">
            <v>0</v>
          </cell>
          <cell r="K649">
            <v>0</v>
          </cell>
          <cell r="L649">
            <v>0</v>
          </cell>
          <cell r="M649">
            <v>0</v>
          </cell>
        </row>
        <row r="650">
          <cell r="A650">
            <v>1241</v>
          </cell>
          <cell r="B650">
            <v>0</v>
          </cell>
          <cell r="C650">
            <v>0</v>
          </cell>
          <cell r="D650">
            <v>0</v>
          </cell>
          <cell r="E650">
            <v>0</v>
          </cell>
          <cell r="F650">
            <v>0</v>
          </cell>
          <cell r="G650">
            <v>0</v>
          </cell>
          <cell r="H650">
            <v>0</v>
          </cell>
          <cell r="I650">
            <v>0</v>
          </cell>
          <cell r="J650">
            <v>0</v>
          </cell>
          <cell r="K650">
            <v>0</v>
          </cell>
          <cell r="L650">
            <v>0</v>
          </cell>
          <cell r="M650">
            <v>0</v>
          </cell>
        </row>
        <row r="651">
          <cell r="A651">
            <v>1242</v>
          </cell>
          <cell r="B651">
            <v>0</v>
          </cell>
          <cell r="C651">
            <v>0</v>
          </cell>
          <cell r="D651">
            <v>0</v>
          </cell>
          <cell r="E651">
            <v>0</v>
          </cell>
          <cell r="F651">
            <v>0</v>
          </cell>
          <cell r="G651">
            <v>0</v>
          </cell>
          <cell r="H651">
            <v>0</v>
          </cell>
          <cell r="I651">
            <v>0</v>
          </cell>
          <cell r="J651">
            <v>0</v>
          </cell>
          <cell r="K651">
            <v>0</v>
          </cell>
          <cell r="L651">
            <v>0</v>
          </cell>
          <cell r="M651">
            <v>0</v>
          </cell>
        </row>
        <row r="652">
          <cell r="A652">
            <v>1243</v>
          </cell>
          <cell r="B652">
            <v>0</v>
          </cell>
          <cell r="C652">
            <v>0</v>
          </cell>
          <cell r="D652">
            <v>0</v>
          </cell>
          <cell r="E652">
            <v>0</v>
          </cell>
          <cell r="F652">
            <v>0</v>
          </cell>
          <cell r="G652">
            <v>0</v>
          </cell>
          <cell r="H652">
            <v>0</v>
          </cell>
          <cell r="I652">
            <v>0</v>
          </cell>
          <cell r="J652">
            <v>0</v>
          </cell>
          <cell r="K652">
            <v>0</v>
          </cell>
          <cell r="L652">
            <v>0</v>
          </cell>
          <cell r="M652">
            <v>0</v>
          </cell>
        </row>
        <row r="653">
          <cell r="A653">
            <v>1244</v>
          </cell>
          <cell r="B653">
            <v>0</v>
          </cell>
          <cell r="C653">
            <v>0</v>
          </cell>
          <cell r="D653">
            <v>0</v>
          </cell>
          <cell r="E653">
            <v>0</v>
          </cell>
          <cell r="F653">
            <v>0</v>
          </cell>
          <cell r="G653">
            <v>0</v>
          </cell>
          <cell r="H653">
            <v>0</v>
          </cell>
          <cell r="I653">
            <v>0</v>
          </cell>
          <cell r="J653">
            <v>0</v>
          </cell>
          <cell r="K653">
            <v>0</v>
          </cell>
          <cell r="L653">
            <v>0</v>
          </cell>
          <cell r="M653">
            <v>0</v>
          </cell>
        </row>
        <row r="654">
          <cell r="A654">
            <v>1245</v>
          </cell>
          <cell r="B654">
            <v>0</v>
          </cell>
          <cell r="C654">
            <v>0</v>
          </cell>
          <cell r="D654">
            <v>0</v>
          </cell>
          <cell r="E654">
            <v>0</v>
          </cell>
          <cell r="F654">
            <v>0</v>
          </cell>
          <cell r="G654">
            <v>0</v>
          </cell>
          <cell r="H654">
            <v>0</v>
          </cell>
          <cell r="I654">
            <v>0</v>
          </cell>
          <cell r="J654">
            <v>0</v>
          </cell>
          <cell r="K654">
            <v>0</v>
          </cell>
          <cell r="L654">
            <v>0</v>
          </cell>
          <cell r="M654">
            <v>0</v>
          </cell>
        </row>
        <row r="655">
          <cell r="A655">
            <v>1246</v>
          </cell>
          <cell r="B655">
            <v>0</v>
          </cell>
          <cell r="C655">
            <v>0</v>
          </cell>
          <cell r="D655">
            <v>0</v>
          </cell>
          <cell r="E655">
            <v>0</v>
          </cell>
          <cell r="F655">
            <v>0</v>
          </cell>
          <cell r="G655">
            <v>0</v>
          </cell>
          <cell r="H655">
            <v>0</v>
          </cell>
          <cell r="I655">
            <v>0</v>
          </cell>
          <cell r="J655">
            <v>0</v>
          </cell>
          <cell r="K655">
            <v>0</v>
          </cell>
          <cell r="L655">
            <v>0</v>
          </cell>
          <cell r="M655">
            <v>0</v>
          </cell>
        </row>
        <row r="656">
          <cell r="A656">
            <v>1247</v>
          </cell>
          <cell r="B656">
            <v>0</v>
          </cell>
          <cell r="C656">
            <v>0</v>
          </cell>
          <cell r="D656">
            <v>0</v>
          </cell>
          <cell r="E656">
            <v>0</v>
          </cell>
          <cell r="F656">
            <v>0</v>
          </cell>
          <cell r="G656">
            <v>0</v>
          </cell>
          <cell r="H656">
            <v>0</v>
          </cell>
          <cell r="I656">
            <v>0</v>
          </cell>
          <cell r="J656">
            <v>0</v>
          </cell>
          <cell r="K656">
            <v>0</v>
          </cell>
          <cell r="L656">
            <v>0</v>
          </cell>
          <cell r="M656">
            <v>0</v>
          </cell>
        </row>
        <row r="657">
          <cell r="A657">
            <v>1248</v>
          </cell>
          <cell r="B657">
            <v>0</v>
          </cell>
          <cell r="C657">
            <v>0</v>
          </cell>
          <cell r="D657">
            <v>0</v>
          </cell>
          <cell r="E657">
            <v>0</v>
          </cell>
          <cell r="F657">
            <v>0</v>
          </cell>
          <cell r="G657">
            <v>0</v>
          </cell>
          <cell r="H657">
            <v>0</v>
          </cell>
          <cell r="I657">
            <v>0</v>
          </cell>
          <cell r="J657">
            <v>0</v>
          </cell>
          <cell r="K657">
            <v>0</v>
          </cell>
          <cell r="L657">
            <v>0</v>
          </cell>
          <cell r="M657">
            <v>0</v>
          </cell>
        </row>
        <row r="658">
          <cell r="A658">
            <v>1249</v>
          </cell>
          <cell r="B658">
            <v>0</v>
          </cell>
          <cell r="C658">
            <v>0</v>
          </cell>
          <cell r="D658">
            <v>0</v>
          </cell>
          <cell r="E658">
            <v>0</v>
          </cell>
          <cell r="F658">
            <v>0</v>
          </cell>
          <cell r="G658">
            <v>0</v>
          </cell>
          <cell r="H658">
            <v>0</v>
          </cell>
          <cell r="I658">
            <v>0</v>
          </cell>
          <cell r="J658">
            <v>0</v>
          </cell>
          <cell r="K658">
            <v>0</v>
          </cell>
          <cell r="L658">
            <v>0</v>
          </cell>
          <cell r="M658">
            <v>0</v>
          </cell>
        </row>
        <row r="659">
          <cell r="A659">
            <v>1250</v>
          </cell>
          <cell r="B659">
            <v>0</v>
          </cell>
          <cell r="C659">
            <v>0</v>
          </cell>
          <cell r="D659">
            <v>0</v>
          </cell>
          <cell r="E659">
            <v>0</v>
          </cell>
          <cell r="F659">
            <v>0</v>
          </cell>
          <cell r="G659">
            <v>0</v>
          </cell>
          <cell r="H659">
            <v>0</v>
          </cell>
          <cell r="I659">
            <v>0</v>
          </cell>
          <cell r="J659">
            <v>0</v>
          </cell>
          <cell r="K659">
            <v>0</v>
          </cell>
          <cell r="L659">
            <v>0</v>
          </cell>
          <cell r="M659">
            <v>0</v>
          </cell>
        </row>
        <row r="660">
          <cell r="A660">
            <v>1251</v>
          </cell>
          <cell r="B660">
            <v>0</v>
          </cell>
          <cell r="C660">
            <v>0</v>
          </cell>
          <cell r="D660">
            <v>0</v>
          </cell>
          <cell r="E660">
            <v>0</v>
          </cell>
          <cell r="F660">
            <v>0</v>
          </cell>
          <cell r="G660">
            <v>0</v>
          </cell>
          <cell r="H660">
            <v>0</v>
          </cell>
          <cell r="I660">
            <v>0</v>
          </cell>
          <cell r="J660">
            <v>0</v>
          </cell>
          <cell r="K660">
            <v>0</v>
          </cell>
          <cell r="L660">
            <v>0</v>
          </cell>
          <cell r="M660">
            <v>0</v>
          </cell>
        </row>
        <row r="661">
          <cell r="A661">
            <v>1252</v>
          </cell>
          <cell r="B661">
            <v>0</v>
          </cell>
          <cell r="C661">
            <v>0</v>
          </cell>
          <cell r="D661">
            <v>0</v>
          </cell>
          <cell r="E661">
            <v>0</v>
          </cell>
          <cell r="F661">
            <v>0</v>
          </cell>
          <cell r="G661">
            <v>0</v>
          </cell>
          <cell r="H661">
            <v>0</v>
          </cell>
          <cell r="I661">
            <v>0</v>
          </cell>
          <cell r="J661">
            <v>0</v>
          </cell>
          <cell r="K661">
            <v>0</v>
          </cell>
          <cell r="L661">
            <v>0</v>
          </cell>
          <cell r="M661">
            <v>0</v>
          </cell>
        </row>
        <row r="662">
          <cell r="A662">
            <v>1253</v>
          </cell>
          <cell r="B662">
            <v>0</v>
          </cell>
          <cell r="C662">
            <v>0</v>
          </cell>
          <cell r="D662">
            <v>0</v>
          </cell>
          <cell r="E662">
            <v>0</v>
          </cell>
          <cell r="F662">
            <v>0</v>
          </cell>
          <cell r="G662">
            <v>0</v>
          </cell>
          <cell r="H662">
            <v>0</v>
          </cell>
          <cell r="I662">
            <v>0</v>
          </cell>
          <cell r="J662">
            <v>0</v>
          </cell>
          <cell r="K662">
            <v>0</v>
          </cell>
          <cell r="L662">
            <v>0</v>
          </cell>
          <cell r="M662">
            <v>0</v>
          </cell>
        </row>
        <row r="663">
          <cell r="A663">
            <v>1254</v>
          </cell>
          <cell r="B663">
            <v>0</v>
          </cell>
          <cell r="C663">
            <v>0</v>
          </cell>
          <cell r="D663">
            <v>0</v>
          </cell>
          <cell r="E663">
            <v>0</v>
          </cell>
          <cell r="F663">
            <v>0</v>
          </cell>
          <cell r="G663">
            <v>0</v>
          </cell>
          <cell r="H663">
            <v>0</v>
          </cell>
          <cell r="I663">
            <v>0</v>
          </cell>
          <cell r="J663">
            <v>0</v>
          </cell>
          <cell r="K663">
            <v>0</v>
          </cell>
          <cell r="L663">
            <v>0</v>
          </cell>
          <cell r="M663">
            <v>0</v>
          </cell>
        </row>
        <row r="664">
          <cell r="A664">
            <v>1255</v>
          </cell>
          <cell r="B664">
            <v>0</v>
          </cell>
          <cell r="C664">
            <v>0</v>
          </cell>
          <cell r="D664">
            <v>0</v>
          </cell>
          <cell r="E664">
            <v>0</v>
          </cell>
          <cell r="F664">
            <v>0</v>
          </cell>
          <cell r="G664">
            <v>0</v>
          </cell>
          <cell r="H664">
            <v>0</v>
          </cell>
          <cell r="I664">
            <v>0</v>
          </cell>
          <cell r="J664">
            <v>0</v>
          </cell>
          <cell r="K664">
            <v>0</v>
          </cell>
          <cell r="L664">
            <v>0</v>
          </cell>
          <cell r="M664">
            <v>0</v>
          </cell>
        </row>
        <row r="665">
          <cell r="A665">
            <v>1256</v>
          </cell>
          <cell r="B665">
            <v>0</v>
          </cell>
          <cell r="C665">
            <v>0</v>
          </cell>
          <cell r="D665">
            <v>0</v>
          </cell>
          <cell r="E665">
            <v>0</v>
          </cell>
          <cell r="F665">
            <v>0</v>
          </cell>
          <cell r="G665">
            <v>0</v>
          </cell>
          <cell r="H665">
            <v>0</v>
          </cell>
          <cell r="I665">
            <v>0</v>
          </cell>
          <cell r="J665">
            <v>0</v>
          </cell>
          <cell r="K665">
            <v>0</v>
          </cell>
          <cell r="L665">
            <v>0</v>
          </cell>
          <cell r="M665">
            <v>0</v>
          </cell>
        </row>
        <row r="666">
          <cell r="A666">
            <v>1257</v>
          </cell>
          <cell r="B666">
            <v>0</v>
          </cell>
          <cell r="C666">
            <v>0</v>
          </cell>
          <cell r="D666">
            <v>0</v>
          </cell>
          <cell r="E666">
            <v>0</v>
          </cell>
          <cell r="F666">
            <v>0</v>
          </cell>
          <cell r="G666">
            <v>0</v>
          </cell>
          <cell r="H666">
            <v>0</v>
          </cell>
          <cell r="I666">
            <v>0</v>
          </cell>
          <cell r="J666">
            <v>0</v>
          </cell>
          <cell r="K666">
            <v>0</v>
          </cell>
          <cell r="L666">
            <v>0</v>
          </cell>
          <cell r="M666">
            <v>0</v>
          </cell>
        </row>
        <row r="667">
          <cell r="A667">
            <v>1258</v>
          </cell>
          <cell r="B667">
            <v>0</v>
          </cell>
          <cell r="C667">
            <v>0</v>
          </cell>
          <cell r="D667">
            <v>0</v>
          </cell>
          <cell r="E667">
            <v>0</v>
          </cell>
          <cell r="F667">
            <v>0</v>
          </cell>
          <cell r="G667">
            <v>0</v>
          </cell>
          <cell r="H667">
            <v>0</v>
          </cell>
          <cell r="I667">
            <v>0</v>
          </cell>
          <cell r="J667">
            <v>0</v>
          </cell>
          <cell r="K667">
            <v>0</v>
          </cell>
          <cell r="L667">
            <v>0</v>
          </cell>
          <cell r="M667">
            <v>0</v>
          </cell>
        </row>
        <row r="668">
          <cell r="A668">
            <v>1259</v>
          </cell>
          <cell r="B668">
            <v>0</v>
          </cell>
          <cell r="C668">
            <v>0</v>
          </cell>
          <cell r="D668">
            <v>0</v>
          </cell>
          <cell r="E668">
            <v>0</v>
          </cell>
          <cell r="F668">
            <v>0</v>
          </cell>
          <cell r="G668">
            <v>0</v>
          </cell>
          <cell r="H668">
            <v>0</v>
          </cell>
          <cell r="I668">
            <v>0</v>
          </cell>
          <cell r="J668">
            <v>0</v>
          </cell>
          <cell r="K668">
            <v>0</v>
          </cell>
          <cell r="L668">
            <v>0</v>
          </cell>
          <cell r="M668">
            <v>0</v>
          </cell>
        </row>
        <row r="669">
          <cell r="A669">
            <v>1260</v>
          </cell>
          <cell r="B669">
            <v>0</v>
          </cell>
          <cell r="C669">
            <v>0</v>
          </cell>
          <cell r="D669">
            <v>0</v>
          </cell>
          <cell r="E669">
            <v>0</v>
          </cell>
          <cell r="F669">
            <v>0</v>
          </cell>
          <cell r="G669">
            <v>0</v>
          </cell>
          <cell r="H669">
            <v>0</v>
          </cell>
          <cell r="I669">
            <v>0</v>
          </cell>
          <cell r="J669">
            <v>0</v>
          </cell>
          <cell r="K669">
            <v>0</v>
          </cell>
          <cell r="L669">
            <v>0</v>
          </cell>
          <cell r="M669">
            <v>0</v>
          </cell>
        </row>
        <row r="670">
          <cell r="A670">
            <v>1261</v>
          </cell>
          <cell r="B670">
            <v>0</v>
          </cell>
          <cell r="C670">
            <v>0</v>
          </cell>
          <cell r="D670">
            <v>0</v>
          </cell>
          <cell r="E670">
            <v>0</v>
          </cell>
          <cell r="F670">
            <v>0</v>
          </cell>
          <cell r="G670">
            <v>0</v>
          </cell>
          <cell r="H670">
            <v>0</v>
          </cell>
          <cell r="I670">
            <v>0</v>
          </cell>
          <cell r="J670">
            <v>0</v>
          </cell>
          <cell r="K670">
            <v>0</v>
          </cell>
          <cell r="L670">
            <v>0</v>
          </cell>
          <cell r="M670">
            <v>0</v>
          </cell>
        </row>
        <row r="671">
          <cell r="A671">
            <v>1262</v>
          </cell>
          <cell r="B671">
            <v>0</v>
          </cell>
          <cell r="C671">
            <v>0</v>
          </cell>
          <cell r="D671">
            <v>0</v>
          </cell>
          <cell r="E671">
            <v>0</v>
          </cell>
          <cell r="F671">
            <v>0</v>
          </cell>
          <cell r="G671">
            <v>0</v>
          </cell>
          <cell r="H671">
            <v>0</v>
          </cell>
          <cell r="I671">
            <v>0</v>
          </cell>
          <cell r="J671">
            <v>0</v>
          </cell>
          <cell r="K671">
            <v>0</v>
          </cell>
          <cell r="L671">
            <v>0</v>
          </cell>
          <cell r="M671">
            <v>0</v>
          </cell>
        </row>
        <row r="672">
          <cell r="A672">
            <v>1263</v>
          </cell>
          <cell r="B672">
            <v>0</v>
          </cell>
          <cell r="C672">
            <v>0</v>
          </cell>
          <cell r="D672">
            <v>0</v>
          </cell>
          <cell r="E672">
            <v>0</v>
          </cell>
          <cell r="F672">
            <v>0</v>
          </cell>
          <cell r="G672">
            <v>0</v>
          </cell>
          <cell r="H672">
            <v>0</v>
          </cell>
          <cell r="I672">
            <v>0</v>
          </cell>
          <cell r="J672">
            <v>0</v>
          </cell>
          <cell r="K672">
            <v>0</v>
          </cell>
          <cell r="L672">
            <v>0</v>
          </cell>
          <cell r="M672">
            <v>0</v>
          </cell>
        </row>
        <row r="673">
          <cell r="A673">
            <v>1264</v>
          </cell>
          <cell r="B673">
            <v>0</v>
          </cell>
          <cell r="C673">
            <v>0</v>
          </cell>
          <cell r="D673">
            <v>0</v>
          </cell>
          <cell r="E673">
            <v>0</v>
          </cell>
          <cell r="F673">
            <v>0</v>
          </cell>
          <cell r="G673">
            <v>0</v>
          </cell>
          <cell r="H673">
            <v>0</v>
          </cell>
          <cell r="I673">
            <v>0</v>
          </cell>
          <cell r="J673">
            <v>0</v>
          </cell>
          <cell r="K673">
            <v>0</v>
          </cell>
          <cell r="L673">
            <v>0</v>
          </cell>
          <cell r="M673">
            <v>0</v>
          </cell>
        </row>
        <row r="674">
          <cell r="A674">
            <v>1265</v>
          </cell>
          <cell r="B674">
            <v>0</v>
          </cell>
          <cell r="C674">
            <v>0</v>
          </cell>
          <cell r="D674">
            <v>0</v>
          </cell>
          <cell r="E674">
            <v>0</v>
          </cell>
          <cell r="F674">
            <v>0</v>
          </cell>
          <cell r="G674">
            <v>0</v>
          </cell>
          <cell r="H674">
            <v>0</v>
          </cell>
          <cell r="I674">
            <v>0</v>
          </cell>
          <cell r="J674">
            <v>0</v>
          </cell>
          <cell r="K674">
            <v>0</v>
          </cell>
          <cell r="L674">
            <v>0</v>
          </cell>
          <cell r="M674">
            <v>0</v>
          </cell>
        </row>
        <row r="675">
          <cell r="A675">
            <v>1266</v>
          </cell>
          <cell r="B675">
            <v>0</v>
          </cell>
          <cell r="C675">
            <v>0</v>
          </cell>
          <cell r="D675">
            <v>0</v>
          </cell>
          <cell r="E675">
            <v>0</v>
          </cell>
          <cell r="F675">
            <v>0</v>
          </cell>
          <cell r="G675">
            <v>0</v>
          </cell>
          <cell r="H675">
            <v>0</v>
          </cell>
          <cell r="I675">
            <v>0</v>
          </cell>
          <cell r="J675">
            <v>0</v>
          </cell>
          <cell r="K675">
            <v>0</v>
          </cell>
          <cell r="L675">
            <v>0</v>
          </cell>
          <cell r="M675">
            <v>0</v>
          </cell>
        </row>
        <row r="676">
          <cell r="A676">
            <v>1267</v>
          </cell>
          <cell r="B676">
            <v>0</v>
          </cell>
          <cell r="C676">
            <v>0</v>
          </cell>
          <cell r="D676">
            <v>0</v>
          </cell>
          <cell r="E676">
            <v>0</v>
          </cell>
          <cell r="F676">
            <v>0</v>
          </cell>
          <cell r="G676">
            <v>0</v>
          </cell>
          <cell r="H676">
            <v>0</v>
          </cell>
          <cell r="I676">
            <v>0</v>
          </cell>
          <cell r="J676">
            <v>0</v>
          </cell>
          <cell r="K676">
            <v>0</v>
          </cell>
          <cell r="L676">
            <v>0</v>
          </cell>
          <cell r="M676">
            <v>0</v>
          </cell>
        </row>
        <row r="677">
          <cell r="A677">
            <v>1268</v>
          </cell>
          <cell r="B677">
            <v>0</v>
          </cell>
          <cell r="C677">
            <v>0</v>
          </cell>
          <cell r="D677">
            <v>0</v>
          </cell>
          <cell r="E677">
            <v>0</v>
          </cell>
          <cell r="F677">
            <v>0</v>
          </cell>
          <cell r="G677">
            <v>0</v>
          </cell>
          <cell r="H677">
            <v>0</v>
          </cell>
          <cell r="I677">
            <v>0</v>
          </cell>
          <cell r="J677">
            <v>0</v>
          </cell>
          <cell r="K677">
            <v>0</v>
          </cell>
          <cell r="L677">
            <v>0</v>
          </cell>
          <cell r="M677">
            <v>0</v>
          </cell>
        </row>
        <row r="678">
          <cell r="A678">
            <v>1269</v>
          </cell>
          <cell r="B678">
            <v>0</v>
          </cell>
          <cell r="C678">
            <v>0</v>
          </cell>
          <cell r="D678">
            <v>0</v>
          </cell>
          <cell r="E678">
            <v>0</v>
          </cell>
          <cell r="F678">
            <v>0</v>
          </cell>
          <cell r="G678">
            <v>0</v>
          </cell>
          <cell r="H678">
            <v>0</v>
          </cell>
          <cell r="I678">
            <v>0</v>
          </cell>
          <cell r="J678">
            <v>0</v>
          </cell>
          <cell r="K678">
            <v>0</v>
          </cell>
          <cell r="L678">
            <v>0</v>
          </cell>
          <cell r="M678">
            <v>0</v>
          </cell>
        </row>
        <row r="679">
          <cell r="A679">
            <v>1270</v>
          </cell>
          <cell r="B679">
            <v>0</v>
          </cell>
          <cell r="C679">
            <v>0</v>
          </cell>
          <cell r="D679">
            <v>0</v>
          </cell>
          <cell r="E679">
            <v>0</v>
          </cell>
          <cell r="F679">
            <v>0</v>
          </cell>
          <cell r="G679">
            <v>0</v>
          </cell>
          <cell r="H679">
            <v>0</v>
          </cell>
          <cell r="I679">
            <v>0</v>
          </cell>
          <cell r="J679">
            <v>0</v>
          </cell>
          <cell r="K679">
            <v>0</v>
          </cell>
          <cell r="L679">
            <v>0</v>
          </cell>
          <cell r="M679">
            <v>0</v>
          </cell>
        </row>
        <row r="680">
          <cell r="A680">
            <v>1271</v>
          </cell>
          <cell r="B680">
            <v>0</v>
          </cell>
          <cell r="C680">
            <v>0</v>
          </cell>
          <cell r="D680">
            <v>0</v>
          </cell>
          <cell r="E680">
            <v>0</v>
          </cell>
          <cell r="F680">
            <v>0</v>
          </cell>
          <cell r="G680">
            <v>0</v>
          </cell>
          <cell r="H680">
            <v>0</v>
          </cell>
          <cell r="I680">
            <v>0</v>
          </cell>
          <cell r="J680">
            <v>0</v>
          </cell>
          <cell r="K680">
            <v>0</v>
          </cell>
          <cell r="L680">
            <v>0</v>
          </cell>
          <cell r="M680">
            <v>0</v>
          </cell>
        </row>
        <row r="681">
          <cell r="A681">
            <v>1272</v>
          </cell>
          <cell r="B681">
            <v>0</v>
          </cell>
          <cell r="C681">
            <v>0</v>
          </cell>
          <cell r="D681">
            <v>0</v>
          </cell>
          <cell r="E681">
            <v>0</v>
          </cell>
          <cell r="F681">
            <v>0</v>
          </cell>
          <cell r="G681">
            <v>0</v>
          </cell>
          <cell r="H681">
            <v>0</v>
          </cell>
          <cell r="I681">
            <v>0</v>
          </cell>
          <cell r="J681">
            <v>0</v>
          </cell>
          <cell r="K681">
            <v>0</v>
          </cell>
          <cell r="L681">
            <v>0</v>
          </cell>
          <cell r="M681">
            <v>0</v>
          </cell>
        </row>
        <row r="682">
          <cell r="A682">
            <v>1273</v>
          </cell>
          <cell r="B682">
            <v>0</v>
          </cell>
          <cell r="C682">
            <v>0</v>
          </cell>
          <cell r="D682">
            <v>0</v>
          </cell>
          <cell r="E682">
            <v>0</v>
          </cell>
          <cell r="F682">
            <v>0</v>
          </cell>
          <cell r="G682">
            <v>0</v>
          </cell>
          <cell r="H682">
            <v>0</v>
          </cell>
          <cell r="I682">
            <v>0</v>
          </cell>
          <cell r="J682">
            <v>0</v>
          </cell>
          <cell r="K682">
            <v>0</v>
          </cell>
          <cell r="L682">
            <v>0</v>
          </cell>
          <cell r="M682">
            <v>0</v>
          </cell>
        </row>
        <row r="683">
          <cell r="A683">
            <v>1274</v>
          </cell>
          <cell r="B683">
            <v>0</v>
          </cell>
          <cell r="C683">
            <v>0</v>
          </cell>
          <cell r="D683">
            <v>0</v>
          </cell>
          <cell r="E683">
            <v>0</v>
          </cell>
          <cell r="F683">
            <v>0</v>
          </cell>
          <cell r="G683">
            <v>0</v>
          </cell>
          <cell r="H683">
            <v>0</v>
          </cell>
          <cell r="I683">
            <v>0</v>
          </cell>
          <cell r="J683">
            <v>0</v>
          </cell>
          <cell r="K683">
            <v>0</v>
          </cell>
          <cell r="L683">
            <v>0</v>
          </cell>
          <cell r="M683">
            <v>0</v>
          </cell>
        </row>
        <row r="684">
          <cell r="A684">
            <v>1275</v>
          </cell>
          <cell r="B684">
            <v>0</v>
          </cell>
          <cell r="C684">
            <v>0</v>
          </cell>
          <cell r="D684">
            <v>0</v>
          </cell>
          <cell r="E684">
            <v>0</v>
          </cell>
          <cell r="F684">
            <v>0</v>
          </cell>
          <cell r="G684">
            <v>0</v>
          </cell>
          <cell r="H684">
            <v>0</v>
          </cell>
          <cell r="I684">
            <v>0</v>
          </cell>
          <cell r="J684">
            <v>0</v>
          </cell>
          <cell r="K684">
            <v>0</v>
          </cell>
          <cell r="L684">
            <v>0</v>
          </cell>
          <cell r="M684">
            <v>0</v>
          </cell>
        </row>
        <row r="685">
          <cell r="A685">
            <v>1276</v>
          </cell>
          <cell r="B685">
            <v>0</v>
          </cell>
          <cell r="C685">
            <v>0</v>
          </cell>
          <cell r="D685">
            <v>0</v>
          </cell>
          <cell r="E685">
            <v>0</v>
          </cell>
          <cell r="F685">
            <v>0</v>
          </cell>
          <cell r="G685">
            <v>0</v>
          </cell>
          <cell r="H685">
            <v>0</v>
          </cell>
          <cell r="I685">
            <v>0</v>
          </cell>
          <cell r="J685">
            <v>0</v>
          </cell>
          <cell r="K685">
            <v>0</v>
          </cell>
          <cell r="L685">
            <v>0</v>
          </cell>
          <cell r="M685">
            <v>0</v>
          </cell>
        </row>
        <row r="686">
          <cell r="A686">
            <v>1277</v>
          </cell>
          <cell r="B686">
            <v>0</v>
          </cell>
          <cell r="C686">
            <v>0</v>
          </cell>
          <cell r="D686">
            <v>0</v>
          </cell>
          <cell r="E686">
            <v>0</v>
          </cell>
          <cell r="F686">
            <v>0</v>
          </cell>
          <cell r="G686">
            <v>0</v>
          </cell>
          <cell r="H686">
            <v>0</v>
          </cell>
          <cell r="I686">
            <v>0</v>
          </cell>
          <cell r="J686">
            <v>0</v>
          </cell>
          <cell r="K686">
            <v>0</v>
          </cell>
          <cell r="L686">
            <v>0</v>
          </cell>
          <cell r="M686">
            <v>0</v>
          </cell>
        </row>
        <row r="687">
          <cell r="A687">
            <v>1278</v>
          </cell>
          <cell r="B687">
            <v>0</v>
          </cell>
          <cell r="C687">
            <v>0</v>
          </cell>
          <cell r="D687">
            <v>0</v>
          </cell>
          <cell r="E687">
            <v>0</v>
          </cell>
          <cell r="F687">
            <v>0</v>
          </cell>
          <cell r="G687">
            <v>0</v>
          </cell>
          <cell r="H687">
            <v>0</v>
          </cell>
          <cell r="I687">
            <v>0</v>
          </cell>
          <cell r="J687">
            <v>0</v>
          </cell>
          <cell r="K687">
            <v>0</v>
          </cell>
          <cell r="L687">
            <v>0</v>
          </cell>
          <cell r="M687">
            <v>0</v>
          </cell>
        </row>
        <row r="688">
          <cell r="A688">
            <v>1279</v>
          </cell>
          <cell r="B688">
            <v>0</v>
          </cell>
          <cell r="C688">
            <v>0</v>
          </cell>
          <cell r="D688">
            <v>0</v>
          </cell>
          <cell r="E688">
            <v>0</v>
          </cell>
          <cell r="F688">
            <v>0</v>
          </cell>
          <cell r="G688">
            <v>0</v>
          </cell>
          <cell r="H688">
            <v>0</v>
          </cell>
          <cell r="I688">
            <v>0</v>
          </cell>
          <cell r="J688">
            <v>0</v>
          </cell>
          <cell r="K688">
            <v>0</v>
          </cell>
          <cell r="L688">
            <v>0</v>
          </cell>
          <cell r="M688">
            <v>0</v>
          </cell>
        </row>
        <row r="689">
          <cell r="A689">
            <v>1280</v>
          </cell>
          <cell r="B689">
            <v>0</v>
          </cell>
          <cell r="C689">
            <v>0</v>
          </cell>
          <cell r="D689">
            <v>0</v>
          </cell>
          <cell r="E689">
            <v>0</v>
          </cell>
          <cell r="F689">
            <v>0</v>
          </cell>
          <cell r="G689">
            <v>0</v>
          </cell>
          <cell r="H689">
            <v>0</v>
          </cell>
          <cell r="I689">
            <v>0</v>
          </cell>
          <cell r="J689">
            <v>0</v>
          </cell>
          <cell r="K689">
            <v>0</v>
          </cell>
          <cell r="L689">
            <v>0</v>
          </cell>
          <cell r="M689">
            <v>0</v>
          </cell>
        </row>
        <row r="690">
          <cell r="A690">
            <v>1281</v>
          </cell>
          <cell r="B690">
            <v>0</v>
          </cell>
          <cell r="C690">
            <v>0</v>
          </cell>
          <cell r="D690">
            <v>0</v>
          </cell>
          <cell r="E690">
            <v>0</v>
          </cell>
          <cell r="F690">
            <v>0</v>
          </cell>
          <cell r="G690">
            <v>0</v>
          </cell>
          <cell r="H690">
            <v>0</v>
          </cell>
          <cell r="I690">
            <v>0</v>
          </cell>
          <cell r="J690">
            <v>0</v>
          </cell>
          <cell r="K690">
            <v>0</v>
          </cell>
          <cell r="L690">
            <v>0</v>
          </cell>
          <cell r="M690">
            <v>0</v>
          </cell>
        </row>
        <row r="691">
          <cell r="A691">
            <v>1282</v>
          </cell>
          <cell r="B691">
            <v>0</v>
          </cell>
          <cell r="C691">
            <v>0</v>
          </cell>
          <cell r="D691">
            <v>0</v>
          </cell>
          <cell r="E691">
            <v>0</v>
          </cell>
          <cell r="F691">
            <v>0</v>
          </cell>
          <cell r="G691">
            <v>0</v>
          </cell>
          <cell r="H691">
            <v>0</v>
          </cell>
          <cell r="I691">
            <v>0</v>
          </cell>
          <cell r="J691">
            <v>0</v>
          </cell>
          <cell r="K691">
            <v>0</v>
          </cell>
          <cell r="L691">
            <v>0</v>
          </cell>
          <cell r="M691">
            <v>0</v>
          </cell>
        </row>
        <row r="692">
          <cell r="A692">
            <v>1283</v>
          </cell>
          <cell r="B692">
            <v>0</v>
          </cell>
          <cell r="C692">
            <v>0</v>
          </cell>
          <cell r="D692">
            <v>0</v>
          </cell>
          <cell r="E692">
            <v>0</v>
          </cell>
          <cell r="F692">
            <v>0</v>
          </cell>
          <cell r="G692">
            <v>0</v>
          </cell>
          <cell r="H692">
            <v>0</v>
          </cell>
          <cell r="I692">
            <v>0</v>
          </cell>
          <cell r="J692">
            <v>0</v>
          </cell>
          <cell r="K692">
            <v>0</v>
          </cell>
          <cell r="L692">
            <v>0</v>
          </cell>
          <cell r="M692">
            <v>0</v>
          </cell>
        </row>
        <row r="693">
          <cell r="A693">
            <v>1284</v>
          </cell>
          <cell r="B693">
            <v>0</v>
          </cell>
          <cell r="C693">
            <v>0</v>
          </cell>
          <cell r="D693">
            <v>0</v>
          </cell>
          <cell r="E693">
            <v>0</v>
          </cell>
          <cell r="F693">
            <v>0</v>
          </cell>
          <cell r="G693">
            <v>0</v>
          </cell>
          <cell r="H693">
            <v>0</v>
          </cell>
          <cell r="I693">
            <v>0</v>
          </cell>
          <cell r="J693">
            <v>0</v>
          </cell>
          <cell r="K693">
            <v>0</v>
          </cell>
          <cell r="L693">
            <v>0</v>
          </cell>
          <cell r="M693">
            <v>0</v>
          </cell>
        </row>
        <row r="694">
          <cell r="A694">
            <v>1285</v>
          </cell>
          <cell r="B694">
            <v>0</v>
          </cell>
          <cell r="C694">
            <v>0</v>
          </cell>
          <cell r="D694">
            <v>0</v>
          </cell>
          <cell r="E694">
            <v>0</v>
          </cell>
          <cell r="F694">
            <v>0</v>
          </cell>
          <cell r="G694">
            <v>0</v>
          </cell>
          <cell r="H694">
            <v>0</v>
          </cell>
          <cell r="I694">
            <v>0</v>
          </cell>
          <cell r="J694">
            <v>0</v>
          </cell>
          <cell r="K694">
            <v>0</v>
          </cell>
          <cell r="L694">
            <v>0</v>
          </cell>
          <cell r="M694">
            <v>0</v>
          </cell>
        </row>
        <row r="695">
          <cell r="A695">
            <v>1286</v>
          </cell>
          <cell r="B695">
            <v>0</v>
          </cell>
          <cell r="C695">
            <v>0</v>
          </cell>
          <cell r="D695">
            <v>0</v>
          </cell>
          <cell r="E695">
            <v>0</v>
          </cell>
          <cell r="F695">
            <v>0</v>
          </cell>
          <cell r="G695">
            <v>0</v>
          </cell>
          <cell r="H695">
            <v>0</v>
          </cell>
          <cell r="I695">
            <v>0</v>
          </cell>
          <cell r="J695">
            <v>0</v>
          </cell>
          <cell r="K695">
            <v>0</v>
          </cell>
          <cell r="L695">
            <v>0</v>
          </cell>
          <cell r="M695">
            <v>0</v>
          </cell>
        </row>
        <row r="696">
          <cell r="A696">
            <v>1287</v>
          </cell>
          <cell r="B696">
            <v>0</v>
          </cell>
          <cell r="C696">
            <v>0</v>
          </cell>
          <cell r="D696">
            <v>0</v>
          </cell>
          <cell r="E696">
            <v>0</v>
          </cell>
          <cell r="F696">
            <v>0</v>
          </cell>
          <cell r="G696">
            <v>0</v>
          </cell>
          <cell r="H696">
            <v>0</v>
          </cell>
          <cell r="I696">
            <v>0</v>
          </cell>
          <cell r="J696">
            <v>0</v>
          </cell>
          <cell r="K696">
            <v>0</v>
          </cell>
          <cell r="L696">
            <v>0</v>
          </cell>
          <cell r="M696">
            <v>0</v>
          </cell>
        </row>
        <row r="697">
          <cell r="A697">
            <v>1288</v>
          </cell>
          <cell r="B697">
            <v>0</v>
          </cell>
          <cell r="C697">
            <v>0</v>
          </cell>
          <cell r="D697">
            <v>0</v>
          </cell>
          <cell r="E697">
            <v>0</v>
          </cell>
          <cell r="F697">
            <v>0</v>
          </cell>
          <cell r="G697">
            <v>0</v>
          </cell>
          <cell r="H697">
            <v>0</v>
          </cell>
          <cell r="I697">
            <v>0</v>
          </cell>
          <cell r="J697">
            <v>0</v>
          </cell>
          <cell r="K697">
            <v>0</v>
          </cell>
          <cell r="L697">
            <v>0</v>
          </cell>
          <cell r="M697">
            <v>0</v>
          </cell>
        </row>
        <row r="698">
          <cell r="A698">
            <v>1289</v>
          </cell>
          <cell r="B698">
            <v>0</v>
          </cell>
          <cell r="C698">
            <v>0</v>
          </cell>
          <cell r="D698">
            <v>0</v>
          </cell>
          <cell r="E698">
            <v>0</v>
          </cell>
          <cell r="F698">
            <v>0</v>
          </cell>
          <cell r="G698">
            <v>0</v>
          </cell>
          <cell r="H698">
            <v>0</v>
          </cell>
          <cell r="I698">
            <v>0</v>
          </cell>
          <cell r="J698">
            <v>0</v>
          </cell>
          <cell r="K698">
            <v>0</v>
          </cell>
          <cell r="L698">
            <v>0</v>
          </cell>
          <cell r="M698">
            <v>0</v>
          </cell>
        </row>
        <row r="699">
          <cell r="A699">
            <v>1290</v>
          </cell>
          <cell r="B699">
            <v>0</v>
          </cell>
          <cell r="C699">
            <v>0</v>
          </cell>
          <cell r="D699">
            <v>0</v>
          </cell>
          <cell r="E699">
            <v>0</v>
          </cell>
          <cell r="F699">
            <v>0</v>
          </cell>
          <cell r="G699">
            <v>0</v>
          </cell>
          <cell r="H699">
            <v>0</v>
          </cell>
          <cell r="I699">
            <v>0</v>
          </cell>
          <cell r="J699">
            <v>0</v>
          </cell>
          <cell r="K699">
            <v>0</v>
          </cell>
          <cell r="L699">
            <v>0</v>
          </cell>
          <cell r="M699">
            <v>0</v>
          </cell>
        </row>
        <row r="700">
          <cell r="A700">
            <v>1291</v>
          </cell>
          <cell r="B700">
            <v>0</v>
          </cell>
          <cell r="C700">
            <v>0</v>
          </cell>
          <cell r="D700">
            <v>0</v>
          </cell>
          <cell r="E700">
            <v>0</v>
          </cell>
          <cell r="F700">
            <v>0</v>
          </cell>
          <cell r="G700">
            <v>0</v>
          </cell>
          <cell r="H700">
            <v>0</v>
          </cell>
          <cell r="I700">
            <v>0</v>
          </cell>
          <cell r="J700">
            <v>0</v>
          </cell>
          <cell r="K700">
            <v>0</v>
          </cell>
          <cell r="L700">
            <v>0</v>
          </cell>
          <cell r="M700">
            <v>0</v>
          </cell>
        </row>
        <row r="701">
          <cell r="A701">
            <v>1292</v>
          </cell>
          <cell r="B701">
            <v>0</v>
          </cell>
          <cell r="C701">
            <v>0</v>
          </cell>
          <cell r="D701">
            <v>0</v>
          </cell>
          <cell r="E701">
            <v>0</v>
          </cell>
          <cell r="F701">
            <v>0</v>
          </cell>
          <cell r="G701">
            <v>0</v>
          </cell>
          <cell r="H701">
            <v>0</v>
          </cell>
          <cell r="I701">
            <v>0</v>
          </cell>
          <cell r="J701">
            <v>0</v>
          </cell>
          <cell r="K701">
            <v>0</v>
          </cell>
          <cell r="L701">
            <v>0</v>
          </cell>
          <cell r="M701">
            <v>0</v>
          </cell>
        </row>
        <row r="702">
          <cell r="A702">
            <v>1293</v>
          </cell>
          <cell r="B702">
            <v>0</v>
          </cell>
          <cell r="C702">
            <v>0</v>
          </cell>
          <cell r="D702">
            <v>0</v>
          </cell>
          <cell r="E702">
            <v>0</v>
          </cell>
          <cell r="F702">
            <v>0</v>
          </cell>
          <cell r="G702">
            <v>0</v>
          </cell>
          <cell r="H702">
            <v>0</v>
          </cell>
          <cell r="I702">
            <v>0</v>
          </cell>
          <cell r="J702">
            <v>0</v>
          </cell>
          <cell r="K702">
            <v>0</v>
          </cell>
          <cell r="L702">
            <v>0</v>
          </cell>
          <cell r="M702">
            <v>0</v>
          </cell>
        </row>
        <row r="703">
          <cell r="A703">
            <v>1294</v>
          </cell>
          <cell r="B703">
            <v>0</v>
          </cell>
          <cell r="C703">
            <v>0</v>
          </cell>
          <cell r="D703">
            <v>0</v>
          </cell>
          <cell r="E703">
            <v>0</v>
          </cell>
          <cell r="F703">
            <v>0</v>
          </cell>
          <cell r="G703">
            <v>0</v>
          </cell>
          <cell r="H703">
            <v>0</v>
          </cell>
          <cell r="I703">
            <v>0</v>
          </cell>
          <cell r="J703">
            <v>0</v>
          </cell>
          <cell r="K703">
            <v>0</v>
          </cell>
          <cell r="L703">
            <v>0</v>
          </cell>
          <cell r="M703">
            <v>0</v>
          </cell>
        </row>
        <row r="704">
          <cell r="A704">
            <v>1295</v>
          </cell>
          <cell r="B704">
            <v>0</v>
          </cell>
          <cell r="C704">
            <v>0</v>
          </cell>
          <cell r="D704">
            <v>0</v>
          </cell>
          <cell r="E704">
            <v>0</v>
          </cell>
          <cell r="F704">
            <v>0</v>
          </cell>
          <cell r="G704">
            <v>0</v>
          </cell>
          <cell r="H704">
            <v>0</v>
          </cell>
          <cell r="I704">
            <v>0</v>
          </cell>
          <cell r="J704">
            <v>0</v>
          </cell>
          <cell r="K704">
            <v>0</v>
          </cell>
          <cell r="L704">
            <v>0</v>
          </cell>
          <cell r="M704">
            <v>0</v>
          </cell>
        </row>
        <row r="705">
          <cell r="A705">
            <v>1296</v>
          </cell>
          <cell r="B705">
            <v>0</v>
          </cell>
          <cell r="C705">
            <v>0</v>
          </cell>
          <cell r="D705">
            <v>0</v>
          </cell>
          <cell r="E705">
            <v>0</v>
          </cell>
          <cell r="F705">
            <v>0</v>
          </cell>
          <cell r="G705">
            <v>0</v>
          </cell>
          <cell r="H705">
            <v>0</v>
          </cell>
          <cell r="I705">
            <v>0</v>
          </cell>
          <cell r="J705">
            <v>0</v>
          </cell>
          <cell r="K705">
            <v>0</v>
          </cell>
          <cell r="L705">
            <v>0</v>
          </cell>
          <cell r="M705">
            <v>0</v>
          </cell>
        </row>
        <row r="706">
          <cell r="A706">
            <v>1297</v>
          </cell>
          <cell r="B706">
            <v>0</v>
          </cell>
          <cell r="C706">
            <v>0</v>
          </cell>
          <cell r="D706">
            <v>0</v>
          </cell>
          <cell r="E706">
            <v>0</v>
          </cell>
          <cell r="F706">
            <v>0</v>
          </cell>
          <cell r="G706">
            <v>0</v>
          </cell>
          <cell r="H706">
            <v>0</v>
          </cell>
          <cell r="I706">
            <v>0</v>
          </cell>
          <cell r="J706">
            <v>0</v>
          </cell>
          <cell r="K706">
            <v>0</v>
          </cell>
          <cell r="L706">
            <v>0</v>
          </cell>
          <cell r="M706">
            <v>0</v>
          </cell>
        </row>
        <row r="707">
          <cell r="A707">
            <v>1298</v>
          </cell>
          <cell r="B707">
            <v>0</v>
          </cell>
          <cell r="C707">
            <v>0</v>
          </cell>
          <cell r="D707">
            <v>0</v>
          </cell>
          <cell r="E707">
            <v>0</v>
          </cell>
          <cell r="F707">
            <v>0</v>
          </cell>
          <cell r="G707">
            <v>0</v>
          </cell>
          <cell r="H707">
            <v>0</v>
          </cell>
          <cell r="I707">
            <v>0</v>
          </cell>
          <cell r="J707">
            <v>0</v>
          </cell>
          <cell r="K707">
            <v>0</v>
          </cell>
          <cell r="L707">
            <v>0</v>
          </cell>
          <cell r="M707">
            <v>0</v>
          </cell>
        </row>
        <row r="708">
          <cell r="A708">
            <v>1299</v>
          </cell>
          <cell r="B708">
            <v>0</v>
          </cell>
          <cell r="C708">
            <v>0</v>
          </cell>
          <cell r="D708">
            <v>0</v>
          </cell>
          <cell r="E708">
            <v>0</v>
          </cell>
          <cell r="F708">
            <v>0</v>
          </cell>
          <cell r="G708">
            <v>0</v>
          </cell>
          <cell r="H708">
            <v>0</v>
          </cell>
          <cell r="I708">
            <v>0</v>
          </cell>
          <cell r="J708">
            <v>0</v>
          </cell>
          <cell r="K708">
            <v>0</v>
          </cell>
          <cell r="L708">
            <v>0</v>
          </cell>
          <cell r="M708">
            <v>0</v>
          </cell>
        </row>
        <row r="709">
          <cell r="A709">
            <v>1300</v>
          </cell>
          <cell r="B709">
            <v>0</v>
          </cell>
          <cell r="C709">
            <v>0</v>
          </cell>
          <cell r="D709">
            <v>0</v>
          </cell>
          <cell r="E709">
            <v>0</v>
          </cell>
          <cell r="F709">
            <v>0</v>
          </cell>
          <cell r="G709">
            <v>0</v>
          </cell>
          <cell r="H709">
            <v>0</v>
          </cell>
          <cell r="I709">
            <v>0</v>
          </cell>
          <cell r="J709">
            <v>0</v>
          </cell>
          <cell r="K709">
            <v>0</v>
          </cell>
          <cell r="L709">
            <v>0</v>
          </cell>
          <cell r="M709">
            <v>0</v>
          </cell>
        </row>
        <row r="710">
          <cell r="A710">
            <v>1301</v>
          </cell>
          <cell r="B710">
            <v>0</v>
          </cell>
          <cell r="C710">
            <v>0</v>
          </cell>
          <cell r="D710">
            <v>0</v>
          </cell>
          <cell r="E710">
            <v>0</v>
          </cell>
          <cell r="F710">
            <v>0</v>
          </cell>
          <cell r="G710">
            <v>0</v>
          </cell>
          <cell r="H710">
            <v>0</v>
          </cell>
          <cell r="I710">
            <v>0</v>
          </cell>
          <cell r="J710">
            <v>0</v>
          </cell>
          <cell r="K710">
            <v>0</v>
          </cell>
          <cell r="L710">
            <v>0</v>
          </cell>
          <cell r="M710">
            <v>0</v>
          </cell>
        </row>
        <row r="711">
          <cell r="A711">
            <v>1302</v>
          </cell>
          <cell r="B711">
            <v>0</v>
          </cell>
          <cell r="C711">
            <v>0</v>
          </cell>
          <cell r="D711">
            <v>0</v>
          </cell>
          <cell r="E711">
            <v>0</v>
          </cell>
          <cell r="F711">
            <v>0</v>
          </cell>
          <cell r="G711">
            <v>0</v>
          </cell>
          <cell r="H711">
            <v>0</v>
          </cell>
          <cell r="I711">
            <v>0</v>
          </cell>
          <cell r="J711">
            <v>0</v>
          </cell>
          <cell r="K711">
            <v>0</v>
          </cell>
          <cell r="L711">
            <v>0</v>
          </cell>
          <cell r="M711">
            <v>0</v>
          </cell>
        </row>
        <row r="712">
          <cell r="A712">
            <v>1303</v>
          </cell>
          <cell r="B712">
            <v>0</v>
          </cell>
          <cell r="C712">
            <v>0</v>
          </cell>
          <cell r="D712">
            <v>0</v>
          </cell>
          <cell r="E712">
            <v>0</v>
          </cell>
          <cell r="F712">
            <v>0</v>
          </cell>
          <cell r="G712">
            <v>0</v>
          </cell>
          <cell r="H712">
            <v>0</v>
          </cell>
          <cell r="I712">
            <v>0</v>
          </cell>
          <cell r="J712">
            <v>0</v>
          </cell>
          <cell r="K712">
            <v>0</v>
          </cell>
          <cell r="L712">
            <v>0</v>
          </cell>
          <cell r="M712">
            <v>0</v>
          </cell>
        </row>
        <row r="713">
          <cell r="A713">
            <v>1304</v>
          </cell>
          <cell r="B713">
            <v>0</v>
          </cell>
          <cell r="C713">
            <v>0</v>
          </cell>
          <cell r="D713">
            <v>0</v>
          </cell>
          <cell r="E713">
            <v>0</v>
          </cell>
          <cell r="F713">
            <v>0</v>
          </cell>
          <cell r="G713">
            <v>0</v>
          </cell>
          <cell r="H713">
            <v>0</v>
          </cell>
          <cell r="I713">
            <v>0</v>
          </cell>
          <cell r="J713">
            <v>0</v>
          </cell>
          <cell r="K713">
            <v>0</v>
          </cell>
          <cell r="L713">
            <v>0</v>
          </cell>
          <cell r="M713">
            <v>0</v>
          </cell>
        </row>
        <row r="714">
          <cell r="A714">
            <v>1305</v>
          </cell>
          <cell r="B714">
            <v>0</v>
          </cell>
          <cell r="C714">
            <v>0</v>
          </cell>
          <cell r="D714">
            <v>0</v>
          </cell>
          <cell r="E714">
            <v>0</v>
          </cell>
          <cell r="F714">
            <v>0</v>
          </cell>
          <cell r="G714">
            <v>0</v>
          </cell>
          <cell r="H714">
            <v>0</v>
          </cell>
          <cell r="I714">
            <v>0</v>
          </cell>
          <cell r="J714">
            <v>0</v>
          </cell>
          <cell r="K714">
            <v>0</v>
          </cell>
          <cell r="L714">
            <v>0</v>
          </cell>
          <cell r="M714">
            <v>0</v>
          </cell>
        </row>
        <row r="715">
          <cell r="A715">
            <v>1306</v>
          </cell>
          <cell r="B715">
            <v>0</v>
          </cell>
          <cell r="C715">
            <v>0</v>
          </cell>
          <cell r="D715">
            <v>0</v>
          </cell>
          <cell r="E715">
            <v>0</v>
          </cell>
          <cell r="F715">
            <v>0</v>
          </cell>
          <cell r="G715">
            <v>0</v>
          </cell>
          <cell r="H715">
            <v>0</v>
          </cell>
          <cell r="I715">
            <v>0</v>
          </cell>
          <cell r="J715">
            <v>0</v>
          </cell>
          <cell r="K715">
            <v>0</v>
          </cell>
          <cell r="L715">
            <v>0</v>
          </cell>
          <cell r="M715">
            <v>0</v>
          </cell>
        </row>
        <row r="716">
          <cell r="A716">
            <v>1307</v>
          </cell>
          <cell r="B716">
            <v>0</v>
          </cell>
          <cell r="C716">
            <v>0</v>
          </cell>
          <cell r="D716">
            <v>0</v>
          </cell>
          <cell r="E716">
            <v>0</v>
          </cell>
          <cell r="F716">
            <v>0</v>
          </cell>
          <cell r="G716">
            <v>0</v>
          </cell>
          <cell r="H716">
            <v>0</v>
          </cell>
          <cell r="I716">
            <v>0</v>
          </cell>
          <cell r="J716">
            <v>0</v>
          </cell>
          <cell r="K716">
            <v>0</v>
          </cell>
          <cell r="L716">
            <v>0</v>
          </cell>
          <cell r="M716">
            <v>0</v>
          </cell>
        </row>
        <row r="717">
          <cell r="A717">
            <v>1308</v>
          </cell>
          <cell r="B717">
            <v>0</v>
          </cell>
          <cell r="C717">
            <v>0</v>
          </cell>
          <cell r="D717">
            <v>0</v>
          </cell>
          <cell r="E717">
            <v>0</v>
          </cell>
          <cell r="F717">
            <v>0</v>
          </cell>
          <cell r="G717">
            <v>0</v>
          </cell>
          <cell r="H717">
            <v>0</v>
          </cell>
          <cell r="I717">
            <v>0</v>
          </cell>
          <cell r="J717">
            <v>0</v>
          </cell>
          <cell r="K717">
            <v>0</v>
          </cell>
          <cell r="L717">
            <v>0</v>
          </cell>
          <cell r="M717">
            <v>0</v>
          </cell>
        </row>
        <row r="718">
          <cell r="A718">
            <v>1309</v>
          </cell>
          <cell r="B718">
            <v>0</v>
          </cell>
          <cell r="C718">
            <v>0</v>
          </cell>
          <cell r="D718">
            <v>0</v>
          </cell>
          <cell r="E718">
            <v>0</v>
          </cell>
          <cell r="F718">
            <v>0</v>
          </cell>
          <cell r="G718">
            <v>0</v>
          </cell>
          <cell r="H718">
            <v>0</v>
          </cell>
          <cell r="I718">
            <v>0</v>
          </cell>
          <cell r="J718">
            <v>0</v>
          </cell>
          <cell r="K718">
            <v>0</v>
          </cell>
          <cell r="L718">
            <v>0</v>
          </cell>
          <cell r="M718">
            <v>0</v>
          </cell>
        </row>
        <row r="719">
          <cell r="A719">
            <v>1310</v>
          </cell>
          <cell r="B719">
            <v>0</v>
          </cell>
          <cell r="C719">
            <v>0</v>
          </cell>
          <cell r="D719">
            <v>0</v>
          </cell>
          <cell r="E719">
            <v>0</v>
          </cell>
          <cell r="F719">
            <v>0</v>
          </cell>
          <cell r="G719">
            <v>0</v>
          </cell>
          <cell r="H719">
            <v>0</v>
          </cell>
          <cell r="I719">
            <v>0</v>
          </cell>
          <cell r="J719">
            <v>0</v>
          </cell>
          <cell r="K719">
            <v>0</v>
          </cell>
          <cell r="L719">
            <v>0</v>
          </cell>
          <cell r="M719">
            <v>0</v>
          </cell>
        </row>
        <row r="720">
          <cell r="A720">
            <v>1311</v>
          </cell>
          <cell r="B720">
            <v>0</v>
          </cell>
          <cell r="C720">
            <v>0</v>
          </cell>
          <cell r="D720">
            <v>0</v>
          </cell>
          <cell r="E720">
            <v>0</v>
          </cell>
          <cell r="F720">
            <v>0</v>
          </cell>
          <cell r="G720">
            <v>0</v>
          </cell>
          <cell r="H720">
            <v>0</v>
          </cell>
          <cell r="I720">
            <v>0</v>
          </cell>
          <cell r="J720">
            <v>0</v>
          </cell>
          <cell r="K720">
            <v>0</v>
          </cell>
          <cell r="L720">
            <v>0</v>
          </cell>
          <cell r="M720">
            <v>0</v>
          </cell>
        </row>
        <row r="721">
          <cell r="A721">
            <v>1312</v>
          </cell>
          <cell r="B721">
            <v>0</v>
          </cell>
          <cell r="C721">
            <v>0</v>
          </cell>
          <cell r="D721">
            <v>0</v>
          </cell>
          <cell r="E721">
            <v>0</v>
          </cell>
          <cell r="F721">
            <v>0</v>
          </cell>
          <cell r="G721">
            <v>0</v>
          </cell>
          <cell r="H721">
            <v>0</v>
          </cell>
          <cell r="I721">
            <v>0</v>
          </cell>
          <cell r="J721">
            <v>0</v>
          </cell>
          <cell r="K721">
            <v>0</v>
          </cell>
          <cell r="L721">
            <v>0</v>
          </cell>
          <cell r="M721">
            <v>0</v>
          </cell>
        </row>
        <row r="722">
          <cell r="A722">
            <v>1313</v>
          </cell>
          <cell r="B722">
            <v>0</v>
          </cell>
          <cell r="C722">
            <v>0</v>
          </cell>
          <cell r="D722">
            <v>0</v>
          </cell>
          <cell r="E722">
            <v>0</v>
          </cell>
          <cell r="F722">
            <v>0</v>
          </cell>
          <cell r="G722">
            <v>0</v>
          </cell>
          <cell r="H722">
            <v>0</v>
          </cell>
          <cell r="I722">
            <v>0</v>
          </cell>
          <cell r="J722">
            <v>0</v>
          </cell>
          <cell r="K722">
            <v>0</v>
          </cell>
          <cell r="L722">
            <v>0</v>
          </cell>
          <cell r="M722">
            <v>0</v>
          </cell>
        </row>
        <row r="723">
          <cell r="A723">
            <v>1314</v>
          </cell>
          <cell r="B723">
            <v>0</v>
          </cell>
          <cell r="C723">
            <v>0</v>
          </cell>
          <cell r="D723">
            <v>0</v>
          </cell>
          <cell r="E723">
            <v>0</v>
          </cell>
          <cell r="F723">
            <v>0</v>
          </cell>
          <cell r="G723">
            <v>0</v>
          </cell>
          <cell r="H723">
            <v>0</v>
          </cell>
          <cell r="I723">
            <v>0</v>
          </cell>
          <cell r="J723">
            <v>0</v>
          </cell>
          <cell r="K723">
            <v>0</v>
          </cell>
          <cell r="L723">
            <v>0</v>
          </cell>
          <cell r="M723">
            <v>0</v>
          </cell>
        </row>
        <row r="724">
          <cell r="A724">
            <v>1315</v>
          </cell>
          <cell r="B724">
            <v>0</v>
          </cell>
          <cell r="C724">
            <v>0</v>
          </cell>
          <cell r="D724">
            <v>0</v>
          </cell>
          <cell r="E724">
            <v>0</v>
          </cell>
          <cell r="F724">
            <v>0</v>
          </cell>
          <cell r="G724">
            <v>0</v>
          </cell>
          <cell r="H724">
            <v>0</v>
          </cell>
          <cell r="I724">
            <v>0</v>
          </cell>
          <cell r="J724">
            <v>0</v>
          </cell>
          <cell r="K724">
            <v>0</v>
          </cell>
          <cell r="L724">
            <v>0</v>
          </cell>
          <cell r="M724">
            <v>0</v>
          </cell>
        </row>
        <row r="725">
          <cell r="A725">
            <v>1316</v>
          </cell>
          <cell r="B725">
            <v>0</v>
          </cell>
          <cell r="C725">
            <v>0</v>
          </cell>
          <cell r="D725">
            <v>0</v>
          </cell>
          <cell r="E725">
            <v>0</v>
          </cell>
          <cell r="F725">
            <v>0</v>
          </cell>
          <cell r="G725">
            <v>0</v>
          </cell>
          <cell r="H725">
            <v>0</v>
          </cell>
          <cell r="I725">
            <v>0</v>
          </cell>
          <cell r="J725">
            <v>0</v>
          </cell>
          <cell r="K725">
            <v>0</v>
          </cell>
          <cell r="L725">
            <v>0</v>
          </cell>
          <cell r="M725">
            <v>0</v>
          </cell>
        </row>
        <row r="726">
          <cell r="A726">
            <v>1317</v>
          </cell>
          <cell r="B726">
            <v>0</v>
          </cell>
          <cell r="C726">
            <v>0</v>
          </cell>
          <cell r="D726">
            <v>0</v>
          </cell>
          <cell r="E726">
            <v>0</v>
          </cell>
          <cell r="F726">
            <v>0</v>
          </cell>
          <cell r="G726">
            <v>0</v>
          </cell>
          <cell r="H726">
            <v>0</v>
          </cell>
          <cell r="I726">
            <v>0</v>
          </cell>
          <cell r="J726">
            <v>0</v>
          </cell>
          <cell r="K726">
            <v>0</v>
          </cell>
          <cell r="L726">
            <v>0</v>
          </cell>
          <cell r="M726">
            <v>0</v>
          </cell>
        </row>
        <row r="727">
          <cell r="A727">
            <v>1318</v>
          </cell>
          <cell r="B727">
            <v>0</v>
          </cell>
          <cell r="C727">
            <v>0</v>
          </cell>
          <cell r="D727">
            <v>0</v>
          </cell>
          <cell r="E727">
            <v>0</v>
          </cell>
          <cell r="F727">
            <v>0</v>
          </cell>
          <cell r="G727">
            <v>0</v>
          </cell>
          <cell r="H727">
            <v>0</v>
          </cell>
          <cell r="I727">
            <v>0</v>
          </cell>
          <cell r="J727">
            <v>0</v>
          </cell>
          <cell r="K727">
            <v>0</v>
          </cell>
          <cell r="L727">
            <v>0</v>
          </cell>
          <cell r="M727">
            <v>0</v>
          </cell>
        </row>
        <row r="728">
          <cell r="A728">
            <v>1319</v>
          </cell>
          <cell r="B728">
            <v>0</v>
          </cell>
          <cell r="C728">
            <v>0</v>
          </cell>
          <cell r="D728">
            <v>0</v>
          </cell>
          <cell r="E728">
            <v>0</v>
          </cell>
          <cell r="F728">
            <v>0</v>
          </cell>
          <cell r="G728">
            <v>0</v>
          </cell>
          <cell r="H728">
            <v>0</v>
          </cell>
          <cell r="I728">
            <v>0</v>
          </cell>
          <cell r="J728">
            <v>0</v>
          </cell>
          <cell r="K728">
            <v>0</v>
          </cell>
          <cell r="L728">
            <v>0</v>
          </cell>
          <cell r="M728">
            <v>0</v>
          </cell>
        </row>
        <row r="729">
          <cell r="A729">
            <v>1320</v>
          </cell>
          <cell r="B729">
            <v>0</v>
          </cell>
          <cell r="C729">
            <v>0</v>
          </cell>
          <cell r="D729">
            <v>0</v>
          </cell>
          <cell r="E729">
            <v>0</v>
          </cell>
          <cell r="F729">
            <v>0</v>
          </cell>
          <cell r="G729">
            <v>0</v>
          </cell>
          <cell r="H729">
            <v>0</v>
          </cell>
          <cell r="I729">
            <v>0</v>
          </cell>
          <cell r="J729">
            <v>0</v>
          </cell>
          <cell r="K729">
            <v>0</v>
          </cell>
          <cell r="L729">
            <v>0</v>
          </cell>
          <cell r="M729">
            <v>0</v>
          </cell>
        </row>
        <row r="730">
          <cell r="A730">
            <v>1321</v>
          </cell>
          <cell r="B730">
            <v>0</v>
          </cell>
          <cell r="C730">
            <v>0</v>
          </cell>
          <cell r="D730">
            <v>0</v>
          </cell>
          <cell r="E730">
            <v>0</v>
          </cell>
          <cell r="F730">
            <v>0</v>
          </cell>
          <cell r="G730">
            <v>0</v>
          </cell>
          <cell r="H730">
            <v>0</v>
          </cell>
          <cell r="I730">
            <v>0</v>
          </cell>
          <cell r="J730">
            <v>0</v>
          </cell>
          <cell r="K730">
            <v>0</v>
          </cell>
          <cell r="L730">
            <v>0</v>
          </cell>
          <cell r="M730">
            <v>0</v>
          </cell>
        </row>
        <row r="731">
          <cell r="A731">
            <v>1322</v>
          </cell>
          <cell r="B731">
            <v>0</v>
          </cell>
          <cell r="C731">
            <v>0</v>
          </cell>
          <cell r="D731">
            <v>0</v>
          </cell>
          <cell r="E731">
            <v>0</v>
          </cell>
          <cell r="F731">
            <v>0</v>
          </cell>
          <cell r="G731">
            <v>0</v>
          </cell>
          <cell r="H731">
            <v>0</v>
          </cell>
          <cell r="I731">
            <v>0</v>
          </cell>
          <cell r="J731">
            <v>0</v>
          </cell>
          <cell r="K731">
            <v>0</v>
          </cell>
          <cell r="L731">
            <v>0</v>
          </cell>
          <cell r="M731">
            <v>0</v>
          </cell>
        </row>
        <row r="732">
          <cell r="A732">
            <v>1323</v>
          </cell>
          <cell r="B732">
            <v>0</v>
          </cell>
          <cell r="C732">
            <v>0</v>
          </cell>
          <cell r="D732">
            <v>0</v>
          </cell>
          <cell r="E732">
            <v>0</v>
          </cell>
          <cell r="F732">
            <v>0</v>
          </cell>
          <cell r="G732">
            <v>0</v>
          </cell>
          <cell r="H732">
            <v>0</v>
          </cell>
          <cell r="I732">
            <v>0</v>
          </cell>
          <cell r="J732">
            <v>0</v>
          </cell>
          <cell r="K732">
            <v>0</v>
          </cell>
          <cell r="L732">
            <v>0</v>
          </cell>
          <cell r="M732">
            <v>0</v>
          </cell>
        </row>
        <row r="733">
          <cell r="A733">
            <v>1324</v>
          </cell>
          <cell r="B733">
            <v>0</v>
          </cell>
          <cell r="C733">
            <v>0</v>
          </cell>
          <cell r="D733">
            <v>0</v>
          </cell>
          <cell r="E733">
            <v>0</v>
          </cell>
          <cell r="F733">
            <v>0</v>
          </cell>
          <cell r="G733">
            <v>0</v>
          </cell>
          <cell r="H733">
            <v>0</v>
          </cell>
          <cell r="I733">
            <v>0</v>
          </cell>
          <cell r="J733">
            <v>0</v>
          </cell>
          <cell r="K733">
            <v>0</v>
          </cell>
          <cell r="L733">
            <v>0</v>
          </cell>
          <cell r="M733">
            <v>0</v>
          </cell>
        </row>
        <row r="734">
          <cell r="A734">
            <v>1325</v>
          </cell>
          <cell r="B734">
            <v>0</v>
          </cell>
          <cell r="C734">
            <v>0</v>
          </cell>
          <cell r="D734">
            <v>0</v>
          </cell>
          <cell r="E734">
            <v>0</v>
          </cell>
          <cell r="F734">
            <v>0</v>
          </cell>
          <cell r="G734">
            <v>0</v>
          </cell>
          <cell r="H734">
            <v>0</v>
          </cell>
          <cell r="I734">
            <v>0</v>
          </cell>
          <cell r="J734">
            <v>0</v>
          </cell>
          <cell r="K734">
            <v>0</v>
          </cell>
          <cell r="L734">
            <v>0</v>
          </cell>
          <cell r="M734">
            <v>0</v>
          </cell>
        </row>
        <row r="735">
          <cell r="A735">
            <v>1326</v>
          </cell>
          <cell r="B735">
            <v>0</v>
          </cell>
          <cell r="C735">
            <v>0</v>
          </cell>
          <cell r="D735">
            <v>0</v>
          </cell>
          <cell r="E735">
            <v>0</v>
          </cell>
          <cell r="F735">
            <v>0</v>
          </cell>
          <cell r="G735">
            <v>0</v>
          </cell>
          <cell r="H735">
            <v>0</v>
          </cell>
          <cell r="I735">
            <v>0</v>
          </cell>
          <cell r="J735">
            <v>0</v>
          </cell>
          <cell r="K735">
            <v>0</v>
          </cell>
          <cell r="L735">
            <v>0</v>
          </cell>
          <cell r="M735">
            <v>0</v>
          </cell>
        </row>
        <row r="736">
          <cell r="A736">
            <v>1327</v>
          </cell>
          <cell r="B736">
            <v>0</v>
          </cell>
          <cell r="C736">
            <v>0</v>
          </cell>
          <cell r="D736">
            <v>0</v>
          </cell>
          <cell r="E736">
            <v>0</v>
          </cell>
          <cell r="F736">
            <v>0</v>
          </cell>
          <cell r="G736">
            <v>0</v>
          </cell>
          <cell r="H736">
            <v>0</v>
          </cell>
          <cell r="I736">
            <v>0</v>
          </cell>
          <cell r="J736">
            <v>0</v>
          </cell>
          <cell r="K736">
            <v>0</v>
          </cell>
          <cell r="L736">
            <v>0</v>
          </cell>
          <cell r="M736">
            <v>0</v>
          </cell>
        </row>
        <row r="737">
          <cell r="A737">
            <v>1328</v>
          </cell>
          <cell r="B737">
            <v>0</v>
          </cell>
          <cell r="C737">
            <v>0</v>
          </cell>
          <cell r="D737">
            <v>0</v>
          </cell>
          <cell r="E737">
            <v>0</v>
          </cell>
          <cell r="F737">
            <v>0</v>
          </cell>
          <cell r="G737">
            <v>0</v>
          </cell>
          <cell r="H737">
            <v>0</v>
          </cell>
          <cell r="I737">
            <v>0</v>
          </cell>
          <cell r="J737">
            <v>0</v>
          </cell>
          <cell r="K737">
            <v>0</v>
          </cell>
          <cell r="L737">
            <v>0</v>
          </cell>
          <cell r="M737">
            <v>0</v>
          </cell>
        </row>
        <row r="738">
          <cell r="A738">
            <v>1329</v>
          </cell>
          <cell r="B738">
            <v>0</v>
          </cell>
          <cell r="C738">
            <v>0</v>
          </cell>
          <cell r="D738">
            <v>0</v>
          </cell>
          <cell r="E738">
            <v>0</v>
          </cell>
          <cell r="F738">
            <v>0</v>
          </cell>
          <cell r="G738">
            <v>0</v>
          </cell>
          <cell r="H738">
            <v>0</v>
          </cell>
          <cell r="I738">
            <v>0</v>
          </cell>
          <cell r="J738">
            <v>0</v>
          </cell>
          <cell r="K738">
            <v>0</v>
          </cell>
          <cell r="L738">
            <v>0</v>
          </cell>
          <cell r="M738">
            <v>0</v>
          </cell>
        </row>
        <row r="739">
          <cell r="A739">
            <v>1330</v>
          </cell>
          <cell r="B739">
            <v>0</v>
          </cell>
          <cell r="C739">
            <v>0</v>
          </cell>
          <cell r="D739">
            <v>0</v>
          </cell>
          <cell r="E739">
            <v>0</v>
          </cell>
          <cell r="F739">
            <v>0</v>
          </cell>
          <cell r="G739">
            <v>0</v>
          </cell>
          <cell r="H739">
            <v>0</v>
          </cell>
          <cell r="I739">
            <v>0</v>
          </cell>
          <cell r="J739">
            <v>0</v>
          </cell>
          <cell r="K739">
            <v>0</v>
          </cell>
          <cell r="L739">
            <v>0</v>
          </cell>
          <cell r="M739">
            <v>0</v>
          </cell>
        </row>
        <row r="740">
          <cell r="A740">
            <v>1331</v>
          </cell>
          <cell r="B740">
            <v>0</v>
          </cell>
          <cell r="C740">
            <v>0</v>
          </cell>
          <cell r="D740">
            <v>0</v>
          </cell>
          <cell r="E740">
            <v>0</v>
          </cell>
          <cell r="F740">
            <v>0</v>
          </cell>
          <cell r="G740">
            <v>0</v>
          </cell>
          <cell r="H740">
            <v>0</v>
          </cell>
          <cell r="I740">
            <v>0</v>
          </cell>
          <cell r="J740">
            <v>0</v>
          </cell>
          <cell r="K740">
            <v>0</v>
          </cell>
          <cell r="L740">
            <v>0</v>
          </cell>
          <cell r="M740">
            <v>0</v>
          </cell>
        </row>
        <row r="741">
          <cell r="A741">
            <v>1332</v>
          </cell>
          <cell r="B741">
            <v>0</v>
          </cell>
          <cell r="C741">
            <v>0</v>
          </cell>
          <cell r="D741">
            <v>0</v>
          </cell>
          <cell r="E741">
            <v>0</v>
          </cell>
          <cell r="F741">
            <v>0</v>
          </cell>
          <cell r="G741">
            <v>0</v>
          </cell>
          <cell r="H741">
            <v>0</v>
          </cell>
          <cell r="I741">
            <v>0</v>
          </cell>
          <cell r="J741">
            <v>0</v>
          </cell>
          <cell r="K741">
            <v>0</v>
          </cell>
          <cell r="L741">
            <v>0</v>
          </cell>
          <cell r="M741">
            <v>0</v>
          </cell>
        </row>
        <row r="742">
          <cell r="A742">
            <v>1333</v>
          </cell>
          <cell r="B742">
            <v>0</v>
          </cell>
          <cell r="C742">
            <v>0</v>
          </cell>
          <cell r="D742">
            <v>0</v>
          </cell>
          <cell r="E742">
            <v>0</v>
          </cell>
          <cell r="F742">
            <v>0</v>
          </cell>
          <cell r="G742">
            <v>0</v>
          </cell>
          <cell r="H742">
            <v>0</v>
          </cell>
          <cell r="I742">
            <v>0</v>
          </cell>
          <cell r="J742">
            <v>0</v>
          </cell>
          <cell r="K742">
            <v>0</v>
          </cell>
          <cell r="L742">
            <v>0</v>
          </cell>
          <cell r="M742">
            <v>0</v>
          </cell>
        </row>
        <row r="743">
          <cell r="A743">
            <v>1334</v>
          </cell>
          <cell r="B743">
            <v>0</v>
          </cell>
          <cell r="C743">
            <v>0</v>
          </cell>
          <cell r="D743">
            <v>0</v>
          </cell>
          <cell r="E743">
            <v>0</v>
          </cell>
          <cell r="F743">
            <v>0</v>
          </cell>
          <cell r="G743">
            <v>0</v>
          </cell>
          <cell r="H743">
            <v>0</v>
          </cell>
          <cell r="I743">
            <v>0</v>
          </cell>
          <cell r="J743">
            <v>0</v>
          </cell>
          <cell r="K743">
            <v>0</v>
          </cell>
          <cell r="L743">
            <v>0</v>
          </cell>
          <cell r="M743">
            <v>0</v>
          </cell>
        </row>
        <row r="744">
          <cell r="A744">
            <v>1335</v>
          </cell>
          <cell r="B744">
            <v>0</v>
          </cell>
          <cell r="C744">
            <v>0</v>
          </cell>
          <cell r="D744">
            <v>0</v>
          </cell>
          <cell r="E744">
            <v>0</v>
          </cell>
          <cell r="F744">
            <v>0</v>
          </cell>
          <cell r="G744">
            <v>0</v>
          </cell>
          <cell r="H744">
            <v>0</v>
          </cell>
          <cell r="I744">
            <v>0</v>
          </cell>
          <cell r="J744">
            <v>0</v>
          </cell>
          <cell r="K744">
            <v>0</v>
          </cell>
          <cell r="L744">
            <v>0</v>
          </cell>
          <cell r="M744">
            <v>0</v>
          </cell>
        </row>
        <row r="745">
          <cell r="A745">
            <v>1336</v>
          </cell>
          <cell r="B745">
            <v>0</v>
          </cell>
          <cell r="C745">
            <v>0</v>
          </cell>
          <cell r="D745">
            <v>0</v>
          </cell>
          <cell r="E745">
            <v>0</v>
          </cell>
          <cell r="F745">
            <v>0</v>
          </cell>
          <cell r="G745">
            <v>0</v>
          </cell>
          <cell r="H745">
            <v>0</v>
          </cell>
          <cell r="I745">
            <v>0</v>
          </cell>
          <cell r="J745">
            <v>0</v>
          </cell>
          <cell r="K745">
            <v>0</v>
          </cell>
          <cell r="L745">
            <v>0</v>
          </cell>
          <cell r="M745">
            <v>0</v>
          </cell>
        </row>
        <row r="746">
          <cell r="A746">
            <v>1337</v>
          </cell>
          <cell r="B746">
            <v>0</v>
          </cell>
          <cell r="C746">
            <v>0</v>
          </cell>
          <cell r="D746">
            <v>0</v>
          </cell>
          <cell r="E746">
            <v>0</v>
          </cell>
          <cell r="F746">
            <v>0</v>
          </cell>
          <cell r="G746">
            <v>0</v>
          </cell>
          <cell r="H746">
            <v>0</v>
          </cell>
          <cell r="I746">
            <v>0</v>
          </cell>
          <cell r="J746">
            <v>0</v>
          </cell>
          <cell r="K746">
            <v>0</v>
          </cell>
          <cell r="L746">
            <v>0</v>
          </cell>
          <cell r="M746">
            <v>0</v>
          </cell>
        </row>
        <row r="747">
          <cell r="A747">
            <v>1338</v>
          </cell>
          <cell r="B747">
            <v>0</v>
          </cell>
          <cell r="C747">
            <v>0</v>
          </cell>
          <cell r="D747">
            <v>0</v>
          </cell>
          <cell r="E747">
            <v>0</v>
          </cell>
          <cell r="F747">
            <v>0</v>
          </cell>
          <cell r="G747">
            <v>0</v>
          </cell>
          <cell r="H747">
            <v>0</v>
          </cell>
          <cell r="I747">
            <v>0</v>
          </cell>
          <cell r="J747">
            <v>0</v>
          </cell>
          <cell r="K747">
            <v>0</v>
          </cell>
          <cell r="L747">
            <v>0</v>
          </cell>
          <cell r="M747">
            <v>0</v>
          </cell>
        </row>
        <row r="748">
          <cell r="A748">
            <v>1339</v>
          </cell>
          <cell r="B748">
            <v>0</v>
          </cell>
          <cell r="C748">
            <v>0</v>
          </cell>
          <cell r="D748">
            <v>0</v>
          </cell>
          <cell r="E748">
            <v>0</v>
          </cell>
          <cell r="F748">
            <v>0</v>
          </cell>
          <cell r="G748">
            <v>0</v>
          </cell>
          <cell r="H748">
            <v>0</v>
          </cell>
          <cell r="I748">
            <v>0</v>
          </cell>
          <cell r="J748">
            <v>0</v>
          </cell>
          <cell r="K748">
            <v>0</v>
          </cell>
          <cell r="L748">
            <v>0</v>
          </cell>
          <cell r="M748">
            <v>0</v>
          </cell>
        </row>
        <row r="749">
          <cell r="A749">
            <v>1340</v>
          </cell>
          <cell r="B749">
            <v>0</v>
          </cell>
          <cell r="C749">
            <v>0</v>
          </cell>
          <cell r="D749">
            <v>0</v>
          </cell>
          <cell r="E749">
            <v>0</v>
          </cell>
          <cell r="F749">
            <v>0</v>
          </cell>
          <cell r="G749">
            <v>0</v>
          </cell>
          <cell r="H749">
            <v>0</v>
          </cell>
          <cell r="I749">
            <v>0</v>
          </cell>
          <cell r="J749">
            <v>0</v>
          </cell>
          <cell r="K749">
            <v>0</v>
          </cell>
          <cell r="L749">
            <v>0</v>
          </cell>
          <cell r="M749">
            <v>0</v>
          </cell>
        </row>
        <row r="750">
          <cell r="A750">
            <v>1341</v>
          </cell>
          <cell r="B750">
            <v>0</v>
          </cell>
          <cell r="C750">
            <v>0</v>
          </cell>
          <cell r="D750">
            <v>0</v>
          </cell>
          <cell r="E750">
            <v>0</v>
          </cell>
          <cell r="F750">
            <v>0</v>
          </cell>
          <cell r="G750">
            <v>0</v>
          </cell>
          <cell r="H750">
            <v>0</v>
          </cell>
          <cell r="I750">
            <v>0</v>
          </cell>
          <cell r="J750">
            <v>0</v>
          </cell>
          <cell r="K750">
            <v>0</v>
          </cell>
          <cell r="L750">
            <v>0</v>
          </cell>
          <cell r="M750">
            <v>0</v>
          </cell>
        </row>
        <row r="751">
          <cell r="A751">
            <v>1342</v>
          </cell>
          <cell r="B751">
            <v>0</v>
          </cell>
          <cell r="C751">
            <v>0</v>
          </cell>
          <cell r="D751">
            <v>0</v>
          </cell>
          <cell r="E751">
            <v>0</v>
          </cell>
          <cell r="F751">
            <v>0</v>
          </cell>
          <cell r="G751">
            <v>0</v>
          </cell>
          <cell r="H751">
            <v>0</v>
          </cell>
          <cell r="I751">
            <v>0</v>
          </cell>
          <cell r="J751">
            <v>0</v>
          </cell>
          <cell r="K751">
            <v>0</v>
          </cell>
          <cell r="L751">
            <v>0</v>
          </cell>
          <cell r="M751">
            <v>0</v>
          </cell>
        </row>
        <row r="752">
          <cell r="A752">
            <v>1343</v>
          </cell>
          <cell r="B752">
            <v>0</v>
          </cell>
          <cell r="C752">
            <v>0</v>
          </cell>
          <cell r="D752">
            <v>0</v>
          </cell>
          <cell r="E752">
            <v>0</v>
          </cell>
          <cell r="F752">
            <v>0</v>
          </cell>
          <cell r="G752">
            <v>0</v>
          </cell>
          <cell r="H752">
            <v>0</v>
          </cell>
          <cell r="I752">
            <v>0</v>
          </cell>
          <cell r="J752">
            <v>0</v>
          </cell>
          <cell r="K752">
            <v>0</v>
          </cell>
          <cell r="L752">
            <v>0</v>
          </cell>
          <cell r="M752">
            <v>0</v>
          </cell>
        </row>
        <row r="753">
          <cell r="A753">
            <v>1344</v>
          </cell>
          <cell r="B753">
            <v>0</v>
          </cell>
          <cell r="C753">
            <v>0</v>
          </cell>
          <cell r="D753">
            <v>0</v>
          </cell>
          <cell r="E753">
            <v>0</v>
          </cell>
          <cell r="F753">
            <v>0</v>
          </cell>
          <cell r="G753">
            <v>0</v>
          </cell>
          <cell r="H753">
            <v>0</v>
          </cell>
          <cell r="I753">
            <v>0</v>
          </cell>
          <cell r="J753">
            <v>0</v>
          </cell>
          <cell r="K753">
            <v>0</v>
          </cell>
          <cell r="L753">
            <v>0</v>
          </cell>
          <cell r="M753">
            <v>0</v>
          </cell>
        </row>
        <row r="754">
          <cell r="A754">
            <v>1345</v>
          </cell>
          <cell r="B754">
            <v>0</v>
          </cell>
          <cell r="C754">
            <v>0</v>
          </cell>
          <cell r="D754">
            <v>0</v>
          </cell>
          <cell r="E754">
            <v>0</v>
          </cell>
          <cell r="F754">
            <v>0</v>
          </cell>
          <cell r="G754">
            <v>0</v>
          </cell>
          <cell r="H754">
            <v>0</v>
          </cell>
          <cell r="I754">
            <v>0</v>
          </cell>
          <cell r="J754">
            <v>0</v>
          </cell>
          <cell r="K754">
            <v>0</v>
          </cell>
          <cell r="L754">
            <v>0</v>
          </cell>
          <cell r="M754">
            <v>0</v>
          </cell>
        </row>
        <row r="755">
          <cell r="A755">
            <v>1346</v>
          </cell>
          <cell r="B755">
            <v>0</v>
          </cell>
          <cell r="C755">
            <v>0</v>
          </cell>
          <cell r="D755">
            <v>0</v>
          </cell>
          <cell r="E755">
            <v>0</v>
          </cell>
          <cell r="F755">
            <v>0</v>
          </cell>
          <cell r="G755">
            <v>0</v>
          </cell>
          <cell r="H755">
            <v>0</v>
          </cell>
          <cell r="I755">
            <v>0</v>
          </cell>
          <cell r="J755">
            <v>0</v>
          </cell>
          <cell r="K755">
            <v>0</v>
          </cell>
          <cell r="L755">
            <v>0</v>
          </cell>
          <cell r="M755">
            <v>0</v>
          </cell>
        </row>
        <row r="756">
          <cell r="A756">
            <v>1347</v>
          </cell>
          <cell r="B756">
            <v>0</v>
          </cell>
          <cell r="C756">
            <v>0</v>
          </cell>
          <cell r="D756">
            <v>0</v>
          </cell>
          <cell r="E756">
            <v>0</v>
          </cell>
          <cell r="F756">
            <v>0</v>
          </cell>
          <cell r="G756">
            <v>0</v>
          </cell>
          <cell r="H756">
            <v>0</v>
          </cell>
          <cell r="I756">
            <v>0</v>
          </cell>
          <cell r="J756">
            <v>0</v>
          </cell>
          <cell r="K756">
            <v>0</v>
          </cell>
          <cell r="L756">
            <v>0</v>
          </cell>
          <cell r="M756">
            <v>0</v>
          </cell>
        </row>
        <row r="757">
          <cell r="A757">
            <v>1348</v>
          </cell>
          <cell r="B757">
            <v>0</v>
          </cell>
          <cell r="C757">
            <v>0</v>
          </cell>
          <cell r="D757">
            <v>0</v>
          </cell>
          <cell r="E757">
            <v>0</v>
          </cell>
          <cell r="F757">
            <v>0</v>
          </cell>
          <cell r="G757">
            <v>0</v>
          </cell>
          <cell r="H757">
            <v>0</v>
          </cell>
          <cell r="I757">
            <v>0</v>
          </cell>
          <cell r="J757">
            <v>0</v>
          </cell>
          <cell r="K757">
            <v>0</v>
          </cell>
          <cell r="L757">
            <v>0</v>
          </cell>
          <cell r="M757">
            <v>0</v>
          </cell>
        </row>
        <row r="758">
          <cell r="A758">
            <v>1349</v>
          </cell>
          <cell r="B758">
            <v>0</v>
          </cell>
          <cell r="C758">
            <v>0</v>
          </cell>
          <cell r="D758">
            <v>0</v>
          </cell>
          <cell r="E758">
            <v>0</v>
          </cell>
          <cell r="F758">
            <v>0</v>
          </cell>
          <cell r="G758">
            <v>0</v>
          </cell>
          <cell r="H758">
            <v>0</v>
          </cell>
          <cell r="I758">
            <v>0</v>
          </cell>
          <cell r="J758">
            <v>0</v>
          </cell>
          <cell r="K758">
            <v>0</v>
          </cell>
          <cell r="L758">
            <v>0</v>
          </cell>
          <cell r="M758">
            <v>0</v>
          </cell>
        </row>
        <row r="759">
          <cell r="A759">
            <v>1350</v>
          </cell>
          <cell r="B759">
            <v>0</v>
          </cell>
          <cell r="C759">
            <v>0</v>
          </cell>
          <cell r="D759">
            <v>0</v>
          </cell>
          <cell r="E759">
            <v>0</v>
          </cell>
          <cell r="F759">
            <v>0</v>
          </cell>
          <cell r="G759">
            <v>0</v>
          </cell>
          <cell r="H759">
            <v>0</v>
          </cell>
          <cell r="I759">
            <v>0</v>
          </cell>
          <cell r="J759">
            <v>0</v>
          </cell>
          <cell r="K759">
            <v>0</v>
          </cell>
          <cell r="L759">
            <v>0</v>
          </cell>
          <cell r="M759">
            <v>0</v>
          </cell>
        </row>
        <row r="760">
          <cell r="A760">
            <v>1351</v>
          </cell>
          <cell r="B760">
            <v>0</v>
          </cell>
          <cell r="C760">
            <v>0</v>
          </cell>
          <cell r="D760">
            <v>0</v>
          </cell>
          <cell r="E760">
            <v>0</v>
          </cell>
          <cell r="F760">
            <v>0</v>
          </cell>
          <cell r="G760">
            <v>0</v>
          </cell>
          <cell r="H760">
            <v>0</v>
          </cell>
          <cell r="I760">
            <v>0</v>
          </cell>
          <cell r="J760">
            <v>0</v>
          </cell>
          <cell r="K760">
            <v>0</v>
          </cell>
          <cell r="L760">
            <v>0</v>
          </cell>
          <cell r="M760">
            <v>0</v>
          </cell>
        </row>
        <row r="761">
          <cell r="A761">
            <v>1352</v>
          </cell>
          <cell r="B761">
            <v>0</v>
          </cell>
          <cell r="C761">
            <v>0</v>
          </cell>
          <cell r="D761">
            <v>0</v>
          </cell>
          <cell r="E761">
            <v>0</v>
          </cell>
          <cell r="F761">
            <v>0</v>
          </cell>
          <cell r="G761">
            <v>0</v>
          </cell>
          <cell r="H761">
            <v>0</v>
          </cell>
          <cell r="I761">
            <v>0</v>
          </cell>
          <cell r="J761">
            <v>0</v>
          </cell>
          <cell r="K761">
            <v>0</v>
          </cell>
          <cell r="L761">
            <v>0</v>
          </cell>
          <cell r="M761">
            <v>0</v>
          </cell>
        </row>
        <row r="762">
          <cell r="A762">
            <v>1353</v>
          </cell>
          <cell r="B762">
            <v>0</v>
          </cell>
          <cell r="C762">
            <v>0</v>
          </cell>
          <cell r="D762">
            <v>0</v>
          </cell>
          <cell r="E762">
            <v>0</v>
          </cell>
          <cell r="F762">
            <v>0</v>
          </cell>
          <cell r="G762">
            <v>0</v>
          </cell>
          <cell r="H762">
            <v>0</v>
          </cell>
          <cell r="I762">
            <v>0</v>
          </cell>
          <cell r="J762">
            <v>0</v>
          </cell>
          <cell r="K762">
            <v>0</v>
          </cell>
          <cell r="L762">
            <v>0</v>
          </cell>
          <cell r="M762">
            <v>0</v>
          </cell>
        </row>
        <row r="763">
          <cell r="A763">
            <v>1354</v>
          </cell>
          <cell r="B763">
            <v>0</v>
          </cell>
          <cell r="C763">
            <v>0</v>
          </cell>
          <cell r="D763">
            <v>0</v>
          </cell>
          <cell r="E763">
            <v>0</v>
          </cell>
          <cell r="F763">
            <v>0</v>
          </cell>
          <cell r="G763">
            <v>0</v>
          </cell>
          <cell r="H763">
            <v>0</v>
          </cell>
          <cell r="I763">
            <v>0</v>
          </cell>
          <cell r="J763">
            <v>0</v>
          </cell>
          <cell r="K763">
            <v>0</v>
          </cell>
          <cell r="L763">
            <v>0</v>
          </cell>
          <cell r="M763">
            <v>0</v>
          </cell>
        </row>
        <row r="764">
          <cell r="A764">
            <v>1355</v>
          </cell>
          <cell r="B764">
            <v>0</v>
          </cell>
          <cell r="C764">
            <v>0</v>
          </cell>
          <cell r="D764">
            <v>0</v>
          </cell>
          <cell r="E764">
            <v>0</v>
          </cell>
          <cell r="F764">
            <v>0</v>
          </cell>
          <cell r="G764">
            <v>0</v>
          </cell>
          <cell r="H764">
            <v>0</v>
          </cell>
          <cell r="I764">
            <v>0</v>
          </cell>
          <cell r="J764">
            <v>0</v>
          </cell>
          <cell r="K764">
            <v>0</v>
          </cell>
          <cell r="L764">
            <v>0</v>
          </cell>
          <cell r="M764">
            <v>0</v>
          </cell>
        </row>
        <row r="765">
          <cell r="A765">
            <v>1356</v>
          </cell>
          <cell r="B765">
            <v>0</v>
          </cell>
          <cell r="C765">
            <v>0</v>
          </cell>
          <cell r="D765">
            <v>0</v>
          </cell>
          <cell r="E765">
            <v>0</v>
          </cell>
          <cell r="F765">
            <v>0</v>
          </cell>
          <cell r="G765">
            <v>0</v>
          </cell>
          <cell r="H765">
            <v>0</v>
          </cell>
          <cell r="I765">
            <v>0</v>
          </cell>
          <cell r="J765">
            <v>0</v>
          </cell>
          <cell r="K765">
            <v>0</v>
          </cell>
          <cell r="L765">
            <v>0</v>
          </cell>
          <cell r="M765">
            <v>0</v>
          </cell>
        </row>
        <row r="766">
          <cell r="A766">
            <v>1357</v>
          </cell>
          <cell r="B766">
            <v>0</v>
          </cell>
          <cell r="C766">
            <v>0</v>
          </cell>
          <cell r="D766">
            <v>0</v>
          </cell>
          <cell r="E766">
            <v>0</v>
          </cell>
          <cell r="F766">
            <v>0</v>
          </cell>
          <cell r="G766">
            <v>0</v>
          </cell>
          <cell r="H766">
            <v>0</v>
          </cell>
          <cell r="I766">
            <v>0</v>
          </cell>
          <cell r="J766">
            <v>0</v>
          </cell>
          <cell r="K766">
            <v>0</v>
          </cell>
          <cell r="L766">
            <v>0</v>
          </cell>
          <cell r="M766">
            <v>0</v>
          </cell>
        </row>
        <row r="767">
          <cell r="A767">
            <v>1358</v>
          </cell>
          <cell r="B767">
            <v>0</v>
          </cell>
          <cell r="C767">
            <v>0</v>
          </cell>
          <cell r="D767">
            <v>0</v>
          </cell>
          <cell r="E767">
            <v>0</v>
          </cell>
          <cell r="F767">
            <v>0</v>
          </cell>
          <cell r="G767">
            <v>0</v>
          </cell>
          <cell r="H767">
            <v>0</v>
          </cell>
          <cell r="I767">
            <v>0</v>
          </cell>
          <cell r="J767">
            <v>0</v>
          </cell>
          <cell r="K767">
            <v>0</v>
          </cell>
          <cell r="L767">
            <v>0</v>
          </cell>
          <cell r="M767">
            <v>0</v>
          </cell>
        </row>
        <row r="768">
          <cell r="A768">
            <v>1359</v>
          </cell>
          <cell r="B768">
            <v>0</v>
          </cell>
          <cell r="C768">
            <v>0</v>
          </cell>
          <cell r="D768">
            <v>0</v>
          </cell>
          <cell r="E768">
            <v>0</v>
          </cell>
          <cell r="F768">
            <v>0</v>
          </cell>
          <cell r="G768">
            <v>0</v>
          </cell>
          <cell r="H768">
            <v>0</v>
          </cell>
          <cell r="I768">
            <v>0</v>
          </cell>
          <cell r="J768">
            <v>0</v>
          </cell>
          <cell r="K768">
            <v>0</v>
          </cell>
          <cell r="L768">
            <v>0</v>
          </cell>
          <cell r="M768">
            <v>0</v>
          </cell>
        </row>
        <row r="769">
          <cell r="A769">
            <v>1360</v>
          </cell>
          <cell r="B769">
            <v>0</v>
          </cell>
          <cell r="C769">
            <v>0</v>
          </cell>
          <cell r="D769">
            <v>0</v>
          </cell>
          <cell r="E769">
            <v>0</v>
          </cell>
          <cell r="F769">
            <v>0</v>
          </cell>
          <cell r="G769">
            <v>0</v>
          </cell>
          <cell r="H769">
            <v>0</v>
          </cell>
          <cell r="I769">
            <v>0</v>
          </cell>
          <cell r="J769">
            <v>0</v>
          </cell>
          <cell r="K769">
            <v>0</v>
          </cell>
          <cell r="L769">
            <v>0</v>
          </cell>
          <cell r="M769">
            <v>0</v>
          </cell>
        </row>
        <row r="770">
          <cell r="A770">
            <v>1361</v>
          </cell>
          <cell r="B770">
            <v>0</v>
          </cell>
          <cell r="C770">
            <v>0</v>
          </cell>
          <cell r="D770">
            <v>0</v>
          </cell>
          <cell r="E770">
            <v>0</v>
          </cell>
          <cell r="F770">
            <v>0</v>
          </cell>
          <cell r="G770">
            <v>0</v>
          </cell>
          <cell r="H770">
            <v>0</v>
          </cell>
          <cell r="I770">
            <v>0</v>
          </cell>
          <cell r="J770">
            <v>0</v>
          </cell>
          <cell r="K770">
            <v>0</v>
          </cell>
          <cell r="L770">
            <v>0</v>
          </cell>
          <cell r="M770">
            <v>0</v>
          </cell>
        </row>
        <row r="771">
          <cell r="A771">
            <v>1362</v>
          </cell>
          <cell r="B771">
            <v>0</v>
          </cell>
          <cell r="C771">
            <v>0</v>
          </cell>
          <cell r="D771">
            <v>0</v>
          </cell>
          <cell r="E771">
            <v>0</v>
          </cell>
          <cell r="F771">
            <v>0</v>
          </cell>
          <cell r="G771">
            <v>0</v>
          </cell>
          <cell r="H771">
            <v>0</v>
          </cell>
          <cell r="I771">
            <v>0</v>
          </cell>
          <cell r="J771">
            <v>0</v>
          </cell>
          <cell r="K771">
            <v>0</v>
          </cell>
          <cell r="L771">
            <v>0</v>
          </cell>
          <cell r="M771">
            <v>0</v>
          </cell>
        </row>
        <row r="772">
          <cell r="A772">
            <v>1363</v>
          </cell>
          <cell r="B772">
            <v>0</v>
          </cell>
          <cell r="C772">
            <v>0</v>
          </cell>
          <cell r="D772">
            <v>0</v>
          </cell>
          <cell r="E772">
            <v>0</v>
          </cell>
          <cell r="F772">
            <v>0</v>
          </cell>
          <cell r="G772">
            <v>0</v>
          </cell>
          <cell r="H772">
            <v>0</v>
          </cell>
          <cell r="I772">
            <v>0</v>
          </cell>
          <cell r="J772">
            <v>0</v>
          </cell>
          <cell r="K772">
            <v>0</v>
          </cell>
          <cell r="L772">
            <v>0</v>
          </cell>
          <cell r="M772">
            <v>0</v>
          </cell>
        </row>
        <row r="773">
          <cell r="A773">
            <v>1364</v>
          </cell>
          <cell r="B773">
            <v>0</v>
          </cell>
          <cell r="C773">
            <v>0</v>
          </cell>
          <cell r="D773">
            <v>0</v>
          </cell>
          <cell r="E773">
            <v>0</v>
          </cell>
          <cell r="F773">
            <v>0</v>
          </cell>
          <cell r="G773">
            <v>0</v>
          </cell>
          <cell r="H773">
            <v>0</v>
          </cell>
          <cell r="I773">
            <v>0</v>
          </cell>
          <cell r="J773">
            <v>0</v>
          </cell>
          <cell r="K773">
            <v>0</v>
          </cell>
          <cell r="L773">
            <v>0</v>
          </cell>
          <cell r="M773">
            <v>0</v>
          </cell>
        </row>
        <row r="774">
          <cell r="A774">
            <v>1365</v>
          </cell>
          <cell r="B774">
            <v>0</v>
          </cell>
          <cell r="C774">
            <v>0</v>
          </cell>
          <cell r="D774">
            <v>0</v>
          </cell>
          <cell r="E774">
            <v>0</v>
          </cell>
          <cell r="F774">
            <v>0</v>
          </cell>
          <cell r="G774">
            <v>0</v>
          </cell>
          <cell r="H774">
            <v>0</v>
          </cell>
          <cell r="I774">
            <v>0</v>
          </cell>
          <cell r="J774">
            <v>0</v>
          </cell>
          <cell r="K774">
            <v>0</v>
          </cell>
          <cell r="L774">
            <v>0</v>
          </cell>
          <cell r="M774">
            <v>0</v>
          </cell>
        </row>
        <row r="775">
          <cell r="A775">
            <v>1366</v>
          </cell>
          <cell r="B775">
            <v>0</v>
          </cell>
          <cell r="C775">
            <v>0</v>
          </cell>
          <cell r="D775">
            <v>0</v>
          </cell>
          <cell r="E775">
            <v>0</v>
          </cell>
          <cell r="F775">
            <v>0</v>
          </cell>
          <cell r="G775">
            <v>0</v>
          </cell>
          <cell r="H775">
            <v>0</v>
          </cell>
          <cell r="I775">
            <v>0</v>
          </cell>
          <cell r="J775">
            <v>0</v>
          </cell>
          <cell r="K775">
            <v>0</v>
          </cell>
          <cell r="L775">
            <v>0</v>
          </cell>
          <cell r="M775">
            <v>0</v>
          </cell>
        </row>
        <row r="776">
          <cell r="A776">
            <v>1367</v>
          </cell>
          <cell r="B776">
            <v>0</v>
          </cell>
          <cell r="C776">
            <v>0</v>
          </cell>
          <cell r="D776">
            <v>0</v>
          </cell>
          <cell r="E776">
            <v>0</v>
          </cell>
          <cell r="F776">
            <v>0</v>
          </cell>
          <cell r="G776">
            <v>0</v>
          </cell>
          <cell r="H776">
            <v>0</v>
          </cell>
          <cell r="I776">
            <v>0</v>
          </cell>
          <cell r="J776">
            <v>0</v>
          </cell>
          <cell r="K776">
            <v>0</v>
          </cell>
          <cell r="L776">
            <v>0</v>
          </cell>
          <cell r="M776">
            <v>0</v>
          </cell>
        </row>
        <row r="777">
          <cell r="A777">
            <v>1368</v>
          </cell>
          <cell r="B777">
            <v>0</v>
          </cell>
          <cell r="C777">
            <v>0</v>
          </cell>
          <cell r="D777">
            <v>0</v>
          </cell>
          <cell r="E777">
            <v>0</v>
          </cell>
          <cell r="F777">
            <v>0</v>
          </cell>
          <cell r="G777">
            <v>0</v>
          </cell>
          <cell r="H777">
            <v>0</v>
          </cell>
          <cell r="I777">
            <v>0</v>
          </cell>
          <cell r="J777">
            <v>0</v>
          </cell>
          <cell r="K777">
            <v>0</v>
          </cell>
          <cell r="L777">
            <v>0</v>
          </cell>
          <cell r="M777">
            <v>0</v>
          </cell>
        </row>
        <row r="778">
          <cell r="A778">
            <v>1369</v>
          </cell>
          <cell r="B778">
            <v>0</v>
          </cell>
          <cell r="C778">
            <v>0</v>
          </cell>
          <cell r="D778">
            <v>0</v>
          </cell>
          <cell r="E778">
            <v>0</v>
          </cell>
          <cell r="F778">
            <v>0</v>
          </cell>
          <cell r="G778">
            <v>0</v>
          </cell>
          <cell r="H778">
            <v>0</v>
          </cell>
          <cell r="I778">
            <v>0</v>
          </cell>
          <cell r="J778">
            <v>0</v>
          </cell>
          <cell r="K778">
            <v>0</v>
          </cell>
          <cell r="L778">
            <v>0</v>
          </cell>
          <cell r="M778">
            <v>0</v>
          </cell>
        </row>
        <row r="779">
          <cell r="A779">
            <v>1370</v>
          </cell>
          <cell r="B779">
            <v>0</v>
          </cell>
          <cell r="C779">
            <v>0</v>
          </cell>
          <cell r="D779">
            <v>0</v>
          </cell>
          <cell r="E779">
            <v>0</v>
          </cell>
          <cell r="F779">
            <v>0</v>
          </cell>
          <cell r="G779">
            <v>0</v>
          </cell>
          <cell r="H779">
            <v>0</v>
          </cell>
          <cell r="I779">
            <v>0</v>
          </cell>
          <cell r="J779">
            <v>0</v>
          </cell>
          <cell r="K779">
            <v>0</v>
          </cell>
          <cell r="L779">
            <v>0</v>
          </cell>
          <cell r="M779">
            <v>0</v>
          </cell>
        </row>
        <row r="780">
          <cell r="A780">
            <v>1371</v>
          </cell>
          <cell r="B780">
            <v>0</v>
          </cell>
          <cell r="C780">
            <v>0</v>
          </cell>
          <cell r="D780">
            <v>0</v>
          </cell>
          <cell r="E780">
            <v>0</v>
          </cell>
          <cell r="F780">
            <v>0</v>
          </cell>
          <cell r="G780">
            <v>0</v>
          </cell>
          <cell r="H780">
            <v>0</v>
          </cell>
          <cell r="I780">
            <v>0</v>
          </cell>
          <cell r="J780">
            <v>0</v>
          </cell>
          <cell r="K780">
            <v>0</v>
          </cell>
          <cell r="L780">
            <v>0</v>
          </cell>
          <cell r="M780">
            <v>0</v>
          </cell>
        </row>
        <row r="781">
          <cell r="A781">
            <v>1372</v>
          </cell>
          <cell r="B781">
            <v>0</v>
          </cell>
          <cell r="C781">
            <v>0</v>
          </cell>
          <cell r="D781">
            <v>0</v>
          </cell>
          <cell r="E781">
            <v>0</v>
          </cell>
          <cell r="F781">
            <v>0</v>
          </cell>
          <cell r="G781">
            <v>0</v>
          </cell>
          <cell r="H781">
            <v>0</v>
          </cell>
          <cell r="I781">
            <v>0</v>
          </cell>
          <cell r="J781">
            <v>0</v>
          </cell>
          <cell r="K781">
            <v>0</v>
          </cell>
          <cell r="L781">
            <v>0</v>
          </cell>
          <cell r="M781">
            <v>0</v>
          </cell>
        </row>
        <row r="782">
          <cell r="A782">
            <v>1373</v>
          </cell>
          <cell r="B782">
            <v>0</v>
          </cell>
          <cell r="C782">
            <v>0</v>
          </cell>
          <cell r="D782">
            <v>0</v>
          </cell>
          <cell r="E782">
            <v>0</v>
          </cell>
          <cell r="F782">
            <v>0</v>
          </cell>
          <cell r="G782">
            <v>0</v>
          </cell>
          <cell r="H782">
            <v>0</v>
          </cell>
          <cell r="I782">
            <v>0</v>
          </cell>
          <cell r="J782">
            <v>0</v>
          </cell>
          <cell r="K782">
            <v>0</v>
          </cell>
          <cell r="L782">
            <v>0</v>
          </cell>
          <cell r="M782">
            <v>0</v>
          </cell>
        </row>
        <row r="783">
          <cell r="A783">
            <v>1374</v>
          </cell>
          <cell r="B783">
            <v>0</v>
          </cell>
          <cell r="C783">
            <v>0</v>
          </cell>
          <cell r="D783">
            <v>0</v>
          </cell>
          <cell r="E783">
            <v>0</v>
          </cell>
          <cell r="F783">
            <v>0</v>
          </cell>
          <cell r="G783">
            <v>0</v>
          </cell>
          <cell r="H783">
            <v>0</v>
          </cell>
          <cell r="I783">
            <v>0</v>
          </cell>
          <cell r="J783">
            <v>0</v>
          </cell>
          <cell r="K783">
            <v>0</v>
          </cell>
          <cell r="L783">
            <v>0</v>
          </cell>
          <cell r="M783">
            <v>0</v>
          </cell>
        </row>
        <row r="784">
          <cell r="A784">
            <v>1375</v>
          </cell>
          <cell r="B784">
            <v>0</v>
          </cell>
          <cell r="C784">
            <v>0</v>
          </cell>
          <cell r="D784">
            <v>0</v>
          </cell>
          <cell r="E784">
            <v>0</v>
          </cell>
          <cell r="F784">
            <v>0</v>
          </cell>
          <cell r="G784">
            <v>0</v>
          </cell>
          <cell r="H784">
            <v>0</v>
          </cell>
          <cell r="I784">
            <v>0</v>
          </cell>
          <cell r="J784">
            <v>0</v>
          </cell>
          <cell r="K784">
            <v>0</v>
          </cell>
          <cell r="L784">
            <v>0</v>
          </cell>
          <cell r="M784">
            <v>0</v>
          </cell>
        </row>
        <row r="785">
          <cell r="A785">
            <v>1376</v>
          </cell>
          <cell r="B785">
            <v>0</v>
          </cell>
          <cell r="C785">
            <v>0</v>
          </cell>
          <cell r="D785">
            <v>0</v>
          </cell>
          <cell r="E785">
            <v>0</v>
          </cell>
          <cell r="F785">
            <v>0</v>
          </cell>
          <cell r="G785">
            <v>0</v>
          </cell>
          <cell r="H785">
            <v>0</v>
          </cell>
          <cell r="I785">
            <v>0</v>
          </cell>
          <cell r="J785">
            <v>0</v>
          </cell>
          <cell r="K785">
            <v>0</v>
          </cell>
          <cell r="L785">
            <v>0</v>
          </cell>
          <cell r="M785">
            <v>0</v>
          </cell>
        </row>
        <row r="786">
          <cell r="A786">
            <v>1377</v>
          </cell>
          <cell r="B786">
            <v>0</v>
          </cell>
          <cell r="C786">
            <v>0</v>
          </cell>
          <cell r="D786">
            <v>0</v>
          </cell>
          <cell r="E786">
            <v>0</v>
          </cell>
          <cell r="F786">
            <v>0</v>
          </cell>
          <cell r="G786">
            <v>0</v>
          </cell>
          <cell r="H786">
            <v>0</v>
          </cell>
          <cell r="I786">
            <v>0</v>
          </cell>
          <cell r="J786">
            <v>0</v>
          </cell>
          <cell r="K786">
            <v>0</v>
          </cell>
          <cell r="L786">
            <v>0</v>
          </cell>
          <cell r="M786">
            <v>0</v>
          </cell>
        </row>
        <row r="787">
          <cell r="A787">
            <v>1378</v>
          </cell>
          <cell r="B787">
            <v>0</v>
          </cell>
          <cell r="C787">
            <v>0</v>
          </cell>
          <cell r="D787">
            <v>0</v>
          </cell>
          <cell r="E787">
            <v>0</v>
          </cell>
          <cell r="F787">
            <v>0</v>
          </cell>
          <cell r="G787">
            <v>0</v>
          </cell>
          <cell r="H787">
            <v>0</v>
          </cell>
          <cell r="I787">
            <v>0</v>
          </cell>
          <cell r="J787">
            <v>0</v>
          </cell>
          <cell r="K787">
            <v>0</v>
          </cell>
          <cell r="L787">
            <v>0</v>
          </cell>
          <cell r="M787">
            <v>0</v>
          </cell>
        </row>
        <row r="788">
          <cell r="A788">
            <v>1379</v>
          </cell>
          <cell r="B788">
            <v>0</v>
          </cell>
          <cell r="C788">
            <v>0</v>
          </cell>
          <cell r="D788">
            <v>0</v>
          </cell>
          <cell r="E788">
            <v>0</v>
          </cell>
          <cell r="F788">
            <v>0</v>
          </cell>
          <cell r="G788">
            <v>0</v>
          </cell>
          <cell r="H788">
            <v>0</v>
          </cell>
          <cell r="I788">
            <v>0</v>
          </cell>
          <cell r="J788">
            <v>0</v>
          </cell>
          <cell r="K788">
            <v>0</v>
          </cell>
          <cell r="L788">
            <v>0</v>
          </cell>
          <cell r="M788">
            <v>0</v>
          </cell>
        </row>
        <row r="789">
          <cell r="A789">
            <v>1380</v>
          </cell>
          <cell r="B789">
            <v>0</v>
          </cell>
          <cell r="C789">
            <v>0</v>
          </cell>
          <cell r="D789">
            <v>0</v>
          </cell>
          <cell r="E789">
            <v>0</v>
          </cell>
          <cell r="F789">
            <v>0</v>
          </cell>
          <cell r="G789">
            <v>0</v>
          </cell>
          <cell r="H789">
            <v>0</v>
          </cell>
          <cell r="I789">
            <v>0</v>
          </cell>
          <cell r="J789">
            <v>0</v>
          </cell>
          <cell r="K789">
            <v>0</v>
          </cell>
          <cell r="L789">
            <v>0</v>
          </cell>
          <cell r="M789">
            <v>0</v>
          </cell>
        </row>
        <row r="790">
          <cell r="A790">
            <v>1381</v>
          </cell>
          <cell r="B790">
            <v>0</v>
          </cell>
          <cell r="C790">
            <v>0</v>
          </cell>
          <cell r="D790">
            <v>0</v>
          </cell>
          <cell r="E790">
            <v>0</v>
          </cell>
          <cell r="F790">
            <v>0</v>
          </cell>
          <cell r="G790">
            <v>0</v>
          </cell>
          <cell r="H790">
            <v>0</v>
          </cell>
          <cell r="I790">
            <v>0</v>
          </cell>
          <cell r="J790">
            <v>0</v>
          </cell>
          <cell r="K790">
            <v>0</v>
          </cell>
          <cell r="L790">
            <v>0</v>
          </cell>
          <cell r="M790">
            <v>0</v>
          </cell>
        </row>
        <row r="791">
          <cell r="A791">
            <v>1382</v>
          </cell>
          <cell r="B791">
            <v>0</v>
          </cell>
          <cell r="C791">
            <v>0</v>
          </cell>
          <cell r="D791">
            <v>0</v>
          </cell>
          <cell r="E791">
            <v>0</v>
          </cell>
          <cell r="F791">
            <v>0</v>
          </cell>
          <cell r="G791">
            <v>0</v>
          </cell>
          <cell r="H791">
            <v>0</v>
          </cell>
          <cell r="I791">
            <v>0</v>
          </cell>
          <cell r="J791">
            <v>0</v>
          </cell>
          <cell r="K791">
            <v>0</v>
          </cell>
          <cell r="L791">
            <v>0</v>
          </cell>
          <cell r="M791">
            <v>0</v>
          </cell>
        </row>
        <row r="792">
          <cell r="A792">
            <v>1383</v>
          </cell>
          <cell r="B792">
            <v>0</v>
          </cell>
          <cell r="C792">
            <v>0</v>
          </cell>
          <cell r="D792">
            <v>0</v>
          </cell>
          <cell r="E792">
            <v>0</v>
          </cell>
          <cell r="F792">
            <v>0</v>
          </cell>
          <cell r="G792">
            <v>0</v>
          </cell>
          <cell r="H792">
            <v>0</v>
          </cell>
          <cell r="I792">
            <v>0</v>
          </cell>
          <cell r="J792">
            <v>0</v>
          </cell>
          <cell r="K792">
            <v>0</v>
          </cell>
          <cell r="L792">
            <v>0</v>
          </cell>
          <cell r="M792">
            <v>0</v>
          </cell>
        </row>
        <row r="793">
          <cell r="A793">
            <v>1384</v>
          </cell>
          <cell r="B793">
            <v>0</v>
          </cell>
          <cell r="C793">
            <v>0</v>
          </cell>
          <cell r="D793">
            <v>0</v>
          </cell>
          <cell r="E793">
            <v>0</v>
          </cell>
          <cell r="F793">
            <v>0</v>
          </cell>
          <cell r="G793">
            <v>0</v>
          </cell>
          <cell r="H793">
            <v>0</v>
          </cell>
          <cell r="I793">
            <v>0</v>
          </cell>
          <cell r="J793">
            <v>0</v>
          </cell>
          <cell r="K793">
            <v>0</v>
          </cell>
          <cell r="L793">
            <v>0</v>
          </cell>
          <cell r="M793">
            <v>0</v>
          </cell>
        </row>
        <row r="794">
          <cell r="A794">
            <v>1385</v>
          </cell>
          <cell r="B794">
            <v>0</v>
          </cell>
          <cell r="C794">
            <v>0</v>
          </cell>
          <cell r="D794">
            <v>0</v>
          </cell>
          <cell r="E794">
            <v>0</v>
          </cell>
          <cell r="F794">
            <v>0</v>
          </cell>
          <cell r="G794">
            <v>0</v>
          </cell>
          <cell r="H794">
            <v>0</v>
          </cell>
          <cell r="I794">
            <v>0</v>
          </cell>
          <cell r="J794">
            <v>0</v>
          </cell>
          <cell r="K794">
            <v>0</v>
          </cell>
          <cell r="L794">
            <v>0</v>
          </cell>
          <cell r="M794">
            <v>0</v>
          </cell>
        </row>
        <row r="795">
          <cell r="A795">
            <v>1386</v>
          </cell>
          <cell r="B795">
            <v>0</v>
          </cell>
          <cell r="C795">
            <v>0</v>
          </cell>
          <cell r="D795">
            <v>0</v>
          </cell>
          <cell r="E795">
            <v>0</v>
          </cell>
          <cell r="F795">
            <v>0</v>
          </cell>
          <cell r="G795">
            <v>0</v>
          </cell>
          <cell r="H795">
            <v>0</v>
          </cell>
          <cell r="I795">
            <v>0</v>
          </cell>
          <cell r="J795">
            <v>0</v>
          </cell>
          <cell r="K795">
            <v>0</v>
          </cell>
          <cell r="L795">
            <v>0</v>
          </cell>
          <cell r="M795">
            <v>0</v>
          </cell>
        </row>
        <row r="796">
          <cell r="A796">
            <v>1387</v>
          </cell>
          <cell r="B796">
            <v>0</v>
          </cell>
          <cell r="C796">
            <v>0</v>
          </cell>
          <cell r="D796">
            <v>0</v>
          </cell>
          <cell r="E796">
            <v>0</v>
          </cell>
          <cell r="F796">
            <v>0</v>
          </cell>
          <cell r="G796">
            <v>0</v>
          </cell>
          <cell r="H796">
            <v>0</v>
          </cell>
          <cell r="I796">
            <v>0</v>
          </cell>
          <cell r="J796">
            <v>0</v>
          </cell>
          <cell r="K796">
            <v>0</v>
          </cell>
          <cell r="L796">
            <v>0</v>
          </cell>
          <cell r="M796">
            <v>0</v>
          </cell>
        </row>
        <row r="797">
          <cell r="A797">
            <v>1388</v>
          </cell>
          <cell r="B797">
            <v>0</v>
          </cell>
          <cell r="C797">
            <v>0</v>
          </cell>
          <cell r="D797">
            <v>0</v>
          </cell>
          <cell r="E797">
            <v>0</v>
          </cell>
          <cell r="F797">
            <v>0</v>
          </cell>
          <cell r="G797">
            <v>0</v>
          </cell>
          <cell r="H797">
            <v>0</v>
          </cell>
          <cell r="I797">
            <v>0</v>
          </cell>
          <cell r="J797">
            <v>0</v>
          </cell>
          <cell r="K797">
            <v>0</v>
          </cell>
          <cell r="L797">
            <v>0</v>
          </cell>
          <cell r="M797">
            <v>0</v>
          </cell>
        </row>
        <row r="798">
          <cell r="A798">
            <v>1389</v>
          </cell>
          <cell r="B798">
            <v>0</v>
          </cell>
          <cell r="C798">
            <v>0</v>
          </cell>
          <cell r="D798">
            <v>0</v>
          </cell>
          <cell r="E798">
            <v>0</v>
          </cell>
          <cell r="F798">
            <v>0</v>
          </cell>
          <cell r="G798">
            <v>0</v>
          </cell>
          <cell r="H798">
            <v>0</v>
          </cell>
          <cell r="I798">
            <v>0</v>
          </cell>
          <cell r="J798">
            <v>0</v>
          </cell>
          <cell r="K798">
            <v>0</v>
          </cell>
          <cell r="L798">
            <v>0</v>
          </cell>
          <cell r="M798">
            <v>0</v>
          </cell>
        </row>
        <row r="799">
          <cell r="A799">
            <v>1390</v>
          </cell>
          <cell r="B799">
            <v>40435</v>
          </cell>
          <cell r="C799">
            <v>162531</v>
          </cell>
          <cell r="D799" t="str">
            <v>DE</v>
          </cell>
          <cell r="E799" t="str">
            <v>INFORME N° 1390-2017-TP/DE/UGPPME-CFPP</v>
          </cell>
          <cell r="F799" t="str">
            <v>PROPUESTA DE NOTA MODIFICATORIA PRESUPUESTARIA NMP N° 050, CREDITOS Y ANULACIONES POR S/. 13,580.00 DE TIPO 3 CREDITO Y ANULACIONES (DENTRO DE U.E) PARA APROBACIÓN, PROPUESTA POR EL PROGRAMA "PERU RESPONSABLE"</v>
          </cell>
          <cell r="G799" t="str">
            <v>OFICIO N° 344-2017-MTPE/3/24.4</v>
          </cell>
          <cell r="H799">
            <v>0</v>
          </cell>
          <cell r="I799">
            <v>0</v>
          </cell>
          <cell r="J799">
            <v>0</v>
          </cell>
          <cell r="K799">
            <v>0</v>
          </cell>
          <cell r="L799">
            <v>0</v>
          </cell>
          <cell r="M799">
            <v>0</v>
          </cell>
        </row>
        <row r="800">
          <cell r="A800">
            <v>1391</v>
          </cell>
          <cell r="B800">
            <v>0</v>
          </cell>
          <cell r="C800">
            <v>0</v>
          </cell>
          <cell r="D800">
            <v>0</v>
          </cell>
          <cell r="E800">
            <v>0</v>
          </cell>
          <cell r="F800">
            <v>0</v>
          </cell>
          <cell r="G800">
            <v>0</v>
          </cell>
          <cell r="H800">
            <v>0</v>
          </cell>
          <cell r="I800">
            <v>0</v>
          </cell>
          <cell r="J800">
            <v>0</v>
          </cell>
          <cell r="K800">
            <v>0</v>
          </cell>
          <cell r="L800">
            <v>0</v>
          </cell>
          <cell r="M800">
            <v>0</v>
          </cell>
        </row>
        <row r="801">
          <cell r="A801">
            <v>1392</v>
          </cell>
          <cell r="B801">
            <v>0</v>
          </cell>
          <cell r="C801">
            <v>0</v>
          </cell>
          <cell r="D801">
            <v>0</v>
          </cell>
          <cell r="E801">
            <v>0</v>
          </cell>
          <cell r="F801">
            <v>0</v>
          </cell>
          <cell r="G801">
            <v>0</v>
          </cell>
          <cell r="H801">
            <v>0</v>
          </cell>
          <cell r="I801">
            <v>0</v>
          </cell>
          <cell r="J801">
            <v>0</v>
          </cell>
          <cell r="K801">
            <v>0</v>
          </cell>
          <cell r="L801">
            <v>0</v>
          </cell>
          <cell r="M801">
            <v>0</v>
          </cell>
        </row>
        <row r="802">
          <cell r="A802">
            <v>1393</v>
          </cell>
          <cell r="B802">
            <v>0</v>
          </cell>
          <cell r="C802">
            <v>0</v>
          </cell>
          <cell r="D802">
            <v>0</v>
          </cell>
          <cell r="E802">
            <v>0</v>
          </cell>
          <cell r="F802">
            <v>0</v>
          </cell>
          <cell r="G802">
            <v>0</v>
          </cell>
          <cell r="H802">
            <v>0</v>
          </cell>
          <cell r="I802">
            <v>0</v>
          </cell>
          <cell r="J802">
            <v>0</v>
          </cell>
          <cell r="K802">
            <v>0</v>
          </cell>
          <cell r="L802">
            <v>0</v>
          </cell>
          <cell r="M802">
            <v>0</v>
          </cell>
        </row>
        <row r="803">
          <cell r="A803">
            <v>1394</v>
          </cell>
          <cell r="B803">
            <v>0</v>
          </cell>
          <cell r="C803">
            <v>0</v>
          </cell>
          <cell r="D803">
            <v>0</v>
          </cell>
          <cell r="E803">
            <v>0</v>
          </cell>
          <cell r="F803">
            <v>0</v>
          </cell>
          <cell r="G803">
            <v>0</v>
          </cell>
          <cell r="H803">
            <v>0</v>
          </cell>
          <cell r="I803">
            <v>0</v>
          </cell>
          <cell r="J803">
            <v>0</v>
          </cell>
          <cell r="K803">
            <v>0</v>
          </cell>
          <cell r="L803">
            <v>0</v>
          </cell>
          <cell r="M803">
            <v>0</v>
          </cell>
        </row>
        <row r="804">
          <cell r="A804">
            <v>1395</v>
          </cell>
          <cell r="B804">
            <v>0</v>
          </cell>
          <cell r="C804">
            <v>0</v>
          </cell>
          <cell r="D804">
            <v>0</v>
          </cell>
          <cell r="E804">
            <v>0</v>
          </cell>
          <cell r="F804">
            <v>0</v>
          </cell>
          <cell r="G804">
            <v>0</v>
          </cell>
          <cell r="H804">
            <v>0</v>
          </cell>
          <cell r="I804">
            <v>0</v>
          </cell>
          <cell r="J804">
            <v>0</v>
          </cell>
          <cell r="K804">
            <v>0</v>
          </cell>
          <cell r="L804">
            <v>0</v>
          </cell>
          <cell r="M804">
            <v>0</v>
          </cell>
        </row>
        <row r="805">
          <cell r="A805">
            <v>1396</v>
          </cell>
          <cell r="B805">
            <v>0</v>
          </cell>
          <cell r="C805">
            <v>0</v>
          </cell>
          <cell r="D805">
            <v>0</v>
          </cell>
          <cell r="E805">
            <v>0</v>
          </cell>
          <cell r="F805">
            <v>0</v>
          </cell>
          <cell r="G805">
            <v>0</v>
          </cell>
          <cell r="H805">
            <v>0</v>
          </cell>
          <cell r="I805">
            <v>0</v>
          </cell>
          <cell r="J805">
            <v>0</v>
          </cell>
          <cell r="K805">
            <v>0</v>
          </cell>
          <cell r="L805">
            <v>0</v>
          </cell>
          <cell r="M805">
            <v>0</v>
          </cell>
        </row>
        <row r="806">
          <cell r="A806">
            <v>1397</v>
          </cell>
          <cell r="B806">
            <v>0</v>
          </cell>
          <cell r="C806">
            <v>0</v>
          </cell>
          <cell r="D806">
            <v>0</v>
          </cell>
          <cell r="E806">
            <v>0</v>
          </cell>
          <cell r="F806">
            <v>0</v>
          </cell>
          <cell r="G806">
            <v>0</v>
          </cell>
          <cell r="H806">
            <v>0</v>
          </cell>
          <cell r="I806">
            <v>0</v>
          </cell>
          <cell r="J806">
            <v>0</v>
          </cell>
          <cell r="K806">
            <v>0</v>
          </cell>
          <cell r="L806">
            <v>0</v>
          </cell>
          <cell r="M806">
            <v>0</v>
          </cell>
        </row>
        <row r="807">
          <cell r="A807">
            <v>1398</v>
          </cell>
          <cell r="B807">
            <v>0</v>
          </cell>
          <cell r="C807">
            <v>0</v>
          </cell>
          <cell r="D807">
            <v>0</v>
          </cell>
          <cell r="E807">
            <v>0</v>
          </cell>
          <cell r="F807">
            <v>0</v>
          </cell>
          <cell r="G807">
            <v>0</v>
          </cell>
          <cell r="H807">
            <v>0</v>
          </cell>
          <cell r="I807">
            <v>0</v>
          </cell>
          <cell r="J807">
            <v>0</v>
          </cell>
          <cell r="K807">
            <v>0</v>
          </cell>
          <cell r="L807">
            <v>0</v>
          </cell>
          <cell r="M807">
            <v>0</v>
          </cell>
        </row>
        <row r="808">
          <cell r="A808">
            <v>1399</v>
          </cell>
          <cell r="B808">
            <v>0</v>
          </cell>
          <cell r="C808">
            <v>0</v>
          </cell>
          <cell r="D808">
            <v>0</v>
          </cell>
          <cell r="E808">
            <v>0</v>
          </cell>
          <cell r="F808">
            <v>0</v>
          </cell>
          <cell r="G808">
            <v>0</v>
          </cell>
          <cell r="H808">
            <v>0</v>
          </cell>
          <cell r="I808">
            <v>0</v>
          </cell>
          <cell r="J808">
            <v>0</v>
          </cell>
          <cell r="K808">
            <v>0</v>
          </cell>
          <cell r="L808">
            <v>0</v>
          </cell>
          <cell r="M808">
            <v>0</v>
          </cell>
        </row>
        <row r="809">
          <cell r="A809">
            <v>1400</v>
          </cell>
          <cell r="B809">
            <v>0</v>
          </cell>
          <cell r="C809">
            <v>0</v>
          </cell>
          <cell r="D809">
            <v>0</v>
          </cell>
          <cell r="E809">
            <v>0</v>
          </cell>
          <cell r="F809">
            <v>0</v>
          </cell>
          <cell r="G809">
            <v>0</v>
          </cell>
          <cell r="H809">
            <v>0</v>
          </cell>
          <cell r="I809">
            <v>0</v>
          </cell>
          <cell r="J809">
            <v>0</v>
          </cell>
          <cell r="K809">
            <v>0</v>
          </cell>
          <cell r="L809">
            <v>0</v>
          </cell>
          <cell r="M809">
            <v>0</v>
          </cell>
        </row>
        <row r="810">
          <cell r="A810">
            <v>1401</v>
          </cell>
          <cell r="B810">
            <v>0</v>
          </cell>
          <cell r="C810">
            <v>0</v>
          </cell>
          <cell r="D810">
            <v>0</v>
          </cell>
          <cell r="E810">
            <v>0</v>
          </cell>
          <cell r="F810">
            <v>0</v>
          </cell>
          <cell r="G810">
            <v>0</v>
          </cell>
          <cell r="H810">
            <v>0</v>
          </cell>
          <cell r="I810">
            <v>0</v>
          </cell>
          <cell r="J810">
            <v>0</v>
          </cell>
          <cell r="K810">
            <v>0</v>
          </cell>
          <cell r="L810">
            <v>0</v>
          </cell>
          <cell r="M810">
            <v>0</v>
          </cell>
        </row>
        <row r="811">
          <cell r="A811">
            <v>1402</v>
          </cell>
          <cell r="B811">
            <v>0</v>
          </cell>
          <cell r="C811">
            <v>0</v>
          </cell>
          <cell r="D811">
            <v>0</v>
          </cell>
          <cell r="E811">
            <v>0</v>
          </cell>
          <cell r="F811">
            <v>0</v>
          </cell>
          <cell r="G811">
            <v>0</v>
          </cell>
          <cell r="H811">
            <v>0</v>
          </cell>
          <cell r="I811">
            <v>0</v>
          </cell>
          <cell r="J811">
            <v>0</v>
          </cell>
          <cell r="K811">
            <v>0</v>
          </cell>
          <cell r="L811">
            <v>0</v>
          </cell>
          <cell r="M811">
            <v>0</v>
          </cell>
        </row>
        <row r="812">
          <cell r="A812">
            <v>1403</v>
          </cell>
          <cell r="B812">
            <v>0</v>
          </cell>
          <cell r="C812">
            <v>0</v>
          </cell>
          <cell r="D812">
            <v>0</v>
          </cell>
          <cell r="E812">
            <v>0</v>
          </cell>
          <cell r="F812">
            <v>0</v>
          </cell>
          <cell r="G812">
            <v>0</v>
          </cell>
          <cell r="H812">
            <v>0</v>
          </cell>
          <cell r="I812">
            <v>0</v>
          </cell>
          <cell r="J812">
            <v>0</v>
          </cell>
          <cell r="K812">
            <v>0</v>
          </cell>
          <cell r="L812">
            <v>0</v>
          </cell>
          <cell r="M812">
            <v>0</v>
          </cell>
        </row>
        <row r="813">
          <cell r="A813">
            <v>1404</v>
          </cell>
          <cell r="B813">
            <v>0</v>
          </cell>
          <cell r="C813">
            <v>0</v>
          </cell>
          <cell r="D813">
            <v>0</v>
          </cell>
          <cell r="E813">
            <v>0</v>
          </cell>
          <cell r="F813">
            <v>0</v>
          </cell>
          <cell r="G813">
            <v>0</v>
          </cell>
          <cell r="H813">
            <v>0</v>
          </cell>
          <cell r="I813">
            <v>0</v>
          </cell>
          <cell r="J813">
            <v>0</v>
          </cell>
          <cell r="K813">
            <v>0</v>
          </cell>
          <cell r="L813">
            <v>0</v>
          </cell>
          <cell r="M813">
            <v>0</v>
          </cell>
        </row>
        <row r="814">
          <cell r="A814">
            <v>1405</v>
          </cell>
          <cell r="B814">
            <v>0</v>
          </cell>
          <cell r="C814">
            <v>0</v>
          </cell>
          <cell r="D814">
            <v>0</v>
          </cell>
          <cell r="E814">
            <v>0</v>
          </cell>
          <cell r="F814">
            <v>0</v>
          </cell>
          <cell r="G814">
            <v>0</v>
          </cell>
          <cell r="H814">
            <v>0</v>
          </cell>
          <cell r="I814">
            <v>0</v>
          </cell>
          <cell r="J814">
            <v>0</v>
          </cell>
          <cell r="K814">
            <v>0</v>
          </cell>
          <cell r="L814">
            <v>0</v>
          </cell>
          <cell r="M814">
            <v>0</v>
          </cell>
        </row>
        <row r="815">
          <cell r="A815">
            <v>1406</v>
          </cell>
          <cell r="B815">
            <v>0</v>
          </cell>
          <cell r="C815">
            <v>0</v>
          </cell>
          <cell r="D815">
            <v>0</v>
          </cell>
          <cell r="E815">
            <v>0</v>
          </cell>
          <cell r="F815">
            <v>0</v>
          </cell>
          <cell r="G815">
            <v>0</v>
          </cell>
          <cell r="H815">
            <v>0</v>
          </cell>
          <cell r="I815">
            <v>0</v>
          </cell>
          <cell r="J815">
            <v>0</v>
          </cell>
          <cell r="K815">
            <v>0</v>
          </cell>
          <cell r="L815">
            <v>0</v>
          </cell>
          <cell r="M815">
            <v>0</v>
          </cell>
        </row>
        <row r="816">
          <cell r="A816">
            <v>1407</v>
          </cell>
          <cell r="B816">
            <v>0</v>
          </cell>
          <cell r="C816">
            <v>0</v>
          </cell>
          <cell r="D816">
            <v>0</v>
          </cell>
          <cell r="E816">
            <v>0</v>
          </cell>
          <cell r="F816">
            <v>0</v>
          </cell>
          <cell r="G816">
            <v>0</v>
          </cell>
          <cell r="H816">
            <v>0</v>
          </cell>
          <cell r="I816">
            <v>0</v>
          </cell>
          <cell r="J816">
            <v>0</v>
          </cell>
          <cell r="K816">
            <v>0</v>
          </cell>
          <cell r="L816">
            <v>0</v>
          </cell>
          <cell r="M816">
            <v>0</v>
          </cell>
        </row>
        <row r="817">
          <cell r="A817">
            <v>1408</v>
          </cell>
          <cell r="B817">
            <v>0</v>
          </cell>
          <cell r="C817">
            <v>0</v>
          </cell>
          <cell r="D817">
            <v>0</v>
          </cell>
          <cell r="E817">
            <v>0</v>
          </cell>
          <cell r="F817">
            <v>0</v>
          </cell>
          <cell r="G817">
            <v>0</v>
          </cell>
          <cell r="H817">
            <v>0</v>
          </cell>
          <cell r="I817">
            <v>0</v>
          </cell>
          <cell r="J817">
            <v>0</v>
          </cell>
          <cell r="K817">
            <v>0</v>
          </cell>
          <cell r="L817">
            <v>0</v>
          </cell>
          <cell r="M817">
            <v>0</v>
          </cell>
        </row>
        <row r="818">
          <cell r="A818">
            <v>1409</v>
          </cell>
          <cell r="B818">
            <v>0</v>
          </cell>
          <cell r="C818">
            <v>0</v>
          </cell>
          <cell r="D818">
            <v>0</v>
          </cell>
          <cell r="E818">
            <v>0</v>
          </cell>
          <cell r="F818">
            <v>0</v>
          </cell>
          <cell r="G818">
            <v>0</v>
          </cell>
          <cell r="H818">
            <v>0</v>
          </cell>
          <cell r="I818">
            <v>0</v>
          </cell>
          <cell r="J818">
            <v>0</v>
          </cell>
          <cell r="K818">
            <v>0</v>
          </cell>
          <cell r="L818">
            <v>0</v>
          </cell>
          <cell r="M818">
            <v>0</v>
          </cell>
        </row>
        <row r="819">
          <cell r="A819">
            <v>1410</v>
          </cell>
          <cell r="B819">
            <v>0</v>
          </cell>
          <cell r="C819">
            <v>0</v>
          </cell>
          <cell r="D819">
            <v>0</v>
          </cell>
          <cell r="E819">
            <v>0</v>
          </cell>
          <cell r="F819">
            <v>0</v>
          </cell>
          <cell r="G819">
            <v>0</v>
          </cell>
          <cell r="H819">
            <v>0</v>
          </cell>
          <cell r="I819">
            <v>0</v>
          </cell>
          <cell r="J819">
            <v>0</v>
          </cell>
          <cell r="K819">
            <v>0</v>
          </cell>
          <cell r="L819">
            <v>0</v>
          </cell>
          <cell r="M819">
            <v>0</v>
          </cell>
        </row>
        <row r="820">
          <cell r="A820">
            <v>1411</v>
          </cell>
          <cell r="B820">
            <v>0</v>
          </cell>
          <cell r="C820">
            <v>0</v>
          </cell>
          <cell r="D820">
            <v>0</v>
          </cell>
          <cell r="E820">
            <v>0</v>
          </cell>
          <cell r="F820">
            <v>0</v>
          </cell>
          <cell r="G820">
            <v>0</v>
          </cell>
          <cell r="H820">
            <v>0</v>
          </cell>
          <cell r="I820">
            <v>0</v>
          </cell>
          <cell r="J820">
            <v>0</v>
          </cell>
          <cell r="K820">
            <v>0</v>
          </cell>
          <cell r="L820">
            <v>0</v>
          </cell>
          <cell r="M820">
            <v>0</v>
          </cell>
        </row>
        <row r="821">
          <cell r="A821">
            <v>1412</v>
          </cell>
          <cell r="B821">
            <v>0</v>
          </cell>
          <cell r="C821">
            <v>0</v>
          </cell>
          <cell r="D821">
            <v>0</v>
          </cell>
          <cell r="E821">
            <v>0</v>
          </cell>
          <cell r="F821">
            <v>0</v>
          </cell>
          <cell r="G821">
            <v>0</v>
          </cell>
          <cell r="H821">
            <v>0</v>
          </cell>
          <cell r="I821">
            <v>0</v>
          </cell>
          <cell r="J821">
            <v>0</v>
          </cell>
          <cell r="K821">
            <v>0</v>
          </cell>
          <cell r="L821">
            <v>0</v>
          </cell>
          <cell r="M821">
            <v>0</v>
          </cell>
        </row>
        <row r="822">
          <cell r="A822">
            <v>1413</v>
          </cell>
          <cell r="B822">
            <v>0</v>
          </cell>
          <cell r="C822">
            <v>0</v>
          </cell>
          <cell r="D822">
            <v>0</v>
          </cell>
          <cell r="E822">
            <v>0</v>
          </cell>
          <cell r="F822">
            <v>0</v>
          </cell>
          <cell r="G822">
            <v>0</v>
          </cell>
          <cell r="H822">
            <v>0</v>
          </cell>
          <cell r="I822">
            <v>0</v>
          </cell>
          <cell r="J822">
            <v>0</v>
          </cell>
          <cell r="K822">
            <v>0</v>
          </cell>
          <cell r="L822">
            <v>0</v>
          </cell>
          <cell r="M822">
            <v>0</v>
          </cell>
        </row>
        <row r="823">
          <cell r="A823">
            <v>1414</v>
          </cell>
          <cell r="B823">
            <v>0</v>
          </cell>
          <cell r="C823">
            <v>0</v>
          </cell>
          <cell r="D823">
            <v>0</v>
          </cell>
          <cell r="E823">
            <v>0</v>
          </cell>
          <cell r="F823">
            <v>0</v>
          </cell>
          <cell r="G823">
            <v>0</v>
          </cell>
          <cell r="H823">
            <v>0</v>
          </cell>
          <cell r="I823">
            <v>0</v>
          </cell>
          <cell r="J823">
            <v>0</v>
          </cell>
          <cell r="K823">
            <v>0</v>
          </cell>
          <cell r="L823">
            <v>0</v>
          </cell>
          <cell r="M823">
            <v>0</v>
          </cell>
        </row>
        <row r="824">
          <cell r="A824">
            <v>1415</v>
          </cell>
          <cell r="B824">
            <v>0</v>
          </cell>
          <cell r="C824">
            <v>0</v>
          </cell>
          <cell r="D824">
            <v>0</v>
          </cell>
          <cell r="E824">
            <v>0</v>
          </cell>
          <cell r="F824">
            <v>0</v>
          </cell>
          <cell r="G824">
            <v>0</v>
          </cell>
          <cell r="H824">
            <v>0</v>
          </cell>
          <cell r="I824">
            <v>0</v>
          </cell>
          <cell r="J824">
            <v>0</v>
          </cell>
          <cell r="K824">
            <v>0</v>
          </cell>
          <cell r="L824">
            <v>0</v>
          </cell>
          <cell r="M824">
            <v>0</v>
          </cell>
        </row>
        <row r="825">
          <cell r="A825">
            <v>1416</v>
          </cell>
          <cell r="B825">
            <v>0</v>
          </cell>
          <cell r="C825">
            <v>0</v>
          </cell>
          <cell r="D825">
            <v>0</v>
          </cell>
          <cell r="E825">
            <v>0</v>
          </cell>
          <cell r="F825">
            <v>0</v>
          </cell>
          <cell r="G825">
            <v>0</v>
          </cell>
          <cell r="H825">
            <v>0</v>
          </cell>
          <cell r="I825">
            <v>0</v>
          </cell>
          <cell r="J825">
            <v>0</v>
          </cell>
          <cell r="K825">
            <v>0</v>
          </cell>
          <cell r="L825">
            <v>0</v>
          </cell>
          <cell r="M825">
            <v>0</v>
          </cell>
        </row>
        <row r="826">
          <cell r="A826">
            <v>1417</v>
          </cell>
          <cell r="B826">
            <v>0</v>
          </cell>
          <cell r="C826">
            <v>0</v>
          </cell>
          <cell r="D826">
            <v>0</v>
          </cell>
          <cell r="E826">
            <v>0</v>
          </cell>
          <cell r="F826">
            <v>0</v>
          </cell>
          <cell r="G826">
            <v>0</v>
          </cell>
          <cell r="H826">
            <v>0</v>
          </cell>
          <cell r="I826">
            <v>0</v>
          </cell>
          <cell r="J826">
            <v>0</v>
          </cell>
          <cell r="K826">
            <v>0</v>
          </cell>
          <cell r="L826">
            <v>0</v>
          </cell>
          <cell r="M826">
            <v>0</v>
          </cell>
        </row>
        <row r="827">
          <cell r="A827">
            <v>1418</v>
          </cell>
          <cell r="B827">
            <v>0</v>
          </cell>
          <cell r="C827">
            <v>0</v>
          </cell>
          <cell r="D827">
            <v>0</v>
          </cell>
          <cell r="E827">
            <v>0</v>
          </cell>
          <cell r="F827">
            <v>0</v>
          </cell>
          <cell r="G827">
            <v>0</v>
          </cell>
          <cell r="H827">
            <v>0</v>
          </cell>
          <cell r="I827">
            <v>0</v>
          </cell>
          <cell r="J827">
            <v>0</v>
          </cell>
          <cell r="K827">
            <v>0</v>
          </cell>
          <cell r="L827">
            <v>0</v>
          </cell>
          <cell r="M827">
            <v>0</v>
          </cell>
        </row>
        <row r="828">
          <cell r="A828">
            <v>1419</v>
          </cell>
          <cell r="B828">
            <v>0</v>
          </cell>
          <cell r="C828">
            <v>0</v>
          </cell>
          <cell r="D828">
            <v>0</v>
          </cell>
          <cell r="E828">
            <v>0</v>
          </cell>
          <cell r="F828">
            <v>0</v>
          </cell>
          <cell r="G828">
            <v>0</v>
          </cell>
          <cell r="H828">
            <v>0</v>
          </cell>
          <cell r="I828">
            <v>0</v>
          </cell>
          <cell r="J828">
            <v>0</v>
          </cell>
          <cell r="K828">
            <v>0</v>
          </cell>
          <cell r="L828">
            <v>0</v>
          </cell>
          <cell r="M828">
            <v>0</v>
          </cell>
        </row>
        <row r="829">
          <cell r="A829">
            <v>1420</v>
          </cell>
          <cell r="B829">
            <v>0</v>
          </cell>
          <cell r="C829">
            <v>0</v>
          </cell>
          <cell r="D829">
            <v>0</v>
          </cell>
          <cell r="E829">
            <v>0</v>
          </cell>
          <cell r="F829">
            <v>0</v>
          </cell>
          <cell r="G829">
            <v>0</v>
          </cell>
          <cell r="H829">
            <v>0</v>
          </cell>
          <cell r="I829">
            <v>0</v>
          </cell>
          <cell r="J829">
            <v>0</v>
          </cell>
          <cell r="K829">
            <v>0</v>
          </cell>
          <cell r="L829">
            <v>0</v>
          </cell>
          <cell r="M829">
            <v>0</v>
          </cell>
        </row>
        <row r="830">
          <cell r="A830">
            <v>1421</v>
          </cell>
          <cell r="B830">
            <v>0</v>
          </cell>
          <cell r="C830">
            <v>0</v>
          </cell>
          <cell r="D830">
            <v>0</v>
          </cell>
          <cell r="E830">
            <v>0</v>
          </cell>
          <cell r="F830">
            <v>0</v>
          </cell>
          <cell r="G830">
            <v>0</v>
          </cell>
          <cell r="H830">
            <v>0</v>
          </cell>
          <cell r="I830">
            <v>0</v>
          </cell>
          <cell r="J830">
            <v>0</v>
          </cell>
          <cell r="K830">
            <v>0</v>
          </cell>
          <cell r="L830">
            <v>0</v>
          </cell>
          <cell r="M830">
            <v>0</v>
          </cell>
        </row>
        <row r="831">
          <cell r="A831">
            <v>1422</v>
          </cell>
          <cell r="B831">
            <v>0</v>
          </cell>
          <cell r="C831">
            <v>0</v>
          </cell>
          <cell r="D831">
            <v>0</v>
          </cell>
          <cell r="E831">
            <v>0</v>
          </cell>
          <cell r="F831">
            <v>0</v>
          </cell>
          <cell r="G831">
            <v>0</v>
          </cell>
          <cell r="H831">
            <v>0</v>
          </cell>
          <cell r="I831">
            <v>0</v>
          </cell>
          <cell r="J831">
            <v>0</v>
          </cell>
          <cell r="K831">
            <v>0</v>
          </cell>
          <cell r="L831">
            <v>0</v>
          </cell>
          <cell r="M831">
            <v>0</v>
          </cell>
        </row>
        <row r="832">
          <cell r="A832">
            <v>1423</v>
          </cell>
          <cell r="B832">
            <v>0</v>
          </cell>
          <cell r="C832">
            <v>0</v>
          </cell>
          <cell r="D832">
            <v>0</v>
          </cell>
          <cell r="E832">
            <v>0</v>
          </cell>
          <cell r="F832">
            <v>0</v>
          </cell>
          <cell r="G832">
            <v>0</v>
          </cell>
          <cell r="H832">
            <v>0</v>
          </cell>
          <cell r="I832">
            <v>0</v>
          </cell>
          <cell r="J832">
            <v>0</v>
          </cell>
          <cell r="K832">
            <v>0</v>
          </cell>
          <cell r="L832">
            <v>0</v>
          </cell>
          <cell r="M832">
            <v>0</v>
          </cell>
        </row>
        <row r="833">
          <cell r="A833">
            <v>1424</v>
          </cell>
          <cell r="B833">
            <v>0</v>
          </cell>
          <cell r="C833">
            <v>0</v>
          </cell>
          <cell r="D833">
            <v>0</v>
          </cell>
          <cell r="E833">
            <v>0</v>
          </cell>
          <cell r="F833">
            <v>0</v>
          </cell>
          <cell r="G833">
            <v>0</v>
          </cell>
          <cell r="H833">
            <v>0</v>
          </cell>
          <cell r="I833">
            <v>0</v>
          </cell>
          <cell r="J833">
            <v>0</v>
          </cell>
          <cell r="K833">
            <v>0</v>
          </cell>
          <cell r="L833">
            <v>0</v>
          </cell>
          <cell r="M833">
            <v>0</v>
          </cell>
        </row>
        <row r="834">
          <cell r="A834">
            <v>1425</v>
          </cell>
          <cell r="B834">
            <v>0</v>
          </cell>
          <cell r="C834">
            <v>0</v>
          </cell>
          <cell r="D834">
            <v>0</v>
          </cell>
          <cell r="E834">
            <v>0</v>
          </cell>
          <cell r="F834">
            <v>0</v>
          </cell>
          <cell r="G834">
            <v>0</v>
          </cell>
          <cell r="H834">
            <v>0</v>
          </cell>
          <cell r="I834">
            <v>0</v>
          </cell>
          <cell r="J834">
            <v>0</v>
          </cell>
          <cell r="K834">
            <v>0</v>
          </cell>
          <cell r="L834">
            <v>0</v>
          </cell>
          <cell r="M834">
            <v>0</v>
          </cell>
        </row>
        <row r="835">
          <cell r="A835">
            <v>1426</v>
          </cell>
          <cell r="B835">
            <v>0</v>
          </cell>
          <cell r="C835">
            <v>0</v>
          </cell>
          <cell r="D835">
            <v>0</v>
          </cell>
          <cell r="E835">
            <v>0</v>
          </cell>
          <cell r="F835">
            <v>0</v>
          </cell>
          <cell r="G835">
            <v>0</v>
          </cell>
          <cell r="H835">
            <v>0</v>
          </cell>
          <cell r="I835">
            <v>0</v>
          </cell>
          <cell r="J835">
            <v>0</v>
          </cell>
          <cell r="K835">
            <v>0</v>
          </cell>
          <cell r="L835">
            <v>0</v>
          </cell>
          <cell r="M835">
            <v>0</v>
          </cell>
        </row>
        <row r="836">
          <cell r="A836">
            <v>1427</v>
          </cell>
          <cell r="B836">
            <v>0</v>
          </cell>
          <cell r="C836">
            <v>0</v>
          </cell>
          <cell r="D836">
            <v>0</v>
          </cell>
          <cell r="E836">
            <v>0</v>
          </cell>
          <cell r="F836">
            <v>0</v>
          </cell>
          <cell r="G836">
            <v>0</v>
          </cell>
          <cell r="H836">
            <v>0</v>
          </cell>
          <cell r="I836">
            <v>0</v>
          </cell>
          <cell r="J836">
            <v>0</v>
          </cell>
          <cell r="K836">
            <v>0</v>
          </cell>
          <cell r="L836">
            <v>0</v>
          </cell>
          <cell r="M836">
            <v>0</v>
          </cell>
        </row>
        <row r="837">
          <cell r="A837">
            <v>1428</v>
          </cell>
          <cell r="B837">
            <v>0</v>
          </cell>
          <cell r="C837">
            <v>0</v>
          </cell>
          <cell r="D837">
            <v>0</v>
          </cell>
          <cell r="E837">
            <v>0</v>
          </cell>
          <cell r="F837">
            <v>0</v>
          </cell>
          <cell r="G837">
            <v>0</v>
          </cell>
          <cell r="H837">
            <v>0</v>
          </cell>
          <cell r="I837">
            <v>0</v>
          </cell>
          <cell r="J837">
            <v>0</v>
          </cell>
          <cell r="K837">
            <v>0</v>
          </cell>
          <cell r="L837">
            <v>0</v>
          </cell>
          <cell r="M837">
            <v>0</v>
          </cell>
        </row>
        <row r="838">
          <cell r="A838">
            <v>1429</v>
          </cell>
          <cell r="B838">
            <v>0</v>
          </cell>
          <cell r="C838">
            <v>0</v>
          </cell>
          <cell r="D838">
            <v>0</v>
          </cell>
          <cell r="E838">
            <v>0</v>
          </cell>
          <cell r="F838">
            <v>0</v>
          </cell>
          <cell r="G838">
            <v>0</v>
          </cell>
          <cell r="H838">
            <v>0</v>
          </cell>
          <cell r="I838">
            <v>0</v>
          </cell>
          <cell r="J838">
            <v>0</v>
          </cell>
          <cell r="K838">
            <v>0</v>
          </cell>
          <cell r="L838">
            <v>0</v>
          </cell>
          <cell r="M838">
            <v>0</v>
          </cell>
        </row>
        <row r="839">
          <cell r="A839">
            <v>1430</v>
          </cell>
          <cell r="B839">
            <v>0</v>
          </cell>
          <cell r="C839">
            <v>0</v>
          </cell>
          <cell r="D839">
            <v>0</v>
          </cell>
          <cell r="E839">
            <v>0</v>
          </cell>
          <cell r="F839">
            <v>0</v>
          </cell>
          <cell r="G839">
            <v>0</v>
          </cell>
          <cell r="H839">
            <v>0</v>
          </cell>
          <cell r="I839">
            <v>0</v>
          </cell>
          <cell r="J839">
            <v>0</v>
          </cell>
          <cell r="K839">
            <v>0</v>
          </cell>
          <cell r="L839">
            <v>0</v>
          </cell>
          <cell r="M839">
            <v>0</v>
          </cell>
        </row>
        <row r="840">
          <cell r="A840">
            <v>1431</v>
          </cell>
          <cell r="B840">
            <v>0</v>
          </cell>
          <cell r="C840">
            <v>0</v>
          </cell>
          <cell r="D840">
            <v>0</v>
          </cell>
          <cell r="E840">
            <v>0</v>
          </cell>
          <cell r="F840">
            <v>0</v>
          </cell>
          <cell r="G840">
            <v>0</v>
          </cell>
          <cell r="H840">
            <v>0</v>
          </cell>
          <cell r="I840">
            <v>0</v>
          </cell>
          <cell r="J840">
            <v>0</v>
          </cell>
          <cell r="K840">
            <v>0</v>
          </cell>
          <cell r="L840">
            <v>0</v>
          </cell>
          <cell r="M840">
            <v>0</v>
          </cell>
        </row>
        <row r="841">
          <cell r="A841">
            <v>1432</v>
          </cell>
          <cell r="B841">
            <v>0</v>
          </cell>
          <cell r="C841">
            <v>0</v>
          </cell>
          <cell r="D841">
            <v>0</v>
          </cell>
          <cell r="E841">
            <v>0</v>
          </cell>
          <cell r="F841">
            <v>0</v>
          </cell>
          <cell r="G841">
            <v>0</v>
          </cell>
          <cell r="H841">
            <v>0</v>
          </cell>
          <cell r="I841">
            <v>0</v>
          </cell>
          <cell r="J841">
            <v>0</v>
          </cell>
          <cell r="K841">
            <v>0</v>
          </cell>
          <cell r="L841">
            <v>0</v>
          </cell>
          <cell r="M841">
            <v>0</v>
          </cell>
        </row>
        <row r="842">
          <cell r="A842">
            <v>1433</v>
          </cell>
          <cell r="B842">
            <v>0</v>
          </cell>
          <cell r="C842">
            <v>0</v>
          </cell>
          <cell r="D842">
            <v>0</v>
          </cell>
          <cell r="E842">
            <v>0</v>
          </cell>
          <cell r="F842">
            <v>0</v>
          </cell>
          <cell r="G842">
            <v>0</v>
          </cell>
          <cell r="H842">
            <v>0</v>
          </cell>
          <cell r="I842">
            <v>0</v>
          </cell>
          <cell r="J842">
            <v>0</v>
          </cell>
          <cell r="K842">
            <v>0</v>
          </cell>
          <cell r="L842">
            <v>0</v>
          </cell>
          <cell r="M842">
            <v>0</v>
          </cell>
        </row>
        <row r="843">
          <cell r="A843">
            <v>1434</v>
          </cell>
          <cell r="B843">
            <v>0</v>
          </cell>
          <cell r="C843">
            <v>0</v>
          </cell>
          <cell r="D843">
            <v>0</v>
          </cell>
          <cell r="E843">
            <v>0</v>
          </cell>
          <cell r="F843">
            <v>0</v>
          </cell>
          <cell r="G843">
            <v>0</v>
          </cell>
          <cell r="H843">
            <v>0</v>
          </cell>
          <cell r="I843">
            <v>0</v>
          </cell>
          <cell r="J843">
            <v>0</v>
          </cell>
          <cell r="K843">
            <v>0</v>
          </cell>
          <cell r="L843">
            <v>0</v>
          </cell>
          <cell r="M843">
            <v>0</v>
          </cell>
        </row>
        <row r="844">
          <cell r="A844">
            <v>1435</v>
          </cell>
          <cell r="B844">
            <v>0</v>
          </cell>
          <cell r="C844">
            <v>0</v>
          </cell>
          <cell r="D844">
            <v>0</v>
          </cell>
          <cell r="E844">
            <v>0</v>
          </cell>
          <cell r="F844">
            <v>0</v>
          </cell>
          <cell r="G844">
            <v>0</v>
          </cell>
          <cell r="H844">
            <v>0</v>
          </cell>
          <cell r="I844">
            <v>0</v>
          </cell>
          <cell r="J844">
            <v>0</v>
          </cell>
          <cell r="K844">
            <v>0</v>
          </cell>
          <cell r="L844">
            <v>0</v>
          </cell>
          <cell r="M844">
            <v>0</v>
          </cell>
        </row>
        <row r="845">
          <cell r="A845">
            <v>1436</v>
          </cell>
          <cell r="B845">
            <v>0</v>
          </cell>
          <cell r="C845">
            <v>0</v>
          </cell>
          <cell r="D845">
            <v>0</v>
          </cell>
          <cell r="E845">
            <v>0</v>
          </cell>
          <cell r="F845">
            <v>0</v>
          </cell>
          <cell r="G845">
            <v>0</v>
          </cell>
          <cell r="H845">
            <v>0</v>
          </cell>
          <cell r="I845">
            <v>0</v>
          </cell>
          <cell r="J845">
            <v>0</v>
          </cell>
          <cell r="K845">
            <v>0</v>
          </cell>
          <cell r="L845">
            <v>0</v>
          </cell>
          <cell r="M845">
            <v>0</v>
          </cell>
        </row>
        <row r="846">
          <cell r="A846">
            <v>1437</v>
          </cell>
          <cell r="B846">
            <v>0</v>
          </cell>
          <cell r="C846">
            <v>0</v>
          </cell>
          <cell r="D846">
            <v>0</v>
          </cell>
          <cell r="E846">
            <v>0</v>
          </cell>
          <cell r="F846">
            <v>0</v>
          </cell>
          <cell r="G846">
            <v>0</v>
          </cell>
          <cell r="H846">
            <v>0</v>
          </cell>
          <cell r="I846">
            <v>0</v>
          </cell>
          <cell r="J846">
            <v>0</v>
          </cell>
          <cell r="K846">
            <v>0</v>
          </cell>
          <cell r="L846">
            <v>0</v>
          </cell>
          <cell r="M846">
            <v>0</v>
          </cell>
        </row>
        <row r="847">
          <cell r="A847">
            <v>1438</v>
          </cell>
          <cell r="B847">
            <v>0</v>
          </cell>
          <cell r="C847">
            <v>0</v>
          </cell>
          <cell r="D847">
            <v>0</v>
          </cell>
          <cell r="E847">
            <v>0</v>
          </cell>
          <cell r="F847">
            <v>0</v>
          </cell>
          <cell r="G847">
            <v>0</v>
          </cell>
          <cell r="H847">
            <v>0</v>
          </cell>
          <cell r="I847">
            <v>0</v>
          </cell>
          <cell r="J847">
            <v>0</v>
          </cell>
          <cell r="K847">
            <v>0</v>
          </cell>
          <cell r="L847">
            <v>0</v>
          </cell>
          <cell r="M847">
            <v>0</v>
          </cell>
        </row>
        <row r="848">
          <cell r="A848">
            <v>1439</v>
          </cell>
          <cell r="B848">
            <v>0</v>
          </cell>
          <cell r="C848">
            <v>0</v>
          </cell>
          <cell r="D848">
            <v>0</v>
          </cell>
          <cell r="E848">
            <v>0</v>
          </cell>
          <cell r="F848">
            <v>0</v>
          </cell>
          <cell r="G848">
            <v>0</v>
          </cell>
          <cell r="H848">
            <v>0</v>
          </cell>
          <cell r="I848">
            <v>0</v>
          </cell>
          <cell r="J848">
            <v>0</v>
          </cell>
          <cell r="K848">
            <v>0</v>
          </cell>
          <cell r="L848">
            <v>0</v>
          </cell>
          <cell r="M848">
            <v>0</v>
          </cell>
        </row>
        <row r="849">
          <cell r="A849">
            <v>1440</v>
          </cell>
          <cell r="B849">
            <v>0</v>
          </cell>
          <cell r="C849">
            <v>0</v>
          </cell>
          <cell r="D849">
            <v>0</v>
          </cell>
          <cell r="E849">
            <v>0</v>
          </cell>
          <cell r="F849">
            <v>0</v>
          </cell>
          <cell r="G849">
            <v>0</v>
          </cell>
          <cell r="H849">
            <v>0</v>
          </cell>
          <cell r="I849">
            <v>0</v>
          </cell>
          <cell r="J849">
            <v>0</v>
          </cell>
          <cell r="K849">
            <v>0</v>
          </cell>
          <cell r="L849">
            <v>0</v>
          </cell>
          <cell r="M849">
            <v>0</v>
          </cell>
        </row>
        <row r="850">
          <cell r="A850">
            <v>1441</v>
          </cell>
          <cell r="B850">
            <v>42999</v>
          </cell>
          <cell r="C850">
            <v>167834</v>
          </cell>
          <cell r="D850" t="str">
            <v>DE</v>
          </cell>
          <cell r="E850" t="str">
            <v>INFORME N° 1441-2017-TP/DE/UGPPME-CFPP</v>
          </cell>
          <cell r="F850" t="str">
            <v>PROPUESTA DE NOTA DE MODIFICACIÓN PRESUPUESTARIA NMP N° 052, CREDITOS Y ANULACIONES POR S/. 264,320.00 DE TIPO 3 CREDITOS Y ANULACIONES (DENTRO DE U.E) PARA APROBACIÓN</v>
          </cell>
          <cell r="G850" t="str">
            <v>INFORME N° 1331-2017-TP/DE/UGPPME-CFL
INFORME N° 214-2017-TP/DE/UGPPME-CFT
MEMORANDUM N° 661-2017-TP/DE/UGPYTOS-CFSP
MEMORANDUM N° 070-2017-TP/DE/UGPYTOS-CFATEP</v>
          </cell>
          <cell r="H850">
            <v>0</v>
          </cell>
          <cell r="I850">
            <v>0</v>
          </cell>
          <cell r="J850">
            <v>0</v>
          </cell>
          <cell r="K850">
            <v>0</v>
          </cell>
          <cell r="L850">
            <v>0</v>
          </cell>
          <cell r="M850">
            <v>0</v>
          </cell>
        </row>
        <row r="851">
          <cell r="A851">
            <v>1442</v>
          </cell>
          <cell r="B851">
            <v>0</v>
          </cell>
          <cell r="C851">
            <v>0</v>
          </cell>
          <cell r="D851">
            <v>0</v>
          </cell>
          <cell r="E851" t="str">
            <v>INFORME N° 1442-2017-TP/DE/UGPPME-CFPP</v>
          </cell>
          <cell r="F851">
            <v>0</v>
          </cell>
          <cell r="G851">
            <v>0</v>
          </cell>
          <cell r="H851">
            <v>0</v>
          </cell>
          <cell r="I851">
            <v>0</v>
          </cell>
          <cell r="J851">
            <v>0</v>
          </cell>
          <cell r="K851">
            <v>0</v>
          </cell>
          <cell r="L851">
            <v>0</v>
          </cell>
          <cell r="M851">
            <v>0</v>
          </cell>
        </row>
        <row r="852">
          <cell r="A852">
            <v>1443</v>
          </cell>
          <cell r="B852">
            <v>0</v>
          </cell>
          <cell r="C852">
            <v>0</v>
          </cell>
          <cell r="D852">
            <v>0</v>
          </cell>
          <cell r="E852" t="str">
            <v>INFORME N° 1443-2017-TP/DE/UGPPME-CFPP</v>
          </cell>
          <cell r="F852">
            <v>0</v>
          </cell>
          <cell r="G852">
            <v>0</v>
          </cell>
          <cell r="H852">
            <v>0</v>
          </cell>
          <cell r="I852">
            <v>0</v>
          </cell>
          <cell r="J852">
            <v>0</v>
          </cell>
          <cell r="K852">
            <v>0</v>
          </cell>
          <cell r="L852">
            <v>0</v>
          </cell>
          <cell r="M852">
            <v>0</v>
          </cell>
        </row>
        <row r="853">
          <cell r="A853">
            <v>1444</v>
          </cell>
          <cell r="B853">
            <v>0</v>
          </cell>
          <cell r="C853">
            <v>0</v>
          </cell>
          <cell r="D853">
            <v>0</v>
          </cell>
          <cell r="E853" t="str">
            <v>INFORME N° 1444-2017-TP/DE/UGPPME-CFPP</v>
          </cell>
          <cell r="F853">
            <v>0</v>
          </cell>
          <cell r="G853">
            <v>0</v>
          </cell>
          <cell r="H853">
            <v>0</v>
          </cell>
          <cell r="I853">
            <v>0</v>
          </cell>
          <cell r="J853">
            <v>0</v>
          </cell>
          <cell r="K853">
            <v>0</v>
          </cell>
          <cell r="L853">
            <v>0</v>
          </cell>
          <cell r="M853">
            <v>0</v>
          </cell>
        </row>
        <row r="854">
          <cell r="A854">
            <v>1445</v>
          </cell>
          <cell r="B854">
            <v>0</v>
          </cell>
          <cell r="C854">
            <v>0</v>
          </cell>
          <cell r="D854">
            <v>0</v>
          </cell>
          <cell r="E854" t="str">
            <v>INFORME N° 1445-2017-TP/DE/UGPPME-CFPP</v>
          </cell>
          <cell r="F854">
            <v>0</v>
          </cell>
          <cell r="G854">
            <v>0</v>
          </cell>
          <cell r="H854">
            <v>0</v>
          </cell>
          <cell r="I854">
            <v>0</v>
          </cell>
          <cell r="J854">
            <v>0</v>
          </cell>
          <cell r="K854">
            <v>0</v>
          </cell>
          <cell r="L854">
            <v>0</v>
          </cell>
          <cell r="M854">
            <v>0</v>
          </cell>
        </row>
        <row r="855">
          <cell r="A855">
            <v>1446</v>
          </cell>
          <cell r="B855">
            <v>0</v>
          </cell>
          <cell r="C855">
            <v>0</v>
          </cell>
          <cell r="D855">
            <v>0</v>
          </cell>
          <cell r="E855" t="str">
            <v>INFORME N° 1446-2017-TP/DE/UGPPME-CFPP</v>
          </cell>
          <cell r="F855">
            <v>0</v>
          </cell>
          <cell r="G855">
            <v>0</v>
          </cell>
          <cell r="H855">
            <v>0</v>
          </cell>
          <cell r="I855">
            <v>0</v>
          </cell>
          <cell r="J855">
            <v>0</v>
          </cell>
          <cell r="K855">
            <v>0</v>
          </cell>
          <cell r="L855">
            <v>0</v>
          </cell>
          <cell r="M855">
            <v>0</v>
          </cell>
        </row>
        <row r="856">
          <cell r="A856">
            <v>1447</v>
          </cell>
          <cell r="B856">
            <v>0</v>
          </cell>
          <cell r="C856">
            <v>0</v>
          </cell>
          <cell r="D856">
            <v>0</v>
          </cell>
          <cell r="E856" t="str">
            <v>INFORME N° 1447-2017-TP/DE/UGPPME-CFPP</v>
          </cell>
          <cell r="F856">
            <v>0</v>
          </cell>
          <cell r="G856">
            <v>0</v>
          </cell>
          <cell r="H856">
            <v>0</v>
          </cell>
          <cell r="I856">
            <v>0</v>
          </cell>
          <cell r="J856">
            <v>0</v>
          </cell>
          <cell r="K856">
            <v>0</v>
          </cell>
          <cell r="L856">
            <v>0</v>
          </cell>
          <cell r="M856">
            <v>0</v>
          </cell>
        </row>
        <row r="857">
          <cell r="A857">
            <v>1448</v>
          </cell>
          <cell r="B857">
            <v>0</v>
          </cell>
          <cell r="C857">
            <v>0</v>
          </cell>
          <cell r="D857">
            <v>0</v>
          </cell>
          <cell r="E857" t="str">
            <v>INFORME N° 1448-2017-TP/DE/UGPPME-CFPP</v>
          </cell>
          <cell r="F857">
            <v>0</v>
          </cell>
          <cell r="G857">
            <v>0</v>
          </cell>
          <cell r="H857">
            <v>0</v>
          </cell>
          <cell r="I857">
            <v>0</v>
          </cell>
          <cell r="J857">
            <v>0</v>
          </cell>
          <cell r="K857">
            <v>0</v>
          </cell>
          <cell r="L857">
            <v>0</v>
          </cell>
          <cell r="M857">
            <v>0</v>
          </cell>
        </row>
        <row r="858">
          <cell r="A858">
            <v>1449</v>
          </cell>
          <cell r="B858">
            <v>0</v>
          </cell>
          <cell r="C858">
            <v>0</v>
          </cell>
          <cell r="D858">
            <v>0</v>
          </cell>
          <cell r="E858" t="str">
            <v>INFORME N° 1449-2017-TP/DE/UGPPME-CFPP</v>
          </cell>
          <cell r="F858">
            <v>0</v>
          </cell>
          <cell r="G858">
            <v>0</v>
          </cell>
          <cell r="H858">
            <v>0</v>
          </cell>
          <cell r="I858">
            <v>0</v>
          </cell>
          <cell r="J858">
            <v>0</v>
          </cell>
          <cell r="K858">
            <v>0</v>
          </cell>
          <cell r="L858">
            <v>0</v>
          </cell>
          <cell r="M858">
            <v>0</v>
          </cell>
        </row>
        <row r="859">
          <cell r="A859">
            <v>1450</v>
          </cell>
          <cell r="B859">
            <v>0</v>
          </cell>
          <cell r="C859">
            <v>0</v>
          </cell>
          <cell r="D859">
            <v>0</v>
          </cell>
          <cell r="E859" t="str">
            <v>INFORME N° 1450-2017-TP/DE/UGPPME-CFPP</v>
          </cell>
          <cell r="F859">
            <v>0</v>
          </cell>
          <cell r="G859">
            <v>0</v>
          </cell>
          <cell r="H859">
            <v>0</v>
          </cell>
          <cell r="I859">
            <v>0</v>
          </cell>
          <cell r="J859">
            <v>0</v>
          </cell>
          <cell r="K859">
            <v>0</v>
          </cell>
          <cell r="L859">
            <v>0</v>
          </cell>
          <cell r="M859">
            <v>0</v>
          </cell>
        </row>
        <row r="860">
          <cell r="A860">
            <v>1451</v>
          </cell>
          <cell r="B860">
            <v>0</v>
          </cell>
          <cell r="C860">
            <v>0</v>
          </cell>
          <cell r="D860">
            <v>0</v>
          </cell>
          <cell r="E860" t="str">
            <v>INFORME N° 1451-2017-TP/DE/UGPPME-CFPP</v>
          </cell>
          <cell r="F860">
            <v>0</v>
          </cell>
          <cell r="G860">
            <v>0</v>
          </cell>
          <cell r="H860">
            <v>0</v>
          </cell>
          <cell r="I860">
            <v>0</v>
          </cell>
          <cell r="J860">
            <v>0</v>
          </cell>
          <cell r="K860">
            <v>0</v>
          </cell>
          <cell r="L860">
            <v>0</v>
          </cell>
          <cell r="M860">
            <v>0</v>
          </cell>
        </row>
        <row r="861">
          <cell r="A861">
            <v>1452</v>
          </cell>
          <cell r="B861">
            <v>0</v>
          </cell>
          <cell r="C861">
            <v>0</v>
          </cell>
          <cell r="D861">
            <v>0</v>
          </cell>
          <cell r="E861" t="str">
            <v>INFORME N° 1452-2017-TP/DE/UGPPME-CFPP</v>
          </cell>
          <cell r="F861">
            <v>0</v>
          </cell>
          <cell r="G861">
            <v>0</v>
          </cell>
          <cell r="H861">
            <v>0</v>
          </cell>
          <cell r="I861">
            <v>0</v>
          </cell>
          <cell r="J861">
            <v>0</v>
          </cell>
          <cell r="K861">
            <v>0</v>
          </cell>
          <cell r="L861">
            <v>0</v>
          </cell>
          <cell r="M861">
            <v>0</v>
          </cell>
        </row>
        <row r="862">
          <cell r="A862">
            <v>1453</v>
          </cell>
          <cell r="B862">
            <v>0</v>
          </cell>
          <cell r="C862">
            <v>0</v>
          </cell>
          <cell r="D862">
            <v>0</v>
          </cell>
          <cell r="E862" t="str">
            <v>INFORME N° 1453-2017-TP/DE/UGPPME-CFPP</v>
          </cell>
          <cell r="F862">
            <v>0</v>
          </cell>
          <cell r="G862">
            <v>0</v>
          </cell>
          <cell r="H862">
            <v>0</v>
          </cell>
          <cell r="I862">
            <v>0</v>
          </cell>
          <cell r="J862">
            <v>0</v>
          </cell>
          <cell r="K862">
            <v>0</v>
          </cell>
          <cell r="L862">
            <v>0</v>
          </cell>
          <cell r="M862">
            <v>0</v>
          </cell>
        </row>
        <row r="863">
          <cell r="A863">
            <v>1454</v>
          </cell>
          <cell r="B863">
            <v>0</v>
          </cell>
          <cell r="C863">
            <v>0</v>
          </cell>
          <cell r="D863">
            <v>0</v>
          </cell>
          <cell r="E863" t="str">
            <v>INFORME N° 1454-2017-TP/DE/UGPPME-CFPP</v>
          </cell>
          <cell r="F863">
            <v>0</v>
          </cell>
          <cell r="G863">
            <v>0</v>
          </cell>
          <cell r="H863">
            <v>0</v>
          </cell>
          <cell r="I863">
            <v>0</v>
          </cell>
          <cell r="J863">
            <v>0</v>
          </cell>
          <cell r="K863">
            <v>0</v>
          </cell>
          <cell r="L863">
            <v>0</v>
          </cell>
          <cell r="M863">
            <v>0</v>
          </cell>
        </row>
        <row r="864">
          <cell r="A864">
            <v>1455</v>
          </cell>
          <cell r="B864">
            <v>0</v>
          </cell>
          <cell r="C864">
            <v>0</v>
          </cell>
          <cell r="D864">
            <v>0</v>
          </cell>
          <cell r="E864" t="str">
            <v>INFORME N° 1455-2017-TP/DE/UGPPME-CFPP</v>
          </cell>
          <cell r="F864">
            <v>0</v>
          </cell>
          <cell r="G864">
            <v>0</v>
          </cell>
          <cell r="H864">
            <v>0</v>
          </cell>
          <cell r="I864">
            <v>0</v>
          </cell>
          <cell r="J864">
            <v>0</v>
          </cell>
          <cell r="K864">
            <v>0</v>
          </cell>
          <cell r="L864">
            <v>0</v>
          </cell>
          <cell r="M864">
            <v>0</v>
          </cell>
        </row>
        <row r="865">
          <cell r="A865">
            <v>1456</v>
          </cell>
          <cell r="B865">
            <v>0</v>
          </cell>
          <cell r="C865">
            <v>0</v>
          </cell>
          <cell r="D865">
            <v>0</v>
          </cell>
          <cell r="E865" t="str">
            <v>INFORME N° 1456-2017-TP/DE/UGPPME-CFPP</v>
          </cell>
          <cell r="F865">
            <v>0</v>
          </cell>
          <cell r="G865">
            <v>0</v>
          </cell>
          <cell r="H865">
            <v>0</v>
          </cell>
          <cell r="I865">
            <v>0</v>
          </cell>
          <cell r="J865">
            <v>0</v>
          </cell>
          <cell r="K865">
            <v>0</v>
          </cell>
          <cell r="L865">
            <v>0</v>
          </cell>
          <cell r="M865">
            <v>0</v>
          </cell>
        </row>
        <row r="866">
          <cell r="A866">
            <v>1457</v>
          </cell>
          <cell r="B866">
            <v>0</v>
          </cell>
          <cell r="C866">
            <v>0</v>
          </cell>
          <cell r="D866">
            <v>0</v>
          </cell>
          <cell r="E866" t="str">
            <v>INFORME N° 1457-2017-TP/DE/UGPPME-CFPP</v>
          </cell>
          <cell r="F866">
            <v>0</v>
          </cell>
          <cell r="G866">
            <v>0</v>
          </cell>
          <cell r="H866">
            <v>0</v>
          </cell>
          <cell r="I866">
            <v>0</v>
          </cell>
          <cell r="J866">
            <v>0</v>
          </cell>
          <cell r="K866">
            <v>0</v>
          </cell>
          <cell r="L866">
            <v>0</v>
          </cell>
          <cell r="M866">
            <v>0</v>
          </cell>
        </row>
        <row r="867">
          <cell r="A867">
            <v>1458</v>
          </cell>
          <cell r="B867">
            <v>0</v>
          </cell>
          <cell r="C867">
            <v>0</v>
          </cell>
          <cell r="D867">
            <v>0</v>
          </cell>
          <cell r="E867" t="str">
            <v>INFORME N° 1458-2017-TP/DE/UGPPME-CFPP</v>
          </cell>
          <cell r="F867">
            <v>0</v>
          </cell>
          <cell r="G867">
            <v>0</v>
          </cell>
          <cell r="H867">
            <v>0</v>
          </cell>
          <cell r="I867">
            <v>0</v>
          </cell>
          <cell r="J867">
            <v>0</v>
          </cell>
          <cell r="K867">
            <v>0</v>
          </cell>
          <cell r="L867">
            <v>0</v>
          </cell>
          <cell r="M867">
            <v>0</v>
          </cell>
        </row>
        <row r="868">
          <cell r="A868">
            <v>1459</v>
          </cell>
          <cell r="B868">
            <v>0</v>
          </cell>
          <cell r="C868">
            <v>0</v>
          </cell>
          <cell r="D868">
            <v>0</v>
          </cell>
          <cell r="E868" t="str">
            <v>INFORME N° 1459-2017-TP/DE/UGPPME-CFPP</v>
          </cell>
          <cell r="F868">
            <v>0</v>
          </cell>
          <cell r="G868">
            <v>0</v>
          </cell>
          <cell r="H868">
            <v>0</v>
          </cell>
          <cell r="I868">
            <v>0</v>
          </cell>
          <cell r="J868">
            <v>0</v>
          </cell>
          <cell r="K868">
            <v>0</v>
          </cell>
          <cell r="L868">
            <v>0</v>
          </cell>
          <cell r="M868">
            <v>0</v>
          </cell>
        </row>
        <row r="869">
          <cell r="A869">
            <v>1460</v>
          </cell>
          <cell r="B869">
            <v>0</v>
          </cell>
          <cell r="C869">
            <v>0</v>
          </cell>
          <cell r="D869">
            <v>0</v>
          </cell>
          <cell r="E869" t="str">
            <v>INFORME N° 1460-2017-TP/DE/UGPPME-CFPP</v>
          </cell>
          <cell r="F869">
            <v>0</v>
          </cell>
          <cell r="G869">
            <v>0</v>
          </cell>
          <cell r="H869">
            <v>0</v>
          </cell>
          <cell r="I869">
            <v>0</v>
          </cell>
          <cell r="J869">
            <v>0</v>
          </cell>
          <cell r="K869">
            <v>0</v>
          </cell>
          <cell r="L869">
            <v>0</v>
          </cell>
          <cell r="M869">
            <v>0</v>
          </cell>
        </row>
        <row r="870">
          <cell r="A870">
            <v>1461</v>
          </cell>
          <cell r="B870">
            <v>0</v>
          </cell>
          <cell r="C870">
            <v>0</v>
          </cell>
          <cell r="D870">
            <v>0</v>
          </cell>
          <cell r="E870" t="str">
            <v>INFORME N° 1461-2017-TP/DE/UGPPME-CFPP</v>
          </cell>
          <cell r="F870">
            <v>0</v>
          </cell>
          <cell r="G870">
            <v>0</v>
          </cell>
          <cell r="H870">
            <v>0</v>
          </cell>
          <cell r="I870">
            <v>0</v>
          </cell>
          <cell r="J870">
            <v>0</v>
          </cell>
          <cell r="K870">
            <v>0</v>
          </cell>
          <cell r="L870">
            <v>0</v>
          </cell>
          <cell r="M870">
            <v>0</v>
          </cell>
        </row>
        <row r="871">
          <cell r="A871">
            <v>1462</v>
          </cell>
          <cell r="B871">
            <v>0</v>
          </cell>
          <cell r="C871">
            <v>0</v>
          </cell>
          <cell r="D871">
            <v>0</v>
          </cell>
          <cell r="E871" t="str">
            <v>INFORME N° 1462-2017-TP/DE/UGPPME-CFPP</v>
          </cell>
          <cell r="F871">
            <v>0</v>
          </cell>
          <cell r="G871">
            <v>0</v>
          </cell>
          <cell r="H871">
            <v>0</v>
          </cell>
          <cell r="I871">
            <v>0</v>
          </cell>
          <cell r="J871">
            <v>0</v>
          </cell>
          <cell r="K871">
            <v>0</v>
          </cell>
          <cell r="L871">
            <v>0</v>
          </cell>
          <cell r="M871">
            <v>0</v>
          </cell>
        </row>
        <row r="872">
          <cell r="A872">
            <v>1463</v>
          </cell>
          <cell r="B872">
            <v>0</v>
          </cell>
          <cell r="C872">
            <v>0</v>
          </cell>
          <cell r="D872">
            <v>0</v>
          </cell>
          <cell r="E872" t="str">
            <v>INFORME N° 1463-2017-TP/DE/UGPPME-CFPP</v>
          </cell>
          <cell r="F872">
            <v>0</v>
          </cell>
          <cell r="G872">
            <v>0</v>
          </cell>
          <cell r="H872">
            <v>0</v>
          </cell>
          <cell r="I872">
            <v>0</v>
          </cell>
          <cell r="J872">
            <v>0</v>
          </cell>
          <cell r="K872">
            <v>0</v>
          </cell>
          <cell r="L872">
            <v>0</v>
          </cell>
          <cell r="M872">
            <v>0</v>
          </cell>
        </row>
        <row r="873">
          <cell r="A873">
            <v>1464</v>
          </cell>
          <cell r="B873">
            <v>0</v>
          </cell>
          <cell r="C873">
            <v>0</v>
          </cell>
          <cell r="D873">
            <v>0</v>
          </cell>
          <cell r="E873" t="str">
            <v>INFORME N° 1464-2017-TP/DE/UGPPME-CFPP</v>
          </cell>
          <cell r="F873">
            <v>0</v>
          </cell>
          <cell r="G873">
            <v>0</v>
          </cell>
          <cell r="H873">
            <v>0</v>
          </cell>
          <cell r="I873">
            <v>0</v>
          </cell>
          <cell r="J873">
            <v>0</v>
          </cell>
          <cell r="K873">
            <v>0</v>
          </cell>
          <cell r="L873">
            <v>0</v>
          </cell>
          <cell r="M873">
            <v>0</v>
          </cell>
        </row>
        <row r="874">
          <cell r="A874">
            <v>1465</v>
          </cell>
          <cell r="B874">
            <v>0</v>
          </cell>
          <cell r="C874">
            <v>0</v>
          </cell>
          <cell r="D874">
            <v>0</v>
          </cell>
          <cell r="E874" t="str">
            <v>INFORME N° 1465-2017-TP/DE/UGPPME-CFPP</v>
          </cell>
          <cell r="F874">
            <v>0</v>
          </cell>
          <cell r="G874">
            <v>0</v>
          </cell>
          <cell r="H874">
            <v>0</v>
          </cell>
          <cell r="I874">
            <v>0</v>
          </cell>
          <cell r="J874">
            <v>0</v>
          </cell>
          <cell r="K874">
            <v>0</v>
          </cell>
          <cell r="L874">
            <v>0</v>
          </cell>
          <cell r="M874">
            <v>0</v>
          </cell>
        </row>
        <row r="875">
          <cell r="A875">
            <v>1466</v>
          </cell>
          <cell r="B875">
            <v>0</v>
          </cell>
          <cell r="C875">
            <v>0</v>
          </cell>
          <cell r="D875">
            <v>0</v>
          </cell>
          <cell r="E875" t="str">
            <v>INFORME N° 1466-2017-TP/DE/UGPPME-CFPP</v>
          </cell>
          <cell r="F875">
            <v>0</v>
          </cell>
          <cell r="G875">
            <v>0</v>
          </cell>
          <cell r="H875">
            <v>0</v>
          </cell>
          <cell r="I875">
            <v>0</v>
          </cell>
          <cell r="J875">
            <v>0</v>
          </cell>
          <cell r="K875">
            <v>0</v>
          </cell>
          <cell r="L875">
            <v>0</v>
          </cell>
          <cell r="M875">
            <v>0</v>
          </cell>
        </row>
        <row r="876">
          <cell r="A876">
            <v>1467</v>
          </cell>
          <cell r="B876">
            <v>0</v>
          </cell>
          <cell r="C876">
            <v>0</v>
          </cell>
          <cell r="D876">
            <v>0</v>
          </cell>
          <cell r="E876" t="str">
            <v>INFORME N° 1467-2017-TP/DE/UGPPME-CFPP</v>
          </cell>
          <cell r="F876">
            <v>0</v>
          </cell>
          <cell r="G876">
            <v>0</v>
          </cell>
          <cell r="H876">
            <v>0</v>
          </cell>
          <cell r="I876">
            <v>0</v>
          </cell>
          <cell r="J876">
            <v>0</v>
          </cell>
          <cell r="K876">
            <v>0</v>
          </cell>
          <cell r="L876">
            <v>0</v>
          </cell>
          <cell r="M876">
            <v>0</v>
          </cell>
        </row>
        <row r="877">
          <cell r="A877">
            <v>1468</v>
          </cell>
          <cell r="B877">
            <v>0</v>
          </cell>
          <cell r="C877">
            <v>0</v>
          </cell>
          <cell r="D877">
            <v>0</v>
          </cell>
          <cell r="E877" t="str">
            <v>INFORME N° 1468-2017-TP/DE/UGPPME-CFPP</v>
          </cell>
          <cell r="F877">
            <v>0</v>
          </cell>
          <cell r="G877">
            <v>0</v>
          </cell>
          <cell r="H877">
            <v>0</v>
          </cell>
          <cell r="I877">
            <v>0</v>
          </cell>
          <cell r="J877">
            <v>0</v>
          </cell>
          <cell r="K877">
            <v>0</v>
          </cell>
          <cell r="L877">
            <v>0</v>
          </cell>
          <cell r="M877">
            <v>0</v>
          </cell>
        </row>
        <row r="878">
          <cell r="A878">
            <v>1469</v>
          </cell>
          <cell r="B878">
            <v>0</v>
          </cell>
          <cell r="C878">
            <v>0</v>
          </cell>
          <cell r="D878">
            <v>0</v>
          </cell>
          <cell r="E878" t="str">
            <v>INFORME N° 1469-2017-TP/DE/UGPPME-CFPP</v>
          </cell>
          <cell r="F878">
            <v>0</v>
          </cell>
          <cell r="G878">
            <v>0</v>
          </cell>
          <cell r="H878">
            <v>0</v>
          </cell>
          <cell r="I878">
            <v>0</v>
          </cell>
          <cell r="J878">
            <v>0</v>
          </cell>
          <cell r="K878">
            <v>0</v>
          </cell>
          <cell r="L878">
            <v>0</v>
          </cell>
          <cell r="M878">
            <v>0</v>
          </cell>
        </row>
        <row r="879">
          <cell r="A879">
            <v>1470</v>
          </cell>
          <cell r="B879">
            <v>0</v>
          </cell>
          <cell r="C879">
            <v>0</v>
          </cell>
          <cell r="D879">
            <v>0</v>
          </cell>
          <cell r="E879" t="str">
            <v>INFORME N° 1470-2017-TP/DE/UGPPME-CFPP</v>
          </cell>
          <cell r="F879">
            <v>0</v>
          </cell>
          <cell r="G879">
            <v>0</v>
          </cell>
          <cell r="H879">
            <v>0</v>
          </cell>
          <cell r="I879">
            <v>0</v>
          </cell>
          <cell r="J879">
            <v>0</v>
          </cell>
          <cell r="K879">
            <v>0</v>
          </cell>
          <cell r="L879">
            <v>0</v>
          </cell>
          <cell r="M879">
            <v>0</v>
          </cell>
        </row>
        <row r="880">
          <cell r="A880">
            <v>1471</v>
          </cell>
          <cell r="B880">
            <v>0</v>
          </cell>
          <cell r="C880">
            <v>0</v>
          </cell>
          <cell r="D880">
            <v>0</v>
          </cell>
          <cell r="E880" t="str">
            <v>INFORME N° 1471-2017-TP/DE/UGPPME-CFPP</v>
          </cell>
          <cell r="F880">
            <v>0</v>
          </cell>
          <cell r="G880">
            <v>0</v>
          </cell>
          <cell r="H880">
            <v>0</v>
          </cell>
          <cell r="I880">
            <v>0</v>
          </cell>
          <cell r="J880">
            <v>0</v>
          </cell>
          <cell r="K880">
            <v>0</v>
          </cell>
          <cell r="L880">
            <v>0</v>
          </cell>
          <cell r="M880">
            <v>0</v>
          </cell>
        </row>
        <row r="881">
          <cell r="A881">
            <v>1472</v>
          </cell>
          <cell r="B881">
            <v>0</v>
          </cell>
          <cell r="C881">
            <v>0</v>
          </cell>
          <cell r="D881">
            <v>0</v>
          </cell>
          <cell r="E881" t="str">
            <v>INFORME N° 1472-2017-TP/DE/UGPPME-CFPP</v>
          </cell>
          <cell r="F881">
            <v>0</v>
          </cell>
          <cell r="G881">
            <v>0</v>
          </cell>
          <cell r="H881">
            <v>0</v>
          </cell>
          <cell r="I881">
            <v>0</v>
          </cell>
          <cell r="J881">
            <v>0</v>
          </cell>
          <cell r="K881">
            <v>0</v>
          </cell>
          <cell r="L881">
            <v>0</v>
          </cell>
          <cell r="M881">
            <v>0</v>
          </cell>
        </row>
        <row r="882">
          <cell r="A882">
            <v>1473</v>
          </cell>
          <cell r="B882">
            <v>0</v>
          </cell>
          <cell r="C882">
            <v>0</v>
          </cell>
          <cell r="D882">
            <v>0</v>
          </cell>
          <cell r="E882" t="str">
            <v>INFORME N° 1473-2017-TP/DE/UGPPME-CFPP</v>
          </cell>
          <cell r="F882">
            <v>0</v>
          </cell>
          <cell r="G882">
            <v>0</v>
          </cell>
          <cell r="H882">
            <v>0</v>
          </cell>
          <cell r="I882">
            <v>0</v>
          </cell>
          <cell r="J882">
            <v>0</v>
          </cell>
          <cell r="K882">
            <v>0</v>
          </cell>
          <cell r="L882">
            <v>0</v>
          </cell>
          <cell r="M882">
            <v>0</v>
          </cell>
        </row>
        <row r="883">
          <cell r="A883">
            <v>1474</v>
          </cell>
          <cell r="B883">
            <v>0</v>
          </cell>
          <cell r="C883">
            <v>0</v>
          </cell>
          <cell r="D883">
            <v>0</v>
          </cell>
          <cell r="E883" t="str">
            <v>INFORME N° 1474-2017-TP/DE/UGPPME-CFPP</v>
          </cell>
          <cell r="F883">
            <v>0</v>
          </cell>
          <cell r="G883">
            <v>0</v>
          </cell>
          <cell r="H883">
            <v>0</v>
          </cell>
          <cell r="I883">
            <v>0</v>
          </cell>
          <cell r="J883">
            <v>0</v>
          </cell>
          <cell r="K883">
            <v>0</v>
          </cell>
          <cell r="L883">
            <v>0</v>
          </cell>
          <cell r="M883">
            <v>0</v>
          </cell>
        </row>
        <row r="884">
          <cell r="A884">
            <v>1475</v>
          </cell>
          <cell r="B884">
            <v>43004</v>
          </cell>
          <cell r="C884">
            <v>169176</v>
          </cell>
          <cell r="D884" t="str">
            <v>UGA</v>
          </cell>
          <cell r="E884" t="str">
            <v>INFORME N° 1475-2017-TP/DE/UGPPME-CFPP</v>
          </cell>
          <cell r="F884">
            <v>0</v>
          </cell>
          <cell r="G884">
            <v>0</v>
          </cell>
          <cell r="H884">
            <v>0</v>
          </cell>
          <cell r="I884">
            <v>0</v>
          </cell>
          <cell r="J884">
            <v>0</v>
          </cell>
          <cell r="K884">
            <v>0</v>
          </cell>
          <cell r="L884">
            <v>0</v>
          </cell>
          <cell r="M884">
            <v>0</v>
          </cell>
        </row>
        <row r="885">
          <cell r="A885">
            <v>1476</v>
          </cell>
          <cell r="B885">
            <v>43004</v>
          </cell>
          <cell r="C885">
            <v>170321</v>
          </cell>
          <cell r="D885" t="str">
            <v>UGA</v>
          </cell>
          <cell r="E885" t="str">
            <v>INFORME N° 1476-2017-TP/DE/UGPPME-CFPP</v>
          </cell>
          <cell r="F885" t="str">
            <v>CERTIFICACION DE CREDITO PRESUPUESTARIO PARA LA CONTRATACION DE SERVICIO DE TERCEROS COMO REVISOR DE LOS EXPEDIENTES DE LIQUIDACIONES Y ELABORACION DE INFORMES DE LIQUIDACION TECNICO-FINANCIERO PARA LA UNIDAD ZONAL CUSCO DEL PROGRAMA TRABAJA PERU</v>
          </cell>
          <cell r="G885" t="str">
            <v>INFORME N° 1355-2017-TP/DE/UGA-CFL</v>
          </cell>
          <cell r="H885" t="str">
            <v>OTROS SERVICIOS SIMILARES</v>
          </cell>
          <cell r="I885">
            <v>66</v>
          </cell>
          <cell r="J885">
            <v>2327299</v>
          </cell>
          <cell r="K885">
            <v>1026</v>
          </cell>
          <cell r="L885">
            <v>0</v>
          </cell>
          <cell r="M885">
            <v>0</v>
          </cell>
        </row>
        <row r="886">
          <cell r="A886">
            <v>1477</v>
          </cell>
          <cell r="B886">
            <v>43004</v>
          </cell>
          <cell r="C886">
            <v>166033</v>
          </cell>
          <cell r="D886" t="str">
            <v>DE</v>
          </cell>
          <cell r="E886" t="str">
            <v>INFORME N° 1477-2017-TP/DE/UGPPME-CFPP</v>
          </cell>
          <cell r="F886" t="str">
            <v>PROPUESTA DE NOTA DE MODIFICACION PRESUPUESTARIA NMP N° 053, CREDITOS Y ANULACIONES POR S/. 6500 DE TIPO 3 CREDITOS Y ANULACIONES (DENTRO DE U.E) PARA APROBACION.</v>
          </cell>
          <cell r="G886" t="str">
            <v>MEMORANDUM N° 653-2017-TP/DE/UGPYTOS-CFSP
INFORME N° 225-2017-TP/DE/UGA-CFT</v>
          </cell>
          <cell r="H886">
            <v>0</v>
          </cell>
          <cell r="I886">
            <v>0</v>
          </cell>
          <cell r="J886">
            <v>0</v>
          </cell>
          <cell r="K886">
            <v>0</v>
          </cell>
          <cell r="L886">
            <v>0</v>
          </cell>
          <cell r="M886">
            <v>0</v>
          </cell>
        </row>
        <row r="887">
          <cell r="A887">
            <v>1478</v>
          </cell>
          <cell r="B887">
            <v>43004</v>
          </cell>
          <cell r="C887">
            <v>172219</v>
          </cell>
          <cell r="D887" t="str">
            <v>UGA</v>
          </cell>
          <cell r="E887" t="str">
            <v>INFORME N° 1478-2017-TP/DE/UGPPME-CFPP</v>
          </cell>
          <cell r="F887" t="str">
            <v>CERTIFICACION DE CREDITO PRESUPUESTARIO REFERIDA A LA OCMPRA DE PASAJES AEREOS A TRAVES DE CATALOGO DE ACUERDO MARCO PARA EL PERSONAL DEL PROGRAMA TRABAJA PERU EN EL MARCO DE LAS ACTIVIDADES RELACIONADAS AL PLAN OPERATIVO INSTITUCIONAL Y EL SEGUIMIENTO DE LOS PROYECTOS DE ACCION DE CONTINGENCIA AC-88</v>
          </cell>
          <cell r="G887" t="str">
            <v>INFORME N° 1360-2017-TP/DE/UGA-CFL</v>
          </cell>
          <cell r="H887" t="str">
            <v>PASAJES Y GASTOS DE TRANSPORTE</v>
          </cell>
          <cell r="I887">
            <v>169</v>
          </cell>
          <cell r="J887">
            <v>232121</v>
          </cell>
          <cell r="K887">
            <v>1028</v>
          </cell>
          <cell r="L887">
            <v>0</v>
          </cell>
          <cell r="M887">
            <v>0</v>
          </cell>
        </row>
        <row r="888">
          <cell r="A888">
            <v>1479</v>
          </cell>
          <cell r="B888">
            <v>43004</v>
          </cell>
          <cell r="C888">
            <v>172280</v>
          </cell>
          <cell r="D888" t="str">
            <v>UGA</v>
          </cell>
          <cell r="E888" t="str">
            <v>INFORME N° 1479-2017-TP/DE/UGPPME-CFPP</v>
          </cell>
          <cell r="F888" t="str">
            <v>CERTIFICACION DE CREDITO PRESUPUESTARIO PARA EL SERVICIO DE ASEO Y LIMPIEZA PARA LA UNIDAD ZONAL PASCO</v>
          </cell>
          <cell r="G888" t="str">
            <v>INFORME N° 1363-2017-TP/DE/UGA-CFL</v>
          </cell>
          <cell r="H888" t="str">
            <v>SERVICIOS DIVERSOS</v>
          </cell>
          <cell r="I888">
            <v>80</v>
          </cell>
          <cell r="J888">
            <v>23271199</v>
          </cell>
          <cell r="K888">
            <v>1030</v>
          </cell>
          <cell r="L888">
            <v>0</v>
          </cell>
          <cell r="M888">
            <v>0</v>
          </cell>
        </row>
        <row r="889">
          <cell r="A889">
            <v>1480</v>
          </cell>
          <cell r="B889">
            <v>43004</v>
          </cell>
          <cell r="C889">
            <v>170316</v>
          </cell>
          <cell r="D889" t="str">
            <v>UGA</v>
          </cell>
          <cell r="E889" t="str">
            <v>INFORME N° 1480-2017-TP/DE/UGPPME-CFPP</v>
          </cell>
          <cell r="F889" t="str">
            <v>CERTIFICACION DE CREDITO PRESUPUESTARIO PARA LA CONTRATACION DE SERVICIO DE TERCEROS COMO REVISOR DE LOS EXPEDIENTES DE LIQUIDACIONES Y ELABORACION DE INFORMES DE LIQUIDACION TECNICO-FINANCIERO PARA LA UNIDAD ZONAL AMAZONAS DEL PROGRAMA TRABAJA PERU</v>
          </cell>
          <cell r="G889" t="str">
            <v>INFORME N° 1352-2017-TP/DE/UGA-CFL</v>
          </cell>
          <cell r="H889" t="str">
            <v>OTROS SERVICIOS SIMILARES</v>
          </cell>
          <cell r="I889">
            <v>56</v>
          </cell>
          <cell r="J889">
            <v>2327299</v>
          </cell>
          <cell r="K889">
            <v>1025</v>
          </cell>
          <cell r="L889">
            <v>0</v>
          </cell>
          <cell r="M889">
            <v>0</v>
          </cell>
        </row>
        <row r="890">
          <cell r="A890">
            <v>1481</v>
          </cell>
          <cell r="B890">
            <v>43004</v>
          </cell>
          <cell r="C890">
            <v>169684</v>
          </cell>
          <cell r="D890" t="str">
            <v>UGA</v>
          </cell>
          <cell r="E890" t="str">
            <v>INFORME N° 1481-2017-TP/DE/UGPPME-CFPP</v>
          </cell>
          <cell r="F890" t="str">
            <v>CERTIFICACION DE CREDITO PRESUPUESTARIO REFERIDA ALA CONTRATACION DE UNA (01) PERSONA NATURAL POR LA MODALIDA DE SERVICIO DE TERCEROS PARA LA UNIDAD ZONAL LA LIBERTAD</v>
          </cell>
          <cell r="G890" t="str">
            <v>INFORME N° 1362-2017-TP/DE/UGA-CFL</v>
          </cell>
          <cell r="H890" t="str">
            <v>SERVICIOS DIVERSOS</v>
          </cell>
          <cell r="I890">
            <v>72</v>
          </cell>
          <cell r="J890">
            <v>23271199</v>
          </cell>
          <cell r="K890">
            <v>1029</v>
          </cell>
          <cell r="L890">
            <v>0</v>
          </cell>
          <cell r="M890">
            <v>0</v>
          </cell>
        </row>
        <row r="891">
          <cell r="A891">
            <v>1482</v>
          </cell>
          <cell r="B891">
            <v>43004</v>
          </cell>
          <cell r="C891">
            <v>164167</v>
          </cell>
          <cell r="D891" t="str">
            <v>UGA</v>
          </cell>
          <cell r="E891" t="str">
            <v>INFORME N° 1482-2017-TP/DE/UGPPME-CFPP</v>
          </cell>
          <cell r="F891" t="str">
            <v>CERTIFICACIÓN DE CREDITO PRESUPUESTARIO REFERIDA A LA CONTRATACION DEL SERVICIO DE IMPRESIÓN DE MERCHADISING PARA EL PROGRAMA PERU RESPONSABLE</v>
          </cell>
          <cell r="G891" t="str">
            <v>INFORME N° 1351-2017-TP/DE/UGA-CFL</v>
          </cell>
          <cell r="H891" t="str">
            <v>SERVICIO DE IMPRESIONES, ENCUADERNACION Y EMPASTADO</v>
          </cell>
          <cell r="I891">
            <v>89</v>
          </cell>
          <cell r="J891">
            <v>232244</v>
          </cell>
          <cell r="K891">
            <v>1024</v>
          </cell>
          <cell r="L891">
            <v>0</v>
          </cell>
          <cell r="M891">
            <v>0</v>
          </cell>
        </row>
        <row r="892">
          <cell r="A892">
            <v>1483</v>
          </cell>
          <cell r="B892">
            <v>43004</v>
          </cell>
          <cell r="C892">
            <v>118586</v>
          </cell>
          <cell r="D892" t="str">
            <v>UGA</v>
          </cell>
          <cell r="E892" t="str">
            <v>INFORME N° 1483-2017-TP/DE/UGPPME-CFPP</v>
          </cell>
          <cell r="F892" t="str">
            <v>DEMANDA ADICIONAL DE RECURSOS PARA EL PRESUPUESTO 2017, REFERIDO AL CUMPLIMIENTO DE SENTENCIAS JUDICIALES EN CALIDAD DE COSA JUZGADA (UE: 005: TRABAJA PERU)</v>
          </cell>
          <cell r="G892" t="str">
            <v>MEMORANDO N° 256-2017-TP/DE/UGA
OFICIO N° 1254-MTPE/3/24.1
INFORME N° 283-2017-TP/DE/UGA-CFC</v>
          </cell>
          <cell r="H892">
            <v>0</v>
          </cell>
          <cell r="I892">
            <v>0</v>
          </cell>
          <cell r="J892">
            <v>0</v>
          </cell>
          <cell r="K892">
            <v>0</v>
          </cell>
          <cell r="L892">
            <v>0</v>
          </cell>
          <cell r="M892">
            <v>0</v>
          </cell>
        </row>
        <row r="893">
          <cell r="A893">
            <v>1484</v>
          </cell>
          <cell r="B893">
            <v>43004</v>
          </cell>
          <cell r="C893">
            <v>172424</v>
          </cell>
          <cell r="D893" t="str">
            <v>UGPPME</v>
          </cell>
          <cell r="E893" t="str">
            <v>INFORME N° 1484-2017-TP/DE/UGPPME-CFPP</v>
          </cell>
          <cell r="F893" t="str">
            <v>INFORME DE ELABORACION DE TALLER DE ADMINISTRACION Y GESTION DE RIESGO</v>
          </cell>
          <cell r="G893" t="str">
            <v>RESOLUCION DIRECTORAL N° 123-2017-TP/DE</v>
          </cell>
          <cell r="H893">
            <v>0</v>
          </cell>
          <cell r="I893">
            <v>0</v>
          </cell>
          <cell r="J893">
            <v>0</v>
          </cell>
          <cell r="K893">
            <v>0</v>
          </cell>
          <cell r="L893">
            <v>0</v>
          </cell>
          <cell r="M893">
            <v>0</v>
          </cell>
        </row>
        <row r="894">
          <cell r="A894">
            <v>1485</v>
          </cell>
          <cell r="B894">
            <v>0</v>
          </cell>
          <cell r="C894">
            <v>0</v>
          </cell>
          <cell r="D894">
            <v>0</v>
          </cell>
          <cell r="E894">
            <v>0</v>
          </cell>
          <cell r="F894">
            <v>0</v>
          </cell>
          <cell r="G894">
            <v>0</v>
          </cell>
          <cell r="H894">
            <v>0</v>
          </cell>
          <cell r="I894">
            <v>0</v>
          </cell>
          <cell r="J894">
            <v>0</v>
          </cell>
          <cell r="K894">
            <v>0</v>
          </cell>
          <cell r="L894">
            <v>0</v>
          </cell>
          <cell r="M894">
            <v>0</v>
          </cell>
        </row>
        <row r="895">
          <cell r="A895">
            <v>1486</v>
          </cell>
          <cell r="B895">
            <v>43005</v>
          </cell>
          <cell r="C895">
            <v>172824</v>
          </cell>
          <cell r="D895" t="str">
            <v>UGA</v>
          </cell>
          <cell r="E895" t="str">
            <v>INFORME N° 1486-2017-TP/DE/UGPPME-CFPP</v>
          </cell>
          <cell r="F895" t="str">
            <v>CERTIFICACION DE CREDITO PRESUPUESTARIO REFERIDA A LA ASIGNACION DE VIATICOS PARA LA OFICINA NACIONAL DEL PROGRAMA TRABAJA PERU</v>
          </cell>
          <cell r="G895" t="str">
            <v>INFORME N° 358-2017-TP/DE/UGA-CFC</v>
          </cell>
          <cell r="H895" t="str">
            <v xml:space="preserve">VIATICOS Y ASIGNACIONES POR COMISION DE SERVICIO </v>
          </cell>
          <cell r="I895">
            <v>169</v>
          </cell>
          <cell r="J895">
            <v>232122</v>
          </cell>
          <cell r="K895">
            <v>1036</v>
          </cell>
          <cell r="L895">
            <v>0</v>
          </cell>
          <cell r="M895">
            <v>0</v>
          </cell>
        </row>
        <row r="896">
          <cell r="A896">
            <v>1487</v>
          </cell>
          <cell r="B896">
            <v>43005</v>
          </cell>
          <cell r="C896">
            <v>163122</v>
          </cell>
          <cell r="D896" t="str">
            <v>UGA</v>
          </cell>
          <cell r="E896" t="str">
            <v>INFORME N° 1487-2017-TP/DE/UGPPME-CFPP</v>
          </cell>
          <cell r="F896" t="str">
            <v>CERTIFICACION DE CREDITO PRESUPUESTARIO REFERIDA A LA ASIGNACION DE SERVICIO DE TERCERO PARA LA COORDINACION FUNCIONAL DE SISTEMAS DEL PROGRAMA TRABAJA PERU</v>
          </cell>
          <cell r="G896" t="str">
            <v>INFORME N° 1365-2017-TP/DE/UGA-CFL</v>
          </cell>
          <cell r="H896" t="str">
            <v>OTROS SERVICIOS SIMILARES</v>
          </cell>
          <cell r="I896">
            <v>169</v>
          </cell>
          <cell r="J896">
            <v>2327299</v>
          </cell>
          <cell r="K896">
            <v>1031</v>
          </cell>
          <cell r="L896">
            <v>0</v>
          </cell>
          <cell r="M896">
            <v>0</v>
          </cell>
        </row>
        <row r="897">
          <cell r="A897">
            <v>1488</v>
          </cell>
          <cell r="B897">
            <v>43005</v>
          </cell>
          <cell r="C897">
            <v>172343</v>
          </cell>
          <cell r="D897" t="str">
            <v>UGA</v>
          </cell>
          <cell r="E897" t="str">
            <v>INFORME N° 1488-2017-TP/DE/UGPPME-CFPP</v>
          </cell>
          <cell r="F897" t="str">
            <v>CERTIFICACION DE CREDITO PRESUPUESTARIO REFERIDA A LA ASIGNACION DE VIATICOS PARA UN PERSONAL CAS A LA CIUDAD DE CAJAMARCA DEL PROGRAMA TRABAJA PERU</v>
          </cell>
          <cell r="G897" t="str">
            <v>INFORME N° 355-2017-TP/DE/UGA-CFC</v>
          </cell>
          <cell r="H897" t="str">
            <v xml:space="preserve">VIATICOS Y ASIGNACIONES POR COMISION DE SERVICIO </v>
          </cell>
          <cell r="I897">
            <v>77</v>
          </cell>
          <cell r="J897">
            <v>232122</v>
          </cell>
          <cell r="K897">
            <v>1044</v>
          </cell>
          <cell r="L897">
            <v>0</v>
          </cell>
          <cell r="M897">
            <v>0</v>
          </cell>
        </row>
        <row r="898">
          <cell r="A898">
            <v>1489</v>
          </cell>
          <cell r="B898">
            <v>43005</v>
          </cell>
          <cell r="C898">
            <v>172930</v>
          </cell>
          <cell r="D898" t="str">
            <v>UGA</v>
          </cell>
          <cell r="E898" t="str">
            <v>INFORME N° 1489-2017-TP/DE/UGPPME-CFPP</v>
          </cell>
          <cell r="F898" t="str">
            <v>CERTIFICACION DE CREDITO PRESUPUESTARIO REFERIDA A LA ASIGNACION DE VIATICOS PARA LA OFICINA NACIONAL DEL PROGRAMA TRABAJA PERU</v>
          </cell>
          <cell r="G898" t="str">
            <v>INFORME N° 360-2017-TP/DE/UGA-CFC</v>
          </cell>
          <cell r="H898" t="str">
            <v xml:space="preserve">VIATICOS Y ASIGNACIONES POR COMISION DE SERVICIO </v>
          </cell>
          <cell r="I898">
            <v>169</v>
          </cell>
          <cell r="J898">
            <v>232122</v>
          </cell>
          <cell r="K898">
            <v>1035</v>
          </cell>
          <cell r="L898">
            <v>0</v>
          </cell>
          <cell r="M898">
            <v>0</v>
          </cell>
        </row>
        <row r="899">
          <cell r="A899">
            <v>1490</v>
          </cell>
          <cell r="B899">
            <v>0</v>
          </cell>
          <cell r="C899">
            <v>0</v>
          </cell>
          <cell r="D899">
            <v>0</v>
          </cell>
          <cell r="E899">
            <v>0</v>
          </cell>
          <cell r="F899">
            <v>0</v>
          </cell>
          <cell r="G899">
            <v>0</v>
          </cell>
          <cell r="H899">
            <v>0</v>
          </cell>
          <cell r="I899">
            <v>0</v>
          </cell>
          <cell r="J899">
            <v>0</v>
          </cell>
          <cell r="K899">
            <v>0</v>
          </cell>
          <cell r="L899">
            <v>0</v>
          </cell>
          <cell r="M899">
            <v>0</v>
          </cell>
        </row>
        <row r="900">
          <cell r="A900">
            <v>1491</v>
          </cell>
          <cell r="B900">
            <v>43005</v>
          </cell>
          <cell r="C900">
            <v>173052</v>
          </cell>
          <cell r="D900" t="str">
            <v>UGA</v>
          </cell>
          <cell r="E900" t="str">
            <v>INFORME N° 1491-2017-TP/DE/UGPPME-CFPP</v>
          </cell>
          <cell r="F900" t="str">
            <v>CERTIFICACION DE CREDITO PRESUPUESTARIO REFERIDA A LA ASIGNACION DE VIATICOS PARA LA OFICINA NACIONAL DEL PROGRAMA TRABAJA PERU</v>
          </cell>
          <cell r="G900" t="str">
            <v>INFORME N° 361-2017-TP/DE/UGA-CFC</v>
          </cell>
          <cell r="H900" t="str">
            <v xml:space="preserve">VIATICOS Y ASIGNACIONES POR COMISION DE SERVICIO </v>
          </cell>
          <cell r="I900">
            <v>169</v>
          </cell>
          <cell r="J900">
            <v>232122</v>
          </cell>
          <cell r="K900">
            <v>1034</v>
          </cell>
          <cell r="L900">
            <v>0</v>
          </cell>
          <cell r="M900">
            <v>0</v>
          </cell>
        </row>
        <row r="901">
          <cell r="A901">
            <v>1492</v>
          </cell>
          <cell r="B901">
            <v>43005</v>
          </cell>
          <cell r="C901">
            <v>165474</v>
          </cell>
          <cell r="D901" t="str">
            <v>UGA</v>
          </cell>
          <cell r="E901" t="str">
            <v>INFORME N° 1492-2017-TP/DE/UGPPME-CFPP</v>
          </cell>
          <cell r="F901" t="str">
            <v>CERTIFICACION DE CREDITO PRESUPUESTARIO REFERIDA A LA OCNTRATACION DE SERVICIO DE MANTENIMIENTO PREVENTIVO PARA LA CAMIONETA MITSUBISHI DE PLACA (EGA-010) ASIGNADA A LA UNIDAD ZONAL PIURA DEL PROGRAMA TRABAJA PERU</v>
          </cell>
          <cell r="G901" t="str">
            <v>INFORME N° 1369-2017-TP/DE/UGA-CFL</v>
          </cell>
          <cell r="H901" t="str">
            <v>MANTENIMIENTO, REPARACION Y ACONDICIONAMIENTO DE VEHICULOS</v>
          </cell>
          <cell r="I901">
            <v>168</v>
          </cell>
          <cell r="J901">
            <v>232413</v>
          </cell>
          <cell r="K901">
            <v>1032</v>
          </cell>
          <cell r="L901">
            <v>0</v>
          </cell>
          <cell r="M901">
            <v>0</v>
          </cell>
        </row>
        <row r="902">
          <cell r="A902">
            <v>1493</v>
          </cell>
          <cell r="B902">
            <v>43005</v>
          </cell>
          <cell r="C902">
            <v>167168</v>
          </cell>
          <cell r="D902" t="str">
            <v>UGA</v>
          </cell>
          <cell r="E902" t="str">
            <v>INFORME N° 1493-2017-TP/DE/UGPPME-CFPP</v>
          </cell>
          <cell r="F902" t="str">
            <v>CERTIFICACION DE CREDITO PRESUPUESTARIO REFERIDA A LA ASIGNACION DE SERVICIO DE TERCERO PARA LA COORDINACION FUNCIONAL DE SISTEMAS DE LA UNIDAD GERENCIAL DE ADMINISTRACION DEL PROGRAMA TRABAJA PERU</v>
          </cell>
          <cell r="G902" t="str">
            <v>INFORME N° 1371-2017-TP/DE/UGA-CFL</v>
          </cell>
          <cell r="H902" t="str">
            <v>OTROS SERVICIOS SIMILARES</v>
          </cell>
          <cell r="I902">
            <v>169</v>
          </cell>
          <cell r="J902">
            <v>2327299</v>
          </cell>
          <cell r="K902">
            <v>1042</v>
          </cell>
          <cell r="L902">
            <v>0</v>
          </cell>
          <cell r="M902">
            <v>0</v>
          </cell>
        </row>
        <row r="903">
          <cell r="A903">
            <v>1494</v>
          </cell>
          <cell r="B903">
            <v>43006</v>
          </cell>
          <cell r="C903">
            <v>169753</v>
          </cell>
          <cell r="D903" t="str">
            <v>UGA</v>
          </cell>
          <cell r="E903" t="str">
            <v>INFORME N° 1494-2017-TP/DE/UGPPME-CFPP</v>
          </cell>
          <cell r="F903" t="str">
            <v>CERTIFICACION DE CREDITO PRESUPUESTARIO REFERIDA A LA OCNTRATACION DE SERVICIO DE TERCERO PARA LA UNIDAD ZONAL LIMA NORTE - CALLAO DEL PROGRAMA TRABAJA PERU</v>
          </cell>
          <cell r="G903" t="str">
            <v>INFORME N° 1373-2017-TP/DE/UGA-CFL</v>
          </cell>
          <cell r="H903" t="str">
            <v>SERVICIOS DIVERSOS</v>
          </cell>
          <cell r="I903">
            <v>65</v>
          </cell>
          <cell r="J903">
            <v>23271199</v>
          </cell>
          <cell r="K903">
            <v>1037</v>
          </cell>
          <cell r="L903">
            <v>0</v>
          </cell>
          <cell r="M903">
            <v>0</v>
          </cell>
        </row>
        <row r="904">
          <cell r="A904">
            <v>1495</v>
          </cell>
          <cell r="B904">
            <v>43006</v>
          </cell>
          <cell r="C904">
            <v>133419</v>
          </cell>
          <cell r="D904" t="str">
            <v>UGA</v>
          </cell>
          <cell r="E904" t="str">
            <v>INFORME N° 1495-2017-TP/DE/UGPPME-CFPP</v>
          </cell>
          <cell r="F904" t="str">
            <v>CERTIFICACION DE CREDITO PRESUPUESTARIO REFERIDA A LA OCNTRATACION DE SERVICIO DE TERCERO PARA LA UNIDAD ZONAL SATIPO DEL PROGRAMA TRABAJA PERU</v>
          </cell>
          <cell r="G904" t="str">
            <v>INFORME N° 1368-2017-TP/DE/UGA-CFL</v>
          </cell>
          <cell r="H904" t="str">
            <v>SERVICIOS DIVERSOS</v>
          </cell>
          <cell r="I904">
            <v>71</v>
          </cell>
          <cell r="J904">
            <v>23271199</v>
          </cell>
          <cell r="K904">
            <v>1041</v>
          </cell>
          <cell r="L904">
            <v>0</v>
          </cell>
          <cell r="M904">
            <v>0</v>
          </cell>
        </row>
        <row r="905">
          <cell r="A905">
            <v>1496</v>
          </cell>
          <cell r="B905">
            <v>43006</v>
          </cell>
          <cell r="C905">
            <v>148680</v>
          </cell>
          <cell r="D905" t="str">
            <v>UGA</v>
          </cell>
          <cell r="E905" t="str">
            <v>INFORME N° 1496-2017-TP/DE/UGPPME-CFPP</v>
          </cell>
          <cell r="F905" t="str">
            <v>CERTIFICACION DE CREDITO PRESUPUESTARIO REFERIDA A LA OCNTRATACION DE SERVICIO DE TERCERO PARA LA UNIDAD ZONAL LIMA SUR ESTE DEL PROGRAMA TRABAJA PERU</v>
          </cell>
          <cell r="G905" t="str">
            <v>INFORME N° 1361-2017-TP/DE/UGA-CFL</v>
          </cell>
          <cell r="H905" t="str">
            <v>OTROS SERVICIOS SIMILARES</v>
          </cell>
          <cell r="I905">
            <v>166</v>
          </cell>
          <cell r="J905">
            <v>2327299</v>
          </cell>
          <cell r="K905">
            <v>1043</v>
          </cell>
          <cell r="L905">
            <v>0</v>
          </cell>
          <cell r="M905">
            <v>0</v>
          </cell>
        </row>
        <row r="906">
          <cell r="A906">
            <v>1497</v>
          </cell>
          <cell r="B906">
            <v>43006</v>
          </cell>
          <cell r="C906">
            <v>165474</v>
          </cell>
          <cell r="D906" t="str">
            <v>UGA</v>
          </cell>
          <cell r="E906" t="str">
            <v>INFORME N° 1497-2017-TP/DE/UGPPME-CFPP</v>
          </cell>
          <cell r="F906" t="str">
            <v>CERTIFICACIÓN DE CREDITO PRESUPUESTARIO REFERIDA A LA CONTRATACION DE SERVICIO DE TERCERO POR LA MODALIIDAD DE SERVICIO DE TERCERO COMO REVISOR DE LOS EXPEDIENTES DE LIQUIDACIONES Y ELBAORACION DE LOS INFORMES DE LIQUIDACION TECNICO - FINANCIERO PARA LA UNIDAD ZONAL ICA DEL PROGRAMA TRABAJA PERU</v>
          </cell>
          <cell r="G906" t="str">
            <v>INFORME N° 1374-2017-TP/DE/UGA-CFL</v>
          </cell>
          <cell r="H906" t="str">
            <v>OTROS SERVICIOS SIMILARES</v>
          </cell>
          <cell r="I906">
            <v>122</v>
          </cell>
          <cell r="J906">
            <v>2327299</v>
          </cell>
          <cell r="K906">
            <v>1038</v>
          </cell>
          <cell r="L906">
            <v>0</v>
          </cell>
          <cell r="M906">
            <v>0</v>
          </cell>
        </row>
        <row r="907">
          <cell r="A907">
            <v>1498</v>
          </cell>
          <cell r="B907">
            <v>43006</v>
          </cell>
          <cell r="C907">
            <v>173310</v>
          </cell>
          <cell r="D907" t="str">
            <v>UGA</v>
          </cell>
          <cell r="E907" t="str">
            <v>INFORME N° 1498-2017-TP/DE/UGPPME-CFPP</v>
          </cell>
          <cell r="F907" t="str">
            <v xml:space="preserve">AMPLIACION DE CERTIFICACION DE CREDITO PRESUPUESTARIO REFERIDA A LA ASIGNACION DE VIATICOS PARA LA OFICINA NACIONAL DEL PROGRAMA TRABAJA PERU </v>
          </cell>
          <cell r="G907" t="str">
            <v>INFORME N° 359-2017-TP/DE/UGA-CFC</v>
          </cell>
          <cell r="H907" t="str">
            <v>VIÁTICOS Y ASIGNACIONES POR COMISIÓN DE SERVICIO</v>
          </cell>
          <cell r="I907">
            <v>74</v>
          </cell>
          <cell r="J907">
            <v>232122</v>
          </cell>
          <cell r="K907">
            <v>1039</v>
          </cell>
          <cell r="L907">
            <v>0</v>
          </cell>
          <cell r="M907">
            <v>0</v>
          </cell>
        </row>
        <row r="908">
          <cell r="A908">
            <v>1499</v>
          </cell>
          <cell r="B908">
            <v>43007</v>
          </cell>
          <cell r="C908">
            <v>174907</v>
          </cell>
          <cell r="D908" t="str">
            <v>UGPYTOS</v>
          </cell>
          <cell r="E908" t="str">
            <v>INFORME N° 1499-2017-TP/DE/UGPPME-CFPP</v>
          </cell>
          <cell r="F908" t="str">
            <v>INFORME SOBRE SEGUIMIENTO A LA INCORPORACIÓN PRESUPUESTAL DE LOS ORGANISMOS EJECUTORES, EN EL MARCO DE LA RESOLUCIÓN MINISTERIAL N° 162-2017-TR (COENE AC-88)</v>
          </cell>
          <cell r="G908" t="str">
            <v>CORREO ELECTRÓNICO DE LA COORDINACIÓN FUNCIONAL DE TESORERÍA (29/09/17)</v>
          </cell>
          <cell r="H908">
            <v>0</v>
          </cell>
          <cell r="I908">
            <v>0</v>
          </cell>
          <cell r="J908">
            <v>0</v>
          </cell>
          <cell r="K908">
            <v>0</v>
          </cell>
          <cell r="L908">
            <v>0</v>
          </cell>
          <cell r="M908">
            <v>0</v>
          </cell>
        </row>
        <row r="909">
          <cell r="A909">
            <v>1500</v>
          </cell>
          <cell r="B909">
            <v>43007</v>
          </cell>
          <cell r="C909">
            <v>172355</v>
          </cell>
          <cell r="D909" t="str">
            <v>UGA</v>
          </cell>
          <cell r="E909" t="str">
            <v>INFORME N° 1500-2017-TP/DE/UGPPME-CFPP</v>
          </cell>
          <cell r="F909" t="str">
            <v>CERTIFICACIÓN DE CREDITO PRESUPUESTARIO REFERIDA A LA ASIGNACIÓN DE VIÁTICOS PARA UN PERSONAL CAS A LA UNIDAD ZONAL DE TACNA</v>
          </cell>
          <cell r="G909" t="str">
            <v>INFORME N° 362-2017-TP/DE/UGA-CFC</v>
          </cell>
          <cell r="H909" t="str">
            <v>VIÁTICOS Y ASIGNACIONES POR COMISIÓN DE SERVICIO</v>
          </cell>
          <cell r="I909">
            <v>44</v>
          </cell>
          <cell r="J909">
            <v>232122</v>
          </cell>
          <cell r="K909">
            <v>1045</v>
          </cell>
          <cell r="L909">
            <v>0</v>
          </cell>
          <cell r="M909">
            <v>0</v>
          </cell>
        </row>
        <row r="910">
          <cell r="A910">
            <v>1501</v>
          </cell>
          <cell r="B910">
            <v>43007</v>
          </cell>
          <cell r="C910">
            <v>170782</v>
          </cell>
          <cell r="D910" t="str">
            <v>UGA</v>
          </cell>
          <cell r="E910" t="str">
            <v>INFORME N° 1501-2017-TP/DE/UGPPME-CFPP</v>
          </cell>
          <cell r="F910" t="str">
            <v>CERTIFICACION DE CREDITO PRESUPUESTARIO REFERIDA A LA CONTRATACION DE SERVICIO DE TERCERO PARA LA UNIDAD ZONAL MADRE DE DIOS DEL PROGRAMA TRABAJA PERU</v>
          </cell>
          <cell r="G910" t="str">
            <v>INFORME N° 1385-2017/TP/DE/UGA-CFL</v>
          </cell>
          <cell r="H910" t="str">
            <v>SERVICIOS DIVERSOS</v>
          </cell>
          <cell r="I910">
            <v>63</v>
          </cell>
          <cell r="J910">
            <v>23271199</v>
          </cell>
          <cell r="K910">
            <v>1051</v>
          </cell>
          <cell r="L910">
            <v>0</v>
          </cell>
          <cell r="M910">
            <v>0</v>
          </cell>
        </row>
        <row r="911">
          <cell r="A911">
            <v>1502</v>
          </cell>
          <cell r="B911">
            <v>43007</v>
          </cell>
          <cell r="C911">
            <v>170322</v>
          </cell>
          <cell r="D911" t="str">
            <v>UGA</v>
          </cell>
          <cell r="E911" t="str">
            <v>INFORME N° 1502-2017-TP/DE/UGPPME-CFPP</v>
          </cell>
          <cell r="F911" t="str">
            <v>CERTIFICACION DE CREDITO PRESUPUESTARIO REFERIDA A LA CONTRATACION DE SERVICIO DE TERCERO PARA LA COORDINACION FUNCIONAL DE LOGISTICA EL PROGRAMA TRABAJA PERU</v>
          </cell>
          <cell r="G911" t="str">
            <v>INFORME N° 1386-2017/TP/DE/UGA-CFL</v>
          </cell>
          <cell r="H911" t="str">
            <v>OTROS SERVICIOS SIMILARES</v>
          </cell>
          <cell r="I911">
            <v>169</v>
          </cell>
          <cell r="J911">
            <v>2327299</v>
          </cell>
          <cell r="K911">
            <v>1050</v>
          </cell>
          <cell r="L911">
            <v>0</v>
          </cell>
          <cell r="M911">
            <v>0</v>
          </cell>
        </row>
        <row r="912">
          <cell r="A912">
            <v>1503</v>
          </cell>
          <cell r="B912">
            <v>43007</v>
          </cell>
          <cell r="C912">
            <v>169631</v>
          </cell>
          <cell r="D912" t="str">
            <v>UGA</v>
          </cell>
          <cell r="E912" t="str">
            <v>INFORME N° 1503-2017-TP/DE/UGPPME-CFPP</v>
          </cell>
          <cell r="F912" t="str">
            <v>CERTIFICAICON DE CREDITO PRESUPUESTARIO REFERIDA A LA CONTRATACION DEL SERVICIO DE MANTENIMIENTO PREVENTIVO DE VEHICULO DE LA UNIDAD ZONAL AREQUIPA DEL PROGRAMA TRABAJA PERU</v>
          </cell>
          <cell r="G912" t="str">
            <v>INFORME N° 1382-207-TP/DE/UGA-CFL
MEMORANDO N° 274-2017-TP/DE/UZ-AREQUIPA
INFORME N° 126-2017-TP/DE/UGA-CFL-JJMR</v>
          </cell>
          <cell r="H912" t="str">
            <v>MANTENIMIENTO, REPARACION Y ACONDICIONAMIENTO DE VEHICULOS</v>
          </cell>
          <cell r="I912">
            <v>158</v>
          </cell>
          <cell r="J912">
            <v>232413</v>
          </cell>
          <cell r="K912">
            <v>1049</v>
          </cell>
          <cell r="L912">
            <v>0</v>
          </cell>
          <cell r="M912">
            <v>0</v>
          </cell>
        </row>
        <row r="913">
          <cell r="A913">
            <v>1504</v>
          </cell>
          <cell r="B913">
            <v>43007</v>
          </cell>
          <cell r="C913">
            <v>174068</v>
          </cell>
          <cell r="D913" t="str">
            <v>UGA</v>
          </cell>
          <cell r="E913" t="str">
            <v>INFORME N° 1504-2017-TP/DE/UGPPME-CFPP</v>
          </cell>
          <cell r="F913" t="str">
            <v xml:space="preserve">AMPLIACION DE CERTIFICACION DE CREDITO PRESUPUESTARIO REFERIDA A LA ASIGNACION DE VIATICOS PARA LA OFICINA NACIONAL DEL PROGRAMA TRABAJA PERU </v>
          </cell>
          <cell r="G913" t="str">
            <v>INFORME N° 363-2017/TP/DE/UGA-CFC    MEMORANDO N° 273-2017-TP/DE/UGA</v>
          </cell>
          <cell r="H913" t="str">
            <v xml:space="preserve">VIATICOS Y ASIGNACIONES POR COMISION DE SERVICIO </v>
          </cell>
          <cell r="I913">
            <v>169</v>
          </cell>
          <cell r="J913">
            <v>232122</v>
          </cell>
          <cell r="K913">
            <v>1018</v>
          </cell>
          <cell r="L913">
            <v>0</v>
          </cell>
          <cell r="M913">
            <v>0</v>
          </cell>
        </row>
        <row r="914">
          <cell r="A914">
            <v>1505</v>
          </cell>
          <cell r="B914">
            <v>43010</v>
          </cell>
          <cell r="C914">
            <v>171768</v>
          </cell>
          <cell r="D914" t="str">
            <v>UGA</v>
          </cell>
          <cell r="E914" t="str">
            <v>INFORME N° 1505-2017-TP/DE/UGPPME-CFPP</v>
          </cell>
          <cell r="F914" t="str">
            <v>CERTIFICACIÓN DE CREDITO PRESUPUESTARIO REFERIDA A LA ASIGNACIÓN DE VIÁTICOS PARA LA OFICINA NACIONAL DEL PROGRAMA TRABAJA PERU</v>
          </cell>
          <cell r="G914" t="str">
            <v>INFORME N° 356-2017-TP/DE/UGA-CFC</v>
          </cell>
          <cell r="H914" t="str">
            <v>VIÁTICOS Y ASIGNACIONES POR COMISIÓN DE SERVICIO</v>
          </cell>
          <cell r="I914">
            <v>130</v>
          </cell>
          <cell r="J914">
            <v>232122</v>
          </cell>
          <cell r="K914">
            <v>1048</v>
          </cell>
          <cell r="L914">
            <v>0</v>
          </cell>
          <cell r="M914">
            <v>0</v>
          </cell>
        </row>
        <row r="915">
          <cell r="A915">
            <v>1506</v>
          </cell>
          <cell r="B915">
            <v>43010</v>
          </cell>
          <cell r="C915">
            <v>172481</v>
          </cell>
          <cell r="D915" t="str">
            <v>UGA</v>
          </cell>
          <cell r="E915" t="str">
            <v>INFORME N° 1506-2017-TP/DE/UGPPME-CFPP</v>
          </cell>
          <cell r="F915" t="str">
            <v>CERTIFICACION DE CREDITO PRESUPUESTARIO REFERIDA A LA ASIGNACION DE VIATICOS PARA LA OFICINA NACIONAL DEL PROGRAMA TRABAJA PERU</v>
          </cell>
          <cell r="G915" t="str">
            <v>INFORME N° 368-2017/TP/DE/UGA-CFC</v>
          </cell>
          <cell r="H915" t="str">
            <v>VIÁTICOS Y ASIGNACIONES POR COMISIÓN DE SERVICIO</v>
          </cell>
          <cell r="I915">
            <v>169</v>
          </cell>
          <cell r="J915">
            <v>232122</v>
          </cell>
          <cell r="K915">
            <v>1052</v>
          </cell>
          <cell r="L915">
            <v>0</v>
          </cell>
          <cell r="M915">
            <v>0</v>
          </cell>
        </row>
        <row r="916">
          <cell r="A916">
            <v>1507</v>
          </cell>
          <cell r="B916">
            <v>43010</v>
          </cell>
          <cell r="C916">
            <v>172273</v>
          </cell>
          <cell r="D916" t="str">
            <v>UGA</v>
          </cell>
          <cell r="E916" t="str">
            <v>INFORME N° 1507-2017-TP/DE/UGPPME-CFPP</v>
          </cell>
          <cell r="F916" t="str">
            <v>CERTIFICACION DE CREDITO PRESUPUESTARIO REFERIDA A LA ASIGNACION DE VIATICOS PARA LA OFICINA NACIONAL DEL PROGRAMA TRABAJA PERU</v>
          </cell>
          <cell r="G916" t="str">
            <v>INFORME N° 365-2017/TP/DE/UGA-CFC</v>
          </cell>
          <cell r="H916" t="str">
            <v>PASAJES Y GASTOS DE TRANSPORTE, VIÁTICOS Y ASIGNACIONES POR COMISIÓN DE SERVICIO</v>
          </cell>
          <cell r="I916">
            <v>77</v>
          </cell>
          <cell r="J916" t="str">
            <v>232121, 232122</v>
          </cell>
          <cell r="K916">
            <v>1053</v>
          </cell>
          <cell r="L916">
            <v>0</v>
          </cell>
          <cell r="M916">
            <v>0</v>
          </cell>
        </row>
        <row r="917">
          <cell r="A917">
            <v>1508</v>
          </cell>
          <cell r="B917">
            <v>43010</v>
          </cell>
          <cell r="C917">
            <v>174115</v>
          </cell>
          <cell r="D917" t="str">
            <v>UGA</v>
          </cell>
          <cell r="E917" t="str">
            <v>INFORME N° 1508-2017-TP/DE/UGPPME-CFPP</v>
          </cell>
          <cell r="F917" t="str">
            <v>CERTIFICACION DE CREDITO PRESUPUESTARIO REFERIDA A LA ASIGNACION DE VIATICOS PARA LA OFICINA NACIONAL DEL PROGRAMA TRABAJA PERU</v>
          </cell>
          <cell r="G917" t="str">
            <v>INFORME N° 364-2017/TP/DE/UGA-CFC</v>
          </cell>
          <cell r="H917" t="str">
            <v>VIÁTICOS Y ASIGNACIONES POR COMISIÓN DE SERVICIO</v>
          </cell>
          <cell r="I917">
            <v>77</v>
          </cell>
          <cell r="J917">
            <v>232122</v>
          </cell>
          <cell r="K917">
            <v>1047</v>
          </cell>
          <cell r="L917">
            <v>0</v>
          </cell>
          <cell r="M917">
            <v>0</v>
          </cell>
        </row>
        <row r="918">
          <cell r="A918">
            <v>1509</v>
          </cell>
          <cell r="B918">
            <v>43010</v>
          </cell>
          <cell r="C918">
            <v>170765</v>
          </cell>
          <cell r="D918" t="str">
            <v>UGA</v>
          </cell>
          <cell r="E918" t="str">
            <v>INFORME N° 1509-2017-TP/DE/UGPPME-CFPP</v>
          </cell>
          <cell r="F918" t="str">
            <v>CERTIFICACION DE CREDITO PRESUPUESTARIO REFERIDA A LA CONTRATACION DE SERVICIO DE TERCERO PARA LA UNIDAD ZONAL MADRE DE DIOS DEL PROGRAMA TRABAJA PERU</v>
          </cell>
          <cell r="G918" t="str">
            <v>INFORME N° 1399-2017/TP/DE/UGA-CFL</v>
          </cell>
          <cell r="H918" t="str">
            <v>OTROS SERVICIOS SIMILARES</v>
          </cell>
          <cell r="I918">
            <v>63</v>
          </cell>
          <cell r="J918">
            <v>2327299</v>
          </cell>
          <cell r="K918">
            <v>1059</v>
          </cell>
          <cell r="L918">
            <v>0</v>
          </cell>
          <cell r="M918">
            <v>0</v>
          </cell>
        </row>
        <row r="919">
          <cell r="A919">
            <v>1510</v>
          </cell>
          <cell r="B919">
            <v>43010</v>
          </cell>
          <cell r="C919">
            <v>161614</v>
          </cell>
          <cell r="D919" t="str">
            <v>UGA</v>
          </cell>
          <cell r="E919" t="str">
            <v>INFORME N° 1510-2017-TP/DE/UGPPME-CFPP</v>
          </cell>
          <cell r="F919" t="str">
            <v>REBAJA Y ACTUALIZACION DE LA CERTIFICACION DE CREDITO PRESUPUESTARIO N° 0866-2017 REFERIDA A L ACONTRATACION DEL SERVICIO DE TERCERO PARA LA COORDINACION FUNCIONAL DE LOGISTICA DEL PROGRAMA TRABAJA PERU</v>
          </cell>
          <cell r="G919" t="str">
            <v>INFORME N° 1390-2017/TP/DE/UGA-CFL</v>
          </cell>
          <cell r="H919" t="str">
            <v>OTROS SERVICIOS SIMILARES</v>
          </cell>
          <cell r="I919">
            <v>169</v>
          </cell>
          <cell r="J919">
            <v>2327299</v>
          </cell>
          <cell r="K919">
            <v>866</v>
          </cell>
          <cell r="L919">
            <v>0</v>
          </cell>
          <cell r="M919">
            <v>0</v>
          </cell>
        </row>
        <row r="920">
          <cell r="A920">
            <v>1511</v>
          </cell>
          <cell r="B920">
            <v>43010</v>
          </cell>
          <cell r="C920">
            <v>171131</v>
          </cell>
          <cell r="D920" t="str">
            <v>UGA</v>
          </cell>
          <cell r="E920" t="str">
            <v>INFORME N° 1511-2017-TP/DE/UGPPME-CFPP</v>
          </cell>
          <cell r="F920" t="str">
            <v xml:space="preserve">CERTIFICACION DE CREDITO PRESUPUESTARIO REFERIDA A LA CONTRATACION DE SERVICIO DE TERCERO PARA LA UNIDAD ZONAL LIMA SUR ESTE DEL PROGRAMA TRABAJA PERU </v>
          </cell>
          <cell r="G920" t="str">
            <v>INFORME N° 1388-2017/TP/DE/UGA-CFL</v>
          </cell>
          <cell r="H920" t="str">
            <v>OTROS SERVICIOS SIMILARES</v>
          </cell>
          <cell r="I920">
            <v>166</v>
          </cell>
          <cell r="J920">
            <v>2327299</v>
          </cell>
          <cell r="K920">
            <v>1054</v>
          </cell>
          <cell r="L920">
            <v>0</v>
          </cell>
          <cell r="M920">
            <v>0</v>
          </cell>
        </row>
        <row r="921">
          <cell r="A921">
            <v>1512</v>
          </cell>
          <cell r="B921">
            <v>43010</v>
          </cell>
          <cell r="C921">
            <v>171973</v>
          </cell>
          <cell r="D921" t="str">
            <v>UGA</v>
          </cell>
          <cell r="E921" t="str">
            <v>INFORME N° 1512-2017-TP/DE/UGPPME-CFPP</v>
          </cell>
          <cell r="F921" t="str">
            <v>CERTIFICACION DE CREDITO PRESUPUESTARIO REFERIDA A LA CONTRATACION DE SERVICIO DE TERCERO PARA LA UNIDAD ZONAL LIMA SUR - ESTE DEL PROGRAMA TRABAJA PERU</v>
          </cell>
          <cell r="G921" t="str">
            <v>INFORME N° 1384-2017-TP/DE/UGA-CFL</v>
          </cell>
          <cell r="H921" t="str">
            <v>OTROS SERVICIOS SIMILARES</v>
          </cell>
          <cell r="I921">
            <v>166</v>
          </cell>
          <cell r="J921">
            <v>2327299</v>
          </cell>
          <cell r="K921">
            <v>1056</v>
          </cell>
          <cell r="L921">
            <v>0</v>
          </cell>
          <cell r="M921">
            <v>0</v>
          </cell>
        </row>
        <row r="922">
          <cell r="A922">
            <v>1513</v>
          </cell>
          <cell r="B922">
            <v>43010</v>
          </cell>
          <cell r="C922">
            <v>162082</v>
          </cell>
          <cell r="D922" t="str">
            <v>UGA</v>
          </cell>
          <cell r="E922" t="str">
            <v>INFORME N° 1513-2017-TP/DE/UGPPME-CFPP</v>
          </cell>
          <cell r="F922" t="str">
            <v>CERTIFICACION DE CREDITO PRESUPUESTARIO REFERIDA A LA CONTRATACION DE SERVICIO DE TERCERO PARA LA UNIDAD ZONAL LIMA SUR - ESTE DEL PROGRAMA TRABAJA PERU</v>
          </cell>
          <cell r="G922" t="str">
            <v>INFORME N° 1380-2017-TP/DE/UGA-CFL</v>
          </cell>
          <cell r="H922" t="str">
            <v>OTROS SERVICIOS SIMILARES</v>
          </cell>
          <cell r="I922">
            <v>166</v>
          </cell>
          <cell r="J922">
            <v>2327299</v>
          </cell>
          <cell r="K922">
            <v>1055</v>
          </cell>
          <cell r="L922">
            <v>0</v>
          </cell>
          <cell r="M922">
            <v>0</v>
          </cell>
        </row>
        <row r="923">
          <cell r="A923">
            <v>1514</v>
          </cell>
          <cell r="B923">
            <v>43010</v>
          </cell>
          <cell r="C923">
            <v>160606</v>
          </cell>
          <cell r="D923" t="str">
            <v>DE</v>
          </cell>
          <cell r="E923" t="str">
            <v>INFORME N° 1514-2017-TP/DE/UGPPME-CFPP</v>
          </cell>
          <cell r="F923" t="str">
            <v>REQUERIMIENTO DE CONTRATACION ADMINISTRATIVA DE SERVICIOS-CAS DE UN (01) RESPONSABLE DE PROMOCION PARA LA UNIDAD ZONAL LAMBAYEQUE DEL PROGRAMA TRABAJA PERU</v>
          </cell>
          <cell r="G923" t="str">
            <v>INFORME N° 645-2017-TP/DE/UGA-CFRRHH</v>
          </cell>
          <cell r="H923">
            <v>0</v>
          </cell>
          <cell r="I923">
            <v>0</v>
          </cell>
          <cell r="J923">
            <v>0</v>
          </cell>
          <cell r="K923">
            <v>0</v>
          </cell>
          <cell r="L923">
            <v>0</v>
          </cell>
          <cell r="M923">
            <v>0</v>
          </cell>
        </row>
        <row r="924">
          <cell r="A924">
            <v>1515</v>
          </cell>
          <cell r="B924">
            <v>43010</v>
          </cell>
          <cell r="C924">
            <v>171139</v>
          </cell>
          <cell r="D924" t="str">
            <v>UGA</v>
          </cell>
          <cell r="E924" t="str">
            <v>INFORME N° 1515-2017-TP/DE/UGPPME-CFPP</v>
          </cell>
          <cell r="F924" t="str">
            <v>CERTIFICACION DE CREDITO PRESUPUESTARIO REFERIDA A LA CONTRATACION DE SERVICIO DE TERCERO PARA LA UNIDAD ZONAL LIMA SUR - ESTE DEL PROGRAMA TRABAJA PERU</v>
          </cell>
          <cell r="G924" t="str">
            <v>INFORME N° 1393-2017-TP/DE/UGA-CFL</v>
          </cell>
          <cell r="H924" t="str">
            <v>OTROS SERVICIOS SIMILARES</v>
          </cell>
          <cell r="I924">
            <v>166</v>
          </cell>
          <cell r="J924">
            <v>2327299</v>
          </cell>
          <cell r="K924">
            <v>1057</v>
          </cell>
          <cell r="L924">
            <v>0</v>
          </cell>
          <cell r="M924">
            <v>0</v>
          </cell>
        </row>
        <row r="925">
          <cell r="A925">
            <v>1516</v>
          </cell>
          <cell r="B925">
            <v>43010</v>
          </cell>
          <cell r="C925">
            <v>168137</v>
          </cell>
          <cell r="D925" t="str">
            <v>PERU RESPONSABLE</v>
          </cell>
          <cell r="E925" t="str">
            <v>INFORME N° 1516-2017-TP/DE/UGPPME-CFPP</v>
          </cell>
          <cell r="F925" t="str">
            <v>CERTIFICACION DE CREDITO PRESUPUESTARIO REFERIDA A LA OCNTRATACION DE SERVICIO DE TERCERO PARA LA UNIDAD GERENCIAL DE PROMOCIÓN DE RESPONSABILIDAD SOCIAL EMPRESARIAL DEL PROGRAMA PERU RESPONSABLE</v>
          </cell>
          <cell r="G925" t="str">
            <v>INFORME N° 1397-2017-TP/DE/UGA-CFL</v>
          </cell>
          <cell r="H925" t="str">
            <v>OTROS SERVICIOS SIMILARES</v>
          </cell>
          <cell r="I925">
            <v>91</v>
          </cell>
          <cell r="J925">
            <v>2327299</v>
          </cell>
          <cell r="K925">
            <v>1063</v>
          </cell>
          <cell r="L925">
            <v>0</v>
          </cell>
          <cell r="M925">
            <v>0</v>
          </cell>
        </row>
        <row r="926">
          <cell r="A926">
            <v>1517</v>
          </cell>
          <cell r="B926">
            <v>43010</v>
          </cell>
          <cell r="C926">
            <v>170776</v>
          </cell>
          <cell r="D926" t="str">
            <v>UGA</v>
          </cell>
          <cell r="E926" t="str">
            <v>INFORME N° 1517-2017-TP/DE/UGPPME-CFPP</v>
          </cell>
          <cell r="F926" t="str">
            <v>CERTIFICACIÓN DE CREDITO PRESUPUESTARIO REFERIDA A LA CONTRATACIÓN DE SERVICIO DE TERCERO PARA LA UNIDAD ZONAL CUSCO DEL PROGRAMA TRABAJA PERU</v>
          </cell>
          <cell r="G926" t="str">
            <v>INFORME N° 1379-2017-TP/DE/UGE-CFL</v>
          </cell>
          <cell r="H926" t="str">
            <v>SERVICIOS DIVERSOS</v>
          </cell>
          <cell r="I926">
            <v>66</v>
          </cell>
          <cell r="J926">
            <v>23271199</v>
          </cell>
          <cell r="K926">
            <v>1064</v>
          </cell>
          <cell r="L926">
            <v>0</v>
          </cell>
          <cell r="M926">
            <v>0</v>
          </cell>
        </row>
        <row r="927">
          <cell r="A927">
            <v>1518</v>
          </cell>
          <cell r="B927">
            <v>43010</v>
          </cell>
          <cell r="C927">
            <v>150757</v>
          </cell>
          <cell r="D927" t="str">
            <v>UGA</v>
          </cell>
          <cell r="E927" t="str">
            <v>INFORME N° 1518-2017-TP/DE/UGPPME-CFPP</v>
          </cell>
          <cell r="F927" t="str">
            <v>CERTIFICACIÓN DE CREDITO PRESUPUESTARIO REFERIDA A LA CONTRATACIÓN DE SERVICIO DE TERCERO PARA LA UNIDAD ZONAL AMAZONAS DEL PROGRAMA TRABAJA PERU</v>
          </cell>
          <cell r="G927" t="str">
            <v>INFORME N° 1381-2017-TP/DE/UGE-CFL</v>
          </cell>
          <cell r="H927" t="str">
            <v>SERVICIOS DIVERSOS</v>
          </cell>
          <cell r="I927">
            <v>56</v>
          </cell>
          <cell r="J927">
            <v>23271199</v>
          </cell>
          <cell r="K927">
            <v>1065</v>
          </cell>
          <cell r="L927">
            <v>0</v>
          </cell>
          <cell r="M927">
            <v>0</v>
          </cell>
        </row>
        <row r="928">
          <cell r="A928">
            <v>1519</v>
          </cell>
          <cell r="B928">
            <v>43010</v>
          </cell>
          <cell r="C928">
            <v>169583</v>
          </cell>
          <cell r="D928" t="str">
            <v>UGA</v>
          </cell>
          <cell r="E928" t="str">
            <v>INFORME N° 1519-2017-TP/DE/UGPPME-CFPP</v>
          </cell>
          <cell r="F928" t="str">
            <v>CERTIFICACIÓN DE CREDITO PRESUPUESTARIO REFERIDA A LA CONTRATACIÓN DE SERVICIO DE TERCERO PARA LA UNIDAD ZONAL LIMA NORTE - CALLAO DEL PROGRAMA TRABAJA PERU</v>
          </cell>
          <cell r="G928" t="str">
            <v>INFORME N° 1396-2017-TP/DE/UGE-CFL</v>
          </cell>
          <cell r="H928" t="str">
            <v>OTROS SERVICIOS SIMILARES</v>
          </cell>
          <cell r="I928">
            <v>34</v>
          </cell>
          <cell r="J928">
            <v>2327299</v>
          </cell>
          <cell r="K928">
            <v>1058</v>
          </cell>
          <cell r="L928">
            <v>0</v>
          </cell>
          <cell r="M928">
            <v>0</v>
          </cell>
        </row>
        <row r="929">
          <cell r="A929">
            <v>1520</v>
          </cell>
          <cell r="B929">
            <v>43010</v>
          </cell>
          <cell r="C929">
            <v>168377</v>
          </cell>
          <cell r="D929" t="str">
            <v>UGA</v>
          </cell>
          <cell r="E929" t="str">
            <v>INFORME N° 1520-2017-TP/DE/UGPPME-CFPP</v>
          </cell>
          <cell r="F929" t="str">
            <v>CERTIFICACIÓN DE CREDITO PRESUPUESTARIO REFERIDA A LA CONTRATACIÓN DE SERVICIO DE TERCERO PARA LA UNIDAD ZONAL VRA DEL PROGRAMA TRABAJA PERU</v>
          </cell>
          <cell r="G929" t="str">
            <v>INFORME N° 1392-2017-TP/DE/UGE-CFL</v>
          </cell>
          <cell r="H929" t="str">
            <v>OTROS SERVICIOS SIMILARES</v>
          </cell>
          <cell r="I929">
            <v>62</v>
          </cell>
          <cell r="J929">
            <v>2327299</v>
          </cell>
          <cell r="K929">
            <v>1060</v>
          </cell>
          <cell r="L929">
            <v>0</v>
          </cell>
          <cell r="M929">
            <v>0</v>
          </cell>
        </row>
        <row r="930">
          <cell r="A930">
            <v>1521</v>
          </cell>
          <cell r="B930">
            <v>43010</v>
          </cell>
          <cell r="C930">
            <v>168314</v>
          </cell>
          <cell r="D930" t="str">
            <v>UGA</v>
          </cell>
          <cell r="E930" t="str">
            <v>INFORME N° 1521-2017-TP/DE/UGPPME-CFPP</v>
          </cell>
          <cell r="F930" t="str">
            <v>CERTIFICACIÓN DE CREDITO PRESUPUESTARIO REFERIDA A LA CONTRATACIÓN DE SERVICIO DE TERCERO PARA LA UNIDAD ZONAL LAMBAYEQUE DEL PROGRAMA TRABAJA PERU</v>
          </cell>
          <cell r="G930" t="str">
            <v>INFORME N° 1395-2017-TP/DE/UGE-CFL</v>
          </cell>
          <cell r="H930" t="str">
            <v>OTROS SERVICIOS SIMILARES</v>
          </cell>
          <cell r="I930">
            <v>124</v>
          </cell>
          <cell r="J930">
            <v>2327299</v>
          </cell>
          <cell r="K930">
            <v>1061</v>
          </cell>
          <cell r="L930">
            <v>0</v>
          </cell>
          <cell r="M930">
            <v>0</v>
          </cell>
        </row>
        <row r="931">
          <cell r="A931">
            <v>1522</v>
          </cell>
          <cell r="B931">
            <v>43010</v>
          </cell>
          <cell r="C931">
            <v>169305</v>
          </cell>
          <cell r="D931" t="str">
            <v>UGA</v>
          </cell>
          <cell r="E931" t="str">
            <v>INFORME N° 1522-2017-TP/DE/UGPPME-CFPP</v>
          </cell>
          <cell r="F931" t="str">
            <v>CERTIFICACIÓN DE CREDITO PRESUPUESTARIO REFERIDA A LA CONTRATACIÓN DE SERVICIO DE TERCERO PARA LA UNIDAD ZONAL AYACUCHO DEL PROGRAMA TRABAJA PERU</v>
          </cell>
          <cell r="G931" t="str">
            <v>INFORME N° 1394-2017-TP/DE/UGE-CFL</v>
          </cell>
          <cell r="H931" t="str">
            <v>OTROS SERVICIOS SIMILARES</v>
          </cell>
          <cell r="I931">
            <v>118</v>
          </cell>
          <cell r="J931">
            <v>2327299</v>
          </cell>
          <cell r="K931">
            <v>1062</v>
          </cell>
          <cell r="L931">
            <v>0</v>
          </cell>
          <cell r="M931">
            <v>0</v>
          </cell>
        </row>
        <row r="932">
          <cell r="A932">
            <v>1523</v>
          </cell>
          <cell r="B932">
            <v>43010</v>
          </cell>
          <cell r="C932">
            <v>159865</v>
          </cell>
          <cell r="D932" t="str">
            <v>UGA</v>
          </cell>
          <cell r="E932" t="str">
            <v>INFORME N° 1523-2017-TP/DE/UGPPME-CFPP</v>
          </cell>
          <cell r="F932" t="str">
            <v>SOBRE NOTA MODIFICATORIA DEL COMPROMISO ANUAL DE LA CCP N° 027-2017</v>
          </cell>
          <cell r="G932" t="str">
            <v>INFORME N° 214-2017-TP/DE/UGA-CFT
INFORME N° 1441-2017-TP/DE/UGPPME-CFPP</v>
          </cell>
          <cell r="H932">
            <v>0</v>
          </cell>
          <cell r="I932">
            <v>0</v>
          </cell>
          <cell r="J932">
            <v>0</v>
          </cell>
          <cell r="K932">
            <v>0</v>
          </cell>
          <cell r="L932">
            <v>0</v>
          </cell>
          <cell r="M932">
            <v>0</v>
          </cell>
        </row>
        <row r="933">
          <cell r="A933">
            <v>1524</v>
          </cell>
          <cell r="B933">
            <v>43011</v>
          </cell>
          <cell r="C933">
            <v>169133</v>
          </cell>
          <cell r="D933" t="str">
            <v>UGA</v>
          </cell>
          <cell r="E933" t="str">
            <v>INFORME N° 1524-2017-TP/DE/UGPPME-CFPP</v>
          </cell>
          <cell r="F933" t="str">
            <v>SOBRE NOTA MODIFICATORIA DEL COMPROMISO ANUAL DE LA CCP N° 579-2017</v>
          </cell>
          <cell r="G933" t="str">
            <v>INFORME N° 225-2017-TP/DE/UGA-CFT
INFORME N° 1477-2017-TP/DE/UGPPME-CFPP</v>
          </cell>
          <cell r="H933" t="str">
            <v>VIATICOS Y ASIGNACIONES POR COMISION DE SERVICIO</v>
          </cell>
          <cell r="I933">
            <v>129</v>
          </cell>
          <cell r="J933">
            <v>232122</v>
          </cell>
          <cell r="K933">
            <v>579</v>
          </cell>
          <cell r="L933">
            <v>0</v>
          </cell>
          <cell r="M933">
            <v>0</v>
          </cell>
        </row>
        <row r="934">
          <cell r="A934">
            <v>1525</v>
          </cell>
          <cell r="B934">
            <v>43011</v>
          </cell>
          <cell r="C934">
            <v>173865</v>
          </cell>
          <cell r="D934" t="str">
            <v>UGA</v>
          </cell>
          <cell r="E934" t="str">
            <v>INFORME N° 1525-2017-TP/DE/UGPPME-CFPP</v>
          </cell>
          <cell r="F934" t="str">
            <v>CERTIFICACION DE CREDITO PRESUPUESTARIO REFERIDA A LA ASIGNACION DE VIATICOS PARA LA OFICINA NACIONAL DEL PROGRAMA TRABAJA PERU</v>
          </cell>
          <cell r="G934" t="str">
            <v>INFORME N° 370-2017-TP/DE/UGA-CFC</v>
          </cell>
          <cell r="H934" t="str">
            <v>VIATICOS Y ASIGNACIONES POR COMISION DE SERVICIO</v>
          </cell>
          <cell r="I934">
            <v>89</v>
          </cell>
          <cell r="J934">
            <v>232122</v>
          </cell>
          <cell r="K934">
            <v>1066</v>
          </cell>
          <cell r="L934">
            <v>0</v>
          </cell>
          <cell r="M934">
            <v>0</v>
          </cell>
        </row>
        <row r="935">
          <cell r="A935">
            <v>1526</v>
          </cell>
          <cell r="B935">
            <v>43011</v>
          </cell>
          <cell r="C935">
            <v>172824</v>
          </cell>
          <cell r="D935" t="str">
            <v>UGA</v>
          </cell>
          <cell r="E935" t="str">
            <v>INFORME N° 1526-2017-TP/DE/UGPPME-CFPP</v>
          </cell>
          <cell r="F935" t="str">
            <v>CERTIFICACION DE CREDITO PRESUPUESTARIO REFERIDA A LA COMPRA DE PASAJES AEREOS A TRAVES DE CATALOGO DE ACUERDO PARA EL PERSONAL DEL PROGRAMA TRABAJA PERU EN EL MARCO DE LAS ACTIVIDADES RELACIONADAS AL PLAN OPERATIVO Y EL SEGUIMIENTO DE LOS PROYECTOS DE ACCION DE CONTINGENCIA AC-88</v>
          </cell>
          <cell r="G935" t="str">
            <v>INFORME N° 1415-2017/TP/DE/UGA-CFL</v>
          </cell>
          <cell r="H935" t="str">
            <v>PASAJES Y GASTOS DE TRANSPORTE</v>
          </cell>
          <cell r="I935">
            <v>169</v>
          </cell>
          <cell r="J935">
            <v>232121</v>
          </cell>
          <cell r="K935">
            <v>1067</v>
          </cell>
          <cell r="L935">
            <v>0</v>
          </cell>
          <cell r="M935">
            <v>0</v>
          </cell>
        </row>
        <row r="936">
          <cell r="A936">
            <v>1527</v>
          </cell>
          <cell r="B936">
            <v>43011</v>
          </cell>
          <cell r="C936">
            <v>175678</v>
          </cell>
          <cell r="D936" t="str">
            <v>UGA</v>
          </cell>
          <cell r="E936" t="str">
            <v>INFORME N° 1527-2017-TP/DE/UGPPME-CFPP</v>
          </cell>
          <cell r="F936" t="str">
            <v>CERTIFICACION DE CREDITO PRESUPUESTARIO REFERIDA A LA ASIGNACION DE VIATICOS PARA LA OFICINA NACIONAL DEL PROGRAMA TRABAJA PERU</v>
          </cell>
          <cell r="G936" t="str">
            <v>INFORME 372-2017-TP/DE/UGA-CFC</v>
          </cell>
          <cell r="H936" t="str">
            <v>VIATICOS Y ASIGNACIONES POR COMISION DE SERVICIO, SERVICIOS DIVERSOS</v>
          </cell>
          <cell r="I936">
            <v>77</v>
          </cell>
          <cell r="J936" t="str">
            <v>232122, 23271199</v>
          </cell>
          <cell r="K936">
            <v>1075</v>
          </cell>
          <cell r="L936">
            <v>0</v>
          </cell>
          <cell r="M936">
            <v>0</v>
          </cell>
        </row>
        <row r="937">
          <cell r="A937">
            <v>1528</v>
          </cell>
          <cell r="B937">
            <v>43011</v>
          </cell>
          <cell r="C937">
            <v>173865</v>
          </cell>
          <cell r="D937" t="str">
            <v>UGA</v>
          </cell>
          <cell r="E937" t="str">
            <v>INFORME N° 1528-2017-TP/DE/UGPPME-CFPP</v>
          </cell>
          <cell r="F937" t="str">
            <v>CERTIFICACION DE CREDITO PRESUPUESTARIO REFERIDA  A LA COMPRA DE PASAJES AEREOS PARA LAS ACTIVIDADES A DESARROLLARSE DURANTE LA SEMANA DEL EMPLEO</v>
          </cell>
          <cell r="G937" t="str">
            <v>INFORME N° 1417-2017-TP/DE/UGA-CFL</v>
          </cell>
          <cell r="H937" t="str">
            <v>PASAJES Y GASTOS DE TRANSPORTE</v>
          </cell>
          <cell r="I937">
            <v>89</v>
          </cell>
          <cell r="J937">
            <v>232121</v>
          </cell>
          <cell r="K937">
            <v>1068</v>
          </cell>
          <cell r="L937">
            <v>0</v>
          </cell>
          <cell r="M937">
            <v>0</v>
          </cell>
        </row>
        <row r="938">
          <cell r="A938">
            <v>1529</v>
          </cell>
          <cell r="B938">
            <v>43011</v>
          </cell>
          <cell r="C938">
            <v>177188</v>
          </cell>
          <cell r="D938" t="str">
            <v>UGA</v>
          </cell>
          <cell r="E938" t="str">
            <v>INFORME N° 1529-2017-TP/DE/UGPPME-CFPP</v>
          </cell>
          <cell r="F938" t="str">
            <v>CERTIFICACION DE CREDITO PRESUPUESTARIO REFERIDA A LA ASIGNACION DE VIATITOCOS PARA LA OFICINA NACIONAL DEL PROGRAMA TRABAJA PERU</v>
          </cell>
          <cell r="G938" t="str">
            <v>INFORME 375-2017-TP/DE/UGA-CFC</v>
          </cell>
          <cell r="H938" t="str">
            <v>VIATICOS Y ASIGACIONES POR COMISIÓN DE SERVICIO</v>
          </cell>
          <cell r="I938">
            <v>169</v>
          </cell>
          <cell r="J938">
            <v>232122</v>
          </cell>
          <cell r="K938">
            <v>1077</v>
          </cell>
          <cell r="L938">
            <v>0</v>
          </cell>
          <cell r="M938">
            <v>0</v>
          </cell>
        </row>
        <row r="939">
          <cell r="A939">
            <v>1530</v>
          </cell>
          <cell r="B939">
            <v>43011</v>
          </cell>
          <cell r="C939">
            <v>176722</v>
          </cell>
          <cell r="D939" t="str">
            <v>UGA</v>
          </cell>
          <cell r="E939" t="str">
            <v>INFORME N° 1530-2017-TP/DE/UGPPME-CFPP</v>
          </cell>
          <cell r="F939" t="str">
            <v>CERTIFICACION DE CREDITO PRESUPUESTARIO REFERIDA A LA ASIGNACION DE VIATICOS PARA LA OFICINA NACIONAL DEL PROGRAMA TRABAJA PERU</v>
          </cell>
          <cell r="G939" t="str">
            <v>INFORME N° 376-2017-TP/DE/UGA-CFC</v>
          </cell>
          <cell r="H939" t="str">
            <v>VIATICOS Y ASIGACIONES POR COMISIÓN DE SERVICIO</v>
          </cell>
          <cell r="I939">
            <v>169</v>
          </cell>
          <cell r="J939">
            <v>232122</v>
          </cell>
          <cell r="K939">
            <v>1076</v>
          </cell>
          <cell r="L939">
            <v>0</v>
          </cell>
          <cell r="M939">
            <v>0</v>
          </cell>
        </row>
        <row r="940">
          <cell r="A940">
            <v>1531</v>
          </cell>
          <cell r="B940">
            <v>0</v>
          </cell>
          <cell r="C940">
            <v>0</v>
          </cell>
          <cell r="D940">
            <v>0</v>
          </cell>
          <cell r="E940">
            <v>0</v>
          </cell>
          <cell r="F940">
            <v>0</v>
          </cell>
          <cell r="G940">
            <v>0</v>
          </cell>
          <cell r="H940">
            <v>0</v>
          </cell>
          <cell r="I940">
            <v>0</v>
          </cell>
          <cell r="J940">
            <v>0</v>
          </cell>
          <cell r="K940">
            <v>0</v>
          </cell>
          <cell r="L940">
            <v>0</v>
          </cell>
          <cell r="M940">
            <v>0</v>
          </cell>
        </row>
        <row r="941">
          <cell r="A941">
            <v>1532</v>
          </cell>
          <cell r="B941">
            <v>43012</v>
          </cell>
          <cell r="C941">
            <v>170528</v>
          </cell>
          <cell r="D941" t="str">
            <v>UGA</v>
          </cell>
          <cell r="E941" t="str">
            <v>INFORME N° 1532-2017-TP/DE/UGPPME-CFPP</v>
          </cell>
          <cell r="F941" t="str">
            <v>CERTIFICACION DE CREDITO PRESUPUESTARIO REFERIDA A LA CONTRATACION DEL SERVICIO DE TRASLADO DE BIENES MUEBLES, MATERIALES DE OFICINA Y EQUIPO DE CÓMPUTO AL NUEVO LOCAL ASIGNADO PARA LA UNIDAD ZONAL LAMBAYEQUE DEL PROGRAMA TRABAJA PERU</v>
          </cell>
          <cell r="G941" t="str">
            <v>INFORME N° 1419-2017-TP/DE/UGA-CFL</v>
          </cell>
          <cell r="H941" t="str">
            <v>TRANSPORTE Y TRASLADO DE CARGA, BIENES Y MATERIALES</v>
          </cell>
          <cell r="I941">
            <v>169</v>
          </cell>
          <cell r="J941">
            <v>2327112</v>
          </cell>
          <cell r="K941">
            <v>1073</v>
          </cell>
          <cell r="L941">
            <v>0</v>
          </cell>
          <cell r="M941">
            <v>0</v>
          </cell>
        </row>
        <row r="942">
          <cell r="A942">
            <v>1533</v>
          </cell>
          <cell r="B942">
            <v>43012</v>
          </cell>
          <cell r="C942">
            <v>175284</v>
          </cell>
          <cell r="D942" t="str">
            <v>UGA</v>
          </cell>
          <cell r="E942" t="str">
            <v>INFORME N° 1533-2017-TP/DE/UGPPME-CFPP</v>
          </cell>
          <cell r="F942" t="str">
            <v>CERTIFICACIÓN DE CRÉDITO PRESUPUESTARIO REFERIDA A LA ASIGNACION DE VIATICOS PARA LA OFICINA NACIONAL DEL PROGRAMA TRABAJA PERU</v>
          </cell>
          <cell r="G942" t="str">
            <v>INFORME N° 378-2017-TP/DE/UGPPME-CFPP</v>
          </cell>
          <cell r="H942" t="str">
            <v>VIATICOS Y ASIGACIONES POR COMISIÓN DE SERVICIO, COMBUSTIBLES Y CARBURANTES</v>
          </cell>
          <cell r="I942">
            <v>169</v>
          </cell>
          <cell r="J942" t="str">
            <v>232122, 231311</v>
          </cell>
          <cell r="K942">
            <v>1080</v>
          </cell>
          <cell r="L942">
            <v>0</v>
          </cell>
          <cell r="M942">
            <v>0</v>
          </cell>
        </row>
        <row r="943">
          <cell r="A943">
            <v>1534</v>
          </cell>
          <cell r="B943">
            <v>43012</v>
          </cell>
          <cell r="C943">
            <v>176731</v>
          </cell>
          <cell r="D943" t="str">
            <v>UGA</v>
          </cell>
          <cell r="E943" t="str">
            <v>INFORME N° 1534-2017-TP/DE/UGPPME-CFPP</v>
          </cell>
          <cell r="F943" t="str">
            <v>CERTIFICACION DE CREDITO PRESUPUESTARIO REFERIDA A LA CONTRATACION DE SERVICIO DE TERCEROS  PARA UNIDAD ZONAL HUANUCO DEL PROGRAMA TRABAJA PERU</v>
          </cell>
          <cell r="G943" t="str">
            <v>INFORME N° 1414-2017-TP/DE/UGA-CFL</v>
          </cell>
          <cell r="H943" t="str">
            <v>OTROS SERVICIOS SIMILARES</v>
          </cell>
          <cell r="I943">
            <v>68</v>
          </cell>
          <cell r="J943">
            <v>2327299</v>
          </cell>
          <cell r="K943">
            <v>1070</v>
          </cell>
          <cell r="L943">
            <v>0</v>
          </cell>
          <cell r="M943">
            <v>0</v>
          </cell>
        </row>
        <row r="944">
          <cell r="A944">
            <v>1535</v>
          </cell>
          <cell r="B944">
            <v>43012</v>
          </cell>
          <cell r="C944">
            <v>168927</v>
          </cell>
          <cell r="D944" t="str">
            <v>UGA</v>
          </cell>
          <cell r="E944" t="str">
            <v>INFORME N° 1535-2017-TP/DE/UGPPME-CFPP</v>
          </cell>
          <cell r="F944" t="str">
            <v>CERTIFICACION DE CREDITO PRESUPUESTARIO REFERIDA A LA CONTRATACION DE SERVICIO DE TERCERO</v>
          </cell>
          <cell r="G944" t="str">
            <v>INFORME N° 1412-2017-TP/DE/UGA-CFL</v>
          </cell>
          <cell r="H944" t="str">
            <v>OTROS SERVICIOS SIMILARES</v>
          </cell>
          <cell r="I944">
            <v>130</v>
          </cell>
          <cell r="J944">
            <v>2327299</v>
          </cell>
          <cell r="K944">
            <v>1069</v>
          </cell>
          <cell r="L944">
            <v>0</v>
          </cell>
          <cell r="M944">
            <v>0</v>
          </cell>
        </row>
        <row r="945">
          <cell r="A945">
            <v>1536</v>
          </cell>
          <cell r="B945">
            <v>43012</v>
          </cell>
          <cell r="C945">
            <v>126085</v>
          </cell>
          <cell r="D945" t="str">
            <v>UGAL</v>
          </cell>
          <cell r="E945" t="str">
            <v>INFORME N° 1536-2017-TP/DE/UGPPME-CFPP</v>
          </cell>
          <cell r="F945" t="str">
            <v>PROPUESTA DE MODIFICACION DE L MOP DE LA UNIDAD GERENCIAL DE PROMOCION</v>
          </cell>
          <cell r="G945" t="str">
            <v>INFORME N° 264-2017-TP/DE/UGPROM</v>
          </cell>
          <cell r="H945">
            <v>0</v>
          </cell>
          <cell r="I945">
            <v>0</v>
          </cell>
          <cell r="J945">
            <v>0</v>
          </cell>
          <cell r="K945">
            <v>0</v>
          </cell>
          <cell r="L945">
            <v>0</v>
          </cell>
          <cell r="M945">
            <v>0</v>
          </cell>
        </row>
        <row r="946">
          <cell r="A946">
            <v>1537</v>
          </cell>
          <cell r="B946">
            <v>43012</v>
          </cell>
          <cell r="C946">
            <v>168495</v>
          </cell>
          <cell r="D946" t="str">
            <v>UGA</v>
          </cell>
          <cell r="E946" t="str">
            <v>INFORME N° 1537-2017-TP/DE/UGPPME-CFPP</v>
          </cell>
          <cell r="F946" t="str">
            <v>CERTIFICACION DE CREDITO PRESUPUESTARIO REFERIDA A LA CONTRATACION DE SERVICIO DE TERCERO PARA LA UNIDAD ZONAL TUMBES DEL PROGRAMA TRABAJA PERU</v>
          </cell>
          <cell r="G946" t="str">
            <v>INFORME N° 1405-2017-TP/DE7UGA-CFL</v>
          </cell>
          <cell r="H946" t="str">
            <v>OTROS SERVICIOS SIMILARES</v>
          </cell>
          <cell r="I946">
            <v>128</v>
          </cell>
          <cell r="J946">
            <v>2327299</v>
          </cell>
          <cell r="K946">
            <v>1074</v>
          </cell>
          <cell r="L946">
            <v>0</v>
          </cell>
          <cell r="M946">
            <v>0</v>
          </cell>
        </row>
        <row r="947">
          <cell r="A947">
            <v>1538</v>
          </cell>
          <cell r="B947">
            <v>43012</v>
          </cell>
          <cell r="C947">
            <v>165453</v>
          </cell>
          <cell r="D947" t="str">
            <v>UGA</v>
          </cell>
          <cell r="E947" t="str">
            <v>INFORME N° 1538-2017-TP/DE/UGPPME-CFPP</v>
          </cell>
          <cell r="F947" t="str">
            <v>CERTIFICACIÓN DE CREDITO PRESUPUESTARIO REFERIDA A LA CONTRATACION DE SERVICIO DE TERCERO PARA LA UNIDAD GERENCIAL DE PROMOCION DEL PROGRAMA TRABAJA PERU</v>
          </cell>
          <cell r="G947" t="str">
            <v>INFORME N° 1416-2017-TP/DE/UGA-CFL</v>
          </cell>
          <cell r="H947" t="str">
            <v>OTROS SERVICIOS SIMILARES</v>
          </cell>
          <cell r="I947">
            <v>74</v>
          </cell>
          <cell r="J947">
            <v>2327299</v>
          </cell>
          <cell r="K947">
            <v>1079</v>
          </cell>
          <cell r="L947">
            <v>0</v>
          </cell>
          <cell r="M947">
            <v>0</v>
          </cell>
        </row>
        <row r="948">
          <cell r="A948">
            <v>1539</v>
          </cell>
          <cell r="B948">
            <v>43012</v>
          </cell>
          <cell r="C948">
            <v>161722</v>
          </cell>
          <cell r="D948" t="str">
            <v>UGA</v>
          </cell>
          <cell r="E948" t="str">
            <v>INFORME N° 1539-2017-TP/DE/UGPPME-CFPP</v>
          </cell>
          <cell r="F948" t="str">
            <v>CERTIFICACIÓN DE CREDITO PRESUPUESTARIO REFERIDA A LA CONTRATACION DE SERVICIO DE TERCERO PARA LA UNIDAD ZONAL MADRE DE DIOS DEL PROGRAMA TRABAJA PERU</v>
          </cell>
          <cell r="G948" t="str">
            <v>INFORME N° 1411-2017-TP/DE/UGA-CFL</v>
          </cell>
          <cell r="H948" t="str">
            <v>SERVICIOS DIVERSOS</v>
          </cell>
          <cell r="I948">
            <v>63</v>
          </cell>
          <cell r="J948">
            <v>23271199</v>
          </cell>
          <cell r="K948">
            <v>1071</v>
          </cell>
          <cell r="L948">
            <v>0</v>
          </cell>
          <cell r="M948">
            <v>0</v>
          </cell>
        </row>
        <row r="949">
          <cell r="A949">
            <v>1540</v>
          </cell>
          <cell r="B949">
            <v>43012</v>
          </cell>
          <cell r="C949">
            <v>176072</v>
          </cell>
          <cell r="D949" t="str">
            <v>UGA</v>
          </cell>
          <cell r="E949" t="str">
            <v>INFORME N° 1540-2017-TP/DE/UGPPME-CFPP</v>
          </cell>
          <cell r="F949" t="str">
            <v>CERTIFICACION DE CERDITO PRESUPUESTARIO REFERIDA AL PAGO DE CERTIFICADOS DIROVE, PARA LA BAJA DE CAMIONETAS</v>
          </cell>
          <cell r="G949" t="str">
            <v>INFORME N° 1408-2017-TP/DE/UGA-CFL</v>
          </cell>
          <cell r="H949" t="str">
            <v>DERECHOS ADMINISTRATIVOS</v>
          </cell>
          <cell r="I949">
            <v>77</v>
          </cell>
          <cell r="J949">
            <v>254121</v>
          </cell>
          <cell r="K949">
            <v>1072</v>
          </cell>
          <cell r="L949">
            <v>0</v>
          </cell>
          <cell r="M949">
            <v>0</v>
          </cell>
        </row>
        <row r="950">
          <cell r="A950">
            <v>1541</v>
          </cell>
          <cell r="B950">
            <v>43012</v>
          </cell>
          <cell r="C950">
            <v>127635</v>
          </cell>
          <cell r="D950" t="str">
            <v>UGA</v>
          </cell>
          <cell r="E950" t="str">
            <v>INFORME N° 1541-2017-TP/DE/UGPPME-CFPP</v>
          </cell>
          <cell r="F950" t="str">
            <v>CERTIFICACION DE CREDITO PRESUPUESTARIO 2017 Y PREVISION 2018 REFERIDA A LA CONTRATACION DEL SERVICIO DE INTERNET PARA EL PROGRAMA TRABAJA PERU</v>
          </cell>
          <cell r="G950" t="str">
            <v>INFORME N° 1413-2017-TP/DE/UGA-CFL</v>
          </cell>
          <cell r="H950" t="str">
            <v>SERVICIO DE INTERNET</v>
          </cell>
          <cell r="I950">
            <v>77</v>
          </cell>
          <cell r="J950">
            <v>232223</v>
          </cell>
          <cell r="K950">
            <v>1078</v>
          </cell>
          <cell r="L950">
            <v>0</v>
          </cell>
          <cell r="M950">
            <v>0</v>
          </cell>
        </row>
        <row r="951">
          <cell r="A951">
            <v>1542</v>
          </cell>
          <cell r="B951">
            <v>43012</v>
          </cell>
          <cell r="C951">
            <v>178193</v>
          </cell>
          <cell r="D951" t="str">
            <v>UGA</v>
          </cell>
          <cell r="E951" t="str">
            <v>INFORME N° 1542-2017-TP/DE/UGPPME-CFPP</v>
          </cell>
          <cell r="F951" t="str">
            <v>APROBACIÓN PARA CONTRATACIÓN DE SERVICIO DE TERCERO PARA LA COORDINACION FUNCIONAL DE PLANIFICACION Y PRESUPUESTO</v>
          </cell>
          <cell r="G951">
            <v>0</v>
          </cell>
          <cell r="H951">
            <v>0</v>
          </cell>
          <cell r="I951">
            <v>0</v>
          </cell>
          <cell r="J951">
            <v>0</v>
          </cell>
          <cell r="K951">
            <v>0</v>
          </cell>
          <cell r="L951">
            <v>0</v>
          </cell>
          <cell r="M951">
            <v>0</v>
          </cell>
        </row>
        <row r="952">
          <cell r="A952">
            <v>1543</v>
          </cell>
          <cell r="B952">
            <v>43012</v>
          </cell>
          <cell r="C952">
            <v>176060</v>
          </cell>
          <cell r="D952" t="str">
            <v>DE</v>
          </cell>
          <cell r="E952" t="str">
            <v>INFORME N° 1543-2017-TP/DE/UGPPME-CFPP</v>
          </cell>
          <cell r="F952" t="str">
            <v>PROPUESTA DE NOTA DE MODIFICACIÓN PRESUPUESTARIA NMP N° 057, CRÉDITOS Y ANULACIONES POR S/. 41,600.00 DE TIPO 3 CREDITOS Y ANULACIONES (DENTRO DE U.E) PARA APROBACIÓN</v>
          </cell>
          <cell r="G952" t="str">
            <v>INFORME N° 1330-2017-TP/DE/UGA-CFL
INFORME N° 1407-2017-TP/DE/UGA-CFL
MOMORANDUM N° 484-2017-TP/DE/UGPROM</v>
          </cell>
          <cell r="H952">
            <v>0</v>
          </cell>
          <cell r="I952">
            <v>0</v>
          </cell>
          <cell r="J952">
            <v>0</v>
          </cell>
          <cell r="K952">
            <v>0</v>
          </cell>
          <cell r="L952">
            <v>0</v>
          </cell>
          <cell r="M952">
            <v>0</v>
          </cell>
        </row>
        <row r="953">
          <cell r="A953">
            <v>1544</v>
          </cell>
          <cell r="B953">
            <v>43013</v>
          </cell>
          <cell r="C953">
            <v>178516</v>
          </cell>
          <cell r="D953" t="str">
            <v>DE</v>
          </cell>
          <cell r="E953" t="str">
            <v>INFORME N° 1544-2017-TP/DE/UGPPME-CFPP</v>
          </cell>
          <cell r="F953" t="str">
            <v>SOLICITO AUTORIZACIÓN PARA CONTRATACIÓN DE SERVICIO DE TERCERO PARA LA COORDINACIÓN FUNCIONAL DE PLANIFICACIÓN Y PRESUPUESTO</v>
          </cell>
          <cell r="G953">
            <v>0</v>
          </cell>
          <cell r="H953">
            <v>0</v>
          </cell>
          <cell r="I953">
            <v>0</v>
          </cell>
          <cell r="J953">
            <v>0</v>
          </cell>
          <cell r="K953">
            <v>0</v>
          </cell>
          <cell r="L953">
            <v>0</v>
          </cell>
          <cell r="M953">
            <v>0</v>
          </cell>
        </row>
        <row r="954">
          <cell r="A954">
            <v>1545</v>
          </cell>
          <cell r="B954">
            <v>43013</v>
          </cell>
          <cell r="C954">
            <v>178533</v>
          </cell>
          <cell r="D954" t="str">
            <v>DIRECCIÓN EJECUTIVA</v>
          </cell>
          <cell r="E954" t="str">
            <v>INFORME N° 1545-2017-TP/DE/UGPPME-CFPP</v>
          </cell>
          <cell r="F954" t="str">
            <v>SOLICITO AUTORIZACION PARA CONTRATACION DE SERVICIO DE TERCERO PARA LA COORDINACION FUNCIONAL DE PLANIFICACION Y PRESUPUESTO</v>
          </cell>
          <cell r="G954">
            <v>0</v>
          </cell>
          <cell r="H954">
            <v>0</v>
          </cell>
          <cell r="I954">
            <v>0</v>
          </cell>
          <cell r="J954">
            <v>0</v>
          </cell>
          <cell r="K954">
            <v>0</v>
          </cell>
          <cell r="L954" t="str">
            <v>SR. JULIO HARO</v>
          </cell>
          <cell r="M954">
            <v>0</v>
          </cell>
        </row>
        <row r="955">
          <cell r="A955">
            <v>1546</v>
          </cell>
          <cell r="B955">
            <v>0</v>
          </cell>
          <cell r="C955">
            <v>0</v>
          </cell>
          <cell r="D955">
            <v>0</v>
          </cell>
          <cell r="E955">
            <v>0</v>
          </cell>
          <cell r="F955">
            <v>0</v>
          </cell>
          <cell r="G955">
            <v>0</v>
          </cell>
          <cell r="H955">
            <v>0</v>
          </cell>
          <cell r="I955">
            <v>0</v>
          </cell>
          <cell r="J955">
            <v>0</v>
          </cell>
          <cell r="K955">
            <v>0</v>
          </cell>
          <cell r="L955">
            <v>0</v>
          </cell>
          <cell r="M955">
            <v>0</v>
          </cell>
        </row>
        <row r="956">
          <cell r="A956">
            <v>1547</v>
          </cell>
          <cell r="B956">
            <v>43013</v>
          </cell>
          <cell r="C956">
            <v>167834</v>
          </cell>
          <cell r="D956" t="str">
            <v>DE</v>
          </cell>
          <cell r="E956" t="str">
            <v>INFORME N° 1547-2017-TP/DE/UGPPME-CFPP</v>
          </cell>
          <cell r="F956" t="str">
            <v>PROPUESTA DE NOTA DE MODIFICACIÓN PRESUPUESTARIA NMP N° 058, CREDITOS Y ANULACIONES POR S/. 53,505.00 DE TIPO 3 CRÉDITOS Y ANULACIONES (DENTRO DE U.E) PARA APROBACIÓN</v>
          </cell>
          <cell r="G956" t="str">
            <v>INFORME N° 1406-2017-TP/DE/UGA-CFL
MEMORANDUM N° 679-2017-TP/DE/UGPYTOS-CFSP
MEMORANDUM N° 081-2017-TP/DE/UGPYTOS-CFATEP</v>
          </cell>
          <cell r="H956">
            <v>0</v>
          </cell>
          <cell r="I956">
            <v>0</v>
          </cell>
          <cell r="J956">
            <v>0</v>
          </cell>
          <cell r="K956">
            <v>0</v>
          </cell>
          <cell r="L956">
            <v>0</v>
          </cell>
          <cell r="M956">
            <v>0</v>
          </cell>
        </row>
        <row r="957">
          <cell r="A957">
            <v>1548</v>
          </cell>
          <cell r="B957">
            <v>0</v>
          </cell>
          <cell r="C957">
            <v>0</v>
          </cell>
          <cell r="D957">
            <v>0</v>
          </cell>
          <cell r="E957">
            <v>0</v>
          </cell>
          <cell r="F957">
            <v>0</v>
          </cell>
          <cell r="G957">
            <v>0</v>
          </cell>
          <cell r="H957">
            <v>0</v>
          </cell>
          <cell r="I957">
            <v>0</v>
          </cell>
          <cell r="J957">
            <v>0</v>
          </cell>
          <cell r="K957">
            <v>0</v>
          </cell>
          <cell r="L957">
            <v>0</v>
          </cell>
          <cell r="M957">
            <v>0</v>
          </cell>
        </row>
        <row r="958">
          <cell r="A958">
            <v>1549</v>
          </cell>
          <cell r="B958">
            <v>43014</v>
          </cell>
          <cell r="C958">
            <v>178696</v>
          </cell>
          <cell r="D958" t="str">
            <v>UGA</v>
          </cell>
          <cell r="E958" t="str">
            <v>INFORME N° 1549-2017-TP/DE/UGPPME-CFPP9</v>
          </cell>
          <cell r="F958" t="str">
            <v xml:space="preserve">CERTIFICACION DE CREDITO PRESUPUESTARIO REFERIDA A LA ADQUISICION DE PASAJES AEREOS MEDIANTE ACUERDO MARCO PARA CUMPLIR CON EL PLAN DE TRABAJO DE LA COMISION DE SERVICIO PARA LA TOMA DE INVENTARIO FISICO DE BIENES PATRIMONIALES A NIVEL NACIONAL 2017 DEL PROGRAMA TRABAJA PERU </v>
          </cell>
          <cell r="G958" t="str">
            <v>INFORME N° 1429-2017-TP/DE/UGA-CFL</v>
          </cell>
          <cell r="H958" t="str">
            <v xml:space="preserve">PASAJES Y GASTOS DE TRANSPORTE </v>
          </cell>
          <cell r="I958">
            <v>77</v>
          </cell>
          <cell r="J958">
            <v>232121</v>
          </cell>
          <cell r="K958">
            <v>1084</v>
          </cell>
          <cell r="L958">
            <v>0</v>
          </cell>
          <cell r="M958">
            <v>0</v>
          </cell>
        </row>
        <row r="959">
          <cell r="A959">
            <v>1550</v>
          </cell>
          <cell r="B959">
            <v>43013</v>
          </cell>
          <cell r="C959">
            <v>169438</v>
          </cell>
          <cell r="D959" t="str">
            <v>UGA</v>
          </cell>
          <cell r="E959" t="str">
            <v>INFORME N° 1550-2017-TP/DE/UGPPME-CFPP9</v>
          </cell>
          <cell r="F959" t="str">
            <v>CERTIFICACION DE CREDITO PRESUPUESTARIO REFERIDA A LA CONTRATACION DEL SERVICIO DE TERCERO PARA REALIZAR EL SERVICIO DE MANTENIMIENTO Y LIMPIEZA DE LOCAL DE LA UNIDAD ZONAL DE PUNO</v>
          </cell>
          <cell r="G959" t="str">
            <v>INFORME N° 1421-2017/TP/DE/UGA-CFL</v>
          </cell>
          <cell r="H959" t="str">
            <v>SERVICIOS DIVERSOS</v>
          </cell>
          <cell r="I959">
            <v>82</v>
          </cell>
          <cell r="J959">
            <v>23271199</v>
          </cell>
          <cell r="K959">
            <v>1081</v>
          </cell>
          <cell r="L959">
            <v>0</v>
          </cell>
          <cell r="M959">
            <v>0</v>
          </cell>
        </row>
        <row r="960">
          <cell r="A960">
            <v>1551</v>
          </cell>
          <cell r="B960">
            <v>43014</v>
          </cell>
          <cell r="C960">
            <v>124644</v>
          </cell>
          <cell r="D960" t="str">
            <v>UGA</v>
          </cell>
          <cell r="E960" t="str">
            <v>INFORME N° 1551-2017-TP/DE/UGPPME-CFPP10</v>
          </cell>
          <cell r="F960" t="str">
            <v xml:space="preserve">CERTIFICACION DE CREDITO PRESUPUESTARIO REFERIDA A LA CONTRATACION DEL SERVICIO DE MANTENIMIENTO PREVENTIVO DE CAMIONETA NISSAN NAVARA PLACA EGJ 576 ASIGNADA A LA UNIDAD ZONAL PUNO DEL PROGRAMA TRABAJA PERU </v>
          </cell>
          <cell r="G960" t="str">
            <v>INFORME N° 1432-2017-TP/DE/UGA-CFL</v>
          </cell>
          <cell r="H960" t="str">
            <v>MANTENIMIENTO, REPARACION Y ACONDICIONAMIENTO DE VEHICULOS</v>
          </cell>
          <cell r="I960">
            <v>82</v>
          </cell>
          <cell r="J960">
            <v>232413</v>
          </cell>
          <cell r="K960">
            <v>1085</v>
          </cell>
          <cell r="L960">
            <v>0</v>
          </cell>
          <cell r="M960">
            <v>0</v>
          </cell>
        </row>
        <row r="961">
          <cell r="A961">
            <v>1552</v>
          </cell>
          <cell r="B961">
            <v>0</v>
          </cell>
          <cell r="C961">
            <v>0</v>
          </cell>
          <cell r="D961">
            <v>0</v>
          </cell>
          <cell r="E961">
            <v>0</v>
          </cell>
          <cell r="F961">
            <v>0</v>
          </cell>
          <cell r="G961">
            <v>0</v>
          </cell>
          <cell r="H961">
            <v>0</v>
          </cell>
          <cell r="I961">
            <v>0</v>
          </cell>
          <cell r="J961">
            <v>0</v>
          </cell>
          <cell r="K961">
            <v>0</v>
          </cell>
          <cell r="L961">
            <v>0</v>
          </cell>
          <cell r="M961">
            <v>0</v>
          </cell>
        </row>
        <row r="962">
          <cell r="A962">
            <v>1553</v>
          </cell>
          <cell r="B962">
            <v>0</v>
          </cell>
          <cell r="C962">
            <v>0</v>
          </cell>
          <cell r="D962">
            <v>0</v>
          </cell>
          <cell r="E962">
            <v>0</v>
          </cell>
          <cell r="F962">
            <v>0</v>
          </cell>
          <cell r="G962">
            <v>0</v>
          </cell>
          <cell r="H962">
            <v>0</v>
          </cell>
          <cell r="I962">
            <v>0</v>
          </cell>
          <cell r="J962">
            <v>0</v>
          </cell>
          <cell r="K962">
            <v>0</v>
          </cell>
          <cell r="L962">
            <v>0</v>
          </cell>
          <cell r="M962">
            <v>0</v>
          </cell>
        </row>
        <row r="963">
          <cell r="A963">
            <v>1554</v>
          </cell>
          <cell r="B963">
            <v>43014</v>
          </cell>
          <cell r="C963">
            <v>172771</v>
          </cell>
          <cell r="D963" t="str">
            <v>UGA</v>
          </cell>
          <cell r="E963" t="str">
            <v>INFORME N° 1554-2017-TP/DE/UGPPME-CFPP10</v>
          </cell>
          <cell r="F963" t="str">
            <v>CERTIFICACION DE CREDITO PRESUPUESTARIO REFERIDA A LA CONTRATACION DEL SERVICIO DE TERCERO COMO APOYO EN LA GESTION ADMINISTRATIVA DEL ARCHIVO CENTRAL Y LA DESCRIPCIÓN DEL ACERVO DOCUMENTARIO QUE CUSTODIA EL ARCHIVO CENTRAL, DEL PROGRAMA TRABAJA PERU</v>
          </cell>
          <cell r="G963" t="str">
            <v>INFORME N° 1424-2017-TP/DE/UGA-CFL</v>
          </cell>
          <cell r="H963" t="str">
            <v>SERVICIOS DIVERSOS</v>
          </cell>
          <cell r="I963">
            <v>77</v>
          </cell>
          <cell r="J963">
            <v>23271199</v>
          </cell>
          <cell r="K963">
            <v>1086</v>
          </cell>
          <cell r="L963">
            <v>0</v>
          </cell>
          <cell r="M963">
            <v>0</v>
          </cell>
        </row>
        <row r="964">
          <cell r="A964">
            <v>1555</v>
          </cell>
          <cell r="B964">
            <v>43014</v>
          </cell>
          <cell r="C964">
            <v>174871</v>
          </cell>
          <cell r="D964" t="str">
            <v>UGA</v>
          </cell>
          <cell r="E964" t="str">
            <v>INFORME N° 1555-2017-TP/DE/UGPPME-CFPP10</v>
          </cell>
          <cell r="F964" t="str">
            <v>CERTIFICACION DE CREDITO PRESUPUESTARIO REFERIDA A LA ASIGNACION DE VIATICOS EN ATENCION AL PLAN DE TRABAJO INTEGRAL PARA REALIZAR VISITAS DE MONITOREO SER-DIC 2017 -AC-87, DEL PROGRAMA TRABAJA PERU</v>
          </cell>
          <cell r="G964" t="str">
            <v>INFORME N° 371-2017-TP/DE/UGA-CFC</v>
          </cell>
          <cell r="H964" t="str">
            <v>VIATICOS Y ASIGNACIONES POR COMISION DE SERVICIO</v>
          </cell>
          <cell r="I964">
            <v>74</v>
          </cell>
          <cell r="J964">
            <v>232122</v>
          </cell>
          <cell r="K964">
            <v>1087</v>
          </cell>
          <cell r="L964">
            <v>0</v>
          </cell>
          <cell r="M964">
            <v>0</v>
          </cell>
        </row>
        <row r="965">
          <cell r="A965">
            <v>1556</v>
          </cell>
          <cell r="B965">
            <v>43014</v>
          </cell>
          <cell r="C965">
            <v>175192</v>
          </cell>
          <cell r="D965" t="str">
            <v>UGA</v>
          </cell>
          <cell r="E965" t="str">
            <v>INFORME N° 1556-2017-TP/DE/UGPPME-CFPP10</v>
          </cell>
          <cell r="F965" t="str">
            <v>CERTIFICACIÓN DE CREDITO PRESUPUESTARIO REFERIDA AL PLAN DE TRABAJO PARA LA TOMA DE INVENTARIO 2017 DE LOS BIENES PATRIMONIALES DEL PROGRAMA TRABAJA PERU Y EL PLAN DE TRABAJO DEL INVENTARIO FÍSICO DE EXISTENCIAS DE ALMACEN</v>
          </cell>
          <cell r="G965" t="str">
            <v>INFORME N° 381-2017-TP/DE/UGA-CFC</v>
          </cell>
          <cell r="H965" t="str">
            <v>VIATICOS Y ASIGNACIONES POR COMISION DE SERVICIO, PASAJES Y GASTOS DE TRANSPORTE</v>
          </cell>
          <cell r="I965">
            <v>77</v>
          </cell>
          <cell r="J965" t="str">
            <v>232122, 232121</v>
          </cell>
          <cell r="K965">
            <v>1097</v>
          </cell>
          <cell r="L965">
            <v>0</v>
          </cell>
          <cell r="M965">
            <v>0</v>
          </cell>
        </row>
        <row r="966">
          <cell r="A966">
            <v>1557</v>
          </cell>
          <cell r="B966">
            <v>43014</v>
          </cell>
          <cell r="C966">
            <v>178541</v>
          </cell>
          <cell r="D966" t="str">
            <v>UGA</v>
          </cell>
          <cell r="E966" t="str">
            <v>INFORME N° 1557-2017-TP/DE/UGPPME-CFPP10</v>
          </cell>
          <cell r="F966" t="str">
            <v>CERTIFICACIÓN DE CREDITO PRESUPUESTARIO REFERIDA A LA ASIGNACION DE VIATICOS PARA REALIZAR LAS ACTIVIDADES DE VERIFICACIÓN DE ELEGIBILIDAD DE LOS EXPEDIENTES TECNICOS</v>
          </cell>
          <cell r="G966" t="str">
            <v>INFORME N° 382-2017-TP/DE/UGA-CFC</v>
          </cell>
          <cell r="H966" t="str">
            <v>VIATICOS Y ASIGNACIONES POR COMISION DE SERVICIO, PASAJES Y GASTOS DE TRANSPORTE</v>
          </cell>
          <cell r="I966">
            <v>44</v>
          </cell>
          <cell r="J966" t="str">
            <v>232122, 232121</v>
          </cell>
          <cell r="K966">
            <v>1093</v>
          </cell>
          <cell r="L966">
            <v>0</v>
          </cell>
          <cell r="M966">
            <v>0</v>
          </cell>
        </row>
        <row r="967">
          <cell r="A967">
            <v>1558</v>
          </cell>
          <cell r="B967">
            <v>43014</v>
          </cell>
          <cell r="C967">
            <v>172418</v>
          </cell>
          <cell r="D967" t="str">
            <v>UGA</v>
          </cell>
          <cell r="E967" t="str">
            <v>INFORME N° 1558-2017-TP/DE/UGPPME-CFPP10</v>
          </cell>
          <cell r="F967" t="str">
            <v>CERTIFICCACIÓN DE CREDITO PRESUPUESTARIO REFERIDA A LA CONTRATACIÓN AL SERVICIO DE TERCEROS PARA LA COORDINACIÓN FUNCIONAL DE SISTEMAS DEL PROGRAMA TRABAJA PERU</v>
          </cell>
          <cell r="G967" t="str">
            <v>INFORME N° 1436-2017-TP/DE/UGA-CFL</v>
          </cell>
          <cell r="H967" t="str">
            <v>OTROS SERVICIOS SIMILARES</v>
          </cell>
          <cell r="I967">
            <v>169</v>
          </cell>
          <cell r="J967">
            <v>2327299</v>
          </cell>
          <cell r="K967">
            <v>1089</v>
          </cell>
          <cell r="L967">
            <v>0</v>
          </cell>
          <cell r="M967">
            <v>0</v>
          </cell>
        </row>
        <row r="968">
          <cell r="A968">
            <v>1559</v>
          </cell>
          <cell r="B968">
            <v>43014</v>
          </cell>
          <cell r="C968">
            <v>172417</v>
          </cell>
          <cell r="D968" t="str">
            <v>UGA</v>
          </cell>
          <cell r="E968" t="str">
            <v>INFORME N° 1559-2017-TP/DE/UGPPME-CFPP10</v>
          </cell>
          <cell r="F968" t="str">
            <v>CERTIFICACION DE CREDITO PRESUPUESTARIO REFERIDA A LA CONTRATACION AL SERVICIO DE TERCEROS PARA LA COORDINACION FUNCIONAL DE SISTEMAS DEL PROGRAMA TRABAJA PERU</v>
          </cell>
          <cell r="G968" t="str">
            <v>INFORME N° 1437-2017-TP/DE/UGA-CFL</v>
          </cell>
          <cell r="H968" t="str">
            <v>OTROS SERVICIOS SIMILARES</v>
          </cell>
          <cell r="I968">
            <v>169</v>
          </cell>
          <cell r="J968">
            <v>2327299</v>
          </cell>
          <cell r="K968">
            <v>1090</v>
          </cell>
          <cell r="L968">
            <v>0</v>
          </cell>
          <cell r="M968">
            <v>0</v>
          </cell>
        </row>
        <row r="969">
          <cell r="A969">
            <v>1560</v>
          </cell>
          <cell r="B969">
            <v>43014</v>
          </cell>
          <cell r="C969">
            <v>160024</v>
          </cell>
          <cell r="D969" t="str">
            <v>UGA</v>
          </cell>
          <cell r="E969" t="str">
            <v>INFORME N° 1560-2017-TP/DE/UGPPME-CFPP10</v>
          </cell>
          <cell r="F969" t="str">
            <v>CERTIFICACIÓN DE CREDITO PRESUPUESTARIO REFERIDA A LA CONTRATACIÓN AL SERVICIO DE TERCEROS PARA LA UNIDAD ZONAL LIMA NORTE - CALLAO DEL PROGRAMA TRABAJA PERU</v>
          </cell>
          <cell r="G969" t="str">
            <v>INFORME N° 1439-2017-TP/DE/UGA/CFL</v>
          </cell>
          <cell r="H969" t="str">
            <v>OTROS SERVICIOS SIMILARES</v>
          </cell>
          <cell r="I969">
            <v>161</v>
          </cell>
          <cell r="J969">
            <v>2327299</v>
          </cell>
          <cell r="K969">
            <v>1091</v>
          </cell>
          <cell r="L969">
            <v>0</v>
          </cell>
          <cell r="M969">
            <v>0</v>
          </cell>
        </row>
        <row r="970">
          <cell r="A970">
            <v>1561</v>
          </cell>
          <cell r="B970">
            <v>0</v>
          </cell>
          <cell r="C970">
            <v>0</v>
          </cell>
          <cell r="D970">
            <v>0</v>
          </cell>
          <cell r="E970">
            <v>0</v>
          </cell>
          <cell r="F970">
            <v>0</v>
          </cell>
          <cell r="G970">
            <v>0</v>
          </cell>
          <cell r="H970">
            <v>0</v>
          </cell>
          <cell r="I970">
            <v>0</v>
          </cell>
          <cell r="J970">
            <v>0</v>
          </cell>
          <cell r="K970">
            <v>0</v>
          </cell>
          <cell r="L970">
            <v>0</v>
          </cell>
          <cell r="M970">
            <v>0</v>
          </cell>
        </row>
        <row r="971">
          <cell r="A971">
            <v>1562</v>
          </cell>
          <cell r="B971">
            <v>0</v>
          </cell>
          <cell r="C971">
            <v>0</v>
          </cell>
          <cell r="D971">
            <v>0</v>
          </cell>
          <cell r="E971">
            <v>0</v>
          </cell>
          <cell r="F971">
            <v>0</v>
          </cell>
          <cell r="G971">
            <v>0</v>
          </cell>
          <cell r="H971">
            <v>0</v>
          </cell>
          <cell r="I971">
            <v>0</v>
          </cell>
          <cell r="J971">
            <v>0</v>
          </cell>
          <cell r="K971">
            <v>0</v>
          </cell>
          <cell r="L971">
            <v>0</v>
          </cell>
          <cell r="M971">
            <v>0</v>
          </cell>
        </row>
        <row r="972">
          <cell r="A972">
            <v>1563</v>
          </cell>
          <cell r="B972">
            <v>43014</v>
          </cell>
          <cell r="C972">
            <v>173840</v>
          </cell>
          <cell r="D972" t="str">
            <v>UGA</v>
          </cell>
          <cell r="E972" t="str">
            <v>INFORME N° 1563-2017-TP/DE/UGPPME-CFPP</v>
          </cell>
          <cell r="F972" t="str">
            <v>CERTIFICACION DE CREDITO PRESUPUESTARIO REFERIDA A LA CONTRATACION AL SERVICIO DE TERCEROS PARA LA COORDINACION FUNCIONAL DE SISTEMAS DEL PROGRAMA TRABAJA PERU</v>
          </cell>
          <cell r="G972" t="str">
            <v>INFORME N° 1440-2017-TP/DE/IUGA-CFL</v>
          </cell>
          <cell r="H972" t="str">
            <v>SERVICIOS DIVERSOS</v>
          </cell>
          <cell r="I972">
            <v>169</v>
          </cell>
          <cell r="J972">
            <v>23271199</v>
          </cell>
          <cell r="K972">
            <v>1092</v>
          </cell>
          <cell r="L972">
            <v>0</v>
          </cell>
          <cell r="M972">
            <v>0</v>
          </cell>
        </row>
        <row r="973">
          <cell r="A973">
            <v>1564</v>
          </cell>
          <cell r="B973">
            <v>43017</v>
          </cell>
          <cell r="C973">
            <v>179026</v>
          </cell>
          <cell r="D973" t="str">
            <v>UGA</v>
          </cell>
          <cell r="E973" t="str">
            <v>INFORME N° 1564-2017-TP/DE/UGPPME-CFPP</v>
          </cell>
          <cell r="F973" t="str">
            <v>REBAJA DE CERTIFICADO DE CREDITO PRESUPUESTARIO N° 872-2017, EMITIDO POR EL CONCEPTO DE CONTRATACION DEL SERVICIO DE TERCERO PARA LA COORDINACION FUNCIONAL DE SISTEMAS DEL PROGRAMA TRABAJA PERU</v>
          </cell>
          <cell r="G973" t="str">
            <v>INFORME N° 1431-2017-TP/DE/IUGA-CFL</v>
          </cell>
          <cell r="H973" t="str">
            <v>OTROS SERVICIOS SIMILARES</v>
          </cell>
          <cell r="I973">
            <v>169</v>
          </cell>
          <cell r="J973">
            <v>2327299</v>
          </cell>
          <cell r="K973">
            <v>872</v>
          </cell>
          <cell r="L973">
            <v>0</v>
          </cell>
          <cell r="M973">
            <v>0</v>
          </cell>
        </row>
        <row r="974">
          <cell r="A974">
            <v>1565</v>
          </cell>
          <cell r="B974">
            <v>43017</v>
          </cell>
          <cell r="C974">
            <v>177679</v>
          </cell>
          <cell r="D974" t="str">
            <v>UGA</v>
          </cell>
          <cell r="E974" t="str">
            <v>INFORME N° 1565-2017-TP/DE/UGPPME-CFPP</v>
          </cell>
          <cell r="F974" t="str">
            <v>CERTIFICACIÓN DE CREDITO PRESUPUESTARIO REFERIDA A LA ASIGNACIÓN DE VIÁTICOS PARA REALIZAR EL SEGUIMIENTO Y VERIFICACIÓN A LA EJECUCIÓN FISICA-FINANCIERA DE LOS PROYECTOS DE ACCIÓN DE CONTINGENCIA AC-88, DEL PROGRAMA TRABAJA PERU</v>
          </cell>
          <cell r="G974" t="str">
            <v>INFORME N° 379-2017/TP/DE/UGA-CFC</v>
          </cell>
          <cell r="H974" t="str">
            <v>VIATICOS Y ASIGNACIONES POR COMISIÓN DE SERVICIO, PASAJES Y GASTOS DE TRANSPORTE, SERVICIOS DIVERSOS</v>
          </cell>
          <cell r="I974">
            <v>169</v>
          </cell>
          <cell r="J974" t="str">
            <v>232122, 232121, 23271199</v>
          </cell>
          <cell r="K974">
            <v>1088</v>
          </cell>
          <cell r="L974">
            <v>0</v>
          </cell>
          <cell r="M974">
            <v>0</v>
          </cell>
        </row>
        <row r="975">
          <cell r="A975">
            <v>1566</v>
          </cell>
          <cell r="B975">
            <v>0</v>
          </cell>
          <cell r="C975">
            <v>0</v>
          </cell>
          <cell r="D975">
            <v>0</v>
          </cell>
          <cell r="E975" t="str">
            <v>INFORME N° 1565-2017-TP/DE/UGPPME-CFPP</v>
          </cell>
          <cell r="F975">
            <v>0</v>
          </cell>
          <cell r="G975">
            <v>0</v>
          </cell>
          <cell r="H975">
            <v>0</v>
          </cell>
          <cell r="I975">
            <v>0</v>
          </cell>
          <cell r="J975">
            <v>0</v>
          </cell>
          <cell r="K975">
            <v>0</v>
          </cell>
          <cell r="L975">
            <v>0</v>
          </cell>
          <cell r="M975">
            <v>0</v>
          </cell>
        </row>
        <row r="976">
          <cell r="A976">
            <v>1567</v>
          </cell>
          <cell r="B976">
            <v>43017</v>
          </cell>
          <cell r="C976">
            <v>176619</v>
          </cell>
          <cell r="D976" t="str">
            <v>DE</v>
          </cell>
          <cell r="E976" t="str">
            <v>INFORME N° 1567-2017-TP/DE/UGPPME-CFPP</v>
          </cell>
          <cell r="F976" t="str">
            <v>SOBRE RESOLUCIONES MINISTERIALES N° 143 Y 162-2017-TR QUE APRUEBAN LAS TRANSFERENCIAS FINANCIERAS DEL PROGRAMA PARA LA GENERACIÓN DE EMPLEO SOCIAL INCLUSIVO TRABAJA PERU A FAVOR DE ORGANISMOS EJECUTORES DEL SECTOR PÚBLICO</v>
          </cell>
          <cell r="G976" t="str">
            <v>OFICIO N° 659-2017-EF/50.06</v>
          </cell>
          <cell r="H976">
            <v>0</v>
          </cell>
          <cell r="I976">
            <v>0</v>
          </cell>
          <cell r="J976">
            <v>0</v>
          </cell>
          <cell r="K976">
            <v>0</v>
          </cell>
          <cell r="L976">
            <v>0</v>
          </cell>
          <cell r="M976">
            <v>0</v>
          </cell>
        </row>
        <row r="977">
          <cell r="A977">
            <v>1568</v>
          </cell>
          <cell r="B977">
            <v>43017</v>
          </cell>
          <cell r="C977">
            <v>167991</v>
          </cell>
          <cell r="D977" t="str">
            <v>UGA</v>
          </cell>
          <cell r="E977" t="str">
            <v>INFORME N° 1568-2017-TP/DE/UGPPME-CFPP</v>
          </cell>
          <cell r="F977" t="str">
            <v>CERTIFICACIÓN DE CREDITO PRESUPUESTARIO REFERIDA A LA CONTRATACION AL SERVICIO DE TERCEROS COMO REVISOR DE EXPEDIENTES DE LIQUIDACION TECNICO-FINANCIERO DEL PROGRAMA TRABAJA PERU</v>
          </cell>
          <cell r="G977" t="str">
            <v>INFORME N° 1441-2017-TP/DE/UGA-CFL</v>
          </cell>
          <cell r="H977" t="str">
            <v>OTROS SERVICIOS SIMILARES</v>
          </cell>
          <cell r="I977">
            <v>125</v>
          </cell>
          <cell r="J977">
            <v>2327299</v>
          </cell>
          <cell r="K977">
            <v>1099</v>
          </cell>
          <cell r="L977">
            <v>0</v>
          </cell>
          <cell r="M977">
            <v>0</v>
          </cell>
        </row>
        <row r="978">
          <cell r="A978">
            <v>1569</v>
          </cell>
          <cell r="B978">
            <v>0</v>
          </cell>
          <cell r="C978">
            <v>0</v>
          </cell>
          <cell r="D978">
            <v>0</v>
          </cell>
          <cell r="E978" t="str">
            <v>INFORME N° 1565-2017-TP/DE/UGPPME-CFPP</v>
          </cell>
          <cell r="F978">
            <v>0</v>
          </cell>
          <cell r="G978">
            <v>0</v>
          </cell>
          <cell r="H978">
            <v>0</v>
          </cell>
          <cell r="I978">
            <v>0</v>
          </cell>
          <cell r="J978">
            <v>0</v>
          </cell>
          <cell r="K978">
            <v>0</v>
          </cell>
          <cell r="L978">
            <v>0</v>
          </cell>
          <cell r="M978">
            <v>0</v>
          </cell>
        </row>
        <row r="979">
          <cell r="A979">
            <v>1570</v>
          </cell>
          <cell r="B979">
            <v>0</v>
          </cell>
          <cell r="C979">
            <v>0</v>
          </cell>
          <cell r="D979">
            <v>0</v>
          </cell>
          <cell r="E979" t="str">
            <v>INFORME N° 1565-2017-TP/DE/UGPPME-CFPP</v>
          </cell>
          <cell r="F979">
            <v>0</v>
          </cell>
          <cell r="G979">
            <v>0</v>
          </cell>
          <cell r="H979">
            <v>0</v>
          </cell>
          <cell r="I979">
            <v>0</v>
          </cell>
          <cell r="J979">
            <v>0</v>
          </cell>
          <cell r="K979">
            <v>0</v>
          </cell>
          <cell r="L979">
            <v>0</v>
          </cell>
          <cell r="M979">
            <v>0</v>
          </cell>
        </row>
        <row r="980">
          <cell r="A980">
            <v>1571</v>
          </cell>
          <cell r="B980">
            <v>43017</v>
          </cell>
          <cell r="C980">
            <v>175003</v>
          </cell>
          <cell r="D980" t="str">
            <v>DIRECCIÓN EJECUTIVA</v>
          </cell>
          <cell r="E980" t="str">
            <v>INFORME N° 1571-2017-TP/DE/UGPPME-CFPP</v>
          </cell>
          <cell r="F980" t="str">
            <v>REQUERIMIENTO DE CONTRATACION ADMINISTRATIVA DE SERVICIOS -CAS DE UN (01) RESPONSABLE PARA LA COORDINACION FUNCIONAL DE SUPERVISION DE PROYECTOS</v>
          </cell>
          <cell r="G980" t="str">
            <v>INFORME N° 664-2017/TP/DE/UGA-CFRRHH</v>
          </cell>
          <cell r="H980">
            <v>0</v>
          </cell>
          <cell r="I980">
            <v>0</v>
          </cell>
          <cell r="J980">
            <v>0</v>
          </cell>
          <cell r="K980">
            <v>0</v>
          </cell>
          <cell r="L980">
            <v>0</v>
          </cell>
          <cell r="M980">
            <v>0</v>
          </cell>
        </row>
        <row r="981">
          <cell r="A981">
            <v>1572</v>
          </cell>
          <cell r="B981">
            <v>43017</v>
          </cell>
          <cell r="C981">
            <v>174881</v>
          </cell>
          <cell r="D981" t="str">
            <v>DIRECCIÓN EJECUTIVA</v>
          </cell>
          <cell r="E981" t="str">
            <v>INFORME N° 1572-2017-TP/DE/UGPPME-CFPP</v>
          </cell>
          <cell r="F981" t="str">
            <v xml:space="preserve">REQUERIMIENTO DE CONTRATACION ADMINISTRATIVA DE SERVICIOS -CAS DE UN (01) RESPONSABLE  DE PROYECTOS PARA LA UNIDAD ZONAL MADRE DE DIOS </v>
          </cell>
          <cell r="G981" t="str">
            <v>INFORME N° 665-2017-TP/DE/UGA-CFRRHH</v>
          </cell>
          <cell r="H981">
            <v>0</v>
          </cell>
          <cell r="I981">
            <v>0</v>
          </cell>
          <cell r="J981">
            <v>0</v>
          </cell>
          <cell r="K981">
            <v>0</v>
          </cell>
          <cell r="L981">
            <v>0</v>
          </cell>
          <cell r="M981">
            <v>0</v>
          </cell>
        </row>
        <row r="982">
          <cell r="A982">
            <v>1573</v>
          </cell>
          <cell r="B982">
            <v>43018</v>
          </cell>
          <cell r="C982">
            <v>171043</v>
          </cell>
          <cell r="D982" t="str">
            <v>UGPYTOS</v>
          </cell>
          <cell r="E982" t="str">
            <v>INFORME N° 1573-2017-TP/DE/UGPPME-CFPP</v>
          </cell>
          <cell r="F982" t="str">
            <v>REBAJA DE CERTIFICACIÓN DE CRÉDITO PRESUPUESTARIO PROYECTOS DEL CONCURSO DE PROYECTOS REGULARES 2017</v>
          </cell>
          <cell r="G982" t="str">
            <v>INFORME N° 414-2017-TP/DE/UGPYTOS-CFATEP
INFORME N° 439-2017-TP/DE/UGPYTOS-CFATEP</v>
          </cell>
          <cell r="H982">
            <v>0</v>
          </cell>
          <cell r="I982">
            <v>0</v>
          </cell>
          <cell r="J982">
            <v>0</v>
          </cell>
          <cell r="K982">
            <v>0</v>
          </cell>
          <cell r="L982">
            <v>0</v>
          </cell>
          <cell r="M982">
            <v>0</v>
          </cell>
        </row>
        <row r="983">
          <cell r="A983">
            <v>1574</v>
          </cell>
          <cell r="B983">
            <v>0</v>
          </cell>
          <cell r="C983">
            <v>0</v>
          </cell>
          <cell r="D983">
            <v>0</v>
          </cell>
          <cell r="E983" t="str">
            <v>INFORME N° 1565-2017-TP/DE/UGPPME-CFPP</v>
          </cell>
          <cell r="F983">
            <v>0</v>
          </cell>
          <cell r="G983">
            <v>0</v>
          </cell>
          <cell r="H983">
            <v>0</v>
          </cell>
          <cell r="I983">
            <v>0</v>
          </cell>
          <cell r="J983">
            <v>0</v>
          </cell>
          <cell r="K983">
            <v>0</v>
          </cell>
          <cell r="L983">
            <v>0</v>
          </cell>
          <cell r="M983">
            <v>0</v>
          </cell>
        </row>
        <row r="984">
          <cell r="A984">
            <v>1575</v>
          </cell>
          <cell r="B984">
            <v>0</v>
          </cell>
          <cell r="C984">
            <v>0</v>
          </cell>
          <cell r="D984">
            <v>0</v>
          </cell>
          <cell r="E984" t="str">
            <v>INFORME N° 1565-2017-TP/DE/UGPPME-CFPP</v>
          </cell>
          <cell r="F984">
            <v>0</v>
          </cell>
          <cell r="G984">
            <v>0</v>
          </cell>
          <cell r="H984">
            <v>0</v>
          </cell>
          <cell r="I984">
            <v>0</v>
          </cell>
          <cell r="J984">
            <v>0</v>
          </cell>
          <cell r="K984">
            <v>0</v>
          </cell>
          <cell r="L984">
            <v>0</v>
          </cell>
          <cell r="M984">
            <v>0</v>
          </cell>
        </row>
        <row r="985">
          <cell r="A985">
            <v>1576</v>
          </cell>
          <cell r="B985">
            <v>43018</v>
          </cell>
          <cell r="C985">
            <v>178564</v>
          </cell>
          <cell r="D985" t="str">
            <v>UGA</v>
          </cell>
          <cell r="E985" t="str">
            <v>INFORME N° 1576-2017-TP/DE/UGPPME-CFPP</v>
          </cell>
          <cell r="F985" t="str">
            <v xml:space="preserve">CERTIFICACION DE CREDITO PRESUPUESTARIO REFERIDA A LA CONTRATACION DE PROFESIONALES PARA REALIZAR " ASISTENCIA TECNICA Y REGISTRO EN EL BANCO DE PROYECTOS DEL PROGRAMA TRABAJA PERU"-ZONA SUR /PUNO Y MOQUEGUA) - 2 DA CONVOCATORIA </v>
          </cell>
          <cell r="G985" t="str">
            <v>INFORME N° 1427-2017-TP/DE/UGA-CFL</v>
          </cell>
          <cell r="H985" t="str">
            <v>OTROS SERVICIOS SIMILARES</v>
          </cell>
          <cell r="I985">
            <v>51</v>
          </cell>
          <cell r="J985">
            <v>2327299</v>
          </cell>
          <cell r="K985">
            <v>1095</v>
          </cell>
          <cell r="L985" t="str">
            <v>UZ PUNO</v>
          </cell>
          <cell r="M985">
            <v>0</v>
          </cell>
        </row>
        <row r="986">
          <cell r="A986">
            <v>0</v>
          </cell>
          <cell r="B986">
            <v>0</v>
          </cell>
          <cell r="C986">
            <v>0</v>
          </cell>
          <cell r="D986">
            <v>0</v>
          </cell>
          <cell r="E986">
            <v>0</v>
          </cell>
          <cell r="F986">
            <v>0</v>
          </cell>
          <cell r="G986">
            <v>0</v>
          </cell>
          <cell r="H986" t="str">
            <v>OTROS SERVICIOS SIMILARES</v>
          </cell>
          <cell r="I986">
            <v>48</v>
          </cell>
          <cell r="J986">
            <v>2327299</v>
          </cell>
          <cell r="K986">
            <v>1101</v>
          </cell>
          <cell r="L986" t="str">
            <v xml:space="preserve">UZ MOQUEGUA </v>
          </cell>
          <cell r="M986">
            <v>0</v>
          </cell>
        </row>
        <row r="987">
          <cell r="A987">
            <v>1577</v>
          </cell>
          <cell r="B987">
            <v>43018</v>
          </cell>
          <cell r="C987">
            <v>169374</v>
          </cell>
          <cell r="D987" t="str">
            <v>UGA</v>
          </cell>
          <cell r="E987" t="str">
            <v>INFORME N° 1577-2017-TP/DE/UGPPME-CFPP</v>
          </cell>
          <cell r="F987" t="str">
            <v>CERTIFICACION DE CREDITO PRESUPUESTARIO REFERIDA A LA CONTRATACION DEL SERVICIO DE TERCERO PARA REALIZAR LIMPIEZA DE LOCAL DE LA UNIDAD ZONAL LORETO DEL PROGRAMA TRABAJA PERU</v>
          </cell>
          <cell r="G987" t="str">
            <v>INFORME N° 1434-2017/TP/DE/UGA-CFL</v>
          </cell>
          <cell r="H987" t="str">
            <v>SERVICIOS DIVERSOS</v>
          </cell>
          <cell r="I987">
            <v>78</v>
          </cell>
          <cell r="J987">
            <v>23271199</v>
          </cell>
          <cell r="K987">
            <v>1105</v>
          </cell>
          <cell r="L987">
            <v>0</v>
          </cell>
          <cell r="M987">
            <v>0</v>
          </cell>
        </row>
        <row r="988">
          <cell r="A988">
            <v>1578</v>
          </cell>
          <cell r="B988">
            <v>43018</v>
          </cell>
          <cell r="C988">
            <v>152485</v>
          </cell>
          <cell r="D988" t="str">
            <v>UGA</v>
          </cell>
          <cell r="E988" t="str">
            <v>INFORME N° 1578-2017-TP/DE/UGPPME-CFPP</v>
          </cell>
          <cell r="F988" t="str">
            <v>CERTIFICACIÓN DE CREDITO PRESUPUESTARIO REFERIDA A LA CONTRATACION DE SERVICIO DE TERCERO PARA LA UNIDAD ZONAL LIMA SUR - ESTE DEL PROGRAMA TRABAJA PERU</v>
          </cell>
          <cell r="G988" t="str">
            <v>INFORME N° 1438-2017/TP/DE/UGA-CFL</v>
          </cell>
          <cell r="H988" t="str">
            <v>SERVICIOS DIVERSOS</v>
          </cell>
          <cell r="I988">
            <v>76</v>
          </cell>
          <cell r="J988" t="str">
            <v>23 2 71199</v>
          </cell>
          <cell r="K988">
            <v>1100</v>
          </cell>
          <cell r="L988">
            <v>0</v>
          </cell>
          <cell r="M988">
            <v>0</v>
          </cell>
        </row>
        <row r="989">
          <cell r="A989">
            <v>1579</v>
          </cell>
          <cell r="B989">
            <v>43018</v>
          </cell>
          <cell r="C989">
            <v>178594</v>
          </cell>
          <cell r="D989" t="str">
            <v>UGA</v>
          </cell>
          <cell r="E989" t="str">
            <v>INFORME N° 1428-2017-TP/DE/UGGPME-CFPP</v>
          </cell>
          <cell r="F989" t="str">
            <v>CERTIFICACION DE CREDITO PRESUPUESTARIO REFERIDA A LA CONTRATACION DE UN REVISOR DE EXPEDIENTES DE LIQUIDACION PARA LA UNIDAD ZONAL HUANCAVELICA</v>
          </cell>
          <cell r="G989" t="str">
            <v>INFORME N° 1579-2017/TP/DE/UGA-CFL</v>
          </cell>
          <cell r="H989" t="str">
            <v>OTROS SERVICIOS SIMILARES</v>
          </cell>
          <cell r="I989">
            <v>67</v>
          </cell>
          <cell r="J989">
            <v>2327299</v>
          </cell>
          <cell r="K989">
            <v>1098</v>
          </cell>
          <cell r="L989">
            <v>0</v>
          </cell>
          <cell r="M989">
            <v>0</v>
          </cell>
        </row>
        <row r="990">
          <cell r="A990">
            <v>1580</v>
          </cell>
          <cell r="B990">
            <v>43018</v>
          </cell>
          <cell r="C990">
            <v>181195</v>
          </cell>
          <cell r="D990" t="str">
            <v>UGA</v>
          </cell>
          <cell r="E990" t="str">
            <v>INFORME N° 1580-2017-TP/DE/UGPPME-CFPP</v>
          </cell>
          <cell r="F990" t="str">
            <v>CERTIFICACION DE CREDITO PRESUPUESTARIO REFERIDA A LA ADQUISICION DE PASAJES AEREOS A LA CIUDAD DE LA LIBERTAD-TRUJILLO, PARA EL PERSONAL DEL PROGRAMA " PERU RESPONSABLE"</v>
          </cell>
          <cell r="G990" t="str">
            <v>INFORME N° 1454-2017-TP/DE/UGA-CFL</v>
          </cell>
          <cell r="H990" t="str">
            <v>PASAJES Y GASTOS DE TRANSPORTES</v>
          </cell>
          <cell r="I990">
            <v>89</v>
          </cell>
          <cell r="J990">
            <v>232121</v>
          </cell>
          <cell r="K990">
            <v>1108</v>
          </cell>
          <cell r="L990">
            <v>0</v>
          </cell>
          <cell r="M990">
            <v>0</v>
          </cell>
        </row>
        <row r="991">
          <cell r="A991">
            <v>1581</v>
          </cell>
          <cell r="B991">
            <v>43018</v>
          </cell>
          <cell r="C991">
            <v>181938</v>
          </cell>
          <cell r="D991" t="str">
            <v>UGA</v>
          </cell>
          <cell r="E991" t="str">
            <v>INFORME N° 1581-2017-TP/DE/UGPPME-CFPP</v>
          </cell>
          <cell r="F991" t="str">
            <v>CERTIFICACION DE CREDITO PRESUPUESRARIO REFERIDA A LA ADQUISICION DE PASAJES AEREOS A TRAVES DEL CATALOGO DE ACUERDO MARCO PARA EL PERSONAL DEL PROGRAMA TRABAJA PERU EN EL MARCO DE LAS ACTIVIDADES RELACIONADAS AL POI Y SEGUIMIENTO DE LOS PROYECTOS DE ACCION DE CONTINGENCIA AC-88 Y EN REUNIONES DE CONCILIACIONES DE LAS LIQUIDACIONES DE LAS ACTIVIDADES DE INTERVENCION INMEDIATA AII-02</v>
          </cell>
          <cell r="G991" t="str">
            <v>INFORME N° 1453-2017-TP/DE/UGA-CFL</v>
          </cell>
          <cell r="H991" t="str">
            <v>PASAJES Y GASTOS DE TRANSPORTE</v>
          </cell>
          <cell r="I991">
            <v>130</v>
          </cell>
          <cell r="J991">
            <v>232121</v>
          </cell>
          <cell r="K991">
            <v>1109</v>
          </cell>
          <cell r="L991">
            <v>6874.89</v>
          </cell>
          <cell r="M991">
            <v>0</v>
          </cell>
        </row>
        <row r="992">
          <cell r="A992">
            <v>0</v>
          </cell>
          <cell r="B992">
            <v>0</v>
          </cell>
          <cell r="C992">
            <v>0</v>
          </cell>
          <cell r="D992">
            <v>0</v>
          </cell>
          <cell r="E992">
            <v>0</v>
          </cell>
          <cell r="F992">
            <v>0</v>
          </cell>
          <cell r="G992">
            <v>0</v>
          </cell>
          <cell r="H992" t="str">
            <v>PASAJES Y GASTOS DE TRANSPORTE</v>
          </cell>
          <cell r="I992">
            <v>130</v>
          </cell>
          <cell r="J992">
            <v>232121</v>
          </cell>
          <cell r="K992">
            <v>1109</v>
          </cell>
          <cell r="L992">
            <v>5691.02</v>
          </cell>
          <cell r="M992">
            <v>0</v>
          </cell>
        </row>
        <row r="993">
          <cell r="A993">
            <v>1582</v>
          </cell>
          <cell r="B993">
            <v>43018</v>
          </cell>
          <cell r="C993">
            <v>181168</v>
          </cell>
          <cell r="D993" t="str">
            <v>UGA</v>
          </cell>
          <cell r="E993" t="str">
            <v>INFORME N° 1582-2017-TP/DE/UGPPME-CFPP</v>
          </cell>
          <cell r="F993" t="str">
            <v xml:space="preserve">CERTIFICACION DE  CREDITO PRESUPUESTARIO REERIDA A LA CONTRATACION DE SERVICIO DE TERCERO PARA REVISAR LOS EXPEDIENTES DE LIQUIDACIONES Y ELABORAR LOS INFORMES TECNICO FINANCIERO DE LA UNIDAD ZONAL DE CAJAMARCA DEL PROGRAMA TRABAJA PERU </v>
          </cell>
          <cell r="G993" t="str">
            <v>INFORME N° 1452-2017/TP/DE/UGA-CFL</v>
          </cell>
          <cell r="H993" t="str">
            <v>OTROS SERVICIOS SIMILARES</v>
          </cell>
          <cell r="I993">
            <v>64</v>
          </cell>
          <cell r="J993">
            <v>2327299</v>
          </cell>
          <cell r="K993">
            <v>1107</v>
          </cell>
          <cell r="L993">
            <v>0</v>
          </cell>
          <cell r="M993">
            <v>0</v>
          </cell>
        </row>
        <row r="994">
          <cell r="A994">
            <v>1583</v>
          </cell>
          <cell r="B994">
            <v>43018</v>
          </cell>
          <cell r="C994">
            <v>178532</v>
          </cell>
          <cell r="D994" t="str">
            <v>UGA</v>
          </cell>
          <cell r="E994" t="str">
            <v>INFORME N° 1583-2017-TP/DE/UGPPME-CFPP</v>
          </cell>
          <cell r="F994" t="str">
            <v>CERTIFICACION DE CREDITO PRESUPUESTARIO REFERIDA A LA CONTRATACION DE SERVICIO DE TERCERO PARA LA COORDINACION FUNCIONAL DE LOGISTICA PARA APOYO EN LA REVISION DE EXPEDIENTES DE PAGO, APOYO EN EL ESTUDIO DE MERCADO, PARA LAS OFICINAS NACIONALES Y UNIDADES ZONALES DEL PROGRAMA " TRABAJA PERU"</v>
          </cell>
          <cell r="G994" t="str">
            <v>INFORME N° 1455-2017/TP/DE/UGA-CFL</v>
          </cell>
          <cell r="H994" t="str">
            <v xml:space="preserve">OTROS SERVICIOS SIMILARES </v>
          </cell>
          <cell r="I994">
            <v>169</v>
          </cell>
          <cell r="J994">
            <v>2327299</v>
          </cell>
          <cell r="K994">
            <v>1111</v>
          </cell>
          <cell r="L994">
            <v>0</v>
          </cell>
          <cell r="M994">
            <v>0</v>
          </cell>
        </row>
        <row r="995">
          <cell r="A995">
            <v>1584</v>
          </cell>
          <cell r="B995">
            <v>43018</v>
          </cell>
          <cell r="C995">
            <v>180258</v>
          </cell>
          <cell r="D995" t="str">
            <v>UGA</v>
          </cell>
          <cell r="E995" t="str">
            <v>INFORME N° 1584-2017-TP/DE/UGPPME-CFPP</v>
          </cell>
          <cell r="F995" t="str">
            <v xml:space="preserve">REBAJA DE CERTIFICACION DE CREDITO PRESUPUESTARIO N| 1067, EMITIDO POR EL CONCEPTO DE COMPRA DE PASAJES AEREOS A TRAVES DE CATALOGO DE ACUERDO MARCO PARA EL PERSONAL DEL PROGRAMA TRABAJA PERU </v>
          </cell>
          <cell r="G995" t="str">
            <v>INFORME N° 1444-2017/TP/DE/UGA-CFL</v>
          </cell>
          <cell r="H995" t="str">
            <v>PASAJES Y GASTOS DE TRANSPORTE</v>
          </cell>
          <cell r="I995">
            <v>169</v>
          </cell>
          <cell r="J995">
            <v>232121</v>
          </cell>
          <cell r="K995">
            <v>1067</v>
          </cell>
          <cell r="L995">
            <v>0</v>
          </cell>
          <cell r="M995">
            <v>0</v>
          </cell>
        </row>
        <row r="996">
          <cell r="A996">
            <v>1585</v>
          </cell>
          <cell r="B996">
            <v>43018</v>
          </cell>
          <cell r="C996">
            <v>180260</v>
          </cell>
          <cell r="D996" t="str">
            <v>UGA</v>
          </cell>
          <cell r="E996" t="str">
            <v>INFORME N° 1585-2017-TP/DE/UGPPME-CFPP</v>
          </cell>
          <cell r="F996" t="str">
            <v xml:space="preserve">REBAJA DE CERTIFICACION DE CREDITO PRESUPUESTARIO N° 251-2017, EMITIDO POR EL CONCEPTO DE CONTRATACION DE SERV ICIO DE ENERGIA ELECTRICA PARA LA UNIDAD ZONAL ANCASH DEL PROGRAMA TRABAJA PERU </v>
          </cell>
          <cell r="G996" t="str">
            <v>INFORME N° 1445-2017-TP/DE/UGA-CFL</v>
          </cell>
          <cell r="H996" t="str">
            <v>SERV. DE SUMIN. DE ENERGIA ELECTRICA</v>
          </cell>
          <cell r="I996">
            <v>58</v>
          </cell>
          <cell r="J996">
            <v>232211</v>
          </cell>
          <cell r="K996">
            <v>251</v>
          </cell>
          <cell r="L996" t="str">
            <v xml:space="preserve">REBAJA </v>
          </cell>
          <cell r="M996">
            <v>0</v>
          </cell>
        </row>
        <row r="997">
          <cell r="A997">
            <v>1586</v>
          </cell>
          <cell r="B997">
            <v>0</v>
          </cell>
          <cell r="C997">
            <v>0</v>
          </cell>
          <cell r="D997">
            <v>0</v>
          </cell>
          <cell r="E997">
            <v>0</v>
          </cell>
          <cell r="F997">
            <v>0</v>
          </cell>
          <cell r="G997">
            <v>0</v>
          </cell>
          <cell r="H997">
            <v>0</v>
          </cell>
          <cell r="I997">
            <v>0</v>
          </cell>
          <cell r="J997">
            <v>0</v>
          </cell>
          <cell r="K997">
            <v>0</v>
          </cell>
          <cell r="L997">
            <v>0</v>
          </cell>
          <cell r="M997">
            <v>0</v>
          </cell>
        </row>
        <row r="998">
          <cell r="A998">
            <v>1587</v>
          </cell>
          <cell r="B998">
            <v>0</v>
          </cell>
          <cell r="C998">
            <v>0</v>
          </cell>
          <cell r="D998">
            <v>0</v>
          </cell>
          <cell r="E998">
            <v>0</v>
          </cell>
          <cell r="F998">
            <v>0</v>
          </cell>
          <cell r="G998">
            <v>0</v>
          </cell>
          <cell r="H998">
            <v>0</v>
          </cell>
          <cell r="I998">
            <v>0</v>
          </cell>
          <cell r="J998">
            <v>0</v>
          </cell>
          <cell r="K998">
            <v>0</v>
          </cell>
          <cell r="L998">
            <v>0</v>
          </cell>
          <cell r="M998">
            <v>0</v>
          </cell>
        </row>
        <row r="999">
          <cell r="A999">
            <v>1588</v>
          </cell>
          <cell r="B999">
            <v>43019</v>
          </cell>
          <cell r="C999">
            <v>154264</v>
          </cell>
          <cell r="D999" t="str">
            <v>UGA</v>
          </cell>
          <cell r="E999" t="str">
            <v>INFORME N° 1588-2017-TP/DE/UGPPME-CFPP</v>
          </cell>
          <cell r="F999" t="str">
            <v xml:space="preserve">CERTIFICACION DE CREDITO PRESUPUESTARIO REFERIDA A LA CONTRATACION DE SERVICIO DE TERCERO PARA EL APOYO EN LAS ACTIVIDADES RELACIONADAS A PROMOCION PARA LA UNIDAD ZONAL CAJAMARCA DEL PROGRAMA TRABAJA PERU </v>
          </cell>
          <cell r="G999" t="str">
            <v>INFORME N° 1442-2017-TP/DE/UGA-CFL</v>
          </cell>
          <cell r="H999" t="str">
            <v>OTROS SERVICIOS SIMILARES</v>
          </cell>
          <cell r="I999">
            <v>64</v>
          </cell>
          <cell r="J999">
            <v>2327299</v>
          </cell>
          <cell r="K999">
            <v>1106</v>
          </cell>
          <cell r="L999">
            <v>0</v>
          </cell>
          <cell r="M999">
            <v>0</v>
          </cell>
        </row>
        <row r="1000">
          <cell r="A1000">
            <v>1589</v>
          </cell>
          <cell r="B1000">
            <v>43019</v>
          </cell>
          <cell r="C1000">
            <v>176157</v>
          </cell>
          <cell r="D1000" t="str">
            <v>UGA</v>
          </cell>
          <cell r="E1000" t="str">
            <v>INFORME N° 1589-2017-TP/DE/UGPPME-CFPP</v>
          </cell>
          <cell r="F1000" t="str">
            <v xml:space="preserve">CERTIFICACION DE CREDITO PRESUPUESTARIO REFERIDA A LA CONTRATACION DE SUMINISTRO DE COMBUSTIBLE PAREA LA CAMIONETA NISSAN DE PLACA EGJ-577 ASIGNADA A LA UNIDAD ZONAL AREQUIPA DEL PROGRAMA TRABAJA PERU   </v>
          </cell>
          <cell r="G1000" t="str">
            <v>INFORME N° 1422-2017/TP/DE/UGA-CFL</v>
          </cell>
          <cell r="H1000" t="str">
            <v xml:space="preserve">COMBUSTIBLE Y CARBURANTES </v>
          </cell>
          <cell r="I1000">
            <v>158</v>
          </cell>
          <cell r="J1000">
            <v>231311</v>
          </cell>
          <cell r="K1000">
            <v>1110</v>
          </cell>
          <cell r="L1000">
            <v>0</v>
          </cell>
          <cell r="M1000">
            <v>0</v>
          </cell>
        </row>
        <row r="1001">
          <cell r="A1001">
            <v>1590</v>
          </cell>
          <cell r="B1001">
            <v>43019</v>
          </cell>
          <cell r="C1001">
            <v>182502</v>
          </cell>
          <cell r="D1001" t="str">
            <v>UGA</v>
          </cell>
          <cell r="E1001" t="str">
            <v>INFORME N° 1590-2017-TP/DE/UGPPME-CFPP</v>
          </cell>
          <cell r="F1001" t="str">
            <v xml:space="preserve">CERTIFICACION DE CREDITO PRESUPUESTARIO REFERIDA A LA CONTRATACION DE SERVICIO DE TASACION COMERCIAL DE (02) VEHICULOS DE LA MARCA  FOTON DE PLACA (PIO 534) ASIGNADA A LA UZ CAJAMARCA Y (PIO-575) ASIGNADA A LA UZ MOQUEGUA DEL PROGRAMA " TRABAJA PERU" </v>
          </cell>
          <cell r="G1001" t="str">
            <v>INFORME N° 1457-2017/TP/DE/UGA-CFL</v>
          </cell>
          <cell r="H1001" t="str">
            <v>SERVICIOS DIVERSOS</v>
          </cell>
          <cell r="I1001">
            <v>77</v>
          </cell>
          <cell r="J1001">
            <v>23271199</v>
          </cell>
          <cell r="K1001">
            <v>1115</v>
          </cell>
          <cell r="L1001">
            <v>0</v>
          </cell>
          <cell r="M1001">
            <v>0</v>
          </cell>
        </row>
        <row r="1002">
          <cell r="A1002">
            <v>1591</v>
          </cell>
          <cell r="B1002">
            <v>0</v>
          </cell>
          <cell r="C1002">
            <v>0</v>
          </cell>
          <cell r="D1002">
            <v>0</v>
          </cell>
          <cell r="E1002">
            <v>0</v>
          </cell>
          <cell r="F1002">
            <v>0</v>
          </cell>
          <cell r="G1002">
            <v>0</v>
          </cell>
          <cell r="H1002">
            <v>0</v>
          </cell>
          <cell r="I1002">
            <v>0</v>
          </cell>
          <cell r="J1002">
            <v>0</v>
          </cell>
          <cell r="K1002">
            <v>0</v>
          </cell>
          <cell r="L1002">
            <v>0</v>
          </cell>
          <cell r="M1002">
            <v>0</v>
          </cell>
        </row>
        <row r="1003">
          <cell r="A1003">
            <v>1592</v>
          </cell>
          <cell r="B1003">
            <v>0</v>
          </cell>
          <cell r="C1003">
            <v>0</v>
          </cell>
          <cell r="D1003">
            <v>0</v>
          </cell>
          <cell r="E1003">
            <v>0</v>
          </cell>
          <cell r="F1003">
            <v>0</v>
          </cell>
          <cell r="G1003">
            <v>0</v>
          </cell>
          <cell r="H1003">
            <v>0</v>
          </cell>
          <cell r="I1003">
            <v>0</v>
          </cell>
          <cell r="J1003">
            <v>0</v>
          </cell>
          <cell r="K1003">
            <v>0</v>
          </cell>
          <cell r="L1003">
            <v>0</v>
          </cell>
          <cell r="M1003">
            <v>0</v>
          </cell>
        </row>
        <row r="1004">
          <cell r="A1004">
            <v>1593</v>
          </cell>
          <cell r="B1004">
            <v>0</v>
          </cell>
          <cell r="C1004">
            <v>0</v>
          </cell>
          <cell r="D1004">
            <v>0</v>
          </cell>
          <cell r="E1004">
            <v>0</v>
          </cell>
          <cell r="F1004">
            <v>0</v>
          </cell>
          <cell r="G1004">
            <v>0</v>
          </cell>
          <cell r="H1004">
            <v>0</v>
          </cell>
          <cell r="I1004">
            <v>0</v>
          </cell>
          <cell r="J1004">
            <v>0</v>
          </cell>
          <cell r="K1004">
            <v>0</v>
          </cell>
          <cell r="L1004">
            <v>0</v>
          </cell>
          <cell r="M1004">
            <v>0</v>
          </cell>
        </row>
        <row r="1005">
          <cell r="A1005">
            <v>1594</v>
          </cell>
          <cell r="B1005">
            <v>0</v>
          </cell>
          <cell r="C1005">
            <v>0</v>
          </cell>
          <cell r="D1005">
            <v>0</v>
          </cell>
          <cell r="E1005">
            <v>0</v>
          </cell>
          <cell r="F1005">
            <v>0</v>
          </cell>
          <cell r="G1005">
            <v>0</v>
          </cell>
          <cell r="H1005">
            <v>0</v>
          </cell>
          <cell r="I1005">
            <v>0</v>
          </cell>
          <cell r="J1005">
            <v>0</v>
          </cell>
          <cell r="K1005">
            <v>0</v>
          </cell>
          <cell r="L1005">
            <v>0</v>
          </cell>
          <cell r="M1005">
            <v>0</v>
          </cell>
        </row>
        <row r="1006">
          <cell r="A1006">
            <v>1595</v>
          </cell>
          <cell r="B1006">
            <v>0</v>
          </cell>
          <cell r="C1006">
            <v>0</v>
          </cell>
          <cell r="D1006">
            <v>0</v>
          </cell>
          <cell r="E1006">
            <v>0</v>
          </cell>
          <cell r="F1006">
            <v>0</v>
          </cell>
          <cell r="G1006">
            <v>0</v>
          </cell>
          <cell r="H1006">
            <v>0</v>
          </cell>
          <cell r="I1006">
            <v>0</v>
          </cell>
          <cell r="J1006">
            <v>0</v>
          </cell>
          <cell r="K1006">
            <v>0</v>
          </cell>
          <cell r="L1006">
            <v>0</v>
          </cell>
          <cell r="M1006">
            <v>0</v>
          </cell>
        </row>
        <row r="1007">
          <cell r="A1007">
            <v>1596</v>
          </cell>
          <cell r="B1007">
            <v>0</v>
          </cell>
          <cell r="C1007">
            <v>0</v>
          </cell>
          <cell r="D1007">
            <v>0</v>
          </cell>
          <cell r="E1007">
            <v>0</v>
          </cell>
          <cell r="F1007">
            <v>0</v>
          </cell>
          <cell r="G1007">
            <v>0</v>
          </cell>
          <cell r="H1007">
            <v>0</v>
          </cell>
          <cell r="I1007">
            <v>0</v>
          </cell>
          <cell r="J1007">
            <v>0</v>
          </cell>
          <cell r="K1007">
            <v>0</v>
          </cell>
          <cell r="L1007">
            <v>0</v>
          </cell>
          <cell r="M1007">
            <v>0</v>
          </cell>
        </row>
        <row r="1008">
          <cell r="A1008">
            <v>1597</v>
          </cell>
          <cell r="B1008">
            <v>0</v>
          </cell>
          <cell r="C1008">
            <v>0</v>
          </cell>
          <cell r="D1008">
            <v>0</v>
          </cell>
          <cell r="E1008">
            <v>0</v>
          </cell>
          <cell r="F1008">
            <v>0</v>
          </cell>
          <cell r="G1008">
            <v>0</v>
          </cell>
          <cell r="H1008">
            <v>0</v>
          </cell>
          <cell r="I1008">
            <v>0</v>
          </cell>
          <cell r="J1008">
            <v>0</v>
          </cell>
          <cell r="K1008">
            <v>0</v>
          </cell>
          <cell r="L1008">
            <v>0</v>
          </cell>
          <cell r="M1008">
            <v>0</v>
          </cell>
        </row>
        <row r="1009">
          <cell r="A1009">
            <v>1598</v>
          </cell>
          <cell r="B1009">
            <v>0</v>
          </cell>
          <cell r="C1009">
            <v>0</v>
          </cell>
          <cell r="D1009">
            <v>0</v>
          </cell>
          <cell r="E1009">
            <v>0</v>
          </cell>
          <cell r="F1009">
            <v>0</v>
          </cell>
          <cell r="G1009">
            <v>0</v>
          </cell>
          <cell r="H1009">
            <v>0</v>
          </cell>
          <cell r="I1009">
            <v>0</v>
          </cell>
          <cell r="J1009">
            <v>0</v>
          </cell>
          <cell r="K1009">
            <v>0</v>
          </cell>
          <cell r="L1009">
            <v>0</v>
          </cell>
          <cell r="M1009">
            <v>0</v>
          </cell>
        </row>
        <row r="1010">
          <cell r="A1010">
            <v>1599</v>
          </cell>
          <cell r="B1010">
            <v>0</v>
          </cell>
          <cell r="C1010">
            <v>0</v>
          </cell>
          <cell r="D1010">
            <v>0</v>
          </cell>
          <cell r="E1010">
            <v>0</v>
          </cell>
          <cell r="F1010">
            <v>0</v>
          </cell>
          <cell r="G1010">
            <v>0</v>
          </cell>
          <cell r="H1010">
            <v>0</v>
          </cell>
          <cell r="I1010">
            <v>0</v>
          </cell>
          <cell r="J1010">
            <v>0</v>
          </cell>
          <cell r="K1010">
            <v>0</v>
          </cell>
          <cell r="L1010">
            <v>0</v>
          </cell>
          <cell r="M1010">
            <v>0</v>
          </cell>
        </row>
        <row r="1011">
          <cell r="A1011">
            <v>1600</v>
          </cell>
          <cell r="B1011">
            <v>0</v>
          </cell>
          <cell r="C1011">
            <v>0</v>
          </cell>
          <cell r="D1011">
            <v>0</v>
          </cell>
          <cell r="E1011">
            <v>0</v>
          </cell>
          <cell r="F1011">
            <v>0</v>
          </cell>
          <cell r="G1011">
            <v>0</v>
          </cell>
          <cell r="H1011">
            <v>0</v>
          </cell>
          <cell r="I1011">
            <v>0</v>
          </cell>
          <cell r="J1011">
            <v>0</v>
          </cell>
          <cell r="K1011">
            <v>0</v>
          </cell>
          <cell r="L1011">
            <v>0</v>
          </cell>
          <cell r="M1011">
            <v>0</v>
          </cell>
        </row>
        <row r="1012">
          <cell r="A1012">
            <v>1601</v>
          </cell>
          <cell r="B1012">
            <v>0</v>
          </cell>
          <cell r="C1012">
            <v>0</v>
          </cell>
          <cell r="D1012">
            <v>0</v>
          </cell>
          <cell r="E1012">
            <v>0</v>
          </cell>
          <cell r="F1012">
            <v>0</v>
          </cell>
          <cell r="G1012">
            <v>0</v>
          </cell>
          <cell r="H1012">
            <v>0</v>
          </cell>
          <cell r="I1012">
            <v>0</v>
          </cell>
          <cell r="J1012">
            <v>0</v>
          </cell>
          <cell r="K1012">
            <v>0</v>
          </cell>
          <cell r="L1012">
            <v>0</v>
          </cell>
          <cell r="M1012">
            <v>0</v>
          </cell>
        </row>
        <row r="1013">
          <cell r="A1013">
            <v>1602</v>
          </cell>
          <cell r="B1013">
            <v>0</v>
          </cell>
          <cell r="C1013">
            <v>0</v>
          </cell>
          <cell r="D1013">
            <v>0</v>
          </cell>
          <cell r="E1013">
            <v>0</v>
          </cell>
          <cell r="F1013">
            <v>0</v>
          </cell>
          <cell r="G1013">
            <v>0</v>
          </cell>
          <cell r="H1013">
            <v>0</v>
          </cell>
          <cell r="I1013">
            <v>0</v>
          </cell>
          <cell r="J1013">
            <v>0</v>
          </cell>
          <cell r="K1013">
            <v>0</v>
          </cell>
          <cell r="L1013">
            <v>0</v>
          </cell>
          <cell r="M1013">
            <v>0</v>
          </cell>
        </row>
        <row r="1014">
          <cell r="A1014">
            <v>1603</v>
          </cell>
          <cell r="B1014">
            <v>0</v>
          </cell>
          <cell r="C1014">
            <v>0</v>
          </cell>
          <cell r="D1014">
            <v>0</v>
          </cell>
          <cell r="E1014">
            <v>0</v>
          </cell>
          <cell r="F1014">
            <v>0</v>
          </cell>
          <cell r="G1014">
            <v>0</v>
          </cell>
          <cell r="H1014">
            <v>0</v>
          </cell>
          <cell r="I1014">
            <v>0</v>
          </cell>
          <cell r="J1014">
            <v>0</v>
          </cell>
          <cell r="K1014">
            <v>0</v>
          </cell>
          <cell r="L1014">
            <v>0</v>
          </cell>
          <cell r="M1014">
            <v>0</v>
          </cell>
        </row>
        <row r="1015">
          <cell r="A1015">
            <v>1604</v>
          </cell>
          <cell r="B1015">
            <v>0</v>
          </cell>
          <cell r="C1015">
            <v>0</v>
          </cell>
          <cell r="D1015">
            <v>0</v>
          </cell>
          <cell r="E1015">
            <v>0</v>
          </cell>
          <cell r="F1015">
            <v>0</v>
          </cell>
          <cell r="G1015">
            <v>0</v>
          </cell>
          <cell r="H1015">
            <v>0</v>
          </cell>
          <cell r="I1015">
            <v>0</v>
          </cell>
          <cell r="J1015">
            <v>0</v>
          </cell>
          <cell r="K1015">
            <v>0</v>
          </cell>
          <cell r="L1015">
            <v>0</v>
          </cell>
          <cell r="M1015">
            <v>0</v>
          </cell>
        </row>
        <row r="1016">
          <cell r="A1016">
            <v>1605</v>
          </cell>
          <cell r="B1016">
            <v>0</v>
          </cell>
          <cell r="C1016">
            <v>0</v>
          </cell>
          <cell r="D1016">
            <v>0</v>
          </cell>
          <cell r="E1016">
            <v>0</v>
          </cell>
          <cell r="F1016">
            <v>0</v>
          </cell>
          <cell r="G1016">
            <v>0</v>
          </cell>
          <cell r="H1016">
            <v>0</v>
          </cell>
          <cell r="I1016">
            <v>0</v>
          </cell>
          <cell r="J1016">
            <v>0</v>
          </cell>
          <cell r="K1016">
            <v>0</v>
          </cell>
          <cell r="L1016">
            <v>0</v>
          </cell>
          <cell r="M1016">
            <v>0</v>
          </cell>
        </row>
        <row r="1017">
          <cell r="A1017">
            <v>1606</v>
          </cell>
          <cell r="B1017">
            <v>0</v>
          </cell>
          <cell r="C1017">
            <v>0</v>
          </cell>
          <cell r="D1017">
            <v>0</v>
          </cell>
          <cell r="E1017">
            <v>0</v>
          </cell>
          <cell r="F1017">
            <v>0</v>
          </cell>
          <cell r="G1017">
            <v>0</v>
          </cell>
          <cell r="H1017">
            <v>0</v>
          </cell>
          <cell r="I1017">
            <v>0</v>
          </cell>
          <cell r="J1017">
            <v>0</v>
          </cell>
          <cell r="K1017">
            <v>0</v>
          </cell>
          <cell r="L1017">
            <v>0</v>
          </cell>
          <cell r="M1017">
            <v>0</v>
          </cell>
        </row>
        <row r="1018">
          <cell r="A1018">
            <v>1607</v>
          </cell>
          <cell r="B1018">
            <v>0</v>
          </cell>
          <cell r="C1018">
            <v>0</v>
          </cell>
          <cell r="D1018">
            <v>0</v>
          </cell>
          <cell r="E1018">
            <v>0</v>
          </cell>
          <cell r="F1018">
            <v>0</v>
          </cell>
          <cell r="G1018">
            <v>0</v>
          </cell>
          <cell r="H1018">
            <v>0</v>
          </cell>
          <cell r="I1018">
            <v>0</v>
          </cell>
          <cell r="J1018">
            <v>0</v>
          </cell>
          <cell r="K1018">
            <v>0</v>
          </cell>
          <cell r="L1018">
            <v>0</v>
          </cell>
          <cell r="M1018">
            <v>0</v>
          </cell>
        </row>
        <row r="1019">
          <cell r="A1019">
            <v>1608</v>
          </cell>
          <cell r="B1019">
            <v>0</v>
          </cell>
          <cell r="C1019">
            <v>0</v>
          </cell>
          <cell r="D1019">
            <v>0</v>
          </cell>
          <cell r="E1019">
            <v>0</v>
          </cell>
          <cell r="F1019">
            <v>0</v>
          </cell>
          <cell r="G1019">
            <v>0</v>
          </cell>
          <cell r="H1019">
            <v>0</v>
          </cell>
          <cell r="I1019">
            <v>0</v>
          </cell>
          <cell r="J1019">
            <v>0</v>
          </cell>
          <cell r="K1019">
            <v>0</v>
          </cell>
          <cell r="L1019">
            <v>0</v>
          </cell>
          <cell r="M1019">
            <v>0</v>
          </cell>
        </row>
        <row r="1020">
          <cell r="A1020">
            <v>1609</v>
          </cell>
          <cell r="B1020">
            <v>0</v>
          </cell>
          <cell r="C1020">
            <v>0</v>
          </cell>
          <cell r="D1020">
            <v>0</v>
          </cell>
          <cell r="E1020">
            <v>0</v>
          </cell>
          <cell r="F1020">
            <v>0</v>
          </cell>
          <cell r="G1020">
            <v>0</v>
          </cell>
          <cell r="H1020">
            <v>0</v>
          </cell>
          <cell r="I1020">
            <v>0</v>
          </cell>
          <cell r="J1020">
            <v>0</v>
          </cell>
          <cell r="K1020">
            <v>0</v>
          </cell>
          <cell r="L1020">
            <v>0</v>
          </cell>
          <cell r="M1020">
            <v>0</v>
          </cell>
        </row>
        <row r="1021">
          <cell r="A1021">
            <v>1610</v>
          </cell>
          <cell r="B1021">
            <v>0</v>
          </cell>
          <cell r="C1021">
            <v>0</v>
          </cell>
          <cell r="D1021">
            <v>0</v>
          </cell>
          <cell r="E1021">
            <v>0</v>
          </cell>
          <cell r="F1021">
            <v>0</v>
          </cell>
          <cell r="G1021">
            <v>0</v>
          </cell>
          <cell r="H1021">
            <v>0</v>
          </cell>
          <cell r="I1021">
            <v>0</v>
          </cell>
          <cell r="J1021">
            <v>0</v>
          </cell>
          <cell r="K1021">
            <v>0</v>
          </cell>
          <cell r="L1021">
            <v>0</v>
          </cell>
          <cell r="M1021">
            <v>0</v>
          </cell>
        </row>
        <row r="1022">
          <cell r="A1022">
            <v>1611</v>
          </cell>
          <cell r="B1022">
            <v>0</v>
          </cell>
          <cell r="C1022">
            <v>0</v>
          </cell>
          <cell r="D1022">
            <v>0</v>
          </cell>
          <cell r="E1022">
            <v>0</v>
          </cell>
          <cell r="F1022">
            <v>0</v>
          </cell>
          <cell r="G1022">
            <v>0</v>
          </cell>
          <cell r="H1022">
            <v>0</v>
          </cell>
          <cell r="I1022">
            <v>0</v>
          </cell>
          <cell r="J1022">
            <v>0</v>
          </cell>
          <cell r="K1022">
            <v>0</v>
          </cell>
          <cell r="L1022">
            <v>0</v>
          </cell>
          <cell r="M1022">
            <v>0</v>
          </cell>
        </row>
        <row r="1023">
          <cell r="A1023">
            <v>1612</v>
          </cell>
          <cell r="B1023">
            <v>0</v>
          </cell>
          <cell r="C1023">
            <v>0</v>
          </cell>
          <cell r="D1023">
            <v>0</v>
          </cell>
          <cell r="E1023">
            <v>0</v>
          </cell>
          <cell r="F1023">
            <v>0</v>
          </cell>
          <cell r="G1023">
            <v>0</v>
          </cell>
          <cell r="H1023">
            <v>0</v>
          </cell>
          <cell r="I1023">
            <v>0</v>
          </cell>
          <cell r="J1023">
            <v>0</v>
          </cell>
          <cell r="K1023">
            <v>0</v>
          </cell>
          <cell r="L1023">
            <v>0</v>
          </cell>
          <cell r="M1023">
            <v>0</v>
          </cell>
        </row>
        <row r="1024">
          <cell r="A1024">
            <v>1613</v>
          </cell>
          <cell r="B1024">
            <v>0</v>
          </cell>
          <cell r="C1024">
            <v>0</v>
          </cell>
          <cell r="D1024">
            <v>0</v>
          </cell>
          <cell r="E1024">
            <v>0</v>
          </cell>
          <cell r="F1024">
            <v>0</v>
          </cell>
          <cell r="G1024">
            <v>0</v>
          </cell>
          <cell r="H1024">
            <v>0</v>
          </cell>
          <cell r="I1024">
            <v>0</v>
          </cell>
          <cell r="J1024">
            <v>0</v>
          </cell>
          <cell r="K1024">
            <v>0</v>
          </cell>
          <cell r="L1024">
            <v>0</v>
          </cell>
          <cell r="M1024">
            <v>0</v>
          </cell>
        </row>
        <row r="1025">
          <cell r="A1025">
            <v>1614</v>
          </cell>
          <cell r="B1025">
            <v>0</v>
          </cell>
          <cell r="C1025">
            <v>0</v>
          </cell>
          <cell r="D1025">
            <v>0</v>
          </cell>
          <cell r="E1025">
            <v>0</v>
          </cell>
          <cell r="F1025">
            <v>0</v>
          </cell>
          <cell r="G1025">
            <v>0</v>
          </cell>
          <cell r="H1025">
            <v>0</v>
          </cell>
          <cell r="I1025">
            <v>0</v>
          </cell>
          <cell r="J1025">
            <v>0</v>
          </cell>
          <cell r="K1025">
            <v>0</v>
          </cell>
          <cell r="L1025">
            <v>0</v>
          </cell>
          <cell r="M1025">
            <v>0</v>
          </cell>
        </row>
        <row r="1026">
          <cell r="A1026">
            <v>1615</v>
          </cell>
          <cell r="B1026">
            <v>0</v>
          </cell>
          <cell r="C1026">
            <v>0</v>
          </cell>
          <cell r="D1026">
            <v>0</v>
          </cell>
          <cell r="E1026">
            <v>0</v>
          </cell>
          <cell r="F1026">
            <v>0</v>
          </cell>
          <cell r="G1026">
            <v>0</v>
          </cell>
          <cell r="H1026">
            <v>0</v>
          </cell>
          <cell r="I1026">
            <v>0</v>
          </cell>
          <cell r="J1026">
            <v>0</v>
          </cell>
          <cell r="K1026">
            <v>0</v>
          </cell>
          <cell r="L1026">
            <v>0</v>
          </cell>
          <cell r="M1026">
            <v>0</v>
          </cell>
        </row>
        <row r="1027">
          <cell r="A1027">
            <v>1616</v>
          </cell>
          <cell r="B1027">
            <v>0</v>
          </cell>
          <cell r="C1027">
            <v>0</v>
          </cell>
          <cell r="D1027">
            <v>0</v>
          </cell>
          <cell r="E1027">
            <v>0</v>
          </cell>
          <cell r="F1027">
            <v>0</v>
          </cell>
          <cell r="G1027">
            <v>0</v>
          </cell>
          <cell r="H1027">
            <v>0</v>
          </cell>
          <cell r="I1027">
            <v>0</v>
          </cell>
          <cell r="J1027">
            <v>0</v>
          </cell>
          <cell r="K1027">
            <v>0</v>
          </cell>
          <cell r="L1027">
            <v>0</v>
          </cell>
          <cell r="M1027">
            <v>0</v>
          </cell>
        </row>
        <row r="1028">
          <cell r="A1028">
            <v>1617</v>
          </cell>
          <cell r="B1028">
            <v>0</v>
          </cell>
          <cell r="C1028">
            <v>0</v>
          </cell>
          <cell r="D1028">
            <v>0</v>
          </cell>
          <cell r="E1028">
            <v>0</v>
          </cell>
          <cell r="F1028">
            <v>0</v>
          </cell>
          <cell r="G1028">
            <v>0</v>
          </cell>
          <cell r="H1028">
            <v>0</v>
          </cell>
          <cell r="I1028">
            <v>0</v>
          </cell>
          <cell r="J1028">
            <v>0</v>
          </cell>
          <cell r="K1028">
            <v>0</v>
          </cell>
          <cell r="L1028">
            <v>0</v>
          </cell>
          <cell r="M1028">
            <v>0</v>
          </cell>
        </row>
        <row r="1029">
          <cell r="A1029">
            <v>1618</v>
          </cell>
          <cell r="B1029">
            <v>0</v>
          </cell>
          <cell r="C1029">
            <v>0</v>
          </cell>
          <cell r="D1029">
            <v>0</v>
          </cell>
          <cell r="E1029">
            <v>0</v>
          </cell>
          <cell r="F1029">
            <v>0</v>
          </cell>
          <cell r="G1029">
            <v>0</v>
          </cell>
          <cell r="H1029">
            <v>0</v>
          </cell>
          <cell r="I1029">
            <v>0</v>
          </cell>
          <cell r="J1029">
            <v>0</v>
          </cell>
          <cell r="K1029">
            <v>0</v>
          </cell>
          <cell r="L1029">
            <v>0</v>
          </cell>
          <cell r="M1029">
            <v>0</v>
          </cell>
        </row>
        <row r="1030">
          <cell r="A1030">
            <v>1619</v>
          </cell>
          <cell r="B1030">
            <v>0</v>
          </cell>
          <cell r="C1030">
            <v>0</v>
          </cell>
          <cell r="D1030">
            <v>0</v>
          </cell>
          <cell r="E1030">
            <v>0</v>
          </cell>
          <cell r="F1030">
            <v>0</v>
          </cell>
          <cell r="G1030">
            <v>0</v>
          </cell>
          <cell r="H1030">
            <v>0</v>
          </cell>
          <cell r="I1030">
            <v>0</v>
          </cell>
          <cell r="J1030">
            <v>0</v>
          </cell>
          <cell r="K1030">
            <v>0</v>
          </cell>
          <cell r="L1030">
            <v>0</v>
          </cell>
          <cell r="M1030">
            <v>0</v>
          </cell>
        </row>
        <row r="1031">
          <cell r="A1031">
            <v>1620</v>
          </cell>
          <cell r="B1031">
            <v>0</v>
          </cell>
          <cell r="C1031">
            <v>0</v>
          </cell>
          <cell r="D1031">
            <v>0</v>
          </cell>
          <cell r="E1031">
            <v>0</v>
          </cell>
          <cell r="F1031">
            <v>0</v>
          </cell>
          <cell r="G1031">
            <v>0</v>
          </cell>
          <cell r="H1031">
            <v>0</v>
          </cell>
          <cell r="I1031">
            <v>0</v>
          </cell>
          <cell r="J1031">
            <v>0</v>
          </cell>
          <cell r="K1031">
            <v>0</v>
          </cell>
          <cell r="L1031">
            <v>0</v>
          </cell>
          <cell r="M1031">
            <v>0</v>
          </cell>
        </row>
        <row r="1032">
          <cell r="A1032">
            <v>1621</v>
          </cell>
          <cell r="B1032">
            <v>0</v>
          </cell>
          <cell r="C1032">
            <v>0</v>
          </cell>
          <cell r="D1032">
            <v>0</v>
          </cell>
          <cell r="E1032">
            <v>0</v>
          </cell>
          <cell r="F1032">
            <v>0</v>
          </cell>
          <cell r="G1032">
            <v>0</v>
          </cell>
          <cell r="H1032">
            <v>0</v>
          </cell>
          <cell r="I1032">
            <v>0</v>
          </cell>
          <cell r="J1032">
            <v>0</v>
          </cell>
          <cell r="K1032">
            <v>0</v>
          </cell>
          <cell r="L1032">
            <v>0</v>
          </cell>
          <cell r="M1032">
            <v>0</v>
          </cell>
        </row>
        <row r="1033">
          <cell r="A1033">
            <v>1622</v>
          </cell>
          <cell r="B1033">
            <v>0</v>
          </cell>
          <cell r="C1033">
            <v>0</v>
          </cell>
          <cell r="D1033">
            <v>0</v>
          </cell>
          <cell r="E1033">
            <v>0</v>
          </cell>
          <cell r="F1033">
            <v>0</v>
          </cell>
          <cell r="G1033">
            <v>0</v>
          </cell>
          <cell r="H1033">
            <v>0</v>
          </cell>
          <cell r="I1033">
            <v>0</v>
          </cell>
          <cell r="J1033">
            <v>0</v>
          </cell>
          <cell r="K1033">
            <v>0</v>
          </cell>
          <cell r="L1033">
            <v>0</v>
          </cell>
          <cell r="M1033">
            <v>0</v>
          </cell>
        </row>
        <row r="1034">
          <cell r="A1034">
            <v>1623</v>
          </cell>
          <cell r="B1034">
            <v>0</v>
          </cell>
          <cell r="C1034">
            <v>0</v>
          </cell>
          <cell r="D1034">
            <v>0</v>
          </cell>
          <cell r="E1034">
            <v>0</v>
          </cell>
          <cell r="F1034">
            <v>0</v>
          </cell>
          <cell r="G1034">
            <v>0</v>
          </cell>
          <cell r="H1034">
            <v>0</v>
          </cell>
          <cell r="I1034">
            <v>0</v>
          </cell>
          <cell r="J1034">
            <v>0</v>
          </cell>
          <cell r="K1034">
            <v>0</v>
          </cell>
          <cell r="L1034">
            <v>0</v>
          </cell>
          <cell r="M1034">
            <v>0</v>
          </cell>
        </row>
        <row r="1035">
          <cell r="A1035">
            <v>1624</v>
          </cell>
          <cell r="B1035">
            <v>0</v>
          </cell>
          <cell r="C1035">
            <v>0</v>
          </cell>
          <cell r="D1035">
            <v>0</v>
          </cell>
          <cell r="E1035">
            <v>0</v>
          </cell>
          <cell r="F1035">
            <v>0</v>
          </cell>
          <cell r="G1035">
            <v>0</v>
          </cell>
          <cell r="H1035">
            <v>0</v>
          </cell>
          <cell r="I1035">
            <v>0</v>
          </cell>
          <cell r="J1035">
            <v>0</v>
          </cell>
          <cell r="K1035">
            <v>0</v>
          </cell>
          <cell r="L1035">
            <v>0</v>
          </cell>
          <cell r="M1035">
            <v>0</v>
          </cell>
        </row>
        <row r="1036">
          <cell r="A1036">
            <v>1625</v>
          </cell>
          <cell r="B1036">
            <v>0</v>
          </cell>
          <cell r="C1036">
            <v>0</v>
          </cell>
          <cell r="D1036">
            <v>0</v>
          </cell>
          <cell r="E1036">
            <v>0</v>
          </cell>
          <cell r="F1036">
            <v>0</v>
          </cell>
          <cell r="G1036">
            <v>0</v>
          </cell>
          <cell r="H1036">
            <v>0</v>
          </cell>
          <cell r="I1036">
            <v>0</v>
          </cell>
          <cell r="J1036">
            <v>0</v>
          </cell>
          <cell r="K1036">
            <v>0</v>
          </cell>
          <cell r="L1036">
            <v>0</v>
          </cell>
          <cell r="M1036">
            <v>0</v>
          </cell>
        </row>
        <row r="1037">
          <cell r="A1037">
            <v>1626</v>
          </cell>
          <cell r="B1037">
            <v>0</v>
          </cell>
          <cell r="C1037">
            <v>0</v>
          </cell>
          <cell r="D1037">
            <v>0</v>
          </cell>
          <cell r="E1037">
            <v>0</v>
          </cell>
          <cell r="F1037">
            <v>0</v>
          </cell>
          <cell r="G1037">
            <v>0</v>
          </cell>
          <cell r="H1037">
            <v>0</v>
          </cell>
          <cell r="I1037">
            <v>0</v>
          </cell>
          <cell r="J1037">
            <v>0</v>
          </cell>
          <cell r="K1037">
            <v>0</v>
          </cell>
          <cell r="L1037">
            <v>0</v>
          </cell>
          <cell r="M1037">
            <v>0</v>
          </cell>
        </row>
        <row r="1038">
          <cell r="A1038">
            <v>1627</v>
          </cell>
          <cell r="B1038">
            <v>0</v>
          </cell>
          <cell r="C1038">
            <v>0</v>
          </cell>
          <cell r="D1038">
            <v>0</v>
          </cell>
          <cell r="E1038">
            <v>0</v>
          </cell>
          <cell r="F1038">
            <v>0</v>
          </cell>
          <cell r="G1038">
            <v>0</v>
          </cell>
          <cell r="H1038">
            <v>0</v>
          </cell>
          <cell r="I1038">
            <v>0</v>
          </cell>
          <cell r="J1038">
            <v>0</v>
          </cell>
          <cell r="K1038">
            <v>0</v>
          </cell>
          <cell r="L1038">
            <v>0</v>
          </cell>
          <cell r="M1038">
            <v>0</v>
          </cell>
        </row>
        <row r="1039">
          <cell r="A1039">
            <v>1628</v>
          </cell>
          <cell r="B1039">
            <v>0</v>
          </cell>
          <cell r="C1039">
            <v>0</v>
          </cell>
          <cell r="D1039">
            <v>0</v>
          </cell>
          <cell r="E1039">
            <v>0</v>
          </cell>
          <cell r="F1039">
            <v>0</v>
          </cell>
          <cell r="G1039">
            <v>0</v>
          </cell>
          <cell r="H1039">
            <v>0</v>
          </cell>
          <cell r="I1039">
            <v>0</v>
          </cell>
          <cell r="J1039">
            <v>0</v>
          </cell>
          <cell r="K1039">
            <v>0</v>
          </cell>
          <cell r="L1039">
            <v>0</v>
          </cell>
          <cell r="M1039">
            <v>0</v>
          </cell>
        </row>
        <row r="1040">
          <cell r="A1040">
            <v>1629</v>
          </cell>
          <cell r="B1040">
            <v>0</v>
          </cell>
          <cell r="C1040">
            <v>0</v>
          </cell>
          <cell r="D1040">
            <v>0</v>
          </cell>
          <cell r="E1040">
            <v>0</v>
          </cell>
          <cell r="F1040">
            <v>0</v>
          </cell>
          <cell r="G1040">
            <v>0</v>
          </cell>
          <cell r="H1040">
            <v>0</v>
          </cell>
          <cell r="I1040">
            <v>0</v>
          </cell>
          <cell r="J1040">
            <v>0</v>
          </cell>
          <cell r="K1040">
            <v>0</v>
          </cell>
          <cell r="L1040">
            <v>0</v>
          </cell>
          <cell r="M1040">
            <v>0</v>
          </cell>
        </row>
        <row r="1041">
          <cell r="A1041">
            <v>1630</v>
          </cell>
          <cell r="B1041">
            <v>0</v>
          </cell>
          <cell r="C1041">
            <v>0</v>
          </cell>
          <cell r="D1041">
            <v>0</v>
          </cell>
          <cell r="E1041">
            <v>0</v>
          </cell>
          <cell r="F1041">
            <v>0</v>
          </cell>
          <cell r="G1041">
            <v>0</v>
          </cell>
          <cell r="H1041">
            <v>0</v>
          </cell>
          <cell r="I1041">
            <v>0</v>
          </cell>
          <cell r="J1041">
            <v>0</v>
          </cell>
          <cell r="K1041">
            <v>0</v>
          </cell>
          <cell r="L1041">
            <v>0</v>
          </cell>
          <cell r="M1041">
            <v>0</v>
          </cell>
        </row>
        <row r="1042">
          <cell r="A1042">
            <v>1631</v>
          </cell>
          <cell r="B1042">
            <v>0</v>
          </cell>
          <cell r="C1042">
            <v>0</v>
          </cell>
          <cell r="D1042">
            <v>0</v>
          </cell>
          <cell r="E1042">
            <v>0</v>
          </cell>
          <cell r="F1042">
            <v>0</v>
          </cell>
          <cell r="G1042">
            <v>0</v>
          </cell>
          <cell r="H1042">
            <v>0</v>
          </cell>
          <cell r="I1042">
            <v>0</v>
          </cell>
          <cell r="J1042">
            <v>0</v>
          </cell>
          <cell r="K1042">
            <v>0</v>
          </cell>
          <cell r="L1042">
            <v>0</v>
          </cell>
          <cell r="M1042">
            <v>0</v>
          </cell>
        </row>
        <row r="1043">
          <cell r="A1043">
            <v>1632</v>
          </cell>
          <cell r="B1043">
            <v>0</v>
          </cell>
          <cell r="C1043">
            <v>0</v>
          </cell>
          <cell r="D1043">
            <v>0</v>
          </cell>
          <cell r="E1043">
            <v>0</v>
          </cell>
          <cell r="F1043">
            <v>0</v>
          </cell>
          <cell r="G1043">
            <v>0</v>
          </cell>
          <cell r="H1043">
            <v>0</v>
          </cell>
          <cell r="I1043">
            <v>0</v>
          </cell>
          <cell r="J1043">
            <v>0</v>
          </cell>
          <cell r="K1043">
            <v>0</v>
          </cell>
          <cell r="L1043">
            <v>0</v>
          </cell>
          <cell r="M1043">
            <v>0</v>
          </cell>
        </row>
        <row r="1044">
          <cell r="A1044">
            <v>1633</v>
          </cell>
          <cell r="B1044">
            <v>0</v>
          </cell>
          <cell r="C1044">
            <v>0</v>
          </cell>
          <cell r="D1044">
            <v>0</v>
          </cell>
          <cell r="E1044">
            <v>0</v>
          </cell>
          <cell r="F1044">
            <v>0</v>
          </cell>
          <cell r="G1044">
            <v>0</v>
          </cell>
          <cell r="H1044">
            <v>0</v>
          </cell>
          <cell r="I1044">
            <v>0</v>
          </cell>
          <cell r="J1044">
            <v>0</v>
          </cell>
          <cell r="K1044">
            <v>0</v>
          </cell>
          <cell r="L1044">
            <v>0</v>
          </cell>
          <cell r="M1044">
            <v>0</v>
          </cell>
        </row>
        <row r="1045">
          <cell r="A1045">
            <v>1634</v>
          </cell>
          <cell r="B1045">
            <v>0</v>
          </cell>
          <cell r="C1045">
            <v>0</v>
          </cell>
          <cell r="D1045">
            <v>0</v>
          </cell>
          <cell r="E1045">
            <v>0</v>
          </cell>
          <cell r="F1045">
            <v>0</v>
          </cell>
          <cell r="G1045">
            <v>0</v>
          </cell>
          <cell r="H1045">
            <v>0</v>
          </cell>
          <cell r="I1045">
            <v>0</v>
          </cell>
          <cell r="J1045">
            <v>0</v>
          </cell>
          <cell r="K1045">
            <v>0</v>
          </cell>
          <cell r="L1045">
            <v>0</v>
          </cell>
          <cell r="M1045">
            <v>0</v>
          </cell>
        </row>
        <row r="1046">
          <cell r="A1046">
            <v>1635</v>
          </cell>
          <cell r="B1046">
            <v>0</v>
          </cell>
          <cell r="C1046">
            <v>0</v>
          </cell>
          <cell r="D1046">
            <v>0</v>
          </cell>
          <cell r="E1046">
            <v>0</v>
          </cell>
          <cell r="F1046">
            <v>0</v>
          </cell>
          <cell r="G1046">
            <v>0</v>
          </cell>
          <cell r="H1046">
            <v>0</v>
          </cell>
          <cell r="I1046">
            <v>0</v>
          </cell>
          <cell r="J1046">
            <v>0</v>
          </cell>
          <cell r="K1046">
            <v>0</v>
          </cell>
          <cell r="L1046">
            <v>0</v>
          </cell>
          <cell r="M1046">
            <v>0</v>
          </cell>
        </row>
        <row r="1047">
          <cell r="A1047">
            <v>1636</v>
          </cell>
          <cell r="B1047">
            <v>0</v>
          </cell>
          <cell r="C1047">
            <v>0</v>
          </cell>
          <cell r="D1047">
            <v>0</v>
          </cell>
          <cell r="E1047">
            <v>0</v>
          </cell>
          <cell r="F1047">
            <v>0</v>
          </cell>
          <cell r="G1047">
            <v>0</v>
          </cell>
          <cell r="H1047">
            <v>0</v>
          </cell>
          <cell r="I1047">
            <v>0</v>
          </cell>
          <cell r="J1047">
            <v>0</v>
          </cell>
          <cell r="K1047">
            <v>0</v>
          </cell>
          <cell r="L1047">
            <v>0</v>
          </cell>
          <cell r="M1047">
            <v>0</v>
          </cell>
        </row>
        <row r="1048">
          <cell r="A1048">
            <v>1637</v>
          </cell>
          <cell r="B1048">
            <v>0</v>
          </cell>
          <cell r="C1048">
            <v>0</v>
          </cell>
          <cell r="D1048">
            <v>0</v>
          </cell>
          <cell r="E1048">
            <v>0</v>
          </cell>
          <cell r="F1048">
            <v>0</v>
          </cell>
          <cell r="G1048">
            <v>0</v>
          </cell>
          <cell r="H1048">
            <v>0</v>
          </cell>
          <cell r="I1048">
            <v>0</v>
          </cell>
          <cell r="J1048">
            <v>0</v>
          </cell>
          <cell r="K1048">
            <v>0</v>
          </cell>
          <cell r="L1048">
            <v>0</v>
          </cell>
          <cell r="M1048">
            <v>0</v>
          </cell>
        </row>
        <row r="1049">
          <cell r="A1049">
            <v>1638</v>
          </cell>
          <cell r="B1049">
            <v>0</v>
          </cell>
          <cell r="C1049">
            <v>0</v>
          </cell>
          <cell r="D1049">
            <v>0</v>
          </cell>
          <cell r="E1049">
            <v>0</v>
          </cell>
          <cell r="F1049">
            <v>0</v>
          </cell>
          <cell r="G1049">
            <v>0</v>
          </cell>
          <cell r="H1049">
            <v>0</v>
          </cell>
          <cell r="I1049">
            <v>0</v>
          </cell>
          <cell r="J1049">
            <v>0</v>
          </cell>
          <cell r="K1049">
            <v>0</v>
          </cell>
          <cell r="L1049">
            <v>0</v>
          </cell>
          <cell r="M1049">
            <v>0</v>
          </cell>
        </row>
        <row r="1050">
          <cell r="A1050">
            <v>1639</v>
          </cell>
          <cell r="B1050">
            <v>0</v>
          </cell>
          <cell r="C1050">
            <v>0</v>
          </cell>
          <cell r="D1050">
            <v>0</v>
          </cell>
          <cell r="E1050">
            <v>0</v>
          </cell>
          <cell r="F1050">
            <v>0</v>
          </cell>
          <cell r="G1050">
            <v>0</v>
          </cell>
          <cell r="H1050">
            <v>0</v>
          </cell>
          <cell r="I1050">
            <v>0</v>
          </cell>
          <cell r="J1050">
            <v>0</v>
          </cell>
          <cell r="K1050">
            <v>0</v>
          </cell>
          <cell r="L1050">
            <v>0</v>
          </cell>
          <cell r="M1050">
            <v>0</v>
          </cell>
        </row>
        <row r="1051">
          <cell r="A1051">
            <v>1640</v>
          </cell>
          <cell r="B1051">
            <v>0</v>
          </cell>
          <cell r="C1051">
            <v>0</v>
          </cell>
          <cell r="D1051">
            <v>0</v>
          </cell>
          <cell r="E1051">
            <v>0</v>
          </cell>
          <cell r="F1051">
            <v>0</v>
          </cell>
          <cell r="G1051">
            <v>0</v>
          </cell>
          <cell r="H1051">
            <v>0</v>
          </cell>
          <cell r="I1051">
            <v>0</v>
          </cell>
          <cell r="J1051">
            <v>0</v>
          </cell>
          <cell r="K1051">
            <v>0</v>
          </cell>
          <cell r="L1051">
            <v>0</v>
          </cell>
          <cell r="M1051">
            <v>0</v>
          </cell>
        </row>
        <row r="1052">
          <cell r="A1052">
            <v>1641</v>
          </cell>
          <cell r="B1052">
            <v>0</v>
          </cell>
          <cell r="C1052">
            <v>0</v>
          </cell>
          <cell r="D1052">
            <v>0</v>
          </cell>
          <cell r="E1052">
            <v>0</v>
          </cell>
          <cell r="F1052">
            <v>0</v>
          </cell>
          <cell r="G1052">
            <v>0</v>
          </cell>
          <cell r="H1052">
            <v>0</v>
          </cell>
          <cell r="I1052">
            <v>0</v>
          </cell>
          <cell r="J1052">
            <v>0</v>
          </cell>
          <cell r="K1052">
            <v>0</v>
          </cell>
          <cell r="L1052">
            <v>0</v>
          </cell>
          <cell r="M1052">
            <v>0</v>
          </cell>
        </row>
        <row r="1053">
          <cell r="A1053">
            <v>1642</v>
          </cell>
          <cell r="B1053">
            <v>0</v>
          </cell>
          <cell r="C1053">
            <v>0</v>
          </cell>
          <cell r="D1053">
            <v>0</v>
          </cell>
          <cell r="E1053">
            <v>0</v>
          </cell>
          <cell r="F1053">
            <v>0</v>
          </cell>
          <cell r="G1053">
            <v>0</v>
          </cell>
          <cell r="H1053">
            <v>0</v>
          </cell>
          <cell r="I1053">
            <v>0</v>
          </cell>
          <cell r="J1053">
            <v>0</v>
          </cell>
          <cell r="K1053">
            <v>0</v>
          </cell>
          <cell r="L1053">
            <v>0</v>
          </cell>
          <cell r="M1053">
            <v>0</v>
          </cell>
        </row>
        <row r="1054">
          <cell r="A1054">
            <v>1643</v>
          </cell>
          <cell r="B1054">
            <v>0</v>
          </cell>
          <cell r="C1054">
            <v>0</v>
          </cell>
          <cell r="D1054">
            <v>0</v>
          </cell>
          <cell r="E1054">
            <v>0</v>
          </cell>
          <cell r="F1054">
            <v>0</v>
          </cell>
          <cell r="G1054">
            <v>0</v>
          </cell>
          <cell r="H1054">
            <v>0</v>
          </cell>
          <cell r="I1054">
            <v>0</v>
          </cell>
          <cell r="J1054">
            <v>0</v>
          </cell>
          <cell r="K1054">
            <v>0</v>
          </cell>
          <cell r="L1054">
            <v>0</v>
          </cell>
          <cell r="M1054">
            <v>0</v>
          </cell>
        </row>
        <row r="1055">
          <cell r="A1055">
            <v>1644</v>
          </cell>
          <cell r="B1055">
            <v>0</v>
          </cell>
          <cell r="C1055">
            <v>0</v>
          </cell>
          <cell r="D1055">
            <v>0</v>
          </cell>
          <cell r="E1055">
            <v>0</v>
          </cell>
          <cell r="F1055">
            <v>0</v>
          </cell>
          <cell r="G1055">
            <v>0</v>
          </cell>
          <cell r="H1055">
            <v>0</v>
          </cell>
          <cell r="I1055">
            <v>0</v>
          </cell>
          <cell r="J1055">
            <v>0</v>
          </cell>
          <cell r="K1055">
            <v>0</v>
          </cell>
          <cell r="L1055">
            <v>0</v>
          </cell>
          <cell r="M1055">
            <v>0</v>
          </cell>
        </row>
        <row r="1056">
          <cell r="A1056">
            <v>1645</v>
          </cell>
          <cell r="B1056">
            <v>0</v>
          </cell>
          <cell r="C1056">
            <v>0</v>
          </cell>
          <cell r="D1056">
            <v>0</v>
          </cell>
          <cell r="E1056">
            <v>0</v>
          </cell>
          <cell r="F1056">
            <v>0</v>
          </cell>
          <cell r="G1056">
            <v>0</v>
          </cell>
          <cell r="H1056">
            <v>0</v>
          </cell>
          <cell r="I1056">
            <v>0</v>
          </cell>
          <cell r="J1056">
            <v>0</v>
          </cell>
          <cell r="K1056">
            <v>0</v>
          </cell>
          <cell r="L1056">
            <v>0</v>
          </cell>
          <cell r="M1056">
            <v>0</v>
          </cell>
        </row>
        <row r="1057">
          <cell r="A1057">
            <v>1646</v>
          </cell>
          <cell r="B1057">
            <v>0</v>
          </cell>
          <cell r="C1057">
            <v>0</v>
          </cell>
          <cell r="D1057">
            <v>0</v>
          </cell>
          <cell r="E1057">
            <v>0</v>
          </cell>
          <cell r="F1057">
            <v>0</v>
          </cell>
          <cell r="G1057">
            <v>0</v>
          </cell>
          <cell r="H1057">
            <v>0</v>
          </cell>
          <cell r="I1057">
            <v>0</v>
          </cell>
          <cell r="J1057">
            <v>0</v>
          </cell>
          <cell r="K1057">
            <v>0</v>
          </cell>
          <cell r="L1057">
            <v>0</v>
          </cell>
          <cell r="M1057">
            <v>0</v>
          </cell>
        </row>
        <row r="1058">
          <cell r="A1058">
            <v>1647</v>
          </cell>
          <cell r="B1058">
            <v>0</v>
          </cell>
          <cell r="C1058">
            <v>0</v>
          </cell>
          <cell r="D1058">
            <v>0</v>
          </cell>
          <cell r="E1058">
            <v>0</v>
          </cell>
          <cell r="F1058">
            <v>0</v>
          </cell>
          <cell r="G1058">
            <v>0</v>
          </cell>
          <cell r="H1058">
            <v>0</v>
          </cell>
          <cell r="I1058">
            <v>0</v>
          </cell>
          <cell r="J1058">
            <v>0</v>
          </cell>
          <cell r="K1058">
            <v>0</v>
          </cell>
          <cell r="L1058">
            <v>0</v>
          </cell>
          <cell r="M1058">
            <v>0</v>
          </cell>
        </row>
        <row r="1059">
          <cell r="A1059">
            <v>1648</v>
          </cell>
          <cell r="B1059">
            <v>0</v>
          </cell>
          <cell r="C1059">
            <v>0</v>
          </cell>
          <cell r="D1059">
            <v>0</v>
          </cell>
          <cell r="E1059">
            <v>0</v>
          </cell>
          <cell r="F1059">
            <v>0</v>
          </cell>
          <cell r="G1059">
            <v>0</v>
          </cell>
          <cell r="H1059">
            <v>0</v>
          </cell>
          <cell r="I1059">
            <v>0</v>
          </cell>
          <cell r="J1059">
            <v>0</v>
          </cell>
          <cell r="K1059">
            <v>0</v>
          </cell>
          <cell r="L1059">
            <v>0</v>
          </cell>
          <cell r="M1059">
            <v>0</v>
          </cell>
        </row>
        <row r="1060">
          <cell r="A1060">
            <v>1649</v>
          </cell>
          <cell r="B1060">
            <v>0</v>
          </cell>
          <cell r="C1060">
            <v>0</v>
          </cell>
          <cell r="D1060">
            <v>0</v>
          </cell>
          <cell r="E1060">
            <v>0</v>
          </cell>
          <cell r="F1060">
            <v>0</v>
          </cell>
          <cell r="G1060">
            <v>0</v>
          </cell>
          <cell r="H1060">
            <v>0</v>
          </cell>
          <cell r="I1060">
            <v>0</v>
          </cell>
          <cell r="J1060">
            <v>0</v>
          </cell>
          <cell r="K1060">
            <v>0</v>
          </cell>
          <cell r="L1060">
            <v>0</v>
          </cell>
          <cell r="M1060">
            <v>0</v>
          </cell>
        </row>
        <row r="1061">
          <cell r="A1061">
            <v>1650</v>
          </cell>
          <cell r="B1061">
            <v>0</v>
          </cell>
          <cell r="C1061">
            <v>0</v>
          </cell>
          <cell r="D1061">
            <v>0</v>
          </cell>
          <cell r="E1061">
            <v>0</v>
          </cell>
          <cell r="F1061">
            <v>0</v>
          </cell>
          <cell r="G1061">
            <v>0</v>
          </cell>
          <cell r="H1061">
            <v>0</v>
          </cell>
          <cell r="I1061">
            <v>0</v>
          </cell>
          <cell r="J1061">
            <v>0</v>
          </cell>
          <cell r="K1061">
            <v>0</v>
          </cell>
          <cell r="L1061">
            <v>0</v>
          </cell>
          <cell r="M1061">
            <v>0</v>
          </cell>
        </row>
        <row r="1062">
          <cell r="A1062">
            <v>1651</v>
          </cell>
          <cell r="B1062">
            <v>0</v>
          </cell>
          <cell r="C1062">
            <v>0</v>
          </cell>
          <cell r="D1062">
            <v>0</v>
          </cell>
          <cell r="E1062">
            <v>0</v>
          </cell>
          <cell r="F1062">
            <v>0</v>
          </cell>
          <cell r="G1062">
            <v>0</v>
          </cell>
          <cell r="H1062">
            <v>0</v>
          </cell>
          <cell r="I1062">
            <v>0</v>
          </cell>
          <cell r="J1062">
            <v>0</v>
          </cell>
          <cell r="K1062">
            <v>0</v>
          </cell>
          <cell r="L1062">
            <v>0</v>
          </cell>
          <cell r="M1062">
            <v>0</v>
          </cell>
        </row>
        <row r="1063">
          <cell r="A1063">
            <v>1652</v>
          </cell>
          <cell r="B1063">
            <v>0</v>
          </cell>
          <cell r="C1063">
            <v>0</v>
          </cell>
          <cell r="D1063">
            <v>0</v>
          </cell>
          <cell r="E1063">
            <v>0</v>
          </cell>
          <cell r="F1063">
            <v>0</v>
          </cell>
          <cell r="G1063">
            <v>0</v>
          </cell>
          <cell r="H1063">
            <v>0</v>
          </cell>
          <cell r="I1063">
            <v>0</v>
          </cell>
          <cell r="J1063">
            <v>0</v>
          </cell>
          <cell r="K1063">
            <v>0</v>
          </cell>
          <cell r="L1063">
            <v>0</v>
          </cell>
          <cell r="M1063">
            <v>0</v>
          </cell>
        </row>
        <row r="1064">
          <cell r="A1064">
            <v>1653</v>
          </cell>
          <cell r="B1064">
            <v>0</v>
          </cell>
          <cell r="C1064">
            <v>0</v>
          </cell>
          <cell r="D1064">
            <v>0</v>
          </cell>
          <cell r="E1064">
            <v>0</v>
          </cell>
          <cell r="F1064">
            <v>0</v>
          </cell>
          <cell r="G1064">
            <v>0</v>
          </cell>
          <cell r="H1064">
            <v>0</v>
          </cell>
          <cell r="I1064">
            <v>0</v>
          </cell>
          <cell r="J1064">
            <v>0</v>
          </cell>
          <cell r="K1064">
            <v>0</v>
          </cell>
          <cell r="L1064">
            <v>0</v>
          </cell>
          <cell r="M1064">
            <v>0</v>
          </cell>
        </row>
        <row r="1065">
          <cell r="A1065">
            <v>1654</v>
          </cell>
          <cell r="B1065">
            <v>0</v>
          </cell>
          <cell r="C1065">
            <v>0</v>
          </cell>
          <cell r="D1065">
            <v>0</v>
          </cell>
          <cell r="E1065">
            <v>0</v>
          </cell>
          <cell r="F1065">
            <v>0</v>
          </cell>
          <cell r="G1065">
            <v>0</v>
          </cell>
          <cell r="H1065">
            <v>0</v>
          </cell>
          <cell r="I1065">
            <v>0</v>
          </cell>
          <cell r="J1065">
            <v>0</v>
          </cell>
          <cell r="K1065">
            <v>0</v>
          </cell>
          <cell r="L1065">
            <v>0</v>
          </cell>
          <cell r="M1065">
            <v>0</v>
          </cell>
        </row>
        <row r="1066">
          <cell r="A1066">
            <v>1655</v>
          </cell>
          <cell r="B1066">
            <v>0</v>
          </cell>
          <cell r="C1066">
            <v>0</v>
          </cell>
          <cell r="D1066">
            <v>0</v>
          </cell>
          <cell r="E1066">
            <v>0</v>
          </cell>
          <cell r="F1066">
            <v>0</v>
          </cell>
          <cell r="G1066">
            <v>0</v>
          </cell>
          <cell r="H1066">
            <v>0</v>
          </cell>
          <cell r="I1066">
            <v>0</v>
          </cell>
          <cell r="J1066">
            <v>0</v>
          </cell>
          <cell r="K1066">
            <v>0</v>
          </cell>
          <cell r="L1066">
            <v>0</v>
          </cell>
          <cell r="M1066">
            <v>0</v>
          </cell>
        </row>
        <row r="1067">
          <cell r="A1067">
            <v>1656</v>
          </cell>
          <cell r="B1067">
            <v>0</v>
          </cell>
          <cell r="C1067">
            <v>0</v>
          </cell>
          <cell r="D1067">
            <v>0</v>
          </cell>
          <cell r="E1067">
            <v>0</v>
          </cell>
          <cell r="F1067">
            <v>0</v>
          </cell>
          <cell r="G1067">
            <v>0</v>
          </cell>
          <cell r="H1067">
            <v>0</v>
          </cell>
          <cell r="I1067">
            <v>0</v>
          </cell>
          <cell r="J1067">
            <v>0</v>
          </cell>
          <cell r="K1067">
            <v>0</v>
          </cell>
          <cell r="L1067">
            <v>0</v>
          </cell>
          <cell r="M1067">
            <v>0</v>
          </cell>
        </row>
        <row r="1068">
          <cell r="A1068">
            <v>1657</v>
          </cell>
          <cell r="B1068">
            <v>0</v>
          </cell>
          <cell r="C1068">
            <v>0</v>
          </cell>
          <cell r="D1068">
            <v>0</v>
          </cell>
          <cell r="E1068">
            <v>0</v>
          </cell>
          <cell r="F1068">
            <v>0</v>
          </cell>
          <cell r="G1068">
            <v>0</v>
          </cell>
          <cell r="H1068">
            <v>0</v>
          </cell>
          <cell r="I1068">
            <v>0</v>
          </cell>
          <cell r="J1068">
            <v>0</v>
          </cell>
          <cell r="K1068">
            <v>0</v>
          </cell>
          <cell r="L1068">
            <v>0</v>
          </cell>
          <cell r="M1068">
            <v>0</v>
          </cell>
        </row>
        <row r="1069">
          <cell r="A1069">
            <v>1658</v>
          </cell>
          <cell r="B1069">
            <v>0</v>
          </cell>
          <cell r="C1069">
            <v>0</v>
          </cell>
          <cell r="D1069">
            <v>0</v>
          </cell>
          <cell r="E1069">
            <v>0</v>
          </cell>
          <cell r="F1069">
            <v>0</v>
          </cell>
          <cell r="G1069">
            <v>0</v>
          </cell>
          <cell r="H1069">
            <v>0</v>
          </cell>
          <cell r="I1069">
            <v>0</v>
          </cell>
          <cell r="J1069">
            <v>0</v>
          </cell>
          <cell r="K1069">
            <v>0</v>
          </cell>
          <cell r="L1069">
            <v>0</v>
          </cell>
          <cell r="M1069">
            <v>0</v>
          </cell>
        </row>
        <row r="1070">
          <cell r="A1070">
            <v>1659</v>
          </cell>
          <cell r="B1070">
            <v>0</v>
          </cell>
          <cell r="C1070">
            <v>0</v>
          </cell>
          <cell r="D1070">
            <v>0</v>
          </cell>
          <cell r="E1070">
            <v>0</v>
          </cell>
          <cell r="F1070">
            <v>0</v>
          </cell>
          <cell r="G1070">
            <v>0</v>
          </cell>
          <cell r="H1070">
            <v>0</v>
          </cell>
          <cell r="I1070">
            <v>0</v>
          </cell>
          <cell r="J1070">
            <v>0</v>
          </cell>
          <cell r="K1070">
            <v>0</v>
          </cell>
          <cell r="L1070">
            <v>0</v>
          </cell>
          <cell r="M1070">
            <v>0</v>
          </cell>
        </row>
        <row r="1071">
          <cell r="A1071">
            <v>1660</v>
          </cell>
          <cell r="B1071">
            <v>0</v>
          </cell>
          <cell r="C1071">
            <v>0</v>
          </cell>
          <cell r="D1071">
            <v>0</v>
          </cell>
          <cell r="E1071">
            <v>0</v>
          </cell>
          <cell r="F1071">
            <v>0</v>
          </cell>
          <cell r="G1071">
            <v>0</v>
          </cell>
          <cell r="H1071">
            <v>0</v>
          </cell>
          <cell r="I1071">
            <v>0</v>
          </cell>
          <cell r="J1071">
            <v>0</v>
          </cell>
          <cell r="K1071">
            <v>0</v>
          </cell>
          <cell r="L1071">
            <v>0</v>
          </cell>
          <cell r="M1071">
            <v>0</v>
          </cell>
        </row>
        <row r="1072">
          <cell r="A1072">
            <v>1661</v>
          </cell>
          <cell r="B1072">
            <v>0</v>
          </cell>
          <cell r="C1072">
            <v>0</v>
          </cell>
          <cell r="D1072">
            <v>0</v>
          </cell>
          <cell r="E1072">
            <v>0</v>
          </cell>
          <cell r="F1072">
            <v>0</v>
          </cell>
          <cell r="G1072">
            <v>0</v>
          </cell>
          <cell r="H1072">
            <v>0</v>
          </cell>
          <cell r="I1072">
            <v>0</v>
          </cell>
          <cell r="J1072">
            <v>0</v>
          </cell>
          <cell r="K1072">
            <v>0</v>
          </cell>
          <cell r="L1072">
            <v>0</v>
          </cell>
          <cell r="M1072">
            <v>0</v>
          </cell>
        </row>
        <row r="1073">
          <cell r="A1073">
            <v>1662</v>
          </cell>
          <cell r="B1073">
            <v>0</v>
          </cell>
          <cell r="C1073">
            <v>0</v>
          </cell>
          <cell r="D1073">
            <v>0</v>
          </cell>
          <cell r="E1073">
            <v>0</v>
          </cell>
          <cell r="F1073">
            <v>0</v>
          </cell>
          <cell r="G1073">
            <v>0</v>
          </cell>
          <cell r="H1073">
            <v>0</v>
          </cell>
          <cell r="I1073">
            <v>0</v>
          </cell>
          <cell r="J1073">
            <v>0</v>
          </cell>
          <cell r="K1073">
            <v>0</v>
          </cell>
          <cell r="L1073">
            <v>0</v>
          </cell>
          <cell r="M1073">
            <v>0</v>
          </cell>
        </row>
        <row r="1074">
          <cell r="A1074">
            <v>1663</v>
          </cell>
          <cell r="B1074">
            <v>0</v>
          </cell>
          <cell r="C1074">
            <v>0</v>
          </cell>
          <cell r="D1074">
            <v>0</v>
          </cell>
          <cell r="E1074">
            <v>0</v>
          </cell>
          <cell r="F1074">
            <v>0</v>
          </cell>
          <cell r="G1074">
            <v>0</v>
          </cell>
          <cell r="H1074">
            <v>0</v>
          </cell>
          <cell r="I1074">
            <v>0</v>
          </cell>
          <cell r="J1074">
            <v>0</v>
          </cell>
          <cell r="K1074">
            <v>0</v>
          </cell>
          <cell r="L1074">
            <v>0</v>
          </cell>
          <cell r="M1074">
            <v>0</v>
          </cell>
        </row>
        <row r="1075">
          <cell r="A1075">
            <v>1664</v>
          </cell>
          <cell r="B1075">
            <v>0</v>
          </cell>
          <cell r="C1075">
            <v>0</v>
          </cell>
          <cell r="D1075">
            <v>0</v>
          </cell>
          <cell r="E1075">
            <v>0</v>
          </cell>
          <cell r="F1075">
            <v>0</v>
          </cell>
          <cell r="G1075">
            <v>0</v>
          </cell>
          <cell r="H1075">
            <v>0</v>
          </cell>
          <cell r="I1075">
            <v>0</v>
          </cell>
          <cell r="J1075">
            <v>0</v>
          </cell>
          <cell r="K1075">
            <v>0</v>
          </cell>
          <cell r="L1075">
            <v>0</v>
          </cell>
          <cell r="M1075">
            <v>0</v>
          </cell>
        </row>
        <row r="1076">
          <cell r="A1076">
            <v>1665</v>
          </cell>
          <cell r="B1076">
            <v>0</v>
          </cell>
          <cell r="C1076">
            <v>0</v>
          </cell>
          <cell r="D1076">
            <v>0</v>
          </cell>
          <cell r="E1076">
            <v>0</v>
          </cell>
          <cell r="F1076">
            <v>0</v>
          </cell>
          <cell r="G1076">
            <v>0</v>
          </cell>
          <cell r="H1076">
            <v>0</v>
          </cell>
          <cell r="I1076">
            <v>0</v>
          </cell>
          <cell r="J1076">
            <v>0</v>
          </cell>
          <cell r="K1076">
            <v>0</v>
          </cell>
          <cell r="L1076">
            <v>0</v>
          </cell>
          <cell r="M1076">
            <v>0</v>
          </cell>
        </row>
        <row r="1077">
          <cell r="A1077">
            <v>1666</v>
          </cell>
          <cell r="B1077">
            <v>0</v>
          </cell>
          <cell r="C1077">
            <v>0</v>
          </cell>
          <cell r="D1077">
            <v>0</v>
          </cell>
          <cell r="E1077">
            <v>0</v>
          </cell>
          <cell r="F1077">
            <v>0</v>
          </cell>
          <cell r="G1077">
            <v>0</v>
          </cell>
          <cell r="H1077">
            <v>0</v>
          </cell>
          <cell r="I1077">
            <v>0</v>
          </cell>
          <cell r="J1077">
            <v>0</v>
          </cell>
          <cell r="K1077">
            <v>0</v>
          </cell>
          <cell r="L1077">
            <v>0</v>
          </cell>
          <cell r="M1077">
            <v>0</v>
          </cell>
        </row>
        <row r="1078">
          <cell r="A1078">
            <v>1667</v>
          </cell>
          <cell r="B1078">
            <v>0</v>
          </cell>
          <cell r="C1078">
            <v>0</v>
          </cell>
          <cell r="D1078">
            <v>0</v>
          </cell>
          <cell r="E1078">
            <v>0</v>
          </cell>
          <cell r="F1078">
            <v>0</v>
          </cell>
          <cell r="G1078">
            <v>0</v>
          </cell>
          <cell r="H1078">
            <v>0</v>
          </cell>
          <cell r="I1078">
            <v>0</v>
          </cell>
          <cell r="J1078">
            <v>0</v>
          </cell>
          <cell r="K1078">
            <v>0</v>
          </cell>
          <cell r="L1078">
            <v>0</v>
          </cell>
          <cell r="M1078">
            <v>0</v>
          </cell>
        </row>
        <row r="1079">
          <cell r="A1079">
            <v>1668</v>
          </cell>
          <cell r="B1079">
            <v>0</v>
          </cell>
          <cell r="C1079">
            <v>0</v>
          </cell>
          <cell r="D1079">
            <v>0</v>
          </cell>
          <cell r="E1079">
            <v>0</v>
          </cell>
          <cell r="F1079">
            <v>0</v>
          </cell>
          <cell r="G1079">
            <v>0</v>
          </cell>
          <cell r="H1079">
            <v>0</v>
          </cell>
          <cell r="I1079">
            <v>0</v>
          </cell>
          <cell r="J1079">
            <v>0</v>
          </cell>
          <cell r="K1079">
            <v>0</v>
          </cell>
          <cell r="L1079">
            <v>0</v>
          </cell>
          <cell r="M1079">
            <v>0</v>
          </cell>
        </row>
        <row r="1080">
          <cell r="A1080">
            <v>1669</v>
          </cell>
          <cell r="B1080">
            <v>0</v>
          </cell>
          <cell r="C1080">
            <v>0</v>
          </cell>
          <cell r="D1080">
            <v>0</v>
          </cell>
          <cell r="E1080">
            <v>0</v>
          </cell>
          <cell r="F1080">
            <v>0</v>
          </cell>
          <cell r="G1080">
            <v>0</v>
          </cell>
          <cell r="H1080">
            <v>0</v>
          </cell>
          <cell r="I1080">
            <v>0</v>
          </cell>
          <cell r="J1080">
            <v>0</v>
          </cell>
          <cell r="K1080">
            <v>0</v>
          </cell>
          <cell r="L1080">
            <v>0</v>
          </cell>
          <cell r="M1080">
            <v>0</v>
          </cell>
        </row>
        <row r="1081">
          <cell r="A1081">
            <v>1670</v>
          </cell>
          <cell r="B1081">
            <v>0</v>
          </cell>
          <cell r="C1081">
            <v>0</v>
          </cell>
          <cell r="D1081">
            <v>0</v>
          </cell>
          <cell r="E1081">
            <v>0</v>
          </cell>
          <cell r="F1081">
            <v>0</v>
          </cell>
          <cell r="G1081">
            <v>0</v>
          </cell>
          <cell r="H1081">
            <v>0</v>
          </cell>
          <cell r="I1081">
            <v>0</v>
          </cell>
          <cell r="J1081">
            <v>0</v>
          </cell>
          <cell r="K1081">
            <v>0</v>
          </cell>
          <cell r="L1081">
            <v>0</v>
          </cell>
          <cell r="M1081">
            <v>0</v>
          </cell>
        </row>
        <row r="1082">
          <cell r="A1082">
            <v>1671</v>
          </cell>
          <cell r="B1082">
            <v>0</v>
          </cell>
          <cell r="C1082">
            <v>0</v>
          </cell>
          <cell r="D1082">
            <v>0</v>
          </cell>
          <cell r="E1082">
            <v>0</v>
          </cell>
          <cell r="F1082">
            <v>0</v>
          </cell>
          <cell r="G1082">
            <v>0</v>
          </cell>
          <cell r="H1082">
            <v>0</v>
          </cell>
          <cell r="I1082">
            <v>0</v>
          </cell>
          <cell r="J1082">
            <v>0</v>
          </cell>
          <cell r="K1082">
            <v>0</v>
          </cell>
          <cell r="L1082">
            <v>0</v>
          </cell>
          <cell r="M1082">
            <v>0</v>
          </cell>
        </row>
        <row r="1083">
          <cell r="A1083">
            <v>1672</v>
          </cell>
          <cell r="B1083">
            <v>0</v>
          </cell>
          <cell r="C1083">
            <v>0</v>
          </cell>
          <cell r="D1083">
            <v>0</v>
          </cell>
          <cell r="E1083">
            <v>0</v>
          </cell>
          <cell r="F1083">
            <v>0</v>
          </cell>
          <cell r="G1083">
            <v>0</v>
          </cell>
          <cell r="H1083">
            <v>0</v>
          </cell>
          <cell r="I1083">
            <v>0</v>
          </cell>
          <cell r="J1083">
            <v>0</v>
          </cell>
          <cell r="K1083">
            <v>0</v>
          </cell>
          <cell r="L1083">
            <v>0</v>
          </cell>
          <cell r="M1083">
            <v>0</v>
          </cell>
        </row>
        <row r="1084">
          <cell r="A1084">
            <v>1673</v>
          </cell>
          <cell r="B1084">
            <v>0</v>
          </cell>
          <cell r="C1084">
            <v>0</v>
          </cell>
          <cell r="D1084">
            <v>0</v>
          </cell>
          <cell r="E1084">
            <v>0</v>
          </cell>
          <cell r="F1084">
            <v>0</v>
          </cell>
          <cell r="G1084">
            <v>0</v>
          </cell>
          <cell r="H1084">
            <v>0</v>
          </cell>
          <cell r="I1084">
            <v>0</v>
          </cell>
          <cell r="J1084">
            <v>0</v>
          </cell>
          <cell r="K1084">
            <v>0</v>
          </cell>
          <cell r="L1084">
            <v>0</v>
          </cell>
          <cell r="M1084">
            <v>0</v>
          </cell>
        </row>
        <row r="1085">
          <cell r="A1085">
            <v>1674</v>
          </cell>
          <cell r="B1085">
            <v>0</v>
          </cell>
          <cell r="C1085">
            <v>0</v>
          </cell>
          <cell r="D1085">
            <v>0</v>
          </cell>
          <cell r="E1085">
            <v>0</v>
          </cell>
          <cell r="F1085">
            <v>0</v>
          </cell>
          <cell r="G1085">
            <v>0</v>
          </cell>
          <cell r="H1085">
            <v>0</v>
          </cell>
          <cell r="I1085">
            <v>0</v>
          </cell>
          <cell r="J1085">
            <v>0</v>
          </cell>
          <cell r="K1085">
            <v>0</v>
          </cell>
          <cell r="L1085">
            <v>0</v>
          </cell>
          <cell r="M1085">
            <v>0</v>
          </cell>
        </row>
        <row r="1086">
          <cell r="A1086">
            <v>1675</v>
          </cell>
          <cell r="B1086">
            <v>0</v>
          </cell>
          <cell r="C1086">
            <v>0</v>
          </cell>
          <cell r="D1086">
            <v>0</v>
          </cell>
          <cell r="E1086">
            <v>0</v>
          </cell>
          <cell r="F1086">
            <v>0</v>
          </cell>
          <cell r="G1086">
            <v>0</v>
          </cell>
          <cell r="H1086">
            <v>0</v>
          </cell>
          <cell r="I1086">
            <v>0</v>
          </cell>
          <cell r="J1086">
            <v>0</v>
          </cell>
          <cell r="K1086">
            <v>0</v>
          </cell>
          <cell r="L1086">
            <v>0</v>
          </cell>
          <cell r="M1086">
            <v>0</v>
          </cell>
        </row>
        <row r="1087">
          <cell r="A1087">
            <v>1676</v>
          </cell>
          <cell r="B1087">
            <v>0</v>
          </cell>
          <cell r="C1087">
            <v>0</v>
          </cell>
          <cell r="D1087">
            <v>0</v>
          </cell>
          <cell r="E1087">
            <v>0</v>
          </cell>
          <cell r="F1087">
            <v>0</v>
          </cell>
          <cell r="G1087">
            <v>0</v>
          </cell>
          <cell r="H1087">
            <v>0</v>
          </cell>
          <cell r="I1087">
            <v>0</v>
          </cell>
          <cell r="J1087">
            <v>0</v>
          </cell>
          <cell r="K1087">
            <v>0</v>
          </cell>
          <cell r="L1087">
            <v>0</v>
          </cell>
          <cell r="M1087">
            <v>0</v>
          </cell>
        </row>
        <row r="1088">
          <cell r="A1088">
            <v>1677</v>
          </cell>
          <cell r="B1088">
            <v>0</v>
          </cell>
          <cell r="C1088">
            <v>0</v>
          </cell>
          <cell r="D1088">
            <v>0</v>
          </cell>
          <cell r="E1088">
            <v>0</v>
          </cell>
          <cell r="F1088">
            <v>0</v>
          </cell>
          <cell r="G1088">
            <v>0</v>
          </cell>
          <cell r="H1088">
            <v>0</v>
          </cell>
          <cell r="I1088">
            <v>0</v>
          </cell>
          <cell r="J1088">
            <v>0</v>
          </cell>
          <cell r="K1088">
            <v>0</v>
          </cell>
          <cell r="L1088">
            <v>0</v>
          </cell>
          <cell r="M1088">
            <v>0</v>
          </cell>
        </row>
        <row r="1089">
          <cell r="A1089">
            <v>1678</v>
          </cell>
          <cell r="B1089">
            <v>0</v>
          </cell>
          <cell r="C1089">
            <v>0</v>
          </cell>
          <cell r="D1089">
            <v>0</v>
          </cell>
          <cell r="E1089">
            <v>0</v>
          </cell>
          <cell r="F1089">
            <v>0</v>
          </cell>
          <cell r="G1089">
            <v>0</v>
          </cell>
          <cell r="H1089">
            <v>0</v>
          </cell>
          <cell r="I1089">
            <v>0</v>
          </cell>
          <cell r="J1089">
            <v>0</v>
          </cell>
          <cell r="K1089">
            <v>0</v>
          </cell>
          <cell r="L1089">
            <v>0</v>
          </cell>
          <cell r="M1089">
            <v>0</v>
          </cell>
        </row>
        <row r="1090">
          <cell r="A1090">
            <v>1679</v>
          </cell>
          <cell r="B1090">
            <v>0</v>
          </cell>
          <cell r="C1090">
            <v>0</v>
          </cell>
          <cell r="D1090">
            <v>0</v>
          </cell>
          <cell r="E1090">
            <v>0</v>
          </cell>
          <cell r="F1090">
            <v>0</v>
          </cell>
          <cell r="G1090">
            <v>0</v>
          </cell>
          <cell r="H1090">
            <v>0</v>
          </cell>
          <cell r="I1090">
            <v>0</v>
          </cell>
          <cell r="J1090">
            <v>0</v>
          </cell>
          <cell r="K1090">
            <v>0</v>
          </cell>
          <cell r="L1090">
            <v>0</v>
          </cell>
          <cell r="M1090">
            <v>0</v>
          </cell>
        </row>
        <row r="1091">
          <cell r="A1091">
            <v>1680</v>
          </cell>
          <cell r="B1091">
            <v>0</v>
          </cell>
          <cell r="C1091">
            <v>0</v>
          </cell>
          <cell r="D1091">
            <v>0</v>
          </cell>
          <cell r="E1091">
            <v>0</v>
          </cell>
          <cell r="F1091">
            <v>0</v>
          </cell>
          <cell r="G1091">
            <v>0</v>
          </cell>
          <cell r="H1091">
            <v>0</v>
          </cell>
          <cell r="I1091">
            <v>0</v>
          </cell>
          <cell r="J1091">
            <v>0</v>
          </cell>
          <cell r="K1091">
            <v>0</v>
          </cell>
          <cell r="L1091">
            <v>0</v>
          </cell>
          <cell r="M1091">
            <v>0</v>
          </cell>
        </row>
        <row r="1092">
          <cell r="A1092">
            <v>1681</v>
          </cell>
          <cell r="B1092">
            <v>0</v>
          </cell>
          <cell r="C1092">
            <v>0</v>
          </cell>
          <cell r="D1092">
            <v>0</v>
          </cell>
          <cell r="E1092">
            <v>0</v>
          </cell>
          <cell r="F1092">
            <v>0</v>
          </cell>
          <cell r="G1092">
            <v>0</v>
          </cell>
          <cell r="H1092">
            <v>0</v>
          </cell>
          <cell r="I1092">
            <v>0</v>
          </cell>
          <cell r="J1092">
            <v>0</v>
          </cell>
          <cell r="K1092">
            <v>0</v>
          </cell>
          <cell r="L1092">
            <v>0</v>
          </cell>
          <cell r="M1092">
            <v>0</v>
          </cell>
        </row>
        <row r="1093">
          <cell r="A1093">
            <v>1682</v>
          </cell>
          <cell r="B1093">
            <v>0</v>
          </cell>
          <cell r="C1093">
            <v>0</v>
          </cell>
          <cell r="D1093">
            <v>0</v>
          </cell>
          <cell r="E1093">
            <v>0</v>
          </cell>
          <cell r="F1093">
            <v>0</v>
          </cell>
          <cell r="G1093">
            <v>0</v>
          </cell>
          <cell r="H1093">
            <v>0</v>
          </cell>
          <cell r="I1093">
            <v>0</v>
          </cell>
          <cell r="J1093">
            <v>0</v>
          </cell>
          <cell r="K1093">
            <v>0</v>
          </cell>
          <cell r="L1093">
            <v>0</v>
          </cell>
          <cell r="M1093">
            <v>0</v>
          </cell>
        </row>
        <row r="1094">
          <cell r="A1094">
            <v>1683</v>
          </cell>
          <cell r="B1094">
            <v>0</v>
          </cell>
          <cell r="C1094">
            <v>0</v>
          </cell>
          <cell r="D1094">
            <v>0</v>
          </cell>
          <cell r="E1094">
            <v>0</v>
          </cell>
          <cell r="F1094">
            <v>0</v>
          </cell>
          <cell r="G1094">
            <v>0</v>
          </cell>
          <cell r="H1094">
            <v>0</v>
          </cell>
          <cell r="I1094">
            <v>0</v>
          </cell>
          <cell r="J1094">
            <v>0</v>
          </cell>
          <cell r="K1094">
            <v>0</v>
          </cell>
          <cell r="L1094">
            <v>0</v>
          </cell>
          <cell r="M1094">
            <v>0</v>
          </cell>
        </row>
        <row r="1095">
          <cell r="A1095">
            <v>1684</v>
          </cell>
          <cell r="B1095">
            <v>0</v>
          </cell>
          <cell r="C1095">
            <v>0</v>
          </cell>
          <cell r="D1095">
            <v>0</v>
          </cell>
          <cell r="E1095">
            <v>0</v>
          </cell>
          <cell r="F1095">
            <v>0</v>
          </cell>
          <cell r="G1095">
            <v>0</v>
          </cell>
          <cell r="H1095">
            <v>0</v>
          </cell>
          <cell r="I1095">
            <v>0</v>
          </cell>
          <cell r="J1095">
            <v>0</v>
          </cell>
          <cell r="K1095">
            <v>0</v>
          </cell>
          <cell r="L1095">
            <v>0</v>
          </cell>
          <cell r="M1095">
            <v>0</v>
          </cell>
        </row>
        <row r="1096">
          <cell r="A1096">
            <v>1685</v>
          </cell>
          <cell r="B1096">
            <v>0</v>
          </cell>
          <cell r="C1096">
            <v>0</v>
          </cell>
          <cell r="D1096">
            <v>0</v>
          </cell>
          <cell r="E1096">
            <v>0</v>
          </cell>
          <cell r="F1096">
            <v>0</v>
          </cell>
          <cell r="G1096">
            <v>0</v>
          </cell>
          <cell r="H1096">
            <v>0</v>
          </cell>
          <cell r="I1096">
            <v>0</v>
          </cell>
          <cell r="J1096">
            <v>0</v>
          </cell>
          <cell r="K1096">
            <v>0</v>
          </cell>
          <cell r="L1096">
            <v>0</v>
          </cell>
          <cell r="M1096">
            <v>0</v>
          </cell>
        </row>
        <row r="1097">
          <cell r="A1097">
            <v>1686</v>
          </cell>
          <cell r="B1097">
            <v>0</v>
          </cell>
          <cell r="C1097">
            <v>0</v>
          </cell>
          <cell r="D1097">
            <v>0</v>
          </cell>
          <cell r="E1097">
            <v>0</v>
          </cell>
          <cell r="F1097">
            <v>0</v>
          </cell>
          <cell r="G1097">
            <v>0</v>
          </cell>
          <cell r="H1097">
            <v>0</v>
          </cell>
          <cell r="I1097">
            <v>0</v>
          </cell>
          <cell r="J1097">
            <v>0</v>
          </cell>
          <cell r="K1097">
            <v>0</v>
          </cell>
          <cell r="L1097">
            <v>0</v>
          </cell>
          <cell r="M1097">
            <v>0</v>
          </cell>
        </row>
        <row r="1098">
          <cell r="A1098">
            <v>1687</v>
          </cell>
          <cell r="B1098">
            <v>0</v>
          </cell>
          <cell r="C1098">
            <v>0</v>
          </cell>
          <cell r="D1098">
            <v>0</v>
          </cell>
          <cell r="E1098">
            <v>0</v>
          </cell>
          <cell r="F1098">
            <v>0</v>
          </cell>
          <cell r="G1098">
            <v>0</v>
          </cell>
          <cell r="H1098">
            <v>0</v>
          </cell>
          <cell r="I1098">
            <v>0</v>
          </cell>
          <cell r="J1098">
            <v>0</v>
          </cell>
          <cell r="K1098">
            <v>0</v>
          </cell>
          <cell r="L1098">
            <v>0</v>
          </cell>
          <cell r="M1098">
            <v>0</v>
          </cell>
        </row>
        <row r="1099">
          <cell r="A1099">
            <v>1688</v>
          </cell>
          <cell r="B1099">
            <v>0</v>
          </cell>
          <cell r="C1099">
            <v>0</v>
          </cell>
          <cell r="D1099">
            <v>0</v>
          </cell>
          <cell r="E1099">
            <v>0</v>
          </cell>
          <cell r="F1099">
            <v>0</v>
          </cell>
          <cell r="G1099">
            <v>0</v>
          </cell>
          <cell r="H1099">
            <v>0</v>
          </cell>
          <cell r="I1099">
            <v>0</v>
          </cell>
          <cell r="J1099">
            <v>0</v>
          </cell>
          <cell r="K1099">
            <v>0</v>
          </cell>
          <cell r="L1099">
            <v>0</v>
          </cell>
          <cell r="M1099">
            <v>0</v>
          </cell>
        </row>
        <row r="1100">
          <cell r="A1100">
            <v>1689</v>
          </cell>
          <cell r="B1100">
            <v>0</v>
          </cell>
          <cell r="C1100">
            <v>0</v>
          </cell>
          <cell r="D1100">
            <v>0</v>
          </cell>
          <cell r="E1100">
            <v>0</v>
          </cell>
          <cell r="F1100">
            <v>0</v>
          </cell>
          <cell r="G1100">
            <v>0</v>
          </cell>
          <cell r="H1100">
            <v>0</v>
          </cell>
          <cell r="I1100">
            <v>0</v>
          </cell>
          <cell r="J1100">
            <v>0</v>
          </cell>
          <cell r="K1100">
            <v>0</v>
          </cell>
          <cell r="L1100">
            <v>0</v>
          </cell>
          <cell r="M1100">
            <v>0</v>
          </cell>
        </row>
        <row r="1101">
          <cell r="A1101">
            <v>1690</v>
          </cell>
          <cell r="B1101">
            <v>0</v>
          </cell>
          <cell r="C1101">
            <v>0</v>
          </cell>
          <cell r="D1101">
            <v>0</v>
          </cell>
          <cell r="E1101">
            <v>0</v>
          </cell>
          <cell r="F1101">
            <v>0</v>
          </cell>
          <cell r="G1101">
            <v>0</v>
          </cell>
          <cell r="H1101">
            <v>0</v>
          </cell>
          <cell r="I1101">
            <v>0</v>
          </cell>
          <cell r="J1101">
            <v>0</v>
          </cell>
          <cell r="K1101">
            <v>0</v>
          </cell>
          <cell r="L1101">
            <v>0</v>
          </cell>
          <cell r="M1101">
            <v>0</v>
          </cell>
        </row>
        <row r="1102">
          <cell r="A1102">
            <v>1691</v>
          </cell>
          <cell r="B1102">
            <v>0</v>
          </cell>
          <cell r="C1102">
            <v>0</v>
          </cell>
          <cell r="D1102">
            <v>0</v>
          </cell>
          <cell r="E1102">
            <v>0</v>
          </cell>
          <cell r="F1102">
            <v>0</v>
          </cell>
          <cell r="G1102">
            <v>0</v>
          </cell>
          <cell r="H1102">
            <v>0</v>
          </cell>
          <cell r="I1102">
            <v>0</v>
          </cell>
          <cell r="J1102">
            <v>0</v>
          </cell>
          <cell r="K1102">
            <v>0</v>
          </cell>
          <cell r="L1102">
            <v>0</v>
          </cell>
          <cell r="M1102">
            <v>0</v>
          </cell>
        </row>
        <row r="1103">
          <cell r="A1103">
            <v>1692</v>
          </cell>
          <cell r="B1103">
            <v>0</v>
          </cell>
          <cell r="C1103">
            <v>0</v>
          </cell>
          <cell r="D1103">
            <v>0</v>
          </cell>
          <cell r="E1103">
            <v>0</v>
          </cell>
          <cell r="F1103">
            <v>0</v>
          </cell>
          <cell r="G1103">
            <v>0</v>
          </cell>
          <cell r="H1103">
            <v>0</v>
          </cell>
          <cell r="I1103">
            <v>0</v>
          </cell>
          <cell r="J1103">
            <v>0</v>
          </cell>
          <cell r="K1103">
            <v>0</v>
          </cell>
          <cell r="L1103">
            <v>0</v>
          </cell>
          <cell r="M1103">
            <v>0</v>
          </cell>
        </row>
        <row r="1104">
          <cell r="A1104">
            <v>1693</v>
          </cell>
          <cell r="B1104">
            <v>0</v>
          </cell>
          <cell r="C1104">
            <v>0</v>
          </cell>
          <cell r="D1104">
            <v>0</v>
          </cell>
          <cell r="E1104">
            <v>0</v>
          </cell>
          <cell r="F1104">
            <v>0</v>
          </cell>
          <cell r="G1104">
            <v>0</v>
          </cell>
          <cell r="H1104">
            <v>0</v>
          </cell>
          <cell r="I1104">
            <v>0</v>
          </cell>
          <cell r="J1104">
            <v>0</v>
          </cell>
          <cell r="K1104">
            <v>0</v>
          </cell>
          <cell r="L1104">
            <v>0</v>
          </cell>
          <cell r="M1104">
            <v>0</v>
          </cell>
        </row>
        <row r="1105">
          <cell r="A1105">
            <v>1694</v>
          </cell>
          <cell r="B1105">
            <v>0</v>
          </cell>
          <cell r="C1105">
            <v>0</v>
          </cell>
          <cell r="D1105">
            <v>0</v>
          </cell>
          <cell r="E1105">
            <v>0</v>
          </cell>
          <cell r="F1105">
            <v>0</v>
          </cell>
          <cell r="G1105">
            <v>0</v>
          </cell>
          <cell r="H1105">
            <v>0</v>
          </cell>
          <cell r="I1105">
            <v>0</v>
          </cell>
          <cell r="J1105">
            <v>0</v>
          </cell>
          <cell r="K1105">
            <v>0</v>
          </cell>
          <cell r="L1105">
            <v>0</v>
          </cell>
          <cell r="M1105">
            <v>0</v>
          </cell>
        </row>
        <row r="1106">
          <cell r="A1106">
            <v>1695</v>
          </cell>
          <cell r="B1106">
            <v>0</v>
          </cell>
          <cell r="C1106">
            <v>0</v>
          </cell>
          <cell r="D1106">
            <v>0</v>
          </cell>
          <cell r="E1106">
            <v>0</v>
          </cell>
          <cell r="F1106">
            <v>0</v>
          </cell>
          <cell r="G1106">
            <v>0</v>
          </cell>
          <cell r="H1106">
            <v>0</v>
          </cell>
          <cell r="I1106">
            <v>0</v>
          </cell>
          <cell r="J1106">
            <v>0</v>
          </cell>
          <cell r="K1106">
            <v>0</v>
          </cell>
          <cell r="L1106">
            <v>0</v>
          </cell>
          <cell r="M1106">
            <v>0</v>
          </cell>
        </row>
        <row r="1107">
          <cell r="A1107">
            <v>1696</v>
          </cell>
          <cell r="B1107">
            <v>0</v>
          </cell>
          <cell r="C1107">
            <v>0</v>
          </cell>
          <cell r="D1107">
            <v>0</v>
          </cell>
          <cell r="E1107">
            <v>0</v>
          </cell>
          <cell r="F1107">
            <v>0</v>
          </cell>
          <cell r="G1107">
            <v>0</v>
          </cell>
          <cell r="H1107">
            <v>0</v>
          </cell>
          <cell r="I1107">
            <v>0</v>
          </cell>
          <cell r="J1107">
            <v>0</v>
          </cell>
          <cell r="K1107">
            <v>0</v>
          </cell>
          <cell r="L1107">
            <v>0</v>
          </cell>
          <cell r="M1107">
            <v>0</v>
          </cell>
        </row>
        <row r="1108">
          <cell r="A1108">
            <v>1697</v>
          </cell>
          <cell r="B1108">
            <v>0</v>
          </cell>
          <cell r="C1108">
            <v>0</v>
          </cell>
          <cell r="D1108">
            <v>0</v>
          </cell>
          <cell r="E1108">
            <v>0</v>
          </cell>
          <cell r="F1108">
            <v>0</v>
          </cell>
          <cell r="G1108">
            <v>0</v>
          </cell>
          <cell r="H1108">
            <v>0</v>
          </cell>
          <cell r="I1108">
            <v>0</v>
          </cell>
          <cell r="J1108">
            <v>0</v>
          </cell>
          <cell r="K1108">
            <v>0</v>
          </cell>
          <cell r="L1108">
            <v>0</v>
          </cell>
          <cell r="M1108">
            <v>0</v>
          </cell>
        </row>
        <row r="1109">
          <cell r="A1109">
            <v>1698</v>
          </cell>
          <cell r="B1109">
            <v>0</v>
          </cell>
          <cell r="C1109">
            <v>0</v>
          </cell>
          <cell r="D1109">
            <v>0</v>
          </cell>
          <cell r="E1109">
            <v>0</v>
          </cell>
          <cell r="F1109">
            <v>0</v>
          </cell>
          <cell r="G1109">
            <v>0</v>
          </cell>
          <cell r="H1109">
            <v>0</v>
          </cell>
          <cell r="I1109">
            <v>0</v>
          </cell>
          <cell r="J1109">
            <v>0</v>
          </cell>
          <cell r="K1109">
            <v>0</v>
          </cell>
          <cell r="L1109">
            <v>0</v>
          </cell>
          <cell r="M1109">
            <v>0</v>
          </cell>
        </row>
        <row r="1110">
          <cell r="A1110">
            <v>1699</v>
          </cell>
          <cell r="B1110">
            <v>0</v>
          </cell>
          <cell r="C1110">
            <v>0</v>
          </cell>
          <cell r="D1110">
            <v>0</v>
          </cell>
          <cell r="E1110">
            <v>0</v>
          </cell>
          <cell r="F1110">
            <v>0</v>
          </cell>
          <cell r="G1110">
            <v>0</v>
          </cell>
          <cell r="H1110">
            <v>0</v>
          </cell>
          <cell r="I1110">
            <v>0</v>
          </cell>
          <cell r="J1110">
            <v>0</v>
          </cell>
          <cell r="K1110">
            <v>0</v>
          </cell>
          <cell r="L1110">
            <v>0</v>
          </cell>
          <cell r="M1110">
            <v>0</v>
          </cell>
        </row>
        <row r="1111">
          <cell r="A1111">
            <v>1700</v>
          </cell>
          <cell r="B1111">
            <v>0</v>
          </cell>
          <cell r="C1111">
            <v>0</v>
          </cell>
          <cell r="D1111">
            <v>0</v>
          </cell>
          <cell r="E1111">
            <v>0</v>
          </cell>
          <cell r="F1111">
            <v>0</v>
          </cell>
          <cell r="G1111">
            <v>0</v>
          </cell>
          <cell r="H1111">
            <v>0</v>
          </cell>
          <cell r="I1111">
            <v>0</v>
          </cell>
          <cell r="J1111">
            <v>0</v>
          </cell>
          <cell r="K1111">
            <v>0</v>
          </cell>
          <cell r="L1111">
            <v>0</v>
          </cell>
          <cell r="M1111">
            <v>0</v>
          </cell>
        </row>
        <row r="1112">
          <cell r="A1112">
            <v>1701</v>
          </cell>
          <cell r="B1112">
            <v>0</v>
          </cell>
          <cell r="C1112">
            <v>0</v>
          </cell>
          <cell r="D1112">
            <v>0</v>
          </cell>
          <cell r="E1112">
            <v>0</v>
          </cell>
          <cell r="F1112">
            <v>0</v>
          </cell>
          <cell r="G1112">
            <v>0</v>
          </cell>
          <cell r="H1112">
            <v>0</v>
          </cell>
          <cell r="I1112">
            <v>0</v>
          </cell>
          <cell r="J1112">
            <v>0</v>
          </cell>
          <cell r="K1112">
            <v>0</v>
          </cell>
          <cell r="L1112">
            <v>0</v>
          </cell>
          <cell r="M1112">
            <v>0</v>
          </cell>
        </row>
        <row r="1113">
          <cell r="A1113">
            <v>1702</v>
          </cell>
          <cell r="B1113">
            <v>0</v>
          </cell>
          <cell r="C1113">
            <v>0</v>
          </cell>
          <cell r="D1113">
            <v>0</v>
          </cell>
          <cell r="E1113">
            <v>0</v>
          </cell>
          <cell r="F1113">
            <v>0</v>
          </cell>
          <cell r="G1113">
            <v>0</v>
          </cell>
          <cell r="H1113">
            <v>0</v>
          </cell>
          <cell r="I1113">
            <v>0</v>
          </cell>
          <cell r="J1113">
            <v>0</v>
          </cell>
          <cell r="K1113">
            <v>0</v>
          </cell>
          <cell r="L1113">
            <v>0</v>
          </cell>
          <cell r="M1113">
            <v>0</v>
          </cell>
        </row>
        <row r="1114">
          <cell r="A1114">
            <v>1703</v>
          </cell>
          <cell r="B1114">
            <v>0</v>
          </cell>
          <cell r="C1114">
            <v>0</v>
          </cell>
          <cell r="D1114">
            <v>0</v>
          </cell>
          <cell r="E1114">
            <v>0</v>
          </cell>
          <cell r="F1114">
            <v>0</v>
          </cell>
          <cell r="G1114">
            <v>0</v>
          </cell>
          <cell r="H1114">
            <v>0</v>
          </cell>
          <cell r="I1114">
            <v>0</v>
          </cell>
          <cell r="J1114">
            <v>0</v>
          </cell>
          <cell r="K1114">
            <v>0</v>
          </cell>
          <cell r="L1114">
            <v>0</v>
          </cell>
          <cell r="M1114">
            <v>0</v>
          </cell>
        </row>
        <row r="1115">
          <cell r="A1115">
            <v>1704</v>
          </cell>
          <cell r="B1115">
            <v>0</v>
          </cell>
          <cell r="C1115">
            <v>0</v>
          </cell>
          <cell r="D1115">
            <v>0</v>
          </cell>
          <cell r="E1115">
            <v>0</v>
          </cell>
          <cell r="F1115">
            <v>0</v>
          </cell>
          <cell r="G1115">
            <v>0</v>
          </cell>
          <cell r="H1115">
            <v>0</v>
          </cell>
          <cell r="I1115">
            <v>0</v>
          </cell>
          <cell r="J1115">
            <v>0</v>
          </cell>
          <cell r="K1115">
            <v>0</v>
          </cell>
          <cell r="L1115">
            <v>0</v>
          </cell>
          <cell r="M1115">
            <v>0</v>
          </cell>
        </row>
        <row r="1116">
          <cell r="A1116">
            <v>1705</v>
          </cell>
          <cell r="B1116">
            <v>0</v>
          </cell>
          <cell r="C1116">
            <v>0</v>
          </cell>
          <cell r="D1116">
            <v>0</v>
          </cell>
          <cell r="E1116">
            <v>0</v>
          </cell>
          <cell r="F1116">
            <v>0</v>
          </cell>
          <cell r="G1116">
            <v>0</v>
          </cell>
          <cell r="H1116">
            <v>0</v>
          </cell>
          <cell r="I1116">
            <v>0</v>
          </cell>
          <cell r="J1116">
            <v>0</v>
          </cell>
          <cell r="K1116">
            <v>0</v>
          </cell>
          <cell r="L1116">
            <v>0</v>
          </cell>
          <cell r="M1116">
            <v>0</v>
          </cell>
        </row>
        <row r="1117">
          <cell r="A1117">
            <v>1706</v>
          </cell>
          <cell r="B1117">
            <v>0</v>
          </cell>
          <cell r="C1117">
            <v>0</v>
          </cell>
          <cell r="D1117">
            <v>0</v>
          </cell>
          <cell r="E1117">
            <v>0</v>
          </cell>
          <cell r="F1117">
            <v>0</v>
          </cell>
          <cell r="G1117">
            <v>0</v>
          </cell>
          <cell r="H1117">
            <v>0</v>
          </cell>
          <cell r="I1117">
            <v>0</v>
          </cell>
          <cell r="J1117">
            <v>0</v>
          </cell>
          <cell r="K1117">
            <v>0</v>
          </cell>
          <cell r="L1117">
            <v>0</v>
          </cell>
          <cell r="M1117">
            <v>0</v>
          </cell>
        </row>
        <row r="1118">
          <cell r="A1118">
            <v>1707</v>
          </cell>
          <cell r="B1118">
            <v>0</v>
          </cell>
          <cell r="C1118">
            <v>0</v>
          </cell>
          <cell r="D1118">
            <v>0</v>
          </cell>
          <cell r="E1118">
            <v>0</v>
          </cell>
          <cell r="F1118">
            <v>0</v>
          </cell>
          <cell r="G1118">
            <v>0</v>
          </cell>
          <cell r="H1118">
            <v>0</v>
          </cell>
          <cell r="I1118">
            <v>0</v>
          </cell>
          <cell r="J1118">
            <v>0</v>
          </cell>
          <cell r="K1118">
            <v>0</v>
          </cell>
          <cell r="L1118">
            <v>0</v>
          </cell>
          <cell r="M1118">
            <v>0</v>
          </cell>
        </row>
        <row r="1119">
          <cell r="A1119">
            <v>1708</v>
          </cell>
          <cell r="B1119">
            <v>0</v>
          </cell>
          <cell r="C1119">
            <v>0</v>
          </cell>
          <cell r="D1119">
            <v>0</v>
          </cell>
          <cell r="E1119">
            <v>0</v>
          </cell>
          <cell r="F1119">
            <v>0</v>
          </cell>
          <cell r="G1119">
            <v>0</v>
          </cell>
          <cell r="H1119">
            <v>0</v>
          </cell>
          <cell r="I1119">
            <v>0</v>
          </cell>
          <cell r="J1119">
            <v>0</v>
          </cell>
          <cell r="K1119">
            <v>0</v>
          </cell>
          <cell r="L1119">
            <v>0</v>
          </cell>
          <cell r="M1119">
            <v>0</v>
          </cell>
        </row>
        <row r="1120">
          <cell r="A1120">
            <v>1709</v>
          </cell>
          <cell r="B1120">
            <v>0</v>
          </cell>
          <cell r="C1120">
            <v>0</v>
          </cell>
          <cell r="D1120">
            <v>0</v>
          </cell>
          <cell r="E1120">
            <v>0</v>
          </cell>
          <cell r="F1120">
            <v>0</v>
          </cell>
          <cell r="G1120">
            <v>0</v>
          </cell>
          <cell r="H1120">
            <v>0</v>
          </cell>
          <cell r="I1120">
            <v>0</v>
          </cell>
          <cell r="J1120">
            <v>0</v>
          </cell>
          <cell r="K1120">
            <v>0</v>
          </cell>
          <cell r="L1120">
            <v>0</v>
          </cell>
          <cell r="M1120">
            <v>0</v>
          </cell>
        </row>
        <row r="1121">
          <cell r="A1121">
            <v>1710</v>
          </cell>
          <cell r="B1121">
            <v>0</v>
          </cell>
          <cell r="C1121">
            <v>0</v>
          </cell>
          <cell r="D1121">
            <v>0</v>
          </cell>
          <cell r="E1121">
            <v>0</v>
          </cell>
          <cell r="F1121">
            <v>0</v>
          </cell>
          <cell r="G1121">
            <v>0</v>
          </cell>
          <cell r="H1121">
            <v>0</v>
          </cell>
          <cell r="I1121">
            <v>0</v>
          </cell>
          <cell r="J1121">
            <v>0</v>
          </cell>
          <cell r="K1121">
            <v>0</v>
          </cell>
          <cell r="L1121">
            <v>0</v>
          </cell>
          <cell r="M1121">
            <v>0</v>
          </cell>
        </row>
        <row r="1122">
          <cell r="A1122">
            <v>1711</v>
          </cell>
          <cell r="B1122">
            <v>0</v>
          </cell>
          <cell r="C1122">
            <v>0</v>
          </cell>
          <cell r="D1122">
            <v>0</v>
          </cell>
          <cell r="E1122">
            <v>0</v>
          </cell>
          <cell r="F1122">
            <v>0</v>
          </cell>
          <cell r="G1122">
            <v>0</v>
          </cell>
          <cell r="H1122">
            <v>0</v>
          </cell>
          <cell r="I1122">
            <v>0</v>
          </cell>
          <cell r="J1122">
            <v>0</v>
          </cell>
          <cell r="K1122">
            <v>0</v>
          </cell>
          <cell r="L1122">
            <v>0</v>
          </cell>
          <cell r="M1122">
            <v>0</v>
          </cell>
        </row>
        <row r="1123">
          <cell r="A1123">
            <v>1712</v>
          </cell>
          <cell r="B1123">
            <v>0</v>
          </cell>
          <cell r="C1123">
            <v>0</v>
          </cell>
          <cell r="D1123">
            <v>0</v>
          </cell>
          <cell r="E1123">
            <v>0</v>
          </cell>
          <cell r="F1123">
            <v>0</v>
          </cell>
          <cell r="G1123">
            <v>0</v>
          </cell>
          <cell r="H1123">
            <v>0</v>
          </cell>
          <cell r="I1123">
            <v>0</v>
          </cell>
          <cell r="J1123">
            <v>0</v>
          </cell>
          <cell r="K1123">
            <v>0</v>
          </cell>
          <cell r="L1123">
            <v>0</v>
          </cell>
          <cell r="M1123">
            <v>0</v>
          </cell>
        </row>
        <row r="1124">
          <cell r="A1124">
            <v>1713</v>
          </cell>
          <cell r="B1124">
            <v>0</v>
          </cell>
          <cell r="C1124">
            <v>0</v>
          </cell>
          <cell r="D1124">
            <v>0</v>
          </cell>
          <cell r="E1124">
            <v>0</v>
          </cell>
          <cell r="F1124">
            <v>0</v>
          </cell>
          <cell r="G1124">
            <v>0</v>
          </cell>
          <cell r="H1124">
            <v>0</v>
          </cell>
          <cell r="I1124">
            <v>0</v>
          </cell>
          <cell r="J1124">
            <v>0</v>
          </cell>
          <cell r="K1124">
            <v>0</v>
          </cell>
          <cell r="L1124">
            <v>0</v>
          </cell>
          <cell r="M1124">
            <v>0</v>
          </cell>
        </row>
        <row r="1125">
          <cell r="A1125">
            <v>1714</v>
          </cell>
          <cell r="B1125">
            <v>0</v>
          </cell>
          <cell r="C1125">
            <v>0</v>
          </cell>
          <cell r="D1125">
            <v>0</v>
          </cell>
          <cell r="E1125">
            <v>0</v>
          </cell>
          <cell r="F1125">
            <v>0</v>
          </cell>
          <cell r="G1125">
            <v>0</v>
          </cell>
          <cell r="H1125">
            <v>0</v>
          </cell>
          <cell r="I1125">
            <v>0</v>
          </cell>
          <cell r="J1125">
            <v>0</v>
          </cell>
          <cell r="K1125">
            <v>0</v>
          </cell>
          <cell r="L1125">
            <v>0</v>
          </cell>
          <cell r="M1125">
            <v>0</v>
          </cell>
        </row>
        <row r="1126">
          <cell r="A1126">
            <v>1715</v>
          </cell>
          <cell r="B1126">
            <v>0</v>
          </cell>
          <cell r="C1126">
            <v>0</v>
          </cell>
          <cell r="D1126">
            <v>0</v>
          </cell>
          <cell r="E1126">
            <v>0</v>
          </cell>
          <cell r="F1126">
            <v>0</v>
          </cell>
          <cell r="G1126">
            <v>0</v>
          </cell>
          <cell r="H1126">
            <v>0</v>
          </cell>
          <cell r="I1126">
            <v>0</v>
          </cell>
          <cell r="J1126">
            <v>0</v>
          </cell>
          <cell r="K1126">
            <v>0</v>
          </cell>
          <cell r="L1126">
            <v>0</v>
          </cell>
          <cell r="M1126">
            <v>0</v>
          </cell>
        </row>
        <row r="1127">
          <cell r="A1127">
            <v>1716</v>
          </cell>
          <cell r="B1127">
            <v>0</v>
          </cell>
          <cell r="C1127">
            <v>0</v>
          </cell>
          <cell r="D1127">
            <v>0</v>
          </cell>
          <cell r="E1127">
            <v>0</v>
          </cell>
          <cell r="F1127">
            <v>0</v>
          </cell>
          <cell r="G1127">
            <v>0</v>
          </cell>
          <cell r="H1127">
            <v>0</v>
          </cell>
          <cell r="I1127">
            <v>0</v>
          </cell>
          <cell r="J1127">
            <v>0</v>
          </cell>
          <cell r="K1127">
            <v>0</v>
          </cell>
          <cell r="L1127">
            <v>0</v>
          </cell>
          <cell r="M1127">
            <v>0</v>
          </cell>
        </row>
        <row r="1128">
          <cell r="A1128">
            <v>1717</v>
          </cell>
          <cell r="B1128">
            <v>0</v>
          </cell>
          <cell r="C1128">
            <v>0</v>
          </cell>
          <cell r="D1128">
            <v>0</v>
          </cell>
          <cell r="E1128">
            <v>0</v>
          </cell>
          <cell r="F1128">
            <v>0</v>
          </cell>
          <cell r="G1128">
            <v>0</v>
          </cell>
          <cell r="H1128">
            <v>0</v>
          </cell>
          <cell r="I1128">
            <v>0</v>
          </cell>
          <cell r="J1128">
            <v>0</v>
          </cell>
          <cell r="K1128">
            <v>0</v>
          </cell>
          <cell r="L1128">
            <v>0</v>
          </cell>
          <cell r="M1128">
            <v>0</v>
          </cell>
        </row>
        <row r="1129">
          <cell r="A1129">
            <v>1718</v>
          </cell>
          <cell r="B1129">
            <v>0</v>
          </cell>
          <cell r="C1129">
            <v>0</v>
          </cell>
          <cell r="D1129">
            <v>0</v>
          </cell>
          <cell r="E1129">
            <v>0</v>
          </cell>
          <cell r="F1129">
            <v>0</v>
          </cell>
          <cell r="G1129">
            <v>0</v>
          </cell>
          <cell r="H1129">
            <v>0</v>
          </cell>
          <cell r="I1129">
            <v>0</v>
          </cell>
          <cell r="J1129">
            <v>0</v>
          </cell>
          <cell r="K1129">
            <v>0</v>
          </cell>
          <cell r="L1129">
            <v>0</v>
          </cell>
          <cell r="M1129">
            <v>0</v>
          </cell>
        </row>
        <row r="1130">
          <cell r="A1130">
            <v>1719</v>
          </cell>
          <cell r="B1130">
            <v>0</v>
          </cell>
          <cell r="C1130">
            <v>0</v>
          </cell>
          <cell r="D1130">
            <v>0</v>
          </cell>
          <cell r="E1130">
            <v>0</v>
          </cell>
          <cell r="F1130">
            <v>0</v>
          </cell>
          <cell r="G1130">
            <v>0</v>
          </cell>
          <cell r="H1130">
            <v>0</v>
          </cell>
          <cell r="I1130">
            <v>0</v>
          </cell>
          <cell r="J1130">
            <v>0</v>
          </cell>
          <cell r="K1130">
            <v>0</v>
          </cell>
          <cell r="L1130">
            <v>0</v>
          </cell>
          <cell r="M1130">
            <v>0</v>
          </cell>
        </row>
        <row r="1131">
          <cell r="A1131">
            <v>1720</v>
          </cell>
          <cell r="B1131">
            <v>0</v>
          </cell>
          <cell r="C1131">
            <v>0</v>
          </cell>
          <cell r="D1131">
            <v>0</v>
          </cell>
          <cell r="E1131">
            <v>0</v>
          </cell>
          <cell r="F1131">
            <v>0</v>
          </cell>
          <cell r="G1131">
            <v>0</v>
          </cell>
          <cell r="H1131">
            <v>0</v>
          </cell>
          <cell r="I1131">
            <v>0</v>
          </cell>
          <cell r="J1131">
            <v>0</v>
          </cell>
          <cell r="K1131">
            <v>0</v>
          </cell>
          <cell r="L1131">
            <v>0</v>
          </cell>
          <cell r="M1131">
            <v>0</v>
          </cell>
        </row>
        <row r="1132">
          <cell r="A1132">
            <v>1721</v>
          </cell>
          <cell r="B1132">
            <v>0</v>
          </cell>
          <cell r="C1132">
            <v>0</v>
          </cell>
          <cell r="D1132">
            <v>0</v>
          </cell>
          <cell r="E1132">
            <v>0</v>
          </cell>
          <cell r="F1132">
            <v>0</v>
          </cell>
          <cell r="G1132">
            <v>0</v>
          </cell>
          <cell r="H1132">
            <v>0</v>
          </cell>
          <cell r="I1132">
            <v>0</v>
          </cell>
          <cell r="J1132">
            <v>0</v>
          </cell>
          <cell r="K1132">
            <v>0</v>
          </cell>
          <cell r="L1132">
            <v>0</v>
          </cell>
          <cell r="M1132">
            <v>0</v>
          </cell>
        </row>
        <row r="1133">
          <cell r="A1133">
            <v>1722</v>
          </cell>
          <cell r="B1133">
            <v>0</v>
          </cell>
          <cell r="C1133">
            <v>0</v>
          </cell>
          <cell r="D1133">
            <v>0</v>
          </cell>
          <cell r="E1133">
            <v>0</v>
          </cell>
          <cell r="F1133">
            <v>0</v>
          </cell>
          <cell r="G1133">
            <v>0</v>
          </cell>
          <cell r="H1133">
            <v>0</v>
          </cell>
          <cell r="I1133">
            <v>0</v>
          </cell>
          <cell r="J1133">
            <v>0</v>
          </cell>
          <cell r="K1133">
            <v>0</v>
          </cell>
          <cell r="L1133">
            <v>0</v>
          </cell>
          <cell r="M1133">
            <v>0</v>
          </cell>
        </row>
        <row r="1134">
          <cell r="A1134">
            <v>0</v>
          </cell>
          <cell r="B1134">
            <v>0</v>
          </cell>
          <cell r="C1134">
            <v>0</v>
          </cell>
          <cell r="D1134">
            <v>0</v>
          </cell>
          <cell r="E1134">
            <v>0</v>
          </cell>
          <cell r="F1134">
            <v>0</v>
          </cell>
          <cell r="G1134">
            <v>0</v>
          </cell>
          <cell r="H1134">
            <v>0</v>
          </cell>
          <cell r="I1134">
            <v>0</v>
          </cell>
          <cell r="J1134">
            <v>0</v>
          </cell>
          <cell r="K1134">
            <v>0</v>
          </cell>
          <cell r="L1134">
            <v>0</v>
          </cell>
          <cell r="M1134">
            <v>0</v>
          </cell>
        </row>
        <row r="1135">
          <cell r="A1135">
            <v>0</v>
          </cell>
          <cell r="B1135">
            <v>0</v>
          </cell>
          <cell r="C1135">
            <v>0</v>
          </cell>
          <cell r="D1135">
            <v>0</v>
          </cell>
          <cell r="E1135">
            <v>0</v>
          </cell>
          <cell r="F1135">
            <v>0</v>
          </cell>
          <cell r="G1135">
            <v>0</v>
          </cell>
          <cell r="H1135">
            <v>0</v>
          </cell>
          <cell r="I1135">
            <v>0</v>
          </cell>
          <cell r="J1135">
            <v>0</v>
          </cell>
          <cell r="K1135">
            <v>0</v>
          </cell>
          <cell r="L1135">
            <v>0</v>
          </cell>
          <cell r="M1135">
            <v>0</v>
          </cell>
        </row>
        <row r="1136">
          <cell r="A1136">
            <v>0</v>
          </cell>
          <cell r="B1136">
            <v>0</v>
          </cell>
          <cell r="C1136">
            <v>0</v>
          </cell>
          <cell r="D1136">
            <v>0</v>
          </cell>
          <cell r="E1136">
            <v>0</v>
          </cell>
          <cell r="F1136">
            <v>0</v>
          </cell>
          <cell r="G1136">
            <v>0</v>
          </cell>
          <cell r="H1136">
            <v>0</v>
          </cell>
          <cell r="I1136">
            <v>0</v>
          </cell>
          <cell r="J1136">
            <v>0</v>
          </cell>
          <cell r="K1136">
            <v>0</v>
          </cell>
          <cell r="L1136">
            <v>0</v>
          </cell>
          <cell r="M1136">
            <v>0</v>
          </cell>
        </row>
        <row r="1137">
          <cell r="A1137">
            <v>0</v>
          </cell>
          <cell r="B1137">
            <v>0</v>
          </cell>
          <cell r="C1137">
            <v>0</v>
          </cell>
          <cell r="D1137">
            <v>0</v>
          </cell>
          <cell r="E1137">
            <v>0</v>
          </cell>
          <cell r="F1137">
            <v>0</v>
          </cell>
          <cell r="G1137">
            <v>0</v>
          </cell>
          <cell r="H1137">
            <v>0</v>
          </cell>
          <cell r="I1137">
            <v>0</v>
          </cell>
          <cell r="J1137">
            <v>0</v>
          </cell>
          <cell r="K1137">
            <v>0</v>
          </cell>
          <cell r="L1137">
            <v>0</v>
          </cell>
          <cell r="M1137">
            <v>0</v>
          </cell>
        </row>
        <row r="1138">
          <cell r="A1138">
            <v>0</v>
          </cell>
          <cell r="B1138">
            <v>0</v>
          </cell>
          <cell r="C1138">
            <v>0</v>
          </cell>
          <cell r="D1138">
            <v>0</v>
          </cell>
          <cell r="E1138">
            <v>0</v>
          </cell>
          <cell r="F1138">
            <v>0</v>
          </cell>
          <cell r="G1138">
            <v>0</v>
          </cell>
          <cell r="H1138">
            <v>0</v>
          </cell>
          <cell r="I1138">
            <v>0</v>
          </cell>
          <cell r="J1138">
            <v>0</v>
          </cell>
          <cell r="K1138">
            <v>0</v>
          </cell>
          <cell r="L1138">
            <v>0</v>
          </cell>
          <cell r="M1138">
            <v>0</v>
          </cell>
        </row>
        <row r="1139">
          <cell r="A1139">
            <v>0</v>
          </cell>
          <cell r="B1139">
            <v>0</v>
          </cell>
          <cell r="C1139">
            <v>0</v>
          </cell>
          <cell r="D1139">
            <v>0</v>
          </cell>
          <cell r="E1139">
            <v>0</v>
          </cell>
          <cell r="F1139">
            <v>0</v>
          </cell>
          <cell r="G1139">
            <v>0</v>
          </cell>
          <cell r="H1139">
            <v>0</v>
          </cell>
          <cell r="I1139">
            <v>0</v>
          </cell>
          <cell r="J1139">
            <v>0</v>
          </cell>
          <cell r="K1139">
            <v>0</v>
          </cell>
          <cell r="L1139">
            <v>0</v>
          </cell>
          <cell r="M1139">
            <v>0</v>
          </cell>
        </row>
        <row r="1140">
          <cell r="A1140">
            <v>0</v>
          </cell>
          <cell r="B1140">
            <v>0</v>
          </cell>
          <cell r="C1140">
            <v>0</v>
          </cell>
          <cell r="D1140">
            <v>0</v>
          </cell>
          <cell r="E1140">
            <v>0</v>
          </cell>
          <cell r="F1140">
            <v>0</v>
          </cell>
          <cell r="G1140">
            <v>0</v>
          </cell>
          <cell r="H1140">
            <v>0</v>
          </cell>
          <cell r="I1140">
            <v>0</v>
          </cell>
          <cell r="J1140">
            <v>0</v>
          </cell>
          <cell r="K1140">
            <v>0</v>
          </cell>
          <cell r="L1140">
            <v>0</v>
          </cell>
          <cell r="M1140">
            <v>0</v>
          </cell>
        </row>
        <row r="1141">
          <cell r="A1141">
            <v>0</v>
          </cell>
          <cell r="B1141">
            <v>0</v>
          </cell>
          <cell r="C1141">
            <v>0</v>
          </cell>
          <cell r="D1141">
            <v>0</v>
          </cell>
          <cell r="E1141">
            <v>0</v>
          </cell>
          <cell r="F1141">
            <v>0</v>
          </cell>
          <cell r="G1141">
            <v>0</v>
          </cell>
          <cell r="H1141">
            <v>0</v>
          </cell>
          <cell r="I1141">
            <v>0</v>
          </cell>
          <cell r="J1141">
            <v>0</v>
          </cell>
          <cell r="K1141">
            <v>0</v>
          </cell>
          <cell r="L1141">
            <v>0</v>
          </cell>
          <cell r="M1141">
            <v>0</v>
          </cell>
        </row>
        <row r="1142">
          <cell r="A1142">
            <v>0</v>
          </cell>
          <cell r="B1142">
            <v>0</v>
          </cell>
          <cell r="C1142">
            <v>0</v>
          </cell>
          <cell r="D1142">
            <v>0</v>
          </cell>
          <cell r="E1142">
            <v>0</v>
          </cell>
          <cell r="F1142">
            <v>0</v>
          </cell>
          <cell r="G1142">
            <v>0</v>
          </cell>
          <cell r="H1142">
            <v>0</v>
          </cell>
          <cell r="I1142">
            <v>0</v>
          </cell>
          <cell r="J1142">
            <v>0</v>
          </cell>
          <cell r="K1142">
            <v>0</v>
          </cell>
          <cell r="L1142">
            <v>0</v>
          </cell>
          <cell r="M1142">
            <v>0</v>
          </cell>
        </row>
        <row r="1143">
          <cell r="A1143">
            <v>0</v>
          </cell>
          <cell r="B1143">
            <v>0</v>
          </cell>
          <cell r="C1143">
            <v>0</v>
          </cell>
          <cell r="D1143">
            <v>0</v>
          </cell>
          <cell r="E1143">
            <v>0</v>
          </cell>
          <cell r="F1143">
            <v>0</v>
          </cell>
          <cell r="G1143">
            <v>0</v>
          </cell>
          <cell r="H1143">
            <v>0</v>
          </cell>
          <cell r="I1143">
            <v>0</v>
          </cell>
          <cell r="J1143">
            <v>0</v>
          </cell>
          <cell r="K1143">
            <v>0</v>
          </cell>
          <cell r="L1143">
            <v>0</v>
          </cell>
          <cell r="M1143">
            <v>0</v>
          </cell>
        </row>
        <row r="1144">
          <cell r="A1144">
            <v>0</v>
          </cell>
          <cell r="B1144">
            <v>0</v>
          </cell>
          <cell r="C1144">
            <v>0</v>
          </cell>
          <cell r="D1144">
            <v>0</v>
          </cell>
          <cell r="E1144">
            <v>0</v>
          </cell>
          <cell r="F1144">
            <v>0</v>
          </cell>
          <cell r="G1144">
            <v>0</v>
          </cell>
          <cell r="H1144">
            <v>0</v>
          </cell>
          <cell r="I1144">
            <v>0</v>
          </cell>
          <cell r="J1144">
            <v>0</v>
          </cell>
          <cell r="K1144">
            <v>0</v>
          </cell>
          <cell r="L1144">
            <v>0</v>
          </cell>
          <cell r="M1144">
            <v>0</v>
          </cell>
        </row>
        <row r="1145">
          <cell r="A1145">
            <v>0</v>
          </cell>
          <cell r="B1145">
            <v>0</v>
          </cell>
          <cell r="C1145">
            <v>0</v>
          </cell>
          <cell r="D1145">
            <v>0</v>
          </cell>
          <cell r="E1145">
            <v>0</v>
          </cell>
          <cell r="F1145">
            <v>0</v>
          </cell>
          <cell r="G1145">
            <v>0</v>
          </cell>
          <cell r="H1145">
            <v>0</v>
          </cell>
          <cell r="I1145">
            <v>0</v>
          </cell>
          <cell r="J1145">
            <v>0</v>
          </cell>
          <cell r="K1145">
            <v>0</v>
          </cell>
          <cell r="L1145">
            <v>0</v>
          </cell>
          <cell r="M1145">
            <v>0</v>
          </cell>
        </row>
        <row r="1146">
          <cell r="A1146">
            <v>0</v>
          </cell>
          <cell r="B1146">
            <v>0</v>
          </cell>
          <cell r="C1146">
            <v>0</v>
          </cell>
          <cell r="D1146">
            <v>0</v>
          </cell>
          <cell r="E1146">
            <v>0</v>
          </cell>
          <cell r="F1146">
            <v>0</v>
          </cell>
          <cell r="G1146">
            <v>0</v>
          </cell>
          <cell r="H1146">
            <v>0</v>
          </cell>
          <cell r="I1146">
            <v>0</v>
          </cell>
          <cell r="J1146">
            <v>0</v>
          </cell>
          <cell r="K1146">
            <v>0</v>
          </cell>
          <cell r="L1146">
            <v>0</v>
          </cell>
          <cell r="M1146">
            <v>0</v>
          </cell>
        </row>
        <row r="1147">
          <cell r="A1147">
            <v>0</v>
          </cell>
          <cell r="B1147">
            <v>0</v>
          </cell>
          <cell r="C1147">
            <v>0</v>
          </cell>
          <cell r="D1147">
            <v>0</v>
          </cell>
          <cell r="E1147">
            <v>0</v>
          </cell>
          <cell r="F1147">
            <v>0</v>
          </cell>
          <cell r="G1147">
            <v>0</v>
          </cell>
          <cell r="H1147">
            <v>0</v>
          </cell>
          <cell r="I1147">
            <v>0</v>
          </cell>
          <cell r="J1147">
            <v>0</v>
          </cell>
          <cell r="K1147">
            <v>0</v>
          </cell>
          <cell r="L1147">
            <v>0</v>
          </cell>
          <cell r="M1147">
            <v>0</v>
          </cell>
        </row>
        <row r="1148">
          <cell r="A1148">
            <v>0</v>
          </cell>
          <cell r="B1148">
            <v>0</v>
          </cell>
          <cell r="C1148">
            <v>0</v>
          </cell>
          <cell r="D1148">
            <v>0</v>
          </cell>
          <cell r="E1148">
            <v>0</v>
          </cell>
          <cell r="F1148">
            <v>0</v>
          </cell>
          <cell r="G1148">
            <v>0</v>
          </cell>
          <cell r="H1148">
            <v>0</v>
          </cell>
          <cell r="I1148">
            <v>0</v>
          </cell>
          <cell r="J1148">
            <v>0</v>
          </cell>
          <cell r="K1148">
            <v>0</v>
          </cell>
          <cell r="L1148">
            <v>0</v>
          </cell>
          <cell r="M1148">
            <v>0</v>
          </cell>
        </row>
        <row r="1149">
          <cell r="A1149">
            <v>0</v>
          </cell>
          <cell r="B1149">
            <v>0</v>
          </cell>
          <cell r="C1149">
            <v>0</v>
          </cell>
          <cell r="D1149">
            <v>0</v>
          </cell>
          <cell r="E1149">
            <v>0</v>
          </cell>
          <cell r="F1149">
            <v>0</v>
          </cell>
          <cell r="G1149">
            <v>0</v>
          </cell>
          <cell r="H1149">
            <v>0</v>
          </cell>
          <cell r="I1149">
            <v>0</v>
          </cell>
          <cell r="J1149">
            <v>0</v>
          </cell>
          <cell r="K1149">
            <v>0</v>
          </cell>
          <cell r="L1149">
            <v>0</v>
          </cell>
          <cell r="M1149">
            <v>0</v>
          </cell>
        </row>
        <row r="1150">
          <cell r="A1150">
            <v>0</v>
          </cell>
          <cell r="B1150">
            <v>0</v>
          </cell>
          <cell r="C1150">
            <v>0</v>
          </cell>
          <cell r="D1150">
            <v>0</v>
          </cell>
          <cell r="E1150">
            <v>0</v>
          </cell>
          <cell r="F1150">
            <v>0</v>
          </cell>
          <cell r="G1150">
            <v>0</v>
          </cell>
          <cell r="H1150">
            <v>0</v>
          </cell>
          <cell r="I1150">
            <v>0</v>
          </cell>
          <cell r="J1150">
            <v>0</v>
          </cell>
          <cell r="K1150">
            <v>0</v>
          </cell>
          <cell r="L1150">
            <v>0</v>
          </cell>
          <cell r="M1150">
            <v>0</v>
          </cell>
        </row>
        <row r="1151">
          <cell r="A1151">
            <v>0</v>
          </cell>
          <cell r="B1151">
            <v>0</v>
          </cell>
          <cell r="C1151">
            <v>0</v>
          </cell>
          <cell r="D1151">
            <v>0</v>
          </cell>
          <cell r="E1151">
            <v>0</v>
          </cell>
          <cell r="F1151">
            <v>0</v>
          </cell>
          <cell r="G1151">
            <v>0</v>
          </cell>
          <cell r="H1151">
            <v>0</v>
          </cell>
          <cell r="I1151">
            <v>0</v>
          </cell>
          <cell r="J1151">
            <v>0</v>
          </cell>
          <cell r="K1151">
            <v>0</v>
          </cell>
          <cell r="L1151">
            <v>0</v>
          </cell>
          <cell r="M1151">
            <v>0</v>
          </cell>
        </row>
        <row r="1152">
          <cell r="A1152">
            <v>0</v>
          </cell>
          <cell r="B1152">
            <v>0</v>
          </cell>
          <cell r="C1152">
            <v>0</v>
          </cell>
          <cell r="D1152">
            <v>0</v>
          </cell>
          <cell r="E1152">
            <v>0</v>
          </cell>
          <cell r="F1152">
            <v>0</v>
          </cell>
          <cell r="G1152">
            <v>0</v>
          </cell>
          <cell r="H1152">
            <v>0</v>
          </cell>
          <cell r="I1152">
            <v>0</v>
          </cell>
          <cell r="J1152">
            <v>0</v>
          </cell>
          <cell r="K1152">
            <v>0</v>
          </cell>
          <cell r="L1152">
            <v>0</v>
          </cell>
          <cell r="M1152">
            <v>0</v>
          </cell>
        </row>
        <row r="1153">
          <cell r="A1153">
            <v>0</v>
          </cell>
          <cell r="B1153">
            <v>0</v>
          </cell>
          <cell r="C1153">
            <v>0</v>
          </cell>
          <cell r="D1153">
            <v>0</v>
          </cell>
          <cell r="E1153">
            <v>0</v>
          </cell>
          <cell r="F1153">
            <v>0</v>
          </cell>
          <cell r="G1153">
            <v>0</v>
          </cell>
          <cell r="H1153">
            <v>0</v>
          </cell>
          <cell r="I1153">
            <v>0</v>
          </cell>
          <cell r="J1153">
            <v>0</v>
          </cell>
          <cell r="K1153">
            <v>0</v>
          </cell>
          <cell r="L1153">
            <v>0</v>
          </cell>
          <cell r="M1153">
            <v>0</v>
          </cell>
        </row>
        <row r="1154">
          <cell r="A1154">
            <v>0</v>
          </cell>
          <cell r="B1154">
            <v>0</v>
          </cell>
          <cell r="C1154">
            <v>0</v>
          </cell>
          <cell r="D1154">
            <v>0</v>
          </cell>
          <cell r="E1154">
            <v>0</v>
          </cell>
          <cell r="F1154">
            <v>0</v>
          </cell>
          <cell r="G1154">
            <v>0</v>
          </cell>
          <cell r="H1154">
            <v>0</v>
          </cell>
          <cell r="I1154">
            <v>0</v>
          </cell>
          <cell r="J1154">
            <v>0</v>
          </cell>
          <cell r="K1154">
            <v>0</v>
          </cell>
          <cell r="L1154">
            <v>0</v>
          </cell>
          <cell r="M1154">
            <v>0</v>
          </cell>
        </row>
        <row r="1155">
          <cell r="A1155">
            <v>0</v>
          </cell>
          <cell r="B1155">
            <v>0</v>
          </cell>
          <cell r="C1155">
            <v>0</v>
          </cell>
          <cell r="D1155">
            <v>0</v>
          </cell>
          <cell r="E1155">
            <v>0</v>
          </cell>
          <cell r="F1155">
            <v>0</v>
          </cell>
          <cell r="G1155">
            <v>0</v>
          </cell>
          <cell r="H1155">
            <v>0</v>
          </cell>
          <cell r="I1155">
            <v>0</v>
          </cell>
          <cell r="J1155">
            <v>0</v>
          </cell>
          <cell r="K1155">
            <v>0</v>
          </cell>
          <cell r="L1155">
            <v>0</v>
          </cell>
          <cell r="M1155">
            <v>0</v>
          </cell>
        </row>
        <row r="1156">
          <cell r="A1156">
            <v>0</v>
          </cell>
          <cell r="B1156">
            <v>0</v>
          </cell>
          <cell r="C1156">
            <v>0</v>
          </cell>
          <cell r="D1156">
            <v>0</v>
          </cell>
          <cell r="E1156">
            <v>0</v>
          </cell>
          <cell r="F1156">
            <v>0</v>
          </cell>
          <cell r="G1156">
            <v>0</v>
          </cell>
          <cell r="H1156">
            <v>0</v>
          </cell>
          <cell r="I1156">
            <v>0</v>
          </cell>
          <cell r="J1156">
            <v>0</v>
          </cell>
          <cell r="K1156">
            <v>0</v>
          </cell>
          <cell r="L1156">
            <v>0</v>
          </cell>
          <cell r="M1156">
            <v>0</v>
          </cell>
        </row>
        <row r="1157">
          <cell r="A1157">
            <v>0</v>
          </cell>
          <cell r="B1157">
            <v>0</v>
          </cell>
          <cell r="C1157">
            <v>0</v>
          </cell>
          <cell r="D1157">
            <v>0</v>
          </cell>
          <cell r="E1157">
            <v>0</v>
          </cell>
          <cell r="F1157">
            <v>0</v>
          </cell>
          <cell r="G1157">
            <v>0</v>
          </cell>
          <cell r="H1157">
            <v>0</v>
          </cell>
          <cell r="I1157">
            <v>0</v>
          </cell>
          <cell r="J1157">
            <v>0</v>
          </cell>
          <cell r="K1157">
            <v>0</v>
          </cell>
          <cell r="L1157">
            <v>0</v>
          </cell>
          <cell r="M1157">
            <v>0</v>
          </cell>
        </row>
        <row r="1158">
          <cell r="A1158">
            <v>0</v>
          </cell>
          <cell r="B1158">
            <v>0</v>
          </cell>
          <cell r="C1158">
            <v>0</v>
          </cell>
          <cell r="D1158">
            <v>0</v>
          </cell>
          <cell r="E1158">
            <v>0</v>
          </cell>
          <cell r="F1158">
            <v>0</v>
          </cell>
          <cell r="G1158">
            <v>0</v>
          </cell>
          <cell r="H1158">
            <v>0</v>
          </cell>
          <cell r="I1158">
            <v>0</v>
          </cell>
          <cell r="J1158">
            <v>0</v>
          </cell>
          <cell r="K1158">
            <v>0</v>
          </cell>
          <cell r="L1158">
            <v>0</v>
          </cell>
          <cell r="M1158">
            <v>0</v>
          </cell>
        </row>
        <row r="1159">
          <cell r="A1159">
            <v>0</v>
          </cell>
          <cell r="B1159">
            <v>0</v>
          </cell>
          <cell r="C1159">
            <v>0</v>
          </cell>
          <cell r="D1159">
            <v>0</v>
          </cell>
          <cell r="E1159">
            <v>0</v>
          </cell>
          <cell r="F1159">
            <v>0</v>
          </cell>
          <cell r="G1159">
            <v>0</v>
          </cell>
          <cell r="H1159">
            <v>0</v>
          </cell>
          <cell r="I1159">
            <v>0</v>
          </cell>
          <cell r="J1159">
            <v>0</v>
          </cell>
          <cell r="K1159">
            <v>0</v>
          </cell>
          <cell r="L1159">
            <v>0</v>
          </cell>
          <cell r="M1159">
            <v>0</v>
          </cell>
        </row>
        <row r="1160">
          <cell r="A1160">
            <v>0</v>
          </cell>
          <cell r="B1160">
            <v>0</v>
          </cell>
          <cell r="C1160">
            <v>0</v>
          </cell>
          <cell r="D1160">
            <v>0</v>
          </cell>
          <cell r="E1160">
            <v>0</v>
          </cell>
          <cell r="F1160">
            <v>0</v>
          </cell>
          <cell r="G1160">
            <v>0</v>
          </cell>
          <cell r="H1160">
            <v>0</v>
          </cell>
          <cell r="I1160">
            <v>0</v>
          </cell>
          <cell r="J1160">
            <v>0</v>
          </cell>
          <cell r="K1160">
            <v>0</v>
          </cell>
          <cell r="L1160">
            <v>0</v>
          </cell>
          <cell r="M1160">
            <v>0</v>
          </cell>
        </row>
        <row r="1161">
          <cell r="A1161">
            <v>0</v>
          </cell>
          <cell r="B1161">
            <v>0</v>
          </cell>
          <cell r="C1161">
            <v>0</v>
          </cell>
          <cell r="D1161">
            <v>0</v>
          </cell>
          <cell r="E1161">
            <v>0</v>
          </cell>
          <cell r="F1161">
            <v>0</v>
          </cell>
          <cell r="G1161">
            <v>0</v>
          </cell>
          <cell r="H1161">
            <v>0</v>
          </cell>
          <cell r="I1161">
            <v>0</v>
          </cell>
          <cell r="J1161">
            <v>0</v>
          </cell>
          <cell r="K1161">
            <v>0</v>
          </cell>
          <cell r="L1161">
            <v>0</v>
          </cell>
          <cell r="M1161">
            <v>0</v>
          </cell>
        </row>
        <row r="1162">
          <cell r="A1162">
            <v>0</v>
          </cell>
          <cell r="B1162">
            <v>0</v>
          </cell>
          <cell r="C1162">
            <v>0</v>
          </cell>
          <cell r="D1162">
            <v>0</v>
          </cell>
          <cell r="E1162">
            <v>0</v>
          </cell>
          <cell r="F1162">
            <v>0</v>
          </cell>
          <cell r="G1162">
            <v>0</v>
          </cell>
          <cell r="H1162">
            <v>0</v>
          </cell>
          <cell r="I1162">
            <v>0</v>
          </cell>
          <cell r="J1162">
            <v>0</v>
          </cell>
          <cell r="K1162">
            <v>0</v>
          </cell>
          <cell r="L1162">
            <v>0</v>
          </cell>
          <cell r="M1162">
            <v>0</v>
          </cell>
        </row>
        <row r="1163">
          <cell r="A1163">
            <v>0</v>
          </cell>
          <cell r="B1163">
            <v>0</v>
          </cell>
          <cell r="C1163">
            <v>0</v>
          </cell>
          <cell r="D1163">
            <v>0</v>
          </cell>
          <cell r="E1163">
            <v>0</v>
          </cell>
          <cell r="F1163">
            <v>0</v>
          </cell>
          <cell r="G1163">
            <v>0</v>
          </cell>
          <cell r="H1163">
            <v>0</v>
          </cell>
          <cell r="I1163">
            <v>0</v>
          </cell>
          <cell r="J1163">
            <v>0</v>
          </cell>
          <cell r="K1163">
            <v>0</v>
          </cell>
          <cell r="L1163">
            <v>0</v>
          </cell>
          <cell r="M1163">
            <v>0</v>
          </cell>
        </row>
        <row r="1164">
          <cell r="A1164">
            <v>0</v>
          </cell>
          <cell r="B1164">
            <v>0</v>
          </cell>
          <cell r="C1164">
            <v>0</v>
          </cell>
          <cell r="D1164">
            <v>0</v>
          </cell>
          <cell r="E1164">
            <v>0</v>
          </cell>
          <cell r="F1164">
            <v>0</v>
          </cell>
          <cell r="G1164">
            <v>0</v>
          </cell>
          <cell r="H1164">
            <v>0</v>
          </cell>
          <cell r="I1164">
            <v>0</v>
          </cell>
          <cell r="J1164">
            <v>0</v>
          </cell>
          <cell r="K1164">
            <v>0</v>
          </cell>
          <cell r="L1164">
            <v>0</v>
          </cell>
          <cell r="M1164">
            <v>0</v>
          </cell>
        </row>
        <row r="1165">
          <cell r="A1165">
            <v>0</v>
          </cell>
          <cell r="B1165">
            <v>0</v>
          </cell>
          <cell r="C1165">
            <v>0</v>
          </cell>
          <cell r="D1165">
            <v>0</v>
          </cell>
          <cell r="E1165">
            <v>0</v>
          </cell>
          <cell r="F1165">
            <v>0</v>
          </cell>
          <cell r="G1165">
            <v>0</v>
          </cell>
          <cell r="H1165">
            <v>0</v>
          </cell>
          <cell r="I1165">
            <v>0</v>
          </cell>
          <cell r="J1165">
            <v>0</v>
          </cell>
          <cell r="K1165">
            <v>0</v>
          </cell>
          <cell r="L1165">
            <v>0</v>
          </cell>
          <cell r="M1165">
            <v>0</v>
          </cell>
        </row>
        <row r="1166">
          <cell r="A1166">
            <v>0</v>
          </cell>
          <cell r="B1166">
            <v>0</v>
          </cell>
          <cell r="C1166">
            <v>0</v>
          </cell>
          <cell r="D1166">
            <v>0</v>
          </cell>
          <cell r="E1166">
            <v>0</v>
          </cell>
          <cell r="F1166">
            <v>0</v>
          </cell>
          <cell r="G1166">
            <v>0</v>
          </cell>
          <cell r="H1166">
            <v>0</v>
          </cell>
          <cell r="I1166">
            <v>0</v>
          </cell>
          <cell r="J1166">
            <v>0</v>
          </cell>
          <cell r="K1166">
            <v>0</v>
          </cell>
          <cell r="L1166">
            <v>0</v>
          </cell>
          <cell r="M1166">
            <v>0</v>
          </cell>
        </row>
        <row r="1167">
          <cell r="A1167">
            <v>0</v>
          </cell>
          <cell r="B1167">
            <v>0</v>
          </cell>
          <cell r="C1167">
            <v>0</v>
          </cell>
          <cell r="D1167">
            <v>0</v>
          </cell>
          <cell r="E1167">
            <v>0</v>
          </cell>
          <cell r="F1167">
            <v>0</v>
          </cell>
          <cell r="G1167">
            <v>0</v>
          </cell>
          <cell r="H1167">
            <v>0</v>
          </cell>
          <cell r="I1167">
            <v>0</v>
          </cell>
          <cell r="J1167">
            <v>0</v>
          </cell>
          <cell r="K1167">
            <v>0</v>
          </cell>
          <cell r="L1167">
            <v>0</v>
          </cell>
          <cell r="M1167">
            <v>0</v>
          </cell>
        </row>
        <row r="1168">
          <cell r="A1168">
            <v>0</v>
          </cell>
          <cell r="B1168">
            <v>0</v>
          </cell>
          <cell r="C1168">
            <v>0</v>
          </cell>
          <cell r="D1168">
            <v>0</v>
          </cell>
          <cell r="E1168">
            <v>0</v>
          </cell>
          <cell r="F1168">
            <v>0</v>
          </cell>
          <cell r="G1168">
            <v>0</v>
          </cell>
          <cell r="H1168">
            <v>0</v>
          </cell>
          <cell r="I1168">
            <v>0</v>
          </cell>
          <cell r="J1168">
            <v>0</v>
          </cell>
          <cell r="K1168">
            <v>0</v>
          </cell>
          <cell r="L1168">
            <v>0</v>
          </cell>
          <cell r="M1168">
            <v>0</v>
          </cell>
        </row>
        <row r="1169">
          <cell r="A1169">
            <v>0</v>
          </cell>
          <cell r="B1169">
            <v>0</v>
          </cell>
          <cell r="C1169">
            <v>0</v>
          </cell>
          <cell r="D1169">
            <v>0</v>
          </cell>
          <cell r="E1169">
            <v>0</v>
          </cell>
          <cell r="F1169">
            <v>0</v>
          </cell>
          <cell r="G1169">
            <v>0</v>
          </cell>
          <cell r="H1169">
            <v>0</v>
          </cell>
          <cell r="I1169">
            <v>0</v>
          </cell>
          <cell r="J1169">
            <v>0</v>
          </cell>
          <cell r="K1169">
            <v>0</v>
          </cell>
          <cell r="L1169">
            <v>0</v>
          </cell>
          <cell r="M1169">
            <v>0</v>
          </cell>
        </row>
        <row r="1170">
          <cell r="A1170">
            <v>0</v>
          </cell>
          <cell r="B1170">
            <v>0</v>
          </cell>
          <cell r="C1170">
            <v>0</v>
          </cell>
          <cell r="D1170">
            <v>0</v>
          </cell>
          <cell r="E1170">
            <v>0</v>
          </cell>
          <cell r="F1170">
            <v>0</v>
          </cell>
          <cell r="G1170">
            <v>0</v>
          </cell>
          <cell r="H1170">
            <v>0</v>
          </cell>
          <cell r="I1170">
            <v>0</v>
          </cell>
          <cell r="J1170">
            <v>0</v>
          </cell>
          <cell r="K1170">
            <v>0</v>
          </cell>
          <cell r="L1170">
            <v>0</v>
          </cell>
          <cell r="M1170">
            <v>0</v>
          </cell>
        </row>
        <row r="1171">
          <cell r="A1171">
            <v>0</v>
          </cell>
          <cell r="B1171">
            <v>0</v>
          </cell>
          <cell r="C1171">
            <v>0</v>
          </cell>
          <cell r="D1171">
            <v>0</v>
          </cell>
          <cell r="E1171">
            <v>0</v>
          </cell>
          <cell r="F1171">
            <v>0</v>
          </cell>
          <cell r="G1171">
            <v>0</v>
          </cell>
          <cell r="H1171">
            <v>0</v>
          </cell>
          <cell r="I1171">
            <v>0</v>
          </cell>
          <cell r="J1171">
            <v>0</v>
          </cell>
          <cell r="K1171">
            <v>0</v>
          </cell>
          <cell r="L1171">
            <v>0</v>
          </cell>
          <cell r="M1171">
            <v>0</v>
          </cell>
        </row>
        <row r="1172">
          <cell r="A1172">
            <v>0</v>
          </cell>
          <cell r="B1172">
            <v>0</v>
          </cell>
          <cell r="C1172">
            <v>0</v>
          </cell>
          <cell r="D1172">
            <v>0</v>
          </cell>
          <cell r="E1172">
            <v>0</v>
          </cell>
          <cell r="F1172">
            <v>0</v>
          </cell>
          <cell r="G1172">
            <v>0</v>
          </cell>
          <cell r="H1172">
            <v>0</v>
          </cell>
          <cell r="I1172">
            <v>0</v>
          </cell>
          <cell r="J1172">
            <v>0</v>
          </cell>
          <cell r="K1172">
            <v>0</v>
          </cell>
          <cell r="L1172">
            <v>0</v>
          </cell>
          <cell r="M1172">
            <v>0</v>
          </cell>
        </row>
        <row r="1173">
          <cell r="A1173">
            <v>0</v>
          </cell>
          <cell r="B1173">
            <v>0</v>
          </cell>
          <cell r="C1173">
            <v>0</v>
          </cell>
          <cell r="D1173">
            <v>0</v>
          </cell>
          <cell r="E1173">
            <v>0</v>
          </cell>
          <cell r="F1173">
            <v>0</v>
          </cell>
          <cell r="G1173">
            <v>0</v>
          </cell>
          <cell r="H1173">
            <v>0</v>
          </cell>
          <cell r="I1173">
            <v>0</v>
          </cell>
          <cell r="J1173">
            <v>0</v>
          </cell>
          <cell r="K1173">
            <v>0</v>
          </cell>
          <cell r="L1173">
            <v>0</v>
          </cell>
          <cell r="M1173">
            <v>0</v>
          </cell>
        </row>
        <row r="1174">
          <cell r="A1174">
            <v>0</v>
          </cell>
          <cell r="B1174">
            <v>0</v>
          </cell>
          <cell r="C1174">
            <v>0</v>
          </cell>
          <cell r="D1174">
            <v>0</v>
          </cell>
          <cell r="E1174">
            <v>0</v>
          </cell>
          <cell r="F1174">
            <v>0</v>
          </cell>
          <cell r="G1174">
            <v>0</v>
          </cell>
          <cell r="H1174">
            <v>0</v>
          </cell>
          <cell r="I1174">
            <v>0</v>
          </cell>
          <cell r="J1174">
            <v>0</v>
          </cell>
          <cell r="K1174">
            <v>0</v>
          </cell>
          <cell r="L1174">
            <v>0</v>
          </cell>
          <cell r="M1174">
            <v>0</v>
          </cell>
        </row>
        <row r="1175">
          <cell r="A1175">
            <v>0</v>
          </cell>
          <cell r="B1175">
            <v>0</v>
          </cell>
          <cell r="C1175">
            <v>0</v>
          </cell>
          <cell r="D1175">
            <v>0</v>
          </cell>
          <cell r="E1175">
            <v>0</v>
          </cell>
          <cell r="F1175">
            <v>0</v>
          </cell>
          <cell r="G1175">
            <v>0</v>
          </cell>
          <cell r="H1175">
            <v>0</v>
          </cell>
          <cell r="I1175">
            <v>0</v>
          </cell>
          <cell r="J1175">
            <v>0</v>
          </cell>
          <cell r="K1175">
            <v>0</v>
          </cell>
          <cell r="L1175">
            <v>0</v>
          </cell>
          <cell r="M1175">
            <v>0</v>
          </cell>
        </row>
        <row r="1176">
          <cell r="A1176">
            <v>0</v>
          </cell>
          <cell r="B1176">
            <v>0</v>
          </cell>
          <cell r="C1176">
            <v>0</v>
          </cell>
          <cell r="D1176">
            <v>0</v>
          </cell>
          <cell r="E1176">
            <v>0</v>
          </cell>
          <cell r="F1176">
            <v>0</v>
          </cell>
          <cell r="G1176">
            <v>0</v>
          </cell>
          <cell r="H1176">
            <v>0</v>
          </cell>
          <cell r="I1176">
            <v>0</v>
          </cell>
          <cell r="J1176">
            <v>0</v>
          </cell>
          <cell r="K1176">
            <v>0</v>
          </cell>
          <cell r="L1176">
            <v>0</v>
          </cell>
          <cell r="M1176">
            <v>0</v>
          </cell>
        </row>
        <row r="1177">
          <cell r="A1177">
            <v>0</v>
          </cell>
          <cell r="B1177">
            <v>0</v>
          </cell>
          <cell r="C1177">
            <v>0</v>
          </cell>
          <cell r="D1177">
            <v>0</v>
          </cell>
          <cell r="E1177">
            <v>0</v>
          </cell>
          <cell r="F1177">
            <v>0</v>
          </cell>
          <cell r="G1177">
            <v>0</v>
          </cell>
          <cell r="H1177">
            <v>0</v>
          </cell>
          <cell r="I1177">
            <v>0</v>
          </cell>
          <cell r="J1177">
            <v>0</v>
          </cell>
          <cell r="K1177">
            <v>0</v>
          </cell>
          <cell r="L1177">
            <v>0</v>
          </cell>
          <cell r="M1177">
            <v>0</v>
          </cell>
        </row>
        <row r="1178">
          <cell r="A1178">
            <v>0</v>
          </cell>
          <cell r="B1178">
            <v>0</v>
          </cell>
          <cell r="C1178">
            <v>0</v>
          </cell>
          <cell r="D1178">
            <v>0</v>
          </cell>
          <cell r="E1178">
            <v>0</v>
          </cell>
          <cell r="F1178">
            <v>0</v>
          </cell>
          <cell r="G1178">
            <v>0</v>
          </cell>
          <cell r="H1178">
            <v>0</v>
          </cell>
          <cell r="I1178">
            <v>0</v>
          </cell>
          <cell r="J1178">
            <v>0</v>
          </cell>
          <cell r="K1178">
            <v>0</v>
          </cell>
          <cell r="L1178">
            <v>0</v>
          </cell>
          <cell r="M1178">
            <v>0</v>
          </cell>
        </row>
        <row r="1179">
          <cell r="A1179">
            <v>0</v>
          </cell>
          <cell r="B1179">
            <v>0</v>
          </cell>
          <cell r="C1179">
            <v>0</v>
          </cell>
          <cell r="D1179">
            <v>0</v>
          </cell>
          <cell r="E1179">
            <v>0</v>
          </cell>
          <cell r="F1179">
            <v>0</v>
          </cell>
          <cell r="G1179">
            <v>0</v>
          </cell>
          <cell r="H1179">
            <v>0</v>
          </cell>
          <cell r="I1179">
            <v>0</v>
          </cell>
          <cell r="J1179">
            <v>0</v>
          </cell>
          <cell r="K1179">
            <v>0</v>
          </cell>
          <cell r="L1179">
            <v>0</v>
          </cell>
          <cell r="M1179">
            <v>0</v>
          </cell>
        </row>
        <row r="1180">
          <cell r="A1180">
            <v>0</v>
          </cell>
          <cell r="B1180">
            <v>0</v>
          </cell>
          <cell r="C1180">
            <v>0</v>
          </cell>
          <cell r="D1180">
            <v>0</v>
          </cell>
          <cell r="E1180">
            <v>0</v>
          </cell>
          <cell r="F1180">
            <v>0</v>
          </cell>
          <cell r="G1180">
            <v>0</v>
          </cell>
          <cell r="H1180">
            <v>0</v>
          </cell>
          <cell r="I1180">
            <v>0</v>
          </cell>
          <cell r="J1180">
            <v>0</v>
          </cell>
          <cell r="K1180">
            <v>0</v>
          </cell>
          <cell r="L1180">
            <v>0</v>
          </cell>
          <cell r="M1180">
            <v>0</v>
          </cell>
        </row>
        <row r="1181">
          <cell r="A1181">
            <v>0</v>
          </cell>
          <cell r="B1181">
            <v>0</v>
          </cell>
          <cell r="C1181">
            <v>0</v>
          </cell>
          <cell r="D1181">
            <v>0</v>
          </cell>
          <cell r="E1181">
            <v>0</v>
          </cell>
          <cell r="F1181">
            <v>0</v>
          </cell>
          <cell r="G1181">
            <v>0</v>
          </cell>
          <cell r="H1181">
            <v>0</v>
          </cell>
          <cell r="I1181">
            <v>0</v>
          </cell>
          <cell r="J1181">
            <v>0</v>
          </cell>
          <cell r="K1181">
            <v>0</v>
          </cell>
          <cell r="L1181">
            <v>0</v>
          </cell>
          <cell r="M1181">
            <v>0</v>
          </cell>
        </row>
        <row r="1182">
          <cell r="A1182">
            <v>0</v>
          </cell>
          <cell r="B1182">
            <v>0</v>
          </cell>
          <cell r="C1182">
            <v>0</v>
          </cell>
          <cell r="D1182">
            <v>0</v>
          </cell>
          <cell r="E1182">
            <v>0</v>
          </cell>
          <cell r="F1182">
            <v>0</v>
          </cell>
          <cell r="G1182">
            <v>0</v>
          </cell>
          <cell r="H1182">
            <v>0</v>
          </cell>
          <cell r="I1182">
            <v>0</v>
          </cell>
          <cell r="J1182">
            <v>0</v>
          </cell>
          <cell r="K1182">
            <v>0</v>
          </cell>
          <cell r="L1182">
            <v>0</v>
          </cell>
          <cell r="M1182">
            <v>0</v>
          </cell>
        </row>
        <row r="1183">
          <cell r="A1183">
            <v>0</v>
          </cell>
          <cell r="B1183">
            <v>0</v>
          </cell>
          <cell r="C1183">
            <v>0</v>
          </cell>
          <cell r="D1183">
            <v>0</v>
          </cell>
          <cell r="E1183">
            <v>0</v>
          </cell>
          <cell r="F1183">
            <v>0</v>
          </cell>
          <cell r="G1183">
            <v>0</v>
          </cell>
          <cell r="H1183">
            <v>0</v>
          </cell>
          <cell r="I1183">
            <v>0</v>
          </cell>
          <cell r="J1183">
            <v>0</v>
          </cell>
          <cell r="K1183">
            <v>0</v>
          </cell>
          <cell r="L1183">
            <v>0</v>
          </cell>
          <cell r="M1183">
            <v>0</v>
          </cell>
        </row>
        <row r="1184">
          <cell r="A1184">
            <v>0</v>
          </cell>
          <cell r="B1184">
            <v>0</v>
          </cell>
          <cell r="C1184">
            <v>0</v>
          </cell>
          <cell r="D1184">
            <v>0</v>
          </cell>
          <cell r="E1184">
            <v>0</v>
          </cell>
          <cell r="F1184">
            <v>0</v>
          </cell>
          <cell r="G1184">
            <v>0</v>
          </cell>
          <cell r="H1184">
            <v>0</v>
          </cell>
          <cell r="I1184">
            <v>0</v>
          </cell>
          <cell r="J1184">
            <v>0</v>
          </cell>
          <cell r="K1184">
            <v>0</v>
          </cell>
          <cell r="L1184">
            <v>0</v>
          </cell>
          <cell r="M1184">
            <v>0</v>
          </cell>
        </row>
        <row r="1185">
          <cell r="A1185">
            <v>0</v>
          </cell>
          <cell r="B1185">
            <v>0</v>
          </cell>
          <cell r="C1185">
            <v>0</v>
          </cell>
          <cell r="D1185">
            <v>0</v>
          </cell>
          <cell r="E1185">
            <v>0</v>
          </cell>
          <cell r="F1185">
            <v>0</v>
          </cell>
          <cell r="G1185">
            <v>0</v>
          </cell>
          <cell r="H1185">
            <v>0</v>
          </cell>
          <cell r="I1185">
            <v>0</v>
          </cell>
          <cell r="J1185">
            <v>0</v>
          </cell>
          <cell r="K1185">
            <v>0</v>
          </cell>
          <cell r="L1185">
            <v>0</v>
          </cell>
          <cell r="M1185">
            <v>0</v>
          </cell>
        </row>
        <row r="1186">
          <cell r="A1186">
            <v>0</v>
          </cell>
          <cell r="B1186">
            <v>0</v>
          </cell>
          <cell r="C1186">
            <v>0</v>
          </cell>
          <cell r="D1186">
            <v>0</v>
          </cell>
          <cell r="E1186">
            <v>0</v>
          </cell>
          <cell r="F1186">
            <v>0</v>
          </cell>
          <cell r="G1186">
            <v>0</v>
          </cell>
          <cell r="H1186">
            <v>0</v>
          </cell>
          <cell r="I1186">
            <v>0</v>
          </cell>
          <cell r="J1186">
            <v>0</v>
          </cell>
          <cell r="K1186">
            <v>0</v>
          </cell>
          <cell r="L1186">
            <v>0</v>
          </cell>
          <cell r="M1186">
            <v>0</v>
          </cell>
        </row>
        <row r="1187">
          <cell r="A1187">
            <v>0</v>
          </cell>
          <cell r="B1187">
            <v>0</v>
          </cell>
          <cell r="C1187">
            <v>0</v>
          </cell>
          <cell r="D1187">
            <v>0</v>
          </cell>
          <cell r="E1187">
            <v>0</v>
          </cell>
          <cell r="F1187">
            <v>0</v>
          </cell>
          <cell r="G1187">
            <v>0</v>
          </cell>
          <cell r="H1187">
            <v>0</v>
          </cell>
          <cell r="I1187">
            <v>0</v>
          </cell>
          <cell r="J1187">
            <v>0</v>
          </cell>
          <cell r="K1187">
            <v>0</v>
          </cell>
          <cell r="L1187">
            <v>0</v>
          </cell>
          <cell r="M1187">
            <v>0</v>
          </cell>
        </row>
        <row r="1188">
          <cell r="A1188">
            <v>0</v>
          </cell>
          <cell r="B1188">
            <v>0</v>
          </cell>
          <cell r="C1188">
            <v>0</v>
          </cell>
          <cell r="D1188">
            <v>0</v>
          </cell>
          <cell r="E1188">
            <v>0</v>
          </cell>
          <cell r="F1188">
            <v>0</v>
          </cell>
          <cell r="G1188">
            <v>0</v>
          </cell>
          <cell r="H1188">
            <v>0</v>
          </cell>
          <cell r="I1188">
            <v>0</v>
          </cell>
          <cell r="J1188">
            <v>0</v>
          </cell>
          <cell r="K1188">
            <v>0</v>
          </cell>
          <cell r="L1188">
            <v>0</v>
          </cell>
          <cell r="M1188">
            <v>0</v>
          </cell>
        </row>
        <row r="1189">
          <cell r="A1189">
            <v>0</v>
          </cell>
          <cell r="B1189">
            <v>0</v>
          </cell>
          <cell r="C1189">
            <v>0</v>
          </cell>
          <cell r="D1189">
            <v>0</v>
          </cell>
          <cell r="E1189">
            <v>0</v>
          </cell>
          <cell r="F1189">
            <v>0</v>
          </cell>
          <cell r="G1189">
            <v>0</v>
          </cell>
          <cell r="H1189">
            <v>0</v>
          </cell>
          <cell r="I1189">
            <v>0</v>
          </cell>
          <cell r="J1189">
            <v>0</v>
          </cell>
          <cell r="K1189">
            <v>0</v>
          </cell>
          <cell r="L1189">
            <v>0</v>
          </cell>
          <cell r="M1189">
            <v>0</v>
          </cell>
        </row>
        <row r="1190">
          <cell r="A1190">
            <v>0</v>
          </cell>
          <cell r="B1190">
            <v>0</v>
          </cell>
          <cell r="C1190">
            <v>0</v>
          </cell>
          <cell r="D1190">
            <v>0</v>
          </cell>
          <cell r="E1190">
            <v>0</v>
          </cell>
          <cell r="F1190">
            <v>0</v>
          </cell>
          <cell r="G1190">
            <v>0</v>
          </cell>
          <cell r="H1190">
            <v>0</v>
          </cell>
          <cell r="I1190">
            <v>0</v>
          </cell>
          <cell r="J1190">
            <v>0</v>
          </cell>
          <cell r="K1190">
            <v>0</v>
          </cell>
          <cell r="L1190">
            <v>0</v>
          </cell>
          <cell r="M1190">
            <v>0</v>
          </cell>
        </row>
        <row r="1191">
          <cell r="A1191">
            <v>0</v>
          </cell>
          <cell r="B1191">
            <v>0</v>
          </cell>
          <cell r="C1191">
            <v>0</v>
          </cell>
          <cell r="D1191">
            <v>0</v>
          </cell>
          <cell r="E1191">
            <v>0</v>
          </cell>
          <cell r="F1191">
            <v>0</v>
          </cell>
          <cell r="G1191">
            <v>0</v>
          </cell>
          <cell r="H1191">
            <v>0</v>
          </cell>
          <cell r="I1191">
            <v>0</v>
          </cell>
          <cell r="J1191">
            <v>0</v>
          </cell>
          <cell r="K1191">
            <v>0</v>
          </cell>
          <cell r="L1191">
            <v>0</v>
          </cell>
          <cell r="M1191">
            <v>0</v>
          </cell>
        </row>
        <row r="1192">
          <cell r="A1192">
            <v>0</v>
          </cell>
          <cell r="B1192">
            <v>0</v>
          </cell>
          <cell r="C1192">
            <v>0</v>
          </cell>
          <cell r="D1192">
            <v>0</v>
          </cell>
          <cell r="E1192">
            <v>0</v>
          </cell>
          <cell r="F1192">
            <v>0</v>
          </cell>
          <cell r="G1192">
            <v>0</v>
          </cell>
          <cell r="H1192">
            <v>0</v>
          </cell>
          <cell r="I1192">
            <v>0</v>
          </cell>
          <cell r="J1192">
            <v>0</v>
          </cell>
          <cell r="K1192">
            <v>0</v>
          </cell>
          <cell r="L1192">
            <v>0</v>
          </cell>
          <cell r="M1192">
            <v>0</v>
          </cell>
        </row>
        <row r="1193">
          <cell r="A1193">
            <v>0</v>
          </cell>
          <cell r="B1193">
            <v>0</v>
          </cell>
          <cell r="C1193">
            <v>0</v>
          </cell>
          <cell r="D1193">
            <v>0</v>
          </cell>
          <cell r="E1193">
            <v>0</v>
          </cell>
          <cell r="F1193">
            <v>0</v>
          </cell>
          <cell r="G1193">
            <v>0</v>
          </cell>
          <cell r="H1193">
            <v>0</v>
          </cell>
          <cell r="I1193">
            <v>0</v>
          </cell>
          <cell r="J1193">
            <v>0</v>
          </cell>
          <cell r="K1193">
            <v>0</v>
          </cell>
          <cell r="L1193">
            <v>0</v>
          </cell>
          <cell r="M1193">
            <v>0</v>
          </cell>
        </row>
        <row r="1194">
          <cell r="A1194">
            <v>0</v>
          </cell>
          <cell r="B1194">
            <v>0</v>
          </cell>
          <cell r="C1194">
            <v>0</v>
          </cell>
          <cell r="D1194">
            <v>0</v>
          </cell>
          <cell r="E1194">
            <v>0</v>
          </cell>
          <cell r="F1194">
            <v>0</v>
          </cell>
          <cell r="G1194">
            <v>0</v>
          </cell>
          <cell r="H1194">
            <v>0</v>
          </cell>
          <cell r="I1194">
            <v>0</v>
          </cell>
          <cell r="J1194">
            <v>0</v>
          </cell>
          <cell r="K1194">
            <v>0</v>
          </cell>
          <cell r="L1194">
            <v>0</v>
          </cell>
          <cell r="M1194">
            <v>0</v>
          </cell>
        </row>
        <row r="1195">
          <cell r="A1195">
            <v>0</v>
          </cell>
          <cell r="B1195">
            <v>0</v>
          </cell>
          <cell r="C1195">
            <v>0</v>
          </cell>
          <cell r="D1195">
            <v>0</v>
          </cell>
          <cell r="E1195">
            <v>0</v>
          </cell>
          <cell r="F1195">
            <v>0</v>
          </cell>
          <cell r="G1195">
            <v>0</v>
          </cell>
          <cell r="H1195">
            <v>0</v>
          </cell>
          <cell r="I1195">
            <v>0</v>
          </cell>
          <cell r="J1195">
            <v>0</v>
          </cell>
          <cell r="K1195">
            <v>0</v>
          </cell>
          <cell r="L1195">
            <v>0</v>
          </cell>
          <cell r="M1195">
            <v>0</v>
          </cell>
        </row>
        <row r="1196">
          <cell r="A1196">
            <v>0</v>
          </cell>
          <cell r="B1196">
            <v>0</v>
          </cell>
          <cell r="C1196">
            <v>0</v>
          </cell>
          <cell r="D1196">
            <v>0</v>
          </cell>
          <cell r="E1196">
            <v>0</v>
          </cell>
          <cell r="F1196">
            <v>0</v>
          </cell>
          <cell r="G1196">
            <v>0</v>
          </cell>
          <cell r="H1196">
            <v>0</v>
          </cell>
          <cell r="I1196">
            <v>0</v>
          </cell>
          <cell r="J1196">
            <v>0</v>
          </cell>
          <cell r="K1196">
            <v>0</v>
          </cell>
          <cell r="L1196">
            <v>0</v>
          </cell>
          <cell r="M1196">
            <v>0</v>
          </cell>
        </row>
        <row r="1197">
          <cell r="A1197">
            <v>0</v>
          </cell>
          <cell r="B1197">
            <v>0</v>
          </cell>
          <cell r="C1197">
            <v>0</v>
          </cell>
          <cell r="D1197">
            <v>0</v>
          </cell>
          <cell r="E1197">
            <v>0</v>
          </cell>
          <cell r="F1197">
            <v>0</v>
          </cell>
          <cell r="G1197">
            <v>0</v>
          </cell>
          <cell r="H1197">
            <v>0</v>
          </cell>
          <cell r="I1197">
            <v>0</v>
          </cell>
          <cell r="J1197">
            <v>0</v>
          </cell>
          <cell r="K1197">
            <v>0</v>
          </cell>
          <cell r="L1197">
            <v>0</v>
          </cell>
          <cell r="M1197">
            <v>0</v>
          </cell>
        </row>
        <row r="1198">
          <cell r="A1198">
            <v>0</v>
          </cell>
          <cell r="B1198">
            <v>0</v>
          </cell>
          <cell r="C1198">
            <v>0</v>
          </cell>
          <cell r="D1198">
            <v>0</v>
          </cell>
          <cell r="E1198">
            <v>0</v>
          </cell>
          <cell r="F1198">
            <v>0</v>
          </cell>
          <cell r="G1198">
            <v>0</v>
          </cell>
          <cell r="H1198">
            <v>0</v>
          </cell>
          <cell r="I1198">
            <v>0</v>
          </cell>
          <cell r="J1198">
            <v>0</v>
          </cell>
          <cell r="K1198">
            <v>0</v>
          </cell>
          <cell r="L1198">
            <v>0</v>
          </cell>
          <cell r="M1198">
            <v>0</v>
          </cell>
        </row>
        <row r="1199">
          <cell r="A1199">
            <v>0</v>
          </cell>
          <cell r="B1199">
            <v>0</v>
          </cell>
          <cell r="C1199">
            <v>0</v>
          </cell>
          <cell r="D1199">
            <v>0</v>
          </cell>
          <cell r="E1199">
            <v>0</v>
          </cell>
          <cell r="F1199">
            <v>0</v>
          </cell>
          <cell r="G1199">
            <v>0</v>
          </cell>
          <cell r="H1199">
            <v>0</v>
          </cell>
          <cell r="I1199">
            <v>0</v>
          </cell>
          <cell r="J1199">
            <v>0</v>
          </cell>
          <cell r="K1199">
            <v>0</v>
          </cell>
          <cell r="L1199">
            <v>0</v>
          </cell>
          <cell r="M1199">
            <v>0</v>
          </cell>
        </row>
        <row r="1200">
          <cell r="A1200">
            <v>0</v>
          </cell>
          <cell r="B1200">
            <v>0</v>
          </cell>
          <cell r="C1200">
            <v>0</v>
          </cell>
          <cell r="D1200">
            <v>0</v>
          </cell>
          <cell r="E1200">
            <v>0</v>
          </cell>
          <cell r="F1200">
            <v>0</v>
          </cell>
          <cell r="G1200">
            <v>0</v>
          </cell>
          <cell r="H1200">
            <v>0</v>
          </cell>
          <cell r="I1200">
            <v>0</v>
          </cell>
          <cell r="J1200">
            <v>0</v>
          </cell>
          <cell r="K1200">
            <v>0</v>
          </cell>
          <cell r="L1200">
            <v>0</v>
          </cell>
          <cell r="M1200">
            <v>0</v>
          </cell>
        </row>
        <row r="1201">
          <cell r="A1201">
            <v>0</v>
          </cell>
          <cell r="B1201">
            <v>0</v>
          </cell>
          <cell r="C1201">
            <v>0</v>
          </cell>
          <cell r="D1201">
            <v>0</v>
          </cell>
          <cell r="E1201">
            <v>0</v>
          </cell>
          <cell r="F1201">
            <v>0</v>
          </cell>
          <cell r="G1201">
            <v>0</v>
          </cell>
          <cell r="H1201">
            <v>0</v>
          </cell>
          <cell r="I1201">
            <v>0</v>
          </cell>
          <cell r="J1201">
            <v>0</v>
          </cell>
          <cell r="K1201">
            <v>0</v>
          </cell>
          <cell r="L1201">
            <v>0</v>
          </cell>
          <cell r="M1201">
            <v>0</v>
          </cell>
        </row>
        <row r="1202">
          <cell r="A1202">
            <v>0</v>
          </cell>
          <cell r="B1202">
            <v>0</v>
          </cell>
          <cell r="C1202">
            <v>0</v>
          </cell>
          <cell r="D1202">
            <v>0</v>
          </cell>
          <cell r="E1202">
            <v>0</v>
          </cell>
          <cell r="F1202">
            <v>0</v>
          </cell>
          <cell r="G1202">
            <v>0</v>
          </cell>
          <cell r="H1202">
            <v>0</v>
          </cell>
          <cell r="I1202">
            <v>0</v>
          </cell>
          <cell r="J1202">
            <v>0</v>
          </cell>
          <cell r="K1202">
            <v>0</v>
          </cell>
          <cell r="L1202">
            <v>0</v>
          </cell>
          <cell r="M1202">
            <v>0</v>
          </cell>
        </row>
        <row r="1203">
          <cell r="A1203">
            <v>0</v>
          </cell>
          <cell r="B1203">
            <v>0</v>
          </cell>
          <cell r="C1203">
            <v>0</v>
          </cell>
          <cell r="D1203">
            <v>0</v>
          </cell>
          <cell r="E1203">
            <v>0</v>
          </cell>
          <cell r="F1203">
            <v>0</v>
          </cell>
          <cell r="G1203">
            <v>0</v>
          </cell>
          <cell r="H1203">
            <v>0</v>
          </cell>
          <cell r="I1203">
            <v>0</v>
          </cell>
          <cell r="J1203">
            <v>0</v>
          </cell>
          <cell r="K1203">
            <v>0</v>
          </cell>
          <cell r="L1203">
            <v>0</v>
          </cell>
          <cell r="M1203">
            <v>0</v>
          </cell>
        </row>
        <row r="1204">
          <cell r="A1204">
            <v>0</v>
          </cell>
          <cell r="B1204">
            <v>0</v>
          </cell>
          <cell r="C1204">
            <v>0</v>
          </cell>
          <cell r="D1204">
            <v>0</v>
          </cell>
          <cell r="E1204">
            <v>0</v>
          </cell>
          <cell r="F1204">
            <v>0</v>
          </cell>
          <cell r="G1204">
            <v>0</v>
          </cell>
          <cell r="H1204">
            <v>0</v>
          </cell>
          <cell r="I1204">
            <v>0</v>
          </cell>
          <cell r="J1204">
            <v>0</v>
          </cell>
          <cell r="K1204">
            <v>0</v>
          </cell>
          <cell r="L1204">
            <v>0</v>
          </cell>
          <cell r="M1204">
            <v>0</v>
          </cell>
        </row>
        <row r="1205">
          <cell r="A1205">
            <v>0</v>
          </cell>
          <cell r="B1205">
            <v>0</v>
          </cell>
          <cell r="C1205">
            <v>0</v>
          </cell>
          <cell r="D1205">
            <v>0</v>
          </cell>
          <cell r="E1205">
            <v>0</v>
          </cell>
          <cell r="F1205">
            <v>0</v>
          </cell>
          <cell r="G1205">
            <v>0</v>
          </cell>
          <cell r="H1205">
            <v>0</v>
          </cell>
          <cell r="I1205">
            <v>0</v>
          </cell>
          <cell r="J1205">
            <v>0</v>
          </cell>
          <cell r="K1205">
            <v>0</v>
          </cell>
          <cell r="L1205">
            <v>0</v>
          </cell>
          <cell r="M1205">
            <v>0</v>
          </cell>
        </row>
        <row r="1206">
          <cell r="A1206">
            <v>0</v>
          </cell>
          <cell r="B1206">
            <v>0</v>
          </cell>
          <cell r="C1206">
            <v>0</v>
          </cell>
          <cell r="D1206">
            <v>0</v>
          </cell>
          <cell r="E1206">
            <v>0</v>
          </cell>
          <cell r="F1206">
            <v>0</v>
          </cell>
          <cell r="G1206">
            <v>0</v>
          </cell>
          <cell r="H1206">
            <v>0</v>
          </cell>
          <cell r="I1206">
            <v>0</v>
          </cell>
          <cell r="J1206">
            <v>0</v>
          </cell>
          <cell r="K1206">
            <v>0</v>
          </cell>
          <cell r="L1206">
            <v>0</v>
          </cell>
          <cell r="M1206">
            <v>0</v>
          </cell>
        </row>
        <row r="1207">
          <cell r="A1207">
            <v>0</v>
          </cell>
          <cell r="B1207">
            <v>0</v>
          </cell>
          <cell r="C1207">
            <v>0</v>
          </cell>
          <cell r="D1207">
            <v>0</v>
          </cell>
          <cell r="E1207">
            <v>0</v>
          </cell>
          <cell r="F1207">
            <v>0</v>
          </cell>
          <cell r="G1207">
            <v>0</v>
          </cell>
          <cell r="H1207">
            <v>0</v>
          </cell>
          <cell r="I1207">
            <v>0</v>
          </cell>
          <cell r="J1207">
            <v>0</v>
          </cell>
          <cell r="K1207">
            <v>0</v>
          </cell>
          <cell r="L1207">
            <v>0</v>
          </cell>
          <cell r="M1207">
            <v>0</v>
          </cell>
        </row>
        <row r="1208">
          <cell r="A1208">
            <v>0</v>
          </cell>
          <cell r="B1208">
            <v>0</v>
          </cell>
          <cell r="C1208">
            <v>0</v>
          </cell>
          <cell r="D1208">
            <v>0</v>
          </cell>
          <cell r="E1208">
            <v>0</v>
          </cell>
          <cell r="F1208">
            <v>0</v>
          </cell>
          <cell r="G1208">
            <v>0</v>
          </cell>
          <cell r="H1208">
            <v>0</v>
          </cell>
          <cell r="I1208">
            <v>0</v>
          </cell>
          <cell r="J1208">
            <v>0</v>
          </cell>
          <cell r="K1208">
            <v>0</v>
          </cell>
          <cell r="L1208">
            <v>0</v>
          </cell>
          <cell r="M1208">
            <v>0</v>
          </cell>
        </row>
        <row r="1209">
          <cell r="A1209">
            <v>0</v>
          </cell>
          <cell r="B1209">
            <v>0</v>
          </cell>
          <cell r="C1209">
            <v>0</v>
          </cell>
          <cell r="D1209">
            <v>0</v>
          </cell>
          <cell r="E1209">
            <v>0</v>
          </cell>
          <cell r="F1209">
            <v>0</v>
          </cell>
          <cell r="G1209">
            <v>0</v>
          </cell>
          <cell r="H1209">
            <v>0</v>
          </cell>
          <cell r="I1209">
            <v>0</v>
          </cell>
          <cell r="J1209">
            <v>0</v>
          </cell>
          <cell r="K1209">
            <v>0</v>
          </cell>
          <cell r="L1209">
            <v>0</v>
          </cell>
          <cell r="M1209">
            <v>0</v>
          </cell>
        </row>
        <row r="1210">
          <cell r="A1210">
            <v>0</v>
          </cell>
          <cell r="B1210">
            <v>0</v>
          </cell>
          <cell r="C1210">
            <v>0</v>
          </cell>
          <cell r="D1210">
            <v>0</v>
          </cell>
          <cell r="E1210">
            <v>0</v>
          </cell>
          <cell r="F1210">
            <v>0</v>
          </cell>
          <cell r="G1210">
            <v>0</v>
          </cell>
          <cell r="H1210">
            <v>0</v>
          </cell>
          <cell r="I1210">
            <v>0</v>
          </cell>
          <cell r="J1210">
            <v>0</v>
          </cell>
          <cell r="K1210">
            <v>0</v>
          </cell>
          <cell r="L1210">
            <v>0</v>
          </cell>
          <cell r="M1210">
            <v>0</v>
          </cell>
        </row>
        <row r="1211">
          <cell r="A1211">
            <v>0</v>
          </cell>
          <cell r="B1211">
            <v>0</v>
          </cell>
          <cell r="C1211">
            <v>0</v>
          </cell>
          <cell r="D1211">
            <v>0</v>
          </cell>
          <cell r="E1211">
            <v>0</v>
          </cell>
          <cell r="F1211">
            <v>0</v>
          </cell>
          <cell r="G1211">
            <v>0</v>
          </cell>
          <cell r="H1211">
            <v>0</v>
          </cell>
          <cell r="I1211">
            <v>0</v>
          </cell>
          <cell r="J1211">
            <v>0</v>
          </cell>
          <cell r="K1211">
            <v>0</v>
          </cell>
          <cell r="L1211">
            <v>0</v>
          </cell>
          <cell r="M1211">
            <v>0</v>
          </cell>
        </row>
        <row r="1212">
          <cell r="A1212">
            <v>0</v>
          </cell>
          <cell r="B1212">
            <v>0</v>
          </cell>
          <cell r="C1212">
            <v>0</v>
          </cell>
          <cell r="D1212">
            <v>0</v>
          </cell>
          <cell r="E1212">
            <v>0</v>
          </cell>
          <cell r="F1212">
            <v>0</v>
          </cell>
          <cell r="G1212">
            <v>0</v>
          </cell>
          <cell r="H1212">
            <v>0</v>
          </cell>
          <cell r="I1212">
            <v>0</v>
          </cell>
          <cell r="J1212">
            <v>0</v>
          </cell>
          <cell r="K1212">
            <v>0</v>
          </cell>
          <cell r="L1212">
            <v>0</v>
          </cell>
          <cell r="M1212">
            <v>0</v>
          </cell>
        </row>
        <row r="1213">
          <cell r="A1213">
            <v>0</v>
          </cell>
          <cell r="B1213">
            <v>0</v>
          </cell>
          <cell r="C1213">
            <v>0</v>
          </cell>
          <cell r="D1213">
            <v>0</v>
          </cell>
          <cell r="E1213">
            <v>0</v>
          </cell>
          <cell r="F1213">
            <v>0</v>
          </cell>
          <cell r="G1213">
            <v>0</v>
          </cell>
          <cell r="H1213">
            <v>0</v>
          </cell>
          <cell r="I1213">
            <v>0</v>
          </cell>
          <cell r="J1213">
            <v>0</v>
          </cell>
          <cell r="K1213">
            <v>0</v>
          </cell>
          <cell r="L1213">
            <v>0</v>
          </cell>
          <cell r="M1213">
            <v>0</v>
          </cell>
        </row>
        <row r="1214">
          <cell r="A1214">
            <v>0</v>
          </cell>
          <cell r="B1214">
            <v>0</v>
          </cell>
          <cell r="C1214">
            <v>0</v>
          </cell>
          <cell r="D1214">
            <v>0</v>
          </cell>
          <cell r="E1214">
            <v>0</v>
          </cell>
          <cell r="F1214">
            <v>0</v>
          </cell>
          <cell r="G1214">
            <v>0</v>
          </cell>
          <cell r="H1214">
            <v>0</v>
          </cell>
          <cell r="I1214">
            <v>0</v>
          </cell>
          <cell r="J1214">
            <v>0</v>
          </cell>
          <cell r="K1214">
            <v>0</v>
          </cell>
          <cell r="L1214">
            <v>0</v>
          </cell>
          <cell r="M1214">
            <v>0</v>
          </cell>
        </row>
        <row r="1215">
          <cell r="A1215">
            <v>0</v>
          </cell>
          <cell r="B1215">
            <v>0</v>
          </cell>
          <cell r="C1215">
            <v>0</v>
          </cell>
          <cell r="D1215">
            <v>0</v>
          </cell>
          <cell r="E1215">
            <v>0</v>
          </cell>
          <cell r="F1215">
            <v>0</v>
          </cell>
          <cell r="G1215">
            <v>0</v>
          </cell>
          <cell r="H1215">
            <v>0</v>
          </cell>
          <cell r="I1215">
            <v>0</v>
          </cell>
          <cell r="J1215">
            <v>0</v>
          </cell>
          <cell r="K1215">
            <v>0</v>
          </cell>
          <cell r="L1215">
            <v>0</v>
          </cell>
          <cell r="M1215">
            <v>0</v>
          </cell>
        </row>
        <row r="1216">
          <cell r="A1216">
            <v>0</v>
          </cell>
          <cell r="B1216">
            <v>0</v>
          </cell>
          <cell r="C1216">
            <v>0</v>
          </cell>
          <cell r="D1216">
            <v>0</v>
          </cell>
          <cell r="E1216">
            <v>0</v>
          </cell>
          <cell r="F1216">
            <v>0</v>
          </cell>
          <cell r="G1216">
            <v>0</v>
          </cell>
          <cell r="H1216">
            <v>0</v>
          </cell>
          <cell r="I1216">
            <v>0</v>
          </cell>
          <cell r="J1216">
            <v>0</v>
          </cell>
          <cell r="K1216">
            <v>0</v>
          </cell>
          <cell r="L1216">
            <v>0</v>
          </cell>
          <cell r="M1216">
            <v>0</v>
          </cell>
        </row>
        <row r="1217">
          <cell r="A1217">
            <v>0</v>
          </cell>
          <cell r="B1217">
            <v>0</v>
          </cell>
          <cell r="C1217">
            <v>0</v>
          </cell>
          <cell r="D1217">
            <v>0</v>
          </cell>
          <cell r="E1217">
            <v>0</v>
          </cell>
          <cell r="F1217">
            <v>0</v>
          </cell>
          <cell r="G1217">
            <v>0</v>
          </cell>
          <cell r="H1217">
            <v>0</v>
          </cell>
          <cell r="I1217">
            <v>0</v>
          </cell>
          <cell r="J1217">
            <v>0</v>
          </cell>
          <cell r="K1217">
            <v>0</v>
          </cell>
          <cell r="L1217">
            <v>0</v>
          </cell>
          <cell r="M1217">
            <v>0</v>
          </cell>
        </row>
        <row r="1218">
          <cell r="A1218">
            <v>0</v>
          </cell>
          <cell r="B1218">
            <v>0</v>
          </cell>
          <cell r="C1218">
            <v>0</v>
          </cell>
          <cell r="D1218">
            <v>0</v>
          </cell>
          <cell r="E1218">
            <v>0</v>
          </cell>
          <cell r="F1218">
            <v>0</v>
          </cell>
          <cell r="G1218">
            <v>0</v>
          </cell>
          <cell r="H1218">
            <v>0</v>
          </cell>
          <cell r="I1218">
            <v>0</v>
          </cell>
          <cell r="J1218">
            <v>0</v>
          </cell>
          <cell r="K1218">
            <v>0</v>
          </cell>
          <cell r="L1218">
            <v>0</v>
          </cell>
          <cell r="M1218">
            <v>0</v>
          </cell>
        </row>
        <row r="1219">
          <cell r="A1219">
            <v>0</v>
          </cell>
          <cell r="B1219">
            <v>0</v>
          </cell>
          <cell r="C1219">
            <v>0</v>
          </cell>
          <cell r="D1219">
            <v>0</v>
          </cell>
          <cell r="E1219">
            <v>0</v>
          </cell>
          <cell r="F1219">
            <v>0</v>
          </cell>
          <cell r="G1219">
            <v>0</v>
          </cell>
          <cell r="H1219">
            <v>0</v>
          </cell>
          <cell r="I1219">
            <v>0</v>
          </cell>
          <cell r="J1219">
            <v>0</v>
          </cell>
          <cell r="K1219">
            <v>0</v>
          </cell>
          <cell r="L1219">
            <v>0</v>
          </cell>
          <cell r="M1219">
            <v>0</v>
          </cell>
        </row>
        <row r="1220">
          <cell r="A1220">
            <v>0</v>
          </cell>
          <cell r="B1220">
            <v>0</v>
          </cell>
          <cell r="C1220">
            <v>0</v>
          </cell>
          <cell r="D1220">
            <v>0</v>
          </cell>
          <cell r="E1220">
            <v>0</v>
          </cell>
          <cell r="F1220">
            <v>0</v>
          </cell>
          <cell r="G1220">
            <v>0</v>
          </cell>
          <cell r="H1220">
            <v>0</v>
          </cell>
          <cell r="I1220">
            <v>0</v>
          </cell>
          <cell r="J1220">
            <v>0</v>
          </cell>
          <cell r="K1220">
            <v>0</v>
          </cell>
          <cell r="L1220">
            <v>0</v>
          </cell>
          <cell r="M1220">
            <v>0</v>
          </cell>
        </row>
        <row r="1221">
          <cell r="A1221">
            <v>0</v>
          </cell>
          <cell r="B1221">
            <v>0</v>
          </cell>
          <cell r="C1221">
            <v>0</v>
          </cell>
          <cell r="D1221">
            <v>0</v>
          </cell>
          <cell r="E1221">
            <v>0</v>
          </cell>
          <cell r="F1221">
            <v>0</v>
          </cell>
          <cell r="G1221">
            <v>0</v>
          </cell>
          <cell r="H1221">
            <v>0</v>
          </cell>
          <cell r="I1221">
            <v>0</v>
          </cell>
          <cell r="J1221">
            <v>0</v>
          </cell>
          <cell r="K1221">
            <v>0</v>
          </cell>
          <cell r="L1221">
            <v>0</v>
          </cell>
          <cell r="M1221">
            <v>0</v>
          </cell>
        </row>
        <row r="1222">
          <cell r="A1222">
            <v>0</v>
          </cell>
          <cell r="B1222">
            <v>0</v>
          </cell>
          <cell r="C1222">
            <v>0</v>
          </cell>
          <cell r="D1222">
            <v>0</v>
          </cell>
          <cell r="E1222">
            <v>0</v>
          </cell>
          <cell r="F1222">
            <v>0</v>
          </cell>
          <cell r="G1222">
            <v>0</v>
          </cell>
          <cell r="H1222">
            <v>0</v>
          </cell>
          <cell r="I1222">
            <v>0</v>
          </cell>
          <cell r="J1222">
            <v>0</v>
          </cell>
          <cell r="K1222">
            <v>0</v>
          </cell>
          <cell r="L1222">
            <v>0</v>
          </cell>
          <cell r="M1222">
            <v>0</v>
          </cell>
        </row>
        <row r="1223">
          <cell r="A1223">
            <v>0</v>
          </cell>
          <cell r="B1223">
            <v>0</v>
          </cell>
          <cell r="C1223">
            <v>0</v>
          </cell>
          <cell r="D1223">
            <v>0</v>
          </cell>
          <cell r="E1223">
            <v>0</v>
          </cell>
          <cell r="F1223">
            <v>0</v>
          </cell>
          <cell r="G1223">
            <v>0</v>
          </cell>
          <cell r="H1223">
            <v>0</v>
          </cell>
          <cell r="I1223">
            <v>0</v>
          </cell>
          <cell r="J1223">
            <v>0</v>
          </cell>
          <cell r="K1223">
            <v>0</v>
          </cell>
          <cell r="L1223">
            <v>0</v>
          </cell>
          <cell r="M1223">
            <v>0</v>
          </cell>
        </row>
        <row r="1224">
          <cell r="A1224">
            <v>0</v>
          </cell>
          <cell r="B1224">
            <v>0</v>
          </cell>
          <cell r="C1224">
            <v>0</v>
          </cell>
          <cell r="D1224">
            <v>0</v>
          </cell>
          <cell r="E1224">
            <v>0</v>
          </cell>
          <cell r="F1224">
            <v>0</v>
          </cell>
          <cell r="G1224">
            <v>0</v>
          </cell>
          <cell r="H1224">
            <v>0</v>
          </cell>
          <cell r="I1224">
            <v>0</v>
          </cell>
          <cell r="J1224">
            <v>0</v>
          </cell>
          <cell r="K1224">
            <v>0</v>
          </cell>
          <cell r="L1224">
            <v>0</v>
          </cell>
          <cell r="M1224">
            <v>0</v>
          </cell>
        </row>
        <row r="1225">
          <cell r="A1225">
            <v>0</v>
          </cell>
          <cell r="B1225">
            <v>0</v>
          </cell>
          <cell r="C1225">
            <v>0</v>
          </cell>
          <cell r="D1225">
            <v>0</v>
          </cell>
          <cell r="E1225">
            <v>0</v>
          </cell>
          <cell r="F1225">
            <v>0</v>
          </cell>
          <cell r="G1225">
            <v>0</v>
          </cell>
          <cell r="H1225">
            <v>0</v>
          </cell>
          <cell r="I1225">
            <v>0</v>
          </cell>
          <cell r="J1225">
            <v>0</v>
          </cell>
          <cell r="K1225">
            <v>0</v>
          </cell>
          <cell r="L1225">
            <v>0</v>
          </cell>
          <cell r="M1225">
            <v>0</v>
          </cell>
        </row>
        <row r="1226">
          <cell r="A1226">
            <v>0</v>
          </cell>
          <cell r="B1226">
            <v>0</v>
          </cell>
          <cell r="C1226">
            <v>0</v>
          </cell>
          <cell r="D1226">
            <v>0</v>
          </cell>
          <cell r="E1226">
            <v>0</v>
          </cell>
          <cell r="F1226">
            <v>0</v>
          </cell>
          <cell r="G1226">
            <v>0</v>
          </cell>
          <cell r="H1226">
            <v>0</v>
          </cell>
          <cell r="I1226">
            <v>0</v>
          </cell>
          <cell r="J1226">
            <v>0</v>
          </cell>
          <cell r="K1226">
            <v>0</v>
          </cell>
          <cell r="L1226">
            <v>0</v>
          </cell>
          <cell r="M1226">
            <v>0</v>
          </cell>
        </row>
        <row r="1227">
          <cell r="A1227">
            <v>0</v>
          </cell>
          <cell r="B1227">
            <v>0</v>
          </cell>
          <cell r="C1227">
            <v>0</v>
          </cell>
          <cell r="D1227">
            <v>0</v>
          </cell>
          <cell r="E1227">
            <v>0</v>
          </cell>
          <cell r="F1227">
            <v>0</v>
          </cell>
          <cell r="G1227">
            <v>0</v>
          </cell>
          <cell r="H1227">
            <v>0</v>
          </cell>
          <cell r="I1227">
            <v>0</v>
          </cell>
          <cell r="J1227">
            <v>0</v>
          </cell>
          <cell r="K1227">
            <v>0</v>
          </cell>
          <cell r="L1227">
            <v>0</v>
          </cell>
          <cell r="M1227">
            <v>0</v>
          </cell>
        </row>
        <row r="1228">
          <cell r="A1228">
            <v>0</v>
          </cell>
          <cell r="B1228">
            <v>0</v>
          </cell>
          <cell r="C1228">
            <v>0</v>
          </cell>
          <cell r="D1228">
            <v>0</v>
          </cell>
          <cell r="E1228">
            <v>0</v>
          </cell>
          <cell r="F1228">
            <v>0</v>
          </cell>
          <cell r="G1228">
            <v>0</v>
          </cell>
          <cell r="H1228">
            <v>0</v>
          </cell>
          <cell r="I1228">
            <v>0</v>
          </cell>
          <cell r="J1228">
            <v>0</v>
          </cell>
          <cell r="K1228">
            <v>0</v>
          </cell>
          <cell r="L1228">
            <v>0</v>
          </cell>
          <cell r="M1228">
            <v>0</v>
          </cell>
        </row>
        <row r="1229">
          <cell r="A1229">
            <v>0</v>
          </cell>
          <cell r="B1229">
            <v>0</v>
          </cell>
          <cell r="C1229">
            <v>0</v>
          </cell>
          <cell r="D1229">
            <v>0</v>
          </cell>
          <cell r="E1229">
            <v>0</v>
          </cell>
          <cell r="F1229">
            <v>0</v>
          </cell>
          <cell r="G1229">
            <v>0</v>
          </cell>
          <cell r="H1229">
            <v>0</v>
          </cell>
          <cell r="I1229">
            <v>0</v>
          </cell>
          <cell r="J1229">
            <v>0</v>
          </cell>
          <cell r="K1229">
            <v>0</v>
          </cell>
          <cell r="L1229">
            <v>0</v>
          </cell>
          <cell r="M1229">
            <v>0</v>
          </cell>
        </row>
        <row r="1230">
          <cell r="A1230">
            <v>0</v>
          </cell>
          <cell r="B1230">
            <v>0</v>
          </cell>
          <cell r="C1230">
            <v>0</v>
          </cell>
          <cell r="D1230">
            <v>0</v>
          </cell>
          <cell r="E1230">
            <v>0</v>
          </cell>
          <cell r="F1230">
            <v>0</v>
          </cell>
          <cell r="G1230">
            <v>0</v>
          </cell>
          <cell r="H1230">
            <v>0</v>
          </cell>
          <cell r="I1230">
            <v>0</v>
          </cell>
          <cell r="J1230">
            <v>0</v>
          </cell>
          <cell r="K1230">
            <v>0</v>
          </cell>
          <cell r="L1230">
            <v>0</v>
          </cell>
          <cell r="M1230">
            <v>0</v>
          </cell>
        </row>
        <row r="1231">
          <cell r="A1231">
            <v>0</v>
          </cell>
          <cell r="B1231">
            <v>0</v>
          </cell>
          <cell r="C1231">
            <v>0</v>
          </cell>
          <cell r="D1231">
            <v>0</v>
          </cell>
          <cell r="E1231">
            <v>0</v>
          </cell>
          <cell r="F1231">
            <v>0</v>
          </cell>
          <cell r="G1231">
            <v>0</v>
          </cell>
          <cell r="H1231">
            <v>0</v>
          </cell>
          <cell r="I1231">
            <v>0</v>
          </cell>
          <cell r="J1231">
            <v>0</v>
          </cell>
          <cell r="K1231">
            <v>0</v>
          </cell>
          <cell r="L1231">
            <v>0</v>
          </cell>
          <cell r="M1231">
            <v>0</v>
          </cell>
        </row>
        <row r="1232">
          <cell r="A1232">
            <v>0</v>
          </cell>
          <cell r="B1232">
            <v>0</v>
          </cell>
          <cell r="C1232">
            <v>0</v>
          </cell>
          <cell r="D1232">
            <v>0</v>
          </cell>
          <cell r="E1232">
            <v>0</v>
          </cell>
          <cell r="F1232">
            <v>0</v>
          </cell>
          <cell r="G1232">
            <v>0</v>
          </cell>
          <cell r="H1232">
            <v>0</v>
          </cell>
          <cell r="I1232">
            <v>0</v>
          </cell>
          <cell r="J1232">
            <v>0</v>
          </cell>
          <cell r="K1232">
            <v>0</v>
          </cell>
          <cell r="L1232">
            <v>0</v>
          </cell>
          <cell r="M1232">
            <v>0</v>
          </cell>
        </row>
        <row r="1233">
          <cell r="A1233">
            <v>0</v>
          </cell>
          <cell r="B1233">
            <v>0</v>
          </cell>
          <cell r="C1233">
            <v>0</v>
          </cell>
          <cell r="D1233">
            <v>0</v>
          </cell>
          <cell r="E1233">
            <v>0</v>
          </cell>
          <cell r="F1233">
            <v>0</v>
          </cell>
          <cell r="G1233">
            <v>0</v>
          </cell>
          <cell r="H1233">
            <v>0</v>
          </cell>
          <cell r="I1233">
            <v>0</v>
          </cell>
          <cell r="J1233">
            <v>0</v>
          </cell>
          <cell r="K1233">
            <v>0</v>
          </cell>
          <cell r="L1233">
            <v>0</v>
          </cell>
          <cell r="M1233">
            <v>0</v>
          </cell>
        </row>
        <row r="1234">
          <cell r="A1234">
            <v>0</v>
          </cell>
          <cell r="B1234">
            <v>0</v>
          </cell>
          <cell r="C1234">
            <v>0</v>
          </cell>
          <cell r="D1234">
            <v>0</v>
          </cell>
          <cell r="E1234">
            <v>0</v>
          </cell>
          <cell r="F1234">
            <v>0</v>
          </cell>
          <cell r="G1234">
            <v>0</v>
          </cell>
          <cell r="H1234">
            <v>0</v>
          </cell>
          <cell r="I1234">
            <v>0</v>
          </cell>
          <cell r="J1234">
            <v>0</v>
          </cell>
          <cell r="K1234">
            <v>0</v>
          </cell>
          <cell r="L1234">
            <v>0</v>
          </cell>
          <cell r="M1234">
            <v>0</v>
          </cell>
        </row>
        <row r="1235">
          <cell r="A1235">
            <v>0</v>
          </cell>
          <cell r="B1235">
            <v>0</v>
          </cell>
          <cell r="C1235">
            <v>0</v>
          </cell>
          <cell r="D1235">
            <v>0</v>
          </cell>
          <cell r="E1235">
            <v>0</v>
          </cell>
          <cell r="F1235">
            <v>0</v>
          </cell>
          <cell r="G1235">
            <v>0</v>
          </cell>
          <cell r="H1235">
            <v>0</v>
          </cell>
          <cell r="I1235">
            <v>0</v>
          </cell>
          <cell r="J1235">
            <v>0</v>
          </cell>
          <cell r="K1235">
            <v>0</v>
          </cell>
          <cell r="L1235">
            <v>0</v>
          </cell>
          <cell r="M1235">
            <v>0</v>
          </cell>
        </row>
        <row r="1236">
          <cell r="A1236">
            <v>0</v>
          </cell>
          <cell r="B1236">
            <v>0</v>
          </cell>
          <cell r="C1236">
            <v>0</v>
          </cell>
          <cell r="D1236">
            <v>0</v>
          </cell>
          <cell r="E1236">
            <v>0</v>
          </cell>
          <cell r="F1236">
            <v>0</v>
          </cell>
          <cell r="G1236">
            <v>0</v>
          </cell>
          <cell r="H1236">
            <v>0</v>
          </cell>
          <cell r="I1236">
            <v>0</v>
          </cell>
          <cell r="J1236">
            <v>0</v>
          </cell>
          <cell r="K1236">
            <v>0</v>
          </cell>
          <cell r="L1236">
            <v>0</v>
          </cell>
          <cell r="M1236">
            <v>0</v>
          </cell>
        </row>
        <row r="1237">
          <cell r="A1237">
            <v>0</v>
          </cell>
          <cell r="B1237">
            <v>0</v>
          </cell>
          <cell r="C1237">
            <v>0</v>
          </cell>
          <cell r="D1237">
            <v>0</v>
          </cell>
          <cell r="E1237">
            <v>0</v>
          </cell>
          <cell r="F1237">
            <v>0</v>
          </cell>
          <cell r="G1237">
            <v>0</v>
          </cell>
          <cell r="H1237">
            <v>0</v>
          </cell>
          <cell r="I1237">
            <v>0</v>
          </cell>
          <cell r="J1237">
            <v>0</v>
          </cell>
          <cell r="K1237">
            <v>0</v>
          </cell>
          <cell r="L1237">
            <v>0</v>
          </cell>
          <cell r="M1237">
            <v>0</v>
          </cell>
        </row>
        <row r="1238">
          <cell r="A1238">
            <v>0</v>
          </cell>
          <cell r="B1238">
            <v>0</v>
          </cell>
          <cell r="C1238">
            <v>0</v>
          </cell>
          <cell r="D1238">
            <v>0</v>
          </cell>
          <cell r="E1238">
            <v>0</v>
          </cell>
          <cell r="F1238">
            <v>0</v>
          </cell>
          <cell r="G1238">
            <v>0</v>
          </cell>
          <cell r="H1238">
            <v>0</v>
          </cell>
          <cell r="I1238">
            <v>0</v>
          </cell>
          <cell r="J1238">
            <v>0</v>
          </cell>
          <cell r="K1238">
            <v>0</v>
          </cell>
          <cell r="L1238">
            <v>0</v>
          </cell>
          <cell r="M1238">
            <v>0</v>
          </cell>
        </row>
        <row r="1239">
          <cell r="A1239">
            <v>0</v>
          </cell>
          <cell r="B1239">
            <v>0</v>
          </cell>
          <cell r="C1239">
            <v>0</v>
          </cell>
          <cell r="D1239">
            <v>0</v>
          </cell>
          <cell r="E1239">
            <v>0</v>
          </cell>
          <cell r="F1239">
            <v>0</v>
          </cell>
          <cell r="G1239">
            <v>0</v>
          </cell>
          <cell r="H1239">
            <v>0</v>
          </cell>
          <cell r="I1239">
            <v>0</v>
          </cell>
          <cell r="J1239">
            <v>0</v>
          </cell>
          <cell r="K1239">
            <v>0</v>
          </cell>
          <cell r="L1239">
            <v>0</v>
          </cell>
          <cell r="M1239">
            <v>0</v>
          </cell>
        </row>
        <row r="1240">
          <cell r="A1240">
            <v>0</v>
          </cell>
          <cell r="B1240">
            <v>0</v>
          </cell>
          <cell r="C1240">
            <v>0</v>
          </cell>
          <cell r="D1240">
            <v>0</v>
          </cell>
          <cell r="E1240">
            <v>0</v>
          </cell>
          <cell r="F1240">
            <v>0</v>
          </cell>
          <cell r="G1240">
            <v>0</v>
          </cell>
          <cell r="H1240">
            <v>0</v>
          </cell>
          <cell r="I1240">
            <v>0</v>
          </cell>
          <cell r="J1240">
            <v>0</v>
          </cell>
          <cell r="K1240">
            <v>0</v>
          </cell>
          <cell r="L1240">
            <v>0</v>
          </cell>
          <cell r="M1240">
            <v>0</v>
          </cell>
        </row>
        <row r="1241">
          <cell r="A1241">
            <v>0</v>
          </cell>
          <cell r="B1241">
            <v>0</v>
          </cell>
          <cell r="C1241">
            <v>0</v>
          </cell>
          <cell r="D1241">
            <v>0</v>
          </cell>
          <cell r="E1241">
            <v>0</v>
          </cell>
          <cell r="F1241">
            <v>0</v>
          </cell>
          <cell r="G1241">
            <v>0</v>
          </cell>
          <cell r="H1241">
            <v>0</v>
          </cell>
          <cell r="I1241">
            <v>0</v>
          </cell>
          <cell r="J1241">
            <v>0</v>
          </cell>
          <cell r="K1241">
            <v>0</v>
          </cell>
          <cell r="L1241">
            <v>0</v>
          </cell>
          <cell r="M1241">
            <v>0</v>
          </cell>
        </row>
        <row r="1242">
          <cell r="A1242">
            <v>0</v>
          </cell>
          <cell r="B1242">
            <v>0</v>
          </cell>
          <cell r="C1242">
            <v>0</v>
          </cell>
          <cell r="D1242">
            <v>0</v>
          </cell>
          <cell r="E1242">
            <v>0</v>
          </cell>
          <cell r="F1242">
            <v>0</v>
          </cell>
          <cell r="G1242">
            <v>0</v>
          </cell>
          <cell r="H1242">
            <v>0</v>
          </cell>
          <cell r="I1242">
            <v>0</v>
          </cell>
          <cell r="J1242">
            <v>0</v>
          </cell>
          <cell r="K1242">
            <v>0</v>
          </cell>
          <cell r="L1242">
            <v>0</v>
          </cell>
          <cell r="M1242">
            <v>0</v>
          </cell>
        </row>
        <row r="1243">
          <cell r="A1243">
            <v>0</v>
          </cell>
          <cell r="B1243">
            <v>0</v>
          </cell>
          <cell r="C1243">
            <v>0</v>
          </cell>
          <cell r="D1243">
            <v>0</v>
          </cell>
          <cell r="E1243">
            <v>0</v>
          </cell>
          <cell r="F1243">
            <v>0</v>
          </cell>
          <cell r="G1243">
            <v>0</v>
          </cell>
          <cell r="H1243">
            <v>0</v>
          </cell>
          <cell r="I1243">
            <v>0</v>
          </cell>
          <cell r="J1243">
            <v>0</v>
          </cell>
          <cell r="K1243">
            <v>0</v>
          </cell>
          <cell r="L1243">
            <v>0</v>
          </cell>
          <cell r="M1243">
            <v>0</v>
          </cell>
        </row>
        <row r="1244">
          <cell r="A1244">
            <v>0</v>
          </cell>
          <cell r="B1244">
            <v>0</v>
          </cell>
          <cell r="C1244">
            <v>0</v>
          </cell>
          <cell r="D1244">
            <v>0</v>
          </cell>
          <cell r="E1244">
            <v>0</v>
          </cell>
          <cell r="F1244">
            <v>0</v>
          </cell>
          <cell r="G1244">
            <v>0</v>
          </cell>
          <cell r="H1244">
            <v>0</v>
          </cell>
          <cell r="I1244">
            <v>0</v>
          </cell>
          <cell r="J1244">
            <v>0</v>
          </cell>
          <cell r="K1244">
            <v>0</v>
          </cell>
          <cell r="L1244">
            <v>0</v>
          </cell>
          <cell r="M1244">
            <v>0</v>
          </cell>
        </row>
        <row r="1245">
          <cell r="A1245">
            <v>0</v>
          </cell>
          <cell r="B1245">
            <v>0</v>
          </cell>
          <cell r="C1245">
            <v>0</v>
          </cell>
          <cell r="D1245">
            <v>0</v>
          </cell>
          <cell r="E1245">
            <v>0</v>
          </cell>
          <cell r="F1245">
            <v>0</v>
          </cell>
          <cell r="G1245">
            <v>0</v>
          </cell>
          <cell r="H1245">
            <v>0</v>
          </cell>
          <cell r="I1245">
            <v>0</v>
          </cell>
          <cell r="J1245">
            <v>0</v>
          </cell>
          <cell r="K1245">
            <v>0</v>
          </cell>
          <cell r="L1245">
            <v>0</v>
          </cell>
          <cell r="M1245">
            <v>0</v>
          </cell>
        </row>
        <row r="1246">
          <cell r="A1246">
            <v>0</v>
          </cell>
          <cell r="B1246">
            <v>0</v>
          </cell>
          <cell r="C1246">
            <v>0</v>
          </cell>
          <cell r="D1246">
            <v>0</v>
          </cell>
          <cell r="E1246">
            <v>0</v>
          </cell>
          <cell r="F1246">
            <v>0</v>
          </cell>
          <cell r="G1246">
            <v>0</v>
          </cell>
          <cell r="H1246">
            <v>0</v>
          </cell>
          <cell r="I1246">
            <v>0</v>
          </cell>
          <cell r="J1246">
            <v>0</v>
          </cell>
          <cell r="K1246">
            <v>0</v>
          </cell>
          <cell r="L1246">
            <v>0</v>
          </cell>
          <cell r="M1246">
            <v>0</v>
          </cell>
        </row>
        <row r="1247">
          <cell r="A1247">
            <v>0</v>
          </cell>
          <cell r="B1247">
            <v>0</v>
          </cell>
          <cell r="C1247">
            <v>0</v>
          </cell>
          <cell r="D1247">
            <v>0</v>
          </cell>
          <cell r="E1247">
            <v>0</v>
          </cell>
          <cell r="F1247">
            <v>0</v>
          </cell>
          <cell r="G1247">
            <v>0</v>
          </cell>
          <cell r="H1247">
            <v>0</v>
          </cell>
          <cell r="I1247">
            <v>0</v>
          </cell>
          <cell r="J1247">
            <v>0</v>
          </cell>
          <cell r="K1247">
            <v>0</v>
          </cell>
          <cell r="L1247">
            <v>0</v>
          </cell>
          <cell r="M1247">
            <v>0</v>
          </cell>
        </row>
        <row r="1248">
          <cell r="A1248">
            <v>0</v>
          </cell>
          <cell r="B1248">
            <v>0</v>
          </cell>
          <cell r="C1248">
            <v>0</v>
          </cell>
          <cell r="D1248">
            <v>0</v>
          </cell>
          <cell r="E1248">
            <v>0</v>
          </cell>
          <cell r="F1248">
            <v>0</v>
          </cell>
          <cell r="G1248">
            <v>0</v>
          </cell>
          <cell r="H1248">
            <v>0</v>
          </cell>
          <cell r="I1248">
            <v>0</v>
          </cell>
          <cell r="J1248">
            <v>0</v>
          </cell>
          <cell r="K1248">
            <v>0</v>
          </cell>
          <cell r="L1248">
            <v>0</v>
          </cell>
          <cell r="M1248">
            <v>0</v>
          </cell>
        </row>
        <row r="1249">
          <cell r="A1249">
            <v>0</v>
          </cell>
          <cell r="B1249">
            <v>0</v>
          </cell>
          <cell r="C1249">
            <v>0</v>
          </cell>
          <cell r="D1249">
            <v>0</v>
          </cell>
          <cell r="E1249">
            <v>0</v>
          </cell>
          <cell r="F1249">
            <v>0</v>
          </cell>
          <cell r="G1249">
            <v>0</v>
          </cell>
          <cell r="H1249">
            <v>0</v>
          </cell>
          <cell r="I1249">
            <v>0</v>
          </cell>
          <cell r="J1249">
            <v>0</v>
          </cell>
          <cell r="K1249">
            <v>0</v>
          </cell>
          <cell r="L1249">
            <v>0</v>
          </cell>
          <cell r="M1249">
            <v>0</v>
          </cell>
        </row>
        <row r="1250">
          <cell r="A1250">
            <v>0</v>
          </cell>
          <cell r="B1250">
            <v>0</v>
          </cell>
          <cell r="C1250">
            <v>0</v>
          </cell>
          <cell r="D1250">
            <v>0</v>
          </cell>
          <cell r="E1250">
            <v>0</v>
          </cell>
          <cell r="F1250">
            <v>0</v>
          </cell>
          <cell r="G1250">
            <v>0</v>
          </cell>
          <cell r="H1250">
            <v>0</v>
          </cell>
          <cell r="I1250">
            <v>0</v>
          </cell>
          <cell r="J1250">
            <v>0</v>
          </cell>
          <cell r="K1250">
            <v>0</v>
          </cell>
          <cell r="L1250">
            <v>0</v>
          </cell>
          <cell r="M1250">
            <v>0</v>
          </cell>
        </row>
        <row r="1251">
          <cell r="A1251">
            <v>0</v>
          </cell>
          <cell r="B1251">
            <v>0</v>
          </cell>
          <cell r="C1251">
            <v>0</v>
          </cell>
          <cell r="D1251">
            <v>0</v>
          </cell>
          <cell r="E1251">
            <v>0</v>
          </cell>
          <cell r="F1251">
            <v>0</v>
          </cell>
          <cell r="G1251">
            <v>0</v>
          </cell>
          <cell r="H1251">
            <v>0</v>
          </cell>
          <cell r="I1251">
            <v>0</v>
          </cell>
          <cell r="J1251">
            <v>0</v>
          </cell>
          <cell r="K1251">
            <v>0</v>
          </cell>
          <cell r="L1251">
            <v>0</v>
          </cell>
          <cell r="M1251">
            <v>0</v>
          </cell>
        </row>
        <row r="1252">
          <cell r="A1252">
            <v>0</v>
          </cell>
          <cell r="B1252">
            <v>0</v>
          </cell>
          <cell r="C1252">
            <v>0</v>
          </cell>
          <cell r="D1252">
            <v>0</v>
          </cell>
          <cell r="E1252">
            <v>0</v>
          </cell>
          <cell r="F1252">
            <v>0</v>
          </cell>
          <cell r="G1252">
            <v>0</v>
          </cell>
          <cell r="H1252">
            <v>0</v>
          </cell>
          <cell r="I1252">
            <v>0</v>
          </cell>
          <cell r="J1252">
            <v>0</v>
          </cell>
          <cell r="K1252">
            <v>0</v>
          </cell>
          <cell r="L1252">
            <v>0</v>
          </cell>
          <cell r="M1252">
            <v>0</v>
          </cell>
        </row>
        <row r="1253">
          <cell r="A1253">
            <v>0</v>
          </cell>
          <cell r="B1253">
            <v>0</v>
          </cell>
          <cell r="C1253">
            <v>0</v>
          </cell>
          <cell r="D1253">
            <v>0</v>
          </cell>
          <cell r="E1253">
            <v>0</v>
          </cell>
          <cell r="F1253">
            <v>0</v>
          </cell>
          <cell r="G1253">
            <v>0</v>
          </cell>
          <cell r="H1253">
            <v>0</v>
          </cell>
          <cell r="I1253">
            <v>0</v>
          </cell>
          <cell r="J1253">
            <v>0</v>
          </cell>
          <cell r="K1253">
            <v>0</v>
          </cell>
          <cell r="L1253">
            <v>0</v>
          </cell>
          <cell r="M1253">
            <v>0</v>
          </cell>
        </row>
        <row r="1254">
          <cell r="A1254">
            <v>0</v>
          </cell>
          <cell r="B1254">
            <v>0</v>
          </cell>
          <cell r="C1254">
            <v>0</v>
          </cell>
          <cell r="D1254">
            <v>0</v>
          </cell>
          <cell r="E1254">
            <v>0</v>
          </cell>
          <cell r="F1254">
            <v>0</v>
          </cell>
          <cell r="G1254">
            <v>0</v>
          </cell>
          <cell r="H1254">
            <v>0</v>
          </cell>
          <cell r="I1254">
            <v>0</v>
          </cell>
          <cell r="J1254">
            <v>0</v>
          </cell>
          <cell r="K1254">
            <v>0</v>
          </cell>
          <cell r="L1254">
            <v>0</v>
          </cell>
          <cell r="M1254">
            <v>0</v>
          </cell>
        </row>
        <row r="1255">
          <cell r="A1255">
            <v>0</v>
          </cell>
          <cell r="B1255">
            <v>0</v>
          </cell>
          <cell r="C1255">
            <v>0</v>
          </cell>
          <cell r="D1255">
            <v>0</v>
          </cell>
          <cell r="E1255">
            <v>0</v>
          </cell>
          <cell r="F1255">
            <v>0</v>
          </cell>
          <cell r="G1255">
            <v>0</v>
          </cell>
          <cell r="H1255">
            <v>0</v>
          </cell>
          <cell r="I1255">
            <v>0</v>
          </cell>
          <cell r="J1255">
            <v>0</v>
          </cell>
          <cell r="K1255">
            <v>0</v>
          </cell>
          <cell r="L1255">
            <v>0</v>
          </cell>
          <cell r="M1255">
            <v>0</v>
          </cell>
        </row>
        <row r="1256">
          <cell r="A1256">
            <v>0</v>
          </cell>
          <cell r="B1256">
            <v>0</v>
          </cell>
          <cell r="C1256">
            <v>0</v>
          </cell>
          <cell r="D1256">
            <v>0</v>
          </cell>
          <cell r="E1256">
            <v>0</v>
          </cell>
          <cell r="F1256">
            <v>0</v>
          </cell>
          <cell r="G1256">
            <v>0</v>
          </cell>
          <cell r="H1256">
            <v>0</v>
          </cell>
          <cell r="I1256">
            <v>0</v>
          </cell>
          <cell r="J1256">
            <v>0</v>
          </cell>
          <cell r="K1256">
            <v>0</v>
          </cell>
          <cell r="L1256">
            <v>0</v>
          </cell>
          <cell r="M1256">
            <v>0</v>
          </cell>
        </row>
        <row r="1257">
          <cell r="A1257">
            <v>0</v>
          </cell>
          <cell r="B1257">
            <v>0</v>
          </cell>
          <cell r="C1257">
            <v>0</v>
          </cell>
          <cell r="D1257">
            <v>0</v>
          </cell>
          <cell r="E1257">
            <v>0</v>
          </cell>
          <cell r="F1257">
            <v>0</v>
          </cell>
          <cell r="G1257">
            <v>0</v>
          </cell>
          <cell r="H1257">
            <v>0</v>
          </cell>
          <cell r="I1257">
            <v>0</v>
          </cell>
          <cell r="J1257">
            <v>0</v>
          </cell>
          <cell r="K1257">
            <v>0</v>
          </cell>
          <cell r="L1257">
            <v>0</v>
          </cell>
          <cell r="M1257">
            <v>0</v>
          </cell>
        </row>
        <row r="1258">
          <cell r="A1258">
            <v>0</v>
          </cell>
          <cell r="B1258">
            <v>0</v>
          </cell>
          <cell r="C1258">
            <v>0</v>
          </cell>
          <cell r="D1258">
            <v>0</v>
          </cell>
          <cell r="E1258">
            <v>0</v>
          </cell>
          <cell r="F1258">
            <v>0</v>
          </cell>
          <cell r="G1258">
            <v>0</v>
          </cell>
          <cell r="H1258">
            <v>0</v>
          </cell>
          <cell r="I1258">
            <v>0</v>
          </cell>
          <cell r="J1258">
            <v>0</v>
          </cell>
          <cell r="K1258">
            <v>0</v>
          </cell>
          <cell r="L1258">
            <v>0</v>
          </cell>
          <cell r="M1258">
            <v>0</v>
          </cell>
        </row>
        <row r="1259">
          <cell r="A1259">
            <v>0</v>
          </cell>
          <cell r="B1259">
            <v>0</v>
          </cell>
          <cell r="C1259">
            <v>0</v>
          </cell>
          <cell r="D1259">
            <v>0</v>
          </cell>
          <cell r="E1259">
            <v>0</v>
          </cell>
          <cell r="F1259">
            <v>0</v>
          </cell>
          <cell r="G1259">
            <v>0</v>
          </cell>
          <cell r="H1259">
            <v>0</v>
          </cell>
          <cell r="I1259">
            <v>0</v>
          </cell>
          <cell r="J1259">
            <v>0</v>
          </cell>
          <cell r="K1259">
            <v>0</v>
          </cell>
          <cell r="L1259">
            <v>0</v>
          </cell>
          <cell r="M1259">
            <v>0</v>
          </cell>
        </row>
        <row r="1260">
          <cell r="A1260">
            <v>0</v>
          </cell>
          <cell r="B1260">
            <v>0</v>
          </cell>
          <cell r="C1260">
            <v>0</v>
          </cell>
          <cell r="D1260">
            <v>0</v>
          </cell>
          <cell r="E1260">
            <v>0</v>
          </cell>
          <cell r="F1260">
            <v>0</v>
          </cell>
          <cell r="G1260">
            <v>0</v>
          </cell>
          <cell r="H1260">
            <v>0</v>
          </cell>
          <cell r="I1260">
            <v>0</v>
          </cell>
          <cell r="J1260">
            <v>0</v>
          </cell>
          <cell r="K1260">
            <v>0</v>
          </cell>
          <cell r="L1260">
            <v>0</v>
          </cell>
          <cell r="M1260">
            <v>0</v>
          </cell>
        </row>
        <row r="1261">
          <cell r="A1261">
            <v>0</v>
          </cell>
          <cell r="B1261">
            <v>0</v>
          </cell>
          <cell r="C1261">
            <v>0</v>
          </cell>
          <cell r="D1261">
            <v>0</v>
          </cell>
          <cell r="E1261">
            <v>0</v>
          </cell>
          <cell r="F1261">
            <v>0</v>
          </cell>
          <cell r="G1261">
            <v>0</v>
          </cell>
          <cell r="H1261">
            <v>0</v>
          </cell>
          <cell r="I1261">
            <v>0</v>
          </cell>
          <cell r="J1261">
            <v>0</v>
          </cell>
          <cell r="K1261">
            <v>0</v>
          </cell>
          <cell r="L1261">
            <v>0</v>
          </cell>
          <cell r="M1261">
            <v>0</v>
          </cell>
        </row>
        <row r="1262">
          <cell r="A1262">
            <v>0</v>
          </cell>
          <cell r="B1262">
            <v>0</v>
          </cell>
          <cell r="C1262">
            <v>0</v>
          </cell>
          <cell r="D1262">
            <v>0</v>
          </cell>
          <cell r="E1262">
            <v>0</v>
          </cell>
          <cell r="F1262">
            <v>0</v>
          </cell>
          <cell r="G1262">
            <v>0</v>
          </cell>
          <cell r="H1262">
            <v>0</v>
          </cell>
          <cell r="I1262">
            <v>0</v>
          </cell>
          <cell r="J1262">
            <v>0</v>
          </cell>
          <cell r="K1262">
            <v>0</v>
          </cell>
          <cell r="L1262">
            <v>0</v>
          </cell>
          <cell r="M1262">
            <v>0</v>
          </cell>
        </row>
        <row r="1263">
          <cell r="A1263">
            <v>0</v>
          </cell>
          <cell r="B1263">
            <v>0</v>
          </cell>
          <cell r="C1263">
            <v>0</v>
          </cell>
          <cell r="D1263">
            <v>0</v>
          </cell>
          <cell r="E1263">
            <v>0</v>
          </cell>
          <cell r="F1263">
            <v>0</v>
          </cell>
          <cell r="G1263">
            <v>0</v>
          </cell>
          <cell r="H1263">
            <v>0</v>
          </cell>
          <cell r="I1263">
            <v>0</v>
          </cell>
          <cell r="J1263">
            <v>0</v>
          </cell>
          <cell r="K1263">
            <v>0</v>
          </cell>
          <cell r="L1263">
            <v>0</v>
          </cell>
          <cell r="M1263">
            <v>0</v>
          </cell>
        </row>
        <row r="1264">
          <cell r="A1264">
            <v>0</v>
          </cell>
          <cell r="B1264">
            <v>0</v>
          </cell>
          <cell r="C1264">
            <v>0</v>
          </cell>
          <cell r="D1264">
            <v>0</v>
          </cell>
          <cell r="E1264">
            <v>0</v>
          </cell>
          <cell r="F1264">
            <v>0</v>
          </cell>
          <cell r="G1264">
            <v>0</v>
          </cell>
          <cell r="H1264">
            <v>0</v>
          </cell>
          <cell r="I1264">
            <v>0</v>
          </cell>
          <cell r="J1264">
            <v>0</v>
          </cell>
          <cell r="K1264">
            <v>0</v>
          </cell>
          <cell r="L1264">
            <v>0</v>
          </cell>
          <cell r="M1264">
            <v>0</v>
          </cell>
        </row>
        <row r="1265">
          <cell r="A1265">
            <v>0</v>
          </cell>
          <cell r="B1265">
            <v>0</v>
          </cell>
          <cell r="C1265">
            <v>0</v>
          </cell>
          <cell r="D1265">
            <v>0</v>
          </cell>
          <cell r="E1265">
            <v>0</v>
          </cell>
          <cell r="F1265">
            <v>0</v>
          </cell>
          <cell r="G1265">
            <v>0</v>
          </cell>
          <cell r="H1265">
            <v>0</v>
          </cell>
          <cell r="I1265">
            <v>0</v>
          </cell>
          <cell r="J1265">
            <v>0</v>
          </cell>
          <cell r="K1265">
            <v>0</v>
          </cell>
          <cell r="L1265">
            <v>0</v>
          </cell>
          <cell r="M1265">
            <v>0</v>
          </cell>
        </row>
        <row r="1266">
          <cell r="A1266">
            <v>0</v>
          </cell>
          <cell r="B1266">
            <v>0</v>
          </cell>
          <cell r="C1266">
            <v>0</v>
          </cell>
          <cell r="D1266">
            <v>0</v>
          </cell>
          <cell r="E1266">
            <v>0</v>
          </cell>
          <cell r="F1266">
            <v>0</v>
          </cell>
          <cell r="G1266">
            <v>0</v>
          </cell>
          <cell r="H1266">
            <v>0</v>
          </cell>
          <cell r="I1266">
            <v>0</v>
          </cell>
          <cell r="J1266">
            <v>0</v>
          </cell>
          <cell r="K1266">
            <v>0</v>
          </cell>
          <cell r="L1266">
            <v>0</v>
          </cell>
          <cell r="M1266">
            <v>0</v>
          </cell>
        </row>
        <row r="1267">
          <cell r="A1267">
            <v>0</v>
          </cell>
          <cell r="B1267">
            <v>0</v>
          </cell>
          <cell r="C1267">
            <v>0</v>
          </cell>
          <cell r="D1267">
            <v>0</v>
          </cell>
          <cell r="E1267">
            <v>0</v>
          </cell>
          <cell r="F1267">
            <v>0</v>
          </cell>
          <cell r="G1267">
            <v>0</v>
          </cell>
          <cell r="H1267">
            <v>0</v>
          </cell>
          <cell r="I1267">
            <v>0</v>
          </cell>
          <cell r="J1267">
            <v>0</v>
          </cell>
          <cell r="K1267">
            <v>0</v>
          </cell>
          <cell r="L1267">
            <v>0</v>
          </cell>
          <cell r="M1267">
            <v>0</v>
          </cell>
        </row>
        <row r="1268">
          <cell r="A1268">
            <v>0</v>
          </cell>
          <cell r="B1268">
            <v>0</v>
          </cell>
          <cell r="C1268">
            <v>0</v>
          </cell>
          <cell r="D1268">
            <v>0</v>
          </cell>
          <cell r="E1268">
            <v>0</v>
          </cell>
          <cell r="F1268">
            <v>0</v>
          </cell>
          <cell r="G1268">
            <v>0</v>
          </cell>
          <cell r="H1268">
            <v>0</v>
          </cell>
          <cell r="I1268">
            <v>0</v>
          </cell>
          <cell r="J1268">
            <v>0</v>
          </cell>
          <cell r="K1268">
            <v>0</v>
          </cell>
          <cell r="L1268">
            <v>0</v>
          </cell>
          <cell r="M1268">
            <v>0</v>
          </cell>
        </row>
        <row r="1269">
          <cell r="A1269">
            <v>0</v>
          </cell>
          <cell r="B1269">
            <v>0</v>
          </cell>
          <cell r="C1269">
            <v>0</v>
          </cell>
          <cell r="D1269">
            <v>0</v>
          </cell>
          <cell r="E1269">
            <v>0</v>
          </cell>
          <cell r="F1269">
            <v>0</v>
          </cell>
          <cell r="G1269">
            <v>0</v>
          </cell>
          <cell r="H1269">
            <v>0</v>
          </cell>
          <cell r="I1269">
            <v>0</v>
          </cell>
          <cell r="J1269">
            <v>0</v>
          </cell>
          <cell r="K1269">
            <v>0</v>
          </cell>
          <cell r="L1269">
            <v>0</v>
          </cell>
          <cell r="M1269">
            <v>0</v>
          </cell>
        </row>
        <row r="1270">
          <cell r="A1270">
            <v>0</v>
          </cell>
          <cell r="B1270">
            <v>0</v>
          </cell>
          <cell r="C1270">
            <v>0</v>
          </cell>
          <cell r="D1270">
            <v>0</v>
          </cell>
          <cell r="E1270">
            <v>0</v>
          </cell>
          <cell r="F1270">
            <v>0</v>
          </cell>
          <cell r="G1270">
            <v>0</v>
          </cell>
          <cell r="H1270">
            <v>0</v>
          </cell>
          <cell r="I1270">
            <v>0</v>
          </cell>
          <cell r="J1270">
            <v>0</v>
          </cell>
          <cell r="K1270">
            <v>0</v>
          </cell>
          <cell r="L1270">
            <v>0</v>
          </cell>
          <cell r="M1270">
            <v>0</v>
          </cell>
        </row>
        <row r="1271">
          <cell r="A1271">
            <v>0</v>
          </cell>
          <cell r="B1271">
            <v>0</v>
          </cell>
          <cell r="C1271">
            <v>0</v>
          </cell>
          <cell r="D1271">
            <v>0</v>
          </cell>
          <cell r="E1271">
            <v>0</v>
          </cell>
          <cell r="F1271">
            <v>0</v>
          </cell>
          <cell r="G1271">
            <v>0</v>
          </cell>
          <cell r="H1271">
            <v>0</v>
          </cell>
          <cell r="I1271">
            <v>0</v>
          </cell>
          <cell r="J1271">
            <v>0</v>
          </cell>
          <cell r="K1271">
            <v>0</v>
          </cell>
          <cell r="L1271">
            <v>0</v>
          </cell>
          <cell r="M1271">
            <v>0</v>
          </cell>
        </row>
        <row r="1272">
          <cell r="A1272">
            <v>0</v>
          </cell>
          <cell r="B1272">
            <v>0</v>
          </cell>
          <cell r="C1272">
            <v>0</v>
          </cell>
          <cell r="D1272">
            <v>0</v>
          </cell>
          <cell r="E1272">
            <v>0</v>
          </cell>
          <cell r="F1272">
            <v>0</v>
          </cell>
          <cell r="G1272">
            <v>0</v>
          </cell>
          <cell r="H1272">
            <v>0</v>
          </cell>
          <cell r="I1272">
            <v>0</v>
          </cell>
          <cell r="J1272">
            <v>0</v>
          </cell>
          <cell r="K1272">
            <v>0</v>
          </cell>
          <cell r="L1272">
            <v>0</v>
          </cell>
          <cell r="M1272">
            <v>0</v>
          </cell>
        </row>
        <row r="1273">
          <cell r="A1273">
            <v>0</v>
          </cell>
          <cell r="B1273">
            <v>0</v>
          </cell>
          <cell r="C1273">
            <v>0</v>
          </cell>
          <cell r="D1273">
            <v>0</v>
          </cell>
          <cell r="E1273">
            <v>0</v>
          </cell>
          <cell r="F1273">
            <v>0</v>
          </cell>
          <cell r="G1273">
            <v>0</v>
          </cell>
          <cell r="H1273">
            <v>0</v>
          </cell>
          <cell r="I1273">
            <v>0</v>
          </cell>
          <cell r="J1273">
            <v>0</v>
          </cell>
          <cell r="K1273">
            <v>0</v>
          </cell>
          <cell r="L1273">
            <v>0</v>
          </cell>
          <cell r="M1273">
            <v>0</v>
          </cell>
        </row>
        <row r="1274">
          <cell r="A1274">
            <v>0</v>
          </cell>
          <cell r="B1274">
            <v>0</v>
          </cell>
          <cell r="C1274">
            <v>0</v>
          </cell>
          <cell r="D1274">
            <v>0</v>
          </cell>
          <cell r="E1274">
            <v>0</v>
          </cell>
          <cell r="F1274">
            <v>0</v>
          </cell>
          <cell r="G1274">
            <v>0</v>
          </cell>
          <cell r="H1274">
            <v>0</v>
          </cell>
          <cell r="I1274">
            <v>0</v>
          </cell>
          <cell r="J1274">
            <v>0</v>
          </cell>
          <cell r="K1274">
            <v>0</v>
          </cell>
          <cell r="L1274">
            <v>0</v>
          </cell>
          <cell r="M1274">
            <v>0</v>
          </cell>
        </row>
        <row r="1275">
          <cell r="A1275">
            <v>0</v>
          </cell>
          <cell r="B1275">
            <v>0</v>
          </cell>
          <cell r="C1275">
            <v>0</v>
          </cell>
          <cell r="D1275">
            <v>0</v>
          </cell>
          <cell r="E1275">
            <v>0</v>
          </cell>
          <cell r="F1275">
            <v>0</v>
          </cell>
          <cell r="G1275">
            <v>0</v>
          </cell>
          <cell r="H1275">
            <v>0</v>
          </cell>
          <cell r="I1275">
            <v>0</v>
          </cell>
          <cell r="J1275">
            <v>0</v>
          </cell>
          <cell r="K1275">
            <v>0</v>
          </cell>
          <cell r="L1275">
            <v>0</v>
          </cell>
          <cell r="M1275">
            <v>0</v>
          </cell>
        </row>
        <row r="1276">
          <cell r="A1276">
            <v>0</v>
          </cell>
          <cell r="B1276">
            <v>0</v>
          </cell>
          <cell r="C1276">
            <v>0</v>
          </cell>
          <cell r="D1276">
            <v>0</v>
          </cell>
          <cell r="E1276">
            <v>0</v>
          </cell>
          <cell r="F1276">
            <v>0</v>
          </cell>
          <cell r="G1276">
            <v>0</v>
          </cell>
          <cell r="H1276">
            <v>0</v>
          </cell>
          <cell r="I1276">
            <v>0</v>
          </cell>
          <cell r="J1276">
            <v>0</v>
          </cell>
          <cell r="K1276">
            <v>0</v>
          </cell>
          <cell r="L1276">
            <v>0</v>
          </cell>
          <cell r="M1276">
            <v>0</v>
          </cell>
        </row>
        <row r="1277">
          <cell r="A1277">
            <v>0</v>
          </cell>
          <cell r="B1277">
            <v>0</v>
          </cell>
          <cell r="C1277">
            <v>0</v>
          </cell>
          <cell r="D1277">
            <v>0</v>
          </cell>
          <cell r="E1277">
            <v>0</v>
          </cell>
          <cell r="F1277">
            <v>0</v>
          </cell>
          <cell r="G1277">
            <v>0</v>
          </cell>
          <cell r="H1277">
            <v>0</v>
          </cell>
          <cell r="I1277">
            <v>0</v>
          </cell>
          <cell r="J1277">
            <v>0</v>
          </cell>
          <cell r="K1277">
            <v>0</v>
          </cell>
          <cell r="L1277">
            <v>0</v>
          </cell>
          <cell r="M1277">
            <v>0</v>
          </cell>
        </row>
        <row r="1278">
          <cell r="A1278">
            <v>0</v>
          </cell>
          <cell r="B1278">
            <v>0</v>
          </cell>
          <cell r="C1278">
            <v>0</v>
          </cell>
          <cell r="D1278">
            <v>0</v>
          </cell>
          <cell r="E1278">
            <v>0</v>
          </cell>
          <cell r="F1278">
            <v>0</v>
          </cell>
          <cell r="G1278">
            <v>0</v>
          </cell>
          <cell r="H1278">
            <v>0</v>
          </cell>
          <cell r="I1278">
            <v>0</v>
          </cell>
          <cell r="J1278">
            <v>0</v>
          </cell>
          <cell r="K1278">
            <v>0</v>
          </cell>
          <cell r="L1278">
            <v>0</v>
          </cell>
          <cell r="M1278">
            <v>0</v>
          </cell>
        </row>
        <row r="1279">
          <cell r="A1279">
            <v>0</v>
          </cell>
          <cell r="B1279">
            <v>0</v>
          </cell>
          <cell r="C1279">
            <v>0</v>
          </cell>
          <cell r="D1279">
            <v>0</v>
          </cell>
          <cell r="E1279">
            <v>0</v>
          </cell>
          <cell r="F1279">
            <v>0</v>
          </cell>
          <cell r="G1279">
            <v>0</v>
          </cell>
          <cell r="H1279">
            <v>0</v>
          </cell>
          <cell r="I1279">
            <v>0</v>
          </cell>
          <cell r="J1279">
            <v>0</v>
          </cell>
          <cell r="K1279">
            <v>0</v>
          </cell>
          <cell r="L1279">
            <v>0</v>
          </cell>
          <cell r="M1279">
            <v>0</v>
          </cell>
        </row>
        <row r="1280">
          <cell r="A1280">
            <v>0</v>
          </cell>
          <cell r="B1280">
            <v>0</v>
          </cell>
          <cell r="C1280">
            <v>0</v>
          </cell>
          <cell r="D1280">
            <v>0</v>
          </cell>
          <cell r="E1280">
            <v>0</v>
          </cell>
          <cell r="F1280">
            <v>0</v>
          </cell>
          <cell r="G1280">
            <v>0</v>
          </cell>
          <cell r="H1280">
            <v>0</v>
          </cell>
          <cell r="I1280">
            <v>0</v>
          </cell>
          <cell r="J1280">
            <v>0</v>
          </cell>
          <cell r="K1280">
            <v>0</v>
          </cell>
          <cell r="L1280">
            <v>0</v>
          </cell>
          <cell r="M1280">
            <v>0</v>
          </cell>
        </row>
        <row r="1281">
          <cell r="A1281">
            <v>0</v>
          </cell>
          <cell r="B1281">
            <v>0</v>
          </cell>
          <cell r="C1281">
            <v>0</v>
          </cell>
          <cell r="D1281">
            <v>0</v>
          </cell>
          <cell r="E1281">
            <v>0</v>
          </cell>
          <cell r="F1281">
            <v>0</v>
          </cell>
          <cell r="G1281">
            <v>0</v>
          </cell>
          <cell r="H1281">
            <v>0</v>
          </cell>
          <cell r="I1281">
            <v>0</v>
          </cell>
          <cell r="J1281">
            <v>0</v>
          </cell>
          <cell r="K1281">
            <v>0</v>
          </cell>
          <cell r="L1281">
            <v>0</v>
          </cell>
          <cell r="M1281">
            <v>0</v>
          </cell>
        </row>
        <row r="1282">
          <cell r="A1282">
            <v>0</v>
          </cell>
          <cell r="B1282">
            <v>0</v>
          </cell>
          <cell r="C1282">
            <v>0</v>
          </cell>
          <cell r="D1282">
            <v>0</v>
          </cell>
          <cell r="E1282">
            <v>0</v>
          </cell>
          <cell r="F1282">
            <v>0</v>
          </cell>
          <cell r="G1282">
            <v>0</v>
          </cell>
          <cell r="H1282">
            <v>0</v>
          </cell>
          <cell r="I1282">
            <v>0</v>
          </cell>
          <cell r="J1282">
            <v>0</v>
          </cell>
          <cell r="K1282">
            <v>0</v>
          </cell>
          <cell r="L1282">
            <v>0</v>
          </cell>
          <cell r="M1282">
            <v>0</v>
          </cell>
        </row>
        <row r="1283">
          <cell r="A1283">
            <v>0</v>
          </cell>
          <cell r="B1283">
            <v>0</v>
          </cell>
          <cell r="C1283">
            <v>0</v>
          </cell>
          <cell r="D1283">
            <v>0</v>
          </cell>
          <cell r="E1283">
            <v>0</v>
          </cell>
          <cell r="F1283">
            <v>0</v>
          </cell>
          <cell r="G1283">
            <v>0</v>
          </cell>
          <cell r="H1283">
            <v>0</v>
          </cell>
          <cell r="I1283">
            <v>0</v>
          </cell>
          <cell r="J1283">
            <v>0</v>
          </cell>
          <cell r="K1283">
            <v>0</v>
          </cell>
          <cell r="L1283">
            <v>0</v>
          </cell>
          <cell r="M1283">
            <v>0</v>
          </cell>
        </row>
        <row r="1284">
          <cell r="A1284">
            <v>0</v>
          </cell>
          <cell r="B1284">
            <v>0</v>
          </cell>
          <cell r="C1284">
            <v>0</v>
          </cell>
          <cell r="D1284">
            <v>0</v>
          </cell>
          <cell r="E1284">
            <v>0</v>
          </cell>
          <cell r="F1284">
            <v>0</v>
          </cell>
          <cell r="G1284">
            <v>0</v>
          </cell>
          <cell r="H1284">
            <v>0</v>
          </cell>
          <cell r="I1284">
            <v>0</v>
          </cell>
          <cell r="J1284">
            <v>0</v>
          </cell>
          <cell r="K1284">
            <v>0</v>
          </cell>
          <cell r="L1284">
            <v>0</v>
          </cell>
          <cell r="M1284">
            <v>0</v>
          </cell>
        </row>
        <row r="1285">
          <cell r="A1285">
            <v>0</v>
          </cell>
          <cell r="B1285">
            <v>0</v>
          </cell>
          <cell r="C1285">
            <v>0</v>
          </cell>
          <cell r="D1285">
            <v>0</v>
          </cell>
          <cell r="E1285">
            <v>0</v>
          </cell>
          <cell r="F1285">
            <v>0</v>
          </cell>
          <cell r="G1285">
            <v>0</v>
          </cell>
          <cell r="H1285">
            <v>0</v>
          </cell>
          <cell r="I1285">
            <v>0</v>
          </cell>
          <cell r="J1285">
            <v>0</v>
          </cell>
          <cell r="K1285">
            <v>0</v>
          </cell>
          <cell r="L1285">
            <v>0</v>
          </cell>
          <cell r="M1285">
            <v>0</v>
          </cell>
        </row>
        <row r="1286">
          <cell r="A1286">
            <v>0</v>
          </cell>
          <cell r="B1286">
            <v>0</v>
          </cell>
          <cell r="C1286">
            <v>0</v>
          </cell>
          <cell r="D1286">
            <v>0</v>
          </cell>
          <cell r="E1286">
            <v>0</v>
          </cell>
          <cell r="F1286">
            <v>0</v>
          </cell>
          <cell r="G1286">
            <v>0</v>
          </cell>
          <cell r="H1286">
            <v>0</v>
          </cell>
          <cell r="I1286">
            <v>0</v>
          </cell>
          <cell r="J1286">
            <v>0</v>
          </cell>
          <cell r="K1286">
            <v>0</v>
          </cell>
          <cell r="L1286">
            <v>0</v>
          </cell>
          <cell r="M1286">
            <v>0</v>
          </cell>
        </row>
        <row r="1287">
          <cell r="A1287">
            <v>0</v>
          </cell>
          <cell r="B1287">
            <v>0</v>
          </cell>
          <cell r="C1287">
            <v>0</v>
          </cell>
          <cell r="D1287">
            <v>0</v>
          </cell>
          <cell r="E1287">
            <v>0</v>
          </cell>
          <cell r="F1287">
            <v>0</v>
          </cell>
          <cell r="G1287">
            <v>0</v>
          </cell>
          <cell r="H1287">
            <v>0</v>
          </cell>
          <cell r="I1287">
            <v>0</v>
          </cell>
          <cell r="J1287">
            <v>0</v>
          </cell>
          <cell r="K1287">
            <v>0</v>
          </cell>
          <cell r="L1287">
            <v>0</v>
          </cell>
          <cell r="M1287">
            <v>0</v>
          </cell>
        </row>
        <row r="1288">
          <cell r="A1288">
            <v>0</v>
          </cell>
          <cell r="B1288">
            <v>0</v>
          </cell>
          <cell r="C1288">
            <v>0</v>
          </cell>
          <cell r="D1288">
            <v>0</v>
          </cell>
          <cell r="E1288">
            <v>0</v>
          </cell>
          <cell r="F1288">
            <v>0</v>
          </cell>
          <cell r="G1288">
            <v>0</v>
          </cell>
          <cell r="H1288">
            <v>0</v>
          </cell>
          <cell r="I1288">
            <v>0</v>
          </cell>
          <cell r="J1288">
            <v>0</v>
          </cell>
          <cell r="K1288">
            <v>0</v>
          </cell>
          <cell r="L1288">
            <v>0</v>
          </cell>
          <cell r="M1288">
            <v>0</v>
          </cell>
        </row>
        <row r="1289">
          <cell r="A1289">
            <v>0</v>
          </cell>
          <cell r="B1289">
            <v>0</v>
          </cell>
          <cell r="C1289">
            <v>0</v>
          </cell>
          <cell r="D1289">
            <v>0</v>
          </cell>
          <cell r="E1289">
            <v>0</v>
          </cell>
          <cell r="F1289">
            <v>0</v>
          </cell>
          <cell r="G1289">
            <v>0</v>
          </cell>
          <cell r="H1289">
            <v>0</v>
          </cell>
          <cell r="I1289">
            <v>0</v>
          </cell>
          <cell r="J1289">
            <v>0</v>
          </cell>
          <cell r="K1289">
            <v>0</v>
          </cell>
          <cell r="L1289">
            <v>0</v>
          </cell>
          <cell r="M1289">
            <v>0</v>
          </cell>
        </row>
        <row r="1290">
          <cell r="A1290">
            <v>0</v>
          </cell>
          <cell r="B1290">
            <v>0</v>
          </cell>
          <cell r="C1290">
            <v>0</v>
          </cell>
          <cell r="D1290">
            <v>0</v>
          </cell>
          <cell r="E1290">
            <v>0</v>
          </cell>
          <cell r="F1290">
            <v>0</v>
          </cell>
          <cell r="G1290">
            <v>0</v>
          </cell>
          <cell r="H1290">
            <v>0</v>
          </cell>
          <cell r="I1290">
            <v>0</v>
          </cell>
          <cell r="J1290">
            <v>0</v>
          </cell>
          <cell r="K1290">
            <v>0</v>
          </cell>
          <cell r="L1290">
            <v>0</v>
          </cell>
          <cell r="M1290">
            <v>0</v>
          </cell>
        </row>
        <row r="1291">
          <cell r="A1291">
            <v>0</v>
          </cell>
          <cell r="B1291">
            <v>0</v>
          </cell>
          <cell r="C1291">
            <v>0</v>
          </cell>
          <cell r="D1291">
            <v>0</v>
          </cell>
          <cell r="E1291">
            <v>0</v>
          </cell>
          <cell r="F1291">
            <v>0</v>
          </cell>
          <cell r="G1291">
            <v>0</v>
          </cell>
          <cell r="H1291">
            <v>0</v>
          </cell>
          <cell r="I1291">
            <v>0</v>
          </cell>
          <cell r="J1291">
            <v>0</v>
          </cell>
          <cell r="K1291">
            <v>0</v>
          </cell>
          <cell r="L1291">
            <v>0</v>
          </cell>
          <cell r="M1291">
            <v>0</v>
          </cell>
        </row>
        <row r="1292">
          <cell r="A1292">
            <v>0</v>
          </cell>
          <cell r="B1292">
            <v>0</v>
          </cell>
          <cell r="C1292">
            <v>0</v>
          </cell>
          <cell r="D1292">
            <v>0</v>
          </cell>
          <cell r="E1292">
            <v>0</v>
          </cell>
          <cell r="F1292">
            <v>0</v>
          </cell>
          <cell r="G1292">
            <v>0</v>
          </cell>
          <cell r="H1292">
            <v>0</v>
          </cell>
          <cell r="I1292">
            <v>0</v>
          </cell>
          <cell r="J1292">
            <v>0</v>
          </cell>
          <cell r="K1292">
            <v>0</v>
          </cell>
          <cell r="L1292">
            <v>0</v>
          </cell>
          <cell r="M1292">
            <v>0</v>
          </cell>
        </row>
        <row r="1293">
          <cell r="A1293">
            <v>0</v>
          </cell>
          <cell r="B1293">
            <v>0</v>
          </cell>
          <cell r="C1293">
            <v>0</v>
          </cell>
          <cell r="D1293">
            <v>0</v>
          </cell>
          <cell r="E1293">
            <v>0</v>
          </cell>
          <cell r="F1293">
            <v>0</v>
          </cell>
          <cell r="G1293">
            <v>0</v>
          </cell>
          <cell r="H1293">
            <v>0</v>
          </cell>
          <cell r="I1293">
            <v>0</v>
          </cell>
          <cell r="J1293">
            <v>0</v>
          </cell>
          <cell r="K1293">
            <v>0</v>
          </cell>
          <cell r="L1293">
            <v>0</v>
          </cell>
          <cell r="M1293">
            <v>0</v>
          </cell>
        </row>
        <row r="1294">
          <cell r="A1294">
            <v>0</v>
          </cell>
          <cell r="B1294">
            <v>0</v>
          </cell>
          <cell r="C1294">
            <v>0</v>
          </cell>
          <cell r="D1294">
            <v>0</v>
          </cell>
          <cell r="E1294">
            <v>0</v>
          </cell>
          <cell r="F1294">
            <v>0</v>
          </cell>
          <cell r="G1294">
            <v>0</v>
          </cell>
          <cell r="H1294">
            <v>0</v>
          </cell>
          <cell r="I1294">
            <v>0</v>
          </cell>
          <cell r="J1294">
            <v>0</v>
          </cell>
          <cell r="K1294">
            <v>0</v>
          </cell>
          <cell r="L1294">
            <v>0</v>
          </cell>
          <cell r="M1294">
            <v>0</v>
          </cell>
        </row>
        <row r="1295">
          <cell r="A1295">
            <v>0</v>
          </cell>
          <cell r="B1295">
            <v>0</v>
          </cell>
          <cell r="C1295">
            <v>0</v>
          </cell>
          <cell r="D1295">
            <v>0</v>
          </cell>
          <cell r="E1295">
            <v>0</v>
          </cell>
          <cell r="F1295">
            <v>0</v>
          </cell>
          <cell r="G1295">
            <v>0</v>
          </cell>
          <cell r="H1295">
            <v>0</v>
          </cell>
          <cell r="I1295">
            <v>0</v>
          </cell>
          <cell r="J1295">
            <v>0</v>
          </cell>
          <cell r="K1295">
            <v>0</v>
          </cell>
          <cell r="L1295">
            <v>0</v>
          </cell>
          <cell r="M1295">
            <v>0</v>
          </cell>
        </row>
        <row r="1296">
          <cell r="A1296">
            <v>0</v>
          </cell>
          <cell r="B1296">
            <v>0</v>
          </cell>
          <cell r="C1296">
            <v>0</v>
          </cell>
          <cell r="D1296">
            <v>0</v>
          </cell>
          <cell r="E1296">
            <v>0</v>
          </cell>
          <cell r="F1296">
            <v>0</v>
          </cell>
          <cell r="G1296">
            <v>0</v>
          </cell>
          <cell r="H1296">
            <v>0</v>
          </cell>
          <cell r="I1296">
            <v>0</v>
          </cell>
          <cell r="J1296">
            <v>0</v>
          </cell>
          <cell r="K1296">
            <v>0</v>
          </cell>
          <cell r="L1296">
            <v>0</v>
          </cell>
          <cell r="M1296">
            <v>0</v>
          </cell>
        </row>
        <row r="1297">
          <cell r="A1297">
            <v>0</v>
          </cell>
          <cell r="B1297">
            <v>0</v>
          </cell>
          <cell r="C1297">
            <v>0</v>
          </cell>
          <cell r="D1297">
            <v>0</v>
          </cell>
          <cell r="E1297">
            <v>0</v>
          </cell>
          <cell r="F1297">
            <v>0</v>
          </cell>
          <cell r="G1297">
            <v>0</v>
          </cell>
          <cell r="H1297">
            <v>0</v>
          </cell>
          <cell r="I1297">
            <v>0</v>
          </cell>
          <cell r="J1297">
            <v>0</v>
          </cell>
          <cell r="K1297">
            <v>0</v>
          </cell>
          <cell r="L1297">
            <v>0</v>
          </cell>
          <cell r="M1297">
            <v>0</v>
          </cell>
        </row>
        <row r="1298">
          <cell r="A1298">
            <v>0</v>
          </cell>
          <cell r="B1298">
            <v>0</v>
          </cell>
          <cell r="C1298">
            <v>0</v>
          </cell>
          <cell r="D1298">
            <v>0</v>
          </cell>
          <cell r="E1298">
            <v>0</v>
          </cell>
          <cell r="F1298">
            <v>0</v>
          </cell>
          <cell r="G1298">
            <v>0</v>
          </cell>
          <cell r="H1298">
            <v>0</v>
          </cell>
          <cell r="I1298">
            <v>0</v>
          </cell>
          <cell r="J1298">
            <v>0</v>
          </cell>
          <cell r="K1298">
            <v>0</v>
          </cell>
          <cell r="L1298">
            <v>0</v>
          </cell>
          <cell r="M1298">
            <v>0</v>
          </cell>
        </row>
        <row r="1299">
          <cell r="A1299">
            <v>0</v>
          </cell>
          <cell r="B1299">
            <v>0</v>
          </cell>
          <cell r="C1299">
            <v>0</v>
          </cell>
          <cell r="D1299">
            <v>0</v>
          </cell>
          <cell r="E1299">
            <v>0</v>
          </cell>
          <cell r="F1299">
            <v>0</v>
          </cell>
          <cell r="G1299">
            <v>0</v>
          </cell>
          <cell r="H1299">
            <v>0</v>
          </cell>
          <cell r="I1299">
            <v>0</v>
          </cell>
          <cell r="J1299">
            <v>0</v>
          </cell>
          <cell r="K1299">
            <v>0</v>
          </cell>
          <cell r="L1299">
            <v>0</v>
          </cell>
          <cell r="M1299">
            <v>0</v>
          </cell>
        </row>
        <row r="1300">
          <cell r="A1300">
            <v>0</v>
          </cell>
          <cell r="B1300">
            <v>0</v>
          </cell>
          <cell r="C1300">
            <v>0</v>
          </cell>
          <cell r="D1300">
            <v>0</v>
          </cell>
          <cell r="E1300">
            <v>0</v>
          </cell>
          <cell r="F1300">
            <v>0</v>
          </cell>
          <cell r="G1300">
            <v>0</v>
          </cell>
          <cell r="H1300">
            <v>0</v>
          </cell>
          <cell r="I1300">
            <v>0</v>
          </cell>
          <cell r="J1300">
            <v>0</v>
          </cell>
          <cell r="K1300">
            <v>0</v>
          </cell>
          <cell r="L1300">
            <v>0</v>
          </cell>
          <cell r="M1300">
            <v>0</v>
          </cell>
        </row>
        <row r="1301">
          <cell r="A1301">
            <v>0</v>
          </cell>
          <cell r="B1301">
            <v>0</v>
          </cell>
          <cell r="C1301">
            <v>0</v>
          </cell>
          <cell r="D1301">
            <v>0</v>
          </cell>
          <cell r="E1301">
            <v>0</v>
          </cell>
          <cell r="F1301">
            <v>0</v>
          </cell>
          <cell r="G1301">
            <v>0</v>
          </cell>
          <cell r="H1301">
            <v>0</v>
          </cell>
          <cell r="I1301">
            <v>0</v>
          </cell>
          <cell r="J1301">
            <v>0</v>
          </cell>
          <cell r="K1301">
            <v>0</v>
          </cell>
          <cell r="L1301">
            <v>0</v>
          </cell>
          <cell r="M1301">
            <v>0</v>
          </cell>
        </row>
        <row r="1302">
          <cell r="A1302">
            <v>0</v>
          </cell>
          <cell r="B1302">
            <v>0</v>
          </cell>
          <cell r="C1302">
            <v>0</v>
          </cell>
          <cell r="D1302">
            <v>0</v>
          </cell>
          <cell r="E1302">
            <v>0</v>
          </cell>
          <cell r="F1302">
            <v>0</v>
          </cell>
          <cell r="G1302">
            <v>0</v>
          </cell>
          <cell r="H1302">
            <v>0</v>
          </cell>
          <cell r="I1302">
            <v>0</v>
          </cell>
          <cell r="J1302">
            <v>0</v>
          </cell>
          <cell r="K1302">
            <v>0</v>
          </cell>
          <cell r="L1302">
            <v>0</v>
          </cell>
          <cell r="M1302">
            <v>0</v>
          </cell>
        </row>
        <row r="1303">
          <cell r="A1303">
            <v>0</v>
          </cell>
          <cell r="B1303">
            <v>0</v>
          </cell>
          <cell r="C1303">
            <v>0</v>
          </cell>
          <cell r="D1303">
            <v>0</v>
          </cell>
          <cell r="E1303">
            <v>0</v>
          </cell>
          <cell r="F1303">
            <v>0</v>
          </cell>
          <cell r="G1303">
            <v>0</v>
          </cell>
          <cell r="H1303">
            <v>0</v>
          </cell>
          <cell r="I1303">
            <v>0</v>
          </cell>
          <cell r="J1303">
            <v>0</v>
          </cell>
          <cell r="K1303">
            <v>0</v>
          </cell>
          <cell r="L1303">
            <v>0</v>
          </cell>
          <cell r="M1303">
            <v>0</v>
          </cell>
        </row>
        <row r="1304">
          <cell r="A1304">
            <v>0</v>
          </cell>
          <cell r="B1304">
            <v>0</v>
          </cell>
          <cell r="C1304">
            <v>0</v>
          </cell>
          <cell r="D1304">
            <v>0</v>
          </cell>
          <cell r="E1304">
            <v>0</v>
          </cell>
          <cell r="F1304">
            <v>0</v>
          </cell>
          <cell r="G1304">
            <v>0</v>
          </cell>
          <cell r="H1304">
            <v>0</v>
          </cell>
          <cell r="I1304">
            <v>0</v>
          </cell>
          <cell r="J1304">
            <v>0</v>
          </cell>
          <cell r="K1304">
            <v>0</v>
          </cell>
          <cell r="L1304">
            <v>0</v>
          </cell>
          <cell r="M1304">
            <v>0</v>
          </cell>
        </row>
        <row r="1305">
          <cell r="A1305">
            <v>0</v>
          </cell>
          <cell r="B1305">
            <v>0</v>
          </cell>
          <cell r="C1305">
            <v>0</v>
          </cell>
          <cell r="D1305">
            <v>0</v>
          </cell>
          <cell r="E1305">
            <v>0</v>
          </cell>
          <cell r="F1305">
            <v>0</v>
          </cell>
          <cell r="G1305">
            <v>0</v>
          </cell>
          <cell r="H1305">
            <v>0</v>
          </cell>
          <cell r="I1305">
            <v>0</v>
          </cell>
          <cell r="J1305">
            <v>0</v>
          </cell>
          <cell r="K1305">
            <v>0</v>
          </cell>
          <cell r="L1305">
            <v>0</v>
          </cell>
          <cell r="M1305">
            <v>0</v>
          </cell>
        </row>
        <row r="1306">
          <cell r="A1306">
            <v>0</v>
          </cell>
          <cell r="B1306">
            <v>0</v>
          </cell>
          <cell r="C1306">
            <v>0</v>
          </cell>
          <cell r="D1306">
            <v>0</v>
          </cell>
          <cell r="E1306">
            <v>0</v>
          </cell>
          <cell r="F1306">
            <v>0</v>
          </cell>
          <cell r="G1306">
            <v>0</v>
          </cell>
          <cell r="H1306">
            <v>0</v>
          </cell>
          <cell r="I1306">
            <v>0</v>
          </cell>
          <cell r="J1306">
            <v>0</v>
          </cell>
          <cell r="K1306">
            <v>0</v>
          </cell>
          <cell r="L1306">
            <v>0</v>
          </cell>
          <cell r="M1306">
            <v>0</v>
          </cell>
        </row>
        <row r="1307">
          <cell r="A1307">
            <v>0</v>
          </cell>
          <cell r="B1307">
            <v>0</v>
          </cell>
          <cell r="C1307">
            <v>0</v>
          </cell>
          <cell r="D1307">
            <v>0</v>
          </cell>
          <cell r="E1307">
            <v>0</v>
          </cell>
          <cell r="F1307">
            <v>0</v>
          </cell>
          <cell r="G1307">
            <v>0</v>
          </cell>
          <cell r="H1307">
            <v>0</v>
          </cell>
          <cell r="I1307">
            <v>0</v>
          </cell>
          <cell r="J1307">
            <v>0</v>
          </cell>
          <cell r="K1307">
            <v>0</v>
          </cell>
          <cell r="L1307">
            <v>0</v>
          </cell>
          <cell r="M1307">
            <v>0</v>
          </cell>
        </row>
        <row r="1308">
          <cell r="A1308">
            <v>0</v>
          </cell>
          <cell r="B1308">
            <v>0</v>
          </cell>
          <cell r="C1308">
            <v>0</v>
          </cell>
          <cell r="D1308">
            <v>0</v>
          </cell>
          <cell r="E1308">
            <v>0</v>
          </cell>
          <cell r="F1308">
            <v>0</v>
          </cell>
          <cell r="G1308">
            <v>0</v>
          </cell>
          <cell r="H1308">
            <v>0</v>
          </cell>
          <cell r="I1308">
            <v>0</v>
          </cell>
          <cell r="J1308">
            <v>0</v>
          </cell>
          <cell r="K1308">
            <v>0</v>
          </cell>
          <cell r="L1308">
            <v>0</v>
          </cell>
          <cell r="M1308">
            <v>0</v>
          </cell>
        </row>
        <row r="1309">
          <cell r="A1309">
            <v>0</v>
          </cell>
          <cell r="B1309">
            <v>0</v>
          </cell>
          <cell r="C1309">
            <v>0</v>
          </cell>
          <cell r="D1309">
            <v>0</v>
          </cell>
          <cell r="E1309">
            <v>0</v>
          </cell>
          <cell r="F1309">
            <v>0</v>
          </cell>
          <cell r="G1309">
            <v>0</v>
          </cell>
          <cell r="H1309">
            <v>0</v>
          </cell>
          <cell r="I1309">
            <v>0</v>
          </cell>
          <cell r="J1309">
            <v>0</v>
          </cell>
          <cell r="K1309">
            <v>0</v>
          </cell>
          <cell r="L1309">
            <v>0</v>
          </cell>
          <cell r="M1309">
            <v>0</v>
          </cell>
        </row>
        <row r="1310">
          <cell r="A1310">
            <v>0</v>
          </cell>
          <cell r="B1310">
            <v>0</v>
          </cell>
          <cell r="C1310">
            <v>0</v>
          </cell>
          <cell r="D1310">
            <v>0</v>
          </cell>
          <cell r="E1310">
            <v>0</v>
          </cell>
          <cell r="F1310">
            <v>0</v>
          </cell>
          <cell r="G1310">
            <v>0</v>
          </cell>
          <cell r="H1310">
            <v>0</v>
          </cell>
          <cell r="I1310">
            <v>0</v>
          </cell>
          <cell r="J1310">
            <v>0</v>
          </cell>
          <cell r="K1310">
            <v>0</v>
          </cell>
          <cell r="L1310">
            <v>0</v>
          </cell>
          <cell r="M1310">
            <v>0</v>
          </cell>
        </row>
        <row r="1311">
          <cell r="A1311">
            <v>0</v>
          </cell>
          <cell r="B1311">
            <v>0</v>
          </cell>
          <cell r="C1311">
            <v>0</v>
          </cell>
          <cell r="D1311">
            <v>0</v>
          </cell>
          <cell r="E1311">
            <v>0</v>
          </cell>
          <cell r="F1311">
            <v>0</v>
          </cell>
          <cell r="G1311">
            <v>0</v>
          </cell>
          <cell r="H1311">
            <v>0</v>
          </cell>
          <cell r="I1311">
            <v>0</v>
          </cell>
          <cell r="J1311">
            <v>0</v>
          </cell>
          <cell r="K1311">
            <v>0</v>
          </cell>
          <cell r="L1311">
            <v>0</v>
          </cell>
          <cell r="M1311">
            <v>0</v>
          </cell>
        </row>
        <row r="1312">
          <cell r="A1312">
            <v>0</v>
          </cell>
          <cell r="B1312">
            <v>0</v>
          </cell>
          <cell r="C1312">
            <v>0</v>
          </cell>
          <cell r="D1312">
            <v>0</v>
          </cell>
          <cell r="E1312">
            <v>0</v>
          </cell>
          <cell r="F1312">
            <v>0</v>
          </cell>
          <cell r="G1312">
            <v>0</v>
          </cell>
          <cell r="H1312">
            <v>0</v>
          </cell>
          <cell r="I1312">
            <v>0</v>
          </cell>
          <cell r="J1312">
            <v>0</v>
          </cell>
          <cell r="K1312">
            <v>0</v>
          </cell>
          <cell r="L1312">
            <v>0</v>
          </cell>
          <cell r="M1312">
            <v>0</v>
          </cell>
        </row>
        <row r="1313">
          <cell r="A1313">
            <v>0</v>
          </cell>
          <cell r="B1313">
            <v>0</v>
          </cell>
          <cell r="C1313">
            <v>0</v>
          </cell>
          <cell r="D1313">
            <v>0</v>
          </cell>
          <cell r="E1313">
            <v>0</v>
          </cell>
          <cell r="F1313">
            <v>0</v>
          </cell>
          <cell r="G1313">
            <v>0</v>
          </cell>
          <cell r="H1313">
            <v>0</v>
          </cell>
          <cell r="I1313">
            <v>0</v>
          </cell>
          <cell r="J1313">
            <v>0</v>
          </cell>
          <cell r="K1313">
            <v>0</v>
          </cell>
          <cell r="L1313">
            <v>0</v>
          </cell>
          <cell r="M1313">
            <v>0</v>
          </cell>
        </row>
        <row r="1314">
          <cell r="A1314">
            <v>0</v>
          </cell>
          <cell r="B1314">
            <v>0</v>
          </cell>
          <cell r="C1314">
            <v>0</v>
          </cell>
          <cell r="D1314">
            <v>0</v>
          </cell>
          <cell r="E1314">
            <v>0</v>
          </cell>
          <cell r="F1314">
            <v>0</v>
          </cell>
          <cell r="G1314">
            <v>0</v>
          </cell>
          <cell r="H1314">
            <v>0</v>
          </cell>
          <cell r="I1314">
            <v>0</v>
          </cell>
          <cell r="J1314">
            <v>0</v>
          </cell>
          <cell r="K1314">
            <v>0</v>
          </cell>
          <cell r="L1314">
            <v>0</v>
          </cell>
          <cell r="M1314">
            <v>0</v>
          </cell>
        </row>
        <row r="1315">
          <cell r="A1315">
            <v>0</v>
          </cell>
          <cell r="B1315">
            <v>0</v>
          </cell>
          <cell r="C1315">
            <v>0</v>
          </cell>
          <cell r="D1315">
            <v>0</v>
          </cell>
          <cell r="E1315">
            <v>0</v>
          </cell>
          <cell r="F1315">
            <v>0</v>
          </cell>
          <cell r="G1315">
            <v>0</v>
          </cell>
          <cell r="H1315">
            <v>0</v>
          </cell>
          <cell r="I1315">
            <v>0</v>
          </cell>
          <cell r="J1315">
            <v>0</v>
          </cell>
          <cell r="K1315">
            <v>0</v>
          </cell>
          <cell r="L1315">
            <v>0</v>
          </cell>
          <cell r="M1315">
            <v>0</v>
          </cell>
        </row>
        <row r="1316">
          <cell r="A1316">
            <v>0</v>
          </cell>
          <cell r="B1316">
            <v>0</v>
          </cell>
          <cell r="C1316">
            <v>0</v>
          </cell>
          <cell r="D1316">
            <v>0</v>
          </cell>
          <cell r="E1316">
            <v>0</v>
          </cell>
          <cell r="F1316">
            <v>0</v>
          </cell>
          <cell r="G1316">
            <v>0</v>
          </cell>
          <cell r="H1316">
            <v>0</v>
          </cell>
          <cell r="I1316">
            <v>0</v>
          </cell>
          <cell r="J1316">
            <v>0</v>
          </cell>
          <cell r="K1316">
            <v>0</v>
          </cell>
          <cell r="L1316">
            <v>0</v>
          </cell>
          <cell r="M1316">
            <v>0</v>
          </cell>
        </row>
        <row r="1317">
          <cell r="A1317">
            <v>0</v>
          </cell>
          <cell r="B1317">
            <v>0</v>
          </cell>
          <cell r="C1317">
            <v>0</v>
          </cell>
          <cell r="D1317">
            <v>0</v>
          </cell>
          <cell r="E1317">
            <v>0</v>
          </cell>
          <cell r="F1317">
            <v>0</v>
          </cell>
          <cell r="G1317">
            <v>0</v>
          </cell>
          <cell r="H1317">
            <v>0</v>
          </cell>
          <cell r="I1317">
            <v>0</v>
          </cell>
          <cell r="J1317">
            <v>0</v>
          </cell>
          <cell r="K1317">
            <v>0</v>
          </cell>
          <cell r="L1317">
            <v>0</v>
          </cell>
          <cell r="M1317">
            <v>0</v>
          </cell>
        </row>
        <row r="1318">
          <cell r="A1318">
            <v>0</v>
          </cell>
          <cell r="B1318">
            <v>0</v>
          </cell>
          <cell r="C1318">
            <v>0</v>
          </cell>
          <cell r="D1318">
            <v>0</v>
          </cell>
          <cell r="E1318">
            <v>0</v>
          </cell>
          <cell r="F1318">
            <v>0</v>
          </cell>
          <cell r="G1318">
            <v>0</v>
          </cell>
          <cell r="H1318">
            <v>0</v>
          </cell>
          <cell r="I1318">
            <v>0</v>
          </cell>
          <cell r="J1318">
            <v>0</v>
          </cell>
          <cell r="K1318">
            <v>0</v>
          </cell>
          <cell r="L1318">
            <v>0</v>
          </cell>
          <cell r="M1318">
            <v>0</v>
          </cell>
        </row>
        <row r="1319">
          <cell r="A1319">
            <v>0</v>
          </cell>
          <cell r="B1319">
            <v>0</v>
          </cell>
          <cell r="C1319">
            <v>0</v>
          </cell>
          <cell r="D1319">
            <v>0</v>
          </cell>
          <cell r="E1319">
            <v>0</v>
          </cell>
          <cell r="F1319">
            <v>0</v>
          </cell>
          <cell r="G1319">
            <v>0</v>
          </cell>
          <cell r="H1319">
            <v>0</v>
          </cell>
          <cell r="I1319">
            <v>0</v>
          </cell>
          <cell r="J1319">
            <v>0</v>
          </cell>
          <cell r="K1319">
            <v>0</v>
          </cell>
          <cell r="L1319">
            <v>0</v>
          </cell>
          <cell r="M1319">
            <v>0</v>
          </cell>
        </row>
        <row r="1320">
          <cell r="A1320">
            <v>0</v>
          </cell>
          <cell r="B1320">
            <v>0</v>
          </cell>
          <cell r="C1320">
            <v>0</v>
          </cell>
          <cell r="D1320">
            <v>0</v>
          </cell>
          <cell r="E1320">
            <v>0</v>
          </cell>
          <cell r="F1320">
            <v>0</v>
          </cell>
          <cell r="G1320">
            <v>0</v>
          </cell>
          <cell r="H1320">
            <v>0</v>
          </cell>
          <cell r="I1320">
            <v>0</v>
          </cell>
          <cell r="J1320">
            <v>0</v>
          </cell>
          <cell r="K1320">
            <v>0</v>
          </cell>
          <cell r="L1320">
            <v>0</v>
          </cell>
          <cell r="M1320">
            <v>0</v>
          </cell>
        </row>
        <row r="1321">
          <cell r="A1321">
            <v>0</v>
          </cell>
          <cell r="B1321">
            <v>0</v>
          </cell>
          <cell r="C1321">
            <v>0</v>
          </cell>
          <cell r="D1321">
            <v>0</v>
          </cell>
          <cell r="E1321">
            <v>0</v>
          </cell>
          <cell r="F1321">
            <v>0</v>
          </cell>
          <cell r="G1321">
            <v>0</v>
          </cell>
          <cell r="H1321">
            <v>0</v>
          </cell>
          <cell r="I1321">
            <v>0</v>
          </cell>
          <cell r="J1321">
            <v>0</v>
          </cell>
          <cell r="K1321">
            <v>0</v>
          </cell>
          <cell r="L1321">
            <v>0</v>
          </cell>
          <cell r="M1321">
            <v>0</v>
          </cell>
        </row>
        <row r="1322">
          <cell r="A1322">
            <v>0</v>
          </cell>
          <cell r="B1322">
            <v>0</v>
          </cell>
          <cell r="C1322">
            <v>0</v>
          </cell>
          <cell r="D1322">
            <v>0</v>
          </cell>
          <cell r="E1322">
            <v>0</v>
          </cell>
          <cell r="F1322">
            <v>0</v>
          </cell>
          <cell r="G1322">
            <v>0</v>
          </cell>
          <cell r="H1322">
            <v>0</v>
          </cell>
          <cell r="I1322">
            <v>0</v>
          </cell>
          <cell r="J1322">
            <v>0</v>
          </cell>
          <cell r="K1322">
            <v>0</v>
          </cell>
          <cell r="L1322">
            <v>0</v>
          </cell>
          <cell r="M1322">
            <v>0</v>
          </cell>
        </row>
        <row r="1323">
          <cell r="A1323">
            <v>0</v>
          </cell>
          <cell r="B1323">
            <v>0</v>
          </cell>
          <cell r="C1323">
            <v>0</v>
          </cell>
          <cell r="D1323">
            <v>0</v>
          </cell>
          <cell r="E1323">
            <v>0</v>
          </cell>
          <cell r="F1323">
            <v>0</v>
          </cell>
          <cell r="G1323">
            <v>0</v>
          </cell>
          <cell r="H1323">
            <v>0</v>
          </cell>
          <cell r="I1323">
            <v>0</v>
          </cell>
          <cell r="J1323">
            <v>0</v>
          </cell>
          <cell r="K1323">
            <v>0</v>
          </cell>
          <cell r="L1323">
            <v>0</v>
          </cell>
          <cell r="M1323">
            <v>0</v>
          </cell>
        </row>
        <row r="1324">
          <cell r="A1324">
            <v>0</v>
          </cell>
          <cell r="B1324">
            <v>0</v>
          </cell>
          <cell r="C1324">
            <v>0</v>
          </cell>
          <cell r="D1324">
            <v>0</v>
          </cell>
          <cell r="E1324">
            <v>0</v>
          </cell>
          <cell r="F1324">
            <v>0</v>
          </cell>
          <cell r="G1324">
            <v>0</v>
          </cell>
          <cell r="H1324">
            <v>0</v>
          </cell>
          <cell r="I1324">
            <v>0</v>
          </cell>
          <cell r="J1324">
            <v>0</v>
          </cell>
          <cell r="K1324">
            <v>0</v>
          </cell>
          <cell r="L1324">
            <v>0</v>
          </cell>
          <cell r="M1324">
            <v>0</v>
          </cell>
        </row>
        <row r="1325">
          <cell r="A1325">
            <v>0</v>
          </cell>
          <cell r="B1325">
            <v>0</v>
          </cell>
          <cell r="C1325">
            <v>0</v>
          </cell>
          <cell r="D1325">
            <v>0</v>
          </cell>
          <cell r="E1325">
            <v>0</v>
          </cell>
          <cell r="F1325">
            <v>0</v>
          </cell>
          <cell r="G1325">
            <v>0</v>
          </cell>
          <cell r="H1325">
            <v>0</v>
          </cell>
          <cell r="I1325">
            <v>0</v>
          </cell>
          <cell r="J1325">
            <v>0</v>
          </cell>
          <cell r="K1325">
            <v>0</v>
          </cell>
          <cell r="L1325">
            <v>0</v>
          </cell>
          <cell r="M1325">
            <v>0</v>
          </cell>
        </row>
        <row r="1326">
          <cell r="A1326">
            <v>0</v>
          </cell>
          <cell r="B1326">
            <v>0</v>
          </cell>
          <cell r="C1326">
            <v>0</v>
          </cell>
          <cell r="D1326">
            <v>0</v>
          </cell>
          <cell r="E1326">
            <v>0</v>
          </cell>
          <cell r="F1326">
            <v>0</v>
          </cell>
          <cell r="G1326">
            <v>0</v>
          </cell>
          <cell r="H1326">
            <v>0</v>
          </cell>
          <cell r="I1326">
            <v>0</v>
          </cell>
          <cell r="J1326">
            <v>0</v>
          </cell>
          <cell r="K1326">
            <v>0</v>
          </cell>
          <cell r="L1326">
            <v>0</v>
          </cell>
          <cell r="M1326">
            <v>0</v>
          </cell>
        </row>
        <row r="1327">
          <cell r="A1327">
            <v>0</v>
          </cell>
          <cell r="B1327">
            <v>0</v>
          </cell>
          <cell r="C1327">
            <v>0</v>
          </cell>
          <cell r="D1327">
            <v>0</v>
          </cell>
          <cell r="E1327">
            <v>0</v>
          </cell>
          <cell r="F1327">
            <v>0</v>
          </cell>
          <cell r="G1327">
            <v>0</v>
          </cell>
          <cell r="H1327">
            <v>0</v>
          </cell>
          <cell r="I1327">
            <v>0</v>
          </cell>
          <cell r="J1327">
            <v>0</v>
          </cell>
          <cell r="K1327">
            <v>0</v>
          </cell>
          <cell r="L1327">
            <v>0</v>
          </cell>
          <cell r="M1327">
            <v>0</v>
          </cell>
        </row>
        <row r="1328">
          <cell r="A1328">
            <v>0</v>
          </cell>
          <cell r="B1328">
            <v>0</v>
          </cell>
          <cell r="C1328">
            <v>0</v>
          </cell>
          <cell r="D1328">
            <v>0</v>
          </cell>
          <cell r="E1328">
            <v>0</v>
          </cell>
          <cell r="F1328">
            <v>0</v>
          </cell>
          <cell r="G1328">
            <v>0</v>
          </cell>
          <cell r="H1328">
            <v>0</v>
          </cell>
          <cell r="I1328">
            <v>0</v>
          </cell>
          <cell r="J1328">
            <v>0</v>
          </cell>
          <cell r="K1328">
            <v>0</v>
          </cell>
          <cell r="L1328">
            <v>0</v>
          </cell>
          <cell r="M1328">
            <v>0</v>
          </cell>
        </row>
        <row r="1329">
          <cell r="A1329">
            <v>0</v>
          </cell>
          <cell r="B1329">
            <v>0</v>
          </cell>
          <cell r="C1329">
            <v>0</v>
          </cell>
          <cell r="D1329">
            <v>0</v>
          </cell>
          <cell r="E1329">
            <v>0</v>
          </cell>
          <cell r="F1329">
            <v>0</v>
          </cell>
          <cell r="G1329">
            <v>0</v>
          </cell>
          <cell r="H1329">
            <v>0</v>
          </cell>
          <cell r="I1329">
            <v>0</v>
          </cell>
          <cell r="J1329">
            <v>0</v>
          </cell>
          <cell r="K1329">
            <v>0</v>
          </cell>
          <cell r="L1329">
            <v>0</v>
          </cell>
          <cell r="M1329">
            <v>0</v>
          </cell>
        </row>
        <row r="1330">
          <cell r="A1330">
            <v>0</v>
          </cell>
          <cell r="B1330">
            <v>0</v>
          </cell>
          <cell r="C1330">
            <v>0</v>
          </cell>
          <cell r="D1330">
            <v>0</v>
          </cell>
          <cell r="E1330">
            <v>0</v>
          </cell>
          <cell r="F1330">
            <v>0</v>
          </cell>
          <cell r="G1330">
            <v>0</v>
          </cell>
          <cell r="H1330">
            <v>0</v>
          </cell>
          <cell r="I1330">
            <v>0</v>
          </cell>
          <cell r="J1330">
            <v>0</v>
          </cell>
          <cell r="K1330">
            <v>0</v>
          </cell>
          <cell r="L1330">
            <v>0</v>
          </cell>
          <cell r="M1330">
            <v>0</v>
          </cell>
        </row>
        <row r="1331">
          <cell r="A1331">
            <v>0</v>
          </cell>
          <cell r="B1331">
            <v>0</v>
          </cell>
          <cell r="C1331">
            <v>0</v>
          </cell>
          <cell r="D1331">
            <v>0</v>
          </cell>
          <cell r="E1331">
            <v>0</v>
          </cell>
          <cell r="F1331">
            <v>0</v>
          </cell>
          <cell r="G1331">
            <v>0</v>
          </cell>
          <cell r="H1331">
            <v>0</v>
          </cell>
          <cell r="I1331">
            <v>0</v>
          </cell>
          <cell r="J1331">
            <v>0</v>
          </cell>
          <cell r="K1331">
            <v>0</v>
          </cell>
          <cell r="L1331">
            <v>0</v>
          </cell>
          <cell r="M1331">
            <v>0</v>
          </cell>
        </row>
        <row r="1332">
          <cell r="A1332">
            <v>0</v>
          </cell>
          <cell r="B1332">
            <v>0</v>
          </cell>
          <cell r="C1332">
            <v>0</v>
          </cell>
          <cell r="D1332">
            <v>0</v>
          </cell>
          <cell r="E1332">
            <v>0</v>
          </cell>
          <cell r="F1332">
            <v>0</v>
          </cell>
          <cell r="G1332">
            <v>0</v>
          </cell>
          <cell r="H1332">
            <v>0</v>
          </cell>
          <cell r="I1332">
            <v>0</v>
          </cell>
          <cell r="J1332">
            <v>0</v>
          </cell>
          <cell r="K1332">
            <v>0</v>
          </cell>
          <cell r="L1332">
            <v>0</v>
          </cell>
          <cell r="M1332">
            <v>0</v>
          </cell>
        </row>
        <row r="1333">
          <cell r="A1333">
            <v>0</v>
          </cell>
          <cell r="B1333">
            <v>0</v>
          </cell>
          <cell r="C1333">
            <v>0</v>
          </cell>
          <cell r="D1333">
            <v>0</v>
          </cell>
          <cell r="E1333">
            <v>0</v>
          </cell>
          <cell r="F1333">
            <v>0</v>
          </cell>
          <cell r="G1333">
            <v>0</v>
          </cell>
          <cell r="H1333">
            <v>0</v>
          </cell>
          <cell r="I1333">
            <v>0</v>
          </cell>
          <cell r="J1333">
            <v>0</v>
          </cell>
          <cell r="K1333">
            <v>0</v>
          </cell>
          <cell r="L1333">
            <v>0</v>
          </cell>
          <cell r="M1333">
            <v>0</v>
          </cell>
        </row>
        <row r="1334">
          <cell r="A1334">
            <v>0</v>
          </cell>
          <cell r="B1334">
            <v>0</v>
          </cell>
          <cell r="C1334">
            <v>0</v>
          </cell>
          <cell r="D1334">
            <v>0</v>
          </cell>
          <cell r="E1334">
            <v>0</v>
          </cell>
          <cell r="F1334">
            <v>0</v>
          </cell>
          <cell r="G1334">
            <v>0</v>
          </cell>
          <cell r="H1334">
            <v>0</v>
          </cell>
          <cell r="I1334">
            <v>0</v>
          </cell>
          <cell r="J1334">
            <v>0</v>
          </cell>
          <cell r="K1334">
            <v>0</v>
          </cell>
          <cell r="L1334">
            <v>0</v>
          </cell>
          <cell r="M1334">
            <v>0</v>
          </cell>
        </row>
        <row r="1335">
          <cell r="A1335">
            <v>0</v>
          </cell>
          <cell r="B1335">
            <v>0</v>
          </cell>
          <cell r="C1335">
            <v>0</v>
          </cell>
          <cell r="D1335">
            <v>0</v>
          </cell>
          <cell r="E1335">
            <v>0</v>
          </cell>
          <cell r="F1335">
            <v>0</v>
          </cell>
          <cell r="G1335">
            <v>0</v>
          </cell>
          <cell r="H1335">
            <v>0</v>
          </cell>
          <cell r="I1335">
            <v>0</v>
          </cell>
          <cell r="J1335">
            <v>0</v>
          </cell>
          <cell r="K1335">
            <v>0</v>
          </cell>
          <cell r="L1335">
            <v>0</v>
          </cell>
          <cell r="M1335">
            <v>0</v>
          </cell>
        </row>
        <row r="1336">
          <cell r="A1336">
            <v>0</v>
          </cell>
          <cell r="B1336">
            <v>0</v>
          </cell>
          <cell r="C1336">
            <v>0</v>
          </cell>
          <cell r="D1336">
            <v>0</v>
          </cell>
          <cell r="E1336">
            <v>0</v>
          </cell>
          <cell r="F1336">
            <v>0</v>
          </cell>
          <cell r="G1336">
            <v>0</v>
          </cell>
          <cell r="H1336">
            <v>0</v>
          </cell>
          <cell r="I1336">
            <v>0</v>
          </cell>
          <cell r="J1336">
            <v>0</v>
          </cell>
          <cell r="K1336">
            <v>0</v>
          </cell>
          <cell r="L1336">
            <v>0</v>
          </cell>
          <cell r="M1336">
            <v>0</v>
          </cell>
        </row>
        <row r="1337">
          <cell r="A1337">
            <v>0</v>
          </cell>
          <cell r="B1337">
            <v>0</v>
          </cell>
          <cell r="C1337">
            <v>0</v>
          </cell>
          <cell r="D1337">
            <v>0</v>
          </cell>
          <cell r="E1337">
            <v>0</v>
          </cell>
          <cell r="F1337">
            <v>0</v>
          </cell>
          <cell r="G1337">
            <v>0</v>
          </cell>
          <cell r="H1337">
            <v>0</v>
          </cell>
          <cell r="I1337">
            <v>0</v>
          </cell>
          <cell r="J1337">
            <v>0</v>
          </cell>
          <cell r="K1337">
            <v>0</v>
          </cell>
          <cell r="L1337">
            <v>0</v>
          </cell>
          <cell r="M1337">
            <v>0</v>
          </cell>
        </row>
        <row r="1338">
          <cell r="A1338">
            <v>0</v>
          </cell>
          <cell r="B1338">
            <v>0</v>
          </cell>
          <cell r="C1338">
            <v>0</v>
          </cell>
          <cell r="D1338">
            <v>0</v>
          </cell>
          <cell r="E1338">
            <v>0</v>
          </cell>
          <cell r="F1338">
            <v>0</v>
          </cell>
          <cell r="G1338">
            <v>0</v>
          </cell>
          <cell r="H1338">
            <v>0</v>
          </cell>
          <cell r="I1338">
            <v>0</v>
          </cell>
          <cell r="J1338">
            <v>0</v>
          </cell>
          <cell r="K1338">
            <v>0</v>
          </cell>
          <cell r="L1338">
            <v>0</v>
          </cell>
          <cell r="M1338">
            <v>0</v>
          </cell>
        </row>
        <row r="1339">
          <cell r="A1339">
            <v>0</v>
          </cell>
          <cell r="B1339">
            <v>0</v>
          </cell>
          <cell r="C1339">
            <v>0</v>
          </cell>
          <cell r="D1339">
            <v>0</v>
          </cell>
          <cell r="E1339">
            <v>0</v>
          </cell>
          <cell r="F1339">
            <v>0</v>
          </cell>
          <cell r="G1339">
            <v>0</v>
          </cell>
          <cell r="H1339">
            <v>0</v>
          </cell>
          <cell r="I1339">
            <v>0</v>
          </cell>
          <cell r="J1339">
            <v>0</v>
          </cell>
          <cell r="K1339">
            <v>0</v>
          </cell>
          <cell r="L1339">
            <v>0</v>
          </cell>
          <cell r="M1339">
            <v>0</v>
          </cell>
        </row>
        <row r="1340">
          <cell r="A1340">
            <v>0</v>
          </cell>
          <cell r="B1340">
            <v>0</v>
          </cell>
          <cell r="C1340">
            <v>0</v>
          </cell>
          <cell r="D1340">
            <v>0</v>
          </cell>
          <cell r="E1340">
            <v>0</v>
          </cell>
          <cell r="F1340">
            <v>0</v>
          </cell>
          <cell r="G1340">
            <v>0</v>
          </cell>
          <cell r="H1340">
            <v>0</v>
          </cell>
          <cell r="I1340">
            <v>0</v>
          </cell>
          <cell r="J1340">
            <v>0</v>
          </cell>
          <cell r="K1340">
            <v>0</v>
          </cell>
          <cell r="L1340">
            <v>0</v>
          </cell>
          <cell r="M1340">
            <v>0</v>
          </cell>
        </row>
        <row r="1341">
          <cell r="A1341">
            <v>0</v>
          </cell>
          <cell r="B1341">
            <v>0</v>
          </cell>
          <cell r="C1341">
            <v>0</v>
          </cell>
          <cell r="D1341">
            <v>0</v>
          </cell>
          <cell r="E1341">
            <v>0</v>
          </cell>
          <cell r="F1341">
            <v>0</v>
          </cell>
          <cell r="G1341">
            <v>0</v>
          </cell>
          <cell r="H1341">
            <v>0</v>
          </cell>
          <cell r="I1341">
            <v>0</v>
          </cell>
          <cell r="J1341">
            <v>0</v>
          </cell>
          <cell r="K1341">
            <v>0</v>
          </cell>
          <cell r="L1341">
            <v>0</v>
          </cell>
          <cell r="M1341">
            <v>0</v>
          </cell>
        </row>
        <row r="1342">
          <cell r="A1342">
            <v>0</v>
          </cell>
          <cell r="B1342">
            <v>0</v>
          </cell>
          <cell r="C1342">
            <v>0</v>
          </cell>
          <cell r="D1342">
            <v>0</v>
          </cell>
          <cell r="E1342">
            <v>0</v>
          </cell>
          <cell r="F1342">
            <v>0</v>
          </cell>
          <cell r="G1342">
            <v>0</v>
          </cell>
          <cell r="H1342">
            <v>0</v>
          </cell>
          <cell r="I1342">
            <v>0</v>
          </cell>
          <cell r="J1342">
            <v>0</v>
          </cell>
          <cell r="K1342">
            <v>0</v>
          </cell>
          <cell r="L1342">
            <v>0</v>
          </cell>
          <cell r="M1342">
            <v>0</v>
          </cell>
        </row>
        <row r="1343">
          <cell r="A1343">
            <v>0</v>
          </cell>
          <cell r="B1343">
            <v>0</v>
          </cell>
          <cell r="C1343">
            <v>0</v>
          </cell>
          <cell r="D1343">
            <v>0</v>
          </cell>
          <cell r="E1343">
            <v>0</v>
          </cell>
          <cell r="F1343">
            <v>0</v>
          </cell>
          <cell r="G1343">
            <v>0</v>
          </cell>
          <cell r="H1343">
            <v>0</v>
          </cell>
          <cell r="I1343">
            <v>0</v>
          </cell>
          <cell r="J1343">
            <v>0</v>
          </cell>
          <cell r="K1343">
            <v>0</v>
          </cell>
          <cell r="L1343">
            <v>0</v>
          </cell>
          <cell r="M1343">
            <v>0</v>
          </cell>
        </row>
        <row r="1344">
          <cell r="A1344">
            <v>0</v>
          </cell>
          <cell r="B1344">
            <v>0</v>
          </cell>
          <cell r="C1344">
            <v>0</v>
          </cell>
          <cell r="D1344">
            <v>0</v>
          </cell>
          <cell r="E1344">
            <v>0</v>
          </cell>
          <cell r="F1344">
            <v>0</v>
          </cell>
          <cell r="G1344">
            <v>0</v>
          </cell>
          <cell r="H1344">
            <v>0</v>
          </cell>
          <cell r="I1344">
            <v>0</v>
          </cell>
          <cell r="J1344">
            <v>0</v>
          </cell>
          <cell r="K1344">
            <v>0</v>
          </cell>
          <cell r="L1344">
            <v>0</v>
          </cell>
          <cell r="M1344">
            <v>0</v>
          </cell>
        </row>
        <row r="1345">
          <cell r="A1345">
            <v>0</v>
          </cell>
          <cell r="B1345">
            <v>0</v>
          </cell>
          <cell r="C1345">
            <v>0</v>
          </cell>
          <cell r="D1345">
            <v>0</v>
          </cell>
          <cell r="E1345">
            <v>0</v>
          </cell>
          <cell r="F1345">
            <v>0</v>
          </cell>
          <cell r="G1345">
            <v>0</v>
          </cell>
          <cell r="H1345">
            <v>0</v>
          </cell>
          <cell r="I1345">
            <v>0</v>
          </cell>
          <cell r="J1345">
            <v>0</v>
          </cell>
          <cell r="K1345">
            <v>0</v>
          </cell>
          <cell r="L1345">
            <v>0</v>
          </cell>
          <cell r="M1345">
            <v>0</v>
          </cell>
        </row>
        <row r="1346">
          <cell r="A1346">
            <v>0</v>
          </cell>
          <cell r="B1346">
            <v>0</v>
          </cell>
          <cell r="C1346">
            <v>0</v>
          </cell>
          <cell r="D1346">
            <v>0</v>
          </cell>
          <cell r="E1346">
            <v>0</v>
          </cell>
          <cell r="F1346">
            <v>0</v>
          </cell>
          <cell r="G1346">
            <v>0</v>
          </cell>
          <cell r="H1346">
            <v>0</v>
          </cell>
          <cell r="I1346">
            <v>0</v>
          </cell>
          <cell r="J1346">
            <v>0</v>
          </cell>
          <cell r="K1346">
            <v>0</v>
          </cell>
          <cell r="L1346">
            <v>0</v>
          </cell>
          <cell r="M1346">
            <v>0</v>
          </cell>
        </row>
        <row r="1347">
          <cell r="A1347">
            <v>0</v>
          </cell>
          <cell r="B1347">
            <v>0</v>
          </cell>
          <cell r="C1347">
            <v>0</v>
          </cell>
          <cell r="D1347">
            <v>0</v>
          </cell>
          <cell r="E1347">
            <v>0</v>
          </cell>
          <cell r="F1347">
            <v>0</v>
          </cell>
          <cell r="G1347">
            <v>0</v>
          </cell>
          <cell r="H1347">
            <v>0</v>
          </cell>
          <cell r="I1347">
            <v>0</v>
          </cell>
          <cell r="J1347">
            <v>0</v>
          </cell>
          <cell r="K1347">
            <v>0</v>
          </cell>
          <cell r="L1347">
            <v>0</v>
          </cell>
          <cell r="M1347">
            <v>0</v>
          </cell>
        </row>
        <row r="1348">
          <cell r="A1348">
            <v>0</v>
          </cell>
          <cell r="B1348">
            <v>0</v>
          </cell>
          <cell r="C1348">
            <v>0</v>
          </cell>
          <cell r="D1348">
            <v>0</v>
          </cell>
          <cell r="E1348">
            <v>0</v>
          </cell>
          <cell r="F1348">
            <v>0</v>
          </cell>
          <cell r="G1348">
            <v>0</v>
          </cell>
          <cell r="H1348">
            <v>0</v>
          </cell>
          <cell r="I1348">
            <v>0</v>
          </cell>
          <cell r="J1348">
            <v>0</v>
          </cell>
          <cell r="K1348">
            <v>0</v>
          </cell>
          <cell r="L1348">
            <v>0</v>
          </cell>
          <cell r="M1348">
            <v>0</v>
          </cell>
        </row>
        <row r="1349">
          <cell r="A1349">
            <v>0</v>
          </cell>
          <cell r="B1349">
            <v>0</v>
          </cell>
          <cell r="C1349">
            <v>0</v>
          </cell>
          <cell r="D1349">
            <v>0</v>
          </cell>
          <cell r="E1349">
            <v>0</v>
          </cell>
          <cell r="F1349">
            <v>0</v>
          </cell>
          <cell r="G1349">
            <v>0</v>
          </cell>
          <cell r="H1349">
            <v>0</v>
          </cell>
          <cell r="I1349">
            <v>0</v>
          </cell>
          <cell r="J1349">
            <v>0</v>
          </cell>
          <cell r="K1349">
            <v>0</v>
          </cell>
          <cell r="L1349">
            <v>0</v>
          </cell>
          <cell r="M1349">
            <v>0</v>
          </cell>
        </row>
        <row r="1350">
          <cell r="A1350">
            <v>0</v>
          </cell>
          <cell r="B1350">
            <v>0</v>
          </cell>
          <cell r="C1350">
            <v>0</v>
          </cell>
          <cell r="D1350">
            <v>0</v>
          </cell>
          <cell r="E1350">
            <v>0</v>
          </cell>
          <cell r="F1350">
            <v>0</v>
          </cell>
          <cell r="G1350">
            <v>0</v>
          </cell>
          <cell r="H1350">
            <v>0</v>
          </cell>
          <cell r="I1350">
            <v>0</v>
          </cell>
          <cell r="J1350">
            <v>0</v>
          </cell>
          <cell r="K1350">
            <v>0</v>
          </cell>
          <cell r="L1350">
            <v>0</v>
          </cell>
          <cell r="M1350">
            <v>0</v>
          </cell>
        </row>
        <row r="1351">
          <cell r="A1351">
            <v>0</v>
          </cell>
          <cell r="B1351">
            <v>0</v>
          </cell>
          <cell r="C1351">
            <v>0</v>
          </cell>
          <cell r="D1351">
            <v>0</v>
          </cell>
          <cell r="E1351">
            <v>0</v>
          </cell>
          <cell r="F1351">
            <v>0</v>
          </cell>
          <cell r="G1351">
            <v>0</v>
          </cell>
          <cell r="H1351">
            <v>0</v>
          </cell>
          <cell r="I1351">
            <v>0</v>
          </cell>
          <cell r="J1351">
            <v>0</v>
          </cell>
          <cell r="K1351">
            <v>0</v>
          </cell>
          <cell r="L1351">
            <v>0</v>
          </cell>
          <cell r="M1351">
            <v>0</v>
          </cell>
        </row>
        <row r="1352">
          <cell r="A1352">
            <v>0</v>
          </cell>
          <cell r="B1352">
            <v>0</v>
          </cell>
          <cell r="C1352">
            <v>0</v>
          </cell>
          <cell r="D1352">
            <v>0</v>
          </cell>
          <cell r="E1352">
            <v>0</v>
          </cell>
          <cell r="F1352">
            <v>0</v>
          </cell>
          <cell r="G1352">
            <v>0</v>
          </cell>
          <cell r="H1352">
            <v>0</v>
          </cell>
          <cell r="I1352">
            <v>0</v>
          </cell>
          <cell r="J1352">
            <v>0</v>
          </cell>
          <cell r="K1352">
            <v>0</v>
          </cell>
          <cell r="L1352">
            <v>0</v>
          </cell>
          <cell r="M1352">
            <v>0</v>
          </cell>
        </row>
        <row r="1353">
          <cell r="A1353">
            <v>0</v>
          </cell>
          <cell r="B1353">
            <v>0</v>
          </cell>
          <cell r="C1353">
            <v>0</v>
          </cell>
          <cell r="D1353">
            <v>0</v>
          </cell>
          <cell r="E1353">
            <v>0</v>
          </cell>
          <cell r="F1353">
            <v>0</v>
          </cell>
          <cell r="G1353">
            <v>0</v>
          </cell>
          <cell r="H1353">
            <v>0</v>
          </cell>
          <cell r="I1353">
            <v>0</v>
          </cell>
          <cell r="J1353">
            <v>0</v>
          </cell>
          <cell r="K1353">
            <v>0</v>
          </cell>
          <cell r="L1353">
            <v>0</v>
          </cell>
          <cell r="M1353">
            <v>0</v>
          </cell>
        </row>
        <row r="1354">
          <cell r="A1354">
            <v>0</v>
          </cell>
          <cell r="B1354">
            <v>0</v>
          </cell>
          <cell r="C1354">
            <v>0</v>
          </cell>
          <cell r="D1354">
            <v>0</v>
          </cell>
          <cell r="E1354">
            <v>0</v>
          </cell>
          <cell r="F1354">
            <v>0</v>
          </cell>
          <cell r="G1354">
            <v>0</v>
          </cell>
          <cell r="H1354">
            <v>0</v>
          </cell>
          <cell r="I1354">
            <v>0</v>
          </cell>
          <cell r="J1354">
            <v>0</v>
          </cell>
          <cell r="K1354">
            <v>0</v>
          </cell>
          <cell r="L1354">
            <v>0</v>
          </cell>
          <cell r="M1354">
            <v>0</v>
          </cell>
        </row>
        <row r="1355">
          <cell r="A1355">
            <v>0</v>
          </cell>
          <cell r="B1355">
            <v>0</v>
          </cell>
          <cell r="C1355">
            <v>0</v>
          </cell>
          <cell r="D1355">
            <v>0</v>
          </cell>
          <cell r="E1355">
            <v>0</v>
          </cell>
          <cell r="F1355">
            <v>0</v>
          </cell>
          <cell r="G1355">
            <v>0</v>
          </cell>
          <cell r="H1355">
            <v>0</v>
          </cell>
          <cell r="I1355">
            <v>0</v>
          </cell>
          <cell r="J1355">
            <v>0</v>
          </cell>
          <cell r="K1355">
            <v>0</v>
          </cell>
          <cell r="L1355">
            <v>0</v>
          </cell>
          <cell r="M1355">
            <v>0</v>
          </cell>
        </row>
        <row r="1356">
          <cell r="A1356">
            <v>0</v>
          </cell>
          <cell r="B1356">
            <v>0</v>
          </cell>
          <cell r="C1356">
            <v>0</v>
          </cell>
          <cell r="D1356">
            <v>0</v>
          </cell>
          <cell r="E1356">
            <v>0</v>
          </cell>
          <cell r="F1356">
            <v>0</v>
          </cell>
          <cell r="G1356">
            <v>0</v>
          </cell>
          <cell r="H1356">
            <v>0</v>
          </cell>
          <cell r="I1356">
            <v>0</v>
          </cell>
          <cell r="J1356">
            <v>0</v>
          </cell>
          <cell r="K1356">
            <v>0</v>
          </cell>
          <cell r="L1356">
            <v>0</v>
          </cell>
          <cell r="M1356">
            <v>0</v>
          </cell>
        </row>
        <row r="1357">
          <cell r="A1357">
            <v>0</v>
          </cell>
          <cell r="B1357">
            <v>0</v>
          </cell>
          <cell r="C1357">
            <v>0</v>
          </cell>
          <cell r="D1357">
            <v>0</v>
          </cell>
          <cell r="E1357">
            <v>0</v>
          </cell>
          <cell r="F1357">
            <v>0</v>
          </cell>
          <cell r="G1357">
            <v>0</v>
          </cell>
          <cell r="H1357">
            <v>0</v>
          </cell>
          <cell r="I1357">
            <v>0</v>
          </cell>
          <cell r="J1357">
            <v>0</v>
          </cell>
          <cell r="K1357">
            <v>0</v>
          </cell>
          <cell r="L1357">
            <v>0</v>
          </cell>
          <cell r="M1357">
            <v>0</v>
          </cell>
        </row>
        <row r="1358">
          <cell r="A1358">
            <v>0</v>
          </cell>
          <cell r="B1358">
            <v>0</v>
          </cell>
          <cell r="C1358">
            <v>0</v>
          </cell>
          <cell r="D1358">
            <v>0</v>
          </cell>
          <cell r="E1358">
            <v>0</v>
          </cell>
          <cell r="F1358">
            <v>0</v>
          </cell>
          <cell r="G1358">
            <v>0</v>
          </cell>
          <cell r="H1358">
            <v>0</v>
          </cell>
          <cell r="I1358">
            <v>0</v>
          </cell>
          <cell r="J1358">
            <v>0</v>
          </cell>
          <cell r="K1358">
            <v>0</v>
          </cell>
          <cell r="L1358">
            <v>0</v>
          </cell>
          <cell r="M1358">
            <v>0</v>
          </cell>
        </row>
        <row r="1359">
          <cell r="A1359">
            <v>0</v>
          </cell>
          <cell r="B1359">
            <v>0</v>
          </cell>
          <cell r="C1359">
            <v>0</v>
          </cell>
          <cell r="D1359">
            <v>0</v>
          </cell>
          <cell r="E1359">
            <v>0</v>
          </cell>
          <cell r="F1359">
            <v>0</v>
          </cell>
          <cell r="G1359">
            <v>0</v>
          </cell>
          <cell r="H1359">
            <v>0</v>
          </cell>
          <cell r="I1359">
            <v>0</v>
          </cell>
          <cell r="J1359">
            <v>0</v>
          </cell>
          <cell r="K1359">
            <v>0</v>
          </cell>
          <cell r="L1359">
            <v>0</v>
          </cell>
          <cell r="M1359">
            <v>0</v>
          </cell>
        </row>
        <row r="1360">
          <cell r="A1360">
            <v>0</v>
          </cell>
          <cell r="B1360">
            <v>0</v>
          </cell>
          <cell r="C1360">
            <v>0</v>
          </cell>
          <cell r="D1360">
            <v>0</v>
          </cell>
          <cell r="E1360">
            <v>0</v>
          </cell>
          <cell r="F1360">
            <v>0</v>
          </cell>
          <cell r="G1360">
            <v>0</v>
          </cell>
          <cell r="H1360">
            <v>0</v>
          </cell>
          <cell r="I1360">
            <v>0</v>
          </cell>
          <cell r="J1360">
            <v>0</v>
          </cell>
          <cell r="K1360">
            <v>0</v>
          </cell>
          <cell r="L1360">
            <v>0</v>
          </cell>
          <cell r="M1360">
            <v>0</v>
          </cell>
        </row>
        <row r="1361">
          <cell r="A1361">
            <v>0</v>
          </cell>
          <cell r="B1361">
            <v>0</v>
          </cell>
          <cell r="C1361">
            <v>0</v>
          </cell>
          <cell r="D1361">
            <v>0</v>
          </cell>
          <cell r="E1361">
            <v>0</v>
          </cell>
          <cell r="F1361">
            <v>0</v>
          </cell>
          <cell r="G1361">
            <v>0</v>
          </cell>
          <cell r="H1361">
            <v>0</v>
          </cell>
          <cell r="I1361">
            <v>0</v>
          </cell>
          <cell r="J1361">
            <v>0</v>
          </cell>
          <cell r="K1361">
            <v>0</v>
          </cell>
          <cell r="L1361">
            <v>0</v>
          </cell>
          <cell r="M1361">
            <v>0</v>
          </cell>
        </row>
        <row r="1362">
          <cell r="A1362">
            <v>0</v>
          </cell>
          <cell r="B1362">
            <v>0</v>
          </cell>
          <cell r="C1362">
            <v>0</v>
          </cell>
          <cell r="D1362">
            <v>0</v>
          </cell>
          <cell r="E1362">
            <v>0</v>
          </cell>
          <cell r="F1362">
            <v>0</v>
          </cell>
          <cell r="G1362">
            <v>0</v>
          </cell>
          <cell r="H1362">
            <v>0</v>
          </cell>
          <cell r="I1362">
            <v>0</v>
          </cell>
          <cell r="J1362">
            <v>0</v>
          </cell>
          <cell r="K1362">
            <v>0</v>
          </cell>
          <cell r="L1362">
            <v>0</v>
          </cell>
          <cell r="M1362">
            <v>0</v>
          </cell>
        </row>
        <row r="1363">
          <cell r="A1363">
            <v>0</v>
          </cell>
          <cell r="B1363">
            <v>0</v>
          </cell>
          <cell r="C1363">
            <v>0</v>
          </cell>
          <cell r="D1363">
            <v>0</v>
          </cell>
          <cell r="E1363">
            <v>0</v>
          </cell>
          <cell r="F1363">
            <v>0</v>
          </cell>
          <cell r="G1363">
            <v>0</v>
          </cell>
          <cell r="H1363">
            <v>0</v>
          </cell>
          <cell r="I1363">
            <v>0</v>
          </cell>
          <cell r="J1363">
            <v>0</v>
          </cell>
          <cell r="K1363">
            <v>0</v>
          </cell>
          <cell r="L1363">
            <v>0</v>
          </cell>
          <cell r="M1363">
            <v>0</v>
          </cell>
        </row>
        <row r="1364">
          <cell r="A1364">
            <v>0</v>
          </cell>
          <cell r="B1364">
            <v>0</v>
          </cell>
          <cell r="C1364">
            <v>0</v>
          </cell>
          <cell r="D1364">
            <v>0</v>
          </cell>
          <cell r="E1364">
            <v>0</v>
          </cell>
          <cell r="F1364">
            <v>0</v>
          </cell>
          <cell r="G1364">
            <v>0</v>
          </cell>
          <cell r="H1364">
            <v>0</v>
          </cell>
          <cell r="I1364">
            <v>0</v>
          </cell>
          <cell r="J1364">
            <v>0</v>
          </cell>
          <cell r="K1364">
            <v>0</v>
          </cell>
          <cell r="L1364">
            <v>0</v>
          </cell>
          <cell r="M1364">
            <v>0</v>
          </cell>
        </row>
        <row r="1365">
          <cell r="A1365">
            <v>0</v>
          </cell>
          <cell r="B1365">
            <v>0</v>
          </cell>
          <cell r="C1365">
            <v>0</v>
          </cell>
          <cell r="D1365">
            <v>0</v>
          </cell>
          <cell r="E1365">
            <v>0</v>
          </cell>
          <cell r="F1365">
            <v>0</v>
          </cell>
          <cell r="G1365">
            <v>0</v>
          </cell>
          <cell r="H1365">
            <v>0</v>
          </cell>
          <cell r="I1365">
            <v>0</v>
          </cell>
          <cell r="J1365">
            <v>0</v>
          </cell>
          <cell r="K1365">
            <v>0</v>
          </cell>
          <cell r="L1365">
            <v>0</v>
          </cell>
          <cell r="M1365">
            <v>0</v>
          </cell>
        </row>
        <row r="1366">
          <cell r="A1366">
            <v>0</v>
          </cell>
          <cell r="B1366">
            <v>0</v>
          </cell>
          <cell r="C1366">
            <v>0</v>
          </cell>
          <cell r="D1366">
            <v>0</v>
          </cell>
          <cell r="E1366">
            <v>0</v>
          </cell>
          <cell r="F1366">
            <v>0</v>
          </cell>
          <cell r="G1366">
            <v>0</v>
          </cell>
          <cell r="H1366">
            <v>0</v>
          </cell>
          <cell r="I1366">
            <v>0</v>
          </cell>
          <cell r="J1366">
            <v>0</v>
          </cell>
          <cell r="K1366">
            <v>0</v>
          </cell>
          <cell r="L1366">
            <v>0</v>
          </cell>
          <cell r="M1366">
            <v>0</v>
          </cell>
        </row>
        <row r="1367">
          <cell r="A1367">
            <v>0</v>
          </cell>
          <cell r="B1367">
            <v>0</v>
          </cell>
          <cell r="C1367">
            <v>0</v>
          </cell>
          <cell r="D1367">
            <v>0</v>
          </cell>
          <cell r="E1367">
            <v>0</v>
          </cell>
          <cell r="F1367">
            <v>0</v>
          </cell>
          <cell r="G1367">
            <v>0</v>
          </cell>
          <cell r="H1367">
            <v>0</v>
          </cell>
          <cell r="I1367">
            <v>0</v>
          </cell>
          <cell r="J1367">
            <v>0</v>
          </cell>
          <cell r="K1367">
            <v>0</v>
          </cell>
          <cell r="L1367">
            <v>0</v>
          </cell>
          <cell r="M1367">
            <v>0</v>
          </cell>
        </row>
        <row r="1368">
          <cell r="A1368">
            <v>0</v>
          </cell>
          <cell r="B1368">
            <v>0</v>
          </cell>
          <cell r="C1368">
            <v>0</v>
          </cell>
          <cell r="D1368">
            <v>0</v>
          </cell>
          <cell r="E1368">
            <v>0</v>
          </cell>
          <cell r="F1368">
            <v>0</v>
          </cell>
          <cell r="G1368">
            <v>0</v>
          </cell>
          <cell r="H1368">
            <v>0</v>
          </cell>
          <cell r="I1368">
            <v>0</v>
          </cell>
          <cell r="J1368">
            <v>0</v>
          </cell>
          <cell r="K1368">
            <v>0</v>
          </cell>
          <cell r="L1368">
            <v>0</v>
          </cell>
          <cell r="M1368">
            <v>0</v>
          </cell>
        </row>
        <row r="1369">
          <cell r="A1369">
            <v>0</v>
          </cell>
          <cell r="B1369">
            <v>0</v>
          </cell>
          <cell r="C1369">
            <v>0</v>
          </cell>
          <cell r="D1369">
            <v>0</v>
          </cell>
          <cell r="E1369">
            <v>0</v>
          </cell>
          <cell r="F1369">
            <v>0</v>
          </cell>
          <cell r="G1369">
            <v>0</v>
          </cell>
          <cell r="H1369">
            <v>0</v>
          </cell>
          <cell r="I1369">
            <v>0</v>
          </cell>
          <cell r="J1369">
            <v>0</v>
          </cell>
          <cell r="K1369">
            <v>0</v>
          </cell>
          <cell r="L1369">
            <v>0</v>
          </cell>
          <cell r="M1369">
            <v>0</v>
          </cell>
        </row>
        <row r="1370">
          <cell r="A1370">
            <v>0</v>
          </cell>
          <cell r="B1370">
            <v>0</v>
          </cell>
          <cell r="C1370">
            <v>0</v>
          </cell>
          <cell r="D1370">
            <v>0</v>
          </cell>
          <cell r="E1370">
            <v>0</v>
          </cell>
          <cell r="F1370">
            <v>0</v>
          </cell>
          <cell r="G1370">
            <v>0</v>
          </cell>
          <cell r="H1370">
            <v>0</v>
          </cell>
          <cell r="I1370">
            <v>0</v>
          </cell>
          <cell r="J1370">
            <v>0</v>
          </cell>
          <cell r="K1370">
            <v>0</v>
          </cell>
          <cell r="L1370">
            <v>0</v>
          </cell>
          <cell r="M1370">
            <v>0</v>
          </cell>
        </row>
        <row r="1371">
          <cell r="A1371">
            <v>0</v>
          </cell>
          <cell r="B1371">
            <v>0</v>
          </cell>
          <cell r="C1371">
            <v>0</v>
          </cell>
          <cell r="D1371">
            <v>0</v>
          </cell>
          <cell r="E1371">
            <v>0</v>
          </cell>
          <cell r="F1371">
            <v>0</v>
          </cell>
          <cell r="G1371">
            <v>0</v>
          </cell>
          <cell r="H1371">
            <v>0</v>
          </cell>
          <cell r="I1371">
            <v>0</v>
          </cell>
          <cell r="J1371">
            <v>0</v>
          </cell>
          <cell r="K1371">
            <v>0</v>
          </cell>
          <cell r="L1371">
            <v>0</v>
          </cell>
          <cell r="M1371">
            <v>0</v>
          </cell>
        </row>
        <row r="1372">
          <cell r="A1372">
            <v>0</v>
          </cell>
          <cell r="B1372">
            <v>0</v>
          </cell>
          <cell r="C1372">
            <v>0</v>
          </cell>
          <cell r="D1372">
            <v>0</v>
          </cell>
          <cell r="E1372">
            <v>0</v>
          </cell>
          <cell r="F1372">
            <v>0</v>
          </cell>
          <cell r="G1372">
            <v>0</v>
          </cell>
          <cell r="H1372">
            <v>0</v>
          </cell>
          <cell r="I1372">
            <v>0</v>
          </cell>
          <cell r="J1372">
            <v>0</v>
          </cell>
          <cell r="K1372">
            <v>0</v>
          </cell>
          <cell r="L1372">
            <v>0</v>
          </cell>
          <cell r="M1372">
            <v>0</v>
          </cell>
        </row>
        <row r="1373">
          <cell r="A1373">
            <v>0</v>
          </cell>
          <cell r="B1373">
            <v>0</v>
          </cell>
          <cell r="C1373">
            <v>0</v>
          </cell>
          <cell r="D1373">
            <v>0</v>
          </cell>
          <cell r="E1373">
            <v>0</v>
          </cell>
          <cell r="F1373">
            <v>0</v>
          </cell>
          <cell r="G1373">
            <v>0</v>
          </cell>
          <cell r="H1373">
            <v>0</v>
          </cell>
          <cell r="I1373">
            <v>0</v>
          </cell>
          <cell r="J1373">
            <v>0</v>
          </cell>
          <cell r="K1373">
            <v>0</v>
          </cell>
          <cell r="L1373">
            <v>0</v>
          </cell>
          <cell r="M1373">
            <v>0</v>
          </cell>
        </row>
        <row r="1374">
          <cell r="A1374">
            <v>0</v>
          </cell>
          <cell r="B1374">
            <v>0</v>
          </cell>
          <cell r="C1374">
            <v>0</v>
          </cell>
          <cell r="D1374">
            <v>0</v>
          </cell>
          <cell r="E1374">
            <v>0</v>
          </cell>
          <cell r="F1374">
            <v>0</v>
          </cell>
          <cell r="G1374">
            <v>0</v>
          </cell>
          <cell r="H1374">
            <v>0</v>
          </cell>
          <cell r="I1374">
            <v>0</v>
          </cell>
          <cell r="J1374">
            <v>0</v>
          </cell>
          <cell r="K1374">
            <v>0</v>
          </cell>
          <cell r="L1374">
            <v>0</v>
          </cell>
          <cell r="M1374">
            <v>0</v>
          </cell>
        </row>
        <row r="1375">
          <cell r="A1375">
            <v>0</v>
          </cell>
          <cell r="B1375">
            <v>0</v>
          </cell>
          <cell r="C1375">
            <v>0</v>
          </cell>
          <cell r="D1375">
            <v>0</v>
          </cell>
          <cell r="E1375">
            <v>0</v>
          </cell>
          <cell r="F1375">
            <v>0</v>
          </cell>
          <cell r="G1375">
            <v>0</v>
          </cell>
          <cell r="H1375">
            <v>0</v>
          </cell>
          <cell r="I1375">
            <v>0</v>
          </cell>
          <cell r="J1375">
            <v>0</v>
          </cell>
          <cell r="K1375">
            <v>0</v>
          </cell>
          <cell r="L1375">
            <v>0</v>
          </cell>
          <cell r="M1375">
            <v>0</v>
          </cell>
        </row>
        <row r="1376">
          <cell r="A1376">
            <v>0</v>
          </cell>
          <cell r="B1376">
            <v>0</v>
          </cell>
          <cell r="C1376">
            <v>0</v>
          </cell>
          <cell r="D1376">
            <v>0</v>
          </cell>
          <cell r="E1376">
            <v>0</v>
          </cell>
          <cell r="F1376">
            <v>0</v>
          </cell>
          <cell r="G1376">
            <v>0</v>
          </cell>
          <cell r="H1376">
            <v>0</v>
          </cell>
          <cell r="I1376">
            <v>0</v>
          </cell>
          <cell r="J1376">
            <v>0</v>
          </cell>
          <cell r="K1376">
            <v>0</v>
          </cell>
          <cell r="L1376">
            <v>0</v>
          </cell>
          <cell r="M1376">
            <v>0</v>
          </cell>
        </row>
        <row r="1377">
          <cell r="A1377">
            <v>0</v>
          </cell>
          <cell r="B1377">
            <v>0</v>
          </cell>
          <cell r="C1377">
            <v>0</v>
          </cell>
          <cell r="D1377">
            <v>0</v>
          </cell>
          <cell r="E1377">
            <v>0</v>
          </cell>
          <cell r="F1377">
            <v>0</v>
          </cell>
          <cell r="G1377">
            <v>0</v>
          </cell>
          <cell r="H1377">
            <v>0</v>
          </cell>
          <cell r="I1377">
            <v>0</v>
          </cell>
          <cell r="J1377">
            <v>0</v>
          </cell>
          <cell r="K1377">
            <v>0</v>
          </cell>
          <cell r="L1377">
            <v>0</v>
          </cell>
          <cell r="M1377">
            <v>0</v>
          </cell>
        </row>
        <row r="1378">
          <cell r="A1378">
            <v>0</v>
          </cell>
          <cell r="B1378">
            <v>0</v>
          </cell>
          <cell r="C1378">
            <v>0</v>
          </cell>
          <cell r="D1378">
            <v>0</v>
          </cell>
          <cell r="E1378">
            <v>0</v>
          </cell>
          <cell r="F1378">
            <v>0</v>
          </cell>
          <cell r="G1378">
            <v>0</v>
          </cell>
          <cell r="H1378">
            <v>0</v>
          </cell>
          <cell r="I1378">
            <v>0</v>
          </cell>
          <cell r="J1378">
            <v>0</v>
          </cell>
          <cell r="K1378">
            <v>0</v>
          </cell>
          <cell r="L1378">
            <v>0</v>
          </cell>
          <cell r="M1378">
            <v>0</v>
          </cell>
        </row>
        <row r="1379">
          <cell r="A1379">
            <v>0</v>
          </cell>
          <cell r="B1379">
            <v>0</v>
          </cell>
          <cell r="C1379">
            <v>0</v>
          </cell>
          <cell r="D1379">
            <v>0</v>
          </cell>
          <cell r="E1379">
            <v>0</v>
          </cell>
          <cell r="F1379">
            <v>0</v>
          </cell>
          <cell r="G1379">
            <v>0</v>
          </cell>
          <cell r="H1379">
            <v>0</v>
          </cell>
          <cell r="I1379">
            <v>0</v>
          </cell>
          <cell r="J1379">
            <v>0</v>
          </cell>
          <cell r="K1379">
            <v>0</v>
          </cell>
          <cell r="L1379">
            <v>0</v>
          </cell>
          <cell r="M1379">
            <v>0</v>
          </cell>
        </row>
        <row r="1380">
          <cell r="A1380">
            <v>0</v>
          </cell>
          <cell r="B1380">
            <v>0</v>
          </cell>
          <cell r="C1380">
            <v>0</v>
          </cell>
          <cell r="D1380">
            <v>0</v>
          </cell>
          <cell r="E1380">
            <v>0</v>
          </cell>
          <cell r="F1380">
            <v>0</v>
          </cell>
          <cell r="G1380">
            <v>0</v>
          </cell>
          <cell r="H1380">
            <v>0</v>
          </cell>
          <cell r="I1380">
            <v>0</v>
          </cell>
          <cell r="J1380">
            <v>0</v>
          </cell>
          <cell r="K1380">
            <v>0</v>
          </cell>
          <cell r="L1380">
            <v>0</v>
          </cell>
          <cell r="M1380">
            <v>0</v>
          </cell>
        </row>
        <row r="1381">
          <cell r="A1381">
            <v>0</v>
          </cell>
          <cell r="B1381">
            <v>0</v>
          </cell>
          <cell r="C1381">
            <v>0</v>
          </cell>
          <cell r="D1381">
            <v>0</v>
          </cell>
          <cell r="E1381">
            <v>0</v>
          </cell>
          <cell r="F1381">
            <v>0</v>
          </cell>
          <cell r="G1381">
            <v>0</v>
          </cell>
          <cell r="H1381">
            <v>0</v>
          </cell>
          <cell r="I1381">
            <v>0</v>
          </cell>
          <cell r="J1381">
            <v>0</v>
          </cell>
          <cell r="K1381">
            <v>0</v>
          </cell>
          <cell r="L1381">
            <v>0</v>
          </cell>
          <cell r="M1381">
            <v>0</v>
          </cell>
        </row>
        <row r="1382">
          <cell r="A1382">
            <v>0</v>
          </cell>
          <cell r="B1382">
            <v>0</v>
          </cell>
          <cell r="C1382">
            <v>0</v>
          </cell>
          <cell r="D1382">
            <v>0</v>
          </cell>
          <cell r="E1382">
            <v>0</v>
          </cell>
          <cell r="F1382">
            <v>0</v>
          </cell>
          <cell r="G1382">
            <v>0</v>
          </cell>
          <cell r="H1382">
            <v>0</v>
          </cell>
          <cell r="I1382">
            <v>0</v>
          </cell>
          <cell r="J1382">
            <v>0</v>
          </cell>
          <cell r="K1382">
            <v>0</v>
          </cell>
          <cell r="L1382">
            <v>0</v>
          </cell>
          <cell r="M1382">
            <v>0</v>
          </cell>
        </row>
        <row r="1383">
          <cell r="A1383">
            <v>0</v>
          </cell>
          <cell r="B1383">
            <v>0</v>
          </cell>
          <cell r="C1383">
            <v>0</v>
          </cell>
          <cell r="D1383">
            <v>0</v>
          </cell>
          <cell r="E1383">
            <v>0</v>
          </cell>
          <cell r="F1383">
            <v>0</v>
          </cell>
          <cell r="G1383">
            <v>0</v>
          </cell>
          <cell r="H1383">
            <v>0</v>
          </cell>
          <cell r="I1383">
            <v>0</v>
          </cell>
          <cell r="J1383">
            <v>0</v>
          </cell>
          <cell r="K1383">
            <v>0</v>
          </cell>
          <cell r="L1383">
            <v>0</v>
          </cell>
          <cell r="M1383">
            <v>0</v>
          </cell>
        </row>
        <row r="1384">
          <cell r="A1384">
            <v>0</v>
          </cell>
          <cell r="B1384">
            <v>0</v>
          </cell>
          <cell r="C1384">
            <v>0</v>
          </cell>
          <cell r="D1384">
            <v>0</v>
          </cell>
          <cell r="E1384">
            <v>0</v>
          </cell>
          <cell r="F1384">
            <v>0</v>
          </cell>
          <cell r="G1384">
            <v>0</v>
          </cell>
          <cell r="H1384">
            <v>0</v>
          </cell>
          <cell r="I1384">
            <v>0</v>
          </cell>
          <cell r="J1384">
            <v>0</v>
          </cell>
          <cell r="K1384">
            <v>0</v>
          </cell>
          <cell r="L1384">
            <v>0</v>
          </cell>
          <cell r="M1384">
            <v>0</v>
          </cell>
        </row>
        <row r="1385">
          <cell r="A1385">
            <v>0</v>
          </cell>
          <cell r="B1385">
            <v>0</v>
          </cell>
          <cell r="C1385">
            <v>0</v>
          </cell>
          <cell r="D1385">
            <v>0</v>
          </cell>
          <cell r="E1385">
            <v>0</v>
          </cell>
          <cell r="F1385">
            <v>0</v>
          </cell>
          <cell r="G1385">
            <v>0</v>
          </cell>
          <cell r="H1385">
            <v>0</v>
          </cell>
          <cell r="I1385">
            <v>0</v>
          </cell>
          <cell r="J1385">
            <v>0</v>
          </cell>
          <cell r="K1385">
            <v>0</v>
          </cell>
          <cell r="L1385">
            <v>0</v>
          </cell>
          <cell r="M1385">
            <v>0</v>
          </cell>
        </row>
        <row r="1386">
          <cell r="A1386">
            <v>0</v>
          </cell>
          <cell r="B1386">
            <v>0</v>
          </cell>
          <cell r="C1386">
            <v>0</v>
          </cell>
          <cell r="D1386">
            <v>0</v>
          </cell>
          <cell r="E1386">
            <v>0</v>
          </cell>
          <cell r="F1386">
            <v>0</v>
          </cell>
          <cell r="G1386">
            <v>0</v>
          </cell>
          <cell r="H1386">
            <v>0</v>
          </cell>
          <cell r="I1386">
            <v>0</v>
          </cell>
          <cell r="J1386">
            <v>0</v>
          </cell>
          <cell r="K1386">
            <v>0</v>
          </cell>
          <cell r="L1386">
            <v>0</v>
          </cell>
          <cell r="M1386">
            <v>0</v>
          </cell>
        </row>
        <row r="1387">
          <cell r="A1387">
            <v>0</v>
          </cell>
          <cell r="B1387">
            <v>0</v>
          </cell>
          <cell r="C1387">
            <v>0</v>
          </cell>
          <cell r="D1387">
            <v>0</v>
          </cell>
          <cell r="E1387">
            <v>0</v>
          </cell>
          <cell r="F1387">
            <v>0</v>
          </cell>
          <cell r="G1387">
            <v>0</v>
          </cell>
          <cell r="H1387">
            <v>0</v>
          </cell>
          <cell r="I1387">
            <v>0</v>
          </cell>
          <cell r="J1387">
            <v>0</v>
          </cell>
          <cell r="K1387">
            <v>0</v>
          </cell>
          <cell r="L1387">
            <v>0</v>
          </cell>
          <cell r="M1387">
            <v>0</v>
          </cell>
        </row>
        <row r="1388">
          <cell r="A1388">
            <v>0</v>
          </cell>
          <cell r="B1388">
            <v>0</v>
          </cell>
          <cell r="C1388">
            <v>0</v>
          </cell>
          <cell r="D1388">
            <v>0</v>
          </cell>
          <cell r="E1388">
            <v>0</v>
          </cell>
          <cell r="F1388">
            <v>0</v>
          </cell>
          <cell r="G1388">
            <v>0</v>
          </cell>
          <cell r="H1388">
            <v>0</v>
          </cell>
          <cell r="I1388">
            <v>0</v>
          </cell>
          <cell r="J1388">
            <v>0</v>
          </cell>
          <cell r="K1388">
            <v>0</v>
          </cell>
          <cell r="L1388">
            <v>0</v>
          </cell>
          <cell r="M1388">
            <v>0</v>
          </cell>
        </row>
        <row r="1389">
          <cell r="A1389">
            <v>0</v>
          </cell>
          <cell r="B1389">
            <v>0</v>
          </cell>
          <cell r="C1389">
            <v>0</v>
          </cell>
          <cell r="D1389">
            <v>0</v>
          </cell>
          <cell r="E1389">
            <v>0</v>
          </cell>
          <cell r="F1389">
            <v>0</v>
          </cell>
          <cell r="G1389">
            <v>0</v>
          </cell>
          <cell r="H1389">
            <v>0</v>
          </cell>
          <cell r="I1389">
            <v>0</v>
          </cell>
          <cell r="J1389">
            <v>0</v>
          </cell>
          <cell r="K1389">
            <v>0</v>
          </cell>
          <cell r="L1389">
            <v>0</v>
          </cell>
          <cell r="M1389">
            <v>0</v>
          </cell>
        </row>
        <row r="1390">
          <cell r="A1390">
            <v>0</v>
          </cell>
          <cell r="B1390">
            <v>0</v>
          </cell>
          <cell r="C1390">
            <v>0</v>
          </cell>
          <cell r="D1390">
            <v>0</v>
          </cell>
          <cell r="E1390">
            <v>0</v>
          </cell>
          <cell r="F1390">
            <v>0</v>
          </cell>
          <cell r="G1390">
            <v>0</v>
          </cell>
          <cell r="H1390">
            <v>0</v>
          </cell>
          <cell r="I1390">
            <v>0</v>
          </cell>
          <cell r="J1390">
            <v>0</v>
          </cell>
          <cell r="K1390">
            <v>0</v>
          </cell>
          <cell r="L1390">
            <v>0</v>
          </cell>
          <cell r="M1390">
            <v>0</v>
          </cell>
        </row>
        <row r="1391">
          <cell r="A1391">
            <v>0</v>
          </cell>
          <cell r="B1391">
            <v>0</v>
          </cell>
          <cell r="C1391">
            <v>0</v>
          </cell>
          <cell r="D1391">
            <v>0</v>
          </cell>
          <cell r="E1391">
            <v>0</v>
          </cell>
          <cell r="F1391">
            <v>0</v>
          </cell>
          <cell r="G1391">
            <v>0</v>
          </cell>
          <cell r="H1391">
            <v>0</v>
          </cell>
          <cell r="I1391">
            <v>0</v>
          </cell>
          <cell r="J1391">
            <v>0</v>
          </cell>
          <cell r="K1391">
            <v>0</v>
          </cell>
          <cell r="L1391">
            <v>0</v>
          </cell>
          <cell r="M1391">
            <v>0</v>
          </cell>
        </row>
        <row r="1392">
          <cell r="A1392">
            <v>0</v>
          </cell>
          <cell r="B1392">
            <v>0</v>
          </cell>
          <cell r="C1392">
            <v>0</v>
          </cell>
          <cell r="D1392">
            <v>0</v>
          </cell>
          <cell r="E1392">
            <v>0</v>
          </cell>
          <cell r="F1392">
            <v>0</v>
          </cell>
          <cell r="G1392">
            <v>0</v>
          </cell>
          <cell r="H1392">
            <v>0</v>
          </cell>
          <cell r="I1392">
            <v>0</v>
          </cell>
          <cell r="J1392">
            <v>0</v>
          </cell>
          <cell r="K1392">
            <v>0</v>
          </cell>
          <cell r="L1392">
            <v>0</v>
          </cell>
          <cell r="M1392">
            <v>0</v>
          </cell>
        </row>
        <row r="1393">
          <cell r="A1393">
            <v>0</v>
          </cell>
          <cell r="B1393">
            <v>0</v>
          </cell>
          <cell r="C1393">
            <v>0</v>
          </cell>
          <cell r="D1393">
            <v>0</v>
          </cell>
          <cell r="E1393">
            <v>0</v>
          </cell>
          <cell r="F1393">
            <v>0</v>
          </cell>
          <cell r="G1393">
            <v>0</v>
          </cell>
          <cell r="H1393">
            <v>0</v>
          </cell>
          <cell r="I1393">
            <v>0</v>
          </cell>
          <cell r="J1393">
            <v>0</v>
          </cell>
          <cell r="K1393">
            <v>0</v>
          </cell>
          <cell r="L1393">
            <v>0</v>
          </cell>
          <cell r="M1393">
            <v>0</v>
          </cell>
        </row>
        <row r="1394">
          <cell r="A1394">
            <v>0</v>
          </cell>
          <cell r="B1394">
            <v>0</v>
          </cell>
          <cell r="C1394">
            <v>0</v>
          </cell>
          <cell r="D1394">
            <v>0</v>
          </cell>
          <cell r="E1394">
            <v>0</v>
          </cell>
          <cell r="F1394">
            <v>0</v>
          </cell>
          <cell r="G1394">
            <v>0</v>
          </cell>
          <cell r="H1394">
            <v>0</v>
          </cell>
          <cell r="I1394">
            <v>0</v>
          </cell>
          <cell r="J1394">
            <v>0</v>
          </cell>
          <cell r="K1394">
            <v>0</v>
          </cell>
          <cell r="L1394">
            <v>0</v>
          </cell>
          <cell r="M1394">
            <v>0</v>
          </cell>
        </row>
        <row r="1395">
          <cell r="A1395">
            <v>0</v>
          </cell>
          <cell r="B1395">
            <v>0</v>
          </cell>
          <cell r="C1395">
            <v>0</v>
          </cell>
          <cell r="D1395">
            <v>0</v>
          </cell>
          <cell r="E1395">
            <v>0</v>
          </cell>
          <cell r="F1395">
            <v>0</v>
          </cell>
          <cell r="G1395">
            <v>0</v>
          </cell>
          <cell r="H1395">
            <v>0</v>
          </cell>
          <cell r="I1395">
            <v>0</v>
          </cell>
          <cell r="J1395">
            <v>0</v>
          </cell>
          <cell r="K1395">
            <v>0</v>
          </cell>
          <cell r="L1395">
            <v>0</v>
          </cell>
          <cell r="M1395">
            <v>0</v>
          </cell>
        </row>
        <row r="1396">
          <cell r="A1396">
            <v>0</v>
          </cell>
          <cell r="B1396">
            <v>0</v>
          </cell>
          <cell r="C1396">
            <v>0</v>
          </cell>
          <cell r="D1396">
            <v>0</v>
          </cell>
          <cell r="E1396">
            <v>0</v>
          </cell>
          <cell r="F1396">
            <v>0</v>
          </cell>
          <cell r="G1396">
            <v>0</v>
          </cell>
          <cell r="H1396">
            <v>0</v>
          </cell>
          <cell r="I1396">
            <v>0</v>
          </cell>
          <cell r="J1396">
            <v>0</v>
          </cell>
          <cell r="K1396">
            <v>0</v>
          </cell>
          <cell r="L1396">
            <v>0</v>
          </cell>
          <cell r="M1396">
            <v>0</v>
          </cell>
        </row>
        <row r="1397">
          <cell r="A1397">
            <v>0</v>
          </cell>
          <cell r="B1397">
            <v>0</v>
          </cell>
          <cell r="C1397">
            <v>0</v>
          </cell>
          <cell r="D1397">
            <v>0</v>
          </cell>
          <cell r="E1397">
            <v>0</v>
          </cell>
          <cell r="F1397">
            <v>0</v>
          </cell>
          <cell r="G1397">
            <v>0</v>
          </cell>
          <cell r="H1397">
            <v>0</v>
          </cell>
          <cell r="I1397">
            <v>0</v>
          </cell>
          <cell r="J1397">
            <v>0</v>
          </cell>
          <cell r="K1397">
            <v>0</v>
          </cell>
          <cell r="L1397">
            <v>0</v>
          </cell>
          <cell r="M1397">
            <v>0</v>
          </cell>
        </row>
        <row r="1398">
          <cell r="A1398">
            <v>0</v>
          </cell>
          <cell r="B1398">
            <v>0</v>
          </cell>
          <cell r="C1398">
            <v>0</v>
          </cell>
          <cell r="D1398">
            <v>0</v>
          </cell>
          <cell r="E1398">
            <v>0</v>
          </cell>
          <cell r="F1398">
            <v>0</v>
          </cell>
          <cell r="G1398">
            <v>0</v>
          </cell>
          <cell r="H1398">
            <v>0</v>
          </cell>
          <cell r="I1398">
            <v>0</v>
          </cell>
          <cell r="J1398">
            <v>0</v>
          </cell>
          <cell r="K1398">
            <v>0</v>
          </cell>
          <cell r="L1398">
            <v>0</v>
          </cell>
          <cell r="M1398">
            <v>0</v>
          </cell>
        </row>
        <row r="1399">
          <cell r="A1399">
            <v>0</v>
          </cell>
          <cell r="B1399">
            <v>0</v>
          </cell>
          <cell r="C1399">
            <v>0</v>
          </cell>
          <cell r="D1399">
            <v>0</v>
          </cell>
          <cell r="E1399">
            <v>0</v>
          </cell>
          <cell r="F1399">
            <v>0</v>
          </cell>
          <cell r="G1399">
            <v>0</v>
          </cell>
          <cell r="H1399">
            <v>0</v>
          </cell>
          <cell r="I1399">
            <v>0</v>
          </cell>
          <cell r="J1399">
            <v>0</v>
          </cell>
          <cell r="K1399">
            <v>0</v>
          </cell>
          <cell r="L1399">
            <v>0</v>
          </cell>
          <cell r="M1399">
            <v>0</v>
          </cell>
        </row>
        <row r="1400">
          <cell r="A1400">
            <v>0</v>
          </cell>
          <cell r="B1400">
            <v>0</v>
          </cell>
          <cell r="C1400">
            <v>0</v>
          </cell>
          <cell r="D1400">
            <v>0</v>
          </cell>
          <cell r="E1400">
            <v>0</v>
          </cell>
          <cell r="F1400">
            <v>0</v>
          </cell>
          <cell r="G1400">
            <v>0</v>
          </cell>
          <cell r="H1400">
            <v>0</v>
          </cell>
          <cell r="I1400">
            <v>0</v>
          </cell>
          <cell r="J1400">
            <v>0</v>
          </cell>
          <cell r="K1400">
            <v>0</v>
          </cell>
          <cell r="L1400">
            <v>0</v>
          </cell>
          <cell r="M1400">
            <v>0</v>
          </cell>
        </row>
        <row r="1401">
          <cell r="A1401">
            <v>0</v>
          </cell>
          <cell r="B1401">
            <v>0</v>
          </cell>
          <cell r="C1401">
            <v>0</v>
          </cell>
          <cell r="D1401">
            <v>0</v>
          </cell>
          <cell r="E1401">
            <v>0</v>
          </cell>
          <cell r="F1401">
            <v>0</v>
          </cell>
          <cell r="G1401">
            <v>0</v>
          </cell>
          <cell r="H1401">
            <v>0</v>
          </cell>
          <cell r="I1401">
            <v>0</v>
          </cell>
          <cell r="J1401">
            <v>0</v>
          </cell>
          <cell r="K1401">
            <v>0</v>
          </cell>
          <cell r="L1401">
            <v>0</v>
          </cell>
          <cell r="M1401">
            <v>0</v>
          </cell>
        </row>
        <row r="1402">
          <cell r="A1402">
            <v>0</v>
          </cell>
          <cell r="B1402">
            <v>0</v>
          </cell>
          <cell r="C1402">
            <v>0</v>
          </cell>
          <cell r="D1402">
            <v>0</v>
          </cell>
          <cell r="E1402">
            <v>0</v>
          </cell>
          <cell r="F1402">
            <v>0</v>
          </cell>
          <cell r="G1402">
            <v>0</v>
          </cell>
          <cell r="H1402">
            <v>0</v>
          </cell>
          <cell r="I1402">
            <v>0</v>
          </cell>
          <cell r="J1402">
            <v>0</v>
          </cell>
          <cell r="K1402">
            <v>0</v>
          </cell>
          <cell r="L1402">
            <v>0</v>
          </cell>
          <cell r="M1402">
            <v>0</v>
          </cell>
        </row>
        <row r="1403">
          <cell r="A1403">
            <v>0</v>
          </cell>
          <cell r="B1403">
            <v>0</v>
          </cell>
          <cell r="C1403">
            <v>0</v>
          </cell>
          <cell r="D1403">
            <v>0</v>
          </cell>
          <cell r="E1403">
            <v>0</v>
          </cell>
          <cell r="F1403">
            <v>0</v>
          </cell>
          <cell r="G1403">
            <v>0</v>
          </cell>
          <cell r="H1403">
            <v>0</v>
          </cell>
          <cell r="I1403">
            <v>0</v>
          </cell>
          <cell r="J1403">
            <v>0</v>
          </cell>
          <cell r="K1403">
            <v>0</v>
          </cell>
          <cell r="L1403">
            <v>0</v>
          </cell>
          <cell r="M1403">
            <v>0</v>
          </cell>
        </row>
        <row r="1404">
          <cell r="A1404">
            <v>0</v>
          </cell>
          <cell r="B1404">
            <v>0</v>
          </cell>
          <cell r="C1404">
            <v>0</v>
          </cell>
          <cell r="D1404">
            <v>0</v>
          </cell>
          <cell r="E1404">
            <v>0</v>
          </cell>
          <cell r="F1404">
            <v>0</v>
          </cell>
          <cell r="G1404">
            <v>0</v>
          </cell>
          <cell r="H1404">
            <v>0</v>
          </cell>
          <cell r="I1404">
            <v>0</v>
          </cell>
          <cell r="J1404">
            <v>0</v>
          </cell>
          <cell r="K1404">
            <v>0</v>
          </cell>
          <cell r="L1404">
            <v>0</v>
          </cell>
          <cell r="M1404">
            <v>0</v>
          </cell>
        </row>
        <row r="1405">
          <cell r="A1405">
            <v>0</v>
          </cell>
          <cell r="B1405">
            <v>0</v>
          </cell>
          <cell r="C1405">
            <v>0</v>
          </cell>
          <cell r="D1405">
            <v>0</v>
          </cell>
          <cell r="E1405">
            <v>0</v>
          </cell>
          <cell r="F1405">
            <v>0</v>
          </cell>
          <cell r="G1405">
            <v>0</v>
          </cell>
          <cell r="H1405">
            <v>0</v>
          </cell>
          <cell r="I1405">
            <v>0</v>
          </cell>
          <cell r="J1405">
            <v>0</v>
          </cell>
          <cell r="K1405">
            <v>0</v>
          </cell>
          <cell r="L1405">
            <v>0</v>
          </cell>
          <cell r="M1405">
            <v>0</v>
          </cell>
        </row>
        <row r="1406">
          <cell r="A1406">
            <v>0</v>
          </cell>
          <cell r="B1406">
            <v>0</v>
          </cell>
          <cell r="C1406">
            <v>0</v>
          </cell>
          <cell r="D1406">
            <v>0</v>
          </cell>
          <cell r="E1406">
            <v>0</v>
          </cell>
          <cell r="F1406">
            <v>0</v>
          </cell>
          <cell r="G1406">
            <v>0</v>
          </cell>
          <cell r="H1406">
            <v>0</v>
          </cell>
          <cell r="I1406">
            <v>0</v>
          </cell>
          <cell r="J1406">
            <v>0</v>
          </cell>
          <cell r="K1406">
            <v>0</v>
          </cell>
          <cell r="L1406">
            <v>0</v>
          </cell>
          <cell r="M1406">
            <v>0</v>
          </cell>
        </row>
        <row r="1407">
          <cell r="A1407">
            <v>0</v>
          </cell>
          <cell r="B1407">
            <v>0</v>
          </cell>
          <cell r="C1407">
            <v>0</v>
          </cell>
          <cell r="D1407">
            <v>0</v>
          </cell>
          <cell r="E1407">
            <v>0</v>
          </cell>
          <cell r="F1407">
            <v>0</v>
          </cell>
          <cell r="G1407">
            <v>0</v>
          </cell>
          <cell r="H1407">
            <v>0</v>
          </cell>
          <cell r="I1407">
            <v>0</v>
          </cell>
          <cell r="J1407">
            <v>0</v>
          </cell>
          <cell r="K1407">
            <v>0</v>
          </cell>
          <cell r="L1407">
            <v>0</v>
          </cell>
          <cell r="M1407">
            <v>0</v>
          </cell>
        </row>
        <row r="1408">
          <cell r="A1408">
            <v>0</v>
          </cell>
          <cell r="B1408">
            <v>0</v>
          </cell>
          <cell r="C1408">
            <v>0</v>
          </cell>
          <cell r="D1408">
            <v>0</v>
          </cell>
          <cell r="E1408">
            <v>0</v>
          </cell>
          <cell r="F1408">
            <v>0</v>
          </cell>
          <cell r="G1408">
            <v>0</v>
          </cell>
          <cell r="H1408">
            <v>0</v>
          </cell>
          <cell r="I1408">
            <v>0</v>
          </cell>
          <cell r="J1408">
            <v>0</v>
          </cell>
          <cell r="K1408">
            <v>0</v>
          </cell>
          <cell r="L1408">
            <v>0</v>
          </cell>
          <cell r="M1408">
            <v>0</v>
          </cell>
        </row>
        <row r="1409">
          <cell r="A1409">
            <v>0</v>
          </cell>
          <cell r="B1409">
            <v>0</v>
          </cell>
          <cell r="C1409">
            <v>0</v>
          </cell>
          <cell r="D1409">
            <v>0</v>
          </cell>
          <cell r="E1409">
            <v>0</v>
          </cell>
          <cell r="F1409">
            <v>0</v>
          </cell>
          <cell r="G1409">
            <v>0</v>
          </cell>
          <cell r="H1409">
            <v>0</v>
          </cell>
          <cell r="I1409">
            <v>0</v>
          </cell>
          <cell r="J1409">
            <v>0</v>
          </cell>
          <cell r="K1409">
            <v>0</v>
          </cell>
          <cell r="L1409">
            <v>0</v>
          </cell>
          <cell r="M1409">
            <v>0</v>
          </cell>
        </row>
        <row r="1410">
          <cell r="A1410">
            <v>0</v>
          </cell>
          <cell r="B1410">
            <v>0</v>
          </cell>
          <cell r="C1410">
            <v>0</v>
          </cell>
          <cell r="D1410">
            <v>0</v>
          </cell>
          <cell r="E1410">
            <v>0</v>
          </cell>
          <cell r="F1410">
            <v>0</v>
          </cell>
          <cell r="G1410">
            <v>0</v>
          </cell>
          <cell r="H1410">
            <v>0</v>
          </cell>
          <cell r="I1410">
            <v>0</v>
          </cell>
          <cell r="J1410">
            <v>0</v>
          </cell>
          <cell r="K1410">
            <v>0</v>
          </cell>
          <cell r="L1410">
            <v>0</v>
          </cell>
          <cell r="M1410">
            <v>0</v>
          </cell>
        </row>
        <row r="1411">
          <cell r="A1411">
            <v>0</v>
          </cell>
          <cell r="B1411">
            <v>0</v>
          </cell>
          <cell r="C1411">
            <v>0</v>
          </cell>
          <cell r="D1411">
            <v>0</v>
          </cell>
          <cell r="E1411">
            <v>0</v>
          </cell>
          <cell r="F1411">
            <v>0</v>
          </cell>
          <cell r="G1411">
            <v>0</v>
          </cell>
          <cell r="H1411">
            <v>0</v>
          </cell>
          <cell r="I1411">
            <v>0</v>
          </cell>
          <cell r="J1411">
            <v>0</v>
          </cell>
          <cell r="K1411">
            <v>0</v>
          </cell>
          <cell r="L1411">
            <v>0</v>
          </cell>
          <cell r="M1411">
            <v>0</v>
          </cell>
        </row>
        <row r="1412">
          <cell r="A1412">
            <v>0</v>
          </cell>
          <cell r="B1412">
            <v>0</v>
          </cell>
          <cell r="C1412">
            <v>0</v>
          </cell>
          <cell r="D1412">
            <v>0</v>
          </cell>
          <cell r="E1412">
            <v>0</v>
          </cell>
          <cell r="F1412">
            <v>0</v>
          </cell>
          <cell r="G1412">
            <v>0</v>
          </cell>
          <cell r="H1412">
            <v>0</v>
          </cell>
          <cell r="I1412">
            <v>0</v>
          </cell>
          <cell r="J1412">
            <v>0</v>
          </cell>
          <cell r="K1412">
            <v>0</v>
          </cell>
          <cell r="L1412">
            <v>0</v>
          </cell>
          <cell r="M1412">
            <v>0</v>
          </cell>
        </row>
        <row r="1413">
          <cell r="A1413">
            <v>0</v>
          </cell>
          <cell r="B1413">
            <v>0</v>
          </cell>
          <cell r="C1413">
            <v>0</v>
          </cell>
          <cell r="D1413">
            <v>0</v>
          </cell>
          <cell r="E1413">
            <v>0</v>
          </cell>
          <cell r="F1413">
            <v>0</v>
          </cell>
          <cell r="G1413">
            <v>0</v>
          </cell>
          <cell r="H1413">
            <v>0</v>
          </cell>
          <cell r="I1413">
            <v>0</v>
          </cell>
          <cell r="J1413">
            <v>0</v>
          </cell>
          <cell r="K1413">
            <v>0</v>
          </cell>
          <cell r="L1413">
            <v>0</v>
          </cell>
          <cell r="M1413">
            <v>0</v>
          </cell>
        </row>
        <row r="1414">
          <cell r="A1414">
            <v>0</v>
          </cell>
          <cell r="B1414">
            <v>0</v>
          </cell>
          <cell r="C1414">
            <v>0</v>
          </cell>
          <cell r="D1414">
            <v>0</v>
          </cell>
          <cell r="E1414">
            <v>0</v>
          </cell>
          <cell r="F1414">
            <v>0</v>
          </cell>
          <cell r="G1414">
            <v>0</v>
          </cell>
          <cell r="H1414">
            <v>0</v>
          </cell>
          <cell r="I1414">
            <v>0</v>
          </cell>
          <cell r="J1414">
            <v>0</v>
          </cell>
          <cell r="K1414">
            <v>0</v>
          </cell>
          <cell r="L1414">
            <v>0</v>
          </cell>
          <cell r="M1414">
            <v>0</v>
          </cell>
        </row>
        <row r="1415">
          <cell r="A1415">
            <v>0</v>
          </cell>
          <cell r="B1415">
            <v>0</v>
          </cell>
          <cell r="C1415">
            <v>0</v>
          </cell>
          <cell r="D1415">
            <v>0</v>
          </cell>
          <cell r="E1415">
            <v>0</v>
          </cell>
          <cell r="F1415">
            <v>0</v>
          </cell>
          <cell r="G1415">
            <v>0</v>
          </cell>
          <cell r="H1415">
            <v>0</v>
          </cell>
          <cell r="I1415">
            <v>0</v>
          </cell>
          <cell r="J1415">
            <v>0</v>
          </cell>
          <cell r="K1415">
            <v>0</v>
          </cell>
          <cell r="L1415">
            <v>0</v>
          </cell>
          <cell r="M1415">
            <v>0</v>
          </cell>
        </row>
        <row r="1416">
          <cell r="A1416">
            <v>0</v>
          </cell>
          <cell r="B1416">
            <v>0</v>
          </cell>
          <cell r="C1416">
            <v>0</v>
          </cell>
          <cell r="D1416">
            <v>0</v>
          </cell>
          <cell r="E1416">
            <v>0</v>
          </cell>
          <cell r="F1416">
            <v>0</v>
          </cell>
          <cell r="G1416">
            <v>0</v>
          </cell>
          <cell r="H1416">
            <v>0</v>
          </cell>
          <cell r="I1416">
            <v>0</v>
          </cell>
          <cell r="J1416">
            <v>0</v>
          </cell>
          <cell r="K1416">
            <v>0</v>
          </cell>
          <cell r="L1416">
            <v>0</v>
          </cell>
          <cell r="M1416">
            <v>0</v>
          </cell>
        </row>
        <row r="1417">
          <cell r="A1417">
            <v>0</v>
          </cell>
          <cell r="B1417">
            <v>0</v>
          </cell>
          <cell r="C1417">
            <v>0</v>
          </cell>
          <cell r="D1417">
            <v>0</v>
          </cell>
          <cell r="E1417">
            <v>0</v>
          </cell>
          <cell r="F1417">
            <v>0</v>
          </cell>
          <cell r="G1417">
            <v>0</v>
          </cell>
          <cell r="H1417">
            <v>0</v>
          </cell>
          <cell r="I1417">
            <v>0</v>
          </cell>
          <cell r="J1417">
            <v>0</v>
          </cell>
          <cell r="K1417">
            <v>0</v>
          </cell>
          <cell r="L1417">
            <v>0</v>
          </cell>
          <cell r="M1417">
            <v>0</v>
          </cell>
        </row>
        <row r="1418">
          <cell r="A1418">
            <v>0</v>
          </cell>
          <cell r="B1418">
            <v>0</v>
          </cell>
          <cell r="C1418">
            <v>0</v>
          </cell>
          <cell r="D1418">
            <v>0</v>
          </cell>
          <cell r="E1418">
            <v>0</v>
          </cell>
          <cell r="F1418">
            <v>0</v>
          </cell>
          <cell r="G1418">
            <v>0</v>
          </cell>
          <cell r="H1418">
            <v>0</v>
          </cell>
          <cell r="I1418">
            <v>0</v>
          </cell>
          <cell r="J1418">
            <v>0</v>
          </cell>
          <cell r="K1418">
            <v>0</v>
          </cell>
          <cell r="L1418">
            <v>0</v>
          </cell>
          <cell r="M1418">
            <v>0</v>
          </cell>
        </row>
        <row r="1419">
          <cell r="A1419">
            <v>0</v>
          </cell>
          <cell r="B1419">
            <v>0</v>
          </cell>
          <cell r="C1419">
            <v>0</v>
          </cell>
          <cell r="D1419">
            <v>0</v>
          </cell>
          <cell r="E1419">
            <v>0</v>
          </cell>
          <cell r="F1419">
            <v>0</v>
          </cell>
          <cell r="G1419">
            <v>0</v>
          </cell>
          <cell r="H1419">
            <v>0</v>
          </cell>
          <cell r="I1419">
            <v>0</v>
          </cell>
          <cell r="J1419">
            <v>0</v>
          </cell>
          <cell r="K1419">
            <v>0</v>
          </cell>
          <cell r="L1419">
            <v>0</v>
          </cell>
          <cell r="M1419">
            <v>0</v>
          </cell>
        </row>
        <row r="1420">
          <cell r="A1420">
            <v>0</v>
          </cell>
          <cell r="B1420">
            <v>0</v>
          </cell>
          <cell r="C1420">
            <v>0</v>
          </cell>
          <cell r="D1420">
            <v>0</v>
          </cell>
          <cell r="E1420">
            <v>0</v>
          </cell>
          <cell r="F1420">
            <v>0</v>
          </cell>
          <cell r="G1420">
            <v>0</v>
          </cell>
          <cell r="H1420">
            <v>0</v>
          </cell>
          <cell r="I1420">
            <v>0</v>
          </cell>
          <cell r="J1420">
            <v>0</v>
          </cell>
          <cell r="K1420">
            <v>0</v>
          </cell>
          <cell r="L1420">
            <v>0</v>
          </cell>
          <cell r="M1420">
            <v>0</v>
          </cell>
        </row>
        <row r="1421">
          <cell r="A1421">
            <v>0</v>
          </cell>
          <cell r="B1421">
            <v>0</v>
          </cell>
          <cell r="C1421">
            <v>0</v>
          </cell>
          <cell r="D1421">
            <v>0</v>
          </cell>
          <cell r="E1421">
            <v>0</v>
          </cell>
          <cell r="F1421">
            <v>0</v>
          </cell>
          <cell r="G1421">
            <v>0</v>
          </cell>
          <cell r="H1421">
            <v>0</v>
          </cell>
          <cell r="I1421">
            <v>0</v>
          </cell>
          <cell r="J1421">
            <v>0</v>
          </cell>
          <cell r="K1421">
            <v>0</v>
          </cell>
          <cell r="L1421">
            <v>0</v>
          </cell>
          <cell r="M1421">
            <v>0</v>
          </cell>
        </row>
        <row r="1422">
          <cell r="A1422">
            <v>0</v>
          </cell>
          <cell r="B1422">
            <v>0</v>
          </cell>
          <cell r="C1422">
            <v>0</v>
          </cell>
          <cell r="D1422">
            <v>0</v>
          </cell>
          <cell r="E1422">
            <v>0</v>
          </cell>
          <cell r="F1422">
            <v>0</v>
          </cell>
          <cell r="G1422">
            <v>0</v>
          </cell>
          <cell r="H1422">
            <v>0</v>
          </cell>
          <cell r="I1422">
            <v>0</v>
          </cell>
          <cell r="J1422">
            <v>0</v>
          </cell>
          <cell r="K1422">
            <v>0</v>
          </cell>
          <cell r="L1422">
            <v>0</v>
          </cell>
          <cell r="M1422">
            <v>0</v>
          </cell>
        </row>
        <row r="1423">
          <cell r="A1423">
            <v>0</v>
          </cell>
          <cell r="B1423">
            <v>0</v>
          </cell>
          <cell r="C1423">
            <v>0</v>
          </cell>
          <cell r="D1423">
            <v>0</v>
          </cell>
          <cell r="E1423">
            <v>0</v>
          </cell>
          <cell r="F1423">
            <v>0</v>
          </cell>
          <cell r="G1423">
            <v>0</v>
          </cell>
          <cell r="H1423">
            <v>0</v>
          </cell>
          <cell r="I1423">
            <v>0</v>
          </cell>
          <cell r="J1423">
            <v>0</v>
          </cell>
          <cell r="K1423">
            <v>0</v>
          </cell>
          <cell r="L1423">
            <v>0</v>
          </cell>
          <cell r="M1423">
            <v>0</v>
          </cell>
        </row>
        <row r="1424">
          <cell r="A1424">
            <v>0</v>
          </cell>
          <cell r="B1424">
            <v>0</v>
          </cell>
          <cell r="C1424">
            <v>0</v>
          </cell>
          <cell r="D1424">
            <v>0</v>
          </cell>
          <cell r="E1424">
            <v>0</v>
          </cell>
          <cell r="F1424">
            <v>0</v>
          </cell>
          <cell r="G1424">
            <v>0</v>
          </cell>
          <cell r="H1424">
            <v>0</v>
          </cell>
          <cell r="I1424">
            <v>0</v>
          </cell>
          <cell r="J1424">
            <v>0</v>
          </cell>
          <cell r="K1424">
            <v>0</v>
          </cell>
          <cell r="L1424">
            <v>0</v>
          </cell>
          <cell r="M1424">
            <v>0</v>
          </cell>
        </row>
        <row r="1425">
          <cell r="A1425">
            <v>0</v>
          </cell>
          <cell r="B1425">
            <v>0</v>
          </cell>
          <cell r="C1425">
            <v>0</v>
          </cell>
          <cell r="D1425">
            <v>0</v>
          </cell>
          <cell r="E1425">
            <v>0</v>
          </cell>
          <cell r="F1425">
            <v>0</v>
          </cell>
          <cell r="G1425">
            <v>0</v>
          </cell>
          <cell r="H1425">
            <v>0</v>
          </cell>
          <cell r="I1425">
            <v>0</v>
          </cell>
          <cell r="J1425">
            <v>0</v>
          </cell>
          <cell r="K1425">
            <v>0</v>
          </cell>
          <cell r="L1425">
            <v>0</v>
          </cell>
          <cell r="M1425">
            <v>0</v>
          </cell>
        </row>
        <row r="1426">
          <cell r="A1426">
            <v>0</v>
          </cell>
          <cell r="B1426">
            <v>0</v>
          </cell>
          <cell r="C1426">
            <v>0</v>
          </cell>
          <cell r="D1426">
            <v>0</v>
          </cell>
          <cell r="E1426">
            <v>0</v>
          </cell>
          <cell r="F1426">
            <v>0</v>
          </cell>
          <cell r="G1426">
            <v>0</v>
          </cell>
          <cell r="H1426">
            <v>0</v>
          </cell>
          <cell r="I1426">
            <v>0</v>
          </cell>
          <cell r="J1426">
            <v>0</v>
          </cell>
          <cell r="K1426">
            <v>0</v>
          </cell>
          <cell r="L1426">
            <v>0</v>
          </cell>
          <cell r="M1426">
            <v>0</v>
          </cell>
        </row>
        <row r="1427">
          <cell r="A1427">
            <v>0</v>
          </cell>
          <cell r="B1427">
            <v>0</v>
          </cell>
          <cell r="C1427">
            <v>0</v>
          </cell>
          <cell r="D1427">
            <v>0</v>
          </cell>
          <cell r="E1427">
            <v>0</v>
          </cell>
          <cell r="F1427">
            <v>0</v>
          </cell>
          <cell r="G1427">
            <v>0</v>
          </cell>
          <cell r="H1427">
            <v>0</v>
          </cell>
          <cell r="I1427">
            <v>0</v>
          </cell>
          <cell r="J1427">
            <v>0</v>
          </cell>
          <cell r="K1427">
            <v>0</v>
          </cell>
          <cell r="L1427">
            <v>0</v>
          </cell>
          <cell r="M1427">
            <v>0</v>
          </cell>
        </row>
        <row r="1428">
          <cell r="A1428">
            <v>0</v>
          </cell>
          <cell r="B1428">
            <v>0</v>
          </cell>
          <cell r="C1428">
            <v>0</v>
          </cell>
          <cell r="D1428">
            <v>0</v>
          </cell>
          <cell r="E1428">
            <v>0</v>
          </cell>
          <cell r="F1428">
            <v>0</v>
          </cell>
          <cell r="G1428">
            <v>0</v>
          </cell>
          <cell r="H1428">
            <v>0</v>
          </cell>
          <cell r="I1428">
            <v>0</v>
          </cell>
          <cell r="J1428">
            <v>0</v>
          </cell>
          <cell r="K1428">
            <v>0</v>
          </cell>
          <cell r="L1428">
            <v>0</v>
          </cell>
          <cell r="M1428">
            <v>0</v>
          </cell>
        </row>
        <row r="1429">
          <cell r="A1429">
            <v>0</v>
          </cell>
          <cell r="B1429">
            <v>0</v>
          </cell>
          <cell r="C1429">
            <v>0</v>
          </cell>
          <cell r="D1429">
            <v>0</v>
          </cell>
          <cell r="E1429">
            <v>0</v>
          </cell>
          <cell r="F1429">
            <v>0</v>
          </cell>
          <cell r="G1429">
            <v>0</v>
          </cell>
          <cell r="H1429">
            <v>0</v>
          </cell>
          <cell r="I1429">
            <v>0</v>
          </cell>
          <cell r="J1429">
            <v>0</v>
          </cell>
          <cell r="K1429">
            <v>0</v>
          </cell>
          <cell r="L1429">
            <v>0</v>
          </cell>
          <cell r="M1429">
            <v>0</v>
          </cell>
        </row>
        <row r="1430">
          <cell r="A1430">
            <v>0</v>
          </cell>
          <cell r="B1430">
            <v>0</v>
          </cell>
          <cell r="C1430">
            <v>0</v>
          </cell>
          <cell r="D1430">
            <v>0</v>
          </cell>
          <cell r="E1430">
            <v>0</v>
          </cell>
          <cell r="F1430">
            <v>0</v>
          </cell>
          <cell r="G1430">
            <v>0</v>
          </cell>
          <cell r="H1430">
            <v>0</v>
          </cell>
          <cell r="I1430">
            <v>0</v>
          </cell>
          <cell r="J1430">
            <v>0</v>
          </cell>
          <cell r="K1430">
            <v>0</v>
          </cell>
          <cell r="L1430">
            <v>0</v>
          </cell>
          <cell r="M1430">
            <v>0</v>
          </cell>
        </row>
        <row r="1431">
          <cell r="A1431">
            <v>0</v>
          </cell>
          <cell r="B1431">
            <v>0</v>
          </cell>
          <cell r="C1431">
            <v>0</v>
          </cell>
          <cell r="D1431">
            <v>0</v>
          </cell>
          <cell r="E1431">
            <v>0</v>
          </cell>
          <cell r="F1431">
            <v>0</v>
          </cell>
          <cell r="G1431">
            <v>0</v>
          </cell>
          <cell r="H1431">
            <v>0</v>
          </cell>
          <cell r="I1431">
            <v>0</v>
          </cell>
          <cell r="J1431">
            <v>0</v>
          </cell>
          <cell r="K1431">
            <v>0</v>
          </cell>
          <cell r="L1431">
            <v>0</v>
          </cell>
          <cell r="M1431">
            <v>0</v>
          </cell>
        </row>
        <row r="1432">
          <cell r="A1432">
            <v>0</v>
          </cell>
          <cell r="B1432">
            <v>0</v>
          </cell>
          <cell r="C1432">
            <v>0</v>
          </cell>
          <cell r="D1432">
            <v>0</v>
          </cell>
          <cell r="E1432">
            <v>0</v>
          </cell>
          <cell r="F1432">
            <v>0</v>
          </cell>
          <cell r="G1432">
            <v>0</v>
          </cell>
          <cell r="H1432">
            <v>0</v>
          </cell>
          <cell r="I1432">
            <v>0</v>
          </cell>
          <cell r="J1432">
            <v>0</v>
          </cell>
          <cell r="K1432">
            <v>0</v>
          </cell>
          <cell r="L1432">
            <v>0</v>
          </cell>
          <cell r="M1432">
            <v>0</v>
          </cell>
        </row>
        <row r="1433">
          <cell r="A1433">
            <v>0</v>
          </cell>
          <cell r="B1433">
            <v>0</v>
          </cell>
          <cell r="C1433">
            <v>0</v>
          </cell>
          <cell r="D1433">
            <v>0</v>
          </cell>
          <cell r="E1433">
            <v>0</v>
          </cell>
          <cell r="F1433">
            <v>0</v>
          </cell>
          <cell r="G1433">
            <v>0</v>
          </cell>
          <cell r="H1433">
            <v>0</v>
          </cell>
          <cell r="I1433">
            <v>0</v>
          </cell>
          <cell r="J1433">
            <v>0</v>
          </cell>
          <cell r="K1433">
            <v>0</v>
          </cell>
          <cell r="L1433">
            <v>0</v>
          </cell>
          <cell r="M1433">
            <v>0</v>
          </cell>
        </row>
        <row r="1434">
          <cell r="A1434">
            <v>0</v>
          </cell>
          <cell r="B1434">
            <v>0</v>
          </cell>
          <cell r="C1434">
            <v>0</v>
          </cell>
          <cell r="D1434">
            <v>0</v>
          </cell>
          <cell r="E1434">
            <v>0</v>
          </cell>
          <cell r="F1434">
            <v>0</v>
          </cell>
          <cell r="G1434">
            <v>0</v>
          </cell>
          <cell r="H1434">
            <v>0</v>
          </cell>
          <cell r="I1434">
            <v>0</v>
          </cell>
          <cell r="J1434">
            <v>0</v>
          </cell>
          <cell r="K1434">
            <v>0</v>
          </cell>
          <cell r="L1434">
            <v>0</v>
          </cell>
          <cell r="M1434">
            <v>0</v>
          </cell>
        </row>
        <row r="1435">
          <cell r="A1435">
            <v>0</v>
          </cell>
          <cell r="B1435">
            <v>0</v>
          </cell>
          <cell r="C1435">
            <v>0</v>
          </cell>
          <cell r="D1435">
            <v>0</v>
          </cell>
          <cell r="E1435">
            <v>0</v>
          </cell>
          <cell r="F1435">
            <v>0</v>
          </cell>
          <cell r="G1435">
            <v>0</v>
          </cell>
          <cell r="H1435">
            <v>0</v>
          </cell>
          <cell r="I1435">
            <v>0</v>
          </cell>
          <cell r="J1435">
            <v>0</v>
          </cell>
          <cell r="K1435">
            <v>0</v>
          </cell>
          <cell r="L1435">
            <v>0</v>
          </cell>
          <cell r="M1435">
            <v>0</v>
          </cell>
        </row>
        <row r="1436">
          <cell r="A1436">
            <v>0</v>
          </cell>
          <cell r="B1436">
            <v>0</v>
          </cell>
          <cell r="C1436">
            <v>0</v>
          </cell>
          <cell r="D1436">
            <v>0</v>
          </cell>
          <cell r="E1436">
            <v>0</v>
          </cell>
          <cell r="F1436">
            <v>0</v>
          </cell>
          <cell r="G1436">
            <v>0</v>
          </cell>
          <cell r="H1436">
            <v>0</v>
          </cell>
          <cell r="I1436">
            <v>0</v>
          </cell>
          <cell r="J1436">
            <v>0</v>
          </cell>
          <cell r="K1436">
            <v>0</v>
          </cell>
          <cell r="L1436">
            <v>0</v>
          </cell>
          <cell r="M1436">
            <v>0</v>
          </cell>
        </row>
        <row r="1437">
          <cell r="A1437">
            <v>0</v>
          </cell>
          <cell r="B1437">
            <v>0</v>
          </cell>
          <cell r="C1437">
            <v>0</v>
          </cell>
          <cell r="D1437">
            <v>0</v>
          </cell>
          <cell r="E1437">
            <v>0</v>
          </cell>
          <cell r="F1437">
            <v>0</v>
          </cell>
          <cell r="G1437">
            <v>0</v>
          </cell>
          <cell r="H1437">
            <v>0</v>
          </cell>
          <cell r="I1437">
            <v>0</v>
          </cell>
          <cell r="J1437">
            <v>0</v>
          </cell>
          <cell r="K1437">
            <v>0</v>
          </cell>
          <cell r="L1437">
            <v>0</v>
          </cell>
          <cell r="M1437">
            <v>0</v>
          </cell>
        </row>
        <row r="1438">
          <cell r="A1438">
            <v>0</v>
          </cell>
          <cell r="B1438">
            <v>0</v>
          </cell>
          <cell r="C1438">
            <v>0</v>
          </cell>
          <cell r="D1438">
            <v>0</v>
          </cell>
          <cell r="E1438">
            <v>0</v>
          </cell>
          <cell r="F1438">
            <v>0</v>
          </cell>
          <cell r="G1438">
            <v>0</v>
          </cell>
          <cell r="H1438">
            <v>0</v>
          </cell>
          <cell r="I1438">
            <v>0</v>
          </cell>
          <cell r="J1438">
            <v>0</v>
          </cell>
          <cell r="K1438">
            <v>0</v>
          </cell>
          <cell r="L1438">
            <v>0</v>
          </cell>
          <cell r="M1438">
            <v>0</v>
          </cell>
        </row>
        <row r="1439">
          <cell r="A1439">
            <v>0</v>
          </cell>
          <cell r="B1439">
            <v>0</v>
          </cell>
          <cell r="C1439">
            <v>0</v>
          </cell>
          <cell r="D1439">
            <v>0</v>
          </cell>
          <cell r="E1439">
            <v>0</v>
          </cell>
          <cell r="F1439">
            <v>0</v>
          </cell>
          <cell r="G1439">
            <v>0</v>
          </cell>
          <cell r="H1439">
            <v>0</v>
          </cell>
          <cell r="I1439">
            <v>0</v>
          </cell>
          <cell r="J1439">
            <v>0</v>
          </cell>
          <cell r="K1439">
            <v>0</v>
          </cell>
          <cell r="L1439">
            <v>0</v>
          </cell>
          <cell r="M1439">
            <v>0</v>
          </cell>
        </row>
        <row r="1440">
          <cell r="A1440">
            <v>0</v>
          </cell>
          <cell r="B1440">
            <v>0</v>
          </cell>
          <cell r="C1440">
            <v>0</v>
          </cell>
          <cell r="D1440">
            <v>0</v>
          </cell>
          <cell r="E1440">
            <v>0</v>
          </cell>
          <cell r="F1440">
            <v>0</v>
          </cell>
          <cell r="G1440">
            <v>0</v>
          </cell>
          <cell r="H1440">
            <v>0</v>
          </cell>
          <cell r="I1440">
            <v>0</v>
          </cell>
          <cell r="J1440">
            <v>0</v>
          </cell>
          <cell r="K1440">
            <v>0</v>
          </cell>
          <cell r="L1440">
            <v>0</v>
          </cell>
          <cell r="M1440">
            <v>0</v>
          </cell>
        </row>
        <row r="1441">
          <cell r="A1441">
            <v>0</v>
          </cell>
          <cell r="B1441">
            <v>0</v>
          </cell>
          <cell r="C1441">
            <v>0</v>
          </cell>
          <cell r="D1441">
            <v>0</v>
          </cell>
          <cell r="E1441">
            <v>0</v>
          </cell>
          <cell r="F1441">
            <v>0</v>
          </cell>
          <cell r="G1441">
            <v>0</v>
          </cell>
          <cell r="H1441">
            <v>0</v>
          </cell>
          <cell r="I1441">
            <v>0</v>
          </cell>
          <cell r="J1441">
            <v>0</v>
          </cell>
          <cell r="K1441">
            <v>0</v>
          </cell>
          <cell r="L1441">
            <v>0</v>
          </cell>
          <cell r="M1441">
            <v>0</v>
          </cell>
        </row>
        <row r="1442">
          <cell r="A1442">
            <v>0</v>
          </cell>
          <cell r="B1442">
            <v>0</v>
          </cell>
          <cell r="C1442">
            <v>0</v>
          </cell>
          <cell r="D1442">
            <v>0</v>
          </cell>
          <cell r="E1442">
            <v>0</v>
          </cell>
          <cell r="F1442">
            <v>0</v>
          </cell>
          <cell r="G1442">
            <v>0</v>
          </cell>
          <cell r="H1442">
            <v>0</v>
          </cell>
          <cell r="I1442">
            <v>0</v>
          </cell>
          <cell r="J1442">
            <v>0</v>
          </cell>
          <cell r="K1442">
            <v>0</v>
          </cell>
          <cell r="L1442">
            <v>0</v>
          </cell>
          <cell r="M1442">
            <v>0</v>
          </cell>
        </row>
        <row r="1443">
          <cell r="A1443">
            <v>0</v>
          </cell>
          <cell r="B1443">
            <v>0</v>
          </cell>
          <cell r="C1443">
            <v>0</v>
          </cell>
          <cell r="D1443">
            <v>0</v>
          </cell>
          <cell r="E1443">
            <v>0</v>
          </cell>
          <cell r="F1443">
            <v>0</v>
          </cell>
          <cell r="G1443">
            <v>0</v>
          </cell>
          <cell r="H1443">
            <v>0</v>
          </cell>
          <cell r="I1443">
            <v>0</v>
          </cell>
          <cell r="J1443">
            <v>0</v>
          </cell>
          <cell r="K1443">
            <v>0</v>
          </cell>
          <cell r="L1443">
            <v>0</v>
          </cell>
          <cell r="M1443">
            <v>0</v>
          </cell>
        </row>
        <row r="1444">
          <cell r="A1444">
            <v>0</v>
          </cell>
          <cell r="B1444">
            <v>0</v>
          </cell>
          <cell r="C1444">
            <v>0</v>
          </cell>
          <cell r="D1444">
            <v>0</v>
          </cell>
          <cell r="E1444">
            <v>0</v>
          </cell>
          <cell r="F1444">
            <v>0</v>
          </cell>
          <cell r="G1444">
            <v>0</v>
          </cell>
          <cell r="H1444">
            <v>0</v>
          </cell>
          <cell r="I1444">
            <v>0</v>
          </cell>
          <cell r="J1444">
            <v>0</v>
          </cell>
          <cell r="K1444">
            <v>0</v>
          </cell>
          <cell r="L1444">
            <v>0</v>
          </cell>
          <cell r="M1444">
            <v>0</v>
          </cell>
        </row>
        <row r="1445">
          <cell r="A1445">
            <v>0</v>
          </cell>
          <cell r="B1445">
            <v>0</v>
          </cell>
          <cell r="C1445">
            <v>0</v>
          </cell>
          <cell r="D1445">
            <v>0</v>
          </cell>
          <cell r="E1445">
            <v>0</v>
          </cell>
          <cell r="F1445">
            <v>0</v>
          </cell>
          <cell r="G1445">
            <v>0</v>
          </cell>
          <cell r="H1445">
            <v>0</v>
          </cell>
          <cell r="I1445">
            <v>0</v>
          </cell>
          <cell r="J1445">
            <v>0</v>
          </cell>
          <cell r="K1445">
            <v>0</v>
          </cell>
          <cell r="L1445">
            <v>0</v>
          </cell>
          <cell r="M1445">
            <v>0</v>
          </cell>
        </row>
        <row r="1446">
          <cell r="A1446">
            <v>0</v>
          </cell>
          <cell r="B1446">
            <v>0</v>
          </cell>
          <cell r="C1446">
            <v>0</v>
          </cell>
          <cell r="D1446">
            <v>0</v>
          </cell>
          <cell r="E1446">
            <v>0</v>
          </cell>
          <cell r="F1446">
            <v>0</v>
          </cell>
          <cell r="G1446">
            <v>0</v>
          </cell>
          <cell r="H1446">
            <v>0</v>
          </cell>
          <cell r="I1446">
            <v>0</v>
          </cell>
          <cell r="J1446">
            <v>0</v>
          </cell>
          <cell r="K1446">
            <v>0</v>
          </cell>
          <cell r="L1446">
            <v>0</v>
          </cell>
          <cell r="M1446">
            <v>0</v>
          </cell>
        </row>
        <row r="1447">
          <cell r="A1447">
            <v>0</v>
          </cell>
          <cell r="B1447">
            <v>0</v>
          </cell>
          <cell r="C1447">
            <v>0</v>
          </cell>
          <cell r="D1447">
            <v>0</v>
          </cell>
          <cell r="E1447">
            <v>0</v>
          </cell>
          <cell r="F1447">
            <v>0</v>
          </cell>
          <cell r="G1447">
            <v>0</v>
          </cell>
          <cell r="H1447">
            <v>0</v>
          </cell>
          <cell r="I1447">
            <v>0</v>
          </cell>
          <cell r="J1447">
            <v>0</v>
          </cell>
          <cell r="K1447">
            <v>0</v>
          </cell>
          <cell r="L1447">
            <v>0</v>
          </cell>
          <cell r="M1447">
            <v>0</v>
          </cell>
        </row>
        <row r="1448">
          <cell r="A1448">
            <v>0</v>
          </cell>
          <cell r="B1448">
            <v>0</v>
          </cell>
          <cell r="C1448">
            <v>0</v>
          </cell>
          <cell r="D1448">
            <v>0</v>
          </cell>
          <cell r="E1448">
            <v>0</v>
          </cell>
          <cell r="F1448">
            <v>0</v>
          </cell>
          <cell r="G1448">
            <v>0</v>
          </cell>
          <cell r="H1448">
            <v>0</v>
          </cell>
          <cell r="I1448">
            <v>0</v>
          </cell>
          <cell r="J1448">
            <v>0</v>
          </cell>
          <cell r="K1448">
            <v>0</v>
          </cell>
          <cell r="L1448">
            <v>0</v>
          </cell>
          <cell r="M1448">
            <v>0</v>
          </cell>
        </row>
        <row r="1449">
          <cell r="A1449">
            <v>0</v>
          </cell>
          <cell r="B1449">
            <v>0</v>
          </cell>
          <cell r="C1449">
            <v>0</v>
          </cell>
          <cell r="D1449">
            <v>0</v>
          </cell>
          <cell r="E1449">
            <v>0</v>
          </cell>
          <cell r="F1449">
            <v>0</v>
          </cell>
          <cell r="G1449">
            <v>0</v>
          </cell>
          <cell r="H1449">
            <v>0</v>
          </cell>
          <cell r="I1449">
            <v>0</v>
          </cell>
          <cell r="J1449">
            <v>0</v>
          </cell>
          <cell r="K1449">
            <v>0</v>
          </cell>
          <cell r="L1449">
            <v>0</v>
          </cell>
          <cell r="M1449">
            <v>0</v>
          </cell>
        </row>
        <row r="1450">
          <cell r="A1450">
            <v>0</v>
          </cell>
          <cell r="B1450">
            <v>0</v>
          </cell>
          <cell r="C1450">
            <v>0</v>
          </cell>
          <cell r="D1450">
            <v>0</v>
          </cell>
          <cell r="E1450">
            <v>0</v>
          </cell>
          <cell r="F1450">
            <v>0</v>
          </cell>
          <cell r="G1450">
            <v>0</v>
          </cell>
          <cell r="H1450">
            <v>0</v>
          </cell>
          <cell r="I1450">
            <v>0</v>
          </cell>
          <cell r="J1450">
            <v>0</v>
          </cell>
          <cell r="K1450">
            <v>0</v>
          </cell>
          <cell r="L1450">
            <v>0</v>
          </cell>
          <cell r="M1450">
            <v>0</v>
          </cell>
        </row>
        <row r="1451">
          <cell r="A1451">
            <v>0</v>
          </cell>
          <cell r="B1451">
            <v>0</v>
          </cell>
          <cell r="C1451">
            <v>0</v>
          </cell>
          <cell r="D1451">
            <v>0</v>
          </cell>
          <cell r="E1451">
            <v>0</v>
          </cell>
          <cell r="F1451">
            <v>0</v>
          </cell>
          <cell r="G1451">
            <v>0</v>
          </cell>
          <cell r="H1451">
            <v>0</v>
          </cell>
          <cell r="I1451">
            <v>0</v>
          </cell>
          <cell r="J1451">
            <v>0</v>
          </cell>
          <cell r="K1451">
            <v>0</v>
          </cell>
          <cell r="L1451">
            <v>0</v>
          </cell>
          <cell r="M1451">
            <v>0</v>
          </cell>
        </row>
        <row r="1452">
          <cell r="A1452">
            <v>0</v>
          </cell>
          <cell r="B1452">
            <v>0</v>
          </cell>
          <cell r="C1452">
            <v>0</v>
          </cell>
          <cell r="D1452">
            <v>0</v>
          </cell>
          <cell r="E1452">
            <v>0</v>
          </cell>
          <cell r="F1452">
            <v>0</v>
          </cell>
          <cell r="G1452">
            <v>0</v>
          </cell>
          <cell r="H1452">
            <v>0</v>
          </cell>
          <cell r="I1452">
            <v>0</v>
          </cell>
          <cell r="J1452">
            <v>0</v>
          </cell>
          <cell r="K1452">
            <v>0</v>
          </cell>
          <cell r="L1452">
            <v>0</v>
          </cell>
          <cell r="M1452">
            <v>0</v>
          </cell>
        </row>
        <row r="1453">
          <cell r="A1453">
            <v>0</v>
          </cell>
          <cell r="B1453">
            <v>0</v>
          </cell>
          <cell r="C1453">
            <v>0</v>
          </cell>
          <cell r="D1453">
            <v>0</v>
          </cell>
          <cell r="E1453">
            <v>0</v>
          </cell>
          <cell r="F1453">
            <v>0</v>
          </cell>
          <cell r="G1453">
            <v>0</v>
          </cell>
          <cell r="H1453">
            <v>0</v>
          </cell>
          <cell r="I1453">
            <v>0</v>
          </cell>
          <cell r="J1453">
            <v>0</v>
          </cell>
          <cell r="K1453">
            <v>0</v>
          </cell>
          <cell r="L1453">
            <v>0</v>
          </cell>
          <cell r="M1453">
            <v>0</v>
          </cell>
        </row>
        <row r="1454">
          <cell r="A1454">
            <v>0</v>
          </cell>
          <cell r="B1454">
            <v>0</v>
          </cell>
          <cell r="C1454">
            <v>0</v>
          </cell>
          <cell r="D1454">
            <v>0</v>
          </cell>
          <cell r="E1454">
            <v>0</v>
          </cell>
          <cell r="F1454">
            <v>0</v>
          </cell>
          <cell r="G1454">
            <v>0</v>
          </cell>
          <cell r="H1454">
            <v>0</v>
          </cell>
          <cell r="I1454">
            <v>0</v>
          </cell>
          <cell r="J1454">
            <v>0</v>
          </cell>
          <cell r="K1454">
            <v>0</v>
          </cell>
          <cell r="L1454">
            <v>0</v>
          </cell>
          <cell r="M1454">
            <v>0</v>
          </cell>
        </row>
        <row r="1455">
          <cell r="A1455">
            <v>0</v>
          </cell>
          <cell r="B1455">
            <v>0</v>
          </cell>
          <cell r="C1455">
            <v>0</v>
          </cell>
          <cell r="D1455">
            <v>0</v>
          </cell>
          <cell r="E1455">
            <v>0</v>
          </cell>
          <cell r="F1455">
            <v>0</v>
          </cell>
          <cell r="G1455">
            <v>0</v>
          </cell>
          <cell r="H1455">
            <v>0</v>
          </cell>
          <cell r="I1455">
            <v>0</v>
          </cell>
          <cell r="J1455">
            <v>0</v>
          </cell>
          <cell r="K1455">
            <v>0</v>
          </cell>
          <cell r="L1455">
            <v>0</v>
          </cell>
          <cell r="M1455">
            <v>0</v>
          </cell>
        </row>
        <row r="1456">
          <cell r="A1456">
            <v>0</v>
          </cell>
          <cell r="B1456">
            <v>0</v>
          </cell>
          <cell r="C1456">
            <v>0</v>
          </cell>
          <cell r="D1456">
            <v>0</v>
          </cell>
          <cell r="E1456">
            <v>0</v>
          </cell>
          <cell r="F1456">
            <v>0</v>
          </cell>
          <cell r="G1456">
            <v>0</v>
          </cell>
          <cell r="H1456">
            <v>0</v>
          </cell>
          <cell r="I1456">
            <v>0</v>
          </cell>
          <cell r="J1456">
            <v>0</v>
          </cell>
          <cell r="K1456">
            <v>0</v>
          </cell>
          <cell r="L1456">
            <v>0</v>
          </cell>
          <cell r="M1456">
            <v>0</v>
          </cell>
        </row>
        <row r="1457">
          <cell r="A1457">
            <v>0</v>
          </cell>
          <cell r="B1457">
            <v>0</v>
          </cell>
          <cell r="C1457">
            <v>0</v>
          </cell>
          <cell r="D1457">
            <v>0</v>
          </cell>
          <cell r="E1457">
            <v>0</v>
          </cell>
          <cell r="F1457">
            <v>0</v>
          </cell>
          <cell r="G1457">
            <v>0</v>
          </cell>
          <cell r="H1457">
            <v>0</v>
          </cell>
          <cell r="I1457">
            <v>0</v>
          </cell>
          <cell r="J1457">
            <v>0</v>
          </cell>
          <cell r="K1457">
            <v>0</v>
          </cell>
          <cell r="L1457">
            <v>0</v>
          </cell>
          <cell r="M1457">
            <v>0</v>
          </cell>
        </row>
        <row r="1458">
          <cell r="A1458">
            <v>0</v>
          </cell>
          <cell r="B1458">
            <v>0</v>
          </cell>
          <cell r="C1458">
            <v>0</v>
          </cell>
          <cell r="D1458">
            <v>0</v>
          </cell>
          <cell r="E1458">
            <v>0</v>
          </cell>
          <cell r="F1458">
            <v>0</v>
          </cell>
          <cell r="G1458">
            <v>0</v>
          </cell>
          <cell r="H1458">
            <v>0</v>
          </cell>
          <cell r="I1458">
            <v>0</v>
          </cell>
          <cell r="J1458">
            <v>0</v>
          </cell>
          <cell r="K1458">
            <v>0</v>
          </cell>
          <cell r="L1458">
            <v>0</v>
          </cell>
          <cell r="M1458">
            <v>0</v>
          </cell>
        </row>
        <row r="1459">
          <cell r="A1459">
            <v>0</v>
          </cell>
          <cell r="B1459">
            <v>0</v>
          </cell>
          <cell r="C1459">
            <v>0</v>
          </cell>
          <cell r="D1459">
            <v>0</v>
          </cell>
          <cell r="E1459">
            <v>0</v>
          </cell>
          <cell r="F1459">
            <v>0</v>
          </cell>
          <cell r="G1459">
            <v>0</v>
          </cell>
          <cell r="H1459">
            <v>0</v>
          </cell>
          <cell r="I1459">
            <v>0</v>
          </cell>
          <cell r="J1459">
            <v>0</v>
          </cell>
          <cell r="K1459">
            <v>0</v>
          </cell>
          <cell r="L1459">
            <v>0</v>
          </cell>
          <cell r="M1459">
            <v>0</v>
          </cell>
        </row>
        <row r="1460">
          <cell r="A1460">
            <v>0</v>
          </cell>
          <cell r="B1460">
            <v>0</v>
          </cell>
          <cell r="C1460">
            <v>0</v>
          </cell>
          <cell r="D1460">
            <v>0</v>
          </cell>
          <cell r="E1460">
            <v>0</v>
          </cell>
          <cell r="F1460">
            <v>0</v>
          </cell>
          <cell r="G1460">
            <v>0</v>
          </cell>
          <cell r="H1460">
            <v>0</v>
          </cell>
          <cell r="I1460">
            <v>0</v>
          </cell>
          <cell r="J1460">
            <v>0</v>
          </cell>
          <cell r="K1460">
            <v>0</v>
          </cell>
          <cell r="L1460">
            <v>0</v>
          </cell>
          <cell r="M1460">
            <v>0</v>
          </cell>
        </row>
        <row r="1461">
          <cell r="A1461">
            <v>0</v>
          </cell>
          <cell r="B1461">
            <v>0</v>
          </cell>
          <cell r="C1461">
            <v>0</v>
          </cell>
          <cell r="D1461">
            <v>0</v>
          </cell>
          <cell r="E1461">
            <v>0</v>
          </cell>
          <cell r="F1461">
            <v>0</v>
          </cell>
          <cell r="G1461">
            <v>0</v>
          </cell>
          <cell r="H1461">
            <v>0</v>
          </cell>
          <cell r="I1461">
            <v>0</v>
          </cell>
          <cell r="J1461">
            <v>0</v>
          </cell>
          <cell r="K1461">
            <v>0</v>
          </cell>
          <cell r="L1461">
            <v>0</v>
          </cell>
          <cell r="M1461">
            <v>0</v>
          </cell>
        </row>
        <row r="1462">
          <cell r="A1462">
            <v>0</v>
          </cell>
          <cell r="B1462">
            <v>0</v>
          </cell>
          <cell r="C1462">
            <v>0</v>
          </cell>
          <cell r="D1462">
            <v>0</v>
          </cell>
          <cell r="E1462">
            <v>0</v>
          </cell>
          <cell r="F1462">
            <v>0</v>
          </cell>
          <cell r="G1462">
            <v>0</v>
          </cell>
          <cell r="H1462">
            <v>0</v>
          </cell>
          <cell r="I1462">
            <v>0</v>
          </cell>
          <cell r="J1462">
            <v>0</v>
          </cell>
          <cell r="K1462">
            <v>0</v>
          </cell>
          <cell r="L1462">
            <v>0</v>
          </cell>
          <cell r="M1462">
            <v>0</v>
          </cell>
        </row>
        <row r="1463">
          <cell r="A1463">
            <v>0</v>
          </cell>
          <cell r="B1463">
            <v>0</v>
          </cell>
          <cell r="C1463">
            <v>0</v>
          </cell>
          <cell r="D1463">
            <v>0</v>
          </cell>
          <cell r="E1463">
            <v>0</v>
          </cell>
          <cell r="F1463">
            <v>0</v>
          </cell>
          <cell r="G1463">
            <v>0</v>
          </cell>
          <cell r="H1463">
            <v>0</v>
          </cell>
          <cell r="I1463">
            <v>0</v>
          </cell>
          <cell r="J1463">
            <v>0</v>
          </cell>
          <cell r="K1463">
            <v>0</v>
          </cell>
          <cell r="L1463">
            <v>0</v>
          </cell>
          <cell r="M1463">
            <v>0</v>
          </cell>
        </row>
        <row r="1464">
          <cell r="A1464">
            <v>0</v>
          </cell>
          <cell r="B1464">
            <v>0</v>
          </cell>
          <cell r="C1464">
            <v>0</v>
          </cell>
          <cell r="D1464">
            <v>0</v>
          </cell>
          <cell r="E1464">
            <v>0</v>
          </cell>
          <cell r="F1464">
            <v>0</v>
          </cell>
          <cell r="G1464">
            <v>0</v>
          </cell>
          <cell r="H1464">
            <v>0</v>
          </cell>
          <cell r="I1464">
            <v>0</v>
          </cell>
          <cell r="J1464">
            <v>0</v>
          </cell>
          <cell r="K1464">
            <v>0</v>
          </cell>
          <cell r="L1464">
            <v>0</v>
          </cell>
          <cell r="M1464">
            <v>0</v>
          </cell>
        </row>
        <row r="1465">
          <cell r="A1465">
            <v>0</v>
          </cell>
          <cell r="B1465">
            <v>0</v>
          </cell>
          <cell r="C1465">
            <v>0</v>
          </cell>
          <cell r="D1465">
            <v>0</v>
          </cell>
          <cell r="E1465">
            <v>0</v>
          </cell>
          <cell r="F1465">
            <v>0</v>
          </cell>
          <cell r="G1465">
            <v>0</v>
          </cell>
          <cell r="H1465">
            <v>0</v>
          </cell>
          <cell r="I1465">
            <v>0</v>
          </cell>
          <cell r="J1465">
            <v>0</v>
          </cell>
          <cell r="K1465">
            <v>0</v>
          </cell>
          <cell r="L1465">
            <v>0</v>
          </cell>
          <cell r="M1465">
            <v>0</v>
          </cell>
        </row>
        <row r="1466">
          <cell r="A1466">
            <v>0</v>
          </cell>
          <cell r="B1466">
            <v>0</v>
          </cell>
          <cell r="C1466">
            <v>0</v>
          </cell>
          <cell r="D1466">
            <v>0</v>
          </cell>
          <cell r="E1466">
            <v>0</v>
          </cell>
          <cell r="F1466">
            <v>0</v>
          </cell>
          <cell r="G1466">
            <v>0</v>
          </cell>
          <cell r="H1466">
            <v>0</v>
          </cell>
          <cell r="I1466">
            <v>0</v>
          </cell>
          <cell r="J1466">
            <v>0</v>
          </cell>
          <cell r="K1466">
            <v>0</v>
          </cell>
          <cell r="L1466">
            <v>0</v>
          </cell>
          <cell r="M1466">
            <v>0</v>
          </cell>
        </row>
        <row r="1467">
          <cell r="A1467">
            <v>0</v>
          </cell>
          <cell r="B1467">
            <v>0</v>
          </cell>
          <cell r="C1467">
            <v>0</v>
          </cell>
          <cell r="D1467">
            <v>0</v>
          </cell>
          <cell r="E1467">
            <v>0</v>
          </cell>
          <cell r="F1467">
            <v>0</v>
          </cell>
          <cell r="G1467">
            <v>0</v>
          </cell>
          <cell r="H1467">
            <v>0</v>
          </cell>
          <cell r="I1467">
            <v>0</v>
          </cell>
          <cell r="J1467">
            <v>0</v>
          </cell>
          <cell r="K1467">
            <v>0</v>
          </cell>
          <cell r="L1467">
            <v>0</v>
          </cell>
          <cell r="M1467">
            <v>0</v>
          </cell>
        </row>
        <row r="1468">
          <cell r="A1468">
            <v>0</v>
          </cell>
          <cell r="B1468">
            <v>0</v>
          </cell>
          <cell r="C1468">
            <v>0</v>
          </cell>
          <cell r="D1468">
            <v>0</v>
          </cell>
          <cell r="E1468">
            <v>0</v>
          </cell>
          <cell r="F1468">
            <v>0</v>
          </cell>
          <cell r="G1468">
            <v>0</v>
          </cell>
          <cell r="H1468">
            <v>0</v>
          </cell>
          <cell r="I1468">
            <v>0</v>
          </cell>
          <cell r="J1468">
            <v>0</v>
          </cell>
          <cell r="K1468">
            <v>0</v>
          </cell>
          <cell r="L1468">
            <v>0</v>
          </cell>
          <cell r="M1468">
            <v>0</v>
          </cell>
        </row>
        <row r="1469">
          <cell r="A1469">
            <v>0</v>
          </cell>
          <cell r="B1469">
            <v>0</v>
          </cell>
          <cell r="C1469">
            <v>0</v>
          </cell>
          <cell r="D1469">
            <v>0</v>
          </cell>
          <cell r="E1469">
            <v>0</v>
          </cell>
          <cell r="F1469">
            <v>0</v>
          </cell>
          <cell r="G1469">
            <v>0</v>
          </cell>
          <cell r="H1469">
            <v>0</v>
          </cell>
          <cell r="I1469">
            <v>0</v>
          </cell>
          <cell r="J1469">
            <v>0</v>
          </cell>
          <cell r="K1469">
            <v>0</v>
          </cell>
          <cell r="L1469">
            <v>0</v>
          </cell>
          <cell r="M1469">
            <v>0</v>
          </cell>
        </row>
        <row r="1470">
          <cell r="A1470">
            <v>0</v>
          </cell>
          <cell r="B1470">
            <v>0</v>
          </cell>
          <cell r="C1470">
            <v>0</v>
          </cell>
          <cell r="D1470">
            <v>0</v>
          </cell>
          <cell r="E1470">
            <v>0</v>
          </cell>
          <cell r="F1470">
            <v>0</v>
          </cell>
          <cell r="G1470">
            <v>0</v>
          </cell>
          <cell r="H1470">
            <v>0</v>
          </cell>
          <cell r="I1470">
            <v>0</v>
          </cell>
          <cell r="J1470">
            <v>0</v>
          </cell>
          <cell r="K1470">
            <v>0</v>
          </cell>
          <cell r="L1470">
            <v>0</v>
          </cell>
          <cell r="M1470">
            <v>0</v>
          </cell>
        </row>
        <row r="1471">
          <cell r="A1471">
            <v>0</v>
          </cell>
          <cell r="B1471">
            <v>0</v>
          </cell>
          <cell r="C1471">
            <v>0</v>
          </cell>
          <cell r="D1471">
            <v>0</v>
          </cell>
          <cell r="E1471">
            <v>0</v>
          </cell>
          <cell r="F1471">
            <v>0</v>
          </cell>
          <cell r="G1471">
            <v>0</v>
          </cell>
          <cell r="H1471">
            <v>0</v>
          </cell>
          <cell r="I1471">
            <v>0</v>
          </cell>
          <cell r="J1471">
            <v>0</v>
          </cell>
          <cell r="K1471">
            <v>0</v>
          </cell>
          <cell r="L1471">
            <v>0</v>
          </cell>
          <cell r="M1471">
            <v>0</v>
          </cell>
        </row>
        <row r="1472">
          <cell r="A1472">
            <v>0</v>
          </cell>
          <cell r="B1472">
            <v>0</v>
          </cell>
          <cell r="C1472">
            <v>0</v>
          </cell>
          <cell r="D1472">
            <v>0</v>
          </cell>
          <cell r="E1472">
            <v>0</v>
          </cell>
          <cell r="F1472">
            <v>0</v>
          </cell>
          <cell r="G1472">
            <v>0</v>
          </cell>
          <cell r="H1472">
            <v>0</v>
          </cell>
          <cell r="I1472">
            <v>0</v>
          </cell>
          <cell r="J1472">
            <v>0</v>
          </cell>
          <cell r="K1472">
            <v>0</v>
          </cell>
          <cell r="L1472">
            <v>0</v>
          </cell>
          <cell r="M1472">
            <v>0</v>
          </cell>
        </row>
        <row r="1473">
          <cell r="A1473">
            <v>0</v>
          </cell>
          <cell r="B1473">
            <v>0</v>
          </cell>
          <cell r="C1473">
            <v>0</v>
          </cell>
          <cell r="D1473">
            <v>0</v>
          </cell>
          <cell r="E1473">
            <v>0</v>
          </cell>
          <cell r="F1473">
            <v>0</v>
          </cell>
          <cell r="G1473">
            <v>0</v>
          </cell>
          <cell r="H1473">
            <v>0</v>
          </cell>
          <cell r="I1473">
            <v>0</v>
          </cell>
          <cell r="J1473">
            <v>0</v>
          </cell>
          <cell r="K1473">
            <v>0</v>
          </cell>
          <cell r="L1473">
            <v>0</v>
          </cell>
          <cell r="M1473">
            <v>0</v>
          </cell>
        </row>
        <row r="1474">
          <cell r="A1474">
            <v>0</v>
          </cell>
          <cell r="B1474">
            <v>0</v>
          </cell>
          <cell r="C1474">
            <v>0</v>
          </cell>
          <cell r="D1474">
            <v>0</v>
          </cell>
          <cell r="E1474">
            <v>0</v>
          </cell>
          <cell r="F1474">
            <v>0</v>
          </cell>
          <cell r="G1474">
            <v>0</v>
          </cell>
          <cell r="H1474">
            <v>0</v>
          </cell>
          <cell r="I1474">
            <v>0</v>
          </cell>
          <cell r="J1474">
            <v>0</v>
          </cell>
          <cell r="K1474">
            <v>0</v>
          </cell>
          <cell r="L1474">
            <v>0</v>
          </cell>
          <cell r="M1474">
            <v>0</v>
          </cell>
        </row>
        <row r="1475">
          <cell r="A1475">
            <v>0</v>
          </cell>
          <cell r="B1475">
            <v>0</v>
          </cell>
          <cell r="C1475">
            <v>0</v>
          </cell>
          <cell r="D1475">
            <v>0</v>
          </cell>
          <cell r="E1475">
            <v>0</v>
          </cell>
          <cell r="F1475">
            <v>0</v>
          </cell>
          <cell r="G1475">
            <v>0</v>
          </cell>
          <cell r="H1475">
            <v>0</v>
          </cell>
          <cell r="I1475">
            <v>0</v>
          </cell>
          <cell r="J1475">
            <v>0</v>
          </cell>
          <cell r="K1475">
            <v>0</v>
          </cell>
          <cell r="L1475">
            <v>0</v>
          </cell>
          <cell r="M1475">
            <v>0</v>
          </cell>
        </row>
        <row r="1476">
          <cell r="A1476">
            <v>0</v>
          </cell>
          <cell r="B1476">
            <v>0</v>
          </cell>
          <cell r="C1476">
            <v>0</v>
          </cell>
          <cell r="D1476">
            <v>0</v>
          </cell>
          <cell r="E1476">
            <v>0</v>
          </cell>
          <cell r="F1476">
            <v>0</v>
          </cell>
          <cell r="G1476">
            <v>0</v>
          </cell>
          <cell r="H1476">
            <v>0</v>
          </cell>
          <cell r="I1476">
            <v>0</v>
          </cell>
          <cell r="J1476">
            <v>0</v>
          </cell>
          <cell r="K1476">
            <v>0</v>
          </cell>
          <cell r="L1476">
            <v>0</v>
          </cell>
          <cell r="M1476">
            <v>0</v>
          </cell>
        </row>
        <row r="1477">
          <cell r="A1477">
            <v>0</v>
          </cell>
          <cell r="B1477">
            <v>0</v>
          </cell>
          <cell r="C1477">
            <v>0</v>
          </cell>
          <cell r="D1477">
            <v>0</v>
          </cell>
          <cell r="E1477">
            <v>0</v>
          </cell>
          <cell r="F1477">
            <v>0</v>
          </cell>
          <cell r="G1477">
            <v>0</v>
          </cell>
          <cell r="H1477">
            <v>0</v>
          </cell>
          <cell r="I1477">
            <v>0</v>
          </cell>
          <cell r="J1477">
            <v>0</v>
          </cell>
          <cell r="K1477">
            <v>0</v>
          </cell>
          <cell r="L1477">
            <v>0</v>
          </cell>
          <cell r="M1477">
            <v>0</v>
          </cell>
        </row>
        <row r="1478">
          <cell r="A1478">
            <v>0</v>
          </cell>
          <cell r="B1478">
            <v>0</v>
          </cell>
          <cell r="C1478">
            <v>0</v>
          </cell>
          <cell r="D1478">
            <v>0</v>
          </cell>
          <cell r="E1478">
            <v>0</v>
          </cell>
          <cell r="F1478">
            <v>0</v>
          </cell>
          <cell r="G1478">
            <v>0</v>
          </cell>
          <cell r="H1478">
            <v>0</v>
          </cell>
          <cell r="I1478">
            <v>0</v>
          </cell>
          <cell r="J1478">
            <v>0</v>
          </cell>
          <cell r="K1478">
            <v>0</v>
          </cell>
          <cell r="L1478">
            <v>0</v>
          </cell>
          <cell r="M1478">
            <v>0</v>
          </cell>
        </row>
        <row r="1479">
          <cell r="A1479">
            <v>0</v>
          </cell>
          <cell r="B1479">
            <v>0</v>
          </cell>
          <cell r="C1479">
            <v>0</v>
          </cell>
          <cell r="D1479">
            <v>0</v>
          </cell>
          <cell r="E1479">
            <v>0</v>
          </cell>
          <cell r="F1479">
            <v>0</v>
          </cell>
          <cell r="G1479">
            <v>0</v>
          </cell>
          <cell r="H1479">
            <v>0</v>
          </cell>
          <cell r="I1479">
            <v>0</v>
          </cell>
          <cell r="J1479">
            <v>0</v>
          </cell>
          <cell r="K1479">
            <v>0</v>
          </cell>
          <cell r="L1479">
            <v>0</v>
          </cell>
          <cell r="M1479">
            <v>0</v>
          </cell>
        </row>
        <row r="1480">
          <cell r="A1480">
            <v>0</v>
          </cell>
          <cell r="B1480">
            <v>0</v>
          </cell>
          <cell r="C1480">
            <v>0</v>
          </cell>
          <cell r="D1480">
            <v>0</v>
          </cell>
          <cell r="E1480">
            <v>0</v>
          </cell>
          <cell r="F1480">
            <v>0</v>
          </cell>
          <cell r="G1480">
            <v>0</v>
          </cell>
          <cell r="H1480">
            <v>0</v>
          </cell>
          <cell r="I1480">
            <v>0</v>
          </cell>
          <cell r="J1480">
            <v>0</v>
          </cell>
          <cell r="K1480">
            <v>0</v>
          </cell>
          <cell r="L1480">
            <v>0</v>
          </cell>
          <cell r="M1480">
            <v>0</v>
          </cell>
        </row>
        <row r="1481">
          <cell r="A1481">
            <v>0</v>
          </cell>
          <cell r="B1481">
            <v>0</v>
          </cell>
          <cell r="C1481">
            <v>0</v>
          </cell>
          <cell r="D1481">
            <v>0</v>
          </cell>
          <cell r="E1481">
            <v>0</v>
          </cell>
          <cell r="F1481">
            <v>0</v>
          </cell>
          <cell r="G1481">
            <v>0</v>
          </cell>
          <cell r="H1481">
            <v>0</v>
          </cell>
          <cell r="I1481">
            <v>0</v>
          </cell>
          <cell r="J1481">
            <v>0</v>
          </cell>
          <cell r="K1481">
            <v>0</v>
          </cell>
          <cell r="L1481">
            <v>0</v>
          </cell>
          <cell r="M1481">
            <v>0</v>
          </cell>
        </row>
        <row r="1482">
          <cell r="A1482">
            <v>0</v>
          </cell>
          <cell r="B1482">
            <v>0</v>
          </cell>
          <cell r="C1482">
            <v>0</v>
          </cell>
          <cell r="D1482">
            <v>0</v>
          </cell>
          <cell r="E1482">
            <v>0</v>
          </cell>
          <cell r="F1482">
            <v>0</v>
          </cell>
          <cell r="G1482">
            <v>0</v>
          </cell>
          <cell r="H1482">
            <v>0</v>
          </cell>
          <cell r="I1482">
            <v>0</v>
          </cell>
          <cell r="J1482">
            <v>0</v>
          </cell>
          <cell r="K1482">
            <v>0</v>
          </cell>
          <cell r="L1482">
            <v>0</v>
          </cell>
          <cell r="M1482">
            <v>0</v>
          </cell>
        </row>
        <row r="1483">
          <cell r="A1483">
            <v>0</v>
          </cell>
          <cell r="B1483">
            <v>0</v>
          </cell>
          <cell r="C1483">
            <v>0</v>
          </cell>
          <cell r="D1483">
            <v>0</v>
          </cell>
          <cell r="E1483">
            <v>0</v>
          </cell>
          <cell r="F1483">
            <v>0</v>
          </cell>
          <cell r="G1483">
            <v>0</v>
          </cell>
          <cell r="H1483">
            <v>0</v>
          </cell>
          <cell r="I1483">
            <v>0</v>
          </cell>
          <cell r="J1483">
            <v>0</v>
          </cell>
          <cell r="K1483">
            <v>0</v>
          </cell>
          <cell r="L1483">
            <v>0</v>
          </cell>
          <cell r="M1483">
            <v>0</v>
          </cell>
        </row>
        <row r="1484">
          <cell r="A1484">
            <v>0</v>
          </cell>
          <cell r="B1484">
            <v>0</v>
          </cell>
          <cell r="C1484">
            <v>0</v>
          </cell>
          <cell r="D1484">
            <v>0</v>
          </cell>
          <cell r="E1484">
            <v>0</v>
          </cell>
          <cell r="F1484">
            <v>0</v>
          </cell>
          <cell r="G1484">
            <v>0</v>
          </cell>
          <cell r="H1484">
            <v>0</v>
          </cell>
          <cell r="I1484">
            <v>0</v>
          </cell>
          <cell r="J1484">
            <v>0</v>
          </cell>
          <cell r="K1484">
            <v>0</v>
          </cell>
          <cell r="L1484">
            <v>0</v>
          </cell>
          <cell r="M1484">
            <v>0</v>
          </cell>
        </row>
        <row r="1485">
          <cell r="A1485">
            <v>0</v>
          </cell>
          <cell r="B1485">
            <v>0</v>
          </cell>
          <cell r="C1485">
            <v>0</v>
          </cell>
          <cell r="D1485">
            <v>0</v>
          </cell>
          <cell r="E1485">
            <v>0</v>
          </cell>
          <cell r="F1485">
            <v>0</v>
          </cell>
          <cell r="G1485">
            <v>0</v>
          </cell>
          <cell r="H1485">
            <v>0</v>
          </cell>
          <cell r="I1485">
            <v>0</v>
          </cell>
          <cell r="J1485">
            <v>0</v>
          </cell>
          <cell r="K1485">
            <v>0</v>
          </cell>
          <cell r="L1485">
            <v>0</v>
          </cell>
          <cell r="M1485">
            <v>0</v>
          </cell>
        </row>
        <row r="1486">
          <cell r="A1486">
            <v>0</v>
          </cell>
          <cell r="B1486">
            <v>0</v>
          </cell>
          <cell r="C1486">
            <v>0</v>
          </cell>
          <cell r="D1486">
            <v>0</v>
          </cell>
          <cell r="E1486">
            <v>0</v>
          </cell>
          <cell r="F1486">
            <v>0</v>
          </cell>
          <cell r="G1486">
            <v>0</v>
          </cell>
          <cell r="H1486">
            <v>0</v>
          </cell>
          <cell r="I1486">
            <v>0</v>
          </cell>
          <cell r="J1486">
            <v>0</v>
          </cell>
          <cell r="K1486">
            <v>0</v>
          </cell>
          <cell r="L1486">
            <v>0</v>
          </cell>
          <cell r="M1486">
            <v>0</v>
          </cell>
        </row>
        <row r="1487">
          <cell r="A1487">
            <v>0</v>
          </cell>
          <cell r="B1487">
            <v>0</v>
          </cell>
          <cell r="C1487">
            <v>0</v>
          </cell>
          <cell r="D1487">
            <v>0</v>
          </cell>
          <cell r="E1487">
            <v>0</v>
          </cell>
          <cell r="F1487">
            <v>0</v>
          </cell>
          <cell r="G1487">
            <v>0</v>
          </cell>
          <cell r="H1487">
            <v>0</v>
          </cell>
          <cell r="I1487">
            <v>0</v>
          </cell>
          <cell r="J1487">
            <v>0</v>
          </cell>
          <cell r="K1487">
            <v>0</v>
          </cell>
          <cell r="L1487">
            <v>0</v>
          </cell>
          <cell r="M1487">
            <v>0</v>
          </cell>
        </row>
        <row r="1488">
          <cell r="A1488">
            <v>0</v>
          </cell>
          <cell r="B1488">
            <v>0</v>
          </cell>
          <cell r="C1488">
            <v>0</v>
          </cell>
          <cell r="D1488">
            <v>0</v>
          </cell>
          <cell r="E1488">
            <v>0</v>
          </cell>
          <cell r="F1488">
            <v>0</v>
          </cell>
          <cell r="G1488">
            <v>0</v>
          </cell>
          <cell r="H1488">
            <v>0</v>
          </cell>
          <cell r="I1488">
            <v>0</v>
          </cell>
          <cell r="J1488">
            <v>0</v>
          </cell>
          <cell r="K1488">
            <v>0</v>
          </cell>
          <cell r="L1488">
            <v>0</v>
          </cell>
          <cell r="M1488">
            <v>0</v>
          </cell>
        </row>
        <row r="1489">
          <cell r="A1489">
            <v>0</v>
          </cell>
          <cell r="B1489">
            <v>0</v>
          </cell>
          <cell r="C1489">
            <v>0</v>
          </cell>
          <cell r="D1489">
            <v>0</v>
          </cell>
          <cell r="E1489">
            <v>0</v>
          </cell>
          <cell r="F1489">
            <v>0</v>
          </cell>
          <cell r="G1489">
            <v>0</v>
          </cell>
          <cell r="H1489">
            <v>0</v>
          </cell>
          <cell r="I1489">
            <v>0</v>
          </cell>
          <cell r="J1489">
            <v>0</v>
          </cell>
          <cell r="K1489">
            <v>0</v>
          </cell>
          <cell r="L1489">
            <v>0</v>
          </cell>
          <cell r="M1489">
            <v>0</v>
          </cell>
        </row>
        <row r="1490">
          <cell r="A1490">
            <v>0</v>
          </cell>
          <cell r="B1490">
            <v>0</v>
          </cell>
          <cell r="C1490">
            <v>0</v>
          </cell>
          <cell r="D1490">
            <v>0</v>
          </cell>
          <cell r="E1490">
            <v>0</v>
          </cell>
          <cell r="F1490">
            <v>0</v>
          </cell>
          <cell r="G1490">
            <v>0</v>
          </cell>
          <cell r="H1490">
            <v>0</v>
          </cell>
          <cell r="I1490">
            <v>0</v>
          </cell>
          <cell r="J1490">
            <v>0</v>
          </cell>
          <cell r="K1490">
            <v>0</v>
          </cell>
          <cell r="L1490">
            <v>0</v>
          </cell>
          <cell r="M1490">
            <v>0</v>
          </cell>
        </row>
        <row r="1491">
          <cell r="A1491">
            <v>0</v>
          </cell>
          <cell r="B1491">
            <v>0</v>
          </cell>
          <cell r="C1491">
            <v>0</v>
          </cell>
          <cell r="D1491">
            <v>0</v>
          </cell>
          <cell r="E1491">
            <v>0</v>
          </cell>
          <cell r="F1491">
            <v>0</v>
          </cell>
          <cell r="G1491">
            <v>0</v>
          </cell>
          <cell r="H1491">
            <v>0</v>
          </cell>
          <cell r="I1491">
            <v>0</v>
          </cell>
          <cell r="J1491">
            <v>0</v>
          </cell>
          <cell r="K1491">
            <v>0</v>
          </cell>
          <cell r="L1491">
            <v>0</v>
          </cell>
          <cell r="M1491">
            <v>0</v>
          </cell>
        </row>
        <row r="1492">
          <cell r="A1492">
            <v>0</v>
          </cell>
          <cell r="B1492">
            <v>0</v>
          </cell>
          <cell r="C1492">
            <v>0</v>
          </cell>
          <cell r="D1492">
            <v>0</v>
          </cell>
          <cell r="E1492">
            <v>0</v>
          </cell>
          <cell r="F1492">
            <v>0</v>
          </cell>
          <cell r="G1492">
            <v>0</v>
          </cell>
          <cell r="H1492">
            <v>0</v>
          </cell>
          <cell r="I1492">
            <v>0</v>
          </cell>
          <cell r="J1492">
            <v>0</v>
          </cell>
          <cell r="K1492">
            <v>0</v>
          </cell>
          <cell r="L1492">
            <v>0</v>
          </cell>
          <cell r="M1492">
            <v>0</v>
          </cell>
        </row>
        <row r="1493">
          <cell r="A1493">
            <v>0</v>
          </cell>
          <cell r="B1493">
            <v>0</v>
          </cell>
          <cell r="C1493">
            <v>0</v>
          </cell>
          <cell r="D1493">
            <v>0</v>
          </cell>
          <cell r="E1493">
            <v>0</v>
          </cell>
          <cell r="F1493">
            <v>0</v>
          </cell>
          <cell r="G1493">
            <v>0</v>
          </cell>
          <cell r="H1493">
            <v>0</v>
          </cell>
          <cell r="I1493">
            <v>0</v>
          </cell>
          <cell r="J1493">
            <v>0</v>
          </cell>
          <cell r="K1493">
            <v>0</v>
          </cell>
          <cell r="L1493">
            <v>0</v>
          </cell>
          <cell r="M1493">
            <v>0</v>
          </cell>
        </row>
        <row r="1494">
          <cell r="A1494">
            <v>0</v>
          </cell>
          <cell r="B1494">
            <v>0</v>
          </cell>
          <cell r="C1494">
            <v>0</v>
          </cell>
          <cell r="D1494">
            <v>0</v>
          </cell>
          <cell r="E1494">
            <v>0</v>
          </cell>
          <cell r="F1494">
            <v>0</v>
          </cell>
          <cell r="G1494">
            <v>0</v>
          </cell>
          <cell r="H1494">
            <v>0</v>
          </cell>
          <cell r="I1494">
            <v>0</v>
          </cell>
          <cell r="J1494">
            <v>0</v>
          </cell>
          <cell r="K1494">
            <v>0</v>
          </cell>
          <cell r="L1494">
            <v>0</v>
          </cell>
          <cell r="M1494">
            <v>0</v>
          </cell>
        </row>
        <row r="1495">
          <cell r="A1495">
            <v>0</v>
          </cell>
          <cell r="B1495">
            <v>0</v>
          </cell>
          <cell r="C1495">
            <v>0</v>
          </cell>
          <cell r="D1495">
            <v>0</v>
          </cell>
          <cell r="E1495">
            <v>0</v>
          </cell>
          <cell r="F1495">
            <v>0</v>
          </cell>
          <cell r="G1495">
            <v>0</v>
          </cell>
          <cell r="H1495">
            <v>0</v>
          </cell>
          <cell r="I1495">
            <v>0</v>
          </cell>
          <cell r="J1495">
            <v>0</v>
          </cell>
          <cell r="K1495">
            <v>0</v>
          </cell>
          <cell r="L1495">
            <v>0</v>
          </cell>
          <cell r="M1495">
            <v>0</v>
          </cell>
        </row>
        <row r="1496">
          <cell r="A1496">
            <v>0</v>
          </cell>
          <cell r="B1496">
            <v>0</v>
          </cell>
          <cell r="C1496">
            <v>0</v>
          </cell>
          <cell r="D1496">
            <v>0</v>
          </cell>
          <cell r="E1496">
            <v>0</v>
          </cell>
          <cell r="F1496">
            <v>0</v>
          </cell>
          <cell r="G1496">
            <v>0</v>
          </cell>
          <cell r="H1496">
            <v>0</v>
          </cell>
          <cell r="I1496">
            <v>0</v>
          </cell>
          <cell r="J1496">
            <v>0</v>
          </cell>
          <cell r="K1496">
            <v>0</v>
          </cell>
          <cell r="L1496">
            <v>0</v>
          </cell>
          <cell r="M1496">
            <v>0</v>
          </cell>
        </row>
        <row r="1497">
          <cell r="A1497">
            <v>0</v>
          </cell>
          <cell r="B1497">
            <v>0</v>
          </cell>
          <cell r="C1497">
            <v>0</v>
          </cell>
          <cell r="D1497">
            <v>0</v>
          </cell>
          <cell r="E1497">
            <v>0</v>
          </cell>
          <cell r="F1497">
            <v>0</v>
          </cell>
          <cell r="G1497">
            <v>0</v>
          </cell>
          <cell r="H1497">
            <v>0</v>
          </cell>
          <cell r="I1497">
            <v>0</v>
          </cell>
          <cell r="J1497">
            <v>0</v>
          </cell>
          <cell r="K1497">
            <v>0</v>
          </cell>
          <cell r="L1497">
            <v>0</v>
          </cell>
          <cell r="M1497">
            <v>0</v>
          </cell>
        </row>
        <row r="1498">
          <cell r="A1498">
            <v>0</v>
          </cell>
          <cell r="B1498">
            <v>0</v>
          </cell>
          <cell r="C1498">
            <v>0</v>
          </cell>
          <cell r="D1498">
            <v>0</v>
          </cell>
          <cell r="E1498">
            <v>0</v>
          </cell>
          <cell r="F1498">
            <v>0</v>
          </cell>
          <cell r="G1498">
            <v>0</v>
          </cell>
          <cell r="H1498">
            <v>0</v>
          </cell>
          <cell r="I1498">
            <v>0</v>
          </cell>
          <cell r="J1498">
            <v>0</v>
          </cell>
          <cell r="K1498">
            <v>0</v>
          </cell>
          <cell r="L1498">
            <v>0</v>
          </cell>
          <cell r="M1498">
            <v>0</v>
          </cell>
        </row>
        <row r="1499">
          <cell r="A1499">
            <v>0</v>
          </cell>
          <cell r="B1499">
            <v>0</v>
          </cell>
          <cell r="C1499">
            <v>0</v>
          </cell>
          <cell r="D1499">
            <v>0</v>
          </cell>
          <cell r="E1499">
            <v>0</v>
          </cell>
          <cell r="F1499">
            <v>0</v>
          </cell>
          <cell r="G1499">
            <v>0</v>
          </cell>
          <cell r="H1499">
            <v>0</v>
          </cell>
          <cell r="I1499">
            <v>0</v>
          </cell>
          <cell r="J1499">
            <v>0</v>
          </cell>
          <cell r="K1499">
            <v>0</v>
          </cell>
          <cell r="L1499">
            <v>0</v>
          </cell>
          <cell r="M1499">
            <v>0</v>
          </cell>
        </row>
        <row r="1500">
          <cell r="A1500">
            <v>0</v>
          </cell>
          <cell r="B1500">
            <v>0</v>
          </cell>
          <cell r="C1500">
            <v>0</v>
          </cell>
          <cell r="D1500">
            <v>0</v>
          </cell>
          <cell r="E1500">
            <v>0</v>
          </cell>
          <cell r="F1500">
            <v>0</v>
          </cell>
          <cell r="G1500">
            <v>0</v>
          </cell>
          <cell r="H1500">
            <v>0</v>
          </cell>
          <cell r="I1500">
            <v>0</v>
          </cell>
          <cell r="J1500">
            <v>0</v>
          </cell>
          <cell r="K1500">
            <v>0</v>
          </cell>
          <cell r="L1500">
            <v>0</v>
          </cell>
          <cell r="M1500">
            <v>0</v>
          </cell>
        </row>
        <row r="1501">
          <cell r="A1501">
            <v>0</v>
          </cell>
          <cell r="B1501">
            <v>0</v>
          </cell>
          <cell r="C1501">
            <v>0</v>
          </cell>
          <cell r="D1501">
            <v>0</v>
          </cell>
          <cell r="E1501">
            <v>0</v>
          </cell>
          <cell r="F1501">
            <v>0</v>
          </cell>
          <cell r="G1501">
            <v>0</v>
          </cell>
          <cell r="H1501">
            <v>0</v>
          </cell>
          <cell r="I1501">
            <v>0</v>
          </cell>
          <cell r="J1501">
            <v>0</v>
          </cell>
          <cell r="K1501">
            <v>0</v>
          </cell>
          <cell r="L1501">
            <v>0</v>
          </cell>
          <cell r="M1501">
            <v>0</v>
          </cell>
        </row>
        <row r="1502">
          <cell r="A1502">
            <v>0</v>
          </cell>
          <cell r="B1502">
            <v>0</v>
          </cell>
          <cell r="C1502">
            <v>0</v>
          </cell>
          <cell r="D1502">
            <v>0</v>
          </cell>
          <cell r="E1502">
            <v>0</v>
          </cell>
          <cell r="F1502">
            <v>0</v>
          </cell>
          <cell r="G1502">
            <v>0</v>
          </cell>
          <cell r="H1502">
            <v>0</v>
          </cell>
          <cell r="I1502">
            <v>0</v>
          </cell>
          <cell r="J1502">
            <v>0</v>
          </cell>
          <cell r="K1502">
            <v>0</v>
          </cell>
          <cell r="L1502">
            <v>0</v>
          </cell>
          <cell r="M1502">
            <v>0</v>
          </cell>
        </row>
        <row r="1503">
          <cell r="A1503">
            <v>0</v>
          </cell>
          <cell r="B1503">
            <v>0</v>
          </cell>
          <cell r="C1503">
            <v>0</v>
          </cell>
          <cell r="D1503">
            <v>0</v>
          </cell>
          <cell r="E1503">
            <v>0</v>
          </cell>
          <cell r="F1503">
            <v>0</v>
          </cell>
          <cell r="G1503">
            <v>0</v>
          </cell>
          <cell r="H1503">
            <v>0</v>
          </cell>
          <cell r="I1503">
            <v>0</v>
          </cell>
          <cell r="J1503">
            <v>0</v>
          </cell>
          <cell r="K1503">
            <v>0</v>
          </cell>
          <cell r="L1503">
            <v>0</v>
          </cell>
          <cell r="M1503">
            <v>0</v>
          </cell>
        </row>
        <row r="1504">
          <cell r="A1504">
            <v>0</v>
          </cell>
          <cell r="B1504">
            <v>0</v>
          </cell>
          <cell r="C1504">
            <v>0</v>
          </cell>
          <cell r="D1504">
            <v>0</v>
          </cell>
          <cell r="E1504">
            <v>0</v>
          </cell>
          <cell r="F1504">
            <v>0</v>
          </cell>
          <cell r="G1504">
            <v>0</v>
          </cell>
          <cell r="H1504">
            <v>0</v>
          </cell>
          <cell r="I1504">
            <v>0</v>
          </cell>
          <cell r="J1504">
            <v>0</v>
          </cell>
          <cell r="K1504">
            <v>0</v>
          </cell>
          <cell r="L1504">
            <v>0</v>
          </cell>
          <cell r="M1504">
            <v>0</v>
          </cell>
        </row>
        <row r="1505">
          <cell r="A1505">
            <v>0</v>
          </cell>
          <cell r="B1505">
            <v>0</v>
          </cell>
          <cell r="C1505">
            <v>0</v>
          </cell>
          <cell r="D1505">
            <v>0</v>
          </cell>
          <cell r="E1505">
            <v>0</v>
          </cell>
          <cell r="F1505">
            <v>0</v>
          </cell>
          <cell r="G1505">
            <v>0</v>
          </cell>
          <cell r="H1505">
            <v>0</v>
          </cell>
          <cell r="I1505">
            <v>0</v>
          </cell>
          <cell r="J1505">
            <v>0</v>
          </cell>
          <cell r="K1505">
            <v>0</v>
          </cell>
          <cell r="L1505">
            <v>0</v>
          </cell>
          <cell r="M1505">
            <v>0</v>
          </cell>
        </row>
        <row r="1506">
          <cell r="A1506">
            <v>0</v>
          </cell>
          <cell r="B1506">
            <v>0</v>
          </cell>
          <cell r="C1506">
            <v>0</v>
          </cell>
          <cell r="D1506">
            <v>0</v>
          </cell>
          <cell r="E1506">
            <v>0</v>
          </cell>
          <cell r="F1506">
            <v>0</v>
          </cell>
          <cell r="G1506">
            <v>0</v>
          </cell>
          <cell r="H1506">
            <v>0</v>
          </cell>
          <cell r="I1506">
            <v>0</v>
          </cell>
          <cell r="J1506">
            <v>0</v>
          </cell>
          <cell r="K1506">
            <v>0</v>
          </cell>
          <cell r="L1506">
            <v>0</v>
          </cell>
          <cell r="M1506">
            <v>0</v>
          </cell>
        </row>
        <row r="1507">
          <cell r="A1507">
            <v>0</v>
          </cell>
          <cell r="B1507">
            <v>0</v>
          </cell>
          <cell r="C1507">
            <v>0</v>
          </cell>
          <cell r="D1507">
            <v>0</v>
          </cell>
          <cell r="E1507">
            <v>0</v>
          </cell>
          <cell r="F1507">
            <v>0</v>
          </cell>
          <cell r="G1507">
            <v>0</v>
          </cell>
          <cell r="H1507">
            <v>0</v>
          </cell>
          <cell r="I1507">
            <v>0</v>
          </cell>
          <cell r="J1507">
            <v>0</v>
          </cell>
          <cell r="K1507">
            <v>0</v>
          </cell>
          <cell r="L1507">
            <v>0</v>
          </cell>
          <cell r="M1507">
            <v>0</v>
          </cell>
        </row>
        <row r="1508">
          <cell r="A1508">
            <v>0</v>
          </cell>
          <cell r="B1508">
            <v>0</v>
          </cell>
          <cell r="C1508">
            <v>0</v>
          </cell>
          <cell r="D1508">
            <v>0</v>
          </cell>
          <cell r="E1508">
            <v>0</v>
          </cell>
          <cell r="F1508">
            <v>0</v>
          </cell>
          <cell r="G1508">
            <v>0</v>
          </cell>
          <cell r="H1508">
            <v>0</v>
          </cell>
          <cell r="I1508">
            <v>0</v>
          </cell>
          <cell r="J1508">
            <v>0</v>
          </cell>
          <cell r="K1508">
            <v>0</v>
          </cell>
          <cell r="L1508">
            <v>0</v>
          </cell>
          <cell r="M1508">
            <v>0</v>
          </cell>
        </row>
        <row r="1509">
          <cell r="A1509">
            <v>0</v>
          </cell>
          <cell r="B1509">
            <v>0</v>
          </cell>
          <cell r="C1509">
            <v>0</v>
          </cell>
          <cell r="D1509">
            <v>0</v>
          </cell>
          <cell r="E1509">
            <v>0</v>
          </cell>
          <cell r="F1509">
            <v>0</v>
          </cell>
          <cell r="G1509">
            <v>0</v>
          </cell>
          <cell r="H1509">
            <v>0</v>
          </cell>
          <cell r="I1509">
            <v>0</v>
          </cell>
          <cell r="J1509">
            <v>0</v>
          </cell>
          <cell r="K1509">
            <v>0</v>
          </cell>
          <cell r="L1509">
            <v>0</v>
          </cell>
          <cell r="M1509">
            <v>0</v>
          </cell>
        </row>
        <row r="1510">
          <cell r="A1510">
            <v>0</v>
          </cell>
          <cell r="B1510">
            <v>0</v>
          </cell>
          <cell r="C1510">
            <v>0</v>
          </cell>
          <cell r="D1510">
            <v>0</v>
          </cell>
          <cell r="E1510">
            <v>0</v>
          </cell>
          <cell r="F1510">
            <v>0</v>
          </cell>
          <cell r="G1510">
            <v>0</v>
          </cell>
          <cell r="H1510">
            <v>0</v>
          </cell>
          <cell r="I1510">
            <v>0</v>
          </cell>
          <cell r="J1510">
            <v>0</v>
          </cell>
          <cell r="K1510">
            <v>0</v>
          </cell>
          <cell r="L1510">
            <v>0</v>
          </cell>
          <cell r="M1510">
            <v>0</v>
          </cell>
        </row>
        <row r="1511">
          <cell r="A1511">
            <v>0</v>
          </cell>
          <cell r="B1511">
            <v>0</v>
          </cell>
          <cell r="C1511">
            <v>0</v>
          </cell>
          <cell r="D1511">
            <v>0</v>
          </cell>
          <cell r="E1511">
            <v>0</v>
          </cell>
          <cell r="F1511">
            <v>0</v>
          </cell>
          <cell r="G1511">
            <v>0</v>
          </cell>
          <cell r="H1511">
            <v>0</v>
          </cell>
          <cell r="I1511">
            <v>0</v>
          </cell>
          <cell r="J1511">
            <v>0</v>
          </cell>
          <cell r="K1511">
            <v>0</v>
          </cell>
          <cell r="L1511">
            <v>0</v>
          </cell>
          <cell r="M1511">
            <v>0</v>
          </cell>
        </row>
        <row r="1512">
          <cell r="A1512">
            <v>0</v>
          </cell>
          <cell r="B1512">
            <v>0</v>
          </cell>
          <cell r="C1512">
            <v>0</v>
          </cell>
          <cell r="D1512">
            <v>0</v>
          </cell>
          <cell r="E1512">
            <v>0</v>
          </cell>
          <cell r="F1512">
            <v>0</v>
          </cell>
          <cell r="G1512">
            <v>0</v>
          </cell>
          <cell r="H1512">
            <v>0</v>
          </cell>
          <cell r="I1512">
            <v>0</v>
          </cell>
          <cell r="J1512">
            <v>0</v>
          </cell>
          <cell r="K1512">
            <v>0</v>
          </cell>
          <cell r="L1512">
            <v>0</v>
          </cell>
          <cell r="M1512">
            <v>0</v>
          </cell>
        </row>
        <row r="1513">
          <cell r="A1513">
            <v>0</v>
          </cell>
          <cell r="B1513">
            <v>0</v>
          </cell>
          <cell r="C1513">
            <v>0</v>
          </cell>
          <cell r="D1513">
            <v>0</v>
          </cell>
          <cell r="E1513">
            <v>0</v>
          </cell>
          <cell r="F1513">
            <v>0</v>
          </cell>
          <cell r="G1513">
            <v>0</v>
          </cell>
          <cell r="H1513">
            <v>0</v>
          </cell>
          <cell r="I1513">
            <v>0</v>
          </cell>
          <cell r="J1513">
            <v>0</v>
          </cell>
          <cell r="K1513">
            <v>0</v>
          </cell>
          <cell r="L1513">
            <v>0</v>
          </cell>
          <cell r="M1513">
            <v>0</v>
          </cell>
        </row>
        <row r="1514">
          <cell r="A1514">
            <v>0</v>
          </cell>
          <cell r="B1514">
            <v>0</v>
          </cell>
          <cell r="C1514">
            <v>0</v>
          </cell>
          <cell r="D1514">
            <v>0</v>
          </cell>
          <cell r="E1514">
            <v>0</v>
          </cell>
          <cell r="F1514">
            <v>0</v>
          </cell>
          <cell r="G1514">
            <v>0</v>
          </cell>
          <cell r="H1514">
            <v>0</v>
          </cell>
          <cell r="I1514">
            <v>0</v>
          </cell>
          <cell r="J1514">
            <v>0</v>
          </cell>
          <cell r="K1514">
            <v>0</v>
          </cell>
          <cell r="L1514">
            <v>0</v>
          </cell>
          <cell r="M1514">
            <v>0</v>
          </cell>
        </row>
        <row r="1515">
          <cell r="A1515">
            <v>0</v>
          </cell>
          <cell r="B1515">
            <v>0</v>
          </cell>
          <cell r="C1515">
            <v>0</v>
          </cell>
          <cell r="D1515">
            <v>0</v>
          </cell>
          <cell r="E1515">
            <v>0</v>
          </cell>
          <cell r="F1515">
            <v>0</v>
          </cell>
          <cell r="G1515">
            <v>0</v>
          </cell>
          <cell r="H1515">
            <v>0</v>
          </cell>
          <cell r="I1515">
            <v>0</v>
          </cell>
          <cell r="J1515">
            <v>0</v>
          </cell>
          <cell r="K1515">
            <v>0</v>
          </cell>
          <cell r="L1515">
            <v>0</v>
          </cell>
          <cell r="M1515">
            <v>0</v>
          </cell>
        </row>
        <row r="1516">
          <cell r="A1516">
            <v>0</v>
          </cell>
          <cell r="B1516">
            <v>0</v>
          </cell>
          <cell r="C1516">
            <v>0</v>
          </cell>
          <cell r="D1516">
            <v>0</v>
          </cell>
          <cell r="E1516">
            <v>0</v>
          </cell>
          <cell r="F1516">
            <v>0</v>
          </cell>
          <cell r="G1516">
            <v>0</v>
          </cell>
          <cell r="H1516">
            <v>0</v>
          </cell>
          <cell r="I1516">
            <v>0</v>
          </cell>
          <cell r="J1516">
            <v>0</v>
          </cell>
          <cell r="K1516">
            <v>0</v>
          </cell>
          <cell r="L1516">
            <v>0</v>
          </cell>
          <cell r="M1516">
            <v>0</v>
          </cell>
        </row>
        <row r="1517">
          <cell r="A1517">
            <v>0</v>
          </cell>
          <cell r="B1517">
            <v>0</v>
          </cell>
          <cell r="C1517">
            <v>0</v>
          </cell>
          <cell r="D1517">
            <v>0</v>
          </cell>
          <cell r="E1517">
            <v>0</v>
          </cell>
          <cell r="F1517">
            <v>0</v>
          </cell>
          <cell r="G1517">
            <v>0</v>
          </cell>
          <cell r="H1517">
            <v>0</v>
          </cell>
          <cell r="I1517">
            <v>0</v>
          </cell>
          <cell r="J1517">
            <v>0</v>
          </cell>
          <cell r="K1517">
            <v>0</v>
          </cell>
          <cell r="L1517">
            <v>0</v>
          </cell>
          <cell r="M1517">
            <v>0</v>
          </cell>
        </row>
        <row r="1518">
          <cell r="A1518">
            <v>0</v>
          </cell>
          <cell r="B1518">
            <v>0</v>
          </cell>
          <cell r="C1518">
            <v>0</v>
          </cell>
          <cell r="D1518">
            <v>0</v>
          </cell>
          <cell r="E1518">
            <v>0</v>
          </cell>
          <cell r="F1518">
            <v>0</v>
          </cell>
          <cell r="G1518">
            <v>0</v>
          </cell>
          <cell r="H1518">
            <v>0</v>
          </cell>
          <cell r="I1518">
            <v>0</v>
          </cell>
          <cell r="J1518">
            <v>0</v>
          </cell>
          <cell r="K1518">
            <v>0</v>
          </cell>
          <cell r="L1518">
            <v>0</v>
          </cell>
          <cell r="M1518">
            <v>0</v>
          </cell>
        </row>
        <row r="1519">
          <cell r="A1519">
            <v>0</v>
          </cell>
          <cell r="B1519">
            <v>0</v>
          </cell>
          <cell r="C1519">
            <v>0</v>
          </cell>
          <cell r="D1519">
            <v>0</v>
          </cell>
          <cell r="E1519">
            <v>0</v>
          </cell>
          <cell r="F1519">
            <v>0</v>
          </cell>
          <cell r="G1519">
            <v>0</v>
          </cell>
          <cell r="H1519">
            <v>0</v>
          </cell>
          <cell r="I1519">
            <v>0</v>
          </cell>
          <cell r="J1519">
            <v>0</v>
          </cell>
          <cell r="K1519">
            <v>0</v>
          </cell>
          <cell r="L1519">
            <v>0</v>
          </cell>
          <cell r="M1519">
            <v>0</v>
          </cell>
        </row>
        <row r="1520">
          <cell r="A1520">
            <v>0</v>
          </cell>
          <cell r="B1520">
            <v>0</v>
          </cell>
          <cell r="C1520">
            <v>0</v>
          </cell>
          <cell r="D1520">
            <v>0</v>
          </cell>
          <cell r="E1520">
            <v>0</v>
          </cell>
          <cell r="F1520">
            <v>0</v>
          </cell>
          <cell r="G1520">
            <v>0</v>
          </cell>
          <cell r="H1520">
            <v>0</v>
          </cell>
          <cell r="I1520">
            <v>0</v>
          </cell>
          <cell r="J1520">
            <v>0</v>
          </cell>
          <cell r="K1520">
            <v>0</v>
          </cell>
          <cell r="L1520">
            <v>0</v>
          </cell>
          <cell r="M1520">
            <v>0</v>
          </cell>
        </row>
        <row r="1521">
          <cell r="A1521">
            <v>0</v>
          </cell>
          <cell r="B1521">
            <v>0</v>
          </cell>
          <cell r="C1521">
            <v>0</v>
          </cell>
          <cell r="D1521">
            <v>0</v>
          </cell>
          <cell r="E1521">
            <v>0</v>
          </cell>
          <cell r="F1521">
            <v>0</v>
          </cell>
          <cell r="G1521">
            <v>0</v>
          </cell>
          <cell r="H1521">
            <v>0</v>
          </cell>
          <cell r="I1521">
            <v>0</v>
          </cell>
          <cell r="J1521">
            <v>0</v>
          </cell>
          <cell r="K1521">
            <v>0</v>
          </cell>
          <cell r="L1521">
            <v>0</v>
          </cell>
          <cell r="M1521">
            <v>0</v>
          </cell>
        </row>
        <row r="1522">
          <cell r="A1522">
            <v>0</v>
          </cell>
          <cell r="B1522">
            <v>0</v>
          </cell>
          <cell r="C1522">
            <v>0</v>
          </cell>
          <cell r="D1522">
            <v>0</v>
          </cell>
          <cell r="E1522">
            <v>0</v>
          </cell>
          <cell r="F1522">
            <v>0</v>
          </cell>
          <cell r="G1522">
            <v>0</v>
          </cell>
          <cell r="H1522">
            <v>0</v>
          </cell>
          <cell r="I1522">
            <v>0</v>
          </cell>
          <cell r="J1522">
            <v>0</v>
          </cell>
          <cell r="K1522">
            <v>0</v>
          </cell>
          <cell r="L1522">
            <v>0</v>
          </cell>
          <cell r="M1522">
            <v>0</v>
          </cell>
        </row>
        <row r="1523">
          <cell r="A1523">
            <v>0</v>
          </cell>
          <cell r="B1523">
            <v>0</v>
          </cell>
          <cell r="C1523">
            <v>0</v>
          </cell>
          <cell r="D1523">
            <v>0</v>
          </cell>
          <cell r="E1523">
            <v>0</v>
          </cell>
          <cell r="F1523">
            <v>0</v>
          </cell>
          <cell r="G1523">
            <v>0</v>
          </cell>
          <cell r="H1523">
            <v>0</v>
          </cell>
          <cell r="I1523">
            <v>0</v>
          </cell>
          <cell r="J1523">
            <v>0</v>
          </cell>
          <cell r="K1523">
            <v>0</v>
          </cell>
          <cell r="L1523">
            <v>0</v>
          </cell>
          <cell r="M1523">
            <v>0</v>
          </cell>
        </row>
        <row r="1524">
          <cell r="A1524">
            <v>0</v>
          </cell>
          <cell r="B1524">
            <v>0</v>
          </cell>
          <cell r="C1524">
            <v>0</v>
          </cell>
          <cell r="D1524">
            <v>0</v>
          </cell>
          <cell r="E1524">
            <v>0</v>
          </cell>
          <cell r="F1524">
            <v>0</v>
          </cell>
          <cell r="G1524">
            <v>0</v>
          </cell>
          <cell r="H1524">
            <v>0</v>
          </cell>
          <cell r="I1524">
            <v>0</v>
          </cell>
          <cell r="J1524">
            <v>0</v>
          </cell>
          <cell r="K1524">
            <v>0</v>
          </cell>
          <cell r="L1524">
            <v>0</v>
          </cell>
          <cell r="M1524">
            <v>0</v>
          </cell>
        </row>
        <row r="1525">
          <cell r="A1525">
            <v>0</v>
          </cell>
          <cell r="B1525">
            <v>0</v>
          </cell>
          <cell r="C1525">
            <v>0</v>
          </cell>
          <cell r="D1525">
            <v>0</v>
          </cell>
          <cell r="E1525">
            <v>0</v>
          </cell>
          <cell r="F1525">
            <v>0</v>
          </cell>
          <cell r="G1525">
            <v>0</v>
          </cell>
          <cell r="H1525">
            <v>0</v>
          </cell>
          <cell r="I1525">
            <v>0</v>
          </cell>
          <cell r="J1525">
            <v>0</v>
          </cell>
          <cell r="K1525">
            <v>0</v>
          </cell>
          <cell r="L1525">
            <v>0</v>
          </cell>
          <cell r="M1525">
            <v>0</v>
          </cell>
        </row>
        <row r="1526">
          <cell r="A1526">
            <v>0</v>
          </cell>
          <cell r="B1526">
            <v>0</v>
          </cell>
          <cell r="C1526">
            <v>0</v>
          </cell>
          <cell r="D1526">
            <v>0</v>
          </cell>
          <cell r="E1526">
            <v>0</v>
          </cell>
          <cell r="F1526">
            <v>0</v>
          </cell>
          <cell r="G1526">
            <v>0</v>
          </cell>
          <cell r="H1526">
            <v>0</v>
          </cell>
          <cell r="I1526">
            <v>0</v>
          </cell>
          <cell r="J1526">
            <v>0</v>
          </cell>
          <cell r="K1526">
            <v>0</v>
          </cell>
          <cell r="L1526">
            <v>0</v>
          </cell>
          <cell r="M1526">
            <v>0</v>
          </cell>
        </row>
        <row r="1527">
          <cell r="A1527">
            <v>0</v>
          </cell>
          <cell r="B1527">
            <v>0</v>
          </cell>
          <cell r="C1527">
            <v>0</v>
          </cell>
          <cell r="D1527">
            <v>0</v>
          </cell>
          <cell r="E1527">
            <v>0</v>
          </cell>
          <cell r="F1527">
            <v>0</v>
          </cell>
          <cell r="G1527">
            <v>0</v>
          </cell>
          <cell r="H1527">
            <v>0</v>
          </cell>
          <cell r="I1527">
            <v>0</v>
          </cell>
          <cell r="J1527">
            <v>0</v>
          </cell>
          <cell r="K1527">
            <v>0</v>
          </cell>
          <cell r="L1527">
            <v>0</v>
          </cell>
          <cell r="M1527">
            <v>0</v>
          </cell>
        </row>
        <row r="1528">
          <cell r="A1528">
            <v>0</v>
          </cell>
          <cell r="B1528">
            <v>0</v>
          </cell>
          <cell r="C1528">
            <v>0</v>
          </cell>
          <cell r="D1528">
            <v>0</v>
          </cell>
          <cell r="E1528">
            <v>0</v>
          </cell>
          <cell r="F1528">
            <v>0</v>
          </cell>
          <cell r="G1528">
            <v>0</v>
          </cell>
          <cell r="H1528">
            <v>0</v>
          </cell>
          <cell r="I1528">
            <v>0</v>
          </cell>
          <cell r="J1528">
            <v>0</v>
          </cell>
          <cell r="K1528">
            <v>0</v>
          </cell>
          <cell r="L1528">
            <v>0</v>
          </cell>
          <cell r="M1528">
            <v>0</v>
          </cell>
        </row>
        <row r="1529">
          <cell r="A1529">
            <v>0</v>
          </cell>
          <cell r="B1529">
            <v>0</v>
          </cell>
          <cell r="C1529">
            <v>0</v>
          </cell>
          <cell r="D1529">
            <v>0</v>
          </cell>
          <cell r="E1529">
            <v>0</v>
          </cell>
          <cell r="F1529">
            <v>0</v>
          </cell>
          <cell r="G1529">
            <v>0</v>
          </cell>
          <cell r="H1529">
            <v>0</v>
          </cell>
          <cell r="I1529">
            <v>0</v>
          </cell>
          <cell r="J1529">
            <v>0</v>
          </cell>
          <cell r="K1529">
            <v>0</v>
          </cell>
          <cell r="L1529">
            <v>0</v>
          </cell>
          <cell r="M1529">
            <v>0</v>
          </cell>
        </row>
        <row r="1530">
          <cell r="A1530">
            <v>0</v>
          </cell>
          <cell r="B1530">
            <v>0</v>
          </cell>
          <cell r="C1530">
            <v>0</v>
          </cell>
          <cell r="D1530">
            <v>0</v>
          </cell>
          <cell r="E1530">
            <v>0</v>
          </cell>
          <cell r="F1530">
            <v>0</v>
          </cell>
          <cell r="G1530">
            <v>0</v>
          </cell>
          <cell r="H1530">
            <v>0</v>
          </cell>
          <cell r="I1530">
            <v>0</v>
          </cell>
          <cell r="J1530">
            <v>0</v>
          </cell>
          <cell r="K1530">
            <v>0</v>
          </cell>
          <cell r="L1530">
            <v>0</v>
          </cell>
          <cell r="M1530">
            <v>0</v>
          </cell>
        </row>
        <row r="1531">
          <cell r="A1531">
            <v>0</v>
          </cell>
          <cell r="B1531">
            <v>0</v>
          </cell>
          <cell r="C1531">
            <v>0</v>
          </cell>
          <cell r="D1531">
            <v>0</v>
          </cell>
          <cell r="E1531">
            <v>0</v>
          </cell>
          <cell r="F1531">
            <v>0</v>
          </cell>
          <cell r="G1531">
            <v>0</v>
          </cell>
          <cell r="H1531">
            <v>0</v>
          </cell>
          <cell r="I1531">
            <v>0</v>
          </cell>
          <cell r="J1531">
            <v>0</v>
          </cell>
          <cell r="K1531">
            <v>0</v>
          </cell>
          <cell r="L1531">
            <v>0</v>
          </cell>
          <cell r="M1531">
            <v>0</v>
          </cell>
        </row>
        <row r="1532">
          <cell r="A1532">
            <v>0</v>
          </cell>
          <cell r="B1532">
            <v>0</v>
          </cell>
          <cell r="C1532">
            <v>0</v>
          </cell>
          <cell r="D1532">
            <v>0</v>
          </cell>
          <cell r="E1532">
            <v>0</v>
          </cell>
          <cell r="F1532">
            <v>0</v>
          </cell>
          <cell r="G1532">
            <v>0</v>
          </cell>
          <cell r="H1532">
            <v>0</v>
          </cell>
          <cell r="I1532">
            <v>0</v>
          </cell>
          <cell r="J1532">
            <v>0</v>
          </cell>
          <cell r="K1532">
            <v>0</v>
          </cell>
          <cell r="L1532">
            <v>0</v>
          </cell>
          <cell r="M1532">
            <v>0</v>
          </cell>
        </row>
        <row r="1533">
          <cell r="A1533">
            <v>0</v>
          </cell>
          <cell r="B1533">
            <v>0</v>
          </cell>
          <cell r="C1533">
            <v>0</v>
          </cell>
          <cell r="D1533">
            <v>0</v>
          </cell>
          <cell r="E1533">
            <v>0</v>
          </cell>
          <cell r="F1533">
            <v>0</v>
          </cell>
          <cell r="G1533">
            <v>0</v>
          </cell>
          <cell r="H1533">
            <v>0</v>
          </cell>
          <cell r="I1533">
            <v>0</v>
          </cell>
          <cell r="J1533">
            <v>0</v>
          </cell>
          <cell r="K1533">
            <v>0</v>
          </cell>
          <cell r="L1533">
            <v>0</v>
          </cell>
          <cell r="M1533">
            <v>0</v>
          </cell>
        </row>
        <row r="1534">
          <cell r="A1534">
            <v>0</v>
          </cell>
          <cell r="B1534">
            <v>0</v>
          </cell>
          <cell r="C1534">
            <v>0</v>
          </cell>
          <cell r="D1534">
            <v>0</v>
          </cell>
          <cell r="E1534">
            <v>0</v>
          </cell>
          <cell r="F1534">
            <v>0</v>
          </cell>
          <cell r="G1534">
            <v>0</v>
          </cell>
          <cell r="H1534">
            <v>0</v>
          </cell>
          <cell r="I1534">
            <v>0</v>
          </cell>
          <cell r="J1534">
            <v>0</v>
          </cell>
          <cell r="K1534">
            <v>0</v>
          </cell>
          <cell r="L1534">
            <v>0</v>
          </cell>
          <cell r="M1534">
            <v>0</v>
          </cell>
        </row>
        <row r="1535">
          <cell r="A1535">
            <v>0</v>
          </cell>
          <cell r="B1535">
            <v>0</v>
          </cell>
          <cell r="C1535">
            <v>0</v>
          </cell>
          <cell r="D1535">
            <v>0</v>
          </cell>
          <cell r="E1535">
            <v>0</v>
          </cell>
          <cell r="F1535">
            <v>0</v>
          </cell>
          <cell r="G1535">
            <v>0</v>
          </cell>
          <cell r="H1535">
            <v>0</v>
          </cell>
          <cell r="I1535">
            <v>0</v>
          </cell>
          <cell r="J1535">
            <v>0</v>
          </cell>
          <cell r="K1535">
            <v>0</v>
          </cell>
          <cell r="L1535">
            <v>0</v>
          </cell>
          <cell r="M1535">
            <v>0</v>
          </cell>
        </row>
        <row r="1536">
          <cell r="A1536">
            <v>0</v>
          </cell>
          <cell r="B1536">
            <v>0</v>
          </cell>
          <cell r="C1536">
            <v>0</v>
          </cell>
          <cell r="D1536">
            <v>0</v>
          </cell>
          <cell r="E1536">
            <v>0</v>
          </cell>
          <cell r="F1536">
            <v>0</v>
          </cell>
          <cell r="G1536">
            <v>0</v>
          </cell>
          <cell r="H1536">
            <v>0</v>
          </cell>
          <cell r="I1536">
            <v>0</v>
          </cell>
          <cell r="J1536">
            <v>0</v>
          </cell>
          <cell r="K1536">
            <v>0</v>
          </cell>
          <cell r="L1536">
            <v>0</v>
          </cell>
          <cell r="M1536">
            <v>0</v>
          </cell>
        </row>
        <row r="1537">
          <cell r="A1537">
            <v>0</v>
          </cell>
          <cell r="B1537">
            <v>0</v>
          </cell>
          <cell r="C1537">
            <v>0</v>
          </cell>
          <cell r="D1537">
            <v>0</v>
          </cell>
          <cell r="E1537">
            <v>0</v>
          </cell>
          <cell r="F1537">
            <v>0</v>
          </cell>
          <cell r="G1537">
            <v>0</v>
          </cell>
          <cell r="H1537">
            <v>0</v>
          </cell>
          <cell r="I1537">
            <v>0</v>
          </cell>
          <cell r="J1537">
            <v>0</v>
          </cell>
          <cell r="K1537">
            <v>0</v>
          </cell>
          <cell r="L1537">
            <v>0</v>
          </cell>
          <cell r="M1537">
            <v>0</v>
          </cell>
        </row>
        <row r="1538">
          <cell r="A1538">
            <v>0</v>
          </cell>
          <cell r="B1538">
            <v>0</v>
          </cell>
          <cell r="C1538">
            <v>0</v>
          </cell>
          <cell r="D1538">
            <v>0</v>
          </cell>
          <cell r="E1538">
            <v>0</v>
          </cell>
          <cell r="F1538">
            <v>0</v>
          </cell>
          <cell r="G1538">
            <v>0</v>
          </cell>
          <cell r="H1538">
            <v>0</v>
          </cell>
          <cell r="I1538">
            <v>0</v>
          </cell>
          <cell r="J1538">
            <v>0</v>
          </cell>
          <cell r="K1538">
            <v>0</v>
          </cell>
          <cell r="L1538">
            <v>0</v>
          </cell>
          <cell r="M1538">
            <v>0</v>
          </cell>
        </row>
        <row r="1539">
          <cell r="A1539">
            <v>0</v>
          </cell>
          <cell r="B1539">
            <v>0</v>
          </cell>
          <cell r="C1539">
            <v>0</v>
          </cell>
          <cell r="D1539">
            <v>0</v>
          </cell>
          <cell r="E1539">
            <v>0</v>
          </cell>
          <cell r="F1539">
            <v>0</v>
          </cell>
          <cell r="G1539">
            <v>0</v>
          </cell>
          <cell r="H1539">
            <v>0</v>
          </cell>
          <cell r="I1539">
            <v>0</v>
          </cell>
          <cell r="J1539">
            <v>0</v>
          </cell>
          <cell r="K1539">
            <v>0</v>
          </cell>
          <cell r="L1539">
            <v>0</v>
          </cell>
          <cell r="M1539">
            <v>0</v>
          </cell>
        </row>
        <row r="1540">
          <cell r="A1540">
            <v>0</v>
          </cell>
          <cell r="B1540">
            <v>0</v>
          </cell>
          <cell r="C1540">
            <v>0</v>
          </cell>
          <cell r="D1540">
            <v>0</v>
          </cell>
          <cell r="E1540">
            <v>0</v>
          </cell>
          <cell r="F1540">
            <v>0</v>
          </cell>
          <cell r="G1540">
            <v>0</v>
          </cell>
          <cell r="H1540">
            <v>0</v>
          </cell>
          <cell r="I1540">
            <v>0</v>
          </cell>
          <cell r="J1540">
            <v>0</v>
          </cell>
          <cell r="K1540">
            <v>0</v>
          </cell>
          <cell r="L1540">
            <v>0</v>
          </cell>
          <cell r="M1540">
            <v>0</v>
          </cell>
        </row>
        <row r="1541">
          <cell r="A1541">
            <v>0</v>
          </cell>
          <cell r="B1541">
            <v>0</v>
          </cell>
          <cell r="C1541">
            <v>0</v>
          </cell>
          <cell r="D1541">
            <v>0</v>
          </cell>
          <cell r="E1541">
            <v>0</v>
          </cell>
          <cell r="F1541">
            <v>0</v>
          </cell>
          <cell r="G1541">
            <v>0</v>
          </cell>
          <cell r="H1541">
            <v>0</v>
          </cell>
          <cell r="I1541">
            <v>0</v>
          </cell>
          <cell r="J1541">
            <v>0</v>
          </cell>
          <cell r="K1541">
            <v>0</v>
          </cell>
          <cell r="L1541">
            <v>0</v>
          </cell>
          <cell r="M1541">
            <v>0</v>
          </cell>
        </row>
        <row r="1542">
          <cell r="A1542">
            <v>0</v>
          </cell>
          <cell r="B1542">
            <v>0</v>
          </cell>
          <cell r="C1542">
            <v>0</v>
          </cell>
          <cell r="D1542">
            <v>0</v>
          </cell>
          <cell r="E1542">
            <v>0</v>
          </cell>
          <cell r="F1542">
            <v>0</v>
          </cell>
          <cell r="G1542">
            <v>0</v>
          </cell>
          <cell r="H1542">
            <v>0</v>
          </cell>
          <cell r="I1542">
            <v>0</v>
          </cell>
          <cell r="J1542">
            <v>0</v>
          </cell>
          <cell r="K1542">
            <v>0</v>
          </cell>
          <cell r="L1542">
            <v>0</v>
          </cell>
          <cell r="M1542">
            <v>0</v>
          </cell>
        </row>
        <row r="1543">
          <cell r="A1543">
            <v>0</v>
          </cell>
          <cell r="B1543">
            <v>0</v>
          </cell>
          <cell r="C1543">
            <v>0</v>
          </cell>
          <cell r="D1543">
            <v>0</v>
          </cell>
          <cell r="E1543">
            <v>0</v>
          </cell>
          <cell r="F1543">
            <v>0</v>
          </cell>
          <cell r="G1543">
            <v>0</v>
          </cell>
          <cell r="H1543">
            <v>0</v>
          </cell>
          <cell r="I1543">
            <v>0</v>
          </cell>
          <cell r="J1543">
            <v>0</v>
          </cell>
          <cell r="K1543">
            <v>0</v>
          </cell>
          <cell r="L1543">
            <v>0</v>
          </cell>
          <cell r="M1543">
            <v>0</v>
          </cell>
        </row>
        <row r="1544">
          <cell r="A1544">
            <v>0</v>
          </cell>
          <cell r="B1544">
            <v>0</v>
          </cell>
          <cell r="C1544">
            <v>0</v>
          </cell>
          <cell r="D1544">
            <v>0</v>
          </cell>
          <cell r="E1544">
            <v>0</v>
          </cell>
          <cell r="F1544">
            <v>0</v>
          </cell>
          <cell r="G1544">
            <v>0</v>
          </cell>
          <cell r="H1544">
            <v>0</v>
          </cell>
          <cell r="I1544">
            <v>0</v>
          </cell>
          <cell r="J1544">
            <v>0</v>
          </cell>
          <cell r="K1544">
            <v>0</v>
          </cell>
          <cell r="L1544">
            <v>0</v>
          </cell>
          <cell r="M1544">
            <v>0</v>
          </cell>
        </row>
        <row r="1545">
          <cell r="A1545">
            <v>0</v>
          </cell>
          <cell r="B1545">
            <v>0</v>
          </cell>
          <cell r="C1545">
            <v>0</v>
          </cell>
          <cell r="D1545">
            <v>0</v>
          </cell>
          <cell r="E1545">
            <v>0</v>
          </cell>
          <cell r="F1545">
            <v>0</v>
          </cell>
          <cell r="G1545">
            <v>0</v>
          </cell>
          <cell r="H1545">
            <v>0</v>
          </cell>
          <cell r="I1545">
            <v>0</v>
          </cell>
          <cell r="J1545">
            <v>0</v>
          </cell>
          <cell r="K1545">
            <v>0</v>
          </cell>
          <cell r="L1545">
            <v>0</v>
          </cell>
          <cell r="M1545">
            <v>0</v>
          </cell>
        </row>
        <row r="1546">
          <cell r="A1546">
            <v>0</v>
          </cell>
          <cell r="B1546">
            <v>0</v>
          </cell>
          <cell r="C1546">
            <v>0</v>
          </cell>
          <cell r="D1546">
            <v>0</v>
          </cell>
          <cell r="E1546">
            <v>0</v>
          </cell>
          <cell r="F1546">
            <v>0</v>
          </cell>
          <cell r="G1546">
            <v>0</v>
          </cell>
          <cell r="H1546">
            <v>0</v>
          </cell>
          <cell r="I1546">
            <v>0</v>
          </cell>
          <cell r="J1546">
            <v>0</v>
          </cell>
          <cell r="K1546">
            <v>0</v>
          </cell>
          <cell r="L1546">
            <v>0</v>
          </cell>
          <cell r="M1546">
            <v>0</v>
          </cell>
        </row>
        <row r="1547">
          <cell r="A1547">
            <v>0</v>
          </cell>
          <cell r="B1547">
            <v>0</v>
          </cell>
          <cell r="C1547">
            <v>0</v>
          </cell>
          <cell r="D1547">
            <v>0</v>
          </cell>
          <cell r="E1547">
            <v>0</v>
          </cell>
          <cell r="F1547">
            <v>0</v>
          </cell>
          <cell r="G1547">
            <v>0</v>
          </cell>
          <cell r="H1547">
            <v>0</v>
          </cell>
          <cell r="I1547">
            <v>0</v>
          </cell>
          <cell r="J1547">
            <v>0</v>
          </cell>
          <cell r="K1547">
            <v>0</v>
          </cell>
          <cell r="L1547">
            <v>0</v>
          </cell>
          <cell r="M1547">
            <v>0</v>
          </cell>
        </row>
        <row r="1548">
          <cell r="A1548">
            <v>0</v>
          </cell>
          <cell r="B1548">
            <v>0</v>
          </cell>
          <cell r="C1548">
            <v>0</v>
          </cell>
          <cell r="D1548">
            <v>0</v>
          </cell>
          <cell r="E1548">
            <v>0</v>
          </cell>
          <cell r="F1548">
            <v>0</v>
          </cell>
          <cell r="G1548">
            <v>0</v>
          </cell>
          <cell r="H1548">
            <v>0</v>
          </cell>
          <cell r="I1548">
            <v>0</v>
          </cell>
          <cell r="J1548">
            <v>0</v>
          </cell>
          <cell r="K1548">
            <v>0</v>
          </cell>
          <cell r="L1548">
            <v>0</v>
          </cell>
          <cell r="M1548">
            <v>0</v>
          </cell>
        </row>
        <row r="1549">
          <cell r="A1549">
            <v>0</v>
          </cell>
          <cell r="B1549">
            <v>0</v>
          </cell>
          <cell r="C1549">
            <v>0</v>
          </cell>
          <cell r="D1549">
            <v>0</v>
          </cell>
          <cell r="E1549">
            <v>0</v>
          </cell>
          <cell r="F1549">
            <v>0</v>
          </cell>
          <cell r="G1549">
            <v>0</v>
          </cell>
          <cell r="H1549">
            <v>0</v>
          </cell>
          <cell r="I1549">
            <v>0</v>
          </cell>
          <cell r="J1549">
            <v>0</v>
          </cell>
          <cell r="K1549">
            <v>0</v>
          </cell>
          <cell r="L1549">
            <v>0</v>
          </cell>
          <cell r="M1549">
            <v>0</v>
          </cell>
        </row>
        <row r="1550">
          <cell r="A1550">
            <v>0</v>
          </cell>
          <cell r="B1550">
            <v>0</v>
          </cell>
          <cell r="C1550">
            <v>0</v>
          </cell>
          <cell r="D1550">
            <v>0</v>
          </cell>
          <cell r="E1550">
            <v>0</v>
          </cell>
          <cell r="F1550">
            <v>0</v>
          </cell>
          <cell r="G1550">
            <v>0</v>
          </cell>
          <cell r="H1550">
            <v>0</v>
          </cell>
          <cell r="I1550">
            <v>0</v>
          </cell>
          <cell r="J1550">
            <v>0</v>
          </cell>
          <cell r="K1550">
            <v>0</v>
          </cell>
          <cell r="L1550">
            <v>0</v>
          </cell>
          <cell r="M1550">
            <v>0</v>
          </cell>
        </row>
        <row r="1551">
          <cell r="A1551">
            <v>0</v>
          </cell>
          <cell r="B1551">
            <v>0</v>
          </cell>
          <cell r="C1551">
            <v>0</v>
          </cell>
          <cell r="D1551">
            <v>0</v>
          </cell>
          <cell r="E1551">
            <v>0</v>
          </cell>
          <cell r="F1551">
            <v>0</v>
          </cell>
          <cell r="G1551">
            <v>0</v>
          </cell>
          <cell r="H1551">
            <v>0</v>
          </cell>
          <cell r="I1551">
            <v>0</v>
          </cell>
          <cell r="J1551">
            <v>0</v>
          </cell>
          <cell r="K1551">
            <v>0</v>
          </cell>
          <cell r="L1551">
            <v>0</v>
          </cell>
          <cell r="M1551">
            <v>0</v>
          </cell>
        </row>
        <row r="1552">
          <cell r="A1552">
            <v>0</v>
          </cell>
          <cell r="B1552">
            <v>0</v>
          </cell>
          <cell r="C1552">
            <v>0</v>
          </cell>
          <cell r="D1552">
            <v>0</v>
          </cell>
          <cell r="E1552">
            <v>0</v>
          </cell>
          <cell r="F1552">
            <v>0</v>
          </cell>
          <cell r="G1552">
            <v>0</v>
          </cell>
          <cell r="H1552">
            <v>0</v>
          </cell>
          <cell r="I1552">
            <v>0</v>
          </cell>
          <cell r="J1552">
            <v>0</v>
          </cell>
          <cell r="K1552">
            <v>0</v>
          </cell>
          <cell r="L1552">
            <v>0</v>
          </cell>
          <cell r="M1552">
            <v>0</v>
          </cell>
        </row>
        <row r="1553">
          <cell r="A1553">
            <v>0</v>
          </cell>
          <cell r="B1553">
            <v>0</v>
          </cell>
          <cell r="C1553">
            <v>0</v>
          </cell>
          <cell r="D1553">
            <v>0</v>
          </cell>
          <cell r="E1553">
            <v>0</v>
          </cell>
          <cell r="F1553">
            <v>0</v>
          </cell>
          <cell r="G1553">
            <v>0</v>
          </cell>
          <cell r="H1553">
            <v>0</v>
          </cell>
          <cell r="I1553">
            <v>0</v>
          </cell>
          <cell r="J1553">
            <v>0</v>
          </cell>
          <cell r="K1553">
            <v>0</v>
          </cell>
          <cell r="L1553">
            <v>0</v>
          </cell>
          <cell r="M1553">
            <v>0</v>
          </cell>
        </row>
        <row r="1554">
          <cell r="A1554">
            <v>0</v>
          </cell>
          <cell r="B1554">
            <v>0</v>
          </cell>
          <cell r="C1554">
            <v>0</v>
          </cell>
          <cell r="D1554">
            <v>0</v>
          </cell>
          <cell r="E1554">
            <v>0</v>
          </cell>
          <cell r="F1554">
            <v>0</v>
          </cell>
          <cell r="G1554">
            <v>0</v>
          </cell>
          <cell r="H1554">
            <v>0</v>
          </cell>
          <cell r="I1554">
            <v>0</v>
          </cell>
          <cell r="J1554">
            <v>0</v>
          </cell>
          <cell r="K1554">
            <v>0</v>
          </cell>
          <cell r="L1554">
            <v>0</v>
          </cell>
          <cell r="M1554">
            <v>0</v>
          </cell>
        </row>
        <row r="1555">
          <cell r="A1555">
            <v>0</v>
          </cell>
          <cell r="B1555">
            <v>0</v>
          </cell>
          <cell r="C1555">
            <v>0</v>
          </cell>
          <cell r="D1555">
            <v>0</v>
          </cell>
          <cell r="E1555">
            <v>0</v>
          </cell>
          <cell r="F1555">
            <v>0</v>
          </cell>
          <cell r="G1555">
            <v>0</v>
          </cell>
          <cell r="H1555">
            <v>0</v>
          </cell>
          <cell r="I1555">
            <v>0</v>
          </cell>
          <cell r="J1555">
            <v>0</v>
          </cell>
          <cell r="K1555">
            <v>0</v>
          </cell>
          <cell r="L1555">
            <v>0</v>
          </cell>
          <cell r="M1555">
            <v>0</v>
          </cell>
        </row>
        <row r="1556">
          <cell r="A1556">
            <v>0</v>
          </cell>
          <cell r="B1556">
            <v>0</v>
          </cell>
          <cell r="C1556">
            <v>0</v>
          </cell>
          <cell r="D1556">
            <v>0</v>
          </cell>
          <cell r="E1556">
            <v>0</v>
          </cell>
          <cell r="F1556">
            <v>0</v>
          </cell>
          <cell r="G1556">
            <v>0</v>
          </cell>
          <cell r="H1556">
            <v>0</v>
          </cell>
          <cell r="I1556">
            <v>0</v>
          </cell>
          <cell r="J1556">
            <v>0</v>
          </cell>
          <cell r="K1556">
            <v>0</v>
          </cell>
          <cell r="L1556">
            <v>0</v>
          </cell>
          <cell r="M1556">
            <v>0</v>
          </cell>
        </row>
        <row r="1557">
          <cell r="A1557">
            <v>0</v>
          </cell>
          <cell r="B1557">
            <v>0</v>
          </cell>
          <cell r="C1557">
            <v>0</v>
          </cell>
          <cell r="D1557">
            <v>0</v>
          </cell>
          <cell r="E1557">
            <v>0</v>
          </cell>
          <cell r="F1557">
            <v>0</v>
          </cell>
          <cell r="G1557">
            <v>0</v>
          </cell>
          <cell r="H1557">
            <v>0</v>
          </cell>
          <cell r="I1557">
            <v>0</v>
          </cell>
          <cell r="J1557">
            <v>0</v>
          </cell>
          <cell r="K1557">
            <v>0</v>
          </cell>
          <cell r="L1557">
            <v>0</v>
          </cell>
          <cell r="M1557">
            <v>0</v>
          </cell>
        </row>
        <row r="1558">
          <cell r="A1558">
            <v>0</v>
          </cell>
          <cell r="B1558">
            <v>0</v>
          </cell>
          <cell r="C1558">
            <v>0</v>
          </cell>
          <cell r="D1558">
            <v>0</v>
          </cell>
          <cell r="E1558">
            <v>0</v>
          </cell>
          <cell r="F1558">
            <v>0</v>
          </cell>
          <cell r="G1558">
            <v>0</v>
          </cell>
          <cell r="H1558">
            <v>0</v>
          </cell>
          <cell r="I1558">
            <v>0</v>
          </cell>
          <cell r="J1558">
            <v>0</v>
          </cell>
          <cell r="K1558">
            <v>0</v>
          </cell>
          <cell r="L1558">
            <v>0</v>
          </cell>
          <cell r="M1558">
            <v>0</v>
          </cell>
        </row>
        <row r="1559">
          <cell r="A1559">
            <v>0</v>
          </cell>
          <cell r="B1559">
            <v>0</v>
          </cell>
          <cell r="C1559">
            <v>0</v>
          </cell>
          <cell r="D1559">
            <v>0</v>
          </cell>
          <cell r="E1559">
            <v>0</v>
          </cell>
          <cell r="F1559">
            <v>0</v>
          </cell>
          <cell r="G1559">
            <v>0</v>
          </cell>
          <cell r="H1559">
            <v>0</v>
          </cell>
          <cell r="I1559">
            <v>0</v>
          </cell>
          <cell r="J1559">
            <v>0</v>
          </cell>
          <cell r="K1559">
            <v>0</v>
          </cell>
          <cell r="L1559">
            <v>0</v>
          </cell>
          <cell r="M1559">
            <v>0</v>
          </cell>
        </row>
        <row r="1560">
          <cell r="A1560">
            <v>0</v>
          </cell>
          <cell r="B1560">
            <v>0</v>
          </cell>
          <cell r="C1560">
            <v>0</v>
          </cell>
          <cell r="D1560">
            <v>0</v>
          </cell>
          <cell r="E1560">
            <v>0</v>
          </cell>
          <cell r="F1560">
            <v>0</v>
          </cell>
          <cell r="G1560">
            <v>0</v>
          </cell>
          <cell r="H1560">
            <v>0</v>
          </cell>
          <cell r="I1560">
            <v>0</v>
          </cell>
          <cell r="J1560">
            <v>0</v>
          </cell>
          <cell r="K1560">
            <v>0</v>
          </cell>
          <cell r="L1560">
            <v>0</v>
          </cell>
          <cell r="M1560">
            <v>0</v>
          </cell>
        </row>
        <row r="1561">
          <cell r="A1561">
            <v>0</v>
          </cell>
          <cell r="B1561">
            <v>0</v>
          </cell>
          <cell r="C1561">
            <v>0</v>
          </cell>
          <cell r="D1561">
            <v>0</v>
          </cell>
          <cell r="E1561">
            <v>0</v>
          </cell>
          <cell r="F1561">
            <v>0</v>
          </cell>
          <cell r="G1561">
            <v>0</v>
          </cell>
          <cell r="H1561">
            <v>0</v>
          </cell>
          <cell r="I1561">
            <v>0</v>
          </cell>
          <cell r="J1561">
            <v>0</v>
          </cell>
          <cell r="K1561">
            <v>0</v>
          </cell>
          <cell r="L1561">
            <v>0</v>
          </cell>
          <cell r="M1561">
            <v>0</v>
          </cell>
        </row>
        <row r="1562">
          <cell r="A1562">
            <v>0</v>
          </cell>
          <cell r="B1562">
            <v>0</v>
          </cell>
          <cell r="C1562">
            <v>0</v>
          </cell>
          <cell r="D1562">
            <v>0</v>
          </cell>
          <cell r="E1562">
            <v>0</v>
          </cell>
          <cell r="F1562">
            <v>0</v>
          </cell>
          <cell r="G1562">
            <v>0</v>
          </cell>
          <cell r="H1562">
            <v>0</v>
          </cell>
          <cell r="I1562">
            <v>0</v>
          </cell>
          <cell r="J1562">
            <v>0</v>
          </cell>
          <cell r="K1562">
            <v>0</v>
          </cell>
          <cell r="L1562">
            <v>0</v>
          </cell>
          <cell r="M1562">
            <v>0</v>
          </cell>
        </row>
        <row r="1563">
          <cell r="A1563">
            <v>0</v>
          </cell>
          <cell r="B1563">
            <v>0</v>
          </cell>
          <cell r="C1563">
            <v>0</v>
          </cell>
          <cell r="D1563">
            <v>0</v>
          </cell>
          <cell r="E1563">
            <v>0</v>
          </cell>
          <cell r="F1563">
            <v>0</v>
          </cell>
          <cell r="G1563">
            <v>0</v>
          </cell>
          <cell r="H1563">
            <v>0</v>
          </cell>
          <cell r="I1563">
            <v>0</v>
          </cell>
          <cell r="J1563">
            <v>0</v>
          </cell>
          <cell r="K1563">
            <v>0</v>
          </cell>
          <cell r="L1563">
            <v>0</v>
          </cell>
          <cell r="M1563">
            <v>0</v>
          </cell>
        </row>
        <row r="1564">
          <cell r="A1564">
            <v>0</v>
          </cell>
          <cell r="B1564">
            <v>0</v>
          </cell>
          <cell r="C1564">
            <v>0</v>
          </cell>
          <cell r="D1564">
            <v>0</v>
          </cell>
          <cell r="E1564">
            <v>0</v>
          </cell>
          <cell r="F1564">
            <v>0</v>
          </cell>
          <cell r="G1564">
            <v>0</v>
          </cell>
          <cell r="H1564">
            <v>0</v>
          </cell>
          <cell r="I1564">
            <v>0</v>
          </cell>
          <cell r="J1564">
            <v>0</v>
          </cell>
          <cell r="K1564">
            <v>0</v>
          </cell>
          <cell r="L1564">
            <v>0</v>
          </cell>
          <cell r="M1564">
            <v>0</v>
          </cell>
        </row>
        <row r="1565">
          <cell r="A1565">
            <v>0</v>
          </cell>
          <cell r="B1565">
            <v>0</v>
          </cell>
          <cell r="C1565">
            <v>0</v>
          </cell>
          <cell r="D1565">
            <v>0</v>
          </cell>
          <cell r="E1565">
            <v>0</v>
          </cell>
          <cell r="F1565">
            <v>0</v>
          </cell>
          <cell r="G1565">
            <v>0</v>
          </cell>
          <cell r="H1565">
            <v>0</v>
          </cell>
          <cell r="I1565">
            <v>0</v>
          </cell>
          <cell r="J1565">
            <v>0</v>
          </cell>
          <cell r="K1565">
            <v>0</v>
          </cell>
          <cell r="L1565">
            <v>0</v>
          </cell>
          <cell r="M1565">
            <v>0</v>
          </cell>
        </row>
        <row r="1566">
          <cell r="A1566">
            <v>0</v>
          </cell>
          <cell r="B1566">
            <v>0</v>
          </cell>
          <cell r="C1566">
            <v>0</v>
          </cell>
          <cell r="D1566">
            <v>0</v>
          </cell>
          <cell r="E1566">
            <v>0</v>
          </cell>
          <cell r="F1566">
            <v>0</v>
          </cell>
          <cell r="G1566">
            <v>0</v>
          </cell>
          <cell r="H1566">
            <v>0</v>
          </cell>
          <cell r="I1566">
            <v>0</v>
          </cell>
          <cell r="J1566">
            <v>0</v>
          </cell>
          <cell r="K1566">
            <v>0</v>
          </cell>
          <cell r="L1566">
            <v>0</v>
          </cell>
          <cell r="M1566">
            <v>0</v>
          </cell>
        </row>
        <row r="1567">
          <cell r="A1567">
            <v>0</v>
          </cell>
          <cell r="B1567">
            <v>0</v>
          </cell>
          <cell r="C1567">
            <v>0</v>
          </cell>
          <cell r="D1567">
            <v>0</v>
          </cell>
          <cell r="E1567">
            <v>0</v>
          </cell>
          <cell r="F1567">
            <v>0</v>
          </cell>
          <cell r="G1567">
            <v>0</v>
          </cell>
          <cell r="H1567">
            <v>0</v>
          </cell>
          <cell r="I1567">
            <v>0</v>
          </cell>
          <cell r="J1567">
            <v>0</v>
          </cell>
          <cell r="K1567">
            <v>0</v>
          </cell>
          <cell r="L1567">
            <v>0</v>
          </cell>
          <cell r="M1567">
            <v>0</v>
          </cell>
        </row>
        <row r="1568">
          <cell r="A1568">
            <v>0</v>
          </cell>
          <cell r="B1568">
            <v>0</v>
          </cell>
          <cell r="C1568">
            <v>0</v>
          </cell>
          <cell r="D1568">
            <v>0</v>
          </cell>
          <cell r="E1568">
            <v>0</v>
          </cell>
          <cell r="F1568">
            <v>0</v>
          </cell>
          <cell r="G1568">
            <v>0</v>
          </cell>
          <cell r="H1568">
            <v>0</v>
          </cell>
          <cell r="I1568">
            <v>0</v>
          </cell>
          <cell r="J1568">
            <v>0</v>
          </cell>
          <cell r="K1568">
            <v>0</v>
          </cell>
          <cell r="L1568">
            <v>0</v>
          </cell>
          <cell r="M1568">
            <v>0</v>
          </cell>
        </row>
        <row r="1569">
          <cell r="A1569">
            <v>0</v>
          </cell>
          <cell r="B1569">
            <v>0</v>
          </cell>
          <cell r="C1569">
            <v>0</v>
          </cell>
          <cell r="D1569">
            <v>0</v>
          </cell>
          <cell r="E1569">
            <v>0</v>
          </cell>
          <cell r="F1569">
            <v>0</v>
          </cell>
          <cell r="G1569">
            <v>0</v>
          </cell>
          <cell r="H1569">
            <v>0</v>
          </cell>
          <cell r="I1569">
            <v>0</v>
          </cell>
          <cell r="J1569">
            <v>0</v>
          </cell>
          <cell r="K1569">
            <v>0</v>
          </cell>
          <cell r="L1569">
            <v>0</v>
          </cell>
          <cell r="M1569">
            <v>0</v>
          </cell>
        </row>
        <row r="1570">
          <cell r="A1570">
            <v>0</v>
          </cell>
          <cell r="B1570">
            <v>0</v>
          </cell>
          <cell r="C1570">
            <v>0</v>
          </cell>
          <cell r="D1570">
            <v>0</v>
          </cell>
          <cell r="E1570">
            <v>0</v>
          </cell>
          <cell r="F1570">
            <v>0</v>
          </cell>
          <cell r="G1570">
            <v>0</v>
          </cell>
          <cell r="H1570">
            <v>0</v>
          </cell>
          <cell r="I1570">
            <v>0</v>
          </cell>
          <cell r="J1570">
            <v>0</v>
          </cell>
          <cell r="K1570">
            <v>0</v>
          </cell>
          <cell r="L1570">
            <v>0</v>
          </cell>
          <cell r="M1570">
            <v>0</v>
          </cell>
        </row>
        <row r="1571">
          <cell r="A1571">
            <v>0</v>
          </cell>
          <cell r="B1571">
            <v>0</v>
          </cell>
          <cell r="C1571">
            <v>0</v>
          </cell>
          <cell r="D1571">
            <v>0</v>
          </cell>
          <cell r="E1571">
            <v>0</v>
          </cell>
          <cell r="F1571">
            <v>0</v>
          </cell>
          <cell r="G1571">
            <v>0</v>
          </cell>
          <cell r="H1571">
            <v>0</v>
          </cell>
          <cell r="I1571">
            <v>0</v>
          </cell>
          <cell r="J1571">
            <v>0</v>
          </cell>
          <cell r="K1571">
            <v>0</v>
          </cell>
          <cell r="L1571">
            <v>0</v>
          </cell>
          <cell r="M1571">
            <v>0</v>
          </cell>
        </row>
        <row r="1572">
          <cell r="A1572">
            <v>0</v>
          </cell>
          <cell r="B1572">
            <v>0</v>
          </cell>
          <cell r="C1572">
            <v>0</v>
          </cell>
          <cell r="D1572">
            <v>0</v>
          </cell>
          <cell r="E1572">
            <v>0</v>
          </cell>
          <cell r="F1572">
            <v>0</v>
          </cell>
          <cell r="G1572">
            <v>0</v>
          </cell>
          <cell r="H1572">
            <v>0</v>
          </cell>
          <cell r="I1572">
            <v>0</v>
          </cell>
          <cell r="J1572">
            <v>0</v>
          </cell>
          <cell r="K1572">
            <v>0</v>
          </cell>
          <cell r="L1572">
            <v>0</v>
          </cell>
          <cell r="M1572">
            <v>0</v>
          </cell>
        </row>
        <row r="1573">
          <cell r="A1573">
            <v>0</v>
          </cell>
          <cell r="B1573">
            <v>0</v>
          </cell>
          <cell r="C1573">
            <v>0</v>
          </cell>
          <cell r="D1573">
            <v>0</v>
          </cell>
          <cell r="E1573">
            <v>0</v>
          </cell>
          <cell r="F1573">
            <v>0</v>
          </cell>
          <cell r="G1573">
            <v>0</v>
          </cell>
          <cell r="H1573">
            <v>0</v>
          </cell>
          <cell r="I1573">
            <v>0</v>
          </cell>
          <cell r="J1573">
            <v>0</v>
          </cell>
          <cell r="K1573">
            <v>0</v>
          </cell>
          <cell r="L1573">
            <v>0</v>
          </cell>
          <cell r="M1573">
            <v>0</v>
          </cell>
        </row>
        <row r="1574">
          <cell r="A1574">
            <v>0</v>
          </cell>
          <cell r="B1574">
            <v>0</v>
          </cell>
          <cell r="C1574">
            <v>0</v>
          </cell>
          <cell r="D1574">
            <v>0</v>
          </cell>
          <cell r="E1574">
            <v>0</v>
          </cell>
          <cell r="F1574">
            <v>0</v>
          </cell>
          <cell r="G1574">
            <v>0</v>
          </cell>
          <cell r="H1574">
            <v>0</v>
          </cell>
          <cell r="I1574">
            <v>0</v>
          </cell>
          <cell r="J1574">
            <v>0</v>
          </cell>
          <cell r="K1574">
            <v>0</v>
          </cell>
          <cell r="L1574">
            <v>0</v>
          </cell>
          <cell r="M1574">
            <v>0</v>
          </cell>
        </row>
        <row r="1575">
          <cell r="A1575">
            <v>0</v>
          </cell>
          <cell r="B1575">
            <v>0</v>
          </cell>
          <cell r="C1575">
            <v>0</v>
          </cell>
          <cell r="D1575">
            <v>0</v>
          </cell>
          <cell r="E1575">
            <v>0</v>
          </cell>
          <cell r="F1575">
            <v>0</v>
          </cell>
          <cell r="G1575">
            <v>0</v>
          </cell>
          <cell r="H1575">
            <v>0</v>
          </cell>
          <cell r="I1575">
            <v>0</v>
          </cell>
          <cell r="J1575">
            <v>0</v>
          </cell>
          <cell r="K1575">
            <v>0</v>
          </cell>
          <cell r="L1575">
            <v>0</v>
          </cell>
          <cell r="M1575">
            <v>0</v>
          </cell>
        </row>
        <row r="1576">
          <cell r="A1576">
            <v>0</v>
          </cell>
          <cell r="B1576">
            <v>0</v>
          </cell>
          <cell r="C1576">
            <v>0</v>
          </cell>
          <cell r="D1576">
            <v>0</v>
          </cell>
          <cell r="E1576">
            <v>0</v>
          </cell>
          <cell r="F1576">
            <v>0</v>
          </cell>
          <cell r="G1576">
            <v>0</v>
          </cell>
          <cell r="H1576">
            <v>0</v>
          </cell>
          <cell r="I1576">
            <v>0</v>
          </cell>
          <cell r="J1576">
            <v>0</v>
          </cell>
          <cell r="K1576">
            <v>0</v>
          </cell>
          <cell r="L1576">
            <v>0</v>
          </cell>
          <cell r="M1576">
            <v>0</v>
          </cell>
        </row>
        <row r="1577">
          <cell r="A1577">
            <v>0</v>
          </cell>
          <cell r="B1577">
            <v>0</v>
          </cell>
          <cell r="C1577">
            <v>0</v>
          </cell>
          <cell r="D1577">
            <v>0</v>
          </cell>
          <cell r="E1577">
            <v>0</v>
          </cell>
          <cell r="F1577">
            <v>0</v>
          </cell>
          <cell r="G1577">
            <v>0</v>
          </cell>
          <cell r="H1577">
            <v>0</v>
          </cell>
          <cell r="I1577">
            <v>0</v>
          </cell>
          <cell r="J1577">
            <v>0</v>
          </cell>
          <cell r="K1577">
            <v>0</v>
          </cell>
          <cell r="L1577">
            <v>0</v>
          </cell>
          <cell r="M1577">
            <v>0</v>
          </cell>
        </row>
        <row r="1578">
          <cell r="A1578">
            <v>0</v>
          </cell>
          <cell r="B1578">
            <v>0</v>
          </cell>
          <cell r="C1578">
            <v>0</v>
          </cell>
          <cell r="D1578">
            <v>0</v>
          </cell>
          <cell r="E1578">
            <v>0</v>
          </cell>
          <cell r="F1578">
            <v>0</v>
          </cell>
          <cell r="G1578">
            <v>0</v>
          </cell>
          <cell r="H1578">
            <v>0</v>
          </cell>
          <cell r="I1578">
            <v>0</v>
          </cell>
          <cell r="J1578">
            <v>0</v>
          </cell>
          <cell r="K1578">
            <v>0</v>
          </cell>
          <cell r="L1578">
            <v>0</v>
          </cell>
          <cell r="M1578">
            <v>0</v>
          </cell>
        </row>
        <row r="1579">
          <cell r="A1579">
            <v>0</v>
          </cell>
          <cell r="B1579">
            <v>0</v>
          </cell>
          <cell r="C1579">
            <v>0</v>
          </cell>
          <cell r="D1579">
            <v>0</v>
          </cell>
          <cell r="E1579">
            <v>0</v>
          </cell>
          <cell r="F1579">
            <v>0</v>
          </cell>
          <cell r="G1579">
            <v>0</v>
          </cell>
          <cell r="H1579">
            <v>0</v>
          </cell>
          <cell r="I1579">
            <v>0</v>
          </cell>
          <cell r="J1579">
            <v>0</v>
          </cell>
          <cell r="K1579">
            <v>0</v>
          </cell>
          <cell r="L1579">
            <v>0</v>
          </cell>
          <cell r="M1579">
            <v>0</v>
          </cell>
        </row>
        <row r="1580">
          <cell r="A1580">
            <v>0</v>
          </cell>
          <cell r="B1580">
            <v>0</v>
          </cell>
          <cell r="C1580">
            <v>0</v>
          </cell>
          <cell r="D1580">
            <v>0</v>
          </cell>
          <cell r="E1580">
            <v>0</v>
          </cell>
          <cell r="F1580">
            <v>0</v>
          </cell>
          <cell r="G1580">
            <v>0</v>
          </cell>
          <cell r="H1580">
            <v>0</v>
          </cell>
          <cell r="I1580">
            <v>0</v>
          </cell>
          <cell r="J1580">
            <v>0</v>
          </cell>
          <cell r="K1580">
            <v>0</v>
          </cell>
          <cell r="L1580">
            <v>0</v>
          </cell>
          <cell r="M1580">
            <v>0</v>
          </cell>
        </row>
        <row r="1581">
          <cell r="A1581">
            <v>0</v>
          </cell>
          <cell r="B1581">
            <v>0</v>
          </cell>
          <cell r="C1581">
            <v>0</v>
          </cell>
          <cell r="D1581">
            <v>0</v>
          </cell>
          <cell r="E1581">
            <v>0</v>
          </cell>
          <cell r="F1581">
            <v>0</v>
          </cell>
          <cell r="G1581">
            <v>0</v>
          </cell>
          <cell r="H1581">
            <v>0</v>
          </cell>
          <cell r="I1581">
            <v>0</v>
          </cell>
          <cell r="J1581">
            <v>0</v>
          </cell>
          <cell r="K1581">
            <v>0</v>
          </cell>
          <cell r="L1581">
            <v>0</v>
          </cell>
          <cell r="M1581">
            <v>0</v>
          </cell>
        </row>
        <row r="1582">
          <cell r="A1582">
            <v>0</v>
          </cell>
          <cell r="B1582">
            <v>0</v>
          </cell>
          <cell r="C1582">
            <v>0</v>
          </cell>
          <cell r="D1582">
            <v>0</v>
          </cell>
          <cell r="E1582">
            <v>0</v>
          </cell>
          <cell r="F1582">
            <v>0</v>
          </cell>
          <cell r="G1582">
            <v>0</v>
          </cell>
          <cell r="H1582">
            <v>0</v>
          </cell>
          <cell r="I1582">
            <v>0</v>
          </cell>
          <cell r="J1582">
            <v>0</v>
          </cell>
          <cell r="K1582">
            <v>0</v>
          </cell>
          <cell r="L1582">
            <v>0</v>
          </cell>
          <cell r="M1582">
            <v>0</v>
          </cell>
        </row>
        <row r="1583">
          <cell r="A1583">
            <v>0</v>
          </cell>
          <cell r="B1583">
            <v>0</v>
          </cell>
          <cell r="C1583">
            <v>0</v>
          </cell>
          <cell r="D1583">
            <v>0</v>
          </cell>
          <cell r="E1583">
            <v>0</v>
          </cell>
          <cell r="F1583">
            <v>0</v>
          </cell>
          <cell r="G1583">
            <v>0</v>
          </cell>
          <cell r="H1583">
            <v>0</v>
          </cell>
          <cell r="I1583">
            <v>0</v>
          </cell>
          <cell r="J1583">
            <v>0</v>
          </cell>
          <cell r="K1583">
            <v>0</v>
          </cell>
          <cell r="L1583">
            <v>0</v>
          </cell>
          <cell r="M1583">
            <v>0</v>
          </cell>
        </row>
        <row r="1584">
          <cell r="A1584">
            <v>0</v>
          </cell>
          <cell r="B1584">
            <v>0</v>
          </cell>
          <cell r="C1584">
            <v>0</v>
          </cell>
          <cell r="D1584">
            <v>0</v>
          </cell>
          <cell r="E1584">
            <v>0</v>
          </cell>
          <cell r="F1584">
            <v>0</v>
          </cell>
          <cell r="G1584">
            <v>0</v>
          </cell>
          <cell r="H1584">
            <v>0</v>
          </cell>
          <cell r="I1584">
            <v>0</v>
          </cell>
          <cell r="J1584">
            <v>0</v>
          </cell>
          <cell r="K1584">
            <v>0</v>
          </cell>
          <cell r="L1584">
            <v>0</v>
          </cell>
          <cell r="M1584">
            <v>0</v>
          </cell>
        </row>
        <row r="1585">
          <cell r="A1585">
            <v>0</v>
          </cell>
          <cell r="B1585">
            <v>0</v>
          </cell>
          <cell r="C1585">
            <v>0</v>
          </cell>
          <cell r="D1585">
            <v>0</v>
          </cell>
          <cell r="E1585">
            <v>0</v>
          </cell>
          <cell r="F1585">
            <v>0</v>
          </cell>
          <cell r="G1585">
            <v>0</v>
          </cell>
          <cell r="H1585">
            <v>0</v>
          </cell>
          <cell r="I1585">
            <v>0</v>
          </cell>
          <cell r="J1585">
            <v>0</v>
          </cell>
          <cell r="K1585">
            <v>0</v>
          </cell>
          <cell r="L1585">
            <v>0</v>
          </cell>
          <cell r="M1585">
            <v>0</v>
          </cell>
        </row>
        <row r="1586">
          <cell r="A1586">
            <v>0</v>
          </cell>
          <cell r="B1586">
            <v>0</v>
          </cell>
          <cell r="C1586">
            <v>0</v>
          </cell>
          <cell r="D1586">
            <v>0</v>
          </cell>
          <cell r="E1586">
            <v>0</v>
          </cell>
          <cell r="F1586">
            <v>0</v>
          </cell>
          <cell r="G1586">
            <v>0</v>
          </cell>
          <cell r="H1586">
            <v>0</v>
          </cell>
          <cell r="I1586">
            <v>0</v>
          </cell>
          <cell r="J1586">
            <v>0</v>
          </cell>
          <cell r="K1586">
            <v>0</v>
          </cell>
          <cell r="L1586">
            <v>0</v>
          </cell>
          <cell r="M1586">
            <v>0</v>
          </cell>
        </row>
        <row r="1587">
          <cell r="A1587">
            <v>0</v>
          </cell>
          <cell r="B1587">
            <v>0</v>
          </cell>
          <cell r="C1587">
            <v>0</v>
          </cell>
          <cell r="D1587">
            <v>0</v>
          </cell>
          <cell r="E1587">
            <v>0</v>
          </cell>
          <cell r="F1587">
            <v>0</v>
          </cell>
          <cell r="G1587">
            <v>0</v>
          </cell>
          <cell r="H1587">
            <v>0</v>
          </cell>
          <cell r="I1587">
            <v>0</v>
          </cell>
          <cell r="J1587">
            <v>0</v>
          </cell>
          <cell r="K1587">
            <v>0</v>
          </cell>
          <cell r="L1587">
            <v>0</v>
          </cell>
          <cell r="M1587">
            <v>0</v>
          </cell>
        </row>
        <row r="1588">
          <cell r="A1588">
            <v>0</v>
          </cell>
          <cell r="B1588">
            <v>0</v>
          </cell>
          <cell r="C1588">
            <v>0</v>
          </cell>
          <cell r="D1588">
            <v>0</v>
          </cell>
          <cell r="E1588">
            <v>0</v>
          </cell>
          <cell r="F1588">
            <v>0</v>
          </cell>
          <cell r="G1588">
            <v>0</v>
          </cell>
          <cell r="H1588">
            <v>0</v>
          </cell>
          <cell r="I1588">
            <v>0</v>
          </cell>
          <cell r="J1588">
            <v>0</v>
          </cell>
          <cell r="K1588">
            <v>0</v>
          </cell>
          <cell r="L1588">
            <v>0</v>
          </cell>
          <cell r="M1588">
            <v>0</v>
          </cell>
        </row>
        <row r="1589">
          <cell r="A1589">
            <v>0</v>
          </cell>
          <cell r="B1589">
            <v>0</v>
          </cell>
          <cell r="C1589">
            <v>0</v>
          </cell>
          <cell r="D1589">
            <v>0</v>
          </cell>
          <cell r="E1589">
            <v>0</v>
          </cell>
          <cell r="F1589">
            <v>0</v>
          </cell>
          <cell r="G1589">
            <v>0</v>
          </cell>
          <cell r="H1589">
            <v>0</v>
          </cell>
          <cell r="I1589">
            <v>0</v>
          </cell>
          <cell r="J1589">
            <v>0</v>
          </cell>
          <cell r="K1589">
            <v>0</v>
          </cell>
          <cell r="L1589">
            <v>0</v>
          </cell>
          <cell r="M1589">
            <v>0</v>
          </cell>
        </row>
        <row r="1590">
          <cell r="A1590">
            <v>0</v>
          </cell>
          <cell r="B1590">
            <v>0</v>
          </cell>
          <cell r="C1590">
            <v>0</v>
          </cell>
          <cell r="D1590">
            <v>0</v>
          </cell>
          <cell r="E1590">
            <v>0</v>
          </cell>
          <cell r="F1590">
            <v>0</v>
          </cell>
          <cell r="G1590">
            <v>0</v>
          </cell>
          <cell r="H1590">
            <v>0</v>
          </cell>
          <cell r="I1590">
            <v>0</v>
          </cell>
          <cell r="J1590">
            <v>0</v>
          </cell>
          <cell r="K1590">
            <v>0</v>
          </cell>
          <cell r="L1590">
            <v>0</v>
          </cell>
          <cell r="M1590">
            <v>0</v>
          </cell>
        </row>
        <row r="1591">
          <cell r="A1591">
            <v>0</v>
          </cell>
          <cell r="B1591">
            <v>0</v>
          </cell>
          <cell r="C1591">
            <v>0</v>
          </cell>
          <cell r="D1591">
            <v>0</v>
          </cell>
          <cell r="E1591">
            <v>0</v>
          </cell>
          <cell r="F1591">
            <v>0</v>
          </cell>
          <cell r="G1591">
            <v>0</v>
          </cell>
          <cell r="H1591">
            <v>0</v>
          </cell>
          <cell r="I1591">
            <v>0</v>
          </cell>
          <cell r="J1591">
            <v>0</v>
          </cell>
          <cell r="K1591">
            <v>0</v>
          </cell>
          <cell r="L1591">
            <v>0</v>
          </cell>
          <cell r="M1591">
            <v>0</v>
          </cell>
        </row>
        <row r="1592">
          <cell r="A1592">
            <v>0</v>
          </cell>
          <cell r="B1592">
            <v>0</v>
          </cell>
          <cell r="C1592">
            <v>0</v>
          </cell>
          <cell r="D1592">
            <v>0</v>
          </cell>
          <cell r="E1592">
            <v>0</v>
          </cell>
          <cell r="F1592">
            <v>0</v>
          </cell>
          <cell r="G1592">
            <v>0</v>
          </cell>
          <cell r="H1592">
            <v>0</v>
          </cell>
          <cell r="I1592">
            <v>0</v>
          </cell>
          <cell r="J1592">
            <v>0</v>
          </cell>
          <cell r="K1592">
            <v>0</v>
          </cell>
          <cell r="L1592">
            <v>0</v>
          </cell>
          <cell r="M1592">
            <v>0</v>
          </cell>
        </row>
        <row r="1593">
          <cell r="A1593">
            <v>0</v>
          </cell>
          <cell r="B1593">
            <v>0</v>
          </cell>
          <cell r="C1593">
            <v>0</v>
          </cell>
          <cell r="D1593">
            <v>0</v>
          </cell>
          <cell r="E1593">
            <v>0</v>
          </cell>
          <cell r="F1593">
            <v>0</v>
          </cell>
          <cell r="G1593">
            <v>0</v>
          </cell>
          <cell r="H1593">
            <v>0</v>
          </cell>
          <cell r="I1593">
            <v>0</v>
          </cell>
          <cell r="J1593">
            <v>0</v>
          </cell>
          <cell r="K1593">
            <v>0</v>
          </cell>
          <cell r="L1593">
            <v>0</v>
          </cell>
          <cell r="M1593">
            <v>0</v>
          </cell>
        </row>
        <row r="1594">
          <cell r="A1594">
            <v>0</v>
          </cell>
          <cell r="B1594">
            <v>0</v>
          </cell>
          <cell r="C1594">
            <v>0</v>
          </cell>
          <cell r="D1594">
            <v>0</v>
          </cell>
          <cell r="E1594">
            <v>0</v>
          </cell>
          <cell r="F1594">
            <v>0</v>
          </cell>
          <cell r="G1594">
            <v>0</v>
          </cell>
          <cell r="H1594">
            <v>0</v>
          </cell>
          <cell r="I1594">
            <v>0</v>
          </cell>
          <cell r="J1594">
            <v>0</v>
          </cell>
          <cell r="K1594">
            <v>0</v>
          </cell>
          <cell r="L1594">
            <v>0</v>
          </cell>
          <cell r="M1594">
            <v>0</v>
          </cell>
        </row>
        <row r="1595">
          <cell r="A1595">
            <v>0</v>
          </cell>
          <cell r="B1595">
            <v>0</v>
          </cell>
          <cell r="C1595">
            <v>0</v>
          </cell>
          <cell r="D1595">
            <v>0</v>
          </cell>
          <cell r="E1595">
            <v>0</v>
          </cell>
          <cell r="F1595">
            <v>0</v>
          </cell>
          <cell r="G1595">
            <v>0</v>
          </cell>
          <cell r="H1595">
            <v>0</v>
          </cell>
          <cell r="I1595">
            <v>0</v>
          </cell>
          <cell r="J1595">
            <v>0</v>
          </cell>
          <cell r="K1595">
            <v>0</v>
          </cell>
          <cell r="L1595">
            <v>0</v>
          </cell>
          <cell r="M1595">
            <v>0</v>
          </cell>
        </row>
        <row r="1596">
          <cell r="A1596">
            <v>0</v>
          </cell>
          <cell r="B1596">
            <v>0</v>
          </cell>
          <cell r="C1596">
            <v>0</v>
          </cell>
          <cell r="D1596">
            <v>0</v>
          </cell>
          <cell r="E1596">
            <v>0</v>
          </cell>
          <cell r="F1596">
            <v>0</v>
          </cell>
          <cell r="G1596">
            <v>0</v>
          </cell>
          <cell r="H1596">
            <v>0</v>
          </cell>
          <cell r="I1596">
            <v>0</v>
          </cell>
          <cell r="J1596">
            <v>0</v>
          </cell>
          <cell r="K1596">
            <v>0</v>
          </cell>
          <cell r="L1596">
            <v>0</v>
          </cell>
          <cell r="M1596">
            <v>0</v>
          </cell>
        </row>
        <row r="1597">
          <cell r="A1597">
            <v>0</v>
          </cell>
          <cell r="B1597">
            <v>0</v>
          </cell>
          <cell r="C1597">
            <v>0</v>
          </cell>
          <cell r="D1597">
            <v>0</v>
          </cell>
          <cell r="E1597">
            <v>0</v>
          </cell>
          <cell r="F1597">
            <v>0</v>
          </cell>
          <cell r="G1597">
            <v>0</v>
          </cell>
          <cell r="H1597">
            <v>0</v>
          </cell>
          <cell r="I1597">
            <v>0</v>
          </cell>
          <cell r="J1597">
            <v>0</v>
          </cell>
          <cell r="K1597">
            <v>0</v>
          </cell>
          <cell r="L1597">
            <v>0</v>
          </cell>
          <cell r="M1597">
            <v>0</v>
          </cell>
        </row>
        <row r="1598">
          <cell r="A1598">
            <v>0</v>
          </cell>
          <cell r="B1598">
            <v>0</v>
          </cell>
          <cell r="C1598">
            <v>0</v>
          </cell>
          <cell r="D1598">
            <v>0</v>
          </cell>
          <cell r="E1598">
            <v>0</v>
          </cell>
          <cell r="F1598">
            <v>0</v>
          </cell>
          <cell r="G1598">
            <v>0</v>
          </cell>
          <cell r="H1598">
            <v>0</v>
          </cell>
          <cell r="I1598">
            <v>0</v>
          </cell>
          <cell r="J1598">
            <v>0</v>
          </cell>
          <cell r="K1598">
            <v>0</v>
          </cell>
          <cell r="L1598">
            <v>0</v>
          </cell>
          <cell r="M1598">
            <v>0</v>
          </cell>
        </row>
        <row r="1599">
          <cell r="A1599">
            <v>0</v>
          </cell>
          <cell r="B1599">
            <v>0</v>
          </cell>
          <cell r="C1599">
            <v>0</v>
          </cell>
          <cell r="D1599">
            <v>0</v>
          </cell>
          <cell r="E1599">
            <v>0</v>
          </cell>
          <cell r="F1599">
            <v>0</v>
          </cell>
          <cell r="G1599">
            <v>0</v>
          </cell>
          <cell r="H1599">
            <v>0</v>
          </cell>
          <cell r="I1599">
            <v>0</v>
          </cell>
          <cell r="J1599">
            <v>0</v>
          </cell>
          <cell r="K1599">
            <v>0</v>
          </cell>
          <cell r="L1599">
            <v>0</v>
          </cell>
          <cell r="M1599">
            <v>0</v>
          </cell>
        </row>
        <row r="1600">
          <cell r="A1600">
            <v>0</v>
          </cell>
          <cell r="B1600">
            <v>0</v>
          </cell>
          <cell r="C1600">
            <v>0</v>
          </cell>
          <cell r="D1600">
            <v>0</v>
          </cell>
          <cell r="E1600">
            <v>0</v>
          </cell>
          <cell r="F1600">
            <v>0</v>
          </cell>
          <cell r="G1600">
            <v>0</v>
          </cell>
          <cell r="H1600">
            <v>0</v>
          </cell>
          <cell r="I1600">
            <v>0</v>
          </cell>
          <cell r="J1600">
            <v>0</v>
          </cell>
          <cell r="K1600">
            <v>0</v>
          </cell>
          <cell r="L1600">
            <v>0</v>
          </cell>
          <cell r="M1600">
            <v>0</v>
          </cell>
        </row>
        <row r="1601">
          <cell r="A1601">
            <v>0</v>
          </cell>
          <cell r="B1601">
            <v>0</v>
          </cell>
          <cell r="C1601">
            <v>0</v>
          </cell>
          <cell r="D1601">
            <v>0</v>
          </cell>
          <cell r="E1601">
            <v>0</v>
          </cell>
          <cell r="F1601">
            <v>0</v>
          </cell>
          <cell r="G1601">
            <v>0</v>
          </cell>
          <cell r="H1601">
            <v>0</v>
          </cell>
          <cell r="I1601">
            <v>0</v>
          </cell>
          <cell r="J1601">
            <v>0</v>
          </cell>
          <cell r="K1601">
            <v>0</v>
          </cell>
          <cell r="L1601">
            <v>0</v>
          </cell>
          <cell r="M1601">
            <v>0</v>
          </cell>
        </row>
        <row r="1602">
          <cell r="A1602">
            <v>0</v>
          </cell>
          <cell r="B1602">
            <v>0</v>
          </cell>
          <cell r="C1602">
            <v>0</v>
          </cell>
          <cell r="D1602">
            <v>0</v>
          </cell>
          <cell r="E1602">
            <v>0</v>
          </cell>
          <cell r="F1602">
            <v>0</v>
          </cell>
          <cell r="G1602">
            <v>0</v>
          </cell>
          <cell r="H1602">
            <v>0</v>
          </cell>
          <cell r="I1602">
            <v>0</v>
          </cell>
          <cell r="J1602">
            <v>0</v>
          </cell>
          <cell r="K1602">
            <v>0</v>
          </cell>
          <cell r="L1602">
            <v>0</v>
          </cell>
          <cell r="M1602">
            <v>0</v>
          </cell>
        </row>
        <row r="1603">
          <cell r="A1603">
            <v>0</v>
          </cell>
          <cell r="B1603">
            <v>0</v>
          </cell>
          <cell r="C1603">
            <v>0</v>
          </cell>
          <cell r="D1603">
            <v>0</v>
          </cell>
          <cell r="E1603">
            <v>0</v>
          </cell>
          <cell r="F1603">
            <v>0</v>
          </cell>
          <cell r="G1603">
            <v>0</v>
          </cell>
          <cell r="H1603">
            <v>0</v>
          </cell>
          <cell r="I1603">
            <v>0</v>
          </cell>
          <cell r="J1603">
            <v>0</v>
          </cell>
          <cell r="K1603">
            <v>0</v>
          </cell>
          <cell r="L1603">
            <v>0</v>
          </cell>
          <cell r="M1603">
            <v>0</v>
          </cell>
        </row>
        <row r="1604">
          <cell r="A1604">
            <v>0</v>
          </cell>
          <cell r="B1604">
            <v>0</v>
          </cell>
          <cell r="C1604">
            <v>0</v>
          </cell>
          <cell r="D1604">
            <v>0</v>
          </cell>
          <cell r="E1604">
            <v>0</v>
          </cell>
          <cell r="F1604">
            <v>0</v>
          </cell>
          <cell r="G1604">
            <v>0</v>
          </cell>
          <cell r="H1604">
            <v>0</v>
          </cell>
          <cell r="I1604">
            <v>0</v>
          </cell>
          <cell r="J1604">
            <v>0</v>
          </cell>
          <cell r="K1604">
            <v>0</v>
          </cell>
          <cell r="L1604">
            <v>0</v>
          </cell>
          <cell r="M1604">
            <v>0</v>
          </cell>
        </row>
        <row r="1605">
          <cell r="A1605">
            <v>0</v>
          </cell>
          <cell r="B1605">
            <v>0</v>
          </cell>
          <cell r="C1605">
            <v>0</v>
          </cell>
          <cell r="D1605">
            <v>0</v>
          </cell>
          <cell r="E1605">
            <v>0</v>
          </cell>
          <cell r="F1605">
            <v>0</v>
          </cell>
          <cell r="G1605">
            <v>0</v>
          </cell>
          <cell r="H1605">
            <v>0</v>
          </cell>
          <cell r="I1605">
            <v>0</v>
          </cell>
          <cell r="J1605">
            <v>0</v>
          </cell>
          <cell r="K1605">
            <v>0</v>
          </cell>
          <cell r="L1605">
            <v>0</v>
          </cell>
          <cell r="M1605">
            <v>0</v>
          </cell>
        </row>
        <row r="1606">
          <cell r="A1606">
            <v>0</v>
          </cell>
          <cell r="B1606">
            <v>0</v>
          </cell>
          <cell r="C1606">
            <v>0</v>
          </cell>
          <cell r="D1606">
            <v>0</v>
          </cell>
          <cell r="E1606">
            <v>0</v>
          </cell>
          <cell r="F1606">
            <v>0</v>
          </cell>
          <cell r="G1606">
            <v>0</v>
          </cell>
          <cell r="H1606">
            <v>0</v>
          </cell>
          <cell r="I1606">
            <v>0</v>
          </cell>
          <cell r="J1606">
            <v>0</v>
          </cell>
          <cell r="K1606">
            <v>0</v>
          </cell>
          <cell r="L1606">
            <v>0</v>
          </cell>
          <cell r="M1606">
            <v>0</v>
          </cell>
        </row>
        <row r="1607">
          <cell r="A1607">
            <v>0</v>
          </cell>
          <cell r="B1607">
            <v>0</v>
          </cell>
          <cell r="C1607">
            <v>0</v>
          </cell>
          <cell r="D1607">
            <v>0</v>
          </cell>
          <cell r="E1607">
            <v>0</v>
          </cell>
          <cell r="F1607">
            <v>0</v>
          </cell>
          <cell r="G1607">
            <v>0</v>
          </cell>
          <cell r="H1607">
            <v>0</v>
          </cell>
          <cell r="I1607">
            <v>0</v>
          </cell>
          <cell r="J1607">
            <v>0</v>
          </cell>
          <cell r="K1607">
            <v>0</v>
          </cell>
          <cell r="L1607">
            <v>0</v>
          </cell>
          <cell r="M1607">
            <v>0</v>
          </cell>
        </row>
        <row r="1608">
          <cell r="A1608">
            <v>0</v>
          </cell>
          <cell r="B1608">
            <v>0</v>
          </cell>
          <cell r="C1608">
            <v>0</v>
          </cell>
          <cell r="D1608">
            <v>0</v>
          </cell>
          <cell r="E1608">
            <v>0</v>
          </cell>
          <cell r="F1608">
            <v>0</v>
          </cell>
          <cell r="G1608">
            <v>0</v>
          </cell>
          <cell r="H1608">
            <v>0</v>
          </cell>
          <cell r="I1608">
            <v>0</v>
          </cell>
          <cell r="J1608">
            <v>0</v>
          </cell>
          <cell r="K1608">
            <v>0</v>
          </cell>
          <cell r="L1608">
            <v>0</v>
          </cell>
          <cell r="M1608">
            <v>0</v>
          </cell>
        </row>
        <row r="1609">
          <cell r="A1609">
            <v>0</v>
          </cell>
          <cell r="B1609">
            <v>0</v>
          </cell>
          <cell r="C1609">
            <v>0</v>
          </cell>
          <cell r="D1609">
            <v>0</v>
          </cell>
          <cell r="E1609">
            <v>0</v>
          </cell>
          <cell r="F1609">
            <v>0</v>
          </cell>
          <cell r="G1609">
            <v>0</v>
          </cell>
          <cell r="H1609">
            <v>0</v>
          </cell>
          <cell r="I1609">
            <v>0</v>
          </cell>
          <cell r="J1609">
            <v>0</v>
          </cell>
          <cell r="K1609">
            <v>0</v>
          </cell>
          <cell r="L1609">
            <v>0</v>
          </cell>
          <cell r="M1609">
            <v>0</v>
          </cell>
        </row>
        <row r="1610">
          <cell r="A1610">
            <v>0</v>
          </cell>
          <cell r="B1610">
            <v>0</v>
          </cell>
          <cell r="C1610">
            <v>0</v>
          </cell>
          <cell r="D1610">
            <v>0</v>
          </cell>
          <cell r="E1610">
            <v>0</v>
          </cell>
          <cell r="F1610">
            <v>0</v>
          </cell>
          <cell r="G1610">
            <v>0</v>
          </cell>
          <cell r="H1610">
            <v>0</v>
          </cell>
          <cell r="I1610">
            <v>0</v>
          </cell>
          <cell r="J1610">
            <v>0</v>
          </cell>
          <cell r="K1610">
            <v>0</v>
          </cell>
          <cell r="L1610">
            <v>0</v>
          </cell>
          <cell r="M1610">
            <v>0</v>
          </cell>
        </row>
        <row r="1611">
          <cell r="A1611">
            <v>0</v>
          </cell>
          <cell r="B1611">
            <v>0</v>
          </cell>
          <cell r="C1611">
            <v>0</v>
          </cell>
          <cell r="D1611">
            <v>0</v>
          </cell>
          <cell r="E1611">
            <v>0</v>
          </cell>
          <cell r="F1611">
            <v>0</v>
          </cell>
          <cell r="G1611">
            <v>0</v>
          </cell>
          <cell r="H1611">
            <v>0</v>
          </cell>
          <cell r="I1611">
            <v>0</v>
          </cell>
          <cell r="J1611">
            <v>0</v>
          </cell>
          <cell r="K1611">
            <v>0</v>
          </cell>
          <cell r="L1611">
            <v>0</v>
          </cell>
          <cell r="M1611">
            <v>0</v>
          </cell>
        </row>
        <row r="1612">
          <cell r="A1612">
            <v>0</v>
          </cell>
          <cell r="B1612">
            <v>0</v>
          </cell>
          <cell r="C1612">
            <v>0</v>
          </cell>
          <cell r="D1612">
            <v>0</v>
          </cell>
          <cell r="E1612">
            <v>0</v>
          </cell>
          <cell r="F1612">
            <v>0</v>
          </cell>
          <cell r="G1612">
            <v>0</v>
          </cell>
          <cell r="H1612">
            <v>0</v>
          </cell>
          <cell r="I1612">
            <v>0</v>
          </cell>
          <cell r="J1612">
            <v>0</v>
          </cell>
          <cell r="K1612">
            <v>0</v>
          </cell>
          <cell r="L1612">
            <v>0</v>
          </cell>
          <cell r="M1612">
            <v>0</v>
          </cell>
        </row>
        <row r="1613">
          <cell r="A1613">
            <v>0</v>
          </cell>
          <cell r="B1613">
            <v>0</v>
          </cell>
          <cell r="C1613">
            <v>0</v>
          </cell>
          <cell r="D1613">
            <v>0</v>
          </cell>
          <cell r="E1613">
            <v>0</v>
          </cell>
          <cell r="F1613">
            <v>0</v>
          </cell>
          <cell r="G1613">
            <v>0</v>
          </cell>
          <cell r="H1613">
            <v>0</v>
          </cell>
          <cell r="I1613">
            <v>0</v>
          </cell>
          <cell r="J1613">
            <v>0</v>
          </cell>
          <cell r="K1613">
            <v>0</v>
          </cell>
          <cell r="L1613">
            <v>0</v>
          </cell>
          <cell r="M1613">
            <v>0</v>
          </cell>
        </row>
        <row r="1614">
          <cell r="A1614">
            <v>0</v>
          </cell>
          <cell r="B1614">
            <v>0</v>
          </cell>
          <cell r="C1614">
            <v>0</v>
          </cell>
          <cell r="D1614">
            <v>0</v>
          </cell>
          <cell r="E1614">
            <v>0</v>
          </cell>
          <cell r="F1614">
            <v>0</v>
          </cell>
          <cell r="G1614">
            <v>0</v>
          </cell>
          <cell r="H1614">
            <v>0</v>
          </cell>
          <cell r="I1614">
            <v>0</v>
          </cell>
          <cell r="J1614">
            <v>0</v>
          </cell>
          <cell r="K1614">
            <v>0</v>
          </cell>
          <cell r="L1614">
            <v>0</v>
          </cell>
          <cell r="M1614">
            <v>0</v>
          </cell>
        </row>
        <row r="1615">
          <cell r="A1615">
            <v>0</v>
          </cell>
          <cell r="B1615">
            <v>0</v>
          </cell>
          <cell r="C1615">
            <v>0</v>
          </cell>
          <cell r="D1615">
            <v>0</v>
          </cell>
          <cell r="E1615">
            <v>0</v>
          </cell>
          <cell r="F1615">
            <v>0</v>
          </cell>
          <cell r="G1615">
            <v>0</v>
          </cell>
          <cell r="H1615">
            <v>0</v>
          </cell>
          <cell r="I1615">
            <v>0</v>
          </cell>
          <cell r="J1615">
            <v>0</v>
          </cell>
          <cell r="K1615">
            <v>0</v>
          </cell>
          <cell r="L1615">
            <v>0</v>
          </cell>
          <cell r="M1615">
            <v>0</v>
          </cell>
        </row>
        <row r="1616">
          <cell r="A1616">
            <v>0</v>
          </cell>
          <cell r="B1616">
            <v>0</v>
          </cell>
          <cell r="C1616">
            <v>0</v>
          </cell>
          <cell r="D1616">
            <v>0</v>
          </cell>
          <cell r="E1616">
            <v>0</v>
          </cell>
          <cell r="F1616">
            <v>0</v>
          </cell>
          <cell r="G1616">
            <v>0</v>
          </cell>
          <cell r="H1616">
            <v>0</v>
          </cell>
          <cell r="I1616">
            <v>0</v>
          </cell>
          <cell r="J1616">
            <v>0</v>
          </cell>
          <cell r="K1616">
            <v>0</v>
          </cell>
          <cell r="L1616">
            <v>0</v>
          </cell>
          <cell r="M1616">
            <v>0</v>
          </cell>
        </row>
        <row r="1617">
          <cell r="A1617">
            <v>0</v>
          </cell>
          <cell r="B1617">
            <v>0</v>
          </cell>
          <cell r="C1617">
            <v>0</v>
          </cell>
          <cell r="D1617">
            <v>0</v>
          </cell>
          <cell r="E1617">
            <v>0</v>
          </cell>
          <cell r="F1617">
            <v>0</v>
          </cell>
          <cell r="G1617">
            <v>0</v>
          </cell>
          <cell r="H1617">
            <v>0</v>
          </cell>
          <cell r="I1617">
            <v>0</v>
          </cell>
          <cell r="J1617">
            <v>0</v>
          </cell>
          <cell r="K1617">
            <v>0</v>
          </cell>
          <cell r="L1617">
            <v>0</v>
          </cell>
          <cell r="M1617">
            <v>0</v>
          </cell>
        </row>
        <row r="1618">
          <cell r="A1618">
            <v>0</v>
          </cell>
          <cell r="B1618">
            <v>0</v>
          </cell>
          <cell r="C1618">
            <v>0</v>
          </cell>
          <cell r="D1618">
            <v>0</v>
          </cell>
          <cell r="E1618">
            <v>0</v>
          </cell>
          <cell r="F1618">
            <v>0</v>
          </cell>
          <cell r="G1618">
            <v>0</v>
          </cell>
          <cell r="H1618">
            <v>0</v>
          </cell>
          <cell r="I1618">
            <v>0</v>
          </cell>
          <cell r="J1618">
            <v>0</v>
          </cell>
          <cell r="K1618">
            <v>0</v>
          </cell>
          <cell r="L1618">
            <v>0</v>
          </cell>
          <cell r="M1618">
            <v>0</v>
          </cell>
        </row>
        <row r="1619">
          <cell r="A1619">
            <v>0</v>
          </cell>
          <cell r="B1619">
            <v>0</v>
          </cell>
          <cell r="C1619">
            <v>0</v>
          </cell>
          <cell r="D1619">
            <v>0</v>
          </cell>
          <cell r="E1619">
            <v>0</v>
          </cell>
          <cell r="F1619">
            <v>0</v>
          </cell>
          <cell r="G1619">
            <v>0</v>
          </cell>
          <cell r="H1619">
            <v>0</v>
          </cell>
          <cell r="I1619">
            <v>0</v>
          </cell>
          <cell r="J1619">
            <v>0</v>
          </cell>
          <cell r="K1619">
            <v>0</v>
          </cell>
          <cell r="L1619">
            <v>0</v>
          </cell>
          <cell r="M1619">
            <v>0</v>
          </cell>
        </row>
        <row r="1620">
          <cell r="A1620">
            <v>0</v>
          </cell>
          <cell r="B1620">
            <v>0</v>
          </cell>
          <cell r="C1620">
            <v>0</v>
          </cell>
          <cell r="D1620">
            <v>0</v>
          </cell>
          <cell r="E1620">
            <v>0</v>
          </cell>
          <cell r="F1620">
            <v>0</v>
          </cell>
          <cell r="G1620">
            <v>0</v>
          </cell>
          <cell r="H1620">
            <v>0</v>
          </cell>
          <cell r="I1620">
            <v>0</v>
          </cell>
          <cell r="J1620">
            <v>0</v>
          </cell>
          <cell r="K1620">
            <v>0</v>
          </cell>
          <cell r="L1620">
            <v>0</v>
          </cell>
          <cell r="M1620">
            <v>0</v>
          </cell>
        </row>
        <row r="1621">
          <cell r="A1621">
            <v>0</v>
          </cell>
          <cell r="B1621">
            <v>0</v>
          </cell>
          <cell r="C1621">
            <v>0</v>
          </cell>
          <cell r="D1621">
            <v>0</v>
          </cell>
          <cell r="E1621">
            <v>0</v>
          </cell>
          <cell r="F1621">
            <v>0</v>
          </cell>
          <cell r="G1621">
            <v>0</v>
          </cell>
          <cell r="H1621">
            <v>0</v>
          </cell>
          <cell r="I1621">
            <v>0</v>
          </cell>
          <cell r="J1621">
            <v>0</v>
          </cell>
          <cell r="K1621">
            <v>0</v>
          </cell>
          <cell r="L1621">
            <v>0</v>
          </cell>
          <cell r="M1621">
            <v>0</v>
          </cell>
        </row>
        <row r="1622">
          <cell r="A1622">
            <v>0</v>
          </cell>
          <cell r="B1622">
            <v>0</v>
          </cell>
          <cell r="C1622">
            <v>0</v>
          </cell>
          <cell r="D1622">
            <v>0</v>
          </cell>
          <cell r="E1622">
            <v>0</v>
          </cell>
          <cell r="F1622">
            <v>0</v>
          </cell>
          <cell r="G1622">
            <v>0</v>
          </cell>
          <cell r="H1622">
            <v>0</v>
          </cell>
          <cell r="I1622">
            <v>0</v>
          </cell>
          <cell r="J1622">
            <v>0</v>
          </cell>
          <cell r="K1622">
            <v>0</v>
          </cell>
          <cell r="L1622">
            <v>0</v>
          </cell>
          <cell r="M1622">
            <v>0</v>
          </cell>
        </row>
        <row r="1623">
          <cell r="A1623">
            <v>0</v>
          </cell>
          <cell r="B1623">
            <v>0</v>
          </cell>
          <cell r="C1623">
            <v>0</v>
          </cell>
          <cell r="D1623">
            <v>0</v>
          </cell>
          <cell r="E1623">
            <v>0</v>
          </cell>
          <cell r="F1623">
            <v>0</v>
          </cell>
          <cell r="G1623">
            <v>0</v>
          </cell>
          <cell r="H1623">
            <v>0</v>
          </cell>
          <cell r="I1623">
            <v>0</v>
          </cell>
          <cell r="J1623">
            <v>0</v>
          </cell>
          <cell r="K1623">
            <v>0</v>
          </cell>
          <cell r="L1623">
            <v>0</v>
          </cell>
          <cell r="M1623">
            <v>0</v>
          </cell>
        </row>
        <row r="1624">
          <cell r="A1624">
            <v>0</v>
          </cell>
          <cell r="B1624">
            <v>0</v>
          </cell>
          <cell r="C1624">
            <v>0</v>
          </cell>
          <cell r="D1624">
            <v>0</v>
          </cell>
          <cell r="E1624">
            <v>0</v>
          </cell>
          <cell r="F1624">
            <v>0</v>
          </cell>
          <cell r="G1624">
            <v>0</v>
          </cell>
          <cell r="H1624">
            <v>0</v>
          </cell>
          <cell r="I1624">
            <v>0</v>
          </cell>
          <cell r="J1624">
            <v>0</v>
          </cell>
          <cell r="K1624">
            <v>0</v>
          </cell>
          <cell r="L1624">
            <v>0</v>
          </cell>
          <cell r="M1624">
            <v>0</v>
          </cell>
        </row>
        <row r="1625">
          <cell r="A1625">
            <v>0</v>
          </cell>
          <cell r="B1625">
            <v>0</v>
          </cell>
          <cell r="C1625">
            <v>0</v>
          </cell>
          <cell r="D1625">
            <v>0</v>
          </cell>
          <cell r="E1625">
            <v>0</v>
          </cell>
          <cell r="F1625">
            <v>0</v>
          </cell>
          <cell r="G1625">
            <v>0</v>
          </cell>
          <cell r="H1625">
            <v>0</v>
          </cell>
          <cell r="I1625">
            <v>0</v>
          </cell>
          <cell r="J1625">
            <v>0</v>
          </cell>
          <cell r="K1625">
            <v>0</v>
          </cell>
          <cell r="L1625">
            <v>0</v>
          </cell>
          <cell r="M1625">
            <v>0</v>
          </cell>
        </row>
        <row r="1626">
          <cell r="A1626">
            <v>0</v>
          </cell>
          <cell r="B1626">
            <v>0</v>
          </cell>
          <cell r="C1626">
            <v>0</v>
          </cell>
          <cell r="D1626">
            <v>0</v>
          </cell>
          <cell r="E1626">
            <v>0</v>
          </cell>
          <cell r="F1626">
            <v>0</v>
          </cell>
          <cell r="G1626">
            <v>0</v>
          </cell>
          <cell r="H1626">
            <v>0</v>
          </cell>
          <cell r="I1626">
            <v>0</v>
          </cell>
          <cell r="J1626">
            <v>0</v>
          </cell>
          <cell r="K1626">
            <v>0</v>
          </cell>
          <cell r="L1626">
            <v>0</v>
          </cell>
          <cell r="M1626">
            <v>0</v>
          </cell>
        </row>
        <row r="1627">
          <cell r="A1627">
            <v>0</v>
          </cell>
          <cell r="B1627">
            <v>0</v>
          </cell>
          <cell r="C1627">
            <v>0</v>
          </cell>
          <cell r="D1627">
            <v>0</v>
          </cell>
          <cell r="E1627">
            <v>0</v>
          </cell>
          <cell r="F1627">
            <v>0</v>
          </cell>
          <cell r="G1627">
            <v>0</v>
          </cell>
          <cell r="H1627">
            <v>0</v>
          </cell>
          <cell r="I1627">
            <v>0</v>
          </cell>
          <cell r="J1627">
            <v>0</v>
          </cell>
          <cell r="K1627">
            <v>0</v>
          </cell>
          <cell r="L1627">
            <v>0</v>
          </cell>
          <cell r="M1627">
            <v>0</v>
          </cell>
        </row>
        <row r="1628">
          <cell r="A1628">
            <v>0</v>
          </cell>
          <cell r="B1628">
            <v>0</v>
          </cell>
          <cell r="C1628">
            <v>0</v>
          </cell>
          <cell r="D1628">
            <v>0</v>
          </cell>
          <cell r="E1628">
            <v>0</v>
          </cell>
          <cell r="F1628">
            <v>0</v>
          </cell>
          <cell r="G1628">
            <v>0</v>
          </cell>
          <cell r="H1628">
            <v>0</v>
          </cell>
          <cell r="I1628">
            <v>0</v>
          </cell>
          <cell r="J1628">
            <v>0</v>
          </cell>
          <cell r="K1628">
            <v>0</v>
          </cell>
          <cell r="L1628">
            <v>0</v>
          </cell>
          <cell r="M1628">
            <v>0</v>
          </cell>
        </row>
        <row r="1629">
          <cell r="A1629">
            <v>0</v>
          </cell>
          <cell r="B1629">
            <v>0</v>
          </cell>
          <cell r="C1629">
            <v>0</v>
          </cell>
          <cell r="D1629">
            <v>0</v>
          </cell>
          <cell r="E1629">
            <v>0</v>
          </cell>
          <cell r="F1629">
            <v>0</v>
          </cell>
          <cell r="G1629">
            <v>0</v>
          </cell>
          <cell r="H1629">
            <v>0</v>
          </cell>
          <cell r="I1629">
            <v>0</v>
          </cell>
          <cell r="J1629">
            <v>0</v>
          </cell>
          <cell r="K1629">
            <v>0</v>
          </cell>
          <cell r="L1629">
            <v>0</v>
          </cell>
          <cell r="M1629">
            <v>0</v>
          </cell>
        </row>
        <row r="1630">
          <cell r="A1630">
            <v>0</v>
          </cell>
          <cell r="B1630">
            <v>0</v>
          </cell>
          <cell r="C1630">
            <v>0</v>
          </cell>
          <cell r="D1630">
            <v>0</v>
          </cell>
          <cell r="E1630">
            <v>0</v>
          </cell>
          <cell r="F1630">
            <v>0</v>
          </cell>
          <cell r="G1630">
            <v>0</v>
          </cell>
          <cell r="H1630">
            <v>0</v>
          </cell>
          <cell r="I1630">
            <v>0</v>
          </cell>
          <cell r="J1630">
            <v>0</v>
          </cell>
          <cell r="K1630">
            <v>0</v>
          </cell>
          <cell r="L1630">
            <v>0</v>
          </cell>
          <cell r="M1630">
            <v>0</v>
          </cell>
        </row>
        <row r="1631">
          <cell r="A1631">
            <v>0</v>
          </cell>
          <cell r="B1631">
            <v>0</v>
          </cell>
          <cell r="C1631">
            <v>0</v>
          </cell>
          <cell r="D1631">
            <v>0</v>
          </cell>
          <cell r="E1631">
            <v>0</v>
          </cell>
          <cell r="F1631">
            <v>0</v>
          </cell>
          <cell r="G1631">
            <v>0</v>
          </cell>
          <cell r="H1631">
            <v>0</v>
          </cell>
          <cell r="I1631">
            <v>0</v>
          </cell>
          <cell r="J1631">
            <v>0</v>
          </cell>
          <cell r="K1631">
            <v>0</v>
          </cell>
          <cell r="L1631">
            <v>0</v>
          </cell>
          <cell r="M1631">
            <v>0</v>
          </cell>
        </row>
        <row r="1632">
          <cell r="A1632">
            <v>0</v>
          </cell>
          <cell r="B1632">
            <v>0</v>
          </cell>
          <cell r="C1632">
            <v>0</v>
          </cell>
          <cell r="D1632">
            <v>0</v>
          </cell>
          <cell r="E1632">
            <v>0</v>
          </cell>
          <cell r="F1632">
            <v>0</v>
          </cell>
          <cell r="G1632">
            <v>0</v>
          </cell>
          <cell r="H1632">
            <v>0</v>
          </cell>
          <cell r="I1632">
            <v>0</v>
          </cell>
          <cell r="J1632">
            <v>0</v>
          </cell>
          <cell r="K1632">
            <v>0</v>
          </cell>
          <cell r="L1632">
            <v>0</v>
          </cell>
          <cell r="M1632">
            <v>0</v>
          </cell>
        </row>
        <row r="1633">
          <cell r="A1633">
            <v>0</v>
          </cell>
          <cell r="B1633">
            <v>0</v>
          </cell>
          <cell r="C1633">
            <v>0</v>
          </cell>
          <cell r="D1633">
            <v>0</v>
          </cell>
          <cell r="E1633">
            <v>0</v>
          </cell>
          <cell r="F1633">
            <v>0</v>
          </cell>
          <cell r="G1633">
            <v>0</v>
          </cell>
          <cell r="H1633">
            <v>0</v>
          </cell>
          <cell r="I1633">
            <v>0</v>
          </cell>
          <cell r="J1633">
            <v>0</v>
          </cell>
          <cell r="K1633">
            <v>0</v>
          </cell>
          <cell r="L1633">
            <v>0</v>
          </cell>
          <cell r="M1633">
            <v>0</v>
          </cell>
        </row>
        <row r="1634">
          <cell r="A1634">
            <v>0</v>
          </cell>
          <cell r="B1634">
            <v>0</v>
          </cell>
          <cell r="C1634">
            <v>0</v>
          </cell>
          <cell r="D1634">
            <v>0</v>
          </cell>
          <cell r="E1634">
            <v>0</v>
          </cell>
          <cell r="F1634">
            <v>0</v>
          </cell>
          <cell r="G1634">
            <v>0</v>
          </cell>
          <cell r="H1634">
            <v>0</v>
          </cell>
          <cell r="I1634">
            <v>0</v>
          </cell>
          <cell r="J1634">
            <v>0</v>
          </cell>
          <cell r="K1634">
            <v>0</v>
          </cell>
          <cell r="L1634">
            <v>0</v>
          </cell>
          <cell r="M1634">
            <v>0</v>
          </cell>
        </row>
        <row r="1635">
          <cell r="A1635">
            <v>0</v>
          </cell>
          <cell r="B1635">
            <v>0</v>
          </cell>
          <cell r="C1635">
            <v>0</v>
          </cell>
          <cell r="D1635">
            <v>0</v>
          </cell>
          <cell r="E1635">
            <v>0</v>
          </cell>
          <cell r="F1635">
            <v>0</v>
          </cell>
          <cell r="G1635">
            <v>0</v>
          </cell>
          <cell r="H1635">
            <v>0</v>
          </cell>
          <cell r="I1635">
            <v>0</v>
          </cell>
          <cell r="J1635">
            <v>0</v>
          </cell>
          <cell r="K1635">
            <v>0</v>
          </cell>
          <cell r="L1635">
            <v>0</v>
          </cell>
          <cell r="M1635">
            <v>0</v>
          </cell>
        </row>
        <row r="1636">
          <cell r="A1636">
            <v>0</v>
          </cell>
          <cell r="B1636">
            <v>0</v>
          </cell>
          <cell r="C1636">
            <v>0</v>
          </cell>
          <cell r="D1636">
            <v>0</v>
          </cell>
          <cell r="E1636">
            <v>0</v>
          </cell>
          <cell r="F1636">
            <v>0</v>
          </cell>
          <cell r="G1636">
            <v>0</v>
          </cell>
          <cell r="H1636">
            <v>0</v>
          </cell>
          <cell r="I1636">
            <v>0</v>
          </cell>
          <cell r="J1636">
            <v>0</v>
          </cell>
          <cell r="K1636">
            <v>0</v>
          </cell>
          <cell r="L1636">
            <v>0</v>
          </cell>
          <cell r="M1636">
            <v>0</v>
          </cell>
        </row>
        <row r="1637">
          <cell r="A1637">
            <v>0</v>
          </cell>
          <cell r="B1637">
            <v>0</v>
          </cell>
          <cell r="C1637">
            <v>0</v>
          </cell>
          <cell r="D1637">
            <v>0</v>
          </cell>
          <cell r="E1637">
            <v>0</v>
          </cell>
          <cell r="F1637">
            <v>0</v>
          </cell>
          <cell r="G1637">
            <v>0</v>
          </cell>
          <cell r="H1637">
            <v>0</v>
          </cell>
          <cell r="I1637">
            <v>0</v>
          </cell>
          <cell r="J1637">
            <v>0</v>
          </cell>
          <cell r="K1637">
            <v>0</v>
          </cell>
          <cell r="L1637">
            <v>0</v>
          </cell>
          <cell r="M1637">
            <v>0</v>
          </cell>
        </row>
        <row r="1638">
          <cell r="A1638">
            <v>0</v>
          </cell>
          <cell r="B1638">
            <v>0</v>
          </cell>
          <cell r="C1638">
            <v>0</v>
          </cell>
          <cell r="D1638">
            <v>0</v>
          </cell>
          <cell r="E1638">
            <v>0</v>
          </cell>
          <cell r="F1638">
            <v>0</v>
          </cell>
          <cell r="G1638">
            <v>0</v>
          </cell>
          <cell r="H1638">
            <v>0</v>
          </cell>
          <cell r="I1638">
            <v>0</v>
          </cell>
          <cell r="J1638">
            <v>0</v>
          </cell>
          <cell r="K1638">
            <v>0</v>
          </cell>
          <cell r="L1638">
            <v>0</v>
          </cell>
          <cell r="M1638">
            <v>0</v>
          </cell>
        </row>
        <row r="1639">
          <cell r="A1639">
            <v>0</v>
          </cell>
          <cell r="B1639">
            <v>0</v>
          </cell>
          <cell r="C1639">
            <v>0</v>
          </cell>
          <cell r="D1639">
            <v>0</v>
          </cell>
          <cell r="E1639">
            <v>0</v>
          </cell>
          <cell r="F1639">
            <v>0</v>
          </cell>
          <cell r="G1639">
            <v>0</v>
          </cell>
          <cell r="H1639">
            <v>0</v>
          </cell>
          <cell r="I1639">
            <v>0</v>
          </cell>
          <cell r="J1639">
            <v>0</v>
          </cell>
          <cell r="K1639">
            <v>0</v>
          </cell>
          <cell r="L1639">
            <v>0</v>
          </cell>
          <cell r="M1639">
            <v>0</v>
          </cell>
        </row>
        <row r="1640">
          <cell r="A1640">
            <v>0</v>
          </cell>
          <cell r="B1640">
            <v>0</v>
          </cell>
          <cell r="C1640">
            <v>0</v>
          </cell>
          <cell r="D1640">
            <v>0</v>
          </cell>
          <cell r="E1640">
            <v>0</v>
          </cell>
          <cell r="F1640">
            <v>0</v>
          </cell>
          <cell r="G1640">
            <v>0</v>
          </cell>
          <cell r="H1640">
            <v>0</v>
          </cell>
          <cell r="I1640">
            <v>0</v>
          </cell>
          <cell r="J1640">
            <v>0</v>
          </cell>
          <cell r="K1640">
            <v>0</v>
          </cell>
          <cell r="L1640">
            <v>0</v>
          </cell>
          <cell r="M1640">
            <v>0</v>
          </cell>
        </row>
        <row r="1641">
          <cell r="A1641">
            <v>0</v>
          </cell>
          <cell r="B1641">
            <v>0</v>
          </cell>
          <cell r="C1641">
            <v>0</v>
          </cell>
          <cell r="D1641">
            <v>0</v>
          </cell>
          <cell r="E1641">
            <v>0</v>
          </cell>
          <cell r="F1641">
            <v>0</v>
          </cell>
          <cell r="G1641">
            <v>0</v>
          </cell>
          <cell r="H1641">
            <v>0</v>
          </cell>
          <cell r="I1641">
            <v>0</v>
          </cell>
          <cell r="J1641">
            <v>0</v>
          </cell>
          <cell r="K1641">
            <v>0</v>
          </cell>
          <cell r="L1641">
            <v>0</v>
          </cell>
          <cell r="M1641">
            <v>0</v>
          </cell>
        </row>
        <row r="1642">
          <cell r="A1642">
            <v>0</v>
          </cell>
          <cell r="B1642">
            <v>0</v>
          </cell>
          <cell r="C1642">
            <v>0</v>
          </cell>
          <cell r="D1642">
            <v>0</v>
          </cell>
          <cell r="E1642">
            <v>0</v>
          </cell>
          <cell r="F1642">
            <v>0</v>
          </cell>
          <cell r="G1642">
            <v>0</v>
          </cell>
          <cell r="H1642">
            <v>0</v>
          </cell>
          <cell r="I1642">
            <v>0</v>
          </cell>
          <cell r="J1642">
            <v>0</v>
          </cell>
          <cell r="K1642">
            <v>0</v>
          </cell>
          <cell r="L1642">
            <v>0</v>
          </cell>
          <cell r="M1642">
            <v>0</v>
          </cell>
        </row>
        <row r="1643">
          <cell r="A1643">
            <v>0</v>
          </cell>
          <cell r="B1643">
            <v>0</v>
          </cell>
          <cell r="C1643">
            <v>0</v>
          </cell>
          <cell r="D1643">
            <v>0</v>
          </cell>
          <cell r="E1643">
            <v>0</v>
          </cell>
          <cell r="F1643">
            <v>0</v>
          </cell>
          <cell r="G1643">
            <v>0</v>
          </cell>
          <cell r="H1643">
            <v>0</v>
          </cell>
          <cell r="I1643">
            <v>0</v>
          </cell>
          <cell r="J1643">
            <v>0</v>
          </cell>
          <cell r="K1643">
            <v>0</v>
          </cell>
          <cell r="L1643">
            <v>0</v>
          </cell>
          <cell r="M1643">
            <v>0</v>
          </cell>
        </row>
        <row r="1644">
          <cell r="A1644">
            <v>0</v>
          </cell>
          <cell r="B1644">
            <v>0</v>
          </cell>
          <cell r="C1644">
            <v>0</v>
          </cell>
          <cell r="D1644">
            <v>0</v>
          </cell>
          <cell r="E1644">
            <v>0</v>
          </cell>
          <cell r="F1644">
            <v>0</v>
          </cell>
          <cell r="G1644">
            <v>0</v>
          </cell>
          <cell r="H1644">
            <v>0</v>
          </cell>
          <cell r="I1644">
            <v>0</v>
          </cell>
          <cell r="J1644">
            <v>0</v>
          </cell>
          <cell r="K1644">
            <v>0</v>
          </cell>
          <cell r="L1644">
            <v>0</v>
          </cell>
          <cell r="M1644">
            <v>0</v>
          </cell>
        </row>
        <row r="1645">
          <cell r="A1645">
            <v>0</v>
          </cell>
          <cell r="B1645">
            <v>0</v>
          </cell>
          <cell r="C1645">
            <v>0</v>
          </cell>
          <cell r="D1645">
            <v>0</v>
          </cell>
          <cell r="E1645">
            <v>0</v>
          </cell>
          <cell r="F1645">
            <v>0</v>
          </cell>
          <cell r="G1645">
            <v>0</v>
          </cell>
          <cell r="H1645">
            <v>0</v>
          </cell>
          <cell r="I1645">
            <v>0</v>
          </cell>
          <cell r="J1645">
            <v>0</v>
          </cell>
          <cell r="K1645">
            <v>0</v>
          </cell>
          <cell r="L1645">
            <v>0</v>
          </cell>
          <cell r="M1645">
            <v>0</v>
          </cell>
        </row>
        <row r="1646">
          <cell r="A1646">
            <v>0</v>
          </cell>
          <cell r="B1646">
            <v>0</v>
          </cell>
          <cell r="C1646">
            <v>0</v>
          </cell>
          <cell r="D1646">
            <v>0</v>
          </cell>
          <cell r="E1646">
            <v>0</v>
          </cell>
          <cell r="F1646">
            <v>0</v>
          </cell>
          <cell r="G1646">
            <v>0</v>
          </cell>
          <cell r="H1646">
            <v>0</v>
          </cell>
          <cell r="I1646">
            <v>0</v>
          </cell>
          <cell r="J1646">
            <v>0</v>
          </cell>
          <cell r="K1646">
            <v>0</v>
          </cell>
          <cell r="L1646">
            <v>0</v>
          </cell>
          <cell r="M1646">
            <v>0</v>
          </cell>
        </row>
        <row r="1647">
          <cell r="A1647">
            <v>0</v>
          </cell>
          <cell r="B1647">
            <v>0</v>
          </cell>
          <cell r="C1647">
            <v>0</v>
          </cell>
          <cell r="D1647">
            <v>0</v>
          </cell>
          <cell r="E1647">
            <v>0</v>
          </cell>
          <cell r="F1647">
            <v>0</v>
          </cell>
          <cell r="G1647">
            <v>0</v>
          </cell>
          <cell r="H1647">
            <v>0</v>
          </cell>
          <cell r="I1647">
            <v>0</v>
          </cell>
          <cell r="J1647">
            <v>0</v>
          </cell>
          <cell r="K1647">
            <v>0</v>
          </cell>
          <cell r="L1647">
            <v>0</v>
          </cell>
          <cell r="M1647">
            <v>0</v>
          </cell>
        </row>
        <row r="1648">
          <cell r="A1648">
            <v>0</v>
          </cell>
          <cell r="B1648">
            <v>0</v>
          </cell>
          <cell r="C1648">
            <v>0</v>
          </cell>
          <cell r="D1648">
            <v>0</v>
          </cell>
          <cell r="E1648">
            <v>0</v>
          </cell>
          <cell r="F1648">
            <v>0</v>
          </cell>
          <cell r="G1648">
            <v>0</v>
          </cell>
          <cell r="H1648">
            <v>0</v>
          </cell>
          <cell r="I1648">
            <v>0</v>
          </cell>
          <cell r="J1648">
            <v>0</v>
          </cell>
          <cell r="K1648">
            <v>0</v>
          </cell>
          <cell r="L1648">
            <v>0</v>
          </cell>
          <cell r="M1648">
            <v>0</v>
          </cell>
        </row>
        <row r="1649">
          <cell r="A1649">
            <v>0</v>
          </cell>
          <cell r="B1649">
            <v>0</v>
          </cell>
          <cell r="C1649">
            <v>0</v>
          </cell>
          <cell r="D1649">
            <v>0</v>
          </cell>
          <cell r="E1649">
            <v>0</v>
          </cell>
          <cell r="F1649">
            <v>0</v>
          </cell>
          <cell r="G1649">
            <v>0</v>
          </cell>
          <cell r="H1649">
            <v>0</v>
          </cell>
          <cell r="I1649">
            <v>0</v>
          </cell>
          <cell r="J1649">
            <v>0</v>
          </cell>
          <cell r="K1649">
            <v>0</v>
          </cell>
          <cell r="L1649">
            <v>0</v>
          </cell>
          <cell r="M1649">
            <v>0</v>
          </cell>
        </row>
        <row r="1650">
          <cell r="A1650">
            <v>0</v>
          </cell>
          <cell r="B1650">
            <v>0</v>
          </cell>
          <cell r="C1650">
            <v>0</v>
          </cell>
          <cell r="D1650">
            <v>0</v>
          </cell>
          <cell r="E1650">
            <v>0</v>
          </cell>
          <cell r="F1650">
            <v>0</v>
          </cell>
          <cell r="G1650">
            <v>0</v>
          </cell>
          <cell r="H1650">
            <v>0</v>
          </cell>
          <cell r="I1650">
            <v>0</v>
          </cell>
          <cell r="J1650">
            <v>0</v>
          </cell>
          <cell r="K1650">
            <v>0</v>
          </cell>
          <cell r="L1650">
            <v>0</v>
          </cell>
          <cell r="M1650">
            <v>0</v>
          </cell>
        </row>
        <row r="1651">
          <cell r="A1651">
            <v>0</v>
          </cell>
          <cell r="B1651">
            <v>0</v>
          </cell>
          <cell r="C1651">
            <v>0</v>
          </cell>
          <cell r="D1651">
            <v>0</v>
          </cell>
          <cell r="E1651">
            <v>0</v>
          </cell>
          <cell r="F1651">
            <v>0</v>
          </cell>
          <cell r="G1651">
            <v>0</v>
          </cell>
          <cell r="H1651">
            <v>0</v>
          </cell>
          <cell r="I1651">
            <v>0</v>
          </cell>
          <cell r="J1651">
            <v>0</v>
          </cell>
          <cell r="K1651">
            <v>0</v>
          </cell>
          <cell r="L1651">
            <v>0</v>
          </cell>
          <cell r="M1651">
            <v>0</v>
          </cell>
        </row>
        <row r="1652">
          <cell r="A1652">
            <v>0</v>
          </cell>
          <cell r="B1652">
            <v>0</v>
          </cell>
          <cell r="C1652">
            <v>0</v>
          </cell>
          <cell r="D1652">
            <v>0</v>
          </cell>
          <cell r="E1652">
            <v>0</v>
          </cell>
          <cell r="F1652">
            <v>0</v>
          </cell>
          <cell r="G1652">
            <v>0</v>
          </cell>
          <cell r="H1652">
            <v>0</v>
          </cell>
          <cell r="I1652">
            <v>0</v>
          </cell>
          <cell r="J1652">
            <v>0</v>
          </cell>
          <cell r="K1652">
            <v>0</v>
          </cell>
          <cell r="L1652">
            <v>0</v>
          </cell>
          <cell r="M1652">
            <v>0</v>
          </cell>
        </row>
        <row r="1653">
          <cell r="A1653">
            <v>0</v>
          </cell>
          <cell r="B1653">
            <v>0</v>
          </cell>
          <cell r="C1653">
            <v>0</v>
          </cell>
          <cell r="D1653">
            <v>0</v>
          </cell>
          <cell r="E1653">
            <v>0</v>
          </cell>
          <cell r="F1653">
            <v>0</v>
          </cell>
          <cell r="G1653">
            <v>0</v>
          </cell>
          <cell r="H1653">
            <v>0</v>
          </cell>
          <cell r="I1653">
            <v>0</v>
          </cell>
          <cell r="J1653">
            <v>0</v>
          </cell>
          <cell r="K1653">
            <v>0</v>
          </cell>
          <cell r="L1653">
            <v>0</v>
          </cell>
          <cell r="M1653">
            <v>0</v>
          </cell>
        </row>
        <row r="1654">
          <cell r="A1654">
            <v>0</v>
          </cell>
          <cell r="B1654">
            <v>0</v>
          </cell>
          <cell r="C1654">
            <v>0</v>
          </cell>
          <cell r="D1654">
            <v>0</v>
          </cell>
          <cell r="E1654">
            <v>0</v>
          </cell>
          <cell r="F1654">
            <v>0</v>
          </cell>
          <cell r="G1654">
            <v>0</v>
          </cell>
          <cell r="H1654">
            <v>0</v>
          </cell>
          <cell r="I1654">
            <v>0</v>
          </cell>
          <cell r="J1654">
            <v>0</v>
          </cell>
          <cell r="K1654">
            <v>0</v>
          </cell>
          <cell r="L1654">
            <v>0</v>
          </cell>
          <cell r="M1654">
            <v>0</v>
          </cell>
        </row>
        <row r="1655">
          <cell r="A1655">
            <v>0</v>
          </cell>
          <cell r="B1655">
            <v>0</v>
          </cell>
          <cell r="C1655">
            <v>0</v>
          </cell>
          <cell r="D1655">
            <v>0</v>
          </cell>
          <cell r="E1655">
            <v>0</v>
          </cell>
          <cell r="F1655">
            <v>0</v>
          </cell>
          <cell r="G1655">
            <v>0</v>
          </cell>
          <cell r="H1655">
            <v>0</v>
          </cell>
          <cell r="I1655">
            <v>0</v>
          </cell>
          <cell r="J1655">
            <v>0</v>
          </cell>
          <cell r="K1655">
            <v>0</v>
          </cell>
          <cell r="L1655">
            <v>0</v>
          </cell>
          <cell r="M1655">
            <v>0</v>
          </cell>
        </row>
        <row r="1656">
          <cell r="A1656">
            <v>0</v>
          </cell>
          <cell r="B1656">
            <v>0</v>
          </cell>
          <cell r="C1656">
            <v>0</v>
          </cell>
          <cell r="D1656">
            <v>0</v>
          </cell>
          <cell r="E1656">
            <v>0</v>
          </cell>
          <cell r="F1656">
            <v>0</v>
          </cell>
          <cell r="G1656">
            <v>0</v>
          </cell>
          <cell r="H1656">
            <v>0</v>
          </cell>
          <cell r="I1656">
            <v>0</v>
          </cell>
          <cell r="J1656">
            <v>0</v>
          </cell>
          <cell r="K1656">
            <v>0</v>
          </cell>
          <cell r="L1656">
            <v>0</v>
          </cell>
          <cell r="M1656">
            <v>0</v>
          </cell>
        </row>
        <row r="1657">
          <cell r="A1657">
            <v>0</v>
          </cell>
          <cell r="B1657">
            <v>0</v>
          </cell>
          <cell r="C1657">
            <v>0</v>
          </cell>
          <cell r="D1657">
            <v>0</v>
          </cell>
          <cell r="E1657">
            <v>0</v>
          </cell>
          <cell r="F1657">
            <v>0</v>
          </cell>
          <cell r="G1657">
            <v>0</v>
          </cell>
          <cell r="H1657">
            <v>0</v>
          </cell>
          <cell r="I1657">
            <v>0</v>
          </cell>
          <cell r="J1657">
            <v>0</v>
          </cell>
          <cell r="K1657">
            <v>0</v>
          </cell>
          <cell r="L1657">
            <v>0</v>
          </cell>
          <cell r="M1657">
            <v>0</v>
          </cell>
        </row>
        <row r="1658">
          <cell r="A1658">
            <v>0</v>
          </cell>
          <cell r="B1658">
            <v>0</v>
          </cell>
          <cell r="C1658">
            <v>0</v>
          </cell>
          <cell r="D1658">
            <v>0</v>
          </cell>
          <cell r="E1658">
            <v>0</v>
          </cell>
          <cell r="F1658">
            <v>0</v>
          </cell>
          <cell r="G1658">
            <v>0</v>
          </cell>
          <cell r="H1658">
            <v>0</v>
          </cell>
          <cell r="I1658">
            <v>0</v>
          </cell>
          <cell r="J1658">
            <v>0</v>
          </cell>
          <cell r="K1658">
            <v>0</v>
          </cell>
          <cell r="L1658">
            <v>0</v>
          </cell>
          <cell r="M1658">
            <v>0</v>
          </cell>
        </row>
        <row r="1659">
          <cell r="A1659">
            <v>0</v>
          </cell>
          <cell r="B1659">
            <v>0</v>
          </cell>
          <cell r="C1659">
            <v>0</v>
          </cell>
          <cell r="D1659">
            <v>0</v>
          </cell>
          <cell r="E1659">
            <v>0</v>
          </cell>
          <cell r="F1659">
            <v>0</v>
          </cell>
          <cell r="G1659">
            <v>0</v>
          </cell>
          <cell r="H1659">
            <v>0</v>
          </cell>
          <cell r="I1659">
            <v>0</v>
          </cell>
          <cell r="J1659">
            <v>0</v>
          </cell>
          <cell r="K1659">
            <v>0</v>
          </cell>
          <cell r="L1659">
            <v>0</v>
          </cell>
          <cell r="M1659">
            <v>0</v>
          </cell>
        </row>
        <row r="1660">
          <cell r="A1660">
            <v>0</v>
          </cell>
          <cell r="B1660">
            <v>0</v>
          </cell>
          <cell r="C1660">
            <v>0</v>
          </cell>
          <cell r="D1660">
            <v>0</v>
          </cell>
          <cell r="E1660">
            <v>0</v>
          </cell>
          <cell r="F1660">
            <v>0</v>
          </cell>
          <cell r="G1660">
            <v>0</v>
          </cell>
          <cell r="H1660">
            <v>0</v>
          </cell>
          <cell r="I1660">
            <v>0</v>
          </cell>
          <cell r="J1660">
            <v>0</v>
          </cell>
          <cell r="K1660">
            <v>0</v>
          </cell>
          <cell r="L1660">
            <v>0</v>
          </cell>
          <cell r="M1660">
            <v>0</v>
          </cell>
        </row>
        <row r="1661">
          <cell r="A1661">
            <v>0</v>
          </cell>
          <cell r="B1661">
            <v>0</v>
          </cell>
          <cell r="C1661">
            <v>0</v>
          </cell>
          <cell r="D1661">
            <v>0</v>
          </cell>
          <cell r="E1661">
            <v>0</v>
          </cell>
          <cell r="F1661">
            <v>0</v>
          </cell>
          <cell r="G1661">
            <v>0</v>
          </cell>
          <cell r="H1661">
            <v>0</v>
          </cell>
          <cell r="I1661">
            <v>0</v>
          </cell>
          <cell r="J1661">
            <v>0</v>
          </cell>
          <cell r="K1661">
            <v>0</v>
          </cell>
          <cell r="L1661">
            <v>0</v>
          </cell>
          <cell r="M1661">
            <v>0</v>
          </cell>
        </row>
        <row r="1662">
          <cell r="A1662">
            <v>0</v>
          </cell>
          <cell r="B1662">
            <v>0</v>
          </cell>
          <cell r="C1662">
            <v>0</v>
          </cell>
          <cell r="D1662">
            <v>0</v>
          </cell>
          <cell r="E1662">
            <v>0</v>
          </cell>
          <cell r="F1662">
            <v>0</v>
          </cell>
          <cell r="G1662">
            <v>0</v>
          </cell>
          <cell r="H1662">
            <v>0</v>
          </cell>
          <cell r="I1662">
            <v>0</v>
          </cell>
          <cell r="J1662">
            <v>0</v>
          </cell>
          <cell r="K1662">
            <v>0</v>
          </cell>
          <cell r="L1662">
            <v>0</v>
          </cell>
          <cell r="M1662">
            <v>0</v>
          </cell>
        </row>
        <row r="1663">
          <cell r="A1663">
            <v>0</v>
          </cell>
          <cell r="B1663">
            <v>0</v>
          </cell>
          <cell r="C1663">
            <v>0</v>
          </cell>
          <cell r="D1663">
            <v>0</v>
          </cell>
          <cell r="E1663">
            <v>0</v>
          </cell>
          <cell r="F1663">
            <v>0</v>
          </cell>
          <cell r="G1663">
            <v>0</v>
          </cell>
          <cell r="H1663">
            <v>0</v>
          </cell>
          <cell r="I1663">
            <v>0</v>
          </cell>
          <cell r="J1663">
            <v>0</v>
          </cell>
          <cell r="K1663">
            <v>0</v>
          </cell>
          <cell r="L1663">
            <v>0</v>
          </cell>
          <cell r="M1663">
            <v>0</v>
          </cell>
        </row>
        <row r="1664">
          <cell r="A1664">
            <v>0</v>
          </cell>
          <cell r="B1664">
            <v>0</v>
          </cell>
          <cell r="C1664">
            <v>0</v>
          </cell>
          <cell r="D1664">
            <v>0</v>
          </cell>
          <cell r="E1664">
            <v>0</v>
          </cell>
          <cell r="F1664">
            <v>0</v>
          </cell>
          <cell r="G1664">
            <v>0</v>
          </cell>
          <cell r="H1664">
            <v>0</v>
          </cell>
          <cell r="I1664">
            <v>0</v>
          </cell>
          <cell r="J1664">
            <v>0</v>
          </cell>
          <cell r="K1664">
            <v>0</v>
          </cell>
          <cell r="L1664">
            <v>0</v>
          </cell>
          <cell r="M1664">
            <v>0</v>
          </cell>
        </row>
        <row r="1665">
          <cell r="A1665">
            <v>0</v>
          </cell>
          <cell r="B1665">
            <v>0</v>
          </cell>
          <cell r="C1665">
            <v>0</v>
          </cell>
          <cell r="D1665">
            <v>0</v>
          </cell>
          <cell r="E1665">
            <v>0</v>
          </cell>
          <cell r="F1665">
            <v>0</v>
          </cell>
          <cell r="G1665">
            <v>0</v>
          </cell>
          <cell r="H1665">
            <v>0</v>
          </cell>
          <cell r="I1665">
            <v>0</v>
          </cell>
          <cell r="J1665">
            <v>0</v>
          </cell>
          <cell r="K1665">
            <v>0</v>
          </cell>
          <cell r="L1665">
            <v>0</v>
          </cell>
          <cell r="M1665">
            <v>0</v>
          </cell>
        </row>
        <row r="1666">
          <cell r="A1666">
            <v>0</v>
          </cell>
          <cell r="B1666">
            <v>0</v>
          </cell>
          <cell r="C1666">
            <v>0</v>
          </cell>
          <cell r="D1666">
            <v>0</v>
          </cell>
          <cell r="E1666">
            <v>0</v>
          </cell>
          <cell r="F1666">
            <v>0</v>
          </cell>
          <cell r="G1666">
            <v>0</v>
          </cell>
          <cell r="H1666">
            <v>0</v>
          </cell>
          <cell r="I1666">
            <v>0</v>
          </cell>
          <cell r="J1666">
            <v>0</v>
          </cell>
          <cell r="K1666">
            <v>0</v>
          </cell>
          <cell r="L1666">
            <v>0</v>
          </cell>
          <cell r="M1666">
            <v>0</v>
          </cell>
        </row>
        <row r="1667">
          <cell r="A1667">
            <v>0</v>
          </cell>
          <cell r="B1667">
            <v>0</v>
          </cell>
          <cell r="C1667">
            <v>0</v>
          </cell>
          <cell r="D1667">
            <v>0</v>
          </cell>
          <cell r="E1667">
            <v>0</v>
          </cell>
          <cell r="F1667">
            <v>0</v>
          </cell>
          <cell r="G1667">
            <v>0</v>
          </cell>
          <cell r="H1667">
            <v>0</v>
          </cell>
          <cell r="I1667">
            <v>0</v>
          </cell>
          <cell r="J1667">
            <v>0</v>
          </cell>
          <cell r="K1667">
            <v>0</v>
          </cell>
          <cell r="L1667">
            <v>0</v>
          </cell>
          <cell r="M1667">
            <v>0</v>
          </cell>
        </row>
        <row r="1668">
          <cell r="A1668">
            <v>0</v>
          </cell>
          <cell r="B1668">
            <v>0</v>
          </cell>
          <cell r="C1668">
            <v>0</v>
          </cell>
          <cell r="D1668">
            <v>0</v>
          </cell>
          <cell r="E1668">
            <v>0</v>
          </cell>
          <cell r="F1668">
            <v>0</v>
          </cell>
          <cell r="G1668">
            <v>0</v>
          </cell>
          <cell r="H1668">
            <v>0</v>
          </cell>
          <cell r="I1668">
            <v>0</v>
          </cell>
          <cell r="J1668">
            <v>0</v>
          </cell>
          <cell r="K1668">
            <v>0</v>
          </cell>
          <cell r="L1668">
            <v>0</v>
          </cell>
          <cell r="M1668">
            <v>0</v>
          </cell>
        </row>
        <row r="1669">
          <cell r="A1669">
            <v>0</v>
          </cell>
          <cell r="B1669">
            <v>0</v>
          </cell>
          <cell r="C1669">
            <v>0</v>
          </cell>
          <cell r="D1669">
            <v>0</v>
          </cell>
          <cell r="E1669">
            <v>0</v>
          </cell>
          <cell r="F1669">
            <v>0</v>
          </cell>
          <cell r="G1669">
            <v>0</v>
          </cell>
          <cell r="H1669">
            <v>0</v>
          </cell>
          <cell r="I1669">
            <v>0</v>
          </cell>
          <cell r="J1669">
            <v>0</v>
          </cell>
          <cell r="K1669">
            <v>0</v>
          </cell>
          <cell r="L1669">
            <v>0</v>
          </cell>
          <cell r="M1669">
            <v>0</v>
          </cell>
        </row>
        <row r="1670">
          <cell r="A1670">
            <v>0</v>
          </cell>
          <cell r="B1670">
            <v>0</v>
          </cell>
          <cell r="C1670">
            <v>0</v>
          </cell>
          <cell r="D1670">
            <v>0</v>
          </cell>
          <cell r="E1670">
            <v>0</v>
          </cell>
          <cell r="F1670">
            <v>0</v>
          </cell>
          <cell r="G1670">
            <v>0</v>
          </cell>
          <cell r="H1670">
            <v>0</v>
          </cell>
          <cell r="I1670">
            <v>0</v>
          </cell>
          <cell r="J1670">
            <v>0</v>
          </cell>
          <cell r="K1670">
            <v>0</v>
          </cell>
          <cell r="L1670">
            <v>0</v>
          </cell>
          <cell r="M1670">
            <v>0</v>
          </cell>
        </row>
        <row r="1671">
          <cell r="A1671">
            <v>0</v>
          </cell>
          <cell r="B1671">
            <v>0</v>
          </cell>
          <cell r="C1671">
            <v>0</v>
          </cell>
          <cell r="D1671">
            <v>0</v>
          </cell>
          <cell r="E1671">
            <v>0</v>
          </cell>
          <cell r="F1671">
            <v>0</v>
          </cell>
          <cell r="G1671">
            <v>0</v>
          </cell>
          <cell r="H1671">
            <v>0</v>
          </cell>
          <cell r="I1671">
            <v>0</v>
          </cell>
          <cell r="J1671">
            <v>0</v>
          </cell>
          <cell r="K1671">
            <v>0</v>
          </cell>
          <cell r="L1671">
            <v>0</v>
          </cell>
          <cell r="M1671">
            <v>0</v>
          </cell>
        </row>
        <row r="1672">
          <cell r="A1672">
            <v>0</v>
          </cell>
          <cell r="B1672">
            <v>0</v>
          </cell>
          <cell r="C1672">
            <v>0</v>
          </cell>
          <cell r="D1672">
            <v>0</v>
          </cell>
          <cell r="E1672">
            <v>0</v>
          </cell>
          <cell r="F1672">
            <v>0</v>
          </cell>
          <cell r="G1672">
            <v>0</v>
          </cell>
          <cell r="H1672">
            <v>0</v>
          </cell>
          <cell r="I1672">
            <v>0</v>
          </cell>
          <cell r="J1672">
            <v>0</v>
          </cell>
          <cell r="K1672">
            <v>0</v>
          </cell>
          <cell r="L1672">
            <v>0</v>
          </cell>
          <cell r="M1672">
            <v>0</v>
          </cell>
        </row>
        <row r="1673">
          <cell r="A1673">
            <v>0</v>
          </cell>
          <cell r="B1673">
            <v>0</v>
          </cell>
          <cell r="C1673">
            <v>0</v>
          </cell>
          <cell r="D1673">
            <v>0</v>
          </cell>
          <cell r="E1673">
            <v>0</v>
          </cell>
          <cell r="F1673">
            <v>0</v>
          </cell>
          <cell r="G1673">
            <v>0</v>
          </cell>
          <cell r="H1673">
            <v>0</v>
          </cell>
          <cell r="I1673">
            <v>0</v>
          </cell>
          <cell r="J1673">
            <v>0</v>
          </cell>
          <cell r="K1673">
            <v>0</v>
          </cell>
          <cell r="L1673">
            <v>0</v>
          </cell>
          <cell r="M1673">
            <v>0</v>
          </cell>
        </row>
        <row r="1674">
          <cell r="A1674">
            <v>0</v>
          </cell>
          <cell r="B1674">
            <v>0</v>
          </cell>
          <cell r="C1674">
            <v>0</v>
          </cell>
          <cell r="D1674">
            <v>0</v>
          </cell>
          <cell r="E1674">
            <v>0</v>
          </cell>
          <cell r="F1674">
            <v>0</v>
          </cell>
          <cell r="G1674">
            <v>0</v>
          </cell>
          <cell r="H1674">
            <v>0</v>
          </cell>
          <cell r="I1674">
            <v>0</v>
          </cell>
          <cell r="J1674">
            <v>0</v>
          </cell>
          <cell r="K1674">
            <v>0</v>
          </cell>
          <cell r="L1674">
            <v>0</v>
          </cell>
          <cell r="M1674">
            <v>0</v>
          </cell>
        </row>
        <row r="1675">
          <cell r="A1675">
            <v>0</v>
          </cell>
          <cell r="B1675">
            <v>0</v>
          </cell>
          <cell r="C1675">
            <v>0</v>
          </cell>
          <cell r="D1675">
            <v>0</v>
          </cell>
          <cell r="E1675">
            <v>0</v>
          </cell>
          <cell r="F1675">
            <v>0</v>
          </cell>
          <cell r="G1675">
            <v>0</v>
          </cell>
          <cell r="H1675">
            <v>0</v>
          </cell>
          <cell r="I1675">
            <v>0</v>
          </cell>
          <cell r="J1675">
            <v>0</v>
          </cell>
          <cell r="K1675">
            <v>0</v>
          </cell>
          <cell r="L1675">
            <v>0</v>
          </cell>
          <cell r="M1675">
            <v>0</v>
          </cell>
        </row>
        <row r="1676">
          <cell r="A1676">
            <v>0</v>
          </cell>
          <cell r="B1676">
            <v>0</v>
          </cell>
          <cell r="C1676">
            <v>0</v>
          </cell>
          <cell r="D1676">
            <v>0</v>
          </cell>
          <cell r="E1676">
            <v>0</v>
          </cell>
          <cell r="F1676">
            <v>0</v>
          </cell>
          <cell r="G1676">
            <v>0</v>
          </cell>
          <cell r="H1676">
            <v>0</v>
          </cell>
          <cell r="I1676">
            <v>0</v>
          </cell>
          <cell r="J1676">
            <v>0</v>
          </cell>
          <cell r="K1676">
            <v>0</v>
          </cell>
          <cell r="L1676">
            <v>0</v>
          </cell>
          <cell r="M1676">
            <v>0</v>
          </cell>
        </row>
        <row r="1677">
          <cell r="A1677">
            <v>0</v>
          </cell>
          <cell r="B1677">
            <v>0</v>
          </cell>
          <cell r="C1677">
            <v>0</v>
          </cell>
          <cell r="D1677">
            <v>0</v>
          </cell>
          <cell r="E1677">
            <v>0</v>
          </cell>
          <cell r="F1677">
            <v>0</v>
          </cell>
          <cell r="G1677">
            <v>0</v>
          </cell>
          <cell r="H1677">
            <v>0</v>
          </cell>
          <cell r="I1677">
            <v>0</v>
          </cell>
          <cell r="J1677">
            <v>0</v>
          </cell>
          <cell r="K1677">
            <v>0</v>
          </cell>
          <cell r="L1677">
            <v>0</v>
          </cell>
          <cell r="M1677">
            <v>0</v>
          </cell>
        </row>
        <row r="1678">
          <cell r="A1678">
            <v>0</v>
          </cell>
          <cell r="B1678">
            <v>0</v>
          </cell>
          <cell r="C1678">
            <v>0</v>
          </cell>
          <cell r="D1678">
            <v>0</v>
          </cell>
          <cell r="E1678">
            <v>0</v>
          </cell>
          <cell r="F1678">
            <v>0</v>
          </cell>
          <cell r="G1678">
            <v>0</v>
          </cell>
          <cell r="H1678">
            <v>0</v>
          </cell>
          <cell r="I1678">
            <v>0</v>
          </cell>
          <cell r="J1678">
            <v>0</v>
          </cell>
          <cell r="K1678">
            <v>0</v>
          </cell>
          <cell r="L1678">
            <v>0</v>
          </cell>
          <cell r="M1678">
            <v>0</v>
          </cell>
        </row>
        <row r="1679">
          <cell r="A1679">
            <v>0</v>
          </cell>
          <cell r="B1679">
            <v>0</v>
          </cell>
          <cell r="C1679">
            <v>0</v>
          </cell>
          <cell r="D1679">
            <v>0</v>
          </cell>
          <cell r="E1679">
            <v>0</v>
          </cell>
          <cell r="F1679">
            <v>0</v>
          </cell>
          <cell r="G1679">
            <v>0</v>
          </cell>
          <cell r="H1679">
            <v>0</v>
          </cell>
          <cell r="I1679">
            <v>0</v>
          </cell>
          <cell r="J1679">
            <v>0</v>
          </cell>
          <cell r="K1679">
            <v>0</v>
          </cell>
          <cell r="L1679">
            <v>0</v>
          </cell>
          <cell r="M1679">
            <v>0</v>
          </cell>
        </row>
        <row r="1680">
          <cell r="A1680">
            <v>0</v>
          </cell>
          <cell r="B1680">
            <v>0</v>
          </cell>
          <cell r="C1680">
            <v>0</v>
          </cell>
          <cell r="D1680">
            <v>0</v>
          </cell>
          <cell r="E1680">
            <v>0</v>
          </cell>
          <cell r="F1680">
            <v>0</v>
          </cell>
          <cell r="G1680">
            <v>0</v>
          </cell>
          <cell r="H1680">
            <v>0</v>
          </cell>
          <cell r="I1680">
            <v>0</v>
          </cell>
          <cell r="J1680">
            <v>0</v>
          </cell>
          <cell r="K1680">
            <v>0</v>
          </cell>
          <cell r="L1680">
            <v>0</v>
          </cell>
          <cell r="M1680">
            <v>0</v>
          </cell>
        </row>
        <row r="1681">
          <cell r="A1681">
            <v>0</v>
          </cell>
          <cell r="B1681">
            <v>0</v>
          </cell>
          <cell r="C1681">
            <v>0</v>
          </cell>
          <cell r="D1681">
            <v>0</v>
          </cell>
          <cell r="E1681">
            <v>0</v>
          </cell>
          <cell r="F1681">
            <v>0</v>
          </cell>
          <cell r="G1681">
            <v>0</v>
          </cell>
          <cell r="H1681">
            <v>0</v>
          </cell>
          <cell r="I1681">
            <v>0</v>
          </cell>
          <cell r="J1681">
            <v>0</v>
          </cell>
          <cell r="K1681">
            <v>0</v>
          </cell>
          <cell r="L1681">
            <v>0</v>
          </cell>
          <cell r="M1681">
            <v>0</v>
          </cell>
        </row>
        <row r="1682">
          <cell r="A1682">
            <v>0</v>
          </cell>
          <cell r="B1682">
            <v>0</v>
          </cell>
          <cell r="C1682">
            <v>0</v>
          </cell>
          <cell r="D1682">
            <v>0</v>
          </cell>
          <cell r="E1682">
            <v>0</v>
          </cell>
          <cell r="F1682">
            <v>0</v>
          </cell>
          <cell r="G1682">
            <v>0</v>
          </cell>
          <cell r="H1682">
            <v>0</v>
          </cell>
          <cell r="I1682">
            <v>0</v>
          </cell>
          <cell r="J1682">
            <v>0</v>
          </cell>
          <cell r="K1682">
            <v>0</v>
          </cell>
          <cell r="L1682">
            <v>0</v>
          </cell>
          <cell r="M1682">
            <v>0</v>
          </cell>
        </row>
        <row r="1683">
          <cell r="A1683">
            <v>0</v>
          </cell>
          <cell r="B1683">
            <v>0</v>
          </cell>
          <cell r="C1683">
            <v>0</v>
          </cell>
          <cell r="D1683">
            <v>0</v>
          </cell>
          <cell r="E1683">
            <v>0</v>
          </cell>
          <cell r="F1683">
            <v>0</v>
          </cell>
          <cell r="G1683">
            <v>0</v>
          </cell>
          <cell r="H1683">
            <v>0</v>
          </cell>
          <cell r="I1683">
            <v>0</v>
          </cell>
          <cell r="J1683">
            <v>0</v>
          </cell>
          <cell r="K1683">
            <v>0</v>
          </cell>
          <cell r="L1683">
            <v>0</v>
          </cell>
          <cell r="M1683">
            <v>0</v>
          </cell>
        </row>
        <row r="1684">
          <cell r="A1684">
            <v>0</v>
          </cell>
          <cell r="B1684">
            <v>0</v>
          </cell>
          <cell r="C1684">
            <v>0</v>
          </cell>
          <cell r="D1684">
            <v>0</v>
          </cell>
          <cell r="E1684">
            <v>0</v>
          </cell>
          <cell r="F1684">
            <v>0</v>
          </cell>
          <cell r="G1684">
            <v>0</v>
          </cell>
          <cell r="H1684">
            <v>0</v>
          </cell>
          <cell r="I1684">
            <v>0</v>
          </cell>
          <cell r="J1684">
            <v>0</v>
          </cell>
          <cell r="K1684">
            <v>0</v>
          </cell>
          <cell r="L1684">
            <v>0</v>
          </cell>
          <cell r="M1684">
            <v>0</v>
          </cell>
        </row>
        <row r="1685">
          <cell r="A1685">
            <v>0</v>
          </cell>
          <cell r="B1685">
            <v>0</v>
          </cell>
          <cell r="C1685">
            <v>0</v>
          </cell>
          <cell r="D1685">
            <v>0</v>
          </cell>
          <cell r="E1685">
            <v>0</v>
          </cell>
          <cell r="F1685">
            <v>0</v>
          </cell>
          <cell r="G1685">
            <v>0</v>
          </cell>
          <cell r="H1685">
            <v>0</v>
          </cell>
          <cell r="I1685">
            <v>0</v>
          </cell>
          <cell r="J1685">
            <v>0</v>
          </cell>
          <cell r="K1685">
            <v>0</v>
          </cell>
          <cell r="L1685">
            <v>0</v>
          </cell>
          <cell r="M1685">
            <v>0</v>
          </cell>
        </row>
        <row r="1686">
          <cell r="A1686">
            <v>0</v>
          </cell>
          <cell r="B1686">
            <v>0</v>
          </cell>
          <cell r="C1686">
            <v>0</v>
          </cell>
          <cell r="D1686">
            <v>0</v>
          </cell>
          <cell r="E1686">
            <v>0</v>
          </cell>
          <cell r="F1686">
            <v>0</v>
          </cell>
          <cell r="G1686">
            <v>0</v>
          </cell>
          <cell r="H1686">
            <v>0</v>
          </cell>
          <cell r="I1686">
            <v>0</v>
          </cell>
          <cell r="J1686">
            <v>0</v>
          </cell>
          <cell r="K1686">
            <v>0</v>
          </cell>
          <cell r="L1686">
            <v>0</v>
          </cell>
          <cell r="M1686">
            <v>0</v>
          </cell>
        </row>
        <row r="1687">
          <cell r="A1687">
            <v>0</v>
          </cell>
          <cell r="B1687">
            <v>0</v>
          </cell>
          <cell r="C1687">
            <v>0</v>
          </cell>
          <cell r="D1687">
            <v>0</v>
          </cell>
          <cell r="E1687">
            <v>0</v>
          </cell>
          <cell r="F1687">
            <v>0</v>
          </cell>
          <cell r="G1687">
            <v>0</v>
          </cell>
          <cell r="H1687">
            <v>0</v>
          </cell>
          <cell r="I1687">
            <v>0</v>
          </cell>
          <cell r="J1687">
            <v>0</v>
          </cell>
          <cell r="K1687">
            <v>0</v>
          </cell>
          <cell r="L1687">
            <v>0</v>
          </cell>
          <cell r="M1687">
            <v>0</v>
          </cell>
        </row>
        <row r="1688">
          <cell r="A1688">
            <v>0</v>
          </cell>
          <cell r="B1688">
            <v>0</v>
          </cell>
          <cell r="C1688">
            <v>0</v>
          </cell>
          <cell r="D1688">
            <v>0</v>
          </cell>
          <cell r="E1688">
            <v>0</v>
          </cell>
          <cell r="F1688">
            <v>0</v>
          </cell>
          <cell r="G1688">
            <v>0</v>
          </cell>
          <cell r="H1688">
            <v>0</v>
          </cell>
          <cell r="I1688">
            <v>0</v>
          </cell>
          <cell r="J1688">
            <v>0</v>
          </cell>
          <cell r="K1688">
            <v>0</v>
          </cell>
          <cell r="L1688">
            <v>0</v>
          </cell>
          <cell r="M1688">
            <v>0</v>
          </cell>
        </row>
        <row r="1689">
          <cell r="A1689">
            <v>0</v>
          </cell>
          <cell r="B1689">
            <v>0</v>
          </cell>
          <cell r="C1689">
            <v>0</v>
          </cell>
          <cell r="D1689">
            <v>0</v>
          </cell>
          <cell r="E1689">
            <v>0</v>
          </cell>
          <cell r="F1689">
            <v>0</v>
          </cell>
          <cell r="G1689">
            <v>0</v>
          </cell>
          <cell r="H1689">
            <v>0</v>
          </cell>
          <cell r="I1689">
            <v>0</v>
          </cell>
          <cell r="J1689">
            <v>0</v>
          </cell>
          <cell r="K1689">
            <v>0</v>
          </cell>
          <cell r="L1689">
            <v>0</v>
          </cell>
          <cell r="M1689">
            <v>0</v>
          </cell>
        </row>
        <row r="1690">
          <cell r="A1690">
            <v>0</v>
          </cell>
          <cell r="B1690">
            <v>0</v>
          </cell>
          <cell r="C1690">
            <v>0</v>
          </cell>
          <cell r="D1690">
            <v>0</v>
          </cell>
          <cell r="E1690">
            <v>0</v>
          </cell>
          <cell r="F1690">
            <v>0</v>
          </cell>
          <cell r="G1690">
            <v>0</v>
          </cell>
          <cell r="H1690">
            <v>0</v>
          </cell>
          <cell r="I1690">
            <v>0</v>
          </cell>
          <cell r="J1690">
            <v>0</v>
          </cell>
          <cell r="K1690">
            <v>0</v>
          </cell>
          <cell r="L1690">
            <v>0</v>
          </cell>
          <cell r="M1690">
            <v>0</v>
          </cell>
        </row>
        <row r="1691">
          <cell r="A1691">
            <v>0</v>
          </cell>
          <cell r="B1691">
            <v>0</v>
          </cell>
          <cell r="C1691">
            <v>0</v>
          </cell>
          <cell r="D1691">
            <v>0</v>
          </cell>
          <cell r="E1691">
            <v>0</v>
          </cell>
          <cell r="F1691">
            <v>0</v>
          </cell>
          <cell r="G1691">
            <v>0</v>
          </cell>
          <cell r="H1691">
            <v>0</v>
          </cell>
          <cell r="I1691">
            <v>0</v>
          </cell>
          <cell r="J1691">
            <v>0</v>
          </cell>
          <cell r="K1691">
            <v>0</v>
          </cell>
          <cell r="L1691">
            <v>0</v>
          </cell>
          <cell r="M1691">
            <v>0</v>
          </cell>
        </row>
        <row r="1692">
          <cell r="A1692">
            <v>0</v>
          </cell>
          <cell r="B1692">
            <v>0</v>
          </cell>
          <cell r="C1692">
            <v>0</v>
          </cell>
          <cell r="D1692">
            <v>0</v>
          </cell>
          <cell r="E1692">
            <v>0</v>
          </cell>
          <cell r="F1692">
            <v>0</v>
          </cell>
          <cell r="G1692">
            <v>0</v>
          </cell>
          <cell r="H1692">
            <v>0</v>
          </cell>
          <cell r="I1692">
            <v>0</v>
          </cell>
          <cell r="J1692">
            <v>0</v>
          </cell>
          <cell r="K1692">
            <v>0</v>
          </cell>
          <cell r="L1692">
            <v>0</v>
          </cell>
          <cell r="M1692">
            <v>0</v>
          </cell>
        </row>
        <row r="1693">
          <cell r="A1693">
            <v>0</v>
          </cell>
          <cell r="B1693">
            <v>0</v>
          </cell>
          <cell r="C1693">
            <v>0</v>
          </cell>
          <cell r="D1693">
            <v>0</v>
          </cell>
          <cell r="E1693">
            <v>0</v>
          </cell>
          <cell r="F1693">
            <v>0</v>
          </cell>
          <cell r="G1693">
            <v>0</v>
          </cell>
          <cell r="H1693">
            <v>0</v>
          </cell>
          <cell r="I1693">
            <v>0</v>
          </cell>
          <cell r="J1693">
            <v>0</v>
          </cell>
          <cell r="K1693">
            <v>0</v>
          </cell>
          <cell r="L1693">
            <v>0</v>
          </cell>
          <cell r="M1693">
            <v>0</v>
          </cell>
        </row>
        <row r="1694">
          <cell r="A1694">
            <v>0</v>
          </cell>
          <cell r="B1694">
            <v>0</v>
          </cell>
          <cell r="C1694">
            <v>0</v>
          </cell>
          <cell r="D1694">
            <v>0</v>
          </cell>
          <cell r="E1694">
            <v>0</v>
          </cell>
          <cell r="F1694">
            <v>0</v>
          </cell>
          <cell r="G1694">
            <v>0</v>
          </cell>
          <cell r="H1694">
            <v>0</v>
          </cell>
          <cell r="I1694">
            <v>0</v>
          </cell>
          <cell r="J1694">
            <v>0</v>
          </cell>
          <cell r="K1694">
            <v>0</v>
          </cell>
          <cell r="L1694">
            <v>0</v>
          </cell>
          <cell r="M1694">
            <v>0</v>
          </cell>
        </row>
        <row r="1695">
          <cell r="A1695">
            <v>0</v>
          </cell>
          <cell r="B1695">
            <v>0</v>
          </cell>
          <cell r="C1695">
            <v>0</v>
          </cell>
          <cell r="D1695">
            <v>0</v>
          </cell>
          <cell r="E1695">
            <v>0</v>
          </cell>
          <cell r="F1695">
            <v>0</v>
          </cell>
          <cell r="G1695">
            <v>0</v>
          </cell>
          <cell r="H1695">
            <v>0</v>
          </cell>
          <cell r="I1695">
            <v>0</v>
          </cell>
          <cell r="J1695">
            <v>0</v>
          </cell>
          <cell r="K1695">
            <v>0</v>
          </cell>
          <cell r="L1695">
            <v>0</v>
          </cell>
          <cell r="M1695">
            <v>0</v>
          </cell>
        </row>
        <row r="1696">
          <cell r="A1696">
            <v>0</v>
          </cell>
          <cell r="B1696">
            <v>0</v>
          </cell>
          <cell r="C1696">
            <v>0</v>
          </cell>
          <cell r="D1696">
            <v>0</v>
          </cell>
          <cell r="E1696">
            <v>0</v>
          </cell>
          <cell r="F1696">
            <v>0</v>
          </cell>
          <cell r="G1696">
            <v>0</v>
          </cell>
          <cell r="H1696">
            <v>0</v>
          </cell>
          <cell r="I1696">
            <v>0</v>
          </cell>
          <cell r="J1696">
            <v>0</v>
          </cell>
          <cell r="K1696">
            <v>0</v>
          </cell>
          <cell r="L1696">
            <v>0</v>
          </cell>
          <cell r="M1696">
            <v>0</v>
          </cell>
        </row>
        <row r="1697">
          <cell r="A1697">
            <v>0</v>
          </cell>
          <cell r="B1697">
            <v>0</v>
          </cell>
          <cell r="C1697">
            <v>0</v>
          </cell>
          <cell r="D1697">
            <v>0</v>
          </cell>
          <cell r="E1697">
            <v>0</v>
          </cell>
          <cell r="F1697">
            <v>0</v>
          </cell>
          <cell r="G1697">
            <v>0</v>
          </cell>
          <cell r="H1697">
            <v>0</v>
          </cell>
          <cell r="I1697">
            <v>0</v>
          </cell>
          <cell r="J1697">
            <v>0</v>
          </cell>
          <cell r="K1697">
            <v>0</v>
          </cell>
          <cell r="L1697">
            <v>0</v>
          </cell>
          <cell r="M1697">
            <v>0</v>
          </cell>
        </row>
        <row r="1698">
          <cell r="A1698">
            <v>0</v>
          </cell>
          <cell r="B1698">
            <v>0</v>
          </cell>
          <cell r="C1698">
            <v>0</v>
          </cell>
          <cell r="D1698">
            <v>0</v>
          </cell>
          <cell r="E1698">
            <v>0</v>
          </cell>
          <cell r="F1698">
            <v>0</v>
          </cell>
          <cell r="G1698">
            <v>0</v>
          </cell>
          <cell r="H1698">
            <v>0</v>
          </cell>
          <cell r="I1698">
            <v>0</v>
          </cell>
          <cell r="J1698">
            <v>0</v>
          </cell>
          <cell r="K1698">
            <v>0</v>
          </cell>
          <cell r="L1698">
            <v>0</v>
          </cell>
          <cell r="M1698">
            <v>0</v>
          </cell>
        </row>
        <row r="1699">
          <cell r="A1699">
            <v>0</v>
          </cell>
          <cell r="B1699">
            <v>0</v>
          </cell>
          <cell r="C1699">
            <v>0</v>
          </cell>
          <cell r="D1699">
            <v>0</v>
          </cell>
          <cell r="E1699">
            <v>0</v>
          </cell>
          <cell r="F1699">
            <v>0</v>
          </cell>
          <cell r="G1699">
            <v>0</v>
          </cell>
          <cell r="H1699">
            <v>0</v>
          </cell>
          <cell r="I1699">
            <v>0</v>
          </cell>
          <cell r="J1699">
            <v>0</v>
          </cell>
          <cell r="K1699">
            <v>0</v>
          </cell>
          <cell r="L1699">
            <v>0</v>
          </cell>
          <cell r="M1699">
            <v>0</v>
          </cell>
        </row>
        <row r="1700">
          <cell r="A1700">
            <v>0</v>
          </cell>
          <cell r="B1700">
            <v>0</v>
          </cell>
          <cell r="C1700">
            <v>0</v>
          </cell>
          <cell r="D1700">
            <v>0</v>
          </cell>
          <cell r="E1700">
            <v>0</v>
          </cell>
          <cell r="F1700">
            <v>0</v>
          </cell>
          <cell r="G1700">
            <v>0</v>
          </cell>
          <cell r="H1700">
            <v>0</v>
          </cell>
          <cell r="I1700">
            <v>0</v>
          </cell>
          <cell r="J1700">
            <v>0</v>
          </cell>
          <cell r="K1700">
            <v>0</v>
          </cell>
          <cell r="L1700">
            <v>0</v>
          </cell>
          <cell r="M1700">
            <v>0</v>
          </cell>
        </row>
        <row r="1701">
          <cell r="A1701">
            <v>0</v>
          </cell>
          <cell r="B1701">
            <v>0</v>
          </cell>
          <cell r="C1701">
            <v>0</v>
          </cell>
          <cell r="D1701">
            <v>0</v>
          </cell>
          <cell r="E1701">
            <v>0</v>
          </cell>
          <cell r="F1701">
            <v>0</v>
          </cell>
          <cell r="G1701">
            <v>0</v>
          </cell>
          <cell r="H1701">
            <v>0</v>
          </cell>
          <cell r="I1701">
            <v>0</v>
          </cell>
          <cell r="J1701">
            <v>0</v>
          </cell>
          <cell r="K1701">
            <v>0</v>
          </cell>
          <cell r="L1701">
            <v>0</v>
          </cell>
          <cell r="M1701">
            <v>0</v>
          </cell>
        </row>
        <row r="1702">
          <cell r="A1702">
            <v>0</v>
          </cell>
          <cell r="B1702">
            <v>0</v>
          </cell>
          <cell r="C1702">
            <v>0</v>
          </cell>
          <cell r="D1702">
            <v>0</v>
          </cell>
          <cell r="E1702">
            <v>0</v>
          </cell>
          <cell r="F1702">
            <v>0</v>
          </cell>
          <cell r="G1702">
            <v>0</v>
          </cell>
          <cell r="H1702">
            <v>0</v>
          </cell>
          <cell r="I1702">
            <v>0</v>
          </cell>
          <cell r="J1702">
            <v>0</v>
          </cell>
          <cell r="K1702">
            <v>0</v>
          </cell>
          <cell r="L1702">
            <v>0</v>
          </cell>
          <cell r="M1702">
            <v>0</v>
          </cell>
        </row>
        <row r="1703">
          <cell r="A1703">
            <v>0</v>
          </cell>
          <cell r="B1703">
            <v>0</v>
          </cell>
          <cell r="C1703">
            <v>0</v>
          </cell>
          <cell r="D1703">
            <v>0</v>
          </cell>
          <cell r="E1703">
            <v>0</v>
          </cell>
          <cell r="F1703">
            <v>0</v>
          </cell>
          <cell r="G1703">
            <v>0</v>
          </cell>
          <cell r="H1703">
            <v>0</v>
          </cell>
          <cell r="I1703">
            <v>0</v>
          </cell>
          <cell r="J1703">
            <v>0</v>
          </cell>
          <cell r="K1703">
            <v>0</v>
          </cell>
          <cell r="L1703">
            <v>0</v>
          </cell>
          <cell r="M1703">
            <v>0</v>
          </cell>
        </row>
        <row r="1704">
          <cell r="A1704">
            <v>0</v>
          </cell>
          <cell r="B1704">
            <v>0</v>
          </cell>
          <cell r="C1704">
            <v>0</v>
          </cell>
          <cell r="D1704">
            <v>0</v>
          </cell>
          <cell r="E1704">
            <v>0</v>
          </cell>
          <cell r="F1704">
            <v>0</v>
          </cell>
          <cell r="G1704">
            <v>0</v>
          </cell>
          <cell r="H1704">
            <v>0</v>
          </cell>
          <cell r="I1704">
            <v>0</v>
          </cell>
          <cell r="J1704">
            <v>0</v>
          </cell>
          <cell r="K1704">
            <v>0</v>
          </cell>
          <cell r="L1704">
            <v>0</v>
          </cell>
          <cell r="M1704">
            <v>0</v>
          </cell>
        </row>
        <row r="1705">
          <cell r="A1705">
            <v>0</v>
          </cell>
          <cell r="B1705">
            <v>0</v>
          </cell>
          <cell r="C1705">
            <v>0</v>
          </cell>
          <cell r="D1705">
            <v>0</v>
          </cell>
          <cell r="E1705">
            <v>0</v>
          </cell>
          <cell r="F1705">
            <v>0</v>
          </cell>
          <cell r="G1705">
            <v>0</v>
          </cell>
          <cell r="H1705">
            <v>0</v>
          </cell>
          <cell r="I1705">
            <v>0</v>
          </cell>
          <cell r="J1705">
            <v>0</v>
          </cell>
          <cell r="K1705">
            <v>0</v>
          </cell>
          <cell r="L1705">
            <v>0</v>
          </cell>
          <cell r="M1705">
            <v>0</v>
          </cell>
        </row>
        <row r="1706">
          <cell r="A1706">
            <v>0</v>
          </cell>
          <cell r="B1706">
            <v>0</v>
          </cell>
          <cell r="C1706">
            <v>0</v>
          </cell>
          <cell r="D1706">
            <v>0</v>
          </cell>
          <cell r="E1706">
            <v>0</v>
          </cell>
          <cell r="F1706">
            <v>0</v>
          </cell>
          <cell r="G1706">
            <v>0</v>
          </cell>
          <cell r="H1706">
            <v>0</v>
          </cell>
          <cell r="I1706">
            <v>0</v>
          </cell>
          <cell r="J1706">
            <v>0</v>
          </cell>
          <cell r="K1706">
            <v>0</v>
          </cell>
          <cell r="L1706">
            <v>0</v>
          </cell>
          <cell r="M1706">
            <v>0</v>
          </cell>
        </row>
        <row r="1707">
          <cell r="A1707">
            <v>0</v>
          </cell>
          <cell r="B1707">
            <v>0</v>
          </cell>
          <cell r="C1707">
            <v>0</v>
          </cell>
          <cell r="D1707">
            <v>0</v>
          </cell>
          <cell r="E1707">
            <v>0</v>
          </cell>
          <cell r="F1707">
            <v>0</v>
          </cell>
          <cell r="G1707">
            <v>0</v>
          </cell>
          <cell r="H1707">
            <v>0</v>
          </cell>
          <cell r="I1707">
            <v>0</v>
          </cell>
          <cell r="J1707">
            <v>0</v>
          </cell>
          <cell r="K1707">
            <v>0</v>
          </cell>
          <cell r="L1707">
            <v>0</v>
          </cell>
          <cell r="M1707">
            <v>0</v>
          </cell>
        </row>
        <row r="1708">
          <cell r="A1708">
            <v>0</v>
          </cell>
          <cell r="B1708">
            <v>0</v>
          </cell>
          <cell r="C1708">
            <v>0</v>
          </cell>
          <cell r="D1708">
            <v>0</v>
          </cell>
          <cell r="E1708">
            <v>0</v>
          </cell>
          <cell r="F1708">
            <v>0</v>
          </cell>
          <cell r="G1708">
            <v>0</v>
          </cell>
          <cell r="H1708">
            <v>0</v>
          </cell>
          <cell r="I1708">
            <v>0</v>
          </cell>
          <cell r="J1708">
            <v>0</v>
          </cell>
          <cell r="K1708">
            <v>0</v>
          </cell>
          <cell r="L1708">
            <v>0</v>
          </cell>
          <cell r="M1708">
            <v>0</v>
          </cell>
        </row>
        <row r="1709">
          <cell r="A1709">
            <v>0</v>
          </cell>
          <cell r="B1709">
            <v>0</v>
          </cell>
          <cell r="C1709">
            <v>0</v>
          </cell>
          <cell r="D1709">
            <v>0</v>
          </cell>
          <cell r="E1709">
            <v>0</v>
          </cell>
          <cell r="F1709">
            <v>0</v>
          </cell>
          <cell r="G1709">
            <v>0</v>
          </cell>
          <cell r="H1709">
            <v>0</v>
          </cell>
          <cell r="I1709">
            <v>0</v>
          </cell>
          <cell r="J1709">
            <v>0</v>
          </cell>
          <cell r="K1709">
            <v>0</v>
          </cell>
          <cell r="L1709">
            <v>0</v>
          </cell>
          <cell r="M1709">
            <v>0</v>
          </cell>
        </row>
        <row r="1710">
          <cell r="A1710">
            <v>0</v>
          </cell>
          <cell r="B1710">
            <v>0</v>
          </cell>
          <cell r="C1710">
            <v>0</v>
          </cell>
          <cell r="D1710">
            <v>0</v>
          </cell>
          <cell r="E1710">
            <v>0</v>
          </cell>
          <cell r="F1710">
            <v>0</v>
          </cell>
          <cell r="G1710">
            <v>0</v>
          </cell>
          <cell r="H1710">
            <v>0</v>
          </cell>
          <cell r="I1710">
            <v>0</v>
          </cell>
          <cell r="J1710">
            <v>0</v>
          </cell>
          <cell r="K1710">
            <v>0</v>
          </cell>
          <cell r="L1710">
            <v>0</v>
          </cell>
          <cell r="M1710">
            <v>0</v>
          </cell>
        </row>
        <row r="1711">
          <cell r="A1711">
            <v>0</v>
          </cell>
          <cell r="B1711">
            <v>0</v>
          </cell>
          <cell r="C1711">
            <v>0</v>
          </cell>
          <cell r="D1711">
            <v>0</v>
          </cell>
          <cell r="E1711">
            <v>0</v>
          </cell>
          <cell r="F1711">
            <v>0</v>
          </cell>
          <cell r="G1711">
            <v>0</v>
          </cell>
          <cell r="H1711">
            <v>0</v>
          </cell>
          <cell r="I1711">
            <v>0</v>
          </cell>
          <cell r="J1711">
            <v>0</v>
          </cell>
          <cell r="K1711">
            <v>0</v>
          </cell>
          <cell r="L1711">
            <v>0</v>
          </cell>
          <cell r="M1711">
            <v>0</v>
          </cell>
        </row>
        <row r="1712">
          <cell r="A1712">
            <v>0</v>
          </cell>
          <cell r="B1712">
            <v>0</v>
          </cell>
          <cell r="C1712">
            <v>0</v>
          </cell>
          <cell r="D1712">
            <v>0</v>
          </cell>
          <cell r="E1712">
            <v>0</v>
          </cell>
          <cell r="F1712">
            <v>0</v>
          </cell>
          <cell r="G1712">
            <v>0</v>
          </cell>
          <cell r="H1712">
            <v>0</v>
          </cell>
          <cell r="I1712">
            <v>0</v>
          </cell>
          <cell r="J1712">
            <v>0</v>
          </cell>
          <cell r="K1712">
            <v>0</v>
          </cell>
          <cell r="L1712">
            <v>0</v>
          </cell>
          <cell r="M1712">
            <v>0</v>
          </cell>
        </row>
        <row r="1713">
          <cell r="A1713">
            <v>0</v>
          </cell>
          <cell r="B1713">
            <v>0</v>
          </cell>
          <cell r="C1713">
            <v>0</v>
          </cell>
          <cell r="D1713">
            <v>0</v>
          </cell>
          <cell r="E1713">
            <v>0</v>
          </cell>
          <cell r="F1713">
            <v>0</v>
          </cell>
          <cell r="G1713">
            <v>0</v>
          </cell>
          <cell r="H1713">
            <v>0</v>
          </cell>
          <cell r="I1713">
            <v>0</v>
          </cell>
          <cell r="J1713">
            <v>0</v>
          </cell>
          <cell r="K1713">
            <v>0</v>
          </cell>
          <cell r="L1713">
            <v>0</v>
          </cell>
          <cell r="M1713">
            <v>0</v>
          </cell>
        </row>
        <row r="1714">
          <cell r="A1714">
            <v>0</v>
          </cell>
          <cell r="B1714">
            <v>0</v>
          </cell>
          <cell r="C1714">
            <v>0</v>
          </cell>
          <cell r="D1714">
            <v>0</v>
          </cell>
          <cell r="E1714">
            <v>0</v>
          </cell>
          <cell r="F1714">
            <v>0</v>
          </cell>
          <cell r="G1714">
            <v>0</v>
          </cell>
          <cell r="H1714">
            <v>0</v>
          </cell>
          <cell r="I1714">
            <v>0</v>
          </cell>
          <cell r="J1714">
            <v>0</v>
          </cell>
          <cell r="K1714">
            <v>0</v>
          </cell>
          <cell r="L1714">
            <v>0</v>
          </cell>
          <cell r="M1714">
            <v>0</v>
          </cell>
        </row>
        <row r="1715">
          <cell r="A1715">
            <v>0</v>
          </cell>
          <cell r="B1715">
            <v>0</v>
          </cell>
          <cell r="C1715">
            <v>0</v>
          </cell>
          <cell r="D1715">
            <v>0</v>
          </cell>
          <cell r="E1715">
            <v>0</v>
          </cell>
          <cell r="F1715">
            <v>0</v>
          </cell>
          <cell r="G1715">
            <v>0</v>
          </cell>
          <cell r="H1715">
            <v>0</v>
          </cell>
          <cell r="I1715">
            <v>0</v>
          </cell>
          <cell r="J1715">
            <v>0</v>
          </cell>
          <cell r="K1715">
            <v>0</v>
          </cell>
          <cell r="L1715">
            <v>0</v>
          </cell>
          <cell r="M1715">
            <v>0</v>
          </cell>
        </row>
        <row r="1716">
          <cell r="A1716">
            <v>0</v>
          </cell>
          <cell r="B1716">
            <v>0</v>
          </cell>
          <cell r="C1716">
            <v>0</v>
          </cell>
          <cell r="D1716">
            <v>0</v>
          </cell>
          <cell r="E1716">
            <v>0</v>
          </cell>
          <cell r="F1716">
            <v>0</v>
          </cell>
          <cell r="G1716">
            <v>0</v>
          </cell>
          <cell r="H1716">
            <v>0</v>
          </cell>
          <cell r="I1716">
            <v>0</v>
          </cell>
          <cell r="J1716">
            <v>0</v>
          </cell>
          <cell r="K1716">
            <v>0</v>
          </cell>
          <cell r="L1716">
            <v>0</v>
          </cell>
          <cell r="M1716">
            <v>0</v>
          </cell>
        </row>
        <row r="1717">
          <cell r="A1717">
            <v>0</v>
          </cell>
          <cell r="B1717">
            <v>0</v>
          </cell>
          <cell r="C1717">
            <v>0</v>
          </cell>
          <cell r="D1717">
            <v>0</v>
          </cell>
          <cell r="E1717">
            <v>0</v>
          </cell>
          <cell r="F1717">
            <v>0</v>
          </cell>
          <cell r="G1717">
            <v>0</v>
          </cell>
          <cell r="H1717">
            <v>0</v>
          </cell>
          <cell r="I1717">
            <v>0</v>
          </cell>
          <cell r="J1717">
            <v>0</v>
          </cell>
          <cell r="K1717">
            <v>0</v>
          </cell>
          <cell r="L1717">
            <v>0</v>
          </cell>
          <cell r="M1717">
            <v>0</v>
          </cell>
        </row>
        <row r="1718">
          <cell r="A1718">
            <v>0</v>
          </cell>
          <cell r="B1718">
            <v>0</v>
          </cell>
          <cell r="C1718">
            <v>0</v>
          </cell>
          <cell r="D1718">
            <v>0</v>
          </cell>
          <cell r="E1718">
            <v>0</v>
          </cell>
          <cell r="F1718">
            <v>0</v>
          </cell>
          <cell r="G1718">
            <v>0</v>
          </cell>
          <cell r="H1718">
            <v>0</v>
          </cell>
          <cell r="I1718">
            <v>0</v>
          </cell>
          <cell r="J1718">
            <v>0</v>
          </cell>
          <cell r="K1718">
            <v>0</v>
          </cell>
          <cell r="L1718">
            <v>0</v>
          </cell>
          <cell r="M1718">
            <v>0</v>
          </cell>
        </row>
        <row r="1719">
          <cell r="A1719">
            <v>0</v>
          </cell>
          <cell r="B1719">
            <v>0</v>
          </cell>
          <cell r="C1719">
            <v>0</v>
          </cell>
          <cell r="D1719">
            <v>0</v>
          </cell>
          <cell r="E1719">
            <v>0</v>
          </cell>
          <cell r="F1719">
            <v>0</v>
          </cell>
          <cell r="G1719">
            <v>0</v>
          </cell>
          <cell r="H1719">
            <v>0</v>
          </cell>
          <cell r="I1719">
            <v>0</v>
          </cell>
          <cell r="J1719">
            <v>0</v>
          </cell>
          <cell r="K1719">
            <v>0</v>
          </cell>
          <cell r="L1719">
            <v>0</v>
          </cell>
          <cell r="M1719">
            <v>0</v>
          </cell>
        </row>
        <row r="1720">
          <cell r="A1720">
            <v>0</v>
          </cell>
          <cell r="B1720">
            <v>0</v>
          </cell>
          <cell r="C1720">
            <v>0</v>
          </cell>
          <cell r="D1720">
            <v>0</v>
          </cell>
          <cell r="E1720">
            <v>0</v>
          </cell>
          <cell r="F1720">
            <v>0</v>
          </cell>
          <cell r="G1720">
            <v>0</v>
          </cell>
          <cell r="H1720">
            <v>0</v>
          </cell>
          <cell r="I1720">
            <v>0</v>
          </cell>
          <cell r="J1720">
            <v>0</v>
          </cell>
          <cell r="K1720">
            <v>0</v>
          </cell>
          <cell r="L1720">
            <v>0</v>
          </cell>
          <cell r="M1720">
            <v>0</v>
          </cell>
        </row>
        <row r="1721">
          <cell r="A1721">
            <v>0</v>
          </cell>
          <cell r="B1721">
            <v>0</v>
          </cell>
          <cell r="C1721">
            <v>0</v>
          </cell>
          <cell r="D1721">
            <v>0</v>
          </cell>
          <cell r="E1721">
            <v>0</v>
          </cell>
          <cell r="F1721">
            <v>0</v>
          </cell>
          <cell r="G1721">
            <v>0</v>
          </cell>
          <cell r="H1721">
            <v>0</v>
          </cell>
          <cell r="I1721">
            <v>0</v>
          </cell>
          <cell r="J1721">
            <v>0</v>
          </cell>
          <cell r="K1721">
            <v>0</v>
          </cell>
          <cell r="L1721">
            <v>0</v>
          </cell>
          <cell r="M1721">
            <v>0</v>
          </cell>
        </row>
        <row r="1722">
          <cell r="A1722">
            <v>0</v>
          </cell>
          <cell r="B1722">
            <v>0</v>
          </cell>
          <cell r="C1722">
            <v>0</v>
          </cell>
          <cell r="D1722">
            <v>0</v>
          </cell>
          <cell r="E1722">
            <v>0</v>
          </cell>
          <cell r="F1722">
            <v>0</v>
          </cell>
          <cell r="G1722">
            <v>0</v>
          </cell>
          <cell r="H1722">
            <v>0</v>
          </cell>
          <cell r="I1722">
            <v>0</v>
          </cell>
          <cell r="J1722">
            <v>0</v>
          </cell>
          <cell r="K1722">
            <v>0</v>
          </cell>
          <cell r="L1722">
            <v>0</v>
          </cell>
          <cell r="M1722">
            <v>0</v>
          </cell>
        </row>
        <row r="1723">
          <cell r="A1723">
            <v>0</v>
          </cell>
          <cell r="B1723">
            <v>0</v>
          </cell>
          <cell r="C1723">
            <v>0</v>
          </cell>
          <cell r="D1723">
            <v>0</v>
          </cell>
          <cell r="E1723">
            <v>0</v>
          </cell>
          <cell r="F1723">
            <v>0</v>
          </cell>
          <cell r="G1723">
            <v>0</v>
          </cell>
          <cell r="H1723">
            <v>0</v>
          </cell>
          <cell r="I1723">
            <v>0</v>
          </cell>
          <cell r="J1723">
            <v>0</v>
          </cell>
          <cell r="K1723">
            <v>0</v>
          </cell>
          <cell r="L1723">
            <v>0</v>
          </cell>
          <cell r="M1723">
            <v>0</v>
          </cell>
        </row>
        <row r="1724">
          <cell r="A1724">
            <v>0</v>
          </cell>
          <cell r="B1724">
            <v>0</v>
          </cell>
          <cell r="C1724">
            <v>0</v>
          </cell>
          <cell r="D1724">
            <v>0</v>
          </cell>
          <cell r="E1724">
            <v>0</v>
          </cell>
          <cell r="F1724">
            <v>0</v>
          </cell>
          <cell r="G1724">
            <v>0</v>
          </cell>
          <cell r="H1724">
            <v>0</v>
          </cell>
          <cell r="I1724">
            <v>0</v>
          </cell>
          <cell r="J1724">
            <v>0</v>
          </cell>
          <cell r="K1724">
            <v>0</v>
          </cell>
          <cell r="L1724">
            <v>0</v>
          </cell>
          <cell r="M1724">
            <v>0</v>
          </cell>
        </row>
        <row r="1725">
          <cell r="A1725">
            <v>0</v>
          </cell>
          <cell r="B1725">
            <v>0</v>
          </cell>
          <cell r="C1725">
            <v>0</v>
          </cell>
          <cell r="D1725">
            <v>0</v>
          </cell>
          <cell r="E1725">
            <v>0</v>
          </cell>
          <cell r="F1725">
            <v>0</v>
          </cell>
          <cell r="G1725">
            <v>0</v>
          </cell>
          <cell r="H1725">
            <v>0</v>
          </cell>
          <cell r="I1725">
            <v>0</v>
          </cell>
          <cell r="J1725">
            <v>0</v>
          </cell>
          <cell r="K1725">
            <v>0</v>
          </cell>
          <cell r="L1725">
            <v>0</v>
          </cell>
          <cell r="M1725">
            <v>0</v>
          </cell>
        </row>
        <row r="1726">
          <cell r="A1726">
            <v>0</v>
          </cell>
          <cell r="B1726">
            <v>0</v>
          </cell>
          <cell r="C1726">
            <v>0</v>
          </cell>
          <cell r="D1726">
            <v>0</v>
          </cell>
          <cell r="E1726">
            <v>0</v>
          </cell>
          <cell r="F1726">
            <v>0</v>
          </cell>
          <cell r="G1726">
            <v>0</v>
          </cell>
          <cell r="H1726">
            <v>0</v>
          </cell>
          <cell r="I1726">
            <v>0</v>
          </cell>
          <cell r="J1726">
            <v>0</v>
          </cell>
          <cell r="K1726">
            <v>0</v>
          </cell>
          <cell r="L1726">
            <v>0</v>
          </cell>
          <cell r="M1726">
            <v>0</v>
          </cell>
        </row>
        <row r="1727">
          <cell r="A1727">
            <v>0</v>
          </cell>
          <cell r="B1727">
            <v>0</v>
          </cell>
          <cell r="C1727">
            <v>0</v>
          </cell>
          <cell r="D1727">
            <v>0</v>
          </cell>
          <cell r="E1727">
            <v>0</v>
          </cell>
          <cell r="F1727">
            <v>0</v>
          </cell>
          <cell r="G1727">
            <v>0</v>
          </cell>
          <cell r="H1727">
            <v>0</v>
          </cell>
          <cell r="I1727">
            <v>0</v>
          </cell>
          <cell r="J1727">
            <v>0</v>
          </cell>
          <cell r="K1727">
            <v>0</v>
          </cell>
          <cell r="L1727">
            <v>0</v>
          </cell>
          <cell r="M1727">
            <v>0</v>
          </cell>
        </row>
        <row r="1728">
          <cell r="A1728">
            <v>0</v>
          </cell>
          <cell r="B1728">
            <v>0</v>
          </cell>
          <cell r="C1728">
            <v>0</v>
          </cell>
          <cell r="D1728">
            <v>0</v>
          </cell>
          <cell r="E1728">
            <v>0</v>
          </cell>
          <cell r="F1728">
            <v>0</v>
          </cell>
          <cell r="G1728">
            <v>0</v>
          </cell>
          <cell r="H1728">
            <v>0</v>
          </cell>
          <cell r="I1728">
            <v>0</v>
          </cell>
          <cell r="J1728">
            <v>0</v>
          </cell>
          <cell r="K1728">
            <v>0</v>
          </cell>
          <cell r="L1728">
            <v>0</v>
          </cell>
          <cell r="M1728">
            <v>0</v>
          </cell>
        </row>
        <row r="1729">
          <cell r="A1729">
            <v>0</v>
          </cell>
          <cell r="B1729">
            <v>0</v>
          </cell>
          <cell r="C1729">
            <v>0</v>
          </cell>
          <cell r="D1729">
            <v>0</v>
          </cell>
          <cell r="E1729">
            <v>0</v>
          </cell>
          <cell r="F1729">
            <v>0</v>
          </cell>
          <cell r="G1729">
            <v>0</v>
          </cell>
          <cell r="H1729">
            <v>0</v>
          </cell>
          <cell r="I1729">
            <v>0</v>
          </cell>
          <cell r="J1729">
            <v>0</v>
          </cell>
          <cell r="K1729">
            <v>0</v>
          </cell>
          <cell r="L1729">
            <v>0</v>
          </cell>
          <cell r="M1729">
            <v>0</v>
          </cell>
        </row>
        <row r="1730">
          <cell r="A1730">
            <v>0</v>
          </cell>
          <cell r="B1730">
            <v>0</v>
          </cell>
          <cell r="C1730">
            <v>0</v>
          </cell>
          <cell r="D1730">
            <v>0</v>
          </cell>
          <cell r="E1730">
            <v>0</v>
          </cell>
          <cell r="F1730">
            <v>0</v>
          </cell>
          <cell r="G1730">
            <v>0</v>
          </cell>
          <cell r="H1730">
            <v>0</v>
          </cell>
          <cell r="I1730">
            <v>0</v>
          </cell>
          <cell r="J1730">
            <v>0</v>
          </cell>
          <cell r="K1730">
            <v>0</v>
          </cell>
          <cell r="L1730">
            <v>0</v>
          </cell>
          <cell r="M1730">
            <v>0</v>
          </cell>
        </row>
        <row r="1731">
          <cell r="A1731">
            <v>0</v>
          </cell>
          <cell r="B1731">
            <v>0</v>
          </cell>
          <cell r="C1731">
            <v>0</v>
          </cell>
          <cell r="D1731">
            <v>0</v>
          </cell>
          <cell r="E1731">
            <v>0</v>
          </cell>
          <cell r="F1731">
            <v>0</v>
          </cell>
          <cell r="G1731">
            <v>0</v>
          </cell>
          <cell r="H1731">
            <v>0</v>
          </cell>
          <cell r="I1731">
            <v>0</v>
          </cell>
          <cell r="J1731">
            <v>0</v>
          </cell>
          <cell r="K1731">
            <v>0</v>
          </cell>
          <cell r="L1731">
            <v>0</v>
          </cell>
          <cell r="M1731">
            <v>0</v>
          </cell>
        </row>
        <row r="1732">
          <cell r="A1732">
            <v>0</v>
          </cell>
          <cell r="B1732">
            <v>0</v>
          </cell>
          <cell r="C1732">
            <v>0</v>
          </cell>
          <cell r="D1732">
            <v>0</v>
          </cell>
          <cell r="E1732">
            <v>0</v>
          </cell>
          <cell r="F1732">
            <v>0</v>
          </cell>
          <cell r="G1732">
            <v>0</v>
          </cell>
          <cell r="H1732">
            <v>0</v>
          </cell>
          <cell r="I1732">
            <v>0</v>
          </cell>
          <cell r="J1732">
            <v>0</v>
          </cell>
          <cell r="K1732">
            <v>0</v>
          </cell>
          <cell r="L1732">
            <v>0</v>
          </cell>
          <cell r="M1732">
            <v>0</v>
          </cell>
        </row>
        <row r="1733">
          <cell r="A1733">
            <v>0</v>
          </cell>
          <cell r="B1733">
            <v>0</v>
          </cell>
          <cell r="C1733">
            <v>0</v>
          </cell>
          <cell r="D1733">
            <v>0</v>
          </cell>
          <cell r="E1733">
            <v>0</v>
          </cell>
          <cell r="F1733">
            <v>0</v>
          </cell>
          <cell r="G1733">
            <v>0</v>
          </cell>
          <cell r="H1733">
            <v>0</v>
          </cell>
          <cell r="I1733">
            <v>0</v>
          </cell>
          <cell r="J1733">
            <v>0</v>
          </cell>
          <cell r="K1733">
            <v>0</v>
          </cell>
          <cell r="L1733">
            <v>0</v>
          </cell>
          <cell r="M1733">
            <v>0</v>
          </cell>
        </row>
        <row r="1734">
          <cell r="A1734">
            <v>0</v>
          </cell>
          <cell r="B1734">
            <v>0</v>
          </cell>
          <cell r="C1734">
            <v>0</v>
          </cell>
          <cell r="D1734">
            <v>0</v>
          </cell>
          <cell r="E1734">
            <v>0</v>
          </cell>
          <cell r="F1734">
            <v>0</v>
          </cell>
          <cell r="G1734">
            <v>0</v>
          </cell>
          <cell r="H1734">
            <v>0</v>
          </cell>
          <cell r="I1734">
            <v>0</v>
          </cell>
          <cell r="J1734">
            <v>0</v>
          </cell>
          <cell r="K1734">
            <v>0</v>
          </cell>
          <cell r="L1734">
            <v>0</v>
          </cell>
          <cell r="M1734">
            <v>0</v>
          </cell>
        </row>
        <row r="1735">
          <cell r="A1735">
            <v>0</v>
          </cell>
          <cell r="B1735">
            <v>0</v>
          </cell>
          <cell r="C1735">
            <v>0</v>
          </cell>
          <cell r="D1735">
            <v>0</v>
          </cell>
          <cell r="E1735">
            <v>0</v>
          </cell>
          <cell r="F1735">
            <v>0</v>
          </cell>
          <cell r="G1735">
            <v>0</v>
          </cell>
          <cell r="H1735">
            <v>0</v>
          </cell>
          <cell r="I1735">
            <v>0</v>
          </cell>
          <cell r="J1735">
            <v>0</v>
          </cell>
          <cell r="K1735">
            <v>0</v>
          </cell>
          <cell r="L1735">
            <v>0</v>
          </cell>
          <cell r="M1735">
            <v>0</v>
          </cell>
        </row>
        <row r="1736">
          <cell r="A1736">
            <v>0</v>
          </cell>
          <cell r="B1736">
            <v>0</v>
          </cell>
          <cell r="C1736">
            <v>0</v>
          </cell>
          <cell r="D1736">
            <v>0</v>
          </cell>
          <cell r="E1736">
            <v>0</v>
          </cell>
          <cell r="F1736">
            <v>0</v>
          </cell>
          <cell r="G1736">
            <v>0</v>
          </cell>
          <cell r="H1736">
            <v>0</v>
          </cell>
          <cell r="I1736">
            <v>0</v>
          </cell>
          <cell r="J1736">
            <v>0</v>
          </cell>
          <cell r="K1736">
            <v>0</v>
          </cell>
          <cell r="L1736">
            <v>0</v>
          </cell>
          <cell r="M1736">
            <v>0</v>
          </cell>
        </row>
        <row r="1737">
          <cell r="A1737">
            <v>0</v>
          </cell>
          <cell r="B1737">
            <v>0</v>
          </cell>
          <cell r="C1737">
            <v>0</v>
          </cell>
          <cell r="D1737">
            <v>0</v>
          </cell>
          <cell r="E1737">
            <v>0</v>
          </cell>
          <cell r="F1737">
            <v>0</v>
          </cell>
          <cell r="G1737">
            <v>0</v>
          </cell>
          <cell r="H1737">
            <v>0</v>
          </cell>
          <cell r="I1737">
            <v>0</v>
          </cell>
          <cell r="J1737">
            <v>0</v>
          </cell>
          <cell r="K1737">
            <v>0</v>
          </cell>
          <cell r="L1737">
            <v>0</v>
          </cell>
          <cell r="M1737">
            <v>0</v>
          </cell>
        </row>
        <row r="1738">
          <cell r="A1738">
            <v>0</v>
          </cell>
          <cell r="B1738">
            <v>0</v>
          </cell>
          <cell r="C1738">
            <v>0</v>
          </cell>
          <cell r="D1738">
            <v>0</v>
          </cell>
          <cell r="E1738">
            <v>0</v>
          </cell>
          <cell r="F1738">
            <v>0</v>
          </cell>
          <cell r="G1738">
            <v>0</v>
          </cell>
          <cell r="H1738">
            <v>0</v>
          </cell>
          <cell r="I1738">
            <v>0</v>
          </cell>
          <cell r="J1738">
            <v>0</v>
          </cell>
          <cell r="K1738">
            <v>0</v>
          </cell>
          <cell r="L1738">
            <v>0</v>
          </cell>
          <cell r="M1738">
            <v>0</v>
          </cell>
        </row>
        <row r="1739">
          <cell r="A1739">
            <v>0</v>
          </cell>
          <cell r="B1739">
            <v>0</v>
          </cell>
          <cell r="C1739">
            <v>0</v>
          </cell>
          <cell r="D1739">
            <v>0</v>
          </cell>
          <cell r="E1739">
            <v>0</v>
          </cell>
          <cell r="F1739">
            <v>0</v>
          </cell>
          <cell r="G1739">
            <v>0</v>
          </cell>
          <cell r="H1739">
            <v>0</v>
          </cell>
          <cell r="I1739">
            <v>0</v>
          </cell>
          <cell r="J1739">
            <v>0</v>
          </cell>
          <cell r="K1739">
            <v>0</v>
          </cell>
          <cell r="L1739">
            <v>0</v>
          </cell>
          <cell r="M1739">
            <v>0</v>
          </cell>
        </row>
        <row r="1740">
          <cell r="A1740">
            <v>0</v>
          </cell>
          <cell r="B1740">
            <v>0</v>
          </cell>
          <cell r="C1740">
            <v>0</v>
          </cell>
          <cell r="D1740">
            <v>0</v>
          </cell>
          <cell r="E1740">
            <v>0</v>
          </cell>
          <cell r="F1740">
            <v>0</v>
          </cell>
          <cell r="G1740">
            <v>0</v>
          </cell>
          <cell r="H1740">
            <v>0</v>
          </cell>
          <cell r="I1740">
            <v>0</v>
          </cell>
          <cell r="J1740">
            <v>0</v>
          </cell>
          <cell r="K1740">
            <v>0</v>
          </cell>
          <cell r="L1740">
            <v>0</v>
          </cell>
          <cell r="M1740">
            <v>0</v>
          </cell>
        </row>
        <row r="1741">
          <cell r="A1741">
            <v>0</v>
          </cell>
          <cell r="B1741">
            <v>0</v>
          </cell>
          <cell r="C1741">
            <v>0</v>
          </cell>
          <cell r="D1741">
            <v>0</v>
          </cell>
          <cell r="E1741">
            <v>0</v>
          </cell>
          <cell r="F1741">
            <v>0</v>
          </cell>
          <cell r="G1741">
            <v>0</v>
          </cell>
          <cell r="H1741">
            <v>0</v>
          </cell>
          <cell r="I1741">
            <v>0</v>
          </cell>
          <cell r="J1741">
            <v>0</v>
          </cell>
          <cell r="K1741">
            <v>0</v>
          </cell>
          <cell r="L1741">
            <v>0</v>
          </cell>
          <cell r="M1741">
            <v>0</v>
          </cell>
        </row>
        <row r="1742">
          <cell r="A1742">
            <v>0</v>
          </cell>
          <cell r="B1742">
            <v>0</v>
          </cell>
          <cell r="C1742">
            <v>0</v>
          </cell>
          <cell r="D1742">
            <v>0</v>
          </cell>
          <cell r="E1742">
            <v>0</v>
          </cell>
          <cell r="F1742">
            <v>0</v>
          </cell>
          <cell r="G1742">
            <v>0</v>
          </cell>
          <cell r="H1742">
            <v>0</v>
          </cell>
          <cell r="I1742">
            <v>0</v>
          </cell>
          <cell r="J1742">
            <v>0</v>
          </cell>
          <cell r="K1742">
            <v>0</v>
          </cell>
          <cell r="L1742">
            <v>0</v>
          </cell>
          <cell r="M1742">
            <v>0</v>
          </cell>
        </row>
        <row r="1743">
          <cell r="A1743">
            <v>0</v>
          </cell>
          <cell r="B1743">
            <v>0</v>
          </cell>
          <cell r="C1743">
            <v>0</v>
          </cell>
          <cell r="D1743">
            <v>0</v>
          </cell>
          <cell r="E1743">
            <v>0</v>
          </cell>
          <cell r="F1743">
            <v>0</v>
          </cell>
          <cell r="G1743">
            <v>0</v>
          </cell>
          <cell r="H1743">
            <v>0</v>
          </cell>
          <cell r="I1743">
            <v>0</v>
          </cell>
          <cell r="J1743">
            <v>0</v>
          </cell>
          <cell r="K1743">
            <v>0</v>
          </cell>
          <cell r="L1743">
            <v>0</v>
          </cell>
          <cell r="M1743">
            <v>0</v>
          </cell>
        </row>
        <row r="1744">
          <cell r="A1744">
            <v>0</v>
          </cell>
          <cell r="B1744">
            <v>0</v>
          </cell>
          <cell r="C1744">
            <v>0</v>
          </cell>
          <cell r="D1744">
            <v>0</v>
          </cell>
          <cell r="E1744">
            <v>0</v>
          </cell>
          <cell r="F1744">
            <v>0</v>
          </cell>
          <cell r="G1744">
            <v>0</v>
          </cell>
          <cell r="H1744">
            <v>0</v>
          </cell>
          <cell r="I1744">
            <v>0</v>
          </cell>
          <cell r="J1744">
            <v>0</v>
          </cell>
          <cell r="K1744">
            <v>0</v>
          </cell>
          <cell r="L1744">
            <v>0</v>
          </cell>
          <cell r="M1744">
            <v>0</v>
          </cell>
        </row>
        <row r="1745">
          <cell r="A1745">
            <v>0</v>
          </cell>
          <cell r="B1745">
            <v>0</v>
          </cell>
          <cell r="C1745">
            <v>0</v>
          </cell>
          <cell r="D1745">
            <v>0</v>
          </cell>
          <cell r="E1745">
            <v>0</v>
          </cell>
          <cell r="F1745">
            <v>0</v>
          </cell>
          <cell r="G1745">
            <v>0</v>
          </cell>
          <cell r="H1745">
            <v>0</v>
          </cell>
          <cell r="I1745">
            <v>0</v>
          </cell>
          <cell r="J1745">
            <v>0</v>
          </cell>
          <cell r="K1745">
            <v>0</v>
          </cell>
          <cell r="L1745">
            <v>0</v>
          </cell>
          <cell r="M1745">
            <v>0</v>
          </cell>
        </row>
        <row r="1746">
          <cell r="A1746">
            <v>0</v>
          </cell>
          <cell r="B1746">
            <v>0</v>
          </cell>
          <cell r="C1746">
            <v>0</v>
          </cell>
          <cell r="D1746">
            <v>0</v>
          </cell>
          <cell r="E1746">
            <v>0</v>
          </cell>
          <cell r="F1746">
            <v>0</v>
          </cell>
          <cell r="G1746">
            <v>0</v>
          </cell>
          <cell r="H1746">
            <v>0</v>
          </cell>
          <cell r="I1746">
            <v>0</v>
          </cell>
          <cell r="J1746">
            <v>0</v>
          </cell>
          <cell r="K1746">
            <v>0</v>
          </cell>
          <cell r="L1746">
            <v>0</v>
          </cell>
          <cell r="M1746">
            <v>0</v>
          </cell>
        </row>
        <row r="1747">
          <cell r="A1747">
            <v>0</v>
          </cell>
          <cell r="B1747">
            <v>0</v>
          </cell>
          <cell r="C1747">
            <v>0</v>
          </cell>
          <cell r="D1747">
            <v>0</v>
          </cell>
          <cell r="E1747">
            <v>0</v>
          </cell>
          <cell r="F1747">
            <v>0</v>
          </cell>
          <cell r="G1747">
            <v>0</v>
          </cell>
          <cell r="H1747">
            <v>0</v>
          </cell>
          <cell r="I1747">
            <v>0</v>
          </cell>
          <cell r="J1747">
            <v>0</v>
          </cell>
          <cell r="K1747">
            <v>0</v>
          </cell>
          <cell r="L1747">
            <v>0</v>
          </cell>
          <cell r="M1747">
            <v>0</v>
          </cell>
        </row>
        <row r="1748">
          <cell r="A1748">
            <v>0</v>
          </cell>
          <cell r="B1748">
            <v>0</v>
          </cell>
          <cell r="C1748">
            <v>0</v>
          </cell>
          <cell r="D1748">
            <v>0</v>
          </cell>
          <cell r="E1748">
            <v>0</v>
          </cell>
          <cell r="F1748">
            <v>0</v>
          </cell>
          <cell r="G1748">
            <v>0</v>
          </cell>
          <cell r="H1748">
            <v>0</v>
          </cell>
          <cell r="I1748">
            <v>0</v>
          </cell>
          <cell r="J1748">
            <v>0</v>
          </cell>
          <cell r="K1748">
            <v>0</v>
          </cell>
          <cell r="L1748">
            <v>0</v>
          </cell>
          <cell r="M1748">
            <v>0</v>
          </cell>
        </row>
        <row r="1749">
          <cell r="A1749">
            <v>0</v>
          </cell>
          <cell r="B1749">
            <v>0</v>
          </cell>
          <cell r="C1749">
            <v>0</v>
          </cell>
          <cell r="D1749">
            <v>0</v>
          </cell>
          <cell r="E1749">
            <v>0</v>
          </cell>
          <cell r="F1749">
            <v>0</v>
          </cell>
          <cell r="G1749">
            <v>0</v>
          </cell>
          <cell r="H1749">
            <v>0</v>
          </cell>
          <cell r="I1749">
            <v>0</v>
          </cell>
          <cell r="J1749">
            <v>0</v>
          </cell>
          <cell r="K1749">
            <v>0</v>
          </cell>
          <cell r="L1749">
            <v>0</v>
          </cell>
          <cell r="M1749">
            <v>0</v>
          </cell>
        </row>
        <row r="1750">
          <cell r="A1750">
            <v>0</v>
          </cell>
          <cell r="B1750">
            <v>0</v>
          </cell>
          <cell r="C1750">
            <v>0</v>
          </cell>
          <cell r="D1750">
            <v>0</v>
          </cell>
          <cell r="E1750">
            <v>0</v>
          </cell>
          <cell r="F1750">
            <v>0</v>
          </cell>
          <cell r="G1750">
            <v>0</v>
          </cell>
          <cell r="H1750">
            <v>0</v>
          </cell>
          <cell r="I1750">
            <v>0</v>
          </cell>
          <cell r="J1750">
            <v>0</v>
          </cell>
          <cell r="K1750">
            <v>0</v>
          </cell>
          <cell r="L1750">
            <v>0</v>
          </cell>
          <cell r="M1750">
            <v>0</v>
          </cell>
        </row>
        <row r="1751">
          <cell r="A1751">
            <v>0</v>
          </cell>
          <cell r="B1751">
            <v>0</v>
          </cell>
          <cell r="C1751">
            <v>0</v>
          </cell>
          <cell r="D1751">
            <v>0</v>
          </cell>
          <cell r="E1751">
            <v>0</v>
          </cell>
          <cell r="F1751">
            <v>0</v>
          </cell>
          <cell r="G1751">
            <v>0</v>
          </cell>
          <cell r="H1751">
            <v>0</v>
          </cell>
          <cell r="I1751">
            <v>0</v>
          </cell>
          <cell r="J1751">
            <v>0</v>
          </cell>
          <cell r="K1751">
            <v>0</v>
          </cell>
          <cell r="L1751">
            <v>0</v>
          </cell>
          <cell r="M1751">
            <v>0</v>
          </cell>
        </row>
        <row r="1752">
          <cell r="A1752">
            <v>0</v>
          </cell>
          <cell r="B1752">
            <v>0</v>
          </cell>
          <cell r="C1752">
            <v>0</v>
          </cell>
          <cell r="D1752">
            <v>0</v>
          </cell>
          <cell r="E1752">
            <v>0</v>
          </cell>
          <cell r="F1752">
            <v>0</v>
          </cell>
          <cell r="G1752">
            <v>0</v>
          </cell>
          <cell r="H1752">
            <v>0</v>
          </cell>
          <cell r="I1752">
            <v>0</v>
          </cell>
          <cell r="J1752">
            <v>0</v>
          </cell>
          <cell r="K1752">
            <v>0</v>
          </cell>
          <cell r="L1752">
            <v>0</v>
          </cell>
          <cell r="M1752">
            <v>0</v>
          </cell>
        </row>
        <row r="1753">
          <cell r="A1753">
            <v>0</v>
          </cell>
          <cell r="B1753">
            <v>0</v>
          </cell>
          <cell r="C1753">
            <v>0</v>
          </cell>
          <cell r="D1753">
            <v>0</v>
          </cell>
          <cell r="E1753">
            <v>0</v>
          </cell>
          <cell r="F1753">
            <v>0</v>
          </cell>
          <cell r="G1753">
            <v>0</v>
          </cell>
          <cell r="H1753">
            <v>0</v>
          </cell>
          <cell r="I1753">
            <v>0</v>
          </cell>
          <cell r="J1753">
            <v>0</v>
          </cell>
          <cell r="K1753">
            <v>0</v>
          </cell>
          <cell r="L1753">
            <v>0</v>
          </cell>
          <cell r="M1753">
            <v>0</v>
          </cell>
        </row>
        <row r="1754">
          <cell r="A1754">
            <v>0</v>
          </cell>
          <cell r="B1754">
            <v>0</v>
          </cell>
          <cell r="C1754">
            <v>0</v>
          </cell>
          <cell r="D1754">
            <v>0</v>
          </cell>
          <cell r="E1754">
            <v>0</v>
          </cell>
          <cell r="F1754">
            <v>0</v>
          </cell>
          <cell r="G1754">
            <v>0</v>
          </cell>
          <cell r="H1754">
            <v>0</v>
          </cell>
          <cell r="I1754">
            <v>0</v>
          </cell>
          <cell r="J1754">
            <v>0</v>
          </cell>
          <cell r="K1754">
            <v>0</v>
          </cell>
          <cell r="L1754">
            <v>0</v>
          </cell>
          <cell r="M1754">
            <v>0</v>
          </cell>
        </row>
        <row r="1755">
          <cell r="A1755">
            <v>0</v>
          </cell>
          <cell r="B1755">
            <v>0</v>
          </cell>
          <cell r="C1755">
            <v>0</v>
          </cell>
          <cell r="D1755">
            <v>0</v>
          </cell>
          <cell r="E1755">
            <v>0</v>
          </cell>
          <cell r="F1755">
            <v>0</v>
          </cell>
          <cell r="G1755">
            <v>0</v>
          </cell>
          <cell r="H1755">
            <v>0</v>
          </cell>
          <cell r="I1755">
            <v>0</v>
          </cell>
          <cell r="J1755">
            <v>0</v>
          </cell>
          <cell r="K1755">
            <v>0</v>
          </cell>
          <cell r="L1755">
            <v>0</v>
          </cell>
          <cell r="M1755">
            <v>0</v>
          </cell>
        </row>
        <row r="1756">
          <cell r="A1756">
            <v>0</v>
          </cell>
          <cell r="B1756">
            <v>0</v>
          </cell>
          <cell r="C1756">
            <v>0</v>
          </cell>
          <cell r="D1756">
            <v>0</v>
          </cell>
          <cell r="E1756">
            <v>0</v>
          </cell>
          <cell r="F1756">
            <v>0</v>
          </cell>
          <cell r="G1756">
            <v>0</v>
          </cell>
          <cell r="H1756">
            <v>0</v>
          </cell>
          <cell r="I1756">
            <v>0</v>
          </cell>
          <cell r="J1756">
            <v>0</v>
          </cell>
          <cell r="K1756">
            <v>0</v>
          </cell>
          <cell r="L1756">
            <v>0</v>
          </cell>
          <cell r="M1756">
            <v>0</v>
          </cell>
        </row>
        <row r="1757">
          <cell r="A1757">
            <v>0</v>
          </cell>
          <cell r="B1757">
            <v>0</v>
          </cell>
          <cell r="C1757">
            <v>0</v>
          </cell>
          <cell r="D1757">
            <v>0</v>
          </cell>
          <cell r="E1757">
            <v>0</v>
          </cell>
          <cell r="F1757">
            <v>0</v>
          </cell>
          <cell r="G1757">
            <v>0</v>
          </cell>
          <cell r="H1757">
            <v>0</v>
          </cell>
          <cell r="I1757">
            <v>0</v>
          </cell>
          <cell r="J1757">
            <v>0</v>
          </cell>
          <cell r="K1757">
            <v>0</v>
          </cell>
          <cell r="L1757">
            <v>0</v>
          </cell>
          <cell r="M1757">
            <v>0</v>
          </cell>
        </row>
        <row r="1758">
          <cell r="A1758">
            <v>0</v>
          </cell>
          <cell r="B1758">
            <v>0</v>
          </cell>
          <cell r="C1758">
            <v>0</v>
          </cell>
          <cell r="D1758">
            <v>0</v>
          </cell>
          <cell r="E1758">
            <v>0</v>
          </cell>
          <cell r="F1758">
            <v>0</v>
          </cell>
          <cell r="G1758">
            <v>0</v>
          </cell>
          <cell r="H1758">
            <v>0</v>
          </cell>
          <cell r="I1758">
            <v>0</v>
          </cell>
          <cell r="J1758">
            <v>0</v>
          </cell>
          <cell r="K1758">
            <v>0</v>
          </cell>
          <cell r="L1758">
            <v>0</v>
          </cell>
          <cell r="M1758">
            <v>0</v>
          </cell>
        </row>
        <row r="1759">
          <cell r="A1759">
            <v>0</v>
          </cell>
          <cell r="B1759">
            <v>0</v>
          </cell>
          <cell r="C1759">
            <v>0</v>
          </cell>
          <cell r="D1759">
            <v>0</v>
          </cell>
          <cell r="E1759">
            <v>0</v>
          </cell>
          <cell r="F1759">
            <v>0</v>
          </cell>
          <cell r="G1759">
            <v>0</v>
          </cell>
          <cell r="H1759">
            <v>0</v>
          </cell>
          <cell r="I1759">
            <v>0</v>
          </cell>
          <cell r="J1759">
            <v>0</v>
          </cell>
          <cell r="K1759">
            <v>0</v>
          </cell>
          <cell r="L1759">
            <v>0</v>
          </cell>
          <cell r="M1759">
            <v>0</v>
          </cell>
        </row>
        <row r="1760">
          <cell r="A1760">
            <v>0</v>
          </cell>
          <cell r="B1760">
            <v>0</v>
          </cell>
          <cell r="C1760">
            <v>0</v>
          </cell>
          <cell r="D1760">
            <v>0</v>
          </cell>
          <cell r="E1760">
            <v>0</v>
          </cell>
          <cell r="F1760">
            <v>0</v>
          </cell>
          <cell r="G1760">
            <v>0</v>
          </cell>
          <cell r="H1760">
            <v>0</v>
          </cell>
          <cell r="I1760">
            <v>0</v>
          </cell>
          <cell r="J1760">
            <v>0</v>
          </cell>
          <cell r="K1760">
            <v>0</v>
          </cell>
          <cell r="L1760">
            <v>0</v>
          </cell>
          <cell r="M1760">
            <v>0</v>
          </cell>
        </row>
        <row r="1761">
          <cell r="A1761">
            <v>0</v>
          </cell>
          <cell r="B1761">
            <v>0</v>
          </cell>
          <cell r="C1761">
            <v>0</v>
          </cell>
          <cell r="D1761">
            <v>0</v>
          </cell>
          <cell r="E1761">
            <v>0</v>
          </cell>
          <cell r="F1761">
            <v>0</v>
          </cell>
          <cell r="G1761">
            <v>0</v>
          </cell>
          <cell r="H1761">
            <v>0</v>
          </cell>
          <cell r="I1761">
            <v>0</v>
          </cell>
          <cell r="J1761">
            <v>0</v>
          </cell>
          <cell r="K1761">
            <v>0</v>
          </cell>
          <cell r="L1761">
            <v>0</v>
          </cell>
          <cell r="M1761">
            <v>0</v>
          </cell>
        </row>
        <row r="1762">
          <cell r="A1762">
            <v>0</v>
          </cell>
          <cell r="B1762">
            <v>0</v>
          </cell>
          <cell r="C1762">
            <v>0</v>
          </cell>
          <cell r="D1762">
            <v>0</v>
          </cell>
          <cell r="E1762">
            <v>0</v>
          </cell>
          <cell r="F1762">
            <v>0</v>
          </cell>
          <cell r="G1762">
            <v>0</v>
          </cell>
          <cell r="H1762">
            <v>0</v>
          </cell>
          <cell r="I1762">
            <v>0</v>
          </cell>
          <cell r="J1762">
            <v>0</v>
          </cell>
          <cell r="K1762">
            <v>0</v>
          </cell>
          <cell r="L1762">
            <v>0</v>
          </cell>
          <cell r="M1762">
            <v>0</v>
          </cell>
        </row>
        <row r="1763">
          <cell r="A1763">
            <v>0</v>
          </cell>
          <cell r="B1763">
            <v>0</v>
          </cell>
          <cell r="C1763">
            <v>0</v>
          </cell>
          <cell r="D1763">
            <v>0</v>
          </cell>
          <cell r="E1763">
            <v>0</v>
          </cell>
          <cell r="F1763">
            <v>0</v>
          </cell>
          <cell r="G1763">
            <v>0</v>
          </cell>
          <cell r="H1763">
            <v>0</v>
          </cell>
          <cell r="I1763">
            <v>0</v>
          </cell>
          <cell r="J1763">
            <v>0</v>
          </cell>
          <cell r="K1763">
            <v>0</v>
          </cell>
          <cell r="L1763">
            <v>0</v>
          </cell>
          <cell r="M1763">
            <v>0</v>
          </cell>
        </row>
        <row r="1764">
          <cell r="A1764">
            <v>0</v>
          </cell>
          <cell r="B1764">
            <v>0</v>
          </cell>
          <cell r="C1764">
            <v>0</v>
          </cell>
          <cell r="D1764">
            <v>0</v>
          </cell>
          <cell r="E1764">
            <v>0</v>
          </cell>
          <cell r="F1764">
            <v>0</v>
          </cell>
          <cell r="G1764">
            <v>0</v>
          </cell>
          <cell r="H1764">
            <v>0</v>
          </cell>
          <cell r="I1764">
            <v>0</v>
          </cell>
          <cell r="J1764">
            <v>0</v>
          </cell>
          <cell r="K1764">
            <v>0</v>
          </cell>
          <cell r="L1764">
            <v>0</v>
          </cell>
          <cell r="M1764">
            <v>0</v>
          </cell>
        </row>
        <row r="1765">
          <cell r="A1765">
            <v>0</v>
          </cell>
          <cell r="B1765">
            <v>0</v>
          </cell>
          <cell r="C1765">
            <v>0</v>
          </cell>
          <cell r="D1765">
            <v>0</v>
          </cell>
          <cell r="E1765">
            <v>0</v>
          </cell>
          <cell r="F1765">
            <v>0</v>
          </cell>
          <cell r="G1765">
            <v>0</v>
          </cell>
          <cell r="H1765">
            <v>0</v>
          </cell>
          <cell r="I1765">
            <v>0</v>
          </cell>
          <cell r="J1765">
            <v>0</v>
          </cell>
          <cell r="K1765">
            <v>0</v>
          </cell>
          <cell r="L1765">
            <v>0</v>
          </cell>
          <cell r="M1765">
            <v>0</v>
          </cell>
        </row>
        <row r="1766">
          <cell r="A1766">
            <v>0</v>
          </cell>
          <cell r="B1766">
            <v>0</v>
          </cell>
          <cell r="C1766">
            <v>0</v>
          </cell>
          <cell r="D1766">
            <v>0</v>
          </cell>
          <cell r="E1766">
            <v>0</v>
          </cell>
          <cell r="F1766">
            <v>0</v>
          </cell>
          <cell r="G1766">
            <v>0</v>
          </cell>
          <cell r="H1766">
            <v>0</v>
          </cell>
          <cell r="I1766">
            <v>0</v>
          </cell>
          <cell r="J1766">
            <v>0</v>
          </cell>
          <cell r="K1766">
            <v>0</v>
          </cell>
          <cell r="L1766">
            <v>0</v>
          </cell>
          <cell r="M1766">
            <v>0</v>
          </cell>
        </row>
        <row r="1767">
          <cell r="A1767">
            <v>0</v>
          </cell>
          <cell r="B1767">
            <v>0</v>
          </cell>
          <cell r="C1767">
            <v>0</v>
          </cell>
          <cell r="D1767">
            <v>0</v>
          </cell>
          <cell r="E1767">
            <v>0</v>
          </cell>
          <cell r="F1767">
            <v>0</v>
          </cell>
          <cell r="G1767">
            <v>0</v>
          </cell>
          <cell r="H1767">
            <v>0</v>
          </cell>
          <cell r="I1767">
            <v>0</v>
          </cell>
          <cell r="J1767">
            <v>0</v>
          </cell>
          <cell r="K1767">
            <v>0</v>
          </cell>
          <cell r="L1767">
            <v>0</v>
          </cell>
          <cell r="M1767">
            <v>0</v>
          </cell>
        </row>
        <row r="1768">
          <cell r="A1768">
            <v>0</v>
          </cell>
          <cell r="B1768">
            <v>0</v>
          </cell>
          <cell r="C1768">
            <v>0</v>
          </cell>
          <cell r="D1768">
            <v>0</v>
          </cell>
          <cell r="E1768">
            <v>0</v>
          </cell>
          <cell r="F1768">
            <v>0</v>
          </cell>
          <cell r="G1768">
            <v>0</v>
          </cell>
          <cell r="H1768">
            <v>0</v>
          </cell>
          <cell r="I1768">
            <v>0</v>
          </cell>
          <cell r="J1768">
            <v>0</v>
          </cell>
          <cell r="K1768">
            <v>0</v>
          </cell>
          <cell r="L1768">
            <v>0</v>
          </cell>
          <cell r="M1768">
            <v>0</v>
          </cell>
        </row>
        <row r="1769">
          <cell r="A1769">
            <v>0</v>
          </cell>
          <cell r="B1769">
            <v>0</v>
          </cell>
          <cell r="C1769">
            <v>0</v>
          </cell>
          <cell r="D1769">
            <v>0</v>
          </cell>
          <cell r="E1769">
            <v>0</v>
          </cell>
          <cell r="F1769">
            <v>0</v>
          </cell>
          <cell r="G1769">
            <v>0</v>
          </cell>
          <cell r="H1769">
            <v>0</v>
          </cell>
          <cell r="I1769">
            <v>0</v>
          </cell>
          <cell r="J1769">
            <v>0</v>
          </cell>
          <cell r="K1769">
            <v>0</v>
          </cell>
          <cell r="L1769">
            <v>0</v>
          </cell>
          <cell r="M1769">
            <v>0</v>
          </cell>
        </row>
        <row r="1770">
          <cell r="A1770">
            <v>0</v>
          </cell>
          <cell r="B1770">
            <v>0</v>
          </cell>
          <cell r="C1770">
            <v>0</v>
          </cell>
          <cell r="D1770">
            <v>0</v>
          </cell>
          <cell r="E1770">
            <v>0</v>
          </cell>
          <cell r="F1770">
            <v>0</v>
          </cell>
          <cell r="G1770">
            <v>0</v>
          </cell>
          <cell r="H1770">
            <v>0</v>
          </cell>
          <cell r="I1770">
            <v>0</v>
          </cell>
          <cell r="J1770">
            <v>0</v>
          </cell>
          <cell r="K1770">
            <v>0</v>
          </cell>
          <cell r="L1770">
            <v>0</v>
          </cell>
          <cell r="M1770">
            <v>0</v>
          </cell>
        </row>
        <row r="1771">
          <cell r="A1771">
            <v>0</v>
          </cell>
          <cell r="B1771">
            <v>0</v>
          </cell>
          <cell r="C1771">
            <v>0</v>
          </cell>
          <cell r="D1771">
            <v>0</v>
          </cell>
          <cell r="E1771">
            <v>0</v>
          </cell>
          <cell r="F1771">
            <v>0</v>
          </cell>
          <cell r="G1771">
            <v>0</v>
          </cell>
          <cell r="H1771">
            <v>0</v>
          </cell>
          <cell r="I1771">
            <v>0</v>
          </cell>
          <cell r="J1771">
            <v>0</v>
          </cell>
          <cell r="K1771">
            <v>0</v>
          </cell>
          <cell r="L1771">
            <v>0</v>
          </cell>
          <cell r="M1771">
            <v>0</v>
          </cell>
        </row>
        <row r="1772">
          <cell r="A1772">
            <v>0</v>
          </cell>
          <cell r="B1772">
            <v>0</v>
          </cell>
          <cell r="C1772">
            <v>0</v>
          </cell>
          <cell r="D1772">
            <v>0</v>
          </cell>
          <cell r="E1772">
            <v>0</v>
          </cell>
          <cell r="F1772">
            <v>0</v>
          </cell>
          <cell r="G1772">
            <v>0</v>
          </cell>
          <cell r="H1772">
            <v>0</v>
          </cell>
          <cell r="I1772">
            <v>0</v>
          </cell>
          <cell r="J1772">
            <v>0</v>
          </cell>
          <cell r="K1772">
            <v>0</v>
          </cell>
          <cell r="L1772">
            <v>0</v>
          </cell>
          <cell r="M1772">
            <v>0</v>
          </cell>
        </row>
        <row r="1773">
          <cell r="A1773">
            <v>0</v>
          </cell>
          <cell r="B1773">
            <v>0</v>
          </cell>
          <cell r="C1773">
            <v>0</v>
          </cell>
          <cell r="D1773">
            <v>0</v>
          </cell>
          <cell r="E1773">
            <v>0</v>
          </cell>
          <cell r="F1773">
            <v>0</v>
          </cell>
          <cell r="G1773">
            <v>0</v>
          </cell>
          <cell r="H1773">
            <v>0</v>
          </cell>
          <cell r="I1773">
            <v>0</v>
          </cell>
          <cell r="J1773">
            <v>0</v>
          </cell>
          <cell r="K1773">
            <v>0</v>
          </cell>
          <cell r="L1773">
            <v>0</v>
          </cell>
          <cell r="M1773">
            <v>0</v>
          </cell>
        </row>
        <row r="1774">
          <cell r="A1774">
            <v>0</v>
          </cell>
          <cell r="B1774">
            <v>0</v>
          </cell>
          <cell r="C1774">
            <v>0</v>
          </cell>
          <cell r="D1774">
            <v>0</v>
          </cell>
          <cell r="E1774">
            <v>0</v>
          </cell>
          <cell r="F1774">
            <v>0</v>
          </cell>
          <cell r="G1774">
            <v>0</v>
          </cell>
          <cell r="H1774">
            <v>0</v>
          </cell>
          <cell r="I1774">
            <v>0</v>
          </cell>
          <cell r="J1774">
            <v>0</v>
          </cell>
          <cell r="K1774">
            <v>0</v>
          </cell>
          <cell r="L1774">
            <v>0</v>
          </cell>
          <cell r="M1774">
            <v>0</v>
          </cell>
        </row>
        <row r="1775">
          <cell r="A1775">
            <v>0</v>
          </cell>
          <cell r="B1775">
            <v>0</v>
          </cell>
          <cell r="C1775">
            <v>0</v>
          </cell>
          <cell r="D1775">
            <v>0</v>
          </cell>
          <cell r="E1775">
            <v>0</v>
          </cell>
          <cell r="F1775">
            <v>0</v>
          </cell>
          <cell r="G1775">
            <v>0</v>
          </cell>
          <cell r="H1775">
            <v>0</v>
          </cell>
          <cell r="I1775">
            <v>0</v>
          </cell>
          <cell r="J1775">
            <v>0</v>
          </cell>
          <cell r="K1775">
            <v>0</v>
          </cell>
          <cell r="L1775">
            <v>0</v>
          </cell>
          <cell r="M1775">
            <v>0</v>
          </cell>
        </row>
        <row r="1776">
          <cell r="A1776">
            <v>0</v>
          </cell>
          <cell r="B1776">
            <v>0</v>
          </cell>
          <cell r="C1776">
            <v>0</v>
          </cell>
          <cell r="D1776">
            <v>0</v>
          </cell>
          <cell r="E1776">
            <v>0</v>
          </cell>
          <cell r="F1776">
            <v>0</v>
          </cell>
          <cell r="G1776">
            <v>0</v>
          </cell>
          <cell r="H1776">
            <v>0</v>
          </cell>
          <cell r="I1776">
            <v>0</v>
          </cell>
          <cell r="J1776">
            <v>0</v>
          </cell>
          <cell r="K1776">
            <v>0</v>
          </cell>
          <cell r="L1776">
            <v>0</v>
          </cell>
          <cell r="M1776">
            <v>0</v>
          </cell>
        </row>
        <row r="1777">
          <cell r="A1777">
            <v>0</v>
          </cell>
          <cell r="B1777">
            <v>0</v>
          </cell>
          <cell r="C1777">
            <v>0</v>
          </cell>
          <cell r="D1777">
            <v>0</v>
          </cell>
          <cell r="E1777">
            <v>0</v>
          </cell>
          <cell r="F1777">
            <v>0</v>
          </cell>
          <cell r="G1777">
            <v>0</v>
          </cell>
          <cell r="H1777">
            <v>0</v>
          </cell>
          <cell r="I1777">
            <v>0</v>
          </cell>
          <cell r="J1777">
            <v>0</v>
          </cell>
          <cell r="K1777">
            <v>0</v>
          </cell>
          <cell r="L1777">
            <v>0</v>
          </cell>
          <cell r="M1777">
            <v>0</v>
          </cell>
        </row>
        <row r="1778">
          <cell r="A1778">
            <v>0</v>
          </cell>
          <cell r="B1778">
            <v>0</v>
          </cell>
          <cell r="C1778">
            <v>0</v>
          </cell>
          <cell r="D1778">
            <v>0</v>
          </cell>
          <cell r="E1778">
            <v>0</v>
          </cell>
          <cell r="F1778">
            <v>0</v>
          </cell>
          <cell r="G1778">
            <v>0</v>
          </cell>
          <cell r="H1778">
            <v>0</v>
          </cell>
          <cell r="I1778">
            <v>0</v>
          </cell>
          <cell r="J1778">
            <v>0</v>
          </cell>
          <cell r="K1778">
            <v>0</v>
          </cell>
          <cell r="L1778">
            <v>0</v>
          </cell>
          <cell r="M1778">
            <v>0</v>
          </cell>
        </row>
        <row r="1779">
          <cell r="A1779">
            <v>0</v>
          </cell>
          <cell r="B1779">
            <v>0</v>
          </cell>
          <cell r="C1779">
            <v>0</v>
          </cell>
          <cell r="D1779">
            <v>0</v>
          </cell>
          <cell r="E1779">
            <v>0</v>
          </cell>
          <cell r="F1779">
            <v>0</v>
          </cell>
          <cell r="G1779">
            <v>0</v>
          </cell>
          <cell r="H1779">
            <v>0</v>
          </cell>
          <cell r="I1779">
            <v>0</v>
          </cell>
          <cell r="J1779">
            <v>0</v>
          </cell>
          <cell r="K1779">
            <v>0</v>
          </cell>
          <cell r="L1779">
            <v>0</v>
          </cell>
          <cell r="M1779">
            <v>0</v>
          </cell>
        </row>
        <row r="1780">
          <cell r="A1780">
            <v>0</v>
          </cell>
          <cell r="B1780">
            <v>0</v>
          </cell>
          <cell r="C1780">
            <v>0</v>
          </cell>
          <cell r="D1780">
            <v>0</v>
          </cell>
          <cell r="E1780">
            <v>0</v>
          </cell>
          <cell r="F1780">
            <v>0</v>
          </cell>
          <cell r="G1780">
            <v>0</v>
          </cell>
          <cell r="H1780">
            <v>0</v>
          </cell>
          <cell r="I1780">
            <v>0</v>
          </cell>
          <cell r="J1780">
            <v>0</v>
          </cell>
          <cell r="K1780">
            <v>0</v>
          </cell>
          <cell r="L1780">
            <v>0</v>
          </cell>
          <cell r="M1780">
            <v>0</v>
          </cell>
        </row>
        <row r="1781">
          <cell r="A1781">
            <v>0</v>
          </cell>
          <cell r="B1781">
            <v>0</v>
          </cell>
          <cell r="C1781">
            <v>0</v>
          </cell>
          <cell r="D1781">
            <v>0</v>
          </cell>
          <cell r="E1781">
            <v>0</v>
          </cell>
          <cell r="F1781">
            <v>0</v>
          </cell>
          <cell r="G1781">
            <v>0</v>
          </cell>
          <cell r="H1781">
            <v>0</v>
          </cell>
          <cell r="I1781">
            <v>0</v>
          </cell>
          <cell r="J1781">
            <v>0</v>
          </cell>
          <cell r="K1781">
            <v>0</v>
          </cell>
          <cell r="L1781">
            <v>0</v>
          </cell>
          <cell r="M1781">
            <v>0</v>
          </cell>
        </row>
        <row r="1782">
          <cell r="A1782">
            <v>0</v>
          </cell>
          <cell r="B1782">
            <v>0</v>
          </cell>
          <cell r="C1782">
            <v>0</v>
          </cell>
          <cell r="D1782">
            <v>0</v>
          </cell>
          <cell r="E1782">
            <v>0</v>
          </cell>
          <cell r="F1782">
            <v>0</v>
          </cell>
          <cell r="G1782">
            <v>0</v>
          </cell>
          <cell r="H1782">
            <v>0</v>
          </cell>
          <cell r="I1782">
            <v>0</v>
          </cell>
          <cell r="J1782">
            <v>0</v>
          </cell>
          <cell r="K1782">
            <v>0</v>
          </cell>
          <cell r="L1782">
            <v>0</v>
          </cell>
          <cell r="M1782">
            <v>0</v>
          </cell>
        </row>
        <row r="1783">
          <cell r="A1783">
            <v>0</v>
          </cell>
          <cell r="B1783">
            <v>0</v>
          </cell>
          <cell r="C1783">
            <v>0</v>
          </cell>
          <cell r="D1783">
            <v>0</v>
          </cell>
          <cell r="E1783">
            <v>0</v>
          </cell>
          <cell r="F1783">
            <v>0</v>
          </cell>
          <cell r="G1783">
            <v>0</v>
          </cell>
          <cell r="H1783">
            <v>0</v>
          </cell>
          <cell r="I1783">
            <v>0</v>
          </cell>
          <cell r="J1783">
            <v>0</v>
          </cell>
          <cell r="K1783">
            <v>0</v>
          </cell>
          <cell r="L1783">
            <v>0</v>
          </cell>
          <cell r="M1783">
            <v>0</v>
          </cell>
        </row>
        <row r="1784">
          <cell r="A1784">
            <v>0</v>
          </cell>
          <cell r="B1784">
            <v>0</v>
          </cell>
          <cell r="C1784">
            <v>0</v>
          </cell>
          <cell r="D1784">
            <v>0</v>
          </cell>
          <cell r="E1784">
            <v>0</v>
          </cell>
          <cell r="F1784">
            <v>0</v>
          </cell>
          <cell r="G1784">
            <v>0</v>
          </cell>
          <cell r="H1784">
            <v>0</v>
          </cell>
          <cell r="I1784">
            <v>0</v>
          </cell>
          <cell r="J1784">
            <v>0</v>
          </cell>
          <cell r="K1784">
            <v>0</v>
          </cell>
          <cell r="L1784">
            <v>0</v>
          </cell>
          <cell r="M1784">
            <v>0</v>
          </cell>
        </row>
        <row r="1785">
          <cell r="A1785">
            <v>0</v>
          </cell>
          <cell r="B1785">
            <v>0</v>
          </cell>
          <cell r="C1785">
            <v>0</v>
          </cell>
          <cell r="D1785">
            <v>0</v>
          </cell>
          <cell r="E1785">
            <v>0</v>
          </cell>
          <cell r="F1785">
            <v>0</v>
          </cell>
          <cell r="G1785">
            <v>0</v>
          </cell>
          <cell r="H1785">
            <v>0</v>
          </cell>
          <cell r="I1785">
            <v>0</v>
          </cell>
          <cell r="J1785">
            <v>0</v>
          </cell>
          <cell r="K1785">
            <v>0</v>
          </cell>
          <cell r="L1785">
            <v>0</v>
          </cell>
          <cell r="M1785">
            <v>0</v>
          </cell>
        </row>
        <row r="1786">
          <cell r="A1786">
            <v>0</v>
          </cell>
          <cell r="B1786">
            <v>0</v>
          </cell>
          <cell r="C1786">
            <v>0</v>
          </cell>
          <cell r="D1786">
            <v>0</v>
          </cell>
          <cell r="E1786">
            <v>0</v>
          </cell>
          <cell r="F1786">
            <v>0</v>
          </cell>
          <cell r="G1786">
            <v>0</v>
          </cell>
          <cell r="H1786">
            <v>0</v>
          </cell>
          <cell r="I1786">
            <v>0</v>
          </cell>
          <cell r="J1786">
            <v>0</v>
          </cell>
          <cell r="K1786">
            <v>0</v>
          </cell>
          <cell r="L1786">
            <v>0</v>
          </cell>
          <cell r="M1786">
            <v>0</v>
          </cell>
        </row>
        <row r="1787">
          <cell r="A1787">
            <v>0</v>
          </cell>
          <cell r="B1787">
            <v>0</v>
          </cell>
          <cell r="C1787">
            <v>0</v>
          </cell>
          <cell r="D1787">
            <v>0</v>
          </cell>
          <cell r="E1787">
            <v>0</v>
          </cell>
          <cell r="F1787">
            <v>0</v>
          </cell>
          <cell r="G1787">
            <v>0</v>
          </cell>
          <cell r="H1787">
            <v>0</v>
          </cell>
          <cell r="I1787">
            <v>0</v>
          </cell>
          <cell r="J1787">
            <v>0</v>
          </cell>
          <cell r="K1787">
            <v>0</v>
          </cell>
          <cell r="L1787">
            <v>0</v>
          </cell>
          <cell r="M1787">
            <v>0</v>
          </cell>
        </row>
        <row r="1788">
          <cell r="A1788">
            <v>0</v>
          </cell>
          <cell r="B1788">
            <v>0</v>
          </cell>
          <cell r="C1788">
            <v>0</v>
          </cell>
          <cell r="D1788">
            <v>0</v>
          </cell>
          <cell r="E1788">
            <v>0</v>
          </cell>
          <cell r="F1788">
            <v>0</v>
          </cell>
          <cell r="G1788">
            <v>0</v>
          </cell>
          <cell r="H1788">
            <v>0</v>
          </cell>
          <cell r="I1788">
            <v>0</v>
          </cell>
          <cell r="J1788">
            <v>0</v>
          </cell>
          <cell r="K1788">
            <v>0</v>
          </cell>
          <cell r="L1788">
            <v>0</v>
          </cell>
          <cell r="M1788">
            <v>0</v>
          </cell>
        </row>
        <row r="1789">
          <cell r="A1789">
            <v>0</v>
          </cell>
          <cell r="B1789">
            <v>0</v>
          </cell>
          <cell r="C1789">
            <v>0</v>
          </cell>
          <cell r="D1789">
            <v>0</v>
          </cell>
          <cell r="E1789">
            <v>0</v>
          </cell>
          <cell r="F1789">
            <v>0</v>
          </cell>
          <cell r="G1789">
            <v>0</v>
          </cell>
          <cell r="H1789">
            <v>0</v>
          </cell>
          <cell r="I1789">
            <v>0</v>
          </cell>
          <cell r="J1789">
            <v>0</v>
          </cell>
          <cell r="K1789">
            <v>0</v>
          </cell>
          <cell r="L1789">
            <v>0</v>
          </cell>
          <cell r="M1789">
            <v>0</v>
          </cell>
        </row>
        <row r="1790">
          <cell r="A1790">
            <v>0</v>
          </cell>
          <cell r="B1790">
            <v>0</v>
          </cell>
          <cell r="C1790">
            <v>0</v>
          </cell>
          <cell r="D1790">
            <v>0</v>
          </cell>
          <cell r="E1790">
            <v>0</v>
          </cell>
          <cell r="F1790">
            <v>0</v>
          </cell>
          <cell r="G1790">
            <v>0</v>
          </cell>
          <cell r="H1790">
            <v>0</v>
          </cell>
          <cell r="I1790">
            <v>0</v>
          </cell>
          <cell r="J1790">
            <v>0</v>
          </cell>
          <cell r="K1790">
            <v>0</v>
          </cell>
          <cell r="L1790">
            <v>0</v>
          </cell>
          <cell r="M1790">
            <v>0</v>
          </cell>
        </row>
        <row r="1791">
          <cell r="A1791">
            <v>0</v>
          </cell>
          <cell r="B1791">
            <v>0</v>
          </cell>
          <cell r="C1791">
            <v>0</v>
          </cell>
          <cell r="D1791">
            <v>0</v>
          </cell>
          <cell r="E1791">
            <v>0</v>
          </cell>
          <cell r="F1791">
            <v>0</v>
          </cell>
          <cell r="G1791">
            <v>0</v>
          </cell>
          <cell r="H1791">
            <v>0</v>
          </cell>
          <cell r="I1791">
            <v>0</v>
          </cell>
          <cell r="J1791">
            <v>0</v>
          </cell>
          <cell r="K1791">
            <v>0</v>
          </cell>
          <cell r="L1791">
            <v>0</v>
          </cell>
          <cell r="M1791">
            <v>0</v>
          </cell>
        </row>
        <row r="1792">
          <cell r="A1792">
            <v>0</v>
          </cell>
          <cell r="B1792">
            <v>0</v>
          </cell>
          <cell r="C1792">
            <v>0</v>
          </cell>
          <cell r="D1792">
            <v>0</v>
          </cell>
          <cell r="E1792">
            <v>0</v>
          </cell>
          <cell r="F1792">
            <v>0</v>
          </cell>
          <cell r="G1792">
            <v>0</v>
          </cell>
          <cell r="H1792">
            <v>0</v>
          </cell>
          <cell r="I1792">
            <v>0</v>
          </cell>
          <cell r="J1792">
            <v>0</v>
          </cell>
          <cell r="K1792">
            <v>0</v>
          </cell>
          <cell r="L1792">
            <v>0</v>
          </cell>
          <cell r="M1792">
            <v>0</v>
          </cell>
        </row>
        <row r="1793">
          <cell r="A1793">
            <v>0</v>
          </cell>
          <cell r="B1793">
            <v>0</v>
          </cell>
          <cell r="C1793">
            <v>0</v>
          </cell>
          <cell r="D1793">
            <v>0</v>
          </cell>
          <cell r="E1793">
            <v>0</v>
          </cell>
          <cell r="F1793">
            <v>0</v>
          </cell>
          <cell r="G1793">
            <v>0</v>
          </cell>
          <cell r="H1793">
            <v>0</v>
          </cell>
          <cell r="I1793">
            <v>0</v>
          </cell>
          <cell r="J1793">
            <v>0</v>
          </cell>
          <cell r="K1793">
            <v>0</v>
          </cell>
          <cell r="L1793">
            <v>0</v>
          </cell>
          <cell r="M1793">
            <v>0</v>
          </cell>
        </row>
        <row r="1794">
          <cell r="A1794">
            <v>0</v>
          </cell>
          <cell r="B1794">
            <v>0</v>
          </cell>
          <cell r="C1794">
            <v>0</v>
          </cell>
          <cell r="D1794">
            <v>0</v>
          </cell>
          <cell r="E1794">
            <v>0</v>
          </cell>
          <cell r="F1794">
            <v>0</v>
          </cell>
          <cell r="G1794">
            <v>0</v>
          </cell>
          <cell r="H1794">
            <v>0</v>
          </cell>
          <cell r="I1794">
            <v>0</v>
          </cell>
          <cell r="J1794">
            <v>0</v>
          </cell>
          <cell r="K1794">
            <v>0</v>
          </cell>
          <cell r="L1794">
            <v>0</v>
          </cell>
          <cell r="M1794">
            <v>0</v>
          </cell>
        </row>
        <row r="1795">
          <cell r="A1795">
            <v>0</v>
          </cell>
          <cell r="B1795">
            <v>0</v>
          </cell>
          <cell r="C1795">
            <v>0</v>
          </cell>
          <cell r="D1795">
            <v>0</v>
          </cell>
          <cell r="E1795">
            <v>0</v>
          </cell>
          <cell r="F1795">
            <v>0</v>
          </cell>
          <cell r="G1795">
            <v>0</v>
          </cell>
          <cell r="H1795">
            <v>0</v>
          </cell>
          <cell r="I1795">
            <v>0</v>
          </cell>
          <cell r="J1795">
            <v>0</v>
          </cell>
          <cell r="K1795">
            <v>0</v>
          </cell>
          <cell r="L1795">
            <v>0</v>
          </cell>
          <cell r="M1795">
            <v>0</v>
          </cell>
        </row>
        <row r="1796">
          <cell r="A1796">
            <v>0</v>
          </cell>
          <cell r="B1796">
            <v>0</v>
          </cell>
          <cell r="C1796">
            <v>0</v>
          </cell>
          <cell r="D1796">
            <v>0</v>
          </cell>
          <cell r="E1796">
            <v>0</v>
          </cell>
          <cell r="F1796">
            <v>0</v>
          </cell>
          <cell r="G1796">
            <v>0</v>
          </cell>
          <cell r="H1796">
            <v>0</v>
          </cell>
          <cell r="I1796">
            <v>0</v>
          </cell>
          <cell r="J1796">
            <v>0</v>
          </cell>
          <cell r="K1796">
            <v>0</v>
          </cell>
          <cell r="L1796">
            <v>0</v>
          </cell>
          <cell r="M1796">
            <v>0</v>
          </cell>
        </row>
        <row r="1797">
          <cell r="A1797">
            <v>0</v>
          </cell>
          <cell r="B1797">
            <v>0</v>
          </cell>
          <cell r="C1797">
            <v>0</v>
          </cell>
          <cell r="D1797">
            <v>0</v>
          </cell>
          <cell r="E1797">
            <v>0</v>
          </cell>
          <cell r="F1797">
            <v>0</v>
          </cell>
          <cell r="G1797">
            <v>0</v>
          </cell>
          <cell r="H1797">
            <v>0</v>
          </cell>
          <cell r="I1797">
            <v>0</v>
          </cell>
          <cell r="J1797">
            <v>0</v>
          </cell>
          <cell r="K1797">
            <v>0</v>
          </cell>
          <cell r="L1797">
            <v>0</v>
          </cell>
          <cell r="M1797">
            <v>0</v>
          </cell>
        </row>
        <row r="1798">
          <cell r="A1798">
            <v>0</v>
          </cell>
          <cell r="B1798">
            <v>0</v>
          </cell>
          <cell r="C1798">
            <v>0</v>
          </cell>
          <cell r="D1798">
            <v>0</v>
          </cell>
          <cell r="E1798">
            <v>0</v>
          </cell>
          <cell r="F1798">
            <v>0</v>
          </cell>
          <cell r="G1798">
            <v>0</v>
          </cell>
          <cell r="H1798">
            <v>0</v>
          </cell>
          <cell r="I1798">
            <v>0</v>
          </cell>
          <cell r="J1798">
            <v>0</v>
          </cell>
          <cell r="K1798">
            <v>0</v>
          </cell>
          <cell r="L1798">
            <v>0</v>
          </cell>
          <cell r="M1798">
            <v>0</v>
          </cell>
        </row>
        <row r="1799">
          <cell r="A1799">
            <v>0</v>
          </cell>
          <cell r="B1799">
            <v>0</v>
          </cell>
          <cell r="C1799">
            <v>0</v>
          </cell>
          <cell r="D1799">
            <v>0</v>
          </cell>
          <cell r="E1799">
            <v>0</v>
          </cell>
          <cell r="F1799">
            <v>0</v>
          </cell>
          <cell r="G1799">
            <v>0</v>
          </cell>
          <cell r="H1799">
            <v>0</v>
          </cell>
          <cell r="I1799">
            <v>0</v>
          </cell>
          <cell r="J1799">
            <v>0</v>
          </cell>
          <cell r="K1799">
            <v>0</v>
          </cell>
          <cell r="L1799">
            <v>0</v>
          </cell>
          <cell r="M1799">
            <v>0</v>
          </cell>
        </row>
        <row r="1800">
          <cell r="A1800">
            <v>0</v>
          </cell>
          <cell r="B1800">
            <v>0</v>
          </cell>
          <cell r="C1800">
            <v>0</v>
          </cell>
          <cell r="D1800">
            <v>0</v>
          </cell>
          <cell r="E1800">
            <v>0</v>
          </cell>
          <cell r="F1800">
            <v>0</v>
          </cell>
          <cell r="G1800">
            <v>0</v>
          </cell>
          <cell r="H1800">
            <v>0</v>
          </cell>
          <cell r="I1800">
            <v>0</v>
          </cell>
          <cell r="J1800">
            <v>0</v>
          </cell>
          <cell r="K1800">
            <v>0</v>
          </cell>
          <cell r="L1800">
            <v>0</v>
          </cell>
          <cell r="M1800">
            <v>0</v>
          </cell>
        </row>
        <row r="1801">
          <cell r="A1801">
            <v>0</v>
          </cell>
          <cell r="B1801">
            <v>0</v>
          </cell>
          <cell r="C1801">
            <v>0</v>
          </cell>
          <cell r="D1801">
            <v>0</v>
          </cell>
          <cell r="E1801">
            <v>0</v>
          </cell>
          <cell r="F1801">
            <v>0</v>
          </cell>
          <cell r="G1801">
            <v>0</v>
          </cell>
          <cell r="H1801">
            <v>0</v>
          </cell>
          <cell r="I1801">
            <v>0</v>
          </cell>
          <cell r="J1801">
            <v>0</v>
          </cell>
          <cell r="K1801">
            <v>0</v>
          </cell>
          <cell r="L1801">
            <v>0</v>
          </cell>
          <cell r="M1801">
            <v>0</v>
          </cell>
        </row>
        <row r="1802">
          <cell r="A1802">
            <v>0</v>
          </cell>
          <cell r="B1802">
            <v>0</v>
          </cell>
          <cell r="C1802">
            <v>0</v>
          </cell>
          <cell r="D1802">
            <v>0</v>
          </cell>
          <cell r="E1802">
            <v>0</v>
          </cell>
          <cell r="F1802">
            <v>0</v>
          </cell>
          <cell r="G1802">
            <v>0</v>
          </cell>
          <cell r="H1802">
            <v>0</v>
          </cell>
          <cell r="I1802">
            <v>0</v>
          </cell>
          <cell r="J1802">
            <v>0</v>
          </cell>
          <cell r="K1802">
            <v>0</v>
          </cell>
          <cell r="L1802">
            <v>0</v>
          </cell>
          <cell r="M1802">
            <v>0</v>
          </cell>
        </row>
        <row r="1803">
          <cell r="A1803">
            <v>0</v>
          </cell>
          <cell r="B1803">
            <v>0</v>
          </cell>
          <cell r="C1803">
            <v>0</v>
          </cell>
          <cell r="D1803">
            <v>0</v>
          </cell>
          <cell r="E1803">
            <v>0</v>
          </cell>
          <cell r="F1803">
            <v>0</v>
          </cell>
          <cell r="G1803">
            <v>0</v>
          </cell>
          <cell r="H1803">
            <v>0</v>
          </cell>
          <cell r="I1803">
            <v>0</v>
          </cell>
          <cell r="J1803">
            <v>0</v>
          </cell>
          <cell r="K1803">
            <v>0</v>
          </cell>
          <cell r="L1803">
            <v>0</v>
          </cell>
          <cell r="M1803">
            <v>0</v>
          </cell>
        </row>
        <row r="1804">
          <cell r="A1804">
            <v>0</v>
          </cell>
          <cell r="B1804">
            <v>0</v>
          </cell>
          <cell r="C1804">
            <v>0</v>
          </cell>
          <cell r="D1804">
            <v>0</v>
          </cell>
          <cell r="E1804">
            <v>0</v>
          </cell>
          <cell r="F1804">
            <v>0</v>
          </cell>
          <cell r="G1804">
            <v>0</v>
          </cell>
          <cell r="H1804">
            <v>0</v>
          </cell>
          <cell r="I1804">
            <v>0</v>
          </cell>
          <cell r="J1804">
            <v>0</v>
          </cell>
          <cell r="K1804">
            <v>0</v>
          </cell>
          <cell r="L1804">
            <v>0</v>
          </cell>
          <cell r="M1804">
            <v>0</v>
          </cell>
        </row>
        <row r="1805">
          <cell r="A1805">
            <v>0</v>
          </cell>
          <cell r="B1805">
            <v>0</v>
          </cell>
          <cell r="C1805">
            <v>0</v>
          </cell>
          <cell r="D1805">
            <v>0</v>
          </cell>
          <cell r="E1805">
            <v>0</v>
          </cell>
          <cell r="F1805">
            <v>0</v>
          </cell>
          <cell r="G1805">
            <v>0</v>
          </cell>
          <cell r="H1805">
            <v>0</v>
          </cell>
          <cell r="I1805">
            <v>0</v>
          </cell>
          <cell r="J1805">
            <v>0</v>
          </cell>
          <cell r="K1805">
            <v>0</v>
          </cell>
          <cell r="L1805">
            <v>0</v>
          </cell>
          <cell r="M1805">
            <v>0</v>
          </cell>
        </row>
        <row r="1806">
          <cell r="A1806">
            <v>0</v>
          </cell>
          <cell r="B1806">
            <v>0</v>
          </cell>
          <cell r="C1806">
            <v>0</v>
          </cell>
          <cell r="D1806">
            <v>0</v>
          </cell>
          <cell r="E1806">
            <v>0</v>
          </cell>
          <cell r="F1806">
            <v>0</v>
          </cell>
          <cell r="G1806">
            <v>0</v>
          </cell>
          <cell r="H1806">
            <v>0</v>
          </cell>
          <cell r="I1806">
            <v>0</v>
          </cell>
          <cell r="J1806">
            <v>0</v>
          </cell>
          <cell r="K1806">
            <v>0</v>
          </cell>
          <cell r="L1806">
            <v>0</v>
          </cell>
          <cell r="M1806">
            <v>0</v>
          </cell>
        </row>
        <row r="1807">
          <cell r="A1807">
            <v>0</v>
          </cell>
          <cell r="B1807">
            <v>0</v>
          </cell>
          <cell r="C1807">
            <v>0</v>
          </cell>
          <cell r="D1807">
            <v>0</v>
          </cell>
          <cell r="E1807">
            <v>0</v>
          </cell>
          <cell r="F1807">
            <v>0</v>
          </cell>
          <cell r="G1807">
            <v>0</v>
          </cell>
          <cell r="H1807">
            <v>0</v>
          </cell>
          <cell r="I1807">
            <v>0</v>
          </cell>
          <cell r="J1807">
            <v>0</v>
          </cell>
          <cell r="K1807">
            <v>0</v>
          </cell>
          <cell r="L1807">
            <v>0</v>
          </cell>
          <cell r="M1807">
            <v>0</v>
          </cell>
        </row>
        <row r="1808">
          <cell r="A1808">
            <v>0</v>
          </cell>
          <cell r="B1808">
            <v>0</v>
          </cell>
          <cell r="C1808">
            <v>0</v>
          </cell>
          <cell r="D1808">
            <v>0</v>
          </cell>
          <cell r="E1808">
            <v>0</v>
          </cell>
          <cell r="F1808">
            <v>0</v>
          </cell>
          <cell r="G1808">
            <v>0</v>
          </cell>
          <cell r="H1808">
            <v>0</v>
          </cell>
          <cell r="I1808">
            <v>0</v>
          </cell>
          <cell r="J1808">
            <v>0</v>
          </cell>
          <cell r="K1808">
            <v>0</v>
          </cell>
          <cell r="L1808">
            <v>0</v>
          </cell>
          <cell r="M1808">
            <v>0</v>
          </cell>
        </row>
        <row r="1809">
          <cell r="A1809">
            <v>0</v>
          </cell>
          <cell r="B1809">
            <v>0</v>
          </cell>
          <cell r="C1809">
            <v>0</v>
          </cell>
          <cell r="D1809">
            <v>0</v>
          </cell>
          <cell r="E1809">
            <v>0</v>
          </cell>
          <cell r="F1809">
            <v>0</v>
          </cell>
          <cell r="G1809">
            <v>0</v>
          </cell>
          <cell r="H1809">
            <v>0</v>
          </cell>
          <cell r="I1809">
            <v>0</v>
          </cell>
          <cell r="J1809">
            <v>0</v>
          </cell>
          <cell r="K1809">
            <v>0</v>
          </cell>
          <cell r="L1809">
            <v>0</v>
          </cell>
          <cell r="M1809">
            <v>0</v>
          </cell>
        </row>
        <row r="1810">
          <cell r="A1810">
            <v>0</v>
          </cell>
          <cell r="B1810">
            <v>0</v>
          </cell>
          <cell r="C1810">
            <v>0</v>
          </cell>
          <cell r="D1810">
            <v>0</v>
          </cell>
          <cell r="E1810">
            <v>0</v>
          </cell>
          <cell r="F1810">
            <v>0</v>
          </cell>
          <cell r="G1810">
            <v>0</v>
          </cell>
          <cell r="H1810">
            <v>0</v>
          </cell>
          <cell r="I1810">
            <v>0</v>
          </cell>
          <cell r="J1810">
            <v>0</v>
          </cell>
          <cell r="K1810">
            <v>0</v>
          </cell>
          <cell r="L1810">
            <v>0</v>
          </cell>
          <cell r="M1810">
            <v>0</v>
          </cell>
        </row>
        <row r="1811">
          <cell r="A1811">
            <v>0</v>
          </cell>
          <cell r="B1811">
            <v>0</v>
          </cell>
          <cell r="C1811">
            <v>0</v>
          </cell>
          <cell r="D1811">
            <v>0</v>
          </cell>
          <cell r="E1811">
            <v>0</v>
          </cell>
          <cell r="F1811">
            <v>0</v>
          </cell>
          <cell r="G1811">
            <v>0</v>
          </cell>
          <cell r="H1811">
            <v>0</v>
          </cell>
          <cell r="I1811">
            <v>0</v>
          </cell>
          <cell r="J1811">
            <v>0</v>
          </cell>
          <cell r="K1811">
            <v>0</v>
          </cell>
          <cell r="L1811">
            <v>0</v>
          </cell>
          <cell r="M1811">
            <v>0</v>
          </cell>
        </row>
        <row r="1812">
          <cell r="A1812">
            <v>0</v>
          </cell>
          <cell r="B1812">
            <v>0</v>
          </cell>
          <cell r="C1812">
            <v>0</v>
          </cell>
          <cell r="D1812">
            <v>0</v>
          </cell>
          <cell r="E1812">
            <v>0</v>
          </cell>
          <cell r="F1812">
            <v>0</v>
          </cell>
          <cell r="G1812">
            <v>0</v>
          </cell>
          <cell r="H1812">
            <v>0</v>
          </cell>
          <cell r="I1812">
            <v>0</v>
          </cell>
          <cell r="J1812">
            <v>0</v>
          </cell>
          <cell r="K1812">
            <v>0</v>
          </cell>
          <cell r="L1812">
            <v>0</v>
          </cell>
          <cell r="M1812">
            <v>0</v>
          </cell>
        </row>
        <row r="1813">
          <cell r="A1813">
            <v>0</v>
          </cell>
          <cell r="B1813">
            <v>0</v>
          </cell>
          <cell r="C1813">
            <v>0</v>
          </cell>
          <cell r="D1813">
            <v>0</v>
          </cell>
          <cell r="E1813">
            <v>0</v>
          </cell>
          <cell r="F1813">
            <v>0</v>
          </cell>
          <cell r="G1813">
            <v>0</v>
          </cell>
          <cell r="H1813">
            <v>0</v>
          </cell>
          <cell r="I1813">
            <v>0</v>
          </cell>
          <cell r="J1813">
            <v>0</v>
          </cell>
          <cell r="K1813">
            <v>0</v>
          </cell>
          <cell r="L1813">
            <v>0</v>
          </cell>
          <cell r="M1813">
            <v>0</v>
          </cell>
        </row>
        <row r="1814">
          <cell r="A1814">
            <v>0</v>
          </cell>
          <cell r="B1814">
            <v>0</v>
          </cell>
          <cell r="C1814">
            <v>0</v>
          </cell>
          <cell r="D1814">
            <v>0</v>
          </cell>
          <cell r="E1814">
            <v>0</v>
          </cell>
          <cell r="F1814">
            <v>0</v>
          </cell>
          <cell r="G1814">
            <v>0</v>
          </cell>
          <cell r="H1814">
            <v>0</v>
          </cell>
          <cell r="I1814">
            <v>0</v>
          </cell>
          <cell r="J1814">
            <v>0</v>
          </cell>
          <cell r="K1814">
            <v>0</v>
          </cell>
          <cell r="L1814">
            <v>0</v>
          </cell>
          <cell r="M1814">
            <v>0</v>
          </cell>
        </row>
        <row r="1815">
          <cell r="A1815">
            <v>0</v>
          </cell>
          <cell r="B1815">
            <v>0</v>
          </cell>
          <cell r="C1815">
            <v>0</v>
          </cell>
          <cell r="D1815">
            <v>0</v>
          </cell>
          <cell r="E1815">
            <v>0</v>
          </cell>
          <cell r="F1815">
            <v>0</v>
          </cell>
          <cell r="G1815">
            <v>0</v>
          </cell>
          <cell r="H1815">
            <v>0</v>
          </cell>
          <cell r="I1815">
            <v>0</v>
          </cell>
          <cell r="J1815">
            <v>0</v>
          </cell>
          <cell r="K1815">
            <v>0</v>
          </cell>
          <cell r="L1815">
            <v>0</v>
          </cell>
          <cell r="M1815">
            <v>0</v>
          </cell>
        </row>
        <row r="1816">
          <cell r="A1816">
            <v>0</v>
          </cell>
          <cell r="B1816">
            <v>0</v>
          </cell>
          <cell r="C1816">
            <v>0</v>
          </cell>
          <cell r="D1816">
            <v>0</v>
          </cell>
          <cell r="E1816">
            <v>0</v>
          </cell>
          <cell r="F1816">
            <v>0</v>
          </cell>
          <cell r="G1816">
            <v>0</v>
          </cell>
          <cell r="H1816">
            <v>0</v>
          </cell>
          <cell r="I1816">
            <v>0</v>
          </cell>
          <cell r="J1816">
            <v>0</v>
          </cell>
          <cell r="K1816">
            <v>0</v>
          </cell>
          <cell r="L1816">
            <v>0</v>
          </cell>
          <cell r="M1816">
            <v>0</v>
          </cell>
        </row>
        <row r="1817">
          <cell r="A1817">
            <v>0</v>
          </cell>
          <cell r="B1817">
            <v>0</v>
          </cell>
          <cell r="C1817">
            <v>0</v>
          </cell>
          <cell r="D1817">
            <v>0</v>
          </cell>
          <cell r="E1817">
            <v>0</v>
          </cell>
          <cell r="F1817">
            <v>0</v>
          </cell>
          <cell r="G1817">
            <v>0</v>
          </cell>
          <cell r="H1817">
            <v>0</v>
          </cell>
          <cell r="I1817">
            <v>0</v>
          </cell>
          <cell r="J1817">
            <v>0</v>
          </cell>
          <cell r="K1817">
            <v>0</v>
          </cell>
          <cell r="L1817">
            <v>0</v>
          </cell>
          <cell r="M1817">
            <v>0</v>
          </cell>
        </row>
        <row r="1818">
          <cell r="A1818">
            <v>0</v>
          </cell>
          <cell r="B1818">
            <v>0</v>
          </cell>
          <cell r="C1818">
            <v>0</v>
          </cell>
          <cell r="D1818">
            <v>0</v>
          </cell>
          <cell r="E1818">
            <v>0</v>
          </cell>
          <cell r="F1818">
            <v>0</v>
          </cell>
          <cell r="G1818">
            <v>0</v>
          </cell>
          <cell r="H1818">
            <v>0</v>
          </cell>
          <cell r="I1818">
            <v>0</v>
          </cell>
          <cell r="J1818">
            <v>0</v>
          </cell>
          <cell r="K1818">
            <v>0</v>
          </cell>
          <cell r="L1818">
            <v>0</v>
          </cell>
          <cell r="M1818">
            <v>0</v>
          </cell>
        </row>
        <row r="1819">
          <cell r="A1819">
            <v>0</v>
          </cell>
          <cell r="B1819">
            <v>0</v>
          </cell>
          <cell r="C1819">
            <v>0</v>
          </cell>
          <cell r="D1819">
            <v>0</v>
          </cell>
          <cell r="E1819">
            <v>0</v>
          </cell>
          <cell r="F1819">
            <v>0</v>
          </cell>
          <cell r="G1819">
            <v>0</v>
          </cell>
          <cell r="H1819">
            <v>0</v>
          </cell>
          <cell r="I1819">
            <v>0</v>
          </cell>
          <cell r="J1819">
            <v>0</v>
          </cell>
          <cell r="K1819">
            <v>0</v>
          </cell>
          <cell r="L1819">
            <v>0</v>
          </cell>
          <cell r="M1819">
            <v>0</v>
          </cell>
        </row>
        <row r="1820">
          <cell r="A1820">
            <v>0</v>
          </cell>
          <cell r="B1820">
            <v>0</v>
          </cell>
          <cell r="C1820">
            <v>0</v>
          </cell>
          <cell r="D1820">
            <v>0</v>
          </cell>
          <cell r="E1820">
            <v>0</v>
          </cell>
          <cell r="F1820">
            <v>0</v>
          </cell>
          <cell r="G1820">
            <v>0</v>
          </cell>
          <cell r="H1820">
            <v>0</v>
          </cell>
          <cell r="I1820">
            <v>0</v>
          </cell>
          <cell r="J1820">
            <v>0</v>
          </cell>
          <cell r="K1820">
            <v>0</v>
          </cell>
          <cell r="L1820">
            <v>0</v>
          </cell>
          <cell r="M1820">
            <v>0</v>
          </cell>
        </row>
        <row r="1821">
          <cell r="A1821">
            <v>0</v>
          </cell>
          <cell r="B1821">
            <v>0</v>
          </cell>
          <cell r="C1821">
            <v>0</v>
          </cell>
          <cell r="D1821">
            <v>0</v>
          </cell>
          <cell r="E1821">
            <v>0</v>
          </cell>
          <cell r="F1821">
            <v>0</v>
          </cell>
          <cell r="G1821">
            <v>0</v>
          </cell>
          <cell r="H1821">
            <v>0</v>
          </cell>
          <cell r="I1821">
            <v>0</v>
          </cell>
          <cell r="J1821">
            <v>0</v>
          </cell>
          <cell r="K1821">
            <v>0</v>
          </cell>
          <cell r="L1821">
            <v>0</v>
          </cell>
          <cell r="M1821">
            <v>0</v>
          </cell>
        </row>
        <row r="1822">
          <cell r="A1822">
            <v>0</v>
          </cell>
          <cell r="B1822">
            <v>0</v>
          </cell>
          <cell r="C1822">
            <v>0</v>
          </cell>
          <cell r="D1822">
            <v>0</v>
          </cell>
          <cell r="E1822">
            <v>0</v>
          </cell>
          <cell r="F1822">
            <v>0</v>
          </cell>
          <cell r="G1822">
            <v>0</v>
          </cell>
          <cell r="H1822">
            <v>0</v>
          </cell>
          <cell r="I1822">
            <v>0</v>
          </cell>
          <cell r="J1822">
            <v>0</v>
          </cell>
          <cell r="K1822">
            <v>0</v>
          </cell>
          <cell r="L1822">
            <v>0</v>
          </cell>
          <cell r="M1822">
            <v>0</v>
          </cell>
        </row>
        <row r="1823">
          <cell r="A1823">
            <v>0</v>
          </cell>
          <cell r="B1823">
            <v>0</v>
          </cell>
          <cell r="C1823">
            <v>0</v>
          </cell>
          <cell r="D1823">
            <v>0</v>
          </cell>
          <cell r="E1823">
            <v>0</v>
          </cell>
          <cell r="F1823">
            <v>0</v>
          </cell>
          <cell r="G1823">
            <v>0</v>
          </cell>
          <cell r="H1823">
            <v>0</v>
          </cell>
          <cell r="I1823">
            <v>0</v>
          </cell>
          <cell r="J1823">
            <v>0</v>
          </cell>
          <cell r="K1823">
            <v>0</v>
          </cell>
          <cell r="L1823">
            <v>0</v>
          </cell>
          <cell r="M1823">
            <v>0</v>
          </cell>
        </row>
        <row r="1824">
          <cell r="A1824">
            <v>0</v>
          </cell>
          <cell r="B1824">
            <v>0</v>
          </cell>
          <cell r="C1824">
            <v>0</v>
          </cell>
          <cell r="D1824">
            <v>0</v>
          </cell>
          <cell r="E1824">
            <v>0</v>
          </cell>
          <cell r="F1824">
            <v>0</v>
          </cell>
          <cell r="G1824">
            <v>0</v>
          </cell>
          <cell r="H1824">
            <v>0</v>
          </cell>
          <cell r="I1824">
            <v>0</v>
          </cell>
          <cell r="J1824">
            <v>0</v>
          </cell>
          <cell r="K1824">
            <v>0</v>
          </cell>
          <cell r="L1824">
            <v>0</v>
          </cell>
          <cell r="M1824">
            <v>0</v>
          </cell>
        </row>
        <row r="1825">
          <cell r="A1825">
            <v>0</v>
          </cell>
          <cell r="B1825">
            <v>0</v>
          </cell>
          <cell r="C1825">
            <v>0</v>
          </cell>
          <cell r="D1825">
            <v>0</v>
          </cell>
          <cell r="E1825">
            <v>0</v>
          </cell>
          <cell r="F1825">
            <v>0</v>
          </cell>
          <cell r="G1825">
            <v>0</v>
          </cell>
          <cell r="H1825">
            <v>0</v>
          </cell>
          <cell r="I1825">
            <v>0</v>
          </cell>
          <cell r="J1825">
            <v>0</v>
          </cell>
          <cell r="K1825">
            <v>0</v>
          </cell>
          <cell r="L1825">
            <v>0</v>
          </cell>
          <cell r="M1825">
            <v>0</v>
          </cell>
        </row>
        <row r="1826">
          <cell r="A1826">
            <v>0</v>
          </cell>
          <cell r="B1826">
            <v>0</v>
          </cell>
          <cell r="C1826">
            <v>0</v>
          </cell>
          <cell r="D1826">
            <v>0</v>
          </cell>
          <cell r="E1826">
            <v>0</v>
          </cell>
          <cell r="F1826">
            <v>0</v>
          </cell>
          <cell r="G1826">
            <v>0</v>
          </cell>
          <cell r="H1826">
            <v>0</v>
          </cell>
          <cell r="I1826">
            <v>0</v>
          </cell>
          <cell r="J1826">
            <v>0</v>
          </cell>
          <cell r="K1826">
            <v>0</v>
          </cell>
          <cell r="L1826">
            <v>0</v>
          </cell>
          <cell r="M1826">
            <v>0</v>
          </cell>
        </row>
        <row r="1827">
          <cell r="A1827">
            <v>0</v>
          </cell>
          <cell r="B1827">
            <v>0</v>
          </cell>
          <cell r="C1827">
            <v>0</v>
          </cell>
          <cell r="D1827">
            <v>0</v>
          </cell>
          <cell r="E1827">
            <v>0</v>
          </cell>
          <cell r="F1827">
            <v>0</v>
          </cell>
          <cell r="G1827">
            <v>0</v>
          </cell>
          <cell r="H1827">
            <v>0</v>
          </cell>
          <cell r="I1827">
            <v>0</v>
          </cell>
          <cell r="J1827">
            <v>0</v>
          </cell>
          <cell r="K1827">
            <v>0</v>
          </cell>
          <cell r="L1827">
            <v>0</v>
          </cell>
          <cell r="M1827">
            <v>0</v>
          </cell>
        </row>
        <row r="1828">
          <cell r="A1828">
            <v>0</v>
          </cell>
          <cell r="B1828">
            <v>0</v>
          </cell>
          <cell r="C1828">
            <v>0</v>
          </cell>
          <cell r="D1828">
            <v>0</v>
          </cell>
          <cell r="E1828">
            <v>0</v>
          </cell>
          <cell r="F1828">
            <v>0</v>
          </cell>
          <cell r="G1828">
            <v>0</v>
          </cell>
          <cell r="H1828">
            <v>0</v>
          </cell>
          <cell r="I1828">
            <v>0</v>
          </cell>
          <cell r="J1828">
            <v>0</v>
          </cell>
          <cell r="K1828">
            <v>0</v>
          </cell>
          <cell r="L1828">
            <v>0</v>
          </cell>
          <cell r="M1828">
            <v>0</v>
          </cell>
        </row>
        <row r="1829">
          <cell r="A1829">
            <v>0</v>
          </cell>
          <cell r="B1829">
            <v>0</v>
          </cell>
          <cell r="C1829">
            <v>0</v>
          </cell>
          <cell r="D1829">
            <v>0</v>
          </cell>
          <cell r="E1829">
            <v>0</v>
          </cell>
          <cell r="F1829">
            <v>0</v>
          </cell>
          <cell r="G1829">
            <v>0</v>
          </cell>
          <cell r="H1829">
            <v>0</v>
          </cell>
          <cell r="I1829">
            <v>0</v>
          </cell>
          <cell r="J1829">
            <v>0</v>
          </cell>
          <cell r="K1829">
            <v>0</v>
          </cell>
          <cell r="L1829">
            <v>0</v>
          </cell>
          <cell r="M1829">
            <v>0</v>
          </cell>
        </row>
        <row r="1830">
          <cell r="A1830">
            <v>0</v>
          </cell>
          <cell r="B1830">
            <v>0</v>
          </cell>
          <cell r="C1830">
            <v>0</v>
          </cell>
          <cell r="D1830">
            <v>0</v>
          </cell>
          <cell r="E1830">
            <v>0</v>
          </cell>
          <cell r="F1830">
            <v>0</v>
          </cell>
          <cell r="G1830">
            <v>0</v>
          </cell>
          <cell r="H1830">
            <v>0</v>
          </cell>
          <cell r="I1830">
            <v>0</v>
          </cell>
          <cell r="J1830">
            <v>0</v>
          </cell>
          <cell r="K1830">
            <v>0</v>
          </cell>
          <cell r="L1830">
            <v>0</v>
          </cell>
          <cell r="M1830">
            <v>0</v>
          </cell>
        </row>
        <row r="1831">
          <cell r="A1831">
            <v>0</v>
          </cell>
          <cell r="B1831">
            <v>0</v>
          </cell>
          <cell r="C1831">
            <v>0</v>
          </cell>
          <cell r="D1831">
            <v>0</v>
          </cell>
          <cell r="E1831">
            <v>0</v>
          </cell>
          <cell r="F1831">
            <v>0</v>
          </cell>
          <cell r="G1831">
            <v>0</v>
          </cell>
          <cell r="H1831">
            <v>0</v>
          </cell>
          <cell r="I1831">
            <v>0</v>
          </cell>
          <cell r="J1831">
            <v>0</v>
          </cell>
          <cell r="K1831">
            <v>0</v>
          </cell>
          <cell r="L1831">
            <v>0</v>
          </cell>
          <cell r="M1831">
            <v>0</v>
          </cell>
        </row>
        <row r="1832">
          <cell r="A1832">
            <v>0</v>
          </cell>
          <cell r="B1832">
            <v>0</v>
          </cell>
          <cell r="C1832">
            <v>0</v>
          </cell>
          <cell r="D1832">
            <v>0</v>
          </cell>
          <cell r="E1832">
            <v>0</v>
          </cell>
          <cell r="F1832">
            <v>0</v>
          </cell>
          <cell r="G1832">
            <v>0</v>
          </cell>
          <cell r="H1832">
            <v>0</v>
          </cell>
          <cell r="I1832">
            <v>0</v>
          </cell>
          <cell r="J1832">
            <v>0</v>
          </cell>
          <cell r="K1832">
            <v>0</v>
          </cell>
          <cell r="L1832">
            <v>0</v>
          </cell>
          <cell r="M1832">
            <v>0</v>
          </cell>
        </row>
        <row r="1833">
          <cell r="A1833">
            <v>0</v>
          </cell>
          <cell r="B1833">
            <v>0</v>
          </cell>
          <cell r="C1833">
            <v>0</v>
          </cell>
          <cell r="D1833">
            <v>0</v>
          </cell>
          <cell r="E1833">
            <v>0</v>
          </cell>
          <cell r="F1833">
            <v>0</v>
          </cell>
          <cell r="G1833">
            <v>0</v>
          </cell>
          <cell r="H1833">
            <v>0</v>
          </cell>
          <cell r="I1833">
            <v>0</v>
          </cell>
          <cell r="J1833">
            <v>0</v>
          </cell>
          <cell r="K1833">
            <v>0</v>
          </cell>
          <cell r="L1833">
            <v>0</v>
          </cell>
          <cell r="M1833">
            <v>0</v>
          </cell>
        </row>
        <row r="1834">
          <cell r="A1834">
            <v>0</v>
          </cell>
          <cell r="B1834">
            <v>0</v>
          </cell>
          <cell r="C1834">
            <v>0</v>
          </cell>
          <cell r="D1834">
            <v>0</v>
          </cell>
          <cell r="E1834">
            <v>0</v>
          </cell>
          <cell r="F1834">
            <v>0</v>
          </cell>
          <cell r="G1834">
            <v>0</v>
          </cell>
          <cell r="H1834">
            <v>0</v>
          </cell>
          <cell r="I1834">
            <v>0</v>
          </cell>
          <cell r="J1834">
            <v>0</v>
          </cell>
          <cell r="K1834">
            <v>0</v>
          </cell>
          <cell r="L1834">
            <v>0</v>
          </cell>
          <cell r="M1834">
            <v>0</v>
          </cell>
        </row>
        <row r="1835">
          <cell r="A1835">
            <v>0</v>
          </cell>
          <cell r="B1835">
            <v>0</v>
          </cell>
          <cell r="C1835">
            <v>0</v>
          </cell>
          <cell r="D1835">
            <v>0</v>
          </cell>
          <cell r="E1835">
            <v>0</v>
          </cell>
          <cell r="F1835">
            <v>0</v>
          </cell>
          <cell r="G1835">
            <v>0</v>
          </cell>
          <cell r="H1835">
            <v>0</v>
          </cell>
          <cell r="I1835">
            <v>0</v>
          </cell>
          <cell r="J1835">
            <v>0</v>
          </cell>
          <cell r="K1835">
            <v>0</v>
          </cell>
          <cell r="L1835">
            <v>0</v>
          </cell>
          <cell r="M1835">
            <v>0</v>
          </cell>
        </row>
        <row r="1836">
          <cell r="A1836">
            <v>0</v>
          </cell>
          <cell r="B1836">
            <v>0</v>
          </cell>
          <cell r="C1836">
            <v>0</v>
          </cell>
          <cell r="D1836">
            <v>0</v>
          </cell>
          <cell r="E1836">
            <v>0</v>
          </cell>
          <cell r="F1836">
            <v>0</v>
          </cell>
          <cell r="G1836">
            <v>0</v>
          </cell>
          <cell r="H1836">
            <v>0</v>
          </cell>
          <cell r="I1836">
            <v>0</v>
          </cell>
          <cell r="J1836">
            <v>0</v>
          </cell>
          <cell r="K1836">
            <v>0</v>
          </cell>
          <cell r="L1836">
            <v>0</v>
          </cell>
          <cell r="M1836">
            <v>0</v>
          </cell>
        </row>
        <row r="1837">
          <cell r="A1837">
            <v>0</v>
          </cell>
          <cell r="B1837">
            <v>0</v>
          </cell>
          <cell r="C1837">
            <v>0</v>
          </cell>
          <cell r="D1837">
            <v>0</v>
          </cell>
          <cell r="E1837">
            <v>0</v>
          </cell>
          <cell r="F1837">
            <v>0</v>
          </cell>
          <cell r="G1837">
            <v>0</v>
          </cell>
          <cell r="H1837">
            <v>0</v>
          </cell>
          <cell r="I1837">
            <v>0</v>
          </cell>
          <cell r="J1837">
            <v>0</v>
          </cell>
          <cell r="K1837">
            <v>0</v>
          </cell>
          <cell r="L1837">
            <v>0</v>
          </cell>
          <cell r="M1837">
            <v>0</v>
          </cell>
        </row>
        <row r="1838">
          <cell r="A1838">
            <v>0</v>
          </cell>
          <cell r="B1838">
            <v>0</v>
          </cell>
          <cell r="C1838">
            <v>0</v>
          </cell>
          <cell r="D1838">
            <v>0</v>
          </cell>
          <cell r="E1838">
            <v>0</v>
          </cell>
          <cell r="F1838">
            <v>0</v>
          </cell>
          <cell r="G1838">
            <v>0</v>
          </cell>
          <cell r="H1838">
            <v>0</v>
          </cell>
          <cell r="I1838">
            <v>0</v>
          </cell>
          <cell r="J1838">
            <v>0</v>
          </cell>
          <cell r="K1838">
            <v>0</v>
          </cell>
          <cell r="L1838">
            <v>0</v>
          </cell>
          <cell r="M1838">
            <v>0</v>
          </cell>
        </row>
        <row r="1839">
          <cell r="A1839">
            <v>0</v>
          </cell>
          <cell r="B1839">
            <v>0</v>
          </cell>
          <cell r="C1839">
            <v>0</v>
          </cell>
          <cell r="D1839">
            <v>0</v>
          </cell>
          <cell r="E1839">
            <v>0</v>
          </cell>
          <cell r="F1839">
            <v>0</v>
          </cell>
          <cell r="G1839">
            <v>0</v>
          </cell>
          <cell r="H1839">
            <v>0</v>
          </cell>
          <cell r="I1839">
            <v>0</v>
          </cell>
          <cell r="J1839">
            <v>0</v>
          </cell>
          <cell r="K1839">
            <v>0</v>
          </cell>
          <cell r="L1839">
            <v>0</v>
          </cell>
          <cell r="M1839">
            <v>0</v>
          </cell>
        </row>
        <row r="1840">
          <cell r="A1840">
            <v>0</v>
          </cell>
          <cell r="B1840">
            <v>0</v>
          </cell>
          <cell r="C1840">
            <v>0</v>
          </cell>
          <cell r="D1840">
            <v>0</v>
          </cell>
          <cell r="E1840">
            <v>0</v>
          </cell>
          <cell r="F1840">
            <v>0</v>
          </cell>
          <cell r="G1840">
            <v>0</v>
          </cell>
          <cell r="H1840">
            <v>0</v>
          </cell>
          <cell r="I1840">
            <v>0</v>
          </cell>
          <cell r="J1840">
            <v>0</v>
          </cell>
          <cell r="K1840">
            <v>0</v>
          </cell>
          <cell r="L1840">
            <v>0</v>
          </cell>
          <cell r="M1840">
            <v>0</v>
          </cell>
        </row>
        <row r="1841">
          <cell r="A1841">
            <v>0</v>
          </cell>
          <cell r="B1841">
            <v>0</v>
          </cell>
          <cell r="C1841">
            <v>0</v>
          </cell>
          <cell r="D1841">
            <v>0</v>
          </cell>
          <cell r="E1841">
            <v>0</v>
          </cell>
          <cell r="F1841">
            <v>0</v>
          </cell>
          <cell r="G1841">
            <v>0</v>
          </cell>
          <cell r="H1841">
            <v>0</v>
          </cell>
          <cell r="I1841">
            <v>0</v>
          </cell>
          <cell r="J1841">
            <v>0</v>
          </cell>
          <cell r="K1841">
            <v>0</v>
          </cell>
          <cell r="L1841">
            <v>0</v>
          </cell>
          <cell r="M1841">
            <v>0</v>
          </cell>
        </row>
        <row r="1842">
          <cell r="A1842">
            <v>0</v>
          </cell>
          <cell r="B1842">
            <v>0</v>
          </cell>
          <cell r="C1842">
            <v>0</v>
          </cell>
          <cell r="D1842">
            <v>0</v>
          </cell>
          <cell r="E1842">
            <v>0</v>
          </cell>
          <cell r="F1842">
            <v>0</v>
          </cell>
          <cell r="G1842">
            <v>0</v>
          </cell>
          <cell r="H1842">
            <v>0</v>
          </cell>
          <cell r="I1842">
            <v>0</v>
          </cell>
          <cell r="J1842">
            <v>0</v>
          </cell>
          <cell r="K1842">
            <v>0</v>
          </cell>
          <cell r="L1842">
            <v>0</v>
          </cell>
          <cell r="M1842">
            <v>0</v>
          </cell>
        </row>
        <row r="1843">
          <cell r="A1843">
            <v>0</v>
          </cell>
          <cell r="B1843">
            <v>0</v>
          </cell>
          <cell r="C1843">
            <v>0</v>
          </cell>
          <cell r="D1843">
            <v>0</v>
          </cell>
          <cell r="E1843">
            <v>0</v>
          </cell>
          <cell r="F1843">
            <v>0</v>
          </cell>
          <cell r="G1843">
            <v>0</v>
          </cell>
          <cell r="H1843">
            <v>0</v>
          </cell>
          <cell r="I1843">
            <v>0</v>
          </cell>
          <cell r="J1843">
            <v>0</v>
          </cell>
          <cell r="K1843">
            <v>0</v>
          </cell>
          <cell r="L1843">
            <v>0</v>
          </cell>
          <cell r="M1843">
            <v>0</v>
          </cell>
        </row>
        <row r="1844">
          <cell r="A1844">
            <v>0</v>
          </cell>
          <cell r="B1844">
            <v>0</v>
          </cell>
          <cell r="C1844">
            <v>0</v>
          </cell>
          <cell r="D1844">
            <v>0</v>
          </cell>
          <cell r="E1844">
            <v>0</v>
          </cell>
          <cell r="F1844">
            <v>0</v>
          </cell>
          <cell r="G1844">
            <v>0</v>
          </cell>
          <cell r="H1844">
            <v>0</v>
          </cell>
          <cell r="I1844">
            <v>0</v>
          </cell>
          <cell r="J1844">
            <v>0</v>
          </cell>
          <cell r="K1844">
            <v>0</v>
          </cell>
          <cell r="L1844">
            <v>0</v>
          </cell>
          <cell r="M1844">
            <v>0</v>
          </cell>
        </row>
        <row r="1845">
          <cell r="A1845">
            <v>0</v>
          </cell>
          <cell r="B1845">
            <v>0</v>
          </cell>
          <cell r="C1845">
            <v>0</v>
          </cell>
          <cell r="D1845">
            <v>0</v>
          </cell>
          <cell r="E1845">
            <v>0</v>
          </cell>
          <cell r="F1845">
            <v>0</v>
          </cell>
          <cell r="G1845">
            <v>0</v>
          </cell>
          <cell r="H1845">
            <v>0</v>
          </cell>
          <cell r="I1845">
            <v>0</v>
          </cell>
          <cell r="J1845">
            <v>0</v>
          </cell>
          <cell r="K1845">
            <v>0</v>
          </cell>
          <cell r="L1845">
            <v>0</v>
          </cell>
          <cell r="M1845">
            <v>0</v>
          </cell>
        </row>
        <row r="1846">
          <cell r="A1846">
            <v>0</v>
          </cell>
          <cell r="B1846">
            <v>0</v>
          </cell>
          <cell r="C1846">
            <v>0</v>
          </cell>
          <cell r="D1846">
            <v>0</v>
          </cell>
          <cell r="E1846">
            <v>0</v>
          </cell>
          <cell r="F1846">
            <v>0</v>
          </cell>
          <cell r="G1846">
            <v>0</v>
          </cell>
          <cell r="H1846">
            <v>0</v>
          </cell>
          <cell r="I1846">
            <v>0</v>
          </cell>
          <cell r="J1846">
            <v>0</v>
          </cell>
          <cell r="K1846">
            <v>0</v>
          </cell>
          <cell r="L1846">
            <v>0</v>
          </cell>
          <cell r="M1846">
            <v>0</v>
          </cell>
        </row>
        <row r="1847">
          <cell r="A1847">
            <v>0</v>
          </cell>
          <cell r="B1847">
            <v>0</v>
          </cell>
          <cell r="C1847">
            <v>0</v>
          </cell>
          <cell r="D1847">
            <v>0</v>
          </cell>
          <cell r="E1847">
            <v>0</v>
          </cell>
          <cell r="F1847">
            <v>0</v>
          </cell>
          <cell r="G1847">
            <v>0</v>
          </cell>
          <cell r="H1847">
            <v>0</v>
          </cell>
          <cell r="I1847">
            <v>0</v>
          </cell>
          <cell r="J1847">
            <v>0</v>
          </cell>
          <cell r="K1847">
            <v>0</v>
          </cell>
          <cell r="L1847">
            <v>0</v>
          </cell>
          <cell r="M1847">
            <v>0</v>
          </cell>
        </row>
        <row r="1848">
          <cell r="A1848">
            <v>0</v>
          </cell>
          <cell r="B1848">
            <v>0</v>
          </cell>
          <cell r="C1848">
            <v>0</v>
          </cell>
          <cell r="D1848">
            <v>0</v>
          </cell>
          <cell r="E1848">
            <v>0</v>
          </cell>
          <cell r="F1848">
            <v>0</v>
          </cell>
          <cell r="G1848">
            <v>0</v>
          </cell>
          <cell r="H1848">
            <v>0</v>
          </cell>
          <cell r="I1848">
            <v>0</v>
          </cell>
          <cell r="J1848">
            <v>0</v>
          </cell>
          <cell r="K1848">
            <v>0</v>
          </cell>
          <cell r="L1848">
            <v>0</v>
          </cell>
          <cell r="M1848">
            <v>0</v>
          </cell>
        </row>
        <row r="1849">
          <cell r="A1849">
            <v>0</v>
          </cell>
          <cell r="B1849">
            <v>0</v>
          </cell>
          <cell r="C1849">
            <v>0</v>
          </cell>
          <cell r="D1849">
            <v>0</v>
          </cell>
          <cell r="E1849">
            <v>0</v>
          </cell>
          <cell r="F1849">
            <v>0</v>
          </cell>
          <cell r="G1849">
            <v>0</v>
          </cell>
          <cell r="H1849">
            <v>0</v>
          </cell>
          <cell r="I1849">
            <v>0</v>
          </cell>
          <cell r="J1849">
            <v>0</v>
          </cell>
          <cell r="K1849">
            <v>0</v>
          </cell>
          <cell r="L1849">
            <v>0</v>
          </cell>
          <cell r="M1849">
            <v>0</v>
          </cell>
        </row>
        <row r="1850">
          <cell r="A1850">
            <v>0</v>
          </cell>
          <cell r="B1850">
            <v>0</v>
          </cell>
          <cell r="C1850">
            <v>0</v>
          </cell>
          <cell r="D1850">
            <v>0</v>
          </cell>
          <cell r="E1850">
            <v>0</v>
          </cell>
          <cell r="F1850">
            <v>0</v>
          </cell>
          <cell r="G1850">
            <v>0</v>
          </cell>
          <cell r="H1850">
            <v>0</v>
          </cell>
          <cell r="I1850">
            <v>0</v>
          </cell>
          <cell r="J1850">
            <v>0</v>
          </cell>
          <cell r="K1850">
            <v>0</v>
          </cell>
          <cell r="L1850">
            <v>0</v>
          </cell>
          <cell r="M1850">
            <v>0</v>
          </cell>
        </row>
        <row r="1851">
          <cell r="A1851">
            <v>0</v>
          </cell>
          <cell r="B1851">
            <v>0</v>
          </cell>
          <cell r="C1851">
            <v>0</v>
          </cell>
          <cell r="D1851">
            <v>0</v>
          </cell>
          <cell r="E1851">
            <v>0</v>
          </cell>
          <cell r="F1851">
            <v>0</v>
          </cell>
          <cell r="G1851">
            <v>0</v>
          </cell>
          <cell r="H1851">
            <v>0</v>
          </cell>
          <cell r="I1851">
            <v>0</v>
          </cell>
          <cell r="J1851">
            <v>0</v>
          </cell>
          <cell r="K1851">
            <v>0</v>
          </cell>
          <cell r="L1851">
            <v>0</v>
          </cell>
          <cell r="M1851">
            <v>0</v>
          </cell>
        </row>
        <row r="1852">
          <cell r="A1852">
            <v>0</v>
          </cell>
          <cell r="B1852">
            <v>0</v>
          </cell>
          <cell r="C1852">
            <v>0</v>
          </cell>
          <cell r="D1852">
            <v>0</v>
          </cell>
          <cell r="E1852">
            <v>0</v>
          </cell>
          <cell r="F1852">
            <v>0</v>
          </cell>
          <cell r="G1852">
            <v>0</v>
          </cell>
          <cell r="H1852">
            <v>0</v>
          </cell>
          <cell r="I1852">
            <v>0</v>
          </cell>
          <cell r="J1852">
            <v>0</v>
          </cell>
          <cell r="K1852">
            <v>0</v>
          </cell>
          <cell r="L1852">
            <v>0</v>
          </cell>
          <cell r="M1852">
            <v>0</v>
          </cell>
        </row>
        <row r="1853">
          <cell r="A1853">
            <v>0</v>
          </cell>
          <cell r="B1853">
            <v>0</v>
          </cell>
          <cell r="C1853">
            <v>0</v>
          </cell>
          <cell r="D1853">
            <v>0</v>
          </cell>
          <cell r="E1853">
            <v>0</v>
          </cell>
          <cell r="F1853">
            <v>0</v>
          </cell>
          <cell r="G1853">
            <v>0</v>
          </cell>
          <cell r="H1853">
            <v>0</v>
          </cell>
          <cell r="I1853">
            <v>0</v>
          </cell>
          <cell r="J1853">
            <v>0</v>
          </cell>
          <cell r="K1853">
            <v>0</v>
          </cell>
          <cell r="L1853">
            <v>0</v>
          </cell>
          <cell r="M1853">
            <v>0</v>
          </cell>
        </row>
        <row r="1854">
          <cell r="A1854">
            <v>0</v>
          </cell>
          <cell r="B1854">
            <v>0</v>
          </cell>
          <cell r="C1854">
            <v>0</v>
          </cell>
          <cell r="D1854">
            <v>0</v>
          </cell>
          <cell r="E1854">
            <v>0</v>
          </cell>
          <cell r="F1854">
            <v>0</v>
          </cell>
          <cell r="G1854">
            <v>0</v>
          </cell>
          <cell r="H1854">
            <v>0</v>
          </cell>
          <cell r="I1854">
            <v>0</v>
          </cell>
          <cell r="J1854">
            <v>0</v>
          </cell>
          <cell r="K1854">
            <v>0</v>
          </cell>
          <cell r="L1854">
            <v>0</v>
          </cell>
          <cell r="M1854">
            <v>0</v>
          </cell>
        </row>
        <row r="1855">
          <cell r="A1855">
            <v>0</v>
          </cell>
          <cell r="B1855">
            <v>0</v>
          </cell>
          <cell r="C1855">
            <v>0</v>
          </cell>
          <cell r="D1855">
            <v>0</v>
          </cell>
          <cell r="E1855">
            <v>0</v>
          </cell>
          <cell r="F1855">
            <v>0</v>
          </cell>
          <cell r="G1855">
            <v>0</v>
          </cell>
          <cell r="H1855">
            <v>0</v>
          </cell>
          <cell r="I1855">
            <v>0</v>
          </cell>
          <cell r="J1855">
            <v>0</v>
          </cell>
          <cell r="K1855">
            <v>0</v>
          </cell>
          <cell r="L1855">
            <v>0</v>
          </cell>
          <cell r="M1855">
            <v>0</v>
          </cell>
        </row>
        <row r="1856">
          <cell r="A1856">
            <v>0</v>
          </cell>
          <cell r="B1856">
            <v>0</v>
          </cell>
          <cell r="C1856">
            <v>0</v>
          </cell>
          <cell r="D1856">
            <v>0</v>
          </cell>
          <cell r="E1856">
            <v>0</v>
          </cell>
          <cell r="F1856">
            <v>0</v>
          </cell>
          <cell r="G1856">
            <v>0</v>
          </cell>
          <cell r="H1856">
            <v>0</v>
          </cell>
          <cell r="I1856">
            <v>0</v>
          </cell>
          <cell r="J1856">
            <v>0</v>
          </cell>
          <cell r="K1856">
            <v>0</v>
          </cell>
          <cell r="L1856">
            <v>0</v>
          </cell>
          <cell r="M1856">
            <v>0</v>
          </cell>
        </row>
        <row r="1857">
          <cell r="A1857">
            <v>0</v>
          </cell>
          <cell r="B1857">
            <v>0</v>
          </cell>
          <cell r="C1857">
            <v>0</v>
          </cell>
          <cell r="D1857">
            <v>0</v>
          </cell>
          <cell r="E1857">
            <v>0</v>
          </cell>
          <cell r="F1857">
            <v>0</v>
          </cell>
          <cell r="G1857">
            <v>0</v>
          </cell>
          <cell r="H1857">
            <v>0</v>
          </cell>
          <cell r="I1857">
            <v>0</v>
          </cell>
          <cell r="J1857">
            <v>0</v>
          </cell>
          <cell r="K1857">
            <v>0</v>
          </cell>
          <cell r="L1857">
            <v>0</v>
          </cell>
          <cell r="M1857">
            <v>0</v>
          </cell>
        </row>
        <row r="1858">
          <cell r="A1858">
            <v>0</v>
          </cell>
          <cell r="B1858">
            <v>0</v>
          </cell>
          <cell r="C1858">
            <v>0</v>
          </cell>
          <cell r="D1858">
            <v>0</v>
          </cell>
          <cell r="E1858">
            <v>0</v>
          </cell>
          <cell r="F1858">
            <v>0</v>
          </cell>
          <cell r="G1858">
            <v>0</v>
          </cell>
          <cell r="H1858">
            <v>0</v>
          </cell>
          <cell r="I1858">
            <v>0</v>
          </cell>
          <cell r="J1858">
            <v>0</v>
          </cell>
          <cell r="K1858">
            <v>0</v>
          </cell>
          <cell r="L1858">
            <v>0</v>
          </cell>
          <cell r="M1858">
            <v>0</v>
          </cell>
        </row>
        <row r="1859">
          <cell r="A1859">
            <v>0</v>
          </cell>
          <cell r="B1859">
            <v>0</v>
          </cell>
          <cell r="C1859">
            <v>0</v>
          </cell>
          <cell r="D1859">
            <v>0</v>
          </cell>
          <cell r="E1859">
            <v>0</v>
          </cell>
          <cell r="F1859">
            <v>0</v>
          </cell>
          <cell r="G1859">
            <v>0</v>
          </cell>
          <cell r="H1859">
            <v>0</v>
          </cell>
          <cell r="I1859">
            <v>0</v>
          </cell>
          <cell r="J1859">
            <v>0</v>
          </cell>
          <cell r="K1859">
            <v>0</v>
          </cell>
          <cell r="L1859">
            <v>0</v>
          </cell>
          <cell r="M1859">
            <v>0</v>
          </cell>
        </row>
        <row r="1860">
          <cell r="A1860">
            <v>0</v>
          </cell>
          <cell r="B1860">
            <v>0</v>
          </cell>
          <cell r="C1860">
            <v>0</v>
          </cell>
          <cell r="D1860">
            <v>0</v>
          </cell>
          <cell r="E1860">
            <v>0</v>
          </cell>
          <cell r="F1860">
            <v>0</v>
          </cell>
          <cell r="G1860">
            <v>0</v>
          </cell>
          <cell r="H1860">
            <v>0</v>
          </cell>
          <cell r="I1860">
            <v>0</v>
          </cell>
          <cell r="J1860">
            <v>0</v>
          </cell>
          <cell r="K1860">
            <v>0</v>
          </cell>
          <cell r="L1860">
            <v>0</v>
          </cell>
          <cell r="M1860">
            <v>0</v>
          </cell>
        </row>
        <row r="1861">
          <cell r="A1861">
            <v>0</v>
          </cell>
          <cell r="B1861">
            <v>0</v>
          </cell>
          <cell r="C1861">
            <v>0</v>
          </cell>
          <cell r="D1861">
            <v>0</v>
          </cell>
          <cell r="E1861">
            <v>0</v>
          </cell>
          <cell r="F1861">
            <v>0</v>
          </cell>
          <cell r="G1861">
            <v>0</v>
          </cell>
          <cell r="H1861">
            <v>0</v>
          </cell>
          <cell r="I1861">
            <v>0</v>
          </cell>
          <cell r="J1861">
            <v>0</v>
          </cell>
          <cell r="K1861">
            <v>0</v>
          </cell>
          <cell r="L1861">
            <v>0</v>
          </cell>
          <cell r="M1861">
            <v>0</v>
          </cell>
        </row>
        <row r="1862">
          <cell r="A1862">
            <v>0</v>
          </cell>
          <cell r="B1862">
            <v>0</v>
          </cell>
          <cell r="C1862">
            <v>0</v>
          </cell>
          <cell r="D1862">
            <v>0</v>
          </cell>
          <cell r="E1862">
            <v>0</v>
          </cell>
          <cell r="F1862">
            <v>0</v>
          </cell>
          <cell r="G1862">
            <v>0</v>
          </cell>
          <cell r="H1862">
            <v>0</v>
          </cell>
          <cell r="I1862">
            <v>0</v>
          </cell>
          <cell r="J1862">
            <v>0</v>
          </cell>
          <cell r="K1862">
            <v>0</v>
          </cell>
          <cell r="L1862">
            <v>0</v>
          </cell>
          <cell r="M1862">
            <v>0</v>
          </cell>
        </row>
        <row r="1863">
          <cell r="A1863">
            <v>0</v>
          </cell>
          <cell r="B1863">
            <v>0</v>
          </cell>
          <cell r="C1863">
            <v>0</v>
          </cell>
          <cell r="D1863">
            <v>0</v>
          </cell>
          <cell r="E1863">
            <v>0</v>
          </cell>
          <cell r="F1863">
            <v>0</v>
          </cell>
          <cell r="G1863">
            <v>0</v>
          </cell>
          <cell r="H1863">
            <v>0</v>
          </cell>
          <cell r="I1863">
            <v>0</v>
          </cell>
          <cell r="J1863">
            <v>0</v>
          </cell>
          <cell r="K1863">
            <v>0</v>
          </cell>
          <cell r="L1863">
            <v>0</v>
          </cell>
          <cell r="M1863">
            <v>0</v>
          </cell>
        </row>
        <row r="1864">
          <cell r="A1864">
            <v>0</v>
          </cell>
          <cell r="B1864">
            <v>0</v>
          </cell>
          <cell r="C1864">
            <v>0</v>
          </cell>
          <cell r="D1864">
            <v>0</v>
          </cell>
          <cell r="E1864">
            <v>0</v>
          </cell>
          <cell r="F1864">
            <v>0</v>
          </cell>
          <cell r="G1864">
            <v>0</v>
          </cell>
          <cell r="H1864">
            <v>0</v>
          </cell>
          <cell r="I1864">
            <v>0</v>
          </cell>
          <cell r="J1864">
            <v>0</v>
          </cell>
          <cell r="K1864">
            <v>0</v>
          </cell>
          <cell r="L1864">
            <v>0</v>
          </cell>
          <cell r="M1864">
            <v>0</v>
          </cell>
        </row>
        <row r="1865">
          <cell r="A1865">
            <v>0</v>
          </cell>
          <cell r="B1865">
            <v>0</v>
          </cell>
          <cell r="C1865">
            <v>0</v>
          </cell>
          <cell r="D1865">
            <v>0</v>
          </cell>
          <cell r="E1865">
            <v>0</v>
          </cell>
          <cell r="F1865">
            <v>0</v>
          </cell>
          <cell r="G1865">
            <v>0</v>
          </cell>
          <cell r="H1865">
            <v>0</v>
          </cell>
          <cell r="I1865">
            <v>0</v>
          </cell>
          <cell r="J1865">
            <v>0</v>
          </cell>
          <cell r="K1865">
            <v>0</v>
          </cell>
          <cell r="L1865">
            <v>0</v>
          </cell>
          <cell r="M1865">
            <v>0</v>
          </cell>
        </row>
        <row r="1866">
          <cell r="A1866">
            <v>0</v>
          </cell>
          <cell r="B1866">
            <v>0</v>
          </cell>
          <cell r="C1866">
            <v>0</v>
          </cell>
          <cell r="D1866">
            <v>0</v>
          </cell>
          <cell r="E1866">
            <v>0</v>
          </cell>
          <cell r="F1866">
            <v>0</v>
          </cell>
          <cell r="G1866">
            <v>0</v>
          </cell>
          <cell r="H1866">
            <v>0</v>
          </cell>
          <cell r="I1866">
            <v>0</v>
          </cell>
          <cell r="J1866">
            <v>0</v>
          </cell>
          <cell r="K1866">
            <v>0</v>
          </cell>
          <cell r="L1866">
            <v>0</v>
          </cell>
          <cell r="M1866">
            <v>0</v>
          </cell>
        </row>
        <row r="1867">
          <cell r="A1867">
            <v>0</v>
          </cell>
          <cell r="B1867">
            <v>0</v>
          </cell>
          <cell r="C1867">
            <v>0</v>
          </cell>
          <cell r="D1867">
            <v>0</v>
          </cell>
          <cell r="E1867">
            <v>0</v>
          </cell>
          <cell r="F1867">
            <v>0</v>
          </cell>
          <cell r="G1867">
            <v>0</v>
          </cell>
          <cell r="H1867">
            <v>0</v>
          </cell>
          <cell r="I1867">
            <v>0</v>
          </cell>
          <cell r="J1867">
            <v>0</v>
          </cell>
          <cell r="K1867">
            <v>0</v>
          </cell>
          <cell r="L1867">
            <v>0</v>
          </cell>
          <cell r="M1867">
            <v>0</v>
          </cell>
        </row>
        <row r="1868">
          <cell r="A1868">
            <v>0</v>
          </cell>
          <cell r="B1868">
            <v>0</v>
          </cell>
          <cell r="C1868">
            <v>0</v>
          </cell>
          <cell r="D1868">
            <v>0</v>
          </cell>
          <cell r="E1868">
            <v>0</v>
          </cell>
          <cell r="F1868">
            <v>0</v>
          </cell>
          <cell r="G1868">
            <v>0</v>
          </cell>
          <cell r="H1868">
            <v>0</v>
          </cell>
          <cell r="I1868">
            <v>0</v>
          </cell>
          <cell r="J1868">
            <v>0</v>
          </cell>
          <cell r="K1868">
            <v>0</v>
          </cell>
          <cell r="L1868">
            <v>0</v>
          </cell>
          <cell r="M1868">
            <v>0</v>
          </cell>
        </row>
        <row r="1869">
          <cell r="A1869">
            <v>0</v>
          </cell>
          <cell r="B1869">
            <v>0</v>
          </cell>
          <cell r="C1869">
            <v>0</v>
          </cell>
          <cell r="D1869">
            <v>0</v>
          </cell>
          <cell r="E1869">
            <v>0</v>
          </cell>
          <cell r="F1869">
            <v>0</v>
          </cell>
          <cell r="G1869">
            <v>0</v>
          </cell>
          <cell r="H1869">
            <v>0</v>
          </cell>
          <cell r="I1869">
            <v>0</v>
          </cell>
          <cell r="J1869">
            <v>0</v>
          </cell>
          <cell r="K1869">
            <v>0</v>
          </cell>
          <cell r="L1869">
            <v>0</v>
          </cell>
          <cell r="M1869">
            <v>0</v>
          </cell>
        </row>
        <row r="1870">
          <cell r="A1870">
            <v>0</v>
          </cell>
          <cell r="B1870">
            <v>0</v>
          </cell>
          <cell r="C1870">
            <v>0</v>
          </cell>
          <cell r="D1870">
            <v>0</v>
          </cell>
          <cell r="E1870">
            <v>0</v>
          </cell>
          <cell r="F1870">
            <v>0</v>
          </cell>
          <cell r="G1870">
            <v>0</v>
          </cell>
          <cell r="H1870">
            <v>0</v>
          </cell>
          <cell r="I1870">
            <v>0</v>
          </cell>
          <cell r="J1870">
            <v>0</v>
          </cell>
          <cell r="K1870">
            <v>0</v>
          </cell>
          <cell r="L1870">
            <v>0</v>
          </cell>
          <cell r="M1870">
            <v>0</v>
          </cell>
        </row>
        <row r="1871">
          <cell r="A1871">
            <v>0</v>
          </cell>
          <cell r="B1871">
            <v>0</v>
          </cell>
          <cell r="C1871">
            <v>0</v>
          </cell>
          <cell r="D1871">
            <v>0</v>
          </cell>
          <cell r="E1871">
            <v>0</v>
          </cell>
          <cell r="F1871">
            <v>0</v>
          </cell>
          <cell r="G1871">
            <v>0</v>
          </cell>
          <cell r="H1871">
            <v>0</v>
          </cell>
          <cell r="I1871">
            <v>0</v>
          </cell>
          <cell r="J1871">
            <v>0</v>
          </cell>
          <cell r="K1871">
            <v>0</v>
          </cell>
          <cell r="L1871">
            <v>0</v>
          </cell>
          <cell r="M1871">
            <v>0</v>
          </cell>
        </row>
        <row r="1872">
          <cell r="A1872">
            <v>0</v>
          </cell>
          <cell r="B1872">
            <v>0</v>
          </cell>
          <cell r="C1872">
            <v>0</v>
          </cell>
          <cell r="D1872">
            <v>0</v>
          </cell>
          <cell r="E1872">
            <v>0</v>
          </cell>
          <cell r="F1872">
            <v>0</v>
          </cell>
          <cell r="G1872">
            <v>0</v>
          </cell>
          <cell r="H1872">
            <v>0</v>
          </cell>
          <cell r="I1872">
            <v>0</v>
          </cell>
          <cell r="J1872">
            <v>0</v>
          </cell>
          <cell r="K1872">
            <v>0</v>
          </cell>
          <cell r="L1872">
            <v>0</v>
          </cell>
          <cell r="M1872">
            <v>0</v>
          </cell>
        </row>
        <row r="1873">
          <cell r="A1873">
            <v>0</v>
          </cell>
          <cell r="B1873">
            <v>0</v>
          </cell>
          <cell r="C1873">
            <v>0</v>
          </cell>
          <cell r="D1873">
            <v>0</v>
          </cell>
          <cell r="E1873">
            <v>0</v>
          </cell>
          <cell r="F1873">
            <v>0</v>
          </cell>
          <cell r="G1873">
            <v>0</v>
          </cell>
          <cell r="H1873">
            <v>0</v>
          </cell>
          <cell r="I1873">
            <v>0</v>
          </cell>
          <cell r="J1873">
            <v>0</v>
          </cell>
          <cell r="K1873">
            <v>0</v>
          </cell>
          <cell r="L1873">
            <v>0</v>
          </cell>
          <cell r="M1873">
            <v>0</v>
          </cell>
        </row>
        <row r="1874">
          <cell r="A1874">
            <v>0</v>
          </cell>
          <cell r="B1874">
            <v>0</v>
          </cell>
          <cell r="C1874">
            <v>0</v>
          </cell>
          <cell r="D1874">
            <v>0</v>
          </cell>
          <cell r="E1874">
            <v>0</v>
          </cell>
          <cell r="F1874">
            <v>0</v>
          </cell>
          <cell r="G1874">
            <v>0</v>
          </cell>
          <cell r="H1874">
            <v>0</v>
          </cell>
          <cell r="I1874">
            <v>0</v>
          </cell>
          <cell r="J1874">
            <v>0</v>
          </cell>
          <cell r="K1874">
            <v>0</v>
          </cell>
          <cell r="L1874">
            <v>0</v>
          </cell>
          <cell r="M1874">
            <v>0</v>
          </cell>
        </row>
        <row r="1875">
          <cell r="A1875">
            <v>0</v>
          </cell>
          <cell r="B1875">
            <v>0</v>
          </cell>
          <cell r="C1875">
            <v>0</v>
          </cell>
          <cell r="D1875">
            <v>0</v>
          </cell>
          <cell r="E1875">
            <v>0</v>
          </cell>
          <cell r="F1875">
            <v>0</v>
          </cell>
          <cell r="G1875">
            <v>0</v>
          </cell>
          <cell r="H1875">
            <v>0</v>
          </cell>
          <cell r="I1875">
            <v>0</v>
          </cell>
          <cell r="J1875">
            <v>0</v>
          </cell>
          <cell r="K1875">
            <v>0</v>
          </cell>
          <cell r="L1875">
            <v>0</v>
          </cell>
          <cell r="M1875">
            <v>0</v>
          </cell>
        </row>
        <row r="1876">
          <cell r="A1876">
            <v>0</v>
          </cell>
          <cell r="B1876">
            <v>0</v>
          </cell>
          <cell r="C1876">
            <v>0</v>
          </cell>
          <cell r="D1876">
            <v>0</v>
          </cell>
          <cell r="E1876">
            <v>0</v>
          </cell>
          <cell r="F1876">
            <v>0</v>
          </cell>
          <cell r="G1876">
            <v>0</v>
          </cell>
          <cell r="H1876">
            <v>0</v>
          </cell>
          <cell r="I1876">
            <v>0</v>
          </cell>
          <cell r="J1876">
            <v>0</v>
          </cell>
          <cell r="K1876">
            <v>0</v>
          </cell>
          <cell r="L1876">
            <v>0</v>
          </cell>
          <cell r="M1876">
            <v>0</v>
          </cell>
        </row>
        <row r="1877">
          <cell r="A1877">
            <v>0</v>
          </cell>
          <cell r="B1877">
            <v>0</v>
          </cell>
          <cell r="C1877">
            <v>0</v>
          </cell>
          <cell r="D1877">
            <v>0</v>
          </cell>
          <cell r="E1877">
            <v>0</v>
          </cell>
          <cell r="F1877">
            <v>0</v>
          </cell>
          <cell r="G1877">
            <v>0</v>
          </cell>
          <cell r="H1877">
            <v>0</v>
          </cell>
          <cell r="I1877">
            <v>0</v>
          </cell>
          <cell r="J1877">
            <v>0</v>
          </cell>
          <cell r="K1877">
            <v>0</v>
          </cell>
          <cell r="L1877">
            <v>0</v>
          </cell>
          <cell r="M1877">
            <v>0</v>
          </cell>
        </row>
        <row r="1878">
          <cell r="A1878">
            <v>0</v>
          </cell>
          <cell r="B1878">
            <v>0</v>
          </cell>
          <cell r="C1878">
            <v>0</v>
          </cell>
          <cell r="D1878">
            <v>0</v>
          </cell>
          <cell r="E1878">
            <v>0</v>
          </cell>
          <cell r="F1878">
            <v>0</v>
          </cell>
          <cell r="G1878">
            <v>0</v>
          </cell>
          <cell r="H1878">
            <v>0</v>
          </cell>
          <cell r="I1878">
            <v>0</v>
          </cell>
          <cell r="J1878">
            <v>0</v>
          </cell>
          <cell r="K1878">
            <v>0</v>
          </cell>
          <cell r="L1878">
            <v>0</v>
          </cell>
          <cell r="M1878">
            <v>0</v>
          </cell>
        </row>
        <row r="1879">
          <cell r="A1879">
            <v>0</v>
          </cell>
          <cell r="B1879">
            <v>0</v>
          </cell>
          <cell r="C1879">
            <v>0</v>
          </cell>
          <cell r="D1879">
            <v>0</v>
          </cell>
          <cell r="E1879">
            <v>0</v>
          </cell>
          <cell r="F1879">
            <v>0</v>
          </cell>
          <cell r="G1879">
            <v>0</v>
          </cell>
          <cell r="H1879">
            <v>0</v>
          </cell>
          <cell r="I1879">
            <v>0</v>
          </cell>
          <cell r="J1879">
            <v>0</v>
          </cell>
          <cell r="K1879">
            <v>0</v>
          </cell>
          <cell r="L1879">
            <v>0</v>
          </cell>
          <cell r="M1879">
            <v>0</v>
          </cell>
        </row>
        <row r="1880">
          <cell r="A1880">
            <v>0</v>
          </cell>
          <cell r="B1880">
            <v>0</v>
          </cell>
          <cell r="C1880">
            <v>0</v>
          </cell>
          <cell r="D1880">
            <v>0</v>
          </cell>
          <cell r="E1880">
            <v>0</v>
          </cell>
          <cell r="F1880">
            <v>0</v>
          </cell>
          <cell r="G1880">
            <v>0</v>
          </cell>
          <cell r="H1880">
            <v>0</v>
          </cell>
          <cell r="I1880">
            <v>0</v>
          </cell>
          <cell r="J1880">
            <v>0</v>
          </cell>
          <cell r="K1880">
            <v>0</v>
          </cell>
          <cell r="L1880">
            <v>0</v>
          </cell>
          <cell r="M1880">
            <v>0</v>
          </cell>
        </row>
        <row r="1881">
          <cell r="A1881">
            <v>0</v>
          </cell>
          <cell r="B1881">
            <v>0</v>
          </cell>
          <cell r="C1881">
            <v>0</v>
          </cell>
          <cell r="D1881">
            <v>0</v>
          </cell>
          <cell r="E1881">
            <v>0</v>
          </cell>
          <cell r="F1881">
            <v>0</v>
          </cell>
          <cell r="G1881">
            <v>0</v>
          </cell>
          <cell r="H1881">
            <v>0</v>
          </cell>
          <cell r="I1881">
            <v>0</v>
          </cell>
          <cell r="J1881">
            <v>0</v>
          </cell>
          <cell r="K1881">
            <v>0</v>
          </cell>
          <cell r="L1881">
            <v>0</v>
          </cell>
          <cell r="M1881">
            <v>0</v>
          </cell>
        </row>
        <row r="1882">
          <cell r="A1882">
            <v>0</v>
          </cell>
          <cell r="B1882">
            <v>0</v>
          </cell>
          <cell r="C1882">
            <v>0</v>
          </cell>
          <cell r="D1882">
            <v>0</v>
          </cell>
          <cell r="E1882">
            <v>0</v>
          </cell>
          <cell r="F1882">
            <v>0</v>
          </cell>
          <cell r="G1882">
            <v>0</v>
          </cell>
          <cell r="H1882">
            <v>0</v>
          </cell>
          <cell r="I1882">
            <v>0</v>
          </cell>
          <cell r="J1882">
            <v>0</v>
          </cell>
          <cell r="K1882">
            <v>0</v>
          </cell>
          <cell r="L1882">
            <v>0</v>
          </cell>
          <cell r="M1882">
            <v>0</v>
          </cell>
        </row>
        <row r="1883">
          <cell r="A1883">
            <v>0</v>
          </cell>
          <cell r="B1883">
            <v>0</v>
          </cell>
          <cell r="C1883">
            <v>0</v>
          </cell>
          <cell r="D1883">
            <v>0</v>
          </cell>
          <cell r="E1883">
            <v>0</v>
          </cell>
          <cell r="F1883">
            <v>0</v>
          </cell>
          <cell r="G1883">
            <v>0</v>
          </cell>
          <cell r="H1883">
            <v>0</v>
          </cell>
          <cell r="I1883">
            <v>0</v>
          </cell>
          <cell r="J1883">
            <v>0</v>
          </cell>
          <cell r="K1883">
            <v>0</v>
          </cell>
          <cell r="L1883">
            <v>0</v>
          </cell>
          <cell r="M1883">
            <v>0</v>
          </cell>
        </row>
        <row r="1884">
          <cell r="A1884">
            <v>0</v>
          </cell>
          <cell r="B1884">
            <v>0</v>
          </cell>
          <cell r="C1884">
            <v>0</v>
          </cell>
          <cell r="D1884">
            <v>0</v>
          </cell>
          <cell r="E1884">
            <v>0</v>
          </cell>
          <cell r="F1884">
            <v>0</v>
          </cell>
          <cell r="G1884">
            <v>0</v>
          </cell>
          <cell r="H1884">
            <v>0</v>
          </cell>
          <cell r="I1884">
            <v>0</v>
          </cell>
          <cell r="J1884">
            <v>0</v>
          </cell>
          <cell r="K1884">
            <v>0</v>
          </cell>
          <cell r="L1884">
            <v>0</v>
          </cell>
          <cell r="M1884">
            <v>0</v>
          </cell>
        </row>
        <row r="1885">
          <cell r="A1885">
            <v>0</v>
          </cell>
          <cell r="B1885">
            <v>0</v>
          </cell>
          <cell r="C1885">
            <v>0</v>
          </cell>
          <cell r="D1885">
            <v>0</v>
          </cell>
          <cell r="E1885">
            <v>0</v>
          </cell>
          <cell r="F1885">
            <v>0</v>
          </cell>
          <cell r="G1885">
            <v>0</v>
          </cell>
          <cell r="H1885">
            <v>0</v>
          </cell>
          <cell r="I1885">
            <v>0</v>
          </cell>
          <cell r="J1885">
            <v>0</v>
          </cell>
          <cell r="K1885">
            <v>0</v>
          </cell>
          <cell r="L1885">
            <v>0</v>
          </cell>
          <cell r="M1885">
            <v>0</v>
          </cell>
        </row>
        <row r="1886">
          <cell r="A1886">
            <v>0</v>
          </cell>
          <cell r="B1886">
            <v>0</v>
          </cell>
          <cell r="C1886">
            <v>0</v>
          </cell>
          <cell r="D1886">
            <v>0</v>
          </cell>
          <cell r="E1886">
            <v>0</v>
          </cell>
          <cell r="F1886">
            <v>0</v>
          </cell>
          <cell r="G1886">
            <v>0</v>
          </cell>
          <cell r="H1886">
            <v>0</v>
          </cell>
          <cell r="I1886">
            <v>0</v>
          </cell>
          <cell r="J1886">
            <v>0</v>
          </cell>
          <cell r="K1886">
            <v>0</v>
          </cell>
          <cell r="L1886">
            <v>0</v>
          </cell>
          <cell r="M1886">
            <v>0</v>
          </cell>
        </row>
        <row r="1887">
          <cell r="A1887">
            <v>0</v>
          </cell>
          <cell r="B1887">
            <v>0</v>
          </cell>
          <cell r="C1887">
            <v>0</v>
          </cell>
          <cell r="D1887">
            <v>0</v>
          </cell>
          <cell r="E1887">
            <v>0</v>
          </cell>
          <cell r="F1887">
            <v>0</v>
          </cell>
          <cell r="G1887">
            <v>0</v>
          </cell>
          <cell r="H1887">
            <v>0</v>
          </cell>
          <cell r="I1887">
            <v>0</v>
          </cell>
          <cell r="J1887">
            <v>0</v>
          </cell>
          <cell r="K1887">
            <v>0</v>
          </cell>
          <cell r="L1887">
            <v>0</v>
          </cell>
          <cell r="M1887">
            <v>0</v>
          </cell>
        </row>
        <row r="1888">
          <cell r="A1888">
            <v>0</v>
          </cell>
          <cell r="B1888">
            <v>0</v>
          </cell>
          <cell r="C1888">
            <v>0</v>
          </cell>
          <cell r="D1888">
            <v>0</v>
          </cell>
          <cell r="E1888">
            <v>0</v>
          </cell>
          <cell r="F1888">
            <v>0</v>
          </cell>
          <cell r="G1888">
            <v>0</v>
          </cell>
          <cell r="H1888">
            <v>0</v>
          </cell>
          <cell r="I1888">
            <v>0</v>
          </cell>
          <cell r="J1888">
            <v>0</v>
          </cell>
          <cell r="K1888">
            <v>0</v>
          </cell>
          <cell r="L1888">
            <v>0</v>
          </cell>
          <cell r="M1888">
            <v>0</v>
          </cell>
        </row>
        <row r="1889">
          <cell r="A1889">
            <v>0</v>
          </cell>
          <cell r="B1889">
            <v>0</v>
          </cell>
          <cell r="C1889">
            <v>0</v>
          </cell>
          <cell r="D1889">
            <v>0</v>
          </cell>
          <cell r="E1889">
            <v>0</v>
          </cell>
          <cell r="F1889">
            <v>0</v>
          </cell>
          <cell r="G1889">
            <v>0</v>
          </cell>
          <cell r="H1889">
            <v>0</v>
          </cell>
          <cell r="I1889">
            <v>0</v>
          </cell>
          <cell r="J1889">
            <v>0</v>
          </cell>
          <cell r="K1889">
            <v>0</v>
          </cell>
          <cell r="L1889">
            <v>0</v>
          </cell>
          <cell r="M1889">
            <v>0</v>
          </cell>
        </row>
        <row r="1890">
          <cell r="A1890">
            <v>0</v>
          </cell>
          <cell r="B1890">
            <v>0</v>
          </cell>
          <cell r="C1890">
            <v>0</v>
          </cell>
          <cell r="D1890">
            <v>0</v>
          </cell>
          <cell r="E1890">
            <v>0</v>
          </cell>
          <cell r="F1890">
            <v>0</v>
          </cell>
          <cell r="G1890">
            <v>0</v>
          </cell>
          <cell r="H1890">
            <v>0</v>
          </cell>
          <cell r="I1890">
            <v>0</v>
          </cell>
          <cell r="J1890">
            <v>0</v>
          </cell>
          <cell r="K1890">
            <v>0</v>
          </cell>
          <cell r="L1890">
            <v>0</v>
          </cell>
          <cell r="M1890">
            <v>0</v>
          </cell>
        </row>
        <row r="1891">
          <cell r="A1891">
            <v>0</v>
          </cell>
          <cell r="B1891">
            <v>0</v>
          </cell>
          <cell r="C1891">
            <v>0</v>
          </cell>
          <cell r="D1891">
            <v>0</v>
          </cell>
          <cell r="E1891">
            <v>0</v>
          </cell>
          <cell r="F1891">
            <v>0</v>
          </cell>
          <cell r="G1891">
            <v>0</v>
          </cell>
          <cell r="H1891">
            <v>0</v>
          </cell>
          <cell r="I1891">
            <v>0</v>
          </cell>
          <cell r="J1891">
            <v>0</v>
          </cell>
          <cell r="K1891">
            <v>0</v>
          </cell>
          <cell r="L1891">
            <v>0</v>
          </cell>
          <cell r="M1891">
            <v>0</v>
          </cell>
        </row>
        <row r="1892">
          <cell r="A1892">
            <v>0</v>
          </cell>
          <cell r="B1892">
            <v>0</v>
          </cell>
          <cell r="C1892">
            <v>0</v>
          </cell>
          <cell r="D1892">
            <v>0</v>
          </cell>
          <cell r="E1892">
            <v>0</v>
          </cell>
          <cell r="F1892">
            <v>0</v>
          </cell>
          <cell r="G1892">
            <v>0</v>
          </cell>
          <cell r="H1892">
            <v>0</v>
          </cell>
          <cell r="I1892">
            <v>0</v>
          </cell>
          <cell r="J1892">
            <v>0</v>
          </cell>
          <cell r="K1892">
            <v>0</v>
          </cell>
          <cell r="L1892">
            <v>0</v>
          </cell>
          <cell r="M1892">
            <v>0</v>
          </cell>
        </row>
        <row r="1893">
          <cell r="A1893">
            <v>0</v>
          </cell>
          <cell r="B1893">
            <v>0</v>
          </cell>
          <cell r="C1893">
            <v>0</v>
          </cell>
          <cell r="D1893">
            <v>0</v>
          </cell>
          <cell r="E1893">
            <v>0</v>
          </cell>
          <cell r="F1893">
            <v>0</v>
          </cell>
          <cell r="G1893">
            <v>0</v>
          </cell>
          <cell r="H1893">
            <v>0</v>
          </cell>
          <cell r="I1893">
            <v>0</v>
          </cell>
          <cell r="J1893">
            <v>0</v>
          </cell>
          <cell r="K1893">
            <v>0</v>
          </cell>
          <cell r="L1893">
            <v>0</v>
          </cell>
          <cell r="M1893">
            <v>0</v>
          </cell>
        </row>
        <row r="1894">
          <cell r="A1894">
            <v>0</v>
          </cell>
          <cell r="B1894">
            <v>0</v>
          </cell>
          <cell r="C1894">
            <v>0</v>
          </cell>
          <cell r="D1894">
            <v>0</v>
          </cell>
          <cell r="E1894">
            <v>0</v>
          </cell>
          <cell r="F1894">
            <v>0</v>
          </cell>
          <cell r="G1894">
            <v>0</v>
          </cell>
          <cell r="H1894">
            <v>0</v>
          </cell>
          <cell r="I1894">
            <v>0</v>
          </cell>
          <cell r="J1894">
            <v>0</v>
          </cell>
          <cell r="K1894">
            <v>0</v>
          </cell>
          <cell r="L1894">
            <v>0</v>
          </cell>
          <cell r="M1894">
            <v>0</v>
          </cell>
        </row>
        <row r="1895">
          <cell r="A1895">
            <v>0</v>
          </cell>
          <cell r="B1895">
            <v>0</v>
          </cell>
          <cell r="C1895">
            <v>0</v>
          </cell>
          <cell r="D1895">
            <v>0</v>
          </cell>
          <cell r="E1895">
            <v>0</v>
          </cell>
          <cell r="F1895">
            <v>0</v>
          </cell>
          <cell r="G1895">
            <v>0</v>
          </cell>
          <cell r="H1895">
            <v>0</v>
          </cell>
          <cell r="I1895">
            <v>0</v>
          </cell>
          <cell r="J1895">
            <v>0</v>
          </cell>
          <cell r="K1895">
            <v>0</v>
          </cell>
          <cell r="L1895">
            <v>0</v>
          </cell>
          <cell r="M1895">
            <v>0</v>
          </cell>
        </row>
        <row r="1896">
          <cell r="A1896">
            <v>0</v>
          </cell>
          <cell r="B1896">
            <v>0</v>
          </cell>
          <cell r="C1896">
            <v>0</v>
          </cell>
          <cell r="D1896">
            <v>0</v>
          </cell>
          <cell r="E1896">
            <v>0</v>
          </cell>
          <cell r="F1896">
            <v>0</v>
          </cell>
          <cell r="G1896">
            <v>0</v>
          </cell>
          <cell r="H1896">
            <v>0</v>
          </cell>
          <cell r="I1896">
            <v>0</v>
          </cell>
          <cell r="J1896">
            <v>0</v>
          </cell>
          <cell r="K1896">
            <v>0</v>
          </cell>
          <cell r="L1896">
            <v>0</v>
          </cell>
          <cell r="M1896">
            <v>0</v>
          </cell>
        </row>
        <row r="1897">
          <cell r="A1897">
            <v>0</v>
          </cell>
          <cell r="B1897">
            <v>0</v>
          </cell>
          <cell r="C1897">
            <v>0</v>
          </cell>
          <cell r="D1897">
            <v>0</v>
          </cell>
          <cell r="E1897">
            <v>0</v>
          </cell>
          <cell r="F1897">
            <v>0</v>
          </cell>
          <cell r="G1897">
            <v>0</v>
          </cell>
          <cell r="H1897">
            <v>0</v>
          </cell>
          <cell r="I1897">
            <v>0</v>
          </cell>
          <cell r="J1897">
            <v>0</v>
          </cell>
          <cell r="K1897">
            <v>0</v>
          </cell>
          <cell r="L1897">
            <v>0</v>
          </cell>
          <cell r="M1897">
            <v>0</v>
          </cell>
        </row>
        <row r="1898">
          <cell r="A1898">
            <v>0</v>
          </cell>
          <cell r="B1898">
            <v>0</v>
          </cell>
          <cell r="C1898">
            <v>0</v>
          </cell>
          <cell r="D1898">
            <v>0</v>
          </cell>
          <cell r="E1898">
            <v>0</v>
          </cell>
          <cell r="F1898">
            <v>0</v>
          </cell>
          <cell r="G1898">
            <v>0</v>
          </cell>
          <cell r="H1898">
            <v>0</v>
          </cell>
          <cell r="I1898">
            <v>0</v>
          </cell>
          <cell r="J1898">
            <v>0</v>
          </cell>
          <cell r="K1898">
            <v>0</v>
          </cell>
          <cell r="L1898">
            <v>0</v>
          </cell>
          <cell r="M1898">
            <v>0</v>
          </cell>
        </row>
        <row r="1899">
          <cell r="A1899">
            <v>0</v>
          </cell>
          <cell r="B1899">
            <v>0</v>
          </cell>
          <cell r="C1899">
            <v>0</v>
          </cell>
          <cell r="D1899">
            <v>0</v>
          </cell>
          <cell r="E1899">
            <v>0</v>
          </cell>
          <cell r="F1899">
            <v>0</v>
          </cell>
          <cell r="G1899">
            <v>0</v>
          </cell>
          <cell r="H1899">
            <v>0</v>
          </cell>
          <cell r="I1899">
            <v>0</v>
          </cell>
          <cell r="J1899">
            <v>0</v>
          </cell>
          <cell r="K1899">
            <v>0</v>
          </cell>
          <cell r="L1899">
            <v>0</v>
          </cell>
          <cell r="M1899">
            <v>0</v>
          </cell>
        </row>
        <row r="1900">
          <cell r="A1900">
            <v>0</v>
          </cell>
          <cell r="B1900">
            <v>0</v>
          </cell>
          <cell r="C1900">
            <v>0</v>
          </cell>
          <cell r="D1900">
            <v>0</v>
          </cell>
          <cell r="E1900">
            <v>0</v>
          </cell>
          <cell r="F1900">
            <v>0</v>
          </cell>
          <cell r="G1900">
            <v>0</v>
          </cell>
          <cell r="H1900">
            <v>0</v>
          </cell>
          <cell r="I1900">
            <v>0</v>
          </cell>
          <cell r="J1900">
            <v>0</v>
          </cell>
          <cell r="K1900">
            <v>0</v>
          </cell>
          <cell r="L1900">
            <v>0</v>
          </cell>
          <cell r="M1900">
            <v>0</v>
          </cell>
        </row>
        <row r="1901">
          <cell r="A1901">
            <v>0</v>
          </cell>
          <cell r="B1901">
            <v>0</v>
          </cell>
          <cell r="C1901">
            <v>0</v>
          </cell>
          <cell r="D1901">
            <v>0</v>
          </cell>
          <cell r="E1901">
            <v>0</v>
          </cell>
          <cell r="F1901">
            <v>0</v>
          </cell>
          <cell r="G1901">
            <v>0</v>
          </cell>
          <cell r="H1901">
            <v>0</v>
          </cell>
          <cell r="I1901">
            <v>0</v>
          </cell>
          <cell r="J1901">
            <v>0</v>
          </cell>
          <cell r="K1901">
            <v>0</v>
          </cell>
          <cell r="L1901">
            <v>0</v>
          </cell>
          <cell r="M1901">
            <v>0</v>
          </cell>
        </row>
        <row r="1902">
          <cell r="A1902">
            <v>0</v>
          </cell>
          <cell r="B1902">
            <v>0</v>
          </cell>
          <cell r="C1902">
            <v>0</v>
          </cell>
          <cell r="D1902">
            <v>0</v>
          </cell>
          <cell r="E1902">
            <v>0</v>
          </cell>
          <cell r="F1902">
            <v>0</v>
          </cell>
          <cell r="G1902">
            <v>0</v>
          </cell>
          <cell r="H1902">
            <v>0</v>
          </cell>
          <cell r="I1902">
            <v>0</v>
          </cell>
          <cell r="J1902">
            <v>0</v>
          </cell>
          <cell r="K1902">
            <v>0</v>
          </cell>
          <cell r="L1902">
            <v>0</v>
          </cell>
          <cell r="M1902">
            <v>0</v>
          </cell>
        </row>
        <row r="1903">
          <cell r="A1903">
            <v>0</v>
          </cell>
          <cell r="B1903">
            <v>0</v>
          </cell>
          <cell r="C1903">
            <v>0</v>
          </cell>
          <cell r="D1903">
            <v>0</v>
          </cell>
          <cell r="E1903">
            <v>0</v>
          </cell>
          <cell r="F1903">
            <v>0</v>
          </cell>
          <cell r="G1903">
            <v>0</v>
          </cell>
          <cell r="H1903">
            <v>0</v>
          </cell>
          <cell r="I1903">
            <v>0</v>
          </cell>
          <cell r="J1903">
            <v>0</v>
          </cell>
          <cell r="K1903">
            <v>0</v>
          </cell>
          <cell r="L1903">
            <v>0</v>
          </cell>
          <cell r="M1903">
            <v>0</v>
          </cell>
        </row>
        <row r="1904">
          <cell r="A1904">
            <v>0</v>
          </cell>
          <cell r="B1904">
            <v>0</v>
          </cell>
          <cell r="C1904">
            <v>0</v>
          </cell>
          <cell r="D1904">
            <v>0</v>
          </cell>
          <cell r="E1904">
            <v>0</v>
          </cell>
          <cell r="F1904">
            <v>0</v>
          </cell>
          <cell r="G1904">
            <v>0</v>
          </cell>
          <cell r="H1904">
            <v>0</v>
          </cell>
          <cell r="I1904">
            <v>0</v>
          </cell>
          <cell r="J1904">
            <v>0</v>
          </cell>
          <cell r="K1904">
            <v>0</v>
          </cell>
          <cell r="L1904">
            <v>0</v>
          </cell>
          <cell r="M1904">
            <v>0</v>
          </cell>
        </row>
        <row r="1905">
          <cell r="A1905">
            <v>0</v>
          </cell>
          <cell r="B1905">
            <v>0</v>
          </cell>
          <cell r="C1905">
            <v>0</v>
          </cell>
          <cell r="D1905">
            <v>0</v>
          </cell>
          <cell r="E1905">
            <v>0</v>
          </cell>
          <cell r="F1905">
            <v>0</v>
          </cell>
          <cell r="G1905">
            <v>0</v>
          </cell>
          <cell r="H1905">
            <v>0</v>
          </cell>
          <cell r="I1905">
            <v>0</v>
          </cell>
          <cell r="J1905">
            <v>0</v>
          </cell>
          <cell r="K1905">
            <v>0</v>
          </cell>
          <cell r="L1905">
            <v>0</v>
          </cell>
          <cell r="M1905">
            <v>0</v>
          </cell>
        </row>
        <row r="1906">
          <cell r="A1906">
            <v>0</v>
          </cell>
          <cell r="B1906">
            <v>0</v>
          </cell>
          <cell r="C1906">
            <v>0</v>
          </cell>
          <cell r="D1906">
            <v>0</v>
          </cell>
          <cell r="E1906">
            <v>0</v>
          </cell>
          <cell r="F1906">
            <v>0</v>
          </cell>
          <cell r="G1906">
            <v>0</v>
          </cell>
          <cell r="H1906">
            <v>0</v>
          </cell>
          <cell r="I1906">
            <v>0</v>
          </cell>
          <cell r="J1906">
            <v>0</v>
          </cell>
          <cell r="K1906">
            <v>0</v>
          </cell>
          <cell r="L1906">
            <v>0</v>
          </cell>
          <cell r="M1906">
            <v>0</v>
          </cell>
        </row>
        <row r="1907">
          <cell r="A1907">
            <v>0</v>
          </cell>
          <cell r="B1907">
            <v>0</v>
          </cell>
          <cell r="C1907">
            <v>0</v>
          </cell>
          <cell r="D1907">
            <v>0</v>
          </cell>
          <cell r="E1907">
            <v>0</v>
          </cell>
          <cell r="F1907">
            <v>0</v>
          </cell>
          <cell r="G1907">
            <v>0</v>
          </cell>
          <cell r="H1907">
            <v>0</v>
          </cell>
          <cell r="I1907">
            <v>0</v>
          </cell>
          <cell r="J1907">
            <v>0</v>
          </cell>
          <cell r="K1907">
            <v>0</v>
          </cell>
          <cell r="L1907">
            <v>0</v>
          </cell>
          <cell r="M1907">
            <v>0</v>
          </cell>
        </row>
        <row r="1908">
          <cell r="A1908">
            <v>0</v>
          </cell>
          <cell r="B1908">
            <v>0</v>
          </cell>
          <cell r="C1908">
            <v>0</v>
          </cell>
          <cell r="D1908">
            <v>0</v>
          </cell>
          <cell r="E1908">
            <v>0</v>
          </cell>
          <cell r="F1908">
            <v>0</v>
          </cell>
          <cell r="G1908">
            <v>0</v>
          </cell>
          <cell r="H1908">
            <v>0</v>
          </cell>
          <cell r="I1908">
            <v>0</v>
          </cell>
          <cell r="J1908">
            <v>0</v>
          </cell>
          <cell r="K1908">
            <v>0</v>
          </cell>
          <cell r="L1908">
            <v>0</v>
          </cell>
          <cell r="M1908">
            <v>0</v>
          </cell>
        </row>
        <row r="1909">
          <cell r="A1909">
            <v>0</v>
          </cell>
          <cell r="B1909">
            <v>0</v>
          </cell>
          <cell r="C1909">
            <v>0</v>
          </cell>
          <cell r="D1909">
            <v>0</v>
          </cell>
          <cell r="E1909">
            <v>0</v>
          </cell>
          <cell r="F1909">
            <v>0</v>
          </cell>
          <cell r="G1909">
            <v>0</v>
          </cell>
          <cell r="H1909">
            <v>0</v>
          </cell>
          <cell r="I1909">
            <v>0</v>
          </cell>
          <cell r="J1909">
            <v>0</v>
          </cell>
          <cell r="K1909">
            <v>0</v>
          </cell>
          <cell r="L1909">
            <v>0</v>
          </cell>
          <cell r="M1909">
            <v>0</v>
          </cell>
        </row>
        <row r="1910">
          <cell r="A1910">
            <v>0</v>
          </cell>
          <cell r="B1910">
            <v>0</v>
          </cell>
          <cell r="C1910">
            <v>0</v>
          </cell>
          <cell r="D1910">
            <v>0</v>
          </cell>
          <cell r="E1910">
            <v>0</v>
          </cell>
          <cell r="F1910">
            <v>0</v>
          </cell>
          <cell r="G1910">
            <v>0</v>
          </cell>
          <cell r="H1910">
            <v>0</v>
          </cell>
          <cell r="I1910">
            <v>0</v>
          </cell>
          <cell r="J1910">
            <v>0</v>
          </cell>
          <cell r="K1910">
            <v>0</v>
          </cell>
          <cell r="L1910">
            <v>0</v>
          </cell>
          <cell r="M1910">
            <v>0</v>
          </cell>
        </row>
        <row r="1911">
          <cell r="A1911">
            <v>0</v>
          </cell>
          <cell r="B1911">
            <v>0</v>
          </cell>
          <cell r="C1911">
            <v>0</v>
          </cell>
          <cell r="D1911">
            <v>0</v>
          </cell>
          <cell r="E1911">
            <v>0</v>
          </cell>
          <cell r="F1911">
            <v>0</v>
          </cell>
          <cell r="G1911">
            <v>0</v>
          </cell>
          <cell r="H1911">
            <v>0</v>
          </cell>
          <cell r="I1911">
            <v>0</v>
          </cell>
          <cell r="J1911">
            <v>0</v>
          </cell>
          <cell r="K1911">
            <v>0</v>
          </cell>
          <cell r="L1911">
            <v>0</v>
          </cell>
          <cell r="M1911">
            <v>0</v>
          </cell>
        </row>
        <row r="1912">
          <cell r="A1912">
            <v>0</v>
          </cell>
          <cell r="B1912">
            <v>0</v>
          </cell>
          <cell r="C1912">
            <v>0</v>
          </cell>
          <cell r="D1912">
            <v>0</v>
          </cell>
          <cell r="E1912">
            <v>0</v>
          </cell>
          <cell r="F1912">
            <v>0</v>
          </cell>
          <cell r="G1912">
            <v>0</v>
          </cell>
          <cell r="H1912">
            <v>0</v>
          </cell>
          <cell r="I1912">
            <v>0</v>
          </cell>
          <cell r="J1912">
            <v>0</v>
          </cell>
          <cell r="K1912">
            <v>0</v>
          </cell>
          <cell r="L1912">
            <v>0</v>
          </cell>
          <cell r="M1912">
            <v>0</v>
          </cell>
        </row>
        <row r="1913">
          <cell r="A1913">
            <v>0</v>
          </cell>
          <cell r="B1913">
            <v>0</v>
          </cell>
          <cell r="C1913">
            <v>0</v>
          </cell>
          <cell r="D1913">
            <v>0</v>
          </cell>
          <cell r="E1913">
            <v>0</v>
          </cell>
          <cell r="F1913">
            <v>0</v>
          </cell>
          <cell r="G1913">
            <v>0</v>
          </cell>
          <cell r="H1913">
            <v>0</v>
          </cell>
          <cell r="I1913">
            <v>0</v>
          </cell>
          <cell r="J1913">
            <v>0</v>
          </cell>
          <cell r="K1913">
            <v>0</v>
          </cell>
          <cell r="L1913">
            <v>0</v>
          </cell>
          <cell r="M1913">
            <v>0</v>
          </cell>
        </row>
        <row r="1914">
          <cell r="A1914">
            <v>0</v>
          </cell>
          <cell r="B1914">
            <v>0</v>
          </cell>
          <cell r="C1914">
            <v>0</v>
          </cell>
          <cell r="D1914">
            <v>0</v>
          </cell>
          <cell r="E1914">
            <v>0</v>
          </cell>
          <cell r="F1914">
            <v>0</v>
          </cell>
          <cell r="G1914">
            <v>0</v>
          </cell>
          <cell r="H1914">
            <v>0</v>
          </cell>
          <cell r="I1914">
            <v>0</v>
          </cell>
          <cell r="J1914">
            <v>0</v>
          </cell>
          <cell r="K1914">
            <v>0</v>
          </cell>
          <cell r="L1914">
            <v>0</v>
          </cell>
          <cell r="M1914">
            <v>0</v>
          </cell>
        </row>
        <row r="1915">
          <cell r="A1915">
            <v>0</v>
          </cell>
          <cell r="B1915">
            <v>0</v>
          </cell>
          <cell r="C1915">
            <v>0</v>
          </cell>
          <cell r="D1915">
            <v>0</v>
          </cell>
          <cell r="E1915">
            <v>0</v>
          </cell>
          <cell r="F1915">
            <v>0</v>
          </cell>
          <cell r="G1915">
            <v>0</v>
          </cell>
          <cell r="H1915">
            <v>0</v>
          </cell>
          <cell r="I1915">
            <v>0</v>
          </cell>
          <cell r="J1915">
            <v>0</v>
          </cell>
          <cell r="K1915">
            <v>0</v>
          </cell>
          <cell r="L1915">
            <v>0</v>
          </cell>
          <cell r="M1915">
            <v>0</v>
          </cell>
        </row>
        <row r="1916">
          <cell r="A1916">
            <v>0</v>
          </cell>
          <cell r="B1916">
            <v>0</v>
          </cell>
          <cell r="C1916">
            <v>0</v>
          </cell>
          <cell r="D1916">
            <v>0</v>
          </cell>
          <cell r="E1916">
            <v>0</v>
          </cell>
          <cell r="F1916">
            <v>0</v>
          </cell>
          <cell r="G1916">
            <v>0</v>
          </cell>
          <cell r="H1916">
            <v>0</v>
          </cell>
          <cell r="I1916">
            <v>0</v>
          </cell>
          <cell r="J1916">
            <v>0</v>
          </cell>
          <cell r="K1916">
            <v>0</v>
          </cell>
          <cell r="L1916">
            <v>0</v>
          </cell>
          <cell r="M1916">
            <v>0</v>
          </cell>
        </row>
        <row r="1917">
          <cell r="A1917">
            <v>0</v>
          </cell>
          <cell r="B1917">
            <v>0</v>
          </cell>
          <cell r="C1917">
            <v>0</v>
          </cell>
          <cell r="D1917">
            <v>0</v>
          </cell>
          <cell r="E1917">
            <v>0</v>
          </cell>
          <cell r="F1917">
            <v>0</v>
          </cell>
          <cell r="G1917">
            <v>0</v>
          </cell>
          <cell r="H1917">
            <v>0</v>
          </cell>
          <cell r="I1917">
            <v>0</v>
          </cell>
          <cell r="J1917">
            <v>0</v>
          </cell>
          <cell r="K1917">
            <v>0</v>
          </cell>
          <cell r="L1917">
            <v>0</v>
          </cell>
          <cell r="M1917">
            <v>0</v>
          </cell>
        </row>
        <row r="1918">
          <cell r="A1918">
            <v>0</v>
          </cell>
          <cell r="B1918">
            <v>0</v>
          </cell>
          <cell r="C1918">
            <v>0</v>
          </cell>
          <cell r="D1918">
            <v>0</v>
          </cell>
          <cell r="E1918">
            <v>0</v>
          </cell>
          <cell r="F1918">
            <v>0</v>
          </cell>
          <cell r="G1918">
            <v>0</v>
          </cell>
          <cell r="H1918">
            <v>0</v>
          </cell>
          <cell r="I1918">
            <v>0</v>
          </cell>
          <cell r="J1918">
            <v>0</v>
          </cell>
          <cell r="K1918">
            <v>0</v>
          </cell>
          <cell r="L1918">
            <v>0</v>
          </cell>
          <cell r="M1918">
            <v>0</v>
          </cell>
        </row>
        <row r="1919">
          <cell r="A1919">
            <v>0</v>
          </cell>
          <cell r="B1919">
            <v>0</v>
          </cell>
          <cell r="C1919">
            <v>0</v>
          </cell>
          <cell r="D1919">
            <v>0</v>
          </cell>
          <cell r="E1919">
            <v>0</v>
          </cell>
          <cell r="F1919">
            <v>0</v>
          </cell>
          <cell r="G1919">
            <v>0</v>
          </cell>
          <cell r="H1919">
            <v>0</v>
          </cell>
          <cell r="I1919">
            <v>0</v>
          </cell>
          <cell r="J1919">
            <v>0</v>
          </cell>
          <cell r="K1919">
            <v>0</v>
          </cell>
          <cell r="L1919">
            <v>0</v>
          </cell>
          <cell r="M1919">
            <v>0</v>
          </cell>
        </row>
        <row r="1920">
          <cell r="A1920">
            <v>0</v>
          </cell>
          <cell r="B1920">
            <v>0</v>
          </cell>
          <cell r="C1920">
            <v>0</v>
          </cell>
          <cell r="D1920">
            <v>0</v>
          </cell>
          <cell r="E1920">
            <v>0</v>
          </cell>
          <cell r="F1920">
            <v>0</v>
          </cell>
          <cell r="G1920">
            <v>0</v>
          </cell>
          <cell r="H1920">
            <v>0</v>
          </cell>
          <cell r="I1920">
            <v>0</v>
          </cell>
          <cell r="J1920">
            <v>0</v>
          </cell>
          <cell r="K1920">
            <v>0</v>
          </cell>
          <cell r="L1920">
            <v>0</v>
          </cell>
          <cell r="M1920">
            <v>0</v>
          </cell>
        </row>
        <row r="1921">
          <cell r="A1921">
            <v>0</v>
          </cell>
          <cell r="B1921">
            <v>0</v>
          </cell>
          <cell r="C1921">
            <v>0</v>
          </cell>
          <cell r="D1921">
            <v>0</v>
          </cell>
          <cell r="E1921">
            <v>0</v>
          </cell>
          <cell r="F1921">
            <v>0</v>
          </cell>
          <cell r="G1921">
            <v>0</v>
          </cell>
          <cell r="H1921">
            <v>0</v>
          </cell>
          <cell r="I1921">
            <v>0</v>
          </cell>
          <cell r="J1921">
            <v>0</v>
          </cell>
          <cell r="K1921">
            <v>0</v>
          </cell>
          <cell r="L1921">
            <v>0</v>
          </cell>
          <cell r="M1921">
            <v>0</v>
          </cell>
        </row>
        <row r="1922">
          <cell r="A1922">
            <v>0</v>
          </cell>
          <cell r="B1922">
            <v>0</v>
          </cell>
          <cell r="C1922">
            <v>0</v>
          </cell>
          <cell r="D1922">
            <v>0</v>
          </cell>
          <cell r="E1922">
            <v>0</v>
          </cell>
          <cell r="F1922">
            <v>0</v>
          </cell>
          <cell r="G1922">
            <v>0</v>
          </cell>
          <cell r="H1922">
            <v>0</v>
          </cell>
          <cell r="I1922">
            <v>0</v>
          </cell>
          <cell r="J1922">
            <v>0</v>
          </cell>
          <cell r="K1922">
            <v>0</v>
          </cell>
          <cell r="L1922">
            <v>0</v>
          </cell>
          <cell r="M1922">
            <v>0</v>
          </cell>
        </row>
        <row r="1923">
          <cell r="A1923">
            <v>0</v>
          </cell>
          <cell r="B1923">
            <v>0</v>
          </cell>
          <cell r="C1923">
            <v>0</v>
          </cell>
          <cell r="D1923">
            <v>0</v>
          </cell>
          <cell r="E1923">
            <v>0</v>
          </cell>
          <cell r="F1923">
            <v>0</v>
          </cell>
          <cell r="G1923">
            <v>0</v>
          </cell>
          <cell r="H1923">
            <v>0</v>
          </cell>
          <cell r="I1923">
            <v>0</v>
          </cell>
          <cell r="J1923">
            <v>0</v>
          </cell>
          <cell r="K1923">
            <v>0</v>
          </cell>
          <cell r="L1923">
            <v>0</v>
          </cell>
          <cell r="M1923">
            <v>0</v>
          </cell>
        </row>
        <row r="1924">
          <cell r="A1924">
            <v>0</v>
          </cell>
          <cell r="B1924">
            <v>0</v>
          </cell>
          <cell r="C1924">
            <v>0</v>
          </cell>
          <cell r="D1924">
            <v>0</v>
          </cell>
          <cell r="E1924">
            <v>0</v>
          </cell>
          <cell r="F1924">
            <v>0</v>
          </cell>
          <cell r="G1924">
            <v>0</v>
          </cell>
          <cell r="H1924">
            <v>0</v>
          </cell>
          <cell r="I1924">
            <v>0</v>
          </cell>
          <cell r="J1924">
            <v>0</v>
          </cell>
          <cell r="K1924">
            <v>0</v>
          </cell>
          <cell r="L1924">
            <v>0</v>
          </cell>
          <cell r="M1924">
            <v>0</v>
          </cell>
        </row>
        <row r="1925">
          <cell r="A1925">
            <v>0</v>
          </cell>
          <cell r="B1925">
            <v>0</v>
          </cell>
          <cell r="C1925">
            <v>0</v>
          </cell>
          <cell r="D1925">
            <v>0</v>
          </cell>
          <cell r="E1925">
            <v>0</v>
          </cell>
          <cell r="F1925">
            <v>0</v>
          </cell>
          <cell r="G1925">
            <v>0</v>
          </cell>
          <cell r="H1925">
            <v>0</v>
          </cell>
          <cell r="I1925">
            <v>0</v>
          </cell>
          <cell r="J1925">
            <v>0</v>
          </cell>
          <cell r="K1925">
            <v>0</v>
          </cell>
          <cell r="L1925">
            <v>0</v>
          </cell>
          <cell r="M1925">
            <v>0</v>
          </cell>
        </row>
        <row r="1926">
          <cell r="A1926">
            <v>0</v>
          </cell>
          <cell r="B1926">
            <v>0</v>
          </cell>
          <cell r="C1926">
            <v>0</v>
          </cell>
          <cell r="D1926">
            <v>0</v>
          </cell>
          <cell r="E1926">
            <v>0</v>
          </cell>
          <cell r="F1926">
            <v>0</v>
          </cell>
          <cell r="G1926">
            <v>0</v>
          </cell>
          <cell r="H1926">
            <v>0</v>
          </cell>
          <cell r="I1926">
            <v>0</v>
          </cell>
          <cell r="J1926">
            <v>0</v>
          </cell>
          <cell r="K1926">
            <v>0</v>
          </cell>
          <cell r="L1926">
            <v>0</v>
          </cell>
          <cell r="M1926">
            <v>0</v>
          </cell>
        </row>
        <row r="1927">
          <cell r="A1927">
            <v>0</v>
          </cell>
          <cell r="B1927">
            <v>0</v>
          </cell>
          <cell r="C1927">
            <v>0</v>
          </cell>
          <cell r="D1927">
            <v>0</v>
          </cell>
          <cell r="E1927">
            <v>0</v>
          </cell>
          <cell r="F1927">
            <v>0</v>
          </cell>
          <cell r="G1927">
            <v>0</v>
          </cell>
          <cell r="H1927">
            <v>0</v>
          </cell>
          <cell r="I1927">
            <v>0</v>
          </cell>
          <cell r="J1927">
            <v>0</v>
          </cell>
          <cell r="K1927">
            <v>0</v>
          </cell>
          <cell r="L1927">
            <v>0</v>
          </cell>
          <cell r="M1927">
            <v>0</v>
          </cell>
        </row>
        <row r="1928">
          <cell r="A1928">
            <v>0</v>
          </cell>
          <cell r="B1928">
            <v>0</v>
          </cell>
          <cell r="C1928">
            <v>0</v>
          </cell>
          <cell r="D1928">
            <v>0</v>
          </cell>
          <cell r="E1928">
            <v>0</v>
          </cell>
          <cell r="F1928">
            <v>0</v>
          </cell>
          <cell r="G1928">
            <v>0</v>
          </cell>
          <cell r="H1928">
            <v>0</v>
          </cell>
          <cell r="I1928">
            <v>0</v>
          </cell>
          <cell r="J1928">
            <v>0</v>
          </cell>
          <cell r="K1928">
            <v>0</v>
          </cell>
          <cell r="L1928">
            <v>0</v>
          </cell>
          <cell r="M1928">
            <v>0</v>
          </cell>
        </row>
        <row r="1929">
          <cell r="A1929">
            <v>0</v>
          </cell>
          <cell r="B1929">
            <v>0</v>
          </cell>
          <cell r="C1929">
            <v>0</v>
          </cell>
          <cell r="D1929">
            <v>0</v>
          </cell>
          <cell r="E1929">
            <v>0</v>
          </cell>
          <cell r="F1929">
            <v>0</v>
          </cell>
          <cell r="G1929">
            <v>0</v>
          </cell>
          <cell r="H1929">
            <v>0</v>
          </cell>
          <cell r="I1929">
            <v>0</v>
          </cell>
          <cell r="J1929">
            <v>0</v>
          </cell>
          <cell r="K1929">
            <v>0</v>
          </cell>
          <cell r="L1929">
            <v>0</v>
          </cell>
          <cell r="M1929">
            <v>0</v>
          </cell>
        </row>
        <row r="1930">
          <cell r="A1930">
            <v>0</v>
          </cell>
          <cell r="B1930">
            <v>0</v>
          </cell>
          <cell r="C1930">
            <v>0</v>
          </cell>
          <cell r="D1930">
            <v>0</v>
          </cell>
          <cell r="E1930">
            <v>0</v>
          </cell>
          <cell r="F1930">
            <v>0</v>
          </cell>
          <cell r="G1930">
            <v>0</v>
          </cell>
          <cell r="H1930">
            <v>0</v>
          </cell>
          <cell r="I1930">
            <v>0</v>
          </cell>
          <cell r="J1930">
            <v>0</v>
          </cell>
          <cell r="K1930">
            <v>0</v>
          </cell>
          <cell r="L1930">
            <v>0</v>
          </cell>
          <cell r="M1930">
            <v>0</v>
          </cell>
        </row>
        <row r="1931">
          <cell r="A1931">
            <v>0</v>
          </cell>
          <cell r="B1931">
            <v>0</v>
          </cell>
          <cell r="C1931">
            <v>0</v>
          </cell>
          <cell r="D1931">
            <v>0</v>
          </cell>
          <cell r="E1931">
            <v>0</v>
          </cell>
          <cell r="F1931">
            <v>0</v>
          </cell>
          <cell r="G1931">
            <v>0</v>
          </cell>
          <cell r="H1931">
            <v>0</v>
          </cell>
          <cell r="I1931">
            <v>0</v>
          </cell>
          <cell r="J1931">
            <v>0</v>
          </cell>
          <cell r="K1931">
            <v>0</v>
          </cell>
          <cell r="L1931">
            <v>0</v>
          </cell>
          <cell r="M1931">
            <v>0</v>
          </cell>
        </row>
        <row r="1932">
          <cell r="A1932">
            <v>0</v>
          </cell>
          <cell r="B1932">
            <v>0</v>
          </cell>
          <cell r="C1932">
            <v>0</v>
          </cell>
          <cell r="D1932">
            <v>0</v>
          </cell>
          <cell r="E1932">
            <v>0</v>
          </cell>
          <cell r="F1932">
            <v>0</v>
          </cell>
          <cell r="G1932">
            <v>0</v>
          </cell>
          <cell r="H1932">
            <v>0</v>
          </cell>
          <cell r="I1932">
            <v>0</v>
          </cell>
          <cell r="J1932">
            <v>0</v>
          </cell>
          <cell r="K1932">
            <v>0</v>
          </cell>
          <cell r="L1932">
            <v>0</v>
          </cell>
          <cell r="M1932">
            <v>0</v>
          </cell>
        </row>
        <row r="1933">
          <cell r="A1933">
            <v>0</v>
          </cell>
          <cell r="B1933">
            <v>0</v>
          </cell>
          <cell r="C1933">
            <v>0</v>
          </cell>
          <cell r="D1933">
            <v>0</v>
          </cell>
          <cell r="E1933">
            <v>0</v>
          </cell>
          <cell r="F1933">
            <v>0</v>
          </cell>
          <cell r="G1933">
            <v>0</v>
          </cell>
          <cell r="H1933">
            <v>0</v>
          </cell>
          <cell r="I1933">
            <v>0</v>
          </cell>
          <cell r="J1933">
            <v>0</v>
          </cell>
          <cell r="K1933">
            <v>0</v>
          </cell>
          <cell r="L1933">
            <v>0</v>
          </cell>
          <cell r="M1933">
            <v>0</v>
          </cell>
        </row>
        <row r="1934">
          <cell r="A1934">
            <v>0</v>
          </cell>
          <cell r="B1934">
            <v>0</v>
          </cell>
          <cell r="C1934">
            <v>0</v>
          </cell>
          <cell r="D1934">
            <v>0</v>
          </cell>
          <cell r="E1934">
            <v>0</v>
          </cell>
          <cell r="F1934">
            <v>0</v>
          </cell>
          <cell r="G1934">
            <v>0</v>
          </cell>
          <cell r="H1934">
            <v>0</v>
          </cell>
          <cell r="I1934">
            <v>0</v>
          </cell>
          <cell r="J1934">
            <v>0</v>
          </cell>
          <cell r="K1934">
            <v>0</v>
          </cell>
          <cell r="L1934">
            <v>0</v>
          </cell>
          <cell r="M1934">
            <v>0</v>
          </cell>
        </row>
        <row r="1935">
          <cell r="A1935">
            <v>0</v>
          </cell>
          <cell r="B1935">
            <v>0</v>
          </cell>
          <cell r="C1935">
            <v>0</v>
          </cell>
          <cell r="D1935">
            <v>0</v>
          </cell>
          <cell r="E1935">
            <v>0</v>
          </cell>
          <cell r="F1935">
            <v>0</v>
          </cell>
          <cell r="G1935">
            <v>0</v>
          </cell>
          <cell r="H1935">
            <v>0</v>
          </cell>
          <cell r="I1935">
            <v>0</v>
          </cell>
          <cell r="J1935">
            <v>0</v>
          </cell>
          <cell r="K1935">
            <v>0</v>
          </cell>
          <cell r="L1935">
            <v>0</v>
          </cell>
          <cell r="M1935">
            <v>0</v>
          </cell>
        </row>
        <row r="1936">
          <cell r="A1936">
            <v>0</v>
          </cell>
          <cell r="B1936">
            <v>0</v>
          </cell>
          <cell r="C1936">
            <v>0</v>
          </cell>
          <cell r="D1936">
            <v>0</v>
          </cell>
          <cell r="E1936">
            <v>0</v>
          </cell>
          <cell r="F1936">
            <v>0</v>
          </cell>
          <cell r="G1936">
            <v>0</v>
          </cell>
          <cell r="H1936">
            <v>0</v>
          </cell>
          <cell r="I1936">
            <v>0</v>
          </cell>
          <cell r="J1936">
            <v>0</v>
          </cell>
          <cell r="K1936">
            <v>0</v>
          </cell>
          <cell r="L1936">
            <v>0</v>
          </cell>
          <cell r="M1936">
            <v>0</v>
          </cell>
        </row>
        <row r="1937">
          <cell r="A1937">
            <v>0</v>
          </cell>
          <cell r="B1937">
            <v>0</v>
          </cell>
          <cell r="C1937">
            <v>0</v>
          </cell>
          <cell r="D1937">
            <v>0</v>
          </cell>
          <cell r="E1937">
            <v>0</v>
          </cell>
          <cell r="F1937">
            <v>0</v>
          </cell>
          <cell r="G1937">
            <v>0</v>
          </cell>
          <cell r="H1937">
            <v>0</v>
          </cell>
          <cell r="I1937">
            <v>0</v>
          </cell>
          <cell r="J1937">
            <v>0</v>
          </cell>
          <cell r="K1937">
            <v>0</v>
          </cell>
          <cell r="L1937">
            <v>0</v>
          </cell>
          <cell r="M1937">
            <v>0</v>
          </cell>
        </row>
        <row r="1938">
          <cell r="A1938">
            <v>0</v>
          </cell>
          <cell r="B1938">
            <v>0</v>
          </cell>
          <cell r="C1938">
            <v>0</v>
          </cell>
          <cell r="D1938">
            <v>0</v>
          </cell>
          <cell r="E1938">
            <v>0</v>
          </cell>
          <cell r="F1938">
            <v>0</v>
          </cell>
          <cell r="G1938">
            <v>0</v>
          </cell>
          <cell r="H1938">
            <v>0</v>
          </cell>
          <cell r="I1938">
            <v>0</v>
          </cell>
          <cell r="J1938">
            <v>0</v>
          </cell>
          <cell r="K1938">
            <v>0</v>
          </cell>
          <cell r="L1938">
            <v>0</v>
          </cell>
          <cell r="M1938">
            <v>0</v>
          </cell>
        </row>
        <row r="1939">
          <cell r="A1939">
            <v>0</v>
          </cell>
          <cell r="B1939">
            <v>0</v>
          </cell>
          <cell r="C1939">
            <v>0</v>
          </cell>
          <cell r="D1939">
            <v>0</v>
          </cell>
          <cell r="E1939">
            <v>0</v>
          </cell>
          <cell r="F1939">
            <v>0</v>
          </cell>
          <cell r="G1939">
            <v>0</v>
          </cell>
          <cell r="H1939">
            <v>0</v>
          </cell>
          <cell r="I1939">
            <v>0</v>
          </cell>
          <cell r="J1939">
            <v>0</v>
          </cell>
          <cell r="K1939">
            <v>0</v>
          </cell>
          <cell r="L1939">
            <v>0</v>
          </cell>
          <cell r="M1939">
            <v>0</v>
          </cell>
        </row>
        <row r="1940">
          <cell r="A1940">
            <v>0</v>
          </cell>
          <cell r="B1940">
            <v>0</v>
          </cell>
          <cell r="C1940">
            <v>0</v>
          </cell>
          <cell r="D1940">
            <v>0</v>
          </cell>
          <cell r="E1940">
            <v>0</v>
          </cell>
          <cell r="F1940">
            <v>0</v>
          </cell>
          <cell r="G1940">
            <v>0</v>
          </cell>
          <cell r="H1940">
            <v>0</v>
          </cell>
          <cell r="I1940">
            <v>0</v>
          </cell>
          <cell r="J1940">
            <v>0</v>
          </cell>
          <cell r="K1940">
            <v>0</v>
          </cell>
          <cell r="L1940">
            <v>0</v>
          </cell>
          <cell r="M1940">
            <v>0</v>
          </cell>
        </row>
        <row r="1941">
          <cell r="A1941">
            <v>0</v>
          </cell>
          <cell r="B1941">
            <v>0</v>
          </cell>
          <cell r="C1941">
            <v>0</v>
          </cell>
          <cell r="D1941">
            <v>0</v>
          </cell>
          <cell r="E1941">
            <v>0</v>
          </cell>
          <cell r="F1941">
            <v>0</v>
          </cell>
          <cell r="G1941">
            <v>0</v>
          </cell>
          <cell r="H1941">
            <v>0</v>
          </cell>
          <cell r="I1941">
            <v>0</v>
          </cell>
          <cell r="J1941">
            <v>0</v>
          </cell>
          <cell r="K1941">
            <v>0</v>
          </cell>
          <cell r="L1941">
            <v>0</v>
          </cell>
          <cell r="M1941">
            <v>0</v>
          </cell>
        </row>
        <row r="1942">
          <cell r="A1942">
            <v>0</v>
          </cell>
          <cell r="B1942">
            <v>0</v>
          </cell>
          <cell r="C1942">
            <v>0</v>
          </cell>
          <cell r="D1942">
            <v>0</v>
          </cell>
          <cell r="E1942">
            <v>0</v>
          </cell>
          <cell r="F1942">
            <v>0</v>
          </cell>
          <cell r="G1942">
            <v>0</v>
          </cell>
          <cell r="H1942">
            <v>0</v>
          </cell>
          <cell r="I1942">
            <v>0</v>
          </cell>
          <cell r="J1942">
            <v>0</v>
          </cell>
          <cell r="K1942">
            <v>0</v>
          </cell>
          <cell r="L1942">
            <v>0</v>
          </cell>
          <cell r="M1942">
            <v>0</v>
          </cell>
        </row>
        <row r="1943">
          <cell r="A1943">
            <v>0</v>
          </cell>
          <cell r="B1943">
            <v>0</v>
          </cell>
          <cell r="C1943">
            <v>0</v>
          </cell>
          <cell r="D1943">
            <v>0</v>
          </cell>
          <cell r="E1943">
            <v>0</v>
          </cell>
          <cell r="F1943">
            <v>0</v>
          </cell>
          <cell r="G1943">
            <v>0</v>
          </cell>
          <cell r="H1943">
            <v>0</v>
          </cell>
          <cell r="I1943">
            <v>0</v>
          </cell>
          <cell r="J1943">
            <v>0</v>
          </cell>
          <cell r="K1943">
            <v>0</v>
          </cell>
          <cell r="L1943">
            <v>0</v>
          </cell>
          <cell r="M1943">
            <v>0</v>
          </cell>
        </row>
        <row r="1944">
          <cell r="A1944">
            <v>0</v>
          </cell>
          <cell r="B1944">
            <v>0</v>
          </cell>
          <cell r="C1944">
            <v>0</v>
          </cell>
          <cell r="D1944">
            <v>0</v>
          </cell>
          <cell r="E1944">
            <v>0</v>
          </cell>
          <cell r="F1944">
            <v>0</v>
          </cell>
          <cell r="G1944">
            <v>0</v>
          </cell>
          <cell r="H1944">
            <v>0</v>
          </cell>
          <cell r="I1944">
            <v>0</v>
          </cell>
          <cell r="J1944">
            <v>0</v>
          </cell>
          <cell r="K1944">
            <v>0</v>
          </cell>
          <cell r="L1944">
            <v>0</v>
          </cell>
          <cell r="M1944">
            <v>0</v>
          </cell>
        </row>
        <row r="1945">
          <cell r="A1945">
            <v>0</v>
          </cell>
          <cell r="B1945">
            <v>0</v>
          </cell>
          <cell r="C1945">
            <v>0</v>
          </cell>
          <cell r="D1945">
            <v>0</v>
          </cell>
          <cell r="E1945">
            <v>0</v>
          </cell>
          <cell r="F1945">
            <v>0</v>
          </cell>
          <cell r="G1945">
            <v>0</v>
          </cell>
          <cell r="H1945">
            <v>0</v>
          </cell>
          <cell r="I1945">
            <v>0</v>
          </cell>
          <cell r="J1945">
            <v>0</v>
          </cell>
          <cell r="K1945">
            <v>0</v>
          </cell>
          <cell r="L1945">
            <v>0</v>
          </cell>
          <cell r="M1945">
            <v>0</v>
          </cell>
        </row>
        <row r="1946">
          <cell r="A1946">
            <v>0</v>
          </cell>
          <cell r="B1946">
            <v>0</v>
          </cell>
          <cell r="C1946">
            <v>0</v>
          </cell>
          <cell r="D1946">
            <v>0</v>
          </cell>
          <cell r="E1946">
            <v>0</v>
          </cell>
          <cell r="F1946">
            <v>0</v>
          </cell>
          <cell r="G1946">
            <v>0</v>
          </cell>
          <cell r="H1946">
            <v>0</v>
          </cell>
          <cell r="I1946">
            <v>0</v>
          </cell>
          <cell r="J1946">
            <v>0</v>
          </cell>
          <cell r="K1946">
            <v>0</v>
          </cell>
          <cell r="L1946">
            <v>0</v>
          </cell>
          <cell r="M1946">
            <v>0</v>
          </cell>
        </row>
        <row r="1947">
          <cell r="A1947">
            <v>0</v>
          </cell>
          <cell r="B1947">
            <v>0</v>
          </cell>
          <cell r="C1947">
            <v>0</v>
          </cell>
          <cell r="D1947">
            <v>0</v>
          </cell>
          <cell r="E1947">
            <v>0</v>
          </cell>
          <cell r="F1947">
            <v>0</v>
          </cell>
          <cell r="G1947">
            <v>0</v>
          </cell>
          <cell r="H1947">
            <v>0</v>
          </cell>
          <cell r="I1947">
            <v>0</v>
          </cell>
          <cell r="J1947">
            <v>0</v>
          </cell>
          <cell r="K1947">
            <v>0</v>
          </cell>
          <cell r="L1947">
            <v>0</v>
          </cell>
          <cell r="M1947">
            <v>0</v>
          </cell>
        </row>
        <row r="1948">
          <cell r="A1948">
            <v>0</v>
          </cell>
          <cell r="B1948">
            <v>0</v>
          </cell>
          <cell r="C1948">
            <v>0</v>
          </cell>
          <cell r="D1948">
            <v>0</v>
          </cell>
          <cell r="E1948">
            <v>0</v>
          </cell>
          <cell r="F1948">
            <v>0</v>
          </cell>
          <cell r="G1948">
            <v>0</v>
          </cell>
          <cell r="H1948">
            <v>0</v>
          </cell>
          <cell r="I1948">
            <v>0</v>
          </cell>
          <cell r="J1948">
            <v>0</v>
          </cell>
          <cell r="K1948">
            <v>0</v>
          </cell>
          <cell r="L1948">
            <v>0</v>
          </cell>
          <cell r="M1948">
            <v>0</v>
          </cell>
        </row>
        <row r="1949">
          <cell r="A1949">
            <v>0</v>
          </cell>
          <cell r="B1949">
            <v>0</v>
          </cell>
          <cell r="C1949">
            <v>0</v>
          </cell>
          <cell r="D1949">
            <v>0</v>
          </cell>
          <cell r="E1949">
            <v>0</v>
          </cell>
          <cell r="F1949">
            <v>0</v>
          </cell>
          <cell r="G1949">
            <v>0</v>
          </cell>
          <cell r="H1949">
            <v>0</v>
          </cell>
          <cell r="I1949">
            <v>0</v>
          </cell>
          <cell r="J1949">
            <v>0</v>
          </cell>
          <cell r="K1949">
            <v>0</v>
          </cell>
          <cell r="L1949">
            <v>0</v>
          </cell>
          <cell r="M1949">
            <v>0</v>
          </cell>
        </row>
        <row r="1950">
          <cell r="A1950">
            <v>0</v>
          </cell>
          <cell r="B1950">
            <v>0</v>
          </cell>
          <cell r="C1950">
            <v>0</v>
          </cell>
          <cell r="D1950">
            <v>0</v>
          </cell>
          <cell r="E1950">
            <v>0</v>
          </cell>
          <cell r="F1950">
            <v>0</v>
          </cell>
          <cell r="G1950">
            <v>0</v>
          </cell>
          <cell r="H1950">
            <v>0</v>
          </cell>
          <cell r="I1950">
            <v>0</v>
          </cell>
          <cell r="J1950">
            <v>0</v>
          </cell>
          <cell r="K1950">
            <v>0</v>
          </cell>
          <cell r="L1950">
            <v>0</v>
          </cell>
          <cell r="M1950">
            <v>0</v>
          </cell>
        </row>
        <row r="1951">
          <cell r="A1951">
            <v>0</v>
          </cell>
          <cell r="B1951">
            <v>0</v>
          </cell>
          <cell r="C1951">
            <v>0</v>
          </cell>
          <cell r="D1951">
            <v>0</v>
          </cell>
          <cell r="E1951">
            <v>0</v>
          </cell>
          <cell r="F1951">
            <v>0</v>
          </cell>
          <cell r="G1951">
            <v>0</v>
          </cell>
          <cell r="H1951">
            <v>0</v>
          </cell>
          <cell r="I1951">
            <v>0</v>
          </cell>
          <cell r="J1951">
            <v>0</v>
          </cell>
          <cell r="K1951">
            <v>0</v>
          </cell>
          <cell r="L1951">
            <v>0</v>
          </cell>
          <cell r="M1951">
            <v>0</v>
          </cell>
        </row>
        <row r="1952">
          <cell r="A1952">
            <v>0</v>
          </cell>
          <cell r="B1952">
            <v>0</v>
          </cell>
          <cell r="C1952">
            <v>0</v>
          </cell>
          <cell r="D1952">
            <v>0</v>
          </cell>
          <cell r="E1952">
            <v>0</v>
          </cell>
          <cell r="F1952">
            <v>0</v>
          </cell>
          <cell r="G1952">
            <v>0</v>
          </cell>
          <cell r="H1952">
            <v>0</v>
          </cell>
          <cell r="I1952">
            <v>0</v>
          </cell>
          <cell r="J1952">
            <v>0</v>
          </cell>
          <cell r="K1952">
            <v>0</v>
          </cell>
          <cell r="L1952">
            <v>0</v>
          </cell>
          <cell r="M1952">
            <v>0</v>
          </cell>
        </row>
        <row r="1953">
          <cell r="A1953">
            <v>0</v>
          </cell>
          <cell r="B1953">
            <v>0</v>
          </cell>
          <cell r="C1953">
            <v>0</v>
          </cell>
          <cell r="D1953">
            <v>0</v>
          </cell>
          <cell r="E1953">
            <v>0</v>
          </cell>
          <cell r="F1953">
            <v>0</v>
          </cell>
          <cell r="G1953">
            <v>0</v>
          </cell>
          <cell r="H1953">
            <v>0</v>
          </cell>
          <cell r="I1953">
            <v>0</v>
          </cell>
          <cell r="J1953">
            <v>0</v>
          </cell>
          <cell r="K1953">
            <v>0</v>
          </cell>
          <cell r="L1953">
            <v>0</v>
          </cell>
          <cell r="M1953">
            <v>0</v>
          </cell>
        </row>
        <row r="1954">
          <cell r="A1954">
            <v>0</v>
          </cell>
          <cell r="B1954">
            <v>0</v>
          </cell>
          <cell r="C1954">
            <v>0</v>
          </cell>
          <cell r="D1954">
            <v>0</v>
          </cell>
          <cell r="E1954">
            <v>0</v>
          </cell>
          <cell r="F1954">
            <v>0</v>
          </cell>
          <cell r="G1954">
            <v>0</v>
          </cell>
          <cell r="H1954">
            <v>0</v>
          </cell>
          <cell r="I1954">
            <v>0</v>
          </cell>
          <cell r="J1954">
            <v>0</v>
          </cell>
          <cell r="K1954">
            <v>0</v>
          </cell>
          <cell r="L1954">
            <v>0</v>
          </cell>
          <cell r="M1954">
            <v>0</v>
          </cell>
        </row>
        <row r="1955">
          <cell r="A1955">
            <v>0</v>
          </cell>
          <cell r="B1955">
            <v>0</v>
          </cell>
          <cell r="C1955">
            <v>0</v>
          </cell>
          <cell r="D1955">
            <v>0</v>
          </cell>
          <cell r="E1955">
            <v>0</v>
          </cell>
          <cell r="F1955">
            <v>0</v>
          </cell>
          <cell r="G1955">
            <v>0</v>
          </cell>
          <cell r="H1955">
            <v>0</v>
          </cell>
          <cell r="I1955">
            <v>0</v>
          </cell>
          <cell r="J1955">
            <v>0</v>
          </cell>
          <cell r="K1955">
            <v>0</v>
          </cell>
          <cell r="L1955">
            <v>0</v>
          </cell>
          <cell r="M1955">
            <v>0</v>
          </cell>
        </row>
        <row r="1956">
          <cell r="A1956">
            <v>0</v>
          </cell>
          <cell r="B1956">
            <v>0</v>
          </cell>
          <cell r="C1956">
            <v>0</v>
          </cell>
          <cell r="D1956">
            <v>0</v>
          </cell>
          <cell r="E1956">
            <v>0</v>
          </cell>
          <cell r="F1956">
            <v>0</v>
          </cell>
          <cell r="G1956">
            <v>0</v>
          </cell>
          <cell r="H1956">
            <v>0</v>
          </cell>
          <cell r="I1956">
            <v>0</v>
          </cell>
          <cell r="J1956">
            <v>0</v>
          </cell>
          <cell r="K1956">
            <v>0</v>
          </cell>
          <cell r="L1956">
            <v>0</v>
          </cell>
          <cell r="M1956">
            <v>0</v>
          </cell>
        </row>
        <row r="1957">
          <cell r="A1957">
            <v>0</v>
          </cell>
          <cell r="B1957">
            <v>0</v>
          </cell>
          <cell r="C1957">
            <v>0</v>
          </cell>
          <cell r="D1957">
            <v>0</v>
          </cell>
          <cell r="E1957">
            <v>0</v>
          </cell>
          <cell r="F1957">
            <v>0</v>
          </cell>
          <cell r="G1957">
            <v>0</v>
          </cell>
          <cell r="H1957">
            <v>0</v>
          </cell>
          <cell r="I1957">
            <v>0</v>
          </cell>
          <cell r="J1957">
            <v>0</v>
          </cell>
          <cell r="K1957">
            <v>0</v>
          </cell>
          <cell r="L1957">
            <v>0</v>
          </cell>
          <cell r="M1957">
            <v>0</v>
          </cell>
        </row>
        <row r="1958">
          <cell r="A1958">
            <v>0</v>
          </cell>
          <cell r="B1958">
            <v>0</v>
          </cell>
          <cell r="C1958">
            <v>0</v>
          </cell>
          <cell r="D1958">
            <v>0</v>
          </cell>
          <cell r="E1958">
            <v>0</v>
          </cell>
          <cell r="F1958">
            <v>0</v>
          </cell>
          <cell r="G1958">
            <v>0</v>
          </cell>
          <cell r="H1958">
            <v>0</v>
          </cell>
          <cell r="I1958">
            <v>0</v>
          </cell>
          <cell r="J1958">
            <v>0</v>
          </cell>
          <cell r="K1958">
            <v>0</v>
          </cell>
          <cell r="L1958">
            <v>0</v>
          </cell>
          <cell r="M1958">
            <v>0</v>
          </cell>
        </row>
        <row r="1959">
          <cell r="A1959">
            <v>0</v>
          </cell>
          <cell r="B1959">
            <v>0</v>
          </cell>
          <cell r="C1959">
            <v>0</v>
          </cell>
          <cell r="D1959">
            <v>0</v>
          </cell>
          <cell r="E1959">
            <v>0</v>
          </cell>
          <cell r="F1959">
            <v>0</v>
          </cell>
          <cell r="G1959">
            <v>0</v>
          </cell>
          <cell r="H1959">
            <v>0</v>
          </cell>
          <cell r="I1959">
            <v>0</v>
          </cell>
          <cell r="J1959">
            <v>0</v>
          </cell>
          <cell r="K1959">
            <v>0</v>
          </cell>
          <cell r="L1959">
            <v>0</v>
          </cell>
          <cell r="M1959">
            <v>0</v>
          </cell>
        </row>
        <row r="1960">
          <cell r="A1960">
            <v>0</v>
          </cell>
          <cell r="B1960">
            <v>0</v>
          </cell>
          <cell r="C1960">
            <v>0</v>
          </cell>
          <cell r="D1960">
            <v>0</v>
          </cell>
          <cell r="E1960">
            <v>0</v>
          </cell>
          <cell r="F1960">
            <v>0</v>
          </cell>
          <cell r="G1960">
            <v>0</v>
          </cell>
          <cell r="H1960">
            <v>0</v>
          </cell>
          <cell r="I1960">
            <v>0</v>
          </cell>
          <cell r="J1960">
            <v>0</v>
          </cell>
          <cell r="K1960">
            <v>0</v>
          </cell>
          <cell r="L1960">
            <v>0</v>
          </cell>
          <cell r="M1960">
            <v>0</v>
          </cell>
        </row>
        <row r="1961">
          <cell r="A1961">
            <v>0</v>
          </cell>
          <cell r="B1961">
            <v>0</v>
          </cell>
          <cell r="C1961">
            <v>0</v>
          </cell>
          <cell r="D1961">
            <v>0</v>
          </cell>
          <cell r="E1961">
            <v>0</v>
          </cell>
          <cell r="F1961">
            <v>0</v>
          </cell>
          <cell r="G1961">
            <v>0</v>
          </cell>
          <cell r="H1961">
            <v>0</v>
          </cell>
          <cell r="I1961">
            <v>0</v>
          </cell>
          <cell r="J1961">
            <v>0</v>
          </cell>
          <cell r="K1961">
            <v>0</v>
          </cell>
          <cell r="L1961">
            <v>0</v>
          </cell>
          <cell r="M1961">
            <v>0</v>
          </cell>
        </row>
        <row r="1962">
          <cell r="A1962">
            <v>0</v>
          </cell>
          <cell r="B1962">
            <v>0</v>
          </cell>
          <cell r="C1962">
            <v>0</v>
          </cell>
          <cell r="D1962">
            <v>0</v>
          </cell>
          <cell r="E1962">
            <v>0</v>
          </cell>
          <cell r="F1962">
            <v>0</v>
          </cell>
          <cell r="G1962">
            <v>0</v>
          </cell>
          <cell r="H1962">
            <v>0</v>
          </cell>
          <cell r="I1962">
            <v>0</v>
          </cell>
          <cell r="J1962">
            <v>0</v>
          </cell>
          <cell r="K1962">
            <v>0</v>
          </cell>
          <cell r="L1962">
            <v>0</v>
          </cell>
          <cell r="M1962">
            <v>0</v>
          </cell>
        </row>
        <row r="1963">
          <cell r="A1963">
            <v>0</v>
          </cell>
          <cell r="B1963">
            <v>0</v>
          </cell>
          <cell r="C1963">
            <v>0</v>
          </cell>
          <cell r="D1963">
            <v>0</v>
          </cell>
          <cell r="E1963">
            <v>0</v>
          </cell>
          <cell r="F1963">
            <v>0</v>
          </cell>
          <cell r="G1963">
            <v>0</v>
          </cell>
          <cell r="H1963">
            <v>0</v>
          </cell>
          <cell r="I1963">
            <v>0</v>
          </cell>
          <cell r="J1963">
            <v>0</v>
          </cell>
          <cell r="K1963">
            <v>0</v>
          </cell>
          <cell r="L1963">
            <v>0</v>
          </cell>
          <cell r="M1963">
            <v>0</v>
          </cell>
        </row>
        <row r="1964">
          <cell r="A1964">
            <v>0</v>
          </cell>
          <cell r="B1964">
            <v>0</v>
          </cell>
          <cell r="C1964">
            <v>0</v>
          </cell>
          <cell r="D1964">
            <v>0</v>
          </cell>
          <cell r="E1964">
            <v>0</v>
          </cell>
          <cell r="F1964">
            <v>0</v>
          </cell>
          <cell r="G1964">
            <v>0</v>
          </cell>
          <cell r="H1964">
            <v>0</v>
          </cell>
          <cell r="I1964">
            <v>0</v>
          </cell>
          <cell r="J1964">
            <v>0</v>
          </cell>
          <cell r="K1964">
            <v>0</v>
          </cell>
          <cell r="L1964">
            <v>0</v>
          </cell>
          <cell r="M1964">
            <v>0</v>
          </cell>
        </row>
        <row r="1965">
          <cell r="A1965">
            <v>0</v>
          </cell>
          <cell r="B1965">
            <v>0</v>
          </cell>
          <cell r="C1965">
            <v>0</v>
          </cell>
          <cell r="D1965">
            <v>0</v>
          </cell>
          <cell r="E1965">
            <v>0</v>
          </cell>
          <cell r="F1965">
            <v>0</v>
          </cell>
          <cell r="G1965">
            <v>0</v>
          </cell>
          <cell r="H1965">
            <v>0</v>
          </cell>
          <cell r="I1965">
            <v>0</v>
          </cell>
          <cell r="J1965">
            <v>0</v>
          </cell>
          <cell r="K1965">
            <v>0</v>
          </cell>
          <cell r="L1965">
            <v>0</v>
          </cell>
          <cell r="M1965">
            <v>0</v>
          </cell>
        </row>
        <row r="1966">
          <cell r="A1966">
            <v>0</v>
          </cell>
          <cell r="B1966">
            <v>0</v>
          </cell>
          <cell r="C1966">
            <v>0</v>
          </cell>
          <cell r="D1966">
            <v>0</v>
          </cell>
          <cell r="E1966">
            <v>0</v>
          </cell>
          <cell r="F1966">
            <v>0</v>
          </cell>
          <cell r="G1966">
            <v>0</v>
          </cell>
          <cell r="H1966">
            <v>0</v>
          </cell>
          <cell r="I1966">
            <v>0</v>
          </cell>
          <cell r="J1966">
            <v>0</v>
          </cell>
          <cell r="K1966">
            <v>0</v>
          </cell>
          <cell r="L1966">
            <v>0</v>
          </cell>
          <cell r="M1966">
            <v>0</v>
          </cell>
        </row>
        <row r="1967">
          <cell r="A1967">
            <v>0</v>
          </cell>
          <cell r="B1967">
            <v>0</v>
          </cell>
          <cell r="C1967">
            <v>0</v>
          </cell>
          <cell r="D1967">
            <v>0</v>
          </cell>
          <cell r="E1967">
            <v>0</v>
          </cell>
          <cell r="F1967">
            <v>0</v>
          </cell>
          <cell r="G1967">
            <v>0</v>
          </cell>
          <cell r="H1967">
            <v>0</v>
          </cell>
          <cell r="I1967">
            <v>0</v>
          </cell>
          <cell r="J1967">
            <v>0</v>
          </cell>
          <cell r="K1967">
            <v>0</v>
          </cell>
          <cell r="L1967">
            <v>0</v>
          </cell>
          <cell r="M1967">
            <v>0</v>
          </cell>
        </row>
        <row r="1968">
          <cell r="A1968">
            <v>0</v>
          </cell>
          <cell r="B1968">
            <v>0</v>
          </cell>
          <cell r="C1968">
            <v>0</v>
          </cell>
          <cell r="D1968">
            <v>0</v>
          </cell>
          <cell r="E1968">
            <v>0</v>
          </cell>
          <cell r="F1968">
            <v>0</v>
          </cell>
          <cell r="G1968">
            <v>0</v>
          </cell>
          <cell r="H1968">
            <v>0</v>
          </cell>
          <cell r="I1968">
            <v>0</v>
          </cell>
          <cell r="J1968">
            <v>0</v>
          </cell>
          <cell r="K1968">
            <v>0</v>
          </cell>
          <cell r="L1968">
            <v>0</v>
          </cell>
          <cell r="M1968">
            <v>0</v>
          </cell>
        </row>
        <row r="1969">
          <cell r="A1969">
            <v>0</v>
          </cell>
          <cell r="B1969">
            <v>0</v>
          </cell>
          <cell r="C1969">
            <v>0</v>
          </cell>
          <cell r="D1969">
            <v>0</v>
          </cell>
          <cell r="E1969">
            <v>0</v>
          </cell>
          <cell r="F1969">
            <v>0</v>
          </cell>
          <cell r="G1969">
            <v>0</v>
          </cell>
          <cell r="H1969">
            <v>0</v>
          </cell>
          <cell r="I1969">
            <v>0</v>
          </cell>
          <cell r="J1969">
            <v>0</v>
          </cell>
          <cell r="K1969">
            <v>0</v>
          </cell>
          <cell r="L1969">
            <v>0</v>
          </cell>
          <cell r="M1969">
            <v>0</v>
          </cell>
        </row>
        <row r="1970">
          <cell r="A1970">
            <v>0</v>
          </cell>
          <cell r="B1970">
            <v>0</v>
          </cell>
          <cell r="C1970">
            <v>0</v>
          </cell>
          <cell r="D1970">
            <v>0</v>
          </cell>
          <cell r="E1970">
            <v>0</v>
          </cell>
          <cell r="F1970">
            <v>0</v>
          </cell>
          <cell r="G1970">
            <v>0</v>
          </cell>
          <cell r="H1970">
            <v>0</v>
          </cell>
          <cell r="I1970">
            <v>0</v>
          </cell>
          <cell r="J1970">
            <v>0</v>
          </cell>
          <cell r="K1970">
            <v>0</v>
          </cell>
          <cell r="L1970">
            <v>0</v>
          </cell>
          <cell r="M1970">
            <v>0</v>
          </cell>
        </row>
        <row r="1971">
          <cell r="A1971">
            <v>0</v>
          </cell>
          <cell r="B1971">
            <v>0</v>
          </cell>
          <cell r="C1971">
            <v>0</v>
          </cell>
          <cell r="D1971">
            <v>0</v>
          </cell>
          <cell r="E1971">
            <v>0</v>
          </cell>
          <cell r="F1971">
            <v>0</v>
          </cell>
          <cell r="G1971">
            <v>0</v>
          </cell>
          <cell r="H1971">
            <v>0</v>
          </cell>
          <cell r="I1971">
            <v>0</v>
          </cell>
          <cell r="J1971">
            <v>0</v>
          </cell>
          <cell r="K1971">
            <v>0</v>
          </cell>
          <cell r="L1971">
            <v>0</v>
          </cell>
          <cell r="M1971">
            <v>0</v>
          </cell>
        </row>
        <row r="1972">
          <cell r="A1972">
            <v>0</v>
          </cell>
          <cell r="B1972">
            <v>0</v>
          </cell>
          <cell r="C1972">
            <v>0</v>
          </cell>
          <cell r="D1972">
            <v>0</v>
          </cell>
          <cell r="E1972">
            <v>0</v>
          </cell>
          <cell r="F1972">
            <v>0</v>
          </cell>
          <cell r="G1972">
            <v>0</v>
          </cell>
          <cell r="H1972">
            <v>0</v>
          </cell>
          <cell r="I1972">
            <v>0</v>
          </cell>
          <cell r="J1972">
            <v>0</v>
          </cell>
          <cell r="K1972">
            <v>0</v>
          </cell>
          <cell r="L1972">
            <v>0</v>
          </cell>
          <cell r="M1972">
            <v>0</v>
          </cell>
        </row>
        <row r="1973">
          <cell r="A1973">
            <v>0</v>
          </cell>
          <cell r="B1973">
            <v>0</v>
          </cell>
          <cell r="C1973">
            <v>0</v>
          </cell>
          <cell r="D1973">
            <v>0</v>
          </cell>
          <cell r="E1973">
            <v>0</v>
          </cell>
          <cell r="F1973">
            <v>0</v>
          </cell>
          <cell r="G1973">
            <v>0</v>
          </cell>
          <cell r="H1973">
            <v>0</v>
          </cell>
          <cell r="I1973">
            <v>0</v>
          </cell>
          <cell r="J1973">
            <v>0</v>
          </cell>
          <cell r="K1973">
            <v>0</v>
          </cell>
          <cell r="L1973">
            <v>0</v>
          </cell>
          <cell r="M1973">
            <v>0</v>
          </cell>
        </row>
        <row r="1974">
          <cell r="A1974">
            <v>0</v>
          </cell>
          <cell r="B1974">
            <v>0</v>
          </cell>
          <cell r="C1974">
            <v>0</v>
          </cell>
          <cell r="D1974">
            <v>0</v>
          </cell>
          <cell r="E1974">
            <v>0</v>
          </cell>
          <cell r="F1974">
            <v>0</v>
          </cell>
          <cell r="G1974">
            <v>0</v>
          </cell>
          <cell r="H1974">
            <v>0</v>
          </cell>
          <cell r="I1974">
            <v>0</v>
          </cell>
          <cell r="J1974">
            <v>0</v>
          </cell>
          <cell r="K1974">
            <v>0</v>
          </cell>
          <cell r="L1974">
            <v>0</v>
          </cell>
          <cell r="M1974">
            <v>0</v>
          </cell>
        </row>
        <row r="1975">
          <cell r="A1975">
            <v>0</v>
          </cell>
          <cell r="B1975">
            <v>0</v>
          </cell>
          <cell r="C1975">
            <v>0</v>
          </cell>
          <cell r="D1975">
            <v>0</v>
          </cell>
          <cell r="E1975">
            <v>0</v>
          </cell>
          <cell r="F1975">
            <v>0</v>
          </cell>
          <cell r="G1975">
            <v>0</v>
          </cell>
          <cell r="H1975">
            <v>0</v>
          </cell>
          <cell r="I1975">
            <v>0</v>
          </cell>
          <cell r="J1975">
            <v>0</v>
          </cell>
          <cell r="K1975">
            <v>0</v>
          </cell>
          <cell r="L1975">
            <v>0</v>
          </cell>
          <cell r="M1975">
            <v>0</v>
          </cell>
        </row>
        <row r="1976">
          <cell r="A1976">
            <v>0</v>
          </cell>
          <cell r="B1976">
            <v>0</v>
          </cell>
          <cell r="C1976">
            <v>0</v>
          </cell>
          <cell r="D1976">
            <v>0</v>
          </cell>
          <cell r="E1976">
            <v>0</v>
          </cell>
          <cell r="F1976">
            <v>0</v>
          </cell>
          <cell r="G1976">
            <v>0</v>
          </cell>
          <cell r="H1976">
            <v>0</v>
          </cell>
          <cell r="I1976">
            <v>0</v>
          </cell>
          <cell r="J1976">
            <v>0</v>
          </cell>
          <cell r="K1976">
            <v>0</v>
          </cell>
          <cell r="L1976">
            <v>0</v>
          </cell>
          <cell r="M1976">
            <v>0</v>
          </cell>
        </row>
        <row r="1977">
          <cell r="A1977">
            <v>0</v>
          </cell>
          <cell r="B1977">
            <v>0</v>
          </cell>
          <cell r="C1977">
            <v>0</v>
          </cell>
          <cell r="D1977">
            <v>0</v>
          </cell>
          <cell r="E1977">
            <v>0</v>
          </cell>
          <cell r="F1977">
            <v>0</v>
          </cell>
          <cell r="G1977">
            <v>0</v>
          </cell>
          <cell r="H1977">
            <v>0</v>
          </cell>
          <cell r="I1977">
            <v>0</v>
          </cell>
          <cell r="J1977">
            <v>0</v>
          </cell>
          <cell r="K1977">
            <v>0</v>
          </cell>
          <cell r="L1977">
            <v>0</v>
          </cell>
          <cell r="M1977">
            <v>0</v>
          </cell>
        </row>
        <row r="1978">
          <cell r="A1978">
            <v>0</v>
          </cell>
          <cell r="B1978">
            <v>0</v>
          </cell>
          <cell r="C1978">
            <v>0</v>
          </cell>
          <cell r="D1978">
            <v>0</v>
          </cell>
          <cell r="E1978">
            <v>0</v>
          </cell>
          <cell r="F1978">
            <v>0</v>
          </cell>
          <cell r="G1978">
            <v>0</v>
          </cell>
          <cell r="H1978">
            <v>0</v>
          </cell>
          <cell r="I1978">
            <v>0</v>
          </cell>
          <cell r="J1978">
            <v>0</v>
          </cell>
          <cell r="K1978">
            <v>0</v>
          </cell>
          <cell r="L1978">
            <v>0</v>
          </cell>
          <cell r="M1978">
            <v>0</v>
          </cell>
        </row>
        <row r="1979">
          <cell r="A1979">
            <v>0</v>
          </cell>
          <cell r="B1979">
            <v>0</v>
          </cell>
          <cell r="C1979">
            <v>0</v>
          </cell>
          <cell r="D1979">
            <v>0</v>
          </cell>
          <cell r="E1979">
            <v>0</v>
          </cell>
          <cell r="F1979">
            <v>0</v>
          </cell>
          <cell r="G1979">
            <v>0</v>
          </cell>
          <cell r="H1979">
            <v>0</v>
          </cell>
          <cell r="I1979">
            <v>0</v>
          </cell>
          <cell r="J1979">
            <v>0</v>
          </cell>
          <cell r="K1979">
            <v>0</v>
          </cell>
          <cell r="L1979">
            <v>0</v>
          </cell>
          <cell r="M1979">
            <v>0</v>
          </cell>
        </row>
        <row r="1980">
          <cell r="A1980">
            <v>0</v>
          </cell>
          <cell r="B1980">
            <v>0</v>
          </cell>
          <cell r="C1980">
            <v>0</v>
          </cell>
          <cell r="D1980">
            <v>0</v>
          </cell>
          <cell r="E1980">
            <v>0</v>
          </cell>
          <cell r="F1980">
            <v>0</v>
          </cell>
          <cell r="G1980">
            <v>0</v>
          </cell>
          <cell r="H1980">
            <v>0</v>
          </cell>
          <cell r="I1980">
            <v>0</v>
          </cell>
          <cell r="J1980">
            <v>0</v>
          </cell>
          <cell r="K1980">
            <v>0</v>
          </cell>
          <cell r="L1980">
            <v>0</v>
          </cell>
          <cell r="M1980">
            <v>0</v>
          </cell>
        </row>
        <row r="1981">
          <cell r="A1981">
            <v>0</v>
          </cell>
          <cell r="B1981">
            <v>0</v>
          </cell>
          <cell r="C1981">
            <v>0</v>
          </cell>
          <cell r="D1981">
            <v>0</v>
          </cell>
          <cell r="E1981">
            <v>0</v>
          </cell>
          <cell r="F1981">
            <v>0</v>
          </cell>
          <cell r="G1981">
            <v>0</v>
          </cell>
          <cell r="H1981">
            <v>0</v>
          </cell>
          <cell r="I1981">
            <v>0</v>
          </cell>
          <cell r="J1981">
            <v>0</v>
          </cell>
          <cell r="K1981">
            <v>0</v>
          </cell>
          <cell r="L1981">
            <v>0</v>
          </cell>
          <cell r="M1981">
            <v>0</v>
          </cell>
        </row>
        <row r="1982">
          <cell r="A1982">
            <v>0</v>
          </cell>
          <cell r="B1982">
            <v>0</v>
          </cell>
          <cell r="C1982">
            <v>0</v>
          </cell>
          <cell r="D1982">
            <v>0</v>
          </cell>
          <cell r="E1982">
            <v>0</v>
          </cell>
          <cell r="F1982">
            <v>0</v>
          </cell>
          <cell r="G1982">
            <v>0</v>
          </cell>
          <cell r="H1982">
            <v>0</v>
          </cell>
          <cell r="I1982">
            <v>0</v>
          </cell>
          <cell r="J1982">
            <v>0</v>
          </cell>
          <cell r="K1982">
            <v>0</v>
          </cell>
          <cell r="L1982">
            <v>0</v>
          </cell>
          <cell r="M1982">
            <v>0</v>
          </cell>
        </row>
        <row r="1983">
          <cell r="A1983">
            <v>0</v>
          </cell>
          <cell r="B1983">
            <v>0</v>
          </cell>
          <cell r="C1983">
            <v>0</v>
          </cell>
          <cell r="D1983">
            <v>0</v>
          </cell>
          <cell r="E1983">
            <v>0</v>
          </cell>
          <cell r="F1983">
            <v>0</v>
          </cell>
          <cell r="G1983">
            <v>0</v>
          </cell>
          <cell r="H1983">
            <v>0</v>
          </cell>
          <cell r="I1983">
            <v>0</v>
          </cell>
          <cell r="J1983">
            <v>0</v>
          </cell>
          <cell r="K1983">
            <v>0</v>
          </cell>
          <cell r="L1983">
            <v>0</v>
          </cell>
          <cell r="M1983">
            <v>0</v>
          </cell>
        </row>
        <row r="1984">
          <cell r="A1984">
            <v>0</v>
          </cell>
          <cell r="B1984">
            <v>0</v>
          </cell>
          <cell r="C1984">
            <v>0</v>
          </cell>
          <cell r="D1984">
            <v>0</v>
          </cell>
          <cell r="E1984">
            <v>0</v>
          </cell>
          <cell r="F1984">
            <v>0</v>
          </cell>
          <cell r="G1984">
            <v>0</v>
          </cell>
          <cell r="H1984">
            <v>0</v>
          </cell>
          <cell r="I1984">
            <v>0</v>
          </cell>
          <cell r="J1984">
            <v>0</v>
          </cell>
          <cell r="K1984">
            <v>0</v>
          </cell>
          <cell r="L1984">
            <v>0</v>
          </cell>
          <cell r="M1984">
            <v>0</v>
          </cell>
        </row>
        <row r="1985">
          <cell r="A1985">
            <v>0</v>
          </cell>
          <cell r="B1985">
            <v>0</v>
          </cell>
          <cell r="C1985">
            <v>0</v>
          </cell>
          <cell r="D1985">
            <v>0</v>
          </cell>
          <cell r="E1985">
            <v>0</v>
          </cell>
          <cell r="F1985">
            <v>0</v>
          </cell>
          <cell r="G1985">
            <v>0</v>
          </cell>
          <cell r="H1985">
            <v>0</v>
          </cell>
          <cell r="I1985">
            <v>0</v>
          </cell>
          <cell r="J1985">
            <v>0</v>
          </cell>
          <cell r="K1985">
            <v>0</v>
          </cell>
          <cell r="L1985">
            <v>0</v>
          </cell>
          <cell r="M1985">
            <v>0</v>
          </cell>
        </row>
        <row r="1986">
          <cell r="A1986">
            <v>0</v>
          </cell>
          <cell r="B1986">
            <v>0</v>
          </cell>
          <cell r="C1986">
            <v>0</v>
          </cell>
          <cell r="D1986">
            <v>0</v>
          </cell>
          <cell r="E1986">
            <v>0</v>
          </cell>
          <cell r="F1986">
            <v>0</v>
          </cell>
          <cell r="G1986">
            <v>0</v>
          </cell>
          <cell r="H1986">
            <v>0</v>
          </cell>
          <cell r="I1986">
            <v>0</v>
          </cell>
          <cell r="J1986">
            <v>0</v>
          </cell>
          <cell r="K1986">
            <v>0</v>
          </cell>
          <cell r="L1986">
            <v>0</v>
          </cell>
          <cell r="M1986">
            <v>0</v>
          </cell>
        </row>
        <row r="1987">
          <cell r="A1987">
            <v>0</v>
          </cell>
          <cell r="B1987">
            <v>0</v>
          </cell>
          <cell r="C1987">
            <v>0</v>
          </cell>
          <cell r="D1987">
            <v>0</v>
          </cell>
          <cell r="E1987">
            <v>0</v>
          </cell>
          <cell r="F1987">
            <v>0</v>
          </cell>
          <cell r="G1987">
            <v>0</v>
          </cell>
          <cell r="H1987">
            <v>0</v>
          </cell>
          <cell r="I1987">
            <v>0</v>
          </cell>
          <cell r="J1987">
            <v>0</v>
          </cell>
          <cell r="K1987">
            <v>0</v>
          </cell>
          <cell r="L1987">
            <v>0</v>
          </cell>
          <cell r="M1987">
            <v>0</v>
          </cell>
        </row>
        <row r="1988">
          <cell r="A1988">
            <v>0</v>
          </cell>
          <cell r="B1988">
            <v>0</v>
          </cell>
          <cell r="C1988">
            <v>0</v>
          </cell>
          <cell r="D1988">
            <v>0</v>
          </cell>
          <cell r="E1988">
            <v>0</v>
          </cell>
          <cell r="F1988">
            <v>0</v>
          </cell>
          <cell r="G1988">
            <v>0</v>
          </cell>
          <cell r="H1988">
            <v>0</v>
          </cell>
          <cell r="I1988">
            <v>0</v>
          </cell>
          <cell r="J1988">
            <v>0</v>
          </cell>
          <cell r="K1988">
            <v>0</v>
          </cell>
          <cell r="L1988">
            <v>0</v>
          </cell>
          <cell r="M1988">
            <v>0</v>
          </cell>
        </row>
        <row r="1989">
          <cell r="A1989">
            <v>0</v>
          </cell>
          <cell r="B1989">
            <v>0</v>
          </cell>
          <cell r="C1989">
            <v>0</v>
          </cell>
          <cell r="D1989">
            <v>0</v>
          </cell>
          <cell r="E1989">
            <v>0</v>
          </cell>
          <cell r="F1989">
            <v>0</v>
          </cell>
          <cell r="G1989">
            <v>0</v>
          </cell>
          <cell r="H1989">
            <v>0</v>
          </cell>
          <cell r="I1989">
            <v>0</v>
          </cell>
          <cell r="J1989">
            <v>0</v>
          </cell>
          <cell r="K1989">
            <v>0</v>
          </cell>
          <cell r="L1989">
            <v>0</v>
          </cell>
          <cell r="M1989">
            <v>0</v>
          </cell>
        </row>
        <row r="1990">
          <cell r="A1990">
            <v>0</v>
          </cell>
          <cell r="B1990">
            <v>0</v>
          </cell>
          <cell r="C1990">
            <v>0</v>
          </cell>
          <cell r="D1990">
            <v>0</v>
          </cell>
          <cell r="E1990">
            <v>0</v>
          </cell>
          <cell r="F1990">
            <v>0</v>
          </cell>
          <cell r="G1990">
            <v>0</v>
          </cell>
          <cell r="H1990">
            <v>0</v>
          </cell>
          <cell r="I1990">
            <v>0</v>
          </cell>
          <cell r="J1990">
            <v>0</v>
          </cell>
          <cell r="K1990">
            <v>0</v>
          </cell>
          <cell r="L1990">
            <v>0</v>
          </cell>
          <cell r="M1990">
            <v>0</v>
          </cell>
        </row>
        <row r="1991">
          <cell r="A1991">
            <v>0</v>
          </cell>
          <cell r="B1991">
            <v>0</v>
          </cell>
          <cell r="C1991">
            <v>0</v>
          </cell>
          <cell r="D1991">
            <v>0</v>
          </cell>
          <cell r="E1991">
            <v>0</v>
          </cell>
          <cell r="F1991">
            <v>0</v>
          </cell>
          <cell r="G1991">
            <v>0</v>
          </cell>
          <cell r="H1991">
            <v>0</v>
          </cell>
          <cell r="I1991">
            <v>0</v>
          </cell>
          <cell r="J1991">
            <v>0</v>
          </cell>
          <cell r="K1991">
            <v>0</v>
          </cell>
          <cell r="L1991">
            <v>0</v>
          </cell>
          <cell r="M1991">
            <v>0</v>
          </cell>
        </row>
        <row r="1992">
          <cell r="A1992">
            <v>0</v>
          </cell>
          <cell r="B1992">
            <v>0</v>
          </cell>
          <cell r="C1992">
            <v>0</v>
          </cell>
          <cell r="D1992">
            <v>0</v>
          </cell>
          <cell r="E1992">
            <v>0</v>
          </cell>
          <cell r="F1992">
            <v>0</v>
          </cell>
          <cell r="G1992">
            <v>0</v>
          </cell>
          <cell r="H1992">
            <v>0</v>
          </cell>
          <cell r="I1992">
            <v>0</v>
          </cell>
          <cell r="J1992">
            <v>0</v>
          </cell>
          <cell r="K1992">
            <v>0</v>
          </cell>
          <cell r="L1992">
            <v>0</v>
          </cell>
          <cell r="M1992">
            <v>0</v>
          </cell>
        </row>
        <row r="1993">
          <cell r="A1993">
            <v>0</v>
          </cell>
          <cell r="B1993">
            <v>0</v>
          </cell>
          <cell r="C1993">
            <v>0</v>
          </cell>
          <cell r="D1993">
            <v>0</v>
          </cell>
          <cell r="E1993">
            <v>0</v>
          </cell>
          <cell r="F1993">
            <v>0</v>
          </cell>
          <cell r="G1993">
            <v>0</v>
          </cell>
          <cell r="H1993">
            <v>0</v>
          </cell>
          <cell r="I1993">
            <v>0</v>
          </cell>
          <cell r="J1993">
            <v>0</v>
          </cell>
          <cell r="K1993">
            <v>0</v>
          </cell>
          <cell r="L1993">
            <v>0</v>
          </cell>
          <cell r="M1993">
            <v>0</v>
          </cell>
        </row>
        <row r="1994">
          <cell r="A1994">
            <v>0</v>
          </cell>
          <cell r="B1994">
            <v>0</v>
          </cell>
          <cell r="C1994">
            <v>0</v>
          </cell>
          <cell r="D1994">
            <v>0</v>
          </cell>
          <cell r="E1994">
            <v>0</v>
          </cell>
          <cell r="F1994">
            <v>0</v>
          </cell>
          <cell r="G1994">
            <v>0</v>
          </cell>
          <cell r="H1994">
            <v>0</v>
          </cell>
          <cell r="I1994">
            <v>0</v>
          </cell>
          <cell r="J1994">
            <v>0</v>
          </cell>
          <cell r="K1994">
            <v>0</v>
          </cell>
          <cell r="L1994">
            <v>0</v>
          </cell>
          <cell r="M1994">
            <v>0</v>
          </cell>
        </row>
        <row r="1995">
          <cell r="A1995">
            <v>0</v>
          </cell>
          <cell r="B1995">
            <v>0</v>
          </cell>
          <cell r="C1995">
            <v>0</v>
          </cell>
          <cell r="D1995">
            <v>0</v>
          </cell>
          <cell r="E1995">
            <v>0</v>
          </cell>
          <cell r="F1995">
            <v>0</v>
          </cell>
          <cell r="G1995">
            <v>0</v>
          </cell>
          <cell r="H1995">
            <v>0</v>
          </cell>
          <cell r="I1995">
            <v>0</v>
          </cell>
          <cell r="J1995">
            <v>0</v>
          </cell>
          <cell r="K1995">
            <v>0</v>
          </cell>
          <cell r="L1995">
            <v>0</v>
          </cell>
          <cell r="M1995">
            <v>0</v>
          </cell>
        </row>
        <row r="1996">
          <cell r="A1996">
            <v>0</v>
          </cell>
          <cell r="B1996">
            <v>0</v>
          </cell>
          <cell r="C1996">
            <v>0</v>
          </cell>
          <cell r="D1996">
            <v>0</v>
          </cell>
          <cell r="E1996">
            <v>0</v>
          </cell>
          <cell r="F1996">
            <v>0</v>
          </cell>
          <cell r="G1996">
            <v>0</v>
          </cell>
          <cell r="H1996">
            <v>0</v>
          </cell>
          <cell r="I1996">
            <v>0</v>
          </cell>
          <cell r="J1996">
            <v>0</v>
          </cell>
          <cell r="K1996">
            <v>0</v>
          </cell>
          <cell r="L1996">
            <v>0</v>
          </cell>
          <cell r="M1996">
            <v>0</v>
          </cell>
        </row>
        <row r="1997">
          <cell r="A1997">
            <v>0</v>
          </cell>
          <cell r="B1997">
            <v>0</v>
          </cell>
          <cell r="C1997">
            <v>0</v>
          </cell>
          <cell r="D1997">
            <v>0</v>
          </cell>
          <cell r="E1997">
            <v>0</v>
          </cell>
          <cell r="F1997">
            <v>0</v>
          </cell>
          <cell r="G1997">
            <v>0</v>
          </cell>
          <cell r="H1997">
            <v>0</v>
          </cell>
          <cell r="I1997">
            <v>0</v>
          </cell>
          <cell r="J1997">
            <v>0</v>
          </cell>
          <cell r="K1997">
            <v>0</v>
          </cell>
          <cell r="L1997">
            <v>0</v>
          </cell>
          <cell r="M1997">
            <v>0</v>
          </cell>
        </row>
        <row r="1998">
          <cell r="A1998">
            <v>0</v>
          </cell>
          <cell r="B1998">
            <v>0</v>
          </cell>
          <cell r="C1998">
            <v>0</v>
          </cell>
          <cell r="D1998">
            <v>0</v>
          </cell>
          <cell r="E1998">
            <v>0</v>
          </cell>
          <cell r="F1998">
            <v>0</v>
          </cell>
          <cell r="G1998">
            <v>0</v>
          </cell>
          <cell r="H1998">
            <v>0</v>
          </cell>
          <cell r="I1998">
            <v>0</v>
          </cell>
          <cell r="J1998">
            <v>0</v>
          </cell>
          <cell r="K1998">
            <v>0</v>
          </cell>
          <cell r="L1998">
            <v>0</v>
          </cell>
          <cell r="M1998">
            <v>0</v>
          </cell>
        </row>
        <row r="1999">
          <cell r="A1999">
            <v>0</v>
          </cell>
          <cell r="B1999">
            <v>0</v>
          </cell>
          <cell r="C1999">
            <v>0</v>
          </cell>
          <cell r="D1999">
            <v>0</v>
          </cell>
          <cell r="E1999">
            <v>0</v>
          </cell>
          <cell r="F1999">
            <v>0</v>
          </cell>
          <cell r="G1999">
            <v>0</v>
          </cell>
          <cell r="H1999">
            <v>0</v>
          </cell>
          <cell r="I1999">
            <v>0</v>
          </cell>
          <cell r="J1999">
            <v>0</v>
          </cell>
          <cell r="K1999">
            <v>0</v>
          </cell>
          <cell r="L1999">
            <v>0</v>
          </cell>
          <cell r="M1999">
            <v>0</v>
          </cell>
        </row>
        <row r="2000">
          <cell r="A2000">
            <v>0</v>
          </cell>
          <cell r="B2000">
            <v>0</v>
          </cell>
          <cell r="C2000">
            <v>0</v>
          </cell>
          <cell r="D2000">
            <v>0</v>
          </cell>
          <cell r="E2000">
            <v>0</v>
          </cell>
          <cell r="F2000">
            <v>0</v>
          </cell>
          <cell r="G2000">
            <v>0</v>
          </cell>
          <cell r="H2000">
            <v>0</v>
          </cell>
          <cell r="I2000">
            <v>0</v>
          </cell>
          <cell r="J2000">
            <v>0</v>
          </cell>
          <cell r="K2000">
            <v>0</v>
          </cell>
          <cell r="L2000">
            <v>0</v>
          </cell>
          <cell r="M2000">
            <v>0</v>
          </cell>
        </row>
        <row r="2001">
          <cell r="A2001">
            <v>0</v>
          </cell>
          <cell r="B2001">
            <v>0</v>
          </cell>
          <cell r="C2001">
            <v>0</v>
          </cell>
          <cell r="D2001">
            <v>0</v>
          </cell>
          <cell r="E2001">
            <v>0</v>
          </cell>
          <cell r="F2001">
            <v>0</v>
          </cell>
          <cell r="G2001">
            <v>0</v>
          </cell>
          <cell r="H2001">
            <v>0</v>
          </cell>
          <cell r="I2001">
            <v>0</v>
          </cell>
          <cell r="J2001">
            <v>0</v>
          </cell>
          <cell r="K2001">
            <v>0</v>
          </cell>
          <cell r="L2001">
            <v>0</v>
          </cell>
          <cell r="M2001">
            <v>0</v>
          </cell>
        </row>
        <row r="2002">
          <cell r="A2002">
            <v>0</v>
          </cell>
          <cell r="B2002">
            <v>0</v>
          </cell>
          <cell r="C2002">
            <v>0</v>
          </cell>
          <cell r="D2002">
            <v>0</v>
          </cell>
          <cell r="E2002">
            <v>0</v>
          </cell>
          <cell r="F2002">
            <v>0</v>
          </cell>
          <cell r="G2002">
            <v>0</v>
          </cell>
          <cell r="H2002">
            <v>0</v>
          </cell>
          <cell r="I2002">
            <v>0</v>
          </cell>
          <cell r="J2002">
            <v>0</v>
          </cell>
          <cell r="K2002">
            <v>0</v>
          </cell>
          <cell r="L2002">
            <v>0</v>
          </cell>
          <cell r="M2002">
            <v>0</v>
          </cell>
        </row>
        <row r="2003">
          <cell r="A2003">
            <v>0</v>
          </cell>
          <cell r="B2003">
            <v>0</v>
          </cell>
          <cell r="C2003">
            <v>0</v>
          </cell>
          <cell r="D2003">
            <v>0</v>
          </cell>
          <cell r="E2003">
            <v>0</v>
          </cell>
          <cell r="F2003">
            <v>0</v>
          </cell>
          <cell r="G2003">
            <v>0</v>
          </cell>
          <cell r="H2003">
            <v>0</v>
          </cell>
          <cell r="I2003">
            <v>0</v>
          </cell>
          <cell r="J2003">
            <v>0</v>
          </cell>
          <cell r="K2003">
            <v>0</v>
          </cell>
          <cell r="L2003">
            <v>0</v>
          </cell>
          <cell r="M2003">
            <v>0</v>
          </cell>
        </row>
        <row r="2004">
          <cell r="A2004">
            <v>0</v>
          </cell>
          <cell r="B2004">
            <v>0</v>
          </cell>
          <cell r="C2004">
            <v>0</v>
          </cell>
          <cell r="D2004">
            <v>0</v>
          </cell>
          <cell r="E2004">
            <v>0</v>
          </cell>
          <cell r="F2004">
            <v>0</v>
          </cell>
          <cell r="G2004">
            <v>0</v>
          </cell>
          <cell r="H2004">
            <v>0</v>
          </cell>
          <cell r="I2004">
            <v>0</v>
          </cell>
          <cell r="J2004">
            <v>0</v>
          </cell>
          <cell r="K2004">
            <v>0</v>
          </cell>
          <cell r="L2004">
            <v>0</v>
          </cell>
          <cell r="M2004">
            <v>0</v>
          </cell>
        </row>
        <row r="2005">
          <cell r="A2005">
            <v>0</v>
          </cell>
          <cell r="B2005">
            <v>0</v>
          </cell>
          <cell r="C2005">
            <v>0</v>
          </cell>
          <cell r="D2005">
            <v>0</v>
          </cell>
          <cell r="E2005">
            <v>0</v>
          </cell>
          <cell r="F2005">
            <v>0</v>
          </cell>
          <cell r="G2005">
            <v>0</v>
          </cell>
          <cell r="H2005">
            <v>0</v>
          </cell>
          <cell r="I2005">
            <v>0</v>
          </cell>
          <cell r="J2005">
            <v>0</v>
          </cell>
          <cell r="K2005">
            <v>0</v>
          </cell>
          <cell r="L2005">
            <v>0</v>
          </cell>
          <cell r="M2005">
            <v>0</v>
          </cell>
        </row>
        <row r="2006">
          <cell r="A2006">
            <v>0</v>
          </cell>
          <cell r="B2006">
            <v>0</v>
          </cell>
          <cell r="C2006">
            <v>0</v>
          </cell>
          <cell r="D2006">
            <v>0</v>
          </cell>
          <cell r="E2006">
            <v>0</v>
          </cell>
          <cell r="F2006">
            <v>0</v>
          </cell>
          <cell r="G2006">
            <v>0</v>
          </cell>
          <cell r="H2006">
            <v>0</v>
          </cell>
          <cell r="I2006">
            <v>0</v>
          </cell>
          <cell r="J2006">
            <v>0</v>
          </cell>
          <cell r="K2006">
            <v>0</v>
          </cell>
          <cell r="L2006">
            <v>0</v>
          </cell>
          <cell r="M2006">
            <v>0</v>
          </cell>
        </row>
        <row r="2007">
          <cell r="A2007">
            <v>0</v>
          </cell>
          <cell r="B2007">
            <v>0</v>
          </cell>
          <cell r="C2007">
            <v>0</v>
          </cell>
          <cell r="D2007">
            <v>0</v>
          </cell>
          <cell r="E2007">
            <v>0</v>
          </cell>
          <cell r="F2007">
            <v>0</v>
          </cell>
          <cell r="G2007">
            <v>0</v>
          </cell>
          <cell r="H2007">
            <v>0</v>
          </cell>
          <cell r="I2007">
            <v>0</v>
          </cell>
          <cell r="J2007">
            <v>0</v>
          </cell>
          <cell r="K2007">
            <v>0</v>
          </cell>
          <cell r="L2007">
            <v>0</v>
          </cell>
          <cell r="M2007">
            <v>0</v>
          </cell>
        </row>
        <row r="2008">
          <cell r="A2008">
            <v>0</v>
          </cell>
          <cell r="B2008">
            <v>0</v>
          </cell>
          <cell r="C2008">
            <v>0</v>
          </cell>
          <cell r="D2008">
            <v>0</v>
          </cell>
          <cell r="E2008">
            <v>0</v>
          </cell>
          <cell r="F2008">
            <v>0</v>
          </cell>
          <cell r="G2008">
            <v>0</v>
          </cell>
          <cell r="H2008">
            <v>0</v>
          </cell>
          <cell r="I2008">
            <v>0</v>
          </cell>
          <cell r="J2008">
            <v>0</v>
          </cell>
          <cell r="K2008">
            <v>0</v>
          </cell>
          <cell r="L2008">
            <v>0</v>
          </cell>
          <cell r="M2008">
            <v>0</v>
          </cell>
        </row>
        <row r="2009">
          <cell r="A2009">
            <v>0</v>
          </cell>
          <cell r="B2009">
            <v>0</v>
          </cell>
          <cell r="C2009">
            <v>0</v>
          </cell>
          <cell r="D2009">
            <v>0</v>
          </cell>
          <cell r="E2009">
            <v>0</v>
          </cell>
          <cell r="F2009">
            <v>0</v>
          </cell>
          <cell r="G2009">
            <v>0</v>
          </cell>
          <cell r="H2009">
            <v>0</v>
          </cell>
          <cell r="I2009">
            <v>0</v>
          </cell>
          <cell r="J2009">
            <v>0</v>
          </cell>
          <cell r="K2009">
            <v>0</v>
          </cell>
          <cell r="L2009">
            <v>0</v>
          </cell>
          <cell r="M2009">
            <v>0</v>
          </cell>
        </row>
        <row r="2010">
          <cell r="A2010">
            <v>0</v>
          </cell>
          <cell r="B2010">
            <v>0</v>
          </cell>
          <cell r="C2010">
            <v>0</v>
          </cell>
          <cell r="D2010">
            <v>0</v>
          </cell>
          <cell r="E2010">
            <v>0</v>
          </cell>
          <cell r="F2010">
            <v>0</v>
          </cell>
          <cell r="G2010">
            <v>0</v>
          </cell>
          <cell r="H2010">
            <v>0</v>
          </cell>
          <cell r="I2010">
            <v>0</v>
          </cell>
          <cell r="J2010">
            <v>0</v>
          </cell>
          <cell r="K2010">
            <v>0</v>
          </cell>
          <cell r="L2010">
            <v>0</v>
          </cell>
          <cell r="M2010">
            <v>0</v>
          </cell>
        </row>
        <row r="2011">
          <cell r="A2011">
            <v>0</v>
          </cell>
          <cell r="B2011">
            <v>0</v>
          </cell>
          <cell r="C2011">
            <v>0</v>
          </cell>
          <cell r="D2011">
            <v>0</v>
          </cell>
          <cell r="E2011">
            <v>0</v>
          </cell>
          <cell r="F2011">
            <v>0</v>
          </cell>
          <cell r="G2011">
            <v>0</v>
          </cell>
          <cell r="H2011">
            <v>0</v>
          </cell>
          <cell r="I2011">
            <v>0</v>
          </cell>
          <cell r="J2011">
            <v>0</v>
          </cell>
          <cell r="K2011">
            <v>0</v>
          </cell>
          <cell r="L2011">
            <v>0</v>
          </cell>
          <cell r="M2011">
            <v>0</v>
          </cell>
        </row>
        <row r="2012">
          <cell r="A2012">
            <v>0</v>
          </cell>
          <cell r="B2012">
            <v>0</v>
          </cell>
          <cell r="C2012">
            <v>0</v>
          </cell>
          <cell r="D2012">
            <v>0</v>
          </cell>
          <cell r="E2012">
            <v>0</v>
          </cell>
          <cell r="F2012">
            <v>0</v>
          </cell>
          <cell r="G2012">
            <v>0</v>
          </cell>
          <cell r="H2012">
            <v>0</v>
          </cell>
          <cell r="I2012">
            <v>0</v>
          </cell>
          <cell r="J2012">
            <v>0</v>
          </cell>
          <cell r="K2012">
            <v>0</v>
          </cell>
          <cell r="L2012">
            <v>0</v>
          </cell>
          <cell r="M2012">
            <v>0</v>
          </cell>
        </row>
        <row r="2013">
          <cell r="A2013">
            <v>0</v>
          </cell>
          <cell r="B2013">
            <v>0</v>
          </cell>
          <cell r="C2013">
            <v>0</v>
          </cell>
          <cell r="D2013">
            <v>0</v>
          </cell>
          <cell r="E2013">
            <v>0</v>
          </cell>
          <cell r="F2013">
            <v>0</v>
          </cell>
          <cell r="G2013">
            <v>0</v>
          </cell>
          <cell r="H2013">
            <v>0</v>
          </cell>
          <cell r="I2013">
            <v>0</v>
          </cell>
          <cell r="J2013">
            <v>0</v>
          </cell>
          <cell r="K2013">
            <v>0</v>
          </cell>
          <cell r="L2013">
            <v>0</v>
          </cell>
          <cell r="M2013">
            <v>0</v>
          </cell>
        </row>
        <row r="2014">
          <cell r="A2014">
            <v>0</v>
          </cell>
          <cell r="B2014">
            <v>0</v>
          </cell>
          <cell r="C2014">
            <v>0</v>
          </cell>
          <cell r="D2014">
            <v>0</v>
          </cell>
          <cell r="E2014">
            <v>0</v>
          </cell>
          <cell r="F2014">
            <v>0</v>
          </cell>
          <cell r="G2014">
            <v>0</v>
          </cell>
          <cell r="H2014">
            <v>0</v>
          </cell>
          <cell r="I2014">
            <v>0</v>
          </cell>
          <cell r="J2014">
            <v>0</v>
          </cell>
          <cell r="K2014">
            <v>0</v>
          </cell>
          <cell r="L2014">
            <v>0</v>
          </cell>
          <cell r="M2014">
            <v>0</v>
          </cell>
        </row>
        <row r="2015">
          <cell r="A2015">
            <v>0</v>
          </cell>
          <cell r="B2015">
            <v>0</v>
          </cell>
          <cell r="C2015">
            <v>0</v>
          </cell>
          <cell r="D2015">
            <v>0</v>
          </cell>
          <cell r="E2015">
            <v>0</v>
          </cell>
          <cell r="F2015">
            <v>0</v>
          </cell>
          <cell r="G2015">
            <v>0</v>
          </cell>
          <cell r="H2015">
            <v>0</v>
          </cell>
          <cell r="I2015">
            <v>0</v>
          </cell>
          <cell r="J2015">
            <v>0</v>
          </cell>
          <cell r="K2015">
            <v>0</v>
          </cell>
          <cell r="L2015">
            <v>0</v>
          </cell>
          <cell r="M2015">
            <v>0</v>
          </cell>
        </row>
        <row r="2016">
          <cell r="A2016">
            <v>0</v>
          </cell>
          <cell r="B2016">
            <v>0</v>
          </cell>
          <cell r="C2016">
            <v>0</v>
          </cell>
          <cell r="D2016">
            <v>0</v>
          </cell>
          <cell r="E2016">
            <v>0</v>
          </cell>
          <cell r="F2016">
            <v>0</v>
          </cell>
          <cell r="G2016">
            <v>0</v>
          </cell>
          <cell r="H2016">
            <v>0</v>
          </cell>
          <cell r="I2016">
            <v>0</v>
          </cell>
          <cell r="J2016">
            <v>0</v>
          </cell>
          <cell r="K2016">
            <v>0</v>
          </cell>
          <cell r="L2016">
            <v>0</v>
          </cell>
          <cell r="M2016">
            <v>0</v>
          </cell>
        </row>
        <row r="2017">
          <cell r="A2017">
            <v>0</v>
          </cell>
          <cell r="B2017">
            <v>0</v>
          </cell>
          <cell r="C2017">
            <v>0</v>
          </cell>
          <cell r="D2017">
            <v>0</v>
          </cell>
          <cell r="E2017">
            <v>0</v>
          </cell>
          <cell r="F2017">
            <v>0</v>
          </cell>
          <cell r="G2017">
            <v>0</v>
          </cell>
          <cell r="H2017">
            <v>0</v>
          </cell>
          <cell r="I2017">
            <v>0</v>
          </cell>
          <cell r="J2017">
            <v>0</v>
          </cell>
          <cell r="K2017">
            <v>0</v>
          </cell>
          <cell r="L2017">
            <v>0</v>
          </cell>
          <cell r="M2017">
            <v>0</v>
          </cell>
        </row>
        <row r="2018">
          <cell r="A2018">
            <v>0</v>
          </cell>
          <cell r="B2018">
            <v>0</v>
          </cell>
          <cell r="C2018">
            <v>0</v>
          </cell>
          <cell r="D2018">
            <v>0</v>
          </cell>
          <cell r="E2018">
            <v>0</v>
          </cell>
          <cell r="F2018">
            <v>0</v>
          </cell>
          <cell r="G2018">
            <v>0</v>
          </cell>
          <cell r="H2018">
            <v>0</v>
          </cell>
          <cell r="I2018">
            <v>0</v>
          </cell>
          <cell r="J2018">
            <v>0</v>
          </cell>
          <cell r="K2018">
            <v>0</v>
          </cell>
          <cell r="L2018">
            <v>0</v>
          </cell>
          <cell r="M2018">
            <v>0</v>
          </cell>
        </row>
        <row r="2019">
          <cell r="A2019">
            <v>0</v>
          </cell>
          <cell r="B2019">
            <v>0</v>
          </cell>
          <cell r="C2019">
            <v>0</v>
          </cell>
          <cell r="D2019">
            <v>0</v>
          </cell>
          <cell r="E2019">
            <v>0</v>
          </cell>
          <cell r="F2019">
            <v>0</v>
          </cell>
          <cell r="G2019">
            <v>0</v>
          </cell>
          <cell r="H2019">
            <v>0</v>
          </cell>
          <cell r="I2019">
            <v>0</v>
          </cell>
          <cell r="J2019">
            <v>0</v>
          </cell>
          <cell r="K2019">
            <v>0</v>
          </cell>
          <cell r="L2019">
            <v>0</v>
          </cell>
          <cell r="M2019">
            <v>0</v>
          </cell>
        </row>
        <row r="2020">
          <cell r="A2020">
            <v>0</v>
          </cell>
          <cell r="B2020">
            <v>0</v>
          </cell>
          <cell r="C2020">
            <v>0</v>
          </cell>
          <cell r="D2020">
            <v>0</v>
          </cell>
          <cell r="E2020">
            <v>0</v>
          </cell>
          <cell r="F2020">
            <v>0</v>
          </cell>
          <cell r="G2020">
            <v>0</v>
          </cell>
          <cell r="H2020">
            <v>0</v>
          </cell>
          <cell r="I2020">
            <v>0</v>
          </cell>
          <cell r="J2020">
            <v>0</v>
          </cell>
          <cell r="K2020">
            <v>0</v>
          </cell>
          <cell r="L2020">
            <v>0</v>
          </cell>
          <cell r="M2020">
            <v>0</v>
          </cell>
        </row>
        <row r="2021">
          <cell r="A2021">
            <v>0</v>
          </cell>
          <cell r="B2021">
            <v>0</v>
          </cell>
          <cell r="C2021">
            <v>0</v>
          </cell>
          <cell r="D2021">
            <v>0</v>
          </cell>
          <cell r="E2021">
            <v>0</v>
          </cell>
          <cell r="F2021">
            <v>0</v>
          </cell>
          <cell r="G2021">
            <v>0</v>
          </cell>
          <cell r="H2021">
            <v>0</v>
          </cell>
          <cell r="I2021">
            <v>0</v>
          </cell>
          <cell r="J2021">
            <v>0</v>
          </cell>
          <cell r="K2021">
            <v>0</v>
          </cell>
          <cell r="L2021">
            <v>0</v>
          </cell>
          <cell r="M2021">
            <v>0</v>
          </cell>
        </row>
        <row r="2022">
          <cell r="A2022">
            <v>0</v>
          </cell>
          <cell r="B2022">
            <v>0</v>
          </cell>
          <cell r="C2022">
            <v>0</v>
          </cell>
          <cell r="D2022">
            <v>0</v>
          </cell>
          <cell r="E2022">
            <v>0</v>
          </cell>
          <cell r="F2022">
            <v>0</v>
          </cell>
          <cell r="G2022">
            <v>0</v>
          </cell>
          <cell r="H2022">
            <v>0</v>
          </cell>
          <cell r="I2022">
            <v>0</v>
          </cell>
          <cell r="J2022">
            <v>0</v>
          </cell>
          <cell r="K2022">
            <v>0</v>
          </cell>
          <cell r="L2022">
            <v>0</v>
          </cell>
          <cell r="M2022">
            <v>0</v>
          </cell>
        </row>
        <row r="2023">
          <cell r="A2023">
            <v>0</v>
          </cell>
          <cell r="B2023">
            <v>0</v>
          </cell>
          <cell r="C2023">
            <v>0</v>
          </cell>
          <cell r="D2023">
            <v>0</v>
          </cell>
          <cell r="E2023">
            <v>0</v>
          </cell>
          <cell r="F2023">
            <v>0</v>
          </cell>
          <cell r="G2023">
            <v>0</v>
          </cell>
          <cell r="H2023">
            <v>0</v>
          </cell>
          <cell r="I2023">
            <v>0</v>
          </cell>
          <cell r="J2023">
            <v>0</v>
          </cell>
          <cell r="K2023">
            <v>0</v>
          </cell>
          <cell r="L2023">
            <v>0</v>
          </cell>
          <cell r="M2023">
            <v>0</v>
          </cell>
        </row>
        <row r="2024">
          <cell r="A2024">
            <v>0</v>
          </cell>
          <cell r="B2024">
            <v>0</v>
          </cell>
          <cell r="C2024">
            <v>0</v>
          </cell>
          <cell r="D2024">
            <v>0</v>
          </cell>
          <cell r="E2024">
            <v>0</v>
          </cell>
          <cell r="F2024">
            <v>0</v>
          </cell>
          <cell r="G2024">
            <v>0</v>
          </cell>
          <cell r="H2024">
            <v>0</v>
          </cell>
          <cell r="I2024">
            <v>0</v>
          </cell>
          <cell r="J2024">
            <v>0</v>
          </cell>
          <cell r="K2024">
            <v>0</v>
          </cell>
          <cell r="L2024">
            <v>0</v>
          </cell>
          <cell r="M2024">
            <v>0</v>
          </cell>
        </row>
        <row r="2025">
          <cell r="A2025">
            <v>0</v>
          </cell>
          <cell r="B2025">
            <v>0</v>
          </cell>
          <cell r="C2025">
            <v>0</v>
          </cell>
          <cell r="D2025">
            <v>0</v>
          </cell>
          <cell r="E2025">
            <v>0</v>
          </cell>
          <cell r="F2025">
            <v>0</v>
          </cell>
          <cell r="G2025">
            <v>0</v>
          </cell>
          <cell r="H2025">
            <v>0</v>
          </cell>
          <cell r="I2025">
            <v>0</v>
          </cell>
          <cell r="J2025">
            <v>0</v>
          </cell>
          <cell r="K2025">
            <v>0</v>
          </cell>
          <cell r="L2025">
            <v>0</v>
          </cell>
          <cell r="M2025">
            <v>0</v>
          </cell>
        </row>
        <row r="2026">
          <cell r="A2026">
            <v>0</v>
          </cell>
          <cell r="B2026">
            <v>0</v>
          </cell>
          <cell r="C2026">
            <v>0</v>
          </cell>
          <cell r="D2026">
            <v>0</v>
          </cell>
          <cell r="E2026">
            <v>0</v>
          </cell>
          <cell r="F2026">
            <v>0</v>
          </cell>
          <cell r="G2026">
            <v>0</v>
          </cell>
          <cell r="H2026">
            <v>0</v>
          </cell>
          <cell r="I2026">
            <v>0</v>
          </cell>
          <cell r="J2026">
            <v>0</v>
          </cell>
          <cell r="K2026">
            <v>0</v>
          </cell>
          <cell r="L2026">
            <v>0</v>
          </cell>
          <cell r="M2026">
            <v>0</v>
          </cell>
        </row>
        <row r="2027">
          <cell r="A2027">
            <v>0</v>
          </cell>
          <cell r="B2027">
            <v>0</v>
          </cell>
          <cell r="C2027">
            <v>0</v>
          </cell>
          <cell r="D2027">
            <v>0</v>
          </cell>
          <cell r="E2027">
            <v>0</v>
          </cell>
          <cell r="F2027">
            <v>0</v>
          </cell>
          <cell r="G2027">
            <v>0</v>
          </cell>
          <cell r="H2027">
            <v>0</v>
          </cell>
          <cell r="I2027">
            <v>0</v>
          </cell>
          <cell r="J2027">
            <v>0</v>
          </cell>
          <cell r="K2027">
            <v>0</v>
          </cell>
          <cell r="L2027">
            <v>0</v>
          </cell>
          <cell r="M2027">
            <v>0</v>
          </cell>
        </row>
        <row r="2028">
          <cell r="A2028">
            <v>0</v>
          </cell>
          <cell r="B2028">
            <v>0</v>
          </cell>
          <cell r="C2028">
            <v>0</v>
          </cell>
          <cell r="D2028">
            <v>0</v>
          </cell>
          <cell r="E2028">
            <v>0</v>
          </cell>
          <cell r="F2028">
            <v>0</v>
          </cell>
          <cell r="G2028">
            <v>0</v>
          </cell>
          <cell r="H2028">
            <v>0</v>
          </cell>
          <cell r="I2028">
            <v>0</v>
          </cell>
          <cell r="J2028">
            <v>0</v>
          </cell>
          <cell r="K2028">
            <v>0</v>
          </cell>
          <cell r="L2028">
            <v>0</v>
          </cell>
          <cell r="M2028">
            <v>0</v>
          </cell>
        </row>
        <row r="2029">
          <cell r="A2029">
            <v>0</v>
          </cell>
          <cell r="B2029">
            <v>0</v>
          </cell>
          <cell r="C2029">
            <v>0</v>
          </cell>
          <cell r="D2029">
            <v>0</v>
          </cell>
          <cell r="E2029">
            <v>0</v>
          </cell>
          <cell r="F2029">
            <v>0</v>
          </cell>
          <cell r="G2029">
            <v>0</v>
          </cell>
          <cell r="H2029">
            <v>0</v>
          </cell>
          <cell r="I2029">
            <v>0</v>
          </cell>
          <cell r="J2029">
            <v>0</v>
          </cell>
          <cell r="K2029">
            <v>0</v>
          </cell>
          <cell r="L2029">
            <v>0</v>
          </cell>
          <cell r="M2029">
            <v>0</v>
          </cell>
        </row>
        <row r="2030">
          <cell r="A2030">
            <v>0</v>
          </cell>
          <cell r="B2030">
            <v>0</v>
          </cell>
          <cell r="C2030">
            <v>0</v>
          </cell>
          <cell r="D2030">
            <v>0</v>
          </cell>
          <cell r="E2030">
            <v>0</v>
          </cell>
          <cell r="F2030">
            <v>0</v>
          </cell>
          <cell r="G2030">
            <v>0</v>
          </cell>
          <cell r="H2030">
            <v>0</v>
          </cell>
          <cell r="I2030">
            <v>0</v>
          </cell>
          <cell r="J2030">
            <v>0</v>
          </cell>
          <cell r="K2030">
            <v>0</v>
          </cell>
          <cell r="L2030">
            <v>0</v>
          </cell>
          <cell r="M2030">
            <v>0</v>
          </cell>
        </row>
        <row r="2031">
          <cell r="A2031">
            <v>0</v>
          </cell>
          <cell r="B2031">
            <v>0</v>
          </cell>
          <cell r="C2031">
            <v>0</v>
          </cell>
          <cell r="D2031">
            <v>0</v>
          </cell>
          <cell r="E2031">
            <v>0</v>
          </cell>
          <cell r="F2031">
            <v>0</v>
          </cell>
          <cell r="G2031">
            <v>0</v>
          </cell>
          <cell r="H2031">
            <v>0</v>
          </cell>
          <cell r="I2031">
            <v>0</v>
          </cell>
          <cell r="J2031">
            <v>0</v>
          </cell>
          <cell r="K2031">
            <v>0</v>
          </cell>
          <cell r="L2031">
            <v>0</v>
          </cell>
          <cell r="M2031">
            <v>0</v>
          </cell>
        </row>
        <row r="2032">
          <cell r="A2032">
            <v>0</v>
          </cell>
          <cell r="B2032">
            <v>0</v>
          </cell>
          <cell r="C2032">
            <v>0</v>
          </cell>
          <cell r="D2032">
            <v>0</v>
          </cell>
          <cell r="E2032">
            <v>0</v>
          </cell>
          <cell r="F2032">
            <v>0</v>
          </cell>
          <cell r="G2032">
            <v>0</v>
          </cell>
          <cell r="H2032">
            <v>0</v>
          </cell>
          <cell r="I2032">
            <v>0</v>
          </cell>
          <cell r="J2032">
            <v>0</v>
          </cell>
          <cell r="K2032">
            <v>0</v>
          </cell>
          <cell r="L2032">
            <v>0</v>
          </cell>
          <cell r="M2032">
            <v>0</v>
          </cell>
        </row>
        <row r="2033">
          <cell r="A2033">
            <v>0</v>
          </cell>
          <cell r="B2033">
            <v>0</v>
          </cell>
          <cell r="C2033">
            <v>0</v>
          </cell>
          <cell r="D2033">
            <v>0</v>
          </cell>
          <cell r="E2033">
            <v>0</v>
          </cell>
          <cell r="F2033">
            <v>0</v>
          </cell>
          <cell r="G2033">
            <v>0</v>
          </cell>
          <cell r="H2033">
            <v>0</v>
          </cell>
          <cell r="I2033">
            <v>0</v>
          </cell>
          <cell r="J2033">
            <v>0</v>
          </cell>
          <cell r="K2033">
            <v>0</v>
          </cell>
          <cell r="L2033">
            <v>0</v>
          </cell>
          <cell r="M2033">
            <v>0</v>
          </cell>
        </row>
        <row r="2034">
          <cell r="A2034">
            <v>0</v>
          </cell>
          <cell r="B2034">
            <v>0</v>
          </cell>
          <cell r="C2034">
            <v>0</v>
          </cell>
          <cell r="D2034">
            <v>0</v>
          </cell>
          <cell r="E2034">
            <v>0</v>
          </cell>
          <cell r="F2034">
            <v>0</v>
          </cell>
          <cell r="G2034">
            <v>0</v>
          </cell>
          <cell r="H2034">
            <v>0</v>
          </cell>
          <cell r="I2034">
            <v>0</v>
          </cell>
          <cell r="J2034">
            <v>0</v>
          </cell>
          <cell r="K2034">
            <v>0</v>
          </cell>
          <cell r="L2034">
            <v>0</v>
          </cell>
          <cell r="M2034">
            <v>0</v>
          </cell>
        </row>
        <row r="2035">
          <cell r="A2035">
            <v>0</v>
          </cell>
          <cell r="B2035">
            <v>0</v>
          </cell>
          <cell r="C2035">
            <v>0</v>
          </cell>
          <cell r="D2035">
            <v>0</v>
          </cell>
          <cell r="E2035">
            <v>0</v>
          </cell>
          <cell r="F2035">
            <v>0</v>
          </cell>
          <cell r="G2035">
            <v>0</v>
          </cell>
          <cell r="H2035">
            <v>0</v>
          </cell>
          <cell r="I2035">
            <v>0</v>
          </cell>
          <cell r="J2035">
            <v>0</v>
          </cell>
          <cell r="K2035">
            <v>0</v>
          </cell>
          <cell r="L2035">
            <v>0</v>
          </cell>
          <cell r="M2035">
            <v>0</v>
          </cell>
        </row>
        <row r="2036">
          <cell r="A2036">
            <v>0</v>
          </cell>
          <cell r="B2036">
            <v>0</v>
          </cell>
          <cell r="C2036">
            <v>0</v>
          </cell>
          <cell r="D2036">
            <v>0</v>
          </cell>
          <cell r="E2036">
            <v>0</v>
          </cell>
          <cell r="F2036">
            <v>0</v>
          </cell>
          <cell r="G2036">
            <v>0</v>
          </cell>
          <cell r="H2036">
            <v>0</v>
          </cell>
          <cell r="I2036">
            <v>0</v>
          </cell>
          <cell r="J2036">
            <v>0</v>
          </cell>
          <cell r="K2036">
            <v>0</v>
          </cell>
          <cell r="L2036">
            <v>0</v>
          </cell>
          <cell r="M2036">
            <v>0</v>
          </cell>
        </row>
        <row r="2037">
          <cell r="A2037">
            <v>0</v>
          </cell>
          <cell r="B2037">
            <v>0</v>
          </cell>
          <cell r="C2037">
            <v>0</v>
          </cell>
          <cell r="D2037">
            <v>0</v>
          </cell>
          <cell r="E2037">
            <v>0</v>
          </cell>
          <cell r="F2037">
            <v>0</v>
          </cell>
          <cell r="G2037">
            <v>0</v>
          </cell>
          <cell r="H2037">
            <v>0</v>
          </cell>
          <cell r="I2037">
            <v>0</v>
          </cell>
          <cell r="J2037">
            <v>0</v>
          </cell>
          <cell r="K2037">
            <v>0</v>
          </cell>
          <cell r="L2037">
            <v>0</v>
          </cell>
          <cell r="M2037">
            <v>0</v>
          </cell>
        </row>
        <row r="2038">
          <cell r="A2038">
            <v>0</v>
          </cell>
          <cell r="B2038">
            <v>0</v>
          </cell>
          <cell r="C2038">
            <v>0</v>
          </cell>
          <cell r="D2038">
            <v>0</v>
          </cell>
          <cell r="E2038">
            <v>0</v>
          </cell>
          <cell r="F2038">
            <v>0</v>
          </cell>
          <cell r="G2038">
            <v>0</v>
          </cell>
          <cell r="H2038">
            <v>0</v>
          </cell>
          <cell r="I2038">
            <v>0</v>
          </cell>
          <cell r="J2038">
            <v>0</v>
          </cell>
          <cell r="K2038">
            <v>0</v>
          </cell>
          <cell r="L2038">
            <v>0</v>
          </cell>
          <cell r="M2038">
            <v>0</v>
          </cell>
        </row>
        <row r="2039">
          <cell r="A2039">
            <v>0</v>
          </cell>
          <cell r="B2039">
            <v>0</v>
          </cell>
          <cell r="C2039">
            <v>0</v>
          </cell>
          <cell r="D2039">
            <v>0</v>
          </cell>
          <cell r="E2039">
            <v>0</v>
          </cell>
          <cell r="F2039">
            <v>0</v>
          </cell>
          <cell r="G2039">
            <v>0</v>
          </cell>
          <cell r="H2039">
            <v>0</v>
          </cell>
          <cell r="I2039">
            <v>0</v>
          </cell>
          <cell r="J2039">
            <v>0</v>
          </cell>
          <cell r="K2039">
            <v>0</v>
          </cell>
          <cell r="L2039">
            <v>0</v>
          </cell>
          <cell r="M2039">
            <v>0</v>
          </cell>
        </row>
        <row r="2040">
          <cell r="A2040">
            <v>0</v>
          </cell>
          <cell r="B2040">
            <v>0</v>
          </cell>
          <cell r="C2040">
            <v>0</v>
          </cell>
          <cell r="D2040">
            <v>0</v>
          </cell>
          <cell r="E2040">
            <v>0</v>
          </cell>
          <cell r="F2040">
            <v>0</v>
          </cell>
          <cell r="G2040">
            <v>0</v>
          </cell>
          <cell r="H2040">
            <v>0</v>
          </cell>
          <cell r="I2040">
            <v>0</v>
          </cell>
          <cell r="J2040">
            <v>0</v>
          </cell>
          <cell r="K2040">
            <v>0</v>
          </cell>
          <cell r="L2040">
            <v>0</v>
          </cell>
          <cell r="M2040">
            <v>0</v>
          </cell>
        </row>
        <row r="2041">
          <cell r="A2041">
            <v>0</v>
          </cell>
          <cell r="B2041">
            <v>0</v>
          </cell>
          <cell r="C2041">
            <v>0</v>
          </cell>
          <cell r="D2041">
            <v>0</v>
          </cell>
          <cell r="E2041">
            <v>0</v>
          </cell>
          <cell r="F2041">
            <v>0</v>
          </cell>
          <cell r="G2041">
            <v>0</v>
          </cell>
          <cell r="H2041">
            <v>0</v>
          </cell>
          <cell r="I2041">
            <v>0</v>
          </cell>
          <cell r="J2041">
            <v>0</v>
          </cell>
          <cell r="K2041">
            <v>0</v>
          </cell>
          <cell r="L2041">
            <v>0</v>
          </cell>
          <cell r="M2041">
            <v>0</v>
          </cell>
        </row>
        <row r="2042">
          <cell r="A2042">
            <v>0</v>
          </cell>
          <cell r="B2042">
            <v>0</v>
          </cell>
          <cell r="C2042">
            <v>0</v>
          </cell>
          <cell r="D2042">
            <v>0</v>
          </cell>
          <cell r="E2042">
            <v>0</v>
          </cell>
          <cell r="F2042">
            <v>0</v>
          </cell>
          <cell r="G2042">
            <v>0</v>
          </cell>
          <cell r="H2042">
            <v>0</v>
          </cell>
          <cell r="I2042">
            <v>0</v>
          </cell>
          <cell r="J2042">
            <v>0</v>
          </cell>
          <cell r="K2042">
            <v>0</v>
          </cell>
          <cell r="L2042">
            <v>0</v>
          </cell>
          <cell r="M2042">
            <v>0</v>
          </cell>
        </row>
        <row r="2043">
          <cell r="A2043">
            <v>0</v>
          </cell>
          <cell r="B2043">
            <v>0</v>
          </cell>
          <cell r="C2043">
            <v>0</v>
          </cell>
          <cell r="D2043">
            <v>0</v>
          </cell>
          <cell r="E2043">
            <v>0</v>
          </cell>
          <cell r="F2043">
            <v>0</v>
          </cell>
          <cell r="G2043">
            <v>0</v>
          </cell>
          <cell r="H2043">
            <v>0</v>
          </cell>
          <cell r="I2043">
            <v>0</v>
          </cell>
          <cell r="J2043">
            <v>0</v>
          </cell>
          <cell r="K2043">
            <v>0</v>
          </cell>
          <cell r="L2043">
            <v>0</v>
          </cell>
          <cell r="M2043">
            <v>0</v>
          </cell>
        </row>
        <row r="2044">
          <cell r="A2044">
            <v>0</v>
          </cell>
          <cell r="B2044">
            <v>0</v>
          </cell>
          <cell r="C2044">
            <v>0</v>
          </cell>
          <cell r="D2044">
            <v>0</v>
          </cell>
          <cell r="E2044">
            <v>0</v>
          </cell>
          <cell r="F2044">
            <v>0</v>
          </cell>
          <cell r="G2044">
            <v>0</v>
          </cell>
          <cell r="H2044">
            <v>0</v>
          </cell>
          <cell r="I2044">
            <v>0</v>
          </cell>
          <cell r="J2044">
            <v>0</v>
          </cell>
          <cell r="K2044">
            <v>0</v>
          </cell>
          <cell r="L2044">
            <v>0</v>
          </cell>
          <cell r="M2044">
            <v>0</v>
          </cell>
        </row>
        <row r="2045">
          <cell r="A2045">
            <v>0</v>
          </cell>
          <cell r="B2045">
            <v>0</v>
          </cell>
          <cell r="C2045">
            <v>0</v>
          </cell>
          <cell r="D2045">
            <v>0</v>
          </cell>
          <cell r="E2045">
            <v>0</v>
          </cell>
          <cell r="F2045">
            <v>0</v>
          </cell>
          <cell r="G2045">
            <v>0</v>
          </cell>
          <cell r="H2045">
            <v>0</v>
          </cell>
          <cell r="I2045">
            <v>0</v>
          </cell>
          <cell r="J2045">
            <v>0</v>
          </cell>
          <cell r="K2045">
            <v>0</v>
          </cell>
          <cell r="L2045">
            <v>0</v>
          </cell>
          <cell r="M2045">
            <v>0</v>
          </cell>
        </row>
        <row r="2046">
          <cell r="A2046">
            <v>0</v>
          </cell>
          <cell r="B2046">
            <v>0</v>
          </cell>
          <cell r="C2046">
            <v>0</v>
          </cell>
          <cell r="D2046">
            <v>0</v>
          </cell>
          <cell r="E2046">
            <v>0</v>
          </cell>
          <cell r="F2046">
            <v>0</v>
          </cell>
          <cell r="G2046">
            <v>0</v>
          </cell>
          <cell r="H2046">
            <v>0</v>
          </cell>
          <cell r="I2046">
            <v>0</v>
          </cell>
          <cell r="J2046">
            <v>0</v>
          </cell>
          <cell r="K2046">
            <v>0</v>
          </cell>
          <cell r="L2046">
            <v>0</v>
          </cell>
          <cell r="M2046">
            <v>0</v>
          </cell>
        </row>
        <row r="2047">
          <cell r="A2047">
            <v>0</v>
          </cell>
          <cell r="B2047">
            <v>0</v>
          </cell>
          <cell r="C2047">
            <v>0</v>
          </cell>
          <cell r="D2047">
            <v>0</v>
          </cell>
          <cell r="E2047">
            <v>0</v>
          </cell>
          <cell r="F2047">
            <v>0</v>
          </cell>
          <cell r="G2047">
            <v>0</v>
          </cell>
          <cell r="H2047">
            <v>0</v>
          </cell>
          <cell r="I2047">
            <v>0</v>
          </cell>
          <cell r="J2047">
            <v>0</v>
          </cell>
          <cell r="K2047">
            <v>0</v>
          </cell>
          <cell r="L2047">
            <v>0</v>
          </cell>
          <cell r="M2047">
            <v>0</v>
          </cell>
        </row>
        <row r="2048">
          <cell r="A2048">
            <v>0</v>
          </cell>
          <cell r="B2048">
            <v>0</v>
          </cell>
          <cell r="C2048">
            <v>0</v>
          </cell>
          <cell r="D2048">
            <v>0</v>
          </cell>
          <cell r="E2048">
            <v>0</v>
          </cell>
          <cell r="F2048">
            <v>0</v>
          </cell>
          <cell r="G2048">
            <v>0</v>
          </cell>
          <cell r="H2048">
            <v>0</v>
          </cell>
          <cell r="I2048">
            <v>0</v>
          </cell>
          <cell r="J2048">
            <v>0</v>
          </cell>
          <cell r="K2048">
            <v>0</v>
          </cell>
          <cell r="L2048">
            <v>0</v>
          </cell>
          <cell r="M2048">
            <v>0</v>
          </cell>
        </row>
        <row r="2049">
          <cell r="A2049">
            <v>0</v>
          </cell>
          <cell r="B2049">
            <v>0</v>
          </cell>
          <cell r="C2049">
            <v>0</v>
          </cell>
          <cell r="D2049">
            <v>0</v>
          </cell>
          <cell r="E2049">
            <v>0</v>
          </cell>
          <cell r="F2049">
            <v>0</v>
          </cell>
          <cell r="G2049">
            <v>0</v>
          </cell>
          <cell r="H2049">
            <v>0</v>
          </cell>
          <cell r="I2049">
            <v>0</v>
          </cell>
          <cell r="J2049">
            <v>0</v>
          </cell>
          <cell r="K2049">
            <v>0</v>
          </cell>
          <cell r="L2049">
            <v>0</v>
          </cell>
          <cell r="M2049">
            <v>0</v>
          </cell>
        </row>
        <row r="2050">
          <cell r="A2050">
            <v>0</v>
          </cell>
          <cell r="B2050">
            <v>0</v>
          </cell>
          <cell r="C2050">
            <v>0</v>
          </cell>
          <cell r="D2050">
            <v>0</v>
          </cell>
          <cell r="E2050">
            <v>0</v>
          </cell>
          <cell r="F2050">
            <v>0</v>
          </cell>
          <cell r="G2050">
            <v>0</v>
          </cell>
          <cell r="H2050">
            <v>0</v>
          </cell>
          <cell r="I2050">
            <v>0</v>
          </cell>
          <cell r="J2050">
            <v>0</v>
          </cell>
          <cell r="K2050">
            <v>0</v>
          </cell>
          <cell r="L2050">
            <v>0</v>
          </cell>
          <cell r="M2050">
            <v>0</v>
          </cell>
        </row>
        <row r="2051">
          <cell r="A2051">
            <v>0</v>
          </cell>
          <cell r="B2051">
            <v>0</v>
          </cell>
          <cell r="C2051">
            <v>0</v>
          </cell>
          <cell r="D2051">
            <v>0</v>
          </cell>
          <cell r="E2051">
            <v>0</v>
          </cell>
          <cell r="F2051">
            <v>0</v>
          </cell>
          <cell r="G2051">
            <v>0</v>
          </cell>
          <cell r="H2051">
            <v>0</v>
          </cell>
          <cell r="I2051">
            <v>0</v>
          </cell>
          <cell r="J2051">
            <v>0</v>
          </cell>
          <cell r="K2051">
            <v>0</v>
          </cell>
          <cell r="L2051">
            <v>0</v>
          </cell>
          <cell r="M2051">
            <v>0</v>
          </cell>
        </row>
        <row r="2052">
          <cell r="A2052">
            <v>0</v>
          </cell>
          <cell r="B2052">
            <v>0</v>
          </cell>
          <cell r="C2052">
            <v>0</v>
          </cell>
          <cell r="D2052">
            <v>0</v>
          </cell>
          <cell r="E2052">
            <v>0</v>
          </cell>
          <cell r="F2052">
            <v>0</v>
          </cell>
          <cell r="G2052">
            <v>0</v>
          </cell>
          <cell r="H2052">
            <v>0</v>
          </cell>
          <cell r="I2052">
            <v>0</v>
          </cell>
          <cell r="J2052">
            <v>0</v>
          </cell>
          <cell r="K2052">
            <v>0</v>
          </cell>
          <cell r="L2052">
            <v>0</v>
          </cell>
          <cell r="M2052">
            <v>0</v>
          </cell>
        </row>
        <row r="2053">
          <cell r="A2053">
            <v>0</v>
          </cell>
          <cell r="B2053">
            <v>0</v>
          </cell>
          <cell r="C2053">
            <v>0</v>
          </cell>
          <cell r="D2053">
            <v>0</v>
          </cell>
          <cell r="E2053">
            <v>0</v>
          </cell>
          <cell r="F2053">
            <v>0</v>
          </cell>
          <cell r="G2053">
            <v>0</v>
          </cell>
          <cell r="H2053">
            <v>0</v>
          </cell>
          <cell r="I2053">
            <v>0</v>
          </cell>
          <cell r="J2053">
            <v>0</v>
          </cell>
          <cell r="K2053">
            <v>0</v>
          </cell>
          <cell r="L2053">
            <v>0</v>
          </cell>
          <cell r="M2053">
            <v>0</v>
          </cell>
        </row>
        <row r="2054">
          <cell r="A2054">
            <v>0</v>
          </cell>
          <cell r="B2054">
            <v>0</v>
          </cell>
          <cell r="C2054">
            <v>0</v>
          </cell>
          <cell r="D2054">
            <v>0</v>
          </cell>
          <cell r="E2054">
            <v>0</v>
          </cell>
          <cell r="F2054">
            <v>0</v>
          </cell>
          <cell r="G2054">
            <v>0</v>
          </cell>
          <cell r="H2054">
            <v>0</v>
          </cell>
          <cell r="I2054">
            <v>0</v>
          </cell>
          <cell r="J2054">
            <v>0</v>
          </cell>
          <cell r="K2054">
            <v>0</v>
          </cell>
          <cell r="L2054">
            <v>0</v>
          </cell>
          <cell r="M2054">
            <v>0</v>
          </cell>
        </row>
        <row r="2055">
          <cell r="A2055">
            <v>0</v>
          </cell>
          <cell r="B2055">
            <v>0</v>
          </cell>
          <cell r="C2055">
            <v>0</v>
          </cell>
          <cell r="D2055">
            <v>0</v>
          </cell>
          <cell r="E2055">
            <v>0</v>
          </cell>
          <cell r="F2055">
            <v>0</v>
          </cell>
          <cell r="G2055">
            <v>0</v>
          </cell>
          <cell r="H2055">
            <v>0</v>
          </cell>
          <cell r="I2055">
            <v>0</v>
          </cell>
          <cell r="J2055">
            <v>0</v>
          </cell>
          <cell r="K2055">
            <v>0</v>
          </cell>
          <cell r="L2055">
            <v>0</v>
          </cell>
          <cell r="M2055">
            <v>0</v>
          </cell>
        </row>
        <row r="2056">
          <cell r="A2056">
            <v>0</v>
          </cell>
          <cell r="B2056">
            <v>0</v>
          </cell>
          <cell r="C2056">
            <v>0</v>
          </cell>
          <cell r="D2056">
            <v>0</v>
          </cell>
          <cell r="E2056">
            <v>0</v>
          </cell>
          <cell r="F2056">
            <v>0</v>
          </cell>
          <cell r="G2056">
            <v>0</v>
          </cell>
          <cell r="H2056">
            <v>0</v>
          </cell>
          <cell r="I2056">
            <v>0</v>
          </cell>
          <cell r="J2056">
            <v>0</v>
          </cell>
          <cell r="K2056">
            <v>0</v>
          </cell>
          <cell r="L2056">
            <v>0</v>
          </cell>
          <cell r="M2056">
            <v>0</v>
          </cell>
        </row>
        <row r="2057">
          <cell r="A2057">
            <v>0</v>
          </cell>
          <cell r="B2057">
            <v>0</v>
          </cell>
          <cell r="C2057">
            <v>0</v>
          </cell>
          <cell r="D2057">
            <v>0</v>
          </cell>
          <cell r="E2057">
            <v>0</v>
          </cell>
          <cell r="F2057">
            <v>0</v>
          </cell>
          <cell r="G2057">
            <v>0</v>
          </cell>
          <cell r="H2057">
            <v>0</v>
          </cell>
          <cell r="I2057">
            <v>0</v>
          </cell>
          <cell r="J2057">
            <v>0</v>
          </cell>
          <cell r="K2057">
            <v>0</v>
          </cell>
          <cell r="L2057">
            <v>0</v>
          </cell>
          <cell r="M2057">
            <v>0</v>
          </cell>
        </row>
        <row r="2058">
          <cell r="A2058">
            <v>0</v>
          </cell>
          <cell r="B2058">
            <v>0</v>
          </cell>
          <cell r="C2058">
            <v>0</v>
          </cell>
          <cell r="D2058">
            <v>0</v>
          </cell>
          <cell r="E2058">
            <v>0</v>
          </cell>
          <cell r="F2058">
            <v>0</v>
          </cell>
          <cell r="G2058">
            <v>0</v>
          </cell>
          <cell r="H2058">
            <v>0</v>
          </cell>
          <cell r="I2058">
            <v>0</v>
          </cell>
          <cell r="J2058">
            <v>0</v>
          </cell>
          <cell r="K2058">
            <v>0</v>
          </cell>
          <cell r="L2058">
            <v>0</v>
          </cell>
          <cell r="M2058">
            <v>0</v>
          </cell>
        </row>
        <row r="2059">
          <cell r="A2059">
            <v>0</v>
          </cell>
          <cell r="B2059">
            <v>0</v>
          </cell>
          <cell r="C2059">
            <v>0</v>
          </cell>
          <cell r="D2059">
            <v>0</v>
          </cell>
          <cell r="E2059">
            <v>0</v>
          </cell>
          <cell r="F2059">
            <v>0</v>
          </cell>
          <cell r="G2059">
            <v>0</v>
          </cell>
          <cell r="H2059">
            <v>0</v>
          </cell>
          <cell r="I2059">
            <v>0</v>
          </cell>
          <cell r="J2059">
            <v>0</v>
          </cell>
          <cell r="K2059">
            <v>0</v>
          </cell>
          <cell r="L2059">
            <v>0</v>
          </cell>
          <cell r="M2059">
            <v>0</v>
          </cell>
        </row>
        <row r="2060">
          <cell r="A2060">
            <v>0</v>
          </cell>
          <cell r="B2060">
            <v>0</v>
          </cell>
          <cell r="C2060">
            <v>0</v>
          </cell>
          <cell r="D2060">
            <v>0</v>
          </cell>
          <cell r="E2060">
            <v>0</v>
          </cell>
          <cell r="F2060">
            <v>0</v>
          </cell>
          <cell r="G2060">
            <v>0</v>
          </cell>
          <cell r="H2060">
            <v>0</v>
          </cell>
          <cell r="I2060">
            <v>0</v>
          </cell>
          <cell r="J2060">
            <v>0</v>
          </cell>
          <cell r="K2060">
            <v>0</v>
          </cell>
          <cell r="L2060">
            <v>0</v>
          </cell>
          <cell r="M2060">
            <v>0</v>
          </cell>
        </row>
        <row r="2061">
          <cell r="A2061">
            <v>0</v>
          </cell>
          <cell r="B2061">
            <v>0</v>
          </cell>
          <cell r="C2061">
            <v>0</v>
          </cell>
          <cell r="D2061">
            <v>0</v>
          </cell>
          <cell r="E2061">
            <v>0</v>
          </cell>
          <cell r="F2061">
            <v>0</v>
          </cell>
          <cell r="G2061">
            <v>0</v>
          </cell>
          <cell r="H2061">
            <v>0</v>
          </cell>
          <cell r="I2061">
            <v>0</v>
          </cell>
          <cell r="J2061">
            <v>0</v>
          </cell>
          <cell r="K2061">
            <v>0</v>
          </cell>
          <cell r="L2061">
            <v>0</v>
          </cell>
          <cell r="M2061">
            <v>0</v>
          </cell>
        </row>
        <row r="2062">
          <cell r="A2062">
            <v>0</v>
          </cell>
          <cell r="B2062">
            <v>0</v>
          </cell>
          <cell r="C2062">
            <v>0</v>
          </cell>
          <cell r="D2062">
            <v>0</v>
          </cell>
          <cell r="E2062">
            <v>0</v>
          </cell>
          <cell r="F2062">
            <v>0</v>
          </cell>
          <cell r="G2062">
            <v>0</v>
          </cell>
          <cell r="H2062">
            <v>0</v>
          </cell>
          <cell r="I2062">
            <v>0</v>
          </cell>
          <cell r="J2062">
            <v>0</v>
          </cell>
          <cell r="K2062">
            <v>0</v>
          </cell>
          <cell r="L2062">
            <v>0</v>
          </cell>
          <cell r="M2062">
            <v>0</v>
          </cell>
        </row>
        <row r="2063">
          <cell r="A2063">
            <v>0</v>
          </cell>
          <cell r="B2063">
            <v>0</v>
          </cell>
          <cell r="C2063">
            <v>0</v>
          </cell>
          <cell r="D2063">
            <v>0</v>
          </cell>
          <cell r="E2063">
            <v>0</v>
          </cell>
          <cell r="F2063">
            <v>0</v>
          </cell>
          <cell r="G2063">
            <v>0</v>
          </cell>
          <cell r="H2063">
            <v>0</v>
          </cell>
          <cell r="I2063">
            <v>0</v>
          </cell>
          <cell r="J2063">
            <v>0</v>
          </cell>
          <cell r="K2063">
            <v>0</v>
          </cell>
          <cell r="L2063">
            <v>0</v>
          </cell>
          <cell r="M2063">
            <v>0</v>
          </cell>
        </row>
        <row r="2064">
          <cell r="A2064">
            <v>0</v>
          </cell>
          <cell r="B2064">
            <v>0</v>
          </cell>
          <cell r="C2064">
            <v>0</v>
          </cell>
          <cell r="D2064">
            <v>0</v>
          </cell>
          <cell r="E2064">
            <v>0</v>
          </cell>
          <cell r="F2064">
            <v>0</v>
          </cell>
          <cell r="G2064">
            <v>0</v>
          </cell>
          <cell r="H2064">
            <v>0</v>
          </cell>
          <cell r="I2064">
            <v>0</v>
          </cell>
          <cell r="J2064">
            <v>0</v>
          </cell>
          <cell r="K2064">
            <v>0</v>
          </cell>
          <cell r="L2064">
            <v>0</v>
          </cell>
          <cell r="M2064">
            <v>0</v>
          </cell>
        </row>
        <row r="2065">
          <cell r="A2065">
            <v>0</v>
          </cell>
          <cell r="B2065">
            <v>0</v>
          </cell>
          <cell r="C2065">
            <v>0</v>
          </cell>
          <cell r="D2065">
            <v>0</v>
          </cell>
          <cell r="E2065">
            <v>0</v>
          </cell>
          <cell r="F2065">
            <v>0</v>
          </cell>
          <cell r="G2065">
            <v>0</v>
          </cell>
          <cell r="H2065">
            <v>0</v>
          </cell>
          <cell r="I2065">
            <v>0</v>
          </cell>
          <cell r="J2065">
            <v>0</v>
          </cell>
          <cell r="K2065">
            <v>0</v>
          </cell>
          <cell r="L2065">
            <v>0</v>
          </cell>
          <cell r="M2065">
            <v>0</v>
          </cell>
        </row>
        <row r="2066">
          <cell r="A2066">
            <v>0</v>
          </cell>
          <cell r="B2066">
            <v>0</v>
          </cell>
          <cell r="C2066">
            <v>0</v>
          </cell>
          <cell r="D2066">
            <v>0</v>
          </cell>
          <cell r="E2066">
            <v>0</v>
          </cell>
          <cell r="F2066">
            <v>0</v>
          </cell>
          <cell r="G2066">
            <v>0</v>
          </cell>
          <cell r="H2066">
            <v>0</v>
          </cell>
          <cell r="I2066">
            <v>0</v>
          </cell>
          <cell r="J2066">
            <v>0</v>
          </cell>
          <cell r="K2066">
            <v>0</v>
          </cell>
          <cell r="L2066">
            <v>0</v>
          </cell>
          <cell r="M2066">
            <v>0</v>
          </cell>
        </row>
        <row r="2067">
          <cell r="A2067">
            <v>0</v>
          </cell>
          <cell r="B2067">
            <v>0</v>
          </cell>
          <cell r="C2067">
            <v>0</v>
          </cell>
          <cell r="D2067">
            <v>0</v>
          </cell>
          <cell r="E2067">
            <v>0</v>
          </cell>
          <cell r="F2067">
            <v>0</v>
          </cell>
          <cell r="G2067">
            <v>0</v>
          </cell>
          <cell r="H2067">
            <v>0</v>
          </cell>
          <cell r="I2067">
            <v>0</v>
          </cell>
          <cell r="J2067">
            <v>0</v>
          </cell>
          <cell r="K2067">
            <v>0</v>
          </cell>
          <cell r="L2067">
            <v>0</v>
          </cell>
          <cell r="M2067">
            <v>0</v>
          </cell>
        </row>
        <row r="2068">
          <cell r="A2068">
            <v>0</v>
          </cell>
          <cell r="B2068">
            <v>0</v>
          </cell>
          <cell r="C2068">
            <v>0</v>
          </cell>
          <cell r="D2068">
            <v>0</v>
          </cell>
          <cell r="E2068">
            <v>0</v>
          </cell>
          <cell r="F2068">
            <v>0</v>
          </cell>
          <cell r="G2068">
            <v>0</v>
          </cell>
          <cell r="H2068">
            <v>0</v>
          </cell>
          <cell r="I2068">
            <v>0</v>
          </cell>
          <cell r="J2068">
            <v>0</v>
          </cell>
          <cell r="K2068">
            <v>0</v>
          </cell>
          <cell r="L2068">
            <v>0</v>
          </cell>
          <cell r="M2068">
            <v>0</v>
          </cell>
        </row>
        <row r="2069">
          <cell r="A2069">
            <v>0</v>
          </cell>
          <cell r="B2069">
            <v>0</v>
          </cell>
          <cell r="C2069">
            <v>0</v>
          </cell>
          <cell r="D2069">
            <v>0</v>
          </cell>
          <cell r="E2069">
            <v>0</v>
          </cell>
          <cell r="F2069">
            <v>0</v>
          </cell>
          <cell r="G2069">
            <v>0</v>
          </cell>
          <cell r="H2069">
            <v>0</v>
          </cell>
          <cell r="I2069">
            <v>0</v>
          </cell>
          <cell r="J2069">
            <v>0</v>
          </cell>
          <cell r="K2069">
            <v>0</v>
          </cell>
          <cell r="L2069">
            <v>0</v>
          </cell>
          <cell r="M2069">
            <v>0</v>
          </cell>
        </row>
        <row r="2070">
          <cell r="A2070">
            <v>0</v>
          </cell>
          <cell r="B2070">
            <v>0</v>
          </cell>
          <cell r="C2070">
            <v>0</v>
          </cell>
          <cell r="D2070">
            <v>0</v>
          </cell>
          <cell r="E2070">
            <v>0</v>
          </cell>
          <cell r="F2070">
            <v>0</v>
          </cell>
          <cell r="G2070">
            <v>0</v>
          </cell>
          <cell r="H2070">
            <v>0</v>
          </cell>
          <cell r="I2070">
            <v>0</v>
          </cell>
          <cell r="J2070">
            <v>0</v>
          </cell>
          <cell r="K2070">
            <v>0</v>
          </cell>
          <cell r="L2070">
            <v>0</v>
          </cell>
          <cell r="M2070">
            <v>0</v>
          </cell>
        </row>
        <row r="2071">
          <cell r="A2071">
            <v>0</v>
          </cell>
          <cell r="B2071">
            <v>0</v>
          </cell>
          <cell r="C2071">
            <v>0</v>
          </cell>
          <cell r="D2071">
            <v>0</v>
          </cell>
          <cell r="E2071">
            <v>0</v>
          </cell>
          <cell r="F2071">
            <v>0</v>
          </cell>
          <cell r="G2071">
            <v>0</v>
          </cell>
          <cell r="H2071">
            <v>0</v>
          </cell>
          <cell r="I2071">
            <v>0</v>
          </cell>
          <cell r="J2071">
            <v>0</v>
          </cell>
          <cell r="K2071">
            <v>0</v>
          </cell>
          <cell r="L2071">
            <v>0</v>
          </cell>
          <cell r="M2071">
            <v>0</v>
          </cell>
        </row>
        <row r="2072">
          <cell r="A2072">
            <v>0</v>
          </cell>
          <cell r="B2072">
            <v>0</v>
          </cell>
          <cell r="C2072">
            <v>0</v>
          </cell>
          <cell r="D2072">
            <v>0</v>
          </cell>
          <cell r="E2072">
            <v>0</v>
          </cell>
          <cell r="F2072">
            <v>0</v>
          </cell>
          <cell r="G2072">
            <v>0</v>
          </cell>
          <cell r="H2072">
            <v>0</v>
          </cell>
          <cell r="I2072">
            <v>0</v>
          </cell>
          <cell r="J2072">
            <v>0</v>
          </cell>
          <cell r="K2072">
            <v>0</v>
          </cell>
          <cell r="L2072">
            <v>0</v>
          </cell>
          <cell r="M2072">
            <v>0</v>
          </cell>
        </row>
        <row r="2073">
          <cell r="A2073">
            <v>0</v>
          </cell>
          <cell r="B2073">
            <v>0</v>
          </cell>
          <cell r="C2073">
            <v>0</v>
          </cell>
          <cell r="D2073">
            <v>0</v>
          </cell>
          <cell r="E2073">
            <v>0</v>
          </cell>
          <cell r="F2073">
            <v>0</v>
          </cell>
          <cell r="G2073">
            <v>0</v>
          </cell>
          <cell r="H2073">
            <v>0</v>
          </cell>
          <cell r="I2073">
            <v>0</v>
          </cell>
          <cell r="J2073">
            <v>0</v>
          </cell>
          <cell r="K2073">
            <v>0</v>
          </cell>
          <cell r="L2073">
            <v>0</v>
          </cell>
          <cell r="M2073">
            <v>0</v>
          </cell>
        </row>
        <row r="2074">
          <cell r="A2074">
            <v>0</v>
          </cell>
          <cell r="B2074">
            <v>0</v>
          </cell>
          <cell r="C2074">
            <v>0</v>
          </cell>
          <cell r="D2074">
            <v>0</v>
          </cell>
          <cell r="E2074">
            <v>0</v>
          </cell>
          <cell r="F2074">
            <v>0</v>
          </cell>
          <cell r="G2074">
            <v>0</v>
          </cell>
          <cell r="H2074">
            <v>0</v>
          </cell>
          <cell r="I2074">
            <v>0</v>
          </cell>
          <cell r="J2074">
            <v>0</v>
          </cell>
          <cell r="K2074">
            <v>0</v>
          </cell>
          <cell r="L2074">
            <v>0</v>
          </cell>
          <cell r="M2074">
            <v>0</v>
          </cell>
        </row>
        <row r="2075">
          <cell r="A2075">
            <v>0</v>
          </cell>
          <cell r="B2075">
            <v>0</v>
          </cell>
          <cell r="C2075">
            <v>0</v>
          </cell>
          <cell r="D2075">
            <v>0</v>
          </cell>
          <cell r="E2075">
            <v>0</v>
          </cell>
          <cell r="F2075">
            <v>0</v>
          </cell>
          <cell r="G2075">
            <v>0</v>
          </cell>
          <cell r="H2075">
            <v>0</v>
          </cell>
          <cell r="I2075">
            <v>0</v>
          </cell>
          <cell r="J2075">
            <v>0</v>
          </cell>
          <cell r="K2075">
            <v>0</v>
          </cell>
          <cell r="L2075">
            <v>0</v>
          </cell>
          <cell r="M2075">
            <v>0</v>
          </cell>
        </row>
        <row r="2076">
          <cell r="A2076">
            <v>0</v>
          </cell>
          <cell r="B2076">
            <v>0</v>
          </cell>
          <cell r="C2076">
            <v>0</v>
          </cell>
          <cell r="D2076">
            <v>0</v>
          </cell>
          <cell r="E2076">
            <v>0</v>
          </cell>
          <cell r="F2076">
            <v>0</v>
          </cell>
          <cell r="G2076">
            <v>0</v>
          </cell>
          <cell r="H2076">
            <v>0</v>
          </cell>
          <cell r="I2076">
            <v>0</v>
          </cell>
          <cell r="J2076">
            <v>0</v>
          </cell>
          <cell r="K2076">
            <v>0</v>
          </cell>
          <cell r="L2076">
            <v>0</v>
          </cell>
          <cell r="M2076">
            <v>0</v>
          </cell>
        </row>
        <row r="2077">
          <cell r="A2077">
            <v>0</v>
          </cell>
          <cell r="B2077">
            <v>0</v>
          </cell>
          <cell r="C2077">
            <v>0</v>
          </cell>
          <cell r="D2077">
            <v>0</v>
          </cell>
          <cell r="E2077">
            <v>0</v>
          </cell>
          <cell r="F2077">
            <v>0</v>
          </cell>
          <cell r="G2077">
            <v>0</v>
          </cell>
          <cell r="H2077">
            <v>0</v>
          </cell>
          <cell r="I2077">
            <v>0</v>
          </cell>
          <cell r="J2077">
            <v>0</v>
          </cell>
          <cell r="K2077">
            <v>0</v>
          </cell>
          <cell r="L2077">
            <v>0</v>
          </cell>
          <cell r="M2077">
            <v>0</v>
          </cell>
        </row>
        <row r="2078">
          <cell r="A2078">
            <v>0</v>
          </cell>
          <cell r="B2078">
            <v>0</v>
          </cell>
          <cell r="C2078">
            <v>0</v>
          </cell>
          <cell r="D2078">
            <v>0</v>
          </cell>
          <cell r="E2078">
            <v>0</v>
          </cell>
          <cell r="F2078">
            <v>0</v>
          </cell>
          <cell r="G2078">
            <v>0</v>
          </cell>
          <cell r="H2078">
            <v>0</v>
          </cell>
          <cell r="I2078">
            <v>0</v>
          </cell>
          <cell r="J2078">
            <v>0</v>
          </cell>
          <cell r="K2078">
            <v>0</v>
          </cell>
          <cell r="L2078">
            <v>0</v>
          </cell>
          <cell r="M2078">
            <v>0</v>
          </cell>
        </row>
        <row r="2079">
          <cell r="A2079">
            <v>0</v>
          </cell>
          <cell r="B2079">
            <v>0</v>
          </cell>
          <cell r="C2079">
            <v>0</v>
          </cell>
          <cell r="D2079">
            <v>0</v>
          </cell>
          <cell r="E2079">
            <v>0</v>
          </cell>
          <cell r="F2079">
            <v>0</v>
          </cell>
          <cell r="G2079">
            <v>0</v>
          </cell>
          <cell r="H2079">
            <v>0</v>
          </cell>
          <cell r="I2079">
            <v>0</v>
          </cell>
          <cell r="J2079">
            <v>0</v>
          </cell>
          <cell r="K2079">
            <v>0</v>
          </cell>
          <cell r="L2079">
            <v>0</v>
          </cell>
          <cell r="M2079">
            <v>0</v>
          </cell>
        </row>
        <row r="2080">
          <cell r="A2080">
            <v>0</v>
          </cell>
          <cell r="B2080">
            <v>0</v>
          </cell>
          <cell r="C2080">
            <v>0</v>
          </cell>
          <cell r="D2080">
            <v>0</v>
          </cell>
          <cell r="E2080">
            <v>0</v>
          </cell>
          <cell r="F2080">
            <v>0</v>
          </cell>
          <cell r="G2080">
            <v>0</v>
          </cell>
          <cell r="H2080">
            <v>0</v>
          </cell>
          <cell r="I2080">
            <v>0</v>
          </cell>
          <cell r="J2080">
            <v>0</v>
          </cell>
          <cell r="K2080">
            <v>0</v>
          </cell>
          <cell r="L2080">
            <v>0</v>
          </cell>
          <cell r="M2080">
            <v>0</v>
          </cell>
        </row>
        <row r="2081">
          <cell r="A2081">
            <v>0</v>
          </cell>
          <cell r="B2081">
            <v>0</v>
          </cell>
          <cell r="C2081">
            <v>0</v>
          </cell>
          <cell r="D2081">
            <v>0</v>
          </cell>
          <cell r="E2081">
            <v>0</v>
          </cell>
          <cell r="F2081">
            <v>0</v>
          </cell>
          <cell r="G2081">
            <v>0</v>
          </cell>
          <cell r="H2081">
            <v>0</v>
          </cell>
          <cell r="I2081">
            <v>0</v>
          </cell>
          <cell r="J2081">
            <v>0</v>
          </cell>
          <cell r="K2081">
            <v>0</v>
          </cell>
          <cell r="L2081">
            <v>0</v>
          </cell>
          <cell r="M2081">
            <v>0</v>
          </cell>
        </row>
        <row r="2082">
          <cell r="A2082">
            <v>0</v>
          </cell>
          <cell r="B2082">
            <v>0</v>
          </cell>
          <cell r="C2082">
            <v>0</v>
          </cell>
          <cell r="D2082">
            <v>0</v>
          </cell>
          <cell r="E2082">
            <v>0</v>
          </cell>
          <cell r="F2082">
            <v>0</v>
          </cell>
          <cell r="G2082">
            <v>0</v>
          </cell>
          <cell r="H2082">
            <v>0</v>
          </cell>
          <cell r="I2082">
            <v>0</v>
          </cell>
          <cell r="J2082">
            <v>0</v>
          </cell>
          <cell r="K2082">
            <v>0</v>
          </cell>
          <cell r="L2082">
            <v>0</v>
          </cell>
          <cell r="M2082">
            <v>0</v>
          </cell>
        </row>
        <row r="2083">
          <cell r="A2083">
            <v>0</v>
          </cell>
          <cell r="B2083">
            <v>0</v>
          </cell>
          <cell r="C2083">
            <v>0</v>
          </cell>
          <cell r="D2083">
            <v>0</v>
          </cell>
          <cell r="E2083">
            <v>0</v>
          </cell>
          <cell r="F2083">
            <v>0</v>
          </cell>
          <cell r="G2083">
            <v>0</v>
          </cell>
          <cell r="H2083">
            <v>0</v>
          </cell>
          <cell r="I2083">
            <v>0</v>
          </cell>
          <cell r="J2083">
            <v>0</v>
          </cell>
          <cell r="K2083">
            <v>0</v>
          </cell>
          <cell r="L2083">
            <v>0</v>
          </cell>
          <cell r="M2083">
            <v>0</v>
          </cell>
        </row>
        <row r="2084">
          <cell r="A2084">
            <v>0</v>
          </cell>
          <cell r="B2084">
            <v>0</v>
          </cell>
          <cell r="C2084">
            <v>0</v>
          </cell>
          <cell r="D2084">
            <v>0</v>
          </cell>
          <cell r="E2084">
            <v>0</v>
          </cell>
          <cell r="F2084">
            <v>0</v>
          </cell>
          <cell r="G2084">
            <v>0</v>
          </cell>
          <cell r="H2084">
            <v>0</v>
          </cell>
          <cell r="I2084">
            <v>0</v>
          </cell>
          <cell r="J2084">
            <v>0</v>
          </cell>
          <cell r="K2084">
            <v>0</v>
          </cell>
          <cell r="L2084">
            <v>0</v>
          </cell>
          <cell r="M2084">
            <v>0</v>
          </cell>
        </row>
        <row r="2085">
          <cell r="A2085">
            <v>0</v>
          </cell>
          <cell r="B2085">
            <v>0</v>
          </cell>
          <cell r="C2085">
            <v>0</v>
          </cell>
          <cell r="D2085">
            <v>0</v>
          </cell>
          <cell r="E2085">
            <v>0</v>
          </cell>
          <cell r="F2085">
            <v>0</v>
          </cell>
          <cell r="G2085">
            <v>0</v>
          </cell>
          <cell r="H2085">
            <v>0</v>
          </cell>
          <cell r="I2085">
            <v>0</v>
          </cell>
          <cell r="J2085">
            <v>0</v>
          </cell>
          <cell r="K2085">
            <v>0</v>
          </cell>
          <cell r="L2085">
            <v>0</v>
          </cell>
          <cell r="M2085">
            <v>0</v>
          </cell>
        </row>
        <row r="2086">
          <cell r="A2086">
            <v>0</v>
          </cell>
          <cell r="B2086">
            <v>0</v>
          </cell>
          <cell r="C2086">
            <v>0</v>
          </cell>
          <cell r="D2086">
            <v>0</v>
          </cell>
          <cell r="E2086">
            <v>0</v>
          </cell>
          <cell r="F2086">
            <v>0</v>
          </cell>
          <cell r="G2086">
            <v>0</v>
          </cell>
          <cell r="H2086">
            <v>0</v>
          </cell>
          <cell r="I2086">
            <v>0</v>
          </cell>
          <cell r="J2086">
            <v>0</v>
          </cell>
          <cell r="K2086">
            <v>0</v>
          </cell>
          <cell r="L2086">
            <v>0</v>
          </cell>
          <cell r="M2086">
            <v>0</v>
          </cell>
        </row>
        <row r="2087">
          <cell r="A2087">
            <v>0</v>
          </cell>
          <cell r="B2087">
            <v>0</v>
          </cell>
          <cell r="C2087">
            <v>0</v>
          </cell>
          <cell r="D2087">
            <v>0</v>
          </cell>
          <cell r="E2087">
            <v>0</v>
          </cell>
          <cell r="F2087">
            <v>0</v>
          </cell>
          <cell r="G2087">
            <v>0</v>
          </cell>
          <cell r="H2087">
            <v>0</v>
          </cell>
          <cell r="I2087">
            <v>0</v>
          </cell>
          <cell r="J2087">
            <v>0</v>
          </cell>
          <cell r="K2087">
            <v>0</v>
          </cell>
          <cell r="L2087">
            <v>0</v>
          </cell>
          <cell r="M2087">
            <v>0</v>
          </cell>
        </row>
        <row r="2088">
          <cell r="A2088">
            <v>0</v>
          </cell>
          <cell r="B2088">
            <v>0</v>
          </cell>
          <cell r="C2088">
            <v>0</v>
          </cell>
          <cell r="D2088">
            <v>0</v>
          </cell>
          <cell r="E2088">
            <v>0</v>
          </cell>
          <cell r="F2088">
            <v>0</v>
          </cell>
          <cell r="G2088">
            <v>0</v>
          </cell>
          <cell r="H2088">
            <v>0</v>
          </cell>
          <cell r="I2088">
            <v>0</v>
          </cell>
          <cell r="J2088">
            <v>0</v>
          </cell>
          <cell r="K2088">
            <v>0</v>
          </cell>
          <cell r="L2088">
            <v>0</v>
          </cell>
          <cell r="M2088">
            <v>0</v>
          </cell>
        </row>
        <row r="2089">
          <cell r="A2089">
            <v>0</v>
          </cell>
          <cell r="B2089">
            <v>0</v>
          </cell>
          <cell r="C2089">
            <v>0</v>
          </cell>
          <cell r="D2089">
            <v>0</v>
          </cell>
          <cell r="E2089">
            <v>0</v>
          </cell>
          <cell r="F2089">
            <v>0</v>
          </cell>
          <cell r="G2089">
            <v>0</v>
          </cell>
          <cell r="H2089">
            <v>0</v>
          </cell>
          <cell r="I2089">
            <v>0</v>
          </cell>
          <cell r="J2089">
            <v>0</v>
          </cell>
          <cell r="K2089">
            <v>0</v>
          </cell>
          <cell r="L2089">
            <v>0</v>
          </cell>
          <cell r="M2089">
            <v>0</v>
          </cell>
        </row>
        <row r="2090">
          <cell r="A2090">
            <v>0</v>
          </cell>
          <cell r="B2090">
            <v>0</v>
          </cell>
          <cell r="C2090">
            <v>0</v>
          </cell>
          <cell r="D2090">
            <v>0</v>
          </cell>
          <cell r="E2090">
            <v>0</v>
          </cell>
          <cell r="F2090">
            <v>0</v>
          </cell>
          <cell r="G2090">
            <v>0</v>
          </cell>
          <cell r="H2090">
            <v>0</v>
          </cell>
          <cell r="I2090">
            <v>0</v>
          </cell>
          <cell r="J2090">
            <v>0</v>
          </cell>
          <cell r="K2090">
            <v>0</v>
          </cell>
          <cell r="L2090">
            <v>0</v>
          </cell>
          <cell r="M2090">
            <v>0</v>
          </cell>
        </row>
        <row r="2091">
          <cell r="A2091">
            <v>0</v>
          </cell>
          <cell r="B2091">
            <v>0</v>
          </cell>
          <cell r="C2091">
            <v>0</v>
          </cell>
          <cell r="D2091">
            <v>0</v>
          </cell>
          <cell r="E2091">
            <v>0</v>
          </cell>
          <cell r="F2091">
            <v>0</v>
          </cell>
          <cell r="G2091">
            <v>0</v>
          </cell>
          <cell r="H2091">
            <v>0</v>
          </cell>
          <cell r="I2091">
            <v>0</v>
          </cell>
          <cell r="J2091">
            <v>0</v>
          </cell>
          <cell r="K2091">
            <v>0</v>
          </cell>
          <cell r="L2091">
            <v>0</v>
          </cell>
          <cell r="M2091">
            <v>0</v>
          </cell>
        </row>
        <row r="2092">
          <cell r="A2092">
            <v>0</v>
          </cell>
          <cell r="B2092">
            <v>0</v>
          </cell>
          <cell r="C2092">
            <v>0</v>
          </cell>
          <cell r="D2092">
            <v>0</v>
          </cell>
          <cell r="E2092">
            <v>0</v>
          </cell>
          <cell r="F2092">
            <v>0</v>
          </cell>
          <cell r="G2092">
            <v>0</v>
          </cell>
          <cell r="H2092">
            <v>0</v>
          </cell>
          <cell r="I2092">
            <v>0</v>
          </cell>
          <cell r="J2092">
            <v>0</v>
          </cell>
          <cell r="K2092">
            <v>0</v>
          </cell>
          <cell r="L2092">
            <v>0</v>
          </cell>
          <cell r="M2092">
            <v>0</v>
          </cell>
        </row>
        <row r="2093">
          <cell r="A2093">
            <v>0</v>
          </cell>
          <cell r="B2093">
            <v>0</v>
          </cell>
          <cell r="C2093">
            <v>0</v>
          </cell>
          <cell r="D2093">
            <v>0</v>
          </cell>
          <cell r="E2093">
            <v>0</v>
          </cell>
          <cell r="F2093">
            <v>0</v>
          </cell>
          <cell r="G2093">
            <v>0</v>
          </cell>
          <cell r="H2093">
            <v>0</v>
          </cell>
          <cell r="I2093">
            <v>0</v>
          </cell>
          <cell r="J2093">
            <v>0</v>
          </cell>
          <cell r="K2093">
            <v>0</v>
          </cell>
          <cell r="L2093">
            <v>0</v>
          </cell>
          <cell r="M2093">
            <v>0</v>
          </cell>
        </row>
        <row r="2094">
          <cell r="A2094">
            <v>0</v>
          </cell>
          <cell r="B2094">
            <v>0</v>
          </cell>
          <cell r="C2094">
            <v>0</v>
          </cell>
          <cell r="D2094">
            <v>0</v>
          </cell>
          <cell r="E2094">
            <v>0</v>
          </cell>
          <cell r="F2094">
            <v>0</v>
          </cell>
          <cell r="G2094">
            <v>0</v>
          </cell>
          <cell r="H2094">
            <v>0</v>
          </cell>
          <cell r="I2094">
            <v>0</v>
          </cell>
          <cell r="J2094">
            <v>0</v>
          </cell>
          <cell r="K2094">
            <v>0</v>
          </cell>
          <cell r="L2094">
            <v>0</v>
          </cell>
          <cell r="M2094">
            <v>0</v>
          </cell>
        </row>
        <row r="2095">
          <cell r="A2095">
            <v>0</v>
          </cell>
          <cell r="B2095">
            <v>0</v>
          </cell>
          <cell r="C2095">
            <v>0</v>
          </cell>
          <cell r="D2095">
            <v>0</v>
          </cell>
          <cell r="E2095">
            <v>0</v>
          </cell>
          <cell r="F2095">
            <v>0</v>
          </cell>
          <cell r="G2095">
            <v>0</v>
          </cell>
          <cell r="H2095">
            <v>0</v>
          </cell>
          <cell r="I2095">
            <v>0</v>
          </cell>
          <cell r="J2095">
            <v>0</v>
          </cell>
          <cell r="K2095">
            <v>0</v>
          </cell>
          <cell r="L2095">
            <v>0</v>
          </cell>
          <cell r="M2095">
            <v>0</v>
          </cell>
        </row>
        <row r="2096">
          <cell r="A2096">
            <v>0</v>
          </cell>
          <cell r="B2096">
            <v>0</v>
          </cell>
          <cell r="C2096">
            <v>0</v>
          </cell>
          <cell r="D2096">
            <v>0</v>
          </cell>
          <cell r="E2096">
            <v>0</v>
          </cell>
          <cell r="F2096">
            <v>0</v>
          </cell>
          <cell r="G2096">
            <v>0</v>
          </cell>
          <cell r="H2096">
            <v>0</v>
          </cell>
          <cell r="I2096">
            <v>0</v>
          </cell>
          <cell r="J2096">
            <v>0</v>
          </cell>
          <cell r="K2096">
            <v>0</v>
          </cell>
          <cell r="L2096">
            <v>0</v>
          </cell>
          <cell r="M2096">
            <v>0</v>
          </cell>
        </row>
        <row r="2097">
          <cell r="A2097">
            <v>0</v>
          </cell>
          <cell r="B2097">
            <v>0</v>
          </cell>
          <cell r="C2097">
            <v>0</v>
          </cell>
          <cell r="D2097">
            <v>0</v>
          </cell>
          <cell r="E2097">
            <v>0</v>
          </cell>
          <cell r="F2097">
            <v>0</v>
          </cell>
          <cell r="G2097">
            <v>0</v>
          </cell>
          <cell r="H2097">
            <v>0</v>
          </cell>
          <cell r="I2097">
            <v>0</v>
          </cell>
          <cell r="J2097">
            <v>0</v>
          </cell>
          <cell r="K2097">
            <v>0</v>
          </cell>
          <cell r="L2097">
            <v>0</v>
          </cell>
          <cell r="M2097">
            <v>0</v>
          </cell>
        </row>
        <row r="2098">
          <cell r="A2098">
            <v>0</v>
          </cell>
          <cell r="B2098">
            <v>0</v>
          </cell>
          <cell r="C2098">
            <v>0</v>
          </cell>
          <cell r="D2098">
            <v>0</v>
          </cell>
          <cell r="E2098">
            <v>0</v>
          </cell>
          <cell r="F2098">
            <v>0</v>
          </cell>
          <cell r="G2098">
            <v>0</v>
          </cell>
          <cell r="H2098">
            <v>0</v>
          </cell>
          <cell r="I2098">
            <v>0</v>
          </cell>
          <cell r="J2098">
            <v>0</v>
          </cell>
          <cell r="K2098">
            <v>0</v>
          </cell>
          <cell r="L2098">
            <v>0</v>
          </cell>
          <cell r="M2098">
            <v>0</v>
          </cell>
        </row>
        <row r="2099">
          <cell r="A2099">
            <v>0</v>
          </cell>
          <cell r="B2099">
            <v>0</v>
          </cell>
          <cell r="C2099">
            <v>0</v>
          </cell>
          <cell r="D2099">
            <v>0</v>
          </cell>
          <cell r="E2099">
            <v>0</v>
          </cell>
          <cell r="F2099">
            <v>0</v>
          </cell>
          <cell r="G2099">
            <v>0</v>
          </cell>
          <cell r="H2099">
            <v>0</v>
          </cell>
          <cell r="I2099">
            <v>0</v>
          </cell>
          <cell r="J2099">
            <v>0</v>
          </cell>
          <cell r="K2099">
            <v>0</v>
          </cell>
          <cell r="L2099">
            <v>0</v>
          </cell>
          <cell r="M2099">
            <v>0</v>
          </cell>
        </row>
        <row r="2100">
          <cell r="A2100">
            <v>0</v>
          </cell>
          <cell r="B2100">
            <v>0</v>
          </cell>
          <cell r="C2100">
            <v>0</v>
          </cell>
          <cell r="D2100">
            <v>0</v>
          </cell>
          <cell r="E2100">
            <v>0</v>
          </cell>
          <cell r="F2100">
            <v>0</v>
          </cell>
          <cell r="G2100">
            <v>0</v>
          </cell>
          <cell r="H2100">
            <v>0</v>
          </cell>
          <cell r="I2100">
            <v>0</v>
          </cell>
          <cell r="J2100">
            <v>0</v>
          </cell>
          <cell r="K2100">
            <v>0</v>
          </cell>
          <cell r="L2100">
            <v>0</v>
          </cell>
          <cell r="M2100">
            <v>0</v>
          </cell>
        </row>
        <row r="2101">
          <cell r="A2101">
            <v>0</v>
          </cell>
          <cell r="B2101">
            <v>0</v>
          </cell>
          <cell r="C2101">
            <v>0</v>
          </cell>
          <cell r="D2101">
            <v>0</v>
          </cell>
          <cell r="E2101">
            <v>0</v>
          </cell>
          <cell r="F2101">
            <v>0</v>
          </cell>
          <cell r="G2101">
            <v>0</v>
          </cell>
          <cell r="H2101">
            <v>0</v>
          </cell>
          <cell r="I2101">
            <v>0</v>
          </cell>
          <cell r="J2101">
            <v>0</v>
          </cell>
          <cell r="K2101">
            <v>0</v>
          </cell>
          <cell r="L2101">
            <v>0</v>
          </cell>
          <cell r="M2101">
            <v>0</v>
          </cell>
        </row>
        <row r="2102">
          <cell r="A2102">
            <v>0</v>
          </cell>
          <cell r="B2102">
            <v>0</v>
          </cell>
          <cell r="C2102">
            <v>0</v>
          </cell>
          <cell r="D2102">
            <v>0</v>
          </cell>
          <cell r="E2102">
            <v>0</v>
          </cell>
          <cell r="F2102">
            <v>0</v>
          </cell>
          <cell r="G2102">
            <v>0</v>
          </cell>
          <cell r="H2102">
            <v>0</v>
          </cell>
          <cell r="I2102">
            <v>0</v>
          </cell>
          <cell r="J2102">
            <v>0</v>
          </cell>
          <cell r="K2102">
            <v>0</v>
          </cell>
          <cell r="L2102">
            <v>0</v>
          </cell>
          <cell r="M2102">
            <v>0</v>
          </cell>
        </row>
        <row r="2103">
          <cell r="A2103">
            <v>0</v>
          </cell>
          <cell r="B2103">
            <v>0</v>
          </cell>
          <cell r="C2103">
            <v>0</v>
          </cell>
          <cell r="D2103">
            <v>0</v>
          </cell>
          <cell r="E2103">
            <v>0</v>
          </cell>
          <cell r="F2103">
            <v>0</v>
          </cell>
          <cell r="G2103">
            <v>0</v>
          </cell>
          <cell r="H2103">
            <v>0</v>
          </cell>
          <cell r="I2103">
            <v>0</v>
          </cell>
          <cell r="J2103">
            <v>0</v>
          </cell>
          <cell r="K2103">
            <v>0</v>
          </cell>
          <cell r="L2103">
            <v>0</v>
          </cell>
          <cell r="M2103">
            <v>0</v>
          </cell>
        </row>
        <row r="2104">
          <cell r="A2104">
            <v>0</v>
          </cell>
          <cell r="B2104">
            <v>0</v>
          </cell>
          <cell r="C2104">
            <v>0</v>
          </cell>
          <cell r="D2104">
            <v>0</v>
          </cell>
          <cell r="E2104">
            <v>0</v>
          </cell>
          <cell r="F2104">
            <v>0</v>
          </cell>
          <cell r="G2104">
            <v>0</v>
          </cell>
          <cell r="H2104">
            <v>0</v>
          </cell>
          <cell r="I2104">
            <v>0</v>
          </cell>
          <cell r="J2104">
            <v>0</v>
          </cell>
          <cell r="K2104">
            <v>0</v>
          </cell>
          <cell r="L2104">
            <v>0</v>
          </cell>
          <cell r="M2104">
            <v>0</v>
          </cell>
        </row>
        <row r="2105">
          <cell r="A2105">
            <v>0</v>
          </cell>
          <cell r="B2105">
            <v>0</v>
          </cell>
          <cell r="C2105">
            <v>0</v>
          </cell>
          <cell r="D2105">
            <v>0</v>
          </cell>
          <cell r="E2105">
            <v>0</v>
          </cell>
          <cell r="F2105">
            <v>0</v>
          </cell>
          <cell r="G2105">
            <v>0</v>
          </cell>
          <cell r="H2105">
            <v>0</v>
          </cell>
          <cell r="I2105">
            <v>0</v>
          </cell>
          <cell r="J2105">
            <v>0</v>
          </cell>
          <cell r="K2105">
            <v>0</v>
          </cell>
          <cell r="L2105">
            <v>0</v>
          </cell>
          <cell r="M2105">
            <v>0</v>
          </cell>
        </row>
        <row r="2106">
          <cell r="A2106">
            <v>0</v>
          </cell>
          <cell r="B2106">
            <v>0</v>
          </cell>
          <cell r="C2106">
            <v>0</v>
          </cell>
          <cell r="D2106">
            <v>0</v>
          </cell>
          <cell r="E2106">
            <v>0</v>
          </cell>
          <cell r="F2106">
            <v>0</v>
          </cell>
          <cell r="G2106">
            <v>0</v>
          </cell>
          <cell r="H2106">
            <v>0</v>
          </cell>
          <cell r="I2106">
            <v>0</v>
          </cell>
          <cell r="J2106">
            <v>0</v>
          </cell>
          <cell r="K2106">
            <v>0</v>
          </cell>
          <cell r="L2106">
            <v>0</v>
          </cell>
          <cell r="M2106">
            <v>0</v>
          </cell>
        </row>
        <row r="2107">
          <cell r="A2107">
            <v>0</v>
          </cell>
          <cell r="B2107">
            <v>0</v>
          </cell>
          <cell r="C2107">
            <v>0</v>
          </cell>
          <cell r="D2107">
            <v>0</v>
          </cell>
          <cell r="E2107">
            <v>0</v>
          </cell>
          <cell r="F2107">
            <v>0</v>
          </cell>
          <cell r="G2107">
            <v>0</v>
          </cell>
          <cell r="H2107">
            <v>0</v>
          </cell>
          <cell r="I2107">
            <v>0</v>
          </cell>
          <cell r="J2107">
            <v>0</v>
          </cell>
          <cell r="K2107">
            <v>0</v>
          </cell>
          <cell r="L2107">
            <v>0</v>
          </cell>
          <cell r="M2107">
            <v>0</v>
          </cell>
        </row>
        <row r="2108">
          <cell r="A2108">
            <v>0</v>
          </cell>
          <cell r="B2108">
            <v>0</v>
          </cell>
          <cell r="C2108">
            <v>0</v>
          </cell>
          <cell r="D2108">
            <v>0</v>
          </cell>
          <cell r="E2108">
            <v>0</v>
          </cell>
          <cell r="F2108">
            <v>0</v>
          </cell>
          <cell r="G2108">
            <v>0</v>
          </cell>
          <cell r="H2108">
            <v>0</v>
          </cell>
          <cell r="I2108">
            <v>0</v>
          </cell>
          <cell r="J2108">
            <v>0</v>
          </cell>
          <cell r="K2108">
            <v>0</v>
          </cell>
          <cell r="L2108">
            <v>0</v>
          </cell>
          <cell r="M2108">
            <v>0</v>
          </cell>
        </row>
        <row r="2109">
          <cell r="A2109">
            <v>0</v>
          </cell>
          <cell r="B2109">
            <v>0</v>
          </cell>
          <cell r="C2109">
            <v>0</v>
          </cell>
          <cell r="D2109">
            <v>0</v>
          </cell>
          <cell r="E2109">
            <v>0</v>
          </cell>
          <cell r="F2109">
            <v>0</v>
          </cell>
          <cell r="G2109">
            <v>0</v>
          </cell>
          <cell r="H2109">
            <v>0</v>
          </cell>
          <cell r="I2109">
            <v>0</v>
          </cell>
          <cell r="J2109">
            <v>0</v>
          </cell>
          <cell r="K2109">
            <v>0</v>
          </cell>
          <cell r="L2109">
            <v>0</v>
          </cell>
          <cell r="M2109">
            <v>0</v>
          </cell>
        </row>
        <row r="2110">
          <cell r="A2110">
            <v>0</v>
          </cell>
          <cell r="B2110">
            <v>0</v>
          </cell>
          <cell r="C2110">
            <v>0</v>
          </cell>
          <cell r="D2110">
            <v>0</v>
          </cell>
          <cell r="E2110">
            <v>0</v>
          </cell>
          <cell r="F2110">
            <v>0</v>
          </cell>
          <cell r="G2110">
            <v>0</v>
          </cell>
          <cell r="H2110">
            <v>0</v>
          </cell>
          <cell r="I2110">
            <v>0</v>
          </cell>
          <cell r="J2110">
            <v>0</v>
          </cell>
          <cell r="K2110">
            <v>0</v>
          </cell>
          <cell r="L2110">
            <v>0</v>
          </cell>
          <cell r="M2110">
            <v>0</v>
          </cell>
        </row>
        <row r="2111">
          <cell r="A2111">
            <v>0</v>
          </cell>
          <cell r="B2111">
            <v>0</v>
          </cell>
          <cell r="C2111">
            <v>0</v>
          </cell>
          <cell r="D2111">
            <v>0</v>
          </cell>
          <cell r="E2111">
            <v>0</v>
          </cell>
          <cell r="F2111">
            <v>0</v>
          </cell>
          <cell r="G2111">
            <v>0</v>
          </cell>
          <cell r="H2111">
            <v>0</v>
          </cell>
          <cell r="I2111">
            <v>0</v>
          </cell>
          <cell r="J2111">
            <v>0</v>
          </cell>
          <cell r="K2111">
            <v>0</v>
          </cell>
          <cell r="L2111">
            <v>0</v>
          </cell>
          <cell r="M2111">
            <v>0</v>
          </cell>
        </row>
        <row r="2112">
          <cell r="A2112">
            <v>0</v>
          </cell>
          <cell r="B2112">
            <v>0</v>
          </cell>
          <cell r="C2112">
            <v>0</v>
          </cell>
          <cell r="D2112">
            <v>0</v>
          </cell>
          <cell r="E2112">
            <v>0</v>
          </cell>
          <cell r="F2112">
            <v>0</v>
          </cell>
          <cell r="G2112">
            <v>0</v>
          </cell>
          <cell r="H2112">
            <v>0</v>
          </cell>
          <cell r="I2112">
            <v>0</v>
          </cell>
          <cell r="J2112">
            <v>0</v>
          </cell>
          <cell r="K2112">
            <v>0</v>
          </cell>
          <cell r="L2112">
            <v>0</v>
          </cell>
          <cell r="M2112">
            <v>0</v>
          </cell>
        </row>
        <row r="2113">
          <cell r="A2113">
            <v>0</v>
          </cell>
          <cell r="B2113">
            <v>0</v>
          </cell>
          <cell r="C2113">
            <v>0</v>
          </cell>
          <cell r="D2113">
            <v>0</v>
          </cell>
          <cell r="E2113">
            <v>0</v>
          </cell>
          <cell r="F2113">
            <v>0</v>
          </cell>
          <cell r="G2113">
            <v>0</v>
          </cell>
          <cell r="H2113">
            <v>0</v>
          </cell>
          <cell r="I2113">
            <v>0</v>
          </cell>
          <cell r="J2113">
            <v>0</v>
          </cell>
          <cell r="K2113">
            <v>0</v>
          </cell>
          <cell r="L2113">
            <v>0</v>
          </cell>
          <cell r="M2113">
            <v>0</v>
          </cell>
        </row>
        <row r="2114">
          <cell r="A2114">
            <v>0</v>
          </cell>
          <cell r="B2114">
            <v>0</v>
          </cell>
          <cell r="C2114">
            <v>0</v>
          </cell>
          <cell r="D2114">
            <v>0</v>
          </cell>
          <cell r="E2114">
            <v>0</v>
          </cell>
          <cell r="F2114">
            <v>0</v>
          </cell>
          <cell r="G2114">
            <v>0</v>
          </cell>
          <cell r="H2114">
            <v>0</v>
          </cell>
          <cell r="I2114">
            <v>0</v>
          </cell>
          <cell r="J2114">
            <v>0</v>
          </cell>
          <cell r="K2114">
            <v>0</v>
          </cell>
          <cell r="L2114">
            <v>0</v>
          </cell>
          <cell r="M2114">
            <v>0</v>
          </cell>
        </row>
        <row r="2115">
          <cell r="A2115">
            <v>0</v>
          </cell>
          <cell r="B2115">
            <v>0</v>
          </cell>
          <cell r="C2115">
            <v>0</v>
          </cell>
          <cell r="D2115">
            <v>0</v>
          </cell>
          <cell r="E2115">
            <v>0</v>
          </cell>
          <cell r="F2115">
            <v>0</v>
          </cell>
          <cell r="G2115">
            <v>0</v>
          </cell>
          <cell r="H2115">
            <v>0</v>
          </cell>
          <cell r="I2115">
            <v>0</v>
          </cell>
          <cell r="J2115">
            <v>0</v>
          </cell>
          <cell r="K2115">
            <v>0</v>
          </cell>
          <cell r="L2115">
            <v>0</v>
          </cell>
          <cell r="M2115">
            <v>0</v>
          </cell>
        </row>
        <row r="2116">
          <cell r="A2116">
            <v>0</v>
          </cell>
          <cell r="B2116">
            <v>0</v>
          </cell>
          <cell r="C2116">
            <v>0</v>
          </cell>
          <cell r="D2116">
            <v>0</v>
          </cell>
          <cell r="E2116">
            <v>0</v>
          </cell>
          <cell r="F2116">
            <v>0</v>
          </cell>
          <cell r="G2116">
            <v>0</v>
          </cell>
          <cell r="H2116">
            <v>0</v>
          </cell>
          <cell r="I2116">
            <v>0</v>
          </cell>
          <cell r="J2116">
            <v>0</v>
          </cell>
          <cell r="K2116">
            <v>0</v>
          </cell>
          <cell r="L2116">
            <v>0</v>
          </cell>
          <cell r="M2116">
            <v>0</v>
          </cell>
        </row>
        <row r="2117">
          <cell r="A2117">
            <v>0</v>
          </cell>
          <cell r="B2117">
            <v>0</v>
          </cell>
          <cell r="C2117">
            <v>0</v>
          </cell>
          <cell r="D2117">
            <v>0</v>
          </cell>
          <cell r="E2117">
            <v>0</v>
          </cell>
          <cell r="F2117">
            <v>0</v>
          </cell>
          <cell r="G2117">
            <v>0</v>
          </cell>
          <cell r="H2117">
            <v>0</v>
          </cell>
          <cell r="I2117">
            <v>0</v>
          </cell>
          <cell r="J2117">
            <v>0</v>
          </cell>
          <cell r="K2117">
            <v>0</v>
          </cell>
          <cell r="L2117">
            <v>0</v>
          </cell>
          <cell r="M2117">
            <v>0</v>
          </cell>
        </row>
        <row r="2118">
          <cell r="A2118">
            <v>0</v>
          </cell>
          <cell r="B2118">
            <v>0</v>
          </cell>
          <cell r="C2118">
            <v>0</v>
          </cell>
          <cell r="D2118">
            <v>0</v>
          </cell>
          <cell r="E2118">
            <v>0</v>
          </cell>
          <cell r="F2118">
            <v>0</v>
          </cell>
          <cell r="G2118">
            <v>0</v>
          </cell>
          <cell r="H2118">
            <v>0</v>
          </cell>
          <cell r="I2118">
            <v>0</v>
          </cell>
          <cell r="J2118">
            <v>0</v>
          </cell>
          <cell r="K2118">
            <v>0</v>
          </cell>
          <cell r="L2118">
            <v>0</v>
          </cell>
          <cell r="M2118">
            <v>0</v>
          </cell>
        </row>
        <row r="2119">
          <cell r="A2119">
            <v>0</v>
          </cell>
          <cell r="B2119">
            <v>0</v>
          </cell>
          <cell r="C2119">
            <v>0</v>
          </cell>
          <cell r="D2119">
            <v>0</v>
          </cell>
          <cell r="E2119">
            <v>0</v>
          </cell>
          <cell r="F2119">
            <v>0</v>
          </cell>
          <cell r="G2119">
            <v>0</v>
          </cell>
          <cell r="H2119">
            <v>0</v>
          </cell>
          <cell r="I2119">
            <v>0</v>
          </cell>
          <cell r="J2119">
            <v>0</v>
          </cell>
          <cell r="K2119">
            <v>0</v>
          </cell>
          <cell r="L2119">
            <v>0</v>
          </cell>
          <cell r="M2119">
            <v>0</v>
          </cell>
        </row>
        <row r="2120">
          <cell r="A2120">
            <v>0</v>
          </cell>
          <cell r="B2120">
            <v>0</v>
          </cell>
          <cell r="C2120">
            <v>0</v>
          </cell>
          <cell r="D2120">
            <v>0</v>
          </cell>
          <cell r="E2120">
            <v>0</v>
          </cell>
          <cell r="F2120">
            <v>0</v>
          </cell>
          <cell r="G2120">
            <v>0</v>
          </cell>
          <cell r="H2120">
            <v>0</v>
          </cell>
          <cell r="I2120">
            <v>0</v>
          </cell>
          <cell r="J2120">
            <v>0</v>
          </cell>
          <cell r="K2120">
            <v>0</v>
          </cell>
          <cell r="L2120">
            <v>0</v>
          </cell>
          <cell r="M2120">
            <v>0</v>
          </cell>
        </row>
        <row r="2121">
          <cell r="A2121">
            <v>0</v>
          </cell>
          <cell r="B2121">
            <v>0</v>
          </cell>
          <cell r="C2121">
            <v>0</v>
          </cell>
          <cell r="D2121">
            <v>0</v>
          </cell>
          <cell r="E2121">
            <v>0</v>
          </cell>
          <cell r="F2121">
            <v>0</v>
          </cell>
          <cell r="G2121">
            <v>0</v>
          </cell>
          <cell r="H2121">
            <v>0</v>
          </cell>
          <cell r="I2121">
            <v>0</v>
          </cell>
          <cell r="J2121">
            <v>0</v>
          </cell>
          <cell r="K2121">
            <v>0</v>
          </cell>
          <cell r="L2121">
            <v>0</v>
          </cell>
          <cell r="M2121">
            <v>0</v>
          </cell>
        </row>
        <row r="2122">
          <cell r="A2122">
            <v>0</v>
          </cell>
          <cell r="B2122">
            <v>0</v>
          </cell>
          <cell r="C2122">
            <v>0</v>
          </cell>
          <cell r="D2122">
            <v>0</v>
          </cell>
          <cell r="E2122">
            <v>0</v>
          </cell>
          <cell r="F2122">
            <v>0</v>
          </cell>
          <cell r="G2122">
            <v>0</v>
          </cell>
          <cell r="H2122">
            <v>0</v>
          </cell>
          <cell r="I2122">
            <v>0</v>
          </cell>
          <cell r="J2122">
            <v>0</v>
          </cell>
          <cell r="K2122">
            <v>0</v>
          </cell>
          <cell r="L2122">
            <v>0</v>
          </cell>
          <cell r="M2122">
            <v>0</v>
          </cell>
        </row>
        <row r="2123">
          <cell r="A2123">
            <v>0</v>
          </cell>
          <cell r="B2123">
            <v>0</v>
          </cell>
          <cell r="C2123">
            <v>0</v>
          </cell>
          <cell r="D2123">
            <v>0</v>
          </cell>
          <cell r="E2123">
            <v>0</v>
          </cell>
          <cell r="F2123">
            <v>0</v>
          </cell>
          <cell r="G2123">
            <v>0</v>
          </cell>
          <cell r="H2123">
            <v>0</v>
          </cell>
          <cell r="I2123">
            <v>0</v>
          </cell>
          <cell r="J2123">
            <v>0</v>
          </cell>
          <cell r="K2123">
            <v>0</v>
          </cell>
          <cell r="L2123">
            <v>0</v>
          </cell>
          <cell r="M2123">
            <v>0</v>
          </cell>
        </row>
        <row r="2124">
          <cell r="A2124">
            <v>0</v>
          </cell>
          <cell r="B2124">
            <v>0</v>
          </cell>
          <cell r="C2124">
            <v>0</v>
          </cell>
          <cell r="D2124">
            <v>0</v>
          </cell>
          <cell r="E2124">
            <v>0</v>
          </cell>
          <cell r="F2124">
            <v>0</v>
          </cell>
          <cell r="G2124">
            <v>0</v>
          </cell>
          <cell r="H2124">
            <v>0</v>
          </cell>
          <cell r="I2124">
            <v>0</v>
          </cell>
          <cell r="J2124">
            <v>0</v>
          </cell>
          <cell r="K2124">
            <v>0</v>
          </cell>
          <cell r="L2124">
            <v>0</v>
          </cell>
          <cell r="M2124">
            <v>0</v>
          </cell>
        </row>
        <row r="2125">
          <cell r="A2125">
            <v>0</v>
          </cell>
          <cell r="B2125">
            <v>0</v>
          </cell>
          <cell r="C2125">
            <v>0</v>
          </cell>
          <cell r="D2125">
            <v>0</v>
          </cell>
          <cell r="E2125">
            <v>0</v>
          </cell>
          <cell r="F2125">
            <v>0</v>
          </cell>
          <cell r="G2125">
            <v>0</v>
          </cell>
          <cell r="H2125">
            <v>0</v>
          </cell>
          <cell r="I2125">
            <v>0</v>
          </cell>
          <cell r="J2125">
            <v>0</v>
          </cell>
          <cell r="K2125">
            <v>0</v>
          </cell>
          <cell r="L2125">
            <v>0</v>
          </cell>
          <cell r="M2125">
            <v>0</v>
          </cell>
        </row>
        <row r="2126">
          <cell r="A2126">
            <v>0</v>
          </cell>
          <cell r="B2126">
            <v>0</v>
          </cell>
          <cell r="C2126">
            <v>0</v>
          </cell>
          <cell r="D2126">
            <v>0</v>
          </cell>
          <cell r="E2126">
            <v>0</v>
          </cell>
          <cell r="F2126">
            <v>0</v>
          </cell>
          <cell r="G2126">
            <v>0</v>
          </cell>
          <cell r="H2126">
            <v>0</v>
          </cell>
          <cell r="I2126">
            <v>0</v>
          </cell>
          <cell r="J2126">
            <v>0</v>
          </cell>
          <cell r="K2126">
            <v>0</v>
          </cell>
          <cell r="L2126">
            <v>0</v>
          </cell>
          <cell r="M2126">
            <v>0</v>
          </cell>
        </row>
        <row r="2127">
          <cell r="A2127">
            <v>0</v>
          </cell>
          <cell r="B2127">
            <v>0</v>
          </cell>
          <cell r="C2127">
            <v>0</v>
          </cell>
          <cell r="D2127">
            <v>0</v>
          </cell>
          <cell r="E2127">
            <v>0</v>
          </cell>
          <cell r="F2127">
            <v>0</v>
          </cell>
          <cell r="G2127">
            <v>0</v>
          </cell>
          <cell r="H2127">
            <v>0</v>
          </cell>
          <cell r="I2127">
            <v>0</v>
          </cell>
          <cell r="J2127">
            <v>0</v>
          </cell>
          <cell r="K2127">
            <v>0</v>
          </cell>
          <cell r="L2127">
            <v>0</v>
          </cell>
          <cell r="M2127">
            <v>0</v>
          </cell>
        </row>
        <row r="2128">
          <cell r="A2128">
            <v>0</v>
          </cell>
          <cell r="B2128">
            <v>0</v>
          </cell>
          <cell r="C2128">
            <v>0</v>
          </cell>
          <cell r="D2128">
            <v>0</v>
          </cell>
          <cell r="E2128">
            <v>0</v>
          </cell>
          <cell r="F2128">
            <v>0</v>
          </cell>
          <cell r="G2128">
            <v>0</v>
          </cell>
          <cell r="H2128">
            <v>0</v>
          </cell>
          <cell r="I2128">
            <v>0</v>
          </cell>
          <cell r="J2128">
            <v>0</v>
          </cell>
          <cell r="K2128">
            <v>0</v>
          </cell>
          <cell r="L2128">
            <v>0</v>
          </cell>
          <cell r="M2128">
            <v>0</v>
          </cell>
        </row>
        <row r="2129">
          <cell r="A2129">
            <v>0</v>
          </cell>
          <cell r="B2129">
            <v>0</v>
          </cell>
          <cell r="C2129">
            <v>0</v>
          </cell>
          <cell r="D2129">
            <v>0</v>
          </cell>
          <cell r="E2129">
            <v>0</v>
          </cell>
          <cell r="F2129">
            <v>0</v>
          </cell>
          <cell r="G2129">
            <v>0</v>
          </cell>
          <cell r="H2129">
            <v>0</v>
          </cell>
          <cell r="I2129">
            <v>0</v>
          </cell>
          <cell r="J2129">
            <v>0</v>
          </cell>
          <cell r="K2129">
            <v>0</v>
          </cell>
          <cell r="L2129">
            <v>0</v>
          </cell>
          <cell r="M2129">
            <v>0</v>
          </cell>
        </row>
        <row r="2130">
          <cell r="A2130">
            <v>0</v>
          </cell>
          <cell r="B2130">
            <v>0</v>
          </cell>
          <cell r="C2130">
            <v>0</v>
          </cell>
          <cell r="D2130">
            <v>0</v>
          </cell>
          <cell r="E2130">
            <v>0</v>
          </cell>
          <cell r="F2130">
            <v>0</v>
          </cell>
          <cell r="G2130">
            <v>0</v>
          </cell>
          <cell r="H2130">
            <v>0</v>
          </cell>
          <cell r="I2130">
            <v>0</v>
          </cell>
          <cell r="J2130">
            <v>0</v>
          </cell>
          <cell r="K2130">
            <v>0</v>
          </cell>
          <cell r="L2130">
            <v>0</v>
          </cell>
          <cell r="M2130">
            <v>0</v>
          </cell>
        </row>
        <row r="2131">
          <cell r="A2131">
            <v>0</v>
          </cell>
          <cell r="B2131">
            <v>0</v>
          </cell>
          <cell r="C2131">
            <v>0</v>
          </cell>
          <cell r="D2131">
            <v>0</v>
          </cell>
          <cell r="E2131">
            <v>0</v>
          </cell>
          <cell r="F2131">
            <v>0</v>
          </cell>
          <cell r="G2131">
            <v>0</v>
          </cell>
          <cell r="H2131">
            <v>0</v>
          </cell>
          <cell r="I2131">
            <v>0</v>
          </cell>
          <cell r="J2131">
            <v>0</v>
          </cell>
          <cell r="K2131">
            <v>0</v>
          </cell>
          <cell r="L2131">
            <v>0</v>
          </cell>
          <cell r="M2131">
            <v>0</v>
          </cell>
        </row>
        <row r="2132">
          <cell r="A2132">
            <v>0</v>
          </cell>
          <cell r="B2132">
            <v>0</v>
          </cell>
          <cell r="C2132">
            <v>0</v>
          </cell>
          <cell r="D2132">
            <v>0</v>
          </cell>
          <cell r="E2132">
            <v>0</v>
          </cell>
          <cell r="F2132">
            <v>0</v>
          </cell>
          <cell r="G2132">
            <v>0</v>
          </cell>
          <cell r="H2132">
            <v>0</v>
          </cell>
          <cell r="I2132">
            <v>0</v>
          </cell>
          <cell r="J2132">
            <v>0</v>
          </cell>
          <cell r="K2132">
            <v>0</v>
          </cell>
          <cell r="L2132">
            <v>0</v>
          </cell>
          <cell r="M2132">
            <v>0</v>
          </cell>
        </row>
        <row r="2133">
          <cell r="A2133">
            <v>0</v>
          </cell>
          <cell r="B2133">
            <v>0</v>
          </cell>
          <cell r="C2133">
            <v>0</v>
          </cell>
          <cell r="D2133">
            <v>0</v>
          </cell>
          <cell r="E2133">
            <v>0</v>
          </cell>
          <cell r="F2133">
            <v>0</v>
          </cell>
          <cell r="G2133">
            <v>0</v>
          </cell>
          <cell r="H2133">
            <v>0</v>
          </cell>
          <cell r="I2133">
            <v>0</v>
          </cell>
          <cell r="J2133">
            <v>0</v>
          </cell>
          <cell r="K2133">
            <v>0</v>
          </cell>
          <cell r="L2133">
            <v>0</v>
          </cell>
          <cell r="M2133">
            <v>0</v>
          </cell>
        </row>
        <row r="2134">
          <cell r="A2134">
            <v>0</v>
          </cell>
          <cell r="B2134">
            <v>0</v>
          </cell>
          <cell r="C2134">
            <v>0</v>
          </cell>
          <cell r="D2134">
            <v>0</v>
          </cell>
          <cell r="E2134">
            <v>0</v>
          </cell>
          <cell r="F2134">
            <v>0</v>
          </cell>
          <cell r="G2134">
            <v>0</v>
          </cell>
          <cell r="H2134">
            <v>0</v>
          </cell>
          <cell r="I2134">
            <v>0</v>
          </cell>
          <cell r="J2134">
            <v>0</v>
          </cell>
          <cell r="K2134">
            <v>0</v>
          </cell>
          <cell r="L2134">
            <v>0</v>
          </cell>
          <cell r="M2134">
            <v>0</v>
          </cell>
        </row>
        <row r="2135">
          <cell r="A2135">
            <v>0</v>
          </cell>
          <cell r="B2135">
            <v>0</v>
          </cell>
          <cell r="C2135">
            <v>0</v>
          </cell>
          <cell r="D2135">
            <v>0</v>
          </cell>
          <cell r="E2135">
            <v>0</v>
          </cell>
          <cell r="F2135">
            <v>0</v>
          </cell>
          <cell r="G2135">
            <v>0</v>
          </cell>
          <cell r="H2135">
            <v>0</v>
          </cell>
          <cell r="I2135">
            <v>0</v>
          </cell>
          <cell r="J2135">
            <v>0</v>
          </cell>
          <cell r="K2135">
            <v>0</v>
          </cell>
          <cell r="L2135">
            <v>0</v>
          </cell>
          <cell r="M2135">
            <v>0</v>
          </cell>
        </row>
        <row r="2136">
          <cell r="A2136">
            <v>0</v>
          </cell>
          <cell r="B2136">
            <v>0</v>
          </cell>
          <cell r="C2136">
            <v>0</v>
          </cell>
          <cell r="D2136">
            <v>0</v>
          </cell>
          <cell r="E2136">
            <v>0</v>
          </cell>
          <cell r="F2136">
            <v>0</v>
          </cell>
          <cell r="G2136">
            <v>0</v>
          </cell>
          <cell r="H2136">
            <v>0</v>
          </cell>
          <cell r="I2136">
            <v>0</v>
          </cell>
          <cell r="J2136">
            <v>0</v>
          </cell>
          <cell r="K2136">
            <v>0</v>
          </cell>
          <cell r="L2136">
            <v>0</v>
          </cell>
          <cell r="M2136">
            <v>0</v>
          </cell>
        </row>
        <row r="2137">
          <cell r="A2137">
            <v>0</v>
          </cell>
          <cell r="B2137">
            <v>0</v>
          </cell>
          <cell r="C2137">
            <v>0</v>
          </cell>
          <cell r="D2137">
            <v>0</v>
          </cell>
          <cell r="E2137">
            <v>0</v>
          </cell>
          <cell r="F2137">
            <v>0</v>
          </cell>
          <cell r="G2137">
            <v>0</v>
          </cell>
          <cell r="H2137">
            <v>0</v>
          </cell>
          <cell r="I2137">
            <v>0</v>
          </cell>
          <cell r="J2137">
            <v>0</v>
          </cell>
          <cell r="K2137">
            <v>0</v>
          </cell>
          <cell r="L2137">
            <v>0</v>
          </cell>
          <cell r="M2137">
            <v>0</v>
          </cell>
        </row>
        <row r="2138">
          <cell r="A2138">
            <v>0</v>
          </cell>
          <cell r="B2138">
            <v>0</v>
          </cell>
          <cell r="C2138">
            <v>0</v>
          </cell>
          <cell r="D2138">
            <v>0</v>
          </cell>
          <cell r="E2138">
            <v>0</v>
          </cell>
          <cell r="F2138">
            <v>0</v>
          </cell>
          <cell r="G2138">
            <v>0</v>
          </cell>
          <cell r="H2138">
            <v>0</v>
          </cell>
          <cell r="I2138">
            <v>0</v>
          </cell>
          <cell r="J2138">
            <v>0</v>
          </cell>
          <cell r="K2138">
            <v>0</v>
          </cell>
          <cell r="L2138">
            <v>0</v>
          </cell>
          <cell r="M2138">
            <v>0</v>
          </cell>
        </row>
        <row r="2139">
          <cell r="A2139">
            <v>0</v>
          </cell>
          <cell r="B2139">
            <v>0</v>
          </cell>
          <cell r="C2139">
            <v>0</v>
          </cell>
          <cell r="D2139">
            <v>0</v>
          </cell>
          <cell r="E2139">
            <v>0</v>
          </cell>
          <cell r="F2139">
            <v>0</v>
          </cell>
          <cell r="G2139">
            <v>0</v>
          </cell>
          <cell r="H2139">
            <v>0</v>
          </cell>
          <cell r="I2139">
            <v>0</v>
          </cell>
          <cell r="J2139">
            <v>0</v>
          </cell>
          <cell r="K2139">
            <v>0</v>
          </cell>
          <cell r="L2139">
            <v>0</v>
          </cell>
          <cell r="M2139">
            <v>0</v>
          </cell>
        </row>
      </sheetData>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dor"/>
      <sheetName val="Cadena.Funcional"/>
      <sheetName val="Demanda (5')"/>
      <sheetName val="POI 2019"/>
      <sheetName val="metas fisicas d118"/>
      <sheetName val="metas DS 118"/>
      <sheetName val="Hoja3"/>
      <sheetName val="ANEXO 03"/>
      <sheetName val="metas fisicas d118 (2)"/>
      <sheetName val="Resumen CN"/>
      <sheetName val="DS 188"/>
      <sheetName val="DATA"/>
      <sheetName val="Hoja1"/>
      <sheetName val="caja chica"/>
      <sheetName val="CN(4') (2)"/>
      <sheetName val="caja chica (2)"/>
      <sheetName val="Anexo N° 02"/>
      <sheetName val="Anexo N° 01"/>
      <sheetName val="TAREA"/>
      <sheetName val="CN(4')"/>
      <sheetName val="DS N° 118-19"/>
      <sheetName val="DETALLE (UZ)"/>
      <sheetName val="Demanda"/>
      <sheetName val="pia"/>
      <sheetName val="PRESUPUESTO"/>
      <sheetName val="Resumen"/>
      <sheetName val="CN-02"/>
      <sheetName val="Certificado"/>
      <sheetName val="Compr.Anual"/>
      <sheetName val="Devengado"/>
      <sheetName val="DS 118-2019-EF"/>
      <sheetName val="RESUMEN AMIGABLE"/>
    </sheetNames>
    <sheetDataSet>
      <sheetData sheetId="0"/>
      <sheetData sheetId="1"/>
      <sheetData sheetId="2"/>
      <sheetData sheetId="3"/>
      <sheetData sheetId="4"/>
      <sheetData sheetId="5"/>
      <sheetData sheetId="6"/>
      <sheetData sheetId="7"/>
      <sheetData sheetId="8"/>
      <sheetData sheetId="9"/>
      <sheetData sheetId="10">
        <row r="7">
          <cell r="C7">
            <v>4999885</v>
          </cell>
        </row>
      </sheetData>
      <sheetData sheetId="11">
        <row r="4">
          <cell r="A4" t="str">
            <v>Sec.
Fun.</v>
          </cell>
          <cell r="B4" t="str">
            <v>Nemónico</v>
          </cell>
          <cell r="C4" t="str">
            <v>nuevas</v>
          </cell>
        </row>
        <row r="5">
          <cell r="A5" t="str">
            <v>0026</v>
          </cell>
          <cell r="B5" t="str">
            <v>AMAZONAS</v>
          </cell>
          <cell r="C5" t="str">
            <v>0068</v>
          </cell>
        </row>
        <row r="6">
          <cell r="A6" t="str">
            <v>0028</v>
          </cell>
          <cell r="B6" t="str">
            <v>APURÍMAC</v>
          </cell>
          <cell r="C6" t="str">
            <v>0069</v>
          </cell>
        </row>
        <row r="7">
          <cell r="A7" t="str">
            <v>0029</v>
          </cell>
          <cell r="B7" t="str">
            <v>AREQUIPA</v>
          </cell>
          <cell r="C7" t="str">
            <v>0070</v>
          </cell>
        </row>
        <row r="8">
          <cell r="A8" t="str">
            <v>0030</v>
          </cell>
          <cell r="B8" t="str">
            <v>AYACUCHO</v>
          </cell>
          <cell r="C8" t="str">
            <v>0071</v>
          </cell>
        </row>
        <row r="9">
          <cell r="A9" t="str">
            <v>0031</v>
          </cell>
          <cell r="B9" t="str">
            <v>CAJAMARCA</v>
          </cell>
          <cell r="C9" t="str">
            <v>0072</v>
          </cell>
        </row>
        <row r="10">
          <cell r="A10" t="str">
            <v>0032</v>
          </cell>
          <cell r="B10" t="str">
            <v>CUSCO</v>
          </cell>
          <cell r="C10" t="str">
            <v>0073</v>
          </cell>
        </row>
        <row r="11">
          <cell r="A11" t="str">
            <v>0033</v>
          </cell>
          <cell r="B11" t="str">
            <v>HUANCAVELICA</v>
          </cell>
          <cell r="C11" t="str">
            <v>0074</v>
          </cell>
        </row>
        <row r="12">
          <cell r="A12" t="str">
            <v>0034</v>
          </cell>
          <cell r="B12" t="str">
            <v>HUÁNUCO</v>
          </cell>
          <cell r="C12" t="str">
            <v>0075</v>
          </cell>
        </row>
        <row r="13">
          <cell r="A13" t="str">
            <v>0054</v>
          </cell>
          <cell r="B13" t="str">
            <v>HUARAZ</v>
          </cell>
          <cell r="C13" t="str">
            <v>0076</v>
          </cell>
        </row>
        <row r="14">
          <cell r="A14" t="str">
            <v>0035</v>
          </cell>
          <cell r="B14" t="str">
            <v>ICA</v>
          </cell>
          <cell r="C14" t="str">
            <v>0077</v>
          </cell>
        </row>
        <row r="15">
          <cell r="A15" t="str">
            <v>0036</v>
          </cell>
          <cell r="B15" t="str">
            <v>JUNÍN</v>
          </cell>
          <cell r="C15" t="str">
            <v>0078</v>
          </cell>
        </row>
        <row r="16">
          <cell r="A16" t="str">
            <v>0037</v>
          </cell>
          <cell r="B16" t="str">
            <v>LA LIBERTAD</v>
          </cell>
          <cell r="C16" t="str">
            <v>0079</v>
          </cell>
        </row>
        <row r="17">
          <cell r="A17" t="str">
            <v>0039</v>
          </cell>
          <cell r="B17" t="str">
            <v>LIMA</v>
          </cell>
          <cell r="C17" t="str">
            <v>0080</v>
          </cell>
        </row>
        <row r="18">
          <cell r="A18" t="str">
            <v>0040</v>
          </cell>
          <cell r="B18" t="str">
            <v>LORETO</v>
          </cell>
          <cell r="C18" t="str">
            <v>0081</v>
          </cell>
        </row>
        <row r="19">
          <cell r="A19" t="str">
            <v>0042</v>
          </cell>
          <cell r="B19" t="str">
            <v>MOQUEGUA</v>
          </cell>
          <cell r="C19" t="str">
            <v>0082</v>
          </cell>
        </row>
        <row r="20">
          <cell r="A20" t="str">
            <v>0044</v>
          </cell>
          <cell r="B20" t="str">
            <v>PIURA</v>
          </cell>
          <cell r="C20" t="str">
            <v>0083</v>
          </cell>
        </row>
        <row r="21">
          <cell r="A21" t="str">
            <v>0045</v>
          </cell>
          <cell r="B21" t="str">
            <v>PUNO</v>
          </cell>
          <cell r="C21" t="str">
            <v>0084</v>
          </cell>
        </row>
        <row r="22">
          <cell r="A22" t="str">
            <v>0046</v>
          </cell>
          <cell r="B22" t="str">
            <v>SAN MARTIN</v>
          </cell>
          <cell r="C22" t="str">
            <v>0085</v>
          </cell>
        </row>
        <row r="23">
          <cell r="A23" t="str">
            <v>0047</v>
          </cell>
          <cell r="B23" t="str">
            <v>TACNA</v>
          </cell>
          <cell r="C23" t="str">
            <v>0086</v>
          </cell>
        </row>
        <row r="24">
          <cell r="A24" t="str">
            <v>0051</v>
          </cell>
          <cell r="B24" t="str">
            <v>OFICINA NACIONAL</v>
          </cell>
          <cell r="C24" t="str">
            <v>0087</v>
          </cell>
        </row>
        <row r="25">
          <cell r="A25" t="str">
            <v>0052</v>
          </cell>
          <cell r="B25" t="str">
            <v>UGPYTOS</v>
          </cell>
          <cell r="C25" t="str">
            <v>0088</v>
          </cell>
        </row>
        <row r="26">
          <cell r="A26" t="str">
            <v>0053</v>
          </cell>
          <cell r="B26" t="str">
            <v>UGPROM</v>
          </cell>
          <cell r="C26" t="str">
            <v>0089</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quiv-SecFun2019-2018"/>
      <sheetName val="SecFun por Centros de Costo"/>
      <sheetName val="Mod-2"/>
      <sheetName val="Sec.Fun (DS 88)"/>
      <sheetName val="Demana (10')"/>
      <sheetName val="Mod-29"/>
      <sheetName val="Mod-28"/>
      <sheetName val="Mod-30"/>
      <sheetName val="CentrosDeEmpleo"/>
      <sheetName val="Demanda por Centro de Costo"/>
      <sheetName val="cas"/>
      <sheetName val="Mod-10"/>
      <sheetName val="Mod_09"/>
      <sheetName val="Mod-7-8"/>
      <sheetName val="Cuadro de NMP"/>
      <sheetName val="Enero"/>
      <sheetName val="Demanda (5')"/>
      <sheetName val="DS 088"/>
      <sheetName val="POI 2019"/>
      <sheetName val="metas DS 188"/>
      <sheetName val="Resumen CN"/>
      <sheetName val="rev"/>
      <sheetName val="DS 188"/>
      <sheetName val="Detalle de la DS 188"/>
      <sheetName val="Hoja9"/>
      <sheetName val="UZ"/>
      <sheetName val="Hoja3"/>
      <sheetName val="CN(ds118)"/>
      <sheetName val="CESAR"/>
      <sheetName val="RESUMEN AMIGABLE"/>
      <sheetName val="Mod-3-4-5"/>
      <sheetName val="Mod-6"/>
      <sheetName val="Mod-11"/>
      <sheetName val="Mod-13-14"/>
      <sheetName val="Mod-17"/>
      <sheetName val="Mod-16"/>
      <sheetName val="Mod-18"/>
      <sheetName val="Mod-19"/>
      <sheetName val="Mod-22"/>
      <sheetName val="Cad. Funcional AII"/>
      <sheetName val="Resumen"/>
      <sheetName val="Hoja2"/>
      <sheetName val="Hoja4"/>
      <sheetName val="metas fisicas d118 (2)"/>
      <sheetName val="Mod-24"/>
      <sheetName val="Mod-25-26-27"/>
      <sheetName val="Mod-31"/>
      <sheetName val="Mod-32-036"/>
      <sheetName val="Mod-37"/>
      <sheetName val="Mod-38"/>
      <sheetName val="Mod-39"/>
      <sheetName val="Mod-40"/>
      <sheetName val="Mod-41"/>
      <sheetName val="Mod-42"/>
      <sheetName val="Mod-43"/>
      <sheetName val="Mod-44"/>
      <sheetName val="U.E. 005"/>
      <sheetName val="PIA-2019"/>
      <sheetName val="D.S. 88-19-EF"/>
      <sheetName val="D.S. 118-19-EF"/>
      <sheetName val="RESUMENN"/>
      <sheetName val="Mod-45"/>
      <sheetName val="Mod-46"/>
      <sheetName val="Hoja6"/>
      <sheetName val="fabiola"/>
      <sheetName val="Mod-47"/>
      <sheetName val="Mod-48"/>
      <sheetName val="Mod-49"/>
      <sheetName val="Mod-58"/>
      <sheetName val="Hoja8"/>
      <sheetName val="mpp_18_mod_nota_modificatoria_1"/>
      <sheetName val="Clasificador"/>
      <sheetName val="Cadena.Funcional"/>
      <sheetName val="Mod-50"/>
      <sheetName val="CN-02"/>
      <sheetName val="ANEXO-01 (24')"/>
      <sheetName val="ANEXO-02 (24')"/>
      <sheetName val="DETALLE"/>
      <sheetName val="pia"/>
      <sheetName val="ANEXO-01 (24') actividad"/>
      <sheetName val="ANEXO-02 (24') actividad"/>
      <sheetName val="Demanda"/>
      <sheetName val="Mod-52"/>
      <sheetName val="Mod-51"/>
      <sheetName val="Mod-53"/>
      <sheetName val="Mod-54"/>
      <sheetName val="PREVISION"/>
      <sheetName val="Mod-55"/>
      <sheetName val="Mod-56"/>
      <sheetName val="cuadro de servicios basico"/>
      <sheetName val="Mod-113-118"/>
      <sheetName val="Mod-119"/>
      <sheetName val="Mod-126"/>
      <sheetName val="Mod-127"/>
      <sheetName val="Mod-130"/>
      <sheetName val="Mod-136"/>
      <sheetName val="Mod-140"/>
      <sheetName val="Mod-143"/>
      <sheetName val="Mod-150"/>
      <sheetName val="Sec. Fun 2020"/>
      <sheetName val="Cuadro I.Gestión"/>
      <sheetName val="Cuadro memo13-2020-tp-de"/>
      <sheetName val="Hoja10"/>
      <sheetName val="PRESUPUESTO"/>
      <sheetName val="Hoja1"/>
      <sheetName val="jjjjj"/>
      <sheetName val="Certificado"/>
      <sheetName val="Compr.Anual"/>
      <sheetName val="Compromiso"/>
      <sheetName val="Devengado"/>
      <sheetName val="RESUMENX"/>
      <sheetName val="CUADRO-FORMULA"/>
      <sheetName val="Hoja7"/>
      <sheetName val="Hoja5"/>
      <sheetName va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0">
          <cell r="A40" t="str">
            <v>Etiquetas de fila</v>
          </cell>
          <cell r="B40" t="str">
            <v>Etiquetas de fila</v>
          </cell>
        </row>
        <row r="41">
          <cell r="A41" t="str">
            <v>01-DE</v>
          </cell>
          <cell r="B41" t="str">
            <v>DE</v>
          </cell>
        </row>
        <row r="42">
          <cell r="A42" t="str">
            <v>03-02-UGPPME-CFME</v>
          </cell>
          <cell r="B42" t="str">
            <v>UGPPME-CFME</v>
          </cell>
        </row>
        <row r="43">
          <cell r="A43" t="str">
            <v>03-UGPPME</v>
          </cell>
          <cell r="B43" t="str">
            <v>UGPPME</v>
          </cell>
        </row>
        <row r="44">
          <cell r="A44" t="str">
            <v>04-01-UGA-CFL</v>
          </cell>
          <cell r="B44" t="str">
            <v>UGA-CFL</v>
          </cell>
        </row>
        <row r="45">
          <cell r="A45" t="str">
            <v>04-03-UGA-CFT</v>
          </cell>
          <cell r="B45" t="str">
            <v>UGA-CFT</v>
          </cell>
        </row>
        <row r="46">
          <cell r="A46" t="str">
            <v>04-05-UGA-CFS</v>
          </cell>
          <cell r="B46" t="str">
            <v>UGA-CFS</v>
          </cell>
        </row>
        <row r="47">
          <cell r="A47" t="str">
            <v>04-UGA</v>
          </cell>
          <cell r="B47" t="str">
            <v>UGA</v>
          </cell>
        </row>
        <row r="48">
          <cell r="A48" t="str">
            <v>05-01-UGPYTOS-CFATEP</v>
          </cell>
          <cell r="B48" t="str">
            <v>UGPYTOS-CFATEP</v>
          </cell>
        </row>
        <row r="49">
          <cell r="A49" t="str">
            <v>05-02-UGPYTOS-CFSP</v>
          </cell>
          <cell r="B49" t="str">
            <v>UGPYTOS-CFSP</v>
          </cell>
        </row>
        <row r="50">
          <cell r="A50" t="str">
            <v>06-UGPROM</v>
          </cell>
          <cell r="B50" t="str">
            <v>UGPROM</v>
          </cell>
        </row>
        <row r="51">
          <cell r="A51" t="str">
            <v>07-UZ - AMAZONAS</v>
          </cell>
          <cell r="B51" t="str">
            <v>AMAZONAS</v>
          </cell>
        </row>
        <row r="52">
          <cell r="A52" t="str">
            <v>09-UZ - APURIMAC</v>
          </cell>
          <cell r="B52" t="str">
            <v>09-UZ - APURIMAC</v>
          </cell>
        </row>
        <row r="53">
          <cell r="A53" t="str">
            <v>10-UZ - AREQUIPA</v>
          </cell>
          <cell r="B53" t="str">
            <v>10-UZ - AREQUIPA</v>
          </cell>
        </row>
        <row r="54">
          <cell r="A54" t="str">
            <v>11-UZ - AYACUCHO</v>
          </cell>
          <cell r="B54" t="str">
            <v>11-UZ - AYACUCHO</v>
          </cell>
        </row>
        <row r="55">
          <cell r="A55" t="str">
            <v>12-UZ - CAJAMARCA</v>
          </cell>
          <cell r="B55" t="str">
            <v>12-UZ - CAJAMARCA</v>
          </cell>
        </row>
        <row r="56">
          <cell r="A56" t="str">
            <v>13-UZ - CUSCO</v>
          </cell>
          <cell r="B56" t="str">
            <v>13-UZ - CUSCO</v>
          </cell>
        </row>
        <row r="57">
          <cell r="A57" t="str">
            <v>14-UZ - HUANCAVELICA</v>
          </cell>
          <cell r="B57" t="str">
            <v>14-UZ - HUANCAVELICA</v>
          </cell>
        </row>
        <row r="58">
          <cell r="A58" t="str">
            <v>15-UZ - HUANUCO</v>
          </cell>
          <cell r="B58" t="str">
            <v>15-UZ - HUANUCO</v>
          </cell>
        </row>
        <row r="59">
          <cell r="A59" t="str">
            <v>16-UZ - HUARAZ</v>
          </cell>
          <cell r="B59" t="str">
            <v>16-UZ - HUARAZ</v>
          </cell>
        </row>
        <row r="60">
          <cell r="A60" t="str">
            <v>17-UZ - ICA</v>
          </cell>
          <cell r="B60" t="str">
            <v>17-UZ - ICA</v>
          </cell>
        </row>
        <row r="61">
          <cell r="A61" t="str">
            <v>18-UZ - JUNIN</v>
          </cell>
          <cell r="B61" t="str">
            <v>18-UZ - JUNIN</v>
          </cell>
        </row>
        <row r="62">
          <cell r="A62" t="str">
            <v>19-UZ - LA LIBERTAD</v>
          </cell>
          <cell r="B62" t="str">
            <v>19-UZ - LA LIBERTAD</v>
          </cell>
        </row>
        <row r="63">
          <cell r="A63" t="str">
            <v>21-UZ - LIMA NORTE - CALLAO</v>
          </cell>
          <cell r="B63" t="str">
            <v>21-UZ - LIMA NORTE - CALLAO</v>
          </cell>
        </row>
        <row r="64">
          <cell r="A64" t="str">
            <v>22-UZ - LIMA SUR - ESTE</v>
          </cell>
          <cell r="B64" t="str">
            <v>22-UZ - LIMA SUR - ESTE</v>
          </cell>
        </row>
        <row r="65">
          <cell r="A65" t="str">
            <v>23-UZ - LORETO</v>
          </cell>
          <cell r="B65" t="str">
            <v>23-UZ - LORETO</v>
          </cell>
        </row>
        <row r="66">
          <cell r="A66" t="str">
            <v>25-UZ - MOQUEGUA</v>
          </cell>
          <cell r="B66" t="str">
            <v>25-UZ - MOQUEGUA</v>
          </cell>
        </row>
        <row r="67">
          <cell r="A67" t="str">
            <v>27-UZ - PIURA</v>
          </cell>
          <cell r="B67" t="str">
            <v>27-UZ - PIURA</v>
          </cell>
        </row>
        <row r="68">
          <cell r="A68" t="str">
            <v>28-UZ - PUNO</v>
          </cell>
          <cell r="B68" t="str">
            <v>28-UZ - PUNO</v>
          </cell>
        </row>
        <row r="69">
          <cell r="A69" t="str">
            <v>30-UZ - SAN MARTIN</v>
          </cell>
          <cell r="B69" t="str">
            <v>30-UZ - SAN MARTIN</v>
          </cell>
        </row>
        <row r="70">
          <cell r="A70" t="str">
            <v>32-UZ - TACNA</v>
          </cell>
          <cell r="B70" t="str">
            <v>32-UZ - TACNA</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AIRHSP"/>
      <sheetName val="PRESUPUESTO"/>
      <sheetName val="Detalle_Cas"/>
      <sheetName val="Hoja1"/>
      <sheetName val="Clasificador"/>
      <sheetName val="Datos"/>
      <sheetName val="CC"/>
      <sheetName val="Enero"/>
      <sheetName val="Febrero"/>
      <sheetName val="Marzo"/>
      <sheetName val="PUESTO"/>
      <sheetName val="CAS mensual (actualizable)"/>
      <sheetName val="EJECUCION 2019"/>
      <sheetName val="Hoja4"/>
      <sheetName val="Hoja5"/>
      <sheetName val="Hoja3"/>
      <sheetName val="Hoja6"/>
      <sheetName val="EJECUCION 2019 (2)"/>
      <sheetName val="Hoja2"/>
      <sheetName val="ampliacion ds 118"/>
      <sheetName val="PARTICIPANTES"/>
      <sheetName val="PROYECCION DE GAST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ow r="5">
          <cell r="A5" t="str">
            <v>ANTON GUERRERO JAQUELINE LUZ</v>
          </cell>
          <cell r="B5" t="str">
            <v>PLANILLA DE PAGOS CAS OFICINA NACIONAL ENERO 2019 N° 01</v>
          </cell>
          <cell r="C5" t="str">
            <v>COORDINACIÓN FUNCIONAL DE ASISTENCIA TÉCNICA Y EVALUACIÓN DE PROYECTOS</v>
          </cell>
          <cell r="D5" t="str">
            <v>ANALISTA DE PROYECTOS</v>
          </cell>
        </row>
        <row r="6">
          <cell r="A6" t="str">
            <v>CHAVEZ EVARISTO WALTER ALEJANDRO</v>
          </cell>
          <cell r="B6" t="str">
            <v>PLANILLA DE PAGOS CAS OFICINA NACIONAL ENERO 2019 N° 01</v>
          </cell>
          <cell r="C6" t="str">
            <v>COORDINACIÓN FUNCIONAL DE ASISTENCIA TÉCNICA Y EVALUACIÓN DE PROYECTOS</v>
          </cell>
          <cell r="D6" t="str">
            <v>RESPONSABLE DE LA COORDINACIÓN FUNCIONAL DE ASISTENCIA TÉCNICA Y EVALUACIÓN DE PROYECTOS</v>
          </cell>
        </row>
        <row r="7">
          <cell r="A7" t="str">
            <v>LIZANO SEDANO MELIZA LIZET</v>
          </cell>
          <cell r="B7" t="str">
            <v>PLANILLA DE PAGOS CAS OFICINA NACIONAL ENERO 2019 N° 01</v>
          </cell>
          <cell r="C7" t="str">
            <v>COORDINACIÓN FUNCIONAL DE ASISTENCIA TÉCNICA Y EVALUACIÓN DE PROYECTOS</v>
          </cell>
          <cell r="D7" t="str">
            <v>ASISTENTE ADMINISTRATIVO</v>
          </cell>
        </row>
        <row r="8">
          <cell r="A8" t="str">
            <v>PAEZ FELIX FLOR YOVANA</v>
          </cell>
          <cell r="B8" t="str">
            <v>PLANILLA DE PAGOS CAS OFICINA NACIONAL ENERO 2019 N° 01</v>
          </cell>
          <cell r="C8" t="str">
            <v>COORDINACIÓN FUNCIONAL DE ASISTENCIA TÉCNICA Y EVALUACIÓN DE PROYECTOS</v>
          </cell>
          <cell r="D8" t="str">
            <v>ESPECIALISTA EN EVALUACIÓN Y REVISIÓN DE PROYECTOS</v>
          </cell>
        </row>
        <row r="9">
          <cell r="A9" t="str">
            <v>RAMOS ALVARADO FERNANDO RAUL</v>
          </cell>
          <cell r="B9" t="str">
            <v>PLANILLA DE PAGOS CAS OFICINA NACIONAL ENERO 2019 N° 01</v>
          </cell>
          <cell r="C9" t="str">
            <v>COORDINACIÓN FUNCIONAL DE ASISTENCIA TÉCNICA Y EVALUACIÓN DE PROYECTOS</v>
          </cell>
          <cell r="D9" t="str">
            <v>ESPECIALISTA EN ASISTENCIA TÉCNICA Y EVALUACIÓN DE PROYECTOS</v>
          </cell>
        </row>
        <row r="10">
          <cell r="A10" t="str">
            <v>CANCHARI YAÑEZ GINA PAOLA</v>
          </cell>
          <cell r="B10" t="str">
            <v>PLANILLA DE PAGOS CAS OFICINA NACIONAL ENERO 2019 N° 01</v>
          </cell>
          <cell r="C10" t="str">
            <v>COORDINACIÓN FUNCIONAL DE CONTABILIDAD</v>
          </cell>
          <cell r="D10" t="str">
            <v>ASISTENTE ADMINISTRATIVO</v>
          </cell>
        </row>
        <row r="11">
          <cell r="A11" t="str">
            <v>FLORES BASILIO LUIS GUSTAVO</v>
          </cell>
          <cell r="B11" t="str">
            <v>PLANILLA DE PAGOS CAS OFICINA NACIONAL ENERO 2019 N° 01</v>
          </cell>
          <cell r="C11" t="str">
            <v>COORDINACIÓN FUNCIONAL DE CONTABILIDAD</v>
          </cell>
          <cell r="D11" t="str">
            <v>CONTADOR III (ESPECIALISTA EN FISCALIZACIÓN Y CONTROL PREVIO)</v>
          </cell>
        </row>
        <row r="12">
          <cell r="A12" t="str">
            <v>MENDOZA CRUZ CARLOS ALBERTO</v>
          </cell>
          <cell r="B12" t="str">
            <v>PLANILLA DE PAGOS CAS OFICINA NACIONAL ENERO 2019 N° 01</v>
          </cell>
          <cell r="C12" t="str">
            <v>COORDINACIÓN FUNCIONAL DE CONTABILIDAD</v>
          </cell>
          <cell r="D12" t="str">
            <v>RESPONSABLE DE LA COORDINACIÓN FUNCIONAL DE CONTABILIDAD</v>
          </cell>
        </row>
        <row r="13">
          <cell r="A13" t="str">
            <v>ROMERO REYES VERONICA ISABEL</v>
          </cell>
          <cell r="B13" t="str">
            <v>PLANILLA DE PAGOS CAS OFICINA NACIONAL ENERO 2019 N° 01</v>
          </cell>
          <cell r="C13" t="str">
            <v>COORDINACIÓN FUNCIONAL DE CONTABILIDAD</v>
          </cell>
          <cell r="D13" t="str">
            <v>ESPECIALISTA EN CONTABILIDAD</v>
          </cell>
        </row>
        <row r="14">
          <cell r="A14" t="str">
            <v>ABRIGO ANDIA KARINA GIANELLA</v>
          </cell>
          <cell r="B14" t="str">
            <v>PLANILLA DE PAGOS CAS OFICINA NACIONAL ENERO 2019 N° 01</v>
          </cell>
          <cell r="C14" t="str">
            <v>COORDINACIÓN FUNCIONAL DE LOGÍSTICA</v>
          </cell>
          <cell r="D14" t="str">
            <v>OPERADOR LOGÍSTICO</v>
          </cell>
        </row>
        <row r="15">
          <cell r="A15" t="str">
            <v>ALZAMORA MAURICIO JAIME DAVID</v>
          </cell>
          <cell r="B15" t="str">
            <v>PLANILLA DE PAGOS CAS OFICINA NACIONAL ENERO 2019 N° 01</v>
          </cell>
          <cell r="C15" t="str">
            <v>COORDINACIÓN FUNCIONAL DE LOGÍSTICA</v>
          </cell>
          <cell r="D15" t="str">
            <v>CHOFER</v>
          </cell>
        </row>
        <row r="16">
          <cell r="A16" t="str">
            <v>BELAPATIÑO QUIROZ MILAGROS BEATRIZ</v>
          </cell>
          <cell r="B16" t="str">
            <v>PLANILLA DE PAGOS CAS OFICINA NACIONAL ENERO 2019 N° 01</v>
          </cell>
          <cell r="C16" t="str">
            <v>COORDINACIÓN FUNCIONAL DE LOGÍSTICA</v>
          </cell>
          <cell r="D16" t="str">
            <v>ESPECIALISTA EN PROGRAMACIÓN Y PRESUPUESTO</v>
          </cell>
        </row>
        <row r="17">
          <cell r="A17" t="str">
            <v>CAMPOVERDE SEMINARIO JENNY PAOLA</v>
          </cell>
          <cell r="B17" t="str">
            <v>PLANILLA DE PAGOS CAS OFICINA NACIONAL ENERO 2019 N° 01</v>
          </cell>
          <cell r="C17" t="str">
            <v>COORDINACIÓN FUNCIONAL DE LOGÍSTICA</v>
          </cell>
          <cell r="D17" t="str">
            <v>RESPONSABLE DE LA COORDINACIÓN FUNCIONAL DE LOGÍSTICA</v>
          </cell>
        </row>
        <row r="18">
          <cell r="A18" t="str">
            <v>CHINCHAY PEÑA JANETTE DEL PILAR</v>
          </cell>
          <cell r="B18" t="str">
            <v>PLANILLA DE PAGOS CAS OFICINA NACIONAL ENERO 2019 N° 01</v>
          </cell>
          <cell r="C18" t="str">
            <v>COORDINACIÓN FUNCIONAL DE LOGÍSTICA</v>
          </cell>
          <cell r="D18" t="str">
            <v>RESPONSABLE DE CONTROL PATRIMONIAL</v>
          </cell>
        </row>
        <row r="19">
          <cell r="A19" t="str">
            <v>CORREA LEVANO JULIANA YODALIA</v>
          </cell>
          <cell r="B19" t="str">
            <v>PLANILLA DE PAGOS CAS OFICINA NACIONAL ENERO 2019 N° 01</v>
          </cell>
          <cell r="C19" t="str">
            <v>COORDINACIÓN FUNCIONAL DE LOGÍSTICA</v>
          </cell>
          <cell r="D19" t="str">
            <v>ESPECIALISTA EN CONTRATACIONES I</v>
          </cell>
        </row>
        <row r="20">
          <cell r="A20" t="str">
            <v>ESTRADA CHAVEZ DOMINGO SORIANO</v>
          </cell>
          <cell r="B20" t="str">
            <v>PLANILLA DE PAGOS CAS OFICINA NACIONAL ENERO 2019 N° 01</v>
          </cell>
          <cell r="C20" t="str">
            <v>COORDINACIÓN FUNCIONAL DE LOGÍSTICA</v>
          </cell>
          <cell r="D20" t="str">
            <v>CHOFER</v>
          </cell>
        </row>
        <row r="21">
          <cell r="A21" t="str">
            <v>GARCIA FLORES VIKER</v>
          </cell>
          <cell r="B21" t="str">
            <v>PLANILLA DE PAGOS CAS OFICINA NACIONAL ENERO 2019 N° 01</v>
          </cell>
          <cell r="C21" t="str">
            <v>COORDINACIÓN FUNCIONAL DE LOGÍSTICA</v>
          </cell>
          <cell r="D21" t="str">
            <v>TÉCNICO EN CONTROL PATRIMONIAL</v>
          </cell>
        </row>
        <row r="22">
          <cell r="A22" t="str">
            <v>MARCELO RICAPA JORGE JOEL</v>
          </cell>
          <cell r="B22" t="str">
            <v>PLANILLA DE PAGOS CAS OFICINA NACIONAL ENERO 2019 N° 01</v>
          </cell>
          <cell r="C22" t="str">
            <v>COORDINACIÓN FUNCIONAL DE LOGÍSTICA</v>
          </cell>
          <cell r="D22" t="str">
            <v>ASISTENTE LOGÍSTICO</v>
          </cell>
        </row>
        <row r="23">
          <cell r="A23" t="str">
            <v>MORY CONTRERAS ELIZABETH SUSANA</v>
          </cell>
          <cell r="B23" t="str">
            <v>PLANILLA DE PAGOS CAS OFICINA NACIONAL ENERO 2019 N° 01</v>
          </cell>
          <cell r="C23" t="str">
            <v>COORDINACIÓN FUNCIONAL DE LOGÍSTICA</v>
          </cell>
          <cell r="D23" t="str">
            <v>ASISTENTE ADMINISTRATIVO</v>
          </cell>
        </row>
        <row r="24">
          <cell r="A24" t="str">
            <v>PACHECO GONZALES JUAN FRANCISCO</v>
          </cell>
          <cell r="B24" t="str">
            <v>PLANILLA DE PAGOS CAS OFICINA NACIONAL ENERO 2019 N° 01</v>
          </cell>
          <cell r="C24" t="str">
            <v>COORDINACIÓN FUNCIONAL DE LOGÍSTICA</v>
          </cell>
          <cell r="D24" t="str">
            <v>AUXILIAR OPERARIO</v>
          </cell>
        </row>
        <row r="25">
          <cell r="A25" t="str">
            <v>PAZ LLANOS JORGE LUIS</v>
          </cell>
          <cell r="B25" t="str">
            <v>PLANILLA DE PAGOS CAS OFICINA NACIONAL ENERO 2019 N° 01</v>
          </cell>
          <cell r="C25" t="str">
            <v>COORDINACIÓN FUNCIONAL DE LOGÍSTICA</v>
          </cell>
          <cell r="D25" t="str">
            <v>RESPONSABLE DE SERVICIOS GENERALES</v>
          </cell>
        </row>
        <row r="26">
          <cell r="A26" t="str">
            <v>PEZO CONDORI MARCOS NICOLAS</v>
          </cell>
          <cell r="B26" t="str">
            <v>PLANILLA DE PAGOS CAS OFICINA NACIONAL ENERO 2019 N° 01</v>
          </cell>
          <cell r="C26" t="str">
            <v>COORDINACIÓN FUNCIONAL DE LOGÍSTICA</v>
          </cell>
          <cell r="D26" t="str">
            <v>ANALISTA EN EJECUCIÓN CONTRACTUAL</v>
          </cell>
        </row>
        <row r="27">
          <cell r="A27" t="str">
            <v>PUCHURI LUNA MANUEL JESUS</v>
          </cell>
          <cell r="B27" t="str">
            <v>PLANILLA DE PAGOS CAS OFICINA NACIONAL ENERO 2019 N° 01</v>
          </cell>
          <cell r="C27" t="str">
            <v>COORDINACIÓN FUNCIONAL DE LOGÍSTICA</v>
          </cell>
          <cell r="D27" t="str">
            <v>CHOFER</v>
          </cell>
        </row>
        <row r="28">
          <cell r="A28" t="str">
            <v>RAYMUNDO MANTILLA JOSE CARLOS</v>
          </cell>
          <cell r="B28" t="str">
            <v>PLANILLA DE PAGOS CAS OFICINA NACIONAL ENERO 2019 N° 01</v>
          </cell>
          <cell r="C28" t="str">
            <v>COORDINACIÓN FUNCIONAL DE LOGÍSTICA</v>
          </cell>
          <cell r="D28" t="str">
            <v>ASISTENTE DE SERVICIOS GENERALES</v>
          </cell>
        </row>
        <row r="29">
          <cell r="A29" t="str">
            <v>REYNA FARJE ESPINOZA LIDIA VANESSA</v>
          </cell>
          <cell r="B29" t="str">
            <v>PLANILLA DE PAGOS CAS OFICINA NACIONAL ENERO 2019 N° 01</v>
          </cell>
          <cell r="C29" t="str">
            <v>COORDINACIÓN FUNCIONAL DE LOGÍSTICA</v>
          </cell>
          <cell r="D29" t="str">
            <v>RESPONSABLE DE ARCHIVO</v>
          </cell>
        </row>
        <row r="30">
          <cell r="A30" t="str">
            <v>ROBLES DE LA HAZA JOSE MANUEL</v>
          </cell>
          <cell r="B30" t="str">
            <v>PLANILLA DE PAGOS CAS OFICINA NACIONAL ENERO 2019 N° 01</v>
          </cell>
          <cell r="C30" t="str">
            <v>COORDINACIÓN FUNCIONAL DE LOGÍSTICA</v>
          </cell>
          <cell r="D30" t="str">
            <v>AUXILIAR EN MANTENIMIENTO</v>
          </cell>
        </row>
        <row r="31">
          <cell r="A31" t="str">
            <v>SANCHEZ VASQUEZ SEGUNDO VIRGILIO</v>
          </cell>
          <cell r="B31" t="str">
            <v>PLANILLA DE PAGOS CAS OFICINA NACIONAL ENERO 2019 N° 01</v>
          </cell>
          <cell r="C31" t="str">
            <v>COORDINACIÓN FUNCIONAL DE LOGÍSTICA</v>
          </cell>
          <cell r="D31" t="str">
            <v>TECNICO EN MANTENIMIENTO</v>
          </cell>
        </row>
        <row r="32">
          <cell r="A32" t="str">
            <v>TORRES BARTOLO GUSTAVO WALTER</v>
          </cell>
          <cell r="B32" t="str">
            <v>PLANILLA DE PAGOS CAS OFICINA NACIONAL ENERO 2019 N° 01</v>
          </cell>
          <cell r="C32" t="str">
            <v>COORDINACIÓN FUNCIONAL DE LOGÍSTICA</v>
          </cell>
          <cell r="D32" t="str">
            <v>ESPECIALISTA LOGÍSTICO</v>
          </cell>
        </row>
        <row r="33">
          <cell r="A33" t="str">
            <v>VELASQUEZ CABALLERO KEYLA NAYFS</v>
          </cell>
          <cell r="B33" t="str">
            <v>PLANILLA DE PAGOS CAS OFICINA NACIONAL ENERO 2019 N° 01</v>
          </cell>
          <cell r="C33" t="str">
            <v>COORDINACIÓN FUNCIONAL DE LOGÍSTICA</v>
          </cell>
          <cell r="D33" t="str">
            <v>ANALISTA LOGÍSTICO</v>
          </cell>
        </row>
        <row r="34">
          <cell r="A34" t="str">
            <v>VILLACORTA PINEDO KEYLY</v>
          </cell>
          <cell r="B34" t="str">
            <v>PLANILLA DE PAGOS CAS OFICINA NACIONAL ENERO 2019 N° 01</v>
          </cell>
          <cell r="C34" t="str">
            <v>COORDINACIÓN FUNCIONAL DE LOGÍSTICA</v>
          </cell>
          <cell r="D34" t="str">
            <v>TECNICO EN TRAMITE DOCUMENTARIO</v>
          </cell>
        </row>
        <row r="35">
          <cell r="A35" t="str">
            <v>CAMPOS VELAZCO JUAN ANTONIO</v>
          </cell>
          <cell r="B35" t="str">
            <v>PLANILLA DE PAGOS CAS OFICINA NACIONAL ENERO 2019 N° 01</v>
          </cell>
          <cell r="C35" t="str">
            <v>COORDINACIÓN FUNCIONAL DE MONITOREO Y EVALUACIÓN</v>
          </cell>
          <cell r="D35" t="str">
            <v>RESPONSABLE DE LA COORDINACIÓN FUNCIONAL DE MONITOREO Y EVALUACIÓN</v>
          </cell>
        </row>
        <row r="36">
          <cell r="A36" t="str">
            <v>GUILLERHUA ALEJOS LUZ FABIOLA</v>
          </cell>
          <cell r="B36" t="str">
            <v>PLANILLA DE PAGOS CAS OFICINA NACIONAL ENERO 2019 N° 01</v>
          </cell>
          <cell r="C36" t="str">
            <v>COORDINACIÓN FUNCIONAL DE MONITOREO Y EVALUACIÓN</v>
          </cell>
          <cell r="D36" t="str">
            <v>ANALISTA EN MONITOREO Y EVALUACIÓN</v>
          </cell>
        </row>
        <row r="37">
          <cell r="A37" t="str">
            <v>ORDOÑEZ PORRAS KATHIA MERCEDES</v>
          </cell>
          <cell r="B37" t="str">
            <v>PLANILLA DE PAGOS CAS OFICINA NACIONAL ENERO 2019 N° 01</v>
          </cell>
          <cell r="C37" t="str">
            <v>COORDINACIÓN FUNCIONAL DE MONITOREO Y EVALUACIÓN</v>
          </cell>
          <cell r="D37" t="str">
            <v>ESPECIALISTA EN MONITOREO Y EVALUACIÓN</v>
          </cell>
        </row>
        <row r="38">
          <cell r="A38" t="str">
            <v>ALTAMIRANO MARTINEZ JOHN HAIRO</v>
          </cell>
          <cell r="B38" t="str">
            <v>PLANILLA DE PAGOS CAS OFICINA NACIONAL ENERO 2019 N° 01</v>
          </cell>
          <cell r="C38" t="str">
            <v>COORDINACIÓN FUNCIONAL DE PLANIFICACIÓN Y PRESUPUESTO</v>
          </cell>
          <cell r="D38" t="str">
            <v>RESPONSABLE DE LA COORDINACIÓN FUNCIONAL DE PLANIFICACIÓN Y PRESUPUESTO</v>
          </cell>
        </row>
        <row r="39">
          <cell r="A39" t="str">
            <v>CASTILLO FERNANDEZ CESAR ALONZO</v>
          </cell>
          <cell r="B39" t="str">
            <v>PLANILLA DE PAGOS CAS OFICINA NACIONAL ENERO 2019 N° 01</v>
          </cell>
          <cell r="C39" t="str">
            <v>COORDINACIÓN FUNCIONAL DE PLANIFICACIÓN Y PRESUPUESTO</v>
          </cell>
          <cell r="D39" t="str">
            <v>ESPECIALISTA EN PLANIFICACIÓN I</v>
          </cell>
        </row>
        <row r="40">
          <cell r="A40" t="str">
            <v>MINAYA HUAMAN ROSILDA</v>
          </cell>
          <cell r="B40" t="str">
            <v>PLANILLA DE PAGOS CAS OFICINA NACIONAL ENERO 2019 N° 01</v>
          </cell>
          <cell r="C40" t="str">
            <v>COORDINACIÓN FUNCIONAL DE PLANIFICACIÓN Y PRESUPUESTO</v>
          </cell>
          <cell r="D40" t="str">
            <v>ASISTENTE EN PRESUPUESTO</v>
          </cell>
        </row>
        <row r="41">
          <cell r="A41" t="str">
            <v>TORRES LOZANO CESAR AUGUSTO</v>
          </cell>
          <cell r="B41" t="str">
            <v>PLANILLA DE PAGOS CAS OFICINA NACIONAL ENERO 2019 N° 01</v>
          </cell>
          <cell r="C41" t="str">
            <v>COORDINACIÓN FUNCIONAL DE PLANIFICACIÓN Y PRESUPUESTO</v>
          </cell>
          <cell r="D41" t="str">
            <v>ESPECIALISTA EN PRESUPUESTO III</v>
          </cell>
        </row>
        <row r="42">
          <cell r="A42" t="str">
            <v>AGUILAR RUA ROXANA MAGALY</v>
          </cell>
          <cell r="B42" t="str">
            <v>PLANILLA DE PAGOS CAS OFICINA NACIONAL ENERO 2019 N° 01</v>
          </cell>
          <cell r="C42" t="str">
            <v>COORDINACIÓN FUNCIONAL DE RECURSOS HUMANOS</v>
          </cell>
          <cell r="D42" t="str">
            <v>SECRETARIO TÉCNICO</v>
          </cell>
        </row>
        <row r="43">
          <cell r="A43" t="str">
            <v>CRUZ PAJUELO ZOILA OLINDA</v>
          </cell>
          <cell r="B43" t="str">
            <v>PLANILLA DE PAGOS CAS OFICINA NACIONAL ENERO 2019 N° 01</v>
          </cell>
          <cell r="C43" t="str">
            <v>COORDINACIÓN FUNCIONAL DE RECURSOS HUMANOS</v>
          </cell>
          <cell r="D43" t="str">
            <v>TRABAJADOR (A) SOCIAL</v>
          </cell>
        </row>
        <row r="44">
          <cell r="A44" t="str">
            <v>LAOS ESTUPIÑAN JUAN ANTONIO</v>
          </cell>
          <cell r="B44" t="str">
            <v>PLANILLA DE PAGOS CAS OFICINA NACIONAL ENERO 2019 N° 01</v>
          </cell>
          <cell r="C44" t="str">
            <v>COORDINACIÓN FUNCIONAL DE RECURSOS HUMANOS</v>
          </cell>
          <cell r="D44" t="str">
            <v>RESPONSABLE DE LA COORDINACIÓN FUNCIONAL DE RECURSOS HUMANOS</v>
          </cell>
        </row>
        <row r="45">
          <cell r="A45" t="str">
            <v>LEDESMA HUARCAYA NATALI BEATRIZ</v>
          </cell>
          <cell r="B45" t="str">
            <v>PLANILLA DE PAGOS CAS OFICINA NACIONAL ENERO 2019 N° 01</v>
          </cell>
          <cell r="C45" t="str">
            <v>COORDINACIÓN FUNCIONAL DE RECURSOS HUMANOS</v>
          </cell>
          <cell r="D45" t="str">
            <v>ANALISTA EN GESTIÓN DE RECURSOS HUMANOS</v>
          </cell>
        </row>
        <row r="46">
          <cell r="A46" t="str">
            <v>MARTEL CABRERA JUAN JOSE</v>
          </cell>
          <cell r="B46" t="str">
            <v>PLANILLA DE PAGOS CAS OFICINA NACIONAL ENERO 2019 N° 01</v>
          </cell>
          <cell r="C46" t="str">
            <v>COORDINACIÓN FUNCIONAL DE RECURSOS HUMANOS</v>
          </cell>
          <cell r="D46" t="str">
            <v>ANALISTA EN POTENCIAL HUMANO III</v>
          </cell>
        </row>
        <row r="47">
          <cell r="A47" t="str">
            <v>REMUZGO CATASHUNGA ISABEL</v>
          </cell>
          <cell r="B47" t="str">
            <v>PLANILLA DE PAGOS CAS OFICINA NACIONAL ENERO 2019 N° 01</v>
          </cell>
          <cell r="C47" t="str">
            <v>COORDINACIÓN FUNCIONAL DE RECURSOS HUMANOS</v>
          </cell>
          <cell r="D47" t="str">
            <v>ASISTENTE LEGAL</v>
          </cell>
        </row>
        <row r="48">
          <cell r="A48" t="str">
            <v>SOTO ASTOCONDOR MERLY HARLOW</v>
          </cell>
          <cell r="B48" t="str">
            <v>PLANILLA DE PAGOS CAS OFICINA NACIONAL ENERO 2019 N° 01</v>
          </cell>
          <cell r="C48" t="str">
            <v>COORDINACIÓN FUNCIONAL DE RECURSOS HUMANOS</v>
          </cell>
          <cell r="D48" t="str">
            <v>ASISTENTE ADMINISTRATIVO II</v>
          </cell>
        </row>
        <row r="49">
          <cell r="A49" t="str">
            <v>VEGA UGARTE WIFALAVEL</v>
          </cell>
          <cell r="B49" t="str">
            <v>PLANILLA DE PAGOS CAS OFICINA NACIONAL ENERO 2019 N° 01</v>
          </cell>
          <cell r="C49" t="str">
            <v>COORDINACIÓN FUNCIONAL DE RECURSOS HUMANOS</v>
          </cell>
          <cell r="D49" t="str">
            <v>ANALISTA LEGAL</v>
          </cell>
        </row>
        <row r="50">
          <cell r="A50" t="str">
            <v>VEGAS CARRION IVAN ALEXANDER</v>
          </cell>
          <cell r="B50" t="str">
            <v>PLANILLA DE PAGOS CAS OFICINA NACIONAL ENERO 2019 N° 01</v>
          </cell>
          <cell r="C50" t="str">
            <v>COORDINACIÓN FUNCIONAL DE RECURSOS HUMANOS</v>
          </cell>
          <cell r="D50" t="str">
            <v>ANALISTA LEGAL</v>
          </cell>
        </row>
        <row r="51">
          <cell r="A51" t="str">
            <v>ALCARRAZ MONTALVO EDHUAR</v>
          </cell>
          <cell r="B51" t="str">
            <v>PLANILLA DE PAGOS CAS OFICINA NACIONAL ENERO 2019 N° 01</v>
          </cell>
          <cell r="C51" t="str">
            <v>COORDINACIÓN FUNCIONAL DE SISTEMAS</v>
          </cell>
          <cell r="D51" t="str">
            <v>ANALISTA PROGRAMADOR</v>
          </cell>
        </row>
        <row r="52">
          <cell r="A52" t="str">
            <v>OCAS TIMANA CARLOS ALBERTO</v>
          </cell>
          <cell r="B52" t="str">
            <v>PLANILLA DE PAGOS CAS OFICINA NACIONAL ENERO 2019 N° 01</v>
          </cell>
          <cell r="C52" t="str">
            <v>COORDINACIÓN FUNCIONAL DE SISTEMAS</v>
          </cell>
          <cell r="D52" t="str">
            <v>ADMINISTRADOR DE BASE DE DATOS</v>
          </cell>
        </row>
        <row r="53">
          <cell r="A53" t="str">
            <v>SANCHEZ ELIAS WILLIAM ALBERTO</v>
          </cell>
          <cell r="B53" t="str">
            <v>PLANILLA DE PAGOS CAS OFICINA NACIONAL ENERO 2019 N° 01</v>
          </cell>
          <cell r="C53" t="str">
            <v>COORDINACIÓN FUNCIONAL DE SISTEMAS</v>
          </cell>
          <cell r="D53" t="str">
            <v>RESPONSABLE DE LA COORDINACIÓN FUNCIONAL DE SISTEMAS</v>
          </cell>
        </row>
        <row r="54">
          <cell r="A54" t="str">
            <v>TORCHIANI ESTRADA DINO NICOLO</v>
          </cell>
          <cell r="B54" t="str">
            <v>PLANILLA DE PAGOS CAS OFICINA NACIONAL ENERO 2019 N° 01</v>
          </cell>
          <cell r="C54" t="str">
            <v>COORDINACIÓN FUNCIONAL DE SISTEMAS</v>
          </cell>
          <cell r="D54" t="str">
            <v>GESTOR DE PROYECTOS</v>
          </cell>
        </row>
        <row r="55">
          <cell r="A55" t="str">
            <v>VASQUEZ JIMENEZ MIGUEL ANGEL</v>
          </cell>
          <cell r="B55" t="str">
            <v>PLANILLA DE PAGOS CAS OFICINA NACIONAL ENERO 2019 N° 01</v>
          </cell>
          <cell r="C55" t="str">
            <v>COORDINACIÓN FUNCIONAL DE SISTEMAS</v>
          </cell>
          <cell r="D55" t="str">
            <v>ESPECIALISTA EN DESARROLLO DE SISTEMAS</v>
          </cell>
        </row>
        <row r="56">
          <cell r="A56" t="str">
            <v>VELASQUEZ FLORES JUAN PABLO</v>
          </cell>
          <cell r="B56" t="str">
            <v>PLANILLA DE PAGOS CAS OFICINA NACIONAL ENERO 2019 N° 01</v>
          </cell>
          <cell r="C56" t="str">
            <v>COORDINACIÓN FUNCIONAL DE SISTEMAS</v>
          </cell>
          <cell r="D56" t="str">
            <v>ESPECIALISTA EN REDES E INFRAESTRUCTURA TECNOLÓGICA</v>
          </cell>
        </row>
        <row r="57">
          <cell r="A57" t="str">
            <v>YOSHIMURA MATSUKI JENNY MERY</v>
          </cell>
          <cell r="B57" t="str">
            <v>PLANILLA DE PAGOS CAS OFICINA NACIONAL ENERO 2019 N° 01</v>
          </cell>
          <cell r="C57" t="str">
            <v>COORDINACIÓN FUNCIONAL DE SISTEMAS</v>
          </cell>
          <cell r="D57" t="str">
            <v>ANALISTA PROGRAMADOR</v>
          </cell>
        </row>
        <row r="58">
          <cell r="A58" t="str">
            <v>ZEDANO IMAN GABRIEL MOISES</v>
          </cell>
          <cell r="B58" t="str">
            <v>PLANILLA DE PAGOS CAS OFICINA NACIONAL ENERO 2019 N° 01</v>
          </cell>
          <cell r="C58" t="str">
            <v>COORDINACIÓN FUNCIONAL DE SISTEMAS</v>
          </cell>
          <cell r="D58" t="str">
            <v>SOPORTE TÉCNICO</v>
          </cell>
        </row>
        <row r="59">
          <cell r="A59" t="str">
            <v>ALEGRE DE LA CRUZ FLOR DE MARIA</v>
          </cell>
          <cell r="B59" t="str">
            <v>PLANILLA DE PAGOS CAS OFICINA NACIONAL ENERO 2019 N° 01</v>
          </cell>
          <cell r="C59" t="str">
            <v>COORDINACIÓN FUNCIONAL DE SUPERVISIÓN DE PROYECTOS</v>
          </cell>
          <cell r="D59" t="str">
            <v>ESPECIALISTA EN SUPERVISION DE PROYECTOS</v>
          </cell>
        </row>
        <row r="60">
          <cell r="A60" t="str">
            <v>ASENJO LOPEZ PATRICIA</v>
          </cell>
          <cell r="B60" t="str">
            <v>PLANILLA DE PAGOS CAS OFICINA NACIONAL ENERO 2019 N° 01</v>
          </cell>
          <cell r="C60" t="str">
            <v>COORDINACIÓN FUNCIONAL DE SUPERVISIÓN DE PROYECTOS</v>
          </cell>
          <cell r="D60" t="str">
            <v>RESPONSABLE DE LA COORDINACIÓN FUNCIONAL DE SUPERVISIÓN DE PROYECTOS</v>
          </cell>
        </row>
        <row r="61">
          <cell r="A61" t="str">
            <v>GARAY LINDO KETTY</v>
          </cell>
          <cell r="B61" t="str">
            <v>PLANILLA DE PAGOS CAS OFICINA NACIONAL ENERO 2019 N° 01</v>
          </cell>
          <cell r="C61" t="str">
            <v>COORDINACIÓN FUNCIONAL DE SUPERVISIÓN DE PROYECTOS</v>
          </cell>
          <cell r="D61" t="str">
            <v>ESPECIALISTA EN SUPERVISION DE PROYECTOS</v>
          </cell>
        </row>
        <row r="62">
          <cell r="A62" t="str">
            <v>GONZALES CARRILLO LUISA</v>
          </cell>
          <cell r="B62" t="str">
            <v>PLANILLA DE PAGOS CAS OFICINA NACIONAL ENERO 2019 N° 01</v>
          </cell>
          <cell r="C62" t="str">
            <v>COORDINACIÓN FUNCIONAL DE SUPERVISIÓN DE PROYECTOS</v>
          </cell>
          <cell r="D62" t="str">
            <v>ASISTENTE ADMINISTRATIVO</v>
          </cell>
        </row>
        <row r="63">
          <cell r="A63" t="str">
            <v>HERRERA MENDOZA CESAR WILFREDO</v>
          </cell>
          <cell r="B63" t="str">
            <v>PLANILLA DE PAGOS CAS OFICINA NACIONAL ENERO 2019 N° 01</v>
          </cell>
          <cell r="C63" t="str">
            <v>COORDINACIÓN FUNCIONAL DE SUPERVISIÓN DE PROYECTOS</v>
          </cell>
          <cell r="D63" t="str">
            <v>ESPECIALISTA EN SUPERVISIÓN DE PROYECTOS</v>
          </cell>
        </row>
        <row r="64">
          <cell r="A64" t="str">
            <v>HUIHUA BARREDA CESAR ARTURO</v>
          </cell>
          <cell r="B64" t="str">
            <v>PLANILLA DE PAGOS CAS OFICINA NACIONAL ENERO 2019 N° 01</v>
          </cell>
          <cell r="C64" t="str">
            <v>COORDINACIÓN FUNCIONAL DE SUPERVISIÓN DE PROYECTOS</v>
          </cell>
          <cell r="D64" t="str">
            <v>ANALISTA DE PROYECTOS</v>
          </cell>
        </row>
        <row r="65">
          <cell r="A65" t="str">
            <v>OSCO PARI JOHN PETER</v>
          </cell>
          <cell r="B65" t="str">
            <v>PLANILLA DE PAGOS CAS OFICINA NACIONAL ENERO 2019 N° 01</v>
          </cell>
          <cell r="C65" t="str">
            <v>COORDINACIÓN FUNCIONAL DE SUPERVISIÓN DE PROYECTOS</v>
          </cell>
          <cell r="D65" t="str">
            <v>ESPECIALISTA EN SUPERVISION DE PROYECTOS</v>
          </cell>
        </row>
        <row r="66">
          <cell r="A66" t="str">
            <v>ALVA ORE LILIANA JOVITA</v>
          </cell>
          <cell r="B66" t="str">
            <v>PLANILLA DE PAGOS CAS OFICINA NACIONAL ENERO 2019 N° 01</v>
          </cell>
          <cell r="C66" t="str">
            <v>COORDINACIÓN FUNCIONAL DE TESORERÍA</v>
          </cell>
          <cell r="D66" t="str">
            <v>RESPONSABLE DE LA COORDINACIÓN FUNCIONAL DE TESORERÍA</v>
          </cell>
        </row>
        <row r="67">
          <cell r="A67" t="str">
            <v>BADA SEDANO WILLIAM CHARLES</v>
          </cell>
          <cell r="B67" t="str">
            <v>PLANILLA DE PAGOS CAS OFICINA NACIONAL ENERO 2019 N° 01</v>
          </cell>
          <cell r="C67" t="str">
            <v>COORDINACIÓN FUNCIONAL DE TESORERÍA</v>
          </cell>
          <cell r="D67" t="str">
            <v>CONTADOR III</v>
          </cell>
        </row>
        <row r="68">
          <cell r="A68" t="str">
            <v>BURGA CESPEDES FRANCISCO ALEJANDRO</v>
          </cell>
          <cell r="B68" t="str">
            <v>PLANILLA DE PAGOS CAS OFICINA NACIONAL ENERO 2019 N° 01</v>
          </cell>
          <cell r="C68" t="str">
            <v>COORDINACIÓN FUNCIONAL DE TESORERÍA</v>
          </cell>
          <cell r="D68" t="str">
            <v>ESPECIALISTA EN TESORERIA</v>
          </cell>
        </row>
        <row r="69">
          <cell r="A69" t="str">
            <v>MEJIA SANCHEZ LILIA ROSA</v>
          </cell>
          <cell r="B69" t="str">
            <v>PLANILLA DE PAGOS CAS OFICINA NACIONAL ENERO 2019 N° 01</v>
          </cell>
          <cell r="C69" t="str">
            <v>COORDINACIÓN FUNCIONAL DE TESORERÍA</v>
          </cell>
          <cell r="D69" t="str">
            <v>ASISTENTE DE TESORERIA</v>
          </cell>
        </row>
        <row r="70">
          <cell r="A70" t="str">
            <v>ROQUE GAMARRA GENESIS RUTH JENNYFER</v>
          </cell>
          <cell r="B70" t="str">
            <v>PLANILLA DE PAGOS CAS OFICINA NACIONAL ENERO 2019 N° 01</v>
          </cell>
          <cell r="C70" t="str">
            <v>COORDINACIÓN FUNCIONAL DE TESORERÍA</v>
          </cell>
          <cell r="D70" t="str">
            <v>ESPECIALISTA EN GIROS I</v>
          </cell>
        </row>
        <row r="71">
          <cell r="A71" t="str">
            <v>VILLAREAL YAMUNAQUE EDILBERTO EBERTH</v>
          </cell>
          <cell r="B71" t="str">
            <v>PLANILLA DE PAGOS CAS OFICINA NACIONAL ENERO 2019 N° 01</v>
          </cell>
          <cell r="C71" t="str">
            <v>COORDINACIÓN FUNCIONAL DE TESORERÍA</v>
          </cell>
          <cell r="D71" t="str">
            <v>ASISTENTE TÉCNICO</v>
          </cell>
        </row>
        <row r="72">
          <cell r="A72" t="str">
            <v>BLANCO HAUCHECORNE FLOR DE ESPERANZA</v>
          </cell>
          <cell r="B72" t="str">
            <v>PLANILLA DE PAGOS CAS OFICINA NACIONAL ENERO 2019 N° 01</v>
          </cell>
          <cell r="C72" t="str">
            <v>DIRECCION EJECUTIVA</v>
          </cell>
          <cell r="D72" t="str">
            <v>DIRECTOR (A) EJECUTIVO (A)</v>
          </cell>
        </row>
        <row r="73">
          <cell r="A73" t="str">
            <v>CHAVEZ BUSTIOS ROSA PAOLA</v>
          </cell>
          <cell r="B73" t="str">
            <v>PLANILLA DE PAGOS CAS OFICINA NACIONAL ENERO 2019 N° 01</v>
          </cell>
          <cell r="C73" t="str">
            <v>DIRECCION EJECUTIVA</v>
          </cell>
          <cell r="D73" t="str">
            <v>ASISTENTE TÉCNICO ADMINISTRATIVO</v>
          </cell>
        </row>
        <row r="74">
          <cell r="A74" t="str">
            <v>CORREA ANGULO FLOR VENECIA</v>
          </cell>
          <cell r="B74" t="str">
            <v>PLANILLA DE PAGOS CAS OFICINA NACIONAL ENERO 2019 N° 01</v>
          </cell>
          <cell r="C74" t="str">
            <v>DIRECCION EJECUTIVA</v>
          </cell>
          <cell r="D74" t="str">
            <v>ASESOR</v>
          </cell>
        </row>
        <row r="75">
          <cell r="A75" t="str">
            <v>PACA VALLEJO ROMEO PEDRO</v>
          </cell>
          <cell r="B75" t="str">
            <v>PLANILLA DE PAGOS CAS OFICINA NACIONAL ENERO 2019 N° 01</v>
          </cell>
          <cell r="C75" t="str">
            <v>DIRECCION EJECUTIVA</v>
          </cell>
          <cell r="D75" t="str">
            <v>ASESOR LEGAL</v>
          </cell>
        </row>
        <row r="76">
          <cell r="A76" t="str">
            <v>QUINTANA PONCE JUAN CARLOS</v>
          </cell>
          <cell r="B76" t="str">
            <v>PLANILLA DE PAGOS CAS OFICINA NACIONAL ENERO 2019 N° 01</v>
          </cell>
          <cell r="C76" t="str">
            <v>DIRECCION EJECUTIVA</v>
          </cell>
          <cell r="D76" t="str">
            <v>ASESOR EN COMUNICACIONES</v>
          </cell>
        </row>
        <row r="77">
          <cell r="A77" t="str">
            <v>RAMOS QUIROZ JENNY NANCY</v>
          </cell>
          <cell r="B77" t="str">
            <v>PLANILLA DE PAGOS CAS OFICINA NACIONAL ENERO 2019 N° 01</v>
          </cell>
          <cell r="C77" t="str">
            <v>DIRECCION EJECUTIVA</v>
          </cell>
          <cell r="D77" t="str">
            <v>AUXILIAR</v>
          </cell>
        </row>
        <row r="78">
          <cell r="A78" t="str">
            <v>REYES JAUREGUI FLOR DE MARIA</v>
          </cell>
          <cell r="B78" t="str">
            <v>PLANILLA DE PAGOS CAS OFICINA NACIONAL ENERO 2019 N° 01</v>
          </cell>
          <cell r="C78" t="str">
            <v>DIRECCION EJECUTIVA</v>
          </cell>
          <cell r="D78" t="str">
            <v>ASESOR</v>
          </cell>
        </row>
        <row r="79">
          <cell r="A79" t="str">
            <v>DIAZ LALOPU VICTOR MANUEL</v>
          </cell>
          <cell r="B79" t="str">
            <v>PLANILLA DE PAGOS CAS UNIDADES ZONALES ENERO 2019 N° 02</v>
          </cell>
          <cell r="C79" t="str">
            <v>OFICINA ZONAL AMAZONAS</v>
          </cell>
          <cell r="D79" t="str">
            <v>RESPONSABLE DE ASISTENCIA TÉCNICA Y SUPERVISIÓN DE PROYECTOS</v>
          </cell>
        </row>
        <row r="80">
          <cell r="A80" t="str">
            <v>GRANDEZ MUÑOZ MIRTHA MILAGROS</v>
          </cell>
          <cell r="B80" t="str">
            <v>PLANILLA DE PAGOS CAS UNIDADES ZONALES ENERO 2019 N° 02</v>
          </cell>
          <cell r="C80" t="str">
            <v>OFICINA ZONAL AMAZONAS</v>
          </cell>
          <cell r="D80" t="str">
            <v>RESPONSABLE DE PROMOCIÓN</v>
          </cell>
        </row>
        <row r="81">
          <cell r="A81" t="str">
            <v>VELA AMASIFUEN RAUL</v>
          </cell>
          <cell r="B81" t="str">
            <v>PLANILLA DE PAGOS CAS UNIDADES ZONALES ENERO 2019 N° 02</v>
          </cell>
          <cell r="C81" t="str">
            <v>OFICINA ZONAL AMAZONAS</v>
          </cell>
          <cell r="D81" t="str">
            <v>JEFE DE LA UNIDAD ZONAL</v>
          </cell>
        </row>
        <row r="82">
          <cell r="A82" t="str">
            <v>CRUZ CONTRERAS RAUL ALBERTO</v>
          </cell>
          <cell r="B82" t="str">
            <v>PLANILLA DE PAGOS CAS UNIDADES ZONALES ENERO 2019 N° 02</v>
          </cell>
          <cell r="C82" t="str">
            <v>OFICINA ZONAL APURIMAC</v>
          </cell>
          <cell r="D82" t="str">
            <v>CHOFER</v>
          </cell>
        </row>
        <row r="83">
          <cell r="A83" t="str">
            <v>MARQUEZ VILCAS FIDELIA</v>
          </cell>
          <cell r="B83" t="str">
            <v>PLANILLA DE PAGOS CAS UNIDADES ZONALES ENERO 2019 N° 02</v>
          </cell>
          <cell r="C83" t="str">
            <v>OFICINA ZONAL APURIMAC</v>
          </cell>
          <cell r="D83" t="str">
            <v>RESPONSABLE ADMINISTRATIVO E INFORMÁTICO</v>
          </cell>
        </row>
        <row r="84">
          <cell r="A84" t="str">
            <v>ROJAS APAZA JUAN JOSE</v>
          </cell>
          <cell r="B84" t="str">
            <v>PLANILLA DE PAGOS CAS UNIDADES ZONALES ENERO 2019 N° 02</v>
          </cell>
          <cell r="C84" t="str">
            <v>OFICINA ZONAL APURIMAC</v>
          </cell>
          <cell r="D84" t="str">
            <v>JEFE DE LA UNIDAD ZONAL</v>
          </cell>
        </row>
        <row r="85">
          <cell r="A85" t="str">
            <v>TICONA PEÑASCO ALEJANDRO YURI</v>
          </cell>
          <cell r="B85" t="str">
            <v>PLANILLA DE PAGOS CAS UNIDADES ZONALES ENERO 2019 N° 02</v>
          </cell>
          <cell r="C85" t="str">
            <v>OFICINA ZONAL APURIMAC</v>
          </cell>
          <cell r="D85" t="str">
            <v>RESPONSABLE DE ASISTENCIA TÉCNICA Y SUPERVISIÓN DE PROYECTOS</v>
          </cell>
        </row>
        <row r="86">
          <cell r="A86" t="str">
            <v>VERA VELASQUEZ SORAIDA</v>
          </cell>
          <cell r="B86" t="str">
            <v>PLANILLA DE PAGOS CAS UNIDADES ZONALES ENERO 2019 N° 02</v>
          </cell>
          <cell r="C86" t="str">
            <v>OFICINA ZONAL APURIMAC</v>
          </cell>
          <cell r="D86" t="str">
            <v>RESPONSABLE DE PROMOCIÓN</v>
          </cell>
        </row>
        <row r="87">
          <cell r="A87" t="str">
            <v>JIHUALLANCA CHARCA ROSA GRICELDA</v>
          </cell>
          <cell r="B87" t="str">
            <v>PLANILLA DE PAGOS CAS UNIDADES ZONALES ENERO 2019 N° 02</v>
          </cell>
          <cell r="C87" t="str">
            <v>OFICINA ZONAL AREQUIPA</v>
          </cell>
          <cell r="D87" t="str">
            <v>OPERARIO DE LIMPIEZA</v>
          </cell>
        </row>
        <row r="88">
          <cell r="A88" t="str">
            <v>MOYA CASTRO DORIS DARSY</v>
          </cell>
          <cell r="B88" t="str">
            <v>PLANILLA DE PAGOS CAS UNIDADES ZONALES ENERO 2019 N° 02</v>
          </cell>
          <cell r="C88" t="str">
            <v>OFICINA ZONAL AREQUIPA</v>
          </cell>
          <cell r="D88" t="str">
            <v>JEFE DE LA UNIDAD ZONAL</v>
          </cell>
        </row>
        <row r="89">
          <cell r="A89" t="str">
            <v>NAVARRETE SEMINARIO LUIS FRANCISCO</v>
          </cell>
          <cell r="B89" t="str">
            <v>PLANILLA DE PAGOS CAS UNIDADES ZONALES ENERO 2019 N° 02</v>
          </cell>
          <cell r="C89" t="str">
            <v>OFICINA ZONAL AREQUIPA</v>
          </cell>
          <cell r="D89" t="str">
            <v>CHOFER</v>
          </cell>
        </row>
        <row r="90">
          <cell r="A90" t="str">
            <v>QUISPE GAIMES FRIDA BETZABETH</v>
          </cell>
          <cell r="B90" t="str">
            <v>PLANILLA DE PAGOS CAS UNIDADES ZONALES ENERO 2019 N° 02</v>
          </cell>
          <cell r="C90" t="str">
            <v>OFICINA ZONAL AREQUIPA</v>
          </cell>
          <cell r="D90" t="str">
            <v>RESPONSABLE DE PROYECTOS - EVALUACIÓN</v>
          </cell>
        </row>
        <row r="91">
          <cell r="A91" t="str">
            <v>SAMATA SULLO LUIS ALBERTO</v>
          </cell>
          <cell r="B91" t="str">
            <v>PLANILLA DE PAGOS CAS UNIDADES ZONALES ENERO 2019 N° 02</v>
          </cell>
          <cell r="C91" t="str">
            <v>OFICINA ZONAL AREQUIPA</v>
          </cell>
          <cell r="D91" t="str">
            <v>RESPONSABLE ADMINISTRATIVO E INFORMÁTICO</v>
          </cell>
        </row>
        <row r="92">
          <cell r="A92" t="str">
            <v>ZAPANA ZAPANA MIRIAM DORIS</v>
          </cell>
          <cell r="B92" t="str">
            <v>PLANILLA DE PAGOS CAS UNIDADES ZONALES ENERO 2019 N° 02</v>
          </cell>
          <cell r="C92" t="str">
            <v>OFICINA ZONAL AREQUIPA</v>
          </cell>
          <cell r="D92" t="str">
            <v>RESPONSABLE DE PROMOCIÓN</v>
          </cell>
        </row>
        <row r="93">
          <cell r="A93" t="str">
            <v>CHOQUE CASTRO CARLOS ALBERTO</v>
          </cell>
          <cell r="B93" t="str">
            <v>PLANILLA DE PAGOS CAS UNIDADES ZONALES ENERO 2019 N° 02</v>
          </cell>
          <cell r="C93" t="str">
            <v>OFICINA ZONAL AYACUCHO</v>
          </cell>
          <cell r="D93" t="str">
            <v>RESPONSABLE ADMINISTRATIVO E INFORMÁTICO</v>
          </cell>
        </row>
        <row r="94">
          <cell r="A94" t="str">
            <v>CONTRERAS ESCALANTE MARDELY</v>
          </cell>
          <cell r="B94" t="str">
            <v>PLANILLA DE PAGOS CAS UNIDADES ZONALES ENERO 2019 N° 02</v>
          </cell>
          <cell r="C94" t="str">
            <v>OFICINA ZONAL AYACUCHO</v>
          </cell>
          <cell r="D94" t="str">
            <v>RESPONSABLE DE PROMOCIÓN</v>
          </cell>
        </row>
        <row r="95">
          <cell r="A95" t="str">
            <v>MATAMOROS MARTINEZ JOSÉ</v>
          </cell>
          <cell r="B95" t="str">
            <v>PLANILLA DE PAGOS CAS UNIDADES ZONALES ENERO 2019 N° 02</v>
          </cell>
          <cell r="C95" t="str">
            <v>OFICINA ZONAL AYACUCHO</v>
          </cell>
          <cell r="D95" t="str">
            <v>JEFE DE LA UNIDAD ZONAL</v>
          </cell>
        </row>
        <row r="96">
          <cell r="A96" t="str">
            <v>MELGAR CANALES MAURY GAMEL</v>
          </cell>
          <cell r="B96" t="str">
            <v>PLANILLA DE PAGOS CAS UNIDADES ZONALES ENERO 2019 N° 02</v>
          </cell>
          <cell r="C96" t="str">
            <v>OFICINA ZONAL AYACUCHO</v>
          </cell>
          <cell r="D96" t="str">
            <v>CHOFER</v>
          </cell>
        </row>
        <row r="97">
          <cell r="A97" t="str">
            <v>RONDINEL BARBOZA AQUILES</v>
          </cell>
          <cell r="B97" t="str">
            <v>PLANILLA DE PAGOS CAS UNIDADES ZONALES ENERO 2019 N° 02</v>
          </cell>
          <cell r="C97" t="str">
            <v>OFICINA ZONAL AYACUCHO</v>
          </cell>
          <cell r="D97" t="str">
            <v>RESPONSABLE DE SUPERVISION DE PROYECTOS</v>
          </cell>
        </row>
        <row r="98">
          <cell r="A98" t="str">
            <v>CONTRERAS DEL CASTILLO HELY GEOVANY</v>
          </cell>
          <cell r="B98" t="str">
            <v>PLANILLA DE PAGOS CAS UNIDADES ZONALES ENERO 2019 N° 02</v>
          </cell>
          <cell r="C98" t="str">
            <v>OFICINA ZONAL CAJAMARCA</v>
          </cell>
          <cell r="D98" t="str">
            <v>RESPONSABLE DE PROMOCIÓN</v>
          </cell>
        </row>
        <row r="99">
          <cell r="A99" t="str">
            <v>MORALES SAUCEDO CARLOS ALEJANDRO</v>
          </cell>
          <cell r="B99" t="str">
            <v>PLANILLA DE PAGOS CAS UNIDADES ZONALES ENERO 2019 N° 02</v>
          </cell>
          <cell r="C99" t="str">
            <v>OFICINA ZONAL CAJAMARCA</v>
          </cell>
          <cell r="D99" t="str">
            <v>RESPONSABLE DE PROYECTOS</v>
          </cell>
        </row>
        <row r="100">
          <cell r="A100" t="str">
            <v>PEREIRA PELAEZ IRIS LISEL</v>
          </cell>
          <cell r="B100" t="str">
            <v>PLANILLA DE PAGOS CAS UNIDADES ZONALES ENERO 2019 N° 02</v>
          </cell>
          <cell r="C100" t="str">
            <v>OFICINA ZONAL CAJAMARCA</v>
          </cell>
          <cell r="D100" t="str">
            <v>RESPONSABLE ADMINISTRATIVO E INFORMÁTICO</v>
          </cell>
        </row>
        <row r="101">
          <cell r="A101" t="str">
            <v>VILLANUEVA CASTREJON ERIBERTO</v>
          </cell>
          <cell r="B101" t="str">
            <v>PLANILLA DE PAGOS CAS UNIDADES ZONALES ENERO 2019 N° 02</v>
          </cell>
          <cell r="C101" t="str">
            <v>OFICINA ZONAL CAJAMARCA</v>
          </cell>
          <cell r="D101" t="str">
            <v>JEFE DE LA UNIDAD ZONAL</v>
          </cell>
        </row>
        <row r="102">
          <cell r="A102" t="str">
            <v>ANAYA SEGOVIA INGRID ANALI</v>
          </cell>
          <cell r="B102" t="str">
            <v>PLANILLA DE PAGOS CAS UNIDADES ZONALES ENERO 2019 N° 02</v>
          </cell>
          <cell r="C102" t="str">
            <v>OFICINA ZONAL CUSCO</v>
          </cell>
          <cell r="D102" t="str">
            <v>RESPONSABLE DE PROMOCIÓN</v>
          </cell>
        </row>
        <row r="103">
          <cell r="A103" t="str">
            <v>ERAZO DURAN RINA</v>
          </cell>
          <cell r="B103" t="str">
            <v>PLANILLA DE PAGOS CAS UNIDADES ZONALES ENERO 2019 N° 02</v>
          </cell>
          <cell r="C103" t="str">
            <v>OFICINA ZONAL CUSCO</v>
          </cell>
          <cell r="D103" t="str">
            <v>RESPONSABLE ADMINISTRATIVO E INFORMÁTICO</v>
          </cell>
        </row>
        <row r="104">
          <cell r="A104" t="str">
            <v>LANZA SILVA JORGE LARICK</v>
          </cell>
          <cell r="B104" t="str">
            <v>PLANILLA DE PAGOS CAS UNIDADES ZONALES ENERO 2019 N° 02</v>
          </cell>
          <cell r="C104" t="str">
            <v>OFICINA ZONAL CUSCO</v>
          </cell>
          <cell r="D104" t="str">
            <v>JEFE DE LA UNIDAD ZONAL</v>
          </cell>
        </row>
        <row r="105">
          <cell r="A105" t="str">
            <v>MAMANI HUAHUATICO JOSE</v>
          </cell>
          <cell r="B105" t="str">
            <v>PLANILLA DE PAGOS CAS UNIDADES ZONALES ENERO 2019 N° 02</v>
          </cell>
          <cell r="C105" t="str">
            <v>OFICINA ZONAL CUSCO</v>
          </cell>
          <cell r="D105" t="str">
            <v>CHOFER</v>
          </cell>
        </row>
        <row r="106">
          <cell r="A106" t="str">
            <v>OLIVERA ESCOBAR ANA JANETH</v>
          </cell>
          <cell r="B106" t="str">
            <v>PLANILLA DE PAGOS CAS UNIDADES ZONALES ENERO 2019 N° 02</v>
          </cell>
          <cell r="C106" t="str">
            <v>OFICINA ZONAL CUSCO</v>
          </cell>
          <cell r="D106" t="str">
            <v>ANALISTA DE PROYECTOS</v>
          </cell>
        </row>
        <row r="107">
          <cell r="A107" t="str">
            <v>VILAVILA ALVARADO GERALDINE STEFANIE</v>
          </cell>
          <cell r="B107" t="str">
            <v>PLANILLA DE PAGOS CAS UNIDADES ZONALES ENERO 2019 N° 02</v>
          </cell>
          <cell r="C107" t="str">
            <v>OFICINA ZONAL CUSCO</v>
          </cell>
          <cell r="D107" t="str">
            <v>RESPONSABLE DE PROYECTOS</v>
          </cell>
        </row>
        <row r="108">
          <cell r="A108" t="str">
            <v>ALVARADO QUIROZ ALEX</v>
          </cell>
          <cell r="B108" t="str">
            <v>PLANILLA DE PAGOS CAS UNIDADES ZONALES ENERO 2019 N° 02</v>
          </cell>
          <cell r="C108" t="str">
            <v>OFICINA ZONAL HUANCAVELICA</v>
          </cell>
          <cell r="D108" t="str">
            <v>RESPONSABLE DE PROYECTOS - EVALUACIÓN</v>
          </cell>
        </row>
        <row r="109">
          <cell r="A109" t="str">
            <v>ARELLANO GUERRERO JESUS ANGEL</v>
          </cell>
          <cell r="B109" t="str">
            <v>PLANILLA DE PAGOS CAS UNIDADES ZONALES ENERO 2019 N° 02</v>
          </cell>
          <cell r="C109" t="str">
            <v>OFICINA ZONAL HUANCAVELICA</v>
          </cell>
          <cell r="D109" t="str">
            <v>JEFE ZONAL</v>
          </cell>
        </row>
        <row r="110">
          <cell r="A110" t="str">
            <v>BENDEZU ZUÑIGA IVONNE</v>
          </cell>
          <cell r="B110" t="str">
            <v>PLANILLA DE PAGOS CAS UNIDADES ZONALES ENERO 2019 N° 02</v>
          </cell>
          <cell r="C110" t="str">
            <v>OFICINA ZONAL HUANCAVELICA</v>
          </cell>
          <cell r="D110" t="str">
            <v>RESPONSABLE ADMINISTRATIVO E INFORMÁTICO</v>
          </cell>
        </row>
        <row r="111">
          <cell r="A111" t="str">
            <v>LAZARTE MORENO SAMUEL DAVID</v>
          </cell>
          <cell r="B111" t="str">
            <v>PLANILLA DE PAGOS CAS UNIDADES ZONALES ENERO 2019 N° 02</v>
          </cell>
          <cell r="C111" t="str">
            <v>OFICINA ZONAL HUANCAVELICA</v>
          </cell>
          <cell r="D111" t="str">
            <v>RESPONSABLE DE PROMOCIÓN</v>
          </cell>
        </row>
        <row r="112">
          <cell r="A112" t="str">
            <v>MELGAR MERINO CESAR ERASMO</v>
          </cell>
          <cell r="B112" t="str">
            <v>PLANILLA DE PAGOS CAS UNIDADES ZONALES ENERO 2019 N° 02</v>
          </cell>
          <cell r="C112" t="str">
            <v>OFICINA ZONAL HUANCAVELICA</v>
          </cell>
          <cell r="D112" t="str">
            <v>RESPONSABLE DE PROYECTOS SUPERVISIÓN</v>
          </cell>
        </row>
        <row r="113">
          <cell r="A113" t="str">
            <v>QUISPE MATAMOROS JULIO</v>
          </cell>
          <cell r="B113" t="str">
            <v>PLANILLA DE PAGOS CAS UNIDADES ZONALES ENERO 2019 N° 02</v>
          </cell>
          <cell r="C113" t="str">
            <v>OFICINA ZONAL HUANCAVELICA</v>
          </cell>
          <cell r="D113" t="str">
            <v>CHOFER</v>
          </cell>
        </row>
        <row r="114">
          <cell r="A114" t="str">
            <v>DURAN AGUILAR ESTEBAN SAMUEL</v>
          </cell>
          <cell r="B114" t="str">
            <v>PLANILLA DE PAGOS CAS UNIDADES ZONALES ENERO 2019 N° 02</v>
          </cell>
          <cell r="C114" t="str">
            <v>OFICINA ZONAL HUANUCO</v>
          </cell>
          <cell r="D114" t="str">
            <v>RESPONSABLE DE PROYECTOS SUPERVISIÓN</v>
          </cell>
        </row>
        <row r="115">
          <cell r="A115" t="str">
            <v>MANYARI CANCHAYA ELMER EDILBERTO</v>
          </cell>
          <cell r="B115" t="str">
            <v>PLANILLA DE PAGOS CAS UNIDADES ZONALES ENERO 2019 N° 02</v>
          </cell>
          <cell r="C115" t="str">
            <v>OFICINA ZONAL HUANUCO</v>
          </cell>
          <cell r="D115" t="str">
            <v>RESPONSABLE ADMINISTRATIVO E INFORMÁTICO</v>
          </cell>
        </row>
        <row r="116">
          <cell r="A116" t="str">
            <v>MARQUEZ BLAS LINCOLN</v>
          </cell>
          <cell r="B116" t="str">
            <v>PLANILLA DE PAGOS CAS UNIDADES ZONALES ENERO 2019 N° 02</v>
          </cell>
          <cell r="C116" t="str">
            <v>OFICINA ZONAL HUANUCO</v>
          </cell>
          <cell r="D116" t="str">
            <v>RESPONSABLE DE PROYECTOS - EVALUACIÓN</v>
          </cell>
        </row>
        <row r="117">
          <cell r="A117" t="str">
            <v>PONCE SALAZAR HECTOR ELISEO</v>
          </cell>
          <cell r="B117" t="str">
            <v>PLANILLA DE PAGOS CAS UNIDADES ZONALES ENERO 2019 N° 02</v>
          </cell>
          <cell r="C117" t="str">
            <v>OFICINA ZONAL HUANUCO</v>
          </cell>
          <cell r="D117" t="str">
            <v>CHOFER</v>
          </cell>
        </row>
        <row r="118">
          <cell r="A118" t="str">
            <v>SANDOVAL RODRIGUEZ MILENA</v>
          </cell>
          <cell r="B118" t="str">
            <v>PLANILLA DE PAGOS CAS UNIDADES ZONALES ENERO 2019 N° 02</v>
          </cell>
          <cell r="C118" t="str">
            <v>OFICINA ZONAL HUANUCO</v>
          </cell>
          <cell r="D118" t="str">
            <v>RESPONSABLE DE PROMOCIÓN</v>
          </cell>
        </row>
        <row r="119">
          <cell r="A119" t="str">
            <v>DEXTRE VARGAS ASUNCION ALEJANDRO</v>
          </cell>
          <cell r="B119" t="str">
            <v>PLANILLA DE PAGOS CAS UNIDADES ZONALES ENERO 2019 N° 02</v>
          </cell>
          <cell r="C119" t="str">
            <v>OFICINA ZONAL HUARAZ</v>
          </cell>
          <cell r="D119" t="str">
            <v>RESPONSABLE DE PROYECTOS</v>
          </cell>
        </row>
        <row r="120">
          <cell r="A120" t="str">
            <v>GENEBROSO TOLENTINO EDSON</v>
          </cell>
          <cell r="B120" t="str">
            <v>PLANILLA DE PAGOS CAS UNIDADES ZONALES ENERO 2019 N° 02</v>
          </cell>
          <cell r="C120" t="str">
            <v>OFICINA ZONAL HUARAZ</v>
          </cell>
          <cell r="D120" t="str">
            <v>CHOFER</v>
          </cell>
        </row>
        <row r="121">
          <cell r="A121" t="str">
            <v>GRANADOS AGUEDO BRISEIDA ROSMERY</v>
          </cell>
          <cell r="B121" t="str">
            <v>PLANILLA DE PAGOS CAS UNIDADES ZONALES ENERO 2019 N° 02</v>
          </cell>
          <cell r="C121" t="str">
            <v>OFICINA ZONAL HUARAZ</v>
          </cell>
          <cell r="D121" t="str">
            <v>RESPONSABLE ADMINISTRATIVO E INFORMÁTICO</v>
          </cell>
        </row>
        <row r="122">
          <cell r="A122" t="str">
            <v>GRANADOS HUERTA ANTHONY</v>
          </cell>
          <cell r="B122" t="str">
            <v>PLANILLA DE PAGOS CAS UNIDADES ZONALES ENERO 2019 N° 02</v>
          </cell>
          <cell r="C122" t="str">
            <v>OFICINA ZONAL HUARAZ</v>
          </cell>
          <cell r="D122" t="str">
            <v>RESPONSABLE DE PROMOCIÓN</v>
          </cell>
        </row>
        <row r="123">
          <cell r="A123" t="str">
            <v>MAYHUAY FLORES JHON ANDRES</v>
          </cell>
          <cell r="B123" t="str">
            <v>PLANILLA DE PAGOS CAS UNIDADES ZONALES ENERO 2019 N° 02</v>
          </cell>
          <cell r="C123" t="str">
            <v>OFICINA ZONAL HUARAZ</v>
          </cell>
          <cell r="D123" t="str">
            <v>TECNICO DE PROYECTOS</v>
          </cell>
        </row>
        <row r="124">
          <cell r="A124" t="str">
            <v>MORAN RIVERA PATRICIA ELIZABETH</v>
          </cell>
          <cell r="B124" t="str">
            <v>PLANILLA DE PAGOS CAS UNIDADES ZONALES ENERO 2019 N° 02</v>
          </cell>
          <cell r="C124" t="str">
            <v>OFICINA ZONAL HUARAZ</v>
          </cell>
          <cell r="D124" t="str">
            <v>JEFE DE LA UNIDAD ZONAL</v>
          </cell>
        </row>
        <row r="125">
          <cell r="A125" t="str">
            <v>GUERRERO CHONG MIRNA ELIZABETH</v>
          </cell>
          <cell r="B125" t="str">
            <v>PLANILLA DE PAGOS CAS UNIDADES ZONALES ENERO 2019 N° 02</v>
          </cell>
          <cell r="C125" t="str">
            <v>OFICINA ZONAL ICA</v>
          </cell>
          <cell r="D125" t="str">
            <v>RESPONSABLE DE PROYECTOS</v>
          </cell>
        </row>
        <row r="126">
          <cell r="A126" t="str">
            <v>MORALES PUERTA EDITH JULIA</v>
          </cell>
          <cell r="B126" t="str">
            <v>PLANILLA DE PAGOS CAS UNIDADES ZONALES ENERO 2019 N° 02</v>
          </cell>
          <cell r="C126" t="str">
            <v>OFICINA ZONAL ICA</v>
          </cell>
          <cell r="D126" t="str">
            <v>RESPONSABLE DE PROMOCIÓN</v>
          </cell>
        </row>
        <row r="127">
          <cell r="A127" t="str">
            <v>URIBE ESCALANTE MARIA ELENA</v>
          </cell>
          <cell r="B127" t="str">
            <v>PLANILLA DE PAGOS CAS UNIDADES ZONALES ENERO 2019 N° 02</v>
          </cell>
          <cell r="C127" t="str">
            <v>OFICINA ZONAL ICA</v>
          </cell>
          <cell r="D127" t="str">
            <v>JEFE DE LA UNIDAD ZONAL</v>
          </cell>
        </row>
        <row r="128">
          <cell r="A128" t="str">
            <v>CAMEL VALERO DAVID RICHARD</v>
          </cell>
          <cell r="B128" t="str">
            <v>PLANILLA DE PAGOS CAS UNIDADES ZONALES ENERO 2019 N° 02</v>
          </cell>
          <cell r="C128" t="str">
            <v>OFICINA ZONAL JUNIN</v>
          </cell>
          <cell r="D128" t="str">
            <v>RESPONSABLE DE PROMOCION SOCIAL Y CAPACITACION</v>
          </cell>
        </row>
        <row r="129">
          <cell r="A129" t="str">
            <v>LOPEZ PEREZ RAFAEL JESUS</v>
          </cell>
          <cell r="B129" t="str">
            <v>PLANILLA DE PAGOS CAS UNIDADES ZONALES ENERO 2019 N° 02</v>
          </cell>
          <cell r="C129" t="str">
            <v>OFICINA ZONAL JUNIN</v>
          </cell>
          <cell r="D129" t="str">
            <v>JEFE DE LA UNIDAD ZONAL</v>
          </cell>
        </row>
        <row r="130">
          <cell r="A130" t="str">
            <v>MORALES ZAPATA ALEJANDRO JONHY</v>
          </cell>
          <cell r="B130" t="str">
            <v>PLANILLA DE PAGOS CAS UNIDADES ZONALES ENERO 2019 N° 02</v>
          </cell>
          <cell r="C130" t="str">
            <v>OFICINA ZONAL JUNIN</v>
          </cell>
          <cell r="D130" t="str">
            <v>RESPONSABLE ADMINISTRATIVO E INFORMATICO</v>
          </cell>
        </row>
        <row r="131">
          <cell r="A131" t="str">
            <v>PAUCARCHUCO GABRIEL DANIEL JOSE</v>
          </cell>
          <cell r="B131" t="str">
            <v>PLANILLA DE PAGOS CAS UNIDADES ZONALES ENERO 2019 N° 02</v>
          </cell>
          <cell r="C131" t="str">
            <v>OFICINA ZONAL JUNIN</v>
          </cell>
          <cell r="D131" t="str">
            <v>CHOFER</v>
          </cell>
        </row>
        <row r="132">
          <cell r="A132" t="str">
            <v>PORRAS QUINTANA LUIS ALBERTO</v>
          </cell>
          <cell r="B132" t="str">
            <v>PLANILLA DE PAGOS CAS UNIDADES ZONALES ENERO 2019 N° 02</v>
          </cell>
          <cell r="C132" t="str">
            <v>OFICINA ZONAL JUNIN</v>
          </cell>
          <cell r="D132" t="str">
            <v>RESPONSABLE DE PROYECTOS</v>
          </cell>
        </row>
        <row r="133">
          <cell r="A133" t="str">
            <v>LLACSAHUACHE CACERES JOSE ANTONIO</v>
          </cell>
          <cell r="B133" t="str">
            <v>PLANILLA DE PAGOS CAS UNIDADES ZONALES ENERO 2019 N° 02</v>
          </cell>
          <cell r="C133" t="str">
            <v>OFICINA ZONAL LA LIBERTAD</v>
          </cell>
          <cell r="D133" t="str">
            <v>JEFE DE LA UNIDAD ZONAL</v>
          </cell>
        </row>
        <row r="134">
          <cell r="A134" t="str">
            <v>LOPEZ PAREDES REYNA ISABEL</v>
          </cell>
          <cell r="B134" t="str">
            <v>PLANILLA DE PAGOS CAS UNIDADES ZONALES ENERO 2019 N° 02</v>
          </cell>
          <cell r="C134" t="str">
            <v>OFICINA ZONAL LA LIBERTAD</v>
          </cell>
          <cell r="D134" t="str">
            <v>RESPONSABLE DE CAPACITACION</v>
          </cell>
        </row>
        <row r="135">
          <cell r="A135" t="str">
            <v>MALCA SERRANO MANUEL EDUARDO</v>
          </cell>
          <cell r="B135" t="str">
            <v>PLANILLA DE PAGOS CAS UNIDADES ZONALES ENERO 2019 N° 02</v>
          </cell>
          <cell r="C135" t="str">
            <v>OFICINA ZONAL LA LIBERTAD</v>
          </cell>
          <cell r="D135" t="str">
            <v>RESPONSABLE DE SUPERVISION DE PROYECTOS</v>
          </cell>
        </row>
        <row r="136">
          <cell r="A136" t="str">
            <v>ORDOÑEZ ALVARADO MARIO ALEJANDRO</v>
          </cell>
          <cell r="B136" t="str">
            <v>PLANILLA DE PAGOS CAS UNIDADES ZONALES ENERO 2019 N° 02</v>
          </cell>
          <cell r="C136" t="str">
            <v>OFICINA ZONAL LA LIBERTAD</v>
          </cell>
          <cell r="D136" t="str">
            <v>RESPONSABLE DE PROMOCIÓN</v>
          </cell>
        </row>
        <row r="137">
          <cell r="A137" t="str">
            <v>VEGA PINILLOS EDUAR JAMER</v>
          </cell>
          <cell r="B137" t="str">
            <v>PLANILLA DE PAGOS CAS UNIDADES ZONALES ENERO 2019 N° 02</v>
          </cell>
          <cell r="C137" t="str">
            <v>OFICINA ZONAL LA LIBERTAD</v>
          </cell>
          <cell r="D137" t="str">
            <v>CHOFER</v>
          </cell>
        </row>
        <row r="138">
          <cell r="A138" t="str">
            <v>VERASTEGUI SANCHEZ ANA LUCIA</v>
          </cell>
          <cell r="B138" t="str">
            <v>PLANILLA DE PAGOS CAS UNIDADES ZONALES ENERO 2019 N° 02</v>
          </cell>
          <cell r="C138" t="str">
            <v>OFICINA ZONAL LA LIBERTAD</v>
          </cell>
          <cell r="D138" t="str">
            <v>RESPONSABLE ADMINISTRATIVO E INFORMÁTICO</v>
          </cell>
        </row>
        <row r="139">
          <cell r="A139" t="str">
            <v>HOLGADO VELASQUEZ WILLIAM LUI</v>
          </cell>
          <cell r="B139" t="str">
            <v>PLANILLA DE PAGOS CAS UNIDADES ZONALES ENERO 2019 N° 02</v>
          </cell>
          <cell r="C139" t="str">
            <v>OFICINA ZONAL LIMA NORTE - CALLAO</v>
          </cell>
          <cell r="D139" t="str">
            <v>RESPONSABLE DE SUPERVISION DE PROYECTOS</v>
          </cell>
        </row>
        <row r="140">
          <cell r="A140" t="str">
            <v>LLANOS DIAZ SILVIA CATHERINE</v>
          </cell>
          <cell r="B140" t="str">
            <v>PLANILLA DE PAGOS CAS UNIDADES ZONALES ENERO 2019 N° 02</v>
          </cell>
          <cell r="C140" t="str">
            <v>OFICINA ZONAL LIMA NORTE - CALLAO</v>
          </cell>
          <cell r="D140" t="str">
            <v>RESPONSABLE DE PROMOCIÓN</v>
          </cell>
        </row>
        <row r="141">
          <cell r="A141" t="str">
            <v>MELENDEZ MALDONADO MIGUEL ANGEL</v>
          </cell>
          <cell r="B141" t="str">
            <v>PLANILLA DE PAGOS CAS UNIDADES ZONALES ENERO 2019 N° 02</v>
          </cell>
          <cell r="C141" t="str">
            <v>OFICINA ZONAL LIMA NORTE - CALLAO</v>
          </cell>
          <cell r="D141" t="str">
            <v>JEFE DE LA UNIDAD ZONAL</v>
          </cell>
        </row>
        <row r="142">
          <cell r="A142" t="str">
            <v>MOGOLLON MUÑOZ RICARDO ALFREDO</v>
          </cell>
          <cell r="B142" t="str">
            <v>PLANILLA DE PAGOS CAS UNIDADES ZONALES ENERO 2019 N° 02</v>
          </cell>
          <cell r="C142" t="str">
            <v>OFICINA ZONAL LIMA NORTE - CALLAO</v>
          </cell>
          <cell r="D142" t="str">
            <v>RESPONSABLE ADMINISTRATIVO E INFORMÁTICO</v>
          </cell>
        </row>
        <row r="143">
          <cell r="A143" t="str">
            <v>SANDOVAL ALVAREZ DANNY ANTONIO</v>
          </cell>
          <cell r="B143" t="str">
            <v>PLANILLA DE PAGOS CAS UNIDADES ZONALES ENERO 2019 N° 02</v>
          </cell>
          <cell r="C143" t="str">
            <v>OFICINA ZONAL LIMA NORTE - CALLAO</v>
          </cell>
          <cell r="D143" t="str">
            <v>CHOFER</v>
          </cell>
        </row>
        <row r="144">
          <cell r="A144" t="str">
            <v>SAAVEDRA TINEO MERCEDES LOLANI</v>
          </cell>
          <cell r="B144" t="str">
            <v>PLANILLA DE PAGOS CAS UNIDADES ZONALES ENERO 2019 N° 02</v>
          </cell>
          <cell r="C144" t="str">
            <v>OFICINA ZONAL LIMA SUR - ESTE</v>
          </cell>
          <cell r="D144" t="str">
            <v>RESPONSABLE DE PROYECTOS - EVALUACIÓN</v>
          </cell>
        </row>
        <row r="145">
          <cell r="A145" t="str">
            <v>SALDAÑA LOPEZ ERIKA ERCILA</v>
          </cell>
          <cell r="B145" t="str">
            <v>PLANILLA DE PAGOS CAS UNIDADES ZONALES ENERO 2019 N° 02</v>
          </cell>
          <cell r="C145" t="str">
            <v>OFICINA ZONAL LIMA SUR - ESTE</v>
          </cell>
          <cell r="D145" t="str">
            <v>RESPONSABLE DE PROMOCIÓN</v>
          </cell>
        </row>
        <row r="146">
          <cell r="A146" t="str">
            <v>VILLEGAS ALARCON FRANCISCO JAVIER</v>
          </cell>
          <cell r="B146" t="str">
            <v>PLANILLA DE PAGOS CAS UNIDADES ZONALES ENERO 2019 N° 02</v>
          </cell>
          <cell r="C146" t="str">
            <v>OFICINA ZONAL LIMA SUR - ESTE</v>
          </cell>
          <cell r="D146" t="str">
            <v>JEFE DE LA UNIDAD ZONAL</v>
          </cell>
        </row>
        <row r="147">
          <cell r="A147" t="str">
            <v>ALAYO TAFUR JUSTO DAVID</v>
          </cell>
          <cell r="B147" t="str">
            <v>PLANILLA DE PAGOS CAS UNIDADES ZONALES ENERO 2019 N° 02</v>
          </cell>
          <cell r="C147" t="str">
            <v>OFICINA ZONAL LORETO</v>
          </cell>
          <cell r="D147" t="str">
            <v>RESPONSABLE DE PROMOCIÓN</v>
          </cell>
        </row>
        <row r="148">
          <cell r="A148" t="str">
            <v>CHUNG VERGARA JORGE AUGUSTO</v>
          </cell>
          <cell r="B148" t="str">
            <v>PLANILLA DE PAGOS CAS UNIDADES ZONALES ENERO 2019 N° 02</v>
          </cell>
          <cell r="C148" t="str">
            <v>OFICINA ZONAL LORETO</v>
          </cell>
          <cell r="D148" t="str">
            <v>RESPONSABLE DE ASISTENCIA TÉCNICA DE PROYECTOS</v>
          </cell>
        </row>
        <row r="149">
          <cell r="A149" t="str">
            <v>PAREDES DAVILA ANGELICA MARIA</v>
          </cell>
          <cell r="B149" t="str">
            <v>PLANILLA DE PAGOS CAS UNIDADES ZONALES ENERO 2019 N° 02</v>
          </cell>
          <cell r="C149" t="str">
            <v>OFICINA ZONAL LORETO</v>
          </cell>
          <cell r="D149" t="str">
            <v>RESPONSABLE ADMINISTRATIVO E INFORMÁTICO</v>
          </cell>
        </row>
        <row r="150">
          <cell r="A150" t="str">
            <v>CONDORI HUAHUACHAMPI ROXANA PAULINA</v>
          </cell>
          <cell r="B150" t="str">
            <v>PLANILLA DE PAGOS CAS UNIDADES ZONALES ENERO 2019 N° 02</v>
          </cell>
          <cell r="C150" t="str">
            <v>OFICINA ZONAL MOQUEGUA</v>
          </cell>
          <cell r="D150" t="str">
            <v>RESPONSABLE DE PROYECTOS</v>
          </cell>
        </row>
        <row r="151">
          <cell r="A151" t="str">
            <v>GONZALEZ CACERES JULIO FABIAN</v>
          </cell>
          <cell r="B151" t="str">
            <v>PLANILLA DE PAGOS CAS UNIDADES ZONALES ENERO 2019 N° 02</v>
          </cell>
          <cell r="C151" t="str">
            <v>OFICINA ZONAL MOQUEGUA</v>
          </cell>
          <cell r="D151" t="str">
            <v>JEFE DE LA UNIDAD ZONAL</v>
          </cell>
        </row>
        <row r="152">
          <cell r="A152" t="str">
            <v>HALANOCCA PAREDES RUSDELY ELIZABETH</v>
          </cell>
          <cell r="B152" t="str">
            <v>PLANILLA DE PAGOS CAS UNIDADES ZONALES ENERO 2019 N° 02</v>
          </cell>
          <cell r="C152" t="str">
            <v>OFICINA ZONAL MOQUEGUA</v>
          </cell>
          <cell r="D152" t="str">
            <v>RESPONSABLE DE PROMOCIÓN</v>
          </cell>
        </row>
        <row r="153">
          <cell r="A153" t="str">
            <v>AYALA ROSAS GRACIELA MARGOT</v>
          </cell>
          <cell r="B153" t="str">
            <v>PLANILLA DE PAGOS CAS UNIDADES ZONALES ENERO 2019 N° 02</v>
          </cell>
          <cell r="C153" t="str">
            <v>OFICINA ZONAL PIURA</v>
          </cell>
          <cell r="D153" t="str">
            <v>RESPONSABLE ADMINISTRATIVO E INFORMÁTICO</v>
          </cell>
        </row>
        <row r="154">
          <cell r="A154" t="str">
            <v>LABAN TOCTO JHONY</v>
          </cell>
          <cell r="B154" t="str">
            <v>PLANILLA DE PAGOS CAS UNIDADES ZONALES ENERO 2019 N° 02</v>
          </cell>
          <cell r="C154" t="str">
            <v>OFICINA ZONAL PIURA</v>
          </cell>
          <cell r="D154" t="str">
            <v>CHOFER</v>
          </cell>
        </row>
        <row r="155">
          <cell r="A155" t="str">
            <v>MADRID PALACIOS JOSE SALOMON</v>
          </cell>
          <cell r="B155" t="str">
            <v>PLANILLA DE PAGOS CAS UNIDADES ZONALES ENERO 2019 N° 02</v>
          </cell>
          <cell r="C155" t="str">
            <v>OFICINA ZONAL PIURA</v>
          </cell>
          <cell r="D155" t="str">
            <v>JEFE DE LA UNIDAD ZONAL</v>
          </cell>
        </row>
        <row r="156">
          <cell r="A156" t="str">
            <v>RAMIREZ CABREJOS JOSE CRISTOBAL</v>
          </cell>
          <cell r="B156" t="str">
            <v>PLANILLA DE PAGOS CAS UNIDADES ZONALES ENERO 2019 N° 02</v>
          </cell>
          <cell r="C156" t="str">
            <v>OFICINA ZONAL PIURA</v>
          </cell>
          <cell r="D156" t="str">
            <v>CHOFER</v>
          </cell>
        </row>
        <row r="157">
          <cell r="A157" t="str">
            <v>RIOJA ODAR MARIA DEL ROSARIO EMPERATRIZ</v>
          </cell>
          <cell r="B157" t="str">
            <v>PLANILLA DE PAGOS CAS UNIDADES ZONALES ENERO 2019 N° 02</v>
          </cell>
          <cell r="C157" t="str">
            <v>OFICINA ZONAL PIURA</v>
          </cell>
          <cell r="D157" t="str">
            <v>TECNICO DE PROYECTOS</v>
          </cell>
        </row>
        <row r="158">
          <cell r="A158" t="str">
            <v>SAAVEDRA GOMEZ VIVIANA</v>
          </cell>
          <cell r="B158" t="str">
            <v>PLANILLA DE PAGOS CAS UNIDADES ZONALES ENERO 2019 N° 02</v>
          </cell>
          <cell r="C158" t="str">
            <v>OFICINA ZONAL PIURA</v>
          </cell>
          <cell r="D158" t="str">
            <v>RESPONSABLE DE PROYECTOS-EVALUACION</v>
          </cell>
        </row>
        <row r="159">
          <cell r="A159" t="str">
            <v>GODOY TAPIA LUIS ENRIQUE</v>
          </cell>
          <cell r="B159" t="str">
            <v>PLANILLA DE PAGOS CAS UNIDADES ZONALES ENERO 2019 N° 02</v>
          </cell>
          <cell r="C159" t="str">
            <v>OFICINA ZONAL PUNO</v>
          </cell>
          <cell r="D159" t="str">
            <v>RESPONSABLE ADMINISTRATIVO E INFORMÁTICO</v>
          </cell>
        </row>
        <row r="160">
          <cell r="A160" t="str">
            <v>JAUREGUI AVALOS FRINE LUZ</v>
          </cell>
          <cell r="B160" t="str">
            <v>PLANILLA DE PAGOS CAS UNIDADES ZONALES ENERO 2019 N° 02</v>
          </cell>
          <cell r="C160" t="str">
            <v>OFICINA ZONAL PUNO</v>
          </cell>
          <cell r="D160" t="str">
            <v>JEFE DE LA UNIDAD ZONAL</v>
          </cell>
        </row>
        <row r="161">
          <cell r="A161" t="str">
            <v>MERMA TIQUILLOCA DANIA EDITH</v>
          </cell>
          <cell r="B161" t="str">
            <v>PLANILLA DE PAGOS CAS UNIDADES ZONALES ENERO 2019 N° 02</v>
          </cell>
          <cell r="C161" t="str">
            <v>OFICINA ZONAL PUNO</v>
          </cell>
          <cell r="D161" t="str">
            <v>RESPONSABLE DE PROYECTOS - EVALUACIÓN</v>
          </cell>
        </row>
        <row r="162">
          <cell r="A162" t="str">
            <v>MOLLEAPAZA FLORES BORIS RAUL</v>
          </cell>
          <cell r="B162" t="str">
            <v>PLANILLA DE PAGOS CAS UNIDADES ZONALES ENERO 2019 N° 02</v>
          </cell>
          <cell r="C162" t="str">
            <v>OFICINA ZONAL PUNO</v>
          </cell>
          <cell r="D162" t="str">
            <v>CHOFER</v>
          </cell>
        </row>
        <row r="163">
          <cell r="A163" t="str">
            <v>TICONA CRUZ DARIO</v>
          </cell>
          <cell r="B163" t="str">
            <v>PLANILLA DE PAGOS CAS UNIDADES ZONALES ENERO 2019 N° 02</v>
          </cell>
          <cell r="C163" t="str">
            <v>OFICINA ZONAL PUNO</v>
          </cell>
          <cell r="D163" t="str">
            <v>RESPONSABLE DE PROMOCIÓN</v>
          </cell>
        </row>
        <row r="164">
          <cell r="A164" t="str">
            <v>DAVILA FLORES KIKO</v>
          </cell>
          <cell r="B164" t="str">
            <v>PLANILLA DE PAGOS CAS UNIDADES ZONALES ENERO 2019 N° 02</v>
          </cell>
          <cell r="C164" t="str">
            <v>OFICINA ZONAL SAN MARTIN</v>
          </cell>
          <cell r="D164" t="str">
            <v>RESPONSABLE DE PROYECTOS</v>
          </cell>
        </row>
        <row r="165">
          <cell r="A165" t="str">
            <v>FARFAN ALBAN PILAR DEL ROSARIO</v>
          </cell>
          <cell r="B165" t="str">
            <v>PLANILLA DE PAGOS CAS UNIDADES ZONALES ENERO 2019 N° 02</v>
          </cell>
          <cell r="C165" t="str">
            <v>OFICINA ZONAL SAN MARTIN</v>
          </cell>
          <cell r="D165" t="str">
            <v>JEFE DE LA UNIDAD ZONAL</v>
          </cell>
        </row>
        <row r="166">
          <cell r="A166" t="str">
            <v>GARCIA SAAVEDRA RONAL</v>
          </cell>
          <cell r="B166" t="str">
            <v>PLANILLA DE PAGOS CAS UNIDADES ZONALES ENERO 2019 N° 02</v>
          </cell>
          <cell r="C166" t="str">
            <v>OFICINA ZONAL SAN MARTIN</v>
          </cell>
          <cell r="D166" t="str">
            <v>CHOFER</v>
          </cell>
        </row>
        <row r="167">
          <cell r="A167" t="str">
            <v>GOICOCHEA CASIQUE MAGALY</v>
          </cell>
          <cell r="B167" t="str">
            <v>PLANILLA DE PAGOS CAS UNIDADES ZONALES ENERO 2019 N° 02</v>
          </cell>
          <cell r="C167" t="str">
            <v>OFICINA ZONAL SAN MARTIN</v>
          </cell>
          <cell r="D167" t="str">
            <v>RESPONSABLE ADMINISTRATIVO E INFORMÁTICO</v>
          </cell>
        </row>
        <row r="168">
          <cell r="A168" t="str">
            <v>SIU GOMEZ MANUEL</v>
          </cell>
          <cell r="B168" t="str">
            <v>PLANILLA DE PAGOS CAS UNIDADES ZONALES ENERO 2019 N° 02</v>
          </cell>
          <cell r="C168" t="str">
            <v>OFICINA ZONAL SAN MARTIN</v>
          </cell>
          <cell r="D168" t="str">
            <v>RESPONSABLE DE PROMOCIÓN</v>
          </cell>
        </row>
        <row r="169">
          <cell r="A169" t="str">
            <v>CHAMBILLA GUTIERREZ LEON MAGNO</v>
          </cell>
          <cell r="B169" t="str">
            <v>PLANILLA DE PAGOS CAS UNIDADES ZONALES ENERO 2019 N° 02</v>
          </cell>
          <cell r="C169" t="str">
            <v>OFICINA ZONAL TACNA</v>
          </cell>
          <cell r="D169" t="str">
            <v>RESPONSABLE DE PROYECTOS</v>
          </cell>
        </row>
        <row r="170">
          <cell r="A170" t="str">
            <v>DEPAZ DEXTRE ELSA VIOLETA</v>
          </cell>
          <cell r="B170" t="str">
            <v>PLANILLA DE PAGOS CAS UNIDADES ZONALES ENERO 2019 N° 02</v>
          </cell>
          <cell r="C170" t="str">
            <v>OFICINA ZONAL TACNA</v>
          </cell>
          <cell r="D170" t="str">
            <v>RESPONSABLE DE PROMOCIÓN</v>
          </cell>
        </row>
        <row r="171">
          <cell r="A171" t="str">
            <v>SALAS VALDEZ EDGARD EDUARDO</v>
          </cell>
          <cell r="B171" t="str">
            <v>PLANILLA DE PAGOS CAS UNIDADES ZONALES ENERO 2019 N° 02</v>
          </cell>
          <cell r="C171" t="str">
            <v>OFICINA ZONAL TACNA</v>
          </cell>
          <cell r="D171" t="str">
            <v>JEFE DE LA UNIDAD ZONAL</v>
          </cell>
        </row>
        <row r="172">
          <cell r="A172" t="str">
            <v>GAHUANA JARAMILLO BERTHA</v>
          </cell>
          <cell r="B172" t="str">
            <v>PLANILLA DE PAGOS CAS OFICINA NACIONAL ENERO 2019 N° 01</v>
          </cell>
          <cell r="C172" t="str">
            <v>UNIDAD GERENCIAL DE ADMINISTRACIÓN</v>
          </cell>
          <cell r="D172" t="str">
            <v>ESPECIALISTA EN ADMINISTRACIÓN</v>
          </cell>
        </row>
        <row r="173">
          <cell r="A173" t="str">
            <v>NUÑEZ DEL ARCO ROMAN OSCAR FERNANDO</v>
          </cell>
          <cell r="B173" t="str">
            <v>PLANILLA DE PAGOS CAS OFICINA NACIONAL ENERO 2019 N° 01</v>
          </cell>
          <cell r="C173" t="str">
            <v>UNIDAD GERENCIAL DE ADMINISTRACIÓN</v>
          </cell>
          <cell r="D173" t="str">
            <v>GERENTE  DE LA UNIDAD GERENCIAL DE ADMINISTRACIÓN</v>
          </cell>
        </row>
        <row r="174">
          <cell r="A174" t="str">
            <v>PEREZ CASTILLO VIVIANA DEL PILAR</v>
          </cell>
          <cell r="B174" t="str">
            <v>PLANILLA DE PAGOS CAS OFICINA NACIONAL ENERO 2019 N° 01</v>
          </cell>
          <cell r="C174" t="str">
            <v>UNIDAD GERENCIAL DE ADMINISTRACIÓN</v>
          </cell>
          <cell r="D174" t="str">
            <v>ASISTENTE ADMINISTRATIVO</v>
          </cell>
        </row>
        <row r="175">
          <cell r="A175" t="str">
            <v>URBINA CARNERO HITLER ARMANDO</v>
          </cell>
          <cell r="B175" t="str">
            <v>PLANILLA DE PAGOS CAS OFICINA NACIONAL ENERO 2019 N° 01</v>
          </cell>
          <cell r="C175" t="str">
            <v>UNIDAD GERENCIAL DE ADMINISTRACIÓN</v>
          </cell>
          <cell r="D175" t="str">
            <v>ESPECIALISTA EN PROCESOS</v>
          </cell>
        </row>
        <row r="176">
          <cell r="A176" t="str">
            <v>ESPINOZA ARACA PAOLA VICTORIA</v>
          </cell>
          <cell r="B176" t="str">
            <v>PLANILLA DE PAGOS CAS OFICINA NACIONAL ENERO 2019 N° 01</v>
          </cell>
          <cell r="C176" t="str">
            <v>UNIDAD GERENCIAL DE ASESORÍA LEGAL</v>
          </cell>
          <cell r="D176" t="str">
            <v>ABOGADO</v>
          </cell>
        </row>
        <row r="177">
          <cell r="A177" t="str">
            <v>HERNANDEZ CONTRERAS JUAN CARLOS</v>
          </cell>
          <cell r="B177" t="str">
            <v>PLANILLA DE PAGOS CAS OFICINA NACIONAL ENERO 2019 N° 01</v>
          </cell>
          <cell r="C177" t="str">
            <v>UNIDAD GERENCIAL DE ASESORÍA LEGAL</v>
          </cell>
          <cell r="D177" t="str">
            <v>ABOGADO</v>
          </cell>
        </row>
        <row r="178">
          <cell r="A178" t="str">
            <v>PINTO HUAMAN MIRELLA NORKA</v>
          </cell>
          <cell r="B178" t="str">
            <v>PLANILLA DE PAGOS CAS OFICINA NACIONAL ENERO 2019 N° 01</v>
          </cell>
          <cell r="C178" t="str">
            <v>UNIDAD GERENCIAL DE ASESORÍA LEGAL</v>
          </cell>
          <cell r="D178" t="str">
            <v>ASISTENTE ADMINISTRATIVO</v>
          </cell>
        </row>
        <row r="179">
          <cell r="A179" t="str">
            <v>QUIROZ RAMIREZ RAUL VLADIMIR</v>
          </cell>
          <cell r="B179" t="str">
            <v>PLANILLA DE PAGOS CAS OFICINA NACIONAL ENERO 2019 N° 01</v>
          </cell>
          <cell r="C179" t="str">
            <v>UNIDAD GERENCIAL DE ASESORÍA LEGAL</v>
          </cell>
          <cell r="D179" t="str">
            <v>ABOGADO</v>
          </cell>
        </row>
        <row r="180">
          <cell r="A180" t="str">
            <v>SIBILLE YIKA PATRICIA OLIMPIA</v>
          </cell>
          <cell r="B180" t="str">
            <v>PLANILLA DE PAGOS CAS OFICINA NACIONAL ENERO 2019 N° 01</v>
          </cell>
          <cell r="C180" t="str">
            <v>UNIDAD GERENCIAL DE ASESORÍA LEGAL</v>
          </cell>
          <cell r="D180" t="str">
            <v>GERENTE  DE LA UNIDAD GERENCIAL DE ASESORIA LEGAL</v>
          </cell>
        </row>
        <row r="181">
          <cell r="A181" t="str">
            <v>VALDIVIA MARQUEZ FERNANDO</v>
          </cell>
          <cell r="B181" t="str">
            <v>PLANILLA DE PAGOS CAS OFICINA NACIONAL ENERO 2019 N° 01</v>
          </cell>
          <cell r="C181" t="str">
            <v>UNIDAD GERENCIAL DE ASESORÍA LEGAL</v>
          </cell>
          <cell r="D181" t="str">
            <v>ABOGADO</v>
          </cell>
        </row>
        <row r="182">
          <cell r="A182" t="str">
            <v>VASQUEZ MERLO SHEYLA</v>
          </cell>
          <cell r="B182" t="str">
            <v>PLANILLA DE PAGOS CAS OFICINA NACIONAL ENERO 2019 N° 01</v>
          </cell>
          <cell r="C182" t="str">
            <v>UNIDAD GERENCIAL DE ASESORÍA LEGAL</v>
          </cell>
          <cell r="D182" t="str">
            <v>ASISTENTE LEGAL</v>
          </cell>
        </row>
        <row r="183">
          <cell r="A183" t="str">
            <v>BARTOLO CRIOLLO ROSMERY ISABEL</v>
          </cell>
          <cell r="B183" t="str">
            <v>PLANILLA DE PAGOS CAS OFICINA NACIONAL ENERO 2019 N° 01</v>
          </cell>
          <cell r="C183" t="str">
            <v>UNIDAD GERENCIAL DE PLANIFICACION, PRESUPUESTO, MONITOREO Y EVALUACION</v>
          </cell>
          <cell r="D183" t="str">
            <v>ANALISTA EN PLANEAMIENTO</v>
          </cell>
        </row>
        <row r="184">
          <cell r="A184" t="str">
            <v>LOARTE VILLALOBOS VICTORIA VANNESSA</v>
          </cell>
          <cell r="B184" t="str">
            <v>PLANILLA DE PAGOS CAS OFICINA NACIONAL ENERO 2019 N° 01</v>
          </cell>
          <cell r="C184" t="str">
            <v>UNIDAD GERENCIAL DE PLANIFICACION, PRESUPUESTO, MONITOREO Y EVALUACION</v>
          </cell>
          <cell r="D184" t="str">
            <v>ASISTENTE ADMINISTRATIVO</v>
          </cell>
        </row>
        <row r="185">
          <cell r="A185" t="str">
            <v>VERASTEGUI PALOMINO ANA VICTORIA</v>
          </cell>
          <cell r="B185" t="str">
            <v>PLANILLA DE PAGOS CAS OFICINA NACIONAL ENERO 2019 N° 01</v>
          </cell>
          <cell r="C185" t="str">
            <v>UNIDAD GERENCIAL DE PLANIFICACION, PRESUPUESTO, MONITOREO Y EVALUACION</v>
          </cell>
          <cell r="D185" t="str">
            <v>GERENTE DE LA UNIDAD GERENCIAL DE PLANIFICACIÓN, PRESUPUESTO, MONITOREO Y EVALUACIÓN</v>
          </cell>
        </row>
        <row r="186">
          <cell r="A186" t="str">
            <v>CAJALEON RIOS LEVIS ALBERTO</v>
          </cell>
          <cell r="B186" t="str">
            <v>PLANILLA DE PAGOS CAS OFICINA NACIONAL ENERO 2019 N° 01</v>
          </cell>
          <cell r="C186" t="str">
            <v>UNIDAD GERENCIAL DE PROMOCIÓN</v>
          </cell>
          <cell r="D186" t="str">
            <v>ESPECIALISTA EN ANÁLISIS DE INFORMACIÓN</v>
          </cell>
        </row>
        <row r="187">
          <cell r="A187" t="str">
            <v>CALLE ATO GLORIA ELIZABETH</v>
          </cell>
          <cell r="B187" t="str">
            <v>PLANILLA DE PAGOS CAS OFICINA NACIONAL ENERO 2019 N° 01</v>
          </cell>
          <cell r="C187" t="str">
            <v>UNIDAD GERENCIAL DE PROMOCIÓN</v>
          </cell>
          <cell r="D187" t="str">
            <v>ESPECIALISTA EN ARTICULACIÓN INTERINSTITUCIONAL</v>
          </cell>
        </row>
        <row r="188">
          <cell r="A188" t="str">
            <v>FERRER TARAZONA GIOVANA IVON</v>
          </cell>
          <cell r="B188" t="str">
            <v>PLANILLA DE PAGOS CAS OFICINA NACIONAL ENERO 2019 N° 01</v>
          </cell>
          <cell r="C188" t="str">
            <v>UNIDAD GERENCIAL DE PROMOCIÓN</v>
          </cell>
          <cell r="D188" t="str">
            <v>ASISTENTE ADMINISTRATIVO</v>
          </cell>
        </row>
        <row r="189">
          <cell r="A189" t="str">
            <v>MONTEZA CAVERO FREDY RAFAEL</v>
          </cell>
          <cell r="B189" t="str">
            <v>PLANILLA DE PAGOS CAS OFICINA NACIONAL ENERO 2019 N° 01</v>
          </cell>
          <cell r="C189" t="str">
            <v>UNIDAD GERENCIAL DE PROMOCIÓN</v>
          </cell>
          <cell r="D189" t="str">
            <v>ANALISTA DE COMUNICACIÓN Y PROMOCIÓN</v>
          </cell>
        </row>
        <row r="190">
          <cell r="A190" t="str">
            <v>PRETELL ALBUJAR PILAR CRISTINA</v>
          </cell>
          <cell r="B190" t="str">
            <v>PLANILLA DE PAGOS CAS OFICINA NACIONAL ENERO 2019 N° 01</v>
          </cell>
          <cell r="C190" t="str">
            <v>UNIDAD GERENCIAL DE PROMOCIÓN</v>
          </cell>
          <cell r="D190" t="str">
            <v>ESPECIALISTA EN PROMOCIÓN</v>
          </cell>
        </row>
        <row r="191">
          <cell r="A191" t="str">
            <v>RAMIREZ INOCENTE PILAR JANET</v>
          </cell>
          <cell r="B191" t="str">
            <v>PLANILLA DE PAGOS CAS OFICINA NACIONAL ENERO 2019 N° 01</v>
          </cell>
          <cell r="C191" t="str">
            <v>UNIDAD GERENCIAL DE PROMOCIÓN</v>
          </cell>
          <cell r="D191" t="str">
            <v>ESPECIALISTA EN PROMOCIÓN</v>
          </cell>
        </row>
        <row r="192">
          <cell r="A192" t="str">
            <v>RODRIGUEZ YAÑEZ ANA SOFIA</v>
          </cell>
          <cell r="B192" t="str">
            <v>PLANILLA DE PAGOS CAS OFICINA NACIONAL ENERO 2019 N° 01</v>
          </cell>
          <cell r="C192" t="str">
            <v>UNIDAD GERENCIAL DE PROMOCIÓN</v>
          </cell>
          <cell r="D192" t="str">
            <v>GERENTE  DE LA UNIDAD GERENCIAL DE PROMOCIÓN</v>
          </cell>
        </row>
        <row r="193">
          <cell r="A193" t="str">
            <v>SICCHA MARTINEZ DOMINGO SORIANO</v>
          </cell>
          <cell r="B193" t="str">
            <v>PLANILLA DE PAGOS CAS OFICINA NACIONAL ENERO 2019 N° 01</v>
          </cell>
          <cell r="C193" t="str">
            <v>UNIDAD GERENCIAL DE PROYECTOS</v>
          </cell>
          <cell r="D193" t="str">
            <v>ESPECIALISTA</v>
          </cell>
        </row>
        <row r="194">
          <cell r="A194" t="str">
            <v>TUPIA MELENDEZ BERTHA MILAGROS</v>
          </cell>
          <cell r="B194" t="str">
            <v>PLANILLA DE PAGOS CAS OFICINA NACIONAL ENERO 2019 N° 01</v>
          </cell>
          <cell r="C194" t="str">
            <v>UNIDAD GERENCIAL DE PROYECTOS</v>
          </cell>
          <cell r="D194" t="str">
            <v>ASISTENTE ADMINISTRATIVO</v>
          </cell>
        </row>
        <row r="195">
          <cell r="A195" t="str">
            <v>YNOÑAN CRUZ YANINA PAULA</v>
          </cell>
          <cell r="B195" t="str">
            <v>PLANILLA DE PAGOS CAS OFICINA NACIONAL ENERO 2019 N° 01</v>
          </cell>
          <cell r="C195" t="str">
            <v>UNIDAD GERENCIAL DE PROYECTOS</v>
          </cell>
          <cell r="D195" t="str">
            <v>ANALISTA DE PROYECTOS</v>
          </cell>
        </row>
        <row r="196">
          <cell r="B196" t="str">
            <v>TOTAL GENERAL</v>
          </cell>
        </row>
      </sheetData>
      <sheetData sheetId="9" refreshError="1"/>
      <sheetData sheetId="10" refreshError="1"/>
      <sheetData sheetId="11" refreshError="1"/>
      <sheetData sheetId="12" refreshError="1"/>
      <sheetData sheetId="13">
        <row r="5">
          <cell r="A5" t="str">
            <v>OFICINA NACIONAL</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119"/>
      <sheetName val="poi"/>
      <sheetName val="caja chica"/>
      <sheetName val="UGPROM"/>
      <sheetName val="cfl"/>
      <sheetName val="ANEXO 01 - 119"/>
      <sheetName val="ANEXO 02-OPLA- 119"/>
      <sheetName val="ANEXO 01 - 120"/>
      <sheetName val="ANEXO 02-OPLA-120"/>
      <sheetName val="ANEXO 01 -  121"/>
      <sheetName val="ANEXO 02-OPLA- 121"/>
      <sheetName val="ANEXO 01 -  122"/>
      <sheetName val="ANEXO 02-OPLA- 122"/>
      <sheetName val="PRESUPUESTO"/>
      <sheetName val="ANEXO 01 -  123"/>
      <sheetName val="ANEXO 02-OPLA- 123"/>
    </sheetNames>
    <sheetDataSet>
      <sheetData sheetId="0"/>
      <sheetData sheetId="1">
        <row r="1">
          <cell r="A1" t="str">
            <v>SECUENCIA FUNCIONAL
(META PRESUPUESTARIA)</v>
          </cell>
          <cell r="B1" t="str">
            <v xml:space="preserve">UNIDAD EJECUTORA / CATEGORÍA PRESUPUESTARIA /
FINALIDAD
</v>
          </cell>
          <cell r="C1" t="str">
            <v>POI Anual 2019 Modificado Versión 2</v>
          </cell>
          <cell r="D1">
            <v>0</v>
          </cell>
          <cell r="E1">
            <v>0</v>
          </cell>
          <cell r="F1" t="str">
            <v>PROGRAMACIÓN MENSUALIZADA DEL POI ANUAL 2019 MODIFICADO VERSIÓN 2</v>
          </cell>
          <cell r="G1">
            <v>0</v>
          </cell>
          <cell r="H1">
            <v>0</v>
          </cell>
          <cell r="I1">
            <v>0</v>
          </cell>
          <cell r="J1">
            <v>0</v>
          </cell>
          <cell r="K1">
            <v>0</v>
          </cell>
          <cell r="L1">
            <v>0</v>
          </cell>
          <cell r="M1">
            <v>0</v>
          </cell>
          <cell r="N1">
            <v>0</v>
          </cell>
          <cell r="O1">
            <v>0</v>
          </cell>
          <cell r="P1">
            <v>0</v>
          </cell>
          <cell r="Q1">
            <v>0</v>
          </cell>
          <cell r="R1" t="str">
            <v>CÓDIGO DE ACTIVIDAD OPERATIVA DEL APLICATIVO DE CEPLAN QUE SUMA A LA META FÍSCA POR META PRESUPUESTARIA</v>
          </cell>
          <cell r="S1" t="str">
            <v>CÓDIGO DE ACTIVIDAD OPERATIVA DEL APLICATIVO DE CEPLAN QUE SUMA AL PRESUPUESTO POR META PRESUPUESTARIA</v>
          </cell>
        </row>
        <row r="2">
          <cell r="A2">
            <v>0</v>
          </cell>
          <cell r="B2">
            <v>0</v>
          </cell>
          <cell r="C2" t="str">
            <v xml:space="preserve">METAS FÍSICAS </v>
          </cell>
          <cell r="D2">
            <v>0</v>
          </cell>
          <cell r="E2" t="str">
            <v xml:space="preserve">PRESUPUESTO (S/) </v>
          </cell>
          <cell r="F2" t="str">
            <v>ENE</v>
          </cell>
          <cell r="G2" t="str">
            <v>FEB</v>
          </cell>
          <cell r="H2" t="str">
            <v>MAR</v>
          </cell>
          <cell r="I2" t="str">
            <v>ABR</v>
          </cell>
          <cell r="J2" t="str">
            <v>MAY</v>
          </cell>
          <cell r="K2" t="str">
            <v>JUN</v>
          </cell>
          <cell r="L2" t="str">
            <v>JUL</v>
          </cell>
          <cell r="M2" t="str">
            <v>AGO</v>
          </cell>
          <cell r="N2" t="str">
            <v>SET</v>
          </cell>
          <cell r="O2" t="str">
            <v>OCT</v>
          </cell>
          <cell r="P2" t="str">
            <v>NOV</v>
          </cell>
          <cell r="Q2" t="str">
            <v>DIC</v>
          </cell>
          <cell r="R2">
            <v>0</v>
          </cell>
          <cell r="S2">
            <v>0</v>
          </cell>
        </row>
        <row r="3">
          <cell r="A3">
            <v>0</v>
          </cell>
          <cell r="B3">
            <v>0</v>
          </cell>
          <cell r="C3" t="str">
            <v>UNIDAD 
DE 
MEDIDA</v>
          </cell>
          <cell r="D3" t="str">
            <v xml:space="preserve"> META FÍSICA
ANUAL</v>
          </cell>
          <cell r="E3" t="str">
            <v>PIM</v>
          </cell>
          <cell r="F3">
            <v>0</v>
          </cell>
          <cell r="G3">
            <v>0</v>
          </cell>
          <cell r="H3">
            <v>0</v>
          </cell>
          <cell r="I3">
            <v>0</v>
          </cell>
          <cell r="J3">
            <v>0</v>
          </cell>
          <cell r="K3">
            <v>0</v>
          </cell>
          <cell r="L3">
            <v>0</v>
          </cell>
          <cell r="M3">
            <v>0</v>
          </cell>
          <cell r="N3">
            <v>0</v>
          </cell>
          <cell r="O3">
            <v>0</v>
          </cell>
          <cell r="P3">
            <v>0</v>
          </cell>
          <cell r="Q3">
            <v>0</v>
          </cell>
          <cell r="R3">
            <v>0</v>
          </cell>
          <cell r="S3">
            <v>0</v>
          </cell>
        </row>
        <row r="4">
          <cell r="A4">
            <v>0</v>
          </cell>
          <cell r="B4" t="str">
            <v>Producto 3000194 Empleo temporal generado</v>
          </cell>
          <cell r="C4" t="e">
            <v>#REF!</v>
          </cell>
          <cell r="D4">
            <v>14000</v>
          </cell>
          <cell r="E4">
            <v>99027772</v>
          </cell>
          <cell r="F4">
            <v>0</v>
          </cell>
          <cell r="G4">
            <v>0</v>
          </cell>
          <cell r="H4">
            <v>0</v>
          </cell>
          <cell r="I4">
            <v>0</v>
          </cell>
          <cell r="J4">
            <v>0</v>
          </cell>
          <cell r="K4">
            <v>0</v>
          </cell>
          <cell r="L4">
            <v>0</v>
          </cell>
          <cell r="M4">
            <v>1407</v>
          </cell>
          <cell r="N4">
            <v>5593</v>
          </cell>
          <cell r="O4">
            <v>5593</v>
          </cell>
          <cell r="P4">
            <v>1407</v>
          </cell>
          <cell r="Q4">
            <v>0</v>
          </cell>
          <cell r="R4">
            <v>0</v>
          </cell>
          <cell r="S4">
            <v>0</v>
          </cell>
        </row>
        <row r="5">
          <cell r="A5">
            <v>0</v>
          </cell>
          <cell r="B5" t="str">
            <v>Actividad 5001253 Transferencia de recursos para la ejecución de proyectos de inversión</v>
          </cell>
          <cell r="C5" t="str">
            <v>Proyecto</v>
          </cell>
          <cell r="D5">
            <v>226</v>
          </cell>
          <cell r="E5">
            <v>67515321</v>
          </cell>
          <cell r="F5">
            <v>0</v>
          </cell>
          <cell r="G5">
            <v>0</v>
          </cell>
          <cell r="H5">
            <v>0</v>
          </cell>
          <cell r="I5">
            <v>0</v>
          </cell>
          <cell r="J5">
            <v>0</v>
          </cell>
          <cell r="K5">
            <v>0</v>
          </cell>
          <cell r="L5">
            <v>226</v>
          </cell>
          <cell r="M5">
            <v>0</v>
          </cell>
          <cell r="N5">
            <v>0</v>
          </cell>
          <cell r="O5">
            <v>0</v>
          </cell>
          <cell r="P5">
            <v>0</v>
          </cell>
          <cell r="Q5">
            <v>0</v>
          </cell>
          <cell r="R5">
            <v>0</v>
          </cell>
          <cell r="S5">
            <v>0</v>
          </cell>
        </row>
        <row r="6">
          <cell r="A6" t="str">
            <v>0001</v>
          </cell>
          <cell r="B6" t="str">
            <v>0058264 Transferencia de recursos para la ejecución de proyectos de inversión</v>
          </cell>
          <cell r="C6" t="str">
            <v>Proyecto</v>
          </cell>
          <cell r="D6">
            <v>226</v>
          </cell>
          <cell r="E6">
            <v>67515321</v>
          </cell>
          <cell r="F6">
            <v>0</v>
          </cell>
          <cell r="G6">
            <v>0</v>
          </cell>
          <cell r="H6">
            <v>0</v>
          </cell>
          <cell r="I6">
            <v>0</v>
          </cell>
          <cell r="J6">
            <v>0</v>
          </cell>
          <cell r="K6">
            <v>0</v>
          </cell>
          <cell r="L6">
            <v>226</v>
          </cell>
          <cell r="M6">
            <v>0</v>
          </cell>
          <cell r="N6">
            <v>0</v>
          </cell>
          <cell r="O6">
            <v>0</v>
          </cell>
          <cell r="P6">
            <v>0</v>
          </cell>
          <cell r="Q6">
            <v>0</v>
          </cell>
          <cell r="R6" t="str">
            <v>19AO000117953</v>
          </cell>
          <cell r="S6" t="str">
            <v>19AO000117953</v>
          </cell>
        </row>
        <row r="7">
          <cell r="A7">
            <v>0</v>
          </cell>
          <cell r="B7" t="str">
            <v>Actividad 5004341 Promoción de modalidades de intervención del Programa para desarrollo de proyectos intensivos en mano de obra no calificada</v>
          </cell>
          <cell r="C7" t="str">
            <v>Asistencia Técnica</v>
          </cell>
          <cell r="D7">
            <v>714</v>
          </cell>
          <cell r="E7">
            <v>12747087</v>
          </cell>
          <cell r="F7">
            <v>3</v>
          </cell>
          <cell r="G7">
            <v>3</v>
          </cell>
          <cell r="H7">
            <v>229</v>
          </cell>
          <cell r="I7">
            <v>229</v>
          </cell>
          <cell r="J7">
            <v>3</v>
          </cell>
          <cell r="K7">
            <v>3</v>
          </cell>
          <cell r="L7">
            <v>3</v>
          </cell>
          <cell r="M7">
            <v>3</v>
          </cell>
          <cell r="N7">
            <v>229</v>
          </cell>
          <cell r="O7">
            <v>3</v>
          </cell>
          <cell r="P7">
            <v>3</v>
          </cell>
          <cell r="Q7">
            <v>3</v>
          </cell>
          <cell r="R7">
            <v>0</v>
          </cell>
          <cell r="S7">
            <v>0</v>
          </cell>
        </row>
        <row r="8">
          <cell r="A8" t="str">
            <v>0002</v>
          </cell>
          <cell r="B8" t="str">
            <v>0107177 Promoción de modalidades de intervención para el desarrollo de proyectos intensivos en mano de obra no calificada - Amazonas</v>
          </cell>
          <cell r="C8" t="str">
            <v>Asistencia Técnica</v>
          </cell>
          <cell r="D8">
            <v>15</v>
          </cell>
          <cell r="E8">
            <v>36750.000000000007</v>
          </cell>
          <cell r="F8">
            <v>0</v>
          </cell>
          <cell r="G8">
            <v>0</v>
          </cell>
          <cell r="H8">
            <v>5</v>
          </cell>
          <cell r="I8">
            <v>5</v>
          </cell>
          <cell r="J8">
            <v>0</v>
          </cell>
          <cell r="K8">
            <v>0</v>
          </cell>
          <cell r="L8">
            <v>0</v>
          </cell>
          <cell r="M8">
            <v>0</v>
          </cell>
          <cell r="N8">
            <v>5</v>
          </cell>
          <cell r="O8">
            <v>0</v>
          </cell>
          <cell r="P8">
            <v>0</v>
          </cell>
          <cell r="Q8">
            <v>0</v>
          </cell>
          <cell r="R8" t="str">
            <v>19AO000118282</v>
          </cell>
          <cell r="S8" t="str">
            <v>19AO000118282</v>
          </cell>
        </row>
        <row r="9">
          <cell r="A9" t="str">
            <v>0003</v>
          </cell>
          <cell r="B9" t="str">
            <v>0107177 Promoción de modalidades de intervención para el desarrollo de proyectos intensivos en mano de obra no calificada - Ancash</v>
          </cell>
          <cell r="C9" t="str">
            <v>Asistencia Técnica</v>
          </cell>
          <cell r="D9">
            <v>0</v>
          </cell>
          <cell r="E9">
            <v>0</v>
          </cell>
          <cell r="F9">
            <v>0</v>
          </cell>
          <cell r="G9">
            <v>0</v>
          </cell>
          <cell r="H9">
            <v>0</v>
          </cell>
          <cell r="I9">
            <v>0</v>
          </cell>
          <cell r="J9">
            <v>0</v>
          </cell>
          <cell r="K9">
            <v>0</v>
          </cell>
          <cell r="L9">
            <v>0</v>
          </cell>
          <cell r="M9">
            <v>0</v>
          </cell>
          <cell r="N9">
            <v>0</v>
          </cell>
          <cell r="O9">
            <v>0</v>
          </cell>
          <cell r="P9">
            <v>0</v>
          </cell>
          <cell r="Q9">
            <v>0</v>
          </cell>
          <cell r="R9" t="str">
            <v>19AO000601392</v>
          </cell>
          <cell r="S9" t="str">
            <v>19AO000601392</v>
          </cell>
        </row>
        <row r="10">
          <cell r="A10" t="str">
            <v>0004</v>
          </cell>
          <cell r="B10" t="str">
            <v>0107177 Promoción de modalidades de intervención para el desarrollo de proyectos intensivos en mano de obra no calificada - Apurímac</v>
          </cell>
          <cell r="C10" t="str">
            <v>Asistencia Técnica</v>
          </cell>
          <cell r="D10">
            <v>33</v>
          </cell>
          <cell r="E10">
            <v>36749.999999999993</v>
          </cell>
          <cell r="F10">
            <v>0</v>
          </cell>
          <cell r="G10">
            <v>0</v>
          </cell>
          <cell r="H10">
            <v>11</v>
          </cell>
          <cell r="I10">
            <v>11</v>
          </cell>
          <cell r="J10">
            <v>0</v>
          </cell>
          <cell r="K10">
            <v>0</v>
          </cell>
          <cell r="L10">
            <v>0</v>
          </cell>
          <cell r="M10">
            <v>0</v>
          </cell>
          <cell r="N10">
            <v>11</v>
          </cell>
          <cell r="O10">
            <v>0</v>
          </cell>
          <cell r="P10">
            <v>0</v>
          </cell>
          <cell r="Q10">
            <v>0</v>
          </cell>
          <cell r="R10" t="str">
            <v>19AO000118806</v>
          </cell>
          <cell r="S10" t="str">
            <v>19AO000118806</v>
          </cell>
        </row>
        <row r="11">
          <cell r="A11" t="str">
            <v>0005</v>
          </cell>
          <cell r="B11" t="str">
            <v>0107177 Promoción de modalidades de intervención para el desarrollo de proyectos intensivos en mano de obra no calificada - Arequipa</v>
          </cell>
          <cell r="C11" t="str">
            <v>Asistencia Técnica</v>
          </cell>
          <cell r="D11">
            <v>27</v>
          </cell>
          <cell r="E11">
            <v>88500</v>
          </cell>
          <cell r="F11">
            <v>0</v>
          </cell>
          <cell r="G11">
            <v>0</v>
          </cell>
          <cell r="H11">
            <v>9</v>
          </cell>
          <cell r="I11">
            <v>9</v>
          </cell>
          <cell r="J11">
            <v>0</v>
          </cell>
          <cell r="K11">
            <v>0</v>
          </cell>
          <cell r="L11">
            <v>0</v>
          </cell>
          <cell r="M11">
            <v>0</v>
          </cell>
          <cell r="N11">
            <v>9</v>
          </cell>
          <cell r="O11">
            <v>0</v>
          </cell>
          <cell r="P11">
            <v>0</v>
          </cell>
          <cell r="Q11">
            <v>0</v>
          </cell>
          <cell r="R11" t="str">
            <v>19AO000139616</v>
          </cell>
          <cell r="S11" t="str">
            <v>19AO000139616</v>
          </cell>
        </row>
        <row r="12">
          <cell r="A12" t="str">
            <v>0006</v>
          </cell>
          <cell r="B12" t="str">
            <v>0107177 Promoción de modalidades de intervención para el desarrollo de proyectos intensivos en mano de obra no calificada - Ayacucho</v>
          </cell>
          <cell r="C12" t="str">
            <v>Asistencia Técnica</v>
          </cell>
          <cell r="D12">
            <v>33</v>
          </cell>
          <cell r="E12">
            <v>88499.999999999985</v>
          </cell>
          <cell r="F12">
            <v>0</v>
          </cell>
          <cell r="G12">
            <v>0</v>
          </cell>
          <cell r="H12">
            <v>11</v>
          </cell>
          <cell r="I12">
            <v>11</v>
          </cell>
          <cell r="J12">
            <v>0</v>
          </cell>
          <cell r="K12">
            <v>0</v>
          </cell>
          <cell r="L12">
            <v>0</v>
          </cell>
          <cell r="M12">
            <v>0</v>
          </cell>
          <cell r="N12">
            <v>11</v>
          </cell>
          <cell r="O12">
            <v>0</v>
          </cell>
          <cell r="P12">
            <v>0</v>
          </cell>
          <cell r="Q12">
            <v>0</v>
          </cell>
          <cell r="R12" t="str">
            <v>19AO000143577</v>
          </cell>
          <cell r="S12" t="str">
            <v>19AO000143577</v>
          </cell>
        </row>
        <row r="13">
          <cell r="A13" t="str">
            <v>0007</v>
          </cell>
          <cell r="B13" t="str">
            <v>0107177 Promoción de modalidades de intervención para el desarrollo de proyectos intensivos en mano de obra no calificada - Cajamarca</v>
          </cell>
          <cell r="C13" t="str">
            <v>Asistencia Técnica</v>
          </cell>
          <cell r="D13">
            <v>42</v>
          </cell>
          <cell r="E13">
            <v>36750</v>
          </cell>
          <cell r="F13">
            <v>0</v>
          </cell>
          <cell r="G13">
            <v>0</v>
          </cell>
          <cell r="H13">
            <v>14</v>
          </cell>
          <cell r="I13">
            <v>14</v>
          </cell>
          <cell r="J13">
            <v>0</v>
          </cell>
          <cell r="K13">
            <v>0</v>
          </cell>
          <cell r="L13">
            <v>0</v>
          </cell>
          <cell r="M13">
            <v>0</v>
          </cell>
          <cell r="N13">
            <v>14</v>
          </cell>
          <cell r="O13">
            <v>0</v>
          </cell>
          <cell r="P13">
            <v>0</v>
          </cell>
          <cell r="Q13">
            <v>0</v>
          </cell>
          <cell r="R13" t="str">
            <v>19AO000143590</v>
          </cell>
          <cell r="S13" t="str">
            <v>19AO000143590</v>
          </cell>
        </row>
        <row r="14">
          <cell r="A14" t="str">
            <v>0008</v>
          </cell>
          <cell r="B14" t="str">
            <v>0107177 Promoción de modalidades de intervención para el desarrollo de proyectos intensivos en mano de obra no calificada - Cusco</v>
          </cell>
          <cell r="C14" t="str">
            <v>Asistencia Técnica</v>
          </cell>
          <cell r="D14">
            <v>66</v>
          </cell>
          <cell r="E14">
            <v>125250</v>
          </cell>
          <cell r="F14">
            <v>0</v>
          </cell>
          <cell r="G14">
            <v>0</v>
          </cell>
          <cell r="H14">
            <v>22</v>
          </cell>
          <cell r="I14">
            <v>22</v>
          </cell>
          <cell r="J14">
            <v>0</v>
          </cell>
          <cell r="K14">
            <v>0</v>
          </cell>
          <cell r="L14">
            <v>0</v>
          </cell>
          <cell r="M14">
            <v>0</v>
          </cell>
          <cell r="N14">
            <v>22</v>
          </cell>
          <cell r="O14">
            <v>0</v>
          </cell>
          <cell r="P14">
            <v>0</v>
          </cell>
          <cell r="Q14">
            <v>0</v>
          </cell>
          <cell r="R14" t="str">
            <v>19AO000143603</v>
          </cell>
          <cell r="S14" t="str">
            <v>19AO000143603</v>
          </cell>
        </row>
        <row r="15">
          <cell r="A15" t="str">
            <v>0009</v>
          </cell>
          <cell r="B15" t="str">
            <v>0107177 Promoción de modalidades de intervención para el desarrollo de proyectos intensivos en mano de obra no calificada - Huancavelica</v>
          </cell>
          <cell r="C15" t="str">
            <v>Asistencia Técnica</v>
          </cell>
          <cell r="D15">
            <v>30</v>
          </cell>
          <cell r="E15">
            <v>93140</v>
          </cell>
          <cell r="F15">
            <v>0</v>
          </cell>
          <cell r="G15">
            <v>0</v>
          </cell>
          <cell r="H15">
            <v>10</v>
          </cell>
          <cell r="I15">
            <v>10</v>
          </cell>
          <cell r="J15">
            <v>0</v>
          </cell>
          <cell r="K15">
            <v>0</v>
          </cell>
          <cell r="L15">
            <v>0</v>
          </cell>
          <cell r="M15">
            <v>0</v>
          </cell>
          <cell r="N15">
            <v>10</v>
          </cell>
          <cell r="O15">
            <v>0</v>
          </cell>
          <cell r="P15">
            <v>0</v>
          </cell>
          <cell r="Q15">
            <v>0</v>
          </cell>
          <cell r="R15" t="str">
            <v>19AO000143616</v>
          </cell>
          <cell r="S15" t="str">
            <v>19AO000143616</v>
          </cell>
        </row>
        <row r="16">
          <cell r="A16" t="str">
            <v>0010</v>
          </cell>
          <cell r="B16" t="str">
            <v>0107177 Promoción de modalidades de intervención para el desarrollo de proyectos intensivos en mano de obra no calificada - Huánuco</v>
          </cell>
          <cell r="C16" t="str">
            <v>Asistencia Técnica</v>
          </cell>
          <cell r="D16">
            <v>60</v>
          </cell>
          <cell r="E16">
            <v>110250</v>
          </cell>
          <cell r="F16">
            <v>0</v>
          </cell>
          <cell r="G16">
            <v>0</v>
          </cell>
          <cell r="H16">
            <v>20</v>
          </cell>
          <cell r="I16">
            <v>20</v>
          </cell>
          <cell r="J16">
            <v>0</v>
          </cell>
          <cell r="K16">
            <v>0</v>
          </cell>
          <cell r="L16">
            <v>0</v>
          </cell>
          <cell r="M16">
            <v>0</v>
          </cell>
          <cell r="N16">
            <v>20</v>
          </cell>
          <cell r="O16">
            <v>0</v>
          </cell>
          <cell r="P16">
            <v>0</v>
          </cell>
          <cell r="Q16">
            <v>0</v>
          </cell>
          <cell r="R16" t="str">
            <v>19AO000143838</v>
          </cell>
          <cell r="S16" t="str">
            <v>19AO000143838</v>
          </cell>
        </row>
        <row r="17">
          <cell r="A17" t="str">
            <v>0050</v>
          </cell>
          <cell r="B17" t="str">
            <v>0107177 Promoción de modalidades de intervención para el desarrollo de proyectos intensivos en mano de obra no calificada - Huaraz</v>
          </cell>
          <cell r="C17" t="str">
            <v>Asistencia Técnica</v>
          </cell>
          <cell r="D17">
            <v>36</v>
          </cell>
          <cell r="E17">
            <v>88500</v>
          </cell>
          <cell r="F17">
            <v>0</v>
          </cell>
          <cell r="G17">
            <v>0</v>
          </cell>
          <cell r="H17">
            <v>12</v>
          </cell>
          <cell r="I17">
            <v>12</v>
          </cell>
          <cell r="J17">
            <v>0</v>
          </cell>
          <cell r="K17">
            <v>0</v>
          </cell>
          <cell r="L17">
            <v>0</v>
          </cell>
          <cell r="M17">
            <v>0</v>
          </cell>
          <cell r="N17">
            <v>12</v>
          </cell>
          <cell r="O17">
            <v>0</v>
          </cell>
          <cell r="P17">
            <v>0</v>
          </cell>
          <cell r="Q17">
            <v>0</v>
          </cell>
          <cell r="R17" t="str">
            <v>19AO001662666</v>
          </cell>
          <cell r="S17" t="str">
            <v>19AO001662666</v>
          </cell>
        </row>
        <row r="18">
          <cell r="A18" t="str">
            <v>0011</v>
          </cell>
          <cell r="B18" t="str">
            <v>0107177 Promoción de modalidades de intervención para el desarrollo de proyectos intensivos en mano de obra no calificada - Ica</v>
          </cell>
          <cell r="C18" t="str">
            <v>Asistencia Técnica</v>
          </cell>
          <cell r="D18">
            <v>15</v>
          </cell>
          <cell r="E18">
            <v>88499.999999999985</v>
          </cell>
          <cell r="F18">
            <v>0</v>
          </cell>
          <cell r="G18">
            <v>0</v>
          </cell>
          <cell r="H18">
            <v>5</v>
          </cell>
          <cell r="I18">
            <v>5</v>
          </cell>
          <cell r="J18">
            <v>0</v>
          </cell>
          <cell r="K18">
            <v>0</v>
          </cell>
          <cell r="L18">
            <v>0</v>
          </cell>
          <cell r="M18">
            <v>0</v>
          </cell>
          <cell r="N18">
            <v>5</v>
          </cell>
          <cell r="O18">
            <v>0</v>
          </cell>
          <cell r="P18">
            <v>0</v>
          </cell>
          <cell r="Q18">
            <v>0</v>
          </cell>
          <cell r="R18" t="str">
            <v>19AO000143848</v>
          </cell>
          <cell r="S18" t="str">
            <v>19AO000143848</v>
          </cell>
        </row>
        <row r="19">
          <cell r="A19" t="str">
            <v>0012</v>
          </cell>
          <cell r="B19" t="str">
            <v>0107177 Promoción de modalidades de intervención para el desarrollo de proyectos intensivos en mano de obra no calificada - Junín</v>
          </cell>
          <cell r="C19" t="str">
            <v>Asistencia Técnica</v>
          </cell>
          <cell r="D19">
            <v>36</v>
          </cell>
          <cell r="E19">
            <v>73499.999999999985</v>
          </cell>
          <cell r="F19">
            <v>0</v>
          </cell>
          <cell r="G19">
            <v>0</v>
          </cell>
          <cell r="H19">
            <v>12</v>
          </cell>
          <cell r="I19">
            <v>12</v>
          </cell>
          <cell r="J19">
            <v>0</v>
          </cell>
          <cell r="K19">
            <v>0</v>
          </cell>
          <cell r="L19">
            <v>0</v>
          </cell>
          <cell r="M19">
            <v>0</v>
          </cell>
          <cell r="N19">
            <v>12</v>
          </cell>
          <cell r="O19">
            <v>0</v>
          </cell>
          <cell r="P19">
            <v>0</v>
          </cell>
          <cell r="Q19">
            <v>0</v>
          </cell>
          <cell r="R19" t="str">
            <v>19AO000143865</v>
          </cell>
          <cell r="S19" t="str">
            <v>19AO000143865</v>
          </cell>
        </row>
        <row r="20">
          <cell r="A20" t="str">
            <v>0013</v>
          </cell>
          <cell r="B20" t="str">
            <v>0107177 Promoción de modalidades de intervención para el desarrollo de proyectos intensivos en mano de obra no calificada - La Libertad</v>
          </cell>
          <cell r="C20" t="str">
            <v>Asistencia Técnica</v>
          </cell>
          <cell r="D20">
            <v>33</v>
          </cell>
          <cell r="E20">
            <v>177000</v>
          </cell>
          <cell r="F20">
            <v>0</v>
          </cell>
          <cell r="G20">
            <v>0</v>
          </cell>
          <cell r="H20">
            <v>11</v>
          </cell>
          <cell r="I20">
            <v>11</v>
          </cell>
          <cell r="J20">
            <v>0</v>
          </cell>
          <cell r="K20">
            <v>0</v>
          </cell>
          <cell r="L20">
            <v>0</v>
          </cell>
          <cell r="M20">
            <v>0</v>
          </cell>
          <cell r="N20">
            <v>11</v>
          </cell>
          <cell r="O20">
            <v>0</v>
          </cell>
          <cell r="P20">
            <v>0</v>
          </cell>
          <cell r="Q20">
            <v>0</v>
          </cell>
          <cell r="R20" t="str">
            <v>19AO000144573</v>
          </cell>
          <cell r="S20" t="str">
            <v>19AO000144573</v>
          </cell>
        </row>
        <row r="21">
          <cell r="A21" t="str">
            <v>0014</v>
          </cell>
          <cell r="B21" t="str">
            <v>0107177 Promoción de modalidades de intervención para el desarrollo de proyectos intensivos en mano de obra no calificada - Lambayeque</v>
          </cell>
          <cell r="C21" t="str">
            <v>Asistencia Técnica</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t="str">
            <v>19AO000602724</v>
          </cell>
          <cell r="S21" t="str">
            <v>19AO000602724</v>
          </cell>
        </row>
        <row r="22">
          <cell r="A22" t="str">
            <v>0015</v>
          </cell>
          <cell r="B22" t="str">
            <v>0107177 Promoción de modalidades de intervención para el desarrollo de proyectos intensivos en mano de obra no calificada - Lima</v>
          </cell>
          <cell r="C22" t="str">
            <v>Asistencia Técnica</v>
          </cell>
          <cell r="D22">
            <v>48</v>
          </cell>
          <cell r="E22">
            <v>177000.00000000003</v>
          </cell>
          <cell r="F22">
            <v>0</v>
          </cell>
          <cell r="G22">
            <v>0</v>
          </cell>
          <cell r="H22">
            <v>16</v>
          </cell>
          <cell r="I22">
            <v>16</v>
          </cell>
          <cell r="J22">
            <v>0</v>
          </cell>
          <cell r="K22">
            <v>0</v>
          </cell>
          <cell r="L22">
            <v>0</v>
          </cell>
          <cell r="M22">
            <v>0</v>
          </cell>
          <cell r="N22">
            <v>16</v>
          </cell>
          <cell r="O22">
            <v>0</v>
          </cell>
          <cell r="P22">
            <v>0</v>
          </cell>
          <cell r="Q22">
            <v>0</v>
          </cell>
          <cell r="R22" t="str">
            <v>19AO000148665</v>
          </cell>
          <cell r="S22" t="str">
            <v>19AO000148665</v>
          </cell>
        </row>
        <row r="23">
          <cell r="A23" t="str">
            <v>0016</v>
          </cell>
          <cell r="B23" t="str">
            <v>0107177 Promoción de modalidades de intervención para el desarrollo de proyectos intensivos en mano de obra no calificada - Loreto</v>
          </cell>
          <cell r="C23" t="str">
            <v>Asistencia Técnica</v>
          </cell>
          <cell r="D23">
            <v>36</v>
          </cell>
          <cell r="E23">
            <v>88499.999999999985</v>
          </cell>
          <cell r="F23">
            <v>0</v>
          </cell>
          <cell r="G23">
            <v>0</v>
          </cell>
          <cell r="H23">
            <v>12</v>
          </cell>
          <cell r="I23">
            <v>12</v>
          </cell>
          <cell r="J23">
            <v>0</v>
          </cell>
          <cell r="K23">
            <v>0</v>
          </cell>
          <cell r="L23">
            <v>0</v>
          </cell>
          <cell r="M23">
            <v>0</v>
          </cell>
          <cell r="N23">
            <v>12</v>
          </cell>
          <cell r="O23">
            <v>0</v>
          </cell>
          <cell r="P23">
            <v>0</v>
          </cell>
          <cell r="Q23">
            <v>0</v>
          </cell>
          <cell r="R23" t="str">
            <v>19AO000148684</v>
          </cell>
          <cell r="S23" t="str">
            <v>19AO000148684</v>
          </cell>
        </row>
        <row r="24">
          <cell r="A24" t="str">
            <v>0017</v>
          </cell>
          <cell r="B24" t="str">
            <v>0107177 Promoción de modalidades de intervención para el desarrollo de proyectos intensivos en mano de obra no calificada - Madre de Dios</v>
          </cell>
          <cell r="C24" t="str">
            <v>Asistencia Técnica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t="str">
            <v>19AO000602725</v>
          </cell>
          <cell r="S24" t="str">
            <v>19AO000602725</v>
          </cell>
        </row>
        <row r="25">
          <cell r="A25" t="str">
            <v>0018</v>
          </cell>
          <cell r="B25" t="str">
            <v>0107177 Promoción de modalidades de intervención para el desarrollo de proyectos intensivos en mano de obra no calificada - Moquegua</v>
          </cell>
          <cell r="C25" t="str">
            <v>Asistencia Técnica</v>
          </cell>
          <cell r="D25">
            <v>6</v>
          </cell>
          <cell r="E25">
            <v>36750</v>
          </cell>
          <cell r="F25">
            <v>0</v>
          </cell>
          <cell r="G25">
            <v>0</v>
          </cell>
          <cell r="H25">
            <v>2</v>
          </cell>
          <cell r="I25">
            <v>2</v>
          </cell>
          <cell r="J25">
            <v>0</v>
          </cell>
          <cell r="K25">
            <v>0</v>
          </cell>
          <cell r="L25">
            <v>0</v>
          </cell>
          <cell r="M25">
            <v>0</v>
          </cell>
          <cell r="N25">
            <v>2</v>
          </cell>
          <cell r="O25">
            <v>0</v>
          </cell>
          <cell r="P25">
            <v>0</v>
          </cell>
          <cell r="Q25">
            <v>0</v>
          </cell>
          <cell r="R25" t="str">
            <v>19AO000148775</v>
          </cell>
          <cell r="S25" t="str">
            <v>19AO000148775</v>
          </cell>
        </row>
        <row r="26">
          <cell r="A26" t="str">
            <v>0019</v>
          </cell>
          <cell r="B26" t="str">
            <v>0107177 Promoción de modalidades de intervención para el desarrollo de proyectos intensivos en mano de obra no calificada - Pasco</v>
          </cell>
          <cell r="C26" t="str">
            <v>Asistencia Técnica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str">
            <v>19AO000602726</v>
          </cell>
          <cell r="S26" t="str">
            <v>19AO000602726</v>
          </cell>
        </row>
        <row r="27">
          <cell r="A27" t="str">
            <v>0020</v>
          </cell>
          <cell r="B27" t="str">
            <v>0107177 Promoción de modalidades de intervención para el desarrollo de proyectos intensivos en mano de obra no calificada - Piura</v>
          </cell>
          <cell r="C27" t="str">
            <v>Asistencia Técnica</v>
          </cell>
          <cell r="D27">
            <v>72</v>
          </cell>
          <cell r="E27">
            <v>157000</v>
          </cell>
          <cell r="F27">
            <v>0</v>
          </cell>
          <cell r="G27">
            <v>0</v>
          </cell>
          <cell r="H27">
            <v>24</v>
          </cell>
          <cell r="I27">
            <v>24</v>
          </cell>
          <cell r="J27">
            <v>0</v>
          </cell>
          <cell r="K27">
            <v>0</v>
          </cell>
          <cell r="L27">
            <v>0</v>
          </cell>
          <cell r="M27">
            <v>0</v>
          </cell>
          <cell r="N27">
            <v>24</v>
          </cell>
          <cell r="O27">
            <v>0</v>
          </cell>
          <cell r="P27">
            <v>0</v>
          </cell>
          <cell r="Q27">
            <v>0</v>
          </cell>
          <cell r="R27" t="str">
            <v>19AO000148834</v>
          </cell>
          <cell r="S27" t="str">
            <v>19AO000148834</v>
          </cell>
        </row>
        <row r="28">
          <cell r="A28" t="str">
            <v>0021</v>
          </cell>
          <cell r="B28" t="str">
            <v>0107177 Promoción de modalidades de intervención para el desarrollo de proyectos intensivos en mano de obra no calificada - Puno</v>
          </cell>
          <cell r="C28" t="str">
            <v>Asistencia Técnica</v>
          </cell>
          <cell r="D28">
            <v>57</v>
          </cell>
          <cell r="E28">
            <v>88500</v>
          </cell>
          <cell r="F28">
            <v>0</v>
          </cell>
          <cell r="G28">
            <v>0</v>
          </cell>
          <cell r="H28">
            <v>19</v>
          </cell>
          <cell r="I28">
            <v>19</v>
          </cell>
          <cell r="J28">
            <v>0</v>
          </cell>
          <cell r="K28">
            <v>0</v>
          </cell>
          <cell r="L28">
            <v>0</v>
          </cell>
          <cell r="M28">
            <v>0</v>
          </cell>
          <cell r="N28">
            <v>19</v>
          </cell>
          <cell r="O28">
            <v>0</v>
          </cell>
          <cell r="P28">
            <v>0</v>
          </cell>
          <cell r="Q28">
            <v>0</v>
          </cell>
          <cell r="R28" t="str">
            <v>19AO000149017</v>
          </cell>
          <cell r="S28" t="str">
            <v>19AO000149017</v>
          </cell>
        </row>
        <row r="29">
          <cell r="A29" t="str">
            <v>0022</v>
          </cell>
          <cell r="B29" t="str">
            <v>0107177 Promoción de modalidades de intervención para el desarrollo de proyectos intensivos en mano de obra no calificada - San Martin</v>
          </cell>
          <cell r="C29" t="str">
            <v>Asistencia Técnica</v>
          </cell>
          <cell r="D29">
            <v>24</v>
          </cell>
          <cell r="E29">
            <v>88499.999999999985</v>
          </cell>
          <cell r="F29">
            <v>0</v>
          </cell>
          <cell r="G29">
            <v>0</v>
          </cell>
          <cell r="H29">
            <v>8</v>
          </cell>
          <cell r="I29">
            <v>8</v>
          </cell>
          <cell r="J29">
            <v>0</v>
          </cell>
          <cell r="K29">
            <v>0</v>
          </cell>
          <cell r="L29">
            <v>0</v>
          </cell>
          <cell r="M29">
            <v>0</v>
          </cell>
          <cell r="N29">
            <v>8</v>
          </cell>
          <cell r="O29">
            <v>0</v>
          </cell>
          <cell r="P29">
            <v>0</v>
          </cell>
          <cell r="Q29">
            <v>0</v>
          </cell>
          <cell r="R29" t="str">
            <v>19AO000149074</v>
          </cell>
          <cell r="S29" t="str">
            <v>19AO000149074</v>
          </cell>
        </row>
        <row r="30">
          <cell r="A30" t="str">
            <v>0023</v>
          </cell>
          <cell r="B30" t="str">
            <v>0107177 Promoción de modalidades de intervención para el desarrollo de proyectos intensivos en mano de obra no calificada - Tacna</v>
          </cell>
          <cell r="C30" t="str">
            <v>Asistencia Técnica</v>
          </cell>
          <cell r="D30">
            <v>9</v>
          </cell>
          <cell r="E30">
            <v>36750</v>
          </cell>
          <cell r="F30">
            <v>0</v>
          </cell>
          <cell r="G30">
            <v>0</v>
          </cell>
          <cell r="H30">
            <v>3</v>
          </cell>
          <cell r="I30">
            <v>3</v>
          </cell>
          <cell r="J30">
            <v>0</v>
          </cell>
          <cell r="K30">
            <v>0</v>
          </cell>
          <cell r="L30">
            <v>0</v>
          </cell>
          <cell r="M30">
            <v>0</v>
          </cell>
          <cell r="N30">
            <v>3</v>
          </cell>
          <cell r="O30">
            <v>0</v>
          </cell>
          <cell r="P30">
            <v>0</v>
          </cell>
          <cell r="Q30">
            <v>0</v>
          </cell>
          <cell r="R30" t="str">
            <v>19AO000149608</v>
          </cell>
          <cell r="S30" t="str">
            <v>19AO000149608</v>
          </cell>
        </row>
        <row r="31">
          <cell r="A31" t="str">
            <v>0024</v>
          </cell>
          <cell r="B31" t="str">
            <v>0107177 Promoción de modalidades de intervención para el desarrollo de proyectos intensivos en mano de obra no calificada - Tumbes</v>
          </cell>
          <cell r="C31" t="str">
            <v>Asistencia Técnica</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t="str">
            <v>19AO000149726</v>
          </cell>
          <cell r="S31" t="str">
            <v>19AO000149726</v>
          </cell>
        </row>
        <row r="32">
          <cell r="A32" t="str">
            <v>0025</v>
          </cell>
          <cell r="B32" t="str">
            <v>0107177 Promoción de modalidades de intervención para el desarrollo de proyectos intensivos en mano de obra no calificada - Ucayali</v>
          </cell>
          <cell r="C32" t="str">
            <v>Asistencia Técnica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t="str">
            <v>19AO000149740</v>
          </cell>
          <cell r="S32" t="str">
            <v>19AO000149740</v>
          </cell>
        </row>
        <row r="33">
          <cell r="A33" t="str">
            <v>0051</v>
          </cell>
          <cell r="B33" t="str">
            <v>0107177 Promoción de modalidades de intervención para el desarrollo de proyectos intensivos en mano de obra no calificada - Oficina Nacional</v>
          </cell>
          <cell r="C33" t="str">
            <v>Asistencia Técnica</v>
          </cell>
          <cell r="D33">
            <v>12</v>
          </cell>
          <cell r="E33">
            <v>8933673</v>
          </cell>
          <cell r="F33">
            <v>1</v>
          </cell>
          <cell r="G33">
            <v>1</v>
          </cell>
          <cell r="H33">
            <v>1</v>
          </cell>
          <cell r="I33">
            <v>1</v>
          </cell>
          <cell r="J33">
            <v>1</v>
          </cell>
          <cell r="K33">
            <v>1</v>
          </cell>
          <cell r="L33">
            <v>1</v>
          </cell>
          <cell r="M33">
            <v>1</v>
          </cell>
          <cell r="N33">
            <v>1</v>
          </cell>
          <cell r="O33">
            <v>1</v>
          </cell>
          <cell r="P33">
            <v>1</v>
          </cell>
          <cell r="Q33">
            <v>1</v>
          </cell>
          <cell r="R33" t="str">
            <v>19AO001662685</v>
          </cell>
          <cell r="S33" t="str">
            <v>19AO001662685</v>
          </cell>
        </row>
        <row r="34">
          <cell r="A34" t="str">
            <v>0087</v>
          </cell>
          <cell r="B34" t="str">
            <v>0107177 Promoción de modalidades de intervención para el desarrollo de proyectos intensivos en mano de obra no calificada - Oficina Nacional</v>
          </cell>
          <cell r="C34" t="str">
            <v>Asistencia Técnica</v>
          </cell>
          <cell r="D34">
            <v>12</v>
          </cell>
          <cell r="E34">
            <v>8933673</v>
          </cell>
          <cell r="F34">
            <v>1</v>
          </cell>
          <cell r="G34">
            <v>1</v>
          </cell>
          <cell r="H34">
            <v>1</v>
          </cell>
          <cell r="I34">
            <v>1</v>
          </cell>
          <cell r="J34">
            <v>1</v>
          </cell>
          <cell r="K34">
            <v>1</v>
          </cell>
          <cell r="L34">
            <v>1</v>
          </cell>
          <cell r="M34">
            <v>1</v>
          </cell>
          <cell r="N34">
            <v>1</v>
          </cell>
          <cell r="O34">
            <v>1</v>
          </cell>
          <cell r="P34">
            <v>1</v>
          </cell>
          <cell r="Q34">
            <v>1</v>
          </cell>
          <cell r="R34" t="str">
            <v>19AO001662685</v>
          </cell>
          <cell r="S34" t="str">
            <v>19AO001662685</v>
          </cell>
        </row>
        <row r="35">
          <cell r="A35" t="str">
            <v>0052</v>
          </cell>
          <cell r="B35" t="str">
            <v>0107177 Promoción de modalidades de intervención para el desarrollo de proyectos intensivos en mano de obra no calificada - UGPYTOS</v>
          </cell>
          <cell r="C35" t="str">
            <v>Asistencia Técnica</v>
          </cell>
          <cell r="D35">
            <v>12</v>
          </cell>
          <cell r="E35">
            <v>941035</v>
          </cell>
          <cell r="F35">
            <v>1</v>
          </cell>
          <cell r="G35">
            <v>1</v>
          </cell>
          <cell r="H35">
            <v>1</v>
          </cell>
          <cell r="I35">
            <v>1</v>
          </cell>
          <cell r="J35">
            <v>1</v>
          </cell>
          <cell r="K35">
            <v>1</v>
          </cell>
          <cell r="L35">
            <v>1</v>
          </cell>
          <cell r="M35">
            <v>1</v>
          </cell>
          <cell r="N35">
            <v>1</v>
          </cell>
          <cell r="O35">
            <v>1</v>
          </cell>
          <cell r="P35">
            <v>1</v>
          </cell>
          <cell r="Q35">
            <v>1</v>
          </cell>
          <cell r="R35" t="str">
            <v>19AO001662676</v>
          </cell>
          <cell r="S35" t="str">
            <v>19AO001662676</v>
          </cell>
        </row>
        <row r="36">
          <cell r="A36" t="str">
            <v>0088</v>
          </cell>
          <cell r="B36" t="str">
            <v>0107177 Promoción de modalidades de intervención para el desarrollo de proyectos intensivos en mano de obra no calificada - UGPYTOS</v>
          </cell>
          <cell r="C36" t="str">
            <v>Asistencia Técnica</v>
          </cell>
          <cell r="D36">
            <v>12</v>
          </cell>
          <cell r="E36">
            <v>941035</v>
          </cell>
          <cell r="F36">
            <v>1</v>
          </cell>
          <cell r="G36">
            <v>1</v>
          </cell>
          <cell r="H36">
            <v>1</v>
          </cell>
          <cell r="I36">
            <v>1</v>
          </cell>
          <cell r="J36">
            <v>1</v>
          </cell>
          <cell r="K36">
            <v>1</v>
          </cell>
          <cell r="L36">
            <v>1</v>
          </cell>
          <cell r="M36">
            <v>1</v>
          </cell>
          <cell r="N36">
            <v>1</v>
          </cell>
          <cell r="O36">
            <v>1</v>
          </cell>
          <cell r="P36">
            <v>1</v>
          </cell>
          <cell r="Q36">
            <v>1</v>
          </cell>
          <cell r="R36" t="str">
            <v>19AO001662676</v>
          </cell>
          <cell r="S36" t="str">
            <v>19AO001662676</v>
          </cell>
        </row>
        <row r="37">
          <cell r="A37" t="str">
            <v>0053</v>
          </cell>
          <cell r="B37" t="str">
            <v>0107177 Promoción de modalidades de intervención para el desarrollo de proyectos intensivos en mano de obra no calificada - UGPROM</v>
          </cell>
          <cell r="C37" t="str">
            <v>Asistencia Técnica</v>
          </cell>
          <cell r="D37">
            <v>12</v>
          </cell>
          <cell r="E37">
            <v>1155989</v>
          </cell>
          <cell r="F37">
            <v>1</v>
          </cell>
          <cell r="G37">
            <v>1</v>
          </cell>
          <cell r="H37">
            <v>1</v>
          </cell>
          <cell r="I37">
            <v>1</v>
          </cell>
          <cell r="J37">
            <v>1</v>
          </cell>
          <cell r="K37">
            <v>1</v>
          </cell>
          <cell r="L37">
            <v>1</v>
          </cell>
          <cell r="M37">
            <v>1</v>
          </cell>
          <cell r="N37">
            <v>1</v>
          </cell>
          <cell r="O37">
            <v>1</v>
          </cell>
          <cell r="P37">
            <v>1</v>
          </cell>
          <cell r="Q37">
            <v>1</v>
          </cell>
          <cell r="R37" t="str">
            <v>19AO001662678</v>
          </cell>
          <cell r="S37" t="str">
            <v>19AO001662678</v>
          </cell>
        </row>
        <row r="38">
          <cell r="A38" t="str">
            <v>0089</v>
          </cell>
          <cell r="B38" t="str">
            <v>0107177 Promoción de modalidades de intervención para el desarrollo de proyectos intensivos en mano de obra no calificada - UGPROM</v>
          </cell>
          <cell r="C38" t="str">
            <v>Asistencia Técnica</v>
          </cell>
          <cell r="D38">
            <v>12</v>
          </cell>
          <cell r="E38">
            <v>1155989</v>
          </cell>
          <cell r="F38">
            <v>1</v>
          </cell>
          <cell r="G38">
            <v>1</v>
          </cell>
          <cell r="H38">
            <v>1</v>
          </cell>
          <cell r="I38">
            <v>1</v>
          </cell>
          <cell r="J38">
            <v>1</v>
          </cell>
          <cell r="K38">
            <v>1</v>
          </cell>
          <cell r="L38">
            <v>1</v>
          </cell>
          <cell r="M38">
            <v>1</v>
          </cell>
          <cell r="N38">
            <v>1</v>
          </cell>
          <cell r="O38">
            <v>1</v>
          </cell>
          <cell r="P38">
            <v>1</v>
          </cell>
          <cell r="Q38">
            <v>1</v>
          </cell>
          <cell r="R38" t="str">
            <v>19AO001662678</v>
          </cell>
          <cell r="S38" t="str">
            <v>19AO001662678</v>
          </cell>
        </row>
        <row r="39">
          <cell r="A39">
            <v>0</v>
          </cell>
          <cell r="B39" t="str">
            <v>5004342 Seguimiento de los proyectos en ejecución.</v>
          </cell>
          <cell r="C39" t="str">
            <v>Empleo Temporal</v>
          </cell>
          <cell r="D39">
            <v>14000</v>
          </cell>
          <cell r="E39">
            <v>8124785</v>
          </cell>
          <cell r="F39">
            <v>0</v>
          </cell>
          <cell r="G39">
            <v>0</v>
          </cell>
          <cell r="H39">
            <v>0</v>
          </cell>
          <cell r="I39">
            <v>0</v>
          </cell>
          <cell r="J39">
            <v>0</v>
          </cell>
          <cell r="K39">
            <v>0</v>
          </cell>
          <cell r="L39">
            <v>0</v>
          </cell>
          <cell r="M39">
            <v>1407</v>
          </cell>
          <cell r="N39">
            <v>5593</v>
          </cell>
          <cell r="O39">
            <v>5593</v>
          </cell>
          <cell r="P39">
            <v>1407</v>
          </cell>
          <cell r="Q39">
            <v>0</v>
          </cell>
          <cell r="R39">
            <v>0</v>
          </cell>
          <cell r="S39">
            <v>0</v>
          </cell>
        </row>
        <row r="40">
          <cell r="A40" t="str">
            <v>0026</v>
          </cell>
          <cell r="B40" t="str">
            <v>0236269 Seguimiento de los proyectos en ejecución - Amazonas</v>
          </cell>
          <cell r="C40" t="str">
            <v>Empleo Temporal Generado</v>
          </cell>
          <cell r="D40">
            <v>576</v>
          </cell>
          <cell r="E40">
            <v>253187</v>
          </cell>
          <cell r="F40">
            <v>0</v>
          </cell>
          <cell r="G40">
            <v>0</v>
          </cell>
          <cell r="H40">
            <v>0</v>
          </cell>
          <cell r="I40">
            <v>0</v>
          </cell>
          <cell r="J40">
            <v>0</v>
          </cell>
          <cell r="K40">
            <v>0</v>
          </cell>
          <cell r="L40">
            <v>0</v>
          </cell>
          <cell r="M40">
            <v>58</v>
          </cell>
          <cell r="N40">
            <v>230</v>
          </cell>
          <cell r="O40">
            <v>230</v>
          </cell>
          <cell r="P40">
            <v>58</v>
          </cell>
          <cell r="Q40">
            <v>0</v>
          </cell>
          <cell r="R40" t="str">
            <v>19AO000149808</v>
          </cell>
          <cell r="S40" t="str">
            <v>19AO000149808</v>
          </cell>
        </row>
        <row r="41">
          <cell r="A41" t="str">
            <v>0068</v>
          </cell>
          <cell r="B41" t="str">
            <v>0236269 Seguimiento de los proyectos en ejecución - Amazonas</v>
          </cell>
          <cell r="C41" t="str">
            <v>Empleo Temporal Generado</v>
          </cell>
          <cell r="D41">
            <v>576</v>
          </cell>
          <cell r="E41">
            <v>253187</v>
          </cell>
          <cell r="F41">
            <v>0</v>
          </cell>
          <cell r="G41">
            <v>0</v>
          </cell>
          <cell r="H41">
            <v>0</v>
          </cell>
          <cell r="I41">
            <v>0</v>
          </cell>
          <cell r="J41">
            <v>0</v>
          </cell>
          <cell r="K41">
            <v>0</v>
          </cell>
          <cell r="L41">
            <v>0</v>
          </cell>
          <cell r="M41">
            <v>58</v>
          </cell>
          <cell r="N41">
            <v>230</v>
          </cell>
          <cell r="O41">
            <v>230</v>
          </cell>
          <cell r="P41">
            <v>58</v>
          </cell>
          <cell r="Q41">
            <v>0</v>
          </cell>
          <cell r="R41" t="str">
            <v>19AO000149808</v>
          </cell>
          <cell r="S41" t="str">
            <v>19AO000149808</v>
          </cell>
        </row>
        <row r="42">
          <cell r="A42" t="str">
            <v>0027</v>
          </cell>
          <cell r="B42" t="str">
            <v>0236269 Seguimiento de los proyectos en ejecución - Áncash</v>
          </cell>
          <cell r="C42" t="str">
            <v>Empleo Temporal Generado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t="str">
            <v>19AO000601157</v>
          </cell>
          <cell r="S42" t="str">
            <v>19AO000601157</v>
          </cell>
        </row>
        <row r="43">
          <cell r="A43" t="str">
            <v>0028</v>
          </cell>
          <cell r="B43" t="str">
            <v>0236269 Seguimiento de los proyectos en ejecución - Apurímac</v>
          </cell>
          <cell r="C43" t="str">
            <v>Empleo Temporal Generado</v>
          </cell>
          <cell r="D43">
            <v>1488</v>
          </cell>
          <cell r="E43">
            <v>325832</v>
          </cell>
          <cell r="F43">
            <v>0</v>
          </cell>
          <cell r="G43">
            <v>0</v>
          </cell>
          <cell r="H43">
            <v>0</v>
          </cell>
          <cell r="I43">
            <v>0</v>
          </cell>
          <cell r="J43">
            <v>0</v>
          </cell>
          <cell r="K43">
            <v>0</v>
          </cell>
          <cell r="L43">
            <v>0</v>
          </cell>
          <cell r="M43">
            <v>149</v>
          </cell>
          <cell r="N43">
            <v>595</v>
          </cell>
          <cell r="O43">
            <v>595</v>
          </cell>
          <cell r="P43">
            <v>149</v>
          </cell>
          <cell r="Q43">
            <v>0</v>
          </cell>
          <cell r="R43" t="str">
            <v>19AO000149847</v>
          </cell>
          <cell r="S43" t="str">
            <v>19AO000149847</v>
          </cell>
        </row>
        <row r="44">
          <cell r="A44" t="str">
            <v>0069</v>
          </cell>
          <cell r="B44" t="str">
            <v>0236269 Seguimiento de los proyectos en ejecución - Apurímac</v>
          </cell>
          <cell r="C44" t="str">
            <v>Empleo Temporal Generado</v>
          </cell>
          <cell r="D44">
            <v>1488</v>
          </cell>
          <cell r="E44">
            <v>325832</v>
          </cell>
          <cell r="F44">
            <v>0</v>
          </cell>
          <cell r="G44">
            <v>0</v>
          </cell>
          <cell r="H44">
            <v>0</v>
          </cell>
          <cell r="I44">
            <v>0</v>
          </cell>
          <cell r="J44">
            <v>0</v>
          </cell>
          <cell r="K44">
            <v>0</v>
          </cell>
          <cell r="L44">
            <v>0</v>
          </cell>
          <cell r="M44">
            <v>149</v>
          </cell>
          <cell r="N44">
            <v>595</v>
          </cell>
          <cell r="O44">
            <v>595</v>
          </cell>
          <cell r="P44">
            <v>149</v>
          </cell>
          <cell r="Q44">
            <v>0</v>
          </cell>
          <cell r="R44" t="str">
            <v>19AO000149847</v>
          </cell>
          <cell r="S44" t="str">
            <v>19AO000149847</v>
          </cell>
        </row>
        <row r="45">
          <cell r="A45" t="str">
            <v>0029</v>
          </cell>
          <cell r="B45" t="str">
            <v>0236269 Seguimiento de los proyectos en ejecución - Arequipa</v>
          </cell>
          <cell r="C45" t="str">
            <v>Empleo Temporal Generado</v>
          </cell>
          <cell r="D45">
            <v>192</v>
          </cell>
          <cell r="E45">
            <v>197559.99999999997</v>
          </cell>
          <cell r="F45">
            <v>0</v>
          </cell>
          <cell r="G45">
            <v>0</v>
          </cell>
          <cell r="H45">
            <v>0</v>
          </cell>
          <cell r="I45">
            <v>0</v>
          </cell>
          <cell r="J45">
            <v>0</v>
          </cell>
          <cell r="K45">
            <v>0</v>
          </cell>
          <cell r="L45">
            <v>0</v>
          </cell>
          <cell r="M45">
            <v>20</v>
          </cell>
          <cell r="N45">
            <v>76</v>
          </cell>
          <cell r="O45">
            <v>76</v>
          </cell>
          <cell r="P45">
            <v>20</v>
          </cell>
          <cell r="Q45">
            <v>0</v>
          </cell>
          <cell r="R45" t="str">
            <v>19AO000149865</v>
          </cell>
          <cell r="S45" t="str">
            <v>19AO000149865</v>
          </cell>
        </row>
        <row r="46">
          <cell r="A46" t="str">
            <v>0070</v>
          </cell>
          <cell r="B46" t="str">
            <v>0236269 Seguimiento de los proyectos en ejecución - Arequipa</v>
          </cell>
          <cell r="C46" t="str">
            <v>Empleo Temporal Generado</v>
          </cell>
          <cell r="D46">
            <v>192</v>
          </cell>
          <cell r="E46">
            <v>197559.99999999997</v>
          </cell>
          <cell r="F46">
            <v>0</v>
          </cell>
          <cell r="G46">
            <v>0</v>
          </cell>
          <cell r="H46">
            <v>0</v>
          </cell>
          <cell r="I46">
            <v>0</v>
          </cell>
          <cell r="J46">
            <v>0</v>
          </cell>
          <cell r="K46">
            <v>0</v>
          </cell>
          <cell r="L46">
            <v>0</v>
          </cell>
          <cell r="M46">
            <v>20</v>
          </cell>
          <cell r="N46">
            <v>76</v>
          </cell>
          <cell r="O46">
            <v>76</v>
          </cell>
          <cell r="P46">
            <v>20</v>
          </cell>
          <cell r="Q46">
            <v>0</v>
          </cell>
          <cell r="R46" t="str">
            <v>19AO000149865</v>
          </cell>
          <cell r="S46" t="str">
            <v>19AO000149865</v>
          </cell>
        </row>
        <row r="47">
          <cell r="A47" t="str">
            <v>0030</v>
          </cell>
          <cell r="B47" t="str">
            <v>0236269 Seguimiento de los proyectos en ejecución - Ayacucho</v>
          </cell>
          <cell r="C47" t="str">
            <v>Empleo Temporal Generado</v>
          </cell>
          <cell r="D47">
            <v>1776</v>
          </cell>
          <cell r="E47">
            <v>444579</v>
          </cell>
          <cell r="F47">
            <v>0</v>
          </cell>
          <cell r="G47">
            <v>0</v>
          </cell>
          <cell r="H47">
            <v>0</v>
          </cell>
          <cell r="I47">
            <v>0</v>
          </cell>
          <cell r="J47">
            <v>0</v>
          </cell>
          <cell r="K47">
            <v>0</v>
          </cell>
          <cell r="L47">
            <v>0</v>
          </cell>
          <cell r="M47">
            <v>178</v>
          </cell>
          <cell r="N47">
            <v>710</v>
          </cell>
          <cell r="O47">
            <v>710</v>
          </cell>
          <cell r="P47">
            <v>178</v>
          </cell>
          <cell r="Q47">
            <v>0</v>
          </cell>
          <cell r="R47" t="str">
            <v>19AO000149884</v>
          </cell>
          <cell r="S47" t="str">
            <v>19AO000149884</v>
          </cell>
        </row>
        <row r="48">
          <cell r="A48" t="str">
            <v>0071</v>
          </cell>
          <cell r="B48" t="str">
            <v>0236269 Seguimiento de los proyectos en ejecución - Ayacucho</v>
          </cell>
          <cell r="C48" t="str">
            <v>Empleo Temporal Generado</v>
          </cell>
          <cell r="D48">
            <v>1776</v>
          </cell>
          <cell r="E48">
            <v>444579</v>
          </cell>
          <cell r="F48">
            <v>0</v>
          </cell>
          <cell r="G48">
            <v>0</v>
          </cell>
          <cell r="H48">
            <v>0</v>
          </cell>
          <cell r="I48">
            <v>0</v>
          </cell>
          <cell r="J48">
            <v>0</v>
          </cell>
          <cell r="K48">
            <v>0</v>
          </cell>
          <cell r="L48">
            <v>0</v>
          </cell>
          <cell r="M48">
            <v>178</v>
          </cell>
          <cell r="N48">
            <v>710</v>
          </cell>
          <cell r="O48">
            <v>710</v>
          </cell>
          <cell r="P48">
            <v>178</v>
          </cell>
          <cell r="Q48">
            <v>0</v>
          </cell>
          <cell r="R48" t="str">
            <v>19AO000149884</v>
          </cell>
          <cell r="S48" t="str">
            <v>19AO000149884</v>
          </cell>
        </row>
        <row r="49">
          <cell r="A49" t="str">
            <v>0031</v>
          </cell>
          <cell r="B49" t="str">
            <v>0236269 Seguimiento de los proyectos en ejecución - Cajamarca</v>
          </cell>
          <cell r="C49" t="str">
            <v>Empleo Temporal Generado</v>
          </cell>
          <cell r="D49">
            <v>720</v>
          </cell>
          <cell r="E49">
            <v>284799</v>
          </cell>
          <cell r="F49">
            <v>0</v>
          </cell>
          <cell r="G49">
            <v>0</v>
          </cell>
          <cell r="H49">
            <v>0</v>
          </cell>
          <cell r="I49">
            <v>0</v>
          </cell>
          <cell r="J49">
            <v>0</v>
          </cell>
          <cell r="K49">
            <v>0</v>
          </cell>
          <cell r="L49">
            <v>0</v>
          </cell>
          <cell r="M49">
            <v>72</v>
          </cell>
          <cell r="N49">
            <v>288</v>
          </cell>
          <cell r="O49">
            <v>288</v>
          </cell>
          <cell r="P49">
            <v>72</v>
          </cell>
          <cell r="Q49">
            <v>0</v>
          </cell>
          <cell r="R49" t="str">
            <v>19AO000149896</v>
          </cell>
          <cell r="S49" t="str">
            <v>19AO000149896</v>
          </cell>
        </row>
        <row r="50">
          <cell r="A50" t="str">
            <v>0072</v>
          </cell>
          <cell r="B50" t="str">
            <v>0236269 Seguimiento de los proyectos en ejecución - Cajamarca</v>
          </cell>
          <cell r="C50" t="str">
            <v>Empleo Temporal Generado</v>
          </cell>
          <cell r="D50">
            <v>720</v>
          </cell>
          <cell r="E50">
            <v>284799</v>
          </cell>
          <cell r="F50">
            <v>0</v>
          </cell>
          <cell r="G50">
            <v>0</v>
          </cell>
          <cell r="H50">
            <v>0</v>
          </cell>
          <cell r="I50">
            <v>0</v>
          </cell>
          <cell r="J50">
            <v>0</v>
          </cell>
          <cell r="K50">
            <v>0</v>
          </cell>
          <cell r="L50">
            <v>0</v>
          </cell>
          <cell r="M50">
            <v>72</v>
          </cell>
          <cell r="N50">
            <v>288</v>
          </cell>
          <cell r="O50">
            <v>288</v>
          </cell>
          <cell r="P50">
            <v>72</v>
          </cell>
          <cell r="Q50">
            <v>0</v>
          </cell>
          <cell r="R50" t="str">
            <v>19AO000149896</v>
          </cell>
          <cell r="S50" t="str">
            <v>19AO000149896</v>
          </cell>
        </row>
        <row r="51">
          <cell r="A51" t="str">
            <v>0032</v>
          </cell>
          <cell r="B51" t="str">
            <v>0236269 Seguimiento de los proyectos en ejecución - Cusco</v>
          </cell>
          <cell r="C51" t="str">
            <v>Empleo Temporal Generado</v>
          </cell>
          <cell r="D51">
            <v>624</v>
          </cell>
          <cell r="E51">
            <v>359719</v>
          </cell>
          <cell r="F51">
            <v>0</v>
          </cell>
          <cell r="G51">
            <v>0</v>
          </cell>
          <cell r="H51">
            <v>0</v>
          </cell>
          <cell r="I51">
            <v>0</v>
          </cell>
          <cell r="J51">
            <v>0</v>
          </cell>
          <cell r="K51">
            <v>0</v>
          </cell>
          <cell r="L51">
            <v>0</v>
          </cell>
          <cell r="M51">
            <v>62</v>
          </cell>
          <cell r="N51">
            <v>250</v>
          </cell>
          <cell r="O51">
            <v>250</v>
          </cell>
          <cell r="P51">
            <v>62</v>
          </cell>
          <cell r="Q51">
            <v>0</v>
          </cell>
          <cell r="R51" t="str">
            <v>19AO000149915</v>
          </cell>
          <cell r="S51" t="str">
            <v>19AO000149915</v>
          </cell>
        </row>
        <row r="52">
          <cell r="A52" t="str">
            <v>0073</v>
          </cell>
          <cell r="B52" t="str">
            <v>0236269 Seguimiento de los proyectos en ejecución - Cusco</v>
          </cell>
          <cell r="C52" t="str">
            <v>Empleo Temporal Generado</v>
          </cell>
          <cell r="D52">
            <v>624</v>
          </cell>
          <cell r="E52">
            <v>359719</v>
          </cell>
          <cell r="F52">
            <v>0</v>
          </cell>
          <cell r="G52">
            <v>0</v>
          </cell>
          <cell r="H52">
            <v>0</v>
          </cell>
          <cell r="I52">
            <v>0</v>
          </cell>
          <cell r="J52">
            <v>0</v>
          </cell>
          <cell r="K52">
            <v>0</v>
          </cell>
          <cell r="L52">
            <v>0</v>
          </cell>
          <cell r="M52">
            <v>62</v>
          </cell>
          <cell r="N52">
            <v>250</v>
          </cell>
          <cell r="O52">
            <v>250</v>
          </cell>
          <cell r="P52">
            <v>62</v>
          </cell>
          <cell r="Q52">
            <v>0</v>
          </cell>
          <cell r="R52" t="str">
            <v>19AO000149915</v>
          </cell>
          <cell r="S52" t="str">
            <v>19AO000149915</v>
          </cell>
        </row>
        <row r="53">
          <cell r="A53" t="str">
            <v>0033</v>
          </cell>
          <cell r="B53" t="str">
            <v>0236269 Seguimiento de los proyectos en ejecución - Huancavelica</v>
          </cell>
          <cell r="C53" t="str">
            <v>Empleo Temporal Generado</v>
          </cell>
          <cell r="D53">
            <v>2112</v>
          </cell>
          <cell r="E53">
            <v>362277</v>
          </cell>
          <cell r="F53">
            <v>0</v>
          </cell>
          <cell r="G53">
            <v>0</v>
          </cell>
          <cell r="H53">
            <v>0</v>
          </cell>
          <cell r="I53">
            <v>0</v>
          </cell>
          <cell r="J53">
            <v>0</v>
          </cell>
          <cell r="K53">
            <v>0</v>
          </cell>
          <cell r="L53">
            <v>0</v>
          </cell>
          <cell r="M53">
            <v>211</v>
          </cell>
          <cell r="N53">
            <v>845</v>
          </cell>
          <cell r="O53">
            <v>845</v>
          </cell>
          <cell r="P53">
            <v>211</v>
          </cell>
          <cell r="Q53">
            <v>0</v>
          </cell>
          <cell r="R53" t="str">
            <v>19AO000149926</v>
          </cell>
          <cell r="S53" t="str">
            <v>19AO000149926</v>
          </cell>
        </row>
        <row r="54">
          <cell r="A54" t="str">
            <v>0074</v>
          </cell>
          <cell r="B54" t="str">
            <v>0236269 Seguimiento de los proyectos en ejecución - Huancavelica</v>
          </cell>
          <cell r="C54" t="str">
            <v>Empleo Temporal Generado</v>
          </cell>
          <cell r="D54">
            <v>2112</v>
          </cell>
          <cell r="E54">
            <v>362277</v>
          </cell>
          <cell r="F54">
            <v>0</v>
          </cell>
          <cell r="G54">
            <v>0</v>
          </cell>
          <cell r="H54">
            <v>0</v>
          </cell>
          <cell r="I54">
            <v>0</v>
          </cell>
          <cell r="J54">
            <v>0</v>
          </cell>
          <cell r="K54">
            <v>0</v>
          </cell>
          <cell r="L54">
            <v>0</v>
          </cell>
          <cell r="M54">
            <v>211</v>
          </cell>
          <cell r="N54">
            <v>845</v>
          </cell>
          <cell r="O54">
            <v>845</v>
          </cell>
          <cell r="P54">
            <v>211</v>
          </cell>
          <cell r="Q54">
            <v>0</v>
          </cell>
          <cell r="R54" t="str">
            <v>19AO000149926</v>
          </cell>
          <cell r="S54" t="str">
            <v>19AO000149926</v>
          </cell>
        </row>
        <row r="55">
          <cell r="A55" t="str">
            <v>0034</v>
          </cell>
          <cell r="B55" t="str">
            <v>0236269 Seguimiento de los proyectos en ejecución - Huánuco</v>
          </cell>
          <cell r="C55" t="str">
            <v>Empleo Temporal Generado</v>
          </cell>
          <cell r="D55">
            <v>1296</v>
          </cell>
          <cell r="E55">
            <v>449974.00000000006</v>
          </cell>
          <cell r="F55">
            <v>0</v>
          </cell>
          <cell r="G55">
            <v>0</v>
          </cell>
          <cell r="H55">
            <v>0</v>
          </cell>
          <cell r="I55">
            <v>0</v>
          </cell>
          <cell r="J55">
            <v>0</v>
          </cell>
          <cell r="K55">
            <v>0</v>
          </cell>
          <cell r="L55">
            <v>0</v>
          </cell>
          <cell r="M55">
            <v>130</v>
          </cell>
          <cell r="N55">
            <v>518</v>
          </cell>
          <cell r="O55">
            <v>518</v>
          </cell>
          <cell r="P55">
            <v>130</v>
          </cell>
          <cell r="Q55">
            <v>0</v>
          </cell>
          <cell r="R55" t="str">
            <v>19AO000149943</v>
          </cell>
          <cell r="S55" t="str">
            <v>19AO000149943</v>
          </cell>
        </row>
        <row r="56">
          <cell r="A56" t="str">
            <v>0075</v>
          </cell>
          <cell r="B56" t="str">
            <v>0236269 Seguimiento de los proyectos en ejecución - Huánuco</v>
          </cell>
          <cell r="C56" t="str">
            <v>Empleo Temporal Generado</v>
          </cell>
          <cell r="D56">
            <v>1296</v>
          </cell>
          <cell r="E56">
            <v>449974.00000000006</v>
          </cell>
          <cell r="F56">
            <v>0</v>
          </cell>
          <cell r="G56">
            <v>0</v>
          </cell>
          <cell r="H56">
            <v>0</v>
          </cell>
          <cell r="I56">
            <v>0</v>
          </cell>
          <cell r="J56">
            <v>0</v>
          </cell>
          <cell r="K56">
            <v>0</v>
          </cell>
          <cell r="L56">
            <v>0</v>
          </cell>
          <cell r="M56">
            <v>130</v>
          </cell>
          <cell r="N56">
            <v>518</v>
          </cell>
          <cell r="O56">
            <v>518</v>
          </cell>
          <cell r="P56">
            <v>130</v>
          </cell>
          <cell r="Q56">
            <v>0</v>
          </cell>
          <cell r="R56" t="str">
            <v>19AO000149943</v>
          </cell>
          <cell r="S56" t="str">
            <v>19AO000149943</v>
          </cell>
        </row>
        <row r="57">
          <cell r="A57" t="str">
            <v>0054</v>
          </cell>
          <cell r="B57" t="str">
            <v>0236269 Seguimiento de los proyectos en ejecución - Huaraz</v>
          </cell>
          <cell r="C57" t="str">
            <v>Empleo Temporal Generado</v>
          </cell>
          <cell r="D57">
            <v>432</v>
          </cell>
          <cell r="E57">
            <v>247484</v>
          </cell>
          <cell r="F57">
            <v>0</v>
          </cell>
          <cell r="G57">
            <v>0</v>
          </cell>
          <cell r="H57">
            <v>0</v>
          </cell>
          <cell r="I57">
            <v>0</v>
          </cell>
          <cell r="J57">
            <v>0</v>
          </cell>
          <cell r="K57">
            <v>0</v>
          </cell>
          <cell r="L57">
            <v>0</v>
          </cell>
          <cell r="M57">
            <v>43</v>
          </cell>
          <cell r="N57">
            <v>173</v>
          </cell>
          <cell r="O57">
            <v>173</v>
          </cell>
          <cell r="P57">
            <v>43</v>
          </cell>
          <cell r="Q57">
            <v>0</v>
          </cell>
          <cell r="R57" t="str">
            <v>19AO001662626</v>
          </cell>
          <cell r="S57" t="str">
            <v>19AO001662626</v>
          </cell>
        </row>
        <row r="58">
          <cell r="A58" t="str">
            <v>0076</v>
          </cell>
          <cell r="B58" t="str">
            <v>0236269 Seguimiento de los proyectos en ejecución - Huaraz</v>
          </cell>
          <cell r="C58" t="str">
            <v>Empleo Temporal Generado</v>
          </cell>
          <cell r="D58">
            <v>432</v>
          </cell>
          <cell r="E58">
            <v>247484</v>
          </cell>
          <cell r="F58">
            <v>0</v>
          </cell>
          <cell r="G58">
            <v>0</v>
          </cell>
          <cell r="H58">
            <v>0</v>
          </cell>
          <cell r="I58">
            <v>0</v>
          </cell>
          <cell r="J58">
            <v>0</v>
          </cell>
          <cell r="K58">
            <v>0</v>
          </cell>
          <cell r="L58">
            <v>0</v>
          </cell>
          <cell r="M58">
            <v>43</v>
          </cell>
          <cell r="N58">
            <v>173</v>
          </cell>
          <cell r="O58">
            <v>173</v>
          </cell>
          <cell r="P58">
            <v>43</v>
          </cell>
          <cell r="Q58">
            <v>0</v>
          </cell>
          <cell r="R58" t="str">
            <v>19AO001662626</v>
          </cell>
          <cell r="S58" t="str">
            <v>19AO001662626</v>
          </cell>
        </row>
        <row r="59">
          <cell r="A59" t="str">
            <v>0035</v>
          </cell>
          <cell r="B59" t="str">
            <v>0236269 Seguimiento de los proyectos en ejecución - Ica</v>
          </cell>
          <cell r="C59" t="str">
            <v>Empleo Temporal Generado</v>
          </cell>
          <cell r="D59">
            <v>480</v>
          </cell>
          <cell r="E59">
            <v>166765</v>
          </cell>
          <cell r="F59">
            <v>0</v>
          </cell>
          <cell r="G59">
            <v>0</v>
          </cell>
          <cell r="H59">
            <v>0</v>
          </cell>
          <cell r="I59">
            <v>0</v>
          </cell>
          <cell r="J59">
            <v>0</v>
          </cell>
          <cell r="K59">
            <v>0</v>
          </cell>
          <cell r="L59">
            <v>0</v>
          </cell>
          <cell r="M59">
            <v>48</v>
          </cell>
          <cell r="N59">
            <v>192</v>
          </cell>
          <cell r="O59">
            <v>192</v>
          </cell>
          <cell r="P59">
            <v>48</v>
          </cell>
          <cell r="Q59">
            <v>0</v>
          </cell>
          <cell r="R59" t="str">
            <v>19AO000149949</v>
          </cell>
          <cell r="S59" t="str">
            <v>19AO000149949</v>
          </cell>
        </row>
        <row r="60">
          <cell r="A60" t="str">
            <v>0077</v>
          </cell>
          <cell r="B60" t="str">
            <v>0236269 Seguimiento de los proyectos en ejecución - Ica</v>
          </cell>
          <cell r="C60" t="str">
            <v>Empleo Temporal Generado</v>
          </cell>
          <cell r="D60">
            <v>480</v>
          </cell>
          <cell r="E60">
            <v>166765</v>
          </cell>
          <cell r="F60">
            <v>0</v>
          </cell>
          <cell r="G60">
            <v>0</v>
          </cell>
          <cell r="H60">
            <v>0</v>
          </cell>
          <cell r="I60">
            <v>0</v>
          </cell>
          <cell r="J60">
            <v>0</v>
          </cell>
          <cell r="K60">
            <v>0</v>
          </cell>
          <cell r="L60">
            <v>0</v>
          </cell>
          <cell r="M60">
            <v>48</v>
          </cell>
          <cell r="N60">
            <v>192</v>
          </cell>
          <cell r="O60">
            <v>192</v>
          </cell>
          <cell r="P60">
            <v>48</v>
          </cell>
          <cell r="Q60">
            <v>0</v>
          </cell>
          <cell r="R60" t="str">
            <v>19AO000149949</v>
          </cell>
          <cell r="S60" t="str">
            <v>19AO000149949</v>
          </cell>
        </row>
        <row r="61">
          <cell r="A61" t="str">
            <v>0036</v>
          </cell>
          <cell r="B61" t="str">
            <v>0236269 Seguimiento de los proyectos en ejecución - Junín</v>
          </cell>
          <cell r="C61" t="str">
            <v>Empleo Temporal Generado</v>
          </cell>
          <cell r="D61">
            <v>528</v>
          </cell>
          <cell r="E61">
            <v>318922</v>
          </cell>
          <cell r="F61">
            <v>0</v>
          </cell>
          <cell r="G61">
            <v>0</v>
          </cell>
          <cell r="H61">
            <v>0</v>
          </cell>
          <cell r="I61">
            <v>0</v>
          </cell>
          <cell r="J61">
            <v>0</v>
          </cell>
          <cell r="K61">
            <v>0</v>
          </cell>
          <cell r="L61">
            <v>0</v>
          </cell>
          <cell r="M61">
            <v>53</v>
          </cell>
          <cell r="N61">
            <v>211</v>
          </cell>
          <cell r="O61">
            <v>211</v>
          </cell>
          <cell r="P61">
            <v>53</v>
          </cell>
          <cell r="Q61">
            <v>0</v>
          </cell>
          <cell r="R61" t="str">
            <v>19AO000149967</v>
          </cell>
          <cell r="S61" t="str">
            <v>19AO000149967</v>
          </cell>
        </row>
        <row r="62">
          <cell r="A62" t="str">
            <v>0078</v>
          </cell>
          <cell r="B62" t="str">
            <v>0236269 Seguimiento de los proyectos en ejecución - Junín</v>
          </cell>
          <cell r="C62" t="str">
            <v>Empleo Temporal Generado</v>
          </cell>
          <cell r="D62">
            <v>528</v>
          </cell>
          <cell r="E62">
            <v>318922</v>
          </cell>
          <cell r="F62">
            <v>0</v>
          </cell>
          <cell r="G62">
            <v>0</v>
          </cell>
          <cell r="H62">
            <v>0</v>
          </cell>
          <cell r="I62">
            <v>0</v>
          </cell>
          <cell r="J62">
            <v>0</v>
          </cell>
          <cell r="K62">
            <v>0</v>
          </cell>
          <cell r="L62">
            <v>0</v>
          </cell>
          <cell r="M62">
            <v>53</v>
          </cell>
          <cell r="N62">
            <v>211</v>
          </cell>
          <cell r="O62">
            <v>211</v>
          </cell>
          <cell r="P62">
            <v>53</v>
          </cell>
          <cell r="Q62">
            <v>0</v>
          </cell>
          <cell r="R62" t="str">
            <v>19AO000149967</v>
          </cell>
          <cell r="S62" t="str">
            <v>19AO000149967</v>
          </cell>
        </row>
        <row r="63">
          <cell r="A63" t="str">
            <v>0037</v>
          </cell>
          <cell r="B63" t="str">
            <v>0236269 Seguimiento de los proyectos en ejecución - La Libertad</v>
          </cell>
          <cell r="C63" t="str">
            <v>Empleo Temporal Generado</v>
          </cell>
          <cell r="D63">
            <v>768</v>
          </cell>
          <cell r="E63">
            <v>372109</v>
          </cell>
          <cell r="F63">
            <v>0</v>
          </cell>
          <cell r="G63">
            <v>0</v>
          </cell>
          <cell r="H63">
            <v>0</v>
          </cell>
          <cell r="I63">
            <v>0</v>
          </cell>
          <cell r="J63">
            <v>0</v>
          </cell>
          <cell r="K63">
            <v>0</v>
          </cell>
          <cell r="L63">
            <v>0</v>
          </cell>
          <cell r="M63">
            <v>77</v>
          </cell>
          <cell r="N63">
            <v>307</v>
          </cell>
          <cell r="O63">
            <v>307</v>
          </cell>
          <cell r="P63">
            <v>77</v>
          </cell>
          <cell r="Q63">
            <v>0</v>
          </cell>
          <cell r="R63" t="str">
            <v>19AO000149982</v>
          </cell>
          <cell r="S63" t="str">
            <v>19AO000149982</v>
          </cell>
        </row>
        <row r="64">
          <cell r="A64" t="str">
            <v>0079</v>
          </cell>
          <cell r="B64" t="str">
            <v>0236269 Seguimiento de los proyectos en ejecución - La Libertad</v>
          </cell>
          <cell r="C64" t="str">
            <v>Empleo Temporal Generado</v>
          </cell>
          <cell r="D64">
            <v>768</v>
          </cell>
          <cell r="E64">
            <v>372109</v>
          </cell>
          <cell r="F64">
            <v>0</v>
          </cell>
          <cell r="G64">
            <v>0</v>
          </cell>
          <cell r="H64">
            <v>0</v>
          </cell>
          <cell r="I64">
            <v>0</v>
          </cell>
          <cell r="J64">
            <v>0</v>
          </cell>
          <cell r="K64">
            <v>0</v>
          </cell>
          <cell r="L64">
            <v>0</v>
          </cell>
          <cell r="M64">
            <v>77</v>
          </cell>
          <cell r="N64">
            <v>307</v>
          </cell>
          <cell r="O64">
            <v>307</v>
          </cell>
          <cell r="P64">
            <v>77</v>
          </cell>
          <cell r="Q64">
            <v>0</v>
          </cell>
          <cell r="R64" t="str">
            <v>19AO000149982</v>
          </cell>
          <cell r="S64" t="str">
            <v>19AO000149982</v>
          </cell>
        </row>
        <row r="65">
          <cell r="A65" t="str">
            <v>0038</v>
          </cell>
          <cell r="B65" t="str">
            <v>0236269 Seguimiento de los proyectos en ejecución - Lambayeque</v>
          </cell>
          <cell r="C65" t="str">
            <v>Empleo Temporal Generado</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t="str">
            <v>19AO000601145</v>
          </cell>
          <cell r="S65" t="str">
            <v>19AO000601145</v>
          </cell>
        </row>
        <row r="66">
          <cell r="A66" t="str">
            <v>0039</v>
          </cell>
          <cell r="B66" t="str">
            <v>0236269 Seguimiento de los proyectos en ejecución - Lima</v>
          </cell>
          <cell r="C66" t="str">
            <v>Empleo Temporal Generado</v>
          </cell>
          <cell r="D66">
            <v>560</v>
          </cell>
          <cell r="E66">
            <v>2602680</v>
          </cell>
          <cell r="F66">
            <v>0</v>
          </cell>
          <cell r="G66">
            <v>0</v>
          </cell>
          <cell r="H66">
            <v>0</v>
          </cell>
          <cell r="I66">
            <v>0</v>
          </cell>
          <cell r="J66">
            <v>0</v>
          </cell>
          <cell r="K66">
            <v>0</v>
          </cell>
          <cell r="L66">
            <v>0</v>
          </cell>
          <cell r="M66">
            <v>56</v>
          </cell>
          <cell r="N66">
            <v>224</v>
          </cell>
          <cell r="O66">
            <v>224</v>
          </cell>
          <cell r="P66">
            <v>56</v>
          </cell>
          <cell r="Q66">
            <v>0</v>
          </cell>
          <cell r="R66" t="str">
            <v>19AO000150004</v>
          </cell>
          <cell r="S66" t="str">
            <v>19AO000150004</v>
          </cell>
        </row>
        <row r="67">
          <cell r="A67" t="str">
            <v>0080</v>
          </cell>
          <cell r="B67" t="str">
            <v>0236269 Seguimiento de los proyectos en ejecución - Lima</v>
          </cell>
          <cell r="C67" t="str">
            <v>Empleo Temporal Generado</v>
          </cell>
          <cell r="D67">
            <v>560</v>
          </cell>
          <cell r="E67">
            <v>2602680</v>
          </cell>
          <cell r="F67">
            <v>0</v>
          </cell>
          <cell r="G67">
            <v>0</v>
          </cell>
          <cell r="H67">
            <v>0</v>
          </cell>
          <cell r="I67">
            <v>0</v>
          </cell>
          <cell r="J67">
            <v>0</v>
          </cell>
          <cell r="K67">
            <v>0</v>
          </cell>
          <cell r="L67">
            <v>0</v>
          </cell>
          <cell r="M67">
            <v>56</v>
          </cell>
          <cell r="N67">
            <v>224</v>
          </cell>
          <cell r="O67">
            <v>224</v>
          </cell>
          <cell r="P67">
            <v>56</v>
          </cell>
          <cell r="Q67">
            <v>0</v>
          </cell>
          <cell r="R67" t="str">
            <v>19AO000150004</v>
          </cell>
          <cell r="S67" t="str">
            <v>19AO000150004</v>
          </cell>
        </row>
        <row r="68">
          <cell r="A68" t="str">
            <v>0040</v>
          </cell>
          <cell r="B68" t="str">
            <v>0236269 Seguimiento de los proyectos en ejecución - Loreto</v>
          </cell>
          <cell r="C68" t="str">
            <v>Empleo Temporal Generado</v>
          </cell>
          <cell r="D68">
            <v>288</v>
          </cell>
          <cell r="E68">
            <v>309796</v>
          </cell>
          <cell r="F68">
            <v>0</v>
          </cell>
          <cell r="G68">
            <v>0</v>
          </cell>
          <cell r="H68">
            <v>0</v>
          </cell>
          <cell r="I68">
            <v>0</v>
          </cell>
          <cell r="J68">
            <v>0</v>
          </cell>
          <cell r="K68">
            <v>0</v>
          </cell>
          <cell r="L68">
            <v>0</v>
          </cell>
          <cell r="M68">
            <v>32</v>
          </cell>
          <cell r="N68">
            <v>112</v>
          </cell>
          <cell r="O68">
            <v>112</v>
          </cell>
          <cell r="P68">
            <v>32</v>
          </cell>
          <cell r="Q68">
            <v>0</v>
          </cell>
          <cell r="R68" t="str">
            <v>19AO000150031</v>
          </cell>
          <cell r="S68" t="str">
            <v>19AO000150031</v>
          </cell>
        </row>
        <row r="69">
          <cell r="A69" t="str">
            <v>0081</v>
          </cell>
          <cell r="B69" t="str">
            <v>0236269 Seguimiento de los proyectos en ejecución - Loreto</v>
          </cell>
          <cell r="C69" t="str">
            <v>Empleo Temporal Generado</v>
          </cell>
          <cell r="D69">
            <v>288</v>
          </cell>
          <cell r="E69">
            <v>309796</v>
          </cell>
          <cell r="F69">
            <v>0</v>
          </cell>
          <cell r="G69">
            <v>0</v>
          </cell>
          <cell r="H69">
            <v>0</v>
          </cell>
          <cell r="I69">
            <v>0</v>
          </cell>
          <cell r="J69">
            <v>0</v>
          </cell>
          <cell r="K69">
            <v>0</v>
          </cell>
          <cell r="L69">
            <v>0</v>
          </cell>
          <cell r="M69">
            <v>32</v>
          </cell>
          <cell r="N69">
            <v>112</v>
          </cell>
          <cell r="O69">
            <v>112</v>
          </cell>
          <cell r="P69">
            <v>32</v>
          </cell>
          <cell r="Q69">
            <v>0</v>
          </cell>
          <cell r="R69" t="str">
            <v>19AO000150031</v>
          </cell>
          <cell r="S69" t="str">
            <v>19AO000150031</v>
          </cell>
        </row>
        <row r="70">
          <cell r="A70" t="str">
            <v>0041</v>
          </cell>
          <cell r="B70" t="str">
            <v>0236269 Seguimiento de los proyectos en ejecución - Madre de Dios</v>
          </cell>
          <cell r="C70" t="str">
            <v>Empleo Temporal Generado</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t="str">
            <v>19AO000602700</v>
          </cell>
          <cell r="S70" t="str">
            <v>19AO000602700</v>
          </cell>
        </row>
        <row r="71">
          <cell r="A71" t="str">
            <v>0042</v>
          </cell>
          <cell r="B71" t="str">
            <v>0236269 Seguimiento de los proyectos en ejecución - Moquegua</v>
          </cell>
          <cell r="C71" t="str">
            <v>Empleo Temporal Generado</v>
          </cell>
          <cell r="D71">
            <v>48</v>
          </cell>
          <cell r="E71">
            <v>150866</v>
          </cell>
          <cell r="F71">
            <v>0</v>
          </cell>
          <cell r="G71">
            <v>0</v>
          </cell>
          <cell r="H71">
            <v>0</v>
          </cell>
          <cell r="I71">
            <v>0</v>
          </cell>
          <cell r="J71">
            <v>0</v>
          </cell>
          <cell r="K71">
            <v>0</v>
          </cell>
          <cell r="L71">
            <v>0</v>
          </cell>
          <cell r="M71">
            <v>6</v>
          </cell>
          <cell r="N71">
            <v>18</v>
          </cell>
          <cell r="O71">
            <v>18</v>
          </cell>
          <cell r="P71">
            <v>6</v>
          </cell>
          <cell r="Q71">
            <v>0</v>
          </cell>
          <cell r="R71" t="str">
            <v>19AO000150077</v>
          </cell>
          <cell r="S71" t="str">
            <v>19AO000150077</v>
          </cell>
        </row>
        <row r="72">
          <cell r="A72" t="str">
            <v>0082</v>
          </cell>
          <cell r="B72" t="str">
            <v>0236269 Seguimiento de los proyectos en ejecución - Moquegua</v>
          </cell>
          <cell r="C72" t="str">
            <v>Empleo Temporal Generado</v>
          </cell>
          <cell r="D72">
            <v>48</v>
          </cell>
          <cell r="E72">
            <v>150866</v>
          </cell>
          <cell r="F72">
            <v>0</v>
          </cell>
          <cell r="G72">
            <v>0</v>
          </cell>
          <cell r="H72">
            <v>0</v>
          </cell>
          <cell r="I72">
            <v>0</v>
          </cell>
          <cell r="J72">
            <v>0</v>
          </cell>
          <cell r="K72">
            <v>0</v>
          </cell>
          <cell r="L72">
            <v>0</v>
          </cell>
          <cell r="M72">
            <v>6</v>
          </cell>
          <cell r="N72">
            <v>18</v>
          </cell>
          <cell r="O72">
            <v>18</v>
          </cell>
          <cell r="P72">
            <v>6</v>
          </cell>
          <cell r="Q72">
            <v>0</v>
          </cell>
          <cell r="R72" t="str">
            <v>19AO000150077</v>
          </cell>
          <cell r="S72" t="str">
            <v>19AO000150077</v>
          </cell>
        </row>
        <row r="73">
          <cell r="A73" t="str">
            <v>0043</v>
          </cell>
          <cell r="B73" t="str">
            <v>0236269 Seguimiento de los proyectos en ejecución - Pasco</v>
          </cell>
          <cell r="C73" t="str">
            <v>Empleo Temporal Generado</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t="str">
            <v>19AO000602703</v>
          </cell>
          <cell r="S73" t="str">
            <v>19AO000602703</v>
          </cell>
        </row>
        <row r="74">
          <cell r="A74" t="str">
            <v>0044</v>
          </cell>
          <cell r="B74" t="str">
            <v>0236269 Seguimiento de los proyectos en ejecución - Piura</v>
          </cell>
          <cell r="C74" t="str">
            <v>Empleo Temporal Generado</v>
          </cell>
          <cell r="D74">
            <v>432</v>
          </cell>
          <cell r="E74">
            <v>660832</v>
          </cell>
          <cell r="F74">
            <v>0</v>
          </cell>
          <cell r="G74">
            <v>0</v>
          </cell>
          <cell r="H74">
            <v>0</v>
          </cell>
          <cell r="I74">
            <v>0</v>
          </cell>
          <cell r="J74">
            <v>0</v>
          </cell>
          <cell r="K74">
            <v>0</v>
          </cell>
          <cell r="L74">
            <v>0</v>
          </cell>
          <cell r="M74">
            <v>44</v>
          </cell>
          <cell r="N74">
            <v>172</v>
          </cell>
          <cell r="O74">
            <v>172</v>
          </cell>
          <cell r="P74">
            <v>44</v>
          </cell>
          <cell r="Q74">
            <v>0</v>
          </cell>
          <cell r="R74" t="str">
            <v>19AO000150110</v>
          </cell>
          <cell r="S74" t="str">
            <v>19AO000150110</v>
          </cell>
        </row>
        <row r="75">
          <cell r="A75" t="str">
            <v>0083</v>
          </cell>
          <cell r="B75" t="str">
            <v>0236269 Seguimiento de los proyectos en ejecución - Piura</v>
          </cell>
          <cell r="C75" t="str">
            <v>Empleo Temporal Generado</v>
          </cell>
          <cell r="D75">
            <v>432</v>
          </cell>
          <cell r="E75">
            <v>660832</v>
          </cell>
          <cell r="F75">
            <v>0</v>
          </cell>
          <cell r="G75">
            <v>0</v>
          </cell>
          <cell r="H75">
            <v>0</v>
          </cell>
          <cell r="I75">
            <v>0</v>
          </cell>
          <cell r="J75">
            <v>0</v>
          </cell>
          <cell r="K75">
            <v>0</v>
          </cell>
          <cell r="L75">
            <v>0</v>
          </cell>
          <cell r="M75">
            <v>44</v>
          </cell>
          <cell r="N75">
            <v>172</v>
          </cell>
          <cell r="O75">
            <v>172</v>
          </cell>
          <cell r="P75">
            <v>44</v>
          </cell>
          <cell r="Q75">
            <v>0</v>
          </cell>
          <cell r="R75" t="str">
            <v>19AO000150110</v>
          </cell>
          <cell r="S75" t="str">
            <v>19AO000150110</v>
          </cell>
        </row>
        <row r="76">
          <cell r="A76" t="str">
            <v>0045</v>
          </cell>
          <cell r="B76" t="str">
            <v>0236269 Seguimiento de los proyectos en ejecución - Puno</v>
          </cell>
          <cell r="C76" t="str">
            <v>Empleo Temporal Generado</v>
          </cell>
          <cell r="D76">
            <v>816</v>
          </cell>
          <cell r="E76">
            <v>189876</v>
          </cell>
          <cell r="F76">
            <v>0</v>
          </cell>
          <cell r="G76">
            <v>0</v>
          </cell>
          <cell r="H76">
            <v>0</v>
          </cell>
          <cell r="I76">
            <v>0</v>
          </cell>
          <cell r="J76">
            <v>0</v>
          </cell>
          <cell r="K76">
            <v>0</v>
          </cell>
          <cell r="L76">
            <v>0</v>
          </cell>
          <cell r="M76">
            <v>82</v>
          </cell>
          <cell r="N76">
            <v>326</v>
          </cell>
          <cell r="O76">
            <v>326</v>
          </cell>
          <cell r="P76">
            <v>82</v>
          </cell>
          <cell r="Q76">
            <v>0</v>
          </cell>
          <cell r="R76" t="str">
            <v>19AO000150118</v>
          </cell>
          <cell r="S76" t="str">
            <v>19AO000150118</v>
          </cell>
        </row>
        <row r="77">
          <cell r="A77" t="str">
            <v>0084</v>
          </cell>
          <cell r="B77" t="str">
            <v>0236269 Seguimiento de los proyectos en ejecución - Puno</v>
          </cell>
          <cell r="C77" t="str">
            <v>Empleo Temporal Generado</v>
          </cell>
          <cell r="D77">
            <v>816</v>
          </cell>
          <cell r="E77">
            <v>189876</v>
          </cell>
          <cell r="F77">
            <v>0</v>
          </cell>
          <cell r="G77">
            <v>0</v>
          </cell>
          <cell r="H77">
            <v>0</v>
          </cell>
          <cell r="I77">
            <v>0</v>
          </cell>
          <cell r="J77">
            <v>0</v>
          </cell>
          <cell r="K77">
            <v>0</v>
          </cell>
          <cell r="L77">
            <v>0</v>
          </cell>
          <cell r="M77">
            <v>82</v>
          </cell>
          <cell r="N77">
            <v>326</v>
          </cell>
          <cell r="O77">
            <v>326</v>
          </cell>
          <cell r="P77">
            <v>82</v>
          </cell>
          <cell r="Q77">
            <v>0</v>
          </cell>
          <cell r="R77" t="str">
            <v>19AO000150118</v>
          </cell>
          <cell r="S77" t="str">
            <v>19AO000150118</v>
          </cell>
        </row>
        <row r="78">
          <cell r="A78" t="str">
            <v>0046</v>
          </cell>
          <cell r="B78" t="str">
            <v>0236269 Seguimiento de los proyectos en ejecución - San Martín</v>
          </cell>
          <cell r="C78" t="str">
            <v>Empleo Temporal Generado</v>
          </cell>
          <cell r="D78">
            <v>624</v>
          </cell>
          <cell r="E78">
            <v>208566</v>
          </cell>
          <cell r="F78">
            <v>0</v>
          </cell>
          <cell r="G78">
            <v>0</v>
          </cell>
          <cell r="H78">
            <v>0</v>
          </cell>
          <cell r="I78">
            <v>0</v>
          </cell>
          <cell r="J78">
            <v>0</v>
          </cell>
          <cell r="K78">
            <v>0</v>
          </cell>
          <cell r="L78">
            <v>0</v>
          </cell>
          <cell r="M78">
            <v>62</v>
          </cell>
          <cell r="N78">
            <v>250</v>
          </cell>
          <cell r="O78">
            <v>250</v>
          </cell>
          <cell r="P78">
            <v>62</v>
          </cell>
          <cell r="Q78">
            <v>0</v>
          </cell>
          <cell r="R78" t="str">
            <v>19AO000150135</v>
          </cell>
          <cell r="S78" t="str">
            <v>19AO000150135</v>
          </cell>
        </row>
        <row r="79">
          <cell r="A79" t="str">
            <v>0085</v>
          </cell>
          <cell r="B79" t="str">
            <v>0236269 Seguimiento de los proyectos en ejecución - San Martín</v>
          </cell>
          <cell r="C79" t="str">
            <v>Empleo Temporal Generado</v>
          </cell>
          <cell r="D79">
            <v>624</v>
          </cell>
          <cell r="E79">
            <v>208566</v>
          </cell>
          <cell r="F79">
            <v>0</v>
          </cell>
          <cell r="G79">
            <v>0</v>
          </cell>
          <cell r="H79">
            <v>0</v>
          </cell>
          <cell r="I79">
            <v>0</v>
          </cell>
          <cell r="J79">
            <v>0</v>
          </cell>
          <cell r="K79">
            <v>0</v>
          </cell>
          <cell r="L79">
            <v>0</v>
          </cell>
          <cell r="M79">
            <v>62</v>
          </cell>
          <cell r="N79">
            <v>250</v>
          </cell>
          <cell r="O79">
            <v>250</v>
          </cell>
          <cell r="P79">
            <v>62</v>
          </cell>
          <cell r="Q79">
            <v>0</v>
          </cell>
          <cell r="R79" t="str">
            <v>19AO000150135</v>
          </cell>
          <cell r="S79" t="str">
            <v>19AO000150135</v>
          </cell>
        </row>
        <row r="80">
          <cell r="A80" t="str">
            <v>0047</v>
          </cell>
          <cell r="B80" t="str">
            <v>0236269 Seguimiento de los proyectos en ejecución - Tacna</v>
          </cell>
          <cell r="C80" t="str">
            <v>Empleo Temporal Generado</v>
          </cell>
          <cell r="D80">
            <v>240</v>
          </cell>
          <cell r="E80">
            <v>218962.00000000003</v>
          </cell>
          <cell r="F80">
            <v>0</v>
          </cell>
          <cell r="G80">
            <v>0</v>
          </cell>
          <cell r="H80">
            <v>0</v>
          </cell>
          <cell r="I80">
            <v>0</v>
          </cell>
          <cell r="J80">
            <v>0</v>
          </cell>
          <cell r="K80">
            <v>0</v>
          </cell>
          <cell r="L80">
            <v>0</v>
          </cell>
          <cell r="M80">
            <v>24</v>
          </cell>
          <cell r="N80">
            <v>96</v>
          </cell>
          <cell r="O80">
            <v>96</v>
          </cell>
          <cell r="P80">
            <v>24</v>
          </cell>
          <cell r="Q80">
            <v>0</v>
          </cell>
          <cell r="R80" t="str">
            <v>19AO000150259</v>
          </cell>
          <cell r="S80" t="str">
            <v>19AO000150259</v>
          </cell>
        </row>
        <row r="81">
          <cell r="A81" t="str">
            <v>0086</v>
          </cell>
          <cell r="B81" t="str">
            <v>0236269 Seguimiento de los proyectos en ejecución - Tacna</v>
          </cell>
          <cell r="C81" t="str">
            <v>Empleo Temporal Generado</v>
          </cell>
          <cell r="D81">
            <v>240</v>
          </cell>
          <cell r="E81">
            <v>218962.00000000003</v>
          </cell>
          <cell r="F81">
            <v>0</v>
          </cell>
          <cell r="G81">
            <v>0</v>
          </cell>
          <cell r="H81">
            <v>0</v>
          </cell>
          <cell r="I81">
            <v>0</v>
          </cell>
          <cell r="J81">
            <v>0</v>
          </cell>
          <cell r="K81">
            <v>0</v>
          </cell>
          <cell r="L81">
            <v>0</v>
          </cell>
          <cell r="M81">
            <v>24</v>
          </cell>
          <cell r="N81">
            <v>96</v>
          </cell>
          <cell r="O81">
            <v>96</v>
          </cell>
          <cell r="P81">
            <v>24</v>
          </cell>
          <cell r="Q81">
            <v>0</v>
          </cell>
          <cell r="R81" t="str">
            <v>19AO000150259</v>
          </cell>
          <cell r="S81" t="str">
            <v>19AO000150259</v>
          </cell>
        </row>
        <row r="82">
          <cell r="A82" t="str">
            <v>0048</v>
          </cell>
          <cell r="B82" t="str">
            <v>0236269 Seguimiento de los proyectos en ejecución - Tumbes</v>
          </cell>
          <cell r="C82" t="str">
            <v>Empleo Temporal Generado</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t="str">
            <v>19AO000150270</v>
          </cell>
          <cell r="S82" t="str">
            <v>19AO000150270</v>
          </cell>
        </row>
        <row r="83">
          <cell r="A83" t="str">
            <v>0049</v>
          </cell>
          <cell r="B83" t="str">
            <v>0236269 Seguimiento de los proyectos en ejecución - Ucayali</v>
          </cell>
          <cell r="C83" t="str">
            <v>Empleo Temporal Generado</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t="str">
            <v>19AO000150278</v>
          </cell>
          <cell r="S83" t="str">
            <v>19AO000150278</v>
          </cell>
        </row>
        <row r="84">
          <cell r="A84">
            <v>0</v>
          </cell>
          <cell r="B84" t="str">
            <v>Actividad 5001254 Transferencia de recursos para la ejecución de actividades</v>
          </cell>
          <cell r="C84" t="str">
            <v>Empleo Temporal</v>
          </cell>
          <cell r="D84">
            <v>1900</v>
          </cell>
          <cell r="E84">
            <v>2400000</v>
          </cell>
          <cell r="F84">
            <v>0</v>
          </cell>
          <cell r="G84">
            <v>0</v>
          </cell>
          <cell r="H84">
            <v>0</v>
          </cell>
          <cell r="I84">
            <v>0</v>
          </cell>
          <cell r="J84">
            <v>0</v>
          </cell>
          <cell r="K84">
            <v>950</v>
          </cell>
          <cell r="L84">
            <v>950</v>
          </cell>
          <cell r="M84">
            <v>0</v>
          </cell>
          <cell r="N84">
            <v>0</v>
          </cell>
          <cell r="O84">
            <v>0</v>
          </cell>
          <cell r="P84">
            <v>0</v>
          </cell>
          <cell r="Q84">
            <v>0</v>
          </cell>
          <cell r="R84">
            <v>0</v>
          </cell>
          <cell r="S84">
            <v>0</v>
          </cell>
        </row>
        <row r="85">
          <cell r="A85" t="str">
            <v>0055</v>
          </cell>
          <cell r="B85" t="str">
            <v>0059376 Transferencia de recursos para la ejecución de actividades- Madre de Dios</v>
          </cell>
          <cell r="C85" t="str">
            <v>Empleo Temporal</v>
          </cell>
          <cell r="D85">
            <v>1900</v>
          </cell>
          <cell r="E85">
            <v>2400000</v>
          </cell>
          <cell r="F85">
            <v>0</v>
          </cell>
          <cell r="G85">
            <v>0</v>
          </cell>
          <cell r="H85">
            <v>0</v>
          </cell>
          <cell r="I85">
            <v>0</v>
          </cell>
          <cell r="J85">
            <v>0</v>
          </cell>
          <cell r="K85">
            <v>950</v>
          </cell>
          <cell r="L85">
            <v>950</v>
          </cell>
          <cell r="M85">
            <v>0</v>
          </cell>
          <cell r="N85">
            <v>0</v>
          </cell>
          <cell r="O85">
            <v>0</v>
          </cell>
          <cell r="P85">
            <v>0</v>
          </cell>
          <cell r="Q85">
            <v>0</v>
          </cell>
          <cell r="R85">
            <v>0</v>
          </cell>
          <cell r="S85">
            <v>0</v>
          </cell>
        </row>
        <row r="86">
          <cell r="A86">
            <v>0</v>
          </cell>
          <cell r="B86">
            <v>0</v>
          </cell>
          <cell r="C86" t="str">
            <v>Transferencia</v>
          </cell>
          <cell r="D86">
            <v>38</v>
          </cell>
          <cell r="E86">
            <v>0</v>
          </cell>
          <cell r="F86">
            <v>0</v>
          </cell>
          <cell r="G86">
            <v>0</v>
          </cell>
          <cell r="H86">
            <v>0</v>
          </cell>
          <cell r="I86">
            <v>0</v>
          </cell>
          <cell r="J86">
            <v>38</v>
          </cell>
          <cell r="K86">
            <v>0</v>
          </cell>
          <cell r="L86">
            <v>0</v>
          </cell>
          <cell r="M86">
            <v>0</v>
          </cell>
          <cell r="N86">
            <v>0</v>
          </cell>
          <cell r="O86">
            <v>0</v>
          </cell>
          <cell r="P86">
            <v>0</v>
          </cell>
          <cell r="Q86">
            <v>0</v>
          </cell>
          <cell r="R86">
            <v>0</v>
          </cell>
          <cell r="S86">
            <v>0</v>
          </cell>
        </row>
        <row r="87">
          <cell r="A87">
            <v>0</v>
          </cell>
          <cell r="B87" t="str">
            <v>Actividad 5001291: Seguimiento, monitoreo y evaluación</v>
          </cell>
          <cell r="C87" t="str">
            <v>Informe</v>
          </cell>
          <cell r="D87">
            <v>38</v>
          </cell>
          <cell r="E87">
            <v>20000</v>
          </cell>
          <cell r="F87">
            <v>0</v>
          </cell>
          <cell r="G87">
            <v>0</v>
          </cell>
          <cell r="H87">
            <v>0</v>
          </cell>
          <cell r="I87">
            <v>0</v>
          </cell>
          <cell r="J87">
            <v>0</v>
          </cell>
          <cell r="K87">
            <v>19</v>
          </cell>
          <cell r="L87">
            <v>19</v>
          </cell>
          <cell r="M87">
            <v>0</v>
          </cell>
          <cell r="N87">
            <v>0</v>
          </cell>
          <cell r="O87">
            <v>0</v>
          </cell>
          <cell r="P87">
            <v>0</v>
          </cell>
          <cell r="Q87">
            <v>0</v>
          </cell>
          <cell r="R87">
            <v>0</v>
          </cell>
          <cell r="S87">
            <v>0</v>
          </cell>
        </row>
        <row r="88">
          <cell r="A88" t="str">
            <v>0056</v>
          </cell>
          <cell r="B88" t="str">
            <v>0069987 Seguimiento, monitoreo y evaluación - Madre de Dios</v>
          </cell>
          <cell r="C88" t="str">
            <v>Informe</v>
          </cell>
          <cell r="D88">
            <v>38</v>
          </cell>
          <cell r="E88">
            <v>20000</v>
          </cell>
          <cell r="F88">
            <v>0</v>
          </cell>
          <cell r="G88">
            <v>0</v>
          </cell>
          <cell r="H88">
            <v>0</v>
          </cell>
          <cell r="I88">
            <v>0</v>
          </cell>
          <cell r="J88">
            <v>0</v>
          </cell>
          <cell r="K88">
            <v>19</v>
          </cell>
          <cell r="L88">
            <v>19</v>
          </cell>
          <cell r="M88">
            <v>0</v>
          </cell>
          <cell r="N88">
            <v>0</v>
          </cell>
          <cell r="O88">
            <v>0</v>
          </cell>
          <cell r="P88">
            <v>0</v>
          </cell>
          <cell r="Q88">
            <v>0</v>
          </cell>
          <cell r="R88">
            <v>0</v>
          </cell>
          <cell r="S88">
            <v>0</v>
          </cell>
        </row>
        <row r="89">
          <cell r="A89">
            <v>0</v>
          </cell>
          <cell r="B89" t="str">
            <v>Actividad 5004341 Promoción de modalidades de intervención para desarrollo de proyectos de inversión pública intensivos en monc</v>
          </cell>
          <cell r="C89" t="str">
            <v>Asistencia Técnica</v>
          </cell>
          <cell r="D89">
            <v>38</v>
          </cell>
          <cell r="E89">
            <v>735900</v>
          </cell>
          <cell r="F89">
            <v>0</v>
          </cell>
          <cell r="G89">
            <v>0</v>
          </cell>
          <cell r="H89">
            <v>0</v>
          </cell>
          <cell r="I89">
            <v>0</v>
          </cell>
          <cell r="J89">
            <v>9</v>
          </cell>
          <cell r="K89">
            <v>10</v>
          </cell>
          <cell r="L89">
            <v>9</v>
          </cell>
          <cell r="M89">
            <v>10</v>
          </cell>
          <cell r="N89">
            <v>0</v>
          </cell>
          <cell r="O89">
            <v>0</v>
          </cell>
          <cell r="P89">
            <v>0</v>
          </cell>
          <cell r="Q89">
            <v>0</v>
          </cell>
          <cell r="R89">
            <v>0</v>
          </cell>
          <cell r="S89">
            <v>0</v>
          </cell>
        </row>
        <row r="90">
          <cell r="A90" t="str">
            <v>0057</v>
          </cell>
          <cell r="B90" t="str">
            <v>0107177 Promoción de modalidades de intervención para el desarrollo de proyectos intensivos en mano de obra no calificada - Madre de Dios</v>
          </cell>
          <cell r="C90" t="str">
            <v>Asistencia Técnica</v>
          </cell>
          <cell r="D90">
            <v>38</v>
          </cell>
          <cell r="E90">
            <v>735900</v>
          </cell>
          <cell r="F90">
            <v>0</v>
          </cell>
          <cell r="G90">
            <v>0</v>
          </cell>
          <cell r="H90">
            <v>0</v>
          </cell>
          <cell r="I90">
            <v>0</v>
          </cell>
          <cell r="J90">
            <v>9</v>
          </cell>
          <cell r="K90">
            <v>10</v>
          </cell>
          <cell r="L90">
            <v>9</v>
          </cell>
          <cell r="M90">
            <v>10</v>
          </cell>
          <cell r="N90">
            <v>0</v>
          </cell>
          <cell r="O90">
            <v>0</v>
          </cell>
          <cell r="P90">
            <v>0</v>
          </cell>
          <cell r="Q90">
            <v>0</v>
          </cell>
          <cell r="R90" t="str">
            <v>19AO001701745</v>
          </cell>
          <cell r="S90">
            <v>0</v>
          </cell>
        </row>
        <row r="91">
          <cell r="A91" t="str">
            <v>0090</v>
          </cell>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t="str">
            <v>19AO001701745</v>
          </cell>
          <cell r="S91">
            <v>0</v>
          </cell>
        </row>
        <row r="92">
          <cell r="A92">
            <v>0</v>
          </cell>
          <cell r="B92" t="str">
            <v>Actividad 5005978 Transferencia de recursos para la ejecucion de actividades</v>
          </cell>
          <cell r="C92" t="str">
            <v>Persona</v>
          </cell>
          <cell r="D92">
            <v>5955</v>
          </cell>
          <cell r="E92">
            <v>7484679</v>
          </cell>
          <cell r="F92">
            <v>0</v>
          </cell>
          <cell r="G92">
            <v>0</v>
          </cell>
          <cell r="H92">
            <v>0</v>
          </cell>
          <cell r="I92">
            <v>0</v>
          </cell>
          <cell r="J92">
            <v>3869</v>
          </cell>
          <cell r="K92">
            <v>2086</v>
          </cell>
          <cell r="L92">
            <v>0</v>
          </cell>
          <cell r="M92">
            <v>0</v>
          </cell>
          <cell r="N92">
            <v>0</v>
          </cell>
          <cell r="O92">
            <v>0</v>
          </cell>
          <cell r="P92">
            <v>0</v>
          </cell>
          <cell r="Q92">
            <v>0</v>
          </cell>
          <cell r="R92">
            <v>0</v>
          </cell>
          <cell r="S92">
            <v>0</v>
          </cell>
        </row>
        <row r="93">
          <cell r="A93" t="str">
            <v>0058</v>
          </cell>
          <cell r="B93" t="str">
            <v>0070171 Generación de empleos temporales - Ancash</v>
          </cell>
          <cell r="C93" t="str">
            <v>Persona</v>
          </cell>
          <cell r="D93">
            <v>50</v>
          </cell>
          <cell r="E93">
            <v>63000</v>
          </cell>
          <cell r="F93">
            <v>0</v>
          </cell>
          <cell r="G93">
            <v>0</v>
          </cell>
          <cell r="H93">
            <v>0</v>
          </cell>
          <cell r="I93">
            <v>0</v>
          </cell>
          <cell r="J93">
            <v>32</v>
          </cell>
          <cell r="K93">
            <v>18</v>
          </cell>
          <cell r="L93">
            <v>0</v>
          </cell>
          <cell r="M93">
            <v>0</v>
          </cell>
          <cell r="N93">
            <v>0</v>
          </cell>
          <cell r="O93">
            <v>0</v>
          </cell>
          <cell r="P93">
            <v>0</v>
          </cell>
          <cell r="Q93">
            <v>0</v>
          </cell>
          <cell r="R93">
            <v>0</v>
          </cell>
          <cell r="S93">
            <v>0</v>
          </cell>
        </row>
        <row r="94">
          <cell r="A94" t="str">
            <v>0059</v>
          </cell>
          <cell r="B94" t="str">
            <v>0070171 Generación de empleos temporales - arequipa</v>
          </cell>
          <cell r="C94" t="str">
            <v>Persona</v>
          </cell>
          <cell r="D94">
            <v>500</v>
          </cell>
          <cell r="E94">
            <v>628450</v>
          </cell>
          <cell r="F94">
            <v>0</v>
          </cell>
          <cell r="G94">
            <v>0</v>
          </cell>
          <cell r="H94">
            <v>0</v>
          </cell>
          <cell r="I94">
            <v>0</v>
          </cell>
          <cell r="J94">
            <v>325</v>
          </cell>
          <cell r="K94">
            <v>175</v>
          </cell>
          <cell r="L94">
            <v>0</v>
          </cell>
          <cell r="M94">
            <v>0</v>
          </cell>
          <cell r="N94">
            <v>0</v>
          </cell>
          <cell r="O94">
            <v>0</v>
          </cell>
          <cell r="P94">
            <v>0</v>
          </cell>
          <cell r="Q94">
            <v>0</v>
          </cell>
          <cell r="R94">
            <v>0</v>
          </cell>
          <cell r="S94">
            <v>0</v>
          </cell>
        </row>
        <row r="95">
          <cell r="A95" t="str">
            <v>0060</v>
          </cell>
          <cell r="B95" t="str">
            <v>0070171 Generación de empleos temporales - ayacucho</v>
          </cell>
          <cell r="C95" t="str">
            <v>Persona</v>
          </cell>
          <cell r="D95">
            <v>500</v>
          </cell>
          <cell r="E95">
            <v>630000</v>
          </cell>
          <cell r="F95">
            <v>0</v>
          </cell>
          <cell r="G95">
            <v>0</v>
          </cell>
          <cell r="H95">
            <v>0</v>
          </cell>
          <cell r="I95">
            <v>0</v>
          </cell>
          <cell r="J95">
            <v>325</v>
          </cell>
          <cell r="K95">
            <v>175</v>
          </cell>
          <cell r="L95">
            <v>0</v>
          </cell>
          <cell r="M95">
            <v>0</v>
          </cell>
          <cell r="N95">
            <v>0</v>
          </cell>
          <cell r="O95">
            <v>0</v>
          </cell>
          <cell r="P95">
            <v>0</v>
          </cell>
          <cell r="Q95">
            <v>0</v>
          </cell>
          <cell r="R95">
            <v>0</v>
          </cell>
          <cell r="S95">
            <v>0</v>
          </cell>
        </row>
        <row r="96">
          <cell r="A96" t="str">
            <v>0061</v>
          </cell>
          <cell r="B96" t="str">
            <v>0070171 Generación de empleos temporales - cusco</v>
          </cell>
          <cell r="C96" t="str">
            <v>Persona</v>
          </cell>
          <cell r="D96">
            <v>100</v>
          </cell>
          <cell r="E96">
            <v>125689</v>
          </cell>
          <cell r="F96">
            <v>0</v>
          </cell>
          <cell r="G96">
            <v>0</v>
          </cell>
          <cell r="H96">
            <v>0</v>
          </cell>
          <cell r="I96">
            <v>0</v>
          </cell>
          <cell r="J96">
            <v>65</v>
          </cell>
          <cell r="K96">
            <v>35</v>
          </cell>
          <cell r="L96">
            <v>0</v>
          </cell>
          <cell r="M96">
            <v>0</v>
          </cell>
          <cell r="N96">
            <v>0</v>
          </cell>
          <cell r="O96">
            <v>0</v>
          </cell>
          <cell r="P96">
            <v>0</v>
          </cell>
          <cell r="Q96">
            <v>0</v>
          </cell>
          <cell r="R96">
            <v>0</v>
          </cell>
          <cell r="S96">
            <v>0</v>
          </cell>
        </row>
        <row r="97">
          <cell r="A97" t="str">
            <v>0062</v>
          </cell>
          <cell r="B97" t="str">
            <v>0070171 Generación de empleos temporales - huancavelica</v>
          </cell>
          <cell r="C97" t="str">
            <v>Persona</v>
          </cell>
          <cell r="D97">
            <v>1700</v>
          </cell>
          <cell r="E97">
            <v>2137380</v>
          </cell>
          <cell r="F97">
            <v>0</v>
          </cell>
          <cell r="G97">
            <v>0</v>
          </cell>
          <cell r="H97">
            <v>0</v>
          </cell>
          <cell r="I97">
            <v>0</v>
          </cell>
          <cell r="J97">
            <v>1105</v>
          </cell>
          <cell r="K97">
            <v>595</v>
          </cell>
          <cell r="L97">
            <v>0</v>
          </cell>
          <cell r="M97">
            <v>0</v>
          </cell>
          <cell r="N97">
            <v>0</v>
          </cell>
          <cell r="O97">
            <v>0</v>
          </cell>
          <cell r="P97">
            <v>0</v>
          </cell>
          <cell r="Q97">
            <v>0</v>
          </cell>
          <cell r="R97">
            <v>0</v>
          </cell>
          <cell r="S97">
            <v>0</v>
          </cell>
        </row>
        <row r="98">
          <cell r="A98" t="str">
            <v>0063</v>
          </cell>
          <cell r="B98" t="str">
            <v>0070171 Generación de empleos temporales - huánuco</v>
          </cell>
          <cell r="C98" t="str">
            <v>Persona</v>
          </cell>
          <cell r="D98">
            <v>500</v>
          </cell>
          <cell r="E98">
            <v>628267</v>
          </cell>
          <cell r="F98">
            <v>0</v>
          </cell>
          <cell r="G98">
            <v>0</v>
          </cell>
          <cell r="H98">
            <v>0</v>
          </cell>
          <cell r="I98">
            <v>0</v>
          </cell>
          <cell r="J98">
            <v>325</v>
          </cell>
          <cell r="K98">
            <v>175</v>
          </cell>
          <cell r="L98">
            <v>0</v>
          </cell>
          <cell r="M98">
            <v>0</v>
          </cell>
          <cell r="N98">
            <v>0</v>
          </cell>
          <cell r="O98">
            <v>0</v>
          </cell>
          <cell r="P98">
            <v>0</v>
          </cell>
          <cell r="Q98">
            <v>0</v>
          </cell>
          <cell r="R98">
            <v>0</v>
          </cell>
          <cell r="S98">
            <v>0</v>
          </cell>
        </row>
        <row r="99">
          <cell r="A99" t="str">
            <v>0064</v>
          </cell>
          <cell r="B99" t="str">
            <v>0070171 Generación de empleos temporales - moquegua</v>
          </cell>
          <cell r="C99" t="str">
            <v>Persona</v>
          </cell>
          <cell r="D99">
            <v>650</v>
          </cell>
          <cell r="E99">
            <v>817508</v>
          </cell>
          <cell r="F99">
            <v>0</v>
          </cell>
          <cell r="G99">
            <v>0</v>
          </cell>
          <cell r="H99">
            <v>0</v>
          </cell>
          <cell r="I99">
            <v>0</v>
          </cell>
          <cell r="J99">
            <v>422</v>
          </cell>
          <cell r="K99">
            <v>228</v>
          </cell>
          <cell r="L99">
            <v>0</v>
          </cell>
          <cell r="M99">
            <v>0</v>
          </cell>
          <cell r="N99">
            <v>0</v>
          </cell>
          <cell r="O99">
            <v>0</v>
          </cell>
          <cell r="P99">
            <v>0</v>
          </cell>
          <cell r="Q99">
            <v>0</v>
          </cell>
          <cell r="R99">
            <v>0</v>
          </cell>
          <cell r="S99">
            <v>0</v>
          </cell>
        </row>
        <row r="100">
          <cell r="A100" t="str">
            <v>0065</v>
          </cell>
          <cell r="B100" t="str">
            <v>0070171 Generación de empleos temporales - pasco</v>
          </cell>
          <cell r="C100" t="str">
            <v>Persona</v>
          </cell>
          <cell r="D100">
            <v>100</v>
          </cell>
          <cell r="E100">
            <v>126000</v>
          </cell>
          <cell r="F100">
            <v>0</v>
          </cell>
          <cell r="G100">
            <v>0</v>
          </cell>
          <cell r="H100">
            <v>0</v>
          </cell>
          <cell r="I100">
            <v>0</v>
          </cell>
          <cell r="J100">
            <v>65</v>
          </cell>
          <cell r="K100">
            <v>35</v>
          </cell>
          <cell r="L100">
            <v>0</v>
          </cell>
          <cell r="M100">
            <v>0</v>
          </cell>
          <cell r="N100">
            <v>0</v>
          </cell>
          <cell r="O100">
            <v>0</v>
          </cell>
          <cell r="P100">
            <v>0</v>
          </cell>
          <cell r="Q100">
            <v>0</v>
          </cell>
          <cell r="R100">
            <v>0</v>
          </cell>
          <cell r="S100">
            <v>0</v>
          </cell>
        </row>
        <row r="101">
          <cell r="A101" t="str">
            <v>0066</v>
          </cell>
          <cell r="B101" t="str">
            <v>0070171 Generación de empleos temporales - san martín</v>
          </cell>
          <cell r="C101" t="str">
            <v>Persona</v>
          </cell>
          <cell r="D101">
            <v>650</v>
          </cell>
          <cell r="E101">
            <v>818708</v>
          </cell>
          <cell r="F101">
            <v>0</v>
          </cell>
          <cell r="G101">
            <v>0</v>
          </cell>
          <cell r="H101">
            <v>0</v>
          </cell>
          <cell r="I101">
            <v>0</v>
          </cell>
          <cell r="J101">
            <v>422</v>
          </cell>
          <cell r="K101">
            <v>228</v>
          </cell>
          <cell r="L101">
            <v>0</v>
          </cell>
          <cell r="M101">
            <v>0</v>
          </cell>
          <cell r="N101">
            <v>0</v>
          </cell>
          <cell r="O101">
            <v>0</v>
          </cell>
          <cell r="P101">
            <v>0</v>
          </cell>
          <cell r="Q101">
            <v>0</v>
          </cell>
          <cell r="R101">
            <v>0</v>
          </cell>
          <cell r="S101">
            <v>0</v>
          </cell>
        </row>
        <row r="102">
          <cell r="A102" t="str">
            <v>0067</v>
          </cell>
          <cell r="B102" t="str">
            <v>0070171 Generación de empleos temporales - tacna</v>
          </cell>
          <cell r="C102" t="str">
            <v>Persona</v>
          </cell>
          <cell r="D102">
            <v>1205</v>
          </cell>
          <cell r="E102">
            <v>1509677</v>
          </cell>
          <cell r="F102">
            <v>0</v>
          </cell>
          <cell r="G102">
            <v>0</v>
          </cell>
          <cell r="H102">
            <v>0</v>
          </cell>
          <cell r="I102">
            <v>0</v>
          </cell>
          <cell r="J102">
            <v>783</v>
          </cell>
          <cell r="K102">
            <v>422</v>
          </cell>
          <cell r="L102">
            <v>0</v>
          </cell>
          <cell r="M102">
            <v>0</v>
          </cell>
          <cell r="N102">
            <v>0</v>
          </cell>
          <cell r="O102">
            <v>0</v>
          </cell>
          <cell r="P102">
            <v>0</v>
          </cell>
          <cell r="Q102">
            <v>0</v>
          </cell>
          <cell r="R102">
            <v>0</v>
          </cell>
          <cell r="S10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heetName val="Indicaciones"/>
      <sheetName val="Diccionario"/>
      <sheetName val="LISTA_NIVEL1"/>
      <sheetName val="LISTA_NIVEL_2_3"/>
      <sheetName val="INVERSIONES"/>
      <sheetName val="Hoja2"/>
      <sheetName val="Hoja1"/>
      <sheetName val="Hoja1_(2)"/>
      <sheetName val="Hoja1_(2)1"/>
      <sheetName val="Hoja1 (2)"/>
      <sheetName val="Lista desplegableGeneral"/>
      <sheetName val="Hoja1_(2)3"/>
      <sheetName val="Hoja1_(2)2"/>
    </sheetNames>
    <sheetDataSet>
      <sheetData sheetId="0"/>
      <sheetData sheetId="1"/>
      <sheetData sheetId="2"/>
      <sheetData sheetId="3">
        <row r="21">
          <cell r="A21" t="str">
            <v>1. GOBIERNO NACIONAL</v>
          </cell>
          <cell r="B21" t="str">
            <v>2. GOBIERNOS REGIONALES</v>
          </cell>
          <cell r="C21" t="str">
            <v>3. GOBIERNOS LOCALES</v>
          </cell>
        </row>
        <row r="22">
          <cell r="A22" t="str">
            <v>_1._GOBIERNO_NACI_F12</v>
          </cell>
          <cell r="B22" t="str">
            <v>_2._GOBIERNOS_REGIONALES_F12</v>
          </cell>
          <cell r="C22" t="str">
            <v>_2._GOBIERNOS_LOCALES_F12</v>
          </cell>
        </row>
        <row r="23">
          <cell r="A23" t="str">
            <v>10. EDUCACION</v>
          </cell>
          <cell r="B23" t="str">
            <v>99. GOBIERNOS REGIONALES</v>
          </cell>
          <cell r="C23" t="str">
            <v>02. ANCASH</v>
          </cell>
        </row>
        <row r="24">
          <cell r="A24" t="str">
            <v>11. SALUD</v>
          </cell>
          <cell r="C24" t="str">
            <v>04. AREQUIPA</v>
          </cell>
        </row>
        <row r="25">
          <cell r="A25" t="str">
            <v>13. AGRICULTURA</v>
          </cell>
          <cell r="C25" t="str">
            <v>05. AYACUCHO</v>
          </cell>
        </row>
        <row r="26">
          <cell r="A26" t="str">
            <v>19. CONTRALORIA GENERAL</v>
          </cell>
          <cell r="C26" t="str">
            <v>06. CAJAMARCA</v>
          </cell>
        </row>
        <row r="27">
          <cell r="A27" t="str">
            <v>36. TRANSPORTES Y COMUNICACIONES</v>
          </cell>
          <cell r="C27" t="str">
            <v>09. HUANCAVELICA</v>
          </cell>
        </row>
        <row r="28">
          <cell r="A28" t="str">
            <v>37. VIVIENDA CONSTRUCCION Y SANEAMIENTO</v>
          </cell>
          <cell r="C28" t="str">
            <v>11. ICA</v>
          </cell>
        </row>
        <row r="29">
          <cell r="C29" t="str">
            <v>13. LA LIBERTAD</v>
          </cell>
        </row>
        <row r="30">
          <cell r="C30" t="str">
            <v>14. LAMBAYEQUE</v>
          </cell>
        </row>
        <row r="31">
          <cell r="C31" t="str">
            <v>15. LIMA</v>
          </cell>
        </row>
        <row r="32">
          <cell r="C32" t="str">
            <v>16. UCAYALI</v>
          </cell>
        </row>
        <row r="33">
          <cell r="C33" t="str">
            <v>20. PIURA</v>
          </cell>
        </row>
      </sheetData>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5"/>
      <sheetName val="Hoja1"/>
      <sheetName val="Hoja2"/>
      <sheetName val="RESUMEN"/>
      <sheetName val="BASE_REQUERIDO_2021 (2)"/>
      <sheetName val="Hoja4"/>
      <sheetName val="Hoja7"/>
      <sheetName val="APM"/>
      <sheetName val="cuadros de informe"/>
      <sheetName val="2020-REACTIVACION"/>
    </sheetNames>
    <sheetDataSet>
      <sheetData sheetId="0" refreshError="1"/>
      <sheetData sheetId="1" refreshError="1"/>
      <sheetData sheetId="2" refreshError="1"/>
      <sheetData sheetId="3" refreshError="1"/>
      <sheetData sheetId="4" refreshError="1"/>
      <sheetData sheetId="5">
        <row r="53">
          <cell r="A53" t="str">
            <v>Etiquetas de fila</v>
          </cell>
          <cell r="B53" t="str">
            <v>Etiquetas de fila</v>
          </cell>
        </row>
        <row r="54">
          <cell r="A54" t="str">
            <v xml:space="preserve"> ARCHIVO , LIMA NORTE - CALLAO , LIMA SUR - ESTE</v>
          </cell>
          <cell r="B54" t="str">
            <v xml:space="preserve"> ARCHIVO , LIMA NORTE - CALLAO , LIMA SUR - ESTE</v>
          </cell>
        </row>
        <row r="55">
          <cell r="A55" t="str">
            <v>C.F.  DE PLANIFICACIÓN Y PRESUPUESTO</v>
          </cell>
          <cell r="B55" t="str">
            <v>C.F.  DE PLANIFICACIÓN Y PRESUPUESTO</v>
          </cell>
        </row>
        <row r="56">
          <cell r="A56" t="str">
            <v>C.F. DE ASISTENCIA TÉCNICA  Y EVALUACIÓN DE PROYECTOS</v>
          </cell>
          <cell r="B56" t="str">
            <v>C.F. DE ASISTENCIA TÉCNICA  Y EVALUACIÓN DE PROYECTOS</v>
          </cell>
        </row>
        <row r="57">
          <cell r="A57" t="str">
            <v>C.F. DE CONTABILIDAD</v>
          </cell>
          <cell r="B57" t="str">
            <v>C.F. DE CONTABILIDAD</v>
          </cell>
        </row>
        <row r="58">
          <cell r="A58" t="str">
            <v>C.F. DE LOGÍSTICA</v>
          </cell>
          <cell r="B58" t="str">
            <v>C.F. DE LOGÍSTICA</v>
          </cell>
        </row>
        <row r="59">
          <cell r="A59" t="str">
            <v>C.F. DE MONITOREO Y EVALUACIÓN</v>
          </cell>
          <cell r="B59" t="str">
            <v>C.F. DE MONITOREO Y EVALUACIÓN</v>
          </cell>
        </row>
        <row r="60">
          <cell r="A60" t="str">
            <v>C.F. DE RECURSOS HUMANOS</v>
          </cell>
          <cell r="B60" t="str">
            <v>C.F. DE RECURSOS HUMANOS</v>
          </cell>
        </row>
        <row r="61">
          <cell r="A61" t="str">
            <v>C.F. DE SISTEMAS</v>
          </cell>
          <cell r="B61" t="str">
            <v>C.F. DE SISTEMAS</v>
          </cell>
        </row>
        <row r="62">
          <cell r="A62" t="str">
            <v>C.F. DE SUPERVISIÓN DE PROYECTOS</v>
          </cell>
          <cell r="B62" t="str">
            <v>C.F. DE SUPERVISIÓN DE PROYECTOS</v>
          </cell>
        </row>
        <row r="63">
          <cell r="A63" t="str">
            <v>C.F. DE TESORERÍA</v>
          </cell>
          <cell r="B63" t="str">
            <v>C.F. DE TESORERÍA</v>
          </cell>
        </row>
        <row r="64">
          <cell r="A64" t="str">
            <v>DIRECCIÓN EJECUTIVA</v>
          </cell>
          <cell r="B64" t="str">
            <v>DIRECCIÓN EJECUTIVA</v>
          </cell>
        </row>
        <row r="65">
          <cell r="A65" t="str">
            <v>UNIDAD DE ADMINISTRACIÓN</v>
          </cell>
          <cell r="B65" t="str">
            <v>UNIDAD DE ADMINISTRACIÓN</v>
          </cell>
        </row>
        <row r="66">
          <cell r="A66" t="str">
            <v>UNIDAD DE ARTICULACIÓN Y PROMOCIÓN DE INTERVENCIONES</v>
          </cell>
          <cell r="B66" t="str">
            <v>UNIDAD DE ARTICULACIÓN Y PROMOCIÓN DE INTERVENCIONES</v>
          </cell>
        </row>
        <row r="67">
          <cell r="A67" t="str">
            <v>UNIDAD DE ASESORÍA JURÍDICA</v>
          </cell>
          <cell r="B67" t="str">
            <v>UNIDAD DE ASESORÍA JURÍDICA</v>
          </cell>
        </row>
        <row r="68">
          <cell r="A68" t="str">
            <v>UNIDAD DE GESTIÓN DE INTERVENCIONES</v>
          </cell>
          <cell r="B68" t="str">
            <v>UNIDAD DE GESTIÓN DE INTERVENCIONES</v>
          </cell>
        </row>
        <row r="69">
          <cell r="A69" t="str">
            <v>UNIDAD DE PLANIFICACIÓN, PRESUPUESTO, SEGUIMIENTO Y MODERNIZACIÓN</v>
          </cell>
          <cell r="B69" t="str">
            <v>UNIDAD DE PLANIFICACIÓN, PRESUPUESTO, SEGUIMIENTO Y MODERNIZACIÓN</v>
          </cell>
        </row>
        <row r="70">
          <cell r="A70" t="str">
            <v>UNIDAD ZONAL AMAZONAS</v>
          </cell>
          <cell r="B70" t="str">
            <v>UNIDAD ZONAL AMAZONAS</v>
          </cell>
        </row>
        <row r="71">
          <cell r="A71" t="str">
            <v>UNIDAD ZONAL APURIMAC</v>
          </cell>
          <cell r="B71" t="str">
            <v>UNIDAD ZONAL APURIMAC</v>
          </cell>
        </row>
        <row r="72">
          <cell r="A72" t="str">
            <v>UNIDAD ZONAL AREQUIPA</v>
          </cell>
          <cell r="B72" t="str">
            <v>UNIDAD ZONAL AREQUIPA</v>
          </cell>
        </row>
        <row r="73">
          <cell r="A73" t="str">
            <v>UNIDAD ZONAL AYACUCHO</v>
          </cell>
          <cell r="B73" t="str">
            <v>UNIDAD ZONAL AYACUCHO</v>
          </cell>
        </row>
        <row r="74">
          <cell r="A74" t="str">
            <v>UNIDAD ZONAL CAJAMARCA</v>
          </cell>
          <cell r="B74" t="str">
            <v>UNIDAD ZONAL CAJAMARCA</v>
          </cell>
        </row>
        <row r="75">
          <cell r="A75" t="str">
            <v>UNIDAD ZONAL CUSCO</v>
          </cell>
          <cell r="B75" t="str">
            <v>UNIDAD ZONAL CUSCO</v>
          </cell>
        </row>
        <row r="76">
          <cell r="A76" t="str">
            <v>UNIDAD ZONAL CUSCO (Madre de Dios)</v>
          </cell>
          <cell r="B76" t="str">
            <v>UNIDAD ZONAL CUSCO (Madre de Dios)</v>
          </cell>
        </row>
        <row r="77">
          <cell r="A77" t="str">
            <v>UNIDAD ZONAL HUANCAVELICA</v>
          </cell>
          <cell r="B77" t="str">
            <v>UNIDAD ZONAL HUANCAVELICA</v>
          </cell>
        </row>
        <row r="78">
          <cell r="A78" t="str">
            <v>UNIDAD ZONAL HUANUCO</v>
          </cell>
          <cell r="B78" t="str">
            <v>UNIDAD ZONAL HUANUCO</v>
          </cell>
        </row>
        <row r="79">
          <cell r="A79" t="str">
            <v>UNIDAD ZONAL HUARAZ</v>
          </cell>
          <cell r="B79" t="str">
            <v>UNIDAD ZONAL HUARAZ</v>
          </cell>
        </row>
        <row r="80">
          <cell r="A80" t="str">
            <v>UNIDAD ZONAL ICA</v>
          </cell>
          <cell r="B80" t="str">
            <v>UNIDAD ZONAL ICA</v>
          </cell>
        </row>
        <row r="81">
          <cell r="A81" t="str">
            <v>UNIDAD ZONAL JUNIN</v>
          </cell>
          <cell r="B81" t="str">
            <v>UNIDAD ZONAL JUNIN</v>
          </cell>
        </row>
        <row r="82">
          <cell r="A82" t="str">
            <v>UNIDAD ZONAL LA LIBERTAD</v>
          </cell>
          <cell r="B82" t="str">
            <v>UNIDAD ZONAL LA LIBERTAD</v>
          </cell>
        </row>
        <row r="83">
          <cell r="A83" t="str">
            <v>UNIDAD ZONAL LIMA NORTE - CALLAO</v>
          </cell>
          <cell r="B83" t="str">
            <v>UNIDAD ZONAL LIMA NORTE - CALLAO</v>
          </cell>
        </row>
        <row r="84">
          <cell r="A84" t="str">
            <v>UNIDAD ZONAL LIMA SUR - ESTE</v>
          </cell>
          <cell r="B84" t="str">
            <v>UNIDAD ZONAL LIMA SUR - ESTE</v>
          </cell>
        </row>
        <row r="85">
          <cell r="A85" t="str">
            <v>UNIDAD ZONAL LORETO</v>
          </cell>
          <cell r="B85" t="str">
            <v>UNIDAD ZONAL LORETO</v>
          </cell>
        </row>
        <row r="86">
          <cell r="A86" t="str">
            <v>UNIDAD ZONAL MOQUEGUA</v>
          </cell>
          <cell r="B86" t="str">
            <v>UNIDAD ZONAL MOQUEGUA</v>
          </cell>
        </row>
        <row r="87">
          <cell r="A87" t="str">
            <v>UNIDAD ZONAL PIURA</v>
          </cell>
          <cell r="B87" t="str">
            <v>UNIDAD ZONAL PIURA</v>
          </cell>
        </row>
        <row r="88">
          <cell r="A88" t="str">
            <v>UNIDAD ZONAL PUNO</v>
          </cell>
          <cell r="B88" t="str">
            <v>UNIDAD ZONAL PUNO</v>
          </cell>
        </row>
        <row r="89">
          <cell r="A89" t="str">
            <v>UNIDAD ZONAL SAN MARTIN</v>
          </cell>
          <cell r="B89" t="str">
            <v>UNIDAD ZONAL SAN MARTIN</v>
          </cell>
        </row>
        <row r="90">
          <cell r="A90" t="str">
            <v>UNIDAD ZONAL TACNA</v>
          </cell>
          <cell r="B90" t="str">
            <v>UNIDAD ZONAL TACNA</v>
          </cell>
        </row>
        <row r="91">
          <cell r="A91" t="str">
            <v>UZ APURIMAC</v>
          </cell>
          <cell r="B91" t="str">
            <v>UNIDAD ZONAL APURIMAC</v>
          </cell>
        </row>
        <row r="92">
          <cell r="A92" t="str">
            <v>UZ AREQUIPA</v>
          </cell>
          <cell r="B92" t="str">
            <v>UNIDAD ZONAL AREQUIPA</v>
          </cell>
        </row>
        <row r="93">
          <cell r="A93" t="str">
            <v>UZ AYACUCHO</v>
          </cell>
          <cell r="B93" t="str">
            <v>UNIDAD ZONAL AYACUCHO</v>
          </cell>
        </row>
        <row r="94">
          <cell r="A94" t="str">
            <v>UZ CAJAMARCA</v>
          </cell>
          <cell r="B94" t="str">
            <v>UNIDAD ZONAL CAJAMARCA</v>
          </cell>
        </row>
        <row r="95">
          <cell r="A95" t="str">
            <v>UZ CUSCO</v>
          </cell>
          <cell r="B95" t="str">
            <v>UNIDAD ZONAL CUSCO</v>
          </cell>
        </row>
        <row r="96">
          <cell r="A96" t="str">
            <v>UZ HUANCAVELICA</v>
          </cell>
          <cell r="B96" t="str">
            <v>UNIDAD ZONAL HUANCAVELICA</v>
          </cell>
        </row>
        <row r="97">
          <cell r="A97" t="str">
            <v>UZ HUANUCO</v>
          </cell>
          <cell r="B97" t="str">
            <v>UNIDAD ZONAL HUANUCO</v>
          </cell>
        </row>
        <row r="98">
          <cell r="A98" t="str">
            <v>UZ HUARAZ</v>
          </cell>
          <cell r="B98" t="str">
            <v>UNIDAD ZONAL HUARAZ</v>
          </cell>
        </row>
        <row r="99">
          <cell r="A99" t="str">
            <v>UZ JUNIN</v>
          </cell>
          <cell r="B99" t="str">
            <v>UNIDAD ZONAL JUNIN</v>
          </cell>
        </row>
        <row r="100">
          <cell r="A100" t="str">
            <v>UZ LA LIBERTAD</v>
          </cell>
          <cell r="B100" t="str">
            <v>UNIDAD ZONAL LA LIBERTAD</v>
          </cell>
        </row>
        <row r="101">
          <cell r="A101" t="str">
            <v>UZ PIURA</v>
          </cell>
          <cell r="B101" t="str">
            <v>UNIDAD ZONAL PIURA</v>
          </cell>
        </row>
        <row r="102">
          <cell r="A102" t="str">
            <v>UZ PUNO</v>
          </cell>
          <cell r="B102" t="str">
            <v>UNIDAD ZONAL PUNO</v>
          </cell>
        </row>
        <row r="103">
          <cell r="A103" t="str">
            <v>UZ SAN MARTIN</v>
          </cell>
          <cell r="B103" t="str">
            <v>UNIDAD ZONAL SAN MARTIN</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P´s"/>
      <sheetName val="Base. Principal"/>
      <sheetName val="Base de CCP"/>
      <sheetName val="CUADRO_poi"/>
      <sheetName val="RESUMEN"/>
      <sheetName val="tareas"/>
      <sheetName val="Tipo de gastos"/>
      <sheetName val="Detalle.Certificado"/>
      <sheetName val="NMP"/>
      <sheetName val="Hoja1"/>
      <sheetName val="Hoja3"/>
      <sheetName val="Cadena Funcional"/>
      <sheetName val="BASE.ACTU"/>
      <sheetName val="cuadro-informe"/>
      <sheetName val="PIM"/>
      <sheetName val="CN_(-)"/>
      <sheetName val="Hoja2"/>
      <sheetName val="PRESUPUESTO"/>
      <sheetName val="cuadro 2"/>
      <sheetName val="cuadro 1"/>
      <sheetName val="web"/>
      <sheetName val="CARGO"/>
      <sheetName val="gestion"/>
      <sheetName val="SIAFOLP"/>
      <sheetName val="camionetas"/>
      <sheetName val="CEPLAN"/>
      <sheetName val="Certificación"/>
      <sheetName val="Compromiso Anual"/>
      <sheetName val="Compromiso"/>
      <sheetName val="Devengado"/>
      <sheetName val="Presupuesto y Ejecución 20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AU3" t="str">
            <v>9002</v>
          </cell>
          <cell r="AV3" t="str">
            <v>Asignaciones Presupuestales que No Resultan en Producto</v>
          </cell>
          <cell r="AW3" t="str">
            <v>9002. Asignaciones Presupuestales que No Resultan en Producto</v>
          </cell>
        </row>
        <row r="4">
          <cell r="AU4" t="str">
            <v>0073</v>
          </cell>
          <cell r="AV4" t="str">
            <v>Programa para la Generación de Empleo Social Inclusivo Trabaja Perú</v>
          </cell>
          <cell r="AW4" t="str">
            <v>0073. Programa para la Generación de Empleo Social Inclusivo Trabaja Perú</v>
          </cell>
        </row>
        <row r="7">
          <cell r="AU7" t="str">
            <v>3000001</v>
          </cell>
          <cell r="AV7" t="str">
            <v>Acciones Comunes</v>
          </cell>
          <cell r="AW7" t="str">
            <v>3000001. Acciones Comunes</v>
          </cell>
        </row>
        <row r="8">
          <cell r="AO8" t="str">
            <v>5000276. Gestión del programa</v>
          </cell>
          <cell r="AP8" t="str">
            <v>0. GASTO REGULAR</v>
          </cell>
          <cell r="AU8" t="str">
            <v>3000194</v>
          </cell>
          <cell r="AV8" t="str">
            <v>Empleo Temporal Generado</v>
          </cell>
          <cell r="AW8" t="str">
            <v>3000194. Empleo Temporal Generado</v>
          </cell>
        </row>
        <row r="9">
          <cell r="AO9" t="str">
            <v>5006295. Promocion de modalidades de intervencion del programa para desarrollo de proyectos y actividades intensivos en mano de obra no calificada</v>
          </cell>
          <cell r="AP9" t="str">
            <v>0. GASTO REGULAR</v>
          </cell>
          <cell r="AU9" t="str">
            <v>3999999</v>
          </cell>
          <cell r="AV9" t="str">
            <v>Sin Producto</v>
          </cell>
          <cell r="AW9" t="str">
            <v>3999999. Sin Producto</v>
          </cell>
        </row>
        <row r="10">
          <cell r="AO10" t="str">
            <v>5006296. Seguimiento de los proyectos y actividades en ejecucion</v>
          </cell>
          <cell r="AP10" t="str">
            <v>0. GASTO REGULAR</v>
          </cell>
        </row>
        <row r="11">
          <cell r="AO11" t="str">
            <v>5006297. Transferencias de recursos para proyectos y actividades</v>
          </cell>
          <cell r="AP11" t="str">
            <v>0. GASTO REGULAR</v>
          </cell>
        </row>
        <row r="12">
          <cell r="AO12" t="str">
            <v>5006373. Promoción, implementación y ejecución de actividades para la reactivación económica</v>
          </cell>
          <cell r="AP12" t="str">
            <v>2. GASTO REACTIVACION</v>
          </cell>
        </row>
        <row r="13">
          <cell r="AO13" t="str">
            <v>5001914. Pago de sentencias judiciales y laudos arbitrales</v>
          </cell>
          <cell r="AP13" t="str">
            <v>0. GASTO REGULAR</v>
          </cell>
        </row>
        <row r="15">
          <cell r="AK15" t="str">
            <v>00</v>
          </cell>
          <cell r="AL15" t="str">
            <v>R.O</v>
          </cell>
        </row>
        <row r="16">
          <cell r="AK16" t="str">
            <v>19</v>
          </cell>
          <cell r="AL16" t="str">
            <v>R.O.O.C</v>
          </cell>
        </row>
        <row r="21">
          <cell r="BB21" t="str">
            <v>23 2 6 3 4</v>
          </cell>
          <cell r="BC21" t="str">
            <v>No</v>
          </cell>
        </row>
        <row r="22">
          <cell r="BB22" t="str">
            <v>23 2 7 12 1</v>
          </cell>
          <cell r="BC22" t="str">
            <v>No</v>
          </cell>
        </row>
        <row r="23">
          <cell r="BB23" t="str">
            <v>23 2 7 12 2</v>
          </cell>
          <cell r="BC23" t="str">
            <v>No</v>
          </cell>
        </row>
        <row r="24">
          <cell r="BB24" t="str">
            <v>23 2 7 2 6</v>
          </cell>
          <cell r="BC24" t="str">
            <v>No</v>
          </cell>
        </row>
        <row r="25">
          <cell r="BB25" t="str">
            <v>23 2 7 2 8</v>
          </cell>
          <cell r="BC25" t="str">
            <v>No</v>
          </cell>
        </row>
        <row r="26">
          <cell r="BB26" t="str">
            <v>23 2 7 5 1</v>
          </cell>
          <cell r="BC26" t="str">
            <v>No</v>
          </cell>
        </row>
        <row r="27">
          <cell r="BB27" t="str">
            <v>23 2 7 5 10</v>
          </cell>
          <cell r="BC27" t="str">
            <v>No</v>
          </cell>
        </row>
        <row r="28">
          <cell r="BB28" t="str">
            <v>23 2 7 5 2</v>
          </cell>
          <cell r="BC28" t="str">
            <v>No</v>
          </cell>
        </row>
        <row r="29">
          <cell r="BB29" t="str">
            <v>23 2 7 5 4</v>
          </cell>
          <cell r="BC29" t="str">
            <v>No</v>
          </cell>
        </row>
        <row r="30">
          <cell r="BB30" t="str">
            <v>23 2 7 5 5</v>
          </cell>
          <cell r="BC30" t="str">
            <v>No</v>
          </cell>
        </row>
        <row r="31">
          <cell r="BB31" t="str">
            <v>23 2 7 5 6</v>
          </cell>
          <cell r="BC31" t="str">
            <v>No</v>
          </cell>
        </row>
        <row r="32">
          <cell r="BB32" t="str">
            <v>23 2 7 5 7</v>
          </cell>
          <cell r="BC32" t="str">
            <v>No</v>
          </cell>
        </row>
        <row r="33">
          <cell r="BB33" t="str">
            <v>23 2 7 5 8</v>
          </cell>
          <cell r="BC33" t="str">
            <v>No</v>
          </cell>
        </row>
        <row r="34">
          <cell r="BB34" t="str">
            <v>23 2 7 5 9</v>
          </cell>
          <cell r="BC34" t="str">
            <v>No</v>
          </cell>
        </row>
        <row r="35">
          <cell r="BB35" t="str">
            <v>23 2 7 599</v>
          </cell>
          <cell r="BC35" t="str">
            <v>No</v>
          </cell>
        </row>
        <row r="36">
          <cell r="BB36" t="str">
            <v>23 2 8 1 1</v>
          </cell>
          <cell r="BC36" t="str">
            <v>No</v>
          </cell>
        </row>
        <row r="37">
          <cell r="BB37" t="str">
            <v>23 2 8 1 2</v>
          </cell>
          <cell r="BC37" t="str">
            <v>No</v>
          </cell>
        </row>
        <row r="38">
          <cell r="BB38" t="str">
            <v>23 2 8 1 4</v>
          </cell>
          <cell r="BC38" t="str">
            <v>No</v>
          </cell>
        </row>
        <row r="39">
          <cell r="BB39" t="str">
            <v>23 2 8 1 5</v>
          </cell>
          <cell r="BC39" t="str">
            <v>No</v>
          </cell>
        </row>
        <row r="40">
          <cell r="BB40" t="str">
            <v>23 2 8 1 6</v>
          </cell>
          <cell r="BC40" t="str">
            <v>No</v>
          </cell>
        </row>
        <row r="41">
          <cell r="BB41" t="str">
            <v>23 2 8 1 99</v>
          </cell>
          <cell r="BC41" t="str">
            <v>No</v>
          </cell>
        </row>
        <row r="42">
          <cell r="BB42" t="str">
            <v>23 2 9 1 1</v>
          </cell>
          <cell r="BC42" t="str">
            <v>No</v>
          </cell>
        </row>
        <row r="43">
          <cell r="BB43" t="str">
            <v>25 4 3 2 1</v>
          </cell>
          <cell r="BC43" t="str">
            <v>No</v>
          </cell>
        </row>
        <row r="44">
          <cell r="BB44" t="str">
            <v>25 4 3 2 1</v>
          </cell>
          <cell r="BC44" t="str">
            <v>No</v>
          </cell>
        </row>
        <row r="45">
          <cell r="BB45" t="str">
            <v>25 5 1 3 2</v>
          </cell>
          <cell r="BC45" t="str">
            <v>No</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4"/>
      <sheetName val="ZONALES"/>
      <sheetName val="Hoja16"/>
      <sheetName val="CN_R"/>
      <sheetName val="PARTIDAS EXCLUIDAS MEF"/>
      <sheetName val="RESUMEN"/>
      <sheetName val="Tabla.cn.r"/>
      <sheetName val="Hoja5"/>
      <sheetName val="actua.CN_R"/>
      <sheetName val="Cadena detallada (resumen)"/>
      <sheetName val="PIM_2021"/>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JECUCION 2019"/>
      <sheetName val="PARTICIPANTES"/>
      <sheetName val="PROYECCION DE GASTO"/>
      <sheetName val="RESUMEN"/>
      <sheetName val="EJECUCION 2019 (2)"/>
      <sheetName val="ampliacion ds 118"/>
      <sheetName val="OCI-ANEXO N°1"/>
      <sheetName val="presupuesto"/>
    </sheetNames>
    <sheetDataSet>
      <sheetData sheetId="0">
        <row r="4">
          <cell r="B4" t="str">
            <v xml:space="preserve">NEMONICO </v>
          </cell>
        </row>
      </sheetData>
      <sheetData sheetId="1"/>
      <sheetData sheetId="2"/>
      <sheetData sheetId="3">
        <row r="4">
          <cell r="B4" t="str">
            <v xml:space="preserve">NEMONICO </v>
          </cell>
          <cell r="C4" t="str">
            <v>QP
Actualmente</v>
          </cell>
          <cell r="M4">
            <v>0</v>
          </cell>
          <cell r="N4">
            <v>0</v>
          </cell>
          <cell r="O4">
            <v>0</v>
          </cell>
          <cell r="P4" t="str">
            <v>QP*</v>
          </cell>
        </row>
        <row r="5">
          <cell r="B5" t="str">
            <v>AMAZONAS</v>
          </cell>
          <cell r="C5">
            <v>5</v>
          </cell>
          <cell r="M5" t="str">
            <v>AMAZONAS</v>
          </cell>
          <cell r="N5">
            <v>5</v>
          </cell>
          <cell r="O5">
            <v>0</v>
          </cell>
          <cell r="P5">
            <v>5</v>
          </cell>
        </row>
        <row r="6">
          <cell r="B6" t="str">
            <v>APURIMAC</v>
          </cell>
          <cell r="C6">
            <v>1</v>
          </cell>
          <cell r="M6" t="str">
            <v>APURIMAC</v>
          </cell>
          <cell r="N6">
            <v>1</v>
          </cell>
          <cell r="O6">
            <v>0</v>
          </cell>
          <cell r="P6">
            <v>1</v>
          </cell>
        </row>
        <row r="7">
          <cell r="B7" t="str">
            <v>AREQUIPA</v>
          </cell>
          <cell r="C7">
            <v>5</v>
          </cell>
          <cell r="M7" t="str">
            <v>AREQUIPA</v>
          </cell>
          <cell r="N7">
            <v>5</v>
          </cell>
          <cell r="O7">
            <v>0</v>
          </cell>
          <cell r="P7">
            <v>5</v>
          </cell>
        </row>
        <row r="8">
          <cell r="B8" t="str">
            <v>AYACUCHO</v>
          </cell>
          <cell r="C8">
            <v>10</v>
          </cell>
          <cell r="M8" t="str">
            <v>AYACUCHO</v>
          </cell>
          <cell r="N8">
            <v>9</v>
          </cell>
          <cell r="O8">
            <v>1</v>
          </cell>
          <cell r="P8">
            <v>10</v>
          </cell>
        </row>
        <row r="9">
          <cell r="B9" t="str">
            <v>CAJAMARCA</v>
          </cell>
          <cell r="C9">
            <v>6</v>
          </cell>
          <cell r="M9" t="str">
            <v>CAJAMARCA</v>
          </cell>
          <cell r="N9">
            <v>6</v>
          </cell>
          <cell r="O9">
            <v>0</v>
          </cell>
          <cell r="P9">
            <v>6</v>
          </cell>
        </row>
        <row r="10">
          <cell r="B10" t="str">
            <v>CUSCO</v>
          </cell>
          <cell r="C10">
            <v>10</v>
          </cell>
          <cell r="M10" t="str">
            <v>CUSCO</v>
          </cell>
          <cell r="N10">
            <v>10</v>
          </cell>
          <cell r="O10">
            <v>0</v>
          </cell>
          <cell r="P10">
            <v>10</v>
          </cell>
        </row>
        <row r="11">
          <cell r="B11" t="str">
            <v>HUANCAVELICA</v>
          </cell>
          <cell r="C11">
            <v>8</v>
          </cell>
          <cell r="M11" t="str">
            <v>HUANCAVELICA</v>
          </cell>
          <cell r="N11">
            <v>8</v>
          </cell>
          <cell r="O11">
            <v>0</v>
          </cell>
          <cell r="P11">
            <v>8</v>
          </cell>
        </row>
        <row r="12">
          <cell r="B12" t="str">
            <v>HUANUCO</v>
          </cell>
          <cell r="C12">
            <v>7</v>
          </cell>
          <cell r="M12" t="str">
            <v>HUANUCO</v>
          </cell>
          <cell r="N12">
            <v>4</v>
          </cell>
          <cell r="O12">
            <v>3</v>
          </cell>
          <cell r="P12">
            <v>7</v>
          </cell>
        </row>
        <row r="13">
          <cell r="B13" t="str">
            <v>HUARAZ</v>
          </cell>
          <cell r="C13">
            <v>8</v>
          </cell>
          <cell r="M13" t="str">
            <v>HUARAZ</v>
          </cell>
          <cell r="N13">
            <v>8</v>
          </cell>
          <cell r="O13">
            <v>0</v>
          </cell>
          <cell r="P13">
            <v>8</v>
          </cell>
        </row>
        <row r="14">
          <cell r="B14" t="str">
            <v>ICA</v>
          </cell>
          <cell r="C14">
            <v>3</v>
          </cell>
          <cell r="M14" t="str">
            <v>ICA</v>
          </cell>
          <cell r="N14">
            <v>3</v>
          </cell>
          <cell r="O14">
            <v>0</v>
          </cell>
          <cell r="P14">
            <v>3</v>
          </cell>
        </row>
        <row r="15">
          <cell r="B15" t="str">
            <v>JUNIN</v>
          </cell>
          <cell r="C15">
            <v>7</v>
          </cell>
          <cell r="M15" t="str">
            <v>JUNIN</v>
          </cell>
          <cell r="N15">
            <v>5</v>
          </cell>
          <cell r="O15">
            <v>2</v>
          </cell>
          <cell r="P15">
            <v>7</v>
          </cell>
        </row>
        <row r="16">
          <cell r="B16" t="str">
            <v>LA LIBERTAD</v>
          </cell>
          <cell r="C16">
            <v>2</v>
          </cell>
          <cell r="M16" t="str">
            <v>LA LIBERTAD</v>
          </cell>
          <cell r="N16">
            <v>1</v>
          </cell>
          <cell r="O16">
            <v>1</v>
          </cell>
          <cell r="P16">
            <v>2</v>
          </cell>
        </row>
        <row r="17">
          <cell r="B17" t="str">
            <v>LIMA NORTE - CALLAO</v>
          </cell>
          <cell r="C17">
            <v>5</v>
          </cell>
          <cell r="M17" t="str">
            <v>LIMA NORTE - CALLAO</v>
          </cell>
          <cell r="N17">
            <v>5</v>
          </cell>
          <cell r="O17">
            <v>0</v>
          </cell>
          <cell r="P17">
            <v>5</v>
          </cell>
        </row>
        <row r="18">
          <cell r="B18" t="str">
            <v>LIMA SUR - ESTE</v>
          </cell>
          <cell r="C18">
            <v>3</v>
          </cell>
          <cell r="M18" t="str">
            <v>LIMA SUR - ESTE</v>
          </cell>
          <cell r="N18">
            <v>3</v>
          </cell>
          <cell r="O18">
            <v>0</v>
          </cell>
          <cell r="P18">
            <v>3</v>
          </cell>
        </row>
        <row r="19">
          <cell r="B19" t="str">
            <v>LORETO</v>
          </cell>
          <cell r="C19">
            <v>5</v>
          </cell>
          <cell r="M19" t="str">
            <v>LORETO</v>
          </cell>
          <cell r="N19">
            <v>5</v>
          </cell>
          <cell r="O19">
            <v>0</v>
          </cell>
          <cell r="P19">
            <v>5</v>
          </cell>
        </row>
        <row r="20">
          <cell r="B20" t="str">
            <v>MOQUEGUA</v>
          </cell>
          <cell r="C20">
            <v>5</v>
          </cell>
          <cell r="M20" t="str">
            <v>MOQUEGUA</v>
          </cell>
          <cell r="N20">
            <v>5</v>
          </cell>
          <cell r="O20">
            <v>0</v>
          </cell>
          <cell r="P20">
            <v>5</v>
          </cell>
        </row>
        <row r="21">
          <cell r="B21" t="str">
            <v>PIURA</v>
          </cell>
          <cell r="C21">
            <v>4</v>
          </cell>
          <cell r="M21" t="str">
            <v>PIURA</v>
          </cell>
          <cell r="N21">
            <v>1</v>
          </cell>
          <cell r="O21">
            <v>3</v>
          </cell>
          <cell r="P21">
            <v>4</v>
          </cell>
        </row>
        <row r="22">
          <cell r="B22" t="str">
            <v>PUNO</v>
          </cell>
          <cell r="C22">
            <v>1</v>
          </cell>
          <cell r="M22" t="str">
            <v>PUNO</v>
          </cell>
          <cell r="N22">
            <v>1</v>
          </cell>
          <cell r="O22">
            <v>0</v>
          </cell>
          <cell r="P22">
            <v>1</v>
          </cell>
        </row>
        <row r="23">
          <cell r="B23" t="str">
            <v>SAN MARTIN</v>
          </cell>
          <cell r="C23">
            <v>5</v>
          </cell>
          <cell r="M23" t="str">
            <v>SAN MARTIN</v>
          </cell>
          <cell r="N23">
            <v>5</v>
          </cell>
          <cell r="O23">
            <v>0</v>
          </cell>
          <cell r="P23">
            <v>5</v>
          </cell>
        </row>
        <row r="24">
          <cell r="M24" t="str">
            <v>TACNA</v>
          </cell>
          <cell r="N24">
            <v>4</v>
          </cell>
          <cell r="O24">
            <v>0</v>
          </cell>
          <cell r="P24">
            <v>4</v>
          </cell>
        </row>
        <row r="25">
          <cell r="M25" t="str">
            <v>OFICINA NACIONAL</v>
          </cell>
          <cell r="N25">
            <v>0</v>
          </cell>
          <cell r="O25">
            <v>0</v>
          </cell>
          <cell r="P25">
            <v>0</v>
          </cell>
        </row>
        <row r="26">
          <cell r="N26">
            <v>0</v>
          </cell>
          <cell r="O26">
            <v>0</v>
          </cell>
          <cell r="P26">
            <v>0</v>
          </cell>
        </row>
        <row r="27">
          <cell r="N27">
            <v>0</v>
          </cell>
          <cell r="O27">
            <v>0</v>
          </cell>
          <cell r="P27">
            <v>0</v>
          </cell>
        </row>
        <row r="28">
          <cell r="N28">
            <v>0</v>
          </cell>
          <cell r="O28">
            <v>0</v>
          </cell>
          <cell r="P28">
            <v>0</v>
          </cell>
        </row>
        <row r="29">
          <cell r="N29">
            <v>0</v>
          </cell>
          <cell r="O29">
            <v>0</v>
          </cell>
          <cell r="P29">
            <v>0</v>
          </cell>
        </row>
        <row r="30">
          <cell r="N30">
            <v>0</v>
          </cell>
          <cell r="O30">
            <v>0</v>
          </cell>
          <cell r="P30">
            <v>0</v>
          </cell>
        </row>
        <row r="31">
          <cell r="N31">
            <v>0</v>
          </cell>
          <cell r="O31">
            <v>0</v>
          </cell>
          <cell r="P31">
            <v>0</v>
          </cell>
        </row>
        <row r="32">
          <cell r="N32">
            <v>0</v>
          </cell>
          <cell r="O32">
            <v>0</v>
          </cell>
          <cell r="P32">
            <v>0</v>
          </cell>
        </row>
      </sheetData>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po1"/>
      <sheetName val="Tipo2"/>
      <sheetName val="Hoja2"/>
      <sheetName val="Definiciones y Ayuda"/>
      <sheetName val="Definiciones_y_Ayuda"/>
      <sheetName val="Definiciones_y_Ayuda1"/>
      <sheetName val="Definiciones_y_Ayuda2"/>
    </sheetNames>
    <sheetDataSet>
      <sheetData sheetId="0">
        <row r="2">
          <cell r="A2" t="str">
            <v>SI</v>
          </cell>
        </row>
      </sheetData>
      <sheetData sheetId="1">
        <row r="2">
          <cell r="A2" t="str">
            <v>SI</v>
          </cell>
        </row>
      </sheetData>
      <sheetData sheetId="2">
        <row r="2">
          <cell r="A2" t="str">
            <v>SI</v>
          </cell>
          <cell r="B2" t="str">
            <v>RECURSOS ORDINARIOS</v>
          </cell>
          <cell r="G2" t="str">
            <v>Gobierno Nacional</v>
          </cell>
          <cell r="H2" t="str">
            <v>NO APLICA</v>
          </cell>
        </row>
        <row r="3">
          <cell r="A3" t="str">
            <v>NO</v>
          </cell>
          <cell r="B3" t="str">
            <v>RECURSOS DIRECTAMENTE RECAUDADOS</v>
          </cell>
          <cell r="G3" t="str">
            <v>Gobierno Regional</v>
          </cell>
        </row>
        <row r="4">
          <cell r="B4" t="str">
            <v>RECURSOS POR OPERACIONES OFICIALES DE CREDITO</v>
          </cell>
          <cell r="G4" t="str">
            <v>Gobierno Local</v>
          </cell>
        </row>
        <row r="5">
          <cell r="B5" t="str">
            <v>DONACIONES Y TRANSFERENCIAS</v>
          </cell>
        </row>
        <row r="6">
          <cell r="B6" t="str">
            <v>RECURSOS DETERMINADOS</v>
          </cell>
        </row>
      </sheetData>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s de informe"/>
      <sheetName val="Hoja9"/>
      <sheetName val="Hoja2"/>
      <sheetName val="equivalencia"/>
      <sheetName val="DESAGREGADO_PIM_2021"/>
      <sheetName val="CLASIFICADOR"/>
      <sheetName val="NMP_PIA_PIM"/>
      <sheetName val="mef"/>
      <sheetName val="informe_NMP"/>
      <sheetName val="NO_MOVER"/>
      <sheetName val="Pasajes_y_Viat"/>
      <sheetName val="Libre_disp"/>
      <sheetName val="Caja_chica"/>
      <sheetName val="PIA_INICIAL"/>
      <sheetName val="CUADRO_1"/>
      <sheetName val="CUADRO_2"/>
      <sheetName val="CUADRO_3"/>
      <sheetName val="Hoja1"/>
      <sheetName val="Hoja8"/>
      <sheetName val="RESUMEN_PIA_"/>
      <sheetName val="METAS"/>
      <sheetName val="informe_NMP (2)"/>
      <sheetName val="CC"/>
      <sheetName val="hr"/>
      <sheetName val="DEMANDA PENDIENTE"/>
      <sheetName val="RESUMEN_PIA_DA"/>
      <sheetName val="PIA-PIM"/>
      <sheetName val="ComparaPIA-PIM"/>
      <sheetName val="Hoja5"/>
      <sheetName val="TERCEROS-UAPI"/>
    </sheetNames>
    <sheetDataSet>
      <sheetData sheetId="0"/>
      <sheetData sheetId="1"/>
      <sheetData sheetId="2"/>
      <sheetData sheetId="3"/>
      <sheetData sheetId="4"/>
      <sheetData sheetId="5"/>
      <sheetData sheetId="6"/>
      <sheetData sheetId="7">
        <row r="3">
          <cell r="B3" t="str">
            <v>23 2 6 3 4</v>
          </cell>
          <cell r="C3" t="str">
            <v>OTROS SEGUROS PERSONALES</v>
          </cell>
          <cell r="D3" t="str">
            <v>SI</v>
          </cell>
        </row>
        <row r="4">
          <cell r="B4" t="str">
            <v>23 2 7 12 1</v>
          </cell>
          <cell r="C4" t="str">
            <v>LOCACIÓN DE SERVICIOS - FONDO DE APOYO GERENCIAL</v>
          </cell>
          <cell r="D4" t="str">
            <v>SI</v>
          </cell>
        </row>
        <row r="5">
          <cell r="B5" t="str">
            <v>23 2 7 12 2</v>
          </cell>
          <cell r="C5" t="str">
            <v>LOCACIÓN DE SERVICIOS - PERSONAL ALTAMENTE CALIFICADO</v>
          </cell>
          <cell r="D5" t="str">
            <v>SI</v>
          </cell>
        </row>
        <row r="6">
          <cell r="B6" t="str">
            <v>23 2 7 2 6</v>
          </cell>
          <cell r="C6" t="e">
            <v>#N/A</v>
          </cell>
          <cell r="D6" t="str">
            <v>SI</v>
          </cell>
        </row>
        <row r="7">
          <cell r="B7" t="str">
            <v>23 2 7 2 8</v>
          </cell>
          <cell r="C7" t="e">
            <v>#N/A</v>
          </cell>
          <cell r="D7" t="str">
            <v>SI</v>
          </cell>
        </row>
        <row r="8">
          <cell r="B8" t="str">
            <v>23 2 7 5 1</v>
          </cell>
          <cell r="C8" t="str">
            <v>ESTIPENDIO POR SECIGRA</v>
          </cell>
          <cell r="D8" t="str">
            <v>SI</v>
          </cell>
        </row>
        <row r="9">
          <cell r="B9" t="str">
            <v>23 2 7 5 10</v>
          </cell>
          <cell r="C9" t="str">
            <v>SUBVENCION ADICIONAL DE PRACTICAS PROFESIONALES</v>
          </cell>
          <cell r="D9" t="str">
            <v>SI</v>
          </cell>
        </row>
        <row r="10">
          <cell r="B10" t="str">
            <v>23 2 7 5 2</v>
          </cell>
          <cell r="C10" t="str">
            <v>PROPINAS PARA PRACTICANTES</v>
          </cell>
          <cell r="D10" t="str">
            <v>SI</v>
          </cell>
        </row>
        <row r="11">
          <cell r="B11" t="str">
            <v>23 2 7 5 4</v>
          </cell>
          <cell r="C11" t="str">
            <v>ANIMADORAS Y ALFABETIZADORES</v>
          </cell>
          <cell r="D11" t="str">
            <v>SI</v>
          </cell>
        </row>
        <row r="12">
          <cell r="B12" t="str">
            <v>23 2 7 5 5</v>
          </cell>
          <cell r="C12" t="str">
            <v>ALUMNOS DE ESCUELAS MILITARES Y POLICIALES</v>
          </cell>
          <cell r="D12" t="str">
            <v>SI</v>
          </cell>
        </row>
        <row r="13">
          <cell r="B13" t="str">
            <v>23 2 7 5 7</v>
          </cell>
          <cell r="C13" t="str">
            <v>INTERNOS DE MEDICINA Y ODONTOLOGIA</v>
          </cell>
          <cell r="D13" t="str">
            <v>SI</v>
          </cell>
        </row>
        <row r="14">
          <cell r="B14" t="str">
            <v>23 2 7 5 8</v>
          </cell>
          <cell r="C14" t="str">
            <v>CONTRIBUCIONES A LOS SEGUROS DE SALUD</v>
          </cell>
          <cell r="D14" t="str">
            <v>SI</v>
          </cell>
        </row>
        <row r="15">
          <cell r="B15" t="str">
            <v>23 2 7 5 9</v>
          </cell>
          <cell r="C15" t="str">
            <v>ASIGNACIÓN DE PROPINAS O ESTIPENDIOS PARA EL CUMPLIMIENTO DE METAS SOCIALES</v>
          </cell>
          <cell r="D15" t="str">
            <v>SI</v>
          </cell>
        </row>
        <row r="16">
          <cell r="B16" t="str">
            <v>23 2 7 5 99</v>
          </cell>
          <cell r="C16" t="e">
            <v>#N/A</v>
          </cell>
          <cell r="D16" t="str">
            <v>SI</v>
          </cell>
        </row>
        <row r="17">
          <cell r="B17" t="str">
            <v>23 2 8 1 1</v>
          </cell>
          <cell r="C17" t="str">
            <v>CONTRATO ADMINISTRATIVO DE SERVICIOS</v>
          </cell>
          <cell r="D17" t="str">
            <v>SI</v>
          </cell>
        </row>
        <row r="18">
          <cell r="B18" t="str">
            <v>23 2 8 1 2</v>
          </cell>
          <cell r="C18" t="str">
            <v>CONTRIBUCIONES A ESSALUD DE C.A.S.</v>
          </cell>
          <cell r="D18" t="str">
            <v>SI</v>
          </cell>
        </row>
        <row r="19">
          <cell r="B19" t="str">
            <v>23 2 8 1 4</v>
          </cell>
          <cell r="C19" t="str">
            <v>AGUINALDOS DE C.A.S.</v>
          </cell>
          <cell r="D19" t="str">
            <v>SI</v>
          </cell>
        </row>
        <row r="20">
          <cell r="B20" t="str">
            <v>23 2 8 1 5</v>
          </cell>
          <cell r="C20" t="str">
            <v>VACACIONES TRUNCAS DE C.A.S.</v>
          </cell>
          <cell r="D20" t="str">
            <v>SI</v>
          </cell>
        </row>
        <row r="21">
          <cell r="B21" t="str">
            <v>23 2 8 1 6</v>
          </cell>
          <cell r="C21" t="str">
            <v>ENTREGA DE CUPÓN O VALE POR CONCEPTO DE ALIMENTACIÓN</v>
          </cell>
          <cell r="D21" t="str">
            <v>SI</v>
          </cell>
        </row>
        <row r="22">
          <cell r="B22" t="str">
            <v>23 2 8 1 99</v>
          </cell>
          <cell r="C22" t="str">
            <v>OTROS GASTOS C.A.S</v>
          </cell>
          <cell r="D22" t="str">
            <v>SI</v>
          </cell>
        </row>
        <row r="23">
          <cell r="B23" t="str">
            <v>23 2 9 1 1</v>
          </cell>
          <cell r="C23" t="str">
            <v>LOCACIÓN DE SERVICIOS REALIZADOS POR PERSONAS NATURALES RELACIONADAS AL ROL DE LA ENTIDAD</v>
          </cell>
          <cell r="D23" t="str">
            <v>SI</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3">
          <cell r="E3" t="str">
            <v>SEC FUN</v>
          </cell>
          <cell r="F3" t="str">
            <v>NEMONICO</v>
          </cell>
          <cell r="J3" t="str">
            <v>Etiquetas de fila</v>
          </cell>
          <cell r="K3" t="str">
            <v>Etiquetas de fila</v>
          </cell>
        </row>
        <row r="4">
          <cell r="E4" t="str">
            <v>0001</v>
          </cell>
          <cell r="F4" t="str">
            <v>DE</v>
          </cell>
          <cell r="J4" t="str">
            <v>23</v>
          </cell>
          <cell r="K4" t="str">
            <v>2.3 BIENES Y SERVICIOS</v>
          </cell>
        </row>
        <row r="5">
          <cell r="E5" t="str">
            <v>0005</v>
          </cell>
          <cell r="F5" t="str">
            <v>UA</v>
          </cell>
          <cell r="J5" t="str">
            <v>24</v>
          </cell>
          <cell r="K5" t="str">
            <v>2.4 DONACIONES Y TRANSFERENCIAS</v>
          </cell>
        </row>
        <row r="6">
          <cell r="E6" t="str">
            <v>0006</v>
          </cell>
          <cell r="F6" t="str">
            <v>UAJ</v>
          </cell>
          <cell r="J6" t="str">
            <v>26</v>
          </cell>
          <cell r="K6" t="str">
            <v>2.6 ADQUISICIÓN DE ACTIVOS NO FINANCIEROS</v>
          </cell>
        </row>
        <row r="7">
          <cell r="E7" t="str">
            <v>0007</v>
          </cell>
          <cell r="F7" t="str">
            <v>UPPSM</v>
          </cell>
          <cell r="J7" t="str">
            <v>25</v>
          </cell>
          <cell r="K7" t="str">
            <v>2.5 OTROS</v>
          </cell>
        </row>
        <row r="8">
          <cell r="E8" t="str">
            <v>0008</v>
          </cell>
          <cell r="F8" t="str">
            <v>AMAZONAS</v>
          </cell>
        </row>
        <row r="9">
          <cell r="E9" t="str">
            <v>0009</v>
          </cell>
          <cell r="F9" t="str">
            <v>APURIMAC</v>
          </cell>
        </row>
        <row r="10">
          <cell r="E10" t="str">
            <v>0010</v>
          </cell>
          <cell r="F10" t="str">
            <v>AREQUIPA</v>
          </cell>
        </row>
        <row r="11">
          <cell r="E11" t="str">
            <v>0011</v>
          </cell>
          <cell r="F11" t="str">
            <v>AYACUCHO</v>
          </cell>
        </row>
        <row r="12">
          <cell r="E12" t="str">
            <v>0012</v>
          </cell>
          <cell r="F12" t="str">
            <v>CAJAMARCA</v>
          </cell>
        </row>
        <row r="13">
          <cell r="E13" t="str">
            <v>0013</v>
          </cell>
          <cell r="F13" t="str">
            <v>CUSCO</v>
          </cell>
        </row>
        <row r="14">
          <cell r="E14" t="str">
            <v>0014</v>
          </cell>
          <cell r="F14" t="str">
            <v>HUANCAVELICA</v>
          </cell>
        </row>
        <row r="15">
          <cell r="E15" t="str">
            <v>0015</v>
          </cell>
          <cell r="F15" t="str">
            <v>HUANUCO</v>
          </cell>
        </row>
        <row r="16">
          <cell r="E16" t="str">
            <v>0016</v>
          </cell>
          <cell r="F16" t="str">
            <v>HUARAZ</v>
          </cell>
        </row>
        <row r="17">
          <cell r="E17" t="str">
            <v>0017</v>
          </cell>
          <cell r="F17" t="str">
            <v>ICA</v>
          </cell>
        </row>
        <row r="18">
          <cell r="E18" t="str">
            <v>0018</v>
          </cell>
          <cell r="F18" t="str">
            <v>JUNIN</v>
          </cell>
        </row>
        <row r="19">
          <cell r="E19" t="str">
            <v>0019</v>
          </cell>
          <cell r="F19" t="str">
            <v>LA LIBERTAD</v>
          </cell>
        </row>
        <row r="20">
          <cell r="E20" t="str">
            <v>0020</v>
          </cell>
          <cell r="F20" t="str">
            <v>LIMA NORTE - CALLAO</v>
          </cell>
        </row>
        <row r="21">
          <cell r="E21" t="str">
            <v>0021</v>
          </cell>
          <cell r="F21" t="str">
            <v>LIMA SUR - ESTE</v>
          </cell>
        </row>
        <row r="22">
          <cell r="E22" t="str">
            <v>0022</v>
          </cell>
          <cell r="F22" t="str">
            <v>LORETO</v>
          </cell>
        </row>
        <row r="23">
          <cell r="E23" t="str">
            <v>0023</v>
          </cell>
          <cell r="F23" t="str">
            <v>MOQUEGUA</v>
          </cell>
        </row>
        <row r="24">
          <cell r="E24" t="str">
            <v>0024</v>
          </cell>
          <cell r="F24" t="str">
            <v>PIURA</v>
          </cell>
        </row>
        <row r="25">
          <cell r="E25" t="str">
            <v>0025</v>
          </cell>
          <cell r="F25" t="str">
            <v>PUNO</v>
          </cell>
        </row>
        <row r="26">
          <cell r="E26" t="str">
            <v>0026</v>
          </cell>
          <cell r="F26" t="str">
            <v>SAN MARTIN</v>
          </cell>
        </row>
        <row r="27">
          <cell r="E27" t="str">
            <v>0027</v>
          </cell>
          <cell r="F27" t="str">
            <v>TACNA</v>
          </cell>
        </row>
        <row r="28">
          <cell r="E28" t="str">
            <v>0002</v>
          </cell>
          <cell r="F28" t="str">
            <v>UAPI</v>
          </cell>
        </row>
        <row r="29">
          <cell r="E29" t="str">
            <v>0028</v>
          </cell>
          <cell r="F29" t="str">
            <v>AMAZONAS</v>
          </cell>
        </row>
        <row r="30">
          <cell r="E30" t="str">
            <v>0029</v>
          </cell>
          <cell r="F30" t="str">
            <v>APURIMAC</v>
          </cell>
        </row>
        <row r="31">
          <cell r="E31" t="str">
            <v>0030</v>
          </cell>
          <cell r="F31" t="str">
            <v>AREQUIPA</v>
          </cell>
        </row>
        <row r="32">
          <cell r="E32" t="str">
            <v>0031</v>
          </cell>
          <cell r="F32" t="str">
            <v>AYACUCHO</v>
          </cell>
        </row>
        <row r="33">
          <cell r="E33" t="str">
            <v>0032</v>
          </cell>
          <cell r="F33" t="str">
            <v>CAJAMARCA</v>
          </cell>
        </row>
        <row r="34">
          <cell r="E34" t="str">
            <v>0033</v>
          </cell>
          <cell r="F34" t="str">
            <v>CUSCO</v>
          </cell>
        </row>
        <row r="35">
          <cell r="E35" t="str">
            <v>0034</v>
          </cell>
          <cell r="F35" t="str">
            <v>HUANCAVELICA</v>
          </cell>
        </row>
        <row r="36">
          <cell r="E36" t="str">
            <v>0035</v>
          </cell>
          <cell r="F36" t="str">
            <v>HUANUCO</v>
          </cell>
        </row>
        <row r="37">
          <cell r="E37" t="str">
            <v>0036</v>
          </cell>
          <cell r="F37" t="str">
            <v>HUARAZ</v>
          </cell>
        </row>
        <row r="38">
          <cell r="E38" t="str">
            <v>0037</v>
          </cell>
          <cell r="F38" t="str">
            <v>ICA</v>
          </cell>
        </row>
        <row r="39">
          <cell r="E39" t="str">
            <v>0038</v>
          </cell>
          <cell r="F39" t="str">
            <v>JUNIN</v>
          </cell>
        </row>
        <row r="40">
          <cell r="E40" t="str">
            <v>0039</v>
          </cell>
          <cell r="F40" t="str">
            <v>LA LIBERTAD</v>
          </cell>
        </row>
        <row r="41">
          <cell r="E41" t="str">
            <v>0040</v>
          </cell>
          <cell r="F41" t="str">
            <v>LIMA NORTE - CALLAO</v>
          </cell>
        </row>
        <row r="42">
          <cell r="E42" t="str">
            <v>0041</v>
          </cell>
          <cell r="F42" t="str">
            <v>LIMA SUR - ESTE</v>
          </cell>
        </row>
        <row r="43">
          <cell r="E43" t="str">
            <v>0042</v>
          </cell>
          <cell r="F43" t="str">
            <v>LORETO</v>
          </cell>
        </row>
        <row r="44">
          <cell r="E44" t="str">
            <v>0043</v>
          </cell>
          <cell r="F44" t="str">
            <v>MOQUEGUA</v>
          </cell>
        </row>
        <row r="45">
          <cell r="E45" t="str">
            <v>0044</v>
          </cell>
          <cell r="F45" t="str">
            <v>PIURA</v>
          </cell>
        </row>
        <row r="46">
          <cell r="E46" t="str">
            <v>0045</v>
          </cell>
          <cell r="F46" t="str">
            <v>PUNO</v>
          </cell>
        </row>
        <row r="47">
          <cell r="E47" t="str">
            <v>0046</v>
          </cell>
          <cell r="F47" t="str">
            <v>SAN MARTIN</v>
          </cell>
        </row>
        <row r="48">
          <cell r="E48" t="str">
            <v>0047</v>
          </cell>
          <cell r="F48" t="str">
            <v>TACNA</v>
          </cell>
        </row>
        <row r="49">
          <cell r="E49" t="str">
            <v>0003</v>
          </cell>
          <cell r="F49" t="str">
            <v>UGI</v>
          </cell>
        </row>
        <row r="50">
          <cell r="E50" t="str">
            <v>0048</v>
          </cell>
          <cell r="F50" t="str">
            <v>AMAZONAS</v>
          </cell>
        </row>
        <row r="51">
          <cell r="E51" t="str">
            <v>0049</v>
          </cell>
          <cell r="F51" t="str">
            <v>APURIMAC</v>
          </cell>
        </row>
        <row r="52">
          <cell r="E52" t="str">
            <v>0050</v>
          </cell>
          <cell r="F52" t="str">
            <v>AREQUIPA</v>
          </cell>
        </row>
        <row r="53">
          <cell r="E53" t="str">
            <v>0051</v>
          </cell>
          <cell r="F53" t="str">
            <v>AYACUCHO</v>
          </cell>
        </row>
        <row r="54">
          <cell r="E54" t="str">
            <v>0052</v>
          </cell>
          <cell r="F54" t="str">
            <v>CAJAMARCA</v>
          </cell>
        </row>
        <row r="55">
          <cell r="E55" t="str">
            <v>0053</v>
          </cell>
          <cell r="F55" t="str">
            <v>CUSCO</v>
          </cell>
        </row>
        <row r="56">
          <cell r="E56" t="str">
            <v>0054</v>
          </cell>
          <cell r="F56" t="str">
            <v>HUANCAVELICA</v>
          </cell>
        </row>
        <row r="57">
          <cell r="E57" t="str">
            <v>0055</v>
          </cell>
          <cell r="F57" t="str">
            <v>HUANUCO</v>
          </cell>
        </row>
        <row r="58">
          <cell r="E58" t="str">
            <v>0056</v>
          </cell>
          <cell r="F58" t="str">
            <v>HUARAZ</v>
          </cell>
        </row>
        <row r="59">
          <cell r="E59" t="str">
            <v>0057</v>
          </cell>
          <cell r="F59" t="str">
            <v>ICA</v>
          </cell>
        </row>
        <row r="60">
          <cell r="E60" t="str">
            <v>0058</v>
          </cell>
          <cell r="F60" t="str">
            <v>JUNIN</v>
          </cell>
        </row>
        <row r="61">
          <cell r="E61" t="str">
            <v>0059</v>
          </cell>
          <cell r="F61" t="str">
            <v>LA LIBERTAD</v>
          </cell>
        </row>
        <row r="62">
          <cell r="E62" t="str">
            <v>0060</v>
          </cell>
          <cell r="F62" t="str">
            <v>LIMA NORTE - CALLAO</v>
          </cell>
        </row>
        <row r="63">
          <cell r="E63" t="str">
            <v>0061</v>
          </cell>
          <cell r="F63" t="str">
            <v>LIMA SUR - ESTE</v>
          </cell>
        </row>
        <row r="64">
          <cell r="E64" t="str">
            <v>0062</v>
          </cell>
          <cell r="F64" t="str">
            <v>LORETO</v>
          </cell>
        </row>
        <row r="65">
          <cell r="E65" t="str">
            <v>0063</v>
          </cell>
          <cell r="F65" t="str">
            <v>MOQUEGUA</v>
          </cell>
        </row>
        <row r="66">
          <cell r="E66" t="str">
            <v>0064</v>
          </cell>
          <cell r="F66" t="str">
            <v>PIURA</v>
          </cell>
        </row>
        <row r="67">
          <cell r="E67" t="str">
            <v>0065</v>
          </cell>
          <cell r="F67" t="str">
            <v>PUNO</v>
          </cell>
        </row>
        <row r="68">
          <cell r="E68" t="str">
            <v>0066</v>
          </cell>
          <cell r="F68" t="str">
            <v>SAN MARTIN</v>
          </cell>
        </row>
        <row r="69">
          <cell r="E69" t="str">
            <v>0067</v>
          </cell>
          <cell r="F69" t="str">
            <v>TACNA</v>
          </cell>
        </row>
        <row r="70">
          <cell r="E70" t="str">
            <v>XX</v>
          </cell>
          <cell r="F70" t="str">
            <v>XX</v>
          </cell>
        </row>
        <row r="71">
          <cell r="E71" t="str">
            <v>0004</v>
          </cell>
          <cell r="F71" t="str">
            <v>UAPI</v>
          </cell>
        </row>
      </sheetData>
      <sheetData sheetId="21"/>
      <sheetData sheetId="22"/>
      <sheetData sheetId="23"/>
      <sheetData sheetId="24"/>
      <sheetData sheetId="25"/>
      <sheetData sheetId="26"/>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_REGISTRO"/>
      <sheetName val="RESUMEN-D"/>
      <sheetName val="Comparativa"/>
      <sheetName val="REGISTRO_DEMANDA_ADICIONAL"/>
      <sheetName val="REGISTRO DEMANDA 2"/>
      <sheetName val="FLOTA VEHICULAR"/>
      <sheetName val="CAJA CHICA"/>
      <sheetName val="Hoja6"/>
      <sheetName val="CN-PIA 202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E2" t="str">
            <v>Etiquetas de fila</v>
          </cell>
          <cell r="F2" t="str">
            <v>Cuenta de N° de transferencia</v>
          </cell>
        </row>
        <row r="3">
          <cell r="E3" t="str">
            <v>AMAZONAS</v>
          </cell>
          <cell r="F3">
            <v>45</v>
          </cell>
        </row>
        <row r="4">
          <cell r="E4" t="str">
            <v>APURIMAC</v>
          </cell>
          <cell r="F4">
            <v>25</v>
          </cell>
        </row>
        <row r="5">
          <cell r="E5" t="str">
            <v>AREQUIPA</v>
          </cell>
          <cell r="F5">
            <v>20</v>
          </cell>
        </row>
        <row r="6">
          <cell r="E6" t="str">
            <v>AYACUCHO</v>
          </cell>
          <cell r="F6">
            <v>29</v>
          </cell>
        </row>
        <row r="7">
          <cell r="E7" t="str">
            <v>CAJAMARCA</v>
          </cell>
          <cell r="F7">
            <v>64</v>
          </cell>
        </row>
        <row r="8">
          <cell r="E8" t="str">
            <v>CUSCO</v>
          </cell>
          <cell r="F8">
            <v>61</v>
          </cell>
        </row>
        <row r="9">
          <cell r="E9" t="str">
            <v>HUANCAVELICA</v>
          </cell>
          <cell r="F9">
            <v>41</v>
          </cell>
        </row>
        <row r="10">
          <cell r="E10" t="str">
            <v>HUANUCO</v>
          </cell>
          <cell r="F10">
            <v>66</v>
          </cell>
        </row>
        <row r="11">
          <cell r="E11" t="str">
            <v>HUARAZ</v>
          </cell>
          <cell r="F11">
            <v>40</v>
          </cell>
        </row>
        <row r="12">
          <cell r="E12" t="str">
            <v>ICA</v>
          </cell>
          <cell r="F12">
            <v>10</v>
          </cell>
        </row>
        <row r="13">
          <cell r="E13" t="str">
            <v>JUNIN</v>
          </cell>
          <cell r="F13">
            <v>40</v>
          </cell>
        </row>
        <row r="14">
          <cell r="E14" t="str">
            <v>LA LIBERTAD</v>
          </cell>
          <cell r="F14">
            <v>46</v>
          </cell>
        </row>
        <row r="15">
          <cell r="E15" t="str">
            <v>LIMA NORTE CALLAO</v>
          </cell>
          <cell r="F15">
            <v>24</v>
          </cell>
        </row>
        <row r="16">
          <cell r="E16" t="str">
            <v>LIMA SUR ESTE</v>
          </cell>
          <cell r="F16">
            <v>18</v>
          </cell>
        </row>
        <row r="17">
          <cell r="E17" t="str">
            <v>LORETO</v>
          </cell>
          <cell r="F17">
            <v>26</v>
          </cell>
        </row>
        <row r="18">
          <cell r="E18" t="str">
            <v>MOQUEGUA</v>
          </cell>
          <cell r="F18">
            <v>4</v>
          </cell>
        </row>
        <row r="19">
          <cell r="E19" t="str">
            <v>PIURA</v>
          </cell>
          <cell r="F19">
            <v>57</v>
          </cell>
        </row>
        <row r="20">
          <cell r="E20" t="str">
            <v>PUNO</v>
          </cell>
          <cell r="F20">
            <v>68</v>
          </cell>
        </row>
        <row r="21">
          <cell r="E21" t="str">
            <v>SAN MARTIN</v>
          </cell>
          <cell r="F21">
            <v>24</v>
          </cell>
        </row>
        <row r="22">
          <cell r="E22" t="str">
            <v>TACNA</v>
          </cell>
          <cell r="F22">
            <v>12</v>
          </cell>
        </row>
        <row r="23">
          <cell r="E23" t="str">
            <v>Total general</v>
          </cell>
          <cell r="F23">
            <v>720</v>
          </cell>
        </row>
      </sheetData>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ON 2019"/>
      <sheetName val="PARTICIPANTES"/>
      <sheetName val="PROYECCION DE GASTO"/>
      <sheetName val="RESUMEN"/>
      <sheetName val="EJECUCION 2019 (2)"/>
      <sheetName val="ampliacion ds 118"/>
      <sheetName val="METAS (2)"/>
      <sheetName val="C.G"/>
      <sheetName val="Metas"/>
      <sheetName val="PIM"/>
      <sheetName val="CCP"/>
      <sheetName val="Nuevo"/>
      <sheetName val="Rebajas"/>
      <sheetName val="Anulación"/>
      <sheetName val="META-CLASIF"/>
    </sheetNames>
    <sheetDataSet>
      <sheetData sheetId="0">
        <row r="3">
          <cell r="B3" t="str">
            <v>SEC. FUN.</v>
          </cell>
        </row>
      </sheetData>
      <sheetData sheetId="1"/>
      <sheetData sheetId="2"/>
      <sheetData sheetId="3"/>
      <sheetData sheetId="4">
        <row r="4">
          <cell r="B4">
            <v>0</v>
          </cell>
        </row>
      </sheetData>
      <sheetData sheetId="5"/>
      <sheetData sheetId="6" refreshError="1"/>
      <sheetData sheetId="7" refreshError="1"/>
      <sheetData sheetId="8" refreshError="1">
        <row r="4">
          <cell r="B4" t="str">
            <v>0001</v>
          </cell>
          <cell r="C4" t="str">
            <v>AMAZONAS</v>
          </cell>
          <cell r="D4" t="str">
            <v>5001253:  TRANSFERENCIA DE RECURSOS PARA LA EJECUCIÓN DE PROYECTOS DE INVERSIÓN</v>
          </cell>
          <cell r="E4" t="str">
            <v>3000194: EMPLEO TEMPORAL GENERADO</v>
          </cell>
          <cell r="F4" t="str">
            <v>0073: PROGRAMA PARA LA GENERACIÓN DE EMPLEO SOCIAL INCLUSIVO TRABAJA PERÚ</v>
          </cell>
        </row>
        <row r="5">
          <cell r="B5" t="str">
            <v>0002</v>
          </cell>
          <cell r="C5" t="str">
            <v>ANCASH</v>
          </cell>
          <cell r="D5" t="str">
            <v>5001253:  TRANSFERENCIA DE RECURSOS PARA LA EJECUCIÓN DE PROYECTOS DE INVERSIÓN</v>
          </cell>
          <cell r="E5" t="str">
            <v>3000194: EMPLEO TEMPORAL GENERADO</v>
          </cell>
          <cell r="F5" t="str">
            <v>0073: PROGRAMA PARA LA GENERACIÓN DE EMPLEO SOCIAL INCLUSIVO TRABAJA PERÚ</v>
          </cell>
        </row>
        <row r="6">
          <cell r="B6" t="str">
            <v>0003</v>
          </cell>
          <cell r="C6" t="str">
            <v>APURIMAC</v>
          </cell>
          <cell r="D6" t="str">
            <v>5001253:  TRANSFERENCIA DE RECURSOS PARA LA EJECUCIÓN DE PROYECTOS DE INVERSIÓN</v>
          </cell>
          <cell r="E6" t="str">
            <v>3000194: EMPLEO TEMPORAL GENERADO</v>
          </cell>
          <cell r="F6" t="str">
            <v>0073: PROGRAMA PARA LA GENERACIÓN DE EMPLEO SOCIAL INCLUSIVO TRABAJA PERÚ</v>
          </cell>
        </row>
        <row r="7">
          <cell r="B7" t="str">
            <v>0004</v>
          </cell>
          <cell r="C7" t="str">
            <v>AREQUIPA</v>
          </cell>
          <cell r="D7" t="str">
            <v>5001253:  TRANSFERENCIA DE RECURSOS PARA LA EJECUCIÓN DE PROYECTOS DE INVERSIÓN</v>
          </cell>
          <cell r="E7" t="str">
            <v>3000194: EMPLEO TEMPORAL GENERADO</v>
          </cell>
          <cell r="F7" t="str">
            <v>0073: PROGRAMA PARA LA GENERACIÓN DE EMPLEO SOCIAL INCLUSIVO TRABAJA PERÚ</v>
          </cell>
        </row>
        <row r="8">
          <cell r="B8" t="str">
            <v>0005</v>
          </cell>
          <cell r="C8" t="str">
            <v>AYACUCHO</v>
          </cell>
          <cell r="D8" t="str">
            <v>5001253:  TRANSFERENCIA DE RECURSOS PARA LA EJECUCIÓN DE PROYECTOS DE INVERSIÓN</v>
          </cell>
          <cell r="E8" t="str">
            <v>3000194: EMPLEO TEMPORAL GENERADO</v>
          </cell>
          <cell r="F8" t="str">
            <v>0073: PROGRAMA PARA LA GENERACIÓN DE EMPLEO SOCIAL INCLUSIVO TRABAJA PERÚ</v>
          </cell>
        </row>
        <row r="9">
          <cell r="B9" t="str">
            <v>0006</v>
          </cell>
          <cell r="C9" t="str">
            <v>CAJAMARCA</v>
          </cell>
          <cell r="D9" t="str">
            <v>5001253:  TRANSFERENCIA DE RECURSOS PARA LA EJECUCIÓN DE PROYECTOS DE INVERSIÓN</v>
          </cell>
          <cell r="E9" t="str">
            <v>3000194: EMPLEO TEMPORAL GENERADO</v>
          </cell>
          <cell r="F9" t="str">
            <v>0073: PROGRAMA PARA LA GENERACIÓN DE EMPLEO SOCIAL INCLUSIVO TRABAJA PERÚ</v>
          </cell>
        </row>
        <row r="10">
          <cell r="B10" t="str">
            <v>0007</v>
          </cell>
          <cell r="C10" t="str">
            <v>CALLAO</v>
          </cell>
          <cell r="D10" t="str">
            <v>5001253:  TRANSFERENCIA DE RECURSOS PARA LA EJECUCIÓN DE PROYECTOS DE INVERSIÓN</v>
          </cell>
          <cell r="E10" t="str">
            <v>3000194: EMPLEO TEMPORAL GENERADO</v>
          </cell>
          <cell r="F10" t="str">
            <v>0073: PROGRAMA PARA LA GENERACIÓN DE EMPLEO SOCIAL INCLUSIVO TRABAJA PERÚ</v>
          </cell>
        </row>
        <row r="11">
          <cell r="B11" t="str">
            <v>0008</v>
          </cell>
          <cell r="C11" t="str">
            <v>CUSCO</v>
          </cell>
          <cell r="D11" t="str">
            <v>5001253:  TRANSFERENCIA DE RECURSOS PARA LA EJECUCIÓN DE PROYECTOS DE INVERSIÓN</v>
          </cell>
          <cell r="E11" t="str">
            <v>3000194: EMPLEO TEMPORAL GENERADO</v>
          </cell>
          <cell r="F11" t="str">
            <v>0073: PROGRAMA PARA LA GENERACIÓN DE EMPLEO SOCIAL INCLUSIVO TRABAJA PERÚ</v>
          </cell>
        </row>
        <row r="12">
          <cell r="B12" t="str">
            <v>0009</v>
          </cell>
          <cell r="C12" t="str">
            <v>HUANCAVELICA</v>
          </cell>
          <cell r="D12" t="str">
            <v>5001253:  TRANSFERENCIA DE RECURSOS PARA LA EJECUCIÓN DE PROYECTOS DE INVERSIÓN</v>
          </cell>
          <cell r="E12" t="str">
            <v>3000194: EMPLEO TEMPORAL GENERADO</v>
          </cell>
          <cell r="F12" t="str">
            <v>0073: PROGRAMA PARA LA GENERACIÓN DE EMPLEO SOCIAL INCLUSIVO TRABAJA PERÚ</v>
          </cell>
        </row>
        <row r="13">
          <cell r="B13" t="str">
            <v>0010</v>
          </cell>
          <cell r="C13" t="str">
            <v>HUANUCO</v>
          </cell>
          <cell r="D13" t="str">
            <v>5001253:  TRANSFERENCIA DE RECURSOS PARA LA EJECUCIÓN DE PROYECTOS DE INVERSIÓN</v>
          </cell>
          <cell r="E13" t="str">
            <v>3000194: EMPLEO TEMPORAL GENERADO</v>
          </cell>
          <cell r="F13" t="str">
            <v>0073: PROGRAMA PARA LA GENERACIÓN DE EMPLEO SOCIAL INCLUSIVO TRABAJA PERÚ</v>
          </cell>
        </row>
        <row r="14">
          <cell r="B14" t="str">
            <v>0011</v>
          </cell>
          <cell r="C14" t="str">
            <v>ICA</v>
          </cell>
          <cell r="D14" t="str">
            <v>5001253:  TRANSFERENCIA DE RECURSOS PARA LA EJECUCIÓN DE PROYECTOS DE INVERSIÓN</v>
          </cell>
          <cell r="E14" t="str">
            <v>3000194: EMPLEO TEMPORAL GENERADO</v>
          </cell>
          <cell r="F14" t="str">
            <v>0073: PROGRAMA PARA LA GENERACIÓN DE EMPLEO SOCIAL INCLUSIVO TRABAJA PERÚ</v>
          </cell>
        </row>
        <row r="15">
          <cell r="B15" t="str">
            <v>0012</v>
          </cell>
          <cell r="C15" t="str">
            <v>JUNIN</v>
          </cell>
          <cell r="D15" t="str">
            <v>5001253:  TRANSFERENCIA DE RECURSOS PARA LA EJECUCIÓN DE PROYECTOS DE INVERSIÓN</v>
          </cell>
          <cell r="E15" t="str">
            <v>3000194: EMPLEO TEMPORAL GENERADO</v>
          </cell>
          <cell r="F15" t="str">
            <v>0073: PROGRAMA PARA LA GENERACIÓN DE EMPLEO SOCIAL INCLUSIVO TRABAJA PERÚ</v>
          </cell>
        </row>
        <row r="16">
          <cell r="B16" t="str">
            <v>0013</v>
          </cell>
          <cell r="C16" t="str">
            <v>LA LIBERTAD</v>
          </cell>
          <cell r="D16" t="str">
            <v>5001253:  TRANSFERENCIA DE RECURSOS PARA LA EJECUCIÓN DE PROYECTOS DE INVERSIÓN</v>
          </cell>
          <cell r="E16" t="str">
            <v>3000194: EMPLEO TEMPORAL GENERADO</v>
          </cell>
          <cell r="F16" t="str">
            <v>0073: PROGRAMA PARA LA GENERACIÓN DE EMPLEO SOCIAL INCLUSIVO TRABAJA PERÚ</v>
          </cell>
        </row>
        <row r="17">
          <cell r="B17" t="str">
            <v>0014</v>
          </cell>
          <cell r="C17" t="str">
            <v>LAMBAYEQUE</v>
          </cell>
          <cell r="D17" t="str">
            <v>5001253:  TRANSFERENCIA DE RECURSOS PARA LA EJECUCIÓN DE PROYECTOS DE INVERSIÓN</v>
          </cell>
          <cell r="E17" t="str">
            <v>3000194: EMPLEO TEMPORAL GENERADO</v>
          </cell>
          <cell r="F17" t="str">
            <v>0073: PROGRAMA PARA LA GENERACIÓN DE EMPLEO SOCIAL INCLUSIVO TRABAJA PERÚ</v>
          </cell>
        </row>
        <row r="18">
          <cell r="B18" t="str">
            <v>0015</v>
          </cell>
          <cell r="C18" t="str">
            <v>LIMA</v>
          </cell>
          <cell r="D18" t="str">
            <v>5001253:  TRANSFERENCIA DE RECURSOS PARA LA EJECUCIÓN DE PROYECTOS DE INVERSIÓN</v>
          </cell>
          <cell r="E18" t="str">
            <v>3000194: EMPLEO TEMPORAL GENERADO</v>
          </cell>
          <cell r="F18" t="str">
            <v>0073: PROGRAMA PARA LA GENERACIÓN DE EMPLEO SOCIAL INCLUSIVO TRABAJA PERÚ</v>
          </cell>
        </row>
        <row r="19">
          <cell r="B19" t="str">
            <v>0016</v>
          </cell>
          <cell r="C19" t="str">
            <v>LORETO</v>
          </cell>
          <cell r="D19" t="str">
            <v>5001253:  TRANSFERENCIA DE RECURSOS PARA LA EJECUCIÓN DE PROYECTOS DE INVERSIÓN</v>
          </cell>
          <cell r="E19" t="str">
            <v>3000194: EMPLEO TEMPORAL GENERADO</v>
          </cell>
          <cell r="F19" t="str">
            <v>0073: PROGRAMA PARA LA GENERACIÓN DE EMPLEO SOCIAL INCLUSIVO TRABAJA PERÚ</v>
          </cell>
        </row>
        <row r="20">
          <cell r="B20" t="str">
            <v>0017</v>
          </cell>
          <cell r="C20" t="str">
            <v>MOQUEGUA</v>
          </cell>
          <cell r="D20" t="str">
            <v>5001253:  TRANSFERENCIA DE RECURSOS PARA LA EJECUCIÓN DE PROYECTOS DE INVERSIÓN</v>
          </cell>
          <cell r="E20" t="str">
            <v>3000194: EMPLEO TEMPORAL GENERADO</v>
          </cell>
          <cell r="F20" t="str">
            <v>0073: PROGRAMA PARA LA GENERACIÓN DE EMPLEO SOCIAL INCLUSIVO TRABAJA PERÚ</v>
          </cell>
        </row>
        <row r="21">
          <cell r="B21" t="str">
            <v>0018</v>
          </cell>
          <cell r="C21" t="str">
            <v>PASCO</v>
          </cell>
          <cell r="D21" t="str">
            <v>5001253:  TRANSFERENCIA DE RECURSOS PARA LA EJECUCIÓN DE PROYECTOS DE INVERSIÓN</v>
          </cell>
          <cell r="E21" t="str">
            <v>3000194: EMPLEO TEMPORAL GENERADO</v>
          </cell>
          <cell r="F21" t="str">
            <v>0073: PROGRAMA PARA LA GENERACIÓN DE EMPLEO SOCIAL INCLUSIVO TRABAJA PERÚ</v>
          </cell>
        </row>
        <row r="22">
          <cell r="B22" t="str">
            <v>0019</v>
          </cell>
          <cell r="C22" t="str">
            <v>PIURA</v>
          </cell>
          <cell r="D22" t="str">
            <v>5001253:  TRANSFERENCIA DE RECURSOS PARA LA EJECUCIÓN DE PROYECTOS DE INVERSIÓN</v>
          </cell>
          <cell r="E22" t="str">
            <v>3000194: EMPLEO TEMPORAL GENERADO</v>
          </cell>
          <cell r="F22" t="str">
            <v>0073: PROGRAMA PARA LA GENERACIÓN DE EMPLEO SOCIAL INCLUSIVO TRABAJA PERÚ</v>
          </cell>
        </row>
        <row r="23">
          <cell r="B23" t="str">
            <v>0020</v>
          </cell>
          <cell r="C23" t="str">
            <v>PUNO</v>
          </cell>
          <cell r="D23" t="str">
            <v>5001253:  TRANSFERENCIA DE RECURSOS PARA LA EJECUCIÓN DE PROYECTOS DE INVERSIÓN</v>
          </cell>
          <cell r="E23" t="str">
            <v>3000194: EMPLEO TEMPORAL GENERADO</v>
          </cell>
          <cell r="F23" t="str">
            <v>0073: PROGRAMA PARA LA GENERACIÓN DE EMPLEO SOCIAL INCLUSIVO TRABAJA PERÚ</v>
          </cell>
        </row>
        <row r="24">
          <cell r="B24" t="str">
            <v>0021</v>
          </cell>
          <cell r="C24" t="str">
            <v>SAN MARTIN</v>
          </cell>
          <cell r="D24" t="str">
            <v>5001253:  TRANSFERENCIA DE RECURSOS PARA LA EJECUCIÓN DE PROYECTOS DE INVERSIÓN</v>
          </cell>
          <cell r="E24" t="str">
            <v>3000194: EMPLEO TEMPORAL GENERADO</v>
          </cell>
          <cell r="F24" t="str">
            <v>0073: PROGRAMA PARA LA GENERACIÓN DE EMPLEO SOCIAL INCLUSIVO TRABAJA PERÚ</v>
          </cell>
        </row>
        <row r="25">
          <cell r="B25" t="str">
            <v>0022</v>
          </cell>
          <cell r="C25" t="str">
            <v>TACNA</v>
          </cell>
          <cell r="D25" t="str">
            <v>5001253:  TRANSFERENCIA DE RECURSOS PARA LA EJECUCIÓN DE PROYECTOS DE INVERSIÓN</v>
          </cell>
          <cell r="E25" t="str">
            <v>3000194: EMPLEO TEMPORAL GENERADO</v>
          </cell>
          <cell r="F25" t="str">
            <v>0073: PROGRAMA PARA LA GENERACIÓN DE EMPLEO SOCIAL INCLUSIVO TRABAJA PERÚ</v>
          </cell>
        </row>
        <row r="26">
          <cell r="B26" t="str">
            <v>0023</v>
          </cell>
          <cell r="C26" t="str">
            <v>TUMBES</v>
          </cell>
          <cell r="D26" t="str">
            <v>5001253:  TRANSFERENCIA DE RECURSOS PARA LA EJECUCIÓN DE PROYECTOS DE INVERSIÓN</v>
          </cell>
          <cell r="E26" t="str">
            <v>3000194: EMPLEO TEMPORAL GENERADO</v>
          </cell>
          <cell r="F26" t="str">
            <v>0073: PROGRAMA PARA LA GENERACIÓN DE EMPLEO SOCIAL INCLUSIVO TRABAJA PERÚ</v>
          </cell>
        </row>
        <row r="27">
          <cell r="B27" t="str">
            <v>0024</v>
          </cell>
          <cell r="C27" t="str">
            <v>UCAYALI</v>
          </cell>
          <cell r="D27" t="str">
            <v>5001253:  TRANSFERENCIA DE RECURSOS PARA LA EJECUCIÓN DE PROYECTOS DE INVERSIÓN</v>
          </cell>
          <cell r="E27" t="str">
            <v>3000194: EMPLEO TEMPORAL GENERADO</v>
          </cell>
          <cell r="F27" t="str">
            <v>0073: PROGRAMA PARA LA GENERACIÓN DE EMPLEO SOCIAL INCLUSIVO TRABAJA PERÚ</v>
          </cell>
        </row>
        <row r="28">
          <cell r="B28" t="str">
            <v>0025</v>
          </cell>
          <cell r="C28" t="str">
            <v>AMAZONAS</v>
          </cell>
          <cell r="D28" t="str">
            <v>5004341:   PROMOCIÓN DE MODALIDADES DE INTERVENCIÓN DEL PROGRAMA PARA DESARROLLO DE PROYECTOS INTENSIVOS EN MANO DE OBRA NO CALIFICADA</v>
          </cell>
          <cell r="E28" t="str">
            <v>3000194: EMPLEO TEMPORAL GENERADO</v>
          </cell>
          <cell r="F28" t="str">
            <v>0073: PROGRAMA PARA LA GENERACIÓN DE EMPLEO SOCIAL INCLUSIVO TRABAJA PERÚ</v>
          </cell>
        </row>
        <row r="29">
          <cell r="B29" t="str">
            <v>0026</v>
          </cell>
          <cell r="C29" t="str">
            <v>HUARAZ</v>
          </cell>
          <cell r="D29" t="str">
            <v>5004341:   PROMOCIÓN DE MODALIDADES DE INTERVENCIÓN DEL PROGRAMA PARA DESARROLLO DE PROYECTOS INTENSIVOS EN MANO DE OBRA NO CALIFICADA</v>
          </cell>
          <cell r="E29" t="str">
            <v>3000194: EMPLEO TEMPORAL GENERADO</v>
          </cell>
          <cell r="F29" t="str">
            <v>0073: PROGRAMA PARA LA GENERACIÓN DE EMPLEO SOCIAL INCLUSIVO TRABAJA PERÚ</v>
          </cell>
        </row>
        <row r="30">
          <cell r="B30" t="str">
            <v>0027</v>
          </cell>
          <cell r="C30" t="str">
            <v>ANCASH</v>
          </cell>
          <cell r="D30" t="str">
            <v>5004341:   PROMOCIÓN DE MODALIDADES DE INTERVENCIÓN DEL PROGRAMA PARA DESARROLLO DE PROYECTOS INTENSIVOS EN MANO DE OBRA NO CALIFICADA</v>
          </cell>
          <cell r="E30" t="str">
            <v>3000194: EMPLEO TEMPORAL GENERADO</v>
          </cell>
          <cell r="F30" t="str">
            <v>0073: PROGRAMA PARA LA GENERACIÓN DE EMPLEO SOCIAL INCLUSIVO TRABAJA PERÚ</v>
          </cell>
        </row>
        <row r="31">
          <cell r="B31" t="str">
            <v>0028</v>
          </cell>
          <cell r="C31" t="str">
            <v>APURIMAC</v>
          </cell>
          <cell r="D31" t="str">
            <v>5004341:   PROMOCIÓN DE MODALIDADES DE INTERVENCIÓN DEL PROGRAMA PARA DESARROLLO DE PROYECTOS INTENSIVOS EN MANO DE OBRA NO CALIFICADA</v>
          </cell>
          <cell r="E31" t="str">
            <v>3000194: EMPLEO TEMPORAL GENERADO</v>
          </cell>
          <cell r="F31" t="str">
            <v>0073: PROGRAMA PARA LA GENERACIÓN DE EMPLEO SOCIAL INCLUSIVO TRABAJA PERÚ</v>
          </cell>
        </row>
        <row r="32">
          <cell r="B32" t="str">
            <v>0029</v>
          </cell>
          <cell r="C32" t="str">
            <v>AREQUIPA</v>
          </cell>
          <cell r="D32" t="str">
            <v>5004341:   PROMOCIÓN DE MODALIDADES DE INTERVENCIÓN DEL PROGRAMA PARA DESARROLLO DE PROYECTOS INTENSIVOS EN MANO DE OBRA NO CALIFICADA</v>
          </cell>
          <cell r="E32" t="str">
            <v>3000194: EMPLEO TEMPORAL GENERADO</v>
          </cell>
          <cell r="F32" t="str">
            <v>0073: PROGRAMA PARA LA GENERACIÓN DE EMPLEO SOCIAL INCLUSIVO TRABAJA PERÚ</v>
          </cell>
        </row>
        <row r="33">
          <cell r="B33" t="str">
            <v>0030</v>
          </cell>
          <cell r="C33" t="str">
            <v>AYACUCHO</v>
          </cell>
          <cell r="D33" t="str">
            <v>5004341:   PROMOCIÓN DE MODALIDADES DE INTERVENCIÓN DEL PROGRAMA PARA DESARROLLO DE PROYECTOS INTENSIVOS EN MANO DE OBRA NO CALIFICADA</v>
          </cell>
          <cell r="E33" t="str">
            <v>3000194: EMPLEO TEMPORAL GENERADO</v>
          </cell>
          <cell r="F33" t="str">
            <v>0073: PROGRAMA PARA LA GENERACIÓN DE EMPLEO SOCIAL INCLUSIVO TRABAJA PERÚ</v>
          </cell>
        </row>
        <row r="34">
          <cell r="B34" t="str">
            <v>0031</v>
          </cell>
          <cell r="C34" t="str">
            <v>VRA</v>
          </cell>
          <cell r="D34" t="str">
            <v>5004341:   PROMOCIÓN DE MODALIDADES DE INTERVENCIÓN DEL PROGRAMA PARA DESARROLLO DE PROYECTOS INTENSIVOS EN MANO DE OBRA NO CALIFICADA</v>
          </cell>
          <cell r="E34" t="str">
            <v>3000194: EMPLEO TEMPORAL GENERADO</v>
          </cell>
          <cell r="F34" t="str">
            <v>0073: PROGRAMA PARA LA GENERACIÓN DE EMPLEO SOCIAL INCLUSIVO TRABAJA PERÚ</v>
          </cell>
        </row>
        <row r="35">
          <cell r="B35" t="str">
            <v>0032</v>
          </cell>
          <cell r="C35" t="str">
            <v>PUQUIO</v>
          </cell>
          <cell r="D35" t="str">
            <v>5004341:   PROMOCIÓN DE MODALIDADES DE INTERVENCIÓN DEL PROGRAMA PARA DESARROLLO DE PROYECTOS INTENSIVOS EN MANO DE OBRA NO CALIFICADA</v>
          </cell>
          <cell r="E35" t="str">
            <v>3000194: EMPLEO TEMPORAL GENERADO</v>
          </cell>
          <cell r="F35" t="str">
            <v>0073: PROGRAMA PARA LA GENERACIÓN DE EMPLEO SOCIAL INCLUSIVO TRABAJA PERÚ</v>
          </cell>
        </row>
        <row r="36">
          <cell r="B36" t="str">
            <v>0033</v>
          </cell>
          <cell r="C36" t="str">
            <v>CAJAMARCA</v>
          </cell>
          <cell r="D36" t="str">
            <v>5004341:   PROMOCIÓN DE MODALIDADES DE INTERVENCIÓN DEL PROGRAMA PARA DESARROLLO DE PROYECTOS INTENSIVOS EN MANO DE OBRA NO CALIFICADA</v>
          </cell>
          <cell r="E36" t="str">
            <v>3000194: EMPLEO TEMPORAL GENERADO</v>
          </cell>
          <cell r="F36" t="str">
            <v>0073: PROGRAMA PARA LA GENERACIÓN DE EMPLEO SOCIAL INCLUSIVO TRABAJA PERÚ</v>
          </cell>
        </row>
        <row r="37">
          <cell r="B37" t="str">
            <v>0034</v>
          </cell>
          <cell r="C37" t="str">
            <v>LIMA NORTE - CALLAO</v>
          </cell>
          <cell r="D37" t="str">
            <v>5004341:   PROMOCIÓN DE MODALIDADES DE INTERVENCIÓN DEL PROGRAMA PARA DESARROLLO DE PROYECTOS INTENSIVOS EN MANO DE OBRA NO CALIFICADA</v>
          </cell>
          <cell r="E37" t="str">
            <v>3000194: EMPLEO TEMPORAL GENERADO</v>
          </cell>
          <cell r="F37" t="str">
            <v>0073: PROGRAMA PARA LA GENERACIÓN DE EMPLEO SOCIAL INCLUSIVO TRABAJA PERÚ</v>
          </cell>
        </row>
        <row r="38">
          <cell r="B38" t="str">
            <v>0035</v>
          </cell>
          <cell r="C38" t="str">
            <v>CUSCO</v>
          </cell>
          <cell r="D38" t="str">
            <v>5004341:   PROMOCIÓN DE MODALIDADES DE INTERVENCIÓN DEL PROGRAMA PARA DESARROLLO DE PROYECTOS INTENSIVOS EN MANO DE OBRA NO CALIFICADA</v>
          </cell>
          <cell r="E38" t="str">
            <v>3000194: EMPLEO TEMPORAL GENERADO</v>
          </cell>
          <cell r="F38" t="str">
            <v>0073: PROGRAMA PARA LA GENERACIÓN DE EMPLEO SOCIAL INCLUSIVO TRABAJA PERÚ</v>
          </cell>
        </row>
        <row r="39">
          <cell r="B39" t="str">
            <v>0036</v>
          </cell>
          <cell r="C39" t="str">
            <v>HUANCAVELICA</v>
          </cell>
          <cell r="D39" t="str">
            <v>5004341:   PROMOCIÓN DE MODALIDADES DE INTERVENCIÓN DEL PROGRAMA PARA DESARROLLO DE PROYECTOS INTENSIVOS EN MANO DE OBRA NO CALIFICADA</v>
          </cell>
          <cell r="E39" t="str">
            <v>3000194: EMPLEO TEMPORAL GENERADO</v>
          </cell>
          <cell r="F39" t="str">
            <v>0073: PROGRAMA PARA LA GENERACIÓN DE EMPLEO SOCIAL INCLUSIVO TRABAJA PERÚ</v>
          </cell>
        </row>
        <row r="40">
          <cell r="B40" t="str">
            <v>0037</v>
          </cell>
          <cell r="C40" t="str">
            <v>HUANUCO</v>
          </cell>
          <cell r="D40" t="str">
            <v>5004341:   PROMOCIÓN DE MODALIDADES DE INTERVENCIÓN DEL PROGRAMA PARA DESARROLLO DE PROYECTOS INTENSIVOS EN MANO DE OBRA NO CALIFICADA</v>
          </cell>
          <cell r="E40" t="str">
            <v>3000194: EMPLEO TEMPORAL GENERADO</v>
          </cell>
          <cell r="F40" t="str">
            <v>0073: PROGRAMA PARA LA GENERACIÓN DE EMPLEO SOCIAL INCLUSIVO TRABAJA PERÚ</v>
          </cell>
        </row>
        <row r="41">
          <cell r="B41" t="str">
            <v>0038</v>
          </cell>
          <cell r="C41" t="str">
            <v>ICA</v>
          </cell>
          <cell r="D41" t="str">
            <v>5004341:   PROMOCIÓN DE MODALIDADES DE INTERVENCIÓN DEL PROGRAMA PARA DESARROLLO DE PROYECTOS INTENSIVOS EN MANO DE OBRA NO CALIFICADA</v>
          </cell>
          <cell r="E41" t="str">
            <v>3000194: EMPLEO TEMPORAL GENERADO</v>
          </cell>
          <cell r="F41" t="str">
            <v>0073: PROGRAMA PARA LA GENERACIÓN DE EMPLEO SOCIAL INCLUSIVO TRABAJA PERÚ</v>
          </cell>
        </row>
        <row r="42">
          <cell r="B42" t="str">
            <v>0039</v>
          </cell>
          <cell r="C42" t="str">
            <v>JUNIN</v>
          </cell>
          <cell r="D42" t="str">
            <v>5004341:   PROMOCIÓN DE MODALIDADES DE INTERVENCIÓN DEL PROGRAMA PARA DESARROLLO DE PROYECTOS INTENSIVOS EN MANO DE OBRA NO CALIFICADA</v>
          </cell>
          <cell r="E42" t="str">
            <v>3000194: EMPLEO TEMPORAL GENERADO</v>
          </cell>
          <cell r="F42" t="str">
            <v>0073: PROGRAMA PARA LA GENERACIÓN DE EMPLEO SOCIAL INCLUSIVO TRABAJA PERÚ</v>
          </cell>
        </row>
        <row r="43">
          <cell r="B43" t="str">
            <v>0040</v>
          </cell>
          <cell r="C43" t="str">
            <v>SATIPO</v>
          </cell>
          <cell r="D43" t="str">
            <v>5004341:   PROMOCIÓN DE MODALIDADES DE INTERVENCIÓN DEL PROGRAMA PARA DESARROLLO DE PROYECTOS INTENSIVOS EN MANO DE OBRA NO CALIFICADA</v>
          </cell>
          <cell r="E43" t="str">
            <v>3000194: EMPLEO TEMPORAL GENERADO</v>
          </cell>
          <cell r="F43" t="str">
            <v>0073: PROGRAMA PARA LA GENERACIÓN DE EMPLEO SOCIAL INCLUSIVO TRABAJA PERÚ</v>
          </cell>
        </row>
        <row r="44">
          <cell r="B44" t="str">
            <v>0041</v>
          </cell>
          <cell r="C44" t="str">
            <v>LA LIBERTAD</v>
          </cell>
          <cell r="D44" t="str">
            <v>5004341:   PROMOCIÓN DE MODALIDADES DE INTERVENCIÓN DEL PROGRAMA PARA DESARROLLO DE PROYECTOS INTENSIVOS EN MANO DE OBRA NO CALIFICADA</v>
          </cell>
          <cell r="E44" t="str">
            <v>3000194: EMPLEO TEMPORAL GENERADO</v>
          </cell>
          <cell r="F44" t="str">
            <v>0073: PROGRAMA PARA LA GENERACIÓN DE EMPLEO SOCIAL INCLUSIVO TRABAJA PERÚ</v>
          </cell>
        </row>
        <row r="45">
          <cell r="B45" t="str">
            <v>0042</v>
          </cell>
          <cell r="C45" t="str">
            <v>LAMBAYEQUE</v>
          </cell>
          <cell r="D45" t="str">
            <v>5004341:   PROMOCIÓN DE MODALIDADES DE INTERVENCIÓN DEL PROGRAMA PARA DESARROLLO DE PROYECTOS INTENSIVOS EN MANO DE OBRA NO CALIFICADA</v>
          </cell>
          <cell r="E45" t="str">
            <v>3000194: EMPLEO TEMPORAL GENERADO</v>
          </cell>
          <cell r="F45" t="str">
            <v>0073: PROGRAMA PARA LA GENERACIÓN DE EMPLEO SOCIAL INCLUSIVO TRABAJA PERÚ</v>
          </cell>
        </row>
        <row r="46">
          <cell r="B46" t="str">
            <v>0043</v>
          </cell>
          <cell r="C46" t="str">
            <v>UGPROM - OFICINA NACIONAL</v>
          </cell>
          <cell r="D46" t="str">
            <v>5004341:   PROMOCIÓN DE MODALIDADES DE INTERVENCIÓN DEL PROGRAMA PARA DESARROLLO DE PROYECTOS INTENSIVOS EN MANO DE OBRA NO CALIFICADA</v>
          </cell>
          <cell r="E46" t="str">
            <v>3000194: EMPLEO TEMPORAL GENERADO</v>
          </cell>
          <cell r="F46" t="str">
            <v>0073: PROGRAMA PARA LA GENERACIÓN DE EMPLEO SOCIAL INCLUSIVO TRABAJA PERÚ</v>
          </cell>
        </row>
        <row r="47">
          <cell r="B47" t="str">
            <v>0044</v>
          </cell>
          <cell r="C47" t="str">
            <v>UGPYTOS - OFICINA NACIONAL</v>
          </cell>
          <cell r="D47" t="str">
            <v>5004341:   PROMOCIÓN DE MODALIDADES DE INTERVENCIÓN DEL PROGRAMA PARA DESARROLLO DE PROYECTOS INTENSIVOS EN MANO DE OBRA NO CALIFICADA</v>
          </cell>
          <cell r="E47" t="str">
            <v>3000194: EMPLEO TEMPORAL GENERADO</v>
          </cell>
          <cell r="F47" t="str">
            <v>0073: PROGRAMA PARA LA GENERACIÓN DE EMPLEO SOCIAL INCLUSIVO TRABAJA PERÚ</v>
          </cell>
        </row>
        <row r="48">
          <cell r="B48" t="str">
            <v>0045</v>
          </cell>
          <cell r="C48" t="str">
            <v>LIMA SUR - ESTE</v>
          </cell>
          <cell r="D48" t="str">
            <v>5004341:   PROMOCIÓN DE MODALIDADES DE INTERVENCIÓN DEL PROGRAMA PARA DESARROLLO DE PROYECTOS INTENSIVOS EN MANO DE OBRA NO CALIFICADA</v>
          </cell>
          <cell r="E48" t="str">
            <v>3000194: EMPLEO TEMPORAL GENERADO</v>
          </cell>
          <cell r="F48" t="str">
            <v>0073: PROGRAMA PARA LA GENERACIÓN DE EMPLEO SOCIAL INCLUSIVO TRABAJA PERÚ</v>
          </cell>
        </row>
        <row r="49">
          <cell r="B49" t="str">
            <v>0046</v>
          </cell>
          <cell r="C49" t="str">
            <v>OFICINA NACIONAL</v>
          </cell>
          <cell r="D49" t="str">
            <v>5004341:   PROMOCIÓN DE MODALIDADES DE INTERVENCIÓN DEL PROGRAMA PARA DESARROLLO DE PROYECTOS INTENSIVOS EN MANO DE OBRA NO CALIFICADA</v>
          </cell>
          <cell r="E49" t="str">
            <v>3000194: EMPLEO TEMPORAL GENERADO</v>
          </cell>
          <cell r="F49" t="str">
            <v>0073: PROGRAMA PARA LA GENERACIÓN DE EMPLEO SOCIAL INCLUSIVO TRABAJA PERÚ</v>
          </cell>
        </row>
        <row r="50">
          <cell r="B50" t="str">
            <v>0047</v>
          </cell>
          <cell r="C50" t="str">
            <v>LORETO</v>
          </cell>
          <cell r="D50" t="str">
            <v>5004341:   PROMOCIÓN DE MODALIDADES DE INTERVENCIÓN DEL PROGRAMA PARA DESARROLLO DE PROYECTOS INTENSIVOS EN MANO DE OBRA NO CALIFICADA</v>
          </cell>
          <cell r="E50" t="str">
            <v>3000194: EMPLEO TEMPORAL GENERADO</v>
          </cell>
          <cell r="F50" t="str">
            <v>0073: PROGRAMA PARA LA GENERACIÓN DE EMPLEO SOCIAL INCLUSIVO TRABAJA PERÚ</v>
          </cell>
        </row>
        <row r="51">
          <cell r="B51" t="str">
            <v>0048</v>
          </cell>
          <cell r="C51" t="str">
            <v>MOQUEGUA</v>
          </cell>
          <cell r="D51" t="str">
            <v>5004341:   PROMOCIÓN DE MODALIDADES DE INTERVENCIÓN DEL PROGRAMA PARA DESARROLLO DE PROYECTOS INTENSIVOS EN MANO DE OBRA NO CALIFICADA</v>
          </cell>
          <cell r="E51" t="str">
            <v>3000194: EMPLEO TEMPORAL GENERADO</v>
          </cell>
          <cell r="F51" t="str">
            <v>0073: PROGRAMA PARA LA GENERACIÓN DE EMPLEO SOCIAL INCLUSIVO TRABAJA PERÚ</v>
          </cell>
        </row>
        <row r="52">
          <cell r="B52" t="str">
            <v>0049</v>
          </cell>
          <cell r="C52" t="str">
            <v>PASCO</v>
          </cell>
          <cell r="D52" t="str">
            <v>5004341:   PROMOCIÓN DE MODALIDADES DE INTERVENCIÓN DEL PROGRAMA PARA DESARROLLO DE PROYECTOS INTENSIVOS EN MANO DE OBRA NO CALIFICADA</v>
          </cell>
          <cell r="E52" t="str">
            <v>3000194: EMPLEO TEMPORAL GENERADO</v>
          </cell>
          <cell r="F52" t="str">
            <v>0073: PROGRAMA PARA LA GENERACIÓN DE EMPLEO SOCIAL INCLUSIVO TRABAJA PERÚ</v>
          </cell>
        </row>
        <row r="53">
          <cell r="B53" t="str">
            <v>0050</v>
          </cell>
          <cell r="C53" t="str">
            <v>PIURA</v>
          </cell>
          <cell r="D53" t="str">
            <v>5004341:   PROMOCIÓN DE MODALIDADES DE INTERVENCIÓN DEL PROGRAMA PARA DESARROLLO DE PROYECTOS INTENSIVOS EN MANO DE OBRA NO CALIFICADA</v>
          </cell>
          <cell r="E53" t="str">
            <v>3000194: EMPLEO TEMPORAL GENERADO</v>
          </cell>
          <cell r="F53" t="str">
            <v>0073: PROGRAMA PARA LA GENERACIÓN DE EMPLEO SOCIAL INCLUSIVO TRABAJA PERÚ</v>
          </cell>
        </row>
        <row r="54">
          <cell r="B54" t="str">
            <v>0051</v>
          </cell>
          <cell r="C54" t="str">
            <v>PUNO</v>
          </cell>
          <cell r="D54" t="str">
            <v>5004341:   PROMOCIÓN DE MODALIDADES DE INTERVENCIÓN DEL PROGRAMA PARA DESARROLLO DE PROYECTOS INTENSIVOS EN MANO DE OBRA NO CALIFICADA</v>
          </cell>
          <cell r="E54" t="str">
            <v>3000194: EMPLEO TEMPORAL GENERADO</v>
          </cell>
          <cell r="F54" t="str">
            <v>0073: PROGRAMA PARA LA GENERACIÓN DE EMPLEO SOCIAL INCLUSIVO TRABAJA PERÚ</v>
          </cell>
        </row>
        <row r="55">
          <cell r="B55" t="str">
            <v>0052</v>
          </cell>
          <cell r="C55" t="str">
            <v>SAN MARTIN</v>
          </cell>
          <cell r="D55" t="str">
            <v>5004341:   PROMOCIÓN DE MODALIDADES DE INTERVENCIÓN DEL PROGRAMA PARA DESARROLLO DE PROYECTOS INTENSIVOS EN MANO DE OBRA NO CALIFICADA</v>
          </cell>
          <cell r="E55" t="str">
            <v>3000194: EMPLEO TEMPORAL GENERADO</v>
          </cell>
          <cell r="F55" t="str">
            <v>0073: PROGRAMA PARA LA GENERACIÓN DE EMPLEO SOCIAL INCLUSIVO TRABAJA PERÚ</v>
          </cell>
        </row>
        <row r="56">
          <cell r="B56" t="str">
            <v>0053</v>
          </cell>
          <cell r="C56" t="str">
            <v>TACNA</v>
          </cell>
          <cell r="D56" t="str">
            <v>5004341:   PROMOCIÓN DE MODALIDADES DE INTERVENCIÓN DEL PROGRAMA PARA DESARROLLO DE PROYECTOS INTENSIVOS EN MANO DE OBRA NO CALIFICADA</v>
          </cell>
          <cell r="E56" t="str">
            <v>3000194: EMPLEO TEMPORAL GENERADO</v>
          </cell>
          <cell r="F56" t="str">
            <v>0073: PROGRAMA PARA LA GENERACIÓN DE EMPLEO SOCIAL INCLUSIVO TRABAJA PERÚ</v>
          </cell>
        </row>
        <row r="57">
          <cell r="B57" t="str">
            <v>0054</v>
          </cell>
          <cell r="C57" t="str">
            <v>TUMBES</v>
          </cell>
          <cell r="D57" t="str">
            <v>5004341:   PROMOCIÓN DE MODALIDADES DE INTERVENCIÓN DEL PROGRAMA PARA DESARROLLO DE PROYECTOS INTENSIVOS EN MANO DE OBRA NO CALIFICADA</v>
          </cell>
          <cell r="E57" t="str">
            <v>3000194: EMPLEO TEMPORAL GENERADO</v>
          </cell>
          <cell r="F57" t="str">
            <v>0073: PROGRAMA PARA LA GENERACIÓN DE EMPLEO SOCIAL INCLUSIVO TRABAJA PERÚ</v>
          </cell>
        </row>
        <row r="58">
          <cell r="B58" t="str">
            <v>0055</v>
          </cell>
          <cell r="C58" t="str">
            <v>UCAYALI</v>
          </cell>
          <cell r="D58" t="str">
            <v>5004341:   PROMOCIÓN DE MODALIDADES DE INTERVENCIÓN DEL PROGRAMA PARA DESARROLLO DE PROYECTOS INTENSIVOS EN MANO DE OBRA NO CALIFICADA</v>
          </cell>
          <cell r="E58" t="str">
            <v>3000194: EMPLEO TEMPORAL GENERADO</v>
          </cell>
          <cell r="F58" t="str">
            <v>0073: PROGRAMA PARA LA GENERACIÓN DE EMPLEO SOCIAL INCLUSIVO TRABAJA PERÚ</v>
          </cell>
        </row>
        <row r="59">
          <cell r="B59" t="str">
            <v>0056</v>
          </cell>
          <cell r="C59" t="str">
            <v>AMAZONAS</v>
          </cell>
          <cell r="D59" t="str">
            <v>5004342:  SEGUIMIENTO DE LOS PROYECTOS EN EJECUCION</v>
          </cell>
          <cell r="E59" t="str">
            <v>3000194: EMPLEO TEMPORAL GENERADO</v>
          </cell>
          <cell r="F59" t="str">
            <v>0073: PROGRAMA PARA LA GENERACIÓN DE EMPLEO SOCIAL INCLUSIVO TRABAJA PERÚ</v>
          </cell>
        </row>
        <row r="60">
          <cell r="B60" t="str">
            <v>0057</v>
          </cell>
          <cell r="C60" t="str">
            <v>HUARAZ</v>
          </cell>
          <cell r="D60" t="str">
            <v>5004342:  SEGUIMIENTO DE LOS PROYECTOS EN EJECUCION</v>
          </cell>
          <cell r="E60" t="str">
            <v>3000194: EMPLEO TEMPORAL GENERADO</v>
          </cell>
          <cell r="F60" t="str">
            <v>0073: PROGRAMA PARA LA GENERACIÓN DE EMPLEO SOCIAL INCLUSIVO TRABAJA PERÚ</v>
          </cell>
        </row>
        <row r="61">
          <cell r="B61" t="str">
            <v>0058</v>
          </cell>
          <cell r="C61" t="str">
            <v>ANCASH</v>
          </cell>
          <cell r="D61" t="str">
            <v>5004342:  SEGUIMIENTO DE LOS PROYECTOS EN EJECUCION</v>
          </cell>
          <cell r="E61" t="str">
            <v>3000194: EMPLEO TEMPORAL GENERADO</v>
          </cell>
          <cell r="F61" t="str">
            <v>0073: PROGRAMA PARA LA GENERACIÓN DE EMPLEO SOCIAL INCLUSIVO TRABAJA PERÚ</v>
          </cell>
        </row>
        <row r="62">
          <cell r="B62" t="str">
            <v>0059</v>
          </cell>
          <cell r="C62" t="str">
            <v>APURIMAC</v>
          </cell>
          <cell r="D62" t="str">
            <v>5004342:  SEGUIMIENTO DE LOS PROYECTOS EN EJECUCION</v>
          </cell>
          <cell r="E62" t="str">
            <v>3000194: EMPLEO TEMPORAL GENERADO</v>
          </cell>
          <cell r="F62" t="str">
            <v>0073: PROGRAMA PARA LA GENERACIÓN DE EMPLEO SOCIAL INCLUSIVO TRABAJA PERÚ</v>
          </cell>
        </row>
        <row r="63">
          <cell r="B63" t="str">
            <v>0060</v>
          </cell>
          <cell r="C63" t="str">
            <v>AREQUIPA</v>
          </cell>
          <cell r="D63" t="str">
            <v>5004342:  SEGUIMIENTO DE LOS PROYECTOS EN EJECUCION</v>
          </cell>
          <cell r="E63" t="str">
            <v>3000194: EMPLEO TEMPORAL GENERADO</v>
          </cell>
          <cell r="F63" t="str">
            <v>0073: PROGRAMA PARA LA GENERACIÓN DE EMPLEO SOCIAL INCLUSIVO TRABAJA PERÚ</v>
          </cell>
        </row>
        <row r="64">
          <cell r="B64" t="str">
            <v>0061</v>
          </cell>
          <cell r="C64" t="str">
            <v>AYACUCHO</v>
          </cell>
          <cell r="D64" t="str">
            <v>5004342:  SEGUIMIENTO DE LOS PROYECTOS EN EJECUCION</v>
          </cell>
          <cell r="E64" t="str">
            <v>3000194: EMPLEO TEMPORAL GENERADO</v>
          </cell>
          <cell r="F64" t="str">
            <v>0073: PROGRAMA PARA LA GENERACIÓN DE EMPLEO SOCIAL INCLUSIVO TRABAJA PERÚ</v>
          </cell>
        </row>
        <row r="65">
          <cell r="B65" t="str">
            <v>0062</v>
          </cell>
          <cell r="C65" t="str">
            <v>VRA</v>
          </cell>
          <cell r="D65" t="str">
            <v>5004342:  SEGUIMIENTO DE LOS PROYECTOS EN EJECUCION</v>
          </cell>
          <cell r="E65" t="str">
            <v>3000194: EMPLEO TEMPORAL GENERADO</v>
          </cell>
          <cell r="F65" t="str">
            <v>0073: PROGRAMA PARA LA GENERACIÓN DE EMPLEO SOCIAL INCLUSIVO TRABAJA PERÚ</v>
          </cell>
        </row>
        <row r="66">
          <cell r="B66" t="str">
            <v>0063</v>
          </cell>
          <cell r="C66" t="str">
            <v>PUQUIO</v>
          </cell>
          <cell r="D66" t="str">
            <v>5004342:  SEGUIMIENTO DE LOS PROYECTOS EN EJECUCION</v>
          </cell>
          <cell r="E66" t="str">
            <v>3000194: EMPLEO TEMPORAL GENERADO</v>
          </cell>
          <cell r="F66" t="str">
            <v>0073: PROGRAMA PARA LA GENERACIÓN DE EMPLEO SOCIAL INCLUSIVO TRABAJA PERÚ</v>
          </cell>
        </row>
        <row r="67">
          <cell r="B67" t="str">
            <v>0064</v>
          </cell>
          <cell r="C67" t="str">
            <v>CAJAMARCA</v>
          </cell>
          <cell r="D67" t="str">
            <v>5004342:  SEGUIMIENTO DE LOS PROYECTOS EN EJECUCION</v>
          </cell>
          <cell r="E67" t="str">
            <v>3000194: EMPLEO TEMPORAL GENERADO</v>
          </cell>
          <cell r="F67" t="str">
            <v>0073: PROGRAMA PARA LA GENERACIÓN DE EMPLEO SOCIAL INCLUSIVO TRABAJA PERÚ</v>
          </cell>
        </row>
        <row r="68">
          <cell r="B68" t="str">
            <v>0065</v>
          </cell>
          <cell r="C68" t="str">
            <v>LIMA NORTE - CALLAO</v>
          </cell>
          <cell r="D68" t="str">
            <v>5004342:  SEGUIMIENTO DE LOS PROYECTOS EN EJECUCION</v>
          </cell>
          <cell r="E68" t="str">
            <v>3000194: EMPLEO TEMPORAL GENERADO</v>
          </cell>
          <cell r="F68" t="str">
            <v>0073: PROGRAMA PARA LA GENERACIÓN DE EMPLEO SOCIAL INCLUSIVO TRABAJA PERÚ</v>
          </cell>
        </row>
        <row r="69">
          <cell r="B69" t="str">
            <v>0066</v>
          </cell>
          <cell r="C69" t="str">
            <v>CUSCO</v>
          </cell>
          <cell r="D69" t="str">
            <v>5004342:  SEGUIMIENTO DE LOS PROYECTOS EN EJECUCION</v>
          </cell>
          <cell r="E69" t="str">
            <v>3000194: EMPLEO TEMPORAL GENERADO</v>
          </cell>
          <cell r="F69" t="str">
            <v>0073: PROGRAMA PARA LA GENERACIÓN DE EMPLEO SOCIAL INCLUSIVO TRABAJA PERÚ</v>
          </cell>
        </row>
        <row r="70">
          <cell r="B70" t="str">
            <v>0067</v>
          </cell>
          <cell r="C70" t="str">
            <v>HUANCAVELICA</v>
          </cell>
          <cell r="D70" t="str">
            <v>5004342:  SEGUIMIENTO DE LOS PROYECTOS EN EJECUCION</v>
          </cell>
          <cell r="E70" t="str">
            <v>3000194: EMPLEO TEMPORAL GENERADO</v>
          </cell>
          <cell r="F70" t="str">
            <v>0073: PROGRAMA PARA LA GENERACIÓN DE EMPLEO SOCIAL INCLUSIVO TRABAJA PERÚ</v>
          </cell>
        </row>
        <row r="71">
          <cell r="B71" t="str">
            <v>0068</v>
          </cell>
          <cell r="C71" t="str">
            <v>HUANUCO</v>
          </cell>
          <cell r="D71" t="str">
            <v>5004342:  SEGUIMIENTO DE LOS PROYECTOS EN EJECUCION</v>
          </cell>
          <cell r="E71" t="str">
            <v>3000194: EMPLEO TEMPORAL GENERADO</v>
          </cell>
          <cell r="F71" t="str">
            <v>0073: PROGRAMA PARA LA GENERACIÓN DE EMPLEO SOCIAL INCLUSIVO TRABAJA PERÚ</v>
          </cell>
        </row>
        <row r="72">
          <cell r="B72" t="str">
            <v>0069</v>
          </cell>
          <cell r="C72" t="str">
            <v>ICA</v>
          </cell>
          <cell r="D72" t="str">
            <v>5004342:  SEGUIMIENTO DE LOS PROYECTOS EN EJECUCION</v>
          </cell>
          <cell r="E72" t="str">
            <v>3000194: EMPLEO TEMPORAL GENERADO</v>
          </cell>
          <cell r="F72" t="str">
            <v>0073: PROGRAMA PARA LA GENERACIÓN DE EMPLEO SOCIAL INCLUSIVO TRABAJA PERÚ</v>
          </cell>
        </row>
        <row r="73">
          <cell r="B73" t="str">
            <v>0070</v>
          </cell>
          <cell r="C73" t="str">
            <v>JUNIN</v>
          </cell>
          <cell r="D73" t="str">
            <v>5004342:  SEGUIMIENTO DE LOS PROYECTOS EN EJECUCION</v>
          </cell>
          <cell r="E73" t="str">
            <v>3000194: EMPLEO TEMPORAL GENERADO</v>
          </cell>
          <cell r="F73" t="str">
            <v>0073: PROGRAMA PARA LA GENERACIÓN DE EMPLEO SOCIAL INCLUSIVO TRABAJA PERÚ</v>
          </cell>
        </row>
        <row r="74">
          <cell r="B74" t="str">
            <v>0071</v>
          </cell>
          <cell r="C74" t="str">
            <v>SATIPO</v>
          </cell>
          <cell r="D74" t="str">
            <v>5004342:  SEGUIMIENTO DE LOS PROYECTOS EN EJECUCION</v>
          </cell>
          <cell r="E74" t="str">
            <v>3000194: EMPLEO TEMPORAL GENERADO</v>
          </cell>
          <cell r="F74" t="str">
            <v>0073: PROGRAMA PARA LA GENERACIÓN DE EMPLEO SOCIAL INCLUSIVO TRABAJA PERÚ</v>
          </cell>
        </row>
        <row r="75">
          <cell r="B75" t="str">
            <v>0072</v>
          </cell>
          <cell r="C75" t="str">
            <v>LA LIBERTAD</v>
          </cell>
          <cell r="D75" t="str">
            <v>5004342:  SEGUIMIENTO DE LOS PROYECTOS EN EJECUCION</v>
          </cell>
          <cell r="E75" t="str">
            <v>3000194: EMPLEO TEMPORAL GENERADO</v>
          </cell>
          <cell r="F75" t="str">
            <v>0073: PROGRAMA PARA LA GENERACIÓN DE EMPLEO SOCIAL INCLUSIVO TRABAJA PERÚ</v>
          </cell>
        </row>
        <row r="76">
          <cell r="B76" t="str">
            <v>0073</v>
          </cell>
          <cell r="C76" t="str">
            <v>LAMBAYEQUE</v>
          </cell>
          <cell r="D76" t="str">
            <v>5004342:  SEGUIMIENTO DE LOS PROYECTOS EN EJECUCION</v>
          </cell>
          <cell r="E76" t="str">
            <v>3000194: EMPLEO TEMPORAL GENERADO</v>
          </cell>
          <cell r="F76" t="str">
            <v>0073: PROGRAMA PARA LA GENERACIÓN DE EMPLEO SOCIAL INCLUSIVO TRABAJA PERÚ</v>
          </cell>
        </row>
        <row r="77">
          <cell r="B77" t="str">
            <v>0074</v>
          </cell>
          <cell r="C77" t="str">
            <v>UGPROM - OFICINA NACIONAL</v>
          </cell>
          <cell r="D77" t="str">
            <v>5004342:  SEGUIMIENTO DE LOS PROYECTOS EN EJECUCION</v>
          </cell>
          <cell r="E77" t="str">
            <v>3000194: EMPLEO TEMPORAL GENERADO</v>
          </cell>
          <cell r="F77" t="str">
            <v>0073: PROGRAMA PARA LA GENERACIÓN DE EMPLEO SOCIAL INCLUSIVO TRABAJA PERÚ</v>
          </cell>
        </row>
        <row r="78">
          <cell r="B78" t="str">
            <v>0075</v>
          </cell>
          <cell r="C78" t="str">
            <v>UGPYTOS - OFICINA NACIONAL</v>
          </cell>
          <cell r="D78" t="str">
            <v>5004342:  SEGUIMIENTO DE LOS PROYECTOS EN EJECUCION</v>
          </cell>
          <cell r="E78" t="str">
            <v>3000194: EMPLEO TEMPORAL GENERADO</v>
          </cell>
          <cell r="F78" t="str">
            <v>0073: PROGRAMA PARA LA GENERACIÓN DE EMPLEO SOCIAL INCLUSIVO TRABAJA PERÚ</v>
          </cell>
        </row>
        <row r="79">
          <cell r="B79" t="str">
            <v>0076</v>
          </cell>
          <cell r="C79" t="str">
            <v>LIMA SUR - ESTE</v>
          </cell>
          <cell r="D79" t="str">
            <v>5004342:  SEGUIMIENTO DE LOS PROYECTOS EN EJECUCION</v>
          </cell>
          <cell r="E79" t="str">
            <v>3000194: EMPLEO TEMPORAL GENERADO</v>
          </cell>
          <cell r="F79" t="str">
            <v>0073: PROGRAMA PARA LA GENERACIÓN DE EMPLEO SOCIAL INCLUSIVO TRABAJA PERÚ</v>
          </cell>
        </row>
        <row r="80">
          <cell r="B80" t="str">
            <v>0077</v>
          </cell>
          <cell r="C80" t="str">
            <v>OFICINA NACIONAL</v>
          </cell>
          <cell r="D80" t="str">
            <v>5004342:  SEGUIMIENTO DE LOS PROYECTOS EN EJECUCION</v>
          </cell>
          <cell r="E80" t="str">
            <v>3000194: EMPLEO TEMPORAL GENERADO</v>
          </cell>
          <cell r="F80" t="str">
            <v>0073: PROGRAMA PARA LA GENERACIÓN DE EMPLEO SOCIAL INCLUSIVO TRABAJA PERÚ</v>
          </cell>
        </row>
        <row r="81">
          <cell r="B81" t="str">
            <v>0078</v>
          </cell>
          <cell r="C81" t="str">
            <v>LORETO</v>
          </cell>
          <cell r="D81" t="str">
            <v>5004342:  SEGUIMIENTO DE LOS PROYECTOS EN EJECUCION</v>
          </cell>
          <cell r="E81" t="str">
            <v>3000194: EMPLEO TEMPORAL GENERADO</v>
          </cell>
          <cell r="F81" t="str">
            <v>0073: PROGRAMA PARA LA GENERACIÓN DE EMPLEO SOCIAL INCLUSIVO TRABAJA PERÚ</v>
          </cell>
        </row>
        <row r="82">
          <cell r="B82" t="str">
            <v>0079</v>
          </cell>
          <cell r="C82" t="str">
            <v>MOQUEGUA</v>
          </cell>
          <cell r="D82" t="str">
            <v>5004342:  SEGUIMIENTO DE LOS PROYECTOS EN EJECUCION</v>
          </cell>
          <cell r="E82" t="str">
            <v>3000194: EMPLEO TEMPORAL GENERADO</v>
          </cell>
          <cell r="F82" t="str">
            <v>0073: PROGRAMA PARA LA GENERACIÓN DE EMPLEO SOCIAL INCLUSIVO TRABAJA PERÚ</v>
          </cell>
        </row>
        <row r="83">
          <cell r="B83" t="str">
            <v>0080</v>
          </cell>
          <cell r="C83" t="str">
            <v>PASCO</v>
          </cell>
          <cell r="D83" t="str">
            <v>5004342:  SEGUIMIENTO DE LOS PROYECTOS EN EJECUCION</v>
          </cell>
          <cell r="E83" t="str">
            <v>3000194: EMPLEO TEMPORAL GENERADO</v>
          </cell>
          <cell r="F83" t="str">
            <v>0073: PROGRAMA PARA LA GENERACIÓN DE EMPLEO SOCIAL INCLUSIVO TRABAJA PERÚ</v>
          </cell>
        </row>
        <row r="84">
          <cell r="B84" t="str">
            <v>0081</v>
          </cell>
          <cell r="C84" t="str">
            <v>PIURA</v>
          </cell>
          <cell r="D84" t="str">
            <v>5004342:  SEGUIMIENTO DE LOS PROYECTOS EN EJECUCION</v>
          </cell>
          <cell r="E84" t="str">
            <v>3000194: EMPLEO TEMPORAL GENERADO</v>
          </cell>
          <cell r="F84" t="str">
            <v>0073: PROGRAMA PARA LA GENERACIÓN DE EMPLEO SOCIAL INCLUSIVO TRABAJA PERÚ</v>
          </cell>
        </row>
        <row r="85">
          <cell r="B85" t="str">
            <v>0082</v>
          </cell>
          <cell r="C85" t="str">
            <v>PUNO</v>
          </cell>
          <cell r="D85" t="str">
            <v>5004342:  SEGUIMIENTO DE LOS PROYECTOS EN EJECUCION</v>
          </cell>
          <cell r="E85" t="str">
            <v>3000194: EMPLEO TEMPORAL GENERADO</v>
          </cell>
          <cell r="F85" t="str">
            <v>0073: PROGRAMA PARA LA GENERACIÓN DE EMPLEO SOCIAL INCLUSIVO TRABAJA PERÚ</v>
          </cell>
        </row>
        <row r="86">
          <cell r="B86" t="str">
            <v>0083</v>
          </cell>
          <cell r="C86" t="str">
            <v>SAN MARTIN</v>
          </cell>
          <cell r="D86" t="str">
            <v>5004342:  SEGUIMIENTO DE LOS PROYECTOS EN EJECUCION</v>
          </cell>
          <cell r="E86" t="str">
            <v>3000194: EMPLEO TEMPORAL GENERADO</v>
          </cell>
          <cell r="F86" t="str">
            <v>0073: PROGRAMA PARA LA GENERACIÓN DE EMPLEO SOCIAL INCLUSIVO TRABAJA PERÚ</v>
          </cell>
        </row>
        <row r="87">
          <cell r="B87" t="str">
            <v>0084</v>
          </cell>
          <cell r="C87" t="str">
            <v>TACNA</v>
          </cell>
          <cell r="D87" t="str">
            <v>5004342:  SEGUIMIENTO DE LOS PROYECTOS EN EJECUCION</v>
          </cell>
          <cell r="E87" t="str">
            <v>3000194: EMPLEO TEMPORAL GENERADO</v>
          </cell>
          <cell r="F87" t="str">
            <v>0073: PROGRAMA PARA LA GENERACIÓN DE EMPLEO SOCIAL INCLUSIVO TRABAJA PERÚ</v>
          </cell>
        </row>
        <row r="88">
          <cell r="B88" t="str">
            <v>0085</v>
          </cell>
          <cell r="C88" t="str">
            <v>TUMBES</v>
          </cell>
          <cell r="D88" t="str">
            <v>5004342:  SEGUIMIENTO DE LOS PROYECTOS EN EJECUCION</v>
          </cell>
          <cell r="E88" t="str">
            <v>3000194: EMPLEO TEMPORAL GENERADO</v>
          </cell>
          <cell r="F88" t="str">
            <v>0073: PROGRAMA PARA LA GENERACIÓN DE EMPLEO SOCIAL INCLUSIVO TRABAJA PERÚ</v>
          </cell>
        </row>
        <row r="89">
          <cell r="B89" t="str">
            <v>0086</v>
          </cell>
          <cell r="C89" t="str">
            <v>UCAYALI</v>
          </cell>
          <cell r="D89" t="str">
            <v>5004342:  SEGUIMIENTO DE LOS PROYECTOS EN EJECUCION</v>
          </cell>
          <cell r="E89" t="str">
            <v>3000194: EMPLEO TEMPORAL GENERADO</v>
          </cell>
          <cell r="F89" t="str">
            <v>0073: PROGRAMA PARA LA GENERACIÓN DE EMPLEO SOCIAL INCLUSIVO TRABAJA PERÚ</v>
          </cell>
        </row>
        <row r="90">
          <cell r="B90" t="str">
            <v>0087</v>
          </cell>
          <cell r="C90" t="str">
            <v>PROGRAMA PERÚ RESPONSABLE</v>
          </cell>
          <cell r="D90" t="str">
            <v>5002493:  PROGRAMA PERU RESPONSABLE</v>
          </cell>
        </row>
        <row r="91">
          <cell r="B91" t="str">
            <v>0088</v>
          </cell>
          <cell r="C91" t="str">
            <v>PROGRAMA PERÚ RESPONSABLE</v>
          </cell>
          <cell r="D91" t="str">
            <v>5002493:  PROGRAMA PERU RESPONSABLE</v>
          </cell>
        </row>
        <row r="92">
          <cell r="B92" t="str">
            <v>0089</v>
          </cell>
          <cell r="C92" t="str">
            <v>PROGRAMA PERÚ RESPONSABLE</v>
          </cell>
          <cell r="D92" t="str">
            <v>5002493:  PROGRAMA PERU RESPONSABLE</v>
          </cell>
        </row>
        <row r="93">
          <cell r="B93" t="str">
            <v>0090</v>
          </cell>
          <cell r="C93" t="str">
            <v>PROGRAMA PERÚ RESPONSABLE</v>
          </cell>
          <cell r="D93" t="str">
            <v>5002493:  PROGRAMA PERU RESPONSABLE</v>
          </cell>
        </row>
        <row r="94">
          <cell r="B94" t="str">
            <v>0091</v>
          </cell>
          <cell r="C94" t="str">
            <v>PROGRAMA PERÚ RESPONSABLE</v>
          </cell>
          <cell r="D94" t="str">
            <v>5002493:  PROGRAMA PERU RESPONSABLE</v>
          </cell>
        </row>
        <row r="95">
          <cell r="B95" t="str">
            <v>0092</v>
          </cell>
          <cell r="C95" t="str">
            <v>PROGRAMA PERÚ RESPONSABLE</v>
          </cell>
          <cell r="D95" t="str">
            <v>5002493:  PROGRAMA PERU RESPONSABLE</v>
          </cell>
        </row>
        <row r="96">
          <cell r="B96" t="str">
            <v>0093</v>
          </cell>
          <cell r="C96" t="str">
            <v>PROGRAMA PERÚ RESPONSABLE</v>
          </cell>
          <cell r="D96" t="str">
            <v>5002493:  PROGRAMA PERU RESPONSABLE</v>
          </cell>
        </row>
        <row r="97">
          <cell r="B97" t="str">
            <v>0094</v>
          </cell>
          <cell r="C97" t="str">
            <v>PROGRAMA PERÚ RESPONSABLE</v>
          </cell>
          <cell r="D97" t="str">
            <v>5002493:  PROGRAMA PERU RESPONSABLE</v>
          </cell>
        </row>
        <row r="98">
          <cell r="B98" t="str">
            <v>0095</v>
          </cell>
          <cell r="C98" t="str">
            <v>PROGRAMA PERÚ RESPONSABLE</v>
          </cell>
          <cell r="D98" t="str">
            <v>5002493:  PROGRAMA PERU RESPONSABLE</v>
          </cell>
        </row>
        <row r="99">
          <cell r="B99" t="str">
            <v>0096</v>
          </cell>
          <cell r="C99" t="str">
            <v>PROGRAMA PERÚ RESPONSABLE</v>
          </cell>
          <cell r="D99" t="str">
            <v>5002493:  PROGRAMA PERU RESPONSABLE</v>
          </cell>
        </row>
        <row r="100">
          <cell r="B100" t="str">
            <v>0097</v>
          </cell>
          <cell r="C100" t="str">
            <v>PROGRAMA PERÚ RESPONSABLE</v>
          </cell>
          <cell r="D100" t="str">
            <v>5002493:  PROGRAMA PERU RESPONSABLE</v>
          </cell>
        </row>
        <row r="101">
          <cell r="B101" t="str">
            <v>0098</v>
          </cell>
          <cell r="C101" t="str">
            <v>PROGRAMA PERÚ RESPONSABLE</v>
          </cell>
          <cell r="D101" t="str">
            <v>5002493:  PROGRAMA PERU RESPONSABLE</v>
          </cell>
        </row>
        <row r="102">
          <cell r="B102" t="str">
            <v>0099</v>
          </cell>
          <cell r="C102" t="str">
            <v>PROGRAMA PERÚ RESPONSABLE</v>
          </cell>
          <cell r="D102" t="str">
            <v>5002493:  PROGRAMA PERU RESPONSABLE</v>
          </cell>
        </row>
        <row r="103">
          <cell r="B103" t="str">
            <v>0100</v>
          </cell>
          <cell r="C103" t="str">
            <v>PROGRAMA PERÚ RESPONSABLE</v>
          </cell>
          <cell r="D103" t="str">
            <v>5002493:  PROGRAMA PERU RESPONSABLE</v>
          </cell>
        </row>
        <row r="104">
          <cell r="B104" t="str">
            <v>0101</v>
          </cell>
          <cell r="C104" t="str">
            <v>PROGRAMA PERÚ RESPONSABLE</v>
          </cell>
          <cell r="D104" t="str">
            <v>5002493:  PROGRAMA PERU RESPONSABLE</v>
          </cell>
        </row>
        <row r="105">
          <cell r="B105" t="str">
            <v>0102</v>
          </cell>
          <cell r="C105" t="str">
            <v>PROGRAMA PERÚ RESPONSABLE</v>
          </cell>
          <cell r="D105" t="str">
            <v>5002493:  PROGRAMA PERU RESPONSABLE</v>
          </cell>
        </row>
        <row r="106">
          <cell r="B106" t="str">
            <v>0103</v>
          </cell>
          <cell r="C106" t="str">
            <v>PROGRAMA PERÚ RESPONSABLE</v>
          </cell>
          <cell r="D106" t="str">
            <v>5002493:  PROGRAMA PERU RESPONSABLE</v>
          </cell>
        </row>
        <row r="107">
          <cell r="B107" t="str">
            <v>0104</v>
          </cell>
          <cell r="C107" t="str">
            <v>PROGRAMA PERÚ RESPONSABLE</v>
          </cell>
          <cell r="D107" t="str">
            <v>5002493:  PROGRAMA PERU RESPONSABLE</v>
          </cell>
        </row>
        <row r="108">
          <cell r="B108" t="str">
            <v>0105</v>
          </cell>
          <cell r="C108" t="str">
            <v xml:space="preserve">UNIDAD ZONAL ANCASH </v>
          </cell>
          <cell r="D108" t="str">
            <v>5005978:  ATENCIÓN FRENTE A LLUVIAS Y PELIGROS ASOCIADOS</v>
          </cell>
        </row>
        <row r="109">
          <cell r="B109" t="str">
            <v>0106</v>
          </cell>
          <cell r="C109" t="str">
            <v>UNIDAD ZONAL AREQUIPA</v>
          </cell>
          <cell r="D109" t="str">
            <v>5005978:  ATENCIÓN FRENTE A LLUVIAS Y PELIGROS ASOCIADOS</v>
          </cell>
        </row>
        <row r="110">
          <cell r="B110" t="str">
            <v>0107</v>
          </cell>
          <cell r="C110" t="str">
            <v>UNIDAD ZONAL AYACUCHO</v>
          </cell>
          <cell r="D110" t="str">
            <v>5005978:  ATENCIÓN FRENTE A LLUVIAS Y PELIGROS ASOCIADOS</v>
          </cell>
        </row>
        <row r="111">
          <cell r="B111" t="str">
            <v>0108</v>
          </cell>
          <cell r="C111" t="str">
            <v>UNIDAD ZONAL CAJAMARCA</v>
          </cell>
          <cell r="D111" t="str">
            <v>5005978:  ATENCIÓN FRENTE A LLUVIAS Y PELIGROS ASOCIADOS</v>
          </cell>
        </row>
        <row r="112">
          <cell r="B112" t="str">
            <v>0109</v>
          </cell>
          <cell r="C112" t="str">
            <v>UNIDAD ZONAL HUANCAVELICA</v>
          </cell>
          <cell r="D112" t="str">
            <v>5005978:  ATENCIÓN FRENTE A LLUVIAS Y PELIGROS ASOCIADOS</v>
          </cell>
        </row>
        <row r="113">
          <cell r="B113" t="str">
            <v>0110</v>
          </cell>
          <cell r="C113" t="str">
            <v>UNIDAD ZONAL ICA</v>
          </cell>
          <cell r="D113" t="str">
            <v>5005978:  ATENCIÓN FRENTE A LLUVIAS Y PELIGROS ASOCIADOS</v>
          </cell>
        </row>
        <row r="114">
          <cell r="B114" t="str">
            <v>0111</v>
          </cell>
          <cell r="C114" t="str">
            <v>UNIDAD ZONAL LA LIBERTAD</v>
          </cell>
          <cell r="D114" t="str">
            <v>5005978:  ATENCIÓN FRENTE A LLUVIAS Y PELIGROS ASOCIADOS</v>
          </cell>
        </row>
        <row r="115">
          <cell r="B115" t="str">
            <v>0112</v>
          </cell>
          <cell r="C115" t="str">
            <v>UNIDAD ZONAL LAMBAYEQUE</v>
          </cell>
          <cell r="D115" t="str">
            <v>5005978:  ATENCIÓN FRENTE A LLUVIAS Y PELIGROS ASOCIADOS</v>
          </cell>
        </row>
        <row r="116">
          <cell r="B116" t="str">
            <v>0113</v>
          </cell>
          <cell r="C116" t="str">
            <v>UNIDAD ZONAL LIMA NORTE - CALLAO</v>
          </cell>
          <cell r="D116" t="str">
            <v>5005978:  ATENCIÓN FRENTE A LLUVIAS Y PELIGROS ASOCIADOS</v>
          </cell>
        </row>
        <row r="117">
          <cell r="B117" t="str">
            <v>0114</v>
          </cell>
          <cell r="C117" t="str">
            <v>UNIDAD ZONAL PIURA</v>
          </cell>
          <cell r="D117" t="str">
            <v>5005978:  ATENCIÓN FRENTE A LLUVIAS Y PELIGROS ASOCIADOS</v>
          </cell>
        </row>
        <row r="118">
          <cell r="B118" t="str">
            <v>0115</v>
          </cell>
          <cell r="C118" t="str">
            <v>UNIDAD ZONAL TUMBES</v>
          </cell>
          <cell r="D118" t="str">
            <v>5005978:  ATENCIÓN FRENTE A LLUVIAS Y PELIGROS ASOCIADOS</v>
          </cell>
        </row>
        <row r="119">
          <cell r="B119" t="str">
            <v>0116</v>
          </cell>
          <cell r="C119" t="str">
            <v xml:space="preserve">UNIDAD ZONAL ANCASH </v>
          </cell>
          <cell r="D119" t="str">
            <v>5001291:  SEGUIMIENTO, MONITOREO Y EVALUACION</v>
          </cell>
        </row>
        <row r="120">
          <cell r="B120" t="str">
            <v>0117</v>
          </cell>
          <cell r="C120" t="str">
            <v>UNIDAD ZONAL AREQUIPA</v>
          </cell>
          <cell r="D120" t="str">
            <v>5001291:  SEGUIMIENTO, MONITOREO Y EVALUACION</v>
          </cell>
        </row>
        <row r="121">
          <cell r="B121" t="str">
            <v>0118</v>
          </cell>
          <cell r="C121" t="str">
            <v>UNIDAD ZONAL AYACUCHO</v>
          </cell>
          <cell r="D121" t="str">
            <v>5001291:  SEGUIMIENTO, MONITOREO Y EVALUACION</v>
          </cell>
        </row>
        <row r="122">
          <cell r="B122" t="str">
            <v>0119</v>
          </cell>
          <cell r="C122" t="str">
            <v>UNIDAD ZONAL CAJAMARCA</v>
          </cell>
          <cell r="D122" t="str">
            <v>5001291:  SEGUIMIENTO, MONITOREO Y EVALUACION</v>
          </cell>
        </row>
        <row r="123">
          <cell r="B123" t="str">
            <v>0120</v>
          </cell>
          <cell r="C123" t="str">
            <v>UNIDAD ZONAL HUANCAVELICA</v>
          </cell>
          <cell r="D123" t="str">
            <v>5001291:  SEGUIMIENTO, MONITOREO Y EVALUACION</v>
          </cell>
        </row>
        <row r="124">
          <cell r="B124" t="str">
            <v>0121</v>
          </cell>
          <cell r="C124" t="str">
            <v>UNIDAD ZONAL HUARAZ</v>
          </cell>
          <cell r="D124" t="str">
            <v>5001291:  SEGUIMIENTO, MONITOREO Y EVALUACION</v>
          </cell>
        </row>
        <row r="125">
          <cell r="B125" t="str">
            <v>0122</v>
          </cell>
          <cell r="C125" t="str">
            <v>UNIDAD ZONAL ICA</v>
          </cell>
          <cell r="D125" t="str">
            <v>5001291:  SEGUIMIENTO, MONITOREO Y EVALUACION</v>
          </cell>
        </row>
        <row r="126">
          <cell r="B126" t="str">
            <v>0123</v>
          </cell>
          <cell r="C126" t="str">
            <v>UNIDAD ZONAL LA LIBERTAD</v>
          </cell>
          <cell r="D126" t="str">
            <v>5001291:  SEGUIMIENTO, MONITOREO Y EVALUACION</v>
          </cell>
        </row>
        <row r="127">
          <cell r="B127" t="str">
            <v>0124</v>
          </cell>
          <cell r="C127" t="str">
            <v>UNIDAD ZONAL LAMBAYEQUE</v>
          </cell>
          <cell r="D127" t="str">
            <v>5001291:  SEGUIMIENTO, MONITOREO Y EVALUACION</v>
          </cell>
        </row>
        <row r="128">
          <cell r="B128" t="str">
            <v>0125</v>
          </cell>
          <cell r="C128" t="str">
            <v>UNIDAD ZONAL LIMA NORTE - CALLAO</v>
          </cell>
          <cell r="D128" t="str">
            <v>5001291:  SEGUIMIENTO, MONITOREO Y EVALUACION</v>
          </cell>
        </row>
        <row r="129">
          <cell r="B129" t="str">
            <v>0126</v>
          </cell>
          <cell r="C129" t="str">
            <v>UNIDAD ZONAL LIMA SUR - ESTE</v>
          </cell>
          <cell r="D129" t="str">
            <v>5001291:  SEGUIMIENTO, MONITOREO Y EVALUACION</v>
          </cell>
        </row>
        <row r="130">
          <cell r="B130" t="str">
            <v>0127</v>
          </cell>
          <cell r="C130" t="str">
            <v>UNIDAD ZONAL PIURA</v>
          </cell>
          <cell r="D130" t="str">
            <v>5001291:  SEGUIMIENTO, MONITOREO Y EVALUACION</v>
          </cell>
        </row>
        <row r="131">
          <cell r="B131" t="str">
            <v>0128</v>
          </cell>
          <cell r="C131" t="str">
            <v>UNIDAD ZONAL TUMBES</v>
          </cell>
          <cell r="D131" t="str">
            <v>5001291:  SEGUIMIENTO, MONITOREO Y EVALUACION</v>
          </cell>
        </row>
        <row r="132">
          <cell r="B132" t="str">
            <v>0129</v>
          </cell>
          <cell r="C132" t="str">
            <v>UNIDAD ZONAL VALLE RIO APURIMAC</v>
          </cell>
          <cell r="D132" t="str">
            <v>5001291:  SEGUIMIENTO, MONITOREO Y EVALUACION</v>
          </cell>
        </row>
        <row r="133">
          <cell r="B133" t="str">
            <v>0130</v>
          </cell>
          <cell r="C133" t="str">
            <v>SEGUMIENTO OFICINA NACIONAL</v>
          </cell>
          <cell r="D133" t="str">
            <v>5001291:  SEGUIMIENTO, MONITOREO Y EVALUACION</v>
          </cell>
        </row>
      </sheetData>
      <sheetData sheetId="9" refreshError="1">
        <row r="3">
          <cell r="B3" t="str">
            <v>0001</v>
          </cell>
          <cell r="C3" t="str">
            <v>AMAZONAS</v>
          </cell>
          <cell r="D3" t="str">
            <v>24 2 3 1 3</v>
          </cell>
          <cell r="E3" t="str">
            <v>24 2 3 1 30001</v>
          </cell>
          <cell r="F3" t="str">
            <v>24 2 3 1 3</v>
          </cell>
          <cell r="G3" t="str">
            <v>A OTRAS UNIDADES DEL GOB. LOCAL</v>
          </cell>
          <cell r="H3">
            <v>1617802</v>
          </cell>
          <cell r="I3">
            <v>320014.28000000003</v>
          </cell>
          <cell r="J3">
            <v>1297787.72</v>
          </cell>
        </row>
        <row r="4">
          <cell r="B4" t="str">
            <v>0002</v>
          </cell>
          <cell r="C4" t="str">
            <v>ANCASH</v>
          </cell>
          <cell r="D4" t="str">
            <v>24 2 3 1 3</v>
          </cell>
          <cell r="E4" t="str">
            <v>24 2 3 1 30002</v>
          </cell>
          <cell r="F4" t="str">
            <v>24 2 3 1 3</v>
          </cell>
          <cell r="G4" t="str">
            <v>A OTRAS UNIDADES DEL GOB. LOCAL</v>
          </cell>
          <cell r="H4">
            <v>11353364</v>
          </cell>
          <cell r="I4">
            <v>10027651.460000001</v>
          </cell>
          <cell r="J4">
            <v>1325712.5399999991</v>
          </cell>
        </row>
        <row r="5">
          <cell r="B5" t="str">
            <v>0003</v>
          </cell>
          <cell r="C5" t="str">
            <v>APURIMAC</v>
          </cell>
          <cell r="D5" t="str">
            <v>24 2 3 1 3</v>
          </cell>
          <cell r="E5" t="str">
            <v>24 2 3 1 30003</v>
          </cell>
          <cell r="F5" t="str">
            <v>24 2 3 1 3</v>
          </cell>
          <cell r="G5" t="str">
            <v>A OTRAS UNIDADES DEL GOB. LOCAL</v>
          </cell>
          <cell r="H5">
            <v>816110</v>
          </cell>
          <cell r="I5">
            <v>175000</v>
          </cell>
          <cell r="J5">
            <v>641110</v>
          </cell>
        </row>
        <row r="6">
          <cell r="B6" t="str">
            <v>0004</v>
          </cell>
          <cell r="C6" t="str">
            <v>AREQUIPA</v>
          </cell>
          <cell r="D6" t="str">
            <v>24 2 3 1 3</v>
          </cell>
          <cell r="E6" t="str">
            <v>24 2 3 1 30004</v>
          </cell>
          <cell r="F6" t="str">
            <v>24 2 3 1 3</v>
          </cell>
          <cell r="G6" t="str">
            <v>A OTRAS UNIDADES DEL GOB. LOCAL</v>
          </cell>
          <cell r="H6">
            <v>1449464</v>
          </cell>
          <cell r="I6">
            <v>1268150.82</v>
          </cell>
          <cell r="J6">
            <v>181313.17999999993</v>
          </cell>
        </row>
        <row r="7">
          <cell r="B7" t="str">
            <v>0005</v>
          </cell>
          <cell r="C7" t="str">
            <v>AYACUCHO</v>
          </cell>
          <cell r="D7" t="str">
            <v>24 2 3 1 3</v>
          </cell>
          <cell r="E7" t="str">
            <v>24 2 3 1 30005</v>
          </cell>
          <cell r="F7" t="str">
            <v>24 2 3 1 3</v>
          </cell>
          <cell r="G7" t="str">
            <v>A OTRAS UNIDADES DEL GOB. LOCAL</v>
          </cell>
          <cell r="H7">
            <v>591336</v>
          </cell>
          <cell r="I7">
            <v>570724.02</v>
          </cell>
          <cell r="J7">
            <v>20611.979999999981</v>
          </cell>
        </row>
        <row r="8">
          <cell r="B8" t="str">
            <v>0006</v>
          </cell>
          <cell r="C8" t="str">
            <v>CAJAMARCA</v>
          </cell>
          <cell r="D8" t="str">
            <v>24 2 3 1 3</v>
          </cell>
          <cell r="E8" t="str">
            <v>24 2 3 1 30006</v>
          </cell>
          <cell r="F8" t="str">
            <v>24 2 3 1 3</v>
          </cell>
          <cell r="G8" t="str">
            <v>A OTRAS UNIDADES DEL GOB. LOCAL</v>
          </cell>
          <cell r="H8">
            <v>4734348</v>
          </cell>
          <cell r="I8">
            <v>4074529.52</v>
          </cell>
          <cell r="J8">
            <v>659818.48</v>
          </cell>
        </row>
        <row r="9">
          <cell r="B9" t="str">
            <v>0007</v>
          </cell>
          <cell r="C9" t="str">
            <v>PROVINCIA CONSTITUCIONAL DEL CALLAO</v>
          </cell>
          <cell r="D9" t="str">
            <v>24 2 3 1 3</v>
          </cell>
          <cell r="E9" t="str">
            <v>24 2 3 1 30007</v>
          </cell>
          <cell r="F9" t="str">
            <v>24 2 3 1 3</v>
          </cell>
          <cell r="G9" t="str">
            <v>A OTRAS UNIDADES DEL GOB. LOCAL</v>
          </cell>
          <cell r="H9">
            <v>246995</v>
          </cell>
          <cell r="I9">
            <v>0</v>
          </cell>
          <cell r="J9">
            <v>246995</v>
          </cell>
        </row>
        <row r="10">
          <cell r="B10" t="str">
            <v>0008</v>
          </cell>
          <cell r="C10" t="str">
            <v>CUSCO</v>
          </cell>
          <cell r="D10" t="str">
            <v>24 2 3 1 3</v>
          </cell>
          <cell r="E10" t="str">
            <v>24 2 3 1 30008</v>
          </cell>
          <cell r="F10" t="str">
            <v>24 2 3 1 3</v>
          </cell>
          <cell r="G10" t="str">
            <v>A OTRAS UNIDADES DEL GOB. LOCAL</v>
          </cell>
          <cell r="H10">
            <v>1226717</v>
          </cell>
          <cell r="I10">
            <v>552059.13</v>
          </cell>
          <cell r="J10">
            <v>674657.87</v>
          </cell>
        </row>
        <row r="11">
          <cell r="B11" t="str">
            <v>0009</v>
          </cell>
          <cell r="C11" t="str">
            <v>HUANCAVELICA</v>
          </cell>
          <cell r="D11" t="str">
            <v>24 2 3 1 3</v>
          </cell>
          <cell r="E11" t="str">
            <v>24 2 3 1 30009</v>
          </cell>
          <cell r="F11" t="str">
            <v>24 2 3 1 3</v>
          </cell>
          <cell r="G11" t="str">
            <v>A OTRAS UNIDADES DEL GOB. LOCAL</v>
          </cell>
          <cell r="H11">
            <v>4303392</v>
          </cell>
          <cell r="I11">
            <v>4287858.33</v>
          </cell>
          <cell r="J11">
            <v>15533.669999999925</v>
          </cell>
        </row>
        <row r="12">
          <cell r="B12" t="str">
            <v>0010</v>
          </cell>
          <cell r="C12" t="str">
            <v>HUANUCO</v>
          </cell>
          <cell r="D12" t="str">
            <v>24 2 3 1 3</v>
          </cell>
          <cell r="E12" t="str">
            <v>24 2 3 1 30010</v>
          </cell>
          <cell r="F12" t="str">
            <v>24 2 3 1 3</v>
          </cell>
          <cell r="G12" t="str">
            <v>A OTRAS UNIDADES DEL GOB. LOCAL</v>
          </cell>
          <cell r="H12">
            <v>506177</v>
          </cell>
          <cell r="I12">
            <v>372808.16</v>
          </cell>
          <cell r="J12">
            <v>133368.84000000003</v>
          </cell>
        </row>
        <row r="13">
          <cell r="B13" t="str">
            <v>0011</v>
          </cell>
          <cell r="C13" t="str">
            <v>ICA</v>
          </cell>
          <cell r="D13" t="str">
            <v>24 2 3 1 3</v>
          </cell>
          <cell r="E13" t="str">
            <v>24 2 3 1 30011</v>
          </cell>
          <cell r="F13" t="str">
            <v>24 2 3 1 3</v>
          </cell>
          <cell r="G13" t="str">
            <v>A OTRAS UNIDADES DEL GOB. LOCAL</v>
          </cell>
          <cell r="H13">
            <v>3480176</v>
          </cell>
          <cell r="I13">
            <v>3205967.8</v>
          </cell>
          <cell r="J13">
            <v>274208.20000000019</v>
          </cell>
        </row>
        <row r="14">
          <cell r="B14" t="str">
            <v>0012</v>
          </cell>
          <cell r="C14" t="str">
            <v>JUNIN</v>
          </cell>
          <cell r="D14" t="str">
            <v>24 2 3 1 3</v>
          </cell>
          <cell r="E14" t="str">
            <v>24 2 3 1 30012</v>
          </cell>
          <cell r="F14" t="str">
            <v>24 2 3 1 3</v>
          </cell>
          <cell r="G14" t="str">
            <v>A OTRAS UNIDADES DEL GOB. LOCAL</v>
          </cell>
          <cell r="H14">
            <v>1472189</v>
          </cell>
          <cell r="I14">
            <v>429406.76</v>
          </cell>
          <cell r="J14">
            <v>1042782.24</v>
          </cell>
        </row>
        <row r="15">
          <cell r="B15" t="str">
            <v>0013</v>
          </cell>
          <cell r="C15" t="str">
            <v>LA LIBERTAD</v>
          </cell>
          <cell r="D15" t="str">
            <v>24 2 3 1 3</v>
          </cell>
          <cell r="E15" t="str">
            <v>24 2 3 1 30013</v>
          </cell>
          <cell r="F15" t="str">
            <v>24 2 3 1 3</v>
          </cell>
          <cell r="G15" t="str">
            <v>A OTRAS UNIDADES DEL GOB. LOCAL</v>
          </cell>
          <cell r="H15">
            <v>2397316</v>
          </cell>
          <cell r="I15">
            <v>2396660.83</v>
          </cell>
          <cell r="J15">
            <v>655.16999999992549</v>
          </cell>
        </row>
        <row r="16">
          <cell r="B16" t="str">
            <v>0014</v>
          </cell>
          <cell r="C16" t="str">
            <v>LAMBAYEQUE</v>
          </cell>
          <cell r="D16" t="str">
            <v>24 2 3 1 3</v>
          </cell>
          <cell r="E16" t="str">
            <v>24 2 3 1 30014</v>
          </cell>
          <cell r="F16" t="str">
            <v>24 2 3 1 3</v>
          </cell>
          <cell r="G16" t="str">
            <v>A OTRAS UNIDADES DEL GOB. LOCAL</v>
          </cell>
          <cell r="H16">
            <v>418138</v>
          </cell>
          <cell r="I16">
            <v>203482.65</v>
          </cell>
          <cell r="J16">
            <v>214655.35</v>
          </cell>
        </row>
        <row r="17">
          <cell r="B17" t="str">
            <v>0015</v>
          </cell>
          <cell r="C17" t="str">
            <v>LIMA</v>
          </cell>
          <cell r="D17" t="str">
            <v>24 2 3 1 3</v>
          </cell>
          <cell r="E17" t="str">
            <v>24 2 3 1 30015</v>
          </cell>
          <cell r="F17" t="str">
            <v>24 2 3 1 3</v>
          </cell>
          <cell r="G17" t="str">
            <v>A OTRAS UNIDADES DEL GOB. LOCAL</v>
          </cell>
          <cell r="H17">
            <v>13918911</v>
          </cell>
          <cell r="I17">
            <v>11481103.609999999</v>
          </cell>
          <cell r="J17">
            <v>2437807.3900000006</v>
          </cell>
        </row>
        <row r="18">
          <cell r="B18" t="str">
            <v>0016</v>
          </cell>
          <cell r="C18" t="str">
            <v>LORETO</v>
          </cell>
          <cell r="D18" t="str">
            <v>24 2 3 1 3</v>
          </cell>
          <cell r="E18" t="str">
            <v>24 2 3 1 30016</v>
          </cell>
          <cell r="F18" t="str">
            <v>24 2 3 1 3</v>
          </cell>
          <cell r="G18" t="str">
            <v>A OTRAS UNIDADES DEL GOB. LOCAL</v>
          </cell>
          <cell r="H18">
            <v>2721973</v>
          </cell>
          <cell r="I18">
            <v>2350255.4900000002</v>
          </cell>
          <cell r="J18">
            <v>371717.50999999978</v>
          </cell>
        </row>
        <row r="19">
          <cell r="B19" t="str">
            <v>0017</v>
          </cell>
          <cell r="C19" t="str">
            <v>MOQUEGUA</v>
          </cell>
          <cell r="D19" t="str">
            <v>24 2 3 1 3</v>
          </cell>
          <cell r="E19" t="str">
            <v>24 2 3 1 30017</v>
          </cell>
          <cell r="F19" t="str">
            <v>24 2 3 1 3</v>
          </cell>
          <cell r="G19" t="str">
            <v>A OTRAS UNIDADES DEL GOB. LOCAL</v>
          </cell>
          <cell r="H19">
            <v>368358</v>
          </cell>
          <cell r="I19">
            <v>0</v>
          </cell>
          <cell r="J19">
            <v>368358</v>
          </cell>
        </row>
        <row r="20">
          <cell r="B20" t="str">
            <v>0018</v>
          </cell>
          <cell r="C20" t="str">
            <v>PASCO</v>
          </cell>
          <cell r="D20" t="str">
            <v>24 2 3 1 3</v>
          </cell>
          <cell r="E20" t="str">
            <v>24 2 3 1 30018</v>
          </cell>
          <cell r="F20" t="str">
            <v>24 2 3 1 3</v>
          </cell>
          <cell r="G20" t="str">
            <v>A OTRAS UNIDADES DEL GOB. LOCAL</v>
          </cell>
          <cell r="H20">
            <v>315288</v>
          </cell>
          <cell r="I20">
            <v>291886.49</v>
          </cell>
          <cell r="J20">
            <v>23401.510000000009</v>
          </cell>
        </row>
        <row r="21">
          <cell r="B21" t="str">
            <v>0019</v>
          </cell>
          <cell r="C21" t="str">
            <v>PIURA</v>
          </cell>
          <cell r="D21" t="str">
            <v>24 2 3 1 3</v>
          </cell>
          <cell r="E21" t="str">
            <v>24 2 3 1 30019</v>
          </cell>
          <cell r="F21" t="str">
            <v>24 2 3 1 3</v>
          </cell>
          <cell r="G21" t="str">
            <v>A OTRAS UNIDADES DEL GOB. LOCAL</v>
          </cell>
          <cell r="H21">
            <v>918436</v>
          </cell>
          <cell r="I21">
            <v>213140.39</v>
          </cell>
          <cell r="J21">
            <v>705295.61</v>
          </cell>
        </row>
        <row r="22">
          <cell r="B22" t="str">
            <v>0020</v>
          </cell>
          <cell r="C22" t="str">
            <v>PUNO</v>
          </cell>
          <cell r="D22" t="str">
            <v>24 2 3 1 3</v>
          </cell>
          <cell r="E22" t="str">
            <v>24 2 3 1 30020</v>
          </cell>
          <cell r="F22" t="str">
            <v>24 2 3 1 3</v>
          </cell>
          <cell r="G22" t="str">
            <v>A OTRAS UNIDADES DEL GOB. LOCAL</v>
          </cell>
          <cell r="H22">
            <v>882608</v>
          </cell>
          <cell r="I22">
            <v>843160.7</v>
          </cell>
          <cell r="J22">
            <v>39447.300000000047</v>
          </cell>
        </row>
        <row r="23">
          <cell r="B23" t="str">
            <v>0021</v>
          </cell>
          <cell r="C23" t="str">
            <v>SAN MARTIN</v>
          </cell>
          <cell r="D23" t="str">
            <v>24 2 3 1 3</v>
          </cell>
          <cell r="E23" t="str">
            <v>24 2 3 1 30021</v>
          </cell>
          <cell r="F23" t="str">
            <v>24 2 3 1 3</v>
          </cell>
          <cell r="G23" t="str">
            <v>A OTRAS UNIDADES DEL GOB. LOCAL</v>
          </cell>
          <cell r="H23">
            <v>1670448</v>
          </cell>
          <cell r="I23">
            <v>163658.84</v>
          </cell>
          <cell r="J23">
            <v>1506789.16</v>
          </cell>
        </row>
        <row r="24">
          <cell r="B24" t="str">
            <v>0022</v>
          </cell>
          <cell r="C24" t="str">
            <v>TACNA</v>
          </cell>
          <cell r="D24" t="str">
            <v>24 2 3 1 3</v>
          </cell>
          <cell r="E24" t="str">
            <v>24 2 3 1 30022</v>
          </cell>
          <cell r="F24" t="str">
            <v>24 2 3 1 3</v>
          </cell>
          <cell r="G24" t="str">
            <v>A OTRAS UNIDADES DEL GOB. LOCAL</v>
          </cell>
          <cell r="H24">
            <v>372060</v>
          </cell>
          <cell r="I24">
            <v>371969.12</v>
          </cell>
          <cell r="J24">
            <v>90.880000000004657</v>
          </cell>
        </row>
        <row r="25">
          <cell r="B25" t="str">
            <v>0023</v>
          </cell>
          <cell r="C25" t="str">
            <v>TUMBES</v>
          </cell>
          <cell r="D25" t="str">
            <v>24 2 3 1 3</v>
          </cell>
          <cell r="E25" t="str">
            <v>24 2 3 1 30023</v>
          </cell>
          <cell r="F25" t="str">
            <v>24 2 3 1 3</v>
          </cell>
          <cell r="G25" t="str">
            <v>A OTRAS UNIDADES DEL GOB. LOCAL</v>
          </cell>
          <cell r="H25">
            <v>813267</v>
          </cell>
          <cell r="I25">
            <v>377027.64</v>
          </cell>
          <cell r="J25">
            <v>436239.35999999999</v>
          </cell>
        </row>
        <row r="26">
          <cell r="B26" t="str">
            <v>0024</v>
          </cell>
          <cell r="C26" t="str">
            <v>UCAYALI</v>
          </cell>
          <cell r="D26" t="str">
            <v>24 2 3 1 3</v>
          </cell>
          <cell r="E26" t="str">
            <v>24 2 3 1 30024</v>
          </cell>
          <cell r="F26" t="str">
            <v>24 2 3 1 3</v>
          </cell>
          <cell r="G26" t="str">
            <v>A OTRAS UNIDADES DEL GOB. LOCAL</v>
          </cell>
          <cell r="H26">
            <v>432536</v>
          </cell>
          <cell r="I26">
            <v>0</v>
          </cell>
          <cell r="J26">
            <v>432536</v>
          </cell>
        </row>
        <row r="27">
          <cell r="B27" t="str">
            <v>0025</v>
          </cell>
          <cell r="C27" t="str">
            <v>AMAZONAS</v>
          </cell>
          <cell r="D27" t="str">
            <v>23 2 7 299</v>
          </cell>
          <cell r="E27" t="str">
            <v>23 2 7 2990025</v>
          </cell>
          <cell r="F27" t="str">
            <v>23 2 7 299</v>
          </cell>
          <cell r="G27" t="str">
            <v>OTROS SERVICIOS SIMILARES</v>
          </cell>
          <cell r="H27">
            <v>5000</v>
          </cell>
          <cell r="I27">
            <v>0</v>
          </cell>
          <cell r="J27">
            <v>5000</v>
          </cell>
        </row>
        <row r="28">
          <cell r="B28" t="str">
            <v>0026</v>
          </cell>
          <cell r="C28" t="str">
            <v>HUARAZ</v>
          </cell>
          <cell r="D28" t="str">
            <v>23 2 7 299</v>
          </cell>
          <cell r="E28" t="str">
            <v>23 2 7 2990026</v>
          </cell>
          <cell r="F28" t="str">
            <v>23 2 7 299</v>
          </cell>
          <cell r="G28" t="str">
            <v>OTROS SERVICIOS SIMILARES</v>
          </cell>
          <cell r="H28">
            <v>24500</v>
          </cell>
          <cell r="I28">
            <v>4500</v>
          </cell>
          <cell r="J28">
            <v>20000</v>
          </cell>
        </row>
        <row r="29">
          <cell r="B29" t="str">
            <v>0026</v>
          </cell>
          <cell r="C29" t="str">
            <v>HUARAZ</v>
          </cell>
          <cell r="D29" t="str">
            <v>23 2 8 1 1</v>
          </cell>
          <cell r="E29" t="str">
            <v>23 2 8 1 10026</v>
          </cell>
          <cell r="F29" t="str">
            <v>23 2 8 1 1</v>
          </cell>
          <cell r="G29" t="str">
            <v>CONTRATO ADMINIST. DE SERVICIOS</v>
          </cell>
          <cell r="H29">
            <v>81600</v>
          </cell>
          <cell r="I29">
            <v>81600</v>
          </cell>
          <cell r="J29">
            <v>0</v>
          </cell>
        </row>
        <row r="30">
          <cell r="B30" t="str">
            <v>0026</v>
          </cell>
          <cell r="C30" t="str">
            <v>HUARAZ</v>
          </cell>
          <cell r="D30" t="str">
            <v>23 2 8 1 2</v>
          </cell>
          <cell r="E30" t="str">
            <v>23 2 8 1 20026</v>
          </cell>
          <cell r="F30" t="str">
            <v>23 2 8 1 2</v>
          </cell>
          <cell r="G30" t="str">
            <v>CONTRIB. A ESSALUD DE C.A.S.</v>
          </cell>
          <cell r="H30">
            <v>2592</v>
          </cell>
          <cell r="I30">
            <v>2592</v>
          </cell>
          <cell r="J30">
            <v>0</v>
          </cell>
        </row>
        <row r="31">
          <cell r="B31" t="str">
            <v>0027</v>
          </cell>
          <cell r="C31" t="str">
            <v>ANCASH</v>
          </cell>
          <cell r="D31" t="str">
            <v>23 2 7 299</v>
          </cell>
          <cell r="E31" t="str">
            <v>23 2 7 2990027</v>
          </cell>
          <cell r="F31" t="str">
            <v>23 2 7 299</v>
          </cell>
          <cell r="G31" t="str">
            <v>OTROS SERVICIOS SIMILARES</v>
          </cell>
          <cell r="H31">
            <v>14500</v>
          </cell>
          <cell r="I31">
            <v>4500</v>
          </cell>
          <cell r="J31">
            <v>10000</v>
          </cell>
        </row>
        <row r="32">
          <cell r="B32" t="str">
            <v>0027</v>
          </cell>
          <cell r="C32" t="str">
            <v>ANCASH</v>
          </cell>
          <cell r="D32" t="str">
            <v>23 2 8 1 1</v>
          </cell>
          <cell r="E32" t="str">
            <v>23 2 8 1 10027</v>
          </cell>
          <cell r="F32" t="str">
            <v>23 2 8 1 1</v>
          </cell>
          <cell r="G32" t="str">
            <v>CONTRATO ADMINIST. DE SERVICIOS</v>
          </cell>
          <cell r="H32">
            <v>35400</v>
          </cell>
          <cell r="I32">
            <v>35400</v>
          </cell>
          <cell r="J32">
            <v>0</v>
          </cell>
        </row>
        <row r="33">
          <cell r="B33" t="str">
            <v>0027</v>
          </cell>
          <cell r="C33" t="str">
            <v>ANCASH</v>
          </cell>
          <cell r="D33" t="str">
            <v>23 2 8 1 2</v>
          </cell>
          <cell r="E33" t="str">
            <v>23 2 8 1 20027</v>
          </cell>
          <cell r="F33" t="str">
            <v>23 2 8 1 2</v>
          </cell>
          <cell r="G33" t="str">
            <v>CONTRIB. A ESSALUD DE C.A.S.</v>
          </cell>
          <cell r="H33">
            <v>1296</v>
          </cell>
          <cell r="I33">
            <v>1296</v>
          </cell>
          <cell r="J33">
            <v>0</v>
          </cell>
        </row>
        <row r="34">
          <cell r="B34" t="str">
            <v>0028</v>
          </cell>
          <cell r="C34" t="str">
            <v>APURIMAC</v>
          </cell>
          <cell r="D34" t="str">
            <v>23 2 7 299</v>
          </cell>
          <cell r="E34" t="str">
            <v>23 2 7 2990028</v>
          </cell>
          <cell r="F34" t="str">
            <v>23 2 7 299</v>
          </cell>
          <cell r="G34" t="str">
            <v>OTROS SERVICIOS SIMILARES</v>
          </cell>
          <cell r="H34">
            <v>9000</v>
          </cell>
          <cell r="I34">
            <v>0</v>
          </cell>
          <cell r="J34">
            <v>9000</v>
          </cell>
        </row>
        <row r="35">
          <cell r="B35" t="str">
            <v>0028</v>
          </cell>
          <cell r="C35" t="str">
            <v>APURIMAC</v>
          </cell>
          <cell r="D35" t="str">
            <v>23 2 8 1 1</v>
          </cell>
          <cell r="E35" t="str">
            <v>23 2 8 1 10028</v>
          </cell>
          <cell r="F35" t="str">
            <v>23 2 8 1 1</v>
          </cell>
          <cell r="G35" t="str">
            <v>CONTRATO ADMINIST. DE SERVICIOS</v>
          </cell>
          <cell r="H35">
            <v>93600</v>
          </cell>
          <cell r="I35">
            <v>93600</v>
          </cell>
          <cell r="J35">
            <v>0</v>
          </cell>
        </row>
        <row r="36">
          <cell r="B36" t="str">
            <v>0028</v>
          </cell>
          <cell r="C36" t="str">
            <v>APURIMAC</v>
          </cell>
          <cell r="D36" t="str">
            <v>23 2 8 1 2</v>
          </cell>
          <cell r="E36" t="str">
            <v>23 2 8 1 20028</v>
          </cell>
          <cell r="F36" t="str">
            <v>23 2 8 1 2</v>
          </cell>
          <cell r="G36" t="str">
            <v>CONTRIB. A ESSALUD DE C.A.S.</v>
          </cell>
          <cell r="H36">
            <v>2592</v>
          </cell>
          <cell r="I36">
            <v>2592</v>
          </cell>
          <cell r="J36">
            <v>0</v>
          </cell>
        </row>
        <row r="37">
          <cell r="B37" t="str">
            <v>0029</v>
          </cell>
          <cell r="C37" t="str">
            <v>AREQUIPA</v>
          </cell>
          <cell r="D37" t="str">
            <v>23 2 7 299</v>
          </cell>
          <cell r="E37" t="str">
            <v>23 2 7 2990029</v>
          </cell>
          <cell r="F37" t="str">
            <v>23 2 7 299</v>
          </cell>
          <cell r="G37" t="str">
            <v>OTROS SERVICIOS SIMILARES</v>
          </cell>
          <cell r="H37">
            <v>10008</v>
          </cell>
          <cell r="I37">
            <v>0</v>
          </cell>
          <cell r="J37">
            <v>10008</v>
          </cell>
        </row>
        <row r="38">
          <cell r="B38" t="str">
            <v>0029</v>
          </cell>
          <cell r="C38" t="str">
            <v>AREQUIPA</v>
          </cell>
          <cell r="D38" t="str">
            <v>23 2 8 1 1</v>
          </cell>
          <cell r="E38" t="str">
            <v>23 2 8 1 10029</v>
          </cell>
          <cell r="F38" t="str">
            <v>23 2 8 1 1</v>
          </cell>
          <cell r="G38" t="str">
            <v>CONTRATO ADMINIST. DE SERVICIOS</v>
          </cell>
          <cell r="H38">
            <v>144600</v>
          </cell>
          <cell r="I38">
            <v>144600</v>
          </cell>
          <cell r="J38">
            <v>0</v>
          </cell>
        </row>
        <row r="39">
          <cell r="B39" t="str">
            <v>0029</v>
          </cell>
          <cell r="C39" t="str">
            <v>AREQUIPA</v>
          </cell>
          <cell r="D39" t="str">
            <v>23 2 8 1 2</v>
          </cell>
          <cell r="E39" t="str">
            <v>23 2 8 1 20029</v>
          </cell>
          <cell r="F39" t="str">
            <v>23 2 8 1 2</v>
          </cell>
          <cell r="G39" t="str">
            <v>CONTRIB. A ESSALUD DE C.A.S.</v>
          </cell>
          <cell r="H39">
            <v>3888</v>
          </cell>
          <cell r="I39">
            <v>3888</v>
          </cell>
          <cell r="J39">
            <v>0</v>
          </cell>
        </row>
        <row r="40">
          <cell r="B40" t="str">
            <v>0030</v>
          </cell>
          <cell r="C40" t="str">
            <v>AYACUCHO</v>
          </cell>
          <cell r="D40" t="str">
            <v>23 2 7 299</v>
          </cell>
          <cell r="E40" t="str">
            <v>23 2 7 2990030</v>
          </cell>
          <cell r="F40" t="str">
            <v>23 2 7 299</v>
          </cell>
          <cell r="G40" t="str">
            <v>OTROS SERVICIOS SIMILARES</v>
          </cell>
          <cell r="H40">
            <v>10000</v>
          </cell>
          <cell r="I40">
            <v>0</v>
          </cell>
          <cell r="J40">
            <v>10000</v>
          </cell>
        </row>
        <row r="41">
          <cell r="B41" t="str">
            <v>0030</v>
          </cell>
          <cell r="C41" t="str">
            <v>AYACUCHO</v>
          </cell>
          <cell r="D41" t="str">
            <v>23 2 8 1 1</v>
          </cell>
          <cell r="E41" t="str">
            <v>23 2 8 1 10030</v>
          </cell>
          <cell r="F41" t="str">
            <v>23 2 8 1 1</v>
          </cell>
          <cell r="G41" t="str">
            <v>CONTRATO ADMINIST. DE SERVICIOS</v>
          </cell>
          <cell r="H41">
            <v>142200</v>
          </cell>
          <cell r="I41">
            <v>142200</v>
          </cell>
          <cell r="J41">
            <v>0</v>
          </cell>
        </row>
        <row r="42">
          <cell r="B42" t="str">
            <v>0030</v>
          </cell>
          <cell r="C42" t="str">
            <v>AYACUCHO</v>
          </cell>
          <cell r="D42" t="str">
            <v>23 2 8 1 2</v>
          </cell>
          <cell r="E42" t="str">
            <v>23 2 8 1 20030</v>
          </cell>
          <cell r="F42" t="str">
            <v>23 2 8 1 2</v>
          </cell>
          <cell r="G42" t="str">
            <v>CONTRIB. A ESSALUD DE C.A.S.</v>
          </cell>
          <cell r="H42">
            <v>3888</v>
          </cell>
          <cell r="I42">
            <v>3888</v>
          </cell>
          <cell r="J42">
            <v>0</v>
          </cell>
        </row>
        <row r="43">
          <cell r="B43" t="str">
            <v>0031</v>
          </cell>
          <cell r="C43" t="str">
            <v>VRA</v>
          </cell>
          <cell r="D43" t="str">
            <v>23 2 7 299</v>
          </cell>
          <cell r="E43" t="str">
            <v>23 2 7 2990031</v>
          </cell>
          <cell r="F43" t="str">
            <v>23 2 7 299</v>
          </cell>
          <cell r="G43" t="str">
            <v>OTROS SERVICIOS SIMILARES</v>
          </cell>
          <cell r="H43">
            <v>9000</v>
          </cell>
          <cell r="I43">
            <v>0</v>
          </cell>
          <cell r="J43">
            <v>9000</v>
          </cell>
        </row>
        <row r="44">
          <cell r="B44" t="str">
            <v>0032</v>
          </cell>
          <cell r="C44" t="str">
            <v>MADRE DE DIOS</v>
          </cell>
          <cell r="D44" t="str">
            <v>23 2 7 299</v>
          </cell>
          <cell r="E44" t="str">
            <v>23 2 7 2990032</v>
          </cell>
          <cell r="F44" t="str">
            <v>23 2 7 299</v>
          </cell>
          <cell r="G44" t="str">
            <v>OTROS SERVICIOS SIMILARES</v>
          </cell>
          <cell r="H44">
            <v>1000</v>
          </cell>
          <cell r="I44">
            <v>0</v>
          </cell>
          <cell r="J44">
            <v>1000</v>
          </cell>
        </row>
        <row r="45">
          <cell r="B45" t="str">
            <v>0033</v>
          </cell>
          <cell r="C45" t="str">
            <v>CAJAMARCA</v>
          </cell>
          <cell r="D45" t="str">
            <v>23 2 7 299</v>
          </cell>
          <cell r="E45" t="str">
            <v>23 2 7 2990033</v>
          </cell>
          <cell r="F45" t="str">
            <v>23 2 7 299</v>
          </cell>
          <cell r="G45" t="str">
            <v>OTROS SERVICIOS SIMILARES</v>
          </cell>
          <cell r="H45">
            <v>21500</v>
          </cell>
          <cell r="I45">
            <v>3000</v>
          </cell>
          <cell r="J45">
            <v>18500</v>
          </cell>
        </row>
        <row r="46">
          <cell r="B46" t="str">
            <v>0033</v>
          </cell>
          <cell r="C46" t="str">
            <v>CAJAMARCA</v>
          </cell>
          <cell r="D46" t="str">
            <v>23 2 8 1 1</v>
          </cell>
          <cell r="E46" t="str">
            <v>23 2 8 1 10033</v>
          </cell>
          <cell r="F46" t="str">
            <v>23 2 8 1 1</v>
          </cell>
          <cell r="G46" t="str">
            <v>CONTRATO ADMINIST. DE SERVICIOS</v>
          </cell>
          <cell r="H46">
            <v>81600</v>
          </cell>
          <cell r="I46">
            <v>81600</v>
          </cell>
          <cell r="J46">
            <v>0</v>
          </cell>
        </row>
        <row r="47">
          <cell r="B47" t="str">
            <v>0033</v>
          </cell>
          <cell r="C47" t="str">
            <v>CAJAMARCA</v>
          </cell>
          <cell r="D47" t="str">
            <v>23 2 8 1 2</v>
          </cell>
          <cell r="E47" t="str">
            <v>23 2 8 1 20033</v>
          </cell>
          <cell r="F47" t="str">
            <v>23 2 8 1 2</v>
          </cell>
          <cell r="G47" t="str">
            <v>CONTRIB. A ESSALUD DE C.A.S.</v>
          </cell>
          <cell r="H47">
            <v>2592</v>
          </cell>
          <cell r="I47">
            <v>2592</v>
          </cell>
          <cell r="J47">
            <v>0</v>
          </cell>
        </row>
        <row r="48">
          <cell r="B48" t="str">
            <v>0034</v>
          </cell>
          <cell r="C48" t="str">
            <v>LIMA NORTE - CALLAO</v>
          </cell>
          <cell r="D48" t="str">
            <v>23 2 7 299</v>
          </cell>
          <cell r="E48" t="str">
            <v>23 2 7 2990034</v>
          </cell>
          <cell r="F48" t="str">
            <v>23 2 7 299</v>
          </cell>
          <cell r="G48" t="str">
            <v>OTROS SERVICIOS SIMILARES</v>
          </cell>
          <cell r="H48">
            <v>28500</v>
          </cell>
          <cell r="I48">
            <v>8500</v>
          </cell>
          <cell r="J48">
            <v>20000</v>
          </cell>
        </row>
        <row r="49">
          <cell r="B49" t="str">
            <v>0034</v>
          </cell>
          <cell r="C49" t="str">
            <v>LIMA NORTE - CALLAO</v>
          </cell>
          <cell r="D49" t="str">
            <v>23 2 8 1 1</v>
          </cell>
          <cell r="E49" t="str">
            <v>23 2 8 1 10034</v>
          </cell>
          <cell r="F49" t="str">
            <v>23 2 8 1 1</v>
          </cell>
          <cell r="G49" t="str">
            <v>CONTRATO ADMINIST. DE SERVICIOS</v>
          </cell>
          <cell r="H49">
            <v>96000</v>
          </cell>
          <cell r="I49">
            <v>96000</v>
          </cell>
          <cell r="J49">
            <v>0</v>
          </cell>
        </row>
        <row r="50">
          <cell r="B50" t="str">
            <v>0034</v>
          </cell>
          <cell r="C50" t="str">
            <v>LIMA NORTE - CALLAO</v>
          </cell>
          <cell r="D50" t="str">
            <v>23 2 8 1 2</v>
          </cell>
          <cell r="E50" t="str">
            <v>23 2 8 1 20034</v>
          </cell>
          <cell r="F50" t="str">
            <v>23 2 8 1 2</v>
          </cell>
          <cell r="G50" t="str">
            <v>CONTRIB. A ESSALUD DE C.A.S.</v>
          </cell>
          <cell r="H50">
            <v>2592</v>
          </cell>
          <cell r="I50">
            <v>2592</v>
          </cell>
          <cell r="J50">
            <v>0</v>
          </cell>
        </row>
        <row r="51">
          <cell r="B51" t="str">
            <v>0035</v>
          </cell>
          <cell r="C51" t="str">
            <v>CUSCO</v>
          </cell>
          <cell r="D51" t="str">
            <v>23 2 7 299</v>
          </cell>
          <cell r="E51" t="str">
            <v>23 2 7 2990035</v>
          </cell>
          <cell r="F51" t="str">
            <v>23 2 7 299</v>
          </cell>
          <cell r="G51" t="str">
            <v>OTROS SERVICIOS SIMILARES</v>
          </cell>
          <cell r="H51">
            <v>9000</v>
          </cell>
          <cell r="I51">
            <v>0</v>
          </cell>
          <cell r="J51">
            <v>9000</v>
          </cell>
        </row>
        <row r="52">
          <cell r="B52" t="str">
            <v>0035</v>
          </cell>
          <cell r="C52" t="str">
            <v>CUSCO</v>
          </cell>
          <cell r="D52" t="str">
            <v>23 2 8 1 1</v>
          </cell>
          <cell r="E52" t="str">
            <v>23 2 8 1 10035</v>
          </cell>
          <cell r="F52" t="str">
            <v>23 2 8 1 1</v>
          </cell>
          <cell r="G52" t="str">
            <v>CONTRATO ADMINIST. DE SERVICIOS</v>
          </cell>
          <cell r="H52">
            <v>35400</v>
          </cell>
          <cell r="I52">
            <v>35400</v>
          </cell>
          <cell r="J52">
            <v>0</v>
          </cell>
        </row>
        <row r="53">
          <cell r="B53" t="str">
            <v>0035</v>
          </cell>
          <cell r="C53" t="str">
            <v>CUSCO</v>
          </cell>
          <cell r="D53" t="str">
            <v>23 2 8 1 2</v>
          </cell>
          <cell r="E53" t="str">
            <v>23 2 8 1 20035</v>
          </cell>
          <cell r="F53" t="str">
            <v>23 2 8 1 2</v>
          </cell>
          <cell r="G53" t="str">
            <v>CONTRIB. A ESSALUD DE C.A.S.</v>
          </cell>
          <cell r="H53">
            <v>1296</v>
          </cell>
          <cell r="I53">
            <v>1296</v>
          </cell>
          <cell r="J53">
            <v>0</v>
          </cell>
        </row>
        <row r="54">
          <cell r="B54" t="str">
            <v>0036</v>
          </cell>
          <cell r="C54" t="str">
            <v>HUANCAVELICA</v>
          </cell>
          <cell r="D54" t="str">
            <v>23 2 7 299</v>
          </cell>
          <cell r="E54" t="str">
            <v>23 2 7 2990036</v>
          </cell>
          <cell r="F54" t="str">
            <v>23 2 7 299</v>
          </cell>
          <cell r="G54" t="str">
            <v>OTROS SERVICIOS SIMILARES</v>
          </cell>
          <cell r="H54">
            <v>22000</v>
          </cell>
          <cell r="I54">
            <v>0</v>
          </cell>
          <cell r="J54">
            <v>22000</v>
          </cell>
        </row>
        <row r="55">
          <cell r="B55" t="str">
            <v>0036</v>
          </cell>
          <cell r="C55" t="str">
            <v>HUANCAVELICA</v>
          </cell>
          <cell r="D55" t="str">
            <v>23 2 8 1 1</v>
          </cell>
          <cell r="E55" t="str">
            <v>23 2 8 1 10036</v>
          </cell>
          <cell r="F55" t="str">
            <v>23 2 8 1 1</v>
          </cell>
          <cell r="G55" t="str">
            <v>CONTRATO ADMINIST. DE SERVICIOS</v>
          </cell>
          <cell r="H55">
            <v>96000</v>
          </cell>
          <cell r="I55">
            <v>96000</v>
          </cell>
          <cell r="J55">
            <v>0</v>
          </cell>
        </row>
        <row r="56">
          <cell r="B56" t="str">
            <v>0036</v>
          </cell>
          <cell r="C56" t="str">
            <v>HUANCAVELICA</v>
          </cell>
          <cell r="D56" t="str">
            <v>23 2 8 1 2</v>
          </cell>
          <cell r="E56" t="str">
            <v>23 2 8 1 20036</v>
          </cell>
          <cell r="F56" t="str">
            <v>23 2 8 1 2</v>
          </cell>
          <cell r="G56" t="str">
            <v>CONTRIB. A ESSALUD DE C.A.S.</v>
          </cell>
          <cell r="H56">
            <v>2592</v>
          </cell>
          <cell r="I56">
            <v>2592</v>
          </cell>
          <cell r="J56">
            <v>0</v>
          </cell>
        </row>
        <row r="57">
          <cell r="B57" t="str">
            <v>0037</v>
          </cell>
          <cell r="C57" t="str">
            <v>HUANUCO</v>
          </cell>
          <cell r="D57" t="str">
            <v>23 2 7 299</v>
          </cell>
          <cell r="E57" t="str">
            <v>23 2 7 2990037</v>
          </cell>
          <cell r="F57" t="str">
            <v>23 2 7 299</v>
          </cell>
          <cell r="G57" t="str">
            <v>OTROS SERVICIOS SIMILARES</v>
          </cell>
          <cell r="H57">
            <v>9000</v>
          </cell>
          <cell r="I57">
            <v>0</v>
          </cell>
          <cell r="J57">
            <v>9000</v>
          </cell>
        </row>
        <row r="58">
          <cell r="B58" t="str">
            <v>0037</v>
          </cell>
          <cell r="C58" t="str">
            <v>HUANUCO</v>
          </cell>
          <cell r="D58" t="str">
            <v>23 2 8 1 1</v>
          </cell>
          <cell r="E58" t="str">
            <v>23 2 8 1 10037</v>
          </cell>
          <cell r="F58" t="str">
            <v>23 2 8 1 1</v>
          </cell>
          <cell r="G58" t="str">
            <v>CONTRATO ADMINIST. DE SERVICIOS</v>
          </cell>
          <cell r="H58">
            <v>96000</v>
          </cell>
          <cell r="I58">
            <v>96000</v>
          </cell>
          <cell r="J58">
            <v>0</v>
          </cell>
        </row>
        <row r="59">
          <cell r="B59" t="str">
            <v>0037</v>
          </cell>
          <cell r="C59" t="str">
            <v>HUANUCO</v>
          </cell>
          <cell r="D59" t="str">
            <v>23 2 8 1 2</v>
          </cell>
          <cell r="E59" t="str">
            <v>23 2 8 1 20037</v>
          </cell>
          <cell r="F59" t="str">
            <v>23 2 8 1 2</v>
          </cell>
          <cell r="G59" t="str">
            <v>CONTRIB. A ESSALUD DE C.A.S.</v>
          </cell>
          <cell r="H59">
            <v>2592</v>
          </cell>
          <cell r="I59">
            <v>2592</v>
          </cell>
          <cell r="J59">
            <v>0</v>
          </cell>
        </row>
        <row r="60">
          <cell r="B60" t="str">
            <v>0038</v>
          </cell>
          <cell r="C60" t="str">
            <v>ICA</v>
          </cell>
          <cell r="D60" t="str">
            <v>23 2 7 299</v>
          </cell>
          <cell r="E60" t="str">
            <v>23 2 7 2990038</v>
          </cell>
          <cell r="F60" t="str">
            <v>23 2 7 299</v>
          </cell>
          <cell r="G60" t="str">
            <v>OTROS SERVICIOS SIMILARES</v>
          </cell>
          <cell r="H60">
            <v>20000</v>
          </cell>
          <cell r="I60">
            <v>0</v>
          </cell>
          <cell r="J60">
            <v>20000</v>
          </cell>
        </row>
        <row r="61">
          <cell r="B61" t="str">
            <v>0038</v>
          </cell>
          <cell r="C61" t="str">
            <v>ICA</v>
          </cell>
          <cell r="D61" t="str">
            <v>23 2 8 1 1</v>
          </cell>
          <cell r="E61" t="str">
            <v>23 2 8 1 10038</v>
          </cell>
          <cell r="F61" t="str">
            <v>23 2 8 1 1</v>
          </cell>
          <cell r="G61" t="str">
            <v>CONTRATO ADMINIST. DE SERVICIOS</v>
          </cell>
          <cell r="H61">
            <v>48600</v>
          </cell>
          <cell r="I61">
            <v>48600</v>
          </cell>
          <cell r="J61">
            <v>0</v>
          </cell>
        </row>
        <row r="62">
          <cell r="B62" t="str">
            <v>0038</v>
          </cell>
          <cell r="C62" t="str">
            <v>ICA</v>
          </cell>
          <cell r="D62" t="str">
            <v>23 2 8 1 2</v>
          </cell>
          <cell r="E62" t="str">
            <v>23 2 8 1 20038</v>
          </cell>
          <cell r="F62" t="str">
            <v>23 2 8 1 2</v>
          </cell>
          <cell r="G62" t="str">
            <v>CONTRIB. A ESSALUD DE C.A.S.</v>
          </cell>
          <cell r="H62">
            <v>1296</v>
          </cell>
          <cell r="I62">
            <v>1296</v>
          </cell>
          <cell r="J62">
            <v>0</v>
          </cell>
        </row>
        <row r="63">
          <cell r="B63" t="str">
            <v>0039</v>
          </cell>
          <cell r="C63" t="str">
            <v>JUNIN</v>
          </cell>
          <cell r="D63" t="str">
            <v>23 2 7 299</v>
          </cell>
          <cell r="E63" t="str">
            <v>23 2 7 2990039</v>
          </cell>
          <cell r="F63" t="str">
            <v>23 2 7 299</v>
          </cell>
          <cell r="G63" t="str">
            <v>OTROS SERVICIOS SIMILARES</v>
          </cell>
          <cell r="H63">
            <v>5000</v>
          </cell>
          <cell r="I63">
            <v>0</v>
          </cell>
          <cell r="J63">
            <v>5000</v>
          </cell>
        </row>
        <row r="64">
          <cell r="B64" t="str">
            <v>0039</v>
          </cell>
          <cell r="C64" t="str">
            <v>JUNIN</v>
          </cell>
          <cell r="D64" t="str">
            <v>23 2 8 1 1</v>
          </cell>
          <cell r="E64" t="str">
            <v>23 2 8 1 10039</v>
          </cell>
          <cell r="F64" t="str">
            <v>23 2 8 1 1</v>
          </cell>
          <cell r="G64" t="str">
            <v>CONTRATO ADMINIST. DE SERVICIOS</v>
          </cell>
          <cell r="H64">
            <v>86400</v>
          </cell>
          <cell r="I64">
            <v>86400</v>
          </cell>
          <cell r="J64">
            <v>0</v>
          </cell>
        </row>
        <row r="65">
          <cell r="B65" t="str">
            <v>0039</v>
          </cell>
          <cell r="C65" t="str">
            <v>JUNIN</v>
          </cell>
          <cell r="D65" t="str">
            <v>23 2 8 1 2</v>
          </cell>
          <cell r="E65" t="str">
            <v>23 2 8 1 20039</v>
          </cell>
          <cell r="F65" t="str">
            <v>23 2 8 1 2</v>
          </cell>
          <cell r="G65" t="str">
            <v>CONTRIB. A ESSALUD DE C.A.S.</v>
          </cell>
          <cell r="H65">
            <v>2592</v>
          </cell>
          <cell r="I65">
            <v>2592</v>
          </cell>
          <cell r="J65">
            <v>0</v>
          </cell>
        </row>
        <row r="66">
          <cell r="B66" t="str">
            <v>0040</v>
          </cell>
          <cell r="C66" t="str">
            <v>SATIPO</v>
          </cell>
          <cell r="D66" t="str">
            <v>23 2 7 299</v>
          </cell>
          <cell r="E66" t="str">
            <v>23 2 7 2990040</v>
          </cell>
          <cell r="F66" t="str">
            <v>23 2 7 299</v>
          </cell>
          <cell r="G66" t="str">
            <v>OTROS SERVICIOS SIMILARES</v>
          </cell>
          <cell r="H66">
            <v>5000</v>
          </cell>
          <cell r="I66">
            <v>0</v>
          </cell>
          <cell r="J66">
            <v>5000</v>
          </cell>
        </row>
        <row r="67">
          <cell r="B67" t="str">
            <v>0041</v>
          </cell>
          <cell r="C67" t="str">
            <v>LA LIBERTAD</v>
          </cell>
          <cell r="D67" t="str">
            <v>23 2 7 299</v>
          </cell>
          <cell r="E67" t="str">
            <v>23 2 7 2990041</v>
          </cell>
          <cell r="F67" t="str">
            <v>23 2 7 299</v>
          </cell>
          <cell r="G67" t="str">
            <v>OTROS SERVICIOS SIMILARES</v>
          </cell>
          <cell r="H67">
            <v>19000</v>
          </cell>
          <cell r="I67">
            <v>3000</v>
          </cell>
          <cell r="J67">
            <v>16000</v>
          </cell>
        </row>
        <row r="68">
          <cell r="B68" t="str">
            <v>0041</v>
          </cell>
          <cell r="C68" t="str">
            <v>LA LIBERTAD</v>
          </cell>
          <cell r="D68" t="str">
            <v>23 2 8 1 1</v>
          </cell>
          <cell r="E68" t="str">
            <v>23 2 8 1 10041</v>
          </cell>
          <cell r="F68" t="str">
            <v>23 2 8 1 1</v>
          </cell>
          <cell r="G68" t="str">
            <v>CONTRATO ADMINIST. DE SERVICIOS</v>
          </cell>
          <cell r="H68">
            <v>144600</v>
          </cell>
          <cell r="I68">
            <v>144600</v>
          </cell>
          <cell r="J68">
            <v>0</v>
          </cell>
        </row>
        <row r="69">
          <cell r="B69" t="str">
            <v>0041</v>
          </cell>
          <cell r="C69" t="str">
            <v>LA LIBERTAD</v>
          </cell>
          <cell r="D69" t="str">
            <v>23 2 8 1 2</v>
          </cell>
          <cell r="E69" t="str">
            <v>23 2 8 1 20041</v>
          </cell>
          <cell r="F69" t="str">
            <v>23 2 8 1 2</v>
          </cell>
          <cell r="G69" t="str">
            <v>CONTRIB. A ESSALUD DE C.A.S.</v>
          </cell>
          <cell r="H69">
            <v>3888</v>
          </cell>
          <cell r="I69">
            <v>3888</v>
          </cell>
          <cell r="J69">
            <v>0</v>
          </cell>
        </row>
        <row r="70">
          <cell r="B70" t="str">
            <v>0042</v>
          </cell>
          <cell r="C70" t="str">
            <v>LAMBAYEQUE</v>
          </cell>
          <cell r="D70" t="str">
            <v>23 2 7 299</v>
          </cell>
          <cell r="E70" t="str">
            <v>23 2 7 2990042</v>
          </cell>
          <cell r="F70" t="str">
            <v>23 2 7 299</v>
          </cell>
          <cell r="G70" t="str">
            <v>OTROS SERVICIOS SIMILARES</v>
          </cell>
          <cell r="H70">
            <v>15000</v>
          </cell>
          <cell r="I70">
            <v>5000</v>
          </cell>
          <cell r="J70">
            <v>10000</v>
          </cell>
        </row>
        <row r="71">
          <cell r="B71" t="str">
            <v>0042</v>
          </cell>
          <cell r="C71" t="str">
            <v>LAMBAYEQUE</v>
          </cell>
          <cell r="D71" t="str">
            <v>23 2 8 1 1</v>
          </cell>
          <cell r="E71" t="str">
            <v>23 2 8 1 10042</v>
          </cell>
          <cell r="F71" t="str">
            <v>23 2 8 1 1</v>
          </cell>
          <cell r="G71" t="str">
            <v>CONTRATO ADMINIST. DE SERVICIOS</v>
          </cell>
          <cell r="H71">
            <v>70800</v>
          </cell>
          <cell r="I71">
            <v>70800</v>
          </cell>
          <cell r="J71">
            <v>0</v>
          </cell>
        </row>
        <row r="72">
          <cell r="B72" t="str">
            <v>0042</v>
          </cell>
          <cell r="C72" t="str">
            <v>LAMBAYEQUE</v>
          </cell>
          <cell r="D72" t="str">
            <v>23 2 8 1 2</v>
          </cell>
          <cell r="E72" t="str">
            <v>23 2 8 1 20042</v>
          </cell>
          <cell r="F72" t="str">
            <v>23 2 8 1 2</v>
          </cell>
          <cell r="G72" t="str">
            <v>CONTRIB. A ESSALUD DE C.A.S.</v>
          </cell>
          <cell r="H72">
            <v>2592</v>
          </cell>
          <cell r="I72">
            <v>2592</v>
          </cell>
          <cell r="J72">
            <v>0</v>
          </cell>
        </row>
        <row r="73">
          <cell r="B73" t="str">
            <v>0043</v>
          </cell>
          <cell r="C73" t="str">
            <v>UGPROM - OFICINA NACIONAL</v>
          </cell>
          <cell r="D73" t="str">
            <v>23 1 2 1 1</v>
          </cell>
          <cell r="E73" t="str">
            <v>23 1 2 1 10043</v>
          </cell>
          <cell r="F73" t="str">
            <v>23 1 2 1 1</v>
          </cell>
          <cell r="G73" t="str">
            <v>VESTUARIO, ACCESORIOS Y PRENDAS DIVERSAS</v>
          </cell>
          <cell r="H73">
            <v>8510</v>
          </cell>
          <cell r="I73">
            <v>0</v>
          </cell>
          <cell r="J73">
            <v>8510</v>
          </cell>
        </row>
        <row r="74">
          <cell r="B74" t="str">
            <v>0043</v>
          </cell>
          <cell r="C74" t="str">
            <v>UGPROM - OFICINA NACIONAL</v>
          </cell>
          <cell r="D74" t="str">
            <v>23 1 5 1 2</v>
          </cell>
          <cell r="E74" t="str">
            <v>23 1 5 1 20043</v>
          </cell>
          <cell r="F74" t="str">
            <v>23 1 5 1 2</v>
          </cell>
          <cell r="G74" t="str">
            <v>PAPELERIA EN GENERAL, UTILES Y MATERIALES DE OFICINA</v>
          </cell>
          <cell r="H74">
            <v>2700</v>
          </cell>
          <cell r="I74">
            <v>742.03</v>
          </cell>
          <cell r="J74">
            <v>1957.97</v>
          </cell>
        </row>
        <row r="75">
          <cell r="B75" t="str">
            <v>0043</v>
          </cell>
          <cell r="C75" t="str">
            <v>UGPROM - OFICINA NACIONAL</v>
          </cell>
          <cell r="D75" t="str">
            <v>23 2 1 2 1</v>
          </cell>
          <cell r="E75" t="str">
            <v>23 2 1 2 10043</v>
          </cell>
          <cell r="F75" t="str">
            <v>23 2 1 2 1</v>
          </cell>
          <cell r="G75" t="str">
            <v>PASAJES Y GASTOS DE TRANSPORTE</v>
          </cell>
          <cell r="H75">
            <v>15100</v>
          </cell>
          <cell r="I75">
            <v>0</v>
          </cell>
          <cell r="J75">
            <v>15100</v>
          </cell>
        </row>
        <row r="76">
          <cell r="B76" t="str">
            <v>0043</v>
          </cell>
          <cell r="C76" t="str">
            <v>UGPROM - OFICINA NACIONAL</v>
          </cell>
          <cell r="D76" t="str">
            <v>23 2 1 2 2</v>
          </cell>
          <cell r="E76" t="str">
            <v>23 2 1 2 20043</v>
          </cell>
          <cell r="F76" t="str">
            <v>23 2 1 2 2</v>
          </cell>
          <cell r="G76" t="str">
            <v>VIATICOS Y ASIGNACIONES POR COMISION DE SERVICIO</v>
          </cell>
          <cell r="H76">
            <v>37500</v>
          </cell>
          <cell r="I76">
            <v>31325.93</v>
          </cell>
          <cell r="J76">
            <v>6174.07</v>
          </cell>
        </row>
        <row r="77">
          <cell r="B77" t="str">
            <v>0043</v>
          </cell>
          <cell r="C77" t="str">
            <v>UGPROM - OFICINA NACIONAL</v>
          </cell>
          <cell r="D77" t="str">
            <v>23 2 2 4 4</v>
          </cell>
          <cell r="E77" t="str">
            <v>23 2 2 4 40043</v>
          </cell>
          <cell r="F77" t="str">
            <v>23 2 2 4 4</v>
          </cell>
          <cell r="G77" t="str">
            <v>SERVICIO DE IMPRESIONES, ENCUADERNACION Y EMPASTADO</v>
          </cell>
          <cell r="H77">
            <v>24400</v>
          </cell>
          <cell r="I77">
            <v>16920.669999999998</v>
          </cell>
          <cell r="J77">
            <v>7479.3300000000017</v>
          </cell>
        </row>
        <row r="78">
          <cell r="B78" t="str">
            <v>0043</v>
          </cell>
          <cell r="C78" t="str">
            <v>UGPROM - OFICINA NACIONAL</v>
          </cell>
          <cell r="D78" t="str">
            <v>23 2 2 4 1</v>
          </cell>
          <cell r="E78" t="str">
            <v>23 2 2 4 10043</v>
          </cell>
          <cell r="F78" t="str">
            <v>23 2 2 4 1</v>
          </cell>
          <cell r="G78" t="str">
            <v>SERVICIO DE PUBLICIDAD</v>
          </cell>
          <cell r="H78">
            <v>82800</v>
          </cell>
          <cell r="I78">
            <v>59262.12</v>
          </cell>
          <cell r="J78">
            <v>23537.879999999997</v>
          </cell>
        </row>
        <row r="79">
          <cell r="B79" t="str">
            <v>0043</v>
          </cell>
          <cell r="C79" t="str">
            <v>UGPROM - OFICINA NACIONAL</v>
          </cell>
          <cell r="D79" t="str">
            <v>23 2 2 4 3</v>
          </cell>
          <cell r="E79" t="str">
            <v>23 2 2 4 30043</v>
          </cell>
          <cell r="F79" t="str">
            <v>23 2 2 4 3</v>
          </cell>
          <cell r="G79" t="str">
            <v>SERVICIOS DE IMAGEN INSTITUCIONAL</v>
          </cell>
          <cell r="H79">
            <v>30000</v>
          </cell>
          <cell r="I79">
            <v>0</v>
          </cell>
          <cell r="J79">
            <v>30000</v>
          </cell>
        </row>
        <row r="80">
          <cell r="B80" t="str">
            <v>0043</v>
          </cell>
          <cell r="C80" t="str">
            <v>UGPROM - OFICINA NACIONAL</v>
          </cell>
          <cell r="D80" t="str">
            <v>23 2 5 1 4</v>
          </cell>
          <cell r="E80" t="str">
            <v>23 2 5 1 40043</v>
          </cell>
          <cell r="F80" t="str">
            <v>23 2 5 1 4</v>
          </cell>
          <cell r="G80" t="str">
            <v>ALQUILER DE MAQUINARIAS Y EQUIPOS</v>
          </cell>
          <cell r="H80">
            <v>20000</v>
          </cell>
          <cell r="I80">
            <v>0</v>
          </cell>
          <cell r="J80">
            <v>20000</v>
          </cell>
        </row>
        <row r="81">
          <cell r="B81" t="str">
            <v>0043</v>
          </cell>
          <cell r="C81" t="str">
            <v>UGPROM - OFICINA NACIONAL</v>
          </cell>
          <cell r="D81" t="str">
            <v>23 2 5 199</v>
          </cell>
          <cell r="E81" t="str">
            <v>23 2 5 1990043</v>
          </cell>
          <cell r="F81" t="str">
            <v>23 2 5 199</v>
          </cell>
          <cell r="G81" t="str">
            <v>ALQUILER DE OTROS BIENES Y ACTIVOS</v>
          </cell>
          <cell r="H81">
            <v>35000</v>
          </cell>
          <cell r="I81">
            <v>0</v>
          </cell>
          <cell r="J81">
            <v>35000</v>
          </cell>
        </row>
        <row r="82">
          <cell r="B82" t="str">
            <v>0043</v>
          </cell>
          <cell r="C82" t="str">
            <v>UGPROM - OFICINA NACIONAL</v>
          </cell>
          <cell r="D82" t="str">
            <v>23 2 5 1 1</v>
          </cell>
          <cell r="E82" t="str">
            <v>23 2 5 1 10043</v>
          </cell>
          <cell r="F82" t="str">
            <v>23 2 5 1 1</v>
          </cell>
          <cell r="G82" t="str">
            <v>ALQUILER DE EDIFICIOS Y ESTRUCTURAS</v>
          </cell>
          <cell r="H82">
            <v>129000</v>
          </cell>
          <cell r="I82">
            <v>114250</v>
          </cell>
          <cell r="J82">
            <v>14750</v>
          </cell>
        </row>
        <row r="83">
          <cell r="B83" t="str">
            <v>0043</v>
          </cell>
          <cell r="C83" t="str">
            <v>UGPROM - OFICINA NACIONAL</v>
          </cell>
          <cell r="D83" t="str">
            <v>23 2 7 299</v>
          </cell>
          <cell r="E83" t="str">
            <v>23 2 7 2990043</v>
          </cell>
          <cell r="F83" t="str">
            <v>23 2 7 299</v>
          </cell>
          <cell r="G83" t="str">
            <v>OTROS SERVICIOS SIMILARES</v>
          </cell>
          <cell r="H83">
            <v>108000</v>
          </cell>
          <cell r="I83">
            <v>21810</v>
          </cell>
          <cell r="J83">
            <v>86190</v>
          </cell>
        </row>
        <row r="84">
          <cell r="B84" t="str">
            <v>0043</v>
          </cell>
          <cell r="C84" t="str">
            <v>UGPROM - OFICINA NACIONAL</v>
          </cell>
          <cell r="D84" t="str">
            <v>23 2 710 1</v>
          </cell>
          <cell r="E84" t="str">
            <v>23 2 710 10043</v>
          </cell>
          <cell r="F84" t="str">
            <v>23 2 710 1</v>
          </cell>
          <cell r="G84" t="str">
            <v>SEMINARIOS ,TALLERES Y SIMILARES ORGANIZADOS POR LA  INSTITUCION</v>
          </cell>
          <cell r="H84">
            <v>703200</v>
          </cell>
          <cell r="I84">
            <v>703200</v>
          </cell>
          <cell r="J84">
            <v>0</v>
          </cell>
        </row>
        <row r="85">
          <cell r="B85" t="str">
            <v>0043</v>
          </cell>
          <cell r="C85" t="str">
            <v>UGPROM - OFICINA NACIONAL</v>
          </cell>
          <cell r="D85" t="str">
            <v>23 2 71199</v>
          </cell>
          <cell r="E85" t="str">
            <v>23 2 711990043</v>
          </cell>
          <cell r="F85" t="str">
            <v>23 2 71199</v>
          </cell>
          <cell r="G85" t="str">
            <v>SERVICIOS DIVERSOS</v>
          </cell>
          <cell r="H85">
            <v>15552</v>
          </cell>
          <cell r="I85">
            <v>15552</v>
          </cell>
          <cell r="J85">
            <v>0</v>
          </cell>
        </row>
        <row r="86">
          <cell r="B86" t="str">
            <v>0043</v>
          </cell>
          <cell r="C86" t="str">
            <v>UGPROM - OFICINA NACIONAL</v>
          </cell>
          <cell r="D86" t="str">
            <v>23 2 8 1 1</v>
          </cell>
          <cell r="E86" t="str">
            <v>23 2 8 1 10043</v>
          </cell>
          <cell r="F86" t="str">
            <v>23 2 8 1 1</v>
          </cell>
          <cell r="G86" t="str">
            <v>CONTRATO ADMINIST. DE SERVICIOS</v>
          </cell>
          <cell r="H86">
            <v>45000</v>
          </cell>
          <cell r="I86">
            <v>32400</v>
          </cell>
          <cell r="J86">
            <v>12600</v>
          </cell>
        </row>
        <row r="87">
          <cell r="B87" t="str">
            <v>0043</v>
          </cell>
          <cell r="C87" t="str">
            <v>UGPROM - OFICINA NACIONAL</v>
          </cell>
          <cell r="D87" t="str">
            <v>23 2 8 1 2</v>
          </cell>
          <cell r="E87" t="str">
            <v>23 2 8 1 20043</v>
          </cell>
          <cell r="F87" t="str">
            <v>23 2 8 1 2</v>
          </cell>
          <cell r="G87" t="str">
            <v>CONTRIB. A ESSALUD DE C.A.S.</v>
          </cell>
          <cell r="H87">
            <v>8500</v>
          </cell>
          <cell r="I87">
            <v>7450</v>
          </cell>
          <cell r="J87">
            <v>1050</v>
          </cell>
        </row>
        <row r="88">
          <cell r="B88" t="str">
            <v>0043</v>
          </cell>
          <cell r="C88" t="str">
            <v>UGPROM - OFICINA NACIONAL</v>
          </cell>
          <cell r="D88" t="str">
            <v>23 1 3 1 1</v>
          </cell>
          <cell r="E88" t="str">
            <v>23 1 3 1 10043</v>
          </cell>
          <cell r="F88" t="str">
            <v>23 1 3 1 1</v>
          </cell>
          <cell r="G88" t="str">
            <v>COMBUSTIBLES Y CARBURANTES</v>
          </cell>
          <cell r="H88">
            <v>4000</v>
          </cell>
          <cell r="I88">
            <v>3885</v>
          </cell>
          <cell r="J88">
            <v>115</v>
          </cell>
        </row>
        <row r="89">
          <cell r="B89" t="str">
            <v>0043</v>
          </cell>
          <cell r="C89" t="str">
            <v>UGPROM - OFICINA NACIONAL</v>
          </cell>
          <cell r="D89" t="str">
            <v>26 3 2 1 2</v>
          </cell>
          <cell r="E89" t="str">
            <v>26 3 2 1 20043</v>
          </cell>
          <cell r="F89" t="str">
            <v>26 3 2 1 2</v>
          </cell>
          <cell r="G89" t="str">
            <v>MOBILIARIO</v>
          </cell>
          <cell r="H89">
            <v>3000</v>
          </cell>
          <cell r="I89">
            <v>1720.56</v>
          </cell>
          <cell r="J89">
            <v>1279.44</v>
          </cell>
        </row>
        <row r="90">
          <cell r="B90" t="str">
            <v>0043</v>
          </cell>
          <cell r="C90" t="str">
            <v>UGPROM - OFICINA NACIONAL</v>
          </cell>
          <cell r="D90" t="str">
            <v>26 3 2 3 1</v>
          </cell>
          <cell r="E90" t="str">
            <v>26 3 2 3 10043</v>
          </cell>
          <cell r="F90" t="str">
            <v>26 3 2 3 1</v>
          </cell>
          <cell r="G90" t="str">
            <v>EQUIPOS COMPUTACIONALES Y PERIFERICOS</v>
          </cell>
          <cell r="H90">
            <v>10000</v>
          </cell>
          <cell r="I90">
            <v>0</v>
          </cell>
          <cell r="J90">
            <v>10000</v>
          </cell>
        </row>
        <row r="91">
          <cell r="B91" t="str">
            <v>0044</v>
          </cell>
          <cell r="C91" t="str">
            <v>UGPYTOS - OFICINA NACIONAL</v>
          </cell>
          <cell r="D91" t="str">
            <v>23 1 5 1 2</v>
          </cell>
          <cell r="E91" t="str">
            <v>23 1 5 1 20044</v>
          </cell>
          <cell r="F91" t="str">
            <v>23 1 5 1 2</v>
          </cell>
          <cell r="G91" t="str">
            <v>PAPELERIA EN GENERAL, UTILES Y MATERIALES DE OFICINA</v>
          </cell>
          <cell r="H91">
            <v>23955</v>
          </cell>
          <cell r="I91">
            <v>0</v>
          </cell>
          <cell r="J91">
            <v>23955</v>
          </cell>
        </row>
        <row r="92">
          <cell r="B92" t="str">
            <v>0044</v>
          </cell>
          <cell r="C92" t="str">
            <v>UGPYTOS - OFICINA NACIONAL</v>
          </cell>
          <cell r="D92" t="str">
            <v>23 2 1 2 1</v>
          </cell>
          <cell r="E92" t="str">
            <v>23 2 1 2 10044</v>
          </cell>
          <cell r="F92" t="str">
            <v>23 2 1 2 1</v>
          </cell>
          <cell r="G92" t="str">
            <v>PASAJES Y GASTOS DE TRANSPORTE</v>
          </cell>
          <cell r="H92">
            <v>53200</v>
          </cell>
          <cell r="I92">
            <v>20958.03</v>
          </cell>
          <cell r="J92">
            <v>32241.97</v>
          </cell>
        </row>
        <row r="93">
          <cell r="B93" t="str">
            <v>0044</v>
          </cell>
          <cell r="C93" t="str">
            <v>UGPYTOS - OFICINA NACIONAL</v>
          </cell>
          <cell r="D93" t="str">
            <v>23 2 1 2 2</v>
          </cell>
          <cell r="E93" t="str">
            <v>23 2 1 2 20044</v>
          </cell>
          <cell r="F93" t="str">
            <v>23 2 1 2 2</v>
          </cell>
          <cell r="G93" t="str">
            <v>VIATICOS Y ASIGNACIONES POR COMISION DE SERVICIO</v>
          </cell>
          <cell r="H93">
            <v>52000</v>
          </cell>
          <cell r="I93">
            <v>47232.81</v>
          </cell>
          <cell r="J93">
            <v>4767.1900000000023</v>
          </cell>
        </row>
        <row r="94">
          <cell r="B94" t="str">
            <v>0044</v>
          </cell>
          <cell r="C94" t="str">
            <v>UGPYTOS - OFICINA NACIONAL</v>
          </cell>
          <cell r="D94" t="str">
            <v>23 2 2 4 4</v>
          </cell>
          <cell r="E94" t="str">
            <v>23 2 2 4 40044</v>
          </cell>
          <cell r="F94" t="str">
            <v>23 2 2 4 4</v>
          </cell>
          <cell r="G94" t="str">
            <v>SERVICIO DE IMPRESIONES, ENCUADERNACION Y EMPASTADO</v>
          </cell>
          <cell r="H94">
            <v>20000</v>
          </cell>
          <cell r="I94">
            <v>0</v>
          </cell>
          <cell r="J94">
            <v>20000</v>
          </cell>
        </row>
        <row r="95">
          <cell r="B95" t="str">
            <v>0044</v>
          </cell>
          <cell r="C95" t="str">
            <v>UGPYTOS - OFICINA NACIONAL</v>
          </cell>
          <cell r="D95" t="str">
            <v>23 2 7 5 2</v>
          </cell>
          <cell r="E95" t="str">
            <v>23 2 7 5 20044</v>
          </cell>
          <cell r="F95" t="str">
            <v>23 2 7 5 2</v>
          </cell>
          <cell r="G95" t="str">
            <v>PROPINAS PARA PRACTICANTES</v>
          </cell>
          <cell r="H95">
            <v>0</v>
          </cell>
          <cell r="I95">
            <v>0</v>
          </cell>
          <cell r="J95">
            <v>0</v>
          </cell>
        </row>
        <row r="96">
          <cell r="B96" t="str">
            <v>0044</v>
          </cell>
          <cell r="C96" t="str">
            <v>UGPYTOS - OFICINA NACIONAL</v>
          </cell>
          <cell r="D96" t="str">
            <v>23 2 71199</v>
          </cell>
          <cell r="E96" t="str">
            <v>23 2 711990044</v>
          </cell>
          <cell r="F96" t="str">
            <v>23 2 71199</v>
          </cell>
          <cell r="G96" t="str">
            <v>SERVICIOS DIVERSOS</v>
          </cell>
          <cell r="H96">
            <v>16800</v>
          </cell>
          <cell r="I96">
            <v>16800</v>
          </cell>
          <cell r="J96">
            <v>0</v>
          </cell>
        </row>
        <row r="97">
          <cell r="B97" t="str">
            <v>0044</v>
          </cell>
          <cell r="C97" t="str">
            <v>UGPYTOS - OFICINA NACIONAL</v>
          </cell>
          <cell r="D97" t="str">
            <v>23 2 8 1 1</v>
          </cell>
          <cell r="E97" t="str">
            <v>23 2 8 1 10044</v>
          </cell>
          <cell r="F97" t="str">
            <v>23 2 8 1 1</v>
          </cell>
          <cell r="G97" t="str">
            <v>CONTRATO ADMINIST. DE SERVICIOS</v>
          </cell>
          <cell r="H97">
            <v>9000</v>
          </cell>
          <cell r="I97">
            <v>4500</v>
          </cell>
          <cell r="J97">
            <v>4500</v>
          </cell>
        </row>
        <row r="98">
          <cell r="B98" t="str">
            <v>0044</v>
          </cell>
          <cell r="C98" t="str">
            <v>UGPYTOS - OFICINA NACIONAL</v>
          </cell>
          <cell r="D98" t="str">
            <v>23 2 8 1 2</v>
          </cell>
          <cell r="E98" t="str">
            <v>23 2 8 1 20044</v>
          </cell>
          <cell r="F98" t="str">
            <v>23 2 8 1 2</v>
          </cell>
          <cell r="G98" t="str">
            <v>CONTRIB. A ESSALUD DE C.A.S.</v>
          </cell>
          <cell r="H98">
            <v>393600</v>
          </cell>
          <cell r="I98">
            <v>393600</v>
          </cell>
          <cell r="J98">
            <v>0</v>
          </cell>
        </row>
        <row r="99">
          <cell r="B99" t="str">
            <v>0044</v>
          </cell>
          <cell r="C99" t="str">
            <v>UGPYTOS - OFICINA NACIONAL</v>
          </cell>
          <cell r="D99" t="str">
            <v>23 2 7 299</v>
          </cell>
          <cell r="E99" t="str">
            <v>23 2 7 2990044</v>
          </cell>
          <cell r="F99" t="str">
            <v>23 2 7 299</v>
          </cell>
          <cell r="G99" t="str">
            <v>OTROS SERVICIOS SIMILARES</v>
          </cell>
          <cell r="H99">
            <v>7776</v>
          </cell>
          <cell r="I99">
            <v>7776</v>
          </cell>
          <cell r="J99">
            <v>0</v>
          </cell>
        </row>
        <row r="100">
          <cell r="B100" t="str">
            <v>0044</v>
          </cell>
          <cell r="C100" t="str">
            <v>UGPYTOS - OFICINA NACIONAL</v>
          </cell>
          <cell r="D100" t="str">
            <v>23 2 71199</v>
          </cell>
          <cell r="E100" t="str">
            <v>23 2 711990044</v>
          </cell>
          <cell r="F100" t="str">
            <v>23 2 71199</v>
          </cell>
          <cell r="G100" t="str">
            <v>SERVICIOS DIVERSOS</v>
          </cell>
          <cell r="H100">
            <v>15000</v>
          </cell>
          <cell r="I100">
            <v>9000</v>
          </cell>
          <cell r="J100">
            <v>6000</v>
          </cell>
        </row>
        <row r="101">
          <cell r="B101" t="str">
            <v>0045</v>
          </cell>
          <cell r="C101" t="str">
            <v>LIMA SUR - ESTE</v>
          </cell>
          <cell r="D101" t="str">
            <v>23 2 7 299</v>
          </cell>
          <cell r="E101" t="str">
            <v>23 2 7 2990045</v>
          </cell>
          <cell r="F101" t="str">
            <v>23 2 7 299</v>
          </cell>
          <cell r="G101" t="str">
            <v>OTROS SERVICIOS SIMILARES</v>
          </cell>
          <cell r="H101">
            <v>31000</v>
          </cell>
          <cell r="I101">
            <v>11000</v>
          </cell>
          <cell r="J101">
            <v>20000</v>
          </cell>
        </row>
        <row r="102">
          <cell r="B102" t="str">
            <v>0045</v>
          </cell>
          <cell r="C102" t="str">
            <v>LIMA SUR - ESTE</v>
          </cell>
          <cell r="D102" t="str">
            <v>23 2 8 1 1</v>
          </cell>
          <cell r="E102" t="str">
            <v>23 2 8 1 10045</v>
          </cell>
          <cell r="F102" t="str">
            <v>23 2 8 1 1</v>
          </cell>
          <cell r="G102" t="str">
            <v>CONTRATO ADMINIST. DE SERVICIOS</v>
          </cell>
          <cell r="H102">
            <v>96000</v>
          </cell>
          <cell r="I102">
            <v>96000</v>
          </cell>
          <cell r="J102">
            <v>0</v>
          </cell>
        </row>
        <row r="103">
          <cell r="B103" t="str">
            <v>0045</v>
          </cell>
          <cell r="C103" t="str">
            <v>LIMA SUR - ESTE</v>
          </cell>
          <cell r="D103" t="str">
            <v>23 2 8 1 2</v>
          </cell>
          <cell r="E103" t="str">
            <v>23 2 8 1 20045</v>
          </cell>
          <cell r="F103" t="str">
            <v>23 2 8 1 2</v>
          </cell>
          <cell r="G103" t="str">
            <v>CONTRIB. A ESSALUD DE C.A.S.</v>
          </cell>
          <cell r="H103">
            <v>2592</v>
          </cell>
          <cell r="I103">
            <v>2592</v>
          </cell>
          <cell r="J103">
            <v>0</v>
          </cell>
        </row>
        <row r="104">
          <cell r="B104" t="str">
            <v>0045</v>
          </cell>
          <cell r="C104" t="str">
            <v>LIMA SUR - ESTE</v>
          </cell>
          <cell r="D104" t="str">
            <v>23 2 710 1</v>
          </cell>
          <cell r="E104" t="str">
            <v>23 2 710 10045</v>
          </cell>
          <cell r="F104" t="str">
            <v>23 2 710 1</v>
          </cell>
          <cell r="G104" t="str">
            <v>SEMINARIOS ,TALLERES Y SIMILARES ORGANIZADOS POR LA  INSTITUCION</v>
          </cell>
          <cell r="H104">
            <v>2000</v>
          </cell>
          <cell r="I104">
            <v>2000</v>
          </cell>
          <cell r="J104">
            <v>0</v>
          </cell>
        </row>
        <row r="105">
          <cell r="B105" t="str">
            <v>0046</v>
          </cell>
          <cell r="C105" t="str">
            <v>OFICINA NACIONAL</v>
          </cell>
          <cell r="D105" t="str">
            <v>23 2 8 1 1</v>
          </cell>
          <cell r="E105" t="str">
            <v>23 2 8 1 10046</v>
          </cell>
          <cell r="F105" t="str">
            <v>23 2 8 1 1</v>
          </cell>
          <cell r="G105" t="str">
            <v>CONTRATO ADMINIST. DE SERVICIOS</v>
          </cell>
          <cell r="H105">
            <v>12000</v>
          </cell>
          <cell r="I105">
            <v>0</v>
          </cell>
          <cell r="J105">
            <v>12000</v>
          </cell>
        </row>
        <row r="106">
          <cell r="B106" t="str">
            <v>0046</v>
          </cell>
          <cell r="C106" t="str">
            <v>OFICINA NACIONAL</v>
          </cell>
          <cell r="D106" t="str">
            <v>23 2 8 1 2</v>
          </cell>
          <cell r="E106" t="str">
            <v>23 2 8 1 20046</v>
          </cell>
          <cell r="F106" t="str">
            <v>23 2 8 1 2</v>
          </cell>
          <cell r="G106" t="str">
            <v>CONTRIB. A ESSALUD DE C.A.S.</v>
          </cell>
          <cell r="H106">
            <v>4502400</v>
          </cell>
          <cell r="I106">
            <v>4502400</v>
          </cell>
          <cell r="J106">
            <v>0</v>
          </cell>
        </row>
        <row r="107">
          <cell r="B107" t="str">
            <v>0046</v>
          </cell>
          <cell r="C107" t="str">
            <v>OFICINA NACIONAL</v>
          </cell>
          <cell r="D107" t="str">
            <v>23 2 7 299</v>
          </cell>
          <cell r="E107" t="str">
            <v>23 2 7 2990046</v>
          </cell>
          <cell r="F107" t="str">
            <v>23 2 7 299</v>
          </cell>
          <cell r="G107" t="str">
            <v>OTROS SERVICIOS SIMILARES</v>
          </cell>
          <cell r="H107">
            <v>93312</v>
          </cell>
          <cell r="I107">
            <v>93312</v>
          </cell>
          <cell r="J107">
            <v>0</v>
          </cell>
        </row>
        <row r="108">
          <cell r="B108" t="str">
            <v>0047</v>
          </cell>
          <cell r="C108" t="str">
            <v>LORETO</v>
          </cell>
          <cell r="D108" t="str">
            <v>23 2 8 1 1</v>
          </cell>
          <cell r="E108" t="str">
            <v>23 2 8 1 10047</v>
          </cell>
          <cell r="F108" t="str">
            <v>23 2 8 1 1</v>
          </cell>
          <cell r="G108" t="str">
            <v>CONTRATO ADMINIST. DE SERVICIOS</v>
          </cell>
          <cell r="H108">
            <v>15000</v>
          </cell>
          <cell r="I108">
            <v>15000</v>
          </cell>
          <cell r="J108">
            <v>0</v>
          </cell>
        </row>
        <row r="109">
          <cell r="B109" t="str">
            <v>0047</v>
          </cell>
          <cell r="C109" t="str">
            <v>LORETO</v>
          </cell>
          <cell r="D109" t="str">
            <v>23 2 8 1 2</v>
          </cell>
          <cell r="E109" t="str">
            <v>23 2 8 1 20047</v>
          </cell>
          <cell r="F109" t="str">
            <v>23 2 8 1 2</v>
          </cell>
          <cell r="G109" t="str">
            <v>CONTRIB. A ESSALUD DE C.A.S.</v>
          </cell>
          <cell r="H109">
            <v>35400</v>
          </cell>
          <cell r="I109">
            <v>35400</v>
          </cell>
          <cell r="J109">
            <v>0</v>
          </cell>
        </row>
        <row r="110">
          <cell r="B110" t="str">
            <v>0047</v>
          </cell>
          <cell r="C110" t="str">
            <v>LORETO</v>
          </cell>
          <cell r="D110" t="str">
            <v>23 2 7 299</v>
          </cell>
          <cell r="E110" t="str">
            <v>23 2 7 2990047</v>
          </cell>
          <cell r="F110" t="str">
            <v>23 2 7 299</v>
          </cell>
          <cell r="G110" t="str">
            <v>OTROS SERVICIOS SIMILARES</v>
          </cell>
          <cell r="H110">
            <v>1296</v>
          </cell>
          <cell r="I110">
            <v>1296</v>
          </cell>
          <cell r="J110">
            <v>0</v>
          </cell>
        </row>
        <row r="111">
          <cell r="B111" t="str">
            <v>0048</v>
          </cell>
          <cell r="C111" t="str">
            <v>MOQUEGUA</v>
          </cell>
          <cell r="D111" t="str">
            <v>23 2 7 299</v>
          </cell>
          <cell r="E111" t="str">
            <v>23 2 7 2990048</v>
          </cell>
          <cell r="F111" t="str">
            <v>23 2 7 299</v>
          </cell>
          <cell r="G111" t="str">
            <v>OTROS SERVICIOS SIMILARES</v>
          </cell>
          <cell r="H111">
            <v>10000</v>
          </cell>
          <cell r="I111">
            <v>0</v>
          </cell>
          <cell r="J111">
            <v>10000</v>
          </cell>
        </row>
        <row r="112">
          <cell r="B112" t="str">
            <v>0049</v>
          </cell>
          <cell r="C112" t="str">
            <v>PASCO</v>
          </cell>
          <cell r="D112" t="str">
            <v>23 2 8 1 1</v>
          </cell>
          <cell r="E112" t="str">
            <v>23 2 8 1 10049</v>
          </cell>
          <cell r="F112" t="str">
            <v>23 2 8 1 1</v>
          </cell>
          <cell r="G112" t="str">
            <v>CONTRATO ADMINIST. DE SERVICIOS</v>
          </cell>
          <cell r="H112">
            <v>5000</v>
          </cell>
          <cell r="I112">
            <v>0</v>
          </cell>
          <cell r="J112">
            <v>5000</v>
          </cell>
        </row>
        <row r="113">
          <cell r="B113" t="str">
            <v>0049</v>
          </cell>
          <cell r="C113" t="str">
            <v>PASCO</v>
          </cell>
          <cell r="D113" t="str">
            <v>23 2 8 1 2</v>
          </cell>
          <cell r="E113" t="str">
            <v>23 2 8 1 20049</v>
          </cell>
          <cell r="F113" t="str">
            <v>23 2 8 1 2</v>
          </cell>
          <cell r="G113" t="str">
            <v>CONTRIB. A ESSALUD DE C.A.S.</v>
          </cell>
          <cell r="H113">
            <v>48600</v>
          </cell>
          <cell r="I113">
            <v>48600</v>
          </cell>
          <cell r="J113">
            <v>0</v>
          </cell>
        </row>
        <row r="114">
          <cell r="B114" t="str">
            <v>0049</v>
          </cell>
          <cell r="C114" t="str">
            <v>PASCO</v>
          </cell>
          <cell r="D114" t="str">
            <v>23 2 7 299</v>
          </cell>
          <cell r="E114" t="str">
            <v>23 2 7 2990049</v>
          </cell>
          <cell r="F114" t="str">
            <v>23 2 7 299</v>
          </cell>
          <cell r="G114" t="str">
            <v>OTROS SERVICIOS SIMILARES</v>
          </cell>
          <cell r="H114">
            <v>1296</v>
          </cell>
          <cell r="I114">
            <v>1296</v>
          </cell>
          <cell r="J114">
            <v>0</v>
          </cell>
        </row>
        <row r="115">
          <cell r="B115" t="str">
            <v>0050</v>
          </cell>
          <cell r="C115" t="str">
            <v>PIURA</v>
          </cell>
          <cell r="D115" t="str">
            <v>23 2 71199</v>
          </cell>
          <cell r="E115" t="str">
            <v>23 2 711990050</v>
          </cell>
          <cell r="F115" t="str">
            <v>23 2 71199</v>
          </cell>
          <cell r="G115" t="str">
            <v>SERVICIOS DIVERSOS</v>
          </cell>
          <cell r="H115">
            <v>35000</v>
          </cell>
          <cell r="I115">
            <v>10000</v>
          </cell>
          <cell r="J115">
            <v>25000</v>
          </cell>
        </row>
        <row r="116">
          <cell r="B116" t="str">
            <v>0050</v>
          </cell>
          <cell r="C116" t="str">
            <v>PIURA</v>
          </cell>
          <cell r="D116" t="str">
            <v>23 2 8 1 1</v>
          </cell>
          <cell r="E116" t="str">
            <v>23 2 8 1 10050</v>
          </cell>
          <cell r="F116" t="str">
            <v>23 2 8 1 1</v>
          </cell>
          <cell r="G116" t="str">
            <v>CONTRATO ADMINIST. DE SERVICIOS</v>
          </cell>
          <cell r="H116">
            <v>78000</v>
          </cell>
          <cell r="I116">
            <v>78000</v>
          </cell>
          <cell r="J116">
            <v>0</v>
          </cell>
        </row>
        <row r="117">
          <cell r="B117" t="str">
            <v>0050</v>
          </cell>
          <cell r="C117" t="str">
            <v>PIURA</v>
          </cell>
          <cell r="D117" t="str">
            <v>23 2 8 1 2</v>
          </cell>
          <cell r="E117" t="str">
            <v>23 2 8 1 20050</v>
          </cell>
          <cell r="F117" t="str">
            <v>23 2 8 1 2</v>
          </cell>
          <cell r="G117" t="str">
            <v>CONTRIB. A ESSALUD DE C.A.S.</v>
          </cell>
          <cell r="H117">
            <v>2592</v>
          </cell>
          <cell r="I117">
            <v>2592</v>
          </cell>
          <cell r="J117">
            <v>0</v>
          </cell>
        </row>
        <row r="118">
          <cell r="B118" t="str">
            <v>0050</v>
          </cell>
          <cell r="C118" t="str">
            <v>PIURA</v>
          </cell>
          <cell r="D118" t="str">
            <v>23 2 7 299</v>
          </cell>
          <cell r="E118" t="str">
            <v>23 2 7 2990050</v>
          </cell>
          <cell r="F118" t="str">
            <v>23 2 7 299</v>
          </cell>
          <cell r="G118" t="str">
            <v>OTROS SERVICIOS SIMILARES</v>
          </cell>
          <cell r="H118">
            <v>2000</v>
          </cell>
          <cell r="I118">
            <v>0</v>
          </cell>
          <cell r="J118">
            <v>2000</v>
          </cell>
        </row>
        <row r="119">
          <cell r="B119" t="str">
            <v>0051</v>
          </cell>
          <cell r="C119" t="str">
            <v>PUNO</v>
          </cell>
          <cell r="D119" t="str">
            <v>23 2 8 1 1</v>
          </cell>
          <cell r="E119" t="str">
            <v>23 2 8 1 10051</v>
          </cell>
          <cell r="F119" t="str">
            <v>23 2 8 1 1</v>
          </cell>
          <cell r="G119" t="str">
            <v>CONTRATO ADMINIST. DE SERVICIOS</v>
          </cell>
          <cell r="H119">
            <v>15000</v>
          </cell>
          <cell r="I119">
            <v>0</v>
          </cell>
          <cell r="J119">
            <v>15000</v>
          </cell>
        </row>
        <row r="120">
          <cell r="B120" t="str">
            <v>0051</v>
          </cell>
          <cell r="C120" t="str">
            <v>PUNO</v>
          </cell>
          <cell r="D120" t="str">
            <v>23 2 8 1 2</v>
          </cell>
          <cell r="E120" t="str">
            <v>23 2 8 1 20051</v>
          </cell>
          <cell r="F120" t="str">
            <v>23 2 8 1 2</v>
          </cell>
          <cell r="G120" t="str">
            <v>CONTRIB. A ESSALUD DE C.A.S.</v>
          </cell>
          <cell r="H120">
            <v>93600</v>
          </cell>
          <cell r="I120">
            <v>93600</v>
          </cell>
          <cell r="J120">
            <v>0</v>
          </cell>
        </row>
        <row r="121">
          <cell r="B121" t="str">
            <v>0051</v>
          </cell>
          <cell r="C121" t="str">
            <v>PUNO</v>
          </cell>
          <cell r="D121" t="str">
            <v>23 2 7 299</v>
          </cell>
          <cell r="E121" t="str">
            <v>23 2 7 2990051</v>
          </cell>
          <cell r="F121" t="str">
            <v>23 2 7 299</v>
          </cell>
          <cell r="G121" t="str">
            <v>OTROS SERVICIOS SIMILARES</v>
          </cell>
          <cell r="H121">
            <v>2592</v>
          </cell>
          <cell r="I121">
            <v>2592</v>
          </cell>
          <cell r="J121">
            <v>0</v>
          </cell>
        </row>
        <row r="122">
          <cell r="B122" t="str">
            <v>0052</v>
          </cell>
          <cell r="C122" t="str">
            <v>SAN MARTIN</v>
          </cell>
          <cell r="D122" t="str">
            <v>23 2 8 1 1</v>
          </cell>
          <cell r="E122" t="str">
            <v>23 2 8 1 10052</v>
          </cell>
          <cell r="F122" t="str">
            <v>23 2 8 1 1</v>
          </cell>
          <cell r="G122" t="str">
            <v>CONTRATO ADMINIST. DE SERVICIOS</v>
          </cell>
          <cell r="H122">
            <v>9000</v>
          </cell>
          <cell r="I122">
            <v>9000</v>
          </cell>
          <cell r="J122">
            <v>0</v>
          </cell>
        </row>
        <row r="123">
          <cell r="B123" t="str">
            <v>0052</v>
          </cell>
          <cell r="C123" t="str">
            <v>SAN MARTIN</v>
          </cell>
          <cell r="D123" t="str">
            <v>23 2 8 1 2</v>
          </cell>
          <cell r="E123" t="str">
            <v>23 2 8 1 20052</v>
          </cell>
          <cell r="F123" t="str">
            <v>23 2 8 1 2</v>
          </cell>
          <cell r="G123" t="str">
            <v>CONTRIB. A ESSALUD DE C.A.S.</v>
          </cell>
          <cell r="H123">
            <v>35400</v>
          </cell>
          <cell r="I123">
            <v>35400</v>
          </cell>
          <cell r="J123">
            <v>0</v>
          </cell>
        </row>
        <row r="124">
          <cell r="B124" t="str">
            <v>0052</v>
          </cell>
          <cell r="C124" t="str">
            <v>SAN MARTIN</v>
          </cell>
          <cell r="D124" t="str">
            <v>23 2 7 299</v>
          </cell>
          <cell r="E124" t="str">
            <v>23 2 7 2990052</v>
          </cell>
          <cell r="F124" t="str">
            <v>23 2 7 299</v>
          </cell>
          <cell r="G124" t="str">
            <v>OTROS SERVICIOS SIMILARES</v>
          </cell>
          <cell r="H124">
            <v>1296</v>
          </cell>
          <cell r="I124">
            <v>1296</v>
          </cell>
          <cell r="J124">
            <v>0</v>
          </cell>
        </row>
        <row r="125">
          <cell r="B125" t="str">
            <v>0053</v>
          </cell>
          <cell r="C125" t="str">
            <v>TACNA</v>
          </cell>
          <cell r="D125" t="str">
            <v>23 2 7 299</v>
          </cell>
          <cell r="E125" t="str">
            <v>23 2 7 2990053</v>
          </cell>
          <cell r="F125" t="str">
            <v>23 2 7 299</v>
          </cell>
          <cell r="G125" t="str">
            <v>OTROS SERVICIOS SIMILARES</v>
          </cell>
          <cell r="H125">
            <v>5000</v>
          </cell>
          <cell r="I125">
            <v>0</v>
          </cell>
          <cell r="J125">
            <v>5000</v>
          </cell>
        </row>
        <row r="126">
          <cell r="B126" t="str">
            <v>0054</v>
          </cell>
          <cell r="C126" t="str">
            <v>TUMBES</v>
          </cell>
          <cell r="D126" t="str">
            <v>23 2 7 299</v>
          </cell>
          <cell r="E126" t="str">
            <v>23 2 7 2990054</v>
          </cell>
          <cell r="F126" t="str">
            <v>23 2 7 299</v>
          </cell>
          <cell r="G126" t="str">
            <v>OTROS SERVICIOS SIMILARES</v>
          </cell>
          <cell r="H126">
            <v>23500</v>
          </cell>
          <cell r="I126">
            <v>7500</v>
          </cell>
          <cell r="J126">
            <v>16000</v>
          </cell>
        </row>
        <row r="127">
          <cell r="B127" t="str">
            <v>0055</v>
          </cell>
          <cell r="C127" t="str">
            <v>UCAYALI</v>
          </cell>
          <cell r="D127" t="str">
            <v>23 1 59999</v>
          </cell>
          <cell r="E127" t="str">
            <v>23 1 599990055</v>
          </cell>
          <cell r="F127" t="str">
            <v>23 1 59999</v>
          </cell>
          <cell r="G127" t="str">
            <v>OTROS</v>
          </cell>
          <cell r="H127">
            <v>9000</v>
          </cell>
          <cell r="I127">
            <v>9000</v>
          </cell>
          <cell r="J127">
            <v>0</v>
          </cell>
        </row>
        <row r="128">
          <cell r="B128" t="str">
            <v>0056</v>
          </cell>
          <cell r="C128" t="str">
            <v>AMAZONAS</v>
          </cell>
          <cell r="D128" t="str">
            <v>23 2 1 2 1</v>
          </cell>
          <cell r="E128" t="str">
            <v>23 2 1 2 10056</v>
          </cell>
          <cell r="F128" t="str">
            <v>23 2 1 2 1</v>
          </cell>
          <cell r="G128" t="str">
            <v>PASAJES Y GASTOS DE TRANSPORTE</v>
          </cell>
          <cell r="H128">
            <v>1000</v>
          </cell>
          <cell r="I128">
            <v>1000</v>
          </cell>
          <cell r="J128">
            <v>0</v>
          </cell>
        </row>
        <row r="129">
          <cell r="B129" t="str">
            <v>0056</v>
          </cell>
          <cell r="C129" t="str">
            <v>AMAZONAS</v>
          </cell>
          <cell r="D129" t="str">
            <v>23 2 1 2 2</v>
          </cell>
          <cell r="E129" t="str">
            <v>23 2 1 2 20056</v>
          </cell>
          <cell r="F129" t="str">
            <v>23 2 1 2 2</v>
          </cell>
          <cell r="G129" t="str">
            <v>VIATICOS Y ASIGNACIONES POR COMISION DE SERVICIO</v>
          </cell>
          <cell r="H129">
            <v>1000</v>
          </cell>
          <cell r="I129">
            <v>1000</v>
          </cell>
          <cell r="J129">
            <v>0</v>
          </cell>
        </row>
        <row r="130">
          <cell r="B130" t="str">
            <v>0056</v>
          </cell>
          <cell r="C130" t="str">
            <v>AMAZONAS</v>
          </cell>
          <cell r="D130" t="str">
            <v>23 2 1 299</v>
          </cell>
          <cell r="E130" t="str">
            <v>23 2 1 2990056</v>
          </cell>
          <cell r="F130" t="str">
            <v>23 2 1 299</v>
          </cell>
          <cell r="G130" t="str">
            <v>OTROS GASTOS</v>
          </cell>
          <cell r="H130">
            <v>1200</v>
          </cell>
          <cell r="I130">
            <v>1200</v>
          </cell>
          <cell r="J130">
            <v>0</v>
          </cell>
        </row>
        <row r="131">
          <cell r="B131" t="str">
            <v>0056</v>
          </cell>
          <cell r="C131" t="str">
            <v>AMAZONAS</v>
          </cell>
          <cell r="D131" t="str">
            <v>23 2 2 2 2</v>
          </cell>
          <cell r="E131" t="str">
            <v>23 2 2 2 20056</v>
          </cell>
          <cell r="F131" t="str">
            <v>23 2 2 2 2</v>
          </cell>
          <cell r="G131" t="str">
            <v>SERVICIO DE TELEFONIA FIJA</v>
          </cell>
          <cell r="H131">
            <v>200</v>
          </cell>
          <cell r="I131">
            <v>200</v>
          </cell>
          <cell r="J131">
            <v>0</v>
          </cell>
        </row>
        <row r="132">
          <cell r="B132" t="str">
            <v>0056</v>
          </cell>
          <cell r="C132" t="str">
            <v>AMAZONAS</v>
          </cell>
          <cell r="D132" t="str">
            <v>23 2 2 2 3</v>
          </cell>
          <cell r="E132" t="str">
            <v>23 2 2 2 30056</v>
          </cell>
          <cell r="F132" t="str">
            <v>23 2 2 2 3</v>
          </cell>
          <cell r="G132" t="str">
            <v>SERVICIO DE INTERNET</v>
          </cell>
          <cell r="H132">
            <v>928</v>
          </cell>
          <cell r="I132">
            <v>0</v>
          </cell>
          <cell r="J132">
            <v>928</v>
          </cell>
        </row>
        <row r="133">
          <cell r="B133" t="str">
            <v>0056</v>
          </cell>
          <cell r="C133" t="str">
            <v>AMAZONAS</v>
          </cell>
          <cell r="D133" t="str">
            <v>23 2 2 3 1</v>
          </cell>
          <cell r="E133" t="str">
            <v>23 2 2 3 10056</v>
          </cell>
          <cell r="F133" t="str">
            <v>23 2 2 3 1</v>
          </cell>
          <cell r="G133" t="str">
            <v>CORREOS Y SERVICIOS DE MENSAJERIA</v>
          </cell>
          <cell r="H133">
            <v>1695</v>
          </cell>
          <cell r="I133">
            <v>0</v>
          </cell>
          <cell r="J133">
            <v>1695</v>
          </cell>
        </row>
        <row r="134">
          <cell r="B134" t="str">
            <v>0056</v>
          </cell>
          <cell r="C134" t="str">
            <v>AMAZONAS</v>
          </cell>
          <cell r="D134" t="str">
            <v>23 2 2 4 4</v>
          </cell>
          <cell r="E134" t="str">
            <v>23 2 2 4 40056</v>
          </cell>
          <cell r="F134" t="str">
            <v>23 2 2 4 4</v>
          </cell>
          <cell r="G134" t="str">
            <v>SERVICIO DE IMPRESIONES, ENCUADERNACION Y EMPASTADO</v>
          </cell>
          <cell r="H134">
            <v>500</v>
          </cell>
          <cell r="I134">
            <v>500</v>
          </cell>
          <cell r="J134">
            <v>0</v>
          </cell>
        </row>
        <row r="135">
          <cell r="B135" t="str">
            <v>0056</v>
          </cell>
          <cell r="C135" t="str">
            <v>AMAZONAS</v>
          </cell>
          <cell r="D135" t="str">
            <v>23 2 3 1 2</v>
          </cell>
          <cell r="E135" t="str">
            <v>23 2 3 1 20056</v>
          </cell>
          <cell r="F135" t="str">
            <v>23 2 3 1 2</v>
          </cell>
          <cell r="G135" t="str">
            <v>SERVICIOS DE SEGURIDAD Y VIGILANCIA</v>
          </cell>
          <cell r="H135">
            <v>200</v>
          </cell>
          <cell r="I135">
            <v>0</v>
          </cell>
          <cell r="J135">
            <v>200</v>
          </cell>
        </row>
        <row r="136">
          <cell r="B136" t="str">
            <v>0056</v>
          </cell>
          <cell r="C136" t="str">
            <v>AMAZONAS</v>
          </cell>
          <cell r="D136" t="str">
            <v>23 2 7 299</v>
          </cell>
          <cell r="E136" t="str">
            <v>23 2 7 2990056</v>
          </cell>
          <cell r="F136" t="str">
            <v>23 2 7 299</v>
          </cell>
          <cell r="G136" t="str">
            <v>OTROS SERVICIOS SIMILARES</v>
          </cell>
          <cell r="H136">
            <v>57719</v>
          </cell>
          <cell r="I136">
            <v>57718.84</v>
          </cell>
          <cell r="J136">
            <v>0.16000000000349246</v>
          </cell>
        </row>
        <row r="137">
          <cell r="B137" t="str">
            <v>0056</v>
          </cell>
          <cell r="C137" t="str">
            <v>AMAZONAS</v>
          </cell>
          <cell r="D137" t="str">
            <v>23 2 71199</v>
          </cell>
          <cell r="E137" t="str">
            <v>23 2 711990056</v>
          </cell>
          <cell r="F137" t="str">
            <v>23 2 71199</v>
          </cell>
          <cell r="G137" t="str">
            <v>SERVICIOS DIVERSOS</v>
          </cell>
          <cell r="H137">
            <v>40400</v>
          </cell>
          <cell r="I137">
            <v>11800</v>
          </cell>
          <cell r="J137">
            <v>28600</v>
          </cell>
        </row>
        <row r="138">
          <cell r="B138" t="str">
            <v>0056</v>
          </cell>
          <cell r="C138" t="str">
            <v>AMAZONAS</v>
          </cell>
          <cell r="D138" t="str">
            <v>23 2 8 1 1</v>
          </cell>
          <cell r="E138" t="str">
            <v>23 2 8 1 10056</v>
          </cell>
          <cell r="F138" t="str">
            <v>23 2 8 1 1</v>
          </cell>
          <cell r="G138" t="str">
            <v>CONTRATO ADMINIST. DE SERVICIOS</v>
          </cell>
          <cell r="H138">
            <v>6900</v>
          </cell>
          <cell r="I138">
            <v>6900</v>
          </cell>
          <cell r="J138">
            <v>0</v>
          </cell>
        </row>
        <row r="139">
          <cell r="B139" t="str">
            <v>0056</v>
          </cell>
          <cell r="C139" t="str">
            <v>AMAZONAS</v>
          </cell>
          <cell r="D139" t="str">
            <v>23 2 8 1 2</v>
          </cell>
          <cell r="E139" t="str">
            <v>23 2 8 1 20056</v>
          </cell>
          <cell r="F139" t="str">
            <v>23 2 8 1 2</v>
          </cell>
          <cell r="G139" t="str">
            <v>CONTRIB. A ESSALUD DE C.A.S.</v>
          </cell>
          <cell r="H139">
            <v>60600</v>
          </cell>
          <cell r="I139">
            <v>60600</v>
          </cell>
          <cell r="J139">
            <v>0</v>
          </cell>
        </row>
        <row r="140">
          <cell r="B140" t="str">
            <v>0056</v>
          </cell>
          <cell r="C140" t="str">
            <v>AMAZONAS</v>
          </cell>
          <cell r="D140" t="str">
            <v>23 1 59999</v>
          </cell>
          <cell r="E140" t="str">
            <v>23 1 599990056</v>
          </cell>
          <cell r="F140" t="str">
            <v>23 1 59999</v>
          </cell>
          <cell r="G140" t="str">
            <v>OTROS</v>
          </cell>
          <cell r="H140">
            <v>1296</v>
          </cell>
          <cell r="I140">
            <v>1296</v>
          </cell>
          <cell r="J140">
            <v>0</v>
          </cell>
        </row>
        <row r="141">
          <cell r="B141" t="str">
            <v>0057</v>
          </cell>
          <cell r="C141" t="str">
            <v>HUARAZ</v>
          </cell>
          <cell r="D141" t="str">
            <v>23 2 1 2 1</v>
          </cell>
          <cell r="E141" t="str">
            <v>23 2 1 2 10057</v>
          </cell>
          <cell r="F141" t="str">
            <v>23 2 1 2 1</v>
          </cell>
          <cell r="G141" t="str">
            <v>PASAJES Y GASTOS DE TRANSPORTE</v>
          </cell>
          <cell r="H141">
            <v>1800</v>
          </cell>
          <cell r="I141">
            <v>1800</v>
          </cell>
          <cell r="J141">
            <v>0</v>
          </cell>
        </row>
        <row r="142">
          <cell r="B142" t="str">
            <v>0057</v>
          </cell>
          <cell r="C142" t="str">
            <v>HUARAZ</v>
          </cell>
          <cell r="D142" t="str">
            <v>23 2 1 2 2</v>
          </cell>
          <cell r="E142" t="str">
            <v>23 2 1 2 20057</v>
          </cell>
          <cell r="F142" t="str">
            <v>23 2 1 2 2</v>
          </cell>
          <cell r="G142" t="str">
            <v>VIATICOS Y ASIGNACIONES POR COMISION DE SERVICIO</v>
          </cell>
          <cell r="H142">
            <v>1500</v>
          </cell>
          <cell r="I142">
            <v>1500</v>
          </cell>
          <cell r="J142">
            <v>0</v>
          </cell>
        </row>
        <row r="143">
          <cell r="B143" t="str">
            <v>0057</v>
          </cell>
          <cell r="C143" t="str">
            <v>HUARAZ</v>
          </cell>
          <cell r="D143" t="str">
            <v>23 2 2 1 2</v>
          </cell>
          <cell r="E143" t="str">
            <v>23 2 2 1 20057</v>
          </cell>
          <cell r="F143" t="str">
            <v>23 2 2 1 2</v>
          </cell>
          <cell r="G143" t="str">
            <v>SERVICIO DE AGUA Y DESAGUE</v>
          </cell>
          <cell r="H143">
            <v>1700</v>
          </cell>
          <cell r="I143">
            <v>1700</v>
          </cell>
          <cell r="J143">
            <v>0</v>
          </cell>
        </row>
        <row r="144">
          <cell r="B144" t="str">
            <v>0057</v>
          </cell>
          <cell r="C144" t="str">
            <v>HUARAZ</v>
          </cell>
          <cell r="D144" t="str">
            <v>23 2 2 2 2</v>
          </cell>
          <cell r="E144" t="str">
            <v>23 2 2 2 20057</v>
          </cell>
          <cell r="F144" t="str">
            <v>23 2 2 2 2</v>
          </cell>
          <cell r="G144" t="str">
            <v>SERVICIO DE TELEFONIA FIJA</v>
          </cell>
          <cell r="H144">
            <v>1300</v>
          </cell>
          <cell r="I144">
            <v>1300</v>
          </cell>
          <cell r="J144">
            <v>0</v>
          </cell>
        </row>
        <row r="145">
          <cell r="B145" t="str">
            <v>0057</v>
          </cell>
          <cell r="C145" t="str">
            <v>HUARAZ</v>
          </cell>
          <cell r="D145" t="str">
            <v>23 2 2 2 3</v>
          </cell>
          <cell r="E145" t="str">
            <v>23 2 2 2 30057</v>
          </cell>
          <cell r="F145" t="str">
            <v>23 2 2 2 3</v>
          </cell>
          <cell r="G145" t="str">
            <v>SERVICIO DE INTERNET</v>
          </cell>
          <cell r="H145">
            <v>1800</v>
          </cell>
          <cell r="I145">
            <v>0</v>
          </cell>
          <cell r="J145">
            <v>1800</v>
          </cell>
        </row>
        <row r="146">
          <cell r="B146" t="str">
            <v>0057</v>
          </cell>
          <cell r="C146" t="str">
            <v>HUARAZ</v>
          </cell>
          <cell r="D146" t="str">
            <v>23 2 2 3 1</v>
          </cell>
          <cell r="E146" t="str">
            <v>23 2 2 3 10057</v>
          </cell>
          <cell r="F146" t="str">
            <v>23 2 2 3 1</v>
          </cell>
          <cell r="G146" t="str">
            <v>CORREOS Y SERVICIOS DE MENSAJERIA</v>
          </cell>
          <cell r="H146">
            <v>971</v>
          </cell>
          <cell r="I146">
            <v>0</v>
          </cell>
          <cell r="J146">
            <v>971</v>
          </cell>
        </row>
        <row r="147">
          <cell r="B147" t="str">
            <v>0057</v>
          </cell>
          <cell r="C147" t="str">
            <v>HUARAZ</v>
          </cell>
          <cell r="D147" t="str">
            <v>23 2 2 4 4</v>
          </cell>
          <cell r="E147" t="str">
            <v>23 2 2 4 40057</v>
          </cell>
          <cell r="F147" t="str">
            <v>23 2 2 4 4</v>
          </cell>
          <cell r="G147" t="str">
            <v>SERVICIO DE IMPRESIONES, ENCUADERNACION Y EMPASTADO</v>
          </cell>
          <cell r="H147">
            <v>1500</v>
          </cell>
          <cell r="I147">
            <v>0</v>
          </cell>
          <cell r="J147">
            <v>1500</v>
          </cell>
        </row>
        <row r="148">
          <cell r="B148" t="str">
            <v>0057</v>
          </cell>
          <cell r="C148" t="str">
            <v>HUARAZ</v>
          </cell>
          <cell r="D148" t="str">
            <v>23 2 7 299</v>
          </cell>
          <cell r="E148" t="str">
            <v>23 2 7 2990057</v>
          </cell>
          <cell r="F148" t="str">
            <v>23 2 7 299</v>
          </cell>
          <cell r="G148" t="str">
            <v>OTROS SERVICIOS SIMILARES</v>
          </cell>
          <cell r="H148">
            <v>1850</v>
          </cell>
          <cell r="I148">
            <v>1850</v>
          </cell>
          <cell r="J148">
            <v>0</v>
          </cell>
        </row>
        <row r="149">
          <cell r="B149" t="str">
            <v>0057</v>
          </cell>
          <cell r="C149" t="str">
            <v>HUARAZ</v>
          </cell>
          <cell r="D149" t="str">
            <v>23 2 71199</v>
          </cell>
          <cell r="E149" t="str">
            <v>23 2 711990057</v>
          </cell>
          <cell r="F149" t="str">
            <v>23 2 71199</v>
          </cell>
          <cell r="G149" t="str">
            <v>SERVICIOS DIVERSOS</v>
          </cell>
          <cell r="H149">
            <v>600</v>
          </cell>
          <cell r="I149">
            <v>0</v>
          </cell>
          <cell r="J149">
            <v>600</v>
          </cell>
        </row>
        <row r="150">
          <cell r="B150" t="str">
            <v>0057</v>
          </cell>
          <cell r="C150" t="str">
            <v>HUARAZ</v>
          </cell>
          <cell r="D150" t="str">
            <v>23 2 8 1 1</v>
          </cell>
          <cell r="E150" t="str">
            <v>23 2 8 1 10057</v>
          </cell>
          <cell r="F150" t="str">
            <v>23 2 8 1 1</v>
          </cell>
          <cell r="G150" t="str">
            <v>CONTRATO ADMINIST. DE SERVICIOS</v>
          </cell>
          <cell r="H150">
            <v>3009</v>
          </cell>
          <cell r="I150">
            <v>0</v>
          </cell>
          <cell r="J150">
            <v>3009</v>
          </cell>
        </row>
        <row r="151">
          <cell r="B151" t="str">
            <v>0057</v>
          </cell>
          <cell r="C151" t="str">
            <v>HUARAZ</v>
          </cell>
          <cell r="D151" t="str">
            <v>23 2 8 1 2</v>
          </cell>
          <cell r="E151" t="str">
            <v>23 2 8 1 20057</v>
          </cell>
          <cell r="F151" t="str">
            <v>23 2 8 1 2</v>
          </cell>
          <cell r="G151" t="str">
            <v>CONTRIB. A ESSALUD DE C.A.S.</v>
          </cell>
          <cell r="H151">
            <v>146450</v>
          </cell>
          <cell r="I151">
            <v>114050</v>
          </cell>
          <cell r="J151">
            <v>32400</v>
          </cell>
        </row>
        <row r="152">
          <cell r="B152" t="str">
            <v>0057</v>
          </cell>
          <cell r="C152" t="str">
            <v>HUARAZ</v>
          </cell>
          <cell r="D152" t="str">
            <v>23 2 1 299</v>
          </cell>
          <cell r="E152" t="str">
            <v>23 2 1 2990057</v>
          </cell>
          <cell r="F152" t="str">
            <v>23 2 1 299</v>
          </cell>
          <cell r="G152" t="str">
            <v>OTROS GASTOS</v>
          </cell>
          <cell r="H152">
            <v>2700</v>
          </cell>
          <cell r="I152">
            <v>2700</v>
          </cell>
          <cell r="J152">
            <v>0</v>
          </cell>
        </row>
        <row r="153">
          <cell r="B153" t="str">
            <v>0057</v>
          </cell>
          <cell r="C153" t="str">
            <v>HUARAZ</v>
          </cell>
          <cell r="D153" t="str">
            <v>23 2 5 1 1</v>
          </cell>
          <cell r="E153" t="str">
            <v>23 2 5 1 10057</v>
          </cell>
          <cell r="F153" t="str">
            <v>23 2 5 1 1</v>
          </cell>
          <cell r="G153" t="str">
            <v>ALQUILER DE EDIFICIOS Y ESTRUCTURAS</v>
          </cell>
          <cell r="H153">
            <v>151800</v>
          </cell>
          <cell r="I153">
            <v>151800</v>
          </cell>
          <cell r="J153">
            <v>0</v>
          </cell>
        </row>
        <row r="154">
          <cell r="B154" t="str">
            <v>0057</v>
          </cell>
          <cell r="C154" t="str">
            <v>HUARAZ</v>
          </cell>
          <cell r="D154" t="str">
            <v>23 1 59999</v>
          </cell>
          <cell r="E154" t="str">
            <v>23 1 599990057</v>
          </cell>
          <cell r="F154" t="str">
            <v>23 1 59999</v>
          </cell>
          <cell r="G154" t="str">
            <v>OTROS</v>
          </cell>
          <cell r="H154">
            <v>3888</v>
          </cell>
          <cell r="I154">
            <v>3888</v>
          </cell>
          <cell r="J154">
            <v>0</v>
          </cell>
        </row>
        <row r="155">
          <cell r="B155" t="str">
            <v>0058</v>
          </cell>
          <cell r="C155" t="str">
            <v>ANCASH</v>
          </cell>
          <cell r="D155" t="str">
            <v>23 2 1 2 1</v>
          </cell>
          <cell r="E155" t="str">
            <v>23 2 1 2 10058</v>
          </cell>
          <cell r="F155" t="str">
            <v>23 2 1 2 1</v>
          </cell>
          <cell r="G155" t="str">
            <v>PASAJES Y GASTOS DE TRANSPORTE</v>
          </cell>
          <cell r="H155">
            <v>1200</v>
          </cell>
          <cell r="I155">
            <v>1200</v>
          </cell>
          <cell r="J155">
            <v>0</v>
          </cell>
        </row>
        <row r="156">
          <cell r="B156" t="str">
            <v>0058</v>
          </cell>
          <cell r="C156" t="str">
            <v>ANCASH</v>
          </cell>
          <cell r="D156" t="str">
            <v>23 2 1 2 2</v>
          </cell>
          <cell r="E156" t="str">
            <v>23 2 1 2 20058</v>
          </cell>
          <cell r="F156" t="str">
            <v>23 2 1 2 2</v>
          </cell>
          <cell r="G156" t="str">
            <v>VIATICOS Y ASIGNACIONES POR COMISION DE SERVICIO</v>
          </cell>
          <cell r="H156">
            <v>2300</v>
          </cell>
          <cell r="I156">
            <v>2300</v>
          </cell>
          <cell r="J156">
            <v>0</v>
          </cell>
        </row>
        <row r="157">
          <cell r="B157" t="str">
            <v>0058</v>
          </cell>
          <cell r="C157" t="str">
            <v>ANCASH</v>
          </cell>
          <cell r="D157" t="str">
            <v>23 2 1 299</v>
          </cell>
          <cell r="E157" t="str">
            <v>23 2 1 2990058</v>
          </cell>
          <cell r="F157" t="str">
            <v>23 2 1 299</v>
          </cell>
          <cell r="G157" t="str">
            <v>OTROS GASTOS</v>
          </cell>
          <cell r="H157">
            <v>3400</v>
          </cell>
          <cell r="I157">
            <v>3400</v>
          </cell>
          <cell r="J157">
            <v>0</v>
          </cell>
        </row>
        <row r="158">
          <cell r="B158" t="str">
            <v>0058</v>
          </cell>
          <cell r="C158" t="str">
            <v>ANCASH</v>
          </cell>
          <cell r="D158" t="str">
            <v>23 2 2 1 1</v>
          </cell>
          <cell r="E158" t="str">
            <v>23 2 2 1 10058</v>
          </cell>
          <cell r="F158" t="str">
            <v>23 2 2 1 1</v>
          </cell>
          <cell r="G158" t="str">
            <v>SERV. DE SUMIN. DE ENERGIA ELECT.</v>
          </cell>
          <cell r="H158">
            <v>1900</v>
          </cell>
          <cell r="I158">
            <v>1900</v>
          </cell>
          <cell r="J158">
            <v>0</v>
          </cell>
        </row>
        <row r="159">
          <cell r="B159" t="str">
            <v>0058</v>
          </cell>
          <cell r="C159" t="str">
            <v>ANCASH</v>
          </cell>
          <cell r="D159" t="str">
            <v>23 2 2 1 2</v>
          </cell>
          <cell r="E159" t="str">
            <v>23 2 2 1 20058</v>
          </cell>
          <cell r="F159" t="str">
            <v>23 2 2 1 2</v>
          </cell>
          <cell r="G159" t="str">
            <v>SERVICIO DE AGUA Y DESAGUE</v>
          </cell>
          <cell r="H159">
            <v>2640</v>
          </cell>
          <cell r="I159">
            <v>2640</v>
          </cell>
          <cell r="J159">
            <v>0</v>
          </cell>
        </row>
        <row r="160">
          <cell r="B160" t="str">
            <v>0058</v>
          </cell>
          <cell r="C160" t="str">
            <v>ANCASH</v>
          </cell>
          <cell r="D160" t="str">
            <v>23 2 2 2 2</v>
          </cell>
          <cell r="E160" t="str">
            <v>23 2 2 2 20058</v>
          </cell>
          <cell r="F160" t="str">
            <v>23 2 2 2 2</v>
          </cell>
          <cell r="G160" t="str">
            <v>SERVICIO DE TELEFONIA FIJA</v>
          </cell>
          <cell r="H160">
            <v>971</v>
          </cell>
          <cell r="I160">
            <v>0</v>
          </cell>
          <cell r="J160">
            <v>971</v>
          </cell>
        </row>
        <row r="161">
          <cell r="B161" t="str">
            <v>0058</v>
          </cell>
          <cell r="C161" t="str">
            <v>ANCASH</v>
          </cell>
          <cell r="D161" t="str">
            <v>23 2 2 2 3</v>
          </cell>
          <cell r="E161" t="str">
            <v>23 2 2 2 30058</v>
          </cell>
          <cell r="F161" t="str">
            <v>23 2 2 2 3</v>
          </cell>
          <cell r="G161" t="str">
            <v>SERVICIO DE INTERNET</v>
          </cell>
          <cell r="H161">
            <v>1500</v>
          </cell>
          <cell r="I161">
            <v>0</v>
          </cell>
          <cell r="J161">
            <v>1500</v>
          </cell>
        </row>
        <row r="162">
          <cell r="B162" t="str">
            <v>0058</v>
          </cell>
          <cell r="C162" t="str">
            <v>ANCASH</v>
          </cell>
          <cell r="D162" t="str">
            <v>23 2 2 3 1</v>
          </cell>
          <cell r="E162" t="str">
            <v>23 2 2 3 10058</v>
          </cell>
          <cell r="F162" t="str">
            <v>23 2 2 3 1</v>
          </cell>
          <cell r="G162" t="str">
            <v>CORREOS Y SERVICIOS DE MENSAJERIA</v>
          </cell>
          <cell r="H162">
            <v>500</v>
          </cell>
          <cell r="I162">
            <v>500</v>
          </cell>
          <cell r="J162">
            <v>0</v>
          </cell>
        </row>
        <row r="163">
          <cell r="B163" t="str">
            <v>0058</v>
          </cell>
          <cell r="C163" t="str">
            <v>ANCASH</v>
          </cell>
          <cell r="D163" t="str">
            <v>23 2 2 4 4</v>
          </cell>
          <cell r="E163" t="str">
            <v>23 2 2 4 40058</v>
          </cell>
          <cell r="F163" t="str">
            <v>23 2 2 4 4</v>
          </cell>
          <cell r="G163" t="str">
            <v>SERVICIO DE IMPRESIONES, ENCUADERNACION Y EMPASTADO</v>
          </cell>
          <cell r="H163">
            <v>450</v>
          </cell>
          <cell r="I163">
            <v>0</v>
          </cell>
          <cell r="J163">
            <v>450</v>
          </cell>
        </row>
        <row r="164">
          <cell r="B164" t="str">
            <v>0058</v>
          </cell>
          <cell r="C164" t="str">
            <v>ANCASH</v>
          </cell>
          <cell r="D164" t="str">
            <v>23 2 3 1 2</v>
          </cell>
          <cell r="E164" t="str">
            <v>23 2 3 1 20058</v>
          </cell>
          <cell r="F164" t="str">
            <v>23 2 3 1 2</v>
          </cell>
          <cell r="G164" t="str">
            <v>SERVICIOS DE SEGURIDAD Y VIGILANCIA</v>
          </cell>
          <cell r="H164">
            <v>66259</v>
          </cell>
          <cell r="I164">
            <v>66258.06</v>
          </cell>
          <cell r="J164">
            <v>0.94000000000232831</v>
          </cell>
        </row>
        <row r="165">
          <cell r="B165" t="str">
            <v>0058</v>
          </cell>
          <cell r="C165" t="str">
            <v>ANCASH</v>
          </cell>
          <cell r="D165" t="str">
            <v>23 2 4 1 1</v>
          </cell>
          <cell r="E165" t="str">
            <v>23 2 4 1 10058</v>
          </cell>
          <cell r="F165" t="str">
            <v>23 2 4 1 1</v>
          </cell>
          <cell r="G165" t="str">
            <v>DE EDIFICACIONES, OFICINAS Y ESTRUCTURAS</v>
          </cell>
          <cell r="H165">
            <v>22500</v>
          </cell>
          <cell r="I165">
            <v>15000</v>
          </cell>
          <cell r="J165">
            <v>7500</v>
          </cell>
        </row>
        <row r="166">
          <cell r="B166" t="str">
            <v>0058</v>
          </cell>
          <cell r="C166" t="str">
            <v>ANCASH</v>
          </cell>
          <cell r="D166" t="str">
            <v>23 2 5 1 1</v>
          </cell>
          <cell r="E166" t="str">
            <v>23 2 5 1 10058</v>
          </cell>
          <cell r="F166" t="str">
            <v>23 2 5 1 1</v>
          </cell>
          <cell r="G166" t="str">
            <v>ALQUILER DE EDIFICIOS Y ESTRUCTURAS</v>
          </cell>
          <cell r="H166">
            <v>127200</v>
          </cell>
          <cell r="I166">
            <v>127200</v>
          </cell>
          <cell r="J166">
            <v>0</v>
          </cell>
        </row>
        <row r="167">
          <cell r="B167" t="str">
            <v>0058</v>
          </cell>
          <cell r="C167" t="str">
            <v>ANCASH</v>
          </cell>
          <cell r="D167" t="str">
            <v>23 2 7 299</v>
          </cell>
          <cell r="E167" t="str">
            <v>23 2 7 2990058</v>
          </cell>
          <cell r="F167" t="str">
            <v>23 2 7 299</v>
          </cell>
          <cell r="G167" t="str">
            <v>OTROS SERVICIOS SIMILARES</v>
          </cell>
          <cell r="H167">
            <v>2592</v>
          </cell>
          <cell r="I167">
            <v>2592</v>
          </cell>
          <cell r="J167">
            <v>0</v>
          </cell>
        </row>
        <row r="168">
          <cell r="B168" t="str">
            <v>0058</v>
          </cell>
          <cell r="C168" t="str">
            <v>ANCASH</v>
          </cell>
          <cell r="D168" t="str">
            <v>23 2 71199</v>
          </cell>
          <cell r="E168" t="str">
            <v>23 2 711990058</v>
          </cell>
          <cell r="F168" t="str">
            <v>23 2 71199</v>
          </cell>
          <cell r="G168" t="str">
            <v>SERVICIOS DIVERSOS</v>
          </cell>
          <cell r="H168">
            <v>16000</v>
          </cell>
          <cell r="I168">
            <v>11400</v>
          </cell>
          <cell r="J168">
            <v>4600</v>
          </cell>
        </row>
        <row r="169">
          <cell r="B169" t="str">
            <v>0058</v>
          </cell>
          <cell r="C169" t="str">
            <v>ANCASH</v>
          </cell>
          <cell r="D169" t="str">
            <v>23 2 8 1 1</v>
          </cell>
          <cell r="E169" t="str">
            <v>23 2 8 1 10058</v>
          </cell>
          <cell r="F169" t="str">
            <v>23 2 8 1 1</v>
          </cell>
          <cell r="G169" t="str">
            <v>CONTRATO ADMINIST. DE SERVICIOS</v>
          </cell>
          <cell r="H169">
            <v>3600</v>
          </cell>
          <cell r="I169">
            <v>3600</v>
          </cell>
          <cell r="J169">
            <v>0</v>
          </cell>
        </row>
        <row r="170">
          <cell r="B170" t="str">
            <v>0058</v>
          </cell>
          <cell r="C170" t="str">
            <v>ANCASH</v>
          </cell>
          <cell r="D170" t="str">
            <v>23 2 8 1 2</v>
          </cell>
          <cell r="E170" t="str">
            <v>23 2 8 1 20058</v>
          </cell>
          <cell r="F170" t="str">
            <v>23 2 8 1 2</v>
          </cell>
          <cell r="G170" t="str">
            <v>CONTRIB. A ESSALUD DE C.A.S.</v>
          </cell>
          <cell r="H170">
            <v>14160</v>
          </cell>
          <cell r="I170">
            <v>0</v>
          </cell>
          <cell r="J170">
            <v>14160</v>
          </cell>
        </row>
        <row r="171">
          <cell r="B171" t="str">
            <v>0058</v>
          </cell>
          <cell r="C171" t="str">
            <v>ANCASH</v>
          </cell>
          <cell r="D171" t="str">
            <v>23 1 59999</v>
          </cell>
          <cell r="E171" t="str">
            <v>23 1 599990058</v>
          </cell>
          <cell r="F171" t="str">
            <v>23 1 59999</v>
          </cell>
          <cell r="G171" t="str">
            <v>OTROS</v>
          </cell>
          <cell r="H171">
            <v>37667</v>
          </cell>
          <cell r="I171">
            <v>37666.67</v>
          </cell>
          <cell r="J171">
            <v>0.33000000000174623</v>
          </cell>
        </row>
        <row r="172">
          <cell r="B172" t="str">
            <v>0059</v>
          </cell>
          <cell r="C172" t="str">
            <v>APURIMAC</v>
          </cell>
          <cell r="D172" t="str">
            <v>23 1 3 1 1</v>
          </cell>
          <cell r="E172" t="str">
            <v>23 1 3 1 10059</v>
          </cell>
          <cell r="F172" t="str">
            <v>23 1 3 1 1</v>
          </cell>
          <cell r="G172" t="str">
            <v>COMBUSTIBLES Y CARBURANTES</v>
          </cell>
          <cell r="H172">
            <v>2200</v>
          </cell>
          <cell r="I172">
            <v>2200</v>
          </cell>
          <cell r="J172">
            <v>0</v>
          </cell>
        </row>
        <row r="173">
          <cell r="B173" t="str">
            <v>0059</v>
          </cell>
          <cell r="C173" t="str">
            <v>APURIMAC</v>
          </cell>
          <cell r="D173" t="str">
            <v>23 2 1 2 1</v>
          </cell>
          <cell r="E173" t="str">
            <v>23 2 1 2 10059</v>
          </cell>
          <cell r="F173" t="str">
            <v>23 2 1 2 1</v>
          </cell>
          <cell r="G173" t="str">
            <v>PASAJES Y GASTOS DE TRANSPORTE</v>
          </cell>
          <cell r="H173">
            <v>10800</v>
          </cell>
          <cell r="I173">
            <v>0</v>
          </cell>
          <cell r="J173">
            <v>10800</v>
          </cell>
        </row>
        <row r="174">
          <cell r="B174" t="str">
            <v>0059</v>
          </cell>
          <cell r="C174" t="str">
            <v>APURIMAC</v>
          </cell>
          <cell r="D174" t="str">
            <v>23 2 1 2 2</v>
          </cell>
          <cell r="E174" t="str">
            <v>23 2 1 2 20059</v>
          </cell>
          <cell r="F174" t="str">
            <v>23 2 1 2 2</v>
          </cell>
          <cell r="G174" t="str">
            <v>VIATICOS Y ASIGNACIONES POR COMISION DE SERVICIO</v>
          </cell>
          <cell r="H174">
            <v>1200</v>
          </cell>
          <cell r="I174">
            <v>1200</v>
          </cell>
          <cell r="J174">
            <v>0</v>
          </cell>
        </row>
        <row r="175">
          <cell r="B175" t="str">
            <v>0059</v>
          </cell>
          <cell r="C175" t="str">
            <v>APURIMAC</v>
          </cell>
          <cell r="D175" t="str">
            <v>23 2 1 299</v>
          </cell>
          <cell r="E175" t="str">
            <v>23 2 1 2990059</v>
          </cell>
          <cell r="F175" t="str">
            <v>23 2 1 299</v>
          </cell>
          <cell r="G175" t="str">
            <v>OTROS GASTOS</v>
          </cell>
          <cell r="H175">
            <v>2000</v>
          </cell>
          <cell r="I175">
            <v>2000</v>
          </cell>
          <cell r="J175">
            <v>0</v>
          </cell>
        </row>
        <row r="176">
          <cell r="B176" t="str">
            <v>0059</v>
          </cell>
          <cell r="C176" t="str">
            <v>APURIMAC</v>
          </cell>
          <cell r="D176" t="str">
            <v>23 2 2 1 1</v>
          </cell>
          <cell r="E176" t="str">
            <v>23 2 2 1 10059</v>
          </cell>
          <cell r="F176" t="str">
            <v>23 2 2 1 1</v>
          </cell>
          <cell r="G176" t="str">
            <v>SERV. DE SUMIN. DE ENERGIA ELECT.</v>
          </cell>
          <cell r="H176">
            <v>400</v>
          </cell>
          <cell r="I176">
            <v>400</v>
          </cell>
          <cell r="J176">
            <v>0</v>
          </cell>
        </row>
        <row r="177">
          <cell r="B177" t="str">
            <v>0059</v>
          </cell>
          <cell r="C177" t="str">
            <v>APURIMAC</v>
          </cell>
          <cell r="D177" t="str">
            <v>23 2 2 1 2</v>
          </cell>
          <cell r="E177" t="str">
            <v>23 2 2 1 20059</v>
          </cell>
          <cell r="F177" t="str">
            <v>23 2 2 1 2</v>
          </cell>
          <cell r="G177" t="str">
            <v>SERVICIO DE AGUA Y DESAGUE</v>
          </cell>
          <cell r="H177">
            <v>1800</v>
          </cell>
          <cell r="I177">
            <v>0</v>
          </cell>
          <cell r="J177">
            <v>1800</v>
          </cell>
        </row>
        <row r="178">
          <cell r="B178" t="str">
            <v>0059</v>
          </cell>
          <cell r="C178" t="str">
            <v>APURIMAC</v>
          </cell>
          <cell r="D178" t="str">
            <v>23 2 2 2 2</v>
          </cell>
          <cell r="E178" t="str">
            <v>23 2 2 2 20059</v>
          </cell>
          <cell r="F178" t="str">
            <v>23 2 2 2 2</v>
          </cell>
          <cell r="G178" t="str">
            <v>SERVICIO DE TELEFONIA FIJA</v>
          </cell>
          <cell r="H178">
            <v>600</v>
          </cell>
          <cell r="I178">
            <v>0</v>
          </cell>
          <cell r="J178">
            <v>600</v>
          </cell>
        </row>
        <row r="179">
          <cell r="B179" t="str">
            <v>0059</v>
          </cell>
          <cell r="C179" t="str">
            <v>APURIMAC</v>
          </cell>
          <cell r="D179" t="str">
            <v>23 2 2 2 3</v>
          </cell>
          <cell r="E179" t="str">
            <v>23 2 2 2 30059</v>
          </cell>
          <cell r="F179" t="str">
            <v>23 2 2 2 3</v>
          </cell>
          <cell r="G179" t="str">
            <v>SERVICIO DE INTERNET</v>
          </cell>
          <cell r="H179">
            <v>720</v>
          </cell>
          <cell r="I179">
            <v>0</v>
          </cell>
          <cell r="J179">
            <v>720</v>
          </cell>
        </row>
        <row r="180">
          <cell r="B180" t="str">
            <v>0059</v>
          </cell>
          <cell r="C180" t="str">
            <v>APURIMAC</v>
          </cell>
          <cell r="D180" t="str">
            <v>23 2 2 3 1</v>
          </cell>
          <cell r="E180" t="str">
            <v>23 2 2 3 10059</v>
          </cell>
          <cell r="F180" t="str">
            <v>23 2 2 3 1</v>
          </cell>
          <cell r="G180" t="str">
            <v>CORREOS Y SERVICIOS DE MENSAJERIA</v>
          </cell>
          <cell r="H180">
            <v>1800</v>
          </cell>
          <cell r="I180">
            <v>0</v>
          </cell>
          <cell r="J180">
            <v>1800</v>
          </cell>
        </row>
        <row r="181">
          <cell r="B181" t="str">
            <v>0059</v>
          </cell>
          <cell r="C181" t="str">
            <v>APURIMAC</v>
          </cell>
          <cell r="D181" t="str">
            <v>23 2 2 4 4</v>
          </cell>
          <cell r="E181" t="str">
            <v>23 2 2 4 40059</v>
          </cell>
          <cell r="F181" t="str">
            <v>23 2 2 4 4</v>
          </cell>
          <cell r="G181" t="str">
            <v>SERVICIO DE IMPRESIONES, ENCUADERNACION Y EMPASTADO</v>
          </cell>
          <cell r="H181">
            <v>1100</v>
          </cell>
          <cell r="I181">
            <v>1100</v>
          </cell>
          <cell r="J181">
            <v>0</v>
          </cell>
        </row>
        <row r="182">
          <cell r="B182" t="str">
            <v>0059</v>
          </cell>
          <cell r="C182" t="str">
            <v>APURIMAC</v>
          </cell>
          <cell r="D182" t="str">
            <v>23 2 3 1 2</v>
          </cell>
          <cell r="E182" t="str">
            <v>23 2 3 1 20059</v>
          </cell>
          <cell r="F182" t="str">
            <v>23 2 3 1 2</v>
          </cell>
          <cell r="G182" t="str">
            <v>SERVICIOS DE SEGURIDAD Y VIGILANCIA</v>
          </cell>
          <cell r="H182">
            <v>900</v>
          </cell>
          <cell r="I182">
            <v>0</v>
          </cell>
          <cell r="J182">
            <v>900</v>
          </cell>
        </row>
        <row r="183">
          <cell r="B183" t="str">
            <v>0059</v>
          </cell>
          <cell r="C183" t="str">
            <v>APURIMAC</v>
          </cell>
          <cell r="D183" t="str">
            <v>23 2 5 1 1</v>
          </cell>
          <cell r="E183" t="str">
            <v>23 2 5 1 10059</v>
          </cell>
          <cell r="F183" t="str">
            <v>23 2 5 1 1</v>
          </cell>
          <cell r="G183" t="str">
            <v>ALQUILER DE EDIFICIOS Y ESTRUCTURAS</v>
          </cell>
          <cell r="H183">
            <v>51200</v>
          </cell>
          <cell r="I183">
            <v>20000</v>
          </cell>
          <cell r="J183">
            <v>31200</v>
          </cell>
        </row>
        <row r="184">
          <cell r="B184" t="str">
            <v>0059</v>
          </cell>
          <cell r="C184" t="str">
            <v>APURIMAC</v>
          </cell>
          <cell r="D184" t="str">
            <v>23 2 7 299</v>
          </cell>
          <cell r="E184" t="str">
            <v>23 2 7 2990059</v>
          </cell>
          <cell r="F184" t="str">
            <v>23 2 7 299</v>
          </cell>
          <cell r="G184" t="str">
            <v>OTROS SERVICIOS SIMILARES</v>
          </cell>
          <cell r="H184">
            <v>14600</v>
          </cell>
          <cell r="I184">
            <v>7800</v>
          </cell>
          <cell r="J184">
            <v>6800</v>
          </cell>
        </row>
        <row r="185">
          <cell r="B185" t="str">
            <v>0059</v>
          </cell>
          <cell r="C185" t="str">
            <v>APURIMAC</v>
          </cell>
          <cell r="D185" t="str">
            <v>23 2 71199</v>
          </cell>
          <cell r="E185" t="str">
            <v>23 2 711990059</v>
          </cell>
          <cell r="F185" t="str">
            <v>23 2 71199</v>
          </cell>
          <cell r="G185" t="str">
            <v>SERVICIOS DIVERSOS</v>
          </cell>
          <cell r="H185">
            <v>182400</v>
          </cell>
          <cell r="I185">
            <v>182400</v>
          </cell>
          <cell r="J185">
            <v>0</v>
          </cell>
        </row>
        <row r="186">
          <cell r="B186" t="str">
            <v>0059</v>
          </cell>
          <cell r="C186" t="str">
            <v>APURIMAC</v>
          </cell>
          <cell r="D186" t="str">
            <v>23 2 8 1 1</v>
          </cell>
          <cell r="E186" t="str">
            <v>23 2 8 1 10059</v>
          </cell>
          <cell r="F186" t="str">
            <v>23 2 8 1 1</v>
          </cell>
          <cell r="G186" t="str">
            <v>CONTRATO ADMINIST. DE SERVICIOS</v>
          </cell>
          <cell r="H186">
            <v>5184</v>
          </cell>
          <cell r="I186">
            <v>5184</v>
          </cell>
          <cell r="J186">
            <v>0</v>
          </cell>
        </row>
        <row r="187">
          <cell r="B187" t="str">
            <v>0059</v>
          </cell>
          <cell r="C187" t="str">
            <v>APURIMAC</v>
          </cell>
          <cell r="D187" t="str">
            <v>23 2 8 1 2</v>
          </cell>
          <cell r="E187" t="str">
            <v>23 2 8 1 20059</v>
          </cell>
          <cell r="F187" t="str">
            <v>23 2 8 1 2</v>
          </cell>
          <cell r="G187" t="str">
            <v>CONTRIB. A ESSALUD DE C.A.S.</v>
          </cell>
          <cell r="H187">
            <v>1800</v>
          </cell>
          <cell r="I187">
            <v>0</v>
          </cell>
          <cell r="J187">
            <v>1800</v>
          </cell>
        </row>
        <row r="188">
          <cell r="B188" t="str">
            <v>0059</v>
          </cell>
          <cell r="C188" t="str">
            <v>APURIMAC</v>
          </cell>
          <cell r="D188" t="str">
            <v>23 1 59999</v>
          </cell>
          <cell r="E188" t="str">
            <v>23 1 599990059</v>
          </cell>
          <cell r="F188" t="str">
            <v>23 1 59999</v>
          </cell>
          <cell r="G188" t="str">
            <v>OTROS</v>
          </cell>
          <cell r="H188">
            <v>40463</v>
          </cell>
          <cell r="I188">
            <v>40462.5</v>
          </cell>
          <cell r="J188">
            <v>0.5</v>
          </cell>
        </row>
        <row r="189">
          <cell r="B189" t="str">
            <v>0060</v>
          </cell>
          <cell r="C189" t="str">
            <v>AREQUIPA</v>
          </cell>
          <cell r="D189" t="str">
            <v>23 1 3 1 1</v>
          </cell>
          <cell r="E189" t="str">
            <v>23 1 3 1 10060</v>
          </cell>
          <cell r="F189" t="str">
            <v>23 1 3 1 1</v>
          </cell>
          <cell r="G189" t="str">
            <v>COMBUSTIBLES Y CARBURANTES</v>
          </cell>
          <cell r="H189">
            <v>1650</v>
          </cell>
          <cell r="I189">
            <v>1650</v>
          </cell>
          <cell r="J189">
            <v>0</v>
          </cell>
        </row>
        <row r="190">
          <cell r="B190" t="str">
            <v>0060</v>
          </cell>
          <cell r="C190" t="str">
            <v>AREQUIPA</v>
          </cell>
          <cell r="D190" t="str">
            <v>23 2 1 2 1</v>
          </cell>
          <cell r="E190" t="str">
            <v>23 2 1 2 10060</v>
          </cell>
          <cell r="F190" t="str">
            <v>23 2 1 2 1</v>
          </cell>
          <cell r="G190" t="str">
            <v>PASAJES Y GASTOS DE TRANSPORTE</v>
          </cell>
          <cell r="H190">
            <v>0</v>
          </cell>
          <cell r="I190">
            <v>0</v>
          </cell>
          <cell r="J190">
            <v>0</v>
          </cell>
        </row>
        <row r="191">
          <cell r="B191" t="str">
            <v>0060</v>
          </cell>
          <cell r="C191" t="str">
            <v>AREQUIPA</v>
          </cell>
          <cell r="D191" t="str">
            <v>23 2 1 2 2</v>
          </cell>
          <cell r="E191" t="str">
            <v>23 2 1 2 20060</v>
          </cell>
          <cell r="F191" t="str">
            <v>23 2 1 2 2</v>
          </cell>
          <cell r="G191" t="str">
            <v>VIATICOS Y ASIGNACIONES POR COMISION DE SERVICIO</v>
          </cell>
          <cell r="H191">
            <v>900</v>
          </cell>
          <cell r="I191">
            <v>900</v>
          </cell>
          <cell r="J191">
            <v>0</v>
          </cell>
        </row>
        <row r="192">
          <cell r="B192" t="str">
            <v>0060</v>
          </cell>
          <cell r="C192" t="str">
            <v>AREQUIPA</v>
          </cell>
          <cell r="D192" t="str">
            <v>23 2 1 299</v>
          </cell>
          <cell r="E192" t="str">
            <v>23 2 1 2990060</v>
          </cell>
          <cell r="F192" t="str">
            <v>23 2 1 299</v>
          </cell>
          <cell r="G192" t="str">
            <v>OTROS GASTOS</v>
          </cell>
          <cell r="H192">
            <v>2600</v>
          </cell>
          <cell r="I192">
            <v>2600</v>
          </cell>
          <cell r="J192">
            <v>0</v>
          </cell>
        </row>
        <row r="193">
          <cell r="B193" t="str">
            <v>0060</v>
          </cell>
          <cell r="C193" t="str">
            <v>AREQUIPA</v>
          </cell>
          <cell r="D193" t="str">
            <v>23 2 2 2 2</v>
          </cell>
          <cell r="E193" t="str">
            <v>23 2 2 2 20060</v>
          </cell>
          <cell r="F193" t="str">
            <v>23 2 2 2 2</v>
          </cell>
          <cell r="G193" t="str">
            <v>SERVICIO DE TELEFONIA FIJA</v>
          </cell>
          <cell r="H193">
            <v>1100</v>
          </cell>
          <cell r="I193">
            <v>1100</v>
          </cell>
          <cell r="J193">
            <v>0</v>
          </cell>
        </row>
        <row r="194">
          <cell r="B194" t="str">
            <v>0060</v>
          </cell>
          <cell r="C194" t="str">
            <v>AREQUIPA</v>
          </cell>
          <cell r="D194" t="str">
            <v>23 2 2 2 3</v>
          </cell>
          <cell r="E194" t="str">
            <v>23 2 2 2 30060</v>
          </cell>
          <cell r="F194" t="str">
            <v>23 2 2 2 3</v>
          </cell>
          <cell r="G194" t="str">
            <v>SERVICIO DE INTERNET</v>
          </cell>
          <cell r="H194">
            <v>1080</v>
          </cell>
          <cell r="I194">
            <v>0</v>
          </cell>
          <cell r="J194">
            <v>1080</v>
          </cell>
        </row>
        <row r="195">
          <cell r="B195" t="str">
            <v>0060</v>
          </cell>
          <cell r="C195" t="str">
            <v>AREQUIPA</v>
          </cell>
          <cell r="D195" t="str">
            <v>23 2 2 3 1</v>
          </cell>
          <cell r="E195" t="str">
            <v>23 2 2 3 10060</v>
          </cell>
          <cell r="F195" t="str">
            <v>23 2 2 3 1</v>
          </cell>
          <cell r="G195" t="str">
            <v>CORREOS Y SERVICIOS DE MENSAJERIA</v>
          </cell>
          <cell r="H195">
            <v>1800</v>
          </cell>
          <cell r="I195">
            <v>0</v>
          </cell>
          <cell r="J195">
            <v>1800</v>
          </cell>
        </row>
        <row r="196">
          <cell r="B196" t="str">
            <v>0060</v>
          </cell>
          <cell r="C196" t="str">
            <v>AREQUIPA</v>
          </cell>
          <cell r="D196" t="str">
            <v>23 2 2 4 4</v>
          </cell>
          <cell r="E196" t="str">
            <v>23 2 2 4 40060</v>
          </cell>
          <cell r="F196" t="str">
            <v>23 2 2 4 4</v>
          </cell>
          <cell r="G196" t="str">
            <v>SERVICIO DE IMPRESIONES, ENCUADERNACION Y EMPASTADO</v>
          </cell>
          <cell r="H196">
            <v>1200</v>
          </cell>
          <cell r="I196">
            <v>1200</v>
          </cell>
          <cell r="J196">
            <v>0</v>
          </cell>
        </row>
        <row r="197">
          <cell r="B197" t="str">
            <v>0060</v>
          </cell>
          <cell r="C197" t="str">
            <v>AREQUIPA</v>
          </cell>
          <cell r="D197" t="str">
            <v>23 2 3 1 2</v>
          </cell>
          <cell r="E197" t="str">
            <v>23 2 3 1 20060</v>
          </cell>
          <cell r="F197" t="str">
            <v>23 2 3 1 2</v>
          </cell>
          <cell r="G197" t="str">
            <v>SERVICIOS DE SEGURIDAD Y VIGILANCIA</v>
          </cell>
          <cell r="H197">
            <v>700</v>
          </cell>
          <cell r="I197">
            <v>0</v>
          </cell>
          <cell r="J197">
            <v>700</v>
          </cell>
        </row>
        <row r="198">
          <cell r="B198" t="str">
            <v>0060</v>
          </cell>
          <cell r="C198" t="str">
            <v>AREQUIPA</v>
          </cell>
          <cell r="D198" t="str">
            <v>23 2 7 299</v>
          </cell>
          <cell r="E198" t="str">
            <v>23 2 7 2990060</v>
          </cell>
          <cell r="F198" t="str">
            <v>23 2 7 299</v>
          </cell>
          <cell r="G198" t="str">
            <v>OTROS SERVICIOS SIMILARES</v>
          </cell>
          <cell r="H198">
            <v>81600</v>
          </cell>
          <cell r="I198">
            <v>81600</v>
          </cell>
          <cell r="J198">
            <v>0</v>
          </cell>
        </row>
        <row r="199">
          <cell r="B199" t="str">
            <v>0060</v>
          </cell>
          <cell r="C199" t="str">
            <v>AREQUIPA</v>
          </cell>
          <cell r="D199" t="str">
            <v>23 2 71199</v>
          </cell>
          <cell r="E199" t="str">
            <v>23 2 711990060</v>
          </cell>
          <cell r="F199" t="str">
            <v>23 2 71199</v>
          </cell>
          <cell r="G199" t="str">
            <v>SERVICIOS DIVERSOS</v>
          </cell>
          <cell r="H199">
            <v>42100</v>
          </cell>
          <cell r="I199">
            <v>9000</v>
          </cell>
          <cell r="J199">
            <v>33100</v>
          </cell>
        </row>
        <row r="200">
          <cell r="B200" t="str">
            <v>0060</v>
          </cell>
          <cell r="C200" t="str">
            <v>AREQUIPA</v>
          </cell>
          <cell r="D200" t="str">
            <v>23 2 8 1 1</v>
          </cell>
          <cell r="E200" t="str">
            <v>23 2 8 1 10060</v>
          </cell>
          <cell r="F200" t="str">
            <v>23 2 8 1 1</v>
          </cell>
          <cell r="G200" t="str">
            <v>CONTRATO ADMINIST. DE SERVICIOS</v>
          </cell>
          <cell r="H200">
            <v>5800</v>
          </cell>
          <cell r="I200">
            <v>1800</v>
          </cell>
          <cell r="J200">
            <v>4000</v>
          </cell>
        </row>
        <row r="201">
          <cell r="B201" t="str">
            <v>0060</v>
          </cell>
          <cell r="C201" t="str">
            <v>AREQUIPA</v>
          </cell>
          <cell r="D201" t="str">
            <v>23 2 8 1 2</v>
          </cell>
          <cell r="E201" t="str">
            <v>23 2 8 1 20060</v>
          </cell>
          <cell r="F201" t="str">
            <v>23 2 8 1 2</v>
          </cell>
          <cell r="G201" t="str">
            <v>CONTRIB. A ESSALUD DE C.A.S.</v>
          </cell>
          <cell r="H201">
            <v>186000</v>
          </cell>
          <cell r="I201">
            <v>186000</v>
          </cell>
          <cell r="J201">
            <v>0</v>
          </cell>
        </row>
        <row r="202">
          <cell r="B202" t="str">
            <v>0060</v>
          </cell>
          <cell r="C202" t="str">
            <v>AREQUIPA</v>
          </cell>
          <cell r="D202" t="str">
            <v>23 1 59999</v>
          </cell>
          <cell r="E202" t="str">
            <v>23 1 599990060</v>
          </cell>
          <cell r="F202" t="str">
            <v>23 1 59999</v>
          </cell>
          <cell r="G202" t="str">
            <v>OTROS</v>
          </cell>
          <cell r="H202">
            <v>5994</v>
          </cell>
          <cell r="I202">
            <v>5994</v>
          </cell>
          <cell r="J202">
            <v>0</v>
          </cell>
        </row>
        <row r="203">
          <cell r="B203" t="str">
            <v>0061</v>
          </cell>
          <cell r="C203" t="str">
            <v>AYACUCHO</v>
          </cell>
          <cell r="D203" t="str">
            <v>23 1 3 1 1</v>
          </cell>
          <cell r="E203" t="str">
            <v>23 1 3 1 10061</v>
          </cell>
          <cell r="F203" t="str">
            <v>23 1 3 1 1</v>
          </cell>
          <cell r="G203" t="str">
            <v>COMBUSTIBLES Y CARBURANTES</v>
          </cell>
          <cell r="H203">
            <v>1600</v>
          </cell>
          <cell r="I203">
            <v>1600</v>
          </cell>
          <cell r="J203">
            <v>0</v>
          </cell>
        </row>
        <row r="204">
          <cell r="B204" t="str">
            <v>0061</v>
          </cell>
          <cell r="C204" t="str">
            <v>AYACUCHO</v>
          </cell>
          <cell r="D204" t="str">
            <v>23 2 1 2 1</v>
          </cell>
          <cell r="E204" t="str">
            <v>23 2 1 2 10061</v>
          </cell>
          <cell r="F204" t="str">
            <v>23 2 1 2 1</v>
          </cell>
          <cell r="G204" t="str">
            <v>PASAJES Y GASTOS DE TRANSPORTE</v>
          </cell>
          <cell r="H204">
            <v>5040</v>
          </cell>
          <cell r="I204">
            <v>5040</v>
          </cell>
          <cell r="J204">
            <v>0</v>
          </cell>
        </row>
        <row r="205">
          <cell r="B205" t="str">
            <v>0061</v>
          </cell>
          <cell r="C205" t="str">
            <v>AYACUCHO</v>
          </cell>
          <cell r="D205" t="str">
            <v>23 2 1 2 2</v>
          </cell>
          <cell r="E205" t="str">
            <v>23 2 1 2 20061</v>
          </cell>
          <cell r="F205" t="str">
            <v>23 2 1 2 2</v>
          </cell>
          <cell r="G205" t="str">
            <v>VIATICOS Y ASIGNACIONES POR COMISION DE SERVICIO</v>
          </cell>
          <cell r="H205">
            <v>800</v>
          </cell>
          <cell r="I205">
            <v>800</v>
          </cell>
          <cell r="J205">
            <v>0</v>
          </cell>
        </row>
        <row r="206">
          <cell r="B206" t="str">
            <v>0061</v>
          </cell>
          <cell r="C206" t="str">
            <v>AYACUCHO</v>
          </cell>
          <cell r="D206" t="str">
            <v>23 2 1 299</v>
          </cell>
          <cell r="E206" t="str">
            <v>23 2 1 2990061</v>
          </cell>
          <cell r="F206" t="str">
            <v>23 2 1 299</v>
          </cell>
          <cell r="G206" t="str">
            <v>OTROS GASTOS</v>
          </cell>
          <cell r="H206">
            <v>5900</v>
          </cell>
          <cell r="I206">
            <v>5900</v>
          </cell>
          <cell r="J206">
            <v>0</v>
          </cell>
        </row>
        <row r="207">
          <cell r="B207" t="str">
            <v>0061</v>
          </cell>
          <cell r="C207" t="str">
            <v>AYACUCHO</v>
          </cell>
          <cell r="D207" t="str">
            <v>23 2 2 2 2</v>
          </cell>
          <cell r="E207" t="str">
            <v>23 2 2 2 20061</v>
          </cell>
          <cell r="F207" t="str">
            <v>23 2 2 2 2</v>
          </cell>
          <cell r="G207" t="str">
            <v>SERVICIO DE TELEFONIA FIJA</v>
          </cell>
          <cell r="H207">
            <v>540</v>
          </cell>
          <cell r="I207">
            <v>540</v>
          </cell>
          <cell r="J207">
            <v>0</v>
          </cell>
        </row>
        <row r="208">
          <cell r="B208" t="str">
            <v>0061</v>
          </cell>
          <cell r="C208" t="str">
            <v>AYACUCHO</v>
          </cell>
          <cell r="D208" t="str">
            <v>23 2 2 2 3</v>
          </cell>
          <cell r="E208" t="str">
            <v>23 2 2 2 30061</v>
          </cell>
          <cell r="F208" t="str">
            <v>23 2 2 2 3</v>
          </cell>
          <cell r="G208" t="str">
            <v>SERVICIO DE INTERNET</v>
          </cell>
          <cell r="H208">
            <v>720</v>
          </cell>
          <cell r="I208">
            <v>0</v>
          </cell>
          <cell r="J208">
            <v>720</v>
          </cell>
        </row>
        <row r="209">
          <cell r="B209" t="str">
            <v>0061</v>
          </cell>
          <cell r="C209" t="str">
            <v>AYACUCHO</v>
          </cell>
          <cell r="D209" t="str">
            <v>23 2 2 3 1</v>
          </cell>
          <cell r="E209" t="str">
            <v>23 2 2 3 10061</v>
          </cell>
          <cell r="F209" t="str">
            <v>23 2 2 3 1</v>
          </cell>
          <cell r="G209" t="str">
            <v>CORREOS Y SERVICIOS DE MENSAJERIA</v>
          </cell>
          <cell r="H209">
            <v>1440</v>
          </cell>
          <cell r="I209">
            <v>0</v>
          </cell>
          <cell r="J209">
            <v>1440</v>
          </cell>
        </row>
        <row r="210">
          <cell r="B210" t="str">
            <v>0061</v>
          </cell>
          <cell r="C210" t="str">
            <v>AYACUCHO</v>
          </cell>
          <cell r="D210" t="str">
            <v>23 2 2 4 4</v>
          </cell>
          <cell r="E210" t="str">
            <v>23 2 2 4 40061</v>
          </cell>
          <cell r="F210" t="str">
            <v>23 2 2 4 4</v>
          </cell>
          <cell r="G210" t="str">
            <v>SERVICIO DE IMPRESIONES, ENCUADERNACION Y EMPASTADO</v>
          </cell>
          <cell r="H210">
            <v>1600</v>
          </cell>
          <cell r="I210">
            <v>1600</v>
          </cell>
          <cell r="J210">
            <v>0</v>
          </cell>
        </row>
        <row r="211">
          <cell r="B211" t="str">
            <v>0061</v>
          </cell>
          <cell r="C211" t="str">
            <v>AYACUCHO</v>
          </cell>
          <cell r="D211" t="str">
            <v>23 2 3 1 2</v>
          </cell>
          <cell r="E211" t="str">
            <v>23 2 3 1 20061</v>
          </cell>
          <cell r="F211" t="str">
            <v>23 2 3 1 2</v>
          </cell>
          <cell r="G211" t="str">
            <v>SERVICIOS DE SEGURIDAD Y VIGILANCIA</v>
          </cell>
          <cell r="H211">
            <v>650</v>
          </cell>
          <cell r="I211">
            <v>0</v>
          </cell>
          <cell r="J211">
            <v>650</v>
          </cell>
        </row>
        <row r="212">
          <cell r="B212" t="str">
            <v>0061</v>
          </cell>
          <cell r="C212" t="str">
            <v>AYACUCHO</v>
          </cell>
          <cell r="D212" t="str">
            <v>23 2 4 1 3</v>
          </cell>
          <cell r="E212" t="str">
            <v>23 2 4 1 30061</v>
          </cell>
          <cell r="F212" t="str">
            <v>23 2 4 1 3</v>
          </cell>
          <cell r="G212" t="str">
            <v>MANTENIMIENTO, REPARACIÓN Y ACONDICIONAMIENTO DE VEHICULOS</v>
          </cell>
          <cell r="H212">
            <v>21200</v>
          </cell>
          <cell r="I212">
            <v>0</v>
          </cell>
          <cell r="J212">
            <v>21200</v>
          </cell>
        </row>
        <row r="213">
          <cell r="B213" t="str">
            <v>0061</v>
          </cell>
          <cell r="C213" t="str">
            <v>AYACUCHO</v>
          </cell>
          <cell r="D213" t="str">
            <v>23 2 5 1 1</v>
          </cell>
          <cell r="E213" t="str">
            <v>23 2 5 1 10061</v>
          </cell>
          <cell r="F213" t="str">
            <v>23 2 5 1 1</v>
          </cell>
          <cell r="G213" t="str">
            <v>ALQUILER DE EDIFICIOS Y ESTRUCTURAS</v>
          </cell>
          <cell r="H213">
            <v>75000</v>
          </cell>
          <cell r="I213">
            <v>21333</v>
          </cell>
          <cell r="J213">
            <v>53667</v>
          </cell>
        </row>
        <row r="214">
          <cell r="B214" t="str">
            <v>0061</v>
          </cell>
          <cell r="C214" t="str">
            <v>AYACUCHO</v>
          </cell>
          <cell r="D214" t="str">
            <v>23 2 7 299</v>
          </cell>
          <cell r="E214" t="str">
            <v>23 2 7 2990061</v>
          </cell>
          <cell r="F214" t="str">
            <v>23 2 7 299</v>
          </cell>
          <cell r="G214" t="str">
            <v>OTROS SERVICIOS SIMILARES</v>
          </cell>
          <cell r="H214">
            <v>11600</v>
          </cell>
          <cell r="I214">
            <v>8600</v>
          </cell>
          <cell r="J214">
            <v>3000</v>
          </cell>
        </row>
        <row r="215">
          <cell r="B215" t="str">
            <v>0061</v>
          </cell>
          <cell r="C215" t="str">
            <v>AYACUCHO</v>
          </cell>
          <cell r="D215" t="str">
            <v>23 2 71199</v>
          </cell>
          <cell r="E215" t="str">
            <v>23 2 711990061</v>
          </cell>
          <cell r="F215" t="str">
            <v>23 2 71199</v>
          </cell>
          <cell r="G215" t="str">
            <v>SERVICIOS DIVERSOS</v>
          </cell>
          <cell r="H215">
            <v>182400</v>
          </cell>
          <cell r="I215">
            <v>182400</v>
          </cell>
          <cell r="J215">
            <v>0</v>
          </cell>
        </row>
        <row r="216">
          <cell r="B216" t="str">
            <v>0061</v>
          </cell>
          <cell r="C216" t="str">
            <v>AYACUCHO</v>
          </cell>
          <cell r="D216" t="str">
            <v>23 2 8 1 1</v>
          </cell>
          <cell r="E216" t="str">
            <v>23 2 8 1 10061</v>
          </cell>
          <cell r="F216" t="str">
            <v>23 2 8 1 1</v>
          </cell>
          <cell r="G216" t="str">
            <v>CONTRATO ADMINIST. DE SERVICIOS</v>
          </cell>
          <cell r="H216">
            <v>5184</v>
          </cell>
          <cell r="I216">
            <v>5184</v>
          </cell>
          <cell r="J216">
            <v>0</v>
          </cell>
        </row>
        <row r="217">
          <cell r="B217" t="str">
            <v>0061</v>
          </cell>
          <cell r="C217" t="str">
            <v>AYACUCHO</v>
          </cell>
          <cell r="D217" t="str">
            <v>23 2 8 1 2</v>
          </cell>
          <cell r="E217" t="str">
            <v>23 2 8 1 20061</v>
          </cell>
          <cell r="F217" t="str">
            <v>23 2 8 1 2</v>
          </cell>
          <cell r="G217" t="str">
            <v>CONTRIB. A ESSALUD DE C.A.S.</v>
          </cell>
          <cell r="H217">
            <v>44525</v>
          </cell>
          <cell r="I217">
            <v>44524.67</v>
          </cell>
          <cell r="J217">
            <v>0.33000000000174623</v>
          </cell>
        </row>
        <row r="218">
          <cell r="B218" t="str">
            <v>0061</v>
          </cell>
          <cell r="C218" t="str">
            <v>AYACUCHO</v>
          </cell>
          <cell r="D218" t="str">
            <v>23 1 3 1 1</v>
          </cell>
          <cell r="E218" t="str">
            <v>23 1 3 1 10061</v>
          </cell>
          <cell r="F218" t="str">
            <v>23 1 3 1 1</v>
          </cell>
          <cell r="G218" t="str">
            <v>COMBUSTIBLES Y CARBURANTES</v>
          </cell>
          <cell r="H218">
            <v>480</v>
          </cell>
          <cell r="I218">
            <v>480</v>
          </cell>
          <cell r="J218">
            <v>0</v>
          </cell>
        </row>
        <row r="219">
          <cell r="B219" t="str">
            <v>0062</v>
          </cell>
          <cell r="C219" t="str">
            <v>VRA</v>
          </cell>
          <cell r="D219" t="str">
            <v>23 1 59999</v>
          </cell>
          <cell r="E219" t="str">
            <v>23 1 599990062</v>
          </cell>
          <cell r="F219" t="str">
            <v>23 1 59999</v>
          </cell>
          <cell r="G219" t="str">
            <v>OTROS</v>
          </cell>
          <cell r="H219">
            <v>1000</v>
          </cell>
          <cell r="I219">
            <v>1000</v>
          </cell>
          <cell r="J219">
            <v>0</v>
          </cell>
        </row>
        <row r="220">
          <cell r="B220" t="str">
            <v>0062</v>
          </cell>
          <cell r="C220" t="str">
            <v>VRA</v>
          </cell>
          <cell r="D220" t="str">
            <v>23 2 1 2 1</v>
          </cell>
          <cell r="E220" t="str">
            <v>23 2 1 2 10062</v>
          </cell>
          <cell r="F220" t="str">
            <v>23 2 1 2 1</v>
          </cell>
          <cell r="G220" t="str">
            <v>PASAJES Y GASTOS DE TRANSPORTE</v>
          </cell>
          <cell r="H220">
            <v>0</v>
          </cell>
          <cell r="I220">
            <v>0</v>
          </cell>
          <cell r="J220">
            <v>0</v>
          </cell>
        </row>
        <row r="221">
          <cell r="B221" t="str">
            <v>0062</v>
          </cell>
          <cell r="C221" t="str">
            <v>VRA</v>
          </cell>
          <cell r="D221" t="str">
            <v>23 2 1 2 2</v>
          </cell>
          <cell r="E221" t="str">
            <v>23 2 1 2 20062</v>
          </cell>
          <cell r="F221" t="str">
            <v>23 2 1 2 2</v>
          </cell>
          <cell r="G221" t="str">
            <v>VIATICOS Y ASIGNACIONES POR COMISION DE SERVICIO</v>
          </cell>
          <cell r="H221">
            <v>1500</v>
          </cell>
          <cell r="I221">
            <v>1500</v>
          </cell>
          <cell r="J221">
            <v>0</v>
          </cell>
        </row>
        <row r="222">
          <cell r="B222" t="str">
            <v>0062</v>
          </cell>
          <cell r="C222" t="str">
            <v>VRA</v>
          </cell>
          <cell r="D222" t="str">
            <v>23 2 1 299</v>
          </cell>
          <cell r="E222" t="str">
            <v>23 2 1 2990062</v>
          </cell>
          <cell r="F222" t="str">
            <v>23 2 1 299</v>
          </cell>
          <cell r="G222" t="str">
            <v>OTROS GASTOS</v>
          </cell>
          <cell r="H222">
            <v>1100</v>
          </cell>
          <cell r="I222">
            <v>1100</v>
          </cell>
          <cell r="J222">
            <v>0</v>
          </cell>
        </row>
        <row r="223">
          <cell r="B223" t="str">
            <v>0062</v>
          </cell>
          <cell r="C223" t="str">
            <v>VRA</v>
          </cell>
          <cell r="D223" t="str">
            <v>23 2 2 2 2</v>
          </cell>
          <cell r="E223" t="str">
            <v>23 2 2 2 20062</v>
          </cell>
          <cell r="F223" t="str">
            <v>23 2 2 2 2</v>
          </cell>
          <cell r="G223" t="str">
            <v>SERVICIO DE TELEFONIA FIJA</v>
          </cell>
          <cell r="H223">
            <v>150</v>
          </cell>
          <cell r="I223">
            <v>150</v>
          </cell>
          <cell r="J223">
            <v>0</v>
          </cell>
        </row>
        <row r="224">
          <cell r="B224" t="str">
            <v>0062</v>
          </cell>
          <cell r="C224" t="str">
            <v>VRA</v>
          </cell>
          <cell r="D224" t="str">
            <v>23 2 2 2 3</v>
          </cell>
          <cell r="E224" t="str">
            <v>23 2 2 2 30062</v>
          </cell>
          <cell r="F224" t="str">
            <v>23 2 2 2 3</v>
          </cell>
          <cell r="G224" t="str">
            <v>SERVICIO DE INTERNET</v>
          </cell>
          <cell r="H224">
            <v>720</v>
          </cell>
          <cell r="I224">
            <v>0</v>
          </cell>
          <cell r="J224">
            <v>720</v>
          </cell>
        </row>
        <row r="225">
          <cell r="B225" t="str">
            <v>0062</v>
          </cell>
          <cell r="C225" t="str">
            <v>VRA</v>
          </cell>
          <cell r="D225" t="str">
            <v>23 2 2 3 1</v>
          </cell>
          <cell r="E225" t="str">
            <v>23 2 2 3 10062</v>
          </cell>
          <cell r="F225" t="str">
            <v>23 2 2 3 1</v>
          </cell>
          <cell r="G225" t="str">
            <v>CORREOS Y SERVICIOS DE MENSAJERIA</v>
          </cell>
          <cell r="H225">
            <v>8496</v>
          </cell>
          <cell r="I225">
            <v>8496</v>
          </cell>
          <cell r="J225">
            <v>0</v>
          </cell>
        </row>
        <row r="226">
          <cell r="B226" t="str">
            <v>0062</v>
          </cell>
          <cell r="C226" t="str">
            <v>VRA</v>
          </cell>
          <cell r="D226" t="str">
            <v>23 2 2 4 4</v>
          </cell>
          <cell r="E226" t="str">
            <v>23 2 2 4 40062</v>
          </cell>
          <cell r="F226" t="str">
            <v>23 2 2 4 4</v>
          </cell>
          <cell r="G226" t="str">
            <v>SERVICIO DE IMPRESIONES, ENCUADERNACION Y EMPASTADO</v>
          </cell>
          <cell r="H226">
            <v>1000</v>
          </cell>
          <cell r="I226">
            <v>1000</v>
          </cell>
          <cell r="J226">
            <v>0</v>
          </cell>
        </row>
        <row r="227">
          <cell r="B227" t="str">
            <v>0062</v>
          </cell>
          <cell r="C227" t="str">
            <v>VRA</v>
          </cell>
          <cell r="D227" t="str">
            <v>23 2 7 299</v>
          </cell>
          <cell r="E227" t="str">
            <v>23 2 7 2990062</v>
          </cell>
          <cell r="F227" t="str">
            <v>23 2 7 299</v>
          </cell>
          <cell r="G227" t="str">
            <v>OTROS SERVICIOS SIMILARES</v>
          </cell>
          <cell r="H227">
            <v>900</v>
          </cell>
          <cell r="I227">
            <v>0</v>
          </cell>
          <cell r="J227">
            <v>900</v>
          </cell>
        </row>
        <row r="228">
          <cell r="B228" t="str">
            <v>0062</v>
          </cell>
          <cell r="C228" t="str">
            <v>VRA</v>
          </cell>
          <cell r="D228" t="str">
            <v>23 2 71199</v>
          </cell>
          <cell r="E228" t="str">
            <v>23 2 711990062</v>
          </cell>
          <cell r="F228" t="str">
            <v>23 2 71199</v>
          </cell>
          <cell r="G228" t="str">
            <v>SERVICIOS DIVERSOS</v>
          </cell>
          <cell r="H228">
            <v>12000</v>
          </cell>
          <cell r="I228">
            <v>12000</v>
          </cell>
          <cell r="J228">
            <v>0</v>
          </cell>
        </row>
        <row r="229">
          <cell r="B229" t="str">
            <v>0062</v>
          </cell>
          <cell r="C229" t="str">
            <v>VRA</v>
          </cell>
          <cell r="D229" t="str">
            <v>23 2 8 1 1</v>
          </cell>
          <cell r="E229" t="str">
            <v>23 2 8 1 10062</v>
          </cell>
          <cell r="F229" t="str">
            <v>23 2 8 1 1</v>
          </cell>
          <cell r="G229" t="str">
            <v>CONTRATO ADMINIST. DE SERVICIOS</v>
          </cell>
          <cell r="H229">
            <v>5500</v>
          </cell>
          <cell r="I229">
            <v>3000</v>
          </cell>
          <cell r="J229">
            <v>2500</v>
          </cell>
        </row>
        <row r="230">
          <cell r="B230" t="str">
            <v>0062</v>
          </cell>
          <cell r="C230" t="str">
            <v>VRA</v>
          </cell>
          <cell r="D230" t="str">
            <v>23 2 8 1 2</v>
          </cell>
          <cell r="E230" t="str">
            <v>23 2 8 1 20062</v>
          </cell>
          <cell r="F230" t="str">
            <v>23 2 8 1 2</v>
          </cell>
          <cell r="G230" t="str">
            <v>CONTRIB. A ESSALUD DE C.A.S.</v>
          </cell>
          <cell r="H230">
            <v>15500</v>
          </cell>
          <cell r="I230">
            <v>7400</v>
          </cell>
          <cell r="J230">
            <v>8100</v>
          </cell>
        </row>
        <row r="231">
          <cell r="B231" t="str">
            <v>0062</v>
          </cell>
          <cell r="C231" t="str">
            <v>VRA</v>
          </cell>
          <cell r="D231" t="str">
            <v>23 2 5 1 1</v>
          </cell>
          <cell r="E231" t="str">
            <v>23 2 5 1 10062</v>
          </cell>
          <cell r="F231" t="str">
            <v>23 2 5 1 1</v>
          </cell>
          <cell r="G231" t="str">
            <v>ALQUILER DE EDIFICIOS Y ESTRUCTURAS</v>
          </cell>
          <cell r="H231">
            <v>127200</v>
          </cell>
          <cell r="I231">
            <v>127200</v>
          </cell>
          <cell r="J231">
            <v>0</v>
          </cell>
        </row>
        <row r="232">
          <cell r="B232" t="str">
            <v>0062</v>
          </cell>
          <cell r="C232" t="str">
            <v>VRA</v>
          </cell>
          <cell r="D232" t="str">
            <v>23 1 3 1 1</v>
          </cell>
          <cell r="E232" t="str">
            <v>23 1 3 1 10062</v>
          </cell>
          <cell r="F232" t="str">
            <v>23 1 3 1 1</v>
          </cell>
          <cell r="G232" t="str">
            <v>COMBUSTIBLES Y CARBURANTES</v>
          </cell>
          <cell r="H232">
            <v>2592</v>
          </cell>
          <cell r="I232">
            <v>2592</v>
          </cell>
          <cell r="J232">
            <v>0</v>
          </cell>
        </row>
        <row r="233">
          <cell r="B233" t="str">
            <v>0063</v>
          </cell>
          <cell r="C233" t="str">
            <v>MADRE DE DIOS</v>
          </cell>
          <cell r="D233" t="str">
            <v>23 2 2 1 1</v>
          </cell>
          <cell r="E233" t="str">
            <v>23 2 2 1 10063</v>
          </cell>
          <cell r="F233" t="str">
            <v>23 2 2 1 1</v>
          </cell>
          <cell r="G233" t="str">
            <v>SERV. DE SUMIN. DE ENERGIA ELECT.</v>
          </cell>
          <cell r="H233">
            <v>0</v>
          </cell>
          <cell r="I233">
            <v>0</v>
          </cell>
          <cell r="J233">
            <v>0</v>
          </cell>
        </row>
        <row r="234">
          <cell r="B234" t="str">
            <v>0063</v>
          </cell>
          <cell r="C234" t="str">
            <v>MADRE DE DIOS</v>
          </cell>
          <cell r="D234" t="str">
            <v>23 2 2 1 2</v>
          </cell>
          <cell r="E234" t="str">
            <v>23 2 2 1 20063</v>
          </cell>
          <cell r="F234" t="str">
            <v>23 2 2 1 2</v>
          </cell>
          <cell r="G234" t="str">
            <v>SERVICIO DE AGUA Y DESAGUE</v>
          </cell>
          <cell r="H234">
            <v>0</v>
          </cell>
          <cell r="I234">
            <v>0</v>
          </cell>
          <cell r="J234">
            <v>0</v>
          </cell>
        </row>
        <row r="235">
          <cell r="B235" t="str">
            <v>0063</v>
          </cell>
          <cell r="C235" t="str">
            <v>MADRE DE DIOS</v>
          </cell>
          <cell r="D235" t="str">
            <v>23 2 2 2 2</v>
          </cell>
          <cell r="E235" t="str">
            <v>23 2 2 2 20063</v>
          </cell>
          <cell r="F235" t="str">
            <v>23 2 2 2 2</v>
          </cell>
          <cell r="G235" t="str">
            <v>SERVICIO DE TELEFONIA FIJA</v>
          </cell>
          <cell r="H235">
            <v>0</v>
          </cell>
          <cell r="I235">
            <v>0</v>
          </cell>
          <cell r="J235">
            <v>0</v>
          </cell>
        </row>
        <row r="236">
          <cell r="B236" t="str">
            <v>0063</v>
          </cell>
          <cell r="C236" t="str">
            <v>MADRE DE DIOS</v>
          </cell>
          <cell r="D236" t="str">
            <v>23 2 2 2 3</v>
          </cell>
          <cell r="E236" t="str">
            <v>23 2 2 2 30063</v>
          </cell>
          <cell r="F236" t="str">
            <v>23 2 2 2 3</v>
          </cell>
          <cell r="G236" t="str">
            <v>SERVICIO DE INTERNET</v>
          </cell>
          <cell r="H236">
            <v>0</v>
          </cell>
          <cell r="I236">
            <v>0</v>
          </cell>
          <cell r="J236">
            <v>0</v>
          </cell>
        </row>
        <row r="237">
          <cell r="B237" t="str">
            <v>0063</v>
          </cell>
          <cell r="C237" t="str">
            <v>MADRE DE DIOS</v>
          </cell>
          <cell r="D237" t="str">
            <v>23 2 2 4 4</v>
          </cell>
          <cell r="E237" t="str">
            <v>23 2 2 4 40063</v>
          </cell>
          <cell r="F237" t="str">
            <v>23 2 2 4 4</v>
          </cell>
          <cell r="G237" t="str">
            <v>SERVICIO DE IMPRESIONES, ENCUADERNACION Y EMPASTADO</v>
          </cell>
          <cell r="H237">
            <v>0</v>
          </cell>
          <cell r="I237">
            <v>0</v>
          </cell>
          <cell r="J237">
            <v>0</v>
          </cell>
        </row>
        <row r="238">
          <cell r="B238" t="str">
            <v>0063</v>
          </cell>
          <cell r="C238" t="str">
            <v>MADRE DE DIOS</v>
          </cell>
          <cell r="D238" t="str">
            <v>23 2 5 1 1</v>
          </cell>
          <cell r="E238" t="str">
            <v>23 2 5 1 10063</v>
          </cell>
          <cell r="F238" t="str">
            <v>23 2 5 1 1</v>
          </cell>
          <cell r="G238" t="str">
            <v>ALQUILER DE EDIFICIOS Y ESTRUCTURAS</v>
          </cell>
          <cell r="H238">
            <v>720</v>
          </cell>
          <cell r="I238">
            <v>0</v>
          </cell>
          <cell r="J238">
            <v>720</v>
          </cell>
        </row>
        <row r="239">
          <cell r="B239" t="str">
            <v>0063</v>
          </cell>
          <cell r="C239" t="str">
            <v>MADRE DE DIOS</v>
          </cell>
          <cell r="D239" t="str">
            <v>23 2 7 299</v>
          </cell>
          <cell r="E239" t="str">
            <v>23 2 7 2990063</v>
          </cell>
          <cell r="F239" t="str">
            <v>23 2 7 299</v>
          </cell>
          <cell r="G239" t="str">
            <v>OTROS SERVICIOS SIMILARES</v>
          </cell>
          <cell r="H239">
            <v>1440</v>
          </cell>
          <cell r="I239">
            <v>0</v>
          </cell>
          <cell r="J239">
            <v>1440</v>
          </cell>
        </row>
        <row r="240">
          <cell r="B240" t="str">
            <v>0063</v>
          </cell>
          <cell r="C240" t="str">
            <v>MADRE DE DIOS</v>
          </cell>
          <cell r="D240" t="str">
            <v>23 2 71199</v>
          </cell>
          <cell r="E240" t="str">
            <v>23 2 711990063</v>
          </cell>
          <cell r="F240" t="str">
            <v>23 2 71199</v>
          </cell>
          <cell r="G240" t="str">
            <v>SERVICIOS DIVERSOS</v>
          </cell>
          <cell r="H240">
            <v>0</v>
          </cell>
          <cell r="I240">
            <v>0</v>
          </cell>
          <cell r="J240">
            <v>0</v>
          </cell>
        </row>
        <row r="241">
          <cell r="B241" t="str">
            <v>0063</v>
          </cell>
          <cell r="C241" t="str">
            <v>MADRE DE DIOS</v>
          </cell>
          <cell r="D241" t="str">
            <v>23 2 8 1 1</v>
          </cell>
          <cell r="E241" t="str">
            <v>23 2 8 1 10063</v>
          </cell>
          <cell r="F241" t="str">
            <v>23 2 8 1 1</v>
          </cell>
          <cell r="G241" t="str">
            <v>CONTRATO ADMINIST. DE SERVICIOS</v>
          </cell>
          <cell r="H241">
            <v>200</v>
          </cell>
          <cell r="I241">
            <v>0</v>
          </cell>
          <cell r="J241">
            <v>200</v>
          </cell>
        </row>
        <row r="242">
          <cell r="B242" t="str">
            <v>0063</v>
          </cell>
          <cell r="C242" t="str">
            <v>MADRE DE DIOS</v>
          </cell>
          <cell r="D242" t="str">
            <v>23 2 8 1 2</v>
          </cell>
          <cell r="E242" t="str">
            <v>23 2 8 1 20063</v>
          </cell>
          <cell r="F242" t="str">
            <v>23 2 8 1 2</v>
          </cell>
          <cell r="G242" t="str">
            <v>CONTRIB. A ESSALUD DE C.A.S.</v>
          </cell>
          <cell r="H242">
            <v>17225</v>
          </cell>
          <cell r="I242">
            <v>17225</v>
          </cell>
          <cell r="J242">
            <v>0</v>
          </cell>
        </row>
        <row r="243">
          <cell r="B243" t="str">
            <v>0063</v>
          </cell>
          <cell r="C243" t="str">
            <v>MADRE DE DIOS</v>
          </cell>
          <cell r="D243" t="str">
            <v>23 1 59999</v>
          </cell>
          <cell r="E243" t="str">
            <v>23 1 599990063</v>
          </cell>
          <cell r="F243" t="str">
            <v>23 1 59999</v>
          </cell>
          <cell r="G243" t="str">
            <v>OTROS</v>
          </cell>
          <cell r="H243">
            <v>14300</v>
          </cell>
          <cell r="I243">
            <v>0</v>
          </cell>
          <cell r="J243">
            <v>14300</v>
          </cell>
        </row>
        <row r="244">
          <cell r="B244" t="str">
            <v>0063</v>
          </cell>
          <cell r="C244" t="str">
            <v>MADRE DE DIOS</v>
          </cell>
          <cell r="D244" t="str">
            <v>23 1 3 1 1</v>
          </cell>
          <cell r="E244" t="str">
            <v>23 1 3 1 10063</v>
          </cell>
          <cell r="F244" t="str">
            <v>23 1 3 1 1</v>
          </cell>
          <cell r="G244" t="str">
            <v>COMBUSTIBLES Y CARBURANTES</v>
          </cell>
          <cell r="H244">
            <v>16350</v>
          </cell>
          <cell r="I244">
            <v>14050</v>
          </cell>
          <cell r="J244">
            <v>2300</v>
          </cell>
        </row>
        <row r="245">
          <cell r="B245" t="str">
            <v>0063</v>
          </cell>
          <cell r="C245" t="str">
            <v>MADRE DE DIOS</v>
          </cell>
          <cell r="D245" t="str">
            <v>23 2 1 2 1</v>
          </cell>
          <cell r="E245" t="str">
            <v>23 2 1 2 10063</v>
          </cell>
          <cell r="F245" t="str">
            <v>23 2 1 2 1</v>
          </cell>
          <cell r="G245" t="str">
            <v>PASAJES Y GASTOS DE TRANSPORTE</v>
          </cell>
          <cell r="H245">
            <v>109200</v>
          </cell>
          <cell r="I245">
            <v>109200</v>
          </cell>
          <cell r="J245">
            <v>0</v>
          </cell>
        </row>
        <row r="246">
          <cell r="B246" t="str">
            <v>0063</v>
          </cell>
          <cell r="C246" t="str">
            <v>MADRE DE DIOS</v>
          </cell>
          <cell r="D246" t="str">
            <v>23 2 1 2 2</v>
          </cell>
          <cell r="E246" t="str">
            <v>23 2 1 2 20063</v>
          </cell>
          <cell r="F246" t="str">
            <v>23 2 1 2 2</v>
          </cell>
          <cell r="G246" t="str">
            <v>VIATICOS Y ASIGNACIONES POR COMISION DE SERVICIO</v>
          </cell>
          <cell r="H246">
            <v>2592</v>
          </cell>
          <cell r="I246">
            <v>2592</v>
          </cell>
          <cell r="J246">
            <v>0</v>
          </cell>
        </row>
        <row r="247">
          <cell r="B247" t="str">
            <v>0063</v>
          </cell>
          <cell r="C247" t="str">
            <v>MADRE DE DIOS</v>
          </cell>
          <cell r="D247" t="str">
            <v>23 2 1 299</v>
          </cell>
          <cell r="E247" t="str">
            <v>23 2 1 2990063</v>
          </cell>
          <cell r="F247" t="str">
            <v>23 2 1 299</v>
          </cell>
          <cell r="G247" t="str">
            <v>OTROS GASTOS</v>
          </cell>
          <cell r="H247">
            <v>900</v>
          </cell>
          <cell r="I247">
            <v>900</v>
          </cell>
          <cell r="J247">
            <v>0</v>
          </cell>
        </row>
        <row r="248">
          <cell r="B248" t="str">
            <v>0063</v>
          </cell>
          <cell r="C248" t="str">
            <v>MADRE DE DIOS</v>
          </cell>
          <cell r="D248" t="str">
            <v>23 2 2 2 2</v>
          </cell>
          <cell r="E248" t="str">
            <v>23 2 2 2 20063</v>
          </cell>
          <cell r="F248" t="str">
            <v>23 2 2 2 2</v>
          </cell>
          <cell r="G248" t="str">
            <v>SERVICIO DE TELEFONIA FIJA</v>
          </cell>
          <cell r="H248">
            <v>1200</v>
          </cell>
          <cell r="I248">
            <v>1000</v>
          </cell>
          <cell r="J248">
            <v>200</v>
          </cell>
        </row>
        <row r="249">
          <cell r="B249" t="str">
            <v>0064</v>
          </cell>
          <cell r="C249" t="str">
            <v>CAJAMARCA</v>
          </cell>
          <cell r="D249" t="str">
            <v>23 2 2 2 3</v>
          </cell>
          <cell r="E249" t="str">
            <v>23 2 2 2 30064</v>
          </cell>
          <cell r="F249" t="str">
            <v>23 2 2 2 3</v>
          </cell>
          <cell r="G249" t="str">
            <v>SERVICIO DE INTERNET</v>
          </cell>
          <cell r="H249">
            <v>2100</v>
          </cell>
          <cell r="I249">
            <v>2100</v>
          </cell>
          <cell r="J249">
            <v>0</v>
          </cell>
        </row>
        <row r="250">
          <cell r="B250" t="str">
            <v>0064</v>
          </cell>
          <cell r="C250" t="str">
            <v>CAJAMARCA</v>
          </cell>
          <cell r="D250" t="str">
            <v>23 2 2 3 1</v>
          </cell>
          <cell r="E250" t="str">
            <v>23 2 2 3 10064</v>
          </cell>
          <cell r="F250" t="str">
            <v>23 2 2 3 1</v>
          </cell>
          <cell r="G250" t="str">
            <v>CORREOS Y SERVICIOS DE MENSAJERIA</v>
          </cell>
          <cell r="H250">
            <v>5382</v>
          </cell>
          <cell r="I250">
            <v>5382</v>
          </cell>
          <cell r="J250">
            <v>0</v>
          </cell>
        </row>
        <row r="251">
          <cell r="B251" t="str">
            <v>0064</v>
          </cell>
          <cell r="C251" t="str">
            <v>CAJAMARCA</v>
          </cell>
          <cell r="D251" t="str">
            <v>23 2 2 4 4</v>
          </cell>
          <cell r="E251" t="str">
            <v>23 2 2 4 40064</v>
          </cell>
          <cell r="F251" t="str">
            <v>23 2 2 4 4</v>
          </cell>
          <cell r="G251" t="str">
            <v>SERVICIO DE IMPRESIONES, ENCUADERNACION Y EMPASTADO</v>
          </cell>
          <cell r="H251">
            <v>800</v>
          </cell>
          <cell r="I251">
            <v>800</v>
          </cell>
          <cell r="J251">
            <v>0</v>
          </cell>
        </row>
        <row r="252">
          <cell r="B252" t="str">
            <v>0064</v>
          </cell>
          <cell r="C252" t="str">
            <v>CAJAMARCA</v>
          </cell>
          <cell r="D252" t="str">
            <v>23 2 3 1 2</v>
          </cell>
          <cell r="E252" t="str">
            <v>23 2 3 1 20064</v>
          </cell>
          <cell r="F252" t="str">
            <v>23 2 3 1 2</v>
          </cell>
          <cell r="G252" t="str">
            <v>SERVICIOS DE SEGURIDAD Y VIGILANCIA</v>
          </cell>
          <cell r="H252">
            <v>3400</v>
          </cell>
          <cell r="I252">
            <v>3400</v>
          </cell>
          <cell r="J252">
            <v>0</v>
          </cell>
        </row>
        <row r="253">
          <cell r="B253" t="str">
            <v>0064</v>
          </cell>
          <cell r="C253" t="str">
            <v>CAJAMARCA</v>
          </cell>
          <cell r="D253" t="str">
            <v>23 2 7 299</v>
          </cell>
          <cell r="E253" t="str">
            <v>23 2 7 2990064</v>
          </cell>
          <cell r="F253" t="str">
            <v>23 2 7 299</v>
          </cell>
          <cell r="G253" t="str">
            <v>OTROS SERVICIOS SIMILARES</v>
          </cell>
          <cell r="H253">
            <v>300</v>
          </cell>
          <cell r="I253">
            <v>300</v>
          </cell>
          <cell r="J253">
            <v>0</v>
          </cell>
        </row>
        <row r="254">
          <cell r="B254" t="str">
            <v>0064</v>
          </cell>
          <cell r="C254" t="str">
            <v>CAJAMARCA</v>
          </cell>
          <cell r="D254" t="str">
            <v>23 2 71199</v>
          </cell>
          <cell r="E254" t="str">
            <v>23 2 711990064</v>
          </cell>
          <cell r="F254" t="str">
            <v>23 2 71199</v>
          </cell>
          <cell r="G254" t="str">
            <v>SERVICIOS DIVERSOS</v>
          </cell>
          <cell r="H254">
            <v>720</v>
          </cell>
          <cell r="I254">
            <v>0</v>
          </cell>
          <cell r="J254">
            <v>720</v>
          </cell>
        </row>
        <row r="255">
          <cell r="B255" t="str">
            <v>0064</v>
          </cell>
          <cell r="C255" t="str">
            <v>CAJAMARCA</v>
          </cell>
          <cell r="D255" t="str">
            <v>23 2 8 1 1</v>
          </cell>
          <cell r="E255" t="str">
            <v>23 2 8 1 10064</v>
          </cell>
          <cell r="F255" t="str">
            <v>23 2 8 1 1</v>
          </cell>
          <cell r="G255" t="str">
            <v>CONTRATO ADMINIST. DE SERVICIOS</v>
          </cell>
          <cell r="H255">
            <v>3690</v>
          </cell>
          <cell r="I255">
            <v>0</v>
          </cell>
          <cell r="J255">
            <v>3690</v>
          </cell>
        </row>
        <row r="256">
          <cell r="B256" t="str">
            <v>0064</v>
          </cell>
          <cell r="C256" t="str">
            <v>CAJAMARCA</v>
          </cell>
          <cell r="D256" t="str">
            <v>23 2 8 1 2</v>
          </cell>
          <cell r="E256" t="str">
            <v>23 2 8 1 20064</v>
          </cell>
          <cell r="F256" t="str">
            <v>23 2 8 1 2</v>
          </cell>
          <cell r="G256" t="str">
            <v>CONTRIB. A ESSALUD DE C.A.S.</v>
          </cell>
          <cell r="H256">
            <v>2400</v>
          </cell>
          <cell r="I256">
            <v>2400</v>
          </cell>
          <cell r="J256">
            <v>0</v>
          </cell>
        </row>
        <row r="257">
          <cell r="B257" t="str">
            <v>0064</v>
          </cell>
          <cell r="C257" t="str">
            <v>CAJAMARCA</v>
          </cell>
          <cell r="D257" t="str">
            <v>23 1 59999</v>
          </cell>
          <cell r="E257" t="str">
            <v>23 1 599990064</v>
          </cell>
          <cell r="F257" t="str">
            <v>23 1 59999</v>
          </cell>
          <cell r="G257" t="str">
            <v>OTROS</v>
          </cell>
          <cell r="H257">
            <v>600</v>
          </cell>
          <cell r="I257">
            <v>0</v>
          </cell>
          <cell r="J257">
            <v>600</v>
          </cell>
        </row>
        <row r="258">
          <cell r="B258" t="str">
            <v>0064</v>
          </cell>
          <cell r="C258" t="str">
            <v>CAJAMARCA</v>
          </cell>
          <cell r="D258" t="str">
            <v>23 2 1 2 1</v>
          </cell>
          <cell r="E258" t="str">
            <v>23 2 1 2 10064</v>
          </cell>
          <cell r="F258" t="str">
            <v>23 2 1 2 1</v>
          </cell>
          <cell r="G258" t="str">
            <v>PASAJES Y GASTOS DE TRANSPORTE</v>
          </cell>
          <cell r="H258">
            <v>55045</v>
          </cell>
          <cell r="I258">
            <v>55044.639999999999</v>
          </cell>
          <cell r="J258">
            <v>0.36000000000058208</v>
          </cell>
        </row>
        <row r="259">
          <cell r="B259" t="str">
            <v>0064</v>
          </cell>
          <cell r="C259" t="str">
            <v>CAJAMARCA</v>
          </cell>
          <cell r="D259" t="str">
            <v>23 2 1 2 2</v>
          </cell>
          <cell r="E259" t="str">
            <v>23 2 1 2 20064</v>
          </cell>
          <cell r="F259" t="str">
            <v>23 2 1 2 2</v>
          </cell>
          <cell r="G259" t="str">
            <v>VIATICOS Y ASIGNACIONES POR COMISION DE SERVICIO</v>
          </cell>
          <cell r="H259">
            <v>71500</v>
          </cell>
          <cell r="I259">
            <v>39500</v>
          </cell>
          <cell r="J259">
            <v>32000</v>
          </cell>
        </row>
        <row r="260">
          <cell r="B260" t="str">
            <v>0064</v>
          </cell>
          <cell r="C260" t="str">
            <v>CAJAMARCA</v>
          </cell>
          <cell r="D260" t="str">
            <v>23 2 1 299</v>
          </cell>
          <cell r="E260" t="str">
            <v>23 2 1 2990064</v>
          </cell>
          <cell r="F260" t="str">
            <v>23 2 1 299</v>
          </cell>
          <cell r="G260" t="str">
            <v>OTROS GASTOS</v>
          </cell>
          <cell r="H260">
            <v>11300</v>
          </cell>
          <cell r="I260">
            <v>10700</v>
          </cell>
          <cell r="J260">
            <v>600</v>
          </cell>
        </row>
        <row r="261">
          <cell r="B261" t="str">
            <v>0064</v>
          </cell>
          <cell r="C261" t="str">
            <v>CAJAMARCA</v>
          </cell>
          <cell r="D261" t="str">
            <v>23 2 2 3 1</v>
          </cell>
          <cell r="E261" t="str">
            <v>23 2 2 3 10064</v>
          </cell>
          <cell r="F261" t="str">
            <v>23 2 2 3 1</v>
          </cell>
          <cell r="G261" t="str">
            <v>CORREOS Y SERVICIOS DE MENSAJERIA</v>
          </cell>
          <cell r="H261">
            <v>182400</v>
          </cell>
          <cell r="I261">
            <v>182400</v>
          </cell>
          <cell r="J261">
            <v>0</v>
          </cell>
        </row>
        <row r="262">
          <cell r="B262" t="str">
            <v>0064</v>
          </cell>
          <cell r="C262" t="str">
            <v>CAJAMARCA</v>
          </cell>
          <cell r="D262" t="str">
            <v>23 2 4 1 3</v>
          </cell>
          <cell r="E262" t="str">
            <v>23 2 4 1 30064</v>
          </cell>
          <cell r="F262" t="str">
            <v>23 2 4 1 3</v>
          </cell>
          <cell r="G262" t="str">
            <v>MANTENIMIENTO, REPARACIÓN Y ACONDICIONAMIENTO DE VEHICULOS</v>
          </cell>
          <cell r="H262">
            <v>5184</v>
          </cell>
          <cell r="I262">
            <v>5184</v>
          </cell>
          <cell r="J262">
            <v>0</v>
          </cell>
        </row>
        <row r="263">
          <cell r="B263" t="str">
            <v>0065</v>
          </cell>
          <cell r="C263" t="str">
            <v>LIMA NORTE - CALLAO</v>
          </cell>
          <cell r="D263" t="str">
            <v>23 2 7 299</v>
          </cell>
          <cell r="E263" t="str">
            <v>23 2 7 2990065</v>
          </cell>
          <cell r="F263" t="str">
            <v>23 2 7 299</v>
          </cell>
          <cell r="G263" t="str">
            <v>OTROS SERVICIOS SIMILARES</v>
          </cell>
          <cell r="H263">
            <v>1200</v>
          </cell>
          <cell r="I263">
            <v>1200</v>
          </cell>
          <cell r="J263">
            <v>0</v>
          </cell>
        </row>
        <row r="264">
          <cell r="B264" t="str">
            <v>0065</v>
          </cell>
          <cell r="C264" t="str">
            <v>LIMA NORTE - CALLAO</v>
          </cell>
          <cell r="D264" t="str">
            <v>23 2 7 5 2</v>
          </cell>
          <cell r="E264" t="str">
            <v>23 2 7 5 20065</v>
          </cell>
          <cell r="F264" t="str">
            <v>23 2 7 5 2</v>
          </cell>
          <cell r="G264" t="str">
            <v>PROPINAS PARA PRACTICANTES</v>
          </cell>
          <cell r="H264">
            <v>100</v>
          </cell>
          <cell r="I264">
            <v>100</v>
          </cell>
          <cell r="J264">
            <v>0</v>
          </cell>
        </row>
        <row r="265">
          <cell r="B265" t="str">
            <v>0065</v>
          </cell>
          <cell r="C265" t="str">
            <v>LIMA NORTE - CALLAO</v>
          </cell>
          <cell r="D265" t="str">
            <v>23 2 71199</v>
          </cell>
          <cell r="E265" t="str">
            <v>23 2 711990065</v>
          </cell>
          <cell r="F265" t="str">
            <v>23 2 71199</v>
          </cell>
          <cell r="G265" t="str">
            <v>SERVICIOS DIVERSOS</v>
          </cell>
          <cell r="H265">
            <v>1300</v>
          </cell>
          <cell r="I265">
            <v>1300</v>
          </cell>
          <cell r="J265">
            <v>0</v>
          </cell>
        </row>
        <row r="266">
          <cell r="B266" t="str">
            <v>0065</v>
          </cell>
          <cell r="C266" t="str">
            <v>LIMA NORTE - CALLAO</v>
          </cell>
          <cell r="D266" t="str">
            <v>23 2 8 1 1</v>
          </cell>
          <cell r="E266" t="str">
            <v>23 2 8 1 10065</v>
          </cell>
          <cell r="F266" t="str">
            <v>23 2 8 1 1</v>
          </cell>
          <cell r="G266" t="str">
            <v>CONTRATO ADMINIST. DE SERVICIOS</v>
          </cell>
          <cell r="H266">
            <v>900</v>
          </cell>
          <cell r="I266">
            <v>900</v>
          </cell>
          <cell r="J266">
            <v>0</v>
          </cell>
        </row>
        <row r="267">
          <cell r="B267" t="str">
            <v>0065</v>
          </cell>
          <cell r="C267" t="str">
            <v>LIMA NORTE - CALLAO</v>
          </cell>
          <cell r="D267" t="str">
            <v>23 2 8 1 2</v>
          </cell>
          <cell r="E267" t="str">
            <v>23 2 8 1 20065</v>
          </cell>
          <cell r="F267" t="str">
            <v>23 2 8 1 2</v>
          </cell>
          <cell r="G267" t="str">
            <v>CONTRIB. A ESSALUD DE C.A.S.</v>
          </cell>
          <cell r="H267">
            <v>900</v>
          </cell>
          <cell r="I267">
            <v>900</v>
          </cell>
          <cell r="J267">
            <v>0</v>
          </cell>
        </row>
        <row r="268">
          <cell r="B268" t="str">
            <v>0065</v>
          </cell>
          <cell r="C268" t="str">
            <v>LIMA NORTE - CALLAO</v>
          </cell>
          <cell r="D268" t="str">
            <v>23 1 59999</v>
          </cell>
          <cell r="E268" t="str">
            <v>23 1 599990065</v>
          </cell>
          <cell r="F268" t="str">
            <v>23 1 59999</v>
          </cell>
          <cell r="G268" t="str">
            <v>OTROS</v>
          </cell>
          <cell r="H268">
            <v>146500</v>
          </cell>
          <cell r="I268">
            <v>132300</v>
          </cell>
          <cell r="J268">
            <v>14200</v>
          </cell>
        </row>
        <row r="269">
          <cell r="B269" t="str">
            <v>0065</v>
          </cell>
          <cell r="C269" t="str">
            <v>LIMA NORTE - CALLAO</v>
          </cell>
          <cell r="D269" t="str">
            <v>23 1 3 1 1</v>
          </cell>
          <cell r="E269" t="str">
            <v>23 1 3 1 10065</v>
          </cell>
          <cell r="F269" t="str">
            <v>23 1 3 1 1</v>
          </cell>
          <cell r="G269" t="str">
            <v>COMBUSTIBLES Y CARBURANTES</v>
          </cell>
          <cell r="H269">
            <v>12600</v>
          </cell>
          <cell r="I269">
            <v>12600</v>
          </cell>
          <cell r="J269">
            <v>0</v>
          </cell>
        </row>
        <row r="270">
          <cell r="B270" t="str">
            <v>0065</v>
          </cell>
          <cell r="C270" t="str">
            <v>LIMA NORTE - CALLAO</v>
          </cell>
          <cell r="D270" t="str">
            <v>23 2 1 2 1</v>
          </cell>
          <cell r="E270" t="str">
            <v>23 2 1 2 10065</v>
          </cell>
          <cell r="F270" t="str">
            <v>23 2 1 2 1</v>
          </cell>
          <cell r="G270" t="str">
            <v>PASAJES Y GASTOS DE TRANSPORTE</v>
          </cell>
          <cell r="H270">
            <v>14200</v>
          </cell>
          <cell r="I270">
            <v>11700</v>
          </cell>
          <cell r="J270">
            <v>2500</v>
          </cell>
        </row>
        <row r="271">
          <cell r="B271" t="str">
            <v>0065</v>
          </cell>
          <cell r="C271" t="str">
            <v>LIMA NORTE - CALLAO</v>
          </cell>
          <cell r="D271" t="str">
            <v>23 2 1 2 2</v>
          </cell>
          <cell r="E271" t="str">
            <v>23 2 1 2 20065</v>
          </cell>
          <cell r="F271" t="str">
            <v>23 2 1 2 2</v>
          </cell>
          <cell r="G271" t="str">
            <v>VIATICOS Y ASIGNACIONES POR COMISION DE SERVICIO</v>
          </cell>
          <cell r="H271">
            <v>184800</v>
          </cell>
          <cell r="I271">
            <v>184800</v>
          </cell>
          <cell r="J271">
            <v>0</v>
          </cell>
        </row>
        <row r="272">
          <cell r="B272" t="str">
            <v>0065</v>
          </cell>
          <cell r="C272" t="str">
            <v>LIMA NORTE - CALLAO</v>
          </cell>
          <cell r="D272" t="str">
            <v>23 2 1 299</v>
          </cell>
          <cell r="E272" t="str">
            <v>23 2 1 2990065</v>
          </cell>
          <cell r="F272" t="str">
            <v>23 2 1 299</v>
          </cell>
          <cell r="G272" t="str">
            <v>OTROS GASTOS</v>
          </cell>
          <cell r="H272">
            <v>5184</v>
          </cell>
          <cell r="I272">
            <v>5184</v>
          </cell>
          <cell r="J272">
            <v>0</v>
          </cell>
        </row>
        <row r="273">
          <cell r="B273" t="str">
            <v>0065</v>
          </cell>
          <cell r="C273" t="str">
            <v>LIMA NORTE - CALLAO</v>
          </cell>
          <cell r="D273" t="str">
            <v>23 2 2 2 2</v>
          </cell>
          <cell r="E273" t="str">
            <v>23 2 2 2 20065</v>
          </cell>
          <cell r="F273" t="str">
            <v>23 2 2 2 2</v>
          </cell>
          <cell r="G273" t="str">
            <v>SERVICIO DE TELEFONIA FIJA</v>
          </cell>
          <cell r="H273">
            <v>738</v>
          </cell>
          <cell r="I273">
            <v>0</v>
          </cell>
          <cell r="J273">
            <v>738</v>
          </cell>
        </row>
        <row r="274">
          <cell r="B274" t="str">
            <v>0066</v>
          </cell>
          <cell r="C274" t="str">
            <v>CUSCO</v>
          </cell>
          <cell r="D274" t="str">
            <v>23 2 2 2 3</v>
          </cell>
          <cell r="E274" t="str">
            <v>23 2 2 2 30066</v>
          </cell>
          <cell r="F274" t="str">
            <v>23 2 2 2 3</v>
          </cell>
          <cell r="G274" t="str">
            <v>SERVICIO DE INTERNET</v>
          </cell>
          <cell r="H274">
            <v>1640</v>
          </cell>
          <cell r="I274">
            <v>1640</v>
          </cell>
          <cell r="J274">
            <v>0</v>
          </cell>
        </row>
        <row r="275">
          <cell r="B275" t="str">
            <v>0066</v>
          </cell>
          <cell r="C275" t="str">
            <v>CUSCO</v>
          </cell>
          <cell r="D275" t="str">
            <v>23 2 2 3 1</v>
          </cell>
          <cell r="E275" t="str">
            <v>23 2 2 3 10066</v>
          </cell>
          <cell r="F275" t="str">
            <v>23 2 2 3 1</v>
          </cell>
          <cell r="G275" t="str">
            <v>CORREOS Y SERVICIOS DE MENSAJERIA</v>
          </cell>
          <cell r="H275">
            <v>5400</v>
          </cell>
          <cell r="I275">
            <v>5400</v>
          </cell>
          <cell r="J275">
            <v>0</v>
          </cell>
        </row>
        <row r="276">
          <cell r="B276" t="str">
            <v>0066</v>
          </cell>
          <cell r="C276" t="str">
            <v>CUSCO</v>
          </cell>
          <cell r="D276" t="str">
            <v>23 2 2 4 4</v>
          </cell>
          <cell r="E276" t="str">
            <v>23 2 2 4 40066</v>
          </cell>
          <cell r="F276" t="str">
            <v>23 2 2 4 4</v>
          </cell>
          <cell r="G276" t="str">
            <v>SERVICIO DE IMPRESIONES, ENCUADERNACION Y EMPASTADO</v>
          </cell>
          <cell r="H276">
            <v>400</v>
          </cell>
          <cell r="I276">
            <v>400</v>
          </cell>
          <cell r="J276">
            <v>0</v>
          </cell>
        </row>
        <row r="277">
          <cell r="B277" t="str">
            <v>0066</v>
          </cell>
          <cell r="C277" t="str">
            <v>CUSCO</v>
          </cell>
          <cell r="D277" t="str">
            <v>23 2 4 1 3</v>
          </cell>
          <cell r="E277" t="str">
            <v>23 2 4 1 30066</v>
          </cell>
          <cell r="F277" t="str">
            <v>23 2 4 1 3</v>
          </cell>
          <cell r="G277" t="str">
            <v>MANTENIMIENTO, REPARACIÓN Y ACONDICIONAMIENTO DE VEHICULOS</v>
          </cell>
          <cell r="H277">
            <v>6550</v>
          </cell>
          <cell r="I277">
            <v>6550</v>
          </cell>
          <cell r="J277">
            <v>0</v>
          </cell>
        </row>
        <row r="278">
          <cell r="B278" t="str">
            <v>0066</v>
          </cell>
          <cell r="C278" t="str">
            <v>CUSCO</v>
          </cell>
          <cell r="D278" t="str">
            <v>23 2 5 1 1</v>
          </cell>
          <cell r="E278" t="str">
            <v>23 2 5 1 10066</v>
          </cell>
          <cell r="F278" t="str">
            <v>23 2 5 1 1</v>
          </cell>
          <cell r="G278" t="str">
            <v>ALQUILER DE EDIFICIOS Y ESTRUCTURAS</v>
          </cell>
          <cell r="H278">
            <v>1500</v>
          </cell>
          <cell r="I278">
            <v>1000</v>
          </cell>
          <cell r="J278">
            <v>500</v>
          </cell>
        </row>
        <row r="279">
          <cell r="B279" t="str">
            <v>0066</v>
          </cell>
          <cell r="C279" t="str">
            <v>CUSCO</v>
          </cell>
          <cell r="D279" t="str">
            <v>23 2 7 299</v>
          </cell>
          <cell r="E279" t="str">
            <v>23 2 7 2990066</v>
          </cell>
          <cell r="F279" t="str">
            <v>23 2 7 299</v>
          </cell>
          <cell r="G279" t="str">
            <v>OTROS SERVICIOS SIMILARES</v>
          </cell>
          <cell r="H279">
            <v>1200</v>
          </cell>
          <cell r="I279">
            <v>0</v>
          </cell>
          <cell r="J279">
            <v>1200</v>
          </cell>
        </row>
        <row r="280">
          <cell r="B280" t="str">
            <v>0066</v>
          </cell>
          <cell r="C280" t="str">
            <v>CUSCO</v>
          </cell>
          <cell r="D280" t="str">
            <v>23 2 71199</v>
          </cell>
          <cell r="E280" t="str">
            <v>23 2 711990066</v>
          </cell>
          <cell r="F280" t="str">
            <v>23 2 71199</v>
          </cell>
          <cell r="G280" t="str">
            <v>SERVICIOS DIVERSOS</v>
          </cell>
          <cell r="H280">
            <v>1800</v>
          </cell>
          <cell r="I280">
            <v>0</v>
          </cell>
          <cell r="J280">
            <v>1800</v>
          </cell>
        </row>
        <row r="281">
          <cell r="B281" t="str">
            <v>0066</v>
          </cell>
          <cell r="C281" t="str">
            <v>CUSCO</v>
          </cell>
          <cell r="D281" t="str">
            <v>23 2 8 1 1</v>
          </cell>
          <cell r="E281" t="str">
            <v>23 2 8 1 10066</v>
          </cell>
          <cell r="F281" t="str">
            <v>23 2 8 1 1</v>
          </cell>
          <cell r="G281" t="str">
            <v>CONTRATO ADMINIST. DE SERVICIOS</v>
          </cell>
          <cell r="H281">
            <v>1400</v>
          </cell>
          <cell r="I281">
            <v>1400</v>
          </cell>
          <cell r="J281">
            <v>0</v>
          </cell>
        </row>
        <row r="282">
          <cell r="B282" t="str">
            <v>0066</v>
          </cell>
          <cell r="C282" t="str">
            <v>CUSCO</v>
          </cell>
          <cell r="D282" t="str">
            <v>23 2 8 1 2</v>
          </cell>
          <cell r="E282" t="str">
            <v>23 2 8 1 20066</v>
          </cell>
          <cell r="F282" t="str">
            <v>23 2 8 1 2</v>
          </cell>
          <cell r="G282" t="str">
            <v>CONTRIB. A ESSALUD DE C.A.S.</v>
          </cell>
          <cell r="H282">
            <v>200</v>
          </cell>
          <cell r="I282">
            <v>0</v>
          </cell>
          <cell r="J282">
            <v>200</v>
          </cell>
        </row>
        <row r="283">
          <cell r="B283" t="str">
            <v>0066</v>
          </cell>
          <cell r="C283" t="str">
            <v>CUSCO</v>
          </cell>
          <cell r="D283" t="str">
            <v>23 2 3 1 2</v>
          </cell>
          <cell r="E283" t="str">
            <v>23 2 3 1 20066</v>
          </cell>
          <cell r="F283" t="str">
            <v>23 2 3 1 2</v>
          </cell>
          <cell r="G283" t="str">
            <v>SERVICIOS DE SEGURIDAD Y VIGILANCIA</v>
          </cell>
          <cell r="H283">
            <v>16729</v>
          </cell>
          <cell r="I283">
            <v>16728.650000000001</v>
          </cell>
          <cell r="J283">
            <v>0.34999999999854481</v>
          </cell>
        </row>
        <row r="284">
          <cell r="B284" t="str">
            <v>0066</v>
          </cell>
          <cell r="C284" t="str">
            <v>CUSCO</v>
          </cell>
          <cell r="D284" t="str">
            <v>23 1 59999</v>
          </cell>
          <cell r="E284" t="str">
            <v>23 1 599990066</v>
          </cell>
          <cell r="F284" t="str">
            <v>23 1 59999</v>
          </cell>
          <cell r="G284" t="str">
            <v>OTROS</v>
          </cell>
          <cell r="H284">
            <v>95400</v>
          </cell>
          <cell r="I284">
            <v>16000</v>
          </cell>
          <cell r="J284">
            <v>79400</v>
          </cell>
        </row>
        <row r="285">
          <cell r="B285" t="str">
            <v>0066</v>
          </cell>
          <cell r="C285" t="str">
            <v>CUSCO</v>
          </cell>
          <cell r="D285" t="str">
            <v>23 1 3 1 1</v>
          </cell>
          <cell r="E285" t="str">
            <v>23 1 3 1 10066</v>
          </cell>
          <cell r="F285" t="str">
            <v>23 1 3 1 1</v>
          </cell>
          <cell r="G285" t="str">
            <v>COMBUSTIBLES Y CARBURANTES</v>
          </cell>
          <cell r="H285">
            <v>13130</v>
          </cell>
          <cell r="I285">
            <v>9700</v>
          </cell>
          <cell r="J285">
            <v>3430</v>
          </cell>
        </row>
        <row r="286">
          <cell r="B286" t="str">
            <v>0066</v>
          </cell>
          <cell r="C286" t="str">
            <v>CUSCO</v>
          </cell>
          <cell r="D286" t="str">
            <v>23 2 1 2 1</v>
          </cell>
          <cell r="E286" t="str">
            <v>23 2 1 2 10066</v>
          </cell>
          <cell r="F286" t="str">
            <v>23 2 1 2 1</v>
          </cell>
          <cell r="G286" t="str">
            <v>PASAJES Y GASTOS DE TRANSPORTE</v>
          </cell>
          <cell r="H286">
            <v>182400</v>
          </cell>
          <cell r="I286">
            <v>182400</v>
          </cell>
          <cell r="J286">
            <v>0</v>
          </cell>
        </row>
        <row r="287">
          <cell r="B287" t="str">
            <v>0066</v>
          </cell>
          <cell r="C287" t="str">
            <v>CUSCO</v>
          </cell>
          <cell r="D287" t="str">
            <v>23 2 1 2 2</v>
          </cell>
          <cell r="E287" t="str">
            <v>23 2 1 2 20066</v>
          </cell>
          <cell r="F287" t="str">
            <v>23 2 1 2 2</v>
          </cell>
          <cell r="G287" t="str">
            <v>VIATICOS Y ASIGNACIONES POR COMISION DE SERVICIO</v>
          </cell>
          <cell r="H287">
            <v>5184</v>
          </cell>
          <cell r="I287">
            <v>5184</v>
          </cell>
          <cell r="J287">
            <v>0</v>
          </cell>
        </row>
        <row r="288">
          <cell r="B288" t="str">
            <v>0066</v>
          </cell>
          <cell r="C288" t="str">
            <v>CUSCO</v>
          </cell>
          <cell r="D288" t="str">
            <v>23 2 1 299</v>
          </cell>
          <cell r="E288" t="str">
            <v>23 2 1 2990066</v>
          </cell>
          <cell r="F288" t="str">
            <v>23 2 1 299</v>
          </cell>
          <cell r="G288" t="str">
            <v>OTROS GASTOS</v>
          </cell>
          <cell r="H288">
            <v>4860</v>
          </cell>
          <cell r="I288">
            <v>0</v>
          </cell>
          <cell r="J288">
            <v>4860</v>
          </cell>
        </row>
        <row r="289">
          <cell r="B289" t="str">
            <v>0066</v>
          </cell>
          <cell r="C289" t="str">
            <v>CUSCO</v>
          </cell>
          <cell r="D289" t="str">
            <v>23 2 2 1 1</v>
          </cell>
          <cell r="E289" t="str">
            <v>23 2 2 1 10066</v>
          </cell>
          <cell r="F289" t="str">
            <v>23 2 2 1 1</v>
          </cell>
          <cell r="G289" t="str">
            <v>SERV. DE SUMIN. DE ENERGIA ELECT.</v>
          </cell>
          <cell r="H289">
            <v>1000</v>
          </cell>
          <cell r="I289">
            <v>0</v>
          </cell>
          <cell r="J289">
            <v>1000</v>
          </cell>
        </row>
        <row r="290">
          <cell r="B290" t="str">
            <v>0067</v>
          </cell>
          <cell r="C290" t="str">
            <v>HUANCAVELICA</v>
          </cell>
          <cell r="D290" t="str">
            <v>23 2 2 1 2</v>
          </cell>
          <cell r="E290" t="str">
            <v>23 2 2 1 20067</v>
          </cell>
          <cell r="F290" t="str">
            <v>23 2 2 1 2</v>
          </cell>
          <cell r="G290" t="str">
            <v>SERVICIO DE AGUA Y DESAGUE</v>
          </cell>
          <cell r="H290">
            <v>2000</v>
          </cell>
          <cell r="I290">
            <v>2000</v>
          </cell>
          <cell r="J290">
            <v>0</v>
          </cell>
        </row>
        <row r="291">
          <cell r="B291" t="str">
            <v>0067</v>
          </cell>
          <cell r="C291" t="str">
            <v>HUANCAVELICA</v>
          </cell>
          <cell r="D291" t="str">
            <v>23 2 2 2 2</v>
          </cell>
          <cell r="E291" t="str">
            <v>23 2 2 2 20067</v>
          </cell>
          <cell r="F291" t="str">
            <v>23 2 2 2 2</v>
          </cell>
          <cell r="G291" t="str">
            <v>SERVICIO DE TELEFONIA FIJA</v>
          </cell>
          <cell r="H291">
            <v>9000</v>
          </cell>
          <cell r="I291">
            <v>9000</v>
          </cell>
          <cell r="J291">
            <v>0</v>
          </cell>
        </row>
        <row r="292">
          <cell r="B292" t="str">
            <v>0067</v>
          </cell>
          <cell r="C292" t="str">
            <v>HUANCAVELICA</v>
          </cell>
          <cell r="D292" t="str">
            <v>23 2 2 2 3</v>
          </cell>
          <cell r="E292" t="str">
            <v>23 2 2 2 30067</v>
          </cell>
          <cell r="F292" t="str">
            <v>23 2 2 2 3</v>
          </cell>
          <cell r="G292" t="str">
            <v>SERVICIO DE INTERNET</v>
          </cell>
          <cell r="H292">
            <v>4700</v>
          </cell>
          <cell r="I292">
            <v>4700</v>
          </cell>
          <cell r="J292">
            <v>0</v>
          </cell>
        </row>
        <row r="293">
          <cell r="B293" t="str">
            <v>0067</v>
          </cell>
          <cell r="C293" t="str">
            <v>HUANCAVELICA</v>
          </cell>
          <cell r="D293" t="str">
            <v>23 2 2 3 1</v>
          </cell>
          <cell r="E293" t="str">
            <v>23 2 2 3 10067</v>
          </cell>
          <cell r="F293" t="str">
            <v>23 2 2 3 1</v>
          </cell>
          <cell r="G293" t="str">
            <v>CORREOS Y SERVICIOS DE MENSAJERIA</v>
          </cell>
          <cell r="H293">
            <v>2900</v>
          </cell>
          <cell r="I293">
            <v>2900</v>
          </cell>
          <cell r="J293">
            <v>0</v>
          </cell>
        </row>
        <row r="294">
          <cell r="B294" t="str">
            <v>0067</v>
          </cell>
          <cell r="C294" t="str">
            <v>HUANCAVELICA</v>
          </cell>
          <cell r="D294" t="str">
            <v>23 2 2 4 4</v>
          </cell>
          <cell r="E294" t="str">
            <v>23 2 2 4 40067</v>
          </cell>
          <cell r="F294" t="str">
            <v>23 2 2 4 4</v>
          </cell>
          <cell r="G294" t="str">
            <v>SERVICIO DE IMPRESIONES, ENCUADERNACION Y EMPASTADO</v>
          </cell>
          <cell r="H294">
            <v>100</v>
          </cell>
          <cell r="I294">
            <v>100</v>
          </cell>
          <cell r="J294">
            <v>0</v>
          </cell>
        </row>
        <row r="295">
          <cell r="B295" t="str">
            <v>0067</v>
          </cell>
          <cell r="C295" t="str">
            <v>HUANCAVELICA</v>
          </cell>
          <cell r="D295" t="str">
            <v>23 2 3 1 2</v>
          </cell>
          <cell r="E295" t="str">
            <v>23 2 3 1 20067</v>
          </cell>
          <cell r="F295" t="str">
            <v>23 2 3 1 2</v>
          </cell>
          <cell r="G295" t="str">
            <v>SERVICIOS DE SEGURIDAD Y VIGILANCIA</v>
          </cell>
          <cell r="H295">
            <v>4680</v>
          </cell>
          <cell r="I295">
            <v>4680</v>
          </cell>
          <cell r="J295">
            <v>0</v>
          </cell>
        </row>
        <row r="296">
          <cell r="B296" t="str">
            <v>0067</v>
          </cell>
          <cell r="C296" t="str">
            <v>HUANCAVELICA</v>
          </cell>
          <cell r="D296" t="str">
            <v>23 2 4 1 3</v>
          </cell>
          <cell r="E296" t="str">
            <v>23 2 4 1 30067</v>
          </cell>
          <cell r="F296" t="str">
            <v>23 2 4 1 3</v>
          </cell>
          <cell r="G296" t="str">
            <v>MANTENIMIENTO, REPARACIÓN Y ACONDICIONAMIENTO DE VEHICULOS</v>
          </cell>
          <cell r="H296">
            <v>1140</v>
          </cell>
          <cell r="I296">
            <v>240</v>
          </cell>
          <cell r="J296">
            <v>900</v>
          </cell>
        </row>
        <row r="297">
          <cell r="B297" t="str">
            <v>0067</v>
          </cell>
          <cell r="C297" t="str">
            <v>HUANCAVELICA</v>
          </cell>
          <cell r="D297" t="str">
            <v>23 2 5 1 1</v>
          </cell>
          <cell r="E297" t="str">
            <v>23 2 5 1 10067</v>
          </cell>
          <cell r="F297" t="str">
            <v>23 2 5 1 1</v>
          </cell>
          <cell r="G297" t="str">
            <v>ALQUILER DE EDIFICIOS Y ESTRUCTURAS</v>
          </cell>
          <cell r="H297">
            <v>600</v>
          </cell>
          <cell r="I297">
            <v>600</v>
          </cell>
          <cell r="J297">
            <v>0</v>
          </cell>
        </row>
        <row r="298">
          <cell r="B298" t="str">
            <v>0067</v>
          </cell>
          <cell r="C298" t="str">
            <v>HUANCAVELICA</v>
          </cell>
          <cell r="D298" t="str">
            <v>23 2 7 299</v>
          </cell>
          <cell r="E298" t="str">
            <v>23 2 7 2990067</v>
          </cell>
          <cell r="F298" t="str">
            <v>23 2 7 299</v>
          </cell>
          <cell r="G298" t="str">
            <v>OTROS SERVICIOS SIMILARES</v>
          </cell>
          <cell r="H298">
            <v>3720</v>
          </cell>
          <cell r="I298">
            <v>3720</v>
          </cell>
          <cell r="J298">
            <v>0</v>
          </cell>
        </row>
        <row r="299">
          <cell r="B299" t="str">
            <v>0067</v>
          </cell>
          <cell r="C299" t="str">
            <v>HUANCAVELICA</v>
          </cell>
          <cell r="D299" t="str">
            <v>23 2 71199</v>
          </cell>
          <cell r="E299" t="str">
            <v>23 2 711990067</v>
          </cell>
          <cell r="F299" t="str">
            <v>23 2 71199</v>
          </cell>
          <cell r="G299" t="str">
            <v>SERVICIOS DIVERSOS</v>
          </cell>
          <cell r="H299">
            <v>5400</v>
          </cell>
          <cell r="I299">
            <v>2400</v>
          </cell>
          <cell r="J299">
            <v>3000</v>
          </cell>
        </row>
        <row r="300">
          <cell r="B300" t="str">
            <v>0067</v>
          </cell>
          <cell r="C300" t="str">
            <v>HUANCAVELICA</v>
          </cell>
          <cell r="D300" t="str">
            <v>23 2 8 1 1</v>
          </cell>
          <cell r="E300" t="str">
            <v>23 2 8 1 10067</v>
          </cell>
          <cell r="F300" t="str">
            <v>23 2 8 1 1</v>
          </cell>
          <cell r="G300" t="str">
            <v>CONTRATO ADMINIST. DE SERVICIOS</v>
          </cell>
          <cell r="H300">
            <v>250</v>
          </cell>
          <cell r="I300">
            <v>0</v>
          </cell>
          <cell r="J300">
            <v>250</v>
          </cell>
        </row>
        <row r="301">
          <cell r="B301" t="str">
            <v>0067</v>
          </cell>
          <cell r="C301" t="str">
            <v>HUANCAVELICA</v>
          </cell>
          <cell r="D301" t="str">
            <v>23 2 8 1 2</v>
          </cell>
          <cell r="E301" t="str">
            <v>23 2 8 1 20067</v>
          </cell>
          <cell r="F301" t="str">
            <v>23 2 8 1 2</v>
          </cell>
          <cell r="G301" t="str">
            <v>CONTRIB. A ESSALUD DE C.A.S.</v>
          </cell>
          <cell r="H301">
            <v>75641</v>
          </cell>
          <cell r="I301">
            <v>75640.479999999996</v>
          </cell>
          <cell r="J301">
            <v>0.52000000000407454</v>
          </cell>
        </row>
        <row r="302">
          <cell r="B302" t="str">
            <v>0067</v>
          </cell>
          <cell r="C302" t="str">
            <v>HUANCAVELICA</v>
          </cell>
          <cell r="D302" t="str">
            <v>23 1 59999</v>
          </cell>
          <cell r="E302" t="str">
            <v>23 1 599990067</v>
          </cell>
          <cell r="F302" t="str">
            <v>23 1 59999</v>
          </cell>
          <cell r="G302" t="str">
            <v>OTROS</v>
          </cell>
          <cell r="H302">
            <v>30960</v>
          </cell>
          <cell r="I302">
            <v>23220</v>
          </cell>
          <cell r="J302">
            <v>7740</v>
          </cell>
        </row>
        <row r="303">
          <cell r="B303" t="str">
            <v>0067</v>
          </cell>
          <cell r="C303" t="str">
            <v>HUANCAVELICA</v>
          </cell>
          <cell r="D303" t="str">
            <v>23 1 3 1 1</v>
          </cell>
          <cell r="E303" t="str">
            <v>23 1 3 1 10067</v>
          </cell>
          <cell r="F303" t="str">
            <v>23 1 3 1 1</v>
          </cell>
          <cell r="G303" t="str">
            <v>COMBUSTIBLES Y CARBURANTES</v>
          </cell>
          <cell r="H303">
            <v>68500</v>
          </cell>
          <cell r="I303">
            <v>28000</v>
          </cell>
          <cell r="J303">
            <v>40500</v>
          </cell>
        </row>
        <row r="304">
          <cell r="B304" t="str">
            <v>0067</v>
          </cell>
          <cell r="C304" t="str">
            <v>HUANCAVELICA</v>
          </cell>
          <cell r="D304" t="str">
            <v>23 2 1 2 1</v>
          </cell>
          <cell r="E304" t="str">
            <v>23 2 1 2 10067</v>
          </cell>
          <cell r="F304" t="str">
            <v>23 2 1 2 1</v>
          </cell>
          <cell r="G304" t="str">
            <v>PASAJES Y GASTOS DE TRANSPORTE</v>
          </cell>
          <cell r="H304">
            <v>15650</v>
          </cell>
          <cell r="I304">
            <v>12650</v>
          </cell>
          <cell r="J304">
            <v>3000</v>
          </cell>
        </row>
        <row r="305">
          <cell r="B305" t="str">
            <v>0067</v>
          </cell>
          <cell r="C305" t="str">
            <v>HUANCAVELICA</v>
          </cell>
          <cell r="D305" t="str">
            <v>23 2 1 2 2</v>
          </cell>
          <cell r="E305" t="str">
            <v>23 2 1 2 20067</v>
          </cell>
          <cell r="F305" t="str">
            <v>23 2 1 2 2</v>
          </cell>
          <cell r="G305" t="str">
            <v>VIATICOS Y ASIGNACIONES POR COMISION DE SERVICIO</v>
          </cell>
          <cell r="H305">
            <v>169200</v>
          </cell>
          <cell r="I305">
            <v>169200</v>
          </cell>
          <cell r="J305">
            <v>0</v>
          </cell>
        </row>
        <row r="306">
          <cell r="B306" t="str">
            <v>0067</v>
          </cell>
          <cell r="C306" t="str">
            <v>HUANCAVELICA</v>
          </cell>
          <cell r="D306" t="str">
            <v>23 2 1 299</v>
          </cell>
          <cell r="E306" t="str">
            <v>23 2 1 2990067</v>
          </cell>
          <cell r="F306" t="str">
            <v>23 2 1 299</v>
          </cell>
          <cell r="G306" t="str">
            <v>OTROS GASTOS</v>
          </cell>
          <cell r="H306">
            <v>5076</v>
          </cell>
          <cell r="I306">
            <v>5076</v>
          </cell>
          <cell r="J306">
            <v>0</v>
          </cell>
        </row>
        <row r="307">
          <cell r="B307" t="str">
            <v>0067</v>
          </cell>
          <cell r="C307" t="str">
            <v>HUANCAVELICA</v>
          </cell>
          <cell r="D307" t="str">
            <v>23 2 2 2 2</v>
          </cell>
          <cell r="E307" t="str">
            <v>23 2 2 2 20067</v>
          </cell>
          <cell r="F307" t="str">
            <v>23 2 2 2 2</v>
          </cell>
          <cell r="G307" t="str">
            <v>SERVICIO DE TELEFONIA FIJA</v>
          </cell>
          <cell r="H307">
            <v>14400</v>
          </cell>
          <cell r="I307">
            <v>14366.5</v>
          </cell>
          <cell r="J307">
            <v>33.5</v>
          </cell>
        </row>
        <row r="308">
          <cell r="B308" t="str">
            <v>0068</v>
          </cell>
          <cell r="C308" t="str">
            <v>HUANUCO</v>
          </cell>
          <cell r="D308" t="str">
            <v>23 2 2 2 3</v>
          </cell>
          <cell r="E308" t="str">
            <v>23 2 2 2 30068</v>
          </cell>
          <cell r="F308" t="str">
            <v>23 2 2 2 3</v>
          </cell>
          <cell r="G308" t="str">
            <v>SERVICIO DE INTERNET</v>
          </cell>
          <cell r="H308">
            <v>2200</v>
          </cell>
          <cell r="I308">
            <v>2200</v>
          </cell>
          <cell r="J308">
            <v>0</v>
          </cell>
        </row>
        <row r="309">
          <cell r="B309" t="str">
            <v>0068</v>
          </cell>
          <cell r="C309" t="str">
            <v>HUANUCO</v>
          </cell>
          <cell r="D309" t="str">
            <v>23 2 2 3 1</v>
          </cell>
          <cell r="E309" t="str">
            <v>23 2 2 3 10068</v>
          </cell>
          <cell r="F309" t="str">
            <v>23 2 2 3 1</v>
          </cell>
          <cell r="G309" t="str">
            <v>CORREOS Y SERVICIOS DE MENSAJERIA</v>
          </cell>
          <cell r="H309">
            <v>0</v>
          </cell>
          <cell r="I309">
            <v>0</v>
          </cell>
          <cell r="J309">
            <v>0</v>
          </cell>
        </row>
        <row r="310">
          <cell r="B310" t="str">
            <v>0068</v>
          </cell>
          <cell r="C310" t="str">
            <v>HUANUCO</v>
          </cell>
          <cell r="D310" t="str">
            <v>23 2 2 4 4</v>
          </cell>
          <cell r="E310" t="str">
            <v>23 2 2 4 40068</v>
          </cell>
          <cell r="F310" t="str">
            <v>23 2 2 4 4</v>
          </cell>
          <cell r="G310" t="str">
            <v>SERVICIO DE IMPRESIONES, ENCUADERNACION Y EMPASTADO</v>
          </cell>
          <cell r="H310">
            <v>1600</v>
          </cell>
          <cell r="I310">
            <v>1600</v>
          </cell>
          <cell r="J310">
            <v>0</v>
          </cell>
        </row>
        <row r="311">
          <cell r="B311" t="str">
            <v>0068</v>
          </cell>
          <cell r="C311" t="str">
            <v>HUANUCO</v>
          </cell>
          <cell r="D311" t="str">
            <v>23 2 3 1 2</v>
          </cell>
          <cell r="E311" t="str">
            <v>23 2 3 1 20068</v>
          </cell>
          <cell r="F311" t="str">
            <v>23 2 3 1 2</v>
          </cell>
          <cell r="G311" t="str">
            <v>SERVICIOS DE SEGURIDAD Y VIGILANCIA</v>
          </cell>
          <cell r="H311">
            <v>1600</v>
          </cell>
          <cell r="I311">
            <v>1600</v>
          </cell>
          <cell r="J311">
            <v>0</v>
          </cell>
        </row>
        <row r="312">
          <cell r="B312" t="str">
            <v>0068</v>
          </cell>
          <cell r="C312" t="str">
            <v>HUANUCO</v>
          </cell>
          <cell r="D312" t="str">
            <v>23 2 5 1 1</v>
          </cell>
          <cell r="E312" t="str">
            <v>23 2 5 1 10068</v>
          </cell>
          <cell r="F312" t="str">
            <v>23 2 5 1 1</v>
          </cell>
          <cell r="G312" t="str">
            <v>ALQUILER DE EDIFICIOS Y ESTRUCTURAS</v>
          </cell>
          <cell r="H312">
            <v>1600</v>
          </cell>
          <cell r="I312">
            <v>1600</v>
          </cell>
          <cell r="J312">
            <v>0</v>
          </cell>
        </row>
        <row r="313">
          <cell r="B313" t="str">
            <v>0068</v>
          </cell>
          <cell r="C313" t="str">
            <v>HUANUCO</v>
          </cell>
          <cell r="D313" t="str">
            <v>23 2 7 299</v>
          </cell>
          <cell r="E313" t="str">
            <v>23 2 7 2990068</v>
          </cell>
          <cell r="F313" t="str">
            <v>23 2 7 299</v>
          </cell>
          <cell r="G313" t="str">
            <v>OTROS SERVICIOS SIMILARES</v>
          </cell>
          <cell r="H313">
            <v>960</v>
          </cell>
          <cell r="I313">
            <v>0</v>
          </cell>
          <cell r="J313">
            <v>960</v>
          </cell>
        </row>
        <row r="314">
          <cell r="B314" t="str">
            <v>0068</v>
          </cell>
          <cell r="C314" t="str">
            <v>HUANUCO</v>
          </cell>
          <cell r="D314" t="str">
            <v>23 2 71199</v>
          </cell>
          <cell r="E314" t="str">
            <v>23 2 711990068</v>
          </cell>
          <cell r="F314" t="str">
            <v>23 2 71199</v>
          </cell>
          <cell r="G314" t="str">
            <v>SERVICIOS DIVERSOS</v>
          </cell>
          <cell r="H314">
            <v>3180</v>
          </cell>
          <cell r="I314">
            <v>0</v>
          </cell>
          <cell r="J314">
            <v>3180</v>
          </cell>
        </row>
        <row r="315">
          <cell r="B315" t="str">
            <v>0068</v>
          </cell>
          <cell r="C315" t="str">
            <v>HUANUCO</v>
          </cell>
          <cell r="D315" t="str">
            <v>23 2 8 1 1</v>
          </cell>
          <cell r="E315" t="str">
            <v>23 2 8 1 10068</v>
          </cell>
          <cell r="F315" t="str">
            <v>23 2 8 1 1</v>
          </cell>
          <cell r="G315" t="str">
            <v>CONTRATO ADMINIST. DE SERVICIOS</v>
          </cell>
          <cell r="H315">
            <v>1200</v>
          </cell>
          <cell r="I315">
            <v>1200</v>
          </cell>
          <cell r="J315">
            <v>0</v>
          </cell>
        </row>
        <row r="316">
          <cell r="B316" t="str">
            <v>0068</v>
          </cell>
          <cell r="C316" t="str">
            <v>HUANUCO</v>
          </cell>
          <cell r="D316" t="str">
            <v>23 2 8 1 2</v>
          </cell>
          <cell r="E316" t="str">
            <v>23 2 8 1 20068</v>
          </cell>
          <cell r="F316" t="str">
            <v>23 2 8 1 2</v>
          </cell>
          <cell r="G316" t="str">
            <v>CONTRIB. A ESSALUD DE C.A.S.</v>
          </cell>
          <cell r="H316">
            <v>350</v>
          </cell>
          <cell r="I316">
            <v>0</v>
          </cell>
          <cell r="J316">
            <v>350</v>
          </cell>
        </row>
        <row r="317">
          <cell r="B317" t="str">
            <v>0068</v>
          </cell>
          <cell r="C317" t="str">
            <v>HUANUCO</v>
          </cell>
          <cell r="D317" t="str">
            <v>23 1 59999</v>
          </cell>
          <cell r="E317" t="str">
            <v>23 1 599990068</v>
          </cell>
          <cell r="F317" t="str">
            <v>23 1 59999</v>
          </cell>
          <cell r="G317" t="str">
            <v>OTROS</v>
          </cell>
          <cell r="H317">
            <v>63275</v>
          </cell>
          <cell r="I317">
            <v>63274.75</v>
          </cell>
          <cell r="J317">
            <v>0.25</v>
          </cell>
        </row>
        <row r="318">
          <cell r="B318" t="str">
            <v>0068</v>
          </cell>
          <cell r="C318" t="str">
            <v>HUANUCO</v>
          </cell>
          <cell r="D318" t="str">
            <v>23 2 1 2 1</v>
          </cell>
          <cell r="E318" t="str">
            <v>23 2 1 2 10068</v>
          </cell>
          <cell r="F318" t="str">
            <v>23 2 1 2 1</v>
          </cell>
          <cell r="G318" t="str">
            <v>PASAJES Y GASTOS DE TRANSPORTE</v>
          </cell>
          <cell r="H318">
            <v>14560</v>
          </cell>
          <cell r="I318">
            <v>14560</v>
          </cell>
          <cell r="J318">
            <v>0</v>
          </cell>
        </row>
        <row r="319">
          <cell r="B319" t="str">
            <v>0068</v>
          </cell>
          <cell r="C319" t="str">
            <v>HUANUCO</v>
          </cell>
          <cell r="D319" t="str">
            <v>23 2 1 2 2</v>
          </cell>
          <cell r="E319" t="str">
            <v>23 2 1 2 20068</v>
          </cell>
          <cell r="F319" t="str">
            <v>23 2 1 2 2</v>
          </cell>
          <cell r="G319" t="str">
            <v>VIATICOS Y ASIGNACIONES POR COMISION DE SERVICIO</v>
          </cell>
          <cell r="H319">
            <v>63800</v>
          </cell>
          <cell r="I319">
            <v>26550</v>
          </cell>
          <cell r="J319">
            <v>37250</v>
          </cell>
        </row>
        <row r="320">
          <cell r="B320" t="str">
            <v>0068</v>
          </cell>
          <cell r="C320" t="str">
            <v>HUANUCO</v>
          </cell>
          <cell r="D320" t="str">
            <v>23 2 1 299</v>
          </cell>
          <cell r="E320" t="str">
            <v>23 2 1 2990068</v>
          </cell>
          <cell r="F320" t="str">
            <v>23 2 1 299</v>
          </cell>
          <cell r="G320" t="str">
            <v>OTROS GASTOS</v>
          </cell>
          <cell r="H320">
            <v>12700</v>
          </cell>
          <cell r="I320">
            <v>12500</v>
          </cell>
          <cell r="J320">
            <v>200</v>
          </cell>
        </row>
        <row r="321">
          <cell r="B321" t="str">
            <v>0068</v>
          </cell>
          <cell r="C321" t="str">
            <v>HUANUCO</v>
          </cell>
          <cell r="D321" t="str">
            <v>23 2 2 3 1</v>
          </cell>
          <cell r="E321" t="str">
            <v>23 2 2 3 10068</v>
          </cell>
          <cell r="F321" t="str">
            <v>23 2 2 3 1</v>
          </cell>
          <cell r="G321" t="str">
            <v>CORREOS Y SERVICIOS DE MENSAJERIA</v>
          </cell>
          <cell r="H321">
            <v>182400</v>
          </cell>
          <cell r="I321">
            <v>182400</v>
          </cell>
          <cell r="J321">
            <v>0</v>
          </cell>
        </row>
        <row r="322">
          <cell r="B322" t="str">
            <v>0068</v>
          </cell>
          <cell r="C322" t="str">
            <v>HUANUCO</v>
          </cell>
          <cell r="D322" t="str">
            <v>23 2 2 4 4</v>
          </cell>
          <cell r="E322" t="str">
            <v>23 2 2 4 40068</v>
          </cell>
          <cell r="F322" t="str">
            <v>23 2 2 4 4</v>
          </cell>
          <cell r="G322" t="str">
            <v>SERVICIO DE IMPRESIONES, ENCUADERNACION Y EMPASTADO</v>
          </cell>
          <cell r="H322">
            <v>5184</v>
          </cell>
          <cell r="I322">
            <v>5184</v>
          </cell>
          <cell r="J322">
            <v>0</v>
          </cell>
        </row>
        <row r="323">
          <cell r="B323" t="str">
            <v>0069</v>
          </cell>
          <cell r="C323" t="str">
            <v>ICA</v>
          </cell>
          <cell r="D323" t="str">
            <v>23 2 7 299</v>
          </cell>
          <cell r="E323" t="str">
            <v>23 2 7 2990069</v>
          </cell>
          <cell r="F323" t="str">
            <v>23 2 7 299</v>
          </cell>
          <cell r="G323" t="str">
            <v>OTROS SERVICIOS SIMILARES</v>
          </cell>
          <cell r="H323">
            <v>2000</v>
          </cell>
          <cell r="I323">
            <v>2000</v>
          </cell>
          <cell r="J323">
            <v>0</v>
          </cell>
        </row>
        <row r="324">
          <cell r="B324" t="str">
            <v>0069</v>
          </cell>
          <cell r="C324" t="str">
            <v>ICA</v>
          </cell>
          <cell r="D324" t="str">
            <v>23 2 71199</v>
          </cell>
          <cell r="E324" t="str">
            <v>23 2 711990069</v>
          </cell>
          <cell r="F324" t="str">
            <v>23 2 71199</v>
          </cell>
          <cell r="G324" t="str">
            <v>SERVICIOS DIVERSOS</v>
          </cell>
          <cell r="H324">
            <v>3000</v>
          </cell>
          <cell r="I324">
            <v>3000</v>
          </cell>
          <cell r="J324">
            <v>0</v>
          </cell>
        </row>
        <row r="325">
          <cell r="B325" t="str">
            <v>0069</v>
          </cell>
          <cell r="C325" t="str">
            <v>ICA</v>
          </cell>
          <cell r="D325" t="str">
            <v>23 2 8 1 1</v>
          </cell>
          <cell r="E325" t="str">
            <v>23 2 8 1 10069</v>
          </cell>
          <cell r="F325" t="str">
            <v>23 2 8 1 1</v>
          </cell>
          <cell r="G325" t="str">
            <v>CONTRATO ADMINIST. DE SERVICIOS</v>
          </cell>
          <cell r="H325">
            <v>4400</v>
          </cell>
          <cell r="I325">
            <v>4400</v>
          </cell>
          <cell r="J325">
            <v>0</v>
          </cell>
        </row>
        <row r="326">
          <cell r="B326" t="str">
            <v>0069</v>
          </cell>
          <cell r="C326" t="str">
            <v>ICA</v>
          </cell>
          <cell r="D326" t="str">
            <v>23 2 8 1 2</v>
          </cell>
          <cell r="E326" t="str">
            <v>23 2 8 1 20069</v>
          </cell>
          <cell r="F326" t="str">
            <v>23 2 8 1 2</v>
          </cell>
          <cell r="G326" t="str">
            <v>CONTRIB. A ESSALUD DE C.A.S.</v>
          </cell>
          <cell r="H326">
            <v>1000</v>
          </cell>
          <cell r="I326">
            <v>1000</v>
          </cell>
          <cell r="J326">
            <v>0</v>
          </cell>
        </row>
        <row r="327">
          <cell r="B327" t="str">
            <v>0069</v>
          </cell>
          <cell r="C327" t="str">
            <v>ICA</v>
          </cell>
          <cell r="D327" t="str">
            <v>23 1 59999</v>
          </cell>
          <cell r="E327" t="str">
            <v>23 1 599990069</v>
          </cell>
          <cell r="F327" t="str">
            <v>23 1 59999</v>
          </cell>
          <cell r="G327" t="str">
            <v>OTROS</v>
          </cell>
          <cell r="H327">
            <v>1000</v>
          </cell>
          <cell r="I327">
            <v>1000</v>
          </cell>
          <cell r="J327">
            <v>0</v>
          </cell>
        </row>
        <row r="328">
          <cell r="B328" t="str">
            <v>0069</v>
          </cell>
          <cell r="C328" t="str">
            <v>ICA</v>
          </cell>
          <cell r="D328" t="str">
            <v>23 1 6 1 1</v>
          </cell>
          <cell r="E328" t="str">
            <v>23 1 6 1 10069</v>
          </cell>
          <cell r="F328" t="str">
            <v>23 1 6 1 1</v>
          </cell>
          <cell r="G328" t="str">
            <v>DE VEHICULOS</v>
          </cell>
          <cell r="H328">
            <v>550</v>
          </cell>
          <cell r="I328">
            <v>0</v>
          </cell>
          <cell r="J328">
            <v>550</v>
          </cell>
        </row>
        <row r="329">
          <cell r="B329" t="str">
            <v>0069</v>
          </cell>
          <cell r="C329" t="str">
            <v>ICA</v>
          </cell>
          <cell r="D329" t="str">
            <v>23 1 3 1 1</v>
          </cell>
          <cell r="E329" t="str">
            <v>23 1 3 1 10069</v>
          </cell>
          <cell r="F329" t="str">
            <v>23 1 3 1 1</v>
          </cell>
          <cell r="G329" t="str">
            <v>COMBUSTIBLES Y CARBURANTES</v>
          </cell>
          <cell r="H329">
            <v>65100</v>
          </cell>
          <cell r="I329">
            <v>36700</v>
          </cell>
          <cell r="J329">
            <v>28400</v>
          </cell>
        </row>
        <row r="330">
          <cell r="B330" t="str">
            <v>0069</v>
          </cell>
          <cell r="C330" t="str">
            <v>ICA</v>
          </cell>
          <cell r="D330" t="str">
            <v>23 2 1 2 1</v>
          </cell>
          <cell r="E330" t="str">
            <v>23 2 1 2 10069</v>
          </cell>
          <cell r="F330" t="str">
            <v>23 2 1 2 1</v>
          </cell>
          <cell r="G330" t="str">
            <v>PASAJES Y GASTOS DE TRANSPORTE</v>
          </cell>
          <cell r="H330">
            <v>9400</v>
          </cell>
          <cell r="I330">
            <v>6900</v>
          </cell>
          <cell r="J330">
            <v>2500</v>
          </cell>
        </row>
        <row r="331">
          <cell r="B331" t="str">
            <v>0069</v>
          </cell>
          <cell r="C331" t="str">
            <v>ICA</v>
          </cell>
          <cell r="D331" t="str">
            <v>23 2 1 2 2</v>
          </cell>
          <cell r="E331" t="str">
            <v>23 2 1 2 20069</v>
          </cell>
          <cell r="F331" t="str">
            <v>23 2 1 2 2</v>
          </cell>
          <cell r="G331" t="str">
            <v>VIATICOS Y ASIGNACIONES POR COMISION DE SERVICIO</v>
          </cell>
          <cell r="H331">
            <v>37800</v>
          </cell>
          <cell r="I331">
            <v>37800</v>
          </cell>
          <cell r="J331">
            <v>0</v>
          </cell>
        </row>
        <row r="332">
          <cell r="B332" t="str">
            <v>0069</v>
          </cell>
          <cell r="C332" t="str">
            <v>ICA</v>
          </cell>
          <cell r="D332" t="str">
            <v>23 2 1 299</v>
          </cell>
          <cell r="E332" t="str">
            <v>23 2 1 2990069</v>
          </cell>
          <cell r="F332" t="str">
            <v>23 2 1 299</v>
          </cell>
          <cell r="G332" t="str">
            <v>OTROS GASTOS</v>
          </cell>
          <cell r="H332">
            <v>1296</v>
          </cell>
          <cell r="I332">
            <v>1296</v>
          </cell>
          <cell r="J332">
            <v>0</v>
          </cell>
        </row>
        <row r="333">
          <cell r="B333" t="str">
            <v>0070</v>
          </cell>
          <cell r="C333" t="str">
            <v>JUNIN</v>
          </cell>
          <cell r="D333" t="str">
            <v>23 2 2 3 1</v>
          </cell>
          <cell r="E333" t="str">
            <v>23 2 2 3 10070</v>
          </cell>
          <cell r="F333" t="str">
            <v>23 2 2 3 1</v>
          </cell>
          <cell r="G333" t="str">
            <v>CORREOS Y SERVICIOS DE MENSAJERIA</v>
          </cell>
          <cell r="H333">
            <v>1200</v>
          </cell>
          <cell r="I333">
            <v>1200</v>
          </cell>
          <cell r="J333">
            <v>0</v>
          </cell>
        </row>
        <row r="334">
          <cell r="B334" t="str">
            <v>0070</v>
          </cell>
          <cell r="C334" t="str">
            <v>JUNIN</v>
          </cell>
          <cell r="D334" t="str">
            <v>23 2 2 4 4</v>
          </cell>
          <cell r="E334" t="str">
            <v>23 2 2 4 40070</v>
          </cell>
          <cell r="F334" t="str">
            <v>23 2 2 4 4</v>
          </cell>
          <cell r="G334" t="str">
            <v>SERVICIO DE IMPRESIONES, ENCUADERNACION Y EMPASTADO</v>
          </cell>
          <cell r="H334">
            <v>6570</v>
          </cell>
          <cell r="I334">
            <v>6570</v>
          </cell>
          <cell r="J334">
            <v>0</v>
          </cell>
        </row>
        <row r="335">
          <cell r="B335" t="str">
            <v>0070</v>
          </cell>
          <cell r="C335" t="str">
            <v>JUNIN</v>
          </cell>
          <cell r="D335" t="str">
            <v>23 2 3 1 2</v>
          </cell>
          <cell r="E335" t="str">
            <v>23 2 3 1 20070</v>
          </cell>
          <cell r="F335" t="str">
            <v>23 2 3 1 2</v>
          </cell>
          <cell r="G335" t="str">
            <v>SERVICIOS DE SEGURIDAD Y VIGILANCIA</v>
          </cell>
          <cell r="H335">
            <v>700</v>
          </cell>
          <cell r="I335">
            <v>700</v>
          </cell>
          <cell r="J335">
            <v>0</v>
          </cell>
        </row>
        <row r="336">
          <cell r="B336" t="str">
            <v>0070</v>
          </cell>
          <cell r="C336" t="str">
            <v>JUNIN</v>
          </cell>
          <cell r="D336" t="str">
            <v>23 2 7 299</v>
          </cell>
          <cell r="E336" t="str">
            <v>23 2 7 2990070</v>
          </cell>
          <cell r="F336" t="str">
            <v>23 2 7 299</v>
          </cell>
          <cell r="G336" t="str">
            <v>OTROS SERVICIOS SIMILARES</v>
          </cell>
          <cell r="H336">
            <v>4500</v>
          </cell>
          <cell r="I336">
            <v>4500</v>
          </cell>
          <cell r="J336">
            <v>0</v>
          </cell>
        </row>
        <row r="337">
          <cell r="B337" t="str">
            <v>0070</v>
          </cell>
          <cell r="C337" t="str">
            <v>JUNIN</v>
          </cell>
          <cell r="D337" t="str">
            <v>23 2 71199</v>
          </cell>
          <cell r="E337" t="str">
            <v>23 2 711990070</v>
          </cell>
          <cell r="F337" t="str">
            <v>23 2 71199</v>
          </cell>
          <cell r="G337" t="str">
            <v>SERVICIOS DIVERSOS</v>
          </cell>
          <cell r="H337">
            <v>1900</v>
          </cell>
          <cell r="I337">
            <v>1900</v>
          </cell>
          <cell r="J337">
            <v>0</v>
          </cell>
        </row>
        <row r="338">
          <cell r="B338" t="str">
            <v>0070</v>
          </cell>
          <cell r="C338" t="str">
            <v>JUNIN</v>
          </cell>
          <cell r="D338" t="str">
            <v>23 2 8 1 1</v>
          </cell>
          <cell r="E338" t="str">
            <v>23 2 8 1 10070</v>
          </cell>
          <cell r="F338" t="str">
            <v>23 2 8 1 1</v>
          </cell>
          <cell r="G338" t="str">
            <v>CONTRATO ADMINIST. DE SERVICIOS</v>
          </cell>
          <cell r="H338">
            <v>1500</v>
          </cell>
          <cell r="I338">
            <v>1500</v>
          </cell>
          <cell r="J338">
            <v>0</v>
          </cell>
        </row>
        <row r="339">
          <cell r="B339" t="str">
            <v>0070</v>
          </cell>
          <cell r="C339" t="str">
            <v>JUNIN</v>
          </cell>
          <cell r="D339" t="str">
            <v>23 2 8 1 2</v>
          </cell>
          <cell r="E339" t="str">
            <v>23 2 8 1 20070</v>
          </cell>
          <cell r="F339" t="str">
            <v>23 2 8 1 2</v>
          </cell>
          <cell r="G339" t="str">
            <v>CONTRIB. A ESSALUD DE C.A.S.</v>
          </cell>
          <cell r="H339">
            <v>950</v>
          </cell>
          <cell r="I339">
            <v>0</v>
          </cell>
          <cell r="J339">
            <v>950</v>
          </cell>
        </row>
        <row r="340">
          <cell r="B340" t="str">
            <v>0070</v>
          </cell>
          <cell r="C340" t="str">
            <v>JUNIN</v>
          </cell>
          <cell r="D340" t="str">
            <v>23 1 3 1 1</v>
          </cell>
          <cell r="E340" t="str">
            <v>23 1 3 1 10070</v>
          </cell>
          <cell r="F340" t="str">
            <v>23 1 3 1 1</v>
          </cell>
          <cell r="G340" t="str">
            <v>COMBUSTIBLES Y CARBURANTES</v>
          </cell>
          <cell r="H340">
            <v>58895</v>
          </cell>
          <cell r="I340">
            <v>58894.22</v>
          </cell>
          <cell r="J340">
            <v>0.77999999999883585</v>
          </cell>
        </row>
        <row r="341">
          <cell r="B341" t="str">
            <v>0070</v>
          </cell>
          <cell r="C341" t="str">
            <v>JUNIN</v>
          </cell>
          <cell r="D341" t="str">
            <v>23 1 59999</v>
          </cell>
          <cell r="E341" t="str">
            <v>23 1 599990070</v>
          </cell>
          <cell r="F341" t="str">
            <v>23 1 59999</v>
          </cell>
          <cell r="G341" t="str">
            <v>OTROS</v>
          </cell>
          <cell r="H341">
            <v>26000</v>
          </cell>
          <cell r="I341">
            <v>0</v>
          </cell>
          <cell r="J341">
            <v>26000</v>
          </cell>
        </row>
        <row r="342">
          <cell r="B342" t="str">
            <v>0070</v>
          </cell>
          <cell r="C342" t="str">
            <v>JUNIN</v>
          </cell>
          <cell r="D342" t="str">
            <v>23 2 1 2 1</v>
          </cell>
          <cell r="E342" t="str">
            <v>23 2 1 2 10070</v>
          </cell>
          <cell r="F342" t="str">
            <v>23 2 1 2 1</v>
          </cell>
          <cell r="G342" t="str">
            <v>PASAJES Y GASTOS DE TRANSPORTE</v>
          </cell>
          <cell r="H342">
            <v>11800</v>
          </cell>
          <cell r="I342">
            <v>10400</v>
          </cell>
          <cell r="J342">
            <v>1400</v>
          </cell>
        </row>
        <row r="343">
          <cell r="B343" t="str">
            <v>0070</v>
          </cell>
          <cell r="C343" t="str">
            <v>JUNIN</v>
          </cell>
          <cell r="D343" t="str">
            <v>23 2 1 2 2</v>
          </cell>
          <cell r="E343" t="str">
            <v>23 2 1 2 20070</v>
          </cell>
          <cell r="F343" t="str">
            <v>23 2 1 2 2</v>
          </cell>
          <cell r="G343" t="str">
            <v>VIATICOS Y ASIGNACIONES POR COMISION DE SERVICIO</v>
          </cell>
          <cell r="H343">
            <v>176400</v>
          </cell>
          <cell r="I343">
            <v>176400</v>
          </cell>
          <cell r="J343">
            <v>0</v>
          </cell>
        </row>
        <row r="344">
          <cell r="B344" t="str">
            <v>0070</v>
          </cell>
          <cell r="C344" t="str">
            <v>JUNIN</v>
          </cell>
          <cell r="D344" t="str">
            <v>23 2 1 299</v>
          </cell>
          <cell r="E344" t="str">
            <v>23 2 1 2990070</v>
          </cell>
          <cell r="F344" t="str">
            <v>23 2 1 299</v>
          </cell>
          <cell r="G344" t="str">
            <v>OTROS GASTOS</v>
          </cell>
          <cell r="H344">
            <v>5184</v>
          </cell>
          <cell r="I344">
            <v>5184</v>
          </cell>
          <cell r="J344">
            <v>0</v>
          </cell>
        </row>
        <row r="345">
          <cell r="B345" t="str">
            <v>0070</v>
          </cell>
          <cell r="C345" t="str">
            <v>JUNIN</v>
          </cell>
          <cell r="D345" t="str">
            <v>23 2 2 2 3</v>
          </cell>
          <cell r="E345" t="str">
            <v>23 2 2 2 30070</v>
          </cell>
          <cell r="F345" t="str">
            <v>23 2 2 2 3</v>
          </cell>
          <cell r="G345" t="str">
            <v>SERVICIO DE INTERNET</v>
          </cell>
          <cell r="H345">
            <v>2400</v>
          </cell>
          <cell r="I345">
            <v>0</v>
          </cell>
          <cell r="J345">
            <v>2400</v>
          </cell>
        </row>
        <row r="346">
          <cell r="B346" t="str">
            <v>0071</v>
          </cell>
          <cell r="C346" t="str">
            <v>SATIPO</v>
          </cell>
          <cell r="D346" t="str">
            <v>23 2 2 3 1</v>
          </cell>
          <cell r="E346" t="str">
            <v>23 2 2 3 10071</v>
          </cell>
          <cell r="F346" t="str">
            <v>23 2 2 3 1</v>
          </cell>
          <cell r="G346" t="str">
            <v>CORREOS Y SERVICIOS DE MENSAJERIA</v>
          </cell>
          <cell r="H346">
            <v>1000</v>
          </cell>
          <cell r="I346">
            <v>1000</v>
          </cell>
          <cell r="J346">
            <v>0</v>
          </cell>
        </row>
        <row r="347">
          <cell r="B347" t="str">
            <v>0071</v>
          </cell>
          <cell r="C347" t="str">
            <v>SATIPO</v>
          </cell>
          <cell r="D347" t="str">
            <v>23 2 2 4 4</v>
          </cell>
          <cell r="E347" t="str">
            <v>23 2 2 4 40071</v>
          </cell>
          <cell r="F347" t="str">
            <v>23 2 2 4 4</v>
          </cell>
          <cell r="G347" t="str">
            <v>SERVICIO DE IMPRESIONES, ENCUADERNACION Y EMPASTADO</v>
          </cell>
          <cell r="H347">
            <v>0</v>
          </cell>
          <cell r="I347">
            <v>0</v>
          </cell>
          <cell r="J347">
            <v>0</v>
          </cell>
        </row>
        <row r="348">
          <cell r="B348" t="str">
            <v>0071</v>
          </cell>
          <cell r="C348" t="str">
            <v>SATIPO</v>
          </cell>
          <cell r="D348" t="str">
            <v>23 2 3 1 2</v>
          </cell>
          <cell r="E348" t="str">
            <v>23 2 3 1 20071</v>
          </cell>
          <cell r="F348" t="str">
            <v>23 2 3 1 2</v>
          </cell>
          <cell r="G348" t="str">
            <v>SERVICIOS DE SEGURIDAD Y VIGILANCIA</v>
          </cell>
          <cell r="H348">
            <v>1100</v>
          </cell>
          <cell r="I348">
            <v>1100</v>
          </cell>
          <cell r="J348">
            <v>0</v>
          </cell>
        </row>
        <row r="349">
          <cell r="B349" t="str">
            <v>0071</v>
          </cell>
          <cell r="C349" t="str">
            <v>SATIPO</v>
          </cell>
          <cell r="D349" t="str">
            <v>23 2 5 1 1</v>
          </cell>
          <cell r="E349" t="str">
            <v>23 2 5 1 10071</v>
          </cell>
          <cell r="F349" t="str">
            <v>23 2 5 1 1</v>
          </cell>
          <cell r="G349" t="str">
            <v>ALQUILER DE EDIFICIOS Y ESTRUCTURAS</v>
          </cell>
          <cell r="H349">
            <v>1100</v>
          </cell>
          <cell r="I349">
            <v>1100</v>
          </cell>
          <cell r="J349">
            <v>0</v>
          </cell>
        </row>
        <row r="350">
          <cell r="B350" t="str">
            <v>0071</v>
          </cell>
          <cell r="C350" t="str">
            <v>SATIPO</v>
          </cell>
          <cell r="D350" t="str">
            <v>23 2 7 299</v>
          </cell>
          <cell r="E350" t="str">
            <v>23 2 7 2990071</v>
          </cell>
          <cell r="F350" t="str">
            <v>23 2 7 299</v>
          </cell>
          <cell r="G350" t="str">
            <v>OTROS SERVICIOS SIMILARES</v>
          </cell>
          <cell r="H350">
            <v>200</v>
          </cell>
          <cell r="I350">
            <v>200</v>
          </cell>
          <cell r="J350">
            <v>0</v>
          </cell>
        </row>
        <row r="351">
          <cell r="B351" t="str">
            <v>0071</v>
          </cell>
          <cell r="C351" t="str">
            <v>SATIPO</v>
          </cell>
          <cell r="D351" t="str">
            <v>23 2 71199</v>
          </cell>
          <cell r="E351" t="str">
            <v>23 2 711990071</v>
          </cell>
          <cell r="F351" t="str">
            <v>23 2 71199</v>
          </cell>
          <cell r="G351" t="str">
            <v>SERVICIOS DIVERSOS</v>
          </cell>
          <cell r="H351">
            <v>900</v>
          </cell>
          <cell r="I351">
            <v>900</v>
          </cell>
          <cell r="J351">
            <v>0</v>
          </cell>
        </row>
        <row r="352">
          <cell r="B352" t="str">
            <v>0071</v>
          </cell>
          <cell r="C352" t="str">
            <v>SATIPO</v>
          </cell>
          <cell r="D352" t="str">
            <v>23 2 8 1 1</v>
          </cell>
          <cell r="E352" t="str">
            <v>23 2 8 1 10071</v>
          </cell>
          <cell r="F352" t="str">
            <v>23 2 8 1 1</v>
          </cell>
          <cell r="G352" t="str">
            <v>CONTRATO ADMINIST. DE SERVICIOS</v>
          </cell>
          <cell r="H352">
            <v>250</v>
          </cell>
          <cell r="I352">
            <v>0</v>
          </cell>
          <cell r="J352">
            <v>250</v>
          </cell>
        </row>
        <row r="353">
          <cell r="B353" t="str">
            <v>0071</v>
          </cell>
          <cell r="C353" t="str">
            <v>SATIPO</v>
          </cell>
          <cell r="D353" t="str">
            <v>23 2 8 1 2</v>
          </cell>
          <cell r="E353" t="str">
            <v>23 2 8 1 20071</v>
          </cell>
          <cell r="F353" t="str">
            <v>23 2 8 1 2</v>
          </cell>
          <cell r="G353" t="str">
            <v>CONTRIB. A ESSALUD DE C.A.S.</v>
          </cell>
          <cell r="H353">
            <v>55104</v>
          </cell>
          <cell r="I353">
            <v>55104</v>
          </cell>
          <cell r="J353">
            <v>0</v>
          </cell>
        </row>
        <row r="354">
          <cell r="B354" t="str">
            <v>0071</v>
          </cell>
          <cell r="C354" t="str">
            <v>SATIPO</v>
          </cell>
          <cell r="D354" t="str">
            <v>23 1 59999</v>
          </cell>
          <cell r="E354" t="str">
            <v>23 1 599990071</v>
          </cell>
          <cell r="F354" t="str">
            <v>23 1 59999</v>
          </cell>
          <cell r="G354" t="str">
            <v>OTROS</v>
          </cell>
          <cell r="H354">
            <v>4000</v>
          </cell>
          <cell r="I354">
            <v>4000</v>
          </cell>
          <cell r="J354">
            <v>0</v>
          </cell>
        </row>
        <row r="355">
          <cell r="B355" t="str">
            <v>0071</v>
          </cell>
          <cell r="C355" t="str">
            <v>SATIPO</v>
          </cell>
          <cell r="D355" t="str">
            <v>23 1 6 1 1</v>
          </cell>
          <cell r="E355" t="str">
            <v>23 1 6 1 10071</v>
          </cell>
          <cell r="F355" t="str">
            <v>23 1 6 1 1</v>
          </cell>
          <cell r="G355" t="str">
            <v>DE VEHICULOS</v>
          </cell>
          <cell r="H355">
            <v>12850</v>
          </cell>
          <cell r="I355">
            <v>8150</v>
          </cell>
          <cell r="J355">
            <v>4700</v>
          </cell>
        </row>
        <row r="356">
          <cell r="B356" t="str">
            <v>0071</v>
          </cell>
          <cell r="C356" t="str">
            <v>SATIPO</v>
          </cell>
          <cell r="D356" t="str">
            <v>23 1 3 1 1</v>
          </cell>
          <cell r="E356" t="str">
            <v>23 1 3 1 10071</v>
          </cell>
          <cell r="F356" t="str">
            <v>23 1 3 1 1</v>
          </cell>
          <cell r="G356" t="str">
            <v>COMBUSTIBLES Y CARBURANTES</v>
          </cell>
          <cell r="H356">
            <v>127200</v>
          </cell>
          <cell r="I356">
            <v>127200</v>
          </cell>
          <cell r="J356">
            <v>0</v>
          </cell>
        </row>
        <row r="357">
          <cell r="B357" t="str">
            <v>0071</v>
          </cell>
          <cell r="C357" t="str">
            <v>SATIPO</v>
          </cell>
          <cell r="D357" t="str">
            <v>23 2 1 2 1</v>
          </cell>
          <cell r="E357" t="str">
            <v>23 2 1 2 10071</v>
          </cell>
          <cell r="F357" t="str">
            <v>23 2 1 2 1</v>
          </cell>
          <cell r="G357" t="str">
            <v>PASAJES Y GASTOS DE TRANSPORTE</v>
          </cell>
          <cell r="H357">
            <v>2592</v>
          </cell>
          <cell r="I357">
            <v>2592</v>
          </cell>
          <cell r="J357">
            <v>0</v>
          </cell>
        </row>
        <row r="358">
          <cell r="B358" t="str">
            <v>0071</v>
          </cell>
          <cell r="C358" t="str">
            <v>SATIPO</v>
          </cell>
          <cell r="D358" t="str">
            <v>23 2 1 2 2</v>
          </cell>
          <cell r="E358" t="str">
            <v>23 2 1 2 20071</v>
          </cell>
          <cell r="F358" t="str">
            <v>23 2 1 2 2</v>
          </cell>
          <cell r="G358" t="str">
            <v>VIATICOS Y ASIGNACIONES POR COMISION DE SERVICIO</v>
          </cell>
          <cell r="H358">
            <v>1560</v>
          </cell>
          <cell r="I358">
            <v>1365</v>
          </cell>
          <cell r="J358">
            <v>195</v>
          </cell>
        </row>
        <row r="359">
          <cell r="B359" t="str">
            <v>0071</v>
          </cell>
          <cell r="C359" t="str">
            <v>SATIPO</v>
          </cell>
          <cell r="D359" t="str">
            <v>23 2 1 299</v>
          </cell>
          <cell r="E359" t="str">
            <v>23 2 1 2990071</v>
          </cell>
          <cell r="F359" t="str">
            <v>23 2 1 299</v>
          </cell>
          <cell r="G359" t="str">
            <v>OTROS GASTOS</v>
          </cell>
          <cell r="H359">
            <v>11880</v>
          </cell>
          <cell r="I359">
            <v>11880</v>
          </cell>
          <cell r="J359">
            <v>0</v>
          </cell>
        </row>
        <row r="360">
          <cell r="B360" t="str">
            <v>0072</v>
          </cell>
          <cell r="C360" t="str">
            <v>LA LIBERTAD</v>
          </cell>
          <cell r="D360" t="str">
            <v>23 2 2 1 1</v>
          </cell>
          <cell r="E360" t="str">
            <v>23 2 2 1 10072</v>
          </cell>
          <cell r="F360" t="str">
            <v>23 2 2 1 1</v>
          </cell>
          <cell r="G360" t="str">
            <v>SERV. DE SUMIN. DE ENERGIA ELECT.</v>
          </cell>
          <cell r="H360">
            <v>1600</v>
          </cell>
          <cell r="I360">
            <v>1600</v>
          </cell>
          <cell r="J360">
            <v>0</v>
          </cell>
        </row>
        <row r="361">
          <cell r="B361" t="str">
            <v>0072</v>
          </cell>
          <cell r="C361" t="str">
            <v>LA LIBERTAD</v>
          </cell>
          <cell r="D361" t="str">
            <v>23 2 2 1 2</v>
          </cell>
          <cell r="E361" t="str">
            <v>23 2 2 1 20072</v>
          </cell>
          <cell r="F361" t="str">
            <v>23 2 2 1 2</v>
          </cell>
          <cell r="G361" t="str">
            <v>SERVICIO DE AGUA Y DESAGUE</v>
          </cell>
          <cell r="H361">
            <v>3600</v>
          </cell>
          <cell r="I361">
            <v>0</v>
          </cell>
          <cell r="J361">
            <v>3600</v>
          </cell>
        </row>
        <row r="362">
          <cell r="B362" t="str">
            <v>0072</v>
          </cell>
          <cell r="C362" t="str">
            <v>LA LIBERTAD</v>
          </cell>
          <cell r="D362" t="str">
            <v>23 2 2 2 2</v>
          </cell>
          <cell r="E362" t="str">
            <v>23 2 2 2 20072</v>
          </cell>
          <cell r="F362" t="str">
            <v>23 2 2 2 2</v>
          </cell>
          <cell r="G362" t="str">
            <v>SERVICIO DE TELEFONIA FIJA</v>
          </cell>
          <cell r="H362">
            <v>700</v>
          </cell>
          <cell r="I362">
            <v>700</v>
          </cell>
          <cell r="J362">
            <v>0</v>
          </cell>
        </row>
        <row r="363">
          <cell r="B363" t="str">
            <v>0072</v>
          </cell>
          <cell r="C363" t="str">
            <v>LA LIBERTAD</v>
          </cell>
          <cell r="D363" t="str">
            <v>23 2 2 2 3</v>
          </cell>
          <cell r="E363" t="str">
            <v>23 2 2 2 30072</v>
          </cell>
          <cell r="F363" t="str">
            <v>23 2 2 2 3</v>
          </cell>
          <cell r="G363" t="str">
            <v>SERVICIO DE INTERNET</v>
          </cell>
          <cell r="H363">
            <v>1500</v>
          </cell>
          <cell r="I363">
            <v>1500</v>
          </cell>
          <cell r="J363">
            <v>0</v>
          </cell>
        </row>
        <row r="364">
          <cell r="B364" t="str">
            <v>0072</v>
          </cell>
          <cell r="C364" t="str">
            <v>LA LIBERTAD</v>
          </cell>
          <cell r="D364" t="str">
            <v>23 2 2 3 1</v>
          </cell>
          <cell r="E364" t="str">
            <v>23 2 2 3 10072</v>
          </cell>
          <cell r="F364" t="str">
            <v>23 2 2 3 1</v>
          </cell>
          <cell r="G364" t="str">
            <v>CORREOS Y SERVICIOS DE MENSAJERIA</v>
          </cell>
          <cell r="H364">
            <v>300</v>
          </cell>
          <cell r="I364">
            <v>300</v>
          </cell>
          <cell r="J364">
            <v>0</v>
          </cell>
        </row>
        <row r="365">
          <cell r="B365" t="str">
            <v>0072</v>
          </cell>
          <cell r="C365" t="str">
            <v>LA LIBERTAD</v>
          </cell>
          <cell r="D365" t="str">
            <v>23 2 2 4 4</v>
          </cell>
          <cell r="E365" t="str">
            <v>23 2 2 4 40072</v>
          </cell>
          <cell r="F365" t="str">
            <v>23 2 2 4 4</v>
          </cell>
          <cell r="G365" t="str">
            <v>SERVICIO DE IMPRESIONES, ENCUADERNACION Y EMPASTADO</v>
          </cell>
          <cell r="H365">
            <v>4550</v>
          </cell>
          <cell r="I365">
            <v>0</v>
          </cell>
          <cell r="J365">
            <v>4550</v>
          </cell>
        </row>
        <row r="366">
          <cell r="B366" t="str">
            <v>0072</v>
          </cell>
          <cell r="C366" t="str">
            <v>LA LIBERTAD</v>
          </cell>
          <cell r="D366" t="str">
            <v>23 2 3 1 2</v>
          </cell>
          <cell r="E366" t="str">
            <v>23 2 3 1 20072</v>
          </cell>
          <cell r="F366" t="str">
            <v>23 2 3 1 2</v>
          </cell>
          <cell r="G366" t="str">
            <v>SERVICIOS DE SEGURIDAD Y VIGILANCIA</v>
          </cell>
          <cell r="H366">
            <v>4050</v>
          </cell>
          <cell r="I366">
            <v>0</v>
          </cell>
          <cell r="J366">
            <v>4050</v>
          </cell>
        </row>
        <row r="367">
          <cell r="B367" t="str">
            <v>0072</v>
          </cell>
          <cell r="C367" t="str">
            <v>LA LIBERTAD</v>
          </cell>
          <cell r="D367" t="str">
            <v>23 2 5 1 1</v>
          </cell>
          <cell r="E367" t="str">
            <v>23 2 5 1 10072</v>
          </cell>
          <cell r="F367" t="str">
            <v>23 2 5 1 1</v>
          </cell>
          <cell r="G367" t="str">
            <v>ALQUILER DE EDIFICIOS Y ESTRUCTURAS</v>
          </cell>
          <cell r="H367">
            <v>1612</v>
          </cell>
          <cell r="I367">
            <v>0</v>
          </cell>
          <cell r="J367">
            <v>1612</v>
          </cell>
        </row>
        <row r="368">
          <cell r="B368" t="str">
            <v>0072</v>
          </cell>
          <cell r="C368" t="str">
            <v>LA LIBERTAD</v>
          </cell>
          <cell r="D368" t="str">
            <v>23 2 7 299</v>
          </cell>
          <cell r="E368" t="str">
            <v>23 2 7 2990072</v>
          </cell>
          <cell r="F368" t="str">
            <v>23 2 7 299</v>
          </cell>
          <cell r="G368" t="str">
            <v>OTROS SERVICIOS SIMILARES</v>
          </cell>
          <cell r="H368">
            <v>4097</v>
          </cell>
          <cell r="I368">
            <v>0</v>
          </cell>
          <cell r="J368">
            <v>4097</v>
          </cell>
        </row>
        <row r="369">
          <cell r="B369" t="str">
            <v>0072</v>
          </cell>
          <cell r="C369" t="str">
            <v>LA LIBERTAD</v>
          </cell>
          <cell r="D369" t="str">
            <v>23 2 71199</v>
          </cell>
          <cell r="E369" t="str">
            <v>23 2 711990072</v>
          </cell>
          <cell r="F369" t="str">
            <v>23 2 71199</v>
          </cell>
          <cell r="G369" t="str">
            <v>SERVICIOS DIVERSOS</v>
          </cell>
          <cell r="H369">
            <v>1000</v>
          </cell>
          <cell r="I369">
            <v>1000</v>
          </cell>
          <cell r="J369">
            <v>0</v>
          </cell>
        </row>
        <row r="370">
          <cell r="B370" t="str">
            <v>0072</v>
          </cell>
          <cell r="C370" t="str">
            <v>LA LIBERTAD</v>
          </cell>
          <cell r="D370" t="str">
            <v>23 2 8 1 1</v>
          </cell>
          <cell r="E370" t="str">
            <v>23 2 8 1 10072</v>
          </cell>
          <cell r="F370" t="str">
            <v>23 2 8 1 1</v>
          </cell>
          <cell r="G370" t="str">
            <v>CONTRATO ADMINIST. DE SERVICIOS</v>
          </cell>
          <cell r="H370">
            <v>600</v>
          </cell>
          <cell r="I370">
            <v>0</v>
          </cell>
          <cell r="J370">
            <v>600</v>
          </cell>
        </row>
        <row r="371">
          <cell r="B371" t="str">
            <v>0072</v>
          </cell>
          <cell r="C371" t="str">
            <v>LA LIBERTAD</v>
          </cell>
          <cell r="D371" t="str">
            <v>23 2 8 1 2</v>
          </cell>
          <cell r="E371" t="str">
            <v>23 2 8 1 20072</v>
          </cell>
          <cell r="F371" t="str">
            <v>23 2 8 1 2</v>
          </cell>
          <cell r="G371" t="str">
            <v>CONTRIB. A ESSALUD DE C.A.S.</v>
          </cell>
          <cell r="H371">
            <v>69000</v>
          </cell>
          <cell r="I371">
            <v>69000</v>
          </cell>
          <cell r="J371">
            <v>0</v>
          </cell>
        </row>
        <row r="372">
          <cell r="B372" t="str">
            <v>0072</v>
          </cell>
          <cell r="C372" t="str">
            <v>LA LIBERTAD</v>
          </cell>
          <cell r="D372" t="str">
            <v>23 1 59999</v>
          </cell>
          <cell r="E372" t="str">
            <v>23 1 599990072</v>
          </cell>
          <cell r="F372" t="str">
            <v>23 1 59999</v>
          </cell>
          <cell r="G372" t="str">
            <v>OTROS</v>
          </cell>
          <cell r="H372">
            <v>0</v>
          </cell>
          <cell r="I372">
            <v>0</v>
          </cell>
          <cell r="J372">
            <v>0</v>
          </cell>
        </row>
        <row r="373">
          <cell r="B373" t="str">
            <v>0072</v>
          </cell>
          <cell r="C373" t="str">
            <v>LA LIBERTAD</v>
          </cell>
          <cell r="D373" t="str">
            <v>23 1 3 1 1</v>
          </cell>
          <cell r="E373" t="str">
            <v>23 1 3 1 10072</v>
          </cell>
          <cell r="F373" t="str">
            <v>23 1 3 1 1</v>
          </cell>
          <cell r="G373" t="str">
            <v>COMBUSTIBLES Y CARBURANTES</v>
          </cell>
          <cell r="H373">
            <v>53200</v>
          </cell>
          <cell r="I373">
            <v>36000</v>
          </cell>
          <cell r="J373">
            <v>17200</v>
          </cell>
        </row>
        <row r="374">
          <cell r="B374" t="str">
            <v>0072</v>
          </cell>
          <cell r="C374" t="str">
            <v>LA LIBERTAD</v>
          </cell>
          <cell r="D374" t="str">
            <v>23 2 1 2 1</v>
          </cell>
          <cell r="E374" t="str">
            <v>23 2 1 2 10072</v>
          </cell>
          <cell r="F374" t="str">
            <v>23 2 1 2 1</v>
          </cell>
          <cell r="G374" t="str">
            <v>PASAJES Y GASTOS DE TRANSPORTE</v>
          </cell>
          <cell r="H374">
            <v>21300</v>
          </cell>
          <cell r="I374">
            <v>13800</v>
          </cell>
          <cell r="J374">
            <v>7500</v>
          </cell>
        </row>
        <row r="375">
          <cell r="B375" t="str">
            <v>0072</v>
          </cell>
          <cell r="C375" t="str">
            <v>LA LIBERTAD</v>
          </cell>
          <cell r="D375" t="str">
            <v>23 2 1 2 2</v>
          </cell>
          <cell r="E375" t="str">
            <v>23 2 1 2 20072</v>
          </cell>
          <cell r="F375" t="str">
            <v>23 2 1 2 2</v>
          </cell>
          <cell r="G375" t="str">
            <v>VIATICOS Y ASIGNACIONES POR COMISION DE SERVICIO</v>
          </cell>
          <cell r="H375">
            <v>182400</v>
          </cell>
          <cell r="I375">
            <v>182400</v>
          </cell>
          <cell r="J375">
            <v>0</v>
          </cell>
        </row>
        <row r="376">
          <cell r="B376" t="str">
            <v>0072</v>
          </cell>
          <cell r="C376" t="str">
            <v>LA LIBERTAD</v>
          </cell>
          <cell r="D376" t="str">
            <v>23 2 1 299</v>
          </cell>
          <cell r="E376" t="str">
            <v>23 2 1 2990072</v>
          </cell>
          <cell r="F376" t="str">
            <v>23 2 1 299</v>
          </cell>
          <cell r="G376" t="str">
            <v>OTROS GASTOS</v>
          </cell>
          <cell r="H376">
            <v>5184</v>
          </cell>
          <cell r="I376">
            <v>5184</v>
          </cell>
          <cell r="J376">
            <v>0</v>
          </cell>
        </row>
        <row r="377">
          <cell r="B377" t="str">
            <v>0072</v>
          </cell>
          <cell r="C377" t="str">
            <v>LA LIBERTAD</v>
          </cell>
          <cell r="D377" t="str">
            <v>23 2 2 2 2</v>
          </cell>
          <cell r="E377" t="str">
            <v>23 2 2 2 20072</v>
          </cell>
          <cell r="F377" t="str">
            <v>23 2 2 2 2</v>
          </cell>
          <cell r="G377" t="str">
            <v>SERVICIO DE TELEFONIA FIJA</v>
          </cell>
          <cell r="H377">
            <v>400</v>
          </cell>
          <cell r="I377">
            <v>0</v>
          </cell>
          <cell r="J377">
            <v>400</v>
          </cell>
        </row>
        <row r="378">
          <cell r="B378" t="str">
            <v>0073</v>
          </cell>
          <cell r="C378" t="str">
            <v>LAMBAYEQUE</v>
          </cell>
          <cell r="D378" t="str">
            <v>23 2 2 2 3</v>
          </cell>
          <cell r="E378" t="str">
            <v>23 2 2 2 30073</v>
          </cell>
          <cell r="F378" t="str">
            <v>23 2 2 2 3</v>
          </cell>
          <cell r="G378" t="str">
            <v>SERVICIO DE INTERNET</v>
          </cell>
          <cell r="H378">
            <v>1200</v>
          </cell>
          <cell r="I378">
            <v>1200</v>
          </cell>
          <cell r="J378">
            <v>0</v>
          </cell>
        </row>
        <row r="379">
          <cell r="B379" t="str">
            <v>0073</v>
          </cell>
          <cell r="C379" t="str">
            <v>LAMBAYEQUE</v>
          </cell>
          <cell r="D379" t="str">
            <v>23 2 2 3 1</v>
          </cell>
          <cell r="E379" t="str">
            <v>23 2 2 3 10073</v>
          </cell>
          <cell r="F379" t="str">
            <v>23 2 2 3 1</v>
          </cell>
          <cell r="G379" t="str">
            <v>CORREOS Y SERVICIOS DE MENSAJERIA</v>
          </cell>
          <cell r="H379">
            <v>6474</v>
          </cell>
          <cell r="I379">
            <v>6474</v>
          </cell>
          <cell r="J379">
            <v>0</v>
          </cell>
        </row>
        <row r="380">
          <cell r="B380" t="str">
            <v>0073</v>
          </cell>
          <cell r="C380" t="str">
            <v>LAMBAYEQUE</v>
          </cell>
          <cell r="D380" t="str">
            <v>23 2 2 4 4</v>
          </cell>
          <cell r="E380" t="str">
            <v>23 2 2 4 40073</v>
          </cell>
          <cell r="F380" t="str">
            <v>23 2 2 4 4</v>
          </cell>
          <cell r="G380" t="str">
            <v>SERVICIO DE IMPRESIONES, ENCUADERNACION Y EMPASTADO</v>
          </cell>
          <cell r="H380">
            <v>100</v>
          </cell>
          <cell r="I380">
            <v>100</v>
          </cell>
          <cell r="J380">
            <v>0</v>
          </cell>
        </row>
        <row r="381">
          <cell r="B381" t="str">
            <v>0073</v>
          </cell>
          <cell r="C381" t="str">
            <v>LAMBAYEQUE</v>
          </cell>
          <cell r="D381" t="str">
            <v>23 2 3 1 2</v>
          </cell>
          <cell r="E381" t="str">
            <v>23 2 3 1 20073</v>
          </cell>
          <cell r="F381" t="str">
            <v>23 2 3 1 2</v>
          </cell>
          <cell r="G381" t="str">
            <v>SERVICIOS DE SEGURIDAD Y VIGILANCIA</v>
          </cell>
          <cell r="H381">
            <v>1500</v>
          </cell>
          <cell r="I381">
            <v>1500</v>
          </cell>
          <cell r="J381">
            <v>0</v>
          </cell>
        </row>
        <row r="382">
          <cell r="B382" t="str">
            <v>0073</v>
          </cell>
          <cell r="C382" t="str">
            <v>LAMBAYEQUE</v>
          </cell>
          <cell r="D382" t="str">
            <v>23 2 7 299</v>
          </cell>
          <cell r="E382" t="str">
            <v>23 2 7 2990073</v>
          </cell>
          <cell r="F382" t="str">
            <v>23 2 7 299</v>
          </cell>
          <cell r="G382" t="str">
            <v>OTROS SERVICIOS SIMILARES</v>
          </cell>
          <cell r="H382">
            <v>2600</v>
          </cell>
          <cell r="I382">
            <v>2600</v>
          </cell>
          <cell r="J382">
            <v>0</v>
          </cell>
        </row>
        <row r="383">
          <cell r="B383" t="str">
            <v>0073</v>
          </cell>
          <cell r="C383" t="str">
            <v>LAMBAYEQUE</v>
          </cell>
          <cell r="D383" t="str">
            <v>23 2 71199</v>
          </cell>
          <cell r="E383" t="str">
            <v>23 2 711990073</v>
          </cell>
          <cell r="F383" t="str">
            <v>23 2 71199</v>
          </cell>
          <cell r="G383" t="str">
            <v>SERVICIOS DIVERSOS</v>
          </cell>
          <cell r="H383">
            <v>480</v>
          </cell>
          <cell r="I383">
            <v>0</v>
          </cell>
          <cell r="J383">
            <v>480</v>
          </cell>
        </row>
        <row r="384">
          <cell r="B384" t="str">
            <v>0073</v>
          </cell>
          <cell r="C384" t="str">
            <v>LAMBAYEQUE</v>
          </cell>
          <cell r="D384" t="str">
            <v>23 2 8 1 1</v>
          </cell>
          <cell r="E384" t="str">
            <v>23 2 8 1 10073</v>
          </cell>
          <cell r="F384" t="str">
            <v>23 2 8 1 1</v>
          </cell>
          <cell r="G384" t="str">
            <v>CONTRATO ADMINIST. DE SERVICIOS</v>
          </cell>
          <cell r="H384">
            <v>2520</v>
          </cell>
          <cell r="I384">
            <v>0</v>
          </cell>
          <cell r="J384">
            <v>2520</v>
          </cell>
        </row>
        <row r="385">
          <cell r="B385" t="str">
            <v>0073</v>
          </cell>
          <cell r="C385" t="str">
            <v>LAMBAYEQUE</v>
          </cell>
          <cell r="D385" t="str">
            <v>23 2 8 1 2</v>
          </cell>
          <cell r="E385" t="str">
            <v>23 2 8 1 20073</v>
          </cell>
          <cell r="F385" t="str">
            <v>23 2 8 1 2</v>
          </cell>
          <cell r="G385" t="str">
            <v>CONTRIB. A ESSALUD DE C.A.S.</v>
          </cell>
          <cell r="H385">
            <v>1400</v>
          </cell>
          <cell r="I385">
            <v>1400</v>
          </cell>
          <cell r="J385">
            <v>0</v>
          </cell>
        </row>
        <row r="386">
          <cell r="B386" t="str">
            <v>0073</v>
          </cell>
          <cell r="C386" t="str">
            <v>LAMBAYEQUE</v>
          </cell>
          <cell r="D386" t="str">
            <v>23 1 2 1 1</v>
          </cell>
          <cell r="E386" t="str">
            <v>23 1 2 1 10073</v>
          </cell>
          <cell r="F386" t="str">
            <v>23 1 2 1 1</v>
          </cell>
          <cell r="G386" t="str">
            <v>VESTUARIO, ACCESORIOS Y PRENDAS DIVERSAS</v>
          </cell>
          <cell r="H386">
            <v>600</v>
          </cell>
          <cell r="I386">
            <v>0</v>
          </cell>
          <cell r="J386">
            <v>600</v>
          </cell>
        </row>
        <row r="387">
          <cell r="B387" t="str">
            <v>0073</v>
          </cell>
          <cell r="C387" t="str">
            <v>LAMBAYEQUE</v>
          </cell>
          <cell r="D387" t="str">
            <v>23 1 3 1 1</v>
          </cell>
          <cell r="E387" t="str">
            <v>23 1 3 1 10073</v>
          </cell>
          <cell r="F387" t="str">
            <v>23 1 3 1 1</v>
          </cell>
          <cell r="G387" t="str">
            <v>COMBUSTIBLES Y CARBURANTES</v>
          </cell>
          <cell r="H387">
            <v>61787</v>
          </cell>
          <cell r="I387">
            <v>61786.67</v>
          </cell>
          <cell r="J387">
            <v>0.33000000000174623</v>
          </cell>
        </row>
        <row r="388">
          <cell r="B388" t="str">
            <v>0073</v>
          </cell>
          <cell r="C388" t="str">
            <v>LAMBAYEQUE</v>
          </cell>
          <cell r="D388" t="str">
            <v>23 1 5 1 2</v>
          </cell>
          <cell r="E388" t="str">
            <v>23 1 5 1 20073</v>
          </cell>
          <cell r="F388" t="str">
            <v>23 1 5 1 2</v>
          </cell>
          <cell r="G388" t="str">
            <v>PAPELERIA EN GENERAL, UTILES Y MATERIALES DE OFICINA</v>
          </cell>
          <cell r="H388">
            <v>32400</v>
          </cell>
          <cell r="I388">
            <v>29000</v>
          </cell>
          <cell r="J388">
            <v>3400</v>
          </cell>
        </row>
        <row r="389">
          <cell r="B389" t="str">
            <v>0073</v>
          </cell>
          <cell r="C389" t="str">
            <v>LAMBAYEQUE</v>
          </cell>
          <cell r="D389" t="str">
            <v>23 2 1 2 1</v>
          </cell>
          <cell r="E389" t="str">
            <v>23 2 1 2 10073</v>
          </cell>
          <cell r="F389" t="str">
            <v>23 2 1 2 1</v>
          </cell>
          <cell r="G389" t="str">
            <v>PASAJES Y GASTOS DE TRANSPORTE</v>
          </cell>
          <cell r="H389">
            <v>11350</v>
          </cell>
          <cell r="I389">
            <v>9850</v>
          </cell>
          <cell r="J389">
            <v>1500</v>
          </cell>
        </row>
        <row r="390">
          <cell r="B390" t="str">
            <v>0073</v>
          </cell>
          <cell r="C390" t="str">
            <v>LAMBAYEQUE</v>
          </cell>
          <cell r="D390" t="str">
            <v>23 2 1 2 2</v>
          </cell>
          <cell r="E390" t="str">
            <v>23 2 1 2 20073</v>
          </cell>
          <cell r="F390" t="str">
            <v>23 2 1 2 2</v>
          </cell>
          <cell r="G390" t="str">
            <v>VIATICOS Y ASIGNACIONES POR COMISION DE SERVICIO</v>
          </cell>
          <cell r="H390">
            <v>105000</v>
          </cell>
          <cell r="I390">
            <v>105000</v>
          </cell>
          <cell r="J390">
            <v>0</v>
          </cell>
        </row>
        <row r="391">
          <cell r="B391" t="str">
            <v>0073</v>
          </cell>
          <cell r="C391" t="str">
            <v>LAMBAYEQUE</v>
          </cell>
          <cell r="D391" t="str">
            <v>23 2 2 4 4</v>
          </cell>
          <cell r="E391" t="str">
            <v>23 2 2 4 40073</v>
          </cell>
          <cell r="F391" t="str">
            <v>23 2 2 4 4</v>
          </cell>
          <cell r="G391" t="str">
            <v>SERVICIO DE IMPRESIONES, ENCUADERNACION Y EMPASTADO</v>
          </cell>
          <cell r="H391">
            <v>3780</v>
          </cell>
          <cell r="I391">
            <v>3780</v>
          </cell>
          <cell r="J391">
            <v>0</v>
          </cell>
        </row>
        <row r="392">
          <cell r="B392" t="str">
            <v>0074</v>
          </cell>
          <cell r="C392" t="str">
            <v>UGPROM - OFICINA NACIONAL</v>
          </cell>
          <cell r="D392" t="str">
            <v>23 2 5 1 1</v>
          </cell>
          <cell r="E392" t="str">
            <v>23 2 5 1 10074</v>
          </cell>
          <cell r="F392" t="str">
            <v>23 2 5 1 1</v>
          </cell>
          <cell r="G392" t="str">
            <v>ALQUILER DE EDIFICIOS Y ESTRUCTURAS</v>
          </cell>
          <cell r="H392">
            <v>24525</v>
          </cell>
          <cell r="I392">
            <v>0</v>
          </cell>
          <cell r="J392">
            <v>24525</v>
          </cell>
        </row>
        <row r="393">
          <cell r="B393" t="str">
            <v>0074</v>
          </cell>
          <cell r="C393" t="str">
            <v>UGPROM - OFICINA NACIONAL</v>
          </cell>
          <cell r="D393" t="str">
            <v>23 2 5 1 4</v>
          </cell>
          <cell r="E393" t="str">
            <v>23 2 5 1 40074</v>
          </cell>
          <cell r="F393" t="str">
            <v>23 2 5 1 4</v>
          </cell>
          <cell r="G393" t="str">
            <v>ALQUILER DE MAQUINARIAS Y EQUIPOS</v>
          </cell>
          <cell r="H393">
            <v>3600</v>
          </cell>
          <cell r="I393">
            <v>2000.15</v>
          </cell>
          <cell r="J393">
            <v>1599.85</v>
          </cell>
        </row>
        <row r="394">
          <cell r="B394" t="str">
            <v>0074</v>
          </cell>
          <cell r="C394" t="str">
            <v>UGPROM - OFICINA NACIONAL</v>
          </cell>
          <cell r="D394" t="str">
            <v>23 2 7 5 2</v>
          </cell>
          <cell r="E394" t="str">
            <v>23 2 7 5 20074</v>
          </cell>
          <cell r="F394" t="str">
            <v>23 2 7 5 2</v>
          </cell>
          <cell r="G394" t="str">
            <v>PROPINAS PARA PRACTICANTES</v>
          </cell>
          <cell r="H394">
            <v>1000</v>
          </cell>
          <cell r="I394">
            <v>0</v>
          </cell>
          <cell r="J394">
            <v>1000</v>
          </cell>
        </row>
        <row r="395">
          <cell r="B395" t="str">
            <v>0074</v>
          </cell>
          <cell r="C395" t="str">
            <v>UGPROM - OFICINA NACIONAL</v>
          </cell>
          <cell r="D395" t="str">
            <v>23 2 710 1</v>
          </cell>
          <cell r="E395" t="str">
            <v>23 2 710 10074</v>
          </cell>
          <cell r="F395" t="str">
            <v>23 2 710 1</v>
          </cell>
          <cell r="G395" t="str">
            <v>SEMINARIOS ,TALLERES Y SIMILARES ORGANIZADOS POR LA  INSTITUCION</v>
          </cell>
          <cell r="H395">
            <v>49789</v>
          </cell>
          <cell r="I395">
            <v>25284.15</v>
          </cell>
          <cell r="J395">
            <v>24504.85</v>
          </cell>
        </row>
        <row r="396">
          <cell r="B396" t="str">
            <v>0074</v>
          </cell>
          <cell r="C396" t="str">
            <v>UGPROM - OFICINA NACIONAL</v>
          </cell>
          <cell r="D396" t="str">
            <v>23 2 7 299</v>
          </cell>
          <cell r="E396" t="str">
            <v>23 2 7 2990074</v>
          </cell>
          <cell r="F396" t="str">
            <v>23 2 7 299</v>
          </cell>
          <cell r="G396" t="str">
            <v>OTROS SERVICIOS SIMILARES</v>
          </cell>
          <cell r="H396">
            <v>58317</v>
          </cell>
          <cell r="I396">
            <v>26418.9</v>
          </cell>
          <cell r="J396">
            <v>31898.1</v>
          </cell>
        </row>
        <row r="397">
          <cell r="B397" t="str">
            <v>0074</v>
          </cell>
          <cell r="C397" t="str">
            <v>UGPROM - OFICINA NACIONAL</v>
          </cell>
          <cell r="D397" t="str">
            <v>23 2 71199</v>
          </cell>
          <cell r="E397" t="str">
            <v>23 2 711990074</v>
          </cell>
          <cell r="F397" t="str">
            <v>23 2 71199</v>
          </cell>
          <cell r="G397" t="str">
            <v>SERVICIOS DIVERSOS</v>
          </cell>
          <cell r="H397">
            <v>12700</v>
          </cell>
          <cell r="I397">
            <v>0</v>
          </cell>
          <cell r="J397">
            <v>12700</v>
          </cell>
        </row>
        <row r="398">
          <cell r="B398" t="str">
            <v>0074</v>
          </cell>
          <cell r="C398" t="str">
            <v>UGPROM - OFICINA NACIONAL</v>
          </cell>
          <cell r="D398" t="str">
            <v>23 1 3 1 1</v>
          </cell>
          <cell r="E398" t="str">
            <v>23 1 3 1 10074</v>
          </cell>
          <cell r="F398" t="str">
            <v>23 1 3 1 1</v>
          </cell>
          <cell r="G398" t="str">
            <v>COMBUSTIBLES Y CARBURANTES</v>
          </cell>
          <cell r="H398">
            <v>8000</v>
          </cell>
          <cell r="I398">
            <v>0</v>
          </cell>
          <cell r="J398">
            <v>8000</v>
          </cell>
        </row>
        <row r="399">
          <cell r="B399" t="str">
            <v>0074</v>
          </cell>
          <cell r="C399" t="str">
            <v>UGPROM - OFICINA NACIONAL</v>
          </cell>
          <cell r="D399" t="str">
            <v>23 2 1 2 1</v>
          </cell>
          <cell r="E399" t="str">
            <v>23 2 1 2 10074</v>
          </cell>
          <cell r="F399" t="str">
            <v>23 2 1 2 1</v>
          </cell>
          <cell r="G399" t="str">
            <v>PASAJES Y GASTOS DE TRANSPORTE</v>
          </cell>
          <cell r="H399">
            <v>14000</v>
          </cell>
          <cell r="I399">
            <v>0</v>
          </cell>
          <cell r="J399">
            <v>14000</v>
          </cell>
        </row>
        <row r="400">
          <cell r="B400" t="str">
            <v>0074</v>
          </cell>
          <cell r="C400" t="str">
            <v>UGPROM - OFICINA NACIONAL</v>
          </cell>
          <cell r="D400" t="str">
            <v>23 2 1 2 2</v>
          </cell>
          <cell r="E400" t="str">
            <v>23 2 1 2 20074</v>
          </cell>
          <cell r="F400" t="str">
            <v>23 2 1 2 2</v>
          </cell>
          <cell r="G400" t="str">
            <v>VIATICOS Y ASIGNACIONES POR COMISION DE SERVICIO</v>
          </cell>
          <cell r="H400">
            <v>25200</v>
          </cell>
          <cell r="I400">
            <v>25200</v>
          </cell>
          <cell r="J400">
            <v>0</v>
          </cell>
        </row>
        <row r="401">
          <cell r="B401" t="str">
            <v>0074</v>
          </cell>
          <cell r="C401" t="str">
            <v>UGPROM - OFICINA NACIONAL</v>
          </cell>
          <cell r="D401" t="str">
            <v>23 2 2 4 4</v>
          </cell>
          <cell r="E401" t="str">
            <v>23 2 2 4 40074</v>
          </cell>
          <cell r="F401" t="str">
            <v>23 2 2 4 4</v>
          </cell>
          <cell r="G401" t="str">
            <v>SERVICIO DE IMPRESIONES, ENCUADERNACION Y EMPASTADO</v>
          </cell>
          <cell r="H401">
            <v>29000</v>
          </cell>
          <cell r="I401">
            <v>0</v>
          </cell>
          <cell r="J401">
            <v>29000</v>
          </cell>
        </row>
        <row r="402">
          <cell r="B402" t="str">
            <v>0074</v>
          </cell>
          <cell r="C402" t="str">
            <v>UGPROM - OFICINA NACIONAL</v>
          </cell>
          <cell r="D402" t="str">
            <v>23 2 7 299</v>
          </cell>
          <cell r="E402" t="str">
            <v>23 2 7 2990074</v>
          </cell>
          <cell r="F402" t="str">
            <v>23 2 7 299</v>
          </cell>
          <cell r="G402" t="str">
            <v>OTROS SERVICIOS SIMILARES</v>
          </cell>
          <cell r="H402">
            <v>37500</v>
          </cell>
          <cell r="I402">
            <v>21599.200000000001</v>
          </cell>
          <cell r="J402">
            <v>15900.8</v>
          </cell>
        </row>
        <row r="403">
          <cell r="B403" t="str">
            <v>0074</v>
          </cell>
          <cell r="C403" t="str">
            <v>UGPROM - OFICINA NACIONAL</v>
          </cell>
          <cell r="D403" t="str">
            <v>23 2 7 5 2</v>
          </cell>
          <cell r="E403" t="str">
            <v>23 2 7 5 20074</v>
          </cell>
          <cell r="F403" t="str">
            <v>23 2 7 5 2</v>
          </cell>
          <cell r="G403" t="str">
            <v>PROPINAS PARA PRACTICANTES</v>
          </cell>
          <cell r="H403">
            <v>40000</v>
          </cell>
          <cell r="I403">
            <v>15000</v>
          </cell>
          <cell r="J403">
            <v>25000</v>
          </cell>
        </row>
        <row r="404">
          <cell r="B404" t="str">
            <v>0075</v>
          </cell>
          <cell r="C404" t="str">
            <v>UGPYTOS - OFICINA NACIONAL</v>
          </cell>
          <cell r="D404" t="str">
            <v>23 2 710 1</v>
          </cell>
          <cell r="E404" t="str">
            <v>23 2 710 10075</v>
          </cell>
          <cell r="F404" t="str">
            <v>23 2 710 1</v>
          </cell>
          <cell r="G404" t="str">
            <v>SEMINARIOS ,TALLERES Y SIMILARES ORGANIZADOS POR LA  INSTITUCION</v>
          </cell>
          <cell r="H404">
            <v>0</v>
          </cell>
          <cell r="I404">
            <v>0</v>
          </cell>
          <cell r="J404">
            <v>0</v>
          </cell>
        </row>
        <row r="405">
          <cell r="B405" t="str">
            <v>0075</v>
          </cell>
          <cell r="C405" t="str">
            <v>UGPYTOS - OFICINA NACIONAL</v>
          </cell>
          <cell r="D405" t="str">
            <v>23 2 71199</v>
          </cell>
          <cell r="E405" t="str">
            <v>23 2 711990075</v>
          </cell>
          <cell r="F405" t="str">
            <v>23 2 71199</v>
          </cell>
          <cell r="G405" t="str">
            <v>SERVICIOS DIVERSOS</v>
          </cell>
          <cell r="H405">
            <v>73826</v>
          </cell>
          <cell r="I405">
            <v>34669.33</v>
          </cell>
          <cell r="J405">
            <v>39156.67</v>
          </cell>
        </row>
        <row r="406">
          <cell r="B406" t="str">
            <v>0075</v>
          </cell>
          <cell r="C406" t="str">
            <v>UGPYTOS - OFICINA NACIONAL</v>
          </cell>
          <cell r="D406" t="str">
            <v>23 2 8 1 1</v>
          </cell>
          <cell r="E406" t="str">
            <v>23 2 8 1 10075</v>
          </cell>
          <cell r="F406" t="str">
            <v>23 2 8 1 1</v>
          </cell>
          <cell r="G406" t="str">
            <v>CONTRATO ADMINIST. DE SERVICIOS</v>
          </cell>
          <cell r="H406">
            <v>51402</v>
          </cell>
          <cell r="I406">
            <v>6841.34</v>
          </cell>
          <cell r="J406">
            <v>44560.66</v>
          </cell>
        </row>
        <row r="407">
          <cell r="B407" t="str">
            <v>0075</v>
          </cell>
          <cell r="C407" t="str">
            <v>UGPYTOS - OFICINA NACIONAL</v>
          </cell>
          <cell r="D407" t="str">
            <v>23 2 8 1 2</v>
          </cell>
          <cell r="E407" t="str">
            <v>23 2 8 1 20075</v>
          </cell>
          <cell r="F407" t="str">
            <v>23 2 8 1 2</v>
          </cell>
          <cell r="G407" t="str">
            <v>CONTRIB. A ESSALUD DE C.A.S.</v>
          </cell>
          <cell r="H407">
            <v>15000</v>
          </cell>
          <cell r="I407">
            <v>0</v>
          </cell>
          <cell r="J407">
            <v>15000</v>
          </cell>
        </row>
        <row r="408">
          <cell r="B408" t="str">
            <v>0075</v>
          </cell>
          <cell r="C408" t="str">
            <v>UGPYTOS - OFICINA NACIONAL</v>
          </cell>
          <cell r="D408" t="str">
            <v>23 1 59999</v>
          </cell>
          <cell r="E408" t="str">
            <v>23 1 599990075</v>
          </cell>
          <cell r="F408" t="str">
            <v>23 1 59999</v>
          </cell>
          <cell r="G408" t="str">
            <v>OTROS</v>
          </cell>
          <cell r="H408">
            <v>64500</v>
          </cell>
          <cell r="I408">
            <v>64500</v>
          </cell>
          <cell r="J408">
            <v>0</v>
          </cell>
        </row>
        <row r="409">
          <cell r="B409" t="str">
            <v>0075</v>
          </cell>
          <cell r="C409" t="str">
            <v>UGPYTOS - OFICINA NACIONAL</v>
          </cell>
          <cell r="D409" t="str">
            <v>23 2 1 2 1</v>
          </cell>
          <cell r="E409" t="str">
            <v>23 2 1 2 10075</v>
          </cell>
          <cell r="F409" t="str">
            <v>23 2 1 2 1</v>
          </cell>
          <cell r="G409" t="str">
            <v>PASAJES Y GASTOS DE TRANSPORTE</v>
          </cell>
          <cell r="H409">
            <v>12600</v>
          </cell>
          <cell r="I409">
            <v>12486.67</v>
          </cell>
          <cell r="J409">
            <v>113.32999999999993</v>
          </cell>
        </row>
        <row r="410">
          <cell r="B410" t="str">
            <v>0075</v>
          </cell>
          <cell r="C410" t="str">
            <v>UGPYTOS - OFICINA NACIONAL</v>
          </cell>
          <cell r="D410" t="str">
            <v>23 2 1 2 2</v>
          </cell>
          <cell r="E410" t="str">
            <v>23 2 1 2 20075</v>
          </cell>
          <cell r="F410" t="str">
            <v>23 2 1 2 2</v>
          </cell>
          <cell r="G410" t="str">
            <v>VIATICOS Y ASIGNACIONES POR COMISION DE SERVICIO</v>
          </cell>
          <cell r="H410">
            <v>6000</v>
          </cell>
          <cell r="I410">
            <v>0</v>
          </cell>
          <cell r="J410">
            <v>6000</v>
          </cell>
        </row>
        <row r="411">
          <cell r="B411" t="str">
            <v>0075</v>
          </cell>
          <cell r="C411" t="str">
            <v>UGPYTOS - OFICINA NACIONAL</v>
          </cell>
          <cell r="D411" t="str">
            <v>23 2 1 299</v>
          </cell>
          <cell r="E411" t="str">
            <v>23 2 1 2990075</v>
          </cell>
          <cell r="F411" t="str">
            <v>23 2 1 299</v>
          </cell>
          <cell r="G411" t="str">
            <v>OTROS GASTOS</v>
          </cell>
          <cell r="H411">
            <v>15000</v>
          </cell>
          <cell r="I411">
            <v>0</v>
          </cell>
          <cell r="J411">
            <v>15000</v>
          </cell>
        </row>
        <row r="412">
          <cell r="B412" t="str">
            <v>0075</v>
          </cell>
          <cell r="C412" t="str">
            <v>UGPYTOS - OFICINA NACIONAL</v>
          </cell>
          <cell r="D412" t="str">
            <v>23 2 2 3 1</v>
          </cell>
          <cell r="E412" t="str">
            <v>23 2 2 3 10075</v>
          </cell>
          <cell r="F412" t="str">
            <v>23 2 2 3 1</v>
          </cell>
          <cell r="G412" t="str">
            <v>CORREOS Y SERVICIOS DE MENSAJERIA</v>
          </cell>
          <cell r="H412">
            <v>690600</v>
          </cell>
          <cell r="I412">
            <v>690600</v>
          </cell>
          <cell r="J412">
            <v>0</v>
          </cell>
        </row>
        <row r="413">
          <cell r="B413" t="str">
            <v>0075</v>
          </cell>
          <cell r="C413" t="str">
            <v>UGPYTOS - OFICINA NACIONAL</v>
          </cell>
          <cell r="D413" t="str">
            <v>23 2 4 1 3</v>
          </cell>
          <cell r="E413" t="str">
            <v>23 2 4 1 30075</v>
          </cell>
          <cell r="F413" t="str">
            <v>23 2 4 1 3</v>
          </cell>
          <cell r="G413" t="str">
            <v>MANTENIMIENTO, REPARACIÓN Y ACONDICIONAMIENTO DE VEHICULOS</v>
          </cell>
          <cell r="H413">
            <v>14256</v>
          </cell>
          <cell r="I413">
            <v>14256</v>
          </cell>
          <cell r="J413">
            <v>0</v>
          </cell>
        </row>
        <row r="414">
          <cell r="B414" t="str">
            <v>0075</v>
          </cell>
          <cell r="C414" t="str">
            <v>UGPYTOS - OFICINA NACIONAL</v>
          </cell>
          <cell r="D414" t="str">
            <v>23 2 7 299</v>
          </cell>
          <cell r="E414" t="str">
            <v>23 2 7 2990075</v>
          </cell>
          <cell r="F414" t="str">
            <v>23 2 7 299</v>
          </cell>
          <cell r="G414" t="str">
            <v>OTROS SERVICIOS SIMILARES</v>
          </cell>
          <cell r="H414">
            <v>1680</v>
          </cell>
          <cell r="I414">
            <v>0</v>
          </cell>
          <cell r="J414">
            <v>1680</v>
          </cell>
        </row>
        <row r="415">
          <cell r="B415" t="str">
            <v>0076</v>
          </cell>
          <cell r="C415" t="str">
            <v>LIMA SUR - ESTE</v>
          </cell>
          <cell r="D415" t="str">
            <v>23 2 7 5 2</v>
          </cell>
          <cell r="E415" t="str">
            <v>23 2 7 5 20076</v>
          </cell>
          <cell r="F415" t="str">
            <v>23 2 7 5 2</v>
          </cell>
          <cell r="G415" t="str">
            <v>PROPINAS PARA PRACTICANTES</v>
          </cell>
          <cell r="H415">
            <v>1000</v>
          </cell>
          <cell r="I415">
            <v>1000</v>
          </cell>
          <cell r="J415">
            <v>0</v>
          </cell>
        </row>
        <row r="416">
          <cell r="B416" t="str">
            <v>0076</v>
          </cell>
          <cell r="C416" t="str">
            <v>LIMA SUR - ESTE</v>
          </cell>
          <cell r="D416" t="str">
            <v>23 2 71199</v>
          </cell>
          <cell r="E416" t="str">
            <v>23 2 711990076</v>
          </cell>
          <cell r="F416" t="str">
            <v>23 2 71199</v>
          </cell>
          <cell r="G416" t="str">
            <v>SERVICIOS DIVERSOS</v>
          </cell>
          <cell r="H416">
            <v>1100</v>
          </cell>
          <cell r="I416">
            <v>1100</v>
          </cell>
          <cell r="J416">
            <v>0</v>
          </cell>
        </row>
        <row r="417">
          <cell r="B417" t="str">
            <v>0076</v>
          </cell>
          <cell r="C417" t="str">
            <v>LIMA SUR - ESTE</v>
          </cell>
          <cell r="D417" t="str">
            <v>23 2 8 1 1</v>
          </cell>
          <cell r="E417" t="str">
            <v>23 2 8 1 10076</v>
          </cell>
          <cell r="F417" t="str">
            <v>23 2 8 1 1</v>
          </cell>
          <cell r="G417" t="str">
            <v>CONTRATO ADMINIST. DE SERVICIOS</v>
          </cell>
          <cell r="H417">
            <v>3000</v>
          </cell>
          <cell r="I417">
            <v>3000</v>
          </cell>
          <cell r="J417">
            <v>0</v>
          </cell>
        </row>
        <row r="418">
          <cell r="B418" t="str">
            <v>0076</v>
          </cell>
          <cell r="C418" t="str">
            <v>LIMA SUR - ESTE</v>
          </cell>
          <cell r="D418" t="str">
            <v>23 2 8 1 2</v>
          </cell>
          <cell r="E418" t="str">
            <v>23 2 8 1 20076</v>
          </cell>
          <cell r="F418" t="str">
            <v>23 2 8 1 2</v>
          </cell>
          <cell r="G418" t="str">
            <v>CONTRIB. A ESSALUD DE C.A.S.</v>
          </cell>
          <cell r="H418">
            <v>900</v>
          </cell>
          <cell r="I418">
            <v>900</v>
          </cell>
          <cell r="J418">
            <v>0</v>
          </cell>
        </row>
        <row r="419">
          <cell r="B419" t="str">
            <v>0076</v>
          </cell>
          <cell r="C419" t="str">
            <v>LIMA SUR - ESTE</v>
          </cell>
          <cell r="D419" t="str">
            <v>23 1 59999</v>
          </cell>
          <cell r="E419" t="str">
            <v>23 1 599990076</v>
          </cell>
          <cell r="F419" t="str">
            <v>23 1 59999</v>
          </cell>
          <cell r="G419" t="str">
            <v>OTROS</v>
          </cell>
          <cell r="H419">
            <v>300</v>
          </cell>
          <cell r="I419">
            <v>300</v>
          </cell>
          <cell r="J419">
            <v>0</v>
          </cell>
        </row>
        <row r="420">
          <cell r="B420" t="str">
            <v>0076</v>
          </cell>
          <cell r="C420" t="str">
            <v>LIMA SUR - ESTE</v>
          </cell>
          <cell r="D420" t="str">
            <v>23 1 6 1 1</v>
          </cell>
          <cell r="E420" t="str">
            <v>23 1 6 1 10076</v>
          </cell>
          <cell r="F420" t="str">
            <v>23 1 6 1 1</v>
          </cell>
          <cell r="G420" t="str">
            <v>DE VEHICULOS</v>
          </cell>
          <cell r="H420">
            <v>192300</v>
          </cell>
          <cell r="I420">
            <v>157100</v>
          </cell>
          <cell r="J420">
            <v>35200</v>
          </cell>
        </row>
        <row r="421">
          <cell r="B421" t="str">
            <v>0076</v>
          </cell>
          <cell r="C421" t="str">
            <v>LIMA SUR - ESTE</v>
          </cell>
          <cell r="D421" t="str">
            <v>23 1 6 199</v>
          </cell>
          <cell r="E421" t="str">
            <v>23 1 6 1990076</v>
          </cell>
          <cell r="F421" t="str">
            <v>23 1 6 199</v>
          </cell>
          <cell r="G421" t="str">
            <v>OTROS ACCESORIOS Y REPUESTOS</v>
          </cell>
          <cell r="H421">
            <v>37800</v>
          </cell>
          <cell r="I421">
            <v>37800</v>
          </cell>
          <cell r="J421">
            <v>0</v>
          </cell>
        </row>
        <row r="422">
          <cell r="B422" t="str">
            <v>0076</v>
          </cell>
          <cell r="C422" t="str">
            <v>LIMA SUR - ESTE</v>
          </cell>
          <cell r="D422" t="str">
            <v>23 1 1 1 1</v>
          </cell>
          <cell r="E422" t="str">
            <v>23 1 1 1 10076</v>
          </cell>
          <cell r="F422" t="str">
            <v>23 1 1 1 1</v>
          </cell>
          <cell r="G422" t="str">
            <v>ALIMENTOS Y BEBIDAS PARA CONSUMO HUMANO</v>
          </cell>
          <cell r="H422">
            <v>1500</v>
          </cell>
          <cell r="I422">
            <v>1500</v>
          </cell>
          <cell r="J422">
            <v>0</v>
          </cell>
        </row>
        <row r="423">
          <cell r="B423" t="str">
            <v>0076</v>
          </cell>
          <cell r="C423" t="str">
            <v>LIMA SUR - ESTE</v>
          </cell>
          <cell r="D423" t="str">
            <v>23 1 3 1 1</v>
          </cell>
          <cell r="E423" t="str">
            <v>23 1 3 1 10076</v>
          </cell>
          <cell r="F423" t="str">
            <v>23 1 3 1 1</v>
          </cell>
          <cell r="G423" t="str">
            <v>COMBUSTIBLES Y CARBURANTES</v>
          </cell>
          <cell r="H423">
            <v>121550</v>
          </cell>
          <cell r="I423">
            <v>121550</v>
          </cell>
          <cell r="J423">
            <v>0</v>
          </cell>
        </row>
        <row r="424">
          <cell r="B424" t="str">
            <v>0076</v>
          </cell>
          <cell r="C424" t="str">
            <v>LIMA SUR - ESTE</v>
          </cell>
          <cell r="D424" t="str">
            <v>23 1 5 1 1</v>
          </cell>
          <cell r="E424" t="str">
            <v>23 1 5 1 10076</v>
          </cell>
          <cell r="F424" t="str">
            <v>23 1 5 1 1</v>
          </cell>
          <cell r="G424" t="str">
            <v>REPUESTOS Y ACCESORIOS</v>
          </cell>
          <cell r="H424">
            <v>3888</v>
          </cell>
          <cell r="I424">
            <v>3888</v>
          </cell>
          <cell r="J424">
            <v>0</v>
          </cell>
        </row>
        <row r="425">
          <cell r="B425" t="str">
            <v>0076</v>
          </cell>
          <cell r="C425" t="str">
            <v>LIMA SUR - ESTE</v>
          </cell>
          <cell r="D425" t="str">
            <v>23 1 5 1 2</v>
          </cell>
          <cell r="E425" t="str">
            <v>23 1 5 1 20076</v>
          </cell>
          <cell r="F425" t="str">
            <v>23 1 5 1 2</v>
          </cell>
          <cell r="G425" t="str">
            <v>PAPELERIA EN GENERAL, UTILES Y MATERIALES DE OFICINA</v>
          </cell>
          <cell r="H425">
            <v>4362</v>
          </cell>
          <cell r="I425">
            <v>0</v>
          </cell>
          <cell r="J425">
            <v>4362</v>
          </cell>
        </row>
        <row r="426">
          <cell r="B426" t="str">
            <v>0077</v>
          </cell>
          <cell r="C426" t="str">
            <v>OFICINA NACIONAL</v>
          </cell>
          <cell r="D426" t="str">
            <v>23 111 1 5</v>
          </cell>
          <cell r="E426" t="str">
            <v>23 111 1 50077</v>
          </cell>
          <cell r="F426" t="str">
            <v>23 111 1 5</v>
          </cell>
          <cell r="G426" t="str">
            <v>OTROS MATERIALES DE MANTENIMIENTO</v>
          </cell>
          <cell r="H426">
            <v>8870</v>
          </cell>
          <cell r="I426">
            <v>8870</v>
          </cell>
          <cell r="J426">
            <v>0</v>
          </cell>
        </row>
        <row r="427">
          <cell r="B427" t="str">
            <v>0077</v>
          </cell>
          <cell r="C427" t="str">
            <v>OFICINA NACIONAL</v>
          </cell>
          <cell r="D427" t="str">
            <v>23 199 1 3</v>
          </cell>
          <cell r="E427" t="str">
            <v>23 199 1 30077</v>
          </cell>
          <cell r="F427" t="str">
            <v>23 199 1 3</v>
          </cell>
          <cell r="G427" t="str">
            <v>LIBROS, DIARIOS, REVISTAS Y OTROS BIENES IMPRESOS NO VINCULADOS A ENSEÑANZA</v>
          </cell>
          <cell r="H427">
            <v>6390</v>
          </cell>
          <cell r="I427">
            <v>0</v>
          </cell>
          <cell r="J427">
            <v>6390</v>
          </cell>
        </row>
        <row r="428">
          <cell r="B428" t="str">
            <v>0077</v>
          </cell>
          <cell r="C428" t="str">
            <v>OFICINA NACIONAL</v>
          </cell>
          <cell r="D428" t="str">
            <v>23 2 1 2 1</v>
          </cell>
          <cell r="E428" t="str">
            <v>23 2 1 2 10077</v>
          </cell>
          <cell r="F428" t="str">
            <v>23 2 1 2 1</v>
          </cell>
          <cell r="G428" t="str">
            <v>PASAJES Y GASTOS DE TRANSPORTE</v>
          </cell>
          <cell r="H428">
            <v>20700</v>
          </cell>
          <cell r="I428">
            <v>20655.3</v>
          </cell>
          <cell r="J428">
            <v>44.700000000000728</v>
          </cell>
        </row>
        <row r="429">
          <cell r="B429" t="str">
            <v>0077</v>
          </cell>
          <cell r="C429" t="str">
            <v>OFICINA NACIONAL</v>
          </cell>
          <cell r="D429" t="str">
            <v>23 2 1 2 2</v>
          </cell>
          <cell r="E429" t="str">
            <v>23 2 1 2 20077</v>
          </cell>
          <cell r="F429" t="str">
            <v>23 2 1 2 2</v>
          </cell>
          <cell r="G429" t="str">
            <v>VIATICOS Y ASIGNACIONES POR COMISION DE SERVICIO</v>
          </cell>
          <cell r="H429">
            <v>30600</v>
          </cell>
          <cell r="I429">
            <v>25573.18</v>
          </cell>
          <cell r="J429">
            <v>5026.82</v>
          </cell>
        </row>
        <row r="430">
          <cell r="B430" t="str">
            <v>0077</v>
          </cell>
          <cell r="C430" t="str">
            <v>OFICINA NACIONAL</v>
          </cell>
          <cell r="D430" t="str">
            <v>23 2 1 299</v>
          </cell>
          <cell r="E430" t="str">
            <v>23 2 1 2990077</v>
          </cell>
          <cell r="F430" t="str">
            <v>23 2 1 299</v>
          </cell>
          <cell r="G430" t="str">
            <v>OTROS GASTOS</v>
          </cell>
          <cell r="H430">
            <v>114488</v>
          </cell>
          <cell r="I430">
            <v>110677.11</v>
          </cell>
          <cell r="J430">
            <v>3810.8899999999994</v>
          </cell>
        </row>
        <row r="431">
          <cell r="B431" t="str">
            <v>0077</v>
          </cell>
          <cell r="C431" t="str">
            <v>OFICINA NACIONAL</v>
          </cell>
          <cell r="D431" t="str">
            <v>23 2 2 1 1</v>
          </cell>
          <cell r="E431" t="str">
            <v>23 2 2 1 10077</v>
          </cell>
          <cell r="F431" t="str">
            <v>23 2 2 1 1</v>
          </cell>
          <cell r="G431" t="str">
            <v>SERV. DE SUMIN. DE ENERGIA ELECT.</v>
          </cell>
          <cell r="H431">
            <v>6265</v>
          </cell>
          <cell r="I431">
            <v>4200</v>
          </cell>
          <cell r="J431">
            <v>2065</v>
          </cell>
        </row>
        <row r="432">
          <cell r="B432" t="str">
            <v>0077</v>
          </cell>
          <cell r="C432" t="str">
            <v>OFICINA NACIONAL</v>
          </cell>
          <cell r="D432" t="str">
            <v>23 2 2 1 2</v>
          </cell>
          <cell r="E432" t="str">
            <v>23 2 2 1 20077</v>
          </cell>
          <cell r="F432" t="str">
            <v>23 2 2 1 2</v>
          </cell>
          <cell r="G432" t="str">
            <v>SERVICIO DE AGUA Y DESAGUE</v>
          </cell>
          <cell r="H432">
            <v>40557</v>
          </cell>
          <cell r="I432">
            <v>33315.82</v>
          </cell>
          <cell r="J432">
            <v>7241.18</v>
          </cell>
        </row>
        <row r="433">
          <cell r="B433" t="str">
            <v>0077</v>
          </cell>
          <cell r="C433" t="str">
            <v>OFICINA NACIONAL</v>
          </cell>
          <cell r="D433" t="str">
            <v>23 2 2 2 1</v>
          </cell>
          <cell r="E433" t="str">
            <v>23 2 2 2 10077</v>
          </cell>
          <cell r="F433" t="str">
            <v>23 2 2 2 1</v>
          </cell>
          <cell r="G433" t="str">
            <v>SERVICIO DE TELEFONIA MOVIL</v>
          </cell>
          <cell r="H433">
            <v>40990</v>
          </cell>
          <cell r="I433">
            <v>29218.18</v>
          </cell>
          <cell r="J433">
            <v>11771.82</v>
          </cell>
        </row>
        <row r="434">
          <cell r="B434" t="str">
            <v>0077</v>
          </cell>
          <cell r="C434" t="str">
            <v>OFICINA NACIONAL</v>
          </cell>
          <cell r="D434" t="str">
            <v>23 2 2 2 2</v>
          </cell>
          <cell r="E434" t="str">
            <v>23 2 2 2 20077</v>
          </cell>
          <cell r="F434" t="str">
            <v>23 2 2 2 2</v>
          </cell>
          <cell r="G434" t="str">
            <v>SERVICIO DE TELEFONIA FIJA</v>
          </cell>
          <cell r="H434">
            <v>12100</v>
          </cell>
          <cell r="I434">
            <v>12100</v>
          </cell>
          <cell r="J434">
            <v>0</v>
          </cell>
        </row>
        <row r="435">
          <cell r="B435" t="str">
            <v>0077</v>
          </cell>
          <cell r="C435" t="str">
            <v>OFICINA NACIONAL</v>
          </cell>
          <cell r="D435" t="str">
            <v>23 2 2 2 3</v>
          </cell>
          <cell r="E435" t="str">
            <v>23 2 2 2 30077</v>
          </cell>
          <cell r="F435" t="str">
            <v>23 2 2 2 3</v>
          </cell>
          <cell r="G435" t="str">
            <v>SERVICIO DE INTERNET</v>
          </cell>
          <cell r="H435">
            <v>83410</v>
          </cell>
          <cell r="I435">
            <v>83349.37</v>
          </cell>
          <cell r="J435">
            <v>60.630000000004657</v>
          </cell>
        </row>
        <row r="436">
          <cell r="B436" t="str">
            <v>0077</v>
          </cell>
          <cell r="C436" t="str">
            <v>OFICINA NACIONAL</v>
          </cell>
          <cell r="D436" t="str">
            <v>23 2 2 3 1</v>
          </cell>
          <cell r="E436" t="str">
            <v>23 2 2 3 10077</v>
          </cell>
          <cell r="F436" t="str">
            <v>23 2 2 3 1</v>
          </cell>
          <cell r="G436" t="str">
            <v>CORREOS Y SERVICIOS DE MENSAJERIA</v>
          </cell>
          <cell r="H436">
            <v>16900</v>
          </cell>
          <cell r="I436">
            <v>16829.21</v>
          </cell>
          <cell r="J436">
            <v>70.790000000000873</v>
          </cell>
        </row>
        <row r="437">
          <cell r="B437" t="str">
            <v>0077</v>
          </cell>
          <cell r="C437" t="str">
            <v>OFICINA NACIONAL</v>
          </cell>
          <cell r="D437" t="str">
            <v>23 2 2 4 4</v>
          </cell>
          <cell r="E437" t="str">
            <v>23 2 2 4 40077</v>
          </cell>
          <cell r="F437" t="str">
            <v>23 2 2 4 4</v>
          </cell>
          <cell r="G437" t="str">
            <v>SERVICIO DE IMPRESIONES, ENCUADERNACION Y EMPASTADO</v>
          </cell>
          <cell r="H437">
            <v>120000</v>
          </cell>
          <cell r="I437">
            <v>91649.15</v>
          </cell>
          <cell r="J437">
            <v>28350.850000000006</v>
          </cell>
        </row>
        <row r="438">
          <cell r="B438" t="str">
            <v>0077</v>
          </cell>
          <cell r="C438" t="str">
            <v>OFICINA NACIONAL</v>
          </cell>
          <cell r="D438" t="str">
            <v>23 2 2 399</v>
          </cell>
          <cell r="E438" t="str">
            <v>23 2 2 3990077</v>
          </cell>
          <cell r="F438" t="str">
            <v>23 2 2 399</v>
          </cell>
          <cell r="G438" t="str">
            <v>OTROS SERVICIOS DE COMUNICACION</v>
          </cell>
          <cell r="H438">
            <v>19200</v>
          </cell>
          <cell r="I438">
            <v>16064.97</v>
          </cell>
          <cell r="J438">
            <v>3135.0300000000007</v>
          </cell>
        </row>
        <row r="439">
          <cell r="B439" t="str">
            <v>0077</v>
          </cell>
          <cell r="C439" t="str">
            <v>OFICINA NACIONAL</v>
          </cell>
          <cell r="D439" t="str">
            <v>23 2 2 4 2</v>
          </cell>
          <cell r="E439" t="str">
            <v>23 2 2 4 20077</v>
          </cell>
          <cell r="F439" t="str">
            <v>23 2 2 4 2</v>
          </cell>
          <cell r="G439" t="str">
            <v>OTROS SERVICIOS DE PUBLICIDAD Y DIFUSION</v>
          </cell>
          <cell r="H439">
            <v>38990</v>
          </cell>
          <cell r="I439">
            <v>37511.14</v>
          </cell>
          <cell r="J439">
            <v>1478.8600000000006</v>
          </cell>
        </row>
        <row r="440">
          <cell r="B440" t="str">
            <v>0077</v>
          </cell>
          <cell r="C440" t="str">
            <v>OFICINA NACIONAL</v>
          </cell>
          <cell r="D440" t="str">
            <v>23 2 3 1 1</v>
          </cell>
          <cell r="E440" t="str">
            <v>23 2 3 1 10077</v>
          </cell>
          <cell r="F440" t="str">
            <v>23 2 3 1 1</v>
          </cell>
          <cell r="G440" t="str">
            <v>SERVICIOS DE LIMPIEZA E HIGIENE</v>
          </cell>
          <cell r="H440">
            <v>65462</v>
          </cell>
          <cell r="I440">
            <v>39631.64</v>
          </cell>
          <cell r="J440">
            <v>25830.36</v>
          </cell>
        </row>
        <row r="441">
          <cell r="B441" t="str">
            <v>0077</v>
          </cell>
          <cell r="C441" t="str">
            <v>OFICINA NACIONAL</v>
          </cell>
          <cell r="D441" t="str">
            <v>23 2 3 1 2</v>
          </cell>
          <cell r="E441" t="str">
            <v>23 2 3 1 20077</v>
          </cell>
          <cell r="F441" t="str">
            <v>23 2 3 1 2</v>
          </cell>
          <cell r="G441" t="str">
            <v>SERVICIOS DE SEGURIDAD Y VIGILANCIA</v>
          </cell>
          <cell r="H441">
            <v>16250</v>
          </cell>
          <cell r="I441">
            <v>0</v>
          </cell>
          <cell r="J441">
            <v>16250</v>
          </cell>
        </row>
        <row r="442">
          <cell r="B442" t="str">
            <v>0077</v>
          </cell>
          <cell r="C442" t="str">
            <v>OFICINA NACIONAL</v>
          </cell>
          <cell r="D442" t="str">
            <v>23 2 4 1 1</v>
          </cell>
          <cell r="E442" t="str">
            <v>23 2 4 1 10077</v>
          </cell>
          <cell r="F442" t="str">
            <v>23 2 4 1 1</v>
          </cell>
          <cell r="G442" t="str">
            <v>DE EDIFICACIONES, OFICINAS Y ESTRUCTURAS</v>
          </cell>
          <cell r="H442">
            <v>32600</v>
          </cell>
          <cell r="I442">
            <v>31214.45</v>
          </cell>
          <cell r="J442">
            <v>1385.5499999999993</v>
          </cell>
        </row>
        <row r="443">
          <cell r="B443" t="str">
            <v>0077</v>
          </cell>
          <cell r="C443" t="str">
            <v>OFICINA NACIONAL</v>
          </cell>
          <cell r="D443" t="str">
            <v>23 2 4 1 3</v>
          </cell>
          <cell r="E443" t="str">
            <v>23 2 4 1 30077</v>
          </cell>
          <cell r="F443" t="str">
            <v>23 2 4 1 3</v>
          </cell>
          <cell r="G443" t="str">
            <v>MANTENIMIENTO, REPARACIÓN Y ACONDICIONAMIENTO DE VEHICULOS</v>
          </cell>
          <cell r="H443">
            <v>241259</v>
          </cell>
          <cell r="I443">
            <v>194514.8</v>
          </cell>
          <cell r="J443">
            <v>46744.200000000012</v>
          </cell>
        </row>
        <row r="444">
          <cell r="B444" t="str">
            <v>0077</v>
          </cell>
          <cell r="C444" t="str">
            <v>OFICINA NACIONAL</v>
          </cell>
          <cell r="D444" t="str">
            <v>23 2 4 1 5</v>
          </cell>
          <cell r="E444" t="str">
            <v>23 2 4 1 50077</v>
          </cell>
          <cell r="F444" t="str">
            <v>23 2 4 1 5</v>
          </cell>
          <cell r="G444" t="str">
            <v>DE MAQUINARIAS Y EQUIPOS</v>
          </cell>
          <cell r="H444">
            <v>378611</v>
          </cell>
          <cell r="I444">
            <v>378610.56</v>
          </cell>
          <cell r="J444">
            <v>0.44000000000232831</v>
          </cell>
        </row>
        <row r="445">
          <cell r="B445" t="str">
            <v>0077</v>
          </cell>
          <cell r="C445" t="str">
            <v>OFICINA NACIONAL</v>
          </cell>
          <cell r="D445" t="str">
            <v>23 2 5 1 1</v>
          </cell>
          <cell r="E445" t="str">
            <v>23 2 5 1 10077</v>
          </cell>
          <cell r="F445" t="str">
            <v>23 2 5 1 1</v>
          </cell>
          <cell r="G445" t="str">
            <v>ALQUILER DE EDIFICIOS Y ESTRUCTURAS</v>
          </cell>
          <cell r="H445">
            <v>17727</v>
          </cell>
          <cell r="I445">
            <v>12561.25</v>
          </cell>
          <cell r="J445">
            <v>5165.75</v>
          </cell>
        </row>
        <row r="446">
          <cell r="B446" t="str">
            <v>0077</v>
          </cell>
          <cell r="C446" t="str">
            <v>OFICINA NACIONAL</v>
          </cell>
          <cell r="D446" t="str">
            <v>23 2 6 3 1</v>
          </cell>
          <cell r="E446" t="str">
            <v>23 2 6 3 10077</v>
          </cell>
          <cell r="F446" t="str">
            <v>23 2 6 3 1</v>
          </cell>
          <cell r="G446" t="str">
            <v>SEGURO DE VIDA</v>
          </cell>
          <cell r="H446">
            <v>87751</v>
          </cell>
          <cell r="I446">
            <v>82270.28</v>
          </cell>
          <cell r="J446">
            <v>5480.7200000000012</v>
          </cell>
        </row>
        <row r="447">
          <cell r="B447" t="str">
            <v>0077</v>
          </cell>
          <cell r="C447" t="str">
            <v>OFICINA NACIONAL</v>
          </cell>
          <cell r="D447" t="str">
            <v>23 2 6 3 2</v>
          </cell>
          <cell r="E447" t="str">
            <v>23 2 6 3 20077</v>
          </cell>
          <cell r="F447" t="str">
            <v>23 2 6 3 2</v>
          </cell>
          <cell r="G447" t="str">
            <v>SEGURO DE VEHICULOS</v>
          </cell>
          <cell r="H447">
            <v>307315</v>
          </cell>
          <cell r="I447">
            <v>252366.7</v>
          </cell>
          <cell r="J447">
            <v>54948.299999999988</v>
          </cell>
        </row>
        <row r="448">
          <cell r="B448" t="str">
            <v>0077</v>
          </cell>
          <cell r="C448" t="str">
            <v>OFICINA NACIONAL</v>
          </cell>
          <cell r="D448" t="str">
            <v>23 2 6 3 3</v>
          </cell>
          <cell r="E448" t="str">
            <v>23 2 6 3 30077</v>
          </cell>
          <cell r="F448" t="str">
            <v>23 2 6 3 3</v>
          </cell>
          <cell r="G448" t="str">
            <v>SEGURO OBLIGATORIO ACCIDENTES DE TRANSITO (SOAT)</v>
          </cell>
          <cell r="H448">
            <v>23395</v>
          </cell>
          <cell r="I448">
            <v>23040.14</v>
          </cell>
          <cell r="J448">
            <v>354.86000000000058</v>
          </cell>
        </row>
        <row r="449">
          <cell r="B449" t="str">
            <v>0077</v>
          </cell>
          <cell r="C449" t="str">
            <v>OFICINA NACIONAL</v>
          </cell>
          <cell r="D449" t="str">
            <v>23 2 6 399</v>
          </cell>
          <cell r="E449" t="str">
            <v>23 2 6 3990077</v>
          </cell>
          <cell r="F449" t="str">
            <v>23 2 6 399</v>
          </cell>
          <cell r="G449" t="str">
            <v>OTROS SEGUROS DE  BIENES MUEBLES E INMUEBLES</v>
          </cell>
          <cell r="H449">
            <v>6240</v>
          </cell>
          <cell r="I449">
            <v>3960</v>
          </cell>
          <cell r="J449">
            <v>2280</v>
          </cell>
        </row>
        <row r="450">
          <cell r="B450" t="str">
            <v>0077</v>
          </cell>
          <cell r="C450" t="str">
            <v>OFICINA NACIONAL</v>
          </cell>
          <cell r="D450" t="str">
            <v>23 2 7 1 1</v>
          </cell>
          <cell r="E450" t="str">
            <v>23 2 7 1 10077</v>
          </cell>
          <cell r="F450" t="str">
            <v>23 2 7 1 1</v>
          </cell>
          <cell r="G450" t="str">
            <v>CONSULTORIAS POR PERSONAS JURIDICAS</v>
          </cell>
          <cell r="H450">
            <v>14691</v>
          </cell>
          <cell r="I450">
            <v>8112.39</v>
          </cell>
          <cell r="J450">
            <v>6578.61</v>
          </cell>
        </row>
        <row r="451">
          <cell r="B451" t="str">
            <v>0077</v>
          </cell>
          <cell r="C451" t="str">
            <v>OFICINA NACIONAL</v>
          </cell>
          <cell r="D451" t="str">
            <v>23 2 7 2 1</v>
          </cell>
          <cell r="E451" t="str">
            <v>23 2 7 2 10077</v>
          </cell>
          <cell r="F451" t="str">
            <v>23 2 7 2 1</v>
          </cell>
          <cell r="G451" t="str">
            <v>CONSULTORIAS POR PERSONAS NATURALES</v>
          </cell>
          <cell r="H451">
            <v>73386</v>
          </cell>
          <cell r="I451">
            <v>73336.73</v>
          </cell>
          <cell r="J451">
            <v>49.270000000004075</v>
          </cell>
        </row>
        <row r="452">
          <cell r="B452" t="str">
            <v>0077</v>
          </cell>
          <cell r="C452" t="str">
            <v>OFICINA NACIONAL</v>
          </cell>
          <cell r="D452" t="str">
            <v>23 2 7 299</v>
          </cell>
          <cell r="E452" t="str">
            <v>23 2 7 2990077</v>
          </cell>
          <cell r="F452" t="str">
            <v>23 2 7 299</v>
          </cell>
          <cell r="G452" t="str">
            <v>OTROS SERVICIOS SIMILARES</v>
          </cell>
          <cell r="H452">
            <v>50000</v>
          </cell>
          <cell r="I452">
            <v>0</v>
          </cell>
          <cell r="J452">
            <v>50000</v>
          </cell>
        </row>
        <row r="453">
          <cell r="B453" t="str">
            <v>0077</v>
          </cell>
          <cell r="C453" t="str">
            <v>OFICINA NACIONAL</v>
          </cell>
          <cell r="D453" t="str">
            <v>23 2 7 3 1</v>
          </cell>
          <cell r="E453" t="str">
            <v>23 2 7 3 10077</v>
          </cell>
          <cell r="F453" t="str">
            <v>23 2 7 3 1</v>
          </cell>
          <cell r="G453" t="str">
            <v>REALIZADO POR PERSONAS JURIDICAS</v>
          </cell>
          <cell r="H453">
            <v>582740</v>
          </cell>
          <cell r="I453">
            <v>575223.67000000004</v>
          </cell>
          <cell r="J453">
            <v>7516.3299999999581</v>
          </cell>
        </row>
        <row r="454">
          <cell r="B454" t="str">
            <v>0077</v>
          </cell>
          <cell r="C454" t="str">
            <v>OFICINA NACIONAL</v>
          </cell>
          <cell r="D454" t="str">
            <v>23 2 7 5 2</v>
          </cell>
          <cell r="E454" t="str">
            <v>23 2 7 5 20077</v>
          </cell>
          <cell r="F454" t="str">
            <v>23 2 7 5 2</v>
          </cell>
          <cell r="G454" t="str">
            <v>PROPINAS PARA PRACTICANTES</v>
          </cell>
          <cell r="H454">
            <v>30000</v>
          </cell>
          <cell r="I454">
            <v>0</v>
          </cell>
          <cell r="J454">
            <v>30000</v>
          </cell>
        </row>
        <row r="455">
          <cell r="B455" t="str">
            <v>0077</v>
          </cell>
          <cell r="C455" t="str">
            <v>OFICINA NACIONAL</v>
          </cell>
          <cell r="D455" t="str">
            <v>23 2 710 1</v>
          </cell>
          <cell r="E455" t="str">
            <v>23 2 710 10077</v>
          </cell>
          <cell r="F455" t="str">
            <v>23 2 710 1</v>
          </cell>
          <cell r="G455" t="str">
            <v>SEMINARIOS ,TALLERES Y SIMILARES ORGANIZADOS POR LA  INSTITUCION</v>
          </cell>
          <cell r="H455">
            <v>72000</v>
          </cell>
          <cell r="I455">
            <v>72000</v>
          </cell>
          <cell r="J455">
            <v>0</v>
          </cell>
        </row>
        <row r="456">
          <cell r="B456" t="str">
            <v>0077</v>
          </cell>
          <cell r="C456" t="str">
            <v>OFICINA NACIONAL</v>
          </cell>
          <cell r="D456" t="str">
            <v>23 2 711 2</v>
          </cell>
          <cell r="E456" t="str">
            <v>23 2 711 20077</v>
          </cell>
          <cell r="F456" t="str">
            <v>23 2 711 2</v>
          </cell>
          <cell r="G456" t="str">
            <v>TRANSPORTE Y TRASLADO DE CARGA, BIENES Y MATERIALES</v>
          </cell>
          <cell r="H456">
            <v>2020</v>
          </cell>
          <cell r="I456">
            <v>0</v>
          </cell>
          <cell r="J456">
            <v>2020</v>
          </cell>
        </row>
        <row r="457">
          <cell r="B457" t="str">
            <v>0077</v>
          </cell>
          <cell r="C457" t="str">
            <v>OFICINA NACIONAL</v>
          </cell>
          <cell r="D457" t="str">
            <v>23 2 71199</v>
          </cell>
          <cell r="E457" t="str">
            <v>23 2 711990077</v>
          </cell>
          <cell r="F457" t="str">
            <v>23 2 71199</v>
          </cell>
          <cell r="G457" t="str">
            <v>SERVICIOS DIVERSOS</v>
          </cell>
          <cell r="H457">
            <v>10000</v>
          </cell>
          <cell r="I457">
            <v>2950</v>
          </cell>
          <cell r="J457">
            <v>7050</v>
          </cell>
        </row>
        <row r="458">
          <cell r="B458" t="str">
            <v>0077</v>
          </cell>
          <cell r="C458" t="str">
            <v>OFICINA NACIONAL</v>
          </cell>
          <cell r="D458" t="str">
            <v>23 2 6 3 4</v>
          </cell>
          <cell r="E458" t="str">
            <v>23 2 6 3 40077</v>
          </cell>
          <cell r="F458" t="str">
            <v>23 2 6 3 4</v>
          </cell>
          <cell r="G458" t="str">
            <v>OTROS SEGUROS PERSONALES</v>
          </cell>
          <cell r="H458">
            <v>190399</v>
          </cell>
          <cell r="I458">
            <v>187820.1</v>
          </cell>
          <cell r="J458">
            <v>2578.8999999999942</v>
          </cell>
        </row>
        <row r="459">
          <cell r="B459" t="str">
            <v>0077</v>
          </cell>
          <cell r="C459" t="str">
            <v>OFICINA NACIONAL</v>
          </cell>
          <cell r="D459" t="str">
            <v>26 6 1 3 2</v>
          </cell>
          <cell r="E459" t="str">
            <v>26 6 1 3 20077</v>
          </cell>
          <cell r="F459" t="str">
            <v>26 6 1 3 2</v>
          </cell>
          <cell r="G459" t="str">
            <v>SOFTWARES</v>
          </cell>
          <cell r="H459">
            <v>10000</v>
          </cell>
          <cell r="I459">
            <v>0</v>
          </cell>
          <cell r="J459">
            <v>10000</v>
          </cell>
        </row>
        <row r="460">
          <cell r="B460" t="str">
            <v>0077</v>
          </cell>
          <cell r="C460" t="str">
            <v>OFICINA NACIONAL</v>
          </cell>
          <cell r="D460" t="str">
            <v>25 4 3 2 1</v>
          </cell>
          <cell r="E460" t="str">
            <v>25 4 3 2 10077</v>
          </cell>
          <cell r="F460" t="str">
            <v>25 4 3 2 1</v>
          </cell>
          <cell r="G460" t="str">
            <v>DERECHOS ADMINISTRATIVOS</v>
          </cell>
          <cell r="H460">
            <v>1250</v>
          </cell>
          <cell r="I460">
            <v>1250</v>
          </cell>
          <cell r="J460">
            <v>0</v>
          </cell>
        </row>
        <row r="461">
          <cell r="B461" t="str">
            <v>0077</v>
          </cell>
          <cell r="C461" t="str">
            <v>OFICINA NACIONAL</v>
          </cell>
          <cell r="D461" t="str">
            <v>26 3 2 9 2</v>
          </cell>
          <cell r="E461" t="str">
            <v>26 3 2 9 20077</v>
          </cell>
          <cell r="F461" t="str">
            <v>26 3 2 9 2</v>
          </cell>
          <cell r="G461" t="str">
            <v>ASEO,  LIMPIEZA Y COCINA</v>
          </cell>
          <cell r="H461">
            <v>30000</v>
          </cell>
          <cell r="I461">
            <v>25548.28</v>
          </cell>
          <cell r="J461">
            <v>4451.7200000000012</v>
          </cell>
        </row>
        <row r="462">
          <cell r="B462" t="str">
            <v>0077</v>
          </cell>
          <cell r="C462" t="str">
            <v>OFICINA NACIONAL</v>
          </cell>
          <cell r="D462" t="str">
            <v>25 4 1 2 1</v>
          </cell>
          <cell r="E462" t="str">
            <v>25 4 1 2 10077</v>
          </cell>
          <cell r="F462" t="str">
            <v>25 4 1 2 1</v>
          </cell>
          <cell r="G462" t="str">
            <v>DERECHOS ADMINISTRATIVOS</v>
          </cell>
          <cell r="H462">
            <v>4795</v>
          </cell>
          <cell r="I462">
            <v>4795</v>
          </cell>
          <cell r="J462">
            <v>0</v>
          </cell>
        </row>
        <row r="463">
          <cell r="B463" t="str">
            <v>0077</v>
          </cell>
          <cell r="C463" t="str">
            <v>OFICINA NACIONAL</v>
          </cell>
          <cell r="D463" t="str">
            <v>25 4 1 3 1</v>
          </cell>
          <cell r="E463" t="str">
            <v>25 4 1 3 10077</v>
          </cell>
          <cell r="F463" t="str">
            <v>25 4 1 3 1</v>
          </cell>
          <cell r="G463" t="str">
            <v>MULTAS</v>
          </cell>
          <cell r="H463">
            <v>18000</v>
          </cell>
          <cell r="I463">
            <v>12686.76</v>
          </cell>
          <cell r="J463">
            <v>5313.24</v>
          </cell>
        </row>
        <row r="464">
          <cell r="B464" t="str">
            <v>0077</v>
          </cell>
          <cell r="C464" t="str">
            <v>OFICINA NACIONAL</v>
          </cell>
          <cell r="D464" t="str">
            <v>25 4 3 3 1</v>
          </cell>
          <cell r="E464" t="str">
            <v>25 4 3 3 10077</v>
          </cell>
          <cell r="F464" t="str">
            <v>25 4 3 3 1</v>
          </cell>
          <cell r="G464" t="str">
            <v>MULTAS</v>
          </cell>
          <cell r="H464">
            <v>29700</v>
          </cell>
          <cell r="I464">
            <v>29274.11</v>
          </cell>
          <cell r="J464">
            <v>425.88999999999942</v>
          </cell>
        </row>
        <row r="465">
          <cell r="B465" t="str">
            <v>0077</v>
          </cell>
          <cell r="C465" t="str">
            <v>OFICINA NACIONAL</v>
          </cell>
          <cell r="D465" t="str">
            <v>23 1 59999</v>
          </cell>
          <cell r="E465" t="str">
            <v>23 1 599990077</v>
          </cell>
          <cell r="F465" t="str">
            <v>23 1 59999</v>
          </cell>
          <cell r="G465" t="str">
            <v>OTROS</v>
          </cell>
          <cell r="H465">
            <v>1458</v>
          </cell>
          <cell r="I465">
            <v>0</v>
          </cell>
          <cell r="J465">
            <v>1458</v>
          </cell>
        </row>
        <row r="466">
          <cell r="B466" t="str">
            <v>0077</v>
          </cell>
          <cell r="C466" t="str">
            <v>OFICINA NACIONAL</v>
          </cell>
          <cell r="D466" t="str">
            <v>23 1 3 1 1</v>
          </cell>
          <cell r="E466" t="str">
            <v>23 1 3 1 10077</v>
          </cell>
          <cell r="F466" t="str">
            <v>23 1 3 1 1</v>
          </cell>
          <cell r="G466" t="str">
            <v>COMBUSTIBLES Y CARBURANTES</v>
          </cell>
          <cell r="H466">
            <v>1236</v>
          </cell>
          <cell r="I466">
            <v>744</v>
          </cell>
          <cell r="J466">
            <v>492</v>
          </cell>
        </row>
        <row r="467">
          <cell r="B467" t="str">
            <v>0077</v>
          </cell>
          <cell r="C467" t="str">
            <v>OFICINA NACIONAL</v>
          </cell>
          <cell r="D467" t="str">
            <v>23 2 1 2 1</v>
          </cell>
          <cell r="E467" t="str">
            <v>23 2 1 2 10077</v>
          </cell>
          <cell r="F467" t="str">
            <v>23 2 1 2 1</v>
          </cell>
          <cell r="G467" t="str">
            <v>PASAJES Y GASTOS DE TRANSPORTE</v>
          </cell>
          <cell r="H467">
            <v>18500</v>
          </cell>
          <cell r="I467">
            <v>11996.94</v>
          </cell>
          <cell r="J467">
            <v>6503.0599999999995</v>
          </cell>
        </row>
        <row r="468">
          <cell r="B468" t="str">
            <v>0077</v>
          </cell>
          <cell r="C468" t="str">
            <v>OFICINA NACIONAL</v>
          </cell>
          <cell r="D468" t="str">
            <v>23 2 1 2 2</v>
          </cell>
          <cell r="E468" t="str">
            <v>23 2 1 2 20077</v>
          </cell>
          <cell r="F468" t="str">
            <v>23 2 1 2 2</v>
          </cell>
          <cell r="G468" t="str">
            <v>VIATICOS Y ASIGNACIONES POR COMISION DE SERVICIO</v>
          </cell>
          <cell r="H468">
            <v>1350</v>
          </cell>
          <cell r="I468">
            <v>1130.6199999999999</v>
          </cell>
          <cell r="J468">
            <v>219.38000000000011</v>
          </cell>
        </row>
        <row r="469">
          <cell r="B469" t="str">
            <v>0077</v>
          </cell>
          <cell r="C469" t="str">
            <v>OFICINA NACIONAL</v>
          </cell>
          <cell r="D469" t="str">
            <v>23 2 1 299</v>
          </cell>
          <cell r="E469" t="str">
            <v>23 2 1 2990077</v>
          </cell>
          <cell r="F469" t="str">
            <v>23 2 1 299</v>
          </cell>
          <cell r="G469" t="str">
            <v>OTROS GASTOS</v>
          </cell>
          <cell r="H469">
            <v>1220</v>
          </cell>
          <cell r="I469">
            <v>610</v>
          </cell>
          <cell r="J469">
            <v>610</v>
          </cell>
        </row>
        <row r="470">
          <cell r="B470" t="str">
            <v>0077</v>
          </cell>
          <cell r="C470" t="str">
            <v>OFICINA NACIONAL</v>
          </cell>
          <cell r="D470" t="str">
            <v>23 2 2 2 2</v>
          </cell>
          <cell r="E470" t="str">
            <v>23 2 2 2 20077</v>
          </cell>
          <cell r="F470" t="str">
            <v>23 2 2 2 2</v>
          </cell>
          <cell r="G470" t="str">
            <v>SERVICIO DE TELEFONIA FIJA</v>
          </cell>
          <cell r="H470">
            <v>1300</v>
          </cell>
          <cell r="I470">
            <v>0</v>
          </cell>
          <cell r="J470">
            <v>1300</v>
          </cell>
        </row>
        <row r="471">
          <cell r="B471" t="str">
            <v>0077</v>
          </cell>
          <cell r="C471" t="str">
            <v>OFICINA NACIONAL</v>
          </cell>
          <cell r="D471" t="str">
            <v>23 2 2 2 3</v>
          </cell>
          <cell r="E471" t="str">
            <v>23 2 2 2 30077</v>
          </cell>
          <cell r="F471" t="str">
            <v>23 2 2 2 3</v>
          </cell>
          <cell r="G471" t="str">
            <v>SERVICIO DE INTERNET</v>
          </cell>
          <cell r="H471">
            <v>800</v>
          </cell>
          <cell r="I471">
            <v>0</v>
          </cell>
          <cell r="J471">
            <v>800</v>
          </cell>
        </row>
        <row r="472">
          <cell r="B472" t="str">
            <v>0077</v>
          </cell>
          <cell r="C472" t="str">
            <v>OFICINA NACIONAL</v>
          </cell>
          <cell r="D472" t="str">
            <v>23 2 2 3 1</v>
          </cell>
          <cell r="E472" t="str">
            <v>23 2 2 3 10077</v>
          </cell>
          <cell r="F472" t="str">
            <v>23 2 2 3 1</v>
          </cell>
          <cell r="G472" t="str">
            <v>CORREOS Y SERVICIOS DE MENSAJERIA</v>
          </cell>
          <cell r="H472">
            <v>1000</v>
          </cell>
          <cell r="I472">
            <v>0</v>
          </cell>
          <cell r="J472">
            <v>1000</v>
          </cell>
        </row>
        <row r="473">
          <cell r="B473" t="str">
            <v>0077</v>
          </cell>
          <cell r="C473" t="str">
            <v>OFICINA NACIONAL</v>
          </cell>
          <cell r="D473" t="str">
            <v>23 2 2 4 4</v>
          </cell>
          <cell r="E473" t="str">
            <v>23 2 2 4 40077</v>
          </cell>
          <cell r="F473" t="str">
            <v>23 2 2 4 4</v>
          </cell>
          <cell r="G473" t="str">
            <v>SERVICIO DE IMPRESIONES, ENCUADERNACION Y EMPASTADO</v>
          </cell>
          <cell r="H473">
            <v>5000</v>
          </cell>
          <cell r="I473">
            <v>0</v>
          </cell>
          <cell r="J473">
            <v>5000</v>
          </cell>
        </row>
        <row r="474">
          <cell r="B474" t="str">
            <v>0077</v>
          </cell>
          <cell r="C474" t="str">
            <v>OFICINA NACIONAL</v>
          </cell>
          <cell r="D474" t="str">
            <v>23 2 3 1 2</v>
          </cell>
          <cell r="E474" t="str">
            <v>23 2 3 1 20077</v>
          </cell>
          <cell r="F474" t="str">
            <v>23 2 3 1 2</v>
          </cell>
          <cell r="G474" t="str">
            <v>SERVICIOS DE SEGURIDAD Y VIGILANCIA</v>
          </cell>
          <cell r="H474">
            <v>1201</v>
          </cell>
          <cell r="I474">
            <v>0</v>
          </cell>
          <cell r="J474">
            <v>1201</v>
          </cell>
        </row>
        <row r="475">
          <cell r="B475" t="str">
            <v>0077</v>
          </cell>
          <cell r="C475" t="str">
            <v>OFICINA NACIONAL</v>
          </cell>
          <cell r="D475" t="str">
            <v>100 2 3 1 3</v>
          </cell>
          <cell r="E475" t="str">
            <v>100 2 3 1 30077</v>
          </cell>
          <cell r="F475" t="str">
            <v>100 2 3 1 3</v>
          </cell>
          <cell r="G475" t="e">
            <v>#N/A</v>
          </cell>
          <cell r="H475">
            <v>158409</v>
          </cell>
          <cell r="I475">
            <v>156030.96</v>
          </cell>
          <cell r="J475">
            <v>2378.0400000000081</v>
          </cell>
        </row>
        <row r="476">
          <cell r="B476" t="str">
            <v>0078</v>
          </cell>
          <cell r="C476" t="str">
            <v>LORETO</v>
          </cell>
          <cell r="D476" t="str">
            <v>23 2 7 299</v>
          </cell>
          <cell r="E476" t="str">
            <v>23 2 7 2990078</v>
          </cell>
          <cell r="F476" t="str">
            <v>23 2 7 299</v>
          </cell>
          <cell r="G476" t="str">
            <v>OTROS SERVICIOS SIMILARES</v>
          </cell>
          <cell r="H476">
            <v>1600</v>
          </cell>
          <cell r="I476">
            <v>1600</v>
          </cell>
          <cell r="J476">
            <v>0</v>
          </cell>
        </row>
        <row r="477">
          <cell r="B477" t="str">
            <v>0078</v>
          </cell>
          <cell r="C477" t="str">
            <v>LORETO</v>
          </cell>
          <cell r="D477" t="str">
            <v>23 2 71199</v>
          </cell>
          <cell r="E477" t="str">
            <v>23 2 711990078</v>
          </cell>
          <cell r="F477" t="str">
            <v>23 2 71199</v>
          </cell>
          <cell r="G477" t="str">
            <v>SERVICIOS DIVERSOS</v>
          </cell>
          <cell r="H477">
            <v>0</v>
          </cell>
          <cell r="I477">
            <v>0</v>
          </cell>
          <cell r="J477">
            <v>0</v>
          </cell>
        </row>
        <row r="478">
          <cell r="B478" t="str">
            <v>0078</v>
          </cell>
          <cell r="C478" t="str">
            <v>LORETO</v>
          </cell>
          <cell r="D478" t="str">
            <v>23 2 8 1 1</v>
          </cell>
          <cell r="E478" t="str">
            <v>23 2 8 1 10078</v>
          </cell>
          <cell r="F478" t="str">
            <v>23 2 8 1 1</v>
          </cell>
          <cell r="G478" t="str">
            <v>CONTRATO ADMINIST. DE SERVICIOS</v>
          </cell>
          <cell r="H478">
            <v>800</v>
          </cell>
          <cell r="I478">
            <v>800</v>
          </cell>
          <cell r="J478">
            <v>0</v>
          </cell>
        </row>
        <row r="479">
          <cell r="B479" t="str">
            <v>0078</v>
          </cell>
          <cell r="C479" t="str">
            <v>LORETO</v>
          </cell>
          <cell r="D479" t="str">
            <v>23 2 8 1 2</v>
          </cell>
          <cell r="E479" t="str">
            <v>23 2 8 1 20078</v>
          </cell>
          <cell r="F479" t="str">
            <v>23 2 8 1 2</v>
          </cell>
          <cell r="G479" t="str">
            <v>CONTRIB. A ESSALUD DE C.A.S.</v>
          </cell>
          <cell r="H479">
            <v>2200</v>
          </cell>
          <cell r="I479">
            <v>2200</v>
          </cell>
          <cell r="J479">
            <v>0</v>
          </cell>
        </row>
        <row r="480">
          <cell r="B480" t="str">
            <v>0078</v>
          </cell>
          <cell r="C480" t="str">
            <v>LORETO</v>
          </cell>
          <cell r="D480" t="str">
            <v>23 1 59999</v>
          </cell>
          <cell r="E480" t="str">
            <v>23 1 599990078</v>
          </cell>
          <cell r="F480" t="str">
            <v>23 1 59999</v>
          </cell>
          <cell r="G480" t="str">
            <v>OTROS</v>
          </cell>
          <cell r="H480">
            <v>1000</v>
          </cell>
          <cell r="I480">
            <v>1000</v>
          </cell>
          <cell r="J480">
            <v>0</v>
          </cell>
        </row>
        <row r="481">
          <cell r="B481" t="str">
            <v>0078</v>
          </cell>
          <cell r="C481" t="str">
            <v>LORETO</v>
          </cell>
          <cell r="D481" t="str">
            <v>23 2 1 2 1</v>
          </cell>
          <cell r="E481" t="str">
            <v>23 2 1 2 10078</v>
          </cell>
          <cell r="F481" t="str">
            <v>23 2 1 2 1</v>
          </cell>
          <cell r="G481" t="str">
            <v>PASAJES Y GASTOS DE TRANSPORTE</v>
          </cell>
          <cell r="H481">
            <v>3685</v>
          </cell>
          <cell r="I481">
            <v>0</v>
          </cell>
          <cell r="J481">
            <v>3685</v>
          </cell>
        </row>
        <row r="482">
          <cell r="B482" t="str">
            <v>0078</v>
          </cell>
          <cell r="C482" t="str">
            <v>LORETO</v>
          </cell>
          <cell r="D482" t="str">
            <v>23 2 1 2 2</v>
          </cell>
          <cell r="E482" t="str">
            <v>23 2 1 2 20078</v>
          </cell>
          <cell r="F482" t="str">
            <v>23 2 1 2 2</v>
          </cell>
          <cell r="G482" t="str">
            <v>VIATICOS Y ASIGNACIONES POR COMISION DE SERVICIO</v>
          </cell>
          <cell r="H482">
            <v>2021</v>
          </cell>
          <cell r="I482">
            <v>0</v>
          </cell>
          <cell r="J482">
            <v>2021</v>
          </cell>
        </row>
        <row r="483">
          <cell r="B483" t="str">
            <v>0078</v>
          </cell>
          <cell r="C483" t="str">
            <v>LORETO</v>
          </cell>
          <cell r="D483" t="str">
            <v>23 2 1 299</v>
          </cell>
          <cell r="E483" t="str">
            <v>23 2 1 2990078</v>
          </cell>
          <cell r="F483" t="str">
            <v>23 2 1 299</v>
          </cell>
          <cell r="G483" t="str">
            <v>OTROS GASTOS</v>
          </cell>
          <cell r="H483">
            <v>1700</v>
          </cell>
          <cell r="I483">
            <v>1700</v>
          </cell>
          <cell r="J483">
            <v>0</v>
          </cell>
        </row>
        <row r="484">
          <cell r="B484" t="str">
            <v>0078</v>
          </cell>
          <cell r="C484" t="str">
            <v>LORETO</v>
          </cell>
          <cell r="D484" t="str">
            <v>23 2 2 2 2</v>
          </cell>
          <cell r="E484" t="str">
            <v>23 2 2 2 20078</v>
          </cell>
          <cell r="F484" t="str">
            <v>23 2 2 2 2</v>
          </cell>
          <cell r="G484" t="str">
            <v>SERVICIO DE TELEFONIA FIJA</v>
          </cell>
          <cell r="H484">
            <v>900</v>
          </cell>
          <cell r="I484">
            <v>0</v>
          </cell>
          <cell r="J484">
            <v>900</v>
          </cell>
        </row>
        <row r="485">
          <cell r="B485" t="str">
            <v>0078</v>
          </cell>
          <cell r="C485" t="str">
            <v>LORETO</v>
          </cell>
          <cell r="D485" t="str">
            <v>23 2 2 3 1</v>
          </cell>
          <cell r="E485" t="str">
            <v>23 2 2 3 10078</v>
          </cell>
          <cell r="F485" t="str">
            <v>23 2 2 3 1</v>
          </cell>
          <cell r="G485" t="str">
            <v>CORREOS Y SERVICIOS DE MENSAJERIA</v>
          </cell>
          <cell r="H485">
            <v>29000</v>
          </cell>
          <cell r="I485">
            <v>25000</v>
          </cell>
          <cell r="J485">
            <v>4000</v>
          </cell>
        </row>
        <row r="486">
          <cell r="B486" t="str">
            <v>0078</v>
          </cell>
          <cell r="C486" t="str">
            <v>LORETO</v>
          </cell>
          <cell r="D486" t="str">
            <v>23 2 3 1 2</v>
          </cell>
          <cell r="E486" t="str">
            <v>23 2 3 1 20078</v>
          </cell>
          <cell r="F486" t="str">
            <v>23 2 3 1 2</v>
          </cell>
          <cell r="G486" t="str">
            <v>SERVICIOS DE SEGURIDAD Y VIGILANCIA</v>
          </cell>
          <cell r="H486">
            <v>10650</v>
          </cell>
          <cell r="I486">
            <v>5150</v>
          </cell>
          <cell r="J486">
            <v>5500</v>
          </cell>
        </row>
        <row r="487">
          <cell r="B487" t="str">
            <v>0078</v>
          </cell>
          <cell r="C487" t="str">
            <v>LORETO</v>
          </cell>
          <cell r="D487" t="str">
            <v>23 2 7 299</v>
          </cell>
          <cell r="E487" t="str">
            <v>23 2 7 2990078</v>
          </cell>
          <cell r="F487" t="str">
            <v>23 2 7 299</v>
          </cell>
          <cell r="G487" t="str">
            <v>OTROS SERVICIOS SIMILARES</v>
          </cell>
          <cell r="H487">
            <v>182400</v>
          </cell>
          <cell r="I487">
            <v>182400</v>
          </cell>
          <cell r="J487">
            <v>0</v>
          </cell>
        </row>
        <row r="488">
          <cell r="B488" t="str">
            <v>0078</v>
          </cell>
          <cell r="C488" t="str">
            <v>LORETO</v>
          </cell>
          <cell r="D488" t="str">
            <v>23 2 71199</v>
          </cell>
          <cell r="E488" t="str">
            <v>23 2 711990078</v>
          </cell>
          <cell r="F488" t="str">
            <v>23 2 71199</v>
          </cell>
          <cell r="G488" t="str">
            <v>SERVICIOS DIVERSOS</v>
          </cell>
          <cell r="H488">
            <v>5184</v>
          </cell>
          <cell r="I488">
            <v>5184</v>
          </cell>
          <cell r="J488">
            <v>0</v>
          </cell>
        </row>
        <row r="489">
          <cell r="B489" t="str">
            <v>0078</v>
          </cell>
          <cell r="C489" t="str">
            <v>LORETO</v>
          </cell>
          <cell r="D489" t="str">
            <v>23 2 8 1 1</v>
          </cell>
          <cell r="E489" t="str">
            <v>23 2 8 1 10078</v>
          </cell>
          <cell r="F489" t="str">
            <v>23 2 8 1 1</v>
          </cell>
          <cell r="G489" t="str">
            <v>CONTRATO ADMINIST. DE SERVICIOS</v>
          </cell>
          <cell r="H489">
            <v>37200</v>
          </cell>
          <cell r="I489">
            <v>37200</v>
          </cell>
          <cell r="J489">
            <v>0</v>
          </cell>
        </row>
        <row r="490">
          <cell r="B490" t="str">
            <v>0079</v>
          </cell>
          <cell r="C490" t="str">
            <v>MOQUEGUA</v>
          </cell>
          <cell r="D490" t="str">
            <v>23 2 8 1 2</v>
          </cell>
          <cell r="E490" t="str">
            <v>23 2 8 1 20079</v>
          </cell>
          <cell r="F490" t="str">
            <v>23 2 8 1 2</v>
          </cell>
          <cell r="G490" t="str">
            <v>CONTRIB. A ESSALUD DE C.A.S.</v>
          </cell>
          <cell r="H490">
            <v>293</v>
          </cell>
          <cell r="I490">
            <v>0</v>
          </cell>
          <cell r="J490">
            <v>293</v>
          </cell>
        </row>
        <row r="491">
          <cell r="B491" t="str">
            <v>0079</v>
          </cell>
          <cell r="C491" t="str">
            <v>MOQUEGUA</v>
          </cell>
          <cell r="D491" t="str">
            <v>23 1 59999</v>
          </cell>
          <cell r="E491" t="str">
            <v>23 1 599990079</v>
          </cell>
          <cell r="F491" t="str">
            <v>23 1 59999</v>
          </cell>
          <cell r="G491" t="str">
            <v>OTROS</v>
          </cell>
          <cell r="H491">
            <v>89802</v>
          </cell>
          <cell r="I491">
            <v>89801.26</v>
          </cell>
          <cell r="J491">
            <v>0.74000000000523869</v>
          </cell>
        </row>
        <row r="492">
          <cell r="B492" t="str">
            <v>0079</v>
          </cell>
          <cell r="C492" t="str">
            <v>MOQUEGUA</v>
          </cell>
          <cell r="D492" t="str">
            <v>23 2 1 2 1</v>
          </cell>
          <cell r="E492" t="str">
            <v>23 2 1 2 10079</v>
          </cell>
          <cell r="F492" t="str">
            <v>23 2 1 2 1</v>
          </cell>
          <cell r="G492" t="str">
            <v>PASAJES Y GASTOS DE TRANSPORTE</v>
          </cell>
          <cell r="H492">
            <v>27200</v>
          </cell>
          <cell r="I492">
            <v>0</v>
          </cell>
          <cell r="J492">
            <v>27200</v>
          </cell>
        </row>
        <row r="493">
          <cell r="B493" t="str">
            <v>0079</v>
          </cell>
          <cell r="C493" t="str">
            <v>MOQUEGUA</v>
          </cell>
          <cell r="D493" t="str">
            <v>23 2 1 2 2</v>
          </cell>
          <cell r="E493" t="str">
            <v>23 2 1 2 20079</v>
          </cell>
          <cell r="F493" t="str">
            <v>23 2 1 2 2</v>
          </cell>
          <cell r="G493" t="str">
            <v>VIATICOS Y ASIGNACIONES POR COMISION DE SERVICIO</v>
          </cell>
          <cell r="H493">
            <v>10500</v>
          </cell>
          <cell r="I493">
            <v>2800</v>
          </cell>
          <cell r="J493">
            <v>7700</v>
          </cell>
        </row>
        <row r="494">
          <cell r="B494" t="str">
            <v>0079</v>
          </cell>
          <cell r="C494" t="str">
            <v>MOQUEGUA</v>
          </cell>
          <cell r="D494" t="str">
            <v>23 2 1 299</v>
          </cell>
          <cell r="E494" t="str">
            <v>23 2 1 2990079</v>
          </cell>
          <cell r="F494" t="str">
            <v>23 2 1 299</v>
          </cell>
          <cell r="G494" t="str">
            <v>OTROS GASTOS</v>
          </cell>
          <cell r="H494">
            <v>127200</v>
          </cell>
          <cell r="I494">
            <v>127200</v>
          </cell>
          <cell r="J494">
            <v>0</v>
          </cell>
        </row>
        <row r="495">
          <cell r="B495" t="str">
            <v>0079</v>
          </cell>
          <cell r="C495" t="str">
            <v>MOQUEGUA</v>
          </cell>
          <cell r="D495" t="str">
            <v>23 2 2 2 3</v>
          </cell>
          <cell r="E495" t="str">
            <v>23 2 2 2 30079</v>
          </cell>
          <cell r="F495" t="str">
            <v>23 2 2 2 3</v>
          </cell>
          <cell r="G495" t="str">
            <v>SERVICIO DE INTERNET</v>
          </cell>
          <cell r="H495">
            <v>2592</v>
          </cell>
          <cell r="I495">
            <v>2592</v>
          </cell>
          <cell r="J495">
            <v>0</v>
          </cell>
        </row>
        <row r="496">
          <cell r="B496" t="str">
            <v>0079</v>
          </cell>
          <cell r="C496" t="str">
            <v>MOQUEGUA</v>
          </cell>
          <cell r="D496" t="str">
            <v>23 2 2 3 1</v>
          </cell>
          <cell r="E496" t="str">
            <v>23 2 2 3 10079</v>
          </cell>
          <cell r="F496" t="str">
            <v>23 2 2 3 1</v>
          </cell>
          <cell r="G496" t="str">
            <v>CORREOS Y SERVICIOS DE MENSAJERIA</v>
          </cell>
          <cell r="H496">
            <v>2000</v>
          </cell>
          <cell r="I496">
            <v>2000</v>
          </cell>
          <cell r="J496">
            <v>0</v>
          </cell>
        </row>
        <row r="497">
          <cell r="B497" t="str">
            <v>0079</v>
          </cell>
          <cell r="C497" t="str">
            <v>MOQUEGUA</v>
          </cell>
          <cell r="D497" t="str">
            <v>23 2 2 4 4</v>
          </cell>
          <cell r="E497" t="str">
            <v>23 2 2 4 40079</v>
          </cell>
          <cell r="F497" t="str">
            <v>23 2 2 4 4</v>
          </cell>
          <cell r="G497" t="str">
            <v>SERVICIO DE IMPRESIONES, ENCUADERNACION Y EMPASTADO</v>
          </cell>
          <cell r="H497">
            <v>1300</v>
          </cell>
          <cell r="I497">
            <v>1300</v>
          </cell>
          <cell r="J497">
            <v>0</v>
          </cell>
        </row>
        <row r="498">
          <cell r="B498" t="str">
            <v>0079</v>
          </cell>
          <cell r="C498" t="str">
            <v>MOQUEGUA</v>
          </cell>
          <cell r="D498" t="str">
            <v>23 2 7 299</v>
          </cell>
          <cell r="E498" t="str">
            <v>23 2 7 2990079</v>
          </cell>
          <cell r="F498" t="str">
            <v>23 2 7 299</v>
          </cell>
          <cell r="G498" t="str">
            <v>OTROS SERVICIOS SIMILARES</v>
          </cell>
          <cell r="H498">
            <v>3100</v>
          </cell>
          <cell r="I498">
            <v>3100</v>
          </cell>
          <cell r="J498">
            <v>0</v>
          </cell>
        </row>
        <row r="499">
          <cell r="B499" t="str">
            <v>0079</v>
          </cell>
          <cell r="C499" t="str">
            <v>MOQUEGUA</v>
          </cell>
          <cell r="D499" t="str">
            <v>23 2 71199</v>
          </cell>
          <cell r="E499" t="str">
            <v>23 2 711990079</v>
          </cell>
          <cell r="F499" t="str">
            <v>23 2 71199</v>
          </cell>
          <cell r="G499" t="str">
            <v>SERVICIOS DIVERSOS</v>
          </cell>
          <cell r="H499">
            <v>1000</v>
          </cell>
          <cell r="I499">
            <v>1000</v>
          </cell>
          <cell r="J499">
            <v>0</v>
          </cell>
        </row>
        <row r="500">
          <cell r="B500" t="str">
            <v>0079</v>
          </cell>
          <cell r="C500" t="str">
            <v>MOQUEGUA</v>
          </cell>
          <cell r="D500" t="str">
            <v>23 2 8 1 1</v>
          </cell>
          <cell r="E500" t="str">
            <v>23 2 8 1 10079</v>
          </cell>
          <cell r="F500" t="str">
            <v>23 2 8 1 1</v>
          </cell>
          <cell r="G500" t="str">
            <v>CONTRATO ADMINIST. DE SERVICIOS</v>
          </cell>
          <cell r="H500">
            <v>1000</v>
          </cell>
          <cell r="I500">
            <v>1000</v>
          </cell>
          <cell r="J500">
            <v>0</v>
          </cell>
        </row>
        <row r="501">
          <cell r="B501" t="str">
            <v>0080</v>
          </cell>
          <cell r="C501" t="str">
            <v>PASCO</v>
          </cell>
          <cell r="D501" t="str">
            <v>23 2 8 1 2</v>
          </cell>
          <cell r="E501" t="str">
            <v>23 2 8 1 20080</v>
          </cell>
          <cell r="F501" t="str">
            <v>23 2 8 1 2</v>
          </cell>
          <cell r="G501" t="str">
            <v>CONTRIB. A ESSALUD DE C.A.S.</v>
          </cell>
          <cell r="H501">
            <v>1400</v>
          </cell>
          <cell r="I501">
            <v>1400</v>
          </cell>
          <cell r="J501">
            <v>0</v>
          </cell>
        </row>
        <row r="502">
          <cell r="B502" t="str">
            <v>0080</v>
          </cell>
          <cell r="C502" t="str">
            <v>PASCO</v>
          </cell>
          <cell r="D502" t="str">
            <v>23 2 3 1 2</v>
          </cell>
          <cell r="E502" t="str">
            <v>23 2 3 1 20080</v>
          </cell>
          <cell r="F502" t="str">
            <v>23 2 3 1 2</v>
          </cell>
          <cell r="G502" t="str">
            <v>SERVICIOS DE SEGURIDAD Y VIGILANCIA</v>
          </cell>
          <cell r="H502">
            <v>1000</v>
          </cell>
          <cell r="I502">
            <v>1000</v>
          </cell>
          <cell r="J502">
            <v>0</v>
          </cell>
        </row>
        <row r="503">
          <cell r="B503" t="str">
            <v>0080</v>
          </cell>
          <cell r="C503" t="str">
            <v>PASCO</v>
          </cell>
          <cell r="D503" t="str">
            <v>23 2 2 1 1</v>
          </cell>
          <cell r="E503" t="str">
            <v>23 2 2 1 10080</v>
          </cell>
          <cell r="F503" t="str">
            <v>23 2 2 1 1</v>
          </cell>
          <cell r="G503" t="str">
            <v>SERV. DE SUMIN. DE ENERGIA ELECT.</v>
          </cell>
          <cell r="H503">
            <v>1900</v>
          </cell>
          <cell r="I503">
            <v>1900</v>
          </cell>
          <cell r="J503">
            <v>0</v>
          </cell>
        </row>
        <row r="504">
          <cell r="B504" t="str">
            <v>0080</v>
          </cell>
          <cell r="C504" t="str">
            <v>PASCO</v>
          </cell>
          <cell r="D504" t="str">
            <v>23 2 2 1 2</v>
          </cell>
          <cell r="E504" t="str">
            <v>23 2 2 1 20080</v>
          </cell>
          <cell r="F504" t="str">
            <v>23 2 2 1 2</v>
          </cell>
          <cell r="G504" t="str">
            <v>SERVICIO DE AGUA Y DESAGUE</v>
          </cell>
          <cell r="H504">
            <v>900</v>
          </cell>
          <cell r="I504">
            <v>900</v>
          </cell>
          <cell r="J504">
            <v>0</v>
          </cell>
        </row>
        <row r="505">
          <cell r="B505" t="str">
            <v>0080</v>
          </cell>
          <cell r="C505" t="str">
            <v>PASCO</v>
          </cell>
          <cell r="D505" t="str">
            <v>23 2 2 2 2</v>
          </cell>
          <cell r="E505" t="str">
            <v>23 2 2 2 20080</v>
          </cell>
          <cell r="F505" t="str">
            <v>23 2 2 2 2</v>
          </cell>
          <cell r="G505" t="str">
            <v>SERVICIO DE TELEFONIA FIJA</v>
          </cell>
          <cell r="H505">
            <v>2400</v>
          </cell>
          <cell r="I505">
            <v>2400</v>
          </cell>
          <cell r="J505">
            <v>0</v>
          </cell>
        </row>
        <row r="506">
          <cell r="B506" t="str">
            <v>0080</v>
          </cell>
          <cell r="C506" t="str">
            <v>PASCO</v>
          </cell>
          <cell r="D506" t="str">
            <v>23 1 59999</v>
          </cell>
          <cell r="E506" t="str">
            <v>23 1 599990080</v>
          </cell>
          <cell r="F506" t="str">
            <v>23 1 59999</v>
          </cell>
          <cell r="G506" t="str">
            <v>OTROS</v>
          </cell>
          <cell r="H506">
            <v>1000</v>
          </cell>
          <cell r="I506">
            <v>0</v>
          </cell>
          <cell r="J506">
            <v>1000</v>
          </cell>
        </row>
        <row r="507">
          <cell r="B507" t="str">
            <v>0080</v>
          </cell>
          <cell r="C507" t="str">
            <v>PASCO</v>
          </cell>
          <cell r="D507" t="str">
            <v>23 1 3 1 1</v>
          </cell>
          <cell r="E507" t="str">
            <v>23 1 3 1 10080</v>
          </cell>
          <cell r="F507" t="str">
            <v>23 1 3 1 1</v>
          </cell>
          <cell r="G507" t="str">
            <v>COMBUSTIBLES Y CARBURANTES</v>
          </cell>
          <cell r="H507">
            <v>232</v>
          </cell>
          <cell r="I507">
            <v>0</v>
          </cell>
          <cell r="J507">
            <v>232</v>
          </cell>
        </row>
        <row r="508">
          <cell r="B508" t="str">
            <v>0080</v>
          </cell>
          <cell r="C508" t="str">
            <v>PASCO</v>
          </cell>
          <cell r="D508" t="str">
            <v>23 1 6 1 1</v>
          </cell>
          <cell r="E508" t="str">
            <v>23 1 6 1 10080</v>
          </cell>
          <cell r="F508" t="str">
            <v>23 1 6 1 1</v>
          </cell>
          <cell r="G508" t="str">
            <v>DE VEHICULOS</v>
          </cell>
          <cell r="H508">
            <v>1800</v>
          </cell>
          <cell r="I508">
            <v>1800</v>
          </cell>
          <cell r="J508">
            <v>0</v>
          </cell>
        </row>
        <row r="509">
          <cell r="B509" t="str">
            <v>0080</v>
          </cell>
          <cell r="C509" t="str">
            <v>PASCO</v>
          </cell>
          <cell r="D509" t="str">
            <v>23 2 1 2 1</v>
          </cell>
          <cell r="E509" t="str">
            <v>23 2 1 2 10080</v>
          </cell>
          <cell r="F509" t="str">
            <v>23 2 1 2 1</v>
          </cell>
          <cell r="G509" t="str">
            <v>PASAJES Y GASTOS DE TRANSPORTE</v>
          </cell>
          <cell r="H509">
            <v>1300</v>
          </cell>
          <cell r="I509">
            <v>1300</v>
          </cell>
          <cell r="J509">
            <v>0</v>
          </cell>
        </row>
        <row r="510">
          <cell r="B510" t="str">
            <v>0080</v>
          </cell>
          <cell r="C510" t="str">
            <v>PASCO</v>
          </cell>
          <cell r="D510" t="str">
            <v>23 2 1 2 2</v>
          </cell>
          <cell r="E510" t="str">
            <v>23 2 1 2 20080</v>
          </cell>
          <cell r="F510" t="str">
            <v>23 2 1 2 2</v>
          </cell>
          <cell r="G510" t="str">
            <v>VIATICOS Y ASIGNACIONES POR COMISION DE SERVICIO</v>
          </cell>
          <cell r="H510">
            <v>150</v>
          </cell>
          <cell r="I510">
            <v>0</v>
          </cell>
          <cell r="J510">
            <v>150</v>
          </cell>
        </row>
        <row r="511">
          <cell r="B511" t="str">
            <v>0080</v>
          </cell>
          <cell r="C511" t="str">
            <v>PASCO</v>
          </cell>
          <cell r="D511" t="str">
            <v>23 2 1 299</v>
          </cell>
          <cell r="E511" t="str">
            <v>23 2 1 2990080</v>
          </cell>
          <cell r="F511" t="str">
            <v>23 2 1 299</v>
          </cell>
          <cell r="G511" t="str">
            <v>OTROS GASTOS</v>
          </cell>
          <cell r="H511">
            <v>60102</v>
          </cell>
          <cell r="I511">
            <v>60101.08</v>
          </cell>
          <cell r="J511">
            <v>0.91999999999825377</v>
          </cell>
        </row>
        <row r="512">
          <cell r="B512" t="str">
            <v>0080</v>
          </cell>
          <cell r="C512" t="str">
            <v>PASCO</v>
          </cell>
          <cell r="D512" t="str">
            <v>23 2 2 1 1</v>
          </cell>
          <cell r="E512" t="str">
            <v>23 2 2 1 10080</v>
          </cell>
          <cell r="F512" t="str">
            <v>23 2 2 1 1</v>
          </cell>
          <cell r="G512" t="str">
            <v>SERV. DE SUMIN. DE ENERGIA ELECT.</v>
          </cell>
          <cell r="H512">
            <v>6000</v>
          </cell>
          <cell r="I512">
            <v>6000</v>
          </cell>
          <cell r="J512">
            <v>0</v>
          </cell>
        </row>
        <row r="513">
          <cell r="B513" t="str">
            <v>0080</v>
          </cell>
          <cell r="C513" t="str">
            <v>PASCO</v>
          </cell>
          <cell r="D513" t="str">
            <v>23 2 2 1 2</v>
          </cell>
          <cell r="E513" t="str">
            <v>23 2 2 1 20080</v>
          </cell>
          <cell r="F513" t="str">
            <v>23 2 2 1 2</v>
          </cell>
          <cell r="G513" t="str">
            <v>SERVICIO DE AGUA Y DESAGUE</v>
          </cell>
          <cell r="H513">
            <v>8100</v>
          </cell>
          <cell r="I513">
            <v>4400</v>
          </cell>
          <cell r="J513">
            <v>3700</v>
          </cell>
        </row>
        <row r="514">
          <cell r="B514" t="str">
            <v>0080</v>
          </cell>
          <cell r="C514" t="str">
            <v>PASCO</v>
          </cell>
          <cell r="D514" t="str">
            <v>23 2 2 2 2</v>
          </cell>
          <cell r="E514" t="str">
            <v>23 2 2 2 20080</v>
          </cell>
          <cell r="F514" t="str">
            <v>23 2 2 2 2</v>
          </cell>
          <cell r="G514" t="str">
            <v>SERVICIO DE TELEFONIA FIJA</v>
          </cell>
          <cell r="H514">
            <v>66600</v>
          </cell>
          <cell r="I514">
            <v>66600</v>
          </cell>
          <cell r="J514">
            <v>0</v>
          </cell>
        </row>
        <row r="515">
          <cell r="B515" t="str">
            <v>0080</v>
          </cell>
          <cell r="C515" t="str">
            <v>PASCO</v>
          </cell>
          <cell r="D515" t="str">
            <v>23 2 2 2 3</v>
          </cell>
          <cell r="E515" t="str">
            <v>23 2 2 2 30080</v>
          </cell>
          <cell r="F515" t="str">
            <v>23 2 2 2 3</v>
          </cell>
          <cell r="G515" t="str">
            <v>SERVICIO DE INTERNET</v>
          </cell>
          <cell r="H515">
            <v>1296</v>
          </cell>
          <cell r="I515">
            <v>1296</v>
          </cell>
          <cell r="J515">
            <v>0</v>
          </cell>
        </row>
        <row r="516">
          <cell r="B516" t="str">
            <v>0081</v>
          </cell>
          <cell r="C516" t="str">
            <v>PIURA</v>
          </cell>
          <cell r="D516" t="str">
            <v>23 2 2 3 1</v>
          </cell>
          <cell r="E516" t="str">
            <v>23 2 2 3 10081</v>
          </cell>
          <cell r="F516" t="str">
            <v>23 2 2 3 1</v>
          </cell>
          <cell r="G516" t="str">
            <v>CORREOS Y SERVICIOS DE MENSAJERIA</v>
          </cell>
          <cell r="H516">
            <v>1200</v>
          </cell>
          <cell r="I516">
            <v>1200</v>
          </cell>
          <cell r="J516">
            <v>0</v>
          </cell>
        </row>
        <row r="517">
          <cell r="B517" t="str">
            <v>0081</v>
          </cell>
          <cell r="C517" t="str">
            <v>PIURA</v>
          </cell>
          <cell r="D517" t="str">
            <v>23 2 2 4 4</v>
          </cell>
          <cell r="E517" t="str">
            <v>23 2 2 4 40081</v>
          </cell>
          <cell r="F517" t="str">
            <v>23 2 2 4 4</v>
          </cell>
          <cell r="G517" t="str">
            <v>SERVICIO DE IMPRESIONES, ENCUADERNACION Y EMPASTADO</v>
          </cell>
          <cell r="H517">
            <v>9000</v>
          </cell>
          <cell r="I517">
            <v>9000</v>
          </cell>
          <cell r="J517">
            <v>0</v>
          </cell>
        </row>
        <row r="518">
          <cell r="B518" t="str">
            <v>0081</v>
          </cell>
          <cell r="C518" t="str">
            <v>PIURA</v>
          </cell>
          <cell r="D518" t="str">
            <v>23 2 3 1 2</v>
          </cell>
          <cell r="E518" t="str">
            <v>23 2 3 1 20081</v>
          </cell>
          <cell r="F518" t="str">
            <v>23 2 3 1 2</v>
          </cell>
          <cell r="G518" t="str">
            <v>SERVICIOS DE SEGURIDAD Y VIGILANCIA</v>
          </cell>
          <cell r="H518">
            <v>1000</v>
          </cell>
          <cell r="I518">
            <v>1000</v>
          </cell>
          <cell r="J518">
            <v>0</v>
          </cell>
        </row>
        <row r="519">
          <cell r="B519" t="str">
            <v>0081</v>
          </cell>
          <cell r="C519" t="str">
            <v>PIURA</v>
          </cell>
          <cell r="D519" t="str">
            <v>23 2 4 1 3</v>
          </cell>
          <cell r="E519" t="str">
            <v>23 2 4 1 30081</v>
          </cell>
          <cell r="F519" t="str">
            <v>23 2 4 1 3</v>
          </cell>
          <cell r="G519" t="str">
            <v>MANTENIMIENTO, REPARACIÓN Y ACONDICIONAMIENTO DE VEHICULOS</v>
          </cell>
          <cell r="H519">
            <v>5600</v>
          </cell>
          <cell r="I519">
            <v>5600</v>
          </cell>
          <cell r="J519">
            <v>0</v>
          </cell>
        </row>
        <row r="520">
          <cell r="B520" t="str">
            <v>0081</v>
          </cell>
          <cell r="C520" t="str">
            <v>PIURA</v>
          </cell>
          <cell r="D520" t="str">
            <v>23 2 7 299</v>
          </cell>
          <cell r="E520" t="str">
            <v>23 2 7 2990081</v>
          </cell>
          <cell r="F520" t="str">
            <v>23 2 7 299</v>
          </cell>
          <cell r="G520" t="str">
            <v>OTROS SERVICIOS SIMILARES</v>
          </cell>
          <cell r="H520">
            <v>2100</v>
          </cell>
          <cell r="I520">
            <v>2100</v>
          </cell>
          <cell r="J520">
            <v>0</v>
          </cell>
        </row>
        <row r="521">
          <cell r="B521" t="str">
            <v>0081</v>
          </cell>
          <cell r="C521" t="str">
            <v>PIURA</v>
          </cell>
          <cell r="D521" t="str">
            <v>23 2 71199</v>
          </cell>
          <cell r="E521" t="str">
            <v>23 2 711990081</v>
          </cell>
          <cell r="F521" t="str">
            <v>23 2 71199</v>
          </cell>
          <cell r="G521" t="str">
            <v>SERVICIOS DIVERSOS</v>
          </cell>
          <cell r="H521">
            <v>4802</v>
          </cell>
          <cell r="I521">
            <v>0</v>
          </cell>
          <cell r="J521">
            <v>4802</v>
          </cell>
        </row>
        <row r="522">
          <cell r="B522" t="str">
            <v>0081</v>
          </cell>
          <cell r="C522" t="str">
            <v>PIURA</v>
          </cell>
          <cell r="D522" t="str">
            <v>23 2 8 1 1</v>
          </cell>
          <cell r="E522" t="str">
            <v>23 2 8 1 10081</v>
          </cell>
          <cell r="F522" t="str">
            <v>23 2 8 1 1</v>
          </cell>
          <cell r="G522" t="str">
            <v>CONTRATO ADMINIST. DE SERVICIOS</v>
          </cell>
          <cell r="H522">
            <v>2463</v>
          </cell>
          <cell r="I522">
            <v>0</v>
          </cell>
          <cell r="J522">
            <v>2463</v>
          </cell>
        </row>
        <row r="523">
          <cell r="B523" t="str">
            <v>0081</v>
          </cell>
          <cell r="C523" t="str">
            <v>PIURA</v>
          </cell>
          <cell r="D523" t="str">
            <v>23 2 8 1 2</v>
          </cell>
          <cell r="E523" t="str">
            <v>23 2 8 1 20081</v>
          </cell>
          <cell r="F523" t="str">
            <v>23 2 8 1 2</v>
          </cell>
          <cell r="G523" t="str">
            <v>CONTRIB. A ESSALUD DE C.A.S.</v>
          </cell>
          <cell r="H523">
            <v>840</v>
          </cell>
          <cell r="I523">
            <v>0</v>
          </cell>
          <cell r="J523">
            <v>840</v>
          </cell>
        </row>
        <row r="524">
          <cell r="B524" t="str">
            <v>0081</v>
          </cell>
          <cell r="C524" t="str">
            <v>PIURA</v>
          </cell>
          <cell r="D524" t="str">
            <v>23 1 59999</v>
          </cell>
          <cell r="E524" t="str">
            <v>23 1 599990081</v>
          </cell>
          <cell r="F524" t="str">
            <v>23 1 59999</v>
          </cell>
          <cell r="G524" t="str">
            <v>OTROS</v>
          </cell>
          <cell r="H524">
            <v>1785</v>
          </cell>
          <cell r="I524">
            <v>0</v>
          </cell>
          <cell r="J524">
            <v>1785</v>
          </cell>
        </row>
        <row r="525">
          <cell r="B525" t="str">
            <v>0081</v>
          </cell>
          <cell r="C525" t="str">
            <v>PIURA</v>
          </cell>
          <cell r="D525" t="str">
            <v>23 1 3 1 1</v>
          </cell>
          <cell r="E525" t="str">
            <v>23 1 3 1 10081</v>
          </cell>
          <cell r="F525" t="str">
            <v>23 1 3 1 1</v>
          </cell>
          <cell r="G525" t="str">
            <v>COMBUSTIBLES Y CARBURANTES</v>
          </cell>
          <cell r="H525">
            <v>1400</v>
          </cell>
          <cell r="I525">
            <v>1400</v>
          </cell>
          <cell r="J525">
            <v>0</v>
          </cell>
        </row>
        <row r="526">
          <cell r="B526" t="str">
            <v>0081</v>
          </cell>
          <cell r="C526" t="str">
            <v>PIURA</v>
          </cell>
          <cell r="D526" t="str">
            <v>23 2 1 2 1</v>
          </cell>
          <cell r="E526" t="str">
            <v>23 2 1 2 10081</v>
          </cell>
          <cell r="F526" t="str">
            <v>23 2 1 2 1</v>
          </cell>
          <cell r="G526" t="str">
            <v>PASAJES Y GASTOS DE TRANSPORTE</v>
          </cell>
          <cell r="H526">
            <v>700</v>
          </cell>
          <cell r="I526">
            <v>0</v>
          </cell>
          <cell r="J526">
            <v>700</v>
          </cell>
        </row>
        <row r="527">
          <cell r="B527" t="str">
            <v>0081</v>
          </cell>
          <cell r="C527" t="str">
            <v>PIURA</v>
          </cell>
          <cell r="D527" t="str">
            <v>23 2 1 2 2</v>
          </cell>
          <cell r="E527" t="str">
            <v>23 2 1 2 20081</v>
          </cell>
          <cell r="F527" t="str">
            <v>23 2 1 2 2</v>
          </cell>
          <cell r="G527" t="str">
            <v>VIATICOS Y ASIGNACIONES POR COMISION DE SERVICIO</v>
          </cell>
          <cell r="H527">
            <v>69801</v>
          </cell>
          <cell r="I527">
            <v>69800.89</v>
          </cell>
          <cell r="J527">
            <v>0.11000000000058208</v>
          </cell>
        </row>
        <row r="528">
          <cell r="B528" t="str">
            <v>0081</v>
          </cell>
          <cell r="C528" t="str">
            <v>PIURA</v>
          </cell>
          <cell r="D528" t="str">
            <v>23 2 1 299</v>
          </cell>
          <cell r="E528" t="str">
            <v>23 2 1 2990081</v>
          </cell>
          <cell r="F528" t="str">
            <v>23 2 1 299</v>
          </cell>
          <cell r="G528" t="str">
            <v>OTROS GASTOS</v>
          </cell>
          <cell r="H528">
            <v>64000</v>
          </cell>
          <cell r="I528">
            <v>39000</v>
          </cell>
          <cell r="J528">
            <v>25000</v>
          </cell>
        </row>
        <row r="529">
          <cell r="B529" t="str">
            <v>0081</v>
          </cell>
          <cell r="C529" t="str">
            <v>PIURA</v>
          </cell>
          <cell r="D529" t="str">
            <v>23 2 2 1 1</v>
          </cell>
          <cell r="E529" t="str">
            <v>23 2 2 1 10081</v>
          </cell>
          <cell r="F529" t="str">
            <v>23 2 2 1 1</v>
          </cell>
          <cell r="G529" t="str">
            <v>SERV. DE SUMIN. DE ENERGIA ELECT.</v>
          </cell>
          <cell r="H529">
            <v>22800</v>
          </cell>
          <cell r="I529">
            <v>21850</v>
          </cell>
          <cell r="J529">
            <v>950</v>
          </cell>
        </row>
        <row r="530">
          <cell r="B530" t="str">
            <v>0081</v>
          </cell>
          <cell r="C530" t="str">
            <v>PIURA</v>
          </cell>
          <cell r="D530" t="str">
            <v>23 2 2 2 2</v>
          </cell>
          <cell r="E530" t="str">
            <v>23 2 2 2 20081</v>
          </cell>
          <cell r="F530" t="str">
            <v>23 2 2 2 2</v>
          </cell>
          <cell r="G530" t="str">
            <v>SERVICIO DE TELEFONIA FIJA</v>
          </cell>
          <cell r="H530">
            <v>182400</v>
          </cell>
          <cell r="I530">
            <v>182400</v>
          </cell>
          <cell r="J530">
            <v>0</v>
          </cell>
        </row>
        <row r="531">
          <cell r="B531" t="str">
            <v>0081</v>
          </cell>
          <cell r="C531" t="str">
            <v>PIURA</v>
          </cell>
          <cell r="D531" t="str">
            <v>23 2 2 2 3</v>
          </cell>
          <cell r="E531" t="str">
            <v>23 2 2 2 30081</v>
          </cell>
          <cell r="F531" t="str">
            <v>23 2 2 2 3</v>
          </cell>
          <cell r="G531" t="str">
            <v>SERVICIO DE INTERNET</v>
          </cell>
          <cell r="H531">
            <v>5184</v>
          </cell>
          <cell r="I531">
            <v>5184</v>
          </cell>
          <cell r="J531">
            <v>0</v>
          </cell>
        </row>
        <row r="532">
          <cell r="B532" t="str">
            <v>0081</v>
          </cell>
          <cell r="C532" t="str">
            <v>PIURA</v>
          </cell>
          <cell r="D532" t="str">
            <v>23 2 2 3 1</v>
          </cell>
          <cell r="E532" t="str">
            <v>23 2 2 3 10081</v>
          </cell>
          <cell r="F532" t="str">
            <v>23 2 2 3 1</v>
          </cell>
          <cell r="G532" t="str">
            <v>CORREOS Y SERVICIOS DE MENSAJERIA</v>
          </cell>
          <cell r="H532">
            <v>1010</v>
          </cell>
          <cell r="I532">
            <v>1010</v>
          </cell>
          <cell r="J532">
            <v>0</v>
          </cell>
        </row>
        <row r="533">
          <cell r="B533" t="str">
            <v>0081</v>
          </cell>
          <cell r="C533" t="str">
            <v>PIURA</v>
          </cell>
          <cell r="D533" t="str">
            <v>23 2 2 4 4</v>
          </cell>
          <cell r="E533" t="str">
            <v>23 2 2 4 40081</v>
          </cell>
          <cell r="F533" t="str">
            <v>23 2 2 4 4</v>
          </cell>
          <cell r="G533" t="str">
            <v>SERVICIO DE IMPRESIONES, ENCUADERNACION Y EMPASTADO</v>
          </cell>
          <cell r="H533">
            <v>1233</v>
          </cell>
          <cell r="I533">
            <v>1119.5</v>
          </cell>
          <cell r="J533">
            <v>113.5</v>
          </cell>
        </row>
        <row r="534">
          <cell r="B534" t="str">
            <v>0082</v>
          </cell>
          <cell r="C534" t="str">
            <v>PUNO</v>
          </cell>
          <cell r="D534" t="str">
            <v>23 2 3 1 2</v>
          </cell>
          <cell r="E534" t="str">
            <v>23 2 3 1 20082</v>
          </cell>
          <cell r="F534" t="str">
            <v>23 2 3 1 2</v>
          </cell>
          <cell r="G534" t="str">
            <v>SERVICIOS DE SEGURIDAD Y VIGILANCIA</v>
          </cell>
          <cell r="H534">
            <v>1750</v>
          </cell>
          <cell r="I534">
            <v>1750</v>
          </cell>
          <cell r="J534">
            <v>0</v>
          </cell>
        </row>
        <row r="535">
          <cell r="B535" t="str">
            <v>0082</v>
          </cell>
          <cell r="C535" t="str">
            <v>PUNO</v>
          </cell>
          <cell r="D535" t="str">
            <v>23 2 5 1 1</v>
          </cell>
          <cell r="E535" t="str">
            <v>23 2 5 1 10082</v>
          </cell>
          <cell r="F535" t="str">
            <v>23 2 5 1 1</v>
          </cell>
          <cell r="G535" t="str">
            <v>ALQUILER DE EDIFICIOS Y ESTRUCTURAS</v>
          </cell>
          <cell r="H535">
            <v>7227</v>
          </cell>
          <cell r="I535">
            <v>7227</v>
          </cell>
          <cell r="J535">
            <v>0</v>
          </cell>
        </row>
        <row r="536">
          <cell r="B536" t="str">
            <v>0082</v>
          </cell>
          <cell r="C536" t="str">
            <v>PUNO</v>
          </cell>
          <cell r="D536" t="str">
            <v>23 2 7 299</v>
          </cell>
          <cell r="E536" t="str">
            <v>23 2 7 2990082</v>
          </cell>
          <cell r="F536" t="str">
            <v>23 2 7 299</v>
          </cell>
          <cell r="G536" t="str">
            <v>OTROS SERVICIOS SIMILARES</v>
          </cell>
          <cell r="H536">
            <v>400</v>
          </cell>
          <cell r="I536">
            <v>400</v>
          </cell>
          <cell r="J536">
            <v>0</v>
          </cell>
        </row>
        <row r="537">
          <cell r="B537" t="str">
            <v>0082</v>
          </cell>
          <cell r="C537" t="str">
            <v>PUNO</v>
          </cell>
          <cell r="D537" t="str">
            <v>23 2 71199</v>
          </cell>
          <cell r="E537" t="str">
            <v>23 2 711990082</v>
          </cell>
          <cell r="F537" t="str">
            <v>23 2 71199</v>
          </cell>
          <cell r="G537" t="str">
            <v>SERVICIOS DIVERSOS</v>
          </cell>
          <cell r="H537">
            <v>3700</v>
          </cell>
          <cell r="I537">
            <v>3700</v>
          </cell>
          <cell r="J537">
            <v>0</v>
          </cell>
        </row>
        <row r="538">
          <cell r="B538" t="str">
            <v>0082</v>
          </cell>
          <cell r="C538" t="str">
            <v>PUNO</v>
          </cell>
          <cell r="D538" t="str">
            <v>23 2 8 1 1</v>
          </cell>
          <cell r="E538" t="str">
            <v>23 2 8 1 10082</v>
          </cell>
          <cell r="F538" t="str">
            <v>23 2 8 1 1</v>
          </cell>
          <cell r="G538" t="str">
            <v>CONTRATO ADMINIST. DE SERVICIOS</v>
          </cell>
          <cell r="H538">
            <v>400</v>
          </cell>
          <cell r="I538">
            <v>400</v>
          </cell>
          <cell r="J538">
            <v>0</v>
          </cell>
        </row>
        <row r="539">
          <cell r="B539" t="str">
            <v>0082</v>
          </cell>
          <cell r="C539" t="str">
            <v>PUNO</v>
          </cell>
          <cell r="D539" t="str">
            <v>23 2 8 1 2</v>
          </cell>
          <cell r="E539" t="str">
            <v>23 2 8 1 20082</v>
          </cell>
          <cell r="F539" t="str">
            <v>23 2 8 1 2</v>
          </cell>
          <cell r="G539" t="str">
            <v>CONTRIB. A ESSALUD DE C.A.S.</v>
          </cell>
          <cell r="H539">
            <v>4354</v>
          </cell>
          <cell r="I539">
            <v>0</v>
          </cell>
          <cell r="J539">
            <v>4354</v>
          </cell>
        </row>
        <row r="540">
          <cell r="B540" t="str">
            <v>0082</v>
          </cell>
          <cell r="C540" t="str">
            <v>PUNO</v>
          </cell>
          <cell r="D540" t="str">
            <v>23 1 59999</v>
          </cell>
          <cell r="E540" t="str">
            <v>23 1 599990082</v>
          </cell>
          <cell r="F540" t="str">
            <v>23 1 59999</v>
          </cell>
          <cell r="G540" t="str">
            <v>OTROS</v>
          </cell>
          <cell r="H540">
            <v>2400</v>
          </cell>
          <cell r="I540">
            <v>0</v>
          </cell>
          <cell r="J540">
            <v>2400</v>
          </cell>
        </row>
        <row r="541">
          <cell r="B541" t="str">
            <v>0082</v>
          </cell>
          <cell r="C541" t="str">
            <v>PUNO</v>
          </cell>
          <cell r="D541" t="str">
            <v>23 1 3 1 1</v>
          </cell>
          <cell r="E541" t="str">
            <v>23 1 3 1 10082</v>
          </cell>
          <cell r="F541" t="str">
            <v>23 1 3 1 1</v>
          </cell>
          <cell r="G541" t="str">
            <v>COMBUSTIBLES Y CARBURANTES</v>
          </cell>
          <cell r="H541">
            <v>1800</v>
          </cell>
          <cell r="I541">
            <v>0</v>
          </cell>
          <cell r="J541">
            <v>1800</v>
          </cell>
        </row>
        <row r="542">
          <cell r="B542" t="str">
            <v>0082</v>
          </cell>
          <cell r="C542" t="str">
            <v>PUNO</v>
          </cell>
          <cell r="D542" t="str">
            <v>23 2 1 2 1</v>
          </cell>
          <cell r="E542" t="str">
            <v>23 2 1 2 10082</v>
          </cell>
          <cell r="F542" t="str">
            <v>23 2 1 2 1</v>
          </cell>
          <cell r="G542" t="str">
            <v>PASAJES Y GASTOS DE TRANSPORTE</v>
          </cell>
          <cell r="H542">
            <v>1800</v>
          </cell>
          <cell r="I542">
            <v>1800</v>
          </cell>
          <cell r="J542">
            <v>0</v>
          </cell>
        </row>
        <row r="543">
          <cell r="B543" t="str">
            <v>0082</v>
          </cell>
          <cell r="C543" t="str">
            <v>PUNO</v>
          </cell>
          <cell r="D543" t="str">
            <v>23 2 1 2 2</v>
          </cell>
          <cell r="E543" t="str">
            <v>23 2 1 2 20082</v>
          </cell>
          <cell r="F543" t="str">
            <v>23 2 1 2 2</v>
          </cell>
          <cell r="G543" t="str">
            <v>VIATICOS Y ASIGNACIONES POR COMISION DE SERVICIO</v>
          </cell>
          <cell r="H543">
            <v>850</v>
          </cell>
          <cell r="I543">
            <v>0</v>
          </cell>
          <cell r="J543">
            <v>850</v>
          </cell>
        </row>
        <row r="544">
          <cell r="B544" t="str">
            <v>0082</v>
          </cell>
          <cell r="C544" t="str">
            <v>PUNO</v>
          </cell>
          <cell r="D544" t="str">
            <v>23 2 1 299</v>
          </cell>
          <cell r="E544" t="str">
            <v>23 2 1 2990082</v>
          </cell>
          <cell r="F544" t="str">
            <v>23 2 1 299</v>
          </cell>
          <cell r="G544" t="str">
            <v>OTROS GASTOS</v>
          </cell>
          <cell r="H544">
            <v>69600</v>
          </cell>
          <cell r="I544">
            <v>69600</v>
          </cell>
          <cell r="J544">
            <v>0</v>
          </cell>
        </row>
        <row r="545">
          <cell r="B545" t="str">
            <v>0082</v>
          </cell>
          <cell r="C545" t="str">
            <v>PUNO</v>
          </cell>
          <cell r="D545" t="str">
            <v>23 2 2 2 2</v>
          </cell>
          <cell r="E545" t="str">
            <v>23 2 2 2 20082</v>
          </cell>
          <cell r="F545" t="str">
            <v>23 2 2 2 2</v>
          </cell>
          <cell r="G545" t="str">
            <v>SERVICIO DE TELEFONIA FIJA</v>
          </cell>
          <cell r="H545">
            <v>8640</v>
          </cell>
          <cell r="I545">
            <v>8640</v>
          </cell>
          <cell r="J545">
            <v>0</v>
          </cell>
        </row>
        <row r="546">
          <cell r="B546" t="str">
            <v>0082</v>
          </cell>
          <cell r="C546" t="str">
            <v>PUNO</v>
          </cell>
          <cell r="D546" t="str">
            <v>23 2 2 2 3</v>
          </cell>
          <cell r="E546" t="str">
            <v>23 2 2 2 30082</v>
          </cell>
          <cell r="F546" t="str">
            <v>23 2 2 2 3</v>
          </cell>
          <cell r="G546" t="str">
            <v>SERVICIO DE INTERNET</v>
          </cell>
          <cell r="H546">
            <v>88700</v>
          </cell>
          <cell r="I546">
            <v>6000</v>
          </cell>
          <cell r="J546">
            <v>82700</v>
          </cell>
        </row>
        <row r="547">
          <cell r="B547" t="str">
            <v>0082</v>
          </cell>
          <cell r="C547" t="str">
            <v>PUNO</v>
          </cell>
          <cell r="D547" t="str">
            <v>23 2 2 3 1</v>
          </cell>
          <cell r="E547" t="str">
            <v>23 2 2 3 10082</v>
          </cell>
          <cell r="F547" t="str">
            <v>23 2 2 3 1</v>
          </cell>
          <cell r="G547" t="str">
            <v>CORREOS Y SERVICIOS DE MENSAJERIA</v>
          </cell>
          <cell r="H547">
            <v>7800</v>
          </cell>
          <cell r="I547">
            <v>7650</v>
          </cell>
          <cell r="J547">
            <v>150</v>
          </cell>
        </row>
        <row r="548">
          <cell r="B548" t="str">
            <v>0082</v>
          </cell>
          <cell r="C548" t="str">
            <v>PUNO</v>
          </cell>
          <cell r="D548" t="str">
            <v>23 2 2 4 4</v>
          </cell>
          <cell r="E548" t="str">
            <v>23 2 2 4 40082</v>
          </cell>
          <cell r="F548" t="str">
            <v>23 2 2 4 4</v>
          </cell>
          <cell r="G548" t="str">
            <v>SERVICIO DE IMPRESIONES, ENCUADERNACION Y EMPASTADO</v>
          </cell>
          <cell r="H548">
            <v>182400</v>
          </cell>
          <cell r="I548">
            <v>182400</v>
          </cell>
          <cell r="J548">
            <v>0</v>
          </cell>
        </row>
        <row r="549">
          <cell r="B549" t="str">
            <v>0082</v>
          </cell>
          <cell r="C549" t="str">
            <v>PUNO</v>
          </cell>
          <cell r="D549" t="str">
            <v>23 2 4 1 3</v>
          </cell>
          <cell r="E549" t="str">
            <v>23 2 4 1 30082</v>
          </cell>
          <cell r="F549" t="str">
            <v>23 2 4 1 3</v>
          </cell>
          <cell r="G549" t="str">
            <v>MANTENIMIENTO, REPARACIÓN Y ACONDICIONAMIENTO DE VEHICULOS</v>
          </cell>
          <cell r="H549">
            <v>5184</v>
          </cell>
          <cell r="I549">
            <v>5184</v>
          </cell>
          <cell r="J549">
            <v>0</v>
          </cell>
        </row>
        <row r="550">
          <cell r="B550" t="str">
            <v>0083</v>
          </cell>
          <cell r="C550" t="str">
            <v>SAN MARTIN</v>
          </cell>
          <cell r="D550" t="str">
            <v>23 2 7 299</v>
          </cell>
          <cell r="E550" t="str">
            <v>23 2 7 2990083</v>
          </cell>
          <cell r="F550" t="str">
            <v>23 2 7 299</v>
          </cell>
          <cell r="G550" t="str">
            <v>OTROS SERVICIOS SIMILARES</v>
          </cell>
          <cell r="H550">
            <v>2360</v>
          </cell>
          <cell r="I550">
            <v>2000</v>
          </cell>
          <cell r="J550">
            <v>360</v>
          </cell>
        </row>
        <row r="551">
          <cell r="B551" t="str">
            <v>0083</v>
          </cell>
          <cell r="C551" t="str">
            <v>SAN MARTIN</v>
          </cell>
          <cell r="D551" t="str">
            <v>23 2 71199</v>
          </cell>
          <cell r="E551" t="str">
            <v>23 2 711990083</v>
          </cell>
          <cell r="F551" t="str">
            <v>23 2 71199</v>
          </cell>
          <cell r="G551" t="str">
            <v>SERVICIOS DIVERSOS</v>
          </cell>
          <cell r="H551">
            <v>6900</v>
          </cell>
          <cell r="I551">
            <v>6900</v>
          </cell>
          <cell r="J551">
            <v>0</v>
          </cell>
        </row>
        <row r="552">
          <cell r="B552" t="str">
            <v>0083</v>
          </cell>
          <cell r="C552" t="str">
            <v>SAN MARTIN</v>
          </cell>
          <cell r="D552" t="str">
            <v>23 2 8 1 1</v>
          </cell>
          <cell r="E552" t="str">
            <v>23 2 8 1 10083</v>
          </cell>
          <cell r="F552" t="str">
            <v>23 2 8 1 1</v>
          </cell>
          <cell r="G552" t="str">
            <v>CONTRATO ADMINIST. DE SERVICIOS</v>
          </cell>
          <cell r="H552">
            <v>1500</v>
          </cell>
          <cell r="I552">
            <v>1500</v>
          </cell>
          <cell r="J552">
            <v>0</v>
          </cell>
        </row>
        <row r="553">
          <cell r="B553" t="str">
            <v>0083</v>
          </cell>
          <cell r="C553" t="str">
            <v>SAN MARTIN</v>
          </cell>
          <cell r="D553" t="str">
            <v>23 2 8 1 2</v>
          </cell>
          <cell r="E553" t="str">
            <v>23 2 8 1 20083</v>
          </cell>
          <cell r="F553" t="str">
            <v>23 2 8 1 2</v>
          </cell>
          <cell r="G553" t="str">
            <v>CONTRIB. A ESSALUD DE C.A.S.</v>
          </cell>
          <cell r="H553">
            <v>2600</v>
          </cell>
          <cell r="I553">
            <v>2600</v>
          </cell>
          <cell r="J553">
            <v>0</v>
          </cell>
        </row>
        <row r="554">
          <cell r="B554" t="str">
            <v>0083</v>
          </cell>
          <cell r="C554" t="str">
            <v>SAN MARTIN</v>
          </cell>
          <cell r="D554" t="str">
            <v>23 1 59999</v>
          </cell>
          <cell r="E554" t="str">
            <v>23 1 599990083</v>
          </cell>
          <cell r="F554" t="str">
            <v>23 1 59999</v>
          </cell>
          <cell r="G554" t="str">
            <v>OTROS</v>
          </cell>
          <cell r="H554">
            <v>1000</v>
          </cell>
          <cell r="I554">
            <v>1000</v>
          </cell>
          <cell r="J554">
            <v>0</v>
          </cell>
        </row>
        <row r="555">
          <cell r="B555" t="str">
            <v>0083</v>
          </cell>
          <cell r="C555" t="str">
            <v>SAN MARTIN</v>
          </cell>
          <cell r="D555" t="str">
            <v>23 2 1 2 1</v>
          </cell>
          <cell r="E555" t="str">
            <v>23 2 1 2 10083</v>
          </cell>
          <cell r="F555" t="str">
            <v>23 2 1 2 1</v>
          </cell>
          <cell r="G555" t="str">
            <v>PASAJES Y GASTOS DE TRANSPORTE</v>
          </cell>
          <cell r="H555">
            <v>3720</v>
          </cell>
          <cell r="I555">
            <v>3720</v>
          </cell>
          <cell r="J555">
            <v>0</v>
          </cell>
        </row>
        <row r="556">
          <cell r="B556" t="str">
            <v>0083</v>
          </cell>
          <cell r="C556" t="str">
            <v>SAN MARTIN</v>
          </cell>
          <cell r="D556" t="str">
            <v>23 2 1 2 2</v>
          </cell>
          <cell r="E556" t="str">
            <v>23 2 1 2 20083</v>
          </cell>
          <cell r="F556" t="str">
            <v>23 2 1 2 2</v>
          </cell>
          <cell r="G556" t="str">
            <v>VIATICOS Y ASIGNACIONES POR COMISION DE SERVICIO</v>
          </cell>
          <cell r="H556">
            <v>3710</v>
          </cell>
          <cell r="I556">
            <v>3710</v>
          </cell>
          <cell r="J556">
            <v>0</v>
          </cell>
        </row>
        <row r="557">
          <cell r="B557" t="str">
            <v>0083</v>
          </cell>
          <cell r="C557" t="str">
            <v>SAN MARTIN</v>
          </cell>
          <cell r="D557" t="str">
            <v>23 2 1 299</v>
          </cell>
          <cell r="E557" t="str">
            <v>23 2 1 2990083</v>
          </cell>
          <cell r="F557" t="str">
            <v>23 2 1 299</v>
          </cell>
          <cell r="G557" t="str">
            <v>OTROS GASTOS</v>
          </cell>
          <cell r="H557">
            <v>2500</v>
          </cell>
          <cell r="I557">
            <v>2500</v>
          </cell>
          <cell r="J557">
            <v>0</v>
          </cell>
        </row>
        <row r="558">
          <cell r="B558" t="str">
            <v>0083</v>
          </cell>
          <cell r="C558" t="str">
            <v>SAN MARTIN</v>
          </cell>
          <cell r="D558" t="str">
            <v>23 2 2 3 1</v>
          </cell>
          <cell r="E558" t="str">
            <v>23 2 2 3 10083</v>
          </cell>
          <cell r="F558" t="str">
            <v>23 2 2 3 1</v>
          </cell>
          <cell r="G558" t="str">
            <v>CORREOS Y SERVICIOS DE MENSAJERIA</v>
          </cell>
          <cell r="H558">
            <v>900</v>
          </cell>
          <cell r="I558">
            <v>0</v>
          </cell>
          <cell r="J558">
            <v>900</v>
          </cell>
        </row>
        <row r="559">
          <cell r="B559" t="str">
            <v>0083</v>
          </cell>
          <cell r="C559" t="str">
            <v>SAN MARTIN</v>
          </cell>
          <cell r="D559" t="str">
            <v>23 2 2 4 4</v>
          </cell>
          <cell r="E559" t="str">
            <v>23 2 2 4 40083</v>
          </cell>
          <cell r="F559" t="str">
            <v>23 2 2 4 4</v>
          </cell>
          <cell r="G559" t="str">
            <v>SERVICIO DE IMPRESIONES, ENCUADERNACION Y EMPASTADO</v>
          </cell>
          <cell r="H559">
            <v>38950</v>
          </cell>
          <cell r="I559">
            <v>38950</v>
          </cell>
          <cell r="J559">
            <v>0</v>
          </cell>
        </row>
        <row r="560">
          <cell r="B560" t="str">
            <v>0083</v>
          </cell>
          <cell r="C560" t="str">
            <v>SAN MARTIN</v>
          </cell>
          <cell r="D560" t="str">
            <v>23 2 7 299</v>
          </cell>
          <cell r="E560" t="str">
            <v>23 2 7 2990083</v>
          </cell>
          <cell r="F560" t="str">
            <v>23 2 7 299</v>
          </cell>
          <cell r="G560" t="str">
            <v>OTROS SERVICIOS SIMILARES</v>
          </cell>
          <cell r="H560">
            <v>10800</v>
          </cell>
          <cell r="I560">
            <v>7800</v>
          </cell>
          <cell r="J560">
            <v>3000</v>
          </cell>
        </row>
        <row r="561">
          <cell r="B561" t="str">
            <v>0083</v>
          </cell>
          <cell r="C561" t="str">
            <v>SAN MARTIN</v>
          </cell>
          <cell r="D561" t="str">
            <v>23 2 711 2</v>
          </cell>
          <cell r="E561" t="str">
            <v>23 2 711 20083</v>
          </cell>
          <cell r="F561" t="str">
            <v>23 2 711 2</v>
          </cell>
          <cell r="G561" t="str">
            <v>TRANSPORTE Y TRASLADO DE CARGA, BIENES Y MATERIALES</v>
          </cell>
          <cell r="H561">
            <v>182400</v>
          </cell>
          <cell r="I561">
            <v>182400</v>
          </cell>
          <cell r="J561">
            <v>0</v>
          </cell>
        </row>
        <row r="562">
          <cell r="B562" t="str">
            <v>0083</v>
          </cell>
          <cell r="C562" t="str">
            <v>SAN MARTIN</v>
          </cell>
          <cell r="D562" t="str">
            <v>23 2 71199</v>
          </cell>
          <cell r="E562" t="str">
            <v>23 2 711990083</v>
          </cell>
          <cell r="F562" t="str">
            <v>23 2 71199</v>
          </cell>
          <cell r="G562" t="str">
            <v>SERVICIOS DIVERSOS</v>
          </cell>
          <cell r="H562">
            <v>5184</v>
          </cell>
          <cell r="I562">
            <v>5184</v>
          </cell>
          <cell r="J562">
            <v>0</v>
          </cell>
        </row>
        <row r="563">
          <cell r="B563" t="str">
            <v>0083</v>
          </cell>
          <cell r="C563" t="str">
            <v>SAN MARTIN</v>
          </cell>
          <cell r="D563" t="str">
            <v>23 2 8 1 1</v>
          </cell>
          <cell r="E563" t="str">
            <v>23 2 8 1 10083</v>
          </cell>
          <cell r="F563" t="str">
            <v>23 2 8 1 1</v>
          </cell>
          <cell r="G563" t="str">
            <v>CONTRATO ADMINIST. DE SERVICIOS</v>
          </cell>
          <cell r="H563">
            <v>1700</v>
          </cell>
          <cell r="I563">
            <v>1076</v>
          </cell>
          <cell r="J563">
            <v>624</v>
          </cell>
        </row>
        <row r="564">
          <cell r="B564" t="str">
            <v>0084</v>
          </cell>
          <cell r="C564" t="str">
            <v>TACNA</v>
          </cell>
          <cell r="D564" t="str">
            <v>23 2 8 1 2</v>
          </cell>
          <cell r="E564" t="str">
            <v>23 2 8 1 20084</v>
          </cell>
          <cell r="F564" t="str">
            <v>23 2 8 1 2</v>
          </cell>
          <cell r="G564" t="str">
            <v>CONTRIB. A ESSALUD DE C.A.S.</v>
          </cell>
          <cell r="H564">
            <v>900</v>
          </cell>
          <cell r="I564">
            <v>900</v>
          </cell>
          <cell r="J564">
            <v>0</v>
          </cell>
        </row>
        <row r="565">
          <cell r="B565" t="str">
            <v>0084</v>
          </cell>
          <cell r="C565" t="str">
            <v>TACNA</v>
          </cell>
          <cell r="D565" t="str">
            <v>23 1 59999</v>
          </cell>
          <cell r="E565" t="str">
            <v>23 1 599990084</v>
          </cell>
          <cell r="F565" t="str">
            <v>23 1 59999</v>
          </cell>
          <cell r="G565" t="str">
            <v>OTROS</v>
          </cell>
          <cell r="H565">
            <v>700</v>
          </cell>
          <cell r="I565">
            <v>700</v>
          </cell>
          <cell r="J565">
            <v>0</v>
          </cell>
        </row>
        <row r="566">
          <cell r="B566" t="str">
            <v>0084</v>
          </cell>
          <cell r="C566" t="str">
            <v>TACNA</v>
          </cell>
          <cell r="D566" t="str">
            <v>23 2 1 2 1</v>
          </cell>
          <cell r="E566" t="str">
            <v>23 2 1 2 10084</v>
          </cell>
          <cell r="F566" t="str">
            <v>23 2 1 2 1</v>
          </cell>
          <cell r="G566" t="str">
            <v>PASAJES Y GASTOS DE TRANSPORTE</v>
          </cell>
          <cell r="H566">
            <v>1700</v>
          </cell>
          <cell r="I566">
            <v>1700</v>
          </cell>
          <cell r="J566">
            <v>0</v>
          </cell>
        </row>
        <row r="567">
          <cell r="B567" t="str">
            <v>0084</v>
          </cell>
          <cell r="C567" t="str">
            <v>TACNA</v>
          </cell>
          <cell r="D567" t="str">
            <v>23 2 1 2 2</v>
          </cell>
          <cell r="E567" t="str">
            <v>23 2 1 2 20084</v>
          </cell>
          <cell r="F567" t="str">
            <v>23 2 1 2 2</v>
          </cell>
          <cell r="G567" t="str">
            <v>VIATICOS Y ASIGNACIONES POR COMISION DE SERVICIO</v>
          </cell>
          <cell r="H567">
            <v>1000</v>
          </cell>
          <cell r="I567">
            <v>1000</v>
          </cell>
          <cell r="J567">
            <v>0</v>
          </cell>
        </row>
        <row r="568">
          <cell r="B568" t="str">
            <v>0084</v>
          </cell>
          <cell r="C568" t="str">
            <v>TACNA</v>
          </cell>
          <cell r="D568" t="str">
            <v>23 2 1 299</v>
          </cell>
          <cell r="E568" t="str">
            <v>23 2 1 2990084</v>
          </cell>
          <cell r="F568" t="str">
            <v>23 2 1 299</v>
          </cell>
          <cell r="G568" t="str">
            <v>OTROS GASTOS</v>
          </cell>
          <cell r="H568">
            <v>900</v>
          </cell>
          <cell r="I568">
            <v>900</v>
          </cell>
          <cell r="J568">
            <v>0</v>
          </cell>
        </row>
        <row r="569">
          <cell r="B569" t="str">
            <v>0084</v>
          </cell>
          <cell r="C569" t="str">
            <v>TACNA</v>
          </cell>
          <cell r="D569" t="str">
            <v>23 2 2 3 1</v>
          </cell>
          <cell r="E569" t="str">
            <v>23 2 2 3 10084</v>
          </cell>
          <cell r="F569" t="str">
            <v>23 2 2 3 1</v>
          </cell>
          <cell r="G569" t="str">
            <v>CORREOS Y SERVICIOS DE MENSAJERIA</v>
          </cell>
          <cell r="H569">
            <v>850</v>
          </cell>
          <cell r="I569">
            <v>0</v>
          </cell>
          <cell r="J569">
            <v>850</v>
          </cell>
        </row>
        <row r="570">
          <cell r="B570" t="str">
            <v>0084</v>
          </cell>
          <cell r="C570" t="str">
            <v>TACNA</v>
          </cell>
          <cell r="D570" t="str">
            <v>23 2 2 4 4</v>
          </cell>
          <cell r="E570" t="str">
            <v>23 2 2 4 40084</v>
          </cell>
          <cell r="F570" t="str">
            <v>23 2 2 4 4</v>
          </cell>
          <cell r="G570" t="str">
            <v>SERVICIO DE IMPRESIONES, ENCUADERNACION Y EMPASTADO</v>
          </cell>
          <cell r="H570">
            <v>13000</v>
          </cell>
          <cell r="I570">
            <v>6000</v>
          </cell>
          <cell r="J570">
            <v>7000</v>
          </cell>
        </row>
        <row r="571">
          <cell r="B571" t="str">
            <v>0084</v>
          </cell>
          <cell r="C571" t="str">
            <v>TACNA</v>
          </cell>
          <cell r="D571" t="str">
            <v>23 2 5 1 2</v>
          </cell>
          <cell r="E571" t="str">
            <v>23 2 5 1 20084</v>
          </cell>
          <cell r="F571" t="str">
            <v>23 2 5 1 2</v>
          </cell>
          <cell r="G571" t="str">
            <v>DE VEHICULOS</v>
          </cell>
          <cell r="H571">
            <v>10400</v>
          </cell>
          <cell r="I571">
            <v>7400</v>
          </cell>
          <cell r="J571">
            <v>3000</v>
          </cell>
        </row>
        <row r="572">
          <cell r="B572" t="str">
            <v>0084</v>
          </cell>
          <cell r="C572" t="str">
            <v>TACNA</v>
          </cell>
          <cell r="D572" t="str">
            <v>23 2 7 299</v>
          </cell>
          <cell r="E572" t="str">
            <v>23 2 7 2990084</v>
          </cell>
          <cell r="F572" t="str">
            <v>23 2 7 299</v>
          </cell>
          <cell r="G572" t="str">
            <v>OTROS SERVICIOS SIMILARES</v>
          </cell>
          <cell r="H572">
            <v>109200</v>
          </cell>
          <cell r="I572">
            <v>109200</v>
          </cell>
          <cell r="J572">
            <v>0</v>
          </cell>
        </row>
        <row r="573">
          <cell r="B573" t="str">
            <v>0084</v>
          </cell>
          <cell r="C573" t="str">
            <v>TACNA</v>
          </cell>
          <cell r="D573" t="str">
            <v>23 2 71199</v>
          </cell>
          <cell r="E573" t="str">
            <v>23 2 711990084</v>
          </cell>
          <cell r="F573" t="str">
            <v>23 2 71199</v>
          </cell>
          <cell r="G573" t="str">
            <v>SERVICIOS DIVERSOS</v>
          </cell>
          <cell r="H573">
            <v>2592</v>
          </cell>
          <cell r="I573">
            <v>2592</v>
          </cell>
          <cell r="J573">
            <v>0</v>
          </cell>
        </row>
        <row r="574">
          <cell r="B574" t="str">
            <v>0084</v>
          </cell>
          <cell r="C574" t="str">
            <v>TACNA</v>
          </cell>
          <cell r="D574" t="str">
            <v>23 2 8 1 1</v>
          </cell>
          <cell r="E574" t="str">
            <v>23 2 8 1 10084</v>
          </cell>
          <cell r="F574" t="str">
            <v>23 2 8 1 1</v>
          </cell>
          <cell r="G574" t="str">
            <v>CONTRATO ADMINIST. DE SERVICIOS</v>
          </cell>
          <cell r="H574">
            <v>2000</v>
          </cell>
          <cell r="I574">
            <v>2000</v>
          </cell>
          <cell r="J574">
            <v>0</v>
          </cell>
        </row>
        <row r="575">
          <cell r="B575" t="str">
            <v>0085</v>
          </cell>
          <cell r="C575" t="str">
            <v>TUMBES</v>
          </cell>
          <cell r="D575" t="str">
            <v>23 2 8 1 2</v>
          </cell>
          <cell r="E575" t="str">
            <v>23 2 8 1 20085</v>
          </cell>
          <cell r="F575" t="str">
            <v>23 2 8 1 2</v>
          </cell>
          <cell r="G575" t="str">
            <v>CONTRIB. A ESSALUD DE C.A.S.</v>
          </cell>
          <cell r="H575">
            <v>1200</v>
          </cell>
          <cell r="I575">
            <v>1200</v>
          </cell>
          <cell r="J575">
            <v>0</v>
          </cell>
        </row>
        <row r="576">
          <cell r="B576" t="str">
            <v>0085</v>
          </cell>
          <cell r="C576" t="str">
            <v>TUMBES</v>
          </cell>
          <cell r="D576" t="str">
            <v>23 1 59999</v>
          </cell>
          <cell r="E576" t="str">
            <v>23 1 599990085</v>
          </cell>
          <cell r="F576" t="str">
            <v>23 1 59999</v>
          </cell>
          <cell r="G576" t="str">
            <v>OTROS</v>
          </cell>
          <cell r="H576">
            <v>2500</v>
          </cell>
          <cell r="I576">
            <v>2500</v>
          </cell>
          <cell r="J576">
            <v>0</v>
          </cell>
        </row>
        <row r="577">
          <cell r="B577" t="str">
            <v>0085</v>
          </cell>
          <cell r="C577" t="str">
            <v>TUMBES</v>
          </cell>
          <cell r="D577" t="str">
            <v>23 2 1 2 1</v>
          </cell>
          <cell r="E577" t="str">
            <v>23 2 1 2 10085</v>
          </cell>
          <cell r="F577" t="str">
            <v>23 2 1 2 1</v>
          </cell>
          <cell r="G577" t="str">
            <v>PASAJES Y GASTOS DE TRANSPORTE</v>
          </cell>
          <cell r="H577">
            <v>2750</v>
          </cell>
          <cell r="I577">
            <v>2750</v>
          </cell>
          <cell r="J577">
            <v>0</v>
          </cell>
        </row>
        <row r="578">
          <cell r="B578" t="str">
            <v>0085</v>
          </cell>
          <cell r="C578" t="str">
            <v>TUMBES</v>
          </cell>
          <cell r="D578" t="str">
            <v>23 2 1 2 2</v>
          </cell>
          <cell r="E578" t="str">
            <v>23 2 1 2 20085</v>
          </cell>
          <cell r="F578" t="str">
            <v>23 2 1 2 2</v>
          </cell>
          <cell r="G578" t="str">
            <v>VIATICOS Y ASIGNACIONES POR COMISION DE SERVICIO</v>
          </cell>
          <cell r="H578">
            <v>800</v>
          </cell>
          <cell r="I578">
            <v>800</v>
          </cell>
          <cell r="J578">
            <v>0</v>
          </cell>
        </row>
        <row r="579">
          <cell r="B579" t="str">
            <v>0085</v>
          </cell>
          <cell r="C579" t="str">
            <v>TUMBES</v>
          </cell>
          <cell r="D579" t="str">
            <v>23 2 2 3 1</v>
          </cell>
          <cell r="E579" t="str">
            <v>23 2 2 3 10085</v>
          </cell>
          <cell r="F579" t="str">
            <v>23 2 2 3 1</v>
          </cell>
          <cell r="G579" t="str">
            <v>CORREOS Y SERVICIOS DE MENSAJERIA</v>
          </cell>
          <cell r="H579">
            <v>800</v>
          </cell>
          <cell r="I579">
            <v>800</v>
          </cell>
          <cell r="J579">
            <v>0</v>
          </cell>
        </row>
        <row r="580">
          <cell r="B580" t="str">
            <v>0085</v>
          </cell>
          <cell r="C580" t="str">
            <v>TUMBES</v>
          </cell>
          <cell r="D580" t="str">
            <v>23 2 2 4 4</v>
          </cell>
          <cell r="E580" t="str">
            <v>23 2 2 4 40085</v>
          </cell>
          <cell r="F580" t="str">
            <v>23 2 2 4 4</v>
          </cell>
          <cell r="G580" t="str">
            <v>SERVICIO DE IMPRESIONES, ENCUADERNACION Y EMPASTADO</v>
          </cell>
          <cell r="H580">
            <v>150</v>
          </cell>
          <cell r="I580">
            <v>0</v>
          </cell>
          <cell r="J580">
            <v>150</v>
          </cell>
        </row>
        <row r="581">
          <cell r="B581" t="str">
            <v>0085</v>
          </cell>
          <cell r="C581" t="str">
            <v>TUMBES</v>
          </cell>
          <cell r="D581" t="str">
            <v>23 2 5 1 1</v>
          </cell>
          <cell r="E581" t="str">
            <v>23 2 5 1 10085</v>
          </cell>
          <cell r="F581" t="str">
            <v>23 2 5 1 1</v>
          </cell>
          <cell r="G581" t="str">
            <v>ALQUILER DE EDIFICIOS Y ESTRUCTURAS</v>
          </cell>
          <cell r="H581">
            <v>5000</v>
          </cell>
          <cell r="I581">
            <v>0</v>
          </cell>
          <cell r="J581">
            <v>5000</v>
          </cell>
        </row>
        <row r="582">
          <cell r="B582" t="str">
            <v>0085</v>
          </cell>
          <cell r="C582" t="str">
            <v>TUMBES</v>
          </cell>
          <cell r="D582" t="str">
            <v>23 2 7 299</v>
          </cell>
          <cell r="E582" t="str">
            <v>23 2 7 2990085</v>
          </cell>
          <cell r="F582" t="str">
            <v>23 2 7 299</v>
          </cell>
          <cell r="G582" t="str">
            <v>OTROS SERVICIOS SIMILARES</v>
          </cell>
          <cell r="H582">
            <v>6500</v>
          </cell>
          <cell r="I582">
            <v>6500</v>
          </cell>
          <cell r="J582">
            <v>0</v>
          </cell>
        </row>
        <row r="583">
          <cell r="B583" t="str">
            <v>0085</v>
          </cell>
          <cell r="C583" t="str">
            <v>TUMBES</v>
          </cell>
          <cell r="D583" t="str">
            <v>23 2 71199</v>
          </cell>
          <cell r="E583" t="str">
            <v>23 2 711990085</v>
          </cell>
          <cell r="F583" t="str">
            <v>23 2 71199</v>
          </cell>
          <cell r="G583" t="str">
            <v>SERVICIOS DIVERSOS</v>
          </cell>
          <cell r="H583">
            <v>66600</v>
          </cell>
          <cell r="I583">
            <v>66600</v>
          </cell>
          <cell r="J583">
            <v>0</v>
          </cell>
        </row>
        <row r="584">
          <cell r="B584" t="str">
            <v>0085</v>
          </cell>
          <cell r="C584" t="str">
            <v>TUMBES</v>
          </cell>
          <cell r="D584" t="str">
            <v>23 2 8 1 1</v>
          </cell>
          <cell r="E584" t="str">
            <v>23 2 8 1 10085</v>
          </cell>
          <cell r="F584" t="str">
            <v>23 2 8 1 1</v>
          </cell>
          <cell r="G584" t="str">
            <v>CONTRATO ADMINIST. DE SERVICIOS</v>
          </cell>
          <cell r="H584">
            <v>1296</v>
          </cell>
          <cell r="I584">
            <v>1296</v>
          </cell>
          <cell r="J584">
            <v>0</v>
          </cell>
        </row>
        <row r="585">
          <cell r="B585" t="str">
            <v>0085</v>
          </cell>
          <cell r="C585" t="str">
            <v>TUMBES</v>
          </cell>
          <cell r="D585" t="str">
            <v>23 2 8 1 2</v>
          </cell>
          <cell r="E585" t="str">
            <v>23 2 8 1 20085</v>
          </cell>
          <cell r="F585" t="str">
            <v>23 2 8 1 2</v>
          </cell>
          <cell r="G585" t="str">
            <v>CONTRIB. A ESSALUD DE C.A.S.</v>
          </cell>
          <cell r="H585">
            <v>1750</v>
          </cell>
          <cell r="I585">
            <v>1750</v>
          </cell>
          <cell r="J585">
            <v>0</v>
          </cell>
        </row>
        <row r="586">
          <cell r="B586" t="str">
            <v>0086</v>
          </cell>
          <cell r="C586" t="str">
            <v>UCAYALI</v>
          </cell>
          <cell r="D586" t="str">
            <v>23 2 1 299</v>
          </cell>
          <cell r="E586" t="str">
            <v>23 2 1 2990086</v>
          </cell>
          <cell r="F586" t="str">
            <v>23 2 1 299</v>
          </cell>
          <cell r="G586" t="str">
            <v>OTROS GASTOS</v>
          </cell>
          <cell r="H586">
            <v>900</v>
          </cell>
          <cell r="I586">
            <v>900</v>
          </cell>
          <cell r="J586">
            <v>0</v>
          </cell>
        </row>
        <row r="587">
          <cell r="B587" t="str">
            <v>0086</v>
          </cell>
          <cell r="C587" t="str">
            <v>UCAYALI</v>
          </cell>
          <cell r="D587" t="str">
            <v>23 2 2 1 1</v>
          </cell>
          <cell r="E587" t="str">
            <v>23 2 2 1 10086</v>
          </cell>
          <cell r="F587" t="str">
            <v>23 2 2 1 1</v>
          </cell>
          <cell r="G587" t="str">
            <v>SERV. DE SUMIN. DE ENERGIA ELECT.</v>
          </cell>
          <cell r="H587">
            <v>400</v>
          </cell>
          <cell r="I587">
            <v>400</v>
          </cell>
          <cell r="J587">
            <v>0</v>
          </cell>
        </row>
        <row r="588">
          <cell r="B588" t="str">
            <v>0086</v>
          </cell>
          <cell r="C588" t="str">
            <v>UCAYALI</v>
          </cell>
          <cell r="D588" t="str">
            <v>23 2 2 1 2</v>
          </cell>
          <cell r="E588" t="str">
            <v>23 2 2 1 20086</v>
          </cell>
          <cell r="F588" t="str">
            <v>23 2 2 1 2</v>
          </cell>
          <cell r="G588" t="str">
            <v>SERVICIO DE AGUA Y DESAGUE</v>
          </cell>
          <cell r="H588">
            <v>1200</v>
          </cell>
          <cell r="I588">
            <v>1200</v>
          </cell>
          <cell r="J588">
            <v>0</v>
          </cell>
        </row>
        <row r="589">
          <cell r="B589" t="str">
            <v>0086</v>
          </cell>
          <cell r="C589" t="str">
            <v>UCAYALI</v>
          </cell>
          <cell r="D589" t="str">
            <v>23 2 2 2 2</v>
          </cell>
          <cell r="E589" t="str">
            <v>23 2 2 2 20086</v>
          </cell>
          <cell r="F589" t="str">
            <v>23 2 2 2 2</v>
          </cell>
          <cell r="G589" t="str">
            <v>SERVICIO DE TELEFONIA FIJA</v>
          </cell>
          <cell r="H589">
            <v>400</v>
          </cell>
          <cell r="I589">
            <v>400</v>
          </cell>
          <cell r="J589">
            <v>0</v>
          </cell>
        </row>
        <row r="590">
          <cell r="B590" t="str">
            <v>0086</v>
          </cell>
          <cell r="C590" t="str">
            <v>UCAYALI</v>
          </cell>
          <cell r="D590" t="str">
            <v>23 2 2 2 3</v>
          </cell>
          <cell r="E590" t="str">
            <v>23 2 2 2 30086</v>
          </cell>
          <cell r="F590" t="str">
            <v>23 2 2 2 3</v>
          </cell>
          <cell r="G590" t="str">
            <v>SERVICIO DE INTERNET</v>
          </cell>
          <cell r="H590">
            <v>2400</v>
          </cell>
          <cell r="I590">
            <v>0</v>
          </cell>
          <cell r="J590">
            <v>2400</v>
          </cell>
        </row>
        <row r="591">
          <cell r="B591" t="str">
            <v>0086</v>
          </cell>
          <cell r="C591" t="str">
            <v>UCAYALI</v>
          </cell>
          <cell r="D591" t="str">
            <v>23 1 5 1 2</v>
          </cell>
          <cell r="E591" t="str">
            <v>23 1 5 1 20086</v>
          </cell>
          <cell r="F591" t="str">
            <v>23 1 5 1 2</v>
          </cell>
          <cell r="G591" t="str">
            <v>PAPELERIA EN GENERAL, UTILES Y MATERIALES DE OFICINA</v>
          </cell>
          <cell r="H591">
            <v>1000</v>
          </cell>
          <cell r="I591">
            <v>0</v>
          </cell>
          <cell r="J591">
            <v>1000</v>
          </cell>
        </row>
        <row r="592">
          <cell r="B592" t="str">
            <v>0086</v>
          </cell>
          <cell r="C592" t="str">
            <v>UCAYALI</v>
          </cell>
          <cell r="D592" t="str">
            <v>23 2 1 299</v>
          </cell>
          <cell r="E592" t="str">
            <v>23 2 1 2990086</v>
          </cell>
          <cell r="F592" t="str">
            <v>23 2 1 299</v>
          </cell>
          <cell r="G592" t="str">
            <v>OTROS GASTOS</v>
          </cell>
          <cell r="H592">
            <v>1400</v>
          </cell>
          <cell r="I592">
            <v>0</v>
          </cell>
          <cell r="J592">
            <v>1400</v>
          </cell>
        </row>
        <row r="593">
          <cell r="B593" t="str">
            <v>0086</v>
          </cell>
          <cell r="C593" t="str">
            <v>UCAYALI</v>
          </cell>
          <cell r="D593" t="str">
            <v>23 2 8 1 1</v>
          </cell>
          <cell r="E593" t="str">
            <v>23 2 8 1 10086</v>
          </cell>
          <cell r="F593" t="str">
            <v>23 2 8 1 1</v>
          </cell>
          <cell r="G593" t="str">
            <v>CONTRATO ADMINIST. DE SERVICIOS</v>
          </cell>
          <cell r="H593">
            <v>3840</v>
          </cell>
          <cell r="I593">
            <v>0</v>
          </cell>
          <cell r="J593">
            <v>3840</v>
          </cell>
        </row>
        <row r="594">
          <cell r="B594" t="str">
            <v>0086</v>
          </cell>
          <cell r="C594" t="str">
            <v>UCAYALI</v>
          </cell>
          <cell r="D594" t="str">
            <v>23 2 8 1 2</v>
          </cell>
          <cell r="E594" t="str">
            <v>23 2 8 1 20086</v>
          </cell>
          <cell r="F594" t="str">
            <v>23 2 8 1 2</v>
          </cell>
          <cell r="G594" t="str">
            <v>CONTRIB. A ESSALUD DE C.A.S.</v>
          </cell>
          <cell r="H594">
            <v>700</v>
          </cell>
          <cell r="I594">
            <v>700</v>
          </cell>
          <cell r="J594">
            <v>0</v>
          </cell>
        </row>
        <row r="595">
          <cell r="B595" t="str">
            <v>0086</v>
          </cell>
          <cell r="C595" t="str">
            <v>UCAYALI</v>
          </cell>
          <cell r="D595" t="str">
            <v>23 1 5 1 2</v>
          </cell>
          <cell r="E595" t="str">
            <v>23 1 5 1 20086</v>
          </cell>
          <cell r="F595" t="str">
            <v>23 1 5 1 2</v>
          </cell>
          <cell r="G595" t="str">
            <v>PAPELERIA EN GENERAL, UTILES Y MATERIALES DE OFICINA</v>
          </cell>
          <cell r="H595">
            <v>200</v>
          </cell>
          <cell r="I595">
            <v>0</v>
          </cell>
          <cell r="J595">
            <v>200</v>
          </cell>
        </row>
        <row r="596">
          <cell r="B596" t="str">
            <v>0086</v>
          </cell>
          <cell r="C596" t="str">
            <v>UCAYALI</v>
          </cell>
          <cell r="D596" t="str">
            <v>23 2 8 1 1</v>
          </cell>
          <cell r="E596" t="str">
            <v>23 2 8 1 10086</v>
          </cell>
          <cell r="F596" t="str">
            <v>23 2 8 1 1</v>
          </cell>
          <cell r="G596" t="str">
            <v>CONTRATO ADMINIST. DE SERVICIOS</v>
          </cell>
          <cell r="H596">
            <v>9000</v>
          </cell>
          <cell r="I596">
            <v>6000</v>
          </cell>
          <cell r="J596">
            <v>3000</v>
          </cell>
        </row>
        <row r="597">
          <cell r="B597" t="str">
            <v>0086</v>
          </cell>
          <cell r="C597" t="str">
            <v>UCAYALI</v>
          </cell>
          <cell r="D597" t="str">
            <v>23 2 8 1 2</v>
          </cell>
          <cell r="E597" t="str">
            <v>23 2 8 1 20086</v>
          </cell>
          <cell r="F597" t="str">
            <v>23 2 8 1 2</v>
          </cell>
          <cell r="G597" t="str">
            <v>CONTRIB. A ESSALUD DE C.A.S.</v>
          </cell>
          <cell r="H597">
            <v>15800</v>
          </cell>
          <cell r="I597">
            <v>11650</v>
          </cell>
          <cell r="J597">
            <v>4150</v>
          </cell>
        </row>
        <row r="598">
          <cell r="B598" t="str">
            <v>0086</v>
          </cell>
          <cell r="C598" t="str">
            <v>UCAYALI</v>
          </cell>
          <cell r="D598" t="str">
            <v>23 1 1 1 1</v>
          </cell>
          <cell r="E598" t="str">
            <v>23 1 1 1 10086</v>
          </cell>
          <cell r="F598" t="str">
            <v>23 1 1 1 1</v>
          </cell>
          <cell r="G598" t="str">
            <v>ALIMENTOS Y BEBIDAS PARA CONSUMO HUMANO</v>
          </cell>
          <cell r="H598">
            <v>127200</v>
          </cell>
          <cell r="I598">
            <v>127200</v>
          </cell>
          <cell r="J598">
            <v>0</v>
          </cell>
        </row>
        <row r="599">
          <cell r="B599" t="str">
            <v>0086</v>
          </cell>
          <cell r="C599" t="str">
            <v>UCAYALI</v>
          </cell>
          <cell r="D599" t="str">
            <v>23 1 5 1 2</v>
          </cell>
          <cell r="E599" t="str">
            <v>23 1 5 1 20086</v>
          </cell>
          <cell r="F599" t="str">
            <v>23 1 5 1 2</v>
          </cell>
          <cell r="G599" t="str">
            <v>PAPELERIA EN GENERAL, UTILES Y MATERIALES DE OFICINA</v>
          </cell>
          <cell r="H599">
            <v>2592</v>
          </cell>
          <cell r="I599">
            <v>2592</v>
          </cell>
          <cell r="J599">
            <v>0</v>
          </cell>
        </row>
        <row r="600">
          <cell r="B600" t="str">
            <v>0086</v>
          </cell>
          <cell r="C600" t="str">
            <v>UCAYALI</v>
          </cell>
          <cell r="D600" t="str">
            <v>23 2 1 2 1</v>
          </cell>
          <cell r="E600" t="str">
            <v>23 2 1 2 10086</v>
          </cell>
          <cell r="F600" t="str">
            <v>23 2 1 2 1</v>
          </cell>
          <cell r="G600" t="str">
            <v>PASAJES Y GASTOS DE TRANSPORTE</v>
          </cell>
          <cell r="H600">
            <v>800</v>
          </cell>
          <cell r="I600">
            <v>800</v>
          </cell>
          <cell r="J600">
            <v>0</v>
          </cell>
        </row>
        <row r="601">
          <cell r="B601" t="str">
            <v>0087</v>
          </cell>
          <cell r="C601" t="str">
            <v>PERU RESPONSABLE - PROEMPLEO</v>
          </cell>
          <cell r="D601" t="str">
            <v>23 2 1 2 2</v>
          </cell>
          <cell r="E601" t="str">
            <v>23 2 1 2 20087</v>
          </cell>
          <cell r="F601" t="str">
            <v>23 2 1 2 2</v>
          </cell>
          <cell r="G601" t="str">
            <v>VIATICOS Y ASIGNACIONES POR COMISION DE SERVICIO</v>
          </cell>
          <cell r="H601">
            <v>1255</v>
          </cell>
          <cell r="I601">
            <v>0</v>
          </cell>
          <cell r="J601">
            <v>1255</v>
          </cell>
        </row>
        <row r="602">
          <cell r="B602" t="str">
            <v>0087</v>
          </cell>
          <cell r="C602" t="str">
            <v>PERU RESPONSABLE - PROEMPLEO</v>
          </cell>
          <cell r="D602" t="str">
            <v>23 2 7 299</v>
          </cell>
          <cell r="E602" t="str">
            <v>23 2 7 2990087</v>
          </cell>
          <cell r="F602" t="str">
            <v>23 2 7 299</v>
          </cell>
          <cell r="G602" t="str">
            <v>OTROS SERVICIOS SIMILARES</v>
          </cell>
          <cell r="H602">
            <v>720</v>
          </cell>
          <cell r="I602">
            <v>0</v>
          </cell>
          <cell r="J602">
            <v>720</v>
          </cell>
        </row>
        <row r="603">
          <cell r="B603" t="str">
            <v>0087</v>
          </cell>
          <cell r="C603" t="str">
            <v>PERU RESPONSABLE - PROEMPLEO</v>
          </cell>
          <cell r="D603" t="str">
            <v>23 2 71199</v>
          </cell>
          <cell r="E603" t="str">
            <v>23 2 711990087</v>
          </cell>
          <cell r="F603" t="str">
            <v>23 2 71199</v>
          </cell>
          <cell r="G603" t="str">
            <v>SERVICIOS DIVERSOS</v>
          </cell>
          <cell r="H603">
            <v>72600</v>
          </cell>
          <cell r="I603">
            <v>72600</v>
          </cell>
          <cell r="J603">
            <v>0</v>
          </cell>
        </row>
        <row r="604">
          <cell r="B604" t="str">
            <v>0087</v>
          </cell>
          <cell r="C604" t="str">
            <v>PERU RESPONSABLE - PROEMPLEO</v>
          </cell>
          <cell r="D604" t="str">
            <v>23 2 8 1 1</v>
          </cell>
          <cell r="E604" t="str">
            <v>23 2 8 1 10087</v>
          </cell>
          <cell r="F604" t="str">
            <v>23 2 8 1 1</v>
          </cell>
          <cell r="G604" t="str">
            <v>CONTRATO ADMINIST. DE SERVICIOS</v>
          </cell>
          <cell r="H604">
            <v>1284</v>
          </cell>
          <cell r="I604">
            <v>1284</v>
          </cell>
          <cell r="J604">
            <v>0</v>
          </cell>
        </row>
        <row r="605">
          <cell r="B605" t="str">
            <v>0088</v>
          </cell>
          <cell r="C605" t="str">
            <v>PERU RESPONSABLE - APNOP</v>
          </cell>
          <cell r="D605" t="str">
            <v>23 2 8 1 2</v>
          </cell>
          <cell r="E605" t="str">
            <v>23 2 8 1 20088</v>
          </cell>
          <cell r="F605" t="str">
            <v>23 2 8 1 2</v>
          </cell>
          <cell r="G605" t="str">
            <v>CONTRIB. A ESSALUD DE C.A.S.</v>
          </cell>
          <cell r="H605">
            <v>1257</v>
          </cell>
          <cell r="I605">
            <v>0</v>
          </cell>
          <cell r="J605">
            <v>1257</v>
          </cell>
        </row>
        <row r="606">
          <cell r="B606" t="str">
            <v>0088</v>
          </cell>
          <cell r="C606" t="str">
            <v>PERU RESPONSABLE - APNOP</v>
          </cell>
          <cell r="D606" t="str">
            <v>23 1 5 1 2</v>
          </cell>
          <cell r="E606" t="str">
            <v>23 1 5 1 20088</v>
          </cell>
          <cell r="F606" t="str">
            <v>23 1 5 1 2</v>
          </cell>
          <cell r="G606" t="str">
            <v>PAPELERIA EN GENERAL, UTILES Y MATERIALES DE OFICINA</v>
          </cell>
          <cell r="H606">
            <v>66600</v>
          </cell>
          <cell r="I606">
            <v>66600</v>
          </cell>
          <cell r="J606">
            <v>0</v>
          </cell>
        </row>
        <row r="607">
          <cell r="B607" t="str">
            <v>0088</v>
          </cell>
          <cell r="C607" t="str">
            <v>PERU RESPONSABLE - APNOP</v>
          </cell>
          <cell r="D607" t="str">
            <v>23 2 2 1 1</v>
          </cell>
          <cell r="E607" t="str">
            <v>23 2 2 1 10088</v>
          </cell>
          <cell r="F607" t="str">
            <v>23 2 2 1 1</v>
          </cell>
          <cell r="G607" t="str">
            <v>SERV. DE SUMIN. DE ENERGIA ELECT.</v>
          </cell>
          <cell r="H607">
            <v>1284</v>
          </cell>
          <cell r="I607">
            <v>1284</v>
          </cell>
          <cell r="J607">
            <v>0</v>
          </cell>
        </row>
        <row r="608">
          <cell r="B608" t="str">
            <v>0089</v>
          </cell>
          <cell r="C608" t="str">
            <v>PERU RESPONSABLE - APNOP</v>
          </cell>
          <cell r="D608" t="str">
            <v>23 2 2 1 2</v>
          </cell>
          <cell r="E608" t="str">
            <v>23 2 2 1 20089</v>
          </cell>
          <cell r="F608" t="str">
            <v>23 2 2 1 2</v>
          </cell>
          <cell r="G608" t="str">
            <v>SERVICIO DE AGUA Y DESAGUE</v>
          </cell>
          <cell r="H608">
            <v>644</v>
          </cell>
          <cell r="I608">
            <v>593</v>
          </cell>
          <cell r="J608">
            <v>51</v>
          </cell>
        </row>
        <row r="609">
          <cell r="B609" t="str">
            <v>0089</v>
          </cell>
          <cell r="C609" t="str">
            <v>PERU RESPONSABLE - APNOP</v>
          </cell>
          <cell r="D609" t="str">
            <v>23 2 2 2 1</v>
          </cell>
          <cell r="E609" t="str">
            <v>23 2 2 2 10089</v>
          </cell>
          <cell r="F609" t="str">
            <v>23 2 2 2 1</v>
          </cell>
          <cell r="G609" t="str">
            <v>SERVICIO DE TELEFONIA MOVIL</v>
          </cell>
          <cell r="H609">
            <v>19960</v>
          </cell>
          <cell r="I609">
            <v>1864</v>
          </cell>
          <cell r="J609">
            <v>18096</v>
          </cell>
        </row>
        <row r="610">
          <cell r="B610" t="str">
            <v>0089</v>
          </cell>
          <cell r="C610" t="str">
            <v>PERU RESPONSABLE - APNOP</v>
          </cell>
          <cell r="D610" t="str">
            <v>23 2 2 2 3</v>
          </cell>
          <cell r="E610" t="str">
            <v>23 2 2 2 30089</v>
          </cell>
          <cell r="F610" t="str">
            <v>23 2 2 2 3</v>
          </cell>
          <cell r="G610" t="str">
            <v>SERVICIO DE INTERNET</v>
          </cell>
          <cell r="H610">
            <v>11900</v>
          </cell>
          <cell r="I610">
            <v>4124</v>
          </cell>
          <cell r="J610">
            <v>7776</v>
          </cell>
        </row>
        <row r="611">
          <cell r="B611" t="str">
            <v>0089</v>
          </cell>
          <cell r="C611" t="str">
            <v>PERU RESPONSABLE - APNOP</v>
          </cell>
          <cell r="D611" t="str">
            <v>23 2 2 399</v>
          </cell>
          <cell r="E611" t="str">
            <v>23 2 2 3990089</v>
          </cell>
          <cell r="F611" t="str">
            <v>23 2 2 399</v>
          </cell>
          <cell r="G611" t="str">
            <v>OTROS SERVICIOS DE COMUNICACION</v>
          </cell>
          <cell r="H611">
            <v>16960</v>
          </cell>
          <cell r="I611">
            <v>4152.32</v>
          </cell>
          <cell r="J611">
            <v>12807.68</v>
          </cell>
        </row>
        <row r="612">
          <cell r="B612" t="str">
            <v>0089</v>
          </cell>
          <cell r="C612" t="str">
            <v>PERU RESPONSABLE - APNOP</v>
          </cell>
          <cell r="D612" t="str">
            <v>23 2 3 1 1</v>
          </cell>
          <cell r="E612" t="str">
            <v>23 2 3 1 10089</v>
          </cell>
          <cell r="F612" t="str">
            <v>23 2 3 1 1</v>
          </cell>
          <cell r="G612" t="str">
            <v>SERVICIOS DE LIMPIEZA E HIGIENE</v>
          </cell>
          <cell r="H612">
            <v>75000</v>
          </cell>
          <cell r="I612">
            <v>75000</v>
          </cell>
          <cell r="J612">
            <v>0</v>
          </cell>
        </row>
        <row r="613">
          <cell r="B613" t="str">
            <v>0089</v>
          </cell>
          <cell r="C613" t="str">
            <v>PERU RESPONSABLE - APNOP</v>
          </cell>
          <cell r="D613" t="str">
            <v>23 2 3 1 2</v>
          </cell>
          <cell r="E613" t="str">
            <v>23 2 3 1 20089</v>
          </cell>
          <cell r="F613" t="str">
            <v>23 2 3 1 2</v>
          </cell>
          <cell r="G613" t="str">
            <v>SERVICIOS DE SEGURIDAD Y VIGILANCIA</v>
          </cell>
          <cell r="H613">
            <v>0</v>
          </cell>
          <cell r="I613">
            <v>0</v>
          </cell>
          <cell r="J613">
            <v>0</v>
          </cell>
        </row>
        <row r="614">
          <cell r="B614" t="str">
            <v>0089</v>
          </cell>
          <cell r="C614" t="str">
            <v>PERU RESPONSABLE - APNOP</v>
          </cell>
          <cell r="D614" t="str">
            <v>23 2 4 1 5</v>
          </cell>
          <cell r="E614" t="str">
            <v>23 2 4 1 50089</v>
          </cell>
          <cell r="F614" t="str">
            <v>23 2 4 1 5</v>
          </cell>
          <cell r="G614" t="str">
            <v>DE MAQUINARIAS Y EQUIPOS</v>
          </cell>
          <cell r="H614">
            <v>4000</v>
          </cell>
          <cell r="I614">
            <v>2595</v>
          </cell>
          <cell r="J614">
            <v>1405</v>
          </cell>
        </row>
        <row r="615">
          <cell r="B615" t="str">
            <v>0089</v>
          </cell>
          <cell r="C615" t="str">
            <v>PERU RESPONSABLE - APNOP</v>
          </cell>
          <cell r="D615" t="str">
            <v>23 2 7 299</v>
          </cell>
          <cell r="E615" t="str">
            <v>23 2 7 2990089</v>
          </cell>
          <cell r="F615" t="str">
            <v>23 2 7 299</v>
          </cell>
          <cell r="G615" t="str">
            <v>OTROS SERVICIOS SIMILARES</v>
          </cell>
          <cell r="H615">
            <v>266400</v>
          </cell>
          <cell r="I615">
            <v>266400</v>
          </cell>
          <cell r="J615">
            <v>0</v>
          </cell>
        </row>
        <row r="616">
          <cell r="B616" t="str">
            <v>0089</v>
          </cell>
          <cell r="C616" t="str">
            <v>PERU RESPONSABLE - APNOP</v>
          </cell>
          <cell r="D616" t="str">
            <v>23 2 7 499</v>
          </cell>
          <cell r="E616" t="str">
            <v>23 2 7 4990089</v>
          </cell>
          <cell r="F616" t="str">
            <v>23 2 7 499</v>
          </cell>
          <cell r="G616" t="str">
            <v>OTROS SERVICIOS DE INFORMATICA</v>
          </cell>
          <cell r="H616">
            <v>5136</v>
          </cell>
          <cell r="I616">
            <v>5136</v>
          </cell>
          <cell r="J616">
            <v>0</v>
          </cell>
        </row>
        <row r="617">
          <cell r="B617" t="str">
            <v>0090</v>
          </cell>
          <cell r="C617" t="str">
            <v>PERU RESPONSABLE - APNOP</v>
          </cell>
          <cell r="D617" t="str">
            <v>23 2 8 1 1</v>
          </cell>
          <cell r="E617" t="str">
            <v>23 2 8 1 10090</v>
          </cell>
          <cell r="F617" t="str">
            <v>23 2 8 1 1</v>
          </cell>
          <cell r="G617" t="str">
            <v>CONTRATO ADMINIST. DE SERVICIOS</v>
          </cell>
          <cell r="H617">
            <v>0</v>
          </cell>
          <cell r="I617">
            <v>0</v>
          </cell>
          <cell r="J617">
            <v>0</v>
          </cell>
        </row>
        <row r="618">
          <cell r="B618" t="str">
            <v>0090</v>
          </cell>
          <cell r="C618" t="str">
            <v>PERU RESPONSABLE - APNOP</v>
          </cell>
          <cell r="D618" t="str">
            <v>23 2 8 1 2</v>
          </cell>
          <cell r="E618" t="str">
            <v>23 2 8 1 20090</v>
          </cell>
          <cell r="F618" t="str">
            <v>23 2 8 1 2</v>
          </cell>
          <cell r="G618" t="str">
            <v>CONTRIB. A ESSALUD DE C.A.S.</v>
          </cell>
          <cell r="H618">
            <v>4710</v>
          </cell>
          <cell r="I618">
            <v>2801.98</v>
          </cell>
          <cell r="J618">
            <v>1908.02</v>
          </cell>
        </row>
        <row r="619">
          <cell r="B619" t="str">
            <v>0090</v>
          </cell>
          <cell r="C619" t="str">
            <v>PERU RESPONSABLE - APNOP</v>
          </cell>
          <cell r="D619" t="str">
            <v>26 3 2 3 1</v>
          </cell>
          <cell r="E619" t="str">
            <v>26 3 2 3 10090</v>
          </cell>
          <cell r="F619" t="str">
            <v>26 3 2 3 1</v>
          </cell>
          <cell r="G619" t="str">
            <v>EQUIPOS COMPUTACIONALES Y PERIFERICOS</v>
          </cell>
          <cell r="H619">
            <v>11499</v>
          </cell>
          <cell r="I619">
            <v>8895</v>
          </cell>
          <cell r="J619">
            <v>2604</v>
          </cell>
        </row>
        <row r="620">
          <cell r="B620" t="str">
            <v>0090</v>
          </cell>
          <cell r="C620" t="str">
            <v>PERU RESPONSABLE - APNOP</v>
          </cell>
          <cell r="D620" t="str">
            <v>23 1 59999</v>
          </cell>
          <cell r="E620" t="str">
            <v>23 1 599990090</v>
          </cell>
          <cell r="F620" t="str">
            <v>23 1 59999</v>
          </cell>
          <cell r="G620" t="str">
            <v>OTROS</v>
          </cell>
          <cell r="H620">
            <v>1650</v>
          </cell>
          <cell r="I620">
            <v>1245</v>
          </cell>
          <cell r="J620">
            <v>405</v>
          </cell>
        </row>
        <row r="621">
          <cell r="B621" t="str">
            <v>0090</v>
          </cell>
          <cell r="C621" t="str">
            <v>PERU RESPONSABLE - APNOP</v>
          </cell>
          <cell r="D621" t="str">
            <v>23 1 6 199</v>
          </cell>
          <cell r="E621" t="str">
            <v>23 1 6 1990090</v>
          </cell>
          <cell r="F621" t="str">
            <v>23 1 6 199</v>
          </cell>
          <cell r="G621" t="str">
            <v>OTROS ACCESORIOS Y REPUESTOS</v>
          </cell>
          <cell r="H621">
            <v>450</v>
          </cell>
          <cell r="I621">
            <v>400</v>
          </cell>
          <cell r="J621">
            <v>50</v>
          </cell>
        </row>
        <row r="622">
          <cell r="B622" t="str">
            <v>0090</v>
          </cell>
          <cell r="C622" t="str">
            <v>PERU RESPONSABLE - APNOP</v>
          </cell>
          <cell r="D622" t="str">
            <v>23 1 1 1 1</v>
          </cell>
          <cell r="E622" t="str">
            <v>23 1 1 1 10090</v>
          </cell>
          <cell r="F622" t="str">
            <v>23 1 1 1 1</v>
          </cell>
          <cell r="G622" t="str">
            <v>ALIMENTOS Y BEBIDAS PARA CONSUMO HUMANO</v>
          </cell>
          <cell r="H622">
            <v>11742</v>
          </cell>
          <cell r="I622">
            <v>6110.38</v>
          </cell>
          <cell r="J622">
            <v>5631.62</v>
          </cell>
        </row>
        <row r="623">
          <cell r="B623" t="str">
            <v>0090</v>
          </cell>
          <cell r="C623" t="str">
            <v>PERU RESPONSABLE - APNOP</v>
          </cell>
          <cell r="D623" t="str">
            <v>23 1 5 1 2</v>
          </cell>
          <cell r="E623" t="str">
            <v>23 1 5 1 20090</v>
          </cell>
          <cell r="F623" t="str">
            <v>23 1 5 1 2</v>
          </cell>
          <cell r="G623" t="str">
            <v>PAPELERIA EN GENERAL, UTILES Y MATERIALES DE OFICINA</v>
          </cell>
          <cell r="H623">
            <v>19920</v>
          </cell>
          <cell r="I623">
            <v>19920</v>
          </cell>
          <cell r="J623">
            <v>0</v>
          </cell>
        </row>
        <row r="624">
          <cell r="B624" t="str">
            <v>0090</v>
          </cell>
          <cell r="C624" t="str">
            <v>PERU RESPONSABLE - APNOP</v>
          </cell>
          <cell r="D624" t="str">
            <v>23 199 1 3</v>
          </cell>
          <cell r="E624" t="str">
            <v>23 199 1 30090</v>
          </cell>
          <cell r="F624" t="str">
            <v>23 199 1 3</v>
          </cell>
          <cell r="G624" t="str">
            <v>LIBROS, DIARIOS, REVISTAS Y OTROS BIENES IMPRESOS NO VINCULADOS A ENSEÑANZA</v>
          </cell>
          <cell r="H624">
            <v>50556</v>
          </cell>
          <cell r="I624">
            <v>50556</v>
          </cell>
          <cell r="J624">
            <v>0</v>
          </cell>
        </row>
        <row r="625">
          <cell r="B625" t="str">
            <v>0090</v>
          </cell>
          <cell r="C625" t="str">
            <v>PERU RESPONSABLE - APNOP</v>
          </cell>
          <cell r="D625" t="str">
            <v>23 2 1 2 1</v>
          </cell>
          <cell r="E625" t="str">
            <v>23 2 1 2 10090</v>
          </cell>
          <cell r="F625" t="str">
            <v>23 2 1 2 1</v>
          </cell>
          <cell r="G625" t="str">
            <v>PASAJES Y GASTOS DE TRANSPORTE</v>
          </cell>
          <cell r="H625">
            <v>1451</v>
          </cell>
          <cell r="I625">
            <v>1433</v>
          </cell>
          <cell r="J625">
            <v>18</v>
          </cell>
        </row>
        <row r="626">
          <cell r="B626" t="str">
            <v>0090</v>
          </cell>
          <cell r="C626" t="str">
            <v>PERU RESPONSABLE - APNOP</v>
          </cell>
          <cell r="D626" t="str">
            <v>23 2 1 2 2</v>
          </cell>
          <cell r="E626" t="str">
            <v>23 2 1 2 20090</v>
          </cell>
          <cell r="F626" t="str">
            <v>23 2 1 2 2</v>
          </cell>
          <cell r="G626" t="str">
            <v>VIATICOS Y ASIGNACIONES POR COMISION DE SERVICIO</v>
          </cell>
          <cell r="H626">
            <v>87000</v>
          </cell>
          <cell r="I626">
            <v>66000</v>
          </cell>
          <cell r="J626">
            <v>21000</v>
          </cell>
        </row>
        <row r="627">
          <cell r="B627" t="str">
            <v>0090</v>
          </cell>
          <cell r="C627" t="str">
            <v>PERU RESPONSABLE - APNOP</v>
          </cell>
          <cell r="D627" t="str">
            <v>23 2 1 299</v>
          </cell>
          <cell r="E627" t="str">
            <v>23 2 1 2990090</v>
          </cell>
          <cell r="F627" t="str">
            <v>23 2 1 299</v>
          </cell>
          <cell r="G627" t="str">
            <v>OTROS GASTOS</v>
          </cell>
          <cell r="H627">
            <v>0</v>
          </cell>
          <cell r="I627">
            <v>0</v>
          </cell>
          <cell r="J627">
            <v>0</v>
          </cell>
        </row>
        <row r="628">
          <cell r="B628" t="str">
            <v>0090</v>
          </cell>
          <cell r="C628" t="str">
            <v>PERU RESPONSABLE - APNOP</v>
          </cell>
          <cell r="D628" t="str">
            <v>23 2 2 4 4</v>
          </cell>
          <cell r="E628" t="str">
            <v>23 2 2 4 40090</v>
          </cell>
          <cell r="F628" t="str">
            <v>23 2 2 4 4</v>
          </cell>
          <cell r="G628" t="str">
            <v>SERVICIO DE IMPRESIONES, ENCUADERNACION Y EMPASTADO</v>
          </cell>
          <cell r="H628">
            <v>0</v>
          </cell>
          <cell r="I628">
            <v>0</v>
          </cell>
          <cell r="J628">
            <v>0</v>
          </cell>
        </row>
        <row r="629">
          <cell r="B629" t="str">
            <v>0090</v>
          </cell>
          <cell r="C629" t="str">
            <v>PERU RESPONSABLE - APNOP</v>
          </cell>
          <cell r="D629" t="str">
            <v>23 2 4 1 1</v>
          </cell>
          <cell r="E629" t="str">
            <v>23 2 4 1 10090</v>
          </cell>
          <cell r="F629" t="str">
            <v>23 2 4 1 1</v>
          </cell>
          <cell r="G629" t="str">
            <v>DE EDIFICACIONES, OFICINAS Y ESTRUCTURAS</v>
          </cell>
          <cell r="H629">
            <v>401000</v>
          </cell>
          <cell r="I629">
            <v>401000</v>
          </cell>
          <cell r="J629">
            <v>0</v>
          </cell>
        </row>
        <row r="630">
          <cell r="B630" t="str">
            <v>0090</v>
          </cell>
          <cell r="C630" t="str">
            <v>PERU RESPONSABLE - APNOP</v>
          </cell>
          <cell r="D630" t="str">
            <v>23 2 5 1 4</v>
          </cell>
          <cell r="E630" t="str">
            <v>23 2 5 1 40090</v>
          </cell>
          <cell r="F630" t="str">
            <v>23 2 5 1 4</v>
          </cell>
          <cell r="G630" t="str">
            <v>ALQUILER DE MAQUINARIAS Y EQUIPOS</v>
          </cell>
          <cell r="H630">
            <v>7704</v>
          </cell>
          <cell r="I630">
            <v>7704</v>
          </cell>
          <cell r="J630">
            <v>0</v>
          </cell>
        </row>
        <row r="631">
          <cell r="B631" t="str">
            <v>0090</v>
          </cell>
          <cell r="C631" t="str">
            <v>PERU RESPONSABLE - APNOP</v>
          </cell>
          <cell r="D631" t="str">
            <v>23 2 7 299</v>
          </cell>
          <cell r="E631" t="str">
            <v>23 2 7 2990090</v>
          </cell>
          <cell r="F631" t="str">
            <v>23 2 7 299</v>
          </cell>
          <cell r="G631" t="str">
            <v>OTROS SERVICIOS SIMILARES</v>
          </cell>
          <cell r="H631">
            <v>500</v>
          </cell>
          <cell r="I631">
            <v>248</v>
          </cell>
          <cell r="J631">
            <v>252</v>
          </cell>
        </row>
        <row r="632">
          <cell r="B632" t="str">
            <v>0090</v>
          </cell>
          <cell r="C632" t="str">
            <v>PERU RESPONSABLE - APNOP</v>
          </cell>
          <cell r="D632" t="str">
            <v>23 2 7 5 2</v>
          </cell>
          <cell r="E632" t="str">
            <v>23 2 7 5 20090</v>
          </cell>
          <cell r="F632" t="str">
            <v>23 2 7 5 2</v>
          </cell>
          <cell r="G632" t="str">
            <v>PROPINAS PARA PRACTICANTES</v>
          </cell>
          <cell r="H632">
            <v>2200</v>
          </cell>
          <cell r="I632">
            <v>0</v>
          </cell>
          <cell r="J632">
            <v>2200</v>
          </cell>
        </row>
        <row r="633">
          <cell r="B633" t="str">
            <v>0090</v>
          </cell>
          <cell r="C633" t="str">
            <v>PERU RESPONSABLE - APNOP</v>
          </cell>
          <cell r="D633" t="str">
            <v>23 2 71099</v>
          </cell>
          <cell r="E633" t="str">
            <v>23 2 710990090</v>
          </cell>
          <cell r="F633" t="str">
            <v>23 2 71099</v>
          </cell>
          <cell r="G633" t="str">
            <v>OTRAS ATENCIONES Y CELEBRACIONES</v>
          </cell>
          <cell r="H633">
            <v>1350</v>
          </cell>
          <cell r="I633">
            <v>0</v>
          </cell>
          <cell r="J633">
            <v>1350</v>
          </cell>
        </row>
        <row r="634">
          <cell r="B634" t="str">
            <v>0091</v>
          </cell>
          <cell r="C634" t="str">
            <v>PERU RESPONSABLE - APNOP</v>
          </cell>
          <cell r="D634" t="str">
            <v>23 2 71199</v>
          </cell>
          <cell r="E634" t="str">
            <v>23 2 711990091</v>
          </cell>
          <cell r="F634" t="str">
            <v>23 2 71199</v>
          </cell>
          <cell r="G634" t="str">
            <v>SERVICIOS DIVERSOS</v>
          </cell>
          <cell r="H634">
            <v>3600</v>
          </cell>
          <cell r="I634">
            <v>1800</v>
          </cell>
          <cell r="J634">
            <v>1800</v>
          </cell>
        </row>
        <row r="635">
          <cell r="B635" t="str">
            <v>0091</v>
          </cell>
          <cell r="C635" t="str">
            <v>PERU RESPONSABLE - APNOP</v>
          </cell>
          <cell r="D635" t="str">
            <v>23 2 8 1 1</v>
          </cell>
          <cell r="E635" t="str">
            <v>23 2 8 1 10091</v>
          </cell>
          <cell r="F635" t="str">
            <v>23 2 8 1 1</v>
          </cell>
          <cell r="G635" t="str">
            <v>CONTRATO ADMINIST. DE SERVICIOS</v>
          </cell>
          <cell r="H635">
            <v>4454</v>
          </cell>
          <cell r="I635">
            <v>1800</v>
          </cell>
          <cell r="J635">
            <v>2654</v>
          </cell>
        </row>
        <row r="636">
          <cell r="B636" t="str">
            <v>0091</v>
          </cell>
          <cell r="C636" t="str">
            <v>PERU RESPONSABLE - APNOP</v>
          </cell>
          <cell r="D636" t="str">
            <v>23 2 8 1 2</v>
          </cell>
          <cell r="E636" t="str">
            <v>23 2 8 1 20091</v>
          </cell>
          <cell r="F636" t="str">
            <v>23 2 8 1 2</v>
          </cell>
          <cell r="G636" t="str">
            <v>CONTRIB. A ESSALUD DE C.A.S.</v>
          </cell>
          <cell r="H636">
            <v>2980</v>
          </cell>
          <cell r="I636">
            <v>2980</v>
          </cell>
          <cell r="J636">
            <v>0</v>
          </cell>
        </row>
        <row r="637">
          <cell r="B637" t="str">
            <v>0091</v>
          </cell>
          <cell r="C637" t="str">
            <v>PERU RESPONSABLE - APNOP</v>
          </cell>
          <cell r="D637" t="str">
            <v>26 3 1 1 1</v>
          </cell>
          <cell r="E637" t="str">
            <v>26 3 1 1 10091</v>
          </cell>
          <cell r="F637" t="str">
            <v>26 3 1 1 1</v>
          </cell>
          <cell r="G637" t="str">
            <v>PARA TRANSPORTE TERRESTRE</v>
          </cell>
          <cell r="H637">
            <v>0</v>
          </cell>
          <cell r="I637">
            <v>0</v>
          </cell>
          <cell r="J637">
            <v>0</v>
          </cell>
        </row>
        <row r="638">
          <cell r="B638" t="str">
            <v>0091</v>
          </cell>
          <cell r="C638" t="str">
            <v>PERU RESPONSABLE - APNOP</v>
          </cell>
          <cell r="D638" t="str">
            <v>24 1 3 1 3</v>
          </cell>
          <cell r="E638" t="str">
            <v>24 1 3 1 30091</v>
          </cell>
          <cell r="F638" t="str">
            <v>24 1 3 1 3</v>
          </cell>
          <cell r="G638" t="str">
            <v>A OTRAS UNIDADES DEL GOBIERNO LOCAL</v>
          </cell>
          <cell r="H638">
            <v>15899</v>
          </cell>
          <cell r="I638">
            <v>7200</v>
          </cell>
          <cell r="J638">
            <v>8699</v>
          </cell>
        </row>
        <row r="639">
          <cell r="B639" t="str">
            <v>0091</v>
          </cell>
          <cell r="C639" t="str">
            <v>PERU RESPONSABLE - APNOP</v>
          </cell>
          <cell r="D639" t="str">
            <v>24 1 3 1 3</v>
          </cell>
          <cell r="E639" t="str">
            <v>24 1 3 1 30091</v>
          </cell>
          <cell r="F639" t="str">
            <v>24 1 3 1 3</v>
          </cell>
          <cell r="G639" t="str">
            <v>A OTRAS UNIDADES DEL GOBIERNO LOCAL</v>
          </cell>
          <cell r="H639">
            <v>3150</v>
          </cell>
          <cell r="I639">
            <v>3071.5</v>
          </cell>
          <cell r="J639">
            <v>78.5</v>
          </cell>
        </row>
        <row r="640">
          <cell r="B640" t="str">
            <v>0091</v>
          </cell>
          <cell r="C640" t="str">
            <v>PERU RESPONSABLE - APNOP</v>
          </cell>
          <cell r="D640" t="str">
            <v>24 1 3 1 3</v>
          </cell>
          <cell r="E640" t="str">
            <v>24 1 3 1 30091</v>
          </cell>
          <cell r="F640" t="str">
            <v>24 1 3 1 3</v>
          </cell>
          <cell r="G640" t="str">
            <v>A OTRAS UNIDADES DEL GOBIERNO LOCAL</v>
          </cell>
          <cell r="H640">
            <v>16000</v>
          </cell>
          <cell r="I640">
            <v>4148.92</v>
          </cell>
          <cell r="J640">
            <v>11851.08</v>
          </cell>
        </row>
        <row r="641">
          <cell r="B641" t="str">
            <v>0091</v>
          </cell>
          <cell r="C641" t="str">
            <v>PERU RESPONSABLE - APNOP</v>
          </cell>
          <cell r="D641" t="str">
            <v>24 1 3 1 3</v>
          </cell>
          <cell r="E641" t="str">
            <v>24 1 3 1 30091</v>
          </cell>
          <cell r="F641" t="str">
            <v>24 1 3 1 3</v>
          </cell>
          <cell r="G641" t="str">
            <v>A OTRAS UNIDADES DEL GOBIERNO LOCAL</v>
          </cell>
          <cell r="H641">
            <v>18920</v>
          </cell>
          <cell r="I641">
            <v>1548.7</v>
          </cell>
          <cell r="J641">
            <v>17371.3</v>
          </cell>
        </row>
        <row r="642">
          <cell r="B642" t="str">
            <v>0091</v>
          </cell>
          <cell r="C642" t="str">
            <v>PERU RESPONSABLE - APNOP</v>
          </cell>
          <cell r="D642" t="str">
            <v>24 1 3 1 3</v>
          </cell>
          <cell r="E642" t="str">
            <v>24 1 3 1 30091</v>
          </cell>
          <cell r="F642" t="str">
            <v>24 1 3 1 3</v>
          </cell>
          <cell r="G642" t="str">
            <v>A OTRAS UNIDADES DEL GOBIERNO LOCAL</v>
          </cell>
          <cell r="H642">
            <v>12600</v>
          </cell>
          <cell r="I642">
            <v>12600</v>
          </cell>
          <cell r="J642">
            <v>0</v>
          </cell>
        </row>
        <row r="643">
          <cell r="B643" t="str">
            <v>0091</v>
          </cell>
          <cell r="C643" t="str">
            <v>PERU RESPONSABLE - APNOP</v>
          </cell>
          <cell r="D643" t="str">
            <v>24 1 3 1 3</v>
          </cell>
          <cell r="E643" t="str">
            <v>24 1 3 1 30091</v>
          </cell>
          <cell r="F643" t="str">
            <v>24 1 3 1 3</v>
          </cell>
          <cell r="G643" t="str">
            <v>A OTRAS UNIDADES DEL GOBIERNO LOCAL</v>
          </cell>
          <cell r="H643">
            <v>5800</v>
          </cell>
          <cell r="I643">
            <v>5400</v>
          </cell>
          <cell r="J643">
            <v>400</v>
          </cell>
        </row>
        <row r="644">
          <cell r="B644" t="str">
            <v>0091</v>
          </cell>
          <cell r="C644" t="str">
            <v>PERU RESPONSABLE - APNOP</v>
          </cell>
          <cell r="D644" t="str">
            <v>24 1 3 1 3</v>
          </cell>
          <cell r="E644" t="str">
            <v>24 1 3 1 30091</v>
          </cell>
          <cell r="F644" t="str">
            <v>24 1 3 1 3</v>
          </cell>
          <cell r="G644" t="str">
            <v>A OTRAS UNIDADES DEL GOBIERNO LOCAL</v>
          </cell>
          <cell r="H644">
            <v>6000</v>
          </cell>
          <cell r="I644">
            <v>6000</v>
          </cell>
          <cell r="J644">
            <v>0</v>
          </cell>
        </row>
        <row r="645">
          <cell r="B645" t="str">
            <v>0091</v>
          </cell>
          <cell r="C645" t="str">
            <v>PERU RESPONSABLE - APNOP</v>
          </cell>
          <cell r="D645" t="str">
            <v>24 1 3 1 3</v>
          </cell>
          <cell r="E645" t="str">
            <v>24 1 3 1 30091</v>
          </cell>
          <cell r="F645" t="str">
            <v>24 1 3 1 3</v>
          </cell>
          <cell r="G645" t="str">
            <v>A OTRAS UNIDADES DEL GOBIERNO LOCAL</v>
          </cell>
          <cell r="H645">
            <v>66000</v>
          </cell>
          <cell r="I645">
            <v>64000</v>
          </cell>
          <cell r="J645">
            <v>2000</v>
          </cell>
        </row>
        <row r="646">
          <cell r="B646" t="str">
            <v>0091</v>
          </cell>
          <cell r="C646" t="str">
            <v>PERU RESPONSABLE - APNOP</v>
          </cell>
          <cell r="D646" t="str">
            <v>24 1 3 1 3</v>
          </cell>
          <cell r="E646" t="str">
            <v>24 1 3 1 30091</v>
          </cell>
          <cell r="F646" t="str">
            <v>24 1 3 1 3</v>
          </cell>
          <cell r="G646" t="str">
            <v>A OTRAS UNIDADES DEL GOBIERNO LOCAL</v>
          </cell>
          <cell r="H646">
            <v>12860</v>
          </cell>
          <cell r="I646">
            <v>12860</v>
          </cell>
          <cell r="J646">
            <v>0</v>
          </cell>
        </row>
        <row r="647">
          <cell r="B647" t="str">
            <v>0091</v>
          </cell>
          <cell r="C647" t="str">
            <v>PERU RESPONSABLE - APNOP</v>
          </cell>
          <cell r="D647" t="str">
            <v>24 1 3 1 3</v>
          </cell>
          <cell r="E647" t="str">
            <v>24 1 3 1 30091</v>
          </cell>
          <cell r="F647" t="str">
            <v>24 1 3 1 3</v>
          </cell>
          <cell r="G647" t="str">
            <v>A OTRAS UNIDADES DEL GOBIERNO LOCAL</v>
          </cell>
          <cell r="H647">
            <v>21500</v>
          </cell>
          <cell r="I647">
            <v>17500</v>
          </cell>
          <cell r="J647">
            <v>4000</v>
          </cell>
        </row>
        <row r="648">
          <cell r="B648" t="str">
            <v>0091</v>
          </cell>
          <cell r="C648" t="str">
            <v>PERU RESPONSABLE - APNOP</v>
          </cell>
          <cell r="D648" t="str">
            <v>24 1 3 1 3</v>
          </cell>
          <cell r="E648" t="str">
            <v>24 1 3 1 30091</v>
          </cell>
          <cell r="F648" t="str">
            <v>24 1 3 1 3</v>
          </cell>
          <cell r="G648" t="str">
            <v>A OTRAS UNIDADES DEL GOBIERNO LOCAL</v>
          </cell>
          <cell r="H648">
            <v>44800</v>
          </cell>
          <cell r="I648">
            <v>24600</v>
          </cell>
          <cell r="J648">
            <v>20200</v>
          </cell>
        </row>
        <row r="649">
          <cell r="B649" t="str">
            <v>0091</v>
          </cell>
          <cell r="C649" t="str">
            <v>PERU RESPONSABLE - APNOP</v>
          </cell>
          <cell r="D649" t="str">
            <v>25 5 1 3 2</v>
          </cell>
          <cell r="E649" t="str">
            <v>25 5 1 3 20091</v>
          </cell>
          <cell r="F649" t="str">
            <v>25 5 1 3 2</v>
          </cell>
          <cell r="G649" t="str">
            <v>A PERSONAS NATURALES</v>
          </cell>
          <cell r="H649">
            <v>1284</v>
          </cell>
          <cell r="I649">
            <v>1284</v>
          </cell>
          <cell r="J649">
            <v>0</v>
          </cell>
        </row>
        <row r="650">
          <cell r="B650" t="str">
            <v>0091</v>
          </cell>
          <cell r="C650" t="str">
            <v>PERU RESPONSABLE - APNOP</v>
          </cell>
          <cell r="D650" t="str">
            <v>25 5 1 3 2</v>
          </cell>
          <cell r="E650" t="str">
            <v>25 5 1 3 20091</v>
          </cell>
          <cell r="F650" t="str">
            <v>25 5 1 3 2</v>
          </cell>
          <cell r="G650" t="str">
            <v>A PERSONAS NATURALES</v>
          </cell>
          <cell r="H650">
            <v>13000</v>
          </cell>
          <cell r="I650">
            <v>0</v>
          </cell>
          <cell r="J650">
            <v>13000</v>
          </cell>
        </row>
        <row r="651">
          <cell r="B651" t="str">
            <v>0091</v>
          </cell>
          <cell r="C651" t="str">
            <v>PERU RESPONSABLE - APNOP</v>
          </cell>
          <cell r="D651" t="str">
            <v>24 1 3 1 3</v>
          </cell>
          <cell r="E651" t="str">
            <v>24 1 3 1 30091</v>
          </cell>
          <cell r="F651" t="str">
            <v>24 1 3 1 3</v>
          </cell>
          <cell r="G651" t="str">
            <v>A OTRAS UNIDADES DEL GOBIERNO LOCAL</v>
          </cell>
          <cell r="H651">
            <v>6000</v>
          </cell>
          <cell r="I651">
            <v>4580</v>
          </cell>
          <cell r="J651">
            <v>1420</v>
          </cell>
        </row>
        <row r="652">
          <cell r="B652" t="str">
            <v>0092</v>
          </cell>
          <cell r="C652" t="str">
            <v>ANCASH</v>
          </cell>
          <cell r="D652" t="str">
            <v>24 1 3 1 3</v>
          </cell>
          <cell r="E652" t="str">
            <v>24 1 3 1 30092</v>
          </cell>
          <cell r="F652" t="str">
            <v>24 1 3 1 3</v>
          </cell>
          <cell r="G652" t="str">
            <v>A OTRAS UNIDADES DEL GOBIERNO LOCAL</v>
          </cell>
          <cell r="H652">
            <v>1283465</v>
          </cell>
          <cell r="I652">
            <v>1283464.97</v>
          </cell>
          <cell r="J652">
            <v>3.0000000027939677E-2</v>
          </cell>
        </row>
        <row r="653">
          <cell r="B653" t="str">
            <v>0093</v>
          </cell>
          <cell r="C653" t="str">
            <v>AREQUIPA</v>
          </cell>
          <cell r="D653" t="str">
            <v>24 1 3 1 3</v>
          </cell>
          <cell r="E653" t="str">
            <v>24 1 3 1 30093</v>
          </cell>
          <cell r="F653" t="str">
            <v>24 1 3 1 3</v>
          </cell>
          <cell r="G653" t="str">
            <v>A OTRAS UNIDADES DEL GOBIERNO LOCAL</v>
          </cell>
          <cell r="H653">
            <v>149099</v>
          </cell>
          <cell r="I653">
            <v>149098.18</v>
          </cell>
          <cell r="J653">
            <v>0.82000000000698492</v>
          </cell>
        </row>
        <row r="654">
          <cell r="B654" t="str">
            <v>0094</v>
          </cell>
          <cell r="C654" t="str">
            <v>CAJAMARCA</v>
          </cell>
          <cell r="D654" t="str">
            <v>24 1 3 1 3</v>
          </cell>
          <cell r="E654" t="str">
            <v>24 1 3 1 30094</v>
          </cell>
          <cell r="F654" t="str">
            <v>24 1 3 1 3</v>
          </cell>
          <cell r="G654" t="str">
            <v>A OTRAS UNIDADES DEL GOBIERNO LOCAL</v>
          </cell>
          <cell r="H654">
            <v>443016</v>
          </cell>
          <cell r="I654">
            <v>443015.96</v>
          </cell>
          <cell r="J654">
            <v>3.9999999979045242E-2</v>
          </cell>
        </row>
        <row r="655">
          <cell r="B655" t="str">
            <v>0095</v>
          </cell>
          <cell r="C655" t="str">
            <v>HUANCAVELICA</v>
          </cell>
          <cell r="D655" t="str">
            <v>24 1 3 1 3</v>
          </cell>
          <cell r="E655" t="str">
            <v>24 1 3 1 30095</v>
          </cell>
          <cell r="F655" t="str">
            <v>24 1 3 1 3</v>
          </cell>
          <cell r="G655" t="str">
            <v>A OTRAS UNIDADES DEL GOBIERNO LOCAL</v>
          </cell>
          <cell r="H655">
            <v>798962</v>
          </cell>
          <cell r="I655">
            <v>798961.52</v>
          </cell>
          <cell r="J655">
            <v>0.47999999998137355</v>
          </cell>
        </row>
        <row r="656">
          <cell r="B656" t="str">
            <v>0096</v>
          </cell>
          <cell r="C656" t="str">
            <v>ICA</v>
          </cell>
          <cell r="D656" t="str">
            <v>24 1 3 1 3</v>
          </cell>
          <cell r="E656" t="str">
            <v>24 1 3 1 30096</v>
          </cell>
          <cell r="F656" t="str">
            <v>24 1 3 1 3</v>
          </cell>
          <cell r="G656" t="str">
            <v>A OTRAS UNIDADES DEL GOBIERNO LOCAL</v>
          </cell>
          <cell r="H656">
            <v>400000</v>
          </cell>
          <cell r="I656">
            <v>400000</v>
          </cell>
          <cell r="J656">
            <v>0</v>
          </cell>
        </row>
        <row r="657">
          <cell r="B657" t="str">
            <v>0098</v>
          </cell>
          <cell r="C657" t="str">
            <v>LAMBAYEQUE</v>
          </cell>
          <cell r="D657" t="str">
            <v>24 1 3 1 3</v>
          </cell>
          <cell r="E657" t="str">
            <v>24 1 3 1 30098</v>
          </cell>
          <cell r="F657" t="str">
            <v>24 1 3 1 3</v>
          </cell>
          <cell r="G657" t="str">
            <v>A OTRAS UNIDADES DEL GOBIERNO LOCAL</v>
          </cell>
          <cell r="H657">
            <v>687435</v>
          </cell>
          <cell r="I657">
            <v>687434.23999999999</v>
          </cell>
          <cell r="J657">
            <v>0.76000000000931323</v>
          </cell>
        </row>
        <row r="658">
          <cell r="B658" t="str">
            <v>0099</v>
          </cell>
          <cell r="C658" t="str">
            <v>LIMA</v>
          </cell>
          <cell r="D658" t="str">
            <v>24 1 3 1 3</v>
          </cell>
          <cell r="E658" t="str">
            <v>24 1 3 1 30099</v>
          </cell>
          <cell r="F658" t="str">
            <v>24 1 3 1 3</v>
          </cell>
          <cell r="G658" t="str">
            <v>A OTRAS UNIDADES DEL GOBIERNO LOCAL</v>
          </cell>
          <cell r="H658">
            <v>146665</v>
          </cell>
          <cell r="I658">
            <v>146664.29999999999</v>
          </cell>
          <cell r="J658">
            <v>0.70000000001164153</v>
          </cell>
        </row>
        <row r="659">
          <cell r="B659" t="str">
            <v>0100</v>
          </cell>
          <cell r="C659" t="str">
            <v>LORETO</v>
          </cell>
          <cell r="D659" t="str">
            <v>24 1 3 1 3</v>
          </cell>
          <cell r="E659" t="str">
            <v>24 1 3 1 30100</v>
          </cell>
          <cell r="F659" t="str">
            <v>24 1 3 1 3</v>
          </cell>
          <cell r="G659" t="str">
            <v>A OTRAS UNIDADES DEL GOBIERNO LOCAL</v>
          </cell>
          <cell r="H659">
            <v>400000</v>
          </cell>
          <cell r="I659">
            <v>400000</v>
          </cell>
          <cell r="J659">
            <v>0</v>
          </cell>
        </row>
        <row r="660">
          <cell r="B660" t="str">
            <v>0101</v>
          </cell>
          <cell r="C660" t="str">
            <v>PIURA</v>
          </cell>
          <cell r="D660" t="str">
            <v>24 1 3 1 3</v>
          </cell>
          <cell r="E660" t="str">
            <v>24 1 3 1 30101</v>
          </cell>
          <cell r="F660" t="str">
            <v>24 1 3 1 3</v>
          </cell>
          <cell r="G660" t="str">
            <v>A OTRAS UNIDADES DEL GOBIERNO LOCAL</v>
          </cell>
          <cell r="H660">
            <v>1131172</v>
          </cell>
          <cell r="I660">
            <v>1131171.48</v>
          </cell>
          <cell r="J660">
            <v>0.52000000001862645</v>
          </cell>
        </row>
        <row r="661">
          <cell r="B661" t="str">
            <v>0102</v>
          </cell>
          <cell r="C661" t="str">
            <v>TUMBES</v>
          </cell>
          <cell r="D661" t="str">
            <v>24 1 3 1 2</v>
          </cell>
          <cell r="E661" t="str">
            <v>24 1 3 1 20102</v>
          </cell>
          <cell r="F661" t="str">
            <v>24 1 3 1 2</v>
          </cell>
          <cell r="G661" t="str">
            <v>A OTRAS UNIDADES DEL GOBIERNO REGIONAL</v>
          </cell>
          <cell r="H661">
            <v>248642</v>
          </cell>
          <cell r="I661">
            <v>248641.26</v>
          </cell>
          <cell r="J661">
            <v>0.73999999999068677</v>
          </cell>
        </row>
        <row r="662">
          <cell r="B662" t="str">
            <v>0103</v>
          </cell>
          <cell r="C662" t="str">
            <v>LA LIBERTAD</v>
          </cell>
          <cell r="D662" t="str">
            <v>24 1 3 1 3</v>
          </cell>
          <cell r="E662" t="str">
            <v>24 1 3 1 30103</v>
          </cell>
          <cell r="F662" t="str">
            <v>24 1 3 1 3</v>
          </cell>
          <cell r="G662" t="str">
            <v>A OTRAS UNIDADES DEL GOBIERNO LOCAL</v>
          </cell>
          <cell r="H662">
            <v>299135</v>
          </cell>
          <cell r="I662">
            <v>299134.73</v>
          </cell>
          <cell r="J662">
            <v>0.27000000001862645</v>
          </cell>
        </row>
        <row r="663">
          <cell r="B663" t="str">
            <v>0104</v>
          </cell>
          <cell r="C663" t="str">
            <v>LIMA</v>
          </cell>
          <cell r="D663" t="str">
            <v>23 1 3 1 1</v>
          </cell>
          <cell r="E663" t="str">
            <v>23 1 3 1 10104</v>
          </cell>
          <cell r="F663" t="str">
            <v>23 1 3 1 1</v>
          </cell>
          <cell r="G663" t="str">
            <v>COMBUSTIBLES Y CARBURANTES</v>
          </cell>
          <cell r="H663">
            <v>34687</v>
          </cell>
          <cell r="I663">
            <v>0</v>
          </cell>
          <cell r="J663">
            <v>34687</v>
          </cell>
        </row>
        <row r="664">
          <cell r="B664" t="str">
            <v>0104</v>
          </cell>
          <cell r="C664" t="str">
            <v>LIMA</v>
          </cell>
          <cell r="D664" t="str">
            <v>101 2 3 1 3</v>
          </cell>
          <cell r="E664" t="str">
            <v>101 2 3 1 30104</v>
          </cell>
          <cell r="F664" t="str">
            <v>101 2 3 1 3</v>
          </cell>
          <cell r="G664" t="e">
            <v>#N/A</v>
          </cell>
          <cell r="H664">
            <v>292351</v>
          </cell>
          <cell r="I664">
            <v>292351</v>
          </cell>
          <cell r="J664">
            <v>0</v>
          </cell>
        </row>
        <row r="665">
          <cell r="B665" t="str">
            <v>0105</v>
          </cell>
          <cell r="C665" t="str">
            <v>ANCASH</v>
          </cell>
          <cell r="D665" t="str">
            <v>23 2 1 2 1</v>
          </cell>
          <cell r="E665" t="str">
            <v>23 2 1 2 10105</v>
          </cell>
          <cell r="F665" t="str">
            <v>23 2 1 2 1</v>
          </cell>
          <cell r="G665" t="str">
            <v>PASAJES Y GASTOS DE TRANSPORTE</v>
          </cell>
          <cell r="H665">
            <v>2045241</v>
          </cell>
          <cell r="I665">
            <v>2045233.13</v>
          </cell>
          <cell r="J665">
            <v>7.8700000001117587</v>
          </cell>
        </row>
        <row r="666">
          <cell r="B666" t="str">
            <v>0106</v>
          </cell>
          <cell r="C666" t="str">
            <v>AREQUIPA</v>
          </cell>
          <cell r="D666" t="str">
            <v>23 2 1 2 2</v>
          </cell>
          <cell r="E666" t="str">
            <v>23 2 1 2 20106</v>
          </cell>
          <cell r="F666" t="str">
            <v>23 2 1 2 2</v>
          </cell>
          <cell r="G666" t="str">
            <v>VIATICOS Y ASIGNACIONES POR COMISION DE SERVICIO</v>
          </cell>
          <cell r="H666">
            <v>100000</v>
          </cell>
          <cell r="I666">
            <v>100000</v>
          </cell>
          <cell r="J666">
            <v>0</v>
          </cell>
        </row>
        <row r="667">
          <cell r="B667" t="str">
            <v>0107</v>
          </cell>
          <cell r="C667" t="str">
            <v>AYACUCHO</v>
          </cell>
          <cell r="D667" t="str">
            <v>23 2 1 299</v>
          </cell>
          <cell r="E667" t="str">
            <v>23 2 1 2990107</v>
          </cell>
          <cell r="F667" t="str">
            <v>23 2 1 299</v>
          </cell>
          <cell r="G667" t="str">
            <v>OTROS GASTOS</v>
          </cell>
          <cell r="H667">
            <v>1897153</v>
          </cell>
          <cell r="I667">
            <v>1897147.14</v>
          </cell>
          <cell r="J667">
            <v>5.8600000001024455</v>
          </cell>
        </row>
        <row r="668">
          <cell r="B668" t="str">
            <v>0108</v>
          </cell>
          <cell r="C668" t="str">
            <v>CAJAMARCA</v>
          </cell>
          <cell r="D668" t="str">
            <v>23 2 7 299</v>
          </cell>
          <cell r="E668" t="str">
            <v>23 2 7 2990108</v>
          </cell>
          <cell r="F668" t="str">
            <v>23 2 7 299</v>
          </cell>
          <cell r="G668" t="str">
            <v>OTROS SERVICIOS SIMILARES</v>
          </cell>
          <cell r="H668">
            <v>149890</v>
          </cell>
          <cell r="I668">
            <v>149888.51999999999</v>
          </cell>
          <cell r="J668">
            <v>1.4800000000104774</v>
          </cell>
        </row>
        <row r="669">
          <cell r="B669" t="str">
            <v>0109</v>
          </cell>
          <cell r="C669" t="str">
            <v>HUANCAVELICA</v>
          </cell>
          <cell r="D669" t="str">
            <v>23 2 2 3 1</v>
          </cell>
          <cell r="E669" t="str">
            <v>23 2 2 3 10109</v>
          </cell>
          <cell r="F669" t="str">
            <v>23 2 2 3 1</v>
          </cell>
          <cell r="G669" t="str">
            <v>CORREOS Y SERVICIOS DE MENSAJERIA</v>
          </cell>
          <cell r="H669">
            <v>100000</v>
          </cell>
          <cell r="I669">
            <v>100000</v>
          </cell>
          <cell r="J669">
            <v>0</v>
          </cell>
        </row>
        <row r="670">
          <cell r="B670" t="str">
            <v>0110</v>
          </cell>
          <cell r="C670" t="str">
            <v>ICA</v>
          </cell>
          <cell r="D670" t="str">
            <v>23 2 71199</v>
          </cell>
          <cell r="E670" t="str">
            <v>23 2 711990110</v>
          </cell>
          <cell r="F670" t="str">
            <v>23 2 71199</v>
          </cell>
          <cell r="G670" t="str">
            <v>SERVICIOS DIVERSOS</v>
          </cell>
          <cell r="H670">
            <v>650000</v>
          </cell>
          <cell r="I670">
            <v>650000</v>
          </cell>
          <cell r="J670">
            <v>0</v>
          </cell>
        </row>
        <row r="671">
          <cell r="B671" t="str">
            <v>0111</v>
          </cell>
          <cell r="C671" t="str">
            <v>LA LIBERTAD</v>
          </cell>
          <cell r="D671" t="str">
            <v>23 1 3 1 1</v>
          </cell>
          <cell r="E671" t="str">
            <v>23 1 3 1 10111</v>
          </cell>
          <cell r="F671" t="str">
            <v>23 1 3 1 1</v>
          </cell>
          <cell r="G671" t="str">
            <v>COMBUSTIBLES Y CARBURANTES</v>
          </cell>
          <cell r="H671">
            <v>548000</v>
          </cell>
          <cell r="I671">
            <v>547993.05000000005</v>
          </cell>
          <cell r="J671">
            <v>6.9499999999534339</v>
          </cell>
        </row>
        <row r="672">
          <cell r="B672" t="str">
            <v>0112</v>
          </cell>
          <cell r="C672" t="str">
            <v>LAMBAYEQUE</v>
          </cell>
          <cell r="D672" t="str">
            <v>23 2 1 2 1</v>
          </cell>
          <cell r="E672" t="str">
            <v>23 2 1 2 10112</v>
          </cell>
          <cell r="F672" t="str">
            <v>23 2 1 2 1</v>
          </cell>
          <cell r="G672" t="str">
            <v>PASAJES Y GASTOS DE TRANSPORTE</v>
          </cell>
          <cell r="H672">
            <v>498537</v>
          </cell>
          <cell r="I672">
            <v>498535.54</v>
          </cell>
          <cell r="J672">
            <v>1.4600000000209548</v>
          </cell>
        </row>
        <row r="673">
          <cell r="B673" t="str">
            <v>0113</v>
          </cell>
          <cell r="C673" t="str">
            <v>LIMA</v>
          </cell>
          <cell r="D673" t="str">
            <v>23 2 1 2 2</v>
          </cell>
          <cell r="E673" t="str">
            <v>23 2 1 2 20113</v>
          </cell>
          <cell r="F673" t="str">
            <v>23 2 1 2 2</v>
          </cell>
          <cell r="G673" t="str">
            <v>VIATICOS Y ASIGNACIONES POR COMISION DE SERVICIO</v>
          </cell>
          <cell r="H673">
            <v>747886</v>
          </cell>
          <cell r="I673">
            <v>747880.33</v>
          </cell>
          <cell r="J673">
            <v>5.6700000000419095</v>
          </cell>
        </row>
        <row r="674">
          <cell r="B674" t="str">
            <v>0114</v>
          </cell>
          <cell r="C674" t="str">
            <v>PIURA</v>
          </cell>
          <cell r="D674" t="str">
            <v>23 2 1 299</v>
          </cell>
          <cell r="E674" t="str">
            <v>23 2 1 2990114</v>
          </cell>
          <cell r="F674" t="str">
            <v>23 2 1 299</v>
          </cell>
          <cell r="G674" t="str">
            <v>OTROS GASTOS</v>
          </cell>
          <cell r="H674">
            <v>5422975</v>
          </cell>
          <cell r="I674">
            <v>5422937.7000000002</v>
          </cell>
          <cell r="J674">
            <v>37.299999999813735</v>
          </cell>
        </row>
        <row r="675">
          <cell r="B675" t="str">
            <v>0115</v>
          </cell>
          <cell r="C675" t="str">
            <v>TUMBES</v>
          </cell>
          <cell r="D675" t="str">
            <v>23 2 7 299</v>
          </cell>
          <cell r="E675" t="str">
            <v>23 2 7 2990115</v>
          </cell>
          <cell r="F675" t="str">
            <v>23 2 7 299</v>
          </cell>
          <cell r="G675" t="str">
            <v>OTROS SERVICIOS SIMILARES</v>
          </cell>
          <cell r="H675">
            <v>744542</v>
          </cell>
          <cell r="I675">
            <v>744536.78</v>
          </cell>
          <cell r="J675">
            <v>5.2199999999720603</v>
          </cell>
        </row>
        <row r="676">
          <cell r="B676" t="str">
            <v>0115</v>
          </cell>
          <cell r="C676" t="str">
            <v>TUMBES</v>
          </cell>
          <cell r="D676" t="str">
            <v>23 2 2 3 1</v>
          </cell>
          <cell r="E676" t="str">
            <v>23 2 2 3 10115</v>
          </cell>
          <cell r="F676" t="str">
            <v>23 2 2 3 1</v>
          </cell>
          <cell r="G676" t="str">
            <v>CORREOS Y SERVICIOS DE MENSAJERIA</v>
          </cell>
          <cell r="H676">
            <v>395316</v>
          </cell>
          <cell r="I676">
            <v>395310.99</v>
          </cell>
          <cell r="J676">
            <v>5.0100000000093132</v>
          </cell>
        </row>
        <row r="677">
          <cell r="B677" t="str">
            <v>0116</v>
          </cell>
          <cell r="C677" t="str">
            <v>ANCASH</v>
          </cell>
          <cell r="D677" t="str">
            <v>23 2 71199</v>
          </cell>
          <cell r="E677" t="str">
            <v>23 2 711990116</v>
          </cell>
          <cell r="F677" t="str">
            <v>23 2 71199</v>
          </cell>
          <cell r="G677" t="str">
            <v>SERVICIOS DIVERSOS</v>
          </cell>
          <cell r="H677">
            <v>2000</v>
          </cell>
          <cell r="I677">
            <v>2000</v>
          </cell>
          <cell r="J677">
            <v>0</v>
          </cell>
        </row>
        <row r="678">
          <cell r="B678" t="str">
            <v>0116</v>
          </cell>
          <cell r="C678" t="str">
            <v>ANCASH</v>
          </cell>
          <cell r="D678" t="str">
            <v>23 1 3 1 1</v>
          </cell>
          <cell r="E678" t="str">
            <v>23 1 3 1 10116</v>
          </cell>
          <cell r="F678" t="str">
            <v>23 1 3 1 1</v>
          </cell>
          <cell r="G678" t="str">
            <v>COMBUSTIBLES Y CARBURANTES</v>
          </cell>
          <cell r="H678">
            <v>3200</v>
          </cell>
          <cell r="I678">
            <v>3200</v>
          </cell>
          <cell r="J678">
            <v>0</v>
          </cell>
        </row>
        <row r="679">
          <cell r="B679" t="str">
            <v>0116</v>
          </cell>
          <cell r="C679" t="str">
            <v>ANCASH</v>
          </cell>
          <cell r="D679" t="str">
            <v>23 2 1 2 1</v>
          </cell>
          <cell r="E679" t="str">
            <v>23 2 1 2 10116</v>
          </cell>
          <cell r="F679" t="str">
            <v>23 2 1 2 1</v>
          </cell>
          <cell r="G679" t="str">
            <v>PASAJES Y GASTOS DE TRANSPORTE</v>
          </cell>
          <cell r="H679">
            <v>1000</v>
          </cell>
          <cell r="I679">
            <v>1000</v>
          </cell>
          <cell r="J679">
            <v>0</v>
          </cell>
        </row>
        <row r="680">
          <cell r="B680" t="str">
            <v>0116</v>
          </cell>
          <cell r="C680" t="str">
            <v>ANCASH</v>
          </cell>
          <cell r="D680" t="str">
            <v>23 2 1 2 2</v>
          </cell>
          <cell r="E680" t="str">
            <v>23 2 1 2 20116</v>
          </cell>
          <cell r="F680" t="str">
            <v>23 2 1 2 2</v>
          </cell>
          <cell r="G680" t="str">
            <v>VIATICOS Y ASIGNACIONES POR COMISION DE SERVICIO</v>
          </cell>
          <cell r="H680">
            <v>7400</v>
          </cell>
          <cell r="I680">
            <v>5000</v>
          </cell>
          <cell r="J680">
            <v>2400</v>
          </cell>
        </row>
        <row r="681">
          <cell r="B681" t="str">
            <v>0116</v>
          </cell>
          <cell r="C681" t="str">
            <v>ANCASH</v>
          </cell>
          <cell r="D681" t="str">
            <v>23 2 1 299</v>
          </cell>
          <cell r="E681" t="str">
            <v>23 2 1 2990116</v>
          </cell>
          <cell r="F681" t="str">
            <v>23 2 1 299</v>
          </cell>
          <cell r="G681" t="str">
            <v>OTROS GASTOS</v>
          </cell>
          <cell r="H681">
            <v>500</v>
          </cell>
          <cell r="I681">
            <v>500</v>
          </cell>
          <cell r="J681">
            <v>0</v>
          </cell>
        </row>
        <row r="682">
          <cell r="B682" t="str">
            <v>0116</v>
          </cell>
          <cell r="C682" t="str">
            <v>ANCASH</v>
          </cell>
          <cell r="D682" t="str">
            <v>23 2 7 299</v>
          </cell>
          <cell r="E682" t="str">
            <v>23 2 7 2990116</v>
          </cell>
          <cell r="F682" t="str">
            <v>23 2 7 299</v>
          </cell>
          <cell r="G682" t="str">
            <v>OTROS SERVICIOS SIMILARES</v>
          </cell>
          <cell r="H682">
            <v>1900</v>
          </cell>
          <cell r="I682">
            <v>1900</v>
          </cell>
          <cell r="J682">
            <v>0</v>
          </cell>
        </row>
        <row r="683">
          <cell r="B683" t="str">
            <v>0117</v>
          </cell>
          <cell r="C683" t="str">
            <v>AREQUIPA</v>
          </cell>
          <cell r="D683" t="str">
            <v>23 2 2 3 1</v>
          </cell>
          <cell r="E683" t="str">
            <v>23 2 2 3 10117</v>
          </cell>
          <cell r="F683" t="str">
            <v>23 2 2 3 1</v>
          </cell>
          <cell r="G683" t="str">
            <v>CORREOS Y SERVICIOS DE MENSAJERIA</v>
          </cell>
          <cell r="H683">
            <v>950</v>
          </cell>
          <cell r="I683">
            <v>950</v>
          </cell>
          <cell r="J683">
            <v>0</v>
          </cell>
        </row>
        <row r="684">
          <cell r="B684" t="str">
            <v>0117</v>
          </cell>
          <cell r="C684" t="str">
            <v>AREQUIPA</v>
          </cell>
          <cell r="D684" t="str">
            <v>23 2 71199</v>
          </cell>
          <cell r="E684" t="str">
            <v>23 2 711990117</v>
          </cell>
          <cell r="F684" t="str">
            <v>23 2 71199</v>
          </cell>
          <cell r="G684" t="str">
            <v>SERVICIOS DIVERSOS</v>
          </cell>
          <cell r="H684">
            <v>2000</v>
          </cell>
          <cell r="I684">
            <v>2000</v>
          </cell>
          <cell r="J684">
            <v>0</v>
          </cell>
        </row>
        <row r="685">
          <cell r="B685" t="str">
            <v>0117</v>
          </cell>
          <cell r="C685" t="str">
            <v>AREQUIPA</v>
          </cell>
          <cell r="D685" t="str">
            <v>23 1 3 1 1</v>
          </cell>
          <cell r="E685" t="str">
            <v>23 1 3 1 10117</v>
          </cell>
          <cell r="F685" t="str">
            <v>23 1 3 1 1</v>
          </cell>
          <cell r="G685" t="str">
            <v>COMBUSTIBLES Y CARBURANTES</v>
          </cell>
          <cell r="H685">
            <v>950</v>
          </cell>
          <cell r="I685">
            <v>950</v>
          </cell>
          <cell r="J685">
            <v>0</v>
          </cell>
        </row>
        <row r="686">
          <cell r="B686" t="str">
            <v>0117</v>
          </cell>
          <cell r="C686" t="str">
            <v>AREQUIPA</v>
          </cell>
          <cell r="D686" t="str">
            <v>23 2 1 2 1</v>
          </cell>
          <cell r="E686" t="str">
            <v>23 2 1 2 10117</v>
          </cell>
          <cell r="F686" t="str">
            <v>23 2 1 2 1</v>
          </cell>
          <cell r="G686" t="str">
            <v>PASAJES Y GASTOS DE TRANSPORTE</v>
          </cell>
          <cell r="H686">
            <v>2400</v>
          </cell>
          <cell r="I686">
            <v>2400</v>
          </cell>
          <cell r="J686">
            <v>0</v>
          </cell>
        </row>
        <row r="687">
          <cell r="B687" t="str">
            <v>0117</v>
          </cell>
          <cell r="C687" t="str">
            <v>AREQUIPA</v>
          </cell>
          <cell r="D687" t="str">
            <v>23 2 1 2 2</v>
          </cell>
          <cell r="E687" t="str">
            <v>23 2 1 2 20117</v>
          </cell>
          <cell r="F687" t="str">
            <v>23 2 1 2 2</v>
          </cell>
          <cell r="G687" t="str">
            <v>VIATICOS Y ASIGNACIONES POR COMISION DE SERVICIO</v>
          </cell>
          <cell r="H687">
            <v>300</v>
          </cell>
          <cell r="I687">
            <v>300</v>
          </cell>
          <cell r="J687">
            <v>0</v>
          </cell>
        </row>
        <row r="688">
          <cell r="B688" t="str">
            <v>0117</v>
          </cell>
          <cell r="C688" t="str">
            <v>AREQUIPA</v>
          </cell>
          <cell r="D688" t="str">
            <v>23 2 1 299</v>
          </cell>
          <cell r="E688" t="str">
            <v>23 2 1 2990117</v>
          </cell>
          <cell r="F688" t="str">
            <v>23 2 1 299</v>
          </cell>
          <cell r="G688" t="str">
            <v>OTROS GASTOS</v>
          </cell>
          <cell r="H688">
            <v>1300</v>
          </cell>
          <cell r="I688">
            <v>1300</v>
          </cell>
          <cell r="J688">
            <v>0</v>
          </cell>
        </row>
        <row r="689">
          <cell r="B689" t="str">
            <v>0118</v>
          </cell>
          <cell r="C689" t="str">
            <v>AYACUCHO</v>
          </cell>
          <cell r="D689" t="str">
            <v>23 2 7 299</v>
          </cell>
          <cell r="E689" t="str">
            <v>23 2 7 2990118</v>
          </cell>
          <cell r="F689" t="str">
            <v>23 2 7 299</v>
          </cell>
          <cell r="G689" t="str">
            <v>OTROS SERVICIOS SIMILARES</v>
          </cell>
          <cell r="H689">
            <v>3500</v>
          </cell>
          <cell r="I689">
            <v>3500</v>
          </cell>
          <cell r="J689">
            <v>0</v>
          </cell>
        </row>
        <row r="690">
          <cell r="B690" t="str">
            <v>0118</v>
          </cell>
          <cell r="C690" t="str">
            <v>AYACUCHO</v>
          </cell>
          <cell r="D690" t="str">
            <v>23 2 2 3 1</v>
          </cell>
          <cell r="E690" t="str">
            <v>23 2 2 3 10118</v>
          </cell>
          <cell r="F690" t="str">
            <v>23 2 2 3 1</v>
          </cell>
          <cell r="G690" t="str">
            <v>CORREOS Y SERVICIOS DE MENSAJERIA</v>
          </cell>
          <cell r="H690">
            <v>5200</v>
          </cell>
          <cell r="I690">
            <v>5200</v>
          </cell>
          <cell r="J690">
            <v>0</v>
          </cell>
        </row>
        <row r="691">
          <cell r="B691" t="str">
            <v>0118</v>
          </cell>
          <cell r="C691" t="str">
            <v>AYACUCHO</v>
          </cell>
          <cell r="D691" t="str">
            <v>23 2 71199</v>
          </cell>
          <cell r="E691" t="str">
            <v>23 2 711990118</v>
          </cell>
          <cell r="F691" t="str">
            <v>23 2 71199</v>
          </cell>
          <cell r="G691" t="str">
            <v>SERVICIOS DIVERSOS</v>
          </cell>
          <cell r="H691">
            <v>2040</v>
          </cell>
          <cell r="I691">
            <v>2040</v>
          </cell>
          <cell r="J691">
            <v>0</v>
          </cell>
        </row>
        <row r="692">
          <cell r="B692" t="str">
            <v>0118</v>
          </cell>
          <cell r="C692" t="str">
            <v>AYACUCHO</v>
          </cell>
          <cell r="D692" t="str">
            <v>23 1 3 1 1</v>
          </cell>
          <cell r="E692" t="str">
            <v>23 1 3 1 10118</v>
          </cell>
          <cell r="F692" t="str">
            <v>23 1 3 1 1</v>
          </cell>
          <cell r="G692" t="str">
            <v>COMBUSTIBLES Y CARBURANTES</v>
          </cell>
          <cell r="H692">
            <v>15000</v>
          </cell>
          <cell r="I692">
            <v>8000</v>
          </cell>
          <cell r="J692">
            <v>7000</v>
          </cell>
        </row>
        <row r="693">
          <cell r="B693" t="str">
            <v>0118</v>
          </cell>
          <cell r="C693" t="str">
            <v>AYACUCHO</v>
          </cell>
          <cell r="D693" t="str">
            <v>23 2 1 2 1</v>
          </cell>
          <cell r="E693" t="str">
            <v>23 2 1 2 10118</v>
          </cell>
          <cell r="F693" t="str">
            <v>23 2 1 2 1</v>
          </cell>
          <cell r="G693" t="str">
            <v>PASAJES Y GASTOS DE TRANSPORTE</v>
          </cell>
          <cell r="H693">
            <v>1000</v>
          </cell>
          <cell r="I693">
            <v>1000</v>
          </cell>
          <cell r="J693">
            <v>0</v>
          </cell>
        </row>
        <row r="694">
          <cell r="B694" t="str">
            <v>0118</v>
          </cell>
          <cell r="C694" t="str">
            <v>AYACUCHO</v>
          </cell>
          <cell r="D694" t="str">
            <v>23 2 1 2 2</v>
          </cell>
          <cell r="E694" t="str">
            <v>23 2 1 2 20118</v>
          </cell>
          <cell r="F694" t="str">
            <v>23 2 1 2 2</v>
          </cell>
          <cell r="G694" t="str">
            <v>VIATICOS Y ASIGNACIONES POR COMISION DE SERVICIO</v>
          </cell>
          <cell r="H694">
            <v>2500</v>
          </cell>
          <cell r="I694">
            <v>2500</v>
          </cell>
          <cell r="J694">
            <v>0</v>
          </cell>
        </row>
        <row r="695">
          <cell r="B695" t="str">
            <v>0119</v>
          </cell>
          <cell r="C695" t="str">
            <v>CAJAMARCA</v>
          </cell>
          <cell r="D695" t="str">
            <v>23 2 1 299</v>
          </cell>
          <cell r="E695" t="str">
            <v>23 2 1 2990119</v>
          </cell>
          <cell r="F695" t="str">
            <v>23 2 1 299</v>
          </cell>
          <cell r="G695" t="str">
            <v>OTROS GASTOS</v>
          </cell>
          <cell r="H695">
            <v>1200</v>
          </cell>
          <cell r="I695">
            <v>1200</v>
          </cell>
          <cell r="J695">
            <v>0</v>
          </cell>
        </row>
        <row r="696">
          <cell r="B696" t="str">
            <v>0119</v>
          </cell>
          <cell r="C696" t="str">
            <v>CAJAMARCA</v>
          </cell>
          <cell r="D696" t="str">
            <v>23 2 7 299</v>
          </cell>
          <cell r="E696" t="str">
            <v>23 2 7 2990119</v>
          </cell>
          <cell r="F696" t="str">
            <v>23 2 7 299</v>
          </cell>
          <cell r="G696" t="str">
            <v>OTROS SERVICIOS SIMILARES</v>
          </cell>
          <cell r="H696">
            <v>2500</v>
          </cell>
          <cell r="I696">
            <v>2500</v>
          </cell>
          <cell r="J696">
            <v>0</v>
          </cell>
        </row>
        <row r="697">
          <cell r="B697" t="str">
            <v>0119</v>
          </cell>
          <cell r="C697" t="str">
            <v>CAJAMARCA</v>
          </cell>
          <cell r="D697" t="str">
            <v>23 2 2 3 1</v>
          </cell>
          <cell r="E697" t="str">
            <v>23 2 2 3 10119</v>
          </cell>
          <cell r="F697" t="str">
            <v>23 2 2 3 1</v>
          </cell>
          <cell r="G697" t="str">
            <v>CORREOS Y SERVICIOS DE MENSAJERIA</v>
          </cell>
          <cell r="H697">
            <v>800</v>
          </cell>
          <cell r="I697">
            <v>800</v>
          </cell>
          <cell r="J697">
            <v>0</v>
          </cell>
        </row>
        <row r="698">
          <cell r="B698" t="str">
            <v>0119</v>
          </cell>
          <cell r="C698" t="str">
            <v>CAJAMARCA</v>
          </cell>
          <cell r="D698" t="str">
            <v>23 2 71199</v>
          </cell>
          <cell r="E698" t="str">
            <v>23 2 711990119</v>
          </cell>
          <cell r="F698" t="str">
            <v>23 2 71199</v>
          </cell>
          <cell r="G698" t="str">
            <v>SERVICIOS DIVERSOS</v>
          </cell>
          <cell r="H698">
            <v>4800</v>
          </cell>
          <cell r="I698">
            <v>3600</v>
          </cell>
          <cell r="J698">
            <v>1200</v>
          </cell>
        </row>
        <row r="699">
          <cell r="B699" t="str">
            <v>0119</v>
          </cell>
          <cell r="C699" t="str">
            <v>CAJAMARCA</v>
          </cell>
          <cell r="D699" t="str">
            <v>23 1 3 1 1</v>
          </cell>
          <cell r="E699" t="str">
            <v>23 1 3 1 10119</v>
          </cell>
          <cell r="F699" t="str">
            <v>23 1 3 1 1</v>
          </cell>
          <cell r="G699" t="str">
            <v>COMBUSTIBLES Y CARBURANTES</v>
          </cell>
          <cell r="H699">
            <v>400</v>
          </cell>
          <cell r="I699">
            <v>400</v>
          </cell>
          <cell r="J699">
            <v>0</v>
          </cell>
        </row>
        <row r="700">
          <cell r="B700" t="str">
            <v>0119</v>
          </cell>
          <cell r="C700" t="str">
            <v>CAJAMARCA</v>
          </cell>
          <cell r="D700" t="str">
            <v>23 2 1 2 1</v>
          </cell>
          <cell r="E700" t="str">
            <v>23 2 1 2 10119</v>
          </cell>
          <cell r="F700" t="str">
            <v>23 2 1 2 1</v>
          </cell>
          <cell r="G700" t="str">
            <v>PASAJES Y GASTOS DE TRANSPORTE</v>
          </cell>
          <cell r="H700">
            <v>1400</v>
          </cell>
          <cell r="I700">
            <v>1400</v>
          </cell>
          <cell r="J700">
            <v>0</v>
          </cell>
        </row>
        <row r="701">
          <cell r="B701" t="str">
            <v>0120</v>
          </cell>
          <cell r="C701" t="str">
            <v>HUANCAVELICA</v>
          </cell>
          <cell r="D701" t="str">
            <v>23 2 1 2 2</v>
          </cell>
          <cell r="E701" t="str">
            <v>23 2 1 2 20120</v>
          </cell>
          <cell r="F701" t="str">
            <v>23 2 1 2 2</v>
          </cell>
          <cell r="G701" t="str">
            <v>VIATICOS Y ASIGNACIONES POR COMISION DE SERVICIO</v>
          </cell>
          <cell r="H701">
            <v>1500</v>
          </cell>
          <cell r="I701">
            <v>1500</v>
          </cell>
          <cell r="J701">
            <v>0</v>
          </cell>
        </row>
        <row r="702">
          <cell r="B702" t="str">
            <v>0120</v>
          </cell>
          <cell r="C702" t="str">
            <v>HUANCAVELICA</v>
          </cell>
          <cell r="D702" t="str">
            <v>23 2 1 299</v>
          </cell>
          <cell r="E702" t="str">
            <v>23 2 1 2990120</v>
          </cell>
          <cell r="F702" t="str">
            <v>23 2 1 299</v>
          </cell>
          <cell r="G702" t="str">
            <v>OTROS GASTOS</v>
          </cell>
          <cell r="H702">
            <v>2500</v>
          </cell>
          <cell r="I702">
            <v>2500</v>
          </cell>
          <cell r="J702">
            <v>0</v>
          </cell>
        </row>
        <row r="703">
          <cell r="B703" t="str">
            <v>0120</v>
          </cell>
          <cell r="C703" t="str">
            <v>HUANCAVELICA</v>
          </cell>
          <cell r="D703" t="str">
            <v>23 2 7 299</v>
          </cell>
          <cell r="E703" t="str">
            <v>23 2 7 2990120</v>
          </cell>
          <cell r="F703" t="str">
            <v>23 2 7 299</v>
          </cell>
          <cell r="G703" t="str">
            <v>OTROS SERVICIOS SIMILARES</v>
          </cell>
          <cell r="H703">
            <v>700</v>
          </cell>
          <cell r="I703">
            <v>700</v>
          </cell>
          <cell r="J703">
            <v>0</v>
          </cell>
        </row>
        <row r="704">
          <cell r="B704" t="str">
            <v>0120</v>
          </cell>
          <cell r="C704" t="str">
            <v>HUANCAVELICA</v>
          </cell>
          <cell r="D704" t="str">
            <v>23 2 2 3 1</v>
          </cell>
          <cell r="E704" t="str">
            <v>23 2 2 3 10120</v>
          </cell>
          <cell r="F704" t="str">
            <v>23 2 2 3 1</v>
          </cell>
          <cell r="G704" t="str">
            <v>CORREOS Y SERVICIOS DE MENSAJERIA</v>
          </cell>
          <cell r="H704">
            <v>2400</v>
          </cell>
          <cell r="I704">
            <v>2400</v>
          </cell>
          <cell r="J704">
            <v>0</v>
          </cell>
        </row>
        <row r="705">
          <cell r="B705" t="str">
            <v>0120</v>
          </cell>
          <cell r="C705" t="str">
            <v>HUANCAVELICA</v>
          </cell>
          <cell r="D705" t="str">
            <v>23 2 71199</v>
          </cell>
          <cell r="E705" t="str">
            <v>23 2 711990120</v>
          </cell>
          <cell r="F705" t="str">
            <v>23 2 71199</v>
          </cell>
          <cell r="G705" t="str">
            <v>SERVICIOS DIVERSOS</v>
          </cell>
          <cell r="H705">
            <v>500</v>
          </cell>
          <cell r="I705">
            <v>500</v>
          </cell>
          <cell r="J705">
            <v>0</v>
          </cell>
        </row>
        <row r="706">
          <cell r="B706" t="str">
            <v>0120</v>
          </cell>
          <cell r="C706" t="str">
            <v>HUANCAVELICA</v>
          </cell>
          <cell r="D706" t="str">
            <v>23 1 3 1 1</v>
          </cell>
          <cell r="E706" t="str">
            <v>23 1 3 1 10120</v>
          </cell>
          <cell r="F706" t="str">
            <v>23 1 3 1 1</v>
          </cell>
          <cell r="G706" t="str">
            <v>COMBUSTIBLES Y CARBURANTES</v>
          </cell>
          <cell r="H706">
            <v>1500</v>
          </cell>
          <cell r="I706">
            <v>1500</v>
          </cell>
          <cell r="J706">
            <v>0</v>
          </cell>
        </row>
        <row r="707">
          <cell r="B707" t="str">
            <v>0121</v>
          </cell>
          <cell r="C707" t="str">
            <v>HUARAZ</v>
          </cell>
          <cell r="D707" t="str">
            <v>23 2 1 2 1</v>
          </cell>
          <cell r="E707" t="str">
            <v>23 2 1 2 10121</v>
          </cell>
          <cell r="F707" t="str">
            <v>23 2 1 2 1</v>
          </cell>
          <cell r="G707" t="str">
            <v>PASAJES Y GASTOS DE TRANSPORTE</v>
          </cell>
          <cell r="H707">
            <v>7500</v>
          </cell>
          <cell r="I707">
            <v>7500</v>
          </cell>
          <cell r="J707">
            <v>0</v>
          </cell>
        </row>
        <row r="708">
          <cell r="B708" t="str">
            <v>0121</v>
          </cell>
          <cell r="C708" t="str">
            <v>HUARAZ</v>
          </cell>
          <cell r="D708" t="str">
            <v>23 2 1 2 2</v>
          </cell>
          <cell r="E708" t="str">
            <v>23 2 1 2 20121</v>
          </cell>
          <cell r="F708" t="str">
            <v>23 2 1 2 2</v>
          </cell>
          <cell r="G708" t="str">
            <v>VIATICOS Y ASIGNACIONES POR COMISION DE SERVICIO</v>
          </cell>
          <cell r="H708">
            <v>9500</v>
          </cell>
          <cell r="I708">
            <v>9500</v>
          </cell>
          <cell r="J708">
            <v>0</v>
          </cell>
        </row>
        <row r="709">
          <cell r="B709" t="str">
            <v>0121</v>
          </cell>
          <cell r="C709" t="str">
            <v>HUARAZ</v>
          </cell>
          <cell r="D709" t="str">
            <v>23 2 1 299</v>
          </cell>
          <cell r="E709" t="str">
            <v>23 2 1 2990121</v>
          </cell>
          <cell r="F709" t="str">
            <v>23 2 1 299</v>
          </cell>
          <cell r="G709" t="str">
            <v>OTROS GASTOS</v>
          </cell>
          <cell r="H709">
            <v>4200</v>
          </cell>
          <cell r="I709">
            <v>4200</v>
          </cell>
          <cell r="J709">
            <v>0</v>
          </cell>
        </row>
        <row r="710">
          <cell r="B710" t="str">
            <v>0121</v>
          </cell>
          <cell r="C710" t="str">
            <v>HUARAZ</v>
          </cell>
          <cell r="D710" t="str">
            <v>23 2 7 299</v>
          </cell>
          <cell r="E710" t="str">
            <v>23 2 7 2990121</v>
          </cell>
          <cell r="F710" t="str">
            <v>23 2 7 299</v>
          </cell>
          <cell r="G710" t="str">
            <v>OTROS SERVICIOS SIMILARES</v>
          </cell>
          <cell r="H710">
            <v>46500</v>
          </cell>
          <cell r="I710">
            <v>29000</v>
          </cell>
          <cell r="J710">
            <v>17500</v>
          </cell>
        </row>
        <row r="711">
          <cell r="B711" t="str">
            <v>0121</v>
          </cell>
          <cell r="C711" t="str">
            <v>HUARAZ</v>
          </cell>
          <cell r="D711" t="str">
            <v>23 2 2 3 1</v>
          </cell>
          <cell r="E711" t="str">
            <v>23 2 2 3 10121</v>
          </cell>
          <cell r="F711" t="str">
            <v>23 2 2 3 1</v>
          </cell>
          <cell r="G711" t="str">
            <v>CORREOS Y SERVICIOS DE MENSAJERIA</v>
          </cell>
          <cell r="H711">
            <v>640</v>
          </cell>
          <cell r="I711">
            <v>640</v>
          </cell>
          <cell r="J711">
            <v>0</v>
          </cell>
        </row>
        <row r="712">
          <cell r="B712" t="str">
            <v>0121</v>
          </cell>
          <cell r="C712" t="str">
            <v>HUARAZ</v>
          </cell>
          <cell r="D712" t="str">
            <v>23 2 71199</v>
          </cell>
          <cell r="E712" t="str">
            <v>23 2 711990121</v>
          </cell>
          <cell r="F712" t="str">
            <v>23 2 71199</v>
          </cell>
          <cell r="G712" t="str">
            <v>SERVICIOS DIVERSOS</v>
          </cell>
          <cell r="H712">
            <v>2500</v>
          </cell>
          <cell r="I712">
            <v>2500</v>
          </cell>
          <cell r="J712">
            <v>0</v>
          </cell>
        </row>
        <row r="713">
          <cell r="B713" t="str">
            <v>0122</v>
          </cell>
          <cell r="C713" t="str">
            <v>ICA</v>
          </cell>
          <cell r="D713" t="str">
            <v>23 1 3 1 1</v>
          </cell>
          <cell r="E713" t="str">
            <v>23 1 3 1 10122</v>
          </cell>
          <cell r="F713" t="str">
            <v>23 1 3 1 1</v>
          </cell>
          <cell r="G713" t="str">
            <v>COMBUSTIBLES Y CARBURANTES</v>
          </cell>
          <cell r="H713">
            <v>6000</v>
          </cell>
          <cell r="I713">
            <v>6000</v>
          </cell>
          <cell r="J713">
            <v>0</v>
          </cell>
        </row>
        <row r="714">
          <cell r="B714" t="str">
            <v>0122</v>
          </cell>
          <cell r="C714" t="str">
            <v>ICA</v>
          </cell>
          <cell r="D714" t="str">
            <v>23 2 1 2 1</v>
          </cell>
          <cell r="E714" t="str">
            <v>23 2 1 2 10122</v>
          </cell>
          <cell r="F714" t="str">
            <v>23 2 1 2 1</v>
          </cell>
          <cell r="G714" t="str">
            <v>PASAJES Y GASTOS DE TRANSPORTE</v>
          </cell>
          <cell r="H714">
            <v>7500</v>
          </cell>
          <cell r="I714">
            <v>7500</v>
          </cell>
          <cell r="J714">
            <v>0</v>
          </cell>
        </row>
        <row r="715">
          <cell r="B715" t="str">
            <v>0122</v>
          </cell>
          <cell r="C715" t="str">
            <v>ICA</v>
          </cell>
          <cell r="D715" t="str">
            <v>23 2 1 2 2</v>
          </cell>
          <cell r="E715" t="str">
            <v>23 2 1 2 20122</v>
          </cell>
          <cell r="F715" t="str">
            <v>23 2 1 2 2</v>
          </cell>
          <cell r="G715" t="str">
            <v>VIATICOS Y ASIGNACIONES POR COMISION DE SERVICIO</v>
          </cell>
          <cell r="H715">
            <v>2500</v>
          </cell>
          <cell r="I715">
            <v>2500</v>
          </cell>
          <cell r="J715">
            <v>0</v>
          </cell>
        </row>
        <row r="716">
          <cell r="B716" t="str">
            <v>0122</v>
          </cell>
          <cell r="C716" t="str">
            <v>ICA</v>
          </cell>
          <cell r="D716" t="str">
            <v>23 2 1 299</v>
          </cell>
          <cell r="E716" t="str">
            <v>23 2 1 2990122</v>
          </cell>
          <cell r="F716" t="str">
            <v>23 2 1 299</v>
          </cell>
          <cell r="G716" t="str">
            <v>OTROS GASTOS</v>
          </cell>
          <cell r="H716">
            <v>35400</v>
          </cell>
          <cell r="I716">
            <v>20000</v>
          </cell>
          <cell r="J716">
            <v>15400</v>
          </cell>
        </row>
        <row r="717">
          <cell r="B717" t="str">
            <v>0122</v>
          </cell>
          <cell r="C717" t="str">
            <v>ICA</v>
          </cell>
          <cell r="D717" t="str">
            <v>23 2 7 299</v>
          </cell>
          <cell r="E717" t="str">
            <v>23 2 7 2990122</v>
          </cell>
          <cell r="F717" t="str">
            <v>23 2 7 299</v>
          </cell>
          <cell r="G717" t="str">
            <v>OTROS SERVICIOS SIMILARES</v>
          </cell>
          <cell r="H717">
            <v>1800</v>
          </cell>
          <cell r="I717">
            <v>1800</v>
          </cell>
          <cell r="J717">
            <v>0</v>
          </cell>
        </row>
        <row r="718">
          <cell r="B718" t="str">
            <v>0122</v>
          </cell>
          <cell r="C718" t="str">
            <v>ICA</v>
          </cell>
          <cell r="D718" t="str">
            <v>23 2 2 3 1</v>
          </cell>
          <cell r="E718" t="str">
            <v>23 2 2 3 10122</v>
          </cell>
          <cell r="F718" t="str">
            <v>23 2 2 3 1</v>
          </cell>
          <cell r="G718" t="str">
            <v>CORREOS Y SERVICIOS DE MENSAJERIA</v>
          </cell>
          <cell r="H718">
            <v>2000</v>
          </cell>
          <cell r="I718">
            <v>2000</v>
          </cell>
          <cell r="J718">
            <v>0</v>
          </cell>
        </row>
        <row r="719">
          <cell r="B719" t="str">
            <v>0123</v>
          </cell>
          <cell r="C719" t="str">
            <v>LA LIBERTAD</v>
          </cell>
          <cell r="D719" t="str">
            <v>23 2 71199</v>
          </cell>
          <cell r="E719" t="str">
            <v>23 2 711990123</v>
          </cell>
          <cell r="F719" t="str">
            <v>23 2 71199</v>
          </cell>
          <cell r="G719" t="str">
            <v>SERVICIOS DIVERSOS</v>
          </cell>
          <cell r="H719">
            <v>3000</v>
          </cell>
          <cell r="I719">
            <v>3000</v>
          </cell>
          <cell r="J719">
            <v>0</v>
          </cell>
        </row>
        <row r="720">
          <cell r="B720" t="str">
            <v>0123</v>
          </cell>
          <cell r="C720" t="str">
            <v>LA LIBERTAD</v>
          </cell>
          <cell r="D720" t="str">
            <v>23 1 3 1 1</v>
          </cell>
          <cell r="E720" t="str">
            <v>23 1 3 1 10123</v>
          </cell>
          <cell r="F720" t="str">
            <v>23 1 3 1 1</v>
          </cell>
          <cell r="G720" t="str">
            <v>COMBUSTIBLES Y CARBURANTES</v>
          </cell>
          <cell r="H720">
            <v>3300</v>
          </cell>
          <cell r="I720">
            <v>3300</v>
          </cell>
          <cell r="J720">
            <v>0</v>
          </cell>
        </row>
        <row r="721">
          <cell r="B721" t="str">
            <v>0123</v>
          </cell>
          <cell r="C721" t="str">
            <v>LA LIBERTAD</v>
          </cell>
          <cell r="D721" t="str">
            <v>23 2 1 2 1</v>
          </cell>
          <cell r="E721" t="str">
            <v>23 2 1 2 10123</v>
          </cell>
          <cell r="F721" t="str">
            <v>23 2 1 2 1</v>
          </cell>
          <cell r="G721" t="str">
            <v>PASAJES Y GASTOS DE TRANSPORTE</v>
          </cell>
          <cell r="H721">
            <v>900</v>
          </cell>
          <cell r="I721">
            <v>900</v>
          </cell>
          <cell r="J721">
            <v>0</v>
          </cell>
        </row>
        <row r="722">
          <cell r="B722" t="str">
            <v>0123</v>
          </cell>
          <cell r="C722" t="str">
            <v>LA LIBERTAD</v>
          </cell>
          <cell r="D722" t="str">
            <v>23 2 1 2 2</v>
          </cell>
          <cell r="E722" t="str">
            <v>23 2 1 2 20123</v>
          </cell>
          <cell r="F722" t="str">
            <v>23 2 1 2 2</v>
          </cell>
          <cell r="G722" t="str">
            <v>VIATICOS Y ASIGNACIONES POR COMISION DE SERVICIO</v>
          </cell>
          <cell r="H722">
            <v>14400</v>
          </cell>
          <cell r="I722">
            <v>10000</v>
          </cell>
          <cell r="J722">
            <v>4400</v>
          </cell>
        </row>
        <row r="723">
          <cell r="B723" t="str">
            <v>0123</v>
          </cell>
          <cell r="C723" t="str">
            <v>LA LIBERTAD</v>
          </cell>
          <cell r="D723" t="str">
            <v>23 2 1 299</v>
          </cell>
          <cell r="E723" t="str">
            <v>23 2 1 2990123</v>
          </cell>
          <cell r="F723" t="str">
            <v>23 2 1 299</v>
          </cell>
          <cell r="G723" t="str">
            <v>OTROS GASTOS</v>
          </cell>
          <cell r="H723">
            <v>300</v>
          </cell>
          <cell r="I723">
            <v>300</v>
          </cell>
          <cell r="J723">
            <v>0</v>
          </cell>
        </row>
        <row r="724">
          <cell r="B724" t="str">
            <v>0123</v>
          </cell>
          <cell r="C724" t="str">
            <v>LA LIBERTAD</v>
          </cell>
          <cell r="D724" t="str">
            <v>23 2 7 299</v>
          </cell>
          <cell r="E724" t="str">
            <v>23 2 7 2990123</v>
          </cell>
          <cell r="F724" t="str">
            <v>23 2 7 299</v>
          </cell>
          <cell r="G724" t="str">
            <v>OTROS SERVICIOS SIMILARES</v>
          </cell>
          <cell r="H724">
            <v>1300</v>
          </cell>
          <cell r="I724">
            <v>1300</v>
          </cell>
          <cell r="J724">
            <v>0</v>
          </cell>
        </row>
        <row r="725">
          <cell r="B725" t="str">
            <v>0124</v>
          </cell>
          <cell r="C725" t="str">
            <v>LAMBAYEQUE</v>
          </cell>
          <cell r="D725" t="str">
            <v>23 2 2 3 1</v>
          </cell>
          <cell r="E725" t="str">
            <v>23 2 2 3 10124</v>
          </cell>
          <cell r="F725" t="str">
            <v>23 2 2 3 1</v>
          </cell>
          <cell r="G725" t="str">
            <v>CORREOS Y SERVICIOS DE MENSAJERIA</v>
          </cell>
          <cell r="H725">
            <v>2000</v>
          </cell>
          <cell r="I725">
            <v>2000</v>
          </cell>
          <cell r="J725">
            <v>0</v>
          </cell>
        </row>
        <row r="726">
          <cell r="B726" t="str">
            <v>0124</v>
          </cell>
          <cell r="C726" t="str">
            <v>LAMBAYEQUE</v>
          </cell>
          <cell r="D726" t="str">
            <v>23 2 71199</v>
          </cell>
          <cell r="E726" t="str">
            <v>23 2 711990124</v>
          </cell>
          <cell r="F726" t="str">
            <v>23 2 71199</v>
          </cell>
          <cell r="G726" t="str">
            <v>SERVICIOS DIVERSOS</v>
          </cell>
          <cell r="H726">
            <v>3800</v>
          </cell>
          <cell r="I726">
            <v>3800</v>
          </cell>
          <cell r="J726">
            <v>0</v>
          </cell>
        </row>
        <row r="727">
          <cell r="B727" t="str">
            <v>0124</v>
          </cell>
          <cell r="C727" t="str">
            <v>LAMBAYEQUE</v>
          </cell>
          <cell r="D727" t="str">
            <v>23 1 3 1 1</v>
          </cell>
          <cell r="E727" t="str">
            <v>23 1 3 1 10124</v>
          </cell>
          <cell r="F727" t="str">
            <v>23 1 3 1 1</v>
          </cell>
          <cell r="G727" t="str">
            <v>COMBUSTIBLES Y CARBURANTES</v>
          </cell>
          <cell r="H727">
            <v>1200</v>
          </cell>
          <cell r="I727">
            <v>1200</v>
          </cell>
          <cell r="J727">
            <v>0</v>
          </cell>
        </row>
        <row r="728">
          <cell r="B728" t="str">
            <v>0124</v>
          </cell>
          <cell r="C728" t="str">
            <v>LAMBAYEQUE</v>
          </cell>
          <cell r="D728" t="str">
            <v>23 2 1 2 1</v>
          </cell>
          <cell r="E728" t="str">
            <v>23 2 1 2 10124</v>
          </cell>
          <cell r="F728" t="str">
            <v>23 2 1 2 1</v>
          </cell>
          <cell r="G728" t="str">
            <v>PASAJES Y GASTOS DE TRANSPORTE</v>
          </cell>
          <cell r="H728">
            <v>14500</v>
          </cell>
          <cell r="I728">
            <v>4000</v>
          </cell>
          <cell r="J728">
            <v>10500</v>
          </cell>
        </row>
        <row r="729">
          <cell r="B729" t="str">
            <v>0124</v>
          </cell>
          <cell r="C729" t="str">
            <v>LAMBAYEQUE</v>
          </cell>
          <cell r="D729" t="str">
            <v>23 2 1 2 2</v>
          </cell>
          <cell r="E729" t="str">
            <v>23 2 1 2 20124</v>
          </cell>
          <cell r="F729" t="str">
            <v>23 2 1 2 2</v>
          </cell>
          <cell r="G729" t="str">
            <v>VIATICOS Y ASIGNACIONES POR COMISION DE SERVICIO</v>
          </cell>
          <cell r="H729">
            <v>300</v>
          </cell>
          <cell r="I729">
            <v>300</v>
          </cell>
          <cell r="J729">
            <v>0</v>
          </cell>
        </row>
        <row r="730">
          <cell r="B730" t="str">
            <v>0124</v>
          </cell>
          <cell r="C730" t="str">
            <v>LAMBAYEQUE</v>
          </cell>
          <cell r="D730" t="str">
            <v>23 2 1 299</v>
          </cell>
          <cell r="E730" t="str">
            <v>23 2 1 2990124</v>
          </cell>
          <cell r="F730" t="str">
            <v>23 2 1 299</v>
          </cell>
          <cell r="G730" t="str">
            <v>OTROS GASTOS</v>
          </cell>
          <cell r="H730">
            <v>1300</v>
          </cell>
          <cell r="I730">
            <v>1300</v>
          </cell>
          <cell r="J730">
            <v>0</v>
          </cell>
        </row>
        <row r="731">
          <cell r="B731" t="str">
            <v>0125</v>
          </cell>
          <cell r="C731" t="str">
            <v>LIMA NORTE - CALLAO</v>
          </cell>
          <cell r="D731" t="str">
            <v>23 2 7 299</v>
          </cell>
          <cell r="E731" t="str">
            <v>23 2 7 2990125</v>
          </cell>
          <cell r="F731" t="str">
            <v>23 2 7 299</v>
          </cell>
          <cell r="G731" t="str">
            <v>OTROS SERVICIOS SIMILARES</v>
          </cell>
          <cell r="H731">
            <v>1700</v>
          </cell>
          <cell r="I731">
            <v>1700</v>
          </cell>
          <cell r="J731">
            <v>0</v>
          </cell>
        </row>
        <row r="732">
          <cell r="B732" t="str">
            <v>0125</v>
          </cell>
          <cell r="C732" t="str">
            <v>LIMA NORTE - CALLAO</v>
          </cell>
          <cell r="D732" t="str">
            <v>23 2 2 3 1</v>
          </cell>
          <cell r="E732" t="str">
            <v>23 2 2 3 10125</v>
          </cell>
          <cell r="F732" t="str">
            <v>23 2 2 3 1</v>
          </cell>
          <cell r="G732" t="str">
            <v>CORREOS Y SERVICIOS DE MENSAJERIA</v>
          </cell>
          <cell r="H732">
            <v>2000</v>
          </cell>
          <cell r="I732">
            <v>2000</v>
          </cell>
          <cell r="J732">
            <v>0</v>
          </cell>
        </row>
        <row r="733">
          <cell r="B733" t="str">
            <v>0125</v>
          </cell>
          <cell r="C733" t="str">
            <v>LIMA NORTE - CALLAO</v>
          </cell>
          <cell r="D733" t="str">
            <v>23 2 71199</v>
          </cell>
          <cell r="E733" t="str">
            <v>23 2 711990125</v>
          </cell>
          <cell r="F733" t="str">
            <v>23 2 71199</v>
          </cell>
          <cell r="G733" t="str">
            <v>SERVICIOS DIVERSOS</v>
          </cell>
          <cell r="H733">
            <v>500</v>
          </cell>
          <cell r="I733">
            <v>500</v>
          </cell>
          <cell r="J733">
            <v>0</v>
          </cell>
        </row>
        <row r="734">
          <cell r="B734" t="str">
            <v>0125</v>
          </cell>
          <cell r="C734" t="str">
            <v>LIMA NORTE - CALLAO</v>
          </cell>
          <cell r="D734" t="str">
            <v>23 1 3 1 1</v>
          </cell>
          <cell r="E734" t="str">
            <v>23 1 3 1 10125</v>
          </cell>
          <cell r="F734" t="str">
            <v>23 1 3 1 1</v>
          </cell>
          <cell r="G734" t="str">
            <v>COMBUSTIBLES Y CARBURANTES</v>
          </cell>
          <cell r="H734">
            <v>7400</v>
          </cell>
          <cell r="I734">
            <v>5000</v>
          </cell>
          <cell r="J734">
            <v>2400</v>
          </cell>
        </row>
        <row r="735">
          <cell r="B735" t="str">
            <v>0125</v>
          </cell>
          <cell r="C735" t="str">
            <v>LIMA NORTE - CALLAO</v>
          </cell>
          <cell r="D735" t="str">
            <v>23 2 1 2 1</v>
          </cell>
          <cell r="E735" t="str">
            <v>23 2 1 2 10125</v>
          </cell>
          <cell r="F735" t="str">
            <v>23 2 1 2 1</v>
          </cell>
          <cell r="G735" t="str">
            <v>PASAJES Y GASTOS DE TRANSPORTE</v>
          </cell>
          <cell r="H735">
            <v>300</v>
          </cell>
          <cell r="I735">
            <v>300</v>
          </cell>
          <cell r="J735">
            <v>0</v>
          </cell>
        </row>
        <row r="736">
          <cell r="B736" t="str">
            <v>0125</v>
          </cell>
          <cell r="C736" t="str">
            <v>LIMA NORTE - CALLAO</v>
          </cell>
          <cell r="D736" t="str">
            <v>23 2 1 2 2</v>
          </cell>
          <cell r="E736" t="str">
            <v>23 2 1 2 20125</v>
          </cell>
          <cell r="F736" t="str">
            <v>23 2 1 2 2</v>
          </cell>
          <cell r="G736" t="str">
            <v>VIATICOS Y ASIGNACIONES POR COMISION DE SERVICIO</v>
          </cell>
          <cell r="H736">
            <v>800</v>
          </cell>
          <cell r="I736">
            <v>800</v>
          </cell>
          <cell r="J736">
            <v>0</v>
          </cell>
        </row>
        <row r="737">
          <cell r="B737" t="str">
            <v>0126</v>
          </cell>
          <cell r="C737" t="str">
            <v>LIMA SUR - ESTE</v>
          </cell>
          <cell r="D737" t="str">
            <v>23 2 1 299</v>
          </cell>
          <cell r="E737" t="str">
            <v>23 2 1 2990126</v>
          </cell>
          <cell r="F737" t="str">
            <v>23 2 1 299</v>
          </cell>
          <cell r="G737" t="str">
            <v>OTROS GASTOS</v>
          </cell>
          <cell r="H737">
            <v>2300</v>
          </cell>
          <cell r="I737">
            <v>2300</v>
          </cell>
          <cell r="J737">
            <v>0</v>
          </cell>
        </row>
        <row r="738">
          <cell r="B738" t="str">
            <v>0126</v>
          </cell>
          <cell r="C738" t="str">
            <v>LIMA SUR - ESTE</v>
          </cell>
          <cell r="D738" t="str">
            <v>23 2 7 299</v>
          </cell>
          <cell r="E738" t="str">
            <v>23 2 7 2990126</v>
          </cell>
          <cell r="F738" t="str">
            <v>23 2 7 299</v>
          </cell>
          <cell r="G738" t="str">
            <v>OTROS SERVICIOS SIMILARES</v>
          </cell>
          <cell r="H738">
            <v>2900</v>
          </cell>
          <cell r="I738">
            <v>2900</v>
          </cell>
          <cell r="J738">
            <v>0</v>
          </cell>
        </row>
        <row r="739">
          <cell r="B739" t="str">
            <v>0126</v>
          </cell>
          <cell r="C739" t="str">
            <v>LIMA SUR - ESTE</v>
          </cell>
          <cell r="D739" t="str">
            <v>23 2 2 3 1</v>
          </cell>
          <cell r="E739" t="str">
            <v>23 2 2 3 10126</v>
          </cell>
          <cell r="F739" t="str">
            <v>23 2 2 3 1</v>
          </cell>
          <cell r="G739" t="str">
            <v>CORREOS Y SERVICIOS DE MENSAJERIA</v>
          </cell>
          <cell r="H739">
            <v>1080</v>
          </cell>
          <cell r="I739">
            <v>1080</v>
          </cell>
          <cell r="J739">
            <v>0</v>
          </cell>
        </row>
        <row r="740">
          <cell r="B740" t="str">
            <v>0126</v>
          </cell>
          <cell r="C740" t="str">
            <v>LIMA SUR - ESTE</v>
          </cell>
          <cell r="D740" t="str">
            <v>23 2 71199</v>
          </cell>
          <cell r="E740" t="str">
            <v>23 2 711990126</v>
          </cell>
          <cell r="F740" t="str">
            <v>23 2 71199</v>
          </cell>
          <cell r="G740" t="str">
            <v>SERVICIOS DIVERSOS</v>
          </cell>
          <cell r="H740">
            <v>12600</v>
          </cell>
          <cell r="I740">
            <v>9000</v>
          </cell>
          <cell r="J740">
            <v>3600</v>
          </cell>
        </row>
        <row r="741">
          <cell r="B741" t="str">
            <v>0126</v>
          </cell>
          <cell r="C741" t="str">
            <v>LIMA SUR - ESTE</v>
          </cell>
          <cell r="D741" t="str">
            <v>23 1 3 1 1</v>
          </cell>
          <cell r="E741" t="str">
            <v>23 1 3 1 10126</v>
          </cell>
          <cell r="F741" t="str">
            <v>23 1 3 1 1</v>
          </cell>
          <cell r="G741" t="str">
            <v>COMBUSTIBLES Y CARBURANTES</v>
          </cell>
          <cell r="H741">
            <v>300</v>
          </cell>
          <cell r="I741">
            <v>300</v>
          </cell>
          <cell r="J741">
            <v>0</v>
          </cell>
        </row>
        <row r="742">
          <cell r="B742" t="str">
            <v>0126</v>
          </cell>
          <cell r="C742" t="str">
            <v>LIMA SUR - ESTE</v>
          </cell>
          <cell r="D742" t="str">
            <v>23 2 1 2 1</v>
          </cell>
          <cell r="E742" t="str">
            <v>23 2 1 2 10126</v>
          </cell>
          <cell r="F742" t="str">
            <v>23 2 1 2 1</v>
          </cell>
          <cell r="G742" t="str">
            <v>PASAJES Y GASTOS DE TRANSPORTE</v>
          </cell>
          <cell r="H742">
            <v>1200</v>
          </cell>
          <cell r="I742">
            <v>1200</v>
          </cell>
          <cell r="J742">
            <v>0</v>
          </cell>
        </row>
        <row r="743">
          <cell r="B743" t="str">
            <v>0127</v>
          </cell>
          <cell r="C743" t="str">
            <v>PIURA</v>
          </cell>
          <cell r="D743" t="str">
            <v>23 2 1 2 2</v>
          </cell>
          <cell r="E743" t="str">
            <v>23 2 1 2 20127</v>
          </cell>
          <cell r="F743" t="str">
            <v>23 2 1 2 2</v>
          </cell>
          <cell r="G743" t="str">
            <v>VIATICOS Y ASIGNACIONES POR COMISION DE SERVICIO</v>
          </cell>
          <cell r="H743">
            <v>19000</v>
          </cell>
          <cell r="I743">
            <v>19000</v>
          </cell>
          <cell r="J743">
            <v>0</v>
          </cell>
        </row>
        <row r="744">
          <cell r="B744" t="str">
            <v>0127</v>
          </cell>
          <cell r="C744" t="str">
            <v>PIURA</v>
          </cell>
          <cell r="D744" t="str">
            <v>23 2 1 299</v>
          </cell>
          <cell r="E744" t="str">
            <v>23 2 1 2990127</v>
          </cell>
          <cell r="F744" t="str">
            <v>23 2 1 299</v>
          </cell>
          <cell r="G744" t="str">
            <v>OTROS GASTOS</v>
          </cell>
          <cell r="H744">
            <v>21500</v>
          </cell>
          <cell r="I744">
            <v>21500</v>
          </cell>
          <cell r="J744">
            <v>0</v>
          </cell>
        </row>
        <row r="745">
          <cell r="B745" t="str">
            <v>0127</v>
          </cell>
          <cell r="C745" t="str">
            <v>PIURA</v>
          </cell>
          <cell r="D745" t="str">
            <v>23 2 7 299</v>
          </cell>
          <cell r="E745" t="str">
            <v>23 2 7 2990127</v>
          </cell>
          <cell r="F745" t="str">
            <v>23 2 7 299</v>
          </cell>
          <cell r="G745" t="str">
            <v>OTROS SERVICIOS SIMILARES</v>
          </cell>
          <cell r="H745">
            <v>9240</v>
          </cell>
          <cell r="I745">
            <v>9240</v>
          </cell>
          <cell r="J745">
            <v>0</v>
          </cell>
        </row>
        <row r="746">
          <cell r="B746" t="str">
            <v>0127</v>
          </cell>
          <cell r="C746" t="str">
            <v>PIURA</v>
          </cell>
          <cell r="D746" t="str">
            <v>23 2 2 3 1</v>
          </cell>
          <cell r="E746" t="str">
            <v>23 2 2 3 10127</v>
          </cell>
          <cell r="F746" t="str">
            <v>23 2 2 3 1</v>
          </cell>
          <cell r="G746" t="str">
            <v>CORREOS Y SERVICIOS DE MENSAJERIA</v>
          </cell>
          <cell r="H746">
            <v>160600</v>
          </cell>
          <cell r="I746">
            <v>110200</v>
          </cell>
          <cell r="J746">
            <v>50400</v>
          </cell>
        </row>
        <row r="747">
          <cell r="B747" t="str">
            <v>0127</v>
          </cell>
          <cell r="C747" t="str">
            <v>PIURA</v>
          </cell>
          <cell r="D747" t="str">
            <v>23 2 71199</v>
          </cell>
          <cell r="E747" t="str">
            <v>23 2 711990127</v>
          </cell>
          <cell r="F747" t="str">
            <v>23 2 71199</v>
          </cell>
          <cell r="G747" t="str">
            <v>SERVICIOS DIVERSOS</v>
          </cell>
          <cell r="H747">
            <v>1000</v>
          </cell>
          <cell r="I747">
            <v>1000</v>
          </cell>
          <cell r="J747">
            <v>0</v>
          </cell>
        </row>
        <row r="748">
          <cell r="B748" t="str">
            <v>0127</v>
          </cell>
          <cell r="C748" t="str">
            <v>PIURA</v>
          </cell>
          <cell r="D748" t="str">
            <v>23 1 3 1 1</v>
          </cell>
          <cell r="E748" t="str">
            <v>23 1 3 1 10127</v>
          </cell>
          <cell r="F748" t="str">
            <v>23 1 3 1 1</v>
          </cell>
          <cell r="G748" t="str">
            <v>COMBUSTIBLES Y CARBURANTES</v>
          </cell>
          <cell r="H748">
            <v>2500</v>
          </cell>
          <cell r="I748">
            <v>2500</v>
          </cell>
          <cell r="J748">
            <v>0</v>
          </cell>
        </row>
        <row r="749">
          <cell r="B749" t="str">
            <v>0128</v>
          </cell>
          <cell r="C749" t="str">
            <v>TUMBES</v>
          </cell>
          <cell r="D749" t="str">
            <v>23 2 1 2 1</v>
          </cell>
          <cell r="E749" t="str">
            <v>23 2 1 2 10128</v>
          </cell>
          <cell r="F749" t="str">
            <v>23 2 1 2 1</v>
          </cell>
          <cell r="G749" t="str">
            <v>PASAJES Y GASTOS DE TRANSPORTE</v>
          </cell>
          <cell r="H749">
            <v>4900</v>
          </cell>
          <cell r="I749">
            <v>4900</v>
          </cell>
          <cell r="J749">
            <v>0</v>
          </cell>
        </row>
        <row r="750">
          <cell r="B750" t="str">
            <v>0128</v>
          </cell>
          <cell r="C750" t="str">
            <v>TUMBES</v>
          </cell>
          <cell r="D750" t="str">
            <v>23 2 1 2 2</v>
          </cell>
          <cell r="E750" t="str">
            <v>23 2 1 2 20128</v>
          </cell>
          <cell r="F750" t="str">
            <v>23 2 1 2 2</v>
          </cell>
          <cell r="G750" t="str">
            <v>VIATICOS Y ASIGNACIONES POR COMISION DE SERVICIO</v>
          </cell>
          <cell r="H750">
            <v>7400</v>
          </cell>
          <cell r="I750">
            <v>7400</v>
          </cell>
          <cell r="J750">
            <v>0</v>
          </cell>
        </row>
        <row r="751">
          <cell r="B751" t="str">
            <v>0128</v>
          </cell>
          <cell r="C751" t="str">
            <v>TUMBES</v>
          </cell>
          <cell r="D751" t="str">
            <v>23 2 1 299</v>
          </cell>
          <cell r="E751" t="str">
            <v>23 2 1 2990128</v>
          </cell>
          <cell r="F751" t="str">
            <v>23 2 1 299</v>
          </cell>
          <cell r="G751" t="str">
            <v>OTROS GASTOS</v>
          </cell>
          <cell r="H751">
            <v>2300</v>
          </cell>
          <cell r="I751">
            <v>2300</v>
          </cell>
          <cell r="J751">
            <v>0</v>
          </cell>
        </row>
        <row r="752">
          <cell r="B752" t="str">
            <v>0128</v>
          </cell>
          <cell r="C752" t="str">
            <v>TUMBES</v>
          </cell>
          <cell r="D752" t="str">
            <v>23 2 7 299</v>
          </cell>
          <cell r="E752" t="str">
            <v>23 2 7 2990128</v>
          </cell>
          <cell r="F752" t="str">
            <v>23 2 7 299</v>
          </cell>
          <cell r="G752" t="str">
            <v>OTROS SERVICIOS SIMILARES</v>
          </cell>
          <cell r="H752">
            <v>38100</v>
          </cell>
          <cell r="I752">
            <v>28500</v>
          </cell>
          <cell r="J752">
            <v>9600</v>
          </cell>
        </row>
        <row r="753">
          <cell r="B753" t="str">
            <v>0128</v>
          </cell>
          <cell r="C753" t="str">
            <v>TUMBES</v>
          </cell>
          <cell r="D753" t="str">
            <v>23 2 2 3 1</v>
          </cell>
          <cell r="E753" t="str">
            <v>23 2 2 3 10128</v>
          </cell>
          <cell r="F753" t="str">
            <v>23 2 2 3 1</v>
          </cell>
          <cell r="G753" t="str">
            <v>CORREOS Y SERVICIOS DE MENSAJERIA</v>
          </cell>
          <cell r="H753">
            <v>800</v>
          </cell>
          <cell r="I753">
            <v>800</v>
          </cell>
          <cell r="J753">
            <v>0</v>
          </cell>
        </row>
        <row r="754">
          <cell r="B754" t="str">
            <v>0128</v>
          </cell>
          <cell r="C754" t="str">
            <v>TUMBES</v>
          </cell>
          <cell r="D754" t="str">
            <v>23 2 71199</v>
          </cell>
          <cell r="E754" t="str">
            <v>23 2 711990128</v>
          </cell>
          <cell r="F754" t="str">
            <v>23 2 71199</v>
          </cell>
          <cell r="G754" t="str">
            <v>SERVICIOS DIVERSOS</v>
          </cell>
          <cell r="H754">
            <v>2500</v>
          </cell>
          <cell r="I754">
            <v>2500</v>
          </cell>
          <cell r="J754">
            <v>0</v>
          </cell>
        </row>
        <row r="755">
          <cell r="B755" t="str">
            <v>0129</v>
          </cell>
          <cell r="C755" t="str">
            <v>VALLE RIO APURIMAC</v>
          </cell>
          <cell r="D755" t="str">
            <v>23 1 3 1 1</v>
          </cell>
          <cell r="E755" t="str">
            <v>23 1 3 1 10129</v>
          </cell>
          <cell r="F755" t="str">
            <v>23 1 3 1 1</v>
          </cell>
          <cell r="G755" t="str">
            <v>COMBUSTIBLES Y CARBURANTES</v>
          </cell>
          <cell r="H755">
            <v>1200</v>
          </cell>
          <cell r="I755">
            <v>1200</v>
          </cell>
          <cell r="J755">
            <v>0</v>
          </cell>
        </row>
        <row r="756">
          <cell r="B756" t="str">
            <v>0129</v>
          </cell>
          <cell r="C756" t="str">
            <v>VALLE RIO APURIMAC</v>
          </cell>
          <cell r="D756" t="str">
            <v>23 2 1 2 1</v>
          </cell>
          <cell r="E756" t="str">
            <v>23 2 1 2 10129</v>
          </cell>
          <cell r="F756" t="str">
            <v>23 2 1 2 1</v>
          </cell>
          <cell r="G756" t="str">
            <v>PASAJES Y GASTOS DE TRANSPORTE</v>
          </cell>
          <cell r="H756">
            <v>2000</v>
          </cell>
          <cell r="I756">
            <v>2000</v>
          </cell>
          <cell r="J756">
            <v>0</v>
          </cell>
        </row>
        <row r="757">
          <cell r="B757" t="str">
            <v>0129</v>
          </cell>
          <cell r="C757" t="str">
            <v>VALLE RIO APURIMAC</v>
          </cell>
          <cell r="D757" t="str">
            <v>23 2 1 2 2</v>
          </cell>
          <cell r="E757" t="str">
            <v>23 2 1 2 20129</v>
          </cell>
          <cell r="F757" t="str">
            <v>23 2 1 2 2</v>
          </cell>
          <cell r="G757" t="str">
            <v>VIATICOS Y ASIGNACIONES POR COMISION DE SERVICIO</v>
          </cell>
          <cell r="H757">
            <v>500</v>
          </cell>
          <cell r="I757">
            <v>500</v>
          </cell>
          <cell r="J757">
            <v>0</v>
          </cell>
        </row>
        <row r="758">
          <cell r="B758" t="str">
            <v>0129</v>
          </cell>
          <cell r="C758" t="str">
            <v>VALLE RIO APURIMAC</v>
          </cell>
          <cell r="D758" t="str">
            <v>23 2 1 299</v>
          </cell>
          <cell r="E758" t="str">
            <v>23 2 1 2990129</v>
          </cell>
          <cell r="F758" t="str">
            <v>23 2 1 299</v>
          </cell>
          <cell r="G758" t="str">
            <v>OTROS GASTOS</v>
          </cell>
          <cell r="H758">
            <v>5600</v>
          </cell>
          <cell r="I758">
            <v>4000</v>
          </cell>
          <cell r="J758">
            <v>1600</v>
          </cell>
        </row>
        <row r="759">
          <cell r="B759" t="str">
            <v>0129</v>
          </cell>
          <cell r="C759" t="str">
            <v>VALLE RIO APURIMAC</v>
          </cell>
          <cell r="D759" t="str">
            <v>23 2 7 299</v>
          </cell>
          <cell r="E759" t="str">
            <v>23 2 7 2990129</v>
          </cell>
          <cell r="F759" t="str">
            <v>23 2 7 299</v>
          </cell>
          <cell r="G759" t="str">
            <v>OTROS SERVICIOS SIMILARES</v>
          </cell>
          <cell r="H759">
            <v>300</v>
          </cell>
          <cell r="I759">
            <v>300</v>
          </cell>
          <cell r="J759">
            <v>0</v>
          </cell>
        </row>
        <row r="760">
          <cell r="B760" t="str">
            <v>0129</v>
          </cell>
          <cell r="C760" t="str">
            <v>VALLE RIO APURIMAC</v>
          </cell>
          <cell r="D760" t="str">
            <v>23 2 2 3 1</v>
          </cell>
          <cell r="E760" t="str">
            <v>23 2 2 3 10129</v>
          </cell>
          <cell r="F760" t="str">
            <v>23 2 2 3 1</v>
          </cell>
          <cell r="G760" t="str">
            <v>CORREOS Y SERVICIOS DE MENSAJERIA</v>
          </cell>
          <cell r="H760">
            <v>900</v>
          </cell>
          <cell r="I760">
            <v>900</v>
          </cell>
          <cell r="J760">
            <v>0</v>
          </cell>
        </row>
        <row r="761">
          <cell r="B761" t="str">
            <v>0130</v>
          </cell>
          <cell r="C761" t="str">
            <v>SEGUIMIENTO OFICINA NACIONAL</v>
          </cell>
          <cell r="D761" t="str">
            <v>23 2 71199</v>
          </cell>
          <cell r="E761" t="str">
            <v>23 2 711990130</v>
          </cell>
          <cell r="F761" t="str">
            <v>23 2 71199</v>
          </cell>
          <cell r="G761" t="str">
            <v>SERVICIOS DIVERSOS</v>
          </cell>
          <cell r="H761">
            <v>3720</v>
          </cell>
          <cell r="I761">
            <v>1262.1099999999999</v>
          </cell>
          <cell r="J761">
            <v>2457.8900000000003</v>
          </cell>
        </row>
        <row r="762">
          <cell r="B762" t="str">
            <v>0130</v>
          </cell>
          <cell r="C762" t="str">
            <v>SEGUIMIENTO OFICINA NACIONAL</v>
          </cell>
          <cell r="D762" t="str">
            <v>23 1 3 1 1</v>
          </cell>
          <cell r="E762" t="str">
            <v>23 1 3 1 10130</v>
          </cell>
          <cell r="F762" t="str">
            <v>23 1 3 1 1</v>
          </cell>
          <cell r="G762" t="str">
            <v>COMBUSTIBLES Y CARBURANTES</v>
          </cell>
          <cell r="H762">
            <v>13100</v>
          </cell>
          <cell r="I762">
            <v>4022.52</v>
          </cell>
          <cell r="J762">
            <v>9077.48</v>
          </cell>
        </row>
        <row r="763">
          <cell r="B763" t="str">
            <v>0130</v>
          </cell>
          <cell r="C763" t="str">
            <v>SEGUIMIENTO OFICINA NACIONAL</v>
          </cell>
          <cell r="D763" t="str">
            <v>23 2 1 2 1</v>
          </cell>
          <cell r="E763" t="str">
            <v>23 2 1 2 10130</v>
          </cell>
          <cell r="F763" t="str">
            <v>23 2 1 2 1</v>
          </cell>
          <cell r="G763" t="str">
            <v>PASAJES Y GASTOS DE TRANSPORTE</v>
          </cell>
          <cell r="H763">
            <v>13100</v>
          </cell>
          <cell r="I763">
            <v>6758.96</v>
          </cell>
          <cell r="J763">
            <v>6341.04</v>
          </cell>
        </row>
        <row r="764">
          <cell r="B764" t="str">
            <v>0130</v>
          </cell>
          <cell r="C764" t="str">
            <v>SEGUIMIENTO OFICINA NACIONAL</v>
          </cell>
          <cell r="D764" t="str">
            <v>23 2 1 2 2</v>
          </cell>
          <cell r="E764" t="str">
            <v>23 2 1 2 20130</v>
          </cell>
          <cell r="F764" t="str">
            <v>23 2 1 2 2</v>
          </cell>
          <cell r="G764" t="str">
            <v>VIATICOS Y ASIGNACIONES POR COMISION DE SERVICIO</v>
          </cell>
          <cell r="H764">
            <v>5240</v>
          </cell>
          <cell r="I764">
            <v>0</v>
          </cell>
          <cell r="J764">
            <v>5240</v>
          </cell>
        </row>
        <row r="765">
          <cell r="B765" t="str">
            <v>0130</v>
          </cell>
          <cell r="C765" t="str">
            <v>SEGUIMIENTO OFICINA NACIONAL</v>
          </cell>
          <cell r="D765" t="str">
            <v>23 2 1 299</v>
          </cell>
          <cell r="E765" t="str">
            <v>23 2 1 2990130</v>
          </cell>
          <cell r="F765" t="str">
            <v>23 2 1 299</v>
          </cell>
          <cell r="G765" t="str">
            <v>OTROS GASTOS</v>
          </cell>
          <cell r="H765">
            <v>86200</v>
          </cell>
          <cell r="I765">
            <v>58000</v>
          </cell>
          <cell r="J765">
            <v>28200</v>
          </cell>
        </row>
        <row r="766">
          <cell r="B766" t="str">
            <v>0130</v>
          </cell>
          <cell r="C766" t="str">
            <v>SEGUIMIENTO OFICINA NACIONAL</v>
          </cell>
          <cell r="D766" t="str">
            <v>24 2 3 1 3</v>
          </cell>
          <cell r="E766" t="str">
            <v>24 2 3 1 30130</v>
          </cell>
          <cell r="F766" t="str">
            <v>24 2 3 1 3</v>
          </cell>
          <cell r="G766" t="str">
            <v>A OTRAS UNIDADES DEL GOB. LOCAL</v>
          </cell>
          <cell r="H766">
            <v>20000</v>
          </cell>
          <cell r="I766">
            <v>15100</v>
          </cell>
          <cell r="J766">
            <v>4900</v>
          </cell>
        </row>
        <row r="767">
          <cell r="B767" t="str">
            <v>0131</v>
          </cell>
          <cell r="C767" t="str">
            <v>ANCASH</v>
          </cell>
          <cell r="D767" t="str">
            <v>24 2 3 1 3</v>
          </cell>
          <cell r="E767" t="str">
            <v>24 2 3 1 30131</v>
          </cell>
          <cell r="F767" t="str">
            <v>24 2 3 1 3</v>
          </cell>
          <cell r="G767" t="str">
            <v>A OTRAS UNIDADES DEL GOB. LOCAL</v>
          </cell>
          <cell r="H767">
            <v>6711785</v>
          </cell>
          <cell r="I767">
            <v>6711781.9000000004</v>
          </cell>
          <cell r="J767">
            <v>3.099999999627471</v>
          </cell>
        </row>
        <row r="768">
          <cell r="B768" t="str">
            <v>0132</v>
          </cell>
          <cell r="C768" t="str">
            <v>APURIMAC</v>
          </cell>
          <cell r="D768" t="str">
            <v>24 2 3 1 3</v>
          </cell>
          <cell r="E768" t="str">
            <v>24 2 3 1 30132</v>
          </cell>
          <cell r="F768" t="str">
            <v>24 2 3 1 3</v>
          </cell>
          <cell r="G768" t="str">
            <v>A OTRAS UNIDADES DEL GOB. LOCAL</v>
          </cell>
          <cell r="H768">
            <v>2971203</v>
          </cell>
          <cell r="I768">
            <v>2971198.52</v>
          </cell>
          <cell r="J768">
            <v>4.4799999999813735</v>
          </cell>
        </row>
        <row r="769">
          <cell r="B769" t="str">
            <v>0133</v>
          </cell>
          <cell r="C769" t="str">
            <v>AREQUIPA</v>
          </cell>
          <cell r="D769" t="str">
            <v>24 2 3 1 3</v>
          </cell>
          <cell r="E769" t="str">
            <v>24 2 3 1 30133</v>
          </cell>
          <cell r="F769" t="str">
            <v>24 2 3 1 3</v>
          </cell>
          <cell r="G769" t="str">
            <v>A OTRAS UNIDADES DEL GOB. LOCAL</v>
          </cell>
          <cell r="H769">
            <v>5922062</v>
          </cell>
          <cell r="I769">
            <v>5922058.6299999999</v>
          </cell>
          <cell r="J769">
            <v>3.3700000001117587</v>
          </cell>
        </row>
        <row r="770">
          <cell r="B770" t="str">
            <v>0134</v>
          </cell>
          <cell r="C770" t="str">
            <v>AYACUCHO</v>
          </cell>
          <cell r="D770" t="str">
            <v>24 2 3 1 3</v>
          </cell>
          <cell r="E770" t="str">
            <v>24 2 3 1 30134</v>
          </cell>
          <cell r="F770" t="str">
            <v>24 2 3 1 3</v>
          </cell>
          <cell r="G770" t="str">
            <v>A OTRAS UNIDADES DEL GOB. LOCAL</v>
          </cell>
          <cell r="H770">
            <v>8955762</v>
          </cell>
          <cell r="I770">
            <v>8955753.8900000006</v>
          </cell>
          <cell r="J770">
            <v>8.1099999994039536</v>
          </cell>
        </row>
        <row r="771">
          <cell r="B771" t="str">
            <v>0135</v>
          </cell>
          <cell r="C771" t="str">
            <v>CUSCO</v>
          </cell>
          <cell r="D771" t="str">
            <v>24 2 3 1 3</v>
          </cell>
          <cell r="E771" t="str">
            <v>24 2 3 1 30135</v>
          </cell>
          <cell r="F771" t="str">
            <v>24 2 3 1 3</v>
          </cell>
          <cell r="G771" t="str">
            <v>A OTRAS UNIDADES DEL GOB. LOCAL</v>
          </cell>
          <cell r="H771">
            <v>9609381</v>
          </cell>
          <cell r="I771">
            <v>9609374.8900000006</v>
          </cell>
          <cell r="J771">
            <v>6.1099999994039536</v>
          </cell>
        </row>
        <row r="772">
          <cell r="B772" t="str">
            <v>0136</v>
          </cell>
          <cell r="C772" t="str">
            <v>HUANCAVELICA</v>
          </cell>
          <cell r="D772" t="str">
            <v>24 2 3 1 3</v>
          </cell>
          <cell r="E772" t="str">
            <v>24 2 3 1 30136</v>
          </cell>
          <cell r="F772" t="str">
            <v>24 2 3 1 3</v>
          </cell>
          <cell r="G772" t="str">
            <v>A OTRAS UNIDADES DEL GOB. LOCAL</v>
          </cell>
          <cell r="H772">
            <v>2020004</v>
          </cell>
          <cell r="I772">
            <v>2020000.92</v>
          </cell>
          <cell r="J772">
            <v>3.0800000000745058</v>
          </cell>
        </row>
        <row r="773">
          <cell r="B773" t="str">
            <v>0137</v>
          </cell>
          <cell r="C773" t="str">
            <v>HUANUCO</v>
          </cell>
          <cell r="D773" t="str">
            <v>24 2 3 1 3</v>
          </cell>
          <cell r="E773" t="str">
            <v>24 2 3 1 30137</v>
          </cell>
          <cell r="F773" t="str">
            <v>24 2 3 1 3</v>
          </cell>
          <cell r="G773" t="str">
            <v>A OTRAS UNIDADES DEL GOB. LOCAL</v>
          </cell>
          <cell r="H773">
            <v>2707688</v>
          </cell>
          <cell r="I773">
            <v>2707685.79</v>
          </cell>
          <cell r="J773">
            <v>2.2099999999627471</v>
          </cell>
        </row>
        <row r="774">
          <cell r="B774" t="str">
            <v>0138</v>
          </cell>
          <cell r="C774" t="str">
            <v>ICA</v>
          </cell>
          <cell r="D774" t="str">
            <v>24 2 3 1 3</v>
          </cell>
          <cell r="E774" t="str">
            <v>24 2 3 1 30138</v>
          </cell>
          <cell r="F774" t="str">
            <v>24 2 3 1 3</v>
          </cell>
          <cell r="G774" t="str">
            <v>A OTRAS UNIDADES DEL GOB. LOCAL</v>
          </cell>
          <cell r="H774">
            <v>5037711</v>
          </cell>
          <cell r="I774">
            <v>5037709.21</v>
          </cell>
          <cell r="J774">
            <v>1.7900000000372529</v>
          </cell>
        </row>
        <row r="775">
          <cell r="B775" t="str">
            <v>0139</v>
          </cell>
          <cell r="C775" t="str">
            <v>JUNIN</v>
          </cell>
          <cell r="D775" t="str">
            <v>24 2 3 1 3</v>
          </cell>
          <cell r="E775" t="str">
            <v>24 2 3 1 30139</v>
          </cell>
          <cell r="F775" t="str">
            <v>24 2 3 1 3</v>
          </cell>
          <cell r="G775" t="str">
            <v>A OTRAS UNIDADES DEL GOB. LOCAL</v>
          </cell>
          <cell r="H775">
            <v>1635144</v>
          </cell>
          <cell r="I775">
            <v>1635143.19</v>
          </cell>
          <cell r="J775">
            <v>0.81000000005587935</v>
          </cell>
        </row>
        <row r="776">
          <cell r="B776" t="str">
            <v>0140</v>
          </cell>
          <cell r="C776" t="str">
            <v>LA LIBERTAD</v>
          </cell>
          <cell r="D776" t="str">
            <v>24 2 3 1 3</v>
          </cell>
          <cell r="E776" t="str">
            <v>24 2 3 1 30140</v>
          </cell>
          <cell r="F776" t="str">
            <v>24 2 3 1 3</v>
          </cell>
          <cell r="G776" t="str">
            <v>A OTRAS UNIDADES DEL GOB. LOCAL</v>
          </cell>
          <cell r="H776">
            <v>1170154</v>
          </cell>
          <cell r="I776">
            <v>1170153.1000000001</v>
          </cell>
          <cell r="J776">
            <v>0.89999999990686774</v>
          </cell>
        </row>
        <row r="777">
          <cell r="B777" t="str">
            <v>0141</v>
          </cell>
          <cell r="C777" t="str">
            <v>LIMA</v>
          </cell>
          <cell r="D777" t="str">
            <v>24 2 3 1 3</v>
          </cell>
          <cell r="E777" t="str">
            <v>24 2 3 1 30141</v>
          </cell>
          <cell r="F777" t="str">
            <v>24 2 3 1 3</v>
          </cell>
          <cell r="G777" t="str">
            <v>A OTRAS UNIDADES DEL GOB. LOCAL</v>
          </cell>
          <cell r="H777">
            <v>3794998</v>
          </cell>
          <cell r="I777">
            <v>3794992.2</v>
          </cell>
          <cell r="J777">
            <v>5.7999999998137355</v>
          </cell>
        </row>
        <row r="778">
          <cell r="B778" t="str">
            <v>0142</v>
          </cell>
          <cell r="C778" t="str">
            <v>LORETO</v>
          </cell>
          <cell r="D778" t="str">
            <v>24 2 3 1 3</v>
          </cell>
          <cell r="E778" t="str">
            <v>24 2 3 1 30142</v>
          </cell>
          <cell r="F778" t="str">
            <v>24 2 3 1 3</v>
          </cell>
          <cell r="G778" t="str">
            <v>A OTRAS UNIDADES DEL GOB. LOCAL</v>
          </cell>
          <cell r="H778">
            <v>2193409</v>
          </cell>
          <cell r="I778">
            <v>2193408.38</v>
          </cell>
          <cell r="J778">
            <v>0.62000000011175871</v>
          </cell>
        </row>
        <row r="779">
          <cell r="B779" t="str">
            <v>0143</v>
          </cell>
          <cell r="C779" t="str">
            <v>MOQUEGUA</v>
          </cell>
          <cell r="D779" t="str">
            <v>24 2 3 1 3</v>
          </cell>
          <cell r="E779" t="str">
            <v>24 2 3 1 30143</v>
          </cell>
          <cell r="F779" t="str">
            <v>24 2 3 1 3</v>
          </cell>
          <cell r="G779" t="str">
            <v>A OTRAS UNIDADES DEL GOB. LOCAL</v>
          </cell>
          <cell r="H779">
            <v>3823443</v>
          </cell>
          <cell r="I779">
            <v>3823441.75</v>
          </cell>
          <cell r="J779">
            <v>1.25</v>
          </cell>
        </row>
        <row r="780">
          <cell r="B780" t="str">
            <v>0144</v>
          </cell>
          <cell r="C780" t="str">
            <v>SAN MARTIN</v>
          </cell>
          <cell r="D780" t="str">
            <v>25 2 3 1 3</v>
          </cell>
          <cell r="E780" t="str">
            <v>25 2 3 1 30144</v>
          </cell>
          <cell r="F780" t="str">
            <v>25 2 3 1 3</v>
          </cell>
          <cell r="G780" t="e">
            <v>#N/A</v>
          </cell>
          <cell r="H780">
            <v>3332324</v>
          </cell>
          <cell r="I780">
            <v>3332321.53</v>
          </cell>
          <cell r="J780">
            <v>2.470000000204891</v>
          </cell>
        </row>
        <row r="781">
          <cell r="B781" t="str">
            <v>0145</v>
          </cell>
          <cell r="C781" t="str">
            <v>ANCASH</v>
          </cell>
          <cell r="D781" t="str">
            <v>102 2 3 1 3</v>
          </cell>
          <cell r="E781" t="str">
            <v>102 2 3 1 30145</v>
          </cell>
          <cell r="F781" t="str">
            <v>102 2 3 1 3</v>
          </cell>
          <cell r="G781" t="e">
            <v>#N/A</v>
          </cell>
          <cell r="H781">
            <v>13457443</v>
          </cell>
          <cell r="I781">
            <v>13457435.210000001</v>
          </cell>
          <cell r="J781">
            <v>7.7899999991059303</v>
          </cell>
        </row>
        <row r="782">
          <cell r="B782" t="str">
            <v>0146</v>
          </cell>
          <cell r="C782" t="str">
            <v>AREQUIPA</v>
          </cell>
          <cell r="D782" t="str">
            <v>103 2 3 1 3</v>
          </cell>
          <cell r="E782" t="str">
            <v>103 2 3 1 30146</v>
          </cell>
          <cell r="F782" t="str">
            <v>103 2 3 1 3</v>
          </cell>
          <cell r="G782" t="e">
            <v>#N/A</v>
          </cell>
          <cell r="H782">
            <v>1157193</v>
          </cell>
          <cell r="I782">
            <v>1157192.58</v>
          </cell>
          <cell r="J782">
            <v>0.41999999992549419</v>
          </cell>
        </row>
        <row r="783">
          <cell r="B783" t="str">
            <v>0147</v>
          </cell>
          <cell r="C783" t="str">
            <v>AYACUCHO</v>
          </cell>
          <cell r="D783" t="str">
            <v>104 2 3 1 3</v>
          </cell>
          <cell r="E783" t="str">
            <v>104 2 3 1 30147</v>
          </cell>
          <cell r="F783" t="str">
            <v>104 2 3 1 3</v>
          </cell>
          <cell r="G783" t="e">
            <v>#N/A</v>
          </cell>
          <cell r="H783">
            <v>1425821</v>
          </cell>
          <cell r="I783">
            <v>1425818.41</v>
          </cell>
          <cell r="J783">
            <v>2.590000000083819</v>
          </cell>
        </row>
        <row r="784">
          <cell r="B784" t="str">
            <v>0148</v>
          </cell>
          <cell r="C784" t="str">
            <v>CAJAMARCA</v>
          </cell>
          <cell r="D784" t="str">
            <v>105 2 3 1 3</v>
          </cell>
          <cell r="E784" t="str">
            <v>105 2 3 1 30148</v>
          </cell>
          <cell r="F784" t="str">
            <v>105 2 3 1 3</v>
          </cell>
          <cell r="G784" t="e">
            <v>#N/A</v>
          </cell>
          <cell r="H784">
            <v>881815</v>
          </cell>
          <cell r="I784">
            <v>881814.41</v>
          </cell>
          <cell r="J784">
            <v>0.58999999996740371</v>
          </cell>
        </row>
        <row r="785">
          <cell r="B785" t="str">
            <v>0149</v>
          </cell>
          <cell r="C785" t="str">
            <v>HUANCAVELICA</v>
          </cell>
          <cell r="D785" t="str">
            <v>106 2 3 1 3</v>
          </cell>
          <cell r="E785" t="str">
            <v>106 2 3 1 30149</v>
          </cell>
          <cell r="F785" t="str">
            <v>106 2 3 1 3</v>
          </cell>
          <cell r="G785" t="e">
            <v>#N/A</v>
          </cell>
          <cell r="H785">
            <v>5386870</v>
          </cell>
          <cell r="I785">
            <v>5386864.71</v>
          </cell>
          <cell r="J785">
            <v>5.2900000000372529</v>
          </cell>
        </row>
        <row r="786">
          <cell r="B786" t="str">
            <v>0150</v>
          </cell>
          <cell r="C786" t="str">
            <v>ICA</v>
          </cell>
          <cell r="D786" t="str">
            <v>107 2 3 1 3</v>
          </cell>
          <cell r="E786" t="str">
            <v>107 2 3 1 30150</v>
          </cell>
          <cell r="F786" t="str">
            <v>107 2 3 1 3</v>
          </cell>
          <cell r="G786" t="e">
            <v>#N/A</v>
          </cell>
          <cell r="H786">
            <v>3205237</v>
          </cell>
          <cell r="I786">
            <v>3205234.91</v>
          </cell>
          <cell r="J786">
            <v>2.0899999998509884</v>
          </cell>
        </row>
        <row r="787">
          <cell r="B787" t="str">
            <v>0151</v>
          </cell>
          <cell r="C787" t="str">
            <v>LA LIBERTAD</v>
          </cell>
          <cell r="D787" t="str">
            <v>108 2 3 1 3</v>
          </cell>
          <cell r="E787" t="str">
            <v>108 2 3 1 30151</v>
          </cell>
          <cell r="F787" t="str">
            <v>108 2 3 1 3</v>
          </cell>
          <cell r="G787" t="e">
            <v>#N/A</v>
          </cell>
          <cell r="H787">
            <v>6362966</v>
          </cell>
          <cell r="I787">
            <v>6362960.3600000003</v>
          </cell>
          <cell r="J787">
            <v>5.6399999996647239</v>
          </cell>
        </row>
        <row r="788">
          <cell r="B788" t="str">
            <v>0152</v>
          </cell>
          <cell r="C788" t="str">
            <v>LAMBAYEQUE</v>
          </cell>
          <cell r="D788" t="str">
            <v>109 2 3 1 3</v>
          </cell>
          <cell r="E788" t="str">
            <v>109 2 3 1 30152</v>
          </cell>
          <cell r="F788" t="str">
            <v>109 2 3 1 3</v>
          </cell>
          <cell r="G788" t="e">
            <v>#N/A</v>
          </cell>
          <cell r="H788">
            <v>2374191</v>
          </cell>
          <cell r="I788">
            <v>2374189.9</v>
          </cell>
          <cell r="J788">
            <v>1.1000000000931323</v>
          </cell>
        </row>
        <row r="789">
          <cell r="B789" t="str">
            <v>0153</v>
          </cell>
          <cell r="C789" t="str">
            <v>LIMA</v>
          </cell>
          <cell r="D789" t="str">
            <v>110 2 3 1 3</v>
          </cell>
          <cell r="E789" t="str">
            <v>110 2 3 1 30153</v>
          </cell>
          <cell r="F789" t="str">
            <v>110 2 3 1 3</v>
          </cell>
          <cell r="G789" t="e">
            <v>#N/A</v>
          </cell>
          <cell r="H789">
            <v>7141536</v>
          </cell>
          <cell r="I789">
            <v>7141524.9400000004</v>
          </cell>
          <cell r="J789">
            <v>11.059999999590218</v>
          </cell>
        </row>
        <row r="790">
          <cell r="B790" t="str">
            <v>0154</v>
          </cell>
          <cell r="C790" t="str">
            <v>LORETO</v>
          </cell>
          <cell r="D790" t="str">
            <v>111 2 3 1 3</v>
          </cell>
          <cell r="E790" t="str">
            <v>111 2 3 1 30154</v>
          </cell>
          <cell r="F790" t="str">
            <v>111 2 3 1 3</v>
          </cell>
          <cell r="G790" t="e">
            <v>#N/A</v>
          </cell>
          <cell r="H790">
            <v>4062853</v>
          </cell>
          <cell r="I790">
            <v>4062849.65</v>
          </cell>
          <cell r="J790">
            <v>3.3500000000931323</v>
          </cell>
        </row>
        <row r="791">
          <cell r="B791" t="str">
            <v>0155</v>
          </cell>
          <cell r="C791" t="str">
            <v>PIURA</v>
          </cell>
          <cell r="D791" t="str">
            <v>112 2 3 1 3</v>
          </cell>
          <cell r="E791" t="str">
            <v>112 2 3 1 30155</v>
          </cell>
          <cell r="F791" t="str">
            <v>112 2 3 1 3</v>
          </cell>
          <cell r="G791" t="e">
            <v>#N/A</v>
          </cell>
          <cell r="H791">
            <v>3648195</v>
          </cell>
          <cell r="I791">
            <v>3648192.55</v>
          </cell>
          <cell r="J791">
            <v>2.4500000001862645</v>
          </cell>
        </row>
        <row r="792">
          <cell r="B792" t="str">
            <v>0156</v>
          </cell>
          <cell r="C792" t="str">
            <v>HUARAZ</v>
          </cell>
          <cell r="D792" t="str">
            <v>26 2 3 1 3</v>
          </cell>
          <cell r="E792" t="str">
            <v>26 2 3 1 30156</v>
          </cell>
          <cell r="F792" t="str">
            <v>26 2 3 1 3</v>
          </cell>
          <cell r="G792" t="e">
            <v>#N/A</v>
          </cell>
          <cell r="H792">
            <v>5250</v>
          </cell>
          <cell r="I792">
            <v>0</v>
          </cell>
          <cell r="J792">
            <v>5250</v>
          </cell>
        </row>
        <row r="793">
          <cell r="B793" t="str">
            <v>0156</v>
          </cell>
          <cell r="C793" t="str">
            <v>HUARAZ</v>
          </cell>
          <cell r="D793" t="str">
            <v>27 2 3 1 3</v>
          </cell>
          <cell r="E793" t="str">
            <v>27 2 3 1 30156</v>
          </cell>
          <cell r="F793" t="str">
            <v>27 2 3 1 3</v>
          </cell>
          <cell r="G793" t="e">
            <v>#N/A</v>
          </cell>
          <cell r="H793">
            <v>5250</v>
          </cell>
          <cell r="I793">
            <v>0</v>
          </cell>
          <cell r="J793">
            <v>5250</v>
          </cell>
        </row>
        <row r="794">
          <cell r="B794" t="str">
            <v>0156</v>
          </cell>
          <cell r="C794" t="str">
            <v>HUARAZ</v>
          </cell>
          <cell r="D794" t="str">
            <v>28 2 3 1 3</v>
          </cell>
          <cell r="E794" t="str">
            <v>28 2 3 1 30156</v>
          </cell>
          <cell r="F794" t="str">
            <v>28 2 3 1 3</v>
          </cell>
          <cell r="G794" t="e">
            <v>#N/A</v>
          </cell>
          <cell r="H794">
            <v>2100</v>
          </cell>
          <cell r="I794">
            <v>0</v>
          </cell>
          <cell r="J794">
            <v>2100</v>
          </cell>
        </row>
        <row r="795">
          <cell r="B795" t="str">
            <v>0156</v>
          </cell>
          <cell r="C795" t="str">
            <v>HUARAZ</v>
          </cell>
          <cell r="D795" t="str">
            <v>29 2 3 1 3</v>
          </cell>
          <cell r="E795" t="str">
            <v>29 2 3 1 30156</v>
          </cell>
          <cell r="F795" t="str">
            <v>29 2 3 1 3</v>
          </cell>
          <cell r="G795" t="e">
            <v>#N/A</v>
          </cell>
          <cell r="H795">
            <v>186000</v>
          </cell>
          <cell r="I795">
            <v>0</v>
          </cell>
          <cell r="J795">
            <v>186000</v>
          </cell>
        </row>
        <row r="796">
          <cell r="B796" t="str">
            <v>0156</v>
          </cell>
          <cell r="C796" t="str">
            <v>HUARAZ</v>
          </cell>
          <cell r="D796" t="str">
            <v>30 2 3 1 3</v>
          </cell>
          <cell r="E796" t="str">
            <v>30 2 3 1 30156</v>
          </cell>
          <cell r="F796" t="str">
            <v>30 2 3 1 3</v>
          </cell>
          <cell r="G796" t="e">
            <v>#N/A</v>
          </cell>
          <cell r="H796">
            <v>6300</v>
          </cell>
          <cell r="I796">
            <v>0</v>
          </cell>
          <cell r="J796">
            <v>6300</v>
          </cell>
        </row>
        <row r="797">
          <cell r="B797" t="str">
            <v>0157</v>
          </cell>
          <cell r="C797" t="str">
            <v>ANCASH</v>
          </cell>
          <cell r="D797" t="str">
            <v>31 2 3 1 3</v>
          </cell>
          <cell r="E797" t="str">
            <v>31 2 3 1 30157</v>
          </cell>
          <cell r="F797" t="str">
            <v>31 2 3 1 3</v>
          </cell>
          <cell r="G797" t="e">
            <v>#N/A</v>
          </cell>
          <cell r="H797">
            <v>1400</v>
          </cell>
          <cell r="I797">
            <v>0</v>
          </cell>
          <cell r="J797">
            <v>1400</v>
          </cell>
        </row>
        <row r="798">
          <cell r="B798" t="str">
            <v>0157</v>
          </cell>
          <cell r="C798" t="str">
            <v>ANCASH</v>
          </cell>
          <cell r="D798" t="str">
            <v>32 2 3 1 3</v>
          </cell>
          <cell r="E798" t="str">
            <v>32 2 3 1 30157</v>
          </cell>
          <cell r="F798" t="str">
            <v>32 2 3 1 3</v>
          </cell>
          <cell r="G798" t="e">
            <v>#N/A</v>
          </cell>
          <cell r="H798">
            <v>1400</v>
          </cell>
          <cell r="I798">
            <v>0</v>
          </cell>
          <cell r="J798">
            <v>1400</v>
          </cell>
        </row>
        <row r="799">
          <cell r="B799" t="str">
            <v>0157</v>
          </cell>
          <cell r="C799" t="str">
            <v>ANCASH</v>
          </cell>
          <cell r="D799" t="str">
            <v>33 2 3 1 3</v>
          </cell>
          <cell r="E799" t="str">
            <v>33 2 3 1 30157</v>
          </cell>
          <cell r="F799" t="str">
            <v>33 2 3 1 3</v>
          </cell>
          <cell r="G799" t="e">
            <v>#N/A</v>
          </cell>
          <cell r="H799">
            <v>560</v>
          </cell>
          <cell r="I799">
            <v>0</v>
          </cell>
          <cell r="J799">
            <v>560</v>
          </cell>
        </row>
        <row r="800">
          <cell r="B800" t="str">
            <v>0157</v>
          </cell>
          <cell r="C800" t="str">
            <v>ANCASH</v>
          </cell>
          <cell r="D800" t="str">
            <v>34 2 3 1 3</v>
          </cell>
          <cell r="E800" t="str">
            <v>34 2 3 1 30157</v>
          </cell>
          <cell r="F800" t="str">
            <v>34 2 3 1 3</v>
          </cell>
          <cell r="G800" t="e">
            <v>#N/A</v>
          </cell>
          <cell r="H800">
            <v>52000</v>
          </cell>
          <cell r="I800">
            <v>0</v>
          </cell>
          <cell r="J800">
            <v>52000</v>
          </cell>
        </row>
        <row r="801">
          <cell r="B801" t="str">
            <v>0157</v>
          </cell>
          <cell r="C801" t="str">
            <v>ANCASH</v>
          </cell>
          <cell r="D801" t="str">
            <v>35 2 3 1 3</v>
          </cell>
          <cell r="E801" t="str">
            <v>35 2 3 1 30157</v>
          </cell>
          <cell r="F801" t="str">
            <v>35 2 3 1 3</v>
          </cell>
          <cell r="G801" t="e">
            <v>#N/A</v>
          </cell>
          <cell r="H801">
            <v>1620</v>
          </cell>
          <cell r="I801">
            <v>0</v>
          </cell>
          <cell r="J801">
            <v>1620</v>
          </cell>
        </row>
        <row r="802">
          <cell r="B802" t="str">
            <v>0158</v>
          </cell>
          <cell r="C802" t="str">
            <v>AREQUIPA</v>
          </cell>
          <cell r="D802" t="str">
            <v>36 2 3 1 3</v>
          </cell>
          <cell r="E802" t="str">
            <v>36 2 3 1 30158</v>
          </cell>
          <cell r="F802" t="str">
            <v>36 2 3 1 3</v>
          </cell>
          <cell r="G802" t="e">
            <v>#N/A</v>
          </cell>
          <cell r="H802">
            <v>300</v>
          </cell>
          <cell r="I802">
            <v>0</v>
          </cell>
          <cell r="J802">
            <v>300</v>
          </cell>
        </row>
        <row r="803">
          <cell r="B803" t="str">
            <v>0158</v>
          </cell>
          <cell r="C803" t="str">
            <v>AREQUIPA</v>
          </cell>
          <cell r="D803" t="str">
            <v>37 2 3 1 3</v>
          </cell>
          <cell r="E803" t="str">
            <v>37 2 3 1 30158</v>
          </cell>
          <cell r="F803" t="str">
            <v>37 2 3 1 3</v>
          </cell>
          <cell r="G803" t="e">
            <v>#N/A</v>
          </cell>
          <cell r="H803">
            <v>300</v>
          </cell>
          <cell r="I803">
            <v>0</v>
          </cell>
          <cell r="J803">
            <v>300</v>
          </cell>
        </row>
        <row r="804">
          <cell r="B804" t="str">
            <v>0158</v>
          </cell>
          <cell r="C804" t="str">
            <v>AREQUIPA</v>
          </cell>
          <cell r="D804" t="str">
            <v>38 2 3 1 3</v>
          </cell>
          <cell r="E804" t="str">
            <v>38 2 3 1 30158</v>
          </cell>
          <cell r="F804" t="str">
            <v>38 2 3 1 3</v>
          </cell>
          <cell r="G804" t="e">
            <v>#N/A</v>
          </cell>
          <cell r="H804">
            <v>120</v>
          </cell>
          <cell r="I804">
            <v>0</v>
          </cell>
          <cell r="J804">
            <v>120</v>
          </cell>
        </row>
        <row r="805">
          <cell r="B805" t="str">
            <v>0158</v>
          </cell>
          <cell r="C805" t="str">
            <v>AREQUIPA</v>
          </cell>
          <cell r="D805" t="str">
            <v>39 2 3 1 3</v>
          </cell>
          <cell r="E805" t="str">
            <v>39 2 3 1 30158</v>
          </cell>
          <cell r="F805" t="str">
            <v>39 2 3 1 3</v>
          </cell>
          <cell r="G805" t="e">
            <v>#N/A</v>
          </cell>
          <cell r="H805">
            <v>10000</v>
          </cell>
          <cell r="I805">
            <v>0</v>
          </cell>
          <cell r="J805">
            <v>10000</v>
          </cell>
        </row>
        <row r="806">
          <cell r="B806" t="str">
            <v>0158</v>
          </cell>
          <cell r="C806" t="str">
            <v>AREQUIPA</v>
          </cell>
          <cell r="D806" t="str">
            <v>40 2 3 1 3</v>
          </cell>
          <cell r="E806" t="str">
            <v>40 2 3 1 30158</v>
          </cell>
          <cell r="F806" t="str">
            <v>40 2 3 1 3</v>
          </cell>
          <cell r="G806" t="e">
            <v>#N/A</v>
          </cell>
          <cell r="H806">
            <v>360</v>
          </cell>
          <cell r="I806">
            <v>0</v>
          </cell>
          <cell r="J806">
            <v>360</v>
          </cell>
        </row>
        <row r="807">
          <cell r="B807" t="str">
            <v>0159</v>
          </cell>
          <cell r="C807" t="str">
            <v>VRA</v>
          </cell>
          <cell r="D807" t="str">
            <v>41 2 3 1 3</v>
          </cell>
          <cell r="E807" t="str">
            <v>41 2 3 1 30159</v>
          </cell>
          <cell r="F807" t="str">
            <v>41 2 3 1 3</v>
          </cell>
          <cell r="G807" t="e">
            <v>#N/A</v>
          </cell>
          <cell r="H807">
            <v>300</v>
          </cell>
          <cell r="I807">
            <v>0</v>
          </cell>
          <cell r="J807">
            <v>300</v>
          </cell>
        </row>
        <row r="808">
          <cell r="B808" t="str">
            <v>0159</v>
          </cell>
          <cell r="C808" t="str">
            <v>VRA</v>
          </cell>
          <cell r="D808" t="str">
            <v>42 2 3 1 3</v>
          </cell>
          <cell r="E808" t="str">
            <v>42 2 3 1 30159</v>
          </cell>
          <cell r="F808" t="str">
            <v>42 2 3 1 3</v>
          </cell>
          <cell r="G808" t="e">
            <v>#N/A</v>
          </cell>
          <cell r="H808">
            <v>300</v>
          </cell>
          <cell r="I808">
            <v>0</v>
          </cell>
          <cell r="J808">
            <v>300</v>
          </cell>
        </row>
        <row r="809">
          <cell r="B809" t="str">
            <v>0159</v>
          </cell>
          <cell r="C809" t="str">
            <v>VRA</v>
          </cell>
          <cell r="D809" t="str">
            <v>43 2 3 1 3</v>
          </cell>
          <cell r="E809" t="str">
            <v>43 2 3 1 30159</v>
          </cell>
          <cell r="F809" t="str">
            <v>43 2 3 1 3</v>
          </cell>
          <cell r="G809" t="e">
            <v>#N/A</v>
          </cell>
          <cell r="H809">
            <v>120</v>
          </cell>
          <cell r="I809">
            <v>0</v>
          </cell>
          <cell r="J809">
            <v>120</v>
          </cell>
        </row>
        <row r="810">
          <cell r="B810" t="str">
            <v>0159</v>
          </cell>
          <cell r="C810" t="str">
            <v>VRA</v>
          </cell>
          <cell r="D810" t="str">
            <v>44 2 3 1 3</v>
          </cell>
          <cell r="E810" t="str">
            <v>44 2 3 1 30159</v>
          </cell>
          <cell r="F810" t="str">
            <v>44 2 3 1 3</v>
          </cell>
          <cell r="G810" t="e">
            <v>#N/A</v>
          </cell>
          <cell r="H810">
            <v>10000</v>
          </cell>
          <cell r="I810">
            <v>0</v>
          </cell>
          <cell r="J810">
            <v>10000</v>
          </cell>
        </row>
        <row r="811">
          <cell r="B811" t="str">
            <v>0159</v>
          </cell>
          <cell r="C811" t="str">
            <v>VRA</v>
          </cell>
          <cell r="D811" t="str">
            <v>45 2 3 1 3</v>
          </cell>
          <cell r="E811" t="str">
            <v>45 2 3 1 30159</v>
          </cell>
          <cell r="F811" t="str">
            <v>45 2 3 1 3</v>
          </cell>
          <cell r="G811" t="e">
            <v>#N/A</v>
          </cell>
          <cell r="H811">
            <v>360</v>
          </cell>
          <cell r="I811">
            <v>0</v>
          </cell>
          <cell r="J811">
            <v>360</v>
          </cell>
        </row>
        <row r="812">
          <cell r="B812" t="str">
            <v>0160</v>
          </cell>
          <cell r="C812" t="str">
            <v>CAJAMARCA</v>
          </cell>
          <cell r="D812" t="str">
            <v>46 2 3 1 3</v>
          </cell>
          <cell r="E812" t="str">
            <v>46 2 3 1 30160</v>
          </cell>
          <cell r="F812" t="str">
            <v>46 2 3 1 3</v>
          </cell>
          <cell r="G812" t="e">
            <v>#N/A</v>
          </cell>
          <cell r="H812">
            <v>250</v>
          </cell>
          <cell r="I812">
            <v>0</v>
          </cell>
          <cell r="J812">
            <v>250</v>
          </cell>
        </row>
        <row r="813">
          <cell r="B813" t="str">
            <v>0160</v>
          </cell>
          <cell r="C813" t="str">
            <v>CAJAMARCA</v>
          </cell>
          <cell r="D813" t="str">
            <v>47 2 3 1 3</v>
          </cell>
          <cell r="E813" t="str">
            <v>47 2 3 1 30160</v>
          </cell>
          <cell r="F813" t="str">
            <v>47 2 3 1 3</v>
          </cell>
          <cell r="G813" t="e">
            <v>#N/A</v>
          </cell>
          <cell r="H813">
            <v>250</v>
          </cell>
          <cell r="I813">
            <v>0</v>
          </cell>
          <cell r="J813">
            <v>250</v>
          </cell>
        </row>
        <row r="814">
          <cell r="B814" t="str">
            <v>0160</v>
          </cell>
          <cell r="C814" t="str">
            <v>CAJAMARCA</v>
          </cell>
          <cell r="D814" t="str">
            <v>48 2 3 1 3</v>
          </cell>
          <cell r="E814" t="str">
            <v>48 2 3 1 30160</v>
          </cell>
          <cell r="F814" t="str">
            <v>48 2 3 1 3</v>
          </cell>
          <cell r="G814" t="e">
            <v>#N/A</v>
          </cell>
          <cell r="H814">
            <v>100</v>
          </cell>
          <cell r="I814">
            <v>0</v>
          </cell>
          <cell r="J814">
            <v>100</v>
          </cell>
        </row>
        <row r="815">
          <cell r="B815" t="str">
            <v>0160</v>
          </cell>
          <cell r="C815" t="str">
            <v>CAJAMARCA</v>
          </cell>
          <cell r="D815" t="str">
            <v>49 2 3 1 3</v>
          </cell>
          <cell r="E815" t="str">
            <v>49 2 3 1 30160</v>
          </cell>
          <cell r="F815" t="str">
            <v>49 2 3 1 3</v>
          </cell>
          <cell r="G815" t="e">
            <v>#N/A</v>
          </cell>
          <cell r="H815">
            <v>8000</v>
          </cell>
          <cell r="I815">
            <v>0</v>
          </cell>
          <cell r="J815">
            <v>8000</v>
          </cell>
        </row>
        <row r="816">
          <cell r="B816" t="str">
            <v>0160</v>
          </cell>
          <cell r="C816" t="str">
            <v>CAJAMARCA</v>
          </cell>
          <cell r="D816" t="str">
            <v>50 2 3 1 3</v>
          </cell>
          <cell r="E816" t="str">
            <v>50 2 3 1 30160</v>
          </cell>
          <cell r="F816" t="str">
            <v>50 2 3 1 3</v>
          </cell>
          <cell r="G816" t="e">
            <v>#N/A</v>
          </cell>
          <cell r="H816">
            <v>240</v>
          </cell>
          <cell r="I816">
            <v>0</v>
          </cell>
          <cell r="J816">
            <v>240</v>
          </cell>
        </row>
        <row r="817">
          <cell r="B817" t="str">
            <v>0161</v>
          </cell>
          <cell r="C817" t="str">
            <v>LIMA NORTE - CALLAO</v>
          </cell>
          <cell r="D817" t="str">
            <v>51 2 3 1 3</v>
          </cell>
          <cell r="E817" t="str">
            <v>51 2 3 1 30161</v>
          </cell>
          <cell r="F817" t="str">
            <v>51 2 3 1 3</v>
          </cell>
          <cell r="G817" t="e">
            <v>#N/A</v>
          </cell>
          <cell r="H817">
            <v>2800</v>
          </cell>
          <cell r="I817">
            <v>0</v>
          </cell>
          <cell r="J817">
            <v>2800</v>
          </cell>
        </row>
        <row r="818">
          <cell r="B818" t="str">
            <v>0161</v>
          </cell>
          <cell r="C818" t="str">
            <v>LIMA NORTE - CALLAO</v>
          </cell>
          <cell r="D818" t="str">
            <v>52 2 3 1 3</v>
          </cell>
          <cell r="E818" t="str">
            <v>52 2 3 1 30161</v>
          </cell>
          <cell r="F818" t="str">
            <v>52 2 3 1 3</v>
          </cell>
          <cell r="G818" t="e">
            <v>#N/A</v>
          </cell>
          <cell r="H818">
            <v>2800</v>
          </cell>
          <cell r="I818">
            <v>0</v>
          </cell>
          <cell r="J818">
            <v>2800</v>
          </cell>
        </row>
        <row r="819">
          <cell r="B819" t="str">
            <v>0161</v>
          </cell>
          <cell r="C819" t="str">
            <v>LIMA NORTE - CALLAO</v>
          </cell>
          <cell r="D819" t="str">
            <v>53 2 3 1 3</v>
          </cell>
          <cell r="E819" t="str">
            <v>53 2 3 1 30161</v>
          </cell>
          <cell r="F819" t="str">
            <v>53 2 3 1 3</v>
          </cell>
          <cell r="G819" t="e">
            <v>#N/A</v>
          </cell>
          <cell r="H819">
            <v>1120</v>
          </cell>
          <cell r="I819">
            <v>0</v>
          </cell>
          <cell r="J819">
            <v>1120</v>
          </cell>
        </row>
        <row r="820">
          <cell r="B820" t="str">
            <v>0161</v>
          </cell>
          <cell r="C820" t="str">
            <v>LIMA NORTE - CALLAO</v>
          </cell>
          <cell r="D820" t="str">
            <v>54 2 3 1 3</v>
          </cell>
          <cell r="E820" t="str">
            <v>54 2 3 1 30161</v>
          </cell>
          <cell r="F820" t="str">
            <v>54 2 3 1 3</v>
          </cell>
          <cell r="G820" t="e">
            <v>#N/A</v>
          </cell>
          <cell r="H820">
            <v>104000</v>
          </cell>
          <cell r="I820">
            <v>14000</v>
          </cell>
          <cell r="J820">
            <v>90000</v>
          </cell>
        </row>
        <row r="821">
          <cell r="B821" t="str">
            <v>0161</v>
          </cell>
          <cell r="C821" t="str">
            <v>LIMA NORTE - CALLAO</v>
          </cell>
          <cell r="D821" t="str">
            <v>55 2 3 1 3</v>
          </cell>
          <cell r="E821" t="str">
            <v>55 2 3 1 30161</v>
          </cell>
          <cell r="F821" t="str">
            <v>55 2 3 1 3</v>
          </cell>
          <cell r="G821" t="e">
            <v>#N/A</v>
          </cell>
          <cell r="H821">
            <v>3360</v>
          </cell>
          <cell r="I821">
            <v>0</v>
          </cell>
          <cell r="J821">
            <v>3360</v>
          </cell>
        </row>
        <row r="822">
          <cell r="B822" t="str">
            <v>0162</v>
          </cell>
          <cell r="C822" t="str">
            <v>HUANCAVELICA</v>
          </cell>
          <cell r="D822" t="str">
            <v>56 2 3 1 3</v>
          </cell>
          <cell r="E822" t="str">
            <v>56 2 3 1 30162</v>
          </cell>
          <cell r="F822" t="str">
            <v>56 2 3 1 3</v>
          </cell>
          <cell r="G822" t="e">
            <v>#N/A</v>
          </cell>
          <cell r="H822">
            <v>3000</v>
          </cell>
          <cell r="I822">
            <v>0</v>
          </cell>
          <cell r="J822">
            <v>3000</v>
          </cell>
        </row>
        <row r="823">
          <cell r="B823" t="str">
            <v>0162</v>
          </cell>
          <cell r="C823" t="str">
            <v>HUANCAVELICA</v>
          </cell>
          <cell r="D823" t="str">
            <v>57 2 3 1 3</v>
          </cell>
          <cell r="E823" t="str">
            <v>57 2 3 1 30162</v>
          </cell>
          <cell r="F823" t="str">
            <v>57 2 3 1 3</v>
          </cell>
          <cell r="G823" t="e">
            <v>#N/A</v>
          </cell>
          <cell r="H823">
            <v>3000</v>
          </cell>
          <cell r="I823">
            <v>0</v>
          </cell>
          <cell r="J823">
            <v>3000</v>
          </cell>
        </row>
        <row r="824">
          <cell r="B824" t="str">
            <v>0162</v>
          </cell>
          <cell r="C824" t="str">
            <v>HUANCAVELICA</v>
          </cell>
          <cell r="D824" t="str">
            <v>58 2 3 1 3</v>
          </cell>
          <cell r="E824" t="str">
            <v>58 2 3 1 30162</v>
          </cell>
          <cell r="F824" t="str">
            <v>58 2 3 1 3</v>
          </cell>
          <cell r="G824" t="e">
            <v>#N/A</v>
          </cell>
          <cell r="H824">
            <v>1200</v>
          </cell>
          <cell r="I824">
            <v>0</v>
          </cell>
          <cell r="J824">
            <v>1200</v>
          </cell>
        </row>
        <row r="825">
          <cell r="B825" t="str">
            <v>0162</v>
          </cell>
          <cell r="C825" t="str">
            <v>HUANCAVELICA</v>
          </cell>
          <cell r="D825" t="str">
            <v>59 2 3 1 3</v>
          </cell>
          <cell r="E825" t="str">
            <v>59 2 3 1 30162</v>
          </cell>
          <cell r="F825" t="str">
            <v>59 2 3 1 3</v>
          </cell>
          <cell r="G825" t="e">
            <v>#N/A</v>
          </cell>
          <cell r="H825">
            <v>100000</v>
          </cell>
          <cell r="I825">
            <v>0</v>
          </cell>
          <cell r="J825">
            <v>100000</v>
          </cell>
        </row>
        <row r="826">
          <cell r="B826" t="str">
            <v>0162</v>
          </cell>
          <cell r="C826" t="str">
            <v>HUANCAVELICA</v>
          </cell>
          <cell r="D826" t="str">
            <v>60 2 3 1 3</v>
          </cell>
          <cell r="E826" t="str">
            <v>60 2 3 1 30162</v>
          </cell>
          <cell r="F826" t="str">
            <v>60 2 3 1 3</v>
          </cell>
          <cell r="G826" t="e">
            <v>#N/A</v>
          </cell>
          <cell r="H826">
            <v>3600</v>
          </cell>
          <cell r="I826">
            <v>0</v>
          </cell>
          <cell r="J826">
            <v>3600</v>
          </cell>
        </row>
        <row r="827">
          <cell r="B827" t="str">
            <v>0163</v>
          </cell>
          <cell r="C827" t="str">
            <v>ICA</v>
          </cell>
          <cell r="D827" t="str">
            <v>61 2 3 1 3</v>
          </cell>
          <cell r="E827" t="str">
            <v>61 2 3 1 30163</v>
          </cell>
          <cell r="F827" t="str">
            <v>61 2 3 1 3</v>
          </cell>
          <cell r="G827" t="e">
            <v>#N/A</v>
          </cell>
          <cell r="H827">
            <v>2850</v>
          </cell>
          <cell r="I827">
            <v>0</v>
          </cell>
          <cell r="J827">
            <v>2850</v>
          </cell>
        </row>
        <row r="828">
          <cell r="B828" t="str">
            <v>0163</v>
          </cell>
          <cell r="C828" t="str">
            <v>ICA</v>
          </cell>
          <cell r="D828" t="str">
            <v>62 2 3 1 3</v>
          </cell>
          <cell r="E828" t="str">
            <v>62 2 3 1 30163</v>
          </cell>
          <cell r="F828" t="str">
            <v>62 2 3 1 3</v>
          </cell>
          <cell r="G828" t="e">
            <v>#N/A</v>
          </cell>
          <cell r="H828">
            <v>2850</v>
          </cell>
          <cell r="I828">
            <v>0</v>
          </cell>
          <cell r="J828">
            <v>2850</v>
          </cell>
        </row>
        <row r="829">
          <cell r="B829" t="str">
            <v>0163</v>
          </cell>
          <cell r="C829" t="str">
            <v>ICA</v>
          </cell>
          <cell r="D829" t="str">
            <v>63 2 3 1 3</v>
          </cell>
          <cell r="E829" t="str">
            <v>63 2 3 1 30163</v>
          </cell>
          <cell r="F829" t="str">
            <v>63 2 3 1 3</v>
          </cell>
          <cell r="G829" t="e">
            <v>#N/A</v>
          </cell>
          <cell r="H829">
            <v>1140</v>
          </cell>
          <cell r="I829">
            <v>0</v>
          </cell>
          <cell r="J829">
            <v>1140</v>
          </cell>
        </row>
        <row r="830">
          <cell r="B830" t="str">
            <v>0163</v>
          </cell>
          <cell r="C830" t="str">
            <v>ICA</v>
          </cell>
          <cell r="D830" t="str">
            <v>64 2 3 1 3</v>
          </cell>
          <cell r="E830" t="str">
            <v>64 2 3 1 30163</v>
          </cell>
          <cell r="F830" t="str">
            <v>64 2 3 1 3</v>
          </cell>
          <cell r="G830" t="e">
            <v>#N/A</v>
          </cell>
          <cell r="H830">
            <v>104000</v>
          </cell>
          <cell r="I830">
            <v>0</v>
          </cell>
          <cell r="J830">
            <v>104000</v>
          </cell>
        </row>
        <row r="831">
          <cell r="B831" t="str">
            <v>0163</v>
          </cell>
          <cell r="C831" t="str">
            <v>ICA</v>
          </cell>
          <cell r="D831" t="str">
            <v>65 2 3 1 3</v>
          </cell>
          <cell r="E831" t="str">
            <v>65 2 3 1 30163</v>
          </cell>
          <cell r="F831" t="str">
            <v>65 2 3 1 3</v>
          </cell>
          <cell r="G831" t="e">
            <v>#N/A</v>
          </cell>
          <cell r="H831">
            <v>3300</v>
          </cell>
          <cell r="I831">
            <v>0</v>
          </cell>
          <cell r="J831">
            <v>3300</v>
          </cell>
        </row>
        <row r="832">
          <cell r="B832" t="str">
            <v>0164</v>
          </cell>
          <cell r="C832" t="str">
            <v>LA LIBERTAD</v>
          </cell>
          <cell r="D832" t="str">
            <v>66 2 3 1 3</v>
          </cell>
          <cell r="E832" t="str">
            <v>66 2 3 1 30164</v>
          </cell>
          <cell r="F832" t="str">
            <v>66 2 3 1 3</v>
          </cell>
          <cell r="G832" t="e">
            <v>#N/A</v>
          </cell>
          <cell r="H832">
            <v>2450</v>
          </cell>
          <cell r="I832">
            <v>0</v>
          </cell>
          <cell r="J832">
            <v>2450</v>
          </cell>
        </row>
        <row r="833">
          <cell r="B833" t="str">
            <v>0164</v>
          </cell>
          <cell r="C833" t="str">
            <v>LA LIBERTAD</v>
          </cell>
          <cell r="D833" t="str">
            <v>67 2 3 1 3</v>
          </cell>
          <cell r="E833" t="str">
            <v>67 2 3 1 30164</v>
          </cell>
          <cell r="F833" t="str">
            <v>67 2 3 1 3</v>
          </cell>
          <cell r="G833" t="e">
            <v>#N/A</v>
          </cell>
          <cell r="H833">
            <v>1970</v>
          </cell>
          <cell r="I833">
            <v>0</v>
          </cell>
          <cell r="J833">
            <v>1970</v>
          </cell>
        </row>
        <row r="834">
          <cell r="B834" t="str">
            <v>0164</v>
          </cell>
          <cell r="C834" t="str">
            <v>LA LIBERTAD</v>
          </cell>
          <cell r="D834" t="str">
            <v>68 2 3 1 3</v>
          </cell>
          <cell r="E834" t="str">
            <v>68 2 3 1 30164</v>
          </cell>
          <cell r="F834" t="str">
            <v>68 2 3 1 3</v>
          </cell>
          <cell r="G834" t="e">
            <v>#N/A</v>
          </cell>
          <cell r="H834">
            <v>980</v>
          </cell>
          <cell r="I834">
            <v>0</v>
          </cell>
          <cell r="J834">
            <v>980</v>
          </cell>
        </row>
        <row r="835">
          <cell r="B835" t="str">
            <v>0164</v>
          </cell>
          <cell r="C835" t="str">
            <v>LA LIBERTAD</v>
          </cell>
          <cell r="D835" t="str">
            <v>69 2 3 1 3</v>
          </cell>
          <cell r="E835" t="str">
            <v>69 2 3 1 30164</v>
          </cell>
          <cell r="F835" t="str">
            <v>69 2 3 1 3</v>
          </cell>
          <cell r="G835" t="e">
            <v>#N/A</v>
          </cell>
          <cell r="H835">
            <v>90000</v>
          </cell>
          <cell r="I835">
            <v>0</v>
          </cell>
          <cell r="J835">
            <v>90000</v>
          </cell>
        </row>
        <row r="836">
          <cell r="B836" t="str">
            <v>0164</v>
          </cell>
          <cell r="C836" t="str">
            <v>LA LIBERTAD</v>
          </cell>
          <cell r="D836" t="str">
            <v>70 2 3 1 3</v>
          </cell>
          <cell r="E836" t="str">
            <v>70 2 3 1 30164</v>
          </cell>
          <cell r="F836" t="str">
            <v>70 2 3 1 3</v>
          </cell>
          <cell r="G836" t="e">
            <v>#N/A</v>
          </cell>
          <cell r="H836">
            <v>2700</v>
          </cell>
          <cell r="I836">
            <v>0</v>
          </cell>
          <cell r="J836">
            <v>2700</v>
          </cell>
        </row>
        <row r="837">
          <cell r="B837" t="str">
            <v>0165</v>
          </cell>
          <cell r="C837" t="str">
            <v>LAMBAYEQUE</v>
          </cell>
          <cell r="D837" t="str">
            <v>71 2 3 1 3</v>
          </cell>
          <cell r="E837" t="str">
            <v>71 2 3 1 30165</v>
          </cell>
          <cell r="F837" t="str">
            <v>71 2 3 1 3</v>
          </cell>
          <cell r="G837" t="e">
            <v>#N/A</v>
          </cell>
          <cell r="H837">
            <v>550</v>
          </cell>
          <cell r="I837">
            <v>0</v>
          </cell>
          <cell r="J837">
            <v>550</v>
          </cell>
        </row>
        <row r="838">
          <cell r="B838" t="str">
            <v>0165</v>
          </cell>
          <cell r="C838" t="str">
            <v>LAMBAYEQUE</v>
          </cell>
          <cell r="D838" t="str">
            <v>72 2 3 1 3</v>
          </cell>
          <cell r="E838" t="str">
            <v>72 2 3 1 30165</v>
          </cell>
          <cell r="F838" t="str">
            <v>72 2 3 1 3</v>
          </cell>
          <cell r="G838" t="e">
            <v>#N/A</v>
          </cell>
          <cell r="H838">
            <v>930</v>
          </cell>
          <cell r="I838">
            <v>0</v>
          </cell>
          <cell r="J838">
            <v>930</v>
          </cell>
        </row>
        <row r="839">
          <cell r="B839" t="str">
            <v>0165</v>
          </cell>
          <cell r="C839" t="str">
            <v>LAMBAYEQUE</v>
          </cell>
          <cell r="D839" t="str">
            <v>73 2 3 1 3</v>
          </cell>
          <cell r="E839" t="str">
            <v>73 2 3 1 30165</v>
          </cell>
          <cell r="F839" t="str">
            <v>73 2 3 1 3</v>
          </cell>
          <cell r="G839" t="e">
            <v>#N/A</v>
          </cell>
          <cell r="H839">
            <v>220</v>
          </cell>
          <cell r="I839">
            <v>0</v>
          </cell>
          <cell r="J839">
            <v>220</v>
          </cell>
        </row>
        <row r="840">
          <cell r="B840" t="str">
            <v>0165</v>
          </cell>
          <cell r="C840" t="str">
            <v>LAMBAYEQUE</v>
          </cell>
          <cell r="D840" t="str">
            <v>74 2 3 1 3</v>
          </cell>
          <cell r="E840" t="str">
            <v>74 2 3 1 30165</v>
          </cell>
          <cell r="F840" t="str">
            <v>74 2 3 1 3</v>
          </cell>
          <cell r="G840" t="e">
            <v>#N/A</v>
          </cell>
          <cell r="H840">
            <v>18000</v>
          </cell>
          <cell r="I840">
            <v>0</v>
          </cell>
          <cell r="J840">
            <v>18000</v>
          </cell>
        </row>
        <row r="841">
          <cell r="B841" t="str">
            <v>0165</v>
          </cell>
          <cell r="C841" t="str">
            <v>LAMBAYEQUE</v>
          </cell>
          <cell r="D841" t="str">
            <v>75 2 3 1 3</v>
          </cell>
          <cell r="E841" t="str">
            <v>75 2 3 1 30165</v>
          </cell>
          <cell r="F841" t="str">
            <v>75 2 3 1 3</v>
          </cell>
          <cell r="G841" t="e">
            <v>#N/A</v>
          </cell>
          <cell r="H841">
            <v>660</v>
          </cell>
          <cell r="I841">
            <v>0</v>
          </cell>
          <cell r="J841">
            <v>660</v>
          </cell>
        </row>
        <row r="842">
          <cell r="B842" t="str">
            <v>0166</v>
          </cell>
          <cell r="C842" t="str">
            <v>LIMA SUR - ESTE</v>
          </cell>
          <cell r="D842" t="str">
            <v>76 2 3 1 3</v>
          </cell>
          <cell r="E842" t="str">
            <v>76 2 3 1 30166</v>
          </cell>
          <cell r="F842" t="str">
            <v>76 2 3 1 3</v>
          </cell>
          <cell r="G842" t="e">
            <v>#N/A</v>
          </cell>
          <cell r="H842">
            <v>7850</v>
          </cell>
          <cell r="I842">
            <v>0</v>
          </cell>
          <cell r="J842">
            <v>7850</v>
          </cell>
        </row>
        <row r="843">
          <cell r="B843" t="str">
            <v>0166</v>
          </cell>
          <cell r="C843" t="str">
            <v>LIMA SUR - ESTE</v>
          </cell>
          <cell r="D843" t="str">
            <v>77 2 3 1 3</v>
          </cell>
          <cell r="E843" t="str">
            <v>77 2 3 1 30166</v>
          </cell>
          <cell r="F843" t="str">
            <v>77 2 3 1 3</v>
          </cell>
          <cell r="G843" t="e">
            <v>#N/A</v>
          </cell>
          <cell r="H843">
            <v>7850</v>
          </cell>
          <cell r="I843">
            <v>0</v>
          </cell>
          <cell r="J843">
            <v>7850</v>
          </cell>
        </row>
        <row r="844">
          <cell r="B844" t="str">
            <v>0166</v>
          </cell>
          <cell r="C844" t="str">
            <v>LIMA SUR - ESTE</v>
          </cell>
          <cell r="D844" t="str">
            <v>78 2 3 1 3</v>
          </cell>
          <cell r="E844" t="str">
            <v>78 2 3 1 30166</v>
          </cell>
          <cell r="F844" t="str">
            <v>78 2 3 1 3</v>
          </cell>
          <cell r="G844" t="e">
            <v>#N/A</v>
          </cell>
          <cell r="H844">
            <v>3140</v>
          </cell>
          <cell r="I844">
            <v>0</v>
          </cell>
          <cell r="J844">
            <v>3140</v>
          </cell>
        </row>
        <row r="845">
          <cell r="B845" t="str">
            <v>0166</v>
          </cell>
          <cell r="C845" t="str">
            <v>LIMA SUR - ESTE</v>
          </cell>
          <cell r="D845" t="str">
            <v>79 2 3 1 3</v>
          </cell>
          <cell r="E845" t="str">
            <v>79 2 3 1 30166</v>
          </cell>
          <cell r="F845" t="str">
            <v>79 2 3 1 3</v>
          </cell>
          <cell r="G845" t="e">
            <v>#N/A</v>
          </cell>
          <cell r="H845">
            <v>272000</v>
          </cell>
          <cell r="I845">
            <v>0</v>
          </cell>
          <cell r="J845">
            <v>272000</v>
          </cell>
        </row>
        <row r="846">
          <cell r="B846" t="str">
            <v>0166</v>
          </cell>
          <cell r="C846" t="str">
            <v>LIMA SUR - ESTE</v>
          </cell>
          <cell r="D846" t="str">
            <v>80 2 3 1 3</v>
          </cell>
          <cell r="E846" t="str">
            <v>80 2 3 1 30166</v>
          </cell>
          <cell r="F846" t="str">
            <v>80 2 3 1 3</v>
          </cell>
          <cell r="G846" t="e">
            <v>#N/A</v>
          </cell>
          <cell r="H846">
            <v>9420</v>
          </cell>
          <cell r="I846">
            <v>0</v>
          </cell>
          <cell r="J846">
            <v>9420</v>
          </cell>
        </row>
        <row r="847">
          <cell r="B847" t="str">
            <v>0167</v>
          </cell>
          <cell r="C847" t="str">
            <v>LORETO</v>
          </cell>
          <cell r="D847" t="str">
            <v>81 2 3 1 3</v>
          </cell>
          <cell r="E847" t="str">
            <v>81 2 3 1 30167</v>
          </cell>
          <cell r="F847" t="str">
            <v>81 2 3 1 3</v>
          </cell>
          <cell r="G847" t="e">
            <v>#N/A</v>
          </cell>
          <cell r="H847">
            <v>3000</v>
          </cell>
          <cell r="I847">
            <v>0</v>
          </cell>
          <cell r="J847">
            <v>3000</v>
          </cell>
        </row>
        <row r="848">
          <cell r="B848" t="str">
            <v>0167</v>
          </cell>
          <cell r="C848" t="str">
            <v>LORETO</v>
          </cell>
          <cell r="D848" t="str">
            <v>82 2 3 1 3</v>
          </cell>
          <cell r="E848" t="str">
            <v>82 2 3 1 30167</v>
          </cell>
          <cell r="F848" t="str">
            <v>82 2 3 1 3</v>
          </cell>
          <cell r="G848" t="e">
            <v>#N/A</v>
          </cell>
          <cell r="H848">
            <v>3000</v>
          </cell>
          <cell r="I848">
            <v>0</v>
          </cell>
          <cell r="J848">
            <v>3000</v>
          </cell>
        </row>
        <row r="849">
          <cell r="B849" t="str">
            <v>0167</v>
          </cell>
          <cell r="C849" t="str">
            <v>LORETO</v>
          </cell>
          <cell r="D849" t="str">
            <v>83 2 3 1 3</v>
          </cell>
          <cell r="E849" t="str">
            <v>83 2 3 1 30167</v>
          </cell>
          <cell r="F849" t="str">
            <v>83 2 3 1 3</v>
          </cell>
          <cell r="G849" t="e">
            <v>#N/A</v>
          </cell>
          <cell r="H849">
            <v>1200</v>
          </cell>
          <cell r="I849">
            <v>0</v>
          </cell>
          <cell r="J849">
            <v>1200</v>
          </cell>
        </row>
        <row r="850">
          <cell r="B850" t="str">
            <v>0167</v>
          </cell>
          <cell r="C850" t="str">
            <v>LORETO</v>
          </cell>
          <cell r="D850" t="str">
            <v>84 2 3 1 3</v>
          </cell>
          <cell r="E850" t="str">
            <v>84 2 3 1 30167</v>
          </cell>
          <cell r="F850" t="str">
            <v>84 2 3 1 3</v>
          </cell>
          <cell r="G850" t="e">
            <v>#N/A</v>
          </cell>
          <cell r="H850">
            <v>100000</v>
          </cell>
          <cell r="I850">
            <v>0</v>
          </cell>
          <cell r="J850">
            <v>100000</v>
          </cell>
        </row>
        <row r="851">
          <cell r="B851" t="str">
            <v>0167</v>
          </cell>
          <cell r="C851" t="str">
            <v>LORETO</v>
          </cell>
          <cell r="D851" t="str">
            <v>85 2 3 1 3</v>
          </cell>
          <cell r="E851" t="str">
            <v>85 2 3 1 30167</v>
          </cell>
          <cell r="F851" t="str">
            <v>85 2 3 1 3</v>
          </cell>
          <cell r="G851" t="e">
            <v>#N/A</v>
          </cell>
          <cell r="H851">
            <v>3600</v>
          </cell>
          <cell r="I851">
            <v>0</v>
          </cell>
          <cell r="J851">
            <v>3600</v>
          </cell>
        </row>
        <row r="852">
          <cell r="B852" t="str">
            <v>0168</v>
          </cell>
          <cell r="C852" t="str">
            <v>PIURA</v>
          </cell>
          <cell r="D852" t="str">
            <v>86 2 3 1 3</v>
          </cell>
          <cell r="E852" t="str">
            <v>86 2 3 1 30168</v>
          </cell>
          <cell r="F852" t="str">
            <v>86 2 3 1 3</v>
          </cell>
          <cell r="G852" t="e">
            <v>#N/A</v>
          </cell>
          <cell r="H852">
            <v>1400</v>
          </cell>
          <cell r="I852">
            <v>0</v>
          </cell>
          <cell r="J852">
            <v>1400</v>
          </cell>
        </row>
        <row r="853">
          <cell r="B853" t="str">
            <v>0168</v>
          </cell>
          <cell r="C853" t="str">
            <v>PIURA</v>
          </cell>
          <cell r="D853" t="str">
            <v>87 2 3 1 3</v>
          </cell>
          <cell r="E853" t="str">
            <v>87 2 3 1 30168</v>
          </cell>
          <cell r="F853" t="str">
            <v>87 2 3 1 3</v>
          </cell>
          <cell r="G853" t="e">
            <v>#N/A</v>
          </cell>
          <cell r="H853">
            <v>1400</v>
          </cell>
          <cell r="I853">
            <v>0</v>
          </cell>
          <cell r="J853">
            <v>1400</v>
          </cell>
        </row>
        <row r="854">
          <cell r="B854" t="str">
            <v>0168</v>
          </cell>
          <cell r="C854" t="str">
            <v>PIURA</v>
          </cell>
          <cell r="D854" t="str">
            <v>88 2 3 1 3</v>
          </cell>
          <cell r="E854" t="str">
            <v>88 2 3 1 30168</v>
          </cell>
          <cell r="F854" t="str">
            <v>88 2 3 1 3</v>
          </cell>
          <cell r="G854" t="e">
            <v>#N/A</v>
          </cell>
          <cell r="H854">
            <v>560</v>
          </cell>
          <cell r="I854">
            <v>0</v>
          </cell>
          <cell r="J854">
            <v>560</v>
          </cell>
        </row>
        <row r="855">
          <cell r="B855" t="str">
            <v>0168</v>
          </cell>
          <cell r="C855" t="str">
            <v>PIURA</v>
          </cell>
          <cell r="D855" t="str">
            <v>89 2 3 1 3</v>
          </cell>
          <cell r="E855" t="str">
            <v>89 2 3 1 30168</v>
          </cell>
          <cell r="F855" t="str">
            <v>89 2 3 1 3</v>
          </cell>
          <cell r="G855" t="e">
            <v>#N/A</v>
          </cell>
          <cell r="H855">
            <v>50000</v>
          </cell>
          <cell r="I855">
            <v>0</v>
          </cell>
          <cell r="J855">
            <v>50000</v>
          </cell>
        </row>
        <row r="856">
          <cell r="B856" t="str">
            <v>0168</v>
          </cell>
          <cell r="C856" t="str">
            <v>PIURA</v>
          </cell>
          <cell r="D856" t="str">
            <v>90 2 3 1 3</v>
          </cell>
          <cell r="E856" t="str">
            <v>90 2 3 1 30168</v>
          </cell>
          <cell r="F856" t="str">
            <v>90 2 3 1 3</v>
          </cell>
          <cell r="G856" t="e">
            <v>#N/A</v>
          </cell>
          <cell r="H856">
            <v>3060</v>
          </cell>
          <cell r="I856">
            <v>0</v>
          </cell>
          <cell r="J856">
            <v>3060</v>
          </cell>
        </row>
        <row r="857">
          <cell r="B857" t="str">
            <v>0169</v>
          </cell>
          <cell r="C857" t="str">
            <v>OFICINA NACIONAL</v>
          </cell>
          <cell r="D857" t="str">
            <v>91 2 3 1 3</v>
          </cell>
          <cell r="E857" t="str">
            <v>91 2 3 1 30169</v>
          </cell>
          <cell r="F857" t="str">
            <v>91 2 3 1 3</v>
          </cell>
          <cell r="G857" t="e">
            <v>#N/A</v>
          </cell>
          <cell r="H857">
            <v>16500</v>
          </cell>
          <cell r="I857">
            <v>0</v>
          </cell>
          <cell r="J857">
            <v>16500</v>
          </cell>
        </row>
        <row r="858">
          <cell r="B858" t="str">
            <v>0169</v>
          </cell>
          <cell r="C858" t="str">
            <v>OFICINA NACIONAL</v>
          </cell>
          <cell r="D858" t="str">
            <v>92 2 3 1 3</v>
          </cell>
          <cell r="E858" t="str">
            <v>92 2 3 1 30169</v>
          </cell>
          <cell r="F858" t="str">
            <v>92 2 3 1 3</v>
          </cell>
          <cell r="G858" t="e">
            <v>#N/A</v>
          </cell>
          <cell r="H858">
            <v>20000</v>
          </cell>
          <cell r="I858">
            <v>0</v>
          </cell>
          <cell r="J858">
            <v>20000</v>
          </cell>
        </row>
        <row r="859">
          <cell r="B859" t="str">
            <v>0169</v>
          </cell>
          <cell r="C859" t="str">
            <v>OFICINA NACIONAL</v>
          </cell>
          <cell r="D859" t="str">
            <v>93 2 3 1 3</v>
          </cell>
          <cell r="E859" t="str">
            <v>93 2 3 1 30169</v>
          </cell>
          <cell r="F859" t="str">
            <v>93 2 3 1 3</v>
          </cell>
          <cell r="G859" t="e">
            <v>#N/A</v>
          </cell>
          <cell r="H859">
            <v>65450</v>
          </cell>
          <cell r="I859">
            <v>0</v>
          </cell>
          <cell r="J859">
            <v>65450</v>
          </cell>
        </row>
        <row r="860">
          <cell r="B860" t="str">
            <v>0169</v>
          </cell>
          <cell r="C860" t="str">
            <v>OFICINA NACIONAL</v>
          </cell>
          <cell r="D860" t="str">
            <v>94 2 3 1 3</v>
          </cell>
          <cell r="E860" t="str">
            <v>94 2 3 1 30169</v>
          </cell>
          <cell r="F860" t="str">
            <v>94 2 3 1 3</v>
          </cell>
          <cell r="G860" t="e">
            <v>#N/A</v>
          </cell>
          <cell r="H860">
            <v>103530</v>
          </cell>
          <cell r="I860">
            <v>0</v>
          </cell>
          <cell r="J860">
            <v>103530</v>
          </cell>
        </row>
        <row r="861">
          <cell r="B861" t="str">
            <v>0169</v>
          </cell>
          <cell r="C861" t="str">
            <v>OFICINA NACIONAL</v>
          </cell>
          <cell r="D861" t="str">
            <v>95 2 3 1 3</v>
          </cell>
          <cell r="E861" t="str">
            <v>95 2 3 1 30169</v>
          </cell>
          <cell r="F861" t="str">
            <v>95 2 3 1 3</v>
          </cell>
          <cell r="G861" t="e">
            <v>#N/A</v>
          </cell>
          <cell r="H861">
            <v>2660</v>
          </cell>
          <cell r="I861">
            <v>0</v>
          </cell>
          <cell r="J861">
            <v>2660</v>
          </cell>
        </row>
        <row r="862">
          <cell r="B862" t="str">
            <v>0169</v>
          </cell>
          <cell r="C862" t="str">
            <v>OFICINA NACIONAL</v>
          </cell>
          <cell r="D862" t="str">
            <v>96 2 3 1 3</v>
          </cell>
          <cell r="E862" t="str">
            <v>96 2 3 1 30169</v>
          </cell>
          <cell r="F862" t="str">
            <v>96 2 3 1 3</v>
          </cell>
          <cell r="G862" t="e">
            <v>#N/A</v>
          </cell>
          <cell r="H862">
            <v>60000</v>
          </cell>
          <cell r="I862">
            <v>0</v>
          </cell>
          <cell r="J862">
            <v>60000</v>
          </cell>
        </row>
        <row r="863">
          <cell r="B863" t="str">
            <v>0169</v>
          </cell>
          <cell r="C863" t="str">
            <v>OFICINA NACIONAL</v>
          </cell>
          <cell r="D863" t="str">
            <v>97 2 3 1 3</v>
          </cell>
          <cell r="E863" t="str">
            <v>97 2 3 1 30169</v>
          </cell>
          <cell r="F863" t="str">
            <v>97 2 3 1 3</v>
          </cell>
          <cell r="G863" t="e">
            <v>#N/A</v>
          </cell>
          <cell r="H863">
            <v>309000</v>
          </cell>
          <cell r="I863">
            <v>17500</v>
          </cell>
          <cell r="J863">
            <v>291500</v>
          </cell>
        </row>
        <row r="864">
          <cell r="B864" t="str">
            <v>0169</v>
          </cell>
          <cell r="C864" t="str">
            <v>OFICINA NACIONAL</v>
          </cell>
          <cell r="D864" t="str">
            <v>98 2 3 1 3</v>
          </cell>
          <cell r="E864" t="str">
            <v>98 2 3 1 30169</v>
          </cell>
          <cell r="F864" t="str">
            <v>98 2 3 1 3</v>
          </cell>
          <cell r="G864" t="e">
            <v>#N/A</v>
          </cell>
          <cell r="H864">
            <v>66000</v>
          </cell>
          <cell r="I864">
            <v>0</v>
          </cell>
          <cell r="J864">
            <v>66000</v>
          </cell>
        </row>
        <row r="865">
          <cell r="B865" t="str">
            <v>0169</v>
          </cell>
          <cell r="C865" t="str">
            <v>OFICINA NACIONAL</v>
          </cell>
          <cell r="D865" t="str">
            <v>99 2 3 1 3</v>
          </cell>
          <cell r="E865" t="str">
            <v>99 2 3 1 30169</v>
          </cell>
          <cell r="F865" t="str">
            <v>99 2 3 1 3</v>
          </cell>
          <cell r="G865" t="e">
            <v>#N/A</v>
          </cell>
          <cell r="H865">
            <v>2320287</v>
          </cell>
          <cell r="I865">
            <v>0</v>
          </cell>
          <cell r="J865">
            <v>2320287</v>
          </cell>
        </row>
      </sheetData>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9"/>
      <sheetName val="PREVISIÓN CON CONTRATO"/>
      <sheetName val="Hoja4"/>
      <sheetName val="Metas"/>
      <sheetName val="Hoja5"/>
      <sheetName val="deta"/>
      <sheetName val="NOTA FINAL (2)"/>
      <sheetName val="PIA"/>
      <sheetName val="Anexo 04"/>
      <sheetName val="Anexo 05"/>
      <sheetName val="Resumen Nota"/>
      <sheetName val="Hoja1"/>
      <sheetName val="NOTA FINAL"/>
      <sheetName val="RESUMEN-CN-02"/>
      <sheetName val="Hoja2"/>
      <sheetName val="CN-01"/>
      <sheetName val="Hoja6"/>
      <sheetName val="CN-02"/>
      <sheetName val="Caja Chica"/>
      <sheetName val="practicante"/>
      <sheetName val="cas"/>
      <sheetName val="2.cas"/>
      <sheetName val="Cuadro01"/>
      <sheetName val="Cuadro02"/>
      <sheetName val="Hoja11"/>
      <sheetName val="2.Martes"/>
      <sheetName val="Anexo 07"/>
      <sheetName val="Anexo 08"/>
      <sheetName val="Hoja9"/>
    </sheetNames>
    <sheetDataSet>
      <sheetData sheetId="0"/>
      <sheetData sheetId="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sheetData sheetId="13"/>
      <sheetData sheetId="14">
        <row r="1">
          <cell r="L1" t="str">
            <v>NV</v>
          </cell>
          <cell r="M1" t="str">
            <v>NN</v>
          </cell>
          <cell r="N1" t="str">
            <v>MMN</v>
          </cell>
          <cell r="O1" t="str">
            <v>VVVB</v>
          </cell>
        </row>
        <row r="2">
          <cell r="L2" t="str">
            <v>LIMA5001253</v>
          </cell>
          <cell r="M2" t="str">
            <v>LIMA</v>
          </cell>
          <cell r="N2" t="str">
            <v>0001</v>
          </cell>
          <cell r="O2" t="str">
            <v>5001253</v>
          </cell>
        </row>
        <row r="3">
          <cell r="L3" t="str">
            <v>AMAZONAS5004341</v>
          </cell>
          <cell r="M3" t="str">
            <v>AMAZONAS</v>
          </cell>
          <cell r="N3" t="str">
            <v>0002</v>
          </cell>
          <cell r="O3" t="str">
            <v>5004341</v>
          </cell>
        </row>
        <row r="4">
          <cell r="L4" t="str">
            <v>AMAZONAS5004341</v>
          </cell>
          <cell r="M4" t="str">
            <v>AMAZONAS</v>
          </cell>
          <cell r="N4" t="str">
            <v>0002</v>
          </cell>
          <cell r="O4" t="str">
            <v>5004341</v>
          </cell>
        </row>
        <row r="5">
          <cell r="L5" t="str">
            <v>AMAZONAS5004341</v>
          </cell>
          <cell r="M5" t="str">
            <v>AMAZONAS</v>
          </cell>
          <cell r="N5" t="str">
            <v>0002</v>
          </cell>
          <cell r="O5" t="str">
            <v>5004341</v>
          </cell>
        </row>
        <row r="6">
          <cell r="L6" t="str">
            <v>ANCASH5004341</v>
          </cell>
          <cell r="M6" t="str">
            <v>ANCASH</v>
          </cell>
          <cell r="N6" t="str">
            <v>0003</v>
          </cell>
          <cell r="O6" t="str">
            <v>5004341</v>
          </cell>
        </row>
        <row r="7">
          <cell r="L7" t="str">
            <v>ANCASH5004341</v>
          </cell>
          <cell r="M7" t="str">
            <v>ANCASH</v>
          </cell>
          <cell r="N7" t="str">
            <v>0003</v>
          </cell>
          <cell r="O7" t="str">
            <v>5004341</v>
          </cell>
        </row>
        <row r="8">
          <cell r="L8" t="str">
            <v>ANCASH5004341</v>
          </cell>
          <cell r="M8" t="str">
            <v>ANCASH</v>
          </cell>
          <cell r="N8" t="str">
            <v>0003</v>
          </cell>
          <cell r="O8" t="str">
            <v>5004341</v>
          </cell>
        </row>
        <row r="9">
          <cell r="L9" t="str">
            <v>APURIMAC5004341</v>
          </cell>
          <cell r="M9" t="str">
            <v>APURIMAC</v>
          </cell>
          <cell r="N9" t="str">
            <v>0004</v>
          </cell>
          <cell r="O9" t="str">
            <v>5004341</v>
          </cell>
        </row>
        <row r="10">
          <cell r="L10" t="str">
            <v>APURIMAC5004341</v>
          </cell>
          <cell r="M10" t="str">
            <v>APURIMAC</v>
          </cell>
          <cell r="N10" t="str">
            <v>0004</v>
          </cell>
          <cell r="O10" t="str">
            <v>5004341</v>
          </cell>
        </row>
        <row r="11">
          <cell r="L11" t="str">
            <v>APURIMAC5004341</v>
          </cell>
          <cell r="M11" t="str">
            <v>APURIMAC</v>
          </cell>
          <cell r="N11" t="str">
            <v>0004</v>
          </cell>
          <cell r="O11" t="str">
            <v>5004341</v>
          </cell>
        </row>
        <row r="12">
          <cell r="L12" t="str">
            <v>AREQUIPA5004341</v>
          </cell>
          <cell r="M12" t="str">
            <v>AREQUIPA</v>
          </cell>
          <cell r="N12" t="str">
            <v>0005</v>
          </cell>
          <cell r="O12" t="str">
            <v>5004341</v>
          </cell>
        </row>
        <row r="13">
          <cell r="L13" t="str">
            <v>AREQUIPA5004341</v>
          </cell>
          <cell r="M13" t="str">
            <v>AREQUIPA</v>
          </cell>
          <cell r="N13" t="str">
            <v>0005</v>
          </cell>
          <cell r="O13" t="str">
            <v>5004341</v>
          </cell>
        </row>
        <row r="14">
          <cell r="L14" t="str">
            <v>AREQUIPA5004341</v>
          </cell>
          <cell r="M14" t="str">
            <v>AREQUIPA</v>
          </cell>
          <cell r="N14" t="str">
            <v>0005</v>
          </cell>
          <cell r="O14" t="str">
            <v>5004341</v>
          </cell>
        </row>
        <row r="15">
          <cell r="L15" t="str">
            <v>AYACUCHO5004341</v>
          </cell>
          <cell r="M15" t="str">
            <v>AYACUCHO</v>
          </cell>
          <cell r="N15" t="str">
            <v>0006</v>
          </cell>
          <cell r="O15" t="str">
            <v>5004341</v>
          </cell>
        </row>
        <row r="16">
          <cell r="L16" t="str">
            <v>AYACUCHO5004341</v>
          </cell>
          <cell r="M16" t="str">
            <v>AYACUCHO</v>
          </cell>
          <cell r="N16" t="str">
            <v>0006</v>
          </cell>
          <cell r="O16" t="str">
            <v>5004341</v>
          </cell>
        </row>
        <row r="17">
          <cell r="L17" t="str">
            <v>AYACUCHO5004341</v>
          </cell>
          <cell r="M17" t="str">
            <v>AYACUCHO</v>
          </cell>
          <cell r="N17" t="str">
            <v>0006</v>
          </cell>
          <cell r="O17" t="str">
            <v>5004341</v>
          </cell>
        </row>
        <row r="18">
          <cell r="L18" t="str">
            <v>CAJAMARCA5004341</v>
          </cell>
          <cell r="M18" t="str">
            <v>CAJAMARCA</v>
          </cell>
          <cell r="N18" t="str">
            <v>0007</v>
          </cell>
          <cell r="O18" t="str">
            <v>5004341</v>
          </cell>
        </row>
        <row r="19">
          <cell r="L19" t="str">
            <v>CAJAMARCA5004341</v>
          </cell>
          <cell r="M19" t="str">
            <v>CAJAMARCA</v>
          </cell>
          <cell r="N19" t="str">
            <v>0007</v>
          </cell>
          <cell r="O19" t="str">
            <v>5004341</v>
          </cell>
        </row>
        <row r="20">
          <cell r="L20" t="str">
            <v>CAJAMARCA5004341</v>
          </cell>
          <cell r="M20" t="str">
            <v>CAJAMARCA</v>
          </cell>
          <cell r="N20" t="str">
            <v>0007</v>
          </cell>
          <cell r="O20" t="str">
            <v>5004341</v>
          </cell>
        </row>
        <row r="21">
          <cell r="L21" t="str">
            <v>CUSCO5004341</v>
          </cell>
          <cell r="M21" t="str">
            <v>CUSCO</v>
          </cell>
          <cell r="N21" t="str">
            <v>0008</v>
          </cell>
          <cell r="O21" t="str">
            <v>5004341</v>
          </cell>
        </row>
        <row r="22">
          <cell r="L22" t="str">
            <v>CUSCO5004341</v>
          </cell>
          <cell r="M22" t="str">
            <v>CUSCO</v>
          </cell>
          <cell r="N22" t="str">
            <v>0008</v>
          </cell>
          <cell r="O22" t="str">
            <v>5004341</v>
          </cell>
        </row>
        <row r="23">
          <cell r="L23" t="str">
            <v>CUSCO5004341</v>
          </cell>
          <cell r="M23" t="str">
            <v>CUSCO</v>
          </cell>
          <cell r="N23" t="str">
            <v>0008</v>
          </cell>
          <cell r="O23" t="str">
            <v>5004341</v>
          </cell>
        </row>
        <row r="24">
          <cell r="L24" t="str">
            <v>HUANCAVELICA5004341</v>
          </cell>
          <cell r="M24" t="str">
            <v>HUANCAVELICA</v>
          </cell>
          <cell r="N24" t="str">
            <v>0009</v>
          </cell>
          <cell r="O24" t="str">
            <v>5004341</v>
          </cell>
        </row>
        <row r="25">
          <cell r="L25" t="str">
            <v>HUANCAVELICA5004341</v>
          </cell>
          <cell r="M25" t="str">
            <v>HUANCAVELICA</v>
          </cell>
          <cell r="N25" t="str">
            <v>0009</v>
          </cell>
          <cell r="O25" t="str">
            <v>5004341</v>
          </cell>
        </row>
        <row r="26">
          <cell r="L26" t="str">
            <v>HUANCAVELICA5004341</v>
          </cell>
          <cell r="M26" t="str">
            <v>HUANCAVELICA</v>
          </cell>
          <cell r="N26" t="str">
            <v>0009</v>
          </cell>
          <cell r="O26" t="str">
            <v>5004341</v>
          </cell>
        </row>
        <row r="27">
          <cell r="L27" t="str">
            <v>HUANUCO5004341</v>
          </cell>
          <cell r="M27" t="str">
            <v>HUANUCO</v>
          </cell>
          <cell r="N27" t="str">
            <v>0010</v>
          </cell>
          <cell r="O27" t="str">
            <v>5004341</v>
          </cell>
        </row>
        <row r="28">
          <cell r="L28" t="str">
            <v>HUANUCO5004341</v>
          </cell>
          <cell r="M28" t="str">
            <v>HUANUCO</v>
          </cell>
          <cell r="N28" t="str">
            <v>0010</v>
          </cell>
          <cell r="O28" t="str">
            <v>5004341</v>
          </cell>
        </row>
        <row r="29">
          <cell r="L29" t="str">
            <v>HUANUCO5004341</v>
          </cell>
          <cell r="M29" t="str">
            <v>HUANUCO</v>
          </cell>
          <cell r="N29" t="str">
            <v>0010</v>
          </cell>
          <cell r="O29" t="str">
            <v>5004341</v>
          </cell>
        </row>
        <row r="30">
          <cell r="L30" t="str">
            <v>ICA5004341</v>
          </cell>
          <cell r="M30" t="str">
            <v>ICA</v>
          </cell>
          <cell r="N30" t="str">
            <v>0011</v>
          </cell>
          <cell r="O30" t="str">
            <v>5004341</v>
          </cell>
        </row>
        <row r="31">
          <cell r="L31" t="str">
            <v>ICA5004341</v>
          </cell>
          <cell r="M31" t="str">
            <v>ICA</v>
          </cell>
          <cell r="N31" t="str">
            <v>0011</v>
          </cell>
          <cell r="O31" t="str">
            <v>5004341</v>
          </cell>
        </row>
        <row r="32">
          <cell r="L32" t="str">
            <v>ICA5004341</v>
          </cell>
          <cell r="M32" t="str">
            <v>ICA</v>
          </cell>
          <cell r="N32" t="str">
            <v>0011</v>
          </cell>
          <cell r="O32" t="str">
            <v>5004341</v>
          </cell>
        </row>
        <row r="33">
          <cell r="L33" t="str">
            <v>JUNIN5004341</v>
          </cell>
          <cell r="M33" t="str">
            <v>JUNIN</v>
          </cell>
          <cell r="N33" t="str">
            <v>0012</v>
          </cell>
          <cell r="O33" t="str">
            <v>5004341</v>
          </cell>
        </row>
        <row r="34">
          <cell r="L34" t="str">
            <v>JUNIN5004341</v>
          </cell>
          <cell r="M34" t="str">
            <v>JUNIN</v>
          </cell>
          <cell r="N34" t="str">
            <v>0012</v>
          </cell>
          <cell r="O34" t="str">
            <v>5004341</v>
          </cell>
        </row>
        <row r="35">
          <cell r="L35" t="str">
            <v>JUNIN5004341</v>
          </cell>
          <cell r="M35" t="str">
            <v>JUNIN</v>
          </cell>
          <cell r="N35" t="str">
            <v>0012</v>
          </cell>
          <cell r="O35" t="str">
            <v>5004341</v>
          </cell>
        </row>
        <row r="36">
          <cell r="L36" t="str">
            <v>LA LIBERTAD5004341</v>
          </cell>
          <cell r="M36" t="str">
            <v>LA LIBERTAD</v>
          </cell>
          <cell r="N36" t="str">
            <v>0013</v>
          </cell>
          <cell r="O36" t="str">
            <v>5004341</v>
          </cell>
        </row>
        <row r="37">
          <cell r="L37" t="str">
            <v>LA LIBERTAD5004341</v>
          </cell>
          <cell r="M37" t="str">
            <v>LA LIBERTAD</v>
          </cell>
          <cell r="N37" t="str">
            <v>0013</v>
          </cell>
          <cell r="O37" t="str">
            <v>5004341</v>
          </cell>
        </row>
        <row r="38">
          <cell r="L38" t="str">
            <v>LA LIBERTAD5004341</v>
          </cell>
          <cell r="M38" t="str">
            <v>LA LIBERTAD</v>
          </cell>
          <cell r="N38" t="str">
            <v>0013</v>
          </cell>
          <cell r="O38" t="str">
            <v>5004341</v>
          </cell>
        </row>
        <row r="39">
          <cell r="L39" t="str">
            <v>LAMBAYEQUE5004341</v>
          </cell>
          <cell r="M39" t="str">
            <v>LAMBAYEQUE</v>
          </cell>
          <cell r="N39" t="str">
            <v>0014</v>
          </cell>
          <cell r="O39" t="str">
            <v>5004341</v>
          </cell>
        </row>
        <row r="40">
          <cell r="L40" t="str">
            <v>LAMBAYEQUE5004341</v>
          </cell>
          <cell r="M40" t="str">
            <v>LAMBAYEQUE</v>
          </cell>
          <cell r="N40" t="str">
            <v>0014</v>
          </cell>
          <cell r="O40" t="str">
            <v>5004341</v>
          </cell>
        </row>
        <row r="41">
          <cell r="L41" t="str">
            <v>LAMBAYEQUE5004341</v>
          </cell>
          <cell r="M41" t="str">
            <v>LAMBAYEQUE</v>
          </cell>
          <cell r="N41" t="str">
            <v>0014</v>
          </cell>
          <cell r="O41" t="str">
            <v>5004341</v>
          </cell>
        </row>
        <row r="42">
          <cell r="L42" t="str">
            <v>LIMA5004341</v>
          </cell>
          <cell r="M42" t="str">
            <v>LIMA</v>
          </cell>
          <cell r="N42" t="str">
            <v>0015</v>
          </cell>
          <cell r="O42" t="str">
            <v>5004341</v>
          </cell>
        </row>
        <row r="43">
          <cell r="L43" t="str">
            <v>LIMA5004341</v>
          </cell>
          <cell r="M43" t="str">
            <v>LIMA</v>
          </cell>
          <cell r="N43" t="str">
            <v>0015</v>
          </cell>
          <cell r="O43" t="str">
            <v>5004341</v>
          </cell>
        </row>
        <row r="44">
          <cell r="L44" t="str">
            <v>LIMA5004341</v>
          </cell>
          <cell r="M44" t="str">
            <v>LIMA</v>
          </cell>
          <cell r="N44" t="str">
            <v>0015</v>
          </cell>
          <cell r="O44" t="str">
            <v>5004341</v>
          </cell>
        </row>
        <row r="45">
          <cell r="L45" t="str">
            <v>LIMA5004341</v>
          </cell>
          <cell r="M45" t="str">
            <v>LIMA</v>
          </cell>
          <cell r="N45" t="str">
            <v>0015</v>
          </cell>
          <cell r="O45" t="str">
            <v>5004341</v>
          </cell>
        </row>
        <row r="46">
          <cell r="L46" t="str">
            <v>LIMA5004341</v>
          </cell>
          <cell r="M46" t="str">
            <v>LIMA</v>
          </cell>
          <cell r="N46" t="str">
            <v>0015</v>
          </cell>
          <cell r="O46" t="str">
            <v>5004341</v>
          </cell>
        </row>
        <row r="47">
          <cell r="L47" t="str">
            <v>LIMA5004341</v>
          </cell>
          <cell r="M47" t="str">
            <v>LIMA</v>
          </cell>
          <cell r="N47" t="str">
            <v>0015</v>
          </cell>
          <cell r="O47" t="str">
            <v>5004341</v>
          </cell>
        </row>
        <row r="48">
          <cell r="L48" t="str">
            <v>LIMA5004341</v>
          </cell>
          <cell r="M48" t="str">
            <v>LIMA</v>
          </cell>
          <cell r="N48" t="str">
            <v>0015</v>
          </cell>
          <cell r="O48" t="str">
            <v>5004341</v>
          </cell>
        </row>
        <row r="49">
          <cell r="L49" t="str">
            <v>LIMA5004341</v>
          </cell>
          <cell r="M49" t="str">
            <v>LIMA</v>
          </cell>
          <cell r="N49" t="str">
            <v>0015</v>
          </cell>
          <cell r="O49" t="str">
            <v>5004341</v>
          </cell>
        </row>
        <row r="50">
          <cell r="L50" t="str">
            <v>LIMA5004341</v>
          </cell>
          <cell r="M50" t="str">
            <v>LIMA</v>
          </cell>
          <cell r="N50" t="str">
            <v>0015</v>
          </cell>
          <cell r="O50" t="str">
            <v>5004341</v>
          </cell>
        </row>
        <row r="51">
          <cell r="L51" t="str">
            <v>LIMA5004341</v>
          </cell>
          <cell r="M51" t="str">
            <v>LIMA</v>
          </cell>
          <cell r="N51" t="str">
            <v>0015</v>
          </cell>
          <cell r="O51" t="str">
            <v>5004341</v>
          </cell>
        </row>
        <row r="52">
          <cell r="L52" t="str">
            <v>LIMA5004341</v>
          </cell>
          <cell r="M52" t="str">
            <v>LIMA</v>
          </cell>
          <cell r="N52" t="str">
            <v>0015</v>
          </cell>
          <cell r="O52" t="str">
            <v>5004341</v>
          </cell>
        </row>
        <row r="53">
          <cell r="L53" t="str">
            <v>LIMA5004341</v>
          </cell>
          <cell r="M53" t="str">
            <v>LIMA</v>
          </cell>
          <cell r="N53" t="str">
            <v>0015</v>
          </cell>
          <cell r="O53" t="str">
            <v>5004341</v>
          </cell>
        </row>
        <row r="54">
          <cell r="L54" t="str">
            <v>LIMA5004341</v>
          </cell>
          <cell r="M54" t="str">
            <v>LIMA</v>
          </cell>
          <cell r="N54" t="str">
            <v>0015</v>
          </cell>
          <cell r="O54" t="str">
            <v>5004341</v>
          </cell>
        </row>
        <row r="55">
          <cell r="L55" t="str">
            <v>LIMA5004341</v>
          </cell>
          <cell r="M55" t="str">
            <v>LIMA</v>
          </cell>
          <cell r="N55" t="str">
            <v>0015</v>
          </cell>
          <cell r="O55" t="str">
            <v>5004341</v>
          </cell>
        </row>
        <row r="56">
          <cell r="L56" t="str">
            <v>LIMA5004341</v>
          </cell>
          <cell r="M56" t="str">
            <v>LIMA</v>
          </cell>
          <cell r="N56" t="str">
            <v>0015</v>
          </cell>
          <cell r="O56" t="str">
            <v>5004341</v>
          </cell>
        </row>
        <row r="57">
          <cell r="L57" t="str">
            <v>LIMA5004341</v>
          </cell>
          <cell r="M57" t="str">
            <v>LIMA</v>
          </cell>
          <cell r="N57" t="str">
            <v>0015</v>
          </cell>
          <cell r="O57" t="str">
            <v>5004341</v>
          </cell>
        </row>
        <row r="58">
          <cell r="L58" t="str">
            <v>LIMA5004341</v>
          </cell>
          <cell r="M58" t="str">
            <v>LIMA</v>
          </cell>
          <cell r="N58" t="str">
            <v>0015</v>
          </cell>
          <cell r="O58" t="str">
            <v>5004341</v>
          </cell>
        </row>
        <row r="59">
          <cell r="L59" t="str">
            <v>LORETO5004341</v>
          </cell>
          <cell r="M59" t="str">
            <v>LORETO</v>
          </cell>
          <cell r="N59" t="str">
            <v>0016</v>
          </cell>
          <cell r="O59" t="str">
            <v>5004341</v>
          </cell>
        </row>
        <row r="60">
          <cell r="L60" t="str">
            <v>LORETO5004341</v>
          </cell>
          <cell r="M60" t="str">
            <v>LORETO</v>
          </cell>
          <cell r="N60" t="str">
            <v>0016</v>
          </cell>
          <cell r="O60" t="str">
            <v>5004341</v>
          </cell>
        </row>
        <row r="61">
          <cell r="L61" t="str">
            <v>LORETO5004341</v>
          </cell>
          <cell r="M61" t="str">
            <v>LORETO</v>
          </cell>
          <cell r="N61" t="str">
            <v>0016</v>
          </cell>
          <cell r="O61" t="str">
            <v>5004341</v>
          </cell>
        </row>
        <row r="62">
          <cell r="L62" t="str">
            <v>MADRE DE DIOS5004341</v>
          </cell>
          <cell r="M62" t="str">
            <v>MADRE DE DIOS</v>
          </cell>
          <cell r="N62" t="str">
            <v>0017</v>
          </cell>
          <cell r="O62" t="str">
            <v>5004341</v>
          </cell>
        </row>
        <row r="63">
          <cell r="L63" t="str">
            <v>MADRE DE DIOS5004341</v>
          </cell>
          <cell r="M63" t="str">
            <v>MADRE DE DIOS</v>
          </cell>
          <cell r="N63" t="str">
            <v>0017</v>
          </cell>
          <cell r="O63" t="str">
            <v>5004341</v>
          </cell>
        </row>
        <row r="64">
          <cell r="L64" t="str">
            <v>MADRE DE DIOS5004341</v>
          </cell>
          <cell r="M64" t="str">
            <v>MADRE DE DIOS</v>
          </cell>
          <cell r="N64" t="str">
            <v>0017</v>
          </cell>
          <cell r="O64" t="str">
            <v>5004341</v>
          </cell>
        </row>
        <row r="65">
          <cell r="L65" t="str">
            <v>MOQUEGUA5004341</v>
          </cell>
          <cell r="M65" t="str">
            <v>MOQUEGUA</v>
          </cell>
          <cell r="N65" t="str">
            <v>0018</v>
          </cell>
          <cell r="O65" t="str">
            <v>5004341</v>
          </cell>
        </row>
        <row r="66">
          <cell r="L66" t="str">
            <v>MOQUEGUA5004341</v>
          </cell>
          <cell r="M66" t="str">
            <v>MOQUEGUA</v>
          </cell>
          <cell r="N66" t="str">
            <v>0018</v>
          </cell>
          <cell r="O66" t="str">
            <v>5004341</v>
          </cell>
        </row>
        <row r="67">
          <cell r="L67" t="str">
            <v>MOQUEGUA5004341</v>
          </cell>
          <cell r="M67" t="str">
            <v>MOQUEGUA</v>
          </cell>
          <cell r="N67" t="str">
            <v>0018</v>
          </cell>
          <cell r="O67" t="str">
            <v>5004341</v>
          </cell>
        </row>
        <row r="68">
          <cell r="L68" t="str">
            <v>PASCO5004341</v>
          </cell>
          <cell r="M68" t="str">
            <v>PASCO</v>
          </cell>
          <cell r="N68" t="str">
            <v>0019</v>
          </cell>
          <cell r="O68" t="str">
            <v>5004341</v>
          </cell>
        </row>
        <row r="69">
          <cell r="L69" t="str">
            <v>PASCO5004341</v>
          </cell>
          <cell r="M69" t="str">
            <v>PASCO</v>
          </cell>
          <cell r="N69" t="str">
            <v>0019</v>
          </cell>
          <cell r="O69" t="str">
            <v>5004341</v>
          </cell>
        </row>
        <row r="70">
          <cell r="L70" t="str">
            <v>PASCO5004341</v>
          </cell>
          <cell r="M70" t="str">
            <v>PASCO</v>
          </cell>
          <cell r="N70" t="str">
            <v>0019</v>
          </cell>
          <cell r="O70" t="str">
            <v>5004341</v>
          </cell>
        </row>
        <row r="71">
          <cell r="L71" t="str">
            <v>PIURA5004341</v>
          </cell>
          <cell r="M71" t="str">
            <v>PIURA</v>
          </cell>
          <cell r="N71" t="str">
            <v>0020</v>
          </cell>
          <cell r="O71" t="str">
            <v>5004341</v>
          </cell>
        </row>
        <row r="72">
          <cell r="L72" t="str">
            <v>PIURA5004341</v>
          </cell>
          <cell r="M72" t="str">
            <v>PIURA</v>
          </cell>
          <cell r="N72" t="str">
            <v>0020</v>
          </cell>
          <cell r="O72" t="str">
            <v>5004341</v>
          </cell>
        </row>
        <row r="73">
          <cell r="L73" t="str">
            <v>PIURA5004341</v>
          </cell>
          <cell r="M73" t="str">
            <v>PIURA</v>
          </cell>
          <cell r="N73" t="str">
            <v>0020</v>
          </cell>
          <cell r="O73" t="str">
            <v>5004341</v>
          </cell>
        </row>
        <row r="74">
          <cell r="L74" t="str">
            <v>PUNO5004341</v>
          </cell>
          <cell r="M74" t="str">
            <v>PUNO</v>
          </cell>
          <cell r="N74" t="str">
            <v>0021</v>
          </cell>
          <cell r="O74" t="str">
            <v>5004341</v>
          </cell>
        </row>
        <row r="75">
          <cell r="L75" t="str">
            <v>PUNO5004341</v>
          </cell>
          <cell r="M75" t="str">
            <v>PUNO</v>
          </cell>
          <cell r="N75" t="str">
            <v>0021</v>
          </cell>
          <cell r="O75" t="str">
            <v>5004341</v>
          </cell>
        </row>
        <row r="76">
          <cell r="L76" t="str">
            <v>PUNO5004341</v>
          </cell>
          <cell r="M76" t="str">
            <v>PUNO</v>
          </cell>
          <cell r="N76" t="str">
            <v>0021</v>
          </cell>
          <cell r="O76" t="str">
            <v>5004341</v>
          </cell>
        </row>
        <row r="77">
          <cell r="L77" t="str">
            <v>SAN MARTIN5004341</v>
          </cell>
          <cell r="M77" t="str">
            <v>SAN MARTIN</v>
          </cell>
          <cell r="N77" t="str">
            <v>0022</v>
          </cell>
          <cell r="O77" t="str">
            <v>5004341</v>
          </cell>
        </row>
        <row r="78">
          <cell r="L78" t="str">
            <v>SAN MARTIN5004341</v>
          </cell>
          <cell r="M78" t="str">
            <v>SAN MARTIN</v>
          </cell>
          <cell r="N78" t="str">
            <v>0022</v>
          </cell>
          <cell r="O78" t="str">
            <v>5004341</v>
          </cell>
        </row>
        <row r="79">
          <cell r="L79" t="str">
            <v>SAN MARTIN5004341</v>
          </cell>
          <cell r="M79" t="str">
            <v>SAN MARTIN</v>
          </cell>
          <cell r="N79" t="str">
            <v>0022</v>
          </cell>
          <cell r="O79" t="str">
            <v>5004341</v>
          </cell>
        </row>
        <row r="80">
          <cell r="L80" t="str">
            <v>TACNA5004341</v>
          </cell>
          <cell r="M80" t="str">
            <v>TACNA</v>
          </cell>
          <cell r="N80" t="str">
            <v>0023</v>
          </cell>
          <cell r="O80" t="str">
            <v>5004341</v>
          </cell>
        </row>
        <row r="81">
          <cell r="L81" t="str">
            <v>TACNA5004341</v>
          </cell>
          <cell r="M81" t="str">
            <v>TACNA</v>
          </cell>
          <cell r="N81" t="str">
            <v>0023</v>
          </cell>
          <cell r="O81" t="str">
            <v>5004341</v>
          </cell>
        </row>
        <row r="82">
          <cell r="L82" t="str">
            <v>TACNA5004341</v>
          </cell>
          <cell r="M82" t="str">
            <v>TACNA</v>
          </cell>
          <cell r="N82" t="str">
            <v>0023</v>
          </cell>
          <cell r="O82" t="str">
            <v>5004341</v>
          </cell>
        </row>
        <row r="83">
          <cell r="L83" t="str">
            <v>TUMBES5004341</v>
          </cell>
          <cell r="M83" t="str">
            <v>TUMBES</v>
          </cell>
          <cell r="N83" t="str">
            <v>0024</v>
          </cell>
          <cell r="O83" t="str">
            <v>5004341</v>
          </cell>
        </row>
        <row r="84">
          <cell r="L84" t="str">
            <v>TUMBES5004341</v>
          </cell>
          <cell r="M84" t="str">
            <v>TUMBES</v>
          </cell>
          <cell r="N84" t="str">
            <v>0024</v>
          </cell>
          <cell r="O84" t="str">
            <v>5004341</v>
          </cell>
        </row>
        <row r="85">
          <cell r="L85" t="str">
            <v>TUMBES5004341</v>
          </cell>
          <cell r="M85" t="str">
            <v>TUMBES</v>
          </cell>
          <cell r="N85" t="str">
            <v>0024</v>
          </cell>
          <cell r="O85" t="str">
            <v>5004341</v>
          </cell>
        </row>
        <row r="86">
          <cell r="L86" t="str">
            <v>UCAYALI5004341</v>
          </cell>
          <cell r="M86" t="str">
            <v>UCAYALI</v>
          </cell>
          <cell r="N86" t="str">
            <v>0025</v>
          </cell>
          <cell r="O86" t="str">
            <v>5004341</v>
          </cell>
        </row>
        <row r="87">
          <cell r="L87" t="str">
            <v>UCAYALI5004341</v>
          </cell>
          <cell r="M87" t="str">
            <v>UCAYALI</v>
          </cell>
          <cell r="N87" t="str">
            <v>0025</v>
          </cell>
          <cell r="O87" t="str">
            <v>5004341</v>
          </cell>
        </row>
        <row r="88">
          <cell r="L88" t="str">
            <v>UCAYALI5004341</v>
          </cell>
          <cell r="M88" t="str">
            <v>UCAYALI</v>
          </cell>
          <cell r="N88" t="str">
            <v>0025</v>
          </cell>
          <cell r="O88" t="str">
            <v>5004341</v>
          </cell>
        </row>
        <row r="89">
          <cell r="L89" t="str">
            <v>AMAZONAS5004342</v>
          </cell>
          <cell r="M89" t="str">
            <v>AMAZONAS</v>
          </cell>
          <cell r="N89" t="str">
            <v>0026</v>
          </cell>
          <cell r="O89" t="str">
            <v>5004342</v>
          </cell>
        </row>
        <row r="90">
          <cell r="L90" t="str">
            <v>AMAZONAS5004342</v>
          </cell>
          <cell r="M90" t="str">
            <v>AMAZONAS</v>
          </cell>
          <cell r="N90" t="str">
            <v>0026</v>
          </cell>
          <cell r="O90" t="str">
            <v>5004342</v>
          </cell>
        </row>
        <row r="91">
          <cell r="L91" t="str">
            <v>AMAZONAS5004342</v>
          </cell>
          <cell r="M91" t="str">
            <v>AMAZONAS</v>
          </cell>
          <cell r="N91" t="str">
            <v>0026</v>
          </cell>
          <cell r="O91" t="str">
            <v>5004342</v>
          </cell>
        </row>
        <row r="92">
          <cell r="L92" t="str">
            <v>AMAZONAS5004342</v>
          </cell>
          <cell r="M92" t="str">
            <v>AMAZONAS</v>
          </cell>
          <cell r="N92" t="str">
            <v>0026</v>
          </cell>
          <cell r="O92" t="str">
            <v>5004342</v>
          </cell>
        </row>
        <row r="93">
          <cell r="L93" t="str">
            <v>AMAZONAS5004342</v>
          </cell>
          <cell r="M93" t="str">
            <v>AMAZONAS</v>
          </cell>
          <cell r="N93" t="str">
            <v>0026</v>
          </cell>
          <cell r="O93" t="str">
            <v>5004342</v>
          </cell>
        </row>
        <row r="94">
          <cell r="L94" t="str">
            <v>AMAZONAS5004342</v>
          </cell>
          <cell r="M94" t="str">
            <v>AMAZONAS</v>
          </cell>
          <cell r="N94" t="str">
            <v>0026</v>
          </cell>
          <cell r="O94" t="str">
            <v>5004342</v>
          </cell>
        </row>
        <row r="95">
          <cell r="L95" t="str">
            <v>AMAZONAS5004342</v>
          </cell>
          <cell r="M95" t="str">
            <v>AMAZONAS</v>
          </cell>
          <cell r="N95" t="str">
            <v>0026</v>
          </cell>
          <cell r="O95" t="str">
            <v>5004342</v>
          </cell>
        </row>
        <row r="96">
          <cell r="L96" t="str">
            <v>AMAZONAS5004342</v>
          </cell>
          <cell r="M96" t="str">
            <v>AMAZONAS</v>
          </cell>
          <cell r="N96" t="str">
            <v>0026</v>
          </cell>
          <cell r="O96" t="str">
            <v>5004342</v>
          </cell>
        </row>
        <row r="97">
          <cell r="L97" t="str">
            <v>AMAZONAS5004342</v>
          </cell>
          <cell r="M97" t="str">
            <v>AMAZONAS</v>
          </cell>
          <cell r="N97" t="str">
            <v>0026</v>
          </cell>
          <cell r="O97" t="str">
            <v>5004342</v>
          </cell>
        </row>
        <row r="98">
          <cell r="L98" t="str">
            <v>AMAZONAS5004342</v>
          </cell>
          <cell r="M98" t="str">
            <v>AMAZONAS</v>
          </cell>
          <cell r="N98" t="str">
            <v>0026</v>
          </cell>
          <cell r="O98" t="str">
            <v>5004342</v>
          </cell>
        </row>
        <row r="99">
          <cell r="L99" t="str">
            <v>AMAZONAS5004342</v>
          </cell>
          <cell r="M99" t="str">
            <v>AMAZONAS</v>
          </cell>
          <cell r="N99" t="str">
            <v>0026</v>
          </cell>
          <cell r="O99" t="str">
            <v>5004342</v>
          </cell>
        </row>
        <row r="100">
          <cell r="L100" t="str">
            <v>AMAZONAS5004342</v>
          </cell>
          <cell r="M100" t="str">
            <v>AMAZONAS</v>
          </cell>
          <cell r="N100" t="str">
            <v>0026</v>
          </cell>
          <cell r="O100" t="str">
            <v>5004342</v>
          </cell>
        </row>
        <row r="101">
          <cell r="L101" t="str">
            <v>AMAZONAS5004342</v>
          </cell>
          <cell r="M101" t="str">
            <v>AMAZONAS</v>
          </cell>
          <cell r="N101" t="str">
            <v>0026</v>
          </cell>
          <cell r="O101" t="str">
            <v>5004342</v>
          </cell>
        </row>
        <row r="102">
          <cell r="L102" t="str">
            <v>AMAZONAS5004342</v>
          </cell>
          <cell r="M102" t="str">
            <v>AMAZONAS</v>
          </cell>
          <cell r="N102" t="str">
            <v>0026</v>
          </cell>
          <cell r="O102" t="str">
            <v>5004342</v>
          </cell>
        </row>
        <row r="103">
          <cell r="L103" t="str">
            <v>ANCASH5004342</v>
          </cell>
          <cell r="M103" t="str">
            <v>ANCASH</v>
          </cell>
          <cell r="N103" t="str">
            <v>0027</v>
          </cell>
          <cell r="O103" t="str">
            <v>5004342</v>
          </cell>
        </row>
        <row r="104">
          <cell r="L104" t="str">
            <v>ANCASH5004342</v>
          </cell>
          <cell r="M104" t="str">
            <v>ANCASH</v>
          </cell>
          <cell r="N104" t="str">
            <v>0027</v>
          </cell>
          <cell r="O104" t="str">
            <v>5004342</v>
          </cell>
        </row>
        <row r="105">
          <cell r="L105" t="str">
            <v>ANCASH5004342</v>
          </cell>
          <cell r="M105" t="str">
            <v>ANCASH</v>
          </cell>
          <cell r="N105" t="str">
            <v>0027</v>
          </cell>
          <cell r="O105" t="str">
            <v>5004342</v>
          </cell>
        </row>
        <row r="106">
          <cell r="L106" t="str">
            <v>ANCASH5004342</v>
          </cell>
          <cell r="M106" t="str">
            <v>ANCASH</v>
          </cell>
          <cell r="N106" t="str">
            <v>0027</v>
          </cell>
          <cell r="O106" t="str">
            <v>5004342</v>
          </cell>
        </row>
        <row r="107">
          <cell r="L107" t="str">
            <v>ANCASH5004342</v>
          </cell>
          <cell r="M107" t="str">
            <v>ANCASH</v>
          </cell>
          <cell r="N107" t="str">
            <v>0027</v>
          </cell>
          <cell r="O107" t="str">
            <v>5004342</v>
          </cell>
        </row>
        <row r="108">
          <cell r="L108" t="str">
            <v>ANCASH5004342</v>
          </cell>
          <cell r="M108" t="str">
            <v>ANCASH</v>
          </cell>
          <cell r="N108" t="str">
            <v>0027</v>
          </cell>
          <cell r="O108" t="str">
            <v>5004342</v>
          </cell>
        </row>
        <row r="109">
          <cell r="L109" t="str">
            <v>ANCASH5004342</v>
          </cell>
          <cell r="M109" t="str">
            <v>ANCASH</v>
          </cell>
          <cell r="N109" t="str">
            <v>0027</v>
          </cell>
          <cell r="O109" t="str">
            <v>5004342</v>
          </cell>
        </row>
        <row r="110">
          <cell r="L110" t="str">
            <v>ANCASH5004342</v>
          </cell>
          <cell r="M110" t="str">
            <v>ANCASH</v>
          </cell>
          <cell r="N110" t="str">
            <v>0027</v>
          </cell>
          <cell r="O110" t="str">
            <v>5004342</v>
          </cell>
        </row>
        <row r="111">
          <cell r="L111" t="str">
            <v>ANCASH5004342</v>
          </cell>
          <cell r="M111" t="str">
            <v>ANCASH</v>
          </cell>
          <cell r="N111" t="str">
            <v>0027</v>
          </cell>
          <cell r="O111" t="str">
            <v>5004342</v>
          </cell>
        </row>
        <row r="112">
          <cell r="L112" t="str">
            <v>ANCASH5004342</v>
          </cell>
          <cell r="M112" t="str">
            <v>ANCASH</v>
          </cell>
          <cell r="N112" t="str">
            <v>0027</v>
          </cell>
          <cell r="O112" t="str">
            <v>5004342</v>
          </cell>
        </row>
        <row r="113">
          <cell r="L113" t="str">
            <v>ANCASH5004342</v>
          </cell>
          <cell r="M113" t="str">
            <v>ANCASH</v>
          </cell>
          <cell r="N113" t="str">
            <v>0027</v>
          </cell>
          <cell r="O113" t="str">
            <v>5004342</v>
          </cell>
        </row>
        <row r="114">
          <cell r="L114" t="str">
            <v>ANCASH5004342</v>
          </cell>
          <cell r="M114" t="str">
            <v>ANCASH</v>
          </cell>
          <cell r="N114" t="str">
            <v>0027</v>
          </cell>
          <cell r="O114" t="str">
            <v>5004342</v>
          </cell>
        </row>
        <row r="115">
          <cell r="L115" t="str">
            <v>ANCASH5004342</v>
          </cell>
          <cell r="M115" t="str">
            <v>ANCASH</v>
          </cell>
          <cell r="N115" t="str">
            <v>0027</v>
          </cell>
          <cell r="O115" t="str">
            <v>5004342</v>
          </cell>
        </row>
        <row r="116">
          <cell r="L116" t="str">
            <v>ANCASH5004342</v>
          </cell>
          <cell r="M116" t="str">
            <v>ANCASH</v>
          </cell>
          <cell r="N116" t="str">
            <v>0027</v>
          </cell>
          <cell r="O116" t="str">
            <v>5004342</v>
          </cell>
        </row>
        <row r="117">
          <cell r="L117" t="str">
            <v>APURIMAC5004342</v>
          </cell>
          <cell r="M117" t="str">
            <v>APURIMAC</v>
          </cell>
          <cell r="N117" t="str">
            <v>0028</v>
          </cell>
          <cell r="O117" t="str">
            <v>5004342</v>
          </cell>
        </row>
        <row r="118">
          <cell r="L118" t="str">
            <v>APURIMAC5004342</v>
          </cell>
          <cell r="M118" t="str">
            <v>APURIMAC</v>
          </cell>
          <cell r="N118" t="str">
            <v>0028</v>
          </cell>
          <cell r="O118" t="str">
            <v>5004342</v>
          </cell>
        </row>
        <row r="119">
          <cell r="L119" t="str">
            <v>APURIMAC5004342</v>
          </cell>
          <cell r="M119" t="str">
            <v>APURIMAC</v>
          </cell>
          <cell r="N119" t="str">
            <v>0028</v>
          </cell>
          <cell r="O119" t="str">
            <v>5004342</v>
          </cell>
        </row>
        <row r="120">
          <cell r="L120" t="str">
            <v>APURIMAC5004342</v>
          </cell>
          <cell r="M120" t="str">
            <v>APURIMAC</v>
          </cell>
          <cell r="N120" t="str">
            <v>0028</v>
          </cell>
          <cell r="O120" t="str">
            <v>5004342</v>
          </cell>
        </row>
        <row r="121">
          <cell r="L121" t="str">
            <v>APURIMAC5004342</v>
          </cell>
          <cell r="M121" t="str">
            <v>APURIMAC</v>
          </cell>
          <cell r="N121" t="str">
            <v>0028</v>
          </cell>
          <cell r="O121" t="str">
            <v>5004342</v>
          </cell>
        </row>
        <row r="122">
          <cell r="L122" t="str">
            <v>APURIMAC5004342</v>
          </cell>
          <cell r="M122" t="str">
            <v>APURIMAC</v>
          </cell>
          <cell r="N122" t="str">
            <v>0028</v>
          </cell>
          <cell r="O122" t="str">
            <v>5004342</v>
          </cell>
        </row>
        <row r="123">
          <cell r="L123" t="str">
            <v>APURIMAC5004342</v>
          </cell>
          <cell r="M123" t="str">
            <v>APURIMAC</v>
          </cell>
          <cell r="N123" t="str">
            <v>0028</v>
          </cell>
          <cell r="O123" t="str">
            <v>5004342</v>
          </cell>
        </row>
        <row r="124">
          <cell r="L124" t="str">
            <v>APURIMAC5004342</v>
          </cell>
          <cell r="M124" t="str">
            <v>APURIMAC</v>
          </cell>
          <cell r="N124" t="str">
            <v>0028</v>
          </cell>
          <cell r="O124" t="str">
            <v>5004342</v>
          </cell>
        </row>
        <row r="125">
          <cell r="L125" t="str">
            <v>APURIMAC5004342</v>
          </cell>
          <cell r="M125" t="str">
            <v>APURIMAC</v>
          </cell>
          <cell r="N125" t="str">
            <v>0028</v>
          </cell>
          <cell r="O125" t="str">
            <v>5004342</v>
          </cell>
        </row>
        <row r="126">
          <cell r="L126" t="str">
            <v>APURIMAC5004342</v>
          </cell>
          <cell r="M126" t="str">
            <v>APURIMAC</v>
          </cell>
          <cell r="N126" t="str">
            <v>0028</v>
          </cell>
          <cell r="O126" t="str">
            <v>5004342</v>
          </cell>
        </row>
        <row r="127">
          <cell r="L127" t="str">
            <v>APURIMAC5004342</v>
          </cell>
          <cell r="M127" t="str">
            <v>APURIMAC</v>
          </cell>
          <cell r="N127" t="str">
            <v>0028</v>
          </cell>
          <cell r="O127" t="str">
            <v>5004342</v>
          </cell>
        </row>
        <row r="128">
          <cell r="L128" t="str">
            <v>APURIMAC5004342</v>
          </cell>
          <cell r="M128" t="str">
            <v>APURIMAC</v>
          </cell>
          <cell r="N128" t="str">
            <v>0028</v>
          </cell>
          <cell r="O128" t="str">
            <v>5004342</v>
          </cell>
        </row>
        <row r="129">
          <cell r="L129" t="str">
            <v>APURIMAC5004342</v>
          </cell>
          <cell r="M129" t="str">
            <v>APURIMAC</v>
          </cell>
          <cell r="N129" t="str">
            <v>0028</v>
          </cell>
          <cell r="O129" t="str">
            <v>5004342</v>
          </cell>
        </row>
        <row r="130">
          <cell r="L130" t="str">
            <v>APURIMAC5004342</v>
          </cell>
          <cell r="M130" t="str">
            <v>APURIMAC</v>
          </cell>
          <cell r="N130" t="str">
            <v>0028</v>
          </cell>
          <cell r="O130" t="str">
            <v>5004342</v>
          </cell>
        </row>
        <row r="131">
          <cell r="L131" t="str">
            <v>APURIMAC5004342</v>
          </cell>
          <cell r="M131" t="str">
            <v>APURIMAC</v>
          </cell>
          <cell r="N131" t="str">
            <v>0028</v>
          </cell>
          <cell r="O131" t="str">
            <v>5004342</v>
          </cell>
        </row>
        <row r="132">
          <cell r="L132" t="str">
            <v>APURIMAC5004342</v>
          </cell>
          <cell r="M132" t="str">
            <v>APURIMAC</v>
          </cell>
          <cell r="N132" t="str">
            <v>0028</v>
          </cell>
          <cell r="O132" t="str">
            <v>5004342</v>
          </cell>
        </row>
        <row r="133">
          <cell r="L133" t="str">
            <v>AREQUIPA5004342</v>
          </cell>
          <cell r="M133" t="str">
            <v>AREQUIPA</v>
          </cell>
          <cell r="N133" t="str">
            <v>0029</v>
          </cell>
          <cell r="O133" t="str">
            <v>5004342</v>
          </cell>
        </row>
        <row r="134">
          <cell r="L134" t="str">
            <v>AREQUIPA5004342</v>
          </cell>
          <cell r="M134" t="str">
            <v>AREQUIPA</v>
          </cell>
          <cell r="N134" t="str">
            <v>0029</v>
          </cell>
          <cell r="O134" t="str">
            <v>5004342</v>
          </cell>
        </row>
        <row r="135">
          <cell r="L135" t="str">
            <v>AREQUIPA5004342</v>
          </cell>
          <cell r="M135" t="str">
            <v>AREQUIPA</v>
          </cell>
          <cell r="N135" t="str">
            <v>0029</v>
          </cell>
          <cell r="O135" t="str">
            <v>5004342</v>
          </cell>
        </row>
        <row r="136">
          <cell r="L136" t="str">
            <v>AREQUIPA5004342</v>
          </cell>
          <cell r="M136" t="str">
            <v>AREQUIPA</v>
          </cell>
          <cell r="N136" t="str">
            <v>0029</v>
          </cell>
          <cell r="O136" t="str">
            <v>5004342</v>
          </cell>
        </row>
        <row r="137">
          <cell r="L137" t="str">
            <v>AREQUIPA5004342</v>
          </cell>
          <cell r="M137" t="str">
            <v>AREQUIPA</v>
          </cell>
          <cell r="N137" t="str">
            <v>0029</v>
          </cell>
          <cell r="O137" t="str">
            <v>5004342</v>
          </cell>
        </row>
        <row r="138">
          <cell r="L138" t="str">
            <v>AREQUIPA5004342</v>
          </cell>
          <cell r="M138" t="str">
            <v>AREQUIPA</v>
          </cell>
          <cell r="N138" t="str">
            <v>0029</v>
          </cell>
          <cell r="O138" t="str">
            <v>5004342</v>
          </cell>
        </row>
        <row r="139">
          <cell r="L139" t="str">
            <v>AREQUIPA5004342</v>
          </cell>
          <cell r="M139" t="str">
            <v>AREQUIPA</v>
          </cell>
          <cell r="N139" t="str">
            <v>0029</v>
          </cell>
          <cell r="O139" t="str">
            <v>5004342</v>
          </cell>
        </row>
        <row r="140">
          <cell r="L140" t="str">
            <v>AREQUIPA5004342</v>
          </cell>
          <cell r="M140" t="str">
            <v>AREQUIPA</v>
          </cell>
          <cell r="N140" t="str">
            <v>0029</v>
          </cell>
          <cell r="O140" t="str">
            <v>5004342</v>
          </cell>
        </row>
        <row r="141">
          <cell r="L141" t="str">
            <v>AREQUIPA5004342</v>
          </cell>
          <cell r="M141" t="str">
            <v>AREQUIPA</v>
          </cell>
          <cell r="N141" t="str">
            <v>0029</v>
          </cell>
          <cell r="O141" t="str">
            <v>5004342</v>
          </cell>
        </row>
        <row r="142">
          <cell r="L142" t="str">
            <v>AREQUIPA5004342</v>
          </cell>
          <cell r="M142" t="str">
            <v>AREQUIPA</v>
          </cell>
          <cell r="N142" t="str">
            <v>0029</v>
          </cell>
          <cell r="O142" t="str">
            <v>5004342</v>
          </cell>
        </row>
        <row r="143">
          <cell r="L143" t="str">
            <v>AYACUCHO5004342</v>
          </cell>
          <cell r="M143" t="str">
            <v>AYACUCHO</v>
          </cell>
          <cell r="N143" t="str">
            <v>0030</v>
          </cell>
          <cell r="O143" t="str">
            <v>5004342</v>
          </cell>
        </row>
        <row r="144">
          <cell r="L144" t="str">
            <v>AYACUCHO5004342</v>
          </cell>
          <cell r="M144" t="str">
            <v>AYACUCHO</v>
          </cell>
          <cell r="N144" t="str">
            <v>0030</v>
          </cell>
          <cell r="O144" t="str">
            <v>5004342</v>
          </cell>
        </row>
        <row r="145">
          <cell r="L145" t="str">
            <v>AYACUCHO5004342</v>
          </cell>
          <cell r="M145" t="str">
            <v>AYACUCHO</v>
          </cell>
          <cell r="N145" t="str">
            <v>0030</v>
          </cell>
          <cell r="O145" t="str">
            <v>5004342</v>
          </cell>
        </row>
        <row r="146">
          <cell r="L146" t="str">
            <v>AYACUCHO5004342</v>
          </cell>
          <cell r="M146" t="str">
            <v>AYACUCHO</v>
          </cell>
          <cell r="N146" t="str">
            <v>0030</v>
          </cell>
          <cell r="O146" t="str">
            <v>5004342</v>
          </cell>
        </row>
        <row r="147">
          <cell r="L147" t="str">
            <v>AYACUCHO5004342</v>
          </cell>
          <cell r="M147" t="str">
            <v>AYACUCHO</v>
          </cell>
          <cell r="N147" t="str">
            <v>0030</v>
          </cell>
          <cell r="O147" t="str">
            <v>5004342</v>
          </cell>
        </row>
        <row r="148">
          <cell r="L148" t="str">
            <v>AYACUCHO5004342</v>
          </cell>
          <cell r="M148" t="str">
            <v>AYACUCHO</v>
          </cell>
          <cell r="N148" t="str">
            <v>0030</v>
          </cell>
          <cell r="O148" t="str">
            <v>5004342</v>
          </cell>
        </row>
        <row r="149">
          <cell r="L149" t="str">
            <v>AYACUCHO5004342</v>
          </cell>
          <cell r="M149" t="str">
            <v>AYACUCHO</v>
          </cell>
          <cell r="N149" t="str">
            <v>0030</v>
          </cell>
          <cell r="O149" t="str">
            <v>5004342</v>
          </cell>
        </row>
        <row r="150">
          <cell r="L150" t="str">
            <v>AYACUCHO5004342</v>
          </cell>
          <cell r="M150" t="str">
            <v>AYACUCHO</v>
          </cell>
          <cell r="N150" t="str">
            <v>0030</v>
          </cell>
          <cell r="O150" t="str">
            <v>5004342</v>
          </cell>
        </row>
        <row r="151">
          <cell r="L151" t="str">
            <v>AYACUCHO5004342</v>
          </cell>
          <cell r="M151" t="str">
            <v>AYACUCHO</v>
          </cell>
          <cell r="N151" t="str">
            <v>0030</v>
          </cell>
          <cell r="O151" t="str">
            <v>5004342</v>
          </cell>
        </row>
        <row r="152">
          <cell r="L152" t="str">
            <v>AYACUCHO5004342</v>
          </cell>
          <cell r="M152" t="str">
            <v>AYACUCHO</v>
          </cell>
          <cell r="N152" t="str">
            <v>0030</v>
          </cell>
          <cell r="O152" t="str">
            <v>5004342</v>
          </cell>
        </row>
        <row r="153">
          <cell r="L153" t="str">
            <v>AYACUCHO5004342</v>
          </cell>
          <cell r="M153" t="str">
            <v>AYACUCHO</v>
          </cell>
          <cell r="N153" t="str">
            <v>0030</v>
          </cell>
          <cell r="O153" t="str">
            <v>5004342</v>
          </cell>
        </row>
        <row r="154">
          <cell r="L154" t="str">
            <v>AYACUCHO5004342</v>
          </cell>
          <cell r="M154" t="str">
            <v>AYACUCHO</v>
          </cell>
          <cell r="N154" t="str">
            <v>0030</v>
          </cell>
          <cell r="O154" t="str">
            <v>5004342</v>
          </cell>
        </row>
        <row r="155">
          <cell r="L155" t="str">
            <v>AYACUCHO5004342</v>
          </cell>
          <cell r="M155" t="str">
            <v>AYACUCHO</v>
          </cell>
          <cell r="N155" t="str">
            <v>0030</v>
          </cell>
          <cell r="O155" t="str">
            <v>5004342</v>
          </cell>
        </row>
        <row r="156">
          <cell r="L156" t="str">
            <v>AYACUCHO5004342</v>
          </cell>
          <cell r="M156" t="str">
            <v>AYACUCHO</v>
          </cell>
          <cell r="N156" t="str">
            <v>0030</v>
          </cell>
          <cell r="O156" t="str">
            <v>5004342</v>
          </cell>
        </row>
        <row r="157">
          <cell r="L157" t="str">
            <v>AYACUCHO5004342</v>
          </cell>
          <cell r="M157" t="str">
            <v>AYACUCHO</v>
          </cell>
          <cell r="N157" t="str">
            <v>0030</v>
          </cell>
          <cell r="O157" t="str">
            <v>5004342</v>
          </cell>
        </row>
        <row r="158">
          <cell r="L158" t="str">
            <v>AYACUCHO5004342</v>
          </cell>
          <cell r="M158" t="str">
            <v>AYACUCHO</v>
          </cell>
          <cell r="N158" t="str">
            <v>0030</v>
          </cell>
          <cell r="O158" t="str">
            <v>5004342</v>
          </cell>
        </row>
        <row r="159">
          <cell r="L159" t="str">
            <v>CAJAMARCA5004342</v>
          </cell>
          <cell r="M159" t="str">
            <v>CAJAMARCA</v>
          </cell>
          <cell r="N159" t="str">
            <v>0031</v>
          </cell>
          <cell r="O159" t="str">
            <v>5004342</v>
          </cell>
        </row>
        <row r="160">
          <cell r="L160" t="str">
            <v>CAJAMARCA5004342</v>
          </cell>
          <cell r="M160" t="str">
            <v>CAJAMARCA</v>
          </cell>
          <cell r="N160" t="str">
            <v>0031</v>
          </cell>
          <cell r="O160" t="str">
            <v>5004342</v>
          </cell>
        </row>
        <row r="161">
          <cell r="L161" t="str">
            <v>CAJAMARCA5004342</v>
          </cell>
          <cell r="M161" t="str">
            <v>CAJAMARCA</v>
          </cell>
          <cell r="N161" t="str">
            <v>0031</v>
          </cell>
          <cell r="O161" t="str">
            <v>5004342</v>
          </cell>
        </row>
        <row r="162">
          <cell r="L162" t="str">
            <v>CAJAMARCA5004342</v>
          </cell>
          <cell r="M162" t="str">
            <v>CAJAMARCA</v>
          </cell>
          <cell r="N162" t="str">
            <v>0031</v>
          </cell>
          <cell r="O162" t="str">
            <v>5004342</v>
          </cell>
        </row>
        <row r="163">
          <cell r="L163" t="str">
            <v>CAJAMARCA5004342</v>
          </cell>
          <cell r="M163" t="str">
            <v>CAJAMARCA</v>
          </cell>
          <cell r="N163" t="str">
            <v>0031</v>
          </cell>
          <cell r="O163" t="str">
            <v>5004342</v>
          </cell>
        </row>
        <row r="164">
          <cell r="L164" t="str">
            <v>CAJAMARCA5004342</v>
          </cell>
          <cell r="M164" t="str">
            <v>CAJAMARCA</v>
          </cell>
          <cell r="N164" t="str">
            <v>0031</v>
          </cell>
          <cell r="O164" t="str">
            <v>5004342</v>
          </cell>
        </row>
        <row r="165">
          <cell r="L165" t="str">
            <v>CAJAMARCA5004342</v>
          </cell>
          <cell r="M165" t="str">
            <v>CAJAMARCA</v>
          </cell>
          <cell r="N165" t="str">
            <v>0031</v>
          </cell>
          <cell r="O165" t="str">
            <v>5004342</v>
          </cell>
        </row>
        <row r="166">
          <cell r="L166" t="str">
            <v>CAJAMARCA5004342</v>
          </cell>
          <cell r="M166" t="str">
            <v>CAJAMARCA</v>
          </cell>
          <cell r="N166" t="str">
            <v>0031</v>
          </cell>
          <cell r="O166" t="str">
            <v>5004342</v>
          </cell>
        </row>
        <row r="167">
          <cell r="L167" t="str">
            <v>CAJAMARCA5004342</v>
          </cell>
          <cell r="M167" t="str">
            <v>CAJAMARCA</v>
          </cell>
          <cell r="N167" t="str">
            <v>0031</v>
          </cell>
          <cell r="O167" t="str">
            <v>5004342</v>
          </cell>
        </row>
        <row r="168">
          <cell r="L168" t="str">
            <v>CAJAMARCA5004342</v>
          </cell>
          <cell r="M168" t="str">
            <v>CAJAMARCA</v>
          </cell>
          <cell r="N168" t="str">
            <v>0031</v>
          </cell>
          <cell r="O168" t="str">
            <v>5004342</v>
          </cell>
        </row>
        <row r="169">
          <cell r="L169" t="str">
            <v>CAJAMARCA5004342</v>
          </cell>
          <cell r="M169" t="str">
            <v>CAJAMARCA</v>
          </cell>
          <cell r="N169" t="str">
            <v>0031</v>
          </cell>
          <cell r="O169" t="str">
            <v>5004342</v>
          </cell>
        </row>
        <row r="170">
          <cell r="L170" t="str">
            <v>CAJAMARCA5004342</v>
          </cell>
          <cell r="M170" t="str">
            <v>CAJAMARCA</v>
          </cell>
          <cell r="N170" t="str">
            <v>0031</v>
          </cell>
          <cell r="O170" t="str">
            <v>5004342</v>
          </cell>
        </row>
        <row r="171">
          <cell r="L171" t="str">
            <v>CAJAMARCA5004342</v>
          </cell>
          <cell r="M171" t="str">
            <v>CAJAMARCA</v>
          </cell>
          <cell r="N171" t="str">
            <v>0031</v>
          </cell>
          <cell r="O171" t="str">
            <v>5004342</v>
          </cell>
        </row>
        <row r="172">
          <cell r="L172" t="str">
            <v>CAJAMARCA5004342</v>
          </cell>
          <cell r="M172" t="str">
            <v>CAJAMARCA</v>
          </cell>
          <cell r="N172" t="str">
            <v>0031</v>
          </cell>
          <cell r="O172" t="str">
            <v>5004342</v>
          </cell>
        </row>
        <row r="173">
          <cell r="L173" t="str">
            <v>CAJAMARCA5004342</v>
          </cell>
          <cell r="M173" t="str">
            <v>CAJAMARCA</v>
          </cell>
          <cell r="N173" t="str">
            <v>0031</v>
          </cell>
          <cell r="O173" t="str">
            <v>5004342</v>
          </cell>
        </row>
        <row r="174">
          <cell r="L174" t="str">
            <v>CUSCO5004342</v>
          </cell>
          <cell r="M174" t="str">
            <v>CUSCO</v>
          </cell>
          <cell r="N174" t="str">
            <v>0032</v>
          </cell>
          <cell r="O174" t="str">
            <v>5004342</v>
          </cell>
        </row>
        <row r="175">
          <cell r="L175" t="str">
            <v>CUSCO5004342</v>
          </cell>
          <cell r="M175" t="str">
            <v>CUSCO</v>
          </cell>
          <cell r="N175" t="str">
            <v>0032</v>
          </cell>
          <cell r="O175" t="str">
            <v>5004342</v>
          </cell>
        </row>
        <row r="176">
          <cell r="L176" t="str">
            <v>CUSCO5004342</v>
          </cell>
          <cell r="M176" t="str">
            <v>CUSCO</v>
          </cell>
          <cell r="N176" t="str">
            <v>0032</v>
          </cell>
          <cell r="O176" t="str">
            <v>5004342</v>
          </cell>
        </row>
        <row r="177">
          <cell r="L177" t="str">
            <v>CUSCO5004342</v>
          </cell>
          <cell r="M177" t="str">
            <v>CUSCO</v>
          </cell>
          <cell r="N177" t="str">
            <v>0032</v>
          </cell>
          <cell r="O177" t="str">
            <v>5004342</v>
          </cell>
        </row>
        <row r="178">
          <cell r="L178" t="str">
            <v>CUSCO5004342</v>
          </cell>
          <cell r="M178" t="str">
            <v>CUSCO</v>
          </cell>
          <cell r="N178" t="str">
            <v>0032</v>
          </cell>
          <cell r="O178" t="str">
            <v>5004342</v>
          </cell>
        </row>
        <row r="179">
          <cell r="L179" t="str">
            <v>CUSCO5004342</v>
          </cell>
          <cell r="M179" t="str">
            <v>CUSCO</v>
          </cell>
          <cell r="N179" t="str">
            <v>0032</v>
          </cell>
          <cell r="O179" t="str">
            <v>5004342</v>
          </cell>
        </row>
        <row r="180">
          <cell r="L180" t="str">
            <v>CUSCO5004342</v>
          </cell>
          <cell r="M180" t="str">
            <v>CUSCO</v>
          </cell>
          <cell r="N180" t="str">
            <v>0032</v>
          </cell>
          <cell r="O180" t="str">
            <v>5004342</v>
          </cell>
        </row>
        <row r="181">
          <cell r="L181" t="str">
            <v>CUSCO5004342</v>
          </cell>
          <cell r="M181" t="str">
            <v>CUSCO</v>
          </cell>
          <cell r="N181" t="str">
            <v>0032</v>
          </cell>
          <cell r="O181" t="str">
            <v>5004342</v>
          </cell>
        </row>
        <row r="182">
          <cell r="L182" t="str">
            <v>CUSCO5004342</v>
          </cell>
          <cell r="M182" t="str">
            <v>CUSCO</v>
          </cell>
          <cell r="N182" t="str">
            <v>0032</v>
          </cell>
          <cell r="O182" t="str">
            <v>5004342</v>
          </cell>
        </row>
        <row r="183">
          <cell r="L183" t="str">
            <v>CUSCO5004342</v>
          </cell>
          <cell r="M183" t="str">
            <v>CUSCO</v>
          </cell>
          <cell r="N183" t="str">
            <v>0032</v>
          </cell>
          <cell r="O183" t="str">
            <v>5004342</v>
          </cell>
        </row>
        <row r="184">
          <cell r="L184" t="str">
            <v>HUANCAVELICA5004342</v>
          </cell>
          <cell r="M184" t="str">
            <v>HUANCAVELICA</v>
          </cell>
          <cell r="N184" t="str">
            <v>0033</v>
          </cell>
          <cell r="O184" t="str">
            <v>5004342</v>
          </cell>
        </row>
        <row r="185">
          <cell r="L185" t="str">
            <v>HUANCAVELICA5004342</v>
          </cell>
          <cell r="M185" t="str">
            <v>HUANCAVELICA</v>
          </cell>
          <cell r="N185" t="str">
            <v>0033</v>
          </cell>
          <cell r="O185" t="str">
            <v>5004342</v>
          </cell>
        </row>
        <row r="186">
          <cell r="L186" t="str">
            <v>HUANCAVELICA5004342</v>
          </cell>
          <cell r="M186" t="str">
            <v>HUANCAVELICA</v>
          </cell>
          <cell r="N186" t="str">
            <v>0033</v>
          </cell>
          <cell r="O186" t="str">
            <v>5004342</v>
          </cell>
        </row>
        <row r="187">
          <cell r="L187" t="str">
            <v>HUANCAVELICA5004342</v>
          </cell>
          <cell r="M187" t="str">
            <v>HUANCAVELICA</v>
          </cell>
          <cell r="N187" t="str">
            <v>0033</v>
          </cell>
          <cell r="O187" t="str">
            <v>5004342</v>
          </cell>
        </row>
        <row r="188">
          <cell r="L188" t="str">
            <v>HUANCAVELICA5004342</v>
          </cell>
          <cell r="M188" t="str">
            <v>HUANCAVELICA</v>
          </cell>
          <cell r="N188" t="str">
            <v>0033</v>
          </cell>
          <cell r="O188" t="str">
            <v>5004342</v>
          </cell>
        </row>
        <row r="189">
          <cell r="L189" t="str">
            <v>HUANCAVELICA5004342</v>
          </cell>
          <cell r="M189" t="str">
            <v>HUANCAVELICA</v>
          </cell>
          <cell r="N189" t="str">
            <v>0033</v>
          </cell>
          <cell r="O189" t="str">
            <v>5004342</v>
          </cell>
        </row>
        <row r="190">
          <cell r="L190" t="str">
            <v>HUANCAVELICA5004342</v>
          </cell>
          <cell r="M190" t="str">
            <v>HUANCAVELICA</v>
          </cell>
          <cell r="N190" t="str">
            <v>0033</v>
          </cell>
          <cell r="O190" t="str">
            <v>5004342</v>
          </cell>
        </row>
        <row r="191">
          <cell r="L191" t="str">
            <v>HUANCAVELICA5004342</v>
          </cell>
          <cell r="M191" t="str">
            <v>HUANCAVELICA</v>
          </cell>
          <cell r="N191" t="str">
            <v>0033</v>
          </cell>
          <cell r="O191" t="str">
            <v>5004342</v>
          </cell>
        </row>
        <row r="192">
          <cell r="L192" t="str">
            <v>HUANCAVELICA5004342</v>
          </cell>
          <cell r="M192" t="str">
            <v>HUANCAVELICA</v>
          </cell>
          <cell r="N192" t="str">
            <v>0033</v>
          </cell>
          <cell r="O192" t="str">
            <v>5004342</v>
          </cell>
        </row>
        <row r="193">
          <cell r="L193" t="str">
            <v>HUANCAVELICA5004342</v>
          </cell>
          <cell r="M193" t="str">
            <v>HUANCAVELICA</v>
          </cell>
          <cell r="N193" t="str">
            <v>0033</v>
          </cell>
          <cell r="O193" t="str">
            <v>5004342</v>
          </cell>
        </row>
        <row r="194">
          <cell r="L194" t="str">
            <v>HUANCAVELICA5004342</v>
          </cell>
          <cell r="M194" t="str">
            <v>HUANCAVELICA</v>
          </cell>
          <cell r="N194" t="str">
            <v>0033</v>
          </cell>
          <cell r="O194" t="str">
            <v>5004342</v>
          </cell>
        </row>
        <row r="195">
          <cell r="L195" t="str">
            <v>HUANCAVELICA5004342</v>
          </cell>
          <cell r="M195" t="str">
            <v>HUANCAVELICA</v>
          </cell>
          <cell r="N195" t="str">
            <v>0033</v>
          </cell>
          <cell r="O195" t="str">
            <v>5004342</v>
          </cell>
        </row>
        <row r="196">
          <cell r="L196" t="str">
            <v>HUANCAVELICA5004342</v>
          </cell>
          <cell r="M196" t="str">
            <v>HUANCAVELICA</v>
          </cell>
          <cell r="N196" t="str">
            <v>0033</v>
          </cell>
          <cell r="O196" t="str">
            <v>5004342</v>
          </cell>
        </row>
        <row r="197">
          <cell r="L197" t="str">
            <v>HUANCAVELICA5004342</v>
          </cell>
          <cell r="M197" t="str">
            <v>HUANCAVELICA</v>
          </cell>
          <cell r="N197" t="str">
            <v>0033</v>
          </cell>
          <cell r="O197" t="str">
            <v>5004342</v>
          </cell>
        </row>
        <row r="198">
          <cell r="L198" t="str">
            <v>HUANCAVELICA5004342</v>
          </cell>
          <cell r="M198" t="str">
            <v>HUANCAVELICA</v>
          </cell>
          <cell r="N198" t="str">
            <v>0033</v>
          </cell>
          <cell r="O198" t="str">
            <v>5004342</v>
          </cell>
        </row>
        <row r="199">
          <cell r="L199" t="str">
            <v>HUANCAVELICA5004342</v>
          </cell>
          <cell r="M199" t="str">
            <v>HUANCAVELICA</v>
          </cell>
          <cell r="N199" t="str">
            <v>0033</v>
          </cell>
          <cell r="O199" t="str">
            <v>5004342</v>
          </cell>
        </row>
        <row r="200">
          <cell r="L200" t="str">
            <v>HUANUCO5004342</v>
          </cell>
          <cell r="M200" t="str">
            <v>HUANUCO</v>
          </cell>
          <cell r="N200" t="str">
            <v>0034</v>
          </cell>
          <cell r="O200" t="str">
            <v>5004342</v>
          </cell>
        </row>
        <row r="201">
          <cell r="L201" t="str">
            <v>HUANUCO5004342</v>
          </cell>
          <cell r="M201" t="str">
            <v>HUANUCO</v>
          </cell>
          <cell r="N201" t="str">
            <v>0034</v>
          </cell>
          <cell r="O201" t="str">
            <v>5004342</v>
          </cell>
        </row>
        <row r="202">
          <cell r="L202" t="str">
            <v>HUANUCO5004342</v>
          </cell>
          <cell r="M202" t="str">
            <v>HUANUCO</v>
          </cell>
          <cell r="N202" t="str">
            <v>0034</v>
          </cell>
          <cell r="O202" t="str">
            <v>5004342</v>
          </cell>
        </row>
        <row r="203">
          <cell r="L203" t="str">
            <v>HUANUCO5004342</v>
          </cell>
          <cell r="M203" t="str">
            <v>HUANUCO</v>
          </cell>
          <cell r="N203" t="str">
            <v>0034</v>
          </cell>
          <cell r="O203" t="str">
            <v>5004342</v>
          </cell>
        </row>
        <row r="204">
          <cell r="L204" t="str">
            <v>HUANUCO5004342</v>
          </cell>
          <cell r="M204" t="str">
            <v>HUANUCO</v>
          </cell>
          <cell r="N204" t="str">
            <v>0034</v>
          </cell>
          <cell r="O204" t="str">
            <v>5004342</v>
          </cell>
        </row>
        <row r="205">
          <cell r="L205" t="str">
            <v>HUANUCO5004342</v>
          </cell>
          <cell r="M205" t="str">
            <v>HUANUCO</v>
          </cell>
          <cell r="N205" t="str">
            <v>0034</v>
          </cell>
          <cell r="O205" t="str">
            <v>5004342</v>
          </cell>
        </row>
        <row r="206">
          <cell r="L206" t="str">
            <v>HUANUCO5004342</v>
          </cell>
          <cell r="M206" t="str">
            <v>HUANUCO</v>
          </cell>
          <cell r="N206" t="str">
            <v>0034</v>
          </cell>
          <cell r="O206" t="str">
            <v>5004342</v>
          </cell>
        </row>
        <row r="207">
          <cell r="L207" t="str">
            <v>HUANUCO5004342</v>
          </cell>
          <cell r="M207" t="str">
            <v>HUANUCO</v>
          </cell>
          <cell r="N207" t="str">
            <v>0034</v>
          </cell>
          <cell r="O207" t="str">
            <v>5004342</v>
          </cell>
        </row>
        <row r="208">
          <cell r="L208" t="str">
            <v>HUANUCO5004342</v>
          </cell>
          <cell r="M208" t="str">
            <v>HUANUCO</v>
          </cell>
          <cell r="N208" t="str">
            <v>0034</v>
          </cell>
          <cell r="O208" t="str">
            <v>5004342</v>
          </cell>
        </row>
        <row r="209">
          <cell r="L209" t="str">
            <v>HUANUCO5004342</v>
          </cell>
          <cell r="M209" t="str">
            <v>HUANUCO</v>
          </cell>
          <cell r="N209" t="str">
            <v>0034</v>
          </cell>
          <cell r="O209" t="str">
            <v>5004342</v>
          </cell>
        </row>
        <row r="210">
          <cell r="L210" t="str">
            <v>HUANUCO5004342</v>
          </cell>
          <cell r="M210" t="str">
            <v>HUANUCO</v>
          </cell>
          <cell r="N210" t="str">
            <v>0034</v>
          </cell>
          <cell r="O210" t="str">
            <v>5004342</v>
          </cell>
        </row>
        <row r="211">
          <cell r="L211" t="str">
            <v>HUANUCO5004342</v>
          </cell>
          <cell r="M211" t="str">
            <v>HUANUCO</v>
          </cell>
          <cell r="N211" t="str">
            <v>0034</v>
          </cell>
          <cell r="O211" t="str">
            <v>5004342</v>
          </cell>
        </row>
        <row r="212">
          <cell r="L212" t="str">
            <v>ICA5004342</v>
          </cell>
          <cell r="M212" t="str">
            <v>ICA</v>
          </cell>
          <cell r="N212" t="str">
            <v>0035</v>
          </cell>
          <cell r="O212" t="str">
            <v>5004342</v>
          </cell>
        </row>
        <row r="213">
          <cell r="L213" t="str">
            <v>ICA5004342</v>
          </cell>
          <cell r="M213" t="str">
            <v>ICA</v>
          </cell>
          <cell r="N213" t="str">
            <v>0035</v>
          </cell>
          <cell r="O213" t="str">
            <v>5004342</v>
          </cell>
        </row>
        <row r="214">
          <cell r="L214" t="str">
            <v>ICA5004342</v>
          </cell>
          <cell r="M214" t="str">
            <v>ICA</v>
          </cell>
          <cell r="N214" t="str">
            <v>0035</v>
          </cell>
          <cell r="O214" t="str">
            <v>5004342</v>
          </cell>
        </row>
        <row r="215">
          <cell r="L215" t="str">
            <v>ICA5004342</v>
          </cell>
          <cell r="M215" t="str">
            <v>ICA</v>
          </cell>
          <cell r="N215" t="str">
            <v>0035</v>
          </cell>
          <cell r="O215" t="str">
            <v>5004342</v>
          </cell>
        </row>
        <row r="216">
          <cell r="L216" t="str">
            <v>ICA5004342</v>
          </cell>
          <cell r="M216" t="str">
            <v>ICA</v>
          </cell>
          <cell r="N216" t="str">
            <v>0035</v>
          </cell>
          <cell r="O216" t="str">
            <v>5004342</v>
          </cell>
        </row>
        <row r="217">
          <cell r="L217" t="str">
            <v>ICA5004342</v>
          </cell>
          <cell r="M217" t="str">
            <v>ICA</v>
          </cell>
          <cell r="N217" t="str">
            <v>0035</v>
          </cell>
          <cell r="O217" t="str">
            <v>5004342</v>
          </cell>
        </row>
        <row r="218">
          <cell r="L218" t="str">
            <v>ICA5004342</v>
          </cell>
          <cell r="M218" t="str">
            <v>ICA</v>
          </cell>
          <cell r="N218" t="str">
            <v>0035</v>
          </cell>
          <cell r="O218" t="str">
            <v>5004342</v>
          </cell>
        </row>
        <row r="219">
          <cell r="L219" t="str">
            <v>ICA5004342</v>
          </cell>
          <cell r="M219" t="str">
            <v>ICA</v>
          </cell>
          <cell r="N219" t="str">
            <v>0035</v>
          </cell>
          <cell r="O219" t="str">
            <v>5004342</v>
          </cell>
        </row>
        <row r="220">
          <cell r="L220" t="str">
            <v>JUNIN5004342</v>
          </cell>
          <cell r="M220" t="str">
            <v>JUNIN</v>
          </cell>
          <cell r="N220" t="str">
            <v>0036</v>
          </cell>
          <cell r="O220" t="str">
            <v>5004342</v>
          </cell>
        </row>
        <row r="221">
          <cell r="L221" t="str">
            <v>JUNIN5004342</v>
          </cell>
          <cell r="M221" t="str">
            <v>JUNIN</v>
          </cell>
          <cell r="N221" t="str">
            <v>0036</v>
          </cell>
          <cell r="O221" t="str">
            <v>5004342</v>
          </cell>
        </row>
        <row r="222">
          <cell r="L222" t="str">
            <v>JUNIN5004342</v>
          </cell>
          <cell r="M222" t="str">
            <v>JUNIN</v>
          </cell>
          <cell r="N222" t="str">
            <v>0036</v>
          </cell>
          <cell r="O222" t="str">
            <v>5004342</v>
          </cell>
        </row>
        <row r="223">
          <cell r="L223" t="str">
            <v>JUNIN5004342</v>
          </cell>
          <cell r="M223" t="str">
            <v>JUNIN</v>
          </cell>
          <cell r="N223" t="str">
            <v>0036</v>
          </cell>
          <cell r="O223" t="str">
            <v>5004342</v>
          </cell>
        </row>
        <row r="224">
          <cell r="L224" t="str">
            <v>JUNIN5004342</v>
          </cell>
          <cell r="M224" t="str">
            <v>JUNIN</v>
          </cell>
          <cell r="N224" t="str">
            <v>0036</v>
          </cell>
          <cell r="O224" t="str">
            <v>5004342</v>
          </cell>
        </row>
        <row r="225">
          <cell r="L225" t="str">
            <v>JUNIN5004342</v>
          </cell>
          <cell r="M225" t="str">
            <v>JUNIN</v>
          </cell>
          <cell r="N225" t="str">
            <v>0036</v>
          </cell>
          <cell r="O225" t="str">
            <v>5004342</v>
          </cell>
        </row>
        <row r="226">
          <cell r="L226" t="str">
            <v>JUNIN5004342</v>
          </cell>
          <cell r="M226" t="str">
            <v>JUNIN</v>
          </cell>
          <cell r="N226" t="str">
            <v>0036</v>
          </cell>
          <cell r="O226" t="str">
            <v>5004342</v>
          </cell>
        </row>
        <row r="227">
          <cell r="L227" t="str">
            <v>JUNIN5004342</v>
          </cell>
          <cell r="M227" t="str">
            <v>JUNIN</v>
          </cell>
          <cell r="N227" t="str">
            <v>0036</v>
          </cell>
          <cell r="O227" t="str">
            <v>5004342</v>
          </cell>
        </row>
        <row r="228">
          <cell r="L228" t="str">
            <v>JUNIN5004342</v>
          </cell>
          <cell r="M228" t="str">
            <v>JUNIN</v>
          </cell>
          <cell r="N228" t="str">
            <v>0036</v>
          </cell>
          <cell r="O228" t="str">
            <v>5004342</v>
          </cell>
        </row>
        <row r="229">
          <cell r="L229" t="str">
            <v>JUNIN5004342</v>
          </cell>
          <cell r="M229" t="str">
            <v>JUNIN</v>
          </cell>
          <cell r="N229" t="str">
            <v>0036</v>
          </cell>
          <cell r="O229" t="str">
            <v>5004342</v>
          </cell>
        </row>
        <row r="230">
          <cell r="L230" t="str">
            <v>JUNIN5004342</v>
          </cell>
          <cell r="M230" t="str">
            <v>JUNIN</v>
          </cell>
          <cell r="N230" t="str">
            <v>0036</v>
          </cell>
          <cell r="O230" t="str">
            <v>5004342</v>
          </cell>
        </row>
        <row r="231">
          <cell r="L231" t="str">
            <v>JUNIN5004342</v>
          </cell>
          <cell r="M231" t="str">
            <v>JUNIN</v>
          </cell>
          <cell r="N231" t="str">
            <v>0036</v>
          </cell>
          <cell r="O231" t="str">
            <v>5004342</v>
          </cell>
        </row>
        <row r="232">
          <cell r="L232" t="str">
            <v>JUNIN5004342</v>
          </cell>
          <cell r="M232" t="str">
            <v>JUNIN</v>
          </cell>
          <cell r="N232" t="str">
            <v>0036</v>
          </cell>
          <cell r="O232" t="str">
            <v>5004342</v>
          </cell>
        </row>
        <row r="233">
          <cell r="L233" t="str">
            <v>LA LIBERTAD5004342</v>
          </cell>
          <cell r="M233" t="str">
            <v>LA LIBERTAD</v>
          </cell>
          <cell r="N233" t="str">
            <v>0037</v>
          </cell>
          <cell r="O233" t="str">
            <v>5004342</v>
          </cell>
        </row>
        <row r="234">
          <cell r="L234" t="str">
            <v>LA LIBERTAD5004342</v>
          </cell>
          <cell r="M234" t="str">
            <v>LA LIBERTAD</v>
          </cell>
          <cell r="N234" t="str">
            <v>0037</v>
          </cell>
          <cell r="O234" t="str">
            <v>5004342</v>
          </cell>
        </row>
        <row r="235">
          <cell r="L235" t="str">
            <v>LA LIBERTAD5004342</v>
          </cell>
          <cell r="M235" t="str">
            <v>LA LIBERTAD</v>
          </cell>
          <cell r="N235" t="str">
            <v>0037</v>
          </cell>
          <cell r="O235" t="str">
            <v>5004342</v>
          </cell>
        </row>
        <row r="236">
          <cell r="L236" t="str">
            <v>LA LIBERTAD5004342</v>
          </cell>
          <cell r="M236" t="str">
            <v>LA LIBERTAD</v>
          </cell>
          <cell r="N236" t="str">
            <v>0037</v>
          </cell>
          <cell r="O236" t="str">
            <v>5004342</v>
          </cell>
        </row>
        <row r="237">
          <cell r="L237" t="str">
            <v>LA LIBERTAD5004342</v>
          </cell>
          <cell r="M237" t="str">
            <v>LA LIBERTAD</v>
          </cell>
          <cell r="N237" t="str">
            <v>0037</v>
          </cell>
          <cell r="O237" t="str">
            <v>5004342</v>
          </cell>
        </row>
        <row r="238">
          <cell r="L238" t="str">
            <v>LA LIBERTAD5004342</v>
          </cell>
          <cell r="M238" t="str">
            <v>LA LIBERTAD</v>
          </cell>
          <cell r="N238" t="str">
            <v>0037</v>
          </cell>
          <cell r="O238" t="str">
            <v>5004342</v>
          </cell>
        </row>
        <row r="239">
          <cell r="L239" t="str">
            <v>LA LIBERTAD5004342</v>
          </cell>
          <cell r="M239" t="str">
            <v>LA LIBERTAD</v>
          </cell>
          <cell r="N239" t="str">
            <v>0037</v>
          </cell>
          <cell r="O239" t="str">
            <v>5004342</v>
          </cell>
        </row>
        <row r="240">
          <cell r="L240" t="str">
            <v>LA LIBERTAD5004342</v>
          </cell>
          <cell r="M240" t="str">
            <v>LA LIBERTAD</v>
          </cell>
          <cell r="N240" t="str">
            <v>0037</v>
          </cell>
          <cell r="O240" t="str">
            <v>5004342</v>
          </cell>
        </row>
        <row r="241">
          <cell r="L241" t="str">
            <v>LA LIBERTAD5004342</v>
          </cell>
          <cell r="M241" t="str">
            <v>LA LIBERTAD</v>
          </cell>
          <cell r="N241" t="str">
            <v>0037</v>
          </cell>
          <cell r="O241" t="str">
            <v>5004342</v>
          </cell>
        </row>
        <row r="242">
          <cell r="L242" t="str">
            <v>LA LIBERTAD5004342</v>
          </cell>
          <cell r="M242" t="str">
            <v>LA LIBERTAD</v>
          </cell>
          <cell r="N242" t="str">
            <v>0037</v>
          </cell>
          <cell r="O242" t="str">
            <v>5004342</v>
          </cell>
        </row>
        <row r="243">
          <cell r="L243" t="str">
            <v>LAMBAYEQUE5004342</v>
          </cell>
          <cell r="M243" t="str">
            <v>LAMBAYEQUE</v>
          </cell>
          <cell r="N243" t="str">
            <v>0038</v>
          </cell>
          <cell r="O243" t="str">
            <v>5004342</v>
          </cell>
        </row>
        <row r="244">
          <cell r="L244" t="str">
            <v>LAMBAYEQUE5004342</v>
          </cell>
          <cell r="M244" t="str">
            <v>LAMBAYEQUE</v>
          </cell>
          <cell r="N244" t="str">
            <v>0038</v>
          </cell>
          <cell r="O244" t="str">
            <v>5004342</v>
          </cell>
        </row>
        <row r="245">
          <cell r="L245" t="str">
            <v>LAMBAYEQUE5004342</v>
          </cell>
          <cell r="M245" t="str">
            <v>LAMBAYEQUE</v>
          </cell>
          <cell r="N245" t="str">
            <v>0038</v>
          </cell>
          <cell r="O245" t="str">
            <v>5004342</v>
          </cell>
        </row>
        <row r="246">
          <cell r="L246" t="str">
            <v>LAMBAYEQUE5004342</v>
          </cell>
          <cell r="M246" t="str">
            <v>LAMBAYEQUE</v>
          </cell>
          <cell r="N246" t="str">
            <v>0038</v>
          </cell>
          <cell r="O246" t="str">
            <v>5004342</v>
          </cell>
        </row>
        <row r="247">
          <cell r="L247" t="str">
            <v>LAMBAYEQUE5004342</v>
          </cell>
          <cell r="M247" t="str">
            <v>LAMBAYEQUE</v>
          </cell>
          <cell r="N247" t="str">
            <v>0038</v>
          </cell>
          <cell r="O247" t="str">
            <v>5004342</v>
          </cell>
        </row>
        <row r="248">
          <cell r="L248" t="str">
            <v>LAMBAYEQUE5004342</v>
          </cell>
          <cell r="M248" t="str">
            <v>LAMBAYEQUE</v>
          </cell>
          <cell r="N248" t="str">
            <v>0038</v>
          </cell>
          <cell r="O248" t="str">
            <v>5004342</v>
          </cell>
        </row>
        <row r="249">
          <cell r="L249" t="str">
            <v>LAMBAYEQUE5004342</v>
          </cell>
          <cell r="M249" t="str">
            <v>LAMBAYEQUE</v>
          </cell>
          <cell r="N249" t="str">
            <v>0038</v>
          </cell>
          <cell r="O249" t="str">
            <v>5004342</v>
          </cell>
        </row>
        <row r="250">
          <cell r="L250" t="str">
            <v>LAMBAYEQUE5004342</v>
          </cell>
          <cell r="M250" t="str">
            <v>LAMBAYEQUE</v>
          </cell>
          <cell r="N250" t="str">
            <v>0038</v>
          </cell>
          <cell r="O250" t="str">
            <v>5004342</v>
          </cell>
        </row>
        <row r="251">
          <cell r="L251" t="str">
            <v>LAMBAYEQUE5004342</v>
          </cell>
          <cell r="M251" t="str">
            <v>LAMBAYEQUE</v>
          </cell>
          <cell r="N251" t="str">
            <v>0038</v>
          </cell>
          <cell r="O251" t="str">
            <v>5004342</v>
          </cell>
        </row>
        <row r="252">
          <cell r="L252" t="str">
            <v>LAMBAYEQUE5004342</v>
          </cell>
          <cell r="M252" t="str">
            <v>LAMBAYEQUE</v>
          </cell>
          <cell r="N252" t="str">
            <v>0038</v>
          </cell>
          <cell r="O252" t="str">
            <v>5004342</v>
          </cell>
        </row>
        <row r="253">
          <cell r="L253" t="str">
            <v>LIMA5004342</v>
          </cell>
          <cell r="M253" t="str">
            <v>LIMA</v>
          </cell>
          <cell r="N253" t="str">
            <v>0039</v>
          </cell>
          <cell r="O253" t="str">
            <v>5004342</v>
          </cell>
        </row>
        <row r="254">
          <cell r="L254" t="str">
            <v>LIMA5004342</v>
          </cell>
          <cell r="M254" t="str">
            <v>LIMA</v>
          </cell>
          <cell r="N254" t="str">
            <v>0039</v>
          </cell>
          <cell r="O254" t="str">
            <v>5004342</v>
          </cell>
        </row>
        <row r="255">
          <cell r="L255" t="str">
            <v>LIMA5004342</v>
          </cell>
          <cell r="M255" t="str">
            <v>LIMA</v>
          </cell>
          <cell r="N255" t="str">
            <v>0039</v>
          </cell>
          <cell r="O255" t="str">
            <v>5004342</v>
          </cell>
        </row>
        <row r="256">
          <cell r="L256" t="str">
            <v>LIMA5004342</v>
          </cell>
          <cell r="M256" t="str">
            <v>LIMA</v>
          </cell>
          <cell r="N256" t="str">
            <v>0039</v>
          </cell>
          <cell r="O256" t="str">
            <v>5004342</v>
          </cell>
        </row>
        <row r="257">
          <cell r="L257" t="str">
            <v>LIMA5004342</v>
          </cell>
          <cell r="M257" t="str">
            <v>LIMA</v>
          </cell>
          <cell r="N257" t="str">
            <v>0039</v>
          </cell>
          <cell r="O257" t="str">
            <v>5004342</v>
          </cell>
        </row>
        <row r="258">
          <cell r="L258" t="str">
            <v>LIMA5004342</v>
          </cell>
          <cell r="M258" t="str">
            <v>LIMA</v>
          </cell>
          <cell r="N258" t="str">
            <v>0039</v>
          </cell>
          <cell r="O258" t="str">
            <v>5004342</v>
          </cell>
        </row>
        <row r="259">
          <cell r="L259" t="str">
            <v>LIMA5004342</v>
          </cell>
          <cell r="M259" t="str">
            <v>LIMA</v>
          </cell>
          <cell r="N259" t="str">
            <v>0039</v>
          </cell>
          <cell r="O259" t="str">
            <v>5004342</v>
          </cell>
        </row>
        <row r="260">
          <cell r="L260" t="str">
            <v>LIMA5004342</v>
          </cell>
          <cell r="M260" t="str">
            <v>LIMA</v>
          </cell>
          <cell r="N260" t="str">
            <v>0039</v>
          </cell>
          <cell r="O260" t="str">
            <v>5004342</v>
          </cell>
        </row>
        <row r="261">
          <cell r="L261" t="str">
            <v>LIMA5004342</v>
          </cell>
          <cell r="M261" t="str">
            <v>LIMA</v>
          </cell>
          <cell r="N261" t="str">
            <v>0039</v>
          </cell>
          <cell r="O261" t="str">
            <v>5004342</v>
          </cell>
        </row>
        <row r="262">
          <cell r="L262" t="str">
            <v>LIMA5004342</v>
          </cell>
          <cell r="M262" t="str">
            <v>LIMA</v>
          </cell>
          <cell r="N262" t="str">
            <v>0039</v>
          </cell>
          <cell r="O262" t="str">
            <v>5004342</v>
          </cell>
        </row>
        <row r="263">
          <cell r="L263" t="str">
            <v>LIMA5004342</v>
          </cell>
          <cell r="M263" t="str">
            <v>LIMA</v>
          </cell>
          <cell r="N263" t="str">
            <v>0039</v>
          </cell>
          <cell r="O263" t="str">
            <v>5004342</v>
          </cell>
        </row>
        <row r="264">
          <cell r="L264" t="str">
            <v>LIMA5004342</v>
          </cell>
          <cell r="M264" t="str">
            <v>LIMA</v>
          </cell>
          <cell r="N264" t="str">
            <v>0039</v>
          </cell>
          <cell r="O264" t="str">
            <v>5004342</v>
          </cell>
        </row>
        <row r="265">
          <cell r="L265" t="str">
            <v>LIMA5004342</v>
          </cell>
          <cell r="M265" t="str">
            <v>LIMA</v>
          </cell>
          <cell r="N265" t="str">
            <v>0039</v>
          </cell>
          <cell r="O265" t="str">
            <v>5004342</v>
          </cell>
        </row>
        <row r="266">
          <cell r="L266" t="str">
            <v>LIMA5004342</v>
          </cell>
          <cell r="M266" t="str">
            <v>LIMA</v>
          </cell>
          <cell r="N266" t="str">
            <v>0039</v>
          </cell>
          <cell r="O266" t="str">
            <v>5004342</v>
          </cell>
        </row>
        <row r="267">
          <cell r="L267" t="str">
            <v>LIMA5004342</v>
          </cell>
          <cell r="M267" t="str">
            <v>LIMA</v>
          </cell>
          <cell r="N267" t="str">
            <v>0039</v>
          </cell>
          <cell r="O267" t="str">
            <v>5004342</v>
          </cell>
        </row>
        <row r="268">
          <cell r="L268" t="str">
            <v>LIMA5004342</v>
          </cell>
          <cell r="M268" t="str">
            <v>LIMA</v>
          </cell>
          <cell r="N268" t="str">
            <v>0039</v>
          </cell>
          <cell r="O268" t="str">
            <v>5004342</v>
          </cell>
        </row>
        <row r="269">
          <cell r="L269" t="str">
            <v>LIMA5004342</v>
          </cell>
          <cell r="M269" t="str">
            <v>LIMA</v>
          </cell>
          <cell r="N269" t="str">
            <v>0039</v>
          </cell>
          <cell r="O269" t="str">
            <v>5004342</v>
          </cell>
        </row>
        <row r="270">
          <cell r="L270" t="str">
            <v>LIMA5004342</v>
          </cell>
          <cell r="M270" t="str">
            <v>LIMA</v>
          </cell>
          <cell r="N270" t="str">
            <v>0039</v>
          </cell>
          <cell r="O270" t="str">
            <v>5004342</v>
          </cell>
        </row>
        <row r="271">
          <cell r="L271" t="str">
            <v>LIMA5004342</v>
          </cell>
          <cell r="M271" t="str">
            <v>LIMA</v>
          </cell>
          <cell r="N271" t="str">
            <v>0039</v>
          </cell>
          <cell r="O271" t="str">
            <v>5004342</v>
          </cell>
        </row>
        <row r="272">
          <cell r="L272" t="str">
            <v>LIMA5004342</v>
          </cell>
          <cell r="M272" t="str">
            <v>LIMA</v>
          </cell>
          <cell r="N272" t="str">
            <v>0039</v>
          </cell>
          <cell r="O272" t="str">
            <v>5004342</v>
          </cell>
        </row>
        <row r="273">
          <cell r="L273" t="str">
            <v>LIMA5004342</v>
          </cell>
          <cell r="M273" t="str">
            <v>LIMA</v>
          </cell>
          <cell r="N273" t="str">
            <v>0039</v>
          </cell>
          <cell r="O273" t="str">
            <v>5004342</v>
          </cell>
        </row>
        <row r="274">
          <cell r="L274" t="str">
            <v>LIMA5004342</v>
          </cell>
          <cell r="M274" t="str">
            <v>LIMA</v>
          </cell>
          <cell r="N274" t="str">
            <v>0039</v>
          </cell>
          <cell r="O274" t="str">
            <v>5004342</v>
          </cell>
        </row>
        <row r="275">
          <cell r="L275" t="str">
            <v>LIMA5004342</v>
          </cell>
          <cell r="M275" t="str">
            <v>LIMA</v>
          </cell>
          <cell r="N275" t="str">
            <v>0039</v>
          </cell>
          <cell r="O275" t="str">
            <v>5004342</v>
          </cell>
        </row>
        <row r="276">
          <cell r="L276" t="str">
            <v>LIMA5004342</v>
          </cell>
          <cell r="M276" t="str">
            <v>LIMA</v>
          </cell>
          <cell r="N276" t="str">
            <v>0039</v>
          </cell>
          <cell r="O276" t="str">
            <v>5004342</v>
          </cell>
        </row>
        <row r="277">
          <cell r="L277" t="str">
            <v>LIMA5004342</v>
          </cell>
          <cell r="M277" t="str">
            <v>LIMA</v>
          </cell>
          <cell r="N277" t="str">
            <v>0039</v>
          </cell>
          <cell r="O277" t="str">
            <v>5004342</v>
          </cell>
        </row>
        <row r="278">
          <cell r="L278" t="str">
            <v>LIMA5004342</v>
          </cell>
          <cell r="M278" t="str">
            <v>LIMA</v>
          </cell>
          <cell r="N278" t="str">
            <v>0039</v>
          </cell>
          <cell r="O278" t="str">
            <v>5004342</v>
          </cell>
        </row>
        <row r="279">
          <cell r="L279" t="str">
            <v>LIMA5004342</v>
          </cell>
          <cell r="M279" t="str">
            <v>LIMA</v>
          </cell>
          <cell r="N279" t="str">
            <v>0039</v>
          </cell>
          <cell r="O279" t="str">
            <v>5004342</v>
          </cell>
        </row>
        <row r="280">
          <cell r="L280" t="str">
            <v>LIMA5004342</v>
          </cell>
          <cell r="M280" t="str">
            <v>LIMA</v>
          </cell>
          <cell r="N280" t="str">
            <v>0039</v>
          </cell>
          <cell r="O280" t="str">
            <v>5004342</v>
          </cell>
        </row>
        <row r="281">
          <cell r="L281" t="str">
            <v>LIMA5004342</v>
          </cell>
          <cell r="M281" t="str">
            <v>LIMA</v>
          </cell>
          <cell r="N281" t="str">
            <v>0039</v>
          </cell>
          <cell r="O281" t="str">
            <v>5004342</v>
          </cell>
        </row>
        <row r="282">
          <cell r="L282" t="str">
            <v>LIMA5004342</v>
          </cell>
          <cell r="M282" t="str">
            <v>LIMA</v>
          </cell>
          <cell r="N282" t="str">
            <v>0039</v>
          </cell>
          <cell r="O282" t="str">
            <v>5004342</v>
          </cell>
        </row>
        <row r="283">
          <cell r="L283" t="str">
            <v>LIMA5004342</v>
          </cell>
          <cell r="M283" t="str">
            <v>LIMA</v>
          </cell>
          <cell r="N283" t="str">
            <v>0039</v>
          </cell>
          <cell r="O283" t="str">
            <v>5004342</v>
          </cell>
        </row>
        <row r="284">
          <cell r="L284" t="str">
            <v>LIMA5004342</v>
          </cell>
          <cell r="M284" t="str">
            <v>LIMA</v>
          </cell>
          <cell r="N284" t="str">
            <v>0039</v>
          </cell>
          <cell r="O284" t="str">
            <v>5004342</v>
          </cell>
        </row>
        <row r="285">
          <cell r="L285" t="str">
            <v>LIMA5004342</v>
          </cell>
          <cell r="M285" t="str">
            <v>LIMA</v>
          </cell>
          <cell r="N285" t="str">
            <v>0039</v>
          </cell>
          <cell r="O285" t="str">
            <v>5004342</v>
          </cell>
        </row>
        <row r="286">
          <cell r="L286" t="str">
            <v>LIMA5004342</v>
          </cell>
          <cell r="M286" t="str">
            <v>LIMA</v>
          </cell>
          <cell r="N286" t="str">
            <v>0039</v>
          </cell>
          <cell r="O286" t="str">
            <v>5004342</v>
          </cell>
        </row>
        <row r="287">
          <cell r="L287" t="str">
            <v>LORETO5004342</v>
          </cell>
          <cell r="M287" t="str">
            <v>LORETO</v>
          </cell>
          <cell r="N287" t="str">
            <v>0040</v>
          </cell>
          <cell r="O287" t="str">
            <v>5004342</v>
          </cell>
        </row>
        <row r="288">
          <cell r="L288" t="str">
            <v>LORETO5004342</v>
          </cell>
          <cell r="M288" t="str">
            <v>LORETO</v>
          </cell>
          <cell r="N288" t="str">
            <v>0040</v>
          </cell>
          <cell r="O288" t="str">
            <v>5004342</v>
          </cell>
        </row>
        <row r="289">
          <cell r="L289" t="str">
            <v>LORETO5004342</v>
          </cell>
          <cell r="M289" t="str">
            <v>LORETO</v>
          </cell>
          <cell r="N289" t="str">
            <v>0040</v>
          </cell>
          <cell r="O289" t="str">
            <v>5004342</v>
          </cell>
        </row>
        <row r="290">
          <cell r="L290" t="str">
            <v>LORETO5004342</v>
          </cell>
          <cell r="M290" t="str">
            <v>LORETO</v>
          </cell>
          <cell r="N290" t="str">
            <v>0040</v>
          </cell>
          <cell r="O290" t="str">
            <v>5004342</v>
          </cell>
        </row>
        <row r="291">
          <cell r="L291" t="str">
            <v>LORETO5004342</v>
          </cell>
          <cell r="M291" t="str">
            <v>LORETO</v>
          </cell>
          <cell r="N291" t="str">
            <v>0040</v>
          </cell>
          <cell r="O291" t="str">
            <v>5004342</v>
          </cell>
        </row>
        <row r="292">
          <cell r="L292" t="str">
            <v>LORETO5004342</v>
          </cell>
          <cell r="M292" t="str">
            <v>LORETO</v>
          </cell>
          <cell r="N292" t="str">
            <v>0040</v>
          </cell>
          <cell r="O292" t="str">
            <v>5004342</v>
          </cell>
        </row>
        <row r="293">
          <cell r="L293" t="str">
            <v>LORETO5004342</v>
          </cell>
          <cell r="M293" t="str">
            <v>LORETO</v>
          </cell>
          <cell r="N293" t="str">
            <v>0040</v>
          </cell>
          <cell r="O293" t="str">
            <v>5004342</v>
          </cell>
        </row>
        <row r="294">
          <cell r="L294" t="str">
            <v>LORETO5004342</v>
          </cell>
          <cell r="M294" t="str">
            <v>LORETO</v>
          </cell>
          <cell r="N294" t="str">
            <v>0040</v>
          </cell>
          <cell r="O294" t="str">
            <v>5004342</v>
          </cell>
        </row>
        <row r="295">
          <cell r="L295" t="str">
            <v>LORETO5004342</v>
          </cell>
          <cell r="M295" t="str">
            <v>LORETO</v>
          </cell>
          <cell r="N295" t="str">
            <v>0040</v>
          </cell>
          <cell r="O295" t="str">
            <v>5004342</v>
          </cell>
        </row>
        <row r="296">
          <cell r="L296" t="str">
            <v>LORETO5004342</v>
          </cell>
          <cell r="M296" t="str">
            <v>LORETO</v>
          </cell>
          <cell r="N296" t="str">
            <v>0040</v>
          </cell>
          <cell r="O296" t="str">
            <v>5004342</v>
          </cell>
        </row>
        <row r="297">
          <cell r="L297" t="str">
            <v>LORETO5004342</v>
          </cell>
          <cell r="M297" t="str">
            <v>LORETO</v>
          </cell>
          <cell r="N297" t="str">
            <v>0040</v>
          </cell>
          <cell r="O297" t="str">
            <v>5004342</v>
          </cell>
        </row>
        <row r="298">
          <cell r="L298" t="str">
            <v>LORETO5004342</v>
          </cell>
          <cell r="M298" t="str">
            <v>LORETO</v>
          </cell>
          <cell r="N298" t="str">
            <v>0040</v>
          </cell>
          <cell r="O298" t="str">
            <v>5004342</v>
          </cell>
        </row>
        <row r="299">
          <cell r="L299" t="str">
            <v>LORETO5004342</v>
          </cell>
          <cell r="M299" t="str">
            <v>LORETO</v>
          </cell>
          <cell r="N299" t="str">
            <v>0040</v>
          </cell>
          <cell r="O299" t="str">
            <v>5004342</v>
          </cell>
        </row>
        <row r="300">
          <cell r="L300" t="str">
            <v>LORETO5004342</v>
          </cell>
          <cell r="M300" t="str">
            <v>LORETO</v>
          </cell>
          <cell r="N300" t="str">
            <v>0040</v>
          </cell>
          <cell r="O300" t="str">
            <v>5004342</v>
          </cell>
        </row>
        <row r="301">
          <cell r="L301" t="str">
            <v>MADRE DE DIOS5004342</v>
          </cell>
          <cell r="M301" t="str">
            <v>MADRE DE DIOS</v>
          </cell>
          <cell r="N301" t="str">
            <v>0041</v>
          </cell>
          <cell r="O301" t="str">
            <v>5004342</v>
          </cell>
        </row>
        <row r="302">
          <cell r="L302" t="str">
            <v>MADRE DE DIOS5004342</v>
          </cell>
          <cell r="M302" t="str">
            <v>MADRE DE DIOS</v>
          </cell>
          <cell r="N302" t="str">
            <v>0041</v>
          </cell>
          <cell r="O302" t="str">
            <v>5004342</v>
          </cell>
        </row>
        <row r="303">
          <cell r="L303" t="str">
            <v>MADRE DE DIOS5004342</v>
          </cell>
          <cell r="M303" t="str">
            <v>MADRE DE DIOS</v>
          </cell>
          <cell r="N303" t="str">
            <v>0041</v>
          </cell>
          <cell r="O303" t="str">
            <v>5004342</v>
          </cell>
        </row>
        <row r="304">
          <cell r="L304" t="str">
            <v>MADRE DE DIOS5004342</v>
          </cell>
          <cell r="M304" t="str">
            <v>MADRE DE DIOS</v>
          </cell>
          <cell r="N304" t="str">
            <v>0041</v>
          </cell>
          <cell r="O304" t="str">
            <v>5004342</v>
          </cell>
        </row>
        <row r="305">
          <cell r="L305" t="str">
            <v>MADRE DE DIOS5004342</v>
          </cell>
          <cell r="M305" t="str">
            <v>MADRE DE DIOS</v>
          </cell>
          <cell r="N305" t="str">
            <v>0041</v>
          </cell>
          <cell r="O305" t="str">
            <v>5004342</v>
          </cell>
        </row>
        <row r="306">
          <cell r="L306" t="str">
            <v>MADRE DE DIOS5004342</v>
          </cell>
          <cell r="M306" t="str">
            <v>MADRE DE DIOS</v>
          </cell>
          <cell r="N306" t="str">
            <v>0041</v>
          </cell>
          <cell r="O306" t="str">
            <v>5004342</v>
          </cell>
        </row>
        <row r="307">
          <cell r="L307" t="str">
            <v>MADRE DE DIOS5004342</v>
          </cell>
          <cell r="M307" t="str">
            <v>MADRE DE DIOS</v>
          </cell>
          <cell r="N307" t="str">
            <v>0041</v>
          </cell>
          <cell r="O307" t="str">
            <v>5004342</v>
          </cell>
        </row>
        <row r="308">
          <cell r="L308" t="str">
            <v>MADRE DE DIOS5004342</v>
          </cell>
          <cell r="M308" t="str">
            <v>MADRE DE DIOS</v>
          </cell>
          <cell r="N308" t="str">
            <v>0041</v>
          </cell>
          <cell r="O308" t="str">
            <v>5004342</v>
          </cell>
        </row>
        <row r="309">
          <cell r="L309" t="str">
            <v>MADRE DE DIOS5004342</v>
          </cell>
          <cell r="M309" t="str">
            <v>MADRE DE DIOS</v>
          </cell>
          <cell r="N309" t="str">
            <v>0041</v>
          </cell>
          <cell r="O309" t="str">
            <v>5004342</v>
          </cell>
        </row>
        <row r="310">
          <cell r="L310" t="str">
            <v>MADRE DE DIOS5004342</v>
          </cell>
          <cell r="M310" t="str">
            <v>MADRE DE DIOS</v>
          </cell>
          <cell r="N310" t="str">
            <v>0041</v>
          </cell>
          <cell r="O310" t="str">
            <v>5004342</v>
          </cell>
        </row>
        <row r="311">
          <cell r="L311" t="str">
            <v>MADRE DE DIOS5004342</v>
          </cell>
          <cell r="M311" t="str">
            <v>MADRE DE DIOS</v>
          </cell>
          <cell r="N311" t="str">
            <v>0041</v>
          </cell>
          <cell r="O311" t="str">
            <v>5004342</v>
          </cell>
        </row>
        <row r="312">
          <cell r="L312" t="str">
            <v>MADRE DE DIOS5004342</v>
          </cell>
          <cell r="M312" t="str">
            <v>MADRE DE DIOS</v>
          </cell>
          <cell r="N312" t="str">
            <v>0041</v>
          </cell>
          <cell r="O312" t="str">
            <v>5004342</v>
          </cell>
        </row>
        <row r="313">
          <cell r="L313" t="str">
            <v>MADRE DE DIOS5004342</v>
          </cell>
          <cell r="M313" t="str">
            <v>MADRE DE DIOS</v>
          </cell>
          <cell r="N313" t="str">
            <v>0041</v>
          </cell>
          <cell r="O313" t="str">
            <v>5004342</v>
          </cell>
        </row>
        <row r="314">
          <cell r="L314" t="str">
            <v>MADRE DE DIOS5004342</v>
          </cell>
          <cell r="M314" t="str">
            <v>MADRE DE DIOS</v>
          </cell>
          <cell r="N314" t="str">
            <v>0041</v>
          </cell>
          <cell r="O314" t="str">
            <v>5004342</v>
          </cell>
        </row>
        <row r="315">
          <cell r="L315" t="str">
            <v>MOQUEGUA5004342</v>
          </cell>
          <cell r="M315" t="str">
            <v>MOQUEGUA</v>
          </cell>
          <cell r="N315" t="str">
            <v>0042</v>
          </cell>
          <cell r="O315" t="str">
            <v>5004342</v>
          </cell>
        </row>
        <row r="316">
          <cell r="L316" t="str">
            <v>MOQUEGUA5004342</v>
          </cell>
          <cell r="M316" t="str">
            <v>MOQUEGUA</v>
          </cell>
          <cell r="N316" t="str">
            <v>0042</v>
          </cell>
          <cell r="O316" t="str">
            <v>5004342</v>
          </cell>
        </row>
        <row r="317">
          <cell r="L317" t="str">
            <v>MOQUEGUA5004342</v>
          </cell>
          <cell r="M317" t="str">
            <v>MOQUEGUA</v>
          </cell>
          <cell r="N317" t="str">
            <v>0042</v>
          </cell>
          <cell r="O317" t="str">
            <v>5004342</v>
          </cell>
        </row>
        <row r="318">
          <cell r="L318" t="str">
            <v>MOQUEGUA5004342</v>
          </cell>
          <cell r="M318" t="str">
            <v>MOQUEGUA</v>
          </cell>
          <cell r="N318" t="str">
            <v>0042</v>
          </cell>
          <cell r="O318" t="str">
            <v>5004342</v>
          </cell>
        </row>
        <row r="319">
          <cell r="L319" t="str">
            <v>MOQUEGUA5004342</v>
          </cell>
          <cell r="M319" t="str">
            <v>MOQUEGUA</v>
          </cell>
          <cell r="N319" t="str">
            <v>0042</v>
          </cell>
          <cell r="O319" t="str">
            <v>5004342</v>
          </cell>
        </row>
        <row r="320">
          <cell r="L320" t="str">
            <v>MOQUEGUA5004342</v>
          </cell>
          <cell r="M320" t="str">
            <v>MOQUEGUA</v>
          </cell>
          <cell r="N320" t="str">
            <v>0042</v>
          </cell>
          <cell r="O320" t="str">
            <v>5004342</v>
          </cell>
        </row>
        <row r="321">
          <cell r="L321" t="str">
            <v>MOQUEGUA5004342</v>
          </cell>
          <cell r="M321" t="str">
            <v>MOQUEGUA</v>
          </cell>
          <cell r="N321" t="str">
            <v>0042</v>
          </cell>
          <cell r="O321" t="str">
            <v>5004342</v>
          </cell>
        </row>
        <row r="322">
          <cell r="L322" t="str">
            <v>MOQUEGUA5004342</v>
          </cell>
          <cell r="M322" t="str">
            <v>MOQUEGUA</v>
          </cell>
          <cell r="N322" t="str">
            <v>0042</v>
          </cell>
          <cell r="O322" t="str">
            <v>5004342</v>
          </cell>
        </row>
        <row r="323">
          <cell r="L323" t="str">
            <v>PASCO5004342</v>
          </cell>
          <cell r="M323" t="str">
            <v>PASCO</v>
          </cell>
          <cell r="N323" t="str">
            <v>0043</v>
          </cell>
          <cell r="O323" t="str">
            <v>5004342</v>
          </cell>
        </row>
        <row r="324">
          <cell r="L324" t="str">
            <v>PASCO5004342</v>
          </cell>
          <cell r="M324" t="str">
            <v>PASCO</v>
          </cell>
          <cell r="N324" t="str">
            <v>0043</v>
          </cell>
          <cell r="O324" t="str">
            <v>5004342</v>
          </cell>
        </row>
        <row r="325">
          <cell r="L325" t="str">
            <v>PASCO5004342</v>
          </cell>
          <cell r="M325" t="str">
            <v>PASCO</v>
          </cell>
          <cell r="N325" t="str">
            <v>0043</v>
          </cell>
          <cell r="O325" t="str">
            <v>5004342</v>
          </cell>
        </row>
        <row r="326">
          <cell r="L326" t="str">
            <v>PASCO5004342</v>
          </cell>
          <cell r="M326" t="str">
            <v>PASCO</v>
          </cell>
          <cell r="N326" t="str">
            <v>0043</v>
          </cell>
          <cell r="O326" t="str">
            <v>5004342</v>
          </cell>
        </row>
        <row r="327">
          <cell r="L327" t="str">
            <v>PASCO5004342</v>
          </cell>
          <cell r="M327" t="str">
            <v>PASCO</v>
          </cell>
          <cell r="N327" t="str">
            <v>0043</v>
          </cell>
          <cell r="O327" t="str">
            <v>5004342</v>
          </cell>
        </row>
        <row r="328">
          <cell r="L328" t="str">
            <v>PASCO5004342</v>
          </cell>
          <cell r="M328" t="str">
            <v>PASCO</v>
          </cell>
          <cell r="N328" t="str">
            <v>0043</v>
          </cell>
          <cell r="O328" t="str">
            <v>5004342</v>
          </cell>
        </row>
        <row r="329">
          <cell r="L329" t="str">
            <v>PASCO5004342</v>
          </cell>
          <cell r="M329" t="str">
            <v>PASCO</v>
          </cell>
          <cell r="N329" t="str">
            <v>0043</v>
          </cell>
          <cell r="O329" t="str">
            <v>5004342</v>
          </cell>
        </row>
        <row r="330">
          <cell r="L330" t="str">
            <v>PASCO5004342</v>
          </cell>
          <cell r="M330" t="str">
            <v>PASCO</v>
          </cell>
          <cell r="N330" t="str">
            <v>0043</v>
          </cell>
          <cell r="O330" t="str">
            <v>5004342</v>
          </cell>
        </row>
        <row r="331">
          <cell r="L331" t="str">
            <v>PASCO5004342</v>
          </cell>
          <cell r="M331" t="str">
            <v>PASCO</v>
          </cell>
          <cell r="N331" t="str">
            <v>0043</v>
          </cell>
          <cell r="O331" t="str">
            <v>5004342</v>
          </cell>
        </row>
        <row r="332">
          <cell r="L332" t="str">
            <v>PASCO5004342</v>
          </cell>
          <cell r="M332" t="str">
            <v>PASCO</v>
          </cell>
          <cell r="N332" t="str">
            <v>0043</v>
          </cell>
          <cell r="O332" t="str">
            <v>5004342</v>
          </cell>
        </row>
        <row r="333">
          <cell r="L333" t="str">
            <v>PASCO5004342</v>
          </cell>
          <cell r="M333" t="str">
            <v>PASCO</v>
          </cell>
          <cell r="N333" t="str">
            <v>0043</v>
          </cell>
          <cell r="O333" t="str">
            <v>5004342</v>
          </cell>
        </row>
        <row r="334">
          <cell r="L334" t="str">
            <v>PASCO5004342</v>
          </cell>
          <cell r="M334" t="str">
            <v>PASCO</v>
          </cell>
          <cell r="N334" t="str">
            <v>0043</v>
          </cell>
          <cell r="O334" t="str">
            <v>5004342</v>
          </cell>
        </row>
        <row r="335">
          <cell r="L335" t="str">
            <v>PIURA5004342</v>
          </cell>
          <cell r="M335" t="str">
            <v>PIURA</v>
          </cell>
          <cell r="N335" t="str">
            <v>0044</v>
          </cell>
          <cell r="O335" t="str">
            <v>5004342</v>
          </cell>
        </row>
        <row r="336">
          <cell r="L336" t="str">
            <v>PIURA5004342</v>
          </cell>
          <cell r="M336" t="str">
            <v>PIURA</v>
          </cell>
          <cell r="N336" t="str">
            <v>0044</v>
          </cell>
          <cell r="O336" t="str">
            <v>5004342</v>
          </cell>
        </row>
        <row r="337">
          <cell r="L337" t="str">
            <v>PIURA5004342</v>
          </cell>
          <cell r="M337" t="str">
            <v>PIURA</v>
          </cell>
          <cell r="N337" t="str">
            <v>0044</v>
          </cell>
          <cell r="O337" t="str">
            <v>5004342</v>
          </cell>
        </row>
        <row r="338">
          <cell r="L338" t="str">
            <v>PIURA5004342</v>
          </cell>
          <cell r="M338" t="str">
            <v>PIURA</v>
          </cell>
          <cell r="N338" t="str">
            <v>0044</v>
          </cell>
          <cell r="O338" t="str">
            <v>5004342</v>
          </cell>
        </row>
        <row r="339">
          <cell r="L339" t="str">
            <v>PIURA5004342</v>
          </cell>
          <cell r="M339" t="str">
            <v>PIURA</v>
          </cell>
          <cell r="N339" t="str">
            <v>0044</v>
          </cell>
          <cell r="O339" t="str">
            <v>5004342</v>
          </cell>
        </row>
        <row r="340">
          <cell r="L340" t="str">
            <v>PIURA5004342</v>
          </cell>
          <cell r="M340" t="str">
            <v>PIURA</v>
          </cell>
          <cell r="N340" t="str">
            <v>0044</v>
          </cell>
          <cell r="O340" t="str">
            <v>5004342</v>
          </cell>
        </row>
        <row r="341">
          <cell r="L341" t="str">
            <v>PIURA5004342</v>
          </cell>
          <cell r="M341" t="str">
            <v>PIURA</v>
          </cell>
          <cell r="N341" t="str">
            <v>0044</v>
          </cell>
          <cell r="O341" t="str">
            <v>5004342</v>
          </cell>
        </row>
        <row r="342">
          <cell r="L342" t="str">
            <v>PIURA5004342</v>
          </cell>
          <cell r="M342" t="str">
            <v>PIURA</v>
          </cell>
          <cell r="N342" t="str">
            <v>0044</v>
          </cell>
          <cell r="O342" t="str">
            <v>5004342</v>
          </cell>
        </row>
        <row r="343">
          <cell r="L343" t="str">
            <v>PIURA5004342</v>
          </cell>
          <cell r="M343" t="str">
            <v>PIURA</v>
          </cell>
          <cell r="N343" t="str">
            <v>0044</v>
          </cell>
          <cell r="O343" t="str">
            <v>5004342</v>
          </cell>
        </row>
        <row r="344">
          <cell r="L344" t="str">
            <v>PIURA5004342</v>
          </cell>
          <cell r="M344" t="str">
            <v>PIURA</v>
          </cell>
          <cell r="N344" t="str">
            <v>0044</v>
          </cell>
          <cell r="O344" t="str">
            <v>5004342</v>
          </cell>
        </row>
        <row r="345">
          <cell r="L345" t="str">
            <v>PIURA5004342</v>
          </cell>
          <cell r="M345" t="str">
            <v>PIURA</v>
          </cell>
          <cell r="N345" t="str">
            <v>0044</v>
          </cell>
          <cell r="O345" t="str">
            <v>5004342</v>
          </cell>
        </row>
        <row r="346">
          <cell r="L346" t="str">
            <v>PIURA5004342</v>
          </cell>
          <cell r="M346" t="str">
            <v>PIURA</v>
          </cell>
          <cell r="N346" t="str">
            <v>0044</v>
          </cell>
          <cell r="O346" t="str">
            <v>5004342</v>
          </cell>
        </row>
        <row r="347">
          <cell r="L347" t="str">
            <v>PIURA5004342</v>
          </cell>
          <cell r="M347" t="str">
            <v>PIURA</v>
          </cell>
          <cell r="N347" t="str">
            <v>0044</v>
          </cell>
          <cell r="O347" t="str">
            <v>5004342</v>
          </cell>
        </row>
        <row r="348">
          <cell r="L348" t="str">
            <v>PIURA5004342</v>
          </cell>
          <cell r="M348" t="str">
            <v>PIURA</v>
          </cell>
          <cell r="N348" t="str">
            <v>0044</v>
          </cell>
          <cell r="O348" t="str">
            <v>5004342</v>
          </cell>
        </row>
        <row r="349">
          <cell r="L349" t="str">
            <v>PIURA5004342</v>
          </cell>
          <cell r="M349" t="str">
            <v>PIURA</v>
          </cell>
          <cell r="N349" t="str">
            <v>0044</v>
          </cell>
          <cell r="O349" t="str">
            <v>5004342</v>
          </cell>
        </row>
        <row r="350">
          <cell r="L350" t="str">
            <v>PIURA5004342</v>
          </cell>
          <cell r="M350" t="str">
            <v>PIURA</v>
          </cell>
          <cell r="N350" t="str">
            <v>0044</v>
          </cell>
          <cell r="O350" t="str">
            <v>5004342</v>
          </cell>
        </row>
        <row r="351">
          <cell r="L351" t="str">
            <v>PUNO5004342</v>
          </cell>
          <cell r="M351" t="str">
            <v>PUNO</v>
          </cell>
          <cell r="N351" t="str">
            <v>0045</v>
          </cell>
          <cell r="O351" t="str">
            <v>5004342</v>
          </cell>
        </row>
        <row r="352">
          <cell r="L352" t="str">
            <v>PUNO5004342</v>
          </cell>
          <cell r="M352" t="str">
            <v>PUNO</v>
          </cell>
          <cell r="N352" t="str">
            <v>0045</v>
          </cell>
          <cell r="O352" t="str">
            <v>5004342</v>
          </cell>
        </row>
        <row r="353">
          <cell r="L353" t="str">
            <v>PUNO5004342</v>
          </cell>
          <cell r="M353" t="str">
            <v>PUNO</v>
          </cell>
          <cell r="N353" t="str">
            <v>0045</v>
          </cell>
          <cell r="O353" t="str">
            <v>5004342</v>
          </cell>
        </row>
        <row r="354">
          <cell r="L354" t="str">
            <v>PUNO5004342</v>
          </cell>
          <cell r="M354" t="str">
            <v>PUNO</v>
          </cell>
          <cell r="N354" t="str">
            <v>0045</v>
          </cell>
          <cell r="O354" t="str">
            <v>5004342</v>
          </cell>
        </row>
        <row r="355">
          <cell r="L355" t="str">
            <v>PUNO5004342</v>
          </cell>
          <cell r="M355" t="str">
            <v>PUNO</v>
          </cell>
          <cell r="N355" t="str">
            <v>0045</v>
          </cell>
          <cell r="O355" t="str">
            <v>5004342</v>
          </cell>
        </row>
        <row r="356">
          <cell r="L356" t="str">
            <v>PUNO5004342</v>
          </cell>
          <cell r="M356" t="str">
            <v>PUNO</v>
          </cell>
          <cell r="N356" t="str">
            <v>0045</v>
          </cell>
          <cell r="O356" t="str">
            <v>5004342</v>
          </cell>
        </row>
        <row r="357">
          <cell r="L357" t="str">
            <v>PUNO5004342</v>
          </cell>
          <cell r="M357" t="str">
            <v>PUNO</v>
          </cell>
          <cell r="N357" t="str">
            <v>0045</v>
          </cell>
          <cell r="O357" t="str">
            <v>5004342</v>
          </cell>
        </row>
        <row r="358">
          <cell r="L358" t="str">
            <v>PUNO5004342</v>
          </cell>
          <cell r="M358" t="str">
            <v>PUNO</v>
          </cell>
          <cell r="N358" t="str">
            <v>0045</v>
          </cell>
          <cell r="O358" t="str">
            <v>5004342</v>
          </cell>
        </row>
        <row r="359">
          <cell r="L359" t="str">
            <v>PUNO5004342</v>
          </cell>
          <cell r="M359" t="str">
            <v>PUNO</v>
          </cell>
          <cell r="N359" t="str">
            <v>0045</v>
          </cell>
          <cell r="O359" t="str">
            <v>5004342</v>
          </cell>
        </row>
        <row r="360">
          <cell r="L360" t="str">
            <v>PUNO5004342</v>
          </cell>
          <cell r="M360" t="str">
            <v>PUNO</v>
          </cell>
          <cell r="N360" t="str">
            <v>0045</v>
          </cell>
          <cell r="O360" t="str">
            <v>5004342</v>
          </cell>
        </row>
        <row r="361">
          <cell r="L361" t="str">
            <v>PUNO5004342</v>
          </cell>
          <cell r="M361" t="str">
            <v>PUNO</v>
          </cell>
          <cell r="N361" t="str">
            <v>0045</v>
          </cell>
          <cell r="O361" t="str">
            <v>5004342</v>
          </cell>
        </row>
        <row r="362">
          <cell r="L362" t="str">
            <v>SAN MARTIN5004342</v>
          </cell>
          <cell r="M362" t="str">
            <v>SAN MARTIN</v>
          </cell>
          <cell r="N362" t="str">
            <v>0046</v>
          </cell>
          <cell r="O362" t="str">
            <v>5004342</v>
          </cell>
        </row>
        <row r="363">
          <cell r="L363" t="str">
            <v>SAN MARTIN5004342</v>
          </cell>
          <cell r="M363" t="str">
            <v>SAN MARTIN</v>
          </cell>
          <cell r="N363" t="str">
            <v>0046</v>
          </cell>
          <cell r="O363" t="str">
            <v>5004342</v>
          </cell>
        </row>
        <row r="364">
          <cell r="L364" t="str">
            <v>SAN MARTIN5004342</v>
          </cell>
          <cell r="M364" t="str">
            <v>SAN MARTIN</v>
          </cell>
          <cell r="N364" t="str">
            <v>0046</v>
          </cell>
          <cell r="O364" t="str">
            <v>5004342</v>
          </cell>
        </row>
        <row r="365">
          <cell r="L365" t="str">
            <v>SAN MARTIN5004342</v>
          </cell>
          <cell r="M365" t="str">
            <v>SAN MARTIN</v>
          </cell>
          <cell r="N365" t="str">
            <v>0046</v>
          </cell>
          <cell r="O365" t="str">
            <v>5004342</v>
          </cell>
        </row>
        <row r="366">
          <cell r="L366" t="str">
            <v>SAN MARTIN5004342</v>
          </cell>
          <cell r="M366" t="str">
            <v>SAN MARTIN</v>
          </cell>
          <cell r="N366" t="str">
            <v>0046</v>
          </cell>
          <cell r="O366" t="str">
            <v>5004342</v>
          </cell>
        </row>
        <row r="367">
          <cell r="L367" t="str">
            <v>SAN MARTIN5004342</v>
          </cell>
          <cell r="M367" t="str">
            <v>SAN MARTIN</v>
          </cell>
          <cell r="N367" t="str">
            <v>0046</v>
          </cell>
          <cell r="O367" t="str">
            <v>5004342</v>
          </cell>
        </row>
        <row r="368">
          <cell r="L368" t="str">
            <v>SAN MARTIN5004342</v>
          </cell>
          <cell r="M368" t="str">
            <v>SAN MARTIN</v>
          </cell>
          <cell r="N368" t="str">
            <v>0046</v>
          </cell>
          <cell r="O368" t="str">
            <v>5004342</v>
          </cell>
        </row>
        <row r="369">
          <cell r="L369" t="str">
            <v>SAN MARTIN5004342</v>
          </cell>
          <cell r="M369" t="str">
            <v>SAN MARTIN</v>
          </cell>
          <cell r="N369" t="str">
            <v>0046</v>
          </cell>
          <cell r="O369" t="str">
            <v>5004342</v>
          </cell>
        </row>
        <row r="370">
          <cell r="L370" t="str">
            <v>SAN MARTIN5004342</v>
          </cell>
          <cell r="M370" t="str">
            <v>SAN MARTIN</v>
          </cell>
          <cell r="N370" t="str">
            <v>0046</v>
          </cell>
          <cell r="O370" t="str">
            <v>5004342</v>
          </cell>
        </row>
        <row r="371">
          <cell r="L371" t="str">
            <v>SAN MARTIN5004342</v>
          </cell>
          <cell r="M371" t="str">
            <v>SAN MARTIN</v>
          </cell>
          <cell r="N371" t="str">
            <v>0046</v>
          </cell>
          <cell r="O371" t="str">
            <v>5004342</v>
          </cell>
        </row>
        <row r="372">
          <cell r="L372" t="str">
            <v>SAN MARTIN5004342</v>
          </cell>
          <cell r="M372" t="str">
            <v>SAN MARTIN</v>
          </cell>
          <cell r="N372" t="str">
            <v>0046</v>
          </cell>
          <cell r="O372" t="str">
            <v>5004342</v>
          </cell>
        </row>
        <row r="373">
          <cell r="L373" t="str">
            <v>SAN MARTIN5004342</v>
          </cell>
          <cell r="M373" t="str">
            <v>SAN MARTIN</v>
          </cell>
          <cell r="N373" t="str">
            <v>0046</v>
          </cell>
          <cell r="O373" t="str">
            <v>5004342</v>
          </cell>
        </row>
        <row r="374">
          <cell r="L374" t="str">
            <v>SAN MARTIN5004342</v>
          </cell>
          <cell r="M374" t="str">
            <v>SAN MARTIN</v>
          </cell>
          <cell r="N374" t="str">
            <v>0046</v>
          </cell>
          <cell r="O374" t="str">
            <v>5004342</v>
          </cell>
        </row>
        <row r="375">
          <cell r="L375" t="str">
            <v>TACNA5004342</v>
          </cell>
          <cell r="M375" t="str">
            <v>TACNA</v>
          </cell>
          <cell r="N375" t="str">
            <v>0047</v>
          </cell>
          <cell r="O375" t="str">
            <v>5004342</v>
          </cell>
        </row>
        <row r="376">
          <cell r="L376" t="str">
            <v>TACNA5004342</v>
          </cell>
          <cell r="M376" t="str">
            <v>TACNA</v>
          </cell>
          <cell r="N376" t="str">
            <v>0047</v>
          </cell>
          <cell r="O376" t="str">
            <v>5004342</v>
          </cell>
        </row>
        <row r="377">
          <cell r="L377" t="str">
            <v>TACNA5004342</v>
          </cell>
          <cell r="M377" t="str">
            <v>TACNA</v>
          </cell>
          <cell r="N377" t="str">
            <v>0047</v>
          </cell>
          <cell r="O377" t="str">
            <v>5004342</v>
          </cell>
        </row>
        <row r="378">
          <cell r="L378" t="str">
            <v>TACNA5004342</v>
          </cell>
          <cell r="M378" t="str">
            <v>TACNA</v>
          </cell>
          <cell r="N378" t="str">
            <v>0047</v>
          </cell>
          <cell r="O378" t="str">
            <v>5004342</v>
          </cell>
        </row>
        <row r="379">
          <cell r="L379" t="str">
            <v>TACNA5004342</v>
          </cell>
          <cell r="M379" t="str">
            <v>TACNA</v>
          </cell>
          <cell r="N379" t="str">
            <v>0047</v>
          </cell>
          <cell r="O379" t="str">
            <v>5004342</v>
          </cell>
        </row>
        <row r="380">
          <cell r="L380" t="str">
            <v>TACNA5004342</v>
          </cell>
          <cell r="M380" t="str">
            <v>TACNA</v>
          </cell>
          <cell r="N380" t="str">
            <v>0047</v>
          </cell>
          <cell r="O380" t="str">
            <v>5004342</v>
          </cell>
        </row>
        <row r="381">
          <cell r="L381" t="str">
            <v>TACNA5004342</v>
          </cell>
          <cell r="M381" t="str">
            <v>TACNA</v>
          </cell>
          <cell r="N381" t="str">
            <v>0047</v>
          </cell>
          <cell r="O381" t="str">
            <v>5004342</v>
          </cell>
        </row>
        <row r="382">
          <cell r="L382" t="str">
            <v>TACNA5004342</v>
          </cell>
          <cell r="M382" t="str">
            <v>TACNA</v>
          </cell>
          <cell r="N382" t="str">
            <v>0047</v>
          </cell>
          <cell r="O382" t="str">
            <v>5004342</v>
          </cell>
        </row>
        <row r="383">
          <cell r="L383" t="str">
            <v>TACNA5004342</v>
          </cell>
          <cell r="M383" t="str">
            <v>TACNA</v>
          </cell>
          <cell r="N383" t="str">
            <v>0047</v>
          </cell>
          <cell r="O383" t="str">
            <v>5004342</v>
          </cell>
        </row>
        <row r="384">
          <cell r="L384" t="str">
            <v>TACNA5004342</v>
          </cell>
          <cell r="M384" t="str">
            <v>TACNA</v>
          </cell>
          <cell r="N384" t="str">
            <v>0047</v>
          </cell>
          <cell r="O384" t="str">
            <v>5004342</v>
          </cell>
        </row>
        <row r="385">
          <cell r="L385" t="str">
            <v>TACNA5004342</v>
          </cell>
          <cell r="M385" t="str">
            <v>TACNA</v>
          </cell>
          <cell r="N385" t="str">
            <v>0047</v>
          </cell>
          <cell r="O385" t="str">
            <v>5004342</v>
          </cell>
        </row>
        <row r="386">
          <cell r="L386" t="str">
            <v>TACNA5004342</v>
          </cell>
          <cell r="M386" t="str">
            <v>TACNA</v>
          </cell>
          <cell r="N386" t="str">
            <v>0047</v>
          </cell>
          <cell r="O386" t="str">
            <v>5004342</v>
          </cell>
        </row>
        <row r="387">
          <cell r="L387" t="str">
            <v>TUMBES5004342</v>
          </cell>
          <cell r="M387" t="str">
            <v>TUMBES</v>
          </cell>
          <cell r="N387" t="str">
            <v>0048</v>
          </cell>
          <cell r="O387" t="str">
            <v>5004342</v>
          </cell>
        </row>
        <row r="388">
          <cell r="L388" t="str">
            <v>TUMBES5004342</v>
          </cell>
          <cell r="M388" t="str">
            <v>TUMBES</v>
          </cell>
          <cell r="N388" t="str">
            <v>0048</v>
          </cell>
          <cell r="O388" t="str">
            <v>5004342</v>
          </cell>
        </row>
        <row r="389">
          <cell r="L389" t="str">
            <v>TUMBES5004342</v>
          </cell>
          <cell r="M389" t="str">
            <v>TUMBES</v>
          </cell>
          <cell r="N389" t="str">
            <v>0048</v>
          </cell>
          <cell r="O389" t="str">
            <v>5004342</v>
          </cell>
        </row>
        <row r="390">
          <cell r="L390" t="str">
            <v>TUMBES5004342</v>
          </cell>
          <cell r="M390" t="str">
            <v>TUMBES</v>
          </cell>
          <cell r="N390" t="str">
            <v>0048</v>
          </cell>
          <cell r="O390" t="str">
            <v>5004342</v>
          </cell>
        </row>
        <row r="391">
          <cell r="L391" t="str">
            <v>TUMBES5004342</v>
          </cell>
          <cell r="M391" t="str">
            <v>TUMBES</v>
          </cell>
          <cell r="N391" t="str">
            <v>0048</v>
          </cell>
          <cell r="O391" t="str">
            <v>5004342</v>
          </cell>
        </row>
        <row r="392">
          <cell r="L392" t="str">
            <v>TUMBES5004342</v>
          </cell>
          <cell r="M392" t="str">
            <v>TUMBES</v>
          </cell>
          <cell r="N392" t="str">
            <v>0048</v>
          </cell>
          <cell r="O392" t="str">
            <v>5004342</v>
          </cell>
        </row>
        <row r="393">
          <cell r="L393" t="str">
            <v>TUMBES5004342</v>
          </cell>
          <cell r="M393" t="str">
            <v>TUMBES</v>
          </cell>
          <cell r="N393" t="str">
            <v>0048</v>
          </cell>
          <cell r="O393" t="str">
            <v>5004342</v>
          </cell>
        </row>
        <row r="394">
          <cell r="L394" t="str">
            <v>TUMBES5004342</v>
          </cell>
          <cell r="M394" t="str">
            <v>TUMBES</v>
          </cell>
          <cell r="N394" t="str">
            <v>0048</v>
          </cell>
          <cell r="O394" t="str">
            <v>5004342</v>
          </cell>
        </row>
        <row r="395">
          <cell r="L395" t="str">
            <v>UCAYALI5004342</v>
          </cell>
          <cell r="M395" t="str">
            <v>UCAYALI</v>
          </cell>
          <cell r="N395" t="str">
            <v>0049</v>
          </cell>
          <cell r="O395" t="str">
            <v>5004342</v>
          </cell>
        </row>
        <row r="396">
          <cell r="L396" t="str">
            <v>UCAYALI5004342</v>
          </cell>
          <cell r="M396" t="str">
            <v>UCAYALI</v>
          </cell>
          <cell r="N396" t="str">
            <v>0049</v>
          </cell>
          <cell r="O396" t="str">
            <v>5004342</v>
          </cell>
        </row>
        <row r="397">
          <cell r="L397" t="str">
            <v>UCAYALI5004342</v>
          </cell>
          <cell r="M397" t="str">
            <v>UCAYALI</v>
          </cell>
          <cell r="N397" t="str">
            <v>0049</v>
          </cell>
          <cell r="O397" t="str">
            <v>5004342</v>
          </cell>
        </row>
        <row r="398">
          <cell r="L398" t="str">
            <v>UCAYALI5004342</v>
          </cell>
          <cell r="M398" t="str">
            <v>UCAYALI</v>
          </cell>
          <cell r="N398" t="str">
            <v>0049</v>
          </cell>
          <cell r="O398" t="str">
            <v>5004342</v>
          </cell>
        </row>
        <row r="399">
          <cell r="L399" t="str">
            <v>UCAYALI5004342</v>
          </cell>
          <cell r="M399" t="str">
            <v>UCAYALI</v>
          </cell>
          <cell r="N399" t="str">
            <v>0049</v>
          </cell>
          <cell r="O399" t="str">
            <v>5004342</v>
          </cell>
        </row>
        <row r="400">
          <cell r="L400" t="str">
            <v>UCAYALI5004342</v>
          </cell>
          <cell r="M400" t="str">
            <v>UCAYALI</v>
          </cell>
          <cell r="N400" t="str">
            <v>0049</v>
          </cell>
          <cell r="O400" t="str">
            <v>5004342</v>
          </cell>
        </row>
        <row r="401">
          <cell r="L401" t="str">
            <v>UCAYALI5004342</v>
          </cell>
          <cell r="M401" t="str">
            <v>UCAYALI</v>
          </cell>
          <cell r="N401" t="str">
            <v>0049</v>
          </cell>
          <cell r="O401" t="str">
            <v>5004342</v>
          </cell>
        </row>
        <row r="402">
          <cell r="L402" t="str">
            <v>UCAYALI5004342</v>
          </cell>
          <cell r="M402" t="str">
            <v>UCAYALI</v>
          </cell>
          <cell r="N402" t="str">
            <v>0049</v>
          </cell>
          <cell r="O402" t="str">
            <v>5004342</v>
          </cell>
        </row>
        <row r="403">
          <cell r="L403" t="str">
            <v>UCAYALI5004342</v>
          </cell>
          <cell r="M403" t="str">
            <v>UCAYALI</v>
          </cell>
          <cell r="N403" t="str">
            <v>0049</v>
          </cell>
          <cell r="O403" t="str">
            <v>5004342</v>
          </cell>
        </row>
        <row r="404">
          <cell r="L404" t="str">
            <v>UCAYALI5004342</v>
          </cell>
          <cell r="M404" t="str">
            <v>UCAYALI</v>
          </cell>
          <cell r="N404" t="str">
            <v>0049</v>
          </cell>
          <cell r="O404" t="str">
            <v>5004342</v>
          </cell>
        </row>
        <row r="405">
          <cell r="L405" t="str">
            <v>UCAYALI5004342</v>
          </cell>
          <cell r="M405" t="str">
            <v>UCAYALI</v>
          </cell>
          <cell r="N405" t="str">
            <v>0049</v>
          </cell>
          <cell r="O405" t="str">
            <v>5004342</v>
          </cell>
        </row>
        <row r="406">
          <cell r="L406" t="str">
            <v>UCAYALI5004342</v>
          </cell>
          <cell r="M406" t="str">
            <v>UCAYALI</v>
          </cell>
          <cell r="N406" t="str">
            <v>0049</v>
          </cell>
          <cell r="O406" t="str">
            <v>5004342</v>
          </cell>
        </row>
        <row r="407">
          <cell r="L407" t="str">
            <v>UCAYALI5004342</v>
          </cell>
          <cell r="M407" t="str">
            <v>UCAYALI</v>
          </cell>
          <cell r="N407" t="str">
            <v>0049</v>
          </cell>
          <cell r="O407" t="str">
            <v>5004342</v>
          </cell>
        </row>
        <row r="408">
          <cell r="L408" t="str">
            <v>HUARAZ5004341</v>
          </cell>
          <cell r="M408" t="str">
            <v>HUARAZ</v>
          </cell>
          <cell r="N408" t="str">
            <v>0050</v>
          </cell>
          <cell r="O408" t="str">
            <v>5004341</v>
          </cell>
        </row>
        <row r="409">
          <cell r="L409" t="str">
            <v>OFICINA NACIONAL5004341</v>
          </cell>
          <cell r="M409" t="str">
            <v>OFICINA NACIONAL</v>
          </cell>
          <cell r="N409" t="str">
            <v>0051</v>
          </cell>
          <cell r="O409" t="str">
            <v>5004341</v>
          </cell>
        </row>
        <row r="410">
          <cell r="L410" t="str">
            <v>UGPYTOS5004341</v>
          </cell>
          <cell r="M410" t="str">
            <v>UGPYTOS</v>
          </cell>
          <cell r="N410" t="str">
            <v>0052</v>
          </cell>
          <cell r="O410" t="str">
            <v>5004341</v>
          </cell>
        </row>
        <row r="411">
          <cell r="L411" t="str">
            <v>UGPROM5004341</v>
          </cell>
          <cell r="M411" t="str">
            <v>UGPROM</v>
          </cell>
          <cell r="N411" t="str">
            <v>0053</v>
          </cell>
          <cell r="O411" t="str">
            <v>5004341</v>
          </cell>
        </row>
        <row r="412">
          <cell r="L412" t="str">
            <v>HUARAZ5004342</v>
          </cell>
          <cell r="M412" t="str">
            <v>HUARAZ</v>
          </cell>
          <cell r="N412" t="str">
            <v>0054</v>
          </cell>
          <cell r="O412" t="str">
            <v>5004342</v>
          </cell>
        </row>
      </sheetData>
      <sheetData sheetId="15"/>
      <sheetData sheetId="16" refreshError="1"/>
      <sheetData sheetId="17"/>
      <sheetData sheetId="18"/>
      <sheetData sheetId="19"/>
      <sheetData sheetId="20"/>
      <sheetData sheetId="21"/>
      <sheetData sheetId="22"/>
      <sheetData sheetId="23"/>
      <sheetData sheetId="24"/>
      <sheetData sheetId="25" refreshError="1"/>
      <sheetData sheetId="26"/>
      <sheetData sheetId="27"/>
      <sheetData sheetId="28"/>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___UNIDAD_TERRITORIAL" xr10:uid="{17294873-AD62-40DF-BCAE-9FB5980267FB}" sourceName="UF / UT/">
  <extLst>
    <x:ext xmlns:x15="http://schemas.microsoft.com/office/spreadsheetml/2010/11/main" uri="{2F2917AC-EB37-4324-AD4E-5DD8C200BD13}">
      <x15:tableSlicerCache tableId="1" column="11"/>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TRINGIDAS___NO_RESTRINGIDAS" xr10:uid="{4C07A45E-071D-439E-8729-3CAB6D883F6A}" sourceName="RESTRINGIDA">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CEPTO_DE_GASTO_1" xr10:uid="{CBF04151-FD2D-4EF0-9DAF-F805506F71C4}" sourceName="CONCEPTO DE GASTO 1">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IF.___DESC." xr10:uid="{15C70EBA-EE40-4B24-935D-242234CAFC73}" sourceName="CLASIFICADOR3">
  <extLst>
    <x:ext xmlns:x15="http://schemas.microsoft.com/office/spreadsheetml/2010/11/main" uri="{2F2917AC-EB37-4324-AD4E-5DD8C200BD13}">
      <x15:tableSlicerCache tableId="1" column="43"/>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ISP._LEGAL" xr10:uid="{D81AF0D9-8018-4EEB-BF9F-24AFD1EE748D}" sourceName="DISP. LEGAL">
  <extLst>
    <x:ext xmlns:x15="http://schemas.microsoft.com/office/spreadsheetml/2010/11/main" uri="{2F2917AC-EB37-4324-AD4E-5DD8C200BD13}">
      <x15:tableSlicerCache tableId="1"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D_ACT_PPTAL" xr10:uid="{21BCCAED-46B0-4C47-A574-CC389CF962DB}" sourceName="COD ACT_PPTAL">
  <extLst>
    <x:ext xmlns:x15="http://schemas.microsoft.com/office/spreadsheetml/2010/11/main" uri="{2F2917AC-EB37-4324-AD4E-5DD8C200BD13}">
      <x15:tableSlicerCache tableId="1" column="6"/>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 xr10:uid="{3390FF86-18A0-449F-80D8-3929553FE655}" sourceName="PRODUCTO">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_Fun.__Meta_Pptal." xr10:uid="{5E63DCBA-A986-4C71-A75F-CBD42CD3DD04}" sourceName="Sec. Fun._x000a_(Meta Pptal.)">
  <extLst>
    <x:ext xmlns:x15="http://schemas.microsoft.com/office/spreadsheetml/2010/11/main" uri="{2F2917AC-EB37-4324-AD4E-5DD8C200BD13}">
      <x15:tableSlicerCache tableId="1" column="12"/>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OF_NAC___UT__TRANSF" xr10:uid="{B8AEF95D-C5E3-4611-823D-981B5CDBB43D}" sourceName="OF NAC / UT /TRANSF">
  <extLst>
    <x:ext xmlns:x15="http://schemas.microsoft.com/office/spreadsheetml/2010/11/main" uri="{2F2917AC-EB37-4324-AD4E-5DD8C200BD13}">
      <x15:tableSlicerCache tableId="1" column="46"/>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___UT" xr10:uid="{5B80834B-BBE0-4DE8-B602-5D4D3510DE3A}" sourceName="UNIDAD / UT">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RTIFICADO_POR_COMP_ANUAL" xr10:uid="{43D86E3B-F608-44F9-A813-3F3086A2223D}" sourceName="CERT POR COMP ANUAL">
  <extLst>
    <x:ext xmlns:x15="http://schemas.microsoft.com/office/spreadsheetml/2010/11/main" uri="{2F2917AC-EB37-4324-AD4E-5DD8C200BD13}">
      <x15:tableSlicerCache tableId="2" column="41"/>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CEPTO_DE_GASTO" xr10:uid="{BCDFC282-1534-43DF-A40E-A3C68B664902}" sourceName="CONCEPTO DE GASTO">
  <extLst>
    <x:ext xmlns:x15="http://schemas.microsoft.com/office/spreadsheetml/2010/11/main" uri="{2F2917AC-EB37-4324-AD4E-5DD8C200BD13}">
      <x15:tableSlicerCache tableId="2" column="7"/>
    </x:ex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_de_CCP___Glosa" xr10:uid="{165A0D38-1DF2-479B-8F9A-0A85C30298E1}" sourceName="N° de CCP + Glosa">
  <extLst>
    <x:ext xmlns:x15="http://schemas.microsoft.com/office/spreadsheetml/2010/11/main" uri="{2F2917AC-EB37-4324-AD4E-5DD8C200BD13}">
      <x15:tableSlicerCache tableId="2" column="43"/>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if___Desc." xr10:uid="{6C500982-8B9D-4438-A76E-2354D5EB6DF8}" sourceName="Clasif + Desc.">
  <extLst>
    <x:ext xmlns:x15="http://schemas.microsoft.com/office/spreadsheetml/2010/11/main" uri="{2F2917AC-EB37-4324-AD4E-5DD8C200BD13}">
      <x15:tableSlicerCache tableId="2" column="44"/>
    </x:ex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7B2282ED-CB21-4699-AEB4-B5C936C2036B}" sourceName="MES DE APROBADO CCP">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PROVEEDOR" xr10:uid="{FABF5C40-B4CC-4561-9B4E-30C7BC7712B0}" sourceName="NOMBRE PROVEEDOR">
  <extLst>
    <x:ext xmlns:x15="http://schemas.microsoft.com/office/spreadsheetml/2010/11/main" uri="{2F2917AC-EB37-4324-AD4E-5DD8C200BD13}">
      <x15:tableSlicerCache tableId="2" column="40"/>
    </x:ex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ISPOSITIVO_LEGAL" xr10:uid="{B5C62526-BF62-487D-8D3F-9F7667FA04F5}" sourceName="DISPOSITIVO LEGAL">
  <extLst>
    <x:ext xmlns:x15="http://schemas.microsoft.com/office/spreadsheetml/2010/11/main" uri="{2F2917AC-EB37-4324-AD4E-5DD8C200BD13}">
      <x15:tableSlicerCache tableId="2" column="4"/>
    </x:ex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_PPTAL." xr10:uid="{DB890B5A-FFF2-4D7A-8AE0-576C71E2F1DC}" sourceName="PROG. PPTAL.">
  <extLst>
    <x:ext xmlns:x15="http://schemas.microsoft.com/office/spreadsheetml/2010/11/main" uri="{2F2917AC-EB37-4324-AD4E-5DD8C200BD13}">
      <x15:tableSlicerCache tableId="2" column="5"/>
    </x:ex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CT._PPTAL." xr10:uid="{E3CF42D9-6988-4454-A67A-FD89A4A8E22A}" sourceName="ACT. PPTAL.">
  <extLst>
    <x:ext xmlns:x15="http://schemas.microsoft.com/office/spreadsheetml/2010/11/main" uri="{2F2917AC-EB37-4324-AD4E-5DD8C200BD13}">
      <x15:tableSlicerCache tableId="2" column="6"/>
    </x:ex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TRINGIDA___NO_RESTRINGIDA" xr10:uid="{8F508FBD-E984-46B6-AAE1-E9B0A25B20D6}" sourceName="RESTRINGIDA / NO RESTRINGIDA">
  <extLst>
    <x:ext xmlns:x15="http://schemas.microsoft.com/office/spreadsheetml/2010/11/main" uri="{2F2917AC-EB37-4324-AD4E-5DD8C200BD13}">
      <x15:tableSlicerCache tableId="2" column="45"/>
    </x:ex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OF._NAC.___UT___TRANSF" xr10:uid="{16E00369-7DFC-4E7F-BB02-1E28BF02695F}" sourceName="OF. NAC. / UT / TRANSF">
  <extLst>
    <x:ext xmlns:x15="http://schemas.microsoft.com/office/spreadsheetml/2010/11/main" uri="{2F2917AC-EB37-4324-AD4E-5DD8C200BD13}">
      <x15:tableSlicerCache tableId="2" column="46"/>
    </x:ex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_Fun." xr10:uid="{F021D51F-BBB5-410F-837B-D713F61B850E}" sourceName="Sec. Fun.">
  <extLst>
    <x:ext xmlns:x15="http://schemas.microsoft.com/office/spreadsheetml/2010/11/main" uri="{2F2917AC-EB37-4324-AD4E-5DD8C200BD13}">
      <x15:tableSlicerCache tableId="2" column="12"/>
    </x:ext>
    <x:ext xmlns:x15="http://schemas.microsoft.com/office/spreadsheetml/2010/11/main" uri="{470722E0-AACD-4C17-9CDC-17EF765DBC7E}">
      <x15:slicerCacheHideItemsWithNoData/>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EN._DE_GASTO" xr10:uid="{C21A0FD3-A781-4009-9704-6E31996EF9C0}" sourceName="GEN. DE GASTO">
  <extLst>
    <x:ext xmlns:x15="http://schemas.microsoft.com/office/spreadsheetml/2010/11/main" uri="{2F2917AC-EB37-4324-AD4E-5DD8C200BD13}">
      <x15:tableSlicerCache tableId="1" column="44"/>
    </x:ext>
    <x:ext xmlns:x15="http://schemas.microsoft.com/office/spreadsheetml/2010/11/main" uri="{470722E0-AACD-4C17-9CDC-17EF765DBC7E}">
      <x15:slicerCacheHideItemsWithNoData/>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MP._ANUAL_POR_DEVENGAR2" xr10:uid="{B8D56F14-3D0E-42CF-86CC-EEDC150588F7}" sourceName="COMP. ANUAL POR DEVENGAR">
  <extLst>
    <x:ext xmlns:x15="http://schemas.microsoft.com/office/spreadsheetml/2010/11/main" uri="{2F2917AC-EB37-4324-AD4E-5DD8C200BD13}">
      <x15:tableSlicerCache tableId="2" column="47"/>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NTRO_DE_COSTO" xr10:uid="{4A3639BF-1BB1-4B3D-8225-860668DFEB60}" sourceName="CENTRO DE COSTO">
  <extLst>
    <x:ext xmlns:x15="http://schemas.microsoft.com/office/spreadsheetml/2010/11/main" uri="{2F2917AC-EB37-4324-AD4E-5DD8C200BD13}">
      <x15:tableSlicerCache tableId="1" column="50"/>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RTIFICADO_POR_DEVENGAR2" xr10:uid="{77CEE72E-20C2-4C52-A703-F1BD41B99D5E}" sourceName="SERVICIO">
  <extLst>
    <x:ext xmlns:x15="http://schemas.microsoft.com/office/spreadsheetml/2010/11/main" uri="{2F2917AC-EB37-4324-AD4E-5DD8C200BD13}">
      <x15:tableSlicerCache tableId="2" column="4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 UNIDAD TERRITORIAL 2" xr10:uid="{8357A601-B7FE-40EC-8B7B-689A44A2A2DB}" cache="SegmentaciónDeDatos_UNIDAD___UNIDAD_TERRITORIAL" caption="UF / UT/" style="SlicerStyleDark1" lockedPosition="1" rowHeight="241300"/>
  <slicer name="RESTRINGIDAS / NO RESTRINGIDAS 2" xr10:uid="{846F4426-5C1F-40EE-9745-451BDB1948AB}" cache="SegmentaciónDeDatos_RESTRINGIDAS___NO_RESTRINGIDAS" caption="RESTRINGIDA" columnCount="2" style="SlicerStyleDark1" lockedPosition="1" rowHeight="241300"/>
  <slicer name="CONCEPTO DE GASTO 3" xr10:uid="{9A8A19B4-08A5-40C3-B340-B751D2360836}" cache="SegmentaciónDeDatos_CONCEPTO_DE_GASTO_1" caption="CONCEPTO DE GASTO 1" style="SlicerStyleDark1" lockedPosition="1" rowHeight="241300"/>
  <slicer name="CLASIF. + DESC. 2" xr10:uid="{44068B93-7158-481D-84CA-9154386CC02B}" cache="SegmentaciónDeDatos_CLASIF.___DESC." caption="CLASIFICADOR3" startItem="18" style="SlicerStyleDark1" lockedPosition="1" rowHeight="241300"/>
  <slicer name="DISP. LEGAL 2" xr10:uid="{DFDE011D-D0D0-4FB5-84FF-8FB1FA4F38A6}" cache="SegmentaciónDeDatos_DISP._LEGAL" caption="DISP. LEGAL" columnCount="3" style="SlicerStyleDark1" lockedPosition="1" rowHeight="241300"/>
  <slicer name="COD ACT_PPTAL 2" xr10:uid="{8402CB37-50AE-45D5-BE92-99909158C619}" cache="SegmentaciónDeDatos_COD_ACT_PPTAL" caption="COD ACT_PPTAL" style="SlicerStyleDark1" lockedPosition="1" rowHeight="241300"/>
  <slicer name="PRODUCTO 2" xr10:uid="{99816004-BC1C-45D2-8B3B-982F4BA5C239}" cache="SegmentaciónDeDatos_PRODUCTO" caption="PRODUCTO" style="SlicerStyleDark1" lockedPosition="1" rowHeight="241300"/>
  <slicer name="Sec. Fun._x000a_(Meta Pptal.) 2" xr10:uid="{BAFC4491-83E0-4DF6-A9F9-D6B1E97F3C36}" cache="SegmentaciónDeDatos_Sec._Fun.__Meta_Pptal." caption="Sec. Fun._x000a_(Meta Pptal.)" startItem="8" columnCount="4" style="SlicerStyleDark1" rowHeight="241300"/>
  <slicer name="OF NAC / UT /TRANSF 2" xr10:uid="{3291F10C-729B-4A72-9AB4-935B0EE0F98B}" cache="SegmentaciónDeDatos_OF_NAC___UT__TRANSF" caption="OF NAC / UT /TRANSF" style="SlicerStyleDark1" lockedPosition="1" rowHeight="241300"/>
  <slicer name="GEN. DE GASTO 2" xr10:uid="{C22ABB6C-5919-423F-B8DD-084522A861B1}" cache="SegmentaciónDeDatos_GEN._DE_GASTO" caption="GEN. DE GASTO" columnCount="3" style="SlicerStyleDark1" lockedPosition="1" rowHeight="241300"/>
  <slicer name="CENTRO DE COSTO" xr10:uid="{EEB46D67-4FE6-43E1-97A9-43D1E429A39B}" cache="SegmentaciónDeDatos_CENTRO_DE_COSTO" caption="CENTRO DE COSTO" style="SlicerStyleDark1"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 UT" xr10:uid="{1417B650-3B50-4372-9E61-525857C0653D}" cache="SegmentaciónDeDatos_UNIDAD___UT" caption="UNIDAD / UT" style="SlicerStyleDark1" lockedPosition="1" rowHeight="241300"/>
  <slicer name="CERTIFICADO POR COMP ANUAL" xr10:uid="{BD580EAD-2674-4CCE-AF87-BB0C73CE37B9}" cache="SegmentaciónDeDatos_CERTIFICADO_POR_COMP_ANUAL" caption="CERT POR COMP ANUAL" style="SlicerStyleDark1" lockedPosition="1" rowHeight="241300"/>
  <slicer name="CONCEPTO DE GASTO" xr10:uid="{002950CA-3C90-4949-8A8F-B65BB1F5FF98}" cache="SegmentaciónDeDatos_CONCEPTO_DE_GASTO" caption="CONCEPTO DE GASTO" style="SlicerStyleDark1" lockedPosition="1" rowHeight="241300"/>
  <slicer name="N° de CCP + Glosa" xr10:uid="{118038E2-C27A-4591-A686-B245E2CD20E4}" cache="SegmentaciónDeDatos_N°_de_CCP___Glosa" caption="N° de CCP + Glosa" style="SlicerStyleLight5" lockedPosition="1" rowHeight="241300"/>
  <slicer name="Clasif + Desc." xr10:uid="{9D5A8B8D-EDCC-442B-99FF-02E00076C6F6}" cache="SegmentaciónDeDatos_Clasif___Desc." caption="Clasif + Desc." style="SlicerStyleDark1" lockedPosition="1" rowHeight="241300"/>
  <slicer name="MES" xr10:uid="{1653200A-82CD-41F3-9555-6AC749BA0AB8}" cache="SegmentaciónDeDatos_MES" caption="MES DE APROBADO CCP" columnCount="2" style="SlicerStyleDark1" lockedPosition="1" rowHeight="241300"/>
  <slicer name="NOMBRE PROVEEDOR" xr10:uid="{C673E6B7-0037-4F78-AB7D-BDB6A82C3AA8}" cache="SegmentaciónDeDatos_NOMBRE_PROVEEDOR" caption="NOMBRE PROVEEDOR" style="SlicerStyleLight5" lockedPosition="1" rowHeight="241300"/>
  <slicer name="DISPOSITIVO LEGAL" xr10:uid="{0A35DB59-5175-4F6C-BB79-A5B0C97C50F6}" cache="SegmentaciónDeDatos_DISPOSITIVO_LEGAL" caption="DISPOSITIVO LEGAL" style="SlicerStyleDark1" lockedPosition="1" rowHeight="241300"/>
  <slicer name="PROG. PPTAL." xr10:uid="{66F77112-29F3-45B5-9278-9A8230689CBE}" cache="SegmentaciónDeDatos_PROG._PPTAL." caption="PROG. PPTAL." style="SlicerStyleDark1" lockedPosition="1" rowHeight="241300"/>
  <slicer name="ACT. PPTAL." xr10:uid="{20841D48-C0D1-4B77-A1CB-5A4E00A1351F}" cache="SegmentaciónDeDatos_ACT._PPTAL." caption="ACT. PPTAL." columnCount="2" style="SlicerStyleDark1" lockedPosition="1" rowHeight="241300"/>
  <slicer name="RESTRINGIDA / NO RESTRINGIDA" xr10:uid="{F467ED80-507A-4214-9B75-2BE164753306}" cache="SegmentaciónDeDatos_RESTRINGIDA___NO_RESTRINGIDA" caption="RESTRINGIDA / NO RESTRINGIDA" style="SlicerStyleDark1" lockedPosition="1" rowHeight="241300"/>
  <slicer name="OF. NAC. / UT / TRANSF" xr10:uid="{6F7601BB-1A71-4CD9-ADCE-172E028CBE0E}" cache="SegmentaciónDeDatos_OF._NAC.___UT___TRANSF" caption="OF. NAC. / UT / TRANSF" columnCount="3" style="SlicerStyleDark1" lockedPosition="1" rowHeight="241300"/>
  <slicer name="Sec. Fun." xr10:uid="{05D20B3C-3E61-4C60-B5A7-15B6A485EEEB}" cache="SegmentaciónDeDatos_Sec._Fun." caption="Sec. Fun." columnCount="5" style="SlicerStyleDark1" lockedPosition="1" rowHeight="241300"/>
  <slicer name="COMP. ANUAL POR DEVENGAR2" xr10:uid="{B83B4603-503D-4B17-833A-31B7A44250D7}" cache="SegmentaciónDeDatos_COMP._ANUAL_POR_DEVENGAR2" caption="COMP. ANUAL POR DEVENGAR" rowHeight="241300"/>
  <slicer name="CERTIFICADO POR DEVENGAR2" xr10:uid="{BAEE5DC2-BE63-4C3F-AFB2-27192D45AFFB}" cache="SegmentaciónDeDatos_CERTIFICADO_POR_DEVENGAR2" caption="SERVICIO"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1B594D-E018-40DD-96BB-1AB27F5C0684}" name="Tabla1" displayName="Tabla1" ref="A4:AW822" totalsRowShown="0" headerRowDxfId="105" dataDxfId="104" headerRowCellStyle="Normal 4" dataCellStyle="Normal 4">
  <autoFilter ref="A4:AW822" xr:uid="{A21B594D-E018-40DD-96BB-1AB27F5C0684}"/>
  <tableColumns count="49">
    <tableColumn id="2" xr3:uid="{7FED780A-7849-494C-A851-4123561354A4}" name="Prog. Pptal." dataDxfId="103" dataCellStyle="Normal 4"/>
    <tableColumn id="3" xr3:uid="{56C1225E-4837-4336-9063-AF48FF956E38}" name="fte. Fto." dataDxfId="102" dataCellStyle="Normal 4"/>
    <tableColumn id="4" xr3:uid="{4D61E4EC-719C-4BB3-AE14-C9528174D38A}" name="DISP. LEGAL" dataDxfId="101" dataCellStyle="Normal 4"/>
    <tableColumn id="5" xr3:uid="{6A3FE075-7603-4352-BE4C-4CA2F962BA8A}" name="PRODUCTO" dataDxfId="100" dataCellStyle="Normal 4"/>
    <tableColumn id="6" xr3:uid="{A2CA8EC2-37BE-4AC0-8BDC-86821835BCAD}" name="COD ACT_PPTAL" dataDxfId="99" dataCellStyle="Normal 4"/>
    <tableColumn id="7" xr3:uid="{1E55435F-D478-49C6-85FB-9BF763B68C32}" name="FINALIDAD" dataDxfId="98" dataCellStyle="Normal 4"/>
    <tableColumn id="8" xr3:uid="{A52C10EC-C4B9-4668-BDB8-3576BD7486C9}" name="ACTIVIDAD OPERATIVA" dataDxfId="97" dataCellStyle="Normal 4"/>
    <tableColumn id="9" xr3:uid="{91DD83FC-9F15-402A-826C-927F353E58B7}" name="CONCEPTO DE GASTO 1" dataDxfId="96" dataCellStyle="Normal 4"/>
    <tableColumn id="10" xr3:uid="{63FAFB4C-DF84-45B5-B301-5C305C65C8AC}" name="RESTRINGIDA" dataDxfId="95" dataCellStyle="Normal 4"/>
    <tableColumn id="46" xr3:uid="{DA96F546-B5E2-4790-8B12-23A24F978BBB}" name="OF NAC / UT /TRANSF" dataDxfId="94" dataCellStyle="Normal 4"/>
    <tableColumn id="50" xr3:uid="{7E6AFF55-555B-4A8D-9071-F5800F55B5F9}" name="CENTRO DE COSTO" dataDxfId="93" dataCellStyle="Normal 4"/>
    <tableColumn id="11" xr3:uid="{ECE76155-58F3-405E-8E2B-4D76F3EF8E53}" name="UF / UT/" dataDxfId="92" dataCellStyle="Normal 4"/>
    <tableColumn id="42" xr3:uid="{2A840D1C-A466-456C-938F-1C23EB788AED}" name="SEC.FUN." dataDxfId="91" dataCellStyle="Normal 4"/>
    <tableColumn id="12" xr3:uid="{8A676E98-2E09-4F44-93E5-F6755D0C261A}" name="Sec. Fun._x000a_(Meta Pptal.)" dataDxfId="90" dataCellStyle="Normal 4"/>
    <tableColumn id="13" xr3:uid="{E6CF735F-EC79-4D71-9BC6-233C45C75B20}" name="NEMONICO" dataDxfId="89" dataCellStyle="Normal 4"/>
    <tableColumn id="44" xr3:uid="{85D83F42-447C-4C12-8290-DA19A0AB8848}" name="GEN. DE GASTO" dataDxfId="88" dataCellStyle="Normal 4"/>
    <tableColumn id="43" xr3:uid="{6B5B09CA-0E16-4AF1-9F92-7BAC276AB096}" name="CLASIFICADOR3" dataDxfId="87" dataCellStyle="Normal 4"/>
    <tableColumn id="14" xr3:uid="{1BC711C4-322B-4141-B621-2B92AF5D82AD}" name="CLASIFICADOR2" dataDxfId="86" dataCellStyle="Normal 4"/>
    <tableColumn id="15" xr3:uid="{2004F83E-26B4-4663-A3ED-8677D38F9A7A}" name="DESCRIPCION" dataDxfId="85" dataCellStyle="Normal 4"/>
    <tableColumn id="48" xr3:uid="{04999BF7-57E6-4584-808C-4E30974CCC92}" name="PIA" dataDxfId="84" dataCellStyle="Normal 4"/>
    <tableColumn id="16" xr3:uid="{67867456-AB38-4EAA-9AE3-2F30AE201F03}" name="PIM" dataDxfId="83" dataCellStyle="Normal 4"/>
    <tableColumn id="17" xr3:uid="{C69E2274-F8D8-4F35-90C3-533058C4A317}" name="." dataDxfId="82" dataCellStyle="Normal 4"/>
    <tableColumn id="55" xr3:uid="{9095DB32-3925-41EB-A5F5-00EB9EF1C41F}" name="Columna2" dataDxfId="81" dataCellStyle="Normal 4"/>
    <tableColumn id="18" xr3:uid="{DF8E0286-69F4-4D02-9D7E-5DB12DF3A36E}" name="CERTIFICADO" dataDxfId="80" dataCellStyle="Normal 4"/>
    <tableColumn id="19" xr3:uid="{1B59A1A7-0E92-4021-AF24-85E9FE880451}" name="% CERT" dataDxfId="79" dataCellStyle="Porcentaje">
      <calculatedColumnFormula>+IFERROR(X5/U5,0)</calculatedColumnFormula>
    </tableColumn>
    <tableColumn id="20" xr3:uid="{4619C8E5-E3D3-4EA1-9140-5E5225F622B6}" name="NO CERT" dataDxfId="78" dataCellStyle="Normal 4">
      <calculatedColumnFormula>+U5-X5</calculatedColumnFormula>
    </tableColumn>
    <tableColumn id="21" xr3:uid="{66462197-3890-4776-BF82-04702F5F4E3B}" name=".3" dataDxfId="77" dataCellStyle="Normal 4"/>
    <tableColumn id="47" xr3:uid="{7B8A8637-884C-4916-AE08-F0FF39879B9F}" name="COMP. ANUAL" dataDxfId="76" dataCellStyle="Normal 4"/>
    <tableColumn id="59" xr3:uid="{B948E12A-BADF-4D5E-8E44-4FE0C023F472}" name="PIM sin COMP" dataDxfId="75" dataCellStyle="Normal 4"/>
    <tableColumn id="45" xr3:uid="{94754FE4-24D0-4C4C-94A6-424268B476B3}" name="COMPROMISO" dataDxfId="74" dataCellStyle="Normal 4"/>
    <tableColumn id="26" xr3:uid="{F9DC1D18-2671-45AE-B4FB-F268EFF32113}" name=".4" dataDxfId="73" dataCellStyle="Normal 4"/>
    <tableColumn id="22" xr3:uid="{FD5E44AA-ADB9-4387-8EF1-73718884FCAD}" name="DEVENGADO2" dataDxfId="72" dataCellStyle="Normal 4"/>
    <tableColumn id="23" xr3:uid="{E557330E-7EEA-41A5-ACE0-F3E9A2515FD6}" name="% EJEC" dataDxfId="71" dataCellStyle="Porcentaje">
      <calculatedColumnFormula>+IFERROR(AF5/U5,0)</calculatedColumnFormula>
    </tableColumn>
    <tableColumn id="24" xr3:uid="{E3EE6E65-F219-4EC2-BD2D-E36B2A792703}" name="CERT NO DEV" dataDxfId="70" dataCellStyle="Normal 4">
      <calculatedColumnFormula>+Tabla1[[#This Row],[PIM]]-Tabla1[[#This Row],[DEVENGADO2]]</calculatedColumnFormula>
    </tableColumn>
    <tableColumn id="27" xr3:uid="{033CBD25-AFA5-4E0C-BB7B-77E6C85A2BF6}" name="ENE" dataDxfId="14" dataCellStyle="Normal 4"/>
    <tableColumn id="28" xr3:uid="{6CB7BBD3-5504-483C-A82C-2F1D3E3A1AD2}" name="FEB" dataDxfId="13" dataCellStyle="Normal 4"/>
    <tableColumn id="29" xr3:uid="{8B274B8D-AC6B-4BC9-A408-5F6388342D12}" name="MAR" dataDxfId="12" dataCellStyle="Normal 4"/>
    <tableColumn id="30" xr3:uid="{48F3AA62-AA2E-467A-A7CE-6079498F3321}" name="ABR" dataDxfId="11" dataCellStyle="Normal 4"/>
    <tableColumn id="31" xr3:uid="{ABB16003-62D7-4C86-BB7B-2CDE1E8482E8}" name="MAY" dataDxfId="10" dataCellStyle="Normal 4"/>
    <tableColumn id="32" xr3:uid="{B788F6AD-32CE-47A0-8D16-EBEF55F34EC4}" name="JUN" dataDxfId="9" dataCellStyle="Normal 4"/>
    <tableColumn id="33" xr3:uid="{4008040E-76B4-4D37-B9C2-B568D5CECF24}" name="JUL" dataDxfId="8" dataCellStyle="Normal 4"/>
    <tableColumn id="34" xr3:uid="{5C9AED17-AC68-4819-83F9-6E69D3A2ECDF}" name="JUL2" dataDxfId="7" dataCellStyle="Normal 4"/>
    <tableColumn id="35" xr3:uid="{1F7E1ACE-3D06-4F19-9093-9FD1C9AA8AC0}" name="AGO" dataDxfId="6" dataCellStyle="Normal 4"/>
    <tableColumn id="36" xr3:uid="{F710ECD4-9292-4264-8209-71ADD17626D1}" name="SET" dataDxfId="5" dataCellStyle="Normal 4"/>
    <tableColumn id="37" xr3:uid="{5C59BE85-3C8B-4ECF-B15D-C2BEF7747A14}" name="OCT" dataDxfId="4" dataCellStyle="Normal 4"/>
    <tableColumn id="38" xr3:uid="{21422852-CE8A-4FC1-A3ED-5143B89D12C3}" name="NOV" dataDxfId="3" dataCellStyle="Normal 4"/>
    <tableColumn id="39" xr3:uid="{F0E517A9-7AAC-4E4E-B5A7-2F01A4D01BDD}" name="DIC" dataDxfId="2" dataCellStyle="Normal 4"/>
    <tableColumn id="40" xr3:uid="{08C721DF-3E16-46CD-AFD3-5D8854DFD1D5}" name="TOTAL" dataDxfId="69" dataCellStyle="Normal 4">
      <calculatedColumnFormula>+SUM(AI5:AU5)</calculatedColumnFormula>
    </tableColumn>
    <tableColumn id="41" xr3:uid="{6CCBCCE6-2503-47FE-BEE7-8BD8F6143407}" name="SALDO / DEFICIT" dataDxfId="68" dataCellStyle="Normal 4">
      <calculatedColumnFormula>+U5-AV5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00288C-6DB9-4B19-ACF8-D0EB70A17B80}" name="Tabla2" displayName="Tabla2" ref="A6:AX3405" totalsRowShown="0" headerRowDxfId="67" dataDxfId="66" tableBorderDxfId="65">
  <autoFilter ref="A6:AX3405" xr:uid="{CF3288A4-E385-455C-B14A-46CA6330B411}"/>
  <tableColumns count="50">
    <tableColumn id="1" xr3:uid="{E71371CD-7991-49E0-86B0-8178474F0F39}" name="fecha_doc" dataDxfId="64"/>
    <tableColumn id="2" xr3:uid="{032C2170-029A-49B3-B8BC-0E9441E7558A}" name="MES DE APROBADO CCP" dataDxfId="63"/>
    <tableColumn id="3" xr3:uid="{C35EAB88-3DEE-42C6-B407-A2866697C35B}" name="Estado" dataDxfId="62"/>
    <tableColumn id="52" xr3:uid="{F19C3D18-98DE-4CA3-BE53-53278CEB2ED0}" name="CENTRO DE COSTO" dataDxfId="61"/>
    <tableColumn id="4" xr3:uid="{8A0EFFA6-3842-4F87-A679-203D8112CC6A}" name="DISPOSITIVO LEGAL" dataDxfId="60"/>
    <tableColumn id="5" xr3:uid="{82CE8073-8A81-40A6-849B-94D4FFA48FE3}" name="PROG. PPTAL." dataDxfId="59"/>
    <tableColumn id="6" xr3:uid="{786EBDED-5C13-41AE-B1D3-3D7BE9ED9A5B}" name="ACT. PPTAL." dataDxfId="58"/>
    <tableColumn id="7" xr3:uid="{35A3173A-7D29-4B12-A71F-F8228B833860}" name="CONCEPTO DE GASTO" dataDxfId="57"/>
    <tableColumn id="45" xr3:uid="{9008A625-C54B-46EF-AE52-F8F1610E7667}" name="RESTRINGIDA / NO RESTRINGIDA" dataDxfId="56"/>
    <tableColumn id="46" xr3:uid="{076F9798-6775-400E-830F-2FC42DF7F366}" name="OF. NAC. / UT / TRANSF" dataDxfId="55"/>
    <tableColumn id="8" xr3:uid="{AA83F56B-76A8-4D1D-83FB-292544B677AA}" name="UNIDAD / UT" dataDxfId="54"/>
    <tableColumn id="36" xr3:uid="{60A3FC6A-E1B1-41B7-AEBF-01B4B4009DEC}" name="EXP. SIAF" dataDxfId="53"/>
    <tableColumn id="39" xr3:uid="{1127D2ED-74AF-47A7-931E-F3A3505771F9}" name="N° O/S" dataDxfId="52"/>
    <tableColumn id="38" xr3:uid="{2C2CC2C1-0056-40A1-B9C3-0D4681D99874}" name="FECHA O/S" dataDxfId="51"/>
    <tableColumn id="37" xr3:uid="{AB5BAFCC-EA44-44DF-B507-5AE1E2856847}" name="RUC PROVEEDOR" dataDxfId="50"/>
    <tableColumn id="40" xr3:uid="{7A0A75A3-B565-4A1B-94E7-A83619B0FF4D}" name="NOMBRE PROVEEDOR" dataDxfId="49"/>
    <tableColumn id="9" xr3:uid="{F233BDA9-B726-4E46-A412-EAD39B7D33A8}" name="Fte. Fto." dataDxfId="48"/>
    <tableColumn id="10" xr3:uid="{EA57D608-3EE4-4446-9D0A-04BDB0DBA9F3}" name="CCP" dataDxfId="47"/>
    <tableColumn id="11" xr3:uid="{3DA0DFCF-29DD-4523-841C-EE895369F0BB}" name="Glosa Certificación" dataDxfId="46"/>
    <tableColumn id="43" xr3:uid="{0639F74F-29CF-44C8-ADAF-082FEB360FD7}" name="N° de CCP + Glosa" dataDxfId="45"/>
    <tableColumn id="12" xr3:uid="{52D0B9DB-EA37-4798-BD6A-463124ADE55E}" name="Sec. Fun." dataDxfId="44"/>
    <tableColumn id="13" xr3:uid="{CBE1CC6E-1F4A-4466-A4CC-2BBFA17AE53C}" name="Nemonico Sec.Fun." dataDxfId="43"/>
    <tableColumn id="48" xr3:uid="{7E878FD3-2DC3-4CEE-B441-CAA4768DAF68}" name="Sec. fun. + Nemonico" dataDxfId="42"/>
    <tableColumn id="51" xr3:uid="{C4405B36-8586-4BDC-8B09-C350F5B3CF29}" name="Gen de Gastos" dataDxfId="41"/>
    <tableColumn id="14" xr3:uid="{FBCAF630-21F8-4454-9D2E-B3143B30A5FC}" name="Clasificador" dataDxfId="40"/>
    <tableColumn id="15" xr3:uid="{2B2841E5-DD15-4CCD-8239-C7DDA9928ED4}" name="DESCRIPCIÓN" dataDxfId="39"/>
    <tableColumn id="44" xr3:uid="{E84C2589-F68F-4A42-816F-F9B38D82DDA6}" name="Clasif + Desc." dataDxfId="38"/>
    <tableColumn id="16" xr3:uid="{84041413-9A1E-404F-836F-0A4D8FAC0622}" name="CERT" dataDxfId="37"/>
    <tableColumn id="17" xr3:uid="{63B42585-AA52-42EA-94C1-D089BED6D85E}" name="COMP ANUAL" dataDxfId="36"/>
    <tableColumn id="18" xr3:uid="{D8827015-C530-4198-A25A-CDF0264D0D33}" name="SALDO_x000a_(CERT - COMP ANUAL)" dataDxfId="35"/>
    <tableColumn id="19" xr3:uid="{57D7D5C5-52BF-458C-B750-AF7272711FAB}" name="COMPROMISO" dataDxfId="34"/>
    <tableColumn id="20" xr3:uid="{692C8C8A-DE2C-4DCE-8E78-892CE07A79B7}" name="DEVENGADO" dataDxfId="33"/>
    <tableColumn id="21" xr3:uid="{4B4D658A-6579-4D56-8822-C1C73DB76B13}" name="SALDO_x000a_(COMP. ANUAL - DEV)" dataDxfId="32"/>
    <tableColumn id="22" xr3:uid="{CF65AAD0-A9C5-44CA-A5B3-D04C89844E9C}" name="GIRADO" dataDxfId="31"/>
    <tableColumn id="23" xr3:uid="{20329109-F17F-4F89-ACCC-3AB62E13C825}" name="." dataDxfId="30"/>
    <tableColumn id="24" xr3:uid="{C0DD50D0-3CCF-4F2C-9459-65393628DB14}" name="ENE" dataDxfId="29"/>
    <tableColumn id="25" xr3:uid="{2A6C4A58-50E7-4A4F-898C-985AA0F3ECFE}" name="FEB" dataDxfId="28"/>
    <tableColumn id="26" xr3:uid="{9F88BB7B-9BD2-457A-B080-4597FC2276A7}" name="MAR" dataDxfId="27"/>
    <tableColumn id="27" xr3:uid="{184A8C4F-BBA1-480F-A698-3DD76BC0BE28}" name="ABR" dataDxfId="26"/>
    <tableColumn id="28" xr3:uid="{25781B26-0B21-4CB3-85E7-088248CB2CAA}" name="MAY" dataDxfId="25"/>
    <tableColumn id="29" xr3:uid="{32070093-7AFB-4FAA-B5FD-0D4B2F0827A0}" name="JUN" dataDxfId="24"/>
    <tableColumn id="30" xr3:uid="{7BE6A41A-017B-4763-AFD5-9FBB0A61CA8C}" name="JUL" dataDxfId="23"/>
    <tableColumn id="31" xr3:uid="{8FAE3F21-306E-42F2-865D-88A1980EA2AD}" name="AGO" dataDxfId="22"/>
    <tableColumn id="32" xr3:uid="{9E66C365-84DA-4873-99F7-C80A86C05285}" name="SEP" dataDxfId="21"/>
    <tableColumn id="33" xr3:uid="{4945438F-686E-4AFC-B466-76A512A5402F}" name="OCT" dataDxfId="20"/>
    <tableColumn id="34" xr3:uid="{F34C8152-037A-4B29-A71B-284008D67F01}" name="NOV" dataDxfId="19"/>
    <tableColumn id="35" xr3:uid="{79DFDBCD-5170-4B69-BFDE-99A62B67605B}" name="DIC" dataDxfId="18"/>
    <tableColumn id="41" xr3:uid="{3C883E7A-D8CB-4EF2-AAB0-CC27E44FDDC0}" name="CERT POR COMP ANUAL" dataDxfId="17"/>
    <tableColumn id="47" xr3:uid="{A3634E59-6366-452E-83F6-BD6F741C8B70}" name="COMP. ANUAL POR DEVENGAR" dataDxfId="16"/>
    <tableColumn id="42" xr3:uid="{42D8BDAA-B92B-481D-8A3E-C020936C9AC5}" name="SERVICIO" dataDxfId="15"/>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5FA0-4DD6-415B-99CE-14242BA767E6}">
  <sheetPr>
    <pageSetUpPr fitToPage="1"/>
  </sheetPr>
  <dimension ref="A1:BW39"/>
  <sheetViews>
    <sheetView showGridLines="0" tabSelected="1" zoomScaleNormal="100" workbookViewId="0">
      <pane ySplit="36" topLeftCell="A37" activePane="bottomLeft" state="frozen"/>
      <selection activeCell="O10" sqref="O10:V17"/>
      <selection pane="bottomLeft"/>
    </sheetView>
  </sheetViews>
  <sheetFormatPr baseColWidth="10" defaultColWidth="11.44140625" defaultRowHeight="14.4" x14ac:dyDescent="0.3"/>
  <cols>
    <col min="1" max="156" width="3.5546875" customWidth="1"/>
  </cols>
  <sheetData>
    <row r="1" spans="1:75" x14ac:dyDescent="0.3">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row>
    <row r="2" spans="1:75" ht="15" customHeight="1" x14ac:dyDescent="0.3">
      <c r="A2" s="125"/>
      <c r="B2" s="125"/>
      <c r="C2" s="125"/>
      <c r="D2" s="125"/>
      <c r="E2" s="167" t="s">
        <v>460</v>
      </c>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row>
    <row r="3" spans="1:75" ht="15" customHeight="1" x14ac:dyDescent="0.3">
      <c r="A3" s="125"/>
      <c r="B3" s="125"/>
      <c r="C3" s="125"/>
      <c r="D3" s="125"/>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row>
    <row r="4" spans="1:75" x14ac:dyDescent="0.3">
      <c r="A4" s="125"/>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row>
    <row r="5" spans="1:75" x14ac:dyDescent="0.3">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row>
    <row r="6" spans="1:75" x14ac:dyDescent="0.3">
      <c r="A6" s="125"/>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row>
    <row r="7" spans="1:75" x14ac:dyDescent="0.3">
      <c r="A7" s="125"/>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row>
    <row r="8" spans="1:75" x14ac:dyDescent="0.3">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row>
    <row r="9" spans="1:75" ht="15.6" x14ac:dyDescent="0.3">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07" t="s">
        <v>461</v>
      </c>
      <c r="AM9" s="108"/>
      <c r="AN9" s="108"/>
      <c r="AO9" s="108"/>
      <c r="AP9" s="108"/>
      <c r="AQ9" s="108"/>
      <c r="AR9" s="108"/>
      <c r="AS9" s="108"/>
      <c r="AT9" s="108"/>
      <c r="AU9" s="108"/>
      <c r="AV9" s="108"/>
      <c r="AW9" s="108"/>
      <c r="AX9" s="108"/>
      <c r="AY9" s="108"/>
      <c r="AZ9" s="108"/>
      <c r="BA9" s="125"/>
      <c r="BB9" s="125"/>
      <c r="BC9" s="125"/>
      <c r="BD9" s="125"/>
      <c r="BE9" s="125"/>
      <c r="BF9" s="125"/>
      <c r="BG9" s="125"/>
      <c r="BH9" s="125"/>
      <c r="BI9" s="125"/>
      <c r="BJ9" s="125"/>
      <c r="BK9" s="125"/>
      <c r="BL9" s="125"/>
      <c r="BM9" s="125"/>
      <c r="BN9" s="125"/>
      <c r="BO9" s="125"/>
      <c r="BP9" s="125"/>
      <c r="BQ9" s="125"/>
      <c r="BR9" s="125"/>
      <c r="BS9" s="125"/>
      <c r="BT9" s="125"/>
      <c r="BU9" s="125"/>
      <c r="BV9" s="125"/>
      <c r="BW9" s="125"/>
    </row>
    <row r="10" spans="1:75" ht="15" customHeight="1" x14ac:dyDescent="0.3">
      <c r="A10" s="125"/>
      <c r="B10" s="125"/>
      <c r="C10" s="125"/>
      <c r="D10" s="125"/>
      <c r="E10" s="125"/>
      <c r="F10" s="125"/>
      <c r="G10" s="125"/>
      <c r="H10" s="125"/>
      <c r="I10" s="125"/>
      <c r="J10" s="125"/>
      <c r="K10" s="125"/>
      <c r="L10" s="125"/>
      <c r="M10" s="125"/>
      <c r="N10" s="125"/>
      <c r="O10" s="170" t="s">
        <v>462</v>
      </c>
      <c r="P10" s="171"/>
      <c r="Q10" s="171"/>
      <c r="R10" s="171"/>
      <c r="S10" s="171"/>
      <c r="T10" s="171"/>
      <c r="U10" s="171"/>
      <c r="V10" s="172"/>
      <c r="W10" s="125"/>
      <c r="X10" s="125"/>
      <c r="Y10" s="179" t="s">
        <v>463</v>
      </c>
      <c r="Z10" s="180"/>
      <c r="AA10" s="180"/>
      <c r="AB10" s="180"/>
      <c r="AC10" s="180"/>
      <c r="AD10" s="180"/>
      <c r="AE10" s="180"/>
      <c r="AF10" s="181"/>
      <c r="AG10" s="125"/>
      <c r="AH10" s="125"/>
      <c r="AI10" s="125"/>
      <c r="AJ10" s="125"/>
      <c r="AK10" s="125"/>
      <c r="AL10" s="109"/>
      <c r="AM10" s="110"/>
      <c r="AN10" s="110"/>
      <c r="AO10" s="110"/>
      <c r="AP10" s="110"/>
      <c r="AQ10" s="110"/>
      <c r="AR10" s="110"/>
      <c r="AS10" s="110"/>
      <c r="AT10" s="110"/>
      <c r="AU10" s="110"/>
      <c r="AV10" s="110"/>
      <c r="AW10" s="110"/>
      <c r="AX10" s="110"/>
      <c r="AY10" s="110"/>
      <c r="AZ10" s="110"/>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row>
    <row r="11" spans="1:75" ht="15" customHeight="1" x14ac:dyDescent="0.3">
      <c r="A11" s="125"/>
      <c r="B11" s="125"/>
      <c r="C11" s="125"/>
      <c r="D11" s="125"/>
      <c r="E11" s="125"/>
      <c r="F11" s="125"/>
      <c r="G11" s="125"/>
      <c r="H11" s="125"/>
      <c r="I11" s="125"/>
      <c r="J11" s="125"/>
      <c r="K11" s="125"/>
      <c r="L11" s="125"/>
      <c r="M11" s="125"/>
      <c r="N11" s="125"/>
      <c r="O11" s="173"/>
      <c r="P11" s="174"/>
      <c r="Q11" s="174"/>
      <c r="R11" s="174"/>
      <c r="S11" s="174"/>
      <c r="T11" s="174"/>
      <c r="U11" s="174"/>
      <c r="V11" s="175"/>
      <c r="W11" s="125"/>
      <c r="X11" s="125"/>
      <c r="Y11" s="182"/>
      <c r="Z11" s="183"/>
      <c r="AA11" s="183"/>
      <c r="AB11" s="183"/>
      <c r="AC11" s="183"/>
      <c r="AD11" s="183"/>
      <c r="AE11" s="183"/>
      <c r="AF11" s="184"/>
      <c r="AG11" s="125"/>
      <c r="AH11" s="125"/>
      <c r="AI11" s="125"/>
      <c r="AJ11" s="125"/>
      <c r="AK11" s="125"/>
      <c r="AL11" s="109"/>
      <c r="AM11" s="110"/>
      <c r="AN11" s="110"/>
      <c r="AO11" s="110"/>
      <c r="AP11" s="110"/>
      <c r="AQ11" s="110"/>
      <c r="AR11" s="110"/>
      <c r="AS11" s="110"/>
      <c r="AT11" s="110"/>
      <c r="AU11" s="110"/>
      <c r="AV11" s="110"/>
      <c r="AW11" s="110"/>
      <c r="AX11" s="110"/>
      <c r="AY11" s="110"/>
      <c r="AZ11" s="110"/>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row>
    <row r="12" spans="1:75" ht="15" customHeight="1" x14ac:dyDescent="0.3">
      <c r="A12" s="125"/>
      <c r="B12" s="125"/>
      <c r="C12" s="125"/>
      <c r="D12" s="125"/>
      <c r="E12" s="125"/>
      <c r="F12" s="125"/>
      <c r="G12" s="125"/>
      <c r="H12" s="125"/>
      <c r="I12" s="125"/>
      <c r="J12" s="125"/>
      <c r="K12" s="125"/>
      <c r="L12" s="125"/>
      <c r="M12" s="125"/>
      <c r="N12" s="125"/>
      <c r="O12" s="173"/>
      <c r="P12" s="174"/>
      <c r="Q12" s="174"/>
      <c r="R12" s="174"/>
      <c r="S12" s="174"/>
      <c r="T12" s="174"/>
      <c r="U12" s="174"/>
      <c r="V12" s="175"/>
      <c r="W12" s="125"/>
      <c r="X12" s="125"/>
      <c r="Y12" s="182"/>
      <c r="Z12" s="183"/>
      <c r="AA12" s="183"/>
      <c r="AB12" s="183"/>
      <c r="AC12" s="183"/>
      <c r="AD12" s="183"/>
      <c r="AE12" s="183"/>
      <c r="AF12" s="184"/>
      <c r="AG12" s="125"/>
      <c r="AH12" s="125"/>
      <c r="AI12" s="125"/>
      <c r="AJ12" s="125"/>
      <c r="AK12" s="125"/>
      <c r="AL12" s="109"/>
      <c r="AM12" s="110"/>
      <c r="AN12" s="110"/>
      <c r="AO12" s="110"/>
      <c r="AP12" s="110"/>
      <c r="AQ12" s="110"/>
      <c r="AR12" s="110"/>
      <c r="AS12" s="110"/>
      <c r="AT12" s="110"/>
      <c r="AU12" s="110"/>
      <c r="AV12" s="110"/>
      <c r="AW12" s="110"/>
      <c r="AX12" s="110"/>
      <c r="AY12" s="110"/>
      <c r="AZ12" s="110"/>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row>
    <row r="13" spans="1:75" ht="15" customHeight="1" x14ac:dyDescent="0.3">
      <c r="A13" s="125"/>
      <c r="B13" s="125"/>
      <c r="C13" s="125"/>
      <c r="D13" s="125"/>
      <c r="E13" s="125"/>
      <c r="F13" s="125"/>
      <c r="G13" s="125"/>
      <c r="H13" s="125"/>
      <c r="I13" s="125"/>
      <c r="J13" s="125"/>
      <c r="K13" s="125"/>
      <c r="L13" s="125"/>
      <c r="M13" s="125"/>
      <c r="N13" s="125"/>
      <c r="O13" s="173"/>
      <c r="P13" s="174"/>
      <c r="Q13" s="174"/>
      <c r="R13" s="174"/>
      <c r="S13" s="174"/>
      <c r="T13" s="174"/>
      <c r="U13" s="174"/>
      <c r="V13" s="175"/>
      <c r="W13" s="125"/>
      <c r="X13" s="125"/>
      <c r="Y13" s="182"/>
      <c r="Z13" s="183"/>
      <c r="AA13" s="183"/>
      <c r="AB13" s="183"/>
      <c r="AC13" s="183"/>
      <c r="AD13" s="183"/>
      <c r="AE13" s="183"/>
      <c r="AF13" s="184"/>
      <c r="AG13" s="125"/>
      <c r="AH13" s="125"/>
      <c r="AI13" s="125"/>
      <c r="AJ13" s="125"/>
      <c r="AK13" s="125"/>
      <c r="AL13" s="109"/>
      <c r="AM13" s="110"/>
      <c r="AN13" s="110"/>
      <c r="AO13" s="110"/>
      <c r="AP13" s="110"/>
      <c r="AQ13" s="110"/>
      <c r="AR13" s="110"/>
      <c r="AS13" s="110"/>
      <c r="AT13" s="110"/>
      <c r="AU13" s="110"/>
      <c r="AV13" s="110"/>
      <c r="AW13" s="110"/>
      <c r="AX13" s="110"/>
      <c r="AY13" s="110"/>
      <c r="AZ13" s="110"/>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row>
    <row r="14" spans="1:75" ht="15" customHeight="1" x14ac:dyDescent="0.3">
      <c r="A14" s="125"/>
      <c r="B14" s="125"/>
      <c r="C14" s="125"/>
      <c r="D14" s="125"/>
      <c r="E14" s="125"/>
      <c r="F14" s="125"/>
      <c r="G14" s="125"/>
      <c r="H14" s="125"/>
      <c r="I14" s="125"/>
      <c r="J14" s="125"/>
      <c r="K14" s="125"/>
      <c r="L14" s="125"/>
      <c r="M14" s="125"/>
      <c r="N14" s="125"/>
      <c r="O14" s="173"/>
      <c r="P14" s="174"/>
      <c r="Q14" s="174"/>
      <c r="R14" s="174"/>
      <c r="S14" s="174"/>
      <c r="T14" s="174"/>
      <c r="U14" s="174"/>
      <c r="V14" s="175"/>
      <c r="W14" s="125"/>
      <c r="X14" s="125"/>
      <c r="Y14" s="182"/>
      <c r="Z14" s="183"/>
      <c r="AA14" s="183"/>
      <c r="AB14" s="183"/>
      <c r="AC14" s="183"/>
      <c r="AD14" s="183"/>
      <c r="AE14" s="183"/>
      <c r="AF14" s="184"/>
      <c r="AG14" s="125"/>
      <c r="AH14" s="125"/>
      <c r="AI14" s="125"/>
      <c r="AJ14" s="125"/>
      <c r="AK14" s="125"/>
      <c r="AL14" s="109"/>
      <c r="AM14" s="110"/>
      <c r="AN14" s="110"/>
      <c r="AO14" s="110"/>
      <c r="AP14" s="110"/>
      <c r="AQ14" s="110"/>
      <c r="AR14" s="110"/>
      <c r="AS14" s="110"/>
      <c r="AT14" s="110"/>
      <c r="AU14" s="110"/>
      <c r="AV14" s="110"/>
      <c r="AW14" s="110"/>
      <c r="AX14" s="110"/>
      <c r="AY14" s="110"/>
      <c r="AZ14" s="110"/>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row>
    <row r="15" spans="1:75" ht="15" customHeight="1" x14ac:dyDescent="0.3">
      <c r="A15" s="125"/>
      <c r="B15" s="125"/>
      <c r="C15" s="125"/>
      <c r="D15" s="125"/>
      <c r="E15" s="125"/>
      <c r="F15" s="125"/>
      <c r="G15" s="125"/>
      <c r="H15" s="125"/>
      <c r="I15" s="125"/>
      <c r="J15" s="125"/>
      <c r="K15" s="125"/>
      <c r="L15" s="125"/>
      <c r="M15" s="125"/>
      <c r="N15" s="125"/>
      <c r="O15" s="173"/>
      <c r="P15" s="174"/>
      <c r="Q15" s="174"/>
      <c r="R15" s="174"/>
      <c r="S15" s="174"/>
      <c r="T15" s="174"/>
      <c r="U15" s="174"/>
      <c r="V15" s="175"/>
      <c r="W15" s="125"/>
      <c r="X15" s="125"/>
      <c r="Y15" s="182"/>
      <c r="Z15" s="183"/>
      <c r="AA15" s="183"/>
      <c r="AB15" s="183"/>
      <c r="AC15" s="183"/>
      <c r="AD15" s="183"/>
      <c r="AE15" s="183"/>
      <c r="AF15" s="184"/>
      <c r="AG15" s="125"/>
      <c r="AH15" s="125"/>
      <c r="AI15" s="125"/>
      <c r="AJ15" s="125"/>
      <c r="AK15" s="125"/>
      <c r="AL15" s="109"/>
      <c r="AM15" s="110"/>
      <c r="AN15" s="110"/>
      <c r="AO15" s="110"/>
      <c r="AP15" s="110"/>
      <c r="AQ15" s="110"/>
      <c r="AR15" s="110"/>
      <c r="AS15" s="110"/>
      <c r="AT15" s="110"/>
      <c r="AU15" s="110"/>
      <c r="AV15" s="110"/>
      <c r="AW15" s="110"/>
      <c r="AX15" s="110"/>
      <c r="AY15" s="110"/>
      <c r="AZ15" s="110"/>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row>
    <row r="16" spans="1:75" ht="15" customHeight="1" thickBot="1" x14ac:dyDescent="0.35">
      <c r="A16" s="125"/>
      <c r="B16" s="125"/>
      <c r="C16" s="125"/>
      <c r="D16" s="125"/>
      <c r="E16" s="125"/>
      <c r="F16" s="125"/>
      <c r="G16" s="125"/>
      <c r="H16" s="125"/>
      <c r="I16" s="125"/>
      <c r="J16" s="125"/>
      <c r="K16" s="125"/>
      <c r="L16" s="125"/>
      <c r="M16" s="125"/>
      <c r="N16" s="125"/>
      <c r="O16" s="173"/>
      <c r="P16" s="174"/>
      <c r="Q16" s="174"/>
      <c r="R16" s="174"/>
      <c r="S16" s="174"/>
      <c r="T16" s="174"/>
      <c r="U16" s="174"/>
      <c r="V16" s="175"/>
      <c r="W16" s="125"/>
      <c r="X16" s="125"/>
      <c r="Y16" s="182"/>
      <c r="Z16" s="183"/>
      <c r="AA16" s="183"/>
      <c r="AB16" s="183"/>
      <c r="AC16" s="183"/>
      <c r="AD16" s="183"/>
      <c r="AE16" s="183"/>
      <c r="AF16" s="184"/>
      <c r="AG16" s="125"/>
      <c r="AH16" s="125"/>
      <c r="AI16" s="125"/>
      <c r="AJ16" s="125"/>
      <c r="AK16" s="125"/>
      <c r="AL16" s="109"/>
      <c r="AM16" s="110"/>
      <c r="AN16" s="110"/>
      <c r="AO16" s="110"/>
      <c r="AP16" s="110"/>
      <c r="AQ16" s="168">
        <f>+PIM!Z24</f>
        <v>0.46310112152163652</v>
      </c>
      <c r="AR16" s="168"/>
      <c r="AS16" s="168"/>
      <c r="AT16" s="169"/>
      <c r="AU16" s="110"/>
      <c r="AV16" s="110"/>
      <c r="AW16" s="110"/>
      <c r="AX16" s="110"/>
      <c r="AY16" s="110"/>
      <c r="AZ16" s="110"/>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row>
    <row r="17" spans="1:75" ht="15.75" customHeight="1" thickTop="1" thickBot="1" x14ac:dyDescent="0.35">
      <c r="A17" s="125"/>
      <c r="B17" s="125"/>
      <c r="C17" s="125"/>
      <c r="D17" s="125"/>
      <c r="E17" s="125"/>
      <c r="F17" s="125"/>
      <c r="G17" s="125"/>
      <c r="H17" s="125"/>
      <c r="I17" s="125"/>
      <c r="J17" s="125"/>
      <c r="K17" s="125"/>
      <c r="L17" s="125"/>
      <c r="M17" s="125"/>
      <c r="N17" s="125"/>
      <c r="O17" s="176"/>
      <c r="P17" s="177"/>
      <c r="Q17" s="177"/>
      <c r="R17" s="177"/>
      <c r="S17" s="177"/>
      <c r="T17" s="177"/>
      <c r="U17" s="177"/>
      <c r="V17" s="178"/>
      <c r="W17" s="125"/>
      <c r="X17" s="125"/>
      <c r="Y17" s="185"/>
      <c r="Z17" s="186"/>
      <c r="AA17" s="186"/>
      <c r="AB17" s="186"/>
      <c r="AC17" s="186"/>
      <c r="AD17" s="186"/>
      <c r="AE17" s="186"/>
      <c r="AF17" s="187"/>
      <c r="AG17" s="125"/>
      <c r="AH17" s="125"/>
      <c r="AI17" s="125"/>
      <c r="AJ17" s="125"/>
      <c r="AK17" s="125"/>
      <c r="AL17" s="109"/>
      <c r="AM17" s="110"/>
      <c r="AN17" s="110"/>
      <c r="AO17" s="110"/>
      <c r="AP17" s="110"/>
      <c r="AQ17" s="110"/>
      <c r="AR17" s="110"/>
      <c r="AS17" s="110"/>
      <c r="AT17" s="110"/>
      <c r="AU17" s="110"/>
      <c r="AV17" s="110"/>
      <c r="AW17" s="110"/>
      <c r="AX17" s="110"/>
      <c r="AY17" s="110"/>
      <c r="AZ17" s="110"/>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row>
    <row r="18" spans="1:75" ht="15" thickTop="1" x14ac:dyDescent="0.3">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7"/>
      <c r="AM18" s="128"/>
      <c r="AN18" s="128"/>
      <c r="AO18" s="128"/>
      <c r="AP18" s="128"/>
      <c r="AQ18" s="128"/>
      <c r="AR18" s="128"/>
      <c r="AS18" s="128"/>
      <c r="AT18" s="128"/>
      <c r="AU18" s="128"/>
      <c r="AV18" s="128"/>
      <c r="AW18" s="128"/>
      <c r="AX18" s="128"/>
      <c r="AY18" s="128"/>
      <c r="AZ18" s="128"/>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row>
    <row r="19" spans="1:75" x14ac:dyDescent="0.3">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7"/>
      <c r="AM19" s="128"/>
      <c r="AN19" s="128"/>
      <c r="AO19" s="128"/>
      <c r="AP19" s="128"/>
      <c r="AQ19" s="128"/>
      <c r="AR19" s="128"/>
      <c r="AS19" s="128"/>
      <c r="AT19" s="128"/>
      <c r="AU19" s="128"/>
      <c r="AV19" s="128"/>
      <c r="AW19" s="128"/>
      <c r="AX19" s="128"/>
      <c r="AY19" s="128"/>
      <c r="AZ19" s="128"/>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row>
    <row r="20" spans="1:75" x14ac:dyDescent="0.3">
      <c r="A20" s="125"/>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row>
    <row r="21" spans="1:75" x14ac:dyDescent="0.3">
      <c r="A21" s="125"/>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row>
    <row r="22" spans="1:75" x14ac:dyDescent="0.3">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row>
    <row r="23" spans="1:75" x14ac:dyDescent="0.3">
      <c r="A23" s="125"/>
      <c r="B23" s="125"/>
      <c r="C23" s="125"/>
      <c r="D23" s="125"/>
      <c r="E23" s="125"/>
      <c r="F23" s="125"/>
      <c r="G23" s="125"/>
      <c r="H23" s="125"/>
      <c r="I23" s="125"/>
      <c r="J23" s="125"/>
      <c r="K23" s="125"/>
      <c r="L23" s="125"/>
      <c r="M23" s="125"/>
      <c r="N23" s="125"/>
      <c r="O23" s="166" t="s">
        <v>464</v>
      </c>
      <c r="P23" s="166"/>
      <c r="Q23" s="166"/>
      <c r="R23" s="166"/>
      <c r="S23" s="166"/>
      <c r="T23" s="166"/>
      <c r="U23" s="166"/>
      <c r="V23" s="166"/>
      <c r="W23" s="166"/>
      <c r="X23" s="166"/>
      <c r="Y23" s="166"/>
      <c r="Z23" s="166"/>
      <c r="AA23" s="166"/>
      <c r="AB23" s="166"/>
      <c r="AC23" s="166"/>
      <c r="AD23" s="166"/>
      <c r="AE23" s="166"/>
      <c r="AF23" s="166"/>
      <c r="AG23" s="166"/>
      <c r="AH23" s="166"/>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row>
    <row r="24" spans="1:75" x14ac:dyDescent="0.3">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row>
    <row r="25" spans="1:75" x14ac:dyDescent="0.3">
      <c r="A25" s="125"/>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row>
    <row r="26" spans="1:75" x14ac:dyDescent="0.3">
      <c r="A26" s="125"/>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row>
    <row r="27" spans="1:75" x14ac:dyDescent="0.3">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row>
    <row r="28" spans="1:75" x14ac:dyDescent="0.3">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row>
    <row r="29" spans="1:75" x14ac:dyDescent="0.3">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row>
    <row r="30" spans="1:75" x14ac:dyDescent="0.3">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row>
    <row r="31" spans="1:75" x14ac:dyDescent="0.3">
      <c r="A31" s="125"/>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125"/>
      <c r="BV31" s="125"/>
      <c r="BW31" s="125"/>
    </row>
    <row r="32" spans="1:75" x14ac:dyDescent="0.3">
      <c r="A32" s="125"/>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row>
    <row r="33" spans="1:75" x14ac:dyDescent="0.3">
      <c r="A33" s="125"/>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row>
    <row r="34" spans="1:75" x14ac:dyDescent="0.3">
      <c r="A34" s="125"/>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row>
    <row r="35" spans="1:75" x14ac:dyDescent="0.3">
      <c r="A35" s="125"/>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5"/>
      <c r="BK35" s="125"/>
      <c r="BL35" s="125"/>
      <c r="BM35" s="125"/>
      <c r="BN35" s="125"/>
      <c r="BO35" s="125"/>
      <c r="BP35" s="125"/>
      <c r="BQ35" s="125"/>
      <c r="BR35" s="125"/>
      <c r="BS35" s="125"/>
      <c r="BT35" s="125"/>
      <c r="BU35" s="125"/>
      <c r="BV35" s="125"/>
      <c r="BW35" s="125"/>
    </row>
    <row r="36" spans="1:75" x14ac:dyDescent="0.3">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125"/>
      <c r="BV36" s="125"/>
      <c r="BW36" s="125"/>
    </row>
    <row r="37" spans="1:75" x14ac:dyDescent="0.3">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125"/>
      <c r="BV37" s="125"/>
      <c r="BW37" s="125"/>
    </row>
    <row r="38" spans="1:75" x14ac:dyDescent="0.3">
      <c r="A38" s="125"/>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row>
    <row r="39" spans="1:75" x14ac:dyDescent="0.3">
      <c r="A39" s="125"/>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25"/>
      <c r="BQ39" s="125"/>
      <c r="BR39" s="125"/>
      <c r="BS39" s="125"/>
      <c r="BT39" s="125"/>
      <c r="BU39" s="125"/>
      <c r="BV39" s="125"/>
      <c r="BW39" s="125"/>
    </row>
  </sheetData>
  <mergeCells count="5">
    <mergeCell ref="O23:AH23"/>
    <mergeCell ref="E2:AF3"/>
    <mergeCell ref="AQ16:AT16"/>
    <mergeCell ref="O10:V17"/>
    <mergeCell ref="Y10:AF17"/>
  </mergeCells>
  <hyperlinks>
    <hyperlink ref="O10:V17" location="PIM!A1" display="Seguiemiento a la ejecución del PIM 2023" xr:uid="{E11E0D4F-D211-4092-B667-E74460D1816B}"/>
    <hyperlink ref="Y10:AF17" location="CCP!A1" display="Seguimiento a la ejecución de CCP" xr:uid="{08B4B482-22E2-4AE5-B4D5-9BA2344D3E1A}"/>
  </hyperlinks>
  <pageMargins left="0.7" right="0.7" top="0.75" bottom="0.75" header="0.3" footer="0.3"/>
  <pageSetup scale="46"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2" id="{4D62D182-F125-497C-965C-26F10BA8B75A}">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AP14</xm:sqref>
        </x14:conditionalFormatting>
        <x14:conditionalFormatting xmlns:xm="http://schemas.microsoft.com/office/excel/2006/main">
          <x14:cfRule type="iconSet" priority="1" id="{67C91309-0B91-49F7-A7BC-DAD091DFAFB2}">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AQ16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F03-351F-4C68-AB9E-1A8D0A7C9B07}">
  <sheetPr>
    <pageSetUpPr fitToPage="1"/>
  </sheetPr>
  <dimension ref="A1:GR868"/>
  <sheetViews>
    <sheetView showGridLines="0" zoomScale="90" zoomScaleNormal="90" workbookViewId="0">
      <pane ySplit="27" topLeftCell="A53" activePane="bottomLeft" state="frozen"/>
      <selection activeCell="O10" sqref="O10:V17"/>
      <selection pane="bottomLeft" sqref="A1:L26"/>
    </sheetView>
  </sheetViews>
  <sheetFormatPr baseColWidth="10" defaultColWidth="11.44140625" defaultRowHeight="14.4" x14ac:dyDescent="0.3"/>
  <cols>
    <col min="1" max="20" width="3.5546875" style="103" customWidth="1"/>
    <col min="21" max="21" width="2.109375" style="103" customWidth="1"/>
    <col min="22" max="34" width="3.5546875" style="103" customWidth="1"/>
    <col min="35" max="35" width="2.109375" style="103" customWidth="1"/>
    <col min="36" max="43" width="3.5546875" style="103" customWidth="1"/>
    <col min="44" max="44" width="1.44140625" style="103" customWidth="1"/>
    <col min="45" max="46" width="2.6640625" style="103" customWidth="1"/>
    <col min="47" max="50" width="4" style="103" customWidth="1"/>
    <col min="51" max="70" width="3.5546875" style="103" customWidth="1"/>
    <col min="71" max="117" width="3.5546875" style="64" customWidth="1"/>
    <col min="118" max="174" width="3.5546875" style="65" customWidth="1"/>
    <col min="175" max="188" width="11.44140625" style="65"/>
    <col min="189" max="189" width="14.109375" style="65" customWidth="1"/>
    <col min="190" max="16384" width="11.44140625" style="65"/>
  </cols>
  <sheetData>
    <row r="1" spans="1:200" ht="5.25" customHeight="1" x14ac:dyDescent="0.3">
      <c r="A1" s="208"/>
      <c r="B1" s="208"/>
      <c r="C1" s="208"/>
      <c r="D1" s="208"/>
      <c r="E1" s="208"/>
      <c r="F1" s="208"/>
      <c r="G1" s="208"/>
      <c r="H1" s="208"/>
      <c r="I1" s="208"/>
      <c r="J1" s="208"/>
      <c r="K1" s="208"/>
      <c r="L1" s="208"/>
      <c r="M1" s="261" t="s">
        <v>465</v>
      </c>
      <c r="N1" s="261"/>
      <c r="O1" s="261"/>
      <c r="P1" s="261"/>
      <c r="Q1" s="261"/>
      <c r="R1" s="261"/>
      <c r="S1" s="261"/>
      <c r="T1" s="261"/>
      <c r="U1" s="261"/>
      <c r="V1" s="261"/>
      <c r="W1" s="261"/>
      <c r="X1" s="261"/>
      <c r="Y1" s="261"/>
      <c r="Z1" s="261"/>
      <c r="AA1" s="261"/>
      <c r="AB1" s="261"/>
      <c r="AC1" s="261"/>
      <c r="AD1" s="261"/>
      <c r="AE1" s="261"/>
      <c r="AF1" s="261"/>
      <c r="AG1" s="261"/>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3"/>
      <c r="BX1" s="63"/>
      <c r="BY1" s="63"/>
      <c r="BZ1" s="63"/>
    </row>
    <row r="2" spans="1:200" ht="18.899999999999999" customHeight="1" x14ac:dyDescent="0.3">
      <c r="A2" s="208"/>
      <c r="B2" s="208"/>
      <c r="C2" s="208"/>
      <c r="D2" s="208"/>
      <c r="E2" s="208"/>
      <c r="F2" s="208"/>
      <c r="G2" s="208"/>
      <c r="H2" s="208"/>
      <c r="I2" s="208"/>
      <c r="J2" s="208"/>
      <c r="K2" s="208"/>
      <c r="L2" s="208"/>
      <c r="M2" s="261"/>
      <c r="N2" s="261"/>
      <c r="O2" s="261"/>
      <c r="P2" s="261"/>
      <c r="Q2" s="261"/>
      <c r="R2" s="261"/>
      <c r="S2" s="261"/>
      <c r="T2" s="261"/>
      <c r="U2" s="261"/>
      <c r="V2" s="261"/>
      <c r="W2" s="261"/>
      <c r="X2" s="261"/>
      <c r="Y2" s="261"/>
      <c r="Z2" s="261"/>
      <c r="AA2" s="261"/>
      <c r="AB2" s="261"/>
      <c r="AC2" s="261"/>
      <c r="AD2" s="261"/>
      <c r="AE2" s="261"/>
      <c r="AF2" s="261"/>
      <c r="AG2" s="261"/>
      <c r="AH2" s="269" t="s">
        <v>466</v>
      </c>
      <c r="AI2" s="269"/>
      <c r="AJ2" s="269"/>
      <c r="AK2" s="269"/>
      <c r="AL2" s="269"/>
      <c r="AM2" s="269"/>
      <c r="AN2" s="269"/>
      <c r="AO2" s="269"/>
      <c r="AP2" s="269"/>
      <c r="AQ2" s="269"/>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3"/>
      <c r="BX2" s="63"/>
      <c r="BY2" s="63"/>
      <c r="BZ2" s="63"/>
    </row>
    <row r="3" spans="1:200" s="68" customFormat="1" ht="18.899999999999999" customHeight="1" thickBot="1" x14ac:dyDescent="0.35">
      <c r="A3" s="208"/>
      <c r="B3" s="208"/>
      <c r="C3" s="208"/>
      <c r="D3" s="208"/>
      <c r="E3" s="208"/>
      <c r="F3" s="208"/>
      <c r="G3" s="208"/>
      <c r="H3" s="208"/>
      <c r="I3" s="208"/>
      <c r="J3" s="208"/>
      <c r="K3" s="208"/>
      <c r="L3" s="208"/>
      <c r="M3" s="262"/>
      <c r="N3" s="262"/>
      <c r="O3" s="262"/>
      <c r="P3" s="262"/>
      <c r="Q3" s="262"/>
      <c r="R3" s="262"/>
      <c r="S3" s="262"/>
      <c r="T3" s="262"/>
      <c r="U3" s="262"/>
      <c r="V3" s="262"/>
      <c r="W3" s="262"/>
      <c r="X3" s="262"/>
      <c r="Y3" s="262"/>
      <c r="Z3" s="262"/>
      <c r="AA3" s="262"/>
      <c r="AB3" s="262"/>
      <c r="AC3" s="262"/>
      <c r="AD3" s="262"/>
      <c r="AE3" s="262"/>
      <c r="AF3" s="262"/>
      <c r="AG3" s="262"/>
      <c r="AH3" s="270"/>
      <c r="AI3" s="270"/>
      <c r="AJ3" s="270"/>
      <c r="AK3" s="270"/>
      <c r="AL3" s="270"/>
      <c r="AM3" s="270"/>
      <c r="AN3" s="270"/>
      <c r="AO3" s="270"/>
      <c r="AP3" s="270"/>
      <c r="AQ3" s="270"/>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7"/>
      <c r="BX3" s="67"/>
      <c r="BY3" s="67"/>
      <c r="BZ3" s="67"/>
      <c r="GC3" s="138" t="s">
        <v>6</v>
      </c>
      <c r="GD3" s="139">
        <f>+M6</f>
        <v>452587256</v>
      </c>
      <c r="GE3" s="138"/>
      <c r="GF3" s="65"/>
      <c r="GG3" s="138" t="s">
        <v>6</v>
      </c>
      <c r="GH3" s="139">
        <f>+M6</f>
        <v>452587256</v>
      </c>
      <c r="GI3" s="138"/>
      <c r="GJ3" s="69"/>
      <c r="GK3" s="69"/>
      <c r="GL3" s="69"/>
      <c r="GM3" s="72"/>
      <c r="GN3" s="72"/>
      <c r="GO3" s="72"/>
      <c r="GP3" s="72"/>
      <c r="GQ3" s="72"/>
      <c r="GR3" s="72"/>
    </row>
    <row r="4" spans="1:200" ht="18.899999999999999" customHeight="1" thickTop="1" x14ac:dyDescent="0.3">
      <c r="A4" s="208"/>
      <c r="B4" s="208"/>
      <c r="C4" s="208"/>
      <c r="D4" s="208"/>
      <c r="E4" s="208"/>
      <c r="F4" s="208"/>
      <c r="G4" s="208"/>
      <c r="H4" s="208"/>
      <c r="I4" s="208"/>
      <c r="J4" s="208"/>
      <c r="K4" s="208"/>
      <c r="L4" s="208"/>
      <c r="M4" s="209" t="s">
        <v>467</v>
      </c>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1"/>
      <c r="AR4" s="62"/>
      <c r="AS4" s="215" t="s">
        <v>468</v>
      </c>
      <c r="AT4" s="216"/>
      <c r="AU4" s="216"/>
      <c r="AV4" s="216"/>
      <c r="AW4" s="216"/>
      <c r="AX4" s="217"/>
      <c r="AY4" s="62"/>
      <c r="AZ4" s="62"/>
      <c r="BA4" s="62"/>
      <c r="BB4" s="62"/>
      <c r="BC4" s="62"/>
      <c r="BD4" s="62"/>
      <c r="BE4" s="62"/>
      <c r="BF4" s="62"/>
      <c r="BG4" s="62"/>
      <c r="BH4" s="62"/>
      <c r="BI4" s="62"/>
      <c r="BJ4" s="62"/>
      <c r="BK4" s="62"/>
      <c r="BL4" s="62"/>
      <c r="BM4" s="62"/>
      <c r="BN4" s="62"/>
      <c r="BO4" s="62"/>
      <c r="BP4" s="62"/>
      <c r="BQ4" s="62"/>
      <c r="BR4" s="62"/>
      <c r="BS4" s="62"/>
      <c r="BT4" s="62"/>
      <c r="BU4" s="62"/>
      <c r="BV4" s="62"/>
      <c r="BW4" s="63"/>
      <c r="BX4" s="63"/>
      <c r="BY4" s="63"/>
      <c r="BZ4" s="63"/>
      <c r="GI4" s="139"/>
      <c r="GJ4" s="69"/>
      <c r="GK4" s="69"/>
      <c r="GL4" s="71"/>
    </row>
    <row r="5" spans="1:200" ht="18.899999999999999" customHeight="1" thickBot="1" x14ac:dyDescent="0.35">
      <c r="A5" s="208"/>
      <c r="B5" s="208"/>
      <c r="C5" s="208"/>
      <c r="D5" s="208"/>
      <c r="E5" s="208"/>
      <c r="F5" s="208"/>
      <c r="G5" s="208"/>
      <c r="H5" s="208"/>
      <c r="I5" s="208"/>
      <c r="J5" s="208"/>
      <c r="K5" s="208"/>
      <c r="L5" s="208"/>
      <c r="M5" s="212"/>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4"/>
      <c r="AR5" s="62"/>
      <c r="AS5" s="218"/>
      <c r="AT5" s="219"/>
      <c r="AU5" s="219"/>
      <c r="AV5" s="219"/>
      <c r="AW5" s="219"/>
      <c r="AX5" s="220"/>
      <c r="AY5" s="62"/>
      <c r="AZ5" s="62"/>
      <c r="BA5" s="62"/>
      <c r="BB5" s="62"/>
      <c r="BC5" s="62"/>
      <c r="BD5" s="62"/>
      <c r="BE5" s="62"/>
      <c r="BF5" s="62"/>
      <c r="BG5" s="62"/>
      <c r="BH5" s="62"/>
      <c r="BI5" s="62"/>
      <c r="BJ5" s="62"/>
      <c r="BK5" s="62"/>
      <c r="BL5" s="62"/>
      <c r="BM5" s="62"/>
      <c r="BN5" s="62"/>
      <c r="BO5" s="62"/>
      <c r="BP5" s="62"/>
      <c r="BQ5" s="62"/>
      <c r="BR5" s="62"/>
      <c r="BS5" s="62"/>
      <c r="BT5" s="62"/>
      <c r="BU5" s="62"/>
      <c r="BV5" s="62"/>
      <c r="BW5" s="63"/>
      <c r="BX5" s="63"/>
      <c r="BY5" s="63"/>
      <c r="BZ5" s="63"/>
      <c r="GC5" s="140" t="s">
        <v>401</v>
      </c>
      <c r="GD5" s="141">
        <v>80</v>
      </c>
      <c r="GE5" s="142">
        <v>0.98</v>
      </c>
      <c r="GG5" s="140" t="s">
        <v>469</v>
      </c>
      <c r="GH5" s="141">
        <v>50</v>
      </c>
      <c r="GI5" s="143">
        <v>0.98</v>
      </c>
      <c r="GJ5" s="69"/>
      <c r="GK5" s="69"/>
      <c r="GL5" s="71"/>
    </row>
    <row r="6" spans="1:200" ht="20.25" customHeight="1" thickTop="1" thickBot="1" x14ac:dyDescent="0.35">
      <c r="A6" s="208"/>
      <c r="B6" s="208"/>
      <c r="C6" s="208"/>
      <c r="D6" s="208"/>
      <c r="E6" s="208"/>
      <c r="F6" s="208"/>
      <c r="G6" s="208"/>
      <c r="H6" s="208"/>
      <c r="I6" s="208"/>
      <c r="J6" s="208"/>
      <c r="K6" s="208"/>
      <c r="L6" s="208"/>
      <c r="M6" s="221">
        <f>+SUBTOTAL(9,Tabla1[PIM])</f>
        <v>452587256</v>
      </c>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3"/>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3"/>
      <c r="BX6" s="63"/>
      <c r="BY6" s="63"/>
      <c r="BZ6" s="63"/>
      <c r="GC6" s="140" t="s">
        <v>402</v>
      </c>
      <c r="GD6" s="141">
        <v>17</v>
      </c>
      <c r="GE6" s="142">
        <v>0.96</v>
      </c>
      <c r="GG6" s="140" t="s">
        <v>470</v>
      </c>
      <c r="GH6" s="141">
        <v>40</v>
      </c>
      <c r="GI6" s="143">
        <v>0.95</v>
      </c>
      <c r="GJ6" s="69"/>
      <c r="GK6" s="69"/>
      <c r="GL6" s="71"/>
    </row>
    <row r="7" spans="1:200" ht="20.25" customHeight="1" thickTop="1" x14ac:dyDescent="0.3">
      <c r="A7" s="208"/>
      <c r="B7" s="208"/>
      <c r="C7" s="208"/>
      <c r="D7" s="208"/>
      <c r="E7" s="208"/>
      <c r="F7" s="208"/>
      <c r="G7" s="208"/>
      <c r="H7" s="208"/>
      <c r="I7" s="208"/>
      <c r="J7" s="208"/>
      <c r="K7" s="208"/>
      <c r="L7" s="208"/>
      <c r="M7" s="224"/>
      <c r="N7" s="225"/>
      <c r="O7" s="225"/>
      <c r="P7" s="225"/>
      <c r="Q7" s="225"/>
      <c r="R7" s="225"/>
      <c r="S7" s="225"/>
      <c r="T7" s="225"/>
      <c r="U7" s="225"/>
      <c r="V7" s="225"/>
      <c r="W7" s="225"/>
      <c r="X7" s="225"/>
      <c r="Y7" s="225"/>
      <c r="Z7" s="225"/>
      <c r="AA7" s="225"/>
      <c r="AB7" s="225"/>
      <c r="AC7" s="225"/>
      <c r="AD7" s="225"/>
      <c r="AE7" s="225"/>
      <c r="AF7" s="225"/>
      <c r="AG7" s="225"/>
      <c r="AH7" s="225"/>
      <c r="AI7" s="225"/>
      <c r="AJ7" s="225"/>
      <c r="AK7" s="225"/>
      <c r="AL7" s="225"/>
      <c r="AM7" s="225"/>
      <c r="AN7" s="225"/>
      <c r="AO7" s="225"/>
      <c r="AP7" s="225"/>
      <c r="AQ7" s="226"/>
      <c r="AR7" s="62"/>
      <c r="AS7" s="230" t="s">
        <v>7</v>
      </c>
      <c r="AT7" s="231"/>
      <c r="AU7" s="232">
        <f>+DETALLE_PIM!AI1</f>
        <v>1423292.169999999</v>
      </c>
      <c r="AV7" s="233"/>
      <c r="AW7" s="233"/>
      <c r="AX7" s="234"/>
      <c r="AY7" s="62"/>
      <c r="AZ7" s="62"/>
      <c r="BA7" s="62"/>
      <c r="BB7" s="62"/>
      <c r="BC7" s="62"/>
      <c r="BD7" s="62"/>
      <c r="BE7" s="62"/>
      <c r="BF7" s="62"/>
      <c r="BG7" s="62"/>
      <c r="BH7" s="62"/>
      <c r="BI7" s="62"/>
      <c r="BJ7" s="62"/>
      <c r="BK7" s="62"/>
      <c r="BL7" s="62"/>
      <c r="BM7" s="62"/>
      <c r="BN7" s="62"/>
      <c r="BO7" s="62"/>
      <c r="BP7" s="62"/>
      <c r="BQ7" s="62"/>
      <c r="BR7" s="62"/>
      <c r="BS7" s="62"/>
      <c r="BT7" s="62"/>
      <c r="BU7" s="62"/>
      <c r="BV7" s="62"/>
      <c r="BW7" s="63"/>
      <c r="BX7" s="63"/>
      <c r="BY7" s="63"/>
      <c r="BZ7" s="63"/>
      <c r="GC7" s="140" t="s">
        <v>403</v>
      </c>
      <c r="GD7" s="141">
        <v>2</v>
      </c>
      <c r="GE7" s="142">
        <v>0.95</v>
      </c>
      <c r="GG7" s="140" t="s">
        <v>471</v>
      </c>
      <c r="GH7" s="141">
        <v>7</v>
      </c>
      <c r="GI7" s="143">
        <v>0.85</v>
      </c>
      <c r="GJ7" s="69"/>
      <c r="GK7" s="69"/>
      <c r="GL7" s="71"/>
    </row>
    <row r="8" spans="1:200" ht="20.25" customHeight="1" x14ac:dyDescent="0.3">
      <c r="A8" s="208"/>
      <c r="B8" s="208"/>
      <c r="C8" s="208"/>
      <c r="D8" s="208"/>
      <c r="E8" s="208"/>
      <c r="F8" s="208"/>
      <c r="G8" s="208"/>
      <c r="H8" s="208"/>
      <c r="I8" s="208"/>
      <c r="J8" s="208"/>
      <c r="K8" s="208"/>
      <c r="L8" s="208"/>
      <c r="M8" s="227"/>
      <c r="N8" s="228"/>
      <c r="O8" s="228"/>
      <c r="P8" s="228"/>
      <c r="Q8" s="228"/>
      <c r="R8" s="228"/>
      <c r="S8" s="228"/>
      <c r="T8" s="228"/>
      <c r="U8" s="228"/>
      <c r="V8" s="228"/>
      <c r="W8" s="228"/>
      <c r="X8" s="228"/>
      <c r="Y8" s="228"/>
      <c r="Z8" s="228"/>
      <c r="AA8" s="228"/>
      <c r="AB8" s="228"/>
      <c r="AC8" s="228"/>
      <c r="AD8" s="228"/>
      <c r="AE8" s="228"/>
      <c r="AF8" s="228"/>
      <c r="AG8" s="228"/>
      <c r="AH8" s="228"/>
      <c r="AI8" s="228"/>
      <c r="AJ8" s="228"/>
      <c r="AK8" s="228"/>
      <c r="AL8" s="228"/>
      <c r="AM8" s="228"/>
      <c r="AN8" s="228"/>
      <c r="AO8" s="228"/>
      <c r="AP8" s="228"/>
      <c r="AQ8" s="229"/>
      <c r="AR8" s="62"/>
      <c r="AS8" s="235" t="s">
        <v>8</v>
      </c>
      <c r="AT8" s="236"/>
      <c r="AU8" s="192">
        <f>+DETALLE_PIM!AJ1</f>
        <v>1908012.1799999985</v>
      </c>
      <c r="AV8" s="193"/>
      <c r="AW8" s="193"/>
      <c r="AX8" s="194"/>
      <c r="AY8" s="62"/>
      <c r="AZ8" s="62"/>
      <c r="BA8" s="62"/>
      <c r="BB8" s="62"/>
      <c r="BC8" s="62"/>
      <c r="BD8" s="62"/>
      <c r="BE8" s="62"/>
      <c r="BF8" s="62"/>
      <c r="BG8" s="62"/>
      <c r="BH8" s="62"/>
      <c r="BI8" s="62"/>
      <c r="BJ8" s="62"/>
      <c r="BK8" s="62"/>
      <c r="BL8" s="62"/>
      <c r="BM8" s="62"/>
      <c r="BN8" s="62"/>
      <c r="BO8" s="62"/>
      <c r="BP8" s="62"/>
      <c r="BQ8" s="62"/>
      <c r="BR8" s="62"/>
      <c r="BS8" s="62"/>
      <c r="BT8" s="62"/>
      <c r="BU8" s="62"/>
      <c r="BV8" s="62"/>
      <c r="BW8" s="63"/>
      <c r="BX8" s="63"/>
      <c r="BY8" s="63"/>
      <c r="BZ8" s="63"/>
      <c r="GC8" s="140" t="s">
        <v>404</v>
      </c>
      <c r="GD8" s="141">
        <v>1</v>
      </c>
      <c r="GE8" s="142">
        <v>0.5</v>
      </c>
      <c r="GG8" s="140" t="s">
        <v>472</v>
      </c>
      <c r="GH8" s="141">
        <v>3</v>
      </c>
      <c r="GI8" s="143">
        <v>0.5</v>
      </c>
      <c r="GJ8" s="69"/>
      <c r="GK8" s="69"/>
      <c r="GL8" s="71"/>
    </row>
    <row r="9" spans="1:200" s="68" customFormat="1" ht="20.25" customHeight="1" x14ac:dyDescent="0.3">
      <c r="A9" s="208"/>
      <c r="B9" s="208"/>
      <c r="C9" s="208"/>
      <c r="D9" s="208"/>
      <c r="E9" s="208"/>
      <c r="F9" s="208"/>
      <c r="G9" s="208"/>
      <c r="H9" s="208"/>
      <c r="I9" s="208"/>
      <c r="J9" s="208"/>
      <c r="K9" s="208"/>
      <c r="L9" s="208"/>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62"/>
      <c r="AS9" s="235" t="s">
        <v>9</v>
      </c>
      <c r="AT9" s="236"/>
      <c r="AU9" s="192">
        <f>+DETALLE_PIM!AK1</f>
        <v>2592566.6799999997</v>
      </c>
      <c r="AV9" s="193"/>
      <c r="AW9" s="193"/>
      <c r="AX9" s="194"/>
      <c r="AY9" s="62"/>
      <c r="AZ9" s="62"/>
      <c r="BA9" s="62"/>
      <c r="BB9" s="62"/>
      <c r="BC9" s="62"/>
      <c r="BD9" s="62"/>
      <c r="BE9" s="62"/>
      <c r="BF9" s="62"/>
      <c r="BG9" s="62"/>
      <c r="BH9" s="62"/>
      <c r="BI9" s="62"/>
      <c r="BJ9" s="62"/>
      <c r="BK9" s="62"/>
      <c r="BL9" s="62"/>
      <c r="BM9" s="62"/>
      <c r="BN9" s="62"/>
      <c r="BO9" s="62"/>
      <c r="BP9" s="62"/>
      <c r="BQ9" s="62"/>
      <c r="BR9" s="62"/>
      <c r="BS9" s="62"/>
      <c r="BT9" s="62"/>
      <c r="BU9" s="62"/>
      <c r="BV9" s="62"/>
      <c r="BW9" s="67"/>
      <c r="BX9" s="67"/>
      <c r="BY9" s="67"/>
      <c r="BZ9" s="67"/>
      <c r="GC9" s="144" t="s">
        <v>22</v>
      </c>
      <c r="GD9" s="145">
        <f>+SUM(GD5:GD8)</f>
        <v>100</v>
      </c>
      <c r="GE9" s="146">
        <v>0</v>
      </c>
      <c r="GF9" s="65"/>
      <c r="GG9" s="144" t="s">
        <v>22</v>
      </c>
      <c r="GH9" s="145">
        <f>+SUM(GH5:GH8)</f>
        <v>100</v>
      </c>
      <c r="GI9" s="143">
        <v>0</v>
      </c>
      <c r="GJ9" s="69"/>
      <c r="GK9" s="69"/>
      <c r="GL9" s="71"/>
    </row>
    <row r="10" spans="1:200" ht="20.25" customHeight="1" x14ac:dyDescent="0.3">
      <c r="A10" s="208"/>
      <c r="B10" s="208"/>
      <c r="C10" s="208"/>
      <c r="D10" s="208"/>
      <c r="E10" s="208"/>
      <c r="F10" s="208"/>
      <c r="G10" s="208"/>
      <c r="H10" s="208"/>
      <c r="I10" s="208"/>
      <c r="J10" s="208"/>
      <c r="K10" s="208"/>
      <c r="L10" s="208"/>
      <c r="M10" s="237" t="s">
        <v>473</v>
      </c>
      <c r="N10" s="238"/>
      <c r="O10" s="238"/>
      <c r="P10" s="238"/>
      <c r="Q10" s="238"/>
      <c r="R10" s="238"/>
      <c r="S10" s="238"/>
      <c r="T10" s="239"/>
      <c r="U10" s="81"/>
      <c r="V10" s="106" t="s">
        <v>474</v>
      </c>
      <c r="W10" s="104"/>
      <c r="X10" s="104"/>
      <c r="Y10" s="104"/>
      <c r="Z10" s="104"/>
      <c r="AA10" s="104"/>
      <c r="AB10" s="104"/>
      <c r="AC10" s="104"/>
      <c r="AD10" s="104"/>
      <c r="AE10" s="104"/>
      <c r="AF10" s="104"/>
      <c r="AG10" s="104"/>
      <c r="AH10" s="104"/>
      <c r="AI10" s="61"/>
      <c r="AJ10" s="237" t="s">
        <v>475</v>
      </c>
      <c r="AK10" s="238"/>
      <c r="AL10" s="238"/>
      <c r="AM10" s="238"/>
      <c r="AN10" s="238"/>
      <c r="AO10" s="238"/>
      <c r="AP10" s="238"/>
      <c r="AQ10" s="239"/>
      <c r="AR10" s="62"/>
      <c r="AS10" s="235" t="s">
        <v>476</v>
      </c>
      <c r="AT10" s="236"/>
      <c r="AU10" s="192">
        <f>+DETALLE_PIM!AL1</f>
        <v>196637736.56999999</v>
      </c>
      <c r="AV10" s="193"/>
      <c r="AW10" s="193"/>
      <c r="AX10" s="194"/>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3"/>
      <c r="BX10" s="63"/>
      <c r="BY10" s="63"/>
      <c r="BZ10" s="63"/>
      <c r="GE10" s="138"/>
      <c r="GG10" s="138"/>
      <c r="GH10" s="138"/>
      <c r="GI10" s="138"/>
      <c r="GJ10" s="69"/>
      <c r="GK10" s="69"/>
      <c r="GL10" s="71"/>
    </row>
    <row r="11" spans="1:200" ht="20.25" customHeight="1" x14ac:dyDescent="0.3">
      <c r="A11" s="208"/>
      <c r="B11" s="208"/>
      <c r="C11" s="208"/>
      <c r="D11" s="208"/>
      <c r="E11" s="208"/>
      <c r="F11" s="208"/>
      <c r="G11" s="208"/>
      <c r="H11" s="208"/>
      <c r="I11" s="208"/>
      <c r="J11" s="208"/>
      <c r="K11" s="208"/>
      <c r="L11" s="208"/>
      <c r="M11" s="237"/>
      <c r="N11" s="238"/>
      <c r="O11" s="238"/>
      <c r="P11" s="238"/>
      <c r="Q11" s="238"/>
      <c r="R11" s="238"/>
      <c r="S11" s="238"/>
      <c r="T11" s="239"/>
      <c r="U11" s="82"/>
      <c r="V11" s="104"/>
      <c r="W11" s="104"/>
      <c r="X11" s="104"/>
      <c r="Y11" s="104"/>
      <c r="Z11" s="104"/>
      <c r="AA11" s="104"/>
      <c r="AB11" s="104"/>
      <c r="AC11" s="104"/>
      <c r="AD11" s="104"/>
      <c r="AE11" s="104"/>
      <c r="AF11" s="104"/>
      <c r="AG11" s="104"/>
      <c r="AH11" s="104"/>
      <c r="AI11" s="83"/>
      <c r="AJ11" s="237"/>
      <c r="AK11" s="238"/>
      <c r="AL11" s="238"/>
      <c r="AM11" s="238"/>
      <c r="AN11" s="238"/>
      <c r="AO11" s="238"/>
      <c r="AP11" s="238"/>
      <c r="AQ11" s="239"/>
      <c r="AR11" s="62"/>
      <c r="AS11" s="133" t="s">
        <v>10</v>
      </c>
      <c r="AT11" s="134"/>
      <c r="AU11" s="192">
        <f>+DETALLE_PIM!AM1</f>
        <v>2150196.8099999982</v>
      </c>
      <c r="AV11" s="193"/>
      <c r="AW11" s="193"/>
      <c r="AX11" s="194"/>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3"/>
      <c r="BX11" s="63"/>
      <c r="BY11" s="63"/>
      <c r="BZ11" s="63"/>
      <c r="GC11" s="138" t="s">
        <v>477</v>
      </c>
      <c r="GD11" s="139">
        <f>+M12</f>
        <v>444915145.24000001</v>
      </c>
      <c r="GG11" s="138" t="s">
        <v>478</v>
      </c>
      <c r="GH11" s="139">
        <f>+M21</f>
        <v>209593665.84</v>
      </c>
      <c r="GI11" s="138"/>
      <c r="GJ11" s="69"/>
      <c r="GK11" s="69"/>
      <c r="GL11" s="71"/>
    </row>
    <row r="12" spans="1:200" ht="20.25" customHeight="1" x14ac:dyDescent="0.3">
      <c r="A12" s="208"/>
      <c r="B12" s="208"/>
      <c r="C12" s="208"/>
      <c r="D12" s="208"/>
      <c r="E12" s="208"/>
      <c r="F12" s="208"/>
      <c r="G12" s="208"/>
      <c r="H12" s="208"/>
      <c r="I12" s="208"/>
      <c r="J12" s="208"/>
      <c r="K12" s="208"/>
      <c r="L12" s="208"/>
      <c r="M12" s="252">
        <f>+SUBTOTAL(9,Tabla1[CERTIFICADO])</f>
        <v>444915145.24000001</v>
      </c>
      <c r="N12" s="253"/>
      <c r="O12" s="253"/>
      <c r="P12" s="253"/>
      <c r="Q12" s="253"/>
      <c r="R12" s="253"/>
      <c r="S12" s="253"/>
      <c r="T12" s="254"/>
      <c r="U12" s="82"/>
      <c r="V12" s="104"/>
      <c r="W12" s="104"/>
      <c r="X12" s="104"/>
      <c r="Y12" s="104"/>
      <c r="Z12" s="104"/>
      <c r="AA12" s="104"/>
      <c r="AB12" s="104"/>
      <c r="AC12" s="104"/>
      <c r="AD12" s="104"/>
      <c r="AE12" s="104"/>
      <c r="AF12" s="104"/>
      <c r="AG12" s="104"/>
      <c r="AH12" s="104"/>
      <c r="AI12" s="83"/>
      <c r="AJ12" s="271">
        <f>+DETALLE_PIM!U1-DETALLE_PIM!X1</f>
        <v>7672110.7599999905</v>
      </c>
      <c r="AK12" s="272"/>
      <c r="AL12" s="272"/>
      <c r="AM12" s="272"/>
      <c r="AN12" s="272"/>
      <c r="AO12" s="272"/>
      <c r="AP12" s="272"/>
      <c r="AQ12" s="273"/>
      <c r="AR12" s="62"/>
      <c r="AS12" s="133" t="s">
        <v>11</v>
      </c>
      <c r="AT12" s="134"/>
      <c r="AU12" s="192">
        <f>+DETALLE_PIM!AN1</f>
        <v>2409957.3399999989</v>
      </c>
      <c r="AV12" s="193"/>
      <c r="AW12" s="193"/>
      <c r="AX12" s="194"/>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3"/>
      <c r="BX12" s="63"/>
      <c r="BY12" s="63"/>
      <c r="BZ12" s="63"/>
      <c r="GC12" s="138" t="s">
        <v>400</v>
      </c>
      <c r="GD12" s="147">
        <f>+IFERROR(GD11/GD3,0)</f>
        <v>0.98304832790077501</v>
      </c>
      <c r="GG12" s="138" t="s">
        <v>400</v>
      </c>
      <c r="GH12" s="147">
        <f>+IFERROR(GH11/GH3,0)</f>
        <v>0.46310112152163652</v>
      </c>
      <c r="GI12" s="138"/>
      <c r="GJ12" s="69"/>
      <c r="GK12" s="69"/>
      <c r="GL12" s="71"/>
    </row>
    <row r="13" spans="1:200" ht="20.25" customHeight="1" x14ac:dyDescent="0.3">
      <c r="A13" s="208"/>
      <c r="B13" s="208"/>
      <c r="C13" s="208"/>
      <c r="D13" s="208"/>
      <c r="E13" s="208"/>
      <c r="F13" s="208"/>
      <c r="G13" s="208"/>
      <c r="H13" s="208"/>
      <c r="I13" s="208"/>
      <c r="J13" s="208"/>
      <c r="K13" s="208"/>
      <c r="L13" s="208"/>
      <c r="M13" s="255"/>
      <c r="N13" s="256"/>
      <c r="O13" s="256"/>
      <c r="P13" s="256"/>
      <c r="Q13" s="256"/>
      <c r="R13" s="256"/>
      <c r="S13" s="256"/>
      <c r="T13" s="257"/>
      <c r="U13" s="82"/>
      <c r="V13" s="104"/>
      <c r="W13" s="104"/>
      <c r="X13" s="104"/>
      <c r="Y13" s="104"/>
      <c r="Z13" s="104"/>
      <c r="AA13" s="104"/>
      <c r="AB13" s="104"/>
      <c r="AC13" s="104"/>
      <c r="AD13" s="104"/>
      <c r="AE13" s="104"/>
      <c r="AF13" s="104"/>
      <c r="AG13" s="104"/>
      <c r="AH13" s="104"/>
      <c r="AI13" s="83"/>
      <c r="AJ13" s="271"/>
      <c r="AK13" s="272"/>
      <c r="AL13" s="272"/>
      <c r="AM13" s="272"/>
      <c r="AN13" s="272"/>
      <c r="AO13" s="272"/>
      <c r="AP13" s="272"/>
      <c r="AQ13" s="273"/>
      <c r="AR13" s="62"/>
      <c r="AS13" s="133" t="s">
        <v>12</v>
      </c>
      <c r="AT13" s="134"/>
      <c r="AU13" s="192">
        <f>+DETALLE_PIM!AO1</f>
        <v>2472710.8899999987</v>
      </c>
      <c r="AV13" s="193"/>
      <c r="AW13" s="193"/>
      <c r="AX13" s="194"/>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3"/>
      <c r="BX13" s="63"/>
      <c r="BY13" s="63"/>
      <c r="BZ13" s="63"/>
      <c r="GE13" s="138"/>
      <c r="GF13" s="97"/>
      <c r="GJ13" s="71"/>
      <c r="GK13" s="71"/>
      <c r="GL13" s="71"/>
    </row>
    <row r="14" spans="1:200" ht="20.25" customHeight="1" x14ac:dyDescent="0.3">
      <c r="A14" s="208"/>
      <c r="B14" s="208"/>
      <c r="C14" s="208"/>
      <c r="D14" s="208"/>
      <c r="E14" s="208"/>
      <c r="F14" s="208"/>
      <c r="G14" s="208"/>
      <c r="H14" s="208"/>
      <c r="I14" s="208"/>
      <c r="J14" s="208"/>
      <c r="K14" s="208"/>
      <c r="L14" s="208"/>
      <c r="M14" s="237" t="s">
        <v>479</v>
      </c>
      <c r="N14" s="238"/>
      <c r="O14" s="238"/>
      <c r="P14" s="238"/>
      <c r="Q14" s="238"/>
      <c r="R14" s="238"/>
      <c r="S14" s="238"/>
      <c r="T14" s="239"/>
      <c r="U14" s="82"/>
      <c r="V14" s="104"/>
      <c r="W14" s="104"/>
      <c r="X14" s="104"/>
      <c r="Y14" s="104"/>
      <c r="Z14" s="104"/>
      <c r="AA14" s="104"/>
      <c r="AB14" s="104"/>
      <c r="AC14" s="104"/>
      <c r="AD14" s="104"/>
      <c r="AE14" s="104"/>
      <c r="AF14" s="104"/>
      <c r="AG14" s="104"/>
      <c r="AH14" s="104"/>
      <c r="AI14" s="83"/>
      <c r="AJ14" s="271"/>
      <c r="AK14" s="272"/>
      <c r="AL14" s="272"/>
      <c r="AM14" s="272"/>
      <c r="AN14" s="272"/>
      <c r="AO14" s="272"/>
      <c r="AP14" s="272"/>
      <c r="AQ14" s="273"/>
      <c r="AR14" s="62"/>
      <c r="AS14" s="133" t="s">
        <v>13</v>
      </c>
      <c r="AT14" s="134"/>
      <c r="AU14" s="192">
        <f>+DETALLE_PIM!AP1</f>
        <v>171124.46099047619</v>
      </c>
      <c r="AV14" s="193"/>
      <c r="AW14" s="193"/>
      <c r="AX14" s="194"/>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3"/>
      <c r="BX14" s="63"/>
      <c r="BY14" s="63"/>
      <c r="BZ14" s="63"/>
      <c r="GC14" s="138" t="s">
        <v>405</v>
      </c>
      <c r="GD14" s="138">
        <f>+GD12*PI()</f>
        <v>3.0883374050568047</v>
      </c>
      <c r="GE14" s="138"/>
      <c r="GG14" s="138" t="s">
        <v>405</v>
      </c>
      <c r="GH14" s="138">
        <f>+GH12*PI()</f>
        <v>1.4548750812415674</v>
      </c>
      <c r="GJ14" s="71"/>
      <c r="GK14" s="71"/>
      <c r="GL14" s="71"/>
    </row>
    <row r="15" spans="1:200" s="88" customFormat="1" ht="20.25" customHeight="1" thickBot="1" x14ac:dyDescent="0.3">
      <c r="A15" s="208"/>
      <c r="B15" s="208"/>
      <c r="C15" s="208"/>
      <c r="D15" s="208"/>
      <c r="E15" s="208"/>
      <c r="F15" s="208"/>
      <c r="G15" s="208"/>
      <c r="H15" s="208"/>
      <c r="I15" s="208"/>
      <c r="J15" s="208"/>
      <c r="K15" s="208"/>
      <c r="L15" s="208"/>
      <c r="M15" s="266">
        <f>+SUBTOTAL(9,Tabla1[COMP. ANUAL])</f>
        <v>222388822.31</v>
      </c>
      <c r="N15" s="267"/>
      <c r="O15" s="267"/>
      <c r="P15" s="267"/>
      <c r="Q15" s="267"/>
      <c r="R15" s="267"/>
      <c r="S15" s="267"/>
      <c r="T15" s="268"/>
      <c r="U15" s="82"/>
      <c r="V15" s="104"/>
      <c r="W15" s="104"/>
      <c r="X15" s="104"/>
      <c r="Y15" s="104"/>
      <c r="Z15" s="190">
        <f>+GD12</f>
        <v>0.98304832790077501</v>
      </c>
      <c r="AA15" s="190"/>
      <c r="AB15" s="190"/>
      <c r="AC15" s="191"/>
      <c r="AD15" s="105"/>
      <c r="AE15" s="105"/>
      <c r="AF15" s="105"/>
      <c r="AG15" s="105"/>
      <c r="AH15" s="105"/>
      <c r="AI15" s="86"/>
      <c r="AJ15" s="271"/>
      <c r="AK15" s="272"/>
      <c r="AL15" s="272"/>
      <c r="AM15" s="272"/>
      <c r="AN15" s="272"/>
      <c r="AO15" s="272"/>
      <c r="AP15" s="272"/>
      <c r="AQ15" s="273"/>
      <c r="AR15" s="62"/>
      <c r="AS15" s="133" t="s">
        <v>14</v>
      </c>
      <c r="AT15" s="134"/>
      <c r="AU15" s="192">
        <f>+DETALLE_PIM!AQ1</f>
        <v>53719157.094009317</v>
      </c>
      <c r="AV15" s="193"/>
      <c r="AW15" s="193"/>
      <c r="AX15" s="194"/>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87"/>
      <c r="BX15" s="87"/>
      <c r="BY15" s="87"/>
      <c r="BZ15" s="87"/>
      <c r="GC15" s="65"/>
      <c r="GD15" s="65"/>
      <c r="GE15" s="65"/>
      <c r="GF15" s="65"/>
      <c r="GG15" s="65"/>
      <c r="GH15" s="65"/>
      <c r="GI15" s="65"/>
      <c r="GJ15" s="71"/>
      <c r="GK15" s="71"/>
      <c r="GL15" s="71"/>
    </row>
    <row r="16" spans="1:200" ht="20.25" customHeight="1" x14ac:dyDescent="0.3">
      <c r="A16" s="208"/>
      <c r="B16" s="208"/>
      <c r="C16" s="208"/>
      <c r="D16" s="208"/>
      <c r="E16" s="208"/>
      <c r="F16" s="208"/>
      <c r="G16" s="208"/>
      <c r="H16" s="208"/>
      <c r="I16" s="208"/>
      <c r="J16" s="208"/>
      <c r="K16" s="208"/>
      <c r="L16" s="208"/>
      <c r="M16" s="263" t="s">
        <v>480</v>
      </c>
      <c r="N16" s="264"/>
      <c r="O16" s="264"/>
      <c r="P16" s="264"/>
      <c r="Q16" s="264"/>
      <c r="R16" s="264"/>
      <c r="S16" s="264"/>
      <c r="T16" s="265"/>
      <c r="U16" s="82"/>
      <c r="V16" s="104"/>
      <c r="W16" s="104"/>
      <c r="X16" s="104"/>
      <c r="Y16" s="104"/>
      <c r="Z16" s="104"/>
      <c r="AA16" s="104"/>
      <c r="AB16" s="104"/>
      <c r="AC16" s="104"/>
      <c r="AD16" s="104"/>
      <c r="AE16" s="104"/>
      <c r="AF16" s="104"/>
      <c r="AG16" s="104"/>
      <c r="AH16" s="104"/>
      <c r="AI16" s="83"/>
      <c r="AJ16" s="271"/>
      <c r="AK16" s="272"/>
      <c r="AL16" s="272"/>
      <c r="AM16" s="272"/>
      <c r="AN16" s="272"/>
      <c r="AO16" s="272"/>
      <c r="AP16" s="272"/>
      <c r="AQ16" s="273"/>
      <c r="AR16" s="62"/>
      <c r="AS16" s="133" t="s">
        <v>15</v>
      </c>
      <c r="AT16" s="134"/>
      <c r="AU16" s="192">
        <f>+DETALLE_PIM!AR1</f>
        <v>173521218.59195292</v>
      </c>
      <c r="AV16" s="193"/>
      <c r="AW16" s="193"/>
      <c r="AX16" s="194"/>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3"/>
      <c r="BX16" s="63"/>
      <c r="BY16" s="63"/>
      <c r="BZ16" s="63"/>
      <c r="GJ16" s="71"/>
      <c r="GK16" s="71"/>
      <c r="GL16" s="71"/>
    </row>
    <row r="17" spans="1:194" ht="20.25" customHeight="1" x14ac:dyDescent="0.3">
      <c r="A17" s="208"/>
      <c r="B17" s="208"/>
      <c r="C17" s="208"/>
      <c r="D17" s="208"/>
      <c r="E17" s="208"/>
      <c r="F17" s="208"/>
      <c r="G17" s="208"/>
      <c r="H17" s="208"/>
      <c r="I17" s="208"/>
      <c r="J17" s="208"/>
      <c r="K17" s="208"/>
      <c r="L17" s="208"/>
      <c r="M17" s="266">
        <f>+M12-M15</f>
        <v>222526322.93000001</v>
      </c>
      <c r="N17" s="267"/>
      <c r="O17" s="267"/>
      <c r="P17" s="267"/>
      <c r="Q17" s="267"/>
      <c r="R17" s="267"/>
      <c r="S17" s="267"/>
      <c r="T17" s="268"/>
      <c r="U17" s="82"/>
      <c r="V17" s="104"/>
      <c r="W17" s="104"/>
      <c r="X17" s="104"/>
      <c r="Y17" s="104"/>
      <c r="Z17" s="104"/>
      <c r="AA17" s="104"/>
      <c r="AB17" s="104"/>
      <c r="AC17" s="104"/>
      <c r="AD17" s="104"/>
      <c r="AE17" s="104"/>
      <c r="AF17" s="104"/>
      <c r="AG17" s="104"/>
      <c r="AH17" s="104"/>
      <c r="AI17" s="83"/>
      <c r="AJ17" s="252"/>
      <c r="AK17" s="253"/>
      <c r="AL17" s="253"/>
      <c r="AM17" s="253"/>
      <c r="AN17" s="253"/>
      <c r="AO17" s="253"/>
      <c r="AP17" s="253"/>
      <c r="AQ17" s="254"/>
      <c r="AR17" s="62"/>
      <c r="AS17" s="133" t="s">
        <v>16</v>
      </c>
      <c r="AT17" s="134"/>
      <c r="AU17" s="192">
        <f>+DETALLE_PIM!AS1</f>
        <v>7329009.2963902568</v>
      </c>
      <c r="AV17" s="193"/>
      <c r="AW17" s="193"/>
      <c r="AX17" s="194"/>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3"/>
      <c r="BX17" s="63"/>
      <c r="BY17" s="63"/>
      <c r="BZ17" s="63"/>
      <c r="GC17" s="138"/>
      <c r="GD17" s="148" t="s">
        <v>406</v>
      </c>
      <c r="GE17" s="148" t="s">
        <v>407</v>
      </c>
      <c r="GG17" s="138"/>
      <c r="GH17" s="148" t="s">
        <v>406</v>
      </c>
      <c r="GI17" s="148" t="s">
        <v>407</v>
      </c>
      <c r="GJ17" s="71"/>
      <c r="GK17" s="71"/>
      <c r="GL17" s="71"/>
    </row>
    <row r="18" spans="1:194" s="68" customFormat="1" ht="20.25" customHeight="1" x14ac:dyDescent="0.3">
      <c r="A18" s="208"/>
      <c r="B18" s="208"/>
      <c r="C18" s="208"/>
      <c r="D18" s="208"/>
      <c r="E18" s="208"/>
      <c r="F18" s="208"/>
      <c r="G18" s="208"/>
      <c r="H18" s="208"/>
      <c r="I18" s="208"/>
      <c r="J18" s="208"/>
      <c r="K18" s="208"/>
      <c r="L18" s="208"/>
      <c r="M18" s="116"/>
      <c r="N18" s="67"/>
      <c r="O18" s="67"/>
      <c r="P18" s="67"/>
      <c r="Q18" s="67"/>
      <c r="R18" s="67"/>
      <c r="S18" s="67"/>
      <c r="T18" s="67"/>
      <c r="U18" s="67"/>
      <c r="V18" s="117"/>
      <c r="W18" s="67"/>
      <c r="X18" s="67"/>
      <c r="Y18" s="67"/>
      <c r="Z18" s="67"/>
      <c r="AA18" s="67"/>
      <c r="AB18" s="67"/>
      <c r="AC18" s="67"/>
      <c r="AD18" s="67"/>
      <c r="AE18" s="67"/>
      <c r="AF18" s="67"/>
      <c r="AG18" s="89"/>
      <c r="AH18" s="89"/>
      <c r="AI18" s="89"/>
      <c r="AJ18" s="67"/>
      <c r="AK18" s="67"/>
      <c r="AL18" s="67"/>
      <c r="AM18" s="67"/>
      <c r="AN18" s="67"/>
      <c r="AO18" s="67"/>
      <c r="AP18" s="67"/>
      <c r="AQ18" s="67"/>
      <c r="AR18" s="62"/>
      <c r="AS18" s="235" t="s">
        <v>17</v>
      </c>
      <c r="AT18" s="236"/>
      <c r="AU18" s="192">
        <f>+DETALLE_PIM!AT1</f>
        <v>2216583.5406413395</v>
      </c>
      <c r="AV18" s="193"/>
      <c r="AW18" s="193"/>
      <c r="AX18" s="194"/>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7"/>
      <c r="BX18" s="67"/>
      <c r="BY18" s="67"/>
      <c r="BZ18" s="67"/>
      <c r="GC18" s="140" t="s">
        <v>408</v>
      </c>
      <c r="GD18" s="140">
        <v>0</v>
      </c>
      <c r="GE18" s="140">
        <v>0</v>
      </c>
      <c r="GF18" s="65"/>
      <c r="GG18" s="140" t="s">
        <v>408</v>
      </c>
      <c r="GH18" s="140">
        <v>0</v>
      </c>
      <c r="GI18" s="140">
        <v>0</v>
      </c>
      <c r="GJ18" s="71"/>
      <c r="GK18" s="71"/>
      <c r="GL18" s="71"/>
    </row>
    <row r="19" spans="1:194" ht="20.25" customHeight="1" thickBot="1" x14ac:dyDescent="0.35">
      <c r="A19" s="208"/>
      <c r="B19" s="208"/>
      <c r="C19" s="208"/>
      <c r="D19" s="208"/>
      <c r="E19" s="208"/>
      <c r="F19" s="208"/>
      <c r="G19" s="208"/>
      <c r="H19" s="208"/>
      <c r="I19" s="208"/>
      <c r="J19" s="208"/>
      <c r="K19" s="208"/>
      <c r="L19" s="208"/>
      <c r="M19" s="240" t="s">
        <v>481</v>
      </c>
      <c r="N19" s="241"/>
      <c r="O19" s="241"/>
      <c r="P19" s="241"/>
      <c r="Q19" s="241"/>
      <c r="R19" s="241"/>
      <c r="S19" s="241"/>
      <c r="T19" s="242"/>
      <c r="U19" s="90"/>
      <c r="V19" s="107" t="s">
        <v>461</v>
      </c>
      <c r="W19" s="108"/>
      <c r="X19" s="108"/>
      <c r="Y19" s="108"/>
      <c r="Z19" s="108"/>
      <c r="AA19" s="108"/>
      <c r="AB19" s="108"/>
      <c r="AC19" s="108"/>
      <c r="AD19" s="108"/>
      <c r="AE19" s="108"/>
      <c r="AF19" s="108"/>
      <c r="AG19" s="108"/>
      <c r="AH19" s="108"/>
      <c r="AI19" s="62"/>
      <c r="AJ19" s="203" t="s">
        <v>482</v>
      </c>
      <c r="AK19" s="204"/>
      <c r="AL19" s="204"/>
      <c r="AM19" s="204"/>
      <c r="AN19" s="204"/>
      <c r="AO19" s="204"/>
      <c r="AP19" s="204"/>
      <c r="AQ19" s="205"/>
      <c r="AR19" s="62"/>
      <c r="AS19" s="206" t="s">
        <v>18</v>
      </c>
      <c r="AT19" s="207"/>
      <c r="AU19" s="258">
        <f>+DETALLE_PIM!AU1</f>
        <v>6035690.3760155831</v>
      </c>
      <c r="AV19" s="259"/>
      <c r="AW19" s="259"/>
      <c r="AX19" s="260"/>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3"/>
      <c r="BX19" s="63"/>
      <c r="BY19" s="63"/>
      <c r="BZ19" s="63"/>
      <c r="GC19" s="140" t="s">
        <v>409</v>
      </c>
      <c r="GD19" s="140">
        <f>COS(GD14)*-1</f>
        <v>0.99858227436954317</v>
      </c>
      <c r="GE19" s="140">
        <f>+SIN(GD14)</f>
        <v>5.3230079043247634E-2</v>
      </c>
      <c r="GG19" s="140" t="s">
        <v>409</v>
      </c>
      <c r="GH19" s="140">
        <f>COS(GH14)*-1</f>
        <v>-0.11566180009959193</v>
      </c>
      <c r="GI19" s="140">
        <f>+SIN(GH14)</f>
        <v>0.99328865290897295</v>
      </c>
      <c r="GJ19" s="71"/>
      <c r="GK19" s="71"/>
      <c r="GL19" s="71"/>
    </row>
    <row r="20" spans="1:194" ht="20.25" customHeight="1" thickTop="1" thickBot="1" x14ac:dyDescent="0.35">
      <c r="A20" s="208"/>
      <c r="B20" s="208"/>
      <c r="C20" s="208"/>
      <c r="D20" s="208"/>
      <c r="E20" s="208"/>
      <c r="F20" s="208"/>
      <c r="G20" s="208"/>
      <c r="H20" s="208"/>
      <c r="I20" s="208"/>
      <c r="J20" s="208"/>
      <c r="K20" s="208"/>
      <c r="L20" s="208"/>
      <c r="M20" s="240"/>
      <c r="N20" s="241"/>
      <c r="O20" s="241"/>
      <c r="P20" s="241"/>
      <c r="Q20" s="241"/>
      <c r="R20" s="241"/>
      <c r="S20" s="241"/>
      <c r="T20" s="242"/>
      <c r="U20" s="90"/>
      <c r="V20" s="109"/>
      <c r="W20" s="110"/>
      <c r="X20" s="110"/>
      <c r="Y20" s="110"/>
      <c r="Z20" s="110"/>
      <c r="AA20" s="110"/>
      <c r="AB20" s="110"/>
      <c r="AC20" s="110"/>
      <c r="AD20" s="110"/>
      <c r="AE20" s="110"/>
      <c r="AF20" s="110"/>
      <c r="AG20" s="110"/>
      <c r="AH20" s="110"/>
      <c r="AI20" s="62"/>
      <c r="AJ20" s="203"/>
      <c r="AK20" s="204"/>
      <c r="AL20" s="204"/>
      <c r="AM20" s="204"/>
      <c r="AN20" s="204"/>
      <c r="AO20" s="204"/>
      <c r="AP20" s="204"/>
      <c r="AQ20" s="205"/>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3"/>
      <c r="BX20" s="63"/>
      <c r="BY20" s="63"/>
      <c r="BZ20" s="63"/>
      <c r="GC20" s="71"/>
      <c r="GD20" s="71"/>
      <c r="GE20" s="71"/>
      <c r="GF20" s="71"/>
      <c r="GG20" s="71"/>
      <c r="GH20" s="71"/>
      <c r="GI20" s="71"/>
      <c r="GJ20" s="71"/>
      <c r="GK20" s="71"/>
      <c r="GL20" s="71"/>
    </row>
    <row r="21" spans="1:194" s="88" customFormat="1" ht="20.25" customHeight="1" thickTop="1" thickBot="1" x14ac:dyDescent="0.3">
      <c r="A21" s="208"/>
      <c r="B21" s="208"/>
      <c r="C21" s="208"/>
      <c r="D21" s="208"/>
      <c r="E21" s="208"/>
      <c r="F21" s="208"/>
      <c r="G21" s="208"/>
      <c r="H21" s="208"/>
      <c r="I21" s="208"/>
      <c r="J21" s="208"/>
      <c r="K21" s="208"/>
      <c r="L21" s="208"/>
      <c r="M21" s="243">
        <f>+SUBTOTAL(9,Tabla1[DEVENGADO2])</f>
        <v>209593665.84</v>
      </c>
      <c r="N21" s="244"/>
      <c r="O21" s="244"/>
      <c r="P21" s="244"/>
      <c r="Q21" s="244"/>
      <c r="R21" s="244"/>
      <c r="S21" s="244"/>
      <c r="T21" s="245"/>
      <c r="U21" s="91"/>
      <c r="V21" s="111"/>
      <c r="W21" s="108"/>
      <c r="X21" s="108"/>
      <c r="Y21" s="108"/>
      <c r="Z21" s="108"/>
      <c r="AA21" s="108"/>
      <c r="AB21" s="108"/>
      <c r="AC21" s="108"/>
      <c r="AD21" s="108"/>
      <c r="AE21" s="108"/>
      <c r="AF21" s="108"/>
      <c r="AG21" s="108"/>
      <c r="AH21" s="108"/>
      <c r="AI21" s="87"/>
      <c r="AJ21" s="243">
        <f>+M6-M21</f>
        <v>242993590.16</v>
      </c>
      <c r="AK21" s="244"/>
      <c r="AL21" s="244"/>
      <c r="AM21" s="244"/>
      <c r="AN21" s="244"/>
      <c r="AO21" s="244"/>
      <c r="AP21" s="244"/>
      <c r="AQ21" s="245"/>
      <c r="AR21" s="62"/>
      <c r="AS21" s="200" t="s">
        <v>483</v>
      </c>
      <c r="AT21" s="201"/>
      <c r="AU21" s="201"/>
      <c r="AV21" s="201"/>
      <c r="AW21" s="201"/>
      <c r="AX21" s="20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87"/>
      <c r="BX21" s="87"/>
      <c r="BY21" s="87"/>
      <c r="BZ21" s="87"/>
      <c r="GC21" s="71"/>
      <c r="GD21" s="71"/>
      <c r="GE21" s="71"/>
      <c r="GF21" s="71"/>
      <c r="GG21" s="71"/>
      <c r="GH21" s="71"/>
      <c r="GI21" s="71"/>
      <c r="GJ21" s="71"/>
      <c r="GK21" s="71"/>
      <c r="GL21" s="71"/>
    </row>
    <row r="22" spans="1:194" ht="20.25" customHeight="1" thickTop="1" x14ac:dyDescent="0.3">
      <c r="A22" s="208"/>
      <c r="B22" s="208"/>
      <c r="C22" s="208"/>
      <c r="D22" s="208"/>
      <c r="E22" s="208"/>
      <c r="F22" s="208"/>
      <c r="G22" s="208"/>
      <c r="H22" s="208"/>
      <c r="I22" s="208"/>
      <c r="J22" s="208"/>
      <c r="K22" s="208"/>
      <c r="L22" s="208"/>
      <c r="M22" s="243"/>
      <c r="N22" s="244"/>
      <c r="O22" s="244"/>
      <c r="P22" s="244"/>
      <c r="Q22" s="244"/>
      <c r="R22" s="244"/>
      <c r="S22" s="244"/>
      <c r="T22" s="245"/>
      <c r="U22" s="91"/>
      <c r="V22" s="109"/>
      <c r="W22" s="110"/>
      <c r="X22" s="110"/>
      <c r="Y22" s="110"/>
      <c r="Z22" s="110"/>
      <c r="AA22" s="110"/>
      <c r="AB22" s="110"/>
      <c r="AC22" s="110"/>
      <c r="AD22" s="110"/>
      <c r="AE22" s="110"/>
      <c r="AF22" s="110"/>
      <c r="AG22" s="110"/>
      <c r="AH22" s="110"/>
      <c r="AI22" s="62"/>
      <c r="AJ22" s="243"/>
      <c r="AK22" s="244"/>
      <c r="AL22" s="244"/>
      <c r="AM22" s="244"/>
      <c r="AN22" s="244"/>
      <c r="AO22" s="244"/>
      <c r="AP22" s="244"/>
      <c r="AQ22" s="245"/>
      <c r="AR22" s="62"/>
      <c r="AS22" s="195">
        <f>+DETALLE_PIM!AV1</f>
        <v>452587256</v>
      </c>
      <c r="AT22" s="196"/>
      <c r="AU22" s="196"/>
      <c r="AV22" s="196"/>
      <c r="AW22" s="196"/>
      <c r="AX22" s="197"/>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3"/>
      <c r="BX22" s="63"/>
      <c r="BY22" s="63"/>
      <c r="BZ22" s="63"/>
      <c r="GC22" s="71"/>
      <c r="GD22" s="71"/>
      <c r="GE22" s="71"/>
      <c r="GF22" s="71"/>
      <c r="GG22" s="71"/>
      <c r="GH22" s="71"/>
      <c r="GI22" s="71"/>
      <c r="GJ22" s="71"/>
      <c r="GK22" s="71"/>
      <c r="GL22" s="71"/>
    </row>
    <row r="23" spans="1:194" ht="20.25" customHeight="1" thickBot="1" x14ac:dyDescent="0.35">
      <c r="A23" s="208"/>
      <c r="B23" s="208"/>
      <c r="C23" s="208"/>
      <c r="D23" s="208"/>
      <c r="E23" s="208"/>
      <c r="F23" s="208"/>
      <c r="G23" s="208"/>
      <c r="H23" s="208"/>
      <c r="I23" s="208"/>
      <c r="J23" s="208"/>
      <c r="K23" s="208"/>
      <c r="L23" s="208"/>
      <c r="M23" s="243"/>
      <c r="N23" s="244"/>
      <c r="O23" s="244"/>
      <c r="P23" s="244"/>
      <c r="Q23" s="244"/>
      <c r="R23" s="244"/>
      <c r="S23" s="244"/>
      <c r="T23" s="245"/>
      <c r="U23" s="91"/>
      <c r="V23" s="109"/>
      <c r="W23" s="110"/>
      <c r="X23" s="110"/>
      <c r="Y23" s="110"/>
      <c r="Z23" s="112"/>
      <c r="AA23" s="112"/>
      <c r="AB23" s="112"/>
      <c r="AC23" s="112"/>
      <c r="AD23" s="112"/>
      <c r="AE23" s="112"/>
      <c r="AF23" s="110"/>
      <c r="AG23" s="110"/>
      <c r="AH23" s="110"/>
      <c r="AI23" s="62"/>
      <c r="AJ23" s="243"/>
      <c r="AK23" s="244"/>
      <c r="AL23" s="244"/>
      <c r="AM23" s="244"/>
      <c r="AN23" s="244"/>
      <c r="AO23" s="244"/>
      <c r="AP23" s="244"/>
      <c r="AQ23" s="245"/>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3"/>
      <c r="BX23" s="63"/>
      <c r="BY23" s="63"/>
      <c r="BZ23" s="63"/>
      <c r="GC23" s="71"/>
      <c r="GD23" s="71"/>
      <c r="GE23" s="71"/>
      <c r="GF23" s="71"/>
      <c r="GG23" s="71"/>
      <c r="GH23" s="71"/>
      <c r="GI23" s="71"/>
      <c r="GJ23" s="71"/>
      <c r="GK23" s="71"/>
      <c r="GL23" s="71"/>
    </row>
    <row r="24" spans="1:194" ht="20.25" customHeight="1" thickTop="1" thickBot="1" x14ac:dyDescent="0.35">
      <c r="A24" s="208"/>
      <c r="B24" s="208"/>
      <c r="C24" s="208"/>
      <c r="D24" s="208"/>
      <c r="E24" s="208"/>
      <c r="F24" s="208"/>
      <c r="G24" s="208"/>
      <c r="H24" s="208"/>
      <c r="I24" s="208"/>
      <c r="J24" s="208"/>
      <c r="K24" s="208"/>
      <c r="L24" s="208"/>
      <c r="M24" s="243"/>
      <c r="N24" s="244"/>
      <c r="O24" s="244"/>
      <c r="P24" s="244"/>
      <c r="Q24" s="244"/>
      <c r="R24" s="244"/>
      <c r="S24" s="244"/>
      <c r="T24" s="245"/>
      <c r="U24" s="92"/>
      <c r="V24" s="113"/>
      <c r="W24" s="113"/>
      <c r="X24" s="113"/>
      <c r="Y24" s="113"/>
      <c r="Z24" s="198">
        <f>+GH12</f>
        <v>0.46310112152163652</v>
      </c>
      <c r="AA24" s="198"/>
      <c r="AB24" s="198"/>
      <c r="AC24" s="199"/>
      <c r="AD24" s="114"/>
      <c r="AE24" s="110"/>
      <c r="AF24" s="110"/>
      <c r="AG24" s="110"/>
      <c r="AH24" s="110"/>
      <c r="AI24" s="93"/>
      <c r="AJ24" s="243"/>
      <c r="AK24" s="244"/>
      <c r="AL24" s="244"/>
      <c r="AM24" s="244"/>
      <c r="AN24" s="244"/>
      <c r="AO24" s="244"/>
      <c r="AP24" s="244"/>
      <c r="AQ24" s="245"/>
      <c r="AR24" s="62"/>
      <c r="AS24" s="200" t="s">
        <v>484</v>
      </c>
      <c r="AT24" s="201"/>
      <c r="AU24" s="201"/>
      <c r="AV24" s="201"/>
      <c r="AW24" s="201"/>
      <c r="AX24" s="20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3"/>
      <c r="BX24" s="63"/>
      <c r="BY24" s="63"/>
      <c r="BZ24" s="63"/>
      <c r="GC24" s="71"/>
      <c r="GD24" s="71"/>
      <c r="GE24" s="71"/>
      <c r="GF24" s="71"/>
      <c r="GG24" s="71"/>
      <c r="GH24" s="71"/>
      <c r="GI24" s="71"/>
      <c r="GJ24" s="71"/>
      <c r="GK24" s="71"/>
      <c r="GL24" s="71"/>
    </row>
    <row r="25" spans="1:194" ht="20.25" customHeight="1" thickTop="1" thickBot="1" x14ac:dyDescent="0.35">
      <c r="A25" s="208"/>
      <c r="B25" s="208"/>
      <c r="C25" s="208"/>
      <c r="D25" s="208"/>
      <c r="E25" s="208"/>
      <c r="F25" s="208"/>
      <c r="G25" s="208"/>
      <c r="H25" s="208"/>
      <c r="I25" s="208"/>
      <c r="J25" s="208"/>
      <c r="K25" s="208"/>
      <c r="L25" s="208"/>
      <c r="M25" s="243"/>
      <c r="N25" s="244"/>
      <c r="O25" s="244"/>
      <c r="P25" s="244"/>
      <c r="Q25" s="244"/>
      <c r="R25" s="244"/>
      <c r="S25" s="244"/>
      <c r="T25" s="245"/>
      <c r="U25" s="92"/>
      <c r="V25" s="113"/>
      <c r="W25" s="113"/>
      <c r="X25" s="113"/>
      <c r="Y25" s="113"/>
      <c r="Z25" s="113"/>
      <c r="AA25" s="113"/>
      <c r="AB25" s="113"/>
      <c r="AC25" s="113"/>
      <c r="AD25" s="113"/>
      <c r="AE25" s="113"/>
      <c r="AF25" s="113"/>
      <c r="AG25" s="113"/>
      <c r="AH25" s="113"/>
      <c r="AI25" s="94"/>
      <c r="AJ25" s="243"/>
      <c r="AK25" s="244"/>
      <c r="AL25" s="244"/>
      <c r="AM25" s="244"/>
      <c r="AN25" s="244"/>
      <c r="AO25" s="244"/>
      <c r="AP25" s="244"/>
      <c r="AQ25" s="245"/>
      <c r="AR25" s="62"/>
      <c r="AS25" s="195">
        <f>+DETALLE_PIM!AW1</f>
        <v>0</v>
      </c>
      <c r="AT25" s="196"/>
      <c r="AU25" s="196"/>
      <c r="AV25" s="196"/>
      <c r="AW25" s="196"/>
      <c r="AX25" s="197"/>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3"/>
      <c r="BX25" s="63"/>
      <c r="BY25" s="63"/>
      <c r="BZ25" s="63"/>
      <c r="GC25" s="71"/>
      <c r="GD25" s="71"/>
      <c r="GE25" s="71"/>
      <c r="GF25" s="71"/>
      <c r="GG25" s="71"/>
      <c r="GH25" s="71"/>
      <c r="GI25" s="71"/>
      <c r="GJ25" s="71"/>
      <c r="GK25" s="71"/>
      <c r="GL25" s="71"/>
    </row>
    <row r="26" spans="1:194" ht="20.25" customHeight="1" thickTop="1" thickBot="1" x14ac:dyDescent="0.35">
      <c r="A26" s="208"/>
      <c r="B26" s="208"/>
      <c r="C26" s="208"/>
      <c r="D26" s="208"/>
      <c r="E26" s="208"/>
      <c r="F26" s="208"/>
      <c r="G26" s="208"/>
      <c r="H26" s="208"/>
      <c r="I26" s="208"/>
      <c r="J26" s="208"/>
      <c r="K26" s="208"/>
      <c r="L26" s="208"/>
      <c r="M26" s="246"/>
      <c r="N26" s="247"/>
      <c r="O26" s="247"/>
      <c r="P26" s="247"/>
      <c r="Q26" s="247"/>
      <c r="R26" s="247"/>
      <c r="S26" s="247"/>
      <c r="T26" s="248"/>
      <c r="U26" s="95"/>
      <c r="V26" s="115"/>
      <c r="W26" s="115"/>
      <c r="X26" s="115"/>
      <c r="Y26" s="115"/>
      <c r="Z26" s="115"/>
      <c r="AA26" s="115"/>
      <c r="AB26" s="115"/>
      <c r="AC26" s="115"/>
      <c r="AD26" s="115"/>
      <c r="AE26" s="115"/>
      <c r="AF26" s="115"/>
      <c r="AG26" s="115"/>
      <c r="AH26" s="115"/>
      <c r="AI26" s="96"/>
      <c r="AJ26" s="249"/>
      <c r="AK26" s="250"/>
      <c r="AL26" s="250"/>
      <c r="AM26" s="250"/>
      <c r="AN26" s="250"/>
      <c r="AO26" s="250"/>
      <c r="AP26" s="250"/>
      <c r="AQ26" s="251"/>
      <c r="AR26" s="62"/>
      <c r="AS26" s="200" t="s">
        <v>485</v>
      </c>
      <c r="AT26" s="201"/>
      <c r="AU26" s="201"/>
      <c r="AV26" s="201"/>
      <c r="AW26" s="201"/>
      <c r="AX26" s="20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3"/>
      <c r="BX26" s="63"/>
      <c r="BY26" s="63"/>
      <c r="BZ26" s="63"/>
      <c r="GC26" s="71"/>
      <c r="GD26" s="71"/>
      <c r="GE26" s="71"/>
      <c r="GF26" s="71"/>
      <c r="GG26" s="71"/>
      <c r="GH26" s="71"/>
      <c r="GI26" s="71"/>
      <c r="GJ26" s="71"/>
      <c r="GK26" s="71"/>
      <c r="GL26" s="71"/>
    </row>
    <row r="27" spans="1:194" ht="20.25" customHeight="1" thickTop="1" x14ac:dyDescent="0.3">
      <c r="A27" s="102" t="s">
        <v>486</v>
      </c>
      <c r="B27" s="62"/>
      <c r="C27" s="62"/>
      <c r="D27" s="62"/>
      <c r="E27" s="62"/>
      <c r="F27" s="62"/>
      <c r="G27" s="62"/>
      <c r="H27" s="62"/>
      <c r="I27" s="62"/>
      <c r="J27" s="62"/>
      <c r="K27" s="62"/>
      <c r="L27" s="62"/>
      <c r="M27" s="126" t="s">
        <v>487</v>
      </c>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195">
        <f>+M6-M15</f>
        <v>230198433.69</v>
      </c>
      <c r="AT27" s="196"/>
      <c r="AU27" s="196"/>
      <c r="AV27" s="196"/>
      <c r="AW27" s="196"/>
      <c r="AX27" s="197"/>
      <c r="AY27" s="188"/>
      <c r="AZ27" s="189"/>
      <c r="BA27" s="189"/>
      <c r="BB27" s="189"/>
      <c r="BC27" s="189"/>
      <c r="BD27" s="189"/>
      <c r="BE27" s="188"/>
      <c r="BF27" s="189"/>
      <c r="BG27" s="189"/>
      <c r="BH27" s="189"/>
      <c r="BI27" s="189"/>
      <c r="BJ27" s="189"/>
      <c r="BK27" s="62"/>
      <c r="BL27" s="62"/>
      <c r="BM27" s="62"/>
      <c r="BN27" s="62"/>
      <c r="BO27" s="62"/>
      <c r="BP27" s="62"/>
      <c r="BQ27" s="62"/>
      <c r="BR27" s="62"/>
      <c r="BS27" s="62"/>
      <c r="BT27" s="62"/>
      <c r="BU27" s="62"/>
      <c r="BV27" s="62"/>
      <c r="BW27" s="63"/>
      <c r="BX27" s="63"/>
      <c r="BY27" s="63"/>
      <c r="BZ27" s="63"/>
      <c r="GC27" s="71"/>
      <c r="GD27" s="71"/>
      <c r="GE27" s="71"/>
      <c r="GF27" s="71"/>
      <c r="GG27" s="71"/>
      <c r="GH27" s="71"/>
      <c r="GI27" s="71"/>
      <c r="GJ27" s="71"/>
      <c r="GK27" s="71"/>
      <c r="GL27" s="71"/>
    </row>
    <row r="28" spans="1:194" ht="20.100000000000001" customHeight="1" x14ac:dyDescent="0.3">
      <c r="GD28" s="101" t="e">
        <f>+#REF!+1</f>
        <v>#REF!</v>
      </c>
      <c r="GE28" s="98"/>
      <c r="GF28" s="99" t="e">
        <f>+#REF!+1</f>
        <v>#REF!</v>
      </c>
      <c r="GG28" s="98"/>
      <c r="GH28" s="100" t="e">
        <f>+GF28/#REF!</f>
        <v>#REF!</v>
      </c>
      <c r="GI28" s="98"/>
      <c r="GJ28" s="98" t="s">
        <v>488</v>
      </c>
      <c r="GK28" s="98"/>
      <c r="GL28" s="98" t="s">
        <v>489</v>
      </c>
    </row>
    <row r="29" spans="1:194" ht="20.100000000000001" customHeight="1" x14ac:dyDescent="0.3">
      <c r="GD29" s="101" t="e">
        <f t="shared" ref="GD29:GD82" si="0">+GD28+1</f>
        <v>#REF!</v>
      </c>
      <c r="GE29" s="98"/>
      <c r="GF29" s="99" t="e">
        <f t="shared" ref="GF29:GF82" si="1">+GF28+1</f>
        <v>#REF!</v>
      </c>
      <c r="GG29" s="98"/>
      <c r="GH29" s="100" t="e">
        <f>+GF29/#REF!</f>
        <v>#REF!</v>
      </c>
      <c r="GI29" s="98"/>
      <c r="GJ29" s="98" t="s">
        <v>488</v>
      </c>
      <c r="GK29" s="98"/>
      <c r="GL29" s="98" t="s">
        <v>490</v>
      </c>
    </row>
    <row r="30" spans="1:194" ht="20.100000000000001" customHeight="1" x14ac:dyDescent="0.3">
      <c r="GD30" s="101" t="e">
        <f t="shared" si="0"/>
        <v>#REF!</v>
      </c>
      <c r="GE30" s="98"/>
      <c r="GF30" s="99" t="e">
        <f t="shared" si="1"/>
        <v>#REF!</v>
      </c>
      <c r="GG30" s="98"/>
      <c r="GH30" s="100" t="e">
        <f>+GF30/#REF!</f>
        <v>#REF!</v>
      </c>
      <c r="GI30" s="98"/>
      <c r="GJ30" s="98" t="s">
        <v>488</v>
      </c>
      <c r="GK30" s="98"/>
      <c r="GL30" s="98" t="s">
        <v>491</v>
      </c>
    </row>
    <row r="31" spans="1:194" ht="20.100000000000001" customHeight="1" x14ac:dyDescent="0.3">
      <c r="GD31" s="101" t="e">
        <f t="shared" si="0"/>
        <v>#REF!</v>
      </c>
      <c r="GE31" s="98"/>
      <c r="GF31" s="99" t="e">
        <f t="shared" si="1"/>
        <v>#REF!</v>
      </c>
      <c r="GG31" s="98"/>
      <c r="GH31" s="100" t="e">
        <f>+GF31/#REF!</f>
        <v>#REF!</v>
      </c>
      <c r="GI31" s="98"/>
      <c r="GJ31" s="98" t="s">
        <v>488</v>
      </c>
      <c r="GK31" s="98"/>
      <c r="GL31" s="98" t="s">
        <v>492</v>
      </c>
    </row>
    <row r="32" spans="1:194" ht="20.100000000000001" customHeight="1" x14ac:dyDescent="0.3">
      <c r="GD32" s="101" t="e">
        <f t="shared" si="0"/>
        <v>#REF!</v>
      </c>
      <c r="GE32" s="98"/>
      <c r="GF32" s="99" t="e">
        <f t="shared" si="1"/>
        <v>#REF!</v>
      </c>
      <c r="GG32" s="98"/>
      <c r="GH32" s="100" t="e">
        <f>+GF32/#REF!</f>
        <v>#REF!</v>
      </c>
      <c r="GI32" s="98"/>
      <c r="GJ32" s="98" t="s">
        <v>488</v>
      </c>
      <c r="GK32" s="98"/>
      <c r="GL32" s="98" t="s">
        <v>493</v>
      </c>
    </row>
    <row r="33" spans="186:194" ht="20.100000000000001" customHeight="1" x14ac:dyDescent="0.3">
      <c r="GD33" s="101" t="e">
        <f t="shared" si="0"/>
        <v>#REF!</v>
      </c>
      <c r="GE33" s="98"/>
      <c r="GF33" s="99" t="e">
        <f t="shared" si="1"/>
        <v>#REF!</v>
      </c>
      <c r="GG33" s="98"/>
      <c r="GH33" s="100" t="e">
        <f>+GF33/#REF!</f>
        <v>#REF!</v>
      </c>
      <c r="GI33" s="98"/>
      <c r="GJ33" s="98" t="s">
        <v>488</v>
      </c>
      <c r="GK33" s="98"/>
      <c r="GL33" s="98" t="s">
        <v>494</v>
      </c>
    </row>
    <row r="34" spans="186:194" ht="20.100000000000001" customHeight="1" x14ac:dyDescent="0.3">
      <c r="GD34" s="101" t="e">
        <f t="shared" si="0"/>
        <v>#REF!</v>
      </c>
      <c r="GE34" s="98"/>
      <c r="GF34" s="99" t="e">
        <f t="shared" si="1"/>
        <v>#REF!</v>
      </c>
      <c r="GG34" s="98"/>
      <c r="GH34" s="100" t="e">
        <f>+GF34/#REF!</f>
        <v>#REF!</v>
      </c>
      <c r="GI34" s="98"/>
      <c r="GJ34" s="98" t="s">
        <v>488</v>
      </c>
      <c r="GK34" s="98"/>
      <c r="GL34" s="98" t="s">
        <v>495</v>
      </c>
    </row>
    <row r="35" spans="186:194" ht="20.100000000000001" customHeight="1" x14ac:dyDescent="0.3">
      <c r="GD35" s="101" t="e">
        <f t="shared" si="0"/>
        <v>#REF!</v>
      </c>
      <c r="GE35" s="98"/>
      <c r="GF35" s="99" t="e">
        <f t="shared" si="1"/>
        <v>#REF!</v>
      </c>
      <c r="GG35" s="98"/>
      <c r="GH35" s="100" t="e">
        <f>+GF35/#REF!</f>
        <v>#REF!</v>
      </c>
      <c r="GI35" s="98"/>
      <c r="GJ35" s="98" t="s">
        <v>488</v>
      </c>
      <c r="GK35" s="98"/>
      <c r="GL35" s="98" t="s">
        <v>489</v>
      </c>
    </row>
    <row r="36" spans="186:194" ht="20.100000000000001" customHeight="1" x14ac:dyDescent="0.3">
      <c r="GD36" s="101" t="e">
        <f t="shared" si="0"/>
        <v>#REF!</v>
      </c>
      <c r="GE36" s="98"/>
      <c r="GF36" s="99" t="e">
        <f t="shared" si="1"/>
        <v>#REF!</v>
      </c>
      <c r="GG36" s="98"/>
      <c r="GH36" s="100" t="e">
        <f>+GF36/#REF!</f>
        <v>#REF!</v>
      </c>
      <c r="GI36" s="98"/>
      <c r="GJ36" s="98" t="s">
        <v>488</v>
      </c>
      <c r="GK36" s="98"/>
      <c r="GL36" s="98" t="s">
        <v>490</v>
      </c>
    </row>
    <row r="37" spans="186:194" ht="20.100000000000001" customHeight="1" x14ac:dyDescent="0.3">
      <c r="GD37" s="101" t="e">
        <f t="shared" si="0"/>
        <v>#REF!</v>
      </c>
      <c r="GE37" s="98"/>
      <c r="GF37" s="99" t="e">
        <f t="shared" si="1"/>
        <v>#REF!</v>
      </c>
      <c r="GG37" s="98"/>
      <c r="GH37" s="100" t="e">
        <f>+GF37/#REF!</f>
        <v>#REF!</v>
      </c>
      <c r="GI37" s="98"/>
      <c r="GJ37" s="98" t="s">
        <v>488</v>
      </c>
      <c r="GK37" s="98"/>
      <c r="GL37" s="98" t="s">
        <v>491</v>
      </c>
    </row>
    <row r="38" spans="186:194" ht="20.100000000000001" customHeight="1" x14ac:dyDescent="0.3">
      <c r="GD38" s="101" t="e">
        <f t="shared" si="0"/>
        <v>#REF!</v>
      </c>
      <c r="GE38" s="98"/>
      <c r="GF38" s="99" t="e">
        <f t="shared" si="1"/>
        <v>#REF!</v>
      </c>
      <c r="GG38" s="98"/>
      <c r="GH38" s="100" t="e">
        <f>+GF38/#REF!</f>
        <v>#REF!</v>
      </c>
      <c r="GI38" s="98"/>
      <c r="GJ38" s="98" t="s">
        <v>488</v>
      </c>
      <c r="GK38" s="98"/>
      <c r="GL38" s="98" t="s">
        <v>492</v>
      </c>
    </row>
    <row r="39" spans="186:194" ht="20.100000000000001" customHeight="1" x14ac:dyDescent="0.3">
      <c r="GD39" s="101" t="e">
        <f t="shared" si="0"/>
        <v>#REF!</v>
      </c>
      <c r="GE39" s="98"/>
      <c r="GF39" s="99" t="e">
        <f t="shared" si="1"/>
        <v>#REF!</v>
      </c>
      <c r="GG39" s="98"/>
      <c r="GH39" s="100" t="e">
        <f>+GF39/#REF!</f>
        <v>#REF!</v>
      </c>
      <c r="GI39" s="98"/>
      <c r="GJ39" s="98" t="s">
        <v>488</v>
      </c>
      <c r="GK39" s="98"/>
      <c r="GL39" s="98" t="s">
        <v>493</v>
      </c>
    </row>
    <row r="40" spans="186:194" ht="20.100000000000001" customHeight="1" x14ac:dyDescent="0.3">
      <c r="GD40" s="101" t="e">
        <f t="shared" si="0"/>
        <v>#REF!</v>
      </c>
      <c r="GE40" s="98"/>
      <c r="GF40" s="99" t="e">
        <f t="shared" si="1"/>
        <v>#REF!</v>
      </c>
      <c r="GG40" s="98"/>
      <c r="GH40" s="100" t="e">
        <f>+GF40/#REF!</f>
        <v>#REF!</v>
      </c>
      <c r="GI40" s="98"/>
      <c r="GJ40" s="98" t="s">
        <v>488</v>
      </c>
      <c r="GK40" s="98"/>
      <c r="GL40" s="98" t="s">
        <v>494</v>
      </c>
    </row>
    <row r="41" spans="186:194" ht="20.100000000000001" customHeight="1" x14ac:dyDescent="0.3">
      <c r="GD41" s="101" t="e">
        <f t="shared" si="0"/>
        <v>#REF!</v>
      </c>
      <c r="GE41" s="98"/>
      <c r="GF41" s="99" t="e">
        <f t="shared" si="1"/>
        <v>#REF!</v>
      </c>
      <c r="GG41" s="98"/>
      <c r="GH41" s="100" t="e">
        <f>+GF41/#REF!</f>
        <v>#REF!</v>
      </c>
      <c r="GI41" s="98"/>
      <c r="GJ41" s="98" t="s">
        <v>488</v>
      </c>
      <c r="GK41" s="98"/>
      <c r="GL41" s="98" t="s">
        <v>495</v>
      </c>
    </row>
    <row r="42" spans="186:194" ht="20.100000000000001" customHeight="1" x14ac:dyDescent="0.3">
      <c r="GD42" s="101" t="e">
        <f t="shared" si="0"/>
        <v>#REF!</v>
      </c>
      <c r="GE42" s="98"/>
      <c r="GF42" s="99" t="e">
        <f t="shared" si="1"/>
        <v>#REF!</v>
      </c>
      <c r="GG42" s="98"/>
      <c r="GH42" s="100" t="e">
        <f>+GF42/#REF!</f>
        <v>#REF!</v>
      </c>
      <c r="GI42" s="98"/>
      <c r="GJ42" s="98" t="s">
        <v>488</v>
      </c>
      <c r="GK42" s="98"/>
      <c r="GL42" s="98" t="s">
        <v>489</v>
      </c>
    </row>
    <row r="43" spans="186:194" ht="20.100000000000001" customHeight="1" x14ac:dyDescent="0.3">
      <c r="GD43" s="101" t="e">
        <f t="shared" si="0"/>
        <v>#REF!</v>
      </c>
      <c r="GE43" s="98"/>
      <c r="GF43" s="99" t="e">
        <f t="shared" si="1"/>
        <v>#REF!</v>
      </c>
      <c r="GG43" s="98"/>
      <c r="GH43" s="100" t="e">
        <f>+GF43/#REF!</f>
        <v>#REF!</v>
      </c>
      <c r="GI43" s="98"/>
      <c r="GJ43" s="98" t="s">
        <v>488</v>
      </c>
      <c r="GK43" s="98"/>
      <c r="GL43" s="98" t="s">
        <v>490</v>
      </c>
    </row>
    <row r="44" spans="186:194" ht="20.100000000000001" customHeight="1" x14ac:dyDescent="0.3">
      <c r="GD44" s="101" t="e">
        <f t="shared" si="0"/>
        <v>#REF!</v>
      </c>
      <c r="GE44" s="98"/>
      <c r="GF44" s="99" t="e">
        <f t="shared" si="1"/>
        <v>#REF!</v>
      </c>
      <c r="GG44" s="98"/>
      <c r="GH44" s="100" t="e">
        <f>+GF44/#REF!</f>
        <v>#REF!</v>
      </c>
      <c r="GI44" s="98"/>
      <c r="GJ44" s="98" t="s">
        <v>488</v>
      </c>
      <c r="GK44" s="98"/>
      <c r="GL44" s="98" t="s">
        <v>491</v>
      </c>
    </row>
    <row r="45" spans="186:194" ht="20.100000000000001" customHeight="1" x14ac:dyDescent="0.3">
      <c r="GD45" s="101" t="e">
        <f t="shared" si="0"/>
        <v>#REF!</v>
      </c>
      <c r="GE45" s="98"/>
      <c r="GF45" s="99" t="e">
        <f t="shared" si="1"/>
        <v>#REF!</v>
      </c>
      <c r="GG45" s="98"/>
      <c r="GH45" s="100" t="e">
        <f>+GF45/#REF!</f>
        <v>#REF!</v>
      </c>
      <c r="GI45" s="98"/>
      <c r="GJ45" s="98" t="s">
        <v>488</v>
      </c>
      <c r="GK45" s="98"/>
      <c r="GL45" s="98" t="s">
        <v>492</v>
      </c>
    </row>
    <row r="46" spans="186:194" ht="20.100000000000001" customHeight="1" x14ac:dyDescent="0.3">
      <c r="GD46" s="101" t="e">
        <f t="shared" si="0"/>
        <v>#REF!</v>
      </c>
      <c r="GE46" s="98"/>
      <c r="GF46" s="99" t="e">
        <f t="shared" si="1"/>
        <v>#REF!</v>
      </c>
      <c r="GG46" s="98"/>
      <c r="GH46" s="100" t="e">
        <f>+GF46/#REF!</f>
        <v>#REF!</v>
      </c>
      <c r="GI46" s="98"/>
      <c r="GJ46" s="98" t="s">
        <v>488</v>
      </c>
      <c r="GK46" s="98"/>
      <c r="GL46" s="98" t="s">
        <v>493</v>
      </c>
    </row>
    <row r="47" spans="186:194" ht="20.100000000000001" customHeight="1" x14ac:dyDescent="0.3">
      <c r="GD47" s="101" t="e">
        <f t="shared" si="0"/>
        <v>#REF!</v>
      </c>
      <c r="GE47" s="98"/>
      <c r="GF47" s="99" t="e">
        <f t="shared" si="1"/>
        <v>#REF!</v>
      </c>
      <c r="GG47" s="98"/>
      <c r="GH47" s="100" t="e">
        <f>+GF47/#REF!</f>
        <v>#REF!</v>
      </c>
      <c r="GI47" s="98"/>
      <c r="GJ47" s="98" t="s">
        <v>488</v>
      </c>
      <c r="GK47" s="98"/>
      <c r="GL47" s="98" t="s">
        <v>494</v>
      </c>
    </row>
    <row r="48" spans="186:194" ht="20.100000000000001" customHeight="1" x14ac:dyDescent="0.3">
      <c r="GD48" s="101" t="e">
        <f t="shared" si="0"/>
        <v>#REF!</v>
      </c>
      <c r="GE48" s="98"/>
      <c r="GF48" s="99" t="e">
        <f t="shared" si="1"/>
        <v>#REF!</v>
      </c>
      <c r="GG48" s="98"/>
      <c r="GH48" s="100" t="e">
        <f>+GF48/#REF!</f>
        <v>#REF!</v>
      </c>
      <c r="GI48" s="98"/>
      <c r="GJ48" s="98" t="s">
        <v>488</v>
      </c>
      <c r="GK48" s="98"/>
      <c r="GL48" s="98" t="s">
        <v>495</v>
      </c>
    </row>
    <row r="49" spans="186:194" ht="20.100000000000001" customHeight="1" x14ac:dyDescent="0.3">
      <c r="GD49" s="101" t="e">
        <f t="shared" si="0"/>
        <v>#REF!</v>
      </c>
      <c r="GE49" s="98"/>
      <c r="GF49" s="99" t="e">
        <f t="shared" si="1"/>
        <v>#REF!</v>
      </c>
      <c r="GG49" s="98"/>
      <c r="GH49" s="100" t="e">
        <f>+GF49/#REF!</f>
        <v>#REF!</v>
      </c>
      <c r="GI49" s="98"/>
      <c r="GJ49" s="98" t="s">
        <v>488</v>
      </c>
      <c r="GK49" s="98"/>
      <c r="GL49" s="98" t="s">
        <v>489</v>
      </c>
    </row>
    <row r="50" spans="186:194" ht="20.100000000000001" customHeight="1" x14ac:dyDescent="0.3">
      <c r="GD50" s="101" t="e">
        <f t="shared" si="0"/>
        <v>#REF!</v>
      </c>
      <c r="GE50" s="98"/>
      <c r="GF50" s="99" t="e">
        <f t="shared" si="1"/>
        <v>#REF!</v>
      </c>
      <c r="GG50" s="98"/>
      <c r="GH50" s="100" t="e">
        <f>+GF50/#REF!</f>
        <v>#REF!</v>
      </c>
      <c r="GI50" s="98"/>
      <c r="GJ50" s="98" t="s">
        <v>488</v>
      </c>
      <c r="GK50" s="98"/>
      <c r="GL50" s="98" t="s">
        <v>490</v>
      </c>
    </row>
    <row r="51" spans="186:194" ht="20.100000000000001" customHeight="1" x14ac:dyDescent="0.3">
      <c r="GD51" s="101" t="e">
        <f t="shared" si="0"/>
        <v>#REF!</v>
      </c>
      <c r="GE51" s="98"/>
      <c r="GF51" s="99" t="e">
        <f t="shared" si="1"/>
        <v>#REF!</v>
      </c>
      <c r="GG51" s="98"/>
      <c r="GH51" s="100" t="e">
        <f>+GF51/#REF!</f>
        <v>#REF!</v>
      </c>
      <c r="GI51" s="98"/>
      <c r="GJ51" s="98" t="s">
        <v>488</v>
      </c>
      <c r="GK51" s="98"/>
      <c r="GL51" s="98" t="s">
        <v>491</v>
      </c>
    </row>
    <row r="52" spans="186:194" ht="20.100000000000001" customHeight="1" x14ac:dyDescent="0.3">
      <c r="GD52" s="101" t="e">
        <f t="shared" si="0"/>
        <v>#REF!</v>
      </c>
      <c r="GE52" s="98"/>
      <c r="GF52" s="99" t="e">
        <f t="shared" si="1"/>
        <v>#REF!</v>
      </c>
      <c r="GG52" s="98"/>
      <c r="GH52" s="100" t="e">
        <f>+GF52/#REF!</f>
        <v>#REF!</v>
      </c>
      <c r="GI52" s="98"/>
      <c r="GJ52" s="98" t="s">
        <v>488</v>
      </c>
      <c r="GK52" s="98"/>
      <c r="GL52" s="98" t="s">
        <v>492</v>
      </c>
    </row>
    <row r="53" spans="186:194" ht="20.100000000000001" customHeight="1" x14ac:dyDescent="0.3">
      <c r="GD53" s="101" t="e">
        <f t="shared" si="0"/>
        <v>#REF!</v>
      </c>
      <c r="GE53" s="98"/>
      <c r="GF53" s="99" t="e">
        <f t="shared" si="1"/>
        <v>#REF!</v>
      </c>
      <c r="GG53" s="98"/>
      <c r="GH53" s="100" t="e">
        <f>+GF53/#REF!</f>
        <v>#REF!</v>
      </c>
      <c r="GI53" s="98"/>
      <c r="GJ53" s="98" t="s">
        <v>488</v>
      </c>
      <c r="GK53" s="98"/>
      <c r="GL53" s="98" t="s">
        <v>493</v>
      </c>
    </row>
    <row r="54" spans="186:194" ht="20.100000000000001" customHeight="1" x14ac:dyDescent="0.3">
      <c r="GD54" s="101" t="e">
        <f t="shared" si="0"/>
        <v>#REF!</v>
      </c>
      <c r="GE54" s="98"/>
      <c r="GF54" s="99" t="e">
        <f t="shared" si="1"/>
        <v>#REF!</v>
      </c>
      <c r="GG54" s="98"/>
      <c r="GH54" s="100" t="e">
        <f>+GF54/#REF!</f>
        <v>#REF!</v>
      </c>
      <c r="GI54" s="98"/>
      <c r="GJ54" s="98" t="s">
        <v>488</v>
      </c>
      <c r="GK54" s="98"/>
      <c r="GL54" s="98" t="s">
        <v>494</v>
      </c>
    </row>
    <row r="55" spans="186:194" ht="20.100000000000001" customHeight="1" x14ac:dyDescent="0.3">
      <c r="GD55" s="101" t="e">
        <f t="shared" si="0"/>
        <v>#REF!</v>
      </c>
      <c r="GE55" s="98"/>
      <c r="GF55" s="99" t="e">
        <f t="shared" si="1"/>
        <v>#REF!</v>
      </c>
      <c r="GG55" s="98"/>
      <c r="GH55" s="100" t="e">
        <f>+GF55/#REF!</f>
        <v>#REF!</v>
      </c>
      <c r="GI55" s="98"/>
      <c r="GJ55" s="98" t="s">
        <v>488</v>
      </c>
      <c r="GK55" s="98"/>
      <c r="GL55" s="98" t="s">
        <v>495</v>
      </c>
    </row>
    <row r="56" spans="186:194" ht="20.100000000000001" customHeight="1" x14ac:dyDescent="0.3">
      <c r="GD56" s="101" t="e">
        <f t="shared" si="0"/>
        <v>#REF!</v>
      </c>
      <c r="GE56" s="98"/>
      <c r="GF56" s="99" t="e">
        <f t="shared" si="1"/>
        <v>#REF!</v>
      </c>
      <c r="GG56" s="98"/>
      <c r="GH56" s="100" t="e">
        <f>+GF56/#REF!</f>
        <v>#REF!</v>
      </c>
      <c r="GI56" s="98"/>
      <c r="GJ56" s="98" t="s">
        <v>488</v>
      </c>
      <c r="GK56" s="98"/>
      <c r="GL56" s="98" t="s">
        <v>489</v>
      </c>
    </row>
    <row r="57" spans="186:194" ht="20.100000000000001" customHeight="1" x14ac:dyDescent="0.3">
      <c r="GD57" s="101" t="e">
        <f t="shared" si="0"/>
        <v>#REF!</v>
      </c>
      <c r="GE57" s="98"/>
      <c r="GF57" s="99" t="e">
        <f t="shared" si="1"/>
        <v>#REF!</v>
      </c>
      <c r="GG57" s="98"/>
      <c r="GH57" s="100" t="e">
        <f>+GF57/#REF!</f>
        <v>#REF!</v>
      </c>
      <c r="GI57" s="98"/>
      <c r="GJ57" s="98" t="s">
        <v>488</v>
      </c>
      <c r="GK57" s="98"/>
      <c r="GL57" s="98" t="s">
        <v>490</v>
      </c>
    </row>
    <row r="58" spans="186:194" ht="20.100000000000001" customHeight="1" x14ac:dyDescent="0.3">
      <c r="GD58" s="101" t="e">
        <f t="shared" si="0"/>
        <v>#REF!</v>
      </c>
      <c r="GE58" s="98"/>
      <c r="GF58" s="99" t="e">
        <f t="shared" si="1"/>
        <v>#REF!</v>
      </c>
      <c r="GG58" s="98"/>
      <c r="GH58" s="100" t="e">
        <f>+GF58/#REF!</f>
        <v>#REF!</v>
      </c>
      <c r="GI58" s="98"/>
      <c r="GJ58" s="98" t="s">
        <v>488</v>
      </c>
      <c r="GK58" s="98"/>
      <c r="GL58" s="98" t="s">
        <v>491</v>
      </c>
    </row>
    <row r="59" spans="186:194" ht="20.100000000000001" customHeight="1" x14ac:dyDescent="0.3">
      <c r="GD59" s="101" t="e">
        <f t="shared" si="0"/>
        <v>#REF!</v>
      </c>
      <c r="GE59" s="98"/>
      <c r="GF59" s="99" t="e">
        <f t="shared" si="1"/>
        <v>#REF!</v>
      </c>
      <c r="GG59" s="98"/>
      <c r="GH59" s="100" t="e">
        <f>+GF59/#REF!</f>
        <v>#REF!</v>
      </c>
      <c r="GI59" s="98"/>
      <c r="GJ59" s="98" t="s">
        <v>488</v>
      </c>
      <c r="GK59" s="98"/>
      <c r="GL59" s="98" t="s">
        <v>492</v>
      </c>
    </row>
    <row r="60" spans="186:194" ht="20.100000000000001" customHeight="1" x14ac:dyDescent="0.3">
      <c r="GD60" s="101" t="e">
        <f t="shared" si="0"/>
        <v>#REF!</v>
      </c>
      <c r="GE60" s="98"/>
      <c r="GF60" s="99" t="e">
        <f t="shared" si="1"/>
        <v>#REF!</v>
      </c>
      <c r="GG60" s="98"/>
      <c r="GH60" s="100" t="e">
        <f>+GF60/#REF!</f>
        <v>#REF!</v>
      </c>
      <c r="GI60" s="98"/>
      <c r="GJ60" s="98" t="s">
        <v>488</v>
      </c>
      <c r="GK60" s="98"/>
      <c r="GL60" s="98" t="s">
        <v>493</v>
      </c>
    </row>
    <row r="61" spans="186:194" ht="20.100000000000001" customHeight="1" x14ac:dyDescent="0.3">
      <c r="GD61" s="101" t="e">
        <f t="shared" si="0"/>
        <v>#REF!</v>
      </c>
      <c r="GE61" s="98"/>
      <c r="GF61" s="99" t="e">
        <f t="shared" si="1"/>
        <v>#REF!</v>
      </c>
      <c r="GG61" s="98"/>
      <c r="GH61" s="100" t="e">
        <f>+GF61/#REF!</f>
        <v>#REF!</v>
      </c>
      <c r="GI61" s="98"/>
      <c r="GJ61" s="98" t="s">
        <v>488</v>
      </c>
      <c r="GK61" s="98"/>
      <c r="GL61" s="98" t="s">
        <v>494</v>
      </c>
    </row>
    <row r="62" spans="186:194" ht="20.100000000000001" customHeight="1" x14ac:dyDescent="0.3">
      <c r="GD62" s="101" t="e">
        <f t="shared" si="0"/>
        <v>#REF!</v>
      </c>
      <c r="GE62" s="98"/>
      <c r="GF62" s="99" t="e">
        <f t="shared" si="1"/>
        <v>#REF!</v>
      </c>
      <c r="GG62" s="98"/>
      <c r="GH62" s="100" t="e">
        <f>+GF62/#REF!</f>
        <v>#REF!</v>
      </c>
      <c r="GI62" s="98"/>
      <c r="GJ62" s="98" t="s">
        <v>488</v>
      </c>
      <c r="GK62" s="98"/>
      <c r="GL62" s="98" t="s">
        <v>495</v>
      </c>
    </row>
    <row r="63" spans="186:194" ht="20.100000000000001" customHeight="1" x14ac:dyDescent="0.3">
      <c r="GD63" s="101" t="e">
        <f t="shared" si="0"/>
        <v>#REF!</v>
      </c>
      <c r="GE63" s="98"/>
      <c r="GF63" s="99" t="e">
        <f t="shared" si="1"/>
        <v>#REF!</v>
      </c>
      <c r="GG63" s="98"/>
      <c r="GH63" s="100" t="e">
        <f>+GF63/#REF!</f>
        <v>#REF!</v>
      </c>
      <c r="GI63" s="98"/>
      <c r="GJ63" s="98" t="s">
        <v>488</v>
      </c>
      <c r="GK63" s="98"/>
      <c r="GL63" s="98" t="s">
        <v>489</v>
      </c>
    </row>
    <row r="64" spans="186:194" ht="20.100000000000001" customHeight="1" x14ac:dyDescent="0.3">
      <c r="GD64" s="101" t="e">
        <f t="shared" si="0"/>
        <v>#REF!</v>
      </c>
      <c r="GE64" s="98"/>
      <c r="GF64" s="99" t="e">
        <f t="shared" si="1"/>
        <v>#REF!</v>
      </c>
      <c r="GG64" s="98"/>
      <c r="GH64" s="100" t="e">
        <f>+GF64/#REF!</f>
        <v>#REF!</v>
      </c>
      <c r="GI64" s="98"/>
      <c r="GJ64" s="98" t="s">
        <v>488</v>
      </c>
      <c r="GK64" s="98"/>
      <c r="GL64" s="98" t="s">
        <v>490</v>
      </c>
    </row>
    <row r="65" spans="186:194" ht="20.100000000000001" customHeight="1" x14ac:dyDescent="0.3">
      <c r="GD65" s="101" t="e">
        <f t="shared" si="0"/>
        <v>#REF!</v>
      </c>
      <c r="GE65" s="98"/>
      <c r="GF65" s="99" t="e">
        <f t="shared" si="1"/>
        <v>#REF!</v>
      </c>
      <c r="GG65" s="98"/>
      <c r="GH65" s="100" t="e">
        <f>+GF65/#REF!</f>
        <v>#REF!</v>
      </c>
      <c r="GI65" s="98"/>
      <c r="GJ65" s="98" t="s">
        <v>488</v>
      </c>
      <c r="GK65" s="98"/>
      <c r="GL65" s="98" t="s">
        <v>491</v>
      </c>
    </row>
    <row r="66" spans="186:194" ht="20.100000000000001" customHeight="1" x14ac:dyDescent="0.3">
      <c r="GD66" s="101" t="e">
        <f t="shared" si="0"/>
        <v>#REF!</v>
      </c>
      <c r="GE66" s="98"/>
      <c r="GF66" s="99" t="e">
        <f t="shared" si="1"/>
        <v>#REF!</v>
      </c>
      <c r="GG66" s="98"/>
      <c r="GH66" s="100" t="e">
        <f>+GF66/#REF!</f>
        <v>#REF!</v>
      </c>
      <c r="GI66" s="98"/>
      <c r="GJ66" s="98" t="s">
        <v>488</v>
      </c>
      <c r="GK66" s="98"/>
      <c r="GL66" s="98" t="s">
        <v>492</v>
      </c>
    </row>
    <row r="67" spans="186:194" ht="20.100000000000001" customHeight="1" x14ac:dyDescent="0.3">
      <c r="GD67" s="101" t="e">
        <f t="shared" si="0"/>
        <v>#REF!</v>
      </c>
      <c r="GE67" s="98"/>
      <c r="GF67" s="99" t="e">
        <f t="shared" si="1"/>
        <v>#REF!</v>
      </c>
      <c r="GG67" s="98"/>
      <c r="GH67" s="100" t="e">
        <f>+GF67/#REF!</f>
        <v>#REF!</v>
      </c>
      <c r="GI67" s="98"/>
      <c r="GJ67" s="98" t="s">
        <v>488</v>
      </c>
      <c r="GK67" s="98"/>
      <c r="GL67" s="98" t="s">
        <v>493</v>
      </c>
    </row>
    <row r="68" spans="186:194" ht="20.100000000000001" customHeight="1" x14ac:dyDescent="0.3">
      <c r="GD68" s="101" t="e">
        <f t="shared" si="0"/>
        <v>#REF!</v>
      </c>
      <c r="GE68" s="98"/>
      <c r="GF68" s="99" t="e">
        <f t="shared" si="1"/>
        <v>#REF!</v>
      </c>
      <c r="GG68" s="98"/>
      <c r="GH68" s="100" t="e">
        <f>+GF68/#REF!</f>
        <v>#REF!</v>
      </c>
      <c r="GI68" s="98"/>
      <c r="GJ68" s="98" t="s">
        <v>488</v>
      </c>
      <c r="GK68" s="98"/>
      <c r="GL68" s="98" t="s">
        <v>494</v>
      </c>
    </row>
    <row r="69" spans="186:194" ht="20.100000000000001" customHeight="1" x14ac:dyDescent="0.3">
      <c r="GD69" s="101" t="e">
        <f t="shared" si="0"/>
        <v>#REF!</v>
      </c>
      <c r="GE69" s="98"/>
      <c r="GF69" s="99" t="e">
        <f t="shared" si="1"/>
        <v>#REF!</v>
      </c>
      <c r="GG69" s="98"/>
      <c r="GH69" s="100" t="e">
        <f>+GF69/#REF!</f>
        <v>#REF!</v>
      </c>
      <c r="GI69" s="98"/>
      <c r="GJ69" s="98" t="s">
        <v>488</v>
      </c>
      <c r="GK69" s="98"/>
      <c r="GL69" s="98" t="s">
        <v>495</v>
      </c>
    </row>
    <row r="70" spans="186:194" ht="20.100000000000001" customHeight="1" x14ac:dyDescent="0.3">
      <c r="GD70" s="101" t="e">
        <f t="shared" si="0"/>
        <v>#REF!</v>
      </c>
      <c r="GE70" s="98"/>
      <c r="GF70" s="99" t="e">
        <f t="shared" si="1"/>
        <v>#REF!</v>
      </c>
      <c r="GG70" s="98"/>
      <c r="GH70" s="100" t="e">
        <f>+GF70/#REF!</f>
        <v>#REF!</v>
      </c>
      <c r="GI70" s="98"/>
      <c r="GJ70" s="98" t="s">
        <v>488</v>
      </c>
      <c r="GK70" s="98"/>
      <c r="GL70" s="98" t="s">
        <v>489</v>
      </c>
    </row>
    <row r="71" spans="186:194" ht="20.100000000000001" customHeight="1" x14ac:dyDescent="0.3">
      <c r="GD71" s="101" t="e">
        <f t="shared" si="0"/>
        <v>#REF!</v>
      </c>
      <c r="GE71" s="98"/>
      <c r="GF71" s="99" t="e">
        <f t="shared" si="1"/>
        <v>#REF!</v>
      </c>
      <c r="GG71" s="98"/>
      <c r="GH71" s="100" t="e">
        <f>+GF71/#REF!</f>
        <v>#REF!</v>
      </c>
      <c r="GI71" s="98"/>
      <c r="GJ71" s="98" t="s">
        <v>488</v>
      </c>
      <c r="GK71" s="98"/>
      <c r="GL71" s="98" t="s">
        <v>490</v>
      </c>
    </row>
    <row r="72" spans="186:194" ht="20.100000000000001" customHeight="1" x14ac:dyDescent="0.3">
      <c r="GD72" s="101" t="e">
        <f t="shared" si="0"/>
        <v>#REF!</v>
      </c>
      <c r="GE72" s="98"/>
      <c r="GF72" s="99" t="e">
        <f t="shared" si="1"/>
        <v>#REF!</v>
      </c>
      <c r="GG72" s="98"/>
      <c r="GH72" s="100" t="e">
        <f>+GF72/#REF!</f>
        <v>#REF!</v>
      </c>
      <c r="GI72" s="98"/>
      <c r="GJ72" s="98" t="s">
        <v>488</v>
      </c>
      <c r="GK72" s="98"/>
      <c r="GL72" s="98" t="s">
        <v>491</v>
      </c>
    </row>
    <row r="73" spans="186:194" ht="20.100000000000001" customHeight="1" x14ac:dyDescent="0.3">
      <c r="GD73" s="101" t="e">
        <f t="shared" si="0"/>
        <v>#REF!</v>
      </c>
      <c r="GE73" s="98"/>
      <c r="GF73" s="99" t="e">
        <f t="shared" si="1"/>
        <v>#REF!</v>
      </c>
      <c r="GG73" s="98"/>
      <c r="GH73" s="100" t="e">
        <f>+GF73/#REF!</f>
        <v>#REF!</v>
      </c>
      <c r="GI73" s="98"/>
      <c r="GJ73" s="98" t="s">
        <v>488</v>
      </c>
      <c r="GK73" s="98"/>
      <c r="GL73" s="98" t="s">
        <v>492</v>
      </c>
    </row>
    <row r="74" spans="186:194" ht="20.100000000000001" customHeight="1" x14ac:dyDescent="0.3">
      <c r="GD74" s="101" t="e">
        <f t="shared" si="0"/>
        <v>#REF!</v>
      </c>
      <c r="GE74" s="98"/>
      <c r="GF74" s="99" t="e">
        <f t="shared" si="1"/>
        <v>#REF!</v>
      </c>
      <c r="GG74" s="98"/>
      <c r="GH74" s="100" t="e">
        <f>+GF74/#REF!</f>
        <v>#REF!</v>
      </c>
      <c r="GI74" s="98"/>
      <c r="GJ74" s="98" t="s">
        <v>488</v>
      </c>
      <c r="GK74" s="98"/>
      <c r="GL74" s="98" t="s">
        <v>493</v>
      </c>
    </row>
    <row r="75" spans="186:194" ht="20.100000000000001" customHeight="1" x14ac:dyDescent="0.3">
      <c r="GD75" s="101" t="e">
        <f t="shared" si="0"/>
        <v>#REF!</v>
      </c>
      <c r="GE75" s="98"/>
      <c r="GF75" s="99" t="e">
        <f t="shared" si="1"/>
        <v>#REF!</v>
      </c>
      <c r="GG75" s="98"/>
      <c r="GH75" s="100" t="e">
        <f>+GF75/#REF!</f>
        <v>#REF!</v>
      </c>
      <c r="GI75" s="98"/>
      <c r="GJ75" s="98" t="s">
        <v>488</v>
      </c>
      <c r="GK75" s="98"/>
      <c r="GL75" s="98" t="s">
        <v>494</v>
      </c>
    </row>
    <row r="76" spans="186:194" ht="20.100000000000001" customHeight="1" x14ac:dyDescent="0.3">
      <c r="GD76" s="101" t="e">
        <f t="shared" si="0"/>
        <v>#REF!</v>
      </c>
      <c r="GE76" s="98"/>
      <c r="GF76" s="99" t="e">
        <f t="shared" si="1"/>
        <v>#REF!</v>
      </c>
      <c r="GG76" s="98"/>
      <c r="GH76" s="100" t="e">
        <f>+GF76/#REF!</f>
        <v>#REF!</v>
      </c>
      <c r="GI76" s="98"/>
      <c r="GJ76" s="98" t="s">
        <v>488</v>
      </c>
      <c r="GK76" s="98"/>
      <c r="GL76" s="98" t="s">
        <v>495</v>
      </c>
    </row>
    <row r="77" spans="186:194" ht="20.100000000000001" customHeight="1" x14ac:dyDescent="0.3">
      <c r="GD77" s="101" t="e">
        <f t="shared" si="0"/>
        <v>#REF!</v>
      </c>
      <c r="GE77" s="98"/>
      <c r="GF77" s="99" t="e">
        <f t="shared" si="1"/>
        <v>#REF!</v>
      </c>
      <c r="GG77" s="98"/>
      <c r="GH77" s="100" t="e">
        <f>+GF77/#REF!</f>
        <v>#REF!</v>
      </c>
      <c r="GI77" s="98"/>
      <c r="GJ77" s="98" t="s">
        <v>488</v>
      </c>
      <c r="GK77" s="98"/>
      <c r="GL77" s="98" t="s">
        <v>489</v>
      </c>
    </row>
    <row r="78" spans="186:194" ht="20.100000000000001" customHeight="1" x14ac:dyDescent="0.3">
      <c r="GD78" s="101" t="e">
        <f t="shared" si="0"/>
        <v>#REF!</v>
      </c>
      <c r="GE78" s="98"/>
      <c r="GF78" s="99" t="e">
        <f t="shared" si="1"/>
        <v>#REF!</v>
      </c>
      <c r="GG78" s="98"/>
      <c r="GH78" s="100" t="e">
        <f>+GF78/#REF!</f>
        <v>#REF!</v>
      </c>
      <c r="GI78" s="98"/>
      <c r="GJ78" s="98" t="s">
        <v>488</v>
      </c>
      <c r="GK78" s="98"/>
      <c r="GL78" s="98" t="s">
        <v>490</v>
      </c>
    </row>
    <row r="79" spans="186:194" ht="20.100000000000001" customHeight="1" x14ac:dyDescent="0.3">
      <c r="GD79" s="101" t="e">
        <f t="shared" si="0"/>
        <v>#REF!</v>
      </c>
      <c r="GE79" s="98"/>
      <c r="GF79" s="99" t="e">
        <f t="shared" si="1"/>
        <v>#REF!</v>
      </c>
      <c r="GG79" s="98"/>
      <c r="GH79" s="100" t="e">
        <f>+GF79/#REF!</f>
        <v>#REF!</v>
      </c>
      <c r="GI79" s="98"/>
      <c r="GJ79" s="98" t="s">
        <v>488</v>
      </c>
      <c r="GK79" s="98"/>
      <c r="GL79" s="98" t="s">
        <v>491</v>
      </c>
    </row>
    <row r="80" spans="186:194" ht="20.100000000000001" customHeight="1" x14ac:dyDescent="0.3">
      <c r="GD80" s="101" t="e">
        <f t="shared" si="0"/>
        <v>#REF!</v>
      </c>
      <c r="GE80" s="98"/>
      <c r="GF80" s="99" t="e">
        <f t="shared" si="1"/>
        <v>#REF!</v>
      </c>
      <c r="GG80" s="98"/>
      <c r="GH80" s="100" t="e">
        <f>+GF80/#REF!</f>
        <v>#REF!</v>
      </c>
      <c r="GI80" s="98"/>
      <c r="GJ80" s="98" t="s">
        <v>488</v>
      </c>
      <c r="GK80" s="98"/>
      <c r="GL80" s="98" t="s">
        <v>492</v>
      </c>
    </row>
    <row r="81" spans="186:194" ht="20.100000000000001" customHeight="1" x14ac:dyDescent="0.3">
      <c r="GD81" s="101" t="e">
        <f t="shared" si="0"/>
        <v>#REF!</v>
      </c>
      <c r="GE81" s="98"/>
      <c r="GF81" s="99" t="e">
        <f t="shared" si="1"/>
        <v>#REF!</v>
      </c>
      <c r="GG81" s="98"/>
      <c r="GH81" s="100" t="e">
        <f>+GF81/#REF!</f>
        <v>#REF!</v>
      </c>
      <c r="GI81" s="98"/>
      <c r="GJ81" s="98" t="s">
        <v>488</v>
      </c>
      <c r="GK81" s="98"/>
      <c r="GL81" s="98" t="s">
        <v>493</v>
      </c>
    </row>
    <row r="82" spans="186:194" ht="20.100000000000001" customHeight="1" x14ac:dyDescent="0.3">
      <c r="GD82" s="101" t="e">
        <f t="shared" si="0"/>
        <v>#REF!</v>
      </c>
      <c r="GE82" s="98"/>
      <c r="GF82" s="99" t="e">
        <f t="shared" si="1"/>
        <v>#REF!</v>
      </c>
      <c r="GG82" s="98"/>
      <c r="GH82" s="100" t="e">
        <f>+GF82/#REF!</f>
        <v>#REF!</v>
      </c>
      <c r="GI82" s="98"/>
      <c r="GJ82" s="98" t="s">
        <v>488</v>
      </c>
      <c r="GK82" s="98"/>
      <c r="GL82" s="98" t="s">
        <v>494</v>
      </c>
    </row>
    <row r="83" spans="186:194" ht="20.100000000000001" customHeight="1" x14ac:dyDescent="0.3">
      <c r="GD83" s="101" t="e">
        <f t="shared" ref="GD83:GD146" si="2">+GD82+1</f>
        <v>#REF!</v>
      </c>
      <c r="GE83" s="98"/>
      <c r="GF83" s="99" t="e">
        <f t="shared" ref="GF83:GF146" si="3">+GF82+1</f>
        <v>#REF!</v>
      </c>
      <c r="GG83" s="98"/>
      <c r="GH83" s="100" t="e">
        <f>+GF83/#REF!</f>
        <v>#REF!</v>
      </c>
      <c r="GI83" s="98"/>
      <c r="GJ83" s="98" t="s">
        <v>488</v>
      </c>
      <c r="GK83" s="98"/>
      <c r="GL83" s="98" t="s">
        <v>495</v>
      </c>
    </row>
    <row r="84" spans="186:194" ht="20.100000000000001" customHeight="1" x14ac:dyDescent="0.3">
      <c r="GD84" s="101" t="e">
        <f t="shared" si="2"/>
        <v>#REF!</v>
      </c>
      <c r="GE84" s="98"/>
      <c r="GF84" s="99" t="e">
        <f t="shared" si="3"/>
        <v>#REF!</v>
      </c>
      <c r="GG84" s="98"/>
      <c r="GH84" s="100" t="e">
        <f>+GF84/#REF!</f>
        <v>#REF!</v>
      </c>
      <c r="GI84" s="98"/>
      <c r="GJ84" s="98" t="s">
        <v>488</v>
      </c>
      <c r="GK84" s="98"/>
      <c r="GL84" s="98" t="s">
        <v>489</v>
      </c>
    </row>
    <row r="85" spans="186:194" ht="20.100000000000001" customHeight="1" x14ac:dyDescent="0.3">
      <c r="GD85" s="101" t="e">
        <f t="shared" si="2"/>
        <v>#REF!</v>
      </c>
      <c r="GE85" s="98"/>
      <c r="GF85" s="99" t="e">
        <f t="shared" si="3"/>
        <v>#REF!</v>
      </c>
      <c r="GG85" s="98"/>
      <c r="GH85" s="100" t="e">
        <f>+GF85/#REF!</f>
        <v>#REF!</v>
      </c>
      <c r="GI85" s="98"/>
      <c r="GJ85" s="98" t="s">
        <v>488</v>
      </c>
      <c r="GK85" s="98"/>
      <c r="GL85" s="98" t="s">
        <v>490</v>
      </c>
    </row>
    <row r="86" spans="186:194" ht="20.100000000000001" customHeight="1" x14ac:dyDescent="0.3">
      <c r="GD86" s="101" t="e">
        <f t="shared" si="2"/>
        <v>#REF!</v>
      </c>
      <c r="GE86" s="98"/>
      <c r="GF86" s="99" t="e">
        <f t="shared" si="3"/>
        <v>#REF!</v>
      </c>
      <c r="GG86" s="98"/>
      <c r="GH86" s="100" t="e">
        <f>+GF86/#REF!</f>
        <v>#REF!</v>
      </c>
      <c r="GI86" s="98"/>
      <c r="GJ86" s="98" t="s">
        <v>488</v>
      </c>
      <c r="GK86" s="98"/>
      <c r="GL86" s="98" t="s">
        <v>491</v>
      </c>
    </row>
    <row r="87" spans="186:194" ht="20.100000000000001" customHeight="1" x14ac:dyDescent="0.3">
      <c r="GD87" s="101" t="e">
        <f t="shared" si="2"/>
        <v>#REF!</v>
      </c>
      <c r="GE87" s="98"/>
      <c r="GF87" s="99" t="e">
        <f t="shared" si="3"/>
        <v>#REF!</v>
      </c>
      <c r="GG87" s="98"/>
      <c r="GH87" s="100" t="e">
        <f>+GF87/#REF!</f>
        <v>#REF!</v>
      </c>
      <c r="GI87" s="98"/>
      <c r="GJ87" s="98" t="s">
        <v>488</v>
      </c>
      <c r="GK87" s="98"/>
      <c r="GL87" s="98" t="s">
        <v>492</v>
      </c>
    </row>
    <row r="88" spans="186:194" ht="20.100000000000001" customHeight="1" x14ac:dyDescent="0.3">
      <c r="GD88" s="101" t="e">
        <f t="shared" si="2"/>
        <v>#REF!</v>
      </c>
      <c r="GE88" s="98"/>
      <c r="GF88" s="99" t="e">
        <f t="shared" si="3"/>
        <v>#REF!</v>
      </c>
      <c r="GG88" s="98"/>
      <c r="GH88" s="100" t="e">
        <f>+GF88/#REF!</f>
        <v>#REF!</v>
      </c>
      <c r="GI88" s="98"/>
      <c r="GJ88" s="98" t="s">
        <v>488</v>
      </c>
      <c r="GK88" s="98"/>
      <c r="GL88" s="98" t="s">
        <v>493</v>
      </c>
    </row>
    <row r="89" spans="186:194" ht="20.100000000000001" customHeight="1" x14ac:dyDescent="0.3">
      <c r="GD89" s="101" t="e">
        <f t="shared" si="2"/>
        <v>#REF!</v>
      </c>
      <c r="GE89" s="98"/>
      <c r="GF89" s="99" t="e">
        <f t="shared" si="3"/>
        <v>#REF!</v>
      </c>
      <c r="GG89" s="98"/>
      <c r="GH89" s="100" t="e">
        <f>+GF89/#REF!</f>
        <v>#REF!</v>
      </c>
      <c r="GI89" s="98"/>
      <c r="GJ89" s="98" t="s">
        <v>488</v>
      </c>
      <c r="GK89" s="98"/>
      <c r="GL89" s="98" t="s">
        <v>494</v>
      </c>
    </row>
    <row r="90" spans="186:194" ht="20.100000000000001" customHeight="1" x14ac:dyDescent="0.3">
      <c r="GD90" s="101" t="e">
        <f t="shared" si="2"/>
        <v>#REF!</v>
      </c>
      <c r="GE90" s="98"/>
      <c r="GF90" s="99" t="e">
        <f t="shared" si="3"/>
        <v>#REF!</v>
      </c>
      <c r="GG90" s="98"/>
      <c r="GH90" s="100" t="e">
        <f>+GF90/#REF!</f>
        <v>#REF!</v>
      </c>
      <c r="GI90" s="98"/>
      <c r="GJ90" s="98" t="s">
        <v>488</v>
      </c>
      <c r="GK90" s="98"/>
      <c r="GL90" s="98" t="s">
        <v>495</v>
      </c>
    </row>
    <row r="91" spans="186:194" ht="20.100000000000001" customHeight="1" x14ac:dyDescent="0.3">
      <c r="GD91" s="101" t="e">
        <f t="shared" si="2"/>
        <v>#REF!</v>
      </c>
      <c r="GE91" s="98"/>
      <c r="GF91" s="99" t="e">
        <f t="shared" si="3"/>
        <v>#REF!</v>
      </c>
      <c r="GG91" s="98"/>
      <c r="GH91" s="100" t="e">
        <f>+GF91/#REF!</f>
        <v>#REF!</v>
      </c>
      <c r="GI91" s="98"/>
      <c r="GJ91" s="98" t="s">
        <v>488</v>
      </c>
      <c r="GK91" s="98"/>
      <c r="GL91" s="98" t="s">
        <v>489</v>
      </c>
    </row>
    <row r="92" spans="186:194" ht="20.100000000000001" customHeight="1" x14ac:dyDescent="0.3">
      <c r="GD92" s="101" t="e">
        <f t="shared" si="2"/>
        <v>#REF!</v>
      </c>
      <c r="GE92" s="98"/>
      <c r="GF92" s="99" t="e">
        <f t="shared" si="3"/>
        <v>#REF!</v>
      </c>
      <c r="GG92" s="98"/>
      <c r="GH92" s="100" t="e">
        <f>+GF92/#REF!</f>
        <v>#REF!</v>
      </c>
      <c r="GI92" s="98"/>
      <c r="GJ92" s="98" t="s">
        <v>488</v>
      </c>
      <c r="GK92" s="98"/>
      <c r="GL92" s="98" t="s">
        <v>490</v>
      </c>
    </row>
    <row r="93" spans="186:194" ht="20.100000000000001" customHeight="1" x14ac:dyDescent="0.3">
      <c r="GD93" s="101" t="e">
        <f t="shared" si="2"/>
        <v>#REF!</v>
      </c>
      <c r="GE93" s="98"/>
      <c r="GF93" s="99" t="e">
        <f t="shared" si="3"/>
        <v>#REF!</v>
      </c>
      <c r="GG93" s="98"/>
      <c r="GH93" s="100" t="e">
        <f>+GF93/#REF!</f>
        <v>#REF!</v>
      </c>
      <c r="GI93" s="98"/>
      <c r="GJ93" s="98" t="s">
        <v>488</v>
      </c>
      <c r="GK93" s="98"/>
      <c r="GL93" s="98" t="s">
        <v>491</v>
      </c>
    </row>
    <row r="94" spans="186:194" ht="20.100000000000001" customHeight="1" x14ac:dyDescent="0.3">
      <c r="GD94" s="101" t="e">
        <f t="shared" si="2"/>
        <v>#REF!</v>
      </c>
      <c r="GE94" s="98"/>
      <c r="GF94" s="99" t="e">
        <f t="shared" si="3"/>
        <v>#REF!</v>
      </c>
      <c r="GG94" s="98"/>
      <c r="GH94" s="100" t="e">
        <f>+GF94/#REF!</f>
        <v>#REF!</v>
      </c>
      <c r="GI94" s="98"/>
      <c r="GJ94" s="98" t="s">
        <v>488</v>
      </c>
      <c r="GK94" s="98"/>
      <c r="GL94" s="98" t="s">
        <v>492</v>
      </c>
    </row>
    <row r="95" spans="186:194" ht="20.100000000000001" customHeight="1" x14ac:dyDescent="0.3">
      <c r="GD95" s="101" t="e">
        <f t="shared" si="2"/>
        <v>#REF!</v>
      </c>
      <c r="GE95" s="98"/>
      <c r="GF95" s="99" t="e">
        <f t="shared" si="3"/>
        <v>#REF!</v>
      </c>
      <c r="GG95" s="98"/>
      <c r="GH95" s="100" t="e">
        <f>+GF95/#REF!</f>
        <v>#REF!</v>
      </c>
      <c r="GI95" s="98"/>
      <c r="GJ95" s="98" t="s">
        <v>488</v>
      </c>
      <c r="GK95" s="98"/>
      <c r="GL95" s="98" t="s">
        <v>493</v>
      </c>
    </row>
    <row r="96" spans="186:194" ht="20.100000000000001" customHeight="1" x14ac:dyDescent="0.3">
      <c r="GD96" s="101" t="e">
        <f t="shared" si="2"/>
        <v>#REF!</v>
      </c>
      <c r="GE96" s="98"/>
      <c r="GF96" s="99" t="e">
        <f t="shared" si="3"/>
        <v>#REF!</v>
      </c>
      <c r="GG96" s="98"/>
      <c r="GH96" s="100" t="e">
        <f>+GF96/#REF!</f>
        <v>#REF!</v>
      </c>
      <c r="GI96" s="98"/>
      <c r="GJ96" s="98" t="s">
        <v>488</v>
      </c>
      <c r="GK96" s="98"/>
      <c r="GL96" s="98" t="s">
        <v>494</v>
      </c>
    </row>
    <row r="97" spans="186:194" ht="20.100000000000001" customHeight="1" x14ac:dyDescent="0.3">
      <c r="GD97" s="101" t="e">
        <f t="shared" si="2"/>
        <v>#REF!</v>
      </c>
      <c r="GE97" s="98"/>
      <c r="GF97" s="99" t="e">
        <f t="shared" si="3"/>
        <v>#REF!</v>
      </c>
      <c r="GG97" s="98"/>
      <c r="GH97" s="100" t="e">
        <f>+GF97/#REF!</f>
        <v>#REF!</v>
      </c>
      <c r="GI97" s="98"/>
      <c r="GJ97" s="98" t="s">
        <v>488</v>
      </c>
      <c r="GK97" s="98"/>
      <c r="GL97" s="98" t="s">
        <v>495</v>
      </c>
    </row>
    <row r="98" spans="186:194" ht="20.100000000000001" customHeight="1" x14ac:dyDescent="0.3">
      <c r="GD98" s="101" t="e">
        <f t="shared" si="2"/>
        <v>#REF!</v>
      </c>
      <c r="GE98" s="98"/>
      <c r="GF98" s="99" t="e">
        <f t="shared" si="3"/>
        <v>#REF!</v>
      </c>
      <c r="GG98" s="98"/>
      <c r="GH98" s="100" t="e">
        <f>+GF98/#REF!</f>
        <v>#REF!</v>
      </c>
      <c r="GI98" s="98"/>
      <c r="GJ98" s="98" t="s">
        <v>488</v>
      </c>
      <c r="GK98" s="98"/>
      <c r="GL98" s="98" t="s">
        <v>489</v>
      </c>
    </row>
    <row r="99" spans="186:194" ht="20.100000000000001" customHeight="1" x14ac:dyDescent="0.3">
      <c r="GD99" s="101" t="e">
        <f t="shared" si="2"/>
        <v>#REF!</v>
      </c>
      <c r="GE99" s="98"/>
      <c r="GF99" s="99" t="e">
        <f t="shared" si="3"/>
        <v>#REF!</v>
      </c>
      <c r="GG99" s="98"/>
      <c r="GH99" s="100" t="e">
        <f>+GF99/#REF!</f>
        <v>#REF!</v>
      </c>
      <c r="GI99" s="98"/>
      <c r="GJ99" s="98" t="s">
        <v>488</v>
      </c>
      <c r="GK99" s="98"/>
      <c r="GL99" s="98" t="s">
        <v>490</v>
      </c>
    </row>
    <row r="100" spans="186:194" ht="20.100000000000001" customHeight="1" x14ac:dyDescent="0.3">
      <c r="GD100" s="101" t="e">
        <f t="shared" si="2"/>
        <v>#REF!</v>
      </c>
      <c r="GE100" s="98"/>
      <c r="GF100" s="99" t="e">
        <f t="shared" si="3"/>
        <v>#REF!</v>
      </c>
      <c r="GG100" s="98"/>
      <c r="GH100" s="100" t="e">
        <f>+GF100/#REF!</f>
        <v>#REF!</v>
      </c>
      <c r="GI100" s="98"/>
      <c r="GJ100" s="98" t="s">
        <v>488</v>
      </c>
      <c r="GK100" s="98"/>
      <c r="GL100" s="98" t="s">
        <v>491</v>
      </c>
    </row>
    <row r="101" spans="186:194" ht="20.100000000000001" customHeight="1" x14ac:dyDescent="0.3">
      <c r="GD101" s="101" t="e">
        <f t="shared" si="2"/>
        <v>#REF!</v>
      </c>
      <c r="GE101" s="98"/>
      <c r="GF101" s="99" t="e">
        <f t="shared" si="3"/>
        <v>#REF!</v>
      </c>
      <c r="GG101" s="98"/>
      <c r="GH101" s="100" t="e">
        <f>+GF101/#REF!</f>
        <v>#REF!</v>
      </c>
      <c r="GI101" s="98"/>
      <c r="GJ101" s="98" t="s">
        <v>488</v>
      </c>
      <c r="GK101" s="98"/>
      <c r="GL101" s="98" t="s">
        <v>492</v>
      </c>
    </row>
    <row r="102" spans="186:194" ht="20.100000000000001" customHeight="1" x14ac:dyDescent="0.3">
      <c r="GD102" s="101" t="e">
        <f t="shared" si="2"/>
        <v>#REF!</v>
      </c>
      <c r="GE102" s="98"/>
      <c r="GF102" s="99" t="e">
        <f t="shared" si="3"/>
        <v>#REF!</v>
      </c>
      <c r="GG102" s="98"/>
      <c r="GH102" s="100" t="e">
        <f>+GF102/#REF!</f>
        <v>#REF!</v>
      </c>
      <c r="GI102" s="98"/>
      <c r="GJ102" s="98" t="s">
        <v>488</v>
      </c>
      <c r="GK102" s="98"/>
      <c r="GL102" s="98" t="s">
        <v>493</v>
      </c>
    </row>
    <row r="103" spans="186:194" ht="20.100000000000001" customHeight="1" x14ac:dyDescent="0.3">
      <c r="GD103" s="101" t="e">
        <f t="shared" si="2"/>
        <v>#REF!</v>
      </c>
      <c r="GE103" s="98"/>
      <c r="GF103" s="99" t="e">
        <f t="shared" si="3"/>
        <v>#REF!</v>
      </c>
      <c r="GG103" s="98"/>
      <c r="GH103" s="100" t="e">
        <f>+GF103/#REF!</f>
        <v>#REF!</v>
      </c>
      <c r="GI103" s="98"/>
      <c r="GJ103" s="98" t="s">
        <v>488</v>
      </c>
      <c r="GK103" s="98"/>
      <c r="GL103" s="98" t="s">
        <v>494</v>
      </c>
    </row>
    <row r="104" spans="186:194" ht="20.100000000000001" customHeight="1" x14ac:dyDescent="0.3">
      <c r="GD104" s="101" t="e">
        <f t="shared" si="2"/>
        <v>#REF!</v>
      </c>
      <c r="GE104" s="98"/>
      <c r="GF104" s="99" t="e">
        <f t="shared" si="3"/>
        <v>#REF!</v>
      </c>
      <c r="GG104" s="98"/>
      <c r="GH104" s="100" t="e">
        <f>+GF104/#REF!</f>
        <v>#REF!</v>
      </c>
      <c r="GI104" s="98"/>
      <c r="GJ104" s="98" t="s">
        <v>488</v>
      </c>
      <c r="GK104" s="98"/>
      <c r="GL104" s="98" t="s">
        <v>495</v>
      </c>
    </row>
    <row r="105" spans="186:194" ht="20.100000000000001" customHeight="1" x14ac:dyDescent="0.3">
      <c r="GD105" s="101" t="e">
        <f t="shared" si="2"/>
        <v>#REF!</v>
      </c>
      <c r="GE105" s="98"/>
      <c r="GF105" s="99" t="e">
        <f t="shared" si="3"/>
        <v>#REF!</v>
      </c>
      <c r="GG105" s="98"/>
      <c r="GH105" s="100" t="e">
        <f>+GF105/#REF!</f>
        <v>#REF!</v>
      </c>
      <c r="GI105" s="98"/>
      <c r="GJ105" s="98" t="s">
        <v>488</v>
      </c>
      <c r="GK105" s="98"/>
      <c r="GL105" s="98" t="s">
        <v>489</v>
      </c>
    </row>
    <row r="106" spans="186:194" ht="20.100000000000001" customHeight="1" x14ac:dyDescent="0.3">
      <c r="GD106" s="101" t="e">
        <f t="shared" si="2"/>
        <v>#REF!</v>
      </c>
      <c r="GE106" s="98"/>
      <c r="GF106" s="99" t="e">
        <f t="shared" si="3"/>
        <v>#REF!</v>
      </c>
      <c r="GG106" s="98"/>
      <c r="GH106" s="100" t="e">
        <f>+GF106/#REF!</f>
        <v>#REF!</v>
      </c>
      <c r="GI106" s="98"/>
      <c r="GJ106" s="98" t="s">
        <v>488</v>
      </c>
      <c r="GK106" s="98"/>
      <c r="GL106" s="98" t="s">
        <v>490</v>
      </c>
    </row>
    <row r="107" spans="186:194" ht="20.100000000000001" customHeight="1" x14ac:dyDescent="0.3">
      <c r="GD107" s="101" t="e">
        <f t="shared" si="2"/>
        <v>#REF!</v>
      </c>
      <c r="GE107" s="98"/>
      <c r="GF107" s="99" t="e">
        <f t="shared" si="3"/>
        <v>#REF!</v>
      </c>
      <c r="GG107" s="98"/>
      <c r="GH107" s="100" t="e">
        <f>+GF107/#REF!</f>
        <v>#REF!</v>
      </c>
      <c r="GI107" s="98"/>
      <c r="GJ107" s="98" t="s">
        <v>488</v>
      </c>
      <c r="GK107" s="98"/>
      <c r="GL107" s="98" t="s">
        <v>491</v>
      </c>
    </row>
    <row r="108" spans="186:194" ht="20.100000000000001" customHeight="1" x14ac:dyDescent="0.3">
      <c r="GD108" s="101" t="e">
        <f t="shared" si="2"/>
        <v>#REF!</v>
      </c>
      <c r="GE108" s="98"/>
      <c r="GF108" s="99" t="e">
        <f t="shared" si="3"/>
        <v>#REF!</v>
      </c>
      <c r="GG108" s="98"/>
      <c r="GH108" s="100" t="e">
        <f>+GF108/#REF!</f>
        <v>#REF!</v>
      </c>
      <c r="GI108" s="98"/>
      <c r="GJ108" s="98" t="s">
        <v>488</v>
      </c>
      <c r="GK108" s="98"/>
      <c r="GL108" s="98" t="s">
        <v>492</v>
      </c>
    </row>
    <row r="109" spans="186:194" ht="20.100000000000001" customHeight="1" x14ac:dyDescent="0.3">
      <c r="GD109" s="101" t="e">
        <f t="shared" si="2"/>
        <v>#REF!</v>
      </c>
      <c r="GE109" s="98"/>
      <c r="GF109" s="99" t="e">
        <f t="shared" si="3"/>
        <v>#REF!</v>
      </c>
      <c r="GG109" s="98"/>
      <c r="GH109" s="100" t="e">
        <f>+GF109/#REF!</f>
        <v>#REF!</v>
      </c>
      <c r="GI109" s="98"/>
      <c r="GJ109" s="98" t="s">
        <v>488</v>
      </c>
      <c r="GK109" s="98"/>
      <c r="GL109" s="98" t="s">
        <v>493</v>
      </c>
    </row>
    <row r="110" spans="186:194" ht="20.100000000000001" customHeight="1" x14ac:dyDescent="0.3">
      <c r="GD110" s="101" t="e">
        <f t="shared" si="2"/>
        <v>#REF!</v>
      </c>
      <c r="GE110" s="98"/>
      <c r="GF110" s="99" t="e">
        <f t="shared" si="3"/>
        <v>#REF!</v>
      </c>
      <c r="GG110" s="98"/>
      <c r="GH110" s="100" t="e">
        <f>+GF110/#REF!</f>
        <v>#REF!</v>
      </c>
      <c r="GI110" s="98"/>
      <c r="GJ110" s="98" t="s">
        <v>488</v>
      </c>
      <c r="GK110" s="98"/>
      <c r="GL110" s="98" t="s">
        <v>494</v>
      </c>
    </row>
    <row r="111" spans="186:194" ht="20.100000000000001" customHeight="1" x14ac:dyDescent="0.3">
      <c r="GD111" s="101" t="e">
        <f t="shared" si="2"/>
        <v>#REF!</v>
      </c>
      <c r="GE111" s="98"/>
      <c r="GF111" s="99" t="e">
        <f t="shared" si="3"/>
        <v>#REF!</v>
      </c>
      <c r="GG111" s="98"/>
      <c r="GH111" s="100" t="e">
        <f>+GF111/#REF!</f>
        <v>#REF!</v>
      </c>
      <c r="GI111" s="98"/>
      <c r="GJ111" s="98" t="s">
        <v>488</v>
      </c>
      <c r="GK111" s="98"/>
      <c r="GL111" s="98" t="s">
        <v>495</v>
      </c>
    </row>
    <row r="112" spans="186:194" ht="20.100000000000001" customHeight="1" x14ac:dyDescent="0.3">
      <c r="GD112" s="101" t="e">
        <f t="shared" si="2"/>
        <v>#REF!</v>
      </c>
      <c r="GE112" s="98"/>
      <c r="GF112" s="99" t="e">
        <f t="shared" si="3"/>
        <v>#REF!</v>
      </c>
      <c r="GG112" s="98"/>
      <c r="GH112" s="100" t="e">
        <f>+GF112/#REF!</f>
        <v>#REF!</v>
      </c>
      <c r="GI112" s="98"/>
      <c r="GJ112" s="98" t="s">
        <v>488</v>
      </c>
      <c r="GK112" s="98"/>
      <c r="GL112" s="98" t="s">
        <v>489</v>
      </c>
    </row>
    <row r="113" spans="186:194" ht="20.100000000000001" customHeight="1" x14ac:dyDescent="0.3">
      <c r="GD113" s="101" t="e">
        <f t="shared" si="2"/>
        <v>#REF!</v>
      </c>
      <c r="GE113" s="98"/>
      <c r="GF113" s="99" t="e">
        <f t="shared" si="3"/>
        <v>#REF!</v>
      </c>
      <c r="GG113" s="98"/>
      <c r="GH113" s="100" t="e">
        <f>+GF113/#REF!</f>
        <v>#REF!</v>
      </c>
      <c r="GI113" s="98"/>
      <c r="GJ113" s="98" t="s">
        <v>488</v>
      </c>
      <c r="GK113" s="98"/>
      <c r="GL113" s="98" t="s">
        <v>490</v>
      </c>
    </row>
    <row r="114" spans="186:194" ht="20.100000000000001" customHeight="1" x14ac:dyDescent="0.3">
      <c r="GD114" s="101" t="e">
        <f t="shared" si="2"/>
        <v>#REF!</v>
      </c>
      <c r="GE114" s="98"/>
      <c r="GF114" s="99" t="e">
        <f t="shared" si="3"/>
        <v>#REF!</v>
      </c>
      <c r="GG114" s="98"/>
      <c r="GH114" s="100" t="e">
        <f>+GF114/#REF!</f>
        <v>#REF!</v>
      </c>
      <c r="GI114" s="98"/>
      <c r="GJ114" s="98" t="s">
        <v>488</v>
      </c>
      <c r="GK114" s="98"/>
      <c r="GL114" s="98" t="s">
        <v>491</v>
      </c>
    </row>
    <row r="115" spans="186:194" ht="20.100000000000001" customHeight="1" x14ac:dyDescent="0.3">
      <c r="GD115" s="101" t="e">
        <f t="shared" si="2"/>
        <v>#REF!</v>
      </c>
      <c r="GE115" s="98"/>
      <c r="GF115" s="99" t="e">
        <f t="shared" si="3"/>
        <v>#REF!</v>
      </c>
      <c r="GG115" s="98"/>
      <c r="GH115" s="100" t="e">
        <f>+GF115/#REF!</f>
        <v>#REF!</v>
      </c>
      <c r="GI115" s="98"/>
      <c r="GJ115" s="98" t="s">
        <v>488</v>
      </c>
      <c r="GK115" s="98"/>
      <c r="GL115" s="98" t="s">
        <v>492</v>
      </c>
    </row>
    <row r="116" spans="186:194" ht="20.100000000000001" customHeight="1" x14ac:dyDescent="0.3">
      <c r="GD116" s="101" t="e">
        <f t="shared" si="2"/>
        <v>#REF!</v>
      </c>
      <c r="GE116" s="98"/>
      <c r="GF116" s="99" t="e">
        <f t="shared" si="3"/>
        <v>#REF!</v>
      </c>
      <c r="GG116" s="98"/>
      <c r="GH116" s="100" t="e">
        <f>+GF116/#REF!</f>
        <v>#REF!</v>
      </c>
      <c r="GI116" s="98"/>
      <c r="GJ116" s="98" t="s">
        <v>488</v>
      </c>
      <c r="GK116" s="98"/>
      <c r="GL116" s="98" t="s">
        <v>493</v>
      </c>
    </row>
    <row r="117" spans="186:194" ht="20.100000000000001" customHeight="1" x14ac:dyDescent="0.3">
      <c r="GD117" s="101" t="e">
        <f t="shared" si="2"/>
        <v>#REF!</v>
      </c>
      <c r="GE117" s="98"/>
      <c r="GF117" s="99" t="e">
        <f t="shared" si="3"/>
        <v>#REF!</v>
      </c>
      <c r="GG117" s="98"/>
      <c r="GH117" s="100" t="e">
        <f>+GF117/#REF!</f>
        <v>#REF!</v>
      </c>
      <c r="GI117" s="98"/>
      <c r="GJ117" s="98" t="s">
        <v>488</v>
      </c>
      <c r="GK117" s="98"/>
      <c r="GL117" s="98" t="s">
        <v>494</v>
      </c>
    </row>
    <row r="118" spans="186:194" ht="20.100000000000001" customHeight="1" x14ac:dyDescent="0.3">
      <c r="GD118" s="101" t="e">
        <f t="shared" si="2"/>
        <v>#REF!</v>
      </c>
      <c r="GE118" s="98"/>
      <c r="GF118" s="99" t="e">
        <f t="shared" si="3"/>
        <v>#REF!</v>
      </c>
      <c r="GG118" s="98"/>
      <c r="GH118" s="100" t="e">
        <f>+GF118/#REF!</f>
        <v>#REF!</v>
      </c>
      <c r="GI118" s="98"/>
      <c r="GJ118" s="98" t="s">
        <v>488</v>
      </c>
      <c r="GK118" s="98"/>
      <c r="GL118" s="98" t="s">
        <v>495</v>
      </c>
    </row>
    <row r="119" spans="186:194" ht="20.100000000000001" customHeight="1" x14ac:dyDescent="0.3">
      <c r="GD119" s="101" t="e">
        <f t="shared" si="2"/>
        <v>#REF!</v>
      </c>
      <c r="GE119" s="98"/>
      <c r="GF119" s="99" t="e">
        <f t="shared" si="3"/>
        <v>#REF!</v>
      </c>
      <c r="GG119" s="98"/>
      <c r="GH119" s="100" t="e">
        <f>+GF119/#REF!</f>
        <v>#REF!</v>
      </c>
      <c r="GI119" s="98"/>
      <c r="GJ119" s="98" t="s">
        <v>488</v>
      </c>
      <c r="GK119" s="98"/>
      <c r="GL119" s="98" t="s">
        <v>489</v>
      </c>
    </row>
    <row r="120" spans="186:194" ht="20.100000000000001" customHeight="1" x14ac:dyDescent="0.3">
      <c r="GD120" s="101" t="e">
        <f t="shared" si="2"/>
        <v>#REF!</v>
      </c>
      <c r="GE120" s="98"/>
      <c r="GF120" s="99" t="e">
        <f t="shared" si="3"/>
        <v>#REF!</v>
      </c>
      <c r="GG120" s="98"/>
      <c r="GH120" s="100" t="e">
        <f>+GF120/#REF!</f>
        <v>#REF!</v>
      </c>
      <c r="GI120" s="98"/>
      <c r="GJ120" s="98" t="s">
        <v>488</v>
      </c>
      <c r="GK120" s="98"/>
      <c r="GL120" s="98" t="s">
        <v>490</v>
      </c>
    </row>
    <row r="121" spans="186:194" ht="20.100000000000001" customHeight="1" x14ac:dyDescent="0.3">
      <c r="GD121" s="101" t="e">
        <f t="shared" si="2"/>
        <v>#REF!</v>
      </c>
      <c r="GE121" s="98"/>
      <c r="GF121" s="99" t="e">
        <f t="shared" si="3"/>
        <v>#REF!</v>
      </c>
      <c r="GG121" s="98"/>
      <c r="GH121" s="100" t="e">
        <f>+GF121/#REF!</f>
        <v>#REF!</v>
      </c>
      <c r="GI121" s="98"/>
      <c r="GJ121" s="98" t="s">
        <v>488</v>
      </c>
      <c r="GK121" s="98"/>
      <c r="GL121" s="98" t="s">
        <v>491</v>
      </c>
    </row>
    <row r="122" spans="186:194" ht="20.100000000000001" customHeight="1" x14ac:dyDescent="0.3">
      <c r="GD122" s="101" t="e">
        <f t="shared" si="2"/>
        <v>#REF!</v>
      </c>
      <c r="GE122" s="98"/>
      <c r="GF122" s="99" t="e">
        <f t="shared" si="3"/>
        <v>#REF!</v>
      </c>
      <c r="GG122" s="98"/>
      <c r="GH122" s="100" t="e">
        <f>+GF122/#REF!</f>
        <v>#REF!</v>
      </c>
      <c r="GI122" s="98"/>
      <c r="GJ122" s="98" t="s">
        <v>488</v>
      </c>
      <c r="GK122" s="98"/>
      <c r="GL122" s="98" t="s">
        <v>492</v>
      </c>
    </row>
    <row r="123" spans="186:194" ht="20.100000000000001" customHeight="1" x14ac:dyDescent="0.3">
      <c r="GD123" s="101" t="e">
        <f t="shared" si="2"/>
        <v>#REF!</v>
      </c>
      <c r="GE123" s="98"/>
      <c r="GF123" s="99" t="e">
        <f t="shared" si="3"/>
        <v>#REF!</v>
      </c>
      <c r="GG123" s="98"/>
      <c r="GH123" s="100" t="e">
        <f>+GF123/#REF!</f>
        <v>#REF!</v>
      </c>
      <c r="GI123" s="98"/>
      <c r="GJ123" s="98" t="s">
        <v>488</v>
      </c>
      <c r="GK123" s="98"/>
      <c r="GL123" s="98" t="s">
        <v>493</v>
      </c>
    </row>
    <row r="124" spans="186:194" ht="20.100000000000001" customHeight="1" x14ac:dyDescent="0.3">
      <c r="GD124" s="101" t="e">
        <f t="shared" si="2"/>
        <v>#REF!</v>
      </c>
      <c r="GE124" s="98"/>
      <c r="GF124" s="99" t="e">
        <f t="shared" si="3"/>
        <v>#REF!</v>
      </c>
      <c r="GG124" s="98"/>
      <c r="GH124" s="100" t="e">
        <f>+GF124/#REF!</f>
        <v>#REF!</v>
      </c>
      <c r="GI124" s="98"/>
      <c r="GJ124" s="98" t="s">
        <v>488</v>
      </c>
      <c r="GK124" s="98"/>
      <c r="GL124" s="98" t="s">
        <v>494</v>
      </c>
    </row>
    <row r="125" spans="186:194" ht="20.100000000000001" customHeight="1" x14ac:dyDescent="0.3">
      <c r="GD125" s="101" t="e">
        <f t="shared" si="2"/>
        <v>#REF!</v>
      </c>
      <c r="GE125" s="98"/>
      <c r="GF125" s="99" t="e">
        <f t="shared" si="3"/>
        <v>#REF!</v>
      </c>
      <c r="GG125" s="98"/>
      <c r="GH125" s="100" t="e">
        <f>+GF125/#REF!</f>
        <v>#REF!</v>
      </c>
      <c r="GI125" s="98"/>
      <c r="GJ125" s="98" t="s">
        <v>488</v>
      </c>
      <c r="GK125" s="98"/>
      <c r="GL125" s="98" t="s">
        <v>495</v>
      </c>
    </row>
    <row r="126" spans="186:194" ht="20.100000000000001" customHeight="1" x14ac:dyDescent="0.3">
      <c r="GD126" s="101" t="e">
        <f t="shared" si="2"/>
        <v>#REF!</v>
      </c>
      <c r="GE126" s="98"/>
      <c r="GF126" s="99" t="e">
        <f t="shared" si="3"/>
        <v>#REF!</v>
      </c>
      <c r="GG126" s="98"/>
      <c r="GH126" s="100" t="e">
        <f>+GF126/#REF!</f>
        <v>#REF!</v>
      </c>
      <c r="GI126" s="98"/>
      <c r="GJ126" s="98" t="s">
        <v>488</v>
      </c>
      <c r="GK126" s="98"/>
      <c r="GL126" s="98" t="s">
        <v>489</v>
      </c>
    </row>
    <row r="127" spans="186:194" ht="20.100000000000001" customHeight="1" x14ac:dyDescent="0.3">
      <c r="GD127" s="101" t="e">
        <f t="shared" si="2"/>
        <v>#REF!</v>
      </c>
      <c r="GE127" s="98"/>
      <c r="GF127" s="99" t="e">
        <f t="shared" si="3"/>
        <v>#REF!</v>
      </c>
      <c r="GG127" s="98"/>
      <c r="GH127" s="100" t="e">
        <f>+GF127/#REF!</f>
        <v>#REF!</v>
      </c>
      <c r="GI127" s="98"/>
      <c r="GJ127" s="98" t="s">
        <v>488</v>
      </c>
      <c r="GK127" s="98"/>
      <c r="GL127" s="98" t="s">
        <v>490</v>
      </c>
    </row>
    <row r="128" spans="186:194" ht="20.100000000000001" customHeight="1" x14ac:dyDescent="0.3">
      <c r="GD128" s="101" t="e">
        <f t="shared" si="2"/>
        <v>#REF!</v>
      </c>
      <c r="GE128" s="98"/>
      <c r="GF128" s="99" t="e">
        <f t="shared" si="3"/>
        <v>#REF!</v>
      </c>
      <c r="GG128" s="98"/>
      <c r="GH128" s="100" t="e">
        <f>+GF128/#REF!</f>
        <v>#REF!</v>
      </c>
      <c r="GI128" s="98"/>
      <c r="GJ128" s="98" t="s">
        <v>488</v>
      </c>
      <c r="GK128" s="98"/>
      <c r="GL128" s="98" t="s">
        <v>491</v>
      </c>
    </row>
    <row r="129" spans="27:194" ht="20.100000000000001" customHeight="1" x14ac:dyDescent="0.3">
      <c r="GD129" s="101" t="e">
        <f t="shared" si="2"/>
        <v>#REF!</v>
      </c>
      <c r="GE129" s="98"/>
      <c r="GF129" s="99" t="e">
        <f t="shared" si="3"/>
        <v>#REF!</v>
      </c>
      <c r="GG129" s="98"/>
      <c r="GH129" s="100" t="e">
        <f>+GF129/#REF!</f>
        <v>#REF!</v>
      </c>
      <c r="GI129" s="98"/>
      <c r="GJ129" s="98" t="s">
        <v>488</v>
      </c>
      <c r="GK129" s="98"/>
      <c r="GL129" s="98" t="s">
        <v>492</v>
      </c>
    </row>
    <row r="130" spans="27:194" ht="20.100000000000001" customHeight="1" x14ac:dyDescent="0.3">
      <c r="GD130" s="101" t="e">
        <f t="shared" si="2"/>
        <v>#REF!</v>
      </c>
      <c r="GE130" s="98"/>
      <c r="GF130" s="99" t="e">
        <f t="shared" si="3"/>
        <v>#REF!</v>
      </c>
      <c r="GG130" s="98"/>
      <c r="GH130" s="100" t="e">
        <f>+GF130/#REF!</f>
        <v>#REF!</v>
      </c>
      <c r="GI130" s="98"/>
      <c r="GJ130" s="98" t="s">
        <v>488</v>
      </c>
      <c r="GK130" s="98"/>
      <c r="GL130" s="98" t="s">
        <v>493</v>
      </c>
    </row>
    <row r="131" spans="27:194" ht="20.100000000000001" customHeight="1" x14ac:dyDescent="0.3">
      <c r="GD131" s="101" t="e">
        <f t="shared" si="2"/>
        <v>#REF!</v>
      </c>
      <c r="GE131" s="98"/>
      <c r="GF131" s="99" t="e">
        <f t="shared" si="3"/>
        <v>#REF!</v>
      </c>
      <c r="GG131" s="98"/>
      <c r="GH131" s="100" t="e">
        <f>+GF131/#REF!</f>
        <v>#REF!</v>
      </c>
      <c r="GI131" s="98"/>
      <c r="GJ131" s="98" t="s">
        <v>488</v>
      </c>
      <c r="GK131" s="98"/>
      <c r="GL131" s="98" t="s">
        <v>494</v>
      </c>
    </row>
    <row r="132" spans="27:194" ht="20.100000000000001" customHeight="1" x14ac:dyDescent="0.3">
      <c r="AA132" s="103">
        <v>47616.349999999991</v>
      </c>
      <c r="GD132" s="101" t="e">
        <f t="shared" si="2"/>
        <v>#REF!</v>
      </c>
      <c r="GE132" s="98"/>
      <c r="GF132" s="99" t="e">
        <f t="shared" si="3"/>
        <v>#REF!</v>
      </c>
      <c r="GG132" s="98"/>
      <c r="GH132" s="100" t="e">
        <f>+GF132/#REF!</f>
        <v>#REF!</v>
      </c>
      <c r="GI132" s="98"/>
      <c r="GJ132" s="98" t="s">
        <v>488</v>
      </c>
      <c r="GK132" s="98"/>
      <c r="GL132" s="98" t="s">
        <v>495</v>
      </c>
    </row>
    <row r="133" spans="27:194" ht="20.100000000000001" customHeight="1" x14ac:dyDescent="0.3">
      <c r="GD133" s="101" t="e">
        <f t="shared" si="2"/>
        <v>#REF!</v>
      </c>
      <c r="GE133" s="98"/>
      <c r="GF133" s="99" t="e">
        <f t="shared" si="3"/>
        <v>#REF!</v>
      </c>
      <c r="GG133" s="98"/>
      <c r="GH133" s="100" t="e">
        <f>+GF133/#REF!</f>
        <v>#REF!</v>
      </c>
      <c r="GI133" s="98"/>
      <c r="GJ133" s="98" t="s">
        <v>488</v>
      </c>
      <c r="GK133" s="98"/>
      <c r="GL133" s="98" t="s">
        <v>489</v>
      </c>
    </row>
    <row r="134" spans="27:194" ht="20.100000000000001" customHeight="1" x14ac:dyDescent="0.3">
      <c r="GD134" s="101" t="e">
        <f t="shared" si="2"/>
        <v>#REF!</v>
      </c>
      <c r="GE134" s="98"/>
      <c r="GF134" s="99" t="e">
        <f t="shared" si="3"/>
        <v>#REF!</v>
      </c>
      <c r="GG134" s="98"/>
      <c r="GH134" s="100" t="e">
        <f>+GF134/#REF!</f>
        <v>#REF!</v>
      </c>
      <c r="GI134" s="98"/>
      <c r="GJ134" s="98" t="s">
        <v>488</v>
      </c>
      <c r="GK134" s="98"/>
      <c r="GL134" s="98" t="s">
        <v>490</v>
      </c>
    </row>
    <row r="135" spans="27:194" ht="20.100000000000001" customHeight="1" x14ac:dyDescent="0.3">
      <c r="GD135" s="101" t="e">
        <f t="shared" si="2"/>
        <v>#REF!</v>
      </c>
      <c r="GE135" s="98"/>
      <c r="GF135" s="99" t="e">
        <f t="shared" si="3"/>
        <v>#REF!</v>
      </c>
      <c r="GG135" s="98"/>
      <c r="GH135" s="100" t="e">
        <f>+GF135/#REF!</f>
        <v>#REF!</v>
      </c>
      <c r="GI135" s="98"/>
      <c r="GJ135" s="98" t="s">
        <v>488</v>
      </c>
      <c r="GK135" s="98"/>
      <c r="GL135" s="98" t="s">
        <v>491</v>
      </c>
    </row>
    <row r="136" spans="27:194" ht="20.100000000000001" customHeight="1" x14ac:dyDescent="0.3">
      <c r="GD136" s="101" t="e">
        <f t="shared" si="2"/>
        <v>#REF!</v>
      </c>
      <c r="GE136" s="98"/>
      <c r="GF136" s="99" t="e">
        <f t="shared" si="3"/>
        <v>#REF!</v>
      </c>
      <c r="GG136" s="98"/>
      <c r="GH136" s="100" t="e">
        <f>+GF136/#REF!</f>
        <v>#REF!</v>
      </c>
      <c r="GI136" s="98"/>
      <c r="GJ136" s="98" t="s">
        <v>488</v>
      </c>
      <c r="GK136" s="98"/>
      <c r="GL136" s="98" t="s">
        <v>492</v>
      </c>
    </row>
    <row r="137" spans="27:194" ht="20.100000000000001" customHeight="1" x14ac:dyDescent="0.3">
      <c r="GD137" s="101" t="e">
        <f t="shared" si="2"/>
        <v>#REF!</v>
      </c>
      <c r="GE137" s="98"/>
      <c r="GF137" s="99" t="e">
        <f t="shared" si="3"/>
        <v>#REF!</v>
      </c>
      <c r="GG137" s="98"/>
      <c r="GH137" s="100" t="e">
        <f>+GF137/#REF!</f>
        <v>#REF!</v>
      </c>
      <c r="GI137" s="98"/>
      <c r="GJ137" s="98" t="s">
        <v>488</v>
      </c>
      <c r="GK137" s="98"/>
      <c r="GL137" s="98" t="s">
        <v>493</v>
      </c>
    </row>
    <row r="138" spans="27:194" ht="20.100000000000001" customHeight="1" x14ac:dyDescent="0.3">
      <c r="GD138" s="101" t="e">
        <f t="shared" si="2"/>
        <v>#REF!</v>
      </c>
      <c r="GE138" s="98"/>
      <c r="GF138" s="99" t="e">
        <f t="shared" si="3"/>
        <v>#REF!</v>
      </c>
      <c r="GG138" s="98"/>
      <c r="GH138" s="100" t="e">
        <f>+GF138/#REF!</f>
        <v>#REF!</v>
      </c>
      <c r="GI138" s="98"/>
      <c r="GJ138" s="98" t="s">
        <v>488</v>
      </c>
      <c r="GK138" s="98"/>
      <c r="GL138" s="98" t="s">
        <v>494</v>
      </c>
    </row>
    <row r="139" spans="27:194" ht="20.100000000000001" customHeight="1" x14ac:dyDescent="0.3">
      <c r="GD139" s="101" t="e">
        <f t="shared" si="2"/>
        <v>#REF!</v>
      </c>
      <c r="GE139" s="98"/>
      <c r="GF139" s="99" t="e">
        <f t="shared" si="3"/>
        <v>#REF!</v>
      </c>
      <c r="GG139" s="98"/>
      <c r="GH139" s="100" t="e">
        <f>+GF139/#REF!</f>
        <v>#REF!</v>
      </c>
      <c r="GI139" s="98"/>
      <c r="GJ139" s="98" t="s">
        <v>488</v>
      </c>
      <c r="GK139" s="98"/>
      <c r="GL139" s="98" t="s">
        <v>495</v>
      </c>
    </row>
    <row r="140" spans="27:194" ht="20.100000000000001" customHeight="1" x14ac:dyDescent="0.3">
      <c r="GD140" s="101" t="e">
        <f t="shared" si="2"/>
        <v>#REF!</v>
      </c>
      <c r="GE140" s="98"/>
      <c r="GF140" s="99" t="e">
        <f t="shared" si="3"/>
        <v>#REF!</v>
      </c>
      <c r="GG140" s="98"/>
      <c r="GH140" s="100" t="e">
        <f>+GF140/#REF!</f>
        <v>#REF!</v>
      </c>
      <c r="GI140" s="98"/>
      <c r="GJ140" s="98" t="s">
        <v>488</v>
      </c>
      <c r="GK140" s="98"/>
      <c r="GL140" s="98" t="s">
        <v>489</v>
      </c>
    </row>
    <row r="141" spans="27:194" ht="20.100000000000001" customHeight="1" x14ac:dyDescent="0.3">
      <c r="GD141" s="101" t="e">
        <f t="shared" si="2"/>
        <v>#REF!</v>
      </c>
      <c r="GE141" s="98"/>
      <c r="GF141" s="99" t="e">
        <f t="shared" si="3"/>
        <v>#REF!</v>
      </c>
      <c r="GG141" s="98"/>
      <c r="GH141" s="100" t="e">
        <f>+GF141/#REF!</f>
        <v>#REF!</v>
      </c>
      <c r="GI141" s="98"/>
      <c r="GJ141" s="98" t="s">
        <v>488</v>
      </c>
      <c r="GK141" s="98"/>
      <c r="GL141" s="98" t="s">
        <v>490</v>
      </c>
    </row>
    <row r="142" spans="27:194" ht="20.100000000000001" customHeight="1" x14ac:dyDescent="0.3">
      <c r="GD142" s="101" t="e">
        <f t="shared" si="2"/>
        <v>#REF!</v>
      </c>
      <c r="GE142" s="98"/>
      <c r="GF142" s="99" t="e">
        <f t="shared" si="3"/>
        <v>#REF!</v>
      </c>
      <c r="GG142" s="98"/>
      <c r="GH142" s="100" t="e">
        <f>+GF142/#REF!</f>
        <v>#REF!</v>
      </c>
      <c r="GI142" s="98"/>
      <c r="GJ142" s="98" t="s">
        <v>488</v>
      </c>
      <c r="GK142" s="98"/>
      <c r="GL142" s="98" t="s">
        <v>491</v>
      </c>
    </row>
    <row r="143" spans="27:194" ht="20.100000000000001" customHeight="1" x14ac:dyDescent="0.3">
      <c r="GD143" s="101" t="e">
        <f t="shared" si="2"/>
        <v>#REF!</v>
      </c>
      <c r="GE143" s="98"/>
      <c r="GF143" s="99" t="e">
        <f t="shared" si="3"/>
        <v>#REF!</v>
      </c>
      <c r="GG143" s="98"/>
      <c r="GH143" s="100" t="e">
        <f>+GF143/#REF!</f>
        <v>#REF!</v>
      </c>
      <c r="GI143" s="98"/>
      <c r="GJ143" s="98" t="s">
        <v>488</v>
      </c>
      <c r="GK143" s="98"/>
      <c r="GL143" s="98" t="s">
        <v>492</v>
      </c>
    </row>
    <row r="144" spans="27:194" ht="20.100000000000001" customHeight="1" x14ac:dyDescent="0.3">
      <c r="GD144" s="101" t="e">
        <f t="shared" si="2"/>
        <v>#REF!</v>
      </c>
      <c r="GE144" s="98"/>
      <c r="GF144" s="99" t="e">
        <f t="shared" si="3"/>
        <v>#REF!</v>
      </c>
      <c r="GG144" s="98"/>
      <c r="GH144" s="100" t="e">
        <f>+GF144/#REF!</f>
        <v>#REF!</v>
      </c>
      <c r="GI144" s="98"/>
      <c r="GJ144" s="98" t="s">
        <v>488</v>
      </c>
      <c r="GK144" s="98"/>
      <c r="GL144" s="98" t="s">
        <v>493</v>
      </c>
    </row>
    <row r="145" spans="186:194" ht="20.100000000000001" customHeight="1" x14ac:dyDescent="0.3">
      <c r="GD145" s="101" t="e">
        <f t="shared" si="2"/>
        <v>#REF!</v>
      </c>
      <c r="GE145" s="98"/>
      <c r="GF145" s="99" t="e">
        <f t="shared" si="3"/>
        <v>#REF!</v>
      </c>
      <c r="GG145" s="98"/>
      <c r="GH145" s="100" t="e">
        <f>+GF145/#REF!</f>
        <v>#REF!</v>
      </c>
      <c r="GI145" s="98"/>
      <c r="GJ145" s="98" t="s">
        <v>488</v>
      </c>
      <c r="GK145" s="98"/>
      <c r="GL145" s="98" t="s">
        <v>494</v>
      </c>
    </row>
    <row r="146" spans="186:194" ht="20.100000000000001" customHeight="1" x14ac:dyDescent="0.3">
      <c r="GD146" s="101" t="e">
        <f t="shared" si="2"/>
        <v>#REF!</v>
      </c>
      <c r="GE146" s="98"/>
      <c r="GF146" s="99" t="e">
        <f t="shared" si="3"/>
        <v>#REF!</v>
      </c>
      <c r="GG146" s="98"/>
      <c r="GH146" s="100" t="e">
        <f>+GF146/#REF!</f>
        <v>#REF!</v>
      </c>
      <c r="GI146" s="98"/>
      <c r="GJ146" s="98" t="s">
        <v>488</v>
      </c>
      <c r="GK146" s="98"/>
      <c r="GL146" s="98" t="s">
        <v>495</v>
      </c>
    </row>
    <row r="147" spans="186:194" ht="20.100000000000001" customHeight="1" x14ac:dyDescent="0.3">
      <c r="GD147" s="101" t="e">
        <f t="shared" ref="GD147:GD210" si="4">+GD146+1</f>
        <v>#REF!</v>
      </c>
      <c r="GE147" s="98"/>
      <c r="GF147" s="99" t="e">
        <f t="shared" ref="GF147:GF210" si="5">+GF146+1</f>
        <v>#REF!</v>
      </c>
      <c r="GG147" s="98"/>
      <c r="GH147" s="100" t="e">
        <f>+GF147/#REF!</f>
        <v>#REF!</v>
      </c>
      <c r="GI147" s="98"/>
      <c r="GJ147" s="98" t="s">
        <v>488</v>
      </c>
      <c r="GK147" s="98"/>
      <c r="GL147" s="98" t="s">
        <v>489</v>
      </c>
    </row>
    <row r="148" spans="186:194" ht="20.100000000000001" customHeight="1" x14ac:dyDescent="0.3">
      <c r="GD148" s="101" t="e">
        <f t="shared" si="4"/>
        <v>#REF!</v>
      </c>
      <c r="GE148" s="98"/>
      <c r="GF148" s="99" t="e">
        <f t="shared" si="5"/>
        <v>#REF!</v>
      </c>
      <c r="GG148" s="98"/>
      <c r="GH148" s="100" t="e">
        <f>+GF148/#REF!</f>
        <v>#REF!</v>
      </c>
      <c r="GI148" s="98"/>
      <c r="GJ148" s="98" t="s">
        <v>488</v>
      </c>
      <c r="GK148" s="98"/>
      <c r="GL148" s="98" t="s">
        <v>490</v>
      </c>
    </row>
    <row r="149" spans="186:194" ht="20.100000000000001" customHeight="1" x14ac:dyDescent="0.3">
      <c r="GD149" s="101" t="e">
        <f t="shared" si="4"/>
        <v>#REF!</v>
      </c>
      <c r="GE149" s="98"/>
      <c r="GF149" s="99" t="e">
        <f t="shared" si="5"/>
        <v>#REF!</v>
      </c>
      <c r="GG149" s="98"/>
      <c r="GH149" s="100" t="e">
        <f>+GF149/#REF!</f>
        <v>#REF!</v>
      </c>
      <c r="GI149" s="98"/>
      <c r="GJ149" s="98" t="s">
        <v>488</v>
      </c>
      <c r="GK149" s="98"/>
      <c r="GL149" s="98" t="s">
        <v>491</v>
      </c>
    </row>
    <row r="150" spans="186:194" ht="20.100000000000001" customHeight="1" x14ac:dyDescent="0.3">
      <c r="GD150" s="101" t="e">
        <f t="shared" si="4"/>
        <v>#REF!</v>
      </c>
      <c r="GE150" s="98"/>
      <c r="GF150" s="99" t="e">
        <f t="shared" si="5"/>
        <v>#REF!</v>
      </c>
      <c r="GG150" s="98"/>
      <c r="GH150" s="100" t="e">
        <f>+GF150/#REF!</f>
        <v>#REF!</v>
      </c>
      <c r="GI150" s="98"/>
      <c r="GJ150" s="98" t="s">
        <v>488</v>
      </c>
      <c r="GK150" s="98"/>
      <c r="GL150" s="98" t="s">
        <v>492</v>
      </c>
    </row>
    <row r="151" spans="186:194" ht="20.100000000000001" customHeight="1" x14ac:dyDescent="0.3">
      <c r="GD151" s="101" t="e">
        <f t="shared" si="4"/>
        <v>#REF!</v>
      </c>
      <c r="GE151" s="98"/>
      <c r="GF151" s="99" t="e">
        <f t="shared" si="5"/>
        <v>#REF!</v>
      </c>
      <c r="GG151" s="98"/>
      <c r="GH151" s="100" t="e">
        <f>+GF151/#REF!</f>
        <v>#REF!</v>
      </c>
      <c r="GI151" s="98"/>
      <c r="GJ151" s="98" t="s">
        <v>488</v>
      </c>
      <c r="GK151" s="98"/>
      <c r="GL151" s="98" t="s">
        <v>493</v>
      </c>
    </row>
    <row r="152" spans="186:194" ht="20.100000000000001" customHeight="1" x14ac:dyDescent="0.3">
      <c r="GD152" s="101" t="e">
        <f t="shared" si="4"/>
        <v>#REF!</v>
      </c>
      <c r="GE152" s="98"/>
      <c r="GF152" s="99" t="e">
        <f t="shared" si="5"/>
        <v>#REF!</v>
      </c>
      <c r="GG152" s="98"/>
      <c r="GH152" s="100" t="e">
        <f>+GF152/#REF!</f>
        <v>#REF!</v>
      </c>
      <c r="GI152" s="98"/>
      <c r="GJ152" s="98" t="s">
        <v>488</v>
      </c>
      <c r="GK152" s="98"/>
      <c r="GL152" s="98" t="s">
        <v>494</v>
      </c>
    </row>
    <row r="153" spans="186:194" ht="20.100000000000001" customHeight="1" x14ac:dyDescent="0.3">
      <c r="GD153" s="101" t="e">
        <f t="shared" si="4"/>
        <v>#REF!</v>
      </c>
      <c r="GE153" s="98"/>
      <c r="GF153" s="99" t="e">
        <f t="shared" si="5"/>
        <v>#REF!</v>
      </c>
      <c r="GG153" s="98"/>
      <c r="GH153" s="100" t="e">
        <f>+GF153/#REF!</f>
        <v>#REF!</v>
      </c>
      <c r="GI153" s="98"/>
      <c r="GJ153" s="98" t="s">
        <v>488</v>
      </c>
      <c r="GK153" s="98"/>
      <c r="GL153" s="98" t="s">
        <v>495</v>
      </c>
    </row>
    <row r="154" spans="186:194" ht="20.100000000000001" customHeight="1" x14ac:dyDescent="0.3">
      <c r="GD154" s="101" t="e">
        <f t="shared" si="4"/>
        <v>#REF!</v>
      </c>
      <c r="GE154" s="98"/>
      <c r="GF154" s="99" t="e">
        <f t="shared" si="5"/>
        <v>#REF!</v>
      </c>
      <c r="GG154" s="98"/>
      <c r="GH154" s="100" t="e">
        <f>+GF154/#REF!</f>
        <v>#REF!</v>
      </c>
      <c r="GI154" s="98"/>
      <c r="GJ154" s="98" t="s">
        <v>488</v>
      </c>
      <c r="GK154" s="98"/>
      <c r="GL154" s="98" t="s">
        <v>489</v>
      </c>
    </row>
    <row r="155" spans="186:194" ht="20.100000000000001" customHeight="1" x14ac:dyDescent="0.3">
      <c r="GD155" s="101" t="e">
        <f t="shared" si="4"/>
        <v>#REF!</v>
      </c>
      <c r="GE155" s="98"/>
      <c r="GF155" s="99" t="e">
        <f t="shared" si="5"/>
        <v>#REF!</v>
      </c>
      <c r="GG155" s="98"/>
      <c r="GH155" s="100" t="e">
        <f>+GF155/#REF!</f>
        <v>#REF!</v>
      </c>
      <c r="GI155" s="98"/>
      <c r="GJ155" s="98" t="s">
        <v>488</v>
      </c>
      <c r="GK155" s="98"/>
      <c r="GL155" s="98" t="s">
        <v>490</v>
      </c>
    </row>
    <row r="156" spans="186:194" ht="20.100000000000001" customHeight="1" x14ac:dyDescent="0.3">
      <c r="GD156" s="101" t="e">
        <f t="shared" si="4"/>
        <v>#REF!</v>
      </c>
      <c r="GE156" s="98"/>
      <c r="GF156" s="99" t="e">
        <f t="shared" si="5"/>
        <v>#REF!</v>
      </c>
      <c r="GG156" s="98"/>
      <c r="GH156" s="100" t="e">
        <f>+GF156/#REF!</f>
        <v>#REF!</v>
      </c>
      <c r="GI156" s="98"/>
      <c r="GJ156" s="98" t="s">
        <v>488</v>
      </c>
      <c r="GK156" s="98"/>
      <c r="GL156" s="98" t="s">
        <v>491</v>
      </c>
    </row>
    <row r="157" spans="186:194" ht="20.100000000000001" customHeight="1" x14ac:dyDescent="0.3">
      <c r="GD157" s="101" t="e">
        <f t="shared" si="4"/>
        <v>#REF!</v>
      </c>
      <c r="GE157" s="98"/>
      <c r="GF157" s="99" t="e">
        <f t="shared" si="5"/>
        <v>#REF!</v>
      </c>
      <c r="GG157" s="98"/>
      <c r="GH157" s="100" t="e">
        <f>+GF157/#REF!</f>
        <v>#REF!</v>
      </c>
      <c r="GI157" s="98"/>
      <c r="GJ157" s="98" t="s">
        <v>488</v>
      </c>
      <c r="GK157" s="98"/>
      <c r="GL157" s="98" t="s">
        <v>492</v>
      </c>
    </row>
    <row r="158" spans="186:194" ht="20.100000000000001" customHeight="1" x14ac:dyDescent="0.3">
      <c r="GD158" s="101" t="e">
        <f t="shared" si="4"/>
        <v>#REF!</v>
      </c>
      <c r="GE158" s="98"/>
      <c r="GF158" s="99" t="e">
        <f t="shared" si="5"/>
        <v>#REF!</v>
      </c>
      <c r="GG158" s="98"/>
      <c r="GH158" s="100" t="e">
        <f>+GF158/#REF!</f>
        <v>#REF!</v>
      </c>
      <c r="GI158" s="98"/>
      <c r="GJ158" s="98" t="s">
        <v>488</v>
      </c>
      <c r="GK158" s="98"/>
      <c r="GL158" s="98" t="s">
        <v>493</v>
      </c>
    </row>
    <row r="159" spans="186:194" ht="20.100000000000001" customHeight="1" x14ac:dyDescent="0.3">
      <c r="GD159" s="101" t="e">
        <f t="shared" si="4"/>
        <v>#REF!</v>
      </c>
      <c r="GE159" s="98"/>
      <c r="GF159" s="99" t="e">
        <f t="shared" si="5"/>
        <v>#REF!</v>
      </c>
      <c r="GG159" s="98"/>
      <c r="GH159" s="100" t="e">
        <f>+GF159/#REF!</f>
        <v>#REF!</v>
      </c>
      <c r="GI159" s="98"/>
      <c r="GJ159" s="98" t="s">
        <v>488</v>
      </c>
      <c r="GK159" s="98"/>
      <c r="GL159" s="98" t="s">
        <v>494</v>
      </c>
    </row>
    <row r="160" spans="186:194" ht="20.100000000000001" customHeight="1" x14ac:dyDescent="0.3">
      <c r="GD160" s="101" t="e">
        <f t="shared" si="4"/>
        <v>#REF!</v>
      </c>
      <c r="GE160" s="98"/>
      <c r="GF160" s="99" t="e">
        <f t="shared" si="5"/>
        <v>#REF!</v>
      </c>
      <c r="GG160" s="98"/>
      <c r="GH160" s="100" t="e">
        <f>+GF160/#REF!</f>
        <v>#REF!</v>
      </c>
      <c r="GI160" s="98"/>
      <c r="GJ160" s="98" t="s">
        <v>488</v>
      </c>
      <c r="GK160" s="98"/>
      <c r="GL160" s="98" t="s">
        <v>495</v>
      </c>
    </row>
    <row r="161" spans="186:194" ht="20.100000000000001" customHeight="1" x14ac:dyDescent="0.3">
      <c r="GD161" s="101" t="e">
        <f t="shared" si="4"/>
        <v>#REF!</v>
      </c>
      <c r="GE161" s="98"/>
      <c r="GF161" s="99" t="e">
        <f t="shared" si="5"/>
        <v>#REF!</v>
      </c>
      <c r="GG161" s="98"/>
      <c r="GH161" s="100" t="e">
        <f>+GF161/#REF!</f>
        <v>#REF!</v>
      </c>
      <c r="GI161" s="98"/>
      <c r="GJ161" s="98" t="s">
        <v>488</v>
      </c>
      <c r="GK161" s="98"/>
      <c r="GL161" s="98" t="s">
        <v>489</v>
      </c>
    </row>
    <row r="162" spans="186:194" ht="20.100000000000001" customHeight="1" x14ac:dyDescent="0.3">
      <c r="GD162" s="101" t="e">
        <f t="shared" si="4"/>
        <v>#REF!</v>
      </c>
      <c r="GE162" s="98"/>
      <c r="GF162" s="99" t="e">
        <f t="shared" si="5"/>
        <v>#REF!</v>
      </c>
      <c r="GG162" s="98"/>
      <c r="GH162" s="100" t="e">
        <f>+GF162/#REF!</f>
        <v>#REF!</v>
      </c>
      <c r="GI162" s="98"/>
      <c r="GJ162" s="98" t="s">
        <v>488</v>
      </c>
      <c r="GK162" s="98"/>
      <c r="GL162" s="98" t="s">
        <v>490</v>
      </c>
    </row>
    <row r="163" spans="186:194" ht="20.100000000000001" customHeight="1" x14ac:dyDescent="0.3">
      <c r="GD163" s="101" t="e">
        <f t="shared" si="4"/>
        <v>#REF!</v>
      </c>
      <c r="GE163" s="98"/>
      <c r="GF163" s="99" t="e">
        <f t="shared" si="5"/>
        <v>#REF!</v>
      </c>
      <c r="GG163" s="98"/>
      <c r="GH163" s="100" t="e">
        <f>+GF163/#REF!</f>
        <v>#REF!</v>
      </c>
      <c r="GI163" s="98"/>
      <c r="GJ163" s="98" t="s">
        <v>488</v>
      </c>
      <c r="GK163" s="98"/>
      <c r="GL163" s="98" t="s">
        <v>491</v>
      </c>
    </row>
    <row r="164" spans="186:194" ht="20.100000000000001" customHeight="1" x14ac:dyDescent="0.3">
      <c r="GD164" s="101" t="e">
        <f t="shared" si="4"/>
        <v>#REF!</v>
      </c>
      <c r="GE164" s="98"/>
      <c r="GF164" s="99" t="e">
        <f t="shared" si="5"/>
        <v>#REF!</v>
      </c>
      <c r="GG164" s="98"/>
      <c r="GH164" s="100" t="e">
        <f>+GF164/#REF!</f>
        <v>#REF!</v>
      </c>
      <c r="GI164" s="98"/>
      <c r="GJ164" s="98" t="s">
        <v>488</v>
      </c>
      <c r="GK164" s="98"/>
      <c r="GL164" s="98" t="s">
        <v>492</v>
      </c>
    </row>
    <row r="165" spans="186:194" ht="20.100000000000001" customHeight="1" x14ac:dyDescent="0.3">
      <c r="GD165" s="101" t="e">
        <f t="shared" si="4"/>
        <v>#REF!</v>
      </c>
      <c r="GE165" s="98"/>
      <c r="GF165" s="99" t="e">
        <f t="shared" si="5"/>
        <v>#REF!</v>
      </c>
      <c r="GG165" s="98"/>
      <c r="GH165" s="100" t="e">
        <f>+GF165/#REF!</f>
        <v>#REF!</v>
      </c>
      <c r="GI165" s="98"/>
      <c r="GJ165" s="98" t="s">
        <v>488</v>
      </c>
      <c r="GK165" s="98"/>
      <c r="GL165" s="98" t="s">
        <v>493</v>
      </c>
    </row>
    <row r="166" spans="186:194" ht="20.100000000000001" customHeight="1" x14ac:dyDescent="0.3">
      <c r="GD166" s="101" t="e">
        <f t="shared" si="4"/>
        <v>#REF!</v>
      </c>
      <c r="GE166" s="98"/>
      <c r="GF166" s="99" t="e">
        <f t="shared" si="5"/>
        <v>#REF!</v>
      </c>
      <c r="GG166" s="98"/>
      <c r="GH166" s="100" t="e">
        <f>+GF166/#REF!</f>
        <v>#REF!</v>
      </c>
      <c r="GI166" s="98"/>
      <c r="GJ166" s="98" t="s">
        <v>488</v>
      </c>
      <c r="GK166" s="98"/>
      <c r="GL166" s="98" t="s">
        <v>494</v>
      </c>
    </row>
    <row r="167" spans="186:194" ht="20.100000000000001" customHeight="1" x14ac:dyDescent="0.3">
      <c r="GD167" s="101" t="e">
        <f t="shared" si="4"/>
        <v>#REF!</v>
      </c>
      <c r="GE167" s="98"/>
      <c r="GF167" s="99" t="e">
        <f t="shared" si="5"/>
        <v>#REF!</v>
      </c>
      <c r="GG167" s="98"/>
      <c r="GH167" s="100" t="e">
        <f>+GF167/#REF!</f>
        <v>#REF!</v>
      </c>
      <c r="GI167" s="98"/>
      <c r="GJ167" s="98" t="s">
        <v>488</v>
      </c>
      <c r="GK167" s="98"/>
      <c r="GL167" s="98" t="s">
        <v>495</v>
      </c>
    </row>
    <row r="168" spans="186:194" ht="20.100000000000001" customHeight="1" x14ac:dyDescent="0.3">
      <c r="GD168" s="101" t="e">
        <f t="shared" si="4"/>
        <v>#REF!</v>
      </c>
      <c r="GE168" s="98"/>
      <c r="GF168" s="99" t="e">
        <f t="shared" si="5"/>
        <v>#REF!</v>
      </c>
      <c r="GG168" s="98"/>
      <c r="GH168" s="100" t="e">
        <f>+GF168/#REF!</f>
        <v>#REF!</v>
      </c>
      <c r="GI168" s="98"/>
      <c r="GJ168" s="98" t="s">
        <v>488</v>
      </c>
      <c r="GK168" s="98"/>
      <c r="GL168" s="98" t="s">
        <v>489</v>
      </c>
    </row>
    <row r="169" spans="186:194" ht="20.100000000000001" customHeight="1" x14ac:dyDescent="0.3">
      <c r="GD169" s="101" t="e">
        <f t="shared" si="4"/>
        <v>#REF!</v>
      </c>
      <c r="GE169" s="98"/>
      <c r="GF169" s="99" t="e">
        <f t="shared" si="5"/>
        <v>#REF!</v>
      </c>
      <c r="GG169" s="98"/>
      <c r="GH169" s="100" t="e">
        <f>+GF169/#REF!</f>
        <v>#REF!</v>
      </c>
      <c r="GI169" s="98"/>
      <c r="GJ169" s="98" t="s">
        <v>488</v>
      </c>
      <c r="GK169" s="98"/>
      <c r="GL169" s="98" t="s">
        <v>490</v>
      </c>
    </row>
    <row r="170" spans="186:194" ht="20.100000000000001" customHeight="1" x14ac:dyDescent="0.3">
      <c r="GD170" s="101" t="e">
        <f t="shared" si="4"/>
        <v>#REF!</v>
      </c>
      <c r="GE170" s="98"/>
      <c r="GF170" s="99" t="e">
        <f t="shared" si="5"/>
        <v>#REF!</v>
      </c>
      <c r="GG170" s="98"/>
      <c r="GH170" s="100" t="e">
        <f>+GF170/#REF!</f>
        <v>#REF!</v>
      </c>
      <c r="GI170" s="98"/>
      <c r="GJ170" s="98" t="s">
        <v>488</v>
      </c>
      <c r="GK170" s="98"/>
      <c r="GL170" s="98" t="s">
        <v>491</v>
      </c>
    </row>
    <row r="171" spans="186:194" ht="20.100000000000001" customHeight="1" x14ac:dyDescent="0.3">
      <c r="GD171" s="101" t="e">
        <f t="shared" si="4"/>
        <v>#REF!</v>
      </c>
      <c r="GE171" s="98"/>
      <c r="GF171" s="99" t="e">
        <f t="shared" si="5"/>
        <v>#REF!</v>
      </c>
      <c r="GG171" s="98"/>
      <c r="GH171" s="100" t="e">
        <f>+GF171/#REF!</f>
        <v>#REF!</v>
      </c>
      <c r="GI171" s="98"/>
      <c r="GJ171" s="98" t="s">
        <v>488</v>
      </c>
      <c r="GK171" s="98"/>
      <c r="GL171" s="98" t="s">
        <v>492</v>
      </c>
    </row>
    <row r="172" spans="186:194" ht="20.100000000000001" customHeight="1" x14ac:dyDescent="0.3">
      <c r="GD172" s="101" t="e">
        <f t="shared" si="4"/>
        <v>#REF!</v>
      </c>
      <c r="GE172" s="98"/>
      <c r="GF172" s="99" t="e">
        <f t="shared" si="5"/>
        <v>#REF!</v>
      </c>
      <c r="GG172" s="98"/>
      <c r="GH172" s="100" t="e">
        <f>+GF172/#REF!</f>
        <v>#REF!</v>
      </c>
      <c r="GI172" s="98"/>
      <c r="GJ172" s="98" t="s">
        <v>488</v>
      </c>
      <c r="GK172" s="98"/>
      <c r="GL172" s="98" t="s">
        <v>493</v>
      </c>
    </row>
    <row r="173" spans="186:194" ht="20.100000000000001" customHeight="1" x14ac:dyDescent="0.3">
      <c r="GD173" s="101" t="e">
        <f t="shared" si="4"/>
        <v>#REF!</v>
      </c>
      <c r="GE173" s="98"/>
      <c r="GF173" s="99" t="e">
        <f t="shared" si="5"/>
        <v>#REF!</v>
      </c>
      <c r="GG173" s="98"/>
      <c r="GH173" s="100" t="e">
        <f>+GF173/#REF!</f>
        <v>#REF!</v>
      </c>
      <c r="GI173" s="98"/>
      <c r="GJ173" s="98" t="s">
        <v>488</v>
      </c>
      <c r="GK173" s="98"/>
      <c r="GL173" s="98" t="s">
        <v>494</v>
      </c>
    </row>
    <row r="174" spans="186:194" ht="20.100000000000001" customHeight="1" x14ac:dyDescent="0.3">
      <c r="GD174" s="101" t="e">
        <f t="shared" si="4"/>
        <v>#REF!</v>
      </c>
      <c r="GE174" s="98"/>
      <c r="GF174" s="99" t="e">
        <f t="shared" si="5"/>
        <v>#REF!</v>
      </c>
      <c r="GG174" s="98"/>
      <c r="GH174" s="100" t="e">
        <f>+GF174/#REF!</f>
        <v>#REF!</v>
      </c>
      <c r="GI174" s="98"/>
      <c r="GJ174" s="98" t="s">
        <v>488</v>
      </c>
      <c r="GK174" s="98"/>
      <c r="GL174" s="98" t="s">
        <v>495</v>
      </c>
    </row>
    <row r="175" spans="186:194" ht="20.100000000000001" customHeight="1" x14ac:dyDescent="0.3">
      <c r="GD175" s="101" t="e">
        <f t="shared" si="4"/>
        <v>#REF!</v>
      </c>
      <c r="GE175" s="98"/>
      <c r="GF175" s="99" t="e">
        <f t="shared" si="5"/>
        <v>#REF!</v>
      </c>
      <c r="GG175" s="98"/>
      <c r="GH175" s="100" t="e">
        <f>+GF175/#REF!</f>
        <v>#REF!</v>
      </c>
      <c r="GI175" s="98"/>
      <c r="GJ175" s="98" t="s">
        <v>488</v>
      </c>
      <c r="GK175" s="98"/>
      <c r="GL175" s="98" t="s">
        <v>489</v>
      </c>
    </row>
    <row r="176" spans="186:194" ht="20.100000000000001" customHeight="1" x14ac:dyDescent="0.3">
      <c r="GD176" s="101" t="e">
        <f t="shared" si="4"/>
        <v>#REF!</v>
      </c>
      <c r="GE176" s="98"/>
      <c r="GF176" s="99" t="e">
        <f t="shared" si="5"/>
        <v>#REF!</v>
      </c>
      <c r="GG176" s="98"/>
      <c r="GH176" s="100" t="e">
        <f>+GF176/#REF!</f>
        <v>#REF!</v>
      </c>
      <c r="GI176" s="98"/>
      <c r="GJ176" s="98" t="s">
        <v>488</v>
      </c>
      <c r="GK176" s="98"/>
      <c r="GL176" s="98" t="s">
        <v>490</v>
      </c>
    </row>
    <row r="177" spans="186:194" ht="20.100000000000001" customHeight="1" x14ac:dyDescent="0.3">
      <c r="GD177" s="101" t="e">
        <f t="shared" si="4"/>
        <v>#REF!</v>
      </c>
      <c r="GE177" s="98"/>
      <c r="GF177" s="99" t="e">
        <f t="shared" si="5"/>
        <v>#REF!</v>
      </c>
      <c r="GG177" s="98"/>
      <c r="GH177" s="100" t="e">
        <f>+GF177/#REF!</f>
        <v>#REF!</v>
      </c>
      <c r="GI177" s="98"/>
      <c r="GJ177" s="98" t="s">
        <v>488</v>
      </c>
      <c r="GK177" s="98"/>
      <c r="GL177" s="98" t="s">
        <v>491</v>
      </c>
    </row>
    <row r="178" spans="186:194" ht="20.100000000000001" customHeight="1" x14ac:dyDescent="0.3">
      <c r="GD178" s="101" t="e">
        <f t="shared" si="4"/>
        <v>#REF!</v>
      </c>
      <c r="GE178" s="98"/>
      <c r="GF178" s="99" t="e">
        <f t="shared" si="5"/>
        <v>#REF!</v>
      </c>
      <c r="GG178" s="98"/>
      <c r="GH178" s="100" t="e">
        <f>+GF178/#REF!</f>
        <v>#REF!</v>
      </c>
      <c r="GI178" s="98"/>
      <c r="GJ178" s="98" t="s">
        <v>488</v>
      </c>
      <c r="GK178" s="98"/>
      <c r="GL178" s="98" t="s">
        <v>492</v>
      </c>
    </row>
    <row r="179" spans="186:194" ht="20.100000000000001" customHeight="1" x14ac:dyDescent="0.3">
      <c r="GD179" s="101" t="e">
        <f t="shared" si="4"/>
        <v>#REF!</v>
      </c>
      <c r="GE179" s="98"/>
      <c r="GF179" s="99" t="e">
        <f t="shared" si="5"/>
        <v>#REF!</v>
      </c>
      <c r="GG179" s="98"/>
      <c r="GH179" s="100" t="e">
        <f>+GF179/#REF!</f>
        <v>#REF!</v>
      </c>
      <c r="GI179" s="98"/>
      <c r="GJ179" s="98" t="s">
        <v>488</v>
      </c>
      <c r="GK179" s="98"/>
      <c r="GL179" s="98" t="s">
        <v>493</v>
      </c>
    </row>
    <row r="180" spans="186:194" ht="20.100000000000001" customHeight="1" x14ac:dyDescent="0.3">
      <c r="GD180" s="101" t="e">
        <f t="shared" si="4"/>
        <v>#REF!</v>
      </c>
      <c r="GE180" s="98"/>
      <c r="GF180" s="99" t="e">
        <f t="shared" si="5"/>
        <v>#REF!</v>
      </c>
      <c r="GG180" s="98"/>
      <c r="GH180" s="100" t="e">
        <f>+GF180/#REF!</f>
        <v>#REF!</v>
      </c>
      <c r="GI180" s="98"/>
      <c r="GJ180" s="98" t="s">
        <v>488</v>
      </c>
      <c r="GK180" s="98"/>
      <c r="GL180" s="98" t="s">
        <v>494</v>
      </c>
    </row>
    <row r="181" spans="186:194" ht="20.100000000000001" customHeight="1" x14ac:dyDescent="0.3">
      <c r="GD181" s="101" t="e">
        <f t="shared" si="4"/>
        <v>#REF!</v>
      </c>
      <c r="GE181" s="98"/>
      <c r="GF181" s="99" t="e">
        <f t="shared" si="5"/>
        <v>#REF!</v>
      </c>
      <c r="GG181" s="98"/>
      <c r="GH181" s="100" t="e">
        <f>+GF181/#REF!</f>
        <v>#REF!</v>
      </c>
      <c r="GI181" s="98"/>
      <c r="GJ181" s="98" t="s">
        <v>488</v>
      </c>
      <c r="GK181" s="98"/>
      <c r="GL181" s="98" t="s">
        <v>495</v>
      </c>
    </row>
    <row r="182" spans="186:194" ht="20.100000000000001" customHeight="1" x14ac:dyDescent="0.3">
      <c r="GD182" s="101" t="e">
        <f t="shared" si="4"/>
        <v>#REF!</v>
      </c>
      <c r="GE182" s="98"/>
      <c r="GF182" s="99" t="e">
        <f t="shared" si="5"/>
        <v>#REF!</v>
      </c>
      <c r="GG182" s="98"/>
      <c r="GH182" s="100" t="e">
        <f>+GF182/#REF!</f>
        <v>#REF!</v>
      </c>
      <c r="GI182" s="98"/>
      <c r="GJ182" s="98" t="s">
        <v>488</v>
      </c>
      <c r="GK182" s="98"/>
      <c r="GL182" s="98" t="s">
        <v>489</v>
      </c>
    </row>
    <row r="183" spans="186:194" ht="20.100000000000001" customHeight="1" x14ac:dyDescent="0.3">
      <c r="GD183" s="101" t="e">
        <f t="shared" si="4"/>
        <v>#REF!</v>
      </c>
      <c r="GE183" s="98"/>
      <c r="GF183" s="99" t="e">
        <f t="shared" si="5"/>
        <v>#REF!</v>
      </c>
      <c r="GG183" s="98"/>
      <c r="GH183" s="100" t="e">
        <f>+GF183/#REF!</f>
        <v>#REF!</v>
      </c>
      <c r="GI183" s="98"/>
      <c r="GJ183" s="98" t="s">
        <v>488</v>
      </c>
      <c r="GK183" s="98"/>
      <c r="GL183" s="98" t="s">
        <v>490</v>
      </c>
    </row>
    <row r="184" spans="186:194" ht="20.100000000000001" customHeight="1" x14ac:dyDescent="0.3">
      <c r="GD184" s="101" t="e">
        <f t="shared" si="4"/>
        <v>#REF!</v>
      </c>
      <c r="GE184" s="98"/>
      <c r="GF184" s="99" t="e">
        <f t="shared" si="5"/>
        <v>#REF!</v>
      </c>
      <c r="GG184" s="98"/>
      <c r="GH184" s="100" t="e">
        <f>+GF184/#REF!</f>
        <v>#REF!</v>
      </c>
      <c r="GI184" s="98"/>
      <c r="GJ184" s="98" t="s">
        <v>488</v>
      </c>
      <c r="GK184" s="98"/>
      <c r="GL184" s="98" t="s">
        <v>491</v>
      </c>
    </row>
    <row r="185" spans="186:194" ht="20.100000000000001" customHeight="1" x14ac:dyDescent="0.3">
      <c r="GD185" s="101" t="e">
        <f t="shared" si="4"/>
        <v>#REF!</v>
      </c>
      <c r="GE185" s="98"/>
      <c r="GF185" s="99" t="e">
        <f t="shared" si="5"/>
        <v>#REF!</v>
      </c>
      <c r="GG185" s="98"/>
      <c r="GH185" s="100" t="e">
        <f>+GF185/#REF!</f>
        <v>#REF!</v>
      </c>
      <c r="GI185" s="98"/>
      <c r="GJ185" s="98" t="s">
        <v>488</v>
      </c>
      <c r="GK185" s="98"/>
      <c r="GL185" s="98" t="s">
        <v>492</v>
      </c>
    </row>
    <row r="186" spans="186:194" ht="20.100000000000001" customHeight="1" x14ac:dyDescent="0.3">
      <c r="GD186" s="101" t="e">
        <f t="shared" si="4"/>
        <v>#REF!</v>
      </c>
      <c r="GE186" s="98"/>
      <c r="GF186" s="99" t="e">
        <f t="shared" si="5"/>
        <v>#REF!</v>
      </c>
      <c r="GG186" s="98"/>
      <c r="GH186" s="100" t="e">
        <f>+GF186/#REF!</f>
        <v>#REF!</v>
      </c>
      <c r="GI186" s="98"/>
      <c r="GJ186" s="98" t="s">
        <v>488</v>
      </c>
      <c r="GK186" s="98"/>
      <c r="GL186" s="98" t="s">
        <v>493</v>
      </c>
    </row>
    <row r="187" spans="186:194" ht="20.100000000000001" customHeight="1" x14ac:dyDescent="0.3">
      <c r="GD187" s="101" t="e">
        <f t="shared" si="4"/>
        <v>#REF!</v>
      </c>
      <c r="GE187" s="98"/>
      <c r="GF187" s="99" t="e">
        <f t="shared" si="5"/>
        <v>#REF!</v>
      </c>
      <c r="GG187" s="98"/>
      <c r="GH187" s="100" t="e">
        <f>+GF187/#REF!</f>
        <v>#REF!</v>
      </c>
      <c r="GI187" s="98"/>
      <c r="GJ187" s="98" t="s">
        <v>488</v>
      </c>
      <c r="GK187" s="98"/>
      <c r="GL187" s="98" t="s">
        <v>494</v>
      </c>
    </row>
    <row r="188" spans="186:194" ht="20.100000000000001" customHeight="1" x14ac:dyDescent="0.3">
      <c r="GD188" s="101" t="e">
        <f t="shared" si="4"/>
        <v>#REF!</v>
      </c>
      <c r="GE188" s="98"/>
      <c r="GF188" s="99" t="e">
        <f t="shared" si="5"/>
        <v>#REF!</v>
      </c>
      <c r="GG188" s="98"/>
      <c r="GH188" s="100" t="e">
        <f>+GF188/#REF!</f>
        <v>#REF!</v>
      </c>
      <c r="GI188" s="98"/>
      <c r="GJ188" s="98" t="s">
        <v>488</v>
      </c>
      <c r="GK188" s="98"/>
      <c r="GL188" s="98" t="s">
        <v>495</v>
      </c>
    </row>
    <row r="189" spans="186:194" ht="20.100000000000001" customHeight="1" x14ac:dyDescent="0.3">
      <c r="GD189" s="101" t="e">
        <f t="shared" si="4"/>
        <v>#REF!</v>
      </c>
      <c r="GE189" s="98"/>
      <c r="GF189" s="99" t="e">
        <f t="shared" si="5"/>
        <v>#REF!</v>
      </c>
      <c r="GG189" s="98"/>
      <c r="GH189" s="100" t="e">
        <f>+GF189/#REF!</f>
        <v>#REF!</v>
      </c>
      <c r="GI189" s="98"/>
      <c r="GJ189" s="98" t="s">
        <v>488</v>
      </c>
      <c r="GK189" s="98"/>
      <c r="GL189" s="98" t="s">
        <v>489</v>
      </c>
    </row>
    <row r="190" spans="186:194" ht="20.100000000000001" customHeight="1" x14ac:dyDescent="0.3">
      <c r="GD190" s="101" t="e">
        <f t="shared" si="4"/>
        <v>#REF!</v>
      </c>
      <c r="GE190" s="98"/>
      <c r="GF190" s="99" t="e">
        <f t="shared" si="5"/>
        <v>#REF!</v>
      </c>
      <c r="GG190" s="98"/>
      <c r="GH190" s="100" t="e">
        <f>+GF190/#REF!</f>
        <v>#REF!</v>
      </c>
      <c r="GI190" s="98"/>
      <c r="GJ190" s="98" t="s">
        <v>488</v>
      </c>
      <c r="GK190" s="98"/>
      <c r="GL190" s="98" t="s">
        <v>490</v>
      </c>
    </row>
    <row r="191" spans="186:194" ht="20.100000000000001" customHeight="1" x14ac:dyDescent="0.3">
      <c r="GD191" s="101" t="e">
        <f t="shared" si="4"/>
        <v>#REF!</v>
      </c>
      <c r="GE191" s="98"/>
      <c r="GF191" s="99" t="e">
        <f t="shared" si="5"/>
        <v>#REF!</v>
      </c>
      <c r="GG191" s="98"/>
      <c r="GH191" s="100" t="e">
        <f>+GF191/#REF!</f>
        <v>#REF!</v>
      </c>
      <c r="GI191" s="98"/>
      <c r="GJ191" s="98" t="s">
        <v>488</v>
      </c>
      <c r="GK191" s="98"/>
      <c r="GL191" s="98" t="s">
        <v>491</v>
      </c>
    </row>
    <row r="192" spans="186:194" ht="20.100000000000001" customHeight="1" x14ac:dyDescent="0.3">
      <c r="GD192" s="101" t="e">
        <f t="shared" si="4"/>
        <v>#REF!</v>
      </c>
      <c r="GE192" s="98"/>
      <c r="GF192" s="99" t="e">
        <f t="shared" si="5"/>
        <v>#REF!</v>
      </c>
      <c r="GG192" s="98"/>
      <c r="GH192" s="100" t="e">
        <f>+GF192/#REF!</f>
        <v>#REF!</v>
      </c>
      <c r="GI192" s="98"/>
      <c r="GJ192" s="98" t="s">
        <v>488</v>
      </c>
      <c r="GK192" s="98"/>
      <c r="GL192" s="98" t="s">
        <v>492</v>
      </c>
    </row>
    <row r="193" spans="186:194" ht="20.100000000000001" customHeight="1" x14ac:dyDescent="0.3">
      <c r="GD193" s="101" t="e">
        <f t="shared" si="4"/>
        <v>#REF!</v>
      </c>
      <c r="GE193" s="98"/>
      <c r="GF193" s="99" t="e">
        <f t="shared" si="5"/>
        <v>#REF!</v>
      </c>
      <c r="GG193" s="98"/>
      <c r="GH193" s="100" t="e">
        <f>+GF193/#REF!</f>
        <v>#REF!</v>
      </c>
      <c r="GI193" s="98"/>
      <c r="GJ193" s="98" t="s">
        <v>488</v>
      </c>
      <c r="GK193" s="98"/>
      <c r="GL193" s="98" t="s">
        <v>493</v>
      </c>
    </row>
    <row r="194" spans="186:194" ht="20.100000000000001" customHeight="1" x14ac:dyDescent="0.3">
      <c r="GD194" s="101" t="e">
        <f t="shared" si="4"/>
        <v>#REF!</v>
      </c>
      <c r="GE194" s="98"/>
      <c r="GF194" s="99" t="e">
        <f t="shared" si="5"/>
        <v>#REF!</v>
      </c>
      <c r="GG194" s="98"/>
      <c r="GH194" s="100" t="e">
        <f>+GF194/#REF!</f>
        <v>#REF!</v>
      </c>
      <c r="GI194" s="98"/>
      <c r="GJ194" s="98" t="s">
        <v>488</v>
      </c>
      <c r="GK194" s="98"/>
      <c r="GL194" s="98" t="s">
        <v>494</v>
      </c>
    </row>
    <row r="195" spans="186:194" ht="20.100000000000001" customHeight="1" x14ac:dyDescent="0.3">
      <c r="GD195" s="101" t="e">
        <f t="shared" si="4"/>
        <v>#REF!</v>
      </c>
      <c r="GE195" s="98"/>
      <c r="GF195" s="99" t="e">
        <f t="shared" si="5"/>
        <v>#REF!</v>
      </c>
      <c r="GG195" s="98"/>
      <c r="GH195" s="100" t="e">
        <f>+GF195/#REF!</f>
        <v>#REF!</v>
      </c>
      <c r="GI195" s="98"/>
      <c r="GJ195" s="98" t="s">
        <v>488</v>
      </c>
      <c r="GK195" s="98"/>
      <c r="GL195" s="98" t="s">
        <v>495</v>
      </c>
    </row>
    <row r="196" spans="186:194" ht="20.100000000000001" customHeight="1" x14ac:dyDescent="0.3">
      <c r="GD196" s="101" t="e">
        <f t="shared" si="4"/>
        <v>#REF!</v>
      </c>
      <c r="GE196" s="98"/>
      <c r="GF196" s="99" t="e">
        <f t="shared" si="5"/>
        <v>#REF!</v>
      </c>
      <c r="GG196" s="98"/>
      <c r="GH196" s="100" t="e">
        <f>+GF196/#REF!</f>
        <v>#REF!</v>
      </c>
      <c r="GI196" s="98"/>
      <c r="GJ196" s="98" t="s">
        <v>488</v>
      </c>
      <c r="GK196" s="98"/>
      <c r="GL196" s="98" t="s">
        <v>489</v>
      </c>
    </row>
    <row r="197" spans="186:194" ht="20.100000000000001" customHeight="1" x14ac:dyDescent="0.3">
      <c r="GD197" s="101" t="e">
        <f t="shared" si="4"/>
        <v>#REF!</v>
      </c>
      <c r="GE197" s="98"/>
      <c r="GF197" s="99" t="e">
        <f t="shared" si="5"/>
        <v>#REF!</v>
      </c>
      <c r="GG197" s="98"/>
      <c r="GH197" s="100" t="e">
        <f>+GF197/#REF!</f>
        <v>#REF!</v>
      </c>
      <c r="GI197" s="98"/>
      <c r="GJ197" s="98" t="s">
        <v>488</v>
      </c>
      <c r="GK197" s="98"/>
      <c r="GL197" s="98" t="s">
        <v>490</v>
      </c>
    </row>
    <row r="198" spans="186:194" ht="20.100000000000001" customHeight="1" x14ac:dyDescent="0.3">
      <c r="GD198" s="101" t="e">
        <f t="shared" si="4"/>
        <v>#REF!</v>
      </c>
      <c r="GE198" s="98"/>
      <c r="GF198" s="99" t="e">
        <f t="shared" si="5"/>
        <v>#REF!</v>
      </c>
      <c r="GG198" s="98"/>
      <c r="GH198" s="100" t="e">
        <f>+GF198/#REF!</f>
        <v>#REF!</v>
      </c>
      <c r="GI198" s="98"/>
      <c r="GJ198" s="98" t="s">
        <v>488</v>
      </c>
      <c r="GK198" s="98"/>
      <c r="GL198" s="98" t="s">
        <v>491</v>
      </c>
    </row>
    <row r="199" spans="186:194" ht="20.100000000000001" customHeight="1" x14ac:dyDescent="0.3">
      <c r="GD199" s="101" t="e">
        <f t="shared" si="4"/>
        <v>#REF!</v>
      </c>
      <c r="GE199" s="98"/>
      <c r="GF199" s="99" t="e">
        <f t="shared" si="5"/>
        <v>#REF!</v>
      </c>
      <c r="GG199" s="98"/>
      <c r="GH199" s="100" t="e">
        <f>+GF199/#REF!</f>
        <v>#REF!</v>
      </c>
      <c r="GI199" s="98"/>
      <c r="GJ199" s="98" t="s">
        <v>488</v>
      </c>
      <c r="GK199" s="98"/>
      <c r="GL199" s="98" t="s">
        <v>492</v>
      </c>
    </row>
    <row r="200" spans="186:194" ht="20.100000000000001" customHeight="1" x14ac:dyDescent="0.3">
      <c r="GD200" s="101" t="e">
        <f t="shared" si="4"/>
        <v>#REF!</v>
      </c>
      <c r="GE200" s="98"/>
      <c r="GF200" s="99" t="e">
        <f t="shared" si="5"/>
        <v>#REF!</v>
      </c>
      <c r="GG200" s="98"/>
      <c r="GH200" s="100" t="e">
        <f>+GF200/#REF!</f>
        <v>#REF!</v>
      </c>
      <c r="GI200" s="98"/>
      <c r="GJ200" s="98" t="s">
        <v>488</v>
      </c>
      <c r="GK200" s="98"/>
      <c r="GL200" s="98" t="s">
        <v>493</v>
      </c>
    </row>
    <row r="201" spans="186:194" ht="20.100000000000001" customHeight="1" x14ac:dyDescent="0.3">
      <c r="GD201" s="101" t="e">
        <f t="shared" si="4"/>
        <v>#REF!</v>
      </c>
      <c r="GE201" s="98"/>
      <c r="GF201" s="99" t="e">
        <f t="shared" si="5"/>
        <v>#REF!</v>
      </c>
      <c r="GG201" s="98"/>
      <c r="GH201" s="100" t="e">
        <f>+GF201/#REF!</f>
        <v>#REF!</v>
      </c>
      <c r="GI201" s="98"/>
      <c r="GJ201" s="98" t="s">
        <v>488</v>
      </c>
      <c r="GK201" s="98"/>
      <c r="GL201" s="98" t="s">
        <v>494</v>
      </c>
    </row>
    <row r="202" spans="186:194" ht="20.100000000000001" customHeight="1" x14ac:dyDescent="0.3">
      <c r="GD202" s="101" t="e">
        <f t="shared" si="4"/>
        <v>#REF!</v>
      </c>
      <c r="GE202" s="98"/>
      <c r="GF202" s="99" t="e">
        <f t="shared" si="5"/>
        <v>#REF!</v>
      </c>
      <c r="GG202" s="98"/>
      <c r="GH202" s="100" t="e">
        <f>+GF202/#REF!</f>
        <v>#REF!</v>
      </c>
      <c r="GI202" s="98"/>
      <c r="GJ202" s="98" t="s">
        <v>488</v>
      </c>
      <c r="GK202" s="98"/>
      <c r="GL202" s="98" t="s">
        <v>495</v>
      </c>
    </row>
    <row r="203" spans="186:194" ht="20.100000000000001" customHeight="1" x14ac:dyDescent="0.3">
      <c r="GD203" s="101" t="e">
        <f t="shared" si="4"/>
        <v>#REF!</v>
      </c>
      <c r="GE203" s="98"/>
      <c r="GF203" s="99" t="e">
        <f t="shared" si="5"/>
        <v>#REF!</v>
      </c>
      <c r="GG203" s="98"/>
      <c r="GH203" s="100" t="e">
        <f>+GF203/#REF!</f>
        <v>#REF!</v>
      </c>
      <c r="GI203" s="98"/>
      <c r="GJ203" s="98" t="s">
        <v>488</v>
      </c>
      <c r="GK203" s="98"/>
      <c r="GL203" s="98" t="s">
        <v>489</v>
      </c>
    </row>
    <row r="204" spans="186:194" ht="20.100000000000001" customHeight="1" x14ac:dyDescent="0.3">
      <c r="GD204" s="101" t="e">
        <f t="shared" si="4"/>
        <v>#REF!</v>
      </c>
      <c r="GE204" s="98"/>
      <c r="GF204" s="99" t="e">
        <f t="shared" si="5"/>
        <v>#REF!</v>
      </c>
      <c r="GG204" s="98"/>
      <c r="GH204" s="100" t="e">
        <f>+GF204/#REF!</f>
        <v>#REF!</v>
      </c>
      <c r="GI204" s="98"/>
      <c r="GJ204" s="98" t="s">
        <v>488</v>
      </c>
      <c r="GK204" s="98"/>
      <c r="GL204" s="98" t="s">
        <v>490</v>
      </c>
    </row>
    <row r="205" spans="186:194" ht="20.100000000000001" customHeight="1" x14ac:dyDescent="0.3">
      <c r="GD205" s="101" t="e">
        <f t="shared" si="4"/>
        <v>#REF!</v>
      </c>
      <c r="GE205" s="98"/>
      <c r="GF205" s="99" t="e">
        <f t="shared" si="5"/>
        <v>#REF!</v>
      </c>
      <c r="GG205" s="98"/>
      <c r="GH205" s="100" t="e">
        <f>+GF205/#REF!</f>
        <v>#REF!</v>
      </c>
      <c r="GI205" s="98"/>
      <c r="GJ205" s="98" t="s">
        <v>488</v>
      </c>
      <c r="GK205" s="98"/>
      <c r="GL205" s="98" t="s">
        <v>491</v>
      </c>
    </row>
    <row r="206" spans="186:194" ht="20.100000000000001" customHeight="1" x14ac:dyDescent="0.3">
      <c r="GD206" s="101" t="e">
        <f t="shared" si="4"/>
        <v>#REF!</v>
      </c>
      <c r="GE206" s="98"/>
      <c r="GF206" s="99" t="e">
        <f t="shared" si="5"/>
        <v>#REF!</v>
      </c>
      <c r="GG206" s="98"/>
      <c r="GH206" s="100" t="e">
        <f>+GF206/#REF!</f>
        <v>#REF!</v>
      </c>
      <c r="GI206" s="98"/>
      <c r="GJ206" s="98" t="s">
        <v>488</v>
      </c>
      <c r="GK206" s="98"/>
      <c r="GL206" s="98" t="s">
        <v>492</v>
      </c>
    </row>
    <row r="207" spans="186:194" ht="20.100000000000001" customHeight="1" x14ac:dyDescent="0.3">
      <c r="GD207" s="101" t="e">
        <f t="shared" si="4"/>
        <v>#REF!</v>
      </c>
      <c r="GE207" s="98"/>
      <c r="GF207" s="99" t="e">
        <f t="shared" si="5"/>
        <v>#REF!</v>
      </c>
      <c r="GG207" s="98"/>
      <c r="GH207" s="100" t="e">
        <f>+GF207/#REF!</f>
        <v>#REF!</v>
      </c>
      <c r="GI207" s="98"/>
      <c r="GJ207" s="98" t="s">
        <v>488</v>
      </c>
      <c r="GK207" s="98"/>
      <c r="GL207" s="98" t="s">
        <v>493</v>
      </c>
    </row>
    <row r="208" spans="186:194" ht="20.100000000000001" customHeight="1" x14ac:dyDescent="0.3">
      <c r="GD208" s="101" t="e">
        <f t="shared" si="4"/>
        <v>#REF!</v>
      </c>
      <c r="GE208" s="98"/>
      <c r="GF208" s="99" t="e">
        <f t="shared" si="5"/>
        <v>#REF!</v>
      </c>
      <c r="GG208" s="98"/>
      <c r="GH208" s="100" t="e">
        <f>+GF208/#REF!</f>
        <v>#REF!</v>
      </c>
      <c r="GI208" s="98"/>
      <c r="GJ208" s="98" t="s">
        <v>488</v>
      </c>
      <c r="GK208" s="98"/>
      <c r="GL208" s="98" t="s">
        <v>494</v>
      </c>
    </row>
    <row r="209" spans="186:194" ht="20.100000000000001" customHeight="1" x14ac:dyDescent="0.3">
      <c r="GD209" s="101" t="e">
        <f t="shared" si="4"/>
        <v>#REF!</v>
      </c>
      <c r="GE209" s="98"/>
      <c r="GF209" s="99" t="e">
        <f t="shared" si="5"/>
        <v>#REF!</v>
      </c>
      <c r="GG209" s="98"/>
      <c r="GH209" s="100" t="e">
        <f>+GF209/#REF!</f>
        <v>#REF!</v>
      </c>
      <c r="GI209" s="98"/>
      <c r="GJ209" s="98" t="s">
        <v>488</v>
      </c>
      <c r="GK209" s="98"/>
      <c r="GL209" s="98" t="s">
        <v>495</v>
      </c>
    </row>
    <row r="210" spans="186:194" ht="20.100000000000001" customHeight="1" x14ac:dyDescent="0.3">
      <c r="GD210" s="101" t="e">
        <f t="shared" si="4"/>
        <v>#REF!</v>
      </c>
      <c r="GE210" s="98"/>
      <c r="GF210" s="99" t="e">
        <f t="shared" si="5"/>
        <v>#REF!</v>
      </c>
      <c r="GG210" s="98"/>
      <c r="GH210" s="100" t="e">
        <f>+GF210/#REF!</f>
        <v>#REF!</v>
      </c>
      <c r="GI210" s="98"/>
      <c r="GJ210" s="98" t="s">
        <v>488</v>
      </c>
      <c r="GK210" s="98"/>
      <c r="GL210" s="98" t="s">
        <v>489</v>
      </c>
    </row>
    <row r="211" spans="186:194" ht="20.100000000000001" customHeight="1" x14ac:dyDescent="0.3">
      <c r="GD211" s="101" t="e">
        <f t="shared" ref="GD211:GD274" si="6">+GD210+1</f>
        <v>#REF!</v>
      </c>
      <c r="GE211" s="98"/>
      <c r="GF211" s="99" t="e">
        <f t="shared" ref="GF211:GF274" si="7">+GF210+1</f>
        <v>#REF!</v>
      </c>
      <c r="GG211" s="98"/>
      <c r="GH211" s="100" t="e">
        <f>+GF211/#REF!</f>
        <v>#REF!</v>
      </c>
      <c r="GI211" s="98"/>
      <c r="GJ211" s="98" t="s">
        <v>488</v>
      </c>
      <c r="GK211" s="98"/>
      <c r="GL211" s="98" t="s">
        <v>490</v>
      </c>
    </row>
    <row r="212" spans="186:194" ht="20.100000000000001" customHeight="1" x14ac:dyDescent="0.3">
      <c r="GD212" s="101" t="e">
        <f t="shared" si="6"/>
        <v>#REF!</v>
      </c>
      <c r="GE212" s="98"/>
      <c r="GF212" s="99" t="e">
        <f t="shared" si="7"/>
        <v>#REF!</v>
      </c>
      <c r="GG212" s="98"/>
      <c r="GH212" s="100" t="e">
        <f>+GF212/#REF!</f>
        <v>#REF!</v>
      </c>
      <c r="GI212" s="98"/>
      <c r="GJ212" s="98" t="s">
        <v>488</v>
      </c>
      <c r="GK212" s="98"/>
      <c r="GL212" s="98" t="s">
        <v>491</v>
      </c>
    </row>
    <row r="213" spans="186:194" ht="20.100000000000001" customHeight="1" x14ac:dyDescent="0.3">
      <c r="GD213" s="101" t="e">
        <f t="shared" si="6"/>
        <v>#REF!</v>
      </c>
      <c r="GE213" s="98"/>
      <c r="GF213" s="99" t="e">
        <f t="shared" si="7"/>
        <v>#REF!</v>
      </c>
      <c r="GG213" s="98"/>
      <c r="GH213" s="100" t="e">
        <f>+GF213/#REF!</f>
        <v>#REF!</v>
      </c>
      <c r="GI213" s="98"/>
      <c r="GJ213" s="98" t="s">
        <v>488</v>
      </c>
      <c r="GK213" s="98"/>
      <c r="GL213" s="98" t="s">
        <v>492</v>
      </c>
    </row>
    <row r="214" spans="186:194" ht="20.100000000000001" customHeight="1" x14ac:dyDescent="0.3">
      <c r="GD214" s="101" t="e">
        <f t="shared" si="6"/>
        <v>#REF!</v>
      </c>
      <c r="GE214" s="98"/>
      <c r="GF214" s="99" t="e">
        <f t="shared" si="7"/>
        <v>#REF!</v>
      </c>
      <c r="GG214" s="98"/>
      <c r="GH214" s="100" t="e">
        <f>+GF214/#REF!</f>
        <v>#REF!</v>
      </c>
      <c r="GI214" s="98"/>
      <c r="GJ214" s="98" t="s">
        <v>488</v>
      </c>
      <c r="GK214" s="98"/>
      <c r="GL214" s="98" t="s">
        <v>493</v>
      </c>
    </row>
    <row r="215" spans="186:194" ht="20.100000000000001" customHeight="1" x14ac:dyDescent="0.3">
      <c r="GD215" s="101" t="e">
        <f t="shared" si="6"/>
        <v>#REF!</v>
      </c>
      <c r="GE215" s="98"/>
      <c r="GF215" s="99" t="e">
        <f t="shared" si="7"/>
        <v>#REF!</v>
      </c>
      <c r="GG215" s="98"/>
      <c r="GH215" s="100" t="e">
        <f>+GF215/#REF!</f>
        <v>#REF!</v>
      </c>
      <c r="GI215" s="98"/>
      <c r="GJ215" s="98" t="s">
        <v>488</v>
      </c>
      <c r="GK215" s="98"/>
      <c r="GL215" s="98" t="s">
        <v>494</v>
      </c>
    </row>
    <row r="216" spans="186:194" ht="20.100000000000001" customHeight="1" x14ac:dyDescent="0.3">
      <c r="GD216" s="101" t="e">
        <f t="shared" si="6"/>
        <v>#REF!</v>
      </c>
      <c r="GE216" s="98"/>
      <c r="GF216" s="99" t="e">
        <f t="shared" si="7"/>
        <v>#REF!</v>
      </c>
      <c r="GG216" s="98"/>
      <c r="GH216" s="100" t="e">
        <f>+GF216/#REF!</f>
        <v>#REF!</v>
      </c>
      <c r="GI216" s="98"/>
      <c r="GJ216" s="98" t="s">
        <v>488</v>
      </c>
      <c r="GK216" s="98"/>
      <c r="GL216" s="98" t="s">
        <v>495</v>
      </c>
    </row>
    <row r="217" spans="186:194" ht="20.100000000000001" customHeight="1" x14ac:dyDescent="0.3">
      <c r="GD217" s="101" t="e">
        <f t="shared" si="6"/>
        <v>#REF!</v>
      </c>
      <c r="GE217" s="98"/>
      <c r="GF217" s="99" t="e">
        <f t="shared" si="7"/>
        <v>#REF!</v>
      </c>
      <c r="GG217" s="98"/>
      <c r="GH217" s="100" t="e">
        <f>+GF217/#REF!</f>
        <v>#REF!</v>
      </c>
      <c r="GI217" s="98"/>
      <c r="GJ217" s="98" t="s">
        <v>488</v>
      </c>
      <c r="GK217" s="98"/>
      <c r="GL217" s="98" t="s">
        <v>489</v>
      </c>
    </row>
    <row r="218" spans="186:194" ht="20.100000000000001" customHeight="1" x14ac:dyDescent="0.3">
      <c r="GD218" s="101" t="e">
        <f t="shared" si="6"/>
        <v>#REF!</v>
      </c>
      <c r="GE218" s="98"/>
      <c r="GF218" s="99" t="e">
        <f t="shared" si="7"/>
        <v>#REF!</v>
      </c>
      <c r="GG218" s="98"/>
      <c r="GH218" s="100" t="e">
        <f>+GF218/#REF!</f>
        <v>#REF!</v>
      </c>
      <c r="GI218" s="98"/>
      <c r="GJ218" s="98" t="s">
        <v>488</v>
      </c>
      <c r="GK218" s="98"/>
      <c r="GL218" s="98" t="s">
        <v>490</v>
      </c>
    </row>
    <row r="219" spans="186:194" ht="20.100000000000001" customHeight="1" x14ac:dyDescent="0.3">
      <c r="GD219" s="101" t="e">
        <f t="shared" si="6"/>
        <v>#REF!</v>
      </c>
      <c r="GE219" s="98"/>
      <c r="GF219" s="99" t="e">
        <f t="shared" si="7"/>
        <v>#REF!</v>
      </c>
      <c r="GG219" s="98"/>
      <c r="GH219" s="100" t="e">
        <f>+GF219/#REF!</f>
        <v>#REF!</v>
      </c>
      <c r="GI219" s="98"/>
      <c r="GJ219" s="98" t="s">
        <v>488</v>
      </c>
      <c r="GK219" s="98"/>
      <c r="GL219" s="98" t="s">
        <v>491</v>
      </c>
    </row>
    <row r="220" spans="186:194" ht="20.100000000000001" customHeight="1" x14ac:dyDescent="0.3">
      <c r="GD220" s="101" t="e">
        <f t="shared" si="6"/>
        <v>#REF!</v>
      </c>
      <c r="GE220" s="98"/>
      <c r="GF220" s="99" t="e">
        <f t="shared" si="7"/>
        <v>#REF!</v>
      </c>
      <c r="GG220" s="98"/>
      <c r="GH220" s="100" t="e">
        <f>+GF220/#REF!</f>
        <v>#REF!</v>
      </c>
      <c r="GI220" s="98"/>
      <c r="GJ220" s="98" t="s">
        <v>488</v>
      </c>
      <c r="GK220" s="98"/>
      <c r="GL220" s="98" t="s">
        <v>492</v>
      </c>
    </row>
    <row r="221" spans="186:194" ht="20.100000000000001" customHeight="1" x14ac:dyDescent="0.3">
      <c r="GD221" s="101" t="e">
        <f t="shared" si="6"/>
        <v>#REF!</v>
      </c>
      <c r="GE221" s="98"/>
      <c r="GF221" s="99" t="e">
        <f t="shared" si="7"/>
        <v>#REF!</v>
      </c>
      <c r="GG221" s="98"/>
      <c r="GH221" s="100" t="e">
        <f>+GF221/#REF!</f>
        <v>#REF!</v>
      </c>
      <c r="GI221" s="98"/>
      <c r="GJ221" s="98" t="s">
        <v>488</v>
      </c>
      <c r="GK221" s="98"/>
      <c r="GL221" s="98" t="s">
        <v>493</v>
      </c>
    </row>
    <row r="222" spans="186:194" ht="20.100000000000001" customHeight="1" x14ac:dyDescent="0.3">
      <c r="GD222" s="101" t="e">
        <f t="shared" si="6"/>
        <v>#REF!</v>
      </c>
      <c r="GE222" s="98"/>
      <c r="GF222" s="99" t="e">
        <f t="shared" si="7"/>
        <v>#REF!</v>
      </c>
      <c r="GG222" s="98"/>
      <c r="GH222" s="100" t="e">
        <f>+GF222/#REF!</f>
        <v>#REF!</v>
      </c>
      <c r="GI222" s="98"/>
      <c r="GJ222" s="98" t="s">
        <v>488</v>
      </c>
      <c r="GK222" s="98"/>
      <c r="GL222" s="98" t="s">
        <v>494</v>
      </c>
    </row>
    <row r="223" spans="186:194" ht="20.100000000000001" customHeight="1" x14ac:dyDescent="0.3">
      <c r="GD223" s="101" t="e">
        <f t="shared" si="6"/>
        <v>#REF!</v>
      </c>
      <c r="GE223" s="98"/>
      <c r="GF223" s="99" t="e">
        <f t="shared" si="7"/>
        <v>#REF!</v>
      </c>
      <c r="GG223" s="98"/>
      <c r="GH223" s="100" t="e">
        <f>+GF223/#REF!</f>
        <v>#REF!</v>
      </c>
      <c r="GI223" s="98"/>
      <c r="GJ223" s="98" t="s">
        <v>488</v>
      </c>
      <c r="GK223" s="98"/>
      <c r="GL223" s="98" t="s">
        <v>495</v>
      </c>
    </row>
    <row r="224" spans="186:194" ht="20.100000000000001" customHeight="1" x14ac:dyDescent="0.3">
      <c r="GD224" s="101" t="e">
        <f t="shared" si="6"/>
        <v>#REF!</v>
      </c>
      <c r="GE224" s="98"/>
      <c r="GF224" s="99" t="e">
        <f t="shared" si="7"/>
        <v>#REF!</v>
      </c>
      <c r="GG224" s="98"/>
      <c r="GH224" s="100" t="e">
        <f>+GF224/#REF!</f>
        <v>#REF!</v>
      </c>
      <c r="GI224" s="98"/>
      <c r="GJ224" s="98" t="s">
        <v>488</v>
      </c>
      <c r="GK224" s="98"/>
      <c r="GL224" s="98" t="s">
        <v>489</v>
      </c>
    </row>
    <row r="225" spans="186:194" ht="20.100000000000001" customHeight="1" x14ac:dyDescent="0.3">
      <c r="GD225" s="101" t="e">
        <f t="shared" si="6"/>
        <v>#REF!</v>
      </c>
      <c r="GE225" s="98"/>
      <c r="GF225" s="99" t="e">
        <f t="shared" si="7"/>
        <v>#REF!</v>
      </c>
      <c r="GG225" s="98"/>
      <c r="GH225" s="100" t="e">
        <f>+GF225/#REF!</f>
        <v>#REF!</v>
      </c>
      <c r="GI225" s="98"/>
      <c r="GJ225" s="98" t="s">
        <v>488</v>
      </c>
      <c r="GK225" s="98"/>
      <c r="GL225" s="98" t="s">
        <v>490</v>
      </c>
    </row>
    <row r="226" spans="186:194" ht="20.100000000000001" customHeight="1" x14ac:dyDescent="0.3">
      <c r="GD226" s="101" t="e">
        <f t="shared" si="6"/>
        <v>#REF!</v>
      </c>
      <c r="GE226" s="98"/>
      <c r="GF226" s="99" t="e">
        <f t="shared" si="7"/>
        <v>#REF!</v>
      </c>
      <c r="GG226" s="98"/>
      <c r="GH226" s="100" t="e">
        <f>+GF226/#REF!</f>
        <v>#REF!</v>
      </c>
      <c r="GI226" s="98"/>
      <c r="GJ226" s="98" t="s">
        <v>488</v>
      </c>
      <c r="GK226" s="98"/>
      <c r="GL226" s="98" t="s">
        <v>491</v>
      </c>
    </row>
    <row r="227" spans="186:194" ht="20.100000000000001" customHeight="1" x14ac:dyDescent="0.3">
      <c r="GD227" s="101" t="e">
        <f t="shared" si="6"/>
        <v>#REF!</v>
      </c>
      <c r="GE227" s="98"/>
      <c r="GF227" s="99" t="e">
        <f t="shared" si="7"/>
        <v>#REF!</v>
      </c>
      <c r="GG227" s="98"/>
      <c r="GH227" s="100" t="e">
        <f>+GF227/#REF!</f>
        <v>#REF!</v>
      </c>
      <c r="GI227" s="98"/>
      <c r="GJ227" s="98" t="s">
        <v>488</v>
      </c>
      <c r="GK227" s="98"/>
      <c r="GL227" s="98" t="s">
        <v>492</v>
      </c>
    </row>
    <row r="228" spans="186:194" ht="20.100000000000001" customHeight="1" x14ac:dyDescent="0.3">
      <c r="GD228" s="101" t="e">
        <f t="shared" si="6"/>
        <v>#REF!</v>
      </c>
      <c r="GE228" s="98"/>
      <c r="GF228" s="99" t="e">
        <f t="shared" si="7"/>
        <v>#REF!</v>
      </c>
      <c r="GG228" s="98"/>
      <c r="GH228" s="100" t="e">
        <f>+GF228/#REF!</f>
        <v>#REF!</v>
      </c>
      <c r="GI228" s="98"/>
      <c r="GJ228" s="98" t="s">
        <v>488</v>
      </c>
      <c r="GK228" s="98"/>
      <c r="GL228" s="98" t="s">
        <v>493</v>
      </c>
    </row>
    <row r="229" spans="186:194" ht="20.100000000000001" customHeight="1" x14ac:dyDescent="0.3">
      <c r="GD229" s="101" t="e">
        <f t="shared" si="6"/>
        <v>#REF!</v>
      </c>
      <c r="GE229" s="98"/>
      <c r="GF229" s="99" t="e">
        <f t="shared" si="7"/>
        <v>#REF!</v>
      </c>
      <c r="GG229" s="98"/>
      <c r="GH229" s="100" t="e">
        <f>+GF229/#REF!</f>
        <v>#REF!</v>
      </c>
      <c r="GI229" s="98"/>
      <c r="GJ229" s="98" t="s">
        <v>488</v>
      </c>
      <c r="GK229" s="98"/>
      <c r="GL229" s="98" t="s">
        <v>494</v>
      </c>
    </row>
    <row r="230" spans="186:194" ht="20.100000000000001" customHeight="1" x14ac:dyDescent="0.3">
      <c r="GD230" s="101" t="e">
        <f t="shared" si="6"/>
        <v>#REF!</v>
      </c>
      <c r="GE230" s="98"/>
      <c r="GF230" s="99" t="e">
        <f t="shared" si="7"/>
        <v>#REF!</v>
      </c>
      <c r="GG230" s="98"/>
      <c r="GH230" s="100" t="e">
        <f>+GF230/#REF!</f>
        <v>#REF!</v>
      </c>
      <c r="GI230" s="98"/>
      <c r="GJ230" s="98" t="s">
        <v>488</v>
      </c>
      <c r="GK230" s="98"/>
      <c r="GL230" s="98" t="s">
        <v>495</v>
      </c>
    </row>
    <row r="231" spans="186:194" ht="20.100000000000001" customHeight="1" x14ac:dyDescent="0.3">
      <c r="GD231" s="101" t="e">
        <f t="shared" si="6"/>
        <v>#REF!</v>
      </c>
      <c r="GE231" s="98"/>
      <c r="GF231" s="99" t="e">
        <f t="shared" si="7"/>
        <v>#REF!</v>
      </c>
      <c r="GG231" s="98"/>
      <c r="GH231" s="100" t="e">
        <f>+GF231/#REF!</f>
        <v>#REF!</v>
      </c>
      <c r="GI231" s="98"/>
      <c r="GJ231" s="98" t="s">
        <v>488</v>
      </c>
      <c r="GK231" s="98"/>
      <c r="GL231" s="98" t="s">
        <v>489</v>
      </c>
    </row>
    <row r="232" spans="186:194" ht="20.100000000000001" customHeight="1" x14ac:dyDescent="0.3">
      <c r="GD232" s="101" t="e">
        <f t="shared" si="6"/>
        <v>#REF!</v>
      </c>
      <c r="GE232" s="98"/>
      <c r="GF232" s="99" t="e">
        <f t="shared" si="7"/>
        <v>#REF!</v>
      </c>
      <c r="GG232" s="98"/>
      <c r="GH232" s="100" t="e">
        <f>+GF232/#REF!</f>
        <v>#REF!</v>
      </c>
      <c r="GI232" s="98"/>
      <c r="GJ232" s="98" t="s">
        <v>488</v>
      </c>
      <c r="GK232" s="98"/>
      <c r="GL232" s="98" t="s">
        <v>490</v>
      </c>
    </row>
    <row r="233" spans="186:194" ht="20.100000000000001" customHeight="1" x14ac:dyDescent="0.3">
      <c r="GD233" s="101" t="e">
        <f t="shared" si="6"/>
        <v>#REF!</v>
      </c>
      <c r="GE233" s="98"/>
      <c r="GF233" s="99" t="e">
        <f t="shared" si="7"/>
        <v>#REF!</v>
      </c>
      <c r="GG233" s="98"/>
      <c r="GH233" s="100" t="e">
        <f>+GF233/#REF!</f>
        <v>#REF!</v>
      </c>
      <c r="GI233" s="98"/>
      <c r="GJ233" s="98" t="s">
        <v>488</v>
      </c>
      <c r="GK233" s="98"/>
      <c r="GL233" s="98" t="s">
        <v>491</v>
      </c>
    </row>
    <row r="234" spans="186:194" ht="20.100000000000001" customHeight="1" x14ac:dyDescent="0.3">
      <c r="GD234" s="101" t="e">
        <f t="shared" si="6"/>
        <v>#REF!</v>
      </c>
      <c r="GE234" s="98"/>
      <c r="GF234" s="99" t="e">
        <f t="shared" si="7"/>
        <v>#REF!</v>
      </c>
      <c r="GG234" s="98"/>
      <c r="GH234" s="100" t="e">
        <f>+GF234/#REF!</f>
        <v>#REF!</v>
      </c>
      <c r="GI234" s="98"/>
      <c r="GJ234" s="98" t="s">
        <v>488</v>
      </c>
      <c r="GK234" s="98"/>
      <c r="GL234" s="98" t="s">
        <v>492</v>
      </c>
    </row>
    <row r="235" spans="186:194" ht="20.100000000000001" customHeight="1" x14ac:dyDescent="0.3">
      <c r="GD235" s="101" t="e">
        <f t="shared" si="6"/>
        <v>#REF!</v>
      </c>
      <c r="GE235" s="98"/>
      <c r="GF235" s="99" t="e">
        <f t="shared" si="7"/>
        <v>#REF!</v>
      </c>
      <c r="GG235" s="98"/>
      <c r="GH235" s="100" t="e">
        <f>+GF235/#REF!</f>
        <v>#REF!</v>
      </c>
      <c r="GI235" s="98"/>
      <c r="GJ235" s="98" t="s">
        <v>488</v>
      </c>
      <c r="GK235" s="98"/>
      <c r="GL235" s="98" t="s">
        <v>493</v>
      </c>
    </row>
    <row r="236" spans="186:194" ht="20.100000000000001" customHeight="1" x14ac:dyDescent="0.3">
      <c r="GD236" s="101" t="e">
        <f t="shared" si="6"/>
        <v>#REF!</v>
      </c>
      <c r="GE236" s="98"/>
      <c r="GF236" s="99" t="e">
        <f t="shared" si="7"/>
        <v>#REF!</v>
      </c>
      <c r="GG236" s="98"/>
      <c r="GH236" s="100" t="e">
        <f>+GF236/#REF!</f>
        <v>#REF!</v>
      </c>
      <c r="GI236" s="98"/>
      <c r="GJ236" s="98" t="s">
        <v>488</v>
      </c>
      <c r="GK236" s="98"/>
      <c r="GL236" s="98" t="s">
        <v>494</v>
      </c>
    </row>
    <row r="237" spans="186:194" ht="20.100000000000001" customHeight="1" x14ac:dyDescent="0.3">
      <c r="GD237" s="101" t="e">
        <f t="shared" si="6"/>
        <v>#REF!</v>
      </c>
      <c r="GE237" s="98"/>
      <c r="GF237" s="99" t="e">
        <f t="shared" si="7"/>
        <v>#REF!</v>
      </c>
      <c r="GG237" s="98"/>
      <c r="GH237" s="100" t="e">
        <f>+GF237/#REF!</f>
        <v>#REF!</v>
      </c>
      <c r="GI237" s="98"/>
      <c r="GJ237" s="98" t="s">
        <v>488</v>
      </c>
      <c r="GK237" s="98"/>
      <c r="GL237" s="98" t="s">
        <v>495</v>
      </c>
    </row>
    <row r="238" spans="186:194" ht="20.100000000000001" customHeight="1" x14ac:dyDescent="0.3">
      <c r="GD238" s="101" t="e">
        <f t="shared" si="6"/>
        <v>#REF!</v>
      </c>
      <c r="GE238" s="98"/>
      <c r="GF238" s="99" t="e">
        <f t="shared" si="7"/>
        <v>#REF!</v>
      </c>
      <c r="GG238" s="98"/>
      <c r="GH238" s="100" t="e">
        <f>+GF238/#REF!</f>
        <v>#REF!</v>
      </c>
      <c r="GI238" s="98"/>
      <c r="GJ238" s="98" t="s">
        <v>488</v>
      </c>
      <c r="GK238" s="98"/>
      <c r="GL238" s="98" t="s">
        <v>489</v>
      </c>
    </row>
    <row r="239" spans="186:194" ht="20.100000000000001" customHeight="1" x14ac:dyDescent="0.3">
      <c r="GD239" s="101" t="e">
        <f t="shared" si="6"/>
        <v>#REF!</v>
      </c>
      <c r="GE239" s="98"/>
      <c r="GF239" s="99" t="e">
        <f t="shared" si="7"/>
        <v>#REF!</v>
      </c>
      <c r="GG239" s="98"/>
      <c r="GH239" s="100" t="e">
        <f>+GF239/#REF!</f>
        <v>#REF!</v>
      </c>
      <c r="GI239" s="98"/>
      <c r="GJ239" s="98" t="s">
        <v>488</v>
      </c>
      <c r="GK239" s="98"/>
      <c r="GL239" s="98" t="s">
        <v>490</v>
      </c>
    </row>
    <row r="240" spans="186:194" ht="20.100000000000001" customHeight="1" x14ac:dyDescent="0.3">
      <c r="GD240" s="101" t="e">
        <f t="shared" si="6"/>
        <v>#REF!</v>
      </c>
      <c r="GE240" s="98"/>
      <c r="GF240" s="99" t="e">
        <f t="shared" si="7"/>
        <v>#REF!</v>
      </c>
      <c r="GG240" s="98"/>
      <c r="GH240" s="100" t="e">
        <f>+GF240/#REF!</f>
        <v>#REF!</v>
      </c>
      <c r="GI240" s="98"/>
      <c r="GJ240" s="98" t="s">
        <v>488</v>
      </c>
      <c r="GK240" s="98"/>
      <c r="GL240" s="98" t="s">
        <v>491</v>
      </c>
    </row>
    <row r="241" spans="186:194" ht="20.100000000000001" customHeight="1" x14ac:dyDescent="0.3">
      <c r="GD241" s="101" t="e">
        <f t="shared" si="6"/>
        <v>#REF!</v>
      </c>
      <c r="GE241" s="98"/>
      <c r="GF241" s="99" t="e">
        <f t="shared" si="7"/>
        <v>#REF!</v>
      </c>
      <c r="GG241" s="98"/>
      <c r="GH241" s="100" t="e">
        <f>+GF241/#REF!</f>
        <v>#REF!</v>
      </c>
      <c r="GI241" s="98"/>
      <c r="GJ241" s="98" t="s">
        <v>488</v>
      </c>
      <c r="GK241" s="98"/>
      <c r="GL241" s="98" t="s">
        <v>492</v>
      </c>
    </row>
    <row r="242" spans="186:194" ht="20.100000000000001" customHeight="1" x14ac:dyDescent="0.3">
      <c r="GD242" s="101" t="e">
        <f t="shared" si="6"/>
        <v>#REF!</v>
      </c>
      <c r="GE242" s="98"/>
      <c r="GF242" s="99" t="e">
        <f t="shared" si="7"/>
        <v>#REF!</v>
      </c>
      <c r="GG242" s="98"/>
      <c r="GH242" s="100" t="e">
        <f>+GF242/#REF!</f>
        <v>#REF!</v>
      </c>
      <c r="GI242" s="98"/>
      <c r="GJ242" s="98" t="s">
        <v>488</v>
      </c>
      <c r="GK242" s="98"/>
      <c r="GL242" s="98" t="s">
        <v>493</v>
      </c>
    </row>
    <row r="243" spans="186:194" ht="20.100000000000001" customHeight="1" x14ac:dyDescent="0.3">
      <c r="GD243" s="101" t="e">
        <f t="shared" si="6"/>
        <v>#REF!</v>
      </c>
      <c r="GE243" s="98"/>
      <c r="GF243" s="99" t="e">
        <f t="shared" si="7"/>
        <v>#REF!</v>
      </c>
      <c r="GG243" s="98"/>
      <c r="GH243" s="100" t="e">
        <f>+GF243/#REF!</f>
        <v>#REF!</v>
      </c>
      <c r="GI243" s="98"/>
      <c r="GJ243" s="98" t="s">
        <v>488</v>
      </c>
      <c r="GK243" s="98"/>
      <c r="GL243" s="98" t="s">
        <v>494</v>
      </c>
    </row>
    <row r="244" spans="186:194" ht="20.100000000000001" customHeight="1" x14ac:dyDescent="0.3">
      <c r="GD244" s="101" t="e">
        <f t="shared" si="6"/>
        <v>#REF!</v>
      </c>
      <c r="GE244" s="98"/>
      <c r="GF244" s="99" t="e">
        <f t="shared" si="7"/>
        <v>#REF!</v>
      </c>
      <c r="GG244" s="98"/>
      <c r="GH244" s="100" t="e">
        <f>+GF244/#REF!</f>
        <v>#REF!</v>
      </c>
      <c r="GI244" s="98"/>
      <c r="GJ244" s="98" t="s">
        <v>488</v>
      </c>
      <c r="GK244" s="98"/>
      <c r="GL244" s="98" t="s">
        <v>495</v>
      </c>
    </row>
    <row r="245" spans="186:194" ht="20.100000000000001" customHeight="1" x14ac:dyDescent="0.3">
      <c r="GD245" s="101" t="e">
        <f t="shared" si="6"/>
        <v>#REF!</v>
      </c>
      <c r="GE245" s="98"/>
      <c r="GF245" s="99" t="e">
        <f t="shared" si="7"/>
        <v>#REF!</v>
      </c>
      <c r="GG245" s="98"/>
      <c r="GH245" s="100" t="e">
        <f>+GF245/#REF!</f>
        <v>#REF!</v>
      </c>
      <c r="GI245" s="98"/>
      <c r="GJ245" s="98" t="s">
        <v>488</v>
      </c>
      <c r="GK245" s="98"/>
      <c r="GL245" s="98" t="s">
        <v>489</v>
      </c>
    </row>
    <row r="246" spans="186:194" ht="20.100000000000001" customHeight="1" x14ac:dyDescent="0.3">
      <c r="GD246" s="101" t="e">
        <f t="shared" si="6"/>
        <v>#REF!</v>
      </c>
      <c r="GE246" s="98"/>
      <c r="GF246" s="99" t="e">
        <f t="shared" si="7"/>
        <v>#REF!</v>
      </c>
      <c r="GG246" s="98"/>
      <c r="GH246" s="100" t="e">
        <f>+GF246/#REF!</f>
        <v>#REF!</v>
      </c>
      <c r="GI246" s="98"/>
      <c r="GJ246" s="98" t="s">
        <v>488</v>
      </c>
      <c r="GK246" s="98"/>
      <c r="GL246" s="98" t="s">
        <v>490</v>
      </c>
    </row>
    <row r="247" spans="186:194" ht="20.100000000000001" customHeight="1" x14ac:dyDescent="0.3">
      <c r="GD247" s="101" t="e">
        <f t="shared" si="6"/>
        <v>#REF!</v>
      </c>
      <c r="GE247" s="98"/>
      <c r="GF247" s="99" t="e">
        <f t="shared" si="7"/>
        <v>#REF!</v>
      </c>
      <c r="GG247" s="98"/>
      <c r="GH247" s="100" t="e">
        <f>+GF247/#REF!</f>
        <v>#REF!</v>
      </c>
      <c r="GI247" s="98"/>
      <c r="GJ247" s="98" t="s">
        <v>488</v>
      </c>
      <c r="GK247" s="98"/>
      <c r="GL247" s="98" t="s">
        <v>491</v>
      </c>
    </row>
    <row r="248" spans="186:194" ht="20.100000000000001" customHeight="1" x14ac:dyDescent="0.3">
      <c r="GD248" s="101" t="e">
        <f t="shared" si="6"/>
        <v>#REF!</v>
      </c>
      <c r="GE248" s="98"/>
      <c r="GF248" s="99" t="e">
        <f t="shared" si="7"/>
        <v>#REF!</v>
      </c>
      <c r="GG248" s="98"/>
      <c r="GH248" s="100" t="e">
        <f>+GF248/#REF!</f>
        <v>#REF!</v>
      </c>
      <c r="GI248" s="98"/>
      <c r="GJ248" s="98" t="s">
        <v>488</v>
      </c>
      <c r="GK248" s="98"/>
      <c r="GL248" s="98" t="s">
        <v>492</v>
      </c>
    </row>
    <row r="249" spans="186:194" ht="20.100000000000001" customHeight="1" x14ac:dyDescent="0.3">
      <c r="GD249" s="101" t="e">
        <f t="shared" si="6"/>
        <v>#REF!</v>
      </c>
      <c r="GE249" s="98"/>
      <c r="GF249" s="99" t="e">
        <f t="shared" si="7"/>
        <v>#REF!</v>
      </c>
      <c r="GG249" s="98"/>
      <c r="GH249" s="100" t="e">
        <f>+GF249/#REF!</f>
        <v>#REF!</v>
      </c>
      <c r="GI249" s="98"/>
      <c r="GJ249" s="98" t="s">
        <v>488</v>
      </c>
      <c r="GK249" s="98"/>
      <c r="GL249" s="98" t="s">
        <v>493</v>
      </c>
    </row>
    <row r="250" spans="186:194" ht="20.100000000000001" customHeight="1" x14ac:dyDescent="0.3">
      <c r="GD250" s="101" t="e">
        <f t="shared" si="6"/>
        <v>#REF!</v>
      </c>
      <c r="GE250" s="98"/>
      <c r="GF250" s="99" t="e">
        <f t="shared" si="7"/>
        <v>#REF!</v>
      </c>
      <c r="GG250" s="98"/>
      <c r="GH250" s="100" t="e">
        <f>+GF250/#REF!</f>
        <v>#REF!</v>
      </c>
      <c r="GI250" s="98"/>
      <c r="GJ250" s="98" t="s">
        <v>488</v>
      </c>
      <c r="GK250" s="98"/>
      <c r="GL250" s="98" t="s">
        <v>494</v>
      </c>
    </row>
    <row r="251" spans="186:194" ht="20.100000000000001" customHeight="1" x14ac:dyDescent="0.3">
      <c r="GD251" s="101" t="e">
        <f t="shared" si="6"/>
        <v>#REF!</v>
      </c>
      <c r="GE251" s="98"/>
      <c r="GF251" s="99" t="e">
        <f t="shared" si="7"/>
        <v>#REF!</v>
      </c>
      <c r="GG251" s="98"/>
      <c r="GH251" s="100" t="e">
        <f>+GF251/#REF!</f>
        <v>#REF!</v>
      </c>
      <c r="GI251" s="98"/>
      <c r="GJ251" s="98" t="s">
        <v>488</v>
      </c>
      <c r="GK251" s="98"/>
      <c r="GL251" s="98" t="s">
        <v>495</v>
      </c>
    </row>
    <row r="252" spans="186:194" ht="20.100000000000001" customHeight="1" x14ac:dyDescent="0.3">
      <c r="GD252" s="101" t="e">
        <f t="shared" si="6"/>
        <v>#REF!</v>
      </c>
      <c r="GE252" s="98"/>
      <c r="GF252" s="99" t="e">
        <f t="shared" si="7"/>
        <v>#REF!</v>
      </c>
      <c r="GG252" s="98"/>
      <c r="GH252" s="100" t="e">
        <f>+GF252/#REF!</f>
        <v>#REF!</v>
      </c>
      <c r="GI252" s="98"/>
      <c r="GJ252" s="98" t="s">
        <v>488</v>
      </c>
      <c r="GK252" s="98"/>
      <c r="GL252" s="98" t="s">
        <v>489</v>
      </c>
    </row>
    <row r="253" spans="186:194" ht="20.100000000000001" customHeight="1" x14ac:dyDescent="0.3">
      <c r="GD253" s="101" t="e">
        <f t="shared" si="6"/>
        <v>#REF!</v>
      </c>
      <c r="GE253" s="98"/>
      <c r="GF253" s="99" t="e">
        <f t="shared" si="7"/>
        <v>#REF!</v>
      </c>
      <c r="GG253" s="98"/>
      <c r="GH253" s="100" t="e">
        <f>+GF253/#REF!</f>
        <v>#REF!</v>
      </c>
      <c r="GI253" s="98"/>
      <c r="GJ253" s="98" t="s">
        <v>488</v>
      </c>
      <c r="GK253" s="98"/>
      <c r="GL253" s="98" t="s">
        <v>490</v>
      </c>
    </row>
    <row r="254" spans="186:194" ht="20.100000000000001" customHeight="1" x14ac:dyDescent="0.3">
      <c r="GD254" s="101" t="e">
        <f t="shared" si="6"/>
        <v>#REF!</v>
      </c>
      <c r="GE254" s="98"/>
      <c r="GF254" s="99" t="e">
        <f t="shared" si="7"/>
        <v>#REF!</v>
      </c>
      <c r="GG254" s="98"/>
      <c r="GH254" s="100" t="e">
        <f>+GF254/#REF!</f>
        <v>#REF!</v>
      </c>
      <c r="GI254" s="98"/>
      <c r="GJ254" s="98" t="s">
        <v>488</v>
      </c>
      <c r="GK254" s="98"/>
      <c r="GL254" s="98" t="s">
        <v>491</v>
      </c>
    </row>
    <row r="255" spans="186:194" ht="20.100000000000001" customHeight="1" x14ac:dyDescent="0.3">
      <c r="GD255" s="101" t="e">
        <f t="shared" si="6"/>
        <v>#REF!</v>
      </c>
      <c r="GE255" s="98"/>
      <c r="GF255" s="99" t="e">
        <f t="shared" si="7"/>
        <v>#REF!</v>
      </c>
      <c r="GG255" s="98"/>
      <c r="GH255" s="100" t="e">
        <f>+GF255/#REF!</f>
        <v>#REF!</v>
      </c>
      <c r="GI255" s="98"/>
      <c r="GJ255" s="98" t="s">
        <v>488</v>
      </c>
      <c r="GK255" s="98"/>
      <c r="GL255" s="98" t="s">
        <v>492</v>
      </c>
    </row>
    <row r="256" spans="186:194" ht="20.100000000000001" customHeight="1" x14ac:dyDescent="0.3">
      <c r="GD256" s="101" t="e">
        <f t="shared" si="6"/>
        <v>#REF!</v>
      </c>
      <c r="GE256" s="98"/>
      <c r="GF256" s="99" t="e">
        <f t="shared" si="7"/>
        <v>#REF!</v>
      </c>
      <c r="GG256" s="98"/>
      <c r="GH256" s="100" t="e">
        <f>+GF256/#REF!</f>
        <v>#REF!</v>
      </c>
      <c r="GI256" s="98"/>
      <c r="GJ256" s="98" t="s">
        <v>488</v>
      </c>
      <c r="GK256" s="98"/>
      <c r="GL256" s="98" t="s">
        <v>493</v>
      </c>
    </row>
    <row r="257" spans="186:194" ht="20.100000000000001" customHeight="1" x14ac:dyDescent="0.3">
      <c r="GD257" s="101" t="e">
        <f t="shared" si="6"/>
        <v>#REF!</v>
      </c>
      <c r="GE257" s="98"/>
      <c r="GF257" s="99" t="e">
        <f t="shared" si="7"/>
        <v>#REF!</v>
      </c>
      <c r="GG257" s="98"/>
      <c r="GH257" s="100" t="e">
        <f>+GF257/#REF!</f>
        <v>#REF!</v>
      </c>
      <c r="GI257" s="98"/>
      <c r="GJ257" s="98" t="s">
        <v>488</v>
      </c>
      <c r="GK257" s="98"/>
      <c r="GL257" s="98" t="s">
        <v>494</v>
      </c>
    </row>
    <row r="258" spans="186:194" ht="20.100000000000001" customHeight="1" x14ac:dyDescent="0.3">
      <c r="GD258" s="101" t="e">
        <f t="shared" si="6"/>
        <v>#REF!</v>
      </c>
      <c r="GE258" s="98"/>
      <c r="GF258" s="99" t="e">
        <f t="shared" si="7"/>
        <v>#REF!</v>
      </c>
      <c r="GG258" s="98"/>
      <c r="GH258" s="100" t="e">
        <f>+GF258/#REF!</f>
        <v>#REF!</v>
      </c>
      <c r="GI258" s="98"/>
      <c r="GJ258" s="98" t="s">
        <v>488</v>
      </c>
      <c r="GK258" s="98"/>
      <c r="GL258" s="98" t="s">
        <v>495</v>
      </c>
    </row>
    <row r="259" spans="186:194" ht="20.100000000000001" customHeight="1" x14ac:dyDescent="0.3">
      <c r="GD259" s="101" t="e">
        <f t="shared" si="6"/>
        <v>#REF!</v>
      </c>
      <c r="GE259" s="98"/>
      <c r="GF259" s="99" t="e">
        <f t="shared" si="7"/>
        <v>#REF!</v>
      </c>
      <c r="GG259" s="98"/>
      <c r="GH259" s="100" t="e">
        <f>+GF259/#REF!</f>
        <v>#REF!</v>
      </c>
      <c r="GI259" s="98"/>
      <c r="GJ259" s="98" t="s">
        <v>488</v>
      </c>
      <c r="GK259" s="98"/>
      <c r="GL259" s="98" t="s">
        <v>489</v>
      </c>
    </row>
    <row r="260" spans="186:194" ht="20.100000000000001" customHeight="1" x14ac:dyDescent="0.3">
      <c r="GD260" s="101" t="e">
        <f t="shared" si="6"/>
        <v>#REF!</v>
      </c>
      <c r="GE260" s="98"/>
      <c r="GF260" s="99" t="e">
        <f t="shared" si="7"/>
        <v>#REF!</v>
      </c>
      <c r="GG260" s="98"/>
      <c r="GH260" s="100" t="e">
        <f>+GF260/#REF!</f>
        <v>#REF!</v>
      </c>
      <c r="GI260" s="98"/>
      <c r="GJ260" s="98" t="s">
        <v>488</v>
      </c>
      <c r="GK260" s="98"/>
      <c r="GL260" s="98" t="s">
        <v>490</v>
      </c>
    </row>
    <row r="261" spans="186:194" ht="20.100000000000001" customHeight="1" x14ac:dyDescent="0.3">
      <c r="GD261" s="101" t="e">
        <f t="shared" si="6"/>
        <v>#REF!</v>
      </c>
      <c r="GE261" s="98"/>
      <c r="GF261" s="99" t="e">
        <f t="shared" si="7"/>
        <v>#REF!</v>
      </c>
      <c r="GG261" s="98"/>
      <c r="GH261" s="100" t="e">
        <f>+GF261/#REF!</f>
        <v>#REF!</v>
      </c>
      <c r="GI261" s="98"/>
      <c r="GJ261" s="98" t="s">
        <v>488</v>
      </c>
      <c r="GK261" s="98"/>
      <c r="GL261" s="98" t="s">
        <v>491</v>
      </c>
    </row>
    <row r="262" spans="186:194" ht="20.100000000000001" customHeight="1" x14ac:dyDescent="0.3">
      <c r="GD262" s="101" t="e">
        <f t="shared" si="6"/>
        <v>#REF!</v>
      </c>
      <c r="GE262" s="98"/>
      <c r="GF262" s="99" t="e">
        <f t="shared" si="7"/>
        <v>#REF!</v>
      </c>
      <c r="GG262" s="98"/>
      <c r="GH262" s="100" t="e">
        <f>+GF262/#REF!</f>
        <v>#REF!</v>
      </c>
      <c r="GI262" s="98"/>
      <c r="GJ262" s="98" t="s">
        <v>488</v>
      </c>
      <c r="GK262" s="98"/>
      <c r="GL262" s="98" t="s">
        <v>492</v>
      </c>
    </row>
    <row r="263" spans="186:194" ht="20.100000000000001" customHeight="1" x14ac:dyDescent="0.3">
      <c r="GD263" s="101" t="e">
        <f t="shared" si="6"/>
        <v>#REF!</v>
      </c>
      <c r="GE263" s="98"/>
      <c r="GF263" s="99" t="e">
        <f t="shared" si="7"/>
        <v>#REF!</v>
      </c>
      <c r="GG263" s="98"/>
      <c r="GH263" s="100" t="e">
        <f>+GF263/#REF!</f>
        <v>#REF!</v>
      </c>
      <c r="GI263" s="98"/>
      <c r="GJ263" s="98" t="s">
        <v>488</v>
      </c>
      <c r="GK263" s="98"/>
      <c r="GL263" s="98" t="s">
        <v>493</v>
      </c>
    </row>
    <row r="264" spans="186:194" ht="20.100000000000001" customHeight="1" x14ac:dyDescent="0.3">
      <c r="GD264" s="101" t="e">
        <f t="shared" si="6"/>
        <v>#REF!</v>
      </c>
      <c r="GE264" s="98"/>
      <c r="GF264" s="99" t="e">
        <f t="shared" si="7"/>
        <v>#REF!</v>
      </c>
      <c r="GG264" s="98"/>
      <c r="GH264" s="100" t="e">
        <f>+GF264/#REF!</f>
        <v>#REF!</v>
      </c>
      <c r="GI264" s="98"/>
      <c r="GJ264" s="98" t="s">
        <v>488</v>
      </c>
      <c r="GK264" s="98"/>
      <c r="GL264" s="98" t="s">
        <v>494</v>
      </c>
    </row>
    <row r="265" spans="186:194" ht="20.100000000000001" customHeight="1" x14ac:dyDescent="0.3">
      <c r="GD265" s="101" t="e">
        <f t="shared" si="6"/>
        <v>#REF!</v>
      </c>
      <c r="GE265" s="98"/>
      <c r="GF265" s="99" t="e">
        <f t="shared" si="7"/>
        <v>#REF!</v>
      </c>
      <c r="GG265" s="98"/>
      <c r="GH265" s="100" t="e">
        <f>+GF265/#REF!</f>
        <v>#REF!</v>
      </c>
      <c r="GI265" s="98"/>
      <c r="GJ265" s="98" t="s">
        <v>488</v>
      </c>
      <c r="GK265" s="98"/>
      <c r="GL265" s="98" t="s">
        <v>495</v>
      </c>
    </row>
    <row r="266" spans="186:194" ht="20.100000000000001" customHeight="1" x14ac:dyDescent="0.3">
      <c r="GD266" s="101" t="e">
        <f t="shared" si="6"/>
        <v>#REF!</v>
      </c>
      <c r="GE266" s="98"/>
      <c r="GF266" s="99" t="e">
        <f t="shared" si="7"/>
        <v>#REF!</v>
      </c>
      <c r="GG266" s="98"/>
      <c r="GH266" s="100" t="e">
        <f>+GF266/#REF!</f>
        <v>#REF!</v>
      </c>
      <c r="GI266" s="98"/>
      <c r="GJ266" s="98" t="s">
        <v>488</v>
      </c>
      <c r="GK266" s="98"/>
      <c r="GL266" s="98" t="s">
        <v>489</v>
      </c>
    </row>
    <row r="267" spans="186:194" ht="20.100000000000001" customHeight="1" x14ac:dyDescent="0.3">
      <c r="GD267" s="101" t="e">
        <f t="shared" si="6"/>
        <v>#REF!</v>
      </c>
      <c r="GE267" s="98"/>
      <c r="GF267" s="99" t="e">
        <f t="shared" si="7"/>
        <v>#REF!</v>
      </c>
      <c r="GG267" s="98"/>
      <c r="GH267" s="100" t="e">
        <f>+GF267/#REF!</f>
        <v>#REF!</v>
      </c>
      <c r="GI267" s="98"/>
      <c r="GJ267" s="98" t="s">
        <v>488</v>
      </c>
      <c r="GK267" s="98"/>
      <c r="GL267" s="98" t="s">
        <v>490</v>
      </c>
    </row>
    <row r="268" spans="186:194" ht="20.100000000000001" customHeight="1" x14ac:dyDescent="0.3">
      <c r="GD268" s="101" t="e">
        <f t="shared" si="6"/>
        <v>#REF!</v>
      </c>
      <c r="GE268" s="98"/>
      <c r="GF268" s="99" t="e">
        <f t="shared" si="7"/>
        <v>#REF!</v>
      </c>
      <c r="GG268" s="98"/>
      <c r="GH268" s="100" t="e">
        <f>+GF268/#REF!</f>
        <v>#REF!</v>
      </c>
      <c r="GI268" s="98"/>
      <c r="GJ268" s="98" t="s">
        <v>488</v>
      </c>
      <c r="GK268" s="98"/>
      <c r="GL268" s="98" t="s">
        <v>491</v>
      </c>
    </row>
    <row r="269" spans="186:194" ht="20.100000000000001" customHeight="1" x14ac:dyDescent="0.3">
      <c r="GD269" s="101" t="e">
        <f t="shared" si="6"/>
        <v>#REF!</v>
      </c>
      <c r="GE269" s="98"/>
      <c r="GF269" s="99" t="e">
        <f t="shared" si="7"/>
        <v>#REF!</v>
      </c>
      <c r="GG269" s="98"/>
      <c r="GH269" s="100" t="e">
        <f>+GF269/#REF!</f>
        <v>#REF!</v>
      </c>
      <c r="GI269" s="98"/>
      <c r="GJ269" s="98" t="s">
        <v>488</v>
      </c>
      <c r="GK269" s="98"/>
      <c r="GL269" s="98" t="s">
        <v>492</v>
      </c>
    </row>
    <row r="270" spans="186:194" ht="20.100000000000001" customHeight="1" x14ac:dyDescent="0.3">
      <c r="GD270" s="101" t="e">
        <f t="shared" si="6"/>
        <v>#REF!</v>
      </c>
      <c r="GE270" s="98"/>
      <c r="GF270" s="99" t="e">
        <f t="shared" si="7"/>
        <v>#REF!</v>
      </c>
      <c r="GG270" s="98"/>
      <c r="GH270" s="100" t="e">
        <f>+GF270/#REF!</f>
        <v>#REF!</v>
      </c>
      <c r="GI270" s="98"/>
      <c r="GJ270" s="98" t="s">
        <v>488</v>
      </c>
      <c r="GK270" s="98"/>
      <c r="GL270" s="98" t="s">
        <v>493</v>
      </c>
    </row>
    <row r="271" spans="186:194" ht="20.100000000000001" customHeight="1" x14ac:dyDescent="0.3">
      <c r="GD271" s="101" t="e">
        <f t="shared" si="6"/>
        <v>#REF!</v>
      </c>
      <c r="GE271" s="98"/>
      <c r="GF271" s="99" t="e">
        <f t="shared" si="7"/>
        <v>#REF!</v>
      </c>
      <c r="GG271" s="98"/>
      <c r="GH271" s="100" t="e">
        <f>+GF271/#REF!</f>
        <v>#REF!</v>
      </c>
      <c r="GI271" s="98"/>
      <c r="GJ271" s="98" t="s">
        <v>488</v>
      </c>
      <c r="GK271" s="98"/>
      <c r="GL271" s="98" t="s">
        <v>494</v>
      </c>
    </row>
    <row r="272" spans="186:194" ht="20.100000000000001" customHeight="1" x14ac:dyDescent="0.3">
      <c r="GD272" s="101" t="e">
        <f t="shared" si="6"/>
        <v>#REF!</v>
      </c>
      <c r="GE272" s="98"/>
      <c r="GF272" s="99" t="e">
        <f t="shared" si="7"/>
        <v>#REF!</v>
      </c>
      <c r="GG272" s="98"/>
      <c r="GH272" s="100" t="e">
        <f>+GF272/#REF!</f>
        <v>#REF!</v>
      </c>
      <c r="GI272" s="98"/>
      <c r="GJ272" s="98" t="s">
        <v>488</v>
      </c>
      <c r="GK272" s="98"/>
      <c r="GL272" s="98" t="s">
        <v>495</v>
      </c>
    </row>
    <row r="273" spans="186:194" ht="20.100000000000001" customHeight="1" x14ac:dyDescent="0.3">
      <c r="GD273" s="101" t="e">
        <f t="shared" si="6"/>
        <v>#REF!</v>
      </c>
      <c r="GE273" s="98"/>
      <c r="GF273" s="99" t="e">
        <f t="shared" si="7"/>
        <v>#REF!</v>
      </c>
      <c r="GG273" s="98"/>
      <c r="GH273" s="100" t="e">
        <f>+GF273/#REF!</f>
        <v>#REF!</v>
      </c>
      <c r="GI273" s="98"/>
      <c r="GJ273" s="98" t="s">
        <v>488</v>
      </c>
      <c r="GK273" s="98"/>
      <c r="GL273" s="98" t="s">
        <v>489</v>
      </c>
    </row>
    <row r="274" spans="186:194" ht="20.100000000000001" customHeight="1" x14ac:dyDescent="0.3">
      <c r="GD274" s="101" t="e">
        <f t="shared" si="6"/>
        <v>#REF!</v>
      </c>
      <c r="GE274" s="98"/>
      <c r="GF274" s="99" t="e">
        <f t="shared" si="7"/>
        <v>#REF!</v>
      </c>
      <c r="GG274" s="98"/>
      <c r="GH274" s="100" t="e">
        <f>+GF274/#REF!</f>
        <v>#REF!</v>
      </c>
      <c r="GI274" s="98"/>
      <c r="GJ274" s="98" t="s">
        <v>488</v>
      </c>
      <c r="GK274" s="98"/>
      <c r="GL274" s="98" t="s">
        <v>490</v>
      </c>
    </row>
    <row r="275" spans="186:194" ht="20.100000000000001" customHeight="1" x14ac:dyDescent="0.3">
      <c r="GD275" s="101" t="e">
        <f t="shared" ref="GD275:GD338" si="8">+GD274+1</f>
        <v>#REF!</v>
      </c>
      <c r="GE275" s="98"/>
      <c r="GF275" s="99" t="e">
        <f t="shared" ref="GF275:GF338" si="9">+GF274+1</f>
        <v>#REF!</v>
      </c>
      <c r="GG275" s="98"/>
      <c r="GH275" s="100" t="e">
        <f>+GF275/#REF!</f>
        <v>#REF!</v>
      </c>
      <c r="GI275" s="98"/>
      <c r="GJ275" s="98" t="s">
        <v>488</v>
      </c>
      <c r="GK275" s="98"/>
      <c r="GL275" s="98" t="s">
        <v>491</v>
      </c>
    </row>
    <row r="276" spans="186:194" ht="20.100000000000001" customHeight="1" x14ac:dyDescent="0.3">
      <c r="GD276" s="101" t="e">
        <f t="shared" si="8"/>
        <v>#REF!</v>
      </c>
      <c r="GE276" s="98"/>
      <c r="GF276" s="99" t="e">
        <f t="shared" si="9"/>
        <v>#REF!</v>
      </c>
      <c r="GG276" s="98"/>
      <c r="GH276" s="100" t="e">
        <f>+GF276/#REF!</f>
        <v>#REF!</v>
      </c>
      <c r="GI276" s="98"/>
      <c r="GJ276" s="98" t="s">
        <v>488</v>
      </c>
      <c r="GK276" s="98"/>
      <c r="GL276" s="98" t="s">
        <v>492</v>
      </c>
    </row>
    <row r="277" spans="186:194" ht="20.100000000000001" customHeight="1" x14ac:dyDescent="0.3">
      <c r="GD277" s="101" t="e">
        <f t="shared" si="8"/>
        <v>#REF!</v>
      </c>
      <c r="GE277" s="98"/>
      <c r="GF277" s="99" t="e">
        <f t="shared" si="9"/>
        <v>#REF!</v>
      </c>
      <c r="GG277" s="98"/>
      <c r="GH277" s="100" t="e">
        <f>+GF277/#REF!</f>
        <v>#REF!</v>
      </c>
      <c r="GI277" s="98"/>
      <c r="GJ277" s="98" t="s">
        <v>488</v>
      </c>
      <c r="GK277" s="98"/>
      <c r="GL277" s="98" t="s">
        <v>493</v>
      </c>
    </row>
    <row r="278" spans="186:194" ht="20.100000000000001" customHeight="1" x14ac:dyDescent="0.3">
      <c r="GD278" s="101" t="e">
        <f t="shared" si="8"/>
        <v>#REF!</v>
      </c>
      <c r="GE278" s="98"/>
      <c r="GF278" s="99" t="e">
        <f t="shared" si="9"/>
        <v>#REF!</v>
      </c>
      <c r="GG278" s="98"/>
      <c r="GH278" s="100" t="e">
        <f>+GF278/#REF!</f>
        <v>#REF!</v>
      </c>
      <c r="GI278" s="98"/>
      <c r="GJ278" s="98" t="s">
        <v>488</v>
      </c>
      <c r="GK278" s="98"/>
      <c r="GL278" s="98" t="s">
        <v>494</v>
      </c>
    </row>
    <row r="279" spans="186:194" ht="20.100000000000001" customHeight="1" x14ac:dyDescent="0.3">
      <c r="GD279" s="101" t="e">
        <f t="shared" si="8"/>
        <v>#REF!</v>
      </c>
      <c r="GE279" s="98"/>
      <c r="GF279" s="99" t="e">
        <f t="shared" si="9"/>
        <v>#REF!</v>
      </c>
      <c r="GG279" s="98"/>
      <c r="GH279" s="100" t="e">
        <f>+GF279/#REF!</f>
        <v>#REF!</v>
      </c>
      <c r="GI279" s="98"/>
      <c r="GJ279" s="98" t="s">
        <v>488</v>
      </c>
      <c r="GK279" s="98"/>
      <c r="GL279" s="98" t="s">
        <v>495</v>
      </c>
    </row>
    <row r="280" spans="186:194" ht="20.100000000000001" customHeight="1" x14ac:dyDescent="0.3">
      <c r="GD280" s="101" t="e">
        <f t="shared" si="8"/>
        <v>#REF!</v>
      </c>
      <c r="GE280" s="98"/>
      <c r="GF280" s="99" t="e">
        <f t="shared" si="9"/>
        <v>#REF!</v>
      </c>
      <c r="GG280" s="98"/>
      <c r="GH280" s="100" t="e">
        <f>+GF280/#REF!</f>
        <v>#REF!</v>
      </c>
      <c r="GI280" s="98"/>
      <c r="GJ280" s="98" t="s">
        <v>488</v>
      </c>
      <c r="GK280" s="98"/>
      <c r="GL280" s="98" t="s">
        <v>489</v>
      </c>
    </row>
    <row r="281" spans="186:194" ht="20.100000000000001" customHeight="1" x14ac:dyDescent="0.3">
      <c r="GD281" s="101" t="e">
        <f t="shared" si="8"/>
        <v>#REF!</v>
      </c>
      <c r="GE281" s="98"/>
      <c r="GF281" s="99" t="e">
        <f t="shared" si="9"/>
        <v>#REF!</v>
      </c>
      <c r="GG281" s="98"/>
      <c r="GH281" s="100" t="e">
        <f>+GF281/#REF!</f>
        <v>#REF!</v>
      </c>
      <c r="GI281" s="98"/>
      <c r="GJ281" s="98" t="s">
        <v>488</v>
      </c>
      <c r="GK281" s="98"/>
      <c r="GL281" s="98" t="s">
        <v>490</v>
      </c>
    </row>
    <row r="282" spans="186:194" ht="20.100000000000001" customHeight="1" x14ac:dyDescent="0.3">
      <c r="GD282" s="101" t="e">
        <f t="shared" si="8"/>
        <v>#REF!</v>
      </c>
      <c r="GE282" s="98"/>
      <c r="GF282" s="99" t="e">
        <f t="shared" si="9"/>
        <v>#REF!</v>
      </c>
      <c r="GG282" s="98"/>
      <c r="GH282" s="100" t="e">
        <f>+GF282/#REF!</f>
        <v>#REF!</v>
      </c>
      <c r="GI282" s="98"/>
      <c r="GJ282" s="98" t="s">
        <v>488</v>
      </c>
      <c r="GK282" s="98"/>
      <c r="GL282" s="98" t="s">
        <v>491</v>
      </c>
    </row>
    <row r="283" spans="186:194" ht="20.100000000000001" customHeight="1" x14ac:dyDescent="0.3">
      <c r="GD283" s="101" t="e">
        <f t="shared" si="8"/>
        <v>#REF!</v>
      </c>
      <c r="GE283" s="98"/>
      <c r="GF283" s="99" t="e">
        <f t="shared" si="9"/>
        <v>#REF!</v>
      </c>
      <c r="GG283" s="98"/>
      <c r="GH283" s="100" t="e">
        <f>+GF283/#REF!</f>
        <v>#REF!</v>
      </c>
      <c r="GI283" s="98"/>
      <c r="GJ283" s="98" t="s">
        <v>488</v>
      </c>
      <c r="GK283" s="98"/>
      <c r="GL283" s="98" t="s">
        <v>492</v>
      </c>
    </row>
    <row r="284" spans="186:194" ht="20.100000000000001" customHeight="1" x14ac:dyDescent="0.3">
      <c r="GD284" s="101" t="e">
        <f t="shared" si="8"/>
        <v>#REF!</v>
      </c>
      <c r="GE284" s="98"/>
      <c r="GF284" s="99" t="e">
        <f t="shared" si="9"/>
        <v>#REF!</v>
      </c>
      <c r="GG284" s="98"/>
      <c r="GH284" s="100" t="e">
        <f>+GF284/#REF!</f>
        <v>#REF!</v>
      </c>
      <c r="GI284" s="98"/>
      <c r="GJ284" s="98" t="s">
        <v>488</v>
      </c>
      <c r="GK284" s="98"/>
      <c r="GL284" s="98" t="s">
        <v>493</v>
      </c>
    </row>
    <row r="285" spans="186:194" ht="20.100000000000001" customHeight="1" x14ac:dyDescent="0.3">
      <c r="GD285" s="101" t="e">
        <f t="shared" si="8"/>
        <v>#REF!</v>
      </c>
      <c r="GE285" s="98"/>
      <c r="GF285" s="99" t="e">
        <f t="shared" si="9"/>
        <v>#REF!</v>
      </c>
      <c r="GG285" s="98"/>
      <c r="GH285" s="100" t="e">
        <f>+GF285/#REF!</f>
        <v>#REF!</v>
      </c>
      <c r="GI285" s="98"/>
      <c r="GJ285" s="98" t="s">
        <v>488</v>
      </c>
      <c r="GK285" s="98"/>
      <c r="GL285" s="98" t="s">
        <v>494</v>
      </c>
    </row>
    <row r="286" spans="186:194" ht="20.100000000000001" customHeight="1" x14ac:dyDescent="0.3">
      <c r="GD286" s="101" t="e">
        <f t="shared" si="8"/>
        <v>#REF!</v>
      </c>
      <c r="GE286" s="98"/>
      <c r="GF286" s="99" t="e">
        <f t="shared" si="9"/>
        <v>#REF!</v>
      </c>
      <c r="GG286" s="98"/>
      <c r="GH286" s="100" t="e">
        <f>+GF286/#REF!</f>
        <v>#REF!</v>
      </c>
      <c r="GI286" s="98"/>
      <c r="GJ286" s="98" t="s">
        <v>488</v>
      </c>
      <c r="GK286" s="98"/>
      <c r="GL286" s="98" t="s">
        <v>495</v>
      </c>
    </row>
    <row r="287" spans="186:194" ht="20.100000000000001" customHeight="1" x14ac:dyDescent="0.3">
      <c r="GD287" s="101" t="e">
        <f t="shared" si="8"/>
        <v>#REF!</v>
      </c>
      <c r="GE287" s="98"/>
      <c r="GF287" s="99" t="e">
        <f t="shared" si="9"/>
        <v>#REF!</v>
      </c>
      <c r="GG287" s="98"/>
      <c r="GH287" s="100" t="e">
        <f>+GF287/#REF!</f>
        <v>#REF!</v>
      </c>
      <c r="GI287" s="98"/>
      <c r="GJ287" s="98" t="s">
        <v>488</v>
      </c>
      <c r="GK287" s="98"/>
      <c r="GL287" s="98" t="s">
        <v>489</v>
      </c>
    </row>
    <row r="288" spans="186:194" ht="20.100000000000001" customHeight="1" x14ac:dyDescent="0.3">
      <c r="GD288" s="101" t="e">
        <f t="shared" si="8"/>
        <v>#REF!</v>
      </c>
      <c r="GE288" s="98"/>
      <c r="GF288" s="99" t="e">
        <f t="shared" si="9"/>
        <v>#REF!</v>
      </c>
      <c r="GG288" s="98"/>
      <c r="GH288" s="100" t="e">
        <f>+GF288/#REF!</f>
        <v>#REF!</v>
      </c>
      <c r="GI288" s="98"/>
      <c r="GJ288" s="98" t="s">
        <v>488</v>
      </c>
      <c r="GK288" s="98"/>
      <c r="GL288" s="98" t="s">
        <v>490</v>
      </c>
    </row>
    <row r="289" spans="186:194" ht="20.100000000000001" customHeight="1" x14ac:dyDescent="0.3">
      <c r="GD289" s="101" t="e">
        <f t="shared" si="8"/>
        <v>#REF!</v>
      </c>
      <c r="GE289" s="98"/>
      <c r="GF289" s="99" t="e">
        <f t="shared" si="9"/>
        <v>#REF!</v>
      </c>
      <c r="GG289" s="98"/>
      <c r="GH289" s="100" t="e">
        <f>+GF289/#REF!</f>
        <v>#REF!</v>
      </c>
      <c r="GI289" s="98"/>
      <c r="GJ289" s="98" t="s">
        <v>488</v>
      </c>
      <c r="GK289" s="98"/>
      <c r="GL289" s="98" t="s">
        <v>491</v>
      </c>
    </row>
    <row r="290" spans="186:194" ht="20.100000000000001" customHeight="1" x14ac:dyDescent="0.3">
      <c r="GD290" s="101" t="e">
        <f t="shared" si="8"/>
        <v>#REF!</v>
      </c>
      <c r="GE290" s="98"/>
      <c r="GF290" s="99" t="e">
        <f t="shared" si="9"/>
        <v>#REF!</v>
      </c>
      <c r="GG290" s="98"/>
      <c r="GH290" s="100" t="e">
        <f>+GF290/#REF!</f>
        <v>#REF!</v>
      </c>
      <c r="GI290" s="98"/>
      <c r="GJ290" s="98" t="s">
        <v>488</v>
      </c>
      <c r="GK290" s="98"/>
      <c r="GL290" s="98" t="s">
        <v>492</v>
      </c>
    </row>
    <row r="291" spans="186:194" ht="20.100000000000001" customHeight="1" x14ac:dyDescent="0.3">
      <c r="GD291" s="101" t="e">
        <f t="shared" si="8"/>
        <v>#REF!</v>
      </c>
      <c r="GE291" s="98"/>
      <c r="GF291" s="99" t="e">
        <f t="shared" si="9"/>
        <v>#REF!</v>
      </c>
      <c r="GG291" s="98"/>
      <c r="GH291" s="100" t="e">
        <f>+GF291/#REF!</f>
        <v>#REF!</v>
      </c>
      <c r="GI291" s="98"/>
      <c r="GJ291" s="98" t="s">
        <v>488</v>
      </c>
      <c r="GK291" s="98"/>
      <c r="GL291" s="98" t="s">
        <v>493</v>
      </c>
    </row>
    <row r="292" spans="186:194" ht="20.100000000000001" customHeight="1" x14ac:dyDescent="0.3">
      <c r="GD292" s="101" t="e">
        <f t="shared" si="8"/>
        <v>#REF!</v>
      </c>
      <c r="GE292" s="98"/>
      <c r="GF292" s="99" t="e">
        <f t="shared" si="9"/>
        <v>#REF!</v>
      </c>
      <c r="GG292" s="98"/>
      <c r="GH292" s="100" t="e">
        <f>+GF292/#REF!</f>
        <v>#REF!</v>
      </c>
      <c r="GI292" s="98"/>
      <c r="GJ292" s="98" t="s">
        <v>488</v>
      </c>
      <c r="GK292" s="98"/>
      <c r="GL292" s="98" t="s">
        <v>494</v>
      </c>
    </row>
    <row r="293" spans="186:194" ht="20.100000000000001" customHeight="1" x14ac:dyDescent="0.3">
      <c r="GD293" s="101" t="e">
        <f t="shared" si="8"/>
        <v>#REF!</v>
      </c>
      <c r="GE293" s="98"/>
      <c r="GF293" s="99" t="e">
        <f t="shared" si="9"/>
        <v>#REF!</v>
      </c>
      <c r="GG293" s="98"/>
      <c r="GH293" s="100" t="e">
        <f>+GF293/#REF!</f>
        <v>#REF!</v>
      </c>
      <c r="GI293" s="98"/>
      <c r="GJ293" s="98" t="s">
        <v>488</v>
      </c>
      <c r="GK293" s="98"/>
      <c r="GL293" s="98" t="s">
        <v>495</v>
      </c>
    </row>
    <row r="294" spans="186:194" ht="20.100000000000001" customHeight="1" x14ac:dyDescent="0.3">
      <c r="GD294" s="101" t="e">
        <f t="shared" si="8"/>
        <v>#REF!</v>
      </c>
      <c r="GE294" s="98"/>
      <c r="GF294" s="99" t="e">
        <f t="shared" si="9"/>
        <v>#REF!</v>
      </c>
      <c r="GG294" s="98"/>
      <c r="GH294" s="100" t="e">
        <f>+GF294/#REF!</f>
        <v>#REF!</v>
      </c>
      <c r="GI294" s="98"/>
      <c r="GJ294" s="98" t="s">
        <v>488</v>
      </c>
      <c r="GK294" s="98"/>
      <c r="GL294" s="98" t="s">
        <v>489</v>
      </c>
    </row>
    <row r="295" spans="186:194" ht="20.100000000000001" customHeight="1" x14ac:dyDescent="0.3">
      <c r="GD295" s="101" t="e">
        <f t="shared" si="8"/>
        <v>#REF!</v>
      </c>
      <c r="GE295" s="98"/>
      <c r="GF295" s="99" t="e">
        <f t="shared" si="9"/>
        <v>#REF!</v>
      </c>
      <c r="GG295" s="98"/>
      <c r="GH295" s="100" t="e">
        <f>+GF295/#REF!</f>
        <v>#REF!</v>
      </c>
      <c r="GI295" s="98"/>
      <c r="GJ295" s="98" t="s">
        <v>488</v>
      </c>
      <c r="GK295" s="98"/>
      <c r="GL295" s="98" t="s">
        <v>490</v>
      </c>
    </row>
    <row r="296" spans="186:194" ht="20.100000000000001" customHeight="1" x14ac:dyDescent="0.3">
      <c r="GD296" s="101" t="e">
        <f t="shared" si="8"/>
        <v>#REF!</v>
      </c>
      <c r="GE296" s="98"/>
      <c r="GF296" s="99" t="e">
        <f t="shared" si="9"/>
        <v>#REF!</v>
      </c>
      <c r="GG296" s="98"/>
      <c r="GH296" s="100" t="e">
        <f>+GF296/#REF!</f>
        <v>#REF!</v>
      </c>
      <c r="GI296" s="98"/>
      <c r="GJ296" s="98" t="s">
        <v>488</v>
      </c>
      <c r="GK296" s="98"/>
      <c r="GL296" s="98" t="s">
        <v>491</v>
      </c>
    </row>
    <row r="297" spans="186:194" ht="20.100000000000001" customHeight="1" x14ac:dyDescent="0.3">
      <c r="GD297" s="101" t="e">
        <f t="shared" si="8"/>
        <v>#REF!</v>
      </c>
      <c r="GE297" s="98"/>
      <c r="GF297" s="99" t="e">
        <f t="shared" si="9"/>
        <v>#REF!</v>
      </c>
      <c r="GG297" s="98"/>
      <c r="GH297" s="100" t="e">
        <f>+GF297/#REF!</f>
        <v>#REF!</v>
      </c>
      <c r="GI297" s="98"/>
      <c r="GJ297" s="98" t="s">
        <v>488</v>
      </c>
      <c r="GK297" s="98"/>
      <c r="GL297" s="98" t="s">
        <v>492</v>
      </c>
    </row>
    <row r="298" spans="186:194" ht="20.100000000000001" customHeight="1" x14ac:dyDescent="0.3">
      <c r="GD298" s="101" t="e">
        <f t="shared" si="8"/>
        <v>#REF!</v>
      </c>
      <c r="GE298" s="98"/>
      <c r="GF298" s="99" t="e">
        <f t="shared" si="9"/>
        <v>#REF!</v>
      </c>
      <c r="GG298" s="98"/>
      <c r="GH298" s="100" t="e">
        <f>+GF298/#REF!</f>
        <v>#REF!</v>
      </c>
      <c r="GI298" s="98"/>
      <c r="GJ298" s="98" t="s">
        <v>488</v>
      </c>
      <c r="GK298" s="98"/>
      <c r="GL298" s="98" t="s">
        <v>493</v>
      </c>
    </row>
    <row r="299" spans="186:194" ht="20.100000000000001" customHeight="1" x14ac:dyDescent="0.3">
      <c r="GD299" s="101" t="e">
        <f t="shared" si="8"/>
        <v>#REF!</v>
      </c>
      <c r="GE299" s="98"/>
      <c r="GF299" s="99" t="e">
        <f t="shared" si="9"/>
        <v>#REF!</v>
      </c>
      <c r="GG299" s="98"/>
      <c r="GH299" s="100" t="e">
        <f>+GF299/#REF!</f>
        <v>#REF!</v>
      </c>
      <c r="GI299" s="98"/>
      <c r="GJ299" s="98" t="s">
        <v>488</v>
      </c>
      <c r="GK299" s="98"/>
      <c r="GL299" s="98" t="s">
        <v>494</v>
      </c>
    </row>
    <row r="300" spans="186:194" ht="20.100000000000001" customHeight="1" x14ac:dyDescent="0.3">
      <c r="GD300" s="101" t="e">
        <f t="shared" si="8"/>
        <v>#REF!</v>
      </c>
      <c r="GE300" s="98"/>
      <c r="GF300" s="99" t="e">
        <f t="shared" si="9"/>
        <v>#REF!</v>
      </c>
      <c r="GG300" s="98"/>
      <c r="GH300" s="100" t="e">
        <f>+GF300/#REF!</f>
        <v>#REF!</v>
      </c>
      <c r="GI300" s="98"/>
      <c r="GJ300" s="98" t="s">
        <v>488</v>
      </c>
      <c r="GK300" s="98"/>
      <c r="GL300" s="98" t="s">
        <v>495</v>
      </c>
    </row>
    <row r="301" spans="186:194" ht="20.100000000000001" customHeight="1" x14ac:dyDescent="0.3">
      <c r="GD301" s="101" t="e">
        <f t="shared" si="8"/>
        <v>#REF!</v>
      </c>
      <c r="GE301" s="98"/>
      <c r="GF301" s="99" t="e">
        <f t="shared" si="9"/>
        <v>#REF!</v>
      </c>
      <c r="GG301" s="98"/>
      <c r="GH301" s="100" t="e">
        <f>+GF301/#REF!</f>
        <v>#REF!</v>
      </c>
      <c r="GI301" s="98"/>
      <c r="GJ301" s="98" t="s">
        <v>488</v>
      </c>
      <c r="GK301" s="98"/>
      <c r="GL301" s="98" t="s">
        <v>489</v>
      </c>
    </row>
    <row r="302" spans="186:194" ht="20.100000000000001" customHeight="1" x14ac:dyDescent="0.3">
      <c r="GD302" s="101" t="e">
        <f t="shared" si="8"/>
        <v>#REF!</v>
      </c>
      <c r="GE302" s="98"/>
      <c r="GF302" s="99" t="e">
        <f t="shared" si="9"/>
        <v>#REF!</v>
      </c>
      <c r="GG302" s="98"/>
      <c r="GH302" s="100" t="e">
        <f>+GF302/#REF!</f>
        <v>#REF!</v>
      </c>
      <c r="GI302" s="98"/>
      <c r="GJ302" s="98" t="s">
        <v>488</v>
      </c>
      <c r="GK302" s="98"/>
      <c r="GL302" s="98" t="s">
        <v>490</v>
      </c>
    </row>
    <row r="303" spans="186:194" ht="20.100000000000001" customHeight="1" x14ac:dyDescent="0.3">
      <c r="GD303" s="101" t="e">
        <f t="shared" si="8"/>
        <v>#REF!</v>
      </c>
      <c r="GE303" s="98"/>
      <c r="GF303" s="99" t="e">
        <f t="shared" si="9"/>
        <v>#REF!</v>
      </c>
      <c r="GG303" s="98"/>
      <c r="GH303" s="100" t="e">
        <f>+GF303/#REF!</f>
        <v>#REF!</v>
      </c>
      <c r="GI303" s="98"/>
      <c r="GJ303" s="98" t="s">
        <v>488</v>
      </c>
      <c r="GK303" s="98"/>
      <c r="GL303" s="98" t="s">
        <v>491</v>
      </c>
    </row>
    <row r="304" spans="186:194" ht="20.100000000000001" customHeight="1" x14ac:dyDescent="0.3">
      <c r="GD304" s="101" t="e">
        <f t="shared" si="8"/>
        <v>#REF!</v>
      </c>
      <c r="GE304" s="98"/>
      <c r="GF304" s="99" t="e">
        <f t="shared" si="9"/>
        <v>#REF!</v>
      </c>
      <c r="GG304" s="98"/>
      <c r="GH304" s="100" t="e">
        <f>+GF304/#REF!</f>
        <v>#REF!</v>
      </c>
      <c r="GI304" s="98"/>
      <c r="GJ304" s="98" t="s">
        <v>488</v>
      </c>
      <c r="GK304" s="98"/>
      <c r="GL304" s="98" t="s">
        <v>492</v>
      </c>
    </row>
    <row r="305" spans="186:194" ht="20.100000000000001" customHeight="1" x14ac:dyDescent="0.3">
      <c r="GD305" s="101" t="e">
        <f t="shared" si="8"/>
        <v>#REF!</v>
      </c>
      <c r="GE305" s="98"/>
      <c r="GF305" s="99" t="e">
        <f t="shared" si="9"/>
        <v>#REF!</v>
      </c>
      <c r="GG305" s="98"/>
      <c r="GH305" s="100" t="e">
        <f>+GF305/#REF!</f>
        <v>#REF!</v>
      </c>
      <c r="GI305" s="98"/>
      <c r="GJ305" s="98" t="s">
        <v>488</v>
      </c>
      <c r="GK305" s="98"/>
      <c r="GL305" s="98" t="s">
        <v>493</v>
      </c>
    </row>
    <row r="306" spans="186:194" ht="20.100000000000001" customHeight="1" x14ac:dyDescent="0.3">
      <c r="GD306" s="101" t="e">
        <f t="shared" si="8"/>
        <v>#REF!</v>
      </c>
      <c r="GE306" s="98"/>
      <c r="GF306" s="99" t="e">
        <f t="shared" si="9"/>
        <v>#REF!</v>
      </c>
      <c r="GG306" s="98"/>
      <c r="GH306" s="100" t="e">
        <f>+GF306/#REF!</f>
        <v>#REF!</v>
      </c>
      <c r="GI306" s="98"/>
      <c r="GJ306" s="98" t="s">
        <v>488</v>
      </c>
      <c r="GK306" s="98"/>
      <c r="GL306" s="98" t="s">
        <v>494</v>
      </c>
    </row>
    <row r="307" spans="186:194" ht="20.100000000000001" customHeight="1" x14ac:dyDescent="0.3">
      <c r="GD307" s="101" t="e">
        <f t="shared" si="8"/>
        <v>#REF!</v>
      </c>
      <c r="GE307" s="98"/>
      <c r="GF307" s="99" t="e">
        <f t="shared" si="9"/>
        <v>#REF!</v>
      </c>
      <c r="GG307" s="98"/>
      <c r="GH307" s="100" t="e">
        <f>+GF307/#REF!</f>
        <v>#REF!</v>
      </c>
      <c r="GI307" s="98"/>
      <c r="GJ307" s="98" t="s">
        <v>488</v>
      </c>
      <c r="GK307" s="98"/>
      <c r="GL307" s="98" t="s">
        <v>495</v>
      </c>
    </row>
    <row r="308" spans="186:194" ht="20.100000000000001" customHeight="1" x14ac:dyDescent="0.3">
      <c r="GD308" s="101" t="e">
        <f t="shared" si="8"/>
        <v>#REF!</v>
      </c>
      <c r="GE308" s="98"/>
      <c r="GF308" s="99" t="e">
        <f t="shared" si="9"/>
        <v>#REF!</v>
      </c>
      <c r="GG308" s="98"/>
      <c r="GH308" s="100" t="e">
        <f>+GF308/#REF!</f>
        <v>#REF!</v>
      </c>
      <c r="GI308" s="98"/>
      <c r="GJ308" s="98" t="s">
        <v>488</v>
      </c>
      <c r="GK308" s="98"/>
      <c r="GL308" s="98" t="s">
        <v>489</v>
      </c>
    </row>
    <row r="309" spans="186:194" ht="20.100000000000001" customHeight="1" x14ac:dyDescent="0.3">
      <c r="GD309" s="101" t="e">
        <f t="shared" si="8"/>
        <v>#REF!</v>
      </c>
      <c r="GE309" s="98"/>
      <c r="GF309" s="99" t="e">
        <f t="shared" si="9"/>
        <v>#REF!</v>
      </c>
      <c r="GG309" s="98"/>
      <c r="GH309" s="100" t="e">
        <f>+GF309/#REF!</f>
        <v>#REF!</v>
      </c>
      <c r="GI309" s="98"/>
      <c r="GJ309" s="98" t="s">
        <v>488</v>
      </c>
      <c r="GK309" s="98"/>
      <c r="GL309" s="98" t="s">
        <v>490</v>
      </c>
    </row>
    <row r="310" spans="186:194" ht="20.100000000000001" customHeight="1" x14ac:dyDescent="0.3">
      <c r="GD310" s="101" t="e">
        <f t="shared" si="8"/>
        <v>#REF!</v>
      </c>
      <c r="GE310" s="98"/>
      <c r="GF310" s="99" t="e">
        <f t="shared" si="9"/>
        <v>#REF!</v>
      </c>
      <c r="GG310" s="98"/>
      <c r="GH310" s="100" t="e">
        <f>+GF310/#REF!</f>
        <v>#REF!</v>
      </c>
      <c r="GI310" s="98"/>
      <c r="GJ310" s="98" t="s">
        <v>488</v>
      </c>
      <c r="GK310" s="98"/>
      <c r="GL310" s="98" t="s">
        <v>491</v>
      </c>
    </row>
    <row r="311" spans="186:194" ht="20.100000000000001" customHeight="1" x14ac:dyDescent="0.3">
      <c r="GD311" s="101" t="e">
        <f t="shared" si="8"/>
        <v>#REF!</v>
      </c>
      <c r="GE311" s="98"/>
      <c r="GF311" s="99" t="e">
        <f t="shared" si="9"/>
        <v>#REF!</v>
      </c>
      <c r="GG311" s="98"/>
      <c r="GH311" s="100" t="e">
        <f>+GF311/#REF!</f>
        <v>#REF!</v>
      </c>
      <c r="GI311" s="98"/>
      <c r="GJ311" s="98" t="s">
        <v>488</v>
      </c>
      <c r="GK311" s="98"/>
      <c r="GL311" s="98" t="s">
        <v>492</v>
      </c>
    </row>
    <row r="312" spans="186:194" ht="20.100000000000001" customHeight="1" x14ac:dyDescent="0.3">
      <c r="GD312" s="101" t="e">
        <f t="shared" si="8"/>
        <v>#REF!</v>
      </c>
      <c r="GE312" s="98"/>
      <c r="GF312" s="99" t="e">
        <f t="shared" si="9"/>
        <v>#REF!</v>
      </c>
      <c r="GG312" s="98"/>
      <c r="GH312" s="100" t="e">
        <f>+GF312/#REF!</f>
        <v>#REF!</v>
      </c>
      <c r="GI312" s="98"/>
      <c r="GJ312" s="98" t="s">
        <v>488</v>
      </c>
      <c r="GK312" s="98"/>
      <c r="GL312" s="98" t="s">
        <v>493</v>
      </c>
    </row>
    <row r="313" spans="186:194" ht="20.100000000000001" customHeight="1" x14ac:dyDescent="0.3">
      <c r="GD313" s="101" t="e">
        <f t="shared" si="8"/>
        <v>#REF!</v>
      </c>
      <c r="GE313" s="98"/>
      <c r="GF313" s="99" t="e">
        <f t="shared" si="9"/>
        <v>#REF!</v>
      </c>
      <c r="GG313" s="98"/>
      <c r="GH313" s="100" t="e">
        <f>+GF313/#REF!</f>
        <v>#REF!</v>
      </c>
      <c r="GI313" s="98"/>
      <c r="GJ313" s="98" t="s">
        <v>488</v>
      </c>
      <c r="GK313" s="98"/>
      <c r="GL313" s="98" t="s">
        <v>494</v>
      </c>
    </row>
    <row r="314" spans="186:194" ht="20.100000000000001" customHeight="1" x14ac:dyDescent="0.3">
      <c r="GD314" s="101" t="e">
        <f t="shared" si="8"/>
        <v>#REF!</v>
      </c>
      <c r="GE314" s="98"/>
      <c r="GF314" s="99" t="e">
        <f t="shared" si="9"/>
        <v>#REF!</v>
      </c>
      <c r="GG314" s="98"/>
      <c r="GH314" s="100" t="e">
        <f>+GF314/#REF!</f>
        <v>#REF!</v>
      </c>
      <c r="GI314" s="98"/>
      <c r="GJ314" s="98" t="s">
        <v>488</v>
      </c>
      <c r="GK314" s="98"/>
      <c r="GL314" s="98" t="s">
        <v>495</v>
      </c>
    </row>
    <row r="315" spans="186:194" ht="20.100000000000001" customHeight="1" x14ac:dyDescent="0.3">
      <c r="GD315" s="101" t="e">
        <f t="shared" si="8"/>
        <v>#REF!</v>
      </c>
      <c r="GE315" s="98"/>
      <c r="GF315" s="99" t="e">
        <f t="shared" si="9"/>
        <v>#REF!</v>
      </c>
      <c r="GG315" s="98"/>
      <c r="GH315" s="100" t="e">
        <f>+GF315/#REF!</f>
        <v>#REF!</v>
      </c>
      <c r="GI315" s="98"/>
      <c r="GJ315" s="98" t="s">
        <v>488</v>
      </c>
      <c r="GK315" s="98"/>
      <c r="GL315" s="98" t="s">
        <v>489</v>
      </c>
    </row>
    <row r="316" spans="186:194" ht="20.100000000000001" customHeight="1" x14ac:dyDescent="0.3">
      <c r="GD316" s="101" t="e">
        <f t="shared" si="8"/>
        <v>#REF!</v>
      </c>
      <c r="GE316" s="98"/>
      <c r="GF316" s="99" t="e">
        <f t="shared" si="9"/>
        <v>#REF!</v>
      </c>
      <c r="GG316" s="98"/>
      <c r="GH316" s="100" t="e">
        <f>+GF316/#REF!</f>
        <v>#REF!</v>
      </c>
      <c r="GI316" s="98"/>
      <c r="GJ316" s="98" t="s">
        <v>488</v>
      </c>
      <c r="GK316" s="98"/>
      <c r="GL316" s="98" t="s">
        <v>490</v>
      </c>
    </row>
    <row r="317" spans="186:194" ht="20.100000000000001" customHeight="1" x14ac:dyDescent="0.3">
      <c r="GD317" s="101" t="e">
        <f t="shared" si="8"/>
        <v>#REF!</v>
      </c>
      <c r="GE317" s="98"/>
      <c r="GF317" s="99" t="e">
        <f t="shared" si="9"/>
        <v>#REF!</v>
      </c>
      <c r="GG317" s="98"/>
      <c r="GH317" s="100" t="e">
        <f>+GF317/#REF!</f>
        <v>#REF!</v>
      </c>
      <c r="GI317" s="98"/>
      <c r="GJ317" s="98" t="s">
        <v>488</v>
      </c>
      <c r="GK317" s="98"/>
      <c r="GL317" s="98" t="s">
        <v>491</v>
      </c>
    </row>
    <row r="318" spans="186:194" ht="20.100000000000001" customHeight="1" x14ac:dyDescent="0.3">
      <c r="GD318" s="101" t="e">
        <f t="shared" si="8"/>
        <v>#REF!</v>
      </c>
      <c r="GE318" s="98"/>
      <c r="GF318" s="99" t="e">
        <f t="shared" si="9"/>
        <v>#REF!</v>
      </c>
      <c r="GG318" s="98"/>
      <c r="GH318" s="100" t="e">
        <f>+GF318/#REF!</f>
        <v>#REF!</v>
      </c>
      <c r="GI318" s="98"/>
      <c r="GJ318" s="98" t="s">
        <v>488</v>
      </c>
      <c r="GK318" s="98"/>
      <c r="GL318" s="98" t="s">
        <v>492</v>
      </c>
    </row>
    <row r="319" spans="186:194" ht="20.100000000000001" customHeight="1" x14ac:dyDescent="0.3">
      <c r="GD319" s="101" t="e">
        <f t="shared" si="8"/>
        <v>#REF!</v>
      </c>
      <c r="GE319" s="98"/>
      <c r="GF319" s="99" t="e">
        <f t="shared" si="9"/>
        <v>#REF!</v>
      </c>
      <c r="GG319" s="98"/>
      <c r="GH319" s="100" t="e">
        <f>+GF319/#REF!</f>
        <v>#REF!</v>
      </c>
      <c r="GI319" s="98"/>
      <c r="GJ319" s="98" t="s">
        <v>488</v>
      </c>
      <c r="GK319" s="98"/>
      <c r="GL319" s="98" t="s">
        <v>493</v>
      </c>
    </row>
    <row r="320" spans="186:194" ht="20.100000000000001" customHeight="1" x14ac:dyDescent="0.3">
      <c r="GD320" s="101" t="e">
        <f t="shared" si="8"/>
        <v>#REF!</v>
      </c>
      <c r="GE320" s="98"/>
      <c r="GF320" s="99" t="e">
        <f t="shared" si="9"/>
        <v>#REF!</v>
      </c>
      <c r="GG320" s="98"/>
      <c r="GH320" s="100" t="e">
        <f>+GF320/#REF!</f>
        <v>#REF!</v>
      </c>
      <c r="GI320" s="98"/>
      <c r="GJ320" s="98" t="s">
        <v>488</v>
      </c>
      <c r="GK320" s="98"/>
      <c r="GL320" s="98" t="s">
        <v>494</v>
      </c>
    </row>
    <row r="321" spans="186:194" ht="20.100000000000001" customHeight="1" x14ac:dyDescent="0.3">
      <c r="GD321" s="101" t="e">
        <f t="shared" si="8"/>
        <v>#REF!</v>
      </c>
      <c r="GE321" s="98"/>
      <c r="GF321" s="99" t="e">
        <f t="shared" si="9"/>
        <v>#REF!</v>
      </c>
      <c r="GG321" s="98"/>
      <c r="GH321" s="100" t="e">
        <f>+GF321/#REF!</f>
        <v>#REF!</v>
      </c>
      <c r="GI321" s="98"/>
      <c r="GJ321" s="98" t="s">
        <v>488</v>
      </c>
      <c r="GK321" s="98"/>
      <c r="GL321" s="98" t="s">
        <v>495</v>
      </c>
    </row>
    <row r="322" spans="186:194" ht="20.100000000000001" customHeight="1" x14ac:dyDescent="0.3">
      <c r="GD322" s="101" t="e">
        <f t="shared" si="8"/>
        <v>#REF!</v>
      </c>
      <c r="GE322" s="98"/>
      <c r="GF322" s="99" t="e">
        <f t="shared" si="9"/>
        <v>#REF!</v>
      </c>
      <c r="GG322" s="98"/>
      <c r="GH322" s="100" t="e">
        <f>+GF322/#REF!</f>
        <v>#REF!</v>
      </c>
      <c r="GI322" s="98"/>
      <c r="GJ322" s="98" t="s">
        <v>488</v>
      </c>
      <c r="GK322" s="98"/>
      <c r="GL322" s="98" t="s">
        <v>489</v>
      </c>
    </row>
    <row r="323" spans="186:194" ht="20.100000000000001" customHeight="1" x14ac:dyDescent="0.3">
      <c r="GD323" s="101" t="e">
        <f t="shared" si="8"/>
        <v>#REF!</v>
      </c>
      <c r="GE323" s="98"/>
      <c r="GF323" s="99" t="e">
        <f t="shared" si="9"/>
        <v>#REF!</v>
      </c>
      <c r="GG323" s="98"/>
      <c r="GH323" s="100" t="e">
        <f>+GF323/#REF!</f>
        <v>#REF!</v>
      </c>
      <c r="GI323" s="98"/>
      <c r="GJ323" s="98" t="s">
        <v>488</v>
      </c>
      <c r="GK323" s="98"/>
      <c r="GL323" s="98" t="s">
        <v>490</v>
      </c>
    </row>
    <row r="324" spans="186:194" ht="20.100000000000001" customHeight="1" x14ac:dyDescent="0.3">
      <c r="GD324" s="101" t="e">
        <f t="shared" si="8"/>
        <v>#REF!</v>
      </c>
      <c r="GE324" s="98"/>
      <c r="GF324" s="99" t="e">
        <f t="shared" si="9"/>
        <v>#REF!</v>
      </c>
      <c r="GG324" s="98"/>
      <c r="GH324" s="100" t="e">
        <f>+GF324/#REF!</f>
        <v>#REF!</v>
      </c>
      <c r="GI324" s="98"/>
      <c r="GJ324" s="98" t="s">
        <v>488</v>
      </c>
      <c r="GK324" s="98"/>
      <c r="GL324" s="98" t="s">
        <v>491</v>
      </c>
    </row>
    <row r="325" spans="186:194" ht="20.100000000000001" customHeight="1" x14ac:dyDescent="0.3">
      <c r="GD325" s="101" t="e">
        <f t="shared" si="8"/>
        <v>#REF!</v>
      </c>
      <c r="GE325" s="98"/>
      <c r="GF325" s="99" t="e">
        <f t="shared" si="9"/>
        <v>#REF!</v>
      </c>
      <c r="GG325" s="98"/>
      <c r="GH325" s="100" t="e">
        <f>+GF325/#REF!</f>
        <v>#REF!</v>
      </c>
      <c r="GI325" s="98"/>
      <c r="GJ325" s="98" t="s">
        <v>488</v>
      </c>
      <c r="GK325" s="98"/>
      <c r="GL325" s="98" t="s">
        <v>492</v>
      </c>
    </row>
    <row r="326" spans="186:194" ht="20.100000000000001" customHeight="1" x14ac:dyDescent="0.3">
      <c r="GD326" s="101" t="e">
        <f t="shared" si="8"/>
        <v>#REF!</v>
      </c>
      <c r="GE326" s="98"/>
      <c r="GF326" s="99" t="e">
        <f t="shared" si="9"/>
        <v>#REF!</v>
      </c>
      <c r="GG326" s="98"/>
      <c r="GH326" s="100" t="e">
        <f>+GF326/#REF!</f>
        <v>#REF!</v>
      </c>
      <c r="GI326" s="98"/>
      <c r="GJ326" s="98" t="s">
        <v>488</v>
      </c>
      <c r="GK326" s="98"/>
      <c r="GL326" s="98" t="s">
        <v>493</v>
      </c>
    </row>
    <row r="327" spans="186:194" ht="20.100000000000001" customHeight="1" x14ac:dyDescent="0.3">
      <c r="GD327" s="101" t="e">
        <f t="shared" si="8"/>
        <v>#REF!</v>
      </c>
      <c r="GE327" s="98"/>
      <c r="GF327" s="99" t="e">
        <f t="shared" si="9"/>
        <v>#REF!</v>
      </c>
      <c r="GG327" s="98"/>
      <c r="GH327" s="100" t="e">
        <f>+GF327/#REF!</f>
        <v>#REF!</v>
      </c>
      <c r="GI327" s="98"/>
      <c r="GJ327" s="98" t="s">
        <v>488</v>
      </c>
      <c r="GK327" s="98"/>
      <c r="GL327" s="98" t="s">
        <v>494</v>
      </c>
    </row>
    <row r="328" spans="186:194" ht="20.100000000000001" customHeight="1" x14ac:dyDescent="0.3">
      <c r="GD328" s="101" t="e">
        <f t="shared" si="8"/>
        <v>#REF!</v>
      </c>
      <c r="GE328" s="98"/>
      <c r="GF328" s="99" t="e">
        <f t="shared" si="9"/>
        <v>#REF!</v>
      </c>
      <c r="GG328" s="98"/>
      <c r="GH328" s="100" t="e">
        <f>+GF328/#REF!</f>
        <v>#REF!</v>
      </c>
      <c r="GI328" s="98"/>
      <c r="GJ328" s="98" t="s">
        <v>488</v>
      </c>
      <c r="GK328" s="98"/>
      <c r="GL328" s="98" t="s">
        <v>495</v>
      </c>
    </row>
    <row r="329" spans="186:194" ht="20.100000000000001" customHeight="1" x14ac:dyDescent="0.3">
      <c r="GD329" s="101" t="e">
        <f t="shared" si="8"/>
        <v>#REF!</v>
      </c>
      <c r="GE329" s="98"/>
      <c r="GF329" s="99" t="e">
        <f t="shared" si="9"/>
        <v>#REF!</v>
      </c>
      <c r="GG329" s="98"/>
      <c r="GH329" s="100" t="e">
        <f>+GF329/#REF!</f>
        <v>#REF!</v>
      </c>
      <c r="GI329" s="98"/>
      <c r="GJ329" s="98" t="s">
        <v>488</v>
      </c>
      <c r="GK329" s="98"/>
      <c r="GL329" s="98" t="s">
        <v>489</v>
      </c>
    </row>
    <row r="330" spans="186:194" ht="20.100000000000001" customHeight="1" x14ac:dyDescent="0.3">
      <c r="GD330" s="101" t="e">
        <f t="shared" si="8"/>
        <v>#REF!</v>
      </c>
      <c r="GE330" s="98"/>
      <c r="GF330" s="99" t="e">
        <f t="shared" si="9"/>
        <v>#REF!</v>
      </c>
      <c r="GG330" s="98"/>
      <c r="GH330" s="100" t="e">
        <f>+GF330/#REF!</f>
        <v>#REF!</v>
      </c>
      <c r="GI330" s="98"/>
      <c r="GJ330" s="98" t="s">
        <v>488</v>
      </c>
      <c r="GK330" s="98"/>
      <c r="GL330" s="98" t="s">
        <v>490</v>
      </c>
    </row>
    <row r="331" spans="186:194" ht="20.100000000000001" customHeight="1" x14ac:dyDescent="0.3">
      <c r="GD331" s="101" t="e">
        <f t="shared" si="8"/>
        <v>#REF!</v>
      </c>
      <c r="GE331" s="98"/>
      <c r="GF331" s="99" t="e">
        <f t="shared" si="9"/>
        <v>#REF!</v>
      </c>
      <c r="GG331" s="98"/>
      <c r="GH331" s="100" t="e">
        <f>+GF331/#REF!</f>
        <v>#REF!</v>
      </c>
      <c r="GI331" s="98"/>
      <c r="GJ331" s="98" t="s">
        <v>488</v>
      </c>
      <c r="GK331" s="98"/>
      <c r="GL331" s="98" t="s">
        <v>491</v>
      </c>
    </row>
    <row r="332" spans="186:194" ht="20.100000000000001" customHeight="1" x14ac:dyDescent="0.3">
      <c r="GD332" s="101" t="e">
        <f t="shared" si="8"/>
        <v>#REF!</v>
      </c>
      <c r="GE332" s="98"/>
      <c r="GF332" s="99" t="e">
        <f t="shared" si="9"/>
        <v>#REF!</v>
      </c>
      <c r="GG332" s="98"/>
      <c r="GH332" s="100" t="e">
        <f>+GF332/#REF!</f>
        <v>#REF!</v>
      </c>
      <c r="GI332" s="98"/>
      <c r="GJ332" s="98" t="s">
        <v>488</v>
      </c>
      <c r="GK332" s="98"/>
      <c r="GL332" s="98" t="s">
        <v>492</v>
      </c>
    </row>
    <row r="333" spans="186:194" ht="20.100000000000001" customHeight="1" x14ac:dyDescent="0.3">
      <c r="GD333" s="101" t="e">
        <f t="shared" si="8"/>
        <v>#REF!</v>
      </c>
      <c r="GE333" s="98"/>
      <c r="GF333" s="99" t="e">
        <f t="shared" si="9"/>
        <v>#REF!</v>
      </c>
      <c r="GG333" s="98"/>
      <c r="GH333" s="100" t="e">
        <f>+GF333/#REF!</f>
        <v>#REF!</v>
      </c>
      <c r="GI333" s="98"/>
      <c r="GJ333" s="98" t="s">
        <v>488</v>
      </c>
      <c r="GK333" s="98"/>
      <c r="GL333" s="98" t="s">
        <v>493</v>
      </c>
    </row>
    <row r="334" spans="186:194" ht="20.100000000000001" customHeight="1" x14ac:dyDescent="0.3">
      <c r="GD334" s="101" t="e">
        <f t="shared" si="8"/>
        <v>#REF!</v>
      </c>
      <c r="GE334" s="98"/>
      <c r="GF334" s="99" t="e">
        <f t="shared" si="9"/>
        <v>#REF!</v>
      </c>
      <c r="GG334" s="98"/>
      <c r="GH334" s="100" t="e">
        <f>+GF334/#REF!</f>
        <v>#REF!</v>
      </c>
      <c r="GI334" s="98"/>
      <c r="GJ334" s="98" t="s">
        <v>488</v>
      </c>
      <c r="GK334" s="98"/>
      <c r="GL334" s="98" t="s">
        <v>494</v>
      </c>
    </row>
    <row r="335" spans="186:194" ht="20.100000000000001" customHeight="1" x14ac:dyDescent="0.3">
      <c r="GD335" s="101" t="e">
        <f t="shared" si="8"/>
        <v>#REF!</v>
      </c>
      <c r="GE335" s="98"/>
      <c r="GF335" s="99" t="e">
        <f t="shared" si="9"/>
        <v>#REF!</v>
      </c>
      <c r="GG335" s="98"/>
      <c r="GH335" s="100" t="e">
        <f>+GF335/#REF!</f>
        <v>#REF!</v>
      </c>
      <c r="GI335" s="98"/>
      <c r="GJ335" s="98" t="s">
        <v>488</v>
      </c>
      <c r="GK335" s="98"/>
      <c r="GL335" s="98" t="s">
        <v>495</v>
      </c>
    </row>
    <row r="336" spans="186:194" ht="20.100000000000001" customHeight="1" x14ac:dyDescent="0.3">
      <c r="GD336" s="101" t="e">
        <f t="shared" si="8"/>
        <v>#REF!</v>
      </c>
      <c r="GE336" s="98"/>
      <c r="GF336" s="99" t="e">
        <f t="shared" si="9"/>
        <v>#REF!</v>
      </c>
      <c r="GG336" s="98"/>
      <c r="GH336" s="100" t="e">
        <f>+GF336/#REF!</f>
        <v>#REF!</v>
      </c>
      <c r="GI336" s="98"/>
      <c r="GJ336" s="98" t="s">
        <v>488</v>
      </c>
      <c r="GK336" s="98"/>
      <c r="GL336" s="98" t="s">
        <v>489</v>
      </c>
    </row>
    <row r="337" spans="186:194" ht="20.100000000000001" customHeight="1" x14ac:dyDescent="0.3">
      <c r="GD337" s="101" t="e">
        <f t="shared" si="8"/>
        <v>#REF!</v>
      </c>
      <c r="GE337" s="98"/>
      <c r="GF337" s="99" t="e">
        <f t="shared" si="9"/>
        <v>#REF!</v>
      </c>
      <c r="GG337" s="98"/>
      <c r="GH337" s="100" t="e">
        <f>+GF337/#REF!</f>
        <v>#REF!</v>
      </c>
      <c r="GI337" s="98"/>
      <c r="GJ337" s="98" t="s">
        <v>488</v>
      </c>
      <c r="GK337" s="98"/>
      <c r="GL337" s="98" t="s">
        <v>490</v>
      </c>
    </row>
    <row r="338" spans="186:194" ht="20.100000000000001" customHeight="1" x14ac:dyDescent="0.3">
      <c r="GD338" s="101" t="e">
        <f t="shared" si="8"/>
        <v>#REF!</v>
      </c>
      <c r="GE338" s="98"/>
      <c r="GF338" s="99" t="e">
        <f t="shared" si="9"/>
        <v>#REF!</v>
      </c>
      <c r="GG338" s="98"/>
      <c r="GH338" s="100" t="e">
        <f>+GF338/#REF!</f>
        <v>#REF!</v>
      </c>
      <c r="GI338" s="98"/>
      <c r="GJ338" s="98" t="s">
        <v>488</v>
      </c>
      <c r="GK338" s="98"/>
      <c r="GL338" s="98" t="s">
        <v>491</v>
      </c>
    </row>
    <row r="339" spans="186:194" ht="20.100000000000001" customHeight="1" x14ac:dyDescent="0.3">
      <c r="GD339" s="101" t="e">
        <f t="shared" ref="GD339:GD381" si="10">+GD338+1</f>
        <v>#REF!</v>
      </c>
      <c r="GE339" s="98"/>
      <c r="GF339" s="99" t="e">
        <f t="shared" ref="GF339:GF381" si="11">+GF338+1</f>
        <v>#REF!</v>
      </c>
      <c r="GG339" s="98"/>
      <c r="GH339" s="100" t="e">
        <f>+GF339/#REF!</f>
        <v>#REF!</v>
      </c>
      <c r="GI339" s="98"/>
      <c r="GJ339" s="98" t="s">
        <v>496</v>
      </c>
      <c r="GK339" s="98"/>
      <c r="GL339" s="98" t="s">
        <v>492</v>
      </c>
    </row>
    <row r="340" spans="186:194" ht="20.100000000000001" customHeight="1" x14ac:dyDescent="0.3">
      <c r="GD340" s="101" t="e">
        <f t="shared" si="10"/>
        <v>#REF!</v>
      </c>
      <c r="GE340" s="98"/>
      <c r="GF340" s="99" t="e">
        <f t="shared" si="11"/>
        <v>#REF!</v>
      </c>
      <c r="GG340" s="98"/>
      <c r="GH340" s="100" t="e">
        <f>+GF340/#REF!</f>
        <v>#REF!</v>
      </c>
      <c r="GI340" s="98"/>
      <c r="GJ340" s="98" t="s">
        <v>496</v>
      </c>
      <c r="GK340" s="98"/>
      <c r="GL340" s="98" t="s">
        <v>493</v>
      </c>
    </row>
    <row r="341" spans="186:194" ht="20.100000000000001" customHeight="1" x14ac:dyDescent="0.3">
      <c r="GD341" s="101" t="e">
        <f t="shared" si="10"/>
        <v>#REF!</v>
      </c>
      <c r="GE341" s="98"/>
      <c r="GF341" s="99" t="e">
        <f t="shared" si="11"/>
        <v>#REF!</v>
      </c>
      <c r="GG341" s="98"/>
      <c r="GH341" s="100" t="e">
        <f>+GF341/#REF!</f>
        <v>#REF!</v>
      </c>
      <c r="GI341" s="98"/>
      <c r="GJ341" s="98" t="s">
        <v>488</v>
      </c>
      <c r="GK341" s="98"/>
      <c r="GL341" s="98" t="s">
        <v>494</v>
      </c>
    </row>
    <row r="342" spans="186:194" ht="20.100000000000001" customHeight="1" x14ac:dyDescent="0.3">
      <c r="GD342" s="101" t="e">
        <f t="shared" si="10"/>
        <v>#REF!</v>
      </c>
      <c r="GE342" s="98"/>
      <c r="GF342" s="99" t="e">
        <f t="shared" si="11"/>
        <v>#REF!</v>
      </c>
      <c r="GG342" s="98"/>
      <c r="GH342" s="100" t="e">
        <f>+GF342/#REF!</f>
        <v>#REF!</v>
      </c>
      <c r="GI342" s="98"/>
      <c r="GJ342" s="98" t="s">
        <v>488</v>
      </c>
      <c r="GK342" s="98"/>
      <c r="GL342" s="98" t="s">
        <v>495</v>
      </c>
    </row>
    <row r="343" spans="186:194" ht="20.100000000000001" customHeight="1" x14ac:dyDescent="0.3">
      <c r="GD343" s="101" t="e">
        <f t="shared" si="10"/>
        <v>#REF!</v>
      </c>
      <c r="GE343" s="98"/>
      <c r="GF343" s="99" t="e">
        <f t="shared" si="11"/>
        <v>#REF!</v>
      </c>
      <c r="GG343" s="98"/>
      <c r="GH343" s="100" t="e">
        <f>+GF343/#REF!</f>
        <v>#REF!</v>
      </c>
      <c r="GI343" s="98"/>
      <c r="GJ343" s="98" t="s">
        <v>488</v>
      </c>
      <c r="GK343" s="98"/>
      <c r="GL343" s="98" t="s">
        <v>489</v>
      </c>
    </row>
    <row r="344" spans="186:194" ht="20.100000000000001" customHeight="1" x14ac:dyDescent="0.3">
      <c r="GD344" s="101" t="e">
        <f t="shared" si="10"/>
        <v>#REF!</v>
      </c>
      <c r="GE344" s="98"/>
      <c r="GF344" s="99" t="e">
        <f t="shared" si="11"/>
        <v>#REF!</v>
      </c>
      <c r="GG344" s="98"/>
      <c r="GH344" s="100" t="e">
        <f>+GF344/#REF!</f>
        <v>#REF!</v>
      </c>
      <c r="GI344" s="98"/>
      <c r="GJ344" s="98" t="s">
        <v>488</v>
      </c>
      <c r="GK344" s="98"/>
      <c r="GL344" s="98" t="s">
        <v>490</v>
      </c>
    </row>
    <row r="345" spans="186:194" ht="20.100000000000001" customHeight="1" x14ac:dyDescent="0.3">
      <c r="GD345" s="101" t="e">
        <f t="shared" si="10"/>
        <v>#REF!</v>
      </c>
      <c r="GE345" s="98"/>
      <c r="GF345" s="99" t="e">
        <f t="shared" si="11"/>
        <v>#REF!</v>
      </c>
      <c r="GG345" s="98"/>
      <c r="GH345" s="100" t="e">
        <f>+GF345/#REF!</f>
        <v>#REF!</v>
      </c>
      <c r="GI345" s="98"/>
      <c r="GJ345" s="98" t="s">
        <v>488</v>
      </c>
      <c r="GK345" s="98"/>
      <c r="GL345" s="98" t="s">
        <v>491</v>
      </c>
    </row>
    <row r="346" spans="186:194" ht="20.100000000000001" customHeight="1" x14ac:dyDescent="0.3">
      <c r="GD346" s="101" t="e">
        <f t="shared" si="10"/>
        <v>#REF!</v>
      </c>
      <c r="GE346" s="98"/>
      <c r="GF346" s="99" t="e">
        <f t="shared" si="11"/>
        <v>#REF!</v>
      </c>
      <c r="GG346" s="98"/>
      <c r="GH346" s="100" t="e">
        <f>+GF346/#REF!</f>
        <v>#REF!</v>
      </c>
      <c r="GI346" s="98"/>
      <c r="GJ346" s="98" t="s">
        <v>496</v>
      </c>
      <c r="GK346" s="98"/>
      <c r="GL346" s="98" t="s">
        <v>492</v>
      </c>
    </row>
    <row r="347" spans="186:194" ht="20.100000000000001" customHeight="1" x14ac:dyDescent="0.3">
      <c r="GD347" s="101" t="e">
        <f t="shared" si="10"/>
        <v>#REF!</v>
      </c>
      <c r="GE347" s="98"/>
      <c r="GF347" s="99" t="e">
        <f t="shared" si="11"/>
        <v>#REF!</v>
      </c>
      <c r="GG347" s="98"/>
      <c r="GH347" s="100" t="e">
        <f>+GF347/#REF!</f>
        <v>#REF!</v>
      </c>
      <c r="GI347" s="98"/>
      <c r="GJ347" s="98" t="s">
        <v>496</v>
      </c>
      <c r="GK347" s="98"/>
      <c r="GL347" s="98" t="s">
        <v>493</v>
      </c>
    </row>
    <row r="348" spans="186:194" ht="20.100000000000001" customHeight="1" x14ac:dyDescent="0.3">
      <c r="GD348" s="101" t="e">
        <f t="shared" si="10"/>
        <v>#REF!</v>
      </c>
      <c r="GE348" s="98"/>
      <c r="GF348" s="99" t="e">
        <f t="shared" si="11"/>
        <v>#REF!</v>
      </c>
      <c r="GG348" s="98"/>
      <c r="GH348" s="100" t="e">
        <f>+GF348/#REF!</f>
        <v>#REF!</v>
      </c>
      <c r="GI348" s="98"/>
      <c r="GJ348" s="98" t="s">
        <v>488</v>
      </c>
      <c r="GK348" s="98"/>
      <c r="GL348" s="98" t="s">
        <v>494</v>
      </c>
    </row>
    <row r="349" spans="186:194" ht="20.100000000000001" customHeight="1" x14ac:dyDescent="0.3">
      <c r="GD349" s="101" t="e">
        <f t="shared" si="10"/>
        <v>#REF!</v>
      </c>
      <c r="GE349" s="98"/>
      <c r="GF349" s="99" t="e">
        <f t="shared" si="11"/>
        <v>#REF!</v>
      </c>
      <c r="GG349" s="98"/>
      <c r="GH349" s="100" t="e">
        <f>+GF349/#REF!</f>
        <v>#REF!</v>
      </c>
      <c r="GI349" s="98"/>
      <c r="GJ349" s="98" t="s">
        <v>488</v>
      </c>
      <c r="GK349" s="98"/>
      <c r="GL349" s="98" t="s">
        <v>495</v>
      </c>
    </row>
    <row r="350" spans="186:194" ht="20.100000000000001" customHeight="1" x14ac:dyDescent="0.3">
      <c r="GD350" s="101" t="e">
        <f t="shared" si="10"/>
        <v>#REF!</v>
      </c>
      <c r="GE350" s="98"/>
      <c r="GF350" s="99" t="e">
        <f t="shared" si="11"/>
        <v>#REF!</v>
      </c>
      <c r="GG350" s="98"/>
      <c r="GH350" s="100" t="e">
        <f>+GF350/#REF!</f>
        <v>#REF!</v>
      </c>
      <c r="GI350" s="98"/>
      <c r="GJ350" s="98" t="s">
        <v>488</v>
      </c>
      <c r="GK350" s="98"/>
      <c r="GL350" s="98" t="s">
        <v>489</v>
      </c>
    </row>
    <row r="351" spans="186:194" ht="20.100000000000001" customHeight="1" x14ac:dyDescent="0.3">
      <c r="GD351" s="101" t="e">
        <f t="shared" si="10"/>
        <v>#REF!</v>
      </c>
      <c r="GE351" s="98"/>
      <c r="GF351" s="99" t="e">
        <f t="shared" si="11"/>
        <v>#REF!</v>
      </c>
      <c r="GG351" s="98"/>
      <c r="GH351" s="100" t="e">
        <f>+GF351/#REF!</f>
        <v>#REF!</v>
      </c>
      <c r="GI351" s="98"/>
      <c r="GJ351" s="98" t="s">
        <v>488</v>
      </c>
      <c r="GK351" s="98"/>
      <c r="GL351" s="98" t="s">
        <v>490</v>
      </c>
    </row>
    <row r="352" spans="186:194" ht="20.100000000000001" customHeight="1" x14ac:dyDescent="0.3">
      <c r="GD352" s="101" t="e">
        <f t="shared" si="10"/>
        <v>#REF!</v>
      </c>
      <c r="GE352" s="98"/>
      <c r="GF352" s="99" t="e">
        <f t="shared" si="11"/>
        <v>#REF!</v>
      </c>
      <c r="GG352" s="98"/>
      <c r="GH352" s="100" t="e">
        <f>+GF352/#REF!</f>
        <v>#REF!</v>
      </c>
      <c r="GI352" s="98"/>
      <c r="GJ352" s="98" t="s">
        <v>488</v>
      </c>
      <c r="GK352" s="98"/>
      <c r="GL352" s="98" t="s">
        <v>491</v>
      </c>
    </row>
    <row r="353" spans="186:194" ht="20.100000000000001" customHeight="1" x14ac:dyDescent="0.3">
      <c r="GD353" s="101" t="e">
        <f t="shared" si="10"/>
        <v>#REF!</v>
      </c>
      <c r="GE353" s="98"/>
      <c r="GF353" s="99" t="e">
        <f t="shared" si="11"/>
        <v>#REF!</v>
      </c>
      <c r="GG353" s="98"/>
      <c r="GH353" s="100" t="e">
        <f>+GF353/#REF!</f>
        <v>#REF!</v>
      </c>
      <c r="GI353" s="98"/>
      <c r="GJ353" s="98" t="s">
        <v>496</v>
      </c>
      <c r="GK353" s="98"/>
      <c r="GL353" s="98" t="s">
        <v>492</v>
      </c>
    </row>
    <row r="354" spans="186:194" ht="20.100000000000001" customHeight="1" x14ac:dyDescent="0.3">
      <c r="GD354" s="101" t="e">
        <f t="shared" si="10"/>
        <v>#REF!</v>
      </c>
      <c r="GE354" s="98"/>
      <c r="GF354" s="99" t="e">
        <f t="shared" si="11"/>
        <v>#REF!</v>
      </c>
      <c r="GG354" s="98"/>
      <c r="GH354" s="100" t="e">
        <f>+GF354/#REF!</f>
        <v>#REF!</v>
      </c>
      <c r="GI354" s="98"/>
      <c r="GJ354" s="98" t="s">
        <v>496</v>
      </c>
      <c r="GK354" s="98"/>
      <c r="GL354" s="98" t="s">
        <v>493</v>
      </c>
    </row>
    <row r="355" spans="186:194" ht="20.100000000000001" customHeight="1" x14ac:dyDescent="0.3">
      <c r="GD355" s="101" t="e">
        <f t="shared" si="10"/>
        <v>#REF!</v>
      </c>
      <c r="GE355" s="98"/>
      <c r="GF355" s="99" t="e">
        <f t="shared" si="11"/>
        <v>#REF!</v>
      </c>
      <c r="GG355" s="98"/>
      <c r="GH355" s="100" t="e">
        <f>+GF355/#REF!</f>
        <v>#REF!</v>
      </c>
      <c r="GI355" s="98"/>
      <c r="GJ355" s="98" t="s">
        <v>488</v>
      </c>
      <c r="GK355" s="98"/>
      <c r="GL355" s="98" t="s">
        <v>494</v>
      </c>
    </row>
    <row r="356" spans="186:194" ht="20.100000000000001" customHeight="1" x14ac:dyDescent="0.3">
      <c r="GD356" s="101" t="e">
        <f t="shared" si="10"/>
        <v>#REF!</v>
      </c>
      <c r="GE356" s="98"/>
      <c r="GF356" s="99" t="e">
        <f t="shared" si="11"/>
        <v>#REF!</v>
      </c>
      <c r="GG356" s="98"/>
      <c r="GH356" s="100" t="e">
        <f>+GF356/#REF!</f>
        <v>#REF!</v>
      </c>
      <c r="GI356" s="98"/>
      <c r="GJ356" s="98" t="s">
        <v>488</v>
      </c>
      <c r="GK356" s="98"/>
      <c r="GL356" s="98" t="s">
        <v>495</v>
      </c>
    </row>
    <row r="357" spans="186:194" ht="20.100000000000001" customHeight="1" x14ac:dyDescent="0.3">
      <c r="GD357" s="101" t="e">
        <f t="shared" si="10"/>
        <v>#REF!</v>
      </c>
      <c r="GE357" s="98"/>
      <c r="GF357" s="99" t="e">
        <f t="shared" si="11"/>
        <v>#REF!</v>
      </c>
      <c r="GG357" s="98"/>
      <c r="GH357" s="100" t="e">
        <f>+GF357/#REF!</f>
        <v>#REF!</v>
      </c>
      <c r="GI357" s="98"/>
      <c r="GJ357" s="98" t="s">
        <v>488</v>
      </c>
      <c r="GK357" s="98"/>
      <c r="GL357" s="98" t="s">
        <v>489</v>
      </c>
    </row>
    <row r="358" spans="186:194" ht="20.100000000000001" customHeight="1" x14ac:dyDescent="0.3">
      <c r="GD358" s="101" t="e">
        <f t="shared" si="10"/>
        <v>#REF!</v>
      </c>
      <c r="GE358" s="98"/>
      <c r="GF358" s="99" t="e">
        <f t="shared" si="11"/>
        <v>#REF!</v>
      </c>
      <c r="GG358" s="98"/>
      <c r="GH358" s="100" t="e">
        <f>+GF358/#REF!</f>
        <v>#REF!</v>
      </c>
      <c r="GI358" s="98"/>
      <c r="GJ358" s="98" t="s">
        <v>496</v>
      </c>
      <c r="GK358" s="98"/>
      <c r="GL358" s="98" t="s">
        <v>490</v>
      </c>
    </row>
    <row r="359" spans="186:194" ht="20.100000000000001" customHeight="1" x14ac:dyDescent="0.3">
      <c r="GD359" s="101" t="e">
        <f t="shared" si="10"/>
        <v>#REF!</v>
      </c>
      <c r="GE359" s="98"/>
      <c r="GF359" s="99" t="e">
        <f t="shared" si="11"/>
        <v>#REF!</v>
      </c>
      <c r="GG359" s="98"/>
      <c r="GH359" s="100" t="e">
        <f>+GF359/#REF!</f>
        <v>#REF!</v>
      </c>
      <c r="GI359" s="98"/>
      <c r="GJ359" s="98" t="s">
        <v>496</v>
      </c>
      <c r="GK359" s="98"/>
      <c r="GL359" s="98" t="s">
        <v>491</v>
      </c>
    </row>
    <row r="360" spans="186:194" ht="20.100000000000001" customHeight="1" x14ac:dyDescent="0.3">
      <c r="GD360" s="101" t="e">
        <f t="shared" si="10"/>
        <v>#REF!</v>
      </c>
      <c r="GE360" s="98"/>
      <c r="GF360" s="99" t="e">
        <f t="shared" si="11"/>
        <v>#REF!</v>
      </c>
      <c r="GG360" s="98"/>
      <c r="GH360" s="100" t="e">
        <f>+GF360/#REF!</f>
        <v>#REF!</v>
      </c>
      <c r="GI360" s="98"/>
      <c r="GJ360" s="98" t="s">
        <v>496</v>
      </c>
      <c r="GK360" s="98"/>
      <c r="GL360" s="98" t="s">
        <v>492</v>
      </c>
    </row>
    <row r="361" spans="186:194" ht="20.100000000000001" customHeight="1" x14ac:dyDescent="0.3">
      <c r="GD361" s="101" t="e">
        <f t="shared" si="10"/>
        <v>#REF!</v>
      </c>
      <c r="GE361" s="98"/>
      <c r="GF361" s="99" t="e">
        <f t="shared" si="11"/>
        <v>#REF!</v>
      </c>
      <c r="GG361" s="98"/>
      <c r="GH361" s="100" t="e">
        <f>+GF361/#REF!</f>
        <v>#REF!</v>
      </c>
      <c r="GI361" s="98"/>
      <c r="GJ361" s="98" t="s">
        <v>496</v>
      </c>
      <c r="GK361" s="98"/>
      <c r="GL361" s="98" t="s">
        <v>493</v>
      </c>
    </row>
    <row r="362" spans="186:194" ht="20.100000000000001" customHeight="1" x14ac:dyDescent="0.3">
      <c r="GD362" s="101" t="e">
        <f t="shared" si="10"/>
        <v>#REF!</v>
      </c>
      <c r="GE362" s="98"/>
      <c r="GF362" s="99" t="e">
        <f t="shared" si="11"/>
        <v>#REF!</v>
      </c>
      <c r="GG362" s="98"/>
      <c r="GH362" s="100" t="e">
        <f>+GF362/#REF!</f>
        <v>#REF!</v>
      </c>
      <c r="GI362" s="98"/>
      <c r="GJ362" s="98" t="s">
        <v>488</v>
      </c>
      <c r="GK362" s="98"/>
      <c r="GL362" s="98" t="s">
        <v>494</v>
      </c>
    </row>
    <row r="363" spans="186:194" ht="20.100000000000001" customHeight="1" x14ac:dyDescent="0.3">
      <c r="GD363" s="101" t="e">
        <f t="shared" si="10"/>
        <v>#REF!</v>
      </c>
      <c r="GE363" s="98"/>
      <c r="GF363" s="99" t="e">
        <f t="shared" si="11"/>
        <v>#REF!</v>
      </c>
      <c r="GG363" s="98"/>
      <c r="GH363" s="100" t="e">
        <f>+GF363/#REF!</f>
        <v>#REF!</v>
      </c>
      <c r="GI363" s="98"/>
      <c r="GJ363" s="98" t="s">
        <v>488</v>
      </c>
      <c r="GK363" s="98"/>
      <c r="GL363" s="98" t="s">
        <v>495</v>
      </c>
    </row>
    <row r="364" spans="186:194" ht="20.100000000000001" customHeight="1" x14ac:dyDescent="0.3">
      <c r="GD364" s="101" t="e">
        <f t="shared" si="10"/>
        <v>#REF!</v>
      </c>
      <c r="GE364" s="98"/>
      <c r="GF364" s="99" t="e">
        <f t="shared" si="11"/>
        <v>#REF!</v>
      </c>
      <c r="GG364" s="98"/>
      <c r="GH364" s="100" t="e">
        <f>+GF364/#REF!</f>
        <v>#REF!</v>
      </c>
      <c r="GI364" s="98"/>
      <c r="GJ364" s="98" t="s">
        <v>488</v>
      </c>
      <c r="GK364" s="98"/>
      <c r="GL364" s="98" t="s">
        <v>489</v>
      </c>
    </row>
    <row r="365" spans="186:194" ht="20.100000000000001" customHeight="1" x14ac:dyDescent="0.3">
      <c r="GD365" s="101" t="e">
        <f t="shared" si="10"/>
        <v>#REF!</v>
      </c>
      <c r="GE365" s="98"/>
      <c r="GF365" s="99" t="e">
        <f t="shared" si="11"/>
        <v>#REF!</v>
      </c>
      <c r="GG365" s="98"/>
      <c r="GH365" s="100" t="e">
        <f>+GF365/#REF!</f>
        <v>#REF!</v>
      </c>
      <c r="GI365" s="98"/>
      <c r="GJ365" s="98" t="s">
        <v>488</v>
      </c>
      <c r="GK365" s="98"/>
      <c r="GL365" s="98" t="s">
        <v>490</v>
      </c>
    </row>
    <row r="366" spans="186:194" ht="20.100000000000001" customHeight="1" x14ac:dyDescent="0.3">
      <c r="GD366" s="101" t="e">
        <f t="shared" si="10"/>
        <v>#REF!</v>
      </c>
      <c r="GE366" s="98"/>
      <c r="GF366" s="99" t="e">
        <f t="shared" si="11"/>
        <v>#REF!</v>
      </c>
      <c r="GG366" s="98"/>
      <c r="GH366" s="100" t="e">
        <f>+GF366/#REF!</f>
        <v>#REF!</v>
      </c>
      <c r="GI366" s="98"/>
      <c r="GJ366" s="98" t="s">
        <v>488</v>
      </c>
      <c r="GK366" s="98"/>
      <c r="GL366" s="98" t="s">
        <v>491</v>
      </c>
    </row>
    <row r="367" spans="186:194" ht="20.100000000000001" customHeight="1" x14ac:dyDescent="0.3">
      <c r="GD367" s="101" t="e">
        <f t="shared" si="10"/>
        <v>#REF!</v>
      </c>
      <c r="GE367" s="98"/>
      <c r="GF367" s="99" t="e">
        <f t="shared" si="11"/>
        <v>#REF!</v>
      </c>
      <c r="GG367" s="98"/>
      <c r="GH367" s="100" t="e">
        <f>+GF367/#REF!</f>
        <v>#REF!</v>
      </c>
      <c r="GI367" s="98"/>
      <c r="GJ367" s="98" t="s">
        <v>496</v>
      </c>
      <c r="GK367" s="98"/>
      <c r="GL367" s="98" t="s">
        <v>492</v>
      </c>
    </row>
    <row r="368" spans="186:194" ht="20.100000000000001" customHeight="1" x14ac:dyDescent="0.3">
      <c r="GD368" s="101" t="e">
        <f t="shared" si="10"/>
        <v>#REF!</v>
      </c>
      <c r="GE368" s="98"/>
      <c r="GF368" s="99" t="e">
        <f t="shared" si="11"/>
        <v>#REF!</v>
      </c>
      <c r="GG368" s="98"/>
      <c r="GH368" s="100" t="e">
        <f>+GF368/#REF!</f>
        <v>#REF!</v>
      </c>
      <c r="GI368" s="98"/>
      <c r="GJ368" s="98" t="s">
        <v>496</v>
      </c>
      <c r="GK368" s="98"/>
      <c r="GL368" s="98" t="s">
        <v>493</v>
      </c>
    </row>
    <row r="369" spans="186:194" ht="20.100000000000001" customHeight="1" x14ac:dyDescent="0.3">
      <c r="GD369" s="101" t="e">
        <f t="shared" si="10"/>
        <v>#REF!</v>
      </c>
      <c r="GE369" s="98"/>
      <c r="GF369" s="99" t="e">
        <f t="shared" si="11"/>
        <v>#REF!</v>
      </c>
      <c r="GG369" s="98"/>
      <c r="GH369" s="100" t="e">
        <f>+GF369/#REF!</f>
        <v>#REF!</v>
      </c>
      <c r="GI369" s="98"/>
      <c r="GJ369" s="98" t="s">
        <v>488</v>
      </c>
      <c r="GK369" s="98"/>
      <c r="GL369" s="98" t="s">
        <v>494</v>
      </c>
    </row>
    <row r="370" spans="186:194" ht="20.100000000000001" customHeight="1" x14ac:dyDescent="0.3">
      <c r="GD370" s="101" t="e">
        <f t="shared" si="10"/>
        <v>#REF!</v>
      </c>
      <c r="GE370" s="98"/>
      <c r="GF370" s="99" t="e">
        <f t="shared" si="11"/>
        <v>#REF!</v>
      </c>
      <c r="GG370" s="98"/>
      <c r="GH370" s="100" t="e">
        <f>+GF370/#REF!</f>
        <v>#REF!</v>
      </c>
      <c r="GI370" s="98"/>
      <c r="GJ370" s="98" t="s">
        <v>488</v>
      </c>
      <c r="GK370" s="98"/>
      <c r="GL370" s="98" t="s">
        <v>495</v>
      </c>
    </row>
    <row r="371" spans="186:194" ht="20.100000000000001" customHeight="1" x14ac:dyDescent="0.3">
      <c r="GD371" s="101" t="e">
        <f t="shared" si="10"/>
        <v>#REF!</v>
      </c>
      <c r="GE371" s="98"/>
      <c r="GF371" s="99" t="e">
        <f t="shared" si="11"/>
        <v>#REF!</v>
      </c>
      <c r="GG371" s="98"/>
      <c r="GH371" s="100" t="e">
        <f>+GF371/#REF!</f>
        <v>#REF!</v>
      </c>
      <c r="GI371" s="98"/>
      <c r="GJ371" s="98" t="s">
        <v>488</v>
      </c>
      <c r="GK371" s="98"/>
      <c r="GL371" s="98" t="s">
        <v>489</v>
      </c>
    </row>
    <row r="372" spans="186:194" ht="20.100000000000001" customHeight="1" x14ac:dyDescent="0.3">
      <c r="GD372" s="101" t="e">
        <f t="shared" si="10"/>
        <v>#REF!</v>
      </c>
      <c r="GE372" s="98"/>
      <c r="GF372" s="99" t="e">
        <f t="shared" si="11"/>
        <v>#REF!</v>
      </c>
      <c r="GG372" s="98"/>
      <c r="GH372" s="100" t="e">
        <f>+GF372/#REF!</f>
        <v>#REF!</v>
      </c>
      <c r="GI372" s="98"/>
      <c r="GJ372" s="98" t="s">
        <v>488</v>
      </c>
      <c r="GK372" s="98"/>
      <c r="GL372" s="98" t="s">
        <v>490</v>
      </c>
    </row>
    <row r="373" spans="186:194" ht="20.100000000000001" customHeight="1" x14ac:dyDescent="0.3">
      <c r="GD373" s="101" t="e">
        <f t="shared" si="10"/>
        <v>#REF!</v>
      </c>
      <c r="GE373" s="98"/>
      <c r="GF373" s="99" t="e">
        <f t="shared" si="11"/>
        <v>#REF!</v>
      </c>
      <c r="GG373" s="98"/>
      <c r="GH373" s="100" t="e">
        <f>+GF373/#REF!</f>
        <v>#REF!</v>
      </c>
      <c r="GI373" s="98"/>
      <c r="GJ373" s="98" t="s">
        <v>488</v>
      </c>
      <c r="GK373" s="98"/>
      <c r="GL373" s="98" t="s">
        <v>491</v>
      </c>
    </row>
    <row r="374" spans="186:194" ht="20.100000000000001" customHeight="1" x14ac:dyDescent="0.3">
      <c r="GD374" s="101" t="e">
        <f t="shared" si="10"/>
        <v>#REF!</v>
      </c>
      <c r="GE374" s="98"/>
      <c r="GF374" s="99" t="e">
        <f t="shared" si="11"/>
        <v>#REF!</v>
      </c>
      <c r="GG374" s="98"/>
      <c r="GH374" s="100" t="e">
        <f>+GF374/#REF!</f>
        <v>#REF!</v>
      </c>
      <c r="GI374" s="98"/>
      <c r="GJ374" s="98" t="s">
        <v>496</v>
      </c>
      <c r="GK374" s="98"/>
      <c r="GL374" s="98" t="s">
        <v>492</v>
      </c>
    </row>
    <row r="375" spans="186:194" ht="20.100000000000001" customHeight="1" x14ac:dyDescent="0.3">
      <c r="GD375" s="101" t="e">
        <f t="shared" si="10"/>
        <v>#REF!</v>
      </c>
      <c r="GE375" s="98"/>
      <c r="GF375" s="99" t="e">
        <f t="shared" si="11"/>
        <v>#REF!</v>
      </c>
      <c r="GG375" s="98"/>
      <c r="GH375" s="100" t="e">
        <f>+GF375/#REF!</f>
        <v>#REF!</v>
      </c>
      <c r="GI375" s="98"/>
      <c r="GJ375" s="98" t="s">
        <v>496</v>
      </c>
      <c r="GK375" s="98"/>
      <c r="GL375" s="98" t="s">
        <v>493</v>
      </c>
    </row>
    <row r="376" spans="186:194" ht="20.100000000000001" customHeight="1" x14ac:dyDescent="0.3">
      <c r="GD376" s="101" t="e">
        <f t="shared" si="10"/>
        <v>#REF!</v>
      </c>
      <c r="GE376" s="98"/>
      <c r="GF376" s="99" t="e">
        <f t="shared" si="11"/>
        <v>#REF!</v>
      </c>
      <c r="GG376" s="98"/>
      <c r="GH376" s="100" t="e">
        <f>+GF376/#REF!</f>
        <v>#REF!</v>
      </c>
      <c r="GI376" s="98"/>
      <c r="GJ376" s="98" t="s">
        <v>496</v>
      </c>
      <c r="GK376" s="98"/>
      <c r="GL376" s="98" t="s">
        <v>494</v>
      </c>
    </row>
    <row r="377" spans="186:194" ht="20.100000000000001" customHeight="1" x14ac:dyDescent="0.3">
      <c r="GD377" s="101" t="e">
        <f t="shared" si="10"/>
        <v>#REF!</v>
      </c>
      <c r="GE377" s="98"/>
      <c r="GF377" s="99" t="e">
        <f t="shared" si="11"/>
        <v>#REF!</v>
      </c>
      <c r="GG377" s="98"/>
      <c r="GH377" s="100" t="e">
        <f>+GF377/#REF!</f>
        <v>#REF!</v>
      </c>
      <c r="GI377" s="98"/>
      <c r="GJ377" s="98" t="s">
        <v>488</v>
      </c>
      <c r="GK377" s="98"/>
      <c r="GL377" s="98" t="s">
        <v>495</v>
      </c>
    </row>
    <row r="378" spans="186:194" ht="20.100000000000001" customHeight="1" x14ac:dyDescent="0.3">
      <c r="GD378" s="101" t="e">
        <f t="shared" si="10"/>
        <v>#REF!</v>
      </c>
      <c r="GE378" s="98"/>
      <c r="GF378" s="99" t="e">
        <f t="shared" si="11"/>
        <v>#REF!</v>
      </c>
      <c r="GG378" s="98"/>
      <c r="GH378" s="100" t="e">
        <f>+GF378/#REF!</f>
        <v>#REF!</v>
      </c>
      <c r="GI378" s="98"/>
      <c r="GJ378" s="98" t="s">
        <v>488</v>
      </c>
      <c r="GK378" s="98"/>
      <c r="GL378" s="98" t="s">
        <v>489</v>
      </c>
    </row>
    <row r="379" spans="186:194" ht="20.100000000000001" customHeight="1" x14ac:dyDescent="0.3">
      <c r="GD379" s="101" t="e">
        <f t="shared" si="10"/>
        <v>#REF!</v>
      </c>
      <c r="GE379" s="98"/>
      <c r="GF379" s="99" t="e">
        <f t="shared" si="11"/>
        <v>#REF!</v>
      </c>
      <c r="GG379" s="98"/>
      <c r="GH379" s="100" t="e">
        <f>+GF379/#REF!</f>
        <v>#REF!</v>
      </c>
      <c r="GI379" s="98"/>
      <c r="GJ379" s="98" t="s">
        <v>488</v>
      </c>
      <c r="GK379" s="98"/>
      <c r="GL379" s="98" t="s">
        <v>490</v>
      </c>
    </row>
    <row r="380" spans="186:194" ht="20.100000000000001" customHeight="1" x14ac:dyDescent="0.3">
      <c r="GD380" s="101" t="e">
        <f t="shared" si="10"/>
        <v>#REF!</v>
      </c>
      <c r="GE380" s="98"/>
      <c r="GF380" s="99" t="e">
        <f t="shared" si="11"/>
        <v>#REF!</v>
      </c>
      <c r="GG380" s="98"/>
      <c r="GH380" s="100" t="e">
        <f>+GF380/#REF!</f>
        <v>#REF!</v>
      </c>
      <c r="GI380" s="98"/>
      <c r="GJ380" s="98" t="s">
        <v>488</v>
      </c>
      <c r="GK380" s="98"/>
      <c r="GL380" s="98" t="s">
        <v>491</v>
      </c>
    </row>
    <row r="381" spans="186:194" ht="20.100000000000001" customHeight="1" x14ac:dyDescent="0.3">
      <c r="GD381" s="101" t="e">
        <f t="shared" si="10"/>
        <v>#REF!</v>
      </c>
      <c r="GE381" s="98"/>
      <c r="GF381" s="99" t="e">
        <f t="shared" si="11"/>
        <v>#REF!</v>
      </c>
      <c r="GG381" s="98"/>
      <c r="GH381" s="100" t="e">
        <f>+GF381/#REF!</f>
        <v>#REF!</v>
      </c>
      <c r="GI381" s="98"/>
      <c r="GJ381" s="98" t="s">
        <v>496</v>
      </c>
      <c r="GK381" s="98"/>
      <c r="GL381" s="98" t="s">
        <v>492</v>
      </c>
    </row>
    <row r="382" spans="186:194" ht="20.100000000000001" customHeight="1" x14ac:dyDescent="0.3"/>
    <row r="383" spans="186:194" ht="20.100000000000001" customHeight="1" x14ac:dyDescent="0.3"/>
    <row r="384" spans="186:19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row r="439" ht="20.100000000000001" customHeight="1" x14ac:dyDescent="0.3"/>
    <row r="440" ht="20.100000000000001" customHeight="1" x14ac:dyDescent="0.3"/>
    <row r="441" ht="20.100000000000001" customHeight="1" x14ac:dyDescent="0.3"/>
    <row r="442" ht="20.100000000000001" customHeight="1" x14ac:dyDescent="0.3"/>
    <row r="443" ht="20.100000000000001" customHeight="1" x14ac:dyDescent="0.3"/>
    <row r="444" ht="20.100000000000001" customHeight="1" x14ac:dyDescent="0.3"/>
    <row r="445" ht="20.100000000000001" customHeight="1" x14ac:dyDescent="0.3"/>
    <row r="446" ht="20.100000000000001" customHeight="1" x14ac:dyDescent="0.3"/>
    <row r="447" ht="20.100000000000001" customHeight="1" x14ac:dyDescent="0.3"/>
    <row r="448" ht="20.100000000000001" customHeight="1" x14ac:dyDescent="0.3"/>
    <row r="449" ht="20.100000000000001" customHeight="1" x14ac:dyDescent="0.3"/>
    <row r="450" ht="20.100000000000001" customHeight="1" x14ac:dyDescent="0.3"/>
    <row r="451" ht="20.100000000000001" customHeight="1" x14ac:dyDescent="0.3"/>
    <row r="452" ht="20.100000000000001" customHeight="1" x14ac:dyDescent="0.3"/>
    <row r="453" ht="20.100000000000001" customHeight="1" x14ac:dyDescent="0.3"/>
    <row r="454" ht="20.100000000000001" customHeight="1" x14ac:dyDescent="0.3"/>
    <row r="455" ht="20.100000000000001" customHeight="1" x14ac:dyDescent="0.3"/>
    <row r="456" ht="20.100000000000001" customHeight="1" x14ac:dyDescent="0.3"/>
    <row r="457" ht="20.100000000000001" customHeight="1" x14ac:dyDescent="0.3"/>
    <row r="458" ht="20.100000000000001" customHeight="1" x14ac:dyDescent="0.3"/>
    <row r="459" ht="20.100000000000001" customHeight="1" x14ac:dyDescent="0.3"/>
    <row r="460" ht="20.100000000000001" customHeight="1" x14ac:dyDescent="0.3"/>
    <row r="461" ht="20.100000000000001" customHeight="1" x14ac:dyDescent="0.3"/>
    <row r="462" ht="20.100000000000001" customHeight="1" x14ac:dyDescent="0.3"/>
    <row r="463" ht="20.100000000000001" customHeight="1" x14ac:dyDescent="0.3"/>
    <row r="464" ht="20.100000000000001" customHeight="1" x14ac:dyDescent="0.3"/>
    <row r="465" ht="20.100000000000001" customHeight="1" x14ac:dyDescent="0.3"/>
    <row r="466" ht="20.100000000000001" customHeight="1" x14ac:dyDescent="0.3"/>
    <row r="467" ht="20.100000000000001" customHeight="1" x14ac:dyDescent="0.3"/>
    <row r="468" ht="20.100000000000001" customHeight="1" x14ac:dyDescent="0.3"/>
    <row r="469" ht="20.100000000000001" customHeight="1" x14ac:dyDescent="0.3"/>
    <row r="470" ht="20.100000000000001" customHeight="1" x14ac:dyDescent="0.3"/>
    <row r="471" ht="20.100000000000001" customHeight="1" x14ac:dyDescent="0.3"/>
    <row r="472" ht="20.100000000000001" customHeight="1" x14ac:dyDescent="0.3"/>
    <row r="473" ht="20.100000000000001" customHeight="1" x14ac:dyDescent="0.3"/>
    <row r="474" ht="20.100000000000001" customHeight="1" x14ac:dyDescent="0.3"/>
    <row r="475" ht="20.100000000000001" customHeight="1" x14ac:dyDescent="0.3"/>
    <row r="476" ht="20.100000000000001" customHeight="1" x14ac:dyDescent="0.3"/>
    <row r="477" ht="20.100000000000001" customHeight="1" x14ac:dyDescent="0.3"/>
    <row r="478" ht="20.100000000000001" customHeight="1" x14ac:dyDescent="0.3"/>
    <row r="479" ht="20.100000000000001" customHeight="1" x14ac:dyDescent="0.3"/>
    <row r="480" ht="20.100000000000001" customHeight="1" x14ac:dyDescent="0.3"/>
    <row r="481" ht="20.100000000000001" customHeight="1" x14ac:dyDescent="0.3"/>
    <row r="482" ht="20.100000000000001" customHeight="1" x14ac:dyDescent="0.3"/>
    <row r="483" ht="20.100000000000001" customHeight="1" x14ac:dyDescent="0.3"/>
    <row r="484" ht="20.100000000000001" customHeight="1" x14ac:dyDescent="0.3"/>
    <row r="485" ht="20.100000000000001" customHeight="1" x14ac:dyDescent="0.3"/>
    <row r="486" ht="20.100000000000001" customHeight="1" x14ac:dyDescent="0.3"/>
    <row r="487" ht="20.100000000000001" customHeight="1" x14ac:dyDescent="0.3"/>
    <row r="488" ht="20.100000000000001" customHeight="1" x14ac:dyDescent="0.3"/>
    <row r="489" ht="20.100000000000001" customHeight="1" x14ac:dyDescent="0.3"/>
    <row r="490" ht="20.100000000000001" customHeight="1" x14ac:dyDescent="0.3"/>
    <row r="491" ht="20.100000000000001" customHeight="1" x14ac:dyDescent="0.3"/>
    <row r="492" ht="20.100000000000001" customHeight="1" x14ac:dyDescent="0.3"/>
    <row r="493" ht="20.100000000000001" customHeight="1" x14ac:dyDescent="0.3"/>
    <row r="494" ht="20.100000000000001" customHeight="1" x14ac:dyDescent="0.3"/>
    <row r="495" ht="20.100000000000001" customHeight="1" x14ac:dyDescent="0.3"/>
    <row r="496" ht="20.100000000000001" customHeight="1" x14ac:dyDescent="0.3"/>
    <row r="497" ht="20.100000000000001" customHeight="1" x14ac:dyDescent="0.3"/>
    <row r="498" ht="20.100000000000001" customHeight="1" x14ac:dyDescent="0.3"/>
    <row r="499" ht="20.100000000000001" customHeight="1" x14ac:dyDescent="0.3"/>
    <row r="500" ht="20.100000000000001" customHeight="1" x14ac:dyDescent="0.3"/>
    <row r="501" ht="20.100000000000001" customHeight="1" x14ac:dyDescent="0.3"/>
    <row r="502" ht="20.100000000000001" customHeight="1" x14ac:dyDescent="0.3"/>
    <row r="503" ht="20.100000000000001" customHeight="1" x14ac:dyDescent="0.3"/>
    <row r="504" ht="20.100000000000001" customHeight="1" x14ac:dyDescent="0.3"/>
    <row r="505" ht="20.100000000000001" customHeight="1" x14ac:dyDescent="0.3"/>
    <row r="506" ht="20.100000000000001" customHeight="1" x14ac:dyDescent="0.3"/>
    <row r="507" ht="20.100000000000001" customHeight="1" x14ac:dyDescent="0.3"/>
    <row r="508" ht="20.100000000000001" customHeight="1" x14ac:dyDescent="0.3"/>
    <row r="509" ht="20.100000000000001" customHeight="1" x14ac:dyDescent="0.3"/>
    <row r="510" ht="20.100000000000001" customHeight="1" x14ac:dyDescent="0.3"/>
    <row r="511" ht="20.100000000000001" customHeight="1" x14ac:dyDescent="0.3"/>
    <row r="512" ht="20.100000000000001" customHeight="1" x14ac:dyDescent="0.3"/>
    <row r="513" ht="20.100000000000001" customHeight="1" x14ac:dyDescent="0.3"/>
    <row r="514" ht="20.100000000000001" customHeight="1" x14ac:dyDescent="0.3"/>
    <row r="515" ht="20.100000000000001" customHeight="1" x14ac:dyDescent="0.3"/>
    <row r="516" ht="20.100000000000001" customHeight="1" x14ac:dyDescent="0.3"/>
    <row r="517" ht="20.100000000000001" customHeight="1" x14ac:dyDescent="0.3"/>
    <row r="518" ht="20.100000000000001" customHeight="1" x14ac:dyDescent="0.3"/>
    <row r="519" ht="20.100000000000001" customHeight="1" x14ac:dyDescent="0.3"/>
    <row r="520" ht="20.100000000000001" customHeight="1" x14ac:dyDescent="0.3"/>
    <row r="521" ht="20.100000000000001" customHeight="1" x14ac:dyDescent="0.3"/>
    <row r="522" ht="20.100000000000001" customHeight="1" x14ac:dyDescent="0.3"/>
    <row r="523" ht="20.100000000000001" customHeight="1" x14ac:dyDescent="0.3"/>
    <row r="524" ht="20.100000000000001" customHeight="1" x14ac:dyDescent="0.3"/>
    <row r="525" ht="20.100000000000001" customHeight="1" x14ac:dyDescent="0.3"/>
    <row r="526" ht="20.100000000000001" customHeight="1" x14ac:dyDescent="0.3"/>
    <row r="527" ht="20.100000000000001" customHeight="1" x14ac:dyDescent="0.3"/>
    <row r="528" ht="20.100000000000001" customHeight="1" x14ac:dyDescent="0.3"/>
    <row r="529" ht="20.100000000000001" customHeight="1" x14ac:dyDescent="0.3"/>
    <row r="530" ht="20.100000000000001" customHeight="1" x14ac:dyDescent="0.3"/>
    <row r="531" ht="20.100000000000001" customHeight="1" x14ac:dyDescent="0.3"/>
    <row r="532" ht="20.100000000000001" customHeight="1" x14ac:dyDescent="0.3"/>
    <row r="533" ht="20.100000000000001" customHeight="1" x14ac:dyDescent="0.3"/>
    <row r="534" ht="20.100000000000001" customHeight="1" x14ac:dyDescent="0.3"/>
    <row r="535" ht="20.100000000000001" customHeight="1" x14ac:dyDescent="0.3"/>
    <row r="536" ht="20.100000000000001" customHeight="1" x14ac:dyDescent="0.3"/>
    <row r="537" ht="20.100000000000001" customHeight="1" x14ac:dyDescent="0.3"/>
    <row r="538" ht="20.100000000000001" customHeight="1" x14ac:dyDescent="0.3"/>
    <row r="539" ht="20.100000000000001" customHeight="1" x14ac:dyDescent="0.3"/>
    <row r="540" ht="20.100000000000001" customHeight="1" x14ac:dyDescent="0.3"/>
    <row r="541" ht="20.100000000000001" customHeight="1" x14ac:dyDescent="0.3"/>
    <row r="542" ht="20.100000000000001" customHeight="1" x14ac:dyDescent="0.3"/>
    <row r="543" ht="20.100000000000001" customHeight="1" x14ac:dyDescent="0.3"/>
    <row r="544" ht="20.100000000000001" customHeight="1" x14ac:dyDescent="0.3"/>
    <row r="545" ht="20.100000000000001" customHeight="1" x14ac:dyDescent="0.3"/>
    <row r="546" ht="20.100000000000001" customHeight="1" x14ac:dyDescent="0.3"/>
    <row r="547" ht="20.100000000000001" customHeight="1" x14ac:dyDescent="0.3"/>
    <row r="548" ht="20.100000000000001" customHeight="1" x14ac:dyDescent="0.3"/>
    <row r="549" ht="20.100000000000001" customHeight="1" x14ac:dyDescent="0.3"/>
    <row r="550" ht="20.100000000000001" customHeight="1" x14ac:dyDescent="0.3"/>
    <row r="551" ht="20.100000000000001" customHeight="1" x14ac:dyDescent="0.3"/>
    <row r="552" ht="20.100000000000001" customHeight="1" x14ac:dyDescent="0.3"/>
    <row r="553" ht="20.100000000000001" customHeight="1" x14ac:dyDescent="0.3"/>
    <row r="554" ht="20.100000000000001" customHeight="1" x14ac:dyDescent="0.3"/>
    <row r="555" ht="20.100000000000001" customHeight="1" x14ac:dyDescent="0.3"/>
    <row r="556" ht="20.100000000000001" customHeight="1" x14ac:dyDescent="0.3"/>
    <row r="557" ht="20.100000000000001" customHeight="1" x14ac:dyDescent="0.3"/>
    <row r="558" ht="20.100000000000001" customHeight="1" x14ac:dyDescent="0.3"/>
    <row r="559" ht="20.100000000000001" customHeight="1" x14ac:dyDescent="0.3"/>
    <row r="560" ht="20.100000000000001" customHeight="1" x14ac:dyDescent="0.3"/>
    <row r="561" ht="20.100000000000001" customHeight="1" x14ac:dyDescent="0.3"/>
    <row r="562" ht="20.100000000000001" customHeight="1" x14ac:dyDescent="0.3"/>
    <row r="563" ht="20.100000000000001" customHeight="1" x14ac:dyDescent="0.3"/>
    <row r="564" ht="20.100000000000001" customHeight="1" x14ac:dyDescent="0.3"/>
    <row r="565" ht="20.100000000000001" customHeight="1" x14ac:dyDescent="0.3"/>
    <row r="566" ht="20.100000000000001" customHeight="1" x14ac:dyDescent="0.3"/>
    <row r="567" ht="20.100000000000001" customHeight="1" x14ac:dyDescent="0.3"/>
    <row r="568" ht="20.100000000000001" customHeight="1" x14ac:dyDescent="0.3"/>
    <row r="569" ht="20.100000000000001" customHeight="1" x14ac:dyDescent="0.3"/>
    <row r="570" ht="20.100000000000001" customHeight="1" x14ac:dyDescent="0.3"/>
    <row r="571" ht="20.100000000000001" customHeight="1" x14ac:dyDescent="0.3"/>
    <row r="572" ht="20.100000000000001" customHeight="1" x14ac:dyDescent="0.3"/>
    <row r="573" ht="20.100000000000001" customHeight="1" x14ac:dyDescent="0.3"/>
    <row r="574" ht="20.100000000000001" customHeight="1" x14ac:dyDescent="0.3"/>
    <row r="575" ht="20.100000000000001" customHeight="1" x14ac:dyDescent="0.3"/>
    <row r="576" ht="20.100000000000001" customHeight="1" x14ac:dyDescent="0.3"/>
    <row r="577" ht="20.100000000000001" customHeight="1" x14ac:dyDescent="0.3"/>
    <row r="578" ht="20.100000000000001" customHeight="1" x14ac:dyDescent="0.3"/>
    <row r="579" ht="20.100000000000001" customHeight="1" x14ac:dyDescent="0.3"/>
    <row r="580" ht="20.100000000000001" customHeight="1" x14ac:dyDescent="0.3"/>
    <row r="581" ht="20.100000000000001" customHeight="1" x14ac:dyDescent="0.3"/>
    <row r="582" ht="20.100000000000001" customHeight="1" x14ac:dyDescent="0.3"/>
    <row r="583" ht="20.100000000000001" customHeight="1" x14ac:dyDescent="0.3"/>
    <row r="584" ht="20.100000000000001" customHeight="1" x14ac:dyDescent="0.3"/>
    <row r="585" ht="20.100000000000001" customHeight="1" x14ac:dyDescent="0.3"/>
    <row r="586" ht="20.100000000000001" customHeight="1" x14ac:dyDescent="0.3"/>
    <row r="587" ht="20.100000000000001" customHeight="1" x14ac:dyDescent="0.3"/>
    <row r="588" ht="20.100000000000001" customHeight="1" x14ac:dyDescent="0.3"/>
    <row r="589" ht="20.100000000000001" customHeight="1" x14ac:dyDescent="0.3"/>
    <row r="590" ht="20.100000000000001" customHeight="1" x14ac:dyDescent="0.3"/>
    <row r="591" ht="20.100000000000001" customHeight="1" x14ac:dyDescent="0.3"/>
    <row r="592" ht="20.100000000000001" customHeight="1" x14ac:dyDescent="0.3"/>
    <row r="593" ht="20.100000000000001" customHeight="1" x14ac:dyDescent="0.3"/>
    <row r="594" ht="20.100000000000001" customHeight="1" x14ac:dyDescent="0.3"/>
    <row r="595" ht="20.100000000000001" customHeight="1" x14ac:dyDescent="0.3"/>
    <row r="596" ht="20.100000000000001" customHeight="1" x14ac:dyDescent="0.3"/>
    <row r="597" ht="20.100000000000001" customHeight="1" x14ac:dyDescent="0.3"/>
    <row r="598" ht="20.100000000000001" customHeight="1" x14ac:dyDescent="0.3"/>
    <row r="599" ht="20.100000000000001" customHeight="1" x14ac:dyDescent="0.3"/>
    <row r="600" ht="20.100000000000001" customHeight="1" x14ac:dyDescent="0.3"/>
    <row r="601" ht="20.100000000000001" customHeight="1" x14ac:dyDescent="0.3"/>
    <row r="602" ht="20.100000000000001" customHeight="1" x14ac:dyDescent="0.3"/>
    <row r="603" ht="20.100000000000001" customHeight="1" x14ac:dyDescent="0.3"/>
    <row r="604" ht="20.100000000000001" customHeight="1" x14ac:dyDescent="0.3"/>
    <row r="605" ht="20.100000000000001" customHeight="1" x14ac:dyDescent="0.3"/>
    <row r="606" ht="20.100000000000001" customHeight="1" x14ac:dyDescent="0.3"/>
    <row r="607" ht="20.100000000000001" customHeight="1" x14ac:dyDescent="0.3"/>
    <row r="608" ht="20.100000000000001" customHeight="1" x14ac:dyDescent="0.3"/>
    <row r="609" ht="20.100000000000001" customHeight="1" x14ac:dyDescent="0.3"/>
    <row r="610" ht="20.100000000000001" customHeight="1" x14ac:dyDescent="0.3"/>
    <row r="611" ht="20.100000000000001" customHeight="1" x14ac:dyDescent="0.3"/>
    <row r="612" ht="20.100000000000001" customHeight="1" x14ac:dyDescent="0.3"/>
    <row r="613" ht="20.100000000000001" customHeight="1" x14ac:dyDescent="0.3"/>
    <row r="614" ht="20.100000000000001" customHeight="1" x14ac:dyDescent="0.3"/>
    <row r="615" ht="20.100000000000001" customHeight="1" x14ac:dyDescent="0.3"/>
    <row r="616" ht="20.100000000000001" customHeight="1" x14ac:dyDescent="0.3"/>
    <row r="617" ht="20.100000000000001" customHeight="1" x14ac:dyDescent="0.3"/>
    <row r="618" ht="20.100000000000001" customHeight="1" x14ac:dyDescent="0.3"/>
    <row r="619" ht="20.100000000000001" customHeight="1" x14ac:dyDescent="0.3"/>
    <row r="620" ht="20.100000000000001" customHeight="1" x14ac:dyDescent="0.3"/>
    <row r="621" ht="20.100000000000001" customHeight="1" x14ac:dyDescent="0.3"/>
    <row r="622" ht="20.100000000000001" customHeight="1" x14ac:dyDescent="0.3"/>
    <row r="623" ht="20.100000000000001" customHeight="1" x14ac:dyDescent="0.3"/>
    <row r="624" ht="20.100000000000001" customHeight="1" x14ac:dyDescent="0.3"/>
    <row r="625" ht="20.100000000000001" customHeight="1" x14ac:dyDescent="0.3"/>
    <row r="626" ht="20.100000000000001" customHeight="1" x14ac:dyDescent="0.3"/>
    <row r="627" ht="20.100000000000001" customHeight="1" x14ac:dyDescent="0.3"/>
    <row r="628" ht="20.100000000000001" customHeight="1" x14ac:dyDescent="0.3"/>
    <row r="629" ht="20.100000000000001" customHeight="1" x14ac:dyDescent="0.3"/>
    <row r="630" ht="20.100000000000001" customHeight="1" x14ac:dyDescent="0.3"/>
    <row r="631" ht="20.100000000000001" customHeight="1" x14ac:dyDescent="0.3"/>
    <row r="632" ht="20.100000000000001" customHeight="1" x14ac:dyDescent="0.3"/>
    <row r="633" ht="20.100000000000001" customHeight="1" x14ac:dyDescent="0.3"/>
    <row r="634" ht="20.100000000000001" customHeight="1" x14ac:dyDescent="0.3"/>
    <row r="635" ht="20.100000000000001" customHeight="1" x14ac:dyDescent="0.3"/>
    <row r="636" ht="20.100000000000001" customHeight="1" x14ac:dyDescent="0.3"/>
    <row r="637" ht="20.100000000000001" customHeight="1" x14ac:dyDescent="0.3"/>
    <row r="638" ht="20.100000000000001" customHeight="1" x14ac:dyDescent="0.3"/>
    <row r="639" ht="20.100000000000001" customHeight="1" x14ac:dyDescent="0.3"/>
    <row r="640" ht="20.100000000000001" customHeight="1" x14ac:dyDescent="0.3"/>
    <row r="641" ht="20.100000000000001" customHeight="1" x14ac:dyDescent="0.3"/>
    <row r="642" ht="20.100000000000001" customHeight="1" x14ac:dyDescent="0.3"/>
    <row r="643" ht="20.100000000000001" customHeight="1" x14ac:dyDescent="0.3"/>
    <row r="644" ht="20.100000000000001" customHeight="1" x14ac:dyDescent="0.3"/>
    <row r="645" ht="20.100000000000001" customHeight="1" x14ac:dyDescent="0.3"/>
    <row r="646" ht="20.100000000000001" customHeight="1" x14ac:dyDescent="0.3"/>
    <row r="647" ht="20.100000000000001" customHeight="1" x14ac:dyDescent="0.3"/>
    <row r="648" ht="20.100000000000001" customHeight="1" x14ac:dyDescent="0.3"/>
    <row r="649" ht="20.100000000000001" customHeight="1" x14ac:dyDescent="0.3"/>
    <row r="650" ht="20.100000000000001" customHeight="1" x14ac:dyDescent="0.3"/>
    <row r="651" ht="20.100000000000001" customHeight="1" x14ac:dyDescent="0.3"/>
    <row r="652" ht="20.100000000000001" customHeight="1" x14ac:dyDescent="0.3"/>
    <row r="653" ht="20.100000000000001" customHeight="1" x14ac:dyDescent="0.3"/>
    <row r="654" ht="20.100000000000001" customHeight="1" x14ac:dyDescent="0.3"/>
    <row r="655" ht="20.100000000000001" customHeight="1" x14ac:dyDescent="0.3"/>
    <row r="656" ht="20.100000000000001" customHeight="1" x14ac:dyDescent="0.3"/>
    <row r="657" ht="20.100000000000001" customHeight="1" x14ac:dyDescent="0.3"/>
    <row r="658" ht="20.100000000000001" customHeight="1" x14ac:dyDescent="0.3"/>
    <row r="659" ht="20.100000000000001" customHeight="1" x14ac:dyDescent="0.3"/>
    <row r="660" ht="20.100000000000001" customHeight="1" x14ac:dyDescent="0.3"/>
    <row r="661" ht="20.100000000000001" customHeight="1" x14ac:dyDescent="0.3"/>
    <row r="662" ht="20.100000000000001" customHeight="1" x14ac:dyDescent="0.3"/>
    <row r="663" ht="20.100000000000001" customHeight="1" x14ac:dyDescent="0.3"/>
    <row r="664" ht="20.100000000000001" customHeight="1" x14ac:dyDescent="0.3"/>
    <row r="665" ht="20.100000000000001" customHeight="1" x14ac:dyDescent="0.3"/>
    <row r="666" ht="20.100000000000001" customHeight="1" x14ac:dyDescent="0.3"/>
    <row r="667" ht="20.100000000000001" customHeight="1" x14ac:dyDescent="0.3"/>
    <row r="668" ht="20.100000000000001" customHeight="1" x14ac:dyDescent="0.3"/>
    <row r="669" ht="20.100000000000001" customHeight="1" x14ac:dyDescent="0.3"/>
    <row r="670" ht="20.100000000000001" customHeight="1" x14ac:dyDescent="0.3"/>
    <row r="671" ht="20.100000000000001" customHeight="1" x14ac:dyDescent="0.3"/>
    <row r="672" ht="20.100000000000001" customHeight="1" x14ac:dyDescent="0.3"/>
    <row r="673" ht="20.100000000000001" customHeight="1" x14ac:dyDescent="0.3"/>
    <row r="674" ht="20.100000000000001" customHeight="1" x14ac:dyDescent="0.3"/>
    <row r="675" ht="20.100000000000001" customHeight="1" x14ac:dyDescent="0.3"/>
    <row r="676" ht="20.100000000000001" customHeight="1" x14ac:dyDescent="0.3"/>
    <row r="677" ht="20.100000000000001" customHeight="1" x14ac:dyDescent="0.3"/>
    <row r="678" ht="20.100000000000001" customHeight="1" x14ac:dyDescent="0.3"/>
    <row r="679" ht="20.100000000000001" customHeight="1" x14ac:dyDescent="0.3"/>
    <row r="680" ht="20.100000000000001" customHeight="1" x14ac:dyDescent="0.3"/>
    <row r="681" ht="20.100000000000001" customHeight="1" x14ac:dyDescent="0.3"/>
    <row r="682" ht="20.100000000000001" customHeight="1" x14ac:dyDescent="0.3"/>
    <row r="683" ht="20.100000000000001" customHeight="1" x14ac:dyDescent="0.3"/>
    <row r="684" ht="20.100000000000001" customHeight="1" x14ac:dyDescent="0.3"/>
    <row r="685" ht="20.100000000000001" customHeight="1" x14ac:dyDescent="0.3"/>
    <row r="686" ht="20.100000000000001" customHeight="1" x14ac:dyDescent="0.3"/>
    <row r="687" ht="20.100000000000001" customHeight="1" x14ac:dyDescent="0.3"/>
    <row r="688" ht="20.100000000000001" customHeight="1" x14ac:dyDescent="0.3"/>
    <row r="689" ht="20.100000000000001" customHeight="1" x14ac:dyDescent="0.3"/>
    <row r="690" ht="20.100000000000001" customHeight="1" x14ac:dyDescent="0.3"/>
    <row r="691" ht="20.100000000000001" customHeight="1" x14ac:dyDescent="0.3"/>
    <row r="692" ht="20.100000000000001" customHeight="1" x14ac:dyDescent="0.3"/>
    <row r="693" ht="20.100000000000001" customHeight="1" x14ac:dyDescent="0.3"/>
    <row r="694" ht="20.100000000000001" customHeight="1" x14ac:dyDescent="0.3"/>
    <row r="695" ht="20.100000000000001" customHeight="1" x14ac:dyDescent="0.3"/>
    <row r="696" ht="20.100000000000001" customHeight="1" x14ac:dyDescent="0.3"/>
    <row r="697" ht="20.100000000000001" customHeight="1" x14ac:dyDescent="0.3"/>
    <row r="698" ht="20.100000000000001" customHeight="1" x14ac:dyDescent="0.3"/>
    <row r="699" ht="20.100000000000001" customHeight="1" x14ac:dyDescent="0.3"/>
    <row r="700" ht="20.100000000000001" customHeight="1" x14ac:dyDescent="0.3"/>
    <row r="701" ht="20.100000000000001" customHeight="1" x14ac:dyDescent="0.3"/>
    <row r="702" ht="20.100000000000001" customHeight="1" x14ac:dyDescent="0.3"/>
    <row r="703" ht="20.100000000000001" customHeight="1" x14ac:dyDescent="0.3"/>
    <row r="704" ht="20.100000000000001" customHeight="1" x14ac:dyDescent="0.3"/>
    <row r="705" ht="20.100000000000001" customHeight="1" x14ac:dyDescent="0.3"/>
    <row r="706" ht="20.100000000000001" customHeight="1" x14ac:dyDescent="0.3"/>
    <row r="707" ht="20.100000000000001" customHeight="1" x14ac:dyDescent="0.3"/>
    <row r="708" ht="20.100000000000001" customHeight="1" x14ac:dyDescent="0.3"/>
    <row r="709" ht="20.100000000000001" customHeight="1" x14ac:dyDescent="0.3"/>
    <row r="710" ht="20.100000000000001" customHeight="1" x14ac:dyDescent="0.3"/>
    <row r="711" ht="20.100000000000001" customHeight="1" x14ac:dyDescent="0.3"/>
    <row r="712" ht="20.100000000000001" customHeight="1" x14ac:dyDescent="0.3"/>
    <row r="713" ht="20.100000000000001" customHeight="1" x14ac:dyDescent="0.3"/>
    <row r="714" ht="20.100000000000001" customHeight="1" x14ac:dyDescent="0.3"/>
    <row r="715" ht="20.100000000000001" customHeight="1" x14ac:dyDescent="0.3"/>
    <row r="716" ht="20.100000000000001" customHeight="1" x14ac:dyDescent="0.3"/>
    <row r="717" ht="20.100000000000001" customHeight="1" x14ac:dyDescent="0.3"/>
    <row r="718" ht="20.100000000000001" customHeight="1" x14ac:dyDescent="0.3"/>
    <row r="719" ht="20.100000000000001" customHeight="1" x14ac:dyDescent="0.3"/>
    <row r="720" ht="20.100000000000001" customHeight="1" x14ac:dyDescent="0.3"/>
    <row r="721" ht="20.100000000000001" customHeight="1" x14ac:dyDescent="0.3"/>
    <row r="722" ht="20.100000000000001" customHeight="1" x14ac:dyDescent="0.3"/>
    <row r="723" ht="20.100000000000001" customHeight="1" x14ac:dyDescent="0.3"/>
    <row r="724" ht="20.100000000000001" customHeight="1" x14ac:dyDescent="0.3"/>
    <row r="725" ht="20.100000000000001" customHeight="1" x14ac:dyDescent="0.3"/>
    <row r="726" ht="20.100000000000001" customHeight="1" x14ac:dyDescent="0.3"/>
    <row r="727" ht="20.100000000000001" customHeight="1" x14ac:dyDescent="0.3"/>
    <row r="728" ht="20.100000000000001" customHeight="1" x14ac:dyDescent="0.3"/>
    <row r="729" ht="20.100000000000001" customHeight="1" x14ac:dyDescent="0.3"/>
    <row r="730" ht="20.100000000000001" customHeight="1" x14ac:dyDescent="0.3"/>
    <row r="731" ht="20.100000000000001" customHeight="1" x14ac:dyDescent="0.3"/>
    <row r="732" ht="20.100000000000001" customHeight="1" x14ac:dyDescent="0.3"/>
    <row r="733" ht="20.100000000000001" customHeight="1" x14ac:dyDescent="0.3"/>
    <row r="734" ht="20.100000000000001" customHeight="1" x14ac:dyDescent="0.3"/>
    <row r="735" ht="20.100000000000001" customHeight="1" x14ac:dyDescent="0.3"/>
    <row r="736" ht="20.100000000000001" customHeight="1" x14ac:dyDescent="0.3"/>
    <row r="737" ht="20.100000000000001" customHeight="1" x14ac:dyDescent="0.3"/>
    <row r="738" ht="20.100000000000001" customHeight="1" x14ac:dyDescent="0.3"/>
    <row r="739" ht="20.100000000000001" customHeight="1" x14ac:dyDescent="0.3"/>
    <row r="740" ht="20.100000000000001" customHeight="1" x14ac:dyDescent="0.3"/>
    <row r="741" ht="20.100000000000001" customHeight="1" x14ac:dyDescent="0.3"/>
    <row r="742" ht="20.100000000000001" customHeight="1" x14ac:dyDescent="0.3"/>
    <row r="743" ht="20.100000000000001" customHeight="1" x14ac:dyDescent="0.3"/>
    <row r="744" ht="20.100000000000001" customHeight="1" x14ac:dyDescent="0.3"/>
    <row r="745" ht="20.100000000000001" customHeight="1" x14ac:dyDescent="0.3"/>
    <row r="746" ht="20.100000000000001" customHeight="1" x14ac:dyDescent="0.3"/>
    <row r="747" ht="20.100000000000001" customHeight="1" x14ac:dyDescent="0.3"/>
    <row r="748" ht="20.100000000000001" customHeight="1" x14ac:dyDescent="0.3"/>
    <row r="749" ht="20.100000000000001" customHeight="1" x14ac:dyDescent="0.3"/>
    <row r="750" ht="20.100000000000001" customHeight="1" x14ac:dyDescent="0.3"/>
    <row r="751" ht="20.100000000000001" customHeight="1" x14ac:dyDescent="0.3"/>
    <row r="752" ht="20.100000000000001" customHeight="1" x14ac:dyDescent="0.3"/>
    <row r="753" ht="20.100000000000001" customHeight="1" x14ac:dyDescent="0.3"/>
    <row r="754" ht="20.100000000000001" customHeight="1" x14ac:dyDescent="0.3"/>
    <row r="755" ht="20.100000000000001" customHeight="1" x14ac:dyDescent="0.3"/>
    <row r="756" ht="20.100000000000001" customHeight="1" x14ac:dyDescent="0.3"/>
    <row r="757" ht="20.100000000000001" customHeight="1" x14ac:dyDescent="0.3"/>
    <row r="758" ht="20.100000000000001" customHeight="1" x14ac:dyDescent="0.3"/>
    <row r="759" ht="20.100000000000001" customHeight="1" x14ac:dyDescent="0.3"/>
    <row r="760" ht="20.100000000000001" customHeight="1" x14ac:dyDescent="0.3"/>
    <row r="761" ht="20.100000000000001" customHeight="1" x14ac:dyDescent="0.3"/>
    <row r="762" ht="20.100000000000001" customHeight="1" x14ac:dyDescent="0.3"/>
    <row r="763" ht="20.100000000000001" customHeight="1" x14ac:dyDescent="0.3"/>
    <row r="764" ht="20.100000000000001" customHeight="1" x14ac:dyDescent="0.3"/>
    <row r="765" ht="20.100000000000001" customHeight="1" x14ac:dyDescent="0.3"/>
    <row r="766" ht="20.100000000000001" customHeight="1" x14ac:dyDescent="0.3"/>
    <row r="767" ht="20.100000000000001" customHeight="1" x14ac:dyDescent="0.3"/>
    <row r="768" ht="20.100000000000001" customHeight="1" x14ac:dyDescent="0.3"/>
    <row r="769" ht="20.100000000000001" customHeight="1" x14ac:dyDescent="0.3"/>
    <row r="770" ht="20.100000000000001" customHeight="1" x14ac:dyDescent="0.3"/>
    <row r="771" ht="20.100000000000001" customHeight="1" x14ac:dyDescent="0.3"/>
    <row r="772" ht="20.100000000000001" customHeight="1" x14ac:dyDescent="0.3"/>
    <row r="773" ht="20.100000000000001" customHeight="1" x14ac:dyDescent="0.3"/>
    <row r="774" ht="20.100000000000001" customHeight="1" x14ac:dyDescent="0.3"/>
    <row r="775" ht="20.100000000000001" customHeight="1" x14ac:dyDescent="0.3"/>
    <row r="776" ht="20.100000000000001" customHeight="1" x14ac:dyDescent="0.3"/>
    <row r="777" ht="20.100000000000001" customHeight="1" x14ac:dyDescent="0.3"/>
    <row r="778" ht="20.100000000000001" customHeight="1" x14ac:dyDescent="0.3"/>
    <row r="779" ht="20.100000000000001" customHeight="1" x14ac:dyDescent="0.3"/>
    <row r="780" ht="20.100000000000001" customHeight="1" x14ac:dyDescent="0.3"/>
    <row r="781" ht="20.100000000000001" customHeight="1" x14ac:dyDescent="0.3"/>
    <row r="782" ht="20.100000000000001" customHeight="1" x14ac:dyDescent="0.3"/>
    <row r="783" ht="20.100000000000001" customHeight="1" x14ac:dyDescent="0.3"/>
    <row r="784" ht="20.100000000000001" customHeight="1" x14ac:dyDescent="0.3"/>
    <row r="785" ht="20.100000000000001" customHeight="1" x14ac:dyDescent="0.3"/>
    <row r="786" ht="20.100000000000001" customHeight="1" x14ac:dyDescent="0.3"/>
    <row r="787" ht="20.100000000000001" customHeight="1" x14ac:dyDescent="0.3"/>
    <row r="788" ht="20.100000000000001" customHeight="1" x14ac:dyDescent="0.3"/>
    <row r="789" ht="20.100000000000001" customHeight="1" x14ac:dyDescent="0.3"/>
    <row r="790" ht="20.100000000000001" customHeight="1" x14ac:dyDescent="0.3"/>
    <row r="791" ht="20.100000000000001" customHeight="1" x14ac:dyDescent="0.3"/>
    <row r="792" ht="20.100000000000001" customHeight="1" x14ac:dyDescent="0.3"/>
    <row r="793" ht="20.100000000000001" customHeight="1" x14ac:dyDescent="0.3"/>
    <row r="794" ht="20.100000000000001" customHeight="1" x14ac:dyDescent="0.3"/>
    <row r="795" ht="20.100000000000001" customHeight="1" x14ac:dyDescent="0.3"/>
    <row r="796" ht="20.100000000000001" customHeight="1" x14ac:dyDescent="0.3"/>
    <row r="797" ht="20.100000000000001" customHeight="1" x14ac:dyDescent="0.3"/>
    <row r="798" ht="20.100000000000001" customHeight="1" x14ac:dyDescent="0.3"/>
    <row r="799" ht="20.100000000000001" customHeight="1" x14ac:dyDescent="0.3"/>
    <row r="800" ht="20.100000000000001" customHeight="1" x14ac:dyDescent="0.3"/>
    <row r="801" ht="20.100000000000001" customHeight="1" x14ac:dyDescent="0.3"/>
    <row r="802" ht="20.100000000000001" customHeight="1" x14ac:dyDescent="0.3"/>
    <row r="803" ht="20.100000000000001" customHeight="1" x14ac:dyDescent="0.3"/>
    <row r="804" ht="20.100000000000001" customHeight="1" x14ac:dyDescent="0.3"/>
    <row r="805" ht="20.100000000000001" customHeight="1" x14ac:dyDescent="0.3"/>
    <row r="806" ht="20.100000000000001" customHeight="1" x14ac:dyDescent="0.3"/>
    <row r="807" ht="20.100000000000001" customHeight="1" x14ac:dyDescent="0.3"/>
    <row r="808" ht="20.100000000000001" customHeight="1" x14ac:dyDescent="0.3"/>
    <row r="809" ht="20.100000000000001" customHeight="1" x14ac:dyDescent="0.3"/>
    <row r="810" ht="20.100000000000001" customHeight="1" x14ac:dyDescent="0.3"/>
    <row r="811" ht="20.100000000000001" customHeight="1" x14ac:dyDescent="0.3"/>
    <row r="812" ht="20.100000000000001" customHeight="1" x14ac:dyDescent="0.3"/>
    <row r="813" ht="20.100000000000001" customHeight="1" x14ac:dyDescent="0.3"/>
    <row r="814" ht="20.100000000000001" customHeight="1" x14ac:dyDescent="0.3"/>
    <row r="815" ht="20.100000000000001" customHeight="1" x14ac:dyDescent="0.3"/>
    <row r="816" ht="20.100000000000001" customHeight="1" x14ac:dyDescent="0.3"/>
    <row r="817" ht="20.100000000000001" customHeight="1" x14ac:dyDescent="0.3"/>
    <row r="818" ht="20.100000000000001" customHeight="1" x14ac:dyDescent="0.3"/>
    <row r="819" ht="20.100000000000001" customHeight="1" x14ac:dyDescent="0.3"/>
    <row r="820" ht="20.100000000000001" customHeight="1" x14ac:dyDescent="0.3"/>
    <row r="821" ht="20.100000000000001" customHeight="1" x14ac:dyDescent="0.3"/>
    <row r="822" ht="20.100000000000001" customHeight="1" x14ac:dyDescent="0.3"/>
    <row r="823" ht="20.100000000000001" customHeight="1" x14ac:dyDescent="0.3"/>
    <row r="824" ht="20.100000000000001" customHeight="1" x14ac:dyDescent="0.3"/>
    <row r="825" ht="20.100000000000001" customHeight="1" x14ac:dyDescent="0.3"/>
    <row r="826" ht="20.100000000000001" customHeight="1" x14ac:dyDescent="0.3"/>
    <row r="827" ht="20.100000000000001" customHeight="1" x14ac:dyDescent="0.3"/>
    <row r="828" ht="20.100000000000001" customHeight="1" x14ac:dyDescent="0.3"/>
    <row r="829" ht="20.100000000000001" customHeight="1" x14ac:dyDescent="0.3"/>
    <row r="830" ht="20.100000000000001" customHeight="1" x14ac:dyDescent="0.3"/>
    <row r="831" ht="20.100000000000001" customHeight="1" x14ac:dyDescent="0.3"/>
    <row r="832" ht="20.100000000000001" customHeight="1" x14ac:dyDescent="0.3"/>
    <row r="833" ht="20.100000000000001" customHeight="1" x14ac:dyDescent="0.3"/>
    <row r="834" ht="20.100000000000001" customHeight="1" x14ac:dyDescent="0.3"/>
    <row r="835" ht="20.100000000000001" customHeight="1" x14ac:dyDescent="0.3"/>
    <row r="836" ht="20.100000000000001" customHeight="1" x14ac:dyDescent="0.3"/>
    <row r="837" ht="20.100000000000001" customHeight="1" x14ac:dyDescent="0.3"/>
    <row r="838" ht="20.100000000000001" customHeight="1" x14ac:dyDescent="0.3"/>
    <row r="839" ht="20.100000000000001" customHeight="1" x14ac:dyDescent="0.3"/>
    <row r="840" ht="20.100000000000001" customHeight="1" x14ac:dyDescent="0.3"/>
    <row r="841" ht="20.100000000000001" customHeight="1" x14ac:dyDescent="0.3"/>
    <row r="842" ht="20.100000000000001" customHeight="1" x14ac:dyDescent="0.3"/>
    <row r="843" ht="20.100000000000001" customHeight="1" x14ac:dyDescent="0.3"/>
    <row r="844" ht="20.100000000000001" customHeight="1" x14ac:dyDescent="0.3"/>
    <row r="845" ht="20.100000000000001" customHeight="1" x14ac:dyDescent="0.3"/>
    <row r="846" ht="20.100000000000001" customHeight="1" x14ac:dyDescent="0.3"/>
    <row r="847" ht="20.100000000000001" customHeight="1" x14ac:dyDescent="0.3"/>
    <row r="848" ht="20.100000000000001" customHeight="1" x14ac:dyDescent="0.3"/>
    <row r="849" ht="20.100000000000001" customHeight="1" x14ac:dyDescent="0.3"/>
    <row r="850" ht="20.100000000000001" customHeight="1" x14ac:dyDescent="0.3"/>
    <row r="851" ht="20.100000000000001" customHeight="1" x14ac:dyDescent="0.3"/>
    <row r="852" ht="20.100000000000001" customHeight="1" x14ac:dyDescent="0.3"/>
    <row r="853" ht="20.100000000000001" customHeight="1" x14ac:dyDescent="0.3"/>
    <row r="854" ht="20.100000000000001" customHeight="1" x14ac:dyDescent="0.3"/>
    <row r="855" ht="20.100000000000001" customHeight="1" x14ac:dyDescent="0.3"/>
    <row r="856" ht="20.100000000000001" customHeight="1" x14ac:dyDescent="0.3"/>
    <row r="857" ht="20.100000000000001" customHeight="1" x14ac:dyDescent="0.3"/>
    <row r="858" ht="20.100000000000001" customHeight="1" x14ac:dyDescent="0.3"/>
    <row r="859" ht="20.100000000000001" customHeight="1" x14ac:dyDescent="0.3"/>
    <row r="860" ht="20.100000000000001" customHeight="1" x14ac:dyDescent="0.3"/>
    <row r="861" ht="20.100000000000001" customHeight="1" x14ac:dyDescent="0.3"/>
    <row r="862" ht="20.100000000000001" customHeight="1" x14ac:dyDescent="0.3"/>
    <row r="863" ht="20.100000000000001" customHeight="1" x14ac:dyDescent="0.3"/>
    <row r="864" ht="20.100000000000001" customHeight="1" x14ac:dyDescent="0.3"/>
    <row r="865" ht="20.100000000000001" customHeight="1" x14ac:dyDescent="0.3"/>
    <row r="866" ht="20.100000000000001" customHeight="1" x14ac:dyDescent="0.3"/>
    <row r="867" ht="20.100000000000001" customHeight="1" x14ac:dyDescent="0.3"/>
    <row r="868" ht="20.100000000000001" customHeight="1" x14ac:dyDescent="0.3"/>
  </sheetData>
  <mergeCells count="47">
    <mergeCell ref="M1:AG3"/>
    <mergeCell ref="AJ10:AQ11"/>
    <mergeCell ref="AS18:AT18"/>
    <mergeCell ref="M16:T16"/>
    <mergeCell ref="M17:T17"/>
    <mergeCell ref="AH2:AQ3"/>
    <mergeCell ref="AJ12:AQ17"/>
    <mergeCell ref="M15:T15"/>
    <mergeCell ref="AU10:AX10"/>
    <mergeCell ref="M12:T13"/>
    <mergeCell ref="AU12:AX12"/>
    <mergeCell ref="M14:T14"/>
    <mergeCell ref="AS22:AX22"/>
    <mergeCell ref="AU19:AX19"/>
    <mergeCell ref="AU14:AX14"/>
    <mergeCell ref="AS21:AX21"/>
    <mergeCell ref="AU11:AX11"/>
    <mergeCell ref="AU15:AX15"/>
    <mergeCell ref="A1:L26"/>
    <mergeCell ref="M4:AQ5"/>
    <mergeCell ref="AS4:AX5"/>
    <mergeCell ref="M6:AQ8"/>
    <mergeCell ref="AS7:AT7"/>
    <mergeCell ref="AU7:AX7"/>
    <mergeCell ref="AS8:AT8"/>
    <mergeCell ref="AU8:AX8"/>
    <mergeCell ref="AS9:AT9"/>
    <mergeCell ref="AU9:AX9"/>
    <mergeCell ref="M10:T11"/>
    <mergeCell ref="M19:T20"/>
    <mergeCell ref="AS10:AT10"/>
    <mergeCell ref="AU13:AX13"/>
    <mergeCell ref="M21:T26"/>
    <mergeCell ref="AJ21:AQ26"/>
    <mergeCell ref="AY27:BD27"/>
    <mergeCell ref="BE27:BJ27"/>
    <mergeCell ref="Z15:AC15"/>
    <mergeCell ref="AU16:AX16"/>
    <mergeCell ref="AU18:AX18"/>
    <mergeCell ref="AS25:AX25"/>
    <mergeCell ref="AS27:AX27"/>
    <mergeCell ref="AU17:AX17"/>
    <mergeCell ref="Z24:AC24"/>
    <mergeCell ref="AS24:AX24"/>
    <mergeCell ref="AS26:AX26"/>
    <mergeCell ref="AJ19:AQ20"/>
    <mergeCell ref="AS19:AT19"/>
  </mergeCells>
  <phoneticPr fontId="24" type="noConversion"/>
  <conditionalFormatting sqref="M15">
    <cfRule type="dataBar" priority="14">
      <dataBar>
        <cfvo type="min"/>
        <cfvo type="max"/>
        <color rgb="FF638EC6"/>
      </dataBar>
      <extLst>
        <ext xmlns:x14="http://schemas.microsoft.com/office/spreadsheetml/2009/9/main" uri="{B025F937-C7B1-47D3-B67F-A62EFF666E3E}">
          <x14:id>{3D39E547-8A43-4FA5-9473-2856560EDF7D}</x14:id>
        </ext>
      </extLst>
    </cfRule>
  </conditionalFormatting>
  <conditionalFormatting sqref="M17">
    <cfRule type="dataBar" priority="13">
      <dataBar>
        <cfvo type="min"/>
        <cfvo type="max"/>
        <color rgb="FF638EC6"/>
      </dataBar>
      <extLst>
        <ext xmlns:x14="http://schemas.microsoft.com/office/spreadsheetml/2009/9/main" uri="{B025F937-C7B1-47D3-B67F-A62EFF666E3E}">
          <x14:id>{7F000508-DF54-4EEF-8172-2D9BBE17387C}</x14:id>
        </ext>
      </extLst>
    </cfRule>
  </conditionalFormatting>
  <conditionalFormatting sqref="M21:T26 AJ12:AQ17 AJ21:AQ26 AS22:AX22 AS25:AX25 M6 M12">
    <cfRule type="dataBar" priority="19">
      <dataBar>
        <cfvo type="min"/>
        <cfvo type="max"/>
        <color rgb="FF638EC6"/>
      </dataBar>
      <extLst>
        <ext xmlns:x14="http://schemas.microsoft.com/office/spreadsheetml/2009/9/main" uri="{B025F937-C7B1-47D3-B67F-A62EFF666E3E}">
          <x14:id>{D26E8287-A65A-4789-A139-E3DBD34C3A4B}</x14:id>
        </ext>
      </extLst>
    </cfRule>
  </conditionalFormatting>
  <conditionalFormatting sqref="AS27:AX27">
    <cfRule type="dataBar" priority="15">
      <dataBar>
        <cfvo type="min"/>
        <cfvo type="max"/>
        <color rgb="FF638EC6"/>
      </dataBar>
      <extLst>
        <ext xmlns:x14="http://schemas.microsoft.com/office/spreadsheetml/2009/9/main" uri="{B025F937-C7B1-47D3-B67F-A62EFF666E3E}">
          <x14:id>{85102097-653A-4A04-AA06-DA937AC7335D}</x14:id>
        </ext>
      </extLst>
    </cfRule>
  </conditionalFormatting>
  <conditionalFormatting sqref="AU7:AX19">
    <cfRule type="dataBar" priority="16">
      <dataBar>
        <cfvo type="min"/>
        <cfvo type="max"/>
        <color theme="8" tint="0.79998168889431442"/>
      </dataBar>
      <extLst>
        <ext xmlns:x14="http://schemas.microsoft.com/office/spreadsheetml/2009/9/main" uri="{B025F937-C7B1-47D3-B67F-A62EFF666E3E}">
          <x14:id>{983E9A6B-410C-4750-9EC3-2E9C151EA5C7}</x14:id>
        </ext>
      </extLst>
    </cfRule>
  </conditionalFormatting>
  <pageMargins left="0.39370078740157483" right="0.39370078740157483" top="0.39370078740157483" bottom="0.39370078740157483" header="0.31496062992125984" footer="0.31496062992125984"/>
  <pageSetup scale="48" fitToHeight="0" orientation="landscape" r:id="rId1"/>
  <ignoredErrors>
    <ignoredError sqref="M6 AU7:AX19 AS22 AS25 M12 M21 M15:T15 M17:T17 N16:T16"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3D39E547-8A43-4FA5-9473-2856560EDF7D}">
            <x14:dataBar minLength="0" maxLength="100" border="1" negativeBarBorderColorSameAsPositive="0">
              <x14:cfvo type="autoMin"/>
              <x14:cfvo type="autoMax"/>
              <x14:borderColor rgb="FF638EC6"/>
              <x14:negativeFillColor rgb="FFFF0000"/>
              <x14:negativeBorderColor rgb="FFFF0000"/>
              <x14:axisColor rgb="FF000000"/>
            </x14:dataBar>
          </x14:cfRule>
          <xm:sqref>M15</xm:sqref>
        </x14:conditionalFormatting>
        <x14:conditionalFormatting xmlns:xm="http://schemas.microsoft.com/office/excel/2006/main">
          <x14:cfRule type="dataBar" id="{7F000508-DF54-4EEF-8172-2D9BBE17387C}">
            <x14:dataBar minLength="0" maxLength="100" border="1" negativeBarBorderColorSameAsPositive="0">
              <x14:cfvo type="autoMin"/>
              <x14:cfvo type="autoMax"/>
              <x14:borderColor rgb="FF638EC6"/>
              <x14:negativeFillColor rgb="FFFF0000"/>
              <x14:negativeBorderColor rgb="FFFF0000"/>
              <x14:axisColor rgb="FF000000"/>
            </x14:dataBar>
          </x14:cfRule>
          <xm:sqref>M17</xm:sqref>
        </x14:conditionalFormatting>
        <x14:conditionalFormatting xmlns:xm="http://schemas.microsoft.com/office/excel/2006/main">
          <x14:cfRule type="dataBar" id="{D26E8287-A65A-4789-A139-E3DBD34C3A4B}">
            <x14:dataBar minLength="0" maxLength="100" border="1" negativeBarBorderColorSameAsPositive="0">
              <x14:cfvo type="autoMin"/>
              <x14:cfvo type="autoMax"/>
              <x14:borderColor rgb="FF638EC6"/>
              <x14:negativeFillColor rgb="FFFF0000"/>
              <x14:negativeBorderColor rgb="FFFF0000"/>
              <x14:axisColor rgb="FF000000"/>
            </x14:dataBar>
          </x14:cfRule>
          <xm:sqref>M21:T26 AJ12:AQ17 AJ21:AQ26 AS22:AX22 AS25:AX25 M6 M12</xm:sqref>
        </x14:conditionalFormatting>
        <x14:conditionalFormatting xmlns:xm="http://schemas.microsoft.com/office/excel/2006/main">
          <x14:cfRule type="iconSet" priority="18" id="{153FDC3A-AA69-4DB5-A2C5-AD4D7441627A}">
            <x14:iconSet iconSet="4TrafficLights" custom="1">
              <x14:cfvo type="percent">
                <xm:f>0</xm:f>
              </x14:cfvo>
              <x14:cfvo type="percent">
                <xm:f>98</xm:f>
              </x14:cfvo>
              <x14:cfvo type="percent">
                <xm:f>99</xm:f>
              </x14:cfvo>
              <x14:cfvo type="percent">
                <xm:f>100</xm:f>
              </x14:cfvo>
              <x14:cfIcon iconSet="3TrafficLights1" iconId="0"/>
              <x14:cfIcon iconSet="3TrafficLights1" iconId="1"/>
              <x14:cfIcon iconSet="3TrafficLights1" iconId="2"/>
              <x14:cfIcon iconSet="5Boxes" iconId="4"/>
            </x14:iconSet>
          </x14:cfRule>
          <xm:sqref>Z15 GE5:GE9</xm:sqref>
        </x14:conditionalFormatting>
        <x14:conditionalFormatting xmlns:xm="http://schemas.microsoft.com/office/excel/2006/main">
          <x14:cfRule type="iconSet" priority="17" id="{94310BBC-4F44-4A02-AA2D-A913BA8926A8}">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Z24 GI5:GI9</xm:sqref>
        </x14:conditionalFormatting>
        <x14:conditionalFormatting xmlns:xm="http://schemas.microsoft.com/office/excel/2006/main">
          <x14:cfRule type="dataBar" id="{85102097-653A-4A04-AA06-DA937AC7335D}">
            <x14:dataBar minLength="0" maxLength="100" border="1" negativeBarBorderColorSameAsPositive="0">
              <x14:cfvo type="autoMin"/>
              <x14:cfvo type="autoMax"/>
              <x14:borderColor rgb="FF638EC6"/>
              <x14:negativeFillColor rgb="FFFF0000"/>
              <x14:negativeBorderColor rgb="FFFF0000"/>
              <x14:axisColor rgb="FF000000"/>
            </x14:dataBar>
          </x14:cfRule>
          <xm:sqref>AS27:AX27</xm:sqref>
        </x14:conditionalFormatting>
        <x14:conditionalFormatting xmlns:xm="http://schemas.microsoft.com/office/excel/2006/main">
          <x14:cfRule type="dataBar" id="{983E9A6B-410C-4750-9EC3-2E9C151EA5C7}">
            <x14:dataBar minLength="0" maxLength="100" border="1" negativeBarBorderColorSameAsPositive="0">
              <x14:cfvo type="autoMin"/>
              <x14:cfvo type="autoMax"/>
              <x14:borderColor theme="8"/>
              <x14:negativeFillColor rgb="FFFF0000"/>
              <x14:negativeBorderColor rgb="FFFF0000"/>
              <x14:axisColor rgb="FF000000"/>
            </x14:dataBar>
          </x14:cfRule>
          <xm:sqref>AU7:AX19</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B831-8F39-4CDD-8A59-B9DEE7A7F289}">
  <sheetPr>
    <pageSetUpPr fitToPage="1"/>
  </sheetPr>
  <dimension ref="A1:AW822"/>
  <sheetViews>
    <sheetView showGridLines="0" zoomScale="85" zoomScaleNormal="85" workbookViewId="0">
      <pane ySplit="4" topLeftCell="A5" activePane="bottomLeft" state="frozen"/>
      <selection activeCell="O10" sqref="O10:V17"/>
      <selection pane="bottomLeft" activeCell="A5" sqref="A5"/>
    </sheetView>
  </sheetViews>
  <sheetFormatPr baseColWidth="10" defaultColWidth="11.44140625" defaultRowHeight="14.4" x14ac:dyDescent="0.3"/>
  <cols>
    <col min="1" max="2" width="11.44140625" style="1" customWidth="1"/>
    <col min="3" max="3" width="16" style="1" customWidth="1"/>
    <col min="4" max="4" width="14.109375" style="1" customWidth="1"/>
    <col min="5" max="5" width="19.5546875" style="1" customWidth="1"/>
    <col min="6" max="6" width="11.44140625" style="1" customWidth="1"/>
    <col min="7" max="7" width="20.6640625" style="1" customWidth="1"/>
    <col min="8" max="8" width="23.6640625" style="1" customWidth="1"/>
    <col min="9" max="9" width="15.88671875" style="1" customWidth="1"/>
    <col min="10" max="10" width="15.88671875" style="1" hidden="1" customWidth="1"/>
    <col min="11" max="11" width="20.44140625" style="1" hidden="1" customWidth="1"/>
    <col min="12" max="12" width="24.88671875" style="1" hidden="1" customWidth="1"/>
    <col min="13" max="13" width="15.109375" style="1" hidden="1" customWidth="1"/>
    <col min="14" max="14" width="10.88671875" style="1" customWidth="1"/>
    <col min="15" max="15" width="18.44140625" style="1" customWidth="1"/>
    <col min="16" max="16" width="11.44140625" style="1" hidden="1" customWidth="1"/>
    <col min="17" max="17" width="31.88671875" style="1" hidden="1" customWidth="1"/>
    <col min="18" max="18" width="15" style="1" customWidth="1"/>
    <col min="19" max="19" width="32.33203125" style="1" customWidth="1"/>
    <col min="20" max="20" width="15.88671875" style="1" hidden="1" customWidth="1"/>
    <col min="21" max="21" width="15.88671875" style="1" customWidth="1"/>
    <col min="22" max="23" width="0.5546875" style="1" customWidth="1"/>
    <col min="24" max="24" width="17.109375" style="1" customWidth="1"/>
    <col min="25" max="25" width="11.44140625" style="1" customWidth="1"/>
    <col min="26" max="26" width="14.88671875" style="1" customWidth="1"/>
    <col min="27" max="27" width="1" style="1" customWidth="1"/>
    <col min="28" max="29" width="15.109375" style="1" customWidth="1"/>
    <col min="30" max="30" width="14.109375" style="1" customWidth="1"/>
    <col min="31" max="31" width="1" style="1" customWidth="1"/>
    <col min="32" max="32" width="14.5546875" style="1" customWidth="1"/>
    <col min="33" max="33" width="11.44140625" style="1" customWidth="1"/>
    <col min="34" max="34" width="14.88671875" style="1" customWidth="1"/>
    <col min="35" max="38" width="13.5546875" style="1" customWidth="1"/>
    <col min="39" max="39" width="14.88671875" style="1" customWidth="1"/>
    <col min="40" max="42" width="13.5546875" style="1" customWidth="1"/>
    <col min="43" max="43" width="14.44140625" style="1" customWidth="1"/>
    <col min="44" max="45" width="13.5546875" style="1" customWidth="1"/>
    <col min="46" max="46" width="14.88671875" style="1" customWidth="1"/>
    <col min="47" max="47" width="13.5546875" style="1" customWidth="1"/>
    <col min="48" max="48" width="17.109375" style="1" customWidth="1"/>
    <col min="49" max="49" width="14.5546875" style="1" customWidth="1"/>
  </cols>
  <sheetData>
    <row r="1" spans="1:49" ht="27" customHeight="1" x14ac:dyDescent="0.3">
      <c r="A1" s="57" t="s">
        <v>500</v>
      </c>
      <c r="B1" s="58"/>
      <c r="C1" s="58"/>
      <c r="D1" s="58"/>
      <c r="E1" s="58"/>
      <c r="F1" s="58"/>
      <c r="G1" s="58"/>
      <c r="H1" s="58"/>
      <c r="I1" s="58"/>
      <c r="J1" s="58"/>
      <c r="K1" s="58"/>
      <c r="L1" s="57" t="s">
        <v>501</v>
      </c>
      <c r="M1" s="58"/>
      <c r="N1" s="57"/>
      <c r="O1" s="58"/>
      <c r="P1" s="58"/>
      <c r="Q1" s="58"/>
      <c r="R1" s="58"/>
      <c r="S1" s="58"/>
      <c r="T1" s="60">
        <f>+SUBTOTAL(9,T5:T822)</f>
        <v>452488556</v>
      </c>
      <c r="U1" s="60">
        <f>+SUBTOTAL(9,U5:U822)</f>
        <v>452587256</v>
      </c>
      <c r="V1" s="51"/>
      <c r="W1" s="51"/>
      <c r="X1" s="59">
        <f>+SUBTOTAL(9,X5:X822)</f>
        <v>444915145.24000001</v>
      </c>
      <c r="Y1" s="8">
        <f>+IFERROR(X1/U1,0)</f>
        <v>0.98304832790077501</v>
      </c>
      <c r="Z1" s="59">
        <f>+SUBTOTAL(9,Z5:Z822)</f>
        <v>7672110.7599999951</v>
      </c>
      <c r="AA1" s="7"/>
      <c r="AB1" s="59">
        <f>+SUBTOTAL(9,AB5:AB822)</f>
        <v>222388822.31</v>
      </c>
      <c r="AC1" s="59">
        <f>+SUBTOTAL(9,AC5:AC822)</f>
        <v>230198433.69</v>
      </c>
      <c r="AD1" s="59">
        <f>+SUBTOTAL(9,AD5:AD822)</f>
        <v>214113638.81</v>
      </c>
      <c r="AE1" s="7"/>
      <c r="AF1" s="59">
        <f>+SUBTOTAL(9,AF5:AF822)</f>
        <v>209593665.84</v>
      </c>
      <c r="AG1" s="8">
        <f>+IFERROR(AF1/U1,0)</f>
        <v>0.46310112152163652</v>
      </c>
      <c r="AH1" s="59">
        <f t="shared" ref="AH1:AW1" si="0">+SUBTOTAL(9,AH5:AH822)</f>
        <v>242993590.15999982</v>
      </c>
      <c r="AI1" s="59">
        <f t="shared" si="0"/>
        <v>1423292.169999999</v>
      </c>
      <c r="AJ1" s="59">
        <f t="shared" si="0"/>
        <v>1908012.1799999985</v>
      </c>
      <c r="AK1" s="59">
        <f t="shared" si="0"/>
        <v>2592566.6799999997</v>
      </c>
      <c r="AL1" s="59">
        <f t="shared" si="0"/>
        <v>196637736.56999999</v>
      </c>
      <c r="AM1" s="59">
        <f t="shared" si="0"/>
        <v>2150196.8099999982</v>
      </c>
      <c r="AN1" s="59">
        <f t="shared" si="0"/>
        <v>2409957.3399999989</v>
      </c>
      <c r="AO1" s="59">
        <f t="shared" si="0"/>
        <v>2472710.8899999987</v>
      </c>
      <c r="AP1" s="59">
        <f t="shared" si="0"/>
        <v>171124.46099047619</v>
      </c>
      <c r="AQ1" s="59">
        <f t="shared" si="0"/>
        <v>53719157.094009317</v>
      </c>
      <c r="AR1" s="59">
        <f t="shared" si="0"/>
        <v>173521218.59195292</v>
      </c>
      <c r="AS1" s="59">
        <f t="shared" si="0"/>
        <v>7329009.2963902568</v>
      </c>
      <c r="AT1" s="59">
        <f t="shared" si="0"/>
        <v>2216583.5406413395</v>
      </c>
      <c r="AU1" s="59">
        <f t="shared" si="0"/>
        <v>6035690.3760155831</v>
      </c>
      <c r="AV1" s="149">
        <f t="shared" si="0"/>
        <v>452587256</v>
      </c>
      <c r="AW1" s="149">
        <f t="shared" si="0"/>
        <v>0</v>
      </c>
    </row>
    <row r="2" spans="1:49" x14ac:dyDescent="0.3">
      <c r="U2" s="5"/>
      <c r="Z2" s="2">
        <f>+AF2-Z1</f>
        <v>-7672110.7599999951</v>
      </c>
      <c r="AB2" s="2"/>
      <c r="AC2" s="2"/>
      <c r="AD2" s="157"/>
      <c r="AE2" s="157"/>
      <c r="AF2" s="3"/>
      <c r="AG2" s="3"/>
      <c r="AH2" s="3"/>
      <c r="AI2" s="137"/>
      <c r="AL2" s="2"/>
      <c r="AM2" s="137"/>
      <c r="AR2" s="2"/>
      <c r="AT2" s="2"/>
      <c r="AU2" s="2"/>
    </row>
    <row r="3" spans="1:49" ht="16.2" customHeight="1" x14ac:dyDescent="0.3">
      <c r="A3" s="4"/>
      <c r="B3" s="4"/>
      <c r="C3" s="4"/>
      <c r="D3" s="4"/>
      <c r="E3" s="4"/>
      <c r="F3" s="4"/>
      <c r="G3" s="4"/>
      <c r="H3" s="4"/>
      <c r="I3" s="4"/>
      <c r="J3" s="4"/>
      <c r="K3" s="4"/>
      <c r="L3" s="4"/>
      <c r="M3" s="4"/>
      <c r="N3" s="4"/>
      <c r="O3" s="4"/>
      <c r="P3" s="4"/>
      <c r="Q3" s="4"/>
      <c r="R3" s="4"/>
      <c r="S3" s="4"/>
      <c r="T3" s="4"/>
      <c r="U3" s="5"/>
      <c r="V3" s="4"/>
      <c r="W3" s="4"/>
      <c r="X3" s="4"/>
      <c r="Y3" s="4"/>
      <c r="Z3" s="4"/>
      <c r="AA3" s="4"/>
      <c r="AB3" s="33"/>
      <c r="AC3" s="33"/>
      <c r="AD3" s="157"/>
      <c r="AE3" s="157"/>
      <c r="AF3" s="3"/>
      <c r="AG3" s="5"/>
      <c r="AH3" s="5"/>
      <c r="AI3" s="150" t="s">
        <v>502</v>
      </c>
      <c r="AJ3" s="150"/>
      <c r="AK3" s="150"/>
      <c r="AL3" s="150"/>
      <c r="AM3" s="150"/>
      <c r="AN3" s="150"/>
      <c r="AO3" s="150"/>
      <c r="AP3" s="163" t="s">
        <v>503</v>
      </c>
      <c r="AQ3" s="164"/>
      <c r="AR3" s="164"/>
      <c r="AS3" s="164"/>
      <c r="AT3" s="164"/>
      <c r="AU3" s="163"/>
      <c r="AV3" s="130"/>
      <c r="AW3" s="131"/>
    </row>
    <row r="4" spans="1:49" ht="31.2" x14ac:dyDescent="0.3">
      <c r="A4" s="55" t="s">
        <v>237</v>
      </c>
      <c r="B4" s="52" t="s">
        <v>504</v>
      </c>
      <c r="C4" s="52" t="s">
        <v>238</v>
      </c>
      <c r="D4" s="52" t="s">
        <v>239</v>
      </c>
      <c r="E4" s="52" t="s">
        <v>240</v>
      </c>
      <c r="F4" s="52" t="s">
        <v>505</v>
      </c>
      <c r="G4" s="52" t="s">
        <v>241</v>
      </c>
      <c r="H4" s="52" t="s">
        <v>497</v>
      </c>
      <c r="I4" s="52" t="s">
        <v>269</v>
      </c>
      <c r="J4" s="52" t="s">
        <v>506</v>
      </c>
      <c r="K4" s="52" t="s">
        <v>507</v>
      </c>
      <c r="L4" s="52" t="s">
        <v>508</v>
      </c>
      <c r="M4" s="52" t="s">
        <v>509</v>
      </c>
      <c r="N4" s="52" t="s">
        <v>510</v>
      </c>
      <c r="O4" s="52" t="s">
        <v>424</v>
      </c>
      <c r="P4" s="52" t="s">
        <v>511</v>
      </c>
      <c r="Q4" s="52" t="s">
        <v>512</v>
      </c>
      <c r="R4" s="52" t="s">
        <v>513</v>
      </c>
      <c r="S4" s="53" t="s">
        <v>29</v>
      </c>
      <c r="T4" s="136" t="s">
        <v>499</v>
      </c>
      <c r="U4" s="54" t="s">
        <v>6</v>
      </c>
      <c r="V4" s="4" t="s">
        <v>514</v>
      </c>
      <c r="W4" s="4" t="s">
        <v>515</v>
      </c>
      <c r="X4" s="151" t="s">
        <v>1</v>
      </c>
      <c r="Y4" s="151" t="s">
        <v>516</v>
      </c>
      <c r="Z4" s="152" t="s">
        <v>517</v>
      </c>
      <c r="AA4" s="6" t="s">
        <v>518</v>
      </c>
      <c r="AB4" s="54" t="s">
        <v>396</v>
      </c>
      <c r="AC4" s="152" t="s">
        <v>519</v>
      </c>
      <c r="AD4" s="54" t="s">
        <v>520</v>
      </c>
      <c r="AE4" s="6" t="s">
        <v>521</v>
      </c>
      <c r="AF4" s="54" t="s">
        <v>522</v>
      </c>
      <c r="AG4" s="54" t="s">
        <v>523</v>
      </c>
      <c r="AH4" s="54" t="s">
        <v>524</v>
      </c>
      <c r="AI4" s="53" t="s">
        <v>7</v>
      </c>
      <c r="AJ4" s="53" t="s">
        <v>8</v>
      </c>
      <c r="AK4" s="53" t="s">
        <v>9</v>
      </c>
      <c r="AL4" s="53" t="s">
        <v>10</v>
      </c>
      <c r="AM4" s="53" t="s">
        <v>11</v>
      </c>
      <c r="AN4" s="53" t="s">
        <v>12</v>
      </c>
      <c r="AO4" s="53" t="s">
        <v>13</v>
      </c>
      <c r="AP4" s="165" t="s">
        <v>5822</v>
      </c>
      <c r="AQ4" s="165" t="s">
        <v>14</v>
      </c>
      <c r="AR4" s="165" t="s">
        <v>15</v>
      </c>
      <c r="AS4" s="165" t="s">
        <v>16</v>
      </c>
      <c r="AT4" s="165" t="s">
        <v>17</v>
      </c>
      <c r="AU4" s="165" t="s">
        <v>18</v>
      </c>
      <c r="AV4" s="56" t="s">
        <v>22</v>
      </c>
      <c r="AW4" s="56" t="s">
        <v>525</v>
      </c>
    </row>
    <row r="5" spans="1:49" x14ac:dyDescent="0.3">
      <c r="A5" s="42" t="s">
        <v>3</v>
      </c>
      <c r="B5" s="43" t="s">
        <v>0</v>
      </c>
      <c r="C5" s="44" t="s">
        <v>423</v>
      </c>
      <c r="D5" s="45" t="s">
        <v>243</v>
      </c>
      <c r="E5" s="44" t="s">
        <v>19</v>
      </c>
      <c r="F5" s="44" t="s">
        <v>574</v>
      </c>
      <c r="G5" s="44" t="s">
        <v>4216</v>
      </c>
      <c r="H5" s="45" t="s">
        <v>4</v>
      </c>
      <c r="I5" s="45" t="s">
        <v>269</v>
      </c>
      <c r="J5" s="45" t="s">
        <v>430</v>
      </c>
      <c r="K5" s="45" t="s">
        <v>430</v>
      </c>
      <c r="L5" s="44" t="s">
        <v>244</v>
      </c>
      <c r="M5" s="44" t="s">
        <v>553</v>
      </c>
      <c r="N5" s="46" t="s">
        <v>245</v>
      </c>
      <c r="O5" s="45" t="s">
        <v>244</v>
      </c>
      <c r="P5" s="45" t="s">
        <v>397</v>
      </c>
      <c r="Q5" s="45" t="s">
        <v>415</v>
      </c>
      <c r="R5" s="47" t="s">
        <v>526</v>
      </c>
      <c r="S5" s="38" t="s">
        <v>575</v>
      </c>
      <c r="T5" s="39">
        <v>600</v>
      </c>
      <c r="U5" s="39">
        <v>600</v>
      </c>
      <c r="V5" s="34"/>
      <c r="W5" s="34"/>
      <c r="X5" s="39">
        <v>600</v>
      </c>
      <c r="Y5" s="50">
        <f>+IFERROR(X5/U5,0)</f>
        <v>1</v>
      </c>
      <c r="Z5" s="49">
        <f>+U5-X5</f>
        <v>0</v>
      </c>
      <c r="AA5" s="48"/>
      <c r="AB5" s="39">
        <v>600</v>
      </c>
      <c r="AC5" s="49">
        <v>0</v>
      </c>
      <c r="AD5" s="39">
        <v>0</v>
      </c>
      <c r="AE5" s="48"/>
      <c r="AF5" s="49">
        <v>0</v>
      </c>
      <c r="AG5" s="50">
        <f>+IFERROR(AF5/U5,0)</f>
        <v>0</v>
      </c>
      <c r="AH5" s="49">
        <f>+Tabla1[[#This Row],[PIM]]-Tabla1[[#This Row],[DEVENGADO2]]</f>
        <v>600</v>
      </c>
      <c r="AI5" s="35">
        <v>0</v>
      </c>
      <c r="AJ5" s="35">
        <v>0</v>
      </c>
      <c r="AK5" s="35">
        <v>0</v>
      </c>
      <c r="AL5" s="35">
        <v>0</v>
      </c>
      <c r="AM5" s="35">
        <v>0</v>
      </c>
      <c r="AN5" s="35">
        <v>0</v>
      </c>
      <c r="AO5" s="35">
        <v>0</v>
      </c>
      <c r="AP5" s="35">
        <v>300</v>
      </c>
      <c r="AQ5" s="35">
        <v>0</v>
      </c>
      <c r="AR5" s="35">
        <v>0</v>
      </c>
      <c r="AS5" s="35">
        <v>0</v>
      </c>
      <c r="AT5" s="35">
        <v>0</v>
      </c>
      <c r="AU5" s="35">
        <v>300</v>
      </c>
      <c r="AV5" s="41">
        <f>+SUM(AI5:AU5)</f>
        <v>600</v>
      </c>
      <c r="AW5" s="41">
        <f>+U5-AV5</f>
        <v>0</v>
      </c>
    </row>
    <row r="6" spans="1:49" x14ac:dyDescent="0.3">
      <c r="A6" s="42" t="s">
        <v>3</v>
      </c>
      <c r="B6" s="43" t="s">
        <v>0</v>
      </c>
      <c r="C6" s="44" t="s">
        <v>423</v>
      </c>
      <c r="D6" s="45" t="s">
        <v>243</v>
      </c>
      <c r="E6" s="44" t="s">
        <v>19</v>
      </c>
      <c r="F6" s="44" t="s">
        <v>574</v>
      </c>
      <c r="G6" s="44" t="s">
        <v>4216</v>
      </c>
      <c r="H6" s="45" t="s">
        <v>4</v>
      </c>
      <c r="I6" s="45" t="s">
        <v>269</v>
      </c>
      <c r="J6" s="45" t="s">
        <v>430</v>
      </c>
      <c r="K6" s="45" t="s">
        <v>430</v>
      </c>
      <c r="L6" s="44" t="s">
        <v>244</v>
      </c>
      <c r="M6" s="44" t="s">
        <v>553</v>
      </c>
      <c r="N6" s="46" t="s">
        <v>245</v>
      </c>
      <c r="O6" s="45" t="s">
        <v>244</v>
      </c>
      <c r="P6" s="45" t="s">
        <v>397</v>
      </c>
      <c r="Q6" s="45" t="s">
        <v>416</v>
      </c>
      <c r="R6" s="47" t="s">
        <v>528</v>
      </c>
      <c r="S6" s="38" t="s">
        <v>576</v>
      </c>
      <c r="T6" s="39">
        <v>33170</v>
      </c>
      <c r="U6" s="39">
        <v>34371</v>
      </c>
      <c r="V6" s="34"/>
      <c r="W6" s="34"/>
      <c r="X6" s="39">
        <v>34371</v>
      </c>
      <c r="Y6" s="50">
        <f>+IFERROR(X6/U6,0)</f>
        <v>1</v>
      </c>
      <c r="Z6" s="49">
        <f>+U6-X6</f>
        <v>0</v>
      </c>
      <c r="AA6" s="48"/>
      <c r="AB6" s="39">
        <v>34371</v>
      </c>
      <c r="AC6" s="49">
        <v>0</v>
      </c>
      <c r="AD6" s="39">
        <v>20049.329999999998</v>
      </c>
      <c r="AE6" s="48"/>
      <c r="AF6" s="49">
        <v>20049.329999999998</v>
      </c>
      <c r="AG6" s="50">
        <f>+IFERROR(AF6/U6,0)</f>
        <v>0.58332111372959761</v>
      </c>
      <c r="AH6" s="49">
        <f>+Tabla1[[#This Row],[PIM]]-Tabla1[[#This Row],[DEVENGADO2]]</f>
        <v>14321.670000000002</v>
      </c>
      <c r="AI6" s="35">
        <v>2864.19</v>
      </c>
      <c r="AJ6" s="35">
        <v>2864.19</v>
      </c>
      <c r="AK6" s="35">
        <v>2864.19</v>
      </c>
      <c r="AL6" s="35">
        <v>2864.19</v>
      </c>
      <c r="AM6" s="35">
        <v>2864.19</v>
      </c>
      <c r="AN6" s="35">
        <v>2864.19</v>
      </c>
      <c r="AO6" s="35">
        <v>2864.19</v>
      </c>
      <c r="AP6" s="35">
        <v>0</v>
      </c>
      <c r="AQ6" s="35">
        <v>2764.19</v>
      </c>
      <c r="AR6" s="35">
        <v>2764.19</v>
      </c>
      <c r="AS6" s="35">
        <v>2764.19</v>
      </c>
      <c r="AT6" s="35">
        <v>2764.19</v>
      </c>
      <c r="AU6" s="35">
        <v>3264.9100000000071</v>
      </c>
      <c r="AV6" s="41">
        <f t="shared" ref="AV6:AV70" si="1">+SUM(AI6:AU6)</f>
        <v>34371</v>
      </c>
      <c r="AW6" s="41">
        <f>+U6-AV6</f>
        <v>0</v>
      </c>
    </row>
    <row r="7" spans="1:49" x14ac:dyDescent="0.3">
      <c r="A7" s="42" t="s">
        <v>3</v>
      </c>
      <c r="B7" s="43" t="s">
        <v>0</v>
      </c>
      <c r="C7" s="44" t="s">
        <v>423</v>
      </c>
      <c r="D7" s="45" t="s">
        <v>243</v>
      </c>
      <c r="E7" s="44" t="s">
        <v>19</v>
      </c>
      <c r="F7" s="44" t="s">
        <v>574</v>
      </c>
      <c r="G7" s="44" t="s">
        <v>4216</v>
      </c>
      <c r="H7" s="45" t="s">
        <v>4</v>
      </c>
      <c r="I7" s="45" t="s">
        <v>269</v>
      </c>
      <c r="J7" s="45" t="s">
        <v>430</v>
      </c>
      <c r="K7" s="45" t="s">
        <v>430</v>
      </c>
      <c r="L7" s="44" t="s">
        <v>244</v>
      </c>
      <c r="M7" s="44" t="s">
        <v>553</v>
      </c>
      <c r="N7" s="46" t="s">
        <v>245</v>
      </c>
      <c r="O7" s="45" t="s">
        <v>244</v>
      </c>
      <c r="P7" s="45" t="s">
        <v>397</v>
      </c>
      <c r="Q7" s="45" t="s">
        <v>419</v>
      </c>
      <c r="R7" s="47" t="s">
        <v>529</v>
      </c>
      <c r="S7" s="38" t="s">
        <v>577</v>
      </c>
      <c r="T7" s="39">
        <v>2760</v>
      </c>
      <c r="U7" s="39">
        <v>2673</v>
      </c>
      <c r="V7" s="34"/>
      <c r="W7" s="34"/>
      <c r="X7" s="39">
        <v>2673</v>
      </c>
      <c r="Y7" s="50">
        <f>+IFERROR(X7/U7,0)</f>
        <v>1</v>
      </c>
      <c r="Z7" s="49">
        <f>+U7-X7</f>
        <v>0</v>
      </c>
      <c r="AA7" s="48"/>
      <c r="AB7" s="39">
        <v>2673</v>
      </c>
      <c r="AC7" s="49">
        <v>0</v>
      </c>
      <c r="AD7" s="39">
        <v>1559.25</v>
      </c>
      <c r="AE7" s="48"/>
      <c r="AF7" s="49">
        <v>1559.25</v>
      </c>
      <c r="AG7" s="50">
        <f>+IFERROR(AF7/U7,0)</f>
        <v>0.58333333333333337</v>
      </c>
      <c r="AH7" s="49">
        <f>+Tabla1[[#This Row],[PIM]]-Tabla1[[#This Row],[DEVENGADO2]]</f>
        <v>1113.75</v>
      </c>
      <c r="AI7" s="35">
        <v>222.75</v>
      </c>
      <c r="AJ7" s="35">
        <v>222.75</v>
      </c>
      <c r="AK7" s="35">
        <v>222.75</v>
      </c>
      <c r="AL7" s="35">
        <v>222.75</v>
      </c>
      <c r="AM7" s="35">
        <v>222.75</v>
      </c>
      <c r="AN7" s="35">
        <v>222.75</v>
      </c>
      <c r="AO7" s="35">
        <v>222.75</v>
      </c>
      <c r="AP7" s="35">
        <v>0</v>
      </c>
      <c r="AQ7" s="35">
        <v>230</v>
      </c>
      <c r="AR7" s="35">
        <v>230</v>
      </c>
      <c r="AS7" s="35">
        <v>230</v>
      </c>
      <c r="AT7" s="35">
        <v>230</v>
      </c>
      <c r="AU7" s="35">
        <v>193.75</v>
      </c>
      <c r="AV7" s="41">
        <f t="shared" si="1"/>
        <v>2673</v>
      </c>
      <c r="AW7" s="41">
        <f>+U7-AV7</f>
        <v>0</v>
      </c>
    </row>
    <row r="8" spans="1:49" x14ac:dyDescent="0.3">
      <c r="A8" s="42" t="s">
        <v>3</v>
      </c>
      <c r="B8" s="43" t="s">
        <v>0</v>
      </c>
      <c r="C8" s="44" t="s">
        <v>423</v>
      </c>
      <c r="D8" s="45" t="s">
        <v>243</v>
      </c>
      <c r="E8" s="44" t="s">
        <v>19</v>
      </c>
      <c r="F8" s="44" t="s">
        <v>574</v>
      </c>
      <c r="G8" s="44" t="s">
        <v>4216</v>
      </c>
      <c r="H8" s="45" t="s">
        <v>578</v>
      </c>
      <c r="I8" s="45" t="s">
        <v>579</v>
      </c>
      <c r="J8" s="45" t="s">
        <v>430</v>
      </c>
      <c r="K8" s="45" t="s">
        <v>430</v>
      </c>
      <c r="L8" s="44" t="s">
        <v>244</v>
      </c>
      <c r="M8" s="44" t="s">
        <v>553</v>
      </c>
      <c r="N8" s="46" t="s">
        <v>245</v>
      </c>
      <c r="O8" s="45" t="s">
        <v>244</v>
      </c>
      <c r="P8" s="45" t="s">
        <v>393</v>
      </c>
      <c r="Q8" s="45" t="s">
        <v>49</v>
      </c>
      <c r="R8" s="47" t="s">
        <v>48</v>
      </c>
      <c r="S8" s="38" t="s">
        <v>50</v>
      </c>
      <c r="T8" s="39">
        <v>3750</v>
      </c>
      <c r="U8" s="39">
        <v>0</v>
      </c>
      <c r="V8" s="34"/>
      <c r="W8" s="34"/>
      <c r="X8" s="39">
        <v>0</v>
      </c>
      <c r="Y8" s="50">
        <f>+IFERROR(X8/U8,0)</f>
        <v>0</v>
      </c>
      <c r="Z8" s="49">
        <f>+U8-X8</f>
        <v>0</v>
      </c>
      <c r="AA8" s="48"/>
      <c r="AB8" s="39">
        <v>0</v>
      </c>
      <c r="AC8" s="49">
        <v>0</v>
      </c>
      <c r="AD8" s="39">
        <v>0</v>
      </c>
      <c r="AE8" s="48"/>
      <c r="AF8" s="49">
        <v>0</v>
      </c>
      <c r="AG8" s="50">
        <f>+IFERROR(AF8/U8,0)</f>
        <v>0</v>
      </c>
      <c r="AH8" s="49">
        <f>+Tabla1[[#This Row],[PIM]]-Tabla1[[#This Row],[DEVENGADO2]]</f>
        <v>0</v>
      </c>
      <c r="AI8" s="35">
        <v>0</v>
      </c>
      <c r="AJ8" s="35">
        <v>0</v>
      </c>
      <c r="AK8" s="35">
        <v>0</v>
      </c>
      <c r="AL8" s="35">
        <v>0</v>
      </c>
      <c r="AM8" s="35">
        <v>0</v>
      </c>
      <c r="AN8" s="35">
        <v>0</v>
      </c>
      <c r="AO8" s="35">
        <v>0</v>
      </c>
      <c r="AP8" s="35">
        <v>0</v>
      </c>
      <c r="AQ8" s="35">
        <v>0</v>
      </c>
      <c r="AR8" s="35">
        <v>0</v>
      </c>
      <c r="AS8" s="35">
        <v>0</v>
      </c>
      <c r="AT8" s="35">
        <v>0</v>
      </c>
      <c r="AU8" s="35">
        <v>0</v>
      </c>
      <c r="AV8" s="41">
        <f t="shared" si="1"/>
        <v>0</v>
      </c>
      <c r="AW8" s="41">
        <f>+U8-AV8</f>
        <v>0</v>
      </c>
    </row>
    <row r="9" spans="1:49" x14ac:dyDescent="0.3">
      <c r="A9" s="42" t="s">
        <v>3</v>
      </c>
      <c r="B9" s="43" t="s">
        <v>0</v>
      </c>
      <c r="C9" s="44" t="s">
        <v>423</v>
      </c>
      <c r="D9" s="45" t="s">
        <v>243</v>
      </c>
      <c r="E9" s="44" t="s">
        <v>19</v>
      </c>
      <c r="F9" s="44" t="s">
        <v>574</v>
      </c>
      <c r="G9" s="44" t="s">
        <v>4216</v>
      </c>
      <c r="H9" s="45" t="s">
        <v>91</v>
      </c>
      <c r="I9" s="45" t="s">
        <v>579</v>
      </c>
      <c r="J9" s="45" t="s">
        <v>430</v>
      </c>
      <c r="K9" s="45" t="s">
        <v>430</v>
      </c>
      <c r="L9" s="44" t="s">
        <v>244</v>
      </c>
      <c r="M9" s="44" t="s">
        <v>553</v>
      </c>
      <c r="N9" s="46" t="s">
        <v>245</v>
      </c>
      <c r="O9" s="45" t="s">
        <v>244</v>
      </c>
      <c r="P9" s="45" t="s">
        <v>393</v>
      </c>
      <c r="Q9" s="45" t="s">
        <v>67</v>
      </c>
      <c r="R9" s="47" t="s">
        <v>24</v>
      </c>
      <c r="S9" s="38" t="s">
        <v>66</v>
      </c>
      <c r="T9" s="39">
        <v>0</v>
      </c>
      <c r="U9" s="39">
        <v>7900</v>
      </c>
      <c r="V9" s="34"/>
      <c r="W9" s="34"/>
      <c r="X9" s="39">
        <v>7900</v>
      </c>
      <c r="Y9" s="50">
        <f>+IFERROR(X9/U9,0)</f>
        <v>1</v>
      </c>
      <c r="Z9" s="49">
        <f>+U9-X9</f>
        <v>0</v>
      </c>
      <c r="AA9" s="48"/>
      <c r="AB9" s="39">
        <v>7900</v>
      </c>
      <c r="AC9" s="49">
        <v>0</v>
      </c>
      <c r="AD9" s="39">
        <v>5106.3999999999996</v>
      </c>
      <c r="AE9" s="48"/>
      <c r="AF9" s="49">
        <v>5106.3999999999996</v>
      </c>
      <c r="AG9" s="50">
        <f>+IFERROR(AF9/U9,0)</f>
        <v>0.64637974683544297</v>
      </c>
      <c r="AH9" s="49">
        <f>+Tabla1[[#This Row],[PIM]]-Tabla1[[#This Row],[DEVENGADO2]]</f>
        <v>2793.6000000000004</v>
      </c>
      <c r="AI9" s="35">
        <v>500</v>
      </c>
      <c r="AJ9" s="35">
        <v>0</v>
      </c>
      <c r="AK9" s="35">
        <v>95.8</v>
      </c>
      <c r="AL9" s="35">
        <v>1386.6</v>
      </c>
      <c r="AM9" s="35">
        <v>745</v>
      </c>
      <c r="AN9" s="35">
        <v>1386</v>
      </c>
      <c r="AO9" s="35">
        <v>993</v>
      </c>
      <c r="AP9" s="35">
        <v>0</v>
      </c>
      <c r="AQ9" s="35">
        <v>718.18181818181813</v>
      </c>
      <c r="AR9" s="35">
        <v>718.18181818181813</v>
      </c>
      <c r="AS9" s="35">
        <v>718.18181818181813</v>
      </c>
      <c r="AT9" s="35">
        <v>639.05454545454631</v>
      </c>
      <c r="AU9" s="35">
        <v>0</v>
      </c>
      <c r="AV9" s="41">
        <f t="shared" si="1"/>
        <v>7900</v>
      </c>
      <c r="AW9" s="41">
        <f>+U9-AV9</f>
        <v>0</v>
      </c>
    </row>
    <row r="10" spans="1:49" x14ac:dyDescent="0.3">
      <c r="A10" s="42" t="s">
        <v>3</v>
      </c>
      <c r="B10" s="43" t="s">
        <v>0</v>
      </c>
      <c r="C10" s="44" t="s">
        <v>423</v>
      </c>
      <c r="D10" s="45" t="s">
        <v>243</v>
      </c>
      <c r="E10" s="44" t="s">
        <v>19</v>
      </c>
      <c r="F10" s="44" t="s">
        <v>574</v>
      </c>
      <c r="G10" s="44" t="s">
        <v>4216</v>
      </c>
      <c r="H10" s="45" t="s">
        <v>91</v>
      </c>
      <c r="I10" s="45" t="s">
        <v>579</v>
      </c>
      <c r="J10" s="45" t="s">
        <v>430</v>
      </c>
      <c r="K10" s="45" t="s">
        <v>430</v>
      </c>
      <c r="L10" s="44" t="s">
        <v>244</v>
      </c>
      <c r="M10" s="44" t="s">
        <v>553</v>
      </c>
      <c r="N10" s="46" t="s">
        <v>245</v>
      </c>
      <c r="O10" s="45" t="s">
        <v>244</v>
      </c>
      <c r="P10" s="45" t="s">
        <v>393</v>
      </c>
      <c r="Q10" s="45" t="s">
        <v>69</v>
      </c>
      <c r="R10" s="47" t="s">
        <v>68</v>
      </c>
      <c r="S10" s="38" t="s">
        <v>70</v>
      </c>
      <c r="T10" s="39">
        <v>545</v>
      </c>
      <c r="U10" s="39">
        <v>0</v>
      </c>
      <c r="V10" s="34"/>
      <c r="W10" s="34"/>
      <c r="X10" s="39">
        <v>0</v>
      </c>
      <c r="Y10" s="50">
        <f>+IFERROR(X10/U10,0)</f>
        <v>0</v>
      </c>
      <c r="Z10" s="49">
        <f>+U10-X10</f>
        <v>0</v>
      </c>
      <c r="AA10" s="48"/>
      <c r="AB10" s="39">
        <v>0</v>
      </c>
      <c r="AC10" s="49">
        <v>0</v>
      </c>
      <c r="AD10" s="39">
        <v>0</v>
      </c>
      <c r="AE10" s="48"/>
      <c r="AF10" s="49">
        <v>0</v>
      </c>
      <c r="AG10" s="50">
        <f>+IFERROR(AF10/U10,0)</f>
        <v>0</v>
      </c>
      <c r="AH10" s="49">
        <f>+Tabla1[[#This Row],[PIM]]-Tabla1[[#This Row],[DEVENGADO2]]</f>
        <v>0</v>
      </c>
      <c r="AI10" s="35">
        <v>0</v>
      </c>
      <c r="AJ10" s="35">
        <v>0</v>
      </c>
      <c r="AK10" s="35">
        <v>0</v>
      </c>
      <c r="AL10" s="35">
        <v>0</v>
      </c>
      <c r="AM10" s="35">
        <v>0</v>
      </c>
      <c r="AN10" s="35">
        <v>0</v>
      </c>
      <c r="AO10" s="35">
        <v>0</v>
      </c>
      <c r="AP10" s="35">
        <v>0</v>
      </c>
      <c r="AQ10" s="35">
        <v>0</v>
      </c>
      <c r="AR10" s="35">
        <v>0</v>
      </c>
      <c r="AS10" s="35">
        <v>0</v>
      </c>
      <c r="AT10" s="35">
        <v>0</v>
      </c>
      <c r="AU10" s="35">
        <v>0</v>
      </c>
      <c r="AV10" s="41">
        <f t="shared" si="1"/>
        <v>0</v>
      </c>
      <c r="AW10" s="41">
        <f>+U10-AV10</f>
        <v>0</v>
      </c>
    </row>
    <row r="11" spans="1:49" x14ac:dyDescent="0.3">
      <c r="A11" s="42" t="s">
        <v>3</v>
      </c>
      <c r="B11" s="43" t="s">
        <v>0</v>
      </c>
      <c r="C11" s="44" t="s">
        <v>423</v>
      </c>
      <c r="D11" s="45" t="s">
        <v>243</v>
      </c>
      <c r="E11" s="44" t="s">
        <v>19</v>
      </c>
      <c r="F11" s="44" t="s">
        <v>574</v>
      </c>
      <c r="G11" s="44" t="s">
        <v>4216</v>
      </c>
      <c r="H11" s="45" t="s">
        <v>580</v>
      </c>
      <c r="I11" s="45" t="s">
        <v>579</v>
      </c>
      <c r="J11" s="45" t="s">
        <v>430</v>
      </c>
      <c r="K11" s="45" t="s">
        <v>430</v>
      </c>
      <c r="L11" s="44" t="s">
        <v>244</v>
      </c>
      <c r="M11" s="44" t="s">
        <v>553</v>
      </c>
      <c r="N11" s="46" t="s">
        <v>245</v>
      </c>
      <c r="O11" s="45" t="s">
        <v>244</v>
      </c>
      <c r="P11" s="45" t="s">
        <v>393</v>
      </c>
      <c r="Q11" s="45" t="s">
        <v>95</v>
      </c>
      <c r="R11" s="47" t="s">
        <v>25</v>
      </c>
      <c r="S11" s="38" t="s">
        <v>92</v>
      </c>
      <c r="T11" s="39">
        <v>2000</v>
      </c>
      <c r="U11" s="39">
        <v>4600</v>
      </c>
      <c r="V11" s="34"/>
      <c r="W11" s="34"/>
      <c r="X11" s="39">
        <v>4600</v>
      </c>
      <c r="Y11" s="50">
        <f>+IFERROR(X11/U11,0)</f>
        <v>1</v>
      </c>
      <c r="Z11" s="49">
        <f>+U11-X11</f>
        <v>0</v>
      </c>
      <c r="AA11" s="48"/>
      <c r="AB11" s="39">
        <v>4600</v>
      </c>
      <c r="AC11" s="49">
        <v>0</v>
      </c>
      <c r="AD11" s="39">
        <v>4570</v>
      </c>
      <c r="AE11" s="48"/>
      <c r="AF11" s="49">
        <v>4570</v>
      </c>
      <c r="AG11" s="50">
        <f>+IFERROR(AF11/U11,0)</f>
        <v>0.99347826086956526</v>
      </c>
      <c r="AH11" s="49">
        <f>+Tabla1[[#This Row],[PIM]]-Tabla1[[#This Row],[DEVENGADO2]]</f>
        <v>30</v>
      </c>
      <c r="AI11" s="35">
        <v>0</v>
      </c>
      <c r="AJ11" s="35">
        <v>2300</v>
      </c>
      <c r="AK11" s="35">
        <v>400</v>
      </c>
      <c r="AL11" s="35">
        <v>0</v>
      </c>
      <c r="AM11" s="35">
        <v>1550</v>
      </c>
      <c r="AN11" s="35">
        <v>0</v>
      </c>
      <c r="AO11" s="35">
        <v>320</v>
      </c>
      <c r="AP11" s="35">
        <v>0</v>
      </c>
      <c r="AQ11" s="35">
        <v>0</v>
      </c>
      <c r="AR11" s="35">
        <v>0</v>
      </c>
      <c r="AS11" s="35">
        <v>0</v>
      </c>
      <c r="AT11" s="35">
        <v>0</v>
      </c>
      <c r="AU11" s="35">
        <v>30</v>
      </c>
      <c r="AV11" s="41">
        <f t="shared" si="1"/>
        <v>4600</v>
      </c>
      <c r="AW11" s="41">
        <f>+U11-AV11</f>
        <v>0</v>
      </c>
    </row>
    <row r="12" spans="1:49" x14ac:dyDescent="0.3">
      <c r="A12" s="42" t="s">
        <v>3</v>
      </c>
      <c r="B12" s="43" t="s">
        <v>0</v>
      </c>
      <c r="C12" s="44" t="s">
        <v>423</v>
      </c>
      <c r="D12" s="45" t="s">
        <v>243</v>
      </c>
      <c r="E12" s="44" t="s">
        <v>19</v>
      </c>
      <c r="F12" s="44" t="s">
        <v>574</v>
      </c>
      <c r="G12" s="44" t="s">
        <v>4216</v>
      </c>
      <c r="H12" s="45" t="s">
        <v>580</v>
      </c>
      <c r="I12" s="45" t="s">
        <v>579</v>
      </c>
      <c r="J12" s="45" t="s">
        <v>430</v>
      </c>
      <c r="K12" s="45" t="s">
        <v>430</v>
      </c>
      <c r="L12" s="44" t="s">
        <v>244</v>
      </c>
      <c r="M12" s="44" t="s">
        <v>553</v>
      </c>
      <c r="N12" s="46" t="s">
        <v>245</v>
      </c>
      <c r="O12" s="45" t="s">
        <v>244</v>
      </c>
      <c r="P12" s="45" t="s">
        <v>393</v>
      </c>
      <c r="Q12" s="45" t="s">
        <v>96</v>
      </c>
      <c r="R12" s="47" t="s">
        <v>26</v>
      </c>
      <c r="S12" s="38" t="s">
        <v>93</v>
      </c>
      <c r="T12" s="39">
        <v>0</v>
      </c>
      <c r="U12" s="39">
        <v>3700</v>
      </c>
      <c r="V12" s="34"/>
      <c r="W12" s="34"/>
      <c r="X12" s="39">
        <v>3700</v>
      </c>
      <c r="Y12" s="50">
        <f>+IFERROR(X12/U12,0)</f>
        <v>1</v>
      </c>
      <c r="Z12" s="49">
        <f>+U12-X12</f>
        <v>0</v>
      </c>
      <c r="AA12" s="48"/>
      <c r="AB12" s="39">
        <v>3700</v>
      </c>
      <c r="AC12" s="49">
        <v>0</v>
      </c>
      <c r="AD12" s="39">
        <v>983</v>
      </c>
      <c r="AE12" s="48"/>
      <c r="AF12" s="49">
        <v>983</v>
      </c>
      <c r="AG12" s="50">
        <f>+IFERROR(AF12/U12,0)</f>
        <v>0.26567567567567568</v>
      </c>
      <c r="AH12" s="49">
        <f>+Tabla1[[#This Row],[PIM]]-Tabla1[[#This Row],[DEVENGADO2]]</f>
        <v>2717</v>
      </c>
      <c r="AI12" s="35">
        <v>0</v>
      </c>
      <c r="AJ12" s="35">
        <v>290</v>
      </c>
      <c r="AK12" s="35">
        <v>70</v>
      </c>
      <c r="AL12" s="35">
        <v>65</v>
      </c>
      <c r="AM12" s="35">
        <v>493</v>
      </c>
      <c r="AN12" s="35">
        <v>65</v>
      </c>
      <c r="AO12" s="35">
        <v>0</v>
      </c>
      <c r="AP12" s="35">
        <v>336.36363636363637</v>
      </c>
      <c r="AQ12" s="35">
        <v>336.36363636363637</v>
      </c>
      <c r="AR12" s="35">
        <v>336.36363636363637</v>
      </c>
      <c r="AS12" s="35">
        <v>336.36363636363637</v>
      </c>
      <c r="AT12" s="35">
        <v>336.36363636363637</v>
      </c>
      <c r="AU12" s="35">
        <v>1035.1818181818176</v>
      </c>
      <c r="AV12" s="41">
        <f t="shared" si="1"/>
        <v>3700</v>
      </c>
      <c r="AW12" s="41">
        <f>+U12-AV12</f>
        <v>0</v>
      </c>
    </row>
    <row r="13" spans="1:49" x14ac:dyDescent="0.3">
      <c r="A13" s="42" t="s">
        <v>3</v>
      </c>
      <c r="B13" s="43" t="s">
        <v>0</v>
      </c>
      <c r="C13" s="44" t="s">
        <v>423</v>
      </c>
      <c r="D13" s="45" t="s">
        <v>243</v>
      </c>
      <c r="E13" s="44" t="s">
        <v>19</v>
      </c>
      <c r="F13" s="44" t="s">
        <v>574</v>
      </c>
      <c r="G13" s="44" t="s">
        <v>4216</v>
      </c>
      <c r="H13" s="45" t="s">
        <v>170</v>
      </c>
      <c r="I13" s="45" t="s">
        <v>579</v>
      </c>
      <c r="J13" s="45" t="s">
        <v>430</v>
      </c>
      <c r="K13" s="45" t="s">
        <v>430</v>
      </c>
      <c r="L13" s="44" t="s">
        <v>244</v>
      </c>
      <c r="M13" s="44" t="s">
        <v>553</v>
      </c>
      <c r="N13" s="46" t="s">
        <v>245</v>
      </c>
      <c r="O13" s="45" t="s">
        <v>244</v>
      </c>
      <c r="P13" s="45" t="s">
        <v>393</v>
      </c>
      <c r="Q13" s="45" t="s">
        <v>97</v>
      </c>
      <c r="R13" s="47" t="s">
        <v>27</v>
      </c>
      <c r="S13" s="38" t="s">
        <v>94</v>
      </c>
      <c r="T13" s="39">
        <v>0</v>
      </c>
      <c r="U13" s="39">
        <v>100</v>
      </c>
      <c r="V13" s="34"/>
      <c r="W13" s="34"/>
      <c r="X13" s="39">
        <v>100</v>
      </c>
      <c r="Y13" s="50">
        <f>+IFERROR(X13/U13,0)</f>
        <v>1</v>
      </c>
      <c r="Z13" s="49">
        <f>+U13-X13</f>
        <v>0</v>
      </c>
      <c r="AA13" s="48"/>
      <c r="AB13" s="39">
        <v>100</v>
      </c>
      <c r="AC13" s="49">
        <v>0</v>
      </c>
      <c r="AD13" s="39">
        <v>26.099999999999998</v>
      </c>
      <c r="AE13" s="48"/>
      <c r="AF13" s="49">
        <v>26.099999999999998</v>
      </c>
      <c r="AG13" s="50">
        <f>+IFERROR(AF13/U13,0)</f>
        <v>0.26099999999999995</v>
      </c>
      <c r="AH13" s="49">
        <f>+Tabla1[[#This Row],[PIM]]-Tabla1[[#This Row],[DEVENGADO2]]</f>
        <v>73.900000000000006</v>
      </c>
      <c r="AI13" s="35">
        <v>0</v>
      </c>
      <c r="AJ13" s="35">
        <v>0</v>
      </c>
      <c r="AK13" s="35">
        <v>0</v>
      </c>
      <c r="AL13" s="35">
        <v>0</v>
      </c>
      <c r="AM13" s="35">
        <v>8.6999999999999993</v>
      </c>
      <c r="AN13" s="35">
        <v>8.6999999999999993</v>
      </c>
      <c r="AO13" s="35">
        <v>8.6999999999999993</v>
      </c>
      <c r="AP13" s="35">
        <v>0</v>
      </c>
      <c r="AQ13" s="35">
        <v>9.0909090909090917</v>
      </c>
      <c r="AR13" s="35">
        <v>9.0909090909090917</v>
      </c>
      <c r="AS13" s="35">
        <v>9.0909090909090917</v>
      </c>
      <c r="AT13" s="35">
        <v>9.0909090909090917</v>
      </c>
      <c r="AU13" s="35">
        <v>37.536363636363632</v>
      </c>
      <c r="AV13" s="41">
        <f t="shared" si="1"/>
        <v>100</v>
      </c>
      <c r="AW13" s="41">
        <f>+U13-AV13</f>
        <v>0</v>
      </c>
    </row>
    <row r="14" spans="1:49" x14ac:dyDescent="0.3">
      <c r="A14" s="42" t="s">
        <v>3</v>
      </c>
      <c r="B14" s="43" t="s">
        <v>0</v>
      </c>
      <c r="C14" s="44" t="s">
        <v>423</v>
      </c>
      <c r="D14" s="45" t="s">
        <v>243</v>
      </c>
      <c r="E14" s="44" t="s">
        <v>19</v>
      </c>
      <c r="F14" s="44" t="s">
        <v>574</v>
      </c>
      <c r="G14" s="44" t="s">
        <v>4216</v>
      </c>
      <c r="H14" s="45" t="s">
        <v>581</v>
      </c>
      <c r="I14" s="45" t="s">
        <v>269</v>
      </c>
      <c r="J14" s="45" t="s">
        <v>430</v>
      </c>
      <c r="K14" s="45" t="s">
        <v>430</v>
      </c>
      <c r="L14" s="44" t="s">
        <v>244</v>
      </c>
      <c r="M14" s="44" t="s">
        <v>553</v>
      </c>
      <c r="N14" s="46" t="s">
        <v>245</v>
      </c>
      <c r="O14" s="45" t="s">
        <v>244</v>
      </c>
      <c r="P14" s="45" t="s">
        <v>393</v>
      </c>
      <c r="Q14" s="45" t="s">
        <v>111</v>
      </c>
      <c r="R14" s="47" t="s">
        <v>110</v>
      </c>
      <c r="S14" s="38" t="s">
        <v>112</v>
      </c>
      <c r="T14" s="39">
        <v>6000</v>
      </c>
      <c r="U14" s="39">
        <v>6000</v>
      </c>
      <c r="V14" s="34"/>
      <c r="W14" s="34"/>
      <c r="X14" s="39">
        <v>3150</v>
      </c>
      <c r="Y14" s="50">
        <f>+IFERROR(X14/U14,0)</f>
        <v>0.52500000000000002</v>
      </c>
      <c r="Z14" s="49">
        <f>+U14-X14</f>
        <v>2850</v>
      </c>
      <c r="AA14" s="48"/>
      <c r="AB14" s="39">
        <v>3150</v>
      </c>
      <c r="AC14" s="49">
        <v>2850</v>
      </c>
      <c r="AD14" s="39">
        <v>3150</v>
      </c>
      <c r="AE14" s="48"/>
      <c r="AF14" s="49">
        <v>3150</v>
      </c>
      <c r="AG14" s="50">
        <f>+IFERROR(AF14/U14,0)</f>
        <v>0.52500000000000002</v>
      </c>
      <c r="AH14" s="49">
        <f>+Tabla1[[#This Row],[PIM]]-Tabla1[[#This Row],[DEVENGADO2]]</f>
        <v>2850</v>
      </c>
      <c r="AI14" s="35">
        <v>450</v>
      </c>
      <c r="AJ14" s="35">
        <v>450</v>
      </c>
      <c r="AK14" s="35">
        <v>450</v>
      </c>
      <c r="AL14" s="35">
        <v>450</v>
      </c>
      <c r="AM14" s="35">
        <v>450</v>
      </c>
      <c r="AN14" s="35">
        <v>450</v>
      </c>
      <c r="AO14" s="35">
        <v>450</v>
      </c>
      <c r="AP14" s="35">
        <v>0</v>
      </c>
      <c r="AQ14" s="35">
        <v>516.66666666666663</v>
      </c>
      <c r="AR14" s="35">
        <v>516.66666666666663</v>
      </c>
      <c r="AS14" s="35">
        <v>516.66666666666663</v>
      </c>
      <c r="AT14" s="35">
        <v>516.66666666666663</v>
      </c>
      <c r="AU14" s="35">
        <v>783.33333333333303</v>
      </c>
      <c r="AV14" s="41">
        <f t="shared" si="1"/>
        <v>6000</v>
      </c>
      <c r="AW14" s="41">
        <f>+U14-AV14</f>
        <v>0</v>
      </c>
    </row>
    <row r="15" spans="1:49" x14ac:dyDescent="0.3">
      <c r="A15" s="42" t="s">
        <v>3</v>
      </c>
      <c r="B15" s="43" t="s">
        <v>0</v>
      </c>
      <c r="C15" s="44" t="s">
        <v>423</v>
      </c>
      <c r="D15" s="45" t="s">
        <v>243</v>
      </c>
      <c r="E15" s="44" t="s">
        <v>19</v>
      </c>
      <c r="F15" s="44" t="s">
        <v>574</v>
      </c>
      <c r="G15" s="44" t="s">
        <v>4216</v>
      </c>
      <c r="H15" s="45" t="s">
        <v>582</v>
      </c>
      <c r="I15" s="45" t="s">
        <v>579</v>
      </c>
      <c r="J15" s="45" t="s">
        <v>430</v>
      </c>
      <c r="K15" s="45" t="s">
        <v>430</v>
      </c>
      <c r="L15" s="44" t="s">
        <v>244</v>
      </c>
      <c r="M15" s="44" t="s">
        <v>553</v>
      </c>
      <c r="N15" s="46" t="s">
        <v>245</v>
      </c>
      <c r="O15" s="45" t="s">
        <v>244</v>
      </c>
      <c r="P15" s="45" t="s">
        <v>393</v>
      </c>
      <c r="Q15" s="45" t="s">
        <v>114</v>
      </c>
      <c r="R15" s="47" t="s">
        <v>113</v>
      </c>
      <c r="S15" s="38" t="s">
        <v>115</v>
      </c>
      <c r="T15" s="39">
        <v>0</v>
      </c>
      <c r="U15" s="39">
        <v>1600</v>
      </c>
      <c r="V15" s="34"/>
      <c r="W15" s="34"/>
      <c r="X15" s="39">
        <v>1600</v>
      </c>
      <c r="Y15" s="50">
        <f>+IFERROR(X15/U15,0)</f>
        <v>1</v>
      </c>
      <c r="Z15" s="49">
        <f>+U15-X15</f>
        <v>0</v>
      </c>
      <c r="AA15" s="48"/>
      <c r="AB15" s="39">
        <v>1600</v>
      </c>
      <c r="AC15" s="49">
        <v>0</v>
      </c>
      <c r="AD15" s="39">
        <v>0</v>
      </c>
      <c r="AE15" s="48"/>
      <c r="AF15" s="49">
        <v>0</v>
      </c>
      <c r="AG15" s="50">
        <f>+IFERROR(AF15/U15,0)</f>
        <v>0</v>
      </c>
      <c r="AH15" s="49">
        <f>+Tabla1[[#This Row],[PIM]]-Tabla1[[#This Row],[DEVENGADO2]]</f>
        <v>1600</v>
      </c>
      <c r="AI15" s="35">
        <v>0</v>
      </c>
      <c r="AJ15" s="35">
        <v>0</v>
      </c>
      <c r="AK15" s="35">
        <v>0</v>
      </c>
      <c r="AL15" s="35">
        <v>0</v>
      </c>
      <c r="AM15" s="35">
        <v>0</v>
      </c>
      <c r="AN15" s="35">
        <v>0</v>
      </c>
      <c r="AO15" s="35">
        <v>0</v>
      </c>
      <c r="AP15" s="35">
        <v>145.45454545454547</v>
      </c>
      <c r="AQ15" s="35">
        <v>145.45454545454547</v>
      </c>
      <c r="AR15" s="35">
        <v>145.45454545454547</v>
      </c>
      <c r="AS15" s="35">
        <v>145.45454545454547</v>
      </c>
      <c r="AT15" s="35">
        <v>145.45454545454547</v>
      </c>
      <c r="AU15" s="35">
        <v>872.72727272727263</v>
      </c>
      <c r="AV15" s="41">
        <f t="shared" si="1"/>
        <v>1600</v>
      </c>
      <c r="AW15" s="41">
        <f>+U15-AV15</f>
        <v>0</v>
      </c>
    </row>
    <row r="16" spans="1:49" x14ac:dyDescent="0.3">
      <c r="A16" s="42" t="s">
        <v>3</v>
      </c>
      <c r="B16" s="43" t="s">
        <v>0</v>
      </c>
      <c r="C16" s="44" t="s">
        <v>423</v>
      </c>
      <c r="D16" s="45" t="s">
        <v>243</v>
      </c>
      <c r="E16" s="44" t="s">
        <v>19</v>
      </c>
      <c r="F16" s="44" t="s">
        <v>574</v>
      </c>
      <c r="G16" s="44" t="s">
        <v>4216</v>
      </c>
      <c r="H16" s="45" t="s">
        <v>583</v>
      </c>
      <c r="I16" s="45" t="s">
        <v>579</v>
      </c>
      <c r="J16" s="45" t="s">
        <v>430</v>
      </c>
      <c r="K16" s="45" t="s">
        <v>430</v>
      </c>
      <c r="L16" s="44" t="s">
        <v>244</v>
      </c>
      <c r="M16" s="44" t="s">
        <v>553</v>
      </c>
      <c r="N16" s="46" t="s">
        <v>245</v>
      </c>
      <c r="O16" s="45" t="s">
        <v>244</v>
      </c>
      <c r="P16" s="45" t="s">
        <v>393</v>
      </c>
      <c r="Q16" s="45" t="s">
        <v>132</v>
      </c>
      <c r="R16" s="47" t="s">
        <v>131</v>
      </c>
      <c r="S16" s="38" t="s">
        <v>70</v>
      </c>
      <c r="T16" s="39">
        <v>8000</v>
      </c>
      <c r="U16" s="39">
        <v>520</v>
      </c>
      <c r="V16" s="34"/>
      <c r="W16" s="34"/>
      <c r="X16" s="39">
        <v>520</v>
      </c>
      <c r="Y16" s="50">
        <f>+IFERROR(X16/U16,0)</f>
        <v>1</v>
      </c>
      <c r="Z16" s="49">
        <f>+U16-X16</f>
        <v>0</v>
      </c>
      <c r="AA16" s="48"/>
      <c r="AB16" s="39">
        <v>520</v>
      </c>
      <c r="AC16" s="49">
        <v>0</v>
      </c>
      <c r="AD16" s="39">
        <v>520</v>
      </c>
      <c r="AE16" s="48"/>
      <c r="AF16" s="49">
        <v>520</v>
      </c>
      <c r="AG16" s="50">
        <f>+IFERROR(AF16/U16,0)</f>
        <v>1</v>
      </c>
      <c r="AH16" s="49">
        <f>+Tabla1[[#This Row],[PIM]]-Tabla1[[#This Row],[DEVENGADO2]]</f>
        <v>0</v>
      </c>
      <c r="AI16" s="35">
        <v>0</v>
      </c>
      <c r="AJ16" s="35">
        <v>0</v>
      </c>
      <c r="AK16" s="35">
        <v>0</v>
      </c>
      <c r="AL16" s="35">
        <v>520</v>
      </c>
      <c r="AM16" s="35">
        <v>0</v>
      </c>
      <c r="AN16" s="35">
        <v>0</v>
      </c>
      <c r="AO16" s="35">
        <v>0</v>
      </c>
      <c r="AP16" s="35">
        <v>0</v>
      </c>
      <c r="AQ16" s="35">
        <v>0</v>
      </c>
      <c r="AR16" s="35">
        <v>0</v>
      </c>
      <c r="AS16" s="35">
        <v>0</v>
      </c>
      <c r="AT16" s="35">
        <v>0</v>
      </c>
      <c r="AU16" s="35">
        <v>0</v>
      </c>
      <c r="AV16" s="41">
        <f t="shared" si="1"/>
        <v>520</v>
      </c>
      <c r="AW16" s="41">
        <f>+U16-AV16</f>
        <v>0</v>
      </c>
    </row>
    <row r="17" spans="1:49" x14ac:dyDescent="0.3">
      <c r="A17" s="42" t="s">
        <v>3</v>
      </c>
      <c r="B17" s="43" t="s">
        <v>0</v>
      </c>
      <c r="C17" s="44" t="s">
        <v>423</v>
      </c>
      <c r="D17" s="45" t="s">
        <v>243</v>
      </c>
      <c r="E17" s="44" t="s">
        <v>19</v>
      </c>
      <c r="F17" s="44" t="s">
        <v>574</v>
      </c>
      <c r="G17" s="44" t="s">
        <v>4216</v>
      </c>
      <c r="H17" s="45" t="s">
        <v>584</v>
      </c>
      <c r="I17" s="45" t="s">
        <v>579</v>
      </c>
      <c r="J17" s="45" t="s">
        <v>430</v>
      </c>
      <c r="K17" s="45" t="s">
        <v>430</v>
      </c>
      <c r="L17" s="44" t="s">
        <v>244</v>
      </c>
      <c r="M17" s="44" t="s">
        <v>553</v>
      </c>
      <c r="N17" s="46" t="s">
        <v>245</v>
      </c>
      <c r="O17" s="45" t="s">
        <v>244</v>
      </c>
      <c r="P17" s="45" t="s">
        <v>393</v>
      </c>
      <c r="Q17" s="45" t="s">
        <v>141</v>
      </c>
      <c r="R17" s="47" t="s">
        <v>140</v>
      </c>
      <c r="S17" s="38" t="s">
        <v>142</v>
      </c>
      <c r="T17" s="39">
        <v>51600</v>
      </c>
      <c r="U17" s="39">
        <v>36400</v>
      </c>
      <c r="V17" s="34"/>
      <c r="W17" s="34"/>
      <c r="X17" s="39">
        <v>36400</v>
      </c>
      <c r="Y17" s="50">
        <f>+IFERROR(X17/U17,0)</f>
        <v>1</v>
      </c>
      <c r="Z17" s="49">
        <f>+U17-X17</f>
        <v>0</v>
      </c>
      <c r="AA17" s="48"/>
      <c r="AB17" s="39">
        <v>36400</v>
      </c>
      <c r="AC17" s="49">
        <v>0</v>
      </c>
      <c r="AD17" s="39">
        <v>36400</v>
      </c>
      <c r="AE17" s="48"/>
      <c r="AF17" s="49">
        <v>29600</v>
      </c>
      <c r="AG17" s="50">
        <f>+IFERROR(AF17/U17,0)</f>
        <v>0.81318681318681318</v>
      </c>
      <c r="AH17" s="49">
        <f>+Tabla1[[#This Row],[PIM]]-Tabla1[[#This Row],[DEVENGADO2]]</f>
        <v>6800</v>
      </c>
      <c r="AI17" s="35">
        <v>3800</v>
      </c>
      <c r="AJ17" s="35">
        <v>3800</v>
      </c>
      <c r="AK17" s="35">
        <v>4800</v>
      </c>
      <c r="AL17" s="35">
        <v>4300</v>
      </c>
      <c r="AM17" s="35">
        <v>4300</v>
      </c>
      <c r="AN17" s="35">
        <v>3800</v>
      </c>
      <c r="AO17" s="35">
        <v>4800</v>
      </c>
      <c r="AP17" s="35">
        <v>0</v>
      </c>
      <c r="AQ17" s="35">
        <v>4400</v>
      </c>
      <c r="AR17" s="35">
        <v>2400</v>
      </c>
      <c r="AS17" s="35">
        <v>0</v>
      </c>
      <c r="AT17" s="35">
        <v>0</v>
      </c>
      <c r="AU17" s="35">
        <v>0</v>
      </c>
      <c r="AV17" s="41">
        <f t="shared" si="1"/>
        <v>36400</v>
      </c>
      <c r="AW17" s="41">
        <f>+U17-AV17</f>
        <v>0</v>
      </c>
    </row>
    <row r="18" spans="1:49" x14ac:dyDescent="0.3">
      <c r="A18" s="42" t="s">
        <v>3</v>
      </c>
      <c r="B18" s="43" t="s">
        <v>0</v>
      </c>
      <c r="C18" s="44" t="s">
        <v>423</v>
      </c>
      <c r="D18" s="45" t="s">
        <v>243</v>
      </c>
      <c r="E18" s="44" t="s">
        <v>19</v>
      </c>
      <c r="F18" s="44" t="s">
        <v>574</v>
      </c>
      <c r="G18" s="44" t="s">
        <v>4216</v>
      </c>
      <c r="H18" s="45" t="s">
        <v>170</v>
      </c>
      <c r="I18" s="45" t="s">
        <v>579</v>
      </c>
      <c r="J18" s="45" t="s">
        <v>430</v>
      </c>
      <c r="K18" s="45" t="s">
        <v>430</v>
      </c>
      <c r="L18" s="44" t="s">
        <v>244</v>
      </c>
      <c r="M18" s="44" t="s">
        <v>553</v>
      </c>
      <c r="N18" s="46" t="s">
        <v>245</v>
      </c>
      <c r="O18" s="45" t="s">
        <v>244</v>
      </c>
      <c r="P18" s="45" t="s">
        <v>393</v>
      </c>
      <c r="Q18" s="45" t="s">
        <v>172</v>
      </c>
      <c r="R18" s="47" t="s">
        <v>171</v>
      </c>
      <c r="S18" s="38" t="s">
        <v>173</v>
      </c>
      <c r="T18" s="39">
        <v>0</v>
      </c>
      <c r="U18" s="39">
        <v>1100</v>
      </c>
      <c r="V18" s="34"/>
      <c r="W18" s="34"/>
      <c r="X18" s="39">
        <v>1100</v>
      </c>
      <c r="Y18" s="50">
        <f>+IFERROR(X18/U18,0)</f>
        <v>1</v>
      </c>
      <c r="Z18" s="49">
        <f>+U18-X18</f>
        <v>0</v>
      </c>
      <c r="AA18" s="48"/>
      <c r="AB18" s="39">
        <v>0</v>
      </c>
      <c r="AC18" s="49">
        <v>1100</v>
      </c>
      <c r="AD18" s="39">
        <v>0</v>
      </c>
      <c r="AE18" s="48"/>
      <c r="AF18" s="49">
        <v>0</v>
      </c>
      <c r="AG18" s="50">
        <f>+IFERROR(AF18/U18,0)</f>
        <v>0</v>
      </c>
      <c r="AH18" s="49">
        <f>+Tabla1[[#This Row],[PIM]]-Tabla1[[#This Row],[DEVENGADO2]]</f>
        <v>1100</v>
      </c>
      <c r="AI18" s="35">
        <v>0</v>
      </c>
      <c r="AJ18" s="35">
        <v>0</v>
      </c>
      <c r="AK18" s="35">
        <v>0</v>
      </c>
      <c r="AL18" s="35">
        <v>0</v>
      </c>
      <c r="AM18" s="35">
        <v>0</v>
      </c>
      <c r="AN18" s="35">
        <v>0</v>
      </c>
      <c r="AO18" s="35">
        <v>0</v>
      </c>
      <c r="AP18" s="35">
        <v>0</v>
      </c>
      <c r="AQ18" s="35">
        <v>0</v>
      </c>
      <c r="AR18" s="35">
        <v>1100</v>
      </c>
      <c r="AS18" s="35">
        <v>0</v>
      </c>
      <c r="AT18" s="35">
        <v>0</v>
      </c>
      <c r="AU18" s="35">
        <v>0</v>
      </c>
      <c r="AV18" s="41">
        <f t="shared" si="1"/>
        <v>1100</v>
      </c>
      <c r="AW18" s="41">
        <f>+U18-AV18</f>
        <v>0</v>
      </c>
    </row>
    <row r="19" spans="1:49" x14ac:dyDescent="0.3">
      <c r="A19" s="42" t="s">
        <v>3</v>
      </c>
      <c r="B19" s="43" t="s">
        <v>0</v>
      </c>
      <c r="C19" s="44" t="s">
        <v>423</v>
      </c>
      <c r="D19" s="45" t="s">
        <v>243</v>
      </c>
      <c r="E19" s="44" t="s">
        <v>19</v>
      </c>
      <c r="F19" s="44" t="s">
        <v>574</v>
      </c>
      <c r="G19" s="44" t="s">
        <v>4216</v>
      </c>
      <c r="H19" s="45" t="s">
        <v>178</v>
      </c>
      <c r="I19" s="45" t="s">
        <v>269</v>
      </c>
      <c r="J19" s="45" t="s">
        <v>430</v>
      </c>
      <c r="K19" s="45" t="s">
        <v>430</v>
      </c>
      <c r="L19" s="44" t="s">
        <v>244</v>
      </c>
      <c r="M19" s="44" t="s">
        <v>553</v>
      </c>
      <c r="N19" s="46" t="s">
        <v>245</v>
      </c>
      <c r="O19" s="45" t="s">
        <v>244</v>
      </c>
      <c r="P19" s="45" t="s">
        <v>393</v>
      </c>
      <c r="Q19" s="45" t="s">
        <v>177</v>
      </c>
      <c r="R19" s="47" t="s">
        <v>28</v>
      </c>
      <c r="S19" s="38" t="s">
        <v>178</v>
      </c>
      <c r="T19" s="39">
        <v>84600</v>
      </c>
      <c r="U19" s="39">
        <v>83316</v>
      </c>
      <c r="V19" s="34"/>
      <c r="W19" s="34"/>
      <c r="X19" s="39">
        <v>57416</v>
      </c>
      <c r="Y19" s="50">
        <f>+IFERROR(X19/U19,0)</f>
        <v>0.6891353401507514</v>
      </c>
      <c r="Z19" s="49">
        <f>+U19-X19</f>
        <v>25900</v>
      </c>
      <c r="AA19" s="48"/>
      <c r="AB19" s="39">
        <v>57416</v>
      </c>
      <c r="AC19" s="49">
        <v>25900</v>
      </c>
      <c r="AD19" s="39">
        <v>53266</v>
      </c>
      <c r="AE19" s="48"/>
      <c r="AF19" s="49">
        <v>34766</v>
      </c>
      <c r="AG19" s="50">
        <f>+IFERROR(AF19/U19,0)</f>
        <v>0.41727879398914974</v>
      </c>
      <c r="AH19" s="49">
        <f>+Tabla1[[#This Row],[PIM]]-Tabla1[[#This Row],[DEVENGADO2]]</f>
        <v>48550</v>
      </c>
      <c r="AI19" s="35">
        <v>1000</v>
      </c>
      <c r="AJ19" s="35">
        <v>4316</v>
      </c>
      <c r="AK19" s="35">
        <v>4700</v>
      </c>
      <c r="AL19" s="35">
        <v>6900</v>
      </c>
      <c r="AM19" s="35">
        <v>6900</v>
      </c>
      <c r="AN19" s="35">
        <v>6900</v>
      </c>
      <c r="AO19" s="35">
        <v>4050</v>
      </c>
      <c r="AP19" s="35">
        <v>0</v>
      </c>
      <c r="AQ19" s="35">
        <v>7000</v>
      </c>
      <c r="AR19" s="35">
        <v>7000</v>
      </c>
      <c r="AS19" s="35">
        <v>7000</v>
      </c>
      <c r="AT19" s="35">
        <v>7000</v>
      </c>
      <c r="AU19" s="35">
        <v>20550</v>
      </c>
      <c r="AV19" s="41">
        <f t="shared" si="1"/>
        <v>83316</v>
      </c>
      <c r="AW19" s="41">
        <f>+U19-AV19</f>
        <v>0</v>
      </c>
    </row>
    <row r="20" spans="1:49" x14ac:dyDescent="0.3">
      <c r="A20" s="42" t="s">
        <v>3</v>
      </c>
      <c r="B20" s="43" t="s">
        <v>0</v>
      </c>
      <c r="C20" s="44" t="s">
        <v>423</v>
      </c>
      <c r="D20" s="45" t="s">
        <v>243</v>
      </c>
      <c r="E20" s="44" t="s">
        <v>19</v>
      </c>
      <c r="F20" s="44" t="s">
        <v>574</v>
      </c>
      <c r="G20" s="44" t="s">
        <v>4216</v>
      </c>
      <c r="H20" s="45" t="s">
        <v>422</v>
      </c>
      <c r="I20" s="45" t="s">
        <v>579</v>
      </c>
      <c r="J20" s="45" t="s">
        <v>430</v>
      </c>
      <c r="K20" s="45" t="s">
        <v>430</v>
      </c>
      <c r="L20" s="44" t="s">
        <v>244</v>
      </c>
      <c r="M20" s="44" t="s">
        <v>553</v>
      </c>
      <c r="N20" s="46" t="s">
        <v>245</v>
      </c>
      <c r="O20" s="45" t="s">
        <v>244</v>
      </c>
      <c r="P20" s="45" t="s">
        <v>393</v>
      </c>
      <c r="Q20" s="45" t="s">
        <v>585</v>
      </c>
      <c r="R20" s="47" t="s">
        <v>200</v>
      </c>
      <c r="S20" s="38" t="s">
        <v>586</v>
      </c>
      <c r="T20" s="39">
        <v>15000</v>
      </c>
      <c r="U20" s="39">
        <v>15000</v>
      </c>
      <c r="V20" s="34"/>
      <c r="W20" s="34"/>
      <c r="X20" s="39">
        <v>15000</v>
      </c>
      <c r="Y20" s="50">
        <f>+IFERROR(X20/U20,0)</f>
        <v>1</v>
      </c>
      <c r="Z20" s="49">
        <f>+U20-X20</f>
        <v>0</v>
      </c>
      <c r="AA20" s="48"/>
      <c r="AB20" s="39">
        <v>15000</v>
      </c>
      <c r="AC20" s="49">
        <v>0</v>
      </c>
      <c r="AD20" s="39">
        <v>15000</v>
      </c>
      <c r="AE20" s="48"/>
      <c r="AF20" s="49">
        <v>12500</v>
      </c>
      <c r="AG20" s="50">
        <f>+IFERROR(AF20/U20,0)</f>
        <v>0.83333333333333337</v>
      </c>
      <c r="AH20" s="49">
        <f>+Tabla1[[#This Row],[PIM]]-Tabla1[[#This Row],[DEVENGADO2]]</f>
        <v>2500</v>
      </c>
      <c r="AI20" s="35">
        <v>0</v>
      </c>
      <c r="AJ20" s="35">
        <v>0</v>
      </c>
      <c r="AK20" s="35">
        <v>2500</v>
      </c>
      <c r="AL20" s="35">
        <v>2500</v>
      </c>
      <c r="AM20" s="35">
        <v>2500</v>
      </c>
      <c r="AN20" s="35">
        <v>2500</v>
      </c>
      <c r="AO20" s="35">
        <v>2500</v>
      </c>
      <c r="AP20" s="35">
        <v>0</v>
      </c>
      <c r="AQ20" s="35">
        <v>2500</v>
      </c>
      <c r="AR20" s="35">
        <v>0</v>
      </c>
      <c r="AS20" s="35">
        <v>0</v>
      </c>
      <c r="AT20" s="35">
        <v>0</v>
      </c>
      <c r="AU20" s="35">
        <v>0</v>
      </c>
      <c r="AV20" s="41">
        <f t="shared" si="1"/>
        <v>15000</v>
      </c>
      <c r="AW20" s="41">
        <f>+U20-AV20</f>
        <v>0</v>
      </c>
    </row>
    <row r="21" spans="1:49" x14ac:dyDescent="0.3">
      <c r="A21" s="42" t="s">
        <v>3</v>
      </c>
      <c r="B21" s="43" t="s">
        <v>0</v>
      </c>
      <c r="C21" s="44" t="s">
        <v>423</v>
      </c>
      <c r="D21" s="45" t="s">
        <v>243</v>
      </c>
      <c r="E21" s="44" t="s">
        <v>19</v>
      </c>
      <c r="F21" s="44" t="s">
        <v>574</v>
      </c>
      <c r="G21" s="44" t="s">
        <v>4217</v>
      </c>
      <c r="H21" s="45" t="s">
        <v>4</v>
      </c>
      <c r="I21" s="45" t="s">
        <v>269</v>
      </c>
      <c r="J21" s="45" t="s">
        <v>430</v>
      </c>
      <c r="K21" s="45" t="s">
        <v>430</v>
      </c>
      <c r="L21" s="44" t="s">
        <v>246</v>
      </c>
      <c r="M21" s="44" t="s">
        <v>554</v>
      </c>
      <c r="N21" s="46" t="s">
        <v>247</v>
      </c>
      <c r="O21" s="45" t="s">
        <v>246</v>
      </c>
      <c r="P21" s="45" t="s">
        <v>397</v>
      </c>
      <c r="Q21" s="45" t="s">
        <v>415</v>
      </c>
      <c r="R21" s="47" t="s">
        <v>526</v>
      </c>
      <c r="S21" s="38" t="s">
        <v>575</v>
      </c>
      <c r="T21" s="39">
        <v>1200</v>
      </c>
      <c r="U21" s="39">
        <v>1200</v>
      </c>
      <c r="V21" s="34"/>
      <c r="W21" s="34"/>
      <c r="X21" s="39">
        <v>1200</v>
      </c>
      <c r="Y21" s="50">
        <f>+IFERROR(X21/U21,0)</f>
        <v>1</v>
      </c>
      <c r="Z21" s="49">
        <f>+U21-X21</f>
        <v>0</v>
      </c>
      <c r="AA21" s="48"/>
      <c r="AB21" s="39">
        <v>1200</v>
      </c>
      <c r="AC21" s="49">
        <v>0</v>
      </c>
      <c r="AD21" s="39">
        <v>0</v>
      </c>
      <c r="AE21" s="48"/>
      <c r="AF21" s="49">
        <v>0</v>
      </c>
      <c r="AG21" s="50">
        <f>+IFERROR(AF21/U21,0)</f>
        <v>0</v>
      </c>
      <c r="AH21" s="49">
        <f>+Tabla1[[#This Row],[PIM]]-Tabla1[[#This Row],[DEVENGADO2]]</f>
        <v>1200</v>
      </c>
      <c r="AI21" s="35">
        <v>0</v>
      </c>
      <c r="AJ21" s="35">
        <v>0</v>
      </c>
      <c r="AK21" s="35">
        <v>0</v>
      </c>
      <c r="AL21" s="35">
        <v>0</v>
      </c>
      <c r="AM21" s="35">
        <v>0</v>
      </c>
      <c r="AN21" s="35">
        <v>0</v>
      </c>
      <c r="AO21" s="35">
        <v>0</v>
      </c>
      <c r="AP21" s="35">
        <v>600</v>
      </c>
      <c r="AQ21" s="35">
        <v>0</v>
      </c>
      <c r="AR21" s="35">
        <v>0</v>
      </c>
      <c r="AS21" s="35">
        <v>0</v>
      </c>
      <c r="AT21" s="35">
        <v>0</v>
      </c>
      <c r="AU21" s="35">
        <v>600</v>
      </c>
      <c r="AV21" s="41">
        <f t="shared" si="1"/>
        <v>1200</v>
      </c>
      <c r="AW21" s="41">
        <f>+U21-AV21</f>
        <v>0</v>
      </c>
    </row>
    <row r="22" spans="1:49" x14ac:dyDescent="0.3">
      <c r="A22" s="42" t="s">
        <v>3</v>
      </c>
      <c r="B22" s="43" t="s">
        <v>0</v>
      </c>
      <c r="C22" s="44" t="s">
        <v>423</v>
      </c>
      <c r="D22" s="45" t="s">
        <v>243</v>
      </c>
      <c r="E22" s="44" t="s">
        <v>19</v>
      </c>
      <c r="F22" s="44" t="s">
        <v>574</v>
      </c>
      <c r="G22" s="44" t="s">
        <v>4217</v>
      </c>
      <c r="H22" s="45" t="s">
        <v>4</v>
      </c>
      <c r="I22" s="45" t="s">
        <v>269</v>
      </c>
      <c r="J22" s="45" t="s">
        <v>430</v>
      </c>
      <c r="K22" s="45" t="s">
        <v>430</v>
      </c>
      <c r="L22" s="44" t="s">
        <v>246</v>
      </c>
      <c r="M22" s="44" t="s">
        <v>554</v>
      </c>
      <c r="N22" s="46" t="s">
        <v>247</v>
      </c>
      <c r="O22" s="45" t="s">
        <v>246</v>
      </c>
      <c r="P22" s="45" t="s">
        <v>397</v>
      </c>
      <c r="Q22" s="45" t="s">
        <v>416</v>
      </c>
      <c r="R22" s="47" t="s">
        <v>528</v>
      </c>
      <c r="S22" s="38" t="s">
        <v>576</v>
      </c>
      <c r="T22" s="39">
        <v>60340</v>
      </c>
      <c r="U22" s="39">
        <v>62733</v>
      </c>
      <c r="V22" s="34"/>
      <c r="W22" s="34"/>
      <c r="X22" s="39">
        <v>62733</v>
      </c>
      <c r="Y22" s="50">
        <f>+IFERROR(X22/U22,0)</f>
        <v>1</v>
      </c>
      <c r="Z22" s="49">
        <f>+U22-X22</f>
        <v>0</v>
      </c>
      <c r="AA22" s="48"/>
      <c r="AB22" s="39">
        <v>62733</v>
      </c>
      <c r="AC22" s="49">
        <v>0</v>
      </c>
      <c r="AD22" s="39">
        <v>36581.03</v>
      </c>
      <c r="AE22" s="48"/>
      <c r="AF22" s="49">
        <v>36581.03</v>
      </c>
      <c r="AG22" s="50">
        <f>+IFERROR(AF22/U22,0)</f>
        <v>0.58312259895111029</v>
      </c>
      <c r="AH22" s="49">
        <f>+Tabla1[[#This Row],[PIM]]-Tabla1[[#This Row],[DEVENGADO2]]</f>
        <v>26151.97</v>
      </c>
      <c r="AI22" s="35">
        <v>5161.28</v>
      </c>
      <c r="AJ22" s="35">
        <v>5228.38</v>
      </c>
      <c r="AK22" s="35">
        <v>5287.4</v>
      </c>
      <c r="AL22" s="35">
        <v>5228.38</v>
      </c>
      <c r="AM22" s="35">
        <v>5225.3999999999996</v>
      </c>
      <c r="AN22" s="35">
        <v>5226.1899999999996</v>
      </c>
      <c r="AO22" s="35">
        <v>5224</v>
      </c>
      <c r="AP22" s="35">
        <v>0</v>
      </c>
      <c r="AQ22" s="35">
        <v>5028.38</v>
      </c>
      <c r="AR22" s="35">
        <v>5028.38</v>
      </c>
      <c r="AS22" s="35">
        <v>5028.38</v>
      </c>
      <c r="AT22" s="35">
        <v>5028.38</v>
      </c>
      <c r="AU22" s="35">
        <v>6038.4500000000116</v>
      </c>
      <c r="AV22" s="41">
        <f t="shared" si="1"/>
        <v>62733</v>
      </c>
      <c r="AW22" s="41">
        <f>+U22-AV22</f>
        <v>0</v>
      </c>
    </row>
    <row r="23" spans="1:49" x14ac:dyDescent="0.3">
      <c r="A23" s="42" t="s">
        <v>3</v>
      </c>
      <c r="B23" s="43" t="s">
        <v>0</v>
      </c>
      <c r="C23" s="44" t="s">
        <v>423</v>
      </c>
      <c r="D23" s="45" t="s">
        <v>243</v>
      </c>
      <c r="E23" s="44" t="s">
        <v>19</v>
      </c>
      <c r="F23" s="44" t="s">
        <v>574</v>
      </c>
      <c r="G23" s="44" t="s">
        <v>4217</v>
      </c>
      <c r="H23" s="45" t="s">
        <v>4</v>
      </c>
      <c r="I23" s="45" t="s">
        <v>269</v>
      </c>
      <c r="J23" s="45" t="s">
        <v>430</v>
      </c>
      <c r="K23" s="45" t="s">
        <v>430</v>
      </c>
      <c r="L23" s="44" t="s">
        <v>246</v>
      </c>
      <c r="M23" s="44" t="s">
        <v>554</v>
      </c>
      <c r="N23" s="46" t="s">
        <v>247</v>
      </c>
      <c r="O23" s="45" t="s">
        <v>246</v>
      </c>
      <c r="P23" s="45" t="s">
        <v>397</v>
      </c>
      <c r="Q23" s="45" t="s">
        <v>419</v>
      </c>
      <c r="R23" s="47" t="s">
        <v>529</v>
      </c>
      <c r="S23" s="38" t="s">
        <v>577</v>
      </c>
      <c r="T23" s="39">
        <v>5376</v>
      </c>
      <c r="U23" s="39">
        <v>5227</v>
      </c>
      <c r="V23" s="34"/>
      <c r="W23" s="34"/>
      <c r="X23" s="39">
        <v>5227</v>
      </c>
      <c r="Y23" s="50">
        <f>+IFERROR(X23/U23,0)</f>
        <v>1</v>
      </c>
      <c r="Z23" s="49">
        <f>+U23-X23</f>
        <v>0</v>
      </c>
      <c r="AA23" s="48"/>
      <c r="AB23" s="39">
        <v>5227</v>
      </c>
      <c r="AC23" s="49">
        <v>0</v>
      </c>
      <c r="AD23" s="39">
        <v>3048.3399999999992</v>
      </c>
      <c r="AE23" s="48"/>
      <c r="AF23" s="49">
        <v>3048.3399999999992</v>
      </c>
      <c r="AG23" s="50">
        <f>+IFERROR(AF23/U23,0)</f>
        <v>0.58319112301511367</v>
      </c>
      <c r="AH23" s="49">
        <f>+Tabla1[[#This Row],[PIM]]-Tabla1[[#This Row],[DEVENGADO2]]</f>
        <v>2178.6600000000008</v>
      </c>
      <c r="AI23" s="35">
        <v>435.41</v>
      </c>
      <c r="AJ23" s="35">
        <v>435.53</v>
      </c>
      <c r="AK23" s="35">
        <v>435.28</v>
      </c>
      <c r="AL23" s="35">
        <v>435.53</v>
      </c>
      <c r="AM23" s="35">
        <v>435.53</v>
      </c>
      <c r="AN23" s="35">
        <v>435.53</v>
      </c>
      <c r="AO23" s="35">
        <v>435.53</v>
      </c>
      <c r="AP23" s="35">
        <v>0</v>
      </c>
      <c r="AQ23" s="35">
        <v>448</v>
      </c>
      <c r="AR23" s="35">
        <v>448</v>
      </c>
      <c r="AS23" s="35">
        <v>448</v>
      </c>
      <c r="AT23" s="35">
        <v>448</v>
      </c>
      <c r="AU23" s="35">
        <v>386.66000000000076</v>
      </c>
      <c r="AV23" s="41">
        <f t="shared" si="1"/>
        <v>5227</v>
      </c>
      <c r="AW23" s="41">
        <f>+U23-AV23</f>
        <v>0</v>
      </c>
    </row>
    <row r="24" spans="1:49" x14ac:dyDescent="0.3">
      <c r="A24" s="42" t="s">
        <v>3</v>
      </c>
      <c r="B24" s="43" t="s">
        <v>0</v>
      </c>
      <c r="C24" s="44" t="s">
        <v>423</v>
      </c>
      <c r="D24" s="45" t="s">
        <v>243</v>
      </c>
      <c r="E24" s="44" t="s">
        <v>19</v>
      </c>
      <c r="F24" s="44" t="s">
        <v>574</v>
      </c>
      <c r="G24" s="44" t="s">
        <v>4217</v>
      </c>
      <c r="H24" s="45" t="s">
        <v>578</v>
      </c>
      <c r="I24" s="45" t="s">
        <v>579</v>
      </c>
      <c r="J24" s="45" t="s">
        <v>430</v>
      </c>
      <c r="K24" s="45" t="s">
        <v>430</v>
      </c>
      <c r="L24" s="44" t="s">
        <v>246</v>
      </c>
      <c r="M24" s="44" t="s">
        <v>554</v>
      </c>
      <c r="N24" s="46" t="s">
        <v>247</v>
      </c>
      <c r="O24" s="45" t="s">
        <v>246</v>
      </c>
      <c r="P24" s="45" t="s">
        <v>393</v>
      </c>
      <c r="Q24" s="45" t="s">
        <v>49</v>
      </c>
      <c r="R24" s="47" t="s">
        <v>48</v>
      </c>
      <c r="S24" s="38" t="s">
        <v>50</v>
      </c>
      <c r="T24" s="39">
        <v>7200</v>
      </c>
      <c r="U24" s="39">
        <v>7194</v>
      </c>
      <c r="V24" s="34"/>
      <c r="W24" s="34"/>
      <c r="X24" s="39">
        <v>7193.18</v>
      </c>
      <c r="Y24" s="50">
        <f>+IFERROR(X24/U24,0)</f>
        <v>0.9998860161245483</v>
      </c>
      <c r="Z24" s="49">
        <f>+U24-X24</f>
        <v>0.81999999999970896</v>
      </c>
      <c r="AA24" s="48"/>
      <c r="AB24" s="39">
        <v>7193.18</v>
      </c>
      <c r="AC24" s="49">
        <v>0.81999999999970896</v>
      </c>
      <c r="AD24" s="39">
        <v>3538.1</v>
      </c>
      <c r="AE24" s="48"/>
      <c r="AF24" s="49">
        <v>2243.5</v>
      </c>
      <c r="AG24" s="50">
        <f>+IFERROR(AF24/U24,0)</f>
        <v>0.31185710314150683</v>
      </c>
      <c r="AH24" s="49">
        <f>+Tabla1[[#This Row],[PIM]]-Tabla1[[#This Row],[DEVENGADO2]]</f>
        <v>4950.5</v>
      </c>
      <c r="AI24" s="35">
        <v>0</v>
      </c>
      <c r="AJ24" s="35">
        <v>0</v>
      </c>
      <c r="AK24" s="35">
        <v>264.60000000000002</v>
      </c>
      <c r="AL24" s="35">
        <v>0</v>
      </c>
      <c r="AM24" s="35">
        <v>203</v>
      </c>
      <c r="AN24" s="35">
        <v>1775.9</v>
      </c>
      <c r="AO24" s="35">
        <v>0</v>
      </c>
      <c r="AP24" s="35">
        <v>0</v>
      </c>
      <c r="AQ24" s="35">
        <v>1200</v>
      </c>
      <c r="AR24" s="35">
        <v>1200</v>
      </c>
      <c r="AS24" s="35">
        <v>0</v>
      </c>
      <c r="AT24" s="35">
        <v>1200</v>
      </c>
      <c r="AU24" s="35">
        <v>1350.5</v>
      </c>
      <c r="AV24" s="41">
        <f t="shared" si="1"/>
        <v>7194</v>
      </c>
      <c r="AW24" s="41">
        <f>+U24-AV24</f>
        <v>0</v>
      </c>
    </row>
    <row r="25" spans="1:49" x14ac:dyDescent="0.3">
      <c r="A25" s="42" t="s">
        <v>3</v>
      </c>
      <c r="B25" s="43" t="s">
        <v>0</v>
      </c>
      <c r="C25" s="44" t="s">
        <v>423</v>
      </c>
      <c r="D25" s="45" t="s">
        <v>243</v>
      </c>
      <c r="E25" s="44" t="s">
        <v>19</v>
      </c>
      <c r="F25" s="44" t="s">
        <v>574</v>
      </c>
      <c r="G25" s="44" t="s">
        <v>4217</v>
      </c>
      <c r="H25" s="45" t="s">
        <v>91</v>
      </c>
      <c r="I25" s="45" t="s">
        <v>579</v>
      </c>
      <c r="J25" s="45" t="s">
        <v>430</v>
      </c>
      <c r="K25" s="45" t="s">
        <v>430</v>
      </c>
      <c r="L25" s="44" t="s">
        <v>246</v>
      </c>
      <c r="M25" s="44" t="s">
        <v>554</v>
      </c>
      <c r="N25" s="46" t="s">
        <v>247</v>
      </c>
      <c r="O25" s="45" t="s">
        <v>246</v>
      </c>
      <c r="P25" s="45" t="s">
        <v>393</v>
      </c>
      <c r="Q25" s="45" t="s">
        <v>67</v>
      </c>
      <c r="R25" s="47" t="s">
        <v>24</v>
      </c>
      <c r="S25" s="38" t="s">
        <v>66</v>
      </c>
      <c r="T25" s="39">
        <v>0</v>
      </c>
      <c r="U25" s="39">
        <v>4200</v>
      </c>
      <c r="V25" s="34"/>
      <c r="W25" s="34"/>
      <c r="X25" s="39">
        <v>4200</v>
      </c>
      <c r="Y25" s="50">
        <f>+IFERROR(X25/U25,0)</f>
        <v>1</v>
      </c>
      <c r="Z25" s="49">
        <f>+U25-X25</f>
        <v>0</v>
      </c>
      <c r="AA25" s="48"/>
      <c r="AB25" s="39">
        <v>4200</v>
      </c>
      <c r="AC25" s="49">
        <v>0</v>
      </c>
      <c r="AD25" s="39">
        <v>1849.5</v>
      </c>
      <c r="AE25" s="48"/>
      <c r="AF25" s="49">
        <v>1849.5</v>
      </c>
      <c r="AG25" s="50">
        <f>+IFERROR(AF25/U25,0)</f>
        <v>0.44035714285714284</v>
      </c>
      <c r="AH25" s="49">
        <f>+Tabla1[[#This Row],[PIM]]-Tabla1[[#This Row],[DEVENGADO2]]</f>
        <v>2350.5</v>
      </c>
      <c r="AI25" s="35">
        <v>500</v>
      </c>
      <c r="AJ25" s="35">
        <v>15</v>
      </c>
      <c r="AK25" s="35">
        <v>120</v>
      </c>
      <c r="AL25" s="35">
        <v>571</v>
      </c>
      <c r="AM25" s="35">
        <v>83</v>
      </c>
      <c r="AN25" s="35">
        <v>338.5</v>
      </c>
      <c r="AO25" s="35">
        <v>222</v>
      </c>
      <c r="AP25" s="35">
        <v>381.81818181818181</v>
      </c>
      <c r="AQ25" s="35">
        <v>381.81818181818181</v>
      </c>
      <c r="AR25" s="35">
        <v>381.81818181818181</v>
      </c>
      <c r="AS25" s="35">
        <v>381.81818181818181</v>
      </c>
      <c r="AT25" s="35">
        <v>100</v>
      </c>
      <c r="AU25" s="35">
        <v>723.22727272727207</v>
      </c>
      <c r="AV25" s="41">
        <f t="shared" si="1"/>
        <v>4200</v>
      </c>
      <c r="AW25" s="41">
        <f>+U25-AV25</f>
        <v>0</v>
      </c>
    </row>
    <row r="26" spans="1:49" x14ac:dyDescent="0.3">
      <c r="A26" s="42" t="s">
        <v>3</v>
      </c>
      <c r="B26" s="43" t="s">
        <v>0</v>
      </c>
      <c r="C26" s="44" t="s">
        <v>423</v>
      </c>
      <c r="D26" s="45" t="s">
        <v>243</v>
      </c>
      <c r="E26" s="44" t="s">
        <v>19</v>
      </c>
      <c r="F26" s="44" t="s">
        <v>574</v>
      </c>
      <c r="G26" s="44" t="s">
        <v>4217</v>
      </c>
      <c r="H26" s="45" t="s">
        <v>91</v>
      </c>
      <c r="I26" s="45" t="s">
        <v>579</v>
      </c>
      <c r="J26" s="45" t="s">
        <v>430</v>
      </c>
      <c r="K26" s="45" t="s">
        <v>430</v>
      </c>
      <c r="L26" s="44" t="s">
        <v>246</v>
      </c>
      <c r="M26" s="44" t="s">
        <v>554</v>
      </c>
      <c r="N26" s="46" t="s">
        <v>247</v>
      </c>
      <c r="O26" s="45" t="s">
        <v>246</v>
      </c>
      <c r="P26" s="45" t="s">
        <v>393</v>
      </c>
      <c r="Q26" s="45" t="s">
        <v>69</v>
      </c>
      <c r="R26" s="47" t="s">
        <v>68</v>
      </c>
      <c r="S26" s="38" t="s">
        <v>70</v>
      </c>
      <c r="T26" s="39">
        <v>545</v>
      </c>
      <c r="U26" s="39">
        <v>0</v>
      </c>
      <c r="V26" s="34"/>
      <c r="W26" s="34"/>
      <c r="X26" s="39">
        <v>0</v>
      </c>
      <c r="Y26" s="50">
        <f>+IFERROR(X26/U26,0)</f>
        <v>0</v>
      </c>
      <c r="Z26" s="49">
        <f>+U26-X26</f>
        <v>0</v>
      </c>
      <c r="AA26" s="48"/>
      <c r="AB26" s="39">
        <v>0</v>
      </c>
      <c r="AC26" s="49">
        <v>0</v>
      </c>
      <c r="AD26" s="39">
        <v>0</v>
      </c>
      <c r="AE26" s="48"/>
      <c r="AF26" s="49">
        <v>0</v>
      </c>
      <c r="AG26" s="50">
        <f>+IFERROR(AF26/U26,0)</f>
        <v>0</v>
      </c>
      <c r="AH26" s="49">
        <f>+Tabla1[[#This Row],[PIM]]-Tabla1[[#This Row],[DEVENGADO2]]</f>
        <v>0</v>
      </c>
      <c r="AI26" s="35">
        <v>0</v>
      </c>
      <c r="AJ26" s="35">
        <v>0</v>
      </c>
      <c r="AK26" s="35">
        <v>0</v>
      </c>
      <c r="AL26" s="35">
        <v>0</v>
      </c>
      <c r="AM26" s="35">
        <v>0</v>
      </c>
      <c r="AN26" s="35">
        <v>0</v>
      </c>
      <c r="AO26" s="35">
        <v>0</v>
      </c>
      <c r="AP26" s="35">
        <v>0</v>
      </c>
      <c r="AQ26" s="35">
        <v>0</v>
      </c>
      <c r="AR26" s="35">
        <v>0</v>
      </c>
      <c r="AS26" s="35">
        <v>0</v>
      </c>
      <c r="AT26" s="35">
        <v>0</v>
      </c>
      <c r="AU26" s="35">
        <v>0</v>
      </c>
      <c r="AV26" s="41">
        <f t="shared" si="1"/>
        <v>0</v>
      </c>
      <c r="AW26" s="41">
        <f>+U26-AV26</f>
        <v>0</v>
      </c>
    </row>
    <row r="27" spans="1:49" x14ac:dyDescent="0.3">
      <c r="A27" s="42" t="s">
        <v>3</v>
      </c>
      <c r="B27" s="43" t="s">
        <v>0</v>
      </c>
      <c r="C27" s="44" t="s">
        <v>423</v>
      </c>
      <c r="D27" s="45" t="s">
        <v>243</v>
      </c>
      <c r="E27" s="44" t="s">
        <v>19</v>
      </c>
      <c r="F27" s="44" t="s">
        <v>574</v>
      </c>
      <c r="G27" s="44" t="s">
        <v>4217</v>
      </c>
      <c r="H27" s="45" t="s">
        <v>580</v>
      </c>
      <c r="I27" s="45" t="s">
        <v>579</v>
      </c>
      <c r="J27" s="45" t="s">
        <v>430</v>
      </c>
      <c r="K27" s="45" t="s">
        <v>430</v>
      </c>
      <c r="L27" s="44" t="s">
        <v>246</v>
      </c>
      <c r="M27" s="44" t="s">
        <v>554</v>
      </c>
      <c r="N27" s="46" t="s">
        <v>247</v>
      </c>
      <c r="O27" s="45" t="s">
        <v>246</v>
      </c>
      <c r="P27" s="45" t="s">
        <v>393</v>
      </c>
      <c r="Q27" s="45" t="s">
        <v>95</v>
      </c>
      <c r="R27" s="47" t="s">
        <v>25</v>
      </c>
      <c r="S27" s="38" t="s">
        <v>92</v>
      </c>
      <c r="T27" s="39">
        <v>2000</v>
      </c>
      <c r="U27" s="39">
        <v>100</v>
      </c>
      <c r="V27" s="34"/>
      <c r="W27" s="34"/>
      <c r="X27" s="39">
        <v>100</v>
      </c>
      <c r="Y27" s="50">
        <f>+IFERROR(X27/U27,0)</f>
        <v>1</v>
      </c>
      <c r="Z27" s="49">
        <f>+U27-X27</f>
        <v>0</v>
      </c>
      <c r="AA27" s="48"/>
      <c r="AB27" s="39">
        <v>100</v>
      </c>
      <c r="AC27" s="49">
        <v>0</v>
      </c>
      <c r="AD27" s="39">
        <v>0</v>
      </c>
      <c r="AE27" s="48"/>
      <c r="AF27" s="49">
        <v>0</v>
      </c>
      <c r="AG27" s="50">
        <f>+IFERROR(AF27/U27,0)</f>
        <v>0</v>
      </c>
      <c r="AH27" s="49">
        <f>+Tabla1[[#This Row],[PIM]]-Tabla1[[#This Row],[DEVENGADO2]]</f>
        <v>100</v>
      </c>
      <c r="AI27" s="35">
        <v>0</v>
      </c>
      <c r="AJ27" s="35">
        <v>0</v>
      </c>
      <c r="AK27" s="35">
        <v>0</v>
      </c>
      <c r="AL27" s="35">
        <v>0</v>
      </c>
      <c r="AM27" s="35">
        <v>0</v>
      </c>
      <c r="AN27" s="35">
        <v>0</v>
      </c>
      <c r="AO27" s="35">
        <v>0</v>
      </c>
      <c r="AP27" s="35">
        <v>0</v>
      </c>
      <c r="AQ27" s="35">
        <v>0</v>
      </c>
      <c r="AR27" s="35">
        <v>0</v>
      </c>
      <c r="AS27" s="35">
        <v>0</v>
      </c>
      <c r="AT27" s="35">
        <v>0</v>
      </c>
      <c r="AU27" s="35">
        <v>100</v>
      </c>
      <c r="AV27" s="41">
        <f t="shared" si="1"/>
        <v>100</v>
      </c>
      <c r="AW27" s="41">
        <f>+U27-AV27</f>
        <v>0</v>
      </c>
    </row>
    <row r="28" spans="1:49" x14ac:dyDescent="0.3">
      <c r="A28" s="42" t="s">
        <v>3</v>
      </c>
      <c r="B28" s="43" t="s">
        <v>0</v>
      </c>
      <c r="C28" s="44" t="s">
        <v>423</v>
      </c>
      <c r="D28" s="45" t="s">
        <v>243</v>
      </c>
      <c r="E28" s="44" t="s">
        <v>19</v>
      </c>
      <c r="F28" s="44" t="s">
        <v>574</v>
      </c>
      <c r="G28" s="44" t="s">
        <v>4217</v>
      </c>
      <c r="H28" s="45" t="s">
        <v>580</v>
      </c>
      <c r="I28" s="45" t="s">
        <v>579</v>
      </c>
      <c r="J28" s="45" t="s">
        <v>430</v>
      </c>
      <c r="K28" s="45" t="s">
        <v>430</v>
      </c>
      <c r="L28" s="44" t="s">
        <v>246</v>
      </c>
      <c r="M28" s="44" t="s">
        <v>554</v>
      </c>
      <c r="N28" s="46" t="s">
        <v>247</v>
      </c>
      <c r="O28" s="45" t="s">
        <v>246</v>
      </c>
      <c r="P28" s="45" t="s">
        <v>393</v>
      </c>
      <c r="Q28" s="45" t="s">
        <v>96</v>
      </c>
      <c r="R28" s="47" t="s">
        <v>26</v>
      </c>
      <c r="S28" s="38" t="s">
        <v>93</v>
      </c>
      <c r="T28" s="39">
        <v>0</v>
      </c>
      <c r="U28" s="39">
        <v>6700</v>
      </c>
      <c r="V28" s="34"/>
      <c r="W28" s="34"/>
      <c r="X28" s="39">
        <v>6700</v>
      </c>
      <c r="Y28" s="50">
        <f>+IFERROR(X28/U28,0)</f>
        <v>1</v>
      </c>
      <c r="Z28" s="49">
        <f>+U28-X28</f>
        <v>0</v>
      </c>
      <c r="AA28" s="48"/>
      <c r="AB28" s="39">
        <v>6700</v>
      </c>
      <c r="AC28" s="49">
        <v>0</v>
      </c>
      <c r="AD28" s="39">
        <v>3970.02</v>
      </c>
      <c r="AE28" s="48"/>
      <c r="AF28" s="49">
        <v>3970.02</v>
      </c>
      <c r="AG28" s="50">
        <f>+IFERROR(AF28/U28,0)</f>
        <v>0.5925402985074627</v>
      </c>
      <c r="AH28" s="49">
        <f>+Tabla1[[#This Row],[PIM]]-Tabla1[[#This Row],[DEVENGADO2]]</f>
        <v>2729.98</v>
      </c>
      <c r="AI28" s="35">
        <v>0</v>
      </c>
      <c r="AJ28" s="35">
        <v>100</v>
      </c>
      <c r="AK28" s="35">
        <v>699</v>
      </c>
      <c r="AL28" s="35">
        <v>144</v>
      </c>
      <c r="AM28" s="35">
        <v>678</v>
      </c>
      <c r="AN28" s="35">
        <v>1370.02</v>
      </c>
      <c r="AO28" s="35">
        <v>979</v>
      </c>
      <c r="AP28" s="35">
        <v>0</v>
      </c>
      <c r="AQ28" s="35">
        <v>609.09090909090912</v>
      </c>
      <c r="AR28" s="35">
        <v>609.09090909090912</v>
      </c>
      <c r="AS28" s="35">
        <v>609.09090909090912</v>
      </c>
      <c r="AT28" s="35">
        <v>609.09090909090912</v>
      </c>
      <c r="AU28" s="35">
        <v>293.61636363636353</v>
      </c>
      <c r="AV28" s="41">
        <f t="shared" si="1"/>
        <v>6700</v>
      </c>
      <c r="AW28" s="41">
        <f>+U28-AV28</f>
        <v>0</v>
      </c>
    </row>
    <row r="29" spans="1:49" x14ac:dyDescent="0.3">
      <c r="A29" s="42" t="s">
        <v>3</v>
      </c>
      <c r="B29" s="43" t="s">
        <v>0</v>
      </c>
      <c r="C29" s="44" t="s">
        <v>423</v>
      </c>
      <c r="D29" s="45" t="s">
        <v>243</v>
      </c>
      <c r="E29" s="44" t="s">
        <v>19</v>
      </c>
      <c r="F29" s="44" t="s">
        <v>574</v>
      </c>
      <c r="G29" s="44" t="s">
        <v>4217</v>
      </c>
      <c r="H29" s="45" t="s">
        <v>170</v>
      </c>
      <c r="I29" s="45" t="s">
        <v>579</v>
      </c>
      <c r="J29" s="45" t="s">
        <v>430</v>
      </c>
      <c r="K29" s="45" t="s">
        <v>430</v>
      </c>
      <c r="L29" s="44" t="s">
        <v>246</v>
      </c>
      <c r="M29" s="44" t="s">
        <v>554</v>
      </c>
      <c r="N29" s="46" t="s">
        <v>247</v>
      </c>
      <c r="O29" s="45" t="s">
        <v>246</v>
      </c>
      <c r="P29" s="45" t="s">
        <v>393</v>
      </c>
      <c r="Q29" s="45" t="s">
        <v>97</v>
      </c>
      <c r="R29" s="47" t="s">
        <v>27</v>
      </c>
      <c r="S29" s="38" t="s">
        <v>94</v>
      </c>
      <c r="T29" s="39">
        <v>0</v>
      </c>
      <c r="U29" s="39">
        <v>500</v>
      </c>
      <c r="V29" s="34"/>
      <c r="W29" s="34"/>
      <c r="X29" s="39">
        <v>500</v>
      </c>
      <c r="Y29" s="50">
        <f>+IFERROR(X29/U29,0)</f>
        <v>1</v>
      </c>
      <c r="Z29" s="49">
        <f>+U29-X29</f>
        <v>0</v>
      </c>
      <c r="AA29" s="48"/>
      <c r="AB29" s="39">
        <v>500</v>
      </c>
      <c r="AC29" s="49">
        <v>0</v>
      </c>
      <c r="AD29" s="39">
        <v>95.5</v>
      </c>
      <c r="AE29" s="48"/>
      <c r="AF29" s="49">
        <v>95.5</v>
      </c>
      <c r="AG29" s="50">
        <f>+IFERROR(AF29/U29,0)</f>
        <v>0.191</v>
      </c>
      <c r="AH29" s="49">
        <f>+Tabla1[[#This Row],[PIM]]-Tabla1[[#This Row],[DEVENGADO2]]</f>
        <v>404.5</v>
      </c>
      <c r="AI29" s="35">
        <v>0</v>
      </c>
      <c r="AJ29" s="35">
        <v>0</v>
      </c>
      <c r="AK29" s="35">
        <v>10</v>
      </c>
      <c r="AL29" s="35">
        <v>0</v>
      </c>
      <c r="AM29" s="35">
        <v>10</v>
      </c>
      <c r="AN29" s="35">
        <v>43.5</v>
      </c>
      <c r="AO29" s="35">
        <v>32</v>
      </c>
      <c r="AP29" s="35">
        <v>0</v>
      </c>
      <c r="AQ29" s="35">
        <v>45.454545454545453</v>
      </c>
      <c r="AR29" s="35">
        <v>45.454545454545453</v>
      </c>
      <c r="AS29" s="35">
        <v>45.454545454545453</v>
      </c>
      <c r="AT29" s="35">
        <v>45.454545454545453</v>
      </c>
      <c r="AU29" s="35">
        <v>222.68181818181824</v>
      </c>
      <c r="AV29" s="41">
        <f t="shared" si="1"/>
        <v>500</v>
      </c>
      <c r="AW29" s="41">
        <f>+U29-AV29</f>
        <v>0</v>
      </c>
    </row>
    <row r="30" spans="1:49" x14ac:dyDescent="0.3">
      <c r="A30" s="42" t="s">
        <v>3</v>
      </c>
      <c r="B30" s="43" t="s">
        <v>0</v>
      </c>
      <c r="C30" s="44" t="s">
        <v>423</v>
      </c>
      <c r="D30" s="45" t="s">
        <v>243</v>
      </c>
      <c r="E30" s="44" t="s">
        <v>19</v>
      </c>
      <c r="F30" s="44" t="s">
        <v>574</v>
      </c>
      <c r="G30" s="44" t="s">
        <v>4217</v>
      </c>
      <c r="H30" s="45" t="s">
        <v>581</v>
      </c>
      <c r="I30" s="45" t="s">
        <v>269</v>
      </c>
      <c r="J30" s="45" t="s">
        <v>430</v>
      </c>
      <c r="K30" s="45" t="s">
        <v>430</v>
      </c>
      <c r="L30" s="44" t="s">
        <v>246</v>
      </c>
      <c r="M30" s="44" t="s">
        <v>554</v>
      </c>
      <c r="N30" s="46" t="s">
        <v>247</v>
      </c>
      <c r="O30" s="45" t="s">
        <v>246</v>
      </c>
      <c r="P30" s="45" t="s">
        <v>393</v>
      </c>
      <c r="Q30" s="45" t="s">
        <v>99</v>
      </c>
      <c r="R30" s="47" t="s">
        <v>98</v>
      </c>
      <c r="S30" s="38" t="s">
        <v>100</v>
      </c>
      <c r="T30" s="39">
        <v>2700</v>
      </c>
      <c r="U30" s="39">
        <v>3300</v>
      </c>
      <c r="V30" s="34"/>
      <c r="W30" s="34"/>
      <c r="X30" s="39">
        <v>3300</v>
      </c>
      <c r="Y30" s="50">
        <f>+IFERROR(X30/U30,0)</f>
        <v>1</v>
      </c>
      <c r="Z30" s="49">
        <f>+U30-X30</f>
        <v>0</v>
      </c>
      <c r="AA30" s="48"/>
      <c r="AB30" s="39">
        <v>3300</v>
      </c>
      <c r="AC30" s="49">
        <v>0</v>
      </c>
      <c r="AD30" s="39">
        <v>3300</v>
      </c>
      <c r="AE30" s="48"/>
      <c r="AF30" s="49">
        <v>1921.9999999999998</v>
      </c>
      <c r="AG30" s="50">
        <f>+IFERROR(AF30/U30,0)</f>
        <v>0.5824242424242424</v>
      </c>
      <c r="AH30" s="49">
        <f>+Tabla1[[#This Row],[PIM]]-Tabla1[[#This Row],[DEVENGADO2]]</f>
        <v>1378.0000000000002</v>
      </c>
      <c r="AI30" s="35">
        <v>0</v>
      </c>
      <c r="AJ30" s="35">
        <v>490.3</v>
      </c>
      <c r="AK30" s="35">
        <v>265.8</v>
      </c>
      <c r="AL30" s="35">
        <v>318.2</v>
      </c>
      <c r="AM30" s="35">
        <v>252.1</v>
      </c>
      <c r="AN30" s="35">
        <v>264.3</v>
      </c>
      <c r="AO30" s="35">
        <v>331.3</v>
      </c>
      <c r="AP30" s="35">
        <v>0</v>
      </c>
      <c r="AQ30" s="35">
        <v>281.94285714285718</v>
      </c>
      <c r="AR30" s="35">
        <v>281.94285714285718</v>
      </c>
      <c r="AS30" s="35">
        <v>281.94285714285718</v>
      </c>
      <c r="AT30" s="35">
        <v>281.94285714285718</v>
      </c>
      <c r="AU30" s="35">
        <v>250.22857142857174</v>
      </c>
      <c r="AV30" s="41">
        <f t="shared" si="1"/>
        <v>3300</v>
      </c>
      <c r="AW30" s="41">
        <f>+U30-AV30</f>
        <v>0</v>
      </c>
    </row>
    <row r="31" spans="1:49" x14ac:dyDescent="0.3">
      <c r="A31" s="42" t="s">
        <v>3</v>
      </c>
      <c r="B31" s="43" t="s">
        <v>0</v>
      </c>
      <c r="C31" s="44" t="s">
        <v>423</v>
      </c>
      <c r="D31" s="45" t="s">
        <v>243</v>
      </c>
      <c r="E31" s="44" t="s">
        <v>19</v>
      </c>
      <c r="F31" s="44" t="s">
        <v>574</v>
      </c>
      <c r="G31" s="44" t="s">
        <v>4217</v>
      </c>
      <c r="H31" s="45" t="s">
        <v>581</v>
      </c>
      <c r="I31" s="45" t="s">
        <v>269</v>
      </c>
      <c r="J31" s="45" t="s">
        <v>430</v>
      </c>
      <c r="K31" s="45" t="s">
        <v>430</v>
      </c>
      <c r="L31" s="44" t="s">
        <v>246</v>
      </c>
      <c r="M31" s="44" t="s">
        <v>554</v>
      </c>
      <c r="N31" s="46" t="s">
        <v>247</v>
      </c>
      <c r="O31" s="45" t="s">
        <v>246</v>
      </c>
      <c r="P31" s="45" t="s">
        <v>393</v>
      </c>
      <c r="Q31" s="45" t="s">
        <v>102</v>
      </c>
      <c r="R31" s="47" t="s">
        <v>101</v>
      </c>
      <c r="S31" s="38" t="s">
        <v>103</v>
      </c>
      <c r="T31" s="39">
        <v>300</v>
      </c>
      <c r="U31" s="39">
        <v>180</v>
      </c>
      <c r="V31" s="34"/>
      <c r="W31" s="34"/>
      <c r="X31" s="39">
        <v>180</v>
      </c>
      <c r="Y31" s="50">
        <f>+IFERROR(X31/U31,0)</f>
        <v>1</v>
      </c>
      <c r="Z31" s="49">
        <f>+U31-X31</f>
        <v>0</v>
      </c>
      <c r="AA31" s="48"/>
      <c r="AB31" s="39">
        <v>180</v>
      </c>
      <c r="AC31" s="49">
        <v>0</v>
      </c>
      <c r="AD31" s="39">
        <v>180</v>
      </c>
      <c r="AE31" s="48"/>
      <c r="AF31" s="49">
        <v>138.70000000000002</v>
      </c>
      <c r="AG31" s="50">
        <f>+IFERROR(AF31/U31,0)</f>
        <v>0.77055555555555566</v>
      </c>
      <c r="AH31" s="49">
        <f>+Tabla1[[#This Row],[PIM]]-Tabla1[[#This Row],[DEVENGADO2]]</f>
        <v>41.299999999999983</v>
      </c>
      <c r="AI31" s="35">
        <v>11</v>
      </c>
      <c r="AJ31" s="35">
        <v>12</v>
      </c>
      <c r="AK31" s="35">
        <v>31</v>
      </c>
      <c r="AL31" s="35">
        <v>31</v>
      </c>
      <c r="AM31" s="35">
        <v>25.4</v>
      </c>
      <c r="AN31" s="35">
        <v>14.7</v>
      </c>
      <c r="AO31" s="35">
        <v>13.6</v>
      </c>
      <c r="AP31" s="35">
        <v>0</v>
      </c>
      <c r="AQ31" s="35">
        <v>8.2599999999999962</v>
      </c>
      <c r="AR31" s="35">
        <v>8.2599999999999962</v>
      </c>
      <c r="AS31" s="35">
        <v>8.2599999999999962</v>
      </c>
      <c r="AT31" s="35">
        <v>8.2599999999999962</v>
      </c>
      <c r="AU31" s="35">
        <v>8.2599999999999962</v>
      </c>
      <c r="AV31" s="41">
        <f t="shared" si="1"/>
        <v>179.99999999999997</v>
      </c>
      <c r="AW31" s="41">
        <f>+U31-AV31</f>
        <v>0</v>
      </c>
    </row>
    <row r="32" spans="1:49" x14ac:dyDescent="0.3">
      <c r="A32" s="42" t="s">
        <v>3</v>
      </c>
      <c r="B32" s="43" t="s">
        <v>0</v>
      </c>
      <c r="C32" s="44" t="s">
        <v>423</v>
      </c>
      <c r="D32" s="45" t="s">
        <v>243</v>
      </c>
      <c r="E32" s="44" t="s">
        <v>19</v>
      </c>
      <c r="F32" s="44" t="s">
        <v>574</v>
      </c>
      <c r="G32" s="44" t="s">
        <v>4217</v>
      </c>
      <c r="H32" s="45" t="s">
        <v>581</v>
      </c>
      <c r="I32" s="45" t="s">
        <v>269</v>
      </c>
      <c r="J32" s="45" t="s">
        <v>430</v>
      </c>
      <c r="K32" s="45" t="s">
        <v>430</v>
      </c>
      <c r="L32" s="44" t="s">
        <v>246</v>
      </c>
      <c r="M32" s="44" t="s">
        <v>554</v>
      </c>
      <c r="N32" s="46" t="s">
        <v>247</v>
      </c>
      <c r="O32" s="45" t="s">
        <v>246</v>
      </c>
      <c r="P32" s="45" t="s">
        <v>393</v>
      </c>
      <c r="Q32" s="45" t="s">
        <v>108</v>
      </c>
      <c r="R32" s="47" t="s">
        <v>107</v>
      </c>
      <c r="S32" s="38" t="s">
        <v>109</v>
      </c>
      <c r="T32" s="39">
        <v>240</v>
      </c>
      <c r="U32" s="39">
        <v>73</v>
      </c>
      <c r="V32" s="34"/>
      <c r="W32" s="34"/>
      <c r="X32" s="39">
        <v>72.91</v>
      </c>
      <c r="Y32" s="50">
        <f>+IFERROR(X32/U32,0)</f>
        <v>0.99876712328767114</v>
      </c>
      <c r="Z32" s="49">
        <f>+U32-X32</f>
        <v>9.0000000000003411E-2</v>
      </c>
      <c r="AA32" s="48"/>
      <c r="AB32" s="39">
        <v>72.91</v>
      </c>
      <c r="AC32" s="49">
        <v>9.0000000000003411E-2</v>
      </c>
      <c r="AD32" s="39">
        <v>72.91</v>
      </c>
      <c r="AE32" s="48"/>
      <c r="AF32" s="49">
        <v>72.91</v>
      </c>
      <c r="AG32" s="50">
        <f>+IFERROR(AF32/U32,0)</f>
        <v>0.99876712328767114</v>
      </c>
      <c r="AH32" s="49">
        <f>+Tabla1[[#This Row],[PIM]]-Tabla1[[#This Row],[DEVENGADO2]]</f>
        <v>9.0000000000003411E-2</v>
      </c>
      <c r="AI32" s="35">
        <v>0</v>
      </c>
      <c r="AJ32" s="35">
        <v>40</v>
      </c>
      <c r="AK32" s="35">
        <v>20</v>
      </c>
      <c r="AL32" s="35">
        <v>12.91</v>
      </c>
      <c r="AM32" s="35">
        <v>0</v>
      </c>
      <c r="AN32" s="35">
        <v>0</v>
      </c>
      <c r="AO32" s="35">
        <v>0</v>
      </c>
      <c r="AP32" s="35">
        <v>0</v>
      </c>
      <c r="AQ32" s="35">
        <v>0</v>
      </c>
      <c r="AR32" s="35">
        <v>0</v>
      </c>
      <c r="AS32" s="35">
        <v>0</v>
      </c>
      <c r="AT32" s="35">
        <v>0</v>
      </c>
      <c r="AU32" s="35">
        <v>9.0000000000003411E-2</v>
      </c>
      <c r="AV32" s="41">
        <f t="shared" si="1"/>
        <v>73</v>
      </c>
      <c r="AW32" s="41">
        <f>+U32-AV32</f>
        <v>0</v>
      </c>
    </row>
    <row r="33" spans="1:49" x14ac:dyDescent="0.3">
      <c r="A33" s="42" t="s">
        <v>3</v>
      </c>
      <c r="B33" s="43" t="s">
        <v>0</v>
      </c>
      <c r="C33" s="44" t="s">
        <v>423</v>
      </c>
      <c r="D33" s="45" t="s">
        <v>243</v>
      </c>
      <c r="E33" s="44" t="s">
        <v>19</v>
      </c>
      <c r="F33" s="44" t="s">
        <v>574</v>
      </c>
      <c r="G33" s="44" t="s">
        <v>4217</v>
      </c>
      <c r="H33" s="45" t="s">
        <v>581</v>
      </c>
      <c r="I33" s="45" t="s">
        <v>269</v>
      </c>
      <c r="J33" s="45" t="s">
        <v>430</v>
      </c>
      <c r="K33" s="45" t="s">
        <v>430</v>
      </c>
      <c r="L33" s="44" t="s">
        <v>246</v>
      </c>
      <c r="M33" s="44" t="s">
        <v>554</v>
      </c>
      <c r="N33" s="46" t="s">
        <v>247</v>
      </c>
      <c r="O33" s="45" t="s">
        <v>246</v>
      </c>
      <c r="P33" s="45" t="s">
        <v>393</v>
      </c>
      <c r="Q33" s="45" t="s">
        <v>111</v>
      </c>
      <c r="R33" s="47" t="s">
        <v>110</v>
      </c>
      <c r="S33" s="38" t="s">
        <v>112</v>
      </c>
      <c r="T33" s="39">
        <v>1200</v>
      </c>
      <c r="U33" s="39">
        <v>3783</v>
      </c>
      <c r="V33" s="34"/>
      <c r="W33" s="34"/>
      <c r="X33" s="39">
        <v>3782.26</v>
      </c>
      <c r="Y33" s="50">
        <f>+IFERROR(X33/U33,0)</f>
        <v>0.99980438805181082</v>
      </c>
      <c r="Z33" s="49">
        <f>+U33-X33</f>
        <v>0.73999999999978172</v>
      </c>
      <c r="AA33" s="48"/>
      <c r="AB33" s="39">
        <v>3782.26</v>
      </c>
      <c r="AC33" s="49">
        <v>0.73999999999978172</v>
      </c>
      <c r="AD33" s="39">
        <v>3782.26</v>
      </c>
      <c r="AE33" s="48"/>
      <c r="AF33" s="49">
        <v>1562.9099999999999</v>
      </c>
      <c r="AG33" s="50">
        <f>+IFERROR(AF33/U33,0)</f>
        <v>0.41314036478984928</v>
      </c>
      <c r="AH33" s="49">
        <f>+Tabla1[[#This Row],[PIM]]-Tabla1[[#This Row],[DEVENGADO2]]</f>
        <v>2220.09</v>
      </c>
      <c r="AI33" s="35">
        <v>0</v>
      </c>
      <c r="AJ33" s="35">
        <v>100</v>
      </c>
      <c r="AK33" s="35">
        <v>50</v>
      </c>
      <c r="AL33" s="35">
        <v>212.91</v>
      </c>
      <c r="AM33" s="35">
        <v>400</v>
      </c>
      <c r="AN33" s="35">
        <v>400</v>
      </c>
      <c r="AO33" s="35">
        <v>400</v>
      </c>
      <c r="AP33" s="35">
        <v>0</v>
      </c>
      <c r="AQ33" s="35">
        <v>431.44142857142862</v>
      </c>
      <c r="AR33" s="35">
        <v>431.44142857142862</v>
      </c>
      <c r="AS33" s="35">
        <v>431.44142857142862</v>
      </c>
      <c r="AT33" s="35">
        <v>431.44142857142862</v>
      </c>
      <c r="AU33" s="35">
        <v>494.32428571428545</v>
      </c>
      <c r="AV33" s="41">
        <f t="shared" si="1"/>
        <v>3783</v>
      </c>
      <c r="AW33" s="41">
        <f>+U33-AV33</f>
        <v>0</v>
      </c>
    </row>
    <row r="34" spans="1:49" x14ac:dyDescent="0.3">
      <c r="A34" s="42" t="s">
        <v>3</v>
      </c>
      <c r="B34" s="43" t="s">
        <v>0</v>
      </c>
      <c r="C34" s="44" t="s">
        <v>423</v>
      </c>
      <c r="D34" s="45" t="s">
        <v>243</v>
      </c>
      <c r="E34" s="44" t="s">
        <v>19</v>
      </c>
      <c r="F34" s="44" t="s">
        <v>574</v>
      </c>
      <c r="G34" s="44" t="s">
        <v>4217</v>
      </c>
      <c r="H34" s="45" t="s">
        <v>582</v>
      </c>
      <c r="I34" s="45" t="s">
        <v>579</v>
      </c>
      <c r="J34" s="45" t="s">
        <v>430</v>
      </c>
      <c r="K34" s="45" t="s">
        <v>430</v>
      </c>
      <c r="L34" s="44" t="s">
        <v>246</v>
      </c>
      <c r="M34" s="44" t="s">
        <v>554</v>
      </c>
      <c r="N34" s="46" t="s">
        <v>247</v>
      </c>
      <c r="O34" s="45" t="s">
        <v>246</v>
      </c>
      <c r="P34" s="45" t="s">
        <v>393</v>
      </c>
      <c r="Q34" s="45" t="s">
        <v>114</v>
      </c>
      <c r="R34" s="47" t="s">
        <v>113</v>
      </c>
      <c r="S34" s="38" t="s">
        <v>115</v>
      </c>
      <c r="T34" s="39">
        <v>0</v>
      </c>
      <c r="U34" s="39">
        <v>100</v>
      </c>
      <c r="V34" s="34"/>
      <c r="W34" s="34"/>
      <c r="X34" s="39">
        <v>100</v>
      </c>
      <c r="Y34" s="50">
        <f>+IFERROR(X34/U34,0)</f>
        <v>1</v>
      </c>
      <c r="Z34" s="49">
        <f>+U34-X34</f>
        <v>0</v>
      </c>
      <c r="AA34" s="48"/>
      <c r="AB34" s="39">
        <v>100</v>
      </c>
      <c r="AC34" s="49">
        <v>0</v>
      </c>
      <c r="AD34" s="39">
        <v>94</v>
      </c>
      <c r="AE34" s="48"/>
      <c r="AF34" s="49">
        <v>94</v>
      </c>
      <c r="AG34" s="50">
        <f>+IFERROR(AF34/U34,0)</f>
        <v>0.94</v>
      </c>
      <c r="AH34" s="49">
        <f>+Tabla1[[#This Row],[PIM]]-Tabla1[[#This Row],[DEVENGADO2]]</f>
        <v>6</v>
      </c>
      <c r="AI34" s="35">
        <v>0</v>
      </c>
      <c r="AJ34" s="35">
        <v>35</v>
      </c>
      <c r="AK34" s="35">
        <v>59</v>
      </c>
      <c r="AL34" s="35">
        <v>0</v>
      </c>
      <c r="AM34" s="35">
        <v>0</v>
      </c>
      <c r="AN34" s="35">
        <v>0</v>
      </c>
      <c r="AO34" s="35">
        <v>0</v>
      </c>
      <c r="AP34" s="35">
        <v>0</v>
      </c>
      <c r="AQ34" s="35">
        <v>0</v>
      </c>
      <c r="AR34" s="35">
        <v>0</v>
      </c>
      <c r="AS34" s="35">
        <v>0</v>
      </c>
      <c r="AT34" s="35">
        <v>0</v>
      </c>
      <c r="AU34" s="35">
        <v>6</v>
      </c>
      <c r="AV34" s="41">
        <f t="shared" si="1"/>
        <v>100</v>
      </c>
      <c r="AW34" s="41">
        <f>+U34-AV34</f>
        <v>0</v>
      </c>
    </row>
    <row r="35" spans="1:49" x14ac:dyDescent="0.3">
      <c r="A35" s="42" t="s">
        <v>3</v>
      </c>
      <c r="B35" s="43" t="s">
        <v>0</v>
      </c>
      <c r="C35" s="44" t="s">
        <v>423</v>
      </c>
      <c r="D35" s="45" t="s">
        <v>243</v>
      </c>
      <c r="E35" s="44" t="s">
        <v>19</v>
      </c>
      <c r="F35" s="44" t="s">
        <v>574</v>
      </c>
      <c r="G35" s="44" t="s">
        <v>4217</v>
      </c>
      <c r="H35" s="45" t="s">
        <v>583</v>
      </c>
      <c r="I35" s="45" t="s">
        <v>579</v>
      </c>
      <c r="J35" s="45" t="s">
        <v>430</v>
      </c>
      <c r="K35" s="45" t="s">
        <v>430</v>
      </c>
      <c r="L35" s="44" t="s">
        <v>246</v>
      </c>
      <c r="M35" s="44" t="s">
        <v>554</v>
      </c>
      <c r="N35" s="46" t="s">
        <v>247</v>
      </c>
      <c r="O35" s="45" t="s">
        <v>246</v>
      </c>
      <c r="P35" s="45" t="s">
        <v>393</v>
      </c>
      <c r="Q35" s="45" t="s">
        <v>132</v>
      </c>
      <c r="R35" s="47" t="s">
        <v>131</v>
      </c>
      <c r="S35" s="38" t="s">
        <v>70</v>
      </c>
      <c r="T35" s="39">
        <v>8000</v>
      </c>
      <c r="U35" s="39">
        <v>0</v>
      </c>
      <c r="V35" s="34"/>
      <c r="W35" s="34"/>
      <c r="X35" s="39">
        <v>0</v>
      </c>
      <c r="Y35" s="50">
        <f>+IFERROR(X35/U35,0)</f>
        <v>0</v>
      </c>
      <c r="Z35" s="49">
        <f>+U35-X35</f>
        <v>0</v>
      </c>
      <c r="AA35" s="48"/>
      <c r="AB35" s="39">
        <v>0</v>
      </c>
      <c r="AC35" s="49">
        <v>0</v>
      </c>
      <c r="AD35" s="39">
        <v>0</v>
      </c>
      <c r="AE35" s="48"/>
      <c r="AF35" s="49">
        <v>0</v>
      </c>
      <c r="AG35" s="50">
        <f>+IFERROR(AF35/U35,0)</f>
        <v>0</v>
      </c>
      <c r="AH35" s="49">
        <f>+Tabla1[[#This Row],[PIM]]-Tabla1[[#This Row],[DEVENGADO2]]</f>
        <v>0</v>
      </c>
      <c r="AI35" s="35">
        <v>0</v>
      </c>
      <c r="AJ35" s="35">
        <v>0</v>
      </c>
      <c r="AK35" s="35">
        <v>0</v>
      </c>
      <c r="AL35" s="35">
        <v>0</v>
      </c>
      <c r="AM35" s="35">
        <v>0</v>
      </c>
      <c r="AN35" s="35">
        <v>0</v>
      </c>
      <c r="AO35" s="35">
        <v>0</v>
      </c>
      <c r="AP35" s="35">
        <v>0</v>
      </c>
      <c r="AQ35" s="35">
        <v>0</v>
      </c>
      <c r="AR35" s="35">
        <v>0</v>
      </c>
      <c r="AS35" s="35">
        <v>0</v>
      </c>
      <c r="AT35" s="35">
        <v>0</v>
      </c>
      <c r="AU35" s="35">
        <v>0</v>
      </c>
      <c r="AV35" s="41">
        <f t="shared" si="1"/>
        <v>0</v>
      </c>
      <c r="AW35" s="41">
        <f>+U35-AV35</f>
        <v>0</v>
      </c>
    </row>
    <row r="36" spans="1:49" x14ac:dyDescent="0.3">
      <c r="A36" s="42" t="s">
        <v>3</v>
      </c>
      <c r="B36" s="43" t="s">
        <v>0</v>
      </c>
      <c r="C36" s="44" t="s">
        <v>423</v>
      </c>
      <c r="D36" s="45" t="s">
        <v>243</v>
      </c>
      <c r="E36" s="44" t="s">
        <v>19</v>
      </c>
      <c r="F36" s="44" t="s">
        <v>574</v>
      </c>
      <c r="G36" s="44" t="s">
        <v>4217</v>
      </c>
      <c r="H36" s="45" t="s">
        <v>584</v>
      </c>
      <c r="I36" s="45" t="s">
        <v>579</v>
      </c>
      <c r="J36" s="45" t="s">
        <v>430</v>
      </c>
      <c r="K36" s="45" t="s">
        <v>430</v>
      </c>
      <c r="L36" s="44" t="s">
        <v>246</v>
      </c>
      <c r="M36" s="44" t="s">
        <v>554</v>
      </c>
      <c r="N36" s="46" t="s">
        <v>247</v>
      </c>
      <c r="O36" s="45" t="s">
        <v>246</v>
      </c>
      <c r="P36" s="45" t="s">
        <v>393</v>
      </c>
      <c r="Q36" s="45" t="s">
        <v>141</v>
      </c>
      <c r="R36" s="47" t="s">
        <v>140</v>
      </c>
      <c r="S36" s="38" t="s">
        <v>142</v>
      </c>
      <c r="T36" s="39">
        <v>57600</v>
      </c>
      <c r="U36" s="39">
        <v>57600</v>
      </c>
      <c r="V36" s="34"/>
      <c r="W36" s="34"/>
      <c r="X36" s="39">
        <v>57600</v>
      </c>
      <c r="Y36" s="50">
        <f>+IFERROR(X36/U36,0)</f>
        <v>1</v>
      </c>
      <c r="Z36" s="49">
        <f>+U36-X36</f>
        <v>0</v>
      </c>
      <c r="AA36" s="48"/>
      <c r="AB36" s="39">
        <v>57600</v>
      </c>
      <c r="AC36" s="49">
        <v>0</v>
      </c>
      <c r="AD36" s="39">
        <v>35100</v>
      </c>
      <c r="AE36" s="48"/>
      <c r="AF36" s="49">
        <v>33300</v>
      </c>
      <c r="AG36" s="50">
        <f>+IFERROR(AF36/U36,0)</f>
        <v>0.578125</v>
      </c>
      <c r="AH36" s="49">
        <f>+Tabla1[[#This Row],[PIM]]-Tabla1[[#This Row],[DEVENGADO2]]</f>
        <v>24300</v>
      </c>
      <c r="AI36" s="35">
        <v>4500</v>
      </c>
      <c r="AJ36" s="35">
        <v>4800</v>
      </c>
      <c r="AK36" s="35">
        <v>5100</v>
      </c>
      <c r="AL36" s="35">
        <v>4500</v>
      </c>
      <c r="AM36" s="35">
        <v>4800</v>
      </c>
      <c r="AN36" s="35">
        <v>4800</v>
      </c>
      <c r="AO36" s="35">
        <v>4800</v>
      </c>
      <c r="AP36" s="35">
        <v>0</v>
      </c>
      <c r="AQ36" s="35">
        <v>4860</v>
      </c>
      <c r="AR36" s="35">
        <v>4860</v>
      </c>
      <c r="AS36" s="35">
        <v>4860</v>
      </c>
      <c r="AT36" s="35">
        <v>4860</v>
      </c>
      <c r="AU36" s="35">
        <v>4860</v>
      </c>
      <c r="AV36" s="41">
        <f t="shared" si="1"/>
        <v>57600</v>
      </c>
      <c r="AW36" s="41">
        <f>+U36-AV36</f>
        <v>0</v>
      </c>
    </row>
    <row r="37" spans="1:49" x14ac:dyDescent="0.3">
      <c r="A37" s="42" t="s">
        <v>3</v>
      </c>
      <c r="B37" s="43" t="s">
        <v>0</v>
      </c>
      <c r="C37" s="44" t="s">
        <v>423</v>
      </c>
      <c r="D37" s="45" t="s">
        <v>243</v>
      </c>
      <c r="E37" s="44" t="s">
        <v>19</v>
      </c>
      <c r="F37" s="44" t="s">
        <v>574</v>
      </c>
      <c r="G37" s="44" t="s">
        <v>4217</v>
      </c>
      <c r="H37" s="45" t="s">
        <v>170</v>
      </c>
      <c r="I37" s="45" t="s">
        <v>579</v>
      </c>
      <c r="J37" s="45" t="s">
        <v>430</v>
      </c>
      <c r="K37" s="45" t="s">
        <v>430</v>
      </c>
      <c r="L37" s="44" t="s">
        <v>246</v>
      </c>
      <c r="M37" s="44" t="s">
        <v>554</v>
      </c>
      <c r="N37" s="46" t="s">
        <v>247</v>
      </c>
      <c r="O37" s="45" t="s">
        <v>246</v>
      </c>
      <c r="P37" s="45" t="s">
        <v>393</v>
      </c>
      <c r="Q37" s="45" t="s">
        <v>172</v>
      </c>
      <c r="R37" s="47" t="s">
        <v>171</v>
      </c>
      <c r="S37" s="38" t="s">
        <v>173</v>
      </c>
      <c r="T37" s="39">
        <v>0</v>
      </c>
      <c r="U37" s="39">
        <v>0</v>
      </c>
      <c r="V37" s="34"/>
      <c r="W37" s="34"/>
      <c r="X37" s="39">
        <v>0</v>
      </c>
      <c r="Y37" s="50">
        <f>+IFERROR(X37/U37,0)</f>
        <v>0</v>
      </c>
      <c r="Z37" s="49">
        <f>+U37-X37</f>
        <v>0</v>
      </c>
      <c r="AA37" s="48"/>
      <c r="AB37" s="39">
        <v>0</v>
      </c>
      <c r="AC37" s="49">
        <v>0</v>
      </c>
      <c r="AD37" s="39">
        <v>0</v>
      </c>
      <c r="AE37" s="48"/>
      <c r="AF37" s="49">
        <v>0</v>
      </c>
      <c r="AG37" s="50">
        <f>+IFERROR(AF37/U37,0)</f>
        <v>0</v>
      </c>
      <c r="AH37" s="49">
        <f>+Tabla1[[#This Row],[PIM]]-Tabla1[[#This Row],[DEVENGADO2]]</f>
        <v>0</v>
      </c>
      <c r="AI37" s="35">
        <v>0</v>
      </c>
      <c r="AJ37" s="35">
        <v>0</v>
      </c>
      <c r="AK37" s="35">
        <v>0</v>
      </c>
      <c r="AL37" s="35">
        <v>0</v>
      </c>
      <c r="AM37" s="35">
        <v>0</v>
      </c>
      <c r="AN37" s="35">
        <v>0</v>
      </c>
      <c r="AO37" s="35">
        <v>0</v>
      </c>
      <c r="AP37" s="35">
        <v>0</v>
      </c>
      <c r="AQ37" s="35">
        <v>0</v>
      </c>
      <c r="AR37" s="35">
        <v>0</v>
      </c>
      <c r="AS37" s="35">
        <v>0</v>
      </c>
      <c r="AT37" s="35">
        <v>0</v>
      </c>
      <c r="AU37" s="35">
        <v>0</v>
      </c>
      <c r="AV37" s="41">
        <f t="shared" si="1"/>
        <v>0</v>
      </c>
      <c r="AW37" s="41">
        <f>+U37-AV37</f>
        <v>0</v>
      </c>
    </row>
    <row r="38" spans="1:49" x14ac:dyDescent="0.3">
      <c r="A38" s="42" t="s">
        <v>3</v>
      </c>
      <c r="B38" s="43" t="s">
        <v>0</v>
      </c>
      <c r="C38" s="44" t="s">
        <v>423</v>
      </c>
      <c r="D38" s="45" t="s">
        <v>243</v>
      </c>
      <c r="E38" s="44" t="s">
        <v>19</v>
      </c>
      <c r="F38" s="44" t="s">
        <v>574</v>
      </c>
      <c r="G38" s="44" t="s">
        <v>4217</v>
      </c>
      <c r="H38" s="45" t="s">
        <v>178</v>
      </c>
      <c r="I38" s="45" t="s">
        <v>269</v>
      </c>
      <c r="J38" s="45" t="s">
        <v>430</v>
      </c>
      <c r="K38" s="45" t="s">
        <v>430</v>
      </c>
      <c r="L38" s="44" t="s">
        <v>246</v>
      </c>
      <c r="M38" s="44" t="s">
        <v>554</v>
      </c>
      <c r="N38" s="46" t="s">
        <v>247</v>
      </c>
      <c r="O38" s="45" t="s">
        <v>246</v>
      </c>
      <c r="P38" s="45" t="s">
        <v>393</v>
      </c>
      <c r="Q38" s="45" t="s">
        <v>177</v>
      </c>
      <c r="R38" s="47" t="s">
        <v>28</v>
      </c>
      <c r="S38" s="38" t="s">
        <v>178</v>
      </c>
      <c r="T38" s="39">
        <v>59400</v>
      </c>
      <c r="U38" s="39">
        <v>60700</v>
      </c>
      <c r="V38" s="34"/>
      <c r="W38" s="34"/>
      <c r="X38" s="39">
        <v>35900</v>
      </c>
      <c r="Y38" s="50">
        <f>+IFERROR(X38/U38,0)</f>
        <v>0.59143327841845139</v>
      </c>
      <c r="Z38" s="49">
        <f>+U38-X38</f>
        <v>24800</v>
      </c>
      <c r="AA38" s="48"/>
      <c r="AB38" s="39">
        <v>35900</v>
      </c>
      <c r="AC38" s="49">
        <v>24800</v>
      </c>
      <c r="AD38" s="39">
        <v>33092</v>
      </c>
      <c r="AE38" s="48"/>
      <c r="AF38" s="49">
        <v>28392</v>
      </c>
      <c r="AG38" s="50">
        <f>+IFERROR(AF38/U38,0)</f>
        <v>0.46774299835255356</v>
      </c>
      <c r="AH38" s="49">
        <f>+Tabla1[[#This Row],[PIM]]-Tabla1[[#This Row],[DEVENGADO2]]</f>
        <v>32308</v>
      </c>
      <c r="AI38" s="35">
        <v>1000</v>
      </c>
      <c r="AJ38" s="35">
        <v>4794</v>
      </c>
      <c r="AK38" s="35">
        <v>4700</v>
      </c>
      <c r="AL38" s="35">
        <v>4748</v>
      </c>
      <c r="AM38" s="35">
        <v>4720</v>
      </c>
      <c r="AN38" s="35">
        <v>5030</v>
      </c>
      <c r="AO38" s="35">
        <v>3400</v>
      </c>
      <c r="AP38" s="35">
        <v>0</v>
      </c>
      <c r="AQ38" s="35">
        <v>5000</v>
      </c>
      <c r="AR38" s="35">
        <v>5000</v>
      </c>
      <c r="AS38" s="35">
        <v>5000</v>
      </c>
      <c r="AT38" s="35">
        <v>5000</v>
      </c>
      <c r="AU38" s="35">
        <v>12308</v>
      </c>
      <c r="AV38" s="41">
        <f t="shared" si="1"/>
        <v>60700</v>
      </c>
      <c r="AW38" s="41">
        <f>+U38-AV38</f>
        <v>0</v>
      </c>
    </row>
    <row r="39" spans="1:49" x14ac:dyDescent="0.3">
      <c r="A39" s="42" t="s">
        <v>3</v>
      </c>
      <c r="B39" s="43" t="s">
        <v>0</v>
      </c>
      <c r="C39" s="44" t="s">
        <v>423</v>
      </c>
      <c r="D39" s="45" t="s">
        <v>243</v>
      </c>
      <c r="E39" s="44" t="s">
        <v>19</v>
      </c>
      <c r="F39" s="44" t="s">
        <v>574</v>
      </c>
      <c r="G39" s="44" t="s">
        <v>4217</v>
      </c>
      <c r="H39" s="45" t="s">
        <v>422</v>
      </c>
      <c r="I39" s="45" t="s">
        <v>579</v>
      </c>
      <c r="J39" s="45" t="s">
        <v>430</v>
      </c>
      <c r="K39" s="45" t="s">
        <v>430</v>
      </c>
      <c r="L39" s="44" t="s">
        <v>246</v>
      </c>
      <c r="M39" s="44" t="s">
        <v>554</v>
      </c>
      <c r="N39" s="46" t="s">
        <v>247</v>
      </c>
      <c r="O39" s="45" t="s">
        <v>246</v>
      </c>
      <c r="P39" s="45" t="s">
        <v>393</v>
      </c>
      <c r="Q39" s="45" t="s">
        <v>585</v>
      </c>
      <c r="R39" s="47" t="s">
        <v>200</v>
      </c>
      <c r="S39" s="38" t="s">
        <v>586</v>
      </c>
      <c r="T39" s="39">
        <v>7500</v>
      </c>
      <c r="U39" s="39">
        <v>12500</v>
      </c>
      <c r="V39" s="34"/>
      <c r="W39" s="34"/>
      <c r="X39" s="39">
        <v>12500</v>
      </c>
      <c r="Y39" s="50">
        <f>+IFERROR(X39/U39,0)</f>
        <v>1</v>
      </c>
      <c r="Z39" s="49">
        <f>+U39-X39</f>
        <v>0</v>
      </c>
      <c r="AA39" s="48"/>
      <c r="AB39" s="39">
        <v>12500</v>
      </c>
      <c r="AC39" s="49">
        <v>0</v>
      </c>
      <c r="AD39" s="39">
        <v>12500</v>
      </c>
      <c r="AE39" s="48"/>
      <c r="AF39" s="49">
        <v>12500</v>
      </c>
      <c r="AG39" s="50">
        <f>+IFERROR(AF39/U39,0)</f>
        <v>1</v>
      </c>
      <c r="AH39" s="49">
        <f>+Tabla1[[#This Row],[PIM]]-Tabla1[[#This Row],[DEVENGADO2]]</f>
        <v>0</v>
      </c>
      <c r="AI39" s="35">
        <v>0</v>
      </c>
      <c r="AJ39" s="35">
        <v>0</v>
      </c>
      <c r="AK39" s="35">
        <v>0</v>
      </c>
      <c r="AL39" s="35">
        <v>5000</v>
      </c>
      <c r="AM39" s="35">
        <v>5000</v>
      </c>
      <c r="AN39" s="35">
        <v>2500</v>
      </c>
      <c r="AO39" s="35">
        <v>0</v>
      </c>
      <c r="AP39" s="35">
        <v>0</v>
      </c>
      <c r="AQ39" s="35">
        <v>0</v>
      </c>
      <c r="AR39" s="35">
        <v>0</v>
      </c>
      <c r="AS39" s="35">
        <v>0</v>
      </c>
      <c r="AT39" s="35">
        <v>0</v>
      </c>
      <c r="AU39" s="35">
        <v>0</v>
      </c>
      <c r="AV39" s="41">
        <f t="shared" si="1"/>
        <v>12500</v>
      </c>
      <c r="AW39" s="41">
        <f>+U39-AV39</f>
        <v>0</v>
      </c>
    </row>
    <row r="40" spans="1:49" x14ac:dyDescent="0.3">
      <c r="A40" s="42" t="s">
        <v>3</v>
      </c>
      <c r="B40" s="43" t="s">
        <v>0</v>
      </c>
      <c r="C40" s="44" t="s">
        <v>423</v>
      </c>
      <c r="D40" s="45" t="s">
        <v>243</v>
      </c>
      <c r="E40" s="44" t="s">
        <v>19</v>
      </c>
      <c r="F40" s="44" t="s">
        <v>574</v>
      </c>
      <c r="G40" s="44" t="s">
        <v>4218</v>
      </c>
      <c r="H40" s="45" t="s">
        <v>4</v>
      </c>
      <c r="I40" s="45" t="s">
        <v>269</v>
      </c>
      <c r="J40" s="45" t="s">
        <v>430</v>
      </c>
      <c r="K40" s="45" t="s">
        <v>430</v>
      </c>
      <c r="L40" s="44" t="s">
        <v>248</v>
      </c>
      <c r="M40" s="44" t="s">
        <v>555</v>
      </c>
      <c r="N40" s="46" t="s">
        <v>249</v>
      </c>
      <c r="O40" s="45" t="s">
        <v>248</v>
      </c>
      <c r="P40" s="45" t="s">
        <v>397</v>
      </c>
      <c r="Q40" s="45" t="s">
        <v>415</v>
      </c>
      <c r="R40" s="47" t="s">
        <v>526</v>
      </c>
      <c r="S40" s="38" t="s">
        <v>575</v>
      </c>
      <c r="T40" s="39">
        <v>1200</v>
      </c>
      <c r="U40" s="39">
        <v>1200</v>
      </c>
      <c r="V40" s="34"/>
      <c r="W40" s="34"/>
      <c r="X40" s="39">
        <v>1200</v>
      </c>
      <c r="Y40" s="50">
        <f>+IFERROR(X40/U40,0)</f>
        <v>1</v>
      </c>
      <c r="Z40" s="49">
        <f>+U40-X40</f>
        <v>0</v>
      </c>
      <c r="AA40" s="48"/>
      <c r="AB40" s="39">
        <v>1200</v>
      </c>
      <c r="AC40" s="49">
        <v>0</v>
      </c>
      <c r="AD40" s="39">
        <v>0</v>
      </c>
      <c r="AE40" s="48"/>
      <c r="AF40" s="49">
        <v>0</v>
      </c>
      <c r="AG40" s="50">
        <f>+IFERROR(AF40/U40,0)</f>
        <v>0</v>
      </c>
      <c r="AH40" s="49">
        <f>+Tabla1[[#This Row],[PIM]]-Tabla1[[#This Row],[DEVENGADO2]]</f>
        <v>1200</v>
      </c>
      <c r="AI40" s="35">
        <v>0</v>
      </c>
      <c r="AJ40" s="35">
        <v>0</v>
      </c>
      <c r="AK40" s="35">
        <v>0</v>
      </c>
      <c r="AL40" s="35">
        <v>0</v>
      </c>
      <c r="AM40" s="35">
        <v>0</v>
      </c>
      <c r="AN40" s="35">
        <v>0</v>
      </c>
      <c r="AO40" s="35">
        <v>0</v>
      </c>
      <c r="AP40" s="35">
        <v>600</v>
      </c>
      <c r="AQ40" s="35">
        <v>0</v>
      </c>
      <c r="AR40" s="35">
        <v>0</v>
      </c>
      <c r="AS40" s="35">
        <v>0</v>
      </c>
      <c r="AT40" s="35">
        <v>0</v>
      </c>
      <c r="AU40" s="35">
        <v>600</v>
      </c>
      <c r="AV40" s="41">
        <f t="shared" si="1"/>
        <v>1200</v>
      </c>
      <c r="AW40" s="41">
        <f>+U40-AV40</f>
        <v>0</v>
      </c>
    </row>
    <row r="41" spans="1:49" x14ac:dyDescent="0.3">
      <c r="A41" s="42" t="s">
        <v>3</v>
      </c>
      <c r="B41" s="43" t="s">
        <v>0</v>
      </c>
      <c r="C41" s="44" t="s">
        <v>423</v>
      </c>
      <c r="D41" s="45" t="s">
        <v>243</v>
      </c>
      <c r="E41" s="44" t="s">
        <v>19</v>
      </c>
      <c r="F41" s="44" t="s">
        <v>574</v>
      </c>
      <c r="G41" s="44" t="s">
        <v>4218</v>
      </c>
      <c r="H41" s="45" t="s">
        <v>4</v>
      </c>
      <c r="I41" s="45" t="s">
        <v>269</v>
      </c>
      <c r="J41" s="45" t="s">
        <v>430</v>
      </c>
      <c r="K41" s="45" t="s">
        <v>430</v>
      </c>
      <c r="L41" s="44" t="s">
        <v>248</v>
      </c>
      <c r="M41" s="44" t="s">
        <v>555</v>
      </c>
      <c r="N41" s="46" t="s">
        <v>249</v>
      </c>
      <c r="O41" s="45" t="s">
        <v>248</v>
      </c>
      <c r="P41" s="45" t="s">
        <v>397</v>
      </c>
      <c r="Q41" s="45" t="s">
        <v>417</v>
      </c>
      <c r="R41" s="47" t="s">
        <v>530</v>
      </c>
      <c r="S41" s="38" t="s">
        <v>587</v>
      </c>
      <c r="T41" s="39">
        <v>62740</v>
      </c>
      <c r="U41" s="39">
        <v>64306</v>
      </c>
      <c r="V41" s="34"/>
      <c r="W41" s="34"/>
      <c r="X41" s="39">
        <v>64306</v>
      </c>
      <c r="Y41" s="50">
        <f>+IFERROR(X41/U41,0)</f>
        <v>1</v>
      </c>
      <c r="Z41" s="49">
        <f>+U41-X41</f>
        <v>0</v>
      </c>
      <c r="AA41" s="48"/>
      <c r="AB41" s="39">
        <v>64306</v>
      </c>
      <c r="AC41" s="49">
        <v>0</v>
      </c>
      <c r="AD41" s="39">
        <v>36092.18</v>
      </c>
      <c r="AE41" s="48"/>
      <c r="AF41" s="49">
        <v>36092.18</v>
      </c>
      <c r="AG41" s="50">
        <f>+IFERROR(AF41/U41,0)</f>
        <v>0.5612568034087021</v>
      </c>
      <c r="AH41" s="49">
        <f>+Tabla1[[#This Row],[PIM]]-Tabla1[[#This Row],[DEVENGADO2]]</f>
        <v>28213.82</v>
      </c>
      <c r="AI41" s="35">
        <v>5127.76</v>
      </c>
      <c r="AJ41" s="35">
        <v>5162.93</v>
      </c>
      <c r="AK41" s="35">
        <v>5159.33</v>
      </c>
      <c r="AL41" s="35">
        <v>5161.84</v>
      </c>
      <c r="AM41" s="35">
        <v>5160.42</v>
      </c>
      <c r="AN41" s="35">
        <v>5160.22</v>
      </c>
      <c r="AO41" s="35">
        <v>5159.68</v>
      </c>
      <c r="AP41" s="35">
        <v>0</v>
      </c>
      <c r="AQ41" s="35">
        <v>5228.38</v>
      </c>
      <c r="AR41" s="35">
        <v>5228.38</v>
      </c>
      <c r="AS41" s="35">
        <v>5228.38</v>
      </c>
      <c r="AT41" s="35">
        <v>5228.38</v>
      </c>
      <c r="AU41" s="35">
        <v>7300.3000000000102</v>
      </c>
      <c r="AV41" s="41">
        <f t="shared" si="1"/>
        <v>64306</v>
      </c>
      <c r="AW41" s="41">
        <f>+U41-AV41</f>
        <v>0</v>
      </c>
    </row>
    <row r="42" spans="1:49" x14ac:dyDescent="0.3">
      <c r="A42" s="42" t="s">
        <v>3</v>
      </c>
      <c r="B42" s="43" t="s">
        <v>0</v>
      </c>
      <c r="C42" s="44" t="s">
        <v>423</v>
      </c>
      <c r="D42" s="45" t="s">
        <v>243</v>
      </c>
      <c r="E42" s="44" t="s">
        <v>19</v>
      </c>
      <c r="F42" s="44" t="s">
        <v>574</v>
      </c>
      <c r="G42" s="44" t="s">
        <v>4218</v>
      </c>
      <c r="H42" s="45" t="s">
        <v>4</v>
      </c>
      <c r="I42" s="45" t="s">
        <v>269</v>
      </c>
      <c r="J42" s="45" t="s">
        <v>430</v>
      </c>
      <c r="K42" s="45" t="s">
        <v>430</v>
      </c>
      <c r="L42" s="44" t="s">
        <v>248</v>
      </c>
      <c r="M42" s="44" t="s">
        <v>555</v>
      </c>
      <c r="N42" s="46" t="s">
        <v>249</v>
      </c>
      <c r="O42" s="45" t="s">
        <v>248</v>
      </c>
      <c r="P42" s="45" t="s">
        <v>397</v>
      </c>
      <c r="Q42" s="45" t="s">
        <v>419</v>
      </c>
      <c r="R42" s="47" t="s">
        <v>529</v>
      </c>
      <c r="S42" s="38" t="s">
        <v>577</v>
      </c>
      <c r="T42" s="39">
        <v>5520</v>
      </c>
      <c r="U42" s="39">
        <v>5346</v>
      </c>
      <c r="V42" s="34"/>
      <c r="W42" s="34"/>
      <c r="X42" s="39">
        <v>5346</v>
      </c>
      <c r="Y42" s="50">
        <f>+IFERROR(X42/U42,0)</f>
        <v>1</v>
      </c>
      <c r="Z42" s="49">
        <f>+U42-X42</f>
        <v>0</v>
      </c>
      <c r="AA42" s="48"/>
      <c r="AB42" s="39">
        <v>5346</v>
      </c>
      <c r="AC42" s="49">
        <v>0</v>
      </c>
      <c r="AD42" s="39">
        <v>3118.5</v>
      </c>
      <c r="AE42" s="48"/>
      <c r="AF42" s="49">
        <v>3118.5</v>
      </c>
      <c r="AG42" s="50">
        <f>+IFERROR(AF42/U42,0)</f>
        <v>0.58333333333333337</v>
      </c>
      <c r="AH42" s="49">
        <f>+Tabla1[[#This Row],[PIM]]-Tabla1[[#This Row],[DEVENGADO2]]</f>
        <v>2227.5</v>
      </c>
      <c r="AI42" s="35">
        <v>445.5</v>
      </c>
      <c r="AJ42" s="35">
        <v>445.5</v>
      </c>
      <c r="AK42" s="35">
        <v>445.5</v>
      </c>
      <c r="AL42" s="35">
        <v>445.5</v>
      </c>
      <c r="AM42" s="35">
        <v>445.5</v>
      </c>
      <c r="AN42" s="35">
        <v>445.5</v>
      </c>
      <c r="AO42" s="35">
        <v>445.5</v>
      </c>
      <c r="AP42" s="35">
        <v>0</v>
      </c>
      <c r="AQ42" s="35">
        <v>460</v>
      </c>
      <c r="AR42" s="35">
        <v>460</v>
      </c>
      <c r="AS42" s="35">
        <v>460</v>
      </c>
      <c r="AT42" s="35">
        <v>460</v>
      </c>
      <c r="AU42" s="35">
        <v>387.5</v>
      </c>
      <c r="AV42" s="41">
        <f t="shared" si="1"/>
        <v>5346</v>
      </c>
      <c r="AW42" s="41">
        <f>+U42-AV42</f>
        <v>0</v>
      </c>
    </row>
    <row r="43" spans="1:49" x14ac:dyDescent="0.3">
      <c r="A43" s="42" t="s">
        <v>3</v>
      </c>
      <c r="B43" s="43" t="s">
        <v>0</v>
      </c>
      <c r="C43" s="44" t="s">
        <v>423</v>
      </c>
      <c r="D43" s="45" t="s">
        <v>243</v>
      </c>
      <c r="E43" s="44" t="s">
        <v>19</v>
      </c>
      <c r="F43" s="44" t="s">
        <v>574</v>
      </c>
      <c r="G43" s="44" t="s">
        <v>4218</v>
      </c>
      <c r="H43" s="45" t="s">
        <v>578</v>
      </c>
      <c r="I43" s="45" t="s">
        <v>579</v>
      </c>
      <c r="J43" s="45" t="s">
        <v>430</v>
      </c>
      <c r="K43" s="45" t="s">
        <v>430</v>
      </c>
      <c r="L43" s="44" t="s">
        <v>248</v>
      </c>
      <c r="M43" s="44" t="s">
        <v>555</v>
      </c>
      <c r="N43" s="46" t="s">
        <v>249</v>
      </c>
      <c r="O43" s="45" t="s">
        <v>248</v>
      </c>
      <c r="P43" s="45" t="s">
        <v>393</v>
      </c>
      <c r="Q43" s="45" t="s">
        <v>49</v>
      </c>
      <c r="R43" s="47" t="s">
        <v>48</v>
      </c>
      <c r="S43" s="38" t="s">
        <v>50</v>
      </c>
      <c r="T43" s="39">
        <v>3750</v>
      </c>
      <c r="U43" s="39">
        <v>5729</v>
      </c>
      <c r="V43" s="34"/>
      <c r="W43" s="34"/>
      <c r="X43" s="39">
        <v>5728.51</v>
      </c>
      <c r="Y43" s="50">
        <f>+IFERROR(X43/U43,0)</f>
        <v>0.99991447023913427</v>
      </c>
      <c r="Z43" s="49">
        <f>+U43-X43</f>
        <v>0.48999999999978172</v>
      </c>
      <c r="AA43" s="48"/>
      <c r="AB43" s="39">
        <v>5728.51</v>
      </c>
      <c r="AC43" s="49">
        <v>0.48999999999978172</v>
      </c>
      <c r="AD43" s="39">
        <v>1766.9200000000003</v>
      </c>
      <c r="AE43" s="48"/>
      <c r="AF43" s="49">
        <v>1573.5100000000002</v>
      </c>
      <c r="AG43" s="50">
        <f>+IFERROR(AF43/U43,0)</f>
        <v>0.27465700820387506</v>
      </c>
      <c r="AH43" s="49">
        <f>+Tabla1[[#This Row],[PIM]]-Tabla1[[#This Row],[DEVENGADO2]]</f>
        <v>4155.49</v>
      </c>
      <c r="AI43" s="35">
        <v>0</v>
      </c>
      <c r="AJ43" s="35">
        <v>0</v>
      </c>
      <c r="AK43" s="35">
        <v>0</v>
      </c>
      <c r="AL43" s="35">
        <v>760.15</v>
      </c>
      <c r="AM43" s="35">
        <v>524.98</v>
      </c>
      <c r="AN43" s="35">
        <v>288.38</v>
      </c>
      <c r="AO43" s="35">
        <v>0</v>
      </c>
      <c r="AP43" s="35">
        <v>0</v>
      </c>
      <c r="AQ43" s="35">
        <v>0</v>
      </c>
      <c r="AR43" s="35">
        <v>750</v>
      </c>
      <c r="AS43" s="35">
        <v>2655.49</v>
      </c>
      <c r="AT43" s="35">
        <v>750</v>
      </c>
      <c r="AU43" s="35">
        <v>0</v>
      </c>
      <c r="AV43" s="41">
        <f t="shared" si="1"/>
        <v>5729</v>
      </c>
      <c r="AW43" s="41">
        <f>+U43-AV43</f>
        <v>0</v>
      </c>
    </row>
    <row r="44" spans="1:49" x14ac:dyDescent="0.3">
      <c r="A44" s="42" t="s">
        <v>3</v>
      </c>
      <c r="B44" s="43" t="s">
        <v>0</v>
      </c>
      <c r="C44" s="44" t="s">
        <v>423</v>
      </c>
      <c r="D44" s="45" t="s">
        <v>243</v>
      </c>
      <c r="E44" s="44" t="s">
        <v>19</v>
      </c>
      <c r="F44" s="44" t="s">
        <v>574</v>
      </c>
      <c r="G44" s="44" t="s">
        <v>4218</v>
      </c>
      <c r="H44" s="45" t="s">
        <v>91</v>
      </c>
      <c r="I44" s="45" t="s">
        <v>579</v>
      </c>
      <c r="J44" s="45" t="s">
        <v>430</v>
      </c>
      <c r="K44" s="45" t="s">
        <v>430</v>
      </c>
      <c r="L44" s="44" t="s">
        <v>248</v>
      </c>
      <c r="M44" s="44" t="s">
        <v>555</v>
      </c>
      <c r="N44" s="46" t="s">
        <v>249</v>
      </c>
      <c r="O44" s="45" t="s">
        <v>248</v>
      </c>
      <c r="P44" s="45" t="s">
        <v>393</v>
      </c>
      <c r="Q44" s="45" t="s">
        <v>67</v>
      </c>
      <c r="R44" s="47" t="s">
        <v>24</v>
      </c>
      <c r="S44" s="38" t="s">
        <v>66</v>
      </c>
      <c r="T44" s="39">
        <v>0</v>
      </c>
      <c r="U44" s="39">
        <v>2400</v>
      </c>
      <c r="V44" s="34"/>
      <c r="W44" s="34"/>
      <c r="X44" s="39">
        <v>2400</v>
      </c>
      <c r="Y44" s="50">
        <f>+IFERROR(X44/U44,0)</f>
        <v>1</v>
      </c>
      <c r="Z44" s="49">
        <f>+U44-X44</f>
        <v>0</v>
      </c>
      <c r="AA44" s="48"/>
      <c r="AB44" s="39">
        <v>2400</v>
      </c>
      <c r="AC44" s="49">
        <v>0</v>
      </c>
      <c r="AD44" s="39">
        <v>1913.3</v>
      </c>
      <c r="AE44" s="48"/>
      <c r="AF44" s="49">
        <v>1913.3</v>
      </c>
      <c r="AG44" s="50">
        <f>+IFERROR(AF44/U44,0)</f>
        <v>0.7972083333333333</v>
      </c>
      <c r="AH44" s="49">
        <f>+Tabla1[[#This Row],[PIM]]-Tabla1[[#This Row],[DEVENGADO2]]</f>
        <v>486.70000000000005</v>
      </c>
      <c r="AI44" s="35">
        <v>500</v>
      </c>
      <c r="AJ44" s="35">
        <v>0</v>
      </c>
      <c r="AK44" s="35">
        <v>0</v>
      </c>
      <c r="AL44" s="35">
        <v>428</v>
      </c>
      <c r="AM44" s="35">
        <v>199.8</v>
      </c>
      <c r="AN44" s="35">
        <v>785.5</v>
      </c>
      <c r="AO44" s="35">
        <v>0</v>
      </c>
      <c r="AP44" s="35">
        <v>218.18181818181819</v>
      </c>
      <c r="AQ44" s="35">
        <v>268.5181818181818</v>
      </c>
      <c r="AR44" s="35">
        <v>0</v>
      </c>
      <c r="AS44" s="35">
        <v>0</v>
      </c>
      <c r="AT44" s="35">
        <v>0</v>
      </c>
      <c r="AU44" s="35">
        <v>0</v>
      </c>
      <c r="AV44" s="41">
        <f t="shared" si="1"/>
        <v>2400</v>
      </c>
      <c r="AW44" s="41">
        <f>+U44-AV44</f>
        <v>0</v>
      </c>
    </row>
    <row r="45" spans="1:49" x14ac:dyDescent="0.3">
      <c r="A45" s="42" t="s">
        <v>3</v>
      </c>
      <c r="B45" s="43" t="s">
        <v>0</v>
      </c>
      <c r="C45" s="44" t="s">
        <v>423</v>
      </c>
      <c r="D45" s="45" t="s">
        <v>243</v>
      </c>
      <c r="E45" s="44" t="s">
        <v>19</v>
      </c>
      <c r="F45" s="44" t="s">
        <v>574</v>
      </c>
      <c r="G45" s="44" t="s">
        <v>4218</v>
      </c>
      <c r="H45" s="45" t="s">
        <v>91</v>
      </c>
      <c r="I45" s="45" t="s">
        <v>579</v>
      </c>
      <c r="J45" s="45" t="s">
        <v>430</v>
      </c>
      <c r="K45" s="45" t="s">
        <v>430</v>
      </c>
      <c r="L45" s="44" t="s">
        <v>248</v>
      </c>
      <c r="M45" s="44" t="s">
        <v>555</v>
      </c>
      <c r="N45" s="46" t="s">
        <v>249</v>
      </c>
      <c r="O45" s="45" t="s">
        <v>248</v>
      </c>
      <c r="P45" s="45" t="s">
        <v>393</v>
      </c>
      <c r="Q45" s="45" t="s">
        <v>69</v>
      </c>
      <c r="R45" s="47" t="s">
        <v>68</v>
      </c>
      <c r="S45" s="38" t="s">
        <v>70</v>
      </c>
      <c r="T45" s="39">
        <v>545</v>
      </c>
      <c r="U45" s="39">
        <v>0</v>
      </c>
      <c r="V45" s="34"/>
      <c r="W45" s="34"/>
      <c r="X45" s="39">
        <v>0</v>
      </c>
      <c r="Y45" s="50">
        <f>+IFERROR(X45/U45,0)</f>
        <v>0</v>
      </c>
      <c r="Z45" s="49">
        <f>+U45-X45</f>
        <v>0</v>
      </c>
      <c r="AA45" s="48"/>
      <c r="AB45" s="39">
        <v>0</v>
      </c>
      <c r="AC45" s="49">
        <v>0</v>
      </c>
      <c r="AD45" s="39">
        <v>0</v>
      </c>
      <c r="AE45" s="48"/>
      <c r="AF45" s="49">
        <v>0</v>
      </c>
      <c r="AG45" s="50">
        <f>+IFERROR(AF45/U45,0)</f>
        <v>0</v>
      </c>
      <c r="AH45" s="49">
        <f>+Tabla1[[#This Row],[PIM]]-Tabla1[[#This Row],[DEVENGADO2]]</f>
        <v>0</v>
      </c>
      <c r="AI45" s="35">
        <v>0</v>
      </c>
      <c r="AJ45" s="35">
        <v>0</v>
      </c>
      <c r="AK45" s="35">
        <v>0</v>
      </c>
      <c r="AL45" s="35">
        <v>0</v>
      </c>
      <c r="AM45" s="35">
        <v>0</v>
      </c>
      <c r="AN45" s="35">
        <v>0</v>
      </c>
      <c r="AO45" s="35">
        <v>0</v>
      </c>
      <c r="AP45" s="35">
        <v>0</v>
      </c>
      <c r="AQ45" s="35">
        <v>0</v>
      </c>
      <c r="AR45" s="35">
        <v>0</v>
      </c>
      <c r="AS45" s="35">
        <v>0</v>
      </c>
      <c r="AT45" s="35">
        <v>0</v>
      </c>
      <c r="AU45" s="35">
        <v>0</v>
      </c>
      <c r="AV45" s="41">
        <f t="shared" si="1"/>
        <v>0</v>
      </c>
      <c r="AW45" s="41">
        <f>+U45-AV45</f>
        <v>0</v>
      </c>
    </row>
    <row r="46" spans="1:49" x14ac:dyDescent="0.3">
      <c r="A46" s="42" t="s">
        <v>3</v>
      </c>
      <c r="B46" s="43" t="s">
        <v>0</v>
      </c>
      <c r="C46" s="44" t="s">
        <v>423</v>
      </c>
      <c r="D46" s="45" t="s">
        <v>243</v>
      </c>
      <c r="E46" s="44" t="s">
        <v>19</v>
      </c>
      <c r="F46" s="44" t="s">
        <v>574</v>
      </c>
      <c r="G46" s="44" t="s">
        <v>4218</v>
      </c>
      <c r="H46" s="45" t="s">
        <v>580</v>
      </c>
      <c r="I46" s="45" t="s">
        <v>579</v>
      </c>
      <c r="J46" s="45" t="s">
        <v>430</v>
      </c>
      <c r="K46" s="45" t="s">
        <v>430</v>
      </c>
      <c r="L46" s="44" t="s">
        <v>248</v>
      </c>
      <c r="M46" s="44" t="s">
        <v>555</v>
      </c>
      <c r="N46" s="46" t="s">
        <v>249</v>
      </c>
      <c r="O46" s="45" t="s">
        <v>248</v>
      </c>
      <c r="P46" s="45" t="s">
        <v>393</v>
      </c>
      <c r="Q46" s="45" t="s">
        <v>95</v>
      </c>
      <c r="R46" s="47" t="s">
        <v>25</v>
      </c>
      <c r="S46" s="38" t="s">
        <v>92</v>
      </c>
      <c r="T46" s="39">
        <v>2000</v>
      </c>
      <c r="U46" s="39">
        <v>0</v>
      </c>
      <c r="V46" s="34"/>
      <c r="W46" s="34"/>
      <c r="X46" s="39">
        <v>0</v>
      </c>
      <c r="Y46" s="50">
        <f>+IFERROR(X46/U46,0)</f>
        <v>0</v>
      </c>
      <c r="Z46" s="49">
        <f>+U46-X46</f>
        <v>0</v>
      </c>
      <c r="AA46" s="48"/>
      <c r="AB46" s="39">
        <v>0</v>
      </c>
      <c r="AC46" s="49">
        <v>0</v>
      </c>
      <c r="AD46" s="39">
        <v>0</v>
      </c>
      <c r="AE46" s="48"/>
      <c r="AF46" s="49">
        <v>0</v>
      </c>
      <c r="AG46" s="50">
        <f>+IFERROR(AF46/U46,0)</f>
        <v>0</v>
      </c>
      <c r="AH46" s="49">
        <f>+Tabla1[[#This Row],[PIM]]-Tabla1[[#This Row],[DEVENGADO2]]</f>
        <v>0</v>
      </c>
      <c r="AI46" s="35">
        <v>0</v>
      </c>
      <c r="AJ46" s="35">
        <v>0</v>
      </c>
      <c r="AK46" s="35">
        <v>0</v>
      </c>
      <c r="AL46" s="35">
        <v>0</v>
      </c>
      <c r="AM46" s="35">
        <v>0</v>
      </c>
      <c r="AN46" s="35">
        <v>0</v>
      </c>
      <c r="AO46" s="35">
        <v>0</v>
      </c>
      <c r="AP46" s="35">
        <v>0</v>
      </c>
      <c r="AQ46" s="35">
        <v>0</v>
      </c>
      <c r="AR46" s="35">
        <v>0</v>
      </c>
      <c r="AS46" s="35">
        <v>0</v>
      </c>
      <c r="AT46" s="35">
        <v>0</v>
      </c>
      <c r="AU46" s="35">
        <v>0</v>
      </c>
      <c r="AV46" s="41">
        <f t="shared" si="1"/>
        <v>0</v>
      </c>
      <c r="AW46" s="41">
        <f>+U46-AV46</f>
        <v>0</v>
      </c>
    </row>
    <row r="47" spans="1:49" x14ac:dyDescent="0.3">
      <c r="A47" s="42" t="s">
        <v>3</v>
      </c>
      <c r="B47" s="43" t="s">
        <v>0</v>
      </c>
      <c r="C47" s="44" t="s">
        <v>423</v>
      </c>
      <c r="D47" s="45" t="s">
        <v>243</v>
      </c>
      <c r="E47" s="44" t="s">
        <v>19</v>
      </c>
      <c r="F47" s="44" t="s">
        <v>574</v>
      </c>
      <c r="G47" s="44" t="s">
        <v>4218</v>
      </c>
      <c r="H47" s="45" t="s">
        <v>580</v>
      </c>
      <c r="I47" s="45" t="s">
        <v>579</v>
      </c>
      <c r="J47" s="45" t="s">
        <v>430</v>
      </c>
      <c r="K47" s="45" t="s">
        <v>430</v>
      </c>
      <c r="L47" s="44" t="s">
        <v>248</v>
      </c>
      <c r="M47" s="44" t="s">
        <v>555</v>
      </c>
      <c r="N47" s="46" t="s">
        <v>249</v>
      </c>
      <c r="O47" s="45" t="s">
        <v>248</v>
      </c>
      <c r="P47" s="45" t="s">
        <v>393</v>
      </c>
      <c r="Q47" s="45" t="s">
        <v>96</v>
      </c>
      <c r="R47" s="47" t="s">
        <v>26</v>
      </c>
      <c r="S47" s="38" t="s">
        <v>93</v>
      </c>
      <c r="T47" s="39">
        <v>0</v>
      </c>
      <c r="U47" s="39">
        <v>1997</v>
      </c>
      <c r="V47" s="34"/>
      <c r="W47" s="34"/>
      <c r="X47" s="39">
        <v>1997</v>
      </c>
      <c r="Y47" s="50">
        <f>+IFERROR(X47/U47,0)</f>
        <v>1</v>
      </c>
      <c r="Z47" s="49">
        <f>+U47-X47</f>
        <v>0</v>
      </c>
      <c r="AA47" s="48"/>
      <c r="AB47" s="39">
        <v>1997</v>
      </c>
      <c r="AC47" s="49">
        <v>0</v>
      </c>
      <c r="AD47" s="39">
        <v>637</v>
      </c>
      <c r="AE47" s="48"/>
      <c r="AF47" s="49">
        <v>637</v>
      </c>
      <c r="AG47" s="50">
        <f>+IFERROR(AF47/U47,0)</f>
        <v>0.3189784677015523</v>
      </c>
      <c r="AH47" s="49">
        <f>+Tabla1[[#This Row],[PIM]]-Tabla1[[#This Row],[DEVENGADO2]]</f>
        <v>1360</v>
      </c>
      <c r="AI47" s="35">
        <v>0</v>
      </c>
      <c r="AJ47" s="35">
        <v>0</v>
      </c>
      <c r="AK47" s="35">
        <v>0</v>
      </c>
      <c r="AL47" s="35">
        <v>145</v>
      </c>
      <c r="AM47" s="35">
        <v>492</v>
      </c>
      <c r="AN47" s="35">
        <v>0</v>
      </c>
      <c r="AO47" s="35">
        <v>0</v>
      </c>
      <c r="AP47" s="35">
        <v>190.90909090909091</v>
      </c>
      <c r="AQ47" s="35">
        <v>190.90909090909091</v>
      </c>
      <c r="AR47" s="35">
        <v>190.90909090909091</v>
      </c>
      <c r="AS47" s="35">
        <v>190.90909090909091</v>
      </c>
      <c r="AT47" s="35">
        <v>190.90909090909091</v>
      </c>
      <c r="AU47" s="35">
        <v>405.45454545454527</v>
      </c>
      <c r="AV47" s="41">
        <f t="shared" si="1"/>
        <v>1997</v>
      </c>
      <c r="AW47" s="41">
        <f>+U47-AV47</f>
        <v>0</v>
      </c>
    </row>
    <row r="48" spans="1:49" x14ac:dyDescent="0.3">
      <c r="A48" s="42" t="s">
        <v>3</v>
      </c>
      <c r="B48" s="43" t="s">
        <v>0</v>
      </c>
      <c r="C48" s="44" t="s">
        <v>423</v>
      </c>
      <c r="D48" s="45" t="s">
        <v>243</v>
      </c>
      <c r="E48" s="44" t="s">
        <v>19</v>
      </c>
      <c r="F48" s="44" t="s">
        <v>574</v>
      </c>
      <c r="G48" s="44" t="s">
        <v>4218</v>
      </c>
      <c r="H48" s="45" t="s">
        <v>170</v>
      </c>
      <c r="I48" s="45" t="s">
        <v>579</v>
      </c>
      <c r="J48" s="45" t="s">
        <v>430</v>
      </c>
      <c r="K48" s="45" t="s">
        <v>430</v>
      </c>
      <c r="L48" s="44" t="s">
        <v>248</v>
      </c>
      <c r="M48" s="44" t="s">
        <v>555</v>
      </c>
      <c r="N48" s="46" t="s">
        <v>249</v>
      </c>
      <c r="O48" s="45" t="s">
        <v>248</v>
      </c>
      <c r="P48" s="45" t="s">
        <v>393</v>
      </c>
      <c r="Q48" s="45" t="s">
        <v>97</v>
      </c>
      <c r="R48" s="47" t="s">
        <v>27</v>
      </c>
      <c r="S48" s="38" t="s">
        <v>94</v>
      </c>
      <c r="T48" s="39">
        <v>0</v>
      </c>
      <c r="U48" s="39">
        <v>200</v>
      </c>
      <c r="V48" s="34"/>
      <c r="W48" s="34"/>
      <c r="X48" s="39">
        <v>200</v>
      </c>
      <c r="Y48" s="50">
        <f>+IFERROR(X48/U48,0)</f>
        <v>1</v>
      </c>
      <c r="Z48" s="49">
        <f>+U48-X48</f>
        <v>0</v>
      </c>
      <c r="AA48" s="48"/>
      <c r="AB48" s="39">
        <v>200</v>
      </c>
      <c r="AC48" s="49">
        <v>0</v>
      </c>
      <c r="AD48" s="39">
        <v>99.6</v>
      </c>
      <c r="AE48" s="48"/>
      <c r="AF48" s="49">
        <v>99.6</v>
      </c>
      <c r="AG48" s="50">
        <f>+IFERROR(AF48/U48,0)</f>
        <v>0.498</v>
      </c>
      <c r="AH48" s="49">
        <f>+Tabla1[[#This Row],[PIM]]-Tabla1[[#This Row],[DEVENGADO2]]</f>
        <v>100.4</v>
      </c>
      <c r="AI48" s="35">
        <v>0</v>
      </c>
      <c r="AJ48" s="35">
        <v>0</v>
      </c>
      <c r="AK48" s="35">
        <v>0</v>
      </c>
      <c r="AL48" s="35">
        <v>59.8</v>
      </c>
      <c r="AM48" s="35">
        <v>32.799999999999997</v>
      </c>
      <c r="AN48" s="35">
        <v>7</v>
      </c>
      <c r="AO48" s="35">
        <v>0</v>
      </c>
      <c r="AP48" s="35">
        <v>0</v>
      </c>
      <c r="AQ48" s="35">
        <v>0</v>
      </c>
      <c r="AR48" s="35">
        <v>0</v>
      </c>
      <c r="AS48" s="35">
        <v>0</v>
      </c>
      <c r="AT48" s="35">
        <v>0</v>
      </c>
      <c r="AU48" s="35">
        <v>100.4</v>
      </c>
      <c r="AV48" s="41">
        <f t="shared" si="1"/>
        <v>200</v>
      </c>
      <c r="AW48" s="41">
        <f>+U48-AV48</f>
        <v>0</v>
      </c>
    </row>
    <row r="49" spans="1:49" x14ac:dyDescent="0.3">
      <c r="A49" s="42" t="s">
        <v>3</v>
      </c>
      <c r="B49" s="43" t="s">
        <v>0</v>
      </c>
      <c r="C49" s="44" t="s">
        <v>423</v>
      </c>
      <c r="D49" s="45" t="s">
        <v>243</v>
      </c>
      <c r="E49" s="44" t="s">
        <v>19</v>
      </c>
      <c r="F49" s="44" t="s">
        <v>574</v>
      </c>
      <c r="G49" s="44" t="s">
        <v>4218</v>
      </c>
      <c r="H49" s="45" t="s">
        <v>581</v>
      </c>
      <c r="I49" s="45" t="s">
        <v>269</v>
      </c>
      <c r="J49" s="45" t="s">
        <v>430</v>
      </c>
      <c r="K49" s="45" t="s">
        <v>430</v>
      </c>
      <c r="L49" s="44" t="s">
        <v>248</v>
      </c>
      <c r="M49" s="44" t="s">
        <v>555</v>
      </c>
      <c r="N49" s="46" t="s">
        <v>249</v>
      </c>
      <c r="O49" s="45" t="s">
        <v>248</v>
      </c>
      <c r="P49" s="45" t="s">
        <v>393</v>
      </c>
      <c r="Q49" s="45" t="s">
        <v>99</v>
      </c>
      <c r="R49" s="47" t="s">
        <v>98</v>
      </c>
      <c r="S49" s="38" t="s">
        <v>100</v>
      </c>
      <c r="T49" s="39">
        <v>30000</v>
      </c>
      <c r="U49" s="39">
        <v>14724</v>
      </c>
      <c r="V49" s="34"/>
      <c r="W49" s="34"/>
      <c r="X49" s="39">
        <v>4500</v>
      </c>
      <c r="Y49" s="50">
        <f>+IFERROR(X49/U49,0)</f>
        <v>0.30562347188264061</v>
      </c>
      <c r="Z49" s="49">
        <f>+U49-X49</f>
        <v>10224</v>
      </c>
      <c r="AA49" s="48"/>
      <c r="AB49" s="39">
        <v>4500</v>
      </c>
      <c r="AC49" s="49">
        <v>10224</v>
      </c>
      <c r="AD49" s="39">
        <v>4500</v>
      </c>
      <c r="AE49" s="48"/>
      <c r="AF49" s="49">
        <v>510.20000000000005</v>
      </c>
      <c r="AG49" s="50">
        <f>+IFERROR(AF49/U49,0)</f>
        <v>3.4650910078782945E-2</v>
      </c>
      <c r="AH49" s="49">
        <f>+Tabla1[[#This Row],[PIM]]-Tabla1[[#This Row],[DEVENGADO2]]</f>
        <v>14213.8</v>
      </c>
      <c r="AI49" s="35">
        <v>0</v>
      </c>
      <c r="AJ49" s="35">
        <v>0</v>
      </c>
      <c r="AK49" s="35">
        <v>0</v>
      </c>
      <c r="AL49" s="35">
        <v>42.8</v>
      </c>
      <c r="AM49" s="35">
        <v>132.19999999999999</v>
      </c>
      <c r="AN49" s="35">
        <v>180.6</v>
      </c>
      <c r="AO49" s="35">
        <v>154.6</v>
      </c>
      <c r="AP49" s="35">
        <v>0</v>
      </c>
      <c r="AQ49" s="35">
        <v>1636</v>
      </c>
      <c r="AR49" s="35">
        <v>1636</v>
      </c>
      <c r="AS49" s="35">
        <v>1636</v>
      </c>
      <c r="AT49" s="35">
        <v>1636</v>
      </c>
      <c r="AU49" s="35">
        <v>7669.8</v>
      </c>
      <c r="AV49" s="41">
        <f t="shared" si="1"/>
        <v>14724</v>
      </c>
      <c r="AW49" s="41">
        <f>+U49-AV49</f>
        <v>0</v>
      </c>
    </row>
    <row r="50" spans="1:49" x14ac:dyDescent="0.3">
      <c r="A50" s="42" t="s">
        <v>3</v>
      </c>
      <c r="B50" s="43" t="s">
        <v>0</v>
      </c>
      <c r="C50" s="44" t="s">
        <v>423</v>
      </c>
      <c r="D50" s="45" t="s">
        <v>243</v>
      </c>
      <c r="E50" s="44" t="s">
        <v>19</v>
      </c>
      <c r="F50" s="44" t="s">
        <v>574</v>
      </c>
      <c r="G50" s="44" t="s">
        <v>4218</v>
      </c>
      <c r="H50" s="45" t="s">
        <v>581</v>
      </c>
      <c r="I50" s="45" t="s">
        <v>269</v>
      </c>
      <c r="J50" s="45" t="s">
        <v>430</v>
      </c>
      <c r="K50" s="45" t="s">
        <v>430</v>
      </c>
      <c r="L50" s="44" t="s">
        <v>248</v>
      </c>
      <c r="M50" s="44" t="s">
        <v>555</v>
      </c>
      <c r="N50" s="46" t="s">
        <v>249</v>
      </c>
      <c r="O50" s="45" t="s">
        <v>248</v>
      </c>
      <c r="P50" s="45" t="s">
        <v>393</v>
      </c>
      <c r="Q50" s="45" t="s">
        <v>102</v>
      </c>
      <c r="R50" s="47" t="s">
        <v>101</v>
      </c>
      <c r="S50" s="38" t="s">
        <v>103</v>
      </c>
      <c r="T50" s="39">
        <v>1800</v>
      </c>
      <c r="U50" s="39">
        <v>800</v>
      </c>
      <c r="V50" s="34"/>
      <c r="W50" s="34"/>
      <c r="X50" s="39">
        <v>800</v>
      </c>
      <c r="Y50" s="50">
        <f>+IFERROR(X50/U50,0)</f>
        <v>1</v>
      </c>
      <c r="Z50" s="49">
        <f>+U50-X50</f>
        <v>0</v>
      </c>
      <c r="AA50" s="48"/>
      <c r="AB50" s="39">
        <v>800</v>
      </c>
      <c r="AC50" s="49">
        <v>0</v>
      </c>
      <c r="AD50" s="39">
        <v>800</v>
      </c>
      <c r="AE50" s="48"/>
      <c r="AF50" s="49">
        <v>76.5</v>
      </c>
      <c r="AG50" s="50">
        <f>+IFERROR(AF50/U50,0)</f>
        <v>9.5625000000000002E-2</v>
      </c>
      <c r="AH50" s="49">
        <f>+Tabla1[[#This Row],[PIM]]-Tabla1[[#This Row],[DEVENGADO2]]</f>
        <v>723.5</v>
      </c>
      <c r="AI50" s="35">
        <v>0</v>
      </c>
      <c r="AJ50" s="35">
        <v>0</v>
      </c>
      <c r="AK50" s="35">
        <v>0</v>
      </c>
      <c r="AL50" s="35">
        <v>0</v>
      </c>
      <c r="AM50" s="35">
        <v>18.399999999999999</v>
      </c>
      <c r="AN50" s="35">
        <v>40.1</v>
      </c>
      <c r="AO50" s="35">
        <v>18</v>
      </c>
      <c r="AP50" s="35">
        <v>0</v>
      </c>
      <c r="AQ50" s="35">
        <v>144.69999999999999</v>
      </c>
      <c r="AR50" s="35">
        <v>144.69999999999999</v>
      </c>
      <c r="AS50" s="35">
        <v>144.69999999999999</v>
      </c>
      <c r="AT50" s="35">
        <v>144.69999999999999</v>
      </c>
      <c r="AU50" s="35">
        <v>144.69999999999999</v>
      </c>
      <c r="AV50" s="41">
        <f t="shared" si="1"/>
        <v>800</v>
      </c>
      <c r="AW50" s="41">
        <f>+U50-AV50</f>
        <v>0</v>
      </c>
    </row>
    <row r="51" spans="1:49" x14ac:dyDescent="0.3">
      <c r="A51" s="42" t="s">
        <v>3</v>
      </c>
      <c r="B51" s="43" t="s">
        <v>0</v>
      </c>
      <c r="C51" s="44" t="s">
        <v>423</v>
      </c>
      <c r="D51" s="45" t="s">
        <v>243</v>
      </c>
      <c r="E51" s="44" t="s">
        <v>19</v>
      </c>
      <c r="F51" s="44" t="s">
        <v>574</v>
      </c>
      <c r="G51" s="44" t="s">
        <v>4218</v>
      </c>
      <c r="H51" s="45" t="s">
        <v>581</v>
      </c>
      <c r="I51" s="45" t="s">
        <v>269</v>
      </c>
      <c r="J51" s="45" t="s">
        <v>430</v>
      </c>
      <c r="K51" s="45" t="s">
        <v>430</v>
      </c>
      <c r="L51" s="44" t="s">
        <v>248</v>
      </c>
      <c r="M51" s="44" t="s">
        <v>555</v>
      </c>
      <c r="N51" s="46" t="s">
        <v>249</v>
      </c>
      <c r="O51" s="45" t="s">
        <v>248</v>
      </c>
      <c r="P51" s="45" t="s">
        <v>393</v>
      </c>
      <c r="Q51" s="45" t="s">
        <v>108</v>
      </c>
      <c r="R51" s="47" t="s">
        <v>107</v>
      </c>
      <c r="S51" s="38" t="s">
        <v>109</v>
      </c>
      <c r="T51" s="39">
        <v>600</v>
      </c>
      <c r="U51" s="39">
        <v>0</v>
      </c>
      <c r="V51" s="34"/>
      <c r="W51" s="34"/>
      <c r="X51" s="39">
        <v>0</v>
      </c>
      <c r="Y51" s="50">
        <f>+IFERROR(X51/U51,0)</f>
        <v>0</v>
      </c>
      <c r="Z51" s="49">
        <f>+U51-X51</f>
        <v>0</v>
      </c>
      <c r="AA51" s="48"/>
      <c r="AB51" s="39">
        <v>0</v>
      </c>
      <c r="AC51" s="49">
        <v>0</v>
      </c>
      <c r="AD51" s="39">
        <v>0</v>
      </c>
      <c r="AE51" s="48"/>
      <c r="AF51" s="49">
        <v>0</v>
      </c>
      <c r="AG51" s="50">
        <f>+IFERROR(AF51/U51,0)</f>
        <v>0</v>
      </c>
      <c r="AH51" s="49">
        <f>+Tabla1[[#This Row],[PIM]]-Tabla1[[#This Row],[DEVENGADO2]]</f>
        <v>0</v>
      </c>
      <c r="AI51" s="35">
        <v>0</v>
      </c>
      <c r="AJ51" s="35">
        <v>0</v>
      </c>
      <c r="AK51" s="35">
        <v>0</v>
      </c>
      <c r="AL51" s="35">
        <v>0</v>
      </c>
      <c r="AM51" s="35">
        <v>0</v>
      </c>
      <c r="AN51" s="35">
        <v>0</v>
      </c>
      <c r="AO51" s="35">
        <v>0</v>
      </c>
      <c r="AP51" s="35">
        <v>0</v>
      </c>
      <c r="AQ51" s="35">
        <v>0</v>
      </c>
      <c r="AR51" s="35">
        <v>0</v>
      </c>
      <c r="AS51" s="35">
        <v>0</v>
      </c>
      <c r="AT51" s="35">
        <v>0</v>
      </c>
      <c r="AU51" s="35">
        <v>0</v>
      </c>
      <c r="AV51" s="41">
        <f t="shared" si="1"/>
        <v>0</v>
      </c>
      <c r="AW51" s="41">
        <f>+U51-AV51</f>
        <v>0</v>
      </c>
    </row>
    <row r="52" spans="1:49" x14ac:dyDescent="0.3">
      <c r="A52" s="42" t="s">
        <v>3</v>
      </c>
      <c r="B52" s="43" t="s">
        <v>0</v>
      </c>
      <c r="C52" s="44" t="s">
        <v>423</v>
      </c>
      <c r="D52" s="45" t="s">
        <v>243</v>
      </c>
      <c r="E52" s="44" t="s">
        <v>19</v>
      </c>
      <c r="F52" s="44" t="s">
        <v>574</v>
      </c>
      <c r="G52" s="44" t="s">
        <v>4218</v>
      </c>
      <c r="H52" s="45" t="s">
        <v>581</v>
      </c>
      <c r="I52" s="45" t="s">
        <v>269</v>
      </c>
      <c r="J52" s="45" t="s">
        <v>430</v>
      </c>
      <c r="K52" s="45" t="s">
        <v>430</v>
      </c>
      <c r="L52" s="44" t="s">
        <v>248</v>
      </c>
      <c r="M52" s="44" t="s">
        <v>555</v>
      </c>
      <c r="N52" s="46" t="s">
        <v>249</v>
      </c>
      <c r="O52" s="45" t="s">
        <v>248</v>
      </c>
      <c r="P52" s="45" t="s">
        <v>393</v>
      </c>
      <c r="Q52" s="45" t="s">
        <v>111</v>
      </c>
      <c r="R52" s="47" t="s">
        <v>110</v>
      </c>
      <c r="S52" s="38" t="s">
        <v>112</v>
      </c>
      <c r="T52" s="39">
        <v>1620</v>
      </c>
      <c r="U52" s="39">
        <v>1620</v>
      </c>
      <c r="V52" s="34"/>
      <c r="W52" s="34"/>
      <c r="X52" s="39">
        <v>1350</v>
      </c>
      <c r="Y52" s="50">
        <f>+IFERROR(X52/U52,0)</f>
        <v>0.83333333333333337</v>
      </c>
      <c r="Z52" s="49">
        <f>+U52-X52</f>
        <v>270</v>
      </c>
      <c r="AA52" s="48"/>
      <c r="AB52" s="39">
        <v>1350</v>
      </c>
      <c r="AC52" s="49">
        <v>270</v>
      </c>
      <c r="AD52" s="39">
        <v>1350</v>
      </c>
      <c r="AE52" s="48"/>
      <c r="AF52" s="49">
        <v>945</v>
      </c>
      <c r="AG52" s="50">
        <f>+IFERROR(AF52/U52,0)</f>
        <v>0.58333333333333337</v>
      </c>
      <c r="AH52" s="49">
        <f>+Tabla1[[#This Row],[PIM]]-Tabla1[[#This Row],[DEVENGADO2]]</f>
        <v>675</v>
      </c>
      <c r="AI52" s="35">
        <v>135</v>
      </c>
      <c r="AJ52" s="35">
        <v>0</v>
      </c>
      <c r="AK52" s="35">
        <v>135</v>
      </c>
      <c r="AL52" s="35">
        <v>270</v>
      </c>
      <c r="AM52" s="35">
        <v>135</v>
      </c>
      <c r="AN52" s="35">
        <v>0</v>
      </c>
      <c r="AO52" s="35">
        <v>270</v>
      </c>
      <c r="AP52" s="35">
        <v>135</v>
      </c>
      <c r="AQ52" s="35">
        <v>135</v>
      </c>
      <c r="AR52" s="35">
        <v>135</v>
      </c>
      <c r="AS52" s="35">
        <v>135</v>
      </c>
      <c r="AT52" s="35">
        <v>135</v>
      </c>
      <c r="AU52" s="35">
        <v>0</v>
      </c>
      <c r="AV52" s="41">
        <f t="shared" si="1"/>
        <v>1620</v>
      </c>
      <c r="AW52" s="41">
        <f>+U52-AV52</f>
        <v>0</v>
      </c>
    </row>
    <row r="53" spans="1:49" x14ac:dyDescent="0.3">
      <c r="A53" s="42" t="s">
        <v>3</v>
      </c>
      <c r="B53" s="43" t="s">
        <v>0</v>
      </c>
      <c r="C53" s="44" t="s">
        <v>423</v>
      </c>
      <c r="D53" s="45" t="s">
        <v>243</v>
      </c>
      <c r="E53" s="44" t="s">
        <v>19</v>
      </c>
      <c r="F53" s="44" t="s">
        <v>574</v>
      </c>
      <c r="G53" s="44" t="s">
        <v>4218</v>
      </c>
      <c r="H53" s="45" t="s">
        <v>582</v>
      </c>
      <c r="I53" s="45" t="s">
        <v>579</v>
      </c>
      <c r="J53" s="45" t="s">
        <v>430</v>
      </c>
      <c r="K53" s="45" t="s">
        <v>430</v>
      </c>
      <c r="L53" s="44" t="s">
        <v>248</v>
      </c>
      <c r="M53" s="44" t="s">
        <v>555</v>
      </c>
      <c r="N53" s="46" t="s">
        <v>249</v>
      </c>
      <c r="O53" s="45" t="s">
        <v>248</v>
      </c>
      <c r="P53" s="45" t="s">
        <v>393</v>
      </c>
      <c r="Q53" s="45" t="s">
        <v>114</v>
      </c>
      <c r="R53" s="47" t="s">
        <v>113</v>
      </c>
      <c r="S53" s="38" t="s">
        <v>115</v>
      </c>
      <c r="T53" s="39">
        <v>0</v>
      </c>
      <c r="U53" s="39">
        <v>303</v>
      </c>
      <c r="V53" s="34"/>
      <c r="W53" s="34"/>
      <c r="X53" s="39">
        <v>303</v>
      </c>
      <c r="Y53" s="50">
        <f>+IFERROR(X53/U53,0)</f>
        <v>1</v>
      </c>
      <c r="Z53" s="49">
        <f>+U53-X53</f>
        <v>0</v>
      </c>
      <c r="AA53" s="48"/>
      <c r="AB53" s="39">
        <v>303</v>
      </c>
      <c r="AC53" s="49">
        <v>0</v>
      </c>
      <c r="AD53" s="39">
        <v>141</v>
      </c>
      <c r="AE53" s="48"/>
      <c r="AF53" s="49">
        <v>141</v>
      </c>
      <c r="AG53" s="50">
        <f>+IFERROR(AF53/U53,0)</f>
        <v>0.46534653465346537</v>
      </c>
      <c r="AH53" s="49">
        <f>+Tabla1[[#This Row],[PIM]]-Tabla1[[#This Row],[DEVENGADO2]]</f>
        <v>162</v>
      </c>
      <c r="AI53" s="35">
        <v>0</v>
      </c>
      <c r="AJ53" s="35">
        <v>0</v>
      </c>
      <c r="AK53" s="35">
        <v>0</v>
      </c>
      <c r="AL53" s="35">
        <v>54</v>
      </c>
      <c r="AM53" s="35">
        <v>36</v>
      </c>
      <c r="AN53" s="35">
        <v>51</v>
      </c>
      <c r="AO53" s="35">
        <v>0</v>
      </c>
      <c r="AP53" s="35">
        <v>18.181818181818183</v>
      </c>
      <c r="AQ53" s="35">
        <v>18.181818181818183</v>
      </c>
      <c r="AR53" s="35">
        <v>18.181818181818183</v>
      </c>
      <c r="AS53" s="35">
        <v>18.181818181818183</v>
      </c>
      <c r="AT53" s="35">
        <v>18.181818181818183</v>
      </c>
      <c r="AU53" s="35">
        <v>71.090909090909065</v>
      </c>
      <c r="AV53" s="41">
        <f t="shared" si="1"/>
        <v>303</v>
      </c>
      <c r="AW53" s="41">
        <f>+U53-AV53</f>
        <v>0</v>
      </c>
    </row>
    <row r="54" spans="1:49" x14ac:dyDescent="0.3">
      <c r="A54" s="42" t="s">
        <v>3</v>
      </c>
      <c r="B54" s="43" t="s">
        <v>0</v>
      </c>
      <c r="C54" s="44" t="s">
        <v>423</v>
      </c>
      <c r="D54" s="45" t="s">
        <v>243</v>
      </c>
      <c r="E54" s="44" t="s">
        <v>19</v>
      </c>
      <c r="F54" s="44" t="s">
        <v>574</v>
      </c>
      <c r="G54" s="44" t="s">
        <v>4218</v>
      </c>
      <c r="H54" s="45" t="s">
        <v>583</v>
      </c>
      <c r="I54" s="45" t="s">
        <v>579</v>
      </c>
      <c r="J54" s="45" t="s">
        <v>430</v>
      </c>
      <c r="K54" s="45" t="s">
        <v>430</v>
      </c>
      <c r="L54" s="44" t="s">
        <v>248</v>
      </c>
      <c r="M54" s="44" t="s">
        <v>555</v>
      </c>
      <c r="N54" s="46" t="s">
        <v>249</v>
      </c>
      <c r="O54" s="45" t="s">
        <v>248</v>
      </c>
      <c r="P54" s="45" t="s">
        <v>393</v>
      </c>
      <c r="Q54" s="45" t="s">
        <v>132</v>
      </c>
      <c r="R54" s="47" t="s">
        <v>131</v>
      </c>
      <c r="S54" s="38" t="s">
        <v>70</v>
      </c>
      <c r="T54" s="39">
        <v>8000</v>
      </c>
      <c r="U54" s="39">
        <v>2740</v>
      </c>
      <c r="V54" s="34"/>
      <c r="W54" s="34"/>
      <c r="X54" s="39">
        <v>2740</v>
      </c>
      <c r="Y54" s="50">
        <f>+IFERROR(X54/U54,0)</f>
        <v>1</v>
      </c>
      <c r="Z54" s="49">
        <f>+U54-X54</f>
        <v>0</v>
      </c>
      <c r="AA54" s="48"/>
      <c r="AB54" s="39">
        <v>2740</v>
      </c>
      <c r="AC54" s="49">
        <v>0</v>
      </c>
      <c r="AD54" s="39">
        <v>2740</v>
      </c>
      <c r="AE54" s="48"/>
      <c r="AF54" s="49">
        <v>2740</v>
      </c>
      <c r="AG54" s="50">
        <f>+IFERROR(AF54/U54,0)</f>
        <v>1</v>
      </c>
      <c r="AH54" s="49">
        <f>+Tabla1[[#This Row],[PIM]]-Tabla1[[#This Row],[DEVENGADO2]]</f>
        <v>0</v>
      </c>
      <c r="AI54" s="35">
        <v>0</v>
      </c>
      <c r="AJ54" s="35">
        <v>0</v>
      </c>
      <c r="AK54" s="35">
        <v>2740</v>
      </c>
      <c r="AL54" s="35">
        <v>0</v>
      </c>
      <c r="AM54" s="35">
        <v>0</v>
      </c>
      <c r="AN54" s="35">
        <v>0</v>
      </c>
      <c r="AO54" s="35">
        <v>0</v>
      </c>
      <c r="AP54" s="35">
        <v>0</v>
      </c>
      <c r="AQ54" s="35">
        <v>0</v>
      </c>
      <c r="AR54" s="35">
        <v>0</v>
      </c>
      <c r="AS54" s="35">
        <v>0</v>
      </c>
      <c r="AT54" s="35">
        <v>0</v>
      </c>
      <c r="AU54" s="35">
        <v>0</v>
      </c>
      <c r="AV54" s="41">
        <f t="shared" si="1"/>
        <v>2740</v>
      </c>
      <c r="AW54" s="41">
        <f>+U54-AV54</f>
        <v>0</v>
      </c>
    </row>
    <row r="55" spans="1:49" x14ac:dyDescent="0.3">
      <c r="A55" s="42" t="s">
        <v>3</v>
      </c>
      <c r="B55" s="43" t="s">
        <v>0</v>
      </c>
      <c r="C55" s="44" t="s">
        <v>423</v>
      </c>
      <c r="D55" s="45" t="s">
        <v>243</v>
      </c>
      <c r="E55" s="44" t="s">
        <v>19</v>
      </c>
      <c r="F55" s="44" t="s">
        <v>574</v>
      </c>
      <c r="G55" s="44" t="s">
        <v>4218</v>
      </c>
      <c r="H55" s="45" t="s">
        <v>584</v>
      </c>
      <c r="I55" s="45" t="s">
        <v>579</v>
      </c>
      <c r="J55" s="45" t="s">
        <v>430</v>
      </c>
      <c r="K55" s="45" t="s">
        <v>430</v>
      </c>
      <c r="L55" s="44" t="s">
        <v>248</v>
      </c>
      <c r="M55" s="44" t="s">
        <v>555</v>
      </c>
      <c r="N55" s="46" t="s">
        <v>249</v>
      </c>
      <c r="O55" s="45" t="s">
        <v>248</v>
      </c>
      <c r="P55" s="45" t="s">
        <v>393</v>
      </c>
      <c r="Q55" s="45" t="s">
        <v>141</v>
      </c>
      <c r="R55" s="47" t="s">
        <v>140</v>
      </c>
      <c r="S55" s="38" t="s">
        <v>142</v>
      </c>
      <c r="T55" s="39">
        <v>72000</v>
      </c>
      <c r="U55" s="39">
        <v>44000</v>
      </c>
      <c r="V55" s="34"/>
      <c r="W55" s="34"/>
      <c r="X55" s="39">
        <v>44000</v>
      </c>
      <c r="Y55" s="50">
        <f>+IFERROR(X55/U55,0)</f>
        <v>1</v>
      </c>
      <c r="Z55" s="49">
        <f>+U55-X55</f>
        <v>0</v>
      </c>
      <c r="AA55" s="48"/>
      <c r="AB55" s="39">
        <v>44000</v>
      </c>
      <c r="AC55" s="49">
        <v>0</v>
      </c>
      <c r="AD55" s="39">
        <v>44000</v>
      </c>
      <c r="AE55" s="48"/>
      <c r="AF55" s="49">
        <v>20000</v>
      </c>
      <c r="AG55" s="50">
        <f>+IFERROR(AF55/U55,0)</f>
        <v>0.45454545454545453</v>
      </c>
      <c r="AH55" s="49">
        <f>+Tabla1[[#This Row],[PIM]]-Tabla1[[#This Row],[DEVENGADO2]]</f>
        <v>24000</v>
      </c>
      <c r="AI55" s="35">
        <v>0</v>
      </c>
      <c r="AJ55" s="35">
        <v>0</v>
      </c>
      <c r="AK55" s="35">
        <v>0</v>
      </c>
      <c r="AL55" s="35">
        <v>8000</v>
      </c>
      <c r="AM55" s="35">
        <v>4000</v>
      </c>
      <c r="AN55" s="35">
        <v>4000</v>
      </c>
      <c r="AO55" s="35">
        <v>4000</v>
      </c>
      <c r="AP55" s="35">
        <v>0</v>
      </c>
      <c r="AQ55" s="35">
        <v>4000</v>
      </c>
      <c r="AR55" s="35">
        <v>4000</v>
      </c>
      <c r="AS55" s="35">
        <v>4000</v>
      </c>
      <c r="AT55" s="35">
        <v>4000</v>
      </c>
      <c r="AU55" s="35">
        <v>8000</v>
      </c>
      <c r="AV55" s="41">
        <f t="shared" si="1"/>
        <v>44000</v>
      </c>
      <c r="AW55" s="41">
        <f>+U55-AV55</f>
        <v>0</v>
      </c>
    </row>
    <row r="56" spans="1:49" x14ac:dyDescent="0.3">
      <c r="A56" s="42" t="s">
        <v>3</v>
      </c>
      <c r="B56" s="43" t="s">
        <v>0</v>
      </c>
      <c r="C56" s="44" t="s">
        <v>423</v>
      </c>
      <c r="D56" s="45" t="s">
        <v>243</v>
      </c>
      <c r="E56" s="44" t="s">
        <v>19</v>
      </c>
      <c r="F56" s="44" t="s">
        <v>574</v>
      </c>
      <c r="G56" s="44" t="s">
        <v>4218</v>
      </c>
      <c r="H56" s="45" t="s">
        <v>170</v>
      </c>
      <c r="I56" s="45" t="s">
        <v>579</v>
      </c>
      <c r="J56" s="45" t="s">
        <v>430</v>
      </c>
      <c r="K56" s="45" t="s">
        <v>430</v>
      </c>
      <c r="L56" s="44" t="s">
        <v>248</v>
      </c>
      <c r="M56" s="44" t="s">
        <v>555</v>
      </c>
      <c r="N56" s="46" t="s">
        <v>249</v>
      </c>
      <c r="O56" s="45" t="s">
        <v>248</v>
      </c>
      <c r="P56" s="45" t="s">
        <v>393</v>
      </c>
      <c r="Q56" s="45" t="s">
        <v>172</v>
      </c>
      <c r="R56" s="47" t="s">
        <v>171</v>
      </c>
      <c r="S56" s="38" t="s">
        <v>173</v>
      </c>
      <c r="T56" s="39">
        <v>0</v>
      </c>
      <c r="U56" s="39">
        <v>5700</v>
      </c>
      <c r="V56" s="34"/>
      <c r="W56" s="34"/>
      <c r="X56" s="39">
        <v>800</v>
      </c>
      <c r="Y56" s="50">
        <f>+IFERROR(X56/U56,0)</f>
        <v>0.14035087719298245</v>
      </c>
      <c r="Z56" s="49">
        <f>+U56-X56</f>
        <v>4900</v>
      </c>
      <c r="AA56" s="48"/>
      <c r="AB56" s="39">
        <v>800</v>
      </c>
      <c r="AC56" s="49">
        <v>4900</v>
      </c>
      <c r="AD56" s="39">
        <v>800</v>
      </c>
      <c r="AE56" s="48"/>
      <c r="AF56" s="49">
        <v>800</v>
      </c>
      <c r="AG56" s="50">
        <f>+IFERROR(AF56/U56,0)</f>
        <v>0.14035087719298245</v>
      </c>
      <c r="AH56" s="49">
        <f>+Tabla1[[#This Row],[PIM]]-Tabla1[[#This Row],[DEVENGADO2]]</f>
        <v>4900</v>
      </c>
      <c r="AI56" s="35">
        <v>0</v>
      </c>
      <c r="AJ56" s="35">
        <v>0</v>
      </c>
      <c r="AK56" s="35">
        <v>0</v>
      </c>
      <c r="AL56" s="35">
        <v>800</v>
      </c>
      <c r="AM56" s="35">
        <v>0</v>
      </c>
      <c r="AN56" s="35">
        <v>0</v>
      </c>
      <c r="AO56" s="35">
        <v>0</v>
      </c>
      <c r="AP56" s="35">
        <v>0</v>
      </c>
      <c r="AQ56" s="35">
        <v>0</v>
      </c>
      <c r="AR56" s="35">
        <v>4000</v>
      </c>
      <c r="AS56" s="35">
        <v>0</v>
      </c>
      <c r="AT56" s="35">
        <v>0</v>
      </c>
      <c r="AU56" s="35">
        <v>900</v>
      </c>
      <c r="AV56" s="41">
        <f t="shared" ref="AV56" si="2">+SUM(AI56:AU56)</f>
        <v>5700</v>
      </c>
      <c r="AW56" s="41">
        <f>+U56-AV56</f>
        <v>0</v>
      </c>
    </row>
    <row r="57" spans="1:49" x14ac:dyDescent="0.3">
      <c r="A57" s="42" t="s">
        <v>3</v>
      </c>
      <c r="B57" s="43" t="s">
        <v>0</v>
      </c>
      <c r="C57" s="44" t="s">
        <v>423</v>
      </c>
      <c r="D57" s="45" t="s">
        <v>243</v>
      </c>
      <c r="E57" s="44" t="s">
        <v>19</v>
      </c>
      <c r="F57" s="44" t="s">
        <v>574</v>
      </c>
      <c r="G57" s="44" t="s">
        <v>4218</v>
      </c>
      <c r="H57" s="45" t="s">
        <v>178</v>
      </c>
      <c r="I57" s="45" t="s">
        <v>269</v>
      </c>
      <c r="J57" s="45" t="s">
        <v>430</v>
      </c>
      <c r="K57" s="45" t="s">
        <v>430</v>
      </c>
      <c r="L57" s="44" t="s">
        <v>248</v>
      </c>
      <c r="M57" s="44" t="s">
        <v>555</v>
      </c>
      <c r="N57" s="46" t="s">
        <v>249</v>
      </c>
      <c r="O57" s="45" t="s">
        <v>248</v>
      </c>
      <c r="P57" s="45" t="s">
        <v>393</v>
      </c>
      <c r="Q57" s="45" t="s">
        <v>177</v>
      </c>
      <c r="R57" s="47" t="s">
        <v>28</v>
      </c>
      <c r="S57" s="38" t="s">
        <v>178</v>
      </c>
      <c r="T57" s="39">
        <v>17100</v>
      </c>
      <c r="U57" s="39">
        <v>46700</v>
      </c>
      <c r="V57" s="34"/>
      <c r="W57" s="34"/>
      <c r="X57" s="39">
        <v>26900</v>
      </c>
      <c r="Y57" s="50">
        <f>+IFERROR(X57/U57,0)</f>
        <v>0.57601713062098503</v>
      </c>
      <c r="Z57" s="49">
        <f>+U57-X57</f>
        <v>19800</v>
      </c>
      <c r="AA57" s="48"/>
      <c r="AB57" s="39">
        <v>26900</v>
      </c>
      <c r="AC57" s="49">
        <v>19800</v>
      </c>
      <c r="AD57" s="39">
        <v>26480</v>
      </c>
      <c r="AE57" s="48"/>
      <c r="AF57" s="49">
        <v>15680</v>
      </c>
      <c r="AG57" s="50">
        <f>+IFERROR(AF57/U57,0)</f>
        <v>0.33576017130620983</v>
      </c>
      <c r="AH57" s="49">
        <f>+Tabla1[[#This Row],[PIM]]-Tabla1[[#This Row],[DEVENGADO2]]</f>
        <v>31020</v>
      </c>
      <c r="AI57" s="35">
        <v>1000</v>
      </c>
      <c r="AJ57" s="35">
        <v>1300</v>
      </c>
      <c r="AK57" s="35">
        <v>1300</v>
      </c>
      <c r="AL57" s="35">
        <v>1330</v>
      </c>
      <c r="AM57" s="35">
        <v>2450</v>
      </c>
      <c r="AN57" s="35">
        <v>3200</v>
      </c>
      <c r="AO57" s="35">
        <v>5100</v>
      </c>
      <c r="AP57" s="35">
        <v>0</v>
      </c>
      <c r="AQ57" s="35">
        <v>2000</v>
      </c>
      <c r="AR57" s="35">
        <v>2000</v>
      </c>
      <c r="AS57" s="35">
        <v>2000</v>
      </c>
      <c r="AT57" s="35">
        <v>2000</v>
      </c>
      <c r="AU57" s="35">
        <v>23020</v>
      </c>
      <c r="AV57" s="41">
        <f t="shared" si="1"/>
        <v>46700</v>
      </c>
      <c r="AW57" s="41">
        <f>+U57-AV57</f>
        <v>0</v>
      </c>
    </row>
    <row r="58" spans="1:49" x14ac:dyDescent="0.3">
      <c r="A58" s="42" t="s">
        <v>3</v>
      </c>
      <c r="B58" s="43" t="s">
        <v>0</v>
      </c>
      <c r="C58" s="44" t="s">
        <v>423</v>
      </c>
      <c r="D58" s="45" t="s">
        <v>243</v>
      </c>
      <c r="E58" s="44" t="s">
        <v>19</v>
      </c>
      <c r="F58" s="44" t="s">
        <v>574</v>
      </c>
      <c r="G58" s="44" t="s">
        <v>4218</v>
      </c>
      <c r="H58" s="45" t="s">
        <v>422</v>
      </c>
      <c r="I58" s="45" t="s">
        <v>579</v>
      </c>
      <c r="J58" s="45" t="s">
        <v>430</v>
      </c>
      <c r="K58" s="45" t="s">
        <v>430</v>
      </c>
      <c r="L58" s="44" t="s">
        <v>248</v>
      </c>
      <c r="M58" s="44" t="s">
        <v>555</v>
      </c>
      <c r="N58" s="46" t="s">
        <v>249</v>
      </c>
      <c r="O58" s="45" t="s">
        <v>248</v>
      </c>
      <c r="P58" s="45" t="s">
        <v>393</v>
      </c>
      <c r="Q58" s="45" t="s">
        <v>585</v>
      </c>
      <c r="R58" s="47" t="s">
        <v>200</v>
      </c>
      <c r="S58" s="38" t="s">
        <v>586</v>
      </c>
      <c r="T58" s="39">
        <v>15000</v>
      </c>
      <c r="U58" s="39">
        <v>7050</v>
      </c>
      <c r="V58" s="34"/>
      <c r="W58" s="34"/>
      <c r="X58" s="39">
        <v>7050</v>
      </c>
      <c r="Y58" s="50">
        <f>+IFERROR(X58/U58,0)</f>
        <v>1</v>
      </c>
      <c r="Z58" s="49">
        <f>+U58-X58</f>
        <v>0</v>
      </c>
      <c r="AA58" s="48"/>
      <c r="AB58" s="39">
        <v>7050</v>
      </c>
      <c r="AC58" s="49">
        <v>0</v>
      </c>
      <c r="AD58" s="39">
        <v>7050</v>
      </c>
      <c r="AE58" s="48"/>
      <c r="AF58" s="49">
        <v>7050</v>
      </c>
      <c r="AG58" s="50">
        <f>+IFERROR(AF58/U58,0)</f>
        <v>1</v>
      </c>
      <c r="AH58" s="49">
        <f>+Tabla1[[#This Row],[PIM]]-Tabla1[[#This Row],[DEVENGADO2]]</f>
        <v>0</v>
      </c>
      <c r="AI58" s="35">
        <v>0</v>
      </c>
      <c r="AJ58" s="35">
        <v>0</v>
      </c>
      <c r="AK58" s="35">
        <v>0</v>
      </c>
      <c r="AL58" s="35">
        <v>0</v>
      </c>
      <c r="AM58" s="35">
        <v>2350</v>
      </c>
      <c r="AN58" s="35">
        <v>2350</v>
      </c>
      <c r="AO58" s="35">
        <v>2350</v>
      </c>
      <c r="AP58" s="35">
        <v>0</v>
      </c>
      <c r="AQ58" s="35">
        <v>0</v>
      </c>
      <c r="AR58" s="35">
        <v>0</v>
      </c>
      <c r="AS58" s="35">
        <v>0</v>
      </c>
      <c r="AT58" s="35">
        <v>0</v>
      </c>
      <c r="AU58" s="35">
        <v>0</v>
      </c>
      <c r="AV58" s="41">
        <f t="shared" si="1"/>
        <v>7050</v>
      </c>
      <c r="AW58" s="41">
        <f>+U58-AV58</f>
        <v>0</v>
      </c>
    </row>
    <row r="59" spans="1:49" x14ac:dyDescent="0.3">
      <c r="A59" s="42" t="s">
        <v>3</v>
      </c>
      <c r="B59" s="43" t="s">
        <v>0</v>
      </c>
      <c r="C59" s="44" t="s">
        <v>423</v>
      </c>
      <c r="D59" s="45" t="s">
        <v>243</v>
      </c>
      <c r="E59" s="44" t="s">
        <v>19</v>
      </c>
      <c r="F59" s="44" t="s">
        <v>574</v>
      </c>
      <c r="G59" s="44" t="s">
        <v>4219</v>
      </c>
      <c r="H59" s="45" t="s">
        <v>650</v>
      </c>
      <c r="I59" s="45" t="s">
        <v>269</v>
      </c>
      <c r="J59" s="45" t="s">
        <v>430</v>
      </c>
      <c r="K59" s="45" t="s">
        <v>430</v>
      </c>
      <c r="L59" s="44" t="s">
        <v>250</v>
      </c>
      <c r="M59" s="44" t="s">
        <v>556</v>
      </c>
      <c r="N59" s="46" t="s">
        <v>251</v>
      </c>
      <c r="O59" s="45" t="s">
        <v>250</v>
      </c>
      <c r="P59" s="45" t="s">
        <v>397</v>
      </c>
      <c r="Q59" s="45" t="s">
        <v>31</v>
      </c>
      <c r="R59" s="47" t="s">
        <v>30</v>
      </c>
      <c r="S59" s="38" t="s">
        <v>32</v>
      </c>
      <c r="T59" s="39">
        <v>0</v>
      </c>
      <c r="U59" s="39">
        <v>12377</v>
      </c>
      <c r="V59" s="34"/>
      <c r="W59" s="34"/>
      <c r="X59" s="39">
        <v>12377</v>
      </c>
      <c r="Y59" s="50">
        <f>+IFERROR(X59/U59,0)</f>
        <v>1</v>
      </c>
      <c r="Z59" s="49">
        <f>+U59-X59</f>
        <v>0</v>
      </c>
      <c r="AA59" s="48"/>
      <c r="AB59" s="39">
        <v>12377</v>
      </c>
      <c r="AC59" s="49">
        <v>0</v>
      </c>
      <c r="AD59" s="39">
        <v>0</v>
      </c>
      <c r="AE59" s="48"/>
      <c r="AF59" s="49">
        <v>0</v>
      </c>
      <c r="AG59" s="50">
        <f>+IFERROR(AF59/U59,0)</f>
        <v>0</v>
      </c>
      <c r="AH59" s="49">
        <f>+Tabla1[[#This Row],[PIM]]-Tabla1[[#This Row],[DEVENGADO2]]</f>
        <v>12377</v>
      </c>
      <c r="AI59" s="35">
        <v>0</v>
      </c>
      <c r="AJ59" s="35">
        <v>0</v>
      </c>
      <c r="AK59" s="35">
        <v>0</v>
      </c>
      <c r="AL59" s="35">
        <v>0</v>
      </c>
      <c r="AM59" s="35">
        <v>0</v>
      </c>
      <c r="AN59" s="35">
        <v>0</v>
      </c>
      <c r="AO59" s="35">
        <v>0</v>
      </c>
      <c r="AP59" s="35">
        <v>0</v>
      </c>
      <c r="AQ59" s="35">
        <v>1547.11</v>
      </c>
      <c r="AR59" s="35">
        <v>1547.11</v>
      </c>
      <c r="AS59" s="35">
        <v>1547.11</v>
      </c>
      <c r="AT59" s="35">
        <v>1547.11</v>
      </c>
      <c r="AU59" s="35">
        <v>6188.56</v>
      </c>
      <c r="AV59" s="41">
        <f t="shared" si="1"/>
        <v>12377</v>
      </c>
      <c r="AW59" s="41">
        <f>+U59-AV59</f>
        <v>0</v>
      </c>
    </row>
    <row r="60" spans="1:49" x14ac:dyDescent="0.3">
      <c r="A60" s="42" t="s">
        <v>3</v>
      </c>
      <c r="B60" s="43" t="s">
        <v>0</v>
      </c>
      <c r="C60" s="44" t="s">
        <v>423</v>
      </c>
      <c r="D60" s="45" t="s">
        <v>243</v>
      </c>
      <c r="E60" s="44" t="s">
        <v>19</v>
      </c>
      <c r="F60" s="44" t="s">
        <v>574</v>
      </c>
      <c r="G60" s="44" t="s">
        <v>4219</v>
      </c>
      <c r="H60" s="45" t="s">
        <v>650</v>
      </c>
      <c r="I60" s="45" t="s">
        <v>269</v>
      </c>
      <c r="J60" s="45" t="s">
        <v>430</v>
      </c>
      <c r="K60" s="45" t="s">
        <v>430</v>
      </c>
      <c r="L60" s="44" t="s">
        <v>250</v>
      </c>
      <c r="M60" s="44" t="s">
        <v>556</v>
      </c>
      <c r="N60" s="46" t="s">
        <v>251</v>
      </c>
      <c r="O60" s="45" t="s">
        <v>250</v>
      </c>
      <c r="P60" s="45" t="s">
        <v>397</v>
      </c>
      <c r="Q60" s="45" t="s">
        <v>34</v>
      </c>
      <c r="R60" s="47" t="s">
        <v>33</v>
      </c>
      <c r="S60" s="38" t="s">
        <v>35</v>
      </c>
      <c r="T60" s="39">
        <v>0</v>
      </c>
      <c r="U60" s="39">
        <v>2249</v>
      </c>
      <c r="V60" s="34"/>
      <c r="W60" s="34"/>
      <c r="X60" s="39">
        <v>2249</v>
      </c>
      <c r="Y60" s="50">
        <f>+IFERROR(X60/U60,0)</f>
        <v>1</v>
      </c>
      <c r="Z60" s="49">
        <f>+U60-X60</f>
        <v>0</v>
      </c>
      <c r="AA60" s="48"/>
      <c r="AB60" s="39">
        <v>2249</v>
      </c>
      <c r="AC60" s="49">
        <v>0</v>
      </c>
      <c r="AD60" s="39">
        <v>0</v>
      </c>
      <c r="AE60" s="48"/>
      <c r="AF60" s="49">
        <v>0</v>
      </c>
      <c r="AG60" s="50">
        <f>+IFERROR(AF60/U60,0)</f>
        <v>0</v>
      </c>
      <c r="AH60" s="49">
        <f>+Tabla1[[#This Row],[PIM]]-Tabla1[[#This Row],[DEVENGADO2]]</f>
        <v>2249</v>
      </c>
      <c r="AI60" s="35">
        <v>0</v>
      </c>
      <c r="AJ60" s="35">
        <v>0</v>
      </c>
      <c r="AK60" s="35">
        <v>0</v>
      </c>
      <c r="AL60" s="35">
        <v>0</v>
      </c>
      <c r="AM60" s="35">
        <v>0</v>
      </c>
      <c r="AN60" s="35">
        <v>0</v>
      </c>
      <c r="AO60" s="35">
        <v>0</v>
      </c>
      <c r="AP60" s="35">
        <v>562.11663333333331</v>
      </c>
      <c r="AQ60" s="35">
        <v>0</v>
      </c>
      <c r="AR60" s="35">
        <v>0</v>
      </c>
      <c r="AS60" s="35">
        <v>0</v>
      </c>
      <c r="AT60" s="35">
        <v>0</v>
      </c>
      <c r="AU60" s="35">
        <v>1686.8833666666667</v>
      </c>
      <c r="AV60" s="41">
        <f t="shared" si="1"/>
        <v>2249</v>
      </c>
      <c r="AW60" s="41">
        <f>+U60-AV60</f>
        <v>0</v>
      </c>
    </row>
    <row r="61" spans="1:49" x14ac:dyDescent="0.3">
      <c r="A61" s="42" t="s">
        <v>3</v>
      </c>
      <c r="B61" s="43" t="s">
        <v>0</v>
      </c>
      <c r="C61" s="44" t="s">
        <v>423</v>
      </c>
      <c r="D61" s="45" t="s">
        <v>243</v>
      </c>
      <c r="E61" s="44" t="s">
        <v>19</v>
      </c>
      <c r="F61" s="44" t="s">
        <v>574</v>
      </c>
      <c r="G61" s="44" t="s">
        <v>4219</v>
      </c>
      <c r="H61" s="45" t="s">
        <v>4</v>
      </c>
      <c r="I61" s="45" t="s">
        <v>269</v>
      </c>
      <c r="J61" s="45" t="s">
        <v>430</v>
      </c>
      <c r="K61" s="45" t="s">
        <v>430</v>
      </c>
      <c r="L61" s="44" t="s">
        <v>250</v>
      </c>
      <c r="M61" s="44" t="s">
        <v>556</v>
      </c>
      <c r="N61" s="46" t="s">
        <v>251</v>
      </c>
      <c r="O61" s="45" t="s">
        <v>250</v>
      </c>
      <c r="P61" s="45" t="s">
        <v>397</v>
      </c>
      <c r="Q61" s="45" t="s">
        <v>415</v>
      </c>
      <c r="R61" s="47" t="s">
        <v>526</v>
      </c>
      <c r="S61" s="38" t="s">
        <v>575</v>
      </c>
      <c r="T61" s="39">
        <v>1800</v>
      </c>
      <c r="U61" s="39">
        <v>1800</v>
      </c>
      <c r="V61" s="34"/>
      <c r="W61" s="34"/>
      <c r="X61" s="39">
        <v>1800</v>
      </c>
      <c r="Y61" s="50">
        <f>+IFERROR(X61/U61,0)</f>
        <v>1</v>
      </c>
      <c r="Z61" s="49">
        <f>+U61-X61</f>
        <v>0</v>
      </c>
      <c r="AA61" s="48"/>
      <c r="AB61" s="39">
        <v>1800</v>
      </c>
      <c r="AC61" s="49">
        <v>0</v>
      </c>
      <c r="AD61" s="39">
        <v>0</v>
      </c>
      <c r="AE61" s="48"/>
      <c r="AF61" s="49">
        <v>0</v>
      </c>
      <c r="AG61" s="50">
        <f>+IFERROR(AF61/U61,0)</f>
        <v>0</v>
      </c>
      <c r="AH61" s="49">
        <f>+Tabla1[[#This Row],[PIM]]-Tabla1[[#This Row],[DEVENGADO2]]</f>
        <v>1800</v>
      </c>
      <c r="AI61" s="35">
        <v>0</v>
      </c>
      <c r="AJ61" s="35">
        <v>0</v>
      </c>
      <c r="AK61" s="35">
        <v>0</v>
      </c>
      <c r="AL61" s="35">
        <v>0</v>
      </c>
      <c r="AM61" s="35">
        <v>0</v>
      </c>
      <c r="AN61" s="35">
        <v>0</v>
      </c>
      <c r="AO61" s="35">
        <v>0</v>
      </c>
      <c r="AP61" s="35">
        <v>900</v>
      </c>
      <c r="AQ61" s="35">
        <v>0</v>
      </c>
      <c r="AR61" s="35">
        <v>0</v>
      </c>
      <c r="AS61" s="35">
        <v>0</v>
      </c>
      <c r="AT61" s="35">
        <v>0</v>
      </c>
      <c r="AU61" s="35">
        <v>900</v>
      </c>
      <c r="AV61" s="41">
        <f t="shared" si="1"/>
        <v>1800</v>
      </c>
      <c r="AW61" s="41">
        <f>+U61-AV61</f>
        <v>0</v>
      </c>
    </row>
    <row r="62" spans="1:49" x14ac:dyDescent="0.3">
      <c r="A62" s="42" t="s">
        <v>3</v>
      </c>
      <c r="B62" s="43" t="s">
        <v>0</v>
      </c>
      <c r="C62" s="44" t="s">
        <v>423</v>
      </c>
      <c r="D62" s="45" t="s">
        <v>243</v>
      </c>
      <c r="E62" s="44" t="s">
        <v>19</v>
      </c>
      <c r="F62" s="44" t="s">
        <v>574</v>
      </c>
      <c r="G62" s="44" t="s">
        <v>4219</v>
      </c>
      <c r="H62" s="45" t="s">
        <v>4</v>
      </c>
      <c r="I62" s="45" t="s">
        <v>269</v>
      </c>
      <c r="J62" s="45" t="s">
        <v>430</v>
      </c>
      <c r="K62" s="45" t="s">
        <v>430</v>
      </c>
      <c r="L62" s="44" t="s">
        <v>250</v>
      </c>
      <c r="M62" s="44" t="s">
        <v>556</v>
      </c>
      <c r="N62" s="46" t="s">
        <v>251</v>
      </c>
      <c r="O62" s="45" t="s">
        <v>250</v>
      </c>
      <c r="P62" s="45" t="s">
        <v>397</v>
      </c>
      <c r="Q62" s="45" t="s">
        <v>416</v>
      </c>
      <c r="R62" s="47" t="s">
        <v>528</v>
      </c>
      <c r="S62" s="38" t="s">
        <v>576</v>
      </c>
      <c r="T62" s="39">
        <v>78210</v>
      </c>
      <c r="U62" s="39">
        <v>81762</v>
      </c>
      <c r="V62" s="34"/>
      <c r="W62" s="34"/>
      <c r="X62" s="39">
        <v>81762</v>
      </c>
      <c r="Y62" s="50">
        <f>+IFERROR(X62/U62,0)</f>
        <v>1</v>
      </c>
      <c r="Z62" s="49">
        <f>+U62-X62</f>
        <v>0</v>
      </c>
      <c r="AA62" s="48"/>
      <c r="AB62" s="39">
        <v>81762</v>
      </c>
      <c r="AC62" s="49">
        <v>0</v>
      </c>
      <c r="AD62" s="39">
        <v>47592.100000000006</v>
      </c>
      <c r="AE62" s="48"/>
      <c r="AF62" s="49">
        <v>47592.100000000006</v>
      </c>
      <c r="AG62" s="50">
        <f>+IFERROR(AF62/U62,0)</f>
        <v>0.58208091778576854</v>
      </c>
      <c r="AH62" s="49">
        <f>+Tabla1[[#This Row],[PIM]]-Tabla1[[#This Row],[DEVENGADO2]]</f>
        <v>34169.899999999994</v>
      </c>
      <c r="AI62" s="35">
        <v>6710.8</v>
      </c>
      <c r="AJ62" s="35">
        <v>6817.57</v>
      </c>
      <c r="AK62" s="35">
        <v>6875.43</v>
      </c>
      <c r="AL62" s="35">
        <v>6811.69</v>
      </c>
      <c r="AM62" s="35">
        <v>6808.26</v>
      </c>
      <c r="AN62" s="35">
        <v>6807.77</v>
      </c>
      <c r="AO62" s="35">
        <v>6760.58</v>
      </c>
      <c r="AP62" s="35">
        <v>0</v>
      </c>
      <c r="AQ62" s="35">
        <v>6517.57</v>
      </c>
      <c r="AR62" s="35">
        <v>6517.57</v>
      </c>
      <c r="AS62" s="35">
        <v>6517.57</v>
      </c>
      <c r="AT62" s="35">
        <v>6517.57</v>
      </c>
      <c r="AU62" s="35">
        <v>8099.6199999999953</v>
      </c>
      <c r="AV62" s="41">
        <f t="shared" si="1"/>
        <v>81762</v>
      </c>
      <c r="AW62" s="41">
        <f>+U62-AV62</f>
        <v>0</v>
      </c>
    </row>
    <row r="63" spans="1:49" x14ac:dyDescent="0.3">
      <c r="A63" s="42" t="s">
        <v>3</v>
      </c>
      <c r="B63" s="43" t="s">
        <v>0</v>
      </c>
      <c r="C63" s="44" t="s">
        <v>423</v>
      </c>
      <c r="D63" s="45" t="s">
        <v>243</v>
      </c>
      <c r="E63" s="44" t="s">
        <v>19</v>
      </c>
      <c r="F63" s="44" t="s">
        <v>574</v>
      </c>
      <c r="G63" s="44" t="s">
        <v>4219</v>
      </c>
      <c r="H63" s="45" t="s">
        <v>650</v>
      </c>
      <c r="I63" s="45" t="s">
        <v>579</v>
      </c>
      <c r="J63" s="45" t="s">
        <v>430</v>
      </c>
      <c r="K63" s="45" t="s">
        <v>430</v>
      </c>
      <c r="L63" s="44" t="s">
        <v>250</v>
      </c>
      <c r="M63" s="44" t="s">
        <v>556</v>
      </c>
      <c r="N63" s="46" t="s">
        <v>251</v>
      </c>
      <c r="O63" s="45" t="s">
        <v>250</v>
      </c>
      <c r="P63" s="45" t="s">
        <v>397</v>
      </c>
      <c r="Q63" s="45" t="s">
        <v>3179</v>
      </c>
      <c r="R63" s="47" t="s">
        <v>531</v>
      </c>
      <c r="S63" s="38" t="s">
        <v>3178</v>
      </c>
      <c r="T63" s="39">
        <v>0</v>
      </c>
      <c r="U63" s="39">
        <v>1114</v>
      </c>
      <c r="V63" s="34"/>
      <c r="W63" s="34"/>
      <c r="X63" s="39">
        <v>1114</v>
      </c>
      <c r="Y63" s="50">
        <f>+IFERROR(X63/U63,0)</f>
        <v>1</v>
      </c>
      <c r="Z63" s="49">
        <f>+U63-X63</f>
        <v>0</v>
      </c>
      <c r="AA63" s="48"/>
      <c r="AB63" s="39">
        <v>1114</v>
      </c>
      <c r="AC63" s="49">
        <v>0</v>
      </c>
      <c r="AD63" s="39">
        <v>0</v>
      </c>
      <c r="AE63" s="48"/>
      <c r="AF63" s="49">
        <v>0</v>
      </c>
      <c r="AG63" s="50">
        <f>+IFERROR(AF63/U63,0)</f>
        <v>0</v>
      </c>
      <c r="AH63" s="49">
        <f>+Tabla1[[#This Row],[PIM]]-Tabla1[[#This Row],[DEVENGADO2]]</f>
        <v>1114</v>
      </c>
      <c r="AI63" s="35">
        <v>0</v>
      </c>
      <c r="AJ63" s="35">
        <v>0</v>
      </c>
      <c r="AK63" s="35">
        <v>0</v>
      </c>
      <c r="AL63" s="35">
        <v>0</v>
      </c>
      <c r="AM63" s="35">
        <v>0</v>
      </c>
      <c r="AN63" s="35">
        <v>0</v>
      </c>
      <c r="AO63" s="35">
        <v>0</v>
      </c>
      <c r="AP63" s="35">
        <v>0</v>
      </c>
      <c r="AQ63" s="35">
        <v>139.23989999999998</v>
      </c>
      <c r="AR63" s="35">
        <v>139.23989999999998</v>
      </c>
      <c r="AS63" s="35">
        <v>139.23989999999998</v>
      </c>
      <c r="AT63" s="35">
        <v>139.23989999999998</v>
      </c>
      <c r="AU63" s="35">
        <v>557.04040000000009</v>
      </c>
      <c r="AV63" s="41">
        <f t="shared" si="1"/>
        <v>1114</v>
      </c>
      <c r="AW63" s="41">
        <f>+U63-AV63</f>
        <v>0</v>
      </c>
    </row>
    <row r="64" spans="1:49" x14ac:dyDescent="0.3">
      <c r="A64" s="42" t="s">
        <v>3</v>
      </c>
      <c r="B64" s="43" t="s">
        <v>0</v>
      </c>
      <c r="C64" s="44" t="s">
        <v>423</v>
      </c>
      <c r="D64" s="45" t="s">
        <v>243</v>
      </c>
      <c r="E64" s="44" t="s">
        <v>19</v>
      </c>
      <c r="F64" s="44" t="s">
        <v>574</v>
      </c>
      <c r="G64" s="44" t="s">
        <v>4219</v>
      </c>
      <c r="H64" s="45" t="s">
        <v>4</v>
      </c>
      <c r="I64" s="45" t="s">
        <v>269</v>
      </c>
      <c r="J64" s="45" t="s">
        <v>430</v>
      </c>
      <c r="K64" s="45" t="s">
        <v>430</v>
      </c>
      <c r="L64" s="44" t="s">
        <v>250</v>
      </c>
      <c r="M64" s="44" t="s">
        <v>556</v>
      </c>
      <c r="N64" s="46" t="s">
        <v>251</v>
      </c>
      <c r="O64" s="45" t="s">
        <v>250</v>
      </c>
      <c r="P64" s="45" t="s">
        <v>397</v>
      </c>
      <c r="Q64" s="45" t="s">
        <v>419</v>
      </c>
      <c r="R64" s="47" t="s">
        <v>529</v>
      </c>
      <c r="S64" s="38" t="s">
        <v>577</v>
      </c>
      <c r="T64" s="39">
        <v>8280</v>
      </c>
      <c r="U64" s="39">
        <v>6847</v>
      </c>
      <c r="V64" s="34"/>
      <c r="W64" s="34"/>
      <c r="X64" s="39">
        <v>6847</v>
      </c>
      <c r="Y64" s="50">
        <f>+IFERROR(X64/U64,0)</f>
        <v>1</v>
      </c>
      <c r="Z64" s="49">
        <f>+U64-X64</f>
        <v>0</v>
      </c>
      <c r="AA64" s="48"/>
      <c r="AB64" s="39">
        <v>6847</v>
      </c>
      <c r="AC64" s="49">
        <v>0</v>
      </c>
      <c r="AD64" s="39">
        <v>3982.4500000000003</v>
      </c>
      <c r="AE64" s="48"/>
      <c r="AF64" s="49">
        <v>3982.4500000000003</v>
      </c>
      <c r="AG64" s="50">
        <f>+IFERROR(AF64/U64,0)</f>
        <v>0.58163429239082809</v>
      </c>
      <c r="AH64" s="49">
        <f>+Tabla1[[#This Row],[PIM]]-Tabla1[[#This Row],[DEVENGADO2]]</f>
        <v>2864.5499999999997</v>
      </c>
      <c r="AI64" s="35">
        <v>566.39</v>
      </c>
      <c r="AJ64" s="35">
        <v>570.53</v>
      </c>
      <c r="AK64" s="35">
        <v>570.26</v>
      </c>
      <c r="AL64" s="35">
        <v>570</v>
      </c>
      <c r="AM64" s="35">
        <v>569.85</v>
      </c>
      <c r="AN64" s="35">
        <v>569.82000000000005</v>
      </c>
      <c r="AO64" s="35">
        <v>565.6</v>
      </c>
      <c r="AP64" s="35">
        <v>0</v>
      </c>
      <c r="AQ64" s="35">
        <v>566.39</v>
      </c>
      <c r="AR64" s="35">
        <v>566.39</v>
      </c>
      <c r="AS64" s="35">
        <v>566.39</v>
      </c>
      <c r="AT64" s="35">
        <v>566.39</v>
      </c>
      <c r="AU64" s="35">
        <v>598.98999999999887</v>
      </c>
      <c r="AV64" s="41">
        <f t="shared" si="1"/>
        <v>6847</v>
      </c>
      <c r="AW64" s="41">
        <f>+U64-AV64</f>
        <v>0</v>
      </c>
    </row>
    <row r="65" spans="1:49" x14ac:dyDescent="0.3">
      <c r="A65" s="42" t="s">
        <v>3</v>
      </c>
      <c r="B65" s="43" t="s">
        <v>0</v>
      </c>
      <c r="C65" s="44" t="s">
        <v>423</v>
      </c>
      <c r="D65" s="45" t="s">
        <v>243</v>
      </c>
      <c r="E65" s="44" t="s">
        <v>19</v>
      </c>
      <c r="F65" s="44" t="s">
        <v>574</v>
      </c>
      <c r="G65" s="44" t="s">
        <v>4219</v>
      </c>
      <c r="H65" s="45" t="s">
        <v>650</v>
      </c>
      <c r="I65" s="45" t="s">
        <v>579</v>
      </c>
      <c r="J65" s="45" t="s">
        <v>430</v>
      </c>
      <c r="K65" s="45" t="s">
        <v>430</v>
      </c>
      <c r="L65" s="44" t="s">
        <v>250</v>
      </c>
      <c r="M65" s="44" t="s">
        <v>556</v>
      </c>
      <c r="N65" s="46" t="s">
        <v>251</v>
      </c>
      <c r="O65" s="45" t="s">
        <v>250</v>
      </c>
      <c r="P65" s="45" t="s">
        <v>397</v>
      </c>
      <c r="Q65" s="45" t="s">
        <v>3181</v>
      </c>
      <c r="R65" s="47" t="s">
        <v>532</v>
      </c>
      <c r="S65" s="38" t="s">
        <v>3180</v>
      </c>
      <c r="T65" s="39">
        <v>0</v>
      </c>
      <c r="U65" s="39">
        <v>903</v>
      </c>
      <c r="V65" s="34"/>
      <c r="W65" s="34"/>
      <c r="X65" s="39">
        <v>903</v>
      </c>
      <c r="Y65" s="50">
        <f>+IFERROR(X65/U65,0)</f>
        <v>1</v>
      </c>
      <c r="Z65" s="49">
        <f>+U65-X65</f>
        <v>0</v>
      </c>
      <c r="AA65" s="48"/>
      <c r="AB65" s="39">
        <v>903</v>
      </c>
      <c r="AC65" s="49">
        <v>0</v>
      </c>
      <c r="AD65" s="39">
        <v>0</v>
      </c>
      <c r="AE65" s="48"/>
      <c r="AF65" s="49">
        <v>0</v>
      </c>
      <c r="AG65" s="50">
        <f>+IFERROR(AF65/U65,0)</f>
        <v>0</v>
      </c>
      <c r="AH65" s="49">
        <f>+Tabla1[[#This Row],[PIM]]-Tabla1[[#This Row],[DEVENGADO2]]</f>
        <v>903</v>
      </c>
      <c r="AI65" s="35">
        <v>0</v>
      </c>
      <c r="AJ65" s="35">
        <v>0</v>
      </c>
      <c r="AK65" s="35">
        <v>0</v>
      </c>
      <c r="AL65" s="35">
        <v>0</v>
      </c>
      <c r="AM65" s="35">
        <v>0</v>
      </c>
      <c r="AN65" s="35">
        <v>0</v>
      </c>
      <c r="AO65" s="35">
        <v>0</v>
      </c>
      <c r="AP65" s="35">
        <v>0</v>
      </c>
      <c r="AQ65" s="35">
        <v>0</v>
      </c>
      <c r="AR65" s="35">
        <v>0</v>
      </c>
      <c r="AS65" s="35">
        <v>0</v>
      </c>
      <c r="AT65" s="35">
        <v>0</v>
      </c>
      <c r="AU65" s="35">
        <v>903</v>
      </c>
      <c r="AV65" s="41">
        <f t="shared" si="1"/>
        <v>903</v>
      </c>
      <c r="AW65" s="41">
        <f>+U65-AV65</f>
        <v>0</v>
      </c>
    </row>
    <row r="66" spans="1:49" x14ac:dyDescent="0.3">
      <c r="A66" s="42" t="s">
        <v>3</v>
      </c>
      <c r="B66" s="43" t="s">
        <v>0</v>
      </c>
      <c r="C66" s="44" t="s">
        <v>423</v>
      </c>
      <c r="D66" s="45" t="s">
        <v>243</v>
      </c>
      <c r="E66" s="44" t="s">
        <v>19</v>
      </c>
      <c r="F66" s="44" t="s">
        <v>574</v>
      </c>
      <c r="G66" s="44" t="s">
        <v>4219</v>
      </c>
      <c r="H66" s="45" t="s">
        <v>578</v>
      </c>
      <c r="I66" s="45" t="s">
        <v>579</v>
      </c>
      <c r="J66" s="45" t="s">
        <v>430</v>
      </c>
      <c r="K66" s="45" t="s">
        <v>430</v>
      </c>
      <c r="L66" s="44" t="s">
        <v>250</v>
      </c>
      <c r="M66" s="44" t="s">
        <v>556</v>
      </c>
      <c r="N66" s="46" t="s">
        <v>251</v>
      </c>
      <c r="O66" s="45" t="s">
        <v>250</v>
      </c>
      <c r="P66" s="45" t="s">
        <v>393</v>
      </c>
      <c r="Q66" s="45" t="s">
        <v>49</v>
      </c>
      <c r="R66" s="47" t="s">
        <v>48</v>
      </c>
      <c r="S66" s="38" t="s">
        <v>50</v>
      </c>
      <c r="T66" s="39">
        <v>4800</v>
      </c>
      <c r="U66" s="39">
        <v>5107</v>
      </c>
      <c r="V66" s="34"/>
      <c r="W66" s="34"/>
      <c r="X66" s="39">
        <v>5106.99</v>
      </c>
      <c r="Y66" s="50">
        <f>+IFERROR(X66/U66,0)</f>
        <v>0.99999804190327002</v>
      </c>
      <c r="Z66" s="49">
        <f>+U66-X66</f>
        <v>1.0000000000218279E-2</v>
      </c>
      <c r="AA66" s="48"/>
      <c r="AB66" s="39">
        <v>5106.99</v>
      </c>
      <c r="AC66" s="49">
        <v>1.0000000000218279E-2</v>
      </c>
      <c r="AD66" s="39">
        <v>2259.8199999999997</v>
      </c>
      <c r="AE66" s="48"/>
      <c r="AF66" s="49">
        <v>1850.38</v>
      </c>
      <c r="AG66" s="50">
        <f>+IFERROR(AF66/U66,0)</f>
        <v>0.36232230272175447</v>
      </c>
      <c r="AH66" s="49">
        <f>+Tabla1[[#This Row],[PIM]]-Tabla1[[#This Row],[DEVENGADO2]]</f>
        <v>3256.62</v>
      </c>
      <c r="AI66" s="35">
        <v>0</v>
      </c>
      <c r="AJ66" s="35">
        <v>0</v>
      </c>
      <c r="AK66" s="35">
        <v>0</v>
      </c>
      <c r="AL66" s="35">
        <v>0</v>
      </c>
      <c r="AM66" s="35">
        <v>605</v>
      </c>
      <c r="AN66" s="35">
        <v>1245.3800000000001</v>
      </c>
      <c r="AO66" s="35">
        <v>0</v>
      </c>
      <c r="AP66" s="35">
        <v>400</v>
      </c>
      <c r="AQ66" s="35">
        <v>400</v>
      </c>
      <c r="AR66" s="35">
        <v>400</v>
      </c>
      <c r="AS66" s="35">
        <v>400</v>
      </c>
      <c r="AT66" s="35">
        <v>400</v>
      </c>
      <c r="AU66" s="35">
        <v>1256.6199999999999</v>
      </c>
      <c r="AV66" s="41">
        <f t="shared" si="1"/>
        <v>5107</v>
      </c>
      <c r="AW66" s="41">
        <f>+U66-AV66</f>
        <v>0</v>
      </c>
    </row>
    <row r="67" spans="1:49" x14ac:dyDescent="0.3">
      <c r="A67" s="42" t="s">
        <v>3</v>
      </c>
      <c r="B67" s="43" t="s">
        <v>0</v>
      </c>
      <c r="C67" s="44" t="s">
        <v>423</v>
      </c>
      <c r="D67" s="45" t="s">
        <v>243</v>
      </c>
      <c r="E67" s="44" t="s">
        <v>19</v>
      </c>
      <c r="F67" s="44" t="s">
        <v>574</v>
      </c>
      <c r="G67" s="44" t="s">
        <v>4219</v>
      </c>
      <c r="H67" s="45" t="s">
        <v>91</v>
      </c>
      <c r="I67" s="45" t="s">
        <v>579</v>
      </c>
      <c r="J67" s="45" t="s">
        <v>430</v>
      </c>
      <c r="K67" s="45" t="s">
        <v>430</v>
      </c>
      <c r="L67" s="44" t="s">
        <v>250</v>
      </c>
      <c r="M67" s="44" t="s">
        <v>556</v>
      </c>
      <c r="N67" s="46" t="s">
        <v>251</v>
      </c>
      <c r="O67" s="45" t="s">
        <v>250</v>
      </c>
      <c r="P67" s="45" t="s">
        <v>393</v>
      </c>
      <c r="Q67" s="45" t="s">
        <v>67</v>
      </c>
      <c r="R67" s="47" t="s">
        <v>24</v>
      </c>
      <c r="S67" s="38" t="s">
        <v>66</v>
      </c>
      <c r="T67" s="39">
        <v>0</v>
      </c>
      <c r="U67" s="39">
        <v>6300</v>
      </c>
      <c r="V67" s="34"/>
      <c r="W67" s="34"/>
      <c r="X67" s="39">
        <v>6300</v>
      </c>
      <c r="Y67" s="50">
        <f>+IFERROR(X67/U67,0)</f>
        <v>1</v>
      </c>
      <c r="Z67" s="49">
        <f>+U67-X67</f>
        <v>0</v>
      </c>
      <c r="AA67" s="48"/>
      <c r="AB67" s="39">
        <v>6300</v>
      </c>
      <c r="AC67" s="49">
        <v>0</v>
      </c>
      <c r="AD67" s="39">
        <v>3155.3</v>
      </c>
      <c r="AE67" s="48"/>
      <c r="AF67" s="49">
        <v>3155.3</v>
      </c>
      <c r="AG67" s="50">
        <f>+IFERROR(AF67/U67,0)</f>
        <v>0.50084126984126986</v>
      </c>
      <c r="AH67" s="49">
        <f>+Tabla1[[#This Row],[PIM]]-Tabla1[[#This Row],[DEVENGADO2]]</f>
        <v>3144.7</v>
      </c>
      <c r="AI67" s="35">
        <v>500</v>
      </c>
      <c r="AJ67" s="35">
        <v>70</v>
      </c>
      <c r="AK67" s="35">
        <v>0</v>
      </c>
      <c r="AL67" s="35">
        <v>1142.8</v>
      </c>
      <c r="AM67" s="35">
        <v>0</v>
      </c>
      <c r="AN67" s="35">
        <v>996</v>
      </c>
      <c r="AO67" s="35">
        <v>446.5</v>
      </c>
      <c r="AP67" s="35">
        <v>572.72727272727275</v>
      </c>
      <c r="AQ67" s="35">
        <v>572.72727272727275</v>
      </c>
      <c r="AR67" s="35">
        <v>572.72727272727275</v>
      </c>
      <c r="AS67" s="35">
        <v>572.72727272727275</v>
      </c>
      <c r="AT67" s="35">
        <v>572.72727272727275</v>
      </c>
      <c r="AU67" s="35">
        <v>281.06363636363494</v>
      </c>
      <c r="AV67" s="41">
        <f t="shared" si="1"/>
        <v>6300</v>
      </c>
      <c r="AW67" s="41">
        <f>+U67-AV67</f>
        <v>0</v>
      </c>
    </row>
    <row r="68" spans="1:49" x14ac:dyDescent="0.3">
      <c r="A68" s="42" t="s">
        <v>3</v>
      </c>
      <c r="B68" s="43" t="s">
        <v>0</v>
      </c>
      <c r="C68" s="44" t="s">
        <v>423</v>
      </c>
      <c r="D68" s="45" t="s">
        <v>243</v>
      </c>
      <c r="E68" s="44" t="s">
        <v>19</v>
      </c>
      <c r="F68" s="44" t="s">
        <v>574</v>
      </c>
      <c r="G68" s="44" t="s">
        <v>4219</v>
      </c>
      <c r="H68" s="45" t="s">
        <v>91</v>
      </c>
      <c r="I68" s="45" t="s">
        <v>579</v>
      </c>
      <c r="J68" s="45" t="s">
        <v>430</v>
      </c>
      <c r="K68" s="45" t="s">
        <v>430</v>
      </c>
      <c r="L68" s="44" t="s">
        <v>250</v>
      </c>
      <c r="M68" s="44" t="s">
        <v>556</v>
      </c>
      <c r="N68" s="46" t="s">
        <v>251</v>
      </c>
      <c r="O68" s="45" t="s">
        <v>250</v>
      </c>
      <c r="P68" s="45" t="s">
        <v>393</v>
      </c>
      <c r="Q68" s="45" t="s">
        <v>69</v>
      </c>
      <c r="R68" s="47" t="s">
        <v>68</v>
      </c>
      <c r="S68" s="38" t="s">
        <v>70</v>
      </c>
      <c r="T68" s="39">
        <v>545</v>
      </c>
      <c r="U68" s="39">
        <v>0</v>
      </c>
      <c r="V68" s="34"/>
      <c r="W68" s="34"/>
      <c r="X68" s="39">
        <v>0</v>
      </c>
      <c r="Y68" s="50">
        <f>+IFERROR(X68/U68,0)</f>
        <v>0</v>
      </c>
      <c r="Z68" s="49">
        <f>+U68-X68</f>
        <v>0</v>
      </c>
      <c r="AA68" s="48"/>
      <c r="AB68" s="39">
        <v>0</v>
      </c>
      <c r="AC68" s="49">
        <v>0</v>
      </c>
      <c r="AD68" s="39">
        <v>0</v>
      </c>
      <c r="AE68" s="48"/>
      <c r="AF68" s="49">
        <v>0</v>
      </c>
      <c r="AG68" s="50">
        <f>+IFERROR(AF68/U68,0)</f>
        <v>0</v>
      </c>
      <c r="AH68" s="49">
        <f>+Tabla1[[#This Row],[PIM]]-Tabla1[[#This Row],[DEVENGADO2]]</f>
        <v>0</v>
      </c>
      <c r="AI68" s="35">
        <v>0</v>
      </c>
      <c r="AJ68" s="35">
        <v>0</v>
      </c>
      <c r="AK68" s="35">
        <v>0</v>
      </c>
      <c r="AL68" s="35">
        <v>0</v>
      </c>
      <c r="AM68" s="35">
        <v>0</v>
      </c>
      <c r="AN68" s="35">
        <v>0</v>
      </c>
      <c r="AO68" s="35">
        <v>0</v>
      </c>
      <c r="AP68" s="35">
        <v>0</v>
      </c>
      <c r="AQ68" s="35">
        <v>0</v>
      </c>
      <c r="AR68" s="35">
        <v>0</v>
      </c>
      <c r="AS68" s="35">
        <v>0</v>
      </c>
      <c r="AT68" s="35">
        <v>0</v>
      </c>
      <c r="AU68" s="35">
        <v>0</v>
      </c>
      <c r="AV68" s="41">
        <f t="shared" si="1"/>
        <v>0</v>
      </c>
      <c r="AW68" s="41">
        <f>+U68-AV68</f>
        <v>0</v>
      </c>
    </row>
    <row r="69" spans="1:49" x14ac:dyDescent="0.3">
      <c r="A69" s="42" t="s">
        <v>3</v>
      </c>
      <c r="B69" s="43" t="s">
        <v>0</v>
      </c>
      <c r="C69" s="44" t="s">
        <v>423</v>
      </c>
      <c r="D69" s="45" t="s">
        <v>243</v>
      </c>
      <c r="E69" s="44" t="s">
        <v>19</v>
      </c>
      <c r="F69" s="44" t="s">
        <v>574</v>
      </c>
      <c r="G69" s="44" t="s">
        <v>4219</v>
      </c>
      <c r="H69" s="45" t="s">
        <v>580</v>
      </c>
      <c r="I69" s="45" t="s">
        <v>579</v>
      </c>
      <c r="J69" s="45" t="s">
        <v>430</v>
      </c>
      <c r="K69" s="45" t="s">
        <v>430</v>
      </c>
      <c r="L69" s="44" t="s">
        <v>250</v>
      </c>
      <c r="M69" s="44" t="s">
        <v>556</v>
      </c>
      <c r="N69" s="46" t="s">
        <v>251</v>
      </c>
      <c r="O69" s="45" t="s">
        <v>250</v>
      </c>
      <c r="P69" s="45" t="s">
        <v>393</v>
      </c>
      <c r="Q69" s="45" t="s">
        <v>95</v>
      </c>
      <c r="R69" s="47" t="s">
        <v>25</v>
      </c>
      <c r="S69" s="38" t="s">
        <v>92</v>
      </c>
      <c r="T69" s="39">
        <v>2000</v>
      </c>
      <c r="U69" s="39">
        <v>100</v>
      </c>
      <c r="V69" s="34"/>
      <c r="W69" s="34"/>
      <c r="X69" s="39">
        <v>100</v>
      </c>
      <c r="Y69" s="50">
        <f>+IFERROR(X69/U69,0)</f>
        <v>1</v>
      </c>
      <c r="Z69" s="49">
        <f>+U69-X69</f>
        <v>0</v>
      </c>
      <c r="AA69" s="48"/>
      <c r="AB69" s="39">
        <v>100</v>
      </c>
      <c r="AC69" s="49">
        <v>0</v>
      </c>
      <c r="AD69" s="39">
        <v>0</v>
      </c>
      <c r="AE69" s="48"/>
      <c r="AF69" s="49">
        <v>0</v>
      </c>
      <c r="AG69" s="50">
        <f>+IFERROR(AF69/U69,0)</f>
        <v>0</v>
      </c>
      <c r="AH69" s="49">
        <f>+Tabla1[[#This Row],[PIM]]-Tabla1[[#This Row],[DEVENGADO2]]</f>
        <v>100</v>
      </c>
      <c r="AI69" s="35">
        <v>0</v>
      </c>
      <c r="AJ69" s="35">
        <v>0</v>
      </c>
      <c r="AK69" s="35">
        <v>0</v>
      </c>
      <c r="AL69" s="35">
        <v>0</v>
      </c>
      <c r="AM69" s="35">
        <v>0</v>
      </c>
      <c r="AN69" s="35">
        <v>0</v>
      </c>
      <c r="AO69" s="35">
        <v>0</v>
      </c>
      <c r="AP69" s="35">
        <v>0</v>
      </c>
      <c r="AQ69" s="35">
        <v>0</v>
      </c>
      <c r="AR69" s="35">
        <v>0</v>
      </c>
      <c r="AS69" s="35">
        <v>0</v>
      </c>
      <c r="AT69" s="35">
        <v>0</v>
      </c>
      <c r="AU69" s="35">
        <v>100</v>
      </c>
      <c r="AV69" s="41">
        <f t="shared" si="1"/>
        <v>100</v>
      </c>
      <c r="AW69" s="41">
        <f>+U69-AV69</f>
        <v>0</v>
      </c>
    </row>
    <row r="70" spans="1:49" x14ac:dyDescent="0.3">
      <c r="A70" s="42" t="s">
        <v>3</v>
      </c>
      <c r="B70" s="43" t="s">
        <v>0</v>
      </c>
      <c r="C70" s="44" t="s">
        <v>423</v>
      </c>
      <c r="D70" s="45" t="s">
        <v>243</v>
      </c>
      <c r="E70" s="44" t="s">
        <v>19</v>
      </c>
      <c r="F70" s="44" t="s">
        <v>574</v>
      </c>
      <c r="G70" s="44" t="s">
        <v>4219</v>
      </c>
      <c r="H70" s="45" t="s">
        <v>580</v>
      </c>
      <c r="I70" s="45" t="s">
        <v>579</v>
      </c>
      <c r="J70" s="45" t="s">
        <v>430</v>
      </c>
      <c r="K70" s="45" t="s">
        <v>430</v>
      </c>
      <c r="L70" s="44" t="s">
        <v>250</v>
      </c>
      <c r="M70" s="44" t="s">
        <v>556</v>
      </c>
      <c r="N70" s="46" t="s">
        <v>251</v>
      </c>
      <c r="O70" s="45" t="s">
        <v>250</v>
      </c>
      <c r="P70" s="45" t="s">
        <v>393</v>
      </c>
      <c r="Q70" s="45" t="s">
        <v>96</v>
      </c>
      <c r="R70" s="47" t="s">
        <v>26</v>
      </c>
      <c r="S70" s="38" t="s">
        <v>93</v>
      </c>
      <c r="T70" s="39">
        <v>0</v>
      </c>
      <c r="U70" s="39">
        <v>3300</v>
      </c>
      <c r="V70" s="34"/>
      <c r="W70" s="34"/>
      <c r="X70" s="39">
        <v>3300</v>
      </c>
      <c r="Y70" s="50">
        <f>+IFERROR(X70/U70,0)</f>
        <v>1</v>
      </c>
      <c r="Z70" s="49">
        <f>+U70-X70</f>
        <v>0</v>
      </c>
      <c r="AA70" s="48"/>
      <c r="AB70" s="39">
        <v>3300</v>
      </c>
      <c r="AC70" s="49">
        <v>0</v>
      </c>
      <c r="AD70" s="39">
        <v>1457.4</v>
      </c>
      <c r="AE70" s="48"/>
      <c r="AF70" s="49">
        <v>1457.4</v>
      </c>
      <c r="AG70" s="50">
        <f>+IFERROR(AF70/U70,0)</f>
        <v>0.44163636363636366</v>
      </c>
      <c r="AH70" s="49">
        <f>+Tabla1[[#This Row],[PIM]]-Tabla1[[#This Row],[DEVENGADO2]]</f>
        <v>1842.6</v>
      </c>
      <c r="AI70" s="35">
        <v>0</v>
      </c>
      <c r="AJ70" s="35">
        <v>0</v>
      </c>
      <c r="AK70" s="35">
        <v>0</v>
      </c>
      <c r="AL70" s="35">
        <v>0</v>
      </c>
      <c r="AM70" s="35">
        <v>0</v>
      </c>
      <c r="AN70" s="35">
        <v>1280.4000000000001</v>
      </c>
      <c r="AO70" s="35">
        <v>177</v>
      </c>
      <c r="AP70" s="35">
        <v>0</v>
      </c>
      <c r="AQ70" s="35">
        <v>300</v>
      </c>
      <c r="AR70" s="35">
        <v>300</v>
      </c>
      <c r="AS70" s="35">
        <v>300</v>
      </c>
      <c r="AT70" s="35">
        <v>300</v>
      </c>
      <c r="AU70" s="35">
        <v>642.59999999999991</v>
      </c>
      <c r="AV70" s="41">
        <f t="shared" si="1"/>
        <v>3300</v>
      </c>
      <c r="AW70" s="41">
        <f>+U70-AV70</f>
        <v>0</v>
      </c>
    </row>
    <row r="71" spans="1:49" x14ac:dyDescent="0.3">
      <c r="A71" s="42" t="s">
        <v>3</v>
      </c>
      <c r="B71" s="43" t="s">
        <v>0</v>
      </c>
      <c r="C71" s="44" t="s">
        <v>423</v>
      </c>
      <c r="D71" s="45" t="s">
        <v>243</v>
      </c>
      <c r="E71" s="44" t="s">
        <v>19</v>
      </c>
      <c r="F71" s="44" t="s">
        <v>574</v>
      </c>
      <c r="G71" s="44" t="s">
        <v>4219</v>
      </c>
      <c r="H71" s="45" t="s">
        <v>170</v>
      </c>
      <c r="I71" s="45" t="s">
        <v>579</v>
      </c>
      <c r="J71" s="45" t="s">
        <v>430</v>
      </c>
      <c r="K71" s="45" t="s">
        <v>430</v>
      </c>
      <c r="L71" s="44" t="s">
        <v>250</v>
      </c>
      <c r="M71" s="44" t="s">
        <v>556</v>
      </c>
      <c r="N71" s="46" t="s">
        <v>251</v>
      </c>
      <c r="O71" s="45" t="s">
        <v>250</v>
      </c>
      <c r="P71" s="45" t="s">
        <v>393</v>
      </c>
      <c r="Q71" s="45" t="s">
        <v>97</v>
      </c>
      <c r="R71" s="47" t="s">
        <v>27</v>
      </c>
      <c r="S71" s="38" t="s">
        <v>94</v>
      </c>
      <c r="T71" s="39">
        <v>0</v>
      </c>
      <c r="U71" s="39">
        <v>100</v>
      </c>
      <c r="V71" s="34"/>
      <c r="W71" s="34"/>
      <c r="X71" s="39">
        <v>100</v>
      </c>
      <c r="Y71" s="50">
        <f>+IFERROR(X71/U71,0)</f>
        <v>1</v>
      </c>
      <c r="Z71" s="49">
        <f>+U71-X71</f>
        <v>0</v>
      </c>
      <c r="AA71" s="48"/>
      <c r="AB71" s="39">
        <v>100</v>
      </c>
      <c r="AC71" s="49">
        <v>0</v>
      </c>
      <c r="AD71" s="39">
        <v>74.2</v>
      </c>
      <c r="AE71" s="48"/>
      <c r="AF71" s="49">
        <v>74.2</v>
      </c>
      <c r="AG71" s="50">
        <f>+IFERROR(AF71/U71,0)</f>
        <v>0.74199999999999999</v>
      </c>
      <c r="AH71" s="49">
        <f>+Tabla1[[#This Row],[PIM]]-Tabla1[[#This Row],[DEVENGADO2]]</f>
        <v>25.799999999999997</v>
      </c>
      <c r="AI71" s="35">
        <v>0</v>
      </c>
      <c r="AJ71" s="35">
        <v>10</v>
      </c>
      <c r="AK71" s="35">
        <v>0</v>
      </c>
      <c r="AL71" s="35">
        <v>0</v>
      </c>
      <c r="AM71" s="35">
        <v>0</v>
      </c>
      <c r="AN71" s="35">
        <v>64.2</v>
      </c>
      <c r="AO71" s="35">
        <v>0</v>
      </c>
      <c r="AP71" s="35">
        <v>9.0909090909090917</v>
      </c>
      <c r="AQ71" s="35">
        <v>9.0909090909090917</v>
      </c>
      <c r="AR71" s="35">
        <v>7.6181818181818102</v>
      </c>
      <c r="AS71" s="35">
        <v>0</v>
      </c>
      <c r="AT71" s="35">
        <v>0</v>
      </c>
      <c r="AU71" s="35">
        <v>0</v>
      </c>
      <c r="AV71" s="41">
        <f t="shared" ref="AV71:AV136" si="3">+SUM(AI71:AU71)</f>
        <v>100</v>
      </c>
      <c r="AW71" s="41">
        <f>+U71-AV71</f>
        <v>0</v>
      </c>
    </row>
    <row r="72" spans="1:49" x14ac:dyDescent="0.3">
      <c r="A72" s="42" t="s">
        <v>3</v>
      </c>
      <c r="B72" s="43" t="s">
        <v>0</v>
      </c>
      <c r="C72" s="44" t="s">
        <v>423</v>
      </c>
      <c r="D72" s="45" t="s">
        <v>243</v>
      </c>
      <c r="E72" s="44" t="s">
        <v>19</v>
      </c>
      <c r="F72" s="44" t="s">
        <v>574</v>
      </c>
      <c r="G72" s="44" t="s">
        <v>4219</v>
      </c>
      <c r="H72" s="45" t="s">
        <v>581</v>
      </c>
      <c r="I72" s="45" t="s">
        <v>269</v>
      </c>
      <c r="J72" s="45" t="s">
        <v>430</v>
      </c>
      <c r="K72" s="45" t="s">
        <v>430</v>
      </c>
      <c r="L72" s="44" t="s">
        <v>250</v>
      </c>
      <c r="M72" s="44" t="s">
        <v>556</v>
      </c>
      <c r="N72" s="46" t="s">
        <v>251</v>
      </c>
      <c r="O72" s="45" t="s">
        <v>250</v>
      </c>
      <c r="P72" s="45" t="s">
        <v>393</v>
      </c>
      <c r="Q72" s="45" t="s">
        <v>102</v>
      </c>
      <c r="R72" s="47" t="s">
        <v>101</v>
      </c>
      <c r="S72" s="38" t="s">
        <v>103</v>
      </c>
      <c r="T72" s="39">
        <v>900</v>
      </c>
      <c r="U72" s="39">
        <v>800</v>
      </c>
      <c r="V72" s="34"/>
      <c r="W72" s="34"/>
      <c r="X72" s="39">
        <v>800</v>
      </c>
      <c r="Y72" s="50">
        <f>+IFERROR(X72/U72,0)</f>
        <v>1</v>
      </c>
      <c r="Z72" s="49">
        <f>+U72-X72</f>
        <v>0</v>
      </c>
      <c r="AA72" s="48"/>
      <c r="AB72" s="39">
        <v>800</v>
      </c>
      <c r="AC72" s="49">
        <v>0</v>
      </c>
      <c r="AD72" s="39">
        <v>800</v>
      </c>
      <c r="AE72" s="48"/>
      <c r="AF72" s="49">
        <v>579</v>
      </c>
      <c r="AG72" s="50">
        <f>+IFERROR(AF72/U72,0)</f>
        <v>0.72375</v>
      </c>
      <c r="AH72" s="49">
        <f>+Tabla1[[#This Row],[PIM]]-Tabla1[[#This Row],[DEVENGADO2]]</f>
        <v>221</v>
      </c>
      <c r="AI72" s="35">
        <v>79.7</v>
      </c>
      <c r="AJ72" s="35">
        <v>76.3</v>
      </c>
      <c r="AK72" s="35">
        <v>44.9</v>
      </c>
      <c r="AL72" s="35">
        <v>90.5</v>
      </c>
      <c r="AM72" s="35">
        <v>126.3</v>
      </c>
      <c r="AN72" s="35">
        <v>161.30000000000001</v>
      </c>
      <c r="AO72" s="35">
        <v>0</v>
      </c>
      <c r="AP72" s="35">
        <v>63.575000000000003</v>
      </c>
      <c r="AQ72" s="35">
        <v>63.575000000000003</v>
      </c>
      <c r="AR72" s="35">
        <v>63.575000000000003</v>
      </c>
      <c r="AS72" s="35">
        <v>30.274999999999864</v>
      </c>
      <c r="AT72" s="35">
        <v>0</v>
      </c>
      <c r="AU72" s="35">
        <v>0</v>
      </c>
      <c r="AV72" s="41">
        <f t="shared" si="3"/>
        <v>800</v>
      </c>
      <c r="AW72" s="41">
        <f>+U72-AV72</f>
        <v>0</v>
      </c>
    </row>
    <row r="73" spans="1:49" x14ac:dyDescent="0.3">
      <c r="A73" s="42" t="s">
        <v>3</v>
      </c>
      <c r="B73" s="43" t="s">
        <v>0</v>
      </c>
      <c r="C73" s="44" t="s">
        <v>423</v>
      </c>
      <c r="D73" s="45" t="s">
        <v>243</v>
      </c>
      <c r="E73" s="44" t="s">
        <v>19</v>
      </c>
      <c r="F73" s="44" t="s">
        <v>574</v>
      </c>
      <c r="G73" s="44" t="s">
        <v>4219</v>
      </c>
      <c r="H73" s="45" t="s">
        <v>581</v>
      </c>
      <c r="I73" s="45" t="s">
        <v>269</v>
      </c>
      <c r="J73" s="45" t="s">
        <v>430</v>
      </c>
      <c r="K73" s="45" t="s">
        <v>430</v>
      </c>
      <c r="L73" s="44" t="s">
        <v>250</v>
      </c>
      <c r="M73" s="44" t="s">
        <v>556</v>
      </c>
      <c r="N73" s="46" t="s">
        <v>251</v>
      </c>
      <c r="O73" s="45" t="s">
        <v>250</v>
      </c>
      <c r="P73" s="45" t="s">
        <v>393</v>
      </c>
      <c r="Q73" s="45" t="s">
        <v>111</v>
      </c>
      <c r="R73" s="47" t="s">
        <v>110</v>
      </c>
      <c r="S73" s="38" t="s">
        <v>112</v>
      </c>
      <c r="T73" s="39">
        <v>3600</v>
      </c>
      <c r="U73" s="39">
        <v>3600</v>
      </c>
      <c r="V73" s="34"/>
      <c r="W73" s="34"/>
      <c r="X73" s="39">
        <v>3300</v>
      </c>
      <c r="Y73" s="50">
        <f>+IFERROR(X73/U73,0)</f>
        <v>0.91666666666666663</v>
      </c>
      <c r="Z73" s="49">
        <f>+U73-X73</f>
        <v>300</v>
      </c>
      <c r="AA73" s="48"/>
      <c r="AB73" s="39">
        <v>3300</v>
      </c>
      <c r="AC73" s="49">
        <v>300</v>
      </c>
      <c r="AD73" s="39">
        <v>3300</v>
      </c>
      <c r="AE73" s="48"/>
      <c r="AF73" s="49">
        <v>2100</v>
      </c>
      <c r="AG73" s="50">
        <f>+IFERROR(AF73/U73,0)</f>
        <v>0.58333333333333337</v>
      </c>
      <c r="AH73" s="49">
        <f>+Tabla1[[#This Row],[PIM]]-Tabla1[[#This Row],[DEVENGADO2]]</f>
        <v>1500</v>
      </c>
      <c r="AI73" s="35">
        <v>300</v>
      </c>
      <c r="AJ73" s="35">
        <v>300</v>
      </c>
      <c r="AK73" s="35">
        <v>300</v>
      </c>
      <c r="AL73" s="35">
        <v>300</v>
      </c>
      <c r="AM73" s="35">
        <v>300</v>
      </c>
      <c r="AN73" s="35">
        <v>300</v>
      </c>
      <c r="AO73" s="35">
        <v>300</v>
      </c>
      <c r="AP73" s="35">
        <v>0</v>
      </c>
      <c r="AQ73" s="35">
        <v>300</v>
      </c>
      <c r="AR73" s="35">
        <v>300</v>
      </c>
      <c r="AS73" s="35">
        <v>300</v>
      </c>
      <c r="AT73" s="35">
        <v>300</v>
      </c>
      <c r="AU73" s="35">
        <v>300</v>
      </c>
      <c r="AV73" s="41">
        <f t="shared" si="3"/>
        <v>3600</v>
      </c>
      <c r="AW73" s="41">
        <f>+U73-AV73</f>
        <v>0</v>
      </c>
    </row>
    <row r="74" spans="1:49" x14ac:dyDescent="0.3">
      <c r="A74" s="42" t="s">
        <v>3</v>
      </c>
      <c r="B74" s="43" t="s">
        <v>0</v>
      </c>
      <c r="C74" s="44" t="s">
        <v>423</v>
      </c>
      <c r="D74" s="45" t="s">
        <v>243</v>
      </c>
      <c r="E74" s="44" t="s">
        <v>19</v>
      </c>
      <c r="F74" s="44" t="s">
        <v>574</v>
      </c>
      <c r="G74" s="44" t="s">
        <v>4219</v>
      </c>
      <c r="H74" s="45" t="s">
        <v>582</v>
      </c>
      <c r="I74" s="45" t="s">
        <v>579</v>
      </c>
      <c r="J74" s="45" t="s">
        <v>430</v>
      </c>
      <c r="K74" s="45" t="s">
        <v>430</v>
      </c>
      <c r="L74" s="44" t="s">
        <v>250</v>
      </c>
      <c r="M74" s="44" t="s">
        <v>556</v>
      </c>
      <c r="N74" s="46" t="s">
        <v>251</v>
      </c>
      <c r="O74" s="45" t="s">
        <v>250</v>
      </c>
      <c r="P74" s="45" t="s">
        <v>393</v>
      </c>
      <c r="Q74" s="45" t="s">
        <v>114</v>
      </c>
      <c r="R74" s="47" t="s">
        <v>113</v>
      </c>
      <c r="S74" s="38" t="s">
        <v>115</v>
      </c>
      <c r="T74" s="39">
        <v>0</v>
      </c>
      <c r="U74" s="39">
        <v>600</v>
      </c>
      <c r="V74" s="34"/>
      <c r="W74" s="34"/>
      <c r="X74" s="39">
        <v>600</v>
      </c>
      <c r="Y74" s="50">
        <f>+IFERROR(X74/U74,0)</f>
        <v>1</v>
      </c>
      <c r="Z74" s="49">
        <f>+U74-X74</f>
        <v>0</v>
      </c>
      <c r="AA74" s="48"/>
      <c r="AB74" s="39">
        <v>600</v>
      </c>
      <c r="AC74" s="49">
        <v>0</v>
      </c>
      <c r="AD74" s="39">
        <v>105</v>
      </c>
      <c r="AE74" s="48"/>
      <c r="AF74" s="49">
        <v>105</v>
      </c>
      <c r="AG74" s="50">
        <f>+IFERROR(AF74/U74,0)</f>
        <v>0.17499999999999999</v>
      </c>
      <c r="AH74" s="49">
        <f>+Tabla1[[#This Row],[PIM]]-Tabla1[[#This Row],[DEVENGADO2]]</f>
        <v>495</v>
      </c>
      <c r="AI74" s="35">
        <v>0</v>
      </c>
      <c r="AJ74" s="35">
        <v>0</v>
      </c>
      <c r="AK74" s="35">
        <v>0</v>
      </c>
      <c r="AL74" s="35">
        <v>51</v>
      </c>
      <c r="AM74" s="35">
        <v>0</v>
      </c>
      <c r="AN74" s="35">
        <v>54</v>
      </c>
      <c r="AO74" s="35">
        <v>0</v>
      </c>
      <c r="AP74" s="35">
        <v>54.545454545454547</v>
      </c>
      <c r="AQ74" s="35">
        <v>54.545454545454547</v>
      </c>
      <c r="AR74" s="35">
        <v>54.545454545454547</v>
      </c>
      <c r="AS74" s="35">
        <v>54.545454545454547</v>
      </c>
      <c r="AT74" s="35">
        <v>54.545454545454547</v>
      </c>
      <c r="AU74" s="35">
        <v>222.2727272727272</v>
      </c>
      <c r="AV74" s="41">
        <f t="shared" si="3"/>
        <v>600</v>
      </c>
      <c r="AW74" s="41">
        <f>+U74-AV74</f>
        <v>0</v>
      </c>
    </row>
    <row r="75" spans="1:49" x14ac:dyDescent="0.3">
      <c r="A75" s="42" t="s">
        <v>3</v>
      </c>
      <c r="B75" s="43" t="s">
        <v>0</v>
      </c>
      <c r="C75" s="44" t="s">
        <v>423</v>
      </c>
      <c r="D75" s="45" t="s">
        <v>243</v>
      </c>
      <c r="E75" s="44" t="s">
        <v>19</v>
      </c>
      <c r="F75" s="44" t="s">
        <v>574</v>
      </c>
      <c r="G75" s="44" t="s">
        <v>4219</v>
      </c>
      <c r="H75" s="45" t="s">
        <v>588</v>
      </c>
      <c r="I75" s="45" t="s">
        <v>579</v>
      </c>
      <c r="J75" s="45" t="s">
        <v>430</v>
      </c>
      <c r="K75" s="45" t="s">
        <v>430</v>
      </c>
      <c r="L75" s="44" t="s">
        <v>250</v>
      </c>
      <c r="M75" s="44" t="s">
        <v>556</v>
      </c>
      <c r="N75" s="46" t="s">
        <v>251</v>
      </c>
      <c r="O75" s="45" t="s">
        <v>250</v>
      </c>
      <c r="P75" s="45" t="s">
        <v>393</v>
      </c>
      <c r="Q75" s="45" t="s">
        <v>126</v>
      </c>
      <c r="R75" s="47" t="s">
        <v>125</v>
      </c>
      <c r="S75" s="38" t="s">
        <v>127</v>
      </c>
      <c r="T75" s="39">
        <v>114000</v>
      </c>
      <c r="U75" s="39">
        <v>115746</v>
      </c>
      <c r="V75" s="34"/>
      <c r="W75" s="34"/>
      <c r="X75" s="39">
        <v>106099.95</v>
      </c>
      <c r="Y75" s="50">
        <f>+IFERROR(X75/U75,0)</f>
        <v>0.91666191488258775</v>
      </c>
      <c r="Z75" s="49">
        <f>+U75-X75</f>
        <v>9646.0500000000029</v>
      </c>
      <c r="AA75" s="48"/>
      <c r="AB75" s="39">
        <v>106099.95</v>
      </c>
      <c r="AC75" s="49">
        <v>9646.0500000000029</v>
      </c>
      <c r="AD75" s="39">
        <v>106099.95</v>
      </c>
      <c r="AE75" s="48"/>
      <c r="AF75" s="49">
        <v>57872.7</v>
      </c>
      <c r="AG75" s="50">
        <f>+IFERROR(AF75/U75,0)</f>
        <v>0.4999974081177751</v>
      </c>
      <c r="AH75" s="49">
        <f>+Tabla1[[#This Row],[PIM]]-Tabla1[[#This Row],[DEVENGADO2]]</f>
        <v>57873.3</v>
      </c>
      <c r="AI75" s="35">
        <v>0</v>
      </c>
      <c r="AJ75" s="35">
        <v>19290.900000000001</v>
      </c>
      <c r="AK75" s="35">
        <v>9645.4500000000007</v>
      </c>
      <c r="AL75" s="35">
        <v>9645.4500000000007</v>
      </c>
      <c r="AM75" s="35">
        <v>9645.4500000000007</v>
      </c>
      <c r="AN75" s="35">
        <v>0</v>
      </c>
      <c r="AO75" s="35">
        <v>9645.4500000000007</v>
      </c>
      <c r="AP75" s="35">
        <v>0</v>
      </c>
      <c r="AQ75" s="35">
        <v>11574.66</v>
      </c>
      <c r="AR75" s="35">
        <v>11574.66</v>
      </c>
      <c r="AS75" s="35">
        <v>11574.66</v>
      </c>
      <c r="AT75" s="35">
        <v>11574.66</v>
      </c>
      <c r="AU75" s="35">
        <v>11574.66</v>
      </c>
      <c r="AV75" s="41">
        <f t="shared" si="3"/>
        <v>115746.00000000001</v>
      </c>
      <c r="AW75" s="41">
        <f>+U75-AV75</f>
        <v>0</v>
      </c>
    </row>
    <row r="76" spans="1:49" x14ac:dyDescent="0.3">
      <c r="A76" s="42" t="s">
        <v>3</v>
      </c>
      <c r="B76" s="43" t="s">
        <v>0</v>
      </c>
      <c r="C76" s="44" t="s">
        <v>423</v>
      </c>
      <c r="D76" s="45" t="s">
        <v>243</v>
      </c>
      <c r="E76" s="44" t="s">
        <v>19</v>
      </c>
      <c r="F76" s="44" t="s">
        <v>574</v>
      </c>
      <c r="G76" s="44" t="s">
        <v>4219</v>
      </c>
      <c r="H76" s="45" t="s">
        <v>583</v>
      </c>
      <c r="I76" s="45" t="s">
        <v>579</v>
      </c>
      <c r="J76" s="45" t="s">
        <v>430</v>
      </c>
      <c r="K76" s="45" t="s">
        <v>430</v>
      </c>
      <c r="L76" s="44" t="s">
        <v>250</v>
      </c>
      <c r="M76" s="44" t="s">
        <v>556</v>
      </c>
      <c r="N76" s="46" t="s">
        <v>251</v>
      </c>
      <c r="O76" s="45" t="s">
        <v>250</v>
      </c>
      <c r="P76" s="45" t="s">
        <v>393</v>
      </c>
      <c r="Q76" s="45" t="s">
        <v>132</v>
      </c>
      <c r="R76" s="47" t="s">
        <v>131</v>
      </c>
      <c r="S76" s="38" t="s">
        <v>70</v>
      </c>
      <c r="T76" s="39">
        <v>6500</v>
      </c>
      <c r="U76" s="39">
        <v>860</v>
      </c>
      <c r="V76" s="34"/>
      <c r="W76" s="34"/>
      <c r="X76" s="39">
        <v>860</v>
      </c>
      <c r="Y76" s="50">
        <f>+IFERROR(X76/U76,0)</f>
        <v>1</v>
      </c>
      <c r="Z76" s="49">
        <f>+U76-X76</f>
        <v>0</v>
      </c>
      <c r="AA76" s="48"/>
      <c r="AB76" s="39">
        <v>860</v>
      </c>
      <c r="AC76" s="49">
        <v>0</v>
      </c>
      <c r="AD76" s="39">
        <v>860</v>
      </c>
      <c r="AE76" s="48"/>
      <c r="AF76" s="49">
        <v>860</v>
      </c>
      <c r="AG76" s="50">
        <f>+IFERROR(AF76/U76,0)</f>
        <v>1</v>
      </c>
      <c r="AH76" s="49">
        <f>+Tabla1[[#This Row],[PIM]]-Tabla1[[#This Row],[DEVENGADO2]]</f>
        <v>0</v>
      </c>
      <c r="AI76" s="35">
        <v>0</v>
      </c>
      <c r="AJ76" s="35">
        <v>0</v>
      </c>
      <c r="AK76" s="35">
        <v>0</v>
      </c>
      <c r="AL76" s="35">
        <v>0</v>
      </c>
      <c r="AM76" s="35">
        <v>0</v>
      </c>
      <c r="AN76" s="35">
        <v>0</v>
      </c>
      <c r="AO76" s="35">
        <v>860</v>
      </c>
      <c r="AP76" s="35">
        <v>0</v>
      </c>
      <c r="AQ76" s="35">
        <v>0</v>
      </c>
      <c r="AR76" s="35">
        <v>0</v>
      </c>
      <c r="AS76" s="35">
        <v>0</v>
      </c>
      <c r="AT76" s="35">
        <v>0</v>
      </c>
      <c r="AU76" s="35">
        <v>0</v>
      </c>
      <c r="AV76" s="41">
        <f t="shared" si="3"/>
        <v>860</v>
      </c>
      <c r="AW76" s="41">
        <f>+U76-AV76</f>
        <v>0</v>
      </c>
    </row>
    <row r="77" spans="1:49" x14ac:dyDescent="0.3">
      <c r="A77" s="42" t="s">
        <v>3</v>
      </c>
      <c r="B77" s="43" t="s">
        <v>0</v>
      </c>
      <c r="C77" s="44" t="s">
        <v>423</v>
      </c>
      <c r="D77" s="45" t="s">
        <v>243</v>
      </c>
      <c r="E77" s="44" t="s">
        <v>19</v>
      </c>
      <c r="F77" s="44" t="s">
        <v>574</v>
      </c>
      <c r="G77" s="44" t="s">
        <v>4219</v>
      </c>
      <c r="H77" s="45" t="s">
        <v>584</v>
      </c>
      <c r="I77" s="45" t="s">
        <v>579</v>
      </c>
      <c r="J77" s="45" t="s">
        <v>430</v>
      </c>
      <c r="K77" s="45" t="s">
        <v>430</v>
      </c>
      <c r="L77" s="44" t="s">
        <v>250</v>
      </c>
      <c r="M77" s="44" t="s">
        <v>556</v>
      </c>
      <c r="N77" s="46" t="s">
        <v>251</v>
      </c>
      <c r="O77" s="45" t="s">
        <v>250</v>
      </c>
      <c r="P77" s="45" t="s">
        <v>393</v>
      </c>
      <c r="Q77" s="45" t="s">
        <v>141</v>
      </c>
      <c r="R77" s="47" t="s">
        <v>140</v>
      </c>
      <c r="S77" s="38" t="s">
        <v>142</v>
      </c>
      <c r="T77" s="39">
        <v>58200</v>
      </c>
      <c r="U77" s="39">
        <v>58200</v>
      </c>
      <c r="V77" s="34"/>
      <c r="W77" s="34"/>
      <c r="X77" s="39">
        <v>58200</v>
      </c>
      <c r="Y77" s="50">
        <f>+IFERROR(X77/U77,0)</f>
        <v>1</v>
      </c>
      <c r="Z77" s="49">
        <f>+U77-X77</f>
        <v>0</v>
      </c>
      <c r="AA77" s="48"/>
      <c r="AB77" s="39">
        <v>58200</v>
      </c>
      <c r="AC77" s="49">
        <v>0</v>
      </c>
      <c r="AD77" s="39">
        <v>58200</v>
      </c>
      <c r="AE77" s="48"/>
      <c r="AF77" s="49">
        <v>29100</v>
      </c>
      <c r="AG77" s="50">
        <f>+IFERROR(AF77/U77,0)</f>
        <v>0.5</v>
      </c>
      <c r="AH77" s="49">
        <f>+Tabla1[[#This Row],[PIM]]-Tabla1[[#This Row],[DEVENGADO2]]</f>
        <v>29100</v>
      </c>
      <c r="AI77" s="35">
        <v>0</v>
      </c>
      <c r="AJ77" s="35">
        <v>9700</v>
      </c>
      <c r="AK77" s="35">
        <v>0</v>
      </c>
      <c r="AL77" s="35">
        <v>4850</v>
      </c>
      <c r="AM77" s="35">
        <v>4850</v>
      </c>
      <c r="AN77" s="35">
        <v>9700</v>
      </c>
      <c r="AO77" s="35">
        <v>0</v>
      </c>
      <c r="AP77" s="35">
        <v>4850</v>
      </c>
      <c r="AQ77" s="35">
        <v>4850</v>
      </c>
      <c r="AR77" s="35">
        <v>4850</v>
      </c>
      <c r="AS77" s="35">
        <v>4850</v>
      </c>
      <c r="AT77" s="35">
        <v>4850</v>
      </c>
      <c r="AU77" s="35">
        <v>4850</v>
      </c>
      <c r="AV77" s="41">
        <f t="shared" si="3"/>
        <v>58200</v>
      </c>
      <c r="AW77" s="41">
        <f>+U77-AV77</f>
        <v>0</v>
      </c>
    </row>
    <row r="78" spans="1:49" x14ac:dyDescent="0.3">
      <c r="A78" s="42" t="s">
        <v>3</v>
      </c>
      <c r="B78" s="43" t="s">
        <v>0</v>
      </c>
      <c r="C78" s="44" t="s">
        <v>423</v>
      </c>
      <c r="D78" s="45" t="s">
        <v>243</v>
      </c>
      <c r="E78" s="44" t="s">
        <v>19</v>
      </c>
      <c r="F78" s="44" t="s">
        <v>574</v>
      </c>
      <c r="G78" s="44" t="s">
        <v>4219</v>
      </c>
      <c r="H78" s="45" t="s">
        <v>170</v>
      </c>
      <c r="I78" s="45" t="s">
        <v>579</v>
      </c>
      <c r="J78" s="45" t="s">
        <v>430</v>
      </c>
      <c r="K78" s="45" t="s">
        <v>430</v>
      </c>
      <c r="L78" s="44" t="s">
        <v>250</v>
      </c>
      <c r="M78" s="44" t="s">
        <v>556</v>
      </c>
      <c r="N78" s="46" t="s">
        <v>251</v>
      </c>
      <c r="O78" s="45" t="s">
        <v>250</v>
      </c>
      <c r="P78" s="45" t="s">
        <v>393</v>
      </c>
      <c r="Q78" s="45" t="s">
        <v>172</v>
      </c>
      <c r="R78" s="47" t="s">
        <v>171</v>
      </c>
      <c r="S78" s="38" t="s">
        <v>173</v>
      </c>
      <c r="T78" s="39">
        <v>0</v>
      </c>
      <c r="U78" s="39">
        <v>0</v>
      </c>
      <c r="V78" s="34"/>
      <c r="W78" s="34"/>
      <c r="X78" s="39">
        <v>0</v>
      </c>
      <c r="Y78" s="50">
        <f>+IFERROR(X78/U78,0)</f>
        <v>0</v>
      </c>
      <c r="Z78" s="49">
        <f>+U78-X78</f>
        <v>0</v>
      </c>
      <c r="AA78" s="48"/>
      <c r="AB78" s="39">
        <v>0</v>
      </c>
      <c r="AC78" s="49">
        <v>0</v>
      </c>
      <c r="AD78" s="39">
        <v>0</v>
      </c>
      <c r="AE78" s="48"/>
      <c r="AF78" s="49">
        <v>0</v>
      </c>
      <c r="AG78" s="50">
        <f>+IFERROR(AF78/U78,0)</f>
        <v>0</v>
      </c>
      <c r="AH78" s="49">
        <f>+Tabla1[[#This Row],[PIM]]-Tabla1[[#This Row],[DEVENGADO2]]</f>
        <v>0</v>
      </c>
      <c r="AI78" s="35">
        <v>0</v>
      </c>
      <c r="AJ78" s="35">
        <v>0</v>
      </c>
      <c r="AK78" s="35">
        <v>0</v>
      </c>
      <c r="AL78" s="35">
        <v>0</v>
      </c>
      <c r="AM78" s="35">
        <v>0</v>
      </c>
      <c r="AN78" s="35">
        <v>0</v>
      </c>
      <c r="AO78" s="35">
        <v>0</v>
      </c>
      <c r="AP78" s="35">
        <v>0</v>
      </c>
      <c r="AQ78" s="35">
        <v>0</v>
      </c>
      <c r="AR78" s="35">
        <v>0</v>
      </c>
      <c r="AS78" s="35">
        <v>0</v>
      </c>
      <c r="AT78" s="35">
        <v>0</v>
      </c>
      <c r="AU78" s="35">
        <v>0</v>
      </c>
      <c r="AV78" s="41">
        <f t="shared" si="3"/>
        <v>0</v>
      </c>
      <c r="AW78" s="41">
        <f>+U78-AV78</f>
        <v>0</v>
      </c>
    </row>
    <row r="79" spans="1:49" x14ac:dyDescent="0.3">
      <c r="A79" s="42" t="s">
        <v>3</v>
      </c>
      <c r="B79" s="43" t="s">
        <v>0</v>
      </c>
      <c r="C79" s="44" t="s">
        <v>423</v>
      </c>
      <c r="D79" s="45" t="s">
        <v>243</v>
      </c>
      <c r="E79" s="44" t="s">
        <v>19</v>
      </c>
      <c r="F79" s="44" t="s">
        <v>574</v>
      </c>
      <c r="G79" s="44" t="s">
        <v>4219</v>
      </c>
      <c r="H79" s="45" t="s">
        <v>178</v>
      </c>
      <c r="I79" s="45" t="s">
        <v>269</v>
      </c>
      <c r="J79" s="45" t="s">
        <v>430</v>
      </c>
      <c r="K79" s="45" t="s">
        <v>430</v>
      </c>
      <c r="L79" s="44" t="s">
        <v>250</v>
      </c>
      <c r="M79" s="44" t="s">
        <v>556</v>
      </c>
      <c r="N79" s="46" t="s">
        <v>251</v>
      </c>
      <c r="O79" s="45" t="s">
        <v>250</v>
      </c>
      <c r="P79" s="45" t="s">
        <v>393</v>
      </c>
      <c r="Q79" s="45" t="s">
        <v>177</v>
      </c>
      <c r="R79" s="47" t="s">
        <v>28</v>
      </c>
      <c r="S79" s="38" t="s">
        <v>178</v>
      </c>
      <c r="T79" s="39">
        <v>46200</v>
      </c>
      <c r="U79" s="39">
        <v>3100</v>
      </c>
      <c r="V79" s="34"/>
      <c r="W79" s="34"/>
      <c r="X79" s="39">
        <v>3100</v>
      </c>
      <c r="Y79" s="50">
        <f>+IFERROR(X79/U79,0)</f>
        <v>1</v>
      </c>
      <c r="Z79" s="49">
        <f>+U79-X79</f>
        <v>0</v>
      </c>
      <c r="AA79" s="48"/>
      <c r="AB79" s="39">
        <v>3100</v>
      </c>
      <c r="AC79" s="49">
        <v>0</v>
      </c>
      <c r="AD79" s="39">
        <v>2187.5</v>
      </c>
      <c r="AE79" s="48"/>
      <c r="AF79" s="49">
        <v>2187.5</v>
      </c>
      <c r="AG79" s="50">
        <f>+IFERROR(AF79/U79,0)</f>
        <v>0.70564516129032262</v>
      </c>
      <c r="AH79" s="49">
        <f>+Tabla1[[#This Row],[PIM]]-Tabla1[[#This Row],[DEVENGADO2]]</f>
        <v>912.5</v>
      </c>
      <c r="AI79" s="35">
        <v>1000</v>
      </c>
      <c r="AJ79" s="35">
        <v>972</v>
      </c>
      <c r="AK79" s="35">
        <v>0</v>
      </c>
      <c r="AL79" s="35">
        <v>215.5</v>
      </c>
      <c r="AM79" s="35">
        <v>0</v>
      </c>
      <c r="AN79" s="35">
        <v>0</v>
      </c>
      <c r="AO79" s="35">
        <v>0</v>
      </c>
      <c r="AP79" s="35">
        <v>912.5</v>
      </c>
      <c r="AQ79" s="35">
        <v>0</v>
      </c>
      <c r="AR79" s="35">
        <v>0</v>
      </c>
      <c r="AS79" s="35">
        <v>0</v>
      </c>
      <c r="AT79" s="35">
        <v>0</v>
      </c>
      <c r="AU79" s="35">
        <v>0</v>
      </c>
      <c r="AV79" s="41">
        <f t="shared" si="3"/>
        <v>3100</v>
      </c>
      <c r="AW79" s="41">
        <f>+U79-AV79</f>
        <v>0</v>
      </c>
    </row>
    <row r="80" spans="1:49" x14ac:dyDescent="0.3">
      <c r="A80" s="42" t="s">
        <v>3</v>
      </c>
      <c r="B80" s="43" t="s">
        <v>0</v>
      </c>
      <c r="C80" s="44" t="s">
        <v>423</v>
      </c>
      <c r="D80" s="45" t="s">
        <v>243</v>
      </c>
      <c r="E80" s="44" t="s">
        <v>19</v>
      </c>
      <c r="F80" s="44" t="s">
        <v>574</v>
      </c>
      <c r="G80" s="44" t="s">
        <v>4219</v>
      </c>
      <c r="H80" s="45" t="s">
        <v>422</v>
      </c>
      <c r="I80" s="45" t="s">
        <v>579</v>
      </c>
      <c r="J80" s="45" t="s">
        <v>430</v>
      </c>
      <c r="K80" s="45" t="s">
        <v>430</v>
      </c>
      <c r="L80" s="44" t="s">
        <v>250</v>
      </c>
      <c r="M80" s="44" t="s">
        <v>556</v>
      </c>
      <c r="N80" s="46" t="s">
        <v>251</v>
      </c>
      <c r="O80" s="45" t="s">
        <v>250</v>
      </c>
      <c r="P80" s="45" t="s">
        <v>393</v>
      </c>
      <c r="Q80" s="45" t="s">
        <v>585</v>
      </c>
      <c r="R80" s="47" t="s">
        <v>200</v>
      </c>
      <c r="S80" s="38" t="s">
        <v>586</v>
      </c>
      <c r="T80" s="39">
        <v>15000</v>
      </c>
      <c r="U80" s="39">
        <v>5000</v>
      </c>
      <c r="V80" s="34"/>
      <c r="W80" s="34"/>
      <c r="X80" s="39">
        <v>5000</v>
      </c>
      <c r="Y80" s="50">
        <f>+IFERROR(X80/U80,0)</f>
        <v>1</v>
      </c>
      <c r="Z80" s="49">
        <f>+U80-X80</f>
        <v>0</v>
      </c>
      <c r="AA80" s="48"/>
      <c r="AB80" s="39">
        <v>5000</v>
      </c>
      <c r="AC80" s="49">
        <v>0</v>
      </c>
      <c r="AD80" s="39">
        <v>5000</v>
      </c>
      <c r="AE80" s="48"/>
      <c r="AF80" s="49">
        <v>5000</v>
      </c>
      <c r="AG80" s="50">
        <f>+IFERROR(AF80/U80,0)</f>
        <v>1</v>
      </c>
      <c r="AH80" s="49">
        <f>+Tabla1[[#This Row],[PIM]]-Tabla1[[#This Row],[DEVENGADO2]]</f>
        <v>0</v>
      </c>
      <c r="AI80" s="35">
        <v>0</v>
      </c>
      <c r="AJ80" s="35">
        <v>0</v>
      </c>
      <c r="AK80" s="35">
        <v>0</v>
      </c>
      <c r="AL80" s="35">
        <v>2500</v>
      </c>
      <c r="AM80" s="35">
        <v>2500</v>
      </c>
      <c r="AN80" s="35">
        <v>0</v>
      </c>
      <c r="AO80" s="35">
        <v>0</v>
      </c>
      <c r="AP80" s="35">
        <v>0</v>
      </c>
      <c r="AQ80" s="35">
        <v>0</v>
      </c>
      <c r="AR80" s="35">
        <v>0</v>
      </c>
      <c r="AS80" s="35">
        <v>0</v>
      </c>
      <c r="AT80" s="35">
        <v>0</v>
      </c>
      <c r="AU80" s="35">
        <v>0</v>
      </c>
      <c r="AV80" s="41">
        <f t="shared" si="3"/>
        <v>5000</v>
      </c>
      <c r="AW80" s="41">
        <f>+U80-AV80</f>
        <v>0</v>
      </c>
    </row>
    <row r="81" spans="1:49" x14ac:dyDescent="0.3">
      <c r="A81" s="42" t="s">
        <v>3</v>
      </c>
      <c r="B81" s="43" t="s">
        <v>0</v>
      </c>
      <c r="C81" s="44" t="s">
        <v>423</v>
      </c>
      <c r="D81" s="45" t="s">
        <v>243</v>
      </c>
      <c r="E81" s="44" t="s">
        <v>19</v>
      </c>
      <c r="F81" s="44" t="s">
        <v>574</v>
      </c>
      <c r="G81" s="44" t="s">
        <v>4220</v>
      </c>
      <c r="H81" s="45" t="s">
        <v>4</v>
      </c>
      <c r="I81" s="45" t="s">
        <v>269</v>
      </c>
      <c r="J81" s="45" t="s">
        <v>430</v>
      </c>
      <c r="K81" s="45" t="s">
        <v>430</v>
      </c>
      <c r="L81" s="44" t="s">
        <v>252</v>
      </c>
      <c r="M81" s="44" t="s">
        <v>557</v>
      </c>
      <c r="N81" s="46" t="s">
        <v>253</v>
      </c>
      <c r="O81" s="45" t="s">
        <v>252</v>
      </c>
      <c r="P81" s="45" t="s">
        <v>397</v>
      </c>
      <c r="Q81" s="45" t="s">
        <v>415</v>
      </c>
      <c r="R81" s="47" t="s">
        <v>526</v>
      </c>
      <c r="S81" s="38" t="s">
        <v>575</v>
      </c>
      <c r="T81" s="39">
        <v>1200</v>
      </c>
      <c r="U81" s="39">
        <v>1200</v>
      </c>
      <c r="V81" s="34"/>
      <c r="W81" s="34"/>
      <c r="X81" s="39">
        <v>1200</v>
      </c>
      <c r="Y81" s="50">
        <f>+IFERROR(X81/U81,0)</f>
        <v>1</v>
      </c>
      <c r="Z81" s="49">
        <f>+U81-X81</f>
        <v>0</v>
      </c>
      <c r="AA81" s="48"/>
      <c r="AB81" s="39">
        <v>1200</v>
      </c>
      <c r="AC81" s="49">
        <v>0</v>
      </c>
      <c r="AD81" s="39">
        <v>0</v>
      </c>
      <c r="AE81" s="48"/>
      <c r="AF81" s="49">
        <v>0</v>
      </c>
      <c r="AG81" s="50">
        <f>+IFERROR(AF81/U81,0)</f>
        <v>0</v>
      </c>
      <c r="AH81" s="49">
        <f>+Tabla1[[#This Row],[PIM]]-Tabla1[[#This Row],[DEVENGADO2]]</f>
        <v>1200</v>
      </c>
      <c r="AI81" s="35">
        <v>0</v>
      </c>
      <c r="AJ81" s="35">
        <v>0</v>
      </c>
      <c r="AK81" s="35">
        <v>0</v>
      </c>
      <c r="AL81" s="35">
        <v>0</v>
      </c>
      <c r="AM81" s="35">
        <v>0</v>
      </c>
      <c r="AN81" s="35">
        <v>0</v>
      </c>
      <c r="AO81" s="35">
        <v>0</v>
      </c>
      <c r="AP81" s="35">
        <v>600</v>
      </c>
      <c r="AQ81" s="35">
        <v>0</v>
      </c>
      <c r="AR81" s="35">
        <v>0</v>
      </c>
      <c r="AS81" s="35">
        <v>0</v>
      </c>
      <c r="AT81" s="35">
        <v>0</v>
      </c>
      <c r="AU81" s="35">
        <v>600</v>
      </c>
      <c r="AV81" s="41">
        <f t="shared" si="3"/>
        <v>1200</v>
      </c>
      <c r="AW81" s="41">
        <f>+U81-AV81</f>
        <v>0</v>
      </c>
    </row>
    <row r="82" spans="1:49" x14ac:dyDescent="0.3">
      <c r="A82" s="42" t="s">
        <v>3</v>
      </c>
      <c r="B82" s="43" t="s">
        <v>0</v>
      </c>
      <c r="C82" s="44" t="s">
        <v>423</v>
      </c>
      <c r="D82" s="45" t="s">
        <v>243</v>
      </c>
      <c r="E82" s="44" t="s">
        <v>19</v>
      </c>
      <c r="F82" s="44" t="s">
        <v>574</v>
      </c>
      <c r="G82" s="44" t="s">
        <v>4220</v>
      </c>
      <c r="H82" s="45" t="s">
        <v>4</v>
      </c>
      <c r="I82" s="45" t="s">
        <v>269</v>
      </c>
      <c r="J82" s="45" t="s">
        <v>430</v>
      </c>
      <c r="K82" s="45" t="s">
        <v>430</v>
      </c>
      <c r="L82" s="44" t="s">
        <v>252</v>
      </c>
      <c r="M82" s="44" t="s">
        <v>557</v>
      </c>
      <c r="N82" s="46" t="s">
        <v>253</v>
      </c>
      <c r="O82" s="45" t="s">
        <v>252</v>
      </c>
      <c r="P82" s="45" t="s">
        <v>397</v>
      </c>
      <c r="Q82" s="45" t="s">
        <v>416</v>
      </c>
      <c r="R82" s="47" t="s">
        <v>528</v>
      </c>
      <c r="S82" s="38" t="s">
        <v>576</v>
      </c>
      <c r="T82" s="39">
        <v>27170</v>
      </c>
      <c r="U82" s="39">
        <v>28371</v>
      </c>
      <c r="V82" s="34"/>
      <c r="W82" s="34"/>
      <c r="X82" s="39">
        <v>28371</v>
      </c>
      <c r="Y82" s="50">
        <f>+IFERROR(X82/U82,0)</f>
        <v>1</v>
      </c>
      <c r="Z82" s="49">
        <f>+U82-X82</f>
        <v>0</v>
      </c>
      <c r="AA82" s="48"/>
      <c r="AB82" s="39">
        <v>28371</v>
      </c>
      <c r="AC82" s="49">
        <v>0</v>
      </c>
      <c r="AD82" s="39">
        <v>16549.330000000002</v>
      </c>
      <c r="AE82" s="48"/>
      <c r="AF82" s="49">
        <v>16549.330000000002</v>
      </c>
      <c r="AG82" s="50">
        <f>+IFERROR(AF82/U82,0)</f>
        <v>0.5833185294843326</v>
      </c>
      <c r="AH82" s="49">
        <f>+Tabla1[[#This Row],[PIM]]-Tabla1[[#This Row],[DEVENGADO2]]</f>
        <v>11821.669999999998</v>
      </c>
      <c r="AI82" s="35">
        <v>2364.19</v>
      </c>
      <c r="AJ82" s="35">
        <v>2364.19</v>
      </c>
      <c r="AK82" s="35">
        <v>2364.19</v>
      </c>
      <c r="AL82" s="35">
        <v>2364.19</v>
      </c>
      <c r="AM82" s="35">
        <v>2364.19</v>
      </c>
      <c r="AN82" s="35">
        <v>2364.19</v>
      </c>
      <c r="AO82" s="35">
        <v>2364.19</v>
      </c>
      <c r="AP82" s="35">
        <v>0</v>
      </c>
      <c r="AQ82" s="35">
        <v>2264.19</v>
      </c>
      <c r="AR82" s="35">
        <v>2264.19</v>
      </c>
      <c r="AS82" s="35">
        <v>2264.19</v>
      </c>
      <c r="AT82" s="35">
        <v>2264.19</v>
      </c>
      <c r="AU82" s="35">
        <v>2764.9100000000035</v>
      </c>
      <c r="AV82" s="41">
        <f t="shared" si="3"/>
        <v>28371</v>
      </c>
      <c r="AW82" s="41">
        <f>+U82-AV82</f>
        <v>0</v>
      </c>
    </row>
    <row r="83" spans="1:49" x14ac:dyDescent="0.3">
      <c r="A83" s="42" t="s">
        <v>3</v>
      </c>
      <c r="B83" s="43" t="s">
        <v>0</v>
      </c>
      <c r="C83" s="44" t="s">
        <v>423</v>
      </c>
      <c r="D83" s="45" t="s">
        <v>243</v>
      </c>
      <c r="E83" s="44" t="s">
        <v>19</v>
      </c>
      <c r="F83" s="44" t="s">
        <v>574</v>
      </c>
      <c r="G83" s="44" t="s">
        <v>4220</v>
      </c>
      <c r="H83" s="45" t="s">
        <v>4</v>
      </c>
      <c r="I83" s="45" t="s">
        <v>269</v>
      </c>
      <c r="J83" s="45" t="s">
        <v>430</v>
      </c>
      <c r="K83" s="45" t="s">
        <v>430</v>
      </c>
      <c r="L83" s="44" t="s">
        <v>252</v>
      </c>
      <c r="M83" s="44" t="s">
        <v>557</v>
      </c>
      <c r="N83" s="46" t="s">
        <v>253</v>
      </c>
      <c r="O83" s="45" t="s">
        <v>252</v>
      </c>
      <c r="P83" s="45" t="s">
        <v>397</v>
      </c>
      <c r="Q83" s="45" t="s">
        <v>417</v>
      </c>
      <c r="R83" s="47" t="s">
        <v>530</v>
      </c>
      <c r="S83" s="38" t="s">
        <v>587</v>
      </c>
      <c r="T83" s="39">
        <v>33170</v>
      </c>
      <c r="U83" s="39">
        <v>33547</v>
      </c>
      <c r="V83" s="34"/>
      <c r="W83" s="34"/>
      <c r="X83" s="39">
        <v>33547</v>
      </c>
      <c r="Y83" s="50">
        <f>+IFERROR(X83/U83,0)</f>
        <v>1</v>
      </c>
      <c r="Z83" s="49">
        <f>+U83-X83</f>
        <v>0</v>
      </c>
      <c r="AA83" s="48"/>
      <c r="AB83" s="39">
        <v>33547</v>
      </c>
      <c r="AC83" s="49">
        <v>0</v>
      </c>
      <c r="AD83" s="39">
        <v>18068.86</v>
      </c>
      <c r="AE83" s="48"/>
      <c r="AF83" s="49">
        <v>18068.86</v>
      </c>
      <c r="AG83" s="50">
        <f>+IFERROR(AF83/U83,0)</f>
        <v>0.53861328881867232</v>
      </c>
      <c r="AH83" s="49">
        <f>+Tabla1[[#This Row],[PIM]]-Tabla1[[#This Row],[DEVENGADO2]]</f>
        <v>15478.14</v>
      </c>
      <c r="AI83" s="35">
        <v>2583.6799999999998</v>
      </c>
      <c r="AJ83" s="35">
        <v>2595.67</v>
      </c>
      <c r="AK83" s="35">
        <v>2589.35</v>
      </c>
      <c r="AL83" s="35">
        <v>2595.85</v>
      </c>
      <c r="AM83" s="35">
        <v>2592.7800000000002</v>
      </c>
      <c r="AN83" s="35">
        <v>2600</v>
      </c>
      <c r="AO83" s="35">
        <v>2511.5300000000002</v>
      </c>
      <c r="AP83" s="35">
        <v>0</v>
      </c>
      <c r="AQ83" s="35">
        <v>2764.19</v>
      </c>
      <c r="AR83" s="35">
        <v>2764.19</v>
      </c>
      <c r="AS83" s="35">
        <v>2764.19</v>
      </c>
      <c r="AT83" s="35">
        <v>2764.19</v>
      </c>
      <c r="AU83" s="35">
        <v>4421.3800000000047</v>
      </c>
      <c r="AV83" s="41">
        <f t="shared" si="3"/>
        <v>33547</v>
      </c>
      <c r="AW83" s="41">
        <f>+U83-AV83</f>
        <v>0</v>
      </c>
    </row>
    <row r="84" spans="1:49" x14ac:dyDescent="0.3">
      <c r="A84" s="42" t="s">
        <v>3</v>
      </c>
      <c r="B84" s="43" t="s">
        <v>0</v>
      </c>
      <c r="C84" s="44" t="s">
        <v>423</v>
      </c>
      <c r="D84" s="45" t="s">
        <v>243</v>
      </c>
      <c r="E84" s="44" t="s">
        <v>19</v>
      </c>
      <c r="F84" s="44" t="s">
        <v>574</v>
      </c>
      <c r="G84" s="44" t="s">
        <v>4220</v>
      </c>
      <c r="H84" s="45" t="s">
        <v>4</v>
      </c>
      <c r="I84" s="45" t="s">
        <v>269</v>
      </c>
      <c r="J84" s="45" t="s">
        <v>430</v>
      </c>
      <c r="K84" s="45" t="s">
        <v>430</v>
      </c>
      <c r="L84" s="44" t="s">
        <v>252</v>
      </c>
      <c r="M84" s="44" t="s">
        <v>557</v>
      </c>
      <c r="N84" s="46" t="s">
        <v>253</v>
      </c>
      <c r="O84" s="45" t="s">
        <v>252</v>
      </c>
      <c r="P84" s="45" t="s">
        <v>397</v>
      </c>
      <c r="Q84" s="45" t="s">
        <v>419</v>
      </c>
      <c r="R84" s="47" t="s">
        <v>529</v>
      </c>
      <c r="S84" s="38" t="s">
        <v>577</v>
      </c>
      <c r="T84" s="39">
        <v>5376</v>
      </c>
      <c r="U84" s="39">
        <v>5227</v>
      </c>
      <c r="V84" s="34"/>
      <c r="W84" s="34"/>
      <c r="X84" s="39">
        <v>5227</v>
      </c>
      <c r="Y84" s="50">
        <f>+IFERROR(X84/U84,0)</f>
        <v>1</v>
      </c>
      <c r="Z84" s="49">
        <f>+U84-X84</f>
        <v>0</v>
      </c>
      <c r="AA84" s="48"/>
      <c r="AB84" s="39">
        <v>5227</v>
      </c>
      <c r="AC84" s="49">
        <v>0</v>
      </c>
      <c r="AD84" s="39">
        <v>3048.7099999999991</v>
      </c>
      <c r="AE84" s="48"/>
      <c r="AF84" s="49">
        <v>3048.7099999999991</v>
      </c>
      <c r="AG84" s="50">
        <f>+IFERROR(AF84/U84,0)</f>
        <v>0.58326190931700772</v>
      </c>
      <c r="AH84" s="49">
        <f>+Tabla1[[#This Row],[PIM]]-Tabla1[[#This Row],[DEVENGADO2]]</f>
        <v>2178.2900000000009</v>
      </c>
      <c r="AI84" s="35">
        <v>435.53</v>
      </c>
      <c r="AJ84" s="35">
        <v>435.53</v>
      </c>
      <c r="AK84" s="35">
        <v>435.53</v>
      </c>
      <c r="AL84" s="35">
        <v>435.53</v>
      </c>
      <c r="AM84" s="35">
        <v>435.53</v>
      </c>
      <c r="AN84" s="35">
        <v>435.53</v>
      </c>
      <c r="AO84" s="35">
        <v>435.53</v>
      </c>
      <c r="AP84" s="35">
        <v>0</v>
      </c>
      <c r="AQ84" s="35">
        <v>448</v>
      </c>
      <c r="AR84" s="35">
        <v>448</v>
      </c>
      <c r="AS84" s="35">
        <v>448</v>
      </c>
      <c r="AT84" s="35">
        <v>448</v>
      </c>
      <c r="AU84" s="35">
        <v>386.29000000000087</v>
      </c>
      <c r="AV84" s="41">
        <f t="shared" si="3"/>
        <v>5227</v>
      </c>
      <c r="AW84" s="41">
        <f>+U84-AV84</f>
        <v>0</v>
      </c>
    </row>
    <row r="85" spans="1:49" x14ac:dyDescent="0.3">
      <c r="A85" s="42" t="s">
        <v>3</v>
      </c>
      <c r="B85" s="43" t="s">
        <v>0</v>
      </c>
      <c r="C85" s="44" t="s">
        <v>423</v>
      </c>
      <c r="D85" s="45" t="s">
        <v>243</v>
      </c>
      <c r="E85" s="44" t="s">
        <v>19</v>
      </c>
      <c r="F85" s="44" t="s">
        <v>574</v>
      </c>
      <c r="G85" s="44" t="s">
        <v>4220</v>
      </c>
      <c r="H85" s="45" t="s">
        <v>578</v>
      </c>
      <c r="I85" s="45" t="s">
        <v>579</v>
      </c>
      <c r="J85" s="45" t="s">
        <v>430</v>
      </c>
      <c r="K85" s="45" t="s">
        <v>430</v>
      </c>
      <c r="L85" s="44" t="s">
        <v>252</v>
      </c>
      <c r="M85" s="44" t="s">
        <v>557</v>
      </c>
      <c r="N85" s="46" t="s">
        <v>253</v>
      </c>
      <c r="O85" s="45" t="s">
        <v>252</v>
      </c>
      <c r="P85" s="45" t="s">
        <v>393</v>
      </c>
      <c r="Q85" s="45" t="s">
        <v>49</v>
      </c>
      <c r="R85" s="47" t="s">
        <v>48</v>
      </c>
      <c r="S85" s="38" t="s">
        <v>50</v>
      </c>
      <c r="T85" s="39">
        <v>4200</v>
      </c>
      <c r="U85" s="39">
        <v>3416</v>
      </c>
      <c r="V85" s="34"/>
      <c r="W85" s="34"/>
      <c r="X85" s="39">
        <v>3415.35</v>
      </c>
      <c r="Y85" s="50">
        <f>+IFERROR(X85/U85,0)</f>
        <v>0.99980971896955506</v>
      </c>
      <c r="Z85" s="49">
        <f>+U85-X85</f>
        <v>0.65000000000009095</v>
      </c>
      <c r="AA85" s="48"/>
      <c r="AB85" s="39">
        <v>3415.35</v>
      </c>
      <c r="AC85" s="49">
        <v>0.65000000000009095</v>
      </c>
      <c r="AD85" s="39">
        <v>1205.8600000000001</v>
      </c>
      <c r="AE85" s="48"/>
      <c r="AF85" s="49">
        <v>1205.8600000000001</v>
      </c>
      <c r="AG85" s="50">
        <f>+IFERROR(AF85/U85,0)</f>
        <v>0.35300351288056209</v>
      </c>
      <c r="AH85" s="49">
        <f>+Tabla1[[#This Row],[PIM]]-Tabla1[[#This Row],[DEVENGADO2]]</f>
        <v>2210.14</v>
      </c>
      <c r="AI85" s="35">
        <v>0</v>
      </c>
      <c r="AJ85" s="35">
        <v>0</v>
      </c>
      <c r="AK85" s="35">
        <v>0</v>
      </c>
      <c r="AL85" s="35">
        <v>0</v>
      </c>
      <c r="AM85" s="35">
        <v>0</v>
      </c>
      <c r="AN85" s="35">
        <v>798.58</v>
      </c>
      <c r="AO85" s="35">
        <v>407.28</v>
      </c>
      <c r="AP85" s="35">
        <v>0</v>
      </c>
      <c r="AQ85" s="35">
        <v>600</v>
      </c>
      <c r="AR85" s="35">
        <v>600</v>
      </c>
      <c r="AS85" s="35">
        <v>410.13999999999987</v>
      </c>
      <c r="AT85" s="35">
        <v>600</v>
      </c>
      <c r="AU85" s="35">
        <v>0</v>
      </c>
      <c r="AV85" s="41">
        <f t="shared" si="3"/>
        <v>3416</v>
      </c>
      <c r="AW85" s="41">
        <f>+U85-AV85</f>
        <v>0</v>
      </c>
    </row>
    <row r="86" spans="1:49" x14ac:dyDescent="0.3">
      <c r="A86" s="42" t="s">
        <v>3</v>
      </c>
      <c r="B86" s="43" t="s">
        <v>0</v>
      </c>
      <c r="C86" s="44" t="s">
        <v>423</v>
      </c>
      <c r="D86" s="45" t="s">
        <v>243</v>
      </c>
      <c r="E86" s="44" t="s">
        <v>19</v>
      </c>
      <c r="F86" s="44" t="s">
        <v>574</v>
      </c>
      <c r="G86" s="44" t="s">
        <v>4220</v>
      </c>
      <c r="H86" s="45" t="s">
        <v>91</v>
      </c>
      <c r="I86" s="45" t="s">
        <v>579</v>
      </c>
      <c r="J86" s="45" t="s">
        <v>430</v>
      </c>
      <c r="K86" s="45" t="s">
        <v>430</v>
      </c>
      <c r="L86" s="44" t="s">
        <v>252</v>
      </c>
      <c r="M86" s="44" t="s">
        <v>557</v>
      </c>
      <c r="N86" s="46" t="s">
        <v>253</v>
      </c>
      <c r="O86" s="45" t="s">
        <v>252</v>
      </c>
      <c r="P86" s="45" t="s">
        <v>393</v>
      </c>
      <c r="Q86" s="45" t="s">
        <v>67</v>
      </c>
      <c r="R86" s="47" t="s">
        <v>24</v>
      </c>
      <c r="S86" s="38" t="s">
        <v>66</v>
      </c>
      <c r="T86" s="39">
        <v>0</v>
      </c>
      <c r="U86" s="39">
        <v>2300</v>
      </c>
      <c r="V86" s="34"/>
      <c r="W86" s="34"/>
      <c r="X86" s="39">
        <v>2300</v>
      </c>
      <c r="Y86" s="50">
        <f>+IFERROR(X86/U86,0)</f>
        <v>1</v>
      </c>
      <c r="Z86" s="49">
        <f>+U86-X86</f>
        <v>0</v>
      </c>
      <c r="AA86" s="48"/>
      <c r="AB86" s="39">
        <v>2300</v>
      </c>
      <c r="AC86" s="49">
        <v>0</v>
      </c>
      <c r="AD86" s="39">
        <v>1339.7</v>
      </c>
      <c r="AE86" s="48"/>
      <c r="AF86" s="49">
        <v>1339.7</v>
      </c>
      <c r="AG86" s="50">
        <f>+IFERROR(AF86/U86,0)</f>
        <v>0.58247826086956522</v>
      </c>
      <c r="AH86" s="49">
        <f>+Tabla1[[#This Row],[PIM]]-Tabla1[[#This Row],[DEVENGADO2]]</f>
        <v>960.3</v>
      </c>
      <c r="AI86" s="35">
        <v>500</v>
      </c>
      <c r="AJ86" s="35">
        <v>0</v>
      </c>
      <c r="AK86" s="35">
        <v>295</v>
      </c>
      <c r="AL86" s="35">
        <v>0</v>
      </c>
      <c r="AM86" s="35">
        <v>298</v>
      </c>
      <c r="AN86" s="35">
        <v>246.7</v>
      </c>
      <c r="AO86" s="35">
        <v>0</v>
      </c>
      <c r="AP86" s="35">
        <v>209.09090909090909</v>
      </c>
      <c r="AQ86" s="35">
        <v>209.09090909090909</v>
      </c>
      <c r="AR86" s="35">
        <v>329.27272727272748</v>
      </c>
      <c r="AS86" s="35">
        <v>50</v>
      </c>
      <c r="AT86" s="35">
        <v>50</v>
      </c>
      <c r="AU86" s="35">
        <v>112.84545454545423</v>
      </c>
      <c r="AV86" s="41">
        <f t="shared" si="3"/>
        <v>2300</v>
      </c>
      <c r="AW86" s="41">
        <f>+U86-AV86</f>
        <v>0</v>
      </c>
    </row>
    <row r="87" spans="1:49" x14ac:dyDescent="0.3">
      <c r="A87" s="42" t="s">
        <v>3</v>
      </c>
      <c r="B87" s="43" t="s">
        <v>0</v>
      </c>
      <c r="C87" s="44" t="s">
        <v>423</v>
      </c>
      <c r="D87" s="45" t="s">
        <v>243</v>
      </c>
      <c r="E87" s="44" t="s">
        <v>19</v>
      </c>
      <c r="F87" s="44" t="s">
        <v>574</v>
      </c>
      <c r="G87" s="44" t="s">
        <v>4220</v>
      </c>
      <c r="H87" s="45" t="s">
        <v>91</v>
      </c>
      <c r="I87" s="45" t="s">
        <v>579</v>
      </c>
      <c r="J87" s="45" t="s">
        <v>430</v>
      </c>
      <c r="K87" s="45" t="s">
        <v>430</v>
      </c>
      <c r="L87" s="44" t="s">
        <v>252</v>
      </c>
      <c r="M87" s="44" t="s">
        <v>557</v>
      </c>
      <c r="N87" s="46" t="s">
        <v>253</v>
      </c>
      <c r="O87" s="45" t="s">
        <v>252</v>
      </c>
      <c r="P87" s="45" t="s">
        <v>393</v>
      </c>
      <c r="Q87" s="45" t="s">
        <v>69</v>
      </c>
      <c r="R87" s="47" t="s">
        <v>68</v>
      </c>
      <c r="S87" s="38" t="s">
        <v>70</v>
      </c>
      <c r="T87" s="39">
        <v>800</v>
      </c>
      <c r="U87" s="39">
        <v>0</v>
      </c>
      <c r="V87" s="34"/>
      <c r="W87" s="34"/>
      <c r="X87" s="39">
        <v>0</v>
      </c>
      <c r="Y87" s="50">
        <f>+IFERROR(X87/U87,0)</f>
        <v>0</v>
      </c>
      <c r="Z87" s="49">
        <f>+U87-X87</f>
        <v>0</v>
      </c>
      <c r="AA87" s="48"/>
      <c r="AB87" s="39">
        <v>0</v>
      </c>
      <c r="AC87" s="49">
        <v>0</v>
      </c>
      <c r="AD87" s="39">
        <v>0</v>
      </c>
      <c r="AE87" s="48"/>
      <c r="AF87" s="49">
        <v>0</v>
      </c>
      <c r="AG87" s="50">
        <f>+IFERROR(AF87/U87,0)</f>
        <v>0</v>
      </c>
      <c r="AH87" s="49">
        <f>+Tabla1[[#This Row],[PIM]]-Tabla1[[#This Row],[DEVENGADO2]]</f>
        <v>0</v>
      </c>
      <c r="AI87" s="35">
        <v>0</v>
      </c>
      <c r="AJ87" s="35">
        <v>0</v>
      </c>
      <c r="AK87" s="35">
        <v>0</v>
      </c>
      <c r="AL87" s="35">
        <v>0</v>
      </c>
      <c r="AM87" s="35">
        <v>0</v>
      </c>
      <c r="AN87" s="35">
        <v>0</v>
      </c>
      <c r="AO87" s="35">
        <v>0</v>
      </c>
      <c r="AP87" s="35">
        <v>0</v>
      </c>
      <c r="AQ87" s="35">
        <v>0</v>
      </c>
      <c r="AR87" s="35">
        <v>0</v>
      </c>
      <c r="AS87" s="35">
        <v>0</v>
      </c>
      <c r="AT87" s="35">
        <v>0</v>
      </c>
      <c r="AU87" s="35">
        <v>0</v>
      </c>
      <c r="AV87" s="41">
        <f t="shared" si="3"/>
        <v>0</v>
      </c>
      <c r="AW87" s="41">
        <f>+U87-AV87</f>
        <v>0</v>
      </c>
    </row>
    <row r="88" spans="1:49" x14ac:dyDescent="0.3">
      <c r="A88" s="42" t="s">
        <v>3</v>
      </c>
      <c r="B88" s="43" t="s">
        <v>0</v>
      </c>
      <c r="C88" s="44" t="s">
        <v>423</v>
      </c>
      <c r="D88" s="45" t="s">
        <v>243</v>
      </c>
      <c r="E88" s="44" t="s">
        <v>19</v>
      </c>
      <c r="F88" s="44" t="s">
        <v>574</v>
      </c>
      <c r="G88" s="44" t="s">
        <v>4220</v>
      </c>
      <c r="H88" s="45" t="s">
        <v>580</v>
      </c>
      <c r="I88" s="45" t="s">
        <v>579</v>
      </c>
      <c r="J88" s="45" t="s">
        <v>430</v>
      </c>
      <c r="K88" s="45" t="s">
        <v>430</v>
      </c>
      <c r="L88" s="44" t="s">
        <v>252</v>
      </c>
      <c r="M88" s="44" t="s">
        <v>557</v>
      </c>
      <c r="N88" s="46" t="s">
        <v>253</v>
      </c>
      <c r="O88" s="45" t="s">
        <v>252</v>
      </c>
      <c r="P88" s="45" t="s">
        <v>393</v>
      </c>
      <c r="Q88" s="45" t="s">
        <v>95</v>
      </c>
      <c r="R88" s="47" t="s">
        <v>25</v>
      </c>
      <c r="S88" s="38" t="s">
        <v>92</v>
      </c>
      <c r="T88" s="39">
        <v>2000</v>
      </c>
      <c r="U88" s="39">
        <v>700</v>
      </c>
      <c r="V88" s="34"/>
      <c r="W88" s="34"/>
      <c r="X88" s="39">
        <v>700</v>
      </c>
      <c r="Y88" s="50">
        <f>+IFERROR(X88/U88,0)</f>
        <v>1</v>
      </c>
      <c r="Z88" s="49">
        <f>+U88-X88</f>
        <v>0</v>
      </c>
      <c r="AA88" s="48"/>
      <c r="AB88" s="39">
        <v>700</v>
      </c>
      <c r="AC88" s="49">
        <v>0</v>
      </c>
      <c r="AD88" s="39">
        <v>70</v>
      </c>
      <c r="AE88" s="48"/>
      <c r="AF88" s="49">
        <v>70</v>
      </c>
      <c r="AG88" s="50">
        <f>+IFERROR(AF88/U88,0)</f>
        <v>0.1</v>
      </c>
      <c r="AH88" s="49">
        <f>+Tabla1[[#This Row],[PIM]]-Tabla1[[#This Row],[DEVENGADO2]]</f>
        <v>630</v>
      </c>
      <c r="AI88" s="35">
        <v>0</v>
      </c>
      <c r="AJ88" s="35">
        <v>0</v>
      </c>
      <c r="AK88" s="35">
        <v>0</v>
      </c>
      <c r="AL88" s="35">
        <v>0</v>
      </c>
      <c r="AM88" s="35">
        <v>0</v>
      </c>
      <c r="AN88" s="35">
        <v>70</v>
      </c>
      <c r="AO88" s="35">
        <v>0</v>
      </c>
      <c r="AP88" s="35">
        <v>0</v>
      </c>
      <c r="AQ88" s="35">
        <v>0</v>
      </c>
      <c r="AR88" s="35">
        <v>0</v>
      </c>
      <c r="AS88" s="35">
        <v>0</v>
      </c>
      <c r="AT88" s="35">
        <v>0</v>
      </c>
      <c r="AU88" s="35">
        <v>630</v>
      </c>
      <c r="AV88" s="41">
        <f t="shared" si="3"/>
        <v>700</v>
      </c>
      <c r="AW88" s="41">
        <f>+U88-AV88</f>
        <v>0</v>
      </c>
    </row>
    <row r="89" spans="1:49" x14ac:dyDescent="0.3">
      <c r="A89" s="42" t="s">
        <v>3</v>
      </c>
      <c r="B89" s="43" t="s">
        <v>0</v>
      </c>
      <c r="C89" s="44" t="s">
        <v>423</v>
      </c>
      <c r="D89" s="45" t="s">
        <v>243</v>
      </c>
      <c r="E89" s="44" t="s">
        <v>19</v>
      </c>
      <c r="F89" s="44" t="s">
        <v>574</v>
      </c>
      <c r="G89" s="44" t="s">
        <v>4220</v>
      </c>
      <c r="H89" s="45" t="s">
        <v>580</v>
      </c>
      <c r="I89" s="45" t="s">
        <v>579</v>
      </c>
      <c r="J89" s="45" t="s">
        <v>430</v>
      </c>
      <c r="K89" s="45" t="s">
        <v>430</v>
      </c>
      <c r="L89" s="44" t="s">
        <v>252</v>
      </c>
      <c r="M89" s="44" t="s">
        <v>557</v>
      </c>
      <c r="N89" s="46" t="s">
        <v>253</v>
      </c>
      <c r="O89" s="45" t="s">
        <v>252</v>
      </c>
      <c r="P89" s="45" t="s">
        <v>393</v>
      </c>
      <c r="Q89" s="45" t="s">
        <v>96</v>
      </c>
      <c r="R89" s="47" t="s">
        <v>26</v>
      </c>
      <c r="S89" s="38" t="s">
        <v>93</v>
      </c>
      <c r="T89" s="39">
        <v>0</v>
      </c>
      <c r="U89" s="39">
        <v>2500</v>
      </c>
      <c r="V89" s="34"/>
      <c r="W89" s="34"/>
      <c r="X89" s="39">
        <v>2500</v>
      </c>
      <c r="Y89" s="50">
        <f>+IFERROR(X89/U89,0)</f>
        <v>1</v>
      </c>
      <c r="Z89" s="49">
        <f>+U89-X89</f>
        <v>0</v>
      </c>
      <c r="AA89" s="48"/>
      <c r="AB89" s="39">
        <v>2500</v>
      </c>
      <c r="AC89" s="49">
        <v>0</v>
      </c>
      <c r="AD89" s="39">
        <v>1490</v>
      </c>
      <c r="AE89" s="48"/>
      <c r="AF89" s="49">
        <v>1490</v>
      </c>
      <c r="AG89" s="50">
        <f>+IFERROR(AF89/U89,0)</f>
        <v>0.59599999999999997</v>
      </c>
      <c r="AH89" s="49">
        <f>+Tabla1[[#This Row],[PIM]]-Tabla1[[#This Row],[DEVENGADO2]]</f>
        <v>1010</v>
      </c>
      <c r="AI89" s="35">
        <v>0</v>
      </c>
      <c r="AJ89" s="35">
        <v>0</v>
      </c>
      <c r="AK89" s="35">
        <v>550</v>
      </c>
      <c r="AL89" s="35">
        <v>0</v>
      </c>
      <c r="AM89" s="35">
        <v>420</v>
      </c>
      <c r="AN89" s="35">
        <v>520</v>
      </c>
      <c r="AO89" s="35">
        <v>0</v>
      </c>
      <c r="AP89" s="35">
        <v>10</v>
      </c>
      <c r="AQ89" s="35">
        <v>0</v>
      </c>
      <c r="AR89" s="35">
        <v>0</v>
      </c>
      <c r="AS89" s="35">
        <v>0</v>
      </c>
      <c r="AT89" s="35">
        <v>0</v>
      </c>
      <c r="AU89" s="35">
        <v>1000</v>
      </c>
      <c r="AV89" s="41">
        <f t="shared" si="3"/>
        <v>2500</v>
      </c>
      <c r="AW89" s="41">
        <f>+U89-AV89</f>
        <v>0</v>
      </c>
    </row>
    <row r="90" spans="1:49" x14ac:dyDescent="0.3">
      <c r="A90" s="42" t="s">
        <v>3</v>
      </c>
      <c r="B90" s="43" t="s">
        <v>0</v>
      </c>
      <c r="C90" s="44" t="s">
        <v>423</v>
      </c>
      <c r="D90" s="45" t="s">
        <v>243</v>
      </c>
      <c r="E90" s="44" t="s">
        <v>19</v>
      </c>
      <c r="F90" s="44" t="s">
        <v>574</v>
      </c>
      <c r="G90" s="44" t="s">
        <v>4220</v>
      </c>
      <c r="H90" s="45" t="s">
        <v>170</v>
      </c>
      <c r="I90" s="45" t="s">
        <v>579</v>
      </c>
      <c r="J90" s="45" t="s">
        <v>430</v>
      </c>
      <c r="K90" s="45" t="s">
        <v>430</v>
      </c>
      <c r="L90" s="44" t="s">
        <v>252</v>
      </c>
      <c r="M90" s="44" t="s">
        <v>557</v>
      </c>
      <c r="N90" s="46" t="s">
        <v>253</v>
      </c>
      <c r="O90" s="45" t="s">
        <v>252</v>
      </c>
      <c r="P90" s="45" t="s">
        <v>393</v>
      </c>
      <c r="Q90" s="45" t="s">
        <v>97</v>
      </c>
      <c r="R90" s="47" t="s">
        <v>27</v>
      </c>
      <c r="S90" s="38" t="s">
        <v>94</v>
      </c>
      <c r="T90" s="39">
        <v>0</v>
      </c>
      <c r="U90" s="39">
        <v>200</v>
      </c>
      <c r="V90" s="34"/>
      <c r="W90" s="34"/>
      <c r="X90" s="39">
        <v>200</v>
      </c>
      <c r="Y90" s="50">
        <f>+IFERROR(X90/U90,0)</f>
        <v>1</v>
      </c>
      <c r="Z90" s="49">
        <f>+U90-X90</f>
        <v>0</v>
      </c>
      <c r="AA90" s="48"/>
      <c r="AB90" s="39">
        <v>200</v>
      </c>
      <c r="AC90" s="49">
        <v>0</v>
      </c>
      <c r="AD90" s="39">
        <v>87</v>
      </c>
      <c r="AE90" s="48"/>
      <c r="AF90" s="49">
        <v>87</v>
      </c>
      <c r="AG90" s="50">
        <f>+IFERROR(AF90/U90,0)</f>
        <v>0.435</v>
      </c>
      <c r="AH90" s="49">
        <f>+Tabla1[[#This Row],[PIM]]-Tabla1[[#This Row],[DEVENGADO2]]</f>
        <v>113</v>
      </c>
      <c r="AI90" s="35">
        <v>0</v>
      </c>
      <c r="AJ90" s="35">
        <v>0</v>
      </c>
      <c r="AK90" s="35">
        <v>25</v>
      </c>
      <c r="AL90" s="35">
        <v>0</v>
      </c>
      <c r="AM90" s="35">
        <v>17</v>
      </c>
      <c r="AN90" s="35">
        <v>45</v>
      </c>
      <c r="AO90" s="35">
        <v>0</v>
      </c>
      <c r="AP90" s="35">
        <v>18.181818181818183</v>
      </c>
      <c r="AQ90" s="35">
        <v>18.181818181818183</v>
      </c>
      <c r="AR90" s="35">
        <v>18.181818181818183</v>
      </c>
      <c r="AS90" s="35">
        <v>18.181818181818183</v>
      </c>
      <c r="AT90" s="35">
        <v>18.181818181818183</v>
      </c>
      <c r="AU90" s="35">
        <v>22.090909090909065</v>
      </c>
      <c r="AV90" s="41">
        <f t="shared" si="3"/>
        <v>200</v>
      </c>
      <c r="AW90" s="41">
        <f>+U90-AV90</f>
        <v>0</v>
      </c>
    </row>
    <row r="91" spans="1:49" x14ac:dyDescent="0.3">
      <c r="A91" s="42" t="s">
        <v>3</v>
      </c>
      <c r="B91" s="43" t="s">
        <v>0</v>
      </c>
      <c r="C91" s="44" t="s">
        <v>423</v>
      </c>
      <c r="D91" s="45" t="s">
        <v>243</v>
      </c>
      <c r="E91" s="44" t="s">
        <v>19</v>
      </c>
      <c r="F91" s="44" t="s">
        <v>574</v>
      </c>
      <c r="G91" s="44" t="s">
        <v>4220</v>
      </c>
      <c r="H91" s="45" t="s">
        <v>581</v>
      </c>
      <c r="I91" s="45" t="s">
        <v>269</v>
      </c>
      <c r="J91" s="45" t="s">
        <v>430</v>
      </c>
      <c r="K91" s="45" t="s">
        <v>430</v>
      </c>
      <c r="L91" s="44" t="s">
        <v>252</v>
      </c>
      <c r="M91" s="44" t="s">
        <v>557</v>
      </c>
      <c r="N91" s="46" t="s">
        <v>253</v>
      </c>
      <c r="O91" s="45" t="s">
        <v>252</v>
      </c>
      <c r="P91" s="45" t="s">
        <v>393</v>
      </c>
      <c r="Q91" s="45" t="s">
        <v>99</v>
      </c>
      <c r="R91" s="47" t="s">
        <v>98</v>
      </c>
      <c r="S91" s="38" t="s">
        <v>100</v>
      </c>
      <c r="T91" s="39">
        <v>3000</v>
      </c>
      <c r="U91" s="39">
        <v>3000</v>
      </c>
      <c r="V91" s="34"/>
      <c r="W91" s="34"/>
      <c r="X91" s="39">
        <v>3000</v>
      </c>
      <c r="Y91" s="50">
        <f>+IFERROR(X91/U91,0)</f>
        <v>1</v>
      </c>
      <c r="Z91" s="49">
        <f>+U91-X91</f>
        <v>0</v>
      </c>
      <c r="AA91" s="48"/>
      <c r="AB91" s="39">
        <v>3000</v>
      </c>
      <c r="AC91" s="49">
        <v>0</v>
      </c>
      <c r="AD91" s="39">
        <v>3000</v>
      </c>
      <c r="AE91" s="48"/>
      <c r="AF91" s="49">
        <v>1321.4</v>
      </c>
      <c r="AG91" s="50">
        <f>+IFERROR(AF91/U91,0)</f>
        <v>0.44046666666666667</v>
      </c>
      <c r="AH91" s="49">
        <f>+Tabla1[[#This Row],[PIM]]-Tabla1[[#This Row],[DEVENGADO2]]</f>
        <v>1678.6</v>
      </c>
      <c r="AI91" s="35">
        <v>197.8</v>
      </c>
      <c r="AJ91" s="35">
        <v>167.3</v>
      </c>
      <c r="AK91" s="35">
        <v>346.2</v>
      </c>
      <c r="AL91" s="35">
        <v>202.2</v>
      </c>
      <c r="AM91" s="35">
        <v>202.9</v>
      </c>
      <c r="AN91" s="35">
        <v>205</v>
      </c>
      <c r="AO91" s="35">
        <v>0</v>
      </c>
      <c r="AP91" s="35">
        <v>279.76666666666665</v>
      </c>
      <c r="AQ91" s="35">
        <v>279.76666666666665</v>
      </c>
      <c r="AR91" s="35">
        <v>279.76666666666665</v>
      </c>
      <c r="AS91" s="35">
        <v>279.76666666666665</v>
      </c>
      <c r="AT91" s="35">
        <v>279.76666666666665</v>
      </c>
      <c r="AU91" s="35">
        <v>279.76666666666665</v>
      </c>
      <c r="AV91" s="41">
        <f t="shared" si="3"/>
        <v>2999.9999999999991</v>
      </c>
      <c r="AW91" s="41">
        <f>+U91-AV91</f>
        <v>0</v>
      </c>
    </row>
    <row r="92" spans="1:49" x14ac:dyDescent="0.3">
      <c r="A92" s="42" t="s">
        <v>3</v>
      </c>
      <c r="B92" s="43" t="s">
        <v>0</v>
      </c>
      <c r="C92" s="44" t="s">
        <v>423</v>
      </c>
      <c r="D92" s="45" t="s">
        <v>243</v>
      </c>
      <c r="E92" s="44" t="s">
        <v>19</v>
      </c>
      <c r="F92" s="44" t="s">
        <v>574</v>
      </c>
      <c r="G92" s="44" t="s">
        <v>4220</v>
      </c>
      <c r="H92" s="45" t="s">
        <v>581</v>
      </c>
      <c r="I92" s="45" t="s">
        <v>269</v>
      </c>
      <c r="J92" s="45" t="s">
        <v>430</v>
      </c>
      <c r="K92" s="45" t="s">
        <v>430</v>
      </c>
      <c r="L92" s="44" t="s">
        <v>252</v>
      </c>
      <c r="M92" s="44" t="s">
        <v>557</v>
      </c>
      <c r="N92" s="46" t="s">
        <v>253</v>
      </c>
      <c r="O92" s="45" t="s">
        <v>252</v>
      </c>
      <c r="P92" s="45" t="s">
        <v>393</v>
      </c>
      <c r="Q92" s="45" t="s">
        <v>102</v>
      </c>
      <c r="R92" s="47" t="s">
        <v>101</v>
      </c>
      <c r="S92" s="38" t="s">
        <v>103</v>
      </c>
      <c r="T92" s="39">
        <v>1200</v>
      </c>
      <c r="U92" s="39">
        <v>600</v>
      </c>
      <c r="V92" s="34"/>
      <c r="W92" s="34"/>
      <c r="X92" s="39">
        <v>600</v>
      </c>
      <c r="Y92" s="50">
        <f>+IFERROR(X92/U92,0)</f>
        <v>1</v>
      </c>
      <c r="Z92" s="49">
        <f>+U92-X92</f>
        <v>0</v>
      </c>
      <c r="AA92" s="48"/>
      <c r="AB92" s="39">
        <v>600</v>
      </c>
      <c r="AC92" s="49">
        <v>0</v>
      </c>
      <c r="AD92" s="39">
        <v>600</v>
      </c>
      <c r="AE92" s="48"/>
      <c r="AF92" s="49">
        <v>163.50000000000003</v>
      </c>
      <c r="AG92" s="50">
        <f>+IFERROR(AF92/U92,0)</f>
        <v>0.27250000000000002</v>
      </c>
      <c r="AH92" s="49">
        <f>+Tabla1[[#This Row],[PIM]]-Tabla1[[#This Row],[DEVENGADO2]]</f>
        <v>436.5</v>
      </c>
      <c r="AI92" s="35">
        <v>28.3</v>
      </c>
      <c r="AJ92" s="35">
        <v>22.6</v>
      </c>
      <c r="AK92" s="35">
        <v>30</v>
      </c>
      <c r="AL92" s="35">
        <v>30</v>
      </c>
      <c r="AM92" s="35">
        <v>26.3</v>
      </c>
      <c r="AN92" s="35">
        <v>26.3</v>
      </c>
      <c r="AO92" s="35">
        <v>0</v>
      </c>
      <c r="AP92" s="35">
        <v>72.75</v>
      </c>
      <c r="AQ92" s="35">
        <v>72.75</v>
      </c>
      <c r="AR92" s="35">
        <v>72.75</v>
      </c>
      <c r="AS92" s="35">
        <v>72.75</v>
      </c>
      <c r="AT92" s="35">
        <v>72.75</v>
      </c>
      <c r="AU92" s="35">
        <v>72.75</v>
      </c>
      <c r="AV92" s="41">
        <f t="shared" si="3"/>
        <v>600</v>
      </c>
      <c r="AW92" s="41">
        <f>+U92-AV92</f>
        <v>0</v>
      </c>
    </row>
    <row r="93" spans="1:49" x14ac:dyDescent="0.3">
      <c r="A93" s="42" t="s">
        <v>3</v>
      </c>
      <c r="B93" s="43" t="s">
        <v>0</v>
      </c>
      <c r="C93" s="44" t="s">
        <v>423</v>
      </c>
      <c r="D93" s="45" t="s">
        <v>243</v>
      </c>
      <c r="E93" s="44" t="s">
        <v>19</v>
      </c>
      <c r="F93" s="44" t="s">
        <v>574</v>
      </c>
      <c r="G93" s="44" t="s">
        <v>4220</v>
      </c>
      <c r="H93" s="45" t="s">
        <v>581</v>
      </c>
      <c r="I93" s="45" t="s">
        <v>269</v>
      </c>
      <c r="J93" s="45" t="s">
        <v>430</v>
      </c>
      <c r="K93" s="45" t="s">
        <v>430</v>
      </c>
      <c r="L93" s="44" t="s">
        <v>252</v>
      </c>
      <c r="M93" s="44" t="s">
        <v>557</v>
      </c>
      <c r="N93" s="46" t="s">
        <v>253</v>
      </c>
      <c r="O93" s="45" t="s">
        <v>252</v>
      </c>
      <c r="P93" s="45" t="s">
        <v>393</v>
      </c>
      <c r="Q93" s="45" t="s">
        <v>111</v>
      </c>
      <c r="R93" s="47" t="s">
        <v>110</v>
      </c>
      <c r="S93" s="38" t="s">
        <v>112</v>
      </c>
      <c r="T93" s="39">
        <v>8400</v>
      </c>
      <c r="U93" s="39">
        <v>4800</v>
      </c>
      <c r="V93" s="34"/>
      <c r="W93" s="34"/>
      <c r="X93" s="39">
        <v>4800</v>
      </c>
      <c r="Y93" s="50">
        <f>+IFERROR(X93/U93,0)</f>
        <v>1</v>
      </c>
      <c r="Z93" s="49">
        <f>+U93-X93</f>
        <v>0</v>
      </c>
      <c r="AA93" s="48"/>
      <c r="AB93" s="39">
        <v>4800</v>
      </c>
      <c r="AC93" s="49">
        <v>0</v>
      </c>
      <c r="AD93" s="39">
        <v>4800</v>
      </c>
      <c r="AE93" s="48"/>
      <c r="AF93" s="49">
        <v>2400</v>
      </c>
      <c r="AG93" s="50">
        <f>+IFERROR(AF93/U93,0)</f>
        <v>0.5</v>
      </c>
      <c r="AH93" s="49">
        <f>+Tabla1[[#This Row],[PIM]]-Tabla1[[#This Row],[DEVENGADO2]]</f>
        <v>2400</v>
      </c>
      <c r="AI93" s="35">
        <v>0</v>
      </c>
      <c r="AJ93" s="35">
        <v>400</v>
      </c>
      <c r="AK93" s="35">
        <v>400</v>
      </c>
      <c r="AL93" s="35">
        <v>400</v>
      </c>
      <c r="AM93" s="35">
        <v>400</v>
      </c>
      <c r="AN93" s="35">
        <v>400</v>
      </c>
      <c r="AO93" s="35">
        <v>400</v>
      </c>
      <c r="AP93" s="35">
        <v>0</v>
      </c>
      <c r="AQ93" s="35">
        <v>480</v>
      </c>
      <c r="AR93" s="35">
        <v>480</v>
      </c>
      <c r="AS93" s="35">
        <v>480</v>
      </c>
      <c r="AT93" s="35">
        <v>480</v>
      </c>
      <c r="AU93" s="35">
        <v>480</v>
      </c>
      <c r="AV93" s="41">
        <f t="shared" si="3"/>
        <v>4800</v>
      </c>
      <c r="AW93" s="41">
        <f>+U93-AV93</f>
        <v>0</v>
      </c>
    </row>
    <row r="94" spans="1:49" x14ac:dyDescent="0.3">
      <c r="A94" s="42" t="s">
        <v>3</v>
      </c>
      <c r="B94" s="43" t="s">
        <v>0</v>
      </c>
      <c r="C94" s="44" t="s">
        <v>423</v>
      </c>
      <c r="D94" s="45" t="s">
        <v>243</v>
      </c>
      <c r="E94" s="44" t="s">
        <v>19</v>
      </c>
      <c r="F94" s="44" t="s">
        <v>574</v>
      </c>
      <c r="G94" s="44" t="s">
        <v>4220</v>
      </c>
      <c r="H94" s="45" t="s">
        <v>582</v>
      </c>
      <c r="I94" s="45" t="s">
        <v>579</v>
      </c>
      <c r="J94" s="45" t="s">
        <v>430</v>
      </c>
      <c r="K94" s="45" t="s">
        <v>430</v>
      </c>
      <c r="L94" s="44" t="s">
        <v>252</v>
      </c>
      <c r="M94" s="44" t="s">
        <v>557</v>
      </c>
      <c r="N94" s="46" t="s">
        <v>253</v>
      </c>
      <c r="O94" s="45" t="s">
        <v>252</v>
      </c>
      <c r="P94" s="45" t="s">
        <v>393</v>
      </c>
      <c r="Q94" s="45" t="s">
        <v>114</v>
      </c>
      <c r="R94" s="47" t="s">
        <v>113</v>
      </c>
      <c r="S94" s="38" t="s">
        <v>115</v>
      </c>
      <c r="T94" s="39">
        <v>0</v>
      </c>
      <c r="U94" s="39">
        <v>200</v>
      </c>
      <c r="V94" s="34"/>
      <c r="W94" s="34"/>
      <c r="X94" s="39">
        <v>200</v>
      </c>
      <c r="Y94" s="50">
        <f>+IFERROR(X94/U94,0)</f>
        <v>1</v>
      </c>
      <c r="Z94" s="49">
        <f>+U94-X94</f>
        <v>0</v>
      </c>
      <c r="AA94" s="48"/>
      <c r="AB94" s="39">
        <v>200</v>
      </c>
      <c r="AC94" s="49">
        <v>0</v>
      </c>
      <c r="AD94" s="39">
        <v>90</v>
      </c>
      <c r="AE94" s="48"/>
      <c r="AF94" s="49">
        <v>90</v>
      </c>
      <c r="AG94" s="50">
        <f>+IFERROR(AF94/U94,0)</f>
        <v>0.45</v>
      </c>
      <c r="AH94" s="49">
        <f>+Tabla1[[#This Row],[PIM]]-Tabla1[[#This Row],[DEVENGADO2]]</f>
        <v>110</v>
      </c>
      <c r="AI94" s="35">
        <v>0</v>
      </c>
      <c r="AJ94" s="35">
        <v>0</v>
      </c>
      <c r="AK94" s="35">
        <v>90</v>
      </c>
      <c r="AL94" s="35">
        <v>0</v>
      </c>
      <c r="AM94" s="35">
        <v>0</v>
      </c>
      <c r="AN94" s="35">
        <v>0</v>
      </c>
      <c r="AO94" s="35">
        <v>0</v>
      </c>
      <c r="AP94" s="35">
        <v>18.181818181818183</v>
      </c>
      <c r="AQ94" s="35">
        <v>18.181818181818183</v>
      </c>
      <c r="AR94" s="35">
        <v>19.090909090909065</v>
      </c>
      <c r="AS94" s="35">
        <v>18.181818181818187</v>
      </c>
      <c r="AT94" s="35">
        <v>0</v>
      </c>
      <c r="AU94" s="35">
        <v>36.363636363636374</v>
      </c>
      <c r="AV94" s="41">
        <f t="shared" si="3"/>
        <v>200</v>
      </c>
      <c r="AW94" s="41">
        <f>+U94-AV94</f>
        <v>0</v>
      </c>
    </row>
    <row r="95" spans="1:49" x14ac:dyDescent="0.3">
      <c r="A95" s="42" t="s">
        <v>3</v>
      </c>
      <c r="B95" s="43" t="s">
        <v>0</v>
      </c>
      <c r="C95" s="44" t="s">
        <v>423</v>
      </c>
      <c r="D95" s="45" t="s">
        <v>243</v>
      </c>
      <c r="E95" s="44" t="s">
        <v>19</v>
      </c>
      <c r="F95" s="44" t="s">
        <v>574</v>
      </c>
      <c r="G95" s="44" t="s">
        <v>4220</v>
      </c>
      <c r="H95" s="45" t="s">
        <v>588</v>
      </c>
      <c r="I95" s="45" t="s">
        <v>579</v>
      </c>
      <c r="J95" s="45" t="s">
        <v>430</v>
      </c>
      <c r="K95" s="45" t="s">
        <v>430</v>
      </c>
      <c r="L95" s="44" t="s">
        <v>252</v>
      </c>
      <c r="M95" s="44" t="s">
        <v>557</v>
      </c>
      <c r="N95" s="46" t="s">
        <v>253</v>
      </c>
      <c r="O95" s="45" t="s">
        <v>252</v>
      </c>
      <c r="P95" s="45" t="s">
        <v>393</v>
      </c>
      <c r="Q95" s="45" t="s">
        <v>126</v>
      </c>
      <c r="R95" s="47" t="s">
        <v>125</v>
      </c>
      <c r="S95" s="38" t="s">
        <v>127</v>
      </c>
      <c r="T95" s="39">
        <v>66000</v>
      </c>
      <c r="U95" s="39">
        <v>124231</v>
      </c>
      <c r="V95" s="34"/>
      <c r="W95" s="34"/>
      <c r="X95" s="39">
        <v>124230.24</v>
      </c>
      <c r="Y95" s="50">
        <f>+IFERROR(X95/U95,0)</f>
        <v>0.9999938823643052</v>
      </c>
      <c r="Z95" s="49">
        <f>+U95-X95</f>
        <v>0.75999999999476131</v>
      </c>
      <c r="AA95" s="48"/>
      <c r="AB95" s="39">
        <v>124230.24</v>
      </c>
      <c r="AC95" s="49">
        <v>0.75999999999476131</v>
      </c>
      <c r="AD95" s="39">
        <v>124230.24</v>
      </c>
      <c r="AE95" s="48"/>
      <c r="AF95" s="49">
        <v>72467.640000000014</v>
      </c>
      <c r="AG95" s="50">
        <f>+IFERROR(AF95/U95,0)</f>
        <v>0.58332976471251152</v>
      </c>
      <c r="AH95" s="49">
        <f>+Tabla1[[#This Row],[PIM]]-Tabla1[[#This Row],[DEVENGADO2]]</f>
        <v>51763.359999999986</v>
      </c>
      <c r="AI95" s="35">
        <v>0</v>
      </c>
      <c r="AJ95" s="35">
        <v>20705.04</v>
      </c>
      <c r="AK95" s="35">
        <v>10352.52</v>
      </c>
      <c r="AL95" s="35">
        <v>10352.52</v>
      </c>
      <c r="AM95" s="35">
        <v>10352.52</v>
      </c>
      <c r="AN95" s="35">
        <v>10352.52</v>
      </c>
      <c r="AO95" s="35">
        <v>10352.52</v>
      </c>
      <c r="AP95" s="35">
        <v>0</v>
      </c>
      <c r="AQ95" s="35">
        <v>10352.628571428571</v>
      </c>
      <c r="AR95" s="35">
        <v>10352.628571428571</v>
      </c>
      <c r="AS95" s="35">
        <v>10352.628571428571</v>
      </c>
      <c r="AT95" s="35">
        <v>10352.628571428571</v>
      </c>
      <c r="AU95" s="35">
        <v>10352.845714285679</v>
      </c>
      <c r="AV95" s="41">
        <f t="shared" si="3"/>
        <v>124231</v>
      </c>
      <c r="AW95" s="41">
        <f>+U95-AV95</f>
        <v>0</v>
      </c>
    </row>
    <row r="96" spans="1:49" x14ac:dyDescent="0.3">
      <c r="A96" s="42" t="s">
        <v>3</v>
      </c>
      <c r="B96" s="43" t="s">
        <v>0</v>
      </c>
      <c r="C96" s="44" t="s">
        <v>423</v>
      </c>
      <c r="D96" s="45" t="s">
        <v>243</v>
      </c>
      <c r="E96" s="44" t="s">
        <v>19</v>
      </c>
      <c r="F96" s="44" t="s">
        <v>574</v>
      </c>
      <c r="G96" s="44" t="s">
        <v>4220</v>
      </c>
      <c r="H96" s="45" t="s">
        <v>583</v>
      </c>
      <c r="I96" s="45" t="s">
        <v>579</v>
      </c>
      <c r="J96" s="45" t="s">
        <v>430</v>
      </c>
      <c r="K96" s="45" t="s">
        <v>430</v>
      </c>
      <c r="L96" s="44" t="s">
        <v>252</v>
      </c>
      <c r="M96" s="44" t="s">
        <v>557</v>
      </c>
      <c r="N96" s="46" t="s">
        <v>253</v>
      </c>
      <c r="O96" s="45" t="s">
        <v>252</v>
      </c>
      <c r="P96" s="45" t="s">
        <v>393</v>
      </c>
      <c r="Q96" s="45" t="s">
        <v>132</v>
      </c>
      <c r="R96" s="47" t="s">
        <v>131</v>
      </c>
      <c r="S96" s="38" t="s">
        <v>70</v>
      </c>
      <c r="T96" s="39">
        <v>4000</v>
      </c>
      <c r="U96" s="39">
        <v>0</v>
      </c>
      <c r="V96" s="34"/>
      <c r="W96" s="34"/>
      <c r="X96" s="39">
        <v>0</v>
      </c>
      <c r="Y96" s="50">
        <f>+IFERROR(X96/U96,0)</f>
        <v>0</v>
      </c>
      <c r="Z96" s="49">
        <f>+U96-X96</f>
        <v>0</v>
      </c>
      <c r="AA96" s="48"/>
      <c r="AB96" s="39">
        <v>0</v>
      </c>
      <c r="AC96" s="49">
        <v>0</v>
      </c>
      <c r="AD96" s="39">
        <v>0</v>
      </c>
      <c r="AE96" s="48"/>
      <c r="AF96" s="49">
        <v>0</v>
      </c>
      <c r="AG96" s="50">
        <f>+IFERROR(AF96/U96,0)</f>
        <v>0</v>
      </c>
      <c r="AH96" s="49">
        <f>+Tabla1[[#This Row],[PIM]]-Tabla1[[#This Row],[DEVENGADO2]]</f>
        <v>0</v>
      </c>
      <c r="AI96" s="35">
        <v>0</v>
      </c>
      <c r="AJ96" s="35">
        <v>0</v>
      </c>
      <c r="AK96" s="35">
        <v>0</v>
      </c>
      <c r="AL96" s="35">
        <v>0</v>
      </c>
      <c r="AM96" s="35">
        <v>0</v>
      </c>
      <c r="AN96" s="35">
        <v>0</v>
      </c>
      <c r="AO96" s="35">
        <v>0</v>
      </c>
      <c r="AP96" s="35">
        <v>0</v>
      </c>
      <c r="AQ96" s="35">
        <v>0</v>
      </c>
      <c r="AR96" s="35">
        <v>0</v>
      </c>
      <c r="AS96" s="35">
        <v>0</v>
      </c>
      <c r="AT96" s="35">
        <v>0</v>
      </c>
      <c r="AU96" s="35">
        <v>0</v>
      </c>
      <c r="AV96" s="41">
        <f t="shared" si="3"/>
        <v>0</v>
      </c>
      <c r="AW96" s="41">
        <f>+U96-AV96</f>
        <v>0</v>
      </c>
    </row>
    <row r="97" spans="1:49" x14ac:dyDescent="0.3">
      <c r="A97" s="42" t="s">
        <v>3</v>
      </c>
      <c r="B97" s="43" t="s">
        <v>0</v>
      </c>
      <c r="C97" s="44" t="s">
        <v>423</v>
      </c>
      <c r="D97" s="45" t="s">
        <v>243</v>
      </c>
      <c r="E97" s="44" t="s">
        <v>19</v>
      </c>
      <c r="F97" s="44" t="s">
        <v>574</v>
      </c>
      <c r="G97" s="44" t="s">
        <v>4220</v>
      </c>
      <c r="H97" s="45" t="s">
        <v>584</v>
      </c>
      <c r="I97" s="45" t="s">
        <v>579</v>
      </c>
      <c r="J97" s="45" t="s">
        <v>430</v>
      </c>
      <c r="K97" s="45" t="s">
        <v>430</v>
      </c>
      <c r="L97" s="44" t="s">
        <v>252</v>
      </c>
      <c r="M97" s="44" t="s">
        <v>557</v>
      </c>
      <c r="N97" s="46" t="s">
        <v>253</v>
      </c>
      <c r="O97" s="45" t="s">
        <v>252</v>
      </c>
      <c r="P97" s="45" t="s">
        <v>393</v>
      </c>
      <c r="Q97" s="45" t="s">
        <v>141</v>
      </c>
      <c r="R97" s="47" t="s">
        <v>140</v>
      </c>
      <c r="S97" s="38" t="s">
        <v>142</v>
      </c>
      <c r="T97" s="39">
        <v>66000</v>
      </c>
      <c r="U97" s="39">
        <v>44000</v>
      </c>
      <c r="V97" s="34"/>
      <c r="W97" s="34"/>
      <c r="X97" s="39">
        <v>44000</v>
      </c>
      <c r="Y97" s="50">
        <f>+IFERROR(X97/U97,0)</f>
        <v>1</v>
      </c>
      <c r="Z97" s="49">
        <f>+U97-X97</f>
        <v>0</v>
      </c>
      <c r="AA97" s="48"/>
      <c r="AB97" s="39">
        <v>44000</v>
      </c>
      <c r="AC97" s="49">
        <v>0</v>
      </c>
      <c r="AD97" s="39">
        <v>44000</v>
      </c>
      <c r="AE97" s="48"/>
      <c r="AF97" s="49">
        <v>33000</v>
      </c>
      <c r="AG97" s="50">
        <f>+IFERROR(AF97/U97,0)</f>
        <v>0.75</v>
      </c>
      <c r="AH97" s="49">
        <f>+Tabla1[[#This Row],[PIM]]-Tabla1[[#This Row],[DEVENGADO2]]</f>
        <v>11000</v>
      </c>
      <c r="AI97" s="35">
        <v>5500</v>
      </c>
      <c r="AJ97" s="35">
        <v>5500</v>
      </c>
      <c r="AK97" s="35">
        <v>5500</v>
      </c>
      <c r="AL97" s="35">
        <v>0</v>
      </c>
      <c r="AM97" s="35">
        <v>11000</v>
      </c>
      <c r="AN97" s="35">
        <v>5500</v>
      </c>
      <c r="AO97" s="35">
        <v>0</v>
      </c>
      <c r="AP97" s="35">
        <v>5500</v>
      </c>
      <c r="AQ97" s="35">
        <v>5500</v>
      </c>
      <c r="AR97" s="35">
        <v>0</v>
      </c>
      <c r="AS97" s="35">
        <v>0</v>
      </c>
      <c r="AT97" s="35">
        <v>0</v>
      </c>
      <c r="AU97" s="35">
        <v>0</v>
      </c>
      <c r="AV97" s="41">
        <f t="shared" si="3"/>
        <v>44000</v>
      </c>
      <c r="AW97" s="41">
        <f>+U97-AV97</f>
        <v>0</v>
      </c>
    </row>
    <row r="98" spans="1:49" x14ac:dyDescent="0.3">
      <c r="A98" s="42" t="s">
        <v>3</v>
      </c>
      <c r="B98" s="43" t="s">
        <v>0</v>
      </c>
      <c r="C98" s="44" t="s">
        <v>423</v>
      </c>
      <c r="D98" s="45" t="s">
        <v>243</v>
      </c>
      <c r="E98" s="44" t="s">
        <v>19</v>
      </c>
      <c r="F98" s="44" t="s">
        <v>574</v>
      </c>
      <c r="G98" s="44" t="s">
        <v>4220</v>
      </c>
      <c r="H98" s="45" t="s">
        <v>170</v>
      </c>
      <c r="I98" s="45" t="s">
        <v>579</v>
      </c>
      <c r="J98" s="45" t="s">
        <v>430</v>
      </c>
      <c r="K98" s="45" t="s">
        <v>430</v>
      </c>
      <c r="L98" s="44" t="s">
        <v>252</v>
      </c>
      <c r="M98" s="44" t="s">
        <v>557</v>
      </c>
      <c r="N98" s="46" t="s">
        <v>253</v>
      </c>
      <c r="O98" s="45" t="s">
        <v>252</v>
      </c>
      <c r="P98" s="45" t="s">
        <v>393</v>
      </c>
      <c r="Q98" s="45" t="s">
        <v>172</v>
      </c>
      <c r="R98" s="47" t="s">
        <v>171</v>
      </c>
      <c r="S98" s="38" t="s">
        <v>173</v>
      </c>
      <c r="T98" s="39">
        <v>0</v>
      </c>
      <c r="U98" s="39">
        <v>5000</v>
      </c>
      <c r="V98" s="34"/>
      <c r="W98" s="34"/>
      <c r="X98" s="39">
        <v>4000</v>
      </c>
      <c r="Y98" s="50">
        <f>+IFERROR(X98/U98,0)</f>
        <v>0.8</v>
      </c>
      <c r="Z98" s="49">
        <f>+U98-X98</f>
        <v>1000</v>
      </c>
      <c r="AA98" s="48"/>
      <c r="AB98" s="39">
        <v>4000</v>
      </c>
      <c r="AC98" s="49">
        <v>1000</v>
      </c>
      <c r="AD98" s="39">
        <v>4000</v>
      </c>
      <c r="AE98" s="48"/>
      <c r="AF98" s="49">
        <v>4000</v>
      </c>
      <c r="AG98" s="50">
        <f>+IFERROR(AF98/U98,0)</f>
        <v>0.8</v>
      </c>
      <c r="AH98" s="49">
        <f>+Tabla1[[#This Row],[PIM]]-Tabla1[[#This Row],[DEVENGADO2]]</f>
        <v>1000</v>
      </c>
      <c r="AI98" s="35">
        <v>0</v>
      </c>
      <c r="AJ98" s="35">
        <v>0</v>
      </c>
      <c r="AK98" s="35">
        <v>0</v>
      </c>
      <c r="AL98" s="35">
        <v>0</v>
      </c>
      <c r="AM98" s="35">
        <v>0</v>
      </c>
      <c r="AN98" s="35">
        <v>4000</v>
      </c>
      <c r="AO98" s="35">
        <v>0</v>
      </c>
      <c r="AP98" s="35">
        <v>0</v>
      </c>
      <c r="AQ98" s="35">
        <v>0</v>
      </c>
      <c r="AR98" s="35">
        <v>1000</v>
      </c>
      <c r="AS98" s="35">
        <v>0</v>
      </c>
      <c r="AT98" s="35">
        <v>0</v>
      </c>
      <c r="AU98" s="35">
        <v>0</v>
      </c>
      <c r="AV98" s="41">
        <f t="shared" si="3"/>
        <v>5000</v>
      </c>
      <c r="AW98" s="41">
        <f>+U98-AV98</f>
        <v>0</v>
      </c>
    </row>
    <row r="99" spans="1:49" x14ac:dyDescent="0.3">
      <c r="A99" s="42" t="s">
        <v>3</v>
      </c>
      <c r="B99" s="43" t="s">
        <v>0</v>
      </c>
      <c r="C99" s="44" t="s">
        <v>423</v>
      </c>
      <c r="D99" s="45" t="s">
        <v>243</v>
      </c>
      <c r="E99" s="44" t="s">
        <v>19</v>
      </c>
      <c r="F99" s="44" t="s">
        <v>574</v>
      </c>
      <c r="G99" s="44" t="s">
        <v>4220</v>
      </c>
      <c r="H99" s="45" t="s">
        <v>178</v>
      </c>
      <c r="I99" s="45" t="s">
        <v>269</v>
      </c>
      <c r="J99" s="45" t="s">
        <v>430</v>
      </c>
      <c r="K99" s="45" t="s">
        <v>430</v>
      </c>
      <c r="L99" s="44" t="s">
        <v>252</v>
      </c>
      <c r="M99" s="44" t="s">
        <v>557</v>
      </c>
      <c r="N99" s="46" t="s">
        <v>253</v>
      </c>
      <c r="O99" s="45" t="s">
        <v>252</v>
      </c>
      <c r="P99" s="45" t="s">
        <v>393</v>
      </c>
      <c r="Q99" s="45" t="s">
        <v>177</v>
      </c>
      <c r="R99" s="47" t="s">
        <v>28</v>
      </c>
      <c r="S99" s="38" t="s">
        <v>178</v>
      </c>
      <c r="T99" s="39">
        <v>17600</v>
      </c>
      <c r="U99" s="39">
        <v>17600</v>
      </c>
      <c r="V99" s="34"/>
      <c r="W99" s="34"/>
      <c r="X99" s="39">
        <v>9800</v>
      </c>
      <c r="Y99" s="50">
        <f>+IFERROR(X99/U99,0)</f>
        <v>0.55681818181818177</v>
      </c>
      <c r="Z99" s="49">
        <f>+U99-X99</f>
        <v>7800</v>
      </c>
      <c r="AA99" s="48"/>
      <c r="AB99" s="39">
        <v>9800</v>
      </c>
      <c r="AC99" s="49">
        <v>7800</v>
      </c>
      <c r="AD99" s="39">
        <v>8900</v>
      </c>
      <c r="AE99" s="48"/>
      <c r="AF99" s="49">
        <v>7600</v>
      </c>
      <c r="AG99" s="50">
        <f>+IFERROR(AF99/U99,0)</f>
        <v>0.43181818181818182</v>
      </c>
      <c r="AH99" s="49">
        <f>+Tabla1[[#This Row],[PIM]]-Tabla1[[#This Row],[DEVENGADO2]]</f>
        <v>10000</v>
      </c>
      <c r="AI99" s="35">
        <v>1000</v>
      </c>
      <c r="AJ99" s="35">
        <v>1300</v>
      </c>
      <c r="AK99" s="35">
        <v>1400</v>
      </c>
      <c r="AL99" s="35">
        <v>1300</v>
      </c>
      <c r="AM99" s="35">
        <v>0</v>
      </c>
      <c r="AN99" s="35">
        <v>1300</v>
      </c>
      <c r="AO99" s="35">
        <v>1300</v>
      </c>
      <c r="AP99" s="35">
        <v>0</v>
      </c>
      <c r="AQ99" s="35">
        <v>1500</v>
      </c>
      <c r="AR99" s="35">
        <v>1500</v>
      </c>
      <c r="AS99" s="35">
        <v>1500</v>
      </c>
      <c r="AT99" s="35">
        <v>1500</v>
      </c>
      <c r="AU99" s="35">
        <v>4000</v>
      </c>
      <c r="AV99" s="41">
        <f t="shared" si="3"/>
        <v>17600</v>
      </c>
      <c r="AW99" s="41">
        <f>+U99-AV99</f>
        <v>0</v>
      </c>
    </row>
    <row r="100" spans="1:49" x14ac:dyDescent="0.3">
      <c r="A100" s="42" t="s">
        <v>3</v>
      </c>
      <c r="B100" s="43" t="s">
        <v>0</v>
      </c>
      <c r="C100" s="44" t="s">
        <v>423</v>
      </c>
      <c r="D100" s="45" t="s">
        <v>243</v>
      </c>
      <c r="E100" s="44" t="s">
        <v>19</v>
      </c>
      <c r="F100" s="44" t="s">
        <v>574</v>
      </c>
      <c r="G100" s="44" t="s">
        <v>4220</v>
      </c>
      <c r="H100" s="45" t="s">
        <v>422</v>
      </c>
      <c r="I100" s="45" t="s">
        <v>579</v>
      </c>
      <c r="J100" s="45" t="s">
        <v>430</v>
      </c>
      <c r="K100" s="45" t="s">
        <v>430</v>
      </c>
      <c r="L100" s="44" t="s">
        <v>252</v>
      </c>
      <c r="M100" s="44" t="s">
        <v>557</v>
      </c>
      <c r="N100" s="46" t="s">
        <v>253</v>
      </c>
      <c r="O100" s="45" t="s">
        <v>252</v>
      </c>
      <c r="P100" s="45" t="s">
        <v>393</v>
      </c>
      <c r="Q100" s="45" t="s">
        <v>585</v>
      </c>
      <c r="R100" s="47" t="s">
        <v>200</v>
      </c>
      <c r="S100" s="38" t="s">
        <v>586</v>
      </c>
      <c r="T100" s="39">
        <v>22500</v>
      </c>
      <c r="U100" s="39">
        <v>16900</v>
      </c>
      <c r="V100" s="34"/>
      <c r="W100" s="34"/>
      <c r="X100" s="39">
        <v>16900</v>
      </c>
      <c r="Y100" s="50">
        <f>+IFERROR(X100/U100,0)</f>
        <v>1</v>
      </c>
      <c r="Z100" s="49">
        <f>+U100-X100</f>
        <v>0</v>
      </c>
      <c r="AA100" s="48"/>
      <c r="AB100" s="39">
        <v>16900</v>
      </c>
      <c r="AC100" s="49">
        <v>0</v>
      </c>
      <c r="AD100" s="39">
        <v>16900</v>
      </c>
      <c r="AE100" s="48"/>
      <c r="AF100" s="49">
        <v>14400</v>
      </c>
      <c r="AG100" s="50">
        <f>+IFERROR(AF100/U100,0)</f>
        <v>0.85207100591715978</v>
      </c>
      <c r="AH100" s="49">
        <f>+Tabla1[[#This Row],[PIM]]-Tabla1[[#This Row],[DEVENGADO2]]</f>
        <v>2500</v>
      </c>
      <c r="AI100" s="35">
        <v>0</v>
      </c>
      <c r="AJ100" s="35">
        <v>0</v>
      </c>
      <c r="AK100" s="35">
        <v>0</v>
      </c>
      <c r="AL100" s="35">
        <v>4800</v>
      </c>
      <c r="AM100" s="35">
        <v>4800</v>
      </c>
      <c r="AN100" s="35">
        <v>2300</v>
      </c>
      <c r="AO100" s="35">
        <v>2500</v>
      </c>
      <c r="AP100" s="35">
        <v>0</v>
      </c>
      <c r="AQ100" s="35">
        <v>2500</v>
      </c>
      <c r="AR100" s="35">
        <v>0</v>
      </c>
      <c r="AS100" s="35">
        <v>0</v>
      </c>
      <c r="AT100" s="35">
        <v>0</v>
      </c>
      <c r="AU100" s="35">
        <v>0</v>
      </c>
      <c r="AV100" s="41">
        <f t="shared" si="3"/>
        <v>16900</v>
      </c>
      <c r="AW100" s="41">
        <f>+U100-AV100</f>
        <v>0</v>
      </c>
    </row>
    <row r="101" spans="1:49" x14ac:dyDescent="0.3">
      <c r="A101" s="42" t="s">
        <v>3</v>
      </c>
      <c r="B101" s="43" t="s">
        <v>0</v>
      </c>
      <c r="C101" s="44" t="s">
        <v>423</v>
      </c>
      <c r="D101" s="45" t="s">
        <v>243</v>
      </c>
      <c r="E101" s="44" t="s">
        <v>19</v>
      </c>
      <c r="F101" s="44" t="s">
        <v>574</v>
      </c>
      <c r="G101" s="44" t="s">
        <v>4221</v>
      </c>
      <c r="H101" s="45" t="s">
        <v>4</v>
      </c>
      <c r="I101" s="45" t="s">
        <v>269</v>
      </c>
      <c r="J101" s="45" t="s">
        <v>430</v>
      </c>
      <c r="K101" s="45" t="s">
        <v>430</v>
      </c>
      <c r="L101" s="44" t="s">
        <v>254</v>
      </c>
      <c r="M101" s="44" t="s">
        <v>558</v>
      </c>
      <c r="N101" s="46" t="s">
        <v>255</v>
      </c>
      <c r="O101" s="45" t="s">
        <v>254</v>
      </c>
      <c r="P101" s="45" t="s">
        <v>397</v>
      </c>
      <c r="Q101" s="45" t="s">
        <v>415</v>
      </c>
      <c r="R101" s="47" t="s">
        <v>526</v>
      </c>
      <c r="S101" s="38" t="s">
        <v>575</v>
      </c>
      <c r="T101" s="39">
        <v>1200</v>
      </c>
      <c r="U101" s="39">
        <v>1200</v>
      </c>
      <c r="V101" s="34"/>
      <c r="W101" s="34"/>
      <c r="X101" s="39">
        <v>1200</v>
      </c>
      <c r="Y101" s="50">
        <f>+IFERROR(X101/U101,0)</f>
        <v>1</v>
      </c>
      <c r="Z101" s="49">
        <f>+U101-X101</f>
        <v>0</v>
      </c>
      <c r="AA101" s="48"/>
      <c r="AB101" s="39">
        <v>1200</v>
      </c>
      <c r="AC101" s="49">
        <v>0</v>
      </c>
      <c r="AD101" s="39">
        <v>0</v>
      </c>
      <c r="AE101" s="48"/>
      <c r="AF101" s="49">
        <v>0</v>
      </c>
      <c r="AG101" s="50">
        <f>+IFERROR(AF101/U101,0)</f>
        <v>0</v>
      </c>
      <c r="AH101" s="49">
        <f>+Tabla1[[#This Row],[PIM]]-Tabla1[[#This Row],[DEVENGADO2]]</f>
        <v>1200</v>
      </c>
      <c r="AI101" s="35">
        <v>0</v>
      </c>
      <c r="AJ101" s="35">
        <v>0</v>
      </c>
      <c r="AK101" s="35">
        <v>0</v>
      </c>
      <c r="AL101" s="35">
        <v>0</v>
      </c>
      <c r="AM101" s="35">
        <v>0</v>
      </c>
      <c r="AN101" s="35">
        <v>0</v>
      </c>
      <c r="AO101" s="35">
        <v>0</v>
      </c>
      <c r="AP101" s="35">
        <v>600</v>
      </c>
      <c r="AQ101" s="35">
        <v>0</v>
      </c>
      <c r="AR101" s="35">
        <v>0</v>
      </c>
      <c r="AS101" s="35">
        <v>0</v>
      </c>
      <c r="AT101" s="35">
        <v>0</v>
      </c>
      <c r="AU101" s="35">
        <v>600</v>
      </c>
      <c r="AV101" s="41">
        <f t="shared" si="3"/>
        <v>1200</v>
      </c>
      <c r="AW101" s="41">
        <f>+U101-AV101</f>
        <v>0</v>
      </c>
    </row>
    <row r="102" spans="1:49" x14ac:dyDescent="0.3">
      <c r="A102" s="42" t="s">
        <v>3</v>
      </c>
      <c r="B102" s="43" t="s">
        <v>0</v>
      </c>
      <c r="C102" s="44" t="s">
        <v>423</v>
      </c>
      <c r="D102" s="45" t="s">
        <v>243</v>
      </c>
      <c r="E102" s="44" t="s">
        <v>19</v>
      </c>
      <c r="F102" s="44" t="s">
        <v>574</v>
      </c>
      <c r="G102" s="44" t="s">
        <v>4221</v>
      </c>
      <c r="H102" s="45" t="s">
        <v>4</v>
      </c>
      <c r="I102" s="45" t="s">
        <v>269</v>
      </c>
      <c r="J102" s="45" t="s">
        <v>430</v>
      </c>
      <c r="K102" s="45" t="s">
        <v>430</v>
      </c>
      <c r="L102" s="44" t="s">
        <v>254</v>
      </c>
      <c r="M102" s="44" t="s">
        <v>558</v>
      </c>
      <c r="N102" s="46" t="s">
        <v>255</v>
      </c>
      <c r="O102" s="45" t="s">
        <v>254</v>
      </c>
      <c r="P102" s="45" t="s">
        <v>397</v>
      </c>
      <c r="Q102" s="45" t="s">
        <v>416</v>
      </c>
      <c r="R102" s="47" t="s">
        <v>528</v>
      </c>
      <c r="S102" s="38" t="s">
        <v>576</v>
      </c>
      <c r="T102" s="39">
        <v>62740</v>
      </c>
      <c r="U102" s="39">
        <v>65138</v>
      </c>
      <c r="V102" s="34"/>
      <c r="W102" s="34"/>
      <c r="X102" s="39">
        <v>65138</v>
      </c>
      <c r="Y102" s="50">
        <f>+IFERROR(X102/U102,0)</f>
        <v>1</v>
      </c>
      <c r="Z102" s="49">
        <f>+U102-X102</f>
        <v>0</v>
      </c>
      <c r="AA102" s="48"/>
      <c r="AB102" s="39">
        <v>65138</v>
      </c>
      <c r="AC102" s="49">
        <v>0</v>
      </c>
      <c r="AD102" s="39">
        <v>37984.240000000005</v>
      </c>
      <c r="AE102" s="48"/>
      <c r="AF102" s="49">
        <v>37984.240000000005</v>
      </c>
      <c r="AG102" s="50">
        <f>+IFERROR(AF102/U102,0)</f>
        <v>0.58313488286407333</v>
      </c>
      <c r="AH102" s="49">
        <f>+Tabla1[[#This Row],[PIM]]-Tabla1[[#This Row],[DEVENGADO2]]</f>
        <v>27153.759999999995</v>
      </c>
      <c r="AI102" s="35">
        <v>5425.5</v>
      </c>
      <c r="AJ102" s="35">
        <v>5428.38</v>
      </c>
      <c r="AK102" s="35">
        <v>5428.38</v>
      </c>
      <c r="AL102" s="35">
        <v>5428.38</v>
      </c>
      <c r="AM102" s="35">
        <v>5425.79</v>
      </c>
      <c r="AN102" s="35">
        <v>5427.78</v>
      </c>
      <c r="AO102" s="35">
        <v>5420.03</v>
      </c>
      <c r="AP102" s="35">
        <v>0</v>
      </c>
      <c r="AQ102" s="35">
        <v>5228.38</v>
      </c>
      <c r="AR102" s="35">
        <v>5228.38</v>
      </c>
      <c r="AS102" s="35">
        <v>5228.38</v>
      </c>
      <c r="AT102" s="35">
        <v>5228.38</v>
      </c>
      <c r="AU102" s="35">
        <v>6240.2400000000052</v>
      </c>
      <c r="AV102" s="41">
        <f t="shared" si="3"/>
        <v>65138</v>
      </c>
      <c r="AW102" s="41">
        <f>+U102-AV102</f>
        <v>0</v>
      </c>
    </row>
    <row r="103" spans="1:49" x14ac:dyDescent="0.3">
      <c r="A103" s="42" t="s">
        <v>3</v>
      </c>
      <c r="B103" s="43" t="s">
        <v>0</v>
      </c>
      <c r="C103" s="44" t="s">
        <v>423</v>
      </c>
      <c r="D103" s="45" t="s">
        <v>243</v>
      </c>
      <c r="E103" s="44" t="s">
        <v>19</v>
      </c>
      <c r="F103" s="44" t="s">
        <v>574</v>
      </c>
      <c r="G103" s="44" t="s">
        <v>4221</v>
      </c>
      <c r="H103" s="45" t="s">
        <v>4</v>
      </c>
      <c r="I103" s="45" t="s">
        <v>269</v>
      </c>
      <c r="J103" s="45" t="s">
        <v>430</v>
      </c>
      <c r="K103" s="45" t="s">
        <v>430</v>
      </c>
      <c r="L103" s="44" t="s">
        <v>254</v>
      </c>
      <c r="M103" s="44" t="s">
        <v>558</v>
      </c>
      <c r="N103" s="46" t="s">
        <v>255</v>
      </c>
      <c r="O103" s="45" t="s">
        <v>254</v>
      </c>
      <c r="P103" s="45" t="s">
        <v>397</v>
      </c>
      <c r="Q103" s="45" t="s">
        <v>419</v>
      </c>
      <c r="R103" s="47" t="s">
        <v>529</v>
      </c>
      <c r="S103" s="38" t="s">
        <v>577</v>
      </c>
      <c r="T103" s="39">
        <v>5520</v>
      </c>
      <c r="U103" s="39">
        <v>5346</v>
      </c>
      <c r="V103" s="34"/>
      <c r="W103" s="34"/>
      <c r="X103" s="39">
        <v>5346</v>
      </c>
      <c r="Y103" s="50">
        <f>+IFERROR(X103/U103,0)</f>
        <v>1</v>
      </c>
      <c r="Z103" s="49">
        <f>+U103-X103</f>
        <v>0</v>
      </c>
      <c r="AA103" s="48"/>
      <c r="AB103" s="39">
        <v>5346</v>
      </c>
      <c r="AC103" s="49">
        <v>0</v>
      </c>
      <c r="AD103" s="39">
        <v>3118.5</v>
      </c>
      <c r="AE103" s="48"/>
      <c r="AF103" s="49">
        <v>3118.5</v>
      </c>
      <c r="AG103" s="50">
        <f>+IFERROR(AF103/U103,0)</f>
        <v>0.58333333333333337</v>
      </c>
      <c r="AH103" s="49">
        <f>+Tabla1[[#This Row],[PIM]]-Tabla1[[#This Row],[DEVENGADO2]]</f>
        <v>2227.5</v>
      </c>
      <c r="AI103" s="35">
        <v>445.5</v>
      </c>
      <c r="AJ103" s="35">
        <v>445.5</v>
      </c>
      <c r="AK103" s="35">
        <v>445.5</v>
      </c>
      <c r="AL103" s="35">
        <v>445.5</v>
      </c>
      <c r="AM103" s="35">
        <v>445.5</v>
      </c>
      <c r="AN103" s="35">
        <v>445.5</v>
      </c>
      <c r="AO103" s="35">
        <v>445.5</v>
      </c>
      <c r="AP103" s="35">
        <v>0</v>
      </c>
      <c r="AQ103" s="35">
        <v>460</v>
      </c>
      <c r="AR103" s="35">
        <v>460</v>
      </c>
      <c r="AS103" s="35">
        <v>460</v>
      </c>
      <c r="AT103" s="35">
        <v>460</v>
      </c>
      <c r="AU103" s="35">
        <v>387.5</v>
      </c>
      <c r="AV103" s="41">
        <f t="shared" si="3"/>
        <v>5346</v>
      </c>
      <c r="AW103" s="41">
        <f>+U103-AV103</f>
        <v>0</v>
      </c>
    </row>
    <row r="104" spans="1:49" x14ac:dyDescent="0.3">
      <c r="A104" s="42" t="s">
        <v>3</v>
      </c>
      <c r="B104" s="43" t="s">
        <v>0</v>
      </c>
      <c r="C104" s="44" t="s">
        <v>423</v>
      </c>
      <c r="D104" s="45" t="s">
        <v>243</v>
      </c>
      <c r="E104" s="44" t="s">
        <v>19</v>
      </c>
      <c r="F104" s="44" t="s">
        <v>574</v>
      </c>
      <c r="G104" s="44" t="s">
        <v>4221</v>
      </c>
      <c r="H104" s="45" t="s">
        <v>578</v>
      </c>
      <c r="I104" s="45" t="s">
        <v>579</v>
      </c>
      <c r="J104" s="45" t="s">
        <v>430</v>
      </c>
      <c r="K104" s="45" t="s">
        <v>430</v>
      </c>
      <c r="L104" s="44" t="s">
        <v>254</v>
      </c>
      <c r="M104" s="44" t="s">
        <v>558</v>
      </c>
      <c r="N104" s="46" t="s">
        <v>255</v>
      </c>
      <c r="O104" s="45" t="s">
        <v>254</v>
      </c>
      <c r="P104" s="45" t="s">
        <v>393</v>
      </c>
      <c r="Q104" s="45" t="s">
        <v>49</v>
      </c>
      <c r="R104" s="47" t="s">
        <v>48</v>
      </c>
      <c r="S104" s="38" t="s">
        <v>50</v>
      </c>
      <c r="T104" s="39">
        <v>4200</v>
      </c>
      <c r="U104" s="39">
        <v>3909</v>
      </c>
      <c r="V104" s="34"/>
      <c r="W104" s="34"/>
      <c r="X104" s="39">
        <v>3908.59</v>
      </c>
      <c r="Y104" s="50">
        <f>+IFERROR(X104/U104,0)</f>
        <v>0.99989511383985674</v>
      </c>
      <c r="Z104" s="49">
        <f>+U104-X104</f>
        <v>0.40999999999985448</v>
      </c>
      <c r="AA104" s="48"/>
      <c r="AB104" s="39">
        <v>3908.59</v>
      </c>
      <c r="AC104" s="49">
        <v>0.40999999999985448</v>
      </c>
      <c r="AD104" s="39">
        <v>654.14</v>
      </c>
      <c r="AE104" s="48"/>
      <c r="AF104" s="49">
        <v>654.14</v>
      </c>
      <c r="AG104" s="50">
        <f>+IFERROR(AF104/U104,0)</f>
        <v>0.16734203121002814</v>
      </c>
      <c r="AH104" s="49">
        <f>+Tabla1[[#This Row],[PIM]]-Tabla1[[#This Row],[DEVENGADO2]]</f>
        <v>3254.86</v>
      </c>
      <c r="AI104" s="35">
        <v>0</v>
      </c>
      <c r="AJ104" s="35">
        <v>0</v>
      </c>
      <c r="AK104" s="35">
        <v>0</v>
      </c>
      <c r="AL104" s="35">
        <v>0</v>
      </c>
      <c r="AM104" s="35">
        <v>0</v>
      </c>
      <c r="AN104" s="35">
        <v>368.9</v>
      </c>
      <c r="AO104" s="35">
        <v>285.24</v>
      </c>
      <c r="AP104" s="35">
        <v>0</v>
      </c>
      <c r="AQ104" s="35">
        <v>600</v>
      </c>
      <c r="AR104" s="35">
        <v>600</v>
      </c>
      <c r="AS104" s="35">
        <v>600</v>
      </c>
      <c r="AT104" s="35">
        <v>600</v>
      </c>
      <c r="AU104" s="35">
        <v>854.86000000000013</v>
      </c>
      <c r="AV104" s="41">
        <f t="shared" ref="AV104" si="4">+SUM(AI104:AU104)</f>
        <v>3909</v>
      </c>
      <c r="AW104" s="41">
        <f>+U104-AV104</f>
        <v>0</v>
      </c>
    </row>
    <row r="105" spans="1:49" x14ac:dyDescent="0.3">
      <c r="A105" s="42" t="s">
        <v>3</v>
      </c>
      <c r="B105" s="43" t="s">
        <v>0</v>
      </c>
      <c r="C105" s="44" t="s">
        <v>423</v>
      </c>
      <c r="D105" s="45" t="s">
        <v>243</v>
      </c>
      <c r="E105" s="44" t="s">
        <v>19</v>
      </c>
      <c r="F105" s="44" t="s">
        <v>574</v>
      </c>
      <c r="G105" s="44" t="s">
        <v>4221</v>
      </c>
      <c r="H105" s="45" t="s">
        <v>91</v>
      </c>
      <c r="I105" s="45" t="s">
        <v>579</v>
      </c>
      <c r="J105" s="45" t="s">
        <v>430</v>
      </c>
      <c r="K105" s="45" t="s">
        <v>430</v>
      </c>
      <c r="L105" s="44" t="s">
        <v>254</v>
      </c>
      <c r="M105" s="44" t="s">
        <v>558</v>
      </c>
      <c r="N105" s="46" t="s">
        <v>255</v>
      </c>
      <c r="O105" s="45" t="s">
        <v>254</v>
      </c>
      <c r="P105" s="45" t="s">
        <v>393</v>
      </c>
      <c r="Q105" s="45" t="s">
        <v>67</v>
      </c>
      <c r="R105" s="47" t="s">
        <v>24</v>
      </c>
      <c r="S105" s="38" t="s">
        <v>66</v>
      </c>
      <c r="T105" s="39">
        <v>0</v>
      </c>
      <c r="U105" s="39">
        <v>3400</v>
      </c>
      <c r="V105" s="34"/>
      <c r="W105" s="34"/>
      <c r="X105" s="39">
        <v>3400</v>
      </c>
      <c r="Y105" s="50">
        <f>+IFERROR(X105/U105,0)</f>
        <v>1</v>
      </c>
      <c r="Z105" s="49">
        <f>+U105-X105</f>
        <v>0</v>
      </c>
      <c r="AA105" s="48"/>
      <c r="AB105" s="39">
        <v>3400</v>
      </c>
      <c r="AC105" s="49">
        <v>0</v>
      </c>
      <c r="AD105" s="39">
        <v>1448.8</v>
      </c>
      <c r="AE105" s="48"/>
      <c r="AF105" s="49">
        <v>1448.8</v>
      </c>
      <c r="AG105" s="50">
        <f>+IFERROR(AF105/U105,0)</f>
        <v>0.42611764705882349</v>
      </c>
      <c r="AH105" s="49">
        <f>+Tabla1[[#This Row],[PIM]]-Tabla1[[#This Row],[DEVENGADO2]]</f>
        <v>1951.2</v>
      </c>
      <c r="AI105" s="35">
        <v>500</v>
      </c>
      <c r="AJ105" s="35">
        <v>0</v>
      </c>
      <c r="AK105" s="35">
        <v>0</v>
      </c>
      <c r="AL105" s="35">
        <v>0</v>
      </c>
      <c r="AM105" s="35">
        <v>0</v>
      </c>
      <c r="AN105" s="35">
        <v>948.8</v>
      </c>
      <c r="AO105" s="35">
        <v>0</v>
      </c>
      <c r="AP105" s="35">
        <v>309.09090909090907</v>
      </c>
      <c r="AQ105" s="35">
        <v>309.09090909090907</v>
      </c>
      <c r="AR105" s="35">
        <v>618.18181818181802</v>
      </c>
      <c r="AS105" s="35">
        <v>50</v>
      </c>
      <c r="AT105" s="35">
        <v>50</v>
      </c>
      <c r="AU105" s="35">
        <v>614.83636363636379</v>
      </c>
      <c r="AV105" s="41">
        <f t="shared" si="3"/>
        <v>3400</v>
      </c>
      <c r="AW105" s="41">
        <f>+U105-AV105</f>
        <v>0</v>
      </c>
    </row>
    <row r="106" spans="1:49" x14ac:dyDescent="0.3">
      <c r="A106" s="42" t="s">
        <v>3</v>
      </c>
      <c r="B106" s="43" t="s">
        <v>0</v>
      </c>
      <c r="C106" s="44" t="s">
        <v>423</v>
      </c>
      <c r="D106" s="45" t="s">
        <v>243</v>
      </c>
      <c r="E106" s="44" t="s">
        <v>19</v>
      </c>
      <c r="F106" s="44" t="s">
        <v>574</v>
      </c>
      <c r="G106" s="44" t="s">
        <v>4221</v>
      </c>
      <c r="H106" s="45" t="s">
        <v>91</v>
      </c>
      <c r="I106" s="45" t="s">
        <v>579</v>
      </c>
      <c r="J106" s="45" t="s">
        <v>430</v>
      </c>
      <c r="K106" s="45" t="s">
        <v>430</v>
      </c>
      <c r="L106" s="44" t="s">
        <v>254</v>
      </c>
      <c r="M106" s="44" t="s">
        <v>558</v>
      </c>
      <c r="N106" s="46" t="s">
        <v>255</v>
      </c>
      <c r="O106" s="45" t="s">
        <v>254</v>
      </c>
      <c r="P106" s="45" t="s">
        <v>393</v>
      </c>
      <c r="Q106" s="45" t="s">
        <v>69</v>
      </c>
      <c r="R106" s="47" t="s">
        <v>68</v>
      </c>
      <c r="S106" s="38" t="s">
        <v>70</v>
      </c>
      <c r="T106" s="39">
        <v>800</v>
      </c>
      <c r="U106" s="39">
        <v>0</v>
      </c>
      <c r="V106" s="34"/>
      <c r="W106" s="34"/>
      <c r="X106" s="39">
        <v>0</v>
      </c>
      <c r="Y106" s="50">
        <f>+IFERROR(X106/U106,0)</f>
        <v>0</v>
      </c>
      <c r="Z106" s="49">
        <f>+U106-X106</f>
        <v>0</v>
      </c>
      <c r="AA106" s="48"/>
      <c r="AB106" s="39">
        <v>0</v>
      </c>
      <c r="AC106" s="49">
        <v>0</v>
      </c>
      <c r="AD106" s="39">
        <v>0</v>
      </c>
      <c r="AE106" s="48"/>
      <c r="AF106" s="49">
        <v>0</v>
      </c>
      <c r="AG106" s="50">
        <f>+IFERROR(AF106/U106,0)</f>
        <v>0</v>
      </c>
      <c r="AH106" s="49">
        <f>+Tabla1[[#This Row],[PIM]]-Tabla1[[#This Row],[DEVENGADO2]]</f>
        <v>0</v>
      </c>
      <c r="AI106" s="35">
        <v>0</v>
      </c>
      <c r="AJ106" s="35">
        <v>0</v>
      </c>
      <c r="AK106" s="35">
        <v>0</v>
      </c>
      <c r="AL106" s="35">
        <v>0</v>
      </c>
      <c r="AM106" s="35">
        <v>0</v>
      </c>
      <c r="AN106" s="35">
        <v>0</v>
      </c>
      <c r="AO106" s="35">
        <v>0</v>
      </c>
      <c r="AP106" s="35">
        <v>0</v>
      </c>
      <c r="AQ106" s="35">
        <v>0</v>
      </c>
      <c r="AR106" s="35">
        <v>0</v>
      </c>
      <c r="AS106" s="35">
        <v>0</v>
      </c>
      <c r="AT106" s="35">
        <v>0</v>
      </c>
      <c r="AU106" s="35">
        <v>0</v>
      </c>
      <c r="AV106" s="41">
        <f t="shared" si="3"/>
        <v>0</v>
      </c>
      <c r="AW106" s="41">
        <f>+U106-AV106</f>
        <v>0</v>
      </c>
    </row>
    <row r="107" spans="1:49" x14ac:dyDescent="0.3">
      <c r="A107" s="42" t="s">
        <v>3</v>
      </c>
      <c r="B107" s="43" t="s">
        <v>0</v>
      </c>
      <c r="C107" s="44" t="s">
        <v>423</v>
      </c>
      <c r="D107" s="45" t="s">
        <v>243</v>
      </c>
      <c r="E107" s="44" t="s">
        <v>19</v>
      </c>
      <c r="F107" s="44" t="s">
        <v>574</v>
      </c>
      <c r="G107" s="44" t="s">
        <v>4221</v>
      </c>
      <c r="H107" s="45" t="s">
        <v>580</v>
      </c>
      <c r="I107" s="45" t="s">
        <v>579</v>
      </c>
      <c r="J107" s="45" t="s">
        <v>430</v>
      </c>
      <c r="K107" s="45" t="s">
        <v>430</v>
      </c>
      <c r="L107" s="44" t="s">
        <v>254</v>
      </c>
      <c r="M107" s="44" t="s">
        <v>558</v>
      </c>
      <c r="N107" s="46" t="s">
        <v>255</v>
      </c>
      <c r="O107" s="45" t="s">
        <v>254</v>
      </c>
      <c r="P107" s="45" t="s">
        <v>393</v>
      </c>
      <c r="Q107" s="45" t="s">
        <v>95</v>
      </c>
      <c r="R107" s="47" t="s">
        <v>25</v>
      </c>
      <c r="S107" s="38" t="s">
        <v>92</v>
      </c>
      <c r="T107" s="39">
        <v>2000</v>
      </c>
      <c r="U107" s="39">
        <v>500</v>
      </c>
      <c r="V107" s="34"/>
      <c r="W107" s="34"/>
      <c r="X107" s="39">
        <v>500</v>
      </c>
      <c r="Y107" s="50">
        <f>+IFERROR(X107/U107,0)</f>
        <v>1</v>
      </c>
      <c r="Z107" s="49">
        <f>+U107-X107</f>
        <v>0</v>
      </c>
      <c r="AA107" s="48"/>
      <c r="AB107" s="39">
        <v>500</v>
      </c>
      <c r="AC107" s="49">
        <v>0</v>
      </c>
      <c r="AD107" s="39">
        <v>0</v>
      </c>
      <c r="AE107" s="48"/>
      <c r="AF107" s="49">
        <v>0</v>
      </c>
      <c r="AG107" s="50">
        <f>+IFERROR(AF107/U107,0)</f>
        <v>0</v>
      </c>
      <c r="AH107" s="49">
        <f>+Tabla1[[#This Row],[PIM]]-Tabla1[[#This Row],[DEVENGADO2]]</f>
        <v>500</v>
      </c>
      <c r="AI107" s="35">
        <v>0</v>
      </c>
      <c r="AJ107" s="35">
        <v>0</v>
      </c>
      <c r="AK107" s="35">
        <v>0</v>
      </c>
      <c r="AL107" s="35">
        <v>0</v>
      </c>
      <c r="AM107" s="35">
        <v>0</v>
      </c>
      <c r="AN107" s="35">
        <v>0</v>
      </c>
      <c r="AO107" s="35">
        <v>0</v>
      </c>
      <c r="AP107" s="35">
        <v>0</v>
      </c>
      <c r="AQ107" s="35">
        <v>0</v>
      </c>
      <c r="AR107" s="35">
        <v>0</v>
      </c>
      <c r="AS107" s="35">
        <v>0</v>
      </c>
      <c r="AT107" s="35">
        <v>0</v>
      </c>
      <c r="AU107" s="35">
        <v>500</v>
      </c>
      <c r="AV107" s="41">
        <f t="shared" si="3"/>
        <v>500</v>
      </c>
      <c r="AW107" s="41">
        <f>+U107-AV107</f>
        <v>0</v>
      </c>
    </row>
    <row r="108" spans="1:49" x14ac:dyDescent="0.3">
      <c r="A108" s="42" t="s">
        <v>3</v>
      </c>
      <c r="B108" s="43" t="s">
        <v>0</v>
      </c>
      <c r="C108" s="44" t="s">
        <v>423</v>
      </c>
      <c r="D108" s="45" t="s">
        <v>243</v>
      </c>
      <c r="E108" s="44" t="s">
        <v>19</v>
      </c>
      <c r="F108" s="44" t="s">
        <v>574</v>
      </c>
      <c r="G108" s="44" t="s">
        <v>4221</v>
      </c>
      <c r="H108" s="45" t="s">
        <v>580</v>
      </c>
      <c r="I108" s="45" t="s">
        <v>579</v>
      </c>
      <c r="J108" s="45" t="s">
        <v>430</v>
      </c>
      <c r="K108" s="45" t="s">
        <v>430</v>
      </c>
      <c r="L108" s="44" t="s">
        <v>254</v>
      </c>
      <c r="M108" s="44" t="s">
        <v>558</v>
      </c>
      <c r="N108" s="46" t="s">
        <v>255</v>
      </c>
      <c r="O108" s="45" t="s">
        <v>254</v>
      </c>
      <c r="P108" s="45" t="s">
        <v>393</v>
      </c>
      <c r="Q108" s="45" t="s">
        <v>96</v>
      </c>
      <c r="R108" s="47" t="s">
        <v>26</v>
      </c>
      <c r="S108" s="38" t="s">
        <v>93</v>
      </c>
      <c r="T108" s="39">
        <v>0</v>
      </c>
      <c r="U108" s="39">
        <v>5160</v>
      </c>
      <c r="V108" s="34"/>
      <c r="W108" s="34"/>
      <c r="X108" s="39">
        <v>2600</v>
      </c>
      <c r="Y108" s="50">
        <f>+IFERROR(X108/U108,0)</f>
        <v>0.50387596899224807</v>
      </c>
      <c r="Z108" s="49">
        <f>+U108-X108</f>
        <v>2560</v>
      </c>
      <c r="AA108" s="48"/>
      <c r="AB108" s="39">
        <v>2600</v>
      </c>
      <c r="AC108" s="49">
        <v>2560</v>
      </c>
      <c r="AD108" s="39">
        <v>1500</v>
      </c>
      <c r="AE108" s="48"/>
      <c r="AF108" s="49">
        <v>1500</v>
      </c>
      <c r="AG108" s="50">
        <f>+IFERROR(AF108/U108,0)</f>
        <v>0.29069767441860467</v>
      </c>
      <c r="AH108" s="49">
        <f>+Tabla1[[#This Row],[PIM]]-Tabla1[[#This Row],[DEVENGADO2]]</f>
        <v>3660</v>
      </c>
      <c r="AI108" s="35">
        <v>0</v>
      </c>
      <c r="AJ108" s="35">
        <v>0</v>
      </c>
      <c r="AK108" s="35">
        <v>1500</v>
      </c>
      <c r="AL108" s="35">
        <v>0</v>
      </c>
      <c r="AM108" s="35">
        <v>0</v>
      </c>
      <c r="AN108" s="35">
        <v>0</v>
      </c>
      <c r="AO108" s="35">
        <v>0</v>
      </c>
      <c r="AP108" s="35">
        <v>236.36363636363637</v>
      </c>
      <c r="AQ108" s="35">
        <v>154.54545454545405</v>
      </c>
      <c r="AR108" s="35">
        <v>0</v>
      </c>
      <c r="AS108" s="35">
        <v>0</v>
      </c>
      <c r="AT108" s="35">
        <v>0</v>
      </c>
      <c r="AU108" s="35">
        <v>3269.0909090909095</v>
      </c>
      <c r="AV108" s="41">
        <f t="shared" si="3"/>
        <v>5160</v>
      </c>
      <c r="AW108" s="41">
        <f>+U108-AV108</f>
        <v>0</v>
      </c>
    </row>
    <row r="109" spans="1:49" x14ac:dyDescent="0.3">
      <c r="A109" s="42" t="s">
        <v>3</v>
      </c>
      <c r="B109" s="43" t="s">
        <v>0</v>
      </c>
      <c r="C109" s="44" t="s">
        <v>423</v>
      </c>
      <c r="D109" s="45" t="s">
        <v>243</v>
      </c>
      <c r="E109" s="44" t="s">
        <v>19</v>
      </c>
      <c r="F109" s="44" t="s">
        <v>574</v>
      </c>
      <c r="G109" s="44" t="s">
        <v>4221</v>
      </c>
      <c r="H109" s="45" t="s">
        <v>170</v>
      </c>
      <c r="I109" s="45" t="s">
        <v>579</v>
      </c>
      <c r="J109" s="45" t="s">
        <v>430</v>
      </c>
      <c r="K109" s="45" t="s">
        <v>430</v>
      </c>
      <c r="L109" s="44" t="s">
        <v>254</v>
      </c>
      <c r="M109" s="44" t="s">
        <v>558</v>
      </c>
      <c r="N109" s="46" t="s">
        <v>255</v>
      </c>
      <c r="O109" s="45" t="s">
        <v>254</v>
      </c>
      <c r="P109" s="45" t="s">
        <v>393</v>
      </c>
      <c r="Q109" s="45" t="s">
        <v>97</v>
      </c>
      <c r="R109" s="47" t="s">
        <v>27</v>
      </c>
      <c r="S109" s="38" t="s">
        <v>94</v>
      </c>
      <c r="T109" s="39">
        <v>0</v>
      </c>
      <c r="U109" s="39">
        <v>100</v>
      </c>
      <c r="V109" s="34"/>
      <c r="W109" s="34"/>
      <c r="X109" s="39">
        <v>100</v>
      </c>
      <c r="Y109" s="50">
        <f>+IFERROR(X109/U109,0)</f>
        <v>1</v>
      </c>
      <c r="Z109" s="49">
        <f>+U109-X109</f>
        <v>0</v>
      </c>
      <c r="AA109" s="48"/>
      <c r="AB109" s="39">
        <v>100</v>
      </c>
      <c r="AC109" s="49">
        <v>0</v>
      </c>
      <c r="AD109" s="39">
        <v>19</v>
      </c>
      <c r="AE109" s="48"/>
      <c r="AF109" s="49">
        <v>19</v>
      </c>
      <c r="AG109" s="50">
        <f>+IFERROR(AF109/U109,0)</f>
        <v>0.19</v>
      </c>
      <c r="AH109" s="49">
        <f>+Tabla1[[#This Row],[PIM]]-Tabla1[[#This Row],[DEVENGADO2]]</f>
        <v>81</v>
      </c>
      <c r="AI109" s="35">
        <v>0</v>
      </c>
      <c r="AJ109" s="35">
        <v>0</v>
      </c>
      <c r="AK109" s="35">
        <v>0</v>
      </c>
      <c r="AL109" s="35">
        <v>0</v>
      </c>
      <c r="AM109" s="35">
        <v>0</v>
      </c>
      <c r="AN109" s="35">
        <v>19</v>
      </c>
      <c r="AO109" s="35">
        <v>0</v>
      </c>
      <c r="AP109" s="35">
        <v>9.0909090909090917</v>
      </c>
      <c r="AQ109" s="35">
        <v>9.0909090909090917</v>
      </c>
      <c r="AR109" s="35">
        <v>9.0909090909090917</v>
      </c>
      <c r="AS109" s="35">
        <v>9.0909090909090917</v>
      </c>
      <c r="AT109" s="35">
        <v>9.0909090909090917</v>
      </c>
      <c r="AU109" s="35">
        <v>35.545454545454533</v>
      </c>
      <c r="AV109" s="41">
        <f t="shared" si="3"/>
        <v>100</v>
      </c>
      <c r="AW109" s="41">
        <f>+U109-AV109</f>
        <v>0</v>
      </c>
    </row>
    <row r="110" spans="1:49" x14ac:dyDescent="0.3">
      <c r="A110" s="42" t="s">
        <v>3</v>
      </c>
      <c r="B110" s="43" t="s">
        <v>0</v>
      </c>
      <c r="C110" s="44" t="s">
        <v>423</v>
      </c>
      <c r="D110" s="45" t="s">
        <v>243</v>
      </c>
      <c r="E110" s="44" t="s">
        <v>19</v>
      </c>
      <c r="F110" s="44" t="s">
        <v>574</v>
      </c>
      <c r="G110" s="44" t="s">
        <v>4221</v>
      </c>
      <c r="H110" s="45" t="s">
        <v>581</v>
      </c>
      <c r="I110" s="45" t="s">
        <v>269</v>
      </c>
      <c r="J110" s="45" t="s">
        <v>430</v>
      </c>
      <c r="K110" s="45" t="s">
        <v>430</v>
      </c>
      <c r="L110" s="44" t="s">
        <v>254</v>
      </c>
      <c r="M110" s="44" t="s">
        <v>558</v>
      </c>
      <c r="N110" s="46" t="s">
        <v>255</v>
      </c>
      <c r="O110" s="45" t="s">
        <v>254</v>
      </c>
      <c r="P110" s="45" t="s">
        <v>393</v>
      </c>
      <c r="Q110" s="45" t="s">
        <v>99</v>
      </c>
      <c r="R110" s="47" t="s">
        <v>98</v>
      </c>
      <c r="S110" s="38" t="s">
        <v>100</v>
      </c>
      <c r="T110" s="39">
        <v>4800</v>
      </c>
      <c r="U110" s="39">
        <v>4800</v>
      </c>
      <c r="V110" s="34"/>
      <c r="W110" s="34"/>
      <c r="X110" s="39">
        <v>4800</v>
      </c>
      <c r="Y110" s="50">
        <f>+IFERROR(X110/U110,0)</f>
        <v>1</v>
      </c>
      <c r="Z110" s="49">
        <f>+U110-X110</f>
        <v>0</v>
      </c>
      <c r="AA110" s="48"/>
      <c r="AB110" s="39">
        <v>4800</v>
      </c>
      <c r="AC110" s="49">
        <v>0</v>
      </c>
      <c r="AD110" s="39">
        <v>4800</v>
      </c>
      <c r="AE110" s="48"/>
      <c r="AF110" s="49">
        <v>2329</v>
      </c>
      <c r="AG110" s="50">
        <f>+IFERROR(AF110/U110,0)</f>
        <v>0.48520833333333335</v>
      </c>
      <c r="AH110" s="49">
        <f>+Tabla1[[#This Row],[PIM]]-Tabla1[[#This Row],[DEVENGADO2]]</f>
        <v>2471</v>
      </c>
      <c r="AI110" s="35">
        <v>353.4</v>
      </c>
      <c r="AJ110" s="35">
        <v>156.5</v>
      </c>
      <c r="AK110" s="35">
        <v>221.2</v>
      </c>
      <c r="AL110" s="35">
        <v>326.10000000000002</v>
      </c>
      <c r="AM110" s="35">
        <v>400</v>
      </c>
      <c r="AN110" s="35">
        <v>362.7</v>
      </c>
      <c r="AO110" s="35">
        <v>509.1</v>
      </c>
      <c r="AP110" s="35">
        <v>0</v>
      </c>
      <c r="AQ110" s="35">
        <v>477.54285714285714</v>
      </c>
      <c r="AR110" s="35">
        <v>477.54285714285714</v>
      </c>
      <c r="AS110" s="35">
        <v>477.54285714285714</v>
      </c>
      <c r="AT110" s="35">
        <v>477.54285714285714</v>
      </c>
      <c r="AU110" s="35">
        <v>560.8285714285721</v>
      </c>
      <c r="AV110" s="41">
        <f t="shared" si="3"/>
        <v>4800</v>
      </c>
      <c r="AW110" s="41">
        <f>+U110-AV110</f>
        <v>0</v>
      </c>
    </row>
    <row r="111" spans="1:49" x14ac:dyDescent="0.3">
      <c r="A111" s="42" t="s">
        <v>3</v>
      </c>
      <c r="B111" s="43" t="s">
        <v>0</v>
      </c>
      <c r="C111" s="44" t="s">
        <v>423</v>
      </c>
      <c r="D111" s="45" t="s">
        <v>243</v>
      </c>
      <c r="E111" s="44" t="s">
        <v>19</v>
      </c>
      <c r="F111" s="44" t="s">
        <v>574</v>
      </c>
      <c r="G111" s="44" t="s">
        <v>4221</v>
      </c>
      <c r="H111" s="45" t="s">
        <v>581</v>
      </c>
      <c r="I111" s="45" t="s">
        <v>269</v>
      </c>
      <c r="J111" s="45" t="s">
        <v>430</v>
      </c>
      <c r="K111" s="45" t="s">
        <v>430</v>
      </c>
      <c r="L111" s="44" t="s">
        <v>254</v>
      </c>
      <c r="M111" s="44" t="s">
        <v>558</v>
      </c>
      <c r="N111" s="46" t="s">
        <v>255</v>
      </c>
      <c r="O111" s="45" t="s">
        <v>254</v>
      </c>
      <c r="P111" s="45" t="s">
        <v>393</v>
      </c>
      <c r="Q111" s="45" t="s">
        <v>102</v>
      </c>
      <c r="R111" s="47" t="s">
        <v>101</v>
      </c>
      <c r="S111" s="38" t="s">
        <v>103</v>
      </c>
      <c r="T111" s="39">
        <v>1200</v>
      </c>
      <c r="U111" s="39">
        <v>1200</v>
      </c>
      <c r="V111" s="34"/>
      <c r="W111" s="34"/>
      <c r="X111" s="39">
        <v>1200</v>
      </c>
      <c r="Y111" s="50">
        <f>+IFERROR(X111/U111,0)</f>
        <v>1</v>
      </c>
      <c r="Z111" s="49">
        <f>+U111-X111</f>
        <v>0</v>
      </c>
      <c r="AA111" s="48"/>
      <c r="AB111" s="39">
        <v>1200</v>
      </c>
      <c r="AC111" s="49">
        <v>0</v>
      </c>
      <c r="AD111" s="39">
        <v>1200</v>
      </c>
      <c r="AE111" s="48"/>
      <c r="AF111" s="49">
        <v>678.69999999999993</v>
      </c>
      <c r="AG111" s="50">
        <f>+IFERROR(AF111/U111,0)</f>
        <v>0.56558333333333333</v>
      </c>
      <c r="AH111" s="49">
        <f>+Tabla1[[#This Row],[PIM]]-Tabla1[[#This Row],[DEVENGADO2]]</f>
        <v>521.30000000000007</v>
      </c>
      <c r="AI111" s="35">
        <v>150.69999999999999</v>
      </c>
      <c r="AJ111" s="35">
        <v>95.1</v>
      </c>
      <c r="AK111" s="35">
        <v>87.7</v>
      </c>
      <c r="AL111" s="35">
        <v>131.69999999999999</v>
      </c>
      <c r="AM111" s="35">
        <v>81.599999999999994</v>
      </c>
      <c r="AN111" s="35">
        <v>131.9</v>
      </c>
      <c r="AO111" s="35">
        <v>0</v>
      </c>
      <c r="AP111" s="35">
        <v>93.314285714285717</v>
      </c>
      <c r="AQ111" s="35">
        <v>93.314285714285717</v>
      </c>
      <c r="AR111" s="35">
        <v>93.314285714285717</v>
      </c>
      <c r="AS111" s="35">
        <v>93.314285714285717</v>
      </c>
      <c r="AT111" s="35">
        <v>93.314285714285717</v>
      </c>
      <c r="AU111" s="35">
        <v>54.728571428571513</v>
      </c>
      <c r="AV111" s="41">
        <f t="shared" si="3"/>
        <v>1200</v>
      </c>
      <c r="AW111" s="41">
        <f>+U111-AV111</f>
        <v>0</v>
      </c>
    </row>
    <row r="112" spans="1:49" x14ac:dyDescent="0.3">
      <c r="A112" s="42" t="s">
        <v>3</v>
      </c>
      <c r="B112" s="43" t="s">
        <v>0</v>
      </c>
      <c r="C112" s="44" t="s">
        <v>423</v>
      </c>
      <c r="D112" s="45" t="s">
        <v>243</v>
      </c>
      <c r="E112" s="44" t="s">
        <v>19</v>
      </c>
      <c r="F112" s="44" t="s">
        <v>574</v>
      </c>
      <c r="G112" s="44" t="s">
        <v>4221</v>
      </c>
      <c r="H112" s="45" t="s">
        <v>581</v>
      </c>
      <c r="I112" s="45" t="s">
        <v>269</v>
      </c>
      <c r="J112" s="45" t="s">
        <v>430</v>
      </c>
      <c r="K112" s="45" t="s">
        <v>430</v>
      </c>
      <c r="L112" s="44" t="s">
        <v>254</v>
      </c>
      <c r="M112" s="44" t="s">
        <v>558</v>
      </c>
      <c r="N112" s="46" t="s">
        <v>255</v>
      </c>
      <c r="O112" s="45" t="s">
        <v>254</v>
      </c>
      <c r="P112" s="45" t="s">
        <v>393</v>
      </c>
      <c r="Q112" s="45" t="s">
        <v>111</v>
      </c>
      <c r="R112" s="47" t="s">
        <v>110</v>
      </c>
      <c r="S112" s="38" t="s">
        <v>112</v>
      </c>
      <c r="T112" s="39">
        <v>4200</v>
      </c>
      <c r="U112" s="39">
        <v>4200</v>
      </c>
      <c r="V112" s="34"/>
      <c r="W112" s="34"/>
      <c r="X112" s="39">
        <v>3570</v>
      </c>
      <c r="Y112" s="50">
        <f>+IFERROR(X112/U112,0)</f>
        <v>0.85</v>
      </c>
      <c r="Z112" s="49">
        <f>+U112-X112</f>
        <v>630</v>
      </c>
      <c r="AA112" s="48"/>
      <c r="AB112" s="39">
        <v>3570</v>
      </c>
      <c r="AC112" s="49">
        <v>630</v>
      </c>
      <c r="AD112" s="39">
        <v>3570</v>
      </c>
      <c r="AE112" s="48"/>
      <c r="AF112" s="49">
        <v>3570</v>
      </c>
      <c r="AG112" s="50">
        <f>+IFERROR(AF112/U112,0)</f>
        <v>0.85</v>
      </c>
      <c r="AH112" s="49">
        <f>+Tabla1[[#This Row],[PIM]]-Tabla1[[#This Row],[DEVENGADO2]]</f>
        <v>630</v>
      </c>
      <c r="AI112" s="35">
        <v>510</v>
      </c>
      <c r="AJ112" s="35">
        <v>510</v>
      </c>
      <c r="AK112" s="35">
        <v>510</v>
      </c>
      <c r="AL112" s="35">
        <v>510</v>
      </c>
      <c r="AM112" s="35">
        <v>510</v>
      </c>
      <c r="AN112" s="35">
        <v>510</v>
      </c>
      <c r="AO112" s="35">
        <v>510</v>
      </c>
      <c r="AP112" s="35">
        <v>0</v>
      </c>
      <c r="AQ112" s="35">
        <v>510</v>
      </c>
      <c r="AR112" s="35">
        <v>120</v>
      </c>
      <c r="AS112" s="35">
        <v>0</v>
      </c>
      <c r="AT112" s="35">
        <v>0</v>
      </c>
      <c r="AU112" s="35">
        <v>0</v>
      </c>
      <c r="AV112" s="41">
        <f t="shared" si="3"/>
        <v>4200</v>
      </c>
      <c r="AW112" s="41">
        <f>+U112-AV112</f>
        <v>0</v>
      </c>
    </row>
    <row r="113" spans="1:49" x14ac:dyDescent="0.3">
      <c r="A113" s="42" t="s">
        <v>3</v>
      </c>
      <c r="B113" s="43" t="s">
        <v>0</v>
      </c>
      <c r="C113" s="44" t="s">
        <v>423</v>
      </c>
      <c r="D113" s="45" t="s">
        <v>243</v>
      </c>
      <c r="E113" s="44" t="s">
        <v>19</v>
      </c>
      <c r="F113" s="44" t="s">
        <v>574</v>
      </c>
      <c r="G113" s="44" t="s">
        <v>4221</v>
      </c>
      <c r="H113" s="45" t="s">
        <v>582</v>
      </c>
      <c r="I113" s="45" t="s">
        <v>579</v>
      </c>
      <c r="J113" s="45" t="s">
        <v>430</v>
      </c>
      <c r="K113" s="45" t="s">
        <v>430</v>
      </c>
      <c r="L113" s="44" t="s">
        <v>254</v>
      </c>
      <c r="M113" s="44" t="s">
        <v>558</v>
      </c>
      <c r="N113" s="46" t="s">
        <v>255</v>
      </c>
      <c r="O113" s="45" t="s">
        <v>254</v>
      </c>
      <c r="P113" s="45" t="s">
        <v>393</v>
      </c>
      <c r="Q113" s="45" t="s">
        <v>114</v>
      </c>
      <c r="R113" s="47" t="s">
        <v>113</v>
      </c>
      <c r="S113" s="38" t="s">
        <v>115</v>
      </c>
      <c r="T113" s="39">
        <v>0</v>
      </c>
      <c r="U113" s="39">
        <v>1500</v>
      </c>
      <c r="V113" s="34"/>
      <c r="W113" s="34"/>
      <c r="X113" s="39">
        <v>1500</v>
      </c>
      <c r="Y113" s="50">
        <f>+IFERROR(X113/U113,0)</f>
        <v>1</v>
      </c>
      <c r="Z113" s="49">
        <f>+U113-X113</f>
        <v>0</v>
      </c>
      <c r="AA113" s="48"/>
      <c r="AB113" s="39">
        <v>1500</v>
      </c>
      <c r="AC113" s="49">
        <v>0</v>
      </c>
      <c r="AD113" s="39">
        <v>20</v>
      </c>
      <c r="AE113" s="48"/>
      <c r="AF113" s="49">
        <v>20</v>
      </c>
      <c r="AG113" s="50">
        <f>+IFERROR(AF113/U113,0)</f>
        <v>1.3333333333333334E-2</v>
      </c>
      <c r="AH113" s="49">
        <f>+Tabla1[[#This Row],[PIM]]-Tabla1[[#This Row],[DEVENGADO2]]</f>
        <v>1480</v>
      </c>
      <c r="AI113" s="35">
        <v>0</v>
      </c>
      <c r="AJ113" s="35">
        <v>0</v>
      </c>
      <c r="AK113" s="35">
        <v>0</v>
      </c>
      <c r="AL113" s="35">
        <v>0</v>
      </c>
      <c r="AM113" s="35">
        <v>0</v>
      </c>
      <c r="AN113" s="35">
        <v>20</v>
      </c>
      <c r="AO113" s="35">
        <v>0</v>
      </c>
      <c r="AP113" s="35">
        <v>136.36363636363637</v>
      </c>
      <c r="AQ113" s="35">
        <v>136.36363636363637</v>
      </c>
      <c r="AR113" s="35">
        <v>136.36363636363637</v>
      </c>
      <c r="AS113" s="35">
        <v>136.36363636363637</v>
      </c>
      <c r="AT113" s="35">
        <v>136.36363636363637</v>
      </c>
      <c r="AU113" s="35">
        <v>798.18181818181813</v>
      </c>
      <c r="AV113" s="41">
        <f t="shared" si="3"/>
        <v>1500</v>
      </c>
      <c r="AW113" s="41">
        <f>+U113-AV113</f>
        <v>0</v>
      </c>
    </row>
    <row r="114" spans="1:49" x14ac:dyDescent="0.3">
      <c r="A114" s="42" t="s">
        <v>3</v>
      </c>
      <c r="B114" s="43" t="s">
        <v>0</v>
      </c>
      <c r="C114" s="44" t="s">
        <v>423</v>
      </c>
      <c r="D114" s="45" t="s">
        <v>243</v>
      </c>
      <c r="E114" s="44" t="s">
        <v>19</v>
      </c>
      <c r="F114" s="44" t="s">
        <v>574</v>
      </c>
      <c r="G114" s="44" t="s">
        <v>4221</v>
      </c>
      <c r="H114" s="45" t="s">
        <v>588</v>
      </c>
      <c r="I114" s="45" t="s">
        <v>579</v>
      </c>
      <c r="J114" s="45" t="s">
        <v>430</v>
      </c>
      <c r="K114" s="45" t="s">
        <v>430</v>
      </c>
      <c r="L114" s="44" t="s">
        <v>254</v>
      </c>
      <c r="M114" s="44" t="s">
        <v>558</v>
      </c>
      <c r="N114" s="46" t="s">
        <v>255</v>
      </c>
      <c r="O114" s="45" t="s">
        <v>254</v>
      </c>
      <c r="P114" s="45" t="s">
        <v>393</v>
      </c>
      <c r="Q114" s="45" t="s">
        <v>126</v>
      </c>
      <c r="R114" s="47" t="s">
        <v>125</v>
      </c>
      <c r="S114" s="38" t="s">
        <v>127</v>
      </c>
      <c r="T114" s="39">
        <v>114000</v>
      </c>
      <c r="U114" s="39">
        <v>115338</v>
      </c>
      <c r="V114" s="34"/>
      <c r="W114" s="34"/>
      <c r="X114" s="39">
        <v>115337.04</v>
      </c>
      <c r="Y114" s="50">
        <f>+IFERROR(X114/U114,0)</f>
        <v>0.99999167663736144</v>
      </c>
      <c r="Z114" s="49">
        <f>+U114-X114</f>
        <v>0.96000000000640284</v>
      </c>
      <c r="AA114" s="48"/>
      <c r="AB114" s="39">
        <v>115337.04</v>
      </c>
      <c r="AC114" s="49">
        <v>0.96000000000640284</v>
      </c>
      <c r="AD114" s="39">
        <v>115337.04</v>
      </c>
      <c r="AE114" s="48"/>
      <c r="AF114" s="49">
        <v>48057.1</v>
      </c>
      <c r="AG114" s="50">
        <f>+IFERROR(AF114/U114,0)</f>
        <v>0.41666319859890061</v>
      </c>
      <c r="AH114" s="49">
        <f>+Tabla1[[#This Row],[PIM]]-Tabla1[[#This Row],[DEVENGADO2]]</f>
        <v>67280.899999999994</v>
      </c>
      <c r="AI114" s="35">
        <v>0</v>
      </c>
      <c r="AJ114" s="35">
        <v>0</v>
      </c>
      <c r="AK114" s="35">
        <v>9611.42</v>
      </c>
      <c r="AL114" s="35">
        <v>28834.26</v>
      </c>
      <c r="AM114" s="35">
        <v>0</v>
      </c>
      <c r="AN114" s="35">
        <v>0</v>
      </c>
      <c r="AO114" s="35">
        <v>9611.42</v>
      </c>
      <c r="AP114" s="35">
        <v>0</v>
      </c>
      <c r="AQ114" s="35">
        <v>12815.386666666667</v>
      </c>
      <c r="AR114" s="35">
        <v>12815.386666666667</v>
      </c>
      <c r="AS114" s="35">
        <v>12815.386666666667</v>
      </c>
      <c r="AT114" s="35">
        <v>12815.386666666667</v>
      </c>
      <c r="AU114" s="35">
        <v>16019.353333333318</v>
      </c>
      <c r="AV114" s="41">
        <f t="shared" si="3"/>
        <v>115338</v>
      </c>
      <c r="AW114" s="41">
        <f>+U114-AV114</f>
        <v>0</v>
      </c>
    </row>
    <row r="115" spans="1:49" x14ac:dyDescent="0.3">
      <c r="A115" s="42" t="s">
        <v>3</v>
      </c>
      <c r="B115" s="43" t="s">
        <v>0</v>
      </c>
      <c r="C115" s="44" t="s">
        <v>423</v>
      </c>
      <c r="D115" s="45" t="s">
        <v>243</v>
      </c>
      <c r="E115" s="44" t="s">
        <v>19</v>
      </c>
      <c r="F115" s="44" t="s">
        <v>574</v>
      </c>
      <c r="G115" s="44" t="s">
        <v>4221</v>
      </c>
      <c r="H115" s="45" t="s">
        <v>589</v>
      </c>
      <c r="I115" s="45" t="s">
        <v>579</v>
      </c>
      <c r="J115" s="45" t="s">
        <v>430</v>
      </c>
      <c r="K115" s="45" t="s">
        <v>430</v>
      </c>
      <c r="L115" s="44" t="s">
        <v>254</v>
      </c>
      <c r="M115" s="44" t="s">
        <v>558</v>
      </c>
      <c r="N115" s="46" t="s">
        <v>255</v>
      </c>
      <c r="O115" s="45" t="s">
        <v>254</v>
      </c>
      <c r="P115" s="45" t="s">
        <v>393</v>
      </c>
      <c r="Q115" s="45" t="s">
        <v>130</v>
      </c>
      <c r="R115" s="47" t="s">
        <v>129</v>
      </c>
      <c r="S115" s="38" t="s">
        <v>128</v>
      </c>
      <c r="T115" s="39">
        <v>0</v>
      </c>
      <c r="U115" s="39">
        <v>0</v>
      </c>
      <c r="V115" s="34"/>
      <c r="W115" s="34"/>
      <c r="X115" s="39">
        <v>0</v>
      </c>
      <c r="Y115" s="50">
        <f>+IFERROR(X115/U115,0)</f>
        <v>0</v>
      </c>
      <c r="Z115" s="49">
        <f>+U115-X115</f>
        <v>0</v>
      </c>
      <c r="AA115" s="48"/>
      <c r="AB115" s="39">
        <v>0</v>
      </c>
      <c r="AC115" s="49">
        <v>0</v>
      </c>
      <c r="AD115" s="39">
        <v>0</v>
      </c>
      <c r="AE115" s="48"/>
      <c r="AF115" s="49">
        <v>0</v>
      </c>
      <c r="AG115" s="50">
        <f>+IFERROR(AF115/U115,0)</f>
        <v>0</v>
      </c>
      <c r="AH115" s="49">
        <f>+Tabla1[[#This Row],[PIM]]-Tabla1[[#This Row],[DEVENGADO2]]</f>
        <v>0</v>
      </c>
      <c r="AI115" s="35">
        <v>0</v>
      </c>
      <c r="AJ115" s="35">
        <v>0</v>
      </c>
      <c r="AK115" s="35">
        <v>0</v>
      </c>
      <c r="AL115" s="35">
        <v>0</v>
      </c>
      <c r="AM115" s="35">
        <v>0</v>
      </c>
      <c r="AN115" s="35">
        <v>0</v>
      </c>
      <c r="AO115" s="35">
        <v>0</v>
      </c>
      <c r="AP115" s="35">
        <v>0</v>
      </c>
      <c r="AQ115" s="35">
        <v>0</v>
      </c>
      <c r="AR115" s="35">
        <v>0</v>
      </c>
      <c r="AS115" s="35">
        <v>0</v>
      </c>
      <c r="AT115" s="35">
        <v>0</v>
      </c>
      <c r="AU115" s="35">
        <v>0</v>
      </c>
      <c r="AV115" s="41">
        <f t="shared" si="3"/>
        <v>0</v>
      </c>
      <c r="AW115" s="41">
        <f>+U115-AV115</f>
        <v>0</v>
      </c>
    </row>
    <row r="116" spans="1:49" x14ac:dyDescent="0.3">
      <c r="A116" s="42" t="s">
        <v>3</v>
      </c>
      <c r="B116" s="43" t="s">
        <v>0</v>
      </c>
      <c r="C116" s="44" t="s">
        <v>423</v>
      </c>
      <c r="D116" s="45" t="s">
        <v>243</v>
      </c>
      <c r="E116" s="44" t="s">
        <v>19</v>
      </c>
      <c r="F116" s="44" t="s">
        <v>574</v>
      </c>
      <c r="G116" s="44" t="s">
        <v>4221</v>
      </c>
      <c r="H116" s="45" t="s">
        <v>583</v>
      </c>
      <c r="I116" s="45" t="s">
        <v>579</v>
      </c>
      <c r="J116" s="45" t="s">
        <v>430</v>
      </c>
      <c r="K116" s="45" t="s">
        <v>430</v>
      </c>
      <c r="L116" s="44" t="s">
        <v>254</v>
      </c>
      <c r="M116" s="44" t="s">
        <v>558</v>
      </c>
      <c r="N116" s="46" t="s">
        <v>255</v>
      </c>
      <c r="O116" s="45" t="s">
        <v>254</v>
      </c>
      <c r="P116" s="45" t="s">
        <v>393</v>
      </c>
      <c r="Q116" s="45" t="s">
        <v>132</v>
      </c>
      <c r="R116" s="47" t="s">
        <v>131</v>
      </c>
      <c r="S116" s="38" t="s">
        <v>70</v>
      </c>
      <c r="T116" s="39">
        <v>5500</v>
      </c>
      <c r="U116" s="39">
        <v>5284</v>
      </c>
      <c r="V116" s="34"/>
      <c r="W116" s="34"/>
      <c r="X116" s="39">
        <v>5284</v>
      </c>
      <c r="Y116" s="50">
        <f>+IFERROR(X116/U116,0)</f>
        <v>1</v>
      </c>
      <c r="Z116" s="49">
        <f>+U116-X116</f>
        <v>0</v>
      </c>
      <c r="AA116" s="48"/>
      <c r="AB116" s="39">
        <v>5284</v>
      </c>
      <c r="AC116" s="49">
        <v>0</v>
      </c>
      <c r="AD116" s="39">
        <v>5284</v>
      </c>
      <c r="AE116" s="48"/>
      <c r="AF116" s="49">
        <v>5284</v>
      </c>
      <c r="AG116" s="50">
        <f>+IFERROR(AF116/U116,0)</f>
        <v>1</v>
      </c>
      <c r="AH116" s="49">
        <f>+Tabla1[[#This Row],[PIM]]-Tabla1[[#This Row],[DEVENGADO2]]</f>
        <v>0</v>
      </c>
      <c r="AI116" s="35">
        <v>0</v>
      </c>
      <c r="AJ116" s="35">
        <v>5284</v>
      </c>
      <c r="AK116" s="35">
        <v>0</v>
      </c>
      <c r="AL116" s="35">
        <v>0</v>
      </c>
      <c r="AM116" s="35">
        <v>0</v>
      </c>
      <c r="AN116" s="35">
        <v>0</v>
      </c>
      <c r="AO116" s="35">
        <v>0</v>
      </c>
      <c r="AP116" s="35">
        <v>0</v>
      </c>
      <c r="AQ116" s="35">
        <v>0</v>
      </c>
      <c r="AR116" s="35">
        <v>0</v>
      </c>
      <c r="AS116" s="35">
        <v>0</v>
      </c>
      <c r="AT116" s="35">
        <v>0</v>
      </c>
      <c r="AU116" s="35">
        <v>0</v>
      </c>
      <c r="AV116" s="41">
        <f t="shared" si="3"/>
        <v>5284</v>
      </c>
      <c r="AW116" s="41">
        <f>+U116-AV116</f>
        <v>0</v>
      </c>
    </row>
    <row r="117" spans="1:49" x14ac:dyDescent="0.3">
      <c r="A117" s="42" t="s">
        <v>3</v>
      </c>
      <c r="B117" s="43" t="s">
        <v>0</v>
      </c>
      <c r="C117" s="44" t="s">
        <v>423</v>
      </c>
      <c r="D117" s="45" t="s">
        <v>243</v>
      </c>
      <c r="E117" s="44" t="s">
        <v>19</v>
      </c>
      <c r="F117" s="44" t="s">
        <v>574</v>
      </c>
      <c r="G117" s="44" t="s">
        <v>4221</v>
      </c>
      <c r="H117" s="45" t="s">
        <v>584</v>
      </c>
      <c r="I117" s="45" t="s">
        <v>579</v>
      </c>
      <c r="J117" s="45" t="s">
        <v>430</v>
      </c>
      <c r="K117" s="45" t="s">
        <v>430</v>
      </c>
      <c r="L117" s="44" t="s">
        <v>254</v>
      </c>
      <c r="M117" s="44" t="s">
        <v>558</v>
      </c>
      <c r="N117" s="46" t="s">
        <v>255</v>
      </c>
      <c r="O117" s="45" t="s">
        <v>254</v>
      </c>
      <c r="P117" s="45" t="s">
        <v>393</v>
      </c>
      <c r="Q117" s="45" t="s">
        <v>141</v>
      </c>
      <c r="R117" s="47" t="s">
        <v>140</v>
      </c>
      <c r="S117" s="38" t="s">
        <v>142</v>
      </c>
      <c r="T117" s="39">
        <v>102000</v>
      </c>
      <c r="U117" s="39">
        <v>48000</v>
      </c>
      <c r="V117" s="34"/>
      <c r="W117" s="34"/>
      <c r="X117" s="39">
        <v>48000</v>
      </c>
      <c r="Y117" s="50">
        <f>+IFERROR(X117/U117,0)</f>
        <v>1</v>
      </c>
      <c r="Z117" s="49">
        <f>+U117-X117</f>
        <v>0</v>
      </c>
      <c r="AA117" s="48"/>
      <c r="AB117" s="39">
        <v>48000</v>
      </c>
      <c r="AC117" s="49">
        <v>0</v>
      </c>
      <c r="AD117" s="39">
        <v>48000</v>
      </c>
      <c r="AE117" s="48"/>
      <c r="AF117" s="49">
        <v>28000</v>
      </c>
      <c r="AG117" s="50">
        <f>+IFERROR(AF117/U117,0)</f>
        <v>0.58333333333333337</v>
      </c>
      <c r="AH117" s="49">
        <f>+Tabla1[[#This Row],[PIM]]-Tabla1[[#This Row],[DEVENGADO2]]</f>
        <v>20000</v>
      </c>
      <c r="AI117" s="35">
        <v>4000</v>
      </c>
      <c r="AJ117" s="35">
        <v>4000</v>
      </c>
      <c r="AK117" s="35">
        <v>4000</v>
      </c>
      <c r="AL117" s="35">
        <v>4000</v>
      </c>
      <c r="AM117" s="35">
        <v>4000</v>
      </c>
      <c r="AN117" s="35">
        <v>4000</v>
      </c>
      <c r="AO117" s="35">
        <v>4000</v>
      </c>
      <c r="AP117" s="35">
        <v>0</v>
      </c>
      <c r="AQ117" s="35">
        <v>4000</v>
      </c>
      <c r="AR117" s="35">
        <v>4000</v>
      </c>
      <c r="AS117" s="35">
        <v>4000</v>
      </c>
      <c r="AT117" s="35">
        <v>4000</v>
      </c>
      <c r="AU117" s="35">
        <v>4000</v>
      </c>
      <c r="AV117" s="41">
        <f t="shared" si="3"/>
        <v>48000</v>
      </c>
      <c r="AW117" s="41">
        <f>+U117-AV117</f>
        <v>0</v>
      </c>
    </row>
    <row r="118" spans="1:49" x14ac:dyDescent="0.3">
      <c r="A118" s="42" t="s">
        <v>3</v>
      </c>
      <c r="B118" s="43" t="s">
        <v>0</v>
      </c>
      <c r="C118" s="44" t="s">
        <v>423</v>
      </c>
      <c r="D118" s="45" t="s">
        <v>243</v>
      </c>
      <c r="E118" s="44" t="s">
        <v>19</v>
      </c>
      <c r="F118" s="44" t="s">
        <v>574</v>
      </c>
      <c r="G118" s="44" t="s">
        <v>4221</v>
      </c>
      <c r="H118" s="45" t="s">
        <v>170</v>
      </c>
      <c r="I118" s="45" t="s">
        <v>579</v>
      </c>
      <c r="J118" s="45" t="s">
        <v>430</v>
      </c>
      <c r="K118" s="45" t="s">
        <v>430</v>
      </c>
      <c r="L118" s="44" t="s">
        <v>254</v>
      </c>
      <c r="M118" s="44" t="s">
        <v>558</v>
      </c>
      <c r="N118" s="46" t="s">
        <v>255</v>
      </c>
      <c r="O118" s="45" t="s">
        <v>254</v>
      </c>
      <c r="P118" s="45" t="s">
        <v>393</v>
      </c>
      <c r="Q118" s="45" t="s">
        <v>172</v>
      </c>
      <c r="R118" s="47" t="s">
        <v>171</v>
      </c>
      <c r="S118" s="38" t="s">
        <v>173</v>
      </c>
      <c r="T118" s="39">
        <v>0</v>
      </c>
      <c r="U118" s="39">
        <v>0</v>
      </c>
      <c r="V118" s="34"/>
      <c r="W118" s="34"/>
      <c r="X118" s="39">
        <v>0</v>
      </c>
      <c r="Y118" s="50">
        <f>+IFERROR(X118/U118,0)</f>
        <v>0</v>
      </c>
      <c r="Z118" s="49">
        <f>+U118-X118</f>
        <v>0</v>
      </c>
      <c r="AA118" s="48"/>
      <c r="AB118" s="39">
        <v>0</v>
      </c>
      <c r="AC118" s="49">
        <v>0</v>
      </c>
      <c r="AD118" s="39">
        <v>0</v>
      </c>
      <c r="AE118" s="48"/>
      <c r="AF118" s="49">
        <v>0</v>
      </c>
      <c r="AG118" s="50">
        <f>+IFERROR(AF118/U118,0)</f>
        <v>0</v>
      </c>
      <c r="AH118" s="49">
        <f>+Tabla1[[#This Row],[PIM]]-Tabla1[[#This Row],[DEVENGADO2]]</f>
        <v>0</v>
      </c>
      <c r="AI118" s="35">
        <v>0</v>
      </c>
      <c r="AJ118" s="35">
        <v>0</v>
      </c>
      <c r="AK118" s="35">
        <v>0</v>
      </c>
      <c r="AL118" s="35">
        <v>0</v>
      </c>
      <c r="AM118" s="35">
        <v>0</v>
      </c>
      <c r="AN118" s="35">
        <v>0</v>
      </c>
      <c r="AO118" s="35">
        <v>0</v>
      </c>
      <c r="AP118" s="35">
        <v>0</v>
      </c>
      <c r="AQ118" s="35">
        <v>0</v>
      </c>
      <c r="AR118" s="35">
        <v>0</v>
      </c>
      <c r="AS118" s="35">
        <v>0</v>
      </c>
      <c r="AT118" s="35">
        <v>0</v>
      </c>
      <c r="AU118" s="35">
        <v>0</v>
      </c>
      <c r="AV118" s="41">
        <f t="shared" si="3"/>
        <v>0</v>
      </c>
      <c r="AW118" s="41">
        <f>+U118-AV118</f>
        <v>0</v>
      </c>
    </row>
    <row r="119" spans="1:49" x14ac:dyDescent="0.3">
      <c r="A119" s="42" t="s">
        <v>3</v>
      </c>
      <c r="B119" s="43" t="s">
        <v>0</v>
      </c>
      <c r="C119" s="44" t="s">
        <v>423</v>
      </c>
      <c r="D119" s="45" t="s">
        <v>243</v>
      </c>
      <c r="E119" s="44" t="s">
        <v>19</v>
      </c>
      <c r="F119" s="44" t="s">
        <v>574</v>
      </c>
      <c r="G119" s="44" t="s">
        <v>4221</v>
      </c>
      <c r="H119" s="45" t="s">
        <v>178</v>
      </c>
      <c r="I119" s="45" t="s">
        <v>269</v>
      </c>
      <c r="J119" s="45" t="s">
        <v>430</v>
      </c>
      <c r="K119" s="45" t="s">
        <v>430</v>
      </c>
      <c r="L119" s="44" t="s">
        <v>254</v>
      </c>
      <c r="M119" s="44" t="s">
        <v>558</v>
      </c>
      <c r="N119" s="46" t="s">
        <v>255</v>
      </c>
      <c r="O119" s="45" t="s">
        <v>254</v>
      </c>
      <c r="P119" s="45" t="s">
        <v>393</v>
      </c>
      <c r="Q119" s="45" t="s">
        <v>177</v>
      </c>
      <c r="R119" s="47" t="s">
        <v>28</v>
      </c>
      <c r="S119" s="38" t="s">
        <v>178</v>
      </c>
      <c r="T119" s="39">
        <v>17600</v>
      </c>
      <c r="U119" s="39">
        <v>18600</v>
      </c>
      <c r="V119" s="34"/>
      <c r="W119" s="34"/>
      <c r="X119" s="39">
        <v>14700</v>
      </c>
      <c r="Y119" s="50">
        <f>+IFERROR(X119/U119,0)</f>
        <v>0.79032258064516125</v>
      </c>
      <c r="Z119" s="49">
        <f>+U119-X119</f>
        <v>3900</v>
      </c>
      <c r="AA119" s="48"/>
      <c r="AB119" s="39">
        <v>14700</v>
      </c>
      <c r="AC119" s="49">
        <v>3900</v>
      </c>
      <c r="AD119" s="39">
        <v>12725</v>
      </c>
      <c r="AE119" s="48"/>
      <c r="AF119" s="49">
        <v>8825</v>
      </c>
      <c r="AG119" s="50">
        <f>+IFERROR(AF119/U119,0)</f>
        <v>0.47446236559139787</v>
      </c>
      <c r="AH119" s="49">
        <f>+Tabla1[[#This Row],[PIM]]-Tabla1[[#This Row],[DEVENGADO2]]</f>
        <v>9775</v>
      </c>
      <c r="AI119" s="35">
        <v>1000</v>
      </c>
      <c r="AJ119" s="35">
        <v>1300</v>
      </c>
      <c r="AK119" s="35">
        <v>1300</v>
      </c>
      <c r="AL119" s="35">
        <v>1300</v>
      </c>
      <c r="AM119" s="35">
        <v>1300</v>
      </c>
      <c r="AN119" s="35">
        <v>1325</v>
      </c>
      <c r="AO119" s="35">
        <v>1300</v>
      </c>
      <c r="AP119" s="35">
        <v>0</v>
      </c>
      <c r="AQ119" s="35">
        <v>1700</v>
      </c>
      <c r="AR119" s="35">
        <v>1700</v>
      </c>
      <c r="AS119" s="35">
        <v>1700</v>
      </c>
      <c r="AT119" s="35">
        <v>1700</v>
      </c>
      <c r="AU119" s="35">
        <v>2975</v>
      </c>
      <c r="AV119" s="41">
        <f t="shared" si="3"/>
        <v>18600</v>
      </c>
      <c r="AW119" s="41">
        <f>+U119-AV119</f>
        <v>0</v>
      </c>
    </row>
    <row r="120" spans="1:49" x14ac:dyDescent="0.3">
      <c r="A120" s="42" t="s">
        <v>3</v>
      </c>
      <c r="B120" s="43" t="s">
        <v>0</v>
      </c>
      <c r="C120" s="44" t="s">
        <v>423</v>
      </c>
      <c r="D120" s="45" t="s">
        <v>243</v>
      </c>
      <c r="E120" s="44" t="s">
        <v>19</v>
      </c>
      <c r="F120" s="44" t="s">
        <v>574</v>
      </c>
      <c r="G120" s="44" t="s">
        <v>4221</v>
      </c>
      <c r="H120" s="45" t="s">
        <v>422</v>
      </c>
      <c r="I120" s="45" t="s">
        <v>579</v>
      </c>
      <c r="J120" s="45" t="s">
        <v>430</v>
      </c>
      <c r="K120" s="45" t="s">
        <v>430</v>
      </c>
      <c r="L120" s="44" t="s">
        <v>254</v>
      </c>
      <c r="M120" s="44" t="s">
        <v>558</v>
      </c>
      <c r="N120" s="46" t="s">
        <v>255</v>
      </c>
      <c r="O120" s="45" t="s">
        <v>254</v>
      </c>
      <c r="P120" s="45" t="s">
        <v>393</v>
      </c>
      <c r="Q120" s="45" t="s">
        <v>585</v>
      </c>
      <c r="R120" s="47" t="s">
        <v>200</v>
      </c>
      <c r="S120" s="38" t="s">
        <v>586</v>
      </c>
      <c r="T120" s="39">
        <v>22500</v>
      </c>
      <c r="U120" s="39">
        <v>12500</v>
      </c>
      <c r="V120" s="34"/>
      <c r="W120" s="34"/>
      <c r="X120" s="39">
        <v>12500</v>
      </c>
      <c r="Y120" s="50">
        <f>+IFERROR(X120/U120,0)</f>
        <v>1</v>
      </c>
      <c r="Z120" s="49">
        <f>+U120-X120</f>
        <v>0</v>
      </c>
      <c r="AA120" s="48"/>
      <c r="AB120" s="39">
        <v>12500</v>
      </c>
      <c r="AC120" s="49">
        <v>0</v>
      </c>
      <c r="AD120" s="39">
        <v>12500</v>
      </c>
      <c r="AE120" s="48"/>
      <c r="AF120" s="49">
        <v>10000</v>
      </c>
      <c r="AG120" s="50">
        <f>+IFERROR(AF120/U120,0)</f>
        <v>0.8</v>
      </c>
      <c r="AH120" s="49">
        <f>+Tabla1[[#This Row],[PIM]]-Tabla1[[#This Row],[DEVENGADO2]]</f>
        <v>2500</v>
      </c>
      <c r="AI120" s="35">
        <v>0</v>
      </c>
      <c r="AJ120" s="35">
        <v>0</v>
      </c>
      <c r="AK120" s="35">
        <v>2500</v>
      </c>
      <c r="AL120" s="35">
        <v>2500</v>
      </c>
      <c r="AM120" s="35">
        <v>0</v>
      </c>
      <c r="AN120" s="35">
        <v>0</v>
      </c>
      <c r="AO120" s="35">
        <v>5000</v>
      </c>
      <c r="AP120" s="35">
        <v>0</v>
      </c>
      <c r="AQ120" s="35">
        <v>2500</v>
      </c>
      <c r="AR120" s="35">
        <v>0</v>
      </c>
      <c r="AS120" s="35">
        <v>0</v>
      </c>
      <c r="AT120" s="35">
        <v>0</v>
      </c>
      <c r="AU120" s="35">
        <v>0</v>
      </c>
      <c r="AV120" s="41">
        <f t="shared" si="3"/>
        <v>12500</v>
      </c>
      <c r="AW120" s="41">
        <f>+U120-AV120</f>
        <v>0</v>
      </c>
    </row>
    <row r="121" spans="1:49" x14ac:dyDescent="0.3">
      <c r="A121" s="42" t="s">
        <v>3</v>
      </c>
      <c r="B121" s="43" t="s">
        <v>0</v>
      </c>
      <c r="C121" s="44" t="s">
        <v>423</v>
      </c>
      <c r="D121" s="45" t="s">
        <v>243</v>
      </c>
      <c r="E121" s="44" t="s">
        <v>19</v>
      </c>
      <c r="F121" s="44" t="s">
        <v>574</v>
      </c>
      <c r="G121" s="44" t="s">
        <v>4222</v>
      </c>
      <c r="H121" s="45" t="s">
        <v>4</v>
      </c>
      <c r="I121" s="45" t="s">
        <v>269</v>
      </c>
      <c r="J121" s="45" t="s">
        <v>430</v>
      </c>
      <c r="K121" s="45" t="s">
        <v>430</v>
      </c>
      <c r="L121" s="44" t="s">
        <v>256</v>
      </c>
      <c r="M121" s="44" t="s">
        <v>559</v>
      </c>
      <c r="N121" s="46" t="s">
        <v>257</v>
      </c>
      <c r="O121" s="45" t="s">
        <v>256</v>
      </c>
      <c r="P121" s="45" t="s">
        <v>397</v>
      </c>
      <c r="Q121" s="45" t="s">
        <v>415</v>
      </c>
      <c r="R121" s="47" t="s">
        <v>526</v>
      </c>
      <c r="S121" s="38" t="s">
        <v>575</v>
      </c>
      <c r="T121" s="39">
        <v>1800</v>
      </c>
      <c r="U121" s="39">
        <v>1800</v>
      </c>
      <c r="V121" s="34"/>
      <c r="W121" s="34"/>
      <c r="X121" s="39">
        <v>1800</v>
      </c>
      <c r="Y121" s="50">
        <f>+IFERROR(X121/U121,0)</f>
        <v>1</v>
      </c>
      <c r="Z121" s="49">
        <f>+U121-X121</f>
        <v>0</v>
      </c>
      <c r="AA121" s="48"/>
      <c r="AB121" s="39">
        <v>1800</v>
      </c>
      <c r="AC121" s="49">
        <v>0</v>
      </c>
      <c r="AD121" s="39">
        <v>0</v>
      </c>
      <c r="AE121" s="48"/>
      <c r="AF121" s="49">
        <v>0</v>
      </c>
      <c r="AG121" s="50">
        <f>+IFERROR(AF121/U121,0)</f>
        <v>0</v>
      </c>
      <c r="AH121" s="49">
        <f>+Tabla1[[#This Row],[PIM]]-Tabla1[[#This Row],[DEVENGADO2]]</f>
        <v>1800</v>
      </c>
      <c r="AI121" s="35">
        <v>0</v>
      </c>
      <c r="AJ121" s="35">
        <v>0</v>
      </c>
      <c r="AK121" s="35">
        <v>0</v>
      </c>
      <c r="AL121" s="35">
        <v>0</v>
      </c>
      <c r="AM121" s="35">
        <v>0</v>
      </c>
      <c r="AN121" s="35">
        <v>0</v>
      </c>
      <c r="AO121" s="35">
        <v>0</v>
      </c>
      <c r="AP121" s="35">
        <v>900</v>
      </c>
      <c r="AQ121" s="35">
        <v>0</v>
      </c>
      <c r="AR121" s="35">
        <v>0</v>
      </c>
      <c r="AS121" s="35">
        <v>0</v>
      </c>
      <c r="AT121" s="35">
        <v>0</v>
      </c>
      <c r="AU121" s="35">
        <v>900</v>
      </c>
      <c r="AV121" s="41">
        <f t="shared" si="3"/>
        <v>1800</v>
      </c>
      <c r="AW121" s="41">
        <f>+U121-AV121</f>
        <v>0</v>
      </c>
    </row>
    <row r="122" spans="1:49" x14ac:dyDescent="0.3">
      <c r="A122" s="42" t="s">
        <v>3</v>
      </c>
      <c r="B122" s="43" t="s">
        <v>0</v>
      </c>
      <c r="C122" s="44" t="s">
        <v>423</v>
      </c>
      <c r="D122" s="45" t="s">
        <v>243</v>
      </c>
      <c r="E122" s="44" t="s">
        <v>19</v>
      </c>
      <c r="F122" s="44" t="s">
        <v>574</v>
      </c>
      <c r="G122" s="44" t="s">
        <v>4222</v>
      </c>
      <c r="H122" s="45" t="s">
        <v>4</v>
      </c>
      <c r="I122" s="45" t="s">
        <v>269</v>
      </c>
      <c r="J122" s="45" t="s">
        <v>430</v>
      </c>
      <c r="K122" s="45" t="s">
        <v>430</v>
      </c>
      <c r="L122" s="44" t="s">
        <v>256</v>
      </c>
      <c r="M122" s="44" t="s">
        <v>559</v>
      </c>
      <c r="N122" s="46" t="s">
        <v>257</v>
      </c>
      <c r="O122" s="45" t="s">
        <v>256</v>
      </c>
      <c r="P122" s="45" t="s">
        <v>397</v>
      </c>
      <c r="Q122" s="45" t="s">
        <v>416</v>
      </c>
      <c r="R122" s="47" t="s">
        <v>528</v>
      </c>
      <c r="S122" s="38" t="s">
        <v>576</v>
      </c>
      <c r="T122" s="39">
        <v>78340</v>
      </c>
      <c r="U122" s="39">
        <v>80696</v>
      </c>
      <c r="V122" s="34"/>
      <c r="W122" s="34"/>
      <c r="X122" s="39">
        <v>80696</v>
      </c>
      <c r="Y122" s="50">
        <f>+IFERROR(X122/U122,0)</f>
        <v>1</v>
      </c>
      <c r="Z122" s="49">
        <f>+U122-X122</f>
        <v>0</v>
      </c>
      <c r="AA122" s="48"/>
      <c r="AB122" s="39">
        <v>80696</v>
      </c>
      <c r="AC122" s="49">
        <v>0</v>
      </c>
      <c r="AD122" s="39">
        <v>46976.789999999994</v>
      </c>
      <c r="AE122" s="48"/>
      <c r="AF122" s="49">
        <v>46976.789999999994</v>
      </c>
      <c r="AG122" s="50">
        <f>+IFERROR(AF122/U122,0)</f>
        <v>0.58214521165857036</v>
      </c>
      <c r="AH122" s="49">
        <f>+Tabla1[[#This Row],[PIM]]-Tabla1[[#This Row],[DEVENGADO2]]</f>
        <v>33719.210000000006</v>
      </c>
      <c r="AI122" s="35">
        <v>6714.27</v>
      </c>
      <c r="AJ122" s="35">
        <v>6707.53</v>
      </c>
      <c r="AK122" s="35">
        <v>6718.15</v>
      </c>
      <c r="AL122" s="35">
        <v>6713.99</v>
      </c>
      <c r="AM122" s="35">
        <v>6715.62</v>
      </c>
      <c r="AN122" s="35">
        <v>6711.7</v>
      </c>
      <c r="AO122" s="35">
        <v>6695.53</v>
      </c>
      <c r="AP122" s="35">
        <v>0</v>
      </c>
      <c r="AQ122" s="35">
        <v>6528.3799999999992</v>
      </c>
      <c r="AR122" s="35">
        <v>6528.3799999999992</v>
      </c>
      <c r="AS122" s="35">
        <v>6528.3799999999992</v>
      </c>
      <c r="AT122" s="35">
        <v>6528.3799999999992</v>
      </c>
      <c r="AU122" s="35">
        <v>7605.6900000000023</v>
      </c>
      <c r="AV122" s="41">
        <f t="shared" si="3"/>
        <v>80696</v>
      </c>
      <c r="AW122" s="41">
        <f>+U122-AV122</f>
        <v>0</v>
      </c>
    </row>
    <row r="123" spans="1:49" x14ac:dyDescent="0.3">
      <c r="A123" s="42" t="s">
        <v>3</v>
      </c>
      <c r="B123" s="43" t="s">
        <v>0</v>
      </c>
      <c r="C123" s="44" t="s">
        <v>423</v>
      </c>
      <c r="D123" s="45" t="s">
        <v>243</v>
      </c>
      <c r="E123" s="44" t="s">
        <v>19</v>
      </c>
      <c r="F123" s="44" t="s">
        <v>574</v>
      </c>
      <c r="G123" s="44" t="s">
        <v>4222</v>
      </c>
      <c r="H123" s="45" t="s">
        <v>4</v>
      </c>
      <c r="I123" s="45" t="s">
        <v>269</v>
      </c>
      <c r="J123" s="45" t="s">
        <v>430</v>
      </c>
      <c r="K123" s="45" t="s">
        <v>430</v>
      </c>
      <c r="L123" s="44" t="s">
        <v>256</v>
      </c>
      <c r="M123" s="44" t="s">
        <v>559</v>
      </c>
      <c r="N123" s="46" t="s">
        <v>257</v>
      </c>
      <c r="O123" s="45" t="s">
        <v>256</v>
      </c>
      <c r="P123" s="45" t="s">
        <v>397</v>
      </c>
      <c r="Q123" s="45" t="s">
        <v>417</v>
      </c>
      <c r="R123" s="47" t="s">
        <v>530</v>
      </c>
      <c r="S123" s="38" t="s">
        <v>587</v>
      </c>
      <c r="T123" s="39">
        <v>33170</v>
      </c>
      <c r="U123" s="39">
        <v>33341</v>
      </c>
      <c r="V123" s="34"/>
      <c r="W123" s="34"/>
      <c r="X123" s="39">
        <v>33341</v>
      </c>
      <c r="Y123" s="50">
        <f>+IFERROR(X123/U123,0)</f>
        <v>1</v>
      </c>
      <c r="Z123" s="49">
        <f>+U123-X123</f>
        <v>0</v>
      </c>
      <c r="AA123" s="48"/>
      <c r="AB123" s="39">
        <v>33341</v>
      </c>
      <c r="AC123" s="49">
        <v>0</v>
      </c>
      <c r="AD123" s="39">
        <v>12850.75</v>
      </c>
      <c r="AE123" s="48"/>
      <c r="AF123" s="49">
        <v>12850.75</v>
      </c>
      <c r="AG123" s="50">
        <f>+IFERROR(AF123/U123,0)</f>
        <v>0.3854338502144507</v>
      </c>
      <c r="AH123" s="49">
        <f>+Tabla1[[#This Row],[PIM]]-Tabla1[[#This Row],[DEVENGADO2]]</f>
        <v>20490.25</v>
      </c>
      <c r="AI123" s="35">
        <v>2534.0300000000002</v>
      </c>
      <c r="AJ123" s="35">
        <v>2502.14</v>
      </c>
      <c r="AK123" s="35">
        <v>2526.15</v>
      </c>
      <c r="AL123" s="35">
        <v>2505.21</v>
      </c>
      <c r="AM123" s="35">
        <v>2512.79</v>
      </c>
      <c r="AN123" s="35">
        <v>175.62</v>
      </c>
      <c r="AO123" s="35">
        <v>94.81</v>
      </c>
      <c r="AP123" s="35">
        <v>0</v>
      </c>
      <c r="AQ123" s="35">
        <v>2764.19</v>
      </c>
      <c r="AR123" s="35">
        <v>2764.19</v>
      </c>
      <c r="AS123" s="35">
        <v>2764.19</v>
      </c>
      <c r="AT123" s="35">
        <v>2764.19</v>
      </c>
      <c r="AU123" s="35">
        <v>9433.4900000000016</v>
      </c>
      <c r="AV123" s="41">
        <f t="shared" si="3"/>
        <v>33341</v>
      </c>
      <c r="AW123" s="41">
        <f>+U123-AV123</f>
        <v>0</v>
      </c>
    </row>
    <row r="124" spans="1:49" x14ac:dyDescent="0.3">
      <c r="A124" s="42" t="s">
        <v>3</v>
      </c>
      <c r="B124" s="43" t="s">
        <v>0</v>
      </c>
      <c r="C124" s="44" t="s">
        <v>423</v>
      </c>
      <c r="D124" s="45" t="s">
        <v>243</v>
      </c>
      <c r="E124" s="44" t="s">
        <v>19</v>
      </c>
      <c r="F124" s="44" t="s">
        <v>574</v>
      </c>
      <c r="G124" s="44" t="s">
        <v>4222</v>
      </c>
      <c r="H124" s="45" t="s">
        <v>4</v>
      </c>
      <c r="I124" s="45" t="s">
        <v>269</v>
      </c>
      <c r="J124" s="45" t="s">
        <v>430</v>
      </c>
      <c r="K124" s="45" t="s">
        <v>430</v>
      </c>
      <c r="L124" s="44" t="s">
        <v>256</v>
      </c>
      <c r="M124" s="44" t="s">
        <v>559</v>
      </c>
      <c r="N124" s="46" t="s">
        <v>257</v>
      </c>
      <c r="O124" s="45" t="s">
        <v>256</v>
      </c>
      <c r="P124" s="45" t="s">
        <v>397</v>
      </c>
      <c r="Q124" s="45" t="s">
        <v>419</v>
      </c>
      <c r="R124" s="47" t="s">
        <v>529</v>
      </c>
      <c r="S124" s="38" t="s">
        <v>577</v>
      </c>
      <c r="T124" s="39">
        <v>8136</v>
      </c>
      <c r="U124" s="39">
        <v>7900</v>
      </c>
      <c r="V124" s="34"/>
      <c r="W124" s="34"/>
      <c r="X124" s="39">
        <v>7900</v>
      </c>
      <c r="Y124" s="50">
        <f>+IFERROR(X124/U124,0)</f>
        <v>1</v>
      </c>
      <c r="Z124" s="49">
        <f>+U124-X124</f>
        <v>0</v>
      </c>
      <c r="AA124" s="48"/>
      <c r="AB124" s="39">
        <v>7900</v>
      </c>
      <c r="AC124" s="49">
        <v>0</v>
      </c>
      <c r="AD124" s="39">
        <v>4182.24</v>
      </c>
      <c r="AE124" s="48"/>
      <c r="AF124" s="49">
        <v>4182.24</v>
      </c>
      <c r="AG124" s="50">
        <f>+IFERROR(AF124/U124,0)</f>
        <v>0.52939746835443036</v>
      </c>
      <c r="AH124" s="49">
        <f>+Tabla1[[#This Row],[PIM]]-Tabla1[[#This Row],[DEVENGADO2]]</f>
        <v>3717.76</v>
      </c>
      <c r="AI124" s="35">
        <v>657.3</v>
      </c>
      <c r="AJ124" s="35">
        <v>657.46</v>
      </c>
      <c r="AK124" s="35">
        <v>658.01</v>
      </c>
      <c r="AL124" s="35">
        <v>657.94</v>
      </c>
      <c r="AM124" s="35">
        <v>658.06</v>
      </c>
      <c r="AN124" s="35">
        <v>450.79</v>
      </c>
      <c r="AO124" s="35">
        <v>442.68</v>
      </c>
      <c r="AP124" s="35">
        <v>0</v>
      </c>
      <c r="AQ124" s="35">
        <v>678</v>
      </c>
      <c r="AR124" s="35">
        <v>678</v>
      </c>
      <c r="AS124" s="35">
        <v>678</v>
      </c>
      <c r="AT124" s="35">
        <v>678</v>
      </c>
      <c r="AU124" s="35">
        <v>1005.7600000000002</v>
      </c>
      <c r="AV124" s="41">
        <f t="shared" si="3"/>
        <v>7900</v>
      </c>
      <c r="AW124" s="41">
        <f>+U124-AV124</f>
        <v>0</v>
      </c>
    </row>
    <row r="125" spans="1:49" x14ac:dyDescent="0.3">
      <c r="A125" s="42" t="s">
        <v>3</v>
      </c>
      <c r="B125" s="43" t="s">
        <v>0</v>
      </c>
      <c r="C125" s="44" t="s">
        <v>423</v>
      </c>
      <c r="D125" s="45" t="s">
        <v>243</v>
      </c>
      <c r="E125" s="44" t="s">
        <v>19</v>
      </c>
      <c r="F125" s="44" t="s">
        <v>574</v>
      </c>
      <c r="G125" s="44" t="s">
        <v>4222</v>
      </c>
      <c r="H125" s="45" t="s">
        <v>4</v>
      </c>
      <c r="I125" s="45" t="s">
        <v>579</v>
      </c>
      <c r="J125" s="45" t="s">
        <v>430</v>
      </c>
      <c r="K125" s="45" t="s">
        <v>430</v>
      </c>
      <c r="L125" s="44" t="s">
        <v>256</v>
      </c>
      <c r="M125" s="44" t="s">
        <v>559</v>
      </c>
      <c r="N125" s="46" t="s">
        <v>257</v>
      </c>
      <c r="O125" s="45" t="s">
        <v>256</v>
      </c>
      <c r="P125" s="45" t="s">
        <v>397</v>
      </c>
      <c r="Q125" s="45" t="s">
        <v>591</v>
      </c>
      <c r="R125" s="47" t="s">
        <v>533</v>
      </c>
      <c r="S125" s="38" t="s">
        <v>590</v>
      </c>
      <c r="T125" s="39">
        <v>0</v>
      </c>
      <c r="U125" s="39">
        <v>0</v>
      </c>
      <c r="V125" s="34"/>
      <c r="W125" s="34"/>
      <c r="X125" s="39">
        <v>0</v>
      </c>
      <c r="Y125" s="50">
        <f>+IFERROR(X125/U125,0)</f>
        <v>0</v>
      </c>
      <c r="Z125" s="49">
        <f>+U125-X125</f>
        <v>0</v>
      </c>
      <c r="AA125" s="48"/>
      <c r="AB125" s="39">
        <v>0</v>
      </c>
      <c r="AC125" s="49">
        <v>0</v>
      </c>
      <c r="AD125" s="39">
        <v>0</v>
      </c>
      <c r="AE125" s="48"/>
      <c r="AF125" s="49">
        <v>0</v>
      </c>
      <c r="AG125" s="50">
        <f>+IFERROR(AF125/U125,0)</f>
        <v>0</v>
      </c>
      <c r="AH125" s="49">
        <f>+Tabla1[[#This Row],[PIM]]-Tabla1[[#This Row],[DEVENGADO2]]</f>
        <v>0</v>
      </c>
      <c r="AI125" s="35">
        <v>0</v>
      </c>
      <c r="AJ125" s="35">
        <v>0</v>
      </c>
      <c r="AK125" s="35">
        <v>0</v>
      </c>
      <c r="AL125" s="35">
        <v>0</v>
      </c>
      <c r="AM125" s="35">
        <v>0</v>
      </c>
      <c r="AN125" s="35">
        <v>0</v>
      </c>
      <c r="AO125" s="35">
        <v>0</v>
      </c>
      <c r="AP125" s="35">
        <v>0</v>
      </c>
      <c r="AQ125" s="35">
        <v>0</v>
      </c>
      <c r="AR125" s="35">
        <v>0</v>
      </c>
      <c r="AS125" s="35">
        <v>0</v>
      </c>
      <c r="AT125" s="35">
        <v>0</v>
      </c>
      <c r="AU125" s="35">
        <v>0</v>
      </c>
      <c r="AV125" s="41">
        <f t="shared" si="3"/>
        <v>0</v>
      </c>
      <c r="AW125" s="41">
        <f>+U125-AV125</f>
        <v>0</v>
      </c>
    </row>
    <row r="126" spans="1:49" x14ac:dyDescent="0.3">
      <c r="A126" s="42" t="s">
        <v>3</v>
      </c>
      <c r="B126" s="43" t="s">
        <v>0</v>
      </c>
      <c r="C126" s="44" t="s">
        <v>423</v>
      </c>
      <c r="D126" s="45" t="s">
        <v>243</v>
      </c>
      <c r="E126" s="44" t="s">
        <v>19</v>
      </c>
      <c r="F126" s="44" t="s">
        <v>574</v>
      </c>
      <c r="G126" s="44" t="s">
        <v>4222</v>
      </c>
      <c r="H126" s="45" t="s">
        <v>578</v>
      </c>
      <c r="I126" s="45" t="s">
        <v>579</v>
      </c>
      <c r="J126" s="45" t="s">
        <v>430</v>
      </c>
      <c r="K126" s="45" t="s">
        <v>430</v>
      </c>
      <c r="L126" s="44" t="s">
        <v>256</v>
      </c>
      <c r="M126" s="44" t="s">
        <v>559</v>
      </c>
      <c r="N126" s="46" t="s">
        <v>257</v>
      </c>
      <c r="O126" s="45" t="s">
        <v>256</v>
      </c>
      <c r="P126" s="45" t="s">
        <v>393</v>
      </c>
      <c r="Q126" s="45" t="s">
        <v>49</v>
      </c>
      <c r="R126" s="47" t="s">
        <v>48</v>
      </c>
      <c r="S126" s="38" t="s">
        <v>50</v>
      </c>
      <c r="T126" s="39">
        <v>4600</v>
      </c>
      <c r="U126" s="39">
        <v>6414</v>
      </c>
      <c r="V126" s="34"/>
      <c r="W126" s="34"/>
      <c r="X126" s="39">
        <v>6414</v>
      </c>
      <c r="Y126" s="50">
        <f>+IFERROR(X126/U126,0)</f>
        <v>1</v>
      </c>
      <c r="Z126" s="49">
        <f>+U126-X126</f>
        <v>0</v>
      </c>
      <c r="AA126" s="48"/>
      <c r="AB126" s="39">
        <v>6414</v>
      </c>
      <c r="AC126" s="49">
        <v>0</v>
      </c>
      <c r="AD126" s="39">
        <v>1909.4</v>
      </c>
      <c r="AE126" s="48"/>
      <c r="AF126" s="49">
        <v>1909.4</v>
      </c>
      <c r="AG126" s="50">
        <f>+IFERROR(AF126/U126,0)</f>
        <v>0.29769254755222951</v>
      </c>
      <c r="AH126" s="49">
        <f>+Tabla1[[#This Row],[PIM]]-Tabla1[[#This Row],[DEVENGADO2]]</f>
        <v>4504.6000000000004</v>
      </c>
      <c r="AI126" s="35">
        <v>0</v>
      </c>
      <c r="AJ126" s="35">
        <v>0</v>
      </c>
      <c r="AK126" s="35">
        <v>0</v>
      </c>
      <c r="AL126" s="35">
        <v>148.5</v>
      </c>
      <c r="AM126" s="35">
        <v>0</v>
      </c>
      <c r="AN126" s="35">
        <v>523.72</v>
      </c>
      <c r="AO126" s="35">
        <v>1237.18</v>
      </c>
      <c r="AP126" s="35">
        <v>0</v>
      </c>
      <c r="AQ126" s="35">
        <v>0</v>
      </c>
      <c r="AR126" s="35">
        <v>750</v>
      </c>
      <c r="AS126" s="35">
        <v>0</v>
      </c>
      <c r="AT126" s="35">
        <v>750</v>
      </c>
      <c r="AU126" s="35">
        <v>3004.6</v>
      </c>
      <c r="AV126" s="41">
        <f t="shared" ref="AV126" si="5">+SUM(AI126:AU126)</f>
        <v>6414</v>
      </c>
      <c r="AW126" s="41">
        <f>+U126-AV126</f>
        <v>0</v>
      </c>
    </row>
    <row r="127" spans="1:49" x14ac:dyDescent="0.3">
      <c r="A127" s="42" t="s">
        <v>3</v>
      </c>
      <c r="B127" s="43" t="s">
        <v>0</v>
      </c>
      <c r="C127" s="44" t="s">
        <v>423</v>
      </c>
      <c r="D127" s="45" t="s">
        <v>243</v>
      </c>
      <c r="E127" s="44" t="s">
        <v>19</v>
      </c>
      <c r="F127" s="44" t="s">
        <v>574</v>
      </c>
      <c r="G127" s="44" t="s">
        <v>4222</v>
      </c>
      <c r="H127" s="45" t="s">
        <v>91</v>
      </c>
      <c r="I127" s="45" t="s">
        <v>579</v>
      </c>
      <c r="J127" s="45" t="s">
        <v>430</v>
      </c>
      <c r="K127" s="45" t="s">
        <v>430</v>
      </c>
      <c r="L127" s="44" t="s">
        <v>256</v>
      </c>
      <c r="M127" s="44" t="s">
        <v>559</v>
      </c>
      <c r="N127" s="46" t="s">
        <v>257</v>
      </c>
      <c r="O127" s="45" t="s">
        <v>256</v>
      </c>
      <c r="P127" s="45" t="s">
        <v>393</v>
      </c>
      <c r="Q127" s="45" t="s">
        <v>67</v>
      </c>
      <c r="R127" s="47" t="s">
        <v>24</v>
      </c>
      <c r="S127" s="38" t="s">
        <v>66</v>
      </c>
      <c r="T127" s="39">
        <v>0</v>
      </c>
      <c r="U127" s="39">
        <v>4200</v>
      </c>
      <c r="V127" s="34"/>
      <c r="W127" s="34"/>
      <c r="X127" s="39">
        <v>4200</v>
      </c>
      <c r="Y127" s="50">
        <f>+IFERROR(X127/U127,0)</f>
        <v>1</v>
      </c>
      <c r="Z127" s="49">
        <f>+U127-X127</f>
        <v>0</v>
      </c>
      <c r="AA127" s="48"/>
      <c r="AB127" s="39">
        <v>4200</v>
      </c>
      <c r="AC127" s="49">
        <v>0</v>
      </c>
      <c r="AD127" s="39">
        <v>4051.67</v>
      </c>
      <c r="AE127" s="48"/>
      <c r="AF127" s="49">
        <v>4051.67</v>
      </c>
      <c r="AG127" s="50">
        <f>+IFERROR(AF127/U127,0)</f>
        <v>0.96468333333333334</v>
      </c>
      <c r="AH127" s="49">
        <f>+Tabla1[[#This Row],[PIM]]-Tabla1[[#This Row],[DEVENGADO2]]</f>
        <v>148.32999999999993</v>
      </c>
      <c r="AI127" s="35">
        <v>500</v>
      </c>
      <c r="AJ127" s="35">
        <v>420.5</v>
      </c>
      <c r="AK127" s="35">
        <v>518</v>
      </c>
      <c r="AL127" s="35">
        <v>547</v>
      </c>
      <c r="AM127" s="35">
        <v>1021.9</v>
      </c>
      <c r="AN127" s="35">
        <v>972.27</v>
      </c>
      <c r="AO127" s="35">
        <v>72</v>
      </c>
      <c r="AP127" s="35">
        <v>70.329999999999927</v>
      </c>
      <c r="AQ127" s="35">
        <v>78</v>
      </c>
      <c r="AR127" s="35">
        <v>0</v>
      </c>
      <c r="AS127" s="35">
        <v>0</v>
      </c>
      <c r="AT127" s="35">
        <v>0</v>
      </c>
      <c r="AU127" s="35">
        <v>0</v>
      </c>
      <c r="AV127" s="41">
        <f t="shared" si="3"/>
        <v>4200</v>
      </c>
      <c r="AW127" s="41">
        <f>+U127-AV127</f>
        <v>0</v>
      </c>
    </row>
    <row r="128" spans="1:49" x14ac:dyDescent="0.3">
      <c r="A128" s="42" t="s">
        <v>3</v>
      </c>
      <c r="B128" s="43" t="s">
        <v>0</v>
      </c>
      <c r="C128" s="44" t="s">
        <v>423</v>
      </c>
      <c r="D128" s="45" t="s">
        <v>243</v>
      </c>
      <c r="E128" s="44" t="s">
        <v>19</v>
      </c>
      <c r="F128" s="44" t="s">
        <v>574</v>
      </c>
      <c r="G128" s="44" t="s">
        <v>4222</v>
      </c>
      <c r="H128" s="45" t="s">
        <v>91</v>
      </c>
      <c r="I128" s="45" t="s">
        <v>579</v>
      </c>
      <c r="J128" s="45" t="s">
        <v>430</v>
      </c>
      <c r="K128" s="45" t="s">
        <v>430</v>
      </c>
      <c r="L128" s="44" t="s">
        <v>256</v>
      </c>
      <c r="M128" s="44" t="s">
        <v>559</v>
      </c>
      <c r="N128" s="46" t="s">
        <v>257</v>
      </c>
      <c r="O128" s="45" t="s">
        <v>256</v>
      </c>
      <c r="P128" s="45" t="s">
        <v>393</v>
      </c>
      <c r="Q128" s="45" t="s">
        <v>69</v>
      </c>
      <c r="R128" s="47" t="s">
        <v>68</v>
      </c>
      <c r="S128" s="38" t="s">
        <v>70</v>
      </c>
      <c r="T128" s="39">
        <v>800</v>
      </c>
      <c r="U128" s="39">
        <v>0</v>
      </c>
      <c r="V128" s="34"/>
      <c r="W128" s="34"/>
      <c r="X128" s="39">
        <v>0</v>
      </c>
      <c r="Y128" s="50">
        <f>+IFERROR(X128/U128,0)</f>
        <v>0</v>
      </c>
      <c r="Z128" s="49">
        <f>+U128-X128</f>
        <v>0</v>
      </c>
      <c r="AA128" s="48"/>
      <c r="AB128" s="39">
        <v>0</v>
      </c>
      <c r="AC128" s="49">
        <v>0</v>
      </c>
      <c r="AD128" s="39">
        <v>0</v>
      </c>
      <c r="AE128" s="48"/>
      <c r="AF128" s="49">
        <v>0</v>
      </c>
      <c r="AG128" s="50">
        <f>+IFERROR(AF128/U128,0)</f>
        <v>0</v>
      </c>
      <c r="AH128" s="49">
        <f>+Tabla1[[#This Row],[PIM]]-Tabla1[[#This Row],[DEVENGADO2]]</f>
        <v>0</v>
      </c>
      <c r="AI128" s="35">
        <v>0</v>
      </c>
      <c r="AJ128" s="35">
        <v>0</v>
      </c>
      <c r="AK128" s="35">
        <v>0</v>
      </c>
      <c r="AL128" s="35">
        <v>0</v>
      </c>
      <c r="AM128" s="35">
        <v>0</v>
      </c>
      <c r="AN128" s="35">
        <v>0</v>
      </c>
      <c r="AO128" s="35">
        <v>0</v>
      </c>
      <c r="AP128" s="35">
        <v>0</v>
      </c>
      <c r="AQ128" s="35">
        <v>0</v>
      </c>
      <c r="AR128" s="35">
        <v>0</v>
      </c>
      <c r="AS128" s="35">
        <v>0</v>
      </c>
      <c r="AT128" s="35">
        <v>0</v>
      </c>
      <c r="AU128" s="35">
        <v>0</v>
      </c>
      <c r="AV128" s="41">
        <f t="shared" si="3"/>
        <v>0</v>
      </c>
      <c r="AW128" s="41">
        <f>+U128-AV128</f>
        <v>0</v>
      </c>
    </row>
    <row r="129" spans="1:49" x14ac:dyDescent="0.3">
      <c r="A129" s="42" t="s">
        <v>3</v>
      </c>
      <c r="B129" s="43" t="s">
        <v>0</v>
      </c>
      <c r="C129" s="44" t="s">
        <v>423</v>
      </c>
      <c r="D129" s="45" t="s">
        <v>243</v>
      </c>
      <c r="E129" s="44" t="s">
        <v>19</v>
      </c>
      <c r="F129" s="44" t="s">
        <v>574</v>
      </c>
      <c r="G129" s="44" t="s">
        <v>4222</v>
      </c>
      <c r="H129" s="45" t="s">
        <v>580</v>
      </c>
      <c r="I129" s="45" t="s">
        <v>579</v>
      </c>
      <c r="J129" s="45" t="s">
        <v>430</v>
      </c>
      <c r="K129" s="45" t="s">
        <v>430</v>
      </c>
      <c r="L129" s="44" t="s">
        <v>256</v>
      </c>
      <c r="M129" s="44" t="s">
        <v>559</v>
      </c>
      <c r="N129" s="46" t="s">
        <v>257</v>
      </c>
      <c r="O129" s="45" t="s">
        <v>256</v>
      </c>
      <c r="P129" s="45" t="s">
        <v>393</v>
      </c>
      <c r="Q129" s="45" t="s">
        <v>95</v>
      </c>
      <c r="R129" s="47" t="s">
        <v>25</v>
      </c>
      <c r="S129" s="38" t="s">
        <v>92</v>
      </c>
      <c r="T129" s="39">
        <v>2000</v>
      </c>
      <c r="U129" s="39">
        <v>410</v>
      </c>
      <c r="V129" s="34"/>
      <c r="W129" s="34"/>
      <c r="X129" s="39">
        <v>410</v>
      </c>
      <c r="Y129" s="50">
        <f>+IFERROR(X129/U129,0)</f>
        <v>1</v>
      </c>
      <c r="Z129" s="49">
        <f>+U129-X129</f>
        <v>0</v>
      </c>
      <c r="AA129" s="48"/>
      <c r="AB129" s="39">
        <v>410</v>
      </c>
      <c r="AC129" s="49">
        <v>0</v>
      </c>
      <c r="AD129" s="39">
        <v>400</v>
      </c>
      <c r="AE129" s="48"/>
      <c r="AF129" s="49">
        <v>400</v>
      </c>
      <c r="AG129" s="50">
        <f>+IFERROR(AF129/U129,0)</f>
        <v>0.97560975609756095</v>
      </c>
      <c r="AH129" s="49">
        <f>+Tabla1[[#This Row],[PIM]]-Tabla1[[#This Row],[DEVENGADO2]]</f>
        <v>10</v>
      </c>
      <c r="AI129" s="35">
        <v>0</v>
      </c>
      <c r="AJ129" s="35">
        <v>130</v>
      </c>
      <c r="AK129" s="35">
        <v>0</v>
      </c>
      <c r="AL129" s="35">
        <v>0</v>
      </c>
      <c r="AM129" s="35">
        <v>140</v>
      </c>
      <c r="AN129" s="35">
        <v>130</v>
      </c>
      <c r="AO129" s="35">
        <v>0</v>
      </c>
      <c r="AP129" s="35">
        <v>0</v>
      </c>
      <c r="AQ129" s="35">
        <v>0</v>
      </c>
      <c r="AR129" s="35">
        <v>0</v>
      </c>
      <c r="AS129" s="35">
        <v>0</v>
      </c>
      <c r="AT129" s="35">
        <v>0</v>
      </c>
      <c r="AU129" s="35">
        <v>10</v>
      </c>
      <c r="AV129" s="41">
        <f t="shared" si="3"/>
        <v>410</v>
      </c>
      <c r="AW129" s="41">
        <f>+U129-AV129</f>
        <v>0</v>
      </c>
    </row>
    <row r="130" spans="1:49" x14ac:dyDescent="0.3">
      <c r="A130" s="42" t="s">
        <v>3</v>
      </c>
      <c r="B130" s="43" t="s">
        <v>0</v>
      </c>
      <c r="C130" s="44" t="s">
        <v>423</v>
      </c>
      <c r="D130" s="45" t="s">
        <v>243</v>
      </c>
      <c r="E130" s="44" t="s">
        <v>19</v>
      </c>
      <c r="F130" s="44" t="s">
        <v>574</v>
      </c>
      <c r="G130" s="44" t="s">
        <v>4222</v>
      </c>
      <c r="H130" s="45" t="s">
        <v>580</v>
      </c>
      <c r="I130" s="45" t="s">
        <v>579</v>
      </c>
      <c r="J130" s="45" t="s">
        <v>430</v>
      </c>
      <c r="K130" s="45" t="s">
        <v>430</v>
      </c>
      <c r="L130" s="44" t="s">
        <v>256</v>
      </c>
      <c r="M130" s="44" t="s">
        <v>559</v>
      </c>
      <c r="N130" s="46" t="s">
        <v>257</v>
      </c>
      <c r="O130" s="45" t="s">
        <v>256</v>
      </c>
      <c r="P130" s="45" t="s">
        <v>393</v>
      </c>
      <c r="Q130" s="45" t="s">
        <v>96</v>
      </c>
      <c r="R130" s="47" t="s">
        <v>26</v>
      </c>
      <c r="S130" s="38" t="s">
        <v>93</v>
      </c>
      <c r="T130" s="39">
        <v>0</v>
      </c>
      <c r="U130" s="39">
        <v>2490</v>
      </c>
      <c r="V130" s="34"/>
      <c r="W130" s="34"/>
      <c r="X130" s="39">
        <v>2490</v>
      </c>
      <c r="Y130" s="50">
        <f>+IFERROR(X130/U130,0)</f>
        <v>1</v>
      </c>
      <c r="Z130" s="49">
        <f>+U130-X130</f>
        <v>0</v>
      </c>
      <c r="AA130" s="48"/>
      <c r="AB130" s="39">
        <v>2490</v>
      </c>
      <c r="AC130" s="49">
        <v>0</v>
      </c>
      <c r="AD130" s="39">
        <v>2292</v>
      </c>
      <c r="AE130" s="48"/>
      <c r="AF130" s="49">
        <v>2292</v>
      </c>
      <c r="AG130" s="50">
        <f>+IFERROR(AF130/U130,0)</f>
        <v>0.92048192771084336</v>
      </c>
      <c r="AH130" s="49">
        <f>+Tabla1[[#This Row],[PIM]]-Tabla1[[#This Row],[DEVENGADO2]]</f>
        <v>198</v>
      </c>
      <c r="AI130" s="35">
        <v>0</v>
      </c>
      <c r="AJ130" s="35">
        <v>0</v>
      </c>
      <c r="AK130" s="35">
        <v>31</v>
      </c>
      <c r="AL130" s="35">
        <v>111</v>
      </c>
      <c r="AM130" s="35">
        <v>667</v>
      </c>
      <c r="AN130" s="35">
        <v>923</v>
      </c>
      <c r="AO130" s="35">
        <v>560</v>
      </c>
      <c r="AP130" s="35">
        <v>0</v>
      </c>
      <c r="AQ130" s="35">
        <v>198</v>
      </c>
      <c r="AR130" s="35">
        <v>0</v>
      </c>
      <c r="AS130" s="35">
        <v>0</v>
      </c>
      <c r="AT130" s="35">
        <v>0</v>
      </c>
      <c r="AU130" s="35">
        <v>0</v>
      </c>
      <c r="AV130" s="41">
        <f t="shared" si="3"/>
        <v>2490</v>
      </c>
      <c r="AW130" s="41">
        <f>+U130-AV130</f>
        <v>0</v>
      </c>
    </row>
    <row r="131" spans="1:49" x14ac:dyDescent="0.3">
      <c r="A131" s="42" t="s">
        <v>3</v>
      </c>
      <c r="B131" s="43" t="s">
        <v>0</v>
      </c>
      <c r="C131" s="44" t="s">
        <v>423</v>
      </c>
      <c r="D131" s="45" t="s">
        <v>243</v>
      </c>
      <c r="E131" s="44" t="s">
        <v>19</v>
      </c>
      <c r="F131" s="44" t="s">
        <v>574</v>
      </c>
      <c r="G131" s="44" t="s">
        <v>4222</v>
      </c>
      <c r="H131" s="45" t="s">
        <v>170</v>
      </c>
      <c r="I131" s="45" t="s">
        <v>579</v>
      </c>
      <c r="J131" s="45" t="s">
        <v>430</v>
      </c>
      <c r="K131" s="45" t="s">
        <v>430</v>
      </c>
      <c r="L131" s="44" t="s">
        <v>256</v>
      </c>
      <c r="M131" s="44" t="s">
        <v>559</v>
      </c>
      <c r="N131" s="46" t="s">
        <v>257</v>
      </c>
      <c r="O131" s="45" t="s">
        <v>256</v>
      </c>
      <c r="P131" s="45" t="s">
        <v>393</v>
      </c>
      <c r="Q131" s="45" t="s">
        <v>97</v>
      </c>
      <c r="R131" s="47" t="s">
        <v>27</v>
      </c>
      <c r="S131" s="38" t="s">
        <v>94</v>
      </c>
      <c r="T131" s="39">
        <v>0</v>
      </c>
      <c r="U131" s="39">
        <v>500</v>
      </c>
      <c r="V131" s="34"/>
      <c r="W131" s="34"/>
      <c r="X131" s="39">
        <v>500</v>
      </c>
      <c r="Y131" s="50">
        <f>+IFERROR(X131/U131,0)</f>
        <v>1</v>
      </c>
      <c r="Z131" s="49">
        <f>+U131-X131</f>
        <v>0</v>
      </c>
      <c r="AA131" s="48"/>
      <c r="AB131" s="39">
        <v>500</v>
      </c>
      <c r="AC131" s="49">
        <v>0</v>
      </c>
      <c r="AD131" s="39">
        <v>358</v>
      </c>
      <c r="AE131" s="48"/>
      <c r="AF131" s="49">
        <v>358</v>
      </c>
      <c r="AG131" s="50">
        <f>+IFERROR(AF131/U131,0)</f>
        <v>0.71599999999999997</v>
      </c>
      <c r="AH131" s="49">
        <f>+Tabla1[[#This Row],[PIM]]-Tabla1[[#This Row],[DEVENGADO2]]</f>
        <v>142</v>
      </c>
      <c r="AI131" s="35">
        <v>0</v>
      </c>
      <c r="AJ131" s="35">
        <v>65</v>
      </c>
      <c r="AK131" s="35">
        <v>22</v>
      </c>
      <c r="AL131" s="35">
        <v>47</v>
      </c>
      <c r="AM131" s="35">
        <v>33</v>
      </c>
      <c r="AN131" s="35">
        <v>135</v>
      </c>
      <c r="AO131" s="35">
        <v>56</v>
      </c>
      <c r="AP131" s="35">
        <v>0</v>
      </c>
      <c r="AQ131" s="35">
        <v>41.090909090909122</v>
      </c>
      <c r="AR131" s="35">
        <v>45.454545454545453</v>
      </c>
      <c r="AS131" s="35">
        <v>45.454545454545453</v>
      </c>
      <c r="AT131" s="35">
        <v>10</v>
      </c>
      <c r="AU131" s="35">
        <v>0</v>
      </c>
      <c r="AV131" s="41">
        <f t="shared" si="3"/>
        <v>500</v>
      </c>
      <c r="AW131" s="41">
        <f>+U131-AV131</f>
        <v>0</v>
      </c>
    </row>
    <row r="132" spans="1:49" x14ac:dyDescent="0.3">
      <c r="A132" s="42" t="s">
        <v>3</v>
      </c>
      <c r="B132" s="43" t="s">
        <v>0</v>
      </c>
      <c r="C132" s="44" t="s">
        <v>423</v>
      </c>
      <c r="D132" s="45" t="s">
        <v>243</v>
      </c>
      <c r="E132" s="44" t="s">
        <v>19</v>
      </c>
      <c r="F132" s="44" t="s">
        <v>574</v>
      </c>
      <c r="G132" s="44" t="s">
        <v>4222</v>
      </c>
      <c r="H132" s="45" t="s">
        <v>581</v>
      </c>
      <c r="I132" s="45" t="s">
        <v>269</v>
      </c>
      <c r="J132" s="45" t="s">
        <v>430</v>
      </c>
      <c r="K132" s="45" t="s">
        <v>430</v>
      </c>
      <c r="L132" s="44" t="s">
        <v>256</v>
      </c>
      <c r="M132" s="44" t="s">
        <v>559</v>
      </c>
      <c r="N132" s="46" t="s">
        <v>257</v>
      </c>
      <c r="O132" s="45" t="s">
        <v>256</v>
      </c>
      <c r="P132" s="45" t="s">
        <v>393</v>
      </c>
      <c r="Q132" s="45" t="s">
        <v>99</v>
      </c>
      <c r="R132" s="47" t="s">
        <v>98</v>
      </c>
      <c r="S132" s="38" t="s">
        <v>100</v>
      </c>
      <c r="T132" s="39">
        <v>3600</v>
      </c>
      <c r="U132" s="39">
        <v>6000</v>
      </c>
      <c r="V132" s="34"/>
      <c r="W132" s="34"/>
      <c r="X132" s="39">
        <v>6000</v>
      </c>
      <c r="Y132" s="50">
        <f>+IFERROR(X132/U132,0)</f>
        <v>1</v>
      </c>
      <c r="Z132" s="49">
        <f>+U132-X132</f>
        <v>0</v>
      </c>
      <c r="AA132" s="48"/>
      <c r="AB132" s="39">
        <v>6000</v>
      </c>
      <c r="AC132" s="49">
        <v>0</v>
      </c>
      <c r="AD132" s="39">
        <v>6000</v>
      </c>
      <c r="AE132" s="48"/>
      <c r="AF132" s="49">
        <v>2594.8000000000002</v>
      </c>
      <c r="AG132" s="50">
        <f>+IFERROR(AF132/U132,0)</f>
        <v>0.43246666666666672</v>
      </c>
      <c r="AH132" s="49">
        <f>+Tabla1[[#This Row],[PIM]]-Tabla1[[#This Row],[DEVENGADO2]]</f>
        <v>3405.2</v>
      </c>
      <c r="AI132" s="35">
        <v>0</v>
      </c>
      <c r="AJ132" s="35">
        <v>535.1</v>
      </c>
      <c r="AK132" s="35">
        <v>360.2</v>
      </c>
      <c r="AL132" s="35">
        <v>390.3</v>
      </c>
      <c r="AM132" s="35">
        <v>377.9</v>
      </c>
      <c r="AN132" s="35">
        <v>482.5</v>
      </c>
      <c r="AO132" s="35">
        <v>448.8</v>
      </c>
      <c r="AP132" s="35">
        <v>0</v>
      </c>
      <c r="AQ132" s="35">
        <v>681.04</v>
      </c>
      <c r="AR132" s="35">
        <v>681.04</v>
      </c>
      <c r="AS132" s="35">
        <v>681.04</v>
      </c>
      <c r="AT132" s="35">
        <v>681.04</v>
      </c>
      <c r="AU132" s="35">
        <v>681.04</v>
      </c>
      <c r="AV132" s="41">
        <f t="shared" si="3"/>
        <v>6000</v>
      </c>
      <c r="AW132" s="41">
        <f>+U132-AV132</f>
        <v>0</v>
      </c>
    </row>
    <row r="133" spans="1:49" x14ac:dyDescent="0.3">
      <c r="A133" s="42" t="s">
        <v>3</v>
      </c>
      <c r="B133" s="43" t="s">
        <v>0</v>
      </c>
      <c r="C133" s="44" t="s">
        <v>423</v>
      </c>
      <c r="D133" s="45" t="s">
        <v>243</v>
      </c>
      <c r="E133" s="44" t="s">
        <v>19</v>
      </c>
      <c r="F133" s="44" t="s">
        <v>574</v>
      </c>
      <c r="G133" s="44" t="s">
        <v>4222</v>
      </c>
      <c r="H133" s="45" t="s">
        <v>581</v>
      </c>
      <c r="I133" s="45" t="s">
        <v>269</v>
      </c>
      <c r="J133" s="45" t="s">
        <v>430</v>
      </c>
      <c r="K133" s="45" t="s">
        <v>430</v>
      </c>
      <c r="L133" s="44" t="s">
        <v>256</v>
      </c>
      <c r="M133" s="44" t="s">
        <v>559</v>
      </c>
      <c r="N133" s="46" t="s">
        <v>257</v>
      </c>
      <c r="O133" s="45" t="s">
        <v>256</v>
      </c>
      <c r="P133" s="45" t="s">
        <v>393</v>
      </c>
      <c r="Q133" s="45" t="s">
        <v>102</v>
      </c>
      <c r="R133" s="47" t="s">
        <v>101</v>
      </c>
      <c r="S133" s="38" t="s">
        <v>103</v>
      </c>
      <c r="T133" s="39">
        <v>8880</v>
      </c>
      <c r="U133" s="39">
        <v>2400</v>
      </c>
      <c r="V133" s="34"/>
      <c r="W133" s="34"/>
      <c r="X133" s="39">
        <v>2400</v>
      </c>
      <c r="Y133" s="50">
        <f>+IFERROR(X133/U133,0)</f>
        <v>1</v>
      </c>
      <c r="Z133" s="49">
        <f>+U133-X133</f>
        <v>0</v>
      </c>
      <c r="AA133" s="48"/>
      <c r="AB133" s="39">
        <v>2400</v>
      </c>
      <c r="AC133" s="49">
        <v>0</v>
      </c>
      <c r="AD133" s="39">
        <v>1829.8</v>
      </c>
      <c r="AE133" s="48"/>
      <c r="AF133" s="49">
        <v>718.19999999999993</v>
      </c>
      <c r="AG133" s="50">
        <f>+IFERROR(AF133/U133,0)</f>
        <v>0.29924999999999996</v>
      </c>
      <c r="AH133" s="49">
        <f>+Tabla1[[#This Row],[PIM]]-Tabla1[[#This Row],[DEVENGADO2]]</f>
        <v>1681.8000000000002</v>
      </c>
      <c r="AI133" s="35">
        <v>0</v>
      </c>
      <c r="AJ133" s="35">
        <v>16.5</v>
      </c>
      <c r="AK133" s="35">
        <v>13</v>
      </c>
      <c r="AL133" s="35">
        <v>12.8</v>
      </c>
      <c r="AM133" s="35">
        <v>563.5</v>
      </c>
      <c r="AN133" s="35">
        <v>92.1</v>
      </c>
      <c r="AO133" s="35">
        <v>20.3</v>
      </c>
      <c r="AP133" s="35">
        <v>0</v>
      </c>
      <c r="AQ133" s="35">
        <v>280.01428571428568</v>
      </c>
      <c r="AR133" s="35">
        <v>280.01428571428568</v>
      </c>
      <c r="AS133" s="35">
        <v>280.01428571428568</v>
      </c>
      <c r="AT133" s="35">
        <v>280.01428571428568</v>
      </c>
      <c r="AU133" s="35">
        <v>561.74285714285725</v>
      </c>
      <c r="AV133" s="41">
        <f t="shared" si="3"/>
        <v>2400</v>
      </c>
      <c r="AW133" s="41">
        <f>+U133-AV133</f>
        <v>0</v>
      </c>
    </row>
    <row r="134" spans="1:49" x14ac:dyDescent="0.3">
      <c r="A134" s="42" t="s">
        <v>3</v>
      </c>
      <c r="B134" s="43" t="s">
        <v>0</v>
      </c>
      <c r="C134" s="44" t="s">
        <v>423</v>
      </c>
      <c r="D134" s="45" t="s">
        <v>243</v>
      </c>
      <c r="E134" s="44" t="s">
        <v>19</v>
      </c>
      <c r="F134" s="44" t="s">
        <v>574</v>
      </c>
      <c r="G134" s="44" t="s">
        <v>4222</v>
      </c>
      <c r="H134" s="45" t="s">
        <v>581</v>
      </c>
      <c r="I134" s="45" t="s">
        <v>269</v>
      </c>
      <c r="J134" s="45" t="s">
        <v>430</v>
      </c>
      <c r="K134" s="45" t="s">
        <v>430</v>
      </c>
      <c r="L134" s="44" t="s">
        <v>256</v>
      </c>
      <c r="M134" s="44" t="s">
        <v>559</v>
      </c>
      <c r="N134" s="46" t="s">
        <v>257</v>
      </c>
      <c r="O134" s="45" t="s">
        <v>256</v>
      </c>
      <c r="P134" s="45" t="s">
        <v>393</v>
      </c>
      <c r="Q134" s="45" t="s">
        <v>111</v>
      </c>
      <c r="R134" s="47" t="s">
        <v>110</v>
      </c>
      <c r="S134" s="38" t="s">
        <v>112</v>
      </c>
      <c r="T134" s="39">
        <v>4800</v>
      </c>
      <c r="U134" s="39">
        <v>4800</v>
      </c>
      <c r="V134" s="34"/>
      <c r="W134" s="34"/>
      <c r="X134" s="39">
        <v>4770</v>
      </c>
      <c r="Y134" s="50">
        <f>+IFERROR(X134/U134,0)</f>
        <v>0.99375000000000002</v>
      </c>
      <c r="Z134" s="49">
        <f>+U134-X134</f>
        <v>30</v>
      </c>
      <c r="AA134" s="48"/>
      <c r="AB134" s="39">
        <v>4770</v>
      </c>
      <c r="AC134" s="49">
        <v>30</v>
      </c>
      <c r="AD134" s="39">
        <v>4770</v>
      </c>
      <c r="AE134" s="48"/>
      <c r="AF134" s="49">
        <v>2400</v>
      </c>
      <c r="AG134" s="50">
        <f>+IFERROR(AF134/U134,0)</f>
        <v>0.5</v>
      </c>
      <c r="AH134" s="49">
        <f>+Tabla1[[#This Row],[PIM]]-Tabla1[[#This Row],[DEVENGADO2]]</f>
        <v>2400</v>
      </c>
      <c r="AI134" s="35">
        <v>0</v>
      </c>
      <c r="AJ134" s="35">
        <v>800</v>
      </c>
      <c r="AK134" s="35">
        <v>400</v>
      </c>
      <c r="AL134" s="35">
        <v>400</v>
      </c>
      <c r="AM134" s="35">
        <v>400</v>
      </c>
      <c r="AN134" s="35">
        <v>400</v>
      </c>
      <c r="AO134" s="35">
        <v>0</v>
      </c>
      <c r="AP134" s="35">
        <v>400</v>
      </c>
      <c r="AQ134" s="35">
        <v>400</v>
      </c>
      <c r="AR134" s="35">
        <v>400</v>
      </c>
      <c r="AS134" s="35">
        <v>400</v>
      </c>
      <c r="AT134" s="35">
        <v>400</v>
      </c>
      <c r="AU134" s="35">
        <v>400</v>
      </c>
      <c r="AV134" s="41">
        <f t="shared" si="3"/>
        <v>4800</v>
      </c>
      <c r="AW134" s="41">
        <f>+U134-AV134</f>
        <v>0</v>
      </c>
    </row>
    <row r="135" spans="1:49" x14ac:dyDescent="0.3">
      <c r="A135" s="42" t="s">
        <v>3</v>
      </c>
      <c r="B135" s="43" t="s">
        <v>0</v>
      </c>
      <c r="C135" s="44" t="s">
        <v>423</v>
      </c>
      <c r="D135" s="45" t="s">
        <v>243</v>
      </c>
      <c r="E135" s="44" t="s">
        <v>19</v>
      </c>
      <c r="F135" s="44" t="s">
        <v>574</v>
      </c>
      <c r="G135" s="44" t="s">
        <v>4222</v>
      </c>
      <c r="H135" s="45" t="s">
        <v>582</v>
      </c>
      <c r="I135" s="45" t="s">
        <v>579</v>
      </c>
      <c r="J135" s="45" t="s">
        <v>430</v>
      </c>
      <c r="K135" s="45" t="s">
        <v>430</v>
      </c>
      <c r="L135" s="44" t="s">
        <v>256</v>
      </c>
      <c r="M135" s="44" t="s">
        <v>559</v>
      </c>
      <c r="N135" s="46" t="s">
        <v>257</v>
      </c>
      <c r="O135" s="45" t="s">
        <v>256</v>
      </c>
      <c r="P135" s="45" t="s">
        <v>393</v>
      </c>
      <c r="Q135" s="45" t="s">
        <v>114</v>
      </c>
      <c r="R135" s="47" t="s">
        <v>113</v>
      </c>
      <c r="S135" s="38" t="s">
        <v>115</v>
      </c>
      <c r="T135" s="39">
        <v>0</v>
      </c>
      <c r="U135" s="39">
        <v>1400</v>
      </c>
      <c r="V135" s="34"/>
      <c r="W135" s="34"/>
      <c r="X135" s="39">
        <v>1400</v>
      </c>
      <c r="Y135" s="50">
        <f>+IFERROR(X135/U135,0)</f>
        <v>1</v>
      </c>
      <c r="Z135" s="49">
        <f>+U135-X135</f>
        <v>0</v>
      </c>
      <c r="AA135" s="48"/>
      <c r="AB135" s="39">
        <v>1400</v>
      </c>
      <c r="AC135" s="49">
        <v>0</v>
      </c>
      <c r="AD135" s="39">
        <v>339</v>
      </c>
      <c r="AE135" s="48"/>
      <c r="AF135" s="49">
        <v>339</v>
      </c>
      <c r="AG135" s="50">
        <f>+IFERROR(AF135/U135,0)</f>
        <v>0.24214285714285713</v>
      </c>
      <c r="AH135" s="49">
        <f>+Tabla1[[#This Row],[PIM]]-Tabla1[[#This Row],[DEVENGADO2]]</f>
        <v>1061</v>
      </c>
      <c r="AI135" s="35">
        <v>0</v>
      </c>
      <c r="AJ135" s="35">
        <v>63</v>
      </c>
      <c r="AK135" s="35">
        <v>123</v>
      </c>
      <c r="AL135" s="35">
        <v>18</v>
      </c>
      <c r="AM135" s="35">
        <v>13</v>
      </c>
      <c r="AN135" s="35">
        <v>109</v>
      </c>
      <c r="AO135" s="35">
        <v>13</v>
      </c>
      <c r="AP135" s="35">
        <v>0</v>
      </c>
      <c r="AQ135" s="35">
        <v>63.636363636363633</v>
      </c>
      <c r="AR135" s="35">
        <v>63.636363636363633</v>
      </c>
      <c r="AS135" s="35">
        <v>45</v>
      </c>
      <c r="AT135" s="35">
        <v>45</v>
      </c>
      <c r="AU135" s="35">
        <v>843.72727272727275</v>
      </c>
      <c r="AV135" s="41">
        <f t="shared" si="3"/>
        <v>1400</v>
      </c>
      <c r="AW135" s="41">
        <f>+U135-AV135</f>
        <v>0</v>
      </c>
    </row>
    <row r="136" spans="1:49" x14ac:dyDescent="0.3">
      <c r="A136" s="42" t="s">
        <v>3</v>
      </c>
      <c r="B136" s="43" t="s">
        <v>0</v>
      </c>
      <c r="C136" s="44" t="s">
        <v>423</v>
      </c>
      <c r="D136" s="45" t="s">
        <v>243</v>
      </c>
      <c r="E136" s="44" t="s">
        <v>19</v>
      </c>
      <c r="F136" s="44" t="s">
        <v>574</v>
      </c>
      <c r="G136" s="44" t="s">
        <v>4222</v>
      </c>
      <c r="H136" s="45" t="s">
        <v>583</v>
      </c>
      <c r="I136" s="45" t="s">
        <v>579</v>
      </c>
      <c r="J136" s="45" t="s">
        <v>430</v>
      </c>
      <c r="K136" s="45" t="s">
        <v>430</v>
      </c>
      <c r="L136" s="44" t="s">
        <v>256</v>
      </c>
      <c r="M136" s="44" t="s">
        <v>559</v>
      </c>
      <c r="N136" s="46" t="s">
        <v>257</v>
      </c>
      <c r="O136" s="45" t="s">
        <v>256</v>
      </c>
      <c r="P136" s="45" t="s">
        <v>393</v>
      </c>
      <c r="Q136" s="45" t="s">
        <v>132</v>
      </c>
      <c r="R136" s="47" t="s">
        <v>131</v>
      </c>
      <c r="S136" s="38" t="s">
        <v>70</v>
      </c>
      <c r="T136" s="39">
        <v>4400</v>
      </c>
      <c r="U136" s="39">
        <v>0</v>
      </c>
      <c r="V136" s="34"/>
      <c r="W136" s="34"/>
      <c r="X136" s="39">
        <v>0</v>
      </c>
      <c r="Y136" s="50">
        <f>+IFERROR(X136/U136,0)</f>
        <v>0</v>
      </c>
      <c r="Z136" s="49">
        <f>+U136-X136</f>
        <v>0</v>
      </c>
      <c r="AA136" s="48"/>
      <c r="AB136" s="39">
        <v>0</v>
      </c>
      <c r="AC136" s="49">
        <v>0</v>
      </c>
      <c r="AD136" s="39">
        <v>0</v>
      </c>
      <c r="AE136" s="48"/>
      <c r="AF136" s="49">
        <v>0</v>
      </c>
      <c r="AG136" s="50">
        <f>+IFERROR(AF136/U136,0)</f>
        <v>0</v>
      </c>
      <c r="AH136" s="49">
        <f>+Tabla1[[#This Row],[PIM]]-Tabla1[[#This Row],[DEVENGADO2]]</f>
        <v>0</v>
      </c>
      <c r="AI136" s="35">
        <v>0</v>
      </c>
      <c r="AJ136" s="35">
        <v>0</v>
      </c>
      <c r="AK136" s="35">
        <v>0</v>
      </c>
      <c r="AL136" s="35">
        <v>0</v>
      </c>
      <c r="AM136" s="35">
        <v>0</v>
      </c>
      <c r="AN136" s="35">
        <v>0</v>
      </c>
      <c r="AO136" s="35">
        <v>0</v>
      </c>
      <c r="AP136" s="35">
        <v>0</v>
      </c>
      <c r="AQ136" s="35">
        <v>0</v>
      </c>
      <c r="AR136" s="35">
        <v>0</v>
      </c>
      <c r="AS136" s="35">
        <v>0</v>
      </c>
      <c r="AT136" s="35">
        <v>0</v>
      </c>
      <c r="AU136" s="35">
        <v>0</v>
      </c>
      <c r="AV136" s="41">
        <f t="shared" si="3"/>
        <v>0</v>
      </c>
      <c r="AW136" s="41">
        <f>+U136-AV136</f>
        <v>0</v>
      </c>
    </row>
    <row r="137" spans="1:49" x14ac:dyDescent="0.3">
      <c r="A137" s="42" t="s">
        <v>3</v>
      </c>
      <c r="B137" s="43" t="s">
        <v>0</v>
      </c>
      <c r="C137" s="44" t="s">
        <v>423</v>
      </c>
      <c r="D137" s="45" t="s">
        <v>243</v>
      </c>
      <c r="E137" s="44" t="s">
        <v>19</v>
      </c>
      <c r="F137" s="44" t="s">
        <v>574</v>
      </c>
      <c r="G137" s="44" t="s">
        <v>4222</v>
      </c>
      <c r="H137" s="45" t="s">
        <v>584</v>
      </c>
      <c r="I137" s="45" t="s">
        <v>579</v>
      </c>
      <c r="J137" s="45" t="s">
        <v>430</v>
      </c>
      <c r="K137" s="45" t="s">
        <v>430</v>
      </c>
      <c r="L137" s="44" t="s">
        <v>256</v>
      </c>
      <c r="M137" s="44" t="s">
        <v>559</v>
      </c>
      <c r="N137" s="46" t="s">
        <v>257</v>
      </c>
      <c r="O137" s="45" t="s">
        <v>256</v>
      </c>
      <c r="P137" s="45" t="s">
        <v>393</v>
      </c>
      <c r="Q137" s="45" t="s">
        <v>141</v>
      </c>
      <c r="R137" s="47" t="s">
        <v>140</v>
      </c>
      <c r="S137" s="38" t="s">
        <v>142</v>
      </c>
      <c r="T137" s="39">
        <v>98640</v>
      </c>
      <c r="U137" s="39">
        <v>101140</v>
      </c>
      <c r="V137" s="34"/>
      <c r="W137" s="34"/>
      <c r="X137" s="39">
        <v>101140</v>
      </c>
      <c r="Y137" s="50">
        <f>+IFERROR(X137/U137,0)</f>
        <v>1</v>
      </c>
      <c r="Z137" s="49">
        <f>+U137-X137</f>
        <v>0</v>
      </c>
      <c r="AA137" s="48"/>
      <c r="AB137" s="39">
        <v>101140</v>
      </c>
      <c r="AC137" s="49">
        <v>0</v>
      </c>
      <c r="AD137" s="39">
        <v>101140</v>
      </c>
      <c r="AE137" s="48"/>
      <c r="AF137" s="49">
        <v>60040</v>
      </c>
      <c r="AG137" s="50">
        <f>+IFERROR(AF137/U137,0)</f>
        <v>0.59363258849120026</v>
      </c>
      <c r="AH137" s="49">
        <f>+Tabla1[[#This Row],[PIM]]-Tabla1[[#This Row],[DEVENGADO2]]</f>
        <v>41100</v>
      </c>
      <c r="AI137" s="35">
        <v>5720</v>
      </c>
      <c r="AJ137" s="35">
        <v>13220</v>
      </c>
      <c r="AK137" s="35">
        <v>8220</v>
      </c>
      <c r="AL137" s="35">
        <v>2500</v>
      </c>
      <c r="AM137" s="35">
        <v>13940</v>
      </c>
      <c r="AN137" s="35">
        <v>8220</v>
      </c>
      <c r="AO137" s="35">
        <v>8220</v>
      </c>
      <c r="AP137" s="35">
        <v>0</v>
      </c>
      <c r="AQ137" s="35">
        <v>8220</v>
      </c>
      <c r="AR137" s="35">
        <v>8220</v>
      </c>
      <c r="AS137" s="35">
        <v>8220</v>
      </c>
      <c r="AT137" s="35">
        <v>8220</v>
      </c>
      <c r="AU137" s="35">
        <v>8220</v>
      </c>
      <c r="AV137" s="41">
        <f t="shared" ref="AV137:AV201" si="6">+SUM(AI137:AU137)</f>
        <v>101140</v>
      </c>
      <c r="AW137" s="41">
        <f>+U137-AV137</f>
        <v>0</v>
      </c>
    </row>
    <row r="138" spans="1:49" x14ac:dyDescent="0.3">
      <c r="A138" s="42" t="s">
        <v>3</v>
      </c>
      <c r="B138" s="43" t="s">
        <v>0</v>
      </c>
      <c r="C138" s="44" t="s">
        <v>423</v>
      </c>
      <c r="D138" s="45" t="s">
        <v>243</v>
      </c>
      <c r="E138" s="44" t="s">
        <v>19</v>
      </c>
      <c r="F138" s="44" t="s">
        <v>574</v>
      </c>
      <c r="G138" s="44" t="s">
        <v>4222</v>
      </c>
      <c r="H138" s="45" t="s">
        <v>170</v>
      </c>
      <c r="I138" s="45" t="s">
        <v>579</v>
      </c>
      <c r="J138" s="45" t="s">
        <v>430</v>
      </c>
      <c r="K138" s="45" t="s">
        <v>430</v>
      </c>
      <c r="L138" s="44" t="s">
        <v>256</v>
      </c>
      <c r="M138" s="44" t="s">
        <v>559</v>
      </c>
      <c r="N138" s="46" t="s">
        <v>257</v>
      </c>
      <c r="O138" s="45" t="s">
        <v>256</v>
      </c>
      <c r="P138" s="45" t="s">
        <v>393</v>
      </c>
      <c r="Q138" s="45" t="s">
        <v>172</v>
      </c>
      <c r="R138" s="47" t="s">
        <v>171</v>
      </c>
      <c r="S138" s="38" t="s">
        <v>173</v>
      </c>
      <c r="T138" s="39">
        <v>0</v>
      </c>
      <c r="U138" s="39">
        <v>0</v>
      </c>
      <c r="V138" s="34"/>
      <c r="W138" s="34"/>
      <c r="X138" s="39">
        <v>0</v>
      </c>
      <c r="Y138" s="50">
        <f>+IFERROR(X138/U138,0)</f>
        <v>0</v>
      </c>
      <c r="Z138" s="49">
        <f>+U138-X138</f>
        <v>0</v>
      </c>
      <c r="AA138" s="48"/>
      <c r="AB138" s="39">
        <v>0</v>
      </c>
      <c r="AC138" s="49">
        <v>0</v>
      </c>
      <c r="AD138" s="39">
        <v>0</v>
      </c>
      <c r="AE138" s="48"/>
      <c r="AF138" s="49">
        <v>0</v>
      </c>
      <c r="AG138" s="50">
        <f>+IFERROR(AF138/U138,0)</f>
        <v>0</v>
      </c>
      <c r="AH138" s="49">
        <f>+Tabla1[[#This Row],[PIM]]-Tabla1[[#This Row],[DEVENGADO2]]</f>
        <v>0</v>
      </c>
      <c r="AI138" s="35">
        <v>0</v>
      </c>
      <c r="AJ138" s="35">
        <v>0</v>
      </c>
      <c r="AK138" s="35">
        <v>0</v>
      </c>
      <c r="AL138" s="35">
        <v>0</v>
      </c>
      <c r="AM138" s="35">
        <v>0</v>
      </c>
      <c r="AN138" s="35">
        <v>0</v>
      </c>
      <c r="AO138" s="35">
        <v>0</v>
      </c>
      <c r="AP138" s="35">
        <v>0</v>
      </c>
      <c r="AQ138" s="35">
        <v>0</v>
      </c>
      <c r="AR138" s="35">
        <v>0</v>
      </c>
      <c r="AS138" s="35">
        <v>0</v>
      </c>
      <c r="AT138" s="35">
        <v>0</v>
      </c>
      <c r="AU138" s="35">
        <v>0</v>
      </c>
      <c r="AV138" s="41">
        <f t="shared" si="6"/>
        <v>0</v>
      </c>
      <c r="AW138" s="41">
        <f>+U138-AV138</f>
        <v>0</v>
      </c>
    </row>
    <row r="139" spans="1:49" x14ac:dyDescent="0.3">
      <c r="A139" s="42" t="s">
        <v>3</v>
      </c>
      <c r="B139" s="43" t="s">
        <v>0</v>
      </c>
      <c r="C139" s="44" t="s">
        <v>423</v>
      </c>
      <c r="D139" s="45" t="s">
        <v>243</v>
      </c>
      <c r="E139" s="44" t="s">
        <v>19</v>
      </c>
      <c r="F139" s="44" t="s">
        <v>574</v>
      </c>
      <c r="G139" s="44" t="s">
        <v>4222</v>
      </c>
      <c r="H139" s="45" t="s">
        <v>178</v>
      </c>
      <c r="I139" s="45" t="s">
        <v>269</v>
      </c>
      <c r="J139" s="45" t="s">
        <v>430</v>
      </c>
      <c r="K139" s="45" t="s">
        <v>430</v>
      </c>
      <c r="L139" s="44" t="s">
        <v>256</v>
      </c>
      <c r="M139" s="44" t="s">
        <v>559</v>
      </c>
      <c r="N139" s="46" t="s">
        <v>257</v>
      </c>
      <c r="O139" s="45" t="s">
        <v>256</v>
      </c>
      <c r="P139" s="45" t="s">
        <v>393</v>
      </c>
      <c r="Q139" s="45" t="s">
        <v>177</v>
      </c>
      <c r="R139" s="47" t="s">
        <v>28</v>
      </c>
      <c r="S139" s="38" t="s">
        <v>178</v>
      </c>
      <c r="T139" s="39">
        <v>120000</v>
      </c>
      <c r="U139" s="39">
        <v>117900</v>
      </c>
      <c r="V139" s="34"/>
      <c r="W139" s="34"/>
      <c r="X139" s="39">
        <v>67635</v>
      </c>
      <c r="Y139" s="50">
        <f>+IFERROR(X139/U139,0)</f>
        <v>0.57366412213740459</v>
      </c>
      <c r="Z139" s="49">
        <f>+U139-X139</f>
        <v>50265</v>
      </c>
      <c r="AA139" s="48"/>
      <c r="AB139" s="39">
        <v>67635</v>
      </c>
      <c r="AC139" s="49">
        <v>50265</v>
      </c>
      <c r="AD139" s="39">
        <v>65983</v>
      </c>
      <c r="AE139" s="48"/>
      <c r="AF139" s="49">
        <v>54778</v>
      </c>
      <c r="AG139" s="50">
        <f>+IFERROR(AF139/U139,0)</f>
        <v>0.46461407972858354</v>
      </c>
      <c r="AH139" s="49">
        <f>+Tabla1[[#This Row],[PIM]]-Tabla1[[#This Row],[DEVENGADO2]]</f>
        <v>63122</v>
      </c>
      <c r="AI139" s="35">
        <v>1000</v>
      </c>
      <c r="AJ139" s="35">
        <v>9332.5</v>
      </c>
      <c r="AK139" s="35">
        <v>9762.5</v>
      </c>
      <c r="AL139" s="35">
        <v>9235</v>
      </c>
      <c r="AM139" s="35">
        <v>7863</v>
      </c>
      <c r="AN139" s="35">
        <v>9185</v>
      </c>
      <c r="AO139" s="35">
        <v>8400</v>
      </c>
      <c r="AP139" s="35">
        <v>0</v>
      </c>
      <c r="AQ139" s="35">
        <v>10000</v>
      </c>
      <c r="AR139" s="35">
        <v>10000</v>
      </c>
      <c r="AS139" s="35">
        <v>10000</v>
      </c>
      <c r="AT139" s="35">
        <v>10000</v>
      </c>
      <c r="AU139" s="35">
        <v>23122</v>
      </c>
      <c r="AV139" s="41">
        <f t="shared" si="6"/>
        <v>117900</v>
      </c>
      <c r="AW139" s="41">
        <f>+U139-AV139</f>
        <v>0</v>
      </c>
    </row>
    <row r="140" spans="1:49" x14ac:dyDescent="0.3">
      <c r="A140" s="42" t="s">
        <v>3</v>
      </c>
      <c r="B140" s="43" t="s">
        <v>0</v>
      </c>
      <c r="C140" s="44" t="s">
        <v>423</v>
      </c>
      <c r="D140" s="45" t="s">
        <v>243</v>
      </c>
      <c r="E140" s="44" t="s">
        <v>19</v>
      </c>
      <c r="F140" s="44" t="s">
        <v>574</v>
      </c>
      <c r="G140" s="44" t="s">
        <v>4222</v>
      </c>
      <c r="H140" s="45" t="s">
        <v>422</v>
      </c>
      <c r="I140" s="45" t="s">
        <v>579</v>
      </c>
      <c r="J140" s="45" t="s">
        <v>430</v>
      </c>
      <c r="K140" s="45" t="s">
        <v>430</v>
      </c>
      <c r="L140" s="44" t="s">
        <v>256</v>
      </c>
      <c r="M140" s="44" t="s">
        <v>559</v>
      </c>
      <c r="N140" s="46" t="s">
        <v>257</v>
      </c>
      <c r="O140" s="45" t="s">
        <v>256</v>
      </c>
      <c r="P140" s="45" t="s">
        <v>393</v>
      </c>
      <c r="Q140" s="45" t="s">
        <v>585</v>
      </c>
      <c r="R140" s="47" t="s">
        <v>200</v>
      </c>
      <c r="S140" s="38" t="s">
        <v>586</v>
      </c>
      <c r="T140" s="39">
        <v>15000</v>
      </c>
      <c r="U140" s="39">
        <v>13977</v>
      </c>
      <c r="V140" s="34"/>
      <c r="W140" s="34"/>
      <c r="X140" s="39">
        <v>13977</v>
      </c>
      <c r="Y140" s="50">
        <f>+IFERROR(X140/U140,0)</f>
        <v>1</v>
      </c>
      <c r="Z140" s="49">
        <f>+U140-X140</f>
        <v>0</v>
      </c>
      <c r="AA140" s="48"/>
      <c r="AB140" s="39">
        <v>13977</v>
      </c>
      <c r="AC140" s="49">
        <v>0</v>
      </c>
      <c r="AD140" s="39">
        <v>13977</v>
      </c>
      <c r="AE140" s="48"/>
      <c r="AF140" s="49">
        <v>11477</v>
      </c>
      <c r="AG140" s="50">
        <f>+IFERROR(AF140/U140,0)</f>
        <v>0.82113472132789578</v>
      </c>
      <c r="AH140" s="49">
        <f>+Tabla1[[#This Row],[PIM]]-Tabla1[[#This Row],[DEVENGADO2]]</f>
        <v>2500</v>
      </c>
      <c r="AI140" s="35">
        <v>0</v>
      </c>
      <c r="AJ140" s="35">
        <v>1477</v>
      </c>
      <c r="AK140" s="35">
        <v>5000</v>
      </c>
      <c r="AL140" s="35">
        <v>0</v>
      </c>
      <c r="AM140" s="35">
        <v>0</v>
      </c>
      <c r="AN140" s="35">
        <v>2500</v>
      </c>
      <c r="AO140" s="35">
        <v>2500</v>
      </c>
      <c r="AP140" s="35">
        <v>0</v>
      </c>
      <c r="AQ140" s="35">
        <v>2500</v>
      </c>
      <c r="AR140" s="35">
        <v>0</v>
      </c>
      <c r="AS140" s="35">
        <v>0</v>
      </c>
      <c r="AT140" s="35">
        <v>0</v>
      </c>
      <c r="AU140" s="35">
        <v>0</v>
      </c>
      <c r="AV140" s="41">
        <f t="shared" si="6"/>
        <v>13977</v>
      </c>
      <c r="AW140" s="41">
        <f>+U140-AV140</f>
        <v>0</v>
      </c>
    </row>
    <row r="141" spans="1:49" x14ac:dyDescent="0.3">
      <c r="A141" s="42" t="s">
        <v>3</v>
      </c>
      <c r="B141" s="43" t="s">
        <v>0</v>
      </c>
      <c r="C141" s="44" t="s">
        <v>423</v>
      </c>
      <c r="D141" s="45" t="s">
        <v>243</v>
      </c>
      <c r="E141" s="44" t="s">
        <v>19</v>
      </c>
      <c r="F141" s="44" t="s">
        <v>574</v>
      </c>
      <c r="G141" s="44" t="s">
        <v>4223</v>
      </c>
      <c r="H141" s="45" t="s">
        <v>4</v>
      </c>
      <c r="I141" s="45" t="s">
        <v>269</v>
      </c>
      <c r="J141" s="45" t="s">
        <v>430</v>
      </c>
      <c r="K141" s="45" t="s">
        <v>430</v>
      </c>
      <c r="L141" s="44" t="s">
        <v>258</v>
      </c>
      <c r="M141" s="44" t="s">
        <v>560</v>
      </c>
      <c r="N141" s="46" t="s">
        <v>259</v>
      </c>
      <c r="O141" s="45" t="s">
        <v>258</v>
      </c>
      <c r="P141" s="45" t="s">
        <v>397</v>
      </c>
      <c r="Q141" s="45" t="s">
        <v>415</v>
      </c>
      <c r="R141" s="47" t="s">
        <v>526</v>
      </c>
      <c r="S141" s="38" t="s">
        <v>575</v>
      </c>
      <c r="T141" s="39">
        <v>1200</v>
      </c>
      <c r="U141" s="39">
        <v>1200</v>
      </c>
      <c r="V141" s="34"/>
      <c r="W141" s="34"/>
      <c r="X141" s="39">
        <v>1200</v>
      </c>
      <c r="Y141" s="50">
        <f>+IFERROR(X141/U141,0)</f>
        <v>1</v>
      </c>
      <c r="Z141" s="49">
        <f>+U141-X141</f>
        <v>0</v>
      </c>
      <c r="AA141" s="48"/>
      <c r="AB141" s="39">
        <v>1200</v>
      </c>
      <c r="AC141" s="49">
        <v>0</v>
      </c>
      <c r="AD141" s="39">
        <v>0</v>
      </c>
      <c r="AE141" s="48"/>
      <c r="AF141" s="49">
        <v>0</v>
      </c>
      <c r="AG141" s="50">
        <f>+IFERROR(AF141/U141,0)</f>
        <v>0</v>
      </c>
      <c r="AH141" s="49">
        <f>+Tabla1[[#This Row],[PIM]]-Tabla1[[#This Row],[DEVENGADO2]]</f>
        <v>1200</v>
      </c>
      <c r="AI141" s="35">
        <v>0</v>
      </c>
      <c r="AJ141" s="35">
        <v>0</v>
      </c>
      <c r="AK141" s="35">
        <v>0</v>
      </c>
      <c r="AL141" s="35">
        <v>0</v>
      </c>
      <c r="AM141" s="35">
        <v>0</v>
      </c>
      <c r="AN141" s="35">
        <v>0</v>
      </c>
      <c r="AO141" s="35">
        <v>0</v>
      </c>
      <c r="AP141" s="35">
        <v>600</v>
      </c>
      <c r="AQ141" s="35">
        <v>0</v>
      </c>
      <c r="AR141" s="35">
        <v>0</v>
      </c>
      <c r="AS141" s="35">
        <v>0</v>
      </c>
      <c r="AT141" s="35">
        <v>0</v>
      </c>
      <c r="AU141" s="35">
        <v>600</v>
      </c>
      <c r="AV141" s="41">
        <f t="shared" si="6"/>
        <v>1200</v>
      </c>
      <c r="AW141" s="41">
        <f>+U141-AV141</f>
        <v>0</v>
      </c>
    </row>
    <row r="142" spans="1:49" x14ac:dyDescent="0.3">
      <c r="A142" s="42" t="s">
        <v>3</v>
      </c>
      <c r="B142" s="43" t="s">
        <v>0</v>
      </c>
      <c r="C142" s="44" t="s">
        <v>423</v>
      </c>
      <c r="D142" s="45" t="s">
        <v>243</v>
      </c>
      <c r="E142" s="44" t="s">
        <v>19</v>
      </c>
      <c r="F142" s="44" t="s">
        <v>574</v>
      </c>
      <c r="G142" s="44" t="s">
        <v>4223</v>
      </c>
      <c r="H142" s="45" t="s">
        <v>4</v>
      </c>
      <c r="I142" s="45" t="s">
        <v>269</v>
      </c>
      <c r="J142" s="45" t="s">
        <v>430</v>
      </c>
      <c r="K142" s="45" t="s">
        <v>430</v>
      </c>
      <c r="L142" s="44" t="s">
        <v>258</v>
      </c>
      <c r="M142" s="44" t="s">
        <v>560</v>
      </c>
      <c r="N142" s="46" t="s">
        <v>259</v>
      </c>
      <c r="O142" s="45" t="s">
        <v>258</v>
      </c>
      <c r="P142" s="45" t="s">
        <v>397</v>
      </c>
      <c r="Q142" s="45" t="s">
        <v>417</v>
      </c>
      <c r="R142" s="47" t="s">
        <v>530</v>
      </c>
      <c r="S142" s="38" t="s">
        <v>587</v>
      </c>
      <c r="T142" s="39">
        <v>60340</v>
      </c>
      <c r="U142" s="39">
        <v>53806</v>
      </c>
      <c r="V142" s="34"/>
      <c r="W142" s="34"/>
      <c r="X142" s="39">
        <v>53806</v>
      </c>
      <c r="Y142" s="50">
        <f>+IFERROR(X142/U142,0)</f>
        <v>1</v>
      </c>
      <c r="Z142" s="49">
        <f>+U142-X142</f>
        <v>0</v>
      </c>
      <c r="AA142" s="48"/>
      <c r="AB142" s="39">
        <v>53806</v>
      </c>
      <c r="AC142" s="49">
        <v>0</v>
      </c>
      <c r="AD142" s="39">
        <v>23793.39</v>
      </c>
      <c r="AE142" s="48"/>
      <c r="AF142" s="49">
        <v>23793.39</v>
      </c>
      <c r="AG142" s="50">
        <f>+IFERROR(AF142/U142,0)</f>
        <v>0.44220700293647547</v>
      </c>
      <c r="AH142" s="49">
        <f>+Tabla1[[#This Row],[PIM]]-Tabla1[[#This Row],[DEVENGADO2]]</f>
        <v>30012.61</v>
      </c>
      <c r="AI142" s="35">
        <v>2250</v>
      </c>
      <c r="AJ142" s="35">
        <v>2250</v>
      </c>
      <c r="AK142" s="35">
        <v>2250</v>
      </c>
      <c r="AL142" s="35">
        <v>2250</v>
      </c>
      <c r="AM142" s="35">
        <v>5110</v>
      </c>
      <c r="AN142" s="35">
        <v>4850</v>
      </c>
      <c r="AO142" s="35">
        <v>4833.3900000000003</v>
      </c>
      <c r="AP142" s="35">
        <v>0</v>
      </c>
      <c r="AQ142" s="35">
        <v>5028.38</v>
      </c>
      <c r="AR142" s="35">
        <v>5028.38</v>
      </c>
      <c r="AS142" s="35">
        <v>5028.38</v>
      </c>
      <c r="AT142" s="35">
        <v>5028.38</v>
      </c>
      <c r="AU142" s="35">
        <v>9899.0900000000038</v>
      </c>
      <c r="AV142" s="41">
        <f t="shared" si="6"/>
        <v>53806</v>
      </c>
      <c r="AW142" s="41">
        <f>+U142-AV142</f>
        <v>0</v>
      </c>
    </row>
    <row r="143" spans="1:49" x14ac:dyDescent="0.3">
      <c r="A143" s="42" t="s">
        <v>3</v>
      </c>
      <c r="B143" s="43" t="s">
        <v>0</v>
      </c>
      <c r="C143" s="44" t="s">
        <v>423</v>
      </c>
      <c r="D143" s="45" t="s">
        <v>243</v>
      </c>
      <c r="E143" s="44" t="s">
        <v>19</v>
      </c>
      <c r="F143" s="44" t="s">
        <v>574</v>
      </c>
      <c r="G143" s="44" t="s">
        <v>4223</v>
      </c>
      <c r="H143" s="45" t="s">
        <v>4</v>
      </c>
      <c r="I143" s="45" t="s">
        <v>269</v>
      </c>
      <c r="J143" s="45" t="s">
        <v>430</v>
      </c>
      <c r="K143" s="45" t="s">
        <v>430</v>
      </c>
      <c r="L143" s="44" t="s">
        <v>258</v>
      </c>
      <c r="M143" s="44" t="s">
        <v>560</v>
      </c>
      <c r="N143" s="46" t="s">
        <v>259</v>
      </c>
      <c r="O143" s="45" t="s">
        <v>258</v>
      </c>
      <c r="P143" s="45" t="s">
        <v>397</v>
      </c>
      <c r="Q143" s="45" t="s">
        <v>419</v>
      </c>
      <c r="R143" s="47" t="s">
        <v>529</v>
      </c>
      <c r="S143" s="38" t="s">
        <v>577</v>
      </c>
      <c r="T143" s="39">
        <v>5376</v>
      </c>
      <c r="U143" s="39">
        <v>5227</v>
      </c>
      <c r="V143" s="34"/>
      <c r="W143" s="34"/>
      <c r="X143" s="39">
        <v>5227</v>
      </c>
      <c r="Y143" s="50">
        <f>+IFERROR(X143/U143,0)</f>
        <v>1</v>
      </c>
      <c r="Z143" s="49">
        <f>+U143-X143</f>
        <v>0</v>
      </c>
      <c r="AA143" s="48"/>
      <c r="AB143" s="39">
        <v>5227</v>
      </c>
      <c r="AC143" s="49">
        <v>0</v>
      </c>
      <c r="AD143" s="39">
        <v>2285.13</v>
      </c>
      <c r="AE143" s="48"/>
      <c r="AF143" s="49">
        <v>2285.13</v>
      </c>
      <c r="AG143" s="50">
        <f>+IFERROR(AF143/U143,0)</f>
        <v>0.43717811364071169</v>
      </c>
      <c r="AH143" s="49">
        <f>+Tabla1[[#This Row],[PIM]]-Tabla1[[#This Row],[DEVENGADO2]]</f>
        <v>2941.87</v>
      </c>
      <c r="AI143" s="35">
        <v>401.88</v>
      </c>
      <c r="AJ143" s="35">
        <v>202.5</v>
      </c>
      <c r="AK143" s="35">
        <v>202.5</v>
      </c>
      <c r="AL143" s="35">
        <v>202.5</v>
      </c>
      <c r="AM143" s="35">
        <v>425.25</v>
      </c>
      <c r="AN143" s="35">
        <v>425.25</v>
      </c>
      <c r="AO143" s="35">
        <v>425.25</v>
      </c>
      <c r="AP143" s="35">
        <v>0</v>
      </c>
      <c r="AQ143" s="35">
        <v>448</v>
      </c>
      <c r="AR143" s="35">
        <v>448</v>
      </c>
      <c r="AS143" s="35">
        <v>448</v>
      </c>
      <c r="AT143" s="35">
        <v>448</v>
      </c>
      <c r="AU143" s="35">
        <v>1149.8699999999999</v>
      </c>
      <c r="AV143" s="41">
        <f t="shared" si="6"/>
        <v>5227</v>
      </c>
      <c r="AW143" s="41">
        <f>+U143-AV143</f>
        <v>0</v>
      </c>
    </row>
    <row r="144" spans="1:49" x14ac:dyDescent="0.3">
      <c r="A144" s="42" t="s">
        <v>3</v>
      </c>
      <c r="B144" s="43" t="s">
        <v>0</v>
      </c>
      <c r="C144" s="44" t="s">
        <v>423</v>
      </c>
      <c r="D144" s="45" t="s">
        <v>243</v>
      </c>
      <c r="E144" s="44" t="s">
        <v>19</v>
      </c>
      <c r="F144" s="44" t="s">
        <v>574</v>
      </c>
      <c r="G144" s="44" t="s">
        <v>4223</v>
      </c>
      <c r="H144" s="45" t="s">
        <v>4</v>
      </c>
      <c r="I144" s="45" t="s">
        <v>579</v>
      </c>
      <c r="J144" s="45" t="s">
        <v>430</v>
      </c>
      <c r="K144" s="45" t="s">
        <v>430</v>
      </c>
      <c r="L144" s="44" t="s">
        <v>258</v>
      </c>
      <c r="M144" s="44" t="s">
        <v>560</v>
      </c>
      <c r="N144" s="46" t="s">
        <v>259</v>
      </c>
      <c r="O144" s="45" t="s">
        <v>258</v>
      </c>
      <c r="P144" s="45" t="s">
        <v>397</v>
      </c>
      <c r="Q144" s="45" t="s">
        <v>591</v>
      </c>
      <c r="R144" s="47" t="s">
        <v>533</v>
      </c>
      <c r="S144" s="38" t="s">
        <v>590</v>
      </c>
      <c r="T144" s="39">
        <v>0</v>
      </c>
      <c r="U144" s="39">
        <v>2216</v>
      </c>
      <c r="V144" s="34"/>
      <c r="W144" s="34"/>
      <c r="X144" s="39">
        <v>2216</v>
      </c>
      <c r="Y144" s="50">
        <f>+IFERROR(X144/U144,0)</f>
        <v>1</v>
      </c>
      <c r="Z144" s="49">
        <f>+U144-X144</f>
        <v>0</v>
      </c>
      <c r="AA144" s="48"/>
      <c r="AB144" s="39">
        <v>2216</v>
      </c>
      <c r="AC144" s="49">
        <v>0</v>
      </c>
      <c r="AD144" s="39">
        <v>2215.2800000000002</v>
      </c>
      <c r="AE144" s="48"/>
      <c r="AF144" s="49">
        <v>2215.2800000000002</v>
      </c>
      <c r="AG144" s="50">
        <f>+IFERROR(AF144/U144,0)</f>
        <v>0.99967509025270762</v>
      </c>
      <c r="AH144" s="49">
        <f>+Tabla1[[#This Row],[PIM]]-Tabla1[[#This Row],[DEVENGADO2]]</f>
        <v>0.71999999999979991</v>
      </c>
      <c r="AI144" s="35">
        <v>2215.2800000000002</v>
      </c>
      <c r="AJ144" s="35">
        <v>0</v>
      </c>
      <c r="AK144" s="35">
        <v>0</v>
      </c>
      <c r="AL144" s="35">
        <v>0</v>
      </c>
      <c r="AM144" s="35">
        <v>0</v>
      </c>
      <c r="AN144" s="35">
        <v>0</v>
      </c>
      <c r="AO144" s="35">
        <v>0</v>
      </c>
      <c r="AP144" s="35">
        <v>0</v>
      </c>
      <c r="AQ144" s="35">
        <v>0</v>
      </c>
      <c r="AR144" s="35">
        <v>0</v>
      </c>
      <c r="AS144" s="35">
        <v>0</v>
      </c>
      <c r="AT144" s="35">
        <v>0</v>
      </c>
      <c r="AU144" s="35">
        <v>0.71999999999979991</v>
      </c>
      <c r="AV144" s="41">
        <f t="shared" si="6"/>
        <v>2216</v>
      </c>
      <c r="AW144" s="41">
        <f>+U144-AV144</f>
        <v>0</v>
      </c>
    </row>
    <row r="145" spans="1:49" x14ac:dyDescent="0.3">
      <c r="A145" s="42" t="s">
        <v>3</v>
      </c>
      <c r="B145" s="43" t="s">
        <v>0</v>
      </c>
      <c r="C145" s="44" t="s">
        <v>423</v>
      </c>
      <c r="D145" s="45" t="s">
        <v>243</v>
      </c>
      <c r="E145" s="44" t="s">
        <v>19</v>
      </c>
      <c r="F145" s="44" t="s">
        <v>574</v>
      </c>
      <c r="G145" s="44" t="s">
        <v>4223</v>
      </c>
      <c r="H145" s="45" t="s">
        <v>578</v>
      </c>
      <c r="I145" s="45" t="s">
        <v>579</v>
      </c>
      <c r="J145" s="45" t="s">
        <v>430</v>
      </c>
      <c r="K145" s="45" t="s">
        <v>430</v>
      </c>
      <c r="L145" s="44" t="s">
        <v>258</v>
      </c>
      <c r="M145" s="44" t="s">
        <v>560</v>
      </c>
      <c r="N145" s="46" t="s">
        <v>259</v>
      </c>
      <c r="O145" s="45" t="s">
        <v>258</v>
      </c>
      <c r="P145" s="45" t="s">
        <v>393</v>
      </c>
      <c r="Q145" s="45" t="s">
        <v>49</v>
      </c>
      <c r="R145" s="47" t="s">
        <v>48</v>
      </c>
      <c r="S145" s="38" t="s">
        <v>50</v>
      </c>
      <c r="T145" s="39">
        <v>3750</v>
      </c>
      <c r="U145" s="39">
        <v>7655</v>
      </c>
      <c r="V145" s="34"/>
      <c r="W145" s="34"/>
      <c r="X145" s="39">
        <v>7655</v>
      </c>
      <c r="Y145" s="50">
        <f>+IFERROR(X145/U145,0)</f>
        <v>1</v>
      </c>
      <c r="Z145" s="49">
        <f>+U145-X145</f>
        <v>0</v>
      </c>
      <c r="AA145" s="48"/>
      <c r="AB145" s="39">
        <v>7654.4</v>
      </c>
      <c r="AC145" s="49">
        <v>0.6000000000003638</v>
      </c>
      <c r="AD145" s="39">
        <v>4894.1900000000005</v>
      </c>
      <c r="AE145" s="48"/>
      <c r="AF145" s="49">
        <v>3093.68</v>
      </c>
      <c r="AG145" s="50">
        <f>+IFERROR(AF145/U145,0)</f>
        <v>0.4041384715871979</v>
      </c>
      <c r="AH145" s="49">
        <f>+Tabla1[[#This Row],[PIM]]-Tabla1[[#This Row],[DEVENGADO2]]</f>
        <v>4561.32</v>
      </c>
      <c r="AI145" s="35">
        <v>0</v>
      </c>
      <c r="AJ145" s="35">
        <v>0</v>
      </c>
      <c r="AK145" s="35">
        <v>880.66</v>
      </c>
      <c r="AL145" s="35">
        <v>0</v>
      </c>
      <c r="AM145" s="35">
        <v>942.44</v>
      </c>
      <c r="AN145" s="35">
        <v>405.76</v>
      </c>
      <c r="AO145" s="35">
        <v>864.82</v>
      </c>
      <c r="AP145" s="35">
        <v>0</v>
      </c>
      <c r="AQ145" s="35">
        <v>0</v>
      </c>
      <c r="AR145" s="35">
        <v>750</v>
      </c>
      <c r="AS145" s="35">
        <v>0</v>
      </c>
      <c r="AT145" s="35">
        <v>3811.32</v>
      </c>
      <c r="AU145" s="35">
        <v>0</v>
      </c>
      <c r="AV145" s="41">
        <f t="shared" si="6"/>
        <v>7655</v>
      </c>
      <c r="AW145" s="41">
        <f>+U145-AV145</f>
        <v>0</v>
      </c>
    </row>
    <row r="146" spans="1:49" x14ac:dyDescent="0.3">
      <c r="A146" s="42" t="s">
        <v>3</v>
      </c>
      <c r="B146" s="43" t="s">
        <v>0</v>
      </c>
      <c r="C146" s="44" t="s">
        <v>423</v>
      </c>
      <c r="D146" s="45" t="s">
        <v>243</v>
      </c>
      <c r="E146" s="44" t="s">
        <v>19</v>
      </c>
      <c r="F146" s="44" t="s">
        <v>574</v>
      </c>
      <c r="G146" s="44" t="s">
        <v>4223</v>
      </c>
      <c r="H146" s="45" t="s">
        <v>91</v>
      </c>
      <c r="I146" s="45" t="s">
        <v>579</v>
      </c>
      <c r="J146" s="45" t="s">
        <v>430</v>
      </c>
      <c r="K146" s="45" t="s">
        <v>430</v>
      </c>
      <c r="L146" s="44" t="s">
        <v>258</v>
      </c>
      <c r="M146" s="44" t="s">
        <v>560</v>
      </c>
      <c r="N146" s="46" t="s">
        <v>259</v>
      </c>
      <c r="O146" s="45" t="s">
        <v>258</v>
      </c>
      <c r="P146" s="45" t="s">
        <v>393</v>
      </c>
      <c r="Q146" s="45" t="s">
        <v>67</v>
      </c>
      <c r="R146" s="47" t="s">
        <v>24</v>
      </c>
      <c r="S146" s="38" t="s">
        <v>66</v>
      </c>
      <c r="T146" s="39">
        <v>0</v>
      </c>
      <c r="U146" s="39">
        <v>3100</v>
      </c>
      <c r="V146" s="34"/>
      <c r="W146" s="34"/>
      <c r="X146" s="39">
        <v>3100</v>
      </c>
      <c r="Y146" s="50">
        <f>+IFERROR(X146/U146,0)</f>
        <v>1</v>
      </c>
      <c r="Z146" s="49">
        <f>+U146-X146</f>
        <v>0</v>
      </c>
      <c r="AA146" s="48"/>
      <c r="AB146" s="39">
        <v>3100</v>
      </c>
      <c r="AC146" s="49">
        <v>0</v>
      </c>
      <c r="AD146" s="39">
        <v>1953</v>
      </c>
      <c r="AE146" s="48"/>
      <c r="AF146" s="49">
        <v>1953</v>
      </c>
      <c r="AG146" s="50">
        <f>+IFERROR(AF146/U146,0)</f>
        <v>0.63</v>
      </c>
      <c r="AH146" s="49">
        <f>+Tabla1[[#This Row],[PIM]]-Tabla1[[#This Row],[DEVENGADO2]]</f>
        <v>1147</v>
      </c>
      <c r="AI146" s="35">
        <v>500</v>
      </c>
      <c r="AJ146" s="35">
        <v>0</v>
      </c>
      <c r="AK146" s="35">
        <v>83</v>
      </c>
      <c r="AL146" s="35">
        <v>34</v>
      </c>
      <c r="AM146" s="35">
        <v>140</v>
      </c>
      <c r="AN146" s="35">
        <v>713</v>
      </c>
      <c r="AO146" s="35">
        <v>483</v>
      </c>
      <c r="AP146" s="35">
        <v>0</v>
      </c>
      <c r="AQ146" s="35">
        <v>127</v>
      </c>
      <c r="AR146" s="35">
        <v>247</v>
      </c>
      <c r="AS146" s="35">
        <v>773</v>
      </c>
      <c r="AT146" s="35">
        <v>0</v>
      </c>
      <c r="AU146" s="35">
        <v>0</v>
      </c>
      <c r="AV146" s="41">
        <f t="shared" si="6"/>
        <v>3100</v>
      </c>
      <c r="AW146" s="41">
        <f>+U146-AV146</f>
        <v>0</v>
      </c>
    </row>
    <row r="147" spans="1:49" x14ac:dyDescent="0.3">
      <c r="A147" s="42" t="s">
        <v>3</v>
      </c>
      <c r="B147" s="43" t="s">
        <v>0</v>
      </c>
      <c r="C147" s="44" t="s">
        <v>423</v>
      </c>
      <c r="D147" s="45" t="s">
        <v>243</v>
      </c>
      <c r="E147" s="44" t="s">
        <v>19</v>
      </c>
      <c r="F147" s="44" t="s">
        <v>574</v>
      </c>
      <c r="G147" s="44" t="s">
        <v>4223</v>
      </c>
      <c r="H147" s="45" t="s">
        <v>91</v>
      </c>
      <c r="I147" s="45" t="s">
        <v>579</v>
      </c>
      <c r="J147" s="45" t="s">
        <v>430</v>
      </c>
      <c r="K147" s="45" t="s">
        <v>430</v>
      </c>
      <c r="L147" s="44" t="s">
        <v>258</v>
      </c>
      <c r="M147" s="44" t="s">
        <v>560</v>
      </c>
      <c r="N147" s="46" t="s">
        <v>259</v>
      </c>
      <c r="O147" s="45" t="s">
        <v>258</v>
      </c>
      <c r="P147" s="45" t="s">
        <v>393</v>
      </c>
      <c r="Q147" s="45" t="s">
        <v>69</v>
      </c>
      <c r="R147" s="47" t="s">
        <v>68</v>
      </c>
      <c r="S147" s="38" t="s">
        <v>70</v>
      </c>
      <c r="T147" s="39">
        <v>800</v>
      </c>
      <c r="U147" s="39">
        <v>0</v>
      </c>
      <c r="V147" s="34"/>
      <c r="W147" s="34"/>
      <c r="X147" s="39">
        <v>0</v>
      </c>
      <c r="Y147" s="50">
        <f>+IFERROR(X147/U147,0)</f>
        <v>0</v>
      </c>
      <c r="Z147" s="49">
        <f>+U147-X147</f>
        <v>0</v>
      </c>
      <c r="AA147" s="48"/>
      <c r="AB147" s="39">
        <v>0</v>
      </c>
      <c r="AC147" s="49">
        <v>0</v>
      </c>
      <c r="AD147" s="39">
        <v>0</v>
      </c>
      <c r="AE147" s="48"/>
      <c r="AF147" s="49">
        <v>0</v>
      </c>
      <c r="AG147" s="50">
        <f>+IFERROR(AF147/U147,0)</f>
        <v>0</v>
      </c>
      <c r="AH147" s="49">
        <f>+Tabla1[[#This Row],[PIM]]-Tabla1[[#This Row],[DEVENGADO2]]</f>
        <v>0</v>
      </c>
      <c r="AI147" s="35">
        <v>0</v>
      </c>
      <c r="AJ147" s="35">
        <v>0</v>
      </c>
      <c r="AK147" s="35">
        <v>0</v>
      </c>
      <c r="AL147" s="35">
        <v>0</v>
      </c>
      <c r="AM147" s="35">
        <v>0</v>
      </c>
      <c r="AN147" s="35">
        <v>0</v>
      </c>
      <c r="AO147" s="35">
        <v>0</v>
      </c>
      <c r="AP147" s="35">
        <v>0</v>
      </c>
      <c r="AQ147" s="35">
        <v>0</v>
      </c>
      <c r="AR147" s="35">
        <v>0</v>
      </c>
      <c r="AS147" s="35">
        <v>0</v>
      </c>
      <c r="AT147" s="35">
        <v>0</v>
      </c>
      <c r="AU147" s="35">
        <v>0</v>
      </c>
      <c r="AV147" s="41">
        <f t="shared" ref="AV147" si="7">+SUM(AI147:AU147)</f>
        <v>0</v>
      </c>
      <c r="AW147" s="41">
        <f>+U147-AV147</f>
        <v>0</v>
      </c>
    </row>
    <row r="148" spans="1:49" x14ac:dyDescent="0.3">
      <c r="A148" s="42" t="s">
        <v>3</v>
      </c>
      <c r="B148" s="43" t="s">
        <v>0</v>
      </c>
      <c r="C148" s="44" t="s">
        <v>423</v>
      </c>
      <c r="D148" s="45" t="s">
        <v>243</v>
      </c>
      <c r="E148" s="44" t="s">
        <v>19</v>
      </c>
      <c r="F148" s="44" t="s">
        <v>574</v>
      </c>
      <c r="G148" s="44" t="s">
        <v>4223</v>
      </c>
      <c r="H148" s="45" t="s">
        <v>580</v>
      </c>
      <c r="I148" s="45" t="s">
        <v>579</v>
      </c>
      <c r="J148" s="45" t="s">
        <v>430</v>
      </c>
      <c r="K148" s="45" t="s">
        <v>430</v>
      </c>
      <c r="L148" s="44" t="s">
        <v>258</v>
      </c>
      <c r="M148" s="44" t="s">
        <v>560</v>
      </c>
      <c r="N148" s="46" t="s">
        <v>259</v>
      </c>
      <c r="O148" s="45" t="s">
        <v>258</v>
      </c>
      <c r="P148" s="45" t="s">
        <v>393</v>
      </c>
      <c r="Q148" s="45" t="s">
        <v>95</v>
      </c>
      <c r="R148" s="47" t="s">
        <v>25</v>
      </c>
      <c r="S148" s="38" t="s">
        <v>92</v>
      </c>
      <c r="T148" s="39">
        <v>2000</v>
      </c>
      <c r="U148" s="39">
        <v>0</v>
      </c>
      <c r="V148" s="34"/>
      <c r="W148" s="34"/>
      <c r="X148" s="39">
        <v>0</v>
      </c>
      <c r="Y148" s="50">
        <f>+IFERROR(X148/U148,0)</f>
        <v>0</v>
      </c>
      <c r="Z148" s="49">
        <f>+U148-X148</f>
        <v>0</v>
      </c>
      <c r="AA148" s="48"/>
      <c r="AB148" s="39">
        <v>0</v>
      </c>
      <c r="AC148" s="49">
        <v>0</v>
      </c>
      <c r="AD148" s="39">
        <v>0</v>
      </c>
      <c r="AE148" s="48"/>
      <c r="AF148" s="49">
        <v>0</v>
      </c>
      <c r="AG148" s="50">
        <f>+IFERROR(AF148/U148,0)</f>
        <v>0</v>
      </c>
      <c r="AH148" s="49">
        <f>+Tabla1[[#This Row],[PIM]]-Tabla1[[#This Row],[DEVENGADO2]]</f>
        <v>0</v>
      </c>
      <c r="AI148" s="35">
        <v>0</v>
      </c>
      <c r="AJ148" s="35">
        <v>0</v>
      </c>
      <c r="AK148" s="35">
        <v>0</v>
      </c>
      <c r="AL148" s="35">
        <v>0</v>
      </c>
      <c r="AM148" s="35">
        <v>0</v>
      </c>
      <c r="AN148" s="35">
        <v>0</v>
      </c>
      <c r="AO148" s="35">
        <v>0</v>
      </c>
      <c r="AP148" s="35">
        <v>0</v>
      </c>
      <c r="AQ148" s="35">
        <v>0</v>
      </c>
      <c r="AR148" s="35">
        <v>0</v>
      </c>
      <c r="AS148" s="35">
        <v>0</v>
      </c>
      <c r="AT148" s="35">
        <v>0</v>
      </c>
      <c r="AU148" s="35">
        <v>0</v>
      </c>
      <c r="AV148" s="41">
        <f t="shared" si="6"/>
        <v>0</v>
      </c>
      <c r="AW148" s="41">
        <f>+U148-AV148</f>
        <v>0</v>
      </c>
    </row>
    <row r="149" spans="1:49" x14ac:dyDescent="0.3">
      <c r="A149" s="42" t="s">
        <v>3</v>
      </c>
      <c r="B149" s="43" t="s">
        <v>0</v>
      </c>
      <c r="C149" s="44" t="s">
        <v>423</v>
      </c>
      <c r="D149" s="45" t="s">
        <v>243</v>
      </c>
      <c r="E149" s="44" t="s">
        <v>19</v>
      </c>
      <c r="F149" s="44" t="s">
        <v>574</v>
      </c>
      <c r="G149" s="44" t="s">
        <v>4223</v>
      </c>
      <c r="H149" s="45" t="s">
        <v>580</v>
      </c>
      <c r="I149" s="45" t="s">
        <v>579</v>
      </c>
      <c r="J149" s="45" t="s">
        <v>430</v>
      </c>
      <c r="K149" s="45" t="s">
        <v>430</v>
      </c>
      <c r="L149" s="44" t="s">
        <v>258</v>
      </c>
      <c r="M149" s="44" t="s">
        <v>560</v>
      </c>
      <c r="N149" s="46" t="s">
        <v>259</v>
      </c>
      <c r="O149" s="45" t="s">
        <v>258</v>
      </c>
      <c r="P149" s="45" t="s">
        <v>393</v>
      </c>
      <c r="Q149" s="45" t="s">
        <v>96</v>
      </c>
      <c r="R149" s="47" t="s">
        <v>26</v>
      </c>
      <c r="S149" s="38" t="s">
        <v>93</v>
      </c>
      <c r="T149" s="39">
        <v>0</v>
      </c>
      <c r="U149" s="39">
        <v>2500</v>
      </c>
      <c r="V149" s="34"/>
      <c r="W149" s="34"/>
      <c r="X149" s="39">
        <v>2500</v>
      </c>
      <c r="Y149" s="50">
        <f>+IFERROR(X149/U149,0)</f>
        <v>1</v>
      </c>
      <c r="Z149" s="49">
        <f>+U149-X149</f>
        <v>0</v>
      </c>
      <c r="AA149" s="48"/>
      <c r="AB149" s="39">
        <v>2500</v>
      </c>
      <c r="AC149" s="49">
        <v>0</v>
      </c>
      <c r="AD149" s="39">
        <v>1662</v>
      </c>
      <c r="AE149" s="48"/>
      <c r="AF149" s="49">
        <v>1662</v>
      </c>
      <c r="AG149" s="50">
        <f>+IFERROR(AF149/U149,0)</f>
        <v>0.66479999999999995</v>
      </c>
      <c r="AH149" s="49">
        <f>+Tabla1[[#This Row],[PIM]]-Tabla1[[#This Row],[DEVENGADO2]]</f>
        <v>838</v>
      </c>
      <c r="AI149" s="35">
        <v>0</v>
      </c>
      <c r="AJ149" s="35">
        <v>0</v>
      </c>
      <c r="AK149" s="35">
        <v>466</v>
      </c>
      <c r="AL149" s="35">
        <v>97</v>
      </c>
      <c r="AM149" s="35">
        <v>331</v>
      </c>
      <c r="AN149" s="35">
        <v>0</v>
      </c>
      <c r="AO149" s="35">
        <v>768</v>
      </c>
      <c r="AP149" s="35">
        <v>0</v>
      </c>
      <c r="AQ149" s="35">
        <v>227.27272727272728</v>
      </c>
      <c r="AR149" s="35">
        <v>227.27272727272728</v>
      </c>
      <c r="AS149" s="35">
        <v>383.4545454545455</v>
      </c>
      <c r="AT149" s="35">
        <v>0</v>
      </c>
      <c r="AU149" s="35">
        <v>0</v>
      </c>
      <c r="AV149" s="41">
        <f t="shared" si="6"/>
        <v>2500</v>
      </c>
      <c r="AW149" s="41">
        <f>+U149-AV149</f>
        <v>0</v>
      </c>
    </row>
    <row r="150" spans="1:49" x14ac:dyDescent="0.3">
      <c r="A150" s="42" t="s">
        <v>3</v>
      </c>
      <c r="B150" s="43" t="s">
        <v>0</v>
      </c>
      <c r="C150" s="44" t="s">
        <v>423</v>
      </c>
      <c r="D150" s="45" t="s">
        <v>243</v>
      </c>
      <c r="E150" s="44" t="s">
        <v>19</v>
      </c>
      <c r="F150" s="44" t="s">
        <v>574</v>
      </c>
      <c r="G150" s="44" t="s">
        <v>4223</v>
      </c>
      <c r="H150" s="45" t="s">
        <v>170</v>
      </c>
      <c r="I150" s="45" t="s">
        <v>579</v>
      </c>
      <c r="J150" s="45" t="s">
        <v>430</v>
      </c>
      <c r="K150" s="45" t="s">
        <v>430</v>
      </c>
      <c r="L150" s="44" t="s">
        <v>258</v>
      </c>
      <c r="M150" s="44" t="s">
        <v>560</v>
      </c>
      <c r="N150" s="46" t="s">
        <v>259</v>
      </c>
      <c r="O150" s="45" t="s">
        <v>258</v>
      </c>
      <c r="P150" s="45" t="s">
        <v>393</v>
      </c>
      <c r="Q150" s="45" t="s">
        <v>97</v>
      </c>
      <c r="R150" s="47" t="s">
        <v>27</v>
      </c>
      <c r="S150" s="38" t="s">
        <v>94</v>
      </c>
      <c r="T150" s="39">
        <v>0</v>
      </c>
      <c r="U150" s="39">
        <v>100</v>
      </c>
      <c r="V150" s="34"/>
      <c r="W150" s="34"/>
      <c r="X150" s="39">
        <v>100</v>
      </c>
      <c r="Y150" s="50">
        <f>+IFERROR(X150/U150,0)</f>
        <v>1</v>
      </c>
      <c r="Z150" s="49">
        <f>+U150-X150</f>
        <v>0</v>
      </c>
      <c r="AA150" s="48"/>
      <c r="AB150" s="39">
        <v>100</v>
      </c>
      <c r="AC150" s="49">
        <v>0</v>
      </c>
      <c r="AD150" s="39">
        <v>7.5</v>
      </c>
      <c r="AE150" s="48"/>
      <c r="AF150" s="49">
        <v>7.5</v>
      </c>
      <c r="AG150" s="50">
        <f>+IFERROR(AF150/U150,0)</f>
        <v>7.4999999999999997E-2</v>
      </c>
      <c r="AH150" s="49">
        <f>+Tabla1[[#This Row],[PIM]]-Tabla1[[#This Row],[DEVENGADO2]]</f>
        <v>92.5</v>
      </c>
      <c r="AI150" s="35">
        <v>0</v>
      </c>
      <c r="AJ150" s="35">
        <v>0</v>
      </c>
      <c r="AK150" s="35">
        <v>0</v>
      </c>
      <c r="AL150" s="35">
        <v>0</v>
      </c>
      <c r="AM150" s="35">
        <v>0</v>
      </c>
      <c r="AN150" s="35">
        <v>0</v>
      </c>
      <c r="AO150" s="35">
        <v>7.5</v>
      </c>
      <c r="AP150" s="35">
        <v>0</v>
      </c>
      <c r="AQ150" s="35">
        <v>9.0909090909090917</v>
      </c>
      <c r="AR150" s="35">
        <v>9.0909090909090917</v>
      </c>
      <c r="AS150" s="35">
        <v>9.0909090909090917</v>
      </c>
      <c r="AT150" s="35">
        <v>9.0909090909090917</v>
      </c>
      <c r="AU150" s="35">
        <v>56.136363636363626</v>
      </c>
      <c r="AV150" s="41">
        <f t="shared" si="6"/>
        <v>100</v>
      </c>
      <c r="AW150" s="41">
        <f>+U150-AV150</f>
        <v>0</v>
      </c>
    </row>
    <row r="151" spans="1:49" x14ac:dyDescent="0.3">
      <c r="A151" s="42" t="s">
        <v>3</v>
      </c>
      <c r="B151" s="43" t="s">
        <v>0</v>
      </c>
      <c r="C151" s="44" t="s">
        <v>423</v>
      </c>
      <c r="D151" s="45" t="s">
        <v>243</v>
      </c>
      <c r="E151" s="44" t="s">
        <v>19</v>
      </c>
      <c r="F151" s="44" t="s">
        <v>574</v>
      </c>
      <c r="G151" s="44" t="s">
        <v>4223</v>
      </c>
      <c r="H151" s="45" t="s">
        <v>581</v>
      </c>
      <c r="I151" s="45" t="s">
        <v>269</v>
      </c>
      <c r="J151" s="45" t="s">
        <v>430</v>
      </c>
      <c r="K151" s="45" t="s">
        <v>430</v>
      </c>
      <c r="L151" s="44" t="s">
        <v>258</v>
      </c>
      <c r="M151" s="44" t="s">
        <v>560</v>
      </c>
      <c r="N151" s="46" t="s">
        <v>259</v>
      </c>
      <c r="O151" s="45" t="s">
        <v>258</v>
      </c>
      <c r="P151" s="45" t="s">
        <v>393</v>
      </c>
      <c r="Q151" s="45" t="s">
        <v>99</v>
      </c>
      <c r="R151" s="47" t="s">
        <v>98</v>
      </c>
      <c r="S151" s="38" t="s">
        <v>100</v>
      </c>
      <c r="T151" s="39">
        <v>9000</v>
      </c>
      <c r="U151" s="39">
        <v>6000</v>
      </c>
      <c r="V151" s="34"/>
      <c r="W151" s="34"/>
      <c r="X151" s="39">
        <v>6000</v>
      </c>
      <c r="Y151" s="50">
        <f>+IFERROR(X151/U151,0)</f>
        <v>1</v>
      </c>
      <c r="Z151" s="49">
        <f>+U151-X151</f>
        <v>0</v>
      </c>
      <c r="AA151" s="48"/>
      <c r="AB151" s="39">
        <v>6000</v>
      </c>
      <c r="AC151" s="49">
        <v>0</v>
      </c>
      <c r="AD151" s="39">
        <v>6000</v>
      </c>
      <c r="AE151" s="48"/>
      <c r="AF151" s="49">
        <v>2614.5</v>
      </c>
      <c r="AG151" s="50">
        <f>+IFERROR(AF151/U151,0)</f>
        <v>0.43575000000000003</v>
      </c>
      <c r="AH151" s="49">
        <f>+Tabla1[[#This Row],[PIM]]-Tabla1[[#This Row],[DEVENGADO2]]</f>
        <v>3385.5</v>
      </c>
      <c r="AI151" s="35">
        <v>0</v>
      </c>
      <c r="AJ151" s="35">
        <v>302.8</v>
      </c>
      <c r="AK151" s="35">
        <v>316.39999999999998</v>
      </c>
      <c r="AL151" s="35">
        <v>346.5</v>
      </c>
      <c r="AM151" s="35">
        <v>436.3</v>
      </c>
      <c r="AN151" s="35">
        <v>423.8</v>
      </c>
      <c r="AO151" s="35">
        <v>788.7</v>
      </c>
      <c r="AP151" s="35">
        <v>0</v>
      </c>
      <c r="AQ151" s="35">
        <v>677.1</v>
      </c>
      <c r="AR151" s="35">
        <v>677.1</v>
      </c>
      <c r="AS151" s="35">
        <v>677.1</v>
      </c>
      <c r="AT151" s="35">
        <v>677.1</v>
      </c>
      <c r="AU151" s="35">
        <v>677.1</v>
      </c>
      <c r="AV151" s="41">
        <f t="shared" si="6"/>
        <v>6000.0000000000009</v>
      </c>
      <c r="AW151" s="41">
        <f>+U151-AV151</f>
        <v>0</v>
      </c>
    </row>
    <row r="152" spans="1:49" x14ac:dyDescent="0.3">
      <c r="A152" s="42" t="s">
        <v>3</v>
      </c>
      <c r="B152" s="43" t="s">
        <v>0</v>
      </c>
      <c r="C152" s="44" t="s">
        <v>423</v>
      </c>
      <c r="D152" s="45" t="s">
        <v>243</v>
      </c>
      <c r="E152" s="44" t="s">
        <v>19</v>
      </c>
      <c r="F152" s="44" t="s">
        <v>574</v>
      </c>
      <c r="G152" s="44" t="s">
        <v>4223</v>
      </c>
      <c r="H152" s="45" t="s">
        <v>581</v>
      </c>
      <c r="I152" s="45" t="s">
        <v>269</v>
      </c>
      <c r="J152" s="45" t="s">
        <v>430</v>
      </c>
      <c r="K152" s="45" t="s">
        <v>430</v>
      </c>
      <c r="L152" s="44" t="s">
        <v>258</v>
      </c>
      <c r="M152" s="44" t="s">
        <v>560</v>
      </c>
      <c r="N152" s="46" t="s">
        <v>259</v>
      </c>
      <c r="O152" s="45" t="s">
        <v>258</v>
      </c>
      <c r="P152" s="45" t="s">
        <v>393</v>
      </c>
      <c r="Q152" s="45" t="s">
        <v>102</v>
      </c>
      <c r="R152" s="47" t="s">
        <v>101</v>
      </c>
      <c r="S152" s="38" t="s">
        <v>103</v>
      </c>
      <c r="T152" s="39">
        <v>600</v>
      </c>
      <c r="U152" s="39">
        <v>600</v>
      </c>
      <c r="V152" s="34"/>
      <c r="W152" s="34"/>
      <c r="X152" s="39">
        <v>600</v>
      </c>
      <c r="Y152" s="50">
        <f>+IFERROR(X152/U152,0)</f>
        <v>1</v>
      </c>
      <c r="Z152" s="49">
        <f>+U152-X152</f>
        <v>0</v>
      </c>
      <c r="AA152" s="48"/>
      <c r="AB152" s="39">
        <v>600</v>
      </c>
      <c r="AC152" s="49">
        <v>0</v>
      </c>
      <c r="AD152" s="39">
        <v>600</v>
      </c>
      <c r="AE152" s="48"/>
      <c r="AF152" s="49">
        <v>177.1</v>
      </c>
      <c r="AG152" s="50">
        <f>+IFERROR(AF152/U152,0)</f>
        <v>0.29516666666666663</v>
      </c>
      <c r="AH152" s="49">
        <f>+Tabla1[[#This Row],[PIM]]-Tabla1[[#This Row],[DEVENGADO2]]</f>
        <v>422.9</v>
      </c>
      <c r="AI152" s="35">
        <v>23.9</v>
      </c>
      <c r="AJ152" s="35">
        <v>19.899999999999999</v>
      </c>
      <c r="AK152" s="35">
        <v>32.1</v>
      </c>
      <c r="AL152" s="35">
        <v>20.399999999999999</v>
      </c>
      <c r="AM152" s="35">
        <v>26.3</v>
      </c>
      <c r="AN152" s="35">
        <v>48.4</v>
      </c>
      <c r="AO152" s="35">
        <v>6.1</v>
      </c>
      <c r="AP152" s="35">
        <v>0</v>
      </c>
      <c r="AQ152" s="35">
        <v>68.2</v>
      </c>
      <c r="AR152" s="35">
        <v>68.2</v>
      </c>
      <c r="AS152" s="35">
        <v>68.2</v>
      </c>
      <c r="AT152" s="35">
        <v>68.2</v>
      </c>
      <c r="AU152" s="35">
        <v>150.10000000000002</v>
      </c>
      <c r="AV152" s="41">
        <f t="shared" si="6"/>
        <v>600</v>
      </c>
      <c r="AW152" s="41">
        <f>+U152-AV152</f>
        <v>0</v>
      </c>
    </row>
    <row r="153" spans="1:49" x14ac:dyDescent="0.3">
      <c r="A153" s="42" t="s">
        <v>3</v>
      </c>
      <c r="B153" s="43" t="s">
        <v>0</v>
      </c>
      <c r="C153" s="44" t="s">
        <v>423</v>
      </c>
      <c r="D153" s="45" t="s">
        <v>243</v>
      </c>
      <c r="E153" s="44" t="s">
        <v>19</v>
      </c>
      <c r="F153" s="44" t="s">
        <v>574</v>
      </c>
      <c r="G153" s="44" t="s">
        <v>4223</v>
      </c>
      <c r="H153" s="45" t="s">
        <v>581</v>
      </c>
      <c r="I153" s="45" t="s">
        <v>269</v>
      </c>
      <c r="J153" s="45" t="s">
        <v>430</v>
      </c>
      <c r="K153" s="45" t="s">
        <v>430</v>
      </c>
      <c r="L153" s="44" t="s">
        <v>258</v>
      </c>
      <c r="M153" s="44" t="s">
        <v>560</v>
      </c>
      <c r="N153" s="46" t="s">
        <v>259</v>
      </c>
      <c r="O153" s="45" t="s">
        <v>258</v>
      </c>
      <c r="P153" s="45" t="s">
        <v>393</v>
      </c>
      <c r="Q153" s="45" t="s">
        <v>111</v>
      </c>
      <c r="R153" s="47" t="s">
        <v>110</v>
      </c>
      <c r="S153" s="38" t="s">
        <v>112</v>
      </c>
      <c r="T153" s="39">
        <v>12000</v>
      </c>
      <c r="U153" s="39">
        <v>12000</v>
      </c>
      <c r="V153" s="34"/>
      <c r="W153" s="34"/>
      <c r="X153" s="39">
        <v>12000</v>
      </c>
      <c r="Y153" s="50">
        <f>+IFERROR(X153/U153,0)</f>
        <v>1</v>
      </c>
      <c r="Z153" s="49">
        <f>+U153-X153</f>
        <v>0</v>
      </c>
      <c r="AA153" s="48"/>
      <c r="AB153" s="39">
        <v>12000</v>
      </c>
      <c r="AC153" s="49">
        <v>0</v>
      </c>
      <c r="AD153" s="39">
        <v>12000</v>
      </c>
      <c r="AE153" s="48"/>
      <c r="AF153" s="49">
        <v>6000</v>
      </c>
      <c r="AG153" s="50">
        <f>+IFERROR(AF153/U153,0)</f>
        <v>0.5</v>
      </c>
      <c r="AH153" s="49">
        <f>+Tabla1[[#This Row],[PIM]]-Tabla1[[#This Row],[DEVENGADO2]]</f>
        <v>6000</v>
      </c>
      <c r="AI153" s="35">
        <v>0</v>
      </c>
      <c r="AJ153" s="35">
        <v>1000</v>
      </c>
      <c r="AK153" s="35">
        <v>1000</v>
      </c>
      <c r="AL153" s="35">
        <v>1000</v>
      </c>
      <c r="AM153" s="35">
        <v>2000</v>
      </c>
      <c r="AN153" s="35">
        <v>1000</v>
      </c>
      <c r="AO153" s="35">
        <v>0</v>
      </c>
      <c r="AP153" s="35">
        <v>1000</v>
      </c>
      <c r="AQ153" s="35">
        <v>1000</v>
      </c>
      <c r="AR153" s="35">
        <v>1000</v>
      </c>
      <c r="AS153" s="35">
        <v>1000</v>
      </c>
      <c r="AT153" s="35">
        <v>1000</v>
      </c>
      <c r="AU153" s="35">
        <v>1000</v>
      </c>
      <c r="AV153" s="41">
        <f t="shared" si="6"/>
        <v>12000</v>
      </c>
      <c r="AW153" s="41">
        <f>+U153-AV153</f>
        <v>0</v>
      </c>
    </row>
    <row r="154" spans="1:49" x14ac:dyDescent="0.3">
      <c r="A154" s="42" t="s">
        <v>3</v>
      </c>
      <c r="B154" s="43" t="s">
        <v>0</v>
      </c>
      <c r="C154" s="44" t="s">
        <v>423</v>
      </c>
      <c r="D154" s="45" t="s">
        <v>243</v>
      </c>
      <c r="E154" s="44" t="s">
        <v>19</v>
      </c>
      <c r="F154" s="44" t="s">
        <v>574</v>
      </c>
      <c r="G154" s="44" t="s">
        <v>4223</v>
      </c>
      <c r="H154" s="45" t="s">
        <v>582</v>
      </c>
      <c r="I154" s="45" t="s">
        <v>579</v>
      </c>
      <c r="J154" s="45" t="s">
        <v>430</v>
      </c>
      <c r="K154" s="45" t="s">
        <v>430</v>
      </c>
      <c r="L154" s="44" t="s">
        <v>258</v>
      </c>
      <c r="M154" s="44" t="s">
        <v>560</v>
      </c>
      <c r="N154" s="46" t="s">
        <v>259</v>
      </c>
      <c r="O154" s="45" t="s">
        <v>258</v>
      </c>
      <c r="P154" s="45" t="s">
        <v>393</v>
      </c>
      <c r="Q154" s="45" t="s">
        <v>114</v>
      </c>
      <c r="R154" s="47" t="s">
        <v>113</v>
      </c>
      <c r="S154" s="38" t="s">
        <v>115</v>
      </c>
      <c r="T154" s="39">
        <v>0</v>
      </c>
      <c r="U154" s="39">
        <v>100</v>
      </c>
      <c r="V154" s="34"/>
      <c r="W154" s="34"/>
      <c r="X154" s="39">
        <v>100</v>
      </c>
      <c r="Y154" s="50">
        <f>+IFERROR(X154/U154,0)</f>
        <v>1</v>
      </c>
      <c r="Z154" s="49">
        <f>+U154-X154</f>
        <v>0</v>
      </c>
      <c r="AA154" s="48"/>
      <c r="AB154" s="39">
        <v>100</v>
      </c>
      <c r="AC154" s="49">
        <v>0</v>
      </c>
      <c r="AD154" s="39">
        <v>91</v>
      </c>
      <c r="AE154" s="48"/>
      <c r="AF154" s="49">
        <v>91</v>
      </c>
      <c r="AG154" s="50">
        <f>+IFERROR(AF154/U154,0)</f>
        <v>0.91</v>
      </c>
      <c r="AH154" s="49">
        <f>+Tabla1[[#This Row],[PIM]]-Tabla1[[#This Row],[DEVENGADO2]]</f>
        <v>9</v>
      </c>
      <c r="AI154" s="35">
        <v>0</v>
      </c>
      <c r="AJ154" s="35">
        <v>0</v>
      </c>
      <c r="AK154" s="35">
        <v>13</v>
      </c>
      <c r="AL154" s="35">
        <v>26</v>
      </c>
      <c r="AM154" s="35">
        <v>26</v>
      </c>
      <c r="AN154" s="35">
        <v>13</v>
      </c>
      <c r="AO154" s="35">
        <v>13</v>
      </c>
      <c r="AP154" s="35">
        <v>0</v>
      </c>
      <c r="AQ154" s="35">
        <v>9</v>
      </c>
      <c r="AR154" s="35">
        <v>0</v>
      </c>
      <c r="AS154" s="35">
        <v>0</v>
      </c>
      <c r="AT154" s="35">
        <v>0</v>
      </c>
      <c r="AU154" s="35">
        <v>0</v>
      </c>
      <c r="AV154" s="41">
        <f t="shared" si="6"/>
        <v>100</v>
      </c>
      <c r="AW154" s="41">
        <f>+U154-AV154</f>
        <v>0</v>
      </c>
    </row>
    <row r="155" spans="1:49" x14ac:dyDescent="0.3">
      <c r="A155" s="42" t="s">
        <v>3</v>
      </c>
      <c r="B155" s="43" t="s">
        <v>0</v>
      </c>
      <c r="C155" s="44" t="s">
        <v>423</v>
      </c>
      <c r="D155" s="45" t="s">
        <v>243</v>
      </c>
      <c r="E155" s="44" t="s">
        <v>19</v>
      </c>
      <c r="F155" s="44" t="s">
        <v>574</v>
      </c>
      <c r="G155" s="44" t="s">
        <v>4223</v>
      </c>
      <c r="H155" s="45" t="s">
        <v>588</v>
      </c>
      <c r="I155" s="45" t="s">
        <v>579</v>
      </c>
      <c r="J155" s="45" t="s">
        <v>430</v>
      </c>
      <c r="K155" s="45" t="s">
        <v>430</v>
      </c>
      <c r="L155" s="44" t="s">
        <v>258</v>
      </c>
      <c r="M155" s="44" t="s">
        <v>560</v>
      </c>
      <c r="N155" s="46" t="s">
        <v>259</v>
      </c>
      <c r="O155" s="45" t="s">
        <v>258</v>
      </c>
      <c r="P155" s="45" t="s">
        <v>393</v>
      </c>
      <c r="Q155" s="45" t="s">
        <v>126</v>
      </c>
      <c r="R155" s="47" t="s">
        <v>125</v>
      </c>
      <c r="S155" s="38" t="s">
        <v>127</v>
      </c>
      <c r="T155" s="39">
        <v>108000</v>
      </c>
      <c r="U155" s="39">
        <v>134584</v>
      </c>
      <c r="V155" s="34"/>
      <c r="W155" s="34"/>
      <c r="X155" s="39">
        <v>134583.24</v>
      </c>
      <c r="Y155" s="50">
        <f>+IFERROR(X155/U155,0)</f>
        <v>0.99999435296914929</v>
      </c>
      <c r="Z155" s="49">
        <f>+U155-X155</f>
        <v>0.76000000000931323</v>
      </c>
      <c r="AA155" s="48"/>
      <c r="AB155" s="39">
        <v>134583.24</v>
      </c>
      <c r="AC155" s="49">
        <v>0.76000000000931323</v>
      </c>
      <c r="AD155" s="39">
        <v>134583.24</v>
      </c>
      <c r="AE155" s="48"/>
      <c r="AF155" s="49">
        <v>78506.890000000014</v>
      </c>
      <c r="AG155" s="50">
        <f>+IFERROR(AF155/U155,0)</f>
        <v>0.58333003923200388</v>
      </c>
      <c r="AH155" s="49">
        <f>+Tabla1[[#This Row],[PIM]]-Tabla1[[#This Row],[DEVENGADO2]]</f>
        <v>56077.109999999986</v>
      </c>
      <c r="AI155" s="35">
        <v>0</v>
      </c>
      <c r="AJ155" s="35">
        <v>22430.54</v>
      </c>
      <c r="AK155" s="35">
        <v>0</v>
      </c>
      <c r="AL155" s="35">
        <v>22430.54</v>
      </c>
      <c r="AM155" s="35">
        <v>11215.27</v>
      </c>
      <c r="AN155" s="35">
        <v>11215.27</v>
      </c>
      <c r="AO155" s="35">
        <v>11215.27</v>
      </c>
      <c r="AP155" s="35">
        <v>0</v>
      </c>
      <c r="AQ155" s="35">
        <v>11215.365</v>
      </c>
      <c r="AR155" s="35">
        <v>11215.365</v>
      </c>
      <c r="AS155" s="35">
        <v>11215.365</v>
      </c>
      <c r="AT155" s="35">
        <v>11215.365</v>
      </c>
      <c r="AU155" s="35">
        <v>11215.649999999965</v>
      </c>
      <c r="AV155" s="41">
        <f t="shared" si="6"/>
        <v>134584</v>
      </c>
      <c r="AW155" s="41">
        <f>+U155-AV155</f>
        <v>0</v>
      </c>
    </row>
    <row r="156" spans="1:49" x14ac:dyDescent="0.3">
      <c r="A156" s="42" t="s">
        <v>3</v>
      </c>
      <c r="B156" s="43" t="s">
        <v>0</v>
      </c>
      <c r="C156" s="44" t="s">
        <v>423</v>
      </c>
      <c r="D156" s="45" t="s">
        <v>243</v>
      </c>
      <c r="E156" s="44" t="s">
        <v>19</v>
      </c>
      <c r="F156" s="44" t="s">
        <v>574</v>
      </c>
      <c r="G156" s="44" t="s">
        <v>4223</v>
      </c>
      <c r="H156" s="45" t="s">
        <v>583</v>
      </c>
      <c r="I156" s="45" t="s">
        <v>579</v>
      </c>
      <c r="J156" s="45" t="s">
        <v>430</v>
      </c>
      <c r="K156" s="45" t="s">
        <v>430</v>
      </c>
      <c r="L156" s="44" t="s">
        <v>258</v>
      </c>
      <c r="M156" s="44" t="s">
        <v>560</v>
      </c>
      <c r="N156" s="46" t="s">
        <v>259</v>
      </c>
      <c r="O156" s="45" t="s">
        <v>258</v>
      </c>
      <c r="P156" s="45" t="s">
        <v>393</v>
      </c>
      <c r="Q156" s="45" t="s">
        <v>132</v>
      </c>
      <c r="R156" s="47" t="s">
        <v>131</v>
      </c>
      <c r="S156" s="38" t="s">
        <v>70</v>
      </c>
      <c r="T156" s="39">
        <v>5200</v>
      </c>
      <c r="U156" s="39">
        <v>2395</v>
      </c>
      <c r="V156" s="34"/>
      <c r="W156" s="34"/>
      <c r="X156" s="39">
        <v>2395</v>
      </c>
      <c r="Y156" s="50">
        <f>+IFERROR(X156/U156,0)</f>
        <v>1</v>
      </c>
      <c r="Z156" s="49">
        <f>+U156-X156</f>
        <v>0</v>
      </c>
      <c r="AA156" s="48"/>
      <c r="AB156" s="39">
        <v>2395</v>
      </c>
      <c r="AC156" s="49">
        <v>0</v>
      </c>
      <c r="AD156" s="39">
        <v>2395</v>
      </c>
      <c r="AE156" s="48"/>
      <c r="AF156" s="49">
        <v>2395</v>
      </c>
      <c r="AG156" s="50">
        <f>+IFERROR(AF156/U156,0)</f>
        <v>1</v>
      </c>
      <c r="AH156" s="49">
        <f>+Tabla1[[#This Row],[PIM]]-Tabla1[[#This Row],[DEVENGADO2]]</f>
        <v>0</v>
      </c>
      <c r="AI156" s="35">
        <v>0</v>
      </c>
      <c r="AJ156" s="35">
        <v>0</v>
      </c>
      <c r="AK156" s="35">
        <v>0</v>
      </c>
      <c r="AL156" s="35">
        <v>0</v>
      </c>
      <c r="AM156" s="35">
        <v>0</v>
      </c>
      <c r="AN156" s="35">
        <v>0</v>
      </c>
      <c r="AO156" s="35">
        <v>2395</v>
      </c>
      <c r="AP156" s="35">
        <v>0</v>
      </c>
      <c r="AQ156" s="35">
        <v>0</v>
      </c>
      <c r="AR156" s="35">
        <v>0</v>
      </c>
      <c r="AS156" s="35">
        <v>0</v>
      </c>
      <c r="AT156" s="35">
        <v>0</v>
      </c>
      <c r="AU156" s="35">
        <v>0</v>
      </c>
      <c r="AV156" s="41">
        <f t="shared" si="6"/>
        <v>2395</v>
      </c>
      <c r="AW156" s="41">
        <f>+U156-AV156</f>
        <v>0</v>
      </c>
    </row>
    <row r="157" spans="1:49" x14ac:dyDescent="0.3">
      <c r="A157" s="42" t="s">
        <v>3</v>
      </c>
      <c r="B157" s="43" t="s">
        <v>0</v>
      </c>
      <c r="C157" s="44" t="s">
        <v>423</v>
      </c>
      <c r="D157" s="45" t="s">
        <v>243</v>
      </c>
      <c r="E157" s="44" t="s">
        <v>19</v>
      </c>
      <c r="F157" s="44" t="s">
        <v>574</v>
      </c>
      <c r="G157" s="44" t="s">
        <v>4223</v>
      </c>
      <c r="H157" s="45" t="s">
        <v>584</v>
      </c>
      <c r="I157" s="45" t="s">
        <v>579</v>
      </c>
      <c r="J157" s="45" t="s">
        <v>430</v>
      </c>
      <c r="K157" s="45" t="s">
        <v>430</v>
      </c>
      <c r="L157" s="44" t="s">
        <v>258</v>
      </c>
      <c r="M157" s="44" t="s">
        <v>560</v>
      </c>
      <c r="N157" s="46" t="s">
        <v>259</v>
      </c>
      <c r="O157" s="45" t="s">
        <v>258</v>
      </c>
      <c r="P157" s="45" t="s">
        <v>393</v>
      </c>
      <c r="Q157" s="45" t="s">
        <v>141</v>
      </c>
      <c r="R157" s="47" t="s">
        <v>140</v>
      </c>
      <c r="S157" s="38" t="s">
        <v>142</v>
      </c>
      <c r="T157" s="39">
        <v>40800</v>
      </c>
      <c r="U157" s="39">
        <v>27200</v>
      </c>
      <c r="V157" s="34"/>
      <c r="W157" s="34"/>
      <c r="X157" s="39">
        <v>27200</v>
      </c>
      <c r="Y157" s="50">
        <f>+IFERROR(X157/U157,0)</f>
        <v>1</v>
      </c>
      <c r="Z157" s="49">
        <f>+U157-X157</f>
        <v>0</v>
      </c>
      <c r="AA157" s="48"/>
      <c r="AB157" s="39">
        <v>27200</v>
      </c>
      <c r="AC157" s="49">
        <v>0</v>
      </c>
      <c r="AD157" s="39">
        <v>27200</v>
      </c>
      <c r="AE157" s="48"/>
      <c r="AF157" s="49">
        <v>20400</v>
      </c>
      <c r="AG157" s="50">
        <f>+IFERROR(AF157/U157,0)</f>
        <v>0.75</v>
      </c>
      <c r="AH157" s="49">
        <f>+Tabla1[[#This Row],[PIM]]-Tabla1[[#This Row],[DEVENGADO2]]</f>
        <v>6800</v>
      </c>
      <c r="AI157" s="35">
        <v>0</v>
      </c>
      <c r="AJ157" s="35">
        <v>6800</v>
      </c>
      <c r="AK157" s="35">
        <v>3400</v>
      </c>
      <c r="AL157" s="35">
        <v>3400</v>
      </c>
      <c r="AM157" s="35">
        <v>0</v>
      </c>
      <c r="AN157" s="35">
        <v>3400</v>
      </c>
      <c r="AO157" s="35">
        <v>3400</v>
      </c>
      <c r="AP157" s="35">
        <v>0</v>
      </c>
      <c r="AQ157" s="35">
        <v>3885.7142857142858</v>
      </c>
      <c r="AR157" s="35">
        <v>2914.2857142857138</v>
      </c>
      <c r="AS157" s="35">
        <v>0</v>
      </c>
      <c r="AT157" s="35">
        <v>0</v>
      </c>
      <c r="AU157" s="35">
        <v>0</v>
      </c>
      <c r="AV157" s="41">
        <f t="shared" si="6"/>
        <v>27200</v>
      </c>
      <c r="AW157" s="41">
        <f>+U157-AV157</f>
        <v>0</v>
      </c>
    </row>
    <row r="158" spans="1:49" x14ac:dyDescent="0.3">
      <c r="A158" s="42" t="s">
        <v>3</v>
      </c>
      <c r="B158" s="43" t="s">
        <v>0</v>
      </c>
      <c r="C158" s="44" t="s">
        <v>423</v>
      </c>
      <c r="D158" s="45" t="s">
        <v>243</v>
      </c>
      <c r="E158" s="44" t="s">
        <v>19</v>
      </c>
      <c r="F158" s="44" t="s">
        <v>574</v>
      </c>
      <c r="G158" s="44" t="s">
        <v>4223</v>
      </c>
      <c r="H158" s="45" t="s">
        <v>170</v>
      </c>
      <c r="I158" s="45" t="s">
        <v>579</v>
      </c>
      <c r="J158" s="45" t="s">
        <v>430</v>
      </c>
      <c r="K158" s="45" t="s">
        <v>430</v>
      </c>
      <c r="L158" s="44" t="s">
        <v>258</v>
      </c>
      <c r="M158" s="44" t="s">
        <v>560</v>
      </c>
      <c r="N158" s="46" t="s">
        <v>259</v>
      </c>
      <c r="O158" s="45" t="s">
        <v>258</v>
      </c>
      <c r="P158" s="45" t="s">
        <v>393</v>
      </c>
      <c r="Q158" s="45" t="s">
        <v>172</v>
      </c>
      <c r="R158" s="47" t="s">
        <v>171</v>
      </c>
      <c r="S158" s="38" t="s">
        <v>173</v>
      </c>
      <c r="T158" s="39">
        <v>0</v>
      </c>
      <c r="U158" s="39">
        <v>0</v>
      </c>
      <c r="V158" s="34"/>
      <c r="W158" s="34"/>
      <c r="X158" s="39">
        <v>0</v>
      </c>
      <c r="Y158" s="50">
        <f>+IFERROR(X158/U158,0)</f>
        <v>0</v>
      </c>
      <c r="Z158" s="49">
        <f>+U158-X158</f>
        <v>0</v>
      </c>
      <c r="AA158" s="48"/>
      <c r="AB158" s="39">
        <v>0</v>
      </c>
      <c r="AC158" s="49">
        <v>0</v>
      </c>
      <c r="AD158" s="39">
        <v>0</v>
      </c>
      <c r="AE158" s="48"/>
      <c r="AF158" s="49">
        <v>0</v>
      </c>
      <c r="AG158" s="50">
        <f>+IFERROR(AF158/U158,0)</f>
        <v>0</v>
      </c>
      <c r="AH158" s="49">
        <f>+Tabla1[[#This Row],[PIM]]-Tabla1[[#This Row],[DEVENGADO2]]</f>
        <v>0</v>
      </c>
      <c r="AI158" s="35">
        <v>0</v>
      </c>
      <c r="AJ158" s="35">
        <v>0</v>
      </c>
      <c r="AK158" s="35">
        <v>0</v>
      </c>
      <c r="AL158" s="35">
        <v>0</v>
      </c>
      <c r="AM158" s="35">
        <v>0</v>
      </c>
      <c r="AN158" s="35">
        <v>0</v>
      </c>
      <c r="AO158" s="35">
        <v>0</v>
      </c>
      <c r="AP158" s="35">
        <v>0</v>
      </c>
      <c r="AQ158" s="35">
        <v>0</v>
      </c>
      <c r="AR158" s="35">
        <v>0</v>
      </c>
      <c r="AS158" s="35">
        <v>0</v>
      </c>
      <c r="AT158" s="35">
        <v>0</v>
      </c>
      <c r="AU158" s="35">
        <v>0</v>
      </c>
      <c r="AV158" s="41">
        <f t="shared" si="6"/>
        <v>0</v>
      </c>
      <c r="AW158" s="41">
        <f>+U158-AV158</f>
        <v>0</v>
      </c>
    </row>
    <row r="159" spans="1:49" x14ac:dyDescent="0.3">
      <c r="A159" s="42" t="s">
        <v>3</v>
      </c>
      <c r="B159" s="43" t="s">
        <v>0</v>
      </c>
      <c r="C159" s="44" t="s">
        <v>423</v>
      </c>
      <c r="D159" s="45" t="s">
        <v>243</v>
      </c>
      <c r="E159" s="44" t="s">
        <v>19</v>
      </c>
      <c r="F159" s="44" t="s">
        <v>574</v>
      </c>
      <c r="G159" s="44" t="s">
        <v>4223</v>
      </c>
      <c r="H159" s="45" t="s">
        <v>178</v>
      </c>
      <c r="I159" s="45" t="s">
        <v>269</v>
      </c>
      <c r="J159" s="45" t="s">
        <v>430</v>
      </c>
      <c r="K159" s="45" t="s">
        <v>430</v>
      </c>
      <c r="L159" s="44" t="s">
        <v>258</v>
      </c>
      <c r="M159" s="44" t="s">
        <v>560</v>
      </c>
      <c r="N159" s="46" t="s">
        <v>259</v>
      </c>
      <c r="O159" s="45" t="s">
        <v>258</v>
      </c>
      <c r="P159" s="45" t="s">
        <v>393</v>
      </c>
      <c r="Q159" s="45" t="s">
        <v>177</v>
      </c>
      <c r="R159" s="47" t="s">
        <v>28</v>
      </c>
      <c r="S159" s="38" t="s">
        <v>178</v>
      </c>
      <c r="T159" s="39">
        <v>17600</v>
      </c>
      <c r="U159" s="39">
        <v>21778</v>
      </c>
      <c r="V159" s="34"/>
      <c r="W159" s="34"/>
      <c r="X159" s="39">
        <v>14978</v>
      </c>
      <c r="Y159" s="50">
        <f>+IFERROR(X159/U159,0)</f>
        <v>0.68775828818073281</v>
      </c>
      <c r="Z159" s="49">
        <f>+U159-X159</f>
        <v>6800</v>
      </c>
      <c r="AA159" s="48"/>
      <c r="AB159" s="39">
        <v>14978</v>
      </c>
      <c r="AC159" s="49">
        <v>6800</v>
      </c>
      <c r="AD159" s="39">
        <v>13255</v>
      </c>
      <c r="AE159" s="48"/>
      <c r="AF159" s="49">
        <v>10655</v>
      </c>
      <c r="AG159" s="50">
        <f>+IFERROR(AF159/U159,0)</f>
        <v>0.48925521168151348</v>
      </c>
      <c r="AH159" s="49">
        <f>+Tabla1[[#This Row],[PIM]]-Tabla1[[#This Row],[DEVENGADO2]]</f>
        <v>11123</v>
      </c>
      <c r="AI159" s="35">
        <v>1000</v>
      </c>
      <c r="AJ159" s="35">
        <v>1300</v>
      </c>
      <c r="AK159" s="35">
        <v>1623</v>
      </c>
      <c r="AL159" s="35">
        <v>1951</v>
      </c>
      <c r="AM159" s="35">
        <v>2013</v>
      </c>
      <c r="AN159" s="35">
        <v>1300</v>
      </c>
      <c r="AO159" s="35">
        <v>1468</v>
      </c>
      <c r="AP159" s="35">
        <v>0</v>
      </c>
      <c r="AQ159" s="35">
        <v>1300</v>
      </c>
      <c r="AR159" s="35">
        <v>1300</v>
      </c>
      <c r="AS159" s="35">
        <v>1300</v>
      </c>
      <c r="AT159" s="35">
        <v>1300</v>
      </c>
      <c r="AU159" s="35">
        <v>5923</v>
      </c>
      <c r="AV159" s="41">
        <f t="shared" si="6"/>
        <v>21778</v>
      </c>
      <c r="AW159" s="41">
        <f>+U159-AV159</f>
        <v>0</v>
      </c>
    </row>
    <row r="160" spans="1:49" x14ac:dyDescent="0.3">
      <c r="A160" s="42" t="s">
        <v>3</v>
      </c>
      <c r="B160" s="43" t="s">
        <v>0</v>
      </c>
      <c r="C160" s="44" t="s">
        <v>423</v>
      </c>
      <c r="D160" s="45" t="s">
        <v>243</v>
      </c>
      <c r="E160" s="44" t="s">
        <v>19</v>
      </c>
      <c r="F160" s="44" t="s">
        <v>574</v>
      </c>
      <c r="G160" s="44" t="s">
        <v>4223</v>
      </c>
      <c r="H160" s="45" t="s">
        <v>422</v>
      </c>
      <c r="I160" s="45" t="s">
        <v>579</v>
      </c>
      <c r="J160" s="45" t="s">
        <v>430</v>
      </c>
      <c r="K160" s="45" t="s">
        <v>430</v>
      </c>
      <c r="L160" s="44" t="s">
        <v>258</v>
      </c>
      <c r="M160" s="44" t="s">
        <v>560</v>
      </c>
      <c r="N160" s="46" t="s">
        <v>259</v>
      </c>
      <c r="O160" s="45" t="s">
        <v>258</v>
      </c>
      <c r="P160" s="45" t="s">
        <v>393</v>
      </c>
      <c r="Q160" s="45" t="s">
        <v>585</v>
      </c>
      <c r="R160" s="47" t="s">
        <v>200</v>
      </c>
      <c r="S160" s="38" t="s">
        <v>586</v>
      </c>
      <c r="T160" s="39">
        <v>7500</v>
      </c>
      <c r="U160" s="39">
        <v>7500</v>
      </c>
      <c r="V160" s="34"/>
      <c r="W160" s="34"/>
      <c r="X160" s="39">
        <v>7500</v>
      </c>
      <c r="Y160" s="50">
        <f>+IFERROR(X160/U160,0)</f>
        <v>1</v>
      </c>
      <c r="Z160" s="49">
        <f>+U160-X160</f>
        <v>0</v>
      </c>
      <c r="AA160" s="48"/>
      <c r="AB160" s="39">
        <v>7500</v>
      </c>
      <c r="AC160" s="49">
        <v>0</v>
      </c>
      <c r="AD160" s="39">
        <v>7500</v>
      </c>
      <c r="AE160" s="48"/>
      <c r="AF160" s="49">
        <v>7500</v>
      </c>
      <c r="AG160" s="50">
        <f>+IFERROR(AF160/U160,0)</f>
        <v>1</v>
      </c>
      <c r="AH160" s="49">
        <f>+Tabla1[[#This Row],[PIM]]-Tabla1[[#This Row],[DEVENGADO2]]</f>
        <v>0</v>
      </c>
      <c r="AI160" s="35">
        <v>0</v>
      </c>
      <c r="AJ160" s="35">
        <v>2500</v>
      </c>
      <c r="AK160" s="35">
        <v>2500</v>
      </c>
      <c r="AL160" s="35">
        <v>2500</v>
      </c>
      <c r="AM160" s="35">
        <v>0</v>
      </c>
      <c r="AN160" s="35">
        <v>0</v>
      </c>
      <c r="AO160" s="35">
        <v>0</v>
      </c>
      <c r="AP160" s="35">
        <v>0</v>
      </c>
      <c r="AQ160" s="35">
        <v>0</v>
      </c>
      <c r="AR160" s="35">
        <v>0</v>
      </c>
      <c r="AS160" s="35">
        <v>0</v>
      </c>
      <c r="AT160" s="35">
        <v>0</v>
      </c>
      <c r="AU160" s="35">
        <v>0</v>
      </c>
      <c r="AV160" s="41">
        <f t="shared" si="6"/>
        <v>7500</v>
      </c>
      <c r="AW160" s="41">
        <f>+U160-AV160</f>
        <v>0</v>
      </c>
    </row>
    <row r="161" spans="1:49" x14ac:dyDescent="0.3">
      <c r="A161" s="42" t="s">
        <v>3</v>
      </c>
      <c r="B161" s="43" t="s">
        <v>0</v>
      </c>
      <c r="C161" s="44" t="s">
        <v>423</v>
      </c>
      <c r="D161" s="45" t="s">
        <v>243</v>
      </c>
      <c r="E161" s="44" t="s">
        <v>19</v>
      </c>
      <c r="F161" s="44" t="s">
        <v>574</v>
      </c>
      <c r="G161" s="44" t="s">
        <v>4224</v>
      </c>
      <c r="H161" s="45" t="s">
        <v>4</v>
      </c>
      <c r="I161" s="45" t="s">
        <v>269</v>
      </c>
      <c r="J161" s="45" t="s">
        <v>430</v>
      </c>
      <c r="K161" s="45" t="s">
        <v>430</v>
      </c>
      <c r="L161" s="44" t="s">
        <v>260</v>
      </c>
      <c r="M161" s="44" t="s">
        <v>561</v>
      </c>
      <c r="N161" s="46" t="s">
        <v>261</v>
      </c>
      <c r="O161" s="45" t="s">
        <v>260</v>
      </c>
      <c r="P161" s="45" t="s">
        <v>397</v>
      </c>
      <c r="Q161" s="45" t="s">
        <v>415</v>
      </c>
      <c r="R161" s="47" t="s">
        <v>526</v>
      </c>
      <c r="S161" s="38" t="s">
        <v>575</v>
      </c>
      <c r="T161" s="39">
        <v>1200</v>
      </c>
      <c r="U161" s="39">
        <v>1200</v>
      </c>
      <c r="V161" s="34"/>
      <c r="W161" s="34"/>
      <c r="X161" s="39">
        <v>1200</v>
      </c>
      <c r="Y161" s="50">
        <f>+IFERROR(X161/U161,0)</f>
        <v>1</v>
      </c>
      <c r="Z161" s="49">
        <f>+U161-X161</f>
        <v>0</v>
      </c>
      <c r="AA161" s="48"/>
      <c r="AB161" s="39">
        <v>1200</v>
      </c>
      <c r="AC161" s="49">
        <v>0</v>
      </c>
      <c r="AD161" s="39">
        <v>0</v>
      </c>
      <c r="AE161" s="48"/>
      <c r="AF161" s="49">
        <v>0</v>
      </c>
      <c r="AG161" s="50">
        <f>+IFERROR(AF161/U161,0)</f>
        <v>0</v>
      </c>
      <c r="AH161" s="49">
        <f>+Tabla1[[#This Row],[PIM]]-Tabla1[[#This Row],[DEVENGADO2]]</f>
        <v>1200</v>
      </c>
      <c r="AI161" s="35">
        <v>0</v>
      </c>
      <c r="AJ161" s="35">
        <v>0</v>
      </c>
      <c r="AK161" s="35">
        <v>0</v>
      </c>
      <c r="AL161" s="35">
        <v>0</v>
      </c>
      <c r="AM161" s="35">
        <v>0</v>
      </c>
      <c r="AN161" s="35">
        <v>0</v>
      </c>
      <c r="AO161" s="35">
        <v>0</v>
      </c>
      <c r="AP161" s="35">
        <v>600</v>
      </c>
      <c r="AQ161" s="35">
        <v>0</v>
      </c>
      <c r="AR161" s="35">
        <v>0</v>
      </c>
      <c r="AS161" s="35">
        <v>0</v>
      </c>
      <c r="AT161" s="35">
        <v>0</v>
      </c>
      <c r="AU161" s="35">
        <v>600</v>
      </c>
      <c r="AV161" s="41">
        <f t="shared" si="6"/>
        <v>1200</v>
      </c>
      <c r="AW161" s="41">
        <f>+U161-AV161</f>
        <v>0</v>
      </c>
    </row>
    <row r="162" spans="1:49" x14ac:dyDescent="0.3">
      <c r="A162" s="42" t="s">
        <v>3</v>
      </c>
      <c r="B162" s="43" t="s">
        <v>0</v>
      </c>
      <c r="C162" s="44" t="s">
        <v>423</v>
      </c>
      <c r="D162" s="45" t="s">
        <v>243</v>
      </c>
      <c r="E162" s="44" t="s">
        <v>19</v>
      </c>
      <c r="F162" s="44" t="s">
        <v>574</v>
      </c>
      <c r="G162" s="44" t="s">
        <v>4224</v>
      </c>
      <c r="H162" s="45" t="s">
        <v>4</v>
      </c>
      <c r="I162" s="45" t="s">
        <v>269</v>
      </c>
      <c r="J162" s="45" t="s">
        <v>430</v>
      </c>
      <c r="K162" s="45" t="s">
        <v>430</v>
      </c>
      <c r="L162" s="44" t="s">
        <v>260</v>
      </c>
      <c r="M162" s="44" t="s">
        <v>561</v>
      </c>
      <c r="N162" s="46" t="s">
        <v>261</v>
      </c>
      <c r="O162" s="45" t="s">
        <v>260</v>
      </c>
      <c r="P162" s="45" t="s">
        <v>397</v>
      </c>
      <c r="Q162" s="45" t="s">
        <v>416</v>
      </c>
      <c r="R162" s="47" t="s">
        <v>528</v>
      </c>
      <c r="S162" s="38" t="s">
        <v>576</v>
      </c>
      <c r="T162" s="39">
        <v>60340</v>
      </c>
      <c r="U162" s="39">
        <v>62741</v>
      </c>
      <c r="V162" s="34"/>
      <c r="W162" s="34"/>
      <c r="X162" s="39">
        <v>62741</v>
      </c>
      <c r="Y162" s="50">
        <f>+IFERROR(X162/U162,0)</f>
        <v>1</v>
      </c>
      <c r="Z162" s="49">
        <f>+U162-X162</f>
        <v>0</v>
      </c>
      <c r="AA162" s="48"/>
      <c r="AB162" s="39">
        <v>62741</v>
      </c>
      <c r="AC162" s="49">
        <v>0</v>
      </c>
      <c r="AD162" s="39">
        <v>36545.350000000006</v>
      </c>
      <c r="AE162" s="48"/>
      <c r="AF162" s="49">
        <v>36545.350000000006</v>
      </c>
      <c r="AG162" s="50">
        <f>+IFERROR(AF162/U162,0)</f>
        <v>0.58247955882118563</v>
      </c>
      <c r="AH162" s="49">
        <f>+Tabla1[[#This Row],[PIM]]-Tabla1[[#This Row],[DEVENGADO2]]</f>
        <v>26195.649999999994</v>
      </c>
      <c r="AI162" s="35">
        <v>5228.38</v>
      </c>
      <c r="AJ162" s="35">
        <v>5228.38</v>
      </c>
      <c r="AK162" s="35">
        <v>5228.38</v>
      </c>
      <c r="AL162" s="35">
        <v>5228.38</v>
      </c>
      <c r="AM162" s="35">
        <v>5228.38</v>
      </c>
      <c r="AN162" s="35">
        <v>5228.38</v>
      </c>
      <c r="AO162" s="35">
        <v>5175.07</v>
      </c>
      <c r="AP162" s="35">
        <v>0</v>
      </c>
      <c r="AQ162" s="35">
        <v>5028.38</v>
      </c>
      <c r="AR162" s="35">
        <v>5028.38</v>
      </c>
      <c r="AS162" s="35">
        <v>5028.38</v>
      </c>
      <c r="AT162" s="35">
        <v>5028.38</v>
      </c>
      <c r="AU162" s="35">
        <v>6082.1300000000047</v>
      </c>
      <c r="AV162" s="41">
        <f t="shared" si="6"/>
        <v>62741</v>
      </c>
      <c r="AW162" s="41">
        <f>+U162-AV162</f>
        <v>0</v>
      </c>
    </row>
    <row r="163" spans="1:49" x14ac:dyDescent="0.3">
      <c r="A163" s="42" t="s">
        <v>3</v>
      </c>
      <c r="B163" s="43" t="s">
        <v>0</v>
      </c>
      <c r="C163" s="44" t="s">
        <v>423</v>
      </c>
      <c r="D163" s="45" t="s">
        <v>243</v>
      </c>
      <c r="E163" s="44" t="s">
        <v>19</v>
      </c>
      <c r="F163" s="44" t="s">
        <v>574</v>
      </c>
      <c r="G163" s="44" t="s">
        <v>4224</v>
      </c>
      <c r="H163" s="45" t="s">
        <v>4</v>
      </c>
      <c r="I163" s="45" t="s">
        <v>269</v>
      </c>
      <c r="J163" s="45" t="s">
        <v>430</v>
      </c>
      <c r="K163" s="45" t="s">
        <v>430</v>
      </c>
      <c r="L163" s="44" t="s">
        <v>260</v>
      </c>
      <c r="M163" s="44" t="s">
        <v>561</v>
      </c>
      <c r="N163" s="46" t="s">
        <v>261</v>
      </c>
      <c r="O163" s="45" t="s">
        <v>260</v>
      </c>
      <c r="P163" s="45" t="s">
        <v>397</v>
      </c>
      <c r="Q163" s="45" t="s">
        <v>417</v>
      </c>
      <c r="R163" s="47" t="s">
        <v>530</v>
      </c>
      <c r="S163" s="38" t="s">
        <v>587</v>
      </c>
      <c r="T163" s="39">
        <v>0</v>
      </c>
      <c r="U163" s="39">
        <v>0</v>
      </c>
      <c r="V163" s="34"/>
      <c r="W163" s="34"/>
      <c r="X163" s="39">
        <v>0</v>
      </c>
      <c r="Y163" s="50">
        <f>+IFERROR(X163/U163,0)</f>
        <v>0</v>
      </c>
      <c r="Z163" s="49">
        <f>+U163-X163</f>
        <v>0</v>
      </c>
      <c r="AA163" s="48"/>
      <c r="AB163" s="39">
        <v>0</v>
      </c>
      <c r="AC163" s="49">
        <v>0</v>
      </c>
      <c r="AD163" s="39">
        <v>0</v>
      </c>
      <c r="AE163" s="48"/>
      <c r="AF163" s="49">
        <v>0</v>
      </c>
      <c r="AG163" s="50">
        <f>+IFERROR(AF163/U163,0)</f>
        <v>0</v>
      </c>
      <c r="AH163" s="49">
        <f>+Tabla1[[#This Row],[PIM]]-Tabla1[[#This Row],[DEVENGADO2]]</f>
        <v>0</v>
      </c>
      <c r="AI163" s="35">
        <v>0</v>
      </c>
      <c r="AJ163" s="35">
        <v>0</v>
      </c>
      <c r="AK163" s="35">
        <v>0</v>
      </c>
      <c r="AL163" s="35">
        <v>0</v>
      </c>
      <c r="AM163" s="35">
        <v>0</v>
      </c>
      <c r="AN163" s="35">
        <v>0</v>
      </c>
      <c r="AO163" s="35">
        <v>0</v>
      </c>
      <c r="AP163" s="35">
        <v>0</v>
      </c>
      <c r="AQ163" s="35">
        <v>0</v>
      </c>
      <c r="AR163" s="35">
        <v>0</v>
      </c>
      <c r="AS163" s="35">
        <v>0</v>
      </c>
      <c r="AT163" s="35">
        <v>0</v>
      </c>
      <c r="AU163" s="35">
        <v>0</v>
      </c>
      <c r="AV163" s="41">
        <f t="shared" si="6"/>
        <v>0</v>
      </c>
      <c r="AW163" s="41">
        <f>+U163-AV163</f>
        <v>0</v>
      </c>
    </row>
    <row r="164" spans="1:49" x14ac:dyDescent="0.3">
      <c r="A164" s="42" t="s">
        <v>3</v>
      </c>
      <c r="B164" s="43" t="s">
        <v>0</v>
      </c>
      <c r="C164" s="44" t="s">
        <v>423</v>
      </c>
      <c r="D164" s="45" t="s">
        <v>243</v>
      </c>
      <c r="E164" s="44" t="s">
        <v>19</v>
      </c>
      <c r="F164" s="44" t="s">
        <v>574</v>
      </c>
      <c r="G164" s="44" t="s">
        <v>4224</v>
      </c>
      <c r="H164" s="45" t="s">
        <v>4</v>
      </c>
      <c r="I164" s="45" t="s">
        <v>269</v>
      </c>
      <c r="J164" s="45" t="s">
        <v>430</v>
      </c>
      <c r="K164" s="45" t="s">
        <v>430</v>
      </c>
      <c r="L164" s="44" t="s">
        <v>260</v>
      </c>
      <c r="M164" s="44" t="s">
        <v>561</v>
      </c>
      <c r="N164" s="46" t="s">
        <v>261</v>
      </c>
      <c r="O164" s="45" t="s">
        <v>260</v>
      </c>
      <c r="P164" s="45" t="s">
        <v>397</v>
      </c>
      <c r="Q164" s="45" t="s">
        <v>419</v>
      </c>
      <c r="R164" s="47" t="s">
        <v>529</v>
      </c>
      <c r="S164" s="38" t="s">
        <v>577</v>
      </c>
      <c r="T164" s="39">
        <v>5376</v>
      </c>
      <c r="U164" s="39">
        <v>5227</v>
      </c>
      <c r="V164" s="34"/>
      <c r="W164" s="34"/>
      <c r="X164" s="39">
        <v>5227</v>
      </c>
      <c r="Y164" s="50">
        <f>+IFERROR(X164/U164,0)</f>
        <v>1</v>
      </c>
      <c r="Z164" s="49">
        <f>+U164-X164</f>
        <v>0</v>
      </c>
      <c r="AA164" s="48"/>
      <c r="AB164" s="39">
        <v>5227</v>
      </c>
      <c r="AC164" s="49">
        <v>0</v>
      </c>
      <c r="AD164" s="39">
        <v>3048.7099999999991</v>
      </c>
      <c r="AE164" s="48"/>
      <c r="AF164" s="49">
        <v>3048.7099999999991</v>
      </c>
      <c r="AG164" s="50">
        <f>+IFERROR(AF164/U164,0)</f>
        <v>0.58326190931700772</v>
      </c>
      <c r="AH164" s="49">
        <f>+Tabla1[[#This Row],[PIM]]-Tabla1[[#This Row],[DEVENGADO2]]</f>
        <v>2178.2900000000009</v>
      </c>
      <c r="AI164" s="35">
        <v>435.53</v>
      </c>
      <c r="AJ164" s="35">
        <v>435.53</v>
      </c>
      <c r="AK164" s="35">
        <v>435.53</v>
      </c>
      <c r="AL164" s="35">
        <v>435.53</v>
      </c>
      <c r="AM164" s="35">
        <v>435.53</v>
      </c>
      <c r="AN164" s="35">
        <v>435.53</v>
      </c>
      <c r="AO164" s="35">
        <v>435.53</v>
      </c>
      <c r="AP164" s="35">
        <v>0</v>
      </c>
      <c r="AQ164" s="35">
        <v>448</v>
      </c>
      <c r="AR164" s="35">
        <v>448</v>
      </c>
      <c r="AS164" s="35">
        <v>448</v>
      </c>
      <c r="AT164" s="35">
        <v>448</v>
      </c>
      <c r="AU164" s="35">
        <v>386.29000000000087</v>
      </c>
      <c r="AV164" s="41">
        <f t="shared" si="6"/>
        <v>5227</v>
      </c>
      <c r="AW164" s="41">
        <f>+U164-AV164</f>
        <v>0</v>
      </c>
    </row>
    <row r="165" spans="1:49" x14ac:dyDescent="0.3">
      <c r="A165" s="42" t="s">
        <v>3</v>
      </c>
      <c r="B165" s="43" t="s">
        <v>0</v>
      </c>
      <c r="C165" s="44" t="s">
        <v>423</v>
      </c>
      <c r="D165" s="45" t="s">
        <v>243</v>
      </c>
      <c r="E165" s="44" t="s">
        <v>19</v>
      </c>
      <c r="F165" s="44" t="s">
        <v>574</v>
      </c>
      <c r="G165" s="44" t="s">
        <v>4224</v>
      </c>
      <c r="H165" s="45" t="s">
        <v>578</v>
      </c>
      <c r="I165" s="45" t="s">
        <v>579</v>
      </c>
      <c r="J165" s="45" t="s">
        <v>430</v>
      </c>
      <c r="K165" s="45" t="s">
        <v>430</v>
      </c>
      <c r="L165" s="44" t="s">
        <v>260</v>
      </c>
      <c r="M165" s="44" t="s">
        <v>561</v>
      </c>
      <c r="N165" s="46" t="s">
        <v>261</v>
      </c>
      <c r="O165" s="45" t="s">
        <v>260</v>
      </c>
      <c r="P165" s="45" t="s">
        <v>393</v>
      </c>
      <c r="Q165" s="45" t="s">
        <v>49</v>
      </c>
      <c r="R165" s="47" t="s">
        <v>48</v>
      </c>
      <c r="S165" s="38" t="s">
        <v>50</v>
      </c>
      <c r="T165" s="39">
        <v>6750</v>
      </c>
      <c r="U165" s="39">
        <v>1969</v>
      </c>
      <c r="V165" s="34"/>
      <c r="W165" s="34"/>
      <c r="X165" s="39">
        <v>1968.54</v>
      </c>
      <c r="Y165" s="50">
        <f>+IFERROR(X165/U165,0)</f>
        <v>0.99976637887252406</v>
      </c>
      <c r="Z165" s="49">
        <f>+U165-X165</f>
        <v>0.46000000000003638</v>
      </c>
      <c r="AA165" s="48"/>
      <c r="AB165" s="39">
        <v>1968.54</v>
      </c>
      <c r="AC165" s="49">
        <v>0.46000000000003638</v>
      </c>
      <c r="AD165" s="39">
        <v>398.88</v>
      </c>
      <c r="AE165" s="48"/>
      <c r="AF165" s="49">
        <v>398.88</v>
      </c>
      <c r="AG165" s="50">
        <f>+IFERROR(AF165/U165,0)</f>
        <v>0.20257998984255968</v>
      </c>
      <c r="AH165" s="49">
        <f>+Tabla1[[#This Row],[PIM]]-Tabla1[[#This Row],[DEVENGADO2]]</f>
        <v>1570.12</v>
      </c>
      <c r="AI165" s="35">
        <v>0</v>
      </c>
      <c r="AJ165" s="35">
        <v>0</v>
      </c>
      <c r="AK165" s="35">
        <v>0</v>
      </c>
      <c r="AL165" s="35">
        <v>0</v>
      </c>
      <c r="AM165" s="35">
        <v>0</v>
      </c>
      <c r="AN165" s="35">
        <v>0</v>
      </c>
      <c r="AO165" s="35">
        <v>398.88</v>
      </c>
      <c r="AP165" s="35">
        <v>0</v>
      </c>
      <c r="AQ165" s="35">
        <v>750</v>
      </c>
      <c r="AR165" s="35">
        <v>820.11999999999989</v>
      </c>
      <c r="AS165" s="35">
        <v>0</v>
      </c>
      <c r="AT165" s="35">
        <v>0</v>
      </c>
      <c r="AU165" s="35">
        <v>0</v>
      </c>
      <c r="AV165" s="41">
        <f t="shared" si="6"/>
        <v>1969</v>
      </c>
      <c r="AW165" s="41">
        <f>+U165-AV165</f>
        <v>0</v>
      </c>
    </row>
    <row r="166" spans="1:49" x14ac:dyDescent="0.3">
      <c r="A166" s="42" t="s">
        <v>3</v>
      </c>
      <c r="B166" s="43" t="s">
        <v>0</v>
      </c>
      <c r="C166" s="44" t="s">
        <v>423</v>
      </c>
      <c r="D166" s="45" t="s">
        <v>243</v>
      </c>
      <c r="E166" s="44" t="s">
        <v>19</v>
      </c>
      <c r="F166" s="44" t="s">
        <v>574</v>
      </c>
      <c r="G166" s="44" t="s">
        <v>4224</v>
      </c>
      <c r="H166" s="45" t="s">
        <v>91</v>
      </c>
      <c r="I166" s="45" t="s">
        <v>579</v>
      </c>
      <c r="J166" s="45" t="s">
        <v>430</v>
      </c>
      <c r="K166" s="45" t="s">
        <v>430</v>
      </c>
      <c r="L166" s="44" t="s">
        <v>260</v>
      </c>
      <c r="M166" s="44" t="s">
        <v>561</v>
      </c>
      <c r="N166" s="46" t="s">
        <v>261</v>
      </c>
      <c r="O166" s="45" t="s">
        <v>260</v>
      </c>
      <c r="P166" s="45" t="s">
        <v>393</v>
      </c>
      <c r="Q166" s="45" t="s">
        <v>67</v>
      </c>
      <c r="R166" s="47" t="s">
        <v>24</v>
      </c>
      <c r="S166" s="38" t="s">
        <v>66</v>
      </c>
      <c r="T166" s="39">
        <v>0</v>
      </c>
      <c r="U166" s="39">
        <v>4300</v>
      </c>
      <c r="V166" s="34"/>
      <c r="W166" s="34"/>
      <c r="X166" s="39">
        <v>4300</v>
      </c>
      <c r="Y166" s="50">
        <f>+IFERROR(X166/U166,0)</f>
        <v>1</v>
      </c>
      <c r="Z166" s="49">
        <f>+U166-X166</f>
        <v>0</v>
      </c>
      <c r="AA166" s="48"/>
      <c r="AB166" s="39">
        <v>4300</v>
      </c>
      <c r="AC166" s="49">
        <v>0</v>
      </c>
      <c r="AD166" s="39">
        <v>1686.2</v>
      </c>
      <c r="AE166" s="48"/>
      <c r="AF166" s="49">
        <v>1686.2</v>
      </c>
      <c r="AG166" s="50">
        <f>+IFERROR(AF166/U166,0)</f>
        <v>0.39213953488372094</v>
      </c>
      <c r="AH166" s="49">
        <f>+Tabla1[[#This Row],[PIM]]-Tabla1[[#This Row],[DEVENGADO2]]</f>
        <v>2613.8000000000002</v>
      </c>
      <c r="AI166" s="35">
        <v>500</v>
      </c>
      <c r="AJ166" s="35">
        <v>0</v>
      </c>
      <c r="AK166" s="35">
        <v>425.1</v>
      </c>
      <c r="AL166" s="35">
        <v>270.39999999999998</v>
      </c>
      <c r="AM166" s="35">
        <v>238</v>
      </c>
      <c r="AN166" s="35">
        <v>0</v>
      </c>
      <c r="AO166" s="35">
        <v>252.7</v>
      </c>
      <c r="AP166" s="35">
        <v>390.90909090909093</v>
      </c>
      <c r="AQ166" s="35">
        <v>390.90909090909093</v>
      </c>
      <c r="AR166" s="35">
        <v>390.90909090909093</v>
      </c>
      <c r="AS166" s="35">
        <v>100</v>
      </c>
      <c r="AT166" s="35">
        <v>100</v>
      </c>
      <c r="AU166" s="35">
        <v>1241.0727272727272</v>
      </c>
      <c r="AV166" s="41">
        <f t="shared" si="6"/>
        <v>4300</v>
      </c>
      <c r="AW166" s="41">
        <f>+U166-AV166</f>
        <v>0</v>
      </c>
    </row>
    <row r="167" spans="1:49" x14ac:dyDescent="0.3">
      <c r="A167" s="42" t="s">
        <v>3</v>
      </c>
      <c r="B167" s="43" t="s">
        <v>0</v>
      </c>
      <c r="C167" s="44" t="s">
        <v>423</v>
      </c>
      <c r="D167" s="45" t="s">
        <v>243</v>
      </c>
      <c r="E167" s="44" t="s">
        <v>19</v>
      </c>
      <c r="F167" s="44" t="s">
        <v>574</v>
      </c>
      <c r="G167" s="44" t="s">
        <v>4224</v>
      </c>
      <c r="H167" s="45" t="s">
        <v>91</v>
      </c>
      <c r="I167" s="45" t="s">
        <v>579</v>
      </c>
      <c r="J167" s="45" t="s">
        <v>430</v>
      </c>
      <c r="K167" s="45" t="s">
        <v>430</v>
      </c>
      <c r="L167" s="44" t="s">
        <v>260</v>
      </c>
      <c r="M167" s="44" t="s">
        <v>561</v>
      </c>
      <c r="N167" s="46" t="s">
        <v>261</v>
      </c>
      <c r="O167" s="45" t="s">
        <v>260</v>
      </c>
      <c r="P167" s="45" t="s">
        <v>393</v>
      </c>
      <c r="Q167" s="45" t="s">
        <v>69</v>
      </c>
      <c r="R167" s="47" t="s">
        <v>68</v>
      </c>
      <c r="S167" s="38" t="s">
        <v>70</v>
      </c>
      <c r="T167" s="39">
        <v>800</v>
      </c>
      <c r="U167" s="39">
        <v>0</v>
      </c>
      <c r="V167" s="34"/>
      <c r="W167" s="34"/>
      <c r="X167" s="39">
        <v>0</v>
      </c>
      <c r="Y167" s="50">
        <f>+IFERROR(X167/U167,0)</f>
        <v>0</v>
      </c>
      <c r="Z167" s="49">
        <f>+U167-X167</f>
        <v>0</v>
      </c>
      <c r="AA167" s="48"/>
      <c r="AB167" s="39">
        <v>0</v>
      </c>
      <c r="AC167" s="49">
        <v>0</v>
      </c>
      <c r="AD167" s="39">
        <v>0</v>
      </c>
      <c r="AE167" s="48"/>
      <c r="AF167" s="49">
        <v>0</v>
      </c>
      <c r="AG167" s="50">
        <f>+IFERROR(AF167/U167,0)</f>
        <v>0</v>
      </c>
      <c r="AH167" s="49">
        <f>+Tabla1[[#This Row],[PIM]]-Tabla1[[#This Row],[DEVENGADO2]]</f>
        <v>0</v>
      </c>
      <c r="AI167" s="35">
        <v>0</v>
      </c>
      <c r="AJ167" s="35">
        <v>0</v>
      </c>
      <c r="AK167" s="35">
        <v>0</v>
      </c>
      <c r="AL167" s="35">
        <v>0</v>
      </c>
      <c r="AM167" s="35">
        <v>0</v>
      </c>
      <c r="AN167" s="35">
        <v>0</v>
      </c>
      <c r="AO167" s="35">
        <v>0</v>
      </c>
      <c r="AP167" s="35">
        <v>0</v>
      </c>
      <c r="AQ167" s="35">
        <v>0</v>
      </c>
      <c r="AR167" s="35">
        <v>0</v>
      </c>
      <c r="AS167" s="35">
        <v>0</v>
      </c>
      <c r="AT167" s="35">
        <v>0</v>
      </c>
      <c r="AU167" s="35">
        <v>0</v>
      </c>
      <c r="AV167" s="41">
        <f t="shared" si="6"/>
        <v>0</v>
      </c>
      <c r="AW167" s="41">
        <f>+U167-AV167</f>
        <v>0</v>
      </c>
    </row>
    <row r="168" spans="1:49" x14ac:dyDescent="0.3">
      <c r="A168" s="42" t="s">
        <v>3</v>
      </c>
      <c r="B168" s="43" t="s">
        <v>0</v>
      </c>
      <c r="C168" s="44" t="s">
        <v>423</v>
      </c>
      <c r="D168" s="45" t="s">
        <v>243</v>
      </c>
      <c r="E168" s="44" t="s">
        <v>19</v>
      </c>
      <c r="F168" s="44" t="s">
        <v>574</v>
      </c>
      <c r="G168" s="44" t="s">
        <v>4224</v>
      </c>
      <c r="H168" s="45" t="s">
        <v>580</v>
      </c>
      <c r="I168" s="45" t="s">
        <v>579</v>
      </c>
      <c r="J168" s="45" t="s">
        <v>430</v>
      </c>
      <c r="K168" s="45" t="s">
        <v>430</v>
      </c>
      <c r="L168" s="44" t="s">
        <v>260</v>
      </c>
      <c r="M168" s="44" t="s">
        <v>561</v>
      </c>
      <c r="N168" s="46" t="s">
        <v>261</v>
      </c>
      <c r="O168" s="45" t="s">
        <v>260</v>
      </c>
      <c r="P168" s="45" t="s">
        <v>393</v>
      </c>
      <c r="Q168" s="45" t="s">
        <v>95</v>
      </c>
      <c r="R168" s="47" t="s">
        <v>25</v>
      </c>
      <c r="S168" s="38" t="s">
        <v>92</v>
      </c>
      <c r="T168" s="39">
        <v>2000</v>
      </c>
      <c r="U168" s="39">
        <v>100</v>
      </c>
      <c r="V168" s="34"/>
      <c r="W168" s="34"/>
      <c r="X168" s="39">
        <v>100</v>
      </c>
      <c r="Y168" s="50">
        <f>+IFERROR(X168/U168,0)</f>
        <v>1</v>
      </c>
      <c r="Z168" s="49">
        <f>+U168-X168</f>
        <v>0</v>
      </c>
      <c r="AA168" s="48"/>
      <c r="AB168" s="39">
        <v>100</v>
      </c>
      <c r="AC168" s="49">
        <v>0</v>
      </c>
      <c r="AD168" s="39">
        <v>0</v>
      </c>
      <c r="AE168" s="48"/>
      <c r="AF168" s="49">
        <v>0</v>
      </c>
      <c r="AG168" s="50">
        <f>+IFERROR(AF168/U168,0)</f>
        <v>0</v>
      </c>
      <c r="AH168" s="49">
        <f>+Tabla1[[#This Row],[PIM]]-Tabla1[[#This Row],[DEVENGADO2]]</f>
        <v>100</v>
      </c>
      <c r="AI168" s="35">
        <v>0</v>
      </c>
      <c r="AJ168" s="35">
        <v>0</v>
      </c>
      <c r="AK168" s="35">
        <v>0</v>
      </c>
      <c r="AL168" s="35">
        <v>0</v>
      </c>
      <c r="AM168" s="35">
        <v>0</v>
      </c>
      <c r="AN168" s="35">
        <v>0</v>
      </c>
      <c r="AO168" s="35">
        <v>0</v>
      </c>
      <c r="AP168" s="35">
        <v>0</v>
      </c>
      <c r="AQ168" s="35">
        <v>0</v>
      </c>
      <c r="AR168" s="35">
        <v>0</v>
      </c>
      <c r="AS168" s="35">
        <v>0</v>
      </c>
      <c r="AT168" s="35">
        <v>0</v>
      </c>
      <c r="AU168" s="35">
        <v>100</v>
      </c>
      <c r="AV168" s="41">
        <f t="shared" si="6"/>
        <v>100</v>
      </c>
      <c r="AW168" s="41">
        <f>+U168-AV168</f>
        <v>0</v>
      </c>
    </row>
    <row r="169" spans="1:49" x14ac:dyDescent="0.3">
      <c r="A169" s="42" t="s">
        <v>3</v>
      </c>
      <c r="B169" s="43" t="s">
        <v>0</v>
      </c>
      <c r="C169" s="44" t="s">
        <v>423</v>
      </c>
      <c r="D169" s="45" t="s">
        <v>243</v>
      </c>
      <c r="E169" s="44" t="s">
        <v>19</v>
      </c>
      <c r="F169" s="44" t="s">
        <v>574</v>
      </c>
      <c r="G169" s="44" t="s">
        <v>4224</v>
      </c>
      <c r="H169" s="45" t="s">
        <v>580</v>
      </c>
      <c r="I169" s="45" t="s">
        <v>579</v>
      </c>
      <c r="J169" s="45" t="s">
        <v>430</v>
      </c>
      <c r="K169" s="45" t="s">
        <v>430</v>
      </c>
      <c r="L169" s="44" t="s">
        <v>260</v>
      </c>
      <c r="M169" s="44" t="s">
        <v>561</v>
      </c>
      <c r="N169" s="46" t="s">
        <v>261</v>
      </c>
      <c r="O169" s="45" t="s">
        <v>260</v>
      </c>
      <c r="P169" s="45" t="s">
        <v>393</v>
      </c>
      <c r="Q169" s="45" t="s">
        <v>96</v>
      </c>
      <c r="R169" s="47" t="s">
        <v>26</v>
      </c>
      <c r="S169" s="38" t="s">
        <v>93</v>
      </c>
      <c r="T169" s="39">
        <v>0</v>
      </c>
      <c r="U169" s="39">
        <v>4300</v>
      </c>
      <c r="V169" s="34"/>
      <c r="W169" s="34"/>
      <c r="X169" s="39">
        <v>4300</v>
      </c>
      <c r="Y169" s="50">
        <f>+IFERROR(X169/U169,0)</f>
        <v>1</v>
      </c>
      <c r="Z169" s="49">
        <f>+U169-X169</f>
        <v>0</v>
      </c>
      <c r="AA169" s="48"/>
      <c r="AB169" s="39">
        <v>4300</v>
      </c>
      <c r="AC169" s="49">
        <v>0</v>
      </c>
      <c r="AD169" s="39">
        <v>0</v>
      </c>
      <c r="AE169" s="48"/>
      <c r="AF169" s="49">
        <v>0</v>
      </c>
      <c r="AG169" s="50">
        <f>+IFERROR(AF169/U169,0)</f>
        <v>0</v>
      </c>
      <c r="AH169" s="49">
        <f>+Tabla1[[#This Row],[PIM]]-Tabla1[[#This Row],[DEVENGADO2]]</f>
        <v>4300</v>
      </c>
      <c r="AI169" s="35">
        <v>0</v>
      </c>
      <c r="AJ169" s="35">
        <v>0</v>
      </c>
      <c r="AK169" s="35">
        <v>0</v>
      </c>
      <c r="AL169" s="35">
        <v>0</v>
      </c>
      <c r="AM169" s="35">
        <v>0</v>
      </c>
      <c r="AN169" s="35">
        <v>0</v>
      </c>
      <c r="AO169" s="35">
        <v>0</v>
      </c>
      <c r="AP169" s="35">
        <v>390.90909090909093</v>
      </c>
      <c r="AQ169" s="35">
        <v>390.90909090909093</v>
      </c>
      <c r="AR169" s="35">
        <v>390.90909090909093</v>
      </c>
      <c r="AS169" s="35">
        <v>390.90909090909093</v>
      </c>
      <c r="AT169" s="35">
        <v>390.90909090909093</v>
      </c>
      <c r="AU169" s="35">
        <v>2345.454545454545</v>
      </c>
      <c r="AV169" s="41">
        <f t="shared" si="6"/>
        <v>4300</v>
      </c>
      <c r="AW169" s="41">
        <f>+U169-AV169</f>
        <v>0</v>
      </c>
    </row>
    <row r="170" spans="1:49" x14ac:dyDescent="0.3">
      <c r="A170" s="42" t="s">
        <v>3</v>
      </c>
      <c r="B170" s="43" t="s">
        <v>0</v>
      </c>
      <c r="C170" s="44" t="s">
        <v>423</v>
      </c>
      <c r="D170" s="45" t="s">
        <v>243</v>
      </c>
      <c r="E170" s="44" t="s">
        <v>19</v>
      </c>
      <c r="F170" s="44" t="s">
        <v>574</v>
      </c>
      <c r="G170" s="44" t="s">
        <v>4224</v>
      </c>
      <c r="H170" s="45" t="s">
        <v>170</v>
      </c>
      <c r="I170" s="45" t="s">
        <v>579</v>
      </c>
      <c r="J170" s="45" t="s">
        <v>430</v>
      </c>
      <c r="K170" s="45" t="s">
        <v>430</v>
      </c>
      <c r="L170" s="44" t="s">
        <v>260</v>
      </c>
      <c r="M170" s="44" t="s">
        <v>561</v>
      </c>
      <c r="N170" s="46" t="s">
        <v>261</v>
      </c>
      <c r="O170" s="45" t="s">
        <v>260</v>
      </c>
      <c r="P170" s="45" t="s">
        <v>393</v>
      </c>
      <c r="Q170" s="45" t="s">
        <v>97</v>
      </c>
      <c r="R170" s="47" t="s">
        <v>27</v>
      </c>
      <c r="S170" s="38" t="s">
        <v>94</v>
      </c>
      <c r="T170" s="39">
        <v>0</v>
      </c>
      <c r="U170" s="39">
        <v>2300</v>
      </c>
      <c r="V170" s="34"/>
      <c r="W170" s="34"/>
      <c r="X170" s="39">
        <v>2300</v>
      </c>
      <c r="Y170" s="50">
        <f>+IFERROR(X170/U170,0)</f>
        <v>1</v>
      </c>
      <c r="Z170" s="49">
        <f>+U170-X170</f>
        <v>0</v>
      </c>
      <c r="AA170" s="48"/>
      <c r="AB170" s="39">
        <v>2300</v>
      </c>
      <c r="AC170" s="49">
        <v>0</v>
      </c>
      <c r="AD170" s="39">
        <v>1683</v>
      </c>
      <c r="AE170" s="48"/>
      <c r="AF170" s="49">
        <v>1683</v>
      </c>
      <c r="AG170" s="50">
        <f>+IFERROR(AF170/U170,0)</f>
        <v>0.73173913043478256</v>
      </c>
      <c r="AH170" s="49">
        <f>+Tabla1[[#This Row],[PIM]]-Tabla1[[#This Row],[DEVENGADO2]]</f>
        <v>617</v>
      </c>
      <c r="AI170" s="35">
        <v>0</v>
      </c>
      <c r="AJ170" s="35">
        <v>0</v>
      </c>
      <c r="AK170" s="35">
        <v>315</v>
      </c>
      <c r="AL170" s="35">
        <v>275</v>
      </c>
      <c r="AM170" s="35">
        <v>693</v>
      </c>
      <c r="AN170" s="35">
        <v>0</v>
      </c>
      <c r="AO170" s="35">
        <v>400</v>
      </c>
      <c r="AP170" s="35">
        <v>0</v>
      </c>
      <c r="AQ170" s="35">
        <v>0</v>
      </c>
      <c r="AR170" s="35">
        <v>0</v>
      </c>
      <c r="AS170" s="35">
        <v>0</v>
      </c>
      <c r="AT170" s="35">
        <v>0</v>
      </c>
      <c r="AU170" s="35">
        <v>617</v>
      </c>
      <c r="AV170" s="41">
        <f t="shared" si="6"/>
        <v>2300</v>
      </c>
      <c r="AW170" s="41">
        <f>+U170-AV170</f>
        <v>0</v>
      </c>
    </row>
    <row r="171" spans="1:49" x14ac:dyDescent="0.3">
      <c r="A171" s="42" t="s">
        <v>3</v>
      </c>
      <c r="B171" s="43" t="s">
        <v>0</v>
      </c>
      <c r="C171" s="44" t="s">
        <v>423</v>
      </c>
      <c r="D171" s="45" t="s">
        <v>243</v>
      </c>
      <c r="E171" s="44" t="s">
        <v>19</v>
      </c>
      <c r="F171" s="44" t="s">
        <v>574</v>
      </c>
      <c r="G171" s="44" t="s">
        <v>4224</v>
      </c>
      <c r="H171" s="45" t="s">
        <v>581</v>
      </c>
      <c r="I171" s="45" t="s">
        <v>269</v>
      </c>
      <c r="J171" s="45" t="s">
        <v>430</v>
      </c>
      <c r="K171" s="45" t="s">
        <v>430</v>
      </c>
      <c r="L171" s="44" t="s">
        <v>260</v>
      </c>
      <c r="M171" s="44" t="s">
        <v>561</v>
      </c>
      <c r="N171" s="46" t="s">
        <v>261</v>
      </c>
      <c r="O171" s="45" t="s">
        <v>260</v>
      </c>
      <c r="P171" s="45" t="s">
        <v>393</v>
      </c>
      <c r="Q171" s="45" t="s">
        <v>99</v>
      </c>
      <c r="R171" s="47" t="s">
        <v>98</v>
      </c>
      <c r="S171" s="38" t="s">
        <v>100</v>
      </c>
      <c r="T171" s="39">
        <v>5400</v>
      </c>
      <c r="U171" s="39">
        <v>5400</v>
      </c>
      <c r="V171" s="34"/>
      <c r="W171" s="34"/>
      <c r="X171" s="39">
        <v>5400</v>
      </c>
      <c r="Y171" s="50">
        <f>+IFERROR(X171/U171,0)</f>
        <v>1</v>
      </c>
      <c r="Z171" s="49">
        <f>+U171-X171</f>
        <v>0</v>
      </c>
      <c r="AA171" s="48"/>
      <c r="AB171" s="39">
        <v>5400</v>
      </c>
      <c r="AC171" s="49">
        <v>0</v>
      </c>
      <c r="AD171" s="39">
        <v>5400</v>
      </c>
      <c r="AE171" s="48"/>
      <c r="AF171" s="49">
        <v>1911</v>
      </c>
      <c r="AG171" s="50">
        <f>+IFERROR(AF171/U171,0)</f>
        <v>0.35388888888888886</v>
      </c>
      <c r="AH171" s="49">
        <f>+Tabla1[[#This Row],[PIM]]-Tabla1[[#This Row],[DEVENGADO2]]</f>
        <v>3489</v>
      </c>
      <c r="AI171" s="35">
        <v>358</v>
      </c>
      <c r="AJ171" s="35">
        <v>321.7</v>
      </c>
      <c r="AK171" s="35">
        <v>289.10000000000002</v>
      </c>
      <c r="AL171" s="35">
        <v>246.6</v>
      </c>
      <c r="AM171" s="35">
        <v>214.4</v>
      </c>
      <c r="AN171" s="35">
        <v>234.1</v>
      </c>
      <c r="AO171" s="35">
        <v>247.1</v>
      </c>
      <c r="AP171" s="35">
        <v>0</v>
      </c>
      <c r="AQ171" s="35">
        <v>697.8</v>
      </c>
      <c r="AR171" s="35">
        <v>697.8</v>
      </c>
      <c r="AS171" s="35">
        <v>697.8</v>
      </c>
      <c r="AT171" s="35">
        <v>697.8</v>
      </c>
      <c r="AU171" s="35">
        <v>697.8</v>
      </c>
      <c r="AV171" s="41">
        <f t="shared" si="6"/>
        <v>5400.0000000000009</v>
      </c>
      <c r="AW171" s="41">
        <f>+U171-AV171</f>
        <v>0</v>
      </c>
    </row>
    <row r="172" spans="1:49" x14ac:dyDescent="0.3">
      <c r="A172" s="42" t="s">
        <v>3</v>
      </c>
      <c r="B172" s="43" t="s">
        <v>0</v>
      </c>
      <c r="C172" s="44" t="s">
        <v>423</v>
      </c>
      <c r="D172" s="45" t="s">
        <v>243</v>
      </c>
      <c r="E172" s="44" t="s">
        <v>19</v>
      </c>
      <c r="F172" s="44" t="s">
        <v>574</v>
      </c>
      <c r="G172" s="44" t="s">
        <v>4224</v>
      </c>
      <c r="H172" s="45" t="s">
        <v>581</v>
      </c>
      <c r="I172" s="45" t="s">
        <v>269</v>
      </c>
      <c r="J172" s="45" t="s">
        <v>430</v>
      </c>
      <c r="K172" s="45" t="s">
        <v>430</v>
      </c>
      <c r="L172" s="44" t="s">
        <v>260</v>
      </c>
      <c r="M172" s="44" t="s">
        <v>561</v>
      </c>
      <c r="N172" s="46" t="s">
        <v>261</v>
      </c>
      <c r="O172" s="45" t="s">
        <v>260</v>
      </c>
      <c r="P172" s="45" t="s">
        <v>393</v>
      </c>
      <c r="Q172" s="45" t="s">
        <v>102</v>
      </c>
      <c r="R172" s="47" t="s">
        <v>101</v>
      </c>
      <c r="S172" s="38" t="s">
        <v>103</v>
      </c>
      <c r="T172" s="39">
        <v>1800</v>
      </c>
      <c r="U172" s="39">
        <v>1800</v>
      </c>
      <c r="V172" s="34"/>
      <c r="W172" s="34"/>
      <c r="X172" s="39">
        <v>1800</v>
      </c>
      <c r="Y172" s="50">
        <f>+IFERROR(X172/U172,0)</f>
        <v>1</v>
      </c>
      <c r="Z172" s="49">
        <f>+U172-X172</f>
        <v>0</v>
      </c>
      <c r="AA172" s="48"/>
      <c r="AB172" s="39">
        <v>1800</v>
      </c>
      <c r="AC172" s="49">
        <v>0</v>
      </c>
      <c r="AD172" s="39">
        <v>1800</v>
      </c>
      <c r="AE172" s="48"/>
      <c r="AF172" s="49">
        <v>594.1</v>
      </c>
      <c r="AG172" s="50">
        <f>+IFERROR(AF172/U172,0)</f>
        <v>0.33005555555555555</v>
      </c>
      <c r="AH172" s="49">
        <f>+Tabla1[[#This Row],[PIM]]-Tabla1[[#This Row],[DEVENGADO2]]</f>
        <v>1205.9000000000001</v>
      </c>
      <c r="AI172" s="35">
        <v>0</v>
      </c>
      <c r="AJ172" s="35">
        <v>0</v>
      </c>
      <c r="AK172" s="35">
        <v>0</v>
      </c>
      <c r="AL172" s="35">
        <v>336.8</v>
      </c>
      <c r="AM172" s="35">
        <v>0</v>
      </c>
      <c r="AN172" s="35">
        <v>110.3</v>
      </c>
      <c r="AO172" s="35">
        <v>147</v>
      </c>
      <c r="AP172" s="35">
        <v>0</v>
      </c>
      <c r="AQ172" s="35">
        <v>241.18</v>
      </c>
      <c r="AR172" s="35">
        <v>241.18</v>
      </c>
      <c r="AS172" s="35">
        <v>241.18</v>
      </c>
      <c r="AT172" s="35">
        <v>241.18</v>
      </c>
      <c r="AU172" s="35">
        <v>241.18</v>
      </c>
      <c r="AV172" s="41">
        <f t="shared" si="6"/>
        <v>1800.0000000000002</v>
      </c>
      <c r="AW172" s="41">
        <f>+U172-AV172</f>
        <v>0</v>
      </c>
    </row>
    <row r="173" spans="1:49" x14ac:dyDescent="0.3">
      <c r="A173" s="42" t="s">
        <v>3</v>
      </c>
      <c r="B173" s="43" t="s">
        <v>0</v>
      </c>
      <c r="C173" s="44" t="s">
        <v>423</v>
      </c>
      <c r="D173" s="45" t="s">
        <v>243</v>
      </c>
      <c r="E173" s="44" t="s">
        <v>19</v>
      </c>
      <c r="F173" s="44" t="s">
        <v>574</v>
      </c>
      <c r="G173" s="44" t="s">
        <v>4224</v>
      </c>
      <c r="H173" s="45" t="s">
        <v>581</v>
      </c>
      <c r="I173" s="45" t="s">
        <v>269</v>
      </c>
      <c r="J173" s="45" t="s">
        <v>430</v>
      </c>
      <c r="K173" s="45" t="s">
        <v>430</v>
      </c>
      <c r="L173" s="44" t="s">
        <v>260</v>
      </c>
      <c r="M173" s="44" t="s">
        <v>561</v>
      </c>
      <c r="N173" s="46" t="s">
        <v>261</v>
      </c>
      <c r="O173" s="45" t="s">
        <v>260</v>
      </c>
      <c r="P173" s="45" t="s">
        <v>393</v>
      </c>
      <c r="Q173" s="45" t="s">
        <v>111</v>
      </c>
      <c r="R173" s="47" t="s">
        <v>110</v>
      </c>
      <c r="S173" s="38" t="s">
        <v>112</v>
      </c>
      <c r="T173" s="39">
        <v>2400</v>
      </c>
      <c r="U173" s="39">
        <v>6120</v>
      </c>
      <c r="V173" s="34"/>
      <c r="W173" s="34"/>
      <c r="X173" s="39">
        <v>4080</v>
      </c>
      <c r="Y173" s="50">
        <f>+IFERROR(X173/U173,0)</f>
        <v>0.66666666666666663</v>
      </c>
      <c r="Z173" s="49">
        <f>+U173-X173</f>
        <v>2040</v>
      </c>
      <c r="AA173" s="48"/>
      <c r="AB173" s="39">
        <v>4080</v>
      </c>
      <c r="AC173" s="49">
        <v>2040</v>
      </c>
      <c r="AD173" s="39">
        <v>4080</v>
      </c>
      <c r="AE173" s="48"/>
      <c r="AF173" s="49">
        <v>3060</v>
      </c>
      <c r="AG173" s="50">
        <f>+IFERROR(AF173/U173,0)</f>
        <v>0.5</v>
      </c>
      <c r="AH173" s="49">
        <f>+Tabla1[[#This Row],[PIM]]-Tabla1[[#This Row],[DEVENGADO2]]</f>
        <v>3060</v>
      </c>
      <c r="AI173" s="35">
        <v>0</v>
      </c>
      <c r="AJ173" s="35">
        <v>1020</v>
      </c>
      <c r="AK173" s="35">
        <v>510</v>
      </c>
      <c r="AL173" s="35">
        <v>0</v>
      </c>
      <c r="AM173" s="35">
        <v>510</v>
      </c>
      <c r="AN173" s="35">
        <v>510</v>
      </c>
      <c r="AO173" s="35">
        <v>510</v>
      </c>
      <c r="AP173" s="35">
        <v>0</v>
      </c>
      <c r="AQ173" s="35">
        <v>612</v>
      </c>
      <c r="AR173" s="35">
        <v>612</v>
      </c>
      <c r="AS173" s="35">
        <v>612</v>
      </c>
      <c r="AT173" s="35">
        <v>612</v>
      </c>
      <c r="AU173" s="35">
        <v>612</v>
      </c>
      <c r="AV173" s="41">
        <f t="shared" si="6"/>
        <v>6120</v>
      </c>
      <c r="AW173" s="41">
        <f>+U173-AV173</f>
        <v>0</v>
      </c>
    </row>
    <row r="174" spans="1:49" x14ac:dyDescent="0.3">
      <c r="A174" s="42" t="s">
        <v>3</v>
      </c>
      <c r="B174" s="43" t="s">
        <v>0</v>
      </c>
      <c r="C174" s="44" t="s">
        <v>423</v>
      </c>
      <c r="D174" s="45" t="s">
        <v>243</v>
      </c>
      <c r="E174" s="44" t="s">
        <v>19</v>
      </c>
      <c r="F174" s="44" t="s">
        <v>574</v>
      </c>
      <c r="G174" s="44" t="s">
        <v>4224</v>
      </c>
      <c r="H174" s="45" t="s">
        <v>582</v>
      </c>
      <c r="I174" s="45" t="s">
        <v>579</v>
      </c>
      <c r="J174" s="45" t="s">
        <v>430</v>
      </c>
      <c r="K174" s="45" t="s">
        <v>430</v>
      </c>
      <c r="L174" s="44" t="s">
        <v>260</v>
      </c>
      <c r="M174" s="44" t="s">
        <v>561</v>
      </c>
      <c r="N174" s="46" t="s">
        <v>261</v>
      </c>
      <c r="O174" s="45" t="s">
        <v>260</v>
      </c>
      <c r="P174" s="45" t="s">
        <v>393</v>
      </c>
      <c r="Q174" s="45" t="s">
        <v>114</v>
      </c>
      <c r="R174" s="47" t="s">
        <v>113</v>
      </c>
      <c r="S174" s="38" t="s">
        <v>115</v>
      </c>
      <c r="T174" s="39">
        <v>0</v>
      </c>
      <c r="U174" s="39">
        <v>200</v>
      </c>
      <c r="V174" s="34"/>
      <c r="W174" s="34"/>
      <c r="X174" s="39">
        <v>200</v>
      </c>
      <c r="Y174" s="50">
        <f>+IFERROR(X174/U174,0)</f>
        <v>1</v>
      </c>
      <c r="Z174" s="49">
        <f>+U174-X174</f>
        <v>0</v>
      </c>
      <c r="AA174" s="48"/>
      <c r="AB174" s="39">
        <v>200</v>
      </c>
      <c r="AC174" s="49">
        <v>0</v>
      </c>
      <c r="AD174" s="39">
        <v>95</v>
      </c>
      <c r="AE174" s="48"/>
      <c r="AF174" s="49">
        <v>95</v>
      </c>
      <c r="AG174" s="50">
        <f>+IFERROR(AF174/U174,0)</f>
        <v>0.47499999999999998</v>
      </c>
      <c r="AH174" s="49">
        <f>+Tabla1[[#This Row],[PIM]]-Tabla1[[#This Row],[DEVENGADO2]]</f>
        <v>105</v>
      </c>
      <c r="AI174" s="35">
        <v>0</v>
      </c>
      <c r="AJ174" s="35">
        <v>0</v>
      </c>
      <c r="AK174" s="35">
        <v>35</v>
      </c>
      <c r="AL174" s="35">
        <v>0</v>
      </c>
      <c r="AM174" s="35">
        <v>30</v>
      </c>
      <c r="AN174" s="35">
        <v>0</v>
      </c>
      <c r="AO174" s="35">
        <v>30</v>
      </c>
      <c r="AP174" s="35">
        <v>0</v>
      </c>
      <c r="AQ174" s="35">
        <v>18.181818181818183</v>
      </c>
      <c r="AR174" s="35">
        <v>18.181818181818183</v>
      </c>
      <c r="AS174" s="35">
        <v>18.181818181818183</v>
      </c>
      <c r="AT174" s="35">
        <v>18.181818181818183</v>
      </c>
      <c r="AU174" s="35">
        <v>32.272727272727252</v>
      </c>
      <c r="AV174" s="41">
        <f t="shared" si="6"/>
        <v>200</v>
      </c>
      <c r="AW174" s="41">
        <f>+U174-AV174</f>
        <v>0</v>
      </c>
    </row>
    <row r="175" spans="1:49" x14ac:dyDescent="0.3">
      <c r="A175" s="42" t="s">
        <v>3</v>
      </c>
      <c r="B175" s="43" t="s">
        <v>0</v>
      </c>
      <c r="C175" s="44" t="s">
        <v>423</v>
      </c>
      <c r="D175" s="45" t="s">
        <v>243</v>
      </c>
      <c r="E175" s="44" t="s">
        <v>19</v>
      </c>
      <c r="F175" s="44" t="s">
        <v>574</v>
      </c>
      <c r="G175" s="44" t="s">
        <v>4224</v>
      </c>
      <c r="H175" s="45" t="s">
        <v>588</v>
      </c>
      <c r="I175" s="45" t="s">
        <v>579</v>
      </c>
      <c r="J175" s="45" t="s">
        <v>430</v>
      </c>
      <c r="K175" s="45" t="s">
        <v>430</v>
      </c>
      <c r="L175" s="44" t="s">
        <v>260</v>
      </c>
      <c r="M175" s="44" t="s">
        <v>561</v>
      </c>
      <c r="N175" s="46" t="s">
        <v>261</v>
      </c>
      <c r="O175" s="45" t="s">
        <v>260</v>
      </c>
      <c r="P175" s="45" t="s">
        <v>393</v>
      </c>
      <c r="Q175" s="45" t="s">
        <v>126</v>
      </c>
      <c r="R175" s="47" t="s">
        <v>125</v>
      </c>
      <c r="S175" s="38" t="s">
        <v>127</v>
      </c>
      <c r="T175" s="39">
        <v>40800</v>
      </c>
      <c r="U175" s="39">
        <v>0</v>
      </c>
      <c r="V175" s="34"/>
      <c r="W175" s="34"/>
      <c r="X175" s="39">
        <v>0</v>
      </c>
      <c r="Y175" s="50">
        <f>+IFERROR(X175/U175,0)</f>
        <v>0</v>
      </c>
      <c r="Z175" s="49">
        <f>+U175-X175</f>
        <v>0</v>
      </c>
      <c r="AA175" s="48"/>
      <c r="AB175" s="39">
        <v>0</v>
      </c>
      <c r="AC175" s="49">
        <v>0</v>
      </c>
      <c r="AD175" s="39">
        <v>0</v>
      </c>
      <c r="AE175" s="48"/>
      <c r="AF175" s="49">
        <v>0</v>
      </c>
      <c r="AG175" s="50">
        <f>+IFERROR(AF175/U175,0)</f>
        <v>0</v>
      </c>
      <c r="AH175" s="49">
        <f>+Tabla1[[#This Row],[PIM]]-Tabla1[[#This Row],[DEVENGADO2]]</f>
        <v>0</v>
      </c>
      <c r="AI175" s="35">
        <v>0</v>
      </c>
      <c r="AJ175" s="35">
        <v>0</v>
      </c>
      <c r="AK175" s="35">
        <v>0</v>
      </c>
      <c r="AL175" s="35">
        <v>0</v>
      </c>
      <c r="AM175" s="35">
        <v>0</v>
      </c>
      <c r="AN175" s="35">
        <v>0</v>
      </c>
      <c r="AO175" s="35">
        <v>0</v>
      </c>
      <c r="AP175" s="35">
        <v>0</v>
      </c>
      <c r="AQ175" s="35">
        <v>0</v>
      </c>
      <c r="AR175" s="35">
        <v>0</v>
      </c>
      <c r="AS175" s="35">
        <v>0</v>
      </c>
      <c r="AT175" s="35">
        <v>0</v>
      </c>
      <c r="AU175" s="35">
        <v>0</v>
      </c>
      <c r="AV175" s="41">
        <f t="shared" si="6"/>
        <v>0</v>
      </c>
      <c r="AW175" s="41">
        <f>+U175-AV175</f>
        <v>0</v>
      </c>
    </row>
    <row r="176" spans="1:49" x14ac:dyDescent="0.3">
      <c r="A176" s="42" t="s">
        <v>3</v>
      </c>
      <c r="B176" s="43" t="s">
        <v>0</v>
      </c>
      <c r="C176" s="44" t="s">
        <v>423</v>
      </c>
      <c r="D176" s="45" t="s">
        <v>243</v>
      </c>
      <c r="E176" s="44" t="s">
        <v>19</v>
      </c>
      <c r="F176" s="44" t="s">
        <v>574</v>
      </c>
      <c r="G176" s="44" t="s">
        <v>4224</v>
      </c>
      <c r="H176" s="45" t="s">
        <v>583</v>
      </c>
      <c r="I176" s="45" t="s">
        <v>579</v>
      </c>
      <c r="J176" s="45" t="s">
        <v>430</v>
      </c>
      <c r="K176" s="45" t="s">
        <v>430</v>
      </c>
      <c r="L176" s="44" t="s">
        <v>260</v>
      </c>
      <c r="M176" s="44" t="s">
        <v>561</v>
      </c>
      <c r="N176" s="46" t="s">
        <v>261</v>
      </c>
      <c r="O176" s="45" t="s">
        <v>260</v>
      </c>
      <c r="P176" s="45" t="s">
        <v>393</v>
      </c>
      <c r="Q176" s="45" t="s">
        <v>132</v>
      </c>
      <c r="R176" s="47" t="s">
        <v>131</v>
      </c>
      <c r="S176" s="38" t="s">
        <v>70</v>
      </c>
      <c r="T176" s="39">
        <v>5200</v>
      </c>
      <c r="U176" s="39">
        <v>0</v>
      </c>
      <c r="V176" s="34"/>
      <c r="W176" s="34"/>
      <c r="X176" s="39">
        <v>0</v>
      </c>
      <c r="Y176" s="50">
        <f>+IFERROR(X176/U176,0)</f>
        <v>0</v>
      </c>
      <c r="Z176" s="49">
        <f>+U176-X176</f>
        <v>0</v>
      </c>
      <c r="AA176" s="48"/>
      <c r="AB176" s="39">
        <v>0</v>
      </c>
      <c r="AC176" s="49">
        <v>0</v>
      </c>
      <c r="AD176" s="39">
        <v>0</v>
      </c>
      <c r="AE176" s="48"/>
      <c r="AF176" s="49">
        <v>0</v>
      </c>
      <c r="AG176" s="50">
        <f>+IFERROR(AF176/U176,0)</f>
        <v>0</v>
      </c>
      <c r="AH176" s="49">
        <f>+Tabla1[[#This Row],[PIM]]-Tabla1[[#This Row],[DEVENGADO2]]</f>
        <v>0</v>
      </c>
      <c r="AI176" s="35">
        <v>0</v>
      </c>
      <c r="AJ176" s="35">
        <v>0</v>
      </c>
      <c r="AK176" s="35">
        <v>0</v>
      </c>
      <c r="AL176" s="35">
        <v>0</v>
      </c>
      <c r="AM176" s="35">
        <v>0</v>
      </c>
      <c r="AN176" s="35">
        <v>0</v>
      </c>
      <c r="AO176" s="35">
        <v>0</v>
      </c>
      <c r="AP176" s="35">
        <v>0</v>
      </c>
      <c r="AQ176" s="35">
        <v>0</v>
      </c>
      <c r="AR176" s="35">
        <v>0</v>
      </c>
      <c r="AS176" s="35">
        <v>0</v>
      </c>
      <c r="AT176" s="35">
        <v>0</v>
      </c>
      <c r="AU176" s="35">
        <v>0</v>
      </c>
      <c r="AV176" s="41">
        <f t="shared" si="6"/>
        <v>0</v>
      </c>
      <c r="AW176" s="41">
        <f>+U176-AV176</f>
        <v>0</v>
      </c>
    </row>
    <row r="177" spans="1:49" x14ac:dyDescent="0.3">
      <c r="A177" s="42" t="s">
        <v>3</v>
      </c>
      <c r="B177" s="43" t="s">
        <v>0</v>
      </c>
      <c r="C177" s="44" t="s">
        <v>423</v>
      </c>
      <c r="D177" s="45" t="s">
        <v>243</v>
      </c>
      <c r="E177" s="44" t="s">
        <v>19</v>
      </c>
      <c r="F177" s="44" t="s">
        <v>574</v>
      </c>
      <c r="G177" s="44" t="s">
        <v>4224</v>
      </c>
      <c r="H177" s="45" t="s">
        <v>584</v>
      </c>
      <c r="I177" s="45" t="s">
        <v>579</v>
      </c>
      <c r="J177" s="45" t="s">
        <v>430</v>
      </c>
      <c r="K177" s="45" t="s">
        <v>430</v>
      </c>
      <c r="L177" s="44" t="s">
        <v>260</v>
      </c>
      <c r="M177" s="44" t="s">
        <v>561</v>
      </c>
      <c r="N177" s="46" t="s">
        <v>261</v>
      </c>
      <c r="O177" s="45" t="s">
        <v>260</v>
      </c>
      <c r="P177" s="45" t="s">
        <v>393</v>
      </c>
      <c r="Q177" s="45" t="s">
        <v>141</v>
      </c>
      <c r="R177" s="47" t="s">
        <v>140</v>
      </c>
      <c r="S177" s="38" t="s">
        <v>142</v>
      </c>
      <c r="T177" s="39">
        <v>54000</v>
      </c>
      <c r="U177" s="39">
        <v>45000</v>
      </c>
      <c r="V177" s="34"/>
      <c r="W177" s="34"/>
      <c r="X177" s="39">
        <v>45000</v>
      </c>
      <c r="Y177" s="50">
        <f>+IFERROR(X177/U177,0)</f>
        <v>1</v>
      </c>
      <c r="Z177" s="49">
        <f>+U177-X177</f>
        <v>0</v>
      </c>
      <c r="AA177" s="48"/>
      <c r="AB177" s="39">
        <v>45000</v>
      </c>
      <c r="AC177" s="49">
        <v>0</v>
      </c>
      <c r="AD177" s="39">
        <v>45000</v>
      </c>
      <c r="AE177" s="48"/>
      <c r="AF177" s="49">
        <v>27000</v>
      </c>
      <c r="AG177" s="50">
        <f>+IFERROR(AF177/U177,0)</f>
        <v>0.6</v>
      </c>
      <c r="AH177" s="49">
        <f>+Tabla1[[#This Row],[PIM]]-Tabla1[[#This Row],[DEVENGADO2]]</f>
        <v>18000</v>
      </c>
      <c r="AI177" s="35">
        <v>0</v>
      </c>
      <c r="AJ177" s="35">
        <v>4500</v>
      </c>
      <c r="AK177" s="35">
        <v>4500</v>
      </c>
      <c r="AL177" s="35">
        <v>4500</v>
      </c>
      <c r="AM177" s="35">
        <v>4500</v>
      </c>
      <c r="AN177" s="35">
        <v>4500</v>
      </c>
      <c r="AO177" s="35">
        <v>4500</v>
      </c>
      <c r="AP177" s="35">
        <v>0</v>
      </c>
      <c r="AQ177" s="35">
        <v>5400</v>
      </c>
      <c r="AR177" s="35">
        <v>5400</v>
      </c>
      <c r="AS177" s="35">
        <v>5400</v>
      </c>
      <c r="AT177" s="35">
        <v>1800</v>
      </c>
      <c r="AU177" s="35">
        <v>0</v>
      </c>
      <c r="AV177" s="41">
        <f t="shared" si="6"/>
        <v>45000</v>
      </c>
      <c r="AW177" s="41">
        <f>+U177-AV177</f>
        <v>0</v>
      </c>
    </row>
    <row r="178" spans="1:49" x14ac:dyDescent="0.3">
      <c r="A178" s="42" t="s">
        <v>3</v>
      </c>
      <c r="B178" s="43" t="s">
        <v>0</v>
      </c>
      <c r="C178" s="44" t="s">
        <v>423</v>
      </c>
      <c r="D178" s="45" t="s">
        <v>243</v>
      </c>
      <c r="E178" s="44" t="s">
        <v>19</v>
      </c>
      <c r="F178" s="44" t="s">
        <v>574</v>
      </c>
      <c r="G178" s="44" t="s">
        <v>4224</v>
      </c>
      <c r="H178" s="45" t="s">
        <v>170</v>
      </c>
      <c r="I178" s="45" t="s">
        <v>579</v>
      </c>
      <c r="J178" s="45" t="s">
        <v>430</v>
      </c>
      <c r="K178" s="45" t="s">
        <v>430</v>
      </c>
      <c r="L178" s="44" t="s">
        <v>260</v>
      </c>
      <c r="M178" s="44" t="s">
        <v>561</v>
      </c>
      <c r="N178" s="46" t="s">
        <v>261</v>
      </c>
      <c r="O178" s="45" t="s">
        <v>260</v>
      </c>
      <c r="P178" s="45" t="s">
        <v>393</v>
      </c>
      <c r="Q178" s="45" t="s">
        <v>172</v>
      </c>
      <c r="R178" s="47" t="s">
        <v>171</v>
      </c>
      <c r="S178" s="38" t="s">
        <v>173</v>
      </c>
      <c r="T178" s="39">
        <v>0</v>
      </c>
      <c r="U178" s="39">
        <v>0</v>
      </c>
      <c r="V178" s="34"/>
      <c r="W178" s="34"/>
      <c r="X178" s="39">
        <v>0</v>
      </c>
      <c r="Y178" s="50">
        <f>+IFERROR(X178/U178,0)</f>
        <v>0</v>
      </c>
      <c r="Z178" s="49">
        <f>+U178-X178</f>
        <v>0</v>
      </c>
      <c r="AA178" s="48"/>
      <c r="AB178" s="39">
        <v>0</v>
      </c>
      <c r="AC178" s="49">
        <v>0</v>
      </c>
      <c r="AD178" s="39">
        <v>0</v>
      </c>
      <c r="AE178" s="48"/>
      <c r="AF178" s="49">
        <v>0</v>
      </c>
      <c r="AG178" s="50">
        <f>+IFERROR(AF178/U178,0)</f>
        <v>0</v>
      </c>
      <c r="AH178" s="49">
        <f>+Tabla1[[#This Row],[PIM]]-Tabla1[[#This Row],[DEVENGADO2]]</f>
        <v>0</v>
      </c>
      <c r="AI178" s="35">
        <v>0</v>
      </c>
      <c r="AJ178" s="35">
        <v>0</v>
      </c>
      <c r="AK178" s="35">
        <v>0</v>
      </c>
      <c r="AL178" s="35">
        <v>0</v>
      </c>
      <c r="AM178" s="35">
        <v>0</v>
      </c>
      <c r="AN178" s="35">
        <v>0</v>
      </c>
      <c r="AO178" s="35">
        <v>0</v>
      </c>
      <c r="AP178" s="35">
        <v>0</v>
      </c>
      <c r="AQ178" s="35">
        <v>0</v>
      </c>
      <c r="AR178" s="35">
        <v>0</v>
      </c>
      <c r="AS178" s="35">
        <v>0</v>
      </c>
      <c r="AT178" s="35">
        <v>0</v>
      </c>
      <c r="AU178" s="35">
        <v>0</v>
      </c>
      <c r="AV178" s="41">
        <f t="shared" si="6"/>
        <v>0</v>
      </c>
      <c r="AW178" s="41">
        <f>+U178-AV178</f>
        <v>0</v>
      </c>
    </row>
    <row r="179" spans="1:49" x14ac:dyDescent="0.3">
      <c r="A179" s="42" t="s">
        <v>3</v>
      </c>
      <c r="B179" s="43" t="s">
        <v>0</v>
      </c>
      <c r="C179" s="44" t="s">
        <v>423</v>
      </c>
      <c r="D179" s="45" t="s">
        <v>243</v>
      </c>
      <c r="E179" s="44" t="s">
        <v>19</v>
      </c>
      <c r="F179" s="44" t="s">
        <v>574</v>
      </c>
      <c r="G179" s="44" t="s">
        <v>4224</v>
      </c>
      <c r="H179" s="45" t="s">
        <v>178</v>
      </c>
      <c r="I179" s="45" t="s">
        <v>269</v>
      </c>
      <c r="J179" s="45" t="s">
        <v>430</v>
      </c>
      <c r="K179" s="45" t="s">
        <v>430</v>
      </c>
      <c r="L179" s="44" t="s">
        <v>260</v>
      </c>
      <c r="M179" s="44" t="s">
        <v>561</v>
      </c>
      <c r="N179" s="46" t="s">
        <v>261</v>
      </c>
      <c r="O179" s="45" t="s">
        <v>260</v>
      </c>
      <c r="P179" s="45" t="s">
        <v>393</v>
      </c>
      <c r="Q179" s="45" t="s">
        <v>177</v>
      </c>
      <c r="R179" s="47" t="s">
        <v>28</v>
      </c>
      <c r="S179" s="38" t="s">
        <v>178</v>
      </c>
      <c r="T179" s="39">
        <v>61200</v>
      </c>
      <c r="U179" s="39">
        <v>65267</v>
      </c>
      <c r="V179" s="34"/>
      <c r="W179" s="34"/>
      <c r="X179" s="39">
        <v>37667</v>
      </c>
      <c r="Y179" s="50">
        <f>+IFERROR(X179/U179,0)</f>
        <v>0.5771216694501049</v>
      </c>
      <c r="Z179" s="49">
        <f>+U179-X179</f>
        <v>27600</v>
      </c>
      <c r="AA179" s="48"/>
      <c r="AB179" s="39">
        <v>37667</v>
      </c>
      <c r="AC179" s="49">
        <v>27600</v>
      </c>
      <c r="AD179" s="39">
        <v>35371.199999999997</v>
      </c>
      <c r="AE179" s="48"/>
      <c r="AF179" s="49">
        <v>30771.200000000001</v>
      </c>
      <c r="AG179" s="50">
        <f>+IFERROR(AF179/U179,0)</f>
        <v>0.4714664378629323</v>
      </c>
      <c r="AH179" s="49">
        <f>+Tabla1[[#This Row],[PIM]]-Tabla1[[#This Row],[DEVENGADO2]]</f>
        <v>34495.800000000003</v>
      </c>
      <c r="AI179" s="35">
        <v>3833.5</v>
      </c>
      <c r="AJ179" s="35">
        <v>4033.5</v>
      </c>
      <c r="AK179" s="35">
        <v>4760</v>
      </c>
      <c r="AL179" s="35">
        <v>5244.2</v>
      </c>
      <c r="AM179" s="35">
        <v>3400</v>
      </c>
      <c r="AN179" s="35">
        <v>4600</v>
      </c>
      <c r="AO179" s="35">
        <v>4900</v>
      </c>
      <c r="AP179" s="35">
        <v>0</v>
      </c>
      <c r="AQ179" s="35">
        <v>5800</v>
      </c>
      <c r="AR179" s="35">
        <v>5800</v>
      </c>
      <c r="AS179" s="35">
        <v>5800</v>
      </c>
      <c r="AT179" s="35">
        <v>5800</v>
      </c>
      <c r="AU179" s="35">
        <v>11295.800000000003</v>
      </c>
      <c r="AV179" s="41">
        <f t="shared" si="6"/>
        <v>65267</v>
      </c>
      <c r="AW179" s="41">
        <f>+U179-AV179</f>
        <v>0</v>
      </c>
    </row>
    <row r="180" spans="1:49" x14ac:dyDescent="0.3">
      <c r="A180" s="42" t="s">
        <v>3</v>
      </c>
      <c r="B180" s="43" t="s">
        <v>0</v>
      </c>
      <c r="C180" s="44" t="s">
        <v>423</v>
      </c>
      <c r="D180" s="45" t="s">
        <v>243</v>
      </c>
      <c r="E180" s="44" t="s">
        <v>19</v>
      </c>
      <c r="F180" s="44" t="s">
        <v>574</v>
      </c>
      <c r="G180" s="44" t="s">
        <v>4224</v>
      </c>
      <c r="H180" s="45" t="s">
        <v>422</v>
      </c>
      <c r="I180" s="45" t="s">
        <v>579</v>
      </c>
      <c r="J180" s="45" t="s">
        <v>430</v>
      </c>
      <c r="K180" s="45" t="s">
        <v>430</v>
      </c>
      <c r="L180" s="44" t="s">
        <v>260</v>
      </c>
      <c r="M180" s="44" t="s">
        <v>561</v>
      </c>
      <c r="N180" s="46" t="s">
        <v>261</v>
      </c>
      <c r="O180" s="45" t="s">
        <v>260</v>
      </c>
      <c r="P180" s="45" t="s">
        <v>393</v>
      </c>
      <c r="Q180" s="45" t="s">
        <v>585</v>
      </c>
      <c r="R180" s="47" t="s">
        <v>200</v>
      </c>
      <c r="S180" s="38" t="s">
        <v>586</v>
      </c>
      <c r="T180" s="39">
        <v>22500</v>
      </c>
      <c r="U180" s="39">
        <v>0</v>
      </c>
      <c r="V180" s="34"/>
      <c r="W180" s="34"/>
      <c r="X180" s="39">
        <v>0</v>
      </c>
      <c r="Y180" s="50">
        <f>+IFERROR(X180/U180,0)</f>
        <v>0</v>
      </c>
      <c r="Z180" s="49">
        <f>+U180-X180</f>
        <v>0</v>
      </c>
      <c r="AA180" s="48"/>
      <c r="AB180" s="39">
        <v>0</v>
      </c>
      <c r="AC180" s="49">
        <v>0</v>
      </c>
      <c r="AD180" s="39">
        <v>0</v>
      </c>
      <c r="AE180" s="48"/>
      <c r="AF180" s="49">
        <v>0</v>
      </c>
      <c r="AG180" s="50">
        <f>+IFERROR(AF180/U180,0)</f>
        <v>0</v>
      </c>
      <c r="AH180" s="49">
        <f>+Tabla1[[#This Row],[PIM]]-Tabla1[[#This Row],[DEVENGADO2]]</f>
        <v>0</v>
      </c>
      <c r="AI180" s="35">
        <v>0</v>
      </c>
      <c r="AJ180" s="35">
        <v>0</v>
      </c>
      <c r="AK180" s="35">
        <v>0</v>
      </c>
      <c r="AL180" s="35">
        <v>0</v>
      </c>
      <c r="AM180" s="35">
        <v>0</v>
      </c>
      <c r="AN180" s="35">
        <v>0</v>
      </c>
      <c r="AO180" s="35">
        <v>0</v>
      </c>
      <c r="AP180" s="35">
        <v>0</v>
      </c>
      <c r="AQ180" s="35">
        <v>0</v>
      </c>
      <c r="AR180" s="35">
        <v>0</v>
      </c>
      <c r="AS180" s="35">
        <v>0</v>
      </c>
      <c r="AT180" s="35">
        <v>0</v>
      </c>
      <c r="AU180" s="35">
        <v>0</v>
      </c>
      <c r="AV180" s="41">
        <f t="shared" si="6"/>
        <v>0</v>
      </c>
      <c r="AW180" s="41">
        <f>+U180-AV180</f>
        <v>0</v>
      </c>
    </row>
    <row r="181" spans="1:49" x14ac:dyDescent="0.3">
      <c r="A181" s="42" t="s">
        <v>3</v>
      </c>
      <c r="B181" s="43" t="s">
        <v>0</v>
      </c>
      <c r="C181" s="44" t="s">
        <v>423</v>
      </c>
      <c r="D181" s="45" t="s">
        <v>243</v>
      </c>
      <c r="E181" s="44" t="s">
        <v>19</v>
      </c>
      <c r="F181" s="44" t="s">
        <v>574</v>
      </c>
      <c r="G181" s="44" t="s">
        <v>4225</v>
      </c>
      <c r="H181" s="45" t="s">
        <v>4</v>
      </c>
      <c r="I181" s="45" t="s">
        <v>269</v>
      </c>
      <c r="J181" s="45" t="s">
        <v>430</v>
      </c>
      <c r="K181" s="45" t="s">
        <v>430</v>
      </c>
      <c r="L181" s="44" t="s">
        <v>262</v>
      </c>
      <c r="M181" s="44" t="s">
        <v>562</v>
      </c>
      <c r="N181" s="46" t="s">
        <v>263</v>
      </c>
      <c r="O181" s="45" t="s">
        <v>262</v>
      </c>
      <c r="P181" s="45" t="s">
        <v>397</v>
      </c>
      <c r="Q181" s="45" t="s">
        <v>415</v>
      </c>
      <c r="R181" s="47" t="s">
        <v>526</v>
      </c>
      <c r="S181" s="38" t="s">
        <v>575</v>
      </c>
      <c r="T181" s="39">
        <v>0</v>
      </c>
      <c r="U181" s="39">
        <v>600</v>
      </c>
      <c r="V181" s="34"/>
      <c r="W181" s="34"/>
      <c r="X181" s="39">
        <v>600</v>
      </c>
      <c r="Y181" s="50">
        <f>+IFERROR(X181/U181,0)</f>
        <v>1</v>
      </c>
      <c r="Z181" s="49">
        <f>+U181-X181</f>
        <v>0</v>
      </c>
      <c r="AA181" s="48"/>
      <c r="AB181" s="39">
        <v>600</v>
      </c>
      <c r="AC181" s="49">
        <v>0</v>
      </c>
      <c r="AD181" s="39">
        <v>0</v>
      </c>
      <c r="AE181" s="48"/>
      <c r="AF181" s="49">
        <v>0</v>
      </c>
      <c r="AG181" s="50">
        <f>+IFERROR(AF181/U181,0)</f>
        <v>0</v>
      </c>
      <c r="AH181" s="49">
        <f>+Tabla1[[#This Row],[PIM]]-Tabla1[[#This Row],[DEVENGADO2]]</f>
        <v>600</v>
      </c>
      <c r="AI181" s="35">
        <v>0</v>
      </c>
      <c r="AJ181" s="35">
        <v>0</v>
      </c>
      <c r="AK181" s="35">
        <v>0</v>
      </c>
      <c r="AL181" s="35">
        <v>0</v>
      </c>
      <c r="AM181" s="35">
        <v>0</v>
      </c>
      <c r="AN181" s="35">
        <v>0</v>
      </c>
      <c r="AO181" s="35">
        <v>0</v>
      </c>
      <c r="AP181" s="35">
        <v>300</v>
      </c>
      <c r="AQ181" s="35">
        <v>0</v>
      </c>
      <c r="AR181" s="35">
        <v>0</v>
      </c>
      <c r="AS181" s="35">
        <v>0</v>
      </c>
      <c r="AT181" s="35">
        <v>0</v>
      </c>
      <c r="AU181" s="35">
        <v>300</v>
      </c>
      <c r="AV181" s="41">
        <f t="shared" si="6"/>
        <v>600</v>
      </c>
      <c r="AW181" s="41">
        <f>+U181-AV181</f>
        <v>0</v>
      </c>
    </row>
    <row r="182" spans="1:49" x14ac:dyDescent="0.3">
      <c r="A182" s="42" t="s">
        <v>3</v>
      </c>
      <c r="B182" s="43" t="s">
        <v>0</v>
      </c>
      <c r="C182" s="44" t="s">
        <v>423</v>
      </c>
      <c r="D182" s="45" t="s">
        <v>243</v>
      </c>
      <c r="E182" s="44" t="s">
        <v>19</v>
      </c>
      <c r="F182" s="44" t="s">
        <v>574</v>
      </c>
      <c r="G182" s="44" t="s">
        <v>4225</v>
      </c>
      <c r="H182" s="45" t="s">
        <v>4</v>
      </c>
      <c r="I182" s="45" t="s">
        <v>269</v>
      </c>
      <c r="J182" s="45" t="s">
        <v>430</v>
      </c>
      <c r="K182" s="45" t="s">
        <v>430</v>
      </c>
      <c r="L182" s="44" t="s">
        <v>262</v>
      </c>
      <c r="M182" s="44" t="s">
        <v>562</v>
      </c>
      <c r="N182" s="46" t="s">
        <v>263</v>
      </c>
      <c r="O182" s="45" t="s">
        <v>262</v>
      </c>
      <c r="P182" s="45" t="s">
        <v>397</v>
      </c>
      <c r="Q182" s="45" t="s">
        <v>417</v>
      </c>
      <c r="R182" s="47" t="s">
        <v>530</v>
      </c>
      <c r="S182" s="38" t="s">
        <v>587</v>
      </c>
      <c r="T182" s="39">
        <v>0</v>
      </c>
      <c r="U182" s="39">
        <v>33578</v>
      </c>
      <c r="V182" s="34"/>
      <c r="W182" s="34"/>
      <c r="X182" s="39">
        <v>33578</v>
      </c>
      <c r="Y182" s="50">
        <f>+IFERROR(X182/U182,0)</f>
        <v>1</v>
      </c>
      <c r="Z182" s="49">
        <f>+U182-X182</f>
        <v>0</v>
      </c>
      <c r="AA182" s="48"/>
      <c r="AB182" s="39">
        <v>33578</v>
      </c>
      <c r="AC182" s="49">
        <v>0</v>
      </c>
      <c r="AD182" s="39">
        <v>18197.29</v>
      </c>
      <c r="AE182" s="48"/>
      <c r="AF182" s="49">
        <v>18197.29</v>
      </c>
      <c r="AG182" s="50">
        <f>+IFERROR(AF182/U182,0)</f>
        <v>0.54194085413068083</v>
      </c>
      <c r="AH182" s="49">
        <f>+Tabla1[[#This Row],[PIM]]-Tabla1[[#This Row],[DEVENGADO2]]</f>
        <v>15380.71</v>
      </c>
      <c r="AI182" s="35">
        <v>2600</v>
      </c>
      <c r="AJ182" s="35">
        <v>2599.64</v>
      </c>
      <c r="AK182" s="35">
        <v>2600</v>
      </c>
      <c r="AL182" s="35">
        <v>2600</v>
      </c>
      <c r="AM182" s="35">
        <v>2600</v>
      </c>
      <c r="AN182" s="35">
        <v>2597.65</v>
      </c>
      <c r="AO182" s="35">
        <v>2600</v>
      </c>
      <c r="AP182" s="35">
        <v>0</v>
      </c>
      <c r="AQ182" s="35">
        <v>2600</v>
      </c>
      <c r="AR182" s="35">
        <v>2600</v>
      </c>
      <c r="AS182" s="35">
        <v>2600</v>
      </c>
      <c r="AT182" s="35">
        <v>2600</v>
      </c>
      <c r="AU182" s="35">
        <v>4980.7099999999991</v>
      </c>
      <c r="AV182" s="41">
        <f t="shared" si="6"/>
        <v>33578</v>
      </c>
      <c r="AW182" s="41">
        <f>+U182-AV182</f>
        <v>0</v>
      </c>
    </row>
    <row r="183" spans="1:49" x14ac:dyDescent="0.3">
      <c r="A183" s="42" t="s">
        <v>3</v>
      </c>
      <c r="B183" s="43" t="s">
        <v>0</v>
      </c>
      <c r="C183" s="44" t="s">
        <v>423</v>
      </c>
      <c r="D183" s="45" t="s">
        <v>243</v>
      </c>
      <c r="E183" s="44" t="s">
        <v>19</v>
      </c>
      <c r="F183" s="44" t="s">
        <v>574</v>
      </c>
      <c r="G183" s="44" t="s">
        <v>4225</v>
      </c>
      <c r="H183" s="45" t="s">
        <v>4</v>
      </c>
      <c r="I183" s="45" t="s">
        <v>269</v>
      </c>
      <c r="J183" s="45" t="s">
        <v>430</v>
      </c>
      <c r="K183" s="45" t="s">
        <v>430</v>
      </c>
      <c r="L183" s="44" t="s">
        <v>262</v>
      </c>
      <c r="M183" s="44" t="s">
        <v>562</v>
      </c>
      <c r="N183" s="46" t="s">
        <v>263</v>
      </c>
      <c r="O183" s="45" t="s">
        <v>262</v>
      </c>
      <c r="P183" s="45" t="s">
        <v>397</v>
      </c>
      <c r="Q183" s="45" t="s">
        <v>419</v>
      </c>
      <c r="R183" s="47" t="s">
        <v>529</v>
      </c>
      <c r="S183" s="38" t="s">
        <v>577</v>
      </c>
      <c r="T183" s="39">
        <v>0</v>
      </c>
      <c r="U183" s="39">
        <v>2673</v>
      </c>
      <c r="V183" s="34"/>
      <c r="W183" s="34"/>
      <c r="X183" s="39">
        <v>2673</v>
      </c>
      <c r="Y183" s="50">
        <f>+IFERROR(X183/U183,0)</f>
        <v>1</v>
      </c>
      <c r="Z183" s="49">
        <f>+U183-X183</f>
        <v>0</v>
      </c>
      <c r="AA183" s="48"/>
      <c r="AB183" s="39">
        <v>2673</v>
      </c>
      <c r="AC183" s="49">
        <v>0</v>
      </c>
      <c r="AD183" s="39">
        <v>1559.25</v>
      </c>
      <c r="AE183" s="48"/>
      <c r="AF183" s="49">
        <v>1559.25</v>
      </c>
      <c r="AG183" s="50">
        <f>+IFERROR(AF183/U183,0)</f>
        <v>0.58333333333333337</v>
      </c>
      <c r="AH183" s="49">
        <f>+Tabla1[[#This Row],[PIM]]-Tabla1[[#This Row],[DEVENGADO2]]</f>
        <v>1113.75</v>
      </c>
      <c r="AI183" s="35">
        <v>222.75</v>
      </c>
      <c r="AJ183" s="35">
        <v>222.75</v>
      </c>
      <c r="AK183" s="35">
        <v>222.75</v>
      </c>
      <c r="AL183" s="35">
        <v>222.75</v>
      </c>
      <c r="AM183" s="35">
        <v>222.75</v>
      </c>
      <c r="AN183" s="35">
        <v>222.75</v>
      </c>
      <c r="AO183" s="35">
        <v>222.75</v>
      </c>
      <c r="AP183" s="35">
        <v>0</v>
      </c>
      <c r="AQ183" s="35">
        <v>222.75</v>
      </c>
      <c r="AR183" s="35">
        <v>222.75</v>
      </c>
      <c r="AS183" s="35">
        <v>222.75</v>
      </c>
      <c r="AT183" s="35">
        <v>222.75</v>
      </c>
      <c r="AU183" s="35">
        <v>222.75</v>
      </c>
      <c r="AV183" s="41">
        <f t="shared" si="6"/>
        <v>2673</v>
      </c>
      <c r="AW183" s="41">
        <f>+U183-AV183</f>
        <v>0</v>
      </c>
    </row>
    <row r="184" spans="1:49" x14ac:dyDescent="0.3">
      <c r="A184" s="42" t="s">
        <v>3</v>
      </c>
      <c r="B184" s="43" t="s">
        <v>0</v>
      </c>
      <c r="C184" s="44" t="s">
        <v>423</v>
      </c>
      <c r="D184" s="45" t="s">
        <v>243</v>
      </c>
      <c r="E184" s="44" t="s">
        <v>19</v>
      </c>
      <c r="F184" s="44" t="s">
        <v>574</v>
      </c>
      <c r="G184" s="44" t="s">
        <v>4225</v>
      </c>
      <c r="H184" s="45" t="s">
        <v>578</v>
      </c>
      <c r="I184" s="45" t="s">
        <v>579</v>
      </c>
      <c r="J184" s="45" t="s">
        <v>430</v>
      </c>
      <c r="K184" s="45" t="s">
        <v>430</v>
      </c>
      <c r="L184" s="44" t="s">
        <v>262</v>
      </c>
      <c r="M184" s="44" t="s">
        <v>562</v>
      </c>
      <c r="N184" s="46" t="s">
        <v>263</v>
      </c>
      <c r="O184" s="45" t="s">
        <v>262</v>
      </c>
      <c r="P184" s="45" t="s">
        <v>393</v>
      </c>
      <c r="Q184" s="45" t="s">
        <v>49</v>
      </c>
      <c r="R184" s="47" t="s">
        <v>48</v>
      </c>
      <c r="S184" s="38" t="s">
        <v>50</v>
      </c>
      <c r="T184" s="39">
        <v>0</v>
      </c>
      <c r="U184" s="39">
        <v>5680</v>
      </c>
      <c r="V184" s="34"/>
      <c r="W184" s="34"/>
      <c r="X184" s="39">
        <v>5679.58</v>
      </c>
      <c r="Y184" s="50">
        <f>+IFERROR(X184/U184,0)</f>
        <v>0.99992605633802811</v>
      </c>
      <c r="Z184" s="49">
        <f>+U184-X184</f>
        <v>0.42000000000007276</v>
      </c>
      <c r="AA184" s="48"/>
      <c r="AB184" s="39">
        <v>5679.58</v>
      </c>
      <c r="AC184" s="49">
        <v>0.42000000000007276</v>
      </c>
      <c r="AD184" s="39">
        <v>1500.4099999999999</v>
      </c>
      <c r="AE184" s="48"/>
      <c r="AF184" s="49">
        <v>1500.4099999999999</v>
      </c>
      <c r="AG184" s="50">
        <f>+IFERROR(AF184/U184,0)</f>
        <v>0.26415669014084503</v>
      </c>
      <c r="AH184" s="49">
        <f>+Tabla1[[#This Row],[PIM]]-Tabla1[[#This Row],[DEVENGADO2]]</f>
        <v>4179.59</v>
      </c>
      <c r="AI184" s="35">
        <v>0</v>
      </c>
      <c r="AJ184" s="35">
        <v>0</v>
      </c>
      <c r="AK184" s="35">
        <v>210.23</v>
      </c>
      <c r="AL184" s="35">
        <v>0</v>
      </c>
      <c r="AM184" s="35">
        <v>503.42</v>
      </c>
      <c r="AN184" s="35">
        <v>249.73</v>
      </c>
      <c r="AO184" s="35">
        <v>537.03</v>
      </c>
      <c r="AP184" s="35">
        <v>560</v>
      </c>
      <c r="AQ184" s="35">
        <v>560</v>
      </c>
      <c r="AR184" s="35">
        <v>560</v>
      </c>
      <c r="AS184" s="35">
        <v>560</v>
      </c>
      <c r="AT184" s="35">
        <v>560</v>
      </c>
      <c r="AU184" s="35">
        <v>1379.5900000000001</v>
      </c>
      <c r="AV184" s="41">
        <f t="shared" si="6"/>
        <v>5680</v>
      </c>
      <c r="AW184" s="41">
        <f>+U184-AV184</f>
        <v>0</v>
      </c>
    </row>
    <row r="185" spans="1:49" x14ac:dyDescent="0.3">
      <c r="A185" s="42" t="s">
        <v>3</v>
      </c>
      <c r="B185" s="43" t="s">
        <v>0</v>
      </c>
      <c r="C185" s="44" t="s">
        <v>423</v>
      </c>
      <c r="D185" s="45" t="s">
        <v>243</v>
      </c>
      <c r="E185" s="44" t="s">
        <v>19</v>
      </c>
      <c r="F185" s="44" t="s">
        <v>574</v>
      </c>
      <c r="G185" s="44" t="s">
        <v>4225</v>
      </c>
      <c r="H185" s="45" t="s">
        <v>91</v>
      </c>
      <c r="I185" s="45" t="s">
        <v>579</v>
      </c>
      <c r="J185" s="45" t="s">
        <v>430</v>
      </c>
      <c r="K185" s="45" t="s">
        <v>430</v>
      </c>
      <c r="L185" s="44" t="s">
        <v>262</v>
      </c>
      <c r="M185" s="44" t="s">
        <v>562</v>
      </c>
      <c r="N185" s="46" t="s">
        <v>263</v>
      </c>
      <c r="O185" s="45" t="s">
        <v>262</v>
      </c>
      <c r="P185" s="45" t="s">
        <v>393</v>
      </c>
      <c r="Q185" s="45" t="s">
        <v>67</v>
      </c>
      <c r="R185" s="47" t="s">
        <v>24</v>
      </c>
      <c r="S185" s="38" t="s">
        <v>66</v>
      </c>
      <c r="T185" s="39">
        <v>0</v>
      </c>
      <c r="U185" s="39">
        <v>4200</v>
      </c>
      <c r="V185" s="34"/>
      <c r="W185" s="34"/>
      <c r="X185" s="39">
        <v>4200</v>
      </c>
      <c r="Y185" s="50">
        <f>+IFERROR(X185/U185,0)</f>
        <v>1</v>
      </c>
      <c r="Z185" s="49">
        <f>+U185-X185</f>
        <v>0</v>
      </c>
      <c r="AA185" s="48"/>
      <c r="AB185" s="39">
        <v>4200</v>
      </c>
      <c r="AC185" s="49">
        <v>0</v>
      </c>
      <c r="AD185" s="39">
        <v>3329.5</v>
      </c>
      <c r="AE185" s="48"/>
      <c r="AF185" s="49">
        <v>3329.5</v>
      </c>
      <c r="AG185" s="50">
        <f>+IFERROR(AF185/U185,0)</f>
        <v>0.79273809523809524</v>
      </c>
      <c r="AH185" s="49">
        <f>+Tabla1[[#This Row],[PIM]]-Tabla1[[#This Row],[DEVENGADO2]]</f>
        <v>870.5</v>
      </c>
      <c r="AI185" s="35">
        <v>500</v>
      </c>
      <c r="AJ185" s="35">
        <v>846.1</v>
      </c>
      <c r="AK185" s="35">
        <v>355</v>
      </c>
      <c r="AL185" s="35">
        <v>1149</v>
      </c>
      <c r="AM185" s="35">
        <v>0</v>
      </c>
      <c r="AN185" s="35">
        <v>0</v>
      </c>
      <c r="AO185" s="35">
        <v>479.4</v>
      </c>
      <c r="AP185" s="35">
        <v>100</v>
      </c>
      <c r="AQ185" s="35">
        <v>100</v>
      </c>
      <c r="AR185" s="35">
        <v>100</v>
      </c>
      <c r="AS185" s="35">
        <v>100</v>
      </c>
      <c r="AT185" s="35">
        <v>100</v>
      </c>
      <c r="AU185" s="35">
        <v>370.5</v>
      </c>
      <c r="AV185" s="41">
        <f t="shared" si="6"/>
        <v>4200</v>
      </c>
      <c r="AW185" s="41">
        <f>+U185-AV185</f>
        <v>0</v>
      </c>
    </row>
    <row r="186" spans="1:49" x14ac:dyDescent="0.3">
      <c r="A186" s="42" t="s">
        <v>3</v>
      </c>
      <c r="B186" s="43" t="s">
        <v>0</v>
      </c>
      <c r="C186" s="44" t="s">
        <v>423</v>
      </c>
      <c r="D186" s="45" t="s">
        <v>243</v>
      </c>
      <c r="E186" s="44" t="s">
        <v>19</v>
      </c>
      <c r="F186" s="44" t="s">
        <v>574</v>
      </c>
      <c r="G186" s="44" t="s">
        <v>4225</v>
      </c>
      <c r="H186" s="45" t="s">
        <v>91</v>
      </c>
      <c r="I186" s="45" t="s">
        <v>579</v>
      </c>
      <c r="J186" s="45" t="s">
        <v>430</v>
      </c>
      <c r="K186" s="45" t="s">
        <v>430</v>
      </c>
      <c r="L186" s="44" t="s">
        <v>262</v>
      </c>
      <c r="M186" s="44" t="s">
        <v>562</v>
      </c>
      <c r="N186" s="46" t="s">
        <v>263</v>
      </c>
      <c r="O186" s="45" t="s">
        <v>262</v>
      </c>
      <c r="P186" s="45" t="s">
        <v>393</v>
      </c>
      <c r="Q186" s="45" t="s">
        <v>69</v>
      </c>
      <c r="R186" s="47" t="s">
        <v>68</v>
      </c>
      <c r="S186" s="38" t="s">
        <v>70</v>
      </c>
      <c r="T186" s="39">
        <v>800</v>
      </c>
      <c r="U186" s="39">
        <v>0</v>
      </c>
      <c r="V186" s="34"/>
      <c r="W186" s="34"/>
      <c r="X186" s="39">
        <v>0</v>
      </c>
      <c r="Y186" s="50">
        <f>+IFERROR(X186/U186,0)</f>
        <v>0</v>
      </c>
      <c r="Z186" s="49">
        <f>+U186-X186</f>
        <v>0</v>
      </c>
      <c r="AA186" s="48"/>
      <c r="AB186" s="39">
        <v>0</v>
      </c>
      <c r="AC186" s="49">
        <v>0</v>
      </c>
      <c r="AD186" s="39">
        <v>0</v>
      </c>
      <c r="AE186" s="48"/>
      <c r="AF186" s="49">
        <v>0</v>
      </c>
      <c r="AG186" s="50">
        <f>+IFERROR(AF186/U186,0)</f>
        <v>0</v>
      </c>
      <c r="AH186" s="49">
        <f>+Tabla1[[#This Row],[PIM]]-Tabla1[[#This Row],[DEVENGADO2]]</f>
        <v>0</v>
      </c>
      <c r="AI186" s="35">
        <v>0</v>
      </c>
      <c r="AJ186" s="35">
        <v>0</v>
      </c>
      <c r="AK186" s="35">
        <v>0</v>
      </c>
      <c r="AL186" s="35">
        <v>0</v>
      </c>
      <c r="AM186" s="35">
        <v>0</v>
      </c>
      <c r="AN186" s="35">
        <v>0</v>
      </c>
      <c r="AO186" s="35">
        <v>0</v>
      </c>
      <c r="AP186" s="35">
        <v>0</v>
      </c>
      <c r="AQ186" s="35">
        <v>0</v>
      </c>
      <c r="AR186" s="35">
        <v>0</v>
      </c>
      <c r="AS186" s="35">
        <v>0</v>
      </c>
      <c r="AT186" s="35">
        <v>0</v>
      </c>
      <c r="AU186" s="35">
        <v>0</v>
      </c>
      <c r="AV186" s="41">
        <f t="shared" si="6"/>
        <v>0</v>
      </c>
      <c r="AW186" s="41">
        <f>+U186-AV186</f>
        <v>0</v>
      </c>
    </row>
    <row r="187" spans="1:49" x14ac:dyDescent="0.3">
      <c r="A187" s="42" t="s">
        <v>3</v>
      </c>
      <c r="B187" s="43" t="s">
        <v>0</v>
      </c>
      <c r="C187" s="44" t="s">
        <v>423</v>
      </c>
      <c r="D187" s="45" t="s">
        <v>243</v>
      </c>
      <c r="E187" s="44" t="s">
        <v>19</v>
      </c>
      <c r="F187" s="44" t="s">
        <v>574</v>
      </c>
      <c r="G187" s="44" t="s">
        <v>4225</v>
      </c>
      <c r="H187" s="45" t="s">
        <v>580</v>
      </c>
      <c r="I187" s="45" t="s">
        <v>579</v>
      </c>
      <c r="J187" s="45" t="s">
        <v>430</v>
      </c>
      <c r="K187" s="45" t="s">
        <v>430</v>
      </c>
      <c r="L187" s="44" t="s">
        <v>262</v>
      </c>
      <c r="M187" s="44" t="s">
        <v>562</v>
      </c>
      <c r="N187" s="46" t="s">
        <v>263</v>
      </c>
      <c r="O187" s="45" t="s">
        <v>262</v>
      </c>
      <c r="P187" s="45" t="s">
        <v>393</v>
      </c>
      <c r="Q187" s="45" t="s">
        <v>95</v>
      </c>
      <c r="R187" s="47" t="s">
        <v>25</v>
      </c>
      <c r="S187" s="38" t="s">
        <v>92</v>
      </c>
      <c r="T187" s="39">
        <v>3600</v>
      </c>
      <c r="U187" s="39">
        <v>100</v>
      </c>
      <c r="V187" s="34"/>
      <c r="W187" s="34"/>
      <c r="X187" s="39">
        <v>100</v>
      </c>
      <c r="Y187" s="50">
        <f>+IFERROR(X187/U187,0)</f>
        <v>1</v>
      </c>
      <c r="Z187" s="49">
        <f>+U187-X187</f>
        <v>0</v>
      </c>
      <c r="AA187" s="48"/>
      <c r="AB187" s="39">
        <v>100</v>
      </c>
      <c r="AC187" s="49">
        <v>0</v>
      </c>
      <c r="AD187" s="39">
        <v>10</v>
      </c>
      <c r="AE187" s="48"/>
      <c r="AF187" s="49">
        <v>10</v>
      </c>
      <c r="AG187" s="50">
        <f>+IFERROR(AF187/U187,0)</f>
        <v>0.1</v>
      </c>
      <c r="AH187" s="49">
        <f>+Tabla1[[#This Row],[PIM]]-Tabla1[[#This Row],[DEVENGADO2]]</f>
        <v>90</v>
      </c>
      <c r="AI187" s="35">
        <v>0</v>
      </c>
      <c r="AJ187" s="35">
        <v>0</v>
      </c>
      <c r="AK187" s="35">
        <v>0</v>
      </c>
      <c r="AL187" s="35">
        <v>0</v>
      </c>
      <c r="AM187" s="35">
        <v>0</v>
      </c>
      <c r="AN187" s="35">
        <v>0</v>
      </c>
      <c r="AO187" s="35">
        <v>10</v>
      </c>
      <c r="AP187" s="35">
        <v>0</v>
      </c>
      <c r="AQ187" s="35">
        <v>0</v>
      </c>
      <c r="AR187" s="35">
        <v>0</v>
      </c>
      <c r="AS187" s="35">
        <v>0</v>
      </c>
      <c r="AT187" s="35">
        <v>0</v>
      </c>
      <c r="AU187" s="35">
        <v>90</v>
      </c>
      <c r="AV187" s="41">
        <f t="shared" si="6"/>
        <v>100</v>
      </c>
      <c r="AW187" s="41">
        <f>+U187-AV187</f>
        <v>0</v>
      </c>
    </row>
    <row r="188" spans="1:49" x14ac:dyDescent="0.3">
      <c r="A188" s="42" t="s">
        <v>3</v>
      </c>
      <c r="B188" s="43" t="s">
        <v>0</v>
      </c>
      <c r="C188" s="44" t="s">
        <v>423</v>
      </c>
      <c r="D188" s="45" t="s">
        <v>243</v>
      </c>
      <c r="E188" s="44" t="s">
        <v>19</v>
      </c>
      <c r="F188" s="44" t="s">
        <v>574</v>
      </c>
      <c r="G188" s="44" t="s">
        <v>4225</v>
      </c>
      <c r="H188" s="45" t="s">
        <v>580</v>
      </c>
      <c r="I188" s="45" t="s">
        <v>579</v>
      </c>
      <c r="J188" s="45" t="s">
        <v>430</v>
      </c>
      <c r="K188" s="45" t="s">
        <v>430</v>
      </c>
      <c r="L188" s="44" t="s">
        <v>262</v>
      </c>
      <c r="M188" s="44" t="s">
        <v>562</v>
      </c>
      <c r="N188" s="46" t="s">
        <v>263</v>
      </c>
      <c r="O188" s="45" t="s">
        <v>262</v>
      </c>
      <c r="P188" s="45" t="s">
        <v>393</v>
      </c>
      <c r="Q188" s="45" t="s">
        <v>96</v>
      </c>
      <c r="R188" s="47" t="s">
        <v>26</v>
      </c>
      <c r="S188" s="38" t="s">
        <v>93</v>
      </c>
      <c r="T188" s="39">
        <v>0</v>
      </c>
      <c r="U188" s="39">
        <v>600</v>
      </c>
      <c r="V188" s="34"/>
      <c r="W188" s="34"/>
      <c r="X188" s="39">
        <v>600</v>
      </c>
      <c r="Y188" s="50">
        <f>+IFERROR(X188/U188,0)</f>
        <v>1</v>
      </c>
      <c r="Z188" s="49">
        <f>+U188-X188</f>
        <v>0</v>
      </c>
      <c r="AA188" s="48"/>
      <c r="AB188" s="39">
        <v>600</v>
      </c>
      <c r="AC188" s="49">
        <v>0</v>
      </c>
      <c r="AD188" s="39">
        <v>206.3</v>
      </c>
      <c r="AE188" s="48"/>
      <c r="AF188" s="49">
        <v>206.3</v>
      </c>
      <c r="AG188" s="50">
        <f>+IFERROR(AF188/U188,0)</f>
        <v>0.34383333333333338</v>
      </c>
      <c r="AH188" s="49">
        <f>+Tabla1[[#This Row],[PIM]]-Tabla1[[#This Row],[DEVENGADO2]]</f>
        <v>393.7</v>
      </c>
      <c r="AI188" s="35">
        <v>0</v>
      </c>
      <c r="AJ188" s="35">
        <v>0</v>
      </c>
      <c r="AK188" s="35">
        <v>86.4</v>
      </c>
      <c r="AL188" s="35">
        <v>0</v>
      </c>
      <c r="AM188" s="35">
        <v>0</v>
      </c>
      <c r="AN188" s="35">
        <v>0</v>
      </c>
      <c r="AO188" s="35">
        <v>119.9</v>
      </c>
      <c r="AP188" s="35">
        <v>0</v>
      </c>
      <c r="AQ188" s="35">
        <v>0</v>
      </c>
      <c r="AR188" s="35">
        <v>0</v>
      </c>
      <c r="AS188" s="35">
        <v>0</v>
      </c>
      <c r="AT188" s="35">
        <v>13.599999999999994</v>
      </c>
      <c r="AU188" s="35">
        <v>380.1</v>
      </c>
      <c r="AV188" s="41">
        <f t="shared" si="6"/>
        <v>600</v>
      </c>
      <c r="AW188" s="41">
        <f>+U188-AV188</f>
        <v>0</v>
      </c>
    </row>
    <row r="189" spans="1:49" x14ac:dyDescent="0.3">
      <c r="A189" s="42" t="s">
        <v>3</v>
      </c>
      <c r="B189" s="43" t="s">
        <v>0</v>
      </c>
      <c r="C189" s="44" t="s">
        <v>423</v>
      </c>
      <c r="D189" s="45" t="s">
        <v>243</v>
      </c>
      <c r="E189" s="44" t="s">
        <v>19</v>
      </c>
      <c r="F189" s="44" t="s">
        <v>574</v>
      </c>
      <c r="G189" s="44" t="s">
        <v>4225</v>
      </c>
      <c r="H189" s="45" t="s">
        <v>170</v>
      </c>
      <c r="I189" s="45" t="s">
        <v>579</v>
      </c>
      <c r="J189" s="45" t="s">
        <v>430</v>
      </c>
      <c r="K189" s="45" t="s">
        <v>430</v>
      </c>
      <c r="L189" s="44" t="s">
        <v>262</v>
      </c>
      <c r="M189" s="44" t="s">
        <v>562</v>
      </c>
      <c r="N189" s="46" t="s">
        <v>263</v>
      </c>
      <c r="O189" s="45" t="s">
        <v>262</v>
      </c>
      <c r="P189" s="45" t="s">
        <v>393</v>
      </c>
      <c r="Q189" s="45" t="s">
        <v>97</v>
      </c>
      <c r="R189" s="47" t="s">
        <v>27</v>
      </c>
      <c r="S189" s="38" t="s">
        <v>94</v>
      </c>
      <c r="T189" s="39">
        <v>0</v>
      </c>
      <c r="U189" s="39">
        <v>100</v>
      </c>
      <c r="V189" s="34"/>
      <c r="W189" s="34"/>
      <c r="X189" s="39">
        <v>100</v>
      </c>
      <c r="Y189" s="50">
        <f>+IFERROR(X189/U189,0)</f>
        <v>1</v>
      </c>
      <c r="Z189" s="49">
        <f>+U189-X189</f>
        <v>0</v>
      </c>
      <c r="AA189" s="48"/>
      <c r="AB189" s="39">
        <v>100</v>
      </c>
      <c r="AC189" s="49">
        <v>0</v>
      </c>
      <c r="AD189" s="39">
        <v>0</v>
      </c>
      <c r="AE189" s="48"/>
      <c r="AF189" s="49">
        <v>0</v>
      </c>
      <c r="AG189" s="50">
        <f>+IFERROR(AF189/U189,0)</f>
        <v>0</v>
      </c>
      <c r="AH189" s="49">
        <f>+Tabla1[[#This Row],[PIM]]-Tabla1[[#This Row],[DEVENGADO2]]</f>
        <v>100</v>
      </c>
      <c r="AI189" s="35">
        <v>0</v>
      </c>
      <c r="AJ189" s="35">
        <v>0</v>
      </c>
      <c r="AK189" s="35">
        <v>0</v>
      </c>
      <c r="AL189" s="35">
        <v>0</v>
      </c>
      <c r="AM189" s="35">
        <v>0</v>
      </c>
      <c r="AN189" s="35">
        <v>0</v>
      </c>
      <c r="AO189" s="35">
        <v>0</v>
      </c>
      <c r="AP189" s="35">
        <v>9.0909090909090917</v>
      </c>
      <c r="AQ189" s="35">
        <v>9.0909090909090917</v>
      </c>
      <c r="AR189" s="35">
        <v>9.0909090909090917</v>
      </c>
      <c r="AS189" s="35">
        <v>9.0909090909090917</v>
      </c>
      <c r="AT189" s="35">
        <v>9.0909090909090917</v>
      </c>
      <c r="AU189" s="35">
        <v>54.54545454545454</v>
      </c>
      <c r="AV189" s="41">
        <f t="shared" si="6"/>
        <v>100</v>
      </c>
      <c r="AW189" s="41">
        <f>+U189-AV189</f>
        <v>0</v>
      </c>
    </row>
    <row r="190" spans="1:49" x14ac:dyDescent="0.3">
      <c r="A190" s="42" t="s">
        <v>3</v>
      </c>
      <c r="B190" s="43" t="s">
        <v>0</v>
      </c>
      <c r="C190" s="44" t="s">
        <v>423</v>
      </c>
      <c r="D190" s="45" t="s">
        <v>243</v>
      </c>
      <c r="E190" s="44" t="s">
        <v>19</v>
      </c>
      <c r="F190" s="44" t="s">
        <v>574</v>
      </c>
      <c r="G190" s="44" t="s">
        <v>4225</v>
      </c>
      <c r="H190" s="45" t="s">
        <v>581</v>
      </c>
      <c r="I190" s="45" t="s">
        <v>269</v>
      </c>
      <c r="J190" s="45" t="s">
        <v>430</v>
      </c>
      <c r="K190" s="45" t="s">
        <v>430</v>
      </c>
      <c r="L190" s="44" t="s">
        <v>262</v>
      </c>
      <c r="M190" s="44" t="s">
        <v>562</v>
      </c>
      <c r="N190" s="46" t="s">
        <v>263</v>
      </c>
      <c r="O190" s="45" t="s">
        <v>262</v>
      </c>
      <c r="P190" s="45" t="s">
        <v>393</v>
      </c>
      <c r="Q190" s="45" t="s">
        <v>99</v>
      </c>
      <c r="R190" s="47" t="s">
        <v>98</v>
      </c>
      <c r="S190" s="38" t="s">
        <v>100</v>
      </c>
      <c r="T190" s="39">
        <v>3540</v>
      </c>
      <c r="U190" s="39">
        <v>3540</v>
      </c>
      <c r="V190" s="34"/>
      <c r="W190" s="34"/>
      <c r="X190" s="39">
        <v>3540</v>
      </c>
      <c r="Y190" s="50">
        <f>+IFERROR(X190/U190,0)</f>
        <v>1</v>
      </c>
      <c r="Z190" s="49">
        <f>+U190-X190</f>
        <v>0</v>
      </c>
      <c r="AA190" s="48"/>
      <c r="AB190" s="39">
        <v>3540</v>
      </c>
      <c r="AC190" s="49">
        <v>0</v>
      </c>
      <c r="AD190" s="39">
        <v>3540</v>
      </c>
      <c r="AE190" s="48"/>
      <c r="AF190" s="49">
        <v>1064.5999999999999</v>
      </c>
      <c r="AG190" s="50">
        <f>+IFERROR(AF190/U190,0)</f>
        <v>0.30073446327683612</v>
      </c>
      <c r="AH190" s="49">
        <f>+Tabla1[[#This Row],[PIM]]-Tabla1[[#This Row],[DEVENGADO2]]</f>
        <v>2475.4</v>
      </c>
      <c r="AI190" s="35">
        <v>141.19999999999999</v>
      </c>
      <c r="AJ190" s="35">
        <v>119.7</v>
      </c>
      <c r="AK190" s="35">
        <v>214</v>
      </c>
      <c r="AL190" s="35">
        <v>164.1</v>
      </c>
      <c r="AM190" s="35">
        <v>129</v>
      </c>
      <c r="AN190" s="35">
        <v>146.80000000000001</v>
      </c>
      <c r="AO190" s="35">
        <v>149.80000000000001</v>
      </c>
      <c r="AP190" s="35">
        <v>0</v>
      </c>
      <c r="AQ190" s="35">
        <v>362.625</v>
      </c>
      <c r="AR190" s="35">
        <v>362.625</v>
      </c>
      <c r="AS190" s="35">
        <v>362.625</v>
      </c>
      <c r="AT190" s="35">
        <v>362.625</v>
      </c>
      <c r="AU190" s="35">
        <v>1024.9000000000001</v>
      </c>
      <c r="AV190" s="41">
        <f t="shared" si="6"/>
        <v>3540</v>
      </c>
      <c r="AW190" s="41">
        <f>+U190-AV190</f>
        <v>0</v>
      </c>
    </row>
    <row r="191" spans="1:49" x14ac:dyDescent="0.3">
      <c r="A191" s="42" t="s">
        <v>3</v>
      </c>
      <c r="B191" s="43" t="s">
        <v>0</v>
      </c>
      <c r="C191" s="44" t="s">
        <v>423</v>
      </c>
      <c r="D191" s="45" t="s">
        <v>243</v>
      </c>
      <c r="E191" s="44" t="s">
        <v>19</v>
      </c>
      <c r="F191" s="44" t="s">
        <v>574</v>
      </c>
      <c r="G191" s="44" t="s">
        <v>4225</v>
      </c>
      <c r="H191" s="45" t="s">
        <v>581</v>
      </c>
      <c r="I191" s="45" t="s">
        <v>269</v>
      </c>
      <c r="J191" s="45" t="s">
        <v>430</v>
      </c>
      <c r="K191" s="45" t="s">
        <v>430</v>
      </c>
      <c r="L191" s="44" t="s">
        <v>262</v>
      </c>
      <c r="M191" s="44" t="s">
        <v>562</v>
      </c>
      <c r="N191" s="46" t="s">
        <v>263</v>
      </c>
      <c r="O191" s="45" t="s">
        <v>262</v>
      </c>
      <c r="P191" s="45" t="s">
        <v>393</v>
      </c>
      <c r="Q191" s="45" t="s">
        <v>102</v>
      </c>
      <c r="R191" s="47" t="s">
        <v>101</v>
      </c>
      <c r="S191" s="38" t="s">
        <v>103</v>
      </c>
      <c r="T191" s="39">
        <v>840</v>
      </c>
      <c r="U191" s="39">
        <v>840</v>
      </c>
      <c r="V191" s="34"/>
      <c r="W191" s="34"/>
      <c r="X191" s="39">
        <v>840</v>
      </c>
      <c r="Y191" s="50">
        <f>+IFERROR(X191/U191,0)</f>
        <v>1</v>
      </c>
      <c r="Z191" s="49">
        <f>+U191-X191</f>
        <v>0</v>
      </c>
      <c r="AA191" s="48"/>
      <c r="AB191" s="39">
        <v>840</v>
      </c>
      <c r="AC191" s="49">
        <v>0</v>
      </c>
      <c r="AD191" s="39">
        <v>840</v>
      </c>
      <c r="AE191" s="48"/>
      <c r="AF191" s="49">
        <v>310.79999999999995</v>
      </c>
      <c r="AG191" s="50">
        <f>+IFERROR(AF191/U191,0)</f>
        <v>0.36999999999999994</v>
      </c>
      <c r="AH191" s="49">
        <f>+Tabla1[[#This Row],[PIM]]-Tabla1[[#This Row],[DEVENGADO2]]</f>
        <v>529.20000000000005</v>
      </c>
      <c r="AI191" s="35">
        <v>44.4</v>
      </c>
      <c r="AJ191" s="35">
        <v>44.4</v>
      </c>
      <c r="AK191" s="35">
        <v>44.4</v>
      </c>
      <c r="AL191" s="35">
        <v>44.4</v>
      </c>
      <c r="AM191" s="35">
        <v>44.4</v>
      </c>
      <c r="AN191" s="35">
        <v>44.4</v>
      </c>
      <c r="AO191" s="35">
        <v>44.4</v>
      </c>
      <c r="AP191" s="35">
        <v>0</v>
      </c>
      <c r="AQ191" s="35">
        <v>105.84</v>
      </c>
      <c r="AR191" s="35">
        <v>105.84</v>
      </c>
      <c r="AS191" s="35">
        <v>105.84</v>
      </c>
      <c r="AT191" s="35">
        <v>105.84</v>
      </c>
      <c r="AU191" s="35">
        <v>105.84</v>
      </c>
      <c r="AV191" s="41">
        <f t="shared" si="6"/>
        <v>840.00000000000011</v>
      </c>
      <c r="AW191" s="41">
        <f>+U191-AV191</f>
        <v>0</v>
      </c>
    </row>
    <row r="192" spans="1:49" x14ac:dyDescent="0.3">
      <c r="A192" s="42" t="s">
        <v>3</v>
      </c>
      <c r="B192" s="43" t="s">
        <v>0</v>
      </c>
      <c r="C192" s="44" t="s">
        <v>423</v>
      </c>
      <c r="D192" s="45" t="s">
        <v>243</v>
      </c>
      <c r="E192" s="44" t="s">
        <v>19</v>
      </c>
      <c r="F192" s="44" t="s">
        <v>574</v>
      </c>
      <c r="G192" s="44" t="s">
        <v>4225</v>
      </c>
      <c r="H192" s="45" t="s">
        <v>581</v>
      </c>
      <c r="I192" s="45" t="s">
        <v>269</v>
      </c>
      <c r="J192" s="45" t="s">
        <v>430</v>
      </c>
      <c r="K192" s="45" t="s">
        <v>430</v>
      </c>
      <c r="L192" s="44" t="s">
        <v>262</v>
      </c>
      <c r="M192" s="44" t="s">
        <v>562</v>
      </c>
      <c r="N192" s="46" t="s">
        <v>263</v>
      </c>
      <c r="O192" s="45" t="s">
        <v>262</v>
      </c>
      <c r="P192" s="45" t="s">
        <v>393</v>
      </c>
      <c r="Q192" s="45" t="s">
        <v>111</v>
      </c>
      <c r="R192" s="47" t="s">
        <v>110</v>
      </c>
      <c r="S192" s="38" t="s">
        <v>112</v>
      </c>
      <c r="T192" s="39">
        <v>8160</v>
      </c>
      <c r="U192" s="39">
        <v>7480</v>
      </c>
      <c r="V192" s="34"/>
      <c r="W192" s="34"/>
      <c r="X192" s="39">
        <v>7480</v>
      </c>
      <c r="Y192" s="50">
        <f>+IFERROR(X192/U192,0)</f>
        <v>1</v>
      </c>
      <c r="Z192" s="49">
        <f>+U192-X192</f>
        <v>0</v>
      </c>
      <c r="AA192" s="48"/>
      <c r="AB192" s="39">
        <v>7480</v>
      </c>
      <c r="AC192" s="49">
        <v>0</v>
      </c>
      <c r="AD192" s="39">
        <v>7480</v>
      </c>
      <c r="AE192" s="48"/>
      <c r="AF192" s="49">
        <v>3400</v>
      </c>
      <c r="AG192" s="50">
        <f>+IFERROR(AF192/U192,0)</f>
        <v>0.45454545454545453</v>
      </c>
      <c r="AH192" s="49">
        <f>+Tabla1[[#This Row],[PIM]]-Tabla1[[#This Row],[DEVENGADO2]]</f>
        <v>4080</v>
      </c>
      <c r="AI192" s="35">
        <v>0</v>
      </c>
      <c r="AJ192" s="35">
        <v>0</v>
      </c>
      <c r="AK192" s="35">
        <v>1360</v>
      </c>
      <c r="AL192" s="35">
        <v>680</v>
      </c>
      <c r="AM192" s="35">
        <v>680</v>
      </c>
      <c r="AN192" s="35">
        <v>680</v>
      </c>
      <c r="AO192" s="35">
        <v>0</v>
      </c>
      <c r="AP192" s="35">
        <v>680</v>
      </c>
      <c r="AQ192" s="35">
        <v>680</v>
      </c>
      <c r="AR192" s="35">
        <v>680</v>
      </c>
      <c r="AS192" s="35">
        <v>680</v>
      </c>
      <c r="AT192" s="35">
        <v>680</v>
      </c>
      <c r="AU192" s="35">
        <v>680</v>
      </c>
      <c r="AV192" s="41">
        <f t="shared" si="6"/>
        <v>7480</v>
      </c>
      <c r="AW192" s="41">
        <f>+U192-AV192</f>
        <v>0</v>
      </c>
    </row>
    <row r="193" spans="1:49" x14ac:dyDescent="0.3">
      <c r="A193" s="42" t="s">
        <v>3</v>
      </c>
      <c r="B193" s="43" t="s">
        <v>0</v>
      </c>
      <c r="C193" s="44" t="s">
        <v>423</v>
      </c>
      <c r="D193" s="45" t="s">
        <v>243</v>
      </c>
      <c r="E193" s="44" t="s">
        <v>19</v>
      </c>
      <c r="F193" s="44" t="s">
        <v>574</v>
      </c>
      <c r="G193" s="44" t="s">
        <v>4225</v>
      </c>
      <c r="H193" s="45" t="s">
        <v>582</v>
      </c>
      <c r="I193" s="45" t="s">
        <v>579</v>
      </c>
      <c r="J193" s="45" t="s">
        <v>430</v>
      </c>
      <c r="K193" s="45" t="s">
        <v>430</v>
      </c>
      <c r="L193" s="44" t="s">
        <v>262</v>
      </c>
      <c r="M193" s="44" t="s">
        <v>562</v>
      </c>
      <c r="N193" s="46" t="s">
        <v>263</v>
      </c>
      <c r="O193" s="45" t="s">
        <v>262</v>
      </c>
      <c r="P193" s="45" t="s">
        <v>393</v>
      </c>
      <c r="Q193" s="45" t="s">
        <v>114</v>
      </c>
      <c r="R193" s="47" t="s">
        <v>113</v>
      </c>
      <c r="S193" s="38" t="s">
        <v>115</v>
      </c>
      <c r="T193" s="39">
        <v>0</v>
      </c>
      <c r="U193" s="39">
        <v>200</v>
      </c>
      <c r="V193" s="34"/>
      <c r="W193" s="34"/>
      <c r="X193" s="39">
        <v>200</v>
      </c>
      <c r="Y193" s="50">
        <f>+IFERROR(X193/U193,0)</f>
        <v>1</v>
      </c>
      <c r="Z193" s="49">
        <f>+U193-X193</f>
        <v>0</v>
      </c>
      <c r="AA193" s="48"/>
      <c r="AB193" s="39">
        <v>200</v>
      </c>
      <c r="AC193" s="49">
        <v>0</v>
      </c>
      <c r="AD193" s="39">
        <v>45</v>
      </c>
      <c r="AE193" s="48"/>
      <c r="AF193" s="49">
        <v>45</v>
      </c>
      <c r="AG193" s="50">
        <f>+IFERROR(AF193/U193,0)</f>
        <v>0.22500000000000001</v>
      </c>
      <c r="AH193" s="49">
        <f>+Tabla1[[#This Row],[PIM]]-Tabla1[[#This Row],[DEVENGADO2]]</f>
        <v>155</v>
      </c>
      <c r="AI193" s="35">
        <v>0</v>
      </c>
      <c r="AJ193" s="35">
        <v>15</v>
      </c>
      <c r="AK193" s="35">
        <v>0</v>
      </c>
      <c r="AL193" s="35">
        <v>15</v>
      </c>
      <c r="AM193" s="35">
        <v>0</v>
      </c>
      <c r="AN193" s="35">
        <v>0</v>
      </c>
      <c r="AO193" s="35">
        <v>15</v>
      </c>
      <c r="AP193" s="35">
        <v>0</v>
      </c>
      <c r="AQ193" s="35">
        <v>9.0909090909090917</v>
      </c>
      <c r="AR193" s="35">
        <v>9.0909090909090917</v>
      </c>
      <c r="AS193" s="35">
        <v>9.0909090909090917</v>
      </c>
      <c r="AT193" s="35">
        <v>6.3636363636363455</v>
      </c>
      <c r="AU193" s="35">
        <v>121.36363636363637</v>
      </c>
      <c r="AV193" s="41">
        <f t="shared" si="6"/>
        <v>200</v>
      </c>
      <c r="AW193" s="41">
        <f>+U193-AV193</f>
        <v>0</v>
      </c>
    </row>
    <row r="194" spans="1:49" x14ac:dyDescent="0.3">
      <c r="A194" s="42" t="s">
        <v>3</v>
      </c>
      <c r="B194" s="43" t="s">
        <v>0</v>
      </c>
      <c r="C194" s="44" t="s">
        <v>423</v>
      </c>
      <c r="D194" s="45" t="s">
        <v>243</v>
      </c>
      <c r="E194" s="44" t="s">
        <v>19</v>
      </c>
      <c r="F194" s="44" t="s">
        <v>574</v>
      </c>
      <c r="G194" s="44" t="s">
        <v>4225</v>
      </c>
      <c r="H194" s="45" t="s">
        <v>588</v>
      </c>
      <c r="I194" s="45" t="s">
        <v>579</v>
      </c>
      <c r="J194" s="45" t="s">
        <v>430</v>
      </c>
      <c r="K194" s="45" t="s">
        <v>430</v>
      </c>
      <c r="L194" s="44" t="s">
        <v>262</v>
      </c>
      <c r="M194" s="44" t="s">
        <v>562</v>
      </c>
      <c r="N194" s="46" t="s">
        <v>263</v>
      </c>
      <c r="O194" s="45" t="s">
        <v>262</v>
      </c>
      <c r="P194" s="45" t="s">
        <v>393</v>
      </c>
      <c r="Q194" s="45" t="s">
        <v>126</v>
      </c>
      <c r="R194" s="47" t="s">
        <v>125</v>
      </c>
      <c r="S194" s="38" t="s">
        <v>127</v>
      </c>
      <c r="T194" s="39">
        <v>90000</v>
      </c>
      <c r="U194" s="39">
        <v>0</v>
      </c>
      <c r="V194" s="34"/>
      <c r="W194" s="34"/>
      <c r="X194" s="39">
        <v>0</v>
      </c>
      <c r="Y194" s="50">
        <f>+IFERROR(X194/U194,0)</f>
        <v>0</v>
      </c>
      <c r="Z194" s="49">
        <f>+U194-X194</f>
        <v>0</v>
      </c>
      <c r="AA194" s="48"/>
      <c r="AB194" s="39">
        <v>0</v>
      </c>
      <c r="AC194" s="49">
        <v>0</v>
      </c>
      <c r="AD194" s="39">
        <v>0</v>
      </c>
      <c r="AE194" s="48"/>
      <c r="AF194" s="49">
        <v>0</v>
      </c>
      <c r="AG194" s="50">
        <f>+IFERROR(AF194/U194,0)</f>
        <v>0</v>
      </c>
      <c r="AH194" s="49">
        <f>+Tabla1[[#This Row],[PIM]]-Tabla1[[#This Row],[DEVENGADO2]]</f>
        <v>0</v>
      </c>
      <c r="AI194" s="35">
        <v>0</v>
      </c>
      <c r="AJ194" s="35">
        <v>0</v>
      </c>
      <c r="AK194" s="35">
        <v>0</v>
      </c>
      <c r="AL194" s="35">
        <v>0</v>
      </c>
      <c r="AM194" s="35">
        <v>0</v>
      </c>
      <c r="AN194" s="35">
        <v>0</v>
      </c>
      <c r="AO194" s="35">
        <v>0</v>
      </c>
      <c r="AP194" s="35">
        <v>0</v>
      </c>
      <c r="AQ194" s="35">
        <v>0</v>
      </c>
      <c r="AR194" s="35">
        <v>0</v>
      </c>
      <c r="AS194" s="35">
        <v>0</v>
      </c>
      <c r="AT194" s="35">
        <v>0</v>
      </c>
      <c r="AU194" s="35">
        <v>0</v>
      </c>
      <c r="AV194" s="41">
        <f t="shared" si="6"/>
        <v>0</v>
      </c>
      <c r="AW194" s="41">
        <f>+U194-AV194</f>
        <v>0</v>
      </c>
    </row>
    <row r="195" spans="1:49" x14ac:dyDescent="0.3">
      <c r="A195" s="42" t="s">
        <v>3</v>
      </c>
      <c r="B195" s="43" t="s">
        <v>0</v>
      </c>
      <c r="C195" s="44" t="s">
        <v>423</v>
      </c>
      <c r="D195" s="45" t="s">
        <v>243</v>
      </c>
      <c r="E195" s="44" t="s">
        <v>19</v>
      </c>
      <c r="F195" s="44" t="s">
        <v>574</v>
      </c>
      <c r="G195" s="44" t="s">
        <v>4225</v>
      </c>
      <c r="H195" s="45" t="s">
        <v>583</v>
      </c>
      <c r="I195" s="45" t="s">
        <v>579</v>
      </c>
      <c r="J195" s="45" t="s">
        <v>430</v>
      </c>
      <c r="K195" s="45" t="s">
        <v>430</v>
      </c>
      <c r="L195" s="44" t="s">
        <v>262</v>
      </c>
      <c r="M195" s="44" t="s">
        <v>562</v>
      </c>
      <c r="N195" s="46" t="s">
        <v>263</v>
      </c>
      <c r="O195" s="45" t="s">
        <v>262</v>
      </c>
      <c r="P195" s="45" t="s">
        <v>393</v>
      </c>
      <c r="Q195" s="45" t="s">
        <v>132</v>
      </c>
      <c r="R195" s="47" t="s">
        <v>131</v>
      </c>
      <c r="S195" s="38" t="s">
        <v>70</v>
      </c>
      <c r="T195" s="39">
        <v>5200</v>
      </c>
      <c r="U195" s="39">
        <v>5200</v>
      </c>
      <c r="V195" s="34"/>
      <c r="W195" s="34"/>
      <c r="X195" s="39">
        <v>0</v>
      </c>
      <c r="Y195" s="50">
        <f>+IFERROR(X195/U195,0)</f>
        <v>0</v>
      </c>
      <c r="Z195" s="49">
        <f>+U195-X195</f>
        <v>5200</v>
      </c>
      <c r="AA195" s="48"/>
      <c r="AB195" s="39">
        <v>0</v>
      </c>
      <c r="AC195" s="49">
        <v>5200</v>
      </c>
      <c r="AD195" s="39">
        <v>0</v>
      </c>
      <c r="AE195" s="48"/>
      <c r="AF195" s="49">
        <v>0</v>
      </c>
      <c r="AG195" s="50">
        <f>+IFERROR(AF195/U195,0)</f>
        <v>0</v>
      </c>
      <c r="AH195" s="49">
        <f>+Tabla1[[#This Row],[PIM]]-Tabla1[[#This Row],[DEVENGADO2]]</f>
        <v>5200</v>
      </c>
      <c r="AI195" s="35">
        <v>0</v>
      </c>
      <c r="AJ195" s="35">
        <v>0</v>
      </c>
      <c r="AK195" s="35">
        <v>0</v>
      </c>
      <c r="AL195" s="35">
        <v>0</v>
      </c>
      <c r="AM195" s="35">
        <v>0</v>
      </c>
      <c r="AN195" s="35">
        <v>0</v>
      </c>
      <c r="AO195" s="35">
        <v>0</v>
      </c>
      <c r="AP195" s="35">
        <v>2200</v>
      </c>
      <c r="AQ195" s="35">
        <v>0</v>
      </c>
      <c r="AR195" s="35">
        <v>0</v>
      </c>
      <c r="AS195" s="35">
        <v>3000</v>
      </c>
      <c r="AT195" s="35">
        <v>0</v>
      </c>
      <c r="AU195" s="35">
        <v>0</v>
      </c>
      <c r="AV195" s="41">
        <f t="shared" si="6"/>
        <v>5200</v>
      </c>
      <c r="AW195" s="41">
        <f>+U195-AV195</f>
        <v>0</v>
      </c>
    </row>
    <row r="196" spans="1:49" x14ac:dyDescent="0.3">
      <c r="A196" s="42" t="s">
        <v>3</v>
      </c>
      <c r="B196" s="43" t="s">
        <v>0</v>
      </c>
      <c r="C196" s="44" t="s">
        <v>423</v>
      </c>
      <c r="D196" s="45" t="s">
        <v>243</v>
      </c>
      <c r="E196" s="44" t="s">
        <v>19</v>
      </c>
      <c r="F196" s="44" t="s">
        <v>574</v>
      </c>
      <c r="G196" s="44" t="s">
        <v>4225</v>
      </c>
      <c r="H196" s="45" t="s">
        <v>584</v>
      </c>
      <c r="I196" s="45" t="s">
        <v>579</v>
      </c>
      <c r="J196" s="45" t="s">
        <v>430</v>
      </c>
      <c r="K196" s="45" t="s">
        <v>430</v>
      </c>
      <c r="L196" s="44" t="s">
        <v>262</v>
      </c>
      <c r="M196" s="44" t="s">
        <v>562</v>
      </c>
      <c r="N196" s="46" t="s">
        <v>263</v>
      </c>
      <c r="O196" s="45" t="s">
        <v>262</v>
      </c>
      <c r="P196" s="45" t="s">
        <v>393</v>
      </c>
      <c r="Q196" s="45" t="s">
        <v>141</v>
      </c>
      <c r="R196" s="47" t="s">
        <v>140</v>
      </c>
      <c r="S196" s="38" t="s">
        <v>142</v>
      </c>
      <c r="T196" s="39">
        <v>70000</v>
      </c>
      <c r="U196" s="39">
        <v>40000</v>
      </c>
      <c r="V196" s="34"/>
      <c r="W196" s="34"/>
      <c r="X196" s="39">
        <v>40000</v>
      </c>
      <c r="Y196" s="50">
        <f>+IFERROR(X196/U196,0)</f>
        <v>1</v>
      </c>
      <c r="Z196" s="49">
        <f>+U196-X196</f>
        <v>0</v>
      </c>
      <c r="AA196" s="48"/>
      <c r="AB196" s="39">
        <v>40000</v>
      </c>
      <c r="AC196" s="49">
        <v>0</v>
      </c>
      <c r="AD196" s="39">
        <v>40000</v>
      </c>
      <c r="AE196" s="48"/>
      <c r="AF196" s="49">
        <v>35000</v>
      </c>
      <c r="AG196" s="50">
        <f>+IFERROR(AF196/U196,0)</f>
        <v>0.875</v>
      </c>
      <c r="AH196" s="49">
        <f>+Tabla1[[#This Row],[PIM]]-Tabla1[[#This Row],[DEVENGADO2]]</f>
        <v>5000</v>
      </c>
      <c r="AI196" s="35">
        <v>0</v>
      </c>
      <c r="AJ196" s="35">
        <v>10000</v>
      </c>
      <c r="AK196" s="35">
        <v>5000</v>
      </c>
      <c r="AL196" s="35">
        <v>5000</v>
      </c>
      <c r="AM196" s="35">
        <v>5000</v>
      </c>
      <c r="AN196" s="35">
        <v>5000</v>
      </c>
      <c r="AO196" s="35">
        <v>5000</v>
      </c>
      <c r="AP196" s="35">
        <v>0</v>
      </c>
      <c r="AQ196" s="35">
        <v>0</v>
      </c>
      <c r="AR196" s="35">
        <v>0</v>
      </c>
      <c r="AS196" s="35">
        <v>5000</v>
      </c>
      <c r="AT196" s="35">
        <v>0</v>
      </c>
      <c r="AU196" s="35">
        <v>0</v>
      </c>
      <c r="AV196" s="41">
        <f t="shared" si="6"/>
        <v>40000</v>
      </c>
      <c r="AW196" s="41">
        <f>+U196-AV196</f>
        <v>0</v>
      </c>
    </row>
    <row r="197" spans="1:49" x14ac:dyDescent="0.3">
      <c r="A197" s="42" t="s">
        <v>3</v>
      </c>
      <c r="B197" s="43" t="s">
        <v>0</v>
      </c>
      <c r="C197" s="44" t="s">
        <v>423</v>
      </c>
      <c r="D197" s="45" t="s">
        <v>243</v>
      </c>
      <c r="E197" s="44" t="s">
        <v>19</v>
      </c>
      <c r="F197" s="44" t="s">
        <v>574</v>
      </c>
      <c r="G197" s="44" t="s">
        <v>4225</v>
      </c>
      <c r="H197" s="45" t="s">
        <v>170</v>
      </c>
      <c r="I197" s="45" t="s">
        <v>579</v>
      </c>
      <c r="J197" s="45" t="s">
        <v>430</v>
      </c>
      <c r="K197" s="45" t="s">
        <v>430</v>
      </c>
      <c r="L197" s="44" t="s">
        <v>262</v>
      </c>
      <c r="M197" s="44" t="s">
        <v>562</v>
      </c>
      <c r="N197" s="46" t="s">
        <v>263</v>
      </c>
      <c r="O197" s="45" t="s">
        <v>262</v>
      </c>
      <c r="P197" s="45" t="s">
        <v>393</v>
      </c>
      <c r="Q197" s="45" t="s">
        <v>172</v>
      </c>
      <c r="R197" s="47" t="s">
        <v>171</v>
      </c>
      <c r="S197" s="38" t="s">
        <v>173</v>
      </c>
      <c r="T197" s="39">
        <v>0</v>
      </c>
      <c r="U197" s="39">
        <v>2940</v>
      </c>
      <c r="V197" s="34"/>
      <c r="W197" s="34"/>
      <c r="X197" s="39">
        <v>2940</v>
      </c>
      <c r="Y197" s="50">
        <f>+IFERROR(X197/U197,0)</f>
        <v>1</v>
      </c>
      <c r="Z197" s="49">
        <f>+U197-X197</f>
        <v>0</v>
      </c>
      <c r="AA197" s="48"/>
      <c r="AB197" s="39">
        <v>2940</v>
      </c>
      <c r="AC197" s="49">
        <v>0</v>
      </c>
      <c r="AD197" s="39">
        <v>2940</v>
      </c>
      <c r="AE197" s="48"/>
      <c r="AF197" s="49">
        <v>1440</v>
      </c>
      <c r="AG197" s="50">
        <f>+IFERROR(AF197/U197,0)</f>
        <v>0.48979591836734693</v>
      </c>
      <c r="AH197" s="49">
        <f>+Tabla1[[#This Row],[PIM]]-Tabla1[[#This Row],[DEVENGADO2]]</f>
        <v>1500</v>
      </c>
      <c r="AI197" s="35">
        <v>0</v>
      </c>
      <c r="AJ197" s="35">
        <v>0</v>
      </c>
      <c r="AK197" s="35">
        <v>1440</v>
      </c>
      <c r="AL197" s="35">
        <v>0</v>
      </c>
      <c r="AM197" s="35">
        <v>0</v>
      </c>
      <c r="AN197" s="35">
        <v>0</v>
      </c>
      <c r="AO197" s="35">
        <v>0</v>
      </c>
      <c r="AP197" s="35">
        <v>0</v>
      </c>
      <c r="AQ197" s="35">
        <v>0</v>
      </c>
      <c r="AR197" s="35">
        <v>60</v>
      </c>
      <c r="AS197" s="35">
        <v>0</v>
      </c>
      <c r="AT197" s="35">
        <v>0</v>
      </c>
      <c r="AU197" s="35">
        <v>1440</v>
      </c>
      <c r="AV197" s="41">
        <f t="shared" si="6"/>
        <v>2940</v>
      </c>
      <c r="AW197" s="41">
        <f>+U197-AV197</f>
        <v>0</v>
      </c>
    </row>
    <row r="198" spans="1:49" x14ac:dyDescent="0.3">
      <c r="A198" s="42" t="s">
        <v>3</v>
      </c>
      <c r="B198" s="43" t="s">
        <v>0</v>
      </c>
      <c r="C198" s="44" t="s">
        <v>423</v>
      </c>
      <c r="D198" s="45" t="s">
        <v>243</v>
      </c>
      <c r="E198" s="44" t="s">
        <v>19</v>
      </c>
      <c r="F198" s="44" t="s">
        <v>574</v>
      </c>
      <c r="G198" s="44" t="s">
        <v>4225</v>
      </c>
      <c r="H198" s="45" t="s">
        <v>178</v>
      </c>
      <c r="I198" s="45" t="s">
        <v>269</v>
      </c>
      <c r="J198" s="45" t="s">
        <v>430</v>
      </c>
      <c r="K198" s="45" t="s">
        <v>430</v>
      </c>
      <c r="L198" s="44" t="s">
        <v>262</v>
      </c>
      <c r="M198" s="44" t="s">
        <v>562</v>
      </c>
      <c r="N198" s="46" t="s">
        <v>263</v>
      </c>
      <c r="O198" s="45" t="s">
        <v>262</v>
      </c>
      <c r="P198" s="45" t="s">
        <v>393</v>
      </c>
      <c r="Q198" s="45" t="s">
        <v>177</v>
      </c>
      <c r="R198" s="47" t="s">
        <v>28</v>
      </c>
      <c r="S198" s="38" t="s">
        <v>178</v>
      </c>
      <c r="T198" s="39">
        <v>42800</v>
      </c>
      <c r="U198" s="39">
        <v>66000</v>
      </c>
      <c r="V198" s="34"/>
      <c r="W198" s="34"/>
      <c r="X198" s="39">
        <v>49400</v>
      </c>
      <c r="Y198" s="50">
        <f>+IFERROR(X198/U198,0)</f>
        <v>0.74848484848484853</v>
      </c>
      <c r="Z198" s="49">
        <f>+U198-X198</f>
        <v>16600</v>
      </c>
      <c r="AA198" s="48"/>
      <c r="AB198" s="39">
        <v>49400</v>
      </c>
      <c r="AC198" s="49">
        <v>16600</v>
      </c>
      <c r="AD198" s="39">
        <v>47063.67</v>
      </c>
      <c r="AE198" s="48"/>
      <c r="AF198" s="49">
        <v>34163.67</v>
      </c>
      <c r="AG198" s="50">
        <f>+IFERROR(AF198/U198,0)</f>
        <v>0.51763136363636364</v>
      </c>
      <c r="AH198" s="49">
        <f>+Tabla1[[#This Row],[PIM]]-Tabla1[[#This Row],[DEVENGADO2]]</f>
        <v>31836.33</v>
      </c>
      <c r="AI198" s="35">
        <v>1000</v>
      </c>
      <c r="AJ198" s="35">
        <v>3000</v>
      </c>
      <c r="AK198" s="35">
        <v>5563.67</v>
      </c>
      <c r="AL198" s="35">
        <v>5600</v>
      </c>
      <c r="AM198" s="35">
        <v>6900</v>
      </c>
      <c r="AN198" s="35">
        <v>5200</v>
      </c>
      <c r="AO198" s="35">
        <v>6900</v>
      </c>
      <c r="AP198" s="35">
        <v>0</v>
      </c>
      <c r="AQ198" s="35">
        <v>6000</v>
      </c>
      <c r="AR198" s="35">
        <v>6000</v>
      </c>
      <c r="AS198" s="35">
        <v>6000</v>
      </c>
      <c r="AT198" s="35">
        <v>6000</v>
      </c>
      <c r="AU198" s="35">
        <v>7836.3300000000017</v>
      </c>
      <c r="AV198" s="41">
        <f t="shared" si="6"/>
        <v>66000</v>
      </c>
      <c r="AW198" s="41">
        <f>+U198-AV198</f>
        <v>0</v>
      </c>
    </row>
    <row r="199" spans="1:49" x14ac:dyDescent="0.3">
      <c r="A199" s="42" t="s">
        <v>3</v>
      </c>
      <c r="B199" s="43" t="s">
        <v>0</v>
      </c>
      <c r="C199" s="44" t="s">
        <v>423</v>
      </c>
      <c r="D199" s="45" t="s">
        <v>243</v>
      </c>
      <c r="E199" s="44" t="s">
        <v>19</v>
      </c>
      <c r="F199" s="44" t="s">
        <v>574</v>
      </c>
      <c r="G199" s="44" t="s">
        <v>4225</v>
      </c>
      <c r="H199" s="45" t="s">
        <v>422</v>
      </c>
      <c r="I199" s="45" t="s">
        <v>579</v>
      </c>
      <c r="J199" s="45" t="s">
        <v>430</v>
      </c>
      <c r="K199" s="45" t="s">
        <v>430</v>
      </c>
      <c r="L199" s="44" t="s">
        <v>262</v>
      </c>
      <c r="M199" s="44" t="s">
        <v>562</v>
      </c>
      <c r="N199" s="46" t="s">
        <v>263</v>
      </c>
      <c r="O199" s="45" t="s">
        <v>262</v>
      </c>
      <c r="P199" s="45" t="s">
        <v>393</v>
      </c>
      <c r="Q199" s="45" t="s">
        <v>585</v>
      </c>
      <c r="R199" s="47" t="s">
        <v>200</v>
      </c>
      <c r="S199" s="38" t="s">
        <v>586</v>
      </c>
      <c r="T199" s="39">
        <v>22500</v>
      </c>
      <c r="U199" s="39">
        <v>12350</v>
      </c>
      <c r="V199" s="34"/>
      <c r="W199" s="34"/>
      <c r="X199" s="39">
        <v>12350</v>
      </c>
      <c r="Y199" s="50">
        <f>+IFERROR(X199/U199,0)</f>
        <v>1</v>
      </c>
      <c r="Z199" s="49">
        <f>+U199-X199</f>
        <v>0</v>
      </c>
      <c r="AA199" s="48"/>
      <c r="AB199" s="39">
        <v>12350</v>
      </c>
      <c r="AC199" s="49">
        <v>0</v>
      </c>
      <c r="AD199" s="39">
        <v>12350</v>
      </c>
      <c r="AE199" s="48"/>
      <c r="AF199" s="49">
        <v>5000</v>
      </c>
      <c r="AG199" s="50">
        <f>+IFERROR(AF199/U199,0)</f>
        <v>0.40485829959514169</v>
      </c>
      <c r="AH199" s="49">
        <f>+Tabla1[[#This Row],[PIM]]-Tabla1[[#This Row],[DEVENGADO2]]</f>
        <v>7350</v>
      </c>
      <c r="AI199" s="35">
        <v>0</v>
      </c>
      <c r="AJ199" s="35">
        <v>2500</v>
      </c>
      <c r="AK199" s="35">
        <v>2500</v>
      </c>
      <c r="AL199" s="35">
        <v>0</v>
      </c>
      <c r="AM199" s="35">
        <v>0</v>
      </c>
      <c r="AN199" s="35">
        <v>0</v>
      </c>
      <c r="AO199" s="35">
        <v>0</v>
      </c>
      <c r="AP199" s="35">
        <v>0</v>
      </c>
      <c r="AQ199" s="35">
        <v>2350</v>
      </c>
      <c r="AR199" s="35">
        <v>5000</v>
      </c>
      <c r="AS199" s="35">
        <v>0</v>
      </c>
      <c r="AT199" s="35">
        <v>0</v>
      </c>
      <c r="AU199" s="35">
        <v>0</v>
      </c>
      <c r="AV199" s="41">
        <f t="shared" si="6"/>
        <v>12350</v>
      </c>
      <c r="AW199" s="41">
        <f>+U199-AV199</f>
        <v>0</v>
      </c>
    </row>
    <row r="200" spans="1:49" x14ac:dyDescent="0.3">
      <c r="A200" s="42" t="s">
        <v>3</v>
      </c>
      <c r="B200" s="43" t="s">
        <v>0</v>
      </c>
      <c r="C200" s="44" t="s">
        <v>423</v>
      </c>
      <c r="D200" s="45" t="s">
        <v>243</v>
      </c>
      <c r="E200" s="44" t="s">
        <v>19</v>
      </c>
      <c r="F200" s="44" t="s">
        <v>574</v>
      </c>
      <c r="G200" s="44" t="s">
        <v>4226</v>
      </c>
      <c r="H200" s="45" t="s">
        <v>650</v>
      </c>
      <c r="I200" s="45" t="s">
        <v>269</v>
      </c>
      <c r="J200" s="45" t="s">
        <v>430</v>
      </c>
      <c r="K200" s="45" t="s">
        <v>430</v>
      </c>
      <c r="L200" s="44" t="s">
        <v>264</v>
      </c>
      <c r="M200" s="44" t="s">
        <v>563</v>
      </c>
      <c r="N200" s="46" t="s">
        <v>265</v>
      </c>
      <c r="O200" s="45" t="s">
        <v>264</v>
      </c>
      <c r="P200" s="45" t="s">
        <v>397</v>
      </c>
      <c r="Q200" s="45" t="s">
        <v>31</v>
      </c>
      <c r="R200" s="47" t="s">
        <v>30</v>
      </c>
      <c r="S200" s="38" t="s">
        <v>32</v>
      </c>
      <c r="T200" s="39">
        <v>0</v>
      </c>
      <c r="U200" s="39">
        <v>19337</v>
      </c>
      <c r="V200" s="34"/>
      <c r="W200" s="34"/>
      <c r="X200" s="39">
        <v>19337</v>
      </c>
      <c r="Y200" s="50">
        <f>+IFERROR(X200/U200,0)</f>
        <v>1</v>
      </c>
      <c r="Z200" s="49">
        <f>+U200-X200</f>
        <v>0</v>
      </c>
      <c r="AA200" s="48"/>
      <c r="AB200" s="39">
        <v>19337</v>
      </c>
      <c r="AC200" s="49">
        <v>0</v>
      </c>
      <c r="AD200" s="39">
        <v>0</v>
      </c>
      <c r="AE200" s="48"/>
      <c r="AF200" s="49">
        <v>0</v>
      </c>
      <c r="AG200" s="50">
        <f>+IFERROR(AF200/U200,0)</f>
        <v>0</v>
      </c>
      <c r="AH200" s="49">
        <f>+Tabla1[[#This Row],[PIM]]-Tabla1[[#This Row],[DEVENGADO2]]</f>
        <v>19337</v>
      </c>
      <c r="AI200" s="35">
        <v>0</v>
      </c>
      <c r="AJ200" s="35">
        <v>0</v>
      </c>
      <c r="AK200" s="35">
        <v>0</v>
      </c>
      <c r="AL200" s="35">
        <v>0</v>
      </c>
      <c r="AM200" s="35">
        <v>0</v>
      </c>
      <c r="AN200" s="35">
        <v>0</v>
      </c>
      <c r="AO200" s="35">
        <v>0</v>
      </c>
      <c r="AP200" s="35">
        <v>0</v>
      </c>
      <c r="AQ200" s="35">
        <v>2417.11</v>
      </c>
      <c r="AR200" s="35">
        <v>2417.11</v>
      </c>
      <c r="AS200" s="35">
        <v>2417.11</v>
      </c>
      <c r="AT200" s="35">
        <v>2417.11</v>
      </c>
      <c r="AU200" s="35">
        <v>9668.56</v>
      </c>
      <c r="AV200" s="41">
        <f t="shared" si="6"/>
        <v>19337</v>
      </c>
      <c r="AW200" s="41">
        <f>+U200-AV200</f>
        <v>0</v>
      </c>
    </row>
    <row r="201" spans="1:49" x14ac:dyDescent="0.3">
      <c r="A201" s="42" t="s">
        <v>3</v>
      </c>
      <c r="B201" s="43" t="s">
        <v>0</v>
      </c>
      <c r="C201" s="44" t="s">
        <v>423</v>
      </c>
      <c r="D201" s="45" t="s">
        <v>243</v>
      </c>
      <c r="E201" s="44" t="s">
        <v>19</v>
      </c>
      <c r="F201" s="44" t="s">
        <v>574</v>
      </c>
      <c r="G201" s="44" t="s">
        <v>4226</v>
      </c>
      <c r="H201" s="45" t="s">
        <v>650</v>
      </c>
      <c r="I201" s="45" t="s">
        <v>269</v>
      </c>
      <c r="J201" s="45" t="s">
        <v>430</v>
      </c>
      <c r="K201" s="45" t="s">
        <v>430</v>
      </c>
      <c r="L201" s="44" t="s">
        <v>264</v>
      </c>
      <c r="M201" s="44" t="s">
        <v>563</v>
      </c>
      <c r="N201" s="46" t="s">
        <v>265</v>
      </c>
      <c r="O201" s="45" t="s">
        <v>264</v>
      </c>
      <c r="P201" s="45" t="s">
        <v>397</v>
      </c>
      <c r="Q201" s="45" t="s">
        <v>34</v>
      </c>
      <c r="R201" s="47" t="s">
        <v>33</v>
      </c>
      <c r="S201" s="38" t="s">
        <v>35</v>
      </c>
      <c r="T201" s="39">
        <v>0</v>
      </c>
      <c r="U201" s="39">
        <v>3513</v>
      </c>
      <c r="V201" s="34"/>
      <c r="W201" s="34"/>
      <c r="X201" s="39">
        <v>3513</v>
      </c>
      <c r="Y201" s="50">
        <f>+IFERROR(X201/U201,0)</f>
        <v>1</v>
      </c>
      <c r="Z201" s="49">
        <f>+U201-X201</f>
        <v>0</v>
      </c>
      <c r="AA201" s="48"/>
      <c r="AB201" s="39">
        <v>3513</v>
      </c>
      <c r="AC201" s="49">
        <v>0</v>
      </c>
      <c r="AD201" s="39">
        <v>0</v>
      </c>
      <c r="AE201" s="48"/>
      <c r="AF201" s="49">
        <v>0</v>
      </c>
      <c r="AG201" s="50">
        <f>+IFERROR(AF201/U201,0)</f>
        <v>0</v>
      </c>
      <c r="AH201" s="49">
        <f>+Tabla1[[#This Row],[PIM]]-Tabla1[[#This Row],[DEVENGADO2]]</f>
        <v>3513</v>
      </c>
      <c r="AI201" s="35">
        <v>0</v>
      </c>
      <c r="AJ201" s="35">
        <v>0</v>
      </c>
      <c r="AK201" s="35">
        <v>0</v>
      </c>
      <c r="AL201" s="35">
        <v>0</v>
      </c>
      <c r="AM201" s="35">
        <v>0</v>
      </c>
      <c r="AN201" s="35">
        <v>0</v>
      </c>
      <c r="AO201" s="35">
        <v>0</v>
      </c>
      <c r="AP201" s="35">
        <v>878.21663333333333</v>
      </c>
      <c r="AQ201" s="35">
        <v>0</v>
      </c>
      <c r="AR201" s="35">
        <v>0</v>
      </c>
      <c r="AS201" s="35">
        <v>0</v>
      </c>
      <c r="AT201" s="35">
        <v>0</v>
      </c>
      <c r="AU201" s="35">
        <v>2634.7833666666666</v>
      </c>
      <c r="AV201" s="41">
        <f t="shared" si="6"/>
        <v>3513</v>
      </c>
      <c r="AW201" s="41">
        <f>+U201-AV201</f>
        <v>0</v>
      </c>
    </row>
    <row r="202" spans="1:49" x14ac:dyDescent="0.3">
      <c r="A202" s="42" t="s">
        <v>3</v>
      </c>
      <c r="B202" s="43" t="s">
        <v>0</v>
      </c>
      <c r="C202" s="44" t="s">
        <v>423</v>
      </c>
      <c r="D202" s="45" t="s">
        <v>243</v>
      </c>
      <c r="E202" s="44" t="s">
        <v>19</v>
      </c>
      <c r="F202" s="44" t="s">
        <v>574</v>
      </c>
      <c r="G202" s="44" t="s">
        <v>4226</v>
      </c>
      <c r="H202" s="45" t="s">
        <v>4</v>
      </c>
      <c r="I202" s="45" t="s">
        <v>269</v>
      </c>
      <c r="J202" s="45" t="s">
        <v>430</v>
      </c>
      <c r="K202" s="45" t="s">
        <v>430</v>
      </c>
      <c r="L202" s="44" t="s">
        <v>264</v>
      </c>
      <c r="M202" s="44" t="s">
        <v>563</v>
      </c>
      <c r="N202" s="46" t="s">
        <v>265</v>
      </c>
      <c r="O202" s="45" t="s">
        <v>264</v>
      </c>
      <c r="P202" s="45" t="s">
        <v>397</v>
      </c>
      <c r="Q202" s="45" t="s">
        <v>415</v>
      </c>
      <c r="R202" s="47" t="s">
        <v>526</v>
      </c>
      <c r="S202" s="38" t="s">
        <v>575</v>
      </c>
      <c r="T202" s="39">
        <v>1200</v>
      </c>
      <c r="U202" s="39">
        <v>1200</v>
      </c>
      <c r="V202" s="34"/>
      <c r="W202" s="34"/>
      <c r="X202" s="39">
        <v>1200</v>
      </c>
      <c r="Y202" s="50">
        <f>+IFERROR(X202/U202,0)</f>
        <v>1</v>
      </c>
      <c r="Z202" s="49">
        <f>+U202-X202</f>
        <v>0</v>
      </c>
      <c r="AA202" s="48"/>
      <c r="AB202" s="39">
        <v>1200</v>
      </c>
      <c r="AC202" s="49">
        <v>0</v>
      </c>
      <c r="AD202" s="39">
        <v>0</v>
      </c>
      <c r="AE202" s="48"/>
      <c r="AF202" s="49">
        <v>0</v>
      </c>
      <c r="AG202" s="50">
        <f>+IFERROR(AF202/U202,0)</f>
        <v>0</v>
      </c>
      <c r="AH202" s="49">
        <f>+Tabla1[[#This Row],[PIM]]-Tabla1[[#This Row],[DEVENGADO2]]</f>
        <v>1200</v>
      </c>
      <c r="AI202" s="35">
        <v>0</v>
      </c>
      <c r="AJ202" s="35">
        <v>0</v>
      </c>
      <c r="AK202" s="35">
        <v>0</v>
      </c>
      <c r="AL202" s="35">
        <v>0</v>
      </c>
      <c r="AM202" s="35">
        <v>0</v>
      </c>
      <c r="AN202" s="35">
        <v>0</v>
      </c>
      <c r="AO202" s="35">
        <v>0</v>
      </c>
      <c r="AP202" s="35">
        <v>600</v>
      </c>
      <c r="AQ202" s="35">
        <v>0</v>
      </c>
      <c r="AR202" s="35">
        <v>0</v>
      </c>
      <c r="AS202" s="35">
        <v>0</v>
      </c>
      <c r="AT202" s="35">
        <v>0</v>
      </c>
      <c r="AU202" s="35">
        <v>600</v>
      </c>
      <c r="AV202" s="41">
        <f t="shared" ref="AV202:AV268" si="8">+SUM(AI202:AU202)</f>
        <v>1200</v>
      </c>
      <c r="AW202" s="41">
        <f>+U202-AV202</f>
        <v>0</v>
      </c>
    </row>
    <row r="203" spans="1:49" x14ac:dyDescent="0.3">
      <c r="A203" s="42" t="s">
        <v>3</v>
      </c>
      <c r="B203" s="43" t="s">
        <v>0</v>
      </c>
      <c r="C203" s="44" t="s">
        <v>423</v>
      </c>
      <c r="D203" s="45" t="s">
        <v>243</v>
      </c>
      <c r="E203" s="44" t="s">
        <v>19</v>
      </c>
      <c r="F203" s="44" t="s">
        <v>574</v>
      </c>
      <c r="G203" s="44" t="s">
        <v>4226</v>
      </c>
      <c r="H203" s="45" t="s">
        <v>4</v>
      </c>
      <c r="I203" s="45" t="s">
        <v>269</v>
      </c>
      <c r="J203" s="45" t="s">
        <v>430</v>
      </c>
      <c r="K203" s="45" t="s">
        <v>430</v>
      </c>
      <c r="L203" s="44" t="s">
        <v>264</v>
      </c>
      <c r="M203" s="44" t="s">
        <v>563</v>
      </c>
      <c r="N203" s="46" t="s">
        <v>265</v>
      </c>
      <c r="O203" s="45" t="s">
        <v>264</v>
      </c>
      <c r="P203" s="45" t="s">
        <v>397</v>
      </c>
      <c r="Q203" s="45" t="s">
        <v>416</v>
      </c>
      <c r="R203" s="47" t="s">
        <v>528</v>
      </c>
      <c r="S203" s="38" t="s">
        <v>576</v>
      </c>
      <c r="T203" s="39">
        <v>54340</v>
      </c>
      <c r="U203" s="39">
        <v>56736</v>
      </c>
      <c r="V203" s="34"/>
      <c r="W203" s="34"/>
      <c r="X203" s="39">
        <v>56736</v>
      </c>
      <c r="Y203" s="50">
        <f>+IFERROR(X203/U203,0)</f>
        <v>1</v>
      </c>
      <c r="Z203" s="49">
        <f>+U203-X203</f>
        <v>0</v>
      </c>
      <c r="AA203" s="48"/>
      <c r="AB203" s="39">
        <v>56736</v>
      </c>
      <c r="AC203" s="49">
        <v>0</v>
      </c>
      <c r="AD203" s="39">
        <v>32890.639999999999</v>
      </c>
      <c r="AE203" s="48"/>
      <c r="AF203" s="49">
        <v>32890.639999999999</v>
      </c>
      <c r="AG203" s="50">
        <f>+IFERROR(AF203/U203,0)</f>
        <v>0.57971376198533553</v>
      </c>
      <c r="AH203" s="49">
        <f>+Tabla1[[#This Row],[PIM]]-Tabla1[[#This Row],[DEVENGADO2]]</f>
        <v>23845.360000000001</v>
      </c>
      <c r="AI203" s="35">
        <v>4725.08</v>
      </c>
      <c r="AJ203" s="35">
        <v>4728.38</v>
      </c>
      <c r="AK203" s="35">
        <v>4727.07</v>
      </c>
      <c r="AL203" s="35">
        <v>4534.6499999999996</v>
      </c>
      <c r="AM203" s="35">
        <v>4725.1000000000004</v>
      </c>
      <c r="AN203" s="35">
        <v>4724.7700000000004</v>
      </c>
      <c r="AO203" s="35">
        <v>4725.59</v>
      </c>
      <c r="AP203" s="35">
        <v>0</v>
      </c>
      <c r="AQ203" s="35">
        <v>4528.38</v>
      </c>
      <c r="AR203" s="35">
        <v>4528.38</v>
      </c>
      <c r="AS203" s="35">
        <v>4528.38</v>
      </c>
      <c r="AT203" s="35">
        <v>4528.38</v>
      </c>
      <c r="AU203" s="35">
        <v>5731.8400000000111</v>
      </c>
      <c r="AV203" s="41">
        <f t="shared" si="8"/>
        <v>56736</v>
      </c>
      <c r="AW203" s="41">
        <f>+U203-AV203</f>
        <v>0</v>
      </c>
    </row>
    <row r="204" spans="1:49" x14ac:dyDescent="0.3">
      <c r="A204" s="42" t="s">
        <v>3</v>
      </c>
      <c r="B204" s="43" t="s">
        <v>0</v>
      </c>
      <c r="C204" s="44" t="s">
        <v>423</v>
      </c>
      <c r="D204" s="45" t="s">
        <v>243</v>
      </c>
      <c r="E204" s="44" t="s">
        <v>19</v>
      </c>
      <c r="F204" s="44" t="s">
        <v>574</v>
      </c>
      <c r="G204" s="44" t="s">
        <v>4226</v>
      </c>
      <c r="H204" s="45" t="s">
        <v>650</v>
      </c>
      <c r="I204" s="45" t="s">
        <v>579</v>
      </c>
      <c r="J204" s="45" t="s">
        <v>430</v>
      </c>
      <c r="K204" s="45" t="s">
        <v>430</v>
      </c>
      <c r="L204" s="44" t="s">
        <v>264</v>
      </c>
      <c r="M204" s="44" t="s">
        <v>563</v>
      </c>
      <c r="N204" s="46" t="s">
        <v>265</v>
      </c>
      <c r="O204" s="45" t="s">
        <v>264</v>
      </c>
      <c r="P204" s="45" t="s">
        <v>397</v>
      </c>
      <c r="Q204" s="45" t="s">
        <v>3179</v>
      </c>
      <c r="R204" s="47" t="s">
        <v>531</v>
      </c>
      <c r="S204" s="38" t="s">
        <v>3178</v>
      </c>
      <c r="T204" s="39">
        <v>0</v>
      </c>
      <c r="U204" s="39">
        <v>1741</v>
      </c>
      <c r="V204" s="34"/>
      <c r="W204" s="34"/>
      <c r="X204" s="39">
        <v>1741</v>
      </c>
      <c r="Y204" s="50">
        <f>+IFERROR(X204/U204,0)</f>
        <v>1</v>
      </c>
      <c r="Z204" s="49">
        <f>+U204-X204</f>
        <v>0</v>
      </c>
      <c r="AA204" s="48"/>
      <c r="AB204" s="39">
        <v>1741</v>
      </c>
      <c r="AC204" s="49">
        <v>0</v>
      </c>
      <c r="AD204" s="39">
        <v>0</v>
      </c>
      <c r="AE204" s="48"/>
      <c r="AF204" s="49">
        <v>0</v>
      </c>
      <c r="AG204" s="50">
        <f>+IFERROR(AF204/U204,0)</f>
        <v>0</v>
      </c>
      <c r="AH204" s="49">
        <f>+Tabla1[[#This Row],[PIM]]-Tabla1[[#This Row],[DEVENGADO2]]</f>
        <v>1741</v>
      </c>
      <c r="AI204" s="35">
        <v>0</v>
      </c>
      <c r="AJ204" s="35">
        <v>0</v>
      </c>
      <c r="AK204" s="35">
        <v>0</v>
      </c>
      <c r="AL204" s="35">
        <v>0</v>
      </c>
      <c r="AM204" s="35">
        <v>0</v>
      </c>
      <c r="AN204" s="35">
        <v>0</v>
      </c>
      <c r="AO204" s="35">
        <v>0</v>
      </c>
      <c r="AP204" s="35">
        <v>0</v>
      </c>
      <c r="AQ204" s="35">
        <v>217.53990000000002</v>
      </c>
      <c r="AR204" s="35">
        <v>217.53990000000002</v>
      </c>
      <c r="AS204" s="35">
        <v>217.53990000000002</v>
      </c>
      <c r="AT204" s="35">
        <v>217.53990000000002</v>
      </c>
      <c r="AU204" s="35">
        <v>870.84039999999993</v>
      </c>
      <c r="AV204" s="41">
        <f t="shared" si="8"/>
        <v>1741</v>
      </c>
      <c r="AW204" s="41">
        <f>+U204-AV204</f>
        <v>0</v>
      </c>
    </row>
    <row r="205" spans="1:49" x14ac:dyDescent="0.3">
      <c r="A205" s="42" t="s">
        <v>3</v>
      </c>
      <c r="B205" s="43" t="s">
        <v>0</v>
      </c>
      <c r="C205" s="44" t="s">
        <v>423</v>
      </c>
      <c r="D205" s="45" t="s">
        <v>243</v>
      </c>
      <c r="E205" s="44" t="s">
        <v>19</v>
      </c>
      <c r="F205" s="44" t="s">
        <v>574</v>
      </c>
      <c r="G205" s="44" t="s">
        <v>4226</v>
      </c>
      <c r="H205" s="45" t="s">
        <v>4</v>
      </c>
      <c r="I205" s="45" t="s">
        <v>269</v>
      </c>
      <c r="J205" s="45" t="s">
        <v>430</v>
      </c>
      <c r="K205" s="45" t="s">
        <v>430</v>
      </c>
      <c r="L205" s="44" t="s">
        <v>264</v>
      </c>
      <c r="M205" s="44" t="s">
        <v>563</v>
      </c>
      <c r="N205" s="46" t="s">
        <v>265</v>
      </c>
      <c r="O205" s="45" t="s">
        <v>264</v>
      </c>
      <c r="P205" s="45" t="s">
        <v>397</v>
      </c>
      <c r="Q205" s="45" t="s">
        <v>419</v>
      </c>
      <c r="R205" s="47" t="s">
        <v>529</v>
      </c>
      <c r="S205" s="38" t="s">
        <v>577</v>
      </c>
      <c r="T205" s="39">
        <v>5232</v>
      </c>
      <c r="U205" s="39">
        <v>5107</v>
      </c>
      <c r="V205" s="34"/>
      <c r="W205" s="34"/>
      <c r="X205" s="39">
        <v>5107</v>
      </c>
      <c r="Y205" s="50">
        <f>+IFERROR(X205/U205,0)</f>
        <v>1</v>
      </c>
      <c r="Z205" s="49">
        <f>+U205-X205</f>
        <v>0</v>
      </c>
      <c r="AA205" s="48"/>
      <c r="AB205" s="39">
        <v>5107</v>
      </c>
      <c r="AC205" s="49">
        <v>0</v>
      </c>
      <c r="AD205" s="39">
        <v>2960.1800000000003</v>
      </c>
      <c r="AE205" s="48"/>
      <c r="AF205" s="49">
        <v>2960.1800000000003</v>
      </c>
      <c r="AG205" s="50">
        <f>+IFERROR(AF205/U205,0)</f>
        <v>0.57963187781476411</v>
      </c>
      <c r="AH205" s="49">
        <f>+Tabla1[[#This Row],[PIM]]-Tabla1[[#This Row],[DEVENGADO2]]</f>
        <v>2146.8199999999997</v>
      </c>
      <c r="AI205" s="35">
        <v>425.26</v>
      </c>
      <c r="AJ205" s="35">
        <v>425.56</v>
      </c>
      <c r="AK205" s="35">
        <v>425.44</v>
      </c>
      <c r="AL205" s="35">
        <v>408.12</v>
      </c>
      <c r="AM205" s="35">
        <v>425.26</v>
      </c>
      <c r="AN205" s="35">
        <v>425.23</v>
      </c>
      <c r="AO205" s="35">
        <v>425.31</v>
      </c>
      <c r="AP205" s="35">
        <v>0</v>
      </c>
      <c r="AQ205" s="35">
        <v>436</v>
      </c>
      <c r="AR205" s="35">
        <v>436</v>
      </c>
      <c r="AS205" s="35">
        <v>436</v>
      </c>
      <c r="AT205" s="35">
        <v>436</v>
      </c>
      <c r="AU205" s="35">
        <v>402.81999999999971</v>
      </c>
      <c r="AV205" s="41">
        <f t="shared" si="8"/>
        <v>5107</v>
      </c>
      <c r="AW205" s="41">
        <f>+U205-AV205</f>
        <v>0</v>
      </c>
    </row>
    <row r="206" spans="1:49" x14ac:dyDescent="0.3">
      <c r="A206" s="42" t="s">
        <v>3</v>
      </c>
      <c r="B206" s="43" t="s">
        <v>0</v>
      </c>
      <c r="C206" s="44" t="s">
        <v>423</v>
      </c>
      <c r="D206" s="45" t="s">
        <v>243</v>
      </c>
      <c r="E206" s="44" t="s">
        <v>19</v>
      </c>
      <c r="F206" s="44" t="s">
        <v>574</v>
      </c>
      <c r="G206" s="44" t="s">
        <v>4226</v>
      </c>
      <c r="H206" s="45" t="s">
        <v>650</v>
      </c>
      <c r="I206" s="45" t="s">
        <v>579</v>
      </c>
      <c r="J206" s="45" t="s">
        <v>430</v>
      </c>
      <c r="K206" s="45" t="s">
        <v>430</v>
      </c>
      <c r="L206" s="44" t="s">
        <v>264</v>
      </c>
      <c r="M206" s="44" t="s">
        <v>563</v>
      </c>
      <c r="N206" s="46" t="s">
        <v>265</v>
      </c>
      <c r="O206" s="45" t="s">
        <v>264</v>
      </c>
      <c r="P206" s="45" t="s">
        <v>397</v>
      </c>
      <c r="Q206" s="45" t="s">
        <v>3181</v>
      </c>
      <c r="R206" s="47" t="s">
        <v>532</v>
      </c>
      <c r="S206" s="38" t="s">
        <v>3180</v>
      </c>
      <c r="T206" s="39">
        <v>0</v>
      </c>
      <c r="U206" s="39">
        <v>1410</v>
      </c>
      <c r="V206" s="34"/>
      <c r="W206" s="34"/>
      <c r="X206" s="39">
        <v>1410</v>
      </c>
      <c r="Y206" s="50">
        <f>+IFERROR(X206/U206,0)</f>
        <v>1</v>
      </c>
      <c r="Z206" s="49">
        <f>+U206-X206</f>
        <v>0</v>
      </c>
      <c r="AA206" s="48"/>
      <c r="AB206" s="39">
        <v>1410</v>
      </c>
      <c r="AC206" s="49">
        <v>0</v>
      </c>
      <c r="AD206" s="39">
        <v>0</v>
      </c>
      <c r="AE206" s="48"/>
      <c r="AF206" s="49">
        <v>0</v>
      </c>
      <c r="AG206" s="50">
        <f>+IFERROR(AF206/U206,0)</f>
        <v>0</v>
      </c>
      <c r="AH206" s="49">
        <f>+Tabla1[[#This Row],[PIM]]-Tabla1[[#This Row],[DEVENGADO2]]</f>
        <v>1410</v>
      </c>
      <c r="AI206" s="35">
        <v>0</v>
      </c>
      <c r="AJ206" s="35">
        <v>0</v>
      </c>
      <c r="AK206" s="35">
        <v>0</v>
      </c>
      <c r="AL206" s="35">
        <v>0</v>
      </c>
      <c r="AM206" s="35">
        <v>0</v>
      </c>
      <c r="AN206" s="35">
        <v>0</v>
      </c>
      <c r="AO206" s="35">
        <v>0</v>
      </c>
      <c r="AP206" s="35">
        <v>0</v>
      </c>
      <c r="AQ206" s="35">
        <v>0</v>
      </c>
      <c r="AR206" s="35">
        <v>0</v>
      </c>
      <c r="AS206" s="35">
        <v>0</v>
      </c>
      <c r="AT206" s="35">
        <v>0</v>
      </c>
      <c r="AU206" s="35">
        <v>1410</v>
      </c>
      <c r="AV206" s="41">
        <f t="shared" si="8"/>
        <v>1410</v>
      </c>
      <c r="AW206" s="41">
        <f>+U206-AV206</f>
        <v>0</v>
      </c>
    </row>
    <row r="207" spans="1:49" x14ac:dyDescent="0.3">
      <c r="A207" s="42" t="s">
        <v>3</v>
      </c>
      <c r="B207" s="43" t="s">
        <v>0</v>
      </c>
      <c r="C207" s="44" t="s">
        <v>423</v>
      </c>
      <c r="D207" s="45" t="s">
        <v>243</v>
      </c>
      <c r="E207" s="44" t="s">
        <v>19</v>
      </c>
      <c r="F207" s="44" t="s">
        <v>574</v>
      </c>
      <c r="G207" s="44" t="s">
        <v>4226</v>
      </c>
      <c r="H207" s="45" t="s">
        <v>578</v>
      </c>
      <c r="I207" s="45" t="s">
        <v>579</v>
      </c>
      <c r="J207" s="45" t="s">
        <v>430</v>
      </c>
      <c r="K207" s="45" t="s">
        <v>430</v>
      </c>
      <c r="L207" s="44" t="s">
        <v>264</v>
      </c>
      <c r="M207" s="44" t="s">
        <v>563</v>
      </c>
      <c r="N207" s="46" t="s">
        <v>265</v>
      </c>
      <c r="O207" s="45" t="s">
        <v>264</v>
      </c>
      <c r="P207" s="45" t="s">
        <v>393</v>
      </c>
      <c r="Q207" s="45" t="s">
        <v>49</v>
      </c>
      <c r="R207" s="47" t="s">
        <v>48</v>
      </c>
      <c r="S207" s="38" t="s">
        <v>50</v>
      </c>
      <c r="T207" s="39">
        <v>9000</v>
      </c>
      <c r="U207" s="39">
        <v>8182</v>
      </c>
      <c r="V207" s="34"/>
      <c r="W207" s="34"/>
      <c r="X207" s="39">
        <v>8181.63</v>
      </c>
      <c r="Y207" s="50">
        <f>+IFERROR(X207/U207,0)</f>
        <v>0.99995477878269368</v>
      </c>
      <c r="Z207" s="49">
        <f>+U207-X207</f>
        <v>0.36999999999989086</v>
      </c>
      <c r="AA207" s="48"/>
      <c r="AB207" s="39">
        <v>8181.63</v>
      </c>
      <c r="AC207" s="49">
        <v>0.36999999999989086</v>
      </c>
      <c r="AD207" s="39">
        <v>1828.69</v>
      </c>
      <c r="AE207" s="48"/>
      <c r="AF207" s="49">
        <v>747.74</v>
      </c>
      <c r="AG207" s="50">
        <f>+IFERROR(AF207/U207,0)</f>
        <v>9.1388413590809098E-2</v>
      </c>
      <c r="AH207" s="49">
        <f>+Tabla1[[#This Row],[PIM]]-Tabla1[[#This Row],[DEVENGADO2]]</f>
        <v>7434.26</v>
      </c>
      <c r="AI207" s="35">
        <v>0</v>
      </c>
      <c r="AJ207" s="35">
        <v>0</v>
      </c>
      <c r="AK207" s="35">
        <v>487.34</v>
      </c>
      <c r="AL207" s="35">
        <v>0</v>
      </c>
      <c r="AM207" s="35">
        <v>0</v>
      </c>
      <c r="AN207" s="35">
        <v>0</v>
      </c>
      <c r="AO207" s="35">
        <v>260.39999999999998</v>
      </c>
      <c r="AP207" s="35">
        <v>750</v>
      </c>
      <c r="AQ207" s="35">
        <v>750</v>
      </c>
      <c r="AR207" s="35">
        <v>750</v>
      </c>
      <c r="AS207" s="35">
        <v>750</v>
      </c>
      <c r="AT207" s="35">
        <v>750</v>
      </c>
      <c r="AU207" s="35">
        <v>3684.26</v>
      </c>
      <c r="AV207" s="41">
        <f t="shared" si="8"/>
        <v>8182</v>
      </c>
      <c r="AW207" s="41">
        <f>+U207-AV207</f>
        <v>0</v>
      </c>
    </row>
    <row r="208" spans="1:49" x14ac:dyDescent="0.3">
      <c r="A208" s="42" t="s">
        <v>3</v>
      </c>
      <c r="B208" s="43" t="s">
        <v>0</v>
      </c>
      <c r="C208" s="44" t="s">
        <v>423</v>
      </c>
      <c r="D208" s="45" t="s">
        <v>243</v>
      </c>
      <c r="E208" s="44" t="s">
        <v>19</v>
      </c>
      <c r="F208" s="44" t="s">
        <v>574</v>
      </c>
      <c r="G208" s="44" t="s">
        <v>4226</v>
      </c>
      <c r="H208" s="45" t="s">
        <v>91</v>
      </c>
      <c r="I208" s="45" t="s">
        <v>579</v>
      </c>
      <c r="J208" s="45" t="s">
        <v>430</v>
      </c>
      <c r="K208" s="45" t="s">
        <v>430</v>
      </c>
      <c r="L208" s="44" t="s">
        <v>264</v>
      </c>
      <c r="M208" s="44" t="s">
        <v>563</v>
      </c>
      <c r="N208" s="46" t="s">
        <v>265</v>
      </c>
      <c r="O208" s="45" t="s">
        <v>264</v>
      </c>
      <c r="P208" s="45" t="s">
        <v>393</v>
      </c>
      <c r="Q208" s="45" t="s">
        <v>67</v>
      </c>
      <c r="R208" s="47" t="s">
        <v>24</v>
      </c>
      <c r="S208" s="38" t="s">
        <v>66</v>
      </c>
      <c r="T208" s="39">
        <v>0</v>
      </c>
      <c r="U208" s="39">
        <v>2900</v>
      </c>
      <c r="V208" s="34"/>
      <c r="W208" s="34"/>
      <c r="X208" s="39">
        <v>2900</v>
      </c>
      <c r="Y208" s="50">
        <f>+IFERROR(X208/U208,0)</f>
        <v>1</v>
      </c>
      <c r="Z208" s="49">
        <f>+U208-X208</f>
        <v>0</v>
      </c>
      <c r="AA208" s="48"/>
      <c r="AB208" s="39">
        <v>2900</v>
      </c>
      <c r="AC208" s="49">
        <v>0</v>
      </c>
      <c r="AD208" s="39">
        <v>1590.1999999999998</v>
      </c>
      <c r="AE208" s="48"/>
      <c r="AF208" s="49">
        <v>1590.1999999999998</v>
      </c>
      <c r="AG208" s="50">
        <f>+IFERROR(AF208/U208,0)</f>
        <v>0.54834482758620684</v>
      </c>
      <c r="AH208" s="49">
        <f>+Tabla1[[#This Row],[PIM]]-Tabla1[[#This Row],[DEVENGADO2]]</f>
        <v>1309.8000000000002</v>
      </c>
      <c r="AI208" s="35">
        <v>500</v>
      </c>
      <c r="AJ208" s="35">
        <v>281.3</v>
      </c>
      <c r="AK208" s="35">
        <v>475.9</v>
      </c>
      <c r="AL208" s="35">
        <v>27</v>
      </c>
      <c r="AM208" s="35">
        <v>306</v>
      </c>
      <c r="AN208" s="35">
        <v>0</v>
      </c>
      <c r="AO208" s="35">
        <v>0</v>
      </c>
      <c r="AP208" s="35">
        <v>263.63636363636363</v>
      </c>
      <c r="AQ208" s="35">
        <v>263.63636363636363</v>
      </c>
      <c r="AR208" s="35">
        <v>50</v>
      </c>
      <c r="AS208" s="35">
        <v>50</v>
      </c>
      <c r="AT208" s="35">
        <v>100</v>
      </c>
      <c r="AU208" s="35">
        <v>582.52727272727316</v>
      </c>
      <c r="AV208" s="41">
        <f t="shared" si="8"/>
        <v>2900</v>
      </c>
      <c r="AW208" s="41">
        <f>+U208-AV208</f>
        <v>0</v>
      </c>
    </row>
    <row r="209" spans="1:49" x14ac:dyDescent="0.3">
      <c r="A209" s="42" t="s">
        <v>3</v>
      </c>
      <c r="B209" s="43" t="s">
        <v>0</v>
      </c>
      <c r="C209" s="44" t="s">
        <v>423</v>
      </c>
      <c r="D209" s="45" t="s">
        <v>243</v>
      </c>
      <c r="E209" s="44" t="s">
        <v>19</v>
      </c>
      <c r="F209" s="44" t="s">
        <v>574</v>
      </c>
      <c r="G209" s="44" t="s">
        <v>4226</v>
      </c>
      <c r="H209" s="45" t="s">
        <v>91</v>
      </c>
      <c r="I209" s="45" t="s">
        <v>579</v>
      </c>
      <c r="J209" s="45" t="s">
        <v>430</v>
      </c>
      <c r="K209" s="45" t="s">
        <v>430</v>
      </c>
      <c r="L209" s="44" t="s">
        <v>264</v>
      </c>
      <c r="M209" s="44" t="s">
        <v>563</v>
      </c>
      <c r="N209" s="46" t="s">
        <v>265</v>
      </c>
      <c r="O209" s="45" t="s">
        <v>264</v>
      </c>
      <c r="P209" s="45" t="s">
        <v>393</v>
      </c>
      <c r="Q209" s="45" t="s">
        <v>69</v>
      </c>
      <c r="R209" s="47" t="s">
        <v>68</v>
      </c>
      <c r="S209" s="38" t="s">
        <v>70</v>
      </c>
      <c r="T209" s="39">
        <v>800</v>
      </c>
      <c r="U209" s="39">
        <v>0</v>
      </c>
      <c r="V209" s="34"/>
      <c r="W209" s="34"/>
      <c r="X209" s="39">
        <v>0</v>
      </c>
      <c r="Y209" s="50">
        <f>+IFERROR(X209/U209,0)</f>
        <v>0</v>
      </c>
      <c r="Z209" s="49">
        <f>+U209-X209</f>
        <v>0</v>
      </c>
      <c r="AA209" s="48"/>
      <c r="AB209" s="39">
        <v>0</v>
      </c>
      <c r="AC209" s="49">
        <v>0</v>
      </c>
      <c r="AD209" s="39">
        <v>0</v>
      </c>
      <c r="AE209" s="48"/>
      <c r="AF209" s="49">
        <v>0</v>
      </c>
      <c r="AG209" s="50">
        <f>+IFERROR(AF209/U209,0)</f>
        <v>0</v>
      </c>
      <c r="AH209" s="49">
        <f>+Tabla1[[#This Row],[PIM]]-Tabla1[[#This Row],[DEVENGADO2]]</f>
        <v>0</v>
      </c>
      <c r="AI209" s="35">
        <v>0</v>
      </c>
      <c r="AJ209" s="35">
        <v>0</v>
      </c>
      <c r="AK209" s="35">
        <v>0</v>
      </c>
      <c r="AL209" s="35">
        <v>0</v>
      </c>
      <c r="AM209" s="35">
        <v>0</v>
      </c>
      <c r="AN209" s="35">
        <v>0</v>
      </c>
      <c r="AO209" s="35">
        <v>0</v>
      </c>
      <c r="AP209" s="35">
        <v>0</v>
      </c>
      <c r="AQ209" s="35">
        <v>0</v>
      </c>
      <c r="AR209" s="35">
        <v>0</v>
      </c>
      <c r="AS209" s="35">
        <v>0</v>
      </c>
      <c r="AT209" s="35">
        <v>0</v>
      </c>
      <c r="AU209" s="35">
        <v>0</v>
      </c>
      <c r="AV209" s="41">
        <f t="shared" si="8"/>
        <v>0</v>
      </c>
      <c r="AW209" s="41">
        <f>+U209-AV209</f>
        <v>0</v>
      </c>
    </row>
    <row r="210" spans="1:49" x14ac:dyDescent="0.3">
      <c r="A210" s="42" t="s">
        <v>3</v>
      </c>
      <c r="B210" s="43" t="s">
        <v>0</v>
      </c>
      <c r="C210" s="44" t="s">
        <v>423</v>
      </c>
      <c r="D210" s="45" t="s">
        <v>243</v>
      </c>
      <c r="E210" s="44" t="s">
        <v>19</v>
      </c>
      <c r="F210" s="44" t="s">
        <v>574</v>
      </c>
      <c r="G210" s="44" t="s">
        <v>4226</v>
      </c>
      <c r="H210" s="45" t="s">
        <v>580</v>
      </c>
      <c r="I210" s="45" t="s">
        <v>579</v>
      </c>
      <c r="J210" s="45" t="s">
        <v>430</v>
      </c>
      <c r="K210" s="45" t="s">
        <v>430</v>
      </c>
      <c r="L210" s="44" t="s">
        <v>264</v>
      </c>
      <c r="M210" s="44" t="s">
        <v>563</v>
      </c>
      <c r="N210" s="46" t="s">
        <v>265</v>
      </c>
      <c r="O210" s="45" t="s">
        <v>264</v>
      </c>
      <c r="P210" s="45" t="s">
        <v>393</v>
      </c>
      <c r="Q210" s="45" t="s">
        <v>95</v>
      </c>
      <c r="R210" s="47" t="s">
        <v>25</v>
      </c>
      <c r="S210" s="38" t="s">
        <v>92</v>
      </c>
      <c r="T210" s="39">
        <v>2000</v>
      </c>
      <c r="U210" s="39">
        <v>1000</v>
      </c>
      <c r="V210" s="34"/>
      <c r="W210" s="34"/>
      <c r="X210" s="39">
        <v>1000</v>
      </c>
      <c r="Y210" s="50">
        <f>+IFERROR(X210/U210,0)</f>
        <v>1</v>
      </c>
      <c r="Z210" s="49">
        <f>+U210-X210</f>
        <v>0</v>
      </c>
      <c r="AA210" s="48"/>
      <c r="AB210" s="39">
        <v>1000</v>
      </c>
      <c r="AC210" s="49">
        <v>0</v>
      </c>
      <c r="AD210" s="39">
        <v>80</v>
      </c>
      <c r="AE210" s="48"/>
      <c r="AF210" s="49">
        <v>80</v>
      </c>
      <c r="AG210" s="50">
        <f>+IFERROR(AF210/U210,0)</f>
        <v>0.08</v>
      </c>
      <c r="AH210" s="49">
        <f>+Tabla1[[#This Row],[PIM]]-Tabla1[[#This Row],[DEVENGADO2]]</f>
        <v>920</v>
      </c>
      <c r="AI210" s="35">
        <v>0</v>
      </c>
      <c r="AJ210" s="35">
        <v>80</v>
      </c>
      <c r="AK210" s="35">
        <v>0</v>
      </c>
      <c r="AL210" s="35">
        <v>0</v>
      </c>
      <c r="AM210" s="35">
        <v>0</v>
      </c>
      <c r="AN210" s="35">
        <v>0</v>
      </c>
      <c r="AO210" s="35">
        <v>0</v>
      </c>
      <c r="AP210" s="35">
        <v>0</v>
      </c>
      <c r="AQ210" s="35">
        <v>0</v>
      </c>
      <c r="AR210" s="35">
        <v>0</v>
      </c>
      <c r="AS210" s="35">
        <v>0</v>
      </c>
      <c r="AT210" s="35">
        <v>0</v>
      </c>
      <c r="AU210" s="35">
        <v>920</v>
      </c>
      <c r="AV210" s="41">
        <f t="shared" si="8"/>
        <v>1000</v>
      </c>
      <c r="AW210" s="41">
        <f>+U210-AV210</f>
        <v>0</v>
      </c>
    </row>
    <row r="211" spans="1:49" x14ac:dyDescent="0.3">
      <c r="A211" s="42" t="s">
        <v>3</v>
      </c>
      <c r="B211" s="43" t="s">
        <v>0</v>
      </c>
      <c r="C211" s="44" t="s">
        <v>423</v>
      </c>
      <c r="D211" s="45" t="s">
        <v>243</v>
      </c>
      <c r="E211" s="44" t="s">
        <v>19</v>
      </c>
      <c r="F211" s="44" t="s">
        <v>574</v>
      </c>
      <c r="G211" s="44" t="s">
        <v>4226</v>
      </c>
      <c r="H211" s="45" t="s">
        <v>580</v>
      </c>
      <c r="I211" s="45" t="s">
        <v>579</v>
      </c>
      <c r="J211" s="45" t="s">
        <v>430</v>
      </c>
      <c r="K211" s="45" t="s">
        <v>430</v>
      </c>
      <c r="L211" s="44" t="s">
        <v>264</v>
      </c>
      <c r="M211" s="44" t="s">
        <v>563</v>
      </c>
      <c r="N211" s="46" t="s">
        <v>265</v>
      </c>
      <c r="O211" s="45" t="s">
        <v>264</v>
      </c>
      <c r="P211" s="45" t="s">
        <v>393</v>
      </c>
      <c r="Q211" s="45" t="s">
        <v>96</v>
      </c>
      <c r="R211" s="47" t="s">
        <v>26</v>
      </c>
      <c r="S211" s="38" t="s">
        <v>93</v>
      </c>
      <c r="T211" s="39">
        <v>0</v>
      </c>
      <c r="U211" s="39">
        <v>4400</v>
      </c>
      <c r="V211" s="34"/>
      <c r="W211" s="34"/>
      <c r="X211" s="39">
        <v>4400</v>
      </c>
      <c r="Y211" s="50">
        <f>+IFERROR(X211/U211,0)</f>
        <v>1</v>
      </c>
      <c r="Z211" s="49">
        <f>+U211-X211</f>
        <v>0</v>
      </c>
      <c r="AA211" s="48"/>
      <c r="AB211" s="39">
        <v>4400</v>
      </c>
      <c r="AC211" s="49">
        <v>0</v>
      </c>
      <c r="AD211" s="39">
        <v>1773</v>
      </c>
      <c r="AE211" s="48"/>
      <c r="AF211" s="49">
        <v>1773</v>
      </c>
      <c r="AG211" s="50">
        <f>+IFERROR(AF211/U211,0)</f>
        <v>0.40295454545454545</v>
      </c>
      <c r="AH211" s="49">
        <f>+Tabla1[[#This Row],[PIM]]-Tabla1[[#This Row],[DEVENGADO2]]</f>
        <v>2627</v>
      </c>
      <c r="AI211" s="35">
        <v>0</v>
      </c>
      <c r="AJ211" s="35">
        <v>205</v>
      </c>
      <c r="AK211" s="35">
        <v>333</v>
      </c>
      <c r="AL211" s="35">
        <v>872</v>
      </c>
      <c r="AM211" s="35">
        <v>363</v>
      </c>
      <c r="AN211" s="35">
        <v>0</v>
      </c>
      <c r="AO211" s="35">
        <v>0</v>
      </c>
      <c r="AP211" s="35">
        <v>400</v>
      </c>
      <c r="AQ211" s="35">
        <v>400</v>
      </c>
      <c r="AR211" s="35">
        <v>400</v>
      </c>
      <c r="AS211" s="35">
        <v>400</v>
      </c>
      <c r="AT211" s="35">
        <v>150</v>
      </c>
      <c r="AU211" s="35">
        <v>877</v>
      </c>
      <c r="AV211" s="41">
        <f t="shared" si="8"/>
        <v>4400</v>
      </c>
      <c r="AW211" s="41">
        <f>+U211-AV211</f>
        <v>0</v>
      </c>
    </row>
    <row r="212" spans="1:49" x14ac:dyDescent="0.3">
      <c r="A212" s="42" t="s">
        <v>3</v>
      </c>
      <c r="B212" s="43" t="s">
        <v>0</v>
      </c>
      <c r="C212" s="44" t="s">
        <v>423</v>
      </c>
      <c r="D212" s="45" t="s">
        <v>243</v>
      </c>
      <c r="E212" s="44" t="s">
        <v>19</v>
      </c>
      <c r="F212" s="44" t="s">
        <v>574</v>
      </c>
      <c r="G212" s="44" t="s">
        <v>4226</v>
      </c>
      <c r="H212" s="45" t="s">
        <v>170</v>
      </c>
      <c r="I212" s="45" t="s">
        <v>579</v>
      </c>
      <c r="J212" s="45" t="s">
        <v>430</v>
      </c>
      <c r="K212" s="45" t="s">
        <v>430</v>
      </c>
      <c r="L212" s="44" t="s">
        <v>264</v>
      </c>
      <c r="M212" s="44" t="s">
        <v>563</v>
      </c>
      <c r="N212" s="46" t="s">
        <v>265</v>
      </c>
      <c r="O212" s="45" t="s">
        <v>264</v>
      </c>
      <c r="P212" s="45" t="s">
        <v>393</v>
      </c>
      <c r="Q212" s="45" t="s">
        <v>97</v>
      </c>
      <c r="R212" s="47" t="s">
        <v>27</v>
      </c>
      <c r="S212" s="38" t="s">
        <v>94</v>
      </c>
      <c r="T212" s="39">
        <v>0</v>
      </c>
      <c r="U212" s="39">
        <v>900</v>
      </c>
      <c r="V212" s="34"/>
      <c r="W212" s="34"/>
      <c r="X212" s="39">
        <v>900</v>
      </c>
      <c r="Y212" s="50">
        <f>+IFERROR(X212/U212,0)</f>
        <v>1</v>
      </c>
      <c r="Z212" s="49">
        <f>+U212-X212</f>
        <v>0</v>
      </c>
      <c r="AA212" s="48"/>
      <c r="AB212" s="39">
        <v>900</v>
      </c>
      <c r="AC212" s="49">
        <v>0</v>
      </c>
      <c r="AD212" s="39">
        <v>109</v>
      </c>
      <c r="AE212" s="48"/>
      <c r="AF212" s="49">
        <v>109</v>
      </c>
      <c r="AG212" s="50">
        <f>+IFERROR(AF212/U212,0)</f>
        <v>0.12111111111111111</v>
      </c>
      <c r="AH212" s="49">
        <f>+Tabla1[[#This Row],[PIM]]-Tabla1[[#This Row],[DEVENGADO2]]</f>
        <v>791</v>
      </c>
      <c r="AI212" s="35">
        <v>0</v>
      </c>
      <c r="AJ212" s="35">
        <v>0</v>
      </c>
      <c r="AK212" s="35">
        <v>77</v>
      </c>
      <c r="AL212" s="35">
        <v>0</v>
      </c>
      <c r="AM212" s="35">
        <v>32</v>
      </c>
      <c r="AN212" s="35">
        <v>0</v>
      </c>
      <c r="AO212" s="35">
        <v>0</v>
      </c>
      <c r="AP212" s="35">
        <v>81.818181818181813</v>
      </c>
      <c r="AQ212" s="35">
        <v>81.818181818181813</v>
      </c>
      <c r="AR212" s="35">
        <v>81.818181818181813</v>
      </c>
      <c r="AS212" s="35">
        <v>81.818181818181813</v>
      </c>
      <c r="AT212" s="35">
        <v>81.818181818181813</v>
      </c>
      <c r="AU212" s="35">
        <v>381.90909090909099</v>
      </c>
      <c r="AV212" s="41">
        <f t="shared" si="8"/>
        <v>900</v>
      </c>
      <c r="AW212" s="41">
        <f>+U212-AV212</f>
        <v>0</v>
      </c>
    </row>
    <row r="213" spans="1:49" x14ac:dyDescent="0.3">
      <c r="A213" s="42" t="s">
        <v>3</v>
      </c>
      <c r="B213" s="43" t="s">
        <v>0</v>
      </c>
      <c r="C213" s="44" t="s">
        <v>423</v>
      </c>
      <c r="D213" s="45" t="s">
        <v>243</v>
      </c>
      <c r="E213" s="44" t="s">
        <v>19</v>
      </c>
      <c r="F213" s="44" t="s">
        <v>574</v>
      </c>
      <c r="G213" s="44" t="s">
        <v>4226</v>
      </c>
      <c r="H213" s="45" t="s">
        <v>582</v>
      </c>
      <c r="I213" s="45" t="s">
        <v>579</v>
      </c>
      <c r="J213" s="45" t="s">
        <v>430</v>
      </c>
      <c r="K213" s="45" t="s">
        <v>430</v>
      </c>
      <c r="L213" s="44" t="s">
        <v>264</v>
      </c>
      <c r="M213" s="44" t="s">
        <v>563</v>
      </c>
      <c r="N213" s="46" t="s">
        <v>265</v>
      </c>
      <c r="O213" s="45" t="s">
        <v>264</v>
      </c>
      <c r="P213" s="45" t="s">
        <v>393</v>
      </c>
      <c r="Q213" s="45" t="s">
        <v>114</v>
      </c>
      <c r="R213" s="47" t="s">
        <v>113</v>
      </c>
      <c r="S213" s="38" t="s">
        <v>115</v>
      </c>
      <c r="T213" s="39">
        <v>0</v>
      </c>
      <c r="U213" s="39">
        <v>900</v>
      </c>
      <c r="V213" s="34"/>
      <c r="W213" s="34"/>
      <c r="X213" s="39">
        <v>900</v>
      </c>
      <c r="Y213" s="50">
        <f>+IFERROR(X213/U213,0)</f>
        <v>1</v>
      </c>
      <c r="Z213" s="49">
        <f>+U213-X213</f>
        <v>0</v>
      </c>
      <c r="AA213" s="48"/>
      <c r="AB213" s="39">
        <v>900</v>
      </c>
      <c r="AC213" s="49">
        <v>0</v>
      </c>
      <c r="AD213" s="39">
        <v>60</v>
      </c>
      <c r="AE213" s="48"/>
      <c r="AF213" s="49">
        <v>60</v>
      </c>
      <c r="AG213" s="50">
        <f>+IFERROR(AF213/U213,0)</f>
        <v>6.6666666666666666E-2</v>
      </c>
      <c r="AH213" s="49">
        <f>+Tabla1[[#This Row],[PIM]]-Tabla1[[#This Row],[DEVENGADO2]]</f>
        <v>840</v>
      </c>
      <c r="AI213" s="35">
        <v>0</v>
      </c>
      <c r="AJ213" s="35">
        <v>0</v>
      </c>
      <c r="AK213" s="35">
        <v>0</v>
      </c>
      <c r="AL213" s="35">
        <v>30</v>
      </c>
      <c r="AM213" s="35">
        <v>30</v>
      </c>
      <c r="AN213" s="35">
        <v>0</v>
      </c>
      <c r="AO213" s="35">
        <v>0</v>
      </c>
      <c r="AP213" s="35">
        <v>81.818181818181813</v>
      </c>
      <c r="AQ213" s="35">
        <v>81.818181818181813</v>
      </c>
      <c r="AR213" s="35">
        <v>81.818181818181813</v>
      </c>
      <c r="AS213" s="35">
        <v>81.818181818181813</v>
      </c>
      <c r="AT213" s="35">
        <v>81.818181818181813</v>
      </c>
      <c r="AU213" s="35">
        <v>430.90909090909093</v>
      </c>
      <c r="AV213" s="41">
        <f t="shared" si="8"/>
        <v>900</v>
      </c>
      <c r="AW213" s="41">
        <f>+U213-AV213</f>
        <v>0</v>
      </c>
    </row>
    <row r="214" spans="1:49" x14ac:dyDescent="0.3">
      <c r="A214" s="42" t="s">
        <v>3</v>
      </c>
      <c r="B214" s="43" t="s">
        <v>0</v>
      </c>
      <c r="C214" s="44" t="s">
        <v>423</v>
      </c>
      <c r="D214" s="45" t="s">
        <v>243</v>
      </c>
      <c r="E214" s="44" t="s">
        <v>19</v>
      </c>
      <c r="F214" s="44" t="s">
        <v>574</v>
      </c>
      <c r="G214" s="44" t="s">
        <v>4226</v>
      </c>
      <c r="H214" s="45" t="s">
        <v>588</v>
      </c>
      <c r="I214" s="45" t="s">
        <v>579</v>
      </c>
      <c r="J214" s="45" t="s">
        <v>430</v>
      </c>
      <c r="K214" s="45" t="s">
        <v>430</v>
      </c>
      <c r="L214" s="44" t="s">
        <v>264</v>
      </c>
      <c r="M214" s="44" t="s">
        <v>563</v>
      </c>
      <c r="N214" s="46" t="s">
        <v>265</v>
      </c>
      <c r="O214" s="45" t="s">
        <v>264</v>
      </c>
      <c r="P214" s="45" t="s">
        <v>393</v>
      </c>
      <c r="Q214" s="45" t="s">
        <v>126</v>
      </c>
      <c r="R214" s="47" t="s">
        <v>125</v>
      </c>
      <c r="S214" s="38" t="s">
        <v>127</v>
      </c>
      <c r="T214" s="39">
        <v>96000</v>
      </c>
      <c r="U214" s="39">
        <v>0</v>
      </c>
      <c r="V214" s="34"/>
      <c r="W214" s="34"/>
      <c r="X214" s="39">
        <v>0</v>
      </c>
      <c r="Y214" s="50">
        <f>+IFERROR(X214/U214,0)</f>
        <v>0</v>
      </c>
      <c r="Z214" s="49">
        <f>+U214-X214</f>
        <v>0</v>
      </c>
      <c r="AA214" s="48"/>
      <c r="AB214" s="39">
        <v>0</v>
      </c>
      <c r="AC214" s="49">
        <v>0</v>
      </c>
      <c r="AD214" s="39">
        <v>0</v>
      </c>
      <c r="AE214" s="48"/>
      <c r="AF214" s="49">
        <v>0</v>
      </c>
      <c r="AG214" s="50">
        <f>+IFERROR(AF214/U214,0)</f>
        <v>0</v>
      </c>
      <c r="AH214" s="49">
        <f>+Tabla1[[#This Row],[PIM]]-Tabla1[[#This Row],[DEVENGADO2]]</f>
        <v>0</v>
      </c>
      <c r="AI214" s="35">
        <v>0</v>
      </c>
      <c r="AJ214" s="35">
        <v>0</v>
      </c>
      <c r="AK214" s="35">
        <v>0</v>
      </c>
      <c r="AL214" s="35">
        <v>0</v>
      </c>
      <c r="AM214" s="35">
        <v>0</v>
      </c>
      <c r="AN214" s="35">
        <v>0</v>
      </c>
      <c r="AO214" s="35">
        <v>0</v>
      </c>
      <c r="AP214" s="35">
        <v>0</v>
      </c>
      <c r="AQ214" s="35">
        <v>0</v>
      </c>
      <c r="AR214" s="35">
        <v>0</v>
      </c>
      <c r="AS214" s="35">
        <v>0</v>
      </c>
      <c r="AT214" s="35">
        <v>0</v>
      </c>
      <c r="AU214" s="35">
        <v>0</v>
      </c>
      <c r="AV214" s="41">
        <f t="shared" si="8"/>
        <v>0</v>
      </c>
      <c r="AW214" s="41">
        <f>+U214-AV214</f>
        <v>0</v>
      </c>
    </row>
    <row r="215" spans="1:49" x14ac:dyDescent="0.3">
      <c r="A215" s="42" t="s">
        <v>3</v>
      </c>
      <c r="B215" s="43" t="s">
        <v>0</v>
      </c>
      <c r="C215" s="44" t="s">
        <v>423</v>
      </c>
      <c r="D215" s="45" t="s">
        <v>243</v>
      </c>
      <c r="E215" s="44" t="s">
        <v>19</v>
      </c>
      <c r="F215" s="44" t="s">
        <v>574</v>
      </c>
      <c r="G215" s="44" t="s">
        <v>4226</v>
      </c>
      <c r="H215" s="45" t="s">
        <v>583</v>
      </c>
      <c r="I215" s="45" t="s">
        <v>579</v>
      </c>
      <c r="J215" s="45" t="s">
        <v>430</v>
      </c>
      <c r="K215" s="45" t="s">
        <v>430</v>
      </c>
      <c r="L215" s="44" t="s">
        <v>264</v>
      </c>
      <c r="M215" s="44" t="s">
        <v>563</v>
      </c>
      <c r="N215" s="46" t="s">
        <v>265</v>
      </c>
      <c r="O215" s="45" t="s">
        <v>264</v>
      </c>
      <c r="P215" s="45" t="s">
        <v>393</v>
      </c>
      <c r="Q215" s="45" t="s">
        <v>132</v>
      </c>
      <c r="R215" s="47" t="s">
        <v>131</v>
      </c>
      <c r="S215" s="38" t="s">
        <v>70</v>
      </c>
      <c r="T215" s="39">
        <v>8000</v>
      </c>
      <c r="U215" s="39">
        <v>5297</v>
      </c>
      <c r="V215" s="34"/>
      <c r="W215" s="34"/>
      <c r="X215" s="39">
        <v>5297</v>
      </c>
      <c r="Y215" s="50">
        <f>+IFERROR(X215/U215,0)</f>
        <v>1</v>
      </c>
      <c r="Z215" s="49">
        <f>+U215-X215</f>
        <v>0</v>
      </c>
      <c r="AA215" s="48"/>
      <c r="AB215" s="39">
        <v>5297</v>
      </c>
      <c r="AC215" s="49">
        <v>0</v>
      </c>
      <c r="AD215" s="39">
        <v>5297</v>
      </c>
      <c r="AE215" s="48"/>
      <c r="AF215" s="49">
        <v>5297</v>
      </c>
      <c r="AG215" s="50">
        <f>+IFERROR(AF215/U215,0)</f>
        <v>1</v>
      </c>
      <c r="AH215" s="49">
        <f>+Tabla1[[#This Row],[PIM]]-Tabla1[[#This Row],[DEVENGADO2]]</f>
        <v>0</v>
      </c>
      <c r="AI215" s="35">
        <v>0</v>
      </c>
      <c r="AJ215" s="35">
        <v>0</v>
      </c>
      <c r="AK215" s="35">
        <v>0</v>
      </c>
      <c r="AL215" s="35">
        <v>0</v>
      </c>
      <c r="AM215" s="35">
        <v>0</v>
      </c>
      <c r="AN215" s="35">
        <v>5297</v>
      </c>
      <c r="AO215" s="35">
        <v>0</v>
      </c>
      <c r="AP215" s="35">
        <v>0</v>
      </c>
      <c r="AQ215" s="35">
        <v>0</v>
      </c>
      <c r="AR215" s="35">
        <v>0</v>
      </c>
      <c r="AS215" s="35">
        <v>0</v>
      </c>
      <c r="AT215" s="35">
        <v>0</v>
      </c>
      <c r="AU215" s="35">
        <v>0</v>
      </c>
      <c r="AV215" s="41">
        <f t="shared" si="8"/>
        <v>5297</v>
      </c>
      <c r="AW215" s="41">
        <f>+U215-AV215</f>
        <v>0</v>
      </c>
    </row>
    <row r="216" spans="1:49" x14ac:dyDescent="0.3">
      <c r="A216" s="42" t="s">
        <v>3</v>
      </c>
      <c r="B216" s="43" t="s">
        <v>0</v>
      </c>
      <c r="C216" s="44" t="s">
        <v>423</v>
      </c>
      <c r="D216" s="45" t="s">
        <v>243</v>
      </c>
      <c r="E216" s="44" t="s">
        <v>19</v>
      </c>
      <c r="F216" s="44" t="s">
        <v>574</v>
      </c>
      <c r="G216" s="44" t="s">
        <v>4226</v>
      </c>
      <c r="H216" s="45" t="s">
        <v>584</v>
      </c>
      <c r="I216" s="45" t="s">
        <v>579</v>
      </c>
      <c r="J216" s="45" t="s">
        <v>430</v>
      </c>
      <c r="K216" s="45" t="s">
        <v>430</v>
      </c>
      <c r="L216" s="44" t="s">
        <v>264</v>
      </c>
      <c r="M216" s="44" t="s">
        <v>563</v>
      </c>
      <c r="N216" s="46" t="s">
        <v>265</v>
      </c>
      <c r="O216" s="45" t="s">
        <v>264</v>
      </c>
      <c r="P216" s="45" t="s">
        <v>393</v>
      </c>
      <c r="Q216" s="45" t="s">
        <v>141</v>
      </c>
      <c r="R216" s="47" t="s">
        <v>140</v>
      </c>
      <c r="S216" s="38" t="s">
        <v>142</v>
      </c>
      <c r="T216" s="39">
        <v>51600</v>
      </c>
      <c r="U216" s="39">
        <v>47300</v>
      </c>
      <c r="V216" s="34"/>
      <c r="W216" s="34"/>
      <c r="X216" s="39">
        <v>47300</v>
      </c>
      <c r="Y216" s="50">
        <f>+IFERROR(X216/U216,0)</f>
        <v>1</v>
      </c>
      <c r="Z216" s="49">
        <f>+U216-X216</f>
        <v>0</v>
      </c>
      <c r="AA216" s="48"/>
      <c r="AB216" s="39">
        <v>47300</v>
      </c>
      <c r="AC216" s="49">
        <v>0</v>
      </c>
      <c r="AD216" s="39">
        <v>47300</v>
      </c>
      <c r="AE216" s="48"/>
      <c r="AF216" s="49">
        <v>30100</v>
      </c>
      <c r="AG216" s="50">
        <f>+IFERROR(AF216/U216,0)</f>
        <v>0.63636363636363635</v>
      </c>
      <c r="AH216" s="49">
        <f>+Tabla1[[#This Row],[PIM]]-Tabla1[[#This Row],[DEVENGADO2]]</f>
        <v>17200</v>
      </c>
      <c r="AI216" s="35">
        <v>4300</v>
      </c>
      <c r="AJ216" s="35">
        <v>4300</v>
      </c>
      <c r="AK216" s="35">
        <v>4300</v>
      </c>
      <c r="AL216" s="35">
        <v>4300</v>
      </c>
      <c r="AM216" s="35">
        <v>4300</v>
      </c>
      <c r="AN216" s="35">
        <v>4300</v>
      </c>
      <c r="AO216" s="35">
        <v>4300</v>
      </c>
      <c r="AP216" s="35">
        <v>0</v>
      </c>
      <c r="AQ216" s="35">
        <v>4300</v>
      </c>
      <c r="AR216" s="35">
        <v>4300</v>
      </c>
      <c r="AS216" s="35">
        <v>4300</v>
      </c>
      <c r="AT216" s="35">
        <v>4300</v>
      </c>
      <c r="AU216" s="35">
        <v>0</v>
      </c>
      <c r="AV216" s="41">
        <f t="shared" si="8"/>
        <v>47300</v>
      </c>
      <c r="AW216" s="41">
        <f>+U216-AV216</f>
        <v>0</v>
      </c>
    </row>
    <row r="217" spans="1:49" x14ac:dyDescent="0.3">
      <c r="A217" s="42" t="s">
        <v>3</v>
      </c>
      <c r="B217" s="43" t="s">
        <v>0</v>
      </c>
      <c r="C217" s="44" t="s">
        <v>423</v>
      </c>
      <c r="D217" s="45" t="s">
        <v>243</v>
      </c>
      <c r="E217" s="44" t="s">
        <v>19</v>
      </c>
      <c r="F217" s="44" t="s">
        <v>574</v>
      </c>
      <c r="G217" s="44" t="s">
        <v>4226</v>
      </c>
      <c r="H217" s="45" t="s">
        <v>170</v>
      </c>
      <c r="I217" s="45" t="s">
        <v>579</v>
      </c>
      <c r="J217" s="45" t="s">
        <v>430</v>
      </c>
      <c r="K217" s="45" t="s">
        <v>430</v>
      </c>
      <c r="L217" s="44" t="s">
        <v>264</v>
      </c>
      <c r="M217" s="44" t="s">
        <v>563</v>
      </c>
      <c r="N217" s="46" t="s">
        <v>265</v>
      </c>
      <c r="O217" s="45" t="s">
        <v>264</v>
      </c>
      <c r="P217" s="45" t="s">
        <v>393</v>
      </c>
      <c r="Q217" s="45" t="s">
        <v>172</v>
      </c>
      <c r="R217" s="47" t="s">
        <v>171</v>
      </c>
      <c r="S217" s="38" t="s">
        <v>173</v>
      </c>
      <c r="T217" s="39">
        <v>0</v>
      </c>
      <c r="U217" s="39">
        <v>1500</v>
      </c>
      <c r="V217" s="34"/>
      <c r="W217" s="34"/>
      <c r="X217" s="39">
        <v>0</v>
      </c>
      <c r="Y217" s="50">
        <f>+IFERROR(X217/U217,0)</f>
        <v>0</v>
      </c>
      <c r="Z217" s="49">
        <f>+U217-X217</f>
        <v>1500</v>
      </c>
      <c r="AA217" s="48"/>
      <c r="AB217" s="39">
        <v>0</v>
      </c>
      <c r="AC217" s="49">
        <v>1500</v>
      </c>
      <c r="AD217" s="39">
        <v>0</v>
      </c>
      <c r="AE217" s="48"/>
      <c r="AF217" s="49">
        <v>0</v>
      </c>
      <c r="AG217" s="50">
        <f>+IFERROR(AF217/U217,0)</f>
        <v>0</v>
      </c>
      <c r="AH217" s="49">
        <f>+Tabla1[[#This Row],[PIM]]-Tabla1[[#This Row],[DEVENGADO2]]</f>
        <v>1500</v>
      </c>
      <c r="AI217" s="35">
        <v>0</v>
      </c>
      <c r="AJ217" s="35">
        <v>0</v>
      </c>
      <c r="AK217" s="35">
        <v>0</v>
      </c>
      <c r="AL217" s="35">
        <v>0</v>
      </c>
      <c r="AM217" s="35">
        <v>0</v>
      </c>
      <c r="AN217" s="35">
        <v>0</v>
      </c>
      <c r="AO217" s="35">
        <v>0</v>
      </c>
      <c r="AP217" s="35">
        <v>0</v>
      </c>
      <c r="AQ217" s="35">
        <v>0</v>
      </c>
      <c r="AR217" s="35">
        <v>1500</v>
      </c>
      <c r="AS217" s="35">
        <v>0</v>
      </c>
      <c r="AT217" s="35">
        <v>0</v>
      </c>
      <c r="AU217" s="35">
        <v>0</v>
      </c>
      <c r="AV217" s="41">
        <f t="shared" si="8"/>
        <v>1500</v>
      </c>
      <c r="AW217" s="41">
        <f>+U217-AV217</f>
        <v>0</v>
      </c>
    </row>
    <row r="218" spans="1:49" x14ac:dyDescent="0.3">
      <c r="A218" s="42" t="s">
        <v>3</v>
      </c>
      <c r="B218" s="43" t="s">
        <v>0</v>
      </c>
      <c r="C218" s="44" t="s">
        <v>423</v>
      </c>
      <c r="D218" s="45" t="s">
        <v>243</v>
      </c>
      <c r="E218" s="44" t="s">
        <v>19</v>
      </c>
      <c r="F218" s="44" t="s">
        <v>574</v>
      </c>
      <c r="G218" s="44" t="s">
        <v>4226</v>
      </c>
      <c r="H218" s="45" t="s">
        <v>178</v>
      </c>
      <c r="I218" s="45" t="s">
        <v>269</v>
      </c>
      <c r="J218" s="45" t="s">
        <v>430</v>
      </c>
      <c r="K218" s="45" t="s">
        <v>430</v>
      </c>
      <c r="L218" s="44" t="s">
        <v>264</v>
      </c>
      <c r="M218" s="44" t="s">
        <v>563</v>
      </c>
      <c r="N218" s="46" t="s">
        <v>265</v>
      </c>
      <c r="O218" s="45" t="s">
        <v>264</v>
      </c>
      <c r="P218" s="45" t="s">
        <v>393</v>
      </c>
      <c r="Q218" s="45" t="s">
        <v>177</v>
      </c>
      <c r="R218" s="47" t="s">
        <v>28</v>
      </c>
      <c r="S218" s="38" t="s">
        <v>178</v>
      </c>
      <c r="T218" s="39">
        <v>63200</v>
      </c>
      <c r="U218" s="39">
        <v>58431</v>
      </c>
      <c r="V218" s="34"/>
      <c r="W218" s="34"/>
      <c r="X218" s="39">
        <v>42610.5</v>
      </c>
      <c r="Y218" s="50">
        <f>+IFERROR(X218/U218,0)</f>
        <v>0.72924475021820612</v>
      </c>
      <c r="Z218" s="49">
        <f>+U218-X218</f>
        <v>15820.5</v>
      </c>
      <c r="AA218" s="48"/>
      <c r="AB218" s="39">
        <v>42610.5</v>
      </c>
      <c r="AC218" s="49">
        <v>15820.5</v>
      </c>
      <c r="AD218" s="39">
        <v>40795.5</v>
      </c>
      <c r="AE218" s="48"/>
      <c r="AF218" s="49">
        <v>28395.5</v>
      </c>
      <c r="AG218" s="50">
        <f>+IFERROR(AF218/U218,0)</f>
        <v>0.48596635347675038</v>
      </c>
      <c r="AH218" s="49">
        <f>+Tabla1[[#This Row],[PIM]]-Tabla1[[#This Row],[DEVENGADO2]]</f>
        <v>30035.5</v>
      </c>
      <c r="AI218" s="35">
        <v>1000</v>
      </c>
      <c r="AJ218" s="35">
        <v>4665.5</v>
      </c>
      <c r="AK218" s="35">
        <v>4860</v>
      </c>
      <c r="AL218" s="35">
        <v>3600</v>
      </c>
      <c r="AM218" s="35">
        <v>4890</v>
      </c>
      <c r="AN218" s="35">
        <v>4690</v>
      </c>
      <c r="AO218" s="35">
        <v>4690</v>
      </c>
      <c r="AP218" s="35">
        <v>0</v>
      </c>
      <c r="AQ218" s="35">
        <v>3500</v>
      </c>
      <c r="AR218" s="35">
        <v>3500</v>
      </c>
      <c r="AS218" s="35">
        <v>3500</v>
      </c>
      <c r="AT218" s="35">
        <v>3500</v>
      </c>
      <c r="AU218" s="35">
        <v>16035.5</v>
      </c>
      <c r="AV218" s="41">
        <f t="shared" si="8"/>
        <v>58431</v>
      </c>
      <c r="AW218" s="41">
        <f>+U218-AV218</f>
        <v>0</v>
      </c>
    </row>
    <row r="219" spans="1:49" x14ac:dyDescent="0.3">
      <c r="A219" s="42" t="s">
        <v>3</v>
      </c>
      <c r="B219" s="43" t="s">
        <v>0</v>
      </c>
      <c r="C219" s="44" t="s">
        <v>423</v>
      </c>
      <c r="D219" s="45" t="s">
        <v>243</v>
      </c>
      <c r="E219" s="44" t="s">
        <v>19</v>
      </c>
      <c r="F219" s="44" t="s">
        <v>574</v>
      </c>
      <c r="G219" s="44" t="s">
        <v>4226</v>
      </c>
      <c r="H219" s="45" t="s">
        <v>422</v>
      </c>
      <c r="I219" s="45" t="s">
        <v>579</v>
      </c>
      <c r="J219" s="45" t="s">
        <v>430</v>
      </c>
      <c r="K219" s="45" t="s">
        <v>430</v>
      </c>
      <c r="L219" s="44" t="s">
        <v>264</v>
      </c>
      <c r="M219" s="44" t="s">
        <v>563</v>
      </c>
      <c r="N219" s="46" t="s">
        <v>265</v>
      </c>
      <c r="O219" s="45" t="s">
        <v>264</v>
      </c>
      <c r="P219" s="45" t="s">
        <v>393</v>
      </c>
      <c r="Q219" s="45" t="s">
        <v>585</v>
      </c>
      <c r="R219" s="47" t="s">
        <v>200</v>
      </c>
      <c r="S219" s="38" t="s">
        <v>586</v>
      </c>
      <c r="T219" s="39">
        <v>15000</v>
      </c>
      <c r="U219" s="39">
        <v>21750</v>
      </c>
      <c r="V219" s="34"/>
      <c r="W219" s="34"/>
      <c r="X219" s="39">
        <v>21750</v>
      </c>
      <c r="Y219" s="50">
        <f>+IFERROR(X219/U219,0)</f>
        <v>1</v>
      </c>
      <c r="Z219" s="49">
        <f>+U219-X219</f>
        <v>0</v>
      </c>
      <c r="AA219" s="48"/>
      <c r="AB219" s="39">
        <v>21750</v>
      </c>
      <c r="AC219" s="49">
        <v>0</v>
      </c>
      <c r="AD219" s="39">
        <v>21750</v>
      </c>
      <c r="AE219" s="48"/>
      <c r="AF219" s="49">
        <v>15000</v>
      </c>
      <c r="AG219" s="50">
        <f>+IFERROR(AF219/U219,0)</f>
        <v>0.68965517241379315</v>
      </c>
      <c r="AH219" s="49">
        <f>+Tabla1[[#This Row],[PIM]]-Tabla1[[#This Row],[DEVENGADO2]]</f>
        <v>6750</v>
      </c>
      <c r="AI219" s="35">
        <v>0</v>
      </c>
      <c r="AJ219" s="35">
        <v>2500</v>
      </c>
      <c r="AK219" s="35">
        <v>2500</v>
      </c>
      <c r="AL219" s="35">
        <v>2500</v>
      </c>
      <c r="AM219" s="35">
        <v>2500</v>
      </c>
      <c r="AN219" s="35">
        <v>2500</v>
      </c>
      <c r="AO219" s="35">
        <v>2500</v>
      </c>
      <c r="AP219" s="35">
        <v>0</v>
      </c>
      <c r="AQ219" s="35">
        <v>6750</v>
      </c>
      <c r="AR219" s="35">
        <v>0</v>
      </c>
      <c r="AS219" s="35">
        <v>0</v>
      </c>
      <c r="AT219" s="35">
        <v>0</v>
      </c>
      <c r="AU219" s="35">
        <v>0</v>
      </c>
      <c r="AV219" s="41">
        <f t="shared" si="8"/>
        <v>21750</v>
      </c>
      <c r="AW219" s="41">
        <f>+U219-AV219</f>
        <v>0</v>
      </c>
    </row>
    <row r="220" spans="1:49" x14ac:dyDescent="0.3">
      <c r="A220" s="42" t="s">
        <v>3</v>
      </c>
      <c r="B220" s="43" t="s">
        <v>0</v>
      </c>
      <c r="C220" s="44" t="s">
        <v>423</v>
      </c>
      <c r="D220" s="45" t="s">
        <v>243</v>
      </c>
      <c r="E220" s="44" t="s">
        <v>19</v>
      </c>
      <c r="F220" s="44" t="s">
        <v>574</v>
      </c>
      <c r="G220" s="44" t="s">
        <v>4227</v>
      </c>
      <c r="H220" s="45" t="s">
        <v>4</v>
      </c>
      <c r="I220" s="45" t="s">
        <v>269</v>
      </c>
      <c r="J220" s="45" t="s">
        <v>430</v>
      </c>
      <c r="K220" s="45" t="s">
        <v>430</v>
      </c>
      <c r="L220" s="44" t="s">
        <v>266</v>
      </c>
      <c r="M220" s="44" t="s">
        <v>564</v>
      </c>
      <c r="N220" s="46" t="s">
        <v>267</v>
      </c>
      <c r="O220" s="45" t="s">
        <v>266</v>
      </c>
      <c r="P220" s="45" t="s">
        <v>397</v>
      </c>
      <c r="Q220" s="45" t="s">
        <v>415</v>
      </c>
      <c r="R220" s="47" t="s">
        <v>526</v>
      </c>
      <c r="S220" s="38" t="s">
        <v>575</v>
      </c>
      <c r="T220" s="39">
        <v>1200</v>
      </c>
      <c r="U220" s="39">
        <v>1200</v>
      </c>
      <c r="V220" s="34"/>
      <c r="W220" s="34"/>
      <c r="X220" s="39">
        <v>1200</v>
      </c>
      <c r="Y220" s="50">
        <f>+IFERROR(X220/U220,0)</f>
        <v>1</v>
      </c>
      <c r="Z220" s="49">
        <f>+U220-X220</f>
        <v>0</v>
      </c>
      <c r="AA220" s="48"/>
      <c r="AB220" s="39">
        <v>1200</v>
      </c>
      <c r="AC220" s="49">
        <v>0</v>
      </c>
      <c r="AD220" s="39">
        <v>0</v>
      </c>
      <c r="AE220" s="48"/>
      <c r="AF220" s="49">
        <v>0</v>
      </c>
      <c r="AG220" s="50">
        <f>+IFERROR(AF220/U220,0)</f>
        <v>0</v>
      </c>
      <c r="AH220" s="49">
        <f>+Tabla1[[#This Row],[PIM]]-Tabla1[[#This Row],[DEVENGADO2]]</f>
        <v>1200</v>
      </c>
      <c r="AI220" s="35">
        <v>0</v>
      </c>
      <c r="AJ220" s="35">
        <v>0</v>
      </c>
      <c r="AK220" s="35">
        <v>0</v>
      </c>
      <c r="AL220" s="35">
        <v>0</v>
      </c>
      <c r="AM220" s="35">
        <v>0</v>
      </c>
      <c r="AN220" s="35">
        <v>0</v>
      </c>
      <c r="AO220" s="35">
        <v>0</v>
      </c>
      <c r="AP220" s="35">
        <v>600</v>
      </c>
      <c r="AQ220" s="35">
        <v>0</v>
      </c>
      <c r="AR220" s="35">
        <v>0</v>
      </c>
      <c r="AS220" s="35">
        <v>0</v>
      </c>
      <c r="AT220" s="35">
        <v>0</v>
      </c>
      <c r="AU220" s="35">
        <v>600</v>
      </c>
      <c r="AV220" s="41">
        <f t="shared" si="8"/>
        <v>1200</v>
      </c>
      <c r="AW220" s="41">
        <f>+U220-AV220</f>
        <v>0</v>
      </c>
    </row>
    <row r="221" spans="1:49" x14ac:dyDescent="0.3">
      <c r="A221" s="42" t="s">
        <v>3</v>
      </c>
      <c r="B221" s="43" t="s">
        <v>0</v>
      </c>
      <c r="C221" s="44" t="s">
        <v>423</v>
      </c>
      <c r="D221" s="45" t="s">
        <v>243</v>
      </c>
      <c r="E221" s="44" t="s">
        <v>19</v>
      </c>
      <c r="F221" s="44" t="s">
        <v>574</v>
      </c>
      <c r="G221" s="44" t="s">
        <v>4227</v>
      </c>
      <c r="H221" s="45" t="s">
        <v>4</v>
      </c>
      <c r="I221" s="45" t="s">
        <v>269</v>
      </c>
      <c r="J221" s="45" t="s">
        <v>430</v>
      </c>
      <c r="K221" s="45" t="s">
        <v>430</v>
      </c>
      <c r="L221" s="44" t="s">
        <v>266</v>
      </c>
      <c r="M221" s="44" t="s">
        <v>564</v>
      </c>
      <c r="N221" s="46" t="s">
        <v>267</v>
      </c>
      <c r="O221" s="45" t="s">
        <v>266</v>
      </c>
      <c r="P221" s="45" t="s">
        <v>397</v>
      </c>
      <c r="Q221" s="45" t="s">
        <v>416</v>
      </c>
      <c r="R221" s="47" t="s">
        <v>528</v>
      </c>
      <c r="S221" s="38" t="s">
        <v>576</v>
      </c>
      <c r="T221" s="39">
        <v>27170</v>
      </c>
      <c r="U221" s="39">
        <v>27729</v>
      </c>
      <c r="V221" s="34"/>
      <c r="W221" s="34"/>
      <c r="X221" s="39">
        <v>27729</v>
      </c>
      <c r="Y221" s="50">
        <f>+IFERROR(X221/U221,0)</f>
        <v>1</v>
      </c>
      <c r="Z221" s="49">
        <f>+U221-X221</f>
        <v>0</v>
      </c>
      <c r="AA221" s="48"/>
      <c r="AB221" s="39">
        <v>27729</v>
      </c>
      <c r="AC221" s="49">
        <v>0</v>
      </c>
      <c r="AD221" s="39">
        <v>15907.330000000002</v>
      </c>
      <c r="AE221" s="48"/>
      <c r="AF221" s="49">
        <v>15907.330000000002</v>
      </c>
      <c r="AG221" s="50">
        <f>+IFERROR(AF221/U221,0)</f>
        <v>0.57367124670922143</v>
      </c>
      <c r="AH221" s="49">
        <f>+Tabla1[[#This Row],[PIM]]-Tabla1[[#This Row],[DEVENGADO2]]</f>
        <v>11821.669999999998</v>
      </c>
      <c r="AI221" s="35">
        <v>1722.19</v>
      </c>
      <c r="AJ221" s="35">
        <v>2364.19</v>
      </c>
      <c r="AK221" s="35">
        <v>2364.19</v>
      </c>
      <c r="AL221" s="35">
        <v>2364.19</v>
      </c>
      <c r="AM221" s="35">
        <v>2364.19</v>
      </c>
      <c r="AN221" s="35">
        <v>2364.19</v>
      </c>
      <c r="AO221" s="35">
        <v>2364.19</v>
      </c>
      <c r="AP221" s="35">
        <v>0</v>
      </c>
      <c r="AQ221" s="35">
        <v>2264.19</v>
      </c>
      <c r="AR221" s="35">
        <v>2264.19</v>
      </c>
      <c r="AS221" s="35">
        <v>2264.19</v>
      </c>
      <c r="AT221" s="35">
        <v>2264.19</v>
      </c>
      <c r="AU221" s="35">
        <v>2764.9100000000035</v>
      </c>
      <c r="AV221" s="41">
        <f t="shared" si="8"/>
        <v>27729</v>
      </c>
      <c r="AW221" s="41">
        <f>+U221-AV221</f>
        <v>0</v>
      </c>
    </row>
    <row r="222" spans="1:49" x14ac:dyDescent="0.3">
      <c r="A222" s="42" t="s">
        <v>3</v>
      </c>
      <c r="B222" s="43" t="s">
        <v>0</v>
      </c>
      <c r="C222" s="44" t="s">
        <v>423</v>
      </c>
      <c r="D222" s="45" t="s">
        <v>243</v>
      </c>
      <c r="E222" s="44" t="s">
        <v>19</v>
      </c>
      <c r="F222" s="44" t="s">
        <v>574</v>
      </c>
      <c r="G222" s="44" t="s">
        <v>4227</v>
      </c>
      <c r="H222" s="45" t="s">
        <v>4</v>
      </c>
      <c r="I222" s="45" t="s">
        <v>269</v>
      </c>
      <c r="J222" s="45" t="s">
        <v>430</v>
      </c>
      <c r="K222" s="45" t="s">
        <v>430</v>
      </c>
      <c r="L222" s="44" t="s">
        <v>266</v>
      </c>
      <c r="M222" s="44" t="s">
        <v>564</v>
      </c>
      <c r="N222" s="46" t="s">
        <v>267</v>
      </c>
      <c r="O222" s="45" t="s">
        <v>266</v>
      </c>
      <c r="P222" s="45" t="s">
        <v>397</v>
      </c>
      <c r="Q222" s="45" t="s">
        <v>417</v>
      </c>
      <c r="R222" s="47" t="s">
        <v>530</v>
      </c>
      <c r="S222" s="38" t="s">
        <v>587</v>
      </c>
      <c r="T222" s="39">
        <v>33170</v>
      </c>
      <c r="U222" s="39">
        <v>34028</v>
      </c>
      <c r="V222" s="34"/>
      <c r="W222" s="34"/>
      <c r="X222" s="39">
        <v>34028</v>
      </c>
      <c r="Y222" s="50">
        <f>+IFERROR(X222/U222,0)</f>
        <v>1</v>
      </c>
      <c r="Z222" s="49">
        <f>+U222-X222</f>
        <v>0</v>
      </c>
      <c r="AA222" s="48"/>
      <c r="AB222" s="39">
        <v>34028</v>
      </c>
      <c r="AC222" s="49">
        <v>0</v>
      </c>
      <c r="AD222" s="39">
        <v>19250</v>
      </c>
      <c r="AE222" s="48"/>
      <c r="AF222" s="49">
        <v>19250</v>
      </c>
      <c r="AG222" s="50">
        <f>+IFERROR(AF222/U222,0)</f>
        <v>0.56571059127777124</v>
      </c>
      <c r="AH222" s="49">
        <f>+Tabla1[[#This Row],[PIM]]-Tabla1[[#This Row],[DEVENGADO2]]</f>
        <v>14778</v>
      </c>
      <c r="AI222" s="35">
        <v>2750</v>
      </c>
      <c r="AJ222" s="35">
        <v>2750</v>
      </c>
      <c r="AK222" s="35">
        <v>2750</v>
      </c>
      <c r="AL222" s="35">
        <v>2750</v>
      </c>
      <c r="AM222" s="35">
        <v>2750</v>
      </c>
      <c r="AN222" s="35">
        <v>2750</v>
      </c>
      <c r="AO222" s="35">
        <v>2750</v>
      </c>
      <c r="AP222" s="35">
        <v>0</v>
      </c>
      <c r="AQ222" s="35">
        <v>2764.19</v>
      </c>
      <c r="AR222" s="35">
        <v>2764.19</v>
      </c>
      <c r="AS222" s="35">
        <v>2764.19</v>
      </c>
      <c r="AT222" s="35">
        <v>2764.19</v>
      </c>
      <c r="AU222" s="35">
        <v>3721.2400000000052</v>
      </c>
      <c r="AV222" s="41">
        <f t="shared" si="8"/>
        <v>34028</v>
      </c>
      <c r="AW222" s="41">
        <f>+U222-AV222</f>
        <v>0</v>
      </c>
    </row>
    <row r="223" spans="1:49" x14ac:dyDescent="0.3">
      <c r="A223" s="42" t="s">
        <v>3</v>
      </c>
      <c r="B223" s="43" t="s">
        <v>0</v>
      </c>
      <c r="C223" s="44" t="s">
        <v>423</v>
      </c>
      <c r="D223" s="45" t="s">
        <v>243</v>
      </c>
      <c r="E223" s="44" t="s">
        <v>19</v>
      </c>
      <c r="F223" s="44" t="s">
        <v>574</v>
      </c>
      <c r="G223" s="44" t="s">
        <v>4227</v>
      </c>
      <c r="H223" s="45" t="s">
        <v>4</v>
      </c>
      <c r="I223" s="45" t="s">
        <v>269</v>
      </c>
      <c r="J223" s="45" t="s">
        <v>430</v>
      </c>
      <c r="K223" s="45" t="s">
        <v>430</v>
      </c>
      <c r="L223" s="44" t="s">
        <v>266</v>
      </c>
      <c r="M223" s="44" t="s">
        <v>564</v>
      </c>
      <c r="N223" s="46" t="s">
        <v>267</v>
      </c>
      <c r="O223" s="45" t="s">
        <v>266</v>
      </c>
      <c r="P223" s="45" t="s">
        <v>397</v>
      </c>
      <c r="Q223" s="45" t="s">
        <v>419</v>
      </c>
      <c r="R223" s="47" t="s">
        <v>529</v>
      </c>
      <c r="S223" s="38" t="s">
        <v>577</v>
      </c>
      <c r="T223" s="39">
        <v>5376</v>
      </c>
      <c r="U223" s="39">
        <v>5227</v>
      </c>
      <c r="V223" s="34"/>
      <c r="W223" s="34"/>
      <c r="X223" s="39">
        <v>5227</v>
      </c>
      <c r="Y223" s="50">
        <f>+IFERROR(X223/U223,0)</f>
        <v>1</v>
      </c>
      <c r="Z223" s="49">
        <f>+U223-X223</f>
        <v>0</v>
      </c>
      <c r="AA223" s="48"/>
      <c r="AB223" s="39">
        <v>5227</v>
      </c>
      <c r="AC223" s="49">
        <v>0</v>
      </c>
      <c r="AD223" s="39">
        <v>2990.9299999999994</v>
      </c>
      <c r="AE223" s="48"/>
      <c r="AF223" s="49">
        <v>2990.9299999999994</v>
      </c>
      <c r="AG223" s="50">
        <f>+IFERROR(AF223/U223,0)</f>
        <v>0.57220776736177525</v>
      </c>
      <c r="AH223" s="49">
        <f>+Tabla1[[#This Row],[PIM]]-Tabla1[[#This Row],[DEVENGADO2]]</f>
        <v>2236.0700000000006</v>
      </c>
      <c r="AI223" s="35">
        <v>377.75</v>
      </c>
      <c r="AJ223" s="35">
        <v>435.53</v>
      </c>
      <c r="AK223" s="35">
        <v>435.53</v>
      </c>
      <c r="AL223" s="35">
        <v>435.53</v>
      </c>
      <c r="AM223" s="35">
        <v>435.53</v>
      </c>
      <c r="AN223" s="35">
        <v>435.53</v>
      </c>
      <c r="AO223" s="35">
        <v>435.53</v>
      </c>
      <c r="AP223" s="35">
        <v>0</v>
      </c>
      <c r="AQ223" s="35">
        <v>448</v>
      </c>
      <c r="AR223" s="35">
        <v>448</v>
      </c>
      <c r="AS223" s="35">
        <v>448</v>
      </c>
      <c r="AT223" s="35">
        <v>448</v>
      </c>
      <c r="AU223" s="35">
        <v>444.07000000000062</v>
      </c>
      <c r="AV223" s="41">
        <f t="shared" si="8"/>
        <v>5227</v>
      </c>
      <c r="AW223" s="41">
        <f>+U223-AV223</f>
        <v>0</v>
      </c>
    </row>
    <row r="224" spans="1:49" x14ac:dyDescent="0.3">
      <c r="A224" s="42" t="s">
        <v>3</v>
      </c>
      <c r="B224" s="43" t="s">
        <v>0</v>
      </c>
      <c r="C224" s="44" t="s">
        <v>423</v>
      </c>
      <c r="D224" s="45" t="s">
        <v>243</v>
      </c>
      <c r="E224" s="44" t="s">
        <v>19</v>
      </c>
      <c r="F224" s="44" t="s">
        <v>574</v>
      </c>
      <c r="G224" s="44" t="s">
        <v>4227</v>
      </c>
      <c r="H224" s="45" t="s">
        <v>578</v>
      </c>
      <c r="I224" s="45" t="s">
        <v>579</v>
      </c>
      <c r="J224" s="45" t="s">
        <v>430</v>
      </c>
      <c r="K224" s="45" t="s">
        <v>430</v>
      </c>
      <c r="L224" s="44" t="s">
        <v>266</v>
      </c>
      <c r="M224" s="44" t="s">
        <v>564</v>
      </c>
      <c r="N224" s="46" t="s">
        <v>267</v>
      </c>
      <c r="O224" s="45" t="s">
        <v>266</v>
      </c>
      <c r="P224" s="45" t="s">
        <v>393</v>
      </c>
      <c r="Q224" s="45" t="s">
        <v>49</v>
      </c>
      <c r="R224" s="47" t="s">
        <v>48</v>
      </c>
      <c r="S224" s="38" t="s">
        <v>50</v>
      </c>
      <c r="T224" s="39">
        <v>9000</v>
      </c>
      <c r="U224" s="39">
        <v>7760</v>
      </c>
      <c r="V224" s="34"/>
      <c r="W224" s="34"/>
      <c r="X224" s="39">
        <v>7759.65</v>
      </c>
      <c r="Y224" s="50">
        <f>+IFERROR(X224/U224,0)</f>
        <v>0.9999548969072164</v>
      </c>
      <c r="Z224" s="49">
        <f>+U224-X224</f>
        <v>0.3500000000003638</v>
      </c>
      <c r="AA224" s="48"/>
      <c r="AB224" s="39">
        <v>7759.65</v>
      </c>
      <c r="AC224" s="49">
        <v>0.3500000000003638</v>
      </c>
      <c r="AD224" s="39">
        <v>3261.45</v>
      </c>
      <c r="AE224" s="48"/>
      <c r="AF224" s="49">
        <v>3261.45</v>
      </c>
      <c r="AG224" s="50">
        <f>+IFERROR(AF224/U224,0)</f>
        <v>0.42028994845360823</v>
      </c>
      <c r="AH224" s="49">
        <f>+Tabla1[[#This Row],[PIM]]-Tabla1[[#This Row],[DEVENGADO2]]</f>
        <v>4498.55</v>
      </c>
      <c r="AI224" s="35">
        <v>0</v>
      </c>
      <c r="AJ224" s="35">
        <v>0</v>
      </c>
      <c r="AK224" s="35">
        <v>152.9</v>
      </c>
      <c r="AL224" s="35">
        <v>737.82</v>
      </c>
      <c r="AM224" s="35">
        <v>533.54999999999995</v>
      </c>
      <c r="AN224" s="35">
        <v>173.6</v>
      </c>
      <c r="AO224" s="35">
        <v>1663.58</v>
      </c>
      <c r="AP224" s="35">
        <v>0</v>
      </c>
      <c r="AQ224" s="35">
        <v>750</v>
      </c>
      <c r="AR224" s="35">
        <v>750</v>
      </c>
      <c r="AS224" s="35">
        <v>750</v>
      </c>
      <c r="AT224" s="35">
        <v>750</v>
      </c>
      <c r="AU224" s="35">
        <v>1498.5500000000002</v>
      </c>
      <c r="AV224" s="41">
        <f t="shared" si="8"/>
        <v>7760</v>
      </c>
      <c r="AW224" s="41">
        <f>+U224-AV224</f>
        <v>0</v>
      </c>
    </row>
    <row r="225" spans="1:49" x14ac:dyDescent="0.3">
      <c r="A225" s="42" t="s">
        <v>3</v>
      </c>
      <c r="B225" s="43" t="s">
        <v>0</v>
      </c>
      <c r="C225" s="44" t="s">
        <v>423</v>
      </c>
      <c r="D225" s="45" t="s">
        <v>243</v>
      </c>
      <c r="E225" s="44" t="s">
        <v>19</v>
      </c>
      <c r="F225" s="44" t="s">
        <v>574</v>
      </c>
      <c r="G225" s="44" t="s">
        <v>4227</v>
      </c>
      <c r="H225" s="45" t="s">
        <v>91</v>
      </c>
      <c r="I225" s="45" t="s">
        <v>579</v>
      </c>
      <c r="J225" s="45" t="s">
        <v>430</v>
      </c>
      <c r="K225" s="45" t="s">
        <v>430</v>
      </c>
      <c r="L225" s="44" t="s">
        <v>266</v>
      </c>
      <c r="M225" s="44" t="s">
        <v>564</v>
      </c>
      <c r="N225" s="46" t="s">
        <v>267</v>
      </c>
      <c r="O225" s="45" t="s">
        <v>266</v>
      </c>
      <c r="P225" s="45" t="s">
        <v>393</v>
      </c>
      <c r="Q225" s="45" t="s">
        <v>67</v>
      </c>
      <c r="R225" s="47" t="s">
        <v>24</v>
      </c>
      <c r="S225" s="38" t="s">
        <v>66</v>
      </c>
      <c r="T225" s="39">
        <v>0</v>
      </c>
      <c r="U225" s="39">
        <v>5430</v>
      </c>
      <c r="V225" s="34"/>
      <c r="W225" s="34"/>
      <c r="X225" s="39">
        <v>5430</v>
      </c>
      <c r="Y225" s="50">
        <f>+IFERROR(X225/U225,0)</f>
        <v>1</v>
      </c>
      <c r="Z225" s="49">
        <f>+U225-X225</f>
        <v>0</v>
      </c>
      <c r="AA225" s="48"/>
      <c r="AB225" s="39">
        <v>5430</v>
      </c>
      <c r="AC225" s="49">
        <v>0</v>
      </c>
      <c r="AD225" s="39">
        <v>4412</v>
      </c>
      <c r="AE225" s="48"/>
      <c r="AF225" s="49">
        <v>4412</v>
      </c>
      <c r="AG225" s="50">
        <f>+IFERROR(AF225/U225,0)</f>
        <v>0.81252302025782686</v>
      </c>
      <c r="AH225" s="49">
        <f>+Tabla1[[#This Row],[PIM]]-Tabla1[[#This Row],[DEVENGADO2]]</f>
        <v>1018</v>
      </c>
      <c r="AI225" s="35">
        <v>500</v>
      </c>
      <c r="AJ225" s="35">
        <v>590</v>
      </c>
      <c r="AK225" s="35">
        <v>835</v>
      </c>
      <c r="AL225" s="35">
        <v>831</v>
      </c>
      <c r="AM225" s="35">
        <v>675</v>
      </c>
      <c r="AN225" s="35">
        <v>550</v>
      </c>
      <c r="AO225" s="35">
        <v>431</v>
      </c>
      <c r="AP225" s="35">
        <v>60</v>
      </c>
      <c r="AQ225" s="35">
        <v>60</v>
      </c>
      <c r="AR225" s="35">
        <v>60</v>
      </c>
      <c r="AS225" s="35">
        <v>60</v>
      </c>
      <c r="AT225" s="35">
        <v>30</v>
      </c>
      <c r="AU225" s="35">
        <v>748</v>
      </c>
      <c r="AV225" s="41">
        <f t="shared" si="8"/>
        <v>5430</v>
      </c>
      <c r="AW225" s="41">
        <f>+U225-AV225</f>
        <v>0</v>
      </c>
    </row>
    <row r="226" spans="1:49" x14ac:dyDescent="0.3">
      <c r="A226" s="42" t="s">
        <v>3</v>
      </c>
      <c r="B226" s="43" t="s">
        <v>0</v>
      </c>
      <c r="C226" s="44" t="s">
        <v>423</v>
      </c>
      <c r="D226" s="45" t="s">
        <v>243</v>
      </c>
      <c r="E226" s="44" t="s">
        <v>19</v>
      </c>
      <c r="F226" s="44" t="s">
        <v>574</v>
      </c>
      <c r="G226" s="44" t="s">
        <v>4227</v>
      </c>
      <c r="H226" s="45" t="s">
        <v>91</v>
      </c>
      <c r="I226" s="45" t="s">
        <v>579</v>
      </c>
      <c r="J226" s="45" t="s">
        <v>430</v>
      </c>
      <c r="K226" s="45" t="s">
        <v>430</v>
      </c>
      <c r="L226" s="44" t="s">
        <v>266</v>
      </c>
      <c r="M226" s="44" t="s">
        <v>564</v>
      </c>
      <c r="N226" s="46" t="s">
        <v>267</v>
      </c>
      <c r="O226" s="45" t="s">
        <v>266</v>
      </c>
      <c r="P226" s="45" t="s">
        <v>393</v>
      </c>
      <c r="Q226" s="45" t="s">
        <v>69</v>
      </c>
      <c r="R226" s="47" t="s">
        <v>68</v>
      </c>
      <c r="S226" s="38" t="s">
        <v>70</v>
      </c>
      <c r="T226" s="39">
        <v>800</v>
      </c>
      <c r="U226" s="39">
        <v>0</v>
      </c>
      <c r="V226" s="34"/>
      <c r="W226" s="34"/>
      <c r="X226" s="39">
        <v>0</v>
      </c>
      <c r="Y226" s="50">
        <f>+IFERROR(X226/U226,0)</f>
        <v>0</v>
      </c>
      <c r="Z226" s="49">
        <f>+U226-X226</f>
        <v>0</v>
      </c>
      <c r="AA226" s="48"/>
      <c r="AB226" s="39">
        <v>0</v>
      </c>
      <c r="AC226" s="49">
        <v>0</v>
      </c>
      <c r="AD226" s="39">
        <v>0</v>
      </c>
      <c r="AE226" s="48"/>
      <c r="AF226" s="49">
        <v>0</v>
      </c>
      <c r="AG226" s="50">
        <f>+IFERROR(AF226/U226,0)</f>
        <v>0</v>
      </c>
      <c r="AH226" s="49">
        <f>+Tabla1[[#This Row],[PIM]]-Tabla1[[#This Row],[DEVENGADO2]]</f>
        <v>0</v>
      </c>
      <c r="AI226" s="35">
        <v>0</v>
      </c>
      <c r="AJ226" s="35">
        <v>0</v>
      </c>
      <c r="AK226" s="35">
        <v>0</v>
      </c>
      <c r="AL226" s="35">
        <v>0</v>
      </c>
      <c r="AM226" s="35">
        <v>0</v>
      </c>
      <c r="AN226" s="35">
        <v>0</v>
      </c>
      <c r="AO226" s="35">
        <v>0</v>
      </c>
      <c r="AP226" s="35">
        <v>0</v>
      </c>
      <c r="AQ226" s="35">
        <v>0</v>
      </c>
      <c r="AR226" s="35">
        <v>0</v>
      </c>
      <c r="AS226" s="35">
        <v>0</v>
      </c>
      <c r="AT226" s="35">
        <v>0</v>
      </c>
      <c r="AU226" s="35">
        <v>0</v>
      </c>
      <c r="AV226" s="41">
        <f t="shared" si="8"/>
        <v>0</v>
      </c>
      <c r="AW226" s="41">
        <f>+U226-AV226</f>
        <v>0</v>
      </c>
    </row>
    <row r="227" spans="1:49" x14ac:dyDescent="0.3">
      <c r="A227" s="42" t="s">
        <v>3</v>
      </c>
      <c r="B227" s="43" t="s">
        <v>0</v>
      </c>
      <c r="C227" s="44" t="s">
        <v>423</v>
      </c>
      <c r="D227" s="45" t="s">
        <v>243</v>
      </c>
      <c r="E227" s="44" t="s">
        <v>19</v>
      </c>
      <c r="F227" s="44" t="s">
        <v>574</v>
      </c>
      <c r="G227" s="44" t="s">
        <v>4227</v>
      </c>
      <c r="H227" s="45" t="s">
        <v>80</v>
      </c>
      <c r="I227" s="45" t="s">
        <v>579</v>
      </c>
      <c r="J227" s="45" t="s">
        <v>430</v>
      </c>
      <c r="K227" s="45" t="s">
        <v>430</v>
      </c>
      <c r="L227" s="44" t="s">
        <v>266</v>
      </c>
      <c r="M227" s="44" t="s">
        <v>564</v>
      </c>
      <c r="N227" s="46" t="s">
        <v>267</v>
      </c>
      <c r="O227" s="45" t="s">
        <v>266</v>
      </c>
      <c r="P227" s="45" t="s">
        <v>393</v>
      </c>
      <c r="Q227" s="45" t="s">
        <v>82</v>
      </c>
      <c r="R227" s="47" t="s">
        <v>81</v>
      </c>
      <c r="S227" s="38" t="s">
        <v>80</v>
      </c>
      <c r="T227" s="39">
        <v>0</v>
      </c>
      <c r="U227" s="39">
        <v>4360</v>
      </c>
      <c r="V227" s="34"/>
      <c r="W227" s="34"/>
      <c r="X227" s="39">
        <v>4360</v>
      </c>
      <c r="Y227" s="50">
        <f>+IFERROR(X227/U227,0)</f>
        <v>1</v>
      </c>
      <c r="Z227" s="49">
        <f>+U227-X227</f>
        <v>0</v>
      </c>
      <c r="AA227" s="48"/>
      <c r="AB227" s="39">
        <v>4360</v>
      </c>
      <c r="AC227" s="49">
        <v>0</v>
      </c>
      <c r="AD227" s="39">
        <v>4360</v>
      </c>
      <c r="AE227" s="48"/>
      <c r="AF227" s="49">
        <v>4360</v>
      </c>
      <c r="AG227" s="50">
        <f>+IFERROR(AF227/U227,0)</f>
        <v>1</v>
      </c>
      <c r="AH227" s="49">
        <f>+Tabla1[[#This Row],[PIM]]-Tabla1[[#This Row],[DEVENGADO2]]</f>
        <v>0</v>
      </c>
      <c r="AI227" s="35">
        <v>0</v>
      </c>
      <c r="AJ227" s="35">
        <v>0</v>
      </c>
      <c r="AK227" s="35">
        <v>0</v>
      </c>
      <c r="AL227" s="35">
        <v>4360</v>
      </c>
      <c r="AM227" s="35">
        <v>0</v>
      </c>
      <c r="AN227" s="35">
        <v>0</v>
      </c>
      <c r="AO227" s="35">
        <v>0</v>
      </c>
      <c r="AP227" s="35">
        <v>0</v>
      </c>
      <c r="AQ227" s="35">
        <v>0</v>
      </c>
      <c r="AR227" s="35">
        <v>0</v>
      </c>
      <c r="AS227" s="35">
        <v>0</v>
      </c>
      <c r="AT227" s="35">
        <v>0</v>
      </c>
      <c r="AU227" s="35">
        <v>0</v>
      </c>
      <c r="AV227" s="41">
        <f t="shared" si="8"/>
        <v>4360</v>
      </c>
      <c r="AW227" s="41">
        <f>+U227-AV227</f>
        <v>0</v>
      </c>
    </row>
    <row r="228" spans="1:49" x14ac:dyDescent="0.3">
      <c r="A228" s="42" t="s">
        <v>3</v>
      </c>
      <c r="B228" s="43" t="s">
        <v>0</v>
      </c>
      <c r="C228" s="44" t="s">
        <v>423</v>
      </c>
      <c r="D228" s="45" t="s">
        <v>243</v>
      </c>
      <c r="E228" s="44" t="s">
        <v>19</v>
      </c>
      <c r="F228" s="44" t="s">
        <v>574</v>
      </c>
      <c r="G228" s="44" t="s">
        <v>4227</v>
      </c>
      <c r="H228" s="45" t="s">
        <v>580</v>
      </c>
      <c r="I228" s="45" t="s">
        <v>579</v>
      </c>
      <c r="J228" s="45" t="s">
        <v>430</v>
      </c>
      <c r="K228" s="45" t="s">
        <v>430</v>
      </c>
      <c r="L228" s="44" t="s">
        <v>266</v>
      </c>
      <c r="M228" s="44" t="s">
        <v>564</v>
      </c>
      <c r="N228" s="46" t="s">
        <v>267</v>
      </c>
      <c r="O228" s="45" t="s">
        <v>266</v>
      </c>
      <c r="P228" s="45" t="s">
        <v>393</v>
      </c>
      <c r="Q228" s="45" t="s">
        <v>95</v>
      </c>
      <c r="R228" s="47" t="s">
        <v>25</v>
      </c>
      <c r="S228" s="38" t="s">
        <v>92</v>
      </c>
      <c r="T228" s="39">
        <v>2000</v>
      </c>
      <c r="U228" s="39">
        <v>176</v>
      </c>
      <c r="V228" s="34"/>
      <c r="W228" s="34"/>
      <c r="X228" s="39">
        <v>176</v>
      </c>
      <c r="Y228" s="50">
        <f>+IFERROR(X228/U228,0)</f>
        <v>1</v>
      </c>
      <c r="Z228" s="49">
        <f>+U228-X228</f>
        <v>0</v>
      </c>
      <c r="AA228" s="48"/>
      <c r="AB228" s="39">
        <v>176</v>
      </c>
      <c r="AC228" s="49">
        <v>0</v>
      </c>
      <c r="AD228" s="39">
        <v>76</v>
      </c>
      <c r="AE228" s="48"/>
      <c r="AF228" s="49">
        <v>76</v>
      </c>
      <c r="AG228" s="50">
        <f>+IFERROR(AF228/U228,0)</f>
        <v>0.43181818181818182</v>
      </c>
      <c r="AH228" s="49">
        <f>+Tabla1[[#This Row],[PIM]]-Tabla1[[#This Row],[DEVENGADO2]]</f>
        <v>100</v>
      </c>
      <c r="AI228" s="35">
        <v>0</v>
      </c>
      <c r="AJ228" s="35">
        <v>76</v>
      </c>
      <c r="AK228" s="35">
        <v>0</v>
      </c>
      <c r="AL228" s="35">
        <v>0</v>
      </c>
      <c r="AM228" s="35">
        <v>0</v>
      </c>
      <c r="AN228" s="35">
        <v>0</v>
      </c>
      <c r="AO228" s="35">
        <v>0</v>
      </c>
      <c r="AP228" s="35">
        <v>0</v>
      </c>
      <c r="AQ228" s="35">
        <v>0</v>
      </c>
      <c r="AR228" s="35">
        <v>0</v>
      </c>
      <c r="AS228" s="35">
        <v>0</v>
      </c>
      <c r="AT228" s="35">
        <v>0</v>
      </c>
      <c r="AU228" s="35">
        <v>100</v>
      </c>
      <c r="AV228" s="41">
        <f t="shared" si="8"/>
        <v>176</v>
      </c>
      <c r="AW228" s="41">
        <f>+U228-AV228</f>
        <v>0</v>
      </c>
    </row>
    <row r="229" spans="1:49" x14ac:dyDescent="0.3">
      <c r="A229" s="42" t="s">
        <v>3</v>
      </c>
      <c r="B229" s="43" t="s">
        <v>0</v>
      </c>
      <c r="C229" s="44" t="s">
        <v>423</v>
      </c>
      <c r="D229" s="45" t="s">
        <v>243</v>
      </c>
      <c r="E229" s="44" t="s">
        <v>19</v>
      </c>
      <c r="F229" s="44" t="s">
        <v>574</v>
      </c>
      <c r="G229" s="44" t="s">
        <v>4227</v>
      </c>
      <c r="H229" s="45" t="s">
        <v>580</v>
      </c>
      <c r="I229" s="45" t="s">
        <v>579</v>
      </c>
      <c r="J229" s="45" t="s">
        <v>430</v>
      </c>
      <c r="K229" s="45" t="s">
        <v>430</v>
      </c>
      <c r="L229" s="44" t="s">
        <v>266</v>
      </c>
      <c r="M229" s="44" t="s">
        <v>564</v>
      </c>
      <c r="N229" s="46" t="s">
        <v>267</v>
      </c>
      <c r="O229" s="45" t="s">
        <v>266</v>
      </c>
      <c r="P229" s="45" t="s">
        <v>393</v>
      </c>
      <c r="Q229" s="45" t="s">
        <v>96</v>
      </c>
      <c r="R229" s="47" t="s">
        <v>26</v>
      </c>
      <c r="S229" s="38" t="s">
        <v>93</v>
      </c>
      <c r="T229" s="39">
        <v>0</v>
      </c>
      <c r="U229" s="39">
        <v>7640</v>
      </c>
      <c r="V229" s="34"/>
      <c r="W229" s="34"/>
      <c r="X229" s="39">
        <v>7640</v>
      </c>
      <c r="Y229" s="50">
        <f>+IFERROR(X229/U229,0)</f>
        <v>1</v>
      </c>
      <c r="Z229" s="49">
        <f>+U229-X229</f>
        <v>0</v>
      </c>
      <c r="AA229" s="48"/>
      <c r="AB229" s="39">
        <v>6465.77</v>
      </c>
      <c r="AC229" s="49">
        <v>1174.2299999999996</v>
      </c>
      <c r="AD229" s="39">
        <v>5372.77</v>
      </c>
      <c r="AE229" s="48"/>
      <c r="AF229" s="49">
        <v>5372.77</v>
      </c>
      <c r="AG229" s="50">
        <f>+IFERROR(AF229/U229,0)</f>
        <v>0.70324214659685869</v>
      </c>
      <c r="AH229" s="49">
        <f>+Tabla1[[#This Row],[PIM]]-Tabla1[[#This Row],[DEVENGADO2]]</f>
        <v>2267.2299999999996</v>
      </c>
      <c r="AI229" s="35">
        <v>0</v>
      </c>
      <c r="AJ229" s="35">
        <v>2530</v>
      </c>
      <c r="AK229" s="35">
        <v>0</v>
      </c>
      <c r="AL229" s="35">
        <v>1908.5</v>
      </c>
      <c r="AM229" s="35">
        <v>-466.73</v>
      </c>
      <c r="AN229" s="35">
        <v>939</v>
      </c>
      <c r="AO229" s="35">
        <v>462</v>
      </c>
      <c r="AP229" s="35">
        <v>0</v>
      </c>
      <c r="AQ229" s="35">
        <v>255.6875</v>
      </c>
      <c r="AR229" s="35">
        <v>255.6875</v>
      </c>
      <c r="AS229" s="35">
        <v>100</v>
      </c>
      <c r="AT229" s="35">
        <v>100</v>
      </c>
      <c r="AU229" s="35">
        <v>1555.8549999999996</v>
      </c>
      <c r="AV229" s="41">
        <f t="shared" si="8"/>
        <v>7640</v>
      </c>
      <c r="AW229" s="41">
        <f>+U229-AV229</f>
        <v>0</v>
      </c>
    </row>
    <row r="230" spans="1:49" x14ac:dyDescent="0.3">
      <c r="A230" s="42" t="s">
        <v>3</v>
      </c>
      <c r="B230" s="43" t="s">
        <v>0</v>
      </c>
      <c r="C230" s="44" t="s">
        <v>423</v>
      </c>
      <c r="D230" s="45" t="s">
        <v>243</v>
      </c>
      <c r="E230" s="44" t="s">
        <v>19</v>
      </c>
      <c r="F230" s="44" t="s">
        <v>574</v>
      </c>
      <c r="G230" s="44" t="s">
        <v>4227</v>
      </c>
      <c r="H230" s="45" t="s">
        <v>170</v>
      </c>
      <c r="I230" s="45" t="s">
        <v>579</v>
      </c>
      <c r="J230" s="45" t="s">
        <v>430</v>
      </c>
      <c r="K230" s="45" t="s">
        <v>430</v>
      </c>
      <c r="L230" s="44" t="s">
        <v>266</v>
      </c>
      <c r="M230" s="44" t="s">
        <v>564</v>
      </c>
      <c r="N230" s="46" t="s">
        <v>267</v>
      </c>
      <c r="O230" s="45" t="s">
        <v>266</v>
      </c>
      <c r="P230" s="45" t="s">
        <v>393</v>
      </c>
      <c r="Q230" s="45" t="s">
        <v>97</v>
      </c>
      <c r="R230" s="47" t="s">
        <v>27</v>
      </c>
      <c r="S230" s="38" t="s">
        <v>94</v>
      </c>
      <c r="T230" s="39">
        <v>0</v>
      </c>
      <c r="U230" s="39">
        <v>754</v>
      </c>
      <c r="V230" s="34"/>
      <c r="W230" s="34"/>
      <c r="X230" s="39">
        <v>754</v>
      </c>
      <c r="Y230" s="50">
        <f>+IFERROR(X230/U230,0)</f>
        <v>1</v>
      </c>
      <c r="Z230" s="49">
        <f>+U230-X230</f>
        <v>0</v>
      </c>
      <c r="AA230" s="48"/>
      <c r="AB230" s="39">
        <v>754</v>
      </c>
      <c r="AC230" s="49">
        <v>0</v>
      </c>
      <c r="AD230" s="39">
        <v>386.1</v>
      </c>
      <c r="AE230" s="48"/>
      <c r="AF230" s="49">
        <v>386.1</v>
      </c>
      <c r="AG230" s="50">
        <f>+IFERROR(AF230/U230,0)</f>
        <v>0.51206896551724146</v>
      </c>
      <c r="AH230" s="49">
        <f>+Tabla1[[#This Row],[PIM]]-Tabla1[[#This Row],[DEVENGADO2]]</f>
        <v>367.9</v>
      </c>
      <c r="AI230" s="35">
        <v>0</v>
      </c>
      <c r="AJ230" s="35">
        <v>0</v>
      </c>
      <c r="AK230" s="35">
        <v>0</v>
      </c>
      <c r="AL230" s="35">
        <v>126.8</v>
      </c>
      <c r="AM230" s="35">
        <v>63.4</v>
      </c>
      <c r="AN230" s="35">
        <v>127.3</v>
      </c>
      <c r="AO230" s="35">
        <v>68.599999999999994</v>
      </c>
      <c r="AP230" s="35">
        <v>0</v>
      </c>
      <c r="AQ230" s="35">
        <v>0</v>
      </c>
      <c r="AR230" s="35">
        <v>0</v>
      </c>
      <c r="AS230" s="35">
        <v>0</v>
      </c>
      <c r="AT230" s="35">
        <v>0</v>
      </c>
      <c r="AU230" s="35">
        <v>367.9</v>
      </c>
      <c r="AV230" s="41">
        <f t="shared" si="8"/>
        <v>754</v>
      </c>
      <c r="AW230" s="41">
        <f>+U230-AV230</f>
        <v>0</v>
      </c>
    </row>
    <row r="231" spans="1:49" x14ac:dyDescent="0.3">
      <c r="A231" s="42" t="s">
        <v>3</v>
      </c>
      <c r="B231" s="43" t="s">
        <v>0</v>
      </c>
      <c r="C231" s="44" t="s">
        <v>423</v>
      </c>
      <c r="D231" s="45" t="s">
        <v>243</v>
      </c>
      <c r="E231" s="44" t="s">
        <v>19</v>
      </c>
      <c r="F231" s="44" t="s">
        <v>574</v>
      </c>
      <c r="G231" s="44" t="s">
        <v>4227</v>
      </c>
      <c r="H231" s="45" t="s">
        <v>581</v>
      </c>
      <c r="I231" s="45" t="s">
        <v>269</v>
      </c>
      <c r="J231" s="45" t="s">
        <v>430</v>
      </c>
      <c r="K231" s="45" t="s">
        <v>430</v>
      </c>
      <c r="L231" s="44" t="s">
        <v>266</v>
      </c>
      <c r="M231" s="44" t="s">
        <v>564</v>
      </c>
      <c r="N231" s="46" t="s">
        <v>267</v>
      </c>
      <c r="O231" s="45" t="s">
        <v>266</v>
      </c>
      <c r="P231" s="45" t="s">
        <v>393</v>
      </c>
      <c r="Q231" s="45" t="s">
        <v>99</v>
      </c>
      <c r="R231" s="47" t="s">
        <v>98</v>
      </c>
      <c r="S231" s="38" t="s">
        <v>100</v>
      </c>
      <c r="T231" s="39">
        <v>3600</v>
      </c>
      <c r="U231" s="39">
        <v>3000</v>
      </c>
      <c r="V231" s="34"/>
      <c r="W231" s="34"/>
      <c r="X231" s="39">
        <v>3000</v>
      </c>
      <c r="Y231" s="50">
        <f>+IFERROR(X231/U231,0)</f>
        <v>1</v>
      </c>
      <c r="Z231" s="49">
        <f>+U231-X231</f>
        <v>0</v>
      </c>
      <c r="AA231" s="48"/>
      <c r="AB231" s="39">
        <v>3000</v>
      </c>
      <c r="AC231" s="49">
        <v>0</v>
      </c>
      <c r="AD231" s="39">
        <v>3000</v>
      </c>
      <c r="AE231" s="48"/>
      <c r="AF231" s="49">
        <v>1397.1999999999998</v>
      </c>
      <c r="AG231" s="50">
        <f>+IFERROR(AF231/U231,0)</f>
        <v>0.46573333333333328</v>
      </c>
      <c r="AH231" s="49">
        <f>+Tabla1[[#This Row],[PIM]]-Tabla1[[#This Row],[DEVENGADO2]]</f>
        <v>1602.8000000000002</v>
      </c>
      <c r="AI231" s="35">
        <v>204.1</v>
      </c>
      <c r="AJ231" s="35">
        <v>158.30000000000001</v>
      </c>
      <c r="AK231" s="35">
        <v>186.7</v>
      </c>
      <c r="AL231" s="35">
        <v>235.9</v>
      </c>
      <c r="AM231" s="35">
        <v>199.1</v>
      </c>
      <c r="AN231" s="35">
        <v>194.6</v>
      </c>
      <c r="AO231" s="35">
        <v>218.5</v>
      </c>
      <c r="AP231" s="35">
        <v>0</v>
      </c>
      <c r="AQ231" s="35">
        <v>287.98571428571432</v>
      </c>
      <c r="AR231" s="35">
        <v>287.98571428571432</v>
      </c>
      <c r="AS231" s="35">
        <v>287.98571428571432</v>
      </c>
      <c r="AT231" s="35">
        <v>287.98571428571432</v>
      </c>
      <c r="AU231" s="35">
        <v>450.85714285714266</v>
      </c>
      <c r="AV231" s="41">
        <f t="shared" si="8"/>
        <v>3000</v>
      </c>
      <c r="AW231" s="41">
        <f>+U231-AV231</f>
        <v>0</v>
      </c>
    </row>
    <row r="232" spans="1:49" x14ac:dyDescent="0.3">
      <c r="A232" s="42" t="s">
        <v>3</v>
      </c>
      <c r="B232" s="43" t="s">
        <v>0</v>
      </c>
      <c r="C232" s="44" t="s">
        <v>423</v>
      </c>
      <c r="D232" s="45" t="s">
        <v>243</v>
      </c>
      <c r="E232" s="44" t="s">
        <v>19</v>
      </c>
      <c r="F232" s="44" t="s">
        <v>574</v>
      </c>
      <c r="G232" s="44" t="s">
        <v>4227</v>
      </c>
      <c r="H232" s="45" t="s">
        <v>581</v>
      </c>
      <c r="I232" s="45" t="s">
        <v>269</v>
      </c>
      <c r="J232" s="45" t="s">
        <v>430</v>
      </c>
      <c r="K232" s="45" t="s">
        <v>430</v>
      </c>
      <c r="L232" s="44" t="s">
        <v>266</v>
      </c>
      <c r="M232" s="44" t="s">
        <v>564</v>
      </c>
      <c r="N232" s="46" t="s">
        <v>267</v>
      </c>
      <c r="O232" s="45" t="s">
        <v>266</v>
      </c>
      <c r="P232" s="45" t="s">
        <v>393</v>
      </c>
      <c r="Q232" s="45" t="s">
        <v>102</v>
      </c>
      <c r="R232" s="47" t="s">
        <v>101</v>
      </c>
      <c r="S232" s="38" t="s">
        <v>103</v>
      </c>
      <c r="T232" s="39">
        <v>1200</v>
      </c>
      <c r="U232" s="39">
        <v>2400</v>
      </c>
      <c r="V232" s="34"/>
      <c r="W232" s="34"/>
      <c r="X232" s="39">
        <v>2400</v>
      </c>
      <c r="Y232" s="50">
        <f>+IFERROR(X232/U232,0)</f>
        <v>1</v>
      </c>
      <c r="Z232" s="49">
        <f>+U232-X232</f>
        <v>0</v>
      </c>
      <c r="AA232" s="48"/>
      <c r="AB232" s="39">
        <v>2400</v>
      </c>
      <c r="AC232" s="49">
        <v>0</v>
      </c>
      <c r="AD232" s="39">
        <v>2400</v>
      </c>
      <c r="AE232" s="48"/>
      <c r="AF232" s="49">
        <v>1437</v>
      </c>
      <c r="AG232" s="50">
        <f>+IFERROR(AF232/U232,0)</f>
        <v>0.59875</v>
      </c>
      <c r="AH232" s="49">
        <f>+Tabla1[[#This Row],[PIM]]-Tabla1[[#This Row],[DEVENGADO2]]</f>
        <v>963</v>
      </c>
      <c r="AI232" s="35">
        <v>0</v>
      </c>
      <c r="AJ232" s="35">
        <v>375</v>
      </c>
      <c r="AK232" s="35">
        <v>170.4</v>
      </c>
      <c r="AL232" s="35">
        <v>207.7</v>
      </c>
      <c r="AM232" s="35">
        <v>298.89999999999998</v>
      </c>
      <c r="AN232" s="35">
        <v>187.4</v>
      </c>
      <c r="AO232" s="35">
        <v>197.6</v>
      </c>
      <c r="AP232" s="35">
        <v>0</v>
      </c>
      <c r="AQ232" s="35">
        <v>192.6</v>
      </c>
      <c r="AR232" s="35">
        <v>192.6</v>
      </c>
      <c r="AS232" s="35">
        <v>192.6</v>
      </c>
      <c r="AT232" s="35">
        <v>192.6</v>
      </c>
      <c r="AU232" s="35">
        <v>192.6</v>
      </c>
      <c r="AV232" s="41">
        <f t="shared" si="8"/>
        <v>2399.9999999999995</v>
      </c>
      <c r="AW232" s="41">
        <f>+U232-AV232</f>
        <v>0</v>
      </c>
    </row>
    <row r="233" spans="1:49" x14ac:dyDescent="0.3">
      <c r="A233" s="42" t="s">
        <v>3</v>
      </c>
      <c r="B233" s="43" t="s">
        <v>0</v>
      </c>
      <c r="C233" s="44" t="s">
        <v>423</v>
      </c>
      <c r="D233" s="45" t="s">
        <v>243</v>
      </c>
      <c r="E233" s="44" t="s">
        <v>19</v>
      </c>
      <c r="F233" s="44" t="s">
        <v>574</v>
      </c>
      <c r="G233" s="44" t="s">
        <v>4227</v>
      </c>
      <c r="H233" s="45" t="s">
        <v>581</v>
      </c>
      <c r="I233" s="45" t="s">
        <v>269</v>
      </c>
      <c r="J233" s="45" t="s">
        <v>430</v>
      </c>
      <c r="K233" s="45" t="s">
        <v>430</v>
      </c>
      <c r="L233" s="44" t="s">
        <v>266</v>
      </c>
      <c r="M233" s="44" t="s">
        <v>564</v>
      </c>
      <c r="N233" s="46" t="s">
        <v>267</v>
      </c>
      <c r="O233" s="45" t="s">
        <v>266</v>
      </c>
      <c r="P233" s="45" t="s">
        <v>393</v>
      </c>
      <c r="Q233" s="45" t="s">
        <v>111</v>
      </c>
      <c r="R233" s="47" t="s">
        <v>110</v>
      </c>
      <c r="S233" s="38" t="s">
        <v>112</v>
      </c>
      <c r="T233" s="39">
        <v>3600</v>
      </c>
      <c r="U233" s="39">
        <v>7800</v>
      </c>
      <c r="V233" s="34"/>
      <c r="W233" s="34"/>
      <c r="X233" s="39">
        <v>5850</v>
      </c>
      <c r="Y233" s="50">
        <f>+IFERROR(X233/U233,0)</f>
        <v>0.75</v>
      </c>
      <c r="Z233" s="49">
        <f>+U233-X233</f>
        <v>1950</v>
      </c>
      <c r="AA233" s="48"/>
      <c r="AB233" s="39">
        <v>5850</v>
      </c>
      <c r="AC233" s="49">
        <v>1950</v>
      </c>
      <c r="AD233" s="39">
        <v>5850</v>
      </c>
      <c r="AE233" s="48"/>
      <c r="AF233" s="49">
        <v>3900</v>
      </c>
      <c r="AG233" s="50">
        <f>+IFERROR(AF233/U233,0)</f>
        <v>0.5</v>
      </c>
      <c r="AH233" s="49">
        <f>+Tabla1[[#This Row],[PIM]]-Tabla1[[#This Row],[DEVENGADO2]]</f>
        <v>3900</v>
      </c>
      <c r="AI233" s="35">
        <v>0</v>
      </c>
      <c r="AJ233" s="35">
        <v>650</v>
      </c>
      <c r="AK233" s="35">
        <v>1300</v>
      </c>
      <c r="AL233" s="35">
        <v>0</v>
      </c>
      <c r="AM233" s="35">
        <v>650</v>
      </c>
      <c r="AN233" s="35">
        <v>650</v>
      </c>
      <c r="AO233" s="35">
        <v>650</v>
      </c>
      <c r="AP233" s="35">
        <v>0</v>
      </c>
      <c r="AQ233" s="35">
        <v>780</v>
      </c>
      <c r="AR233" s="35">
        <v>780</v>
      </c>
      <c r="AS233" s="35">
        <v>780</v>
      </c>
      <c r="AT233" s="35">
        <v>780</v>
      </c>
      <c r="AU233" s="35">
        <v>780</v>
      </c>
      <c r="AV233" s="41">
        <f t="shared" si="8"/>
        <v>7800</v>
      </c>
      <c r="AW233" s="41">
        <f>+U233-AV233</f>
        <v>0</v>
      </c>
    </row>
    <row r="234" spans="1:49" x14ac:dyDescent="0.3">
      <c r="A234" s="42" t="s">
        <v>3</v>
      </c>
      <c r="B234" s="43" t="s">
        <v>0</v>
      </c>
      <c r="C234" s="44" t="s">
        <v>423</v>
      </c>
      <c r="D234" s="45" t="s">
        <v>243</v>
      </c>
      <c r="E234" s="44" t="s">
        <v>19</v>
      </c>
      <c r="F234" s="44" t="s">
        <v>574</v>
      </c>
      <c r="G234" s="44" t="s">
        <v>4227</v>
      </c>
      <c r="H234" s="45" t="s">
        <v>582</v>
      </c>
      <c r="I234" s="45" t="s">
        <v>579</v>
      </c>
      <c r="J234" s="45" t="s">
        <v>430</v>
      </c>
      <c r="K234" s="45" t="s">
        <v>430</v>
      </c>
      <c r="L234" s="44" t="s">
        <v>266</v>
      </c>
      <c r="M234" s="44" t="s">
        <v>564</v>
      </c>
      <c r="N234" s="46" t="s">
        <v>267</v>
      </c>
      <c r="O234" s="45" t="s">
        <v>266</v>
      </c>
      <c r="P234" s="45" t="s">
        <v>393</v>
      </c>
      <c r="Q234" s="45" t="s">
        <v>114</v>
      </c>
      <c r="R234" s="47" t="s">
        <v>113</v>
      </c>
      <c r="S234" s="38" t="s">
        <v>115</v>
      </c>
      <c r="T234" s="39">
        <v>0</v>
      </c>
      <c r="U234" s="39">
        <v>1296</v>
      </c>
      <c r="V234" s="34"/>
      <c r="W234" s="34"/>
      <c r="X234" s="39">
        <v>1296</v>
      </c>
      <c r="Y234" s="50">
        <f>+IFERROR(X234/U234,0)</f>
        <v>1</v>
      </c>
      <c r="Z234" s="49">
        <f>+U234-X234</f>
        <v>0</v>
      </c>
      <c r="AA234" s="48"/>
      <c r="AB234" s="39">
        <v>1296</v>
      </c>
      <c r="AC234" s="49">
        <v>0</v>
      </c>
      <c r="AD234" s="39">
        <v>296</v>
      </c>
      <c r="AE234" s="48"/>
      <c r="AF234" s="49">
        <v>296</v>
      </c>
      <c r="AG234" s="50">
        <f>+IFERROR(AF234/U234,0)</f>
        <v>0.22839506172839505</v>
      </c>
      <c r="AH234" s="49">
        <f>+Tabla1[[#This Row],[PIM]]-Tabla1[[#This Row],[DEVENGADO2]]</f>
        <v>1000</v>
      </c>
      <c r="AI234" s="35">
        <v>0</v>
      </c>
      <c r="AJ234" s="35">
        <v>32</v>
      </c>
      <c r="AK234" s="35">
        <v>216</v>
      </c>
      <c r="AL234" s="35">
        <v>0</v>
      </c>
      <c r="AM234" s="35">
        <v>16</v>
      </c>
      <c r="AN234" s="35">
        <v>16</v>
      </c>
      <c r="AO234" s="35">
        <v>16</v>
      </c>
      <c r="AP234" s="35">
        <v>0</v>
      </c>
      <c r="AQ234" s="35">
        <v>10</v>
      </c>
      <c r="AR234" s="35">
        <v>10</v>
      </c>
      <c r="AS234" s="35">
        <v>10</v>
      </c>
      <c r="AT234" s="35">
        <v>10</v>
      </c>
      <c r="AU234" s="35">
        <v>960</v>
      </c>
      <c r="AV234" s="41">
        <f t="shared" si="8"/>
        <v>1296</v>
      </c>
      <c r="AW234" s="41">
        <f>+U234-AV234</f>
        <v>0</v>
      </c>
    </row>
    <row r="235" spans="1:49" x14ac:dyDescent="0.3">
      <c r="A235" s="42" t="s">
        <v>3</v>
      </c>
      <c r="B235" s="43" t="s">
        <v>0</v>
      </c>
      <c r="C235" s="44" t="s">
        <v>423</v>
      </c>
      <c r="D235" s="45" t="s">
        <v>243</v>
      </c>
      <c r="E235" s="44" t="s">
        <v>19</v>
      </c>
      <c r="F235" s="44" t="s">
        <v>574</v>
      </c>
      <c r="G235" s="44" t="s">
        <v>4227</v>
      </c>
      <c r="H235" s="45" t="s">
        <v>588</v>
      </c>
      <c r="I235" s="45" t="s">
        <v>579</v>
      </c>
      <c r="J235" s="45" t="s">
        <v>430</v>
      </c>
      <c r="K235" s="45" t="s">
        <v>430</v>
      </c>
      <c r="L235" s="44" t="s">
        <v>266</v>
      </c>
      <c r="M235" s="44" t="s">
        <v>564</v>
      </c>
      <c r="N235" s="46" t="s">
        <v>267</v>
      </c>
      <c r="O235" s="45" t="s">
        <v>266</v>
      </c>
      <c r="P235" s="45" t="s">
        <v>393</v>
      </c>
      <c r="Q235" s="45" t="s">
        <v>126</v>
      </c>
      <c r="R235" s="47" t="s">
        <v>125</v>
      </c>
      <c r="S235" s="38" t="s">
        <v>127</v>
      </c>
      <c r="T235" s="39">
        <v>96000</v>
      </c>
      <c r="U235" s="39">
        <v>55000</v>
      </c>
      <c r="V235" s="34"/>
      <c r="W235" s="34"/>
      <c r="X235" s="39">
        <v>55000</v>
      </c>
      <c r="Y235" s="50">
        <f>+IFERROR(X235/U235,0)</f>
        <v>1</v>
      </c>
      <c r="Z235" s="49">
        <f>+U235-X235</f>
        <v>0</v>
      </c>
      <c r="AA235" s="48"/>
      <c r="AB235" s="39">
        <v>0</v>
      </c>
      <c r="AC235" s="49">
        <v>55000</v>
      </c>
      <c r="AD235" s="39">
        <v>0</v>
      </c>
      <c r="AE235" s="48"/>
      <c r="AF235" s="49">
        <v>0</v>
      </c>
      <c r="AG235" s="50">
        <f>+IFERROR(AF235/U235,0)</f>
        <v>0</v>
      </c>
      <c r="AH235" s="49">
        <f>+Tabla1[[#This Row],[PIM]]-Tabla1[[#This Row],[DEVENGADO2]]</f>
        <v>55000</v>
      </c>
      <c r="AI235" s="35">
        <v>0</v>
      </c>
      <c r="AJ235" s="35">
        <v>0</v>
      </c>
      <c r="AK235" s="35">
        <v>0</v>
      </c>
      <c r="AL235" s="35">
        <v>0</v>
      </c>
      <c r="AM235" s="35">
        <v>0</v>
      </c>
      <c r="AN235" s="35">
        <v>0</v>
      </c>
      <c r="AO235" s="35">
        <v>0</v>
      </c>
      <c r="AP235" s="35">
        <v>11381.166666666666</v>
      </c>
      <c r="AQ235" s="35">
        <v>11381.166666666666</v>
      </c>
      <c r="AR235" s="35">
        <v>11381.166666666666</v>
      </c>
      <c r="AS235" s="35">
        <v>11381.166666666666</v>
      </c>
      <c r="AT235" s="35">
        <v>9475.3333333333358</v>
      </c>
      <c r="AU235" s="35">
        <v>0</v>
      </c>
      <c r="AV235" s="41">
        <f t="shared" si="8"/>
        <v>55000</v>
      </c>
      <c r="AW235" s="41">
        <f>+U235-AV235</f>
        <v>0</v>
      </c>
    </row>
    <row r="236" spans="1:49" x14ac:dyDescent="0.3">
      <c r="A236" s="42" t="s">
        <v>3</v>
      </c>
      <c r="B236" s="43" t="s">
        <v>0</v>
      </c>
      <c r="C236" s="44" t="s">
        <v>423</v>
      </c>
      <c r="D236" s="45" t="s">
        <v>243</v>
      </c>
      <c r="E236" s="44" t="s">
        <v>19</v>
      </c>
      <c r="F236" s="44" t="s">
        <v>574</v>
      </c>
      <c r="G236" s="44" t="s">
        <v>4227</v>
      </c>
      <c r="H236" s="45" t="s">
        <v>583</v>
      </c>
      <c r="I236" s="45" t="s">
        <v>579</v>
      </c>
      <c r="J236" s="45" t="s">
        <v>430</v>
      </c>
      <c r="K236" s="45" t="s">
        <v>430</v>
      </c>
      <c r="L236" s="44" t="s">
        <v>266</v>
      </c>
      <c r="M236" s="44" t="s">
        <v>564</v>
      </c>
      <c r="N236" s="46" t="s">
        <v>267</v>
      </c>
      <c r="O236" s="45" t="s">
        <v>266</v>
      </c>
      <c r="P236" s="45" t="s">
        <v>393</v>
      </c>
      <c r="Q236" s="45" t="s">
        <v>132</v>
      </c>
      <c r="R236" s="47" t="s">
        <v>131</v>
      </c>
      <c r="S236" s="38" t="s">
        <v>70</v>
      </c>
      <c r="T236" s="39">
        <v>8000</v>
      </c>
      <c r="U236" s="39">
        <v>6175</v>
      </c>
      <c r="V236" s="34"/>
      <c r="W236" s="34"/>
      <c r="X236" s="39">
        <v>6174.94</v>
      </c>
      <c r="Y236" s="50">
        <f>+IFERROR(X236/U236,0)</f>
        <v>0.99999028340080964</v>
      </c>
      <c r="Z236" s="49">
        <f>+U236-X236</f>
        <v>6.0000000000400178E-2</v>
      </c>
      <c r="AA236" s="48"/>
      <c r="AB236" s="39">
        <v>6174.94</v>
      </c>
      <c r="AC236" s="49">
        <v>6.0000000000400178E-2</v>
      </c>
      <c r="AD236" s="39">
        <v>6174.9400000000005</v>
      </c>
      <c r="AE236" s="48"/>
      <c r="AF236" s="49">
        <v>6174.9400000000005</v>
      </c>
      <c r="AG236" s="50">
        <f>+IFERROR(AF236/U236,0)</f>
        <v>0.99999028340080975</v>
      </c>
      <c r="AH236" s="49">
        <f>+Tabla1[[#This Row],[PIM]]-Tabla1[[#This Row],[DEVENGADO2]]</f>
        <v>5.9999999999490683E-2</v>
      </c>
      <c r="AI236" s="35">
        <v>0</v>
      </c>
      <c r="AJ236" s="35">
        <v>0</v>
      </c>
      <c r="AK236" s="35">
        <v>1679.14</v>
      </c>
      <c r="AL236" s="35">
        <v>0</v>
      </c>
      <c r="AM236" s="35">
        <v>0</v>
      </c>
      <c r="AN236" s="35">
        <v>4495.8</v>
      </c>
      <c r="AO236" s="35">
        <v>0</v>
      </c>
      <c r="AP236" s="35">
        <v>0</v>
      </c>
      <c r="AQ236" s="35">
        <v>0</v>
      </c>
      <c r="AR236" s="35">
        <v>0</v>
      </c>
      <c r="AS236" s="35">
        <v>0</v>
      </c>
      <c r="AT236" s="35">
        <v>0</v>
      </c>
      <c r="AU236" s="35">
        <v>5.9999999999490683E-2</v>
      </c>
      <c r="AV236" s="41">
        <f t="shared" si="8"/>
        <v>6175</v>
      </c>
      <c r="AW236" s="41">
        <f>+U236-AV236</f>
        <v>0</v>
      </c>
    </row>
    <row r="237" spans="1:49" x14ac:dyDescent="0.3">
      <c r="A237" s="42" t="s">
        <v>3</v>
      </c>
      <c r="B237" s="43" t="s">
        <v>0</v>
      </c>
      <c r="C237" s="44" t="s">
        <v>423</v>
      </c>
      <c r="D237" s="45" t="s">
        <v>243</v>
      </c>
      <c r="E237" s="44" t="s">
        <v>19</v>
      </c>
      <c r="F237" s="44" t="s">
        <v>574</v>
      </c>
      <c r="G237" s="44" t="s">
        <v>4227</v>
      </c>
      <c r="H237" s="45" t="s">
        <v>584</v>
      </c>
      <c r="I237" s="45" t="s">
        <v>579</v>
      </c>
      <c r="J237" s="45" t="s">
        <v>430</v>
      </c>
      <c r="K237" s="45" t="s">
        <v>430</v>
      </c>
      <c r="L237" s="44" t="s">
        <v>266</v>
      </c>
      <c r="M237" s="44" t="s">
        <v>564</v>
      </c>
      <c r="N237" s="46" t="s">
        <v>267</v>
      </c>
      <c r="O237" s="45" t="s">
        <v>266</v>
      </c>
      <c r="P237" s="45" t="s">
        <v>393</v>
      </c>
      <c r="Q237" s="45" t="s">
        <v>141</v>
      </c>
      <c r="R237" s="47" t="s">
        <v>140</v>
      </c>
      <c r="S237" s="38" t="s">
        <v>142</v>
      </c>
      <c r="T237" s="39">
        <v>78000</v>
      </c>
      <c r="U237" s="39">
        <v>48000</v>
      </c>
      <c r="V237" s="34"/>
      <c r="W237" s="34"/>
      <c r="X237" s="39">
        <v>48000</v>
      </c>
      <c r="Y237" s="50">
        <f>+IFERROR(X237/U237,0)</f>
        <v>1</v>
      </c>
      <c r="Z237" s="49">
        <f>+U237-X237</f>
        <v>0</v>
      </c>
      <c r="AA237" s="48"/>
      <c r="AB237" s="39">
        <v>48000</v>
      </c>
      <c r="AC237" s="49">
        <v>0</v>
      </c>
      <c r="AD237" s="39">
        <v>48000</v>
      </c>
      <c r="AE237" s="48"/>
      <c r="AF237" s="49">
        <v>42000</v>
      </c>
      <c r="AG237" s="50">
        <f>+IFERROR(AF237/U237,0)</f>
        <v>0.875</v>
      </c>
      <c r="AH237" s="49">
        <f>+Tabla1[[#This Row],[PIM]]-Tabla1[[#This Row],[DEVENGADO2]]</f>
        <v>6000</v>
      </c>
      <c r="AI237" s="35">
        <v>6000</v>
      </c>
      <c r="AJ237" s="35">
        <v>6000</v>
      </c>
      <c r="AK237" s="35">
        <v>6000</v>
      </c>
      <c r="AL237" s="35">
        <v>6000</v>
      </c>
      <c r="AM237" s="35">
        <v>6000</v>
      </c>
      <c r="AN237" s="35">
        <v>6000</v>
      </c>
      <c r="AO237" s="35">
        <v>6000</v>
      </c>
      <c r="AP237" s="35">
        <v>0</v>
      </c>
      <c r="AQ237" s="35">
        <v>6000</v>
      </c>
      <c r="AR237" s="35">
        <v>0</v>
      </c>
      <c r="AS237" s="35">
        <v>0</v>
      </c>
      <c r="AT237" s="35">
        <v>0</v>
      </c>
      <c r="AU237" s="35">
        <v>0</v>
      </c>
      <c r="AV237" s="41">
        <f t="shared" si="8"/>
        <v>48000</v>
      </c>
      <c r="AW237" s="41">
        <f>+U237-AV237</f>
        <v>0</v>
      </c>
    </row>
    <row r="238" spans="1:49" x14ac:dyDescent="0.3">
      <c r="A238" s="42" t="s">
        <v>3</v>
      </c>
      <c r="B238" s="43" t="s">
        <v>0</v>
      </c>
      <c r="C238" s="44" t="s">
        <v>423</v>
      </c>
      <c r="D238" s="45" t="s">
        <v>243</v>
      </c>
      <c r="E238" s="44" t="s">
        <v>19</v>
      </c>
      <c r="F238" s="44" t="s">
        <v>574</v>
      </c>
      <c r="G238" s="44" t="s">
        <v>4227</v>
      </c>
      <c r="H238" s="45" t="s">
        <v>170</v>
      </c>
      <c r="I238" s="45" t="s">
        <v>579</v>
      </c>
      <c r="J238" s="45" t="s">
        <v>430</v>
      </c>
      <c r="K238" s="45" t="s">
        <v>430</v>
      </c>
      <c r="L238" s="44" t="s">
        <v>266</v>
      </c>
      <c r="M238" s="44" t="s">
        <v>564</v>
      </c>
      <c r="N238" s="46" t="s">
        <v>267</v>
      </c>
      <c r="O238" s="45" t="s">
        <v>266</v>
      </c>
      <c r="P238" s="45" t="s">
        <v>393</v>
      </c>
      <c r="Q238" s="45" t="s">
        <v>172</v>
      </c>
      <c r="R238" s="47" t="s">
        <v>171</v>
      </c>
      <c r="S238" s="38" t="s">
        <v>173</v>
      </c>
      <c r="T238" s="39">
        <v>0</v>
      </c>
      <c r="U238" s="39">
        <v>6700</v>
      </c>
      <c r="V238" s="34"/>
      <c r="W238" s="34"/>
      <c r="X238" s="39">
        <v>4450</v>
      </c>
      <c r="Y238" s="50">
        <f>+IFERROR(X238/U238,0)</f>
        <v>0.66417910447761197</v>
      </c>
      <c r="Z238" s="49">
        <f>+U238-X238</f>
        <v>2250</v>
      </c>
      <c r="AA238" s="48"/>
      <c r="AB238" s="39">
        <v>4450</v>
      </c>
      <c r="AC238" s="49">
        <v>2250</v>
      </c>
      <c r="AD238" s="39">
        <v>4450</v>
      </c>
      <c r="AE238" s="48"/>
      <c r="AF238" s="49">
        <v>4450</v>
      </c>
      <c r="AG238" s="50">
        <f>+IFERROR(AF238/U238,0)</f>
        <v>0.66417910447761197</v>
      </c>
      <c r="AH238" s="49">
        <f>+Tabla1[[#This Row],[PIM]]-Tabla1[[#This Row],[DEVENGADO2]]</f>
        <v>2250</v>
      </c>
      <c r="AI238" s="35">
        <v>0</v>
      </c>
      <c r="AJ238" s="35">
        <v>0</v>
      </c>
      <c r="AK238" s="35">
        <v>4450</v>
      </c>
      <c r="AL238" s="35">
        <v>0</v>
      </c>
      <c r="AM238" s="35">
        <v>0</v>
      </c>
      <c r="AN238" s="35">
        <v>0</v>
      </c>
      <c r="AO238" s="35">
        <v>0</v>
      </c>
      <c r="AP238" s="35">
        <v>0</v>
      </c>
      <c r="AQ238" s="35">
        <v>0</v>
      </c>
      <c r="AR238" s="35">
        <v>2250</v>
      </c>
      <c r="AS238" s="35">
        <v>0</v>
      </c>
      <c r="AT238" s="35">
        <v>0</v>
      </c>
      <c r="AU238" s="35">
        <v>0</v>
      </c>
      <c r="AV238" s="41">
        <f t="shared" si="8"/>
        <v>6700</v>
      </c>
      <c r="AW238" s="41">
        <f>+U238-AV238</f>
        <v>0</v>
      </c>
    </row>
    <row r="239" spans="1:49" x14ac:dyDescent="0.3">
      <c r="A239" s="42" t="s">
        <v>3</v>
      </c>
      <c r="B239" s="43" t="s">
        <v>0</v>
      </c>
      <c r="C239" s="44" t="s">
        <v>423</v>
      </c>
      <c r="D239" s="45" t="s">
        <v>243</v>
      </c>
      <c r="E239" s="44" t="s">
        <v>19</v>
      </c>
      <c r="F239" s="44" t="s">
        <v>574</v>
      </c>
      <c r="G239" s="44" t="s">
        <v>4227</v>
      </c>
      <c r="H239" s="45" t="s">
        <v>178</v>
      </c>
      <c r="I239" s="45" t="s">
        <v>269</v>
      </c>
      <c r="J239" s="45" t="s">
        <v>430</v>
      </c>
      <c r="K239" s="45" t="s">
        <v>430</v>
      </c>
      <c r="L239" s="44" t="s">
        <v>266</v>
      </c>
      <c r="M239" s="44" t="s">
        <v>564</v>
      </c>
      <c r="N239" s="46" t="s">
        <v>267</v>
      </c>
      <c r="O239" s="45" t="s">
        <v>266</v>
      </c>
      <c r="P239" s="45" t="s">
        <v>393</v>
      </c>
      <c r="Q239" s="45" t="s">
        <v>177</v>
      </c>
      <c r="R239" s="47" t="s">
        <v>28</v>
      </c>
      <c r="S239" s="38" t="s">
        <v>178</v>
      </c>
      <c r="T239" s="39">
        <v>17600</v>
      </c>
      <c r="U239" s="39">
        <v>43550</v>
      </c>
      <c r="V239" s="34"/>
      <c r="W239" s="34"/>
      <c r="X239" s="39">
        <v>34950</v>
      </c>
      <c r="Y239" s="50">
        <f>+IFERROR(X239/U239,0)</f>
        <v>0.8025258323765786</v>
      </c>
      <c r="Z239" s="49">
        <f>+U239-X239</f>
        <v>8600</v>
      </c>
      <c r="AA239" s="48"/>
      <c r="AB239" s="39">
        <v>34950</v>
      </c>
      <c r="AC239" s="49">
        <v>8600</v>
      </c>
      <c r="AD239" s="39">
        <v>34311.4</v>
      </c>
      <c r="AE239" s="48"/>
      <c r="AF239" s="49">
        <v>27011.4</v>
      </c>
      <c r="AG239" s="50">
        <f>+IFERROR(AF239/U239,0)</f>
        <v>0.62023880597014924</v>
      </c>
      <c r="AH239" s="49">
        <f>+Tabla1[[#This Row],[PIM]]-Tabla1[[#This Row],[DEVENGADO2]]</f>
        <v>16538.599999999999</v>
      </c>
      <c r="AI239" s="35">
        <v>1000</v>
      </c>
      <c r="AJ239" s="35">
        <v>1430</v>
      </c>
      <c r="AK239" s="35">
        <v>5990</v>
      </c>
      <c r="AL239" s="35">
        <v>4750</v>
      </c>
      <c r="AM239" s="35">
        <v>4880</v>
      </c>
      <c r="AN239" s="35">
        <v>5261.4</v>
      </c>
      <c r="AO239" s="35">
        <v>3700</v>
      </c>
      <c r="AP239" s="35">
        <v>0</v>
      </c>
      <c r="AQ239" s="35">
        <v>2500</v>
      </c>
      <c r="AR239" s="35">
        <v>2500</v>
      </c>
      <c r="AS239" s="35">
        <v>2500</v>
      </c>
      <c r="AT239" s="35">
        <v>2500</v>
      </c>
      <c r="AU239" s="35">
        <v>6538.5999999999985</v>
      </c>
      <c r="AV239" s="41">
        <f t="shared" ref="AV239" si="9">+SUM(AI239:AU239)</f>
        <v>43550</v>
      </c>
      <c r="AW239" s="41">
        <f>+U239-AV239</f>
        <v>0</v>
      </c>
    </row>
    <row r="240" spans="1:49" x14ac:dyDescent="0.3">
      <c r="A240" s="42" t="s">
        <v>3</v>
      </c>
      <c r="B240" s="43" t="s">
        <v>0</v>
      </c>
      <c r="C240" s="44" t="s">
        <v>423</v>
      </c>
      <c r="D240" s="45" t="s">
        <v>243</v>
      </c>
      <c r="E240" s="44" t="s">
        <v>19</v>
      </c>
      <c r="F240" s="44" t="s">
        <v>574</v>
      </c>
      <c r="G240" s="44" t="s">
        <v>4227</v>
      </c>
      <c r="H240" s="45" t="s">
        <v>422</v>
      </c>
      <c r="I240" s="45" t="s">
        <v>579</v>
      </c>
      <c r="J240" s="45" t="s">
        <v>430</v>
      </c>
      <c r="K240" s="45" t="s">
        <v>430</v>
      </c>
      <c r="L240" s="44" t="s">
        <v>266</v>
      </c>
      <c r="M240" s="44" t="s">
        <v>564</v>
      </c>
      <c r="N240" s="46" t="s">
        <v>267</v>
      </c>
      <c r="O240" s="45" t="s">
        <v>266</v>
      </c>
      <c r="P240" s="45" t="s">
        <v>393</v>
      </c>
      <c r="Q240" s="45" t="s">
        <v>585</v>
      </c>
      <c r="R240" s="47" t="s">
        <v>200</v>
      </c>
      <c r="S240" s="38" t="s">
        <v>586</v>
      </c>
      <c r="T240" s="39">
        <v>22500</v>
      </c>
      <c r="U240" s="39">
        <v>21070</v>
      </c>
      <c r="V240" s="34"/>
      <c r="W240" s="34"/>
      <c r="X240" s="39">
        <v>21070</v>
      </c>
      <c r="Y240" s="50">
        <f>+IFERROR(X240/U240,0)</f>
        <v>1</v>
      </c>
      <c r="Z240" s="49">
        <f>+U240-X240</f>
        <v>0</v>
      </c>
      <c r="AA240" s="48"/>
      <c r="AB240" s="39">
        <v>21070</v>
      </c>
      <c r="AC240" s="49">
        <v>0</v>
      </c>
      <c r="AD240" s="39">
        <v>21070</v>
      </c>
      <c r="AE240" s="48"/>
      <c r="AF240" s="49">
        <v>21070</v>
      </c>
      <c r="AG240" s="50">
        <f>+IFERROR(AF240/U240,0)</f>
        <v>1</v>
      </c>
      <c r="AH240" s="49">
        <f>+Tabla1[[#This Row],[PIM]]-Tabla1[[#This Row],[DEVENGADO2]]</f>
        <v>0</v>
      </c>
      <c r="AI240" s="35">
        <v>0</v>
      </c>
      <c r="AJ240" s="35">
        <v>3570</v>
      </c>
      <c r="AK240" s="35">
        <v>5000</v>
      </c>
      <c r="AL240" s="35">
        <v>5000</v>
      </c>
      <c r="AM240" s="35">
        <v>2500</v>
      </c>
      <c r="AN240" s="35">
        <v>2500</v>
      </c>
      <c r="AO240" s="35">
        <v>2500</v>
      </c>
      <c r="AP240" s="35">
        <v>0</v>
      </c>
      <c r="AQ240" s="35">
        <v>0</v>
      </c>
      <c r="AR240" s="35">
        <v>0</v>
      </c>
      <c r="AS240" s="35">
        <v>0</v>
      </c>
      <c r="AT240" s="35">
        <v>0</v>
      </c>
      <c r="AU240" s="35">
        <v>0</v>
      </c>
      <c r="AV240" s="41">
        <f t="shared" si="8"/>
        <v>21070</v>
      </c>
      <c r="AW240" s="41">
        <f>+U240-AV240</f>
        <v>0</v>
      </c>
    </row>
    <row r="241" spans="1:49" x14ac:dyDescent="0.3">
      <c r="A241" s="42" t="s">
        <v>3</v>
      </c>
      <c r="B241" s="43" t="s">
        <v>0</v>
      </c>
      <c r="C241" s="44" t="s">
        <v>423</v>
      </c>
      <c r="D241" s="45" t="s">
        <v>243</v>
      </c>
      <c r="E241" s="44" t="s">
        <v>19</v>
      </c>
      <c r="F241" s="44" t="s">
        <v>574</v>
      </c>
      <c r="G241" s="44" t="s">
        <v>7138</v>
      </c>
      <c r="H241" s="45" t="s">
        <v>4</v>
      </c>
      <c r="I241" s="45" t="s">
        <v>269</v>
      </c>
      <c r="J241" s="45" t="s">
        <v>430</v>
      </c>
      <c r="K241" s="45" t="s">
        <v>430</v>
      </c>
      <c r="L241" s="44" t="s">
        <v>451</v>
      </c>
      <c r="M241" s="44" t="s">
        <v>592</v>
      </c>
      <c r="N241" s="46" t="s">
        <v>268</v>
      </c>
      <c r="O241" s="45" t="s">
        <v>451</v>
      </c>
      <c r="P241" s="45" t="s">
        <v>397</v>
      </c>
      <c r="Q241" s="45" t="s">
        <v>415</v>
      </c>
      <c r="R241" s="47" t="s">
        <v>526</v>
      </c>
      <c r="S241" s="38" t="s">
        <v>575</v>
      </c>
      <c r="T241" s="39">
        <v>0</v>
      </c>
      <c r="U241" s="39">
        <v>600</v>
      </c>
      <c r="V241" s="34"/>
      <c r="W241" s="34"/>
      <c r="X241" s="39">
        <v>600</v>
      </c>
      <c r="Y241" s="50">
        <f>+IFERROR(X241/U241,0)</f>
        <v>1</v>
      </c>
      <c r="Z241" s="49">
        <f>+U241-X241</f>
        <v>0</v>
      </c>
      <c r="AA241" s="48"/>
      <c r="AB241" s="39">
        <v>600</v>
      </c>
      <c r="AC241" s="49">
        <v>0</v>
      </c>
      <c r="AD241" s="39">
        <v>0</v>
      </c>
      <c r="AE241" s="48"/>
      <c r="AF241" s="49">
        <v>0</v>
      </c>
      <c r="AG241" s="50">
        <f>+IFERROR(AF241/U241,0)</f>
        <v>0</v>
      </c>
      <c r="AH241" s="49">
        <f>+Tabla1[[#This Row],[PIM]]-Tabla1[[#This Row],[DEVENGADO2]]</f>
        <v>600</v>
      </c>
      <c r="AI241" s="35">
        <v>0</v>
      </c>
      <c r="AJ241" s="35">
        <v>0</v>
      </c>
      <c r="AK241" s="35">
        <v>0</v>
      </c>
      <c r="AL241" s="35">
        <v>0</v>
      </c>
      <c r="AM241" s="35">
        <v>0</v>
      </c>
      <c r="AN241" s="35">
        <v>0</v>
      </c>
      <c r="AO241" s="35">
        <v>0</v>
      </c>
      <c r="AP241" s="35">
        <v>300</v>
      </c>
      <c r="AQ241" s="35">
        <v>0</v>
      </c>
      <c r="AR241" s="35">
        <v>0</v>
      </c>
      <c r="AS241" s="35">
        <v>0</v>
      </c>
      <c r="AT241" s="35">
        <v>0</v>
      </c>
      <c r="AU241" s="35">
        <v>300</v>
      </c>
      <c r="AV241" s="41">
        <f t="shared" si="8"/>
        <v>600</v>
      </c>
      <c r="AW241" s="41">
        <f>+U241-AV241</f>
        <v>0</v>
      </c>
    </row>
    <row r="242" spans="1:49" x14ac:dyDescent="0.3">
      <c r="A242" s="42" t="s">
        <v>3</v>
      </c>
      <c r="B242" s="43" t="s">
        <v>0</v>
      </c>
      <c r="C242" s="44" t="s">
        <v>423</v>
      </c>
      <c r="D242" s="45" t="s">
        <v>243</v>
      </c>
      <c r="E242" s="44" t="s">
        <v>19</v>
      </c>
      <c r="F242" s="44" t="s">
        <v>574</v>
      </c>
      <c r="G242" s="44" t="s">
        <v>7138</v>
      </c>
      <c r="H242" s="45" t="s">
        <v>4</v>
      </c>
      <c r="I242" s="45" t="s">
        <v>269</v>
      </c>
      <c r="J242" s="45" t="s">
        <v>430</v>
      </c>
      <c r="K242" s="45" t="s">
        <v>430</v>
      </c>
      <c r="L242" s="44" t="s">
        <v>451</v>
      </c>
      <c r="M242" s="44" t="s">
        <v>592</v>
      </c>
      <c r="N242" s="46" t="s">
        <v>268</v>
      </c>
      <c r="O242" s="45" t="s">
        <v>451</v>
      </c>
      <c r="P242" s="45" t="s">
        <v>397</v>
      </c>
      <c r="Q242" s="45" t="s">
        <v>417</v>
      </c>
      <c r="R242" s="47" t="s">
        <v>530</v>
      </c>
      <c r="S242" s="38" t="s">
        <v>587</v>
      </c>
      <c r="T242" s="39">
        <v>0</v>
      </c>
      <c r="U242" s="39">
        <v>33575</v>
      </c>
      <c r="V242" s="34"/>
      <c r="W242" s="34"/>
      <c r="X242" s="39">
        <v>33575</v>
      </c>
      <c r="Y242" s="50">
        <f>+IFERROR(X242/U242,0)</f>
        <v>1</v>
      </c>
      <c r="Z242" s="49">
        <f>+U242-X242</f>
        <v>0</v>
      </c>
      <c r="AA242" s="48"/>
      <c r="AB242" s="39">
        <v>33575</v>
      </c>
      <c r="AC242" s="49">
        <v>0</v>
      </c>
      <c r="AD242" s="39">
        <v>18114.37</v>
      </c>
      <c r="AE242" s="48"/>
      <c r="AF242" s="49">
        <v>18114.37</v>
      </c>
      <c r="AG242" s="50">
        <f>+IFERROR(AF242/U242,0)</f>
        <v>0.53951958302308267</v>
      </c>
      <c r="AH242" s="49">
        <f>+Tabla1[[#This Row],[PIM]]-Tabla1[[#This Row],[DEVENGADO2]]</f>
        <v>15460.630000000001</v>
      </c>
      <c r="AI242" s="35">
        <v>2596.5300000000002</v>
      </c>
      <c r="AJ242" s="35">
        <v>2600</v>
      </c>
      <c r="AK242" s="35">
        <v>2600</v>
      </c>
      <c r="AL242" s="35">
        <v>2586.8200000000002</v>
      </c>
      <c r="AM242" s="35">
        <v>2574.9</v>
      </c>
      <c r="AN242" s="35">
        <v>2585.19</v>
      </c>
      <c r="AO242" s="35">
        <v>2570.9299999999998</v>
      </c>
      <c r="AP242" s="35">
        <v>0</v>
      </c>
      <c r="AQ242" s="35">
        <v>2596.5300000000002</v>
      </c>
      <c r="AR242" s="35">
        <v>2596.5300000000002</v>
      </c>
      <c r="AS242" s="35">
        <v>2596.5300000000002</v>
      </c>
      <c r="AT242" s="35">
        <v>2596.5300000000002</v>
      </c>
      <c r="AU242" s="35">
        <v>5074.5100000000057</v>
      </c>
      <c r="AV242" s="41">
        <f t="shared" si="8"/>
        <v>33575</v>
      </c>
      <c r="AW242" s="41">
        <f>+U242-AV242</f>
        <v>0</v>
      </c>
    </row>
    <row r="243" spans="1:49" x14ac:dyDescent="0.3">
      <c r="A243" s="42" t="s">
        <v>3</v>
      </c>
      <c r="B243" s="43" t="s">
        <v>0</v>
      </c>
      <c r="C243" s="44" t="s">
        <v>423</v>
      </c>
      <c r="D243" s="45" t="s">
        <v>243</v>
      </c>
      <c r="E243" s="44" t="s">
        <v>19</v>
      </c>
      <c r="F243" s="44" t="s">
        <v>574</v>
      </c>
      <c r="G243" s="44" t="s">
        <v>7138</v>
      </c>
      <c r="H243" s="45" t="s">
        <v>4</v>
      </c>
      <c r="I243" s="45" t="s">
        <v>269</v>
      </c>
      <c r="J243" s="45" t="s">
        <v>430</v>
      </c>
      <c r="K243" s="45" t="s">
        <v>430</v>
      </c>
      <c r="L243" s="44" t="s">
        <v>451</v>
      </c>
      <c r="M243" s="44" t="s">
        <v>592</v>
      </c>
      <c r="N243" s="46" t="s">
        <v>268</v>
      </c>
      <c r="O243" s="45" t="s">
        <v>451</v>
      </c>
      <c r="P243" s="45" t="s">
        <v>397</v>
      </c>
      <c r="Q243" s="45" t="s">
        <v>419</v>
      </c>
      <c r="R243" s="47" t="s">
        <v>529</v>
      </c>
      <c r="S243" s="38" t="s">
        <v>577</v>
      </c>
      <c r="T243" s="39">
        <v>0</v>
      </c>
      <c r="U243" s="39">
        <v>2673</v>
      </c>
      <c r="V243" s="34"/>
      <c r="W243" s="34"/>
      <c r="X243" s="39">
        <v>2673</v>
      </c>
      <c r="Y243" s="50">
        <f>+IFERROR(X243/U243,0)</f>
        <v>1</v>
      </c>
      <c r="Z243" s="49">
        <f>+U243-X243</f>
        <v>0</v>
      </c>
      <c r="AA243" s="48"/>
      <c r="AB243" s="39">
        <v>2673</v>
      </c>
      <c r="AC243" s="49">
        <v>0</v>
      </c>
      <c r="AD243" s="39">
        <v>1559.25</v>
      </c>
      <c r="AE243" s="48"/>
      <c r="AF243" s="49">
        <v>1559.25</v>
      </c>
      <c r="AG243" s="50">
        <f>+IFERROR(AF243/U243,0)</f>
        <v>0.58333333333333337</v>
      </c>
      <c r="AH243" s="49">
        <f>+Tabla1[[#This Row],[PIM]]-Tabla1[[#This Row],[DEVENGADO2]]</f>
        <v>1113.75</v>
      </c>
      <c r="AI243" s="35">
        <v>222.75</v>
      </c>
      <c r="AJ243" s="35">
        <v>222.75</v>
      </c>
      <c r="AK243" s="35">
        <v>222.75</v>
      </c>
      <c r="AL243" s="35">
        <v>222.75</v>
      </c>
      <c r="AM243" s="35">
        <v>222.75</v>
      </c>
      <c r="AN243" s="35">
        <v>222.75</v>
      </c>
      <c r="AO243" s="35">
        <v>222.75</v>
      </c>
      <c r="AP243" s="35">
        <v>0</v>
      </c>
      <c r="AQ243" s="35">
        <v>222.75</v>
      </c>
      <c r="AR243" s="35">
        <v>222.75</v>
      </c>
      <c r="AS243" s="35">
        <v>222.75</v>
      </c>
      <c r="AT243" s="35">
        <v>222.75</v>
      </c>
      <c r="AU243" s="35">
        <v>222.75</v>
      </c>
      <c r="AV243" s="41">
        <f t="shared" si="8"/>
        <v>2673</v>
      </c>
      <c r="AW243" s="41">
        <f>+U243-AV243</f>
        <v>0</v>
      </c>
    </row>
    <row r="244" spans="1:49" x14ac:dyDescent="0.3">
      <c r="A244" s="42" t="s">
        <v>3</v>
      </c>
      <c r="B244" s="43" t="s">
        <v>0</v>
      </c>
      <c r="C244" s="44" t="s">
        <v>423</v>
      </c>
      <c r="D244" s="45" t="s">
        <v>243</v>
      </c>
      <c r="E244" s="44" t="s">
        <v>19</v>
      </c>
      <c r="F244" s="44" t="s">
        <v>574</v>
      </c>
      <c r="G244" s="44" t="s">
        <v>7138</v>
      </c>
      <c r="H244" s="45" t="s">
        <v>578</v>
      </c>
      <c r="I244" s="45" t="s">
        <v>579</v>
      </c>
      <c r="J244" s="45" t="s">
        <v>430</v>
      </c>
      <c r="K244" s="45" t="s">
        <v>430</v>
      </c>
      <c r="L244" s="44" t="s">
        <v>451</v>
      </c>
      <c r="M244" s="44" t="s">
        <v>592</v>
      </c>
      <c r="N244" s="46" t="s">
        <v>268</v>
      </c>
      <c r="O244" s="45" t="s">
        <v>451</v>
      </c>
      <c r="P244" s="45" t="s">
        <v>393</v>
      </c>
      <c r="Q244" s="45" t="s">
        <v>49</v>
      </c>
      <c r="R244" s="47" t="s">
        <v>48</v>
      </c>
      <c r="S244" s="38" t="s">
        <v>50</v>
      </c>
      <c r="T244" s="39">
        <v>9600</v>
      </c>
      <c r="U244" s="39">
        <v>7726</v>
      </c>
      <c r="V244" s="34"/>
      <c r="W244" s="34"/>
      <c r="X244" s="39">
        <v>7725.98</v>
      </c>
      <c r="Y244" s="50">
        <f>+IFERROR(X244/U244,0)</f>
        <v>0.99999741133833797</v>
      </c>
      <c r="Z244" s="49">
        <f>+U244-X244</f>
        <v>2.0000000000436557E-2</v>
      </c>
      <c r="AA244" s="48"/>
      <c r="AB244" s="39">
        <v>7725.98</v>
      </c>
      <c r="AC244" s="49">
        <v>2.0000000000436557E-2</v>
      </c>
      <c r="AD244" s="39">
        <v>1395.41</v>
      </c>
      <c r="AE244" s="48"/>
      <c r="AF244" s="49">
        <v>1395.41</v>
      </c>
      <c r="AG244" s="50">
        <f>+IFERROR(AF244/U244,0)</f>
        <v>0.18061221848304429</v>
      </c>
      <c r="AH244" s="49">
        <f>+Tabla1[[#This Row],[PIM]]-Tabla1[[#This Row],[DEVENGADO2]]</f>
        <v>6330.59</v>
      </c>
      <c r="AI244" s="35">
        <v>0</v>
      </c>
      <c r="AJ244" s="35">
        <v>0</v>
      </c>
      <c r="AK244" s="35">
        <v>158.69999999999999</v>
      </c>
      <c r="AL244" s="35">
        <v>344.52</v>
      </c>
      <c r="AM244" s="35">
        <v>0</v>
      </c>
      <c r="AN244" s="35">
        <v>0</v>
      </c>
      <c r="AO244" s="35">
        <v>892.19</v>
      </c>
      <c r="AP244" s="35">
        <v>0</v>
      </c>
      <c r="AQ244" s="35">
        <v>800</v>
      </c>
      <c r="AR244" s="35">
        <v>800</v>
      </c>
      <c r="AS244" s="35">
        <v>800</v>
      </c>
      <c r="AT244" s="35">
        <v>800</v>
      </c>
      <c r="AU244" s="35">
        <v>3130.59</v>
      </c>
      <c r="AV244" s="41">
        <f t="shared" si="8"/>
        <v>7726</v>
      </c>
      <c r="AW244" s="41">
        <f>+U244-AV244</f>
        <v>0</v>
      </c>
    </row>
    <row r="245" spans="1:49" x14ac:dyDescent="0.3">
      <c r="A245" s="42" t="s">
        <v>3</v>
      </c>
      <c r="B245" s="43" t="s">
        <v>0</v>
      </c>
      <c r="C245" s="44" t="s">
        <v>423</v>
      </c>
      <c r="D245" s="45" t="s">
        <v>243</v>
      </c>
      <c r="E245" s="44" t="s">
        <v>19</v>
      </c>
      <c r="F245" s="44" t="s">
        <v>574</v>
      </c>
      <c r="G245" s="44" t="s">
        <v>7138</v>
      </c>
      <c r="H245" s="45" t="s">
        <v>91</v>
      </c>
      <c r="I245" s="45" t="s">
        <v>579</v>
      </c>
      <c r="J245" s="45" t="s">
        <v>430</v>
      </c>
      <c r="K245" s="45" t="s">
        <v>430</v>
      </c>
      <c r="L245" s="44" t="s">
        <v>451</v>
      </c>
      <c r="M245" s="44" t="s">
        <v>592</v>
      </c>
      <c r="N245" s="46" t="s">
        <v>268</v>
      </c>
      <c r="O245" s="45" t="s">
        <v>451</v>
      </c>
      <c r="P245" s="45" t="s">
        <v>393</v>
      </c>
      <c r="Q245" s="45" t="s">
        <v>67</v>
      </c>
      <c r="R245" s="47" t="s">
        <v>24</v>
      </c>
      <c r="S245" s="38" t="s">
        <v>66</v>
      </c>
      <c r="T245" s="39">
        <v>0</v>
      </c>
      <c r="U245" s="39">
        <v>2000</v>
      </c>
      <c r="V245" s="34"/>
      <c r="W245" s="34"/>
      <c r="X245" s="39">
        <v>2000</v>
      </c>
      <c r="Y245" s="50">
        <f>+IFERROR(X245/U245,0)</f>
        <v>1</v>
      </c>
      <c r="Z245" s="49">
        <f>+U245-X245</f>
        <v>0</v>
      </c>
      <c r="AA245" s="48"/>
      <c r="AB245" s="39">
        <v>2000</v>
      </c>
      <c r="AC245" s="49">
        <v>0</v>
      </c>
      <c r="AD245" s="39">
        <v>1491.3</v>
      </c>
      <c r="AE245" s="48"/>
      <c r="AF245" s="49">
        <v>1491.3</v>
      </c>
      <c r="AG245" s="50">
        <f>+IFERROR(AF245/U245,0)</f>
        <v>0.74564999999999992</v>
      </c>
      <c r="AH245" s="49">
        <f>+Tabla1[[#This Row],[PIM]]-Tabla1[[#This Row],[DEVENGADO2]]</f>
        <v>508.70000000000005</v>
      </c>
      <c r="AI245" s="35">
        <v>500</v>
      </c>
      <c r="AJ245" s="35">
        <v>0</v>
      </c>
      <c r="AK245" s="35">
        <v>544</v>
      </c>
      <c r="AL245" s="35">
        <v>0</v>
      </c>
      <c r="AM245" s="35">
        <v>0</v>
      </c>
      <c r="AN245" s="35">
        <v>0</v>
      </c>
      <c r="AO245" s="35">
        <v>447.3</v>
      </c>
      <c r="AP245" s="35">
        <v>181.81818181818181</v>
      </c>
      <c r="AQ245" s="35">
        <v>40</v>
      </c>
      <c r="AR245" s="35">
        <v>221.81818181818176</v>
      </c>
      <c r="AS245" s="35">
        <v>65.063636363636533</v>
      </c>
      <c r="AT245" s="35">
        <v>0</v>
      </c>
      <c r="AU245" s="35">
        <v>0</v>
      </c>
      <c r="AV245" s="41">
        <f t="shared" si="8"/>
        <v>2000</v>
      </c>
      <c r="AW245" s="41">
        <f>+U245-AV245</f>
        <v>0</v>
      </c>
    </row>
    <row r="246" spans="1:49" x14ac:dyDescent="0.3">
      <c r="A246" s="42" t="s">
        <v>3</v>
      </c>
      <c r="B246" s="43" t="s">
        <v>0</v>
      </c>
      <c r="C246" s="44" t="s">
        <v>423</v>
      </c>
      <c r="D246" s="45" t="s">
        <v>243</v>
      </c>
      <c r="E246" s="44" t="s">
        <v>19</v>
      </c>
      <c r="F246" s="44" t="s">
        <v>574</v>
      </c>
      <c r="G246" s="44" t="s">
        <v>7138</v>
      </c>
      <c r="H246" s="45" t="s">
        <v>91</v>
      </c>
      <c r="I246" s="45" t="s">
        <v>579</v>
      </c>
      <c r="J246" s="45" t="s">
        <v>430</v>
      </c>
      <c r="K246" s="45" t="s">
        <v>430</v>
      </c>
      <c r="L246" s="44" t="s">
        <v>451</v>
      </c>
      <c r="M246" s="44" t="s">
        <v>592</v>
      </c>
      <c r="N246" s="46" t="s">
        <v>268</v>
      </c>
      <c r="O246" s="45" t="s">
        <v>451</v>
      </c>
      <c r="P246" s="45" t="s">
        <v>393</v>
      </c>
      <c r="Q246" s="45" t="s">
        <v>69</v>
      </c>
      <c r="R246" s="47" t="s">
        <v>68</v>
      </c>
      <c r="S246" s="38" t="s">
        <v>70</v>
      </c>
      <c r="T246" s="39">
        <v>550</v>
      </c>
      <c r="U246" s="39">
        <v>0</v>
      </c>
      <c r="V246" s="34"/>
      <c r="W246" s="34"/>
      <c r="X246" s="39">
        <v>0</v>
      </c>
      <c r="Y246" s="50">
        <f>+IFERROR(X246/U246,0)</f>
        <v>0</v>
      </c>
      <c r="Z246" s="49">
        <f>+U246-X246</f>
        <v>0</v>
      </c>
      <c r="AA246" s="48"/>
      <c r="AB246" s="39">
        <v>0</v>
      </c>
      <c r="AC246" s="49">
        <v>0</v>
      </c>
      <c r="AD246" s="39">
        <v>0</v>
      </c>
      <c r="AE246" s="48"/>
      <c r="AF246" s="49">
        <v>0</v>
      </c>
      <c r="AG246" s="50">
        <f>+IFERROR(AF246/U246,0)</f>
        <v>0</v>
      </c>
      <c r="AH246" s="49">
        <f>+Tabla1[[#This Row],[PIM]]-Tabla1[[#This Row],[DEVENGADO2]]</f>
        <v>0</v>
      </c>
      <c r="AI246" s="35">
        <v>0</v>
      </c>
      <c r="AJ246" s="35">
        <v>0</v>
      </c>
      <c r="AK246" s="35">
        <v>0</v>
      </c>
      <c r="AL246" s="35">
        <v>0</v>
      </c>
      <c r="AM246" s="35">
        <v>0</v>
      </c>
      <c r="AN246" s="35">
        <v>0</v>
      </c>
      <c r="AO246" s="35">
        <v>0</v>
      </c>
      <c r="AP246" s="35">
        <v>0</v>
      </c>
      <c r="AQ246" s="35">
        <v>0</v>
      </c>
      <c r="AR246" s="35">
        <v>0</v>
      </c>
      <c r="AS246" s="35">
        <v>0</v>
      </c>
      <c r="AT246" s="35">
        <v>0</v>
      </c>
      <c r="AU246" s="35">
        <v>0</v>
      </c>
      <c r="AV246" s="41">
        <f t="shared" si="8"/>
        <v>0</v>
      </c>
      <c r="AW246" s="41">
        <f>+U246-AV246</f>
        <v>0</v>
      </c>
    </row>
    <row r="247" spans="1:49" x14ac:dyDescent="0.3">
      <c r="A247" s="42" t="s">
        <v>3</v>
      </c>
      <c r="B247" s="43" t="s">
        <v>0</v>
      </c>
      <c r="C247" s="44" t="s">
        <v>423</v>
      </c>
      <c r="D247" s="45" t="s">
        <v>243</v>
      </c>
      <c r="E247" s="44" t="s">
        <v>19</v>
      </c>
      <c r="F247" s="44" t="s">
        <v>574</v>
      </c>
      <c r="G247" s="44" t="s">
        <v>7138</v>
      </c>
      <c r="H247" s="45" t="s">
        <v>580</v>
      </c>
      <c r="I247" s="45" t="s">
        <v>579</v>
      </c>
      <c r="J247" s="45" t="s">
        <v>430</v>
      </c>
      <c r="K247" s="45" t="s">
        <v>430</v>
      </c>
      <c r="L247" s="44" t="s">
        <v>451</v>
      </c>
      <c r="M247" s="44" t="s">
        <v>592</v>
      </c>
      <c r="N247" s="46" t="s">
        <v>268</v>
      </c>
      <c r="O247" s="45" t="s">
        <v>451</v>
      </c>
      <c r="P247" s="45" t="s">
        <v>393</v>
      </c>
      <c r="Q247" s="45" t="s">
        <v>95</v>
      </c>
      <c r="R247" s="47" t="s">
        <v>25</v>
      </c>
      <c r="S247" s="38" t="s">
        <v>92</v>
      </c>
      <c r="T247" s="39">
        <v>2000</v>
      </c>
      <c r="U247" s="39">
        <v>1350</v>
      </c>
      <c r="V247" s="34"/>
      <c r="W247" s="34"/>
      <c r="X247" s="39">
        <v>150</v>
      </c>
      <c r="Y247" s="50">
        <f>+IFERROR(X247/U247,0)</f>
        <v>0.1111111111111111</v>
      </c>
      <c r="Z247" s="49">
        <f>+U247-X247</f>
        <v>1200</v>
      </c>
      <c r="AA247" s="48"/>
      <c r="AB247" s="39">
        <v>70</v>
      </c>
      <c r="AC247" s="49">
        <v>1280</v>
      </c>
      <c r="AD247" s="39">
        <v>70</v>
      </c>
      <c r="AE247" s="48"/>
      <c r="AF247" s="49">
        <v>70</v>
      </c>
      <c r="AG247" s="50">
        <f>+IFERROR(AF247/U247,0)</f>
        <v>5.185185185185185E-2</v>
      </c>
      <c r="AH247" s="49">
        <f>+Tabla1[[#This Row],[PIM]]-Tabla1[[#This Row],[DEVENGADO2]]</f>
        <v>1280</v>
      </c>
      <c r="AI247" s="35">
        <v>0</v>
      </c>
      <c r="AJ247" s="35">
        <v>0</v>
      </c>
      <c r="AK247" s="35">
        <v>70</v>
      </c>
      <c r="AL247" s="35">
        <v>0</v>
      </c>
      <c r="AM247" s="35">
        <v>80</v>
      </c>
      <c r="AN247" s="35">
        <v>-80</v>
      </c>
      <c r="AO247" s="35">
        <v>0</v>
      </c>
      <c r="AP247" s="35">
        <v>0</v>
      </c>
      <c r="AQ247" s="35">
        <v>0</v>
      </c>
      <c r="AR247" s="35">
        <v>1200</v>
      </c>
      <c r="AS247" s="35">
        <v>0</v>
      </c>
      <c r="AT247" s="35">
        <v>0</v>
      </c>
      <c r="AU247" s="35">
        <v>80</v>
      </c>
      <c r="AV247" s="41">
        <f t="shared" si="8"/>
        <v>1350</v>
      </c>
      <c r="AW247" s="41">
        <f>+U247-AV247</f>
        <v>0</v>
      </c>
    </row>
    <row r="248" spans="1:49" x14ac:dyDescent="0.3">
      <c r="A248" s="42" t="s">
        <v>3</v>
      </c>
      <c r="B248" s="43" t="s">
        <v>0</v>
      </c>
      <c r="C248" s="44" t="s">
        <v>423</v>
      </c>
      <c r="D248" s="45" t="s">
        <v>243</v>
      </c>
      <c r="E248" s="44" t="s">
        <v>19</v>
      </c>
      <c r="F248" s="44" t="s">
        <v>574</v>
      </c>
      <c r="G248" s="44" t="s">
        <v>7138</v>
      </c>
      <c r="H248" s="45" t="s">
        <v>580</v>
      </c>
      <c r="I248" s="45" t="s">
        <v>579</v>
      </c>
      <c r="J248" s="45" t="s">
        <v>430</v>
      </c>
      <c r="K248" s="45" t="s">
        <v>430</v>
      </c>
      <c r="L248" s="44" t="s">
        <v>451</v>
      </c>
      <c r="M248" s="44" t="s">
        <v>592</v>
      </c>
      <c r="N248" s="46" t="s">
        <v>268</v>
      </c>
      <c r="O248" s="45" t="s">
        <v>451</v>
      </c>
      <c r="P248" s="45" t="s">
        <v>393</v>
      </c>
      <c r="Q248" s="45" t="s">
        <v>96</v>
      </c>
      <c r="R248" s="47" t="s">
        <v>26</v>
      </c>
      <c r="S248" s="38" t="s">
        <v>93</v>
      </c>
      <c r="T248" s="39">
        <v>0</v>
      </c>
      <c r="U248" s="39">
        <v>1960</v>
      </c>
      <c r="V248" s="34"/>
      <c r="W248" s="34"/>
      <c r="X248" s="39">
        <v>1800</v>
      </c>
      <c r="Y248" s="50">
        <f>+IFERROR(X248/U248,0)</f>
        <v>0.91836734693877553</v>
      </c>
      <c r="Z248" s="49">
        <f>+U248-X248</f>
        <v>160</v>
      </c>
      <c r="AA248" s="48"/>
      <c r="AB248" s="39">
        <v>1653.9</v>
      </c>
      <c r="AC248" s="49">
        <v>306.09999999999991</v>
      </c>
      <c r="AD248" s="39">
        <v>1653.9</v>
      </c>
      <c r="AE248" s="48"/>
      <c r="AF248" s="49">
        <v>1653.9</v>
      </c>
      <c r="AG248" s="50">
        <f>+IFERROR(AF248/U248,0)</f>
        <v>0.843826530612245</v>
      </c>
      <c r="AH248" s="49">
        <f>+Tabla1[[#This Row],[PIM]]-Tabla1[[#This Row],[DEVENGADO2]]</f>
        <v>306.09999999999991</v>
      </c>
      <c r="AI248" s="35">
        <v>0</v>
      </c>
      <c r="AJ248" s="35">
        <v>0</v>
      </c>
      <c r="AK248" s="35">
        <v>1080</v>
      </c>
      <c r="AL248" s="35">
        <v>-72.099999999999994</v>
      </c>
      <c r="AM248" s="35">
        <v>640</v>
      </c>
      <c r="AN248" s="35">
        <v>-74</v>
      </c>
      <c r="AO248" s="35">
        <v>80</v>
      </c>
      <c r="AP248" s="35">
        <v>0</v>
      </c>
      <c r="AQ248" s="35">
        <v>39.012500000000003</v>
      </c>
      <c r="AR248" s="35">
        <v>39.012500000000003</v>
      </c>
      <c r="AS248" s="35">
        <v>39.012500000000003</v>
      </c>
      <c r="AT248" s="35">
        <v>39.012500000000003</v>
      </c>
      <c r="AU248" s="35">
        <v>150.04999999999973</v>
      </c>
      <c r="AV248" s="41">
        <f t="shared" ref="AV248" si="10">+SUM(AI248:AU248)</f>
        <v>1960</v>
      </c>
      <c r="AW248" s="41">
        <f>+U248-AV248</f>
        <v>0</v>
      </c>
    </row>
    <row r="249" spans="1:49" x14ac:dyDescent="0.3">
      <c r="A249" s="42" t="s">
        <v>3</v>
      </c>
      <c r="B249" s="43" t="s">
        <v>0</v>
      </c>
      <c r="C249" s="44" t="s">
        <v>423</v>
      </c>
      <c r="D249" s="45" t="s">
        <v>243</v>
      </c>
      <c r="E249" s="44" t="s">
        <v>19</v>
      </c>
      <c r="F249" s="44" t="s">
        <v>574</v>
      </c>
      <c r="G249" s="44" t="s">
        <v>7138</v>
      </c>
      <c r="H249" s="45" t="s">
        <v>170</v>
      </c>
      <c r="I249" s="45" t="s">
        <v>579</v>
      </c>
      <c r="J249" s="45" t="s">
        <v>430</v>
      </c>
      <c r="K249" s="45" t="s">
        <v>430</v>
      </c>
      <c r="L249" s="44" t="s">
        <v>451</v>
      </c>
      <c r="M249" s="44" t="s">
        <v>592</v>
      </c>
      <c r="N249" s="46" t="s">
        <v>268</v>
      </c>
      <c r="O249" s="45" t="s">
        <v>451</v>
      </c>
      <c r="P249" s="45" t="s">
        <v>393</v>
      </c>
      <c r="Q249" s="45" t="s">
        <v>97</v>
      </c>
      <c r="R249" s="47" t="s">
        <v>27</v>
      </c>
      <c r="S249" s="38" t="s">
        <v>94</v>
      </c>
      <c r="T249" s="39">
        <v>0</v>
      </c>
      <c r="U249" s="39">
        <v>100</v>
      </c>
      <c r="V249" s="34"/>
      <c r="W249" s="34"/>
      <c r="X249" s="39">
        <v>100</v>
      </c>
      <c r="Y249" s="50">
        <f>+IFERROR(X249/U249,0)</f>
        <v>1</v>
      </c>
      <c r="Z249" s="49">
        <f>+U249-X249</f>
        <v>0</v>
      </c>
      <c r="AA249" s="48"/>
      <c r="AB249" s="39">
        <v>100</v>
      </c>
      <c r="AC249" s="49">
        <v>0</v>
      </c>
      <c r="AD249" s="39">
        <v>99.2</v>
      </c>
      <c r="AE249" s="48"/>
      <c r="AF249" s="49">
        <v>99.2</v>
      </c>
      <c r="AG249" s="50">
        <f>+IFERROR(AF249/U249,0)</f>
        <v>0.99199999999999999</v>
      </c>
      <c r="AH249" s="49">
        <f>+Tabla1[[#This Row],[PIM]]-Tabla1[[#This Row],[DEVENGADO2]]</f>
        <v>0.79999999999999716</v>
      </c>
      <c r="AI249" s="35">
        <v>0</v>
      </c>
      <c r="AJ249" s="35">
        <v>0</v>
      </c>
      <c r="AK249" s="35">
        <v>27</v>
      </c>
      <c r="AL249" s="35">
        <v>0</v>
      </c>
      <c r="AM249" s="35">
        <v>0</v>
      </c>
      <c r="AN249" s="35">
        <v>0</v>
      </c>
      <c r="AO249" s="35">
        <v>72.2</v>
      </c>
      <c r="AP249" s="35">
        <v>0</v>
      </c>
      <c r="AQ249" s="35">
        <v>0</v>
      </c>
      <c r="AR249" s="35">
        <v>0</v>
      </c>
      <c r="AS249" s="35">
        <v>0</v>
      </c>
      <c r="AT249" s="35">
        <v>0</v>
      </c>
      <c r="AU249" s="35">
        <v>0.79999999999999716</v>
      </c>
      <c r="AV249" s="41">
        <f t="shared" si="8"/>
        <v>100</v>
      </c>
      <c r="AW249" s="41">
        <f>+U249-AV249</f>
        <v>0</v>
      </c>
    </row>
    <row r="250" spans="1:49" x14ac:dyDescent="0.3">
      <c r="A250" s="42" t="s">
        <v>3</v>
      </c>
      <c r="B250" s="43" t="s">
        <v>0</v>
      </c>
      <c r="C250" s="44" t="s">
        <v>423</v>
      </c>
      <c r="D250" s="45" t="s">
        <v>243</v>
      </c>
      <c r="E250" s="44" t="s">
        <v>19</v>
      </c>
      <c r="F250" s="44" t="s">
        <v>574</v>
      </c>
      <c r="G250" s="44" t="s">
        <v>7138</v>
      </c>
      <c r="H250" s="45" t="s">
        <v>581</v>
      </c>
      <c r="I250" s="45" t="s">
        <v>269</v>
      </c>
      <c r="J250" s="45" t="s">
        <v>430</v>
      </c>
      <c r="K250" s="45" t="s">
        <v>430</v>
      </c>
      <c r="L250" s="44" t="s">
        <v>451</v>
      </c>
      <c r="M250" s="44" t="s">
        <v>592</v>
      </c>
      <c r="N250" s="46" t="s">
        <v>268</v>
      </c>
      <c r="O250" s="45" t="s">
        <v>451</v>
      </c>
      <c r="P250" s="45" t="s">
        <v>393</v>
      </c>
      <c r="Q250" s="45" t="s">
        <v>99</v>
      </c>
      <c r="R250" s="47" t="s">
        <v>98</v>
      </c>
      <c r="S250" s="38" t="s">
        <v>100</v>
      </c>
      <c r="T250" s="39">
        <v>4200</v>
      </c>
      <c r="U250" s="39">
        <v>840</v>
      </c>
      <c r="V250" s="34"/>
      <c r="W250" s="34"/>
      <c r="X250" s="39">
        <v>840</v>
      </c>
      <c r="Y250" s="50">
        <f>+IFERROR(X250/U250,0)</f>
        <v>1</v>
      </c>
      <c r="Z250" s="49">
        <f>+U250-X250</f>
        <v>0</v>
      </c>
      <c r="AA250" s="48"/>
      <c r="AB250" s="39">
        <v>840</v>
      </c>
      <c r="AC250" s="49">
        <v>0</v>
      </c>
      <c r="AD250" s="39">
        <v>840</v>
      </c>
      <c r="AE250" s="48"/>
      <c r="AF250" s="49">
        <v>358.90000000000003</v>
      </c>
      <c r="AG250" s="50">
        <f>+IFERROR(AF250/U250,0)</f>
        <v>0.42726190476190479</v>
      </c>
      <c r="AH250" s="49">
        <f>+Tabla1[[#This Row],[PIM]]-Tabla1[[#This Row],[DEVENGADO2]]</f>
        <v>481.09999999999997</v>
      </c>
      <c r="AI250" s="35">
        <v>0</v>
      </c>
      <c r="AJ250" s="35">
        <v>44.4</v>
      </c>
      <c r="AK250" s="35">
        <v>129.69999999999999</v>
      </c>
      <c r="AL250" s="35">
        <v>63.7</v>
      </c>
      <c r="AM250" s="35">
        <v>0</v>
      </c>
      <c r="AN250" s="35">
        <v>60.1</v>
      </c>
      <c r="AO250" s="35">
        <v>61</v>
      </c>
      <c r="AP250" s="35">
        <v>0</v>
      </c>
      <c r="AQ250" s="35">
        <v>96.22</v>
      </c>
      <c r="AR250" s="35">
        <v>96.22</v>
      </c>
      <c r="AS250" s="35">
        <v>96.22</v>
      </c>
      <c r="AT250" s="35">
        <v>96.22</v>
      </c>
      <c r="AU250" s="35">
        <v>96.22</v>
      </c>
      <c r="AV250" s="41">
        <f t="shared" si="8"/>
        <v>840.00000000000011</v>
      </c>
      <c r="AW250" s="41">
        <f>+U250-AV250</f>
        <v>0</v>
      </c>
    </row>
    <row r="251" spans="1:49" x14ac:dyDescent="0.3">
      <c r="A251" s="42" t="s">
        <v>3</v>
      </c>
      <c r="B251" s="43" t="s">
        <v>0</v>
      </c>
      <c r="C251" s="44" t="s">
        <v>423</v>
      </c>
      <c r="D251" s="45" t="s">
        <v>243</v>
      </c>
      <c r="E251" s="44" t="s">
        <v>19</v>
      </c>
      <c r="F251" s="44" t="s">
        <v>574</v>
      </c>
      <c r="G251" s="44" t="s">
        <v>7138</v>
      </c>
      <c r="H251" s="45" t="s">
        <v>581</v>
      </c>
      <c r="I251" s="45" t="s">
        <v>269</v>
      </c>
      <c r="J251" s="45" t="s">
        <v>430</v>
      </c>
      <c r="K251" s="45" t="s">
        <v>430</v>
      </c>
      <c r="L251" s="44" t="s">
        <v>451</v>
      </c>
      <c r="M251" s="44" t="s">
        <v>592</v>
      </c>
      <c r="N251" s="46" t="s">
        <v>268</v>
      </c>
      <c r="O251" s="45" t="s">
        <v>451</v>
      </c>
      <c r="P251" s="45" t="s">
        <v>393</v>
      </c>
      <c r="Q251" s="45" t="s">
        <v>102</v>
      </c>
      <c r="R251" s="47" t="s">
        <v>101</v>
      </c>
      <c r="S251" s="38" t="s">
        <v>103</v>
      </c>
      <c r="T251" s="39">
        <v>1800</v>
      </c>
      <c r="U251" s="39">
        <v>870</v>
      </c>
      <c r="V251" s="34"/>
      <c r="W251" s="34"/>
      <c r="X251" s="39">
        <v>600</v>
      </c>
      <c r="Y251" s="50">
        <f>+IFERROR(X251/U251,0)</f>
        <v>0.68965517241379315</v>
      </c>
      <c r="Z251" s="49">
        <f>+U251-X251</f>
        <v>270</v>
      </c>
      <c r="AA251" s="48"/>
      <c r="AB251" s="39">
        <v>600</v>
      </c>
      <c r="AC251" s="49">
        <v>270</v>
      </c>
      <c r="AD251" s="39">
        <v>600</v>
      </c>
      <c r="AE251" s="48"/>
      <c r="AF251" s="49">
        <v>151.19999999999999</v>
      </c>
      <c r="AG251" s="50">
        <f>+IFERROR(AF251/U251,0)</f>
        <v>0.17379310344827584</v>
      </c>
      <c r="AH251" s="49">
        <f>+Tabla1[[#This Row],[PIM]]-Tabla1[[#This Row],[DEVENGADO2]]</f>
        <v>718.8</v>
      </c>
      <c r="AI251" s="35">
        <v>22.2</v>
      </c>
      <c r="AJ251" s="35">
        <v>20.2</v>
      </c>
      <c r="AK251" s="35">
        <v>18.7</v>
      </c>
      <c r="AL251" s="35">
        <v>23.8</v>
      </c>
      <c r="AM251" s="35">
        <v>23.8</v>
      </c>
      <c r="AN251" s="35">
        <v>18.600000000000001</v>
      </c>
      <c r="AO251" s="35">
        <v>23.9</v>
      </c>
      <c r="AP251" s="35">
        <v>0</v>
      </c>
      <c r="AQ251" s="35">
        <v>143.76</v>
      </c>
      <c r="AR251" s="35">
        <v>143.76</v>
      </c>
      <c r="AS251" s="35">
        <v>143.76</v>
      </c>
      <c r="AT251" s="35">
        <v>143.76</v>
      </c>
      <c r="AU251" s="35">
        <v>143.76</v>
      </c>
      <c r="AV251" s="41">
        <f t="shared" si="8"/>
        <v>870</v>
      </c>
      <c r="AW251" s="41">
        <f>+U251-AV251</f>
        <v>0</v>
      </c>
    </row>
    <row r="252" spans="1:49" x14ac:dyDescent="0.3">
      <c r="A252" s="42" t="s">
        <v>3</v>
      </c>
      <c r="B252" s="43" t="s">
        <v>0</v>
      </c>
      <c r="C252" s="44" t="s">
        <v>423</v>
      </c>
      <c r="D252" s="45" t="s">
        <v>243</v>
      </c>
      <c r="E252" s="44" t="s">
        <v>19</v>
      </c>
      <c r="F252" s="44" t="s">
        <v>574</v>
      </c>
      <c r="G252" s="44" t="s">
        <v>7138</v>
      </c>
      <c r="H252" s="45" t="s">
        <v>581</v>
      </c>
      <c r="I252" s="45" t="s">
        <v>269</v>
      </c>
      <c r="J252" s="45" t="s">
        <v>430</v>
      </c>
      <c r="K252" s="45" t="s">
        <v>430</v>
      </c>
      <c r="L252" s="44" t="s">
        <v>451</v>
      </c>
      <c r="M252" s="44" t="s">
        <v>592</v>
      </c>
      <c r="N252" s="46" t="s">
        <v>268</v>
      </c>
      <c r="O252" s="45" t="s">
        <v>451</v>
      </c>
      <c r="P252" s="45" t="s">
        <v>393</v>
      </c>
      <c r="Q252" s="45" t="s">
        <v>111</v>
      </c>
      <c r="R252" s="47" t="s">
        <v>110</v>
      </c>
      <c r="S252" s="38" t="s">
        <v>112</v>
      </c>
      <c r="T252" s="39">
        <v>9600</v>
      </c>
      <c r="U252" s="39">
        <v>6000</v>
      </c>
      <c r="V252" s="34"/>
      <c r="W252" s="34"/>
      <c r="X252" s="39">
        <v>6000</v>
      </c>
      <c r="Y252" s="50">
        <f>+IFERROR(X252/U252,0)</f>
        <v>1</v>
      </c>
      <c r="Z252" s="49">
        <f>+U252-X252</f>
        <v>0</v>
      </c>
      <c r="AA252" s="48"/>
      <c r="AB252" s="39">
        <v>6000</v>
      </c>
      <c r="AC252" s="49">
        <v>0</v>
      </c>
      <c r="AD252" s="39">
        <v>6000</v>
      </c>
      <c r="AE252" s="48"/>
      <c r="AF252" s="49">
        <v>3000</v>
      </c>
      <c r="AG252" s="50">
        <f>+IFERROR(AF252/U252,0)</f>
        <v>0.5</v>
      </c>
      <c r="AH252" s="49">
        <f>+Tabla1[[#This Row],[PIM]]-Tabla1[[#This Row],[DEVENGADO2]]</f>
        <v>3000</v>
      </c>
      <c r="AI252" s="35">
        <v>0</v>
      </c>
      <c r="AJ252" s="35">
        <v>500</v>
      </c>
      <c r="AK252" s="35">
        <v>500</v>
      </c>
      <c r="AL252" s="35">
        <v>500</v>
      </c>
      <c r="AM252" s="35">
        <v>500</v>
      </c>
      <c r="AN252" s="35">
        <v>500</v>
      </c>
      <c r="AO252" s="35">
        <v>500</v>
      </c>
      <c r="AP252" s="35">
        <v>0</v>
      </c>
      <c r="AQ252" s="35">
        <v>571.42857142857144</v>
      </c>
      <c r="AR252" s="35">
        <v>571.42857142857144</v>
      </c>
      <c r="AS252" s="35">
        <v>571.42857142857144</v>
      </c>
      <c r="AT252" s="35">
        <v>571.42857142857144</v>
      </c>
      <c r="AU252" s="35">
        <v>714.28571428571377</v>
      </c>
      <c r="AV252" s="41">
        <f t="shared" si="8"/>
        <v>6000</v>
      </c>
      <c r="AW252" s="41">
        <f>+U252-AV252</f>
        <v>0</v>
      </c>
    </row>
    <row r="253" spans="1:49" x14ac:dyDescent="0.3">
      <c r="A253" s="42" t="s">
        <v>3</v>
      </c>
      <c r="B253" s="43" t="s">
        <v>0</v>
      </c>
      <c r="C253" s="44" t="s">
        <v>423</v>
      </c>
      <c r="D253" s="45" t="s">
        <v>243</v>
      </c>
      <c r="E253" s="44" t="s">
        <v>19</v>
      </c>
      <c r="F253" s="44" t="s">
        <v>574</v>
      </c>
      <c r="G253" s="44" t="s">
        <v>7138</v>
      </c>
      <c r="H253" s="45" t="s">
        <v>582</v>
      </c>
      <c r="I253" s="45" t="s">
        <v>579</v>
      </c>
      <c r="J253" s="45" t="s">
        <v>430</v>
      </c>
      <c r="K253" s="45" t="s">
        <v>430</v>
      </c>
      <c r="L253" s="44" t="s">
        <v>451</v>
      </c>
      <c r="M253" s="44" t="s">
        <v>592</v>
      </c>
      <c r="N253" s="46" t="s">
        <v>268</v>
      </c>
      <c r="O253" s="45" t="s">
        <v>451</v>
      </c>
      <c r="P253" s="45" t="s">
        <v>393</v>
      </c>
      <c r="Q253" s="45" t="s">
        <v>114</v>
      </c>
      <c r="R253" s="47" t="s">
        <v>113</v>
      </c>
      <c r="S253" s="38" t="s">
        <v>115</v>
      </c>
      <c r="T253" s="39">
        <v>0</v>
      </c>
      <c r="U253" s="39">
        <v>100</v>
      </c>
      <c r="V253" s="34"/>
      <c r="W253" s="34"/>
      <c r="X253" s="39">
        <v>100</v>
      </c>
      <c r="Y253" s="50">
        <f>+IFERROR(X253/U253,0)</f>
        <v>1</v>
      </c>
      <c r="Z253" s="49">
        <f>+U253-X253</f>
        <v>0</v>
      </c>
      <c r="AA253" s="48"/>
      <c r="AB253" s="39">
        <v>100</v>
      </c>
      <c r="AC253" s="49">
        <v>0</v>
      </c>
      <c r="AD253" s="39">
        <v>94</v>
      </c>
      <c r="AE253" s="48"/>
      <c r="AF253" s="49">
        <v>94</v>
      </c>
      <c r="AG253" s="50">
        <f>+IFERROR(AF253/U253,0)</f>
        <v>0.94</v>
      </c>
      <c r="AH253" s="49">
        <f>+Tabla1[[#This Row],[PIM]]-Tabla1[[#This Row],[DEVENGADO2]]</f>
        <v>6</v>
      </c>
      <c r="AI253" s="35">
        <v>0</v>
      </c>
      <c r="AJ253" s="35">
        <v>0</v>
      </c>
      <c r="AK253" s="35">
        <v>48</v>
      </c>
      <c r="AL253" s="35">
        <v>0</v>
      </c>
      <c r="AM253" s="35">
        <v>0</v>
      </c>
      <c r="AN253" s="35">
        <v>0</v>
      </c>
      <c r="AO253" s="35">
        <v>46</v>
      </c>
      <c r="AP253" s="35">
        <v>0</v>
      </c>
      <c r="AQ253" s="35">
        <v>6</v>
      </c>
      <c r="AR253" s="35">
        <v>0</v>
      </c>
      <c r="AS253" s="35">
        <v>0</v>
      </c>
      <c r="AT253" s="35">
        <v>0</v>
      </c>
      <c r="AU253" s="35">
        <v>0</v>
      </c>
      <c r="AV253" s="41">
        <f t="shared" si="8"/>
        <v>100</v>
      </c>
      <c r="AW253" s="41">
        <f>+U253-AV253</f>
        <v>0</v>
      </c>
    </row>
    <row r="254" spans="1:49" x14ac:dyDescent="0.3">
      <c r="A254" s="42" t="s">
        <v>3</v>
      </c>
      <c r="B254" s="43" t="s">
        <v>0</v>
      </c>
      <c r="C254" s="44" t="s">
        <v>423</v>
      </c>
      <c r="D254" s="45" t="s">
        <v>243</v>
      </c>
      <c r="E254" s="44" t="s">
        <v>19</v>
      </c>
      <c r="F254" s="44" t="s">
        <v>574</v>
      </c>
      <c r="G254" s="44" t="s">
        <v>7138</v>
      </c>
      <c r="H254" s="45" t="s">
        <v>588</v>
      </c>
      <c r="I254" s="45" t="s">
        <v>579</v>
      </c>
      <c r="J254" s="45" t="s">
        <v>430</v>
      </c>
      <c r="K254" s="45" t="s">
        <v>430</v>
      </c>
      <c r="L254" s="44" t="s">
        <v>451</v>
      </c>
      <c r="M254" s="44" t="s">
        <v>592</v>
      </c>
      <c r="N254" s="46" t="s">
        <v>268</v>
      </c>
      <c r="O254" s="45" t="s">
        <v>451</v>
      </c>
      <c r="P254" s="45" t="s">
        <v>393</v>
      </c>
      <c r="Q254" s="45" t="s">
        <v>126</v>
      </c>
      <c r="R254" s="47" t="s">
        <v>125</v>
      </c>
      <c r="S254" s="38" t="s">
        <v>127</v>
      </c>
      <c r="T254" s="39">
        <v>0</v>
      </c>
      <c r="U254" s="39">
        <v>102668</v>
      </c>
      <c r="V254" s="34"/>
      <c r="W254" s="34"/>
      <c r="X254" s="39">
        <v>102667.29</v>
      </c>
      <c r="Y254" s="50">
        <f>+IFERROR(X254/U254,0)</f>
        <v>0.99999308450539592</v>
      </c>
      <c r="Z254" s="49">
        <f>+U254-X254</f>
        <v>0.71000000000640284</v>
      </c>
      <c r="AA254" s="48"/>
      <c r="AB254" s="39">
        <v>102667.29</v>
      </c>
      <c r="AC254" s="49">
        <v>0.71000000000640284</v>
      </c>
      <c r="AD254" s="39">
        <v>102667.29</v>
      </c>
      <c r="AE254" s="48"/>
      <c r="AF254" s="49">
        <v>65333.729999999996</v>
      </c>
      <c r="AG254" s="50">
        <f>+IFERROR(AF254/U254,0)</f>
        <v>0.63635923559434293</v>
      </c>
      <c r="AH254" s="49">
        <f>+Tabla1[[#This Row],[PIM]]-Tabla1[[#This Row],[DEVENGADO2]]</f>
        <v>37334.270000000004</v>
      </c>
      <c r="AI254" s="35">
        <v>0</v>
      </c>
      <c r="AJ254" s="35">
        <v>18666.78</v>
      </c>
      <c r="AK254" s="35">
        <v>9333.39</v>
      </c>
      <c r="AL254" s="35">
        <v>9333.39</v>
      </c>
      <c r="AM254" s="35">
        <v>9333.39</v>
      </c>
      <c r="AN254" s="35">
        <v>0</v>
      </c>
      <c r="AO254" s="35">
        <v>18666.78</v>
      </c>
      <c r="AP254" s="35">
        <v>0</v>
      </c>
      <c r="AQ254" s="35">
        <v>11233.532000000001</v>
      </c>
      <c r="AR254" s="35">
        <v>11233.532000000001</v>
      </c>
      <c r="AS254" s="35">
        <v>11233.532000000001</v>
      </c>
      <c r="AT254" s="35">
        <v>3633.6739999999845</v>
      </c>
      <c r="AU254" s="35">
        <v>0</v>
      </c>
      <c r="AV254" s="41">
        <f t="shared" si="8"/>
        <v>102668</v>
      </c>
      <c r="AW254" s="41">
        <f>+U254-AV254</f>
        <v>0</v>
      </c>
    </row>
    <row r="255" spans="1:49" x14ac:dyDescent="0.3">
      <c r="A255" s="42" t="s">
        <v>3</v>
      </c>
      <c r="B255" s="43" t="s">
        <v>0</v>
      </c>
      <c r="C255" s="44" t="s">
        <v>423</v>
      </c>
      <c r="D255" s="45" t="s">
        <v>243</v>
      </c>
      <c r="E255" s="44" t="s">
        <v>19</v>
      </c>
      <c r="F255" s="44" t="s">
        <v>574</v>
      </c>
      <c r="G255" s="44" t="s">
        <v>7138</v>
      </c>
      <c r="H255" s="45" t="s">
        <v>583</v>
      </c>
      <c r="I255" s="45" t="s">
        <v>579</v>
      </c>
      <c r="J255" s="45" t="s">
        <v>430</v>
      </c>
      <c r="K255" s="45" t="s">
        <v>430</v>
      </c>
      <c r="L255" s="44" t="s">
        <v>451</v>
      </c>
      <c r="M255" s="44" t="s">
        <v>592</v>
      </c>
      <c r="N255" s="46" t="s">
        <v>268</v>
      </c>
      <c r="O255" s="45" t="s">
        <v>451</v>
      </c>
      <c r="P255" s="45" t="s">
        <v>393</v>
      </c>
      <c r="Q255" s="45" t="s">
        <v>132</v>
      </c>
      <c r="R255" s="47" t="s">
        <v>131</v>
      </c>
      <c r="S255" s="38" t="s">
        <v>70</v>
      </c>
      <c r="T255" s="39">
        <v>3000</v>
      </c>
      <c r="U255" s="39">
        <v>0</v>
      </c>
      <c r="V255" s="34"/>
      <c r="W255" s="34"/>
      <c r="X255" s="39">
        <v>0</v>
      </c>
      <c r="Y255" s="50">
        <f>+IFERROR(X255/U255,0)</f>
        <v>0</v>
      </c>
      <c r="Z255" s="49">
        <f>+U255-X255</f>
        <v>0</v>
      </c>
      <c r="AA255" s="48"/>
      <c r="AB255" s="39">
        <v>0</v>
      </c>
      <c r="AC255" s="49">
        <v>0</v>
      </c>
      <c r="AD255" s="39">
        <v>0</v>
      </c>
      <c r="AE255" s="48"/>
      <c r="AF255" s="49">
        <v>0</v>
      </c>
      <c r="AG255" s="50">
        <f>+IFERROR(AF255/U255,0)</f>
        <v>0</v>
      </c>
      <c r="AH255" s="49">
        <f>+Tabla1[[#This Row],[PIM]]-Tabla1[[#This Row],[DEVENGADO2]]</f>
        <v>0</v>
      </c>
      <c r="AI255" s="35">
        <v>0</v>
      </c>
      <c r="AJ255" s="35">
        <v>0</v>
      </c>
      <c r="AK255" s="35">
        <v>0</v>
      </c>
      <c r="AL255" s="35">
        <v>0</v>
      </c>
      <c r="AM255" s="35">
        <v>0</v>
      </c>
      <c r="AN255" s="35">
        <v>0</v>
      </c>
      <c r="AO255" s="35">
        <v>0</v>
      </c>
      <c r="AP255" s="35">
        <v>0</v>
      </c>
      <c r="AQ255" s="35">
        <v>0</v>
      </c>
      <c r="AR255" s="35">
        <v>0</v>
      </c>
      <c r="AS255" s="35">
        <v>0</v>
      </c>
      <c r="AT255" s="35">
        <v>0</v>
      </c>
      <c r="AU255" s="35">
        <v>0</v>
      </c>
      <c r="AV255" s="41">
        <f t="shared" si="8"/>
        <v>0</v>
      </c>
      <c r="AW255" s="41">
        <f>+U255-AV255</f>
        <v>0</v>
      </c>
    </row>
    <row r="256" spans="1:49" x14ac:dyDescent="0.3">
      <c r="A256" s="42" t="s">
        <v>3</v>
      </c>
      <c r="B256" s="43" t="s">
        <v>0</v>
      </c>
      <c r="C256" s="44" t="s">
        <v>423</v>
      </c>
      <c r="D256" s="45" t="s">
        <v>243</v>
      </c>
      <c r="E256" s="44" t="s">
        <v>19</v>
      </c>
      <c r="F256" s="44" t="s">
        <v>574</v>
      </c>
      <c r="G256" s="44" t="s">
        <v>7138</v>
      </c>
      <c r="H256" s="45" t="s">
        <v>584</v>
      </c>
      <c r="I256" s="45" t="s">
        <v>579</v>
      </c>
      <c r="J256" s="45" t="s">
        <v>430</v>
      </c>
      <c r="K256" s="45" t="s">
        <v>430</v>
      </c>
      <c r="L256" s="44" t="s">
        <v>451</v>
      </c>
      <c r="M256" s="44" t="s">
        <v>592</v>
      </c>
      <c r="N256" s="46" t="s">
        <v>268</v>
      </c>
      <c r="O256" s="45" t="s">
        <v>451</v>
      </c>
      <c r="P256" s="45" t="s">
        <v>393</v>
      </c>
      <c r="Q256" s="45" t="s">
        <v>141</v>
      </c>
      <c r="R256" s="47" t="s">
        <v>140</v>
      </c>
      <c r="S256" s="38" t="s">
        <v>142</v>
      </c>
      <c r="T256" s="39">
        <v>54000</v>
      </c>
      <c r="U256" s="39">
        <v>54000</v>
      </c>
      <c r="V256" s="34"/>
      <c r="W256" s="34"/>
      <c r="X256" s="39">
        <v>54000</v>
      </c>
      <c r="Y256" s="50">
        <f>+IFERROR(X256/U256,0)</f>
        <v>1</v>
      </c>
      <c r="Z256" s="49">
        <f>+U256-X256</f>
        <v>0</v>
      </c>
      <c r="AA256" s="48"/>
      <c r="AB256" s="39">
        <v>54000</v>
      </c>
      <c r="AC256" s="49">
        <v>0</v>
      </c>
      <c r="AD256" s="39">
        <v>54000</v>
      </c>
      <c r="AE256" s="48"/>
      <c r="AF256" s="49">
        <v>36000</v>
      </c>
      <c r="AG256" s="50">
        <f>+IFERROR(AF256/U256,0)</f>
        <v>0.66666666666666663</v>
      </c>
      <c r="AH256" s="49">
        <f>+Tabla1[[#This Row],[PIM]]-Tabla1[[#This Row],[DEVENGADO2]]</f>
        <v>18000</v>
      </c>
      <c r="AI256" s="35">
        <v>9000</v>
      </c>
      <c r="AJ256" s="35">
        <v>4500</v>
      </c>
      <c r="AK256" s="35">
        <v>4500</v>
      </c>
      <c r="AL256" s="35">
        <v>4500</v>
      </c>
      <c r="AM256" s="35">
        <v>4500</v>
      </c>
      <c r="AN256" s="35">
        <v>4500</v>
      </c>
      <c r="AO256" s="35">
        <v>4500</v>
      </c>
      <c r="AP256" s="35">
        <v>0</v>
      </c>
      <c r="AQ256" s="35">
        <v>3600</v>
      </c>
      <c r="AR256" s="35">
        <v>3600</v>
      </c>
      <c r="AS256" s="35">
        <v>3600</v>
      </c>
      <c r="AT256" s="35">
        <v>3600</v>
      </c>
      <c r="AU256" s="35">
        <v>3600</v>
      </c>
      <c r="AV256" s="41">
        <f t="shared" si="8"/>
        <v>54000</v>
      </c>
      <c r="AW256" s="41">
        <f>+U256-AV256</f>
        <v>0</v>
      </c>
    </row>
    <row r="257" spans="1:49" x14ac:dyDescent="0.3">
      <c r="A257" s="42" t="s">
        <v>3</v>
      </c>
      <c r="B257" s="43" t="s">
        <v>0</v>
      </c>
      <c r="C257" s="44" t="s">
        <v>423</v>
      </c>
      <c r="D257" s="45" t="s">
        <v>243</v>
      </c>
      <c r="E257" s="44" t="s">
        <v>19</v>
      </c>
      <c r="F257" s="44" t="s">
        <v>574</v>
      </c>
      <c r="G257" s="44" t="s">
        <v>7138</v>
      </c>
      <c r="H257" s="45" t="s">
        <v>170</v>
      </c>
      <c r="I257" s="45" t="s">
        <v>579</v>
      </c>
      <c r="J257" s="45" t="s">
        <v>430</v>
      </c>
      <c r="K257" s="45" t="s">
        <v>430</v>
      </c>
      <c r="L257" s="44" t="s">
        <v>451</v>
      </c>
      <c r="M257" s="44" t="s">
        <v>592</v>
      </c>
      <c r="N257" s="46" t="s">
        <v>268</v>
      </c>
      <c r="O257" s="45" t="s">
        <v>451</v>
      </c>
      <c r="P257" s="45" t="s">
        <v>393</v>
      </c>
      <c r="Q257" s="45" t="s">
        <v>172</v>
      </c>
      <c r="R257" s="47" t="s">
        <v>171</v>
      </c>
      <c r="S257" s="38" t="s">
        <v>173</v>
      </c>
      <c r="T257" s="39">
        <v>0</v>
      </c>
      <c r="U257" s="39">
        <v>0</v>
      </c>
      <c r="V257" s="34"/>
      <c r="W257" s="34"/>
      <c r="X257" s="39">
        <v>0</v>
      </c>
      <c r="Y257" s="50">
        <f>+IFERROR(X257/U257,0)</f>
        <v>0</v>
      </c>
      <c r="Z257" s="49">
        <f>+U257-X257</f>
        <v>0</v>
      </c>
      <c r="AA257" s="48"/>
      <c r="AB257" s="39">
        <v>0</v>
      </c>
      <c r="AC257" s="49">
        <v>0</v>
      </c>
      <c r="AD257" s="39">
        <v>0</v>
      </c>
      <c r="AE257" s="48"/>
      <c r="AF257" s="49">
        <v>0</v>
      </c>
      <c r="AG257" s="50">
        <f>+IFERROR(AF257/U257,0)</f>
        <v>0</v>
      </c>
      <c r="AH257" s="49">
        <f>+Tabla1[[#This Row],[PIM]]-Tabla1[[#This Row],[DEVENGADO2]]</f>
        <v>0</v>
      </c>
      <c r="AI257" s="35">
        <v>0</v>
      </c>
      <c r="AJ257" s="35">
        <v>0</v>
      </c>
      <c r="AK257" s="35">
        <v>0</v>
      </c>
      <c r="AL257" s="35">
        <v>0</v>
      </c>
      <c r="AM257" s="35">
        <v>0</v>
      </c>
      <c r="AN257" s="35">
        <v>0</v>
      </c>
      <c r="AO257" s="35">
        <v>0</v>
      </c>
      <c r="AP257" s="35">
        <v>0</v>
      </c>
      <c r="AQ257" s="35">
        <v>0</v>
      </c>
      <c r="AR257" s="35">
        <v>0</v>
      </c>
      <c r="AS257" s="35">
        <v>0</v>
      </c>
      <c r="AT257" s="35">
        <v>0</v>
      </c>
      <c r="AU257" s="35">
        <v>0</v>
      </c>
      <c r="AV257" s="41">
        <f t="shared" si="8"/>
        <v>0</v>
      </c>
      <c r="AW257" s="41">
        <f>+U257-AV257</f>
        <v>0</v>
      </c>
    </row>
    <row r="258" spans="1:49" x14ac:dyDescent="0.3">
      <c r="A258" s="42" t="s">
        <v>3</v>
      </c>
      <c r="B258" s="43" t="s">
        <v>0</v>
      </c>
      <c r="C258" s="44" t="s">
        <v>423</v>
      </c>
      <c r="D258" s="45" t="s">
        <v>243</v>
      </c>
      <c r="E258" s="44" t="s">
        <v>19</v>
      </c>
      <c r="F258" s="44" t="s">
        <v>574</v>
      </c>
      <c r="G258" s="44" t="s">
        <v>7138</v>
      </c>
      <c r="H258" s="45" t="s">
        <v>178</v>
      </c>
      <c r="I258" s="45" t="s">
        <v>269</v>
      </c>
      <c r="J258" s="45" t="s">
        <v>430</v>
      </c>
      <c r="K258" s="45" t="s">
        <v>430</v>
      </c>
      <c r="L258" s="44" t="s">
        <v>451</v>
      </c>
      <c r="M258" s="44" t="s">
        <v>592</v>
      </c>
      <c r="N258" s="46" t="s">
        <v>268</v>
      </c>
      <c r="O258" s="45" t="s">
        <v>451</v>
      </c>
      <c r="P258" s="45" t="s">
        <v>393</v>
      </c>
      <c r="Q258" s="45" t="s">
        <v>177</v>
      </c>
      <c r="R258" s="47" t="s">
        <v>28</v>
      </c>
      <c r="S258" s="38" t="s">
        <v>178</v>
      </c>
      <c r="T258" s="39">
        <v>92000</v>
      </c>
      <c r="U258" s="39">
        <v>44100</v>
      </c>
      <c r="V258" s="34"/>
      <c r="W258" s="34"/>
      <c r="X258" s="39">
        <v>23100</v>
      </c>
      <c r="Y258" s="50">
        <f>+IFERROR(X258/U258,0)</f>
        <v>0.52380952380952384</v>
      </c>
      <c r="Z258" s="49">
        <f>+U258-X258</f>
        <v>21000</v>
      </c>
      <c r="AA258" s="48"/>
      <c r="AB258" s="39">
        <v>23100</v>
      </c>
      <c r="AC258" s="49">
        <v>21000</v>
      </c>
      <c r="AD258" s="39">
        <v>22355</v>
      </c>
      <c r="AE258" s="48"/>
      <c r="AF258" s="49">
        <v>18855</v>
      </c>
      <c r="AG258" s="50">
        <f>+IFERROR(AF258/U258,0)</f>
        <v>0.42755102040816328</v>
      </c>
      <c r="AH258" s="49">
        <f>+Tabla1[[#This Row],[PIM]]-Tabla1[[#This Row],[DEVENGADO2]]</f>
        <v>25245</v>
      </c>
      <c r="AI258" s="35">
        <v>1000</v>
      </c>
      <c r="AJ258" s="35">
        <v>0</v>
      </c>
      <c r="AK258" s="35">
        <v>5125</v>
      </c>
      <c r="AL258" s="35">
        <v>3500</v>
      </c>
      <c r="AM258" s="35">
        <v>2200</v>
      </c>
      <c r="AN258" s="35">
        <v>3500</v>
      </c>
      <c r="AO258" s="35">
        <v>3530</v>
      </c>
      <c r="AP258" s="35">
        <v>0</v>
      </c>
      <c r="AQ258" s="35">
        <v>3500</v>
      </c>
      <c r="AR258" s="35">
        <v>3500</v>
      </c>
      <c r="AS258" s="35">
        <v>3500</v>
      </c>
      <c r="AT258" s="35">
        <v>3500</v>
      </c>
      <c r="AU258" s="35">
        <v>11245</v>
      </c>
      <c r="AV258" s="41">
        <f t="shared" si="8"/>
        <v>44100</v>
      </c>
      <c r="AW258" s="41">
        <f>+U258-AV258</f>
        <v>0</v>
      </c>
    </row>
    <row r="259" spans="1:49" x14ac:dyDescent="0.3">
      <c r="A259" s="42" t="s">
        <v>3</v>
      </c>
      <c r="B259" s="43" t="s">
        <v>0</v>
      </c>
      <c r="C259" s="44" t="s">
        <v>423</v>
      </c>
      <c r="D259" s="45" t="s">
        <v>243</v>
      </c>
      <c r="E259" s="44" t="s">
        <v>19</v>
      </c>
      <c r="F259" s="44" t="s">
        <v>574</v>
      </c>
      <c r="G259" s="44" t="s">
        <v>7138</v>
      </c>
      <c r="H259" s="45" t="s">
        <v>422</v>
      </c>
      <c r="I259" s="45" t="s">
        <v>579</v>
      </c>
      <c r="J259" s="45" t="s">
        <v>430</v>
      </c>
      <c r="K259" s="45" t="s">
        <v>430</v>
      </c>
      <c r="L259" s="44" t="s">
        <v>451</v>
      </c>
      <c r="M259" s="44" t="s">
        <v>592</v>
      </c>
      <c r="N259" s="46" t="s">
        <v>268</v>
      </c>
      <c r="O259" s="45" t="s">
        <v>451</v>
      </c>
      <c r="P259" s="45" t="s">
        <v>393</v>
      </c>
      <c r="Q259" s="45" t="s">
        <v>585</v>
      </c>
      <c r="R259" s="47" t="s">
        <v>200</v>
      </c>
      <c r="S259" s="38" t="s">
        <v>586</v>
      </c>
      <c r="T259" s="39">
        <v>22500</v>
      </c>
      <c r="U259" s="39">
        <v>12500</v>
      </c>
      <c r="V259" s="34"/>
      <c r="W259" s="34"/>
      <c r="X259" s="39">
        <v>12500</v>
      </c>
      <c r="Y259" s="50">
        <f>+IFERROR(X259/U259,0)</f>
        <v>1</v>
      </c>
      <c r="Z259" s="49">
        <f>+U259-X259</f>
        <v>0</v>
      </c>
      <c r="AA259" s="48"/>
      <c r="AB259" s="39">
        <v>12500</v>
      </c>
      <c r="AC259" s="49">
        <v>0</v>
      </c>
      <c r="AD259" s="39">
        <v>12500</v>
      </c>
      <c r="AE259" s="48"/>
      <c r="AF259" s="49">
        <v>5000</v>
      </c>
      <c r="AG259" s="50">
        <f>+IFERROR(AF259/U259,0)</f>
        <v>0.4</v>
      </c>
      <c r="AH259" s="49">
        <f>+Tabla1[[#This Row],[PIM]]-Tabla1[[#This Row],[DEVENGADO2]]</f>
        <v>7500</v>
      </c>
      <c r="AI259" s="35">
        <v>0</v>
      </c>
      <c r="AJ259" s="35">
        <v>0</v>
      </c>
      <c r="AK259" s="35">
        <v>0</v>
      </c>
      <c r="AL259" s="35">
        <v>0</v>
      </c>
      <c r="AM259" s="35">
        <v>0</v>
      </c>
      <c r="AN259" s="35">
        <v>2500</v>
      </c>
      <c r="AO259" s="35">
        <v>2500</v>
      </c>
      <c r="AP259" s="35">
        <v>0</v>
      </c>
      <c r="AQ259" s="35">
        <v>0</v>
      </c>
      <c r="AR259" s="35">
        <v>7500</v>
      </c>
      <c r="AS259" s="35">
        <v>0</v>
      </c>
      <c r="AT259" s="35">
        <v>0</v>
      </c>
      <c r="AU259" s="35">
        <v>0</v>
      </c>
      <c r="AV259" s="41">
        <f t="shared" si="8"/>
        <v>12500</v>
      </c>
      <c r="AW259" s="41">
        <f>+U259-AV259</f>
        <v>0</v>
      </c>
    </row>
    <row r="260" spans="1:49" x14ac:dyDescent="0.3">
      <c r="A260" s="42" t="s">
        <v>3</v>
      </c>
      <c r="B260" s="43" t="s">
        <v>0</v>
      </c>
      <c r="C260" s="44" t="s">
        <v>423</v>
      </c>
      <c r="D260" s="45" t="s">
        <v>243</v>
      </c>
      <c r="E260" s="44" t="s">
        <v>19</v>
      </c>
      <c r="F260" s="44" t="s">
        <v>574</v>
      </c>
      <c r="G260" s="44" t="s">
        <v>4215</v>
      </c>
      <c r="H260" s="45" t="s">
        <v>4</v>
      </c>
      <c r="I260" s="45" t="s">
        <v>269</v>
      </c>
      <c r="J260" s="45" t="s">
        <v>430</v>
      </c>
      <c r="K260" s="45" t="s">
        <v>430</v>
      </c>
      <c r="L260" s="44" t="s">
        <v>430</v>
      </c>
      <c r="M260" s="44" t="s">
        <v>593</v>
      </c>
      <c r="N260" s="46" t="s">
        <v>270</v>
      </c>
      <c r="O260" s="45" t="s">
        <v>430</v>
      </c>
      <c r="P260" s="45" t="s">
        <v>397</v>
      </c>
      <c r="Q260" s="45" t="s">
        <v>415</v>
      </c>
      <c r="R260" s="47" t="s">
        <v>526</v>
      </c>
      <c r="S260" s="38" t="s">
        <v>575</v>
      </c>
      <c r="T260" s="39">
        <v>22200</v>
      </c>
      <c r="U260" s="39">
        <v>21000</v>
      </c>
      <c r="V260" s="34"/>
      <c r="W260" s="34"/>
      <c r="X260" s="39">
        <v>21000</v>
      </c>
      <c r="Y260" s="50">
        <f>+IFERROR(X260/U260,0)</f>
        <v>1</v>
      </c>
      <c r="Z260" s="49">
        <f>+U260-X260</f>
        <v>0</v>
      </c>
      <c r="AA260" s="48"/>
      <c r="AB260" s="39">
        <v>21000</v>
      </c>
      <c r="AC260" s="49">
        <v>0</v>
      </c>
      <c r="AD260" s="39">
        <v>0</v>
      </c>
      <c r="AE260" s="48"/>
      <c r="AF260" s="49">
        <v>0</v>
      </c>
      <c r="AG260" s="50">
        <f>+IFERROR(AF260/U260,0)</f>
        <v>0</v>
      </c>
      <c r="AH260" s="49">
        <f>+Tabla1[[#This Row],[PIM]]-Tabla1[[#This Row],[DEVENGADO2]]</f>
        <v>21000</v>
      </c>
      <c r="AI260" s="35">
        <v>0</v>
      </c>
      <c r="AJ260" s="35">
        <v>0</v>
      </c>
      <c r="AK260" s="35">
        <v>0</v>
      </c>
      <c r="AL260" s="35">
        <v>0</v>
      </c>
      <c r="AM260" s="35">
        <v>0</v>
      </c>
      <c r="AN260" s="35">
        <v>0</v>
      </c>
      <c r="AO260" s="35">
        <v>0</v>
      </c>
      <c r="AP260" s="35">
        <v>11100</v>
      </c>
      <c r="AQ260" s="35">
        <v>0</v>
      </c>
      <c r="AR260" s="35">
        <v>0</v>
      </c>
      <c r="AS260" s="35">
        <v>0</v>
      </c>
      <c r="AT260" s="35">
        <v>0</v>
      </c>
      <c r="AU260" s="35">
        <v>9900</v>
      </c>
      <c r="AV260" s="41">
        <f t="shared" si="8"/>
        <v>21000</v>
      </c>
      <c r="AW260" s="41">
        <f>+U260-AV260</f>
        <v>0</v>
      </c>
    </row>
    <row r="261" spans="1:49" x14ac:dyDescent="0.3">
      <c r="A261" s="42" t="s">
        <v>3</v>
      </c>
      <c r="B261" s="43" t="s">
        <v>0</v>
      </c>
      <c r="C261" s="44" t="s">
        <v>423</v>
      </c>
      <c r="D261" s="45" t="s">
        <v>243</v>
      </c>
      <c r="E261" s="44" t="s">
        <v>19</v>
      </c>
      <c r="F261" s="44" t="s">
        <v>574</v>
      </c>
      <c r="G261" s="44" t="s">
        <v>4215</v>
      </c>
      <c r="H261" s="45" t="s">
        <v>4</v>
      </c>
      <c r="I261" s="45" t="s">
        <v>269</v>
      </c>
      <c r="J261" s="45" t="s">
        <v>430</v>
      </c>
      <c r="K261" s="45" t="s">
        <v>430</v>
      </c>
      <c r="L261" s="44" t="s">
        <v>430</v>
      </c>
      <c r="M261" s="44" t="s">
        <v>593</v>
      </c>
      <c r="N261" s="46" t="s">
        <v>270</v>
      </c>
      <c r="O261" s="45" t="s">
        <v>430</v>
      </c>
      <c r="P261" s="45" t="s">
        <v>397</v>
      </c>
      <c r="Q261" s="45" t="s">
        <v>416</v>
      </c>
      <c r="R261" s="47" t="s">
        <v>528</v>
      </c>
      <c r="S261" s="38" t="s">
        <v>576</v>
      </c>
      <c r="T261" s="39">
        <v>1665130</v>
      </c>
      <c r="U261" s="39">
        <v>1655976</v>
      </c>
      <c r="V261" s="34"/>
      <c r="W261" s="34"/>
      <c r="X261" s="39">
        <v>1655976</v>
      </c>
      <c r="Y261" s="50">
        <f>+IFERROR(X261/U261,0)</f>
        <v>1</v>
      </c>
      <c r="Z261" s="49">
        <f>+U261-X261</f>
        <v>0</v>
      </c>
      <c r="AA261" s="48"/>
      <c r="AB261" s="39">
        <v>1655976</v>
      </c>
      <c r="AC261" s="49">
        <v>0</v>
      </c>
      <c r="AD261" s="39">
        <v>854733.49</v>
      </c>
      <c r="AE261" s="48"/>
      <c r="AF261" s="49">
        <v>854733.49</v>
      </c>
      <c r="AG261" s="50">
        <f>+IFERROR(AF261/U261,0)</f>
        <v>0.516150892283463</v>
      </c>
      <c r="AH261" s="49">
        <f>+Tabla1[[#This Row],[PIM]]-Tabla1[[#This Row],[DEVENGADO2]]</f>
        <v>801242.51</v>
      </c>
      <c r="AI261" s="35">
        <v>120813.95</v>
      </c>
      <c r="AJ261" s="35">
        <v>118522.81</v>
      </c>
      <c r="AK261" s="35">
        <v>117714.95</v>
      </c>
      <c r="AL261" s="35">
        <v>123961.05</v>
      </c>
      <c r="AM261" s="35">
        <v>123391.75</v>
      </c>
      <c r="AN261" s="35">
        <v>123010.6</v>
      </c>
      <c r="AO261" s="35">
        <v>127318.38</v>
      </c>
      <c r="AP261" s="35">
        <v>0</v>
      </c>
      <c r="AQ261" s="35">
        <v>138761.51000000004</v>
      </c>
      <c r="AR261" s="35">
        <v>138761.51000000004</v>
      </c>
      <c r="AS261" s="35">
        <v>138761.51000000004</v>
      </c>
      <c r="AT261" s="35">
        <v>138761.51000000004</v>
      </c>
      <c r="AU261" s="35">
        <v>246196.46999999997</v>
      </c>
      <c r="AV261" s="41">
        <f t="shared" si="8"/>
        <v>1655976</v>
      </c>
      <c r="AW261" s="41">
        <f>+U261-AV261</f>
        <v>0</v>
      </c>
    </row>
    <row r="262" spans="1:49" x14ac:dyDescent="0.3">
      <c r="A262" s="42" t="s">
        <v>3</v>
      </c>
      <c r="B262" s="43" t="s">
        <v>0</v>
      </c>
      <c r="C262" s="44" t="s">
        <v>423</v>
      </c>
      <c r="D262" s="45" t="s">
        <v>243</v>
      </c>
      <c r="E262" s="44" t="s">
        <v>19</v>
      </c>
      <c r="F262" s="44" t="s">
        <v>574</v>
      </c>
      <c r="G262" s="44" t="s">
        <v>4215</v>
      </c>
      <c r="H262" s="45" t="s">
        <v>4</v>
      </c>
      <c r="I262" s="45" t="s">
        <v>269</v>
      </c>
      <c r="J262" s="45" t="s">
        <v>430</v>
      </c>
      <c r="K262" s="45" t="s">
        <v>430</v>
      </c>
      <c r="L262" s="44" t="s">
        <v>430</v>
      </c>
      <c r="M262" s="44" t="s">
        <v>593</v>
      </c>
      <c r="N262" s="46" t="s">
        <v>270</v>
      </c>
      <c r="O262" s="45" t="s">
        <v>430</v>
      </c>
      <c r="P262" s="45" t="s">
        <v>397</v>
      </c>
      <c r="Q262" s="45" t="s">
        <v>417</v>
      </c>
      <c r="R262" s="47" t="s">
        <v>530</v>
      </c>
      <c r="S262" s="38" t="s">
        <v>587</v>
      </c>
      <c r="T262" s="39">
        <v>658960</v>
      </c>
      <c r="U262" s="39">
        <v>523598</v>
      </c>
      <c r="V262" s="34"/>
      <c r="W262" s="34"/>
      <c r="X262" s="39">
        <v>523598</v>
      </c>
      <c r="Y262" s="50">
        <f>+IFERROR(X262/U262,0)</f>
        <v>1</v>
      </c>
      <c r="Z262" s="49">
        <f>+U262-X262</f>
        <v>0</v>
      </c>
      <c r="AA262" s="48"/>
      <c r="AB262" s="39">
        <v>523598</v>
      </c>
      <c r="AC262" s="49">
        <v>0</v>
      </c>
      <c r="AD262" s="39">
        <v>297311.14</v>
      </c>
      <c r="AE262" s="48"/>
      <c r="AF262" s="49">
        <v>297311.14</v>
      </c>
      <c r="AG262" s="50">
        <f>+IFERROR(AF262/U262,0)</f>
        <v>0.56782329191478964</v>
      </c>
      <c r="AH262" s="49">
        <f>+Tabla1[[#This Row],[PIM]]-Tabla1[[#This Row],[DEVENGADO2]]</f>
        <v>226286.86</v>
      </c>
      <c r="AI262" s="35">
        <v>42566.87</v>
      </c>
      <c r="AJ262" s="35">
        <v>42624.160000000003</v>
      </c>
      <c r="AK262" s="35">
        <v>42540.32</v>
      </c>
      <c r="AL262" s="35">
        <v>42582.879999999997</v>
      </c>
      <c r="AM262" s="35">
        <v>42639.81</v>
      </c>
      <c r="AN262" s="35">
        <v>42504.94</v>
      </c>
      <c r="AO262" s="35">
        <v>41852.160000000003</v>
      </c>
      <c r="AP262" s="35">
        <v>0</v>
      </c>
      <c r="AQ262" s="35">
        <v>42566.87</v>
      </c>
      <c r="AR262" s="35">
        <v>42566.87</v>
      </c>
      <c r="AS262" s="35">
        <v>42566.87</v>
      </c>
      <c r="AT262" s="35">
        <v>42566.87</v>
      </c>
      <c r="AU262" s="35">
        <v>56019.380000000005</v>
      </c>
      <c r="AV262" s="41">
        <f t="shared" si="8"/>
        <v>523598</v>
      </c>
      <c r="AW262" s="41">
        <f>+U262-AV262</f>
        <v>0</v>
      </c>
    </row>
    <row r="263" spans="1:49" x14ac:dyDescent="0.3">
      <c r="A263" s="42" t="s">
        <v>3</v>
      </c>
      <c r="B263" s="43" t="s">
        <v>0</v>
      </c>
      <c r="C263" s="44" t="s">
        <v>423</v>
      </c>
      <c r="D263" s="45" t="s">
        <v>243</v>
      </c>
      <c r="E263" s="44" t="s">
        <v>19</v>
      </c>
      <c r="F263" s="44" t="s">
        <v>574</v>
      </c>
      <c r="G263" s="44" t="s">
        <v>4215</v>
      </c>
      <c r="H263" s="45" t="s">
        <v>4</v>
      </c>
      <c r="I263" s="45" t="s">
        <v>269</v>
      </c>
      <c r="J263" s="45" t="s">
        <v>430</v>
      </c>
      <c r="K263" s="45" t="s">
        <v>430</v>
      </c>
      <c r="L263" s="44" t="s">
        <v>430</v>
      </c>
      <c r="M263" s="44" t="s">
        <v>593</v>
      </c>
      <c r="N263" s="46" t="s">
        <v>270</v>
      </c>
      <c r="O263" s="45" t="s">
        <v>430</v>
      </c>
      <c r="P263" s="45" t="s">
        <v>397</v>
      </c>
      <c r="Q263" s="45" t="s">
        <v>419</v>
      </c>
      <c r="R263" s="47" t="s">
        <v>529</v>
      </c>
      <c r="S263" s="38" t="s">
        <v>577</v>
      </c>
      <c r="T263" s="39">
        <v>101130</v>
      </c>
      <c r="U263" s="39">
        <v>101130</v>
      </c>
      <c r="V263" s="34"/>
      <c r="W263" s="34"/>
      <c r="X263" s="39">
        <v>101130</v>
      </c>
      <c r="Y263" s="50">
        <f>+IFERROR(X263/U263,0)</f>
        <v>1</v>
      </c>
      <c r="Z263" s="49">
        <f>+U263-X263</f>
        <v>0</v>
      </c>
      <c r="AA263" s="48"/>
      <c r="AB263" s="39">
        <v>101130</v>
      </c>
      <c r="AC263" s="49">
        <v>0</v>
      </c>
      <c r="AD263" s="39">
        <v>49263.710000000006</v>
      </c>
      <c r="AE263" s="48"/>
      <c r="AF263" s="49">
        <v>49263.710000000006</v>
      </c>
      <c r="AG263" s="50">
        <f>+IFERROR(AF263/U263,0)</f>
        <v>0.48713250271927228</v>
      </c>
      <c r="AH263" s="49">
        <f>+Tabla1[[#This Row],[PIM]]-Tabla1[[#This Row],[DEVENGADO2]]</f>
        <v>51866.289999999994</v>
      </c>
      <c r="AI263" s="35">
        <v>7046.81</v>
      </c>
      <c r="AJ263" s="35">
        <v>6986.3</v>
      </c>
      <c r="AK263" s="35">
        <v>6823.01</v>
      </c>
      <c r="AL263" s="35">
        <v>7046.47</v>
      </c>
      <c r="AM263" s="35">
        <v>7047.21</v>
      </c>
      <c r="AN263" s="35">
        <v>7047.08</v>
      </c>
      <c r="AO263" s="35">
        <v>7266.83</v>
      </c>
      <c r="AP263" s="35">
        <v>0</v>
      </c>
      <c r="AQ263" s="35">
        <v>8427.5</v>
      </c>
      <c r="AR263" s="35">
        <v>8427.5</v>
      </c>
      <c r="AS263" s="35">
        <v>8427.5</v>
      </c>
      <c r="AT263" s="35">
        <v>8427.5</v>
      </c>
      <c r="AU263" s="35">
        <v>18156.289999999994</v>
      </c>
      <c r="AV263" s="41">
        <f t="shared" si="8"/>
        <v>101130</v>
      </c>
      <c r="AW263" s="41">
        <f>+U263-AV263</f>
        <v>0</v>
      </c>
    </row>
    <row r="264" spans="1:49" x14ac:dyDescent="0.3">
      <c r="A264" s="42" t="s">
        <v>3</v>
      </c>
      <c r="B264" s="43" t="s">
        <v>0</v>
      </c>
      <c r="C264" s="44" t="s">
        <v>423</v>
      </c>
      <c r="D264" s="45" t="s">
        <v>243</v>
      </c>
      <c r="E264" s="44" t="s">
        <v>19</v>
      </c>
      <c r="F264" s="44" t="s">
        <v>574</v>
      </c>
      <c r="G264" s="44" t="s">
        <v>4215</v>
      </c>
      <c r="H264" s="45" t="s">
        <v>4</v>
      </c>
      <c r="I264" s="45" t="s">
        <v>579</v>
      </c>
      <c r="J264" s="45" t="s">
        <v>430</v>
      </c>
      <c r="K264" s="45" t="s">
        <v>430</v>
      </c>
      <c r="L264" s="44" t="s">
        <v>430</v>
      </c>
      <c r="M264" s="44" t="s">
        <v>593</v>
      </c>
      <c r="N264" s="46" t="s">
        <v>270</v>
      </c>
      <c r="O264" s="45" t="s">
        <v>430</v>
      </c>
      <c r="P264" s="45" t="s">
        <v>397</v>
      </c>
      <c r="Q264" s="45" t="s">
        <v>591</v>
      </c>
      <c r="R264" s="47" t="s">
        <v>533</v>
      </c>
      <c r="S264" s="38" t="s">
        <v>590</v>
      </c>
      <c r="T264" s="39">
        <v>0</v>
      </c>
      <c r="U264" s="39">
        <v>669</v>
      </c>
      <c r="V264" s="34"/>
      <c r="W264" s="34"/>
      <c r="X264" s="39">
        <v>669</v>
      </c>
      <c r="Y264" s="50">
        <f>+IFERROR(X264/U264,0)</f>
        <v>1</v>
      </c>
      <c r="Z264" s="49">
        <f>+U264-X264</f>
        <v>0</v>
      </c>
      <c r="AA264" s="48"/>
      <c r="AB264" s="39">
        <v>669</v>
      </c>
      <c r="AC264" s="49">
        <v>0</v>
      </c>
      <c r="AD264" s="39">
        <v>668.89</v>
      </c>
      <c r="AE264" s="48"/>
      <c r="AF264" s="49">
        <v>668.89</v>
      </c>
      <c r="AG264" s="50">
        <f>+IFERROR(AF264/U264,0)</f>
        <v>0.99983557548579971</v>
      </c>
      <c r="AH264" s="49">
        <f>+Tabla1[[#This Row],[PIM]]-Tabla1[[#This Row],[DEVENGADO2]]</f>
        <v>0.11000000000001364</v>
      </c>
      <c r="AI264" s="35">
        <v>0</v>
      </c>
      <c r="AJ264" s="35">
        <v>668.89</v>
      </c>
      <c r="AK264" s="35">
        <v>0</v>
      </c>
      <c r="AL264" s="35">
        <v>0</v>
      </c>
      <c r="AM264" s="35">
        <v>0</v>
      </c>
      <c r="AN264" s="35">
        <v>0</v>
      </c>
      <c r="AO264" s="35">
        <v>0</v>
      </c>
      <c r="AP264" s="35">
        <v>0</v>
      </c>
      <c r="AQ264" s="35">
        <v>0</v>
      </c>
      <c r="AR264" s="35">
        <v>0</v>
      </c>
      <c r="AS264" s="35">
        <v>0</v>
      </c>
      <c r="AT264" s="35">
        <v>0</v>
      </c>
      <c r="AU264" s="35">
        <v>0.11000000000001364</v>
      </c>
      <c r="AV264" s="41">
        <f t="shared" ref="AV264" si="11">+SUM(AI264:AU264)</f>
        <v>669</v>
      </c>
      <c r="AW264" s="41">
        <f>+U264-AV264</f>
        <v>0</v>
      </c>
    </row>
    <row r="265" spans="1:49" x14ac:dyDescent="0.3">
      <c r="A265" s="42" t="s">
        <v>3</v>
      </c>
      <c r="B265" s="43" t="s">
        <v>0</v>
      </c>
      <c r="C265" s="44" t="s">
        <v>423</v>
      </c>
      <c r="D265" s="45" t="s">
        <v>243</v>
      </c>
      <c r="E265" s="44" t="s">
        <v>19</v>
      </c>
      <c r="F265" s="44" t="s">
        <v>574</v>
      </c>
      <c r="G265" s="44" t="s">
        <v>4215</v>
      </c>
      <c r="H265" s="45" t="s">
        <v>594</v>
      </c>
      <c r="I265" s="45" t="s">
        <v>579</v>
      </c>
      <c r="J265" s="45" t="s">
        <v>430</v>
      </c>
      <c r="K265" s="45" t="s">
        <v>430</v>
      </c>
      <c r="L265" s="44" t="s">
        <v>430</v>
      </c>
      <c r="M265" s="44" t="s">
        <v>593</v>
      </c>
      <c r="N265" s="46" t="s">
        <v>270</v>
      </c>
      <c r="O265" s="45" t="s">
        <v>430</v>
      </c>
      <c r="P265" s="45" t="s">
        <v>393</v>
      </c>
      <c r="Q265" s="45" t="s">
        <v>37</v>
      </c>
      <c r="R265" s="47" t="s">
        <v>36</v>
      </c>
      <c r="S265" s="38" t="s">
        <v>38</v>
      </c>
      <c r="T265" s="39">
        <v>19200</v>
      </c>
      <c r="U265" s="39">
        <v>19200</v>
      </c>
      <c r="V265" s="34"/>
      <c r="W265" s="34"/>
      <c r="X265" s="39">
        <v>16800</v>
      </c>
      <c r="Y265" s="50">
        <f>+IFERROR(X265/U265,0)</f>
        <v>0.875</v>
      </c>
      <c r="Z265" s="49">
        <f>+U265-X265</f>
        <v>2400</v>
      </c>
      <c r="AA265" s="48"/>
      <c r="AB265" s="39">
        <v>16800</v>
      </c>
      <c r="AC265" s="49">
        <v>2400</v>
      </c>
      <c r="AD265" s="39">
        <v>16800</v>
      </c>
      <c r="AE265" s="48"/>
      <c r="AF265" s="49">
        <v>14400</v>
      </c>
      <c r="AG265" s="50">
        <f>+IFERROR(AF265/U265,0)</f>
        <v>0.75</v>
      </c>
      <c r="AH265" s="49">
        <f>+Tabla1[[#This Row],[PIM]]-Tabla1[[#This Row],[DEVENGADO2]]</f>
        <v>4800</v>
      </c>
      <c r="AI265" s="35">
        <v>0</v>
      </c>
      <c r="AJ265" s="35">
        <v>4800</v>
      </c>
      <c r="AK265" s="35">
        <v>2400</v>
      </c>
      <c r="AL265" s="35">
        <v>2400</v>
      </c>
      <c r="AM265" s="35">
        <v>0</v>
      </c>
      <c r="AN265" s="35">
        <v>2400</v>
      </c>
      <c r="AO265" s="35">
        <v>2400</v>
      </c>
      <c r="AP265" s="35">
        <v>0</v>
      </c>
      <c r="AQ265" s="35">
        <v>4800</v>
      </c>
      <c r="AR265" s="35">
        <v>0</v>
      </c>
      <c r="AS265" s="35">
        <v>0</v>
      </c>
      <c r="AT265" s="35">
        <v>0</v>
      </c>
      <c r="AU265" s="35">
        <v>0</v>
      </c>
      <c r="AV265" s="41">
        <f t="shared" si="8"/>
        <v>19200</v>
      </c>
      <c r="AW265" s="41">
        <f>+U265-AV265</f>
        <v>0</v>
      </c>
    </row>
    <row r="266" spans="1:49" x14ac:dyDescent="0.3">
      <c r="A266" s="42" t="s">
        <v>3</v>
      </c>
      <c r="B266" s="43" t="s">
        <v>0</v>
      </c>
      <c r="C266" s="44" t="s">
        <v>423</v>
      </c>
      <c r="D266" s="45" t="s">
        <v>243</v>
      </c>
      <c r="E266" s="44" t="s">
        <v>19</v>
      </c>
      <c r="F266" s="44" t="s">
        <v>574</v>
      </c>
      <c r="G266" s="44" t="s">
        <v>4215</v>
      </c>
      <c r="H266" s="45" t="s">
        <v>595</v>
      </c>
      <c r="I266" s="45" t="s">
        <v>579</v>
      </c>
      <c r="J266" s="45" t="s">
        <v>430</v>
      </c>
      <c r="K266" s="45" t="s">
        <v>430</v>
      </c>
      <c r="L266" s="44" t="s">
        <v>430</v>
      </c>
      <c r="M266" s="44" t="s">
        <v>593</v>
      </c>
      <c r="N266" s="46" t="s">
        <v>270</v>
      </c>
      <c r="O266" s="45" t="s">
        <v>430</v>
      </c>
      <c r="P266" s="45" t="s">
        <v>393</v>
      </c>
      <c r="Q266" s="45" t="s">
        <v>46</v>
      </c>
      <c r="R266" s="47" t="s">
        <v>45</v>
      </c>
      <c r="S266" s="38" t="s">
        <v>47</v>
      </c>
      <c r="T266" s="39">
        <v>50280</v>
      </c>
      <c r="U266" s="39">
        <v>4130</v>
      </c>
      <c r="V266" s="34"/>
      <c r="W266" s="34"/>
      <c r="X266" s="39">
        <v>0</v>
      </c>
      <c r="Y266" s="50">
        <f>+IFERROR(X266/U266,0)</f>
        <v>0</v>
      </c>
      <c r="Z266" s="49">
        <f>+U266-X266</f>
        <v>4130</v>
      </c>
      <c r="AA266" s="48"/>
      <c r="AB266" s="39">
        <v>0</v>
      </c>
      <c r="AC266" s="49">
        <v>4130</v>
      </c>
      <c r="AD266" s="39">
        <v>0</v>
      </c>
      <c r="AE266" s="48"/>
      <c r="AF266" s="49">
        <v>0</v>
      </c>
      <c r="AG266" s="50">
        <f>+IFERROR(AF266/U266,0)</f>
        <v>0</v>
      </c>
      <c r="AH266" s="49">
        <f>+Tabla1[[#This Row],[PIM]]-Tabla1[[#This Row],[DEVENGADO2]]</f>
        <v>4130</v>
      </c>
      <c r="AI266" s="35">
        <v>0</v>
      </c>
      <c r="AJ266" s="35">
        <v>0</v>
      </c>
      <c r="AK266" s="35">
        <v>0</v>
      </c>
      <c r="AL266" s="35">
        <v>0</v>
      </c>
      <c r="AM266" s="35">
        <v>0</v>
      </c>
      <c r="AN266" s="35">
        <v>0</v>
      </c>
      <c r="AO266" s="35">
        <v>0</v>
      </c>
      <c r="AP266" s="35">
        <v>4130</v>
      </c>
      <c r="AQ266" s="35">
        <v>0</v>
      </c>
      <c r="AR266" s="35">
        <v>0</v>
      </c>
      <c r="AS266" s="35">
        <v>0</v>
      </c>
      <c r="AT266" s="35">
        <v>0</v>
      </c>
      <c r="AU266" s="35">
        <v>0</v>
      </c>
      <c r="AV266" s="41">
        <f t="shared" si="8"/>
        <v>4130</v>
      </c>
      <c r="AW266" s="41">
        <f>+U266-AV266</f>
        <v>0</v>
      </c>
    </row>
    <row r="267" spans="1:49" x14ac:dyDescent="0.3">
      <c r="A267" s="42" t="s">
        <v>3</v>
      </c>
      <c r="B267" s="43" t="s">
        <v>0</v>
      </c>
      <c r="C267" s="44" t="s">
        <v>423</v>
      </c>
      <c r="D267" s="45" t="s">
        <v>243</v>
      </c>
      <c r="E267" s="44" t="s">
        <v>19</v>
      </c>
      <c r="F267" s="44" t="s">
        <v>574</v>
      </c>
      <c r="G267" s="44" t="s">
        <v>4215</v>
      </c>
      <c r="H267" s="45" t="s">
        <v>578</v>
      </c>
      <c r="I267" s="45" t="s">
        <v>579</v>
      </c>
      <c r="J267" s="45" t="s">
        <v>430</v>
      </c>
      <c r="K267" s="45" t="s">
        <v>430</v>
      </c>
      <c r="L267" s="44" t="s">
        <v>430</v>
      </c>
      <c r="M267" s="44" t="s">
        <v>593</v>
      </c>
      <c r="N267" s="46" t="s">
        <v>270</v>
      </c>
      <c r="O267" s="45" t="s">
        <v>430</v>
      </c>
      <c r="P267" s="45" t="s">
        <v>393</v>
      </c>
      <c r="Q267" s="45" t="s">
        <v>49</v>
      </c>
      <c r="R267" s="47" t="s">
        <v>48</v>
      </c>
      <c r="S267" s="38" t="s">
        <v>50</v>
      </c>
      <c r="T267" s="39">
        <v>40800</v>
      </c>
      <c r="U267" s="39">
        <v>37078</v>
      </c>
      <c r="V267" s="34"/>
      <c r="W267" s="34"/>
      <c r="X267" s="39">
        <v>25183</v>
      </c>
      <c r="Y267" s="50">
        <f>+IFERROR(X267/U267,0)</f>
        <v>0.67918981606343387</v>
      </c>
      <c r="Z267" s="49">
        <f>+U267-X267</f>
        <v>11895</v>
      </c>
      <c r="AA267" s="48"/>
      <c r="AB267" s="39">
        <v>25063</v>
      </c>
      <c r="AC267" s="49">
        <v>12015</v>
      </c>
      <c r="AD267" s="39">
        <v>18538.96</v>
      </c>
      <c r="AE267" s="48"/>
      <c r="AF267" s="49">
        <v>17080.669999999998</v>
      </c>
      <c r="AG267" s="50">
        <f>+IFERROR(AF267/U267,0)</f>
        <v>0.46066859053886394</v>
      </c>
      <c r="AH267" s="49">
        <f>+Tabla1[[#This Row],[PIM]]-Tabla1[[#This Row],[DEVENGADO2]]</f>
        <v>19997.330000000002</v>
      </c>
      <c r="AI267" s="35">
        <v>0</v>
      </c>
      <c r="AJ267" s="35">
        <v>2104.16</v>
      </c>
      <c r="AK267" s="35">
        <v>1877.02</v>
      </c>
      <c r="AL267" s="35">
        <v>2982.57</v>
      </c>
      <c r="AM267" s="35">
        <v>3410.27</v>
      </c>
      <c r="AN267" s="35">
        <v>1304.1600000000001</v>
      </c>
      <c r="AO267" s="35">
        <v>5502.49</v>
      </c>
      <c r="AP267" s="35">
        <v>0</v>
      </c>
      <c r="AQ267" s="35">
        <v>3400</v>
      </c>
      <c r="AR267" s="35">
        <v>3400</v>
      </c>
      <c r="AS267" s="35">
        <v>3400</v>
      </c>
      <c r="AT267" s="35">
        <v>3400</v>
      </c>
      <c r="AU267" s="35">
        <v>6297.3300000000017</v>
      </c>
      <c r="AV267" s="41">
        <f t="shared" si="8"/>
        <v>37078</v>
      </c>
      <c r="AW267" s="41">
        <f>+U267-AV267</f>
        <v>0</v>
      </c>
    </row>
    <row r="268" spans="1:49" x14ac:dyDescent="0.3">
      <c r="A268" s="42" t="s">
        <v>3</v>
      </c>
      <c r="B268" s="43" t="s">
        <v>0</v>
      </c>
      <c r="C268" s="44" t="s">
        <v>423</v>
      </c>
      <c r="D268" s="45" t="s">
        <v>243</v>
      </c>
      <c r="E268" s="44" t="s">
        <v>19</v>
      </c>
      <c r="F268" s="44" t="s">
        <v>574</v>
      </c>
      <c r="G268" s="44" t="s">
        <v>4215</v>
      </c>
      <c r="H268" s="45" t="s">
        <v>596</v>
      </c>
      <c r="I268" s="45" t="s">
        <v>579</v>
      </c>
      <c r="J268" s="45" t="s">
        <v>430</v>
      </c>
      <c r="K268" s="45" t="s">
        <v>430</v>
      </c>
      <c r="L268" s="44" t="s">
        <v>430</v>
      </c>
      <c r="M268" s="44" t="s">
        <v>593</v>
      </c>
      <c r="N268" s="46" t="s">
        <v>270</v>
      </c>
      <c r="O268" s="45" t="s">
        <v>430</v>
      </c>
      <c r="P268" s="45" t="s">
        <v>393</v>
      </c>
      <c r="Q268" s="45" t="s">
        <v>58</v>
      </c>
      <c r="R268" s="47" t="s">
        <v>57</v>
      </c>
      <c r="S268" s="38" t="s">
        <v>59</v>
      </c>
      <c r="T268" s="39">
        <v>99300</v>
      </c>
      <c r="U268" s="39">
        <v>99300</v>
      </c>
      <c r="V268" s="34"/>
      <c r="W268" s="34"/>
      <c r="X268" s="39">
        <v>79286.820000000007</v>
      </c>
      <c r="Y268" s="50">
        <f>+IFERROR(X268/U268,0)</f>
        <v>0.79845740181268887</v>
      </c>
      <c r="Z268" s="49">
        <f>+U268-X268</f>
        <v>20013.179999999993</v>
      </c>
      <c r="AA268" s="48"/>
      <c r="AB268" s="39">
        <v>76279.89</v>
      </c>
      <c r="AC268" s="49">
        <v>23020.11</v>
      </c>
      <c r="AD268" s="39">
        <v>56699.89</v>
      </c>
      <c r="AE268" s="48"/>
      <c r="AF268" s="49">
        <v>43654.12</v>
      </c>
      <c r="AG268" s="50">
        <f>+IFERROR(AF268/U268,0)</f>
        <v>0.43961852970795573</v>
      </c>
      <c r="AH268" s="49">
        <f>+Tabla1[[#This Row],[PIM]]-Tabla1[[#This Row],[DEVENGADO2]]</f>
        <v>55645.88</v>
      </c>
      <c r="AI268" s="35">
        <v>0</v>
      </c>
      <c r="AJ268" s="35">
        <v>0</v>
      </c>
      <c r="AK268" s="35">
        <v>0</v>
      </c>
      <c r="AL268" s="35">
        <v>0</v>
      </c>
      <c r="AM268" s="35">
        <v>0</v>
      </c>
      <c r="AN268" s="35">
        <v>4403.1899999999996</v>
      </c>
      <c r="AO268" s="35">
        <v>39250.93</v>
      </c>
      <c r="AP268" s="35">
        <v>0</v>
      </c>
      <c r="AQ268" s="35">
        <v>0</v>
      </c>
      <c r="AR268" s="35">
        <v>55000</v>
      </c>
      <c r="AS268" s="35">
        <v>0</v>
      </c>
      <c r="AT268" s="35">
        <v>0</v>
      </c>
      <c r="AU268" s="35">
        <v>645.88000000000466</v>
      </c>
      <c r="AV268" s="41">
        <f t="shared" si="8"/>
        <v>99300</v>
      </c>
      <c r="AW268" s="41">
        <f>+U268-AV268</f>
        <v>0</v>
      </c>
    </row>
    <row r="269" spans="1:49" x14ac:dyDescent="0.3">
      <c r="A269" s="42" t="s">
        <v>3</v>
      </c>
      <c r="B269" s="43" t="s">
        <v>0</v>
      </c>
      <c r="C269" s="44" t="s">
        <v>423</v>
      </c>
      <c r="D269" s="45" t="s">
        <v>243</v>
      </c>
      <c r="E269" s="44" t="s">
        <v>19</v>
      </c>
      <c r="F269" s="44" t="s">
        <v>574</v>
      </c>
      <c r="G269" s="44" t="s">
        <v>4215</v>
      </c>
      <c r="H269" s="45" t="s">
        <v>91</v>
      </c>
      <c r="I269" s="45" t="s">
        <v>579</v>
      </c>
      <c r="J269" s="45" t="s">
        <v>430</v>
      </c>
      <c r="K269" s="45" t="s">
        <v>430</v>
      </c>
      <c r="L269" s="44" t="s">
        <v>430</v>
      </c>
      <c r="M269" s="44" t="s">
        <v>593</v>
      </c>
      <c r="N269" s="46" t="s">
        <v>270</v>
      </c>
      <c r="O269" s="45" t="s">
        <v>430</v>
      </c>
      <c r="P269" s="45" t="s">
        <v>393</v>
      </c>
      <c r="Q269" s="45" t="s">
        <v>61</v>
      </c>
      <c r="R269" s="47" t="s">
        <v>60</v>
      </c>
      <c r="S269" s="38" t="s">
        <v>62</v>
      </c>
      <c r="T269" s="39">
        <v>240</v>
      </c>
      <c r="U269" s="39">
        <v>240</v>
      </c>
      <c r="V269" s="34"/>
      <c r="W269" s="34"/>
      <c r="X269" s="39">
        <v>0</v>
      </c>
      <c r="Y269" s="50">
        <f>+IFERROR(X269/U269,0)</f>
        <v>0</v>
      </c>
      <c r="Z269" s="49">
        <f>+U269-X269</f>
        <v>240</v>
      </c>
      <c r="AA269" s="48"/>
      <c r="AB269" s="39">
        <v>0</v>
      </c>
      <c r="AC269" s="49">
        <v>240</v>
      </c>
      <c r="AD269" s="39">
        <v>0</v>
      </c>
      <c r="AE269" s="48"/>
      <c r="AF269" s="49">
        <v>0</v>
      </c>
      <c r="AG269" s="50">
        <f>+IFERROR(AF269/U269,0)</f>
        <v>0</v>
      </c>
      <c r="AH269" s="49">
        <f>+Tabla1[[#This Row],[PIM]]-Tabla1[[#This Row],[DEVENGADO2]]</f>
        <v>240</v>
      </c>
      <c r="AI269" s="35">
        <v>0</v>
      </c>
      <c r="AJ269" s="35">
        <v>0</v>
      </c>
      <c r="AK269" s="35">
        <v>0</v>
      </c>
      <c r="AL269" s="35">
        <v>0</v>
      </c>
      <c r="AM269" s="35">
        <v>0</v>
      </c>
      <c r="AN269" s="35">
        <v>0</v>
      </c>
      <c r="AO269" s="35">
        <v>0</v>
      </c>
      <c r="AP269" s="35">
        <v>0</v>
      </c>
      <c r="AQ269" s="35">
        <v>0</v>
      </c>
      <c r="AR269" s="35">
        <v>0</v>
      </c>
      <c r="AS269" s="35">
        <v>0</v>
      </c>
      <c r="AT269" s="35">
        <v>0</v>
      </c>
      <c r="AU269" s="35">
        <v>240</v>
      </c>
      <c r="AV269" s="41">
        <f t="shared" ref="AV269:AV342" si="12">+SUM(AI269:AU269)</f>
        <v>240</v>
      </c>
      <c r="AW269" s="41">
        <f>+U269-AV269</f>
        <v>0</v>
      </c>
    </row>
    <row r="270" spans="1:49" x14ac:dyDescent="0.3">
      <c r="A270" s="42" t="s">
        <v>3</v>
      </c>
      <c r="B270" s="43" t="s">
        <v>0</v>
      </c>
      <c r="C270" s="44" t="s">
        <v>423</v>
      </c>
      <c r="D270" s="45" t="s">
        <v>243</v>
      </c>
      <c r="E270" s="44" t="s">
        <v>19</v>
      </c>
      <c r="F270" s="44" t="s">
        <v>574</v>
      </c>
      <c r="G270" s="44" t="s">
        <v>4215</v>
      </c>
      <c r="H270" s="45" t="s">
        <v>91</v>
      </c>
      <c r="I270" s="45" t="s">
        <v>579</v>
      </c>
      <c r="J270" s="45" t="s">
        <v>430</v>
      </c>
      <c r="K270" s="45" t="s">
        <v>430</v>
      </c>
      <c r="L270" s="44" t="s">
        <v>430</v>
      </c>
      <c r="M270" s="44" t="s">
        <v>593</v>
      </c>
      <c r="N270" s="46" t="s">
        <v>270</v>
      </c>
      <c r="O270" s="45" t="s">
        <v>430</v>
      </c>
      <c r="P270" s="45" t="s">
        <v>393</v>
      </c>
      <c r="Q270" s="45" t="s">
        <v>65</v>
      </c>
      <c r="R270" s="47" t="s">
        <v>64</v>
      </c>
      <c r="S270" s="38" t="s">
        <v>63</v>
      </c>
      <c r="T270" s="39">
        <v>64881</v>
      </c>
      <c r="U270" s="39">
        <v>23951</v>
      </c>
      <c r="V270" s="34"/>
      <c r="W270" s="34"/>
      <c r="X270" s="39">
        <v>7146.5</v>
      </c>
      <c r="Y270" s="50">
        <f>+IFERROR(X270/U270,0)</f>
        <v>0.29838002588618429</v>
      </c>
      <c r="Z270" s="49">
        <f>+U270-X270</f>
        <v>16804.5</v>
      </c>
      <c r="AA270" s="48"/>
      <c r="AB270" s="39">
        <v>7146.5</v>
      </c>
      <c r="AC270" s="49">
        <v>16804.5</v>
      </c>
      <c r="AD270" s="39">
        <v>7146.5</v>
      </c>
      <c r="AE270" s="48"/>
      <c r="AF270" s="49">
        <v>7146.5</v>
      </c>
      <c r="AG270" s="50">
        <f>+IFERROR(AF270/U270,0)</f>
        <v>0.29838002588618429</v>
      </c>
      <c r="AH270" s="49">
        <f>+Tabla1[[#This Row],[PIM]]-Tabla1[[#This Row],[DEVENGADO2]]</f>
        <v>16804.5</v>
      </c>
      <c r="AI270" s="35">
        <v>0</v>
      </c>
      <c r="AJ270" s="35">
        <v>0</v>
      </c>
      <c r="AK270" s="35">
        <v>0</v>
      </c>
      <c r="AL270" s="35">
        <v>0</v>
      </c>
      <c r="AM270" s="35">
        <v>0</v>
      </c>
      <c r="AN270" s="35">
        <v>0</v>
      </c>
      <c r="AO270" s="35">
        <v>7146.5</v>
      </c>
      <c r="AP270" s="35">
        <v>0</v>
      </c>
      <c r="AQ270" s="35">
        <v>0</v>
      </c>
      <c r="AR270" s="35">
        <v>0</v>
      </c>
      <c r="AS270" s="35">
        <v>0</v>
      </c>
      <c r="AT270" s="35">
        <v>0</v>
      </c>
      <c r="AU270" s="35">
        <v>16804.5</v>
      </c>
      <c r="AV270" s="41">
        <f t="shared" si="12"/>
        <v>23951</v>
      </c>
      <c r="AW270" s="41">
        <f>+U270-AV270</f>
        <v>0</v>
      </c>
    </row>
    <row r="271" spans="1:49" x14ac:dyDescent="0.3">
      <c r="A271" s="42" t="s">
        <v>3</v>
      </c>
      <c r="B271" s="43" t="s">
        <v>0</v>
      </c>
      <c r="C271" s="44" t="s">
        <v>423</v>
      </c>
      <c r="D271" s="45" t="s">
        <v>243</v>
      </c>
      <c r="E271" s="44" t="s">
        <v>19</v>
      </c>
      <c r="F271" s="44" t="s">
        <v>574</v>
      </c>
      <c r="G271" s="44" t="s">
        <v>4215</v>
      </c>
      <c r="H271" s="45" t="s">
        <v>91</v>
      </c>
      <c r="I271" s="45" t="s">
        <v>579</v>
      </c>
      <c r="J271" s="45" t="s">
        <v>430</v>
      </c>
      <c r="K271" s="45" t="s">
        <v>430</v>
      </c>
      <c r="L271" s="44" t="s">
        <v>430</v>
      </c>
      <c r="M271" s="44" t="s">
        <v>593</v>
      </c>
      <c r="N271" s="46" t="s">
        <v>270</v>
      </c>
      <c r="O271" s="45" t="s">
        <v>430</v>
      </c>
      <c r="P271" s="45" t="s">
        <v>393</v>
      </c>
      <c r="Q271" s="45" t="s">
        <v>67</v>
      </c>
      <c r="R271" s="47" t="s">
        <v>24</v>
      </c>
      <c r="S271" s="38" t="s">
        <v>66</v>
      </c>
      <c r="T271" s="39">
        <v>47080</v>
      </c>
      <c r="U271" s="39">
        <v>47080</v>
      </c>
      <c r="V271" s="34"/>
      <c r="W271" s="34"/>
      <c r="X271" s="39">
        <v>15100</v>
      </c>
      <c r="Y271" s="50">
        <f>+IFERROR(X271/U271,0)</f>
        <v>0.32073067119796089</v>
      </c>
      <c r="Z271" s="49">
        <f>+U271-X271</f>
        <v>31980</v>
      </c>
      <c r="AA271" s="48"/>
      <c r="AB271" s="39">
        <v>15100</v>
      </c>
      <c r="AC271" s="49">
        <v>31980</v>
      </c>
      <c r="AD271" s="39">
        <v>7013.3200000000006</v>
      </c>
      <c r="AE271" s="48"/>
      <c r="AF271" s="49">
        <v>7013.3200000000006</v>
      </c>
      <c r="AG271" s="50">
        <f>+IFERROR(AF271/U271,0)</f>
        <v>0.14896601529311812</v>
      </c>
      <c r="AH271" s="49">
        <f>+Tabla1[[#This Row],[PIM]]-Tabla1[[#This Row],[DEVENGADO2]]</f>
        <v>40066.68</v>
      </c>
      <c r="AI271" s="35">
        <v>3000</v>
      </c>
      <c r="AJ271" s="35">
        <v>804.62</v>
      </c>
      <c r="AK271" s="35">
        <v>1342</v>
      </c>
      <c r="AL271" s="35">
        <v>463.6</v>
      </c>
      <c r="AM271" s="35">
        <v>0</v>
      </c>
      <c r="AN271" s="35">
        <v>438.1</v>
      </c>
      <c r="AO271" s="35">
        <v>965</v>
      </c>
      <c r="AP271" s="35">
        <v>0</v>
      </c>
      <c r="AQ271" s="35">
        <v>3923.33</v>
      </c>
      <c r="AR271" s="35">
        <v>3923.33</v>
      </c>
      <c r="AS271" s="35">
        <v>3923.33</v>
      </c>
      <c r="AT271" s="35">
        <v>3923.33</v>
      </c>
      <c r="AU271" s="35">
        <v>24373.360000000001</v>
      </c>
      <c r="AV271" s="41">
        <f t="shared" ref="AV271" si="13">+SUM(AI271:AU271)</f>
        <v>47080</v>
      </c>
      <c r="AW271" s="41">
        <f>+U271-AV271</f>
        <v>0</v>
      </c>
    </row>
    <row r="272" spans="1:49" x14ac:dyDescent="0.3">
      <c r="A272" s="42" t="s">
        <v>3</v>
      </c>
      <c r="B272" s="43" t="s">
        <v>0</v>
      </c>
      <c r="C272" s="44" t="s">
        <v>423</v>
      </c>
      <c r="D272" s="45" t="s">
        <v>243</v>
      </c>
      <c r="E272" s="44" t="s">
        <v>19</v>
      </c>
      <c r="F272" s="44" t="s">
        <v>574</v>
      </c>
      <c r="G272" s="44" t="s">
        <v>4215</v>
      </c>
      <c r="H272" s="45" t="s">
        <v>91</v>
      </c>
      <c r="I272" s="45" t="s">
        <v>579</v>
      </c>
      <c r="J272" s="45" t="s">
        <v>430</v>
      </c>
      <c r="K272" s="45" t="s">
        <v>430</v>
      </c>
      <c r="L272" s="44" t="s">
        <v>430</v>
      </c>
      <c r="M272" s="44" t="s">
        <v>593</v>
      </c>
      <c r="N272" s="46" t="s">
        <v>270</v>
      </c>
      <c r="O272" s="45" t="s">
        <v>430</v>
      </c>
      <c r="P272" s="45" t="s">
        <v>393</v>
      </c>
      <c r="Q272" s="45" t="s">
        <v>69</v>
      </c>
      <c r="R272" s="47" t="s">
        <v>68</v>
      </c>
      <c r="S272" s="38" t="s">
        <v>70</v>
      </c>
      <c r="T272" s="39">
        <v>76600</v>
      </c>
      <c r="U272" s="39">
        <v>1329</v>
      </c>
      <c r="V272" s="34"/>
      <c r="W272" s="34"/>
      <c r="X272" s="39">
        <v>1329</v>
      </c>
      <c r="Y272" s="50">
        <f>+IFERROR(X272/U272,0)</f>
        <v>1</v>
      </c>
      <c r="Z272" s="49">
        <f>+U272-X272</f>
        <v>0</v>
      </c>
      <c r="AA272" s="48"/>
      <c r="AB272" s="39">
        <v>1329</v>
      </c>
      <c r="AC272" s="49">
        <v>0</v>
      </c>
      <c r="AD272" s="39">
        <v>1329</v>
      </c>
      <c r="AE272" s="48"/>
      <c r="AF272" s="49">
        <v>1329</v>
      </c>
      <c r="AG272" s="50">
        <f>+IFERROR(AF272/U272,0)</f>
        <v>1</v>
      </c>
      <c r="AH272" s="49">
        <f>+Tabla1[[#This Row],[PIM]]-Tabla1[[#This Row],[DEVENGADO2]]</f>
        <v>0</v>
      </c>
      <c r="AI272" s="35">
        <v>0</v>
      </c>
      <c r="AJ272" s="35">
        <v>0</v>
      </c>
      <c r="AK272" s="35">
        <v>0</v>
      </c>
      <c r="AL272" s="35">
        <v>0</v>
      </c>
      <c r="AM272" s="35">
        <v>0</v>
      </c>
      <c r="AN272" s="35">
        <v>0</v>
      </c>
      <c r="AO272" s="35">
        <v>1329</v>
      </c>
      <c r="AP272" s="35">
        <v>0</v>
      </c>
      <c r="AQ272" s="35">
        <v>0</v>
      </c>
      <c r="AR272" s="35">
        <v>0</v>
      </c>
      <c r="AS272" s="35">
        <v>0</v>
      </c>
      <c r="AT272" s="35">
        <v>0</v>
      </c>
      <c r="AU272" s="35">
        <v>0</v>
      </c>
      <c r="AV272" s="41">
        <f t="shared" ref="AV272" si="14">+SUM(AI272:AU272)</f>
        <v>1329</v>
      </c>
      <c r="AW272" s="41">
        <f>+U272-AV272</f>
        <v>0</v>
      </c>
    </row>
    <row r="273" spans="1:49" x14ac:dyDescent="0.3">
      <c r="A273" s="42" t="s">
        <v>3</v>
      </c>
      <c r="B273" s="43" t="s">
        <v>0</v>
      </c>
      <c r="C273" s="44" t="s">
        <v>423</v>
      </c>
      <c r="D273" s="45" t="s">
        <v>243</v>
      </c>
      <c r="E273" s="44" t="s">
        <v>19</v>
      </c>
      <c r="F273" s="44" t="s">
        <v>574</v>
      </c>
      <c r="G273" s="44" t="s">
        <v>4215</v>
      </c>
      <c r="H273" s="45" t="s">
        <v>91</v>
      </c>
      <c r="I273" s="45" t="s">
        <v>579</v>
      </c>
      <c r="J273" s="45" t="s">
        <v>430</v>
      </c>
      <c r="K273" s="45" t="s">
        <v>430</v>
      </c>
      <c r="L273" s="44" t="s">
        <v>430</v>
      </c>
      <c r="M273" s="44" t="s">
        <v>593</v>
      </c>
      <c r="N273" s="46" t="s">
        <v>270</v>
      </c>
      <c r="O273" s="45" t="s">
        <v>430</v>
      </c>
      <c r="P273" s="45" t="s">
        <v>393</v>
      </c>
      <c r="Q273" s="45" t="s">
        <v>75</v>
      </c>
      <c r="R273" s="47" t="s">
        <v>74</v>
      </c>
      <c r="S273" s="38" t="s">
        <v>76</v>
      </c>
      <c r="T273" s="39">
        <v>2620</v>
      </c>
      <c r="U273" s="39">
        <v>536</v>
      </c>
      <c r="V273" s="34"/>
      <c r="W273" s="34"/>
      <c r="X273" s="39">
        <v>536</v>
      </c>
      <c r="Y273" s="50">
        <f>+IFERROR(X273/U273,0)</f>
        <v>1</v>
      </c>
      <c r="Z273" s="49">
        <f>+U273-X273</f>
        <v>0</v>
      </c>
      <c r="AA273" s="48"/>
      <c r="AB273" s="39">
        <v>536</v>
      </c>
      <c r="AC273" s="49">
        <v>0</v>
      </c>
      <c r="AD273" s="39">
        <v>536</v>
      </c>
      <c r="AE273" s="48"/>
      <c r="AF273" s="49">
        <v>536</v>
      </c>
      <c r="AG273" s="50">
        <f>+IFERROR(AF273/U273,0)</f>
        <v>1</v>
      </c>
      <c r="AH273" s="49">
        <f>+Tabla1[[#This Row],[PIM]]-Tabla1[[#This Row],[DEVENGADO2]]</f>
        <v>0</v>
      </c>
      <c r="AI273" s="35">
        <v>0</v>
      </c>
      <c r="AJ273" s="35">
        <v>0</v>
      </c>
      <c r="AK273" s="35">
        <v>0</v>
      </c>
      <c r="AL273" s="35">
        <v>0</v>
      </c>
      <c r="AM273" s="35">
        <v>0</v>
      </c>
      <c r="AN273" s="35">
        <v>0</v>
      </c>
      <c r="AO273" s="35">
        <v>536</v>
      </c>
      <c r="AP273" s="35">
        <v>0</v>
      </c>
      <c r="AQ273" s="35">
        <v>0</v>
      </c>
      <c r="AR273" s="35">
        <v>0</v>
      </c>
      <c r="AS273" s="35">
        <v>0</v>
      </c>
      <c r="AT273" s="35">
        <v>0</v>
      </c>
      <c r="AU273" s="35">
        <v>0</v>
      </c>
      <c r="AV273" s="41">
        <f t="shared" si="12"/>
        <v>536</v>
      </c>
      <c r="AW273" s="41">
        <f>+U273-AV273</f>
        <v>0</v>
      </c>
    </row>
    <row r="274" spans="1:49" x14ac:dyDescent="0.3">
      <c r="A274" s="42" t="s">
        <v>3</v>
      </c>
      <c r="B274" s="43" t="s">
        <v>0</v>
      </c>
      <c r="C274" s="44" t="s">
        <v>423</v>
      </c>
      <c r="D274" s="45" t="s">
        <v>243</v>
      </c>
      <c r="E274" s="44" t="s">
        <v>19</v>
      </c>
      <c r="F274" s="44" t="s">
        <v>574</v>
      </c>
      <c r="G274" s="44" t="s">
        <v>4215</v>
      </c>
      <c r="H274" s="45" t="s">
        <v>80</v>
      </c>
      <c r="I274" s="45" t="s">
        <v>579</v>
      </c>
      <c r="J274" s="45" t="s">
        <v>430</v>
      </c>
      <c r="K274" s="45" t="s">
        <v>430</v>
      </c>
      <c r="L274" s="44" t="s">
        <v>430</v>
      </c>
      <c r="M274" s="44" t="s">
        <v>593</v>
      </c>
      <c r="N274" s="46" t="s">
        <v>270</v>
      </c>
      <c r="O274" s="45" t="s">
        <v>430</v>
      </c>
      <c r="P274" s="45" t="s">
        <v>393</v>
      </c>
      <c r="Q274" s="45" t="s">
        <v>82</v>
      </c>
      <c r="R274" s="47" t="s">
        <v>81</v>
      </c>
      <c r="S274" s="38" t="s">
        <v>80</v>
      </c>
      <c r="T274" s="39">
        <v>8500</v>
      </c>
      <c r="U274" s="39">
        <v>42651</v>
      </c>
      <c r="V274" s="34"/>
      <c r="W274" s="34"/>
      <c r="X274" s="39">
        <v>41373</v>
      </c>
      <c r="Y274" s="50">
        <f>+IFERROR(X274/U274,0)</f>
        <v>0.97003587254695078</v>
      </c>
      <c r="Z274" s="49">
        <f>+U274-X274</f>
        <v>1278</v>
      </c>
      <c r="AA274" s="48"/>
      <c r="AB274" s="39">
        <v>41373</v>
      </c>
      <c r="AC274" s="49">
        <v>1278</v>
      </c>
      <c r="AD274" s="39">
        <v>41373</v>
      </c>
      <c r="AE274" s="48"/>
      <c r="AF274" s="49">
        <v>41373</v>
      </c>
      <c r="AG274" s="50">
        <f>+IFERROR(AF274/U274,0)</f>
        <v>0.97003587254695078</v>
      </c>
      <c r="AH274" s="49">
        <f>+Tabla1[[#This Row],[PIM]]-Tabla1[[#This Row],[DEVENGADO2]]</f>
        <v>1278</v>
      </c>
      <c r="AI274" s="35">
        <v>0</v>
      </c>
      <c r="AJ274" s="35">
        <v>0</v>
      </c>
      <c r="AK274" s="35">
        <v>0</v>
      </c>
      <c r="AL274" s="35">
        <v>0</v>
      </c>
      <c r="AM274" s="35">
        <v>37098</v>
      </c>
      <c r="AN274" s="35">
        <v>0</v>
      </c>
      <c r="AO274" s="35">
        <v>4275</v>
      </c>
      <c r="AP274" s="35">
        <v>0</v>
      </c>
      <c r="AQ274" s="35">
        <v>1278</v>
      </c>
      <c r="AR274" s="35">
        <v>0</v>
      </c>
      <c r="AS274" s="35">
        <v>0</v>
      </c>
      <c r="AT274" s="35">
        <v>0</v>
      </c>
      <c r="AU274" s="35">
        <v>0</v>
      </c>
      <c r="AV274" s="41">
        <f t="shared" ref="AV274" si="15">+SUM(AI274:AU274)</f>
        <v>42651</v>
      </c>
      <c r="AW274" s="41">
        <f>+U274-AV274</f>
        <v>0</v>
      </c>
    </row>
    <row r="275" spans="1:49" x14ac:dyDescent="0.3">
      <c r="A275" s="42" t="s">
        <v>3</v>
      </c>
      <c r="B275" s="43" t="s">
        <v>0</v>
      </c>
      <c r="C275" s="44" t="s">
        <v>423</v>
      </c>
      <c r="D275" s="45" t="s">
        <v>243</v>
      </c>
      <c r="E275" s="44" t="s">
        <v>19</v>
      </c>
      <c r="F275" s="44" t="s">
        <v>574</v>
      </c>
      <c r="G275" s="44" t="s">
        <v>4215</v>
      </c>
      <c r="H275" s="45" t="s">
        <v>91</v>
      </c>
      <c r="I275" s="45" t="s">
        <v>579</v>
      </c>
      <c r="J275" s="45" t="s">
        <v>430</v>
      </c>
      <c r="K275" s="45" t="s">
        <v>430</v>
      </c>
      <c r="L275" s="44" t="s">
        <v>430</v>
      </c>
      <c r="M275" s="44" t="s">
        <v>593</v>
      </c>
      <c r="N275" s="46" t="s">
        <v>270</v>
      </c>
      <c r="O275" s="45" t="s">
        <v>430</v>
      </c>
      <c r="P275" s="45" t="s">
        <v>393</v>
      </c>
      <c r="Q275" s="45" t="s">
        <v>84</v>
      </c>
      <c r="R275" s="47" t="s">
        <v>83</v>
      </c>
      <c r="S275" s="38" t="s">
        <v>85</v>
      </c>
      <c r="T275" s="39">
        <v>800</v>
      </c>
      <c r="U275" s="39">
        <v>800</v>
      </c>
      <c r="V275" s="34"/>
      <c r="W275" s="34"/>
      <c r="X275" s="39">
        <v>0</v>
      </c>
      <c r="Y275" s="50">
        <f>+IFERROR(X275/U275,0)</f>
        <v>0</v>
      </c>
      <c r="Z275" s="49">
        <f>+U275-X275</f>
        <v>800</v>
      </c>
      <c r="AA275" s="48"/>
      <c r="AB275" s="39">
        <v>0</v>
      </c>
      <c r="AC275" s="49">
        <v>800</v>
      </c>
      <c r="AD275" s="39">
        <v>0</v>
      </c>
      <c r="AE275" s="48"/>
      <c r="AF275" s="49">
        <v>0</v>
      </c>
      <c r="AG275" s="50">
        <f>+IFERROR(AF275/U275,0)</f>
        <v>0</v>
      </c>
      <c r="AH275" s="49">
        <f>+Tabla1[[#This Row],[PIM]]-Tabla1[[#This Row],[DEVENGADO2]]</f>
        <v>800</v>
      </c>
      <c r="AI275" s="35">
        <v>0</v>
      </c>
      <c r="AJ275" s="35">
        <v>0</v>
      </c>
      <c r="AK275" s="35">
        <v>0</v>
      </c>
      <c r="AL275" s="35">
        <v>0</v>
      </c>
      <c r="AM275" s="35">
        <v>0</v>
      </c>
      <c r="AN275" s="35">
        <v>0</v>
      </c>
      <c r="AO275" s="35">
        <v>0</v>
      </c>
      <c r="AP275" s="35">
        <v>0</v>
      </c>
      <c r="AQ275" s="35">
        <v>0</v>
      </c>
      <c r="AR275" s="35">
        <v>0</v>
      </c>
      <c r="AS275" s="35">
        <v>0</v>
      </c>
      <c r="AT275" s="35">
        <v>0</v>
      </c>
      <c r="AU275" s="35">
        <v>800</v>
      </c>
      <c r="AV275" s="41">
        <f t="shared" si="12"/>
        <v>800</v>
      </c>
      <c r="AW275" s="41">
        <f>+U275-AV275</f>
        <v>0</v>
      </c>
    </row>
    <row r="276" spans="1:49" x14ac:dyDescent="0.3">
      <c r="A276" s="42" t="s">
        <v>3</v>
      </c>
      <c r="B276" s="43" t="s">
        <v>0</v>
      </c>
      <c r="C276" s="44" t="s">
        <v>423</v>
      </c>
      <c r="D276" s="45" t="s">
        <v>243</v>
      </c>
      <c r="E276" s="44" t="s">
        <v>19</v>
      </c>
      <c r="F276" s="44" t="s">
        <v>574</v>
      </c>
      <c r="G276" s="44" t="s">
        <v>4215</v>
      </c>
      <c r="H276" s="45" t="s">
        <v>91</v>
      </c>
      <c r="I276" s="45" t="s">
        <v>579</v>
      </c>
      <c r="J276" s="45" t="s">
        <v>430</v>
      </c>
      <c r="K276" s="45" t="s">
        <v>430</v>
      </c>
      <c r="L276" s="44" t="s">
        <v>430</v>
      </c>
      <c r="M276" s="44" t="s">
        <v>593</v>
      </c>
      <c r="N276" s="46" t="s">
        <v>270</v>
      </c>
      <c r="O276" s="45" t="s">
        <v>430</v>
      </c>
      <c r="P276" s="45" t="s">
        <v>393</v>
      </c>
      <c r="Q276" s="45" t="s">
        <v>40</v>
      </c>
      <c r="R276" s="47" t="s">
        <v>39</v>
      </c>
      <c r="S276" s="38" t="s">
        <v>41</v>
      </c>
      <c r="T276" s="39">
        <v>0</v>
      </c>
      <c r="U276" s="39">
        <v>92</v>
      </c>
      <c r="V276" s="34"/>
      <c r="W276" s="34"/>
      <c r="X276" s="39">
        <v>91.4</v>
      </c>
      <c r="Y276" s="50">
        <f>+IFERROR(X276/U276,0)</f>
        <v>0.99347826086956526</v>
      </c>
      <c r="Z276" s="49">
        <f>+U276-X276</f>
        <v>0.59999999999999432</v>
      </c>
      <c r="AA276" s="48"/>
      <c r="AB276" s="39">
        <v>91.4</v>
      </c>
      <c r="AC276" s="49">
        <v>0.59999999999999432</v>
      </c>
      <c r="AD276" s="39">
        <v>91.4</v>
      </c>
      <c r="AE276" s="48"/>
      <c r="AF276" s="49">
        <v>0</v>
      </c>
      <c r="AG276" s="50">
        <f>+IFERROR(AF276/U276,0)</f>
        <v>0</v>
      </c>
      <c r="AH276" s="49">
        <f>+Tabla1[[#This Row],[PIM]]-Tabla1[[#This Row],[DEVENGADO2]]</f>
        <v>92</v>
      </c>
      <c r="AI276" s="35">
        <v>0</v>
      </c>
      <c r="AJ276" s="35">
        <v>0</v>
      </c>
      <c r="AK276" s="35">
        <v>0</v>
      </c>
      <c r="AL276" s="35">
        <v>0</v>
      </c>
      <c r="AM276" s="35">
        <v>0</v>
      </c>
      <c r="AN276" s="35">
        <v>0</v>
      </c>
      <c r="AO276" s="35">
        <v>0</v>
      </c>
      <c r="AP276" s="35">
        <v>0</v>
      </c>
      <c r="AQ276" s="35">
        <v>91.4</v>
      </c>
      <c r="AR276" s="35">
        <v>0</v>
      </c>
      <c r="AS276" s="35">
        <v>0</v>
      </c>
      <c r="AT276" s="35">
        <v>0</v>
      </c>
      <c r="AU276" s="35">
        <v>0.59999999999999432</v>
      </c>
      <c r="AV276" s="41">
        <f t="shared" ref="AV276:AV278" si="16">+SUM(AI276:AU276)</f>
        <v>92</v>
      </c>
      <c r="AW276" s="41">
        <f>+U276-AV276</f>
        <v>0</v>
      </c>
    </row>
    <row r="277" spans="1:49" x14ac:dyDescent="0.3">
      <c r="A277" s="42" t="s">
        <v>3</v>
      </c>
      <c r="B277" s="43" t="s">
        <v>0</v>
      </c>
      <c r="C277" s="44" t="s">
        <v>423</v>
      </c>
      <c r="D277" s="45" t="s">
        <v>243</v>
      </c>
      <c r="E277" s="44" t="s">
        <v>19</v>
      </c>
      <c r="F277" s="44" t="s">
        <v>574</v>
      </c>
      <c r="G277" s="44" t="s">
        <v>4215</v>
      </c>
      <c r="H277" s="45" t="s">
        <v>91</v>
      </c>
      <c r="I277" s="45" t="s">
        <v>579</v>
      </c>
      <c r="J277" s="45" t="s">
        <v>430</v>
      </c>
      <c r="K277" s="45" t="s">
        <v>430</v>
      </c>
      <c r="L277" s="44" t="s">
        <v>430</v>
      </c>
      <c r="M277" s="44" t="s">
        <v>593</v>
      </c>
      <c r="N277" s="46" t="s">
        <v>270</v>
      </c>
      <c r="O277" s="45" t="s">
        <v>430</v>
      </c>
      <c r="P277" s="45" t="s">
        <v>393</v>
      </c>
      <c r="Q277" s="45" t="s">
        <v>87</v>
      </c>
      <c r="R277" s="47" t="s">
        <v>86</v>
      </c>
      <c r="S277" s="38" t="s">
        <v>88</v>
      </c>
      <c r="T277" s="39">
        <v>0</v>
      </c>
      <c r="U277" s="39">
        <v>3372</v>
      </c>
      <c r="V277" s="34"/>
      <c r="W277" s="34"/>
      <c r="X277" s="39">
        <v>3371.6</v>
      </c>
      <c r="Y277" s="50">
        <f>+IFERROR(X277/U277,0)</f>
        <v>0.99988137603795968</v>
      </c>
      <c r="Z277" s="49">
        <f>+U277-X277</f>
        <v>0.40000000000009095</v>
      </c>
      <c r="AA277" s="48"/>
      <c r="AB277" s="39">
        <v>3371.6</v>
      </c>
      <c r="AC277" s="49">
        <v>0.40000000000009095</v>
      </c>
      <c r="AD277" s="39">
        <v>3371.6</v>
      </c>
      <c r="AE277" s="48"/>
      <c r="AF277" s="49">
        <v>2138</v>
      </c>
      <c r="AG277" s="50">
        <f>+IFERROR(AF277/U277,0)</f>
        <v>0.63404507710557534</v>
      </c>
      <c r="AH277" s="49">
        <f>+Tabla1[[#This Row],[PIM]]-Tabla1[[#This Row],[DEVENGADO2]]</f>
        <v>1234</v>
      </c>
      <c r="AI277" s="35">
        <v>0</v>
      </c>
      <c r="AJ277" s="35">
        <v>0</v>
      </c>
      <c r="AK277" s="35">
        <v>0</v>
      </c>
      <c r="AL277" s="35">
        <v>0</v>
      </c>
      <c r="AM277" s="35">
        <v>0</v>
      </c>
      <c r="AN277" s="35">
        <v>0</v>
      </c>
      <c r="AO277" s="35">
        <v>2138</v>
      </c>
      <c r="AP277" s="35">
        <v>0</v>
      </c>
      <c r="AQ277" s="35">
        <v>0</v>
      </c>
      <c r="AR277" s="35">
        <v>0</v>
      </c>
      <c r="AS277" s="35">
        <v>0</v>
      </c>
      <c r="AT277" s="35">
        <v>0</v>
      </c>
      <c r="AU277" s="35">
        <v>1234</v>
      </c>
      <c r="AV277" s="41">
        <f t="shared" si="16"/>
        <v>3372</v>
      </c>
      <c r="AW277" s="41">
        <f>+U277-AV277</f>
        <v>0</v>
      </c>
    </row>
    <row r="278" spans="1:49" x14ac:dyDescent="0.3">
      <c r="A278" s="42" t="s">
        <v>3</v>
      </c>
      <c r="B278" s="43" t="s">
        <v>0</v>
      </c>
      <c r="C278" s="44" t="s">
        <v>423</v>
      </c>
      <c r="D278" s="45" t="s">
        <v>243</v>
      </c>
      <c r="E278" s="44" t="s">
        <v>19</v>
      </c>
      <c r="F278" s="44" t="s">
        <v>574</v>
      </c>
      <c r="G278" s="44" t="s">
        <v>4215</v>
      </c>
      <c r="H278" s="45" t="s">
        <v>91</v>
      </c>
      <c r="I278" s="45" t="s">
        <v>579</v>
      </c>
      <c r="J278" s="45" t="s">
        <v>430</v>
      </c>
      <c r="K278" s="45" t="s">
        <v>430</v>
      </c>
      <c r="L278" s="44" t="s">
        <v>430</v>
      </c>
      <c r="M278" s="44" t="s">
        <v>593</v>
      </c>
      <c r="N278" s="46" t="s">
        <v>270</v>
      </c>
      <c r="O278" s="45" t="s">
        <v>430</v>
      </c>
      <c r="P278" s="45" t="s">
        <v>393</v>
      </c>
      <c r="Q278" s="45" t="s">
        <v>90</v>
      </c>
      <c r="R278" s="47" t="s">
        <v>89</v>
      </c>
      <c r="S278" s="38" t="s">
        <v>91</v>
      </c>
      <c r="T278" s="39">
        <v>270</v>
      </c>
      <c r="U278" s="39">
        <v>4080</v>
      </c>
      <c r="V278" s="34"/>
      <c r="W278" s="34"/>
      <c r="X278" s="39">
        <v>0</v>
      </c>
      <c r="Y278" s="50">
        <f>+IFERROR(X278/U278,0)</f>
        <v>0</v>
      </c>
      <c r="Z278" s="49">
        <f>+U278-X278</f>
        <v>4080</v>
      </c>
      <c r="AA278" s="48"/>
      <c r="AB278" s="39">
        <v>0</v>
      </c>
      <c r="AC278" s="49">
        <v>4080</v>
      </c>
      <c r="AD278" s="39">
        <v>0</v>
      </c>
      <c r="AE278" s="48"/>
      <c r="AF278" s="49">
        <v>0</v>
      </c>
      <c r="AG278" s="50">
        <f>+IFERROR(AF278/U278,0)</f>
        <v>0</v>
      </c>
      <c r="AH278" s="49">
        <f>+Tabla1[[#This Row],[PIM]]-Tabla1[[#This Row],[DEVENGADO2]]</f>
        <v>4080</v>
      </c>
      <c r="AI278" s="35">
        <v>0</v>
      </c>
      <c r="AJ278" s="35">
        <v>0</v>
      </c>
      <c r="AK278" s="35">
        <v>0</v>
      </c>
      <c r="AL278" s="35">
        <v>0</v>
      </c>
      <c r="AM278" s="35">
        <v>0</v>
      </c>
      <c r="AN278" s="35">
        <v>0</v>
      </c>
      <c r="AO278" s="35">
        <v>0</v>
      </c>
      <c r="AP278" s="35">
        <v>3810</v>
      </c>
      <c r="AQ278" s="35">
        <v>0</v>
      </c>
      <c r="AR278" s="35">
        <v>0</v>
      </c>
      <c r="AS278" s="35">
        <v>0</v>
      </c>
      <c r="AT278" s="35">
        <v>0</v>
      </c>
      <c r="AU278" s="35">
        <v>270</v>
      </c>
      <c r="AV278" s="41">
        <f t="shared" si="16"/>
        <v>4080</v>
      </c>
      <c r="AW278" s="41">
        <f>+U278-AV278</f>
        <v>0</v>
      </c>
    </row>
    <row r="279" spans="1:49" x14ac:dyDescent="0.3">
      <c r="A279" s="42" t="s">
        <v>3</v>
      </c>
      <c r="B279" s="43" t="s">
        <v>0</v>
      </c>
      <c r="C279" s="44" t="s">
        <v>423</v>
      </c>
      <c r="D279" s="45" t="s">
        <v>243</v>
      </c>
      <c r="E279" s="44" t="s">
        <v>19</v>
      </c>
      <c r="F279" s="44" t="s">
        <v>574</v>
      </c>
      <c r="G279" s="44" t="s">
        <v>4215</v>
      </c>
      <c r="H279" s="45" t="s">
        <v>580</v>
      </c>
      <c r="I279" s="45" t="s">
        <v>579</v>
      </c>
      <c r="J279" s="45" t="s">
        <v>430</v>
      </c>
      <c r="K279" s="45" t="s">
        <v>430</v>
      </c>
      <c r="L279" s="44" t="s">
        <v>430</v>
      </c>
      <c r="M279" s="44" t="s">
        <v>593</v>
      </c>
      <c r="N279" s="46" t="s">
        <v>270</v>
      </c>
      <c r="O279" s="45" t="s">
        <v>430</v>
      </c>
      <c r="P279" s="45" t="s">
        <v>393</v>
      </c>
      <c r="Q279" s="45" t="s">
        <v>95</v>
      </c>
      <c r="R279" s="47" t="s">
        <v>25</v>
      </c>
      <c r="S279" s="38" t="s">
        <v>92</v>
      </c>
      <c r="T279" s="39">
        <v>82120</v>
      </c>
      <c r="U279" s="39">
        <v>82120</v>
      </c>
      <c r="V279" s="34"/>
      <c r="W279" s="34"/>
      <c r="X279" s="39">
        <v>82120</v>
      </c>
      <c r="Y279" s="50">
        <f>+IFERROR(X279/U279,0)</f>
        <v>1</v>
      </c>
      <c r="Z279" s="49">
        <f>+U279-X279</f>
        <v>0</v>
      </c>
      <c r="AA279" s="48"/>
      <c r="AB279" s="39">
        <v>74060</v>
      </c>
      <c r="AC279" s="49">
        <v>8060</v>
      </c>
      <c r="AD279" s="39">
        <v>5103.96</v>
      </c>
      <c r="AE279" s="48"/>
      <c r="AF279" s="49">
        <v>3977.31</v>
      </c>
      <c r="AG279" s="50">
        <f>+IFERROR(AF279/U279,0)</f>
        <v>4.8432903068679978E-2</v>
      </c>
      <c r="AH279" s="49">
        <f>+Tabla1[[#This Row],[PIM]]-Tabla1[[#This Row],[DEVENGADO2]]</f>
        <v>78142.69</v>
      </c>
      <c r="AI279" s="35">
        <v>0</v>
      </c>
      <c r="AJ279" s="35">
        <v>0</v>
      </c>
      <c r="AK279" s="35">
        <v>0</v>
      </c>
      <c r="AL279" s="35">
        <v>1742.75</v>
      </c>
      <c r="AM279" s="35">
        <v>2034.56</v>
      </c>
      <c r="AN279" s="35">
        <v>0</v>
      </c>
      <c r="AO279" s="35">
        <v>200</v>
      </c>
      <c r="AP279" s="35">
        <v>0</v>
      </c>
      <c r="AQ279" s="35">
        <v>9000</v>
      </c>
      <c r="AR279" s="35">
        <v>9000</v>
      </c>
      <c r="AS279" s="35">
        <v>9000</v>
      </c>
      <c r="AT279" s="35">
        <v>9000</v>
      </c>
      <c r="AU279" s="35">
        <v>42142.69</v>
      </c>
      <c r="AV279" s="41">
        <f t="shared" ref="AV279" si="17">+SUM(AI279:AU279)</f>
        <v>82120</v>
      </c>
      <c r="AW279" s="41">
        <f>+U279-AV279</f>
        <v>0</v>
      </c>
    </row>
    <row r="280" spans="1:49" x14ac:dyDescent="0.3">
      <c r="A280" s="42" t="s">
        <v>3</v>
      </c>
      <c r="B280" s="43" t="s">
        <v>0</v>
      </c>
      <c r="C280" s="44" t="s">
        <v>423</v>
      </c>
      <c r="D280" s="45" t="s">
        <v>243</v>
      </c>
      <c r="E280" s="44" t="s">
        <v>19</v>
      </c>
      <c r="F280" s="44" t="s">
        <v>574</v>
      </c>
      <c r="G280" s="44" t="s">
        <v>4215</v>
      </c>
      <c r="H280" s="45" t="s">
        <v>580</v>
      </c>
      <c r="I280" s="45" t="s">
        <v>579</v>
      </c>
      <c r="J280" s="45" t="s">
        <v>430</v>
      </c>
      <c r="K280" s="45" t="s">
        <v>430</v>
      </c>
      <c r="L280" s="44" t="s">
        <v>430</v>
      </c>
      <c r="M280" s="44" t="s">
        <v>593</v>
      </c>
      <c r="N280" s="46" t="s">
        <v>270</v>
      </c>
      <c r="O280" s="45" t="s">
        <v>430</v>
      </c>
      <c r="P280" s="45" t="s">
        <v>393</v>
      </c>
      <c r="Q280" s="45" t="s">
        <v>96</v>
      </c>
      <c r="R280" s="47" t="s">
        <v>26</v>
      </c>
      <c r="S280" s="38" t="s">
        <v>93</v>
      </c>
      <c r="T280" s="39">
        <v>75760</v>
      </c>
      <c r="U280" s="39">
        <v>75760</v>
      </c>
      <c r="V280" s="34"/>
      <c r="W280" s="34"/>
      <c r="X280" s="39">
        <v>75440</v>
      </c>
      <c r="Y280" s="50">
        <f>+IFERROR(X280/U280,0)</f>
        <v>0.9957761351636748</v>
      </c>
      <c r="Z280" s="49">
        <f>+U280-X280</f>
        <v>320</v>
      </c>
      <c r="AA280" s="48"/>
      <c r="AB280" s="39">
        <v>9725.1</v>
      </c>
      <c r="AC280" s="49">
        <v>66034.899999999994</v>
      </c>
      <c r="AD280" s="39">
        <v>9489.1</v>
      </c>
      <c r="AE280" s="48"/>
      <c r="AF280" s="49">
        <v>9489.1</v>
      </c>
      <c r="AG280" s="50">
        <f>+IFERROR(AF280/U280,0)</f>
        <v>0.12525211193241817</v>
      </c>
      <c r="AH280" s="49">
        <f>+Tabla1[[#This Row],[PIM]]-Tabla1[[#This Row],[DEVENGADO2]]</f>
        <v>66270.899999999994</v>
      </c>
      <c r="AI280" s="35">
        <v>0</v>
      </c>
      <c r="AJ280" s="35">
        <v>64</v>
      </c>
      <c r="AK280" s="35">
        <v>320</v>
      </c>
      <c r="AL280" s="35">
        <v>2113.5</v>
      </c>
      <c r="AM280" s="35">
        <v>1634.4</v>
      </c>
      <c r="AN280" s="35">
        <v>2874.8</v>
      </c>
      <c r="AO280" s="35">
        <v>2558</v>
      </c>
      <c r="AP280" s="35">
        <v>0</v>
      </c>
      <c r="AQ280" s="35">
        <v>3840</v>
      </c>
      <c r="AR280" s="35">
        <v>3840</v>
      </c>
      <c r="AS280" s="35">
        <v>3840</v>
      </c>
      <c r="AT280" s="35">
        <v>3840</v>
      </c>
      <c r="AU280" s="35">
        <v>50835.3</v>
      </c>
      <c r="AV280" s="41">
        <f t="shared" ref="AV280" si="18">+SUM(AI280:AU280)</f>
        <v>75760</v>
      </c>
      <c r="AW280" s="41">
        <f>+U280-AV280</f>
        <v>0</v>
      </c>
    </row>
    <row r="281" spans="1:49" x14ac:dyDescent="0.3">
      <c r="A281" s="42" t="s">
        <v>3</v>
      </c>
      <c r="B281" s="43" t="s">
        <v>0</v>
      </c>
      <c r="C281" s="44" t="s">
        <v>423</v>
      </c>
      <c r="D281" s="45" t="s">
        <v>243</v>
      </c>
      <c r="E281" s="44" t="s">
        <v>19</v>
      </c>
      <c r="F281" s="44" t="s">
        <v>574</v>
      </c>
      <c r="G281" s="44" t="s">
        <v>4215</v>
      </c>
      <c r="H281" s="45" t="s">
        <v>170</v>
      </c>
      <c r="I281" s="45" t="s">
        <v>579</v>
      </c>
      <c r="J281" s="45" t="s">
        <v>430</v>
      </c>
      <c r="K281" s="45" t="s">
        <v>430</v>
      </c>
      <c r="L281" s="44" t="s">
        <v>430</v>
      </c>
      <c r="M281" s="44" t="s">
        <v>593</v>
      </c>
      <c r="N281" s="46" t="s">
        <v>270</v>
      </c>
      <c r="O281" s="45" t="s">
        <v>430</v>
      </c>
      <c r="P281" s="45" t="s">
        <v>393</v>
      </c>
      <c r="Q281" s="45" t="s">
        <v>97</v>
      </c>
      <c r="R281" s="47" t="s">
        <v>27</v>
      </c>
      <c r="S281" s="38" t="s">
        <v>94</v>
      </c>
      <c r="T281" s="39">
        <v>12040</v>
      </c>
      <c r="U281" s="39">
        <v>7040</v>
      </c>
      <c r="V281" s="34"/>
      <c r="W281" s="34"/>
      <c r="X281" s="39">
        <v>5470</v>
      </c>
      <c r="Y281" s="50">
        <f>+IFERROR(X281/U281,0)</f>
        <v>0.77698863636363635</v>
      </c>
      <c r="Z281" s="49">
        <f>+U281-X281</f>
        <v>1570</v>
      </c>
      <c r="AA281" s="48"/>
      <c r="AB281" s="39">
        <v>5176.7</v>
      </c>
      <c r="AC281" s="49">
        <v>1863.3000000000002</v>
      </c>
      <c r="AD281" s="39">
        <v>2136.1999999999998</v>
      </c>
      <c r="AE281" s="48"/>
      <c r="AF281" s="49">
        <v>2136.1999999999998</v>
      </c>
      <c r="AG281" s="50">
        <f>+IFERROR(AF281/U281,0)</f>
        <v>0.30343749999999997</v>
      </c>
      <c r="AH281" s="49">
        <f>+Tabla1[[#This Row],[PIM]]-Tabla1[[#This Row],[DEVENGADO2]]</f>
        <v>4903.8</v>
      </c>
      <c r="AI281" s="35">
        <v>0</v>
      </c>
      <c r="AJ281" s="35">
        <v>206</v>
      </c>
      <c r="AK281" s="35">
        <v>440</v>
      </c>
      <c r="AL281" s="35">
        <v>316.3</v>
      </c>
      <c r="AM281" s="35">
        <v>359.8</v>
      </c>
      <c r="AN281" s="35">
        <v>704.4</v>
      </c>
      <c r="AO281" s="35">
        <v>151.5</v>
      </c>
      <c r="AP281" s="35">
        <v>0</v>
      </c>
      <c r="AQ281" s="35">
        <v>1003.33</v>
      </c>
      <c r="AR281" s="35">
        <v>1003.33</v>
      </c>
      <c r="AS281" s="35">
        <v>500</v>
      </c>
      <c r="AT281" s="35">
        <v>500</v>
      </c>
      <c r="AU281" s="35">
        <v>1855.3400000000001</v>
      </c>
      <c r="AV281" s="41">
        <f t="shared" si="12"/>
        <v>7040</v>
      </c>
      <c r="AW281" s="41">
        <f>+U281-AV281</f>
        <v>0</v>
      </c>
    </row>
    <row r="282" spans="1:49" x14ac:dyDescent="0.3">
      <c r="A282" s="42" t="s">
        <v>3</v>
      </c>
      <c r="B282" s="43" t="s">
        <v>0</v>
      </c>
      <c r="C282" s="44" t="s">
        <v>423</v>
      </c>
      <c r="D282" s="45" t="s">
        <v>243</v>
      </c>
      <c r="E282" s="44" t="s">
        <v>19</v>
      </c>
      <c r="F282" s="44" t="s">
        <v>574</v>
      </c>
      <c r="G282" s="44" t="s">
        <v>4215</v>
      </c>
      <c r="H282" s="45" t="s">
        <v>581</v>
      </c>
      <c r="I282" s="45" t="s">
        <v>269</v>
      </c>
      <c r="J282" s="45" t="s">
        <v>430</v>
      </c>
      <c r="K282" s="45" t="s">
        <v>430</v>
      </c>
      <c r="L282" s="44" t="s">
        <v>430</v>
      </c>
      <c r="M282" s="44" t="s">
        <v>593</v>
      </c>
      <c r="N282" s="46" t="s">
        <v>270</v>
      </c>
      <c r="O282" s="45" t="s">
        <v>430</v>
      </c>
      <c r="P282" s="45" t="s">
        <v>393</v>
      </c>
      <c r="Q282" s="45" t="s">
        <v>99</v>
      </c>
      <c r="R282" s="47" t="s">
        <v>98</v>
      </c>
      <c r="S282" s="38" t="s">
        <v>100</v>
      </c>
      <c r="T282" s="39">
        <v>315600</v>
      </c>
      <c r="U282" s="39">
        <v>312937</v>
      </c>
      <c r="V282" s="34"/>
      <c r="W282" s="34"/>
      <c r="X282" s="39">
        <v>225981.15</v>
      </c>
      <c r="Y282" s="50">
        <f>+IFERROR(X282/U282,0)</f>
        <v>0.72212985361270798</v>
      </c>
      <c r="Z282" s="49">
        <f>+U282-X282</f>
        <v>86955.85</v>
      </c>
      <c r="AA282" s="48"/>
      <c r="AB282" s="39">
        <v>225981.15</v>
      </c>
      <c r="AC282" s="49">
        <v>86955.85</v>
      </c>
      <c r="AD282" s="39">
        <v>225981.15</v>
      </c>
      <c r="AE282" s="48"/>
      <c r="AF282" s="49">
        <v>216082.65</v>
      </c>
      <c r="AG282" s="50">
        <f>+IFERROR(AF282/U282,0)</f>
        <v>0.69049888635731793</v>
      </c>
      <c r="AH282" s="49">
        <f>+Tabla1[[#This Row],[PIM]]-Tabla1[[#This Row],[DEVENGADO2]]</f>
        <v>96854.35</v>
      </c>
      <c r="AI282" s="35">
        <v>586.5</v>
      </c>
      <c r="AJ282" s="35">
        <v>584.5</v>
      </c>
      <c r="AK282" s="35">
        <v>0</v>
      </c>
      <c r="AL282" s="35">
        <v>212882.65</v>
      </c>
      <c r="AM282" s="35">
        <v>691</v>
      </c>
      <c r="AN282" s="35">
        <v>620</v>
      </c>
      <c r="AO282" s="35">
        <v>718</v>
      </c>
      <c r="AP282" s="35">
        <v>0</v>
      </c>
      <c r="AQ282" s="35">
        <v>12360.418750000001</v>
      </c>
      <c r="AR282" s="35">
        <v>12360.418750000001</v>
      </c>
      <c r="AS282" s="35">
        <v>12360.418750000001</v>
      </c>
      <c r="AT282" s="35">
        <v>12360.418750000001</v>
      </c>
      <c r="AU282" s="35">
        <v>47412.674999999988</v>
      </c>
      <c r="AV282" s="41">
        <f t="shared" si="12"/>
        <v>312937</v>
      </c>
      <c r="AW282" s="41">
        <f>+U282-AV282</f>
        <v>0</v>
      </c>
    </row>
    <row r="283" spans="1:49" x14ac:dyDescent="0.3">
      <c r="A283" s="42" t="s">
        <v>3</v>
      </c>
      <c r="B283" s="43" t="s">
        <v>0</v>
      </c>
      <c r="C283" s="44" t="s">
        <v>423</v>
      </c>
      <c r="D283" s="45" t="s">
        <v>243</v>
      </c>
      <c r="E283" s="44" t="s">
        <v>19</v>
      </c>
      <c r="F283" s="44" t="s">
        <v>574</v>
      </c>
      <c r="G283" s="44" t="s">
        <v>4215</v>
      </c>
      <c r="H283" s="45" t="s">
        <v>581</v>
      </c>
      <c r="I283" s="45" t="s">
        <v>269</v>
      </c>
      <c r="J283" s="45" t="s">
        <v>430</v>
      </c>
      <c r="K283" s="45" t="s">
        <v>430</v>
      </c>
      <c r="L283" s="44" t="s">
        <v>430</v>
      </c>
      <c r="M283" s="44" t="s">
        <v>593</v>
      </c>
      <c r="N283" s="46" t="s">
        <v>270</v>
      </c>
      <c r="O283" s="45" t="s">
        <v>430</v>
      </c>
      <c r="P283" s="45" t="s">
        <v>393</v>
      </c>
      <c r="Q283" s="45" t="s">
        <v>102</v>
      </c>
      <c r="R283" s="47" t="s">
        <v>101</v>
      </c>
      <c r="S283" s="38" t="s">
        <v>103</v>
      </c>
      <c r="T283" s="39">
        <v>27600</v>
      </c>
      <c r="U283" s="39">
        <v>54280</v>
      </c>
      <c r="V283" s="34"/>
      <c r="W283" s="34"/>
      <c r="X283" s="39">
        <v>23867.8</v>
      </c>
      <c r="Y283" s="50">
        <f>+IFERROR(X283/U283,0)</f>
        <v>0.43971628592483419</v>
      </c>
      <c r="Z283" s="49">
        <f>+U283-X283</f>
        <v>30412.2</v>
      </c>
      <c r="AA283" s="48"/>
      <c r="AB283" s="39">
        <v>23867.8</v>
      </c>
      <c r="AC283" s="49">
        <v>30412.2</v>
      </c>
      <c r="AD283" s="39">
        <v>23867.8</v>
      </c>
      <c r="AE283" s="48"/>
      <c r="AF283" s="49">
        <v>21628.2</v>
      </c>
      <c r="AG283" s="50">
        <f>+IFERROR(AF283/U283,0)</f>
        <v>0.39845615327929257</v>
      </c>
      <c r="AH283" s="49">
        <f>+Tabla1[[#This Row],[PIM]]-Tabla1[[#This Row],[DEVENGADO2]]</f>
        <v>32651.8</v>
      </c>
      <c r="AI283" s="35">
        <v>123.5</v>
      </c>
      <c r="AJ283" s="35">
        <v>123.5</v>
      </c>
      <c r="AK283" s="35">
        <v>202.1</v>
      </c>
      <c r="AL283" s="35">
        <v>438.7</v>
      </c>
      <c r="AM283" s="35">
        <v>157.5</v>
      </c>
      <c r="AN283" s="35">
        <v>147.6</v>
      </c>
      <c r="AO283" s="35">
        <v>20435.3</v>
      </c>
      <c r="AP283" s="35">
        <v>0</v>
      </c>
      <c r="AQ283" s="35">
        <v>6563.8600000000006</v>
      </c>
      <c r="AR283" s="35">
        <v>6563.8600000000006</v>
      </c>
      <c r="AS283" s="35">
        <v>6563.8600000000006</v>
      </c>
      <c r="AT283" s="35">
        <v>6563.8600000000006</v>
      </c>
      <c r="AU283" s="35">
        <v>6396.3600000000006</v>
      </c>
      <c r="AV283" s="41">
        <f t="shared" si="12"/>
        <v>54280</v>
      </c>
      <c r="AW283" s="41">
        <f>+U283-AV283</f>
        <v>0</v>
      </c>
    </row>
    <row r="284" spans="1:49" x14ac:dyDescent="0.3">
      <c r="A284" s="42" t="s">
        <v>3</v>
      </c>
      <c r="B284" s="43" t="s">
        <v>0</v>
      </c>
      <c r="C284" s="44" t="s">
        <v>423</v>
      </c>
      <c r="D284" s="45" t="s">
        <v>243</v>
      </c>
      <c r="E284" s="44" t="s">
        <v>19</v>
      </c>
      <c r="F284" s="44" t="s">
        <v>574</v>
      </c>
      <c r="G284" s="44" t="s">
        <v>4215</v>
      </c>
      <c r="H284" s="45" t="s">
        <v>581</v>
      </c>
      <c r="I284" s="45" t="s">
        <v>269</v>
      </c>
      <c r="J284" s="45" t="s">
        <v>430</v>
      </c>
      <c r="K284" s="45" t="s">
        <v>430</v>
      </c>
      <c r="L284" s="44" t="s">
        <v>430</v>
      </c>
      <c r="M284" s="44" t="s">
        <v>593</v>
      </c>
      <c r="N284" s="46" t="s">
        <v>270</v>
      </c>
      <c r="O284" s="45" t="s">
        <v>430</v>
      </c>
      <c r="P284" s="45" t="s">
        <v>393</v>
      </c>
      <c r="Q284" s="45" t="s">
        <v>108</v>
      </c>
      <c r="R284" s="47" t="s">
        <v>107</v>
      </c>
      <c r="S284" s="38" t="s">
        <v>109</v>
      </c>
      <c r="T284" s="39">
        <v>18000</v>
      </c>
      <c r="U284" s="39">
        <v>18000</v>
      </c>
      <c r="V284" s="34"/>
      <c r="W284" s="34"/>
      <c r="X284" s="39">
        <v>12749.99</v>
      </c>
      <c r="Y284" s="50">
        <f>+IFERROR(X284/U284,0)</f>
        <v>0.70833277777777781</v>
      </c>
      <c r="Z284" s="49">
        <f>+U284-X284</f>
        <v>5250.01</v>
      </c>
      <c r="AA284" s="48"/>
      <c r="AB284" s="39">
        <v>12749.99</v>
      </c>
      <c r="AC284" s="49">
        <v>5250.01</v>
      </c>
      <c r="AD284" s="39">
        <v>12749.99</v>
      </c>
      <c r="AE284" s="48"/>
      <c r="AF284" s="49">
        <v>8500.02</v>
      </c>
      <c r="AG284" s="50">
        <f>+IFERROR(AF284/U284,0)</f>
        <v>0.47222333333333338</v>
      </c>
      <c r="AH284" s="49">
        <f>+Tabla1[[#This Row],[PIM]]-Tabla1[[#This Row],[DEVENGADO2]]</f>
        <v>9499.98</v>
      </c>
      <c r="AI284" s="35">
        <v>1416.67</v>
      </c>
      <c r="AJ284" s="35">
        <v>1416.67</v>
      </c>
      <c r="AK284" s="35">
        <v>0</v>
      </c>
      <c r="AL284" s="35">
        <v>1416.67</v>
      </c>
      <c r="AM284" s="35">
        <v>2833.34</v>
      </c>
      <c r="AN284" s="35">
        <v>0</v>
      </c>
      <c r="AO284" s="35">
        <v>1416.67</v>
      </c>
      <c r="AP284" s="35">
        <v>0</v>
      </c>
      <c r="AQ284" s="35">
        <v>1899.9959999999999</v>
      </c>
      <c r="AR284" s="35">
        <v>1899.9959999999999</v>
      </c>
      <c r="AS284" s="35">
        <v>1899.9959999999999</v>
      </c>
      <c r="AT284" s="35">
        <v>1899.9959999999999</v>
      </c>
      <c r="AU284" s="35">
        <v>1899.9959999999999</v>
      </c>
      <c r="AV284" s="41">
        <f t="shared" si="12"/>
        <v>17999.999999999996</v>
      </c>
      <c r="AW284" s="41">
        <f>+U284-AV284</f>
        <v>0</v>
      </c>
    </row>
    <row r="285" spans="1:49" x14ac:dyDescent="0.3">
      <c r="A285" s="42" t="s">
        <v>3</v>
      </c>
      <c r="B285" s="43" t="s">
        <v>0</v>
      </c>
      <c r="C285" s="44" t="s">
        <v>423</v>
      </c>
      <c r="D285" s="45" t="s">
        <v>243</v>
      </c>
      <c r="E285" s="44" t="s">
        <v>19</v>
      </c>
      <c r="F285" s="44" t="s">
        <v>574</v>
      </c>
      <c r="G285" s="44" t="s">
        <v>4215</v>
      </c>
      <c r="H285" s="45" t="s">
        <v>581</v>
      </c>
      <c r="I285" s="45" t="s">
        <v>269</v>
      </c>
      <c r="J285" s="45" t="s">
        <v>430</v>
      </c>
      <c r="K285" s="45" t="s">
        <v>430</v>
      </c>
      <c r="L285" s="44" t="s">
        <v>430</v>
      </c>
      <c r="M285" s="44" t="s">
        <v>593</v>
      </c>
      <c r="N285" s="46" t="s">
        <v>270</v>
      </c>
      <c r="O285" s="45" t="s">
        <v>430</v>
      </c>
      <c r="P285" s="45" t="s">
        <v>393</v>
      </c>
      <c r="Q285" s="45" t="s">
        <v>111</v>
      </c>
      <c r="R285" s="47" t="s">
        <v>110</v>
      </c>
      <c r="S285" s="38" t="s">
        <v>112</v>
      </c>
      <c r="T285" s="39">
        <v>15240</v>
      </c>
      <c r="U285" s="39">
        <v>15240</v>
      </c>
      <c r="V285" s="34"/>
      <c r="W285" s="34"/>
      <c r="X285" s="39">
        <v>15240</v>
      </c>
      <c r="Y285" s="50">
        <f>+IFERROR(X285/U285,0)</f>
        <v>1</v>
      </c>
      <c r="Z285" s="49">
        <f>+U285-X285</f>
        <v>0</v>
      </c>
      <c r="AA285" s="48"/>
      <c r="AB285" s="39">
        <v>15240</v>
      </c>
      <c r="AC285" s="49">
        <v>0</v>
      </c>
      <c r="AD285" s="39">
        <v>15240</v>
      </c>
      <c r="AE285" s="48"/>
      <c r="AF285" s="49">
        <v>8890</v>
      </c>
      <c r="AG285" s="50">
        <f>+IFERROR(AF285/U285,0)</f>
        <v>0.58333333333333337</v>
      </c>
      <c r="AH285" s="49">
        <f>+Tabla1[[#This Row],[PIM]]-Tabla1[[#This Row],[DEVENGADO2]]</f>
        <v>6350</v>
      </c>
      <c r="AI285" s="35">
        <v>1270</v>
      </c>
      <c r="AJ285" s="35">
        <v>1270</v>
      </c>
      <c r="AK285" s="35">
        <v>0</v>
      </c>
      <c r="AL285" s="35">
        <v>2540</v>
      </c>
      <c r="AM285" s="35">
        <v>1270</v>
      </c>
      <c r="AN285" s="35">
        <v>1270</v>
      </c>
      <c r="AO285" s="35">
        <v>1270</v>
      </c>
      <c r="AP285" s="35">
        <v>0</v>
      </c>
      <c r="AQ285" s="35">
        <v>1270</v>
      </c>
      <c r="AR285" s="35">
        <v>1270</v>
      </c>
      <c r="AS285" s="35">
        <v>1270</v>
      </c>
      <c r="AT285" s="35">
        <v>1270</v>
      </c>
      <c r="AU285" s="35">
        <v>1270</v>
      </c>
      <c r="AV285" s="41">
        <f t="shared" si="12"/>
        <v>15240</v>
      </c>
      <c r="AW285" s="41">
        <f>+U285-AV285</f>
        <v>0</v>
      </c>
    </row>
    <row r="286" spans="1:49" x14ac:dyDescent="0.3">
      <c r="A286" s="42" t="s">
        <v>3</v>
      </c>
      <c r="B286" s="43" t="s">
        <v>0</v>
      </c>
      <c r="C286" s="44" t="s">
        <v>423</v>
      </c>
      <c r="D286" s="45" t="s">
        <v>243</v>
      </c>
      <c r="E286" s="44" t="s">
        <v>19</v>
      </c>
      <c r="F286" s="44" t="s">
        <v>574</v>
      </c>
      <c r="G286" s="44" t="s">
        <v>4215</v>
      </c>
      <c r="H286" s="45" t="s">
        <v>582</v>
      </c>
      <c r="I286" s="45" t="s">
        <v>579</v>
      </c>
      <c r="J286" s="45" t="s">
        <v>430</v>
      </c>
      <c r="K286" s="45" t="s">
        <v>430</v>
      </c>
      <c r="L286" s="44" t="s">
        <v>430</v>
      </c>
      <c r="M286" s="44" t="s">
        <v>593</v>
      </c>
      <c r="N286" s="46" t="s">
        <v>270</v>
      </c>
      <c r="O286" s="45" t="s">
        <v>430</v>
      </c>
      <c r="P286" s="45" t="s">
        <v>393</v>
      </c>
      <c r="Q286" s="45" t="s">
        <v>114</v>
      </c>
      <c r="R286" s="47" t="s">
        <v>113</v>
      </c>
      <c r="S286" s="38" t="s">
        <v>115</v>
      </c>
      <c r="T286" s="39">
        <v>21670</v>
      </c>
      <c r="U286" s="39">
        <v>12470</v>
      </c>
      <c r="V286" s="34"/>
      <c r="W286" s="34"/>
      <c r="X286" s="39">
        <v>0</v>
      </c>
      <c r="Y286" s="50">
        <f>+IFERROR(X286/U286,0)</f>
        <v>0</v>
      </c>
      <c r="Z286" s="49">
        <f>+U286-X286</f>
        <v>12470</v>
      </c>
      <c r="AA286" s="48"/>
      <c r="AB286" s="39">
        <v>0</v>
      </c>
      <c r="AC286" s="49">
        <v>12470</v>
      </c>
      <c r="AD286" s="39">
        <v>0</v>
      </c>
      <c r="AE286" s="48"/>
      <c r="AF286" s="49">
        <v>0</v>
      </c>
      <c r="AG286" s="50">
        <f>+IFERROR(AF286/U286,0)</f>
        <v>0</v>
      </c>
      <c r="AH286" s="49">
        <f>+Tabla1[[#This Row],[PIM]]-Tabla1[[#This Row],[DEVENGADO2]]</f>
        <v>12470</v>
      </c>
      <c r="AI286" s="35">
        <v>0</v>
      </c>
      <c r="AJ286" s="35">
        <v>0</v>
      </c>
      <c r="AK286" s="35">
        <v>0</v>
      </c>
      <c r="AL286" s="35">
        <v>0</v>
      </c>
      <c r="AM286" s="35">
        <v>0</v>
      </c>
      <c r="AN286" s="35">
        <v>0</v>
      </c>
      <c r="AO286" s="35">
        <v>0</v>
      </c>
      <c r="AP286" s="35">
        <v>0</v>
      </c>
      <c r="AQ286" s="35">
        <v>0</v>
      </c>
      <c r="AR286" s="35">
        <v>0</v>
      </c>
      <c r="AS286" s="35">
        <v>0</v>
      </c>
      <c r="AT286" s="35">
        <v>0</v>
      </c>
      <c r="AU286" s="35">
        <v>12470</v>
      </c>
      <c r="AV286" s="41">
        <f t="shared" si="12"/>
        <v>12470</v>
      </c>
      <c r="AW286" s="41">
        <f>+U286-AV286</f>
        <v>0</v>
      </c>
    </row>
    <row r="287" spans="1:49" x14ac:dyDescent="0.3">
      <c r="A287" s="42" t="s">
        <v>3</v>
      </c>
      <c r="B287" s="43" t="s">
        <v>0</v>
      </c>
      <c r="C287" s="44" t="s">
        <v>423</v>
      </c>
      <c r="D287" s="45" t="s">
        <v>243</v>
      </c>
      <c r="E287" s="44" t="s">
        <v>19</v>
      </c>
      <c r="F287" s="44" t="s">
        <v>574</v>
      </c>
      <c r="G287" s="44" t="s">
        <v>4215</v>
      </c>
      <c r="H287" s="45" t="s">
        <v>597</v>
      </c>
      <c r="I287" s="45" t="s">
        <v>579</v>
      </c>
      <c r="J287" s="45" t="s">
        <v>430</v>
      </c>
      <c r="K287" s="45" t="s">
        <v>430</v>
      </c>
      <c r="L287" s="44" t="s">
        <v>430</v>
      </c>
      <c r="M287" s="44" t="s">
        <v>593</v>
      </c>
      <c r="N287" s="46" t="s">
        <v>270</v>
      </c>
      <c r="O287" s="45" t="s">
        <v>430</v>
      </c>
      <c r="P287" s="45" t="s">
        <v>393</v>
      </c>
      <c r="Q287" s="45" t="s">
        <v>117</v>
      </c>
      <c r="R287" s="47" t="s">
        <v>116</v>
      </c>
      <c r="S287" s="38" t="s">
        <v>118</v>
      </c>
      <c r="T287" s="39">
        <v>3600</v>
      </c>
      <c r="U287" s="39">
        <v>4410</v>
      </c>
      <c r="V287" s="34"/>
      <c r="W287" s="34"/>
      <c r="X287" s="39">
        <v>4302</v>
      </c>
      <c r="Y287" s="50">
        <f>+IFERROR(X287/U287,0)</f>
        <v>0.97551020408163269</v>
      </c>
      <c r="Z287" s="49">
        <f>+U287-X287</f>
        <v>108</v>
      </c>
      <c r="AA287" s="48"/>
      <c r="AB287" s="39">
        <v>4302</v>
      </c>
      <c r="AC287" s="49">
        <v>108</v>
      </c>
      <c r="AD287" s="39">
        <v>4302</v>
      </c>
      <c r="AE287" s="48"/>
      <c r="AF287" s="49">
        <v>1974</v>
      </c>
      <c r="AG287" s="50">
        <f>+IFERROR(AF287/U287,0)</f>
        <v>0.44761904761904764</v>
      </c>
      <c r="AH287" s="49">
        <f>+Tabla1[[#This Row],[PIM]]-Tabla1[[#This Row],[DEVENGADO2]]</f>
        <v>2436</v>
      </c>
      <c r="AI287" s="35">
        <v>0</v>
      </c>
      <c r="AJ287" s="35">
        <v>540</v>
      </c>
      <c r="AK287" s="35">
        <v>270</v>
      </c>
      <c r="AL287" s="35">
        <v>0</v>
      </c>
      <c r="AM287" s="35">
        <v>776</v>
      </c>
      <c r="AN287" s="35">
        <v>388</v>
      </c>
      <c r="AO287" s="35">
        <v>0</v>
      </c>
      <c r="AP287" s="35">
        <v>300</v>
      </c>
      <c r="AQ287" s="35">
        <v>300</v>
      </c>
      <c r="AR287" s="35">
        <v>300</v>
      </c>
      <c r="AS287" s="35">
        <v>300</v>
      </c>
      <c r="AT287" s="35">
        <v>300</v>
      </c>
      <c r="AU287" s="35">
        <v>936</v>
      </c>
      <c r="AV287" s="41">
        <f t="shared" si="12"/>
        <v>4410</v>
      </c>
      <c r="AW287" s="41">
        <f>+U287-AV287</f>
        <v>0</v>
      </c>
    </row>
    <row r="288" spans="1:49" x14ac:dyDescent="0.3">
      <c r="A288" s="42" t="s">
        <v>3</v>
      </c>
      <c r="B288" s="43" t="s">
        <v>0</v>
      </c>
      <c r="C288" s="44" t="s">
        <v>423</v>
      </c>
      <c r="D288" s="45" t="s">
        <v>243</v>
      </c>
      <c r="E288" s="44" t="s">
        <v>19</v>
      </c>
      <c r="F288" s="44" t="s">
        <v>574</v>
      </c>
      <c r="G288" s="44" t="s">
        <v>4215</v>
      </c>
      <c r="H288" s="45" t="s">
        <v>598</v>
      </c>
      <c r="I288" s="45" t="s">
        <v>579</v>
      </c>
      <c r="J288" s="45" t="s">
        <v>430</v>
      </c>
      <c r="K288" s="45" t="s">
        <v>430</v>
      </c>
      <c r="L288" s="44" t="s">
        <v>430</v>
      </c>
      <c r="M288" s="44" t="s">
        <v>593</v>
      </c>
      <c r="N288" s="46" t="s">
        <v>270</v>
      </c>
      <c r="O288" s="45" t="s">
        <v>430</v>
      </c>
      <c r="P288" s="45" t="s">
        <v>393</v>
      </c>
      <c r="Q288" s="45" t="s">
        <v>120</v>
      </c>
      <c r="R288" s="47" t="s">
        <v>119</v>
      </c>
      <c r="S288" s="38" t="s">
        <v>121</v>
      </c>
      <c r="T288" s="39">
        <v>150000</v>
      </c>
      <c r="U288" s="39">
        <v>20000</v>
      </c>
      <c r="V288" s="34"/>
      <c r="W288" s="34"/>
      <c r="X288" s="39">
        <v>20000</v>
      </c>
      <c r="Y288" s="50">
        <f>+IFERROR(X288/U288,0)</f>
        <v>1</v>
      </c>
      <c r="Z288" s="49">
        <f>+U288-X288</f>
        <v>0</v>
      </c>
      <c r="AA288" s="48"/>
      <c r="AB288" s="39">
        <v>20000</v>
      </c>
      <c r="AC288" s="49">
        <v>0</v>
      </c>
      <c r="AD288" s="39">
        <v>20000</v>
      </c>
      <c r="AE288" s="48"/>
      <c r="AF288" s="49">
        <v>1286.8599999999999</v>
      </c>
      <c r="AG288" s="50">
        <f>+IFERROR(AF288/U288,0)</f>
        <v>6.4342999999999997E-2</v>
      </c>
      <c r="AH288" s="49">
        <f>+Tabla1[[#This Row],[PIM]]-Tabla1[[#This Row],[DEVENGADO2]]</f>
        <v>18713.14</v>
      </c>
      <c r="AI288" s="35">
        <v>1286.8599999999999</v>
      </c>
      <c r="AJ288" s="35">
        <v>0</v>
      </c>
      <c r="AK288" s="35">
        <v>0</v>
      </c>
      <c r="AL288" s="35">
        <v>0</v>
      </c>
      <c r="AM288" s="35">
        <v>0</v>
      </c>
      <c r="AN288" s="35">
        <v>0</v>
      </c>
      <c r="AO288" s="35">
        <v>0</v>
      </c>
      <c r="AP288" s="35">
        <v>0</v>
      </c>
      <c r="AQ288" s="35">
        <v>18713.14</v>
      </c>
      <c r="AR288" s="35">
        <v>0</v>
      </c>
      <c r="AS288" s="35">
        <v>0</v>
      </c>
      <c r="AT288" s="35">
        <v>0</v>
      </c>
      <c r="AU288" s="35">
        <v>0</v>
      </c>
      <c r="AV288" s="41">
        <f t="shared" si="12"/>
        <v>20000</v>
      </c>
      <c r="AW288" s="41">
        <f>+U288-AV288</f>
        <v>0</v>
      </c>
    </row>
    <row r="289" spans="1:49" x14ac:dyDescent="0.3">
      <c r="A289" s="42" t="s">
        <v>3</v>
      </c>
      <c r="B289" s="43" t="s">
        <v>0</v>
      </c>
      <c r="C289" s="44" t="s">
        <v>423</v>
      </c>
      <c r="D289" s="45" t="s">
        <v>243</v>
      </c>
      <c r="E289" s="44" t="s">
        <v>19</v>
      </c>
      <c r="F289" s="44" t="s">
        <v>574</v>
      </c>
      <c r="G289" s="44" t="s">
        <v>4215</v>
      </c>
      <c r="H289" s="45" t="s">
        <v>599</v>
      </c>
      <c r="I289" s="45" t="s">
        <v>579</v>
      </c>
      <c r="J289" s="45" t="s">
        <v>430</v>
      </c>
      <c r="K289" s="45" t="s">
        <v>430</v>
      </c>
      <c r="L289" s="44" t="s">
        <v>430</v>
      </c>
      <c r="M289" s="44" t="s">
        <v>593</v>
      </c>
      <c r="N289" s="46" t="s">
        <v>270</v>
      </c>
      <c r="O289" s="45" t="s">
        <v>430</v>
      </c>
      <c r="P289" s="45" t="s">
        <v>393</v>
      </c>
      <c r="Q289" s="45" t="s">
        <v>123</v>
      </c>
      <c r="R289" s="47" t="s">
        <v>122</v>
      </c>
      <c r="S289" s="38" t="s">
        <v>124</v>
      </c>
      <c r="T289" s="39">
        <v>420000</v>
      </c>
      <c r="U289" s="39">
        <v>366467</v>
      </c>
      <c r="V289" s="34"/>
      <c r="W289" s="34"/>
      <c r="X289" s="39">
        <v>366466.36</v>
      </c>
      <c r="Y289" s="50">
        <f>+IFERROR(X289/U289,0)</f>
        <v>0.99999825359445726</v>
      </c>
      <c r="Z289" s="49">
        <f>+U289-X289</f>
        <v>0.64000000001396984</v>
      </c>
      <c r="AA289" s="48"/>
      <c r="AB289" s="39">
        <v>290833.34000000003</v>
      </c>
      <c r="AC289" s="49">
        <v>75633.659999999974</v>
      </c>
      <c r="AD289" s="39">
        <v>290833.34000000003</v>
      </c>
      <c r="AE289" s="48"/>
      <c r="AF289" s="49">
        <v>174499.98</v>
      </c>
      <c r="AG289" s="50">
        <f>+IFERROR(AF289/U289,0)</f>
        <v>0.47616833166424266</v>
      </c>
      <c r="AH289" s="49">
        <f>+Tabla1[[#This Row],[PIM]]-Tabla1[[#This Row],[DEVENGADO2]]</f>
        <v>191967.02</v>
      </c>
      <c r="AI289" s="35">
        <v>0</v>
      </c>
      <c r="AJ289" s="35">
        <v>58166.66</v>
      </c>
      <c r="AK289" s="35">
        <v>29083.33</v>
      </c>
      <c r="AL289" s="35">
        <v>0</v>
      </c>
      <c r="AM289" s="35">
        <v>29083.33</v>
      </c>
      <c r="AN289" s="35">
        <v>58166.66</v>
      </c>
      <c r="AO289" s="35">
        <v>0</v>
      </c>
      <c r="AP289" s="35">
        <v>0</v>
      </c>
      <c r="AQ289" s="35">
        <v>43380.954285714288</v>
      </c>
      <c r="AR289" s="35">
        <v>43380.954285714288</v>
      </c>
      <c r="AS289" s="35">
        <v>43380.954285714288</v>
      </c>
      <c r="AT289" s="35">
        <v>61824.157142857148</v>
      </c>
      <c r="AU289" s="35">
        <v>0</v>
      </c>
      <c r="AV289" s="41">
        <f t="shared" si="12"/>
        <v>366467</v>
      </c>
      <c r="AW289" s="41">
        <f>+U289-AV289</f>
        <v>0</v>
      </c>
    </row>
    <row r="290" spans="1:49" x14ac:dyDescent="0.3">
      <c r="A290" s="42" t="s">
        <v>3</v>
      </c>
      <c r="B290" s="43" t="s">
        <v>0</v>
      </c>
      <c r="C290" s="44" t="s">
        <v>423</v>
      </c>
      <c r="D290" s="45" t="s">
        <v>243</v>
      </c>
      <c r="E290" s="44" t="s">
        <v>19</v>
      </c>
      <c r="F290" s="44" t="s">
        <v>574</v>
      </c>
      <c r="G290" s="44" t="s">
        <v>4215</v>
      </c>
      <c r="H290" s="45" t="s">
        <v>588</v>
      </c>
      <c r="I290" s="45" t="s">
        <v>579</v>
      </c>
      <c r="J290" s="45" t="s">
        <v>430</v>
      </c>
      <c r="K290" s="45" t="s">
        <v>430</v>
      </c>
      <c r="L290" s="44" t="s">
        <v>430</v>
      </c>
      <c r="M290" s="44" t="s">
        <v>593</v>
      </c>
      <c r="N290" s="46" t="s">
        <v>270</v>
      </c>
      <c r="O290" s="45" t="s">
        <v>430</v>
      </c>
      <c r="P290" s="45" t="s">
        <v>393</v>
      </c>
      <c r="Q290" s="45" t="s">
        <v>126</v>
      </c>
      <c r="R290" s="47" t="s">
        <v>125</v>
      </c>
      <c r="S290" s="38" t="s">
        <v>127</v>
      </c>
      <c r="T290" s="39">
        <v>501000</v>
      </c>
      <c r="U290" s="39">
        <v>397477</v>
      </c>
      <c r="V290" s="34"/>
      <c r="W290" s="34"/>
      <c r="X290" s="39">
        <v>397476.48</v>
      </c>
      <c r="Y290" s="50">
        <f>+IFERROR(X290/U290,0)</f>
        <v>0.99999869174820177</v>
      </c>
      <c r="Z290" s="49">
        <f>+U290-X290</f>
        <v>0.52000000001862645</v>
      </c>
      <c r="AA290" s="48"/>
      <c r="AB290" s="39">
        <v>397476.48</v>
      </c>
      <c r="AC290" s="49">
        <v>0.52000000001862645</v>
      </c>
      <c r="AD290" s="39">
        <v>397476.48</v>
      </c>
      <c r="AE290" s="48"/>
      <c r="AF290" s="49">
        <v>231861.28000000003</v>
      </c>
      <c r="AG290" s="50">
        <f>+IFERROR(AF290/U290,0)</f>
        <v>0.58333257018645113</v>
      </c>
      <c r="AH290" s="49">
        <f>+Tabla1[[#This Row],[PIM]]-Tabla1[[#This Row],[DEVENGADO2]]</f>
        <v>165615.71999999997</v>
      </c>
      <c r="AI290" s="35">
        <v>0</v>
      </c>
      <c r="AJ290" s="35">
        <v>66246.080000000002</v>
      </c>
      <c r="AK290" s="35">
        <v>33123.040000000001</v>
      </c>
      <c r="AL290" s="35">
        <v>33123.040000000001</v>
      </c>
      <c r="AM290" s="35">
        <v>33123.040000000001</v>
      </c>
      <c r="AN290" s="35">
        <v>33123.040000000001</v>
      </c>
      <c r="AO290" s="35">
        <v>33123.040000000001</v>
      </c>
      <c r="AP290" s="35">
        <v>0</v>
      </c>
      <c r="AQ290" s="35">
        <v>33123.104999999996</v>
      </c>
      <c r="AR290" s="35">
        <v>33123.104999999996</v>
      </c>
      <c r="AS290" s="35">
        <v>33123.104999999996</v>
      </c>
      <c r="AT290" s="35">
        <v>33123.104999999996</v>
      </c>
      <c r="AU290" s="35">
        <v>33123.300000000047</v>
      </c>
      <c r="AV290" s="41">
        <f t="shared" si="12"/>
        <v>397477</v>
      </c>
      <c r="AW290" s="41">
        <f>+U290-AV290</f>
        <v>0</v>
      </c>
    </row>
    <row r="291" spans="1:49" x14ac:dyDescent="0.3">
      <c r="A291" s="42" t="s">
        <v>3</v>
      </c>
      <c r="B291" s="43" t="s">
        <v>0</v>
      </c>
      <c r="C291" s="44" t="s">
        <v>423</v>
      </c>
      <c r="D291" s="45" t="s">
        <v>243</v>
      </c>
      <c r="E291" s="44" t="s">
        <v>19</v>
      </c>
      <c r="F291" s="44" t="s">
        <v>574</v>
      </c>
      <c r="G291" s="44" t="s">
        <v>4215</v>
      </c>
      <c r="H291" s="45" t="s">
        <v>589</v>
      </c>
      <c r="I291" s="45" t="s">
        <v>579</v>
      </c>
      <c r="J291" s="45" t="s">
        <v>430</v>
      </c>
      <c r="K291" s="45" t="s">
        <v>430</v>
      </c>
      <c r="L291" s="44" t="s">
        <v>430</v>
      </c>
      <c r="M291" s="44" t="s">
        <v>593</v>
      </c>
      <c r="N291" s="46" t="s">
        <v>270</v>
      </c>
      <c r="O291" s="45" t="s">
        <v>430</v>
      </c>
      <c r="P291" s="45" t="s">
        <v>393</v>
      </c>
      <c r="Q291" s="45" t="s">
        <v>130</v>
      </c>
      <c r="R291" s="47" t="s">
        <v>129</v>
      </c>
      <c r="S291" s="38" t="s">
        <v>128</v>
      </c>
      <c r="T291" s="39">
        <v>71000</v>
      </c>
      <c r="U291" s="39">
        <v>39500</v>
      </c>
      <c r="V291" s="34"/>
      <c r="W291" s="34"/>
      <c r="X291" s="39">
        <v>39500</v>
      </c>
      <c r="Y291" s="50">
        <f>+IFERROR(X291/U291,0)</f>
        <v>1</v>
      </c>
      <c r="Z291" s="49">
        <f>+U291-X291</f>
        <v>0</v>
      </c>
      <c r="AA291" s="48"/>
      <c r="AB291" s="39">
        <v>39500</v>
      </c>
      <c r="AC291" s="49">
        <v>0</v>
      </c>
      <c r="AD291" s="39">
        <v>39500</v>
      </c>
      <c r="AE291" s="48"/>
      <c r="AF291" s="49">
        <v>39500</v>
      </c>
      <c r="AG291" s="50">
        <f>+IFERROR(AF291/U291,0)</f>
        <v>1</v>
      </c>
      <c r="AH291" s="49">
        <f>+Tabla1[[#This Row],[PIM]]-Tabla1[[#This Row],[DEVENGADO2]]</f>
        <v>0</v>
      </c>
      <c r="AI291" s="35">
        <v>0</v>
      </c>
      <c r="AJ291" s="35">
        <v>0</v>
      </c>
      <c r="AK291" s="35">
        <v>0</v>
      </c>
      <c r="AL291" s="35">
        <v>0</v>
      </c>
      <c r="AM291" s="35">
        <v>0</v>
      </c>
      <c r="AN291" s="35">
        <v>0</v>
      </c>
      <c r="AO291" s="35">
        <v>39500</v>
      </c>
      <c r="AP291" s="35">
        <v>0</v>
      </c>
      <c r="AQ291" s="35">
        <v>0</v>
      </c>
      <c r="AR291" s="35">
        <v>0</v>
      </c>
      <c r="AS291" s="35">
        <v>0</v>
      </c>
      <c r="AT291" s="35">
        <v>0</v>
      </c>
      <c r="AU291" s="35">
        <v>0</v>
      </c>
      <c r="AV291" s="41">
        <f t="shared" si="12"/>
        <v>39500</v>
      </c>
      <c r="AW291" s="41">
        <f>+U291-AV291</f>
        <v>0</v>
      </c>
    </row>
    <row r="292" spans="1:49" x14ac:dyDescent="0.3">
      <c r="A292" s="42" t="s">
        <v>3</v>
      </c>
      <c r="B292" s="43" t="s">
        <v>0</v>
      </c>
      <c r="C292" s="44" t="s">
        <v>423</v>
      </c>
      <c r="D292" s="45" t="s">
        <v>243</v>
      </c>
      <c r="E292" s="44" t="s">
        <v>19</v>
      </c>
      <c r="F292" s="44" t="s">
        <v>574</v>
      </c>
      <c r="G292" s="44" t="s">
        <v>4215</v>
      </c>
      <c r="H292" s="45" t="s">
        <v>583</v>
      </c>
      <c r="I292" s="45" t="s">
        <v>579</v>
      </c>
      <c r="J292" s="45" t="s">
        <v>430</v>
      </c>
      <c r="K292" s="45" t="s">
        <v>430</v>
      </c>
      <c r="L292" s="44" t="s">
        <v>430</v>
      </c>
      <c r="M292" s="44" t="s">
        <v>593</v>
      </c>
      <c r="N292" s="46" t="s">
        <v>270</v>
      </c>
      <c r="O292" s="45" t="s">
        <v>430</v>
      </c>
      <c r="P292" s="45" t="s">
        <v>393</v>
      </c>
      <c r="Q292" s="45" t="s">
        <v>132</v>
      </c>
      <c r="R292" s="47" t="s">
        <v>131</v>
      </c>
      <c r="S292" s="38" t="s">
        <v>70</v>
      </c>
      <c r="T292" s="39">
        <v>0</v>
      </c>
      <c r="U292" s="39">
        <v>32468</v>
      </c>
      <c r="V292" s="34"/>
      <c r="W292" s="34"/>
      <c r="X292" s="39">
        <v>32467.4</v>
      </c>
      <c r="Y292" s="50">
        <f>+IFERROR(X292/U292,0)</f>
        <v>0.9999815202661082</v>
      </c>
      <c r="Z292" s="49">
        <f>+U292-X292</f>
        <v>0.59999999999854481</v>
      </c>
      <c r="AA292" s="48"/>
      <c r="AB292" s="39">
        <v>32467.4</v>
      </c>
      <c r="AC292" s="49">
        <v>0.59999999999854481</v>
      </c>
      <c r="AD292" s="39">
        <v>32467.4</v>
      </c>
      <c r="AE292" s="48"/>
      <c r="AF292" s="49">
        <v>28420</v>
      </c>
      <c r="AG292" s="50">
        <f>+IFERROR(AF292/U292,0)</f>
        <v>0.8753233953431071</v>
      </c>
      <c r="AH292" s="49">
        <f>+Tabla1[[#This Row],[PIM]]-Tabla1[[#This Row],[DEVENGADO2]]</f>
        <v>4048</v>
      </c>
      <c r="AI292" s="35">
        <v>0</v>
      </c>
      <c r="AJ292" s="35">
        <v>980</v>
      </c>
      <c r="AK292" s="35">
        <v>0</v>
      </c>
      <c r="AL292" s="35">
        <v>26390</v>
      </c>
      <c r="AM292" s="35">
        <v>1050</v>
      </c>
      <c r="AN292" s="35">
        <v>0</v>
      </c>
      <c r="AO292" s="35">
        <v>0</v>
      </c>
      <c r="AP292" s="35">
        <v>0</v>
      </c>
      <c r="AQ292" s="35">
        <v>0</v>
      </c>
      <c r="AR292" s="35">
        <v>0</v>
      </c>
      <c r="AS292" s="35">
        <v>4048</v>
      </c>
      <c r="AT292" s="35">
        <v>0</v>
      </c>
      <c r="AU292" s="35">
        <v>0</v>
      </c>
      <c r="AV292" s="41">
        <f t="shared" si="12"/>
        <v>32468</v>
      </c>
      <c r="AW292" s="41">
        <f>+U292-AV292</f>
        <v>0</v>
      </c>
    </row>
    <row r="293" spans="1:49" x14ac:dyDescent="0.3">
      <c r="A293" s="42" t="s">
        <v>3</v>
      </c>
      <c r="B293" s="43" t="s">
        <v>0</v>
      </c>
      <c r="C293" s="44" t="s">
        <v>423</v>
      </c>
      <c r="D293" s="45" t="s">
        <v>243</v>
      </c>
      <c r="E293" s="44" t="s">
        <v>19</v>
      </c>
      <c r="F293" s="44" t="s">
        <v>574</v>
      </c>
      <c r="G293" s="44" t="s">
        <v>4215</v>
      </c>
      <c r="H293" s="45" t="s">
        <v>600</v>
      </c>
      <c r="I293" s="45" t="s">
        <v>579</v>
      </c>
      <c r="J293" s="45" t="s">
        <v>430</v>
      </c>
      <c r="K293" s="45" t="s">
        <v>430</v>
      </c>
      <c r="L293" s="44" t="s">
        <v>430</v>
      </c>
      <c r="M293" s="44" t="s">
        <v>593</v>
      </c>
      <c r="N293" s="46" t="s">
        <v>270</v>
      </c>
      <c r="O293" s="45" t="s">
        <v>430</v>
      </c>
      <c r="P293" s="45" t="s">
        <v>393</v>
      </c>
      <c r="Q293" s="45" t="s">
        <v>135</v>
      </c>
      <c r="R293" s="47" t="s">
        <v>134</v>
      </c>
      <c r="S293" s="38" t="s">
        <v>133</v>
      </c>
      <c r="T293" s="39">
        <v>16500</v>
      </c>
      <c r="U293" s="39">
        <v>0</v>
      </c>
      <c r="V293" s="34"/>
      <c r="W293" s="34"/>
      <c r="X293" s="39">
        <v>0</v>
      </c>
      <c r="Y293" s="50">
        <f>+IFERROR(X293/U293,0)</f>
        <v>0</v>
      </c>
      <c r="Z293" s="49">
        <f>+U293-X293</f>
        <v>0</v>
      </c>
      <c r="AA293" s="48"/>
      <c r="AB293" s="39">
        <v>0</v>
      </c>
      <c r="AC293" s="49">
        <v>0</v>
      </c>
      <c r="AD293" s="39">
        <v>0</v>
      </c>
      <c r="AE293" s="48"/>
      <c r="AF293" s="49">
        <v>0</v>
      </c>
      <c r="AG293" s="50">
        <f>+IFERROR(AF293/U293,0)</f>
        <v>0</v>
      </c>
      <c r="AH293" s="49">
        <f>+Tabla1[[#This Row],[PIM]]-Tabla1[[#This Row],[DEVENGADO2]]</f>
        <v>0</v>
      </c>
      <c r="AI293" s="35">
        <v>0</v>
      </c>
      <c r="AJ293" s="35">
        <v>0</v>
      </c>
      <c r="AK293" s="35">
        <v>0</v>
      </c>
      <c r="AL293" s="35">
        <v>0</v>
      </c>
      <c r="AM293" s="35">
        <v>0</v>
      </c>
      <c r="AN293" s="35">
        <v>0</v>
      </c>
      <c r="AO293" s="35">
        <v>0</v>
      </c>
      <c r="AP293" s="35">
        <v>0</v>
      </c>
      <c r="AQ293" s="35">
        <v>0</v>
      </c>
      <c r="AR293" s="35">
        <v>0</v>
      </c>
      <c r="AS293" s="35">
        <v>0</v>
      </c>
      <c r="AT293" s="35">
        <v>0</v>
      </c>
      <c r="AU293" s="35">
        <v>0</v>
      </c>
      <c r="AV293" s="41">
        <f t="shared" si="12"/>
        <v>0</v>
      </c>
      <c r="AW293" s="41">
        <f>+U293-AV293</f>
        <v>0</v>
      </c>
    </row>
    <row r="294" spans="1:49" x14ac:dyDescent="0.3">
      <c r="A294" s="42" t="s">
        <v>3</v>
      </c>
      <c r="B294" s="43" t="s">
        <v>0</v>
      </c>
      <c r="C294" s="44" t="s">
        <v>423</v>
      </c>
      <c r="D294" s="45" t="s">
        <v>243</v>
      </c>
      <c r="E294" s="44" t="s">
        <v>19</v>
      </c>
      <c r="F294" s="44" t="s">
        <v>574</v>
      </c>
      <c r="G294" s="44" t="s">
        <v>4215</v>
      </c>
      <c r="H294" s="45" t="s">
        <v>601</v>
      </c>
      <c r="I294" s="45" t="s">
        <v>579</v>
      </c>
      <c r="J294" s="45" t="s">
        <v>430</v>
      </c>
      <c r="K294" s="45" t="s">
        <v>430</v>
      </c>
      <c r="L294" s="44" t="s">
        <v>430</v>
      </c>
      <c r="M294" s="44" t="s">
        <v>593</v>
      </c>
      <c r="N294" s="46" t="s">
        <v>270</v>
      </c>
      <c r="O294" s="45" t="s">
        <v>430</v>
      </c>
      <c r="P294" s="45" t="s">
        <v>393</v>
      </c>
      <c r="Q294" s="45" t="s">
        <v>138</v>
      </c>
      <c r="R294" s="47" t="s">
        <v>137</v>
      </c>
      <c r="S294" s="38" t="s">
        <v>136</v>
      </c>
      <c r="T294" s="39">
        <v>70900</v>
      </c>
      <c r="U294" s="39">
        <v>0</v>
      </c>
      <c r="V294" s="34"/>
      <c r="W294" s="34"/>
      <c r="X294" s="39">
        <v>0</v>
      </c>
      <c r="Y294" s="50">
        <f>+IFERROR(X294/U294,0)</f>
        <v>0</v>
      </c>
      <c r="Z294" s="49">
        <f>+U294-X294</f>
        <v>0</v>
      </c>
      <c r="AA294" s="48"/>
      <c r="AB294" s="39">
        <v>0</v>
      </c>
      <c r="AC294" s="49">
        <v>0</v>
      </c>
      <c r="AD294" s="39">
        <v>0</v>
      </c>
      <c r="AE294" s="48"/>
      <c r="AF294" s="49">
        <v>0</v>
      </c>
      <c r="AG294" s="50">
        <f>+IFERROR(AF294/U294,0)</f>
        <v>0</v>
      </c>
      <c r="AH294" s="49">
        <f>+Tabla1[[#This Row],[PIM]]-Tabla1[[#This Row],[DEVENGADO2]]</f>
        <v>0</v>
      </c>
      <c r="AI294" s="35">
        <v>0</v>
      </c>
      <c r="AJ294" s="35">
        <v>0</v>
      </c>
      <c r="AK294" s="35">
        <v>0</v>
      </c>
      <c r="AL294" s="35">
        <v>0</v>
      </c>
      <c r="AM294" s="35">
        <v>0</v>
      </c>
      <c r="AN294" s="35">
        <v>0</v>
      </c>
      <c r="AO294" s="35">
        <v>0</v>
      </c>
      <c r="AP294" s="35">
        <v>0</v>
      </c>
      <c r="AQ294" s="35">
        <v>0</v>
      </c>
      <c r="AR294" s="35">
        <v>0</v>
      </c>
      <c r="AS294" s="35">
        <v>0</v>
      </c>
      <c r="AT294" s="35">
        <v>0</v>
      </c>
      <c r="AU294" s="35">
        <v>0</v>
      </c>
      <c r="AV294" s="41">
        <f t="shared" si="12"/>
        <v>0</v>
      </c>
      <c r="AW294" s="41">
        <f>+U294-AV294</f>
        <v>0</v>
      </c>
    </row>
    <row r="295" spans="1:49" x14ac:dyDescent="0.3">
      <c r="A295" s="42" t="s">
        <v>3</v>
      </c>
      <c r="B295" s="43" t="s">
        <v>0</v>
      </c>
      <c r="C295" s="44" t="s">
        <v>423</v>
      </c>
      <c r="D295" s="45" t="s">
        <v>243</v>
      </c>
      <c r="E295" s="44" t="s">
        <v>19</v>
      </c>
      <c r="F295" s="44" t="s">
        <v>574</v>
      </c>
      <c r="G295" s="44" t="s">
        <v>4215</v>
      </c>
      <c r="H295" s="45" t="s">
        <v>584</v>
      </c>
      <c r="I295" s="45" t="s">
        <v>579</v>
      </c>
      <c r="J295" s="45" t="s">
        <v>430</v>
      </c>
      <c r="K295" s="45" t="s">
        <v>430</v>
      </c>
      <c r="L295" s="44" t="s">
        <v>430</v>
      </c>
      <c r="M295" s="44" t="s">
        <v>593</v>
      </c>
      <c r="N295" s="46" t="s">
        <v>270</v>
      </c>
      <c r="O295" s="45" t="s">
        <v>430</v>
      </c>
      <c r="P295" s="45" t="s">
        <v>393</v>
      </c>
      <c r="Q295" s="45" t="s">
        <v>141</v>
      </c>
      <c r="R295" s="47" t="s">
        <v>140</v>
      </c>
      <c r="S295" s="38" t="s">
        <v>142</v>
      </c>
      <c r="T295" s="39">
        <v>417600</v>
      </c>
      <c r="U295" s="39">
        <v>285600</v>
      </c>
      <c r="V295" s="34"/>
      <c r="W295" s="34"/>
      <c r="X295" s="39">
        <v>285600</v>
      </c>
      <c r="Y295" s="50">
        <f>+IFERROR(X295/U295,0)</f>
        <v>1</v>
      </c>
      <c r="Z295" s="49">
        <f>+U295-X295</f>
        <v>0</v>
      </c>
      <c r="AA295" s="48"/>
      <c r="AB295" s="39">
        <v>285600</v>
      </c>
      <c r="AC295" s="49">
        <v>0</v>
      </c>
      <c r="AD295" s="39">
        <v>285600</v>
      </c>
      <c r="AE295" s="48"/>
      <c r="AF295" s="49">
        <v>142800</v>
      </c>
      <c r="AG295" s="50">
        <f>+IFERROR(AF295/U295,0)</f>
        <v>0.5</v>
      </c>
      <c r="AH295" s="49">
        <f>+Tabla1[[#This Row],[PIM]]-Tabla1[[#This Row],[DEVENGADO2]]</f>
        <v>142800</v>
      </c>
      <c r="AI295" s="35">
        <v>0</v>
      </c>
      <c r="AJ295" s="35">
        <v>23800</v>
      </c>
      <c r="AK295" s="35">
        <v>23800</v>
      </c>
      <c r="AL295" s="35">
        <v>23800</v>
      </c>
      <c r="AM295" s="35">
        <v>23800</v>
      </c>
      <c r="AN295" s="35">
        <v>23800</v>
      </c>
      <c r="AO295" s="35">
        <v>23800</v>
      </c>
      <c r="AP295" s="35">
        <v>0</v>
      </c>
      <c r="AQ295" s="35">
        <v>28560</v>
      </c>
      <c r="AR295" s="35">
        <v>28560</v>
      </c>
      <c r="AS295" s="35">
        <v>28560</v>
      </c>
      <c r="AT295" s="35">
        <v>28560</v>
      </c>
      <c r="AU295" s="35">
        <v>28560</v>
      </c>
      <c r="AV295" s="41">
        <f t="shared" si="12"/>
        <v>285600</v>
      </c>
      <c r="AW295" s="41">
        <f>+U295-AV295</f>
        <v>0</v>
      </c>
    </row>
    <row r="296" spans="1:49" x14ac:dyDescent="0.3">
      <c r="A296" s="42" t="s">
        <v>3</v>
      </c>
      <c r="B296" s="43" t="s">
        <v>0</v>
      </c>
      <c r="C296" s="44" t="s">
        <v>423</v>
      </c>
      <c r="D296" s="45" t="s">
        <v>243</v>
      </c>
      <c r="E296" s="44" t="s">
        <v>19</v>
      </c>
      <c r="F296" s="44" t="s">
        <v>574</v>
      </c>
      <c r="G296" s="44" t="s">
        <v>4215</v>
      </c>
      <c r="H296" s="45" t="s">
        <v>148</v>
      </c>
      <c r="I296" s="45" t="s">
        <v>579</v>
      </c>
      <c r="J296" s="45" t="s">
        <v>430</v>
      </c>
      <c r="K296" s="45" t="s">
        <v>430</v>
      </c>
      <c r="L296" s="44" t="s">
        <v>430</v>
      </c>
      <c r="M296" s="44" t="s">
        <v>593</v>
      </c>
      <c r="N296" s="46" t="s">
        <v>270</v>
      </c>
      <c r="O296" s="45" t="s">
        <v>430</v>
      </c>
      <c r="P296" s="45" t="s">
        <v>393</v>
      </c>
      <c r="Q296" s="45" t="s">
        <v>153</v>
      </c>
      <c r="R296" s="47" t="s">
        <v>152</v>
      </c>
      <c r="S296" s="38" t="s">
        <v>154</v>
      </c>
      <c r="T296" s="39">
        <v>80000</v>
      </c>
      <c r="U296" s="39">
        <v>58686</v>
      </c>
      <c r="V296" s="34"/>
      <c r="W296" s="34"/>
      <c r="X296" s="39">
        <v>58685.01</v>
      </c>
      <c r="Y296" s="50">
        <f>+IFERROR(X296/U296,0)</f>
        <v>0.99998313055924759</v>
      </c>
      <c r="Z296" s="49">
        <f>+U296-X296</f>
        <v>0.98999999999796273</v>
      </c>
      <c r="AA296" s="48"/>
      <c r="AB296" s="39">
        <v>58685.01</v>
      </c>
      <c r="AC296" s="49">
        <v>0.98999999999796273</v>
      </c>
      <c r="AD296" s="39">
        <v>58685.009999999995</v>
      </c>
      <c r="AE296" s="48"/>
      <c r="AF296" s="49">
        <v>58685.009999999995</v>
      </c>
      <c r="AG296" s="50">
        <f>+IFERROR(AF296/U296,0)</f>
        <v>0.99998313055924748</v>
      </c>
      <c r="AH296" s="49">
        <f>+Tabla1[[#This Row],[PIM]]-Tabla1[[#This Row],[DEVENGADO2]]</f>
        <v>0.99000000000523869</v>
      </c>
      <c r="AI296" s="35">
        <v>0</v>
      </c>
      <c r="AJ296" s="35">
        <v>0</v>
      </c>
      <c r="AK296" s="35">
        <v>861.4</v>
      </c>
      <c r="AL296" s="35">
        <v>4987.3900000000003</v>
      </c>
      <c r="AM296" s="35">
        <v>45824.77</v>
      </c>
      <c r="AN296" s="35">
        <v>7011.45</v>
      </c>
      <c r="AO296" s="35">
        <v>0</v>
      </c>
      <c r="AP296" s="35">
        <v>0</v>
      </c>
      <c r="AQ296" s="35">
        <v>0</v>
      </c>
      <c r="AR296" s="35">
        <v>0</v>
      </c>
      <c r="AS296" s="35">
        <v>0</v>
      </c>
      <c r="AT296" s="35">
        <v>0</v>
      </c>
      <c r="AU296" s="35">
        <v>0.99000000000523869</v>
      </c>
      <c r="AV296" s="41">
        <f t="shared" si="12"/>
        <v>58686</v>
      </c>
      <c r="AW296" s="41">
        <f>+U296-AV296</f>
        <v>0</v>
      </c>
    </row>
    <row r="297" spans="1:49" x14ac:dyDescent="0.3">
      <c r="A297" s="42" t="s">
        <v>3</v>
      </c>
      <c r="B297" s="43" t="s">
        <v>0</v>
      </c>
      <c r="C297" s="44" t="s">
        <v>423</v>
      </c>
      <c r="D297" s="45" t="s">
        <v>243</v>
      </c>
      <c r="E297" s="44" t="s">
        <v>19</v>
      </c>
      <c r="F297" s="44" t="s">
        <v>574</v>
      </c>
      <c r="G297" s="44" t="s">
        <v>4215</v>
      </c>
      <c r="H297" s="45" t="s">
        <v>148</v>
      </c>
      <c r="I297" s="45" t="s">
        <v>579</v>
      </c>
      <c r="J297" s="45" t="s">
        <v>430</v>
      </c>
      <c r="K297" s="45" t="s">
        <v>430</v>
      </c>
      <c r="L297" s="44" t="s">
        <v>430</v>
      </c>
      <c r="M297" s="44" t="s">
        <v>593</v>
      </c>
      <c r="N297" s="46" t="s">
        <v>270</v>
      </c>
      <c r="O297" s="45" t="s">
        <v>430</v>
      </c>
      <c r="P297" s="45" t="s">
        <v>393</v>
      </c>
      <c r="Q297" s="45" t="s">
        <v>156</v>
      </c>
      <c r="R297" s="47" t="s">
        <v>155</v>
      </c>
      <c r="S297" s="38" t="s">
        <v>157</v>
      </c>
      <c r="T297" s="39">
        <v>3520</v>
      </c>
      <c r="U297" s="39">
        <v>3200</v>
      </c>
      <c r="V297" s="34"/>
      <c r="W297" s="34"/>
      <c r="X297" s="39">
        <v>3200</v>
      </c>
      <c r="Y297" s="50">
        <f>+IFERROR(X297/U297,0)</f>
        <v>1</v>
      </c>
      <c r="Z297" s="49">
        <f>+U297-X297</f>
        <v>0</v>
      </c>
      <c r="AA297" s="48"/>
      <c r="AB297" s="39">
        <v>3200</v>
      </c>
      <c r="AC297" s="49">
        <v>0</v>
      </c>
      <c r="AD297" s="39">
        <v>3200</v>
      </c>
      <c r="AE297" s="48"/>
      <c r="AF297" s="49">
        <v>3200</v>
      </c>
      <c r="AG297" s="50">
        <f>+IFERROR(AF297/U297,0)</f>
        <v>1</v>
      </c>
      <c r="AH297" s="49">
        <f>+Tabla1[[#This Row],[PIM]]-Tabla1[[#This Row],[DEVENGADO2]]</f>
        <v>0</v>
      </c>
      <c r="AI297" s="35">
        <v>0</v>
      </c>
      <c r="AJ297" s="35">
        <v>0</v>
      </c>
      <c r="AK297" s="35">
        <v>0</v>
      </c>
      <c r="AL297" s="35">
        <v>0</v>
      </c>
      <c r="AM297" s="35">
        <v>0</v>
      </c>
      <c r="AN297" s="35">
        <v>3200</v>
      </c>
      <c r="AO297" s="35">
        <v>0</v>
      </c>
      <c r="AP297" s="35">
        <v>0</v>
      </c>
      <c r="AQ297" s="35">
        <v>0</v>
      </c>
      <c r="AR297" s="35">
        <v>0</v>
      </c>
      <c r="AS297" s="35">
        <v>0</v>
      </c>
      <c r="AT297" s="35">
        <v>0</v>
      </c>
      <c r="AU297" s="35">
        <v>0</v>
      </c>
      <c r="AV297" s="41">
        <f t="shared" si="12"/>
        <v>3200</v>
      </c>
      <c r="AW297" s="41">
        <f>+U297-AV297</f>
        <v>0</v>
      </c>
    </row>
    <row r="298" spans="1:49" x14ac:dyDescent="0.3">
      <c r="A298" s="42" t="s">
        <v>3</v>
      </c>
      <c r="B298" s="43" t="s">
        <v>0</v>
      </c>
      <c r="C298" s="44" t="s">
        <v>423</v>
      </c>
      <c r="D298" s="45" t="s">
        <v>243</v>
      </c>
      <c r="E298" s="44" t="s">
        <v>19</v>
      </c>
      <c r="F298" s="44" t="s">
        <v>574</v>
      </c>
      <c r="G298" s="44" t="s">
        <v>4215</v>
      </c>
      <c r="H298" s="45" t="s">
        <v>148</v>
      </c>
      <c r="I298" s="45" t="s">
        <v>579</v>
      </c>
      <c r="J298" s="45" t="s">
        <v>430</v>
      </c>
      <c r="K298" s="45" t="s">
        <v>430</v>
      </c>
      <c r="L298" s="44" t="s">
        <v>430</v>
      </c>
      <c r="M298" s="44" t="s">
        <v>593</v>
      </c>
      <c r="N298" s="46" t="s">
        <v>270</v>
      </c>
      <c r="O298" s="45" t="s">
        <v>430</v>
      </c>
      <c r="P298" s="45" t="s">
        <v>393</v>
      </c>
      <c r="Q298" s="45" t="s">
        <v>159</v>
      </c>
      <c r="R298" s="47" t="s">
        <v>158</v>
      </c>
      <c r="S298" s="38" t="s">
        <v>160</v>
      </c>
      <c r="T298" s="39">
        <v>40000</v>
      </c>
      <c r="U298" s="39">
        <v>53784</v>
      </c>
      <c r="V298" s="34"/>
      <c r="W298" s="34"/>
      <c r="X298" s="39">
        <v>53783.14</v>
      </c>
      <c r="Y298" s="50">
        <f>+IFERROR(X298/U298,0)</f>
        <v>0.9999840101145322</v>
      </c>
      <c r="Z298" s="49">
        <f>+U298-X298</f>
        <v>0.86000000000058208</v>
      </c>
      <c r="AA298" s="48"/>
      <c r="AB298" s="39">
        <v>53783.14</v>
      </c>
      <c r="AC298" s="49">
        <v>0.86000000000058208</v>
      </c>
      <c r="AD298" s="39">
        <v>53783.14</v>
      </c>
      <c r="AE298" s="48"/>
      <c r="AF298" s="49">
        <v>53783.14</v>
      </c>
      <c r="AG298" s="50">
        <f>+IFERROR(AF298/U298,0)</f>
        <v>0.9999840101145322</v>
      </c>
      <c r="AH298" s="49">
        <f>+Tabla1[[#This Row],[PIM]]-Tabla1[[#This Row],[DEVENGADO2]]</f>
        <v>0.86000000000058208</v>
      </c>
      <c r="AI298" s="35">
        <v>0</v>
      </c>
      <c r="AJ298" s="35">
        <v>0</v>
      </c>
      <c r="AK298" s="35">
        <v>0</v>
      </c>
      <c r="AL298" s="35">
        <v>1007.86</v>
      </c>
      <c r="AM298" s="35">
        <v>52775.28</v>
      </c>
      <c r="AN298" s="35">
        <v>0</v>
      </c>
      <c r="AO298" s="35">
        <v>0</v>
      </c>
      <c r="AP298" s="35">
        <v>0</v>
      </c>
      <c r="AQ298" s="35">
        <v>0</v>
      </c>
      <c r="AR298" s="35">
        <v>0</v>
      </c>
      <c r="AS298" s="35">
        <v>0</v>
      </c>
      <c r="AT298" s="35">
        <v>0</v>
      </c>
      <c r="AU298" s="35">
        <v>0.86000000000058208</v>
      </c>
      <c r="AV298" s="41">
        <f t="shared" si="12"/>
        <v>53784</v>
      </c>
      <c r="AW298" s="41">
        <f>+U298-AV298</f>
        <v>0</v>
      </c>
    </row>
    <row r="299" spans="1:49" x14ac:dyDescent="0.3">
      <c r="A299" s="42" t="s">
        <v>3</v>
      </c>
      <c r="B299" s="43" t="s">
        <v>0</v>
      </c>
      <c r="C299" s="44" t="s">
        <v>423</v>
      </c>
      <c r="D299" s="45" t="s">
        <v>243</v>
      </c>
      <c r="E299" s="44" t="s">
        <v>19</v>
      </c>
      <c r="F299" s="44" t="s">
        <v>574</v>
      </c>
      <c r="G299" s="44" t="s">
        <v>4215</v>
      </c>
      <c r="H299" s="45" t="s">
        <v>148</v>
      </c>
      <c r="I299" s="45" t="s">
        <v>579</v>
      </c>
      <c r="J299" s="45" t="s">
        <v>430</v>
      </c>
      <c r="K299" s="45" t="s">
        <v>430</v>
      </c>
      <c r="L299" s="44" t="s">
        <v>430</v>
      </c>
      <c r="M299" s="44" t="s">
        <v>593</v>
      </c>
      <c r="N299" s="46" t="s">
        <v>270</v>
      </c>
      <c r="O299" s="45" t="s">
        <v>430</v>
      </c>
      <c r="P299" s="45" t="s">
        <v>393</v>
      </c>
      <c r="Q299" s="45" t="s">
        <v>162</v>
      </c>
      <c r="R299" s="47" t="s">
        <v>161</v>
      </c>
      <c r="S299" s="38" t="s">
        <v>163</v>
      </c>
      <c r="T299" s="39">
        <v>55000</v>
      </c>
      <c r="U299" s="39">
        <v>24936</v>
      </c>
      <c r="V299" s="34"/>
      <c r="W299" s="34"/>
      <c r="X299" s="39">
        <v>24935.21</v>
      </c>
      <c r="Y299" s="50">
        <f>+IFERROR(X299/U299,0)</f>
        <v>0.99996831889637472</v>
      </c>
      <c r="Z299" s="49">
        <f>+U299-X299</f>
        <v>0.79000000000087311</v>
      </c>
      <c r="AA299" s="48"/>
      <c r="AB299" s="39">
        <v>24935.21</v>
      </c>
      <c r="AC299" s="49">
        <v>0.79000000000087311</v>
      </c>
      <c r="AD299" s="39">
        <v>24935.21</v>
      </c>
      <c r="AE299" s="48"/>
      <c r="AF299" s="49">
        <v>24935.21</v>
      </c>
      <c r="AG299" s="50">
        <f>+IFERROR(AF299/U299,0)</f>
        <v>0.99996831889637472</v>
      </c>
      <c r="AH299" s="49">
        <f>+Tabla1[[#This Row],[PIM]]-Tabla1[[#This Row],[DEVENGADO2]]</f>
        <v>0.79000000000087311</v>
      </c>
      <c r="AI299" s="35">
        <v>0</v>
      </c>
      <c r="AJ299" s="35">
        <v>0</v>
      </c>
      <c r="AK299" s="35">
        <v>0</v>
      </c>
      <c r="AL299" s="35">
        <v>2519.62</v>
      </c>
      <c r="AM299" s="35">
        <v>22415.59</v>
      </c>
      <c r="AN299" s="35">
        <v>0</v>
      </c>
      <c r="AO299" s="35">
        <v>0</v>
      </c>
      <c r="AP299" s="35">
        <v>0</v>
      </c>
      <c r="AQ299" s="35">
        <v>0</v>
      </c>
      <c r="AR299" s="35">
        <v>0</v>
      </c>
      <c r="AS299" s="35">
        <v>0</v>
      </c>
      <c r="AT299" s="35">
        <v>0</v>
      </c>
      <c r="AU299" s="35">
        <v>0.79000000000087311</v>
      </c>
      <c r="AV299" s="41">
        <f t="shared" si="12"/>
        <v>24936</v>
      </c>
      <c r="AW299" s="41">
        <f>+U299-AV299</f>
        <v>0</v>
      </c>
    </row>
    <row r="300" spans="1:49" x14ac:dyDescent="0.3">
      <c r="A300" s="42" t="s">
        <v>3</v>
      </c>
      <c r="B300" s="43" t="s">
        <v>0</v>
      </c>
      <c r="C300" s="44" t="s">
        <v>423</v>
      </c>
      <c r="D300" s="45" t="s">
        <v>243</v>
      </c>
      <c r="E300" s="44" t="s">
        <v>19</v>
      </c>
      <c r="F300" s="44" t="s">
        <v>574</v>
      </c>
      <c r="G300" s="44" t="s">
        <v>4215</v>
      </c>
      <c r="H300" s="45" t="s">
        <v>620</v>
      </c>
      <c r="I300" s="45" t="s">
        <v>579</v>
      </c>
      <c r="J300" s="45" t="s">
        <v>430</v>
      </c>
      <c r="K300" s="45" t="s">
        <v>430</v>
      </c>
      <c r="L300" s="44" t="s">
        <v>430</v>
      </c>
      <c r="M300" s="44" t="s">
        <v>593</v>
      </c>
      <c r="N300" s="46" t="s">
        <v>270</v>
      </c>
      <c r="O300" s="45" t="s">
        <v>430</v>
      </c>
      <c r="P300" s="45" t="s">
        <v>393</v>
      </c>
      <c r="Q300" s="45" t="s">
        <v>192</v>
      </c>
      <c r="R300" s="47" t="s">
        <v>191</v>
      </c>
      <c r="S300" s="38" t="s">
        <v>193</v>
      </c>
      <c r="T300" s="39">
        <v>0</v>
      </c>
      <c r="U300" s="39">
        <v>0</v>
      </c>
      <c r="V300" s="34"/>
      <c r="W300" s="34"/>
      <c r="X300" s="39">
        <v>0</v>
      </c>
      <c r="Y300" s="50">
        <f>+IFERROR(X300/U300,0)</f>
        <v>0</v>
      </c>
      <c r="Z300" s="49">
        <f>+U300-X300</f>
        <v>0</v>
      </c>
      <c r="AA300" s="48"/>
      <c r="AB300" s="39">
        <v>0</v>
      </c>
      <c r="AC300" s="49">
        <v>0</v>
      </c>
      <c r="AD300" s="39">
        <v>0</v>
      </c>
      <c r="AE300" s="48"/>
      <c r="AF300" s="49">
        <v>0</v>
      </c>
      <c r="AG300" s="50">
        <f>+IFERROR(AF300/U300,0)</f>
        <v>0</v>
      </c>
      <c r="AH300" s="49">
        <f>+Tabla1[[#This Row],[PIM]]-Tabla1[[#This Row],[DEVENGADO2]]</f>
        <v>0</v>
      </c>
      <c r="AI300" s="35">
        <v>0</v>
      </c>
      <c r="AJ300" s="35">
        <v>0</v>
      </c>
      <c r="AK300" s="35">
        <v>0</v>
      </c>
      <c r="AL300" s="35">
        <v>0</v>
      </c>
      <c r="AM300" s="35">
        <v>0</v>
      </c>
      <c r="AN300" s="35">
        <v>0</v>
      </c>
      <c r="AO300" s="35">
        <v>0</v>
      </c>
      <c r="AP300" s="35">
        <v>0</v>
      </c>
      <c r="AQ300" s="35">
        <v>0</v>
      </c>
      <c r="AR300" s="35">
        <v>0</v>
      </c>
      <c r="AS300" s="35">
        <v>0</v>
      </c>
      <c r="AT300" s="35">
        <v>0</v>
      </c>
      <c r="AU300" s="35">
        <v>0</v>
      </c>
      <c r="AV300" s="41">
        <f t="shared" si="12"/>
        <v>0</v>
      </c>
      <c r="AW300" s="41">
        <f>+U300-AV300</f>
        <v>0</v>
      </c>
    </row>
    <row r="301" spans="1:49" x14ac:dyDescent="0.3">
      <c r="A301" s="42" t="s">
        <v>3</v>
      </c>
      <c r="B301" s="43" t="s">
        <v>0</v>
      </c>
      <c r="C301" s="44" t="s">
        <v>423</v>
      </c>
      <c r="D301" s="45" t="s">
        <v>243</v>
      </c>
      <c r="E301" s="44" t="s">
        <v>19</v>
      </c>
      <c r="F301" s="44" t="s">
        <v>574</v>
      </c>
      <c r="G301" s="44" t="s">
        <v>4215</v>
      </c>
      <c r="H301" s="45" t="s">
        <v>170</v>
      </c>
      <c r="I301" s="45" t="s">
        <v>579</v>
      </c>
      <c r="J301" s="45" t="s">
        <v>430</v>
      </c>
      <c r="K301" s="45" t="s">
        <v>430</v>
      </c>
      <c r="L301" s="44" t="s">
        <v>430</v>
      </c>
      <c r="M301" s="44" t="s">
        <v>593</v>
      </c>
      <c r="N301" s="46" t="s">
        <v>270</v>
      </c>
      <c r="O301" s="45" t="s">
        <v>430</v>
      </c>
      <c r="P301" s="45" t="s">
        <v>393</v>
      </c>
      <c r="Q301" s="45" t="s">
        <v>172</v>
      </c>
      <c r="R301" s="47" t="s">
        <v>171</v>
      </c>
      <c r="S301" s="38" t="s">
        <v>173</v>
      </c>
      <c r="T301" s="39">
        <v>23000</v>
      </c>
      <c r="U301" s="39">
        <v>44300</v>
      </c>
      <c r="V301" s="34"/>
      <c r="W301" s="34"/>
      <c r="X301" s="39">
        <v>39800</v>
      </c>
      <c r="Y301" s="50">
        <f>+IFERROR(X301/U301,0)</f>
        <v>0.89841986455981937</v>
      </c>
      <c r="Z301" s="49">
        <f>+U301-X301</f>
        <v>4500</v>
      </c>
      <c r="AA301" s="48"/>
      <c r="AB301" s="39">
        <v>39800</v>
      </c>
      <c r="AC301" s="49">
        <v>4500</v>
      </c>
      <c r="AD301" s="39">
        <v>39800</v>
      </c>
      <c r="AE301" s="48"/>
      <c r="AF301" s="49">
        <v>21300</v>
      </c>
      <c r="AG301" s="50">
        <f>+IFERROR(AF301/U301,0)</f>
        <v>0.48081264108352145</v>
      </c>
      <c r="AH301" s="49">
        <f>+Tabla1[[#This Row],[PIM]]-Tabla1[[#This Row],[DEVENGADO2]]</f>
        <v>23000</v>
      </c>
      <c r="AI301" s="35">
        <v>0</v>
      </c>
      <c r="AJ301" s="35">
        <v>0</v>
      </c>
      <c r="AK301" s="35">
        <v>0</v>
      </c>
      <c r="AL301" s="35">
        <v>0</v>
      </c>
      <c r="AM301" s="35">
        <v>0</v>
      </c>
      <c r="AN301" s="35">
        <v>0</v>
      </c>
      <c r="AO301" s="35">
        <v>21300</v>
      </c>
      <c r="AP301" s="35">
        <v>0</v>
      </c>
      <c r="AQ301" s="35">
        <v>23000</v>
      </c>
      <c r="AR301" s="35">
        <v>0</v>
      </c>
      <c r="AS301" s="35">
        <v>0</v>
      </c>
      <c r="AT301" s="35">
        <v>0</v>
      </c>
      <c r="AU301" s="35">
        <v>0</v>
      </c>
      <c r="AV301" s="41">
        <f t="shared" si="12"/>
        <v>44300</v>
      </c>
      <c r="AW301" s="41">
        <f>+U301-AV301</f>
        <v>0</v>
      </c>
    </row>
    <row r="302" spans="1:49" x14ac:dyDescent="0.3">
      <c r="A302" s="42" t="s">
        <v>3</v>
      </c>
      <c r="B302" s="43" t="s">
        <v>0</v>
      </c>
      <c r="C302" s="44" t="s">
        <v>423</v>
      </c>
      <c r="D302" s="45" t="s">
        <v>243</v>
      </c>
      <c r="E302" s="44" t="s">
        <v>19</v>
      </c>
      <c r="F302" s="44" t="s">
        <v>574</v>
      </c>
      <c r="G302" s="44" t="s">
        <v>4215</v>
      </c>
      <c r="H302" s="45" t="s">
        <v>602</v>
      </c>
      <c r="I302" s="45" t="s">
        <v>579</v>
      </c>
      <c r="J302" s="45" t="s">
        <v>430</v>
      </c>
      <c r="K302" s="45" t="s">
        <v>430</v>
      </c>
      <c r="L302" s="44" t="s">
        <v>430</v>
      </c>
      <c r="M302" s="44" t="s">
        <v>593</v>
      </c>
      <c r="N302" s="46" t="s">
        <v>270</v>
      </c>
      <c r="O302" s="45" t="s">
        <v>430</v>
      </c>
      <c r="P302" s="45" t="s">
        <v>393</v>
      </c>
      <c r="Q302" s="45" t="s">
        <v>175</v>
      </c>
      <c r="R302" s="47" t="s">
        <v>174</v>
      </c>
      <c r="S302" s="38" t="s">
        <v>176</v>
      </c>
      <c r="T302" s="39">
        <v>8500</v>
      </c>
      <c r="U302" s="39">
        <v>8500</v>
      </c>
      <c r="V302" s="34"/>
      <c r="W302" s="34"/>
      <c r="X302" s="39">
        <v>0</v>
      </c>
      <c r="Y302" s="50">
        <f>+IFERROR(X302/U302,0)</f>
        <v>0</v>
      </c>
      <c r="Z302" s="49">
        <f>+U302-X302</f>
        <v>8500</v>
      </c>
      <c r="AA302" s="48"/>
      <c r="AB302" s="39">
        <v>0</v>
      </c>
      <c r="AC302" s="49">
        <v>8500</v>
      </c>
      <c r="AD302" s="39">
        <v>0</v>
      </c>
      <c r="AE302" s="48"/>
      <c r="AF302" s="49">
        <v>0</v>
      </c>
      <c r="AG302" s="50">
        <f>+IFERROR(AF302/U302,0)</f>
        <v>0</v>
      </c>
      <c r="AH302" s="49">
        <f>+Tabla1[[#This Row],[PIM]]-Tabla1[[#This Row],[DEVENGADO2]]</f>
        <v>8500</v>
      </c>
      <c r="AI302" s="35">
        <v>0</v>
      </c>
      <c r="AJ302" s="35">
        <v>0</v>
      </c>
      <c r="AK302" s="35">
        <v>0</v>
      </c>
      <c r="AL302" s="35">
        <v>0</v>
      </c>
      <c r="AM302" s="35">
        <v>0</v>
      </c>
      <c r="AN302" s="35">
        <v>0</v>
      </c>
      <c r="AO302" s="35">
        <v>0</v>
      </c>
      <c r="AP302" s="35">
        <v>8500</v>
      </c>
      <c r="AQ302" s="35">
        <v>0</v>
      </c>
      <c r="AR302" s="35">
        <v>0</v>
      </c>
      <c r="AS302" s="35">
        <v>0</v>
      </c>
      <c r="AT302" s="35">
        <v>0</v>
      </c>
      <c r="AU302" s="35">
        <v>0</v>
      </c>
      <c r="AV302" s="41">
        <f t="shared" si="12"/>
        <v>8500</v>
      </c>
      <c r="AW302" s="41">
        <f>+U302-AV302</f>
        <v>0</v>
      </c>
    </row>
    <row r="303" spans="1:49" x14ac:dyDescent="0.3">
      <c r="A303" s="42" t="s">
        <v>3</v>
      </c>
      <c r="B303" s="43" t="s">
        <v>0</v>
      </c>
      <c r="C303" s="44" t="s">
        <v>423</v>
      </c>
      <c r="D303" s="45" t="s">
        <v>243</v>
      </c>
      <c r="E303" s="44" t="s">
        <v>19</v>
      </c>
      <c r="F303" s="44" t="s">
        <v>574</v>
      </c>
      <c r="G303" s="44" t="s">
        <v>4215</v>
      </c>
      <c r="H303" s="45" t="s">
        <v>178</v>
      </c>
      <c r="I303" s="45" t="s">
        <v>269</v>
      </c>
      <c r="J303" s="45" t="s">
        <v>430</v>
      </c>
      <c r="K303" s="45" t="s">
        <v>430</v>
      </c>
      <c r="L303" s="44" t="s">
        <v>430</v>
      </c>
      <c r="M303" s="44" t="s">
        <v>593</v>
      </c>
      <c r="N303" s="46" t="s">
        <v>270</v>
      </c>
      <c r="O303" s="45" t="s">
        <v>430</v>
      </c>
      <c r="P303" s="45" t="s">
        <v>393</v>
      </c>
      <c r="Q303" s="45" t="s">
        <v>177</v>
      </c>
      <c r="R303" s="47" t="s">
        <v>28</v>
      </c>
      <c r="S303" s="38" t="s">
        <v>178</v>
      </c>
      <c r="T303" s="39">
        <v>259600</v>
      </c>
      <c r="U303" s="39">
        <v>194050</v>
      </c>
      <c r="V303" s="34"/>
      <c r="W303" s="34"/>
      <c r="X303" s="39">
        <v>84600</v>
      </c>
      <c r="Y303" s="50">
        <f>+IFERROR(X303/U303,0)</f>
        <v>0.43597011079618653</v>
      </c>
      <c r="Z303" s="49">
        <f>+U303-X303</f>
        <v>109450</v>
      </c>
      <c r="AA303" s="48"/>
      <c r="AB303" s="39">
        <v>84600</v>
      </c>
      <c r="AC303" s="49">
        <v>109450</v>
      </c>
      <c r="AD303" s="39">
        <v>68990.53</v>
      </c>
      <c r="AE303" s="48"/>
      <c r="AF303" s="49">
        <v>68990.53</v>
      </c>
      <c r="AG303" s="50">
        <f>+IFERROR(AF303/U303,0)</f>
        <v>0.35552965730481834</v>
      </c>
      <c r="AH303" s="49">
        <f>+Tabla1[[#This Row],[PIM]]-Tabla1[[#This Row],[DEVENGADO2]]</f>
        <v>125059.47</v>
      </c>
      <c r="AI303" s="35">
        <v>3000</v>
      </c>
      <c r="AJ303" s="35">
        <v>4756.7</v>
      </c>
      <c r="AK303" s="35">
        <v>845.92</v>
      </c>
      <c r="AL303" s="35">
        <v>16820.52</v>
      </c>
      <c r="AM303" s="35">
        <v>2394.48</v>
      </c>
      <c r="AN303" s="35">
        <v>21990.87</v>
      </c>
      <c r="AO303" s="35">
        <v>19182.04</v>
      </c>
      <c r="AP303" s="35">
        <v>0</v>
      </c>
      <c r="AQ303" s="35">
        <v>5000</v>
      </c>
      <c r="AR303" s="35">
        <v>5000</v>
      </c>
      <c r="AS303" s="35">
        <v>5000</v>
      </c>
      <c r="AT303" s="35">
        <v>5000</v>
      </c>
      <c r="AU303" s="35">
        <v>105059.47</v>
      </c>
      <c r="AV303" s="41">
        <f t="shared" si="12"/>
        <v>194050</v>
      </c>
      <c r="AW303" s="41">
        <f>+U303-AV303</f>
        <v>0</v>
      </c>
    </row>
    <row r="304" spans="1:49" x14ac:dyDescent="0.3">
      <c r="A304" s="42" t="s">
        <v>3</v>
      </c>
      <c r="B304" s="43" t="s">
        <v>0</v>
      </c>
      <c r="C304" s="44" t="s">
        <v>423</v>
      </c>
      <c r="D304" s="45" t="s">
        <v>243</v>
      </c>
      <c r="E304" s="44" t="s">
        <v>19</v>
      </c>
      <c r="F304" s="44" t="s">
        <v>574</v>
      </c>
      <c r="G304" s="44" t="s">
        <v>4215</v>
      </c>
      <c r="H304" s="45" t="s">
        <v>422</v>
      </c>
      <c r="I304" s="45" t="s">
        <v>579</v>
      </c>
      <c r="J304" s="45" t="s">
        <v>430</v>
      </c>
      <c r="K304" s="45" t="s">
        <v>430</v>
      </c>
      <c r="L304" s="44" t="s">
        <v>430</v>
      </c>
      <c r="M304" s="44" t="s">
        <v>593</v>
      </c>
      <c r="N304" s="46" t="s">
        <v>270</v>
      </c>
      <c r="O304" s="45" t="s">
        <v>430</v>
      </c>
      <c r="P304" s="45" t="s">
        <v>393</v>
      </c>
      <c r="Q304" s="45" t="s">
        <v>585</v>
      </c>
      <c r="R304" s="47" t="s">
        <v>200</v>
      </c>
      <c r="S304" s="38" t="s">
        <v>586</v>
      </c>
      <c r="T304" s="39">
        <v>1164490</v>
      </c>
      <c r="U304" s="39">
        <v>1614837</v>
      </c>
      <c r="V304" s="34"/>
      <c r="W304" s="34"/>
      <c r="X304" s="39">
        <v>1544000</v>
      </c>
      <c r="Y304" s="50">
        <f>+IFERROR(X304/U304,0)</f>
        <v>0.95613365311793075</v>
      </c>
      <c r="Z304" s="49">
        <f>+U304-X304</f>
        <v>70837</v>
      </c>
      <c r="AA304" s="48"/>
      <c r="AB304" s="39">
        <v>1544000</v>
      </c>
      <c r="AC304" s="49">
        <v>70837</v>
      </c>
      <c r="AD304" s="39">
        <v>1544000</v>
      </c>
      <c r="AE304" s="48"/>
      <c r="AF304" s="49">
        <v>1067900</v>
      </c>
      <c r="AG304" s="50">
        <f>+IFERROR(AF304/U304,0)</f>
        <v>0.66130513482165687</v>
      </c>
      <c r="AH304" s="49">
        <f>+Tabla1[[#This Row],[PIM]]-Tabla1[[#This Row],[DEVENGADO2]]</f>
        <v>546937</v>
      </c>
      <c r="AI304" s="35">
        <v>130500</v>
      </c>
      <c r="AJ304" s="35">
        <v>112100</v>
      </c>
      <c r="AK304" s="35">
        <v>214100</v>
      </c>
      <c r="AL304" s="35">
        <v>178100</v>
      </c>
      <c r="AM304" s="35">
        <v>129000</v>
      </c>
      <c r="AN304" s="35">
        <v>142300</v>
      </c>
      <c r="AO304" s="35">
        <v>161800</v>
      </c>
      <c r="AP304" s="35">
        <v>0</v>
      </c>
      <c r="AQ304" s="35">
        <v>85000</v>
      </c>
      <c r="AR304" s="35">
        <v>51500</v>
      </c>
      <c r="AS304" s="35">
        <v>150000</v>
      </c>
      <c r="AT304" s="35">
        <v>81674</v>
      </c>
      <c r="AU304" s="35">
        <v>178763</v>
      </c>
      <c r="AV304" s="41">
        <f t="shared" si="12"/>
        <v>1614837</v>
      </c>
      <c r="AW304" s="41">
        <f>+U304-AV304</f>
        <v>0</v>
      </c>
    </row>
    <row r="305" spans="1:49" x14ac:dyDescent="0.3">
      <c r="A305" s="42" t="s">
        <v>3</v>
      </c>
      <c r="B305" s="43" t="s">
        <v>0</v>
      </c>
      <c r="C305" s="44" t="s">
        <v>423</v>
      </c>
      <c r="D305" s="45" t="s">
        <v>243</v>
      </c>
      <c r="E305" s="44" t="s">
        <v>19</v>
      </c>
      <c r="F305" s="44" t="s">
        <v>574</v>
      </c>
      <c r="G305" s="44" t="s">
        <v>4215</v>
      </c>
      <c r="H305" s="45" t="s">
        <v>603</v>
      </c>
      <c r="I305" s="45" t="s">
        <v>579</v>
      </c>
      <c r="J305" s="45" t="s">
        <v>430</v>
      </c>
      <c r="K305" s="45" t="s">
        <v>430</v>
      </c>
      <c r="L305" s="44" t="s">
        <v>430</v>
      </c>
      <c r="M305" s="44" t="s">
        <v>593</v>
      </c>
      <c r="N305" s="46" t="s">
        <v>270</v>
      </c>
      <c r="O305" s="45" t="s">
        <v>430</v>
      </c>
      <c r="P305" s="45" t="s">
        <v>394</v>
      </c>
      <c r="Q305" s="45" t="s">
        <v>211</v>
      </c>
      <c r="R305" s="47" t="s">
        <v>210</v>
      </c>
      <c r="S305" s="38" t="s">
        <v>209</v>
      </c>
      <c r="T305" s="39">
        <v>0</v>
      </c>
      <c r="U305" s="39">
        <v>8000</v>
      </c>
      <c r="V305" s="34"/>
      <c r="W305" s="34"/>
      <c r="X305" s="39">
        <v>7079.64</v>
      </c>
      <c r="Y305" s="50">
        <f>+IFERROR(X305/U305,0)</f>
        <v>0.88495500000000005</v>
      </c>
      <c r="Z305" s="49">
        <f>+U305-X305</f>
        <v>920.35999999999967</v>
      </c>
      <c r="AA305" s="48"/>
      <c r="AB305" s="39">
        <v>7079.64</v>
      </c>
      <c r="AC305" s="49">
        <v>920.35999999999967</v>
      </c>
      <c r="AD305" s="39">
        <v>7079.64</v>
      </c>
      <c r="AE305" s="48"/>
      <c r="AF305" s="49">
        <v>7079.6399999999994</v>
      </c>
      <c r="AG305" s="50">
        <f>+IFERROR(AF305/U305,0)</f>
        <v>0.88495499999999994</v>
      </c>
      <c r="AH305" s="49">
        <f>+Tabla1[[#This Row],[PIM]]-Tabla1[[#This Row],[DEVENGADO2]]</f>
        <v>920.36000000000058</v>
      </c>
      <c r="AI305" s="35">
        <v>0</v>
      </c>
      <c r="AJ305" s="35">
        <v>7795.16</v>
      </c>
      <c r="AK305" s="35">
        <v>-715.52</v>
      </c>
      <c r="AL305" s="35">
        <v>0</v>
      </c>
      <c r="AM305" s="35">
        <v>0</v>
      </c>
      <c r="AN305" s="35">
        <v>0</v>
      </c>
      <c r="AO305" s="35">
        <v>0</v>
      </c>
      <c r="AP305" s="35">
        <v>0</v>
      </c>
      <c r="AQ305" s="35">
        <v>204.84000000000015</v>
      </c>
      <c r="AR305" s="35">
        <v>0</v>
      </c>
      <c r="AS305" s="35">
        <v>715.52000000000044</v>
      </c>
      <c r="AT305" s="35">
        <v>0</v>
      </c>
      <c r="AU305" s="35">
        <v>0</v>
      </c>
      <c r="AV305" s="41">
        <f t="shared" si="12"/>
        <v>8000</v>
      </c>
      <c r="AW305" s="41">
        <f>+U305-AV305</f>
        <v>0</v>
      </c>
    </row>
    <row r="306" spans="1:49" x14ac:dyDescent="0.3">
      <c r="A306" s="42" t="s">
        <v>3</v>
      </c>
      <c r="B306" s="43" t="s">
        <v>0</v>
      </c>
      <c r="C306" s="44" t="s">
        <v>423</v>
      </c>
      <c r="D306" s="45" t="s">
        <v>243</v>
      </c>
      <c r="E306" s="44" t="s">
        <v>19</v>
      </c>
      <c r="F306" s="44" t="s">
        <v>574</v>
      </c>
      <c r="G306" s="44" t="s">
        <v>4215</v>
      </c>
      <c r="H306" s="45" t="s">
        <v>604</v>
      </c>
      <c r="I306" s="45" t="s">
        <v>269</v>
      </c>
      <c r="J306" s="45" t="s">
        <v>430</v>
      </c>
      <c r="K306" s="45" t="s">
        <v>430</v>
      </c>
      <c r="L306" s="44" t="s">
        <v>430</v>
      </c>
      <c r="M306" s="44" t="s">
        <v>593</v>
      </c>
      <c r="N306" s="46" t="s">
        <v>270</v>
      </c>
      <c r="O306" s="45" t="s">
        <v>430</v>
      </c>
      <c r="P306" s="45" t="s">
        <v>398</v>
      </c>
      <c r="Q306" s="45" t="s">
        <v>214</v>
      </c>
      <c r="R306" s="47" t="s">
        <v>213</v>
      </c>
      <c r="S306" s="38" t="s">
        <v>212</v>
      </c>
      <c r="T306" s="39">
        <v>0</v>
      </c>
      <c r="U306" s="39">
        <v>1295</v>
      </c>
      <c r="V306" s="34"/>
      <c r="W306" s="34"/>
      <c r="X306" s="39">
        <v>1295</v>
      </c>
      <c r="Y306" s="50">
        <f>+IFERROR(X306/U306,0)</f>
        <v>1</v>
      </c>
      <c r="Z306" s="49">
        <f>+U306-X306</f>
        <v>0</v>
      </c>
      <c r="AA306" s="48"/>
      <c r="AB306" s="39">
        <v>1295</v>
      </c>
      <c r="AC306" s="49">
        <v>0</v>
      </c>
      <c r="AD306" s="39">
        <v>1295</v>
      </c>
      <c r="AE306" s="48"/>
      <c r="AF306" s="49">
        <v>1295</v>
      </c>
      <c r="AG306" s="50">
        <f>+IFERROR(AF306/U306,0)</f>
        <v>1</v>
      </c>
      <c r="AH306" s="49">
        <f>+Tabla1[[#This Row],[PIM]]-Tabla1[[#This Row],[DEVENGADO2]]</f>
        <v>0</v>
      </c>
      <c r="AI306" s="35">
        <v>0</v>
      </c>
      <c r="AJ306" s="35">
        <v>0</v>
      </c>
      <c r="AK306" s="35">
        <v>0</v>
      </c>
      <c r="AL306" s="35">
        <v>0</v>
      </c>
      <c r="AM306" s="35">
        <v>0</v>
      </c>
      <c r="AN306" s="35">
        <v>0</v>
      </c>
      <c r="AO306" s="35">
        <v>1295</v>
      </c>
      <c r="AP306" s="35">
        <v>0</v>
      </c>
      <c r="AQ306" s="35">
        <v>0</v>
      </c>
      <c r="AR306" s="35">
        <v>0</v>
      </c>
      <c r="AS306" s="35">
        <v>0</v>
      </c>
      <c r="AT306" s="35">
        <v>0</v>
      </c>
      <c r="AU306" s="35">
        <v>0</v>
      </c>
      <c r="AV306" s="41">
        <f t="shared" si="12"/>
        <v>1295</v>
      </c>
      <c r="AW306" s="41">
        <f>+U306-AV306</f>
        <v>0</v>
      </c>
    </row>
    <row r="307" spans="1:49" x14ac:dyDescent="0.3">
      <c r="A307" s="42" t="s">
        <v>3</v>
      </c>
      <c r="B307" s="43" t="s">
        <v>0</v>
      </c>
      <c r="C307" s="44" t="s">
        <v>423</v>
      </c>
      <c r="D307" s="45" t="s">
        <v>243</v>
      </c>
      <c r="E307" s="44" t="s">
        <v>19</v>
      </c>
      <c r="F307" s="44" t="s">
        <v>574</v>
      </c>
      <c r="G307" s="44" t="s">
        <v>4215</v>
      </c>
      <c r="H307" s="45" t="s">
        <v>605</v>
      </c>
      <c r="I307" s="45" t="s">
        <v>269</v>
      </c>
      <c r="J307" s="45" t="s">
        <v>430</v>
      </c>
      <c r="K307" s="45" t="s">
        <v>430</v>
      </c>
      <c r="L307" s="44" t="s">
        <v>430</v>
      </c>
      <c r="M307" s="44" t="s">
        <v>593</v>
      </c>
      <c r="N307" s="46" t="s">
        <v>270</v>
      </c>
      <c r="O307" s="45" t="s">
        <v>430</v>
      </c>
      <c r="P307" s="45" t="s">
        <v>398</v>
      </c>
      <c r="Q307" s="45" t="s">
        <v>219</v>
      </c>
      <c r="R307" s="47" t="s">
        <v>218</v>
      </c>
      <c r="S307" s="38" t="s">
        <v>220</v>
      </c>
      <c r="T307" s="39">
        <v>0</v>
      </c>
      <c r="U307" s="39">
        <v>600</v>
      </c>
      <c r="V307" s="34"/>
      <c r="W307" s="34"/>
      <c r="X307" s="39">
        <v>96</v>
      </c>
      <c r="Y307" s="50">
        <f>+IFERROR(X307/U307,0)</f>
        <v>0.16</v>
      </c>
      <c r="Z307" s="49">
        <f>+U307-X307</f>
        <v>504</v>
      </c>
      <c r="AA307" s="48"/>
      <c r="AB307" s="39">
        <v>96</v>
      </c>
      <c r="AC307" s="49">
        <v>504</v>
      </c>
      <c r="AD307" s="39">
        <v>96</v>
      </c>
      <c r="AE307" s="48"/>
      <c r="AF307" s="49">
        <v>96</v>
      </c>
      <c r="AG307" s="50">
        <f>+IFERROR(AF307/U307,0)</f>
        <v>0.16</v>
      </c>
      <c r="AH307" s="49">
        <f>+Tabla1[[#This Row],[PIM]]-Tabla1[[#This Row],[DEVENGADO2]]</f>
        <v>504</v>
      </c>
      <c r="AI307" s="35">
        <v>0</v>
      </c>
      <c r="AJ307" s="35">
        <v>0</v>
      </c>
      <c r="AK307" s="35">
        <v>0</v>
      </c>
      <c r="AL307" s="35">
        <v>96</v>
      </c>
      <c r="AM307" s="35">
        <v>0</v>
      </c>
      <c r="AN307" s="35">
        <v>0</v>
      </c>
      <c r="AO307" s="35">
        <v>0</v>
      </c>
      <c r="AP307" s="35">
        <v>0</v>
      </c>
      <c r="AQ307" s="35">
        <v>0</v>
      </c>
      <c r="AR307" s="35">
        <v>504</v>
      </c>
      <c r="AS307" s="35">
        <v>0</v>
      </c>
      <c r="AT307" s="35">
        <v>0</v>
      </c>
      <c r="AU307" s="35">
        <v>0</v>
      </c>
      <c r="AV307" s="41">
        <f t="shared" si="12"/>
        <v>600</v>
      </c>
      <c r="AW307" s="41">
        <f>+U307-AV307</f>
        <v>0</v>
      </c>
    </row>
    <row r="308" spans="1:49" x14ac:dyDescent="0.3">
      <c r="A308" s="42" t="s">
        <v>3</v>
      </c>
      <c r="B308" s="43" t="s">
        <v>0</v>
      </c>
      <c r="C308" s="44" t="s">
        <v>423</v>
      </c>
      <c r="D308" s="45" t="s">
        <v>243</v>
      </c>
      <c r="E308" s="44" t="s">
        <v>19</v>
      </c>
      <c r="F308" s="44" t="s">
        <v>574</v>
      </c>
      <c r="G308" s="44" t="s">
        <v>4215</v>
      </c>
      <c r="H308" s="45" t="s">
        <v>606</v>
      </c>
      <c r="I308" s="45" t="s">
        <v>269</v>
      </c>
      <c r="J308" s="45" t="s">
        <v>430</v>
      </c>
      <c r="K308" s="45" t="s">
        <v>430</v>
      </c>
      <c r="L308" s="44" t="s">
        <v>430</v>
      </c>
      <c r="M308" s="44" t="s">
        <v>593</v>
      </c>
      <c r="N308" s="46" t="s">
        <v>270</v>
      </c>
      <c r="O308" s="45" t="s">
        <v>430</v>
      </c>
      <c r="P308" s="45" t="s">
        <v>398</v>
      </c>
      <c r="Q308" s="45" t="s">
        <v>222</v>
      </c>
      <c r="R308" s="47" t="s">
        <v>221</v>
      </c>
      <c r="S308" s="38" t="s">
        <v>223</v>
      </c>
      <c r="T308" s="39">
        <v>0</v>
      </c>
      <c r="U308" s="39">
        <v>1800</v>
      </c>
      <c r="V308" s="34"/>
      <c r="W308" s="34"/>
      <c r="X308" s="39">
        <v>1102</v>
      </c>
      <c r="Y308" s="50">
        <f>+IFERROR(X308/U308,0)</f>
        <v>0.61222222222222222</v>
      </c>
      <c r="Z308" s="49">
        <f>+U308-X308</f>
        <v>698</v>
      </c>
      <c r="AA308" s="48"/>
      <c r="AB308" s="39">
        <v>1102</v>
      </c>
      <c r="AC308" s="49">
        <v>698</v>
      </c>
      <c r="AD308" s="39">
        <v>1102</v>
      </c>
      <c r="AE308" s="48"/>
      <c r="AF308" s="49">
        <v>1102</v>
      </c>
      <c r="AG308" s="50">
        <f>+IFERROR(AF308/U308,0)</f>
        <v>0.61222222222222222</v>
      </c>
      <c r="AH308" s="49">
        <f>+Tabla1[[#This Row],[PIM]]-Tabla1[[#This Row],[DEVENGADO2]]</f>
        <v>698</v>
      </c>
      <c r="AI308" s="35">
        <v>0</v>
      </c>
      <c r="AJ308" s="35">
        <v>0</v>
      </c>
      <c r="AK308" s="35">
        <v>0</v>
      </c>
      <c r="AL308" s="35">
        <v>1102</v>
      </c>
      <c r="AM308" s="35">
        <v>0</v>
      </c>
      <c r="AN308" s="35">
        <v>0</v>
      </c>
      <c r="AO308" s="35">
        <v>0</v>
      </c>
      <c r="AP308" s="35">
        <v>0</v>
      </c>
      <c r="AQ308" s="35">
        <v>0</v>
      </c>
      <c r="AR308" s="35">
        <v>698</v>
      </c>
      <c r="AS308" s="35">
        <v>0</v>
      </c>
      <c r="AT308" s="35">
        <v>0</v>
      </c>
      <c r="AU308" s="35">
        <v>0</v>
      </c>
      <c r="AV308" s="41">
        <f t="shared" si="12"/>
        <v>1800</v>
      </c>
      <c r="AW308" s="41">
        <f>+U308-AV308</f>
        <v>0</v>
      </c>
    </row>
    <row r="309" spans="1:49" x14ac:dyDescent="0.3">
      <c r="A309" s="42" t="s">
        <v>3</v>
      </c>
      <c r="B309" s="43" t="s">
        <v>0</v>
      </c>
      <c r="C309" s="44" t="s">
        <v>423</v>
      </c>
      <c r="D309" s="45" t="s">
        <v>243</v>
      </c>
      <c r="E309" s="44" t="s">
        <v>19</v>
      </c>
      <c r="F309" s="44" t="s">
        <v>574</v>
      </c>
      <c r="G309" s="44" t="s">
        <v>4215</v>
      </c>
      <c r="H309" s="45" t="s">
        <v>606</v>
      </c>
      <c r="I309" s="45" t="s">
        <v>269</v>
      </c>
      <c r="J309" s="45" t="s">
        <v>430</v>
      </c>
      <c r="K309" s="45" t="s">
        <v>430</v>
      </c>
      <c r="L309" s="44" t="s">
        <v>430</v>
      </c>
      <c r="M309" s="44" t="s">
        <v>593</v>
      </c>
      <c r="N309" s="46" t="s">
        <v>270</v>
      </c>
      <c r="O309" s="45" t="s">
        <v>430</v>
      </c>
      <c r="P309" s="45" t="s">
        <v>398</v>
      </c>
      <c r="Q309" s="45" t="s">
        <v>225</v>
      </c>
      <c r="R309" s="47" t="s">
        <v>224</v>
      </c>
      <c r="S309" s="38" t="s">
        <v>226</v>
      </c>
      <c r="T309" s="39">
        <v>0</v>
      </c>
      <c r="U309" s="39">
        <v>500</v>
      </c>
      <c r="V309" s="34"/>
      <c r="W309" s="34"/>
      <c r="X309" s="39">
        <v>500</v>
      </c>
      <c r="Y309" s="50">
        <f>+IFERROR(X309/U309,0)</f>
        <v>1</v>
      </c>
      <c r="Z309" s="49">
        <f>+U309-X309</f>
        <v>0</v>
      </c>
      <c r="AA309" s="48"/>
      <c r="AB309" s="39">
        <v>500</v>
      </c>
      <c r="AC309" s="49">
        <v>0</v>
      </c>
      <c r="AD309" s="39">
        <v>500</v>
      </c>
      <c r="AE309" s="48"/>
      <c r="AF309" s="49">
        <v>500</v>
      </c>
      <c r="AG309" s="50">
        <f>+IFERROR(AF309/U309,0)</f>
        <v>1</v>
      </c>
      <c r="AH309" s="49">
        <f>+Tabla1[[#This Row],[PIM]]-Tabla1[[#This Row],[DEVENGADO2]]</f>
        <v>0</v>
      </c>
      <c r="AI309" s="35">
        <v>0</v>
      </c>
      <c r="AJ309" s="35">
        <v>0</v>
      </c>
      <c r="AK309" s="35">
        <v>0</v>
      </c>
      <c r="AL309" s="35">
        <v>0</v>
      </c>
      <c r="AM309" s="35">
        <v>0</v>
      </c>
      <c r="AN309" s="35">
        <v>0</v>
      </c>
      <c r="AO309" s="35">
        <v>500</v>
      </c>
      <c r="AP309" s="35">
        <v>0</v>
      </c>
      <c r="AQ309" s="35">
        <v>0</v>
      </c>
      <c r="AR309" s="35">
        <v>0</v>
      </c>
      <c r="AS309" s="35">
        <v>0</v>
      </c>
      <c r="AT309" s="35">
        <v>0</v>
      </c>
      <c r="AU309" s="35">
        <v>0</v>
      </c>
      <c r="AV309" s="41">
        <f t="shared" si="12"/>
        <v>500</v>
      </c>
      <c r="AW309" s="41">
        <f>+U309-AV309</f>
        <v>0</v>
      </c>
    </row>
    <row r="310" spans="1:49" x14ac:dyDescent="0.3">
      <c r="A310" s="42" t="s">
        <v>3</v>
      </c>
      <c r="B310" s="43" t="s">
        <v>0</v>
      </c>
      <c r="C310" s="44" t="s">
        <v>423</v>
      </c>
      <c r="D310" s="45" t="s">
        <v>243</v>
      </c>
      <c r="E310" s="44" t="s">
        <v>19</v>
      </c>
      <c r="F310" s="44" t="s">
        <v>574</v>
      </c>
      <c r="G310" s="44" t="s">
        <v>4215</v>
      </c>
      <c r="H310" s="45" t="s">
        <v>607</v>
      </c>
      <c r="I310" s="45" t="s">
        <v>269</v>
      </c>
      <c r="J310" s="45" t="s">
        <v>430</v>
      </c>
      <c r="K310" s="45" t="s">
        <v>430</v>
      </c>
      <c r="L310" s="44" t="s">
        <v>430</v>
      </c>
      <c r="M310" s="44" t="s">
        <v>593</v>
      </c>
      <c r="N310" s="46" t="s">
        <v>270</v>
      </c>
      <c r="O310" s="45" t="s">
        <v>430</v>
      </c>
      <c r="P310" s="45" t="s">
        <v>398</v>
      </c>
      <c r="Q310" s="45" t="s">
        <v>228</v>
      </c>
      <c r="R310" s="47" t="s">
        <v>227</v>
      </c>
      <c r="S310" s="38" t="s">
        <v>229</v>
      </c>
      <c r="T310" s="39">
        <v>0</v>
      </c>
      <c r="U310" s="39">
        <v>3500</v>
      </c>
      <c r="V310" s="34"/>
      <c r="W310" s="34"/>
      <c r="X310" s="39">
        <v>2174</v>
      </c>
      <c r="Y310" s="50">
        <f>+IFERROR(X310/U310,0)</f>
        <v>0.62114285714285711</v>
      </c>
      <c r="Z310" s="49">
        <f>+U310-X310</f>
        <v>1326</v>
      </c>
      <c r="AA310" s="48"/>
      <c r="AB310" s="39">
        <v>2174</v>
      </c>
      <c r="AC310" s="49">
        <v>1326</v>
      </c>
      <c r="AD310" s="39">
        <v>2174</v>
      </c>
      <c r="AE310" s="48"/>
      <c r="AF310" s="49">
        <v>2174</v>
      </c>
      <c r="AG310" s="50">
        <f>+IFERROR(AF310/U310,0)</f>
        <v>0.62114285714285711</v>
      </c>
      <c r="AH310" s="49">
        <f>+Tabla1[[#This Row],[PIM]]-Tabla1[[#This Row],[DEVENGADO2]]</f>
        <v>1326</v>
      </c>
      <c r="AI310" s="35">
        <v>0</v>
      </c>
      <c r="AJ310" s="35">
        <v>0</v>
      </c>
      <c r="AK310" s="35">
        <v>0</v>
      </c>
      <c r="AL310" s="35">
        <v>2174</v>
      </c>
      <c r="AM310" s="35">
        <v>0</v>
      </c>
      <c r="AN310" s="35">
        <v>0</v>
      </c>
      <c r="AO310" s="35">
        <v>0</v>
      </c>
      <c r="AP310" s="35">
        <v>0</v>
      </c>
      <c r="AQ310" s="35">
        <v>0</v>
      </c>
      <c r="AR310" s="35">
        <v>1326</v>
      </c>
      <c r="AS310" s="35">
        <v>0</v>
      </c>
      <c r="AT310" s="35">
        <v>0</v>
      </c>
      <c r="AU310" s="35">
        <v>0</v>
      </c>
      <c r="AV310" s="41">
        <f t="shared" si="12"/>
        <v>3500</v>
      </c>
      <c r="AW310" s="41">
        <f>+U310-AV310</f>
        <v>0</v>
      </c>
    </row>
    <row r="311" spans="1:49" x14ac:dyDescent="0.3">
      <c r="A311" s="42" t="s">
        <v>3</v>
      </c>
      <c r="B311" s="43" t="s">
        <v>0</v>
      </c>
      <c r="C311" s="44" t="s">
        <v>423</v>
      </c>
      <c r="D311" s="45" t="s">
        <v>243</v>
      </c>
      <c r="E311" s="44" t="s">
        <v>19</v>
      </c>
      <c r="F311" s="44" t="s">
        <v>574</v>
      </c>
      <c r="G311" s="44" t="s">
        <v>7139</v>
      </c>
      <c r="H311" s="45" t="s">
        <v>4</v>
      </c>
      <c r="I311" s="45" t="s">
        <v>269</v>
      </c>
      <c r="J311" s="45" t="s">
        <v>428</v>
      </c>
      <c r="K311" s="45" t="s">
        <v>428</v>
      </c>
      <c r="L311" s="44" t="s">
        <v>428</v>
      </c>
      <c r="M311" s="44" t="s">
        <v>608</v>
      </c>
      <c r="N311" s="46" t="s">
        <v>271</v>
      </c>
      <c r="O311" s="45" t="s">
        <v>428</v>
      </c>
      <c r="P311" s="45" t="s">
        <v>397</v>
      </c>
      <c r="Q311" s="45" t="s">
        <v>415</v>
      </c>
      <c r="R311" s="47" t="s">
        <v>526</v>
      </c>
      <c r="S311" s="38" t="s">
        <v>575</v>
      </c>
      <c r="T311" s="39">
        <v>4200</v>
      </c>
      <c r="U311" s="39">
        <v>4200</v>
      </c>
      <c r="V311" s="34"/>
      <c r="W311" s="34"/>
      <c r="X311" s="39">
        <v>4200</v>
      </c>
      <c r="Y311" s="50">
        <f>+IFERROR(X311/U311,0)</f>
        <v>1</v>
      </c>
      <c r="Z311" s="49">
        <f>+U311-X311</f>
        <v>0</v>
      </c>
      <c r="AA311" s="48"/>
      <c r="AB311" s="39">
        <v>4200</v>
      </c>
      <c r="AC311" s="49">
        <v>0</v>
      </c>
      <c r="AD311" s="39">
        <v>0</v>
      </c>
      <c r="AE311" s="48"/>
      <c r="AF311" s="49">
        <v>0</v>
      </c>
      <c r="AG311" s="50">
        <f>+IFERROR(AF311/U311,0)</f>
        <v>0</v>
      </c>
      <c r="AH311" s="49">
        <f>+Tabla1[[#This Row],[PIM]]-Tabla1[[#This Row],[DEVENGADO2]]</f>
        <v>4200</v>
      </c>
      <c r="AI311" s="35">
        <v>0</v>
      </c>
      <c r="AJ311" s="35">
        <v>0</v>
      </c>
      <c r="AK311" s="35">
        <v>0</v>
      </c>
      <c r="AL311" s="35">
        <v>0</v>
      </c>
      <c r="AM311" s="35">
        <v>0</v>
      </c>
      <c r="AN311" s="35">
        <v>0</v>
      </c>
      <c r="AO311" s="35">
        <v>0</v>
      </c>
      <c r="AP311" s="35">
        <v>2100</v>
      </c>
      <c r="AQ311" s="35">
        <v>0</v>
      </c>
      <c r="AR311" s="35">
        <v>0</v>
      </c>
      <c r="AS311" s="35">
        <v>0</v>
      </c>
      <c r="AT311" s="35">
        <v>0</v>
      </c>
      <c r="AU311" s="35">
        <v>2100</v>
      </c>
      <c r="AV311" s="41">
        <f t="shared" si="12"/>
        <v>4200</v>
      </c>
      <c r="AW311" s="41">
        <f>+U311-AV311</f>
        <v>0</v>
      </c>
    </row>
    <row r="312" spans="1:49" x14ac:dyDescent="0.3">
      <c r="A312" s="42" t="s">
        <v>3</v>
      </c>
      <c r="B312" s="43" t="s">
        <v>0</v>
      </c>
      <c r="C312" s="44" t="s">
        <v>423</v>
      </c>
      <c r="D312" s="45" t="s">
        <v>243</v>
      </c>
      <c r="E312" s="44" t="s">
        <v>19</v>
      </c>
      <c r="F312" s="44" t="s">
        <v>574</v>
      </c>
      <c r="G312" s="44" t="s">
        <v>7139</v>
      </c>
      <c r="H312" s="45" t="s">
        <v>4</v>
      </c>
      <c r="I312" s="45" t="s">
        <v>269</v>
      </c>
      <c r="J312" s="45" t="s">
        <v>428</v>
      </c>
      <c r="K312" s="45" t="s">
        <v>428</v>
      </c>
      <c r="L312" s="44" t="s">
        <v>428</v>
      </c>
      <c r="M312" s="44" t="s">
        <v>608</v>
      </c>
      <c r="N312" s="46" t="s">
        <v>271</v>
      </c>
      <c r="O312" s="45" t="s">
        <v>428</v>
      </c>
      <c r="P312" s="45" t="s">
        <v>397</v>
      </c>
      <c r="Q312" s="45" t="s">
        <v>416</v>
      </c>
      <c r="R312" s="47" t="s">
        <v>528</v>
      </c>
      <c r="S312" s="38" t="s">
        <v>576</v>
      </c>
      <c r="T312" s="39">
        <v>439020</v>
      </c>
      <c r="U312" s="39">
        <v>444298</v>
      </c>
      <c r="V312" s="34"/>
      <c r="W312" s="34"/>
      <c r="X312" s="39">
        <v>444298</v>
      </c>
      <c r="Y312" s="50">
        <f>+IFERROR(X312/U312,0)</f>
        <v>1</v>
      </c>
      <c r="Z312" s="49">
        <f>+U312-X312</f>
        <v>0</v>
      </c>
      <c r="AA312" s="48"/>
      <c r="AB312" s="39">
        <v>444298</v>
      </c>
      <c r="AC312" s="49">
        <v>0</v>
      </c>
      <c r="AD312" s="39">
        <v>252077.43</v>
      </c>
      <c r="AE312" s="48"/>
      <c r="AF312" s="49">
        <v>252077.43</v>
      </c>
      <c r="AG312" s="50">
        <f>+IFERROR(AF312/U312,0)</f>
        <v>0.56736116300320949</v>
      </c>
      <c r="AH312" s="49">
        <f>+Tabla1[[#This Row],[PIM]]-Tabla1[[#This Row],[DEVENGADO2]]</f>
        <v>192220.57</v>
      </c>
      <c r="AI312" s="35">
        <v>36541.870000000003</v>
      </c>
      <c r="AJ312" s="35">
        <v>36536.15</v>
      </c>
      <c r="AK312" s="35">
        <v>36553.599999999999</v>
      </c>
      <c r="AL312" s="35">
        <v>36560.36</v>
      </c>
      <c r="AM312" s="35">
        <v>36522.06</v>
      </c>
      <c r="AN312" s="35">
        <v>33646.879999999997</v>
      </c>
      <c r="AO312" s="35">
        <v>35716.51</v>
      </c>
      <c r="AP312" s="35">
        <v>0</v>
      </c>
      <c r="AQ312" s="35">
        <v>36585.14</v>
      </c>
      <c r="AR312" s="35">
        <v>36585.14</v>
      </c>
      <c r="AS312" s="35">
        <v>36585.14</v>
      </c>
      <c r="AT312" s="35">
        <v>36585.14</v>
      </c>
      <c r="AU312" s="35">
        <v>45880.009999999951</v>
      </c>
      <c r="AV312" s="41">
        <f t="shared" si="12"/>
        <v>444298</v>
      </c>
      <c r="AW312" s="41">
        <f>+U312-AV312</f>
        <v>0</v>
      </c>
    </row>
    <row r="313" spans="1:49" x14ac:dyDescent="0.3">
      <c r="A313" s="42" t="s">
        <v>3</v>
      </c>
      <c r="B313" s="43" t="s">
        <v>0</v>
      </c>
      <c r="C313" s="44" t="s">
        <v>423</v>
      </c>
      <c r="D313" s="45" t="s">
        <v>243</v>
      </c>
      <c r="E313" s="44" t="s">
        <v>19</v>
      </c>
      <c r="F313" s="44" t="s">
        <v>574</v>
      </c>
      <c r="G313" s="44" t="s">
        <v>7139</v>
      </c>
      <c r="H313" s="45" t="s">
        <v>4</v>
      </c>
      <c r="I313" s="45" t="s">
        <v>269</v>
      </c>
      <c r="J313" s="45" t="s">
        <v>428</v>
      </c>
      <c r="K313" s="45" t="s">
        <v>428</v>
      </c>
      <c r="L313" s="44" t="s">
        <v>428</v>
      </c>
      <c r="M313" s="44" t="s">
        <v>608</v>
      </c>
      <c r="N313" s="46" t="s">
        <v>271</v>
      </c>
      <c r="O313" s="45" t="s">
        <v>428</v>
      </c>
      <c r="P313" s="45" t="s">
        <v>397</v>
      </c>
      <c r="Q313" s="45" t="s">
        <v>417</v>
      </c>
      <c r="R313" s="47" t="s">
        <v>530</v>
      </c>
      <c r="S313" s="38" t="s">
        <v>587</v>
      </c>
      <c r="T313" s="39">
        <v>159170</v>
      </c>
      <c r="U313" s="39">
        <v>160178</v>
      </c>
      <c r="V313" s="34"/>
      <c r="W313" s="34"/>
      <c r="X313" s="39">
        <v>160178</v>
      </c>
      <c r="Y313" s="50">
        <f>+IFERROR(X313/U313,0)</f>
        <v>1</v>
      </c>
      <c r="Z313" s="49">
        <f>+U313-X313</f>
        <v>0</v>
      </c>
      <c r="AA313" s="48"/>
      <c r="AB313" s="39">
        <v>160178</v>
      </c>
      <c r="AC313" s="49">
        <v>0</v>
      </c>
      <c r="AD313" s="39">
        <v>93100</v>
      </c>
      <c r="AE313" s="48"/>
      <c r="AF313" s="49">
        <v>93100</v>
      </c>
      <c r="AG313" s="50">
        <f>+IFERROR(AF313/U313,0)</f>
        <v>0.58122838342344141</v>
      </c>
      <c r="AH313" s="49">
        <f>+Tabla1[[#This Row],[PIM]]-Tabla1[[#This Row],[DEVENGADO2]]</f>
        <v>67078</v>
      </c>
      <c r="AI313" s="35">
        <v>13300</v>
      </c>
      <c r="AJ313" s="35">
        <v>13300</v>
      </c>
      <c r="AK313" s="35">
        <v>13300</v>
      </c>
      <c r="AL313" s="35">
        <v>13300</v>
      </c>
      <c r="AM313" s="35">
        <v>13300</v>
      </c>
      <c r="AN313" s="35">
        <v>13300</v>
      </c>
      <c r="AO313" s="35">
        <v>13300</v>
      </c>
      <c r="AP313" s="35">
        <v>0</v>
      </c>
      <c r="AQ313" s="35">
        <v>13264.19</v>
      </c>
      <c r="AR313" s="35">
        <v>13264.19</v>
      </c>
      <c r="AS313" s="35">
        <v>13264.19</v>
      </c>
      <c r="AT313" s="35">
        <v>13264.19</v>
      </c>
      <c r="AU313" s="35">
        <v>14021.239999999991</v>
      </c>
      <c r="AV313" s="41">
        <f t="shared" si="12"/>
        <v>160178</v>
      </c>
      <c r="AW313" s="41">
        <f>+U313-AV313</f>
        <v>0</v>
      </c>
    </row>
    <row r="314" spans="1:49" x14ac:dyDescent="0.3">
      <c r="A314" s="42" t="s">
        <v>3</v>
      </c>
      <c r="B314" s="43" t="s">
        <v>0</v>
      </c>
      <c r="C314" s="44" t="s">
        <v>423</v>
      </c>
      <c r="D314" s="45" t="s">
        <v>243</v>
      </c>
      <c r="E314" s="44" t="s">
        <v>19</v>
      </c>
      <c r="F314" s="44" t="s">
        <v>574</v>
      </c>
      <c r="G314" s="44" t="s">
        <v>7139</v>
      </c>
      <c r="H314" s="45" t="s">
        <v>4</v>
      </c>
      <c r="I314" s="45" t="s">
        <v>269</v>
      </c>
      <c r="J314" s="45" t="s">
        <v>428</v>
      </c>
      <c r="K314" s="45" t="s">
        <v>428</v>
      </c>
      <c r="L314" s="44" t="s">
        <v>428</v>
      </c>
      <c r="M314" s="44" t="s">
        <v>608</v>
      </c>
      <c r="N314" s="46" t="s">
        <v>271</v>
      </c>
      <c r="O314" s="45" t="s">
        <v>428</v>
      </c>
      <c r="P314" s="45" t="s">
        <v>397</v>
      </c>
      <c r="Q314" s="45" t="s">
        <v>419</v>
      </c>
      <c r="R314" s="47" t="s">
        <v>529</v>
      </c>
      <c r="S314" s="38" t="s">
        <v>577</v>
      </c>
      <c r="T314" s="39">
        <v>19320</v>
      </c>
      <c r="U314" s="39">
        <v>18711</v>
      </c>
      <c r="V314" s="34"/>
      <c r="W314" s="34"/>
      <c r="X314" s="39">
        <v>18711</v>
      </c>
      <c r="Y314" s="50">
        <f>+IFERROR(X314/U314,0)</f>
        <v>1</v>
      </c>
      <c r="Z314" s="49">
        <f>+U314-X314</f>
        <v>0</v>
      </c>
      <c r="AA314" s="48"/>
      <c r="AB314" s="39">
        <v>18711</v>
      </c>
      <c r="AC314" s="49">
        <v>0</v>
      </c>
      <c r="AD314" s="39">
        <v>10664.25</v>
      </c>
      <c r="AE314" s="48"/>
      <c r="AF314" s="49">
        <v>10664.25</v>
      </c>
      <c r="AG314" s="50">
        <f>+IFERROR(AF314/U314,0)</f>
        <v>0.56994548661215327</v>
      </c>
      <c r="AH314" s="49">
        <f>+Tabla1[[#This Row],[PIM]]-Tabla1[[#This Row],[DEVENGADO2]]</f>
        <v>8046.75</v>
      </c>
      <c r="AI314" s="35">
        <v>1559.25</v>
      </c>
      <c r="AJ314" s="35">
        <v>1559.25</v>
      </c>
      <c r="AK314" s="35">
        <v>1559.25</v>
      </c>
      <c r="AL314" s="35">
        <v>1559.25</v>
      </c>
      <c r="AM314" s="35">
        <v>1559.25</v>
      </c>
      <c r="AN314" s="35">
        <v>1336.5</v>
      </c>
      <c r="AO314" s="35">
        <v>1531.5</v>
      </c>
      <c r="AP314" s="35">
        <v>0</v>
      </c>
      <c r="AQ314" s="35">
        <v>1610</v>
      </c>
      <c r="AR314" s="35">
        <v>1610</v>
      </c>
      <c r="AS314" s="35">
        <v>1610</v>
      </c>
      <c r="AT314" s="35">
        <v>1610</v>
      </c>
      <c r="AU314" s="35">
        <v>1606.75</v>
      </c>
      <c r="AV314" s="41">
        <f t="shared" si="12"/>
        <v>18711</v>
      </c>
      <c r="AW314" s="41">
        <f>+U314-AV314</f>
        <v>0</v>
      </c>
    </row>
    <row r="315" spans="1:49" x14ac:dyDescent="0.3">
      <c r="A315" s="42" t="s">
        <v>3</v>
      </c>
      <c r="B315" s="43" t="s">
        <v>0</v>
      </c>
      <c r="C315" s="44" t="s">
        <v>423</v>
      </c>
      <c r="D315" s="45" t="s">
        <v>243</v>
      </c>
      <c r="E315" s="44" t="s">
        <v>19</v>
      </c>
      <c r="F315" s="44" t="s">
        <v>574</v>
      </c>
      <c r="G315" s="44" t="s">
        <v>7139</v>
      </c>
      <c r="H315" s="45" t="s">
        <v>580</v>
      </c>
      <c r="I315" s="45" t="s">
        <v>579</v>
      </c>
      <c r="J315" s="45" t="s">
        <v>428</v>
      </c>
      <c r="K315" s="45" t="s">
        <v>428</v>
      </c>
      <c r="L315" s="44" t="s">
        <v>428</v>
      </c>
      <c r="M315" s="44" t="s">
        <v>608</v>
      </c>
      <c r="N315" s="46" t="s">
        <v>271</v>
      </c>
      <c r="O315" s="45" t="s">
        <v>428</v>
      </c>
      <c r="P315" s="45" t="s">
        <v>393</v>
      </c>
      <c r="Q315" s="45" t="s">
        <v>95</v>
      </c>
      <c r="R315" s="47" t="s">
        <v>25</v>
      </c>
      <c r="S315" s="38" t="s">
        <v>92</v>
      </c>
      <c r="T315" s="39">
        <v>9720</v>
      </c>
      <c r="U315" s="39">
        <v>9720</v>
      </c>
      <c r="V315" s="34"/>
      <c r="W315" s="34"/>
      <c r="X315" s="39">
        <v>0</v>
      </c>
      <c r="Y315" s="50">
        <f>+IFERROR(X315/U315,0)</f>
        <v>0</v>
      </c>
      <c r="Z315" s="49">
        <f>+U315-X315</f>
        <v>9720</v>
      </c>
      <c r="AA315" s="48"/>
      <c r="AB315" s="39">
        <v>0</v>
      </c>
      <c r="AC315" s="49">
        <v>9720</v>
      </c>
      <c r="AD315" s="39">
        <v>0</v>
      </c>
      <c r="AE315" s="48"/>
      <c r="AF315" s="49">
        <v>0</v>
      </c>
      <c r="AG315" s="50">
        <f>+IFERROR(AF315/U315,0)</f>
        <v>0</v>
      </c>
      <c r="AH315" s="49">
        <f>+Tabla1[[#This Row],[PIM]]-Tabla1[[#This Row],[DEVENGADO2]]</f>
        <v>9720</v>
      </c>
      <c r="AI315" s="35">
        <v>0</v>
      </c>
      <c r="AJ315" s="35">
        <v>0</v>
      </c>
      <c r="AK315" s="35">
        <v>0</v>
      </c>
      <c r="AL315" s="35">
        <v>0</v>
      </c>
      <c r="AM315" s="35">
        <v>0</v>
      </c>
      <c r="AN315" s="35">
        <v>0</v>
      </c>
      <c r="AO315" s="35">
        <v>0</v>
      </c>
      <c r="AP315" s="35">
        <v>1215</v>
      </c>
      <c r="AQ315" s="35">
        <v>1215</v>
      </c>
      <c r="AR315" s="35">
        <v>1215</v>
      </c>
      <c r="AS315" s="35">
        <v>1215</v>
      </c>
      <c r="AT315" s="35">
        <v>1215</v>
      </c>
      <c r="AU315" s="35">
        <v>3645</v>
      </c>
      <c r="AV315" s="41">
        <f t="shared" si="12"/>
        <v>9720</v>
      </c>
      <c r="AW315" s="41">
        <f>+U315-AV315</f>
        <v>0</v>
      </c>
    </row>
    <row r="316" spans="1:49" x14ac:dyDescent="0.3">
      <c r="A316" s="42" t="s">
        <v>3</v>
      </c>
      <c r="B316" s="43" t="s">
        <v>0</v>
      </c>
      <c r="C316" s="44" t="s">
        <v>423</v>
      </c>
      <c r="D316" s="45" t="s">
        <v>243</v>
      </c>
      <c r="E316" s="44" t="s">
        <v>19</v>
      </c>
      <c r="F316" s="44" t="s">
        <v>574</v>
      </c>
      <c r="G316" s="44" t="s">
        <v>7139</v>
      </c>
      <c r="H316" s="45" t="s">
        <v>580</v>
      </c>
      <c r="I316" s="45" t="s">
        <v>579</v>
      </c>
      <c r="J316" s="45" t="s">
        <v>428</v>
      </c>
      <c r="K316" s="45" t="s">
        <v>428</v>
      </c>
      <c r="L316" s="44" t="s">
        <v>428</v>
      </c>
      <c r="M316" s="44" t="s">
        <v>608</v>
      </c>
      <c r="N316" s="46" t="s">
        <v>271</v>
      </c>
      <c r="O316" s="45" t="s">
        <v>428</v>
      </c>
      <c r="P316" s="45" t="s">
        <v>393</v>
      </c>
      <c r="Q316" s="45" t="s">
        <v>96</v>
      </c>
      <c r="R316" s="47" t="s">
        <v>26</v>
      </c>
      <c r="S316" s="38" t="s">
        <v>93</v>
      </c>
      <c r="T316" s="39">
        <v>7680</v>
      </c>
      <c r="U316" s="39">
        <v>7680</v>
      </c>
      <c r="V316" s="34"/>
      <c r="W316" s="34"/>
      <c r="X316" s="39">
        <v>0</v>
      </c>
      <c r="Y316" s="50">
        <f>+IFERROR(X316/U316,0)</f>
        <v>0</v>
      </c>
      <c r="Z316" s="49">
        <f>+U316-X316</f>
        <v>7680</v>
      </c>
      <c r="AA316" s="48"/>
      <c r="AB316" s="39">
        <v>0</v>
      </c>
      <c r="AC316" s="49">
        <v>7680</v>
      </c>
      <c r="AD316" s="39">
        <v>0</v>
      </c>
      <c r="AE316" s="48"/>
      <c r="AF316" s="49">
        <v>0</v>
      </c>
      <c r="AG316" s="50">
        <f>+IFERROR(AF316/U316,0)</f>
        <v>0</v>
      </c>
      <c r="AH316" s="49">
        <f>+Tabla1[[#This Row],[PIM]]-Tabla1[[#This Row],[DEVENGADO2]]</f>
        <v>7680</v>
      </c>
      <c r="AI316" s="35">
        <v>0</v>
      </c>
      <c r="AJ316" s="35">
        <v>0</v>
      </c>
      <c r="AK316" s="35">
        <v>0</v>
      </c>
      <c r="AL316" s="35">
        <v>0</v>
      </c>
      <c r="AM316" s="35">
        <v>0</v>
      </c>
      <c r="AN316" s="35">
        <v>0</v>
      </c>
      <c r="AO316" s="35">
        <v>0</v>
      </c>
      <c r="AP316" s="35">
        <v>960</v>
      </c>
      <c r="AQ316" s="35">
        <v>960</v>
      </c>
      <c r="AR316" s="35">
        <v>960</v>
      </c>
      <c r="AS316" s="35">
        <v>960</v>
      </c>
      <c r="AT316" s="35">
        <v>960</v>
      </c>
      <c r="AU316" s="35">
        <v>2880</v>
      </c>
      <c r="AV316" s="41">
        <f t="shared" si="12"/>
        <v>7680</v>
      </c>
      <c r="AW316" s="41">
        <f>+U316-AV316</f>
        <v>0</v>
      </c>
    </row>
    <row r="317" spans="1:49" x14ac:dyDescent="0.3">
      <c r="A317" s="42" t="s">
        <v>3</v>
      </c>
      <c r="B317" s="43" t="s">
        <v>0</v>
      </c>
      <c r="C317" s="44" t="s">
        <v>423</v>
      </c>
      <c r="D317" s="45" t="s">
        <v>243</v>
      </c>
      <c r="E317" s="44" t="s">
        <v>19</v>
      </c>
      <c r="F317" s="44" t="s">
        <v>574</v>
      </c>
      <c r="G317" s="44" t="s">
        <v>7139</v>
      </c>
      <c r="H317" s="45" t="s">
        <v>422</v>
      </c>
      <c r="I317" s="45" t="s">
        <v>579</v>
      </c>
      <c r="J317" s="45" t="s">
        <v>428</v>
      </c>
      <c r="K317" s="45" t="s">
        <v>428</v>
      </c>
      <c r="L317" s="44" t="s">
        <v>428</v>
      </c>
      <c r="M317" s="44" t="s">
        <v>608</v>
      </c>
      <c r="N317" s="46" t="s">
        <v>271</v>
      </c>
      <c r="O317" s="45" t="s">
        <v>428</v>
      </c>
      <c r="P317" s="45" t="s">
        <v>393</v>
      </c>
      <c r="Q317" s="45" t="s">
        <v>585</v>
      </c>
      <c r="R317" s="47" t="s">
        <v>200</v>
      </c>
      <c r="S317" s="38" t="s">
        <v>586</v>
      </c>
      <c r="T317" s="39">
        <v>155000</v>
      </c>
      <c r="U317" s="39">
        <v>155000</v>
      </c>
      <c r="V317" s="34"/>
      <c r="W317" s="34"/>
      <c r="X317" s="39">
        <v>64000</v>
      </c>
      <c r="Y317" s="50">
        <f>+IFERROR(X317/U317,0)</f>
        <v>0.41290322580645161</v>
      </c>
      <c r="Z317" s="49">
        <f>+U317-X317</f>
        <v>91000</v>
      </c>
      <c r="AA317" s="48"/>
      <c r="AB317" s="39">
        <v>64000</v>
      </c>
      <c r="AC317" s="49">
        <v>91000</v>
      </c>
      <c r="AD317" s="39">
        <v>64000</v>
      </c>
      <c r="AE317" s="48"/>
      <c r="AF317" s="49">
        <v>48000</v>
      </c>
      <c r="AG317" s="50">
        <f>+IFERROR(AF317/U317,0)</f>
        <v>0.30967741935483872</v>
      </c>
      <c r="AH317" s="49">
        <f>+Tabla1[[#This Row],[PIM]]-Tabla1[[#This Row],[DEVENGADO2]]</f>
        <v>107000</v>
      </c>
      <c r="AI317" s="35">
        <v>8000</v>
      </c>
      <c r="AJ317" s="35">
        <v>0</v>
      </c>
      <c r="AK317" s="35">
        <v>16000</v>
      </c>
      <c r="AL317" s="35">
        <v>8000</v>
      </c>
      <c r="AM317" s="35">
        <v>0</v>
      </c>
      <c r="AN317" s="35">
        <v>8000</v>
      </c>
      <c r="AO317" s="35">
        <v>8000</v>
      </c>
      <c r="AP317" s="35">
        <v>0</v>
      </c>
      <c r="AQ317" s="35">
        <v>8000</v>
      </c>
      <c r="AR317" s="35">
        <v>8000</v>
      </c>
      <c r="AS317" s="35">
        <v>8000</v>
      </c>
      <c r="AT317" s="35">
        <v>8000</v>
      </c>
      <c r="AU317" s="35">
        <v>75000</v>
      </c>
      <c r="AV317" s="41">
        <f t="shared" si="12"/>
        <v>155000</v>
      </c>
      <c r="AW317" s="41">
        <f>+U317-AV317</f>
        <v>0</v>
      </c>
    </row>
    <row r="318" spans="1:49" x14ac:dyDescent="0.3">
      <c r="A318" s="42" t="s">
        <v>3</v>
      </c>
      <c r="B318" s="43" t="s">
        <v>0</v>
      </c>
      <c r="C318" s="44" t="s">
        <v>423</v>
      </c>
      <c r="D318" s="45" t="s">
        <v>243</v>
      </c>
      <c r="E318" s="44" t="s">
        <v>19</v>
      </c>
      <c r="F318" s="44" t="s">
        <v>574</v>
      </c>
      <c r="G318" s="44" t="s">
        <v>4228</v>
      </c>
      <c r="H318" s="45" t="s">
        <v>4</v>
      </c>
      <c r="I318" s="45" t="s">
        <v>269</v>
      </c>
      <c r="J318" s="45" t="s">
        <v>430</v>
      </c>
      <c r="K318" s="45" t="s">
        <v>430</v>
      </c>
      <c r="L318" s="44" t="s">
        <v>445</v>
      </c>
      <c r="M318" s="44" t="s">
        <v>609</v>
      </c>
      <c r="N318" s="46" t="s">
        <v>272</v>
      </c>
      <c r="O318" s="45" t="s">
        <v>445</v>
      </c>
      <c r="P318" s="45" t="s">
        <v>397</v>
      </c>
      <c r="Q318" s="45" t="s">
        <v>415</v>
      </c>
      <c r="R318" s="47" t="s">
        <v>526</v>
      </c>
      <c r="S318" s="38" t="s">
        <v>575</v>
      </c>
      <c r="T318" s="39">
        <v>1200</v>
      </c>
      <c r="U318" s="39">
        <v>600</v>
      </c>
      <c r="V318" s="34"/>
      <c r="W318" s="34"/>
      <c r="X318" s="39">
        <v>600</v>
      </c>
      <c r="Y318" s="50">
        <f>+IFERROR(X318/U318,0)</f>
        <v>1</v>
      </c>
      <c r="Z318" s="49">
        <f>+U318-X318</f>
        <v>0</v>
      </c>
      <c r="AA318" s="48"/>
      <c r="AB318" s="39">
        <v>600</v>
      </c>
      <c r="AC318" s="49">
        <v>0</v>
      </c>
      <c r="AD318" s="39">
        <v>0</v>
      </c>
      <c r="AE318" s="48"/>
      <c r="AF318" s="49">
        <v>0</v>
      </c>
      <c r="AG318" s="50">
        <f>+IFERROR(AF318/U318,0)</f>
        <v>0</v>
      </c>
      <c r="AH318" s="49">
        <f>+Tabla1[[#This Row],[PIM]]-Tabla1[[#This Row],[DEVENGADO2]]</f>
        <v>600</v>
      </c>
      <c r="AI318" s="35">
        <v>0</v>
      </c>
      <c r="AJ318" s="35">
        <v>0</v>
      </c>
      <c r="AK318" s="35">
        <v>0</v>
      </c>
      <c r="AL318" s="35">
        <v>0</v>
      </c>
      <c r="AM318" s="35">
        <v>0</v>
      </c>
      <c r="AN318" s="35">
        <v>0</v>
      </c>
      <c r="AO318" s="35">
        <v>0</v>
      </c>
      <c r="AP318" s="35">
        <v>600</v>
      </c>
      <c r="AQ318" s="35">
        <v>0</v>
      </c>
      <c r="AR318" s="35">
        <v>0</v>
      </c>
      <c r="AS318" s="35">
        <v>0</v>
      </c>
      <c r="AT318" s="35">
        <v>0</v>
      </c>
      <c r="AU318" s="35">
        <v>0</v>
      </c>
      <c r="AV318" s="41">
        <f t="shared" si="12"/>
        <v>600</v>
      </c>
      <c r="AW318" s="41">
        <f>+U318-AV318</f>
        <v>0</v>
      </c>
    </row>
    <row r="319" spans="1:49" x14ac:dyDescent="0.3">
      <c r="A319" s="42" t="s">
        <v>3</v>
      </c>
      <c r="B319" s="43" t="s">
        <v>0</v>
      </c>
      <c r="C319" s="44" t="s">
        <v>423</v>
      </c>
      <c r="D319" s="45" t="s">
        <v>243</v>
      </c>
      <c r="E319" s="44" t="s">
        <v>19</v>
      </c>
      <c r="F319" s="44" t="s">
        <v>574</v>
      </c>
      <c r="G319" s="44" t="s">
        <v>4228</v>
      </c>
      <c r="H319" s="45" t="s">
        <v>4</v>
      </c>
      <c r="I319" s="45" t="s">
        <v>269</v>
      </c>
      <c r="J319" s="45" t="s">
        <v>430</v>
      </c>
      <c r="K319" s="45" t="s">
        <v>430</v>
      </c>
      <c r="L319" s="44" t="s">
        <v>445</v>
      </c>
      <c r="M319" s="44" t="s">
        <v>609</v>
      </c>
      <c r="N319" s="46" t="s">
        <v>272</v>
      </c>
      <c r="O319" s="45" t="s">
        <v>445</v>
      </c>
      <c r="P319" s="45" t="s">
        <v>397</v>
      </c>
      <c r="Q319" s="45" t="s">
        <v>417</v>
      </c>
      <c r="R319" s="47" t="s">
        <v>530</v>
      </c>
      <c r="S319" s="38" t="s">
        <v>587</v>
      </c>
      <c r="T319" s="39">
        <v>66340</v>
      </c>
      <c r="U319" s="39">
        <v>33564</v>
      </c>
      <c r="V319" s="34"/>
      <c r="W319" s="34"/>
      <c r="X319" s="39">
        <v>33564</v>
      </c>
      <c r="Y319" s="50">
        <f>+IFERROR(X319/U319,0)</f>
        <v>1</v>
      </c>
      <c r="Z319" s="49">
        <f>+U319-X319</f>
        <v>0</v>
      </c>
      <c r="AA319" s="48"/>
      <c r="AB319" s="39">
        <v>33564</v>
      </c>
      <c r="AC319" s="49">
        <v>0</v>
      </c>
      <c r="AD319" s="39">
        <v>18120.670000000002</v>
      </c>
      <c r="AE319" s="48"/>
      <c r="AF319" s="49">
        <v>18120.670000000002</v>
      </c>
      <c r="AG319" s="50">
        <f>+IFERROR(AF319/U319,0)</f>
        <v>0.53988410201406278</v>
      </c>
      <c r="AH319" s="49">
        <f>+Tabla1[[#This Row],[PIM]]-Tabla1[[#This Row],[DEVENGADO2]]</f>
        <v>15443.329999999998</v>
      </c>
      <c r="AI319" s="35">
        <v>2592.71</v>
      </c>
      <c r="AJ319" s="35">
        <v>2600</v>
      </c>
      <c r="AK319" s="35">
        <v>2593.5</v>
      </c>
      <c r="AL319" s="35">
        <v>2586.2800000000002</v>
      </c>
      <c r="AM319" s="35">
        <v>2588.44</v>
      </c>
      <c r="AN319" s="35">
        <v>2574.1799999999998</v>
      </c>
      <c r="AO319" s="35">
        <v>2585.56</v>
      </c>
      <c r="AP319" s="35">
        <v>0</v>
      </c>
      <c r="AQ319" s="35">
        <v>2592.71</v>
      </c>
      <c r="AR319" s="35">
        <v>2592.71</v>
      </c>
      <c r="AS319" s="35">
        <v>2592.71</v>
      </c>
      <c r="AT319" s="35">
        <v>2592.71</v>
      </c>
      <c r="AU319" s="35">
        <v>5072.4900000000016</v>
      </c>
      <c r="AV319" s="41">
        <f t="shared" si="12"/>
        <v>33564</v>
      </c>
      <c r="AW319" s="41">
        <f>+U319-AV319</f>
        <v>0</v>
      </c>
    </row>
    <row r="320" spans="1:49" x14ac:dyDescent="0.3">
      <c r="A320" s="42" t="s">
        <v>3</v>
      </c>
      <c r="B320" s="43" t="s">
        <v>0</v>
      </c>
      <c r="C320" s="44" t="s">
        <v>423</v>
      </c>
      <c r="D320" s="45" t="s">
        <v>243</v>
      </c>
      <c r="E320" s="44" t="s">
        <v>19</v>
      </c>
      <c r="F320" s="44" t="s">
        <v>574</v>
      </c>
      <c r="G320" s="44" t="s">
        <v>4228</v>
      </c>
      <c r="H320" s="45" t="s">
        <v>4</v>
      </c>
      <c r="I320" s="45" t="s">
        <v>269</v>
      </c>
      <c r="J320" s="45" t="s">
        <v>430</v>
      </c>
      <c r="K320" s="45" t="s">
        <v>430</v>
      </c>
      <c r="L320" s="44" t="s">
        <v>445</v>
      </c>
      <c r="M320" s="44" t="s">
        <v>609</v>
      </c>
      <c r="N320" s="46" t="s">
        <v>272</v>
      </c>
      <c r="O320" s="45" t="s">
        <v>445</v>
      </c>
      <c r="P320" s="45" t="s">
        <v>397</v>
      </c>
      <c r="Q320" s="45" t="s">
        <v>419</v>
      </c>
      <c r="R320" s="47" t="s">
        <v>529</v>
      </c>
      <c r="S320" s="38" t="s">
        <v>577</v>
      </c>
      <c r="T320" s="39">
        <v>5520</v>
      </c>
      <c r="U320" s="39">
        <v>2673</v>
      </c>
      <c r="V320" s="34"/>
      <c r="W320" s="34"/>
      <c r="X320" s="39">
        <v>2673</v>
      </c>
      <c r="Y320" s="50">
        <f>+IFERROR(X320/U320,0)</f>
        <v>1</v>
      </c>
      <c r="Z320" s="49">
        <f>+U320-X320</f>
        <v>0</v>
      </c>
      <c r="AA320" s="48"/>
      <c r="AB320" s="39">
        <v>2673</v>
      </c>
      <c r="AC320" s="49">
        <v>0</v>
      </c>
      <c r="AD320" s="39">
        <v>1559.25</v>
      </c>
      <c r="AE320" s="48"/>
      <c r="AF320" s="49">
        <v>1559.25</v>
      </c>
      <c r="AG320" s="50">
        <f>+IFERROR(AF320/U320,0)</f>
        <v>0.58333333333333337</v>
      </c>
      <c r="AH320" s="49">
        <f>+Tabla1[[#This Row],[PIM]]-Tabla1[[#This Row],[DEVENGADO2]]</f>
        <v>1113.75</v>
      </c>
      <c r="AI320" s="35">
        <v>222.75</v>
      </c>
      <c r="AJ320" s="35">
        <v>222.75</v>
      </c>
      <c r="AK320" s="35">
        <v>222.75</v>
      </c>
      <c r="AL320" s="35">
        <v>222.75</v>
      </c>
      <c r="AM320" s="35">
        <v>222.75</v>
      </c>
      <c r="AN320" s="35">
        <v>222.75</v>
      </c>
      <c r="AO320" s="35">
        <v>222.75</v>
      </c>
      <c r="AP320" s="35">
        <v>0</v>
      </c>
      <c r="AQ320" s="35">
        <v>222.75</v>
      </c>
      <c r="AR320" s="35">
        <v>222.75</v>
      </c>
      <c r="AS320" s="35">
        <v>222.75</v>
      </c>
      <c r="AT320" s="35">
        <v>222.75</v>
      </c>
      <c r="AU320" s="35">
        <v>222.75</v>
      </c>
      <c r="AV320" s="41">
        <f t="shared" si="12"/>
        <v>2673</v>
      </c>
      <c r="AW320" s="41">
        <f>+U320-AV320</f>
        <v>0</v>
      </c>
    </row>
    <row r="321" spans="1:49" x14ac:dyDescent="0.3">
      <c r="A321" s="42" t="s">
        <v>3</v>
      </c>
      <c r="B321" s="43" t="s">
        <v>0</v>
      </c>
      <c r="C321" s="44" t="s">
        <v>423</v>
      </c>
      <c r="D321" s="45" t="s">
        <v>243</v>
      </c>
      <c r="E321" s="44" t="s">
        <v>19</v>
      </c>
      <c r="F321" s="44" t="s">
        <v>574</v>
      </c>
      <c r="G321" s="44" t="s">
        <v>4228</v>
      </c>
      <c r="H321" s="45" t="s">
        <v>578</v>
      </c>
      <c r="I321" s="45" t="s">
        <v>579</v>
      </c>
      <c r="J321" s="45" t="s">
        <v>430</v>
      </c>
      <c r="K321" s="45" t="s">
        <v>430</v>
      </c>
      <c r="L321" s="44" t="s">
        <v>445</v>
      </c>
      <c r="M321" s="44" t="s">
        <v>609</v>
      </c>
      <c r="N321" s="46" t="s">
        <v>272</v>
      </c>
      <c r="O321" s="45" t="s">
        <v>445</v>
      </c>
      <c r="P321" s="45" t="s">
        <v>393</v>
      </c>
      <c r="Q321" s="45" t="s">
        <v>49</v>
      </c>
      <c r="R321" s="47" t="s">
        <v>48</v>
      </c>
      <c r="S321" s="38" t="s">
        <v>50</v>
      </c>
      <c r="T321" s="39">
        <v>0</v>
      </c>
      <c r="U321" s="39">
        <v>0</v>
      </c>
      <c r="V321" s="34"/>
      <c r="W321" s="34"/>
      <c r="X321" s="39">
        <v>0</v>
      </c>
      <c r="Y321" s="50">
        <f>+IFERROR(X321/U321,0)</f>
        <v>0</v>
      </c>
      <c r="Z321" s="49">
        <f>+U321-X321</f>
        <v>0</v>
      </c>
      <c r="AA321" s="48"/>
      <c r="AB321" s="39">
        <v>0</v>
      </c>
      <c r="AC321" s="49">
        <v>0</v>
      </c>
      <c r="AD321" s="39">
        <v>0</v>
      </c>
      <c r="AE321" s="48"/>
      <c r="AF321" s="49">
        <v>0</v>
      </c>
      <c r="AG321" s="50">
        <f>+IFERROR(AF321/U321,0)</f>
        <v>0</v>
      </c>
      <c r="AH321" s="49">
        <f>+Tabla1[[#This Row],[PIM]]-Tabla1[[#This Row],[DEVENGADO2]]</f>
        <v>0</v>
      </c>
      <c r="AI321" s="35">
        <v>0</v>
      </c>
      <c r="AJ321" s="35">
        <v>0</v>
      </c>
      <c r="AK321" s="35">
        <v>0</v>
      </c>
      <c r="AL321" s="35">
        <v>0</v>
      </c>
      <c r="AM321" s="35">
        <v>0</v>
      </c>
      <c r="AN321" s="35">
        <v>0</v>
      </c>
      <c r="AO321" s="35">
        <v>0</v>
      </c>
      <c r="AP321" s="35">
        <v>0</v>
      </c>
      <c r="AQ321" s="35">
        <v>0</v>
      </c>
      <c r="AR321" s="35">
        <v>0</v>
      </c>
      <c r="AS321" s="35">
        <v>0</v>
      </c>
      <c r="AT321" s="35">
        <v>0</v>
      </c>
      <c r="AU321" s="35">
        <v>0</v>
      </c>
      <c r="AV321" s="41">
        <f t="shared" si="12"/>
        <v>0</v>
      </c>
      <c r="AW321" s="41">
        <f>+U321-AV321</f>
        <v>0</v>
      </c>
    </row>
    <row r="322" spans="1:49" x14ac:dyDescent="0.3">
      <c r="A322" s="42" t="s">
        <v>3</v>
      </c>
      <c r="B322" s="43" t="s">
        <v>0</v>
      </c>
      <c r="C322" s="44" t="s">
        <v>423</v>
      </c>
      <c r="D322" s="45" t="s">
        <v>243</v>
      </c>
      <c r="E322" s="44" t="s">
        <v>19</v>
      </c>
      <c r="F322" s="44" t="s">
        <v>574</v>
      </c>
      <c r="G322" s="44" t="s">
        <v>4228</v>
      </c>
      <c r="H322" s="45" t="s">
        <v>91</v>
      </c>
      <c r="I322" s="45" t="s">
        <v>579</v>
      </c>
      <c r="J322" s="45" t="s">
        <v>430</v>
      </c>
      <c r="K322" s="45" t="s">
        <v>430</v>
      </c>
      <c r="L322" s="44" t="s">
        <v>445</v>
      </c>
      <c r="M322" s="44" t="s">
        <v>609</v>
      </c>
      <c r="N322" s="46" t="s">
        <v>272</v>
      </c>
      <c r="O322" s="45" t="s">
        <v>445</v>
      </c>
      <c r="P322" s="45" t="s">
        <v>393</v>
      </c>
      <c r="Q322" s="45" t="s">
        <v>55</v>
      </c>
      <c r="R322" s="47" t="s">
        <v>54</v>
      </c>
      <c r="S322" s="38" t="s">
        <v>56</v>
      </c>
      <c r="T322" s="39">
        <v>0</v>
      </c>
      <c r="U322" s="39">
        <v>375</v>
      </c>
      <c r="V322" s="34"/>
      <c r="W322" s="34"/>
      <c r="X322" s="39">
        <v>0</v>
      </c>
      <c r="Y322" s="50">
        <f>+IFERROR(X322/U322,0)</f>
        <v>0</v>
      </c>
      <c r="Z322" s="49">
        <f>+U322-X322</f>
        <v>375</v>
      </c>
      <c r="AA322" s="48"/>
      <c r="AB322" s="39">
        <v>0</v>
      </c>
      <c r="AC322" s="49">
        <v>375</v>
      </c>
      <c r="AD322" s="39">
        <v>0</v>
      </c>
      <c r="AE322" s="48"/>
      <c r="AF322" s="49">
        <v>0</v>
      </c>
      <c r="AG322" s="50">
        <f>+IFERROR(AF322/U322,0)</f>
        <v>0</v>
      </c>
      <c r="AH322" s="49">
        <f>+Tabla1[[#This Row],[PIM]]-Tabla1[[#This Row],[DEVENGADO2]]</f>
        <v>375</v>
      </c>
      <c r="AI322" s="35">
        <v>0</v>
      </c>
      <c r="AJ322" s="35">
        <v>0</v>
      </c>
      <c r="AK322" s="35">
        <v>0</v>
      </c>
      <c r="AL322" s="35">
        <v>0</v>
      </c>
      <c r="AM322" s="35">
        <v>0</v>
      </c>
      <c r="AN322" s="35">
        <v>0</v>
      </c>
      <c r="AO322" s="35">
        <v>0</v>
      </c>
      <c r="AP322" s="35">
        <v>0</v>
      </c>
      <c r="AQ322" s="35">
        <v>0</v>
      </c>
      <c r="AR322" s="35">
        <v>0</v>
      </c>
      <c r="AS322" s="35">
        <v>0</v>
      </c>
      <c r="AT322" s="35">
        <v>0</v>
      </c>
      <c r="AU322" s="35">
        <v>375</v>
      </c>
      <c r="AV322" s="41">
        <f t="shared" si="12"/>
        <v>375</v>
      </c>
      <c r="AW322" s="41">
        <f>+U322-AV322</f>
        <v>0</v>
      </c>
    </row>
    <row r="323" spans="1:49" x14ac:dyDescent="0.3">
      <c r="A323" s="42" t="s">
        <v>3</v>
      </c>
      <c r="B323" s="43" t="s">
        <v>0</v>
      </c>
      <c r="C323" s="44" t="s">
        <v>423</v>
      </c>
      <c r="D323" s="45" t="s">
        <v>243</v>
      </c>
      <c r="E323" s="44" t="s">
        <v>19</v>
      </c>
      <c r="F323" s="44" t="s">
        <v>574</v>
      </c>
      <c r="G323" s="44" t="s">
        <v>4228</v>
      </c>
      <c r="H323" s="45" t="s">
        <v>91</v>
      </c>
      <c r="I323" s="45" t="s">
        <v>579</v>
      </c>
      <c r="J323" s="45" t="s">
        <v>430</v>
      </c>
      <c r="K323" s="45" t="s">
        <v>430</v>
      </c>
      <c r="L323" s="44" t="s">
        <v>445</v>
      </c>
      <c r="M323" s="44" t="s">
        <v>609</v>
      </c>
      <c r="N323" s="46" t="s">
        <v>272</v>
      </c>
      <c r="O323" s="45" t="s">
        <v>445</v>
      </c>
      <c r="P323" s="45" t="s">
        <v>393</v>
      </c>
      <c r="Q323" s="45" t="s">
        <v>67</v>
      </c>
      <c r="R323" s="47" t="s">
        <v>24</v>
      </c>
      <c r="S323" s="38" t="s">
        <v>66</v>
      </c>
      <c r="T323" s="39">
        <v>0</v>
      </c>
      <c r="U323" s="39">
        <v>1500</v>
      </c>
      <c r="V323" s="34"/>
      <c r="W323" s="34"/>
      <c r="X323" s="39">
        <v>1500</v>
      </c>
      <c r="Y323" s="50">
        <f>+IFERROR(X323/U323,0)</f>
        <v>1</v>
      </c>
      <c r="Z323" s="49">
        <f>+U323-X323</f>
        <v>0</v>
      </c>
      <c r="AA323" s="48"/>
      <c r="AB323" s="39">
        <v>1500</v>
      </c>
      <c r="AC323" s="49">
        <v>0</v>
      </c>
      <c r="AD323" s="39">
        <v>1072.8</v>
      </c>
      <c r="AE323" s="48"/>
      <c r="AF323" s="49">
        <v>1072.8</v>
      </c>
      <c r="AG323" s="50">
        <f>+IFERROR(AF323/U323,0)</f>
        <v>0.71519999999999995</v>
      </c>
      <c r="AH323" s="49">
        <f>+Tabla1[[#This Row],[PIM]]-Tabla1[[#This Row],[DEVENGADO2]]</f>
        <v>427.20000000000005</v>
      </c>
      <c r="AI323" s="35">
        <v>500</v>
      </c>
      <c r="AJ323" s="35">
        <v>316</v>
      </c>
      <c r="AK323" s="35">
        <v>120.8</v>
      </c>
      <c r="AL323" s="35">
        <v>45</v>
      </c>
      <c r="AM323" s="35">
        <v>39</v>
      </c>
      <c r="AN323" s="35">
        <v>26</v>
      </c>
      <c r="AO323" s="35">
        <v>26</v>
      </c>
      <c r="AP323" s="35">
        <v>70</v>
      </c>
      <c r="AQ323" s="35">
        <v>70</v>
      </c>
      <c r="AR323" s="35">
        <v>140</v>
      </c>
      <c r="AS323" s="35">
        <v>45</v>
      </c>
      <c r="AT323" s="35">
        <v>14.200000000000045</v>
      </c>
      <c r="AU323" s="35">
        <v>88</v>
      </c>
      <c r="AV323" s="41">
        <f t="shared" si="12"/>
        <v>1500</v>
      </c>
      <c r="AW323" s="41">
        <f>+U323-AV323</f>
        <v>0</v>
      </c>
    </row>
    <row r="324" spans="1:49" x14ac:dyDescent="0.3">
      <c r="A324" s="42" t="s">
        <v>3</v>
      </c>
      <c r="B324" s="43" t="s">
        <v>0</v>
      </c>
      <c r="C324" s="44" t="s">
        <v>423</v>
      </c>
      <c r="D324" s="45" t="s">
        <v>243</v>
      </c>
      <c r="E324" s="44" t="s">
        <v>19</v>
      </c>
      <c r="F324" s="44" t="s">
        <v>574</v>
      </c>
      <c r="G324" s="44" t="s">
        <v>4228</v>
      </c>
      <c r="H324" s="45" t="s">
        <v>91</v>
      </c>
      <c r="I324" s="45" t="s">
        <v>579</v>
      </c>
      <c r="J324" s="45" t="s">
        <v>430</v>
      </c>
      <c r="K324" s="45" t="s">
        <v>430</v>
      </c>
      <c r="L324" s="44" t="s">
        <v>445</v>
      </c>
      <c r="M324" s="44" t="s">
        <v>609</v>
      </c>
      <c r="N324" s="46" t="s">
        <v>272</v>
      </c>
      <c r="O324" s="45" t="s">
        <v>445</v>
      </c>
      <c r="P324" s="45" t="s">
        <v>393</v>
      </c>
      <c r="Q324" s="45" t="s">
        <v>72</v>
      </c>
      <c r="R324" s="47" t="s">
        <v>71</v>
      </c>
      <c r="S324" s="38" t="s">
        <v>73</v>
      </c>
      <c r="T324" s="39">
        <v>0</v>
      </c>
      <c r="U324" s="39">
        <v>150</v>
      </c>
      <c r="V324" s="34"/>
      <c r="W324" s="34"/>
      <c r="X324" s="39">
        <v>0</v>
      </c>
      <c r="Y324" s="50">
        <f>+IFERROR(X324/U324,0)</f>
        <v>0</v>
      </c>
      <c r="Z324" s="49">
        <f>+U324-X324</f>
        <v>150</v>
      </c>
      <c r="AA324" s="48"/>
      <c r="AB324" s="39">
        <v>0</v>
      </c>
      <c r="AC324" s="49">
        <v>150</v>
      </c>
      <c r="AD324" s="39">
        <v>0</v>
      </c>
      <c r="AE324" s="48"/>
      <c r="AF324" s="49">
        <v>0</v>
      </c>
      <c r="AG324" s="50">
        <f>+IFERROR(AF324/U324,0)</f>
        <v>0</v>
      </c>
      <c r="AH324" s="49">
        <f>+Tabla1[[#This Row],[PIM]]-Tabla1[[#This Row],[DEVENGADO2]]</f>
        <v>150</v>
      </c>
      <c r="AI324" s="35">
        <v>0</v>
      </c>
      <c r="AJ324" s="35">
        <v>0</v>
      </c>
      <c r="AK324" s="35">
        <v>0</v>
      </c>
      <c r="AL324" s="35">
        <v>0</v>
      </c>
      <c r="AM324" s="35">
        <v>0</v>
      </c>
      <c r="AN324" s="35">
        <v>0</v>
      </c>
      <c r="AO324" s="35">
        <v>0</v>
      </c>
      <c r="AP324" s="35">
        <v>0</v>
      </c>
      <c r="AQ324" s="35">
        <v>0</v>
      </c>
      <c r="AR324" s="35">
        <v>0</v>
      </c>
      <c r="AS324" s="35">
        <v>0</v>
      </c>
      <c r="AT324" s="35">
        <v>0</v>
      </c>
      <c r="AU324" s="35">
        <v>150</v>
      </c>
      <c r="AV324" s="41">
        <f t="shared" si="12"/>
        <v>150</v>
      </c>
      <c r="AW324" s="41">
        <f>+U324-AV324</f>
        <v>0</v>
      </c>
    </row>
    <row r="325" spans="1:49" x14ac:dyDescent="0.3">
      <c r="A325" s="42" t="s">
        <v>3</v>
      </c>
      <c r="B325" s="43" t="s">
        <v>0</v>
      </c>
      <c r="C325" s="44" t="s">
        <v>423</v>
      </c>
      <c r="D325" s="45" t="s">
        <v>243</v>
      </c>
      <c r="E325" s="44" t="s">
        <v>19</v>
      </c>
      <c r="F325" s="44" t="s">
        <v>574</v>
      </c>
      <c r="G325" s="44" t="s">
        <v>4228</v>
      </c>
      <c r="H325" s="45" t="s">
        <v>91</v>
      </c>
      <c r="I325" s="45" t="s">
        <v>579</v>
      </c>
      <c r="J325" s="45" t="s">
        <v>430</v>
      </c>
      <c r="K325" s="45" t="s">
        <v>430</v>
      </c>
      <c r="L325" s="44" t="s">
        <v>445</v>
      </c>
      <c r="M325" s="44" t="s">
        <v>609</v>
      </c>
      <c r="N325" s="46" t="s">
        <v>272</v>
      </c>
      <c r="O325" s="45" t="s">
        <v>445</v>
      </c>
      <c r="P325" s="45" t="s">
        <v>393</v>
      </c>
      <c r="Q325" s="45" t="s">
        <v>78</v>
      </c>
      <c r="R325" s="47" t="s">
        <v>77</v>
      </c>
      <c r="S325" s="38" t="s">
        <v>79</v>
      </c>
      <c r="T325" s="39">
        <v>0</v>
      </c>
      <c r="U325" s="39">
        <v>1020</v>
      </c>
      <c r="V325" s="34"/>
      <c r="W325" s="34"/>
      <c r="X325" s="39">
        <v>0</v>
      </c>
      <c r="Y325" s="50">
        <f>+IFERROR(X325/U325,0)</f>
        <v>0</v>
      </c>
      <c r="Z325" s="49">
        <f>+U325-X325</f>
        <v>1020</v>
      </c>
      <c r="AA325" s="48"/>
      <c r="AB325" s="39">
        <v>0</v>
      </c>
      <c r="AC325" s="49">
        <v>1020</v>
      </c>
      <c r="AD325" s="39">
        <v>0</v>
      </c>
      <c r="AE325" s="48"/>
      <c r="AF325" s="49">
        <v>0</v>
      </c>
      <c r="AG325" s="50">
        <f>+IFERROR(AF325/U325,0)</f>
        <v>0</v>
      </c>
      <c r="AH325" s="49">
        <f>+Tabla1[[#This Row],[PIM]]-Tabla1[[#This Row],[DEVENGADO2]]</f>
        <v>1020</v>
      </c>
      <c r="AI325" s="35">
        <v>0</v>
      </c>
      <c r="AJ325" s="35">
        <v>0</v>
      </c>
      <c r="AK325" s="35">
        <v>0</v>
      </c>
      <c r="AL325" s="35">
        <v>0</v>
      </c>
      <c r="AM325" s="35">
        <v>0</v>
      </c>
      <c r="AN325" s="35">
        <v>0</v>
      </c>
      <c r="AO325" s="35">
        <v>0</v>
      </c>
      <c r="AP325" s="35">
        <v>0</v>
      </c>
      <c r="AQ325" s="35">
        <v>0</v>
      </c>
      <c r="AR325" s="35">
        <v>0</v>
      </c>
      <c r="AS325" s="35">
        <v>0</v>
      </c>
      <c r="AT325" s="35">
        <v>0</v>
      </c>
      <c r="AU325" s="35">
        <v>1020</v>
      </c>
      <c r="AV325" s="41">
        <f t="shared" si="12"/>
        <v>1020</v>
      </c>
      <c r="AW325" s="41">
        <f>+U325-AV325</f>
        <v>0</v>
      </c>
    </row>
    <row r="326" spans="1:49" x14ac:dyDescent="0.3">
      <c r="A326" s="42" t="s">
        <v>3</v>
      </c>
      <c r="B326" s="43" t="s">
        <v>0</v>
      </c>
      <c r="C326" s="44" t="s">
        <v>423</v>
      </c>
      <c r="D326" s="45" t="s">
        <v>243</v>
      </c>
      <c r="E326" s="44" t="s">
        <v>19</v>
      </c>
      <c r="F326" s="44" t="s">
        <v>574</v>
      </c>
      <c r="G326" s="44" t="s">
        <v>4228</v>
      </c>
      <c r="H326" s="45" t="s">
        <v>91</v>
      </c>
      <c r="I326" s="45" t="s">
        <v>579</v>
      </c>
      <c r="J326" s="45" t="s">
        <v>430</v>
      </c>
      <c r="K326" s="45" t="s">
        <v>430</v>
      </c>
      <c r="L326" s="44" t="s">
        <v>445</v>
      </c>
      <c r="M326" s="44" t="s">
        <v>609</v>
      </c>
      <c r="N326" s="46" t="s">
        <v>272</v>
      </c>
      <c r="O326" s="45" t="s">
        <v>445</v>
      </c>
      <c r="P326" s="45" t="s">
        <v>393</v>
      </c>
      <c r="Q326" s="45" t="s">
        <v>40</v>
      </c>
      <c r="R326" s="47" t="s">
        <v>39</v>
      </c>
      <c r="S326" s="38" t="s">
        <v>41</v>
      </c>
      <c r="T326" s="39">
        <v>0</v>
      </c>
      <c r="U326" s="39">
        <v>1011</v>
      </c>
      <c r="V326" s="34"/>
      <c r="W326" s="34"/>
      <c r="X326" s="39">
        <v>0</v>
      </c>
      <c r="Y326" s="50">
        <f>+IFERROR(X326/U326,0)</f>
        <v>0</v>
      </c>
      <c r="Z326" s="49">
        <f>+U326-X326</f>
        <v>1011</v>
      </c>
      <c r="AA326" s="48"/>
      <c r="AB326" s="39">
        <v>0</v>
      </c>
      <c r="AC326" s="49">
        <v>1011</v>
      </c>
      <c r="AD326" s="39">
        <v>0</v>
      </c>
      <c r="AE326" s="48"/>
      <c r="AF326" s="49">
        <v>0</v>
      </c>
      <c r="AG326" s="50">
        <f>+IFERROR(AF326/U326,0)</f>
        <v>0</v>
      </c>
      <c r="AH326" s="49">
        <f>+Tabla1[[#This Row],[PIM]]-Tabla1[[#This Row],[DEVENGADO2]]</f>
        <v>1011</v>
      </c>
      <c r="AI326" s="35">
        <v>0</v>
      </c>
      <c r="AJ326" s="35">
        <v>0</v>
      </c>
      <c r="AK326" s="35">
        <v>0</v>
      </c>
      <c r="AL326" s="35">
        <v>0</v>
      </c>
      <c r="AM326" s="35">
        <v>0</v>
      </c>
      <c r="AN326" s="35">
        <v>0</v>
      </c>
      <c r="AO326" s="35">
        <v>0</v>
      </c>
      <c r="AP326" s="35">
        <v>0</v>
      </c>
      <c r="AQ326" s="35">
        <v>0</v>
      </c>
      <c r="AR326" s="35">
        <v>0</v>
      </c>
      <c r="AS326" s="35">
        <v>0</v>
      </c>
      <c r="AT326" s="35">
        <v>0</v>
      </c>
      <c r="AU326" s="35">
        <v>1011</v>
      </c>
      <c r="AV326" s="41">
        <f t="shared" si="12"/>
        <v>1011</v>
      </c>
      <c r="AW326" s="41">
        <f>+U326-AV326</f>
        <v>0</v>
      </c>
    </row>
    <row r="327" spans="1:49" x14ac:dyDescent="0.3">
      <c r="A327" s="42" t="s">
        <v>3</v>
      </c>
      <c r="B327" s="43" t="s">
        <v>0</v>
      </c>
      <c r="C327" s="44" t="s">
        <v>423</v>
      </c>
      <c r="D327" s="45" t="s">
        <v>243</v>
      </c>
      <c r="E327" s="44" t="s">
        <v>19</v>
      </c>
      <c r="F327" s="44" t="s">
        <v>574</v>
      </c>
      <c r="G327" s="44" t="s">
        <v>4228</v>
      </c>
      <c r="H327" s="45" t="s">
        <v>580</v>
      </c>
      <c r="I327" s="45" t="s">
        <v>579</v>
      </c>
      <c r="J327" s="45" t="s">
        <v>430</v>
      </c>
      <c r="K327" s="45" t="s">
        <v>430</v>
      </c>
      <c r="L327" s="44" t="s">
        <v>445</v>
      </c>
      <c r="M327" s="44" t="s">
        <v>609</v>
      </c>
      <c r="N327" s="46" t="s">
        <v>272</v>
      </c>
      <c r="O327" s="45" t="s">
        <v>445</v>
      </c>
      <c r="P327" s="45" t="s">
        <v>393</v>
      </c>
      <c r="Q327" s="45" t="s">
        <v>95</v>
      </c>
      <c r="R327" s="47" t="s">
        <v>25</v>
      </c>
      <c r="S327" s="38" t="s">
        <v>92</v>
      </c>
      <c r="T327" s="39">
        <v>2000</v>
      </c>
      <c r="U327" s="39">
        <v>1000</v>
      </c>
      <c r="V327" s="34"/>
      <c r="W327" s="34"/>
      <c r="X327" s="39">
        <v>1000</v>
      </c>
      <c r="Y327" s="50">
        <f>+IFERROR(X327/U327,0)</f>
        <v>1</v>
      </c>
      <c r="Z327" s="49">
        <f>+U327-X327</f>
        <v>0</v>
      </c>
      <c r="AA327" s="48"/>
      <c r="AB327" s="39">
        <v>990</v>
      </c>
      <c r="AC327" s="49">
        <v>10</v>
      </c>
      <c r="AD327" s="39">
        <v>370</v>
      </c>
      <c r="AE327" s="48"/>
      <c r="AF327" s="49">
        <v>370</v>
      </c>
      <c r="AG327" s="50">
        <f>+IFERROR(AF327/U327,0)</f>
        <v>0.37</v>
      </c>
      <c r="AH327" s="49">
        <f>+Tabla1[[#This Row],[PIM]]-Tabla1[[#This Row],[DEVENGADO2]]</f>
        <v>630</v>
      </c>
      <c r="AI327" s="35">
        <v>0</v>
      </c>
      <c r="AJ327" s="35">
        <v>0</v>
      </c>
      <c r="AK327" s="35">
        <v>80</v>
      </c>
      <c r="AL327" s="35">
        <v>0</v>
      </c>
      <c r="AM327" s="35">
        <v>0</v>
      </c>
      <c r="AN327" s="35">
        <v>300</v>
      </c>
      <c r="AO327" s="35">
        <v>-10</v>
      </c>
      <c r="AP327" s="35">
        <v>0</v>
      </c>
      <c r="AQ327" s="35">
        <v>0</v>
      </c>
      <c r="AR327" s="35">
        <v>0</v>
      </c>
      <c r="AS327" s="35">
        <v>0</v>
      </c>
      <c r="AT327" s="35">
        <v>0</v>
      </c>
      <c r="AU327" s="35">
        <v>630</v>
      </c>
      <c r="AV327" s="41">
        <f t="shared" si="12"/>
        <v>1000</v>
      </c>
      <c r="AW327" s="41">
        <f>+U327-AV327</f>
        <v>0</v>
      </c>
    </row>
    <row r="328" spans="1:49" x14ac:dyDescent="0.3">
      <c r="A328" s="42" t="s">
        <v>3</v>
      </c>
      <c r="B328" s="43" t="s">
        <v>0</v>
      </c>
      <c r="C328" s="44" t="s">
        <v>423</v>
      </c>
      <c r="D328" s="45" t="s">
        <v>243</v>
      </c>
      <c r="E328" s="44" t="s">
        <v>19</v>
      </c>
      <c r="F328" s="44" t="s">
        <v>574</v>
      </c>
      <c r="G328" s="44" t="s">
        <v>4228</v>
      </c>
      <c r="H328" s="45" t="s">
        <v>580</v>
      </c>
      <c r="I328" s="45" t="s">
        <v>579</v>
      </c>
      <c r="J328" s="45" t="s">
        <v>430</v>
      </c>
      <c r="K328" s="45" t="s">
        <v>430</v>
      </c>
      <c r="L328" s="44" t="s">
        <v>445</v>
      </c>
      <c r="M328" s="44" t="s">
        <v>609</v>
      </c>
      <c r="N328" s="46" t="s">
        <v>272</v>
      </c>
      <c r="O328" s="45" t="s">
        <v>445</v>
      </c>
      <c r="P328" s="45" t="s">
        <v>393</v>
      </c>
      <c r="Q328" s="45" t="s">
        <v>96</v>
      </c>
      <c r="R328" s="47" t="s">
        <v>26</v>
      </c>
      <c r="S328" s="38" t="s">
        <v>93</v>
      </c>
      <c r="T328" s="39">
        <v>0</v>
      </c>
      <c r="U328" s="39">
        <v>9400</v>
      </c>
      <c r="V328" s="34"/>
      <c r="W328" s="34"/>
      <c r="X328" s="39">
        <v>7800</v>
      </c>
      <c r="Y328" s="50">
        <f>+IFERROR(X328/U328,0)</f>
        <v>0.82978723404255317</v>
      </c>
      <c r="Z328" s="49">
        <f>+U328-X328</f>
        <v>1600</v>
      </c>
      <c r="AA328" s="48"/>
      <c r="AB328" s="39">
        <v>7636</v>
      </c>
      <c r="AC328" s="49">
        <v>1764</v>
      </c>
      <c r="AD328" s="39">
        <v>6485.16</v>
      </c>
      <c r="AE328" s="48"/>
      <c r="AF328" s="49">
        <v>6485.16</v>
      </c>
      <c r="AG328" s="50">
        <f>+IFERROR(AF328/U328,0)</f>
        <v>0.68991063829787236</v>
      </c>
      <c r="AH328" s="49">
        <f>+Tabla1[[#This Row],[PIM]]-Tabla1[[#This Row],[DEVENGADO2]]</f>
        <v>2914.84</v>
      </c>
      <c r="AI328" s="35">
        <v>0</v>
      </c>
      <c r="AJ328" s="35">
        <v>1030.7</v>
      </c>
      <c r="AK328" s="35">
        <v>986.49</v>
      </c>
      <c r="AL328" s="35">
        <v>704.5</v>
      </c>
      <c r="AM328" s="35">
        <v>813.47</v>
      </c>
      <c r="AN328" s="35">
        <v>2282.5</v>
      </c>
      <c r="AO328" s="35">
        <v>667.5</v>
      </c>
      <c r="AP328" s="35">
        <v>0</v>
      </c>
      <c r="AQ328" s="35">
        <v>0</v>
      </c>
      <c r="AR328" s="35">
        <v>0</v>
      </c>
      <c r="AS328" s="35">
        <v>0</v>
      </c>
      <c r="AT328" s="35">
        <v>0</v>
      </c>
      <c r="AU328" s="35">
        <v>2914.84</v>
      </c>
      <c r="AV328" s="41">
        <f t="shared" ref="AV328:AV329" si="19">+SUM(AI328:AU328)</f>
        <v>9400</v>
      </c>
      <c r="AW328" s="41">
        <f>+U328-AV328</f>
        <v>0</v>
      </c>
    </row>
    <row r="329" spans="1:49" x14ac:dyDescent="0.3">
      <c r="A329" s="42" t="s">
        <v>3</v>
      </c>
      <c r="B329" s="43" t="s">
        <v>0</v>
      </c>
      <c r="C329" s="44" t="s">
        <v>423</v>
      </c>
      <c r="D329" s="45" t="s">
        <v>243</v>
      </c>
      <c r="E329" s="44" t="s">
        <v>19</v>
      </c>
      <c r="F329" s="44" t="s">
        <v>574</v>
      </c>
      <c r="G329" s="44" t="s">
        <v>4228</v>
      </c>
      <c r="H329" s="45" t="s">
        <v>170</v>
      </c>
      <c r="I329" s="45" t="s">
        <v>579</v>
      </c>
      <c r="J329" s="45" t="s">
        <v>430</v>
      </c>
      <c r="K329" s="45" t="s">
        <v>430</v>
      </c>
      <c r="L329" s="44" t="s">
        <v>445</v>
      </c>
      <c r="M329" s="44" t="s">
        <v>609</v>
      </c>
      <c r="N329" s="46" t="s">
        <v>272</v>
      </c>
      <c r="O329" s="45" t="s">
        <v>445</v>
      </c>
      <c r="P329" s="45" t="s">
        <v>393</v>
      </c>
      <c r="Q329" s="45" t="s">
        <v>97</v>
      </c>
      <c r="R329" s="47" t="s">
        <v>27</v>
      </c>
      <c r="S329" s="38" t="s">
        <v>94</v>
      </c>
      <c r="T329" s="39">
        <v>0</v>
      </c>
      <c r="U329" s="39">
        <v>1900</v>
      </c>
      <c r="V329" s="34"/>
      <c r="W329" s="34"/>
      <c r="X329" s="39">
        <v>1400</v>
      </c>
      <c r="Y329" s="50">
        <f>+IFERROR(X329/U329,0)</f>
        <v>0.73684210526315785</v>
      </c>
      <c r="Z329" s="49">
        <f>+U329-X329</f>
        <v>500</v>
      </c>
      <c r="AA329" s="48"/>
      <c r="AB329" s="39">
        <v>1400</v>
      </c>
      <c r="AC329" s="49">
        <v>500</v>
      </c>
      <c r="AD329" s="39">
        <v>977.99999999999989</v>
      </c>
      <c r="AE329" s="48"/>
      <c r="AF329" s="49">
        <v>977.99999999999989</v>
      </c>
      <c r="AG329" s="50">
        <f>+IFERROR(AF329/U329,0)</f>
        <v>0.51473684210526305</v>
      </c>
      <c r="AH329" s="49">
        <f>+Tabla1[[#This Row],[PIM]]-Tabla1[[#This Row],[DEVENGADO2]]</f>
        <v>922.00000000000011</v>
      </c>
      <c r="AI329" s="35">
        <v>0</v>
      </c>
      <c r="AJ329" s="35">
        <v>263.89999999999998</v>
      </c>
      <c r="AK329" s="35">
        <v>129.6</v>
      </c>
      <c r="AL329" s="35">
        <v>123.3</v>
      </c>
      <c r="AM329" s="35">
        <v>121.6</v>
      </c>
      <c r="AN329" s="35">
        <v>204.2</v>
      </c>
      <c r="AO329" s="35">
        <v>135.4</v>
      </c>
      <c r="AP329" s="35">
        <v>0</v>
      </c>
      <c r="AQ329" s="35">
        <v>81.818181818181813</v>
      </c>
      <c r="AR329" s="35">
        <v>55.927272727273021</v>
      </c>
      <c r="AS329" s="35">
        <v>0</v>
      </c>
      <c r="AT329" s="35">
        <v>0</v>
      </c>
      <c r="AU329" s="35">
        <v>784.25454545454522</v>
      </c>
      <c r="AV329" s="41">
        <f t="shared" si="19"/>
        <v>1900</v>
      </c>
      <c r="AW329" s="41">
        <f>+U329-AV329</f>
        <v>0</v>
      </c>
    </row>
    <row r="330" spans="1:49" x14ac:dyDescent="0.3">
      <c r="A330" s="42" t="s">
        <v>3</v>
      </c>
      <c r="B330" s="43" t="s">
        <v>0</v>
      </c>
      <c r="C330" s="44" t="s">
        <v>423</v>
      </c>
      <c r="D330" s="45" t="s">
        <v>243</v>
      </c>
      <c r="E330" s="44" t="s">
        <v>19</v>
      </c>
      <c r="F330" s="44" t="s">
        <v>574</v>
      </c>
      <c r="G330" s="44" t="s">
        <v>4228</v>
      </c>
      <c r="H330" s="45" t="s">
        <v>581</v>
      </c>
      <c r="I330" s="45" t="s">
        <v>269</v>
      </c>
      <c r="J330" s="45" t="s">
        <v>430</v>
      </c>
      <c r="K330" s="45" t="s">
        <v>430</v>
      </c>
      <c r="L330" s="44" t="s">
        <v>445</v>
      </c>
      <c r="M330" s="44" t="s">
        <v>609</v>
      </c>
      <c r="N330" s="46" t="s">
        <v>272</v>
      </c>
      <c r="O330" s="45" t="s">
        <v>445</v>
      </c>
      <c r="P330" s="45" t="s">
        <v>393</v>
      </c>
      <c r="Q330" s="45" t="s">
        <v>99</v>
      </c>
      <c r="R330" s="47" t="s">
        <v>98</v>
      </c>
      <c r="S330" s="38" t="s">
        <v>100</v>
      </c>
      <c r="T330" s="39">
        <v>0</v>
      </c>
      <c r="U330" s="39">
        <v>2100</v>
      </c>
      <c r="V330" s="34"/>
      <c r="W330" s="34"/>
      <c r="X330" s="39">
        <v>2100</v>
      </c>
      <c r="Y330" s="50">
        <f>+IFERROR(X330/U330,0)</f>
        <v>1</v>
      </c>
      <c r="Z330" s="49">
        <f>+U330-X330</f>
        <v>0</v>
      </c>
      <c r="AA330" s="48"/>
      <c r="AB330" s="39">
        <v>2100</v>
      </c>
      <c r="AC330" s="49">
        <v>0</v>
      </c>
      <c r="AD330" s="39">
        <v>2100</v>
      </c>
      <c r="AE330" s="48"/>
      <c r="AF330" s="49">
        <v>0</v>
      </c>
      <c r="AG330" s="50">
        <f>+IFERROR(AF330/U330,0)</f>
        <v>0</v>
      </c>
      <c r="AH330" s="49">
        <f>+Tabla1[[#This Row],[PIM]]-Tabla1[[#This Row],[DEVENGADO2]]</f>
        <v>2100</v>
      </c>
      <c r="AI330" s="35">
        <v>0</v>
      </c>
      <c r="AJ330" s="35">
        <v>0</v>
      </c>
      <c r="AK330" s="35">
        <v>0</v>
      </c>
      <c r="AL330" s="35">
        <v>0</v>
      </c>
      <c r="AM330" s="35">
        <v>0</v>
      </c>
      <c r="AN330" s="35">
        <v>0</v>
      </c>
      <c r="AO330" s="35">
        <v>0</v>
      </c>
      <c r="AP330" s="35">
        <v>350</v>
      </c>
      <c r="AQ330" s="35">
        <v>350</v>
      </c>
      <c r="AR330" s="35">
        <v>350</v>
      </c>
      <c r="AS330" s="35">
        <v>350</v>
      </c>
      <c r="AT330" s="35">
        <v>350</v>
      </c>
      <c r="AU330" s="35">
        <v>350</v>
      </c>
      <c r="AV330" s="41">
        <f t="shared" si="12"/>
        <v>2100</v>
      </c>
      <c r="AW330" s="41">
        <f>+U330-AV330</f>
        <v>0</v>
      </c>
    </row>
    <row r="331" spans="1:49" x14ac:dyDescent="0.3">
      <c r="A331" s="42" t="s">
        <v>3</v>
      </c>
      <c r="B331" s="43" t="s">
        <v>0</v>
      </c>
      <c r="C331" s="44" t="s">
        <v>423</v>
      </c>
      <c r="D331" s="45" t="s">
        <v>243</v>
      </c>
      <c r="E331" s="44" t="s">
        <v>19</v>
      </c>
      <c r="F331" s="44" t="s">
        <v>574</v>
      </c>
      <c r="G331" s="44" t="s">
        <v>4228</v>
      </c>
      <c r="H331" s="45" t="s">
        <v>581</v>
      </c>
      <c r="I331" s="45" t="s">
        <v>269</v>
      </c>
      <c r="J331" s="45" t="s">
        <v>430</v>
      </c>
      <c r="K331" s="45" t="s">
        <v>430</v>
      </c>
      <c r="L331" s="44" t="s">
        <v>445</v>
      </c>
      <c r="M331" s="44" t="s">
        <v>609</v>
      </c>
      <c r="N331" s="46" t="s">
        <v>272</v>
      </c>
      <c r="O331" s="45" t="s">
        <v>445</v>
      </c>
      <c r="P331" s="45" t="s">
        <v>393</v>
      </c>
      <c r="Q331" s="45" t="s">
        <v>102</v>
      </c>
      <c r="R331" s="47" t="s">
        <v>101</v>
      </c>
      <c r="S331" s="38" t="s">
        <v>103</v>
      </c>
      <c r="T331" s="39">
        <v>0</v>
      </c>
      <c r="U331" s="39">
        <v>350</v>
      </c>
      <c r="V331" s="34"/>
      <c r="W331" s="34"/>
      <c r="X331" s="39">
        <v>350</v>
      </c>
      <c r="Y331" s="50">
        <f>+IFERROR(X331/U331,0)</f>
        <v>1</v>
      </c>
      <c r="Z331" s="49">
        <f>+U331-X331</f>
        <v>0</v>
      </c>
      <c r="AA331" s="48"/>
      <c r="AB331" s="39">
        <v>350</v>
      </c>
      <c r="AC331" s="49">
        <v>0</v>
      </c>
      <c r="AD331" s="39">
        <v>350</v>
      </c>
      <c r="AE331" s="48"/>
      <c r="AF331" s="49">
        <v>0</v>
      </c>
      <c r="AG331" s="50">
        <f>+IFERROR(AF331/U331,0)</f>
        <v>0</v>
      </c>
      <c r="AH331" s="49">
        <f>+Tabla1[[#This Row],[PIM]]-Tabla1[[#This Row],[DEVENGADO2]]</f>
        <v>350</v>
      </c>
      <c r="AI331" s="35">
        <v>0</v>
      </c>
      <c r="AJ331" s="35">
        <v>0</v>
      </c>
      <c r="AK331" s="35">
        <v>0</v>
      </c>
      <c r="AL331" s="35">
        <v>0</v>
      </c>
      <c r="AM331" s="35">
        <v>0</v>
      </c>
      <c r="AN331" s="35">
        <v>0</v>
      </c>
      <c r="AO331" s="35">
        <v>0</v>
      </c>
      <c r="AP331" s="35">
        <v>58.333333333333336</v>
      </c>
      <c r="AQ331" s="35">
        <v>58.333333333333336</v>
      </c>
      <c r="AR331" s="35">
        <v>58.333333333333336</v>
      </c>
      <c r="AS331" s="35">
        <v>58.333333333333336</v>
      </c>
      <c r="AT331" s="35">
        <v>58.333333333333336</v>
      </c>
      <c r="AU331" s="35">
        <v>58.333333333333336</v>
      </c>
      <c r="AV331" s="41">
        <f t="shared" si="12"/>
        <v>350</v>
      </c>
      <c r="AW331" s="41">
        <f>+U331-AV331</f>
        <v>0</v>
      </c>
    </row>
    <row r="332" spans="1:49" x14ac:dyDescent="0.3">
      <c r="A332" s="42" t="s">
        <v>3</v>
      </c>
      <c r="B332" s="43" t="s">
        <v>0</v>
      </c>
      <c r="C332" s="44" t="s">
        <v>423</v>
      </c>
      <c r="D332" s="45" t="s">
        <v>243</v>
      </c>
      <c r="E332" s="44" t="s">
        <v>19</v>
      </c>
      <c r="F332" s="44" t="s">
        <v>574</v>
      </c>
      <c r="G332" s="44" t="s">
        <v>4228</v>
      </c>
      <c r="H332" s="45" t="s">
        <v>581</v>
      </c>
      <c r="I332" s="45" t="s">
        <v>269</v>
      </c>
      <c r="J332" s="45" t="s">
        <v>430</v>
      </c>
      <c r="K332" s="45" t="s">
        <v>430</v>
      </c>
      <c r="L332" s="44" t="s">
        <v>445</v>
      </c>
      <c r="M332" s="44" t="s">
        <v>609</v>
      </c>
      <c r="N332" s="46" t="s">
        <v>272</v>
      </c>
      <c r="O332" s="45" t="s">
        <v>445</v>
      </c>
      <c r="P332" s="45" t="s">
        <v>393</v>
      </c>
      <c r="Q332" s="45" t="s">
        <v>111</v>
      </c>
      <c r="R332" s="47" t="s">
        <v>110</v>
      </c>
      <c r="S332" s="38" t="s">
        <v>112</v>
      </c>
      <c r="T332" s="39">
        <v>0</v>
      </c>
      <c r="U332" s="39">
        <v>3500</v>
      </c>
      <c r="V332" s="34"/>
      <c r="W332" s="34"/>
      <c r="X332" s="39">
        <v>2700</v>
      </c>
      <c r="Y332" s="50">
        <f>+IFERROR(X332/U332,0)</f>
        <v>0.77142857142857146</v>
      </c>
      <c r="Z332" s="49">
        <f>+U332-X332</f>
        <v>800</v>
      </c>
      <c r="AA332" s="48"/>
      <c r="AB332" s="39">
        <v>2700</v>
      </c>
      <c r="AC332" s="49">
        <v>800</v>
      </c>
      <c r="AD332" s="39">
        <v>2700</v>
      </c>
      <c r="AE332" s="48"/>
      <c r="AF332" s="49">
        <v>450</v>
      </c>
      <c r="AG332" s="50">
        <f>+IFERROR(AF332/U332,0)</f>
        <v>0.12857142857142856</v>
      </c>
      <c r="AH332" s="49">
        <f>+Tabla1[[#This Row],[PIM]]-Tabla1[[#This Row],[DEVENGADO2]]</f>
        <v>3050</v>
      </c>
      <c r="AI332" s="35">
        <v>0</v>
      </c>
      <c r="AJ332" s="35">
        <v>0</v>
      </c>
      <c r="AK332" s="35">
        <v>0</v>
      </c>
      <c r="AL332" s="35">
        <v>0</v>
      </c>
      <c r="AM332" s="35">
        <v>0</v>
      </c>
      <c r="AN332" s="35">
        <v>0</v>
      </c>
      <c r="AO332" s="35">
        <v>450</v>
      </c>
      <c r="AP332" s="35">
        <v>0</v>
      </c>
      <c r="AQ332" s="35">
        <v>583.33333333333337</v>
      </c>
      <c r="AR332" s="35">
        <v>583.33333333333337</v>
      </c>
      <c r="AS332" s="35">
        <v>583.33333333333337</v>
      </c>
      <c r="AT332" s="35">
        <v>583.33333333333337</v>
      </c>
      <c r="AU332" s="35">
        <v>716.66666666666606</v>
      </c>
      <c r="AV332" s="41">
        <f t="shared" si="12"/>
        <v>3500</v>
      </c>
      <c r="AW332" s="41">
        <f>+U332-AV332</f>
        <v>0</v>
      </c>
    </row>
    <row r="333" spans="1:49" x14ac:dyDescent="0.3">
      <c r="A333" s="42" t="s">
        <v>3</v>
      </c>
      <c r="B333" s="43" t="s">
        <v>0</v>
      </c>
      <c r="C333" s="44" t="s">
        <v>423</v>
      </c>
      <c r="D333" s="45" t="s">
        <v>243</v>
      </c>
      <c r="E333" s="44" t="s">
        <v>19</v>
      </c>
      <c r="F333" s="44" t="s">
        <v>574</v>
      </c>
      <c r="G333" s="44" t="s">
        <v>4228</v>
      </c>
      <c r="H333" s="45" t="s">
        <v>582</v>
      </c>
      <c r="I333" s="45" t="s">
        <v>579</v>
      </c>
      <c r="J333" s="45" t="s">
        <v>430</v>
      </c>
      <c r="K333" s="45" t="s">
        <v>430</v>
      </c>
      <c r="L333" s="44" t="s">
        <v>445</v>
      </c>
      <c r="M333" s="44" t="s">
        <v>609</v>
      </c>
      <c r="N333" s="46" t="s">
        <v>272</v>
      </c>
      <c r="O333" s="45" t="s">
        <v>445</v>
      </c>
      <c r="P333" s="45" t="s">
        <v>393</v>
      </c>
      <c r="Q333" s="45" t="s">
        <v>114</v>
      </c>
      <c r="R333" s="47" t="s">
        <v>113</v>
      </c>
      <c r="S333" s="38" t="s">
        <v>115</v>
      </c>
      <c r="T333" s="39">
        <v>0</v>
      </c>
      <c r="U333" s="39">
        <v>0</v>
      </c>
      <c r="V333" s="34"/>
      <c r="W333" s="34"/>
      <c r="X333" s="39">
        <v>0</v>
      </c>
      <c r="Y333" s="50">
        <f>+IFERROR(X333/U333,0)</f>
        <v>0</v>
      </c>
      <c r="Z333" s="49">
        <f>+U333-X333</f>
        <v>0</v>
      </c>
      <c r="AA333" s="48"/>
      <c r="AB333" s="39">
        <v>0</v>
      </c>
      <c r="AC333" s="49">
        <v>0</v>
      </c>
      <c r="AD333" s="39">
        <v>0</v>
      </c>
      <c r="AE333" s="48"/>
      <c r="AF333" s="49">
        <v>0</v>
      </c>
      <c r="AG333" s="50">
        <f>+IFERROR(AF333/U333,0)</f>
        <v>0</v>
      </c>
      <c r="AH333" s="49">
        <f>+Tabla1[[#This Row],[PIM]]-Tabla1[[#This Row],[DEVENGADO2]]</f>
        <v>0</v>
      </c>
      <c r="AI333" s="35">
        <v>0</v>
      </c>
      <c r="AJ333" s="35">
        <v>0</v>
      </c>
      <c r="AK333" s="35">
        <v>0</v>
      </c>
      <c r="AL333" s="35">
        <v>0</v>
      </c>
      <c r="AM333" s="35">
        <v>0</v>
      </c>
      <c r="AN333" s="35">
        <v>0</v>
      </c>
      <c r="AO333" s="35">
        <v>0</v>
      </c>
      <c r="AP333" s="35">
        <v>0</v>
      </c>
      <c r="AQ333" s="35">
        <v>0</v>
      </c>
      <c r="AR333" s="35">
        <v>0</v>
      </c>
      <c r="AS333" s="35">
        <v>0</v>
      </c>
      <c r="AT333" s="35">
        <v>0</v>
      </c>
      <c r="AU333" s="35">
        <v>0</v>
      </c>
      <c r="AV333" s="41">
        <f t="shared" si="12"/>
        <v>0</v>
      </c>
      <c r="AW333" s="41">
        <f>+U333-AV333</f>
        <v>0</v>
      </c>
    </row>
    <row r="334" spans="1:49" x14ac:dyDescent="0.3">
      <c r="A334" s="42" t="s">
        <v>3</v>
      </c>
      <c r="B334" s="43" t="s">
        <v>0</v>
      </c>
      <c r="C334" s="44" t="s">
        <v>423</v>
      </c>
      <c r="D334" s="45" t="s">
        <v>243</v>
      </c>
      <c r="E334" s="44" t="s">
        <v>19</v>
      </c>
      <c r="F334" s="44" t="s">
        <v>574</v>
      </c>
      <c r="G334" s="44" t="s">
        <v>4228</v>
      </c>
      <c r="H334" s="45" t="s">
        <v>584</v>
      </c>
      <c r="I334" s="45" t="s">
        <v>579</v>
      </c>
      <c r="J334" s="45" t="s">
        <v>430</v>
      </c>
      <c r="K334" s="45" t="s">
        <v>430</v>
      </c>
      <c r="L334" s="44" t="s">
        <v>445</v>
      </c>
      <c r="M334" s="44" t="s">
        <v>609</v>
      </c>
      <c r="N334" s="46" t="s">
        <v>272</v>
      </c>
      <c r="O334" s="45" t="s">
        <v>445</v>
      </c>
      <c r="P334" s="45" t="s">
        <v>393</v>
      </c>
      <c r="Q334" s="45" t="s">
        <v>141</v>
      </c>
      <c r="R334" s="47" t="s">
        <v>140</v>
      </c>
      <c r="S334" s="38" t="s">
        <v>142</v>
      </c>
      <c r="T334" s="39">
        <v>0</v>
      </c>
      <c r="U334" s="39">
        <v>26400</v>
      </c>
      <c r="V334" s="34"/>
      <c r="W334" s="34"/>
      <c r="X334" s="39">
        <v>26400</v>
      </c>
      <c r="Y334" s="50">
        <f>+IFERROR(X334/U334,0)</f>
        <v>1</v>
      </c>
      <c r="Z334" s="49">
        <f>+U334-X334</f>
        <v>0</v>
      </c>
      <c r="AA334" s="48"/>
      <c r="AB334" s="39">
        <v>26400</v>
      </c>
      <c r="AC334" s="49">
        <v>0</v>
      </c>
      <c r="AD334" s="39">
        <v>26400</v>
      </c>
      <c r="AE334" s="48"/>
      <c r="AF334" s="49">
        <v>6600</v>
      </c>
      <c r="AG334" s="50">
        <f>+IFERROR(AF334/U334,0)</f>
        <v>0.25</v>
      </c>
      <c r="AH334" s="49">
        <f>+Tabla1[[#This Row],[PIM]]-Tabla1[[#This Row],[DEVENGADO2]]</f>
        <v>19800</v>
      </c>
      <c r="AI334" s="35">
        <v>0</v>
      </c>
      <c r="AJ334" s="35">
        <v>0</v>
      </c>
      <c r="AK334" s="35">
        <v>0</v>
      </c>
      <c r="AL334" s="35">
        <v>0</v>
      </c>
      <c r="AM334" s="35">
        <v>0</v>
      </c>
      <c r="AN334" s="35">
        <v>3300</v>
      </c>
      <c r="AO334" s="35">
        <v>3300</v>
      </c>
      <c r="AP334" s="35">
        <v>0</v>
      </c>
      <c r="AQ334" s="35">
        <v>4345.7142857142853</v>
      </c>
      <c r="AR334" s="35">
        <v>4345.7142857142853</v>
      </c>
      <c r="AS334" s="35">
        <v>4345.7142857142853</v>
      </c>
      <c r="AT334" s="35">
        <v>4345.7142857142853</v>
      </c>
      <c r="AU334" s="35">
        <v>2417.1428571428551</v>
      </c>
      <c r="AV334" s="41">
        <f t="shared" si="12"/>
        <v>26400</v>
      </c>
      <c r="AW334" s="41">
        <f>+U334-AV334</f>
        <v>0</v>
      </c>
    </row>
    <row r="335" spans="1:49" x14ac:dyDescent="0.3">
      <c r="A335" s="42" t="s">
        <v>3</v>
      </c>
      <c r="B335" s="43" t="s">
        <v>0</v>
      </c>
      <c r="C335" s="44" t="s">
        <v>423</v>
      </c>
      <c r="D335" s="45" t="s">
        <v>243</v>
      </c>
      <c r="E335" s="44" t="s">
        <v>19</v>
      </c>
      <c r="F335" s="44" t="s">
        <v>574</v>
      </c>
      <c r="G335" s="44" t="s">
        <v>4228</v>
      </c>
      <c r="H335" s="45" t="s">
        <v>170</v>
      </c>
      <c r="I335" s="45" t="s">
        <v>579</v>
      </c>
      <c r="J335" s="45" t="s">
        <v>430</v>
      </c>
      <c r="K335" s="45" t="s">
        <v>430</v>
      </c>
      <c r="L335" s="44" t="s">
        <v>445</v>
      </c>
      <c r="M335" s="44" t="s">
        <v>609</v>
      </c>
      <c r="N335" s="46" t="s">
        <v>272</v>
      </c>
      <c r="O335" s="45" t="s">
        <v>445</v>
      </c>
      <c r="P335" s="45" t="s">
        <v>393</v>
      </c>
      <c r="Q335" s="45" t="s">
        <v>172</v>
      </c>
      <c r="R335" s="47" t="s">
        <v>171</v>
      </c>
      <c r="S335" s="38" t="s">
        <v>173</v>
      </c>
      <c r="T335" s="39">
        <v>0</v>
      </c>
      <c r="U335" s="39">
        <v>0</v>
      </c>
      <c r="V335" s="34"/>
      <c r="W335" s="34"/>
      <c r="X335" s="39">
        <v>0</v>
      </c>
      <c r="Y335" s="50">
        <f>+IFERROR(X335/U335,0)</f>
        <v>0</v>
      </c>
      <c r="Z335" s="49">
        <f>+U335-X335</f>
        <v>0</v>
      </c>
      <c r="AA335" s="48"/>
      <c r="AB335" s="39">
        <v>0</v>
      </c>
      <c r="AC335" s="49">
        <v>0</v>
      </c>
      <c r="AD335" s="39">
        <v>0</v>
      </c>
      <c r="AE335" s="48"/>
      <c r="AF335" s="49">
        <v>0</v>
      </c>
      <c r="AG335" s="50">
        <f>+IFERROR(AF335/U335,0)</f>
        <v>0</v>
      </c>
      <c r="AH335" s="49">
        <f>+Tabla1[[#This Row],[PIM]]-Tabla1[[#This Row],[DEVENGADO2]]</f>
        <v>0</v>
      </c>
      <c r="AI335" s="35">
        <v>0</v>
      </c>
      <c r="AJ335" s="35">
        <v>0</v>
      </c>
      <c r="AK335" s="35">
        <v>0</v>
      </c>
      <c r="AL335" s="35">
        <v>0</v>
      </c>
      <c r="AM335" s="35">
        <v>0</v>
      </c>
      <c r="AN335" s="35">
        <v>0</v>
      </c>
      <c r="AO335" s="35">
        <v>0</v>
      </c>
      <c r="AP335" s="35">
        <v>0</v>
      </c>
      <c r="AQ335" s="35">
        <v>0</v>
      </c>
      <c r="AR335" s="35">
        <v>0</v>
      </c>
      <c r="AS335" s="35">
        <v>0</v>
      </c>
      <c r="AT335" s="35">
        <v>0</v>
      </c>
      <c r="AU335" s="35">
        <v>0</v>
      </c>
      <c r="AV335" s="41">
        <f t="shared" si="12"/>
        <v>0</v>
      </c>
      <c r="AW335" s="41">
        <f>+U335-AV335</f>
        <v>0</v>
      </c>
    </row>
    <row r="336" spans="1:49" x14ac:dyDescent="0.3">
      <c r="A336" s="42" t="s">
        <v>3</v>
      </c>
      <c r="B336" s="43" t="s">
        <v>0</v>
      </c>
      <c r="C336" s="44" t="s">
        <v>423</v>
      </c>
      <c r="D336" s="45" t="s">
        <v>243</v>
      </c>
      <c r="E336" s="44" t="s">
        <v>19</v>
      </c>
      <c r="F336" s="44" t="s">
        <v>574</v>
      </c>
      <c r="G336" s="44" t="s">
        <v>4228</v>
      </c>
      <c r="H336" s="45" t="s">
        <v>178</v>
      </c>
      <c r="I336" s="45" t="s">
        <v>269</v>
      </c>
      <c r="J336" s="45" t="s">
        <v>430</v>
      </c>
      <c r="K336" s="45" t="s">
        <v>430</v>
      </c>
      <c r="L336" s="44" t="s">
        <v>445</v>
      </c>
      <c r="M336" s="44" t="s">
        <v>609</v>
      </c>
      <c r="N336" s="46" t="s">
        <v>272</v>
      </c>
      <c r="O336" s="45" t="s">
        <v>445</v>
      </c>
      <c r="P336" s="45" t="s">
        <v>393</v>
      </c>
      <c r="Q336" s="45" t="s">
        <v>177</v>
      </c>
      <c r="R336" s="47" t="s">
        <v>28</v>
      </c>
      <c r="S336" s="38" t="s">
        <v>178</v>
      </c>
      <c r="T336" s="39">
        <v>12000</v>
      </c>
      <c r="U336" s="39">
        <v>52100</v>
      </c>
      <c r="V336" s="34"/>
      <c r="W336" s="34"/>
      <c r="X336" s="39">
        <v>15700</v>
      </c>
      <c r="Y336" s="50">
        <f>+IFERROR(X336/U336,0)</f>
        <v>0.30134357005758156</v>
      </c>
      <c r="Z336" s="49">
        <f>+U336-X336</f>
        <v>36400</v>
      </c>
      <c r="AA336" s="48"/>
      <c r="AB336" s="39">
        <v>15700</v>
      </c>
      <c r="AC336" s="49">
        <v>36400</v>
      </c>
      <c r="AD336" s="39">
        <v>15160</v>
      </c>
      <c r="AE336" s="48"/>
      <c r="AF336" s="49">
        <v>1060</v>
      </c>
      <c r="AG336" s="50">
        <f>+IFERROR(AF336/U336,0)</f>
        <v>2.034548944337812E-2</v>
      </c>
      <c r="AH336" s="49">
        <f>+Tabla1[[#This Row],[PIM]]-Tabla1[[#This Row],[DEVENGADO2]]</f>
        <v>51040</v>
      </c>
      <c r="AI336" s="35">
        <v>1000</v>
      </c>
      <c r="AJ336" s="35">
        <v>0</v>
      </c>
      <c r="AK336" s="35">
        <v>0</v>
      </c>
      <c r="AL336" s="35">
        <v>0</v>
      </c>
      <c r="AM336" s="35">
        <v>0</v>
      </c>
      <c r="AN336" s="35">
        <v>0</v>
      </c>
      <c r="AO336" s="35">
        <v>60</v>
      </c>
      <c r="AP336" s="35">
        <v>0</v>
      </c>
      <c r="AQ336" s="35">
        <v>1000</v>
      </c>
      <c r="AR336" s="35">
        <v>1000</v>
      </c>
      <c r="AS336" s="35">
        <v>1000</v>
      </c>
      <c r="AT336" s="35">
        <v>1000</v>
      </c>
      <c r="AU336" s="35">
        <v>47040</v>
      </c>
      <c r="AV336" s="41">
        <f t="shared" si="12"/>
        <v>52100</v>
      </c>
      <c r="AW336" s="41">
        <f>+U336-AV336</f>
        <v>0</v>
      </c>
    </row>
    <row r="337" spans="1:49" x14ac:dyDescent="0.3">
      <c r="A337" s="42" t="s">
        <v>3</v>
      </c>
      <c r="B337" s="43" t="s">
        <v>0</v>
      </c>
      <c r="C337" s="44" t="s">
        <v>423</v>
      </c>
      <c r="D337" s="45" t="s">
        <v>243</v>
      </c>
      <c r="E337" s="44" t="s">
        <v>19</v>
      </c>
      <c r="F337" s="44" t="s">
        <v>574</v>
      </c>
      <c r="G337" s="44" t="s">
        <v>4228</v>
      </c>
      <c r="H337" s="45" t="s">
        <v>422</v>
      </c>
      <c r="I337" s="45" t="s">
        <v>579</v>
      </c>
      <c r="J337" s="45" t="s">
        <v>430</v>
      </c>
      <c r="K337" s="45" t="s">
        <v>430</v>
      </c>
      <c r="L337" s="44" t="s">
        <v>445</v>
      </c>
      <c r="M337" s="44" t="s">
        <v>609</v>
      </c>
      <c r="N337" s="46" t="s">
        <v>272</v>
      </c>
      <c r="O337" s="45" t="s">
        <v>445</v>
      </c>
      <c r="P337" s="45" t="s">
        <v>393</v>
      </c>
      <c r="Q337" s="45" t="s">
        <v>585</v>
      </c>
      <c r="R337" s="47" t="s">
        <v>200</v>
      </c>
      <c r="S337" s="38" t="s">
        <v>586</v>
      </c>
      <c r="T337" s="39">
        <v>22500</v>
      </c>
      <c r="U337" s="39">
        <v>5000</v>
      </c>
      <c r="V337" s="34"/>
      <c r="W337" s="34"/>
      <c r="X337" s="39">
        <v>5000</v>
      </c>
      <c r="Y337" s="50">
        <f>+IFERROR(X337/U337,0)</f>
        <v>1</v>
      </c>
      <c r="Z337" s="49">
        <f>+U337-X337</f>
        <v>0</v>
      </c>
      <c r="AA337" s="48"/>
      <c r="AB337" s="39">
        <v>5000</v>
      </c>
      <c r="AC337" s="49">
        <v>0</v>
      </c>
      <c r="AD337" s="39">
        <v>5000</v>
      </c>
      <c r="AE337" s="48"/>
      <c r="AF337" s="49">
        <v>0</v>
      </c>
      <c r="AG337" s="50">
        <f>+IFERROR(AF337/U337,0)</f>
        <v>0</v>
      </c>
      <c r="AH337" s="49">
        <f>+Tabla1[[#This Row],[PIM]]-Tabla1[[#This Row],[DEVENGADO2]]</f>
        <v>5000</v>
      </c>
      <c r="AI337" s="35">
        <v>0</v>
      </c>
      <c r="AJ337" s="35">
        <v>0</v>
      </c>
      <c r="AK337" s="35">
        <v>0</v>
      </c>
      <c r="AL337" s="35">
        <v>0</v>
      </c>
      <c r="AM337" s="35">
        <v>0</v>
      </c>
      <c r="AN337" s="35">
        <v>0</v>
      </c>
      <c r="AO337" s="35">
        <v>0</v>
      </c>
      <c r="AP337" s="35">
        <v>0</v>
      </c>
      <c r="AQ337" s="35">
        <v>0</v>
      </c>
      <c r="AR337" s="35">
        <v>5000</v>
      </c>
      <c r="AS337" s="35">
        <v>0</v>
      </c>
      <c r="AT337" s="35">
        <v>0</v>
      </c>
      <c r="AU337" s="35">
        <v>0</v>
      </c>
      <c r="AV337" s="41">
        <f t="shared" si="12"/>
        <v>5000</v>
      </c>
      <c r="AW337" s="41">
        <f>+U337-AV337</f>
        <v>0</v>
      </c>
    </row>
    <row r="338" spans="1:49" x14ac:dyDescent="0.3">
      <c r="A338" s="42" t="s">
        <v>3</v>
      </c>
      <c r="B338" s="43" t="s">
        <v>0</v>
      </c>
      <c r="C338" s="44" t="s">
        <v>423</v>
      </c>
      <c r="D338" s="45" t="s">
        <v>243</v>
      </c>
      <c r="E338" s="44" t="s">
        <v>19</v>
      </c>
      <c r="F338" s="44" t="s">
        <v>574</v>
      </c>
      <c r="G338" s="44" t="s">
        <v>4228</v>
      </c>
      <c r="H338" s="45" t="s">
        <v>4769</v>
      </c>
      <c r="I338" s="45" t="s">
        <v>269</v>
      </c>
      <c r="J338" s="45" t="s">
        <v>430</v>
      </c>
      <c r="K338" s="45" t="s">
        <v>430</v>
      </c>
      <c r="L338" s="44" t="s">
        <v>445</v>
      </c>
      <c r="M338" s="44" t="s">
        <v>609</v>
      </c>
      <c r="N338" s="46" t="s">
        <v>272</v>
      </c>
      <c r="O338" s="45" t="s">
        <v>445</v>
      </c>
      <c r="P338" s="45" t="s">
        <v>398</v>
      </c>
      <c r="Q338" s="45" t="s">
        <v>216</v>
      </c>
      <c r="R338" s="47" t="s">
        <v>215</v>
      </c>
      <c r="S338" s="38" t="s">
        <v>217</v>
      </c>
      <c r="T338" s="39">
        <v>0</v>
      </c>
      <c r="U338" s="39">
        <v>400</v>
      </c>
      <c r="V338" s="34"/>
      <c r="W338" s="34"/>
      <c r="X338" s="39">
        <v>0</v>
      </c>
      <c r="Y338" s="50">
        <f>+IFERROR(X338/U338,0)</f>
        <v>0</v>
      </c>
      <c r="Z338" s="49">
        <f>+U338-X338</f>
        <v>400</v>
      </c>
      <c r="AA338" s="48"/>
      <c r="AB338" s="39">
        <v>0</v>
      </c>
      <c r="AC338" s="49">
        <v>400</v>
      </c>
      <c r="AD338" s="39">
        <v>0</v>
      </c>
      <c r="AE338" s="48"/>
      <c r="AF338" s="49">
        <v>0</v>
      </c>
      <c r="AG338" s="50">
        <f>+IFERROR(AF338/U338,0)</f>
        <v>0</v>
      </c>
      <c r="AH338" s="49">
        <f>+Tabla1[[#This Row],[PIM]]-Tabla1[[#This Row],[DEVENGADO2]]</f>
        <v>400</v>
      </c>
      <c r="AI338" s="35">
        <v>0</v>
      </c>
      <c r="AJ338" s="35">
        <v>0</v>
      </c>
      <c r="AK338" s="35">
        <v>0</v>
      </c>
      <c r="AL338" s="35">
        <v>0</v>
      </c>
      <c r="AM338" s="35">
        <v>0</v>
      </c>
      <c r="AN338" s="35">
        <v>0</v>
      </c>
      <c r="AO338" s="35">
        <v>0</v>
      </c>
      <c r="AP338" s="35">
        <v>400</v>
      </c>
      <c r="AQ338" s="35">
        <v>0</v>
      </c>
      <c r="AR338" s="35">
        <v>0</v>
      </c>
      <c r="AS338" s="35">
        <v>0</v>
      </c>
      <c r="AT338" s="35">
        <v>0</v>
      </c>
      <c r="AU338" s="35">
        <v>0</v>
      </c>
      <c r="AV338" s="41">
        <f t="shared" si="12"/>
        <v>400</v>
      </c>
      <c r="AW338" s="41">
        <f>+U338-AV338</f>
        <v>0</v>
      </c>
    </row>
    <row r="339" spans="1:49" x14ac:dyDescent="0.3">
      <c r="A339" s="42" t="s">
        <v>3</v>
      </c>
      <c r="B339" s="43" t="s">
        <v>0</v>
      </c>
      <c r="C339" s="44" t="s">
        <v>423</v>
      </c>
      <c r="D339" s="45" t="s">
        <v>243</v>
      </c>
      <c r="E339" s="44" t="s">
        <v>19</v>
      </c>
      <c r="F339" s="44" t="s">
        <v>574</v>
      </c>
      <c r="G339" s="44" t="s">
        <v>7140</v>
      </c>
      <c r="H339" s="45" t="s">
        <v>4</v>
      </c>
      <c r="I339" s="45" t="s">
        <v>269</v>
      </c>
      <c r="J339" s="45" t="s">
        <v>425</v>
      </c>
      <c r="K339" s="45" t="s">
        <v>425</v>
      </c>
      <c r="L339" s="44" t="s">
        <v>425</v>
      </c>
      <c r="M339" s="44" t="s">
        <v>610</v>
      </c>
      <c r="N339" s="46" t="s">
        <v>274</v>
      </c>
      <c r="O339" s="45" t="s">
        <v>425</v>
      </c>
      <c r="P339" s="45" t="s">
        <v>397</v>
      </c>
      <c r="Q339" s="45" t="s">
        <v>415</v>
      </c>
      <c r="R339" s="47" t="s">
        <v>526</v>
      </c>
      <c r="S339" s="38" t="s">
        <v>575</v>
      </c>
      <c r="T339" s="39">
        <v>5400</v>
      </c>
      <c r="U339" s="39">
        <v>5100</v>
      </c>
      <c r="V339" s="34"/>
      <c r="W339" s="34"/>
      <c r="X339" s="39">
        <v>5100</v>
      </c>
      <c r="Y339" s="50">
        <f>+IFERROR(X339/U339,0)</f>
        <v>1</v>
      </c>
      <c r="Z339" s="49">
        <f>+U339-X339</f>
        <v>0</v>
      </c>
      <c r="AA339" s="48"/>
      <c r="AB339" s="39">
        <v>5100</v>
      </c>
      <c r="AC339" s="49">
        <v>0</v>
      </c>
      <c r="AD339" s="39">
        <v>0</v>
      </c>
      <c r="AE339" s="48"/>
      <c r="AF339" s="49">
        <v>0</v>
      </c>
      <c r="AG339" s="50">
        <f>+IFERROR(AF339/U339,0)</f>
        <v>0</v>
      </c>
      <c r="AH339" s="49">
        <f>+Tabla1[[#This Row],[PIM]]-Tabla1[[#This Row],[DEVENGADO2]]</f>
        <v>5100</v>
      </c>
      <c r="AI339" s="35">
        <v>0</v>
      </c>
      <c r="AJ339" s="35">
        <v>0</v>
      </c>
      <c r="AK339" s="35">
        <v>0</v>
      </c>
      <c r="AL339" s="35">
        <v>0</v>
      </c>
      <c r="AM339" s="35">
        <v>0</v>
      </c>
      <c r="AN339" s="35">
        <v>0</v>
      </c>
      <c r="AO339" s="35">
        <v>0</v>
      </c>
      <c r="AP339" s="35">
        <v>3000</v>
      </c>
      <c r="AQ339" s="35">
        <v>0</v>
      </c>
      <c r="AR339" s="35">
        <v>0</v>
      </c>
      <c r="AS339" s="35">
        <v>0</v>
      </c>
      <c r="AT339" s="35">
        <v>0</v>
      </c>
      <c r="AU339" s="35">
        <v>2100</v>
      </c>
      <c r="AV339" s="41">
        <f t="shared" si="12"/>
        <v>5100</v>
      </c>
      <c r="AW339" s="41">
        <f>+U339-AV339</f>
        <v>0</v>
      </c>
    </row>
    <row r="340" spans="1:49" x14ac:dyDescent="0.3">
      <c r="A340" s="42" t="s">
        <v>3</v>
      </c>
      <c r="B340" s="43" t="s">
        <v>0</v>
      </c>
      <c r="C340" s="44" t="s">
        <v>423</v>
      </c>
      <c r="D340" s="45" t="s">
        <v>243</v>
      </c>
      <c r="E340" s="44" t="s">
        <v>19</v>
      </c>
      <c r="F340" s="44" t="s">
        <v>574</v>
      </c>
      <c r="G340" s="44" t="s">
        <v>7140</v>
      </c>
      <c r="H340" s="45" t="s">
        <v>4</v>
      </c>
      <c r="I340" s="45" t="s">
        <v>269</v>
      </c>
      <c r="J340" s="45" t="s">
        <v>425</v>
      </c>
      <c r="K340" s="45" t="s">
        <v>425</v>
      </c>
      <c r="L340" s="44" t="s">
        <v>425</v>
      </c>
      <c r="M340" s="44" t="s">
        <v>610</v>
      </c>
      <c r="N340" s="46" t="s">
        <v>274</v>
      </c>
      <c r="O340" s="45" t="s">
        <v>425</v>
      </c>
      <c r="P340" s="45" t="s">
        <v>397</v>
      </c>
      <c r="Q340" s="45" t="s">
        <v>416</v>
      </c>
      <c r="R340" s="47" t="s">
        <v>528</v>
      </c>
      <c r="S340" s="38" t="s">
        <v>576</v>
      </c>
      <c r="T340" s="39">
        <v>213510</v>
      </c>
      <c r="U340" s="39">
        <v>216099</v>
      </c>
      <c r="V340" s="34"/>
      <c r="W340" s="34"/>
      <c r="X340" s="39">
        <v>216099</v>
      </c>
      <c r="Y340" s="50">
        <f>+IFERROR(X340/U340,0)</f>
        <v>1</v>
      </c>
      <c r="Z340" s="49">
        <f>+U340-X340</f>
        <v>0</v>
      </c>
      <c r="AA340" s="48"/>
      <c r="AB340" s="39">
        <v>216099</v>
      </c>
      <c r="AC340" s="49">
        <v>0</v>
      </c>
      <c r="AD340" s="39">
        <v>124097.63</v>
      </c>
      <c r="AE340" s="48"/>
      <c r="AF340" s="49">
        <v>124097.63</v>
      </c>
      <c r="AG340" s="50">
        <f>+IFERROR(AF340/U340,0)</f>
        <v>0.57426286100352153</v>
      </c>
      <c r="AH340" s="49">
        <f>+Tabla1[[#This Row],[PIM]]-Tabla1[[#This Row],[DEVENGADO2]]</f>
        <v>92001.37</v>
      </c>
      <c r="AI340" s="35">
        <v>17753.09</v>
      </c>
      <c r="AJ340" s="35">
        <v>17761.05</v>
      </c>
      <c r="AK340" s="35">
        <v>17751.36</v>
      </c>
      <c r="AL340" s="35">
        <v>17776.400000000001</v>
      </c>
      <c r="AM340" s="35">
        <v>17715.080000000002</v>
      </c>
      <c r="AN340" s="35">
        <v>17722.63</v>
      </c>
      <c r="AO340" s="35">
        <v>17618.02</v>
      </c>
      <c r="AP340" s="35">
        <v>0</v>
      </c>
      <c r="AQ340" s="35">
        <v>17792.57</v>
      </c>
      <c r="AR340" s="35">
        <v>17792.57</v>
      </c>
      <c r="AS340" s="35">
        <v>17792.57</v>
      </c>
      <c r="AT340" s="35">
        <v>17792.57</v>
      </c>
      <c r="AU340" s="35">
        <v>20831.089999999967</v>
      </c>
      <c r="AV340" s="41">
        <f t="shared" si="12"/>
        <v>216099</v>
      </c>
      <c r="AW340" s="41">
        <f>+U340-AV340</f>
        <v>0</v>
      </c>
    </row>
    <row r="341" spans="1:49" x14ac:dyDescent="0.3">
      <c r="A341" s="42" t="s">
        <v>3</v>
      </c>
      <c r="B341" s="43" t="s">
        <v>0</v>
      </c>
      <c r="C341" s="44" t="s">
        <v>423</v>
      </c>
      <c r="D341" s="45" t="s">
        <v>243</v>
      </c>
      <c r="E341" s="44" t="s">
        <v>19</v>
      </c>
      <c r="F341" s="44" t="s">
        <v>574</v>
      </c>
      <c r="G341" s="44" t="s">
        <v>7140</v>
      </c>
      <c r="H341" s="45" t="s">
        <v>4</v>
      </c>
      <c r="I341" s="45" t="s">
        <v>269</v>
      </c>
      <c r="J341" s="45" t="s">
        <v>425</v>
      </c>
      <c r="K341" s="45" t="s">
        <v>425</v>
      </c>
      <c r="L341" s="44" t="s">
        <v>425</v>
      </c>
      <c r="M341" s="44" t="s">
        <v>610</v>
      </c>
      <c r="N341" s="46" t="s">
        <v>274</v>
      </c>
      <c r="O341" s="45" t="s">
        <v>425</v>
      </c>
      <c r="P341" s="45" t="s">
        <v>397</v>
      </c>
      <c r="Q341" s="45" t="s">
        <v>417</v>
      </c>
      <c r="R341" s="47" t="s">
        <v>530</v>
      </c>
      <c r="S341" s="38" t="s">
        <v>587</v>
      </c>
      <c r="T341" s="39">
        <v>577020</v>
      </c>
      <c r="U341" s="39">
        <v>638222</v>
      </c>
      <c r="V341" s="34"/>
      <c r="W341" s="34"/>
      <c r="X341" s="39">
        <v>539522</v>
      </c>
      <c r="Y341" s="50">
        <f>+IFERROR(X341/U341,0)</f>
        <v>0.84535161746226239</v>
      </c>
      <c r="Z341" s="49">
        <f>+U341-X341</f>
        <v>98700</v>
      </c>
      <c r="AA341" s="48"/>
      <c r="AB341" s="39">
        <v>539522</v>
      </c>
      <c r="AC341" s="49">
        <v>98700</v>
      </c>
      <c r="AD341" s="39">
        <v>206926.93</v>
      </c>
      <c r="AE341" s="48"/>
      <c r="AF341" s="49">
        <v>206926.93</v>
      </c>
      <c r="AG341" s="50">
        <f>+IFERROR(AF341/U341,0)</f>
        <v>0.3242240631003005</v>
      </c>
      <c r="AH341" s="49">
        <f>+Tabla1[[#This Row],[PIM]]-Tabla1[[#This Row],[DEVENGADO2]]</f>
        <v>431295.07</v>
      </c>
      <c r="AI341" s="35">
        <v>29557.5</v>
      </c>
      <c r="AJ341" s="35">
        <v>29552.639999999999</v>
      </c>
      <c r="AK341" s="35">
        <v>29471.16</v>
      </c>
      <c r="AL341" s="35">
        <v>29548.83</v>
      </c>
      <c r="AM341" s="35">
        <v>29611.8</v>
      </c>
      <c r="AN341" s="35">
        <v>29621.56</v>
      </c>
      <c r="AO341" s="35">
        <v>29563.439999999999</v>
      </c>
      <c r="AP341" s="35">
        <v>0</v>
      </c>
      <c r="AQ341" s="35">
        <v>57349.330000000009</v>
      </c>
      <c r="AR341" s="35">
        <v>57349.330000000009</v>
      </c>
      <c r="AS341" s="35">
        <v>57349.330000000009</v>
      </c>
      <c r="AT341" s="35">
        <v>57349.330000000009</v>
      </c>
      <c r="AU341" s="35">
        <v>201897.74999999994</v>
      </c>
      <c r="AV341" s="41">
        <f t="shared" si="12"/>
        <v>638222</v>
      </c>
      <c r="AW341" s="41">
        <f>+U341-AV341</f>
        <v>0</v>
      </c>
    </row>
    <row r="342" spans="1:49" x14ac:dyDescent="0.3">
      <c r="A342" s="42" t="s">
        <v>3</v>
      </c>
      <c r="B342" s="43" t="s">
        <v>0</v>
      </c>
      <c r="C342" s="44" t="s">
        <v>423</v>
      </c>
      <c r="D342" s="45" t="s">
        <v>243</v>
      </c>
      <c r="E342" s="44" t="s">
        <v>19</v>
      </c>
      <c r="F342" s="44" t="s">
        <v>574</v>
      </c>
      <c r="G342" s="44" t="s">
        <v>7140</v>
      </c>
      <c r="H342" s="45" t="s">
        <v>4</v>
      </c>
      <c r="I342" s="45" t="s">
        <v>269</v>
      </c>
      <c r="J342" s="45" t="s">
        <v>425</v>
      </c>
      <c r="K342" s="45" t="s">
        <v>425</v>
      </c>
      <c r="L342" s="44" t="s">
        <v>425</v>
      </c>
      <c r="M342" s="44" t="s">
        <v>610</v>
      </c>
      <c r="N342" s="46" t="s">
        <v>274</v>
      </c>
      <c r="O342" s="45" t="s">
        <v>425</v>
      </c>
      <c r="P342" s="45" t="s">
        <v>397</v>
      </c>
      <c r="Q342" s="45" t="s">
        <v>419</v>
      </c>
      <c r="R342" s="47" t="s">
        <v>529</v>
      </c>
      <c r="S342" s="38" t="s">
        <v>577</v>
      </c>
      <c r="T342" s="39">
        <v>24840</v>
      </c>
      <c r="U342" s="39">
        <v>24057</v>
      </c>
      <c r="V342" s="34"/>
      <c r="W342" s="34"/>
      <c r="X342" s="39">
        <v>24057</v>
      </c>
      <c r="Y342" s="50">
        <f>+IFERROR(X342/U342,0)</f>
        <v>1</v>
      </c>
      <c r="Z342" s="49">
        <f>+U342-X342</f>
        <v>0</v>
      </c>
      <c r="AA342" s="48"/>
      <c r="AB342" s="39">
        <v>24057</v>
      </c>
      <c r="AC342" s="49">
        <v>0</v>
      </c>
      <c r="AD342" s="39">
        <v>9355.5</v>
      </c>
      <c r="AE342" s="48"/>
      <c r="AF342" s="49">
        <v>9355.5</v>
      </c>
      <c r="AG342" s="50">
        <f>+IFERROR(AF342/U342,0)</f>
        <v>0.3888888888888889</v>
      </c>
      <c r="AH342" s="49">
        <f>+Tabla1[[#This Row],[PIM]]-Tabla1[[#This Row],[DEVENGADO2]]</f>
        <v>14701.5</v>
      </c>
      <c r="AI342" s="35">
        <v>1336.5</v>
      </c>
      <c r="AJ342" s="35">
        <v>1336.5</v>
      </c>
      <c r="AK342" s="35">
        <v>1336.5</v>
      </c>
      <c r="AL342" s="35">
        <v>1336.5</v>
      </c>
      <c r="AM342" s="35">
        <v>1336.5</v>
      </c>
      <c r="AN342" s="35">
        <v>1336.5</v>
      </c>
      <c r="AO342" s="35">
        <v>1336.5</v>
      </c>
      <c r="AP342" s="35">
        <v>0</v>
      </c>
      <c r="AQ342" s="35">
        <v>1336.5</v>
      </c>
      <c r="AR342" s="35">
        <v>1336.5</v>
      </c>
      <c r="AS342" s="35">
        <v>1336.5</v>
      </c>
      <c r="AT342" s="35">
        <v>1336.5</v>
      </c>
      <c r="AU342" s="35">
        <v>9355.5</v>
      </c>
      <c r="AV342" s="41">
        <f t="shared" si="12"/>
        <v>24057</v>
      </c>
      <c r="AW342" s="41">
        <f>+U342-AV342</f>
        <v>0</v>
      </c>
    </row>
    <row r="343" spans="1:49" x14ac:dyDescent="0.3">
      <c r="A343" s="42" t="s">
        <v>3</v>
      </c>
      <c r="B343" s="43" t="s">
        <v>0</v>
      </c>
      <c r="C343" s="44" t="s">
        <v>423</v>
      </c>
      <c r="D343" s="45" t="s">
        <v>243</v>
      </c>
      <c r="E343" s="44" t="s">
        <v>19</v>
      </c>
      <c r="F343" s="44" t="s">
        <v>574</v>
      </c>
      <c r="G343" s="44" t="s">
        <v>7140</v>
      </c>
      <c r="H343" s="45" t="s">
        <v>4</v>
      </c>
      <c r="I343" s="45" t="s">
        <v>579</v>
      </c>
      <c r="J343" s="45" t="s">
        <v>425</v>
      </c>
      <c r="K343" s="45" t="s">
        <v>425</v>
      </c>
      <c r="L343" s="44" t="s">
        <v>425</v>
      </c>
      <c r="M343" s="44" t="s">
        <v>610</v>
      </c>
      <c r="N343" s="46" t="s">
        <v>274</v>
      </c>
      <c r="O343" s="45" t="s">
        <v>425</v>
      </c>
      <c r="P343" s="45" t="s">
        <v>397</v>
      </c>
      <c r="Q343" s="45" t="s">
        <v>591</v>
      </c>
      <c r="R343" s="47" t="s">
        <v>533</v>
      </c>
      <c r="S343" s="38" t="s">
        <v>590</v>
      </c>
      <c r="T343" s="39">
        <v>0</v>
      </c>
      <c r="U343" s="39">
        <v>718957</v>
      </c>
      <c r="V343" s="34"/>
      <c r="W343" s="34"/>
      <c r="X343" s="39">
        <v>0</v>
      </c>
      <c r="Y343" s="50">
        <f>+IFERROR(X343/U343,0)</f>
        <v>0</v>
      </c>
      <c r="Z343" s="49">
        <f>+U343-X343</f>
        <v>718957</v>
      </c>
      <c r="AA343" s="48"/>
      <c r="AB343" s="39">
        <v>0</v>
      </c>
      <c r="AC343" s="49">
        <v>718957</v>
      </c>
      <c r="AD343" s="39">
        <v>0</v>
      </c>
      <c r="AE343" s="48"/>
      <c r="AF343" s="49">
        <v>0</v>
      </c>
      <c r="AG343" s="50">
        <f>+IFERROR(AF343/U343,0)</f>
        <v>0</v>
      </c>
      <c r="AH343" s="49">
        <f>+Tabla1[[#This Row],[PIM]]-Tabla1[[#This Row],[DEVENGADO2]]</f>
        <v>718957</v>
      </c>
      <c r="AI343" s="35">
        <v>0</v>
      </c>
      <c r="AJ343" s="35">
        <v>0</v>
      </c>
      <c r="AK343" s="35">
        <v>0</v>
      </c>
      <c r="AL343" s="35">
        <v>0</v>
      </c>
      <c r="AM343" s="35">
        <v>0</v>
      </c>
      <c r="AN343" s="35">
        <v>0</v>
      </c>
      <c r="AO343" s="35">
        <v>0</v>
      </c>
      <c r="AP343" s="35">
        <v>0</v>
      </c>
      <c r="AQ343" s="35">
        <v>0</v>
      </c>
      <c r="AR343" s="35">
        <v>0</v>
      </c>
      <c r="AS343" s="35">
        <v>0</v>
      </c>
      <c r="AT343" s="35">
        <v>0</v>
      </c>
      <c r="AU343" s="35">
        <v>718957</v>
      </c>
      <c r="AV343" s="41">
        <f t="shared" ref="AV343:AV408" si="20">+SUM(AI343:AU343)</f>
        <v>718957</v>
      </c>
      <c r="AW343" s="41">
        <f>+U343-AV343</f>
        <v>0</v>
      </c>
    </row>
    <row r="344" spans="1:49" x14ac:dyDescent="0.3">
      <c r="A344" s="42" t="s">
        <v>3</v>
      </c>
      <c r="B344" s="43" t="s">
        <v>0</v>
      </c>
      <c r="C344" s="44" t="s">
        <v>423</v>
      </c>
      <c r="D344" s="45" t="s">
        <v>243</v>
      </c>
      <c r="E344" s="44" t="s">
        <v>19</v>
      </c>
      <c r="F344" s="44" t="s">
        <v>574</v>
      </c>
      <c r="G344" s="44" t="s">
        <v>7140</v>
      </c>
      <c r="H344" s="45" t="s">
        <v>580</v>
      </c>
      <c r="I344" s="45" t="s">
        <v>579</v>
      </c>
      <c r="J344" s="45" t="s">
        <v>425</v>
      </c>
      <c r="K344" s="45" t="s">
        <v>425</v>
      </c>
      <c r="L344" s="44" t="s">
        <v>425</v>
      </c>
      <c r="M344" s="44" t="s">
        <v>610</v>
      </c>
      <c r="N344" s="46" t="s">
        <v>274</v>
      </c>
      <c r="O344" s="45" t="s">
        <v>425</v>
      </c>
      <c r="P344" s="45" t="s">
        <v>393</v>
      </c>
      <c r="Q344" s="45" t="s">
        <v>95</v>
      </c>
      <c r="R344" s="47" t="s">
        <v>25</v>
      </c>
      <c r="S344" s="38" t="s">
        <v>92</v>
      </c>
      <c r="T344" s="39">
        <v>279840</v>
      </c>
      <c r="U344" s="39">
        <v>0</v>
      </c>
      <c r="V344" s="34"/>
      <c r="W344" s="34"/>
      <c r="X344" s="39">
        <v>0</v>
      </c>
      <c r="Y344" s="50">
        <f>+IFERROR(X344/U344,0)</f>
        <v>0</v>
      </c>
      <c r="Z344" s="49">
        <f>+U344-X344</f>
        <v>0</v>
      </c>
      <c r="AA344" s="48"/>
      <c r="AB344" s="39">
        <v>0</v>
      </c>
      <c r="AC344" s="49">
        <v>0</v>
      </c>
      <c r="AD344" s="39">
        <v>0</v>
      </c>
      <c r="AE344" s="48"/>
      <c r="AF344" s="49">
        <v>0</v>
      </c>
      <c r="AG344" s="50">
        <f>+IFERROR(AF344/U344,0)</f>
        <v>0</v>
      </c>
      <c r="AH344" s="49">
        <f>+Tabla1[[#This Row],[PIM]]-Tabla1[[#This Row],[DEVENGADO2]]</f>
        <v>0</v>
      </c>
      <c r="AI344" s="35">
        <v>0</v>
      </c>
      <c r="AJ344" s="35">
        <v>0</v>
      </c>
      <c r="AK344" s="35">
        <v>0</v>
      </c>
      <c r="AL344" s="35">
        <v>0</v>
      </c>
      <c r="AM344" s="35">
        <v>0</v>
      </c>
      <c r="AN344" s="35">
        <v>0</v>
      </c>
      <c r="AO344" s="35">
        <v>0</v>
      </c>
      <c r="AP344" s="35">
        <v>0</v>
      </c>
      <c r="AQ344" s="35">
        <v>0</v>
      </c>
      <c r="AR344" s="35">
        <v>0</v>
      </c>
      <c r="AS344" s="35">
        <v>0</v>
      </c>
      <c r="AT344" s="35">
        <v>0</v>
      </c>
      <c r="AU344" s="35">
        <v>0</v>
      </c>
      <c r="AV344" s="41">
        <f t="shared" si="20"/>
        <v>0</v>
      </c>
      <c r="AW344" s="41">
        <f>+U344-AV344</f>
        <v>0</v>
      </c>
    </row>
    <row r="345" spans="1:49" x14ac:dyDescent="0.3">
      <c r="A345" s="42" t="s">
        <v>3</v>
      </c>
      <c r="B345" s="43" t="s">
        <v>0</v>
      </c>
      <c r="C345" s="44" t="s">
        <v>423</v>
      </c>
      <c r="D345" s="45" t="s">
        <v>243</v>
      </c>
      <c r="E345" s="44" t="s">
        <v>19</v>
      </c>
      <c r="F345" s="44" t="s">
        <v>574</v>
      </c>
      <c r="G345" s="44" t="s">
        <v>7140</v>
      </c>
      <c r="H345" s="45" t="s">
        <v>580</v>
      </c>
      <c r="I345" s="45" t="s">
        <v>579</v>
      </c>
      <c r="J345" s="45" t="s">
        <v>425</v>
      </c>
      <c r="K345" s="45" t="s">
        <v>425</v>
      </c>
      <c r="L345" s="44" t="s">
        <v>425</v>
      </c>
      <c r="M345" s="44" t="s">
        <v>610</v>
      </c>
      <c r="N345" s="46" t="s">
        <v>274</v>
      </c>
      <c r="O345" s="45" t="s">
        <v>425</v>
      </c>
      <c r="P345" s="45" t="s">
        <v>393</v>
      </c>
      <c r="Q345" s="45" t="s">
        <v>96</v>
      </c>
      <c r="R345" s="47" t="s">
        <v>26</v>
      </c>
      <c r="S345" s="38" t="s">
        <v>93</v>
      </c>
      <c r="T345" s="39">
        <v>345400</v>
      </c>
      <c r="U345" s="39">
        <v>0</v>
      </c>
      <c r="V345" s="34"/>
      <c r="W345" s="34"/>
      <c r="X345" s="39">
        <v>0</v>
      </c>
      <c r="Y345" s="50">
        <f>+IFERROR(X345/U345,0)</f>
        <v>0</v>
      </c>
      <c r="Z345" s="49">
        <f>+U345-X345</f>
        <v>0</v>
      </c>
      <c r="AA345" s="48"/>
      <c r="AB345" s="39">
        <v>0</v>
      </c>
      <c r="AC345" s="49">
        <v>0</v>
      </c>
      <c r="AD345" s="39">
        <v>0</v>
      </c>
      <c r="AE345" s="48"/>
      <c r="AF345" s="49">
        <v>0</v>
      </c>
      <c r="AG345" s="50">
        <f>+IFERROR(AF345/U345,0)</f>
        <v>0</v>
      </c>
      <c r="AH345" s="49">
        <f>+Tabla1[[#This Row],[PIM]]-Tabla1[[#This Row],[DEVENGADO2]]</f>
        <v>0</v>
      </c>
      <c r="AI345" s="35">
        <v>0</v>
      </c>
      <c r="AJ345" s="35">
        <v>0</v>
      </c>
      <c r="AK345" s="35">
        <v>0</v>
      </c>
      <c r="AL345" s="35">
        <v>0</v>
      </c>
      <c r="AM345" s="35">
        <v>0</v>
      </c>
      <c r="AN345" s="35">
        <v>0</v>
      </c>
      <c r="AO345" s="35">
        <v>0</v>
      </c>
      <c r="AP345" s="35">
        <v>0</v>
      </c>
      <c r="AQ345" s="35">
        <v>0</v>
      </c>
      <c r="AR345" s="35">
        <v>0</v>
      </c>
      <c r="AS345" s="35">
        <v>0</v>
      </c>
      <c r="AT345" s="35">
        <v>0</v>
      </c>
      <c r="AU345" s="35">
        <v>0</v>
      </c>
      <c r="AV345" s="41">
        <f t="shared" ref="AV345" si="21">+SUM(AI345:AU345)</f>
        <v>0</v>
      </c>
      <c r="AW345" s="41">
        <f>+U345-AV345</f>
        <v>0</v>
      </c>
    </row>
    <row r="346" spans="1:49" x14ac:dyDescent="0.3">
      <c r="A346" s="42" t="s">
        <v>3</v>
      </c>
      <c r="B346" s="43" t="s">
        <v>0</v>
      </c>
      <c r="C346" s="44" t="s">
        <v>423</v>
      </c>
      <c r="D346" s="45" t="s">
        <v>243</v>
      </c>
      <c r="E346" s="44" t="s">
        <v>19</v>
      </c>
      <c r="F346" s="44" t="s">
        <v>574</v>
      </c>
      <c r="G346" s="44" t="s">
        <v>7140</v>
      </c>
      <c r="H346" s="45" t="s">
        <v>178</v>
      </c>
      <c r="I346" s="45" t="s">
        <v>269</v>
      </c>
      <c r="J346" s="45" t="s">
        <v>425</v>
      </c>
      <c r="K346" s="45" t="s">
        <v>425</v>
      </c>
      <c r="L346" s="44" t="s">
        <v>425</v>
      </c>
      <c r="M346" s="44" t="s">
        <v>610</v>
      </c>
      <c r="N346" s="46" t="s">
        <v>274</v>
      </c>
      <c r="O346" s="45" t="s">
        <v>425</v>
      </c>
      <c r="P346" s="45" t="s">
        <v>393</v>
      </c>
      <c r="Q346" s="45" t="s">
        <v>177</v>
      </c>
      <c r="R346" s="47" t="s">
        <v>28</v>
      </c>
      <c r="S346" s="38" t="s">
        <v>178</v>
      </c>
      <c r="T346" s="39">
        <v>619300</v>
      </c>
      <c r="U346" s="39">
        <v>418922</v>
      </c>
      <c r="V346" s="34"/>
      <c r="W346" s="34"/>
      <c r="X346" s="39">
        <v>418922</v>
      </c>
      <c r="Y346" s="50">
        <f>+IFERROR(X346/U346,0)</f>
        <v>1</v>
      </c>
      <c r="Z346" s="49">
        <f>+U346-X346</f>
        <v>0</v>
      </c>
      <c r="AA346" s="48"/>
      <c r="AB346" s="39">
        <v>418922</v>
      </c>
      <c r="AC346" s="49">
        <v>0</v>
      </c>
      <c r="AD346" s="39">
        <v>0</v>
      </c>
      <c r="AE346" s="48"/>
      <c r="AF346" s="49">
        <v>0</v>
      </c>
      <c r="AG346" s="50">
        <f>+IFERROR(AF346/U346,0)</f>
        <v>0</v>
      </c>
      <c r="AH346" s="49">
        <f>+Tabla1[[#This Row],[PIM]]-Tabla1[[#This Row],[DEVENGADO2]]</f>
        <v>418922</v>
      </c>
      <c r="AI346" s="35">
        <v>0</v>
      </c>
      <c r="AJ346" s="35">
        <v>0</v>
      </c>
      <c r="AK346" s="35">
        <v>0</v>
      </c>
      <c r="AL346" s="35">
        <v>0</v>
      </c>
      <c r="AM346" s="35">
        <v>0</v>
      </c>
      <c r="AN346" s="35">
        <v>0</v>
      </c>
      <c r="AO346" s="35">
        <v>0</v>
      </c>
      <c r="AP346" s="35">
        <v>0</v>
      </c>
      <c r="AQ346" s="35">
        <v>10000</v>
      </c>
      <c r="AR346" s="35">
        <v>0</v>
      </c>
      <c r="AS346" s="35">
        <v>0</v>
      </c>
      <c r="AT346" s="35">
        <v>0</v>
      </c>
      <c r="AU346" s="35">
        <v>408922</v>
      </c>
      <c r="AV346" s="41">
        <f t="shared" si="20"/>
        <v>418922</v>
      </c>
      <c r="AW346" s="41">
        <f>+U346-AV346</f>
        <v>0</v>
      </c>
    </row>
    <row r="347" spans="1:49" x14ac:dyDescent="0.3">
      <c r="A347" s="42" t="s">
        <v>3</v>
      </c>
      <c r="B347" s="43"/>
      <c r="C347" s="44" t="s">
        <v>423</v>
      </c>
      <c r="D347" s="45" t="s">
        <v>243</v>
      </c>
      <c r="E347" s="44" t="s">
        <v>19</v>
      </c>
      <c r="F347" s="44" t="s">
        <v>574</v>
      </c>
      <c r="G347" s="44" t="s">
        <v>7140</v>
      </c>
      <c r="H347" s="45" t="s">
        <v>422</v>
      </c>
      <c r="I347" s="45" t="s">
        <v>579</v>
      </c>
      <c r="J347" s="45" t="s">
        <v>425</v>
      </c>
      <c r="K347" s="45" t="s">
        <v>425</v>
      </c>
      <c r="L347" s="44" t="s">
        <v>425</v>
      </c>
      <c r="M347" s="44" t="s">
        <v>610</v>
      </c>
      <c r="N347" s="46" t="s">
        <v>274</v>
      </c>
      <c r="O347" s="45" t="s">
        <v>425</v>
      </c>
      <c r="P347" s="45" t="s">
        <v>393</v>
      </c>
      <c r="Q347" s="45" t="s">
        <v>585</v>
      </c>
      <c r="R347" s="47" t="s">
        <v>200</v>
      </c>
      <c r="S347" s="38" t="s">
        <v>586</v>
      </c>
      <c r="T347" s="132">
        <v>1106019</v>
      </c>
      <c r="U347" s="132">
        <v>24500</v>
      </c>
      <c r="V347" s="34"/>
      <c r="W347" s="34"/>
      <c r="X347" s="39">
        <v>24500</v>
      </c>
      <c r="Y347" s="50">
        <f>+IFERROR(X347/U347,0)</f>
        <v>1</v>
      </c>
      <c r="Z347" s="49">
        <f>+U347-X347</f>
        <v>0</v>
      </c>
      <c r="AA347" s="48"/>
      <c r="AB347" s="39">
        <v>24500</v>
      </c>
      <c r="AC347" s="49">
        <v>0</v>
      </c>
      <c r="AD347" s="39">
        <v>24500</v>
      </c>
      <c r="AE347" s="48"/>
      <c r="AF347" s="49">
        <v>24500</v>
      </c>
      <c r="AG347" s="50">
        <f>+IFERROR(AF347/U347,0)</f>
        <v>1</v>
      </c>
      <c r="AH347" s="49">
        <f>+Tabla1[[#This Row],[PIM]]-Tabla1[[#This Row],[DEVENGADO2]]</f>
        <v>0</v>
      </c>
      <c r="AI347" s="35">
        <v>0</v>
      </c>
      <c r="AJ347" s="35">
        <v>0</v>
      </c>
      <c r="AK347" s="35">
        <v>12000</v>
      </c>
      <c r="AL347" s="35">
        <v>6000</v>
      </c>
      <c r="AM347" s="35">
        <v>0</v>
      </c>
      <c r="AN347" s="35">
        <v>6500</v>
      </c>
      <c r="AO347" s="35">
        <v>0</v>
      </c>
      <c r="AP347" s="35">
        <v>0</v>
      </c>
      <c r="AQ347" s="35">
        <v>0</v>
      </c>
      <c r="AR347" s="35">
        <v>0</v>
      </c>
      <c r="AS347" s="35">
        <v>0</v>
      </c>
      <c r="AT347" s="35">
        <v>0</v>
      </c>
      <c r="AU347" s="35">
        <v>0</v>
      </c>
      <c r="AV347" s="41">
        <f t="shared" si="20"/>
        <v>24500</v>
      </c>
      <c r="AW347" s="41">
        <f>+U347-AV347</f>
        <v>0</v>
      </c>
    </row>
    <row r="348" spans="1:49" x14ac:dyDescent="0.3">
      <c r="A348" s="42" t="s">
        <v>3</v>
      </c>
      <c r="B348" s="43" t="s">
        <v>0</v>
      </c>
      <c r="C348" s="44" t="s">
        <v>423</v>
      </c>
      <c r="D348" s="45" t="s">
        <v>243</v>
      </c>
      <c r="E348" s="44" t="s">
        <v>19</v>
      </c>
      <c r="F348" s="44" t="s">
        <v>574</v>
      </c>
      <c r="G348" s="44" t="s">
        <v>7140</v>
      </c>
      <c r="H348" s="45" t="s">
        <v>633</v>
      </c>
      <c r="I348" s="45" t="s">
        <v>579</v>
      </c>
      <c r="J348" s="45" t="s">
        <v>425</v>
      </c>
      <c r="K348" s="45" t="s">
        <v>425</v>
      </c>
      <c r="L348" s="44" t="s">
        <v>425</v>
      </c>
      <c r="M348" s="44" t="s">
        <v>610</v>
      </c>
      <c r="N348" s="46" t="s">
        <v>274</v>
      </c>
      <c r="O348" s="45" t="s">
        <v>425</v>
      </c>
      <c r="P348" s="45" t="s">
        <v>395</v>
      </c>
      <c r="Q348" s="45" t="s">
        <v>205</v>
      </c>
      <c r="R348" s="47" t="s">
        <v>204</v>
      </c>
      <c r="S348" s="38" t="s">
        <v>206</v>
      </c>
      <c r="T348" s="39">
        <v>0</v>
      </c>
      <c r="U348" s="39">
        <v>2401572</v>
      </c>
      <c r="V348" s="34"/>
      <c r="W348" s="34"/>
      <c r="X348" s="39">
        <v>0</v>
      </c>
      <c r="Y348" s="50">
        <f>+IFERROR(X348/U348,0)</f>
        <v>0</v>
      </c>
      <c r="Z348" s="49">
        <f>+U348-X348</f>
        <v>2401572</v>
      </c>
      <c r="AA348" s="48"/>
      <c r="AB348" s="39">
        <v>0</v>
      </c>
      <c r="AC348" s="49">
        <v>2401572</v>
      </c>
      <c r="AD348" s="39">
        <v>0</v>
      </c>
      <c r="AE348" s="48"/>
      <c r="AF348" s="49">
        <v>0</v>
      </c>
      <c r="AG348" s="50">
        <f>+IFERROR(AF348/U348,0)</f>
        <v>0</v>
      </c>
      <c r="AH348" s="49">
        <f>+Tabla1[[#This Row],[PIM]]-Tabla1[[#This Row],[DEVENGADO2]]</f>
        <v>2401572</v>
      </c>
      <c r="AI348" s="35">
        <v>0</v>
      </c>
      <c r="AJ348" s="35">
        <v>0</v>
      </c>
      <c r="AK348" s="35">
        <v>0</v>
      </c>
      <c r="AL348" s="35">
        <v>0</v>
      </c>
      <c r="AM348" s="35">
        <v>0</v>
      </c>
      <c r="AN348" s="35">
        <v>0</v>
      </c>
      <c r="AO348" s="35">
        <v>0</v>
      </c>
      <c r="AP348" s="35">
        <v>0</v>
      </c>
      <c r="AQ348" s="35">
        <v>0</v>
      </c>
      <c r="AR348" s="35">
        <v>2401572</v>
      </c>
      <c r="AS348" s="35">
        <v>0</v>
      </c>
      <c r="AT348" s="35">
        <v>0</v>
      </c>
      <c r="AU348" s="35">
        <v>0</v>
      </c>
      <c r="AV348" s="41">
        <f t="shared" si="20"/>
        <v>2401572</v>
      </c>
      <c r="AW348" s="41">
        <f>+U348-AV348</f>
        <v>0</v>
      </c>
    </row>
    <row r="349" spans="1:49" x14ac:dyDescent="0.3">
      <c r="A349" s="42" t="s">
        <v>3</v>
      </c>
      <c r="B349" s="43" t="s">
        <v>0</v>
      </c>
      <c r="C349" s="44" t="s">
        <v>423</v>
      </c>
      <c r="D349" s="45" t="s">
        <v>243</v>
      </c>
      <c r="E349" s="44" t="s">
        <v>19</v>
      </c>
      <c r="F349" s="44" t="s">
        <v>574</v>
      </c>
      <c r="G349" s="44" t="s">
        <v>7141</v>
      </c>
      <c r="H349" s="45" t="s">
        <v>650</v>
      </c>
      <c r="I349" s="45" t="s">
        <v>269</v>
      </c>
      <c r="J349" s="45" t="s">
        <v>455</v>
      </c>
      <c r="K349" s="45" t="s">
        <v>455</v>
      </c>
      <c r="L349" s="44" t="s">
        <v>455</v>
      </c>
      <c r="M349" s="44" t="s">
        <v>611</v>
      </c>
      <c r="N349" s="46" t="s">
        <v>275</v>
      </c>
      <c r="O349" s="45" t="s">
        <v>455</v>
      </c>
      <c r="P349" s="45" t="s">
        <v>397</v>
      </c>
      <c r="Q349" s="45" t="s">
        <v>34</v>
      </c>
      <c r="R349" s="47" t="s">
        <v>33</v>
      </c>
      <c r="S349" s="38" t="s">
        <v>35</v>
      </c>
      <c r="T349" s="39">
        <v>0</v>
      </c>
      <c r="U349" s="39">
        <v>80000</v>
      </c>
      <c r="V349" s="34"/>
      <c r="W349" s="34"/>
      <c r="X349" s="39">
        <v>80000</v>
      </c>
      <c r="Y349" s="50">
        <f>+IFERROR(X349/U349,0)</f>
        <v>1</v>
      </c>
      <c r="Z349" s="49">
        <f>+U349-X349</f>
        <v>0</v>
      </c>
      <c r="AA349" s="48"/>
      <c r="AB349" s="39">
        <v>80000</v>
      </c>
      <c r="AC349" s="49">
        <v>0</v>
      </c>
      <c r="AD349" s="39">
        <v>66288.710000000006</v>
      </c>
      <c r="AE349" s="48"/>
      <c r="AF349" s="49">
        <v>66288.710000000006</v>
      </c>
      <c r="AG349" s="50">
        <f>+IFERROR(AF349/U349,0)</f>
        <v>0.82860887500000013</v>
      </c>
      <c r="AH349" s="49">
        <f>+Tabla1[[#This Row],[PIM]]-Tabla1[[#This Row],[DEVENGADO2]]</f>
        <v>13711.289999999994</v>
      </c>
      <c r="AI349" s="35">
        <v>0</v>
      </c>
      <c r="AJ349" s="35">
        <v>0</v>
      </c>
      <c r="AK349" s="35">
        <v>0</v>
      </c>
      <c r="AL349" s="35">
        <v>0</v>
      </c>
      <c r="AM349" s="35">
        <v>0</v>
      </c>
      <c r="AN349" s="35">
        <v>0</v>
      </c>
      <c r="AO349" s="35">
        <v>66288.710000000006</v>
      </c>
      <c r="AP349" s="35">
        <v>0</v>
      </c>
      <c r="AQ349" s="35">
        <v>0</v>
      </c>
      <c r="AR349" s="35">
        <v>0</v>
      </c>
      <c r="AS349" s="35">
        <v>0</v>
      </c>
      <c r="AT349" s="35">
        <v>0</v>
      </c>
      <c r="AU349" s="35">
        <v>13711.289999999994</v>
      </c>
      <c r="AV349" s="41">
        <f t="shared" si="20"/>
        <v>80000</v>
      </c>
      <c r="AW349" s="41">
        <f>+U349-AV349</f>
        <v>0</v>
      </c>
    </row>
    <row r="350" spans="1:49" x14ac:dyDescent="0.3">
      <c r="A350" s="42" t="s">
        <v>3</v>
      </c>
      <c r="B350" s="43" t="s">
        <v>0</v>
      </c>
      <c r="C350" s="44" t="s">
        <v>423</v>
      </c>
      <c r="D350" s="45" t="s">
        <v>243</v>
      </c>
      <c r="E350" s="44" t="s">
        <v>19</v>
      </c>
      <c r="F350" s="44" t="s">
        <v>574</v>
      </c>
      <c r="G350" s="44" t="s">
        <v>7141</v>
      </c>
      <c r="H350" s="45" t="s">
        <v>4</v>
      </c>
      <c r="I350" s="45" t="s">
        <v>269</v>
      </c>
      <c r="J350" s="45" t="s">
        <v>455</v>
      </c>
      <c r="K350" s="45" t="s">
        <v>455</v>
      </c>
      <c r="L350" s="44" t="s">
        <v>455</v>
      </c>
      <c r="M350" s="44" t="s">
        <v>611</v>
      </c>
      <c r="N350" s="46" t="s">
        <v>275</v>
      </c>
      <c r="O350" s="45" t="s">
        <v>455</v>
      </c>
      <c r="P350" s="45" t="s">
        <v>397</v>
      </c>
      <c r="Q350" s="45" t="s">
        <v>415</v>
      </c>
      <c r="R350" s="47" t="s">
        <v>526</v>
      </c>
      <c r="S350" s="38" t="s">
        <v>575</v>
      </c>
      <c r="T350" s="39">
        <v>6600</v>
      </c>
      <c r="U350" s="39">
        <v>6300</v>
      </c>
      <c r="V350" s="34"/>
      <c r="W350" s="34"/>
      <c r="X350" s="39">
        <v>6300</v>
      </c>
      <c r="Y350" s="50">
        <f>+IFERROR(X350/U350,0)</f>
        <v>1</v>
      </c>
      <c r="Z350" s="49">
        <f>+U350-X350</f>
        <v>0</v>
      </c>
      <c r="AA350" s="48"/>
      <c r="AB350" s="39">
        <v>6300</v>
      </c>
      <c r="AC350" s="49">
        <v>0</v>
      </c>
      <c r="AD350" s="39">
        <v>0</v>
      </c>
      <c r="AE350" s="48"/>
      <c r="AF350" s="49">
        <v>0</v>
      </c>
      <c r="AG350" s="50">
        <f>+IFERROR(AF350/U350,0)</f>
        <v>0</v>
      </c>
      <c r="AH350" s="49">
        <f>+Tabla1[[#This Row],[PIM]]-Tabla1[[#This Row],[DEVENGADO2]]</f>
        <v>6300</v>
      </c>
      <c r="AI350" s="35">
        <v>0</v>
      </c>
      <c r="AJ350" s="35">
        <v>0</v>
      </c>
      <c r="AK350" s="35">
        <v>0</v>
      </c>
      <c r="AL350" s="35">
        <v>0</v>
      </c>
      <c r="AM350" s="35">
        <v>0</v>
      </c>
      <c r="AN350" s="35">
        <v>0</v>
      </c>
      <c r="AO350" s="35">
        <v>0</v>
      </c>
      <c r="AP350" s="35">
        <v>3300</v>
      </c>
      <c r="AQ350" s="35">
        <v>0</v>
      </c>
      <c r="AR350" s="35">
        <v>0</v>
      </c>
      <c r="AS350" s="35">
        <v>0</v>
      </c>
      <c r="AT350" s="35">
        <v>0</v>
      </c>
      <c r="AU350" s="35">
        <v>3000</v>
      </c>
      <c r="AV350" s="41">
        <f t="shared" si="20"/>
        <v>6300</v>
      </c>
      <c r="AW350" s="41">
        <f>+U350-AV350</f>
        <v>0</v>
      </c>
    </row>
    <row r="351" spans="1:49" x14ac:dyDescent="0.3">
      <c r="A351" s="42" t="s">
        <v>3</v>
      </c>
      <c r="B351" s="43" t="s">
        <v>0</v>
      </c>
      <c r="C351" s="44" t="s">
        <v>423</v>
      </c>
      <c r="D351" s="45" t="s">
        <v>243</v>
      </c>
      <c r="E351" s="44" t="s">
        <v>19</v>
      </c>
      <c r="F351" s="44" t="s">
        <v>574</v>
      </c>
      <c r="G351" s="44" t="s">
        <v>7141</v>
      </c>
      <c r="H351" s="45" t="s">
        <v>4</v>
      </c>
      <c r="I351" s="45" t="s">
        <v>269</v>
      </c>
      <c r="J351" s="45" t="s">
        <v>455</v>
      </c>
      <c r="K351" s="45" t="s">
        <v>455</v>
      </c>
      <c r="L351" s="44" t="s">
        <v>455</v>
      </c>
      <c r="M351" s="44" t="s">
        <v>611</v>
      </c>
      <c r="N351" s="46" t="s">
        <v>275</v>
      </c>
      <c r="O351" s="45" t="s">
        <v>455</v>
      </c>
      <c r="P351" s="45" t="s">
        <v>397</v>
      </c>
      <c r="Q351" s="45" t="s">
        <v>612</v>
      </c>
      <c r="R351" s="47" t="s">
        <v>534</v>
      </c>
      <c r="S351" s="38" t="s">
        <v>613</v>
      </c>
      <c r="T351" s="39">
        <v>0</v>
      </c>
      <c r="U351" s="39">
        <v>18700</v>
      </c>
      <c r="V351" s="34"/>
      <c r="W351" s="34"/>
      <c r="X351" s="39">
        <v>16900</v>
      </c>
      <c r="Y351" s="50">
        <f>+IFERROR(X351/U351,0)</f>
        <v>0.90374331550802134</v>
      </c>
      <c r="Z351" s="49">
        <f>+U351-X351</f>
        <v>1800</v>
      </c>
      <c r="AA351" s="48"/>
      <c r="AB351" s="39">
        <v>16900</v>
      </c>
      <c r="AC351" s="49">
        <v>1800</v>
      </c>
      <c r="AD351" s="39">
        <v>16900</v>
      </c>
      <c r="AE351" s="48"/>
      <c r="AF351" s="49">
        <v>16900</v>
      </c>
      <c r="AG351" s="50">
        <f>+IFERROR(AF351/U351,0)</f>
        <v>0.90374331550802134</v>
      </c>
      <c r="AH351" s="49">
        <f>+Tabla1[[#This Row],[PIM]]-Tabla1[[#This Row],[DEVENGADO2]]</f>
        <v>1800</v>
      </c>
      <c r="AI351" s="35">
        <v>16500</v>
      </c>
      <c r="AJ351" s="35">
        <v>400</v>
      </c>
      <c r="AK351" s="35">
        <v>0</v>
      </c>
      <c r="AL351" s="35">
        <v>0</v>
      </c>
      <c r="AM351" s="35">
        <v>0</v>
      </c>
      <c r="AN351" s="35">
        <v>0</v>
      </c>
      <c r="AO351" s="35">
        <v>0</v>
      </c>
      <c r="AP351" s="35">
        <v>0</v>
      </c>
      <c r="AQ351" s="35">
        <v>0</v>
      </c>
      <c r="AR351" s="35">
        <v>0</v>
      </c>
      <c r="AS351" s="35">
        <v>0</v>
      </c>
      <c r="AT351" s="35">
        <v>0</v>
      </c>
      <c r="AU351" s="35">
        <v>1800</v>
      </c>
      <c r="AV351" s="41">
        <f t="shared" si="20"/>
        <v>18700</v>
      </c>
      <c r="AW351" s="41">
        <f>+U351-AV351</f>
        <v>0</v>
      </c>
    </row>
    <row r="352" spans="1:49" x14ac:dyDescent="0.3">
      <c r="A352" s="42" t="s">
        <v>3</v>
      </c>
      <c r="B352" s="43" t="s">
        <v>0</v>
      </c>
      <c r="C352" s="44" t="s">
        <v>423</v>
      </c>
      <c r="D352" s="45" t="s">
        <v>243</v>
      </c>
      <c r="E352" s="44" t="s">
        <v>19</v>
      </c>
      <c r="F352" s="44" t="s">
        <v>574</v>
      </c>
      <c r="G352" s="44" t="s">
        <v>7141</v>
      </c>
      <c r="H352" s="45" t="s">
        <v>4</v>
      </c>
      <c r="I352" s="45" t="s">
        <v>269</v>
      </c>
      <c r="J352" s="45" t="s">
        <v>455</v>
      </c>
      <c r="K352" s="45" t="s">
        <v>455</v>
      </c>
      <c r="L352" s="44" t="s">
        <v>455</v>
      </c>
      <c r="M352" s="44" t="s">
        <v>611</v>
      </c>
      <c r="N352" s="46" t="s">
        <v>275</v>
      </c>
      <c r="O352" s="45" t="s">
        <v>455</v>
      </c>
      <c r="P352" s="45" t="s">
        <v>397</v>
      </c>
      <c r="Q352" s="45" t="s">
        <v>416</v>
      </c>
      <c r="R352" s="47" t="s">
        <v>528</v>
      </c>
      <c r="S352" s="38" t="s">
        <v>576</v>
      </c>
      <c r="T352" s="39">
        <v>387851</v>
      </c>
      <c r="U352" s="39">
        <v>374552</v>
      </c>
      <c r="V352" s="34"/>
      <c r="W352" s="34"/>
      <c r="X352" s="39">
        <v>374552</v>
      </c>
      <c r="Y352" s="50">
        <f>+IFERROR(X352/U352,0)</f>
        <v>1</v>
      </c>
      <c r="Z352" s="49">
        <f>+U352-X352</f>
        <v>0</v>
      </c>
      <c r="AA352" s="48"/>
      <c r="AB352" s="39">
        <v>374552</v>
      </c>
      <c r="AC352" s="49">
        <v>0</v>
      </c>
      <c r="AD352" s="39">
        <v>210162.02999999997</v>
      </c>
      <c r="AE352" s="48"/>
      <c r="AF352" s="49">
        <v>210162.02999999997</v>
      </c>
      <c r="AG352" s="50">
        <f>+IFERROR(AF352/U352,0)</f>
        <v>0.56110241034622688</v>
      </c>
      <c r="AH352" s="49">
        <f>+Tabla1[[#This Row],[PIM]]-Tabla1[[#This Row],[DEVENGADO2]]</f>
        <v>164389.97000000003</v>
      </c>
      <c r="AI352" s="35">
        <v>13653.94</v>
      </c>
      <c r="AJ352" s="35">
        <v>32747.31</v>
      </c>
      <c r="AK352" s="35">
        <v>32762.17</v>
      </c>
      <c r="AL352" s="35">
        <v>32728.12</v>
      </c>
      <c r="AM352" s="35">
        <v>32772.57</v>
      </c>
      <c r="AN352" s="35">
        <v>32748.92</v>
      </c>
      <c r="AO352" s="35">
        <v>32749</v>
      </c>
      <c r="AP352" s="35">
        <v>0</v>
      </c>
      <c r="AQ352" s="35">
        <v>32320.949999999997</v>
      </c>
      <c r="AR352" s="35">
        <v>32320.949999999997</v>
      </c>
      <c r="AS352" s="35">
        <v>32320.949999999997</v>
      </c>
      <c r="AT352" s="35">
        <v>32320.949999999997</v>
      </c>
      <c r="AU352" s="35">
        <v>35106.169999999984</v>
      </c>
      <c r="AV352" s="41">
        <f t="shared" si="20"/>
        <v>374552</v>
      </c>
      <c r="AW352" s="41">
        <f>+U352-AV352</f>
        <v>0</v>
      </c>
    </row>
    <row r="353" spans="1:49" x14ac:dyDescent="0.3">
      <c r="A353" s="42" t="s">
        <v>3</v>
      </c>
      <c r="B353" s="43" t="s">
        <v>0</v>
      </c>
      <c r="C353" s="44" t="s">
        <v>423</v>
      </c>
      <c r="D353" s="45" t="s">
        <v>243</v>
      </c>
      <c r="E353" s="44" t="s">
        <v>19</v>
      </c>
      <c r="F353" s="44" t="s">
        <v>574</v>
      </c>
      <c r="G353" s="44" t="s">
        <v>7141</v>
      </c>
      <c r="H353" s="45" t="s">
        <v>4</v>
      </c>
      <c r="I353" s="45" t="s">
        <v>269</v>
      </c>
      <c r="J353" s="45" t="s">
        <v>455</v>
      </c>
      <c r="K353" s="45" t="s">
        <v>455</v>
      </c>
      <c r="L353" s="44" t="s">
        <v>455</v>
      </c>
      <c r="M353" s="44" t="s">
        <v>611</v>
      </c>
      <c r="N353" s="46" t="s">
        <v>275</v>
      </c>
      <c r="O353" s="45" t="s">
        <v>455</v>
      </c>
      <c r="P353" s="45" t="s">
        <v>397</v>
      </c>
      <c r="Q353" s="45" t="s">
        <v>417</v>
      </c>
      <c r="R353" s="47" t="s">
        <v>530</v>
      </c>
      <c r="S353" s="38" t="s">
        <v>587</v>
      </c>
      <c r="T353" s="39">
        <v>589077</v>
      </c>
      <c r="U353" s="39">
        <v>826737</v>
      </c>
      <c r="V353" s="34"/>
      <c r="W353" s="34"/>
      <c r="X353" s="39">
        <v>826737</v>
      </c>
      <c r="Y353" s="50">
        <f>+IFERROR(X353/U353,0)</f>
        <v>1</v>
      </c>
      <c r="Z353" s="49">
        <f>+U353-X353</f>
        <v>0</v>
      </c>
      <c r="AA353" s="48"/>
      <c r="AB353" s="39">
        <v>826737</v>
      </c>
      <c r="AC353" s="49">
        <v>0</v>
      </c>
      <c r="AD353" s="39">
        <v>290890.44</v>
      </c>
      <c r="AE353" s="48"/>
      <c r="AF353" s="49">
        <v>290890.44</v>
      </c>
      <c r="AG353" s="50">
        <f>+IFERROR(AF353/U353,0)</f>
        <v>0.35185366083772712</v>
      </c>
      <c r="AH353" s="49">
        <f>+Tabla1[[#This Row],[PIM]]-Tabla1[[#This Row],[DEVENGADO2]]</f>
        <v>535846.56000000006</v>
      </c>
      <c r="AI353" s="35">
        <v>56612.3</v>
      </c>
      <c r="AJ353" s="35">
        <v>34312.949999999997</v>
      </c>
      <c r="AK353" s="35">
        <v>34373.67</v>
      </c>
      <c r="AL353" s="35">
        <v>41482.11</v>
      </c>
      <c r="AM353" s="35">
        <v>41458.160000000003</v>
      </c>
      <c r="AN353" s="35">
        <v>41382.43</v>
      </c>
      <c r="AO353" s="35">
        <v>41268.82</v>
      </c>
      <c r="AP353" s="35">
        <v>0</v>
      </c>
      <c r="AQ353" s="35">
        <v>49085.140000000007</v>
      </c>
      <c r="AR353" s="35">
        <v>49085.140000000007</v>
      </c>
      <c r="AS353" s="35">
        <v>49085.140000000007</v>
      </c>
      <c r="AT353" s="35">
        <v>49085.140000000007</v>
      </c>
      <c r="AU353" s="35">
        <v>339505.99999999994</v>
      </c>
      <c r="AV353" s="41">
        <f t="shared" si="20"/>
        <v>826737</v>
      </c>
      <c r="AW353" s="41">
        <f>+U353-AV353</f>
        <v>0</v>
      </c>
    </row>
    <row r="354" spans="1:49" x14ac:dyDescent="0.3">
      <c r="A354" s="42" t="s">
        <v>3</v>
      </c>
      <c r="B354" s="43" t="s">
        <v>0</v>
      </c>
      <c r="C354" s="44" t="s">
        <v>423</v>
      </c>
      <c r="D354" s="45" t="s">
        <v>243</v>
      </c>
      <c r="E354" s="44" t="s">
        <v>19</v>
      </c>
      <c r="F354" s="44" t="s">
        <v>574</v>
      </c>
      <c r="G354" s="44" t="s">
        <v>7141</v>
      </c>
      <c r="H354" s="45" t="s">
        <v>4</v>
      </c>
      <c r="I354" s="45" t="s">
        <v>269</v>
      </c>
      <c r="J354" s="45" t="s">
        <v>455</v>
      </c>
      <c r="K354" s="45" t="s">
        <v>455</v>
      </c>
      <c r="L354" s="44" t="s">
        <v>455</v>
      </c>
      <c r="M354" s="44" t="s">
        <v>611</v>
      </c>
      <c r="N354" s="46" t="s">
        <v>275</v>
      </c>
      <c r="O354" s="45" t="s">
        <v>455</v>
      </c>
      <c r="P354" s="45" t="s">
        <v>397</v>
      </c>
      <c r="Q354" s="45" t="s">
        <v>419</v>
      </c>
      <c r="R354" s="47" t="s">
        <v>529</v>
      </c>
      <c r="S354" s="38" t="s">
        <v>577</v>
      </c>
      <c r="T354" s="39">
        <v>30360</v>
      </c>
      <c r="U354" s="39">
        <v>34749</v>
      </c>
      <c r="V354" s="34"/>
      <c r="W354" s="34"/>
      <c r="X354" s="39">
        <v>34749</v>
      </c>
      <c r="Y354" s="50">
        <f>+IFERROR(X354/U354,0)</f>
        <v>1</v>
      </c>
      <c r="Z354" s="49">
        <f>+U354-X354</f>
        <v>0</v>
      </c>
      <c r="AA354" s="48"/>
      <c r="AB354" s="39">
        <v>34749</v>
      </c>
      <c r="AC354" s="49">
        <v>0</v>
      </c>
      <c r="AD354" s="39">
        <v>15363.39</v>
      </c>
      <c r="AE354" s="48"/>
      <c r="AF354" s="49">
        <v>15363.39</v>
      </c>
      <c r="AG354" s="50">
        <f>+IFERROR(AF354/U354,0)</f>
        <v>0.44212466545799878</v>
      </c>
      <c r="AH354" s="49">
        <f>+Tabla1[[#This Row],[PIM]]-Tabla1[[#This Row],[DEVENGADO2]]</f>
        <v>19385.61</v>
      </c>
      <c r="AI354" s="35">
        <v>2227.5</v>
      </c>
      <c r="AJ354" s="35">
        <v>2004.75</v>
      </c>
      <c r="AK354" s="35">
        <v>2004.75</v>
      </c>
      <c r="AL354" s="35">
        <v>2227.5</v>
      </c>
      <c r="AM354" s="35">
        <v>2227.5</v>
      </c>
      <c r="AN354" s="35">
        <v>2227.5</v>
      </c>
      <c r="AO354" s="35">
        <v>2443.89</v>
      </c>
      <c r="AP354" s="35">
        <v>0</v>
      </c>
      <c r="AQ354" s="35">
        <v>2530</v>
      </c>
      <c r="AR354" s="35">
        <v>2530</v>
      </c>
      <c r="AS354" s="35">
        <v>2530</v>
      </c>
      <c r="AT354" s="35">
        <v>2530</v>
      </c>
      <c r="AU354" s="35">
        <v>9265.61</v>
      </c>
      <c r="AV354" s="41">
        <f t="shared" si="20"/>
        <v>34749</v>
      </c>
      <c r="AW354" s="41">
        <f>+U354-AV354</f>
        <v>0</v>
      </c>
    </row>
    <row r="355" spans="1:49" x14ac:dyDescent="0.3">
      <c r="A355" s="42" t="s">
        <v>3</v>
      </c>
      <c r="B355" s="43" t="s">
        <v>0</v>
      </c>
      <c r="C355" s="44" t="s">
        <v>423</v>
      </c>
      <c r="D355" s="45" t="s">
        <v>243</v>
      </c>
      <c r="E355" s="44" t="s">
        <v>19</v>
      </c>
      <c r="F355" s="44" t="s">
        <v>574</v>
      </c>
      <c r="G355" s="44" t="s">
        <v>7141</v>
      </c>
      <c r="H355" s="45" t="s">
        <v>4</v>
      </c>
      <c r="I355" s="45" t="s">
        <v>579</v>
      </c>
      <c r="J355" s="45" t="s">
        <v>455</v>
      </c>
      <c r="K355" s="45" t="s">
        <v>455</v>
      </c>
      <c r="L355" s="44" t="s">
        <v>455</v>
      </c>
      <c r="M355" s="44" t="s">
        <v>611</v>
      </c>
      <c r="N355" s="46" t="s">
        <v>275</v>
      </c>
      <c r="O355" s="45" t="s">
        <v>455</v>
      </c>
      <c r="P355" s="45" t="s">
        <v>397</v>
      </c>
      <c r="Q355" s="45" t="s">
        <v>591</v>
      </c>
      <c r="R355" s="47" t="s">
        <v>533</v>
      </c>
      <c r="S355" s="38" t="s">
        <v>590</v>
      </c>
      <c r="T355" s="39">
        <v>0</v>
      </c>
      <c r="U355" s="39">
        <v>14710</v>
      </c>
      <c r="V355" s="34"/>
      <c r="W355" s="34"/>
      <c r="X355" s="39">
        <v>14710</v>
      </c>
      <c r="Y355" s="50">
        <f>+IFERROR(X355/U355,0)</f>
        <v>1</v>
      </c>
      <c r="Z355" s="49">
        <f>+U355-X355</f>
        <v>0</v>
      </c>
      <c r="AA355" s="48"/>
      <c r="AB355" s="39">
        <v>14710</v>
      </c>
      <c r="AC355" s="49">
        <v>0</v>
      </c>
      <c r="AD355" s="39">
        <v>14707.939999999999</v>
      </c>
      <c r="AE355" s="48"/>
      <c r="AF355" s="49">
        <v>14707.939999999999</v>
      </c>
      <c r="AG355" s="50">
        <f>+IFERROR(AF355/U355,0)</f>
        <v>0.99985995921142068</v>
      </c>
      <c r="AH355" s="49">
        <f>+Tabla1[[#This Row],[PIM]]-Tabla1[[#This Row],[DEVENGADO2]]</f>
        <v>2.0600000000013097</v>
      </c>
      <c r="AI355" s="35">
        <v>6550.99</v>
      </c>
      <c r="AJ355" s="35">
        <v>8156.95</v>
      </c>
      <c r="AK355" s="35">
        <v>0</v>
      </c>
      <c r="AL355" s="35">
        <v>0</v>
      </c>
      <c r="AM355" s="35">
        <v>0</v>
      </c>
      <c r="AN355" s="35">
        <v>0</v>
      </c>
      <c r="AO355" s="35">
        <v>0</v>
      </c>
      <c r="AP355" s="35">
        <v>0</v>
      </c>
      <c r="AQ355" s="35">
        <v>0</v>
      </c>
      <c r="AR355" s="35">
        <v>0</v>
      </c>
      <c r="AS355" s="35">
        <v>0</v>
      </c>
      <c r="AT355" s="35">
        <v>0</v>
      </c>
      <c r="AU355" s="35">
        <v>2.0600000000013097</v>
      </c>
      <c r="AV355" s="41">
        <f t="shared" ref="AV355" si="22">+SUM(AI355:AU355)</f>
        <v>14710</v>
      </c>
      <c r="AW355" s="41">
        <f>+U355-AV355</f>
        <v>0</v>
      </c>
    </row>
    <row r="356" spans="1:49" x14ac:dyDescent="0.3">
      <c r="A356" s="42" t="s">
        <v>3</v>
      </c>
      <c r="B356" s="43" t="s">
        <v>0</v>
      </c>
      <c r="C356" s="44" t="s">
        <v>423</v>
      </c>
      <c r="D356" s="45" t="s">
        <v>243</v>
      </c>
      <c r="E356" s="44" t="s">
        <v>19</v>
      </c>
      <c r="F356" s="44" t="s">
        <v>574</v>
      </c>
      <c r="G356" s="44" t="s">
        <v>7141</v>
      </c>
      <c r="H356" s="45" t="s">
        <v>594</v>
      </c>
      <c r="I356" s="45" t="s">
        <v>579</v>
      </c>
      <c r="J356" s="45" t="s">
        <v>455</v>
      </c>
      <c r="K356" s="45" t="s">
        <v>455</v>
      </c>
      <c r="L356" s="44" t="s">
        <v>455</v>
      </c>
      <c r="M356" s="44" t="s">
        <v>611</v>
      </c>
      <c r="N356" s="46" t="s">
        <v>275</v>
      </c>
      <c r="O356" s="45" t="s">
        <v>455</v>
      </c>
      <c r="P356" s="45" t="s">
        <v>393</v>
      </c>
      <c r="Q356" s="45" t="s">
        <v>37</v>
      </c>
      <c r="R356" s="47" t="s">
        <v>36</v>
      </c>
      <c r="S356" s="38" t="s">
        <v>38</v>
      </c>
      <c r="T356" s="39">
        <v>1400</v>
      </c>
      <c r="U356" s="39">
        <v>1400</v>
      </c>
      <c r="V356" s="34"/>
      <c r="W356" s="34"/>
      <c r="X356" s="39">
        <v>0</v>
      </c>
      <c r="Y356" s="50">
        <f>+IFERROR(X356/U356,0)</f>
        <v>0</v>
      </c>
      <c r="Z356" s="49">
        <f>+U356-X356</f>
        <v>1400</v>
      </c>
      <c r="AA356" s="48"/>
      <c r="AB356" s="39">
        <v>0</v>
      </c>
      <c r="AC356" s="49">
        <v>1400</v>
      </c>
      <c r="AD356" s="39">
        <v>0</v>
      </c>
      <c r="AE356" s="48"/>
      <c r="AF356" s="49">
        <v>0</v>
      </c>
      <c r="AG356" s="50">
        <f>+IFERROR(AF356/U356,0)</f>
        <v>0</v>
      </c>
      <c r="AH356" s="49">
        <f>+Tabla1[[#This Row],[PIM]]-Tabla1[[#This Row],[DEVENGADO2]]</f>
        <v>1400</v>
      </c>
      <c r="AI356" s="35">
        <v>0</v>
      </c>
      <c r="AJ356" s="35">
        <v>0</v>
      </c>
      <c r="AK356" s="35">
        <v>0</v>
      </c>
      <c r="AL356" s="35">
        <v>0</v>
      </c>
      <c r="AM356" s="35">
        <v>0</v>
      </c>
      <c r="AN356" s="35">
        <v>0</v>
      </c>
      <c r="AO356" s="35">
        <v>0</v>
      </c>
      <c r="AP356" s="35">
        <v>0</v>
      </c>
      <c r="AQ356" s="35">
        <v>0</v>
      </c>
      <c r="AR356" s="35">
        <v>0</v>
      </c>
      <c r="AS356" s="35">
        <v>0</v>
      </c>
      <c r="AT356" s="35">
        <v>0</v>
      </c>
      <c r="AU356" s="35">
        <v>1400</v>
      </c>
      <c r="AV356" s="41">
        <f t="shared" si="20"/>
        <v>1400</v>
      </c>
      <c r="AW356" s="41">
        <f>+U356-AV356</f>
        <v>0</v>
      </c>
    </row>
    <row r="357" spans="1:49" x14ac:dyDescent="0.3">
      <c r="A357" s="42" t="s">
        <v>3</v>
      </c>
      <c r="B357" s="43" t="s">
        <v>0</v>
      </c>
      <c r="C357" s="44" t="s">
        <v>423</v>
      </c>
      <c r="D357" s="45" t="s">
        <v>243</v>
      </c>
      <c r="E357" s="44" t="s">
        <v>19</v>
      </c>
      <c r="F357" s="44" t="s">
        <v>574</v>
      </c>
      <c r="G357" s="44" t="s">
        <v>7141</v>
      </c>
      <c r="H357" s="45" t="s">
        <v>595</v>
      </c>
      <c r="I357" s="45" t="s">
        <v>579</v>
      </c>
      <c r="J357" s="45" t="s">
        <v>455</v>
      </c>
      <c r="K357" s="45" t="s">
        <v>455</v>
      </c>
      <c r="L357" s="44" t="s">
        <v>455</v>
      </c>
      <c r="M357" s="44" t="s">
        <v>611</v>
      </c>
      <c r="N357" s="46" t="s">
        <v>275</v>
      </c>
      <c r="O357" s="45" t="s">
        <v>455</v>
      </c>
      <c r="P357" s="45" t="s">
        <v>393</v>
      </c>
      <c r="Q357" s="45" t="s">
        <v>46</v>
      </c>
      <c r="R357" s="47" t="s">
        <v>45</v>
      </c>
      <c r="S357" s="38" t="s">
        <v>47</v>
      </c>
      <c r="T357" s="39">
        <v>8380</v>
      </c>
      <c r="U357" s="39">
        <v>0</v>
      </c>
      <c r="V357" s="34"/>
      <c r="W357" s="34"/>
      <c r="X357" s="39">
        <v>0</v>
      </c>
      <c r="Y357" s="50">
        <f>+IFERROR(X357/U357,0)</f>
        <v>0</v>
      </c>
      <c r="Z357" s="49">
        <f>+U357-X357</f>
        <v>0</v>
      </c>
      <c r="AA357" s="48"/>
      <c r="AB357" s="39">
        <v>0</v>
      </c>
      <c r="AC357" s="49">
        <v>0</v>
      </c>
      <c r="AD357" s="39">
        <v>0</v>
      </c>
      <c r="AE357" s="48"/>
      <c r="AF357" s="49">
        <v>0</v>
      </c>
      <c r="AG357" s="50">
        <f>+IFERROR(AF357/U357,0)</f>
        <v>0</v>
      </c>
      <c r="AH357" s="49">
        <f>+Tabla1[[#This Row],[PIM]]-Tabla1[[#This Row],[DEVENGADO2]]</f>
        <v>0</v>
      </c>
      <c r="AI357" s="35">
        <v>0</v>
      </c>
      <c r="AJ357" s="35">
        <v>0</v>
      </c>
      <c r="AK357" s="35">
        <v>0</v>
      </c>
      <c r="AL357" s="35">
        <v>0</v>
      </c>
      <c r="AM357" s="35">
        <v>0</v>
      </c>
      <c r="AN357" s="35">
        <v>0</v>
      </c>
      <c r="AO357" s="35">
        <v>0</v>
      </c>
      <c r="AP357" s="35">
        <v>0</v>
      </c>
      <c r="AQ357" s="35">
        <v>0</v>
      </c>
      <c r="AR357" s="35">
        <v>0</v>
      </c>
      <c r="AS357" s="35">
        <v>0</v>
      </c>
      <c r="AT357" s="35">
        <v>0</v>
      </c>
      <c r="AU357" s="35">
        <v>0</v>
      </c>
      <c r="AV357" s="41">
        <f t="shared" si="20"/>
        <v>0</v>
      </c>
      <c r="AW357" s="41">
        <f>+U357-AV357</f>
        <v>0</v>
      </c>
    </row>
    <row r="358" spans="1:49" x14ac:dyDescent="0.3">
      <c r="A358" s="42" t="s">
        <v>3</v>
      </c>
      <c r="B358" s="43" t="s">
        <v>0</v>
      </c>
      <c r="C358" s="44" t="s">
        <v>423</v>
      </c>
      <c r="D358" s="45" t="s">
        <v>243</v>
      </c>
      <c r="E358" s="44" t="s">
        <v>19</v>
      </c>
      <c r="F358" s="44" t="s">
        <v>574</v>
      </c>
      <c r="G358" s="44" t="s">
        <v>7141</v>
      </c>
      <c r="H358" s="45" t="s">
        <v>91</v>
      </c>
      <c r="I358" s="45" t="s">
        <v>579</v>
      </c>
      <c r="J358" s="45" t="s">
        <v>455</v>
      </c>
      <c r="K358" s="45" t="s">
        <v>455</v>
      </c>
      <c r="L358" s="44" t="s">
        <v>455</v>
      </c>
      <c r="M358" s="44" t="s">
        <v>611</v>
      </c>
      <c r="N358" s="46" t="s">
        <v>275</v>
      </c>
      <c r="O358" s="45" t="s">
        <v>455</v>
      </c>
      <c r="P358" s="45" t="s">
        <v>393</v>
      </c>
      <c r="Q358" s="45" t="s">
        <v>55</v>
      </c>
      <c r="R358" s="47" t="s">
        <v>54</v>
      </c>
      <c r="S358" s="38" t="s">
        <v>56</v>
      </c>
      <c r="T358" s="39">
        <v>0</v>
      </c>
      <c r="U358" s="39">
        <v>0</v>
      </c>
      <c r="V358" s="34"/>
      <c r="W358" s="34"/>
      <c r="X358" s="39">
        <v>0</v>
      </c>
      <c r="Y358" s="50">
        <f>+IFERROR(X358/U358,0)</f>
        <v>0</v>
      </c>
      <c r="Z358" s="49">
        <f>+U358-X358</f>
        <v>0</v>
      </c>
      <c r="AA358" s="48"/>
      <c r="AB358" s="39">
        <v>0</v>
      </c>
      <c r="AC358" s="49">
        <v>0</v>
      </c>
      <c r="AD358" s="39">
        <v>0</v>
      </c>
      <c r="AE358" s="48"/>
      <c r="AF358" s="49">
        <v>0</v>
      </c>
      <c r="AG358" s="50">
        <f>+IFERROR(AF358/U358,0)</f>
        <v>0</v>
      </c>
      <c r="AH358" s="49">
        <f>+Tabla1[[#This Row],[PIM]]-Tabla1[[#This Row],[DEVENGADO2]]</f>
        <v>0</v>
      </c>
      <c r="AI358" s="35">
        <v>0</v>
      </c>
      <c r="AJ358" s="35">
        <v>0</v>
      </c>
      <c r="AK358" s="35">
        <v>0</v>
      </c>
      <c r="AL358" s="35">
        <v>0</v>
      </c>
      <c r="AM358" s="35">
        <v>0</v>
      </c>
      <c r="AN358" s="35">
        <v>0</v>
      </c>
      <c r="AO358" s="35">
        <v>0</v>
      </c>
      <c r="AP358" s="35">
        <v>0</v>
      </c>
      <c r="AQ358" s="35">
        <v>0</v>
      </c>
      <c r="AR358" s="35">
        <v>0</v>
      </c>
      <c r="AS358" s="35">
        <v>0</v>
      </c>
      <c r="AT358" s="35">
        <v>0</v>
      </c>
      <c r="AU358" s="35">
        <v>0</v>
      </c>
      <c r="AV358" s="41">
        <f t="shared" si="20"/>
        <v>0</v>
      </c>
      <c r="AW358" s="41">
        <f>+U358-AV358</f>
        <v>0</v>
      </c>
    </row>
    <row r="359" spans="1:49" x14ac:dyDescent="0.3">
      <c r="A359" s="42" t="s">
        <v>3</v>
      </c>
      <c r="B359" s="43" t="s">
        <v>0</v>
      </c>
      <c r="C359" s="44" t="s">
        <v>423</v>
      </c>
      <c r="D359" s="45" t="s">
        <v>243</v>
      </c>
      <c r="E359" s="44" t="s">
        <v>19</v>
      </c>
      <c r="F359" s="44" t="s">
        <v>574</v>
      </c>
      <c r="G359" s="44" t="s">
        <v>7141</v>
      </c>
      <c r="H359" s="45" t="s">
        <v>91</v>
      </c>
      <c r="I359" s="45" t="s">
        <v>579</v>
      </c>
      <c r="J359" s="45" t="s">
        <v>455</v>
      </c>
      <c r="K359" s="45" t="s">
        <v>455</v>
      </c>
      <c r="L359" s="44" t="s">
        <v>455</v>
      </c>
      <c r="M359" s="44" t="s">
        <v>611</v>
      </c>
      <c r="N359" s="46" t="s">
        <v>275</v>
      </c>
      <c r="O359" s="45" t="s">
        <v>455</v>
      </c>
      <c r="P359" s="45" t="s">
        <v>393</v>
      </c>
      <c r="Q359" s="45" t="s">
        <v>61</v>
      </c>
      <c r="R359" s="47" t="s">
        <v>60</v>
      </c>
      <c r="S359" s="38" t="s">
        <v>62</v>
      </c>
      <c r="T359" s="39">
        <v>3240</v>
      </c>
      <c r="U359" s="39">
        <v>0</v>
      </c>
      <c r="V359" s="34"/>
      <c r="W359" s="34"/>
      <c r="X359" s="39">
        <v>0</v>
      </c>
      <c r="Y359" s="50">
        <f>+IFERROR(X359/U359,0)</f>
        <v>0</v>
      </c>
      <c r="Z359" s="49">
        <f>+U359-X359</f>
        <v>0</v>
      </c>
      <c r="AA359" s="48"/>
      <c r="AB359" s="39">
        <v>0</v>
      </c>
      <c r="AC359" s="49">
        <v>0</v>
      </c>
      <c r="AD359" s="39">
        <v>0</v>
      </c>
      <c r="AE359" s="48"/>
      <c r="AF359" s="49">
        <v>0</v>
      </c>
      <c r="AG359" s="50">
        <f>+IFERROR(AF359/U359,0)</f>
        <v>0</v>
      </c>
      <c r="AH359" s="49">
        <f>+Tabla1[[#This Row],[PIM]]-Tabla1[[#This Row],[DEVENGADO2]]</f>
        <v>0</v>
      </c>
      <c r="AI359" s="35">
        <v>0</v>
      </c>
      <c r="AJ359" s="35">
        <v>0</v>
      </c>
      <c r="AK359" s="35">
        <v>0</v>
      </c>
      <c r="AL359" s="35">
        <v>0</v>
      </c>
      <c r="AM359" s="35">
        <v>0</v>
      </c>
      <c r="AN359" s="35">
        <v>0</v>
      </c>
      <c r="AO359" s="35">
        <v>0</v>
      </c>
      <c r="AP359" s="35">
        <v>0</v>
      </c>
      <c r="AQ359" s="35">
        <v>0</v>
      </c>
      <c r="AR359" s="35">
        <v>0</v>
      </c>
      <c r="AS359" s="35">
        <v>0</v>
      </c>
      <c r="AT359" s="35">
        <v>0</v>
      </c>
      <c r="AU359" s="35">
        <v>0</v>
      </c>
      <c r="AV359" s="41">
        <f t="shared" si="20"/>
        <v>0</v>
      </c>
      <c r="AW359" s="41">
        <f>+U359-AV359</f>
        <v>0</v>
      </c>
    </row>
    <row r="360" spans="1:49" x14ac:dyDescent="0.3">
      <c r="A360" s="42" t="s">
        <v>3</v>
      </c>
      <c r="B360" s="43" t="s">
        <v>0</v>
      </c>
      <c r="C360" s="44" t="s">
        <v>423</v>
      </c>
      <c r="D360" s="45" t="s">
        <v>243</v>
      </c>
      <c r="E360" s="44" t="s">
        <v>19</v>
      </c>
      <c r="F360" s="44" t="s">
        <v>574</v>
      </c>
      <c r="G360" s="44" t="s">
        <v>7141</v>
      </c>
      <c r="H360" s="45" t="s">
        <v>91</v>
      </c>
      <c r="I360" s="45" t="s">
        <v>579</v>
      </c>
      <c r="J360" s="45" t="s">
        <v>455</v>
      </c>
      <c r="K360" s="45" t="s">
        <v>455</v>
      </c>
      <c r="L360" s="44" t="s">
        <v>455</v>
      </c>
      <c r="M360" s="44" t="s">
        <v>611</v>
      </c>
      <c r="N360" s="46" t="s">
        <v>275</v>
      </c>
      <c r="O360" s="45" t="s">
        <v>455</v>
      </c>
      <c r="P360" s="45" t="s">
        <v>393</v>
      </c>
      <c r="Q360" s="45" t="s">
        <v>84</v>
      </c>
      <c r="R360" s="47" t="s">
        <v>83</v>
      </c>
      <c r="S360" s="38" t="s">
        <v>85</v>
      </c>
      <c r="T360" s="39">
        <v>792</v>
      </c>
      <c r="U360" s="39">
        <v>0</v>
      </c>
      <c r="V360" s="34"/>
      <c r="W360" s="34"/>
      <c r="X360" s="39">
        <v>0</v>
      </c>
      <c r="Y360" s="50">
        <f>+IFERROR(X360/U360,0)</f>
        <v>0</v>
      </c>
      <c r="Z360" s="49">
        <f>+U360-X360</f>
        <v>0</v>
      </c>
      <c r="AA360" s="48"/>
      <c r="AB360" s="39">
        <v>0</v>
      </c>
      <c r="AC360" s="49">
        <v>0</v>
      </c>
      <c r="AD360" s="39">
        <v>0</v>
      </c>
      <c r="AE360" s="48"/>
      <c r="AF360" s="49">
        <v>0</v>
      </c>
      <c r="AG360" s="50">
        <f>+IFERROR(AF360/U360,0)</f>
        <v>0</v>
      </c>
      <c r="AH360" s="49">
        <f>+Tabla1[[#This Row],[PIM]]-Tabla1[[#This Row],[DEVENGADO2]]</f>
        <v>0</v>
      </c>
      <c r="AI360" s="35">
        <v>0</v>
      </c>
      <c r="AJ360" s="35">
        <v>0</v>
      </c>
      <c r="AK360" s="35">
        <v>0</v>
      </c>
      <c r="AL360" s="35">
        <v>0</v>
      </c>
      <c r="AM360" s="35">
        <v>0</v>
      </c>
      <c r="AN360" s="35">
        <v>0</v>
      </c>
      <c r="AO360" s="35">
        <v>0</v>
      </c>
      <c r="AP360" s="35">
        <v>0</v>
      </c>
      <c r="AQ360" s="35">
        <v>0</v>
      </c>
      <c r="AR360" s="35">
        <v>0</v>
      </c>
      <c r="AS360" s="35">
        <v>0</v>
      </c>
      <c r="AT360" s="35">
        <v>0</v>
      </c>
      <c r="AU360" s="35">
        <v>0</v>
      </c>
      <c r="AV360" s="41">
        <f t="shared" si="20"/>
        <v>0</v>
      </c>
      <c r="AW360" s="41">
        <f>+U360-AV360</f>
        <v>0</v>
      </c>
    </row>
    <row r="361" spans="1:49" x14ac:dyDescent="0.3">
      <c r="A361" s="42" t="s">
        <v>3</v>
      </c>
      <c r="B361" s="43" t="s">
        <v>0</v>
      </c>
      <c r="C361" s="44" t="s">
        <v>423</v>
      </c>
      <c r="D361" s="45" t="s">
        <v>243</v>
      </c>
      <c r="E361" s="44" t="s">
        <v>19</v>
      </c>
      <c r="F361" s="44" t="s">
        <v>574</v>
      </c>
      <c r="G361" s="44" t="s">
        <v>7141</v>
      </c>
      <c r="H361" s="45" t="s">
        <v>580</v>
      </c>
      <c r="I361" s="45" t="s">
        <v>579</v>
      </c>
      <c r="J361" s="45" t="s">
        <v>455</v>
      </c>
      <c r="K361" s="45" t="s">
        <v>455</v>
      </c>
      <c r="L361" s="44" t="s">
        <v>455</v>
      </c>
      <c r="M361" s="44" t="s">
        <v>611</v>
      </c>
      <c r="N361" s="46" t="s">
        <v>275</v>
      </c>
      <c r="O361" s="45" t="s">
        <v>455</v>
      </c>
      <c r="P361" s="45" t="s">
        <v>393</v>
      </c>
      <c r="Q361" s="45" t="s">
        <v>95</v>
      </c>
      <c r="R361" s="47" t="s">
        <v>25</v>
      </c>
      <c r="S361" s="38" t="s">
        <v>92</v>
      </c>
      <c r="T361" s="39">
        <v>21200</v>
      </c>
      <c r="U361" s="39">
        <v>15440</v>
      </c>
      <c r="V361" s="34"/>
      <c r="W361" s="34"/>
      <c r="X361" s="39">
        <v>15440</v>
      </c>
      <c r="Y361" s="50">
        <f>+IFERROR(X361/U361,0)</f>
        <v>1</v>
      </c>
      <c r="Z361" s="49">
        <f>+U361-X361</f>
        <v>0</v>
      </c>
      <c r="AA361" s="48"/>
      <c r="AB361" s="39">
        <v>12998</v>
      </c>
      <c r="AC361" s="49">
        <v>2442</v>
      </c>
      <c r="AD361" s="39">
        <v>2254.9300000000003</v>
      </c>
      <c r="AE361" s="48"/>
      <c r="AF361" s="49">
        <v>2254.9300000000003</v>
      </c>
      <c r="AG361" s="50">
        <f>+IFERROR(AF361/U361,0)</f>
        <v>0.14604468911917101</v>
      </c>
      <c r="AH361" s="49">
        <f>+Tabla1[[#This Row],[PIM]]-Tabla1[[#This Row],[DEVENGADO2]]</f>
        <v>13185.07</v>
      </c>
      <c r="AI361" s="35">
        <v>0</v>
      </c>
      <c r="AJ361" s="35">
        <v>0</v>
      </c>
      <c r="AK361" s="35">
        <v>953.05</v>
      </c>
      <c r="AL361" s="35">
        <v>0</v>
      </c>
      <c r="AM361" s="35">
        <v>0</v>
      </c>
      <c r="AN361" s="35">
        <v>0</v>
      </c>
      <c r="AO361" s="35">
        <v>1403.88</v>
      </c>
      <c r="AP361" s="35">
        <v>0</v>
      </c>
      <c r="AQ361" s="35">
        <v>1500</v>
      </c>
      <c r="AR361" s="35">
        <v>1500</v>
      </c>
      <c r="AS361" s="35">
        <v>1500</v>
      </c>
      <c r="AT361" s="35">
        <v>1500</v>
      </c>
      <c r="AU361" s="35">
        <v>7083.07</v>
      </c>
      <c r="AV361" s="41">
        <f t="shared" si="20"/>
        <v>15440</v>
      </c>
      <c r="AW361" s="41">
        <f>+U361-AV361</f>
        <v>0</v>
      </c>
    </row>
    <row r="362" spans="1:49" x14ac:dyDescent="0.3">
      <c r="A362" s="42" t="s">
        <v>3</v>
      </c>
      <c r="B362" s="43" t="s">
        <v>0</v>
      </c>
      <c r="C362" s="44" t="s">
        <v>423</v>
      </c>
      <c r="D362" s="45" t="s">
        <v>243</v>
      </c>
      <c r="E362" s="44" t="s">
        <v>19</v>
      </c>
      <c r="F362" s="44" t="s">
        <v>574</v>
      </c>
      <c r="G362" s="44" t="s">
        <v>7141</v>
      </c>
      <c r="H362" s="45" t="s">
        <v>580</v>
      </c>
      <c r="I362" s="45" t="s">
        <v>579</v>
      </c>
      <c r="J362" s="45" t="s">
        <v>455</v>
      </c>
      <c r="K362" s="45" t="s">
        <v>455</v>
      </c>
      <c r="L362" s="44" t="s">
        <v>455</v>
      </c>
      <c r="M362" s="44" t="s">
        <v>611</v>
      </c>
      <c r="N362" s="46" t="s">
        <v>275</v>
      </c>
      <c r="O362" s="45" t="s">
        <v>455</v>
      </c>
      <c r="P362" s="45" t="s">
        <v>393</v>
      </c>
      <c r="Q362" s="45" t="s">
        <v>96</v>
      </c>
      <c r="R362" s="47" t="s">
        <v>26</v>
      </c>
      <c r="S362" s="38" t="s">
        <v>93</v>
      </c>
      <c r="T362" s="39">
        <v>3520</v>
      </c>
      <c r="U362" s="39">
        <v>9280</v>
      </c>
      <c r="V362" s="34"/>
      <c r="W362" s="34"/>
      <c r="X362" s="39">
        <v>9280</v>
      </c>
      <c r="Y362" s="50">
        <f>+IFERROR(X362/U362,0)</f>
        <v>1</v>
      </c>
      <c r="Z362" s="49">
        <f>+U362-X362</f>
        <v>0</v>
      </c>
      <c r="AA362" s="48"/>
      <c r="AB362" s="39">
        <v>2324.4</v>
      </c>
      <c r="AC362" s="49">
        <v>6955.6</v>
      </c>
      <c r="AD362" s="39">
        <v>2324.3999999999996</v>
      </c>
      <c r="AE362" s="48"/>
      <c r="AF362" s="49">
        <v>2324.4</v>
      </c>
      <c r="AG362" s="50">
        <f>+IFERROR(AF362/U362,0)</f>
        <v>0.25047413793103451</v>
      </c>
      <c r="AH362" s="49">
        <f>+Tabla1[[#This Row],[PIM]]-Tabla1[[#This Row],[DEVENGADO2]]</f>
        <v>6955.6</v>
      </c>
      <c r="AI362" s="35">
        <v>0</v>
      </c>
      <c r="AJ362" s="35">
        <v>0</v>
      </c>
      <c r="AK362" s="35">
        <v>960</v>
      </c>
      <c r="AL362" s="35">
        <v>-68.2</v>
      </c>
      <c r="AM362" s="35">
        <v>0</v>
      </c>
      <c r="AN362" s="35">
        <v>0</v>
      </c>
      <c r="AO362" s="35">
        <v>1920</v>
      </c>
      <c r="AP362" s="35">
        <v>0</v>
      </c>
      <c r="AQ362" s="35">
        <v>640</v>
      </c>
      <c r="AR362" s="35">
        <v>640</v>
      </c>
      <c r="AS362" s="35">
        <v>640</v>
      </c>
      <c r="AT362" s="35">
        <v>640</v>
      </c>
      <c r="AU362" s="35">
        <v>3908.2</v>
      </c>
      <c r="AV362" s="41">
        <f t="shared" si="20"/>
        <v>9280</v>
      </c>
      <c r="AW362" s="41">
        <f>+U362-AV362</f>
        <v>0</v>
      </c>
    </row>
    <row r="363" spans="1:49" x14ac:dyDescent="0.3">
      <c r="A363" s="42" t="s">
        <v>3</v>
      </c>
      <c r="B363" s="43" t="s">
        <v>0</v>
      </c>
      <c r="C363" s="44" t="s">
        <v>423</v>
      </c>
      <c r="D363" s="45" t="s">
        <v>243</v>
      </c>
      <c r="E363" s="44" t="s">
        <v>19</v>
      </c>
      <c r="F363" s="44" t="s">
        <v>574</v>
      </c>
      <c r="G363" s="44" t="s">
        <v>7141</v>
      </c>
      <c r="H363" s="45" t="s">
        <v>170</v>
      </c>
      <c r="I363" s="45" t="s">
        <v>579</v>
      </c>
      <c r="J363" s="45" t="s">
        <v>455</v>
      </c>
      <c r="K363" s="45" t="s">
        <v>455</v>
      </c>
      <c r="L363" s="44" t="s">
        <v>455</v>
      </c>
      <c r="M363" s="44" t="s">
        <v>611</v>
      </c>
      <c r="N363" s="46" t="s">
        <v>275</v>
      </c>
      <c r="O363" s="45" t="s">
        <v>455</v>
      </c>
      <c r="P363" s="45" t="s">
        <v>393</v>
      </c>
      <c r="Q363" s="45" t="s">
        <v>146</v>
      </c>
      <c r="R363" s="47" t="s">
        <v>145</v>
      </c>
      <c r="S363" s="38" t="s">
        <v>147</v>
      </c>
      <c r="T363" s="39">
        <v>0</v>
      </c>
      <c r="U363" s="39">
        <v>48609</v>
      </c>
      <c r="V363" s="34"/>
      <c r="W363" s="34"/>
      <c r="X363" s="39">
        <v>47282.61</v>
      </c>
      <c r="Y363" s="50">
        <f>+IFERROR(X363/U363,0)</f>
        <v>0.97271307782509409</v>
      </c>
      <c r="Z363" s="49">
        <f>+U363-X363</f>
        <v>1326.3899999999994</v>
      </c>
      <c r="AA363" s="48"/>
      <c r="AB363" s="39">
        <v>47282.61</v>
      </c>
      <c r="AC363" s="49">
        <v>1326.3899999999994</v>
      </c>
      <c r="AD363" s="39">
        <v>47282.61</v>
      </c>
      <c r="AE363" s="48"/>
      <c r="AF363" s="49">
        <v>47282.61</v>
      </c>
      <c r="AG363" s="50">
        <f>+IFERROR(AF363/U363,0)</f>
        <v>0.97271307782509409</v>
      </c>
      <c r="AH363" s="49">
        <f>+Tabla1[[#This Row],[PIM]]-Tabla1[[#This Row],[DEVENGADO2]]</f>
        <v>1326.3899999999994</v>
      </c>
      <c r="AI363" s="35">
        <v>0</v>
      </c>
      <c r="AJ363" s="35">
        <v>0</v>
      </c>
      <c r="AK363" s="35">
        <v>0</v>
      </c>
      <c r="AL363" s="35">
        <v>0</v>
      </c>
      <c r="AM363" s="35">
        <v>0</v>
      </c>
      <c r="AN363" s="35">
        <v>0</v>
      </c>
      <c r="AO363" s="35">
        <v>47282.61</v>
      </c>
      <c r="AP363" s="35">
        <v>0</v>
      </c>
      <c r="AQ363" s="35">
        <v>0</v>
      </c>
      <c r="AR363" s="35">
        <v>0</v>
      </c>
      <c r="AS363" s="35">
        <v>1326.3899999999994</v>
      </c>
      <c r="AT363" s="35">
        <v>0</v>
      </c>
      <c r="AU363" s="35">
        <v>0</v>
      </c>
      <c r="AV363" s="41">
        <f t="shared" si="20"/>
        <v>48609</v>
      </c>
      <c r="AW363" s="41">
        <f>+U363-AV363</f>
        <v>0</v>
      </c>
    </row>
    <row r="364" spans="1:49" x14ac:dyDescent="0.3">
      <c r="A364" s="42" t="s">
        <v>3</v>
      </c>
      <c r="B364" s="43" t="s">
        <v>0</v>
      </c>
      <c r="C364" s="44" t="s">
        <v>423</v>
      </c>
      <c r="D364" s="45" t="s">
        <v>243</v>
      </c>
      <c r="E364" s="44" t="s">
        <v>19</v>
      </c>
      <c r="F364" s="44" t="s">
        <v>574</v>
      </c>
      <c r="G364" s="44" t="s">
        <v>7141</v>
      </c>
      <c r="H364" s="45" t="s">
        <v>148</v>
      </c>
      <c r="I364" s="45" t="s">
        <v>579</v>
      </c>
      <c r="J364" s="45" t="s">
        <v>455</v>
      </c>
      <c r="K364" s="45" t="s">
        <v>455</v>
      </c>
      <c r="L364" s="44" t="s">
        <v>455</v>
      </c>
      <c r="M364" s="44" t="s">
        <v>611</v>
      </c>
      <c r="N364" s="46" t="s">
        <v>275</v>
      </c>
      <c r="O364" s="45" t="s">
        <v>455</v>
      </c>
      <c r="P364" s="45" t="s">
        <v>393</v>
      </c>
      <c r="Q364" s="45" t="s">
        <v>150</v>
      </c>
      <c r="R364" s="47" t="s">
        <v>149</v>
      </c>
      <c r="S364" s="38" t="s">
        <v>151</v>
      </c>
      <c r="T364" s="39">
        <v>50000</v>
      </c>
      <c r="U364" s="39">
        <v>50000</v>
      </c>
      <c r="V364" s="34"/>
      <c r="W364" s="34"/>
      <c r="X364" s="39">
        <v>9736.4500000000007</v>
      </c>
      <c r="Y364" s="50">
        <f>+IFERROR(X364/U364,0)</f>
        <v>0.19472900000000001</v>
      </c>
      <c r="Z364" s="49">
        <f>+U364-X364</f>
        <v>40263.550000000003</v>
      </c>
      <c r="AA364" s="48"/>
      <c r="AB364" s="39">
        <v>9736.4500000000007</v>
      </c>
      <c r="AC364" s="49">
        <v>40263.550000000003</v>
      </c>
      <c r="AD364" s="39">
        <v>9736.4500000000007</v>
      </c>
      <c r="AE364" s="48"/>
      <c r="AF364" s="49">
        <v>9736.4500000000007</v>
      </c>
      <c r="AG364" s="50">
        <f>+IFERROR(AF364/U364,0)</f>
        <v>0.19472900000000001</v>
      </c>
      <c r="AH364" s="49">
        <f>+Tabla1[[#This Row],[PIM]]-Tabla1[[#This Row],[DEVENGADO2]]</f>
        <v>40263.550000000003</v>
      </c>
      <c r="AI364" s="35">
        <v>0</v>
      </c>
      <c r="AJ364" s="35">
        <v>0</v>
      </c>
      <c r="AK364" s="35">
        <v>0</v>
      </c>
      <c r="AL364" s="35">
        <v>811.25</v>
      </c>
      <c r="AM364" s="35">
        <v>8925.2000000000007</v>
      </c>
      <c r="AN364" s="35">
        <v>0</v>
      </c>
      <c r="AO364" s="35">
        <v>0</v>
      </c>
      <c r="AP364" s="35">
        <v>0</v>
      </c>
      <c r="AQ364" s="35">
        <v>40263.550000000003</v>
      </c>
      <c r="AR364" s="35">
        <v>0</v>
      </c>
      <c r="AS364" s="35">
        <v>0</v>
      </c>
      <c r="AT364" s="35">
        <v>0</v>
      </c>
      <c r="AU364" s="35">
        <v>0</v>
      </c>
      <c r="AV364" s="41">
        <f t="shared" si="20"/>
        <v>50000</v>
      </c>
      <c r="AW364" s="41">
        <f>+U364-AV364</f>
        <v>0</v>
      </c>
    </row>
    <row r="365" spans="1:49" x14ac:dyDescent="0.3">
      <c r="A365" s="42" t="s">
        <v>3</v>
      </c>
      <c r="B365" s="43" t="s">
        <v>0</v>
      </c>
      <c r="C365" s="44" t="s">
        <v>423</v>
      </c>
      <c r="D365" s="45" t="s">
        <v>243</v>
      </c>
      <c r="E365" s="44" t="s">
        <v>19</v>
      </c>
      <c r="F365" s="44" t="s">
        <v>574</v>
      </c>
      <c r="G365" s="44" t="s">
        <v>7141</v>
      </c>
      <c r="H365" s="45" t="s">
        <v>170</v>
      </c>
      <c r="I365" s="45" t="s">
        <v>579</v>
      </c>
      <c r="J365" s="45" t="s">
        <v>455</v>
      </c>
      <c r="K365" s="45" t="s">
        <v>455</v>
      </c>
      <c r="L365" s="44" t="s">
        <v>455</v>
      </c>
      <c r="M365" s="44" t="s">
        <v>611</v>
      </c>
      <c r="N365" s="46" t="s">
        <v>275</v>
      </c>
      <c r="O365" s="45" t="s">
        <v>455</v>
      </c>
      <c r="P365" s="45" t="s">
        <v>393</v>
      </c>
      <c r="Q365" s="45" t="s">
        <v>165</v>
      </c>
      <c r="R365" s="47" t="s">
        <v>164</v>
      </c>
      <c r="S365" s="38" t="s">
        <v>166</v>
      </c>
      <c r="T365" s="39">
        <v>48000</v>
      </c>
      <c r="U365" s="39">
        <v>48000</v>
      </c>
      <c r="V365" s="34"/>
      <c r="W365" s="34"/>
      <c r="X365" s="39">
        <v>0</v>
      </c>
      <c r="Y365" s="50">
        <f>+IFERROR(X365/U365,0)</f>
        <v>0</v>
      </c>
      <c r="Z365" s="49">
        <f>+U365-X365</f>
        <v>48000</v>
      </c>
      <c r="AA365" s="48"/>
      <c r="AB365" s="39">
        <v>0</v>
      </c>
      <c r="AC365" s="49">
        <v>48000</v>
      </c>
      <c r="AD365" s="39">
        <v>0</v>
      </c>
      <c r="AE365" s="48"/>
      <c r="AF365" s="49">
        <v>0</v>
      </c>
      <c r="AG365" s="50">
        <f>+IFERROR(AF365/U365,0)</f>
        <v>0</v>
      </c>
      <c r="AH365" s="49">
        <f>+Tabla1[[#This Row],[PIM]]-Tabla1[[#This Row],[DEVENGADO2]]</f>
        <v>48000</v>
      </c>
      <c r="AI365" s="35">
        <v>0</v>
      </c>
      <c r="AJ365" s="35">
        <v>0</v>
      </c>
      <c r="AK365" s="35">
        <v>0</v>
      </c>
      <c r="AL365" s="35">
        <v>0</v>
      </c>
      <c r="AM365" s="35">
        <v>0</v>
      </c>
      <c r="AN365" s="35">
        <v>0</v>
      </c>
      <c r="AO365" s="35">
        <v>0</v>
      </c>
      <c r="AP365" s="35">
        <v>0</v>
      </c>
      <c r="AQ365" s="35">
        <v>6000</v>
      </c>
      <c r="AR365" s="35">
        <v>6000</v>
      </c>
      <c r="AS365" s="35">
        <v>12000</v>
      </c>
      <c r="AT365" s="35">
        <v>12000</v>
      </c>
      <c r="AU365" s="35">
        <v>12000</v>
      </c>
      <c r="AV365" s="41">
        <f t="shared" si="20"/>
        <v>48000</v>
      </c>
      <c r="AW365" s="41">
        <f>+U365-AV365</f>
        <v>0</v>
      </c>
    </row>
    <row r="366" spans="1:49" x14ac:dyDescent="0.3">
      <c r="A366" s="42" t="s">
        <v>3</v>
      </c>
      <c r="B366" s="43" t="s">
        <v>0</v>
      </c>
      <c r="C366" s="44" t="s">
        <v>423</v>
      </c>
      <c r="D366" s="45" t="s">
        <v>243</v>
      </c>
      <c r="E366" s="44" t="s">
        <v>19</v>
      </c>
      <c r="F366" s="44" t="s">
        <v>574</v>
      </c>
      <c r="G366" s="44" t="s">
        <v>7141</v>
      </c>
      <c r="H366" s="45" t="s">
        <v>614</v>
      </c>
      <c r="I366" s="45" t="s">
        <v>579</v>
      </c>
      <c r="J366" s="45" t="s">
        <v>455</v>
      </c>
      <c r="K366" s="45" t="s">
        <v>455</v>
      </c>
      <c r="L366" s="44" t="s">
        <v>455</v>
      </c>
      <c r="M366" s="44" t="s">
        <v>611</v>
      </c>
      <c r="N366" s="46" t="s">
        <v>275</v>
      </c>
      <c r="O366" s="45" t="s">
        <v>455</v>
      </c>
      <c r="P366" s="45" t="s">
        <v>393</v>
      </c>
      <c r="Q366" s="45" t="s">
        <v>189</v>
      </c>
      <c r="R366" s="47" t="s">
        <v>188</v>
      </c>
      <c r="S366" s="38" t="s">
        <v>190</v>
      </c>
      <c r="T366" s="39">
        <v>30000</v>
      </c>
      <c r="U366" s="39">
        <v>60000</v>
      </c>
      <c r="V366" s="34"/>
      <c r="W366" s="34"/>
      <c r="X366" s="39">
        <v>22800</v>
      </c>
      <c r="Y366" s="50">
        <f>+IFERROR(X366/U366,0)</f>
        <v>0.38</v>
      </c>
      <c r="Z366" s="49">
        <f>+U366-X366</f>
        <v>37200</v>
      </c>
      <c r="AA366" s="48"/>
      <c r="AB366" s="39">
        <v>22800</v>
      </c>
      <c r="AC366" s="49">
        <v>37200</v>
      </c>
      <c r="AD366" s="39">
        <v>22800</v>
      </c>
      <c r="AE366" s="48"/>
      <c r="AF366" s="49">
        <v>10800</v>
      </c>
      <c r="AG366" s="50">
        <f>+IFERROR(AF366/U366,0)</f>
        <v>0.18</v>
      </c>
      <c r="AH366" s="49">
        <f>+Tabla1[[#This Row],[PIM]]-Tabla1[[#This Row],[DEVENGADO2]]</f>
        <v>49200</v>
      </c>
      <c r="AI366" s="35">
        <v>0</v>
      </c>
      <c r="AJ366" s="35">
        <v>0</v>
      </c>
      <c r="AK366" s="35">
        <v>0</v>
      </c>
      <c r="AL366" s="35">
        <v>0</v>
      </c>
      <c r="AM366" s="35">
        <v>0</v>
      </c>
      <c r="AN366" s="35">
        <v>0</v>
      </c>
      <c r="AO366" s="35">
        <v>10800</v>
      </c>
      <c r="AP366" s="35">
        <v>0</v>
      </c>
      <c r="AQ366" s="35">
        <v>0</v>
      </c>
      <c r="AR366" s="35">
        <v>30000</v>
      </c>
      <c r="AS366" s="35">
        <v>0</v>
      </c>
      <c r="AT366" s="35">
        <v>0</v>
      </c>
      <c r="AU366" s="35">
        <v>19200</v>
      </c>
      <c r="AV366" s="41">
        <f t="shared" si="20"/>
        <v>60000</v>
      </c>
      <c r="AW366" s="41">
        <f>+U366-AV366</f>
        <v>0</v>
      </c>
    </row>
    <row r="367" spans="1:49" x14ac:dyDescent="0.3">
      <c r="A367" s="42" t="s">
        <v>3</v>
      </c>
      <c r="B367" s="43" t="s">
        <v>0</v>
      </c>
      <c r="C367" s="44" t="s">
        <v>423</v>
      </c>
      <c r="D367" s="45" t="s">
        <v>243</v>
      </c>
      <c r="E367" s="44" t="s">
        <v>19</v>
      </c>
      <c r="F367" s="44" t="s">
        <v>574</v>
      </c>
      <c r="G367" s="44" t="s">
        <v>7141</v>
      </c>
      <c r="H367" s="45" t="s">
        <v>615</v>
      </c>
      <c r="I367" s="45" t="s">
        <v>579</v>
      </c>
      <c r="J367" s="45" t="s">
        <v>455</v>
      </c>
      <c r="K367" s="45" t="s">
        <v>455</v>
      </c>
      <c r="L367" s="44" t="s">
        <v>455</v>
      </c>
      <c r="M367" s="44" t="s">
        <v>611</v>
      </c>
      <c r="N367" s="46" t="s">
        <v>275</v>
      </c>
      <c r="O367" s="45" t="s">
        <v>455</v>
      </c>
      <c r="P367" s="45" t="s">
        <v>393</v>
      </c>
      <c r="Q367" s="45" t="s">
        <v>195</v>
      </c>
      <c r="R367" s="47" t="s">
        <v>194</v>
      </c>
      <c r="S367" s="38" t="s">
        <v>196</v>
      </c>
      <c r="T367" s="39">
        <v>151420</v>
      </c>
      <c r="U367" s="39">
        <v>151420</v>
      </c>
      <c r="V367" s="34"/>
      <c r="W367" s="34"/>
      <c r="X367" s="39">
        <v>0</v>
      </c>
      <c r="Y367" s="50">
        <f>+IFERROR(X367/U367,0)</f>
        <v>0</v>
      </c>
      <c r="Z367" s="49">
        <f>+U367-X367</f>
        <v>151420</v>
      </c>
      <c r="AA367" s="48"/>
      <c r="AB367" s="39">
        <v>0</v>
      </c>
      <c r="AC367" s="49">
        <v>151420</v>
      </c>
      <c r="AD367" s="39">
        <v>0</v>
      </c>
      <c r="AE367" s="48"/>
      <c r="AF367" s="49">
        <v>0</v>
      </c>
      <c r="AG367" s="50">
        <f>+IFERROR(AF367/U367,0)</f>
        <v>0</v>
      </c>
      <c r="AH367" s="49">
        <f>+Tabla1[[#This Row],[PIM]]-Tabla1[[#This Row],[DEVENGADO2]]</f>
        <v>151420</v>
      </c>
      <c r="AI367" s="35">
        <v>0</v>
      </c>
      <c r="AJ367" s="35">
        <v>0</v>
      </c>
      <c r="AK367" s="35">
        <v>0</v>
      </c>
      <c r="AL367" s="35">
        <v>0</v>
      </c>
      <c r="AM367" s="35">
        <v>0</v>
      </c>
      <c r="AN367" s="35">
        <v>0</v>
      </c>
      <c r="AO367" s="35">
        <v>0</v>
      </c>
      <c r="AP367" s="35">
        <v>0</v>
      </c>
      <c r="AQ367" s="35">
        <v>75710</v>
      </c>
      <c r="AR367" s="35">
        <v>0</v>
      </c>
      <c r="AS367" s="35">
        <v>0</v>
      </c>
      <c r="AT367" s="35">
        <v>0</v>
      </c>
      <c r="AU367" s="35">
        <v>75710</v>
      </c>
      <c r="AV367" s="41">
        <f t="shared" si="20"/>
        <v>151420</v>
      </c>
      <c r="AW367" s="41">
        <f>+U367-AV367</f>
        <v>0</v>
      </c>
    </row>
    <row r="368" spans="1:49" x14ac:dyDescent="0.3">
      <c r="A368" s="42" t="s">
        <v>3</v>
      </c>
      <c r="B368" s="43" t="s">
        <v>0</v>
      </c>
      <c r="C368" s="44" t="s">
        <v>423</v>
      </c>
      <c r="D368" s="45" t="s">
        <v>243</v>
      </c>
      <c r="E368" s="44" t="s">
        <v>19</v>
      </c>
      <c r="F368" s="44" t="s">
        <v>574</v>
      </c>
      <c r="G368" s="44" t="s">
        <v>7141</v>
      </c>
      <c r="H368" s="45" t="s">
        <v>615</v>
      </c>
      <c r="I368" s="45" t="s">
        <v>579</v>
      </c>
      <c r="J368" s="45" t="s">
        <v>455</v>
      </c>
      <c r="K368" s="45" t="s">
        <v>455</v>
      </c>
      <c r="L368" s="44" t="s">
        <v>455</v>
      </c>
      <c r="M368" s="44" t="s">
        <v>611</v>
      </c>
      <c r="N368" s="46" t="s">
        <v>275</v>
      </c>
      <c r="O368" s="45" t="s">
        <v>455</v>
      </c>
      <c r="P368" s="45" t="s">
        <v>393</v>
      </c>
      <c r="Q368" s="45" t="s">
        <v>198</v>
      </c>
      <c r="R368" s="47" t="s">
        <v>197</v>
      </c>
      <c r="S368" s="38" t="s">
        <v>199</v>
      </c>
      <c r="T368" s="39">
        <v>38400</v>
      </c>
      <c r="U368" s="39">
        <v>0</v>
      </c>
      <c r="V368" s="34"/>
      <c r="W368" s="34"/>
      <c r="X368" s="39">
        <v>0</v>
      </c>
      <c r="Y368" s="50">
        <f>+IFERROR(X368/U368,0)</f>
        <v>0</v>
      </c>
      <c r="Z368" s="49">
        <f>+U368-X368</f>
        <v>0</v>
      </c>
      <c r="AA368" s="48"/>
      <c r="AB368" s="39">
        <v>0</v>
      </c>
      <c r="AC368" s="49">
        <v>0</v>
      </c>
      <c r="AD368" s="39">
        <v>0</v>
      </c>
      <c r="AE368" s="48"/>
      <c r="AF368" s="49">
        <v>0</v>
      </c>
      <c r="AG368" s="50">
        <f>+IFERROR(AF368/U368,0)</f>
        <v>0</v>
      </c>
      <c r="AH368" s="49">
        <f>+Tabla1[[#This Row],[PIM]]-Tabla1[[#This Row],[DEVENGADO2]]</f>
        <v>0</v>
      </c>
      <c r="AI368" s="35">
        <v>0</v>
      </c>
      <c r="AJ368" s="35">
        <v>0</v>
      </c>
      <c r="AK368" s="35">
        <v>0</v>
      </c>
      <c r="AL368" s="35">
        <v>0</v>
      </c>
      <c r="AM368" s="35">
        <v>0</v>
      </c>
      <c r="AN368" s="35">
        <v>0</v>
      </c>
      <c r="AO368" s="35">
        <v>0</v>
      </c>
      <c r="AP368" s="35">
        <v>0</v>
      </c>
      <c r="AQ368" s="35">
        <v>0</v>
      </c>
      <c r="AR368" s="35">
        <v>0</v>
      </c>
      <c r="AS368" s="35">
        <v>0</v>
      </c>
      <c r="AT368" s="35">
        <v>0</v>
      </c>
      <c r="AU368" s="35">
        <v>0</v>
      </c>
      <c r="AV368" s="41">
        <f t="shared" si="20"/>
        <v>0</v>
      </c>
      <c r="AW368" s="41">
        <f>+U368-AV368</f>
        <v>0</v>
      </c>
    </row>
    <row r="369" spans="1:49" x14ac:dyDescent="0.3">
      <c r="A369" s="42" t="s">
        <v>3</v>
      </c>
      <c r="B369" s="43" t="s">
        <v>0</v>
      </c>
      <c r="C369" s="44" t="s">
        <v>423</v>
      </c>
      <c r="D369" s="45" t="s">
        <v>243</v>
      </c>
      <c r="E369" s="44" t="s">
        <v>19</v>
      </c>
      <c r="F369" s="44" t="s">
        <v>574</v>
      </c>
      <c r="G369" s="44" t="s">
        <v>7141</v>
      </c>
      <c r="H369" s="45" t="s">
        <v>422</v>
      </c>
      <c r="I369" s="45" t="s">
        <v>579</v>
      </c>
      <c r="J369" s="45" t="s">
        <v>455</v>
      </c>
      <c r="K369" s="45" t="s">
        <v>455</v>
      </c>
      <c r="L369" s="44" t="s">
        <v>455</v>
      </c>
      <c r="M369" s="44" t="s">
        <v>611</v>
      </c>
      <c r="N369" s="46" t="s">
        <v>275</v>
      </c>
      <c r="O369" s="45" t="s">
        <v>455</v>
      </c>
      <c r="P369" s="45" t="s">
        <v>393</v>
      </c>
      <c r="Q369" s="45" t="s">
        <v>585</v>
      </c>
      <c r="R369" s="47" t="s">
        <v>200</v>
      </c>
      <c r="S369" s="38" t="s">
        <v>586</v>
      </c>
      <c r="T369" s="39">
        <v>349800</v>
      </c>
      <c r="U369" s="39">
        <v>488431</v>
      </c>
      <c r="V369" s="34"/>
      <c r="W369" s="34"/>
      <c r="X369" s="39">
        <v>488431</v>
      </c>
      <c r="Y369" s="50">
        <f>+IFERROR(X369/U369,0)</f>
        <v>1</v>
      </c>
      <c r="Z369" s="49">
        <f>+U369-X369</f>
        <v>0</v>
      </c>
      <c r="AA369" s="48"/>
      <c r="AB369" s="39">
        <v>488431</v>
      </c>
      <c r="AC369" s="49">
        <v>0</v>
      </c>
      <c r="AD369" s="39">
        <v>483931</v>
      </c>
      <c r="AE369" s="48"/>
      <c r="AF369" s="49">
        <v>365500</v>
      </c>
      <c r="AG369" s="50">
        <f>+IFERROR(AF369/U369,0)</f>
        <v>0.74831450092234109</v>
      </c>
      <c r="AH369" s="49">
        <f>+Tabla1[[#This Row],[PIM]]-Tabla1[[#This Row],[DEVENGADO2]]</f>
        <v>122931</v>
      </c>
      <c r="AI369" s="35">
        <v>0</v>
      </c>
      <c r="AJ369" s="35">
        <v>51000</v>
      </c>
      <c r="AK369" s="35">
        <v>75500</v>
      </c>
      <c r="AL369" s="35">
        <v>63500</v>
      </c>
      <c r="AM369" s="35">
        <v>56000</v>
      </c>
      <c r="AN369" s="35">
        <v>51000</v>
      </c>
      <c r="AO369" s="35">
        <v>68500</v>
      </c>
      <c r="AP369" s="35">
        <v>0</v>
      </c>
      <c r="AQ369" s="35">
        <v>9000</v>
      </c>
      <c r="AR369" s="35">
        <v>38015</v>
      </c>
      <c r="AS369" s="35">
        <v>31900</v>
      </c>
      <c r="AT369" s="35">
        <v>44016</v>
      </c>
      <c r="AU369" s="35">
        <v>0</v>
      </c>
      <c r="AV369" s="41">
        <f t="shared" si="20"/>
        <v>488431</v>
      </c>
      <c r="AW369" s="41">
        <f>+U369-AV369</f>
        <v>0</v>
      </c>
    </row>
    <row r="370" spans="1:49" x14ac:dyDescent="0.3">
      <c r="A370" s="42" t="s">
        <v>3</v>
      </c>
      <c r="B370" s="43" t="s">
        <v>0</v>
      </c>
      <c r="C370" s="44" t="s">
        <v>423</v>
      </c>
      <c r="D370" s="45" t="s">
        <v>243</v>
      </c>
      <c r="E370" s="44" t="s">
        <v>19</v>
      </c>
      <c r="F370" s="44" t="s">
        <v>574</v>
      </c>
      <c r="G370" s="44" t="s">
        <v>7141</v>
      </c>
      <c r="H370" s="45" t="s">
        <v>616</v>
      </c>
      <c r="I370" s="45" t="s">
        <v>269</v>
      </c>
      <c r="J370" s="45" t="s">
        <v>455</v>
      </c>
      <c r="K370" s="45" t="s">
        <v>455</v>
      </c>
      <c r="L370" s="44" t="s">
        <v>455</v>
      </c>
      <c r="M370" s="44" t="s">
        <v>611</v>
      </c>
      <c r="N370" s="46" t="s">
        <v>275</v>
      </c>
      <c r="O370" s="45" t="s">
        <v>455</v>
      </c>
      <c r="P370" s="45" t="s">
        <v>398</v>
      </c>
      <c r="Q370" s="45" t="s">
        <v>231</v>
      </c>
      <c r="R370" s="47" t="s">
        <v>230</v>
      </c>
      <c r="S370" s="38" t="s">
        <v>232</v>
      </c>
      <c r="T370" s="39">
        <v>0</v>
      </c>
      <c r="U370" s="39">
        <v>0</v>
      </c>
      <c r="V370" s="34"/>
      <c r="W370" s="34"/>
      <c r="X370" s="39">
        <v>0</v>
      </c>
      <c r="Y370" s="50">
        <f>+IFERROR(X370/U370,0)</f>
        <v>0</v>
      </c>
      <c r="Z370" s="49">
        <f>+U370-X370</f>
        <v>0</v>
      </c>
      <c r="AA370" s="48"/>
      <c r="AB370" s="39">
        <v>0</v>
      </c>
      <c r="AC370" s="49">
        <v>0</v>
      </c>
      <c r="AD370" s="39">
        <v>0</v>
      </c>
      <c r="AE370" s="48"/>
      <c r="AF370" s="49">
        <v>0</v>
      </c>
      <c r="AG370" s="50">
        <f>+IFERROR(AF370/U370,0)</f>
        <v>0</v>
      </c>
      <c r="AH370" s="49">
        <f>+Tabla1[[#This Row],[PIM]]-Tabla1[[#This Row],[DEVENGADO2]]</f>
        <v>0</v>
      </c>
      <c r="AI370" s="35">
        <v>0</v>
      </c>
      <c r="AJ370" s="35">
        <v>0</v>
      </c>
      <c r="AK370" s="35">
        <v>0</v>
      </c>
      <c r="AL370" s="35">
        <v>0</v>
      </c>
      <c r="AM370" s="35">
        <v>0</v>
      </c>
      <c r="AN370" s="35">
        <v>0</v>
      </c>
      <c r="AO370" s="35">
        <v>0</v>
      </c>
      <c r="AP370" s="35">
        <v>0</v>
      </c>
      <c r="AQ370" s="35">
        <v>0</v>
      </c>
      <c r="AR370" s="35">
        <v>0</v>
      </c>
      <c r="AS370" s="35">
        <v>0</v>
      </c>
      <c r="AT370" s="35">
        <v>0</v>
      </c>
      <c r="AU370" s="35">
        <v>0</v>
      </c>
      <c r="AV370" s="41">
        <f t="shared" si="20"/>
        <v>0</v>
      </c>
      <c r="AW370" s="41">
        <f>+U370-AV370</f>
        <v>0</v>
      </c>
    </row>
    <row r="371" spans="1:49" x14ac:dyDescent="0.3">
      <c r="A371" s="42" t="s">
        <v>3</v>
      </c>
      <c r="B371" s="43" t="s">
        <v>0</v>
      </c>
      <c r="C371" s="44" t="s">
        <v>423</v>
      </c>
      <c r="D371" s="45" t="s">
        <v>243</v>
      </c>
      <c r="E371" s="44" t="s">
        <v>19</v>
      </c>
      <c r="F371" s="44" t="s">
        <v>574</v>
      </c>
      <c r="G371" s="44" t="s">
        <v>7142</v>
      </c>
      <c r="H371" s="45" t="s">
        <v>4</v>
      </c>
      <c r="I371" s="45" t="s">
        <v>269</v>
      </c>
      <c r="J371" s="45" t="s">
        <v>429</v>
      </c>
      <c r="K371" s="45" t="s">
        <v>429</v>
      </c>
      <c r="L371" s="44" t="s">
        <v>429</v>
      </c>
      <c r="M371" s="44" t="s">
        <v>617</v>
      </c>
      <c r="N371" s="46" t="s">
        <v>277</v>
      </c>
      <c r="O371" s="45" t="s">
        <v>429</v>
      </c>
      <c r="P371" s="45" t="s">
        <v>397</v>
      </c>
      <c r="Q371" s="45" t="s">
        <v>415</v>
      </c>
      <c r="R371" s="47" t="s">
        <v>526</v>
      </c>
      <c r="S371" s="38" t="s">
        <v>575</v>
      </c>
      <c r="T371" s="39">
        <v>4200</v>
      </c>
      <c r="U371" s="39">
        <v>4200</v>
      </c>
      <c r="V371" s="34"/>
      <c r="W371" s="34"/>
      <c r="X371" s="39">
        <v>4200</v>
      </c>
      <c r="Y371" s="50">
        <f>+IFERROR(X371/U371,0)</f>
        <v>1</v>
      </c>
      <c r="Z371" s="49">
        <f>+U371-X371</f>
        <v>0</v>
      </c>
      <c r="AA371" s="48"/>
      <c r="AB371" s="39">
        <v>4200</v>
      </c>
      <c r="AC371" s="49">
        <v>0</v>
      </c>
      <c r="AD371" s="39">
        <v>0</v>
      </c>
      <c r="AE371" s="48"/>
      <c r="AF371" s="49">
        <v>0</v>
      </c>
      <c r="AG371" s="50">
        <f>+IFERROR(AF371/U371,0)</f>
        <v>0</v>
      </c>
      <c r="AH371" s="49">
        <f>+Tabla1[[#This Row],[PIM]]-Tabla1[[#This Row],[DEVENGADO2]]</f>
        <v>4200</v>
      </c>
      <c r="AI371" s="35">
        <v>0</v>
      </c>
      <c r="AJ371" s="35">
        <v>0</v>
      </c>
      <c r="AK371" s="35">
        <v>0</v>
      </c>
      <c r="AL371" s="35">
        <v>0</v>
      </c>
      <c r="AM371" s="35">
        <v>0</v>
      </c>
      <c r="AN371" s="35">
        <v>0</v>
      </c>
      <c r="AO371" s="35">
        <v>0</v>
      </c>
      <c r="AP371" s="35">
        <v>2100</v>
      </c>
      <c r="AQ371" s="35">
        <v>0</v>
      </c>
      <c r="AR371" s="35">
        <v>0</v>
      </c>
      <c r="AS371" s="35">
        <v>0</v>
      </c>
      <c r="AT371" s="35">
        <v>0</v>
      </c>
      <c r="AU371" s="35">
        <v>2100</v>
      </c>
      <c r="AV371" s="41">
        <f t="shared" si="20"/>
        <v>4200</v>
      </c>
      <c r="AW371" s="41">
        <f>+U371-AV371</f>
        <v>0</v>
      </c>
    </row>
    <row r="372" spans="1:49" x14ac:dyDescent="0.3">
      <c r="A372" s="42" t="s">
        <v>3</v>
      </c>
      <c r="B372" s="43" t="s">
        <v>0</v>
      </c>
      <c r="C372" s="44" t="s">
        <v>423</v>
      </c>
      <c r="D372" s="45" t="s">
        <v>243</v>
      </c>
      <c r="E372" s="44" t="s">
        <v>19</v>
      </c>
      <c r="F372" s="44" t="s">
        <v>574</v>
      </c>
      <c r="G372" s="44" t="s">
        <v>7142</v>
      </c>
      <c r="H372" s="45" t="s">
        <v>4</v>
      </c>
      <c r="I372" s="45" t="s">
        <v>269</v>
      </c>
      <c r="J372" s="45" t="s">
        <v>429</v>
      </c>
      <c r="K372" s="45" t="s">
        <v>429</v>
      </c>
      <c r="L372" s="44" t="s">
        <v>429</v>
      </c>
      <c r="M372" s="44" t="s">
        <v>617</v>
      </c>
      <c r="N372" s="46" t="s">
        <v>277</v>
      </c>
      <c r="O372" s="45" t="s">
        <v>429</v>
      </c>
      <c r="P372" s="45" t="s">
        <v>397</v>
      </c>
      <c r="Q372" s="45" t="s">
        <v>416</v>
      </c>
      <c r="R372" s="47" t="s">
        <v>528</v>
      </c>
      <c r="S372" s="38" t="s">
        <v>576</v>
      </c>
      <c r="T372" s="39">
        <v>363850</v>
      </c>
      <c r="U372" s="39">
        <v>368455</v>
      </c>
      <c r="V372" s="34"/>
      <c r="W372" s="34"/>
      <c r="X372" s="39">
        <v>368455</v>
      </c>
      <c r="Y372" s="50">
        <f>+IFERROR(X372/U372,0)</f>
        <v>1</v>
      </c>
      <c r="Z372" s="49">
        <f>+U372-X372</f>
        <v>0</v>
      </c>
      <c r="AA372" s="48"/>
      <c r="AB372" s="39">
        <v>368455</v>
      </c>
      <c r="AC372" s="49">
        <v>0</v>
      </c>
      <c r="AD372" s="39">
        <v>209498.64</v>
      </c>
      <c r="AE372" s="48"/>
      <c r="AF372" s="49">
        <v>209498.64</v>
      </c>
      <c r="AG372" s="50">
        <f>+IFERROR(AF372/U372,0)</f>
        <v>0.56858677450434925</v>
      </c>
      <c r="AH372" s="49">
        <f>+Tabla1[[#This Row],[PIM]]-Tabla1[[#This Row],[DEVENGADO2]]</f>
        <v>158956.35999999999</v>
      </c>
      <c r="AI372" s="35">
        <v>30358.23</v>
      </c>
      <c r="AJ372" s="35">
        <v>30339.22</v>
      </c>
      <c r="AK372" s="35">
        <v>30368.83</v>
      </c>
      <c r="AL372" s="35">
        <v>30469.82</v>
      </c>
      <c r="AM372" s="35">
        <v>30361.74</v>
      </c>
      <c r="AN372" s="35">
        <v>30539.41</v>
      </c>
      <c r="AO372" s="35">
        <v>27061.39</v>
      </c>
      <c r="AP372" s="35">
        <v>0</v>
      </c>
      <c r="AQ372" s="35">
        <v>30320.949999999997</v>
      </c>
      <c r="AR372" s="35">
        <v>30320.949999999997</v>
      </c>
      <c r="AS372" s="35">
        <v>30320.949999999997</v>
      </c>
      <c r="AT372" s="35">
        <v>30320.949999999997</v>
      </c>
      <c r="AU372" s="35">
        <v>37672.559999999939</v>
      </c>
      <c r="AV372" s="41">
        <f t="shared" si="20"/>
        <v>368455</v>
      </c>
      <c r="AW372" s="41">
        <f>+U372-AV372</f>
        <v>0</v>
      </c>
    </row>
    <row r="373" spans="1:49" x14ac:dyDescent="0.3">
      <c r="A373" s="42" t="s">
        <v>3</v>
      </c>
      <c r="B373" s="43" t="s">
        <v>0</v>
      </c>
      <c r="C373" s="44" t="s">
        <v>423</v>
      </c>
      <c r="D373" s="45" t="s">
        <v>243</v>
      </c>
      <c r="E373" s="44" t="s">
        <v>19</v>
      </c>
      <c r="F373" s="44" t="s">
        <v>574</v>
      </c>
      <c r="G373" s="44" t="s">
        <v>7142</v>
      </c>
      <c r="H373" s="45" t="s">
        <v>4</v>
      </c>
      <c r="I373" s="45" t="s">
        <v>269</v>
      </c>
      <c r="J373" s="45" t="s">
        <v>429</v>
      </c>
      <c r="K373" s="45" t="s">
        <v>429</v>
      </c>
      <c r="L373" s="44" t="s">
        <v>429</v>
      </c>
      <c r="M373" s="44" t="s">
        <v>617</v>
      </c>
      <c r="N373" s="46" t="s">
        <v>277</v>
      </c>
      <c r="O373" s="45" t="s">
        <v>429</v>
      </c>
      <c r="P373" s="45" t="s">
        <v>397</v>
      </c>
      <c r="Q373" s="45" t="s">
        <v>417</v>
      </c>
      <c r="R373" s="47" t="s">
        <v>530</v>
      </c>
      <c r="S373" s="38" t="s">
        <v>587</v>
      </c>
      <c r="T373" s="39">
        <v>234340</v>
      </c>
      <c r="U373" s="39">
        <v>235520</v>
      </c>
      <c r="V373" s="34"/>
      <c r="W373" s="34"/>
      <c r="X373" s="39">
        <v>235520</v>
      </c>
      <c r="Y373" s="50">
        <f>+IFERROR(X373/U373,0)</f>
        <v>1</v>
      </c>
      <c r="Z373" s="49">
        <f>+U373-X373</f>
        <v>0</v>
      </c>
      <c r="AA373" s="48"/>
      <c r="AB373" s="39">
        <v>235520</v>
      </c>
      <c r="AC373" s="49">
        <v>0</v>
      </c>
      <c r="AD373" s="39">
        <v>135130.28</v>
      </c>
      <c r="AE373" s="48"/>
      <c r="AF373" s="49">
        <v>135130.28</v>
      </c>
      <c r="AG373" s="50">
        <f>+IFERROR(AF373/U373,0)</f>
        <v>0.5737528872282609</v>
      </c>
      <c r="AH373" s="49">
        <f>+Tabla1[[#This Row],[PIM]]-Tabla1[[#This Row],[DEVENGADO2]]</f>
        <v>100389.72</v>
      </c>
      <c r="AI373" s="35">
        <v>19339.75</v>
      </c>
      <c r="AJ373" s="35">
        <v>19319.62</v>
      </c>
      <c r="AK373" s="35">
        <v>19304.86</v>
      </c>
      <c r="AL373" s="35">
        <v>19321.349999999999</v>
      </c>
      <c r="AM373" s="35">
        <v>19266.23</v>
      </c>
      <c r="AN373" s="35">
        <v>19312.240000000002</v>
      </c>
      <c r="AO373" s="35">
        <v>19266.23</v>
      </c>
      <c r="AP373" s="35">
        <v>0</v>
      </c>
      <c r="AQ373" s="35">
        <v>19528.38</v>
      </c>
      <c r="AR373" s="35">
        <v>19528.38</v>
      </c>
      <c r="AS373" s="35">
        <v>19528.38</v>
      </c>
      <c r="AT373" s="35">
        <v>19528.38</v>
      </c>
      <c r="AU373" s="35">
        <v>22276.199999999983</v>
      </c>
      <c r="AV373" s="41">
        <f t="shared" si="20"/>
        <v>235520</v>
      </c>
      <c r="AW373" s="41">
        <f>+U373-AV373</f>
        <v>0</v>
      </c>
    </row>
    <row r="374" spans="1:49" x14ac:dyDescent="0.3">
      <c r="A374" s="42" t="s">
        <v>3</v>
      </c>
      <c r="B374" s="43" t="s">
        <v>0</v>
      </c>
      <c r="C374" s="44" t="s">
        <v>423</v>
      </c>
      <c r="D374" s="45" t="s">
        <v>243</v>
      </c>
      <c r="E374" s="44" t="s">
        <v>19</v>
      </c>
      <c r="F374" s="44" t="s">
        <v>574</v>
      </c>
      <c r="G374" s="44" t="s">
        <v>7142</v>
      </c>
      <c r="H374" s="45" t="s">
        <v>4</v>
      </c>
      <c r="I374" s="45" t="s">
        <v>269</v>
      </c>
      <c r="J374" s="45" t="s">
        <v>429</v>
      </c>
      <c r="K374" s="45" t="s">
        <v>429</v>
      </c>
      <c r="L374" s="44" t="s">
        <v>429</v>
      </c>
      <c r="M374" s="44" t="s">
        <v>617</v>
      </c>
      <c r="N374" s="46" t="s">
        <v>277</v>
      </c>
      <c r="O374" s="45" t="s">
        <v>429</v>
      </c>
      <c r="P374" s="45" t="s">
        <v>397</v>
      </c>
      <c r="Q374" s="45" t="s">
        <v>419</v>
      </c>
      <c r="R374" s="47" t="s">
        <v>529</v>
      </c>
      <c r="S374" s="38" t="s">
        <v>577</v>
      </c>
      <c r="T374" s="39">
        <v>19320</v>
      </c>
      <c r="U374" s="39">
        <v>18711</v>
      </c>
      <c r="V374" s="34"/>
      <c r="W374" s="34"/>
      <c r="X374" s="39">
        <v>18711</v>
      </c>
      <c r="Y374" s="50">
        <f>+IFERROR(X374/U374,0)</f>
        <v>1</v>
      </c>
      <c r="Z374" s="49">
        <f>+U374-X374</f>
        <v>0</v>
      </c>
      <c r="AA374" s="48"/>
      <c r="AB374" s="39">
        <v>18711</v>
      </c>
      <c r="AC374" s="49">
        <v>0</v>
      </c>
      <c r="AD374" s="39">
        <v>10914.75</v>
      </c>
      <c r="AE374" s="48"/>
      <c r="AF374" s="49">
        <v>10914.75</v>
      </c>
      <c r="AG374" s="50">
        <f>+IFERROR(AF374/U374,0)</f>
        <v>0.58333333333333337</v>
      </c>
      <c r="AH374" s="49">
        <f>+Tabla1[[#This Row],[PIM]]-Tabla1[[#This Row],[DEVENGADO2]]</f>
        <v>7796.25</v>
      </c>
      <c r="AI374" s="35">
        <v>1559.25</v>
      </c>
      <c r="AJ374" s="35">
        <v>1559.25</v>
      </c>
      <c r="AK374" s="35">
        <v>1559.25</v>
      </c>
      <c r="AL374" s="35">
        <v>1559.25</v>
      </c>
      <c r="AM374" s="35">
        <v>1559.25</v>
      </c>
      <c r="AN374" s="35">
        <v>1559.25</v>
      </c>
      <c r="AO374" s="35">
        <v>1559.25</v>
      </c>
      <c r="AP374" s="35">
        <v>0</v>
      </c>
      <c r="AQ374" s="35">
        <v>1610</v>
      </c>
      <c r="AR374" s="35">
        <v>1610</v>
      </c>
      <c r="AS374" s="35">
        <v>1610</v>
      </c>
      <c r="AT374" s="35">
        <v>1610</v>
      </c>
      <c r="AU374" s="35">
        <v>1356.25</v>
      </c>
      <c r="AV374" s="41">
        <f t="shared" si="20"/>
        <v>18711</v>
      </c>
      <c r="AW374" s="41">
        <f>+U374-AV374</f>
        <v>0</v>
      </c>
    </row>
    <row r="375" spans="1:49" x14ac:dyDescent="0.3">
      <c r="A375" s="42" t="s">
        <v>3</v>
      </c>
      <c r="B375" s="43" t="s">
        <v>0</v>
      </c>
      <c r="C375" s="44" t="s">
        <v>423</v>
      </c>
      <c r="D375" s="45" t="s">
        <v>243</v>
      </c>
      <c r="E375" s="44" t="s">
        <v>19</v>
      </c>
      <c r="F375" s="44" t="s">
        <v>574</v>
      </c>
      <c r="G375" s="44" t="s">
        <v>7142</v>
      </c>
      <c r="H375" s="45" t="s">
        <v>91</v>
      </c>
      <c r="I375" s="45" t="s">
        <v>579</v>
      </c>
      <c r="J375" s="45" t="s">
        <v>429</v>
      </c>
      <c r="K375" s="45" t="s">
        <v>429</v>
      </c>
      <c r="L375" s="44" t="s">
        <v>429</v>
      </c>
      <c r="M375" s="44" t="s">
        <v>617</v>
      </c>
      <c r="N375" s="46" t="s">
        <v>277</v>
      </c>
      <c r="O375" s="45" t="s">
        <v>429</v>
      </c>
      <c r="P375" s="45" t="s">
        <v>393</v>
      </c>
      <c r="Q375" s="45" t="s">
        <v>52</v>
      </c>
      <c r="R375" s="47" t="s">
        <v>51</v>
      </c>
      <c r="S375" s="38" t="s">
        <v>53</v>
      </c>
      <c r="T375" s="39">
        <v>0</v>
      </c>
      <c r="U375" s="39">
        <v>600</v>
      </c>
      <c r="V375" s="34"/>
      <c r="W375" s="34"/>
      <c r="X375" s="39">
        <v>204</v>
      </c>
      <c r="Y375" s="50">
        <f>+IFERROR(X375/U375,0)</f>
        <v>0.34</v>
      </c>
      <c r="Z375" s="49">
        <f>+U375-X375</f>
        <v>396</v>
      </c>
      <c r="AA375" s="48"/>
      <c r="AB375" s="39">
        <v>204</v>
      </c>
      <c r="AC375" s="49">
        <v>396</v>
      </c>
      <c r="AD375" s="39">
        <v>204</v>
      </c>
      <c r="AE375" s="48"/>
      <c r="AF375" s="49">
        <v>204</v>
      </c>
      <c r="AG375" s="50">
        <f>+IFERROR(AF375/U375,0)</f>
        <v>0.34</v>
      </c>
      <c r="AH375" s="49">
        <f>+Tabla1[[#This Row],[PIM]]-Tabla1[[#This Row],[DEVENGADO2]]</f>
        <v>396</v>
      </c>
      <c r="AI375" s="35">
        <v>0</v>
      </c>
      <c r="AJ375" s="35">
        <v>0</v>
      </c>
      <c r="AK375" s="35">
        <v>0</v>
      </c>
      <c r="AL375" s="35">
        <v>204</v>
      </c>
      <c r="AM375" s="35">
        <v>0</v>
      </c>
      <c r="AN375" s="35">
        <v>0</v>
      </c>
      <c r="AO375" s="35">
        <v>0</v>
      </c>
      <c r="AP375" s="35">
        <v>0</v>
      </c>
      <c r="AQ375" s="35">
        <v>0</v>
      </c>
      <c r="AR375" s="35">
        <v>0</v>
      </c>
      <c r="AS375" s="35">
        <v>0</v>
      </c>
      <c r="AT375" s="35">
        <v>0</v>
      </c>
      <c r="AU375" s="35">
        <v>396</v>
      </c>
      <c r="AV375" s="41">
        <f t="shared" si="20"/>
        <v>600</v>
      </c>
      <c r="AW375" s="41">
        <f>+U375-AV375</f>
        <v>0</v>
      </c>
    </row>
    <row r="376" spans="1:49" x14ac:dyDescent="0.3">
      <c r="A376" s="42" t="s">
        <v>3</v>
      </c>
      <c r="B376" s="43" t="s">
        <v>0</v>
      </c>
      <c r="C376" s="44" t="s">
        <v>423</v>
      </c>
      <c r="D376" s="45" t="s">
        <v>243</v>
      </c>
      <c r="E376" s="44" t="s">
        <v>19</v>
      </c>
      <c r="F376" s="44" t="s">
        <v>574</v>
      </c>
      <c r="G376" s="44" t="s">
        <v>7142</v>
      </c>
      <c r="H376" s="45" t="s">
        <v>91</v>
      </c>
      <c r="I376" s="45" t="s">
        <v>579</v>
      </c>
      <c r="J376" s="45" t="s">
        <v>429</v>
      </c>
      <c r="K376" s="45" t="s">
        <v>429</v>
      </c>
      <c r="L376" s="44" t="s">
        <v>429</v>
      </c>
      <c r="M376" s="44" t="s">
        <v>617</v>
      </c>
      <c r="N376" s="46" t="s">
        <v>277</v>
      </c>
      <c r="O376" s="45" t="s">
        <v>429</v>
      </c>
      <c r="P376" s="45" t="s">
        <v>393</v>
      </c>
      <c r="Q376" s="45" t="s">
        <v>55</v>
      </c>
      <c r="R376" s="47" t="s">
        <v>54</v>
      </c>
      <c r="S376" s="38" t="s">
        <v>56</v>
      </c>
      <c r="T376" s="39">
        <v>225560</v>
      </c>
      <c r="U376" s="39">
        <v>1000</v>
      </c>
      <c r="V376" s="34"/>
      <c r="W376" s="34"/>
      <c r="X376" s="39">
        <v>1000</v>
      </c>
      <c r="Y376" s="50">
        <f>+IFERROR(X376/U376,0)</f>
        <v>1</v>
      </c>
      <c r="Z376" s="49">
        <f>+U376-X376</f>
        <v>0</v>
      </c>
      <c r="AA376" s="48"/>
      <c r="AB376" s="39">
        <v>1000</v>
      </c>
      <c r="AC376" s="49">
        <v>0</v>
      </c>
      <c r="AD376" s="39">
        <v>1000</v>
      </c>
      <c r="AE376" s="48"/>
      <c r="AF376" s="49">
        <v>1000</v>
      </c>
      <c r="AG376" s="50">
        <f>+IFERROR(AF376/U376,0)</f>
        <v>1</v>
      </c>
      <c r="AH376" s="49">
        <f>+Tabla1[[#This Row],[PIM]]-Tabla1[[#This Row],[DEVENGADO2]]</f>
        <v>0</v>
      </c>
      <c r="AI376" s="35">
        <v>0</v>
      </c>
      <c r="AJ376" s="35">
        <v>0</v>
      </c>
      <c r="AK376" s="35">
        <v>0</v>
      </c>
      <c r="AL376" s="35">
        <v>1000</v>
      </c>
      <c r="AM376" s="35">
        <v>0</v>
      </c>
      <c r="AN376" s="35">
        <v>0</v>
      </c>
      <c r="AO376" s="35">
        <v>0</v>
      </c>
      <c r="AP376" s="35">
        <v>0</v>
      </c>
      <c r="AQ376" s="35">
        <v>0</v>
      </c>
      <c r="AR376" s="35">
        <v>0</v>
      </c>
      <c r="AS376" s="35">
        <v>0</v>
      </c>
      <c r="AT376" s="35">
        <v>0</v>
      </c>
      <c r="AU376" s="35">
        <v>0</v>
      </c>
      <c r="AV376" s="41">
        <f t="shared" si="20"/>
        <v>1000</v>
      </c>
      <c r="AW376" s="41">
        <f>+U376-AV376</f>
        <v>0</v>
      </c>
    </row>
    <row r="377" spans="1:49" x14ac:dyDescent="0.3">
      <c r="A377" s="42" t="s">
        <v>3</v>
      </c>
      <c r="B377" s="43" t="s">
        <v>0</v>
      </c>
      <c r="C377" s="44" t="s">
        <v>423</v>
      </c>
      <c r="D377" s="45" t="s">
        <v>243</v>
      </c>
      <c r="E377" s="44" t="s">
        <v>19</v>
      </c>
      <c r="F377" s="44" t="s">
        <v>574</v>
      </c>
      <c r="G377" s="44" t="s">
        <v>7142</v>
      </c>
      <c r="H377" s="45" t="s">
        <v>596</v>
      </c>
      <c r="I377" s="45" t="s">
        <v>579</v>
      </c>
      <c r="J377" s="45" t="s">
        <v>429</v>
      </c>
      <c r="K377" s="45" t="s">
        <v>429</v>
      </c>
      <c r="L377" s="44" t="s">
        <v>429</v>
      </c>
      <c r="M377" s="44" t="s">
        <v>617</v>
      </c>
      <c r="N377" s="46" t="s">
        <v>277</v>
      </c>
      <c r="O377" s="45" t="s">
        <v>429</v>
      </c>
      <c r="P377" s="45" t="s">
        <v>393</v>
      </c>
      <c r="Q377" s="45" t="s">
        <v>58</v>
      </c>
      <c r="R377" s="47" t="s">
        <v>57</v>
      </c>
      <c r="S377" s="38" t="s">
        <v>59</v>
      </c>
      <c r="T377" s="39">
        <v>32329</v>
      </c>
      <c r="U377" s="39">
        <v>32329</v>
      </c>
      <c r="V377" s="34"/>
      <c r="W377" s="34"/>
      <c r="X377" s="39">
        <v>21461.7</v>
      </c>
      <c r="Y377" s="50">
        <f>+IFERROR(X377/U377,0)</f>
        <v>0.66385288750038662</v>
      </c>
      <c r="Z377" s="49">
        <f>+U377-X377</f>
        <v>10867.3</v>
      </c>
      <c r="AA377" s="48"/>
      <c r="AB377" s="39">
        <v>21461.7</v>
      </c>
      <c r="AC377" s="49">
        <v>10867.3</v>
      </c>
      <c r="AD377" s="39">
        <v>21461.7</v>
      </c>
      <c r="AE377" s="48"/>
      <c r="AF377" s="49">
        <v>20202.78</v>
      </c>
      <c r="AG377" s="50">
        <f>+IFERROR(AF377/U377,0)</f>
        <v>0.62491199851526491</v>
      </c>
      <c r="AH377" s="49">
        <f>+Tabla1[[#This Row],[PIM]]-Tabla1[[#This Row],[DEVENGADO2]]</f>
        <v>12126.220000000001</v>
      </c>
      <c r="AI377" s="35">
        <v>0</v>
      </c>
      <c r="AJ377" s="35">
        <v>0</v>
      </c>
      <c r="AK377" s="35">
        <v>0</v>
      </c>
      <c r="AL377" s="35">
        <v>0</v>
      </c>
      <c r="AM377" s="35">
        <v>20202.78</v>
      </c>
      <c r="AN377" s="35">
        <v>0</v>
      </c>
      <c r="AO377" s="35">
        <v>0</v>
      </c>
      <c r="AP377" s="35">
        <v>0</v>
      </c>
      <c r="AQ377" s="35">
        <v>12126.220000000001</v>
      </c>
      <c r="AR377" s="35">
        <v>0</v>
      </c>
      <c r="AS377" s="35">
        <v>0</v>
      </c>
      <c r="AT377" s="35">
        <v>0</v>
      </c>
      <c r="AU377" s="35">
        <v>0</v>
      </c>
      <c r="AV377" s="41">
        <f t="shared" si="20"/>
        <v>32329</v>
      </c>
      <c r="AW377" s="41">
        <f>+U377-AV377</f>
        <v>0</v>
      </c>
    </row>
    <row r="378" spans="1:49" x14ac:dyDescent="0.3">
      <c r="A378" s="42" t="s">
        <v>3</v>
      </c>
      <c r="B378" s="43" t="s">
        <v>0</v>
      </c>
      <c r="C378" s="44" t="s">
        <v>423</v>
      </c>
      <c r="D378" s="45" t="s">
        <v>243</v>
      </c>
      <c r="E378" s="44" t="s">
        <v>19</v>
      </c>
      <c r="F378" s="44" t="s">
        <v>574</v>
      </c>
      <c r="G378" s="44" t="s">
        <v>7142</v>
      </c>
      <c r="H378" s="45" t="s">
        <v>91</v>
      </c>
      <c r="I378" s="45" t="s">
        <v>579</v>
      </c>
      <c r="J378" s="45" t="s">
        <v>429</v>
      </c>
      <c r="K378" s="45" t="s">
        <v>429</v>
      </c>
      <c r="L378" s="44" t="s">
        <v>429</v>
      </c>
      <c r="M378" s="44" t="s">
        <v>617</v>
      </c>
      <c r="N378" s="46" t="s">
        <v>277</v>
      </c>
      <c r="O378" s="45" t="s">
        <v>429</v>
      </c>
      <c r="P378" s="45" t="s">
        <v>393</v>
      </c>
      <c r="Q378" s="45" t="s">
        <v>61</v>
      </c>
      <c r="R378" s="47" t="s">
        <v>60</v>
      </c>
      <c r="S378" s="38" t="s">
        <v>62</v>
      </c>
      <c r="T378" s="39">
        <v>0</v>
      </c>
      <c r="U378" s="39">
        <v>1348</v>
      </c>
      <c r="V378" s="34"/>
      <c r="W378" s="34"/>
      <c r="X378" s="39">
        <v>1348</v>
      </c>
      <c r="Y378" s="50">
        <f>+IFERROR(X378/U378,0)</f>
        <v>1</v>
      </c>
      <c r="Z378" s="49">
        <f>+U378-X378</f>
        <v>0</v>
      </c>
      <c r="AA378" s="48"/>
      <c r="AB378" s="39">
        <v>1348</v>
      </c>
      <c r="AC378" s="49">
        <v>0</v>
      </c>
      <c r="AD378" s="39">
        <v>1348</v>
      </c>
      <c r="AE378" s="48"/>
      <c r="AF378" s="49">
        <v>1348</v>
      </c>
      <c r="AG378" s="50">
        <f>+IFERROR(AF378/U378,0)</f>
        <v>1</v>
      </c>
      <c r="AH378" s="49">
        <f>+Tabla1[[#This Row],[PIM]]-Tabla1[[#This Row],[DEVENGADO2]]</f>
        <v>0</v>
      </c>
      <c r="AI378" s="35">
        <v>0</v>
      </c>
      <c r="AJ378" s="35">
        <v>0</v>
      </c>
      <c r="AK378" s="35">
        <v>0</v>
      </c>
      <c r="AL378" s="35">
        <v>1348</v>
      </c>
      <c r="AM378" s="35">
        <v>0</v>
      </c>
      <c r="AN378" s="35">
        <v>0</v>
      </c>
      <c r="AO378" s="35">
        <v>0</v>
      </c>
      <c r="AP378" s="35">
        <v>0</v>
      </c>
      <c r="AQ378" s="35">
        <v>0</v>
      </c>
      <c r="AR378" s="35">
        <v>0</v>
      </c>
      <c r="AS378" s="35">
        <v>0</v>
      </c>
      <c r="AT378" s="35">
        <v>0</v>
      </c>
      <c r="AU378" s="35">
        <v>0</v>
      </c>
      <c r="AV378" s="41">
        <f t="shared" si="20"/>
        <v>1348</v>
      </c>
      <c r="AW378" s="41">
        <f>+U378-AV378</f>
        <v>0</v>
      </c>
    </row>
    <row r="379" spans="1:49" x14ac:dyDescent="0.3">
      <c r="A379" s="42" t="s">
        <v>3</v>
      </c>
      <c r="B379" s="43" t="s">
        <v>0</v>
      </c>
      <c r="C379" s="44" t="s">
        <v>423</v>
      </c>
      <c r="D379" s="45" t="s">
        <v>243</v>
      </c>
      <c r="E379" s="44" t="s">
        <v>19</v>
      </c>
      <c r="F379" s="44" t="s">
        <v>574</v>
      </c>
      <c r="G379" s="44" t="s">
        <v>7142</v>
      </c>
      <c r="H379" s="45" t="s">
        <v>91</v>
      </c>
      <c r="I379" s="45" t="s">
        <v>579</v>
      </c>
      <c r="J379" s="45" t="s">
        <v>429</v>
      </c>
      <c r="K379" s="45" t="s">
        <v>429</v>
      </c>
      <c r="L379" s="44" t="s">
        <v>429</v>
      </c>
      <c r="M379" s="44" t="s">
        <v>617</v>
      </c>
      <c r="N379" s="46" t="s">
        <v>277</v>
      </c>
      <c r="O379" s="45" t="s">
        <v>429</v>
      </c>
      <c r="P379" s="45" t="s">
        <v>393</v>
      </c>
      <c r="Q379" s="45" t="s">
        <v>65</v>
      </c>
      <c r="R379" s="47" t="s">
        <v>64</v>
      </c>
      <c r="S379" s="38" t="s">
        <v>63</v>
      </c>
      <c r="T379" s="39">
        <v>7950</v>
      </c>
      <c r="U379" s="39">
        <v>10661</v>
      </c>
      <c r="V379" s="34"/>
      <c r="W379" s="34"/>
      <c r="X379" s="39">
        <v>10661</v>
      </c>
      <c r="Y379" s="50">
        <f>+IFERROR(X379/U379,0)</f>
        <v>1</v>
      </c>
      <c r="Z379" s="49">
        <f>+U379-X379</f>
        <v>0</v>
      </c>
      <c r="AA379" s="48"/>
      <c r="AB379" s="39">
        <v>10661</v>
      </c>
      <c r="AC379" s="49">
        <v>0</v>
      </c>
      <c r="AD379" s="39">
        <v>10661</v>
      </c>
      <c r="AE379" s="48"/>
      <c r="AF379" s="49">
        <v>10661</v>
      </c>
      <c r="AG379" s="50">
        <f>+IFERROR(AF379/U379,0)</f>
        <v>1</v>
      </c>
      <c r="AH379" s="49">
        <f>+Tabla1[[#This Row],[PIM]]-Tabla1[[#This Row],[DEVENGADO2]]</f>
        <v>0</v>
      </c>
      <c r="AI379" s="35">
        <v>0</v>
      </c>
      <c r="AJ379" s="35">
        <v>0</v>
      </c>
      <c r="AK379" s="35">
        <v>0</v>
      </c>
      <c r="AL379" s="35">
        <v>10661</v>
      </c>
      <c r="AM379" s="35">
        <v>0</v>
      </c>
      <c r="AN379" s="35">
        <v>0</v>
      </c>
      <c r="AO379" s="35">
        <v>0</v>
      </c>
      <c r="AP379" s="35">
        <v>0</v>
      </c>
      <c r="AQ379" s="35">
        <v>0</v>
      </c>
      <c r="AR379" s="35">
        <v>0</v>
      </c>
      <c r="AS379" s="35">
        <v>0</v>
      </c>
      <c r="AT379" s="35">
        <v>0</v>
      </c>
      <c r="AU379" s="35">
        <v>0</v>
      </c>
      <c r="AV379" s="41">
        <f t="shared" si="20"/>
        <v>10661</v>
      </c>
      <c r="AW379" s="41">
        <f>+U379-AV379</f>
        <v>0</v>
      </c>
    </row>
    <row r="380" spans="1:49" x14ac:dyDescent="0.3">
      <c r="A380" s="42" t="s">
        <v>3</v>
      </c>
      <c r="B380" s="43" t="s">
        <v>0</v>
      </c>
      <c r="C380" s="44" t="s">
        <v>423</v>
      </c>
      <c r="D380" s="45" t="s">
        <v>243</v>
      </c>
      <c r="E380" s="44" t="s">
        <v>19</v>
      </c>
      <c r="F380" s="44" t="s">
        <v>574</v>
      </c>
      <c r="G380" s="44" t="s">
        <v>7142</v>
      </c>
      <c r="H380" s="45" t="s">
        <v>91</v>
      </c>
      <c r="I380" s="45" t="s">
        <v>579</v>
      </c>
      <c r="J380" s="45" t="s">
        <v>429</v>
      </c>
      <c r="K380" s="45" t="s">
        <v>429</v>
      </c>
      <c r="L380" s="44" t="s">
        <v>429</v>
      </c>
      <c r="M380" s="44" t="s">
        <v>617</v>
      </c>
      <c r="N380" s="46" t="s">
        <v>277</v>
      </c>
      <c r="O380" s="45" t="s">
        <v>429</v>
      </c>
      <c r="P380" s="45" t="s">
        <v>393</v>
      </c>
      <c r="Q380" s="45" t="s">
        <v>72</v>
      </c>
      <c r="R380" s="47" t="s">
        <v>71</v>
      </c>
      <c r="S380" s="38" t="s">
        <v>73</v>
      </c>
      <c r="T380" s="39">
        <v>2190</v>
      </c>
      <c r="U380" s="39">
        <v>2190</v>
      </c>
      <c r="V380" s="34"/>
      <c r="W380" s="34"/>
      <c r="X380" s="39">
        <v>990</v>
      </c>
      <c r="Y380" s="50">
        <f>+IFERROR(X380/U380,0)</f>
        <v>0.45205479452054792</v>
      </c>
      <c r="Z380" s="49">
        <f>+U380-X380</f>
        <v>1200</v>
      </c>
      <c r="AA380" s="48"/>
      <c r="AB380" s="39">
        <v>990</v>
      </c>
      <c r="AC380" s="49">
        <v>1200</v>
      </c>
      <c r="AD380" s="39">
        <v>990</v>
      </c>
      <c r="AE380" s="48"/>
      <c r="AF380" s="49">
        <v>990</v>
      </c>
      <c r="AG380" s="50">
        <f>+IFERROR(AF380/U380,0)</f>
        <v>0.45205479452054792</v>
      </c>
      <c r="AH380" s="49">
        <f>+Tabla1[[#This Row],[PIM]]-Tabla1[[#This Row],[DEVENGADO2]]</f>
        <v>1200</v>
      </c>
      <c r="AI380" s="35">
        <v>0</v>
      </c>
      <c r="AJ380" s="35">
        <v>0</v>
      </c>
      <c r="AK380" s="35">
        <v>0</v>
      </c>
      <c r="AL380" s="35">
        <v>990</v>
      </c>
      <c r="AM380" s="35">
        <v>0</v>
      </c>
      <c r="AN380" s="35">
        <v>0</v>
      </c>
      <c r="AO380" s="35">
        <v>0</v>
      </c>
      <c r="AP380" s="35">
        <v>0</v>
      </c>
      <c r="AQ380" s="35">
        <v>0</v>
      </c>
      <c r="AR380" s="35">
        <v>0</v>
      </c>
      <c r="AS380" s="35">
        <v>0</v>
      </c>
      <c r="AT380" s="35">
        <v>0</v>
      </c>
      <c r="AU380" s="35">
        <v>1200</v>
      </c>
      <c r="AV380" s="41">
        <f t="shared" si="20"/>
        <v>2190</v>
      </c>
      <c r="AW380" s="41">
        <f>+U380-AV380</f>
        <v>0</v>
      </c>
    </row>
    <row r="381" spans="1:49" x14ac:dyDescent="0.3">
      <c r="A381" s="42" t="s">
        <v>3</v>
      </c>
      <c r="B381" s="43" t="s">
        <v>0</v>
      </c>
      <c r="C381" s="44" t="s">
        <v>423</v>
      </c>
      <c r="D381" s="45" t="s">
        <v>243</v>
      </c>
      <c r="E381" s="44" t="s">
        <v>19</v>
      </c>
      <c r="F381" s="44" t="s">
        <v>574</v>
      </c>
      <c r="G381" s="44" t="s">
        <v>7142</v>
      </c>
      <c r="H381" s="45" t="s">
        <v>91</v>
      </c>
      <c r="I381" s="45" t="s">
        <v>579</v>
      </c>
      <c r="J381" s="45" t="s">
        <v>429</v>
      </c>
      <c r="K381" s="45" t="s">
        <v>429</v>
      </c>
      <c r="L381" s="44" t="s">
        <v>429</v>
      </c>
      <c r="M381" s="44" t="s">
        <v>617</v>
      </c>
      <c r="N381" s="46" t="s">
        <v>277</v>
      </c>
      <c r="O381" s="45" t="s">
        <v>429</v>
      </c>
      <c r="P381" s="45" t="s">
        <v>393</v>
      </c>
      <c r="Q381" s="45" t="s">
        <v>78</v>
      </c>
      <c r="R381" s="47" t="s">
        <v>77</v>
      </c>
      <c r="S381" s="38" t="s">
        <v>79</v>
      </c>
      <c r="T381" s="39">
        <v>0</v>
      </c>
      <c r="U381" s="39">
        <v>948</v>
      </c>
      <c r="V381" s="34"/>
      <c r="W381" s="34"/>
      <c r="X381" s="39">
        <v>935</v>
      </c>
      <c r="Y381" s="50">
        <f>+IFERROR(X381/U381,0)</f>
        <v>0.98628691983122363</v>
      </c>
      <c r="Z381" s="49">
        <f>+U381-X381</f>
        <v>13</v>
      </c>
      <c r="AA381" s="48"/>
      <c r="AB381" s="39">
        <v>935</v>
      </c>
      <c r="AC381" s="49">
        <v>13</v>
      </c>
      <c r="AD381" s="39">
        <v>935</v>
      </c>
      <c r="AE381" s="48"/>
      <c r="AF381" s="49">
        <v>935</v>
      </c>
      <c r="AG381" s="50">
        <f>+IFERROR(AF381/U381,0)</f>
        <v>0.98628691983122363</v>
      </c>
      <c r="AH381" s="49">
        <f>+Tabla1[[#This Row],[PIM]]-Tabla1[[#This Row],[DEVENGADO2]]</f>
        <v>13</v>
      </c>
      <c r="AI381" s="35">
        <v>0</v>
      </c>
      <c r="AJ381" s="35">
        <v>0</v>
      </c>
      <c r="AK381" s="35">
        <v>0</v>
      </c>
      <c r="AL381" s="35">
        <v>935</v>
      </c>
      <c r="AM381" s="35">
        <v>0</v>
      </c>
      <c r="AN381" s="35">
        <v>0</v>
      </c>
      <c r="AO381" s="35">
        <v>0</v>
      </c>
      <c r="AP381" s="35">
        <v>0</v>
      </c>
      <c r="AQ381" s="35">
        <v>0</v>
      </c>
      <c r="AR381" s="35">
        <v>0</v>
      </c>
      <c r="AS381" s="35">
        <v>0</v>
      </c>
      <c r="AT381" s="35">
        <v>0</v>
      </c>
      <c r="AU381" s="35">
        <v>13</v>
      </c>
      <c r="AV381" s="41">
        <f t="shared" si="20"/>
        <v>948</v>
      </c>
      <c r="AW381" s="41">
        <f>+U381-AV381</f>
        <v>0</v>
      </c>
    </row>
    <row r="382" spans="1:49" x14ac:dyDescent="0.3">
      <c r="A382" s="42" t="s">
        <v>3</v>
      </c>
      <c r="B382" s="43" t="s">
        <v>0</v>
      </c>
      <c r="C382" s="44" t="s">
        <v>423</v>
      </c>
      <c r="D382" s="45" t="s">
        <v>243</v>
      </c>
      <c r="E382" s="44" t="s">
        <v>19</v>
      </c>
      <c r="F382" s="44" t="s">
        <v>574</v>
      </c>
      <c r="G382" s="44" t="s">
        <v>7142</v>
      </c>
      <c r="H382" s="45" t="s">
        <v>91</v>
      </c>
      <c r="I382" s="45" t="s">
        <v>579</v>
      </c>
      <c r="J382" s="45" t="s">
        <v>429</v>
      </c>
      <c r="K382" s="45" t="s">
        <v>429</v>
      </c>
      <c r="L382" s="44" t="s">
        <v>429</v>
      </c>
      <c r="M382" s="44" t="s">
        <v>617</v>
      </c>
      <c r="N382" s="46" t="s">
        <v>277</v>
      </c>
      <c r="O382" s="45" t="s">
        <v>429</v>
      </c>
      <c r="P382" s="45" t="s">
        <v>393</v>
      </c>
      <c r="Q382" s="45" t="s">
        <v>43</v>
      </c>
      <c r="R382" s="47" t="s">
        <v>42</v>
      </c>
      <c r="S382" s="38" t="s">
        <v>44</v>
      </c>
      <c r="T382" s="39">
        <v>0</v>
      </c>
      <c r="U382" s="39">
        <v>200</v>
      </c>
      <c r="V382" s="34"/>
      <c r="W382" s="34"/>
      <c r="X382" s="39">
        <v>200</v>
      </c>
      <c r="Y382" s="50">
        <f>+IFERROR(X382/U382,0)</f>
        <v>1</v>
      </c>
      <c r="Z382" s="49">
        <f>+U382-X382</f>
        <v>0</v>
      </c>
      <c r="AA382" s="48"/>
      <c r="AB382" s="39">
        <v>200</v>
      </c>
      <c r="AC382" s="49">
        <v>0</v>
      </c>
      <c r="AD382" s="39">
        <v>200</v>
      </c>
      <c r="AE382" s="48"/>
      <c r="AF382" s="49">
        <v>200</v>
      </c>
      <c r="AG382" s="50">
        <f>+IFERROR(AF382/U382,0)</f>
        <v>1</v>
      </c>
      <c r="AH382" s="49">
        <f>+Tabla1[[#This Row],[PIM]]-Tabla1[[#This Row],[DEVENGADO2]]</f>
        <v>0</v>
      </c>
      <c r="AI382" s="35">
        <v>0</v>
      </c>
      <c r="AJ382" s="35">
        <v>0</v>
      </c>
      <c r="AK382" s="35">
        <v>0</v>
      </c>
      <c r="AL382" s="35">
        <v>200</v>
      </c>
      <c r="AM382" s="35">
        <v>0</v>
      </c>
      <c r="AN382" s="35">
        <v>0</v>
      </c>
      <c r="AO382" s="35">
        <v>0</v>
      </c>
      <c r="AP382" s="35">
        <v>0</v>
      </c>
      <c r="AQ382" s="35">
        <v>0</v>
      </c>
      <c r="AR382" s="35">
        <v>0</v>
      </c>
      <c r="AS382" s="35">
        <v>0</v>
      </c>
      <c r="AT382" s="35">
        <v>0</v>
      </c>
      <c r="AU382" s="35">
        <v>0</v>
      </c>
      <c r="AV382" s="41">
        <f t="shared" si="20"/>
        <v>200</v>
      </c>
      <c r="AW382" s="41">
        <f>+U382-AV382</f>
        <v>0</v>
      </c>
    </row>
    <row r="383" spans="1:49" x14ac:dyDescent="0.3">
      <c r="A383" s="42" t="s">
        <v>3</v>
      </c>
      <c r="B383" s="43" t="s">
        <v>0</v>
      </c>
      <c r="C383" s="44" t="s">
        <v>423</v>
      </c>
      <c r="D383" s="45" t="s">
        <v>243</v>
      </c>
      <c r="E383" s="44" t="s">
        <v>19</v>
      </c>
      <c r="F383" s="44" t="s">
        <v>574</v>
      </c>
      <c r="G383" s="44" t="s">
        <v>7142</v>
      </c>
      <c r="H383" s="45" t="s">
        <v>91</v>
      </c>
      <c r="I383" s="45" t="s">
        <v>579</v>
      </c>
      <c r="J383" s="45" t="s">
        <v>429</v>
      </c>
      <c r="K383" s="45" t="s">
        <v>429</v>
      </c>
      <c r="L383" s="44" t="s">
        <v>429</v>
      </c>
      <c r="M383" s="44" t="s">
        <v>617</v>
      </c>
      <c r="N383" s="46" t="s">
        <v>277</v>
      </c>
      <c r="O383" s="45" t="s">
        <v>429</v>
      </c>
      <c r="P383" s="45" t="s">
        <v>393</v>
      </c>
      <c r="Q383" s="45" t="s">
        <v>87</v>
      </c>
      <c r="R383" s="47" t="s">
        <v>86</v>
      </c>
      <c r="S383" s="38" t="s">
        <v>88</v>
      </c>
      <c r="T383" s="39">
        <v>0</v>
      </c>
      <c r="U383" s="39">
        <v>2000</v>
      </c>
      <c r="V383" s="34"/>
      <c r="W383" s="34"/>
      <c r="X383" s="39">
        <v>1262</v>
      </c>
      <c r="Y383" s="50">
        <f>+IFERROR(X383/U383,0)</f>
        <v>0.63100000000000001</v>
      </c>
      <c r="Z383" s="49">
        <f>+U383-X383</f>
        <v>738</v>
      </c>
      <c r="AA383" s="48"/>
      <c r="AB383" s="39">
        <v>1262</v>
      </c>
      <c r="AC383" s="49">
        <v>738</v>
      </c>
      <c r="AD383" s="39">
        <v>1262</v>
      </c>
      <c r="AE383" s="48"/>
      <c r="AF383" s="49">
        <v>1262</v>
      </c>
      <c r="AG383" s="50">
        <f>+IFERROR(AF383/U383,0)</f>
        <v>0.63100000000000001</v>
      </c>
      <c r="AH383" s="49">
        <f>+Tabla1[[#This Row],[PIM]]-Tabla1[[#This Row],[DEVENGADO2]]</f>
        <v>738</v>
      </c>
      <c r="AI383" s="35">
        <v>0</v>
      </c>
      <c r="AJ383" s="35">
        <v>0</v>
      </c>
      <c r="AK383" s="35">
        <v>0</v>
      </c>
      <c r="AL383" s="35">
        <v>1262</v>
      </c>
      <c r="AM383" s="35">
        <v>0</v>
      </c>
      <c r="AN383" s="35">
        <v>0</v>
      </c>
      <c r="AO383" s="35">
        <v>0</v>
      </c>
      <c r="AP383" s="35">
        <v>0</v>
      </c>
      <c r="AQ383" s="35">
        <v>0</v>
      </c>
      <c r="AR383" s="35">
        <v>0</v>
      </c>
      <c r="AS383" s="35">
        <v>0</v>
      </c>
      <c r="AT383" s="35">
        <v>0</v>
      </c>
      <c r="AU383" s="35">
        <v>738</v>
      </c>
      <c r="AV383" s="41">
        <f t="shared" si="20"/>
        <v>2000</v>
      </c>
      <c r="AW383" s="41">
        <f>+U383-AV383</f>
        <v>0</v>
      </c>
    </row>
    <row r="384" spans="1:49" x14ac:dyDescent="0.3">
      <c r="A384" s="42" t="s">
        <v>3</v>
      </c>
      <c r="B384" s="43" t="s">
        <v>0</v>
      </c>
      <c r="C384" s="44" t="s">
        <v>423</v>
      </c>
      <c r="D384" s="45" t="s">
        <v>243</v>
      </c>
      <c r="E384" s="44" t="s">
        <v>19</v>
      </c>
      <c r="F384" s="44" t="s">
        <v>574</v>
      </c>
      <c r="G384" s="44" t="s">
        <v>7142</v>
      </c>
      <c r="H384" s="45" t="s">
        <v>580</v>
      </c>
      <c r="I384" s="45" t="s">
        <v>579</v>
      </c>
      <c r="J384" s="45" t="s">
        <v>429</v>
      </c>
      <c r="K384" s="45" t="s">
        <v>429</v>
      </c>
      <c r="L384" s="44" t="s">
        <v>429</v>
      </c>
      <c r="M384" s="44" t="s">
        <v>617</v>
      </c>
      <c r="N384" s="46" t="s">
        <v>277</v>
      </c>
      <c r="O384" s="45" t="s">
        <v>429</v>
      </c>
      <c r="P384" s="45" t="s">
        <v>393</v>
      </c>
      <c r="Q384" s="45" t="s">
        <v>95</v>
      </c>
      <c r="R384" s="47" t="s">
        <v>25</v>
      </c>
      <c r="S384" s="38" t="s">
        <v>92</v>
      </c>
      <c r="T384" s="39">
        <v>36000</v>
      </c>
      <c r="U384" s="39">
        <v>24000</v>
      </c>
      <c r="V384" s="34"/>
      <c r="W384" s="34"/>
      <c r="X384" s="39">
        <v>18649.72</v>
      </c>
      <c r="Y384" s="50">
        <f>+IFERROR(X384/U384,0)</f>
        <v>0.77707166666666672</v>
      </c>
      <c r="Z384" s="49">
        <f>+U384-X384</f>
        <v>5350.2799999999988</v>
      </c>
      <c r="AA384" s="48"/>
      <c r="AB384" s="39">
        <v>17169.72</v>
      </c>
      <c r="AC384" s="49">
        <v>6830.2799999999988</v>
      </c>
      <c r="AD384" s="39">
        <v>8172.9400000000005</v>
      </c>
      <c r="AE384" s="48"/>
      <c r="AF384" s="49">
        <v>8172.9400000000005</v>
      </c>
      <c r="AG384" s="50">
        <f>+IFERROR(AF384/U384,0)</f>
        <v>0.34053916666666667</v>
      </c>
      <c r="AH384" s="49">
        <f>+Tabla1[[#This Row],[PIM]]-Tabla1[[#This Row],[DEVENGADO2]]</f>
        <v>15827.06</v>
      </c>
      <c r="AI384" s="35">
        <v>0</v>
      </c>
      <c r="AJ384" s="35">
        <v>0</v>
      </c>
      <c r="AK384" s="35">
        <v>1649.72</v>
      </c>
      <c r="AL384" s="35">
        <v>3004.17</v>
      </c>
      <c r="AM384" s="35">
        <v>3519.05</v>
      </c>
      <c r="AN384" s="35">
        <v>0</v>
      </c>
      <c r="AO384" s="35">
        <v>0</v>
      </c>
      <c r="AP384" s="35">
        <v>1500</v>
      </c>
      <c r="AQ384" s="35">
        <v>1500</v>
      </c>
      <c r="AR384" s="35">
        <v>1500</v>
      </c>
      <c r="AS384" s="35">
        <v>1500</v>
      </c>
      <c r="AT384" s="35">
        <v>1500</v>
      </c>
      <c r="AU384" s="35">
        <v>8327.06</v>
      </c>
      <c r="AV384" s="41">
        <f t="shared" si="20"/>
        <v>24000</v>
      </c>
      <c r="AW384" s="41">
        <f>+U384-AV384</f>
        <v>0</v>
      </c>
    </row>
    <row r="385" spans="1:49" x14ac:dyDescent="0.3">
      <c r="A385" s="42" t="s">
        <v>3</v>
      </c>
      <c r="B385" s="43" t="s">
        <v>0</v>
      </c>
      <c r="C385" s="44" t="s">
        <v>423</v>
      </c>
      <c r="D385" s="45" t="s">
        <v>243</v>
      </c>
      <c r="E385" s="44" t="s">
        <v>19</v>
      </c>
      <c r="F385" s="44" t="s">
        <v>574</v>
      </c>
      <c r="G385" s="44" t="s">
        <v>7142</v>
      </c>
      <c r="H385" s="45" t="s">
        <v>580</v>
      </c>
      <c r="I385" s="45" t="s">
        <v>579</v>
      </c>
      <c r="J385" s="45" t="s">
        <v>429</v>
      </c>
      <c r="K385" s="45" t="s">
        <v>429</v>
      </c>
      <c r="L385" s="44" t="s">
        <v>429</v>
      </c>
      <c r="M385" s="44" t="s">
        <v>617</v>
      </c>
      <c r="N385" s="46" t="s">
        <v>277</v>
      </c>
      <c r="O385" s="45" t="s">
        <v>429</v>
      </c>
      <c r="P385" s="45" t="s">
        <v>393</v>
      </c>
      <c r="Q385" s="45" t="s">
        <v>96</v>
      </c>
      <c r="R385" s="47" t="s">
        <v>26</v>
      </c>
      <c r="S385" s="38" t="s">
        <v>93</v>
      </c>
      <c r="T385" s="39">
        <v>0</v>
      </c>
      <c r="U385" s="39">
        <v>12000</v>
      </c>
      <c r="V385" s="34"/>
      <c r="W385" s="34"/>
      <c r="X385" s="39">
        <v>12000</v>
      </c>
      <c r="Y385" s="50">
        <f>+IFERROR(X385/U385,0)</f>
        <v>1</v>
      </c>
      <c r="Z385" s="49">
        <f>+U385-X385</f>
        <v>0</v>
      </c>
      <c r="AA385" s="48"/>
      <c r="AB385" s="39">
        <v>9143.5</v>
      </c>
      <c r="AC385" s="49">
        <v>2856.5</v>
      </c>
      <c r="AD385" s="39">
        <v>9143.5</v>
      </c>
      <c r="AE385" s="48"/>
      <c r="AF385" s="49">
        <v>9143.5</v>
      </c>
      <c r="AG385" s="50">
        <f>+IFERROR(AF385/U385,0)</f>
        <v>0.76195833333333329</v>
      </c>
      <c r="AH385" s="49">
        <f>+Tabla1[[#This Row],[PIM]]-Tabla1[[#This Row],[DEVENGADO2]]</f>
        <v>2856.5</v>
      </c>
      <c r="AI385" s="35">
        <v>0</v>
      </c>
      <c r="AJ385" s="35">
        <v>0</v>
      </c>
      <c r="AK385" s="35">
        <v>1871.5</v>
      </c>
      <c r="AL385" s="35">
        <v>4252.3999999999996</v>
      </c>
      <c r="AM385" s="35">
        <v>3200</v>
      </c>
      <c r="AN385" s="35">
        <v>-180.4</v>
      </c>
      <c r="AO385" s="35">
        <v>0</v>
      </c>
      <c r="AP385" s="35">
        <v>640</v>
      </c>
      <c r="AQ385" s="35">
        <v>640</v>
      </c>
      <c r="AR385" s="35">
        <v>640</v>
      </c>
      <c r="AS385" s="35">
        <v>116.10000000000036</v>
      </c>
      <c r="AT385" s="35">
        <v>0</v>
      </c>
      <c r="AU385" s="35">
        <v>820.39999999999964</v>
      </c>
      <c r="AV385" s="41">
        <f t="shared" si="20"/>
        <v>12000</v>
      </c>
      <c r="AW385" s="41">
        <f>+U385-AV385</f>
        <v>0</v>
      </c>
    </row>
    <row r="386" spans="1:49" x14ac:dyDescent="0.3">
      <c r="A386" s="42" t="s">
        <v>3</v>
      </c>
      <c r="B386" s="43" t="s">
        <v>0</v>
      </c>
      <c r="C386" s="44" t="s">
        <v>423</v>
      </c>
      <c r="D386" s="45" t="s">
        <v>243</v>
      </c>
      <c r="E386" s="44" t="s">
        <v>19</v>
      </c>
      <c r="F386" s="44" t="s">
        <v>574</v>
      </c>
      <c r="G386" s="44" t="s">
        <v>7142</v>
      </c>
      <c r="H386" s="45" t="s">
        <v>618</v>
      </c>
      <c r="I386" s="45" t="s">
        <v>269</v>
      </c>
      <c r="J386" s="45" t="s">
        <v>429</v>
      </c>
      <c r="K386" s="45" t="s">
        <v>429</v>
      </c>
      <c r="L386" s="44" t="s">
        <v>429</v>
      </c>
      <c r="M386" s="44" t="s">
        <v>617</v>
      </c>
      <c r="N386" s="46" t="s">
        <v>277</v>
      </c>
      <c r="O386" s="45" t="s">
        <v>429</v>
      </c>
      <c r="P386" s="45" t="s">
        <v>393</v>
      </c>
      <c r="Q386" s="45" t="s">
        <v>105</v>
      </c>
      <c r="R386" s="47" t="s">
        <v>104</v>
      </c>
      <c r="S386" s="38" t="s">
        <v>106</v>
      </c>
      <c r="T386" s="39">
        <v>249048</v>
      </c>
      <c r="U386" s="39">
        <v>249048</v>
      </c>
      <c r="V386" s="34"/>
      <c r="W386" s="34"/>
      <c r="X386" s="39">
        <v>102882</v>
      </c>
      <c r="Y386" s="50">
        <f>+IFERROR(X386/U386,0)</f>
        <v>0.41310108894670905</v>
      </c>
      <c r="Z386" s="49">
        <f>+U386-X386</f>
        <v>146166</v>
      </c>
      <c r="AA386" s="48"/>
      <c r="AB386" s="39">
        <v>102882</v>
      </c>
      <c r="AC386" s="49">
        <v>146166</v>
      </c>
      <c r="AD386" s="39">
        <v>102882</v>
      </c>
      <c r="AE386" s="48"/>
      <c r="AF386" s="49">
        <v>85735</v>
      </c>
      <c r="AG386" s="50">
        <f>+IFERROR(AF386/U386,0)</f>
        <v>0.34425090745559089</v>
      </c>
      <c r="AH386" s="49">
        <f>+Tabla1[[#This Row],[PIM]]-Tabla1[[#This Row],[DEVENGADO2]]</f>
        <v>163313</v>
      </c>
      <c r="AI386" s="35">
        <v>0</v>
      </c>
      <c r="AJ386" s="35">
        <v>0</v>
      </c>
      <c r="AK386" s="35">
        <v>25720.5</v>
      </c>
      <c r="AL386" s="35">
        <v>8573.5</v>
      </c>
      <c r="AM386" s="35">
        <v>8573.5</v>
      </c>
      <c r="AN386" s="35">
        <v>34294</v>
      </c>
      <c r="AO386" s="35">
        <v>8573.5</v>
      </c>
      <c r="AP386" s="35">
        <v>0</v>
      </c>
      <c r="AQ386" s="35">
        <v>32662.6</v>
      </c>
      <c r="AR386" s="35">
        <v>32662.6</v>
      </c>
      <c r="AS386" s="35">
        <v>32662.6</v>
      </c>
      <c r="AT386" s="35">
        <v>32662.6</v>
      </c>
      <c r="AU386" s="35">
        <v>32662.6</v>
      </c>
      <c r="AV386" s="41">
        <f t="shared" si="20"/>
        <v>249048.00000000003</v>
      </c>
      <c r="AW386" s="41">
        <f>+U386-AV386</f>
        <v>0</v>
      </c>
    </row>
    <row r="387" spans="1:49" x14ac:dyDescent="0.3">
      <c r="A387" s="42" t="s">
        <v>3</v>
      </c>
      <c r="B387" s="43" t="s">
        <v>0</v>
      </c>
      <c r="C387" s="44" t="s">
        <v>423</v>
      </c>
      <c r="D387" s="45" t="s">
        <v>243</v>
      </c>
      <c r="E387" s="44" t="s">
        <v>19</v>
      </c>
      <c r="F387" s="44" t="s">
        <v>574</v>
      </c>
      <c r="G387" s="44" t="s">
        <v>7142</v>
      </c>
      <c r="H387" s="45" t="s">
        <v>581</v>
      </c>
      <c r="I387" s="45" t="s">
        <v>269</v>
      </c>
      <c r="J387" s="45" t="s">
        <v>429</v>
      </c>
      <c r="K387" s="45" t="s">
        <v>429</v>
      </c>
      <c r="L387" s="44" t="s">
        <v>429</v>
      </c>
      <c r="M387" s="44" t="s">
        <v>617</v>
      </c>
      <c r="N387" s="46" t="s">
        <v>277</v>
      </c>
      <c r="O387" s="45" t="s">
        <v>429</v>
      </c>
      <c r="P387" s="45" t="s">
        <v>393</v>
      </c>
      <c r="Q387" s="45" t="s">
        <v>111</v>
      </c>
      <c r="R387" s="47" t="s">
        <v>110</v>
      </c>
      <c r="S387" s="38" t="s">
        <v>112</v>
      </c>
      <c r="T387" s="39">
        <v>390500</v>
      </c>
      <c r="U387" s="39">
        <v>390500</v>
      </c>
      <c r="V387" s="34"/>
      <c r="W387" s="34"/>
      <c r="X387" s="39">
        <v>176250.01</v>
      </c>
      <c r="Y387" s="50">
        <f>+IFERROR(X387/U387,0)</f>
        <v>0.4513444558258643</v>
      </c>
      <c r="Z387" s="49">
        <f>+U387-X387</f>
        <v>214249.99</v>
      </c>
      <c r="AA387" s="48"/>
      <c r="AB387" s="39">
        <v>176250.01</v>
      </c>
      <c r="AC387" s="49">
        <v>214249.99</v>
      </c>
      <c r="AD387" s="39">
        <v>176250.01</v>
      </c>
      <c r="AE387" s="48"/>
      <c r="AF387" s="49">
        <v>137083.31</v>
      </c>
      <c r="AG387" s="50">
        <f>+IFERROR(AF387/U387,0)</f>
        <v>0.35104560819462227</v>
      </c>
      <c r="AH387" s="49">
        <f>+Tabla1[[#This Row],[PIM]]-Tabla1[[#This Row],[DEVENGADO2]]</f>
        <v>253416.69</v>
      </c>
      <c r="AI387" s="35">
        <v>0</v>
      </c>
      <c r="AJ387" s="35">
        <v>39166.660000000003</v>
      </c>
      <c r="AK387" s="35">
        <v>19583.330000000002</v>
      </c>
      <c r="AL387" s="35">
        <v>39166.660000000003</v>
      </c>
      <c r="AM387" s="35">
        <v>0</v>
      </c>
      <c r="AN387" s="35">
        <v>19583.330000000002</v>
      </c>
      <c r="AO387" s="35">
        <v>19583.330000000002</v>
      </c>
      <c r="AP387" s="35">
        <v>0</v>
      </c>
      <c r="AQ387" s="35">
        <v>50683.338000000003</v>
      </c>
      <c r="AR387" s="35">
        <v>50683.338000000003</v>
      </c>
      <c r="AS387" s="35">
        <v>50683.338000000003</v>
      </c>
      <c r="AT387" s="35">
        <v>50683.338000000003</v>
      </c>
      <c r="AU387" s="35">
        <v>50683.338000000003</v>
      </c>
      <c r="AV387" s="41">
        <f t="shared" si="20"/>
        <v>390499.99999999994</v>
      </c>
      <c r="AW387" s="41">
        <f>+U387-AV387</f>
        <v>0</v>
      </c>
    </row>
    <row r="388" spans="1:49" x14ac:dyDescent="0.3">
      <c r="A388" s="42" t="s">
        <v>3</v>
      </c>
      <c r="B388" s="43" t="s">
        <v>0</v>
      </c>
      <c r="C388" s="44" t="s">
        <v>423</v>
      </c>
      <c r="D388" s="45" t="s">
        <v>243</v>
      </c>
      <c r="E388" s="44" t="s">
        <v>19</v>
      </c>
      <c r="F388" s="44" t="s">
        <v>574</v>
      </c>
      <c r="G388" s="44" t="s">
        <v>7142</v>
      </c>
      <c r="H388" s="45" t="s">
        <v>601</v>
      </c>
      <c r="I388" s="45" t="s">
        <v>579</v>
      </c>
      <c r="J388" s="45" t="s">
        <v>429</v>
      </c>
      <c r="K388" s="45" t="s">
        <v>429</v>
      </c>
      <c r="L388" s="44" t="s">
        <v>429</v>
      </c>
      <c r="M388" s="44" t="s">
        <v>617</v>
      </c>
      <c r="N388" s="46" t="s">
        <v>277</v>
      </c>
      <c r="O388" s="45" t="s">
        <v>429</v>
      </c>
      <c r="P388" s="45" t="s">
        <v>393</v>
      </c>
      <c r="Q388" s="45" t="s">
        <v>138</v>
      </c>
      <c r="R388" s="47" t="s">
        <v>137</v>
      </c>
      <c r="S388" s="38" t="s">
        <v>136</v>
      </c>
      <c r="T388" s="39">
        <v>154000</v>
      </c>
      <c r="U388" s="39">
        <v>133788</v>
      </c>
      <c r="V388" s="34"/>
      <c r="W388" s="34"/>
      <c r="X388" s="39">
        <v>133788</v>
      </c>
      <c r="Y388" s="50">
        <f>+IFERROR(X388/U388,0)</f>
        <v>1</v>
      </c>
      <c r="Z388" s="49">
        <f>+U388-X388</f>
        <v>0</v>
      </c>
      <c r="AA388" s="48"/>
      <c r="AB388" s="39">
        <v>19800</v>
      </c>
      <c r="AC388" s="49">
        <v>113988</v>
      </c>
      <c r="AD388" s="39">
        <v>19800</v>
      </c>
      <c r="AE388" s="48"/>
      <c r="AF388" s="49">
        <v>0</v>
      </c>
      <c r="AG388" s="50">
        <f>+IFERROR(AF388/U388,0)</f>
        <v>0</v>
      </c>
      <c r="AH388" s="49">
        <f>+Tabla1[[#This Row],[PIM]]-Tabla1[[#This Row],[DEVENGADO2]]</f>
        <v>133788</v>
      </c>
      <c r="AI388" s="35">
        <v>0</v>
      </c>
      <c r="AJ388" s="35">
        <v>0</v>
      </c>
      <c r="AK388" s="35">
        <v>0</v>
      </c>
      <c r="AL388" s="35">
        <v>0</v>
      </c>
      <c r="AM388" s="35">
        <v>0</v>
      </c>
      <c r="AN388" s="35">
        <v>0</v>
      </c>
      <c r="AO388" s="35">
        <v>0</v>
      </c>
      <c r="AP388" s="35">
        <v>0</v>
      </c>
      <c r="AQ388" s="35">
        <v>0</v>
      </c>
      <c r="AR388" s="35">
        <v>0</v>
      </c>
      <c r="AS388" s="35">
        <v>0</v>
      </c>
      <c r="AT388" s="35">
        <v>0</v>
      </c>
      <c r="AU388" s="35">
        <v>133788</v>
      </c>
      <c r="AV388" s="41">
        <f t="shared" si="20"/>
        <v>133788</v>
      </c>
      <c r="AW388" s="41">
        <f>+U388-AV388</f>
        <v>0</v>
      </c>
    </row>
    <row r="389" spans="1:49" x14ac:dyDescent="0.3">
      <c r="A389" s="42" t="s">
        <v>3</v>
      </c>
      <c r="B389" s="43" t="s">
        <v>0</v>
      </c>
      <c r="C389" s="44" t="s">
        <v>423</v>
      </c>
      <c r="D389" s="45" t="s">
        <v>243</v>
      </c>
      <c r="E389" s="44" t="s">
        <v>19</v>
      </c>
      <c r="F389" s="44" t="s">
        <v>574</v>
      </c>
      <c r="G389" s="44" t="s">
        <v>7142</v>
      </c>
      <c r="H389" s="45" t="s">
        <v>619</v>
      </c>
      <c r="I389" s="45" t="s">
        <v>579</v>
      </c>
      <c r="J389" s="45" t="s">
        <v>429</v>
      </c>
      <c r="K389" s="45" t="s">
        <v>429</v>
      </c>
      <c r="L389" s="44" t="s">
        <v>429</v>
      </c>
      <c r="M389" s="44" t="s">
        <v>617</v>
      </c>
      <c r="N389" s="46" t="s">
        <v>277</v>
      </c>
      <c r="O389" s="45" t="s">
        <v>429</v>
      </c>
      <c r="P389" s="45" t="s">
        <v>393</v>
      </c>
      <c r="Q389" s="45" t="s">
        <v>144</v>
      </c>
      <c r="R389" s="47" t="s">
        <v>143</v>
      </c>
      <c r="S389" s="38" t="s">
        <v>139</v>
      </c>
      <c r="T389" s="39">
        <v>580000</v>
      </c>
      <c r="U389" s="39">
        <v>0</v>
      </c>
      <c r="V389" s="34"/>
      <c r="W389" s="34"/>
      <c r="X389" s="39">
        <v>0</v>
      </c>
      <c r="Y389" s="50">
        <f>+IFERROR(X389/U389,0)</f>
        <v>0</v>
      </c>
      <c r="Z389" s="49">
        <f>+U389-X389</f>
        <v>0</v>
      </c>
      <c r="AA389" s="48"/>
      <c r="AB389" s="39">
        <v>0</v>
      </c>
      <c r="AC389" s="49">
        <v>0</v>
      </c>
      <c r="AD389" s="39">
        <v>0</v>
      </c>
      <c r="AE389" s="48"/>
      <c r="AF389" s="49">
        <v>0</v>
      </c>
      <c r="AG389" s="50">
        <f>+IFERROR(AF389/U389,0)</f>
        <v>0</v>
      </c>
      <c r="AH389" s="49">
        <f>+Tabla1[[#This Row],[PIM]]-Tabla1[[#This Row],[DEVENGADO2]]</f>
        <v>0</v>
      </c>
      <c r="AI389" s="35">
        <v>0</v>
      </c>
      <c r="AJ389" s="35">
        <v>0</v>
      </c>
      <c r="AK389" s="35">
        <v>0</v>
      </c>
      <c r="AL389" s="35">
        <v>0</v>
      </c>
      <c r="AM389" s="35">
        <v>0</v>
      </c>
      <c r="AN389" s="35">
        <v>0</v>
      </c>
      <c r="AO389" s="35">
        <v>0</v>
      </c>
      <c r="AP389" s="35">
        <v>0</v>
      </c>
      <c r="AQ389" s="35">
        <v>0</v>
      </c>
      <c r="AR389" s="35">
        <v>0</v>
      </c>
      <c r="AS389" s="35">
        <v>0</v>
      </c>
      <c r="AT389" s="35">
        <v>0</v>
      </c>
      <c r="AU389" s="35">
        <v>0</v>
      </c>
      <c r="AV389" s="41">
        <f t="shared" si="20"/>
        <v>0</v>
      </c>
      <c r="AW389" s="41">
        <f>+U389-AV389</f>
        <v>0</v>
      </c>
    </row>
    <row r="390" spans="1:49" x14ac:dyDescent="0.3">
      <c r="A390" s="42" t="s">
        <v>3</v>
      </c>
      <c r="B390" s="43" t="s">
        <v>0</v>
      </c>
      <c r="C390" s="44" t="s">
        <v>423</v>
      </c>
      <c r="D390" s="45" t="s">
        <v>243</v>
      </c>
      <c r="E390" s="44" t="s">
        <v>19</v>
      </c>
      <c r="F390" s="44" t="s">
        <v>574</v>
      </c>
      <c r="G390" s="44" t="s">
        <v>7142</v>
      </c>
      <c r="H390" s="45" t="s">
        <v>620</v>
      </c>
      <c r="I390" s="45" t="s">
        <v>579</v>
      </c>
      <c r="J390" s="45" t="s">
        <v>429</v>
      </c>
      <c r="K390" s="45" t="s">
        <v>429</v>
      </c>
      <c r="L390" s="44" t="s">
        <v>429</v>
      </c>
      <c r="M390" s="44" t="s">
        <v>617</v>
      </c>
      <c r="N390" s="46" t="s">
        <v>277</v>
      </c>
      <c r="O390" s="45" t="s">
        <v>429</v>
      </c>
      <c r="P390" s="45" t="s">
        <v>393</v>
      </c>
      <c r="Q390" s="45" t="s">
        <v>192</v>
      </c>
      <c r="R390" s="47" t="s">
        <v>191</v>
      </c>
      <c r="S390" s="38" t="s">
        <v>193</v>
      </c>
      <c r="T390" s="39">
        <v>126000</v>
      </c>
      <c r="U390" s="39">
        <v>0</v>
      </c>
      <c r="V390" s="34"/>
      <c r="W390" s="34"/>
      <c r="X390" s="39">
        <v>0</v>
      </c>
      <c r="Y390" s="50">
        <f>+IFERROR(X390/U390,0)</f>
        <v>0</v>
      </c>
      <c r="Z390" s="49">
        <f>+U390-X390</f>
        <v>0</v>
      </c>
      <c r="AA390" s="48"/>
      <c r="AB390" s="39">
        <v>0</v>
      </c>
      <c r="AC390" s="49">
        <v>0</v>
      </c>
      <c r="AD390" s="39">
        <v>0</v>
      </c>
      <c r="AE390" s="48"/>
      <c r="AF390" s="49">
        <v>0</v>
      </c>
      <c r="AG390" s="50">
        <f>+IFERROR(AF390/U390,0)</f>
        <v>0</v>
      </c>
      <c r="AH390" s="49">
        <f>+Tabla1[[#This Row],[PIM]]-Tabla1[[#This Row],[DEVENGADO2]]</f>
        <v>0</v>
      </c>
      <c r="AI390" s="35">
        <v>0</v>
      </c>
      <c r="AJ390" s="35">
        <v>0</v>
      </c>
      <c r="AK390" s="35">
        <v>0</v>
      </c>
      <c r="AL390" s="35">
        <v>0</v>
      </c>
      <c r="AM390" s="35">
        <v>0</v>
      </c>
      <c r="AN390" s="35">
        <v>0</v>
      </c>
      <c r="AO390" s="35">
        <v>0</v>
      </c>
      <c r="AP390" s="35">
        <v>0</v>
      </c>
      <c r="AQ390" s="35">
        <v>0</v>
      </c>
      <c r="AR390" s="35">
        <v>0</v>
      </c>
      <c r="AS390" s="35">
        <v>0</v>
      </c>
      <c r="AT390" s="35">
        <v>0</v>
      </c>
      <c r="AU390" s="35">
        <v>0</v>
      </c>
      <c r="AV390" s="41">
        <f t="shared" si="20"/>
        <v>0</v>
      </c>
      <c r="AW390" s="41">
        <f>+U390-AV390</f>
        <v>0</v>
      </c>
    </row>
    <row r="391" spans="1:49" x14ac:dyDescent="0.3">
      <c r="A391" s="42" t="s">
        <v>3</v>
      </c>
      <c r="B391" s="43" t="s">
        <v>0</v>
      </c>
      <c r="C391" s="44" t="s">
        <v>423</v>
      </c>
      <c r="D391" s="45" t="s">
        <v>243</v>
      </c>
      <c r="E391" s="44" t="s">
        <v>19</v>
      </c>
      <c r="F391" s="44" t="s">
        <v>574</v>
      </c>
      <c r="G391" s="44" t="s">
        <v>7142</v>
      </c>
      <c r="H391" s="45" t="s">
        <v>170</v>
      </c>
      <c r="I391" s="45" t="s">
        <v>579</v>
      </c>
      <c r="J391" s="45" t="s">
        <v>429</v>
      </c>
      <c r="K391" s="45" t="s">
        <v>429</v>
      </c>
      <c r="L391" s="44" t="s">
        <v>429</v>
      </c>
      <c r="M391" s="44" t="s">
        <v>617</v>
      </c>
      <c r="N391" s="46" t="s">
        <v>277</v>
      </c>
      <c r="O391" s="45" t="s">
        <v>429</v>
      </c>
      <c r="P391" s="45" t="s">
        <v>393</v>
      </c>
      <c r="Q391" s="45" t="s">
        <v>180</v>
      </c>
      <c r="R391" s="47" t="s">
        <v>179</v>
      </c>
      <c r="S391" s="38" t="s">
        <v>181</v>
      </c>
      <c r="T391" s="39">
        <v>0</v>
      </c>
      <c r="U391" s="39">
        <v>0</v>
      </c>
      <c r="V391" s="34"/>
      <c r="W391" s="34"/>
      <c r="X391" s="39">
        <v>0</v>
      </c>
      <c r="Y391" s="50">
        <f>+IFERROR(X391/U391,0)</f>
        <v>0</v>
      </c>
      <c r="Z391" s="49">
        <f>+U391-X391</f>
        <v>0</v>
      </c>
      <c r="AA391" s="48"/>
      <c r="AB391" s="39">
        <v>0</v>
      </c>
      <c r="AC391" s="49">
        <v>0</v>
      </c>
      <c r="AD391" s="39">
        <v>0</v>
      </c>
      <c r="AE391" s="48"/>
      <c r="AF391" s="49">
        <v>0</v>
      </c>
      <c r="AG391" s="50">
        <f>+IFERROR(AF391/U391,0)</f>
        <v>0</v>
      </c>
      <c r="AH391" s="49">
        <f>+Tabla1[[#This Row],[PIM]]-Tabla1[[#This Row],[DEVENGADO2]]</f>
        <v>0</v>
      </c>
      <c r="AI391" s="35">
        <v>0</v>
      </c>
      <c r="AJ391" s="35">
        <v>0</v>
      </c>
      <c r="AK391" s="35">
        <v>0</v>
      </c>
      <c r="AL391" s="35">
        <v>0</v>
      </c>
      <c r="AM391" s="35">
        <v>0</v>
      </c>
      <c r="AN391" s="35">
        <v>0</v>
      </c>
      <c r="AO391" s="35">
        <v>0</v>
      </c>
      <c r="AP391" s="35">
        <v>0</v>
      </c>
      <c r="AQ391" s="35">
        <v>0</v>
      </c>
      <c r="AR391" s="35">
        <v>0</v>
      </c>
      <c r="AS391" s="35">
        <v>0</v>
      </c>
      <c r="AT391" s="35">
        <v>0</v>
      </c>
      <c r="AU391" s="35">
        <v>0</v>
      </c>
      <c r="AV391" s="41">
        <f t="shared" si="20"/>
        <v>0</v>
      </c>
      <c r="AW391" s="41">
        <f>+U391-AV391</f>
        <v>0</v>
      </c>
    </row>
    <row r="392" spans="1:49" x14ac:dyDescent="0.3">
      <c r="A392" s="42" t="s">
        <v>3</v>
      </c>
      <c r="B392" s="43" t="s">
        <v>0</v>
      </c>
      <c r="C392" s="44" t="s">
        <v>423</v>
      </c>
      <c r="D392" s="45" t="s">
        <v>243</v>
      </c>
      <c r="E392" s="44" t="s">
        <v>19</v>
      </c>
      <c r="F392" s="44" t="s">
        <v>574</v>
      </c>
      <c r="G392" s="44" t="s">
        <v>7142</v>
      </c>
      <c r="H392" s="45" t="s">
        <v>170</v>
      </c>
      <c r="I392" s="45" t="s">
        <v>579</v>
      </c>
      <c r="J392" s="45" t="s">
        <v>429</v>
      </c>
      <c r="K392" s="45" t="s">
        <v>429</v>
      </c>
      <c r="L392" s="44" t="s">
        <v>429</v>
      </c>
      <c r="M392" s="44" t="s">
        <v>617</v>
      </c>
      <c r="N392" s="46" t="s">
        <v>277</v>
      </c>
      <c r="O392" s="45" t="s">
        <v>429</v>
      </c>
      <c r="P392" s="45" t="s">
        <v>393</v>
      </c>
      <c r="Q392" s="45" t="s">
        <v>183</v>
      </c>
      <c r="R392" s="47" t="s">
        <v>182</v>
      </c>
      <c r="S392" s="38" t="s">
        <v>184</v>
      </c>
      <c r="T392" s="39">
        <v>50000</v>
      </c>
      <c r="U392" s="39">
        <v>0</v>
      </c>
      <c r="V392" s="34"/>
      <c r="W392" s="34"/>
      <c r="X392" s="39">
        <v>0</v>
      </c>
      <c r="Y392" s="50">
        <f>+IFERROR(X392/U392,0)</f>
        <v>0</v>
      </c>
      <c r="Z392" s="49">
        <f>+U392-X392</f>
        <v>0</v>
      </c>
      <c r="AA392" s="48"/>
      <c r="AB392" s="39">
        <v>0</v>
      </c>
      <c r="AC392" s="49">
        <v>0</v>
      </c>
      <c r="AD392" s="39">
        <v>0</v>
      </c>
      <c r="AE392" s="48"/>
      <c r="AF392" s="49">
        <v>0</v>
      </c>
      <c r="AG392" s="50">
        <f>+IFERROR(AF392/U392,0)</f>
        <v>0</v>
      </c>
      <c r="AH392" s="49">
        <f>+Tabla1[[#This Row],[PIM]]-Tabla1[[#This Row],[DEVENGADO2]]</f>
        <v>0</v>
      </c>
      <c r="AI392" s="35">
        <v>0</v>
      </c>
      <c r="AJ392" s="35">
        <v>0</v>
      </c>
      <c r="AK392" s="35">
        <v>0</v>
      </c>
      <c r="AL392" s="35">
        <v>0</v>
      </c>
      <c r="AM392" s="35">
        <v>0</v>
      </c>
      <c r="AN392" s="35">
        <v>0</v>
      </c>
      <c r="AO392" s="35">
        <v>0</v>
      </c>
      <c r="AP392" s="35">
        <v>0</v>
      </c>
      <c r="AQ392" s="35">
        <v>0</v>
      </c>
      <c r="AR392" s="35">
        <v>0</v>
      </c>
      <c r="AS392" s="35">
        <v>0</v>
      </c>
      <c r="AT392" s="35">
        <v>0</v>
      </c>
      <c r="AU392" s="35">
        <v>0</v>
      </c>
      <c r="AV392" s="41">
        <f t="shared" si="20"/>
        <v>0</v>
      </c>
      <c r="AW392" s="41">
        <f>+U392-AV392</f>
        <v>0</v>
      </c>
    </row>
    <row r="393" spans="1:49" x14ac:dyDescent="0.3">
      <c r="A393" s="42" t="s">
        <v>3</v>
      </c>
      <c r="B393" s="43" t="s">
        <v>0</v>
      </c>
      <c r="C393" s="44" t="s">
        <v>423</v>
      </c>
      <c r="D393" s="45" t="s">
        <v>243</v>
      </c>
      <c r="E393" s="44" t="s">
        <v>19</v>
      </c>
      <c r="F393" s="44" t="s">
        <v>574</v>
      </c>
      <c r="G393" s="44" t="s">
        <v>7142</v>
      </c>
      <c r="H393" s="45" t="s">
        <v>170</v>
      </c>
      <c r="I393" s="45" t="s">
        <v>579</v>
      </c>
      <c r="J393" s="45" t="s">
        <v>429</v>
      </c>
      <c r="K393" s="45" t="s">
        <v>429</v>
      </c>
      <c r="L393" s="44" t="s">
        <v>429</v>
      </c>
      <c r="M393" s="44" t="s">
        <v>617</v>
      </c>
      <c r="N393" s="46" t="s">
        <v>277</v>
      </c>
      <c r="O393" s="45" t="s">
        <v>429</v>
      </c>
      <c r="P393" s="45" t="s">
        <v>393</v>
      </c>
      <c r="Q393" s="45" t="s">
        <v>186</v>
      </c>
      <c r="R393" s="47" t="s">
        <v>185</v>
      </c>
      <c r="S393" s="38" t="s">
        <v>187</v>
      </c>
      <c r="T393" s="39">
        <v>0</v>
      </c>
      <c r="U393" s="39">
        <v>0</v>
      </c>
      <c r="V393" s="34"/>
      <c r="W393" s="34"/>
      <c r="X393" s="39">
        <v>0</v>
      </c>
      <c r="Y393" s="50">
        <f>+IFERROR(X393/U393,0)</f>
        <v>0</v>
      </c>
      <c r="Z393" s="49">
        <f>+U393-X393</f>
        <v>0</v>
      </c>
      <c r="AA393" s="48"/>
      <c r="AB393" s="39">
        <v>0</v>
      </c>
      <c r="AC393" s="49">
        <v>0</v>
      </c>
      <c r="AD393" s="39">
        <v>0</v>
      </c>
      <c r="AE393" s="48"/>
      <c r="AF393" s="49">
        <v>0</v>
      </c>
      <c r="AG393" s="50">
        <f>+IFERROR(AF393/U393,0)</f>
        <v>0</v>
      </c>
      <c r="AH393" s="49">
        <f>+Tabla1[[#This Row],[PIM]]-Tabla1[[#This Row],[DEVENGADO2]]</f>
        <v>0</v>
      </c>
      <c r="AI393" s="35">
        <v>0</v>
      </c>
      <c r="AJ393" s="35">
        <v>0</v>
      </c>
      <c r="AK393" s="35">
        <v>0</v>
      </c>
      <c r="AL393" s="35">
        <v>0</v>
      </c>
      <c r="AM393" s="35">
        <v>0</v>
      </c>
      <c r="AN393" s="35">
        <v>0</v>
      </c>
      <c r="AO393" s="35">
        <v>0</v>
      </c>
      <c r="AP393" s="35">
        <v>0</v>
      </c>
      <c r="AQ393" s="35">
        <v>0</v>
      </c>
      <c r="AR393" s="35">
        <v>0</v>
      </c>
      <c r="AS393" s="35">
        <v>0</v>
      </c>
      <c r="AT393" s="35">
        <v>0</v>
      </c>
      <c r="AU393" s="35">
        <v>0</v>
      </c>
      <c r="AV393" s="41">
        <f t="shared" si="20"/>
        <v>0</v>
      </c>
      <c r="AW393" s="41">
        <f>+U393-AV393</f>
        <v>0</v>
      </c>
    </row>
    <row r="394" spans="1:49" x14ac:dyDescent="0.3">
      <c r="A394" s="42" t="s">
        <v>3</v>
      </c>
      <c r="B394" s="43" t="s">
        <v>0</v>
      </c>
      <c r="C394" s="44" t="s">
        <v>423</v>
      </c>
      <c r="D394" s="45" t="s">
        <v>243</v>
      </c>
      <c r="E394" s="44" t="s">
        <v>19</v>
      </c>
      <c r="F394" s="44" t="s">
        <v>574</v>
      </c>
      <c r="G394" s="44" t="s">
        <v>7142</v>
      </c>
      <c r="H394" s="45" t="s">
        <v>422</v>
      </c>
      <c r="I394" s="45" t="s">
        <v>579</v>
      </c>
      <c r="J394" s="45" t="s">
        <v>429</v>
      </c>
      <c r="K394" s="45" t="s">
        <v>429</v>
      </c>
      <c r="L394" s="44" t="s">
        <v>429</v>
      </c>
      <c r="M394" s="44" t="s">
        <v>617</v>
      </c>
      <c r="N394" s="46" t="s">
        <v>277</v>
      </c>
      <c r="O394" s="45" t="s">
        <v>429</v>
      </c>
      <c r="P394" s="45" t="s">
        <v>393</v>
      </c>
      <c r="Q394" s="45" t="s">
        <v>585</v>
      </c>
      <c r="R394" s="47" t="s">
        <v>200</v>
      </c>
      <c r="S394" s="38" t="s">
        <v>586</v>
      </c>
      <c r="T394" s="39">
        <v>663100</v>
      </c>
      <c r="U394" s="39">
        <v>537000</v>
      </c>
      <c r="V394" s="34"/>
      <c r="W394" s="34"/>
      <c r="X394" s="39">
        <v>537000</v>
      </c>
      <c r="Y394" s="50">
        <f>+IFERROR(X394/U394,0)</f>
        <v>1</v>
      </c>
      <c r="Z394" s="49">
        <f>+U394-X394</f>
        <v>0</v>
      </c>
      <c r="AA394" s="48"/>
      <c r="AB394" s="39">
        <v>537000</v>
      </c>
      <c r="AC394" s="49">
        <v>0</v>
      </c>
      <c r="AD394" s="39">
        <v>537000</v>
      </c>
      <c r="AE394" s="48"/>
      <c r="AF394" s="49">
        <v>378000</v>
      </c>
      <c r="AG394" s="50">
        <f>+IFERROR(AF394/U394,0)</f>
        <v>0.7039106145251397</v>
      </c>
      <c r="AH394" s="49">
        <f>+Tabla1[[#This Row],[PIM]]-Tabla1[[#This Row],[DEVENGADO2]]</f>
        <v>159000</v>
      </c>
      <c r="AI394" s="35">
        <v>0</v>
      </c>
      <c r="AJ394" s="35">
        <v>65000</v>
      </c>
      <c r="AK394" s="35">
        <v>98000</v>
      </c>
      <c r="AL394" s="35">
        <v>42000</v>
      </c>
      <c r="AM394" s="35">
        <v>65000</v>
      </c>
      <c r="AN394" s="35">
        <v>53000</v>
      </c>
      <c r="AO394" s="35">
        <v>55000</v>
      </c>
      <c r="AP394" s="35">
        <v>0</v>
      </c>
      <c r="AQ394" s="35">
        <v>30000</v>
      </c>
      <c r="AR394" s="35">
        <v>25000</v>
      </c>
      <c r="AS394" s="35">
        <v>30000</v>
      </c>
      <c r="AT394" s="35">
        <v>2000</v>
      </c>
      <c r="AU394" s="35">
        <v>72000</v>
      </c>
      <c r="AV394" s="41">
        <f t="shared" si="20"/>
        <v>537000</v>
      </c>
      <c r="AW394" s="41">
        <f>+U394-AV394</f>
        <v>0</v>
      </c>
    </row>
    <row r="395" spans="1:49" x14ac:dyDescent="0.3">
      <c r="A395" s="42" t="s">
        <v>3</v>
      </c>
      <c r="B395" s="43" t="s">
        <v>0</v>
      </c>
      <c r="C395" s="44" t="s">
        <v>423</v>
      </c>
      <c r="D395" s="45" t="s">
        <v>243</v>
      </c>
      <c r="E395" s="44" t="s">
        <v>19</v>
      </c>
      <c r="F395" s="44" t="s">
        <v>574</v>
      </c>
      <c r="G395" s="44" t="s">
        <v>7142</v>
      </c>
      <c r="H395" s="45" t="s">
        <v>616</v>
      </c>
      <c r="I395" s="45" t="s">
        <v>269</v>
      </c>
      <c r="J395" s="45" t="s">
        <v>429</v>
      </c>
      <c r="K395" s="45" t="s">
        <v>429</v>
      </c>
      <c r="L395" s="44" t="s">
        <v>429</v>
      </c>
      <c r="M395" s="44" t="s">
        <v>617</v>
      </c>
      <c r="N395" s="46" t="s">
        <v>277</v>
      </c>
      <c r="O395" s="45" t="s">
        <v>429</v>
      </c>
      <c r="P395" s="45" t="s">
        <v>398</v>
      </c>
      <c r="Q395" s="45" t="s">
        <v>231</v>
      </c>
      <c r="R395" s="47" t="s">
        <v>230</v>
      </c>
      <c r="S395" s="38" t="s">
        <v>232</v>
      </c>
      <c r="T395" s="39">
        <v>0</v>
      </c>
      <c r="U395" s="39">
        <v>40000</v>
      </c>
      <c r="V395" s="34"/>
      <c r="W395" s="34"/>
      <c r="X395" s="39">
        <v>40000</v>
      </c>
      <c r="Y395" s="50">
        <f>+IFERROR(X395/U395,0)</f>
        <v>1</v>
      </c>
      <c r="Z395" s="49">
        <f>+U395-X395</f>
        <v>0</v>
      </c>
      <c r="AA395" s="48"/>
      <c r="AB395" s="39">
        <v>40000</v>
      </c>
      <c r="AC395" s="49">
        <v>0</v>
      </c>
      <c r="AD395" s="39">
        <v>40000</v>
      </c>
      <c r="AE395" s="48"/>
      <c r="AF395" s="49">
        <v>40000</v>
      </c>
      <c r="AG395" s="50">
        <f>+IFERROR(AF395/U395,0)</f>
        <v>1</v>
      </c>
      <c r="AH395" s="49">
        <f>+Tabla1[[#This Row],[PIM]]-Tabla1[[#This Row],[DEVENGADO2]]</f>
        <v>0</v>
      </c>
      <c r="AI395" s="35">
        <v>0</v>
      </c>
      <c r="AJ395" s="35">
        <v>0</v>
      </c>
      <c r="AK395" s="35">
        <v>0</v>
      </c>
      <c r="AL395" s="35">
        <v>40000</v>
      </c>
      <c r="AM395" s="35">
        <v>0</v>
      </c>
      <c r="AN395" s="35">
        <v>0</v>
      </c>
      <c r="AO395" s="35">
        <v>0</v>
      </c>
      <c r="AP395" s="35">
        <v>0</v>
      </c>
      <c r="AQ395" s="35">
        <v>0</v>
      </c>
      <c r="AR395" s="35">
        <v>0</v>
      </c>
      <c r="AS395" s="35">
        <v>0</v>
      </c>
      <c r="AT395" s="35">
        <v>0</v>
      </c>
      <c r="AU395" s="35">
        <v>0</v>
      </c>
      <c r="AV395" s="41">
        <f t="shared" si="20"/>
        <v>40000</v>
      </c>
      <c r="AW395" s="41">
        <f>+U395-AV395</f>
        <v>0</v>
      </c>
    </row>
    <row r="396" spans="1:49" x14ac:dyDescent="0.3">
      <c r="A396" s="42" t="s">
        <v>3</v>
      </c>
      <c r="B396" s="43" t="s">
        <v>0</v>
      </c>
      <c r="C396" s="44" t="s">
        <v>423</v>
      </c>
      <c r="D396" s="45" t="s">
        <v>243</v>
      </c>
      <c r="E396" s="44" t="s">
        <v>19</v>
      </c>
      <c r="F396" s="44" t="s">
        <v>574</v>
      </c>
      <c r="G396" s="44" t="s">
        <v>7142</v>
      </c>
      <c r="H396" s="45" t="s">
        <v>4238</v>
      </c>
      <c r="I396" s="45" t="s">
        <v>269</v>
      </c>
      <c r="J396" s="45" t="s">
        <v>429</v>
      </c>
      <c r="K396" s="45" t="s">
        <v>429</v>
      </c>
      <c r="L396" s="44" t="s">
        <v>429</v>
      </c>
      <c r="M396" s="44" t="s">
        <v>617</v>
      </c>
      <c r="N396" s="46" t="s">
        <v>277</v>
      </c>
      <c r="O396" s="45" t="s">
        <v>429</v>
      </c>
      <c r="P396" s="45" t="s">
        <v>398</v>
      </c>
      <c r="Q396" s="45" t="s">
        <v>234</v>
      </c>
      <c r="R396" s="47" t="s">
        <v>233</v>
      </c>
      <c r="S396" s="38" t="s">
        <v>235</v>
      </c>
      <c r="T396" s="39">
        <v>0</v>
      </c>
      <c r="U396" s="39">
        <v>3000</v>
      </c>
      <c r="V396" s="34"/>
      <c r="W396" s="34"/>
      <c r="X396" s="39">
        <v>2000</v>
      </c>
      <c r="Y396" s="50">
        <f>+IFERROR(X396/U396,0)</f>
        <v>0.66666666666666663</v>
      </c>
      <c r="Z396" s="49">
        <f>+U396-X396</f>
        <v>1000</v>
      </c>
      <c r="AA396" s="48"/>
      <c r="AB396" s="39">
        <v>2000</v>
      </c>
      <c r="AC396" s="49">
        <v>1000</v>
      </c>
      <c r="AD396" s="39">
        <v>2000</v>
      </c>
      <c r="AE396" s="48"/>
      <c r="AF396" s="49">
        <v>0</v>
      </c>
      <c r="AG396" s="50">
        <f>+IFERROR(AF396/U396,0)</f>
        <v>0</v>
      </c>
      <c r="AH396" s="49">
        <f>+Tabla1[[#This Row],[PIM]]-Tabla1[[#This Row],[DEVENGADO2]]</f>
        <v>3000</v>
      </c>
      <c r="AI396" s="35">
        <v>0</v>
      </c>
      <c r="AJ396" s="35">
        <v>0</v>
      </c>
      <c r="AK396" s="35">
        <v>0</v>
      </c>
      <c r="AL396" s="35">
        <v>0</v>
      </c>
      <c r="AM396" s="35">
        <v>0</v>
      </c>
      <c r="AN396" s="35">
        <v>0</v>
      </c>
      <c r="AO396" s="35">
        <v>0</v>
      </c>
      <c r="AP396" s="35">
        <v>0</v>
      </c>
      <c r="AQ396" s="35">
        <v>0</v>
      </c>
      <c r="AR396" s="35">
        <v>0</v>
      </c>
      <c r="AS396" s="35">
        <v>0</v>
      </c>
      <c r="AT396" s="35">
        <v>0</v>
      </c>
      <c r="AU396" s="35">
        <v>3000</v>
      </c>
      <c r="AV396" s="41">
        <f t="shared" si="20"/>
        <v>3000</v>
      </c>
      <c r="AW396" s="41">
        <f>+U396-AV396</f>
        <v>0</v>
      </c>
    </row>
    <row r="397" spans="1:49" x14ac:dyDescent="0.3">
      <c r="A397" s="42" t="s">
        <v>3</v>
      </c>
      <c r="B397" s="43" t="s">
        <v>0</v>
      </c>
      <c r="C397" s="44" t="s">
        <v>423</v>
      </c>
      <c r="D397" s="45" t="s">
        <v>243</v>
      </c>
      <c r="E397" s="44" t="s">
        <v>19</v>
      </c>
      <c r="F397" s="44" t="s">
        <v>574</v>
      </c>
      <c r="G397" s="44" t="s">
        <v>4229</v>
      </c>
      <c r="H397" s="45" t="s">
        <v>4</v>
      </c>
      <c r="I397" s="45" t="s">
        <v>269</v>
      </c>
      <c r="J397" s="45" t="s">
        <v>430</v>
      </c>
      <c r="K397" s="45" t="s">
        <v>430</v>
      </c>
      <c r="L397" s="44" t="s">
        <v>273</v>
      </c>
      <c r="M397" s="44" t="s">
        <v>621</v>
      </c>
      <c r="N397" s="46" t="s">
        <v>279</v>
      </c>
      <c r="O397" s="45" t="s">
        <v>273</v>
      </c>
      <c r="P397" s="45" t="s">
        <v>397</v>
      </c>
      <c r="Q397" s="45" t="s">
        <v>415</v>
      </c>
      <c r="R397" s="47" t="s">
        <v>526</v>
      </c>
      <c r="S397" s="38" t="s">
        <v>575</v>
      </c>
      <c r="T397" s="39">
        <v>600</v>
      </c>
      <c r="U397" s="39">
        <v>600</v>
      </c>
      <c r="V397" s="34"/>
      <c r="W397" s="34"/>
      <c r="X397" s="39">
        <v>600</v>
      </c>
      <c r="Y397" s="50">
        <f>+IFERROR(X397/U397,0)</f>
        <v>1</v>
      </c>
      <c r="Z397" s="49">
        <f>+U397-X397</f>
        <v>0</v>
      </c>
      <c r="AA397" s="48"/>
      <c r="AB397" s="39">
        <v>600</v>
      </c>
      <c r="AC397" s="49">
        <v>0</v>
      </c>
      <c r="AD397" s="39">
        <v>0</v>
      </c>
      <c r="AE397" s="48"/>
      <c r="AF397" s="49">
        <v>0</v>
      </c>
      <c r="AG397" s="50">
        <f>+IFERROR(AF397/U397,0)</f>
        <v>0</v>
      </c>
      <c r="AH397" s="49">
        <f>+Tabla1[[#This Row],[PIM]]-Tabla1[[#This Row],[DEVENGADO2]]</f>
        <v>600</v>
      </c>
      <c r="AI397" s="35">
        <v>0</v>
      </c>
      <c r="AJ397" s="35">
        <v>0</v>
      </c>
      <c r="AK397" s="35">
        <v>0</v>
      </c>
      <c r="AL397" s="35">
        <v>0</v>
      </c>
      <c r="AM397" s="35">
        <v>0</v>
      </c>
      <c r="AN397" s="35">
        <v>0</v>
      </c>
      <c r="AO397" s="35">
        <v>0</v>
      </c>
      <c r="AP397" s="35">
        <v>300</v>
      </c>
      <c r="AQ397" s="35">
        <v>0</v>
      </c>
      <c r="AR397" s="35">
        <v>0</v>
      </c>
      <c r="AS397" s="35">
        <v>0</v>
      </c>
      <c r="AT397" s="35">
        <v>0</v>
      </c>
      <c r="AU397" s="35">
        <v>300</v>
      </c>
      <c r="AV397" s="41">
        <f t="shared" si="20"/>
        <v>600</v>
      </c>
      <c r="AW397" s="41">
        <f>+U397-AV397</f>
        <v>0</v>
      </c>
    </row>
    <row r="398" spans="1:49" x14ac:dyDescent="0.3">
      <c r="A398" s="42" t="s">
        <v>3</v>
      </c>
      <c r="B398" s="43" t="s">
        <v>0</v>
      </c>
      <c r="C398" s="44" t="s">
        <v>423</v>
      </c>
      <c r="D398" s="45" t="s">
        <v>243</v>
      </c>
      <c r="E398" s="44" t="s">
        <v>19</v>
      </c>
      <c r="F398" s="44" t="s">
        <v>574</v>
      </c>
      <c r="G398" s="44" t="s">
        <v>4229</v>
      </c>
      <c r="H398" s="45" t="s">
        <v>4</v>
      </c>
      <c r="I398" s="45" t="s">
        <v>269</v>
      </c>
      <c r="J398" s="45" t="s">
        <v>430</v>
      </c>
      <c r="K398" s="45" t="s">
        <v>430</v>
      </c>
      <c r="L398" s="44" t="s">
        <v>273</v>
      </c>
      <c r="M398" s="44" t="s">
        <v>621</v>
      </c>
      <c r="N398" s="46" t="s">
        <v>279</v>
      </c>
      <c r="O398" s="45" t="s">
        <v>273</v>
      </c>
      <c r="P398" s="45" t="s">
        <v>397</v>
      </c>
      <c r="Q398" s="45" t="s">
        <v>416</v>
      </c>
      <c r="R398" s="47" t="s">
        <v>528</v>
      </c>
      <c r="S398" s="38" t="s">
        <v>576</v>
      </c>
      <c r="T398" s="39">
        <v>0</v>
      </c>
      <c r="U398" s="39">
        <v>34371</v>
      </c>
      <c r="V398" s="34"/>
      <c r="W398" s="34"/>
      <c r="X398" s="39">
        <v>34371</v>
      </c>
      <c r="Y398" s="50">
        <f>+IFERROR(X398/U398,0)</f>
        <v>1</v>
      </c>
      <c r="Z398" s="49">
        <f>+U398-X398</f>
        <v>0</v>
      </c>
      <c r="AA398" s="48"/>
      <c r="AB398" s="39">
        <v>34371</v>
      </c>
      <c r="AC398" s="49">
        <v>0</v>
      </c>
      <c r="AD398" s="39">
        <v>20049.329999999998</v>
      </c>
      <c r="AE398" s="48"/>
      <c r="AF398" s="49">
        <v>20049.329999999998</v>
      </c>
      <c r="AG398" s="50">
        <f>+IFERROR(AF398/U398,0)</f>
        <v>0.58332111372959761</v>
      </c>
      <c r="AH398" s="49">
        <f>+Tabla1[[#This Row],[PIM]]-Tabla1[[#This Row],[DEVENGADO2]]</f>
        <v>14321.670000000002</v>
      </c>
      <c r="AI398" s="35">
        <v>2864.19</v>
      </c>
      <c r="AJ398" s="35">
        <v>2864.19</v>
      </c>
      <c r="AK398" s="35">
        <v>2864.19</v>
      </c>
      <c r="AL398" s="35">
        <v>2864.19</v>
      </c>
      <c r="AM398" s="35">
        <v>2864.19</v>
      </c>
      <c r="AN398" s="35">
        <v>2864.19</v>
      </c>
      <c r="AO398" s="35">
        <v>2864.19</v>
      </c>
      <c r="AP398" s="35">
        <v>0</v>
      </c>
      <c r="AQ398" s="35">
        <v>2864.19</v>
      </c>
      <c r="AR398" s="35">
        <v>2864.19</v>
      </c>
      <c r="AS398" s="35">
        <v>2864.19</v>
      </c>
      <c r="AT398" s="35">
        <v>2864.9100000000071</v>
      </c>
      <c r="AU398" s="35">
        <v>2864.1899999999987</v>
      </c>
      <c r="AV398" s="41">
        <f t="shared" si="20"/>
        <v>34371</v>
      </c>
      <c r="AW398" s="41">
        <f>+U398-AV398</f>
        <v>0</v>
      </c>
    </row>
    <row r="399" spans="1:49" x14ac:dyDescent="0.3">
      <c r="A399" s="42" t="s">
        <v>3</v>
      </c>
      <c r="B399" s="43" t="s">
        <v>0</v>
      </c>
      <c r="C399" s="44" t="s">
        <v>423</v>
      </c>
      <c r="D399" s="45" t="s">
        <v>243</v>
      </c>
      <c r="E399" s="44" t="s">
        <v>19</v>
      </c>
      <c r="F399" s="44" t="s">
        <v>574</v>
      </c>
      <c r="G399" s="44" t="s">
        <v>4229</v>
      </c>
      <c r="H399" s="45" t="s">
        <v>4</v>
      </c>
      <c r="I399" s="45" t="s">
        <v>269</v>
      </c>
      <c r="J399" s="45" t="s">
        <v>430</v>
      </c>
      <c r="K399" s="45" t="s">
        <v>430</v>
      </c>
      <c r="L399" s="44" t="s">
        <v>273</v>
      </c>
      <c r="M399" s="44" t="s">
        <v>621</v>
      </c>
      <c r="N399" s="46" t="s">
        <v>279</v>
      </c>
      <c r="O399" s="45" t="s">
        <v>273</v>
      </c>
      <c r="P399" s="45" t="s">
        <v>397</v>
      </c>
      <c r="Q399" s="45" t="s">
        <v>417</v>
      </c>
      <c r="R399" s="47" t="s">
        <v>530</v>
      </c>
      <c r="S399" s="38" t="s">
        <v>587</v>
      </c>
      <c r="T399" s="39">
        <v>33170</v>
      </c>
      <c r="U399" s="39">
        <v>0</v>
      </c>
      <c r="V399" s="34"/>
      <c r="W399" s="34"/>
      <c r="X399" s="39">
        <v>0</v>
      </c>
      <c r="Y399" s="50">
        <f>+IFERROR(X399/U399,0)</f>
        <v>0</v>
      </c>
      <c r="Z399" s="49">
        <f>+U399-X399</f>
        <v>0</v>
      </c>
      <c r="AA399" s="48"/>
      <c r="AB399" s="39">
        <v>0</v>
      </c>
      <c r="AC399" s="49">
        <v>0</v>
      </c>
      <c r="AD399" s="39">
        <v>0</v>
      </c>
      <c r="AE399" s="48"/>
      <c r="AF399" s="49">
        <v>0</v>
      </c>
      <c r="AG399" s="50">
        <f>+IFERROR(AF399/U399,0)</f>
        <v>0</v>
      </c>
      <c r="AH399" s="49">
        <f>+Tabla1[[#This Row],[PIM]]-Tabla1[[#This Row],[DEVENGADO2]]</f>
        <v>0</v>
      </c>
      <c r="AI399" s="35">
        <v>0</v>
      </c>
      <c r="AJ399" s="35">
        <v>0</v>
      </c>
      <c r="AK399" s="35">
        <v>0</v>
      </c>
      <c r="AL399" s="35">
        <v>0</v>
      </c>
      <c r="AM399" s="35">
        <v>0</v>
      </c>
      <c r="AN399" s="35">
        <v>0</v>
      </c>
      <c r="AO399" s="35">
        <v>0</v>
      </c>
      <c r="AP399" s="35">
        <v>0</v>
      </c>
      <c r="AQ399" s="35">
        <v>0</v>
      </c>
      <c r="AR399" s="35">
        <v>0</v>
      </c>
      <c r="AS399" s="35">
        <v>0</v>
      </c>
      <c r="AT399" s="35">
        <v>0</v>
      </c>
      <c r="AU399" s="35">
        <v>0</v>
      </c>
      <c r="AV399" s="41">
        <f t="shared" si="20"/>
        <v>0</v>
      </c>
      <c r="AW399" s="41">
        <f>+U399-AV399</f>
        <v>0</v>
      </c>
    </row>
    <row r="400" spans="1:49" x14ac:dyDescent="0.3">
      <c r="A400" s="42" t="s">
        <v>3</v>
      </c>
      <c r="B400" s="43" t="s">
        <v>0</v>
      </c>
      <c r="C400" s="44" t="s">
        <v>423</v>
      </c>
      <c r="D400" s="45" t="s">
        <v>243</v>
      </c>
      <c r="E400" s="44" t="s">
        <v>19</v>
      </c>
      <c r="F400" s="44" t="s">
        <v>574</v>
      </c>
      <c r="G400" s="44" t="s">
        <v>4229</v>
      </c>
      <c r="H400" s="45" t="s">
        <v>4</v>
      </c>
      <c r="I400" s="45" t="s">
        <v>269</v>
      </c>
      <c r="J400" s="45" t="s">
        <v>430</v>
      </c>
      <c r="K400" s="45" t="s">
        <v>430</v>
      </c>
      <c r="L400" s="44" t="s">
        <v>273</v>
      </c>
      <c r="M400" s="44" t="s">
        <v>621</v>
      </c>
      <c r="N400" s="46" t="s">
        <v>279</v>
      </c>
      <c r="O400" s="45" t="s">
        <v>273</v>
      </c>
      <c r="P400" s="45" t="s">
        <v>397</v>
      </c>
      <c r="Q400" s="45" t="s">
        <v>419</v>
      </c>
      <c r="R400" s="47" t="s">
        <v>529</v>
      </c>
      <c r="S400" s="38" t="s">
        <v>577</v>
      </c>
      <c r="T400" s="39">
        <v>2760</v>
      </c>
      <c r="U400" s="39">
        <v>2673</v>
      </c>
      <c r="V400" s="34"/>
      <c r="W400" s="34"/>
      <c r="X400" s="39">
        <v>2673</v>
      </c>
      <c r="Y400" s="50">
        <f>+IFERROR(X400/U400,0)</f>
        <v>1</v>
      </c>
      <c r="Z400" s="49">
        <f>+U400-X400</f>
        <v>0</v>
      </c>
      <c r="AA400" s="48"/>
      <c r="AB400" s="39">
        <v>2673</v>
      </c>
      <c r="AC400" s="49">
        <v>0</v>
      </c>
      <c r="AD400" s="39">
        <v>1559.25</v>
      </c>
      <c r="AE400" s="48"/>
      <c r="AF400" s="49">
        <v>1559.25</v>
      </c>
      <c r="AG400" s="50">
        <f>+IFERROR(AF400/U400,0)</f>
        <v>0.58333333333333337</v>
      </c>
      <c r="AH400" s="49">
        <f>+Tabla1[[#This Row],[PIM]]-Tabla1[[#This Row],[DEVENGADO2]]</f>
        <v>1113.75</v>
      </c>
      <c r="AI400" s="35">
        <v>222.75</v>
      </c>
      <c r="AJ400" s="35">
        <v>222.75</v>
      </c>
      <c r="AK400" s="35">
        <v>222.75</v>
      </c>
      <c r="AL400" s="35">
        <v>222.75</v>
      </c>
      <c r="AM400" s="35">
        <v>222.75</v>
      </c>
      <c r="AN400" s="35">
        <v>222.75</v>
      </c>
      <c r="AO400" s="35">
        <v>222.75</v>
      </c>
      <c r="AP400" s="35">
        <v>0</v>
      </c>
      <c r="AQ400" s="35">
        <v>230</v>
      </c>
      <c r="AR400" s="35">
        <v>230</v>
      </c>
      <c r="AS400" s="35">
        <v>230</v>
      </c>
      <c r="AT400" s="35">
        <v>230</v>
      </c>
      <c r="AU400" s="35">
        <v>193.75</v>
      </c>
      <c r="AV400" s="41">
        <f t="shared" si="20"/>
        <v>2673</v>
      </c>
      <c r="AW400" s="41">
        <f>+U400-AV400</f>
        <v>0</v>
      </c>
    </row>
    <row r="401" spans="1:49" x14ac:dyDescent="0.3">
      <c r="A401" s="42" t="s">
        <v>3</v>
      </c>
      <c r="B401" s="43" t="s">
        <v>0</v>
      </c>
      <c r="C401" s="44" t="s">
        <v>423</v>
      </c>
      <c r="D401" s="45" t="s">
        <v>243</v>
      </c>
      <c r="E401" s="44" t="s">
        <v>19</v>
      </c>
      <c r="F401" s="44" t="s">
        <v>574</v>
      </c>
      <c r="G401" s="44" t="s">
        <v>4229</v>
      </c>
      <c r="H401" s="45" t="s">
        <v>91</v>
      </c>
      <c r="I401" s="45" t="s">
        <v>579</v>
      </c>
      <c r="J401" s="45" t="s">
        <v>430</v>
      </c>
      <c r="K401" s="45" t="s">
        <v>430</v>
      </c>
      <c r="L401" s="44" t="s">
        <v>273</v>
      </c>
      <c r="M401" s="44" t="s">
        <v>621</v>
      </c>
      <c r="N401" s="46" t="s">
        <v>279</v>
      </c>
      <c r="O401" s="45" t="s">
        <v>273</v>
      </c>
      <c r="P401" s="45" t="s">
        <v>393</v>
      </c>
      <c r="Q401" s="45" t="s">
        <v>67</v>
      </c>
      <c r="R401" s="47" t="s">
        <v>24</v>
      </c>
      <c r="S401" s="38" t="s">
        <v>66</v>
      </c>
      <c r="T401" s="39">
        <v>0</v>
      </c>
      <c r="U401" s="39">
        <v>1500</v>
      </c>
      <c r="V401" s="34"/>
      <c r="W401" s="34"/>
      <c r="X401" s="39">
        <v>1500</v>
      </c>
      <c r="Y401" s="50">
        <f>+IFERROR(X401/U401,0)</f>
        <v>1</v>
      </c>
      <c r="Z401" s="49">
        <f>+U401-X401</f>
        <v>0</v>
      </c>
      <c r="AA401" s="48"/>
      <c r="AB401" s="39">
        <v>1500</v>
      </c>
      <c r="AC401" s="49">
        <v>0</v>
      </c>
      <c r="AD401" s="39">
        <v>1135</v>
      </c>
      <c r="AE401" s="48"/>
      <c r="AF401" s="49">
        <v>1135</v>
      </c>
      <c r="AG401" s="50">
        <f>+IFERROR(AF401/U401,0)</f>
        <v>0.75666666666666671</v>
      </c>
      <c r="AH401" s="49">
        <f>+Tabla1[[#This Row],[PIM]]-Tabla1[[#This Row],[DEVENGADO2]]</f>
        <v>365</v>
      </c>
      <c r="AI401" s="35">
        <v>500</v>
      </c>
      <c r="AJ401" s="35">
        <v>195</v>
      </c>
      <c r="AK401" s="35">
        <v>0</v>
      </c>
      <c r="AL401" s="35">
        <v>100</v>
      </c>
      <c r="AM401" s="35">
        <v>200</v>
      </c>
      <c r="AN401" s="35">
        <v>0</v>
      </c>
      <c r="AO401" s="35">
        <v>140</v>
      </c>
      <c r="AP401" s="35">
        <v>0</v>
      </c>
      <c r="AQ401" s="35">
        <v>55</v>
      </c>
      <c r="AR401" s="35">
        <v>55</v>
      </c>
      <c r="AS401" s="35">
        <v>55</v>
      </c>
      <c r="AT401" s="35">
        <v>55</v>
      </c>
      <c r="AU401" s="35">
        <v>145</v>
      </c>
      <c r="AV401" s="41">
        <f t="shared" si="20"/>
        <v>1500</v>
      </c>
      <c r="AW401" s="41">
        <f>+U401-AV401</f>
        <v>0</v>
      </c>
    </row>
    <row r="402" spans="1:49" x14ac:dyDescent="0.3">
      <c r="A402" s="42" t="s">
        <v>3</v>
      </c>
      <c r="B402" s="43" t="s">
        <v>0</v>
      </c>
      <c r="C402" s="44" t="s">
        <v>423</v>
      </c>
      <c r="D402" s="45" t="s">
        <v>243</v>
      </c>
      <c r="E402" s="44" t="s">
        <v>19</v>
      </c>
      <c r="F402" s="44" t="s">
        <v>574</v>
      </c>
      <c r="G402" s="44" t="s">
        <v>4229</v>
      </c>
      <c r="H402" s="45" t="s">
        <v>580</v>
      </c>
      <c r="I402" s="45" t="s">
        <v>579</v>
      </c>
      <c r="J402" s="45" t="s">
        <v>430</v>
      </c>
      <c r="K402" s="45" t="s">
        <v>430</v>
      </c>
      <c r="L402" s="44" t="s">
        <v>273</v>
      </c>
      <c r="M402" s="44" t="s">
        <v>621</v>
      </c>
      <c r="N402" s="46" t="s">
        <v>279</v>
      </c>
      <c r="O402" s="45" t="s">
        <v>273</v>
      </c>
      <c r="P402" s="45" t="s">
        <v>393</v>
      </c>
      <c r="Q402" s="45" t="s">
        <v>95</v>
      </c>
      <c r="R402" s="47" t="s">
        <v>25</v>
      </c>
      <c r="S402" s="38" t="s">
        <v>92</v>
      </c>
      <c r="T402" s="39">
        <v>2000</v>
      </c>
      <c r="U402" s="39">
        <v>0</v>
      </c>
      <c r="V402" s="34"/>
      <c r="W402" s="34"/>
      <c r="X402" s="39">
        <v>0</v>
      </c>
      <c r="Y402" s="50">
        <f>+IFERROR(X402/U402,0)</f>
        <v>0</v>
      </c>
      <c r="Z402" s="49">
        <f>+U402-X402</f>
        <v>0</v>
      </c>
      <c r="AA402" s="48"/>
      <c r="AB402" s="39">
        <v>0</v>
      </c>
      <c r="AC402" s="49">
        <v>0</v>
      </c>
      <c r="AD402" s="39">
        <v>0</v>
      </c>
      <c r="AE402" s="48"/>
      <c r="AF402" s="49">
        <v>0</v>
      </c>
      <c r="AG402" s="50">
        <f>+IFERROR(AF402/U402,0)</f>
        <v>0</v>
      </c>
      <c r="AH402" s="49">
        <f>+Tabla1[[#This Row],[PIM]]-Tabla1[[#This Row],[DEVENGADO2]]</f>
        <v>0</v>
      </c>
      <c r="AI402" s="35">
        <v>0</v>
      </c>
      <c r="AJ402" s="35">
        <v>0</v>
      </c>
      <c r="AK402" s="35">
        <v>0</v>
      </c>
      <c r="AL402" s="35">
        <v>0</v>
      </c>
      <c r="AM402" s="35">
        <v>0</v>
      </c>
      <c r="AN402" s="35">
        <v>0</v>
      </c>
      <c r="AO402" s="35">
        <v>0</v>
      </c>
      <c r="AP402" s="35">
        <v>0</v>
      </c>
      <c r="AQ402" s="35">
        <v>0</v>
      </c>
      <c r="AR402" s="35">
        <v>0</v>
      </c>
      <c r="AS402" s="35">
        <v>0</v>
      </c>
      <c r="AT402" s="35">
        <v>0</v>
      </c>
      <c r="AU402" s="35">
        <v>0</v>
      </c>
      <c r="AV402" s="41">
        <f t="shared" si="20"/>
        <v>0</v>
      </c>
      <c r="AW402" s="41">
        <f>+U402-AV402</f>
        <v>0</v>
      </c>
    </row>
    <row r="403" spans="1:49" x14ac:dyDescent="0.3">
      <c r="A403" s="42" t="s">
        <v>3</v>
      </c>
      <c r="B403" s="43" t="s">
        <v>0</v>
      </c>
      <c r="C403" s="44" t="s">
        <v>423</v>
      </c>
      <c r="D403" s="45" t="s">
        <v>243</v>
      </c>
      <c r="E403" s="44" t="s">
        <v>19</v>
      </c>
      <c r="F403" s="44" t="s">
        <v>574</v>
      </c>
      <c r="G403" s="44" t="s">
        <v>4229</v>
      </c>
      <c r="H403" s="45" t="s">
        <v>580</v>
      </c>
      <c r="I403" s="45" t="s">
        <v>579</v>
      </c>
      <c r="J403" s="45" t="s">
        <v>430</v>
      </c>
      <c r="K403" s="45" t="s">
        <v>430</v>
      </c>
      <c r="L403" s="44" t="s">
        <v>273</v>
      </c>
      <c r="M403" s="44" t="s">
        <v>621</v>
      </c>
      <c r="N403" s="46" t="s">
        <v>279</v>
      </c>
      <c r="O403" s="45" t="s">
        <v>273</v>
      </c>
      <c r="P403" s="45" t="s">
        <v>393</v>
      </c>
      <c r="Q403" s="45" t="s">
        <v>96</v>
      </c>
      <c r="R403" s="47" t="s">
        <v>26</v>
      </c>
      <c r="S403" s="38" t="s">
        <v>93</v>
      </c>
      <c r="T403" s="39">
        <v>0</v>
      </c>
      <c r="U403" s="39">
        <v>2200</v>
      </c>
      <c r="V403" s="34"/>
      <c r="W403" s="34"/>
      <c r="X403" s="39">
        <v>2200</v>
      </c>
      <c r="Y403" s="50">
        <f>+IFERROR(X403/U403,0)</f>
        <v>1</v>
      </c>
      <c r="Z403" s="49">
        <f>+U403-X403</f>
        <v>0</v>
      </c>
      <c r="AA403" s="48"/>
      <c r="AB403" s="39">
        <v>2200</v>
      </c>
      <c r="AC403" s="49">
        <v>0</v>
      </c>
      <c r="AD403" s="39">
        <v>2087.1999999999998</v>
      </c>
      <c r="AE403" s="48"/>
      <c r="AF403" s="49">
        <v>2087.1999999999998</v>
      </c>
      <c r="AG403" s="50">
        <f>+IFERROR(AF403/U403,0)</f>
        <v>0.94872727272727264</v>
      </c>
      <c r="AH403" s="49">
        <f>+Tabla1[[#This Row],[PIM]]-Tabla1[[#This Row],[DEVENGADO2]]</f>
        <v>112.80000000000018</v>
      </c>
      <c r="AI403" s="35">
        <v>0</v>
      </c>
      <c r="AJ403" s="35">
        <v>199.5</v>
      </c>
      <c r="AK403" s="35">
        <v>0</v>
      </c>
      <c r="AL403" s="35">
        <v>681.2</v>
      </c>
      <c r="AM403" s="35">
        <v>484.4</v>
      </c>
      <c r="AN403" s="35">
        <v>0</v>
      </c>
      <c r="AO403" s="35">
        <v>722.1</v>
      </c>
      <c r="AP403" s="35">
        <v>0</v>
      </c>
      <c r="AQ403" s="35">
        <v>112.80000000000018</v>
      </c>
      <c r="AR403" s="35">
        <v>0</v>
      </c>
      <c r="AS403" s="35">
        <v>0</v>
      </c>
      <c r="AT403" s="35">
        <v>0</v>
      </c>
      <c r="AU403" s="35">
        <v>0</v>
      </c>
      <c r="AV403" s="41">
        <f t="shared" si="20"/>
        <v>2200</v>
      </c>
      <c r="AW403" s="41">
        <f>+U403-AV403</f>
        <v>0</v>
      </c>
    </row>
    <row r="404" spans="1:49" x14ac:dyDescent="0.3">
      <c r="A404" s="42" t="s">
        <v>3</v>
      </c>
      <c r="B404" s="43" t="s">
        <v>0</v>
      </c>
      <c r="C404" s="44" t="s">
        <v>423</v>
      </c>
      <c r="D404" s="45" t="s">
        <v>243</v>
      </c>
      <c r="E404" s="44" t="s">
        <v>19</v>
      </c>
      <c r="F404" s="44" t="s">
        <v>574</v>
      </c>
      <c r="G404" s="44" t="s">
        <v>4229</v>
      </c>
      <c r="H404" s="45" t="s">
        <v>170</v>
      </c>
      <c r="I404" s="45" t="s">
        <v>579</v>
      </c>
      <c r="J404" s="45" t="s">
        <v>430</v>
      </c>
      <c r="K404" s="45" t="s">
        <v>430</v>
      </c>
      <c r="L404" s="44" t="s">
        <v>273</v>
      </c>
      <c r="M404" s="44" t="s">
        <v>621</v>
      </c>
      <c r="N404" s="46" t="s">
        <v>279</v>
      </c>
      <c r="O404" s="45" t="s">
        <v>273</v>
      </c>
      <c r="P404" s="45" t="s">
        <v>393</v>
      </c>
      <c r="Q404" s="45" t="s">
        <v>97</v>
      </c>
      <c r="R404" s="47" t="s">
        <v>27</v>
      </c>
      <c r="S404" s="38" t="s">
        <v>94</v>
      </c>
      <c r="T404" s="39">
        <v>0</v>
      </c>
      <c r="U404" s="39">
        <v>500</v>
      </c>
      <c r="V404" s="34"/>
      <c r="W404" s="34"/>
      <c r="X404" s="39">
        <v>500</v>
      </c>
      <c r="Y404" s="50">
        <f>+IFERROR(X404/U404,0)</f>
        <v>1</v>
      </c>
      <c r="Z404" s="49">
        <f>+U404-X404</f>
        <v>0</v>
      </c>
      <c r="AA404" s="48"/>
      <c r="AB404" s="39">
        <v>500</v>
      </c>
      <c r="AC404" s="49">
        <v>0</v>
      </c>
      <c r="AD404" s="39">
        <v>188.1</v>
      </c>
      <c r="AE404" s="48"/>
      <c r="AF404" s="49">
        <v>188.1</v>
      </c>
      <c r="AG404" s="50">
        <f>+IFERROR(AF404/U404,0)</f>
        <v>0.37619999999999998</v>
      </c>
      <c r="AH404" s="49">
        <f>+Tabla1[[#This Row],[PIM]]-Tabla1[[#This Row],[DEVENGADO2]]</f>
        <v>311.89999999999998</v>
      </c>
      <c r="AI404" s="35">
        <v>0</v>
      </c>
      <c r="AJ404" s="35">
        <v>26.9</v>
      </c>
      <c r="AK404" s="35">
        <v>0</v>
      </c>
      <c r="AL404" s="35">
        <v>53.8</v>
      </c>
      <c r="AM404" s="35">
        <v>41.7</v>
      </c>
      <c r="AN404" s="35">
        <v>0</v>
      </c>
      <c r="AO404" s="35">
        <v>65.7</v>
      </c>
      <c r="AP404" s="35">
        <v>0</v>
      </c>
      <c r="AQ404" s="35">
        <v>45.454545454545453</v>
      </c>
      <c r="AR404" s="35">
        <v>45.454545454545453</v>
      </c>
      <c r="AS404" s="35">
        <v>45.454545454545453</v>
      </c>
      <c r="AT404" s="35">
        <v>30</v>
      </c>
      <c r="AU404" s="35">
        <v>145.53636363636366</v>
      </c>
      <c r="AV404" s="41">
        <f t="shared" si="20"/>
        <v>500</v>
      </c>
      <c r="AW404" s="41">
        <f>+U404-AV404</f>
        <v>0</v>
      </c>
    </row>
    <row r="405" spans="1:49" x14ac:dyDescent="0.3">
      <c r="A405" s="42" t="s">
        <v>3</v>
      </c>
      <c r="B405" s="43" t="s">
        <v>0</v>
      </c>
      <c r="C405" s="44" t="s">
        <v>423</v>
      </c>
      <c r="D405" s="45" t="s">
        <v>243</v>
      </c>
      <c r="E405" s="44" t="s">
        <v>19</v>
      </c>
      <c r="F405" s="44" t="s">
        <v>574</v>
      </c>
      <c r="G405" s="44" t="s">
        <v>4229</v>
      </c>
      <c r="H405" s="45" t="s">
        <v>582</v>
      </c>
      <c r="I405" s="45" t="s">
        <v>579</v>
      </c>
      <c r="J405" s="45" t="s">
        <v>430</v>
      </c>
      <c r="K405" s="45" t="s">
        <v>430</v>
      </c>
      <c r="L405" s="44" t="s">
        <v>273</v>
      </c>
      <c r="M405" s="44" t="s">
        <v>621</v>
      </c>
      <c r="N405" s="46" t="s">
        <v>279</v>
      </c>
      <c r="O405" s="45" t="s">
        <v>273</v>
      </c>
      <c r="P405" s="45" t="s">
        <v>393</v>
      </c>
      <c r="Q405" s="45" t="s">
        <v>114</v>
      </c>
      <c r="R405" s="47" t="s">
        <v>113</v>
      </c>
      <c r="S405" s="38" t="s">
        <v>115</v>
      </c>
      <c r="T405" s="39">
        <v>0</v>
      </c>
      <c r="U405" s="39">
        <v>300</v>
      </c>
      <c r="V405" s="34"/>
      <c r="W405" s="34"/>
      <c r="X405" s="39">
        <v>300</v>
      </c>
      <c r="Y405" s="50">
        <f>+IFERROR(X405/U405,0)</f>
        <v>1</v>
      </c>
      <c r="Z405" s="49">
        <f>+U405-X405</f>
        <v>0</v>
      </c>
      <c r="AA405" s="48"/>
      <c r="AB405" s="39">
        <v>300</v>
      </c>
      <c r="AC405" s="49">
        <v>0</v>
      </c>
      <c r="AD405" s="39">
        <v>183.7</v>
      </c>
      <c r="AE405" s="48"/>
      <c r="AF405" s="49">
        <v>183.7</v>
      </c>
      <c r="AG405" s="50">
        <f>+IFERROR(AF405/U405,0)</f>
        <v>0.61233333333333329</v>
      </c>
      <c r="AH405" s="49">
        <f>+Tabla1[[#This Row],[PIM]]-Tabla1[[#This Row],[DEVENGADO2]]</f>
        <v>116.30000000000001</v>
      </c>
      <c r="AI405" s="35">
        <v>0</v>
      </c>
      <c r="AJ405" s="35">
        <v>0</v>
      </c>
      <c r="AK405" s="35">
        <v>0</v>
      </c>
      <c r="AL405" s="35">
        <v>37.799999999999997</v>
      </c>
      <c r="AM405" s="35">
        <v>0</v>
      </c>
      <c r="AN405" s="35">
        <v>0</v>
      </c>
      <c r="AO405" s="35">
        <v>145.9</v>
      </c>
      <c r="AP405" s="35">
        <v>0</v>
      </c>
      <c r="AQ405" s="35">
        <v>9.0909090909090917</v>
      </c>
      <c r="AR405" s="35">
        <v>9.0909090909090917</v>
      </c>
      <c r="AS405" s="35">
        <v>9.0909090909090917</v>
      </c>
      <c r="AT405" s="35">
        <v>7.6545454545454419</v>
      </c>
      <c r="AU405" s="35">
        <v>81.372727272727275</v>
      </c>
      <c r="AV405" s="41">
        <f t="shared" si="20"/>
        <v>300</v>
      </c>
      <c r="AW405" s="41">
        <f>+U405-AV405</f>
        <v>0</v>
      </c>
    </row>
    <row r="406" spans="1:49" x14ac:dyDescent="0.3">
      <c r="A406" s="42" t="s">
        <v>3</v>
      </c>
      <c r="B406" s="43" t="s">
        <v>0</v>
      </c>
      <c r="C406" s="44" t="s">
        <v>423</v>
      </c>
      <c r="D406" s="45" t="s">
        <v>243</v>
      </c>
      <c r="E406" s="44" t="s">
        <v>19</v>
      </c>
      <c r="F406" s="44" t="s">
        <v>574</v>
      </c>
      <c r="G406" s="44" t="s">
        <v>4229</v>
      </c>
      <c r="H406" s="45" t="s">
        <v>178</v>
      </c>
      <c r="I406" s="45" t="s">
        <v>269</v>
      </c>
      <c r="J406" s="45" t="s">
        <v>430</v>
      </c>
      <c r="K406" s="45" t="s">
        <v>430</v>
      </c>
      <c r="L406" s="44" t="s">
        <v>273</v>
      </c>
      <c r="M406" s="44" t="s">
        <v>621</v>
      </c>
      <c r="N406" s="46" t="s">
        <v>279</v>
      </c>
      <c r="O406" s="45" t="s">
        <v>273</v>
      </c>
      <c r="P406" s="45" t="s">
        <v>393</v>
      </c>
      <c r="Q406" s="45" t="s">
        <v>177</v>
      </c>
      <c r="R406" s="47" t="s">
        <v>28</v>
      </c>
      <c r="S406" s="38" t="s">
        <v>178</v>
      </c>
      <c r="T406" s="39">
        <v>12000</v>
      </c>
      <c r="U406" s="39">
        <v>9785</v>
      </c>
      <c r="V406" s="34"/>
      <c r="W406" s="34"/>
      <c r="X406" s="39">
        <v>1000</v>
      </c>
      <c r="Y406" s="50">
        <f>+IFERROR(X406/U406,0)</f>
        <v>0.10219724067450178</v>
      </c>
      <c r="Z406" s="49">
        <f>+U406-X406</f>
        <v>8785</v>
      </c>
      <c r="AA406" s="48"/>
      <c r="AB406" s="39">
        <v>1000</v>
      </c>
      <c r="AC406" s="49">
        <v>8785</v>
      </c>
      <c r="AD406" s="39">
        <v>1000</v>
      </c>
      <c r="AE406" s="48"/>
      <c r="AF406" s="49">
        <v>1000</v>
      </c>
      <c r="AG406" s="50">
        <f>+IFERROR(AF406/U406,0)</f>
        <v>0.10219724067450178</v>
      </c>
      <c r="AH406" s="49">
        <f>+Tabla1[[#This Row],[PIM]]-Tabla1[[#This Row],[DEVENGADO2]]</f>
        <v>8785</v>
      </c>
      <c r="AI406" s="35">
        <v>1000</v>
      </c>
      <c r="AJ406" s="35">
        <v>0</v>
      </c>
      <c r="AK406" s="35">
        <v>0</v>
      </c>
      <c r="AL406" s="35">
        <v>0</v>
      </c>
      <c r="AM406" s="35">
        <v>0</v>
      </c>
      <c r="AN406" s="35">
        <v>0</v>
      </c>
      <c r="AO406" s="35">
        <v>0</v>
      </c>
      <c r="AP406" s="35">
        <v>1000</v>
      </c>
      <c r="AQ406" s="35">
        <v>1000</v>
      </c>
      <c r="AR406" s="35">
        <v>1000</v>
      </c>
      <c r="AS406" s="35">
        <v>1000</v>
      </c>
      <c r="AT406" s="35">
        <v>1000</v>
      </c>
      <c r="AU406" s="35">
        <v>3785</v>
      </c>
      <c r="AV406" s="41">
        <f t="shared" si="20"/>
        <v>9785</v>
      </c>
      <c r="AW406" s="41">
        <f>+U406-AV406</f>
        <v>0</v>
      </c>
    </row>
    <row r="407" spans="1:49" x14ac:dyDescent="0.3">
      <c r="A407" s="42" t="s">
        <v>3</v>
      </c>
      <c r="B407" s="43" t="s">
        <v>0</v>
      </c>
      <c r="C407" s="44" t="s">
        <v>423</v>
      </c>
      <c r="D407" s="45" t="s">
        <v>243</v>
      </c>
      <c r="E407" s="44" t="s">
        <v>19</v>
      </c>
      <c r="F407" s="44" t="s">
        <v>574</v>
      </c>
      <c r="G407" s="44" t="s">
        <v>4229</v>
      </c>
      <c r="H407" s="45" t="s">
        <v>422</v>
      </c>
      <c r="I407" s="45" t="s">
        <v>579</v>
      </c>
      <c r="J407" s="45" t="s">
        <v>430</v>
      </c>
      <c r="K407" s="45" t="s">
        <v>430</v>
      </c>
      <c r="L407" s="44" t="s">
        <v>273</v>
      </c>
      <c r="M407" s="44" t="s">
        <v>621</v>
      </c>
      <c r="N407" s="46" t="s">
        <v>279</v>
      </c>
      <c r="O407" s="45" t="s">
        <v>273</v>
      </c>
      <c r="P407" s="45" t="s">
        <v>393</v>
      </c>
      <c r="Q407" s="45" t="s">
        <v>585</v>
      </c>
      <c r="R407" s="47" t="s">
        <v>200</v>
      </c>
      <c r="S407" s="38" t="s">
        <v>586</v>
      </c>
      <c r="T407" s="39">
        <v>22500</v>
      </c>
      <c r="U407" s="39">
        <v>6300</v>
      </c>
      <c r="V407" s="34"/>
      <c r="W407" s="34"/>
      <c r="X407" s="39">
        <v>6300</v>
      </c>
      <c r="Y407" s="50">
        <f>+IFERROR(X407/U407,0)</f>
        <v>1</v>
      </c>
      <c r="Z407" s="49">
        <f>+U407-X407</f>
        <v>0</v>
      </c>
      <c r="AA407" s="48"/>
      <c r="AB407" s="39">
        <v>6300</v>
      </c>
      <c r="AC407" s="49">
        <v>0</v>
      </c>
      <c r="AD407" s="39">
        <v>6300</v>
      </c>
      <c r="AE407" s="48"/>
      <c r="AF407" s="49">
        <v>6300</v>
      </c>
      <c r="AG407" s="50">
        <f>+IFERROR(AF407/U407,0)</f>
        <v>1</v>
      </c>
      <c r="AH407" s="49">
        <f>+Tabla1[[#This Row],[PIM]]-Tabla1[[#This Row],[DEVENGADO2]]</f>
        <v>0</v>
      </c>
      <c r="AI407" s="35">
        <v>0</v>
      </c>
      <c r="AJ407" s="35">
        <v>0</v>
      </c>
      <c r="AK407" s="35">
        <v>2100</v>
      </c>
      <c r="AL407" s="35">
        <v>2100</v>
      </c>
      <c r="AM407" s="35">
        <v>2100</v>
      </c>
      <c r="AN407" s="35">
        <v>0</v>
      </c>
      <c r="AO407" s="35">
        <v>0</v>
      </c>
      <c r="AP407" s="35">
        <v>0</v>
      </c>
      <c r="AQ407" s="35">
        <v>0</v>
      </c>
      <c r="AR407" s="35">
        <v>0</v>
      </c>
      <c r="AS407" s="35">
        <v>0</v>
      </c>
      <c r="AT407" s="35">
        <v>0</v>
      </c>
      <c r="AU407" s="35">
        <v>0</v>
      </c>
      <c r="AV407" s="41">
        <f t="shared" si="20"/>
        <v>6300</v>
      </c>
      <c r="AW407" s="41">
        <f>+U407-AV407</f>
        <v>0</v>
      </c>
    </row>
    <row r="408" spans="1:49" x14ac:dyDescent="0.3">
      <c r="A408" s="42" t="s">
        <v>3</v>
      </c>
      <c r="B408" s="43" t="s">
        <v>0</v>
      </c>
      <c r="C408" s="44" t="s">
        <v>423</v>
      </c>
      <c r="D408" s="45" t="s">
        <v>243</v>
      </c>
      <c r="E408" s="44" t="s">
        <v>19</v>
      </c>
      <c r="F408" s="44" t="s">
        <v>574</v>
      </c>
      <c r="G408" s="44" t="s">
        <v>7143</v>
      </c>
      <c r="H408" s="45" t="s">
        <v>4</v>
      </c>
      <c r="I408" s="45" t="s">
        <v>269</v>
      </c>
      <c r="J408" s="45" t="s">
        <v>430</v>
      </c>
      <c r="K408" s="45" t="s">
        <v>430</v>
      </c>
      <c r="L408" s="44" t="s">
        <v>622</v>
      </c>
      <c r="M408" s="44" t="s">
        <v>623</v>
      </c>
      <c r="N408" s="46" t="s">
        <v>280</v>
      </c>
      <c r="O408" s="45" t="s">
        <v>622</v>
      </c>
      <c r="P408" s="45" t="s">
        <v>397</v>
      </c>
      <c r="Q408" s="45" t="s">
        <v>415</v>
      </c>
      <c r="R408" s="47" t="s">
        <v>526</v>
      </c>
      <c r="S408" s="38" t="s">
        <v>575</v>
      </c>
      <c r="T408" s="39">
        <v>600</v>
      </c>
      <c r="U408" s="39">
        <v>600</v>
      </c>
      <c r="V408" s="34"/>
      <c r="W408" s="34"/>
      <c r="X408" s="39">
        <v>600</v>
      </c>
      <c r="Y408" s="50">
        <f>+IFERROR(X408/U408,0)</f>
        <v>1</v>
      </c>
      <c r="Z408" s="49">
        <f>+U408-X408</f>
        <v>0</v>
      </c>
      <c r="AA408" s="48"/>
      <c r="AB408" s="39">
        <v>600</v>
      </c>
      <c r="AC408" s="49">
        <v>0</v>
      </c>
      <c r="AD408" s="39">
        <v>0</v>
      </c>
      <c r="AE408" s="48"/>
      <c r="AF408" s="49">
        <v>0</v>
      </c>
      <c r="AG408" s="50">
        <f>+IFERROR(AF408/U408,0)</f>
        <v>0</v>
      </c>
      <c r="AH408" s="49">
        <f>+Tabla1[[#This Row],[PIM]]-Tabla1[[#This Row],[DEVENGADO2]]</f>
        <v>600</v>
      </c>
      <c r="AI408" s="35">
        <v>0</v>
      </c>
      <c r="AJ408" s="35">
        <v>0</v>
      </c>
      <c r="AK408" s="35">
        <v>0</v>
      </c>
      <c r="AL408" s="35">
        <v>0</v>
      </c>
      <c r="AM408" s="35">
        <v>0</v>
      </c>
      <c r="AN408" s="35">
        <v>0</v>
      </c>
      <c r="AO408" s="35">
        <v>0</v>
      </c>
      <c r="AP408" s="35">
        <v>300</v>
      </c>
      <c r="AQ408" s="35">
        <v>0</v>
      </c>
      <c r="AR408" s="35">
        <v>0</v>
      </c>
      <c r="AS408" s="35">
        <v>0</v>
      </c>
      <c r="AT408" s="35">
        <v>0</v>
      </c>
      <c r="AU408" s="35">
        <v>300</v>
      </c>
      <c r="AV408" s="41">
        <f t="shared" si="20"/>
        <v>600</v>
      </c>
      <c r="AW408" s="41">
        <f>+U408-AV408</f>
        <v>0</v>
      </c>
    </row>
    <row r="409" spans="1:49" x14ac:dyDescent="0.3">
      <c r="A409" s="42" t="s">
        <v>3</v>
      </c>
      <c r="B409" s="43" t="s">
        <v>0</v>
      </c>
      <c r="C409" s="44" t="s">
        <v>423</v>
      </c>
      <c r="D409" s="45" t="s">
        <v>243</v>
      </c>
      <c r="E409" s="44" t="s">
        <v>19</v>
      </c>
      <c r="F409" s="44" t="s">
        <v>574</v>
      </c>
      <c r="G409" s="44" t="s">
        <v>7143</v>
      </c>
      <c r="H409" s="45" t="s">
        <v>4</v>
      </c>
      <c r="I409" s="45" t="s">
        <v>269</v>
      </c>
      <c r="J409" s="45" t="s">
        <v>430</v>
      </c>
      <c r="K409" s="45" t="s">
        <v>430</v>
      </c>
      <c r="L409" s="44" t="s">
        <v>622</v>
      </c>
      <c r="M409" s="44" t="s">
        <v>623</v>
      </c>
      <c r="N409" s="46" t="s">
        <v>280</v>
      </c>
      <c r="O409" s="45" t="s">
        <v>622</v>
      </c>
      <c r="P409" s="45" t="s">
        <v>397</v>
      </c>
      <c r="Q409" s="45" t="s">
        <v>417</v>
      </c>
      <c r="R409" s="47" t="s">
        <v>530</v>
      </c>
      <c r="S409" s="38" t="s">
        <v>587</v>
      </c>
      <c r="T409" s="39">
        <v>33170</v>
      </c>
      <c r="U409" s="39">
        <v>30920</v>
      </c>
      <c r="V409" s="34"/>
      <c r="W409" s="34"/>
      <c r="X409" s="39">
        <v>30920</v>
      </c>
      <c r="Y409" s="50">
        <f>+IFERROR(X409/U409,0)</f>
        <v>1</v>
      </c>
      <c r="Z409" s="49">
        <f>+U409-X409</f>
        <v>0</v>
      </c>
      <c r="AA409" s="48"/>
      <c r="AB409" s="39">
        <v>30920</v>
      </c>
      <c r="AC409" s="49">
        <v>0</v>
      </c>
      <c r="AD409" s="39">
        <v>15344.699999999999</v>
      </c>
      <c r="AE409" s="48"/>
      <c r="AF409" s="49">
        <v>15344.699999999999</v>
      </c>
      <c r="AG409" s="50">
        <f>+IFERROR(AF409/U409,0)</f>
        <v>0.49627102199223799</v>
      </c>
      <c r="AH409" s="49">
        <f>+Tabla1[[#This Row],[PIM]]-Tabla1[[#This Row],[DEVENGADO2]]</f>
        <v>15575.300000000001</v>
      </c>
      <c r="AI409" s="35">
        <v>0</v>
      </c>
      <c r="AJ409" s="35">
        <v>2547.8200000000002</v>
      </c>
      <c r="AK409" s="35">
        <v>2593.6799999999998</v>
      </c>
      <c r="AL409" s="35">
        <v>2560.46</v>
      </c>
      <c r="AM409" s="35">
        <v>2522.1799999999998</v>
      </c>
      <c r="AN409" s="35">
        <v>2562.81</v>
      </c>
      <c r="AO409" s="35">
        <v>2557.75</v>
      </c>
      <c r="AP409" s="35">
        <v>0</v>
      </c>
      <c r="AQ409" s="35">
        <v>2764.19</v>
      </c>
      <c r="AR409" s="35">
        <v>2764.19</v>
      </c>
      <c r="AS409" s="35">
        <v>2764.19</v>
      </c>
      <c r="AT409" s="35">
        <v>2764.19</v>
      </c>
      <c r="AU409" s="35">
        <v>4518.5400000000045</v>
      </c>
      <c r="AV409" s="41">
        <f t="shared" ref="AV409:AV475" si="23">+SUM(AI409:AU409)</f>
        <v>30920</v>
      </c>
      <c r="AW409" s="41">
        <f>+U409-AV409</f>
        <v>0</v>
      </c>
    </row>
    <row r="410" spans="1:49" x14ac:dyDescent="0.3">
      <c r="A410" s="42" t="s">
        <v>3</v>
      </c>
      <c r="B410" s="43" t="s">
        <v>0</v>
      </c>
      <c r="C410" s="44" t="s">
        <v>423</v>
      </c>
      <c r="D410" s="45" t="s">
        <v>243</v>
      </c>
      <c r="E410" s="44" t="s">
        <v>19</v>
      </c>
      <c r="F410" s="44" t="s">
        <v>574</v>
      </c>
      <c r="G410" s="44" t="s">
        <v>7143</v>
      </c>
      <c r="H410" s="45" t="s">
        <v>4</v>
      </c>
      <c r="I410" s="45" t="s">
        <v>269</v>
      </c>
      <c r="J410" s="45" t="s">
        <v>430</v>
      </c>
      <c r="K410" s="45" t="s">
        <v>430</v>
      </c>
      <c r="L410" s="44" t="s">
        <v>622</v>
      </c>
      <c r="M410" s="44" t="s">
        <v>623</v>
      </c>
      <c r="N410" s="46" t="s">
        <v>280</v>
      </c>
      <c r="O410" s="45" t="s">
        <v>622</v>
      </c>
      <c r="P410" s="45" t="s">
        <v>397</v>
      </c>
      <c r="Q410" s="45" t="s">
        <v>419</v>
      </c>
      <c r="R410" s="47" t="s">
        <v>529</v>
      </c>
      <c r="S410" s="38" t="s">
        <v>577</v>
      </c>
      <c r="T410" s="39">
        <v>2760</v>
      </c>
      <c r="U410" s="39">
        <v>2673</v>
      </c>
      <c r="V410" s="34"/>
      <c r="W410" s="34"/>
      <c r="X410" s="39">
        <v>2673</v>
      </c>
      <c r="Y410" s="50">
        <f>+IFERROR(X410/U410,0)</f>
        <v>1</v>
      </c>
      <c r="Z410" s="49">
        <f>+U410-X410</f>
        <v>0</v>
      </c>
      <c r="AA410" s="48"/>
      <c r="AB410" s="39">
        <v>2673</v>
      </c>
      <c r="AC410" s="49">
        <v>0</v>
      </c>
      <c r="AD410" s="39">
        <v>1336.5</v>
      </c>
      <c r="AE410" s="48"/>
      <c r="AF410" s="49">
        <v>1336.5</v>
      </c>
      <c r="AG410" s="50">
        <f>+IFERROR(AF410/U410,0)</f>
        <v>0.5</v>
      </c>
      <c r="AH410" s="49">
        <f>+Tabla1[[#This Row],[PIM]]-Tabla1[[#This Row],[DEVENGADO2]]</f>
        <v>1336.5</v>
      </c>
      <c r="AI410" s="35">
        <v>0</v>
      </c>
      <c r="AJ410" s="35">
        <v>222.75</v>
      </c>
      <c r="AK410" s="35">
        <v>222.75</v>
      </c>
      <c r="AL410" s="35">
        <v>222.75</v>
      </c>
      <c r="AM410" s="35">
        <v>222.75</v>
      </c>
      <c r="AN410" s="35">
        <v>222.75</v>
      </c>
      <c r="AO410" s="35">
        <v>222.75</v>
      </c>
      <c r="AP410" s="35">
        <v>0</v>
      </c>
      <c r="AQ410" s="35">
        <v>230</v>
      </c>
      <c r="AR410" s="35">
        <v>230</v>
      </c>
      <c r="AS410" s="35">
        <v>230</v>
      </c>
      <c r="AT410" s="35">
        <v>230</v>
      </c>
      <c r="AU410" s="35">
        <v>416.5</v>
      </c>
      <c r="AV410" s="41">
        <f t="shared" si="23"/>
        <v>2673</v>
      </c>
      <c r="AW410" s="41">
        <f>+U410-AV410</f>
        <v>0</v>
      </c>
    </row>
    <row r="411" spans="1:49" x14ac:dyDescent="0.3">
      <c r="A411" s="42" t="s">
        <v>3</v>
      </c>
      <c r="B411" s="43" t="s">
        <v>0</v>
      </c>
      <c r="C411" s="44" t="s">
        <v>423</v>
      </c>
      <c r="D411" s="45" t="s">
        <v>243</v>
      </c>
      <c r="E411" s="44" t="s">
        <v>19</v>
      </c>
      <c r="F411" s="44" t="s">
        <v>574</v>
      </c>
      <c r="G411" s="44" t="s">
        <v>7143</v>
      </c>
      <c r="H411" s="45" t="s">
        <v>91</v>
      </c>
      <c r="I411" s="45" t="s">
        <v>579</v>
      </c>
      <c r="J411" s="45" t="s">
        <v>430</v>
      </c>
      <c r="K411" s="45" t="s">
        <v>430</v>
      </c>
      <c r="L411" s="44" t="s">
        <v>622</v>
      </c>
      <c r="M411" s="44" t="s">
        <v>623</v>
      </c>
      <c r="N411" s="46" t="s">
        <v>280</v>
      </c>
      <c r="O411" s="45" t="s">
        <v>622</v>
      </c>
      <c r="P411" s="45" t="s">
        <v>393</v>
      </c>
      <c r="Q411" s="45" t="s">
        <v>67</v>
      </c>
      <c r="R411" s="47" t="s">
        <v>24</v>
      </c>
      <c r="S411" s="38" t="s">
        <v>66</v>
      </c>
      <c r="T411" s="39">
        <v>0</v>
      </c>
      <c r="U411" s="39">
        <v>1000</v>
      </c>
      <c r="V411" s="34"/>
      <c r="W411" s="34"/>
      <c r="X411" s="39">
        <v>1000</v>
      </c>
      <c r="Y411" s="50">
        <f>+IFERROR(X411/U411,0)</f>
        <v>1</v>
      </c>
      <c r="Z411" s="49">
        <f>+U411-X411</f>
        <v>0</v>
      </c>
      <c r="AA411" s="48"/>
      <c r="AB411" s="39">
        <v>1000</v>
      </c>
      <c r="AC411" s="49">
        <v>0</v>
      </c>
      <c r="AD411" s="39">
        <v>877.3</v>
      </c>
      <c r="AE411" s="48"/>
      <c r="AF411" s="49">
        <v>877.3</v>
      </c>
      <c r="AG411" s="50">
        <f>+IFERROR(AF411/U411,0)</f>
        <v>0.87729999999999997</v>
      </c>
      <c r="AH411" s="49">
        <f>+Tabla1[[#This Row],[PIM]]-Tabla1[[#This Row],[DEVENGADO2]]</f>
        <v>122.70000000000005</v>
      </c>
      <c r="AI411" s="35">
        <v>500</v>
      </c>
      <c r="AJ411" s="35">
        <v>0</v>
      </c>
      <c r="AK411" s="35">
        <v>102.3</v>
      </c>
      <c r="AL411" s="35">
        <v>0</v>
      </c>
      <c r="AM411" s="35">
        <v>0</v>
      </c>
      <c r="AN411" s="35">
        <v>275</v>
      </c>
      <c r="AO411" s="35">
        <v>0</v>
      </c>
      <c r="AP411" s="35">
        <v>0</v>
      </c>
      <c r="AQ411" s="35">
        <v>0</v>
      </c>
      <c r="AR411" s="35">
        <v>22.700000000000045</v>
      </c>
      <c r="AS411" s="35">
        <v>0</v>
      </c>
      <c r="AT411" s="35">
        <v>0</v>
      </c>
      <c r="AU411" s="35">
        <v>100</v>
      </c>
      <c r="AV411" s="41">
        <f t="shared" si="23"/>
        <v>1000</v>
      </c>
      <c r="AW411" s="41">
        <f>+U411-AV411</f>
        <v>0</v>
      </c>
    </row>
    <row r="412" spans="1:49" x14ac:dyDescent="0.3">
      <c r="A412" s="42" t="s">
        <v>3</v>
      </c>
      <c r="B412" s="43" t="s">
        <v>0</v>
      </c>
      <c r="C412" s="44" t="s">
        <v>423</v>
      </c>
      <c r="D412" s="45" t="s">
        <v>243</v>
      </c>
      <c r="E412" s="44" t="s">
        <v>19</v>
      </c>
      <c r="F412" s="44" t="s">
        <v>574</v>
      </c>
      <c r="G412" s="44" t="s">
        <v>7143</v>
      </c>
      <c r="H412" s="45" t="s">
        <v>580</v>
      </c>
      <c r="I412" s="45" t="s">
        <v>579</v>
      </c>
      <c r="J412" s="45" t="s">
        <v>430</v>
      </c>
      <c r="K412" s="45" t="s">
        <v>430</v>
      </c>
      <c r="L412" s="44" t="s">
        <v>622</v>
      </c>
      <c r="M412" s="44" t="s">
        <v>623</v>
      </c>
      <c r="N412" s="46" t="s">
        <v>280</v>
      </c>
      <c r="O412" s="45" t="s">
        <v>622</v>
      </c>
      <c r="P412" s="45" t="s">
        <v>393</v>
      </c>
      <c r="Q412" s="45" t="s">
        <v>95</v>
      </c>
      <c r="R412" s="47" t="s">
        <v>25</v>
      </c>
      <c r="S412" s="38" t="s">
        <v>92</v>
      </c>
      <c r="T412" s="39">
        <v>2000</v>
      </c>
      <c r="U412" s="39">
        <v>0</v>
      </c>
      <c r="V412" s="34"/>
      <c r="W412" s="34"/>
      <c r="X412" s="39">
        <v>0</v>
      </c>
      <c r="Y412" s="50">
        <f>+IFERROR(X412/U412,0)</f>
        <v>0</v>
      </c>
      <c r="Z412" s="49">
        <f>+U412-X412</f>
        <v>0</v>
      </c>
      <c r="AA412" s="48"/>
      <c r="AB412" s="39">
        <v>0</v>
      </c>
      <c r="AC412" s="49">
        <v>0</v>
      </c>
      <c r="AD412" s="39">
        <v>0</v>
      </c>
      <c r="AE412" s="48"/>
      <c r="AF412" s="49">
        <v>0</v>
      </c>
      <c r="AG412" s="50">
        <f>+IFERROR(AF412/U412,0)</f>
        <v>0</v>
      </c>
      <c r="AH412" s="49">
        <f>+Tabla1[[#This Row],[PIM]]-Tabla1[[#This Row],[DEVENGADO2]]</f>
        <v>0</v>
      </c>
      <c r="AI412" s="35">
        <v>0</v>
      </c>
      <c r="AJ412" s="35">
        <v>0</v>
      </c>
      <c r="AK412" s="35">
        <v>0</v>
      </c>
      <c r="AL412" s="35">
        <v>0</v>
      </c>
      <c r="AM412" s="35">
        <v>0</v>
      </c>
      <c r="AN412" s="35">
        <v>0</v>
      </c>
      <c r="AO412" s="35">
        <v>0</v>
      </c>
      <c r="AP412" s="35">
        <v>0</v>
      </c>
      <c r="AQ412" s="35">
        <v>0</v>
      </c>
      <c r="AR412" s="35">
        <v>0</v>
      </c>
      <c r="AS412" s="35">
        <v>0</v>
      </c>
      <c r="AT412" s="35">
        <v>0</v>
      </c>
      <c r="AU412" s="35">
        <v>0</v>
      </c>
      <c r="AV412" s="41">
        <f t="shared" si="23"/>
        <v>0</v>
      </c>
      <c r="AW412" s="41">
        <f>+U412-AV412</f>
        <v>0</v>
      </c>
    </row>
    <row r="413" spans="1:49" x14ac:dyDescent="0.3">
      <c r="A413" s="42" t="s">
        <v>3</v>
      </c>
      <c r="B413" s="43" t="s">
        <v>0</v>
      </c>
      <c r="C413" s="44" t="s">
        <v>423</v>
      </c>
      <c r="D413" s="45" t="s">
        <v>243</v>
      </c>
      <c r="E413" s="44" t="s">
        <v>19</v>
      </c>
      <c r="F413" s="44" t="s">
        <v>574</v>
      </c>
      <c r="G413" s="44" t="s">
        <v>7143</v>
      </c>
      <c r="H413" s="45" t="s">
        <v>580</v>
      </c>
      <c r="I413" s="45" t="s">
        <v>579</v>
      </c>
      <c r="J413" s="45" t="s">
        <v>430</v>
      </c>
      <c r="K413" s="45" t="s">
        <v>430</v>
      </c>
      <c r="L413" s="44" t="s">
        <v>622</v>
      </c>
      <c r="M413" s="44" t="s">
        <v>623</v>
      </c>
      <c r="N413" s="46" t="s">
        <v>280</v>
      </c>
      <c r="O413" s="45" t="s">
        <v>622</v>
      </c>
      <c r="P413" s="45" t="s">
        <v>393</v>
      </c>
      <c r="Q413" s="45" t="s">
        <v>96</v>
      </c>
      <c r="R413" s="47" t="s">
        <v>26</v>
      </c>
      <c r="S413" s="38" t="s">
        <v>93</v>
      </c>
      <c r="T413" s="39">
        <v>0</v>
      </c>
      <c r="U413" s="39">
        <v>1600</v>
      </c>
      <c r="V413" s="34"/>
      <c r="W413" s="34"/>
      <c r="X413" s="39">
        <v>1600</v>
      </c>
      <c r="Y413" s="50">
        <f>+IFERROR(X413/U413,0)</f>
        <v>1</v>
      </c>
      <c r="Z413" s="49">
        <f>+U413-X413</f>
        <v>0</v>
      </c>
      <c r="AA413" s="48"/>
      <c r="AB413" s="39">
        <v>1600</v>
      </c>
      <c r="AC413" s="49">
        <v>0</v>
      </c>
      <c r="AD413" s="39">
        <v>571.6</v>
      </c>
      <c r="AE413" s="48"/>
      <c r="AF413" s="49">
        <v>571.6</v>
      </c>
      <c r="AG413" s="50">
        <f>+IFERROR(AF413/U413,0)</f>
        <v>0.35725000000000001</v>
      </c>
      <c r="AH413" s="49">
        <f>+Tabla1[[#This Row],[PIM]]-Tabla1[[#This Row],[DEVENGADO2]]</f>
        <v>1028.4000000000001</v>
      </c>
      <c r="AI413" s="35">
        <v>0</v>
      </c>
      <c r="AJ413" s="35">
        <v>0</v>
      </c>
      <c r="AK413" s="35">
        <v>299.8</v>
      </c>
      <c r="AL413" s="35">
        <v>0</v>
      </c>
      <c r="AM413" s="35">
        <v>0</v>
      </c>
      <c r="AN413" s="35">
        <v>271.8</v>
      </c>
      <c r="AO413" s="35">
        <v>0</v>
      </c>
      <c r="AP413" s="35">
        <v>154.54545454545453</v>
      </c>
      <c r="AQ413" s="35">
        <v>154.54545454545453</v>
      </c>
      <c r="AR413" s="35">
        <v>154.54545454545453</v>
      </c>
      <c r="AS413" s="35">
        <v>154.54545454545453</v>
      </c>
      <c r="AT413" s="35">
        <v>154.54545454545453</v>
      </c>
      <c r="AU413" s="35">
        <v>255.67272727272734</v>
      </c>
      <c r="AV413" s="41">
        <f t="shared" si="23"/>
        <v>1600</v>
      </c>
      <c r="AW413" s="41">
        <f>+U413-AV413</f>
        <v>0</v>
      </c>
    </row>
    <row r="414" spans="1:49" x14ac:dyDescent="0.3">
      <c r="A414" s="42" t="s">
        <v>3</v>
      </c>
      <c r="B414" s="43" t="s">
        <v>0</v>
      </c>
      <c r="C414" s="44" t="s">
        <v>423</v>
      </c>
      <c r="D414" s="45" t="s">
        <v>243</v>
      </c>
      <c r="E414" s="44" t="s">
        <v>19</v>
      </c>
      <c r="F414" s="44" t="s">
        <v>574</v>
      </c>
      <c r="G414" s="44" t="s">
        <v>7143</v>
      </c>
      <c r="H414" s="45" t="s">
        <v>170</v>
      </c>
      <c r="I414" s="45" t="s">
        <v>579</v>
      </c>
      <c r="J414" s="45" t="s">
        <v>430</v>
      </c>
      <c r="K414" s="45" t="s">
        <v>430</v>
      </c>
      <c r="L414" s="44" t="s">
        <v>622</v>
      </c>
      <c r="M414" s="44" t="s">
        <v>623</v>
      </c>
      <c r="N414" s="46" t="s">
        <v>280</v>
      </c>
      <c r="O414" s="45" t="s">
        <v>622</v>
      </c>
      <c r="P414" s="45" t="s">
        <v>393</v>
      </c>
      <c r="Q414" s="45" t="s">
        <v>97</v>
      </c>
      <c r="R414" s="47" t="s">
        <v>27</v>
      </c>
      <c r="S414" s="38" t="s">
        <v>94</v>
      </c>
      <c r="T414" s="39">
        <v>0</v>
      </c>
      <c r="U414" s="39">
        <v>300</v>
      </c>
      <c r="V414" s="34"/>
      <c r="W414" s="34"/>
      <c r="X414" s="39">
        <v>300</v>
      </c>
      <c r="Y414" s="50">
        <f>+IFERROR(X414/U414,0)</f>
        <v>1</v>
      </c>
      <c r="Z414" s="49">
        <f>+U414-X414</f>
        <v>0</v>
      </c>
      <c r="AA414" s="48"/>
      <c r="AB414" s="39">
        <v>300</v>
      </c>
      <c r="AC414" s="49">
        <v>0</v>
      </c>
      <c r="AD414" s="39">
        <v>30</v>
      </c>
      <c r="AE414" s="48"/>
      <c r="AF414" s="49">
        <v>30</v>
      </c>
      <c r="AG414" s="50">
        <f>+IFERROR(AF414/U414,0)</f>
        <v>0.1</v>
      </c>
      <c r="AH414" s="49">
        <f>+Tabla1[[#This Row],[PIM]]-Tabla1[[#This Row],[DEVENGADO2]]</f>
        <v>270</v>
      </c>
      <c r="AI414" s="35">
        <v>0</v>
      </c>
      <c r="AJ414" s="35">
        <v>0</v>
      </c>
      <c r="AK414" s="35">
        <v>0</v>
      </c>
      <c r="AL414" s="35">
        <v>0</v>
      </c>
      <c r="AM414" s="35">
        <v>0</v>
      </c>
      <c r="AN414" s="35">
        <v>30</v>
      </c>
      <c r="AO414" s="35">
        <v>0</v>
      </c>
      <c r="AP414" s="35">
        <v>27.272727272727273</v>
      </c>
      <c r="AQ414" s="35">
        <v>27.272727272727273</v>
      </c>
      <c r="AR414" s="35">
        <v>27.272727272727273</v>
      </c>
      <c r="AS414" s="35">
        <v>27.272727272727273</v>
      </c>
      <c r="AT414" s="35">
        <v>27.272727272727273</v>
      </c>
      <c r="AU414" s="35">
        <v>133.63636363636363</v>
      </c>
      <c r="AV414" s="41">
        <f t="shared" si="23"/>
        <v>300</v>
      </c>
      <c r="AW414" s="41">
        <f>+U414-AV414</f>
        <v>0</v>
      </c>
    </row>
    <row r="415" spans="1:49" x14ac:dyDescent="0.3">
      <c r="A415" s="42" t="s">
        <v>3</v>
      </c>
      <c r="B415" s="43" t="s">
        <v>0</v>
      </c>
      <c r="C415" s="44" t="s">
        <v>423</v>
      </c>
      <c r="D415" s="45" t="s">
        <v>243</v>
      </c>
      <c r="E415" s="44" t="s">
        <v>19</v>
      </c>
      <c r="F415" s="44" t="s">
        <v>574</v>
      </c>
      <c r="G415" s="44" t="s">
        <v>7143</v>
      </c>
      <c r="H415" s="45" t="s">
        <v>170</v>
      </c>
      <c r="I415" s="45" t="s">
        <v>579</v>
      </c>
      <c r="J415" s="45" t="s">
        <v>430</v>
      </c>
      <c r="K415" s="45" t="s">
        <v>430</v>
      </c>
      <c r="L415" s="44" t="s">
        <v>622</v>
      </c>
      <c r="M415" s="44" t="s">
        <v>623</v>
      </c>
      <c r="N415" s="46" t="s">
        <v>280</v>
      </c>
      <c r="O415" s="45" t="s">
        <v>622</v>
      </c>
      <c r="P415" s="45" t="s">
        <v>393</v>
      </c>
      <c r="Q415" s="45" t="s">
        <v>172</v>
      </c>
      <c r="R415" s="47" t="s">
        <v>171</v>
      </c>
      <c r="S415" s="38" t="s">
        <v>173</v>
      </c>
      <c r="T415" s="39">
        <v>0</v>
      </c>
      <c r="U415" s="39">
        <v>0</v>
      </c>
      <c r="V415" s="34"/>
      <c r="W415" s="34"/>
      <c r="X415" s="39">
        <v>0</v>
      </c>
      <c r="Y415" s="50">
        <f>+IFERROR(X415/U415,0)</f>
        <v>0</v>
      </c>
      <c r="Z415" s="49">
        <f>+U415-X415</f>
        <v>0</v>
      </c>
      <c r="AA415" s="48"/>
      <c r="AB415" s="39">
        <v>0</v>
      </c>
      <c r="AC415" s="49">
        <v>0</v>
      </c>
      <c r="AD415" s="39">
        <v>0</v>
      </c>
      <c r="AE415" s="48"/>
      <c r="AF415" s="49">
        <v>0</v>
      </c>
      <c r="AG415" s="50">
        <f>+IFERROR(AF415/U415,0)</f>
        <v>0</v>
      </c>
      <c r="AH415" s="49">
        <f>+Tabla1[[#This Row],[PIM]]-Tabla1[[#This Row],[DEVENGADO2]]</f>
        <v>0</v>
      </c>
      <c r="AI415" s="35">
        <v>0</v>
      </c>
      <c r="AJ415" s="35">
        <v>0</v>
      </c>
      <c r="AK415" s="35">
        <v>0</v>
      </c>
      <c r="AL415" s="35">
        <v>0</v>
      </c>
      <c r="AM415" s="35">
        <v>0</v>
      </c>
      <c r="AN415" s="35">
        <v>0</v>
      </c>
      <c r="AO415" s="35">
        <v>0</v>
      </c>
      <c r="AP415" s="35">
        <v>0</v>
      </c>
      <c r="AQ415" s="35">
        <v>0</v>
      </c>
      <c r="AR415" s="35">
        <v>0</v>
      </c>
      <c r="AS415" s="35">
        <v>0</v>
      </c>
      <c r="AT415" s="35">
        <v>0</v>
      </c>
      <c r="AU415" s="35">
        <v>0</v>
      </c>
      <c r="AV415" s="41">
        <f t="shared" si="23"/>
        <v>0</v>
      </c>
      <c r="AW415" s="41">
        <f>+U415-AV415</f>
        <v>0</v>
      </c>
    </row>
    <row r="416" spans="1:49" x14ac:dyDescent="0.3">
      <c r="A416" s="42" t="s">
        <v>3</v>
      </c>
      <c r="B416" s="43" t="s">
        <v>0</v>
      </c>
      <c r="C416" s="44" t="s">
        <v>423</v>
      </c>
      <c r="D416" s="45" t="s">
        <v>243</v>
      </c>
      <c r="E416" s="44" t="s">
        <v>19</v>
      </c>
      <c r="F416" s="44" t="s">
        <v>574</v>
      </c>
      <c r="G416" s="44" t="s">
        <v>7143</v>
      </c>
      <c r="H416" s="45" t="s">
        <v>178</v>
      </c>
      <c r="I416" s="45" t="s">
        <v>269</v>
      </c>
      <c r="J416" s="45" t="s">
        <v>430</v>
      </c>
      <c r="K416" s="45" t="s">
        <v>430</v>
      </c>
      <c r="L416" s="44" t="s">
        <v>622</v>
      </c>
      <c r="M416" s="44" t="s">
        <v>623</v>
      </c>
      <c r="N416" s="46" t="s">
        <v>280</v>
      </c>
      <c r="O416" s="45" t="s">
        <v>622</v>
      </c>
      <c r="P416" s="45" t="s">
        <v>393</v>
      </c>
      <c r="Q416" s="45" t="s">
        <v>177</v>
      </c>
      <c r="R416" s="47" t="s">
        <v>28</v>
      </c>
      <c r="S416" s="38" t="s">
        <v>178</v>
      </c>
      <c r="T416" s="39">
        <v>0</v>
      </c>
      <c r="U416" s="39">
        <v>1500</v>
      </c>
      <c r="V416" s="34"/>
      <c r="W416" s="34"/>
      <c r="X416" s="39">
        <v>1500</v>
      </c>
      <c r="Y416" s="50">
        <f>+IFERROR(X416/U416,0)</f>
        <v>1</v>
      </c>
      <c r="Z416" s="49">
        <f>+U416-X416</f>
        <v>0</v>
      </c>
      <c r="AA416" s="48"/>
      <c r="AB416" s="39">
        <v>1500</v>
      </c>
      <c r="AC416" s="49">
        <v>0</v>
      </c>
      <c r="AD416" s="39">
        <v>1185</v>
      </c>
      <c r="AE416" s="48"/>
      <c r="AF416" s="49">
        <v>1185</v>
      </c>
      <c r="AG416" s="50">
        <f>+IFERROR(AF416/U416,0)</f>
        <v>0.79</v>
      </c>
      <c r="AH416" s="49">
        <f>+Tabla1[[#This Row],[PIM]]-Tabla1[[#This Row],[DEVENGADO2]]</f>
        <v>315</v>
      </c>
      <c r="AI416" s="35">
        <v>1000</v>
      </c>
      <c r="AJ416" s="35">
        <v>0</v>
      </c>
      <c r="AK416" s="35">
        <v>160</v>
      </c>
      <c r="AL416" s="35">
        <v>0</v>
      </c>
      <c r="AM416" s="35">
        <v>0</v>
      </c>
      <c r="AN416" s="35">
        <v>25</v>
      </c>
      <c r="AO416" s="35">
        <v>0</v>
      </c>
      <c r="AP416" s="35">
        <v>0</v>
      </c>
      <c r="AQ416" s="35">
        <v>0</v>
      </c>
      <c r="AR416" s="35">
        <v>0</v>
      </c>
      <c r="AS416" s="35">
        <v>0</v>
      </c>
      <c r="AT416" s="35">
        <v>0</v>
      </c>
      <c r="AU416" s="35">
        <v>315</v>
      </c>
      <c r="AV416" s="41">
        <f t="shared" si="23"/>
        <v>1500</v>
      </c>
      <c r="AW416" s="41">
        <f>+U416-AV416</f>
        <v>0</v>
      </c>
    </row>
    <row r="417" spans="1:49" x14ac:dyDescent="0.3">
      <c r="A417" s="42" t="s">
        <v>3</v>
      </c>
      <c r="B417" s="43" t="s">
        <v>0</v>
      </c>
      <c r="C417" s="44" t="s">
        <v>423</v>
      </c>
      <c r="D417" s="45" t="s">
        <v>243</v>
      </c>
      <c r="E417" s="44" t="s">
        <v>19</v>
      </c>
      <c r="F417" s="44" t="s">
        <v>574</v>
      </c>
      <c r="G417" s="44" t="s">
        <v>7143</v>
      </c>
      <c r="H417" s="45" t="s">
        <v>422</v>
      </c>
      <c r="I417" s="45" t="s">
        <v>579</v>
      </c>
      <c r="J417" s="45" t="s">
        <v>430</v>
      </c>
      <c r="K417" s="45" t="s">
        <v>430</v>
      </c>
      <c r="L417" s="44" t="s">
        <v>622</v>
      </c>
      <c r="M417" s="44" t="s">
        <v>623</v>
      </c>
      <c r="N417" s="46" t="s">
        <v>280</v>
      </c>
      <c r="O417" s="45" t="s">
        <v>622</v>
      </c>
      <c r="P417" s="45" t="s">
        <v>393</v>
      </c>
      <c r="Q417" s="45" t="s">
        <v>585</v>
      </c>
      <c r="R417" s="47" t="s">
        <v>200</v>
      </c>
      <c r="S417" s="38" t="s">
        <v>586</v>
      </c>
      <c r="T417" s="39">
        <v>15000</v>
      </c>
      <c r="U417" s="39">
        <v>15000</v>
      </c>
      <c r="V417" s="34"/>
      <c r="W417" s="34"/>
      <c r="X417" s="39">
        <v>15000</v>
      </c>
      <c r="Y417" s="50">
        <f>+IFERROR(X417/U417,0)</f>
        <v>1</v>
      </c>
      <c r="Z417" s="49">
        <f>+U417-X417</f>
        <v>0</v>
      </c>
      <c r="AA417" s="48"/>
      <c r="AB417" s="39">
        <v>15000</v>
      </c>
      <c r="AC417" s="49">
        <v>0</v>
      </c>
      <c r="AD417" s="39">
        <v>15000</v>
      </c>
      <c r="AE417" s="48"/>
      <c r="AF417" s="49">
        <v>15000</v>
      </c>
      <c r="AG417" s="50">
        <f>+IFERROR(AF417/U417,0)</f>
        <v>1</v>
      </c>
      <c r="AH417" s="49">
        <f>+Tabla1[[#This Row],[PIM]]-Tabla1[[#This Row],[DEVENGADO2]]</f>
        <v>0</v>
      </c>
      <c r="AI417" s="35">
        <v>0</v>
      </c>
      <c r="AJ417" s="35">
        <v>2500</v>
      </c>
      <c r="AK417" s="35">
        <v>2500</v>
      </c>
      <c r="AL417" s="35">
        <v>2500</v>
      </c>
      <c r="AM417" s="35">
        <v>2500</v>
      </c>
      <c r="AN417" s="35">
        <v>2500</v>
      </c>
      <c r="AO417" s="35">
        <v>2500</v>
      </c>
      <c r="AP417" s="35">
        <v>0</v>
      </c>
      <c r="AQ417" s="35">
        <v>0</v>
      </c>
      <c r="AR417" s="35">
        <v>0</v>
      </c>
      <c r="AS417" s="35">
        <v>0</v>
      </c>
      <c r="AT417" s="35">
        <v>0</v>
      </c>
      <c r="AU417" s="35">
        <v>0</v>
      </c>
      <c r="AV417" s="41">
        <f t="shared" si="23"/>
        <v>15000</v>
      </c>
      <c r="AW417" s="41">
        <f>+U417-AV417</f>
        <v>0</v>
      </c>
    </row>
    <row r="418" spans="1:49" x14ac:dyDescent="0.3">
      <c r="A418" s="42" t="s">
        <v>3</v>
      </c>
      <c r="B418" s="43" t="s">
        <v>0</v>
      </c>
      <c r="C418" s="44" t="s">
        <v>423</v>
      </c>
      <c r="D418" s="45" t="s">
        <v>243</v>
      </c>
      <c r="E418" s="44" t="s">
        <v>19</v>
      </c>
      <c r="F418" s="44" t="s">
        <v>574</v>
      </c>
      <c r="G418" s="44" t="s">
        <v>4236</v>
      </c>
      <c r="H418" s="45" t="s">
        <v>4</v>
      </c>
      <c r="I418" s="45" t="s">
        <v>269</v>
      </c>
      <c r="J418" s="45" t="s">
        <v>457</v>
      </c>
      <c r="K418" s="45" t="s">
        <v>457</v>
      </c>
      <c r="L418" s="44" t="s">
        <v>457</v>
      </c>
      <c r="M418" s="44" t="s">
        <v>624</v>
      </c>
      <c r="N418" s="46" t="s">
        <v>282</v>
      </c>
      <c r="O418" s="45" t="s">
        <v>457</v>
      </c>
      <c r="P418" s="45" t="s">
        <v>397</v>
      </c>
      <c r="Q418" s="45" t="s">
        <v>415</v>
      </c>
      <c r="R418" s="47" t="s">
        <v>526</v>
      </c>
      <c r="S418" s="38" t="s">
        <v>575</v>
      </c>
      <c r="T418" s="39">
        <v>4800</v>
      </c>
      <c r="U418" s="39">
        <v>4200</v>
      </c>
      <c r="V418" s="34"/>
      <c r="W418" s="34"/>
      <c r="X418" s="39">
        <v>4200</v>
      </c>
      <c r="Y418" s="50">
        <f>+IFERROR(X418/U418,0)</f>
        <v>1</v>
      </c>
      <c r="Z418" s="49">
        <f>+U418-X418</f>
        <v>0</v>
      </c>
      <c r="AA418" s="48"/>
      <c r="AB418" s="39">
        <v>4200</v>
      </c>
      <c r="AC418" s="49">
        <v>0</v>
      </c>
      <c r="AD418" s="39">
        <v>0</v>
      </c>
      <c r="AE418" s="48"/>
      <c r="AF418" s="49">
        <v>0</v>
      </c>
      <c r="AG418" s="50">
        <f>+IFERROR(AF418/U418,0)</f>
        <v>0</v>
      </c>
      <c r="AH418" s="49">
        <f>+Tabla1[[#This Row],[PIM]]-Tabla1[[#This Row],[DEVENGADO2]]</f>
        <v>4200</v>
      </c>
      <c r="AI418" s="35">
        <v>0</v>
      </c>
      <c r="AJ418" s="35">
        <v>0</v>
      </c>
      <c r="AK418" s="35">
        <v>0</v>
      </c>
      <c r="AL418" s="35">
        <v>0</v>
      </c>
      <c r="AM418" s="35">
        <v>0</v>
      </c>
      <c r="AN418" s="35">
        <v>0</v>
      </c>
      <c r="AO418" s="35">
        <v>0</v>
      </c>
      <c r="AP418" s="35">
        <v>2100</v>
      </c>
      <c r="AQ418" s="35">
        <v>0</v>
      </c>
      <c r="AR418" s="35">
        <v>0</v>
      </c>
      <c r="AS418" s="35">
        <v>0</v>
      </c>
      <c r="AT418" s="35">
        <v>0</v>
      </c>
      <c r="AU418" s="35">
        <v>2100</v>
      </c>
      <c r="AV418" s="41">
        <f t="shared" si="23"/>
        <v>4200</v>
      </c>
      <c r="AW418" s="41">
        <f>+U418-AV418</f>
        <v>0</v>
      </c>
    </row>
    <row r="419" spans="1:49" x14ac:dyDescent="0.3">
      <c r="A419" s="42" t="s">
        <v>3</v>
      </c>
      <c r="B419" s="43" t="s">
        <v>0</v>
      </c>
      <c r="C419" s="44" t="s">
        <v>423</v>
      </c>
      <c r="D419" s="45" t="s">
        <v>243</v>
      </c>
      <c r="E419" s="44" t="s">
        <v>19</v>
      </c>
      <c r="F419" s="44" t="s">
        <v>574</v>
      </c>
      <c r="G419" s="44" t="s">
        <v>4236</v>
      </c>
      <c r="H419" s="45" t="s">
        <v>4</v>
      </c>
      <c r="I419" s="45" t="s">
        <v>269</v>
      </c>
      <c r="J419" s="45" t="s">
        <v>457</v>
      </c>
      <c r="K419" s="45" t="s">
        <v>457</v>
      </c>
      <c r="L419" s="44" t="s">
        <v>457</v>
      </c>
      <c r="M419" s="44" t="s">
        <v>624</v>
      </c>
      <c r="N419" s="46" t="s">
        <v>282</v>
      </c>
      <c r="O419" s="45" t="s">
        <v>457</v>
      </c>
      <c r="P419" s="45" t="s">
        <v>397</v>
      </c>
      <c r="Q419" s="45" t="s">
        <v>416</v>
      </c>
      <c r="R419" s="47" t="s">
        <v>528</v>
      </c>
      <c r="S419" s="38" t="s">
        <v>576</v>
      </c>
      <c r="T419" s="39">
        <v>288680</v>
      </c>
      <c r="U419" s="39">
        <v>293323</v>
      </c>
      <c r="V419" s="34"/>
      <c r="W419" s="34"/>
      <c r="X419" s="39">
        <v>293323</v>
      </c>
      <c r="Y419" s="50">
        <f>+IFERROR(X419/U419,0)</f>
        <v>1</v>
      </c>
      <c r="Z419" s="49">
        <f>+U419-X419</f>
        <v>0</v>
      </c>
      <c r="AA419" s="48"/>
      <c r="AB419" s="39">
        <v>293323</v>
      </c>
      <c r="AC419" s="49">
        <v>0</v>
      </c>
      <c r="AD419" s="39">
        <v>170522.67</v>
      </c>
      <c r="AE419" s="48"/>
      <c r="AF419" s="49">
        <v>170522.67</v>
      </c>
      <c r="AG419" s="50">
        <f>+IFERROR(AF419/U419,0)</f>
        <v>0.58134776338711935</v>
      </c>
      <c r="AH419" s="49">
        <f>+Tabla1[[#This Row],[PIM]]-Tabla1[[#This Row],[DEVENGADO2]]</f>
        <v>122800.32999999999</v>
      </c>
      <c r="AI419" s="35">
        <v>24387.08</v>
      </c>
      <c r="AJ419" s="35">
        <v>24450.65</v>
      </c>
      <c r="AK419" s="35">
        <v>24374.21</v>
      </c>
      <c r="AL419" s="35">
        <v>24328.639999999999</v>
      </c>
      <c r="AM419" s="35">
        <v>24333.919999999998</v>
      </c>
      <c r="AN419" s="35">
        <v>24380.38</v>
      </c>
      <c r="AO419" s="35">
        <v>24267.79</v>
      </c>
      <c r="AP419" s="35">
        <v>0</v>
      </c>
      <c r="AQ419" s="35">
        <v>24056.76</v>
      </c>
      <c r="AR419" s="35">
        <v>24056.76</v>
      </c>
      <c r="AS419" s="35">
        <v>24056.76</v>
      </c>
      <c r="AT419" s="35">
        <v>24056.76</v>
      </c>
      <c r="AU419" s="35">
        <v>26573.289999999979</v>
      </c>
      <c r="AV419" s="41">
        <f t="shared" si="23"/>
        <v>293323</v>
      </c>
      <c r="AW419" s="41">
        <f>+U419-AV419</f>
        <v>0</v>
      </c>
    </row>
    <row r="420" spans="1:49" x14ac:dyDescent="0.3">
      <c r="A420" s="42" t="s">
        <v>3</v>
      </c>
      <c r="B420" s="43" t="s">
        <v>0</v>
      </c>
      <c r="C420" s="44" t="s">
        <v>423</v>
      </c>
      <c r="D420" s="45" t="s">
        <v>243</v>
      </c>
      <c r="E420" s="44" t="s">
        <v>19</v>
      </c>
      <c r="F420" s="44" t="s">
        <v>574</v>
      </c>
      <c r="G420" s="44" t="s">
        <v>4236</v>
      </c>
      <c r="H420" s="45" t="s">
        <v>4</v>
      </c>
      <c r="I420" s="45" t="s">
        <v>269</v>
      </c>
      <c r="J420" s="45" t="s">
        <v>457</v>
      </c>
      <c r="K420" s="45" t="s">
        <v>457</v>
      </c>
      <c r="L420" s="44" t="s">
        <v>457</v>
      </c>
      <c r="M420" s="44" t="s">
        <v>624</v>
      </c>
      <c r="N420" s="46" t="s">
        <v>282</v>
      </c>
      <c r="O420" s="45" t="s">
        <v>457</v>
      </c>
      <c r="P420" s="45" t="s">
        <v>397</v>
      </c>
      <c r="Q420" s="45" t="s">
        <v>417</v>
      </c>
      <c r="R420" s="47" t="s">
        <v>530</v>
      </c>
      <c r="S420" s="38" t="s">
        <v>587</v>
      </c>
      <c r="T420" s="39">
        <v>568710</v>
      </c>
      <c r="U420" s="39">
        <v>459941</v>
      </c>
      <c r="V420" s="34"/>
      <c r="W420" s="34"/>
      <c r="X420" s="39">
        <v>459941</v>
      </c>
      <c r="Y420" s="50">
        <f>+IFERROR(X420/U420,0)</f>
        <v>1</v>
      </c>
      <c r="Z420" s="49">
        <f>+U420-X420</f>
        <v>0</v>
      </c>
      <c r="AA420" s="48"/>
      <c r="AB420" s="39">
        <v>459941</v>
      </c>
      <c r="AC420" s="49">
        <v>0</v>
      </c>
      <c r="AD420" s="39">
        <v>128670</v>
      </c>
      <c r="AE420" s="48"/>
      <c r="AF420" s="49">
        <v>128670</v>
      </c>
      <c r="AG420" s="50">
        <f>+IFERROR(AF420/U420,0)</f>
        <v>0.27975327270236833</v>
      </c>
      <c r="AH420" s="49">
        <f>+Tabla1[[#This Row],[PIM]]-Tabla1[[#This Row],[DEVENGADO2]]</f>
        <v>331271</v>
      </c>
      <c r="AI420" s="35">
        <v>15930</v>
      </c>
      <c r="AJ420" s="35">
        <v>11250</v>
      </c>
      <c r="AK420" s="35">
        <v>11250</v>
      </c>
      <c r="AL420" s="35">
        <v>14370</v>
      </c>
      <c r="AM420" s="35">
        <v>22170</v>
      </c>
      <c r="AN420" s="35">
        <v>26850</v>
      </c>
      <c r="AO420" s="35">
        <v>26850</v>
      </c>
      <c r="AP420" s="35">
        <v>0</v>
      </c>
      <c r="AQ420" s="35">
        <v>38128.380000000005</v>
      </c>
      <c r="AR420" s="35">
        <v>38128.380000000005</v>
      </c>
      <c r="AS420" s="35">
        <v>38128.380000000005</v>
      </c>
      <c r="AT420" s="35">
        <v>38128.380000000005</v>
      </c>
      <c r="AU420" s="35">
        <v>178757.47999999998</v>
      </c>
      <c r="AV420" s="41">
        <f t="shared" si="23"/>
        <v>459941</v>
      </c>
      <c r="AW420" s="41">
        <f>+U420-AV420</f>
        <v>0</v>
      </c>
    </row>
    <row r="421" spans="1:49" x14ac:dyDescent="0.3">
      <c r="A421" s="42" t="s">
        <v>3</v>
      </c>
      <c r="B421" s="43" t="s">
        <v>0</v>
      </c>
      <c r="C421" s="44" t="s">
        <v>423</v>
      </c>
      <c r="D421" s="45" t="s">
        <v>243</v>
      </c>
      <c r="E421" s="44" t="s">
        <v>19</v>
      </c>
      <c r="F421" s="44" t="s">
        <v>574</v>
      </c>
      <c r="G421" s="44" t="s">
        <v>4236</v>
      </c>
      <c r="H421" s="45" t="s">
        <v>4</v>
      </c>
      <c r="I421" s="45" t="s">
        <v>269</v>
      </c>
      <c r="J421" s="45" t="s">
        <v>457</v>
      </c>
      <c r="K421" s="45" t="s">
        <v>457</v>
      </c>
      <c r="L421" s="44" t="s">
        <v>457</v>
      </c>
      <c r="M421" s="44" t="s">
        <v>624</v>
      </c>
      <c r="N421" s="46" t="s">
        <v>282</v>
      </c>
      <c r="O421" s="45" t="s">
        <v>457</v>
      </c>
      <c r="P421" s="45" t="s">
        <v>397</v>
      </c>
      <c r="Q421" s="45" t="s">
        <v>419</v>
      </c>
      <c r="R421" s="47" t="s">
        <v>529</v>
      </c>
      <c r="S421" s="38" t="s">
        <v>577</v>
      </c>
      <c r="T421" s="39">
        <v>22080</v>
      </c>
      <c r="U421" s="39">
        <v>21124</v>
      </c>
      <c r="V421" s="34"/>
      <c r="W421" s="34"/>
      <c r="X421" s="39">
        <v>21124</v>
      </c>
      <c r="Y421" s="50">
        <f>+IFERROR(X421/U421,0)</f>
        <v>1</v>
      </c>
      <c r="Z421" s="49">
        <f>+U421-X421</f>
        <v>0</v>
      </c>
      <c r="AA421" s="48"/>
      <c r="AB421" s="39">
        <v>21124</v>
      </c>
      <c r="AC421" s="49">
        <v>0</v>
      </c>
      <c r="AD421" s="39">
        <v>8910</v>
      </c>
      <c r="AE421" s="48"/>
      <c r="AF421" s="49">
        <v>8910</v>
      </c>
      <c r="AG421" s="50">
        <f>+IFERROR(AF421/U421,0)</f>
        <v>0.42179511456163604</v>
      </c>
      <c r="AH421" s="49">
        <f>+Tabla1[[#This Row],[PIM]]-Tabla1[[#This Row],[DEVENGADO2]]</f>
        <v>12214</v>
      </c>
      <c r="AI421" s="35">
        <v>1336.5</v>
      </c>
      <c r="AJ421" s="35">
        <v>1113.75</v>
      </c>
      <c r="AK421" s="35">
        <v>1113.75</v>
      </c>
      <c r="AL421" s="35">
        <v>1336.5</v>
      </c>
      <c r="AM421" s="35">
        <v>1336.5</v>
      </c>
      <c r="AN421" s="35">
        <v>1336.5</v>
      </c>
      <c r="AO421" s="35">
        <v>1336.5</v>
      </c>
      <c r="AP421" s="35">
        <v>0</v>
      </c>
      <c r="AQ421" s="35">
        <v>1610</v>
      </c>
      <c r="AR421" s="35">
        <v>1610</v>
      </c>
      <c r="AS421" s="35">
        <v>1610</v>
      </c>
      <c r="AT421" s="35">
        <v>1610</v>
      </c>
      <c r="AU421" s="35">
        <v>5774</v>
      </c>
      <c r="AV421" s="41">
        <f t="shared" si="23"/>
        <v>21124</v>
      </c>
      <c r="AW421" s="41">
        <f>+U421-AV421</f>
        <v>0</v>
      </c>
    </row>
    <row r="422" spans="1:49" x14ac:dyDescent="0.3">
      <c r="A422" s="42" t="s">
        <v>3</v>
      </c>
      <c r="B422" s="43" t="s">
        <v>0</v>
      </c>
      <c r="C422" s="44" t="s">
        <v>423</v>
      </c>
      <c r="D422" s="45" t="s">
        <v>243</v>
      </c>
      <c r="E422" s="44" t="s">
        <v>19</v>
      </c>
      <c r="F422" s="44" t="s">
        <v>574</v>
      </c>
      <c r="G422" s="44" t="s">
        <v>4236</v>
      </c>
      <c r="H422" s="45" t="s">
        <v>578</v>
      </c>
      <c r="I422" s="45" t="s">
        <v>579</v>
      </c>
      <c r="J422" s="45" t="s">
        <v>457</v>
      </c>
      <c r="K422" s="45" t="s">
        <v>457</v>
      </c>
      <c r="L422" s="44" t="s">
        <v>457</v>
      </c>
      <c r="M422" s="44" t="s">
        <v>624</v>
      </c>
      <c r="N422" s="46" t="s">
        <v>282</v>
      </c>
      <c r="O422" s="45" t="s">
        <v>457</v>
      </c>
      <c r="P422" s="45" t="s">
        <v>393</v>
      </c>
      <c r="Q422" s="45" t="s">
        <v>49</v>
      </c>
      <c r="R422" s="47" t="s">
        <v>48</v>
      </c>
      <c r="S422" s="38" t="s">
        <v>50</v>
      </c>
      <c r="T422" s="39">
        <v>9600</v>
      </c>
      <c r="U422" s="39">
        <v>0</v>
      </c>
      <c r="V422" s="34"/>
      <c r="W422" s="34"/>
      <c r="X422" s="39">
        <v>0</v>
      </c>
      <c r="Y422" s="50">
        <f>+IFERROR(X422/U422,0)</f>
        <v>0</v>
      </c>
      <c r="Z422" s="49">
        <f>+U422-X422</f>
        <v>0</v>
      </c>
      <c r="AA422" s="48"/>
      <c r="AB422" s="39">
        <v>0</v>
      </c>
      <c r="AC422" s="49">
        <v>0</v>
      </c>
      <c r="AD422" s="39">
        <v>0</v>
      </c>
      <c r="AE422" s="48"/>
      <c r="AF422" s="49">
        <v>0</v>
      </c>
      <c r="AG422" s="50">
        <f>+IFERROR(AF422/U422,0)</f>
        <v>0</v>
      </c>
      <c r="AH422" s="49">
        <f>+Tabla1[[#This Row],[PIM]]-Tabla1[[#This Row],[DEVENGADO2]]</f>
        <v>0</v>
      </c>
      <c r="AI422" s="35">
        <v>0</v>
      </c>
      <c r="AJ422" s="35">
        <v>0</v>
      </c>
      <c r="AK422" s="35">
        <v>0</v>
      </c>
      <c r="AL422" s="35">
        <v>0</v>
      </c>
      <c r="AM422" s="35">
        <v>0</v>
      </c>
      <c r="AN422" s="35">
        <v>0</v>
      </c>
      <c r="AO422" s="35">
        <v>0</v>
      </c>
      <c r="AP422" s="35">
        <v>0</v>
      </c>
      <c r="AQ422" s="35">
        <v>0</v>
      </c>
      <c r="AR422" s="35">
        <v>0</v>
      </c>
      <c r="AS422" s="35">
        <v>0</v>
      </c>
      <c r="AT422" s="35">
        <v>0</v>
      </c>
      <c r="AU422" s="35">
        <v>0</v>
      </c>
      <c r="AV422" s="41">
        <f t="shared" si="23"/>
        <v>0</v>
      </c>
      <c r="AW422" s="41">
        <f>+U422-AV422</f>
        <v>0</v>
      </c>
    </row>
    <row r="423" spans="1:49" x14ac:dyDescent="0.3">
      <c r="A423" s="42" t="s">
        <v>3</v>
      </c>
      <c r="B423" s="43" t="s">
        <v>0</v>
      </c>
      <c r="C423" s="44" t="s">
        <v>423</v>
      </c>
      <c r="D423" s="45" t="s">
        <v>243</v>
      </c>
      <c r="E423" s="44" t="s">
        <v>19</v>
      </c>
      <c r="F423" s="44" t="s">
        <v>574</v>
      </c>
      <c r="G423" s="44" t="s">
        <v>4236</v>
      </c>
      <c r="H423" s="45" t="s">
        <v>580</v>
      </c>
      <c r="I423" s="45" t="s">
        <v>579</v>
      </c>
      <c r="J423" s="45" t="s">
        <v>457</v>
      </c>
      <c r="K423" s="45" t="s">
        <v>457</v>
      </c>
      <c r="L423" s="44" t="s">
        <v>457</v>
      </c>
      <c r="M423" s="44" t="s">
        <v>624</v>
      </c>
      <c r="N423" s="46" t="s">
        <v>282</v>
      </c>
      <c r="O423" s="45" t="s">
        <v>457</v>
      </c>
      <c r="P423" s="45" t="s">
        <v>393</v>
      </c>
      <c r="Q423" s="45" t="s">
        <v>95</v>
      </c>
      <c r="R423" s="47" t="s">
        <v>25</v>
      </c>
      <c r="S423" s="38" t="s">
        <v>92</v>
      </c>
      <c r="T423" s="39">
        <v>178560</v>
      </c>
      <c r="U423" s="39">
        <v>178560</v>
      </c>
      <c r="V423" s="34"/>
      <c r="W423" s="34"/>
      <c r="X423" s="39">
        <v>178560</v>
      </c>
      <c r="Y423" s="50">
        <f>+IFERROR(X423/U423,0)</f>
        <v>1</v>
      </c>
      <c r="Z423" s="49">
        <f>+U423-X423</f>
        <v>0</v>
      </c>
      <c r="AA423" s="48"/>
      <c r="AB423" s="39">
        <v>162740</v>
      </c>
      <c r="AC423" s="49">
        <v>15820</v>
      </c>
      <c r="AD423" s="39">
        <v>48094.09</v>
      </c>
      <c r="AE423" s="48"/>
      <c r="AF423" s="49">
        <v>48094.09</v>
      </c>
      <c r="AG423" s="50">
        <f>+IFERROR(AF423/U423,0)</f>
        <v>0.26934414202508961</v>
      </c>
      <c r="AH423" s="49">
        <f>+Tabla1[[#This Row],[PIM]]-Tabla1[[#This Row],[DEVENGADO2]]</f>
        <v>130465.91</v>
      </c>
      <c r="AI423" s="35">
        <v>0</v>
      </c>
      <c r="AJ423" s="35">
        <v>0</v>
      </c>
      <c r="AK423" s="35">
        <v>1445.7</v>
      </c>
      <c r="AL423" s="35">
        <v>5401.93</v>
      </c>
      <c r="AM423" s="35">
        <v>0</v>
      </c>
      <c r="AN423" s="35">
        <v>5484.15</v>
      </c>
      <c r="AO423" s="35">
        <v>35762.31</v>
      </c>
      <c r="AP423" s="35">
        <v>0</v>
      </c>
      <c r="AQ423" s="35">
        <v>9000</v>
      </c>
      <c r="AR423" s="35">
        <v>9000</v>
      </c>
      <c r="AS423" s="35">
        <v>9000</v>
      </c>
      <c r="AT423" s="35">
        <v>9000</v>
      </c>
      <c r="AU423" s="35">
        <v>94465.91</v>
      </c>
      <c r="AV423" s="41">
        <f t="shared" si="23"/>
        <v>178560</v>
      </c>
      <c r="AW423" s="41">
        <f>+U423-AV423</f>
        <v>0</v>
      </c>
    </row>
    <row r="424" spans="1:49" x14ac:dyDescent="0.3">
      <c r="A424" s="42" t="s">
        <v>3</v>
      </c>
      <c r="B424" s="43" t="s">
        <v>0</v>
      </c>
      <c r="C424" s="44" t="s">
        <v>423</v>
      </c>
      <c r="D424" s="45" t="s">
        <v>243</v>
      </c>
      <c r="E424" s="44" t="s">
        <v>19</v>
      </c>
      <c r="F424" s="44" t="s">
        <v>574</v>
      </c>
      <c r="G424" s="44" t="s">
        <v>4236</v>
      </c>
      <c r="H424" s="45" t="s">
        <v>580</v>
      </c>
      <c r="I424" s="45" t="s">
        <v>579</v>
      </c>
      <c r="J424" s="45" t="s">
        <v>457</v>
      </c>
      <c r="K424" s="45" t="s">
        <v>457</v>
      </c>
      <c r="L424" s="44" t="s">
        <v>457</v>
      </c>
      <c r="M424" s="44" t="s">
        <v>624</v>
      </c>
      <c r="N424" s="46" t="s">
        <v>282</v>
      </c>
      <c r="O424" s="45" t="s">
        <v>457</v>
      </c>
      <c r="P424" s="45" t="s">
        <v>393</v>
      </c>
      <c r="Q424" s="45" t="s">
        <v>96</v>
      </c>
      <c r="R424" s="47" t="s">
        <v>26</v>
      </c>
      <c r="S424" s="38" t="s">
        <v>93</v>
      </c>
      <c r="T424" s="39">
        <v>138240</v>
      </c>
      <c r="U424" s="39">
        <v>138240</v>
      </c>
      <c r="V424" s="34"/>
      <c r="W424" s="34"/>
      <c r="X424" s="39">
        <v>138240</v>
      </c>
      <c r="Y424" s="50">
        <f>+IFERROR(X424/U424,0)</f>
        <v>1</v>
      </c>
      <c r="Z424" s="49">
        <f>+U424-X424</f>
        <v>0</v>
      </c>
      <c r="AA424" s="48"/>
      <c r="AB424" s="39">
        <v>19959.55</v>
      </c>
      <c r="AC424" s="49">
        <v>118280.45</v>
      </c>
      <c r="AD424" s="39">
        <v>19959.550000000003</v>
      </c>
      <c r="AE424" s="48"/>
      <c r="AF424" s="49">
        <v>19959.550000000003</v>
      </c>
      <c r="AG424" s="50">
        <f>+IFERROR(AF424/U424,0)</f>
        <v>0.14438331886574077</v>
      </c>
      <c r="AH424" s="49">
        <f>+Tabla1[[#This Row],[PIM]]-Tabla1[[#This Row],[DEVENGADO2]]</f>
        <v>118280.45</v>
      </c>
      <c r="AI424" s="35">
        <v>0</v>
      </c>
      <c r="AJ424" s="35">
        <v>640</v>
      </c>
      <c r="AK424" s="35">
        <v>2879.8</v>
      </c>
      <c r="AL424" s="35">
        <v>-730.35</v>
      </c>
      <c r="AM424" s="35">
        <v>0</v>
      </c>
      <c r="AN424" s="35">
        <v>8638.48</v>
      </c>
      <c r="AO424" s="35">
        <v>8531.6200000000008</v>
      </c>
      <c r="AP424" s="35">
        <v>0</v>
      </c>
      <c r="AQ424" s="35">
        <v>3840</v>
      </c>
      <c r="AR424" s="35">
        <v>3840</v>
      </c>
      <c r="AS424" s="35">
        <v>3840</v>
      </c>
      <c r="AT424" s="35">
        <v>3840</v>
      </c>
      <c r="AU424" s="35">
        <v>102920.45</v>
      </c>
      <c r="AV424" s="41">
        <f t="shared" si="23"/>
        <v>138240</v>
      </c>
      <c r="AW424" s="41">
        <f>+U424-AV424</f>
        <v>0</v>
      </c>
    </row>
    <row r="425" spans="1:49" x14ac:dyDescent="0.3">
      <c r="A425" s="42" t="s">
        <v>3</v>
      </c>
      <c r="B425" s="43" t="s">
        <v>0</v>
      </c>
      <c r="C425" s="44" t="s">
        <v>423</v>
      </c>
      <c r="D425" s="45" t="s">
        <v>243</v>
      </c>
      <c r="E425" s="44" t="s">
        <v>19</v>
      </c>
      <c r="F425" s="44" t="s">
        <v>574</v>
      </c>
      <c r="G425" s="44" t="s">
        <v>4236</v>
      </c>
      <c r="H425" s="45" t="s">
        <v>422</v>
      </c>
      <c r="I425" s="45" t="s">
        <v>579</v>
      </c>
      <c r="J425" s="45" t="s">
        <v>457</v>
      </c>
      <c r="K425" s="45" t="s">
        <v>457</v>
      </c>
      <c r="L425" s="44" t="s">
        <v>457</v>
      </c>
      <c r="M425" s="44" t="s">
        <v>624</v>
      </c>
      <c r="N425" s="46" t="s">
        <v>282</v>
      </c>
      <c r="O425" s="45" t="s">
        <v>457</v>
      </c>
      <c r="P425" s="45" t="s">
        <v>393</v>
      </c>
      <c r="Q425" s="45" t="s">
        <v>585</v>
      </c>
      <c r="R425" s="47" t="s">
        <v>200</v>
      </c>
      <c r="S425" s="38" t="s">
        <v>586</v>
      </c>
      <c r="T425" s="39">
        <v>229000</v>
      </c>
      <c r="U425" s="39">
        <v>312500</v>
      </c>
      <c r="V425" s="34"/>
      <c r="W425" s="34"/>
      <c r="X425" s="39">
        <v>311000</v>
      </c>
      <c r="Y425" s="50">
        <f>+IFERROR(X425/U425,0)</f>
        <v>0.99519999999999997</v>
      </c>
      <c r="Z425" s="49">
        <f>+U425-X425</f>
        <v>1500</v>
      </c>
      <c r="AA425" s="48"/>
      <c r="AB425" s="39">
        <v>311000</v>
      </c>
      <c r="AC425" s="49">
        <v>1500</v>
      </c>
      <c r="AD425" s="39">
        <v>311000</v>
      </c>
      <c r="AE425" s="48"/>
      <c r="AF425" s="49">
        <v>198000</v>
      </c>
      <c r="AG425" s="50">
        <f>+IFERROR(AF425/U425,0)</f>
        <v>0.63360000000000005</v>
      </c>
      <c r="AH425" s="49">
        <f>+Tabla1[[#This Row],[PIM]]-Tabla1[[#This Row],[DEVENGADO2]]</f>
        <v>114500</v>
      </c>
      <c r="AI425" s="35">
        <v>0</v>
      </c>
      <c r="AJ425" s="35">
        <v>27500</v>
      </c>
      <c r="AK425" s="35">
        <v>27500</v>
      </c>
      <c r="AL425" s="35">
        <v>27500</v>
      </c>
      <c r="AM425" s="35">
        <v>32500</v>
      </c>
      <c r="AN425" s="35">
        <v>32500</v>
      </c>
      <c r="AO425" s="35">
        <v>50500</v>
      </c>
      <c r="AP425" s="35">
        <v>0</v>
      </c>
      <c r="AQ425" s="35">
        <v>23000</v>
      </c>
      <c r="AR425" s="35">
        <v>23000</v>
      </c>
      <c r="AS425" s="35">
        <v>12500</v>
      </c>
      <c r="AT425" s="35">
        <v>0</v>
      </c>
      <c r="AU425" s="35">
        <v>56000</v>
      </c>
      <c r="AV425" s="41">
        <f t="shared" si="23"/>
        <v>312500</v>
      </c>
      <c r="AW425" s="41">
        <f>+U425-AV425</f>
        <v>0</v>
      </c>
    </row>
    <row r="426" spans="1:49" x14ac:dyDescent="0.3">
      <c r="A426" s="42" t="s">
        <v>3</v>
      </c>
      <c r="B426" s="43" t="s">
        <v>0</v>
      </c>
      <c r="C426" s="44" t="s">
        <v>423</v>
      </c>
      <c r="D426" s="45" t="s">
        <v>243</v>
      </c>
      <c r="E426" s="44" t="s">
        <v>19</v>
      </c>
      <c r="F426" s="44" t="s">
        <v>574</v>
      </c>
      <c r="G426" s="44" t="s">
        <v>4230</v>
      </c>
      <c r="H426" s="45" t="s">
        <v>4</v>
      </c>
      <c r="I426" s="45" t="s">
        <v>269</v>
      </c>
      <c r="J426" s="45" t="s">
        <v>430</v>
      </c>
      <c r="K426" s="45" t="s">
        <v>430</v>
      </c>
      <c r="L426" s="44" t="s">
        <v>276</v>
      </c>
      <c r="M426" s="44" t="s">
        <v>625</v>
      </c>
      <c r="N426" s="46" t="s">
        <v>284</v>
      </c>
      <c r="O426" s="45" t="s">
        <v>276</v>
      </c>
      <c r="P426" s="45" t="s">
        <v>397</v>
      </c>
      <c r="Q426" s="45" t="s">
        <v>415</v>
      </c>
      <c r="R426" s="47" t="s">
        <v>526</v>
      </c>
      <c r="S426" s="38" t="s">
        <v>575</v>
      </c>
      <c r="T426" s="39">
        <v>600</v>
      </c>
      <c r="U426" s="39">
        <v>600</v>
      </c>
      <c r="V426" s="34"/>
      <c r="W426" s="34"/>
      <c r="X426" s="39">
        <v>600</v>
      </c>
      <c r="Y426" s="50">
        <f>+IFERROR(X426/U426,0)</f>
        <v>1</v>
      </c>
      <c r="Z426" s="49">
        <f>+U426-X426</f>
        <v>0</v>
      </c>
      <c r="AA426" s="48"/>
      <c r="AB426" s="39">
        <v>600</v>
      </c>
      <c r="AC426" s="49">
        <v>0</v>
      </c>
      <c r="AD426" s="39">
        <v>0</v>
      </c>
      <c r="AE426" s="48"/>
      <c r="AF426" s="49">
        <v>0</v>
      </c>
      <c r="AG426" s="50">
        <f>+IFERROR(AF426/U426,0)</f>
        <v>0</v>
      </c>
      <c r="AH426" s="49">
        <f>+Tabla1[[#This Row],[PIM]]-Tabla1[[#This Row],[DEVENGADO2]]</f>
        <v>600</v>
      </c>
      <c r="AI426" s="35">
        <v>0</v>
      </c>
      <c r="AJ426" s="35">
        <v>0</v>
      </c>
      <c r="AK426" s="35">
        <v>0</v>
      </c>
      <c r="AL426" s="35">
        <v>0</v>
      </c>
      <c r="AM426" s="35">
        <v>0</v>
      </c>
      <c r="AN426" s="35">
        <v>0</v>
      </c>
      <c r="AO426" s="35">
        <v>0</v>
      </c>
      <c r="AP426" s="35">
        <v>300</v>
      </c>
      <c r="AQ426" s="35">
        <v>0</v>
      </c>
      <c r="AR426" s="35">
        <v>0</v>
      </c>
      <c r="AS426" s="35">
        <v>0</v>
      </c>
      <c r="AT426" s="35">
        <v>0</v>
      </c>
      <c r="AU426" s="35">
        <v>300</v>
      </c>
      <c r="AV426" s="41">
        <f t="shared" si="23"/>
        <v>600</v>
      </c>
      <c r="AW426" s="41">
        <f>+U426-AV426</f>
        <v>0</v>
      </c>
    </row>
    <row r="427" spans="1:49" x14ac:dyDescent="0.3">
      <c r="A427" s="42" t="s">
        <v>3</v>
      </c>
      <c r="B427" s="43" t="s">
        <v>0</v>
      </c>
      <c r="C427" s="44" t="s">
        <v>423</v>
      </c>
      <c r="D427" s="45" t="s">
        <v>243</v>
      </c>
      <c r="E427" s="44" t="s">
        <v>19</v>
      </c>
      <c r="F427" s="44" t="s">
        <v>574</v>
      </c>
      <c r="G427" s="44" t="s">
        <v>4230</v>
      </c>
      <c r="H427" s="45" t="s">
        <v>4</v>
      </c>
      <c r="I427" s="45" t="s">
        <v>269</v>
      </c>
      <c r="J427" s="45" t="s">
        <v>430</v>
      </c>
      <c r="K427" s="45" t="s">
        <v>430</v>
      </c>
      <c r="L427" s="44" t="s">
        <v>276</v>
      </c>
      <c r="M427" s="44" t="s">
        <v>625</v>
      </c>
      <c r="N427" s="46" t="s">
        <v>284</v>
      </c>
      <c r="O427" s="45" t="s">
        <v>276</v>
      </c>
      <c r="P427" s="45" t="s">
        <v>397</v>
      </c>
      <c r="Q427" s="45" t="s">
        <v>612</v>
      </c>
      <c r="R427" s="47" t="s">
        <v>534</v>
      </c>
      <c r="S427" s="38" t="s">
        <v>613</v>
      </c>
      <c r="T427" s="39">
        <v>0</v>
      </c>
      <c r="U427" s="39">
        <v>0</v>
      </c>
      <c r="V427" s="34"/>
      <c r="W427" s="34"/>
      <c r="X427" s="39">
        <v>0</v>
      </c>
      <c r="Y427" s="50">
        <f>+IFERROR(X427/U427,0)</f>
        <v>0</v>
      </c>
      <c r="Z427" s="49">
        <f>+U427-X427</f>
        <v>0</v>
      </c>
      <c r="AA427" s="48"/>
      <c r="AB427" s="39">
        <v>0</v>
      </c>
      <c r="AC427" s="49">
        <v>0</v>
      </c>
      <c r="AD427" s="39">
        <v>0</v>
      </c>
      <c r="AE427" s="48"/>
      <c r="AF427" s="49">
        <v>0</v>
      </c>
      <c r="AG427" s="50">
        <f>+IFERROR(AF427/U427,0)</f>
        <v>0</v>
      </c>
      <c r="AH427" s="49">
        <f>+Tabla1[[#This Row],[PIM]]-Tabla1[[#This Row],[DEVENGADO2]]</f>
        <v>0</v>
      </c>
      <c r="AI427" s="35">
        <v>0</v>
      </c>
      <c r="AJ427" s="35">
        <v>0</v>
      </c>
      <c r="AK427" s="35">
        <v>0</v>
      </c>
      <c r="AL427" s="35">
        <v>0</v>
      </c>
      <c r="AM427" s="35">
        <v>0</v>
      </c>
      <c r="AN427" s="35">
        <v>0</v>
      </c>
      <c r="AO427" s="35">
        <v>0</v>
      </c>
      <c r="AP427" s="35">
        <v>0</v>
      </c>
      <c r="AQ427" s="35">
        <v>0</v>
      </c>
      <c r="AR427" s="35">
        <v>0</v>
      </c>
      <c r="AS427" s="35">
        <v>0</v>
      </c>
      <c r="AT427" s="35">
        <v>0</v>
      </c>
      <c r="AU427" s="35">
        <v>0</v>
      </c>
      <c r="AV427" s="41">
        <f t="shared" si="23"/>
        <v>0</v>
      </c>
      <c r="AW427" s="41">
        <f>+U427-AV427</f>
        <v>0</v>
      </c>
    </row>
    <row r="428" spans="1:49" x14ac:dyDescent="0.3">
      <c r="A428" s="42" t="s">
        <v>3</v>
      </c>
      <c r="B428" s="43" t="s">
        <v>0</v>
      </c>
      <c r="C428" s="44" t="s">
        <v>423</v>
      </c>
      <c r="D428" s="45" t="s">
        <v>243</v>
      </c>
      <c r="E428" s="44" t="s">
        <v>19</v>
      </c>
      <c r="F428" s="44" t="s">
        <v>574</v>
      </c>
      <c r="G428" s="44" t="s">
        <v>4230</v>
      </c>
      <c r="H428" s="45" t="s">
        <v>4</v>
      </c>
      <c r="I428" s="45" t="s">
        <v>269</v>
      </c>
      <c r="J428" s="45" t="s">
        <v>430</v>
      </c>
      <c r="K428" s="45" t="s">
        <v>430</v>
      </c>
      <c r="L428" s="44" t="s">
        <v>276</v>
      </c>
      <c r="M428" s="44" t="s">
        <v>625</v>
      </c>
      <c r="N428" s="46" t="s">
        <v>284</v>
      </c>
      <c r="O428" s="45" t="s">
        <v>276</v>
      </c>
      <c r="P428" s="45" t="s">
        <v>397</v>
      </c>
      <c r="Q428" s="45" t="s">
        <v>416</v>
      </c>
      <c r="R428" s="47" t="s">
        <v>528</v>
      </c>
      <c r="S428" s="38" t="s">
        <v>576</v>
      </c>
      <c r="T428" s="39">
        <v>33170</v>
      </c>
      <c r="U428" s="39">
        <v>0</v>
      </c>
      <c r="V428" s="34"/>
      <c r="W428" s="34"/>
      <c r="X428" s="39">
        <v>0</v>
      </c>
      <c r="Y428" s="50">
        <f>+IFERROR(X428/U428,0)</f>
        <v>0</v>
      </c>
      <c r="Z428" s="49">
        <f>+U428-X428</f>
        <v>0</v>
      </c>
      <c r="AA428" s="48"/>
      <c r="AB428" s="39">
        <v>0</v>
      </c>
      <c r="AC428" s="49">
        <v>0</v>
      </c>
      <c r="AD428" s="39">
        <v>0</v>
      </c>
      <c r="AE428" s="48"/>
      <c r="AF428" s="49">
        <v>0</v>
      </c>
      <c r="AG428" s="50">
        <f>+IFERROR(AF428/U428,0)</f>
        <v>0</v>
      </c>
      <c r="AH428" s="49">
        <f>+Tabla1[[#This Row],[PIM]]-Tabla1[[#This Row],[DEVENGADO2]]</f>
        <v>0</v>
      </c>
      <c r="AI428" s="35">
        <v>0</v>
      </c>
      <c r="AJ428" s="35">
        <v>0</v>
      </c>
      <c r="AK428" s="35">
        <v>0</v>
      </c>
      <c r="AL428" s="35">
        <v>0</v>
      </c>
      <c r="AM428" s="35">
        <v>0</v>
      </c>
      <c r="AN428" s="35">
        <v>0</v>
      </c>
      <c r="AO428" s="35">
        <v>0</v>
      </c>
      <c r="AP428" s="35">
        <v>0</v>
      </c>
      <c r="AQ428" s="35">
        <v>0</v>
      </c>
      <c r="AR428" s="35">
        <v>0</v>
      </c>
      <c r="AS428" s="35">
        <v>0</v>
      </c>
      <c r="AT428" s="35">
        <v>0</v>
      </c>
      <c r="AU428" s="35">
        <v>0</v>
      </c>
      <c r="AV428" s="41">
        <f t="shared" si="23"/>
        <v>0</v>
      </c>
      <c r="AW428" s="41">
        <f>+U428-AV428</f>
        <v>0</v>
      </c>
    </row>
    <row r="429" spans="1:49" x14ac:dyDescent="0.3">
      <c r="A429" s="42" t="s">
        <v>3</v>
      </c>
      <c r="B429" s="43" t="s">
        <v>0</v>
      </c>
      <c r="C429" s="44" t="s">
        <v>423</v>
      </c>
      <c r="D429" s="45" t="s">
        <v>243</v>
      </c>
      <c r="E429" s="44" t="s">
        <v>19</v>
      </c>
      <c r="F429" s="44" t="s">
        <v>574</v>
      </c>
      <c r="G429" s="44" t="s">
        <v>4230</v>
      </c>
      <c r="H429" s="45" t="s">
        <v>4</v>
      </c>
      <c r="I429" s="45" t="s">
        <v>269</v>
      </c>
      <c r="J429" s="45" t="s">
        <v>430</v>
      </c>
      <c r="K429" s="45" t="s">
        <v>430</v>
      </c>
      <c r="L429" s="44" t="s">
        <v>276</v>
      </c>
      <c r="M429" s="44" t="s">
        <v>625</v>
      </c>
      <c r="N429" s="46" t="s">
        <v>284</v>
      </c>
      <c r="O429" s="45" t="s">
        <v>276</v>
      </c>
      <c r="P429" s="45" t="s">
        <v>397</v>
      </c>
      <c r="Q429" s="45" t="s">
        <v>417</v>
      </c>
      <c r="R429" s="47" t="s">
        <v>530</v>
      </c>
      <c r="S429" s="38" t="s">
        <v>587</v>
      </c>
      <c r="T429" s="39">
        <v>0</v>
      </c>
      <c r="U429" s="39">
        <v>33572</v>
      </c>
      <c r="V429" s="34"/>
      <c r="W429" s="34"/>
      <c r="X429" s="39">
        <v>33572</v>
      </c>
      <c r="Y429" s="50">
        <f>+IFERROR(X429/U429,0)</f>
        <v>1</v>
      </c>
      <c r="Z429" s="49">
        <f>+U429-X429</f>
        <v>0</v>
      </c>
      <c r="AA429" s="48"/>
      <c r="AB429" s="39">
        <v>33572</v>
      </c>
      <c r="AC429" s="49">
        <v>0</v>
      </c>
      <c r="AD429" s="39">
        <v>18193.75</v>
      </c>
      <c r="AE429" s="48"/>
      <c r="AF429" s="49">
        <v>18193.75</v>
      </c>
      <c r="AG429" s="50">
        <f>+IFERROR(AF429/U429,0)</f>
        <v>0.54193226498272373</v>
      </c>
      <c r="AH429" s="49">
        <f>+Tabla1[[#This Row],[PIM]]-Tabla1[[#This Row],[DEVENGADO2]]</f>
        <v>15378.25</v>
      </c>
      <c r="AI429" s="35">
        <v>2593.75</v>
      </c>
      <c r="AJ429" s="35">
        <v>2600</v>
      </c>
      <c r="AK429" s="35">
        <v>2600</v>
      </c>
      <c r="AL429" s="35">
        <v>2600</v>
      </c>
      <c r="AM429" s="35">
        <v>2600</v>
      </c>
      <c r="AN429" s="35">
        <v>2600</v>
      </c>
      <c r="AO429" s="35">
        <v>2600</v>
      </c>
      <c r="AP429" s="35">
        <v>0</v>
      </c>
      <c r="AQ429" s="35">
        <v>2593.75</v>
      </c>
      <c r="AR429" s="35">
        <v>2593.75</v>
      </c>
      <c r="AS429" s="35">
        <v>2593.75</v>
      </c>
      <c r="AT429" s="35">
        <v>2593.75</v>
      </c>
      <c r="AU429" s="35">
        <v>5003.25</v>
      </c>
      <c r="AV429" s="41">
        <f t="shared" ref="AV429" si="24">+SUM(AI429:AU429)</f>
        <v>33572</v>
      </c>
      <c r="AW429" s="41">
        <f>+U429-AV429</f>
        <v>0</v>
      </c>
    </row>
    <row r="430" spans="1:49" x14ac:dyDescent="0.3">
      <c r="A430" s="42" t="s">
        <v>3</v>
      </c>
      <c r="B430" s="43" t="s">
        <v>0</v>
      </c>
      <c r="C430" s="44" t="s">
        <v>423</v>
      </c>
      <c r="D430" s="45" t="s">
        <v>243</v>
      </c>
      <c r="E430" s="44" t="s">
        <v>19</v>
      </c>
      <c r="F430" s="44" t="s">
        <v>574</v>
      </c>
      <c r="G430" s="44" t="s">
        <v>4230</v>
      </c>
      <c r="H430" s="45" t="s">
        <v>4</v>
      </c>
      <c r="I430" s="45" t="s">
        <v>269</v>
      </c>
      <c r="J430" s="45" t="s">
        <v>430</v>
      </c>
      <c r="K430" s="45" t="s">
        <v>430</v>
      </c>
      <c r="L430" s="44" t="s">
        <v>276</v>
      </c>
      <c r="M430" s="44" t="s">
        <v>625</v>
      </c>
      <c r="N430" s="46" t="s">
        <v>284</v>
      </c>
      <c r="O430" s="45" t="s">
        <v>276</v>
      </c>
      <c r="P430" s="45" t="s">
        <v>397</v>
      </c>
      <c r="Q430" s="45" t="s">
        <v>419</v>
      </c>
      <c r="R430" s="47" t="s">
        <v>529</v>
      </c>
      <c r="S430" s="38" t="s">
        <v>577</v>
      </c>
      <c r="T430" s="39">
        <v>2760</v>
      </c>
      <c r="U430" s="39">
        <v>2673</v>
      </c>
      <c r="V430" s="34"/>
      <c r="W430" s="34"/>
      <c r="X430" s="39">
        <v>2673</v>
      </c>
      <c r="Y430" s="50">
        <f>+IFERROR(X430/U430,0)</f>
        <v>1</v>
      </c>
      <c r="Z430" s="49">
        <f>+U430-X430</f>
        <v>0</v>
      </c>
      <c r="AA430" s="48"/>
      <c r="AB430" s="39">
        <v>2673</v>
      </c>
      <c r="AC430" s="49">
        <v>0</v>
      </c>
      <c r="AD430" s="39">
        <v>1559.25</v>
      </c>
      <c r="AE430" s="48"/>
      <c r="AF430" s="49">
        <v>1559.25</v>
      </c>
      <c r="AG430" s="50">
        <f>+IFERROR(AF430/U430,0)</f>
        <v>0.58333333333333337</v>
      </c>
      <c r="AH430" s="49">
        <f>+Tabla1[[#This Row],[PIM]]-Tabla1[[#This Row],[DEVENGADO2]]</f>
        <v>1113.75</v>
      </c>
      <c r="AI430" s="35">
        <v>222.75</v>
      </c>
      <c r="AJ430" s="35">
        <v>222.75</v>
      </c>
      <c r="AK430" s="35">
        <v>222.75</v>
      </c>
      <c r="AL430" s="35">
        <v>222.75</v>
      </c>
      <c r="AM430" s="35">
        <v>222.75</v>
      </c>
      <c r="AN430" s="35">
        <v>222.75</v>
      </c>
      <c r="AO430" s="35">
        <v>222.75</v>
      </c>
      <c r="AP430" s="35">
        <v>0</v>
      </c>
      <c r="AQ430" s="35">
        <v>230</v>
      </c>
      <c r="AR430" s="35">
        <v>230</v>
      </c>
      <c r="AS430" s="35">
        <v>230</v>
      </c>
      <c r="AT430" s="35">
        <v>230</v>
      </c>
      <c r="AU430" s="35">
        <v>193.75</v>
      </c>
      <c r="AV430" s="41">
        <f t="shared" si="23"/>
        <v>2673</v>
      </c>
      <c r="AW430" s="41">
        <f>+U430-AV430</f>
        <v>0</v>
      </c>
    </row>
    <row r="431" spans="1:49" x14ac:dyDescent="0.3">
      <c r="A431" s="42" t="s">
        <v>3</v>
      </c>
      <c r="B431" s="43" t="s">
        <v>0</v>
      </c>
      <c r="C431" s="44" t="s">
        <v>423</v>
      </c>
      <c r="D431" s="45" t="s">
        <v>243</v>
      </c>
      <c r="E431" s="44" t="s">
        <v>19</v>
      </c>
      <c r="F431" s="44" t="s">
        <v>574</v>
      </c>
      <c r="G431" s="44" t="s">
        <v>4230</v>
      </c>
      <c r="H431" s="45" t="s">
        <v>91</v>
      </c>
      <c r="I431" s="45" t="s">
        <v>579</v>
      </c>
      <c r="J431" s="45" t="s">
        <v>430</v>
      </c>
      <c r="K431" s="45" t="s">
        <v>430</v>
      </c>
      <c r="L431" s="44" t="s">
        <v>276</v>
      </c>
      <c r="M431" s="44" t="s">
        <v>625</v>
      </c>
      <c r="N431" s="46" t="s">
        <v>284</v>
      </c>
      <c r="O431" s="45" t="s">
        <v>276</v>
      </c>
      <c r="P431" s="45" t="s">
        <v>393</v>
      </c>
      <c r="Q431" s="45" t="s">
        <v>67</v>
      </c>
      <c r="R431" s="47" t="s">
        <v>24</v>
      </c>
      <c r="S431" s="38" t="s">
        <v>66</v>
      </c>
      <c r="T431" s="39">
        <v>0</v>
      </c>
      <c r="U431" s="39">
        <v>2400</v>
      </c>
      <c r="V431" s="34"/>
      <c r="W431" s="34"/>
      <c r="X431" s="39">
        <v>2200</v>
      </c>
      <c r="Y431" s="50">
        <f>+IFERROR(X431/U431,0)</f>
        <v>0.91666666666666663</v>
      </c>
      <c r="Z431" s="49">
        <f>+U431-X431</f>
        <v>200</v>
      </c>
      <c r="AA431" s="48"/>
      <c r="AB431" s="39">
        <v>2200</v>
      </c>
      <c r="AC431" s="49">
        <v>200</v>
      </c>
      <c r="AD431" s="39">
        <v>1164.5</v>
      </c>
      <c r="AE431" s="48"/>
      <c r="AF431" s="49">
        <v>1164.5</v>
      </c>
      <c r="AG431" s="50">
        <f>+IFERROR(AF431/U431,0)</f>
        <v>0.48520833333333335</v>
      </c>
      <c r="AH431" s="49">
        <f>+Tabla1[[#This Row],[PIM]]-Tabla1[[#This Row],[DEVENGADO2]]</f>
        <v>1235.5</v>
      </c>
      <c r="AI431" s="35">
        <v>500</v>
      </c>
      <c r="AJ431" s="35">
        <v>0</v>
      </c>
      <c r="AK431" s="35">
        <v>82.5</v>
      </c>
      <c r="AL431" s="35">
        <v>93.5</v>
      </c>
      <c r="AM431" s="35">
        <v>0</v>
      </c>
      <c r="AN431" s="35">
        <v>374.5</v>
      </c>
      <c r="AO431" s="35">
        <v>114</v>
      </c>
      <c r="AP431" s="35">
        <v>254.54545454545453</v>
      </c>
      <c r="AQ431" s="35">
        <v>254.54545454545453</v>
      </c>
      <c r="AR431" s="35">
        <v>254.54545454545453</v>
      </c>
      <c r="AS431" s="35">
        <v>100</v>
      </c>
      <c r="AT431" s="35">
        <v>163.63636363636397</v>
      </c>
      <c r="AU431" s="35">
        <v>208.22727272727252</v>
      </c>
      <c r="AV431" s="41">
        <f t="shared" si="23"/>
        <v>2400</v>
      </c>
      <c r="AW431" s="41">
        <f>+U431-AV431</f>
        <v>0</v>
      </c>
    </row>
    <row r="432" spans="1:49" x14ac:dyDescent="0.3">
      <c r="A432" s="42" t="s">
        <v>3</v>
      </c>
      <c r="B432" s="43" t="s">
        <v>0</v>
      </c>
      <c r="C432" s="44" t="s">
        <v>423</v>
      </c>
      <c r="D432" s="45" t="s">
        <v>243</v>
      </c>
      <c r="E432" s="44" t="s">
        <v>19</v>
      </c>
      <c r="F432" s="44" t="s">
        <v>574</v>
      </c>
      <c r="G432" s="44" t="s">
        <v>4230</v>
      </c>
      <c r="H432" s="45" t="s">
        <v>580</v>
      </c>
      <c r="I432" s="45" t="s">
        <v>579</v>
      </c>
      <c r="J432" s="45" t="s">
        <v>430</v>
      </c>
      <c r="K432" s="45" t="s">
        <v>430</v>
      </c>
      <c r="L432" s="44" t="s">
        <v>276</v>
      </c>
      <c r="M432" s="44" t="s">
        <v>625</v>
      </c>
      <c r="N432" s="46" t="s">
        <v>284</v>
      </c>
      <c r="O432" s="45" t="s">
        <v>276</v>
      </c>
      <c r="P432" s="45" t="s">
        <v>393</v>
      </c>
      <c r="Q432" s="45" t="s">
        <v>95</v>
      </c>
      <c r="R432" s="47" t="s">
        <v>25</v>
      </c>
      <c r="S432" s="38" t="s">
        <v>92</v>
      </c>
      <c r="T432" s="39">
        <v>2000</v>
      </c>
      <c r="U432" s="39">
        <v>500</v>
      </c>
      <c r="V432" s="34"/>
      <c r="W432" s="34"/>
      <c r="X432" s="39">
        <v>500</v>
      </c>
      <c r="Y432" s="50">
        <f>+IFERROR(X432/U432,0)</f>
        <v>1</v>
      </c>
      <c r="Z432" s="49">
        <f>+U432-X432</f>
        <v>0</v>
      </c>
      <c r="AA432" s="48"/>
      <c r="AB432" s="39">
        <v>500</v>
      </c>
      <c r="AC432" s="49">
        <v>0</v>
      </c>
      <c r="AD432" s="39">
        <v>0</v>
      </c>
      <c r="AE432" s="48"/>
      <c r="AF432" s="49">
        <v>0</v>
      </c>
      <c r="AG432" s="50">
        <f>+IFERROR(AF432/U432,0)</f>
        <v>0</v>
      </c>
      <c r="AH432" s="49">
        <f>+Tabla1[[#This Row],[PIM]]-Tabla1[[#This Row],[DEVENGADO2]]</f>
        <v>500</v>
      </c>
      <c r="AI432" s="35">
        <v>0</v>
      </c>
      <c r="AJ432" s="35">
        <v>0</v>
      </c>
      <c r="AK432" s="35">
        <v>0</v>
      </c>
      <c r="AL432" s="35">
        <v>0</v>
      </c>
      <c r="AM432" s="35">
        <v>0</v>
      </c>
      <c r="AN432" s="35">
        <v>0</v>
      </c>
      <c r="AO432" s="35">
        <v>0</v>
      </c>
      <c r="AP432" s="35">
        <v>0</v>
      </c>
      <c r="AQ432" s="35">
        <v>0</v>
      </c>
      <c r="AR432" s="35">
        <v>0</v>
      </c>
      <c r="AS432" s="35">
        <v>0</v>
      </c>
      <c r="AT432" s="35">
        <v>0</v>
      </c>
      <c r="AU432" s="35">
        <v>500</v>
      </c>
      <c r="AV432" s="41">
        <f t="shared" si="23"/>
        <v>500</v>
      </c>
      <c r="AW432" s="41">
        <f>+U432-AV432</f>
        <v>0</v>
      </c>
    </row>
    <row r="433" spans="1:49" x14ac:dyDescent="0.3">
      <c r="A433" s="42" t="s">
        <v>3</v>
      </c>
      <c r="B433" s="43" t="s">
        <v>0</v>
      </c>
      <c r="C433" s="44" t="s">
        <v>423</v>
      </c>
      <c r="D433" s="45" t="s">
        <v>243</v>
      </c>
      <c r="E433" s="44" t="s">
        <v>19</v>
      </c>
      <c r="F433" s="44" t="s">
        <v>574</v>
      </c>
      <c r="G433" s="44" t="s">
        <v>4230</v>
      </c>
      <c r="H433" s="45" t="s">
        <v>580</v>
      </c>
      <c r="I433" s="45" t="s">
        <v>579</v>
      </c>
      <c r="J433" s="45" t="s">
        <v>430</v>
      </c>
      <c r="K433" s="45" t="s">
        <v>430</v>
      </c>
      <c r="L433" s="44" t="s">
        <v>276</v>
      </c>
      <c r="M433" s="44" t="s">
        <v>625</v>
      </c>
      <c r="N433" s="46" t="s">
        <v>284</v>
      </c>
      <c r="O433" s="45" t="s">
        <v>276</v>
      </c>
      <c r="P433" s="45" t="s">
        <v>393</v>
      </c>
      <c r="Q433" s="45" t="s">
        <v>96</v>
      </c>
      <c r="R433" s="47" t="s">
        <v>26</v>
      </c>
      <c r="S433" s="38" t="s">
        <v>93</v>
      </c>
      <c r="T433" s="39">
        <v>0</v>
      </c>
      <c r="U433" s="39">
        <v>300</v>
      </c>
      <c r="V433" s="34"/>
      <c r="W433" s="34"/>
      <c r="X433" s="39">
        <v>300</v>
      </c>
      <c r="Y433" s="50">
        <f>+IFERROR(X433/U433,0)</f>
        <v>1</v>
      </c>
      <c r="Z433" s="49">
        <f>+U433-X433</f>
        <v>0</v>
      </c>
      <c r="AA433" s="48"/>
      <c r="AB433" s="39">
        <v>300</v>
      </c>
      <c r="AC433" s="49">
        <v>0</v>
      </c>
      <c r="AD433" s="39">
        <v>0</v>
      </c>
      <c r="AE433" s="48"/>
      <c r="AF433" s="49">
        <v>0</v>
      </c>
      <c r="AG433" s="50">
        <f>+IFERROR(AF433/U433,0)</f>
        <v>0</v>
      </c>
      <c r="AH433" s="49">
        <f>+Tabla1[[#This Row],[PIM]]-Tabla1[[#This Row],[DEVENGADO2]]</f>
        <v>300</v>
      </c>
      <c r="AI433" s="35">
        <v>0</v>
      </c>
      <c r="AJ433" s="35">
        <v>0</v>
      </c>
      <c r="AK433" s="35">
        <v>0</v>
      </c>
      <c r="AL433" s="35">
        <v>0</v>
      </c>
      <c r="AM433" s="35">
        <v>0</v>
      </c>
      <c r="AN433" s="35">
        <v>0</v>
      </c>
      <c r="AO433" s="35">
        <v>0</v>
      </c>
      <c r="AP433" s="35">
        <v>9.0909090909090917</v>
      </c>
      <c r="AQ433" s="35">
        <v>9.0909090909090917</v>
      </c>
      <c r="AR433" s="35">
        <v>9.0909090909090917</v>
      </c>
      <c r="AS433" s="35">
        <v>9.0909090909090917</v>
      </c>
      <c r="AT433" s="35">
        <v>9.0909090909090917</v>
      </c>
      <c r="AU433" s="35">
        <v>254.54545454545453</v>
      </c>
      <c r="AV433" s="41">
        <f t="shared" si="23"/>
        <v>300</v>
      </c>
      <c r="AW433" s="41">
        <f>+U433-AV433</f>
        <v>0</v>
      </c>
    </row>
    <row r="434" spans="1:49" x14ac:dyDescent="0.3">
      <c r="A434" s="42" t="s">
        <v>3</v>
      </c>
      <c r="B434" s="43" t="s">
        <v>0</v>
      </c>
      <c r="C434" s="44" t="s">
        <v>423</v>
      </c>
      <c r="D434" s="45" t="s">
        <v>243</v>
      </c>
      <c r="E434" s="44" t="s">
        <v>19</v>
      </c>
      <c r="F434" s="44" t="s">
        <v>574</v>
      </c>
      <c r="G434" s="44" t="s">
        <v>4230</v>
      </c>
      <c r="H434" s="45" t="s">
        <v>170</v>
      </c>
      <c r="I434" s="45" t="s">
        <v>579</v>
      </c>
      <c r="J434" s="45" t="s">
        <v>430</v>
      </c>
      <c r="K434" s="45" t="s">
        <v>430</v>
      </c>
      <c r="L434" s="44" t="s">
        <v>276</v>
      </c>
      <c r="M434" s="44" t="s">
        <v>625</v>
      </c>
      <c r="N434" s="46" t="s">
        <v>284</v>
      </c>
      <c r="O434" s="45" t="s">
        <v>276</v>
      </c>
      <c r="P434" s="45" t="s">
        <v>393</v>
      </c>
      <c r="Q434" s="45" t="s">
        <v>97</v>
      </c>
      <c r="R434" s="47" t="s">
        <v>27</v>
      </c>
      <c r="S434" s="38" t="s">
        <v>94</v>
      </c>
      <c r="T434" s="39">
        <v>0</v>
      </c>
      <c r="U434" s="39">
        <v>600</v>
      </c>
      <c r="V434" s="34"/>
      <c r="W434" s="34"/>
      <c r="X434" s="39">
        <v>600</v>
      </c>
      <c r="Y434" s="50">
        <f>+IFERROR(X434/U434,0)</f>
        <v>1</v>
      </c>
      <c r="Z434" s="49">
        <f>+U434-X434</f>
        <v>0</v>
      </c>
      <c r="AA434" s="48"/>
      <c r="AB434" s="39">
        <v>600</v>
      </c>
      <c r="AC434" s="49">
        <v>0</v>
      </c>
      <c r="AD434" s="39">
        <v>157</v>
      </c>
      <c r="AE434" s="48"/>
      <c r="AF434" s="49">
        <v>157</v>
      </c>
      <c r="AG434" s="50">
        <f>+IFERROR(AF434/U434,0)</f>
        <v>0.26166666666666666</v>
      </c>
      <c r="AH434" s="49">
        <f>+Tabla1[[#This Row],[PIM]]-Tabla1[[#This Row],[DEVENGADO2]]</f>
        <v>443</v>
      </c>
      <c r="AI434" s="35">
        <v>0</v>
      </c>
      <c r="AJ434" s="35">
        <v>0</v>
      </c>
      <c r="AK434" s="35">
        <v>45</v>
      </c>
      <c r="AL434" s="35">
        <v>42</v>
      </c>
      <c r="AM434" s="35">
        <v>0</v>
      </c>
      <c r="AN434" s="35">
        <v>42</v>
      </c>
      <c r="AO434" s="35">
        <v>28</v>
      </c>
      <c r="AP434" s="35">
        <v>54.545454545454547</v>
      </c>
      <c r="AQ434" s="35">
        <v>54.545454545454547</v>
      </c>
      <c r="AR434" s="35">
        <v>54.545454545454547</v>
      </c>
      <c r="AS434" s="35">
        <v>54.545454545454547</v>
      </c>
      <c r="AT434" s="35">
        <v>54.545454545454547</v>
      </c>
      <c r="AU434" s="35">
        <v>170.2727272727272</v>
      </c>
      <c r="AV434" s="41">
        <f t="shared" si="23"/>
        <v>600</v>
      </c>
      <c r="AW434" s="41">
        <f>+U434-AV434</f>
        <v>0</v>
      </c>
    </row>
    <row r="435" spans="1:49" x14ac:dyDescent="0.3">
      <c r="A435" s="42" t="s">
        <v>3</v>
      </c>
      <c r="B435" s="43" t="s">
        <v>0</v>
      </c>
      <c r="C435" s="44" t="s">
        <v>423</v>
      </c>
      <c r="D435" s="45" t="s">
        <v>243</v>
      </c>
      <c r="E435" s="44" t="s">
        <v>19</v>
      </c>
      <c r="F435" s="44" t="s">
        <v>574</v>
      </c>
      <c r="G435" s="44" t="s">
        <v>4230</v>
      </c>
      <c r="H435" s="45" t="s">
        <v>581</v>
      </c>
      <c r="I435" s="45" t="s">
        <v>269</v>
      </c>
      <c r="J435" s="45" t="s">
        <v>430</v>
      </c>
      <c r="K435" s="45" t="s">
        <v>430</v>
      </c>
      <c r="L435" s="44" t="s">
        <v>276</v>
      </c>
      <c r="M435" s="44" t="s">
        <v>625</v>
      </c>
      <c r="N435" s="46" t="s">
        <v>284</v>
      </c>
      <c r="O435" s="45" t="s">
        <v>276</v>
      </c>
      <c r="P435" s="45" t="s">
        <v>393</v>
      </c>
      <c r="Q435" s="45" t="s">
        <v>99</v>
      </c>
      <c r="R435" s="47" t="s">
        <v>98</v>
      </c>
      <c r="S435" s="38" t="s">
        <v>100</v>
      </c>
      <c r="T435" s="39">
        <v>12000</v>
      </c>
      <c r="U435" s="39">
        <v>10800</v>
      </c>
      <c r="V435" s="34"/>
      <c r="W435" s="34"/>
      <c r="X435" s="39">
        <v>10800</v>
      </c>
      <c r="Y435" s="50">
        <f>+IFERROR(X435/U435,0)</f>
        <v>1</v>
      </c>
      <c r="Z435" s="49">
        <f>+U435-X435</f>
        <v>0</v>
      </c>
      <c r="AA435" s="48"/>
      <c r="AB435" s="39">
        <v>10800</v>
      </c>
      <c r="AC435" s="49">
        <v>0</v>
      </c>
      <c r="AD435" s="39">
        <v>10800</v>
      </c>
      <c r="AE435" s="48"/>
      <c r="AF435" s="49">
        <v>3588.5</v>
      </c>
      <c r="AG435" s="50">
        <f>+IFERROR(AF435/U435,0)</f>
        <v>0.33226851851851852</v>
      </c>
      <c r="AH435" s="49">
        <f>+Tabla1[[#This Row],[PIM]]-Tabla1[[#This Row],[DEVENGADO2]]</f>
        <v>7211.5</v>
      </c>
      <c r="AI435" s="35">
        <v>726.5</v>
      </c>
      <c r="AJ435" s="35">
        <v>401</v>
      </c>
      <c r="AK435" s="35">
        <v>342</v>
      </c>
      <c r="AL435" s="35">
        <v>593</v>
      </c>
      <c r="AM435" s="35">
        <v>547</v>
      </c>
      <c r="AN435" s="35">
        <v>455.5</v>
      </c>
      <c r="AO435" s="35">
        <v>523.5</v>
      </c>
      <c r="AP435" s="35">
        <v>0</v>
      </c>
      <c r="AQ435" s="35">
        <v>1442.3</v>
      </c>
      <c r="AR435" s="35">
        <v>1442.3</v>
      </c>
      <c r="AS435" s="35">
        <v>1442.3</v>
      </c>
      <c r="AT435" s="35">
        <v>1442.3</v>
      </c>
      <c r="AU435" s="35">
        <v>1442.3</v>
      </c>
      <c r="AV435" s="41">
        <f t="shared" si="23"/>
        <v>10800</v>
      </c>
      <c r="AW435" s="41">
        <f>+U435-AV435</f>
        <v>0</v>
      </c>
    </row>
    <row r="436" spans="1:49" x14ac:dyDescent="0.3">
      <c r="A436" s="42" t="s">
        <v>3</v>
      </c>
      <c r="B436" s="43" t="s">
        <v>0</v>
      </c>
      <c r="C436" s="44" t="s">
        <v>423</v>
      </c>
      <c r="D436" s="45" t="s">
        <v>243</v>
      </c>
      <c r="E436" s="44" t="s">
        <v>19</v>
      </c>
      <c r="F436" s="44" t="s">
        <v>574</v>
      </c>
      <c r="G436" s="44" t="s">
        <v>4230</v>
      </c>
      <c r="H436" s="45" t="s">
        <v>581</v>
      </c>
      <c r="I436" s="45" t="s">
        <v>269</v>
      </c>
      <c r="J436" s="45" t="s">
        <v>430</v>
      </c>
      <c r="K436" s="45" t="s">
        <v>430</v>
      </c>
      <c r="L436" s="44" t="s">
        <v>276</v>
      </c>
      <c r="M436" s="44" t="s">
        <v>625</v>
      </c>
      <c r="N436" s="46" t="s">
        <v>284</v>
      </c>
      <c r="O436" s="45" t="s">
        <v>276</v>
      </c>
      <c r="P436" s="45" t="s">
        <v>393</v>
      </c>
      <c r="Q436" s="45" t="s">
        <v>102</v>
      </c>
      <c r="R436" s="47" t="s">
        <v>101</v>
      </c>
      <c r="S436" s="38" t="s">
        <v>103</v>
      </c>
      <c r="T436" s="39">
        <v>4200</v>
      </c>
      <c r="U436" s="39">
        <v>3600</v>
      </c>
      <c r="V436" s="34"/>
      <c r="W436" s="34"/>
      <c r="X436" s="39">
        <v>3600</v>
      </c>
      <c r="Y436" s="50">
        <f>+IFERROR(X436/U436,0)</f>
        <v>1</v>
      </c>
      <c r="Z436" s="49">
        <f>+U436-X436</f>
        <v>0</v>
      </c>
      <c r="AA436" s="48"/>
      <c r="AB436" s="39">
        <v>3600</v>
      </c>
      <c r="AC436" s="49">
        <v>0</v>
      </c>
      <c r="AD436" s="39">
        <v>3600</v>
      </c>
      <c r="AE436" s="48"/>
      <c r="AF436" s="49">
        <v>1000.7999999999998</v>
      </c>
      <c r="AG436" s="50">
        <f>+IFERROR(AF436/U436,0)</f>
        <v>0.27799999999999997</v>
      </c>
      <c r="AH436" s="49">
        <f>+Tabla1[[#This Row],[PIM]]-Tabla1[[#This Row],[DEVENGADO2]]</f>
        <v>2599.2000000000003</v>
      </c>
      <c r="AI436" s="35">
        <v>237.6</v>
      </c>
      <c r="AJ436" s="35">
        <v>237.6</v>
      </c>
      <c r="AK436" s="35">
        <v>237.6</v>
      </c>
      <c r="AL436" s="35">
        <v>64.8</v>
      </c>
      <c r="AM436" s="35">
        <v>88.8</v>
      </c>
      <c r="AN436" s="35">
        <v>108</v>
      </c>
      <c r="AO436" s="35">
        <v>26.4</v>
      </c>
      <c r="AP436" s="35">
        <v>0</v>
      </c>
      <c r="AQ436" s="35">
        <v>320.79999999999995</v>
      </c>
      <c r="AR436" s="35">
        <v>320.79999999999995</v>
      </c>
      <c r="AS436" s="35">
        <v>320.79999999999995</v>
      </c>
      <c r="AT436" s="35">
        <v>320.79999999999995</v>
      </c>
      <c r="AU436" s="35">
        <v>1316</v>
      </c>
      <c r="AV436" s="41">
        <f t="shared" si="23"/>
        <v>3600</v>
      </c>
      <c r="AW436" s="41">
        <f>+U436-AV436</f>
        <v>0</v>
      </c>
    </row>
    <row r="437" spans="1:49" x14ac:dyDescent="0.3">
      <c r="A437" s="42" t="s">
        <v>3</v>
      </c>
      <c r="B437" s="43" t="s">
        <v>0</v>
      </c>
      <c r="C437" s="44" t="s">
        <v>423</v>
      </c>
      <c r="D437" s="45" t="s">
        <v>243</v>
      </c>
      <c r="E437" s="44" t="s">
        <v>19</v>
      </c>
      <c r="F437" s="44" t="s">
        <v>574</v>
      </c>
      <c r="G437" s="44" t="s">
        <v>4230</v>
      </c>
      <c r="H437" s="45" t="s">
        <v>581</v>
      </c>
      <c r="I437" s="45" t="s">
        <v>269</v>
      </c>
      <c r="J437" s="45" t="s">
        <v>430</v>
      </c>
      <c r="K437" s="45" t="s">
        <v>430</v>
      </c>
      <c r="L437" s="44" t="s">
        <v>276</v>
      </c>
      <c r="M437" s="44" t="s">
        <v>625</v>
      </c>
      <c r="N437" s="46" t="s">
        <v>284</v>
      </c>
      <c r="O437" s="45" t="s">
        <v>276</v>
      </c>
      <c r="P437" s="45" t="s">
        <v>393</v>
      </c>
      <c r="Q437" s="45" t="s">
        <v>111</v>
      </c>
      <c r="R437" s="47" t="s">
        <v>110</v>
      </c>
      <c r="S437" s="38" t="s">
        <v>112</v>
      </c>
      <c r="T437" s="39">
        <v>21600</v>
      </c>
      <c r="U437" s="39">
        <v>18000</v>
      </c>
      <c r="V437" s="34"/>
      <c r="W437" s="34"/>
      <c r="X437" s="39">
        <v>18000</v>
      </c>
      <c r="Y437" s="50">
        <f>+IFERROR(X437/U437,0)</f>
        <v>1</v>
      </c>
      <c r="Z437" s="49">
        <f>+U437-X437</f>
        <v>0</v>
      </c>
      <c r="AA437" s="48"/>
      <c r="AB437" s="39">
        <v>18000</v>
      </c>
      <c r="AC437" s="49">
        <v>0</v>
      </c>
      <c r="AD437" s="39">
        <v>18000</v>
      </c>
      <c r="AE437" s="48"/>
      <c r="AF437" s="49">
        <v>10500</v>
      </c>
      <c r="AG437" s="50">
        <f>+IFERROR(AF437/U437,0)</f>
        <v>0.58333333333333337</v>
      </c>
      <c r="AH437" s="49">
        <f>+Tabla1[[#This Row],[PIM]]-Tabla1[[#This Row],[DEVENGADO2]]</f>
        <v>7500</v>
      </c>
      <c r="AI437" s="35">
        <v>1500</v>
      </c>
      <c r="AJ437" s="35">
        <v>1500</v>
      </c>
      <c r="AK437" s="35">
        <v>1500</v>
      </c>
      <c r="AL437" s="35">
        <v>1500</v>
      </c>
      <c r="AM437" s="35">
        <v>1500</v>
      </c>
      <c r="AN437" s="35">
        <v>1500</v>
      </c>
      <c r="AO437" s="35">
        <v>1500</v>
      </c>
      <c r="AP437" s="35">
        <v>0</v>
      </c>
      <c r="AQ437" s="35">
        <v>1500</v>
      </c>
      <c r="AR437" s="35">
        <v>1500</v>
      </c>
      <c r="AS437" s="35">
        <v>1500</v>
      </c>
      <c r="AT437" s="35">
        <v>1500</v>
      </c>
      <c r="AU437" s="35">
        <v>1500</v>
      </c>
      <c r="AV437" s="41">
        <f t="shared" si="23"/>
        <v>18000</v>
      </c>
      <c r="AW437" s="41">
        <f>+U437-AV437</f>
        <v>0</v>
      </c>
    </row>
    <row r="438" spans="1:49" x14ac:dyDescent="0.3">
      <c r="A438" s="42" t="s">
        <v>3</v>
      </c>
      <c r="B438" s="43" t="s">
        <v>0</v>
      </c>
      <c r="C438" s="44" t="s">
        <v>423</v>
      </c>
      <c r="D438" s="45" t="s">
        <v>243</v>
      </c>
      <c r="E438" s="44" t="s">
        <v>19</v>
      </c>
      <c r="F438" s="44" t="s">
        <v>574</v>
      </c>
      <c r="G438" s="44" t="s">
        <v>4230</v>
      </c>
      <c r="H438" s="45" t="s">
        <v>582</v>
      </c>
      <c r="I438" s="45" t="s">
        <v>579</v>
      </c>
      <c r="J438" s="45" t="s">
        <v>430</v>
      </c>
      <c r="K438" s="45" t="s">
        <v>430</v>
      </c>
      <c r="L438" s="44" t="s">
        <v>276</v>
      </c>
      <c r="M438" s="44" t="s">
        <v>625</v>
      </c>
      <c r="N438" s="46" t="s">
        <v>284</v>
      </c>
      <c r="O438" s="45" t="s">
        <v>276</v>
      </c>
      <c r="P438" s="45" t="s">
        <v>393</v>
      </c>
      <c r="Q438" s="45" t="s">
        <v>114</v>
      </c>
      <c r="R438" s="47" t="s">
        <v>113</v>
      </c>
      <c r="S438" s="38" t="s">
        <v>115</v>
      </c>
      <c r="T438" s="39">
        <v>0</v>
      </c>
      <c r="U438" s="39">
        <v>1200</v>
      </c>
      <c r="V438" s="34"/>
      <c r="W438" s="34"/>
      <c r="X438" s="39">
        <v>1200</v>
      </c>
      <c r="Y438" s="50">
        <f>+IFERROR(X438/U438,0)</f>
        <v>1</v>
      </c>
      <c r="Z438" s="49">
        <f>+U438-X438</f>
        <v>0</v>
      </c>
      <c r="AA438" s="48"/>
      <c r="AB438" s="39">
        <v>1200</v>
      </c>
      <c r="AC438" s="49">
        <v>0</v>
      </c>
      <c r="AD438" s="39">
        <v>140</v>
      </c>
      <c r="AE438" s="48"/>
      <c r="AF438" s="49">
        <v>140</v>
      </c>
      <c r="AG438" s="50">
        <f>+IFERROR(AF438/U438,0)</f>
        <v>0.11666666666666667</v>
      </c>
      <c r="AH438" s="49">
        <f>+Tabla1[[#This Row],[PIM]]-Tabla1[[#This Row],[DEVENGADO2]]</f>
        <v>1060</v>
      </c>
      <c r="AI438" s="35">
        <v>0</v>
      </c>
      <c r="AJ438" s="35">
        <v>0</v>
      </c>
      <c r="AK438" s="35">
        <v>20</v>
      </c>
      <c r="AL438" s="35">
        <v>40</v>
      </c>
      <c r="AM438" s="35">
        <v>0</v>
      </c>
      <c r="AN438" s="35">
        <v>20</v>
      </c>
      <c r="AO438" s="35">
        <v>60</v>
      </c>
      <c r="AP438" s="35">
        <v>45.454545454545453</v>
      </c>
      <c r="AQ438" s="35">
        <v>45.454545454545453</v>
      </c>
      <c r="AR438" s="35">
        <v>45.454545454545453</v>
      </c>
      <c r="AS438" s="35">
        <v>45.454545454545453</v>
      </c>
      <c r="AT438" s="35">
        <v>45.454545454545453</v>
      </c>
      <c r="AU438" s="35">
        <v>832.72727272727275</v>
      </c>
      <c r="AV438" s="41">
        <f t="shared" si="23"/>
        <v>1200</v>
      </c>
      <c r="AW438" s="41">
        <f>+U438-AV438</f>
        <v>0</v>
      </c>
    </row>
    <row r="439" spans="1:49" x14ac:dyDescent="0.3">
      <c r="A439" s="42" t="s">
        <v>3</v>
      </c>
      <c r="B439" s="43" t="s">
        <v>0</v>
      </c>
      <c r="C439" s="44" t="s">
        <v>423</v>
      </c>
      <c r="D439" s="45" t="s">
        <v>243</v>
      </c>
      <c r="E439" s="44" t="s">
        <v>19</v>
      </c>
      <c r="F439" s="44" t="s">
        <v>574</v>
      </c>
      <c r="G439" s="44" t="s">
        <v>4230</v>
      </c>
      <c r="H439" s="45" t="s">
        <v>588</v>
      </c>
      <c r="I439" s="45" t="s">
        <v>579</v>
      </c>
      <c r="J439" s="45" t="s">
        <v>430</v>
      </c>
      <c r="K439" s="45" t="s">
        <v>430</v>
      </c>
      <c r="L439" s="44" t="s">
        <v>276</v>
      </c>
      <c r="M439" s="44" t="s">
        <v>625</v>
      </c>
      <c r="N439" s="46" t="s">
        <v>284</v>
      </c>
      <c r="O439" s="45" t="s">
        <v>276</v>
      </c>
      <c r="P439" s="45" t="s">
        <v>393</v>
      </c>
      <c r="Q439" s="45" t="s">
        <v>126</v>
      </c>
      <c r="R439" s="47" t="s">
        <v>125</v>
      </c>
      <c r="S439" s="38" t="s">
        <v>127</v>
      </c>
      <c r="T439" s="39">
        <v>104400</v>
      </c>
      <c r="U439" s="39">
        <v>72914</v>
      </c>
      <c r="V439" s="34"/>
      <c r="W439" s="34"/>
      <c r="X439" s="39">
        <v>49396</v>
      </c>
      <c r="Y439" s="50">
        <f>+IFERROR(X439/U439,0)</f>
        <v>0.67745563266313735</v>
      </c>
      <c r="Z439" s="49">
        <f>+U439-X439</f>
        <v>23518</v>
      </c>
      <c r="AA439" s="48"/>
      <c r="AB439" s="39">
        <v>49396</v>
      </c>
      <c r="AC439" s="49">
        <v>23518</v>
      </c>
      <c r="AD439" s="39">
        <v>15876</v>
      </c>
      <c r="AE439" s="48"/>
      <c r="AF439" s="49">
        <v>15876</v>
      </c>
      <c r="AG439" s="50">
        <f>+IFERROR(AF439/U439,0)</f>
        <v>0.21773596291521519</v>
      </c>
      <c r="AH439" s="49">
        <f>+Tabla1[[#This Row],[PIM]]-Tabla1[[#This Row],[DEVENGADO2]]</f>
        <v>57038</v>
      </c>
      <c r="AI439" s="35">
        <v>0</v>
      </c>
      <c r="AJ439" s="35">
        <v>7938</v>
      </c>
      <c r="AK439" s="35">
        <v>7938</v>
      </c>
      <c r="AL439" s="35">
        <v>0</v>
      </c>
      <c r="AM439" s="35">
        <v>0</v>
      </c>
      <c r="AN439" s="35">
        <v>0</v>
      </c>
      <c r="AO439" s="35">
        <v>0</v>
      </c>
      <c r="AP439" s="35">
        <v>11340</v>
      </c>
      <c r="AQ439" s="35">
        <v>11340</v>
      </c>
      <c r="AR439" s="35">
        <v>11340</v>
      </c>
      <c r="AS439" s="35">
        <v>11340</v>
      </c>
      <c r="AT439" s="35">
        <v>11340</v>
      </c>
      <c r="AU439" s="35">
        <v>338</v>
      </c>
      <c r="AV439" s="41">
        <f t="shared" si="23"/>
        <v>72914</v>
      </c>
      <c r="AW439" s="41">
        <f>+U439-AV439</f>
        <v>0</v>
      </c>
    </row>
    <row r="440" spans="1:49" x14ac:dyDescent="0.3">
      <c r="A440" s="42" t="s">
        <v>3</v>
      </c>
      <c r="B440" s="43" t="s">
        <v>0</v>
      </c>
      <c r="C440" s="44" t="s">
        <v>423</v>
      </c>
      <c r="D440" s="45" t="s">
        <v>243</v>
      </c>
      <c r="E440" s="44" t="s">
        <v>19</v>
      </c>
      <c r="F440" s="44" t="s">
        <v>574</v>
      </c>
      <c r="G440" s="44" t="s">
        <v>4230</v>
      </c>
      <c r="H440" s="45" t="s">
        <v>584</v>
      </c>
      <c r="I440" s="45" t="s">
        <v>579</v>
      </c>
      <c r="J440" s="45" t="s">
        <v>430</v>
      </c>
      <c r="K440" s="45" t="s">
        <v>430</v>
      </c>
      <c r="L440" s="44" t="s">
        <v>276</v>
      </c>
      <c r="M440" s="44" t="s">
        <v>625</v>
      </c>
      <c r="N440" s="46" t="s">
        <v>284</v>
      </c>
      <c r="O440" s="45" t="s">
        <v>276</v>
      </c>
      <c r="P440" s="45" t="s">
        <v>393</v>
      </c>
      <c r="Q440" s="45" t="s">
        <v>141</v>
      </c>
      <c r="R440" s="47" t="s">
        <v>140</v>
      </c>
      <c r="S440" s="38" t="s">
        <v>142</v>
      </c>
      <c r="T440" s="39">
        <v>60000</v>
      </c>
      <c r="U440" s="39">
        <v>60000</v>
      </c>
      <c r="V440" s="34"/>
      <c r="W440" s="34"/>
      <c r="X440" s="39">
        <v>60000</v>
      </c>
      <c r="Y440" s="50">
        <f>+IFERROR(X440/U440,0)</f>
        <v>1</v>
      </c>
      <c r="Z440" s="49">
        <f>+U440-X440</f>
        <v>0</v>
      </c>
      <c r="AA440" s="48"/>
      <c r="AB440" s="39">
        <v>60000</v>
      </c>
      <c r="AC440" s="49">
        <v>0</v>
      </c>
      <c r="AD440" s="39">
        <v>60000</v>
      </c>
      <c r="AE440" s="48"/>
      <c r="AF440" s="49">
        <v>40000</v>
      </c>
      <c r="AG440" s="50">
        <f>+IFERROR(AF440/U440,0)</f>
        <v>0.66666666666666663</v>
      </c>
      <c r="AH440" s="49">
        <f>+Tabla1[[#This Row],[PIM]]-Tabla1[[#This Row],[DEVENGADO2]]</f>
        <v>20000</v>
      </c>
      <c r="AI440" s="35">
        <v>5000</v>
      </c>
      <c r="AJ440" s="35">
        <v>5000</v>
      </c>
      <c r="AK440" s="35">
        <v>5000</v>
      </c>
      <c r="AL440" s="35">
        <v>5000</v>
      </c>
      <c r="AM440" s="35">
        <v>5000</v>
      </c>
      <c r="AN440" s="35">
        <v>5000</v>
      </c>
      <c r="AO440" s="35">
        <v>10000</v>
      </c>
      <c r="AP440" s="35">
        <v>0</v>
      </c>
      <c r="AQ440" s="35">
        <v>5000</v>
      </c>
      <c r="AR440" s="35">
        <v>5000</v>
      </c>
      <c r="AS440" s="35">
        <v>5000</v>
      </c>
      <c r="AT440" s="35">
        <v>5000</v>
      </c>
      <c r="AU440" s="35">
        <v>0</v>
      </c>
      <c r="AV440" s="41">
        <f t="shared" si="23"/>
        <v>60000</v>
      </c>
      <c r="AW440" s="41">
        <f>+U440-AV440</f>
        <v>0</v>
      </c>
    </row>
    <row r="441" spans="1:49" x14ac:dyDescent="0.3">
      <c r="A441" s="42" t="s">
        <v>3</v>
      </c>
      <c r="B441" s="43" t="s">
        <v>0</v>
      </c>
      <c r="C441" s="44" t="s">
        <v>423</v>
      </c>
      <c r="D441" s="45" t="s">
        <v>243</v>
      </c>
      <c r="E441" s="44" t="s">
        <v>19</v>
      </c>
      <c r="F441" s="44" t="s">
        <v>574</v>
      </c>
      <c r="G441" s="44" t="s">
        <v>4230</v>
      </c>
      <c r="H441" s="45" t="s">
        <v>170</v>
      </c>
      <c r="I441" s="45" t="s">
        <v>579</v>
      </c>
      <c r="J441" s="45" t="s">
        <v>430</v>
      </c>
      <c r="K441" s="45" t="s">
        <v>430</v>
      </c>
      <c r="L441" s="44" t="s">
        <v>276</v>
      </c>
      <c r="M441" s="44" t="s">
        <v>625</v>
      </c>
      <c r="N441" s="46" t="s">
        <v>284</v>
      </c>
      <c r="O441" s="45" t="s">
        <v>276</v>
      </c>
      <c r="P441" s="45" t="s">
        <v>393</v>
      </c>
      <c r="Q441" s="45" t="s">
        <v>172</v>
      </c>
      <c r="R441" s="47" t="s">
        <v>171</v>
      </c>
      <c r="S441" s="38" t="s">
        <v>173</v>
      </c>
      <c r="T441" s="39">
        <v>0</v>
      </c>
      <c r="U441" s="39">
        <v>0</v>
      </c>
      <c r="V441" s="34"/>
      <c r="W441" s="34"/>
      <c r="X441" s="39">
        <v>0</v>
      </c>
      <c r="Y441" s="50">
        <f>+IFERROR(X441/U441,0)</f>
        <v>0</v>
      </c>
      <c r="Z441" s="49">
        <f>+U441-X441</f>
        <v>0</v>
      </c>
      <c r="AA441" s="48"/>
      <c r="AB441" s="39">
        <v>0</v>
      </c>
      <c r="AC441" s="49">
        <v>0</v>
      </c>
      <c r="AD441" s="39">
        <v>0</v>
      </c>
      <c r="AE441" s="48"/>
      <c r="AF441" s="49">
        <v>0</v>
      </c>
      <c r="AG441" s="50">
        <f>+IFERROR(AF441/U441,0)</f>
        <v>0</v>
      </c>
      <c r="AH441" s="49">
        <f>+Tabla1[[#This Row],[PIM]]-Tabla1[[#This Row],[DEVENGADO2]]</f>
        <v>0</v>
      </c>
      <c r="AI441" s="35">
        <v>0</v>
      </c>
      <c r="AJ441" s="35">
        <v>0</v>
      </c>
      <c r="AK441" s="35">
        <v>0</v>
      </c>
      <c r="AL441" s="35">
        <v>0</v>
      </c>
      <c r="AM441" s="35">
        <v>0</v>
      </c>
      <c r="AN441" s="35">
        <v>0</v>
      </c>
      <c r="AO441" s="35">
        <v>0</v>
      </c>
      <c r="AP441" s="35">
        <v>0</v>
      </c>
      <c r="AQ441" s="35">
        <v>0</v>
      </c>
      <c r="AR441" s="35">
        <v>0</v>
      </c>
      <c r="AS441" s="35">
        <v>0</v>
      </c>
      <c r="AT441" s="35">
        <v>0</v>
      </c>
      <c r="AU441" s="35">
        <v>0</v>
      </c>
      <c r="AV441" s="41">
        <f t="shared" si="23"/>
        <v>0</v>
      </c>
      <c r="AW441" s="41">
        <f>+U441-AV441</f>
        <v>0</v>
      </c>
    </row>
    <row r="442" spans="1:49" x14ac:dyDescent="0.3">
      <c r="A442" s="42" t="s">
        <v>3</v>
      </c>
      <c r="B442" s="43" t="s">
        <v>0</v>
      </c>
      <c r="C442" s="44" t="s">
        <v>423</v>
      </c>
      <c r="D442" s="45" t="s">
        <v>243</v>
      </c>
      <c r="E442" s="44" t="s">
        <v>19</v>
      </c>
      <c r="F442" s="44" t="s">
        <v>574</v>
      </c>
      <c r="G442" s="44" t="s">
        <v>4230</v>
      </c>
      <c r="H442" s="45" t="s">
        <v>178</v>
      </c>
      <c r="I442" s="45" t="s">
        <v>269</v>
      </c>
      <c r="J442" s="45" t="s">
        <v>430</v>
      </c>
      <c r="K442" s="45" t="s">
        <v>430</v>
      </c>
      <c r="L442" s="44" t="s">
        <v>276</v>
      </c>
      <c r="M442" s="44" t="s">
        <v>625</v>
      </c>
      <c r="N442" s="46" t="s">
        <v>284</v>
      </c>
      <c r="O442" s="45" t="s">
        <v>276</v>
      </c>
      <c r="P442" s="45" t="s">
        <v>393</v>
      </c>
      <c r="Q442" s="45" t="s">
        <v>177</v>
      </c>
      <c r="R442" s="47" t="s">
        <v>28</v>
      </c>
      <c r="S442" s="38" t="s">
        <v>178</v>
      </c>
      <c r="T442" s="39">
        <v>18800</v>
      </c>
      <c r="U442" s="39">
        <v>37000</v>
      </c>
      <c r="V442" s="34"/>
      <c r="W442" s="34"/>
      <c r="X442" s="39">
        <v>25800</v>
      </c>
      <c r="Y442" s="50">
        <f>+IFERROR(X442/U442,0)</f>
        <v>0.69729729729729728</v>
      </c>
      <c r="Z442" s="49">
        <f>+U442-X442</f>
        <v>11200</v>
      </c>
      <c r="AA442" s="48"/>
      <c r="AB442" s="39">
        <v>25800</v>
      </c>
      <c r="AC442" s="49">
        <v>11200</v>
      </c>
      <c r="AD442" s="39">
        <v>25180</v>
      </c>
      <c r="AE442" s="48"/>
      <c r="AF442" s="49">
        <v>21780</v>
      </c>
      <c r="AG442" s="50">
        <f>+IFERROR(AF442/U442,0)</f>
        <v>0.58864864864864863</v>
      </c>
      <c r="AH442" s="49">
        <f>+Tabla1[[#This Row],[PIM]]-Tabla1[[#This Row],[DEVENGADO2]]</f>
        <v>15220</v>
      </c>
      <c r="AI442" s="35">
        <v>1000</v>
      </c>
      <c r="AJ442" s="35">
        <v>1300</v>
      </c>
      <c r="AK442" s="35">
        <v>1620</v>
      </c>
      <c r="AL442" s="35">
        <v>5060</v>
      </c>
      <c r="AM442" s="35">
        <v>3400</v>
      </c>
      <c r="AN442" s="35">
        <v>3400</v>
      </c>
      <c r="AO442" s="35">
        <v>6000</v>
      </c>
      <c r="AP442" s="35">
        <v>0</v>
      </c>
      <c r="AQ442" s="35">
        <v>1400</v>
      </c>
      <c r="AR442" s="35">
        <v>1400</v>
      </c>
      <c r="AS442" s="35">
        <v>1400</v>
      </c>
      <c r="AT442" s="35">
        <v>1400</v>
      </c>
      <c r="AU442" s="35">
        <v>9620</v>
      </c>
      <c r="AV442" s="41">
        <f t="shared" ref="AV442" si="25">+SUM(AI442:AU442)</f>
        <v>37000</v>
      </c>
      <c r="AW442" s="41">
        <f>+U442-AV442</f>
        <v>0</v>
      </c>
    </row>
    <row r="443" spans="1:49" x14ac:dyDescent="0.3">
      <c r="A443" s="42" t="s">
        <v>3</v>
      </c>
      <c r="B443" s="43" t="s">
        <v>0</v>
      </c>
      <c r="C443" s="44" t="s">
        <v>423</v>
      </c>
      <c r="D443" s="45" t="s">
        <v>243</v>
      </c>
      <c r="E443" s="44" t="s">
        <v>19</v>
      </c>
      <c r="F443" s="44" t="s">
        <v>574</v>
      </c>
      <c r="G443" s="44" t="s">
        <v>4230</v>
      </c>
      <c r="H443" s="45" t="s">
        <v>422</v>
      </c>
      <c r="I443" s="45" t="s">
        <v>579</v>
      </c>
      <c r="J443" s="45" t="s">
        <v>430</v>
      </c>
      <c r="K443" s="45" t="s">
        <v>430</v>
      </c>
      <c r="L443" s="44" t="s">
        <v>276</v>
      </c>
      <c r="M443" s="44" t="s">
        <v>625</v>
      </c>
      <c r="N443" s="46" t="s">
        <v>284</v>
      </c>
      <c r="O443" s="45" t="s">
        <v>276</v>
      </c>
      <c r="P443" s="45" t="s">
        <v>393</v>
      </c>
      <c r="Q443" s="45" t="s">
        <v>585</v>
      </c>
      <c r="R443" s="47" t="s">
        <v>200</v>
      </c>
      <c r="S443" s="38" t="s">
        <v>586</v>
      </c>
      <c r="T443" s="39">
        <v>22500</v>
      </c>
      <c r="U443" s="39">
        <v>10000</v>
      </c>
      <c r="V443" s="34"/>
      <c r="W443" s="34"/>
      <c r="X443" s="39">
        <v>10000</v>
      </c>
      <c r="Y443" s="50">
        <f>+IFERROR(X443/U443,0)</f>
        <v>1</v>
      </c>
      <c r="Z443" s="49">
        <f>+U443-X443</f>
        <v>0</v>
      </c>
      <c r="AA443" s="48"/>
      <c r="AB443" s="39">
        <v>10000</v>
      </c>
      <c r="AC443" s="49">
        <v>0</v>
      </c>
      <c r="AD443" s="39">
        <v>10000</v>
      </c>
      <c r="AE443" s="48"/>
      <c r="AF443" s="49">
        <v>10000</v>
      </c>
      <c r="AG443" s="50">
        <f>+IFERROR(AF443/U443,0)</f>
        <v>1</v>
      </c>
      <c r="AH443" s="49">
        <f>+Tabla1[[#This Row],[PIM]]-Tabla1[[#This Row],[DEVENGADO2]]</f>
        <v>0</v>
      </c>
      <c r="AI443" s="35">
        <v>0</v>
      </c>
      <c r="AJ443" s="35">
        <v>0</v>
      </c>
      <c r="AK443" s="35">
        <v>0</v>
      </c>
      <c r="AL443" s="35">
        <v>2500</v>
      </c>
      <c r="AM443" s="35">
        <v>2500</v>
      </c>
      <c r="AN443" s="35">
        <v>2500</v>
      </c>
      <c r="AO443" s="35">
        <v>2500</v>
      </c>
      <c r="AP443" s="35">
        <v>0</v>
      </c>
      <c r="AQ443" s="35">
        <v>0</v>
      </c>
      <c r="AR443" s="35">
        <v>0</v>
      </c>
      <c r="AS443" s="35">
        <v>0</v>
      </c>
      <c r="AT443" s="35">
        <v>0</v>
      </c>
      <c r="AU443" s="35">
        <v>0</v>
      </c>
      <c r="AV443" s="41">
        <f t="shared" si="23"/>
        <v>10000</v>
      </c>
      <c r="AW443" s="41">
        <f>+U443-AV443</f>
        <v>0</v>
      </c>
    </row>
    <row r="444" spans="1:49" x14ac:dyDescent="0.3">
      <c r="A444" s="42" t="s">
        <v>3</v>
      </c>
      <c r="B444" s="43" t="s">
        <v>0</v>
      </c>
      <c r="C444" s="44" t="s">
        <v>423</v>
      </c>
      <c r="D444" s="45" t="s">
        <v>243</v>
      </c>
      <c r="E444" s="44" t="s">
        <v>19</v>
      </c>
      <c r="F444" s="44" t="s">
        <v>574</v>
      </c>
      <c r="G444" s="44" t="s">
        <v>4231</v>
      </c>
      <c r="H444" s="45" t="s">
        <v>578</v>
      </c>
      <c r="I444" s="45" t="s">
        <v>579</v>
      </c>
      <c r="J444" s="45" t="s">
        <v>430</v>
      </c>
      <c r="K444" s="45" t="s">
        <v>430</v>
      </c>
      <c r="L444" s="44" t="s">
        <v>278</v>
      </c>
      <c r="M444" s="44" t="s">
        <v>626</v>
      </c>
      <c r="N444" s="46" t="s">
        <v>286</v>
      </c>
      <c r="O444" s="45" t="s">
        <v>278</v>
      </c>
      <c r="P444" s="45" t="s">
        <v>393</v>
      </c>
      <c r="Q444" s="45" t="s">
        <v>49</v>
      </c>
      <c r="R444" s="47" t="s">
        <v>48</v>
      </c>
      <c r="S444" s="38" t="s">
        <v>50</v>
      </c>
      <c r="T444" s="39">
        <v>3400</v>
      </c>
      <c r="U444" s="39">
        <v>4707</v>
      </c>
      <c r="V444" s="34"/>
      <c r="W444" s="34"/>
      <c r="X444" s="39">
        <v>4706.82</v>
      </c>
      <c r="Y444" s="50">
        <f>+IFERROR(X444/U444,0)</f>
        <v>0.99996175908221796</v>
      </c>
      <c r="Z444" s="49">
        <f>+U444-X444</f>
        <v>0.18000000000029104</v>
      </c>
      <c r="AA444" s="48"/>
      <c r="AB444" s="39">
        <v>4706.82</v>
      </c>
      <c r="AC444" s="49">
        <v>0.18000000000029104</v>
      </c>
      <c r="AD444" s="39">
        <v>2825.62</v>
      </c>
      <c r="AE444" s="48"/>
      <c r="AF444" s="49">
        <v>0</v>
      </c>
      <c r="AG444" s="50">
        <f>+IFERROR(AF444/U444,0)</f>
        <v>0</v>
      </c>
      <c r="AH444" s="49">
        <f>+Tabla1[[#This Row],[PIM]]-Tabla1[[#This Row],[DEVENGADO2]]</f>
        <v>4707</v>
      </c>
      <c r="AI444" s="35">
        <v>0</v>
      </c>
      <c r="AJ444" s="35">
        <v>0</v>
      </c>
      <c r="AK444" s="35">
        <v>0</v>
      </c>
      <c r="AL444" s="35">
        <v>0</v>
      </c>
      <c r="AM444" s="35">
        <v>0</v>
      </c>
      <c r="AN444" s="35">
        <v>0</v>
      </c>
      <c r="AO444" s="35">
        <v>0</v>
      </c>
      <c r="AP444" s="35">
        <v>0</v>
      </c>
      <c r="AQ444" s="35">
        <v>0</v>
      </c>
      <c r="AR444" s="35">
        <v>680</v>
      </c>
      <c r="AS444" s="35">
        <v>0</v>
      </c>
      <c r="AT444" s="35">
        <v>2041</v>
      </c>
      <c r="AU444" s="35">
        <v>1986</v>
      </c>
      <c r="AV444" s="41">
        <f t="shared" si="23"/>
        <v>4707</v>
      </c>
      <c r="AW444" s="41">
        <f>+U444-AV444</f>
        <v>0</v>
      </c>
    </row>
    <row r="445" spans="1:49" x14ac:dyDescent="0.3">
      <c r="A445" s="42" t="s">
        <v>3</v>
      </c>
      <c r="B445" s="43" t="s">
        <v>0</v>
      </c>
      <c r="C445" s="44" t="s">
        <v>423</v>
      </c>
      <c r="D445" s="45" t="s">
        <v>243</v>
      </c>
      <c r="E445" s="44" t="s">
        <v>19</v>
      </c>
      <c r="F445" s="44" t="s">
        <v>574</v>
      </c>
      <c r="G445" s="44" t="s">
        <v>4231</v>
      </c>
      <c r="H445" s="45" t="s">
        <v>91</v>
      </c>
      <c r="I445" s="45" t="s">
        <v>579</v>
      </c>
      <c r="J445" s="45" t="s">
        <v>430</v>
      </c>
      <c r="K445" s="45" t="s">
        <v>430</v>
      </c>
      <c r="L445" s="44" t="s">
        <v>278</v>
      </c>
      <c r="M445" s="44" t="s">
        <v>626</v>
      </c>
      <c r="N445" s="46" t="s">
        <v>286</v>
      </c>
      <c r="O445" s="45" t="s">
        <v>278</v>
      </c>
      <c r="P445" s="45" t="s">
        <v>393</v>
      </c>
      <c r="Q445" s="45" t="s">
        <v>67</v>
      </c>
      <c r="R445" s="47" t="s">
        <v>24</v>
      </c>
      <c r="S445" s="38" t="s">
        <v>66</v>
      </c>
      <c r="T445" s="39">
        <v>0</v>
      </c>
      <c r="U445" s="39">
        <v>3900</v>
      </c>
      <c r="V445" s="34"/>
      <c r="W445" s="34"/>
      <c r="X445" s="39">
        <v>3900</v>
      </c>
      <c r="Y445" s="50">
        <f>+IFERROR(X445/U445,0)</f>
        <v>1</v>
      </c>
      <c r="Z445" s="49">
        <f>+U445-X445</f>
        <v>0</v>
      </c>
      <c r="AA445" s="48"/>
      <c r="AB445" s="39">
        <v>3900</v>
      </c>
      <c r="AC445" s="49">
        <v>0</v>
      </c>
      <c r="AD445" s="39">
        <v>3303.6000000000004</v>
      </c>
      <c r="AE445" s="48"/>
      <c r="AF445" s="49">
        <v>3303.6000000000004</v>
      </c>
      <c r="AG445" s="50">
        <f>+IFERROR(AF445/U445,0)</f>
        <v>0.84707692307692317</v>
      </c>
      <c r="AH445" s="49">
        <f>+Tabla1[[#This Row],[PIM]]-Tabla1[[#This Row],[DEVENGADO2]]</f>
        <v>596.39999999999964</v>
      </c>
      <c r="AI445" s="35">
        <v>500</v>
      </c>
      <c r="AJ445" s="35">
        <v>0</v>
      </c>
      <c r="AK445" s="35">
        <v>259.8</v>
      </c>
      <c r="AL445" s="35">
        <v>1592.5</v>
      </c>
      <c r="AM445" s="35">
        <v>504.5</v>
      </c>
      <c r="AN445" s="35">
        <v>165.5</v>
      </c>
      <c r="AO445" s="35">
        <v>281.3</v>
      </c>
      <c r="AP445" s="35">
        <v>0</v>
      </c>
      <c r="AQ445" s="35">
        <v>168.46250000000001</v>
      </c>
      <c r="AR445" s="35">
        <v>427.93749999999955</v>
      </c>
      <c r="AS445" s="35">
        <v>0</v>
      </c>
      <c r="AT445" s="35">
        <v>0</v>
      </c>
      <c r="AU445" s="35">
        <v>0</v>
      </c>
      <c r="AV445" s="41">
        <f t="shared" si="23"/>
        <v>3900</v>
      </c>
      <c r="AW445" s="41">
        <f>+U445-AV445</f>
        <v>0</v>
      </c>
    </row>
    <row r="446" spans="1:49" x14ac:dyDescent="0.3">
      <c r="A446" s="42" t="s">
        <v>3</v>
      </c>
      <c r="B446" s="43" t="s">
        <v>0</v>
      </c>
      <c r="C446" s="44" t="s">
        <v>423</v>
      </c>
      <c r="D446" s="45" t="s">
        <v>243</v>
      </c>
      <c r="E446" s="44" t="s">
        <v>19</v>
      </c>
      <c r="F446" s="44" t="s">
        <v>574</v>
      </c>
      <c r="G446" s="44" t="s">
        <v>4231</v>
      </c>
      <c r="H446" s="45" t="s">
        <v>91</v>
      </c>
      <c r="I446" s="45" t="s">
        <v>579</v>
      </c>
      <c r="J446" s="45" t="s">
        <v>430</v>
      </c>
      <c r="K446" s="45" t="s">
        <v>430</v>
      </c>
      <c r="L446" s="44" t="s">
        <v>278</v>
      </c>
      <c r="M446" s="44" t="s">
        <v>626</v>
      </c>
      <c r="N446" s="46" t="s">
        <v>286</v>
      </c>
      <c r="O446" s="45" t="s">
        <v>278</v>
      </c>
      <c r="P446" s="45" t="s">
        <v>393</v>
      </c>
      <c r="Q446" s="45" t="s">
        <v>69</v>
      </c>
      <c r="R446" s="47" t="s">
        <v>68</v>
      </c>
      <c r="S446" s="38" t="s">
        <v>70</v>
      </c>
      <c r="T446" s="39">
        <v>800</v>
      </c>
      <c r="U446" s="39">
        <v>0</v>
      </c>
      <c r="V446" s="34"/>
      <c r="W446" s="34"/>
      <c r="X446" s="39">
        <v>0</v>
      </c>
      <c r="Y446" s="50">
        <f>+IFERROR(X446/U446,0)</f>
        <v>0</v>
      </c>
      <c r="Z446" s="49">
        <f>+U446-X446</f>
        <v>0</v>
      </c>
      <c r="AA446" s="48"/>
      <c r="AB446" s="39">
        <v>0</v>
      </c>
      <c r="AC446" s="49">
        <v>0</v>
      </c>
      <c r="AD446" s="39">
        <v>0</v>
      </c>
      <c r="AE446" s="48"/>
      <c r="AF446" s="49">
        <v>0</v>
      </c>
      <c r="AG446" s="50">
        <f>+IFERROR(AF446/U446,0)</f>
        <v>0</v>
      </c>
      <c r="AH446" s="49">
        <f>+Tabla1[[#This Row],[PIM]]-Tabla1[[#This Row],[DEVENGADO2]]</f>
        <v>0</v>
      </c>
      <c r="AI446" s="35">
        <v>0</v>
      </c>
      <c r="AJ446" s="35">
        <v>0</v>
      </c>
      <c r="AK446" s="35">
        <v>0</v>
      </c>
      <c r="AL446" s="35">
        <v>0</v>
      </c>
      <c r="AM446" s="35">
        <v>0</v>
      </c>
      <c r="AN446" s="35">
        <v>0</v>
      </c>
      <c r="AO446" s="35">
        <v>0</v>
      </c>
      <c r="AP446" s="35">
        <v>0</v>
      </c>
      <c r="AQ446" s="35">
        <v>0</v>
      </c>
      <c r="AR446" s="35">
        <v>0</v>
      </c>
      <c r="AS446" s="35">
        <v>0</v>
      </c>
      <c r="AT446" s="35">
        <v>0</v>
      </c>
      <c r="AU446" s="35">
        <v>0</v>
      </c>
      <c r="AV446" s="41">
        <f t="shared" si="23"/>
        <v>0</v>
      </c>
      <c r="AW446" s="41">
        <f>+U446-AV446</f>
        <v>0</v>
      </c>
    </row>
    <row r="447" spans="1:49" x14ac:dyDescent="0.3">
      <c r="A447" s="42" t="s">
        <v>3</v>
      </c>
      <c r="B447" s="43" t="s">
        <v>0</v>
      </c>
      <c r="C447" s="44" t="s">
        <v>423</v>
      </c>
      <c r="D447" s="45" t="s">
        <v>243</v>
      </c>
      <c r="E447" s="44" t="s">
        <v>19</v>
      </c>
      <c r="F447" s="44" t="s">
        <v>574</v>
      </c>
      <c r="G447" s="44" t="s">
        <v>4231</v>
      </c>
      <c r="H447" s="45" t="s">
        <v>580</v>
      </c>
      <c r="I447" s="45" t="s">
        <v>579</v>
      </c>
      <c r="J447" s="45" t="s">
        <v>430</v>
      </c>
      <c r="K447" s="45" t="s">
        <v>430</v>
      </c>
      <c r="L447" s="44" t="s">
        <v>278</v>
      </c>
      <c r="M447" s="44" t="s">
        <v>626</v>
      </c>
      <c r="N447" s="46" t="s">
        <v>286</v>
      </c>
      <c r="O447" s="45" t="s">
        <v>278</v>
      </c>
      <c r="P447" s="45" t="s">
        <v>393</v>
      </c>
      <c r="Q447" s="45" t="s">
        <v>95</v>
      </c>
      <c r="R447" s="47" t="s">
        <v>25</v>
      </c>
      <c r="S447" s="38" t="s">
        <v>92</v>
      </c>
      <c r="T447" s="39">
        <v>2000</v>
      </c>
      <c r="U447" s="39">
        <v>450</v>
      </c>
      <c r="V447" s="34"/>
      <c r="W447" s="34"/>
      <c r="X447" s="39">
        <v>450</v>
      </c>
      <c r="Y447" s="50">
        <f>+IFERROR(X447/U447,0)</f>
        <v>1</v>
      </c>
      <c r="Z447" s="49">
        <f>+U447-X447</f>
        <v>0</v>
      </c>
      <c r="AA447" s="48"/>
      <c r="AB447" s="39">
        <v>450</v>
      </c>
      <c r="AC447" s="49">
        <v>0</v>
      </c>
      <c r="AD447" s="39">
        <v>116</v>
      </c>
      <c r="AE447" s="48"/>
      <c r="AF447" s="49">
        <v>116</v>
      </c>
      <c r="AG447" s="50">
        <f>+IFERROR(AF447/U447,0)</f>
        <v>0.25777777777777777</v>
      </c>
      <c r="AH447" s="49">
        <f>+Tabla1[[#This Row],[PIM]]-Tabla1[[#This Row],[DEVENGADO2]]</f>
        <v>334</v>
      </c>
      <c r="AI447" s="35">
        <v>0</v>
      </c>
      <c r="AJ447" s="35">
        <v>0</v>
      </c>
      <c r="AK447" s="35">
        <v>0</v>
      </c>
      <c r="AL447" s="35">
        <v>0</v>
      </c>
      <c r="AM447" s="35">
        <v>0</v>
      </c>
      <c r="AN447" s="35">
        <v>0</v>
      </c>
      <c r="AO447" s="35">
        <v>116</v>
      </c>
      <c r="AP447" s="35">
        <v>0</v>
      </c>
      <c r="AQ447" s="35">
        <v>0</v>
      </c>
      <c r="AR447" s="35">
        <v>0</v>
      </c>
      <c r="AS447" s="35">
        <v>0</v>
      </c>
      <c r="AT447" s="35">
        <v>0</v>
      </c>
      <c r="AU447" s="35">
        <v>334</v>
      </c>
      <c r="AV447" s="41">
        <f t="shared" si="23"/>
        <v>450</v>
      </c>
      <c r="AW447" s="41">
        <f>+U447-AV447</f>
        <v>0</v>
      </c>
    </row>
    <row r="448" spans="1:49" x14ac:dyDescent="0.3">
      <c r="A448" s="42" t="s">
        <v>3</v>
      </c>
      <c r="B448" s="43" t="s">
        <v>0</v>
      </c>
      <c r="C448" s="44" t="s">
        <v>423</v>
      </c>
      <c r="D448" s="45" t="s">
        <v>243</v>
      </c>
      <c r="E448" s="44" t="s">
        <v>19</v>
      </c>
      <c r="F448" s="44" t="s">
        <v>574</v>
      </c>
      <c r="G448" s="44" t="s">
        <v>4231</v>
      </c>
      <c r="H448" s="45" t="s">
        <v>580</v>
      </c>
      <c r="I448" s="45" t="s">
        <v>579</v>
      </c>
      <c r="J448" s="45" t="s">
        <v>430</v>
      </c>
      <c r="K448" s="45" t="s">
        <v>430</v>
      </c>
      <c r="L448" s="44" t="s">
        <v>278</v>
      </c>
      <c r="M448" s="44" t="s">
        <v>626</v>
      </c>
      <c r="N448" s="46" t="s">
        <v>286</v>
      </c>
      <c r="O448" s="45" t="s">
        <v>278</v>
      </c>
      <c r="P448" s="45" t="s">
        <v>393</v>
      </c>
      <c r="Q448" s="45" t="s">
        <v>96</v>
      </c>
      <c r="R448" s="47" t="s">
        <v>26</v>
      </c>
      <c r="S448" s="38" t="s">
        <v>93</v>
      </c>
      <c r="T448" s="39">
        <v>0</v>
      </c>
      <c r="U448" s="39">
        <v>1800</v>
      </c>
      <c r="V448" s="34"/>
      <c r="W448" s="34"/>
      <c r="X448" s="39">
        <v>1800</v>
      </c>
      <c r="Y448" s="50">
        <f>+IFERROR(X448/U448,0)</f>
        <v>1</v>
      </c>
      <c r="Z448" s="49">
        <f>+U448-X448</f>
        <v>0</v>
      </c>
      <c r="AA448" s="48"/>
      <c r="AB448" s="39">
        <v>1800</v>
      </c>
      <c r="AC448" s="49">
        <v>0</v>
      </c>
      <c r="AD448" s="39">
        <v>1279</v>
      </c>
      <c r="AE448" s="48"/>
      <c r="AF448" s="49">
        <v>1279</v>
      </c>
      <c r="AG448" s="50">
        <f>+IFERROR(AF448/U448,0)</f>
        <v>0.71055555555555561</v>
      </c>
      <c r="AH448" s="49">
        <f>+Tabla1[[#This Row],[PIM]]-Tabla1[[#This Row],[DEVENGADO2]]</f>
        <v>521</v>
      </c>
      <c r="AI448" s="35">
        <v>0</v>
      </c>
      <c r="AJ448" s="35">
        <v>0</v>
      </c>
      <c r="AK448" s="35">
        <v>0</v>
      </c>
      <c r="AL448" s="35">
        <v>0</v>
      </c>
      <c r="AM448" s="35">
        <v>90</v>
      </c>
      <c r="AN448" s="35">
        <v>172</v>
      </c>
      <c r="AO448" s="35">
        <v>1017</v>
      </c>
      <c r="AP448" s="35">
        <v>0</v>
      </c>
      <c r="AQ448" s="35">
        <v>163.63636363636363</v>
      </c>
      <c r="AR448" s="35">
        <v>163.63636363636363</v>
      </c>
      <c r="AS448" s="35">
        <v>163.63636363636363</v>
      </c>
      <c r="AT448" s="35">
        <v>30.090909090909463</v>
      </c>
      <c r="AU448" s="35">
        <v>0</v>
      </c>
      <c r="AV448" s="41">
        <f t="shared" si="23"/>
        <v>1800</v>
      </c>
      <c r="AW448" s="41">
        <f>+U448-AV448</f>
        <v>0</v>
      </c>
    </row>
    <row r="449" spans="1:49" x14ac:dyDescent="0.3">
      <c r="A449" s="42" t="s">
        <v>3</v>
      </c>
      <c r="B449" s="43" t="s">
        <v>0</v>
      </c>
      <c r="C449" s="44" t="s">
        <v>423</v>
      </c>
      <c r="D449" s="45" t="s">
        <v>243</v>
      </c>
      <c r="E449" s="44" t="s">
        <v>19</v>
      </c>
      <c r="F449" s="44" t="s">
        <v>574</v>
      </c>
      <c r="G449" s="44" t="s">
        <v>4231</v>
      </c>
      <c r="H449" s="45" t="s">
        <v>170</v>
      </c>
      <c r="I449" s="45" t="s">
        <v>579</v>
      </c>
      <c r="J449" s="45" t="s">
        <v>430</v>
      </c>
      <c r="K449" s="45" t="s">
        <v>430</v>
      </c>
      <c r="L449" s="44" t="s">
        <v>278</v>
      </c>
      <c r="M449" s="44" t="s">
        <v>626</v>
      </c>
      <c r="N449" s="46" t="s">
        <v>286</v>
      </c>
      <c r="O449" s="45" t="s">
        <v>278</v>
      </c>
      <c r="P449" s="45" t="s">
        <v>393</v>
      </c>
      <c r="Q449" s="45" t="s">
        <v>97</v>
      </c>
      <c r="R449" s="47" t="s">
        <v>27</v>
      </c>
      <c r="S449" s="38" t="s">
        <v>94</v>
      </c>
      <c r="T449" s="39">
        <v>0</v>
      </c>
      <c r="U449" s="39">
        <v>450</v>
      </c>
      <c r="V449" s="34"/>
      <c r="W449" s="34"/>
      <c r="X449" s="39">
        <v>450</v>
      </c>
      <c r="Y449" s="50">
        <f>+IFERROR(X449/U449,0)</f>
        <v>1</v>
      </c>
      <c r="Z449" s="49">
        <f>+U449-X449</f>
        <v>0</v>
      </c>
      <c r="AA449" s="48"/>
      <c r="AB449" s="39">
        <v>450</v>
      </c>
      <c r="AC449" s="49">
        <v>0</v>
      </c>
      <c r="AD449" s="39">
        <v>371.4</v>
      </c>
      <c r="AE449" s="48"/>
      <c r="AF449" s="49">
        <v>371.4</v>
      </c>
      <c r="AG449" s="50">
        <f>+IFERROR(AF449/U449,0)</f>
        <v>0.82533333333333325</v>
      </c>
      <c r="AH449" s="49">
        <f>+Tabla1[[#This Row],[PIM]]-Tabla1[[#This Row],[DEVENGADO2]]</f>
        <v>78.600000000000023</v>
      </c>
      <c r="AI449" s="35">
        <v>0</v>
      </c>
      <c r="AJ449" s="35">
        <v>0</v>
      </c>
      <c r="AK449" s="35">
        <v>156</v>
      </c>
      <c r="AL449" s="35">
        <v>127</v>
      </c>
      <c r="AM449" s="35">
        <v>16</v>
      </c>
      <c r="AN449" s="35">
        <v>0</v>
      </c>
      <c r="AO449" s="35">
        <v>72.400000000000006</v>
      </c>
      <c r="AP449" s="35">
        <v>0</v>
      </c>
      <c r="AQ449" s="35">
        <v>0</v>
      </c>
      <c r="AR449" s="35">
        <v>0</v>
      </c>
      <c r="AS449" s="35">
        <v>0</v>
      </c>
      <c r="AT449" s="35">
        <v>0</v>
      </c>
      <c r="AU449" s="35">
        <v>78.600000000000023</v>
      </c>
      <c r="AV449" s="41">
        <f t="shared" si="23"/>
        <v>450</v>
      </c>
      <c r="AW449" s="41">
        <f>+U449-AV449</f>
        <v>0</v>
      </c>
    </row>
    <row r="450" spans="1:49" x14ac:dyDescent="0.3">
      <c r="A450" s="42" t="s">
        <v>3</v>
      </c>
      <c r="B450" s="43" t="s">
        <v>0</v>
      </c>
      <c r="C450" s="44" t="s">
        <v>423</v>
      </c>
      <c r="D450" s="45" t="s">
        <v>243</v>
      </c>
      <c r="E450" s="44" t="s">
        <v>19</v>
      </c>
      <c r="F450" s="44" t="s">
        <v>574</v>
      </c>
      <c r="G450" s="44" t="s">
        <v>4231</v>
      </c>
      <c r="H450" s="45" t="s">
        <v>581</v>
      </c>
      <c r="I450" s="45" t="s">
        <v>269</v>
      </c>
      <c r="J450" s="45" t="s">
        <v>430</v>
      </c>
      <c r="K450" s="45" t="s">
        <v>430</v>
      </c>
      <c r="L450" s="44" t="s">
        <v>278</v>
      </c>
      <c r="M450" s="44" t="s">
        <v>626</v>
      </c>
      <c r="N450" s="46" t="s">
        <v>286</v>
      </c>
      <c r="O450" s="45" t="s">
        <v>278</v>
      </c>
      <c r="P450" s="45" t="s">
        <v>393</v>
      </c>
      <c r="Q450" s="45" t="s">
        <v>99</v>
      </c>
      <c r="R450" s="47" t="s">
        <v>98</v>
      </c>
      <c r="S450" s="38" t="s">
        <v>100</v>
      </c>
      <c r="T450" s="39">
        <v>0</v>
      </c>
      <c r="U450" s="39">
        <v>3500</v>
      </c>
      <c r="V450" s="34"/>
      <c r="W450" s="34"/>
      <c r="X450" s="39">
        <v>3500</v>
      </c>
      <c r="Y450" s="50">
        <f>+IFERROR(X450/U450,0)</f>
        <v>1</v>
      </c>
      <c r="Z450" s="49">
        <f>+U450-X450</f>
        <v>0</v>
      </c>
      <c r="AA450" s="48"/>
      <c r="AB450" s="39">
        <v>3500</v>
      </c>
      <c r="AC450" s="49">
        <v>0</v>
      </c>
      <c r="AD450" s="39">
        <v>3500</v>
      </c>
      <c r="AE450" s="48"/>
      <c r="AF450" s="49">
        <v>622</v>
      </c>
      <c r="AG450" s="50">
        <f>+IFERROR(AF450/U450,0)</f>
        <v>0.17771428571428571</v>
      </c>
      <c r="AH450" s="49">
        <f>+Tabla1[[#This Row],[PIM]]-Tabla1[[#This Row],[DEVENGADO2]]</f>
        <v>2878</v>
      </c>
      <c r="AI450" s="35">
        <v>0</v>
      </c>
      <c r="AJ450" s="35">
        <v>0</v>
      </c>
      <c r="AK450" s="35">
        <v>0</v>
      </c>
      <c r="AL450" s="35">
        <v>89.1</v>
      </c>
      <c r="AM450" s="35">
        <v>165.4</v>
      </c>
      <c r="AN450" s="35">
        <v>192.6</v>
      </c>
      <c r="AO450" s="35">
        <v>174.9</v>
      </c>
      <c r="AP450" s="35">
        <v>0</v>
      </c>
      <c r="AQ450" s="35">
        <v>575.6</v>
      </c>
      <c r="AR450" s="35">
        <v>575.6</v>
      </c>
      <c r="AS450" s="35">
        <v>575.6</v>
      </c>
      <c r="AT450" s="35">
        <v>575.6</v>
      </c>
      <c r="AU450" s="35">
        <v>575.6</v>
      </c>
      <c r="AV450" s="41">
        <f t="shared" si="23"/>
        <v>3499.9999999999995</v>
      </c>
      <c r="AW450" s="41">
        <f>+U450-AV450</f>
        <v>0</v>
      </c>
    </row>
    <row r="451" spans="1:49" x14ac:dyDescent="0.3">
      <c r="A451" s="42" t="s">
        <v>3</v>
      </c>
      <c r="B451" s="43" t="s">
        <v>0</v>
      </c>
      <c r="C451" s="44" t="s">
        <v>423</v>
      </c>
      <c r="D451" s="45" t="s">
        <v>243</v>
      </c>
      <c r="E451" s="44" t="s">
        <v>19</v>
      </c>
      <c r="F451" s="44" t="s">
        <v>574</v>
      </c>
      <c r="G451" s="44" t="s">
        <v>4231</v>
      </c>
      <c r="H451" s="45" t="s">
        <v>581</v>
      </c>
      <c r="I451" s="45" t="s">
        <v>269</v>
      </c>
      <c r="J451" s="45" t="s">
        <v>430</v>
      </c>
      <c r="K451" s="45" t="s">
        <v>430</v>
      </c>
      <c r="L451" s="44" t="s">
        <v>278</v>
      </c>
      <c r="M451" s="44" t="s">
        <v>626</v>
      </c>
      <c r="N451" s="46" t="s">
        <v>286</v>
      </c>
      <c r="O451" s="45" t="s">
        <v>278</v>
      </c>
      <c r="P451" s="45" t="s">
        <v>393</v>
      </c>
      <c r="Q451" s="45" t="s">
        <v>102</v>
      </c>
      <c r="R451" s="47" t="s">
        <v>101</v>
      </c>
      <c r="S451" s="38" t="s">
        <v>103</v>
      </c>
      <c r="T451" s="39">
        <v>0</v>
      </c>
      <c r="U451" s="39">
        <v>3500</v>
      </c>
      <c r="V451" s="34"/>
      <c r="W451" s="34"/>
      <c r="X451" s="39">
        <v>3500</v>
      </c>
      <c r="Y451" s="50">
        <f>+IFERROR(X451/U451,0)</f>
        <v>1</v>
      </c>
      <c r="Z451" s="49">
        <f>+U451-X451</f>
        <v>0</v>
      </c>
      <c r="AA451" s="48"/>
      <c r="AB451" s="39">
        <v>3500</v>
      </c>
      <c r="AC451" s="49">
        <v>0</v>
      </c>
      <c r="AD451" s="39">
        <v>3500</v>
      </c>
      <c r="AE451" s="48"/>
      <c r="AF451" s="49">
        <v>206.7</v>
      </c>
      <c r="AG451" s="50">
        <f>+IFERROR(AF451/U451,0)</f>
        <v>5.9057142857142857E-2</v>
      </c>
      <c r="AH451" s="49">
        <f>+Tabla1[[#This Row],[PIM]]-Tabla1[[#This Row],[DEVENGADO2]]</f>
        <v>3293.3</v>
      </c>
      <c r="AI451" s="35">
        <v>0</v>
      </c>
      <c r="AJ451" s="35">
        <v>0</v>
      </c>
      <c r="AK451" s="35">
        <v>0</v>
      </c>
      <c r="AL451" s="35">
        <v>14</v>
      </c>
      <c r="AM451" s="35">
        <v>108.1</v>
      </c>
      <c r="AN451" s="35">
        <v>40.6</v>
      </c>
      <c r="AO451" s="35">
        <v>44</v>
      </c>
      <c r="AP451" s="35">
        <v>0</v>
      </c>
      <c r="AQ451" s="35">
        <v>658.66000000000008</v>
      </c>
      <c r="AR451" s="35">
        <v>658.66000000000008</v>
      </c>
      <c r="AS451" s="35">
        <v>658.66000000000008</v>
      </c>
      <c r="AT451" s="35">
        <v>658.66000000000008</v>
      </c>
      <c r="AU451" s="35">
        <v>658.66000000000008</v>
      </c>
      <c r="AV451" s="41">
        <f t="shared" si="23"/>
        <v>3500</v>
      </c>
      <c r="AW451" s="41">
        <f>+U451-AV451</f>
        <v>0</v>
      </c>
    </row>
    <row r="452" spans="1:49" x14ac:dyDescent="0.3">
      <c r="A452" s="42" t="s">
        <v>3</v>
      </c>
      <c r="B452" s="43" t="s">
        <v>0</v>
      </c>
      <c r="C452" s="44" t="s">
        <v>423</v>
      </c>
      <c r="D452" s="45" t="s">
        <v>243</v>
      </c>
      <c r="E452" s="44" t="s">
        <v>19</v>
      </c>
      <c r="F452" s="44" t="s">
        <v>574</v>
      </c>
      <c r="G452" s="44" t="s">
        <v>4231</v>
      </c>
      <c r="H452" s="45" t="s">
        <v>581</v>
      </c>
      <c r="I452" s="45" t="s">
        <v>269</v>
      </c>
      <c r="J452" s="45" t="s">
        <v>430</v>
      </c>
      <c r="K452" s="45" t="s">
        <v>430</v>
      </c>
      <c r="L452" s="44" t="s">
        <v>278</v>
      </c>
      <c r="M452" s="44" t="s">
        <v>626</v>
      </c>
      <c r="N452" s="46" t="s">
        <v>286</v>
      </c>
      <c r="O452" s="45" t="s">
        <v>278</v>
      </c>
      <c r="P452" s="45" t="s">
        <v>393</v>
      </c>
      <c r="Q452" s="45" t="s">
        <v>108</v>
      </c>
      <c r="R452" s="47" t="s">
        <v>107</v>
      </c>
      <c r="S452" s="38" t="s">
        <v>109</v>
      </c>
      <c r="T452" s="39">
        <v>0</v>
      </c>
      <c r="U452" s="39">
        <v>0</v>
      </c>
      <c r="V452" s="34"/>
      <c r="W452" s="34"/>
      <c r="X452" s="39">
        <v>0</v>
      </c>
      <c r="Y452" s="50">
        <f>+IFERROR(X452/U452,0)</f>
        <v>0</v>
      </c>
      <c r="Z452" s="49">
        <f>+U452-X452</f>
        <v>0</v>
      </c>
      <c r="AA452" s="48"/>
      <c r="AB452" s="39">
        <v>0</v>
      </c>
      <c r="AC452" s="49">
        <v>0</v>
      </c>
      <c r="AD452" s="39">
        <v>0</v>
      </c>
      <c r="AE452" s="48"/>
      <c r="AF452" s="49">
        <v>0</v>
      </c>
      <c r="AG452" s="50">
        <f>+IFERROR(AF452/U452,0)</f>
        <v>0</v>
      </c>
      <c r="AH452" s="49">
        <f>+Tabla1[[#This Row],[PIM]]-Tabla1[[#This Row],[DEVENGADO2]]</f>
        <v>0</v>
      </c>
      <c r="AI452" s="35">
        <v>0</v>
      </c>
      <c r="AJ452" s="35">
        <v>0</v>
      </c>
      <c r="AK452" s="35">
        <v>0</v>
      </c>
      <c r="AL452" s="35">
        <v>0</v>
      </c>
      <c r="AM452" s="35">
        <v>0</v>
      </c>
      <c r="AN452" s="35">
        <v>0</v>
      </c>
      <c r="AO452" s="35">
        <v>0</v>
      </c>
      <c r="AP452" s="35">
        <v>0</v>
      </c>
      <c r="AQ452" s="35">
        <v>0</v>
      </c>
      <c r="AR452" s="35">
        <v>0</v>
      </c>
      <c r="AS452" s="35">
        <v>0</v>
      </c>
      <c r="AT452" s="35">
        <v>0</v>
      </c>
      <c r="AU452" s="35">
        <v>0</v>
      </c>
      <c r="AV452" s="41">
        <f t="shared" si="23"/>
        <v>0</v>
      </c>
      <c r="AW452" s="41">
        <f>+U452-AV452</f>
        <v>0</v>
      </c>
    </row>
    <row r="453" spans="1:49" x14ac:dyDescent="0.3">
      <c r="A453" s="42" t="s">
        <v>3</v>
      </c>
      <c r="B453" s="43" t="s">
        <v>0</v>
      </c>
      <c r="C453" s="44" t="s">
        <v>423</v>
      </c>
      <c r="D453" s="45" t="s">
        <v>243</v>
      </c>
      <c r="E453" s="44" t="s">
        <v>19</v>
      </c>
      <c r="F453" s="44" t="s">
        <v>574</v>
      </c>
      <c r="G453" s="44" t="s">
        <v>4231</v>
      </c>
      <c r="H453" s="45" t="s">
        <v>581</v>
      </c>
      <c r="I453" s="45" t="s">
        <v>269</v>
      </c>
      <c r="J453" s="45" t="s">
        <v>430</v>
      </c>
      <c r="K453" s="45" t="s">
        <v>430</v>
      </c>
      <c r="L453" s="44" t="s">
        <v>278</v>
      </c>
      <c r="M453" s="44" t="s">
        <v>626</v>
      </c>
      <c r="N453" s="46" t="s">
        <v>286</v>
      </c>
      <c r="O453" s="45" t="s">
        <v>278</v>
      </c>
      <c r="P453" s="45" t="s">
        <v>393</v>
      </c>
      <c r="Q453" s="45" t="s">
        <v>111</v>
      </c>
      <c r="R453" s="47" t="s">
        <v>110</v>
      </c>
      <c r="S453" s="38" t="s">
        <v>112</v>
      </c>
      <c r="T453" s="39">
        <v>21600</v>
      </c>
      <c r="U453" s="39">
        <v>3150</v>
      </c>
      <c r="V453" s="34"/>
      <c r="W453" s="34"/>
      <c r="X453" s="39">
        <v>3150</v>
      </c>
      <c r="Y453" s="50">
        <f>+IFERROR(X453/U453,0)</f>
        <v>1</v>
      </c>
      <c r="Z453" s="49">
        <f>+U453-X453</f>
        <v>0</v>
      </c>
      <c r="AA453" s="48"/>
      <c r="AB453" s="39">
        <v>3150</v>
      </c>
      <c r="AC453" s="49">
        <v>0</v>
      </c>
      <c r="AD453" s="39">
        <v>3150</v>
      </c>
      <c r="AE453" s="48"/>
      <c r="AF453" s="49">
        <v>1050</v>
      </c>
      <c r="AG453" s="50">
        <f>+IFERROR(AF453/U453,0)</f>
        <v>0.33333333333333331</v>
      </c>
      <c r="AH453" s="49">
        <f>+Tabla1[[#This Row],[PIM]]-Tabla1[[#This Row],[DEVENGADO2]]</f>
        <v>2100</v>
      </c>
      <c r="AI453" s="35">
        <v>0</v>
      </c>
      <c r="AJ453" s="35">
        <v>0</v>
      </c>
      <c r="AK453" s="35">
        <v>0</v>
      </c>
      <c r="AL453" s="35">
        <v>0</v>
      </c>
      <c r="AM453" s="35">
        <v>350</v>
      </c>
      <c r="AN453" s="35">
        <v>0</v>
      </c>
      <c r="AO453" s="35">
        <v>700</v>
      </c>
      <c r="AP453" s="35">
        <v>0</v>
      </c>
      <c r="AQ453" s="35">
        <v>490</v>
      </c>
      <c r="AR453" s="35">
        <v>490</v>
      </c>
      <c r="AS453" s="35">
        <v>490</v>
      </c>
      <c r="AT453" s="35">
        <v>490</v>
      </c>
      <c r="AU453" s="35">
        <v>140</v>
      </c>
      <c r="AV453" s="41">
        <f t="shared" si="23"/>
        <v>3150</v>
      </c>
      <c r="AW453" s="41">
        <f>+U453-AV453</f>
        <v>0</v>
      </c>
    </row>
    <row r="454" spans="1:49" x14ac:dyDescent="0.3">
      <c r="A454" s="42" t="s">
        <v>3</v>
      </c>
      <c r="B454" s="43" t="s">
        <v>0</v>
      </c>
      <c r="C454" s="44" t="s">
        <v>423</v>
      </c>
      <c r="D454" s="45" t="s">
        <v>243</v>
      </c>
      <c r="E454" s="44" t="s">
        <v>19</v>
      </c>
      <c r="F454" s="44" t="s">
        <v>574</v>
      </c>
      <c r="G454" s="44" t="s">
        <v>4231</v>
      </c>
      <c r="H454" s="45" t="s">
        <v>582</v>
      </c>
      <c r="I454" s="45" t="s">
        <v>579</v>
      </c>
      <c r="J454" s="45" t="s">
        <v>430</v>
      </c>
      <c r="K454" s="45" t="s">
        <v>430</v>
      </c>
      <c r="L454" s="44" t="s">
        <v>278</v>
      </c>
      <c r="M454" s="44" t="s">
        <v>626</v>
      </c>
      <c r="N454" s="46" t="s">
        <v>286</v>
      </c>
      <c r="O454" s="45" t="s">
        <v>278</v>
      </c>
      <c r="P454" s="45" t="s">
        <v>393</v>
      </c>
      <c r="Q454" s="45" t="s">
        <v>114</v>
      </c>
      <c r="R454" s="47" t="s">
        <v>113</v>
      </c>
      <c r="S454" s="38" t="s">
        <v>115</v>
      </c>
      <c r="T454" s="39">
        <v>0</v>
      </c>
      <c r="U454" s="39">
        <v>200</v>
      </c>
      <c r="V454" s="34"/>
      <c r="W454" s="34"/>
      <c r="X454" s="39">
        <v>200</v>
      </c>
      <c r="Y454" s="50">
        <f>+IFERROR(X454/U454,0)</f>
        <v>1</v>
      </c>
      <c r="Z454" s="49">
        <f>+U454-X454</f>
        <v>0</v>
      </c>
      <c r="AA454" s="48"/>
      <c r="AB454" s="39">
        <v>200</v>
      </c>
      <c r="AC454" s="49">
        <v>0</v>
      </c>
      <c r="AD454" s="39">
        <v>110</v>
      </c>
      <c r="AE454" s="48"/>
      <c r="AF454" s="49">
        <v>110</v>
      </c>
      <c r="AG454" s="50">
        <f>+IFERROR(AF454/U454,0)</f>
        <v>0.55000000000000004</v>
      </c>
      <c r="AH454" s="49">
        <f>+Tabla1[[#This Row],[PIM]]-Tabla1[[#This Row],[DEVENGADO2]]</f>
        <v>90</v>
      </c>
      <c r="AI454" s="35">
        <v>0</v>
      </c>
      <c r="AJ454" s="35">
        <v>0</v>
      </c>
      <c r="AK454" s="35">
        <v>0</v>
      </c>
      <c r="AL454" s="35">
        <v>0</v>
      </c>
      <c r="AM454" s="35">
        <v>25</v>
      </c>
      <c r="AN454" s="35">
        <v>0</v>
      </c>
      <c r="AO454" s="35">
        <v>85</v>
      </c>
      <c r="AP454" s="35">
        <v>0</v>
      </c>
      <c r="AQ454" s="35">
        <v>18.181818181818183</v>
      </c>
      <c r="AR454" s="35">
        <v>18.181818181818183</v>
      </c>
      <c r="AS454" s="35">
        <v>18.181818181818183</v>
      </c>
      <c r="AT454" s="35">
        <v>18.181818181818183</v>
      </c>
      <c r="AU454" s="35">
        <v>17.272727272727252</v>
      </c>
      <c r="AV454" s="41">
        <f t="shared" si="23"/>
        <v>200</v>
      </c>
      <c r="AW454" s="41">
        <f>+U454-AV454</f>
        <v>0</v>
      </c>
    </row>
    <row r="455" spans="1:49" x14ac:dyDescent="0.3">
      <c r="A455" s="42" t="s">
        <v>3</v>
      </c>
      <c r="B455" s="43" t="s">
        <v>0</v>
      </c>
      <c r="C455" s="44" t="s">
        <v>423</v>
      </c>
      <c r="D455" s="45" t="s">
        <v>243</v>
      </c>
      <c r="E455" s="44" t="s">
        <v>19</v>
      </c>
      <c r="F455" s="44" t="s">
        <v>574</v>
      </c>
      <c r="G455" s="44" t="s">
        <v>4231</v>
      </c>
      <c r="H455" s="45" t="s">
        <v>588</v>
      </c>
      <c r="I455" s="45" t="s">
        <v>579</v>
      </c>
      <c r="J455" s="45" t="s">
        <v>430</v>
      </c>
      <c r="K455" s="45" t="s">
        <v>430</v>
      </c>
      <c r="L455" s="44" t="s">
        <v>278</v>
      </c>
      <c r="M455" s="44" t="s">
        <v>626</v>
      </c>
      <c r="N455" s="46" t="s">
        <v>286</v>
      </c>
      <c r="O455" s="45" t="s">
        <v>278</v>
      </c>
      <c r="P455" s="45" t="s">
        <v>393</v>
      </c>
      <c r="Q455" s="45" t="s">
        <v>126</v>
      </c>
      <c r="R455" s="47" t="s">
        <v>125</v>
      </c>
      <c r="S455" s="38" t="s">
        <v>127</v>
      </c>
      <c r="T455" s="39">
        <v>104400</v>
      </c>
      <c r="U455" s="39">
        <v>0</v>
      </c>
      <c r="V455" s="34"/>
      <c r="W455" s="34"/>
      <c r="X455" s="39">
        <v>0</v>
      </c>
      <c r="Y455" s="50">
        <f>+IFERROR(X455/U455,0)</f>
        <v>0</v>
      </c>
      <c r="Z455" s="49">
        <f>+U455-X455</f>
        <v>0</v>
      </c>
      <c r="AA455" s="48"/>
      <c r="AB455" s="39">
        <v>0</v>
      </c>
      <c r="AC455" s="49">
        <v>0</v>
      </c>
      <c r="AD455" s="39">
        <v>0</v>
      </c>
      <c r="AE455" s="48"/>
      <c r="AF455" s="49">
        <v>0</v>
      </c>
      <c r="AG455" s="50">
        <f>+IFERROR(AF455/U455,0)</f>
        <v>0</v>
      </c>
      <c r="AH455" s="49">
        <f>+Tabla1[[#This Row],[PIM]]-Tabla1[[#This Row],[DEVENGADO2]]</f>
        <v>0</v>
      </c>
      <c r="AI455" s="35">
        <v>0</v>
      </c>
      <c r="AJ455" s="35">
        <v>0</v>
      </c>
      <c r="AK455" s="35">
        <v>0</v>
      </c>
      <c r="AL455" s="35">
        <v>0</v>
      </c>
      <c r="AM455" s="35">
        <v>0</v>
      </c>
      <c r="AN455" s="35">
        <v>0</v>
      </c>
      <c r="AO455" s="35">
        <v>0</v>
      </c>
      <c r="AP455" s="35">
        <v>0</v>
      </c>
      <c r="AQ455" s="35">
        <v>0</v>
      </c>
      <c r="AR455" s="35">
        <v>0</v>
      </c>
      <c r="AS455" s="35">
        <v>0</v>
      </c>
      <c r="AT455" s="35">
        <v>0</v>
      </c>
      <c r="AU455" s="35">
        <v>0</v>
      </c>
      <c r="AV455" s="41">
        <f t="shared" si="23"/>
        <v>0</v>
      </c>
      <c r="AW455" s="41">
        <f>+U455-AV455</f>
        <v>0</v>
      </c>
    </row>
    <row r="456" spans="1:49" x14ac:dyDescent="0.3">
      <c r="A456" s="42" t="s">
        <v>3</v>
      </c>
      <c r="B456" s="43" t="s">
        <v>0</v>
      </c>
      <c r="C456" s="44" t="s">
        <v>423</v>
      </c>
      <c r="D456" s="45" t="s">
        <v>243</v>
      </c>
      <c r="E456" s="44" t="s">
        <v>19</v>
      </c>
      <c r="F456" s="44" t="s">
        <v>574</v>
      </c>
      <c r="G456" s="44" t="s">
        <v>4231</v>
      </c>
      <c r="H456" s="45" t="s">
        <v>583</v>
      </c>
      <c r="I456" s="45" t="s">
        <v>579</v>
      </c>
      <c r="J456" s="45" t="s">
        <v>430</v>
      </c>
      <c r="K456" s="45" t="s">
        <v>430</v>
      </c>
      <c r="L456" s="44" t="s">
        <v>278</v>
      </c>
      <c r="M456" s="44" t="s">
        <v>626</v>
      </c>
      <c r="N456" s="46" t="s">
        <v>286</v>
      </c>
      <c r="O456" s="45" t="s">
        <v>278</v>
      </c>
      <c r="P456" s="45" t="s">
        <v>393</v>
      </c>
      <c r="Q456" s="45" t="s">
        <v>132</v>
      </c>
      <c r="R456" s="47" t="s">
        <v>131</v>
      </c>
      <c r="S456" s="38" t="s">
        <v>70</v>
      </c>
      <c r="T456" s="39">
        <v>8400</v>
      </c>
      <c r="U456" s="39">
        <v>0</v>
      </c>
      <c r="V456" s="34"/>
      <c r="W456" s="34"/>
      <c r="X456" s="39">
        <v>0</v>
      </c>
      <c r="Y456" s="50">
        <f>+IFERROR(X456/U456,0)</f>
        <v>0</v>
      </c>
      <c r="Z456" s="49">
        <f>+U456-X456</f>
        <v>0</v>
      </c>
      <c r="AA456" s="48"/>
      <c r="AB456" s="39">
        <v>0</v>
      </c>
      <c r="AC456" s="49">
        <v>0</v>
      </c>
      <c r="AD456" s="39">
        <v>0</v>
      </c>
      <c r="AE456" s="48"/>
      <c r="AF456" s="49">
        <v>0</v>
      </c>
      <c r="AG456" s="50">
        <f>+IFERROR(AF456/U456,0)</f>
        <v>0</v>
      </c>
      <c r="AH456" s="49">
        <f>+Tabla1[[#This Row],[PIM]]-Tabla1[[#This Row],[DEVENGADO2]]</f>
        <v>0</v>
      </c>
      <c r="AI456" s="35">
        <v>0</v>
      </c>
      <c r="AJ456" s="35">
        <v>0</v>
      </c>
      <c r="AK456" s="35">
        <v>0</v>
      </c>
      <c r="AL456" s="35">
        <v>0</v>
      </c>
      <c r="AM456" s="35">
        <v>0</v>
      </c>
      <c r="AN456" s="35">
        <v>0</v>
      </c>
      <c r="AO456" s="35">
        <v>0</v>
      </c>
      <c r="AP456" s="35">
        <v>0</v>
      </c>
      <c r="AQ456" s="35">
        <v>0</v>
      </c>
      <c r="AR456" s="35">
        <v>0</v>
      </c>
      <c r="AS456" s="35">
        <v>0</v>
      </c>
      <c r="AT456" s="35">
        <v>0</v>
      </c>
      <c r="AU456" s="35">
        <v>0</v>
      </c>
      <c r="AV456" s="41">
        <f t="shared" si="23"/>
        <v>0</v>
      </c>
      <c r="AW456" s="41">
        <f>+U456-AV456</f>
        <v>0</v>
      </c>
    </row>
    <row r="457" spans="1:49" x14ac:dyDescent="0.3">
      <c r="A457" s="42" t="s">
        <v>3</v>
      </c>
      <c r="B457" s="43" t="s">
        <v>0</v>
      </c>
      <c r="C457" s="44" t="s">
        <v>423</v>
      </c>
      <c r="D457" s="45" t="s">
        <v>243</v>
      </c>
      <c r="E457" s="44" t="s">
        <v>19</v>
      </c>
      <c r="F457" s="44" t="s">
        <v>574</v>
      </c>
      <c r="G457" s="44" t="s">
        <v>4231</v>
      </c>
      <c r="H457" s="45" t="s">
        <v>584</v>
      </c>
      <c r="I457" s="45" t="s">
        <v>579</v>
      </c>
      <c r="J457" s="45" t="s">
        <v>430</v>
      </c>
      <c r="K457" s="45" t="s">
        <v>430</v>
      </c>
      <c r="L457" s="44" t="s">
        <v>278</v>
      </c>
      <c r="M457" s="44" t="s">
        <v>626</v>
      </c>
      <c r="N457" s="46" t="s">
        <v>286</v>
      </c>
      <c r="O457" s="45" t="s">
        <v>278</v>
      </c>
      <c r="P457" s="45" t="s">
        <v>393</v>
      </c>
      <c r="Q457" s="45" t="s">
        <v>141</v>
      </c>
      <c r="R457" s="47" t="s">
        <v>140</v>
      </c>
      <c r="S457" s="38" t="s">
        <v>142</v>
      </c>
      <c r="T457" s="39">
        <v>42000</v>
      </c>
      <c r="U457" s="39">
        <v>55500</v>
      </c>
      <c r="V457" s="34"/>
      <c r="W457" s="34"/>
      <c r="X457" s="39">
        <v>55500</v>
      </c>
      <c r="Y457" s="50">
        <f>+IFERROR(X457/U457,0)</f>
        <v>1</v>
      </c>
      <c r="Z457" s="49">
        <f>+U457-X457</f>
        <v>0</v>
      </c>
      <c r="AA457" s="48"/>
      <c r="AB457" s="39">
        <v>55500</v>
      </c>
      <c r="AC457" s="49">
        <v>0</v>
      </c>
      <c r="AD457" s="39">
        <v>55500</v>
      </c>
      <c r="AE457" s="48"/>
      <c r="AF457" s="49">
        <v>33000</v>
      </c>
      <c r="AG457" s="50">
        <f>+IFERROR(AF457/U457,0)</f>
        <v>0.59459459459459463</v>
      </c>
      <c r="AH457" s="49">
        <f>+Tabla1[[#This Row],[PIM]]-Tabla1[[#This Row],[DEVENGADO2]]</f>
        <v>22500</v>
      </c>
      <c r="AI457" s="35">
        <v>0</v>
      </c>
      <c r="AJ457" s="35">
        <v>3000</v>
      </c>
      <c r="AK457" s="35">
        <v>3000</v>
      </c>
      <c r="AL457" s="35">
        <v>13500</v>
      </c>
      <c r="AM457" s="35">
        <v>4500</v>
      </c>
      <c r="AN457" s="35">
        <v>4500</v>
      </c>
      <c r="AO457" s="35">
        <v>4500</v>
      </c>
      <c r="AP457" s="35">
        <v>0</v>
      </c>
      <c r="AQ457" s="35">
        <v>4500</v>
      </c>
      <c r="AR457" s="35">
        <v>4500</v>
      </c>
      <c r="AS457" s="35">
        <v>4500</v>
      </c>
      <c r="AT457" s="35">
        <v>4500</v>
      </c>
      <c r="AU457" s="35">
        <v>4500</v>
      </c>
      <c r="AV457" s="41">
        <f t="shared" si="23"/>
        <v>55500</v>
      </c>
      <c r="AW457" s="41">
        <f>+U457-AV457</f>
        <v>0</v>
      </c>
    </row>
    <row r="458" spans="1:49" x14ac:dyDescent="0.3">
      <c r="A458" s="42" t="s">
        <v>3</v>
      </c>
      <c r="B458" s="43" t="s">
        <v>0</v>
      </c>
      <c r="C458" s="44" t="s">
        <v>423</v>
      </c>
      <c r="D458" s="45" t="s">
        <v>243</v>
      </c>
      <c r="E458" s="44" t="s">
        <v>19</v>
      </c>
      <c r="F458" s="44" t="s">
        <v>574</v>
      </c>
      <c r="G458" s="44" t="s">
        <v>4231</v>
      </c>
      <c r="H458" s="45" t="s">
        <v>170</v>
      </c>
      <c r="I458" s="45" t="s">
        <v>579</v>
      </c>
      <c r="J458" s="45" t="s">
        <v>430</v>
      </c>
      <c r="K458" s="45" t="s">
        <v>430</v>
      </c>
      <c r="L458" s="44" t="s">
        <v>278</v>
      </c>
      <c r="M458" s="44" t="s">
        <v>626</v>
      </c>
      <c r="N458" s="46" t="s">
        <v>286</v>
      </c>
      <c r="O458" s="45" t="s">
        <v>278</v>
      </c>
      <c r="P458" s="45" t="s">
        <v>393</v>
      </c>
      <c r="Q458" s="45" t="s">
        <v>172</v>
      </c>
      <c r="R458" s="47" t="s">
        <v>171</v>
      </c>
      <c r="S458" s="38" t="s">
        <v>173</v>
      </c>
      <c r="T458" s="39">
        <v>0</v>
      </c>
      <c r="U458" s="39">
        <v>1300</v>
      </c>
      <c r="V458" s="34"/>
      <c r="W458" s="34"/>
      <c r="X458" s="39">
        <v>0</v>
      </c>
      <c r="Y458" s="50">
        <f>+IFERROR(X458/U458,0)</f>
        <v>0</v>
      </c>
      <c r="Z458" s="49">
        <f>+U458-X458</f>
        <v>1300</v>
      </c>
      <c r="AA458" s="48"/>
      <c r="AB458" s="39">
        <v>0</v>
      </c>
      <c r="AC458" s="49">
        <v>1300</v>
      </c>
      <c r="AD458" s="39">
        <v>0</v>
      </c>
      <c r="AE458" s="48"/>
      <c r="AF458" s="49">
        <v>0</v>
      </c>
      <c r="AG458" s="50">
        <f>+IFERROR(AF458/U458,0)</f>
        <v>0</v>
      </c>
      <c r="AH458" s="49">
        <f>+Tabla1[[#This Row],[PIM]]-Tabla1[[#This Row],[DEVENGADO2]]</f>
        <v>1300</v>
      </c>
      <c r="AI458" s="35">
        <v>0</v>
      </c>
      <c r="AJ458" s="35">
        <v>0</v>
      </c>
      <c r="AK458" s="35">
        <v>0</v>
      </c>
      <c r="AL458" s="35">
        <v>0</v>
      </c>
      <c r="AM458" s="35">
        <v>0</v>
      </c>
      <c r="AN458" s="35">
        <v>0</v>
      </c>
      <c r="AO458" s="35">
        <v>0</v>
      </c>
      <c r="AP458" s="35">
        <v>0</v>
      </c>
      <c r="AQ458" s="35">
        <v>0</v>
      </c>
      <c r="AR458" s="35">
        <v>0</v>
      </c>
      <c r="AS458" s="35">
        <v>0</v>
      </c>
      <c r="AT458" s="35">
        <v>0</v>
      </c>
      <c r="AU458" s="35">
        <v>1300</v>
      </c>
      <c r="AV458" s="41">
        <f t="shared" si="23"/>
        <v>1300</v>
      </c>
      <c r="AW458" s="41">
        <f>+U458-AV458</f>
        <v>0</v>
      </c>
    </row>
    <row r="459" spans="1:49" x14ac:dyDescent="0.3">
      <c r="A459" s="42" t="s">
        <v>3</v>
      </c>
      <c r="B459" s="43" t="s">
        <v>0</v>
      </c>
      <c r="C459" s="44" t="s">
        <v>423</v>
      </c>
      <c r="D459" s="45" t="s">
        <v>243</v>
      </c>
      <c r="E459" s="44" t="s">
        <v>19</v>
      </c>
      <c r="F459" s="44" t="s">
        <v>574</v>
      </c>
      <c r="G459" s="44" t="s">
        <v>4231</v>
      </c>
      <c r="H459" s="45" t="s">
        <v>178</v>
      </c>
      <c r="I459" s="45" t="s">
        <v>269</v>
      </c>
      <c r="J459" s="45" t="s">
        <v>430</v>
      </c>
      <c r="K459" s="45" t="s">
        <v>430</v>
      </c>
      <c r="L459" s="44" t="s">
        <v>278</v>
      </c>
      <c r="M459" s="44" t="s">
        <v>626</v>
      </c>
      <c r="N459" s="46" t="s">
        <v>286</v>
      </c>
      <c r="O459" s="45" t="s">
        <v>278</v>
      </c>
      <c r="P459" s="45" t="s">
        <v>393</v>
      </c>
      <c r="Q459" s="45" t="s">
        <v>177</v>
      </c>
      <c r="R459" s="47" t="s">
        <v>28</v>
      </c>
      <c r="S459" s="38" t="s">
        <v>178</v>
      </c>
      <c r="T459" s="39">
        <v>66800</v>
      </c>
      <c r="U459" s="39">
        <v>73300</v>
      </c>
      <c r="V459" s="34"/>
      <c r="W459" s="34"/>
      <c r="X459" s="39">
        <v>46250</v>
      </c>
      <c r="Y459" s="50">
        <f>+IFERROR(X459/U459,0)</f>
        <v>0.63096862210095495</v>
      </c>
      <c r="Z459" s="49">
        <f>+U459-X459</f>
        <v>27050</v>
      </c>
      <c r="AA459" s="48"/>
      <c r="AB459" s="39">
        <v>46250</v>
      </c>
      <c r="AC459" s="49">
        <v>27050</v>
      </c>
      <c r="AD459" s="39">
        <v>45709</v>
      </c>
      <c r="AE459" s="48"/>
      <c r="AF459" s="49">
        <v>31009</v>
      </c>
      <c r="AG459" s="50">
        <f>+IFERROR(AF459/U459,0)</f>
        <v>0.42304229195088677</v>
      </c>
      <c r="AH459" s="49">
        <f>+Tabla1[[#This Row],[PIM]]-Tabla1[[#This Row],[DEVENGADO2]]</f>
        <v>42291</v>
      </c>
      <c r="AI459" s="35">
        <v>1000</v>
      </c>
      <c r="AJ459" s="35">
        <v>0</v>
      </c>
      <c r="AK459" s="35">
        <v>4680</v>
      </c>
      <c r="AL459" s="35">
        <v>7338</v>
      </c>
      <c r="AM459" s="35">
        <v>7053</v>
      </c>
      <c r="AN459" s="35">
        <v>5230</v>
      </c>
      <c r="AO459" s="35">
        <v>5708</v>
      </c>
      <c r="AP459" s="35">
        <v>0</v>
      </c>
      <c r="AQ459" s="35">
        <v>5400</v>
      </c>
      <c r="AR459" s="35">
        <v>5400</v>
      </c>
      <c r="AS459" s="35">
        <v>5400</v>
      </c>
      <c r="AT459" s="35">
        <v>5400</v>
      </c>
      <c r="AU459" s="35">
        <v>20691</v>
      </c>
      <c r="AV459" s="41">
        <f t="shared" si="23"/>
        <v>73300</v>
      </c>
      <c r="AW459" s="41">
        <f>+U459-AV459</f>
        <v>0</v>
      </c>
    </row>
    <row r="460" spans="1:49" x14ac:dyDescent="0.3">
      <c r="A460" s="42" t="s">
        <v>3</v>
      </c>
      <c r="B460" s="43" t="s">
        <v>0</v>
      </c>
      <c r="C460" s="44" t="s">
        <v>423</v>
      </c>
      <c r="D460" s="45" t="s">
        <v>243</v>
      </c>
      <c r="E460" s="44" t="s">
        <v>19</v>
      </c>
      <c r="F460" s="44" t="s">
        <v>574</v>
      </c>
      <c r="G460" s="44" t="s">
        <v>4231</v>
      </c>
      <c r="H460" s="45" t="s">
        <v>422</v>
      </c>
      <c r="I460" s="45" t="s">
        <v>579</v>
      </c>
      <c r="J460" s="45" t="s">
        <v>430</v>
      </c>
      <c r="K460" s="45" t="s">
        <v>430</v>
      </c>
      <c r="L460" s="44" t="s">
        <v>278</v>
      </c>
      <c r="M460" s="44" t="s">
        <v>626</v>
      </c>
      <c r="N460" s="46" t="s">
        <v>286</v>
      </c>
      <c r="O460" s="45" t="s">
        <v>278</v>
      </c>
      <c r="P460" s="45" t="s">
        <v>393</v>
      </c>
      <c r="Q460" s="45" t="s">
        <v>585</v>
      </c>
      <c r="R460" s="47" t="s">
        <v>200</v>
      </c>
      <c r="S460" s="38" t="s">
        <v>586</v>
      </c>
      <c r="T460" s="39">
        <v>22500</v>
      </c>
      <c r="U460" s="39">
        <v>16671</v>
      </c>
      <c r="V460" s="34"/>
      <c r="W460" s="34"/>
      <c r="X460" s="39">
        <v>16670.849999999999</v>
      </c>
      <c r="Y460" s="50">
        <f>+IFERROR(X460/U460,0)</f>
        <v>0.99999100233939164</v>
      </c>
      <c r="Z460" s="49">
        <f>+U460-X460</f>
        <v>0.15000000000145519</v>
      </c>
      <c r="AA460" s="48"/>
      <c r="AB460" s="39">
        <v>16670.849999999999</v>
      </c>
      <c r="AC460" s="49">
        <v>0.15000000000145519</v>
      </c>
      <c r="AD460" s="39">
        <v>16670.849999999999</v>
      </c>
      <c r="AE460" s="48"/>
      <c r="AF460" s="49">
        <v>11670.85</v>
      </c>
      <c r="AG460" s="50">
        <f>+IFERROR(AF460/U460,0)</f>
        <v>0.70006898206466317</v>
      </c>
      <c r="AH460" s="49">
        <f>+Tabla1[[#This Row],[PIM]]-Tabla1[[#This Row],[DEVENGADO2]]</f>
        <v>5000.1499999999996</v>
      </c>
      <c r="AI460" s="35">
        <v>0</v>
      </c>
      <c r="AJ460" s="35">
        <v>1700.85</v>
      </c>
      <c r="AK460" s="35">
        <v>0</v>
      </c>
      <c r="AL460" s="35">
        <v>2490</v>
      </c>
      <c r="AM460" s="35">
        <v>4980</v>
      </c>
      <c r="AN460" s="35">
        <v>0</v>
      </c>
      <c r="AO460" s="35">
        <v>2500</v>
      </c>
      <c r="AP460" s="35">
        <v>0</v>
      </c>
      <c r="AQ460" s="35">
        <v>0</v>
      </c>
      <c r="AR460" s="35">
        <v>5000.1499999999996</v>
      </c>
      <c r="AS460" s="35">
        <v>0</v>
      </c>
      <c r="AT460" s="35">
        <v>0</v>
      </c>
      <c r="AU460" s="35">
        <v>0</v>
      </c>
      <c r="AV460" s="41">
        <f t="shared" si="23"/>
        <v>16671</v>
      </c>
      <c r="AW460" s="41">
        <f>+U460-AV460</f>
        <v>0</v>
      </c>
    </row>
    <row r="461" spans="1:49" x14ac:dyDescent="0.3">
      <c r="A461" s="42" t="s">
        <v>3</v>
      </c>
      <c r="B461" s="43" t="s">
        <v>0</v>
      </c>
      <c r="C461" s="44" t="s">
        <v>423</v>
      </c>
      <c r="D461" s="45" t="s">
        <v>243</v>
      </c>
      <c r="E461" s="44" t="s">
        <v>19</v>
      </c>
      <c r="F461" s="44" t="s">
        <v>574</v>
      </c>
      <c r="G461" s="44" t="s">
        <v>4233</v>
      </c>
      <c r="H461" s="45" t="s">
        <v>4</v>
      </c>
      <c r="I461" s="45" t="s">
        <v>269</v>
      </c>
      <c r="J461" s="45" t="s">
        <v>430</v>
      </c>
      <c r="K461" s="45" t="s">
        <v>430</v>
      </c>
      <c r="L461" s="44" t="s">
        <v>443</v>
      </c>
      <c r="M461" s="44" t="s">
        <v>627</v>
      </c>
      <c r="N461" s="46" t="s">
        <v>289</v>
      </c>
      <c r="O461" s="45" t="s">
        <v>443</v>
      </c>
      <c r="P461" s="45" t="s">
        <v>397</v>
      </c>
      <c r="Q461" s="45" t="s">
        <v>415</v>
      </c>
      <c r="R461" s="47" t="s">
        <v>526</v>
      </c>
      <c r="S461" s="38" t="s">
        <v>575</v>
      </c>
      <c r="T461" s="39">
        <v>1200</v>
      </c>
      <c r="U461" s="39">
        <v>1200</v>
      </c>
      <c r="V461" s="34"/>
      <c r="W461" s="34"/>
      <c r="X461" s="39">
        <v>1200</v>
      </c>
      <c r="Y461" s="50">
        <f>+IFERROR(X461/U461,0)</f>
        <v>1</v>
      </c>
      <c r="Z461" s="49">
        <f>+U461-X461</f>
        <v>0</v>
      </c>
      <c r="AA461" s="48"/>
      <c r="AB461" s="39">
        <v>1200</v>
      </c>
      <c r="AC461" s="49">
        <v>0</v>
      </c>
      <c r="AD461" s="39">
        <v>0</v>
      </c>
      <c r="AE461" s="48"/>
      <c r="AF461" s="49">
        <v>0</v>
      </c>
      <c r="AG461" s="50">
        <f>+IFERROR(AF461/U461,0)</f>
        <v>0</v>
      </c>
      <c r="AH461" s="49">
        <f>+Tabla1[[#This Row],[PIM]]-Tabla1[[#This Row],[DEVENGADO2]]</f>
        <v>1200</v>
      </c>
      <c r="AI461" s="35">
        <v>0</v>
      </c>
      <c r="AJ461" s="35">
        <v>0</v>
      </c>
      <c r="AK461" s="35">
        <v>0</v>
      </c>
      <c r="AL461" s="35">
        <v>0</v>
      </c>
      <c r="AM461" s="35">
        <v>0</v>
      </c>
      <c r="AN461" s="35">
        <v>0</v>
      </c>
      <c r="AO461" s="35">
        <v>0</v>
      </c>
      <c r="AP461" s="35">
        <v>600</v>
      </c>
      <c r="AQ461" s="35">
        <v>0</v>
      </c>
      <c r="AR461" s="35">
        <v>0</v>
      </c>
      <c r="AS461" s="35">
        <v>0</v>
      </c>
      <c r="AT461" s="35">
        <v>0</v>
      </c>
      <c r="AU461" s="35">
        <v>600</v>
      </c>
      <c r="AV461" s="41">
        <f t="shared" si="23"/>
        <v>1200</v>
      </c>
      <c r="AW461" s="41">
        <f>+U461-AV461</f>
        <v>0</v>
      </c>
    </row>
    <row r="462" spans="1:49" x14ac:dyDescent="0.3">
      <c r="A462" s="42" t="s">
        <v>3</v>
      </c>
      <c r="B462" s="43" t="s">
        <v>0</v>
      </c>
      <c r="C462" s="44" t="s">
        <v>423</v>
      </c>
      <c r="D462" s="45" t="s">
        <v>243</v>
      </c>
      <c r="E462" s="44" t="s">
        <v>19</v>
      </c>
      <c r="F462" s="44" t="s">
        <v>574</v>
      </c>
      <c r="G462" s="44" t="s">
        <v>4233</v>
      </c>
      <c r="H462" s="45" t="s">
        <v>4</v>
      </c>
      <c r="I462" s="45" t="s">
        <v>269</v>
      </c>
      <c r="J462" s="45" t="s">
        <v>430</v>
      </c>
      <c r="K462" s="45" t="s">
        <v>430</v>
      </c>
      <c r="L462" s="44" t="s">
        <v>443</v>
      </c>
      <c r="M462" s="44" t="s">
        <v>627</v>
      </c>
      <c r="N462" s="46" t="s">
        <v>289</v>
      </c>
      <c r="O462" s="45" t="s">
        <v>443</v>
      </c>
      <c r="P462" s="45" t="s">
        <v>397</v>
      </c>
      <c r="Q462" s="45" t="s">
        <v>416</v>
      </c>
      <c r="R462" s="47" t="s">
        <v>528</v>
      </c>
      <c r="S462" s="38" t="s">
        <v>576</v>
      </c>
      <c r="T462" s="39">
        <v>62740</v>
      </c>
      <c r="U462" s="39">
        <v>65130</v>
      </c>
      <c r="V462" s="34"/>
      <c r="W462" s="34"/>
      <c r="X462" s="39">
        <v>65130</v>
      </c>
      <c r="Y462" s="50">
        <f>+IFERROR(X462/U462,0)</f>
        <v>1</v>
      </c>
      <c r="Z462" s="49">
        <f>+U462-X462</f>
        <v>0</v>
      </c>
      <c r="AA462" s="48"/>
      <c r="AB462" s="39">
        <v>65130</v>
      </c>
      <c r="AC462" s="49">
        <v>0</v>
      </c>
      <c r="AD462" s="39">
        <v>37984.26</v>
      </c>
      <c r="AE462" s="48"/>
      <c r="AF462" s="49">
        <v>37984.26</v>
      </c>
      <c r="AG462" s="50">
        <f>+IFERROR(AF462/U462,0)</f>
        <v>0.58320681713496092</v>
      </c>
      <c r="AH462" s="49">
        <f>+Tabla1[[#This Row],[PIM]]-Tabla1[[#This Row],[DEVENGADO2]]</f>
        <v>27145.739999999998</v>
      </c>
      <c r="AI462" s="35">
        <v>5417.02</v>
      </c>
      <c r="AJ462" s="35">
        <v>5428.38</v>
      </c>
      <c r="AK462" s="35">
        <v>5428.38</v>
      </c>
      <c r="AL462" s="35">
        <v>5428.38</v>
      </c>
      <c r="AM462" s="35">
        <v>5427.39</v>
      </c>
      <c r="AN462" s="35">
        <v>5428.38</v>
      </c>
      <c r="AO462" s="35">
        <v>5426.33</v>
      </c>
      <c r="AP462" s="35">
        <v>0</v>
      </c>
      <c r="AQ462" s="35">
        <v>5228.38</v>
      </c>
      <c r="AR462" s="35">
        <v>5228.38</v>
      </c>
      <c r="AS462" s="35">
        <v>5228.38</v>
      </c>
      <c r="AT462" s="35">
        <v>5228.38</v>
      </c>
      <c r="AU462" s="35">
        <v>6232.2200000000084</v>
      </c>
      <c r="AV462" s="41">
        <f t="shared" si="23"/>
        <v>65130</v>
      </c>
      <c r="AW462" s="41">
        <f>+U462-AV462</f>
        <v>0</v>
      </c>
    </row>
    <row r="463" spans="1:49" x14ac:dyDescent="0.3">
      <c r="A463" s="42" t="s">
        <v>3</v>
      </c>
      <c r="B463" s="43" t="s">
        <v>0</v>
      </c>
      <c r="C463" s="44" t="s">
        <v>423</v>
      </c>
      <c r="D463" s="45" t="s">
        <v>243</v>
      </c>
      <c r="E463" s="44" t="s">
        <v>19</v>
      </c>
      <c r="F463" s="44" t="s">
        <v>574</v>
      </c>
      <c r="G463" s="44" t="s">
        <v>4233</v>
      </c>
      <c r="H463" s="45" t="s">
        <v>4</v>
      </c>
      <c r="I463" s="45" t="s">
        <v>269</v>
      </c>
      <c r="J463" s="45" t="s">
        <v>430</v>
      </c>
      <c r="K463" s="45" t="s">
        <v>430</v>
      </c>
      <c r="L463" s="44" t="s">
        <v>443</v>
      </c>
      <c r="M463" s="44" t="s">
        <v>627</v>
      </c>
      <c r="N463" s="46" t="s">
        <v>289</v>
      </c>
      <c r="O463" s="45" t="s">
        <v>443</v>
      </c>
      <c r="P463" s="45" t="s">
        <v>397</v>
      </c>
      <c r="Q463" s="45" t="s">
        <v>419</v>
      </c>
      <c r="R463" s="47" t="s">
        <v>529</v>
      </c>
      <c r="S463" s="38" t="s">
        <v>577</v>
      </c>
      <c r="T463" s="39">
        <v>5520</v>
      </c>
      <c r="U463" s="39">
        <v>5346</v>
      </c>
      <c r="V463" s="34"/>
      <c r="W463" s="34"/>
      <c r="X463" s="39">
        <v>5346</v>
      </c>
      <c r="Y463" s="50">
        <f>+IFERROR(X463/U463,0)</f>
        <v>1</v>
      </c>
      <c r="Z463" s="49">
        <f>+U463-X463</f>
        <v>0</v>
      </c>
      <c r="AA463" s="48"/>
      <c r="AB463" s="39">
        <v>5346</v>
      </c>
      <c r="AC463" s="49">
        <v>0</v>
      </c>
      <c r="AD463" s="39">
        <v>3118.5</v>
      </c>
      <c r="AE463" s="48"/>
      <c r="AF463" s="49">
        <v>3118.5</v>
      </c>
      <c r="AG463" s="50">
        <f>+IFERROR(AF463/U463,0)</f>
        <v>0.58333333333333337</v>
      </c>
      <c r="AH463" s="49">
        <f>+Tabla1[[#This Row],[PIM]]-Tabla1[[#This Row],[DEVENGADO2]]</f>
        <v>2227.5</v>
      </c>
      <c r="AI463" s="35">
        <v>445.5</v>
      </c>
      <c r="AJ463" s="35">
        <v>445.5</v>
      </c>
      <c r="AK463" s="35">
        <v>445.5</v>
      </c>
      <c r="AL463" s="35">
        <v>445.5</v>
      </c>
      <c r="AM463" s="35">
        <v>445.5</v>
      </c>
      <c r="AN463" s="35">
        <v>445.5</v>
      </c>
      <c r="AO463" s="35">
        <v>445.5</v>
      </c>
      <c r="AP463" s="35">
        <v>0</v>
      </c>
      <c r="AQ463" s="35">
        <v>460</v>
      </c>
      <c r="AR463" s="35">
        <v>460</v>
      </c>
      <c r="AS463" s="35">
        <v>460</v>
      </c>
      <c r="AT463" s="35">
        <v>460</v>
      </c>
      <c r="AU463" s="35">
        <v>387.5</v>
      </c>
      <c r="AV463" s="41">
        <f t="shared" si="23"/>
        <v>5346</v>
      </c>
      <c r="AW463" s="41">
        <f>+U463-AV463</f>
        <v>0</v>
      </c>
    </row>
    <row r="464" spans="1:49" x14ac:dyDescent="0.3">
      <c r="A464" s="42" t="s">
        <v>3</v>
      </c>
      <c r="B464" s="43" t="s">
        <v>0</v>
      </c>
      <c r="C464" s="44" t="s">
        <v>423</v>
      </c>
      <c r="D464" s="45" t="s">
        <v>243</v>
      </c>
      <c r="E464" s="44" t="s">
        <v>19</v>
      </c>
      <c r="F464" s="44" t="s">
        <v>574</v>
      </c>
      <c r="G464" s="44" t="s">
        <v>4233</v>
      </c>
      <c r="H464" s="45" t="s">
        <v>578</v>
      </c>
      <c r="I464" s="45" t="s">
        <v>579</v>
      </c>
      <c r="J464" s="45" t="s">
        <v>430</v>
      </c>
      <c r="K464" s="45" t="s">
        <v>430</v>
      </c>
      <c r="L464" s="44" t="s">
        <v>443</v>
      </c>
      <c r="M464" s="44" t="s">
        <v>627</v>
      </c>
      <c r="N464" s="46" t="s">
        <v>289</v>
      </c>
      <c r="O464" s="45" t="s">
        <v>443</v>
      </c>
      <c r="P464" s="45" t="s">
        <v>393</v>
      </c>
      <c r="Q464" s="45" t="s">
        <v>49</v>
      </c>
      <c r="R464" s="47" t="s">
        <v>48</v>
      </c>
      <c r="S464" s="38" t="s">
        <v>50</v>
      </c>
      <c r="T464" s="39">
        <v>10000</v>
      </c>
      <c r="U464" s="39">
        <v>5916</v>
      </c>
      <c r="V464" s="34"/>
      <c r="W464" s="34"/>
      <c r="X464" s="39">
        <v>5915.66</v>
      </c>
      <c r="Y464" s="50">
        <f>+IFERROR(X464/U464,0)</f>
        <v>0.99994252873563216</v>
      </c>
      <c r="Z464" s="49">
        <f>+U464-X464</f>
        <v>0.34000000000014552</v>
      </c>
      <c r="AA464" s="48"/>
      <c r="AB464" s="39">
        <v>5915.66</v>
      </c>
      <c r="AC464" s="49">
        <v>0.34000000000014552</v>
      </c>
      <c r="AD464" s="39">
        <v>957.7</v>
      </c>
      <c r="AE464" s="48"/>
      <c r="AF464" s="49">
        <v>957.7</v>
      </c>
      <c r="AG464" s="50">
        <f>+IFERROR(AF464/U464,0)</f>
        <v>0.16188302907369845</v>
      </c>
      <c r="AH464" s="49">
        <f>+Tabla1[[#This Row],[PIM]]-Tabla1[[#This Row],[DEVENGADO2]]</f>
        <v>4958.3</v>
      </c>
      <c r="AI464" s="35">
        <v>0</v>
      </c>
      <c r="AJ464" s="35">
        <v>0</v>
      </c>
      <c r="AK464" s="35">
        <v>0</v>
      </c>
      <c r="AL464" s="35">
        <v>162.80000000000001</v>
      </c>
      <c r="AM464" s="35">
        <v>0</v>
      </c>
      <c r="AN464" s="35">
        <v>0</v>
      </c>
      <c r="AO464" s="35">
        <v>794.9</v>
      </c>
      <c r="AP464" s="35">
        <v>0</v>
      </c>
      <c r="AQ464" s="35">
        <v>0</v>
      </c>
      <c r="AR464" s="35">
        <v>1950</v>
      </c>
      <c r="AS464" s="35">
        <v>0</v>
      </c>
      <c r="AT464" s="35">
        <v>1603.1999999999998</v>
      </c>
      <c r="AU464" s="35">
        <v>1405.1000000000004</v>
      </c>
      <c r="AV464" s="41">
        <f t="shared" si="23"/>
        <v>5916</v>
      </c>
      <c r="AW464" s="41">
        <f>+U464-AV464</f>
        <v>0</v>
      </c>
    </row>
    <row r="465" spans="1:49" x14ac:dyDescent="0.3">
      <c r="A465" s="42" t="s">
        <v>3</v>
      </c>
      <c r="B465" s="43" t="s">
        <v>0</v>
      </c>
      <c r="C465" s="44" t="s">
        <v>423</v>
      </c>
      <c r="D465" s="45" t="s">
        <v>243</v>
      </c>
      <c r="E465" s="44" t="s">
        <v>19</v>
      </c>
      <c r="F465" s="44" t="s">
        <v>574</v>
      </c>
      <c r="G465" s="44" t="s">
        <v>4233</v>
      </c>
      <c r="H465" s="45" t="s">
        <v>91</v>
      </c>
      <c r="I465" s="45" t="s">
        <v>579</v>
      </c>
      <c r="J465" s="45" t="s">
        <v>430</v>
      </c>
      <c r="K465" s="45" t="s">
        <v>430</v>
      </c>
      <c r="L465" s="44" t="s">
        <v>443</v>
      </c>
      <c r="M465" s="44" t="s">
        <v>627</v>
      </c>
      <c r="N465" s="46" t="s">
        <v>289</v>
      </c>
      <c r="O465" s="45" t="s">
        <v>443</v>
      </c>
      <c r="P465" s="45" t="s">
        <v>393</v>
      </c>
      <c r="Q465" s="45" t="s">
        <v>67</v>
      </c>
      <c r="R465" s="47" t="s">
        <v>24</v>
      </c>
      <c r="S465" s="38" t="s">
        <v>66</v>
      </c>
      <c r="T465" s="132">
        <v>0</v>
      </c>
      <c r="U465" s="132">
        <v>2900</v>
      </c>
      <c r="V465" s="34"/>
      <c r="W465" s="34"/>
      <c r="X465" s="39">
        <v>2900</v>
      </c>
      <c r="Y465" s="50">
        <f>+IFERROR(X465/U465,0)</f>
        <v>1</v>
      </c>
      <c r="Z465" s="49">
        <f>+U465-X465</f>
        <v>0</v>
      </c>
      <c r="AA465" s="48"/>
      <c r="AB465" s="39">
        <v>2900</v>
      </c>
      <c r="AC465" s="49">
        <v>0</v>
      </c>
      <c r="AD465" s="39">
        <v>982.7299999999999</v>
      </c>
      <c r="AE465" s="48"/>
      <c r="AF465" s="49">
        <v>982.7299999999999</v>
      </c>
      <c r="AG465" s="50">
        <f>+IFERROR(AF465/U465,0)</f>
        <v>0.3388724137931034</v>
      </c>
      <c r="AH465" s="49">
        <f>+Tabla1[[#This Row],[PIM]]-Tabla1[[#This Row],[DEVENGADO2]]</f>
        <v>1917.27</v>
      </c>
      <c r="AI465" s="35">
        <v>500</v>
      </c>
      <c r="AJ465" s="35">
        <v>0</v>
      </c>
      <c r="AK465" s="35">
        <v>255.4</v>
      </c>
      <c r="AL465" s="35">
        <v>115.51</v>
      </c>
      <c r="AM465" s="35">
        <v>0</v>
      </c>
      <c r="AN465" s="35">
        <v>50.02</v>
      </c>
      <c r="AO465" s="35">
        <v>61.8</v>
      </c>
      <c r="AP465" s="35">
        <v>263.63636363636363</v>
      </c>
      <c r="AQ465" s="35">
        <v>263.63636363636363</v>
      </c>
      <c r="AR465" s="35">
        <v>263.63636363636363</v>
      </c>
      <c r="AS465" s="35">
        <v>50</v>
      </c>
      <c r="AT465" s="35">
        <v>50</v>
      </c>
      <c r="AU465" s="35">
        <v>1026.3609090909094</v>
      </c>
      <c r="AV465" s="41">
        <f t="shared" si="23"/>
        <v>2900</v>
      </c>
      <c r="AW465" s="41">
        <f>+U465-AV465</f>
        <v>0</v>
      </c>
    </row>
    <row r="466" spans="1:49" x14ac:dyDescent="0.3">
      <c r="A466" s="42" t="s">
        <v>3</v>
      </c>
      <c r="B466" s="43" t="s">
        <v>0</v>
      </c>
      <c r="C466" s="44" t="s">
        <v>423</v>
      </c>
      <c r="D466" s="45" t="s">
        <v>243</v>
      </c>
      <c r="E466" s="44" t="s">
        <v>19</v>
      </c>
      <c r="F466" s="44" t="s">
        <v>574</v>
      </c>
      <c r="G466" s="44" t="s">
        <v>4233</v>
      </c>
      <c r="H466" s="45" t="s">
        <v>91</v>
      </c>
      <c r="I466" s="45" t="s">
        <v>579</v>
      </c>
      <c r="J466" s="45" t="s">
        <v>430</v>
      </c>
      <c r="K466" s="45" t="s">
        <v>430</v>
      </c>
      <c r="L466" s="44" t="s">
        <v>443</v>
      </c>
      <c r="M466" s="44" t="s">
        <v>627</v>
      </c>
      <c r="N466" s="46" t="s">
        <v>289</v>
      </c>
      <c r="O466" s="45" t="s">
        <v>443</v>
      </c>
      <c r="P466" s="45" t="s">
        <v>393</v>
      </c>
      <c r="Q466" s="45" t="s">
        <v>69</v>
      </c>
      <c r="R466" s="47" t="s">
        <v>68</v>
      </c>
      <c r="S466" s="38" t="s">
        <v>70</v>
      </c>
      <c r="T466" s="132">
        <v>800</v>
      </c>
      <c r="U466" s="132">
        <v>0</v>
      </c>
      <c r="V466" s="34"/>
      <c r="W466" s="34"/>
      <c r="X466" s="39">
        <v>0</v>
      </c>
      <c r="Y466" s="50">
        <f>+IFERROR(X466/U466,0)</f>
        <v>0</v>
      </c>
      <c r="Z466" s="49">
        <f>+U466-X466</f>
        <v>0</v>
      </c>
      <c r="AA466" s="48"/>
      <c r="AB466" s="39">
        <v>0</v>
      </c>
      <c r="AC466" s="49">
        <v>0</v>
      </c>
      <c r="AD466" s="39">
        <v>0</v>
      </c>
      <c r="AE466" s="48"/>
      <c r="AF466" s="49">
        <v>0</v>
      </c>
      <c r="AG466" s="50">
        <f>+IFERROR(AF466/U466,0)</f>
        <v>0</v>
      </c>
      <c r="AH466" s="49">
        <f>+Tabla1[[#This Row],[PIM]]-Tabla1[[#This Row],[DEVENGADO2]]</f>
        <v>0</v>
      </c>
      <c r="AI466" s="35">
        <v>0</v>
      </c>
      <c r="AJ466" s="35">
        <v>0</v>
      </c>
      <c r="AK466" s="35">
        <v>0</v>
      </c>
      <c r="AL466" s="35">
        <v>0</v>
      </c>
      <c r="AM466" s="35">
        <v>0</v>
      </c>
      <c r="AN466" s="35">
        <v>0</v>
      </c>
      <c r="AO466" s="35">
        <v>0</v>
      </c>
      <c r="AP466" s="35">
        <v>0</v>
      </c>
      <c r="AQ466" s="35">
        <v>0</v>
      </c>
      <c r="AR466" s="35">
        <v>0</v>
      </c>
      <c r="AS466" s="35">
        <v>0</v>
      </c>
      <c r="AT466" s="35">
        <v>0</v>
      </c>
      <c r="AU466" s="35">
        <v>0</v>
      </c>
      <c r="AV466" s="41">
        <f t="shared" si="23"/>
        <v>0</v>
      </c>
      <c r="AW466" s="41">
        <f>+U466-AV466</f>
        <v>0</v>
      </c>
    </row>
    <row r="467" spans="1:49" x14ac:dyDescent="0.3">
      <c r="A467" s="42" t="s">
        <v>3</v>
      </c>
      <c r="B467" s="43" t="s">
        <v>0</v>
      </c>
      <c r="C467" s="44" t="s">
        <v>423</v>
      </c>
      <c r="D467" s="45" t="s">
        <v>243</v>
      </c>
      <c r="E467" s="44" t="s">
        <v>19</v>
      </c>
      <c r="F467" s="44" t="s">
        <v>574</v>
      </c>
      <c r="G467" s="44" t="s">
        <v>4233</v>
      </c>
      <c r="H467" s="45" t="s">
        <v>580</v>
      </c>
      <c r="I467" s="45" t="s">
        <v>579</v>
      </c>
      <c r="J467" s="45" t="s">
        <v>430</v>
      </c>
      <c r="K467" s="45" t="s">
        <v>430</v>
      </c>
      <c r="L467" s="44" t="s">
        <v>443</v>
      </c>
      <c r="M467" s="44" t="s">
        <v>627</v>
      </c>
      <c r="N467" s="46" t="s">
        <v>289</v>
      </c>
      <c r="O467" s="45" t="s">
        <v>443</v>
      </c>
      <c r="P467" s="45" t="s">
        <v>393</v>
      </c>
      <c r="Q467" s="45" t="s">
        <v>95</v>
      </c>
      <c r="R467" s="47" t="s">
        <v>25</v>
      </c>
      <c r="S467" s="38" t="s">
        <v>92</v>
      </c>
      <c r="T467" s="132">
        <v>2000</v>
      </c>
      <c r="U467" s="132">
        <v>100</v>
      </c>
      <c r="V467" s="34"/>
      <c r="W467" s="34"/>
      <c r="X467" s="39">
        <v>100</v>
      </c>
      <c r="Y467" s="50">
        <f>+IFERROR(X467/U467,0)</f>
        <v>1</v>
      </c>
      <c r="Z467" s="49">
        <f>+U467-X467</f>
        <v>0</v>
      </c>
      <c r="AA467" s="48"/>
      <c r="AB467" s="39">
        <v>100</v>
      </c>
      <c r="AC467" s="49">
        <v>0</v>
      </c>
      <c r="AD467" s="39">
        <v>0</v>
      </c>
      <c r="AE467" s="48"/>
      <c r="AF467" s="49">
        <v>0</v>
      </c>
      <c r="AG467" s="50">
        <f>+IFERROR(AF467/U467,0)</f>
        <v>0</v>
      </c>
      <c r="AH467" s="49">
        <f>+Tabla1[[#This Row],[PIM]]-Tabla1[[#This Row],[DEVENGADO2]]</f>
        <v>100</v>
      </c>
      <c r="AI467" s="35">
        <v>0</v>
      </c>
      <c r="AJ467" s="35">
        <v>0</v>
      </c>
      <c r="AK467" s="35">
        <v>0</v>
      </c>
      <c r="AL467" s="35">
        <v>0</v>
      </c>
      <c r="AM467" s="35">
        <v>0</v>
      </c>
      <c r="AN467" s="35">
        <v>0</v>
      </c>
      <c r="AO467" s="35">
        <v>0</v>
      </c>
      <c r="AP467" s="35">
        <v>0</v>
      </c>
      <c r="AQ467" s="35">
        <v>0</v>
      </c>
      <c r="AR467" s="35">
        <v>0</v>
      </c>
      <c r="AS467" s="35">
        <v>0</v>
      </c>
      <c r="AT467" s="35">
        <v>0</v>
      </c>
      <c r="AU467" s="35">
        <v>100</v>
      </c>
      <c r="AV467" s="41">
        <f t="shared" si="23"/>
        <v>100</v>
      </c>
      <c r="AW467" s="41">
        <f>+U467-AV467</f>
        <v>0</v>
      </c>
    </row>
    <row r="468" spans="1:49" x14ac:dyDescent="0.3">
      <c r="A468" s="42" t="s">
        <v>3</v>
      </c>
      <c r="B468" s="43" t="s">
        <v>0</v>
      </c>
      <c r="C468" s="44" t="s">
        <v>423</v>
      </c>
      <c r="D468" s="45" t="s">
        <v>243</v>
      </c>
      <c r="E468" s="44" t="s">
        <v>19</v>
      </c>
      <c r="F468" s="44" t="s">
        <v>574</v>
      </c>
      <c r="G468" s="44" t="s">
        <v>4233</v>
      </c>
      <c r="H468" s="45" t="s">
        <v>580</v>
      </c>
      <c r="I468" s="45" t="s">
        <v>579</v>
      </c>
      <c r="J468" s="45" t="s">
        <v>430</v>
      </c>
      <c r="K468" s="45" t="s">
        <v>430</v>
      </c>
      <c r="L468" s="44" t="s">
        <v>443</v>
      </c>
      <c r="M468" s="44" t="s">
        <v>627</v>
      </c>
      <c r="N468" s="46" t="s">
        <v>289</v>
      </c>
      <c r="O468" s="45" t="s">
        <v>443</v>
      </c>
      <c r="P468" s="45" t="s">
        <v>393</v>
      </c>
      <c r="Q468" s="45" t="s">
        <v>96</v>
      </c>
      <c r="R468" s="47" t="s">
        <v>26</v>
      </c>
      <c r="S468" s="38" t="s">
        <v>93</v>
      </c>
      <c r="T468" s="132">
        <v>0</v>
      </c>
      <c r="U468" s="132">
        <v>5000</v>
      </c>
      <c r="V468" s="34"/>
      <c r="W468" s="34"/>
      <c r="X468" s="39">
        <v>5000</v>
      </c>
      <c r="Y468" s="50">
        <f>+IFERROR(X468/U468,0)</f>
        <v>1</v>
      </c>
      <c r="Z468" s="49">
        <f>+U468-X468</f>
        <v>0</v>
      </c>
      <c r="AA468" s="48"/>
      <c r="AB468" s="39">
        <v>5000</v>
      </c>
      <c r="AC468" s="49">
        <v>0</v>
      </c>
      <c r="AD468" s="39">
        <v>798</v>
      </c>
      <c r="AE468" s="48"/>
      <c r="AF468" s="49">
        <v>798</v>
      </c>
      <c r="AG468" s="50">
        <f>+IFERROR(AF468/U468,0)</f>
        <v>0.15959999999999999</v>
      </c>
      <c r="AH468" s="49">
        <f>+Tabla1[[#This Row],[PIM]]-Tabla1[[#This Row],[DEVENGADO2]]</f>
        <v>4202</v>
      </c>
      <c r="AI468" s="35">
        <v>0</v>
      </c>
      <c r="AJ468" s="35">
        <v>0</v>
      </c>
      <c r="AK468" s="35">
        <v>0</v>
      </c>
      <c r="AL468" s="35">
        <v>0</v>
      </c>
      <c r="AM468" s="35">
        <v>0</v>
      </c>
      <c r="AN468" s="35">
        <v>40</v>
      </c>
      <c r="AO468" s="35">
        <v>758</v>
      </c>
      <c r="AP468" s="35">
        <v>0</v>
      </c>
      <c r="AQ468" s="35">
        <v>454.54545454545456</v>
      </c>
      <c r="AR468" s="35">
        <v>454.54545454545456</v>
      </c>
      <c r="AS468" s="35">
        <v>454.54545454545456</v>
      </c>
      <c r="AT468" s="35">
        <v>454.54545454545456</v>
      </c>
      <c r="AU468" s="35">
        <v>2383.818181818182</v>
      </c>
      <c r="AV468" s="41">
        <f t="shared" si="23"/>
        <v>5000</v>
      </c>
      <c r="AW468" s="41">
        <f>+U468-AV468</f>
        <v>0</v>
      </c>
    </row>
    <row r="469" spans="1:49" x14ac:dyDescent="0.3">
      <c r="A469" s="42" t="s">
        <v>3</v>
      </c>
      <c r="B469" s="43" t="s">
        <v>0</v>
      </c>
      <c r="C469" s="44" t="s">
        <v>423</v>
      </c>
      <c r="D469" s="45" t="s">
        <v>243</v>
      </c>
      <c r="E469" s="44" t="s">
        <v>19</v>
      </c>
      <c r="F469" s="44" t="s">
        <v>574</v>
      </c>
      <c r="G469" s="44" t="s">
        <v>4233</v>
      </c>
      <c r="H469" s="45" t="s">
        <v>170</v>
      </c>
      <c r="I469" s="45" t="s">
        <v>579</v>
      </c>
      <c r="J469" s="45" t="s">
        <v>430</v>
      </c>
      <c r="K469" s="45" t="s">
        <v>430</v>
      </c>
      <c r="L469" s="44" t="s">
        <v>443</v>
      </c>
      <c r="M469" s="44" t="s">
        <v>627</v>
      </c>
      <c r="N469" s="46" t="s">
        <v>289</v>
      </c>
      <c r="O469" s="45" t="s">
        <v>443</v>
      </c>
      <c r="P469" s="45" t="s">
        <v>393</v>
      </c>
      <c r="Q469" s="45" t="s">
        <v>97</v>
      </c>
      <c r="R469" s="47" t="s">
        <v>27</v>
      </c>
      <c r="S469" s="38" t="s">
        <v>94</v>
      </c>
      <c r="T469" s="132">
        <v>0</v>
      </c>
      <c r="U469" s="132">
        <v>600</v>
      </c>
      <c r="V469" s="34"/>
      <c r="W469" s="34"/>
      <c r="X469" s="39">
        <v>600</v>
      </c>
      <c r="Y469" s="50">
        <f>+IFERROR(X469/U469,0)</f>
        <v>1</v>
      </c>
      <c r="Z469" s="49">
        <f>+U469-X469</f>
        <v>0</v>
      </c>
      <c r="AA469" s="48"/>
      <c r="AB469" s="39">
        <v>600</v>
      </c>
      <c r="AC469" s="49">
        <v>0</v>
      </c>
      <c r="AD469" s="39">
        <v>77.900000000000006</v>
      </c>
      <c r="AE469" s="48"/>
      <c r="AF469" s="49">
        <v>77.900000000000006</v>
      </c>
      <c r="AG469" s="50">
        <f>+IFERROR(AF469/U469,0)</f>
        <v>0.12983333333333336</v>
      </c>
      <c r="AH469" s="49">
        <f>+Tabla1[[#This Row],[PIM]]-Tabla1[[#This Row],[DEVENGADO2]]</f>
        <v>522.1</v>
      </c>
      <c r="AI469" s="35">
        <v>0</v>
      </c>
      <c r="AJ469" s="35">
        <v>0</v>
      </c>
      <c r="AK469" s="35">
        <v>26</v>
      </c>
      <c r="AL469" s="35">
        <v>0</v>
      </c>
      <c r="AM469" s="35">
        <v>0</v>
      </c>
      <c r="AN469" s="35">
        <v>27.9</v>
      </c>
      <c r="AO469" s="35">
        <v>24</v>
      </c>
      <c r="AP469" s="35">
        <v>0</v>
      </c>
      <c r="AQ469" s="35">
        <v>54.545454545454547</v>
      </c>
      <c r="AR469" s="35">
        <v>54.545454545454547</v>
      </c>
      <c r="AS469" s="35">
        <v>54.545454545454547</v>
      </c>
      <c r="AT469" s="35">
        <v>54.545454545454547</v>
      </c>
      <c r="AU469" s="35">
        <v>303.91818181818178</v>
      </c>
      <c r="AV469" s="41">
        <f t="shared" ref="AV469" si="26">+SUM(AI469:AU469)</f>
        <v>600</v>
      </c>
      <c r="AW469" s="41">
        <f>+U469-AV469</f>
        <v>0</v>
      </c>
    </row>
    <row r="470" spans="1:49" x14ac:dyDescent="0.3">
      <c r="A470" s="42" t="s">
        <v>3</v>
      </c>
      <c r="B470" s="43" t="s">
        <v>0</v>
      </c>
      <c r="C470" s="44" t="s">
        <v>423</v>
      </c>
      <c r="D470" s="45" t="s">
        <v>243</v>
      </c>
      <c r="E470" s="44" t="s">
        <v>19</v>
      </c>
      <c r="F470" s="44" t="s">
        <v>574</v>
      </c>
      <c r="G470" s="44" t="s">
        <v>4233</v>
      </c>
      <c r="H470" s="45" t="s">
        <v>581</v>
      </c>
      <c r="I470" s="45" t="s">
        <v>269</v>
      </c>
      <c r="J470" s="45" t="s">
        <v>430</v>
      </c>
      <c r="K470" s="45" t="s">
        <v>430</v>
      </c>
      <c r="L470" s="44" t="s">
        <v>443</v>
      </c>
      <c r="M470" s="44" t="s">
        <v>627</v>
      </c>
      <c r="N470" s="46" t="s">
        <v>289</v>
      </c>
      <c r="O470" s="45" t="s">
        <v>443</v>
      </c>
      <c r="P470" s="45" t="s">
        <v>393</v>
      </c>
      <c r="Q470" s="45" t="s">
        <v>99</v>
      </c>
      <c r="R470" s="47" t="s">
        <v>98</v>
      </c>
      <c r="S470" s="38" t="s">
        <v>100</v>
      </c>
      <c r="T470" s="132">
        <v>4200</v>
      </c>
      <c r="U470" s="132">
        <v>4200</v>
      </c>
      <c r="V470" s="34"/>
      <c r="W470" s="34"/>
      <c r="X470" s="39">
        <v>4200</v>
      </c>
      <c r="Y470" s="50">
        <f>+IFERROR(X470/U470,0)</f>
        <v>1</v>
      </c>
      <c r="Z470" s="49">
        <f>+U470-X470</f>
        <v>0</v>
      </c>
      <c r="AA470" s="48"/>
      <c r="AB470" s="39">
        <v>4200</v>
      </c>
      <c r="AC470" s="49">
        <v>0</v>
      </c>
      <c r="AD470" s="39">
        <v>4200</v>
      </c>
      <c r="AE470" s="48"/>
      <c r="AF470" s="49">
        <v>1369.2</v>
      </c>
      <c r="AG470" s="50">
        <f>+IFERROR(AF470/U470,0)</f>
        <v>0.32600000000000001</v>
      </c>
      <c r="AH470" s="49">
        <f>+Tabla1[[#This Row],[PIM]]-Tabla1[[#This Row],[DEVENGADO2]]</f>
        <v>2830.8</v>
      </c>
      <c r="AI470" s="35">
        <v>239</v>
      </c>
      <c r="AJ470" s="35">
        <v>195.1</v>
      </c>
      <c r="AK470" s="35">
        <v>212</v>
      </c>
      <c r="AL470" s="35">
        <v>269.39999999999998</v>
      </c>
      <c r="AM470" s="35">
        <v>221.5</v>
      </c>
      <c r="AN470" s="35">
        <v>232.2</v>
      </c>
      <c r="AO470" s="35">
        <v>0</v>
      </c>
      <c r="AP470" s="35">
        <v>437.57142857142856</v>
      </c>
      <c r="AQ470" s="35">
        <v>437.57142857142856</v>
      </c>
      <c r="AR470" s="35">
        <v>437.57142857142856</v>
      </c>
      <c r="AS470" s="35">
        <v>437.57142857142856</v>
      </c>
      <c r="AT470" s="35">
        <v>437.57142857142856</v>
      </c>
      <c r="AU470" s="35">
        <v>642.94285714285752</v>
      </c>
      <c r="AV470" s="41">
        <f t="shared" si="23"/>
        <v>4200</v>
      </c>
      <c r="AW470" s="41">
        <f>+U470-AV470</f>
        <v>0</v>
      </c>
    </row>
    <row r="471" spans="1:49" x14ac:dyDescent="0.3">
      <c r="A471" s="42" t="s">
        <v>3</v>
      </c>
      <c r="B471" s="43" t="s">
        <v>0</v>
      </c>
      <c r="C471" s="44" t="s">
        <v>423</v>
      </c>
      <c r="D471" s="45" t="s">
        <v>243</v>
      </c>
      <c r="E471" s="44" t="s">
        <v>19</v>
      </c>
      <c r="F471" s="44" t="s">
        <v>574</v>
      </c>
      <c r="G471" s="44" t="s">
        <v>4233</v>
      </c>
      <c r="H471" s="45" t="s">
        <v>581</v>
      </c>
      <c r="I471" s="45" t="s">
        <v>269</v>
      </c>
      <c r="J471" s="45" t="s">
        <v>430</v>
      </c>
      <c r="K471" s="45" t="s">
        <v>430</v>
      </c>
      <c r="L471" s="44" t="s">
        <v>443</v>
      </c>
      <c r="M471" s="44" t="s">
        <v>627</v>
      </c>
      <c r="N471" s="46" t="s">
        <v>289</v>
      </c>
      <c r="O471" s="45" t="s">
        <v>443</v>
      </c>
      <c r="P471" s="45" t="s">
        <v>393</v>
      </c>
      <c r="Q471" s="45" t="s">
        <v>102</v>
      </c>
      <c r="R471" s="47" t="s">
        <v>101</v>
      </c>
      <c r="S471" s="38" t="s">
        <v>103</v>
      </c>
      <c r="T471" s="132">
        <v>1800</v>
      </c>
      <c r="U471" s="132">
        <v>1750</v>
      </c>
      <c r="V471" s="34"/>
      <c r="W471" s="34"/>
      <c r="X471" s="39">
        <v>1750</v>
      </c>
      <c r="Y471" s="50">
        <f>+IFERROR(X471/U471,0)</f>
        <v>1</v>
      </c>
      <c r="Z471" s="49">
        <f>+U471-X471</f>
        <v>0</v>
      </c>
      <c r="AA471" s="48"/>
      <c r="AB471" s="39">
        <v>1750</v>
      </c>
      <c r="AC471" s="49">
        <v>0</v>
      </c>
      <c r="AD471" s="39">
        <v>1750</v>
      </c>
      <c r="AE471" s="48"/>
      <c r="AF471" s="49">
        <v>436.70000000000005</v>
      </c>
      <c r="AG471" s="50">
        <f>+IFERROR(AF471/U471,0)</f>
        <v>0.24954285714285718</v>
      </c>
      <c r="AH471" s="49">
        <f>+Tabla1[[#This Row],[PIM]]-Tabla1[[#This Row],[DEVENGADO2]]</f>
        <v>1313.3</v>
      </c>
      <c r="AI471" s="35">
        <v>69.900000000000006</v>
      </c>
      <c r="AJ471" s="35">
        <v>70.2</v>
      </c>
      <c r="AK471" s="35">
        <v>79.5</v>
      </c>
      <c r="AL471" s="35">
        <v>79.5</v>
      </c>
      <c r="AM471" s="35">
        <v>68.7</v>
      </c>
      <c r="AN471" s="35">
        <v>68.900000000000006</v>
      </c>
      <c r="AO471" s="35">
        <v>0</v>
      </c>
      <c r="AP471" s="35">
        <v>197.45714285714286</v>
      </c>
      <c r="AQ471" s="35">
        <v>197.45714285714286</v>
      </c>
      <c r="AR471" s="35">
        <v>197.45714285714286</v>
      </c>
      <c r="AS471" s="35">
        <v>197.45714285714286</v>
      </c>
      <c r="AT471" s="35">
        <v>197.45714285714286</v>
      </c>
      <c r="AU471" s="35">
        <v>326.01428571428596</v>
      </c>
      <c r="AV471" s="41">
        <f t="shared" si="23"/>
        <v>1750</v>
      </c>
      <c r="AW471" s="41">
        <f>+U471-AV471</f>
        <v>0</v>
      </c>
    </row>
    <row r="472" spans="1:49" x14ac:dyDescent="0.3">
      <c r="A472" s="42" t="s">
        <v>3</v>
      </c>
      <c r="B472" s="43" t="s">
        <v>0</v>
      </c>
      <c r="C472" s="44" t="s">
        <v>423</v>
      </c>
      <c r="D472" s="45" t="s">
        <v>243</v>
      </c>
      <c r="E472" s="44" t="s">
        <v>19</v>
      </c>
      <c r="F472" s="44" t="s">
        <v>574</v>
      </c>
      <c r="G472" s="44" t="s">
        <v>4233</v>
      </c>
      <c r="H472" s="45" t="s">
        <v>581</v>
      </c>
      <c r="I472" s="45" t="s">
        <v>269</v>
      </c>
      <c r="J472" s="45" t="s">
        <v>430</v>
      </c>
      <c r="K472" s="45" t="s">
        <v>430</v>
      </c>
      <c r="L472" s="44" t="s">
        <v>443</v>
      </c>
      <c r="M472" s="44" t="s">
        <v>627</v>
      </c>
      <c r="N472" s="46" t="s">
        <v>289</v>
      </c>
      <c r="O472" s="45" t="s">
        <v>443</v>
      </c>
      <c r="P472" s="45" t="s">
        <v>393</v>
      </c>
      <c r="Q472" s="45" t="s">
        <v>111</v>
      </c>
      <c r="R472" s="47" t="s">
        <v>110</v>
      </c>
      <c r="S472" s="38" t="s">
        <v>112</v>
      </c>
      <c r="T472" s="132">
        <v>7200</v>
      </c>
      <c r="U472" s="132">
        <v>7200</v>
      </c>
      <c r="V472" s="34"/>
      <c r="W472" s="34"/>
      <c r="X472" s="39">
        <v>6924.24</v>
      </c>
      <c r="Y472" s="50">
        <f>+IFERROR(X472/U472,0)</f>
        <v>0.9617</v>
      </c>
      <c r="Z472" s="49">
        <f>+U472-X472</f>
        <v>275.76000000000022</v>
      </c>
      <c r="AA472" s="48"/>
      <c r="AB472" s="39">
        <v>6924.24</v>
      </c>
      <c r="AC472" s="49">
        <v>275.76000000000022</v>
      </c>
      <c r="AD472" s="39">
        <v>6924.24</v>
      </c>
      <c r="AE472" s="48"/>
      <c r="AF472" s="49">
        <v>3462.12</v>
      </c>
      <c r="AG472" s="50">
        <f>+IFERROR(AF472/U472,0)</f>
        <v>0.48085</v>
      </c>
      <c r="AH472" s="49">
        <f>+Tabla1[[#This Row],[PIM]]-Tabla1[[#This Row],[DEVENGADO2]]</f>
        <v>3737.88</v>
      </c>
      <c r="AI472" s="35">
        <v>0</v>
      </c>
      <c r="AJ472" s="35">
        <v>0</v>
      </c>
      <c r="AK472" s="35">
        <v>1154.04</v>
      </c>
      <c r="AL472" s="35">
        <v>577.02</v>
      </c>
      <c r="AM472" s="35">
        <v>577.02</v>
      </c>
      <c r="AN472" s="35">
        <v>577.02</v>
      </c>
      <c r="AO472" s="35">
        <v>577.02</v>
      </c>
      <c r="AP472" s="35">
        <v>0</v>
      </c>
      <c r="AQ472" s="35">
        <v>698.84571428571428</v>
      </c>
      <c r="AR472" s="35">
        <v>698.84571428571428</v>
      </c>
      <c r="AS472" s="35">
        <v>698.84571428571428</v>
      </c>
      <c r="AT472" s="35">
        <v>698.84571428571428</v>
      </c>
      <c r="AU472" s="35">
        <v>942.49714285714344</v>
      </c>
      <c r="AV472" s="41">
        <f t="shared" si="23"/>
        <v>7200</v>
      </c>
      <c r="AW472" s="41">
        <f>+U472-AV472</f>
        <v>0</v>
      </c>
    </row>
    <row r="473" spans="1:49" x14ac:dyDescent="0.3">
      <c r="A473" s="42" t="s">
        <v>3</v>
      </c>
      <c r="B473" s="43" t="s">
        <v>0</v>
      </c>
      <c r="C473" s="44" t="s">
        <v>423</v>
      </c>
      <c r="D473" s="45" t="s">
        <v>243</v>
      </c>
      <c r="E473" s="44" t="s">
        <v>19</v>
      </c>
      <c r="F473" s="44" t="s">
        <v>574</v>
      </c>
      <c r="G473" s="44" t="s">
        <v>4233</v>
      </c>
      <c r="H473" s="45" t="s">
        <v>582</v>
      </c>
      <c r="I473" s="45" t="s">
        <v>579</v>
      </c>
      <c r="J473" s="45" t="s">
        <v>430</v>
      </c>
      <c r="K473" s="45" t="s">
        <v>430</v>
      </c>
      <c r="L473" s="44" t="s">
        <v>443</v>
      </c>
      <c r="M473" s="44" t="s">
        <v>627</v>
      </c>
      <c r="N473" s="46" t="s">
        <v>289</v>
      </c>
      <c r="O473" s="45" t="s">
        <v>443</v>
      </c>
      <c r="P473" s="45" t="s">
        <v>393</v>
      </c>
      <c r="Q473" s="45" t="s">
        <v>114</v>
      </c>
      <c r="R473" s="47" t="s">
        <v>113</v>
      </c>
      <c r="S473" s="38" t="s">
        <v>115</v>
      </c>
      <c r="T473" s="132">
        <v>0</v>
      </c>
      <c r="U473" s="132">
        <v>500</v>
      </c>
      <c r="V473" s="34"/>
      <c r="W473" s="34"/>
      <c r="X473" s="39">
        <v>500</v>
      </c>
      <c r="Y473" s="50">
        <f>+IFERROR(X473/U473,0)</f>
        <v>1</v>
      </c>
      <c r="Z473" s="49">
        <f>+U473-X473</f>
        <v>0</v>
      </c>
      <c r="AA473" s="48"/>
      <c r="AB473" s="39">
        <v>500</v>
      </c>
      <c r="AC473" s="49">
        <v>0</v>
      </c>
      <c r="AD473" s="39">
        <v>0</v>
      </c>
      <c r="AE473" s="48"/>
      <c r="AF473" s="49">
        <v>0</v>
      </c>
      <c r="AG473" s="50">
        <f>+IFERROR(AF473/U473,0)</f>
        <v>0</v>
      </c>
      <c r="AH473" s="49">
        <f>+Tabla1[[#This Row],[PIM]]-Tabla1[[#This Row],[DEVENGADO2]]</f>
        <v>500</v>
      </c>
      <c r="AI473" s="35">
        <v>0</v>
      </c>
      <c r="AJ473" s="35">
        <v>0</v>
      </c>
      <c r="AK473" s="35">
        <v>0</v>
      </c>
      <c r="AL473" s="35">
        <v>0</v>
      </c>
      <c r="AM473" s="35">
        <v>0</v>
      </c>
      <c r="AN473" s="35">
        <v>0</v>
      </c>
      <c r="AO473" s="35">
        <v>0</v>
      </c>
      <c r="AP473" s="35">
        <v>45.454545454545453</v>
      </c>
      <c r="AQ473" s="35">
        <v>45.454545454545453</v>
      </c>
      <c r="AR473" s="35">
        <v>45.454545454545453</v>
      </c>
      <c r="AS473" s="35">
        <v>45.454545454545453</v>
      </c>
      <c r="AT473" s="35">
        <v>45.454545454545453</v>
      </c>
      <c r="AU473" s="35">
        <v>272.72727272727275</v>
      </c>
      <c r="AV473" s="41">
        <f t="shared" si="23"/>
        <v>500</v>
      </c>
      <c r="AW473" s="41">
        <f>+U473-AV473</f>
        <v>0</v>
      </c>
    </row>
    <row r="474" spans="1:49" x14ac:dyDescent="0.3">
      <c r="A474" s="42" t="s">
        <v>3</v>
      </c>
      <c r="B474" s="43" t="s">
        <v>0</v>
      </c>
      <c r="C474" s="44" t="s">
        <v>423</v>
      </c>
      <c r="D474" s="45" t="s">
        <v>243</v>
      </c>
      <c r="E474" s="44" t="s">
        <v>19</v>
      </c>
      <c r="F474" s="44" t="s">
        <v>574</v>
      </c>
      <c r="G474" s="44" t="s">
        <v>4233</v>
      </c>
      <c r="H474" s="45" t="s">
        <v>588</v>
      </c>
      <c r="I474" s="45" t="s">
        <v>579</v>
      </c>
      <c r="J474" s="45" t="s">
        <v>430</v>
      </c>
      <c r="K474" s="45" t="s">
        <v>430</v>
      </c>
      <c r="L474" s="44" t="s">
        <v>443</v>
      </c>
      <c r="M474" s="44" t="s">
        <v>627</v>
      </c>
      <c r="N474" s="46" t="s">
        <v>289</v>
      </c>
      <c r="O474" s="45" t="s">
        <v>443</v>
      </c>
      <c r="P474" s="45" t="s">
        <v>393</v>
      </c>
      <c r="Q474" s="45" t="s">
        <v>126</v>
      </c>
      <c r="R474" s="47" t="s">
        <v>125</v>
      </c>
      <c r="S474" s="38" t="s">
        <v>127</v>
      </c>
      <c r="T474" s="132">
        <v>114000</v>
      </c>
      <c r="U474" s="132">
        <v>113107</v>
      </c>
      <c r="V474" s="34"/>
      <c r="W474" s="34"/>
      <c r="X474" s="39">
        <v>113106.34</v>
      </c>
      <c r="Y474" s="50">
        <f>+IFERROR(X474/U474,0)</f>
        <v>0.99999416481738523</v>
      </c>
      <c r="Z474" s="49">
        <f>+U474-X474</f>
        <v>0.66000000000349246</v>
      </c>
      <c r="AA474" s="48"/>
      <c r="AB474" s="39">
        <v>113106.34</v>
      </c>
      <c r="AC474" s="49">
        <v>0.66000000000349246</v>
      </c>
      <c r="AD474" s="39">
        <v>113106.34</v>
      </c>
      <c r="AE474" s="48"/>
      <c r="AF474" s="49">
        <v>47460.200000000004</v>
      </c>
      <c r="AG474" s="50">
        <f>+IFERROR(AF474/U474,0)</f>
        <v>0.41960444534821012</v>
      </c>
      <c r="AH474" s="49">
        <f>+Tabla1[[#This Row],[PIM]]-Tabla1[[#This Row],[DEVENGADO2]]</f>
        <v>65646.799999999988</v>
      </c>
      <c r="AI474" s="35">
        <v>9492.0400000000009</v>
      </c>
      <c r="AJ474" s="35">
        <v>9492.0400000000009</v>
      </c>
      <c r="AK474" s="35">
        <v>9492.0400000000009</v>
      </c>
      <c r="AL474" s="35">
        <v>0</v>
      </c>
      <c r="AM474" s="35">
        <v>9492.0400000000009</v>
      </c>
      <c r="AN474" s="35">
        <v>9492.0400000000009</v>
      </c>
      <c r="AO474" s="35">
        <v>0</v>
      </c>
      <c r="AP474" s="35">
        <v>13090.119999999999</v>
      </c>
      <c r="AQ474" s="35">
        <v>13090.119999999999</v>
      </c>
      <c r="AR474" s="35">
        <v>13090.119999999999</v>
      </c>
      <c r="AS474" s="35">
        <v>13090.119999999999</v>
      </c>
      <c r="AT474" s="35">
        <v>13090.119999999999</v>
      </c>
      <c r="AU474" s="35">
        <v>196.20000000001164</v>
      </c>
      <c r="AV474" s="41">
        <f t="shared" si="23"/>
        <v>113107</v>
      </c>
      <c r="AW474" s="41">
        <f>+U474-AV474</f>
        <v>0</v>
      </c>
    </row>
    <row r="475" spans="1:49" x14ac:dyDescent="0.3">
      <c r="A475" s="42" t="s">
        <v>3</v>
      </c>
      <c r="B475" s="43" t="s">
        <v>0</v>
      </c>
      <c r="C475" s="44" t="s">
        <v>423</v>
      </c>
      <c r="D475" s="45" t="s">
        <v>243</v>
      </c>
      <c r="E475" s="44" t="s">
        <v>19</v>
      </c>
      <c r="F475" s="44" t="s">
        <v>574</v>
      </c>
      <c r="G475" s="44" t="s">
        <v>4233</v>
      </c>
      <c r="H475" s="45" t="s">
        <v>583</v>
      </c>
      <c r="I475" s="45" t="s">
        <v>579</v>
      </c>
      <c r="J475" s="45" t="s">
        <v>430</v>
      </c>
      <c r="K475" s="45" t="s">
        <v>430</v>
      </c>
      <c r="L475" s="44" t="s">
        <v>443</v>
      </c>
      <c r="M475" s="44" t="s">
        <v>627</v>
      </c>
      <c r="N475" s="46" t="s">
        <v>289</v>
      </c>
      <c r="O475" s="45" t="s">
        <v>443</v>
      </c>
      <c r="P475" s="45" t="s">
        <v>393</v>
      </c>
      <c r="Q475" s="45" t="s">
        <v>132</v>
      </c>
      <c r="R475" s="47" t="s">
        <v>131</v>
      </c>
      <c r="S475" s="38" t="s">
        <v>70</v>
      </c>
      <c r="T475" s="132">
        <v>8000</v>
      </c>
      <c r="U475" s="132">
        <v>0</v>
      </c>
      <c r="V475" s="34"/>
      <c r="W475" s="34"/>
      <c r="X475" s="39">
        <v>0</v>
      </c>
      <c r="Y475" s="50">
        <f>+IFERROR(X475/U475,0)</f>
        <v>0</v>
      </c>
      <c r="Z475" s="49">
        <f>+U475-X475</f>
        <v>0</v>
      </c>
      <c r="AA475" s="48"/>
      <c r="AB475" s="39">
        <v>0</v>
      </c>
      <c r="AC475" s="49">
        <v>0</v>
      </c>
      <c r="AD475" s="39">
        <v>0</v>
      </c>
      <c r="AE475" s="48"/>
      <c r="AF475" s="49">
        <v>0</v>
      </c>
      <c r="AG475" s="50">
        <f>+IFERROR(AF475/U475,0)</f>
        <v>0</v>
      </c>
      <c r="AH475" s="49">
        <f>+Tabla1[[#This Row],[PIM]]-Tabla1[[#This Row],[DEVENGADO2]]</f>
        <v>0</v>
      </c>
      <c r="AI475" s="35">
        <v>0</v>
      </c>
      <c r="AJ475" s="35">
        <v>0</v>
      </c>
      <c r="AK475" s="35">
        <v>0</v>
      </c>
      <c r="AL475" s="35">
        <v>0</v>
      </c>
      <c r="AM475" s="35">
        <v>0</v>
      </c>
      <c r="AN475" s="35">
        <v>0</v>
      </c>
      <c r="AO475" s="35">
        <v>0</v>
      </c>
      <c r="AP475" s="35">
        <v>0</v>
      </c>
      <c r="AQ475" s="35">
        <v>0</v>
      </c>
      <c r="AR475" s="35">
        <v>0</v>
      </c>
      <c r="AS475" s="35">
        <v>0</v>
      </c>
      <c r="AT475" s="35">
        <v>0</v>
      </c>
      <c r="AU475" s="35">
        <v>0</v>
      </c>
      <c r="AV475" s="41">
        <f t="shared" si="23"/>
        <v>0</v>
      </c>
      <c r="AW475" s="41">
        <f>+U475-AV475</f>
        <v>0</v>
      </c>
    </row>
    <row r="476" spans="1:49" x14ac:dyDescent="0.3">
      <c r="A476" s="42" t="s">
        <v>3</v>
      </c>
      <c r="B476" s="43" t="s">
        <v>0</v>
      </c>
      <c r="C476" s="44" t="s">
        <v>423</v>
      </c>
      <c r="D476" s="45" t="s">
        <v>243</v>
      </c>
      <c r="E476" s="44" t="s">
        <v>19</v>
      </c>
      <c r="F476" s="44" t="s">
        <v>574</v>
      </c>
      <c r="G476" s="44" t="s">
        <v>4233</v>
      </c>
      <c r="H476" s="45" t="s">
        <v>584</v>
      </c>
      <c r="I476" s="45" t="s">
        <v>579</v>
      </c>
      <c r="J476" s="45" t="s">
        <v>430</v>
      </c>
      <c r="K476" s="45" t="s">
        <v>430</v>
      </c>
      <c r="L476" s="44" t="s">
        <v>443</v>
      </c>
      <c r="M476" s="44" t="s">
        <v>627</v>
      </c>
      <c r="N476" s="46" t="s">
        <v>289</v>
      </c>
      <c r="O476" s="45" t="s">
        <v>443</v>
      </c>
      <c r="P476" s="45" t="s">
        <v>393</v>
      </c>
      <c r="Q476" s="45" t="s">
        <v>141</v>
      </c>
      <c r="R476" s="47" t="s">
        <v>140</v>
      </c>
      <c r="S476" s="38" t="s">
        <v>142</v>
      </c>
      <c r="T476" s="132">
        <v>72000</v>
      </c>
      <c r="U476" s="132">
        <v>72000</v>
      </c>
      <c r="V476" s="34"/>
      <c r="W476" s="34"/>
      <c r="X476" s="39">
        <v>72000</v>
      </c>
      <c r="Y476" s="50">
        <f>+IFERROR(X476/U476,0)</f>
        <v>1</v>
      </c>
      <c r="Z476" s="49">
        <f>+U476-X476</f>
        <v>0</v>
      </c>
      <c r="AA476" s="48"/>
      <c r="AB476" s="39">
        <v>72000</v>
      </c>
      <c r="AC476" s="49">
        <v>0</v>
      </c>
      <c r="AD476" s="39">
        <v>72000</v>
      </c>
      <c r="AE476" s="48"/>
      <c r="AF476" s="49">
        <v>48000</v>
      </c>
      <c r="AG476" s="50">
        <f>+IFERROR(AF476/U476,0)</f>
        <v>0.66666666666666663</v>
      </c>
      <c r="AH476" s="49">
        <f>+Tabla1[[#This Row],[PIM]]-Tabla1[[#This Row],[DEVENGADO2]]</f>
        <v>24000</v>
      </c>
      <c r="AI476" s="35">
        <v>12000</v>
      </c>
      <c r="AJ476" s="35">
        <v>0</v>
      </c>
      <c r="AK476" s="35">
        <v>6000</v>
      </c>
      <c r="AL476" s="35">
        <v>12000</v>
      </c>
      <c r="AM476" s="35">
        <v>6000</v>
      </c>
      <c r="AN476" s="35">
        <v>6000</v>
      </c>
      <c r="AO476" s="35">
        <v>6000</v>
      </c>
      <c r="AP476" s="35">
        <v>0</v>
      </c>
      <c r="AQ476" s="35">
        <v>5250</v>
      </c>
      <c r="AR476" s="35">
        <v>5250</v>
      </c>
      <c r="AS476" s="35">
        <v>5250</v>
      </c>
      <c r="AT476" s="35">
        <v>5250</v>
      </c>
      <c r="AU476" s="35">
        <v>3000</v>
      </c>
      <c r="AV476" s="41">
        <f t="shared" ref="AV476:AV510" si="27">+SUM(AI476:AU476)</f>
        <v>72000</v>
      </c>
      <c r="AW476" s="41">
        <f>+U476-AV476</f>
        <v>0</v>
      </c>
    </row>
    <row r="477" spans="1:49" x14ac:dyDescent="0.3">
      <c r="A477" s="42" t="s">
        <v>3</v>
      </c>
      <c r="B477" s="43" t="s">
        <v>0</v>
      </c>
      <c r="C477" s="44" t="s">
        <v>423</v>
      </c>
      <c r="D477" s="45" t="s">
        <v>243</v>
      </c>
      <c r="E477" s="44" t="s">
        <v>19</v>
      </c>
      <c r="F477" s="44" t="s">
        <v>574</v>
      </c>
      <c r="G477" s="44" t="s">
        <v>4233</v>
      </c>
      <c r="H477" s="45" t="s">
        <v>170</v>
      </c>
      <c r="I477" s="45" t="s">
        <v>579</v>
      </c>
      <c r="J477" s="45" t="s">
        <v>430</v>
      </c>
      <c r="K477" s="45" t="s">
        <v>430</v>
      </c>
      <c r="L477" s="44" t="s">
        <v>443</v>
      </c>
      <c r="M477" s="44" t="s">
        <v>627</v>
      </c>
      <c r="N477" s="46" t="s">
        <v>289</v>
      </c>
      <c r="O477" s="45" t="s">
        <v>443</v>
      </c>
      <c r="P477" s="45" t="s">
        <v>393</v>
      </c>
      <c r="Q477" s="45" t="s">
        <v>172</v>
      </c>
      <c r="R477" s="47" t="s">
        <v>171</v>
      </c>
      <c r="S477" s="38" t="s">
        <v>173</v>
      </c>
      <c r="T477" s="132">
        <v>0</v>
      </c>
      <c r="U477" s="132">
        <v>1300</v>
      </c>
      <c r="V477" s="34"/>
      <c r="W477" s="34"/>
      <c r="X477" s="39">
        <v>0</v>
      </c>
      <c r="Y477" s="50">
        <f>+IFERROR(X477/U477,0)</f>
        <v>0</v>
      </c>
      <c r="Z477" s="49">
        <f>+U477-X477</f>
        <v>1300</v>
      </c>
      <c r="AA477" s="48"/>
      <c r="AB477" s="39">
        <v>0</v>
      </c>
      <c r="AC477" s="49">
        <v>1300</v>
      </c>
      <c r="AD477" s="39">
        <v>0</v>
      </c>
      <c r="AE477" s="48"/>
      <c r="AF477" s="49">
        <v>0</v>
      </c>
      <c r="AG477" s="50">
        <f>+IFERROR(AF477/U477,0)</f>
        <v>0</v>
      </c>
      <c r="AH477" s="49">
        <f>+Tabla1[[#This Row],[PIM]]-Tabla1[[#This Row],[DEVENGADO2]]</f>
        <v>1300</v>
      </c>
      <c r="AI477" s="35">
        <v>0</v>
      </c>
      <c r="AJ477" s="35">
        <v>0</v>
      </c>
      <c r="AK477" s="35">
        <v>0</v>
      </c>
      <c r="AL477" s="35">
        <v>0</v>
      </c>
      <c r="AM477" s="35">
        <v>0</v>
      </c>
      <c r="AN477" s="35">
        <v>0</v>
      </c>
      <c r="AO477" s="35">
        <v>0</v>
      </c>
      <c r="AP477" s="35">
        <v>0</v>
      </c>
      <c r="AQ477" s="35">
        <v>0</v>
      </c>
      <c r="AR477" s="35">
        <v>0</v>
      </c>
      <c r="AS477" s="35">
        <v>0</v>
      </c>
      <c r="AT477" s="35">
        <v>0</v>
      </c>
      <c r="AU477" s="35">
        <v>1300</v>
      </c>
      <c r="AV477" s="41">
        <f t="shared" si="27"/>
        <v>1300</v>
      </c>
      <c r="AW477" s="41">
        <f>+U477-AV477</f>
        <v>0</v>
      </c>
    </row>
    <row r="478" spans="1:49" x14ac:dyDescent="0.3">
      <c r="A478" s="42" t="s">
        <v>3</v>
      </c>
      <c r="B478" s="43" t="s">
        <v>0</v>
      </c>
      <c r="C478" s="44" t="s">
        <v>423</v>
      </c>
      <c r="D478" s="45" t="s">
        <v>243</v>
      </c>
      <c r="E478" s="44" t="s">
        <v>19</v>
      </c>
      <c r="F478" s="44" t="s">
        <v>574</v>
      </c>
      <c r="G478" s="44" t="s">
        <v>4233</v>
      </c>
      <c r="H478" s="45" t="s">
        <v>178</v>
      </c>
      <c r="I478" s="45" t="s">
        <v>269</v>
      </c>
      <c r="J478" s="45" t="s">
        <v>430</v>
      </c>
      <c r="K478" s="45" t="s">
        <v>430</v>
      </c>
      <c r="L478" s="44" t="s">
        <v>443</v>
      </c>
      <c r="M478" s="44" t="s">
        <v>627</v>
      </c>
      <c r="N478" s="46" t="s">
        <v>289</v>
      </c>
      <c r="O478" s="45" t="s">
        <v>443</v>
      </c>
      <c r="P478" s="45" t="s">
        <v>393</v>
      </c>
      <c r="Q478" s="45" t="s">
        <v>177</v>
      </c>
      <c r="R478" s="47" t="s">
        <v>28</v>
      </c>
      <c r="S478" s="38" t="s">
        <v>178</v>
      </c>
      <c r="T478" s="132">
        <v>37600</v>
      </c>
      <c r="U478" s="132">
        <v>19500</v>
      </c>
      <c r="V478" s="34"/>
      <c r="W478" s="34"/>
      <c r="X478" s="39">
        <v>11700</v>
      </c>
      <c r="Y478" s="50">
        <f>+IFERROR(X478/U478,0)</f>
        <v>0.6</v>
      </c>
      <c r="Z478" s="49">
        <f>+U478-X478</f>
        <v>7800</v>
      </c>
      <c r="AA478" s="48"/>
      <c r="AB478" s="39">
        <v>11700</v>
      </c>
      <c r="AC478" s="49">
        <v>7800</v>
      </c>
      <c r="AD478" s="39">
        <v>9604.0299999999988</v>
      </c>
      <c r="AE478" s="48"/>
      <c r="AF478" s="49">
        <v>8304.0299999999988</v>
      </c>
      <c r="AG478" s="50">
        <f>+IFERROR(AF478/U478,0)</f>
        <v>0.42584769230769226</v>
      </c>
      <c r="AH478" s="49">
        <f>+Tabla1[[#This Row],[PIM]]-Tabla1[[#This Row],[DEVENGADO2]]</f>
        <v>11195.970000000001</v>
      </c>
      <c r="AI478" s="35">
        <v>1000</v>
      </c>
      <c r="AJ478" s="35">
        <v>1300</v>
      </c>
      <c r="AK478" s="35">
        <v>1623.03</v>
      </c>
      <c r="AL478" s="35">
        <v>1467</v>
      </c>
      <c r="AM478" s="35">
        <v>0</v>
      </c>
      <c r="AN478" s="35">
        <v>1454</v>
      </c>
      <c r="AO478" s="35">
        <v>1460</v>
      </c>
      <c r="AP478" s="35">
        <v>0</v>
      </c>
      <c r="AQ478" s="35">
        <v>2000</v>
      </c>
      <c r="AR478" s="35">
        <v>2000</v>
      </c>
      <c r="AS478" s="35">
        <v>2000</v>
      </c>
      <c r="AT478" s="35">
        <v>2000</v>
      </c>
      <c r="AU478" s="35">
        <v>3195.9700000000012</v>
      </c>
      <c r="AV478" s="41">
        <f t="shared" si="27"/>
        <v>19500</v>
      </c>
      <c r="AW478" s="41">
        <f>+U478-AV478</f>
        <v>0</v>
      </c>
    </row>
    <row r="479" spans="1:49" x14ac:dyDescent="0.3">
      <c r="A479" s="42" t="s">
        <v>3</v>
      </c>
      <c r="B479" s="43" t="s">
        <v>0</v>
      </c>
      <c r="C479" s="44" t="s">
        <v>423</v>
      </c>
      <c r="D479" s="45" t="s">
        <v>243</v>
      </c>
      <c r="E479" s="44" t="s">
        <v>19</v>
      </c>
      <c r="F479" s="44" t="s">
        <v>574</v>
      </c>
      <c r="G479" s="44" t="s">
        <v>4233</v>
      </c>
      <c r="H479" s="45" t="s">
        <v>422</v>
      </c>
      <c r="I479" s="45" t="s">
        <v>579</v>
      </c>
      <c r="J479" s="45" t="s">
        <v>430</v>
      </c>
      <c r="K479" s="45" t="s">
        <v>430</v>
      </c>
      <c r="L479" s="44" t="s">
        <v>443</v>
      </c>
      <c r="M479" s="44" t="s">
        <v>627</v>
      </c>
      <c r="N479" s="46" t="s">
        <v>289</v>
      </c>
      <c r="O479" s="45" t="s">
        <v>443</v>
      </c>
      <c r="P479" s="45" t="s">
        <v>393</v>
      </c>
      <c r="Q479" s="45" t="s">
        <v>585</v>
      </c>
      <c r="R479" s="47" t="s">
        <v>200</v>
      </c>
      <c r="S479" s="38" t="s">
        <v>586</v>
      </c>
      <c r="T479" s="132">
        <v>22500</v>
      </c>
      <c r="U479" s="132">
        <v>9800</v>
      </c>
      <c r="V479" s="34"/>
      <c r="W479" s="34"/>
      <c r="X479" s="39">
        <v>9800</v>
      </c>
      <c r="Y479" s="50">
        <f>+IFERROR(X479/U479,0)</f>
        <v>1</v>
      </c>
      <c r="Z479" s="49">
        <f>+U479-X479</f>
        <v>0</v>
      </c>
      <c r="AA479" s="48"/>
      <c r="AB479" s="39">
        <v>9800</v>
      </c>
      <c r="AC479" s="49">
        <v>0</v>
      </c>
      <c r="AD479" s="39">
        <v>9800</v>
      </c>
      <c r="AE479" s="48"/>
      <c r="AF479" s="49">
        <v>7400</v>
      </c>
      <c r="AG479" s="50">
        <f>+IFERROR(AF479/U479,0)</f>
        <v>0.75510204081632648</v>
      </c>
      <c r="AH479" s="49">
        <f>+Tabla1[[#This Row],[PIM]]-Tabla1[[#This Row],[DEVENGADO2]]</f>
        <v>2400</v>
      </c>
      <c r="AI479" s="35">
        <v>0</v>
      </c>
      <c r="AJ479" s="35">
        <v>0</v>
      </c>
      <c r="AK479" s="35">
        <v>0</v>
      </c>
      <c r="AL479" s="35">
        <v>2500</v>
      </c>
      <c r="AM479" s="35">
        <v>2500</v>
      </c>
      <c r="AN479" s="35">
        <v>0</v>
      </c>
      <c r="AO479" s="35">
        <v>2400</v>
      </c>
      <c r="AP479" s="35">
        <v>0</v>
      </c>
      <c r="AQ479" s="35">
        <v>0</v>
      </c>
      <c r="AR479" s="35">
        <v>2400</v>
      </c>
      <c r="AS479" s="35">
        <v>0</v>
      </c>
      <c r="AT479" s="35">
        <v>0</v>
      </c>
      <c r="AU479" s="35">
        <v>0</v>
      </c>
      <c r="AV479" s="41">
        <f t="shared" si="27"/>
        <v>9800</v>
      </c>
      <c r="AW479" s="41">
        <f>+U479-AV479</f>
        <v>0</v>
      </c>
    </row>
    <row r="480" spans="1:49" x14ac:dyDescent="0.3">
      <c r="A480" s="42" t="s">
        <v>3</v>
      </c>
      <c r="B480" s="43" t="s">
        <v>0</v>
      </c>
      <c r="C480" s="44" t="s">
        <v>423</v>
      </c>
      <c r="D480" s="45" t="s">
        <v>243</v>
      </c>
      <c r="E480" s="44" t="s">
        <v>19</v>
      </c>
      <c r="F480" s="44" t="s">
        <v>574</v>
      </c>
      <c r="G480" s="44" t="s">
        <v>4232</v>
      </c>
      <c r="H480" s="45" t="s">
        <v>4</v>
      </c>
      <c r="I480" s="45" t="s">
        <v>269</v>
      </c>
      <c r="J480" s="45" t="s">
        <v>430</v>
      </c>
      <c r="K480" s="45" t="s">
        <v>430</v>
      </c>
      <c r="L480" s="44" t="s">
        <v>281</v>
      </c>
      <c r="M480" s="44" t="s">
        <v>628</v>
      </c>
      <c r="N480" s="46" t="s">
        <v>290</v>
      </c>
      <c r="O480" s="45" t="s">
        <v>281</v>
      </c>
      <c r="P480" s="45" t="s">
        <v>397</v>
      </c>
      <c r="Q480" s="45" t="s">
        <v>415</v>
      </c>
      <c r="R480" s="47" t="s">
        <v>526</v>
      </c>
      <c r="S480" s="38" t="s">
        <v>575</v>
      </c>
      <c r="T480" s="132">
        <v>1200</v>
      </c>
      <c r="U480" s="132">
        <v>600</v>
      </c>
      <c r="V480" s="34"/>
      <c r="W480" s="34"/>
      <c r="X480" s="39">
        <v>600</v>
      </c>
      <c r="Y480" s="50">
        <f>+IFERROR(X480/U480,0)</f>
        <v>1</v>
      </c>
      <c r="Z480" s="49">
        <f>+U480-X480</f>
        <v>0</v>
      </c>
      <c r="AA480" s="48"/>
      <c r="AB480" s="39">
        <v>600</v>
      </c>
      <c r="AC480" s="49">
        <v>0</v>
      </c>
      <c r="AD480" s="39">
        <v>0</v>
      </c>
      <c r="AE480" s="48"/>
      <c r="AF480" s="49">
        <v>0</v>
      </c>
      <c r="AG480" s="50">
        <f>+IFERROR(AF480/U480,0)</f>
        <v>0</v>
      </c>
      <c r="AH480" s="49">
        <f>+Tabla1[[#This Row],[PIM]]-Tabla1[[#This Row],[DEVENGADO2]]</f>
        <v>600</v>
      </c>
      <c r="AI480" s="35">
        <v>0</v>
      </c>
      <c r="AJ480" s="35">
        <v>0</v>
      </c>
      <c r="AK480" s="35">
        <v>0</v>
      </c>
      <c r="AL480" s="35">
        <v>0</v>
      </c>
      <c r="AM480" s="35">
        <v>0</v>
      </c>
      <c r="AN480" s="35">
        <v>0</v>
      </c>
      <c r="AO480" s="35">
        <v>0</v>
      </c>
      <c r="AP480" s="35">
        <v>600</v>
      </c>
      <c r="AQ480" s="35">
        <v>0</v>
      </c>
      <c r="AR480" s="35">
        <v>0</v>
      </c>
      <c r="AS480" s="35">
        <v>0</v>
      </c>
      <c r="AT480" s="35">
        <v>0</v>
      </c>
      <c r="AU480" s="35">
        <v>0</v>
      </c>
      <c r="AV480" s="41">
        <f t="shared" si="27"/>
        <v>600</v>
      </c>
      <c r="AW480" s="41">
        <f>+U480-AV480</f>
        <v>0</v>
      </c>
    </row>
    <row r="481" spans="1:49" x14ac:dyDescent="0.3">
      <c r="A481" s="42" t="s">
        <v>3</v>
      </c>
      <c r="B481" s="43" t="s">
        <v>0</v>
      </c>
      <c r="C481" s="44" t="s">
        <v>423</v>
      </c>
      <c r="D481" s="45" t="s">
        <v>243</v>
      </c>
      <c r="E481" s="44" t="s">
        <v>19</v>
      </c>
      <c r="F481" s="44" t="s">
        <v>574</v>
      </c>
      <c r="G481" s="44" t="s">
        <v>4232</v>
      </c>
      <c r="H481" s="45" t="s">
        <v>4</v>
      </c>
      <c r="I481" s="45" t="s">
        <v>269</v>
      </c>
      <c r="J481" s="45" t="s">
        <v>430</v>
      </c>
      <c r="K481" s="45" t="s">
        <v>430</v>
      </c>
      <c r="L481" s="44" t="s">
        <v>281</v>
      </c>
      <c r="M481" s="44" t="s">
        <v>628</v>
      </c>
      <c r="N481" s="46" t="s">
        <v>290</v>
      </c>
      <c r="O481" s="45" t="s">
        <v>281</v>
      </c>
      <c r="P481" s="45" t="s">
        <v>397</v>
      </c>
      <c r="Q481" s="45" t="s">
        <v>416</v>
      </c>
      <c r="R481" s="47" t="s">
        <v>528</v>
      </c>
      <c r="S481" s="38" t="s">
        <v>576</v>
      </c>
      <c r="T481" s="132">
        <v>33170</v>
      </c>
      <c r="U481" s="132">
        <v>34371</v>
      </c>
      <c r="V481" s="34"/>
      <c r="W481" s="34"/>
      <c r="X481" s="39">
        <v>34371</v>
      </c>
      <c r="Y481" s="50">
        <f>+IFERROR(X481/U481,0)</f>
        <v>1</v>
      </c>
      <c r="Z481" s="49">
        <f>+U481-X481</f>
        <v>0</v>
      </c>
      <c r="AA481" s="48"/>
      <c r="AB481" s="39">
        <v>34371</v>
      </c>
      <c r="AC481" s="49">
        <v>0</v>
      </c>
      <c r="AD481" s="39">
        <v>20049.329999999998</v>
      </c>
      <c r="AE481" s="48"/>
      <c r="AF481" s="49">
        <v>20049.329999999998</v>
      </c>
      <c r="AG481" s="50">
        <f>+IFERROR(AF481/U481,0)</f>
        <v>0.58332111372959761</v>
      </c>
      <c r="AH481" s="49">
        <f>+Tabla1[[#This Row],[PIM]]-Tabla1[[#This Row],[DEVENGADO2]]</f>
        <v>14321.670000000002</v>
      </c>
      <c r="AI481" s="35">
        <v>2864.19</v>
      </c>
      <c r="AJ481" s="35">
        <v>2864.19</v>
      </c>
      <c r="AK481" s="35">
        <v>2864.19</v>
      </c>
      <c r="AL481" s="35">
        <v>2864.19</v>
      </c>
      <c r="AM481" s="35">
        <v>2864.19</v>
      </c>
      <c r="AN481" s="35">
        <v>2864.19</v>
      </c>
      <c r="AO481" s="35">
        <v>2864.19</v>
      </c>
      <c r="AP481" s="35">
        <v>0</v>
      </c>
      <c r="AQ481" s="35">
        <v>2764.19</v>
      </c>
      <c r="AR481" s="35">
        <v>2764.19</v>
      </c>
      <c r="AS481" s="35">
        <v>2764.19</v>
      </c>
      <c r="AT481" s="35">
        <v>2764.19</v>
      </c>
      <c r="AU481" s="35">
        <v>3264.9100000000071</v>
      </c>
      <c r="AV481" s="41">
        <f t="shared" si="27"/>
        <v>34371</v>
      </c>
      <c r="AW481" s="41">
        <f>+U481-AV481</f>
        <v>0</v>
      </c>
    </row>
    <row r="482" spans="1:49" x14ac:dyDescent="0.3">
      <c r="A482" s="42" t="s">
        <v>3</v>
      </c>
      <c r="B482" s="43" t="s">
        <v>0</v>
      </c>
      <c r="C482" s="44" t="s">
        <v>423</v>
      </c>
      <c r="D482" s="45" t="s">
        <v>243</v>
      </c>
      <c r="E482" s="44" t="s">
        <v>19</v>
      </c>
      <c r="F482" s="44" t="s">
        <v>574</v>
      </c>
      <c r="G482" s="44" t="s">
        <v>4232</v>
      </c>
      <c r="H482" s="45" t="s">
        <v>4</v>
      </c>
      <c r="I482" s="45" t="s">
        <v>269</v>
      </c>
      <c r="J482" s="45" t="s">
        <v>430</v>
      </c>
      <c r="K482" s="45" t="s">
        <v>430</v>
      </c>
      <c r="L482" s="44" t="s">
        <v>281</v>
      </c>
      <c r="M482" s="44" t="s">
        <v>628</v>
      </c>
      <c r="N482" s="46" t="s">
        <v>290</v>
      </c>
      <c r="O482" s="45" t="s">
        <v>281</v>
      </c>
      <c r="P482" s="45" t="s">
        <v>397</v>
      </c>
      <c r="Q482" s="45" t="s">
        <v>417</v>
      </c>
      <c r="R482" s="47" t="s">
        <v>530</v>
      </c>
      <c r="S482" s="38" t="s">
        <v>587</v>
      </c>
      <c r="T482" s="132">
        <v>27325</v>
      </c>
      <c r="U482" s="132">
        <v>0</v>
      </c>
      <c r="V482" s="34"/>
      <c r="W482" s="34"/>
      <c r="X482" s="39">
        <v>0</v>
      </c>
      <c r="Y482" s="50">
        <f>+IFERROR(X482/U482,0)</f>
        <v>0</v>
      </c>
      <c r="Z482" s="49">
        <f>+U482-X482</f>
        <v>0</v>
      </c>
      <c r="AA482" s="48"/>
      <c r="AB482" s="39">
        <v>0</v>
      </c>
      <c r="AC482" s="49">
        <v>0</v>
      </c>
      <c r="AD482" s="39">
        <v>0</v>
      </c>
      <c r="AE482" s="48"/>
      <c r="AF482" s="49">
        <v>0</v>
      </c>
      <c r="AG482" s="50">
        <f>+IFERROR(AF482/U482,0)</f>
        <v>0</v>
      </c>
      <c r="AH482" s="49">
        <f>+Tabla1[[#This Row],[PIM]]-Tabla1[[#This Row],[DEVENGADO2]]</f>
        <v>0</v>
      </c>
      <c r="AI482" s="35">
        <v>0</v>
      </c>
      <c r="AJ482" s="35">
        <v>0</v>
      </c>
      <c r="AK482" s="35">
        <v>0</v>
      </c>
      <c r="AL482" s="35">
        <v>0</v>
      </c>
      <c r="AM482" s="35">
        <v>0</v>
      </c>
      <c r="AN482" s="35">
        <v>0</v>
      </c>
      <c r="AO482" s="35">
        <v>0</v>
      </c>
      <c r="AP482" s="35">
        <v>0</v>
      </c>
      <c r="AQ482" s="35">
        <v>0</v>
      </c>
      <c r="AR482" s="35">
        <v>0</v>
      </c>
      <c r="AS482" s="35">
        <v>0</v>
      </c>
      <c r="AT482" s="35">
        <v>0</v>
      </c>
      <c r="AU482" s="35">
        <v>0</v>
      </c>
      <c r="AV482" s="41">
        <f t="shared" si="27"/>
        <v>0</v>
      </c>
      <c r="AW482" s="41">
        <f>+U482-AV482</f>
        <v>0</v>
      </c>
    </row>
    <row r="483" spans="1:49" x14ac:dyDescent="0.3">
      <c r="A483" s="42" t="s">
        <v>3</v>
      </c>
      <c r="B483" s="43" t="s">
        <v>0</v>
      </c>
      <c r="C483" s="44" t="s">
        <v>423</v>
      </c>
      <c r="D483" s="45" t="s">
        <v>243</v>
      </c>
      <c r="E483" s="44" t="s">
        <v>19</v>
      </c>
      <c r="F483" s="44" t="s">
        <v>574</v>
      </c>
      <c r="G483" s="44" t="s">
        <v>4232</v>
      </c>
      <c r="H483" s="45" t="s">
        <v>4</v>
      </c>
      <c r="I483" s="45" t="s">
        <v>269</v>
      </c>
      <c r="J483" s="45" t="s">
        <v>430</v>
      </c>
      <c r="K483" s="45" t="s">
        <v>430</v>
      </c>
      <c r="L483" s="44" t="s">
        <v>281</v>
      </c>
      <c r="M483" s="44" t="s">
        <v>628</v>
      </c>
      <c r="N483" s="46" t="s">
        <v>290</v>
      </c>
      <c r="O483" s="45" t="s">
        <v>281</v>
      </c>
      <c r="P483" s="45" t="s">
        <v>397</v>
      </c>
      <c r="Q483" s="45" t="s">
        <v>419</v>
      </c>
      <c r="R483" s="47" t="s">
        <v>529</v>
      </c>
      <c r="S483" s="38" t="s">
        <v>577</v>
      </c>
      <c r="T483" s="132">
        <v>5520</v>
      </c>
      <c r="U483" s="132">
        <v>3969</v>
      </c>
      <c r="V483" s="34"/>
      <c r="W483" s="34"/>
      <c r="X483" s="39">
        <v>3969</v>
      </c>
      <c r="Y483" s="50">
        <f>+IFERROR(X483/U483,0)</f>
        <v>1</v>
      </c>
      <c r="Z483" s="49">
        <f>+U483-X483</f>
        <v>0</v>
      </c>
      <c r="AA483" s="48"/>
      <c r="AB483" s="39">
        <v>3969</v>
      </c>
      <c r="AC483" s="49">
        <v>0</v>
      </c>
      <c r="AD483" s="39">
        <v>1559.25</v>
      </c>
      <c r="AE483" s="48"/>
      <c r="AF483" s="49">
        <v>1559.25</v>
      </c>
      <c r="AG483" s="50">
        <f>+IFERROR(AF483/U483,0)</f>
        <v>0.39285714285714285</v>
      </c>
      <c r="AH483" s="49">
        <f>+Tabla1[[#This Row],[PIM]]-Tabla1[[#This Row],[DEVENGADO2]]</f>
        <v>2409.75</v>
      </c>
      <c r="AI483" s="35">
        <v>222.75</v>
      </c>
      <c r="AJ483" s="35">
        <v>222.75</v>
      </c>
      <c r="AK483" s="35">
        <v>222.75</v>
      </c>
      <c r="AL483" s="35">
        <v>222.75</v>
      </c>
      <c r="AM483" s="35">
        <v>222.75</v>
      </c>
      <c r="AN483" s="35">
        <v>222.75</v>
      </c>
      <c r="AO483" s="35">
        <v>222.75</v>
      </c>
      <c r="AP483" s="35">
        <v>0</v>
      </c>
      <c r="AQ483" s="35">
        <v>222.75</v>
      </c>
      <c r="AR483" s="35">
        <v>222.75</v>
      </c>
      <c r="AS483" s="35">
        <v>222.75</v>
      </c>
      <c r="AT483" s="35">
        <v>222.75</v>
      </c>
      <c r="AU483" s="35">
        <v>1518.75</v>
      </c>
      <c r="AV483" s="41">
        <f t="shared" si="27"/>
        <v>3969</v>
      </c>
      <c r="AW483" s="41">
        <f>+U483-AV483</f>
        <v>0</v>
      </c>
    </row>
    <row r="484" spans="1:49" x14ac:dyDescent="0.3">
      <c r="A484" s="42" t="s">
        <v>3</v>
      </c>
      <c r="B484" s="43" t="s">
        <v>0</v>
      </c>
      <c r="C484" s="44" t="s">
        <v>423</v>
      </c>
      <c r="D484" s="45" t="s">
        <v>243</v>
      </c>
      <c r="E484" s="44" t="s">
        <v>19</v>
      </c>
      <c r="F484" s="44" t="s">
        <v>574</v>
      </c>
      <c r="G484" s="44" t="s">
        <v>4232</v>
      </c>
      <c r="H484" s="45" t="s">
        <v>578</v>
      </c>
      <c r="I484" s="45" t="s">
        <v>579</v>
      </c>
      <c r="J484" s="45" t="s">
        <v>430</v>
      </c>
      <c r="K484" s="45" t="s">
        <v>430</v>
      </c>
      <c r="L484" s="44" t="s">
        <v>281</v>
      </c>
      <c r="M484" s="44" t="s">
        <v>628</v>
      </c>
      <c r="N484" s="46" t="s">
        <v>290</v>
      </c>
      <c r="O484" s="45" t="s">
        <v>281</v>
      </c>
      <c r="P484" s="45" t="s">
        <v>393</v>
      </c>
      <c r="Q484" s="45" t="s">
        <v>49</v>
      </c>
      <c r="R484" s="47" t="s">
        <v>48</v>
      </c>
      <c r="S484" s="38" t="s">
        <v>50</v>
      </c>
      <c r="T484" s="132">
        <v>3750</v>
      </c>
      <c r="U484" s="132">
        <v>5328</v>
      </c>
      <c r="V484" s="34"/>
      <c r="W484" s="34"/>
      <c r="X484" s="39">
        <v>5328</v>
      </c>
      <c r="Y484" s="50">
        <f>+IFERROR(X484/U484,0)</f>
        <v>1</v>
      </c>
      <c r="Z484" s="49">
        <f>+U484-X484</f>
        <v>0</v>
      </c>
      <c r="AA484" s="48"/>
      <c r="AB484" s="39">
        <v>5328</v>
      </c>
      <c r="AC484" s="49">
        <v>0</v>
      </c>
      <c r="AD484" s="39">
        <v>0</v>
      </c>
      <c r="AE484" s="48"/>
      <c r="AF484" s="49">
        <v>0</v>
      </c>
      <c r="AG484" s="50">
        <f>+IFERROR(AF484/U484,0)</f>
        <v>0</v>
      </c>
      <c r="AH484" s="49">
        <f>+Tabla1[[#This Row],[PIM]]-Tabla1[[#This Row],[DEVENGADO2]]</f>
        <v>5328</v>
      </c>
      <c r="AI484" s="35">
        <v>0</v>
      </c>
      <c r="AJ484" s="35">
        <v>0</v>
      </c>
      <c r="AK484" s="35">
        <v>0</v>
      </c>
      <c r="AL484" s="35">
        <v>0</v>
      </c>
      <c r="AM484" s="35">
        <v>0</v>
      </c>
      <c r="AN484" s="35">
        <v>0</v>
      </c>
      <c r="AO484" s="35">
        <v>0</v>
      </c>
      <c r="AP484" s="35">
        <v>0</v>
      </c>
      <c r="AQ484" s="35">
        <v>0</v>
      </c>
      <c r="AR484" s="35">
        <v>750</v>
      </c>
      <c r="AS484" s="35">
        <v>0</v>
      </c>
      <c r="AT484" s="35">
        <v>2328</v>
      </c>
      <c r="AU484" s="35">
        <v>2250</v>
      </c>
      <c r="AV484" s="41">
        <f t="shared" si="27"/>
        <v>5328</v>
      </c>
      <c r="AW484" s="41">
        <f>+U484-AV484</f>
        <v>0</v>
      </c>
    </row>
    <row r="485" spans="1:49" x14ac:dyDescent="0.3">
      <c r="A485" s="42" t="s">
        <v>3</v>
      </c>
      <c r="B485" s="43" t="s">
        <v>0</v>
      </c>
      <c r="C485" s="44" t="s">
        <v>423</v>
      </c>
      <c r="D485" s="45" t="s">
        <v>243</v>
      </c>
      <c r="E485" s="44" t="s">
        <v>19</v>
      </c>
      <c r="F485" s="44" t="s">
        <v>574</v>
      </c>
      <c r="G485" s="44" t="s">
        <v>4232</v>
      </c>
      <c r="H485" s="45" t="s">
        <v>91</v>
      </c>
      <c r="I485" s="45" t="s">
        <v>579</v>
      </c>
      <c r="J485" s="45" t="s">
        <v>430</v>
      </c>
      <c r="K485" s="45" t="s">
        <v>430</v>
      </c>
      <c r="L485" s="44" t="s">
        <v>281</v>
      </c>
      <c r="M485" s="44" t="s">
        <v>628</v>
      </c>
      <c r="N485" s="46" t="s">
        <v>290</v>
      </c>
      <c r="O485" s="45" t="s">
        <v>281</v>
      </c>
      <c r="P485" s="45" t="s">
        <v>393</v>
      </c>
      <c r="Q485" s="45" t="s">
        <v>67</v>
      </c>
      <c r="R485" s="47" t="s">
        <v>24</v>
      </c>
      <c r="S485" s="38" t="s">
        <v>66</v>
      </c>
      <c r="T485" s="132">
        <v>0</v>
      </c>
      <c r="U485" s="132">
        <v>1900</v>
      </c>
      <c r="V485" s="34"/>
      <c r="W485" s="34"/>
      <c r="X485" s="39">
        <v>1900</v>
      </c>
      <c r="Y485" s="50">
        <f>+IFERROR(X485/U485,0)</f>
        <v>1</v>
      </c>
      <c r="Z485" s="49">
        <f>+U485-X485</f>
        <v>0</v>
      </c>
      <c r="AA485" s="48"/>
      <c r="AB485" s="39">
        <v>1900</v>
      </c>
      <c r="AC485" s="49">
        <v>0</v>
      </c>
      <c r="AD485" s="39">
        <v>1291.2</v>
      </c>
      <c r="AE485" s="48"/>
      <c r="AF485" s="49">
        <v>1291.2</v>
      </c>
      <c r="AG485" s="50">
        <f>+IFERROR(AF485/U485,0)</f>
        <v>0.67957894736842106</v>
      </c>
      <c r="AH485" s="49">
        <f>+Tabla1[[#This Row],[PIM]]-Tabla1[[#This Row],[DEVENGADO2]]</f>
        <v>608.79999999999995</v>
      </c>
      <c r="AI485" s="35">
        <v>500</v>
      </c>
      <c r="AJ485" s="35">
        <v>0</v>
      </c>
      <c r="AK485" s="35">
        <v>0</v>
      </c>
      <c r="AL485" s="35">
        <v>643.20000000000005</v>
      </c>
      <c r="AM485" s="35">
        <v>0</v>
      </c>
      <c r="AN485" s="35">
        <v>0</v>
      </c>
      <c r="AO485" s="35">
        <v>148</v>
      </c>
      <c r="AP485" s="35">
        <v>94.6</v>
      </c>
      <c r="AQ485" s="35">
        <v>94.6</v>
      </c>
      <c r="AR485" s="35">
        <v>94.6</v>
      </c>
      <c r="AS485" s="35">
        <v>94.6</v>
      </c>
      <c r="AT485" s="35">
        <v>94.6</v>
      </c>
      <c r="AU485" s="35">
        <v>135.80000000000041</v>
      </c>
      <c r="AV485" s="41">
        <f t="shared" si="27"/>
        <v>1900</v>
      </c>
      <c r="AW485" s="41">
        <f>+U485-AV485</f>
        <v>0</v>
      </c>
    </row>
    <row r="486" spans="1:49" x14ac:dyDescent="0.3">
      <c r="A486" s="42" t="s">
        <v>3</v>
      </c>
      <c r="B486" s="43" t="s">
        <v>0</v>
      </c>
      <c r="C486" s="44" t="s">
        <v>423</v>
      </c>
      <c r="D486" s="45" t="s">
        <v>243</v>
      </c>
      <c r="E486" s="44" t="s">
        <v>19</v>
      </c>
      <c r="F486" s="44" t="s">
        <v>574</v>
      </c>
      <c r="G486" s="44" t="s">
        <v>4232</v>
      </c>
      <c r="H486" s="45" t="s">
        <v>91</v>
      </c>
      <c r="I486" s="45" t="s">
        <v>579</v>
      </c>
      <c r="J486" s="45" t="s">
        <v>430</v>
      </c>
      <c r="K486" s="45" t="s">
        <v>430</v>
      </c>
      <c r="L486" s="44" t="s">
        <v>281</v>
      </c>
      <c r="M486" s="44" t="s">
        <v>628</v>
      </c>
      <c r="N486" s="46" t="s">
        <v>290</v>
      </c>
      <c r="O486" s="45" t="s">
        <v>281</v>
      </c>
      <c r="P486" s="45" t="s">
        <v>393</v>
      </c>
      <c r="Q486" s="45" t="s">
        <v>69</v>
      </c>
      <c r="R486" s="47" t="s">
        <v>68</v>
      </c>
      <c r="S486" s="38" t="s">
        <v>70</v>
      </c>
      <c r="T486" s="132">
        <v>800</v>
      </c>
      <c r="U486" s="132">
        <v>0</v>
      </c>
      <c r="V486" s="34"/>
      <c r="W486" s="34"/>
      <c r="X486" s="39">
        <v>0</v>
      </c>
      <c r="Y486" s="50">
        <f>+IFERROR(X486/U486,0)</f>
        <v>0</v>
      </c>
      <c r="Z486" s="49">
        <f>+U486-X486</f>
        <v>0</v>
      </c>
      <c r="AA486" s="48"/>
      <c r="AB486" s="39">
        <v>0</v>
      </c>
      <c r="AC486" s="49">
        <v>0</v>
      </c>
      <c r="AD486" s="39">
        <v>0</v>
      </c>
      <c r="AE486" s="48"/>
      <c r="AF486" s="49">
        <v>0</v>
      </c>
      <c r="AG486" s="50">
        <f>+IFERROR(AF486/U486,0)</f>
        <v>0</v>
      </c>
      <c r="AH486" s="49">
        <f>+Tabla1[[#This Row],[PIM]]-Tabla1[[#This Row],[DEVENGADO2]]</f>
        <v>0</v>
      </c>
      <c r="AI486" s="35">
        <v>0</v>
      </c>
      <c r="AJ486" s="35">
        <v>0</v>
      </c>
      <c r="AK486" s="35">
        <v>0</v>
      </c>
      <c r="AL486" s="35">
        <v>0</v>
      </c>
      <c r="AM486" s="35">
        <v>0</v>
      </c>
      <c r="AN486" s="35">
        <v>0</v>
      </c>
      <c r="AO486" s="35">
        <v>0</v>
      </c>
      <c r="AP486" s="35">
        <v>0</v>
      </c>
      <c r="AQ486" s="35">
        <v>0</v>
      </c>
      <c r="AR486" s="35">
        <v>0</v>
      </c>
      <c r="AS486" s="35">
        <v>0</v>
      </c>
      <c r="AT486" s="35">
        <v>0</v>
      </c>
      <c r="AU486" s="35">
        <v>0</v>
      </c>
      <c r="AV486" s="41">
        <f t="shared" si="27"/>
        <v>0</v>
      </c>
      <c r="AW486" s="41">
        <f>+U486-AV486</f>
        <v>0</v>
      </c>
    </row>
    <row r="487" spans="1:49" x14ac:dyDescent="0.3">
      <c r="A487" s="42" t="s">
        <v>3</v>
      </c>
      <c r="B487" s="43" t="s">
        <v>0</v>
      </c>
      <c r="C487" s="44" t="s">
        <v>423</v>
      </c>
      <c r="D487" s="45" t="s">
        <v>243</v>
      </c>
      <c r="E487" s="44" t="s">
        <v>19</v>
      </c>
      <c r="F487" s="44" t="s">
        <v>574</v>
      </c>
      <c r="G487" s="44" t="s">
        <v>4232</v>
      </c>
      <c r="H487" s="45" t="s">
        <v>580</v>
      </c>
      <c r="I487" s="45" t="s">
        <v>579</v>
      </c>
      <c r="J487" s="45" t="s">
        <v>430</v>
      </c>
      <c r="K487" s="45" t="s">
        <v>430</v>
      </c>
      <c r="L487" s="44" t="s">
        <v>281</v>
      </c>
      <c r="M487" s="44" t="s">
        <v>628</v>
      </c>
      <c r="N487" s="46" t="s">
        <v>290</v>
      </c>
      <c r="O487" s="45" t="s">
        <v>281</v>
      </c>
      <c r="P487" s="45" t="s">
        <v>393</v>
      </c>
      <c r="Q487" s="45" t="s">
        <v>95</v>
      </c>
      <c r="R487" s="47" t="s">
        <v>25</v>
      </c>
      <c r="S487" s="38" t="s">
        <v>92</v>
      </c>
      <c r="T487" s="132">
        <v>2000</v>
      </c>
      <c r="U487" s="132">
        <v>700</v>
      </c>
      <c r="V487" s="34"/>
      <c r="W487" s="34"/>
      <c r="X487" s="39">
        <v>700</v>
      </c>
      <c r="Y487" s="50">
        <f>+IFERROR(X487/U487,0)</f>
        <v>1</v>
      </c>
      <c r="Z487" s="49">
        <f>+U487-X487</f>
        <v>0</v>
      </c>
      <c r="AA487" s="48"/>
      <c r="AB487" s="39">
        <v>700</v>
      </c>
      <c r="AC487" s="49">
        <v>0</v>
      </c>
      <c r="AD487" s="39">
        <v>120</v>
      </c>
      <c r="AE487" s="48"/>
      <c r="AF487" s="49">
        <v>120</v>
      </c>
      <c r="AG487" s="50">
        <f>+IFERROR(AF487/U487,0)</f>
        <v>0.17142857142857143</v>
      </c>
      <c r="AH487" s="49">
        <f>+Tabla1[[#This Row],[PIM]]-Tabla1[[#This Row],[DEVENGADO2]]</f>
        <v>580</v>
      </c>
      <c r="AI487" s="35">
        <v>0</v>
      </c>
      <c r="AJ487" s="35">
        <v>0</v>
      </c>
      <c r="AK487" s="35">
        <v>0</v>
      </c>
      <c r="AL487" s="35">
        <v>0</v>
      </c>
      <c r="AM487" s="35">
        <v>0</v>
      </c>
      <c r="AN487" s="35">
        <v>0</v>
      </c>
      <c r="AO487" s="35">
        <v>120</v>
      </c>
      <c r="AP487" s="35">
        <v>0</v>
      </c>
      <c r="AQ487" s="35">
        <v>0</v>
      </c>
      <c r="AR487" s="35">
        <v>0</v>
      </c>
      <c r="AS487" s="35">
        <v>0</v>
      </c>
      <c r="AT487" s="35">
        <v>0</v>
      </c>
      <c r="AU487" s="35">
        <v>580</v>
      </c>
      <c r="AV487" s="41">
        <f t="shared" si="27"/>
        <v>700</v>
      </c>
      <c r="AW487" s="41">
        <f>+U487-AV487</f>
        <v>0</v>
      </c>
    </row>
    <row r="488" spans="1:49" x14ac:dyDescent="0.3">
      <c r="A488" s="42" t="s">
        <v>3</v>
      </c>
      <c r="B488" s="43" t="s">
        <v>0</v>
      </c>
      <c r="C488" s="44" t="s">
        <v>423</v>
      </c>
      <c r="D488" s="45" t="s">
        <v>243</v>
      </c>
      <c r="E488" s="44" t="s">
        <v>19</v>
      </c>
      <c r="F488" s="44" t="s">
        <v>574</v>
      </c>
      <c r="G488" s="44" t="s">
        <v>4232</v>
      </c>
      <c r="H488" s="45" t="s">
        <v>580</v>
      </c>
      <c r="I488" s="45" t="s">
        <v>579</v>
      </c>
      <c r="J488" s="45" t="s">
        <v>430</v>
      </c>
      <c r="K488" s="45" t="s">
        <v>430</v>
      </c>
      <c r="L488" s="44" t="s">
        <v>281</v>
      </c>
      <c r="M488" s="44" t="s">
        <v>628</v>
      </c>
      <c r="N488" s="46" t="s">
        <v>290</v>
      </c>
      <c r="O488" s="45" t="s">
        <v>281</v>
      </c>
      <c r="P488" s="45" t="s">
        <v>393</v>
      </c>
      <c r="Q488" s="45" t="s">
        <v>96</v>
      </c>
      <c r="R488" s="47" t="s">
        <v>26</v>
      </c>
      <c r="S488" s="38" t="s">
        <v>93</v>
      </c>
      <c r="T488" s="132">
        <v>0</v>
      </c>
      <c r="U488" s="132">
        <v>2000</v>
      </c>
      <c r="V488" s="34"/>
      <c r="W488" s="34"/>
      <c r="X488" s="39">
        <v>2000</v>
      </c>
      <c r="Y488" s="50">
        <f>+IFERROR(X488/U488,0)</f>
        <v>1</v>
      </c>
      <c r="Z488" s="49">
        <f>+U488-X488</f>
        <v>0</v>
      </c>
      <c r="AA488" s="48"/>
      <c r="AB488" s="39">
        <v>2000</v>
      </c>
      <c r="AC488" s="49">
        <v>0</v>
      </c>
      <c r="AD488" s="39">
        <v>819.5</v>
      </c>
      <c r="AE488" s="48"/>
      <c r="AF488" s="49">
        <v>819.5</v>
      </c>
      <c r="AG488" s="50">
        <f>+IFERROR(AF488/U488,0)</f>
        <v>0.40975</v>
      </c>
      <c r="AH488" s="49">
        <f>+Tabla1[[#This Row],[PIM]]-Tabla1[[#This Row],[DEVENGADO2]]</f>
        <v>1180.5</v>
      </c>
      <c r="AI488" s="35">
        <v>0</v>
      </c>
      <c r="AJ488" s="35">
        <v>0</v>
      </c>
      <c r="AK488" s="35">
        <v>0</v>
      </c>
      <c r="AL488" s="35">
        <v>89</v>
      </c>
      <c r="AM488" s="35">
        <v>0</v>
      </c>
      <c r="AN488" s="35">
        <v>0</v>
      </c>
      <c r="AO488" s="35">
        <v>730.5</v>
      </c>
      <c r="AP488" s="35">
        <v>0</v>
      </c>
      <c r="AQ488" s="35">
        <v>238.875</v>
      </c>
      <c r="AR488" s="35">
        <v>238.875</v>
      </c>
      <c r="AS488" s="35">
        <v>238.875</v>
      </c>
      <c r="AT488" s="35">
        <v>238.875</v>
      </c>
      <c r="AU488" s="35">
        <v>225</v>
      </c>
      <c r="AV488" s="41">
        <f t="shared" si="27"/>
        <v>2000</v>
      </c>
      <c r="AW488" s="41">
        <f>+U488-AV488</f>
        <v>0</v>
      </c>
    </row>
    <row r="489" spans="1:49" x14ac:dyDescent="0.3">
      <c r="A489" s="42" t="s">
        <v>3</v>
      </c>
      <c r="B489" s="43" t="s">
        <v>0</v>
      </c>
      <c r="C489" s="44" t="s">
        <v>423</v>
      </c>
      <c r="D489" s="45" t="s">
        <v>243</v>
      </c>
      <c r="E489" s="44" t="s">
        <v>19</v>
      </c>
      <c r="F489" s="44" t="s">
        <v>574</v>
      </c>
      <c r="G489" s="44" t="s">
        <v>4232</v>
      </c>
      <c r="H489" s="45" t="s">
        <v>170</v>
      </c>
      <c r="I489" s="45" t="s">
        <v>579</v>
      </c>
      <c r="J489" s="45" t="s">
        <v>430</v>
      </c>
      <c r="K489" s="45" t="s">
        <v>430</v>
      </c>
      <c r="L489" s="44" t="s">
        <v>281</v>
      </c>
      <c r="M489" s="44" t="s">
        <v>628</v>
      </c>
      <c r="N489" s="46" t="s">
        <v>290</v>
      </c>
      <c r="O489" s="45" t="s">
        <v>281</v>
      </c>
      <c r="P489" s="45" t="s">
        <v>393</v>
      </c>
      <c r="Q489" s="45" t="s">
        <v>97</v>
      </c>
      <c r="R489" s="47" t="s">
        <v>27</v>
      </c>
      <c r="S489" s="38" t="s">
        <v>94</v>
      </c>
      <c r="T489" s="132">
        <v>0</v>
      </c>
      <c r="U489" s="132">
        <v>200</v>
      </c>
      <c r="V489" s="34"/>
      <c r="W489" s="34"/>
      <c r="X489" s="39">
        <v>200</v>
      </c>
      <c r="Y489" s="50">
        <f>+IFERROR(X489/U489,0)</f>
        <v>1</v>
      </c>
      <c r="Z489" s="49">
        <f>+U489-X489</f>
        <v>0</v>
      </c>
      <c r="AA489" s="48"/>
      <c r="AB489" s="39">
        <v>200</v>
      </c>
      <c r="AC489" s="49">
        <v>0</v>
      </c>
      <c r="AD489" s="39">
        <v>0</v>
      </c>
      <c r="AE489" s="48"/>
      <c r="AF489" s="49">
        <v>0</v>
      </c>
      <c r="AG489" s="50">
        <f>+IFERROR(AF489/U489,0)</f>
        <v>0</v>
      </c>
      <c r="AH489" s="49">
        <f>+Tabla1[[#This Row],[PIM]]-Tabla1[[#This Row],[DEVENGADO2]]</f>
        <v>200</v>
      </c>
      <c r="AI489" s="35">
        <v>0</v>
      </c>
      <c r="AJ489" s="35">
        <v>0</v>
      </c>
      <c r="AK489" s="35">
        <v>0</v>
      </c>
      <c r="AL489" s="35">
        <v>0</v>
      </c>
      <c r="AM489" s="35">
        <v>0</v>
      </c>
      <c r="AN489" s="35">
        <v>0</v>
      </c>
      <c r="AO489" s="35">
        <v>0</v>
      </c>
      <c r="AP489" s="35">
        <v>18.181818181818183</v>
      </c>
      <c r="AQ489" s="35">
        <v>18.181818181818183</v>
      </c>
      <c r="AR489" s="35">
        <v>18.181818181818183</v>
      </c>
      <c r="AS489" s="35">
        <v>18.181818181818183</v>
      </c>
      <c r="AT489" s="35">
        <v>18.181818181818183</v>
      </c>
      <c r="AU489" s="35">
        <v>109.09090909090908</v>
      </c>
      <c r="AV489" s="41">
        <f t="shared" si="27"/>
        <v>200</v>
      </c>
      <c r="AW489" s="41">
        <f>+U489-AV489</f>
        <v>0</v>
      </c>
    </row>
    <row r="490" spans="1:49" x14ac:dyDescent="0.3">
      <c r="A490" s="42" t="s">
        <v>3</v>
      </c>
      <c r="B490" s="43" t="s">
        <v>0</v>
      </c>
      <c r="C490" s="44" t="s">
        <v>423</v>
      </c>
      <c r="D490" s="45" t="s">
        <v>243</v>
      </c>
      <c r="E490" s="44" t="s">
        <v>19</v>
      </c>
      <c r="F490" s="44" t="s">
        <v>574</v>
      </c>
      <c r="G490" s="44" t="s">
        <v>4232</v>
      </c>
      <c r="H490" s="45" t="s">
        <v>581</v>
      </c>
      <c r="I490" s="45" t="s">
        <v>269</v>
      </c>
      <c r="J490" s="45" t="s">
        <v>430</v>
      </c>
      <c r="K490" s="45" t="s">
        <v>430</v>
      </c>
      <c r="L490" s="44" t="s">
        <v>281</v>
      </c>
      <c r="M490" s="44" t="s">
        <v>628</v>
      </c>
      <c r="N490" s="46" t="s">
        <v>290</v>
      </c>
      <c r="O490" s="45" t="s">
        <v>281</v>
      </c>
      <c r="P490" s="45" t="s">
        <v>393</v>
      </c>
      <c r="Q490" s="45" t="s">
        <v>108</v>
      </c>
      <c r="R490" s="47" t="s">
        <v>107</v>
      </c>
      <c r="S490" s="38" t="s">
        <v>109</v>
      </c>
      <c r="T490" s="132">
        <v>240</v>
      </c>
      <c r="U490" s="132">
        <v>240</v>
      </c>
      <c r="V490" s="34"/>
      <c r="W490" s="34"/>
      <c r="X490" s="39">
        <v>120</v>
      </c>
      <c r="Y490" s="50">
        <f>+IFERROR(X490/U490,0)</f>
        <v>0.5</v>
      </c>
      <c r="Z490" s="49">
        <f>+U490-X490</f>
        <v>120</v>
      </c>
      <c r="AA490" s="48"/>
      <c r="AB490" s="39">
        <v>120</v>
      </c>
      <c r="AC490" s="49">
        <v>120</v>
      </c>
      <c r="AD490" s="39">
        <v>120</v>
      </c>
      <c r="AE490" s="48"/>
      <c r="AF490" s="49">
        <v>77.33</v>
      </c>
      <c r="AG490" s="50">
        <f>+IFERROR(AF490/U490,0)</f>
        <v>0.32220833333333332</v>
      </c>
      <c r="AH490" s="49">
        <f>+Tabla1[[#This Row],[PIM]]-Tabla1[[#This Row],[DEVENGADO2]]</f>
        <v>162.67000000000002</v>
      </c>
      <c r="AI490" s="35">
        <v>0</v>
      </c>
      <c r="AJ490" s="35">
        <v>27.33</v>
      </c>
      <c r="AK490" s="35">
        <v>10</v>
      </c>
      <c r="AL490" s="35">
        <v>10</v>
      </c>
      <c r="AM490" s="35">
        <v>10</v>
      </c>
      <c r="AN490" s="35">
        <v>10</v>
      </c>
      <c r="AO490" s="35">
        <v>10</v>
      </c>
      <c r="AP490" s="35">
        <v>0</v>
      </c>
      <c r="AQ490" s="35">
        <v>28.778333333333336</v>
      </c>
      <c r="AR490" s="35">
        <v>28.778333333333336</v>
      </c>
      <c r="AS490" s="35">
        <v>28.778333333333336</v>
      </c>
      <c r="AT490" s="35">
        <v>28.778333333333336</v>
      </c>
      <c r="AU490" s="35">
        <v>47.556666666666672</v>
      </c>
      <c r="AV490" s="41">
        <f t="shared" si="27"/>
        <v>240</v>
      </c>
      <c r="AW490" s="41">
        <f>+U490-AV490</f>
        <v>0</v>
      </c>
    </row>
    <row r="491" spans="1:49" x14ac:dyDescent="0.3">
      <c r="A491" s="42" t="s">
        <v>3</v>
      </c>
      <c r="B491" s="43" t="s">
        <v>0</v>
      </c>
      <c r="C491" s="44" t="s">
        <v>423</v>
      </c>
      <c r="D491" s="45" t="s">
        <v>243</v>
      </c>
      <c r="E491" s="44" t="s">
        <v>19</v>
      </c>
      <c r="F491" s="44" t="s">
        <v>574</v>
      </c>
      <c r="G491" s="44" t="s">
        <v>4232</v>
      </c>
      <c r="H491" s="45" t="s">
        <v>581</v>
      </c>
      <c r="I491" s="45" t="s">
        <v>269</v>
      </c>
      <c r="J491" s="45" t="s">
        <v>430</v>
      </c>
      <c r="K491" s="45" t="s">
        <v>430</v>
      </c>
      <c r="L491" s="44" t="s">
        <v>281</v>
      </c>
      <c r="M491" s="44" t="s">
        <v>628</v>
      </c>
      <c r="N491" s="46" t="s">
        <v>290</v>
      </c>
      <c r="O491" s="45" t="s">
        <v>281</v>
      </c>
      <c r="P491" s="45" t="s">
        <v>393</v>
      </c>
      <c r="Q491" s="45" t="s">
        <v>111</v>
      </c>
      <c r="R491" s="47" t="s">
        <v>110</v>
      </c>
      <c r="S491" s="38" t="s">
        <v>112</v>
      </c>
      <c r="T491" s="132">
        <v>3600</v>
      </c>
      <c r="U491" s="132">
        <v>3600</v>
      </c>
      <c r="V491" s="34"/>
      <c r="W491" s="34"/>
      <c r="X491" s="39">
        <v>1438.8</v>
      </c>
      <c r="Y491" s="50">
        <f>+IFERROR(X491/U491,0)</f>
        <v>0.39966666666666667</v>
      </c>
      <c r="Z491" s="49">
        <f>+U491-X491</f>
        <v>2161.1999999999998</v>
      </c>
      <c r="AA491" s="48"/>
      <c r="AB491" s="39">
        <v>1438.8</v>
      </c>
      <c r="AC491" s="49">
        <v>2161.1999999999998</v>
      </c>
      <c r="AD491" s="39">
        <v>1438.8</v>
      </c>
      <c r="AE491" s="48"/>
      <c r="AF491" s="49">
        <v>927.2299999999999</v>
      </c>
      <c r="AG491" s="50">
        <f>+IFERROR(AF491/U491,0)</f>
        <v>0.25756388888888887</v>
      </c>
      <c r="AH491" s="49">
        <f>+Tabla1[[#This Row],[PIM]]-Tabla1[[#This Row],[DEVENGADO2]]</f>
        <v>2672.77</v>
      </c>
      <c r="AI491" s="35">
        <v>0</v>
      </c>
      <c r="AJ491" s="35">
        <v>327.73</v>
      </c>
      <c r="AK491" s="35">
        <v>119.9</v>
      </c>
      <c r="AL491" s="35">
        <v>119.9</v>
      </c>
      <c r="AM491" s="35">
        <v>119.9</v>
      </c>
      <c r="AN491" s="35">
        <v>119.9</v>
      </c>
      <c r="AO491" s="35">
        <v>119.9</v>
      </c>
      <c r="AP491" s="35">
        <v>0</v>
      </c>
      <c r="AQ491" s="35">
        <v>465.44499999999999</v>
      </c>
      <c r="AR491" s="35">
        <v>465.44499999999999</v>
      </c>
      <c r="AS491" s="35">
        <v>465.44499999999999</v>
      </c>
      <c r="AT491" s="35">
        <v>465.44499999999999</v>
      </c>
      <c r="AU491" s="35">
        <v>810.98999999999978</v>
      </c>
      <c r="AV491" s="41">
        <f t="shared" si="27"/>
        <v>3600</v>
      </c>
      <c r="AW491" s="41">
        <f>+U491-AV491</f>
        <v>0</v>
      </c>
    </row>
    <row r="492" spans="1:49" x14ac:dyDescent="0.3">
      <c r="A492" s="42" t="s">
        <v>3</v>
      </c>
      <c r="B492" s="43" t="s">
        <v>0</v>
      </c>
      <c r="C492" s="44" t="s">
        <v>423</v>
      </c>
      <c r="D492" s="45" t="s">
        <v>243</v>
      </c>
      <c r="E492" s="44" t="s">
        <v>19</v>
      </c>
      <c r="F492" s="44" t="s">
        <v>574</v>
      </c>
      <c r="G492" s="44" t="s">
        <v>4232</v>
      </c>
      <c r="H492" s="45" t="s">
        <v>582</v>
      </c>
      <c r="I492" s="45" t="s">
        <v>579</v>
      </c>
      <c r="J492" s="45" t="s">
        <v>430</v>
      </c>
      <c r="K492" s="45" t="s">
        <v>430</v>
      </c>
      <c r="L492" s="44" t="s">
        <v>281</v>
      </c>
      <c r="M492" s="44" t="s">
        <v>628</v>
      </c>
      <c r="N492" s="46" t="s">
        <v>290</v>
      </c>
      <c r="O492" s="45" t="s">
        <v>281</v>
      </c>
      <c r="P492" s="45" t="s">
        <v>393</v>
      </c>
      <c r="Q492" s="45" t="s">
        <v>114</v>
      </c>
      <c r="R492" s="47" t="s">
        <v>113</v>
      </c>
      <c r="S492" s="38" t="s">
        <v>115</v>
      </c>
      <c r="T492" s="132">
        <v>0</v>
      </c>
      <c r="U492" s="132">
        <v>200</v>
      </c>
      <c r="V492" s="34"/>
      <c r="W492" s="34"/>
      <c r="X492" s="39">
        <v>200</v>
      </c>
      <c r="Y492" s="50">
        <f>+IFERROR(X492/U492,0)</f>
        <v>1</v>
      </c>
      <c r="Z492" s="49">
        <f>+U492-X492</f>
        <v>0</v>
      </c>
      <c r="AA492" s="48"/>
      <c r="AB492" s="39">
        <v>200</v>
      </c>
      <c r="AC492" s="49">
        <v>0</v>
      </c>
      <c r="AD492" s="39">
        <v>0</v>
      </c>
      <c r="AE492" s="48"/>
      <c r="AF492" s="49">
        <v>0</v>
      </c>
      <c r="AG492" s="50">
        <f>+IFERROR(AF492/U492,0)</f>
        <v>0</v>
      </c>
      <c r="AH492" s="49">
        <f>+Tabla1[[#This Row],[PIM]]-Tabla1[[#This Row],[DEVENGADO2]]</f>
        <v>200</v>
      </c>
      <c r="AI492" s="35">
        <v>0</v>
      </c>
      <c r="AJ492" s="35">
        <v>0</v>
      </c>
      <c r="AK492" s="35">
        <v>0</v>
      </c>
      <c r="AL492" s="35">
        <v>0</v>
      </c>
      <c r="AM492" s="35">
        <v>0</v>
      </c>
      <c r="AN492" s="35">
        <v>0</v>
      </c>
      <c r="AO492" s="35">
        <v>0</v>
      </c>
      <c r="AP492" s="35">
        <v>18.181818181818183</v>
      </c>
      <c r="AQ492" s="35">
        <v>18.181818181818183</v>
      </c>
      <c r="AR492" s="35">
        <v>18.181818181818183</v>
      </c>
      <c r="AS492" s="35">
        <v>18.181818181818183</v>
      </c>
      <c r="AT492" s="35">
        <v>18.181818181818183</v>
      </c>
      <c r="AU492" s="35">
        <v>109.09090909090908</v>
      </c>
      <c r="AV492" s="41">
        <f t="shared" si="27"/>
        <v>200</v>
      </c>
      <c r="AW492" s="41">
        <f>+U492-AV492</f>
        <v>0</v>
      </c>
    </row>
    <row r="493" spans="1:49" x14ac:dyDescent="0.3">
      <c r="A493" s="42" t="s">
        <v>3</v>
      </c>
      <c r="B493" s="43" t="s">
        <v>0</v>
      </c>
      <c r="C493" s="44" t="s">
        <v>423</v>
      </c>
      <c r="D493" s="45" t="s">
        <v>243</v>
      </c>
      <c r="E493" s="44" t="s">
        <v>19</v>
      </c>
      <c r="F493" s="44" t="s">
        <v>574</v>
      </c>
      <c r="G493" s="44" t="s">
        <v>4232</v>
      </c>
      <c r="H493" s="45" t="s">
        <v>583</v>
      </c>
      <c r="I493" s="45" t="s">
        <v>579</v>
      </c>
      <c r="J493" s="45" t="s">
        <v>430</v>
      </c>
      <c r="K493" s="45" t="s">
        <v>430</v>
      </c>
      <c r="L493" s="44" t="s">
        <v>281</v>
      </c>
      <c r="M493" s="44" t="s">
        <v>628</v>
      </c>
      <c r="N493" s="46" t="s">
        <v>290</v>
      </c>
      <c r="O493" s="45" t="s">
        <v>281</v>
      </c>
      <c r="P493" s="45" t="s">
        <v>393</v>
      </c>
      <c r="Q493" s="45" t="s">
        <v>132</v>
      </c>
      <c r="R493" s="47" t="s">
        <v>131</v>
      </c>
      <c r="S493" s="38" t="s">
        <v>70</v>
      </c>
      <c r="T493" s="132">
        <v>18200</v>
      </c>
      <c r="U493" s="132">
        <v>0</v>
      </c>
      <c r="V493" s="34"/>
      <c r="W493" s="34"/>
      <c r="X493" s="39">
        <v>0</v>
      </c>
      <c r="Y493" s="50">
        <f>+IFERROR(X493/U493,0)</f>
        <v>0</v>
      </c>
      <c r="Z493" s="49">
        <f>+U493-X493</f>
        <v>0</v>
      </c>
      <c r="AA493" s="48"/>
      <c r="AB493" s="39">
        <v>0</v>
      </c>
      <c r="AC493" s="49">
        <v>0</v>
      </c>
      <c r="AD493" s="39">
        <v>0</v>
      </c>
      <c r="AE493" s="48"/>
      <c r="AF493" s="49">
        <v>0</v>
      </c>
      <c r="AG493" s="50">
        <f>+IFERROR(AF493/U493,0)</f>
        <v>0</v>
      </c>
      <c r="AH493" s="49">
        <f>+Tabla1[[#This Row],[PIM]]-Tabla1[[#This Row],[DEVENGADO2]]</f>
        <v>0</v>
      </c>
      <c r="AI493" s="35">
        <v>0</v>
      </c>
      <c r="AJ493" s="35">
        <v>0</v>
      </c>
      <c r="AK493" s="35">
        <v>0</v>
      </c>
      <c r="AL493" s="35">
        <v>0</v>
      </c>
      <c r="AM493" s="35">
        <v>0</v>
      </c>
      <c r="AN493" s="35">
        <v>0</v>
      </c>
      <c r="AO493" s="35">
        <v>0</v>
      </c>
      <c r="AP493" s="35">
        <v>0</v>
      </c>
      <c r="AQ493" s="35">
        <v>0</v>
      </c>
      <c r="AR493" s="35">
        <v>0</v>
      </c>
      <c r="AS493" s="35">
        <v>0</v>
      </c>
      <c r="AT493" s="35">
        <v>0</v>
      </c>
      <c r="AU493" s="35">
        <v>0</v>
      </c>
      <c r="AV493" s="41">
        <f t="shared" si="27"/>
        <v>0</v>
      </c>
      <c r="AW493" s="41">
        <f>+U493-AV493</f>
        <v>0</v>
      </c>
    </row>
    <row r="494" spans="1:49" x14ac:dyDescent="0.3">
      <c r="A494" s="42" t="s">
        <v>3</v>
      </c>
      <c r="B494" s="43" t="s">
        <v>0</v>
      </c>
      <c r="C494" s="44" t="s">
        <v>423</v>
      </c>
      <c r="D494" s="45" t="s">
        <v>243</v>
      </c>
      <c r="E494" s="44" t="s">
        <v>19</v>
      </c>
      <c r="F494" s="44" t="s">
        <v>574</v>
      </c>
      <c r="G494" s="44" t="s">
        <v>4232</v>
      </c>
      <c r="H494" s="45" t="s">
        <v>584</v>
      </c>
      <c r="I494" s="45" t="s">
        <v>579</v>
      </c>
      <c r="J494" s="45" t="s">
        <v>430</v>
      </c>
      <c r="K494" s="45" t="s">
        <v>430</v>
      </c>
      <c r="L494" s="44" t="s">
        <v>281</v>
      </c>
      <c r="M494" s="44" t="s">
        <v>628</v>
      </c>
      <c r="N494" s="46" t="s">
        <v>290</v>
      </c>
      <c r="O494" s="45" t="s">
        <v>281</v>
      </c>
      <c r="P494" s="45" t="s">
        <v>393</v>
      </c>
      <c r="Q494" s="45" t="s">
        <v>141</v>
      </c>
      <c r="R494" s="47" t="s">
        <v>140</v>
      </c>
      <c r="S494" s="38" t="s">
        <v>142</v>
      </c>
      <c r="T494" s="132">
        <v>42000</v>
      </c>
      <c r="U494" s="132">
        <v>31500</v>
      </c>
      <c r="V494" s="34"/>
      <c r="W494" s="34"/>
      <c r="X494" s="39">
        <v>31500</v>
      </c>
      <c r="Y494" s="50">
        <f>+IFERROR(X494/U494,0)</f>
        <v>1</v>
      </c>
      <c r="Z494" s="49">
        <f>+U494-X494</f>
        <v>0</v>
      </c>
      <c r="AA494" s="48"/>
      <c r="AB494" s="39">
        <v>31500</v>
      </c>
      <c r="AC494" s="49">
        <v>0</v>
      </c>
      <c r="AD494" s="39">
        <v>31500</v>
      </c>
      <c r="AE494" s="48"/>
      <c r="AF494" s="49">
        <v>28000</v>
      </c>
      <c r="AG494" s="50">
        <f>+IFERROR(AF494/U494,0)</f>
        <v>0.88888888888888884</v>
      </c>
      <c r="AH494" s="49">
        <f>+Tabla1[[#This Row],[PIM]]-Tabla1[[#This Row],[DEVENGADO2]]</f>
        <v>3500</v>
      </c>
      <c r="AI494" s="35">
        <v>7000</v>
      </c>
      <c r="AJ494" s="35">
        <v>3500</v>
      </c>
      <c r="AK494" s="35">
        <v>3500</v>
      </c>
      <c r="AL494" s="35">
        <v>3500</v>
      </c>
      <c r="AM494" s="35">
        <v>3500</v>
      </c>
      <c r="AN494" s="35">
        <v>3500</v>
      </c>
      <c r="AO494" s="35">
        <v>3500</v>
      </c>
      <c r="AP494" s="35">
        <v>0</v>
      </c>
      <c r="AQ494" s="35">
        <v>3500</v>
      </c>
      <c r="AR494" s="35">
        <v>0</v>
      </c>
      <c r="AS494" s="35">
        <v>0</v>
      </c>
      <c r="AT494" s="35">
        <v>0</v>
      </c>
      <c r="AU494" s="35">
        <v>0</v>
      </c>
      <c r="AV494" s="41">
        <f t="shared" si="27"/>
        <v>31500</v>
      </c>
      <c r="AW494" s="41">
        <f>+U494-AV494</f>
        <v>0</v>
      </c>
    </row>
    <row r="495" spans="1:49" x14ac:dyDescent="0.3">
      <c r="A495" s="42" t="s">
        <v>3</v>
      </c>
      <c r="B495" s="43" t="s">
        <v>0</v>
      </c>
      <c r="C495" s="44" t="s">
        <v>423</v>
      </c>
      <c r="D495" s="45" t="s">
        <v>243</v>
      </c>
      <c r="E495" s="44" t="s">
        <v>19</v>
      </c>
      <c r="F495" s="44" t="s">
        <v>574</v>
      </c>
      <c r="G495" s="44" t="s">
        <v>4232</v>
      </c>
      <c r="H495" s="45" t="s">
        <v>170</v>
      </c>
      <c r="I495" s="45" t="s">
        <v>579</v>
      </c>
      <c r="J495" s="45" t="s">
        <v>430</v>
      </c>
      <c r="K495" s="45" t="s">
        <v>430</v>
      </c>
      <c r="L495" s="44" t="s">
        <v>281</v>
      </c>
      <c r="M495" s="44" t="s">
        <v>628</v>
      </c>
      <c r="N495" s="46" t="s">
        <v>290</v>
      </c>
      <c r="O495" s="45" t="s">
        <v>281</v>
      </c>
      <c r="P495" s="45" t="s">
        <v>393</v>
      </c>
      <c r="Q495" s="45" t="s">
        <v>172</v>
      </c>
      <c r="R495" s="47" t="s">
        <v>171</v>
      </c>
      <c r="S495" s="38" t="s">
        <v>173</v>
      </c>
      <c r="T495" s="132">
        <v>0</v>
      </c>
      <c r="U495" s="132">
        <v>3500</v>
      </c>
      <c r="V495" s="34"/>
      <c r="W495" s="34"/>
      <c r="X495" s="39">
        <v>2100</v>
      </c>
      <c r="Y495" s="50">
        <f>+IFERROR(X495/U495,0)</f>
        <v>0.6</v>
      </c>
      <c r="Z495" s="49">
        <f>+U495-X495</f>
        <v>1400</v>
      </c>
      <c r="AA495" s="48"/>
      <c r="AB495" s="39">
        <v>2100</v>
      </c>
      <c r="AC495" s="49">
        <v>1400</v>
      </c>
      <c r="AD495" s="39">
        <v>2100</v>
      </c>
      <c r="AE495" s="48"/>
      <c r="AF495" s="49">
        <v>2100</v>
      </c>
      <c r="AG495" s="50">
        <f>+IFERROR(AF495/U495,0)</f>
        <v>0.6</v>
      </c>
      <c r="AH495" s="49">
        <f>+Tabla1[[#This Row],[PIM]]-Tabla1[[#This Row],[DEVENGADO2]]</f>
        <v>1400</v>
      </c>
      <c r="AI495" s="35">
        <v>0</v>
      </c>
      <c r="AJ495" s="35">
        <v>0</v>
      </c>
      <c r="AK495" s="35">
        <v>0</v>
      </c>
      <c r="AL495" s="35">
        <v>2100</v>
      </c>
      <c r="AM495" s="35">
        <v>0</v>
      </c>
      <c r="AN495" s="35">
        <v>0</v>
      </c>
      <c r="AO495" s="35">
        <v>0</v>
      </c>
      <c r="AP495" s="35">
        <v>0</v>
      </c>
      <c r="AQ495" s="35">
        <v>0</v>
      </c>
      <c r="AR495" s="35">
        <v>1400</v>
      </c>
      <c r="AS495" s="35">
        <v>0</v>
      </c>
      <c r="AT495" s="35">
        <v>0</v>
      </c>
      <c r="AU495" s="35">
        <v>0</v>
      </c>
      <c r="AV495" s="41">
        <f t="shared" si="27"/>
        <v>3500</v>
      </c>
      <c r="AW495" s="41">
        <f>+U495-AV495</f>
        <v>0</v>
      </c>
    </row>
    <row r="496" spans="1:49" x14ac:dyDescent="0.3">
      <c r="A496" s="42" t="s">
        <v>3</v>
      </c>
      <c r="B496" s="43" t="s">
        <v>0</v>
      </c>
      <c r="C496" s="44" t="s">
        <v>423</v>
      </c>
      <c r="D496" s="45" t="s">
        <v>243</v>
      </c>
      <c r="E496" s="44" t="s">
        <v>19</v>
      </c>
      <c r="F496" s="44" t="s">
        <v>574</v>
      </c>
      <c r="G496" s="44" t="s">
        <v>4232</v>
      </c>
      <c r="H496" s="45" t="s">
        <v>178</v>
      </c>
      <c r="I496" s="45" t="s">
        <v>269</v>
      </c>
      <c r="J496" s="45" t="s">
        <v>430</v>
      </c>
      <c r="K496" s="45" t="s">
        <v>430</v>
      </c>
      <c r="L496" s="44" t="s">
        <v>281</v>
      </c>
      <c r="M496" s="44" t="s">
        <v>628</v>
      </c>
      <c r="N496" s="46" t="s">
        <v>290</v>
      </c>
      <c r="O496" s="45" t="s">
        <v>281</v>
      </c>
      <c r="P496" s="45" t="s">
        <v>393</v>
      </c>
      <c r="Q496" s="45" t="s">
        <v>177</v>
      </c>
      <c r="R496" s="47" t="s">
        <v>28</v>
      </c>
      <c r="S496" s="38" t="s">
        <v>178</v>
      </c>
      <c r="T496" s="132">
        <v>62000</v>
      </c>
      <c r="U496" s="132">
        <v>73267</v>
      </c>
      <c r="V496" s="34"/>
      <c r="W496" s="34"/>
      <c r="X496" s="39">
        <v>35367.5</v>
      </c>
      <c r="Y496" s="50">
        <f>+IFERROR(X496/U496,0)</f>
        <v>0.48272073375462349</v>
      </c>
      <c r="Z496" s="49">
        <f>+U496-X496</f>
        <v>37899.5</v>
      </c>
      <c r="AA496" s="48"/>
      <c r="AB496" s="39">
        <v>35367.5</v>
      </c>
      <c r="AC496" s="49">
        <v>37899.5</v>
      </c>
      <c r="AD496" s="39">
        <v>34717.5</v>
      </c>
      <c r="AE496" s="48"/>
      <c r="AF496" s="49">
        <v>26537.5</v>
      </c>
      <c r="AG496" s="50">
        <f>+IFERROR(AF496/U496,0)</f>
        <v>0.36220262874145248</v>
      </c>
      <c r="AH496" s="49">
        <f>+Tabla1[[#This Row],[PIM]]-Tabla1[[#This Row],[DEVENGADO2]]</f>
        <v>46729.5</v>
      </c>
      <c r="AI496" s="35">
        <v>1000</v>
      </c>
      <c r="AJ496" s="35">
        <v>4487.5</v>
      </c>
      <c r="AK496" s="35">
        <v>4700</v>
      </c>
      <c r="AL496" s="35">
        <v>5214</v>
      </c>
      <c r="AM496" s="35">
        <v>3000</v>
      </c>
      <c r="AN496" s="35">
        <v>4700</v>
      </c>
      <c r="AO496" s="35">
        <v>3436</v>
      </c>
      <c r="AP496" s="35">
        <v>0</v>
      </c>
      <c r="AQ496" s="35">
        <v>5000</v>
      </c>
      <c r="AR496" s="35">
        <v>5000</v>
      </c>
      <c r="AS496" s="35">
        <v>5000</v>
      </c>
      <c r="AT496" s="35">
        <v>5000</v>
      </c>
      <c r="AU496" s="35">
        <v>26729.5</v>
      </c>
      <c r="AV496" s="41">
        <f t="shared" si="27"/>
        <v>73267</v>
      </c>
      <c r="AW496" s="41">
        <f>+U496-AV496</f>
        <v>0</v>
      </c>
    </row>
    <row r="497" spans="1:49" x14ac:dyDescent="0.3">
      <c r="A497" s="42" t="s">
        <v>3</v>
      </c>
      <c r="B497" s="43" t="s">
        <v>0</v>
      </c>
      <c r="C497" s="44" t="s">
        <v>423</v>
      </c>
      <c r="D497" s="45" t="s">
        <v>243</v>
      </c>
      <c r="E497" s="44" t="s">
        <v>19</v>
      </c>
      <c r="F497" s="44" t="s">
        <v>574</v>
      </c>
      <c r="G497" s="44" t="s">
        <v>4232</v>
      </c>
      <c r="H497" s="45" t="s">
        <v>422</v>
      </c>
      <c r="I497" s="45" t="s">
        <v>579</v>
      </c>
      <c r="J497" s="45" t="s">
        <v>430</v>
      </c>
      <c r="K497" s="45" t="s">
        <v>430</v>
      </c>
      <c r="L497" s="44" t="s">
        <v>281</v>
      </c>
      <c r="M497" s="44" t="s">
        <v>628</v>
      </c>
      <c r="N497" s="46" t="s">
        <v>290</v>
      </c>
      <c r="O497" s="45" t="s">
        <v>281</v>
      </c>
      <c r="P497" s="45" t="s">
        <v>393</v>
      </c>
      <c r="Q497" s="45" t="s">
        <v>585</v>
      </c>
      <c r="R497" s="47" t="s">
        <v>200</v>
      </c>
      <c r="S497" s="38" t="s">
        <v>586</v>
      </c>
      <c r="T497" s="132">
        <v>15000</v>
      </c>
      <c r="U497" s="132">
        <v>12500</v>
      </c>
      <c r="V497" s="34"/>
      <c r="W497" s="34"/>
      <c r="X497" s="39">
        <v>12500</v>
      </c>
      <c r="Y497" s="50">
        <f>+IFERROR(X497/U497,0)</f>
        <v>1</v>
      </c>
      <c r="Z497" s="49">
        <f>+U497-X497</f>
        <v>0</v>
      </c>
      <c r="AA497" s="48"/>
      <c r="AB497" s="39">
        <v>12500</v>
      </c>
      <c r="AC497" s="49">
        <v>0</v>
      </c>
      <c r="AD497" s="39">
        <v>12500</v>
      </c>
      <c r="AE497" s="48"/>
      <c r="AF497" s="49">
        <v>12500</v>
      </c>
      <c r="AG497" s="50">
        <f>+IFERROR(AF497/U497,0)</f>
        <v>1</v>
      </c>
      <c r="AH497" s="49">
        <f>+Tabla1[[#This Row],[PIM]]-Tabla1[[#This Row],[DEVENGADO2]]</f>
        <v>0</v>
      </c>
      <c r="AI497" s="35">
        <v>0</v>
      </c>
      <c r="AJ497" s="35">
        <v>0</v>
      </c>
      <c r="AK497" s="35">
        <v>0</v>
      </c>
      <c r="AL497" s="35">
        <v>2500</v>
      </c>
      <c r="AM497" s="35">
        <v>5000</v>
      </c>
      <c r="AN497" s="35">
        <v>2500</v>
      </c>
      <c r="AO497" s="35">
        <v>2500</v>
      </c>
      <c r="AP497" s="35">
        <v>0</v>
      </c>
      <c r="AQ497" s="35">
        <v>0</v>
      </c>
      <c r="AR497" s="35">
        <v>0</v>
      </c>
      <c r="AS497" s="35">
        <v>0</v>
      </c>
      <c r="AT497" s="35">
        <v>0</v>
      </c>
      <c r="AU497" s="35">
        <v>0</v>
      </c>
      <c r="AV497" s="41">
        <f t="shared" si="27"/>
        <v>12500</v>
      </c>
      <c r="AW497" s="41">
        <f>+U497-AV497</f>
        <v>0</v>
      </c>
    </row>
    <row r="498" spans="1:49" x14ac:dyDescent="0.3">
      <c r="A498" s="42" t="s">
        <v>3</v>
      </c>
      <c r="B498" s="43" t="s">
        <v>0</v>
      </c>
      <c r="C498" s="44" t="s">
        <v>423</v>
      </c>
      <c r="D498" s="45" t="s">
        <v>243</v>
      </c>
      <c r="E498" s="44" t="s">
        <v>19</v>
      </c>
      <c r="F498" s="44" t="s">
        <v>574</v>
      </c>
      <c r="G498" s="44" t="s">
        <v>4234</v>
      </c>
      <c r="H498" s="45" t="s">
        <v>4</v>
      </c>
      <c r="I498" s="45" t="s">
        <v>269</v>
      </c>
      <c r="J498" s="45" t="s">
        <v>430</v>
      </c>
      <c r="K498" s="45" t="s">
        <v>430</v>
      </c>
      <c r="L498" s="44" t="s">
        <v>283</v>
      </c>
      <c r="M498" s="44" t="s">
        <v>629</v>
      </c>
      <c r="N498" s="46" t="s">
        <v>292</v>
      </c>
      <c r="O498" s="45" t="s">
        <v>283</v>
      </c>
      <c r="P498" s="45" t="s">
        <v>397</v>
      </c>
      <c r="Q498" s="45" t="s">
        <v>415</v>
      </c>
      <c r="R498" s="47" t="s">
        <v>526</v>
      </c>
      <c r="S498" s="38" t="s">
        <v>575</v>
      </c>
      <c r="T498" s="132">
        <v>600</v>
      </c>
      <c r="U498" s="132">
        <v>1200</v>
      </c>
      <c r="V498" s="34"/>
      <c r="W498" s="34"/>
      <c r="X498" s="39">
        <v>1200</v>
      </c>
      <c r="Y498" s="50">
        <f>+IFERROR(X498/U498,0)</f>
        <v>1</v>
      </c>
      <c r="Z498" s="49">
        <f>+U498-X498</f>
        <v>0</v>
      </c>
      <c r="AA498" s="48"/>
      <c r="AB498" s="39">
        <v>1200</v>
      </c>
      <c r="AC498" s="49">
        <v>0</v>
      </c>
      <c r="AD498" s="39">
        <v>0</v>
      </c>
      <c r="AE498" s="48"/>
      <c r="AF498" s="49">
        <v>0</v>
      </c>
      <c r="AG498" s="50">
        <f>+IFERROR(AF498/U498,0)</f>
        <v>0</v>
      </c>
      <c r="AH498" s="49">
        <f>+Tabla1[[#This Row],[PIM]]-Tabla1[[#This Row],[DEVENGADO2]]</f>
        <v>1200</v>
      </c>
      <c r="AI498" s="35">
        <v>0</v>
      </c>
      <c r="AJ498" s="35">
        <v>0</v>
      </c>
      <c r="AK498" s="35">
        <v>0</v>
      </c>
      <c r="AL498" s="35">
        <v>0</v>
      </c>
      <c r="AM498" s="35">
        <v>0</v>
      </c>
      <c r="AN498" s="35">
        <v>0</v>
      </c>
      <c r="AO498" s="35">
        <v>0</v>
      </c>
      <c r="AP498" s="35">
        <v>300</v>
      </c>
      <c r="AQ498" s="35">
        <v>0</v>
      </c>
      <c r="AR498" s="35">
        <v>0</v>
      </c>
      <c r="AS498" s="35">
        <v>0</v>
      </c>
      <c r="AT498" s="35">
        <v>0</v>
      </c>
      <c r="AU498" s="35">
        <v>900</v>
      </c>
      <c r="AV498" s="41">
        <f t="shared" si="27"/>
        <v>1200</v>
      </c>
      <c r="AW498" s="41">
        <f>+U498-AV498</f>
        <v>0</v>
      </c>
    </row>
    <row r="499" spans="1:49" x14ac:dyDescent="0.3">
      <c r="A499" s="42" t="s">
        <v>3</v>
      </c>
      <c r="B499" s="43" t="s">
        <v>0</v>
      </c>
      <c r="C499" s="44" t="s">
        <v>423</v>
      </c>
      <c r="D499" s="45" t="s">
        <v>243</v>
      </c>
      <c r="E499" s="44" t="s">
        <v>19</v>
      </c>
      <c r="F499" s="44" t="s">
        <v>574</v>
      </c>
      <c r="G499" s="44" t="s">
        <v>4234</v>
      </c>
      <c r="H499" s="45" t="s">
        <v>4</v>
      </c>
      <c r="I499" s="45" t="s">
        <v>269</v>
      </c>
      <c r="J499" s="45" t="s">
        <v>430</v>
      </c>
      <c r="K499" s="45" t="s">
        <v>430</v>
      </c>
      <c r="L499" s="44" t="s">
        <v>283</v>
      </c>
      <c r="M499" s="44" t="s">
        <v>629</v>
      </c>
      <c r="N499" s="46" t="s">
        <v>292</v>
      </c>
      <c r="O499" s="45" t="s">
        <v>283</v>
      </c>
      <c r="P499" s="45" t="s">
        <v>397</v>
      </c>
      <c r="Q499" s="45" t="s">
        <v>416</v>
      </c>
      <c r="R499" s="47" t="s">
        <v>528</v>
      </c>
      <c r="S499" s="38" t="s">
        <v>576</v>
      </c>
      <c r="T499" s="132">
        <v>29570</v>
      </c>
      <c r="U499" s="132">
        <v>30771</v>
      </c>
      <c r="V499" s="34"/>
      <c r="W499" s="34"/>
      <c r="X499" s="39">
        <v>30771</v>
      </c>
      <c r="Y499" s="50">
        <f>+IFERROR(X499/U499,0)</f>
        <v>1</v>
      </c>
      <c r="Z499" s="49">
        <f>+U499-X499</f>
        <v>0</v>
      </c>
      <c r="AA499" s="48"/>
      <c r="AB499" s="39">
        <v>30771</v>
      </c>
      <c r="AC499" s="49">
        <v>0</v>
      </c>
      <c r="AD499" s="39">
        <v>17948.97</v>
      </c>
      <c r="AE499" s="48"/>
      <c r="AF499" s="49">
        <v>17948.97</v>
      </c>
      <c r="AG499" s="50">
        <f>+IFERROR(AF499/U499,0)</f>
        <v>0.58330798479087453</v>
      </c>
      <c r="AH499" s="49">
        <f>+Tabla1[[#This Row],[PIM]]-Tabla1[[#This Row],[DEVENGADO2]]</f>
        <v>12822.029999999999</v>
      </c>
      <c r="AI499" s="35">
        <v>2564.19</v>
      </c>
      <c r="AJ499" s="35">
        <v>2564.19</v>
      </c>
      <c r="AK499" s="35">
        <v>2564.19</v>
      </c>
      <c r="AL499" s="35">
        <v>2564.19</v>
      </c>
      <c r="AM499" s="35">
        <v>2563.83</v>
      </c>
      <c r="AN499" s="35">
        <v>2564.19</v>
      </c>
      <c r="AO499" s="35">
        <v>2564.19</v>
      </c>
      <c r="AP499" s="35">
        <v>0</v>
      </c>
      <c r="AQ499" s="35">
        <v>2464.19</v>
      </c>
      <c r="AR499" s="35">
        <v>2464.19</v>
      </c>
      <c r="AS499" s="35">
        <v>2464.19</v>
      </c>
      <c r="AT499" s="35">
        <v>2464.19</v>
      </c>
      <c r="AU499" s="35">
        <v>2965.2700000000041</v>
      </c>
      <c r="AV499" s="41">
        <f t="shared" si="27"/>
        <v>30771</v>
      </c>
      <c r="AW499" s="41">
        <f>+U499-AV499</f>
        <v>0</v>
      </c>
    </row>
    <row r="500" spans="1:49" x14ac:dyDescent="0.3">
      <c r="A500" s="42" t="s">
        <v>3</v>
      </c>
      <c r="B500" s="43" t="s">
        <v>0</v>
      </c>
      <c r="C500" s="44" t="s">
        <v>423</v>
      </c>
      <c r="D500" s="45" t="s">
        <v>243</v>
      </c>
      <c r="E500" s="44" t="s">
        <v>19</v>
      </c>
      <c r="F500" s="44" t="s">
        <v>574</v>
      </c>
      <c r="G500" s="44" t="s">
        <v>4234</v>
      </c>
      <c r="H500" s="45" t="s">
        <v>4</v>
      </c>
      <c r="I500" s="45" t="s">
        <v>269</v>
      </c>
      <c r="J500" s="45" t="s">
        <v>430</v>
      </c>
      <c r="K500" s="45" t="s">
        <v>430</v>
      </c>
      <c r="L500" s="44" t="s">
        <v>283</v>
      </c>
      <c r="M500" s="44" t="s">
        <v>629</v>
      </c>
      <c r="N500" s="46" t="s">
        <v>292</v>
      </c>
      <c r="O500" s="45" t="s">
        <v>283</v>
      </c>
      <c r="P500" s="45" t="s">
        <v>397</v>
      </c>
      <c r="Q500" s="45" t="s">
        <v>417</v>
      </c>
      <c r="R500" s="47" t="s">
        <v>530</v>
      </c>
      <c r="S500" s="38" t="s">
        <v>587</v>
      </c>
      <c r="T500" s="132">
        <v>0</v>
      </c>
      <c r="U500" s="132">
        <v>33542</v>
      </c>
      <c r="V500" s="34"/>
      <c r="W500" s="34"/>
      <c r="X500" s="39">
        <v>33542</v>
      </c>
      <c r="Y500" s="50">
        <f>+IFERROR(X500/U500,0)</f>
        <v>1</v>
      </c>
      <c r="Z500" s="49">
        <f>+U500-X500</f>
        <v>0</v>
      </c>
      <c r="AA500" s="48"/>
      <c r="AB500" s="39">
        <v>33542</v>
      </c>
      <c r="AC500" s="49">
        <v>0</v>
      </c>
      <c r="AD500" s="39">
        <v>18135.830000000002</v>
      </c>
      <c r="AE500" s="48"/>
      <c r="AF500" s="49">
        <v>18135.830000000002</v>
      </c>
      <c r="AG500" s="50">
        <f>+IFERROR(AF500/U500,0)</f>
        <v>0.54069017947647735</v>
      </c>
      <c r="AH500" s="49">
        <f>+Tabla1[[#This Row],[PIM]]-Tabla1[[#This Row],[DEVENGADO2]]</f>
        <v>15406.169999999998</v>
      </c>
      <c r="AI500" s="35">
        <v>2592.5300000000002</v>
      </c>
      <c r="AJ500" s="35">
        <v>2579.42</v>
      </c>
      <c r="AK500" s="35">
        <v>2591.69</v>
      </c>
      <c r="AL500" s="35">
        <v>2593.5</v>
      </c>
      <c r="AM500" s="35">
        <v>2600</v>
      </c>
      <c r="AN500" s="35">
        <v>2590.79</v>
      </c>
      <c r="AO500" s="35">
        <v>2587.9</v>
      </c>
      <c r="AP500" s="35">
        <v>0</v>
      </c>
      <c r="AQ500" s="35">
        <v>2592.5300000000002</v>
      </c>
      <c r="AR500" s="35">
        <v>2592.5300000000002</v>
      </c>
      <c r="AS500" s="35">
        <v>2592.5300000000002</v>
      </c>
      <c r="AT500" s="35">
        <v>2592.5300000000002</v>
      </c>
      <c r="AU500" s="35">
        <v>5036.0500000000029</v>
      </c>
      <c r="AV500" s="41">
        <f t="shared" si="27"/>
        <v>33542</v>
      </c>
      <c r="AW500" s="41">
        <f>+U500-AV500</f>
        <v>0</v>
      </c>
    </row>
    <row r="501" spans="1:49" x14ac:dyDescent="0.3">
      <c r="A501" s="42" t="s">
        <v>3</v>
      </c>
      <c r="B501" s="43" t="s">
        <v>0</v>
      </c>
      <c r="C501" s="44" t="s">
        <v>423</v>
      </c>
      <c r="D501" s="45" t="s">
        <v>243</v>
      </c>
      <c r="E501" s="44" t="s">
        <v>19</v>
      </c>
      <c r="F501" s="44" t="s">
        <v>574</v>
      </c>
      <c r="G501" s="44" t="s">
        <v>4234</v>
      </c>
      <c r="H501" s="45" t="s">
        <v>4</v>
      </c>
      <c r="I501" s="45" t="s">
        <v>269</v>
      </c>
      <c r="J501" s="45" t="s">
        <v>430</v>
      </c>
      <c r="K501" s="45" t="s">
        <v>430</v>
      </c>
      <c r="L501" s="44" t="s">
        <v>283</v>
      </c>
      <c r="M501" s="44" t="s">
        <v>629</v>
      </c>
      <c r="N501" s="46" t="s">
        <v>292</v>
      </c>
      <c r="O501" s="45" t="s">
        <v>283</v>
      </c>
      <c r="P501" s="45" t="s">
        <v>397</v>
      </c>
      <c r="Q501" s="45" t="s">
        <v>419</v>
      </c>
      <c r="R501" s="47" t="s">
        <v>529</v>
      </c>
      <c r="S501" s="38" t="s">
        <v>577</v>
      </c>
      <c r="T501" s="132">
        <v>2760</v>
      </c>
      <c r="U501" s="132">
        <v>5346</v>
      </c>
      <c r="V501" s="34"/>
      <c r="W501" s="34"/>
      <c r="X501" s="39">
        <v>5346</v>
      </c>
      <c r="Y501" s="50">
        <f>+IFERROR(X501/U501,0)</f>
        <v>1</v>
      </c>
      <c r="Z501" s="49">
        <f>+U501-X501</f>
        <v>0</v>
      </c>
      <c r="AA501" s="48"/>
      <c r="AB501" s="39">
        <v>5346</v>
      </c>
      <c r="AC501" s="49">
        <v>0</v>
      </c>
      <c r="AD501" s="39">
        <v>3118.5</v>
      </c>
      <c r="AE501" s="48"/>
      <c r="AF501" s="49">
        <v>3118.5</v>
      </c>
      <c r="AG501" s="50">
        <f>+IFERROR(AF501/U501,0)</f>
        <v>0.58333333333333337</v>
      </c>
      <c r="AH501" s="49">
        <f>+Tabla1[[#This Row],[PIM]]-Tabla1[[#This Row],[DEVENGADO2]]</f>
        <v>2227.5</v>
      </c>
      <c r="AI501" s="35">
        <v>445.5</v>
      </c>
      <c r="AJ501" s="35">
        <v>445.5</v>
      </c>
      <c r="AK501" s="35">
        <v>445.5</v>
      </c>
      <c r="AL501" s="35">
        <v>445.5</v>
      </c>
      <c r="AM501" s="35">
        <v>445.5</v>
      </c>
      <c r="AN501" s="35">
        <v>445.5</v>
      </c>
      <c r="AO501" s="35">
        <v>445.5</v>
      </c>
      <c r="AP501" s="35">
        <v>0</v>
      </c>
      <c r="AQ501" s="35">
        <v>230</v>
      </c>
      <c r="AR501" s="35">
        <v>230</v>
      </c>
      <c r="AS501" s="35">
        <v>230</v>
      </c>
      <c r="AT501" s="35">
        <v>230</v>
      </c>
      <c r="AU501" s="35">
        <v>1307.5</v>
      </c>
      <c r="AV501" s="41">
        <f t="shared" si="27"/>
        <v>5346</v>
      </c>
      <c r="AW501" s="41">
        <f>+U501-AV501</f>
        <v>0</v>
      </c>
    </row>
    <row r="502" spans="1:49" x14ac:dyDescent="0.3">
      <c r="A502" s="42" t="s">
        <v>3</v>
      </c>
      <c r="B502" s="43" t="s">
        <v>0</v>
      </c>
      <c r="C502" s="44" t="s">
        <v>423</v>
      </c>
      <c r="D502" s="45" t="s">
        <v>243</v>
      </c>
      <c r="E502" s="44" t="s">
        <v>19</v>
      </c>
      <c r="F502" s="44" t="s">
        <v>574</v>
      </c>
      <c r="G502" s="44" t="s">
        <v>4234</v>
      </c>
      <c r="H502" s="45" t="s">
        <v>578</v>
      </c>
      <c r="I502" s="45" t="s">
        <v>579</v>
      </c>
      <c r="J502" s="45" t="s">
        <v>430</v>
      </c>
      <c r="K502" s="45" t="s">
        <v>430</v>
      </c>
      <c r="L502" s="44" t="s">
        <v>283</v>
      </c>
      <c r="M502" s="44" t="s">
        <v>629</v>
      </c>
      <c r="N502" s="46" t="s">
        <v>292</v>
      </c>
      <c r="O502" s="45" t="s">
        <v>283</v>
      </c>
      <c r="P502" s="45" t="s">
        <v>393</v>
      </c>
      <c r="Q502" s="45" t="s">
        <v>49</v>
      </c>
      <c r="R502" s="47" t="s">
        <v>48</v>
      </c>
      <c r="S502" s="38" t="s">
        <v>50</v>
      </c>
      <c r="T502" s="132">
        <v>5450</v>
      </c>
      <c r="U502" s="132">
        <v>4616</v>
      </c>
      <c r="V502" s="34"/>
      <c r="W502" s="34"/>
      <c r="X502" s="39">
        <v>4615.6499999999996</v>
      </c>
      <c r="Y502" s="50">
        <f>+IFERROR(X502/U502,0)</f>
        <v>0.99992417677642975</v>
      </c>
      <c r="Z502" s="49">
        <f>+U502-X502</f>
        <v>0.3500000000003638</v>
      </c>
      <c r="AA502" s="48"/>
      <c r="AB502" s="39">
        <v>4615.6499999999996</v>
      </c>
      <c r="AC502" s="49">
        <v>0.3500000000003638</v>
      </c>
      <c r="AD502" s="39">
        <v>3227.57</v>
      </c>
      <c r="AE502" s="48"/>
      <c r="AF502" s="49">
        <v>1696.38</v>
      </c>
      <c r="AG502" s="50">
        <f>+IFERROR(AF502/U502,0)</f>
        <v>0.36750000000000005</v>
      </c>
      <c r="AH502" s="49">
        <f>+Tabla1[[#This Row],[PIM]]-Tabla1[[#This Row],[DEVENGADO2]]</f>
        <v>2919.62</v>
      </c>
      <c r="AI502" s="35">
        <v>0</v>
      </c>
      <c r="AJ502" s="35">
        <v>210.6</v>
      </c>
      <c r="AK502" s="35">
        <v>0</v>
      </c>
      <c r="AL502" s="35">
        <v>526.5</v>
      </c>
      <c r="AM502" s="35">
        <v>436.76</v>
      </c>
      <c r="AN502" s="35">
        <v>0</v>
      </c>
      <c r="AO502" s="35">
        <v>522.52</v>
      </c>
      <c r="AP502" s="35">
        <v>0</v>
      </c>
      <c r="AQ502" s="35">
        <v>0</v>
      </c>
      <c r="AR502" s="35">
        <v>750</v>
      </c>
      <c r="AS502" s="35">
        <v>0</v>
      </c>
      <c r="AT502" s="35">
        <v>18.639999999999418</v>
      </c>
      <c r="AU502" s="35">
        <v>2150.9800000000005</v>
      </c>
      <c r="AV502" s="41">
        <f t="shared" si="27"/>
        <v>4616</v>
      </c>
      <c r="AW502" s="41">
        <f>+U502-AV502</f>
        <v>0</v>
      </c>
    </row>
    <row r="503" spans="1:49" x14ac:dyDescent="0.3">
      <c r="A503" s="42" t="s">
        <v>3</v>
      </c>
      <c r="B503" s="43" t="s">
        <v>0</v>
      </c>
      <c r="C503" s="44" t="s">
        <v>423</v>
      </c>
      <c r="D503" s="45" t="s">
        <v>243</v>
      </c>
      <c r="E503" s="44" t="s">
        <v>19</v>
      </c>
      <c r="F503" s="44" t="s">
        <v>574</v>
      </c>
      <c r="G503" s="44" t="s">
        <v>4234</v>
      </c>
      <c r="H503" s="45" t="s">
        <v>91</v>
      </c>
      <c r="I503" s="45" t="s">
        <v>579</v>
      </c>
      <c r="J503" s="45" t="s">
        <v>430</v>
      </c>
      <c r="K503" s="45" t="s">
        <v>430</v>
      </c>
      <c r="L503" s="44" t="s">
        <v>283</v>
      </c>
      <c r="M503" s="44" t="s">
        <v>629</v>
      </c>
      <c r="N503" s="46" t="s">
        <v>292</v>
      </c>
      <c r="O503" s="45" t="s">
        <v>283</v>
      </c>
      <c r="P503" s="45" t="s">
        <v>393</v>
      </c>
      <c r="Q503" s="45" t="s">
        <v>67</v>
      </c>
      <c r="R503" s="47" t="s">
        <v>24</v>
      </c>
      <c r="S503" s="38" t="s">
        <v>66</v>
      </c>
      <c r="T503" s="132">
        <v>0</v>
      </c>
      <c r="U503" s="132">
        <v>3000</v>
      </c>
      <c r="V503" s="34"/>
      <c r="W503" s="34"/>
      <c r="X503" s="39">
        <v>3000</v>
      </c>
      <c r="Y503" s="50">
        <f>+IFERROR(X503/U503,0)</f>
        <v>1</v>
      </c>
      <c r="Z503" s="49">
        <f>+U503-X503</f>
        <v>0</v>
      </c>
      <c r="AA503" s="48"/>
      <c r="AB503" s="39">
        <v>3000</v>
      </c>
      <c r="AC503" s="49">
        <v>0</v>
      </c>
      <c r="AD503" s="39">
        <v>1395.13</v>
      </c>
      <c r="AE503" s="48"/>
      <c r="AF503" s="49">
        <v>1395.13</v>
      </c>
      <c r="AG503" s="50">
        <f>+IFERROR(AF503/U503,0)</f>
        <v>0.46504333333333336</v>
      </c>
      <c r="AH503" s="49">
        <f>+Tabla1[[#This Row],[PIM]]-Tabla1[[#This Row],[DEVENGADO2]]</f>
        <v>1604.87</v>
      </c>
      <c r="AI503" s="35">
        <v>500</v>
      </c>
      <c r="AJ503" s="35">
        <v>0</v>
      </c>
      <c r="AK503" s="35">
        <v>0</v>
      </c>
      <c r="AL503" s="35">
        <v>662.52</v>
      </c>
      <c r="AM503" s="35">
        <v>0</v>
      </c>
      <c r="AN503" s="35">
        <v>232.61</v>
      </c>
      <c r="AO503" s="35">
        <v>0</v>
      </c>
      <c r="AP503" s="35">
        <v>229.685</v>
      </c>
      <c r="AQ503" s="35">
        <v>229.685</v>
      </c>
      <c r="AR503" s="35">
        <v>229.685</v>
      </c>
      <c r="AS503" s="35">
        <v>229.685</v>
      </c>
      <c r="AT503" s="35">
        <v>229.685</v>
      </c>
      <c r="AU503" s="35">
        <v>456.44500000000016</v>
      </c>
      <c r="AV503" s="41">
        <f t="shared" si="27"/>
        <v>3000</v>
      </c>
      <c r="AW503" s="41">
        <f>+U503-AV503</f>
        <v>0</v>
      </c>
    </row>
    <row r="504" spans="1:49" x14ac:dyDescent="0.3">
      <c r="A504" s="42" t="s">
        <v>3</v>
      </c>
      <c r="B504" s="43" t="s">
        <v>0</v>
      </c>
      <c r="C504" s="44" t="s">
        <v>423</v>
      </c>
      <c r="D504" s="45" t="s">
        <v>243</v>
      </c>
      <c r="E504" s="44" t="s">
        <v>19</v>
      </c>
      <c r="F504" s="44" t="s">
        <v>574</v>
      </c>
      <c r="G504" s="44" t="s">
        <v>4234</v>
      </c>
      <c r="H504" s="45" t="s">
        <v>91</v>
      </c>
      <c r="I504" s="45" t="s">
        <v>579</v>
      </c>
      <c r="J504" s="45" t="s">
        <v>430</v>
      </c>
      <c r="K504" s="45" t="s">
        <v>430</v>
      </c>
      <c r="L504" s="44" t="s">
        <v>283</v>
      </c>
      <c r="M504" s="44" t="s">
        <v>629</v>
      </c>
      <c r="N504" s="46" t="s">
        <v>292</v>
      </c>
      <c r="O504" s="45" t="s">
        <v>283</v>
      </c>
      <c r="P504" s="45" t="s">
        <v>393</v>
      </c>
      <c r="Q504" s="45" t="s">
        <v>69</v>
      </c>
      <c r="R504" s="47" t="s">
        <v>68</v>
      </c>
      <c r="S504" s="38" t="s">
        <v>70</v>
      </c>
      <c r="T504" s="132">
        <v>550</v>
      </c>
      <c r="U504" s="132">
        <v>0</v>
      </c>
      <c r="V504" s="34"/>
      <c r="W504" s="34"/>
      <c r="X504" s="39">
        <v>0</v>
      </c>
      <c r="Y504" s="50">
        <f>+IFERROR(X504/U504,0)</f>
        <v>0</v>
      </c>
      <c r="Z504" s="49">
        <f>+U504-X504</f>
        <v>0</v>
      </c>
      <c r="AA504" s="48"/>
      <c r="AB504" s="39">
        <v>0</v>
      </c>
      <c r="AC504" s="49">
        <v>0</v>
      </c>
      <c r="AD504" s="39">
        <v>0</v>
      </c>
      <c r="AE504" s="48"/>
      <c r="AF504" s="49">
        <v>0</v>
      </c>
      <c r="AG504" s="50">
        <f>+IFERROR(AF504/U504,0)</f>
        <v>0</v>
      </c>
      <c r="AH504" s="49">
        <f>+Tabla1[[#This Row],[PIM]]-Tabla1[[#This Row],[DEVENGADO2]]</f>
        <v>0</v>
      </c>
      <c r="AI504" s="35">
        <v>0</v>
      </c>
      <c r="AJ504" s="35">
        <v>0</v>
      </c>
      <c r="AK504" s="35">
        <v>0</v>
      </c>
      <c r="AL504" s="35">
        <v>0</v>
      </c>
      <c r="AM504" s="35">
        <v>0</v>
      </c>
      <c r="AN504" s="35">
        <v>0</v>
      </c>
      <c r="AO504" s="35">
        <v>0</v>
      </c>
      <c r="AP504" s="35">
        <v>0</v>
      </c>
      <c r="AQ504" s="35">
        <v>0</v>
      </c>
      <c r="AR504" s="35">
        <v>0</v>
      </c>
      <c r="AS504" s="35">
        <v>0</v>
      </c>
      <c r="AT504" s="35">
        <v>0</v>
      </c>
      <c r="AU504" s="35">
        <v>0</v>
      </c>
      <c r="AV504" s="41">
        <f t="shared" si="27"/>
        <v>0</v>
      </c>
      <c r="AW504" s="41">
        <f>+U504-AV504</f>
        <v>0</v>
      </c>
    </row>
    <row r="505" spans="1:49" x14ac:dyDescent="0.3">
      <c r="A505" s="42" t="s">
        <v>3</v>
      </c>
      <c r="B505" s="43" t="s">
        <v>0</v>
      </c>
      <c r="C505" s="44" t="s">
        <v>423</v>
      </c>
      <c r="D505" s="45" t="s">
        <v>243</v>
      </c>
      <c r="E505" s="44" t="s">
        <v>19</v>
      </c>
      <c r="F505" s="44" t="s">
        <v>574</v>
      </c>
      <c r="G505" s="44" t="s">
        <v>4234</v>
      </c>
      <c r="H505" s="45" t="s">
        <v>580</v>
      </c>
      <c r="I505" s="45" t="s">
        <v>579</v>
      </c>
      <c r="J505" s="45" t="s">
        <v>430</v>
      </c>
      <c r="K505" s="45" t="s">
        <v>430</v>
      </c>
      <c r="L505" s="44" t="s">
        <v>283</v>
      </c>
      <c r="M505" s="44" t="s">
        <v>629</v>
      </c>
      <c r="N505" s="46" t="s">
        <v>292</v>
      </c>
      <c r="O505" s="45" t="s">
        <v>283</v>
      </c>
      <c r="P505" s="45" t="s">
        <v>393</v>
      </c>
      <c r="Q505" s="45" t="s">
        <v>95</v>
      </c>
      <c r="R505" s="47" t="s">
        <v>25</v>
      </c>
      <c r="S505" s="38" t="s">
        <v>92</v>
      </c>
      <c r="T505" s="132">
        <v>2000</v>
      </c>
      <c r="U505" s="132">
        <v>100</v>
      </c>
      <c r="V505" s="34"/>
      <c r="W505" s="34"/>
      <c r="X505" s="39">
        <v>100</v>
      </c>
      <c r="Y505" s="50">
        <f>+IFERROR(X505/U505,0)</f>
        <v>1</v>
      </c>
      <c r="Z505" s="49">
        <f>+U505-X505</f>
        <v>0</v>
      </c>
      <c r="AA505" s="48"/>
      <c r="AB505" s="39">
        <v>100</v>
      </c>
      <c r="AC505" s="49">
        <v>0</v>
      </c>
      <c r="AD505" s="39">
        <v>0</v>
      </c>
      <c r="AE505" s="48"/>
      <c r="AF505" s="49">
        <v>0</v>
      </c>
      <c r="AG505" s="50">
        <f>+IFERROR(AF505/U505,0)</f>
        <v>0</v>
      </c>
      <c r="AH505" s="49">
        <f>+Tabla1[[#This Row],[PIM]]-Tabla1[[#This Row],[DEVENGADO2]]</f>
        <v>100</v>
      </c>
      <c r="AI505" s="35">
        <v>0</v>
      </c>
      <c r="AJ505" s="35">
        <v>0</v>
      </c>
      <c r="AK505" s="35">
        <v>0</v>
      </c>
      <c r="AL505" s="35">
        <v>0</v>
      </c>
      <c r="AM505" s="35">
        <v>0</v>
      </c>
      <c r="AN505" s="35">
        <v>0</v>
      </c>
      <c r="AO505" s="35">
        <v>0</v>
      </c>
      <c r="AP505" s="35">
        <v>0</v>
      </c>
      <c r="AQ505" s="35">
        <v>0</v>
      </c>
      <c r="AR505" s="35">
        <v>0</v>
      </c>
      <c r="AS505" s="35">
        <v>0</v>
      </c>
      <c r="AT505" s="35">
        <v>0</v>
      </c>
      <c r="AU505" s="35">
        <v>100</v>
      </c>
      <c r="AV505" s="41">
        <f t="shared" si="27"/>
        <v>100</v>
      </c>
      <c r="AW505" s="41">
        <f>+U505-AV505</f>
        <v>0</v>
      </c>
    </row>
    <row r="506" spans="1:49" x14ac:dyDescent="0.3">
      <c r="A506" s="42" t="s">
        <v>3</v>
      </c>
      <c r="B506" s="43" t="s">
        <v>0</v>
      </c>
      <c r="C506" s="44" t="s">
        <v>423</v>
      </c>
      <c r="D506" s="45" t="s">
        <v>243</v>
      </c>
      <c r="E506" s="44" t="s">
        <v>19</v>
      </c>
      <c r="F506" s="44" t="s">
        <v>574</v>
      </c>
      <c r="G506" s="44" t="s">
        <v>4234</v>
      </c>
      <c r="H506" s="45" t="s">
        <v>580</v>
      </c>
      <c r="I506" s="45" t="s">
        <v>579</v>
      </c>
      <c r="J506" s="45" t="s">
        <v>430</v>
      </c>
      <c r="K506" s="45" t="s">
        <v>430</v>
      </c>
      <c r="L506" s="44" t="s">
        <v>283</v>
      </c>
      <c r="M506" s="44" t="s">
        <v>629</v>
      </c>
      <c r="N506" s="46" t="s">
        <v>292</v>
      </c>
      <c r="O506" s="45" t="s">
        <v>283</v>
      </c>
      <c r="P506" s="45" t="s">
        <v>393</v>
      </c>
      <c r="Q506" s="45" t="s">
        <v>96</v>
      </c>
      <c r="R506" s="47" t="s">
        <v>26</v>
      </c>
      <c r="S506" s="38" t="s">
        <v>93</v>
      </c>
      <c r="T506" s="132">
        <v>0</v>
      </c>
      <c r="U506" s="132">
        <v>2400</v>
      </c>
      <c r="V506" s="34"/>
      <c r="W506" s="34"/>
      <c r="X506" s="39">
        <v>2400</v>
      </c>
      <c r="Y506" s="50">
        <f>+IFERROR(X506/U506,0)</f>
        <v>1</v>
      </c>
      <c r="Z506" s="49">
        <f>+U506-X506</f>
        <v>0</v>
      </c>
      <c r="AA506" s="48"/>
      <c r="AB506" s="39">
        <v>2400</v>
      </c>
      <c r="AC506" s="49">
        <v>0</v>
      </c>
      <c r="AD506" s="39">
        <v>478</v>
      </c>
      <c r="AE506" s="48"/>
      <c r="AF506" s="49">
        <v>478</v>
      </c>
      <c r="AG506" s="50">
        <f>+IFERROR(AF506/U506,0)</f>
        <v>0.19916666666666666</v>
      </c>
      <c r="AH506" s="49">
        <f>+Tabla1[[#This Row],[PIM]]-Tabla1[[#This Row],[DEVENGADO2]]</f>
        <v>1922</v>
      </c>
      <c r="AI506" s="35">
        <v>0</v>
      </c>
      <c r="AJ506" s="35">
        <v>0</v>
      </c>
      <c r="AK506" s="35">
        <v>0</v>
      </c>
      <c r="AL506" s="35">
        <v>419</v>
      </c>
      <c r="AM506" s="35">
        <v>0</v>
      </c>
      <c r="AN506" s="35">
        <v>59</v>
      </c>
      <c r="AO506" s="35">
        <v>0</v>
      </c>
      <c r="AP506" s="35">
        <v>247.625</v>
      </c>
      <c r="AQ506" s="35">
        <v>247.625</v>
      </c>
      <c r="AR506" s="35">
        <v>247.625</v>
      </c>
      <c r="AS506" s="35">
        <v>247.625</v>
      </c>
      <c r="AT506" s="35">
        <v>247.625</v>
      </c>
      <c r="AU506" s="35">
        <v>683.875</v>
      </c>
      <c r="AV506" s="41">
        <f t="shared" ref="AV506" si="28">+SUM(AI506:AU506)</f>
        <v>2400</v>
      </c>
      <c r="AW506" s="41">
        <f>+U506-AV506</f>
        <v>0</v>
      </c>
    </row>
    <row r="507" spans="1:49" x14ac:dyDescent="0.3">
      <c r="A507" s="42" t="s">
        <v>3</v>
      </c>
      <c r="B507" s="43" t="s">
        <v>0</v>
      </c>
      <c r="C507" s="44" t="s">
        <v>423</v>
      </c>
      <c r="D507" s="45" t="s">
        <v>243</v>
      </c>
      <c r="E507" s="44" t="s">
        <v>19</v>
      </c>
      <c r="F507" s="44" t="s">
        <v>574</v>
      </c>
      <c r="G507" s="44" t="s">
        <v>4234</v>
      </c>
      <c r="H507" s="45" t="s">
        <v>170</v>
      </c>
      <c r="I507" s="45" t="s">
        <v>579</v>
      </c>
      <c r="J507" s="45" t="s">
        <v>430</v>
      </c>
      <c r="K507" s="45" t="s">
        <v>430</v>
      </c>
      <c r="L507" s="44" t="s">
        <v>283</v>
      </c>
      <c r="M507" s="44" t="s">
        <v>629</v>
      </c>
      <c r="N507" s="46" t="s">
        <v>292</v>
      </c>
      <c r="O507" s="45" t="s">
        <v>283</v>
      </c>
      <c r="P507" s="45" t="s">
        <v>393</v>
      </c>
      <c r="Q507" s="45" t="s">
        <v>97</v>
      </c>
      <c r="R507" s="47" t="s">
        <v>27</v>
      </c>
      <c r="S507" s="38" t="s">
        <v>94</v>
      </c>
      <c r="T507" s="132">
        <v>0</v>
      </c>
      <c r="U507" s="132">
        <v>100</v>
      </c>
      <c r="V507" s="34"/>
      <c r="W507" s="34"/>
      <c r="X507" s="39">
        <v>100</v>
      </c>
      <c r="Y507" s="50">
        <f>+IFERROR(X507/U507,0)</f>
        <v>1</v>
      </c>
      <c r="Z507" s="49">
        <f>+U507-X507</f>
        <v>0</v>
      </c>
      <c r="AA507" s="48"/>
      <c r="AB507" s="39">
        <v>100</v>
      </c>
      <c r="AC507" s="49">
        <v>0</v>
      </c>
      <c r="AD507" s="39">
        <v>34.799999999999997</v>
      </c>
      <c r="AE507" s="48"/>
      <c r="AF507" s="49">
        <v>34.799999999999997</v>
      </c>
      <c r="AG507" s="50">
        <f>+IFERROR(AF507/U507,0)</f>
        <v>0.34799999999999998</v>
      </c>
      <c r="AH507" s="49">
        <f>+Tabla1[[#This Row],[PIM]]-Tabla1[[#This Row],[DEVENGADO2]]</f>
        <v>65.2</v>
      </c>
      <c r="AI507" s="35">
        <v>0</v>
      </c>
      <c r="AJ507" s="35">
        <v>0</v>
      </c>
      <c r="AK507" s="35">
        <v>0</v>
      </c>
      <c r="AL507" s="35">
        <v>34.799999999999997</v>
      </c>
      <c r="AM507" s="35">
        <v>0</v>
      </c>
      <c r="AN507" s="35">
        <v>0</v>
      </c>
      <c r="AO507" s="35">
        <v>0</v>
      </c>
      <c r="AP507" s="35">
        <v>8.15</v>
      </c>
      <c r="AQ507" s="35">
        <v>8.15</v>
      </c>
      <c r="AR507" s="35">
        <v>8.15</v>
      </c>
      <c r="AS507" s="35">
        <v>8.15</v>
      </c>
      <c r="AT507" s="35">
        <v>8.15</v>
      </c>
      <c r="AU507" s="35">
        <v>24.450000000000003</v>
      </c>
      <c r="AV507" s="41">
        <f t="shared" si="27"/>
        <v>100</v>
      </c>
      <c r="AW507" s="41">
        <f>+U507-AV507</f>
        <v>0</v>
      </c>
    </row>
    <row r="508" spans="1:49" x14ac:dyDescent="0.3">
      <c r="A508" s="42" t="s">
        <v>3</v>
      </c>
      <c r="B508" s="43" t="s">
        <v>0</v>
      </c>
      <c r="C508" s="44" t="s">
        <v>423</v>
      </c>
      <c r="D508" s="45" t="s">
        <v>243</v>
      </c>
      <c r="E508" s="44" t="s">
        <v>19</v>
      </c>
      <c r="F508" s="44" t="s">
        <v>574</v>
      </c>
      <c r="G508" s="44" t="s">
        <v>4234</v>
      </c>
      <c r="H508" s="45" t="s">
        <v>581</v>
      </c>
      <c r="I508" s="45" t="s">
        <v>269</v>
      </c>
      <c r="J508" s="45" t="s">
        <v>430</v>
      </c>
      <c r="K508" s="45" t="s">
        <v>430</v>
      </c>
      <c r="L508" s="44" t="s">
        <v>283</v>
      </c>
      <c r="M508" s="44" t="s">
        <v>629</v>
      </c>
      <c r="N508" s="46" t="s">
        <v>292</v>
      </c>
      <c r="O508" s="45" t="s">
        <v>283</v>
      </c>
      <c r="P508" s="45" t="s">
        <v>393</v>
      </c>
      <c r="Q508" s="45" t="s">
        <v>99</v>
      </c>
      <c r="R508" s="47" t="s">
        <v>98</v>
      </c>
      <c r="S508" s="38" t="s">
        <v>100</v>
      </c>
      <c r="T508" s="132">
        <v>3600</v>
      </c>
      <c r="U508" s="132">
        <v>3600</v>
      </c>
      <c r="V508" s="34"/>
      <c r="W508" s="34"/>
      <c r="X508" s="39">
        <v>3600</v>
      </c>
      <c r="Y508" s="50">
        <f>+IFERROR(X508/U508,0)</f>
        <v>1</v>
      </c>
      <c r="Z508" s="49">
        <f>+U508-X508</f>
        <v>0</v>
      </c>
      <c r="AA508" s="48"/>
      <c r="AB508" s="39">
        <v>3600</v>
      </c>
      <c r="AC508" s="49">
        <v>0</v>
      </c>
      <c r="AD508" s="39">
        <v>3600</v>
      </c>
      <c r="AE508" s="48"/>
      <c r="AF508" s="49">
        <v>1326.5</v>
      </c>
      <c r="AG508" s="50">
        <f>+IFERROR(AF508/U508,0)</f>
        <v>0.3684722222222222</v>
      </c>
      <c r="AH508" s="49">
        <f>+Tabla1[[#This Row],[PIM]]-Tabla1[[#This Row],[DEVENGADO2]]</f>
        <v>2273.5</v>
      </c>
      <c r="AI508" s="35">
        <v>186.5</v>
      </c>
      <c r="AJ508" s="35">
        <v>187</v>
      </c>
      <c r="AK508" s="35">
        <v>172.5</v>
      </c>
      <c r="AL508" s="35">
        <v>183.5</v>
      </c>
      <c r="AM508" s="35">
        <v>198</v>
      </c>
      <c r="AN508" s="35">
        <v>217.5</v>
      </c>
      <c r="AO508" s="35">
        <v>181.5</v>
      </c>
      <c r="AP508" s="35">
        <v>0</v>
      </c>
      <c r="AQ508" s="35">
        <v>381.78571428571428</v>
      </c>
      <c r="AR508" s="35">
        <v>381.78571428571428</v>
      </c>
      <c r="AS508" s="35">
        <v>381.78571428571428</v>
      </c>
      <c r="AT508" s="35">
        <v>381.78571428571428</v>
      </c>
      <c r="AU508" s="35">
        <v>746.35714285714312</v>
      </c>
      <c r="AV508" s="41">
        <f t="shared" si="27"/>
        <v>3600</v>
      </c>
      <c r="AW508" s="41">
        <f>+U508-AV508</f>
        <v>0</v>
      </c>
    </row>
    <row r="509" spans="1:49" x14ac:dyDescent="0.3">
      <c r="A509" s="42" t="s">
        <v>3</v>
      </c>
      <c r="B509" s="43" t="s">
        <v>0</v>
      </c>
      <c r="C509" s="44" t="s">
        <v>423</v>
      </c>
      <c r="D509" s="45" t="s">
        <v>243</v>
      </c>
      <c r="E509" s="44" t="s">
        <v>19</v>
      </c>
      <c r="F509" s="44" t="s">
        <v>574</v>
      </c>
      <c r="G509" s="44" t="s">
        <v>4234</v>
      </c>
      <c r="H509" s="45" t="s">
        <v>581</v>
      </c>
      <c r="I509" s="45" t="s">
        <v>269</v>
      </c>
      <c r="J509" s="45" t="s">
        <v>430</v>
      </c>
      <c r="K509" s="45" t="s">
        <v>430</v>
      </c>
      <c r="L509" s="44" t="s">
        <v>283</v>
      </c>
      <c r="M509" s="44" t="s">
        <v>629</v>
      </c>
      <c r="N509" s="46" t="s">
        <v>292</v>
      </c>
      <c r="O509" s="45" t="s">
        <v>283</v>
      </c>
      <c r="P509" s="45" t="s">
        <v>393</v>
      </c>
      <c r="Q509" s="45" t="s">
        <v>102</v>
      </c>
      <c r="R509" s="47" t="s">
        <v>101</v>
      </c>
      <c r="S509" s="38" t="s">
        <v>103</v>
      </c>
      <c r="T509" s="132">
        <v>600</v>
      </c>
      <c r="U509" s="132">
        <v>600</v>
      </c>
      <c r="V509" s="34"/>
      <c r="W509" s="34"/>
      <c r="X509" s="39">
        <v>600</v>
      </c>
      <c r="Y509" s="50">
        <f>+IFERROR(X509/U509,0)</f>
        <v>1</v>
      </c>
      <c r="Z509" s="49">
        <f>+U509-X509</f>
        <v>0</v>
      </c>
      <c r="AA509" s="48"/>
      <c r="AB509" s="39">
        <v>600</v>
      </c>
      <c r="AC509" s="49">
        <v>0</v>
      </c>
      <c r="AD509" s="39">
        <v>600</v>
      </c>
      <c r="AE509" s="48"/>
      <c r="AF509" s="49">
        <v>196.79999999999998</v>
      </c>
      <c r="AG509" s="50">
        <f>+IFERROR(AF509/U509,0)</f>
        <v>0.32799999999999996</v>
      </c>
      <c r="AH509" s="49">
        <f>+Tabla1[[#This Row],[PIM]]-Tabla1[[#This Row],[DEVENGADO2]]</f>
        <v>403.20000000000005</v>
      </c>
      <c r="AI509" s="35">
        <v>33.200000000000003</v>
      </c>
      <c r="AJ509" s="35">
        <v>15.7</v>
      </c>
      <c r="AK509" s="35">
        <v>26</v>
      </c>
      <c r="AL509" s="35">
        <v>25.2</v>
      </c>
      <c r="AM509" s="35">
        <v>36.799999999999997</v>
      </c>
      <c r="AN509" s="35">
        <v>30.2</v>
      </c>
      <c r="AO509" s="35">
        <v>29.7</v>
      </c>
      <c r="AP509" s="35">
        <v>0</v>
      </c>
      <c r="AQ509" s="35">
        <v>80.640000000000015</v>
      </c>
      <c r="AR509" s="35">
        <v>80.640000000000015</v>
      </c>
      <c r="AS509" s="35">
        <v>80.640000000000015</v>
      </c>
      <c r="AT509" s="35">
        <v>80.640000000000015</v>
      </c>
      <c r="AU509" s="35">
        <v>80.640000000000015</v>
      </c>
      <c r="AV509" s="41">
        <f t="shared" si="27"/>
        <v>600</v>
      </c>
      <c r="AW509" s="41">
        <f>+U509-AV509</f>
        <v>0</v>
      </c>
    </row>
    <row r="510" spans="1:49" x14ac:dyDescent="0.3">
      <c r="A510" s="42" t="s">
        <v>3</v>
      </c>
      <c r="B510" s="43" t="s">
        <v>0</v>
      </c>
      <c r="C510" s="44" t="s">
        <v>423</v>
      </c>
      <c r="D510" s="45" t="s">
        <v>243</v>
      </c>
      <c r="E510" s="44" t="s">
        <v>19</v>
      </c>
      <c r="F510" s="44" t="s">
        <v>574</v>
      </c>
      <c r="G510" s="44" t="s">
        <v>4234</v>
      </c>
      <c r="H510" s="45" t="s">
        <v>581</v>
      </c>
      <c r="I510" s="45" t="s">
        <v>269</v>
      </c>
      <c r="J510" s="45" t="s">
        <v>430</v>
      </c>
      <c r="K510" s="45" t="s">
        <v>430</v>
      </c>
      <c r="L510" s="44" t="s">
        <v>283</v>
      </c>
      <c r="M510" s="44" t="s">
        <v>629</v>
      </c>
      <c r="N510" s="46" t="s">
        <v>292</v>
      </c>
      <c r="O510" s="45" t="s">
        <v>283</v>
      </c>
      <c r="P510" s="45" t="s">
        <v>393</v>
      </c>
      <c r="Q510" s="45" t="s">
        <v>111</v>
      </c>
      <c r="R510" s="47" t="s">
        <v>110</v>
      </c>
      <c r="S510" s="38" t="s">
        <v>112</v>
      </c>
      <c r="T510" s="132">
        <v>1200</v>
      </c>
      <c r="U510" s="132">
        <v>3893</v>
      </c>
      <c r="V510" s="34"/>
      <c r="W510" s="34"/>
      <c r="X510" s="39">
        <v>3892.95</v>
      </c>
      <c r="Y510" s="50">
        <f>+IFERROR(X510/U510,0)</f>
        <v>0.99998715643462621</v>
      </c>
      <c r="Z510" s="49">
        <f>+U510-X510</f>
        <v>5.0000000000181899E-2</v>
      </c>
      <c r="AA510" s="48"/>
      <c r="AB510" s="39">
        <v>3892.95</v>
      </c>
      <c r="AC510" s="49">
        <v>5.0000000000181899E-2</v>
      </c>
      <c r="AD510" s="39">
        <v>3892.95</v>
      </c>
      <c r="AE510" s="48"/>
      <c r="AF510" s="49">
        <v>1892.95</v>
      </c>
      <c r="AG510" s="50">
        <f>+IFERROR(AF510/U510,0)</f>
        <v>0.48624454148471619</v>
      </c>
      <c r="AH510" s="49">
        <f>+Tabla1[[#This Row],[PIM]]-Tabla1[[#This Row],[DEVENGADO2]]</f>
        <v>2000.05</v>
      </c>
      <c r="AI510" s="35">
        <v>0</v>
      </c>
      <c r="AJ510" s="35">
        <v>199.98</v>
      </c>
      <c r="AK510" s="35">
        <v>92.97</v>
      </c>
      <c r="AL510" s="35">
        <v>400</v>
      </c>
      <c r="AM510" s="35">
        <v>400</v>
      </c>
      <c r="AN510" s="35">
        <v>400</v>
      </c>
      <c r="AO510" s="35">
        <v>400</v>
      </c>
      <c r="AP510" s="35">
        <v>0</v>
      </c>
      <c r="AQ510" s="35">
        <v>400.00714285714287</v>
      </c>
      <c r="AR510" s="35">
        <v>400.00714285714287</v>
      </c>
      <c r="AS510" s="35">
        <v>400.00714285714287</v>
      </c>
      <c r="AT510" s="35">
        <v>400.00714285714287</v>
      </c>
      <c r="AU510" s="35">
        <v>400.02142857142871</v>
      </c>
      <c r="AV510" s="41">
        <f t="shared" si="27"/>
        <v>3893</v>
      </c>
      <c r="AW510" s="41">
        <f>+U510-AV510</f>
        <v>0</v>
      </c>
    </row>
    <row r="511" spans="1:49" x14ac:dyDescent="0.3">
      <c r="A511" s="42" t="s">
        <v>3</v>
      </c>
      <c r="B511" s="43"/>
      <c r="C511" s="44" t="s">
        <v>423</v>
      </c>
      <c r="D511" s="45" t="s">
        <v>243</v>
      </c>
      <c r="E511" s="44" t="s">
        <v>19</v>
      </c>
      <c r="F511" s="44" t="s">
        <v>574</v>
      </c>
      <c r="G511" s="44" t="s">
        <v>4234</v>
      </c>
      <c r="H511" s="45" t="s">
        <v>582</v>
      </c>
      <c r="I511" s="45" t="s">
        <v>579</v>
      </c>
      <c r="J511" s="45" t="s">
        <v>430</v>
      </c>
      <c r="K511" s="45" t="s">
        <v>430</v>
      </c>
      <c r="L511" s="44" t="s">
        <v>283</v>
      </c>
      <c r="M511" s="44" t="s">
        <v>629</v>
      </c>
      <c r="N511" s="46" t="s">
        <v>292</v>
      </c>
      <c r="O511" s="45" t="s">
        <v>283</v>
      </c>
      <c r="P511" s="45" t="s">
        <v>393</v>
      </c>
      <c r="Q511" s="45" t="s">
        <v>114</v>
      </c>
      <c r="R511" s="47" t="s">
        <v>113</v>
      </c>
      <c r="S511" s="38" t="s">
        <v>115</v>
      </c>
      <c r="T511" s="158">
        <v>0</v>
      </c>
      <c r="U511" s="158">
        <v>600</v>
      </c>
      <c r="V511" s="34"/>
      <c r="W511" s="34"/>
      <c r="X511" s="159">
        <v>600</v>
      </c>
      <c r="Y511" s="160">
        <f>+IFERROR(X511/U511,0)</f>
        <v>1</v>
      </c>
      <c r="Z511" s="161">
        <f>+U511-X511</f>
        <v>0</v>
      </c>
      <c r="AA511" s="48"/>
      <c r="AB511" s="159">
        <v>600</v>
      </c>
      <c r="AC511" s="161">
        <v>0</v>
      </c>
      <c r="AD511" s="159">
        <v>150</v>
      </c>
      <c r="AE511" s="48"/>
      <c r="AF511" s="161">
        <v>150</v>
      </c>
      <c r="AG511" s="162">
        <f>+IFERROR(AF511/U511,0)</f>
        <v>0.25</v>
      </c>
      <c r="AH511" s="161">
        <f>+Tabla1[[#This Row],[PIM]]-Tabla1[[#This Row],[DEVENGADO2]]</f>
        <v>450</v>
      </c>
      <c r="AI511" s="35">
        <v>0</v>
      </c>
      <c r="AJ511" s="35">
        <v>0</v>
      </c>
      <c r="AK511" s="35">
        <v>0</v>
      </c>
      <c r="AL511" s="35">
        <v>122</v>
      </c>
      <c r="AM511" s="35">
        <v>0</v>
      </c>
      <c r="AN511" s="35">
        <v>28</v>
      </c>
      <c r="AO511" s="35">
        <v>0</v>
      </c>
      <c r="AP511" s="35">
        <v>54.545454545454547</v>
      </c>
      <c r="AQ511" s="35">
        <v>54.545454545454547</v>
      </c>
      <c r="AR511" s="35">
        <v>54.545454545454547</v>
      </c>
      <c r="AS511" s="35">
        <v>54.545454545454547</v>
      </c>
      <c r="AT511" s="35">
        <v>54.545454545454547</v>
      </c>
      <c r="AU511" s="35">
        <v>177.2727272727272</v>
      </c>
      <c r="AV511" s="41">
        <f t="shared" ref="AV511:AV542" si="29">+SUM(AI511:AU511)</f>
        <v>600</v>
      </c>
      <c r="AW511" s="41">
        <f>+U511-AV511</f>
        <v>0</v>
      </c>
    </row>
    <row r="512" spans="1:49" x14ac:dyDescent="0.3">
      <c r="A512" s="42" t="s">
        <v>3</v>
      </c>
      <c r="B512" s="43"/>
      <c r="C512" s="44" t="s">
        <v>423</v>
      </c>
      <c r="D512" s="45" t="s">
        <v>243</v>
      </c>
      <c r="E512" s="44" t="s">
        <v>19</v>
      </c>
      <c r="F512" s="44" t="s">
        <v>574</v>
      </c>
      <c r="G512" s="44" t="s">
        <v>4234</v>
      </c>
      <c r="H512" s="45" t="s">
        <v>583</v>
      </c>
      <c r="I512" s="45" t="s">
        <v>579</v>
      </c>
      <c r="J512" s="45" t="s">
        <v>430</v>
      </c>
      <c r="K512" s="45" t="s">
        <v>430</v>
      </c>
      <c r="L512" s="44" t="s">
        <v>283</v>
      </c>
      <c r="M512" s="44" t="s">
        <v>629</v>
      </c>
      <c r="N512" s="46" t="s">
        <v>292</v>
      </c>
      <c r="O512" s="45" t="s">
        <v>283</v>
      </c>
      <c r="P512" s="45" t="s">
        <v>393</v>
      </c>
      <c r="Q512" s="45" t="s">
        <v>132</v>
      </c>
      <c r="R512" s="47" t="s">
        <v>131</v>
      </c>
      <c r="S512" s="38" t="s">
        <v>70</v>
      </c>
      <c r="T512" s="158">
        <v>7600</v>
      </c>
      <c r="U512" s="158">
        <v>3764</v>
      </c>
      <c r="V512" s="34"/>
      <c r="W512" s="34"/>
      <c r="X512" s="159">
        <v>3764</v>
      </c>
      <c r="Y512" s="160">
        <f>+IFERROR(X512/U512,0)</f>
        <v>1</v>
      </c>
      <c r="Z512" s="161">
        <f>+U512-X512</f>
        <v>0</v>
      </c>
      <c r="AA512" s="48"/>
      <c r="AB512" s="159">
        <v>3764</v>
      </c>
      <c r="AC512" s="161">
        <v>0</v>
      </c>
      <c r="AD512" s="159">
        <v>3764</v>
      </c>
      <c r="AE512" s="48"/>
      <c r="AF512" s="161">
        <v>3764</v>
      </c>
      <c r="AG512" s="162">
        <f>+IFERROR(AF512/U512,0)</f>
        <v>1</v>
      </c>
      <c r="AH512" s="161">
        <f>+Tabla1[[#This Row],[PIM]]-Tabla1[[#This Row],[DEVENGADO2]]</f>
        <v>0</v>
      </c>
      <c r="AI512" s="35">
        <v>0</v>
      </c>
      <c r="AJ512" s="35">
        <v>1485.5</v>
      </c>
      <c r="AK512" s="35">
        <v>0</v>
      </c>
      <c r="AL512" s="35">
        <v>0</v>
      </c>
      <c r="AM512" s="35">
        <v>793</v>
      </c>
      <c r="AN512" s="35">
        <v>0</v>
      </c>
      <c r="AO512" s="35">
        <v>1485.5</v>
      </c>
      <c r="AP512" s="35">
        <v>0</v>
      </c>
      <c r="AQ512" s="35">
        <v>0</v>
      </c>
      <c r="AR512" s="35">
        <v>0</v>
      </c>
      <c r="AS512" s="35">
        <v>0</v>
      </c>
      <c r="AT512" s="35">
        <v>0</v>
      </c>
      <c r="AU512" s="35">
        <v>0</v>
      </c>
      <c r="AV512" s="41">
        <f t="shared" si="29"/>
        <v>3764</v>
      </c>
      <c r="AW512" s="41">
        <f>+U512-AV512</f>
        <v>0</v>
      </c>
    </row>
    <row r="513" spans="1:49" x14ac:dyDescent="0.3">
      <c r="A513" s="42" t="s">
        <v>3</v>
      </c>
      <c r="B513" s="43"/>
      <c r="C513" s="44" t="s">
        <v>423</v>
      </c>
      <c r="D513" s="45" t="s">
        <v>243</v>
      </c>
      <c r="E513" s="44" t="s">
        <v>19</v>
      </c>
      <c r="F513" s="44" t="s">
        <v>574</v>
      </c>
      <c r="G513" s="44" t="s">
        <v>4234</v>
      </c>
      <c r="H513" s="45" t="s">
        <v>584</v>
      </c>
      <c r="I513" s="45" t="s">
        <v>579</v>
      </c>
      <c r="J513" s="45" t="s">
        <v>430</v>
      </c>
      <c r="K513" s="45" t="s">
        <v>430</v>
      </c>
      <c r="L513" s="44" t="s">
        <v>283</v>
      </c>
      <c r="M513" s="44" t="s">
        <v>629</v>
      </c>
      <c r="N513" s="46" t="s">
        <v>292</v>
      </c>
      <c r="O513" s="45" t="s">
        <v>283</v>
      </c>
      <c r="P513" s="45" t="s">
        <v>393</v>
      </c>
      <c r="Q513" s="45" t="s">
        <v>141</v>
      </c>
      <c r="R513" s="47" t="s">
        <v>140</v>
      </c>
      <c r="S513" s="38" t="s">
        <v>142</v>
      </c>
      <c r="T513" s="158">
        <v>48000</v>
      </c>
      <c r="U513" s="158">
        <v>48000</v>
      </c>
      <c r="V513" s="34"/>
      <c r="W513" s="34"/>
      <c r="X513" s="159">
        <v>48000</v>
      </c>
      <c r="Y513" s="160">
        <f>+IFERROR(X513/U513,0)</f>
        <v>1</v>
      </c>
      <c r="Z513" s="161">
        <f>+U513-X513</f>
        <v>0</v>
      </c>
      <c r="AA513" s="48"/>
      <c r="AB513" s="159">
        <v>48000</v>
      </c>
      <c r="AC513" s="161">
        <v>0</v>
      </c>
      <c r="AD513" s="159">
        <v>48000</v>
      </c>
      <c r="AE513" s="48"/>
      <c r="AF513" s="161">
        <v>24000</v>
      </c>
      <c r="AG513" s="162">
        <f>+IFERROR(AF513/U513,0)</f>
        <v>0.5</v>
      </c>
      <c r="AH513" s="161">
        <f>+Tabla1[[#This Row],[PIM]]-Tabla1[[#This Row],[DEVENGADO2]]</f>
        <v>24000</v>
      </c>
      <c r="AI513" s="35">
        <v>0</v>
      </c>
      <c r="AJ513" s="35">
        <v>4000</v>
      </c>
      <c r="AK513" s="35">
        <v>4000</v>
      </c>
      <c r="AL513" s="35">
        <v>4000</v>
      </c>
      <c r="AM513" s="35">
        <v>4000</v>
      </c>
      <c r="AN513" s="35">
        <v>4000</v>
      </c>
      <c r="AO513" s="35">
        <v>4000</v>
      </c>
      <c r="AP513" s="35">
        <v>0</v>
      </c>
      <c r="AQ513" s="35">
        <v>4800</v>
      </c>
      <c r="AR513" s="35">
        <v>4800</v>
      </c>
      <c r="AS513" s="35">
        <v>4800</v>
      </c>
      <c r="AT513" s="35">
        <v>4800</v>
      </c>
      <c r="AU513" s="35">
        <v>4800</v>
      </c>
      <c r="AV513" s="41">
        <f t="shared" si="29"/>
        <v>48000</v>
      </c>
      <c r="AW513" s="41">
        <f>+U513-AV513</f>
        <v>0</v>
      </c>
    </row>
    <row r="514" spans="1:49" x14ac:dyDescent="0.3">
      <c r="A514" s="42" t="s">
        <v>3</v>
      </c>
      <c r="B514" s="43"/>
      <c r="C514" s="44" t="s">
        <v>423</v>
      </c>
      <c r="D514" s="45" t="s">
        <v>243</v>
      </c>
      <c r="E514" s="44" t="s">
        <v>19</v>
      </c>
      <c r="F514" s="44" t="s">
        <v>574</v>
      </c>
      <c r="G514" s="44" t="s">
        <v>4234</v>
      </c>
      <c r="H514" s="45" t="s">
        <v>170</v>
      </c>
      <c r="I514" s="45" t="s">
        <v>579</v>
      </c>
      <c r="J514" s="45" t="s">
        <v>430</v>
      </c>
      <c r="K514" s="45" t="s">
        <v>430</v>
      </c>
      <c r="L514" s="44" t="s">
        <v>283</v>
      </c>
      <c r="M514" s="44" t="s">
        <v>629</v>
      </c>
      <c r="N514" s="46" t="s">
        <v>292</v>
      </c>
      <c r="O514" s="45" t="s">
        <v>283</v>
      </c>
      <c r="P514" s="45" t="s">
        <v>393</v>
      </c>
      <c r="Q514" s="45" t="s">
        <v>172</v>
      </c>
      <c r="R514" s="47" t="s">
        <v>171</v>
      </c>
      <c r="S514" s="38" t="s">
        <v>173</v>
      </c>
      <c r="T514" s="158">
        <v>0</v>
      </c>
      <c r="U514" s="158">
        <v>1000</v>
      </c>
      <c r="V514" s="34"/>
      <c r="W514" s="34"/>
      <c r="X514" s="159">
        <v>0</v>
      </c>
      <c r="Y514" s="160">
        <f>+IFERROR(X514/U514,0)</f>
        <v>0</v>
      </c>
      <c r="Z514" s="161">
        <f>+U514-X514</f>
        <v>1000</v>
      </c>
      <c r="AA514" s="48"/>
      <c r="AB514" s="159">
        <v>0</v>
      </c>
      <c r="AC514" s="161">
        <v>1000</v>
      </c>
      <c r="AD514" s="159">
        <v>0</v>
      </c>
      <c r="AE514" s="48"/>
      <c r="AF514" s="161">
        <v>0</v>
      </c>
      <c r="AG514" s="162">
        <f>+IFERROR(AF514/U514,0)</f>
        <v>0</v>
      </c>
      <c r="AH514" s="161">
        <f>+Tabla1[[#This Row],[PIM]]-Tabla1[[#This Row],[DEVENGADO2]]</f>
        <v>1000</v>
      </c>
      <c r="AI514" s="35">
        <v>0</v>
      </c>
      <c r="AJ514" s="35">
        <v>0</v>
      </c>
      <c r="AK514" s="35">
        <v>0</v>
      </c>
      <c r="AL514" s="35">
        <v>0</v>
      </c>
      <c r="AM514" s="35">
        <v>0</v>
      </c>
      <c r="AN514" s="35">
        <v>0</v>
      </c>
      <c r="AO514" s="35">
        <v>0</v>
      </c>
      <c r="AP514" s="35">
        <v>0</v>
      </c>
      <c r="AQ514" s="35">
        <v>0</v>
      </c>
      <c r="AR514" s="35">
        <v>1000</v>
      </c>
      <c r="AS514" s="35">
        <v>0</v>
      </c>
      <c r="AT514" s="35">
        <v>0</v>
      </c>
      <c r="AU514" s="35">
        <v>0</v>
      </c>
      <c r="AV514" s="41">
        <f t="shared" si="29"/>
        <v>1000</v>
      </c>
      <c r="AW514" s="41">
        <f>+U514-AV514</f>
        <v>0</v>
      </c>
    </row>
    <row r="515" spans="1:49" x14ac:dyDescent="0.3">
      <c r="A515" s="42" t="s">
        <v>3</v>
      </c>
      <c r="B515" s="43"/>
      <c r="C515" s="44" t="s">
        <v>423</v>
      </c>
      <c r="D515" s="45" t="s">
        <v>243</v>
      </c>
      <c r="E515" s="44" t="s">
        <v>19</v>
      </c>
      <c r="F515" s="44" t="s">
        <v>574</v>
      </c>
      <c r="G515" s="44" t="s">
        <v>4234</v>
      </c>
      <c r="H515" s="45" t="s">
        <v>178</v>
      </c>
      <c r="I515" s="45" t="s">
        <v>269</v>
      </c>
      <c r="J515" s="45" t="s">
        <v>430</v>
      </c>
      <c r="K515" s="45" t="s">
        <v>430</v>
      </c>
      <c r="L515" s="44" t="s">
        <v>283</v>
      </c>
      <c r="M515" s="44" t="s">
        <v>629</v>
      </c>
      <c r="N515" s="46" t="s">
        <v>292</v>
      </c>
      <c r="O515" s="45" t="s">
        <v>283</v>
      </c>
      <c r="P515" s="45" t="s">
        <v>393</v>
      </c>
      <c r="Q515" s="45" t="s">
        <v>177</v>
      </c>
      <c r="R515" s="47" t="s">
        <v>28</v>
      </c>
      <c r="S515" s="38" t="s">
        <v>178</v>
      </c>
      <c r="T515" s="158">
        <v>59600</v>
      </c>
      <c r="U515" s="158">
        <v>60034</v>
      </c>
      <c r="V515" s="34"/>
      <c r="W515" s="34"/>
      <c r="X515" s="159">
        <v>36534</v>
      </c>
      <c r="Y515" s="160">
        <f>+IFERROR(X515/U515,0)</f>
        <v>0.60855515208048772</v>
      </c>
      <c r="Z515" s="161">
        <f>+U515-X515</f>
        <v>23500</v>
      </c>
      <c r="AA515" s="48"/>
      <c r="AB515" s="159">
        <v>36534</v>
      </c>
      <c r="AC515" s="161">
        <v>23500</v>
      </c>
      <c r="AD515" s="159">
        <v>34546</v>
      </c>
      <c r="AE515" s="48"/>
      <c r="AF515" s="161">
        <v>25146</v>
      </c>
      <c r="AG515" s="162">
        <f>+IFERROR(AF515/U515,0)</f>
        <v>0.41886264450144917</v>
      </c>
      <c r="AH515" s="161">
        <f>+Tabla1[[#This Row],[PIM]]-Tabla1[[#This Row],[DEVENGADO2]]</f>
        <v>34888</v>
      </c>
      <c r="AI515" s="35">
        <v>1000</v>
      </c>
      <c r="AJ515" s="35">
        <v>3234</v>
      </c>
      <c r="AK515" s="35">
        <v>4700</v>
      </c>
      <c r="AL515" s="35">
        <v>4752</v>
      </c>
      <c r="AM515" s="35">
        <v>3000</v>
      </c>
      <c r="AN515" s="35">
        <v>3760</v>
      </c>
      <c r="AO515" s="35">
        <v>4700</v>
      </c>
      <c r="AP515" s="35">
        <v>0</v>
      </c>
      <c r="AQ515" s="35">
        <v>5500</v>
      </c>
      <c r="AR515" s="35">
        <v>5500</v>
      </c>
      <c r="AS515" s="35">
        <v>5500</v>
      </c>
      <c r="AT515" s="35">
        <v>5500</v>
      </c>
      <c r="AU515" s="35">
        <v>12888</v>
      </c>
      <c r="AV515" s="41">
        <f t="shared" si="29"/>
        <v>60034</v>
      </c>
      <c r="AW515" s="41">
        <f>+U515-AV515</f>
        <v>0</v>
      </c>
    </row>
    <row r="516" spans="1:49" x14ac:dyDescent="0.3">
      <c r="A516" s="42" t="s">
        <v>3</v>
      </c>
      <c r="B516" s="43"/>
      <c r="C516" s="44" t="s">
        <v>423</v>
      </c>
      <c r="D516" s="45" t="s">
        <v>243</v>
      </c>
      <c r="E516" s="44" t="s">
        <v>19</v>
      </c>
      <c r="F516" s="44" t="s">
        <v>574</v>
      </c>
      <c r="G516" s="44" t="s">
        <v>4234</v>
      </c>
      <c r="H516" s="45" t="s">
        <v>422</v>
      </c>
      <c r="I516" s="45" t="s">
        <v>579</v>
      </c>
      <c r="J516" s="45" t="s">
        <v>430</v>
      </c>
      <c r="K516" s="45" t="s">
        <v>430</v>
      </c>
      <c r="L516" s="44" t="s">
        <v>283</v>
      </c>
      <c r="M516" s="44" t="s">
        <v>629</v>
      </c>
      <c r="N516" s="46" t="s">
        <v>292</v>
      </c>
      <c r="O516" s="45" t="s">
        <v>283</v>
      </c>
      <c r="P516" s="45" t="s">
        <v>393</v>
      </c>
      <c r="Q516" s="45" t="s">
        <v>585</v>
      </c>
      <c r="R516" s="47" t="s">
        <v>200</v>
      </c>
      <c r="S516" s="38" t="s">
        <v>586</v>
      </c>
      <c r="T516" s="158">
        <v>22500</v>
      </c>
      <c r="U516" s="158">
        <v>5000</v>
      </c>
      <c r="V516" s="34"/>
      <c r="W516" s="34"/>
      <c r="X516" s="159">
        <v>5000</v>
      </c>
      <c r="Y516" s="160">
        <f>+IFERROR(X516/U516,0)</f>
        <v>1</v>
      </c>
      <c r="Z516" s="161">
        <f>+U516-X516</f>
        <v>0</v>
      </c>
      <c r="AA516" s="48"/>
      <c r="AB516" s="159">
        <v>5000</v>
      </c>
      <c r="AC516" s="161">
        <v>0</v>
      </c>
      <c r="AD516" s="159">
        <v>5000</v>
      </c>
      <c r="AE516" s="48"/>
      <c r="AF516" s="161">
        <v>5000</v>
      </c>
      <c r="AG516" s="162">
        <f>+IFERROR(AF516/U516,0)</f>
        <v>1</v>
      </c>
      <c r="AH516" s="161">
        <f>+Tabla1[[#This Row],[PIM]]-Tabla1[[#This Row],[DEVENGADO2]]</f>
        <v>0</v>
      </c>
      <c r="AI516" s="35">
        <v>0</v>
      </c>
      <c r="AJ516" s="35">
        <v>0</v>
      </c>
      <c r="AK516" s="35">
        <v>2500</v>
      </c>
      <c r="AL516" s="35">
        <v>2500</v>
      </c>
      <c r="AM516" s="35">
        <v>0</v>
      </c>
      <c r="AN516" s="35">
        <v>0</v>
      </c>
      <c r="AO516" s="35">
        <v>0</v>
      </c>
      <c r="AP516" s="35">
        <v>0</v>
      </c>
      <c r="AQ516" s="35">
        <v>0</v>
      </c>
      <c r="AR516" s="35">
        <v>0</v>
      </c>
      <c r="AS516" s="35">
        <v>0</v>
      </c>
      <c r="AT516" s="35">
        <v>0</v>
      </c>
      <c r="AU516" s="35">
        <v>0</v>
      </c>
      <c r="AV516" s="41">
        <f t="shared" si="29"/>
        <v>5000</v>
      </c>
      <c r="AW516" s="41">
        <f>+U516-AV516</f>
        <v>0</v>
      </c>
    </row>
    <row r="517" spans="1:49" x14ac:dyDescent="0.3">
      <c r="A517" s="42" t="s">
        <v>3</v>
      </c>
      <c r="B517" s="43"/>
      <c r="C517" s="44" t="s">
        <v>423</v>
      </c>
      <c r="D517" s="45" t="s">
        <v>243</v>
      </c>
      <c r="E517" s="44" t="s">
        <v>19</v>
      </c>
      <c r="F517" s="44" t="s">
        <v>574</v>
      </c>
      <c r="G517" s="44" t="s">
        <v>4235</v>
      </c>
      <c r="H517" s="45" t="s">
        <v>4</v>
      </c>
      <c r="I517" s="45" t="s">
        <v>269</v>
      </c>
      <c r="J517" s="45" t="s">
        <v>430</v>
      </c>
      <c r="K517" s="45" t="s">
        <v>430</v>
      </c>
      <c r="L517" s="44" t="s">
        <v>285</v>
      </c>
      <c r="M517" s="44" t="s">
        <v>630</v>
      </c>
      <c r="N517" s="46" t="s">
        <v>293</v>
      </c>
      <c r="O517" s="45" t="s">
        <v>285</v>
      </c>
      <c r="P517" s="45" t="s">
        <v>397</v>
      </c>
      <c r="Q517" s="45" t="s">
        <v>415</v>
      </c>
      <c r="R517" s="47" t="s">
        <v>526</v>
      </c>
      <c r="S517" s="38" t="s">
        <v>575</v>
      </c>
      <c r="T517" s="158">
        <v>1200</v>
      </c>
      <c r="U517" s="158">
        <v>1200</v>
      </c>
      <c r="V517" s="34"/>
      <c r="W517" s="34"/>
      <c r="X517" s="159">
        <v>1200</v>
      </c>
      <c r="Y517" s="160">
        <f>+IFERROR(X517/U517,0)</f>
        <v>1</v>
      </c>
      <c r="Z517" s="161">
        <f>+U517-X517</f>
        <v>0</v>
      </c>
      <c r="AA517" s="48"/>
      <c r="AB517" s="159">
        <v>1200</v>
      </c>
      <c r="AC517" s="161">
        <v>0</v>
      </c>
      <c r="AD517" s="159">
        <v>0</v>
      </c>
      <c r="AE517" s="48"/>
      <c r="AF517" s="161">
        <v>0</v>
      </c>
      <c r="AG517" s="162">
        <f>+IFERROR(AF517/U517,0)</f>
        <v>0</v>
      </c>
      <c r="AH517" s="161">
        <f>+Tabla1[[#This Row],[PIM]]-Tabla1[[#This Row],[DEVENGADO2]]</f>
        <v>1200</v>
      </c>
      <c r="AI517" s="35">
        <v>0</v>
      </c>
      <c r="AJ517" s="35">
        <v>0</v>
      </c>
      <c r="AK517" s="35">
        <v>0</v>
      </c>
      <c r="AL517" s="35">
        <v>0</v>
      </c>
      <c r="AM517" s="35">
        <v>0</v>
      </c>
      <c r="AN517" s="35">
        <v>0</v>
      </c>
      <c r="AO517" s="35">
        <v>0</v>
      </c>
      <c r="AP517" s="35">
        <v>600</v>
      </c>
      <c r="AQ517" s="35">
        <v>0</v>
      </c>
      <c r="AR517" s="35">
        <v>0</v>
      </c>
      <c r="AS517" s="35">
        <v>0</v>
      </c>
      <c r="AT517" s="35">
        <v>0</v>
      </c>
      <c r="AU517" s="35">
        <v>600</v>
      </c>
      <c r="AV517" s="41">
        <f t="shared" si="29"/>
        <v>1200</v>
      </c>
      <c r="AW517" s="41">
        <f>+U517-AV517</f>
        <v>0</v>
      </c>
    </row>
    <row r="518" spans="1:49" x14ac:dyDescent="0.3">
      <c r="A518" s="42" t="s">
        <v>3</v>
      </c>
      <c r="B518" s="43"/>
      <c r="C518" s="44" t="s">
        <v>423</v>
      </c>
      <c r="D518" s="45" t="s">
        <v>243</v>
      </c>
      <c r="E518" s="44" t="s">
        <v>19</v>
      </c>
      <c r="F518" s="44" t="s">
        <v>574</v>
      </c>
      <c r="G518" s="44" t="s">
        <v>4235</v>
      </c>
      <c r="H518" s="45" t="s">
        <v>4</v>
      </c>
      <c r="I518" s="45" t="s">
        <v>269</v>
      </c>
      <c r="J518" s="45" t="s">
        <v>430</v>
      </c>
      <c r="K518" s="45" t="s">
        <v>430</v>
      </c>
      <c r="L518" s="44" t="s">
        <v>285</v>
      </c>
      <c r="M518" s="44" t="s">
        <v>630</v>
      </c>
      <c r="N518" s="46" t="s">
        <v>293</v>
      </c>
      <c r="O518" s="45" t="s">
        <v>285</v>
      </c>
      <c r="P518" s="45" t="s">
        <v>397</v>
      </c>
      <c r="Q518" s="45" t="s">
        <v>417</v>
      </c>
      <c r="R518" s="47" t="s">
        <v>530</v>
      </c>
      <c r="S518" s="38" t="s">
        <v>587</v>
      </c>
      <c r="T518" s="158">
        <v>66340</v>
      </c>
      <c r="U518" s="158">
        <v>67152</v>
      </c>
      <c r="V518" s="34"/>
      <c r="W518" s="34"/>
      <c r="X518" s="159">
        <v>67152</v>
      </c>
      <c r="Y518" s="160">
        <f>+IFERROR(X518/U518,0)</f>
        <v>1</v>
      </c>
      <c r="Z518" s="161">
        <f>+U518-X518</f>
        <v>0</v>
      </c>
      <c r="AA518" s="48"/>
      <c r="AB518" s="159">
        <v>67152</v>
      </c>
      <c r="AC518" s="161">
        <v>0</v>
      </c>
      <c r="AD518" s="159">
        <v>36396.49</v>
      </c>
      <c r="AE518" s="48"/>
      <c r="AF518" s="161">
        <v>36396.49</v>
      </c>
      <c r="AG518" s="162">
        <f>+IFERROR(AF518/U518,0)</f>
        <v>0.54200157850845843</v>
      </c>
      <c r="AH518" s="161">
        <f>+Tabla1[[#This Row],[PIM]]-Tabla1[[#This Row],[DEVENGADO2]]</f>
        <v>30755.510000000002</v>
      </c>
      <c r="AI518" s="35">
        <v>5197.57</v>
      </c>
      <c r="AJ518" s="35">
        <v>5200</v>
      </c>
      <c r="AK518" s="35">
        <v>5198.92</v>
      </c>
      <c r="AL518" s="35">
        <v>5200</v>
      </c>
      <c r="AM518" s="35">
        <v>5200</v>
      </c>
      <c r="AN518" s="35">
        <v>5200</v>
      </c>
      <c r="AO518" s="35">
        <v>5200</v>
      </c>
      <c r="AP518" s="35">
        <v>0</v>
      </c>
      <c r="AQ518" s="35">
        <v>5528.38</v>
      </c>
      <c r="AR518" s="35">
        <v>5528.38</v>
      </c>
      <c r="AS518" s="35">
        <v>5528.38</v>
      </c>
      <c r="AT518" s="35">
        <v>5528.38</v>
      </c>
      <c r="AU518" s="35">
        <v>8641.9900000000125</v>
      </c>
      <c r="AV518" s="41">
        <f t="shared" si="29"/>
        <v>67152</v>
      </c>
      <c r="AW518" s="41">
        <f>+U518-AV518</f>
        <v>0</v>
      </c>
    </row>
    <row r="519" spans="1:49" x14ac:dyDescent="0.3">
      <c r="A519" s="42" t="s">
        <v>3</v>
      </c>
      <c r="B519" s="43"/>
      <c r="C519" s="44" t="s">
        <v>423</v>
      </c>
      <c r="D519" s="45" t="s">
        <v>243</v>
      </c>
      <c r="E519" s="44" t="s">
        <v>19</v>
      </c>
      <c r="F519" s="44" t="s">
        <v>574</v>
      </c>
      <c r="G519" s="44" t="s">
        <v>4235</v>
      </c>
      <c r="H519" s="45" t="s">
        <v>4</v>
      </c>
      <c r="I519" s="45" t="s">
        <v>269</v>
      </c>
      <c r="J519" s="45" t="s">
        <v>430</v>
      </c>
      <c r="K519" s="45" t="s">
        <v>430</v>
      </c>
      <c r="L519" s="44" t="s">
        <v>285</v>
      </c>
      <c r="M519" s="44" t="s">
        <v>630</v>
      </c>
      <c r="N519" s="46" t="s">
        <v>293</v>
      </c>
      <c r="O519" s="45" t="s">
        <v>285</v>
      </c>
      <c r="P519" s="45" t="s">
        <v>397</v>
      </c>
      <c r="Q519" s="45" t="s">
        <v>419</v>
      </c>
      <c r="R519" s="47" t="s">
        <v>529</v>
      </c>
      <c r="S519" s="38" t="s">
        <v>577</v>
      </c>
      <c r="T519" s="158">
        <v>5520</v>
      </c>
      <c r="U519" s="158">
        <v>5346</v>
      </c>
      <c r="V519" s="34"/>
      <c r="W519" s="34"/>
      <c r="X519" s="159">
        <v>5346</v>
      </c>
      <c r="Y519" s="160">
        <f>+IFERROR(X519/U519,0)</f>
        <v>1</v>
      </c>
      <c r="Z519" s="161">
        <f>+U519-X519</f>
        <v>0</v>
      </c>
      <c r="AA519" s="48"/>
      <c r="AB519" s="159">
        <v>5346</v>
      </c>
      <c r="AC519" s="161">
        <v>0</v>
      </c>
      <c r="AD519" s="159">
        <v>3118.5</v>
      </c>
      <c r="AE519" s="48"/>
      <c r="AF519" s="161">
        <v>3118.5</v>
      </c>
      <c r="AG519" s="162">
        <f>+IFERROR(AF519/U519,0)</f>
        <v>0.58333333333333337</v>
      </c>
      <c r="AH519" s="161">
        <f>+Tabla1[[#This Row],[PIM]]-Tabla1[[#This Row],[DEVENGADO2]]</f>
        <v>2227.5</v>
      </c>
      <c r="AI519" s="35">
        <v>445.5</v>
      </c>
      <c r="AJ519" s="35">
        <v>445.5</v>
      </c>
      <c r="AK519" s="35">
        <v>445.5</v>
      </c>
      <c r="AL519" s="35">
        <v>445.5</v>
      </c>
      <c r="AM519" s="35">
        <v>445.5</v>
      </c>
      <c r="AN519" s="35">
        <v>445.5</v>
      </c>
      <c r="AO519" s="35">
        <v>445.5</v>
      </c>
      <c r="AP519" s="35">
        <v>0</v>
      </c>
      <c r="AQ519" s="35">
        <v>460</v>
      </c>
      <c r="AR519" s="35">
        <v>460</v>
      </c>
      <c r="AS519" s="35">
        <v>460</v>
      </c>
      <c r="AT519" s="35">
        <v>460</v>
      </c>
      <c r="AU519" s="35">
        <v>387.5</v>
      </c>
      <c r="AV519" s="41">
        <f t="shared" si="29"/>
        <v>5346</v>
      </c>
      <c r="AW519" s="41">
        <f>+U519-AV519</f>
        <v>0</v>
      </c>
    </row>
    <row r="520" spans="1:49" x14ac:dyDescent="0.3">
      <c r="A520" s="42" t="s">
        <v>3</v>
      </c>
      <c r="B520" s="43"/>
      <c r="C520" s="44" t="s">
        <v>423</v>
      </c>
      <c r="D520" s="45" t="s">
        <v>243</v>
      </c>
      <c r="E520" s="44" t="s">
        <v>19</v>
      </c>
      <c r="F520" s="44" t="s">
        <v>574</v>
      </c>
      <c r="G520" s="44" t="s">
        <v>4235</v>
      </c>
      <c r="H520" s="45" t="s">
        <v>578</v>
      </c>
      <c r="I520" s="45" t="s">
        <v>579</v>
      </c>
      <c r="J520" s="45" t="s">
        <v>430</v>
      </c>
      <c r="K520" s="45" t="s">
        <v>430</v>
      </c>
      <c r="L520" s="44" t="s">
        <v>285</v>
      </c>
      <c r="M520" s="44" t="s">
        <v>630</v>
      </c>
      <c r="N520" s="46" t="s">
        <v>293</v>
      </c>
      <c r="O520" s="45" t="s">
        <v>285</v>
      </c>
      <c r="P520" s="45" t="s">
        <v>393</v>
      </c>
      <c r="Q520" s="45" t="s">
        <v>49</v>
      </c>
      <c r="R520" s="47" t="s">
        <v>48</v>
      </c>
      <c r="S520" s="38" t="s">
        <v>50</v>
      </c>
      <c r="T520" s="158">
        <v>3850</v>
      </c>
      <c r="U520" s="158">
        <v>9516</v>
      </c>
      <c r="V520" s="34"/>
      <c r="W520" s="34"/>
      <c r="X520" s="159">
        <v>9515.7999999999993</v>
      </c>
      <c r="Y520" s="160">
        <f>+IFERROR(X520/U520,0)</f>
        <v>0.99997898276586794</v>
      </c>
      <c r="Z520" s="161">
        <f>+U520-X520</f>
        <v>0.2000000000007276</v>
      </c>
      <c r="AA520" s="48"/>
      <c r="AB520" s="159">
        <v>9515.7999999999993</v>
      </c>
      <c r="AC520" s="161">
        <v>0.2000000000007276</v>
      </c>
      <c r="AD520" s="159">
        <v>2764.75</v>
      </c>
      <c r="AE520" s="48"/>
      <c r="AF520" s="161">
        <v>2764.75</v>
      </c>
      <c r="AG520" s="162">
        <f>+IFERROR(AF520/U520,0)</f>
        <v>0.29053699033207231</v>
      </c>
      <c r="AH520" s="161">
        <f>+Tabla1[[#This Row],[PIM]]-Tabla1[[#This Row],[DEVENGADO2]]</f>
        <v>6751.25</v>
      </c>
      <c r="AI520" s="35">
        <v>0</v>
      </c>
      <c r="AJ520" s="35">
        <v>0</v>
      </c>
      <c r="AK520" s="35">
        <v>0</v>
      </c>
      <c r="AL520" s="35">
        <v>261.54000000000002</v>
      </c>
      <c r="AM520" s="35">
        <v>0</v>
      </c>
      <c r="AN520" s="35">
        <v>2503.21</v>
      </c>
      <c r="AO520" s="35">
        <v>0</v>
      </c>
      <c r="AP520" s="35">
        <v>0</v>
      </c>
      <c r="AQ520" s="35">
        <v>0</v>
      </c>
      <c r="AR520" s="35">
        <v>750</v>
      </c>
      <c r="AS520" s="35">
        <v>5251.25</v>
      </c>
      <c r="AT520" s="35">
        <v>750</v>
      </c>
      <c r="AU520" s="35">
        <v>0</v>
      </c>
      <c r="AV520" s="41">
        <f t="shared" si="29"/>
        <v>9516</v>
      </c>
      <c r="AW520" s="41">
        <f>+U520-AV520</f>
        <v>0</v>
      </c>
    </row>
    <row r="521" spans="1:49" x14ac:dyDescent="0.3">
      <c r="A521" s="42" t="s">
        <v>3</v>
      </c>
      <c r="B521" s="43"/>
      <c r="C521" s="44" t="s">
        <v>423</v>
      </c>
      <c r="D521" s="45" t="s">
        <v>243</v>
      </c>
      <c r="E521" s="44" t="s">
        <v>19</v>
      </c>
      <c r="F521" s="44" t="s">
        <v>574</v>
      </c>
      <c r="G521" s="44" t="s">
        <v>4235</v>
      </c>
      <c r="H521" s="45" t="s">
        <v>91</v>
      </c>
      <c r="I521" s="45" t="s">
        <v>579</v>
      </c>
      <c r="J521" s="45" t="s">
        <v>430</v>
      </c>
      <c r="K521" s="45" t="s">
        <v>430</v>
      </c>
      <c r="L521" s="44" t="s">
        <v>285</v>
      </c>
      <c r="M521" s="44" t="s">
        <v>630</v>
      </c>
      <c r="N521" s="46" t="s">
        <v>293</v>
      </c>
      <c r="O521" s="45" t="s">
        <v>285</v>
      </c>
      <c r="P521" s="45" t="s">
        <v>393</v>
      </c>
      <c r="Q521" s="45" t="s">
        <v>67</v>
      </c>
      <c r="R521" s="47" t="s">
        <v>24</v>
      </c>
      <c r="S521" s="38" t="s">
        <v>66</v>
      </c>
      <c r="T521" s="158">
        <v>0</v>
      </c>
      <c r="U521" s="158">
        <v>4550</v>
      </c>
      <c r="V521" s="34"/>
      <c r="W521" s="34"/>
      <c r="X521" s="159">
        <v>4550</v>
      </c>
      <c r="Y521" s="160">
        <f>+IFERROR(X521/U521,0)</f>
        <v>1</v>
      </c>
      <c r="Z521" s="161">
        <f>+U521-X521</f>
        <v>0</v>
      </c>
      <c r="AA521" s="48"/>
      <c r="AB521" s="159">
        <v>4550</v>
      </c>
      <c r="AC521" s="161">
        <v>0</v>
      </c>
      <c r="AD521" s="159">
        <v>3402.08</v>
      </c>
      <c r="AE521" s="48"/>
      <c r="AF521" s="161">
        <v>3402.08</v>
      </c>
      <c r="AG521" s="162">
        <f>+IFERROR(AF521/U521,0)</f>
        <v>0.74770989010989009</v>
      </c>
      <c r="AH521" s="161">
        <f>+Tabla1[[#This Row],[PIM]]-Tabla1[[#This Row],[DEVENGADO2]]</f>
        <v>1147.92</v>
      </c>
      <c r="AI521" s="35">
        <v>500</v>
      </c>
      <c r="AJ521" s="35">
        <v>639.01</v>
      </c>
      <c r="AK521" s="35">
        <v>636.79999999999995</v>
      </c>
      <c r="AL521" s="35">
        <v>1041.68</v>
      </c>
      <c r="AM521" s="35">
        <v>80</v>
      </c>
      <c r="AN521" s="35">
        <v>504.59</v>
      </c>
      <c r="AO521" s="35">
        <v>0</v>
      </c>
      <c r="AP521" s="35">
        <v>127.96454545454617</v>
      </c>
      <c r="AQ521" s="35">
        <v>69.955454545453904</v>
      </c>
      <c r="AR521" s="35">
        <v>950</v>
      </c>
      <c r="AS521" s="35">
        <v>0</v>
      </c>
      <c r="AT521" s="35">
        <v>0</v>
      </c>
      <c r="AU521" s="35">
        <v>0</v>
      </c>
      <c r="AV521" s="41">
        <f t="shared" si="29"/>
        <v>4550</v>
      </c>
      <c r="AW521" s="41">
        <f>+U521-AV521</f>
        <v>0</v>
      </c>
    </row>
    <row r="522" spans="1:49" x14ac:dyDescent="0.3">
      <c r="A522" s="42" t="s">
        <v>3</v>
      </c>
      <c r="B522" s="43"/>
      <c r="C522" s="44" t="s">
        <v>423</v>
      </c>
      <c r="D522" s="45" t="s">
        <v>243</v>
      </c>
      <c r="E522" s="44" t="s">
        <v>19</v>
      </c>
      <c r="F522" s="44" t="s">
        <v>574</v>
      </c>
      <c r="G522" s="44" t="s">
        <v>4235</v>
      </c>
      <c r="H522" s="45" t="s">
        <v>91</v>
      </c>
      <c r="I522" s="45" t="s">
        <v>579</v>
      </c>
      <c r="J522" s="45" t="s">
        <v>430</v>
      </c>
      <c r="K522" s="45" t="s">
        <v>430</v>
      </c>
      <c r="L522" s="44" t="s">
        <v>285</v>
      </c>
      <c r="M522" s="44" t="s">
        <v>630</v>
      </c>
      <c r="N522" s="46" t="s">
        <v>293</v>
      </c>
      <c r="O522" s="45" t="s">
        <v>285</v>
      </c>
      <c r="P522" s="45" t="s">
        <v>393</v>
      </c>
      <c r="Q522" s="45" t="s">
        <v>69</v>
      </c>
      <c r="R522" s="47" t="s">
        <v>68</v>
      </c>
      <c r="S522" s="38" t="s">
        <v>70</v>
      </c>
      <c r="T522" s="158">
        <v>550</v>
      </c>
      <c r="U522" s="158">
        <v>0</v>
      </c>
      <c r="V522" s="34"/>
      <c r="W522" s="34"/>
      <c r="X522" s="159">
        <v>0</v>
      </c>
      <c r="Y522" s="160">
        <f>+IFERROR(X522/U522,0)</f>
        <v>0</v>
      </c>
      <c r="Z522" s="161">
        <f>+U522-X522</f>
        <v>0</v>
      </c>
      <c r="AA522" s="48"/>
      <c r="AB522" s="159">
        <v>0</v>
      </c>
      <c r="AC522" s="161">
        <v>0</v>
      </c>
      <c r="AD522" s="159">
        <v>0</v>
      </c>
      <c r="AE522" s="48"/>
      <c r="AF522" s="161">
        <v>0</v>
      </c>
      <c r="AG522" s="162">
        <f>+IFERROR(AF522/U522,0)</f>
        <v>0</v>
      </c>
      <c r="AH522" s="161">
        <f>+Tabla1[[#This Row],[PIM]]-Tabla1[[#This Row],[DEVENGADO2]]</f>
        <v>0</v>
      </c>
      <c r="AI522" s="35">
        <v>0</v>
      </c>
      <c r="AJ522" s="35">
        <v>0</v>
      </c>
      <c r="AK522" s="35">
        <v>0</v>
      </c>
      <c r="AL522" s="35">
        <v>0</v>
      </c>
      <c r="AM522" s="35">
        <v>0</v>
      </c>
      <c r="AN522" s="35">
        <v>0</v>
      </c>
      <c r="AO522" s="35">
        <v>0</v>
      </c>
      <c r="AP522" s="35">
        <v>0</v>
      </c>
      <c r="AQ522" s="35">
        <v>0</v>
      </c>
      <c r="AR522" s="35">
        <v>0</v>
      </c>
      <c r="AS522" s="35">
        <v>0</v>
      </c>
      <c r="AT522" s="35">
        <v>0</v>
      </c>
      <c r="AU522" s="35">
        <v>0</v>
      </c>
      <c r="AV522" s="41">
        <f t="shared" si="29"/>
        <v>0</v>
      </c>
      <c r="AW522" s="41">
        <f>+U522-AV522</f>
        <v>0</v>
      </c>
    </row>
    <row r="523" spans="1:49" x14ac:dyDescent="0.3">
      <c r="A523" s="42" t="s">
        <v>3</v>
      </c>
      <c r="B523" s="43"/>
      <c r="C523" s="44" t="s">
        <v>423</v>
      </c>
      <c r="D523" s="45" t="s">
        <v>243</v>
      </c>
      <c r="E523" s="44" t="s">
        <v>19</v>
      </c>
      <c r="F523" s="44" t="s">
        <v>574</v>
      </c>
      <c r="G523" s="44" t="s">
        <v>4235</v>
      </c>
      <c r="H523" s="45" t="s">
        <v>580</v>
      </c>
      <c r="I523" s="45" t="s">
        <v>579</v>
      </c>
      <c r="J523" s="45" t="s">
        <v>430</v>
      </c>
      <c r="K523" s="45" t="s">
        <v>430</v>
      </c>
      <c r="L523" s="44" t="s">
        <v>285</v>
      </c>
      <c r="M523" s="44" t="s">
        <v>630</v>
      </c>
      <c r="N523" s="46" t="s">
        <v>293</v>
      </c>
      <c r="O523" s="45" t="s">
        <v>285</v>
      </c>
      <c r="P523" s="45" t="s">
        <v>393</v>
      </c>
      <c r="Q523" s="45" t="s">
        <v>95</v>
      </c>
      <c r="R523" s="47" t="s">
        <v>25</v>
      </c>
      <c r="S523" s="38" t="s">
        <v>92</v>
      </c>
      <c r="T523" s="158">
        <v>2000</v>
      </c>
      <c r="U523" s="158">
        <v>0</v>
      </c>
      <c r="V523" s="34"/>
      <c r="W523" s="34"/>
      <c r="X523" s="159">
        <v>0</v>
      </c>
      <c r="Y523" s="160">
        <f>+IFERROR(X523/U523,0)</f>
        <v>0</v>
      </c>
      <c r="Z523" s="161">
        <f>+U523-X523</f>
        <v>0</v>
      </c>
      <c r="AA523" s="48"/>
      <c r="AB523" s="159">
        <v>0</v>
      </c>
      <c r="AC523" s="161">
        <v>0</v>
      </c>
      <c r="AD523" s="159">
        <v>0</v>
      </c>
      <c r="AE523" s="48"/>
      <c r="AF523" s="161">
        <v>0</v>
      </c>
      <c r="AG523" s="162">
        <f>+IFERROR(AF523/U523,0)</f>
        <v>0</v>
      </c>
      <c r="AH523" s="161">
        <f>+Tabla1[[#This Row],[PIM]]-Tabla1[[#This Row],[DEVENGADO2]]</f>
        <v>0</v>
      </c>
      <c r="AI523" s="35">
        <v>0</v>
      </c>
      <c r="AJ523" s="35">
        <v>0</v>
      </c>
      <c r="AK523" s="35">
        <v>0</v>
      </c>
      <c r="AL523" s="35">
        <v>0</v>
      </c>
      <c r="AM523" s="35">
        <v>0</v>
      </c>
      <c r="AN523" s="35">
        <v>0</v>
      </c>
      <c r="AO523" s="35">
        <v>0</v>
      </c>
      <c r="AP523" s="35">
        <v>0</v>
      </c>
      <c r="AQ523" s="35">
        <v>0</v>
      </c>
      <c r="AR523" s="35">
        <v>0</v>
      </c>
      <c r="AS523" s="35">
        <v>0</v>
      </c>
      <c r="AT523" s="35">
        <v>0</v>
      </c>
      <c r="AU523" s="35">
        <v>0</v>
      </c>
      <c r="AV523" s="41">
        <f t="shared" si="29"/>
        <v>0</v>
      </c>
      <c r="AW523" s="41">
        <f>+U523-AV523</f>
        <v>0</v>
      </c>
    </row>
    <row r="524" spans="1:49" x14ac:dyDescent="0.3">
      <c r="A524" s="42" t="s">
        <v>3</v>
      </c>
      <c r="B524" s="43"/>
      <c r="C524" s="44" t="s">
        <v>423</v>
      </c>
      <c r="D524" s="45" t="s">
        <v>243</v>
      </c>
      <c r="E524" s="44" t="s">
        <v>19</v>
      </c>
      <c r="F524" s="44" t="s">
        <v>574</v>
      </c>
      <c r="G524" s="44" t="s">
        <v>4235</v>
      </c>
      <c r="H524" s="45" t="s">
        <v>580</v>
      </c>
      <c r="I524" s="45" t="s">
        <v>579</v>
      </c>
      <c r="J524" s="45" t="s">
        <v>430</v>
      </c>
      <c r="K524" s="45" t="s">
        <v>430</v>
      </c>
      <c r="L524" s="44" t="s">
        <v>285</v>
      </c>
      <c r="M524" s="44" t="s">
        <v>630</v>
      </c>
      <c r="N524" s="46" t="s">
        <v>293</v>
      </c>
      <c r="O524" s="45" t="s">
        <v>285</v>
      </c>
      <c r="P524" s="45" t="s">
        <v>393</v>
      </c>
      <c r="Q524" s="45" t="s">
        <v>96</v>
      </c>
      <c r="R524" s="47" t="s">
        <v>26</v>
      </c>
      <c r="S524" s="38" t="s">
        <v>93</v>
      </c>
      <c r="T524" s="158">
        <v>0</v>
      </c>
      <c r="U524" s="158">
        <v>3000</v>
      </c>
      <c r="V524" s="34"/>
      <c r="W524" s="34"/>
      <c r="X524" s="159">
        <v>3000</v>
      </c>
      <c r="Y524" s="160">
        <f>+IFERROR(X524/U524,0)</f>
        <v>1</v>
      </c>
      <c r="Z524" s="161">
        <f>+U524-X524</f>
        <v>0</v>
      </c>
      <c r="AA524" s="48"/>
      <c r="AB524" s="159">
        <v>3000</v>
      </c>
      <c r="AC524" s="161">
        <v>0</v>
      </c>
      <c r="AD524" s="159">
        <v>1520</v>
      </c>
      <c r="AE524" s="48"/>
      <c r="AF524" s="161">
        <v>1520</v>
      </c>
      <c r="AG524" s="162">
        <f>+IFERROR(AF524/U524,0)</f>
        <v>0.50666666666666671</v>
      </c>
      <c r="AH524" s="161">
        <f>+Tabla1[[#This Row],[PIM]]-Tabla1[[#This Row],[DEVENGADO2]]</f>
        <v>1480</v>
      </c>
      <c r="AI524" s="35">
        <v>0</v>
      </c>
      <c r="AJ524" s="35">
        <v>0</v>
      </c>
      <c r="AK524" s="35">
        <v>0</v>
      </c>
      <c r="AL524" s="35">
        <v>0</v>
      </c>
      <c r="AM524" s="35">
        <v>380</v>
      </c>
      <c r="AN524" s="35">
        <v>1140</v>
      </c>
      <c r="AO524" s="35">
        <v>0</v>
      </c>
      <c r="AP524" s="35">
        <v>272.72727272727275</v>
      </c>
      <c r="AQ524" s="35">
        <v>272.72727272727275</v>
      </c>
      <c r="AR524" s="35">
        <v>272.72727272727275</v>
      </c>
      <c r="AS524" s="35">
        <v>272.72727272727275</v>
      </c>
      <c r="AT524" s="35">
        <v>272.72727272727275</v>
      </c>
      <c r="AU524" s="35">
        <v>116.36363636363603</v>
      </c>
      <c r="AV524" s="41">
        <f t="shared" si="29"/>
        <v>3000</v>
      </c>
      <c r="AW524" s="41">
        <f>+U524-AV524</f>
        <v>0</v>
      </c>
    </row>
    <row r="525" spans="1:49" x14ac:dyDescent="0.3">
      <c r="A525" s="42" t="s">
        <v>3</v>
      </c>
      <c r="B525" s="43"/>
      <c r="C525" s="44" t="s">
        <v>423</v>
      </c>
      <c r="D525" s="45" t="s">
        <v>243</v>
      </c>
      <c r="E525" s="44" t="s">
        <v>19</v>
      </c>
      <c r="F525" s="44" t="s">
        <v>574</v>
      </c>
      <c r="G525" s="44" t="s">
        <v>4235</v>
      </c>
      <c r="H525" s="45" t="s">
        <v>170</v>
      </c>
      <c r="I525" s="45" t="s">
        <v>579</v>
      </c>
      <c r="J525" s="45" t="s">
        <v>430</v>
      </c>
      <c r="K525" s="45" t="s">
        <v>430</v>
      </c>
      <c r="L525" s="44" t="s">
        <v>285</v>
      </c>
      <c r="M525" s="44" t="s">
        <v>630</v>
      </c>
      <c r="N525" s="46" t="s">
        <v>293</v>
      </c>
      <c r="O525" s="45" t="s">
        <v>285</v>
      </c>
      <c r="P525" s="45" t="s">
        <v>393</v>
      </c>
      <c r="Q525" s="45" t="s">
        <v>97</v>
      </c>
      <c r="R525" s="47" t="s">
        <v>27</v>
      </c>
      <c r="S525" s="38" t="s">
        <v>94</v>
      </c>
      <c r="T525" s="158">
        <v>0</v>
      </c>
      <c r="U525" s="158">
        <v>150</v>
      </c>
      <c r="V525" s="34"/>
      <c r="W525" s="34"/>
      <c r="X525" s="159">
        <v>150</v>
      </c>
      <c r="Y525" s="160">
        <f>+IFERROR(X525/U525,0)</f>
        <v>1</v>
      </c>
      <c r="Z525" s="161">
        <f>+U525-X525</f>
        <v>0</v>
      </c>
      <c r="AA525" s="48"/>
      <c r="AB525" s="159">
        <v>150</v>
      </c>
      <c r="AC525" s="161">
        <v>0</v>
      </c>
      <c r="AD525" s="159">
        <v>15.2</v>
      </c>
      <c r="AE525" s="48"/>
      <c r="AF525" s="161">
        <v>15.2</v>
      </c>
      <c r="AG525" s="162">
        <f>+IFERROR(AF525/U525,0)</f>
        <v>0.10133333333333333</v>
      </c>
      <c r="AH525" s="161">
        <f>+Tabla1[[#This Row],[PIM]]-Tabla1[[#This Row],[DEVENGADO2]]</f>
        <v>134.80000000000001</v>
      </c>
      <c r="AI525" s="35">
        <v>0</v>
      </c>
      <c r="AJ525" s="35">
        <v>0</v>
      </c>
      <c r="AK525" s="35">
        <v>0</v>
      </c>
      <c r="AL525" s="35">
        <v>0</v>
      </c>
      <c r="AM525" s="35">
        <v>0</v>
      </c>
      <c r="AN525" s="35">
        <v>15.2</v>
      </c>
      <c r="AO525" s="35">
        <v>0</v>
      </c>
      <c r="AP525" s="35">
        <v>54.545454545454547</v>
      </c>
      <c r="AQ525" s="35">
        <v>54.545454545454547</v>
      </c>
      <c r="AR525" s="35">
        <v>25.709090909090904</v>
      </c>
      <c r="AS525" s="35">
        <v>0</v>
      </c>
      <c r="AT525" s="35">
        <v>0</v>
      </c>
      <c r="AU525" s="35">
        <v>0</v>
      </c>
      <c r="AV525" s="41">
        <f t="shared" si="29"/>
        <v>150</v>
      </c>
      <c r="AW525" s="41">
        <f>+U525-AV525</f>
        <v>0</v>
      </c>
    </row>
    <row r="526" spans="1:49" x14ac:dyDescent="0.3">
      <c r="A526" s="42" t="s">
        <v>3</v>
      </c>
      <c r="B526" s="43"/>
      <c r="C526" s="44" t="s">
        <v>423</v>
      </c>
      <c r="D526" s="45" t="s">
        <v>243</v>
      </c>
      <c r="E526" s="44" t="s">
        <v>19</v>
      </c>
      <c r="F526" s="44" t="s">
        <v>574</v>
      </c>
      <c r="G526" s="44" t="s">
        <v>4235</v>
      </c>
      <c r="H526" s="45" t="s">
        <v>581</v>
      </c>
      <c r="I526" s="45" t="s">
        <v>269</v>
      </c>
      <c r="J526" s="45" t="s">
        <v>430</v>
      </c>
      <c r="K526" s="45" t="s">
        <v>430</v>
      </c>
      <c r="L526" s="44" t="s">
        <v>285</v>
      </c>
      <c r="M526" s="44" t="s">
        <v>630</v>
      </c>
      <c r="N526" s="46" t="s">
        <v>293</v>
      </c>
      <c r="O526" s="45" t="s">
        <v>285</v>
      </c>
      <c r="P526" s="45" t="s">
        <v>393</v>
      </c>
      <c r="Q526" s="45" t="s">
        <v>111</v>
      </c>
      <c r="R526" s="47" t="s">
        <v>110</v>
      </c>
      <c r="S526" s="38" t="s">
        <v>112</v>
      </c>
      <c r="T526" s="158">
        <v>6000</v>
      </c>
      <c r="U526" s="158">
        <v>6000</v>
      </c>
      <c r="V526" s="34"/>
      <c r="W526" s="34"/>
      <c r="X526" s="159">
        <v>4740</v>
      </c>
      <c r="Y526" s="160">
        <f>+IFERROR(X526/U526,0)</f>
        <v>0.79</v>
      </c>
      <c r="Z526" s="161">
        <f>+U526-X526</f>
        <v>1260</v>
      </c>
      <c r="AA526" s="48"/>
      <c r="AB526" s="159">
        <v>4740</v>
      </c>
      <c r="AC526" s="161">
        <v>1260</v>
      </c>
      <c r="AD526" s="159">
        <v>4740</v>
      </c>
      <c r="AE526" s="48"/>
      <c r="AF526" s="161">
        <v>2765</v>
      </c>
      <c r="AG526" s="162">
        <f>+IFERROR(AF526/U526,0)</f>
        <v>0.46083333333333332</v>
      </c>
      <c r="AH526" s="161">
        <f>+Tabla1[[#This Row],[PIM]]-Tabla1[[#This Row],[DEVENGADO2]]</f>
        <v>3235</v>
      </c>
      <c r="AI526" s="35">
        <v>0</v>
      </c>
      <c r="AJ526" s="35">
        <v>790</v>
      </c>
      <c r="AK526" s="35">
        <v>395</v>
      </c>
      <c r="AL526" s="35">
        <v>395</v>
      </c>
      <c r="AM526" s="35">
        <v>395</v>
      </c>
      <c r="AN526" s="35">
        <v>395</v>
      </c>
      <c r="AO526" s="35">
        <v>395</v>
      </c>
      <c r="AP526" s="35">
        <v>0</v>
      </c>
      <c r="AQ526" s="35">
        <v>575</v>
      </c>
      <c r="AR526" s="35">
        <v>575</v>
      </c>
      <c r="AS526" s="35">
        <v>575</v>
      </c>
      <c r="AT526" s="35">
        <v>575</v>
      </c>
      <c r="AU526" s="35">
        <v>935</v>
      </c>
      <c r="AV526" s="41">
        <f t="shared" si="29"/>
        <v>6000</v>
      </c>
      <c r="AW526" s="41">
        <f>+U526-AV526</f>
        <v>0</v>
      </c>
    </row>
    <row r="527" spans="1:49" x14ac:dyDescent="0.3">
      <c r="A527" s="42" t="s">
        <v>3</v>
      </c>
      <c r="B527" s="43"/>
      <c r="C527" s="44" t="s">
        <v>423</v>
      </c>
      <c r="D527" s="45" t="s">
        <v>243</v>
      </c>
      <c r="E527" s="44" t="s">
        <v>19</v>
      </c>
      <c r="F527" s="44" t="s">
        <v>574</v>
      </c>
      <c r="G527" s="44" t="s">
        <v>4235</v>
      </c>
      <c r="H527" s="45" t="s">
        <v>582</v>
      </c>
      <c r="I527" s="45" t="s">
        <v>579</v>
      </c>
      <c r="J527" s="45" t="s">
        <v>430</v>
      </c>
      <c r="K527" s="45" t="s">
        <v>430</v>
      </c>
      <c r="L527" s="44" t="s">
        <v>285</v>
      </c>
      <c r="M527" s="44" t="s">
        <v>630</v>
      </c>
      <c r="N527" s="46" t="s">
        <v>293</v>
      </c>
      <c r="O527" s="45" t="s">
        <v>285</v>
      </c>
      <c r="P527" s="45" t="s">
        <v>393</v>
      </c>
      <c r="Q527" s="45" t="s">
        <v>114</v>
      </c>
      <c r="R527" s="47" t="s">
        <v>113</v>
      </c>
      <c r="S527" s="38" t="s">
        <v>115</v>
      </c>
      <c r="T527" s="158">
        <v>0</v>
      </c>
      <c r="U527" s="158">
        <v>500</v>
      </c>
      <c r="V527" s="34"/>
      <c r="W527" s="34"/>
      <c r="X527" s="159">
        <v>500</v>
      </c>
      <c r="Y527" s="160">
        <f>+IFERROR(X527/U527,0)</f>
        <v>1</v>
      </c>
      <c r="Z527" s="161">
        <f>+U527-X527</f>
        <v>0</v>
      </c>
      <c r="AA527" s="48"/>
      <c r="AB527" s="159">
        <v>500</v>
      </c>
      <c r="AC527" s="161">
        <v>0</v>
      </c>
      <c r="AD527" s="159">
        <v>0</v>
      </c>
      <c r="AE527" s="48"/>
      <c r="AF527" s="161">
        <v>0</v>
      </c>
      <c r="AG527" s="162">
        <f>+IFERROR(AF527/U527,0)</f>
        <v>0</v>
      </c>
      <c r="AH527" s="161">
        <f>+Tabla1[[#This Row],[PIM]]-Tabla1[[#This Row],[DEVENGADO2]]</f>
        <v>500</v>
      </c>
      <c r="AI527" s="35">
        <v>0</v>
      </c>
      <c r="AJ527" s="35">
        <v>0</v>
      </c>
      <c r="AK527" s="35">
        <v>0</v>
      </c>
      <c r="AL527" s="35">
        <v>0</v>
      </c>
      <c r="AM527" s="35">
        <v>0</v>
      </c>
      <c r="AN527" s="35">
        <v>0</v>
      </c>
      <c r="AO527" s="35">
        <v>0</v>
      </c>
      <c r="AP527" s="35">
        <v>18.181818181818183</v>
      </c>
      <c r="AQ527" s="35">
        <v>18.181818181818183</v>
      </c>
      <c r="AR527" s="35">
        <v>18.181818181818183</v>
      </c>
      <c r="AS527" s="35">
        <v>18.181818181818183</v>
      </c>
      <c r="AT527" s="35">
        <v>18.181818181818183</v>
      </c>
      <c r="AU527" s="35">
        <v>409.09090909090907</v>
      </c>
      <c r="AV527" s="41">
        <f t="shared" si="29"/>
        <v>500</v>
      </c>
      <c r="AW527" s="41">
        <f>+U527-AV527</f>
        <v>0</v>
      </c>
    </row>
    <row r="528" spans="1:49" x14ac:dyDescent="0.3">
      <c r="A528" s="42" t="s">
        <v>3</v>
      </c>
      <c r="B528" s="43"/>
      <c r="C528" s="44" t="s">
        <v>423</v>
      </c>
      <c r="D528" s="45" t="s">
        <v>243</v>
      </c>
      <c r="E528" s="44" t="s">
        <v>19</v>
      </c>
      <c r="F528" s="44" t="s">
        <v>574</v>
      </c>
      <c r="G528" s="44" t="s">
        <v>4235</v>
      </c>
      <c r="H528" s="45" t="s">
        <v>588</v>
      </c>
      <c r="I528" s="45" t="s">
        <v>579</v>
      </c>
      <c r="J528" s="45" t="s">
        <v>430</v>
      </c>
      <c r="K528" s="45" t="s">
        <v>430</v>
      </c>
      <c r="L528" s="44" t="s">
        <v>285</v>
      </c>
      <c r="M528" s="44" t="s">
        <v>630</v>
      </c>
      <c r="N528" s="46" t="s">
        <v>293</v>
      </c>
      <c r="O528" s="45" t="s">
        <v>285</v>
      </c>
      <c r="P528" s="45" t="s">
        <v>393</v>
      </c>
      <c r="Q528" s="45" t="s">
        <v>126</v>
      </c>
      <c r="R528" s="47" t="s">
        <v>125</v>
      </c>
      <c r="S528" s="38" t="s">
        <v>127</v>
      </c>
      <c r="T528" s="158">
        <v>0</v>
      </c>
      <c r="U528" s="158">
        <v>130920</v>
      </c>
      <c r="V528" s="34"/>
      <c r="W528" s="34"/>
      <c r="X528" s="159">
        <v>130920</v>
      </c>
      <c r="Y528" s="160">
        <f>+IFERROR(X528/U528,0)</f>
        <v>1</v>
      </c>
      <c r="Z528" s="161">
        <f>+U528-X528</f>
        <v>0</v>
      </c>
      <c r="AA528" s="48"/>
      <c r="AB528" s="159">
        <v>130920</v>
      </c>
      <c r="AC528" s="161">
        <v>0</v>
      </c>
      <c r="AD528" s="159">
        <v>130920</v>
      </c>
      <c r="AE528" s="48"/>
      <c r="AF528" s="161">
        <v>76370</v>
      </c>
      <c r="AG528" s="162">
        <f>+IFERROR(AF528/U528,0)</f>
        <v>0.58333333333333337</v>
      </c>
      <c r="AH528" s="161">
        <f>+Tabla1[[#This Row],[PIM]]-Tabla1[[#This Row],[DEVENGADO2]]</f>
        <v>54550</v>
      </c>
      <c r="AI528" s="35">
        <v>0</v>
      </c>
      <c r="AJ528" s="35">
        <v>0</v>
      </c>
      <c r="AK528" s="35">
        <v>0</v>
      </c>
      <c r="AL528" s="35">
        <v>0</v>
      </c>
      <c r="AM528" s="35">
        <v>0</v>
      </c>
      <c r="AN528" s="35">
        <v>0</v>
      </c>
      <c r="AO528" s="35">
        <v>76370</v>
      </c>
      <c r="AP528" s="35">
        <v>0</v>
      </c>
      <c r="AQ528" s="35">
        <v>10910</v>
      </c>
      <c r="AR528" s="35">
        <v>10910</v>
      </c>
      <c r="AS528" s="35">
        <v>10910</v>
      </c>
      <c r="AT528" s="35">
        <v>10910</v>
      </c>
      <c r="AU528" s="35">
        <v>10910</v>
      </c>
      <c r="AV528" s="41">
        <f t="shared" si="29"/>
        <v>130920</v>
      </c>
      <c r="AW528" s="41">
        <f>+U528-AV528</f>
        <v>0</v>
      </c>
    </row>
    <row r="529" spans="1:49" x14ac:dyDescent="0.3">
      <c r="A529" s="42" t="s">
        <v>3</v>
      </c>
      <c r="B529" s="43"/>
      <c r="C529" s="44" t="s">
        <v>423</v>
      </c>
      <c r="D529" s="45" t="s">
        <v>243</v>
      </c>
      <c r="E529" s="44" t="s">
        <v>19</v>
      </c>
      <c r="F529" s="44" t="s">
        <v>574</v>
      </c>
      <c r="G529" s="44" t="s">
        <v>4235</v>
      </c>
      <c r="H529" s="45" t="s">
        <v>583</v>
      </c>
      <c r="I529" s="45" t="s">
        <v>579</v>
      </c>
      <c r="J529" s="45" t="s">
        <v>430</v>
      </c>
      <c r="K529" s="45" t="s">
        <v>430</v>
      </c>
      <c r="L529" s="44" t="s">
        <v>285</v>
      </c>
      <c r="M529" s="44" t="s">
        <v>630</v>
      </c>
      <c r="N529" s="46" t="s">
        <v>293</v>
      </c>
      <c r="O529" s="45" t="s">
        <v>285</v>
      </c>
      <c r="P529" s="45" t="s">
        <v>393</v>
      </c>
      <c r="Q529" s="45" t="s">
        <v>132</v>
      </c>
      <c r="R529" s="47" t="s">
        <v>131</v>
      </c>
      <c r="S529" s="38" t="s">
        <v>70</v>
      </c>
      <c r="T529" s="158">
        <v>7200</v>
      </c>
      <c r="U529" s="158">
        <v>590</v>
      </c>
      <c r="V529" s="34"/>
      <c r="W529" s="34"/>
      <c r="X529" s="159">
        <v>590</v>
      </c>
      <c r="Y529" s="160">
        <f>+IFERROR(X529/U529,0)</f>
        <v>1</v>
      </c>
      <c r="Z529" s="161">
        <f>+U529-X529</f>
        <v>0</v>
      </c>
      <c r="AA529" s="48"/>
      <c r="AB529" s="159">
        <v>590</v>
      </c>
      <c r="AC529" s="161">
        <v>0</v>
      </c>
      <c r="AD529" s="159">
        <v>590</v>
      </c>
      <c r="AE529" s="48"/>
      <c r="AF529" s="161">
        <v>590</v>
      </c>
      <c r="AG529" s="162">
        <f>+IFERROR(AF529/U529,0)</f>
        <v>1</v>
      </c>
      <c r="AH529" s="161">
        <f>+Tabla1[[#This Row],[PIM]]-Tabla1[[#This Row],[DEVENGADO2]]</f>
        <v>0</v>
      </c>
      <c r="AI529" s="35">
        <v>0</v>
      </c>
      <c r="AJ529" s="35">
        <v>0</v>
      </c>
      <c r="AK529" s="35">
        <v>0</v>
      </c>
      <c r="AL529" s="35">
        <v>0</v>
      </c>
      <c r="AM529" s="35">
        <v>0</v>
      </c>
      <c r="AN529" s="35">
        <v>0</v>
      </c>
      <c r="AO529" s="35">
        <v>590</v>
      </c>
      <c r="AP529" s="35">
        <v>0</v>
      </c>
      <c r="AQ529" s="35">
        <v>0</v>
      </c>
      <c r="AR529" s="35">
        <v>0</v>
      </c>
      <c r="AS529" s="35">
        <v>0</v>
      </c>
      <c r="AT529" s="35">
        <v>0</v>
      </c>
      <c r="AU529" s="35">
        <v>0</v>
      </c>
      <c r="AV529" s="41">
        <f t="shared" si="29"/>
        <v>590</v>
      </c>
      <c r="AW529" s="41">
        <f>+U529-AV529</f>
        <v>0</v>
      </c>
    </row>
    <row r="530" spans="1:49" x14ac:dyDescent="0.3">
      <c r="A530" s="42" t="s">
        <v>3</v>
      </c>
      <c r="B530" s="43"/>
      <c r="C530" s="44" t="s">
        <v>423</v>
      </c>
      <c r="D530" s="45" t="s">
        <v>243</v>
      </c>
      <c r="E530" s="44" t="s">
        <v>19</v>
      </c>
      <c r="F530" s="44" t="s">
        <v>574</v>
      </c>
      <c r="G530" s="44" t="s">
        <v>4235</v>
      </c>
      <c r="H530" s="45" t="s">
        <v>170</v>
      </c>
      <c r="I530" s="45" t="s">
        <v>579</v>
      </c>
      <c r="J530" s="45" t="s">
        <v>430</v>
      </c>
      <c r="K530" s="45" t="s">
        <v>430</v>
      </c>
      <c r="L530" s="44" t="s">
        <v>285</v>
      </c>
      <c r="M530" s="44" t="s">
        <v>630</v>
      </c>
      <c r="N530" s="46" t="s">
        <v>293</v>
      </c>
      <c r="O530" s="45" t="s">
        <v>285</v>
      </c>
      <c r="P530" s="45" t="s">
        <v>393</v>
      </c>
      <c r="Q530" s="45" t="s">
        <v>172</v>
      </c>
      <c r="R530" s="47" t="s">
        <v>171</v>
      </c>
      <c r="S530" s="38" t="s">
        <v>173</v>
      </c>
      <c r="T530" s="158">
        <v>0</v>
      </c>
      <c r="U530" s="158">
        <v>0</v>
      </c>
      <c r="V530" s="34"/>
      <c r="W530" s="34"/>
      <c r="X530" s="159">
        <v>0</v>
      </c>
      <c r="Y530" s="160">
        <f>+IFERROR(X530/U530,0)</f>
        <v>0</v>
      </c>
      <c r="Z530" s="161">
        <f>+U530-X530</f>
        <v>0</v>
      </c>
      <c r="AA530" s="48"/>
      <c r="AB530" s="159">
        <v>0</v>
      </c>
      <c r="AC530" s="161">
        <v>0</v>
      </c>
      <c r="AD530" s="159">
        <v>0</v>
      </c>
      <c r="AE530" s="48"/>
      <c r="AF530" s="161">
        <v>0</v>
      </c>
      <c r="AG530" s="162">
        <f>+IFERROR(AF530/U530,0)</f>
        <v>0</v>
      </c>
      <c r="AH530" s="161">
        <f>+Tabla1[[#This Row],[PIM]]-Tabla1[[#This Row],[DEVENGADO2]]</f>
        <v>0</v>
      </c>
      <c r="AI530" s="35">
        <v>0</v>
      </c>
      <c r="AJ530" s="35">
        <v>0</v>
      </c>
      <c r="AK530" s="35">
        <v>0</v>
      </c>
      <c r="AL530" s="35">
        <v>0</v>
      </c>
      <c r="AM530" s="35">
        <v>0</v>
      </c>
      <c r="AN530" s="35">
        <v>0</v>
      </c>
      <c r="AO530" s="35">
        <v>0</v>
      </c>
      <c r="AP530" s="35">
        <v>0</v>
      </c>
      <c r="AQ530" s="35">
        <v>0</v>
      </c>
      <c r="AR530" s="35">
        <v>0</v>
      </c>
      <c r="AS530" s="35">
        <v>0</v>
      </c>
      <c r="AT530" s="35">
        <v>0</v>
      </c>
      <c r="AU530" s="35">
        <v>0</v>
      </c>
      <c r="AV530" s="41">
        <f t="shared" si="29"/>
        <v>0</v>
      </c>
      <c r="AW530" s="41">
        <f>+U530-AV530</f>
        <v>0</v>
      </c>
    </row>
    <row r="531" spans="1:49" x14ac:dyDescent="0.3">
      <c r="A531" s="42" t="s">
        <v>3</v>
      </c>
      <c r="B531" s="43"/>
      <c r="C531" s="44" t="s">
        <v>423</v>
      </c>
      <c r="D531" s="45" t="s">
        <v>243</v>
      </c>
      <c r="E531" s="44" t="s">
        <v>19</v>
      </c>
      <c r="F531" s="44" t="s">
        <v>574</v>
      </c>
      <c r="G531" s="44" t="s">
        <v>4235</v>
      </c>
      <c r="H531" s="45" t="s">
        <v>178</v>
      </c>
      <c r="I531" s="45" t="s">
        <v>269</v>
      </c>
      <c r="J531" s="45" t="s">
        <v>430</v>
      </c>
      <c r="K531" s="45" t="s">
        <v>430</v>
      </c>
      <c r="L531" s="44" t="s">
        <v>285</v>
      </c>
      <c r="M531" s="44" t="s">
        <v>630</v>
      </c>
      <c r="N531" s="46" t="s">
        <v>293</v>
      </c>
      <c r="O531" s="45" t="s">
        <v>285</v>
      </c>
      <c r="P531" s="45" t="s">
        <v>393</v>
      </c>
      <c r="Q531" s="45" t="s">
        <v>177</v>
      </c>
      <c r="R531" s="47" t="s">
        <v>28</v>
      </c>
      <c r="S531" s="38" t="s">
        <v>178</v>
      </c>
      <c r="T531" s="158">
        <v>39200</v>
      </c>
      <c r="U531" s="158">
        <v>17700</v>
      </c>
      <c r="V531" s="34"/>
      <c r="W531" s="34"/>
      <c r="X531" s="159">
        <v>13800</v>
      </c>
      <c r="Y531" s="160">
        <f>+IFERROR(X531/U531,0)</f>
        <v>0.77966101694915257</v>
      </c>
      <c r="Z531" s="161">
        <f>+U531-X531</f>
        <v>3900</v>
      </c>
      <c r="AA531" s="48"/>
      <c r="AB531" s="159">
        <v>9900</v>
      </c>
      <c r="AC531" s="161">
        <v>7800</v>
      </c>
      <c r="AD531" s="159">
        <v>8943</v>
      </c>
      <c r="AE531" s="48"/>
      <c r="AF531" s="161">
        <v>8943</v>
      </c>
      <c r="AG531" s="162">
        <f>+IFERROR(AF531/U531,0)</f>
        <v>0.50525423728813557</v>
      </c>
      <c r="AH531" s="161">
        <f>+Tabla1[[#This Row],[PIM]]-Tabla1[[#This Row],[DEVENGADO2]]</f>
        <v>8757</v>
      </c>
      <c r="AI531" s="35">
        <v>1000</v>
      </c>
      <c r="AJ531" s="35">
        <v>1300</v>
      </c>
      <c r="AK531" s="35">
        <v>1413</v>
      </c>
      <c r="AL531" s="35">
        <v>1300</v>
      </c>
      <c r="AM531" s="35">
        <v>1300</v>
      </c>
      <c r="AN531" s="35">
        <v>1330</v>
      </c>
      <c r="AO531" s="35">
        <v>1300</v>
      </c>
      <c r="AP531" s="35">
        <v>1600</v>
      </c>
      <c r="AQ531" s="35">
        <v>1600</v>
      </c>
      <c r="AR531" s="35">
        <v>1600</v>
      </c>
      <c r="AS531" s="35">
        <v>1600</v>
      </c>
      <c r="AT531" s="35">
        <v>1600</v>
      </c>
      <c r="AU531" s="35">
        <v>757</v>
      </c>
      <c r="AV531" s="41">
        <f t="shared" si="29"/>
        <v>17700</v>
      </c>
      <c r="AW531" s="41">
        <f>+U531-AV531</f>
        <v>0</v>
      </c>
    </row>
    <row r="532" spans="1:49" x14ac:dyDescent="0.3">
      <c r="A532" s="42" t="s">
        <v>3</v>
      </c>
      <c r="B532" s="43"/>
      <c r="C532" s="44" t="s">
        <v>423</v>
      </c>
      <c r="D532" s="45" t="s">
        <v>243</v>
      </c>
      <c r="E532" s="44" t="s">
        <v>19</v>
      </c>
      <c r="F532" s="44" t="s">
        <v>574</v>
      </c>
      <c r="G532" s="44" t="s">
        <v>4235</v>
      </c>
      <c r="H532" s="45" t="s">
        <v>422</v>
      </c>
      <c r="I532" s="45" t="s">
        <v>579</v>
      </c>
      <c r="J532" s="45" t="s">
        <v>430</v>
      </c>
      <c r="K532" s="45" t="s">
        <v>430</v>
      </c>
      <c r="L532" s="44" t="s">
        <v>285</v>
      </c>
      <c r="M532" s="44" t="s">
        <v>630</v>
      </c>
      <c r="N532" s="46" t="s">
        <v>293</v>
      </c>
      <c r="O532" s="45" t="s">
        <v>285</v>
      </c>
      <c r="P532" s="45" t="s">
        <v>393</v>
      </c>
      <c r="Q532" s="45" t="s">
        <v>585</v>
      </c>
      <c r="R532" s="47" t="s">
        <v>200</v>
      </c>
      <c r="S532" s="38" t="s">
        <v>586</v>
      </c>
      <c r="T532" s="158">
        <v>7500</v>
      </c>
      <c r="U532" s="158">
        <v>0</v>
      </c>
      <c r="V532" s="34"/>
      <c r="W532" s="34"/>
      <c r="X532" s="159">
        <v>0</v>
      </c>
      <c r="Y532" s="160">
        <f>+IFERROR(X532/U532,0)</f>
        <v>0</v>
      </c>
      <c r="Z532" s="161">
        <f>+U532-X532</f>
        <v>0</v>
      </c>
      <c r="AA532" s="48"/>
      <c r="AB532" s="159">
        <v>0</v>
      </c>
      <c r="AC532" s="161">
        <v>0</v>
      </c>
      <c r="AD532" s="159">
        <v>0</v>
      </c>
      <c r="AE532" s="48"/>
      <c r="AF532" s="161">
        <v>0</v>
      </c>
      <c r="AG532" s="162">
        <f>+IFERROR(AF532/U532,0)</f>
        <v>0</v>
      </c>
      <c r="AH532" s="161">
        <f>+Tabla1[[#This Row],[PIM]]-Tabla1[[#This Row],[DEVENGADO2]]</f>
        <v>0</v>
      </c>
      <c r="AI532" s="35">
        <v>0</v>
      </c>
      <c r="AJ532" s="35">
        <v>0</v>
      </c>
      <c r="AK532" s="35">
        <v>0</v>
      </c>
      <c r="AL532" s="35">
        <v>0</v>
      </c>
      <c r="AM532" s="35">
        <v>0</v>
      </c>
      <c r="AN532" s="35">
        <v>0</v>
      </c>
      <c r="AO532" s="35">
        <v>0</v>
      </c>
      <c r="AP532" s="35">
        <v>0</v>
      </c>
      <c r="AQ532" s="35">
        <v>0</v>
      </c>
      <c r="AR532" s="35">
        <v>0</v>
      </c>
      <c r="AS532" s="35">
        <v>0</v>
      </c>
      <c r="AT532" s="35">
        <v>0</v>
      </c>
      <c r="AU532" s="35">
        <v>0</v>
      </c>
      <c r="AV532" s="41">
        <f t="shared" si="29"/>
        <v>0</v>
      </c>
      <c r="AW532" s="41">
        <f>+U532-AV532</f>
        <v>0</v>
      </c>
    </row>
    <row r="533" spans="1:49" x14ac:dyDescent="0.3">
      <c r="A533" s="42" t="s">
        <v>3</v>
      </c>
      <c r="B533" s="43"/>
      <c r="C533" s="44" t="s">
        <v>423</v>
      </c>
      <c r="D533" s="45" t="s">
        <v>243</v>
      </c>
      <c r="E533" s="44" t="s">
        <v>19</v>
      </c>
      <c r="F533" s="44" t="s">
        <v>574</v>
      </c>
      <c r="G533" s="44" t="s">
        <v>7144</v>
      </c>
      <c r="H533" s="45" t="s">
        <v>4</v>
      </c>
      <c r="I533" s="45" t="s">
        <v>269</v>
      </c>
      <c r="J533" s="45" t="s">
        <v>430</v>
      </c>
      <c r="K533" s="45" t="s">
        <v>430</v>
      </c>
      <c r="L533" s="44" t="s">
        <v>453</v>
      </c>
      <c r="M533" s="44" t="s">
        <v>631</v>
      </c>
      <c r="N533" s="46" t="s">
        <v>294</v>
      </c>
      <c r="O533" s="45" t="s">
        <v>453</v>
      </c>
      <c r="P533" s="45" t="s">
        <v>397</v>
      </c>
      <c r="Q533" s="45" t="s">
        <v>415</v>
      </c>
      <c r="R533" s="47" t="s">
        <v>526</v>
      </c>
      <c r="S533" s="38" t="s">
        <v>575</v>
      </c>
      <c r="T533" s="158">
        <v>600</v>
      </c>
      <c r="U533" s="158">
        <v>600</v>
      </c>
      <c r="V533" s="34"/>
      <c r="W533" s="34"/>
      <c r="X533" s="159">
        <v>600</v>
      </c>
      <c r="Y533" s="160">
        <f>+IFERROR(X533/U533,0)</f>
        <v>1</v>
      </c>
      <c r="Z533" s="161">
        <f>+U533-X533</f>
        <v>0</v>
      </c>
      <c r="AA533" s="48"/>
      <c r="AB533" s="159">
        <v>600</v>
      </c>
      <c r="AC533" s="161">
        <v>0</v>
      </c>
      <c r="AD533" s="159">
        <v>0</v>
      </c>
      <c r="AE533" s="48"/>
      <c r="AF533" s="161">
        <v>0</v>
      </c>
      <c r="AG533" s="162">
        <f>+IFERROR(AF533/U533,0)</f>
        <v>0</v>
      </c>
      <c r="AH533" s="161">
        <f>+Tabla1[[#This Row],[PIM]]-Tabla1[[#This Row],[DEVENGADO2]]</f>
        <v>600</v>
      </c>
      <c r="AI533" s="35">
        <v>0</v>
      </c>
      <c r="AJ533" s="35">
        <v>0</v>
      </c>
      <c r="AK533" s="35">
        <v>0</v>
      </c>
      <c r="AL533" s="35">
        <v>0</v>
      </c>
      <c r="AM533" s="35">
        <v>0</v>
      </c>
      <c r="AN533" s="35">
        <v>0</v>
      </c>
      <c r="AO533" s="35">
        <v>0</v>
      </c>
      <c r="AP533" s="35">
        <v>300</v>
      </c>
      <c r="AQ533" s="35">
        <v>0</v>
      </c>
      <c r="AR533" s="35">
        <v>0</v>
      </c>
      <c r="AS533" s="35">
        <v>0</v>
      </c>
      <c r="AT533" s="35">
        <v>0</v>
      </c>
      <c r="AU533" s="35">
        <v>300</v>
      </c>
      <c r="AV533" s="41">
        <f t="shared" si="29"/>
        <v>600</v>
      </c>
      <c r="AW533" s="41">
        <f>+U533-AV533</f>
        <v>0</v>
      </c>
    </row>
    <row r="534" spans="1:49" x14ac:dyDescent="0.3">
      <c r="A534" s="42" t="s">
        <v>3</v>
      </c>
      <c r="B534" s="43"/>
      <c r="C534" s="44" t="s">
        <v>423</v>
      </c>
      <c r="D534" s="45" t="s">
        <v>243</v>
      </c>
      <c r="E534" s="44" t="s">
        <v>19</v>
      </c>
      <c r="F534" s="44" t="s">
        <v>574</v>
      </c>
      <c r="G534" s="44" t="s">
        <v>7144</v>
      </c>
      <c r="H534" s="45" t="s">
        <v>4</v>
      </c>
      <c r="I534" s="45" t="s">
        <v>269</v>
      </c>
      <c r="J534" s="45" t="s">
        <v>430</v>
      </c>
      <c r="K534" s="45" t="s">
        <v>430</v>
      </c>
      <c r="L534" s="44" t="s">
        <v>453</v>
      </c>
      <c r="M534" s="44" t="s">
        <v>631</v>
      </c>
      <c r="N534" s="46" t="s">
        <v>294</v>
      </c>
      <c r="O534" s="45" t="s">
        <v>453</v>
      </c>
      <c r="P534" s="45" t="s">
        <v>397</v>
      </c>
      <c r="Q534" s="45" t="s">
        <v>417</v>
      </c>
      <c r="R534" s="47" t="s">
        <v>530</v>
      </c>
      <c r="S534" s="38" t="s">
        <v>587</v>
      </c>
      <c r="T534" s="158">
        <v>33170</v>
      </c>
      <c r="U534" s="158">
        <v>33513</v>
      </c>
      <c r="V534" s="34"/>
      <c r="W534" s="34"/>
      <c r="X534" s="159">
        <v>33513</v>
      </c>
      <c r="Y534" s="160">
        <f>+IFERROR(X534/U534,0)</f>
        <v>1</v>
      </c>
      <c r="Z534" s="161">
        <f>+U534-X534</f>
        <v>0</v>
      </c>
      <c r="AA534" s="48"/>
      <c r="AB534" s="159">
        <v>33513</v>
      </c>
      <c r="AC534" s="161">
        <v>0</v>
      </c>
      <c r="AD534" s="159">
        <v>15534.4</v>
      </c>
      <c r="AE534" s="48"/>
      <c r="AF534" s="161">
        <v>15534.4</v>
      </c>
      <c r="AG534" s="162">
        <f>+IFERROR(AF534/U534,0)</f>
        <v>0.46353355414316832</v>
      </c>
      <c r="AH534" s="161">
        <f>+Tabla1[[#This Row],[PIM]]-Tabla1[[#This Row],[DEVENGADO2]]</f>
        <v>17978.599999999999</v>
      </c>
      <c r="AI534" s="35">
        <v>2542.71</v>
      </c>
      <c r="AJ534" s="35">
        <v>2593.86</v>
      </c>
      <c r="AK534" s="35">
        <v>2597.83</v>
      </c>
      <c r="AL534" s="35">
        <v>2600</v>
      </c>
      <c r="AM534" s="35">
        <v>2600</v>
      </c>
      <c r="AN534" s="35">
        <v>2600</v>
      </c>
      <c r="AO534" s="35">
        <v>0</v>
      </c>
      <c r="AP534" s="35">
        <v>2764.19</v>
      </c>
      <c r="AQ534" s="35">
        <v>2764.19</v>
      </c>
      <c r="AR534" s="35">
        <v>2764.19</v>
      </c>
      <c r="AS534" s="35">
        <v>2764.19</v>
      </c>
      <c r="AT534" s="35">
        <v>2764.19</v>
      </c>
      <c r="AU534" s="35">
        <v>4157.6500000000051</v>
      </c>
      <c r="AV534" s="41">
        <f t="shared" si="29"/>
        <v>33513</v>
      </c>
      <c r="AW534" s="41">
        <f>+U534-AV534</f>
        <v>0</v>
      </c>
    </row>
    <row r="535" spans="1:49" x14ac:dyDescent="0.3">
      <c r="A535" s="42" t="s">
        <v>3</v>
      </c>
      <c r="B535" s="43"/>
      <c r="C535" s="44" t="s">
        <v>423</v>
      </c>
      <c r="D535" s="45" t="s">
        <v>243</v>
      </c>
      <c r="E535" s="44" t="s">
        <v>19</v>
      </c>
      <c r="F535" s="44" t="s">
        <v>574</v>
      </c>
      <c r="G535" s="44" t="s">
        <v>7144</v>
      </c>
      <c r="H535" s="45" t="s">
        <v>4</v>
      </c>
      <c r="I535" s="45" t="s">
        <v>269</v>
      </c>
      <c r="J535" s="45" t="s">
        <v>430</v>
      </c>
      <c r="K535" s="45" t="s">
        <v>430</v>
      </c>
      <c r="L535" s="44" t="s">
        <v>453</v>
      </c>
      <c r="M535" s="44" t="s">
        <v>631</v>
      </c>
      <c r="N535" s="46" t="s">
        <v>294</v>
      </c>
      <c r="O535" s="45" t="s">
        <v>453</v>
      </c>
      <c r="P535" s="45" t="s">
        <v>397</v>
      </c>
      <c r="Q535" s="45" t="s">
        <v>419</v>
      </c>
      <c r="R535" s="47" t="s">
        <v>529</v>
      </c>
      <c r="S535" s="38" t="s">
        <v>577</v>
      </c>
      <c r="T535" s="158">
        <v>2760</v>
      </c>
      <c r="U535" s="158">
        <v>2673</v>
      </c>
      <c r="V535" s="34"/>
      <c r="W535" s="34"/>
      <c r="X535" s="159">
        <v>2673</v>
      </c>
      <c r="Y535" s="160">
        <f>+IFERROR(X535/U535,0)</f>
        <v>1</v>
      </c>
      <c r="Z535" s="161">
        <f>+U535-X535</f>
        <v>0</v>
      </c>
      <c r="AA535" s="48"/>
      <c r="AB535" s="159">
        <v>2673</v>
      </c>
      <c r="AC535" s="161">
        <v>0</v>
      </c>
      <c r="AD535" s="159">
        <v>1336.5</v>
      </c>
      <c r="AE535" s="48"/>
      <c r="AF535" s="161">
        <v>1336.5</v>
      </c>
      <c r="AG535" s="162">
        <f>+IFERROR(AF535/U535,0)</f>
        <v>0.5</v>
      </c>
      <c r="AH535" s="161">
        <f>+Tabla1[[#This Row],[PIM]]-Tabla1[[#This Row],[DEVENGADO2]]</f>
        <v>1336.5</v>
      </c>
      <c r="AI535" s="35">
        <v>222.75</v>
      </c>
      <c r="AJ535" s="35">
        <v>222.75</v>
      </c>
      <c r="AK535" s="35">
        <v>222.75</v>
      </c>
      <c r="AL535" s="35">
        <v>222.75</v>
      </c>
      <c r="AM535" s="35">
        <v>222.75</v>
      </c>
      <c r="AN535" s="35">
        <v>222.75</v>
      </c>
      <c r="AO535" s="35">
        <v>0</v>
      </c>
      <c r="AP535" s="35">
        <v>230</v>
      </c>
      <c r="AQ535" s="35">
        <v>230</v>
      </c>
      <c r="AR535" s="35">
        <v>230</v>
      </c>
      <c r="AS535" s="35">
        <v>230</v>
      </c>
      <c r="AT535" s="35">
        <v>230</v>
      </c>
      <c r="AU535" s="35">
        <v>186.5</v>
      </c>
      <c r="AV535" s="41">
        <f t="shared" si="29"/>
        <v>2673</v>
      </c>
      <c r="AW535" s="41">
        <f>+U535-AV535</f>
        <v>0</v>
      </c>
    </row>
    <row r="536" spans="1:49" x14ac:dyDescent="0.3">
      <c r="A536" s="42" t="s">
        <v>3</v>
      </c>
      <c r="B536" s="43"/>
      <c r="C536" s="44" t="s">
        <v>423</v>
      </c>
      <c r="D536" s="45" t="s">
        <v>243</v>
      </c>
      <c r="E536" s="44" t="s">
        <v>19</v>
      </c>
      <c r="F536" s="44" t="s">
        <v>574</v>
      </c>
      <c r="G536" s="44" t="s">
        <v>7144</v>
      </c>
      <c r="H536" s="45" t="s">
        <v>4</v>
      </c>
      <c r="I536" s="45" t="s">
        <v>579</v>
      </c>
      <c r="J536" s="45" t="s">
        <v>430</v>
      </c>
      <c r="K536" s="45" t="s">
        <v>430</v>
      </c>
      <c r="L536" s="44" t="s">
        <v>453</v>
      </c>
      <c r="M536" s="44" t="s">
        <v>631</v>
      </c>
      <c r="N536" s="46" t="s">
        <v>294</v>
      </c>
      <c r="O536" s="45" t="s">
        <v>453</v>
      </c>
      <c r="P536" s="45" t="s">
        <v>397</v>
      </c>
      <c r="Q536" s="45" t="s">
        <v>591</v>
      </c>
      <c r="R536" s="47" t="s">
        <v>533</v>
      </c>
      <c r="S536" s="38" t="s">
        <v>590</v>
      </c>
      <c r="T536" s="158">
        <v>0</v>
      </c>
      <c r="U536" s="158">
        <v>1604</v>
      </c>
      <c r="V536" s="34"/>
      <c r="W536" s="34"/>
      <c r="X536" s="159">
        <v>1604</v>
      </c>
      <c r="Y536" s="160">
        <f>+IFERROR(X536/U536,0)</f>
        <v>1</v>
      </c>
      <c r="Z536" s="161">
        <f>+U536-X536</f>
        <v>0</v>
      </c>
      <c r="AA536" s="48"/>
      <c r="AB536" s="159">
        <v>1604</v>
      </c>
      <c r="AC536" s="161">
        <v>0</v>
      </c>
      <c r="AD536" s="159">
        <v>1603.34</v>
      </c>
      <c r="AE536" s="48"/>
      <c r="AF536" s="161">
        <v>1603.34</v>
      </c>
      <c r="AG536" s="162">
        <f>+IFERROR(AF536/U536,0)</f>
        <v>0.99958852867830417</v>
      </c>
      <c r="AH536" s="161">
        <f>+Tabla1[[#This Row],[PIM]]-Tabla1[[#This Row],[DEVENGADO2]]</f>
        <v>0.66000000000008185</v>
      </c>
      <c r="AI536" s="35">
        <v>0</v>
      </c>
      <c r="AJ536" s="35">
        <v>0</v>
      </c>
      <c r="AK536" s="35">
        <v>0</v>
      </c>
      <c r="AL536" s="35">
        <v>0</v>
      </c>
      <c r="AM536" s="35">
        <v>0</v>
      </c>
      <c r="AN536" s="35">
        <v>0</v>
      </c>
      <c r="AO536" s="35">
        <v>1603.34</v>
      </c>
      <c r="AP536" s="35">
        <v>0</v>
      </c>
      <c r="AQ536" s="35">
        <v>0</v>
      </c>
      <c r="AR536" s="35">
        <v>0</v>
      </c>
      <c r="AS536" s="35">
        <v>0</v>
      </c>
      <c r="AT536" s="35">
        <v>0</v>
      </c>
      <c r="AU536" s="35">
        <v>0.66000000000008185</v>
      </c>
      <c r="AV536" s="41">
        <f t="shared" si="29"/>
        <v>1604</v>
      </c>
      <c r="AW536" s="41">
        <f>+U536-AV536</f>
        <v>0</v>
      </c>
    </row>
    <row r="537" spans="1:49" x14ac:dyDescent="0.3">
      <c r="A537" s="42" t="s">
        <v>3</v>
      </c>
      <c r="B537" s="43"/>
      <c r="C537" s="44" t="s">
        <v>423</v>
      </c>
      <c r="D537" s="45" t="s">
        <v>243</v>
      </c>
      <c r="E537" s="44" t="s">
        <v>19</v>
      </c>
      <c r="F537" s="44" t="s">
        <v>574</v>
      </c>
      <c r="G537" s="44" t="s">
        <v>7144</v>
      </c>
      <c r="H537" s="45" t="s">
        <v>578</v>
      </c>
      <c r="I537" s="45" t="s">
        <v>579</v>
      </c>
      <c r="J537" s="45" t="s">
        <v>430</v>
      </c>
      <c r="K537" s="45" t="s">
        <v>430</v>
      </c>
      <c r="L537" s="44" t="s">
        <v>453</v>
      </c>
      <c r="M537" s="44" t="s">
        <v>631</v>
      </c>
      <c r="N537" s="46" t="s">
        <v>294</v>
      </c>
      <c r="O537" s="45" t="s">
        <v>453</v>
      </c>
      <c r="P537" s="45" t="s">
        <v>393</v>
      </c>
      <c r="Q537" s="45" t="s">
        <v>49</v>
      </c>
      <c r="R537" s="47" t="s">
        <v>48</v>
      </c>
      <c r="S537" s="38" t="s">
        <v>50</v>
      </c>
      <c r="T537" s="158">
        <v>8400</v>
      </c>
      <c r="U537" s="158">
        <v>8173</v>
      </c>
      <c r="V537" s="34"/>
      <c r="W537" s="34"/>
      <c r="X537" s="159">
        <v>8172.5</v>
      </c>
      <c r="Y537" s="160">
        <f>+IFERROR(X537/U537,0)</f>
        <v>0.99993882295362779</v>
      </c>
      <c r="Z537" s="161">
        <f>+U537-X537</f>
        <v>0.5</v>
      </c>
      <c r="AA537" s="48"/>
      <c r="AB537" s="159">
        <v>1812.5</v>
      </c>
      <c r="AC537" s="161">
        <v>6360.5</v>
      </c>
      <c r="AD537" s="159">
        <v>1812.5</v>
      </c>
      <c r="AE537" s="48"/>
      <c r="AF537" s="161">
        <v>1812.5</v>
      </c>
      <c r="AG537" s="162">
        <f>+IFERROR(AF537/U537,0)</f>
        <v>0.22176679309922917</v>
      </c>
      <c r="AH537" s="161">
        <f>+Tabla1[[#This Row],[PIM]]-Tabla1[[#This Row],[DEVENGADO2]]</f>
        <v>6360.5</v>
      </c>
      <c r="AI537" s="35">
        <v>0</v>
      </c>
      <c r="AJ537" s="35">
        <v>0</v>
      </c>
      <c r="AK537" s="35">
        <v>0</v>
      </c>
      <c r="AL537" s="35">
        <v>435</v>
      </c>
      <c r="AM537" s="35">
        <v>1377.5</v>
      </c>
      <c r="AN537" s="35">
        <v>0</v>
      </c>
      <c r="AO537" s="35">
        <v>0</v>
      </c>
      <c r="AP537" s="35">
        <v>700</v>
      </c>
      <c r="AQ537" s="35">
        <v>700</v>
      </c>
      <c r="AR537" s="35">
        <v>700</v>
      </c>
      <c r="AS537" s="35">
        <v>700</v>
      </c>
      <c r="AT537" s="35">
        <v>700</v>
      </c>
      <c r="AU537" s="35">
        <v>2860.5</v>
      </c>
      <c r="AV537" s="41">
        <f t="shared" si="29"/>
        <v>8173</v>
      </c>
      <c r="AW537" s="41">
        <f>+U537-AV537</f>
        <v>0</v>
      </c>
    </row>
    <row r="538" spans="1:49" x14ac:dyDescent="0.3">
      <c r="A538" s="42" t="s">
        <v>3</v>
      </c>
      <c r="B538" s="43"/>
      <c r="C538" s="44" t="s">
        <v>423</v>
      </c>
      <c r="D538" s="45" t="s">
        <v>243</v>
      </c>
      <c r="E538" s="44" t="s">
        <v>19</v>
      </c>
      <c r="F538" s="44" t="s">
        <v>574</v>
      </c>
      <c r="G538" s="44" t="s">
        <v>7144</v>
      </c>
      <c r="H538" s="45" t="s">
        <v>91</v>
      </c>
      <c r="I538" s="45" t="s">
        <v>579</v>
      </c>
      <c r="J538" s="45" t="s">
        <v>430</v>
      </c>
      <c r="K538" s="45" t="s">
        <v>430</v>
      </c>
      <c r="L538" s="44" t="s">
        <v>453</v>
      </c>
      <c r="M538" s="44" t="s">
        <v>631</v>
      </c>
      <c r="N538" s="46" t="s">
        <v>294</v>
      </c>
      <c r="O538" s="45" t="s">
        <v>453</v>
      </c>
      <c r="P538" s="45" t="s">
        <v>393</v>
      </c>
      <c r="Q538" s="45" t="s">
        <v>55</v>
      </c>
      <c r="R538" s="47" t="s">
        <v>54</v>
      </c>
      <c r="S538" s="38" t="s">
        <v>56</v>
      </c>
      <c r="T538" s="158">
        <v>0</v>
      </c>
      <c r="U538" s="158">
        <v>0</v>
      </c>
      <c r="V538" s="34"/>
      <c r="W538" s="34"/>
      <c r="X538" s="159">
        <v>0</v>
      </c>
      <c r="Y538" s="160">
        <f>+IFERROR(X538/U538,0)</f>
        <v>0</v>
      </c>
      <c r="Z538" s="161">
        <f>+U538-X538</f>
        <v>0</v>
      </c>
      <c r="AA538" s="48"/>
      <c r="AB538" s="159">
        <v>0</v>
      </c>
      <c r="AC538" s="161">
        <v>0</v>
      </c>
      <c r="AD538" s="159">
        <v>0</v>
      </c>
      <c r="AE538" s="48"/>
      <c r="AF538" s="161">
        <v>0</v>
      </c>
      <c r="AG538" s="162">
        <f>+IFERROR(AF538/U538,0)</f>
        <v>0</v>
      </c>
      <c r="AH538" s="161">
        <f>+Tabla1[[#This Row],[PIM]]-Tabla1[[#This Row],[DEVENGADO2]]</f>
        <v>0</v>
      </c>
      <c r="AI538" s="35">
        <v>0</v>
      </c>
      <c r="AJ538" s="35">
        <v>0</v>
      </c>
      <c r="AK538" s="35">
        <v>0</v>
      </c>
      <c r="AL538" s="35">
        <v>0</v>
      </c>
      <c r="AM538" s="35">
        <v>0</v>
      </c>
      <c r="AN538" s="35">
        <v>0</v>
      </c>
      <c r="AO538" s="35">
        <v>0</v>
      </c>
      <c r="AP538" s="35">
        <v>0</v>
      </c>
      <c r="AQ538" s="35">
        <v>0</v>
      </c>
      <c r="AR538" s="35">
        <v>0</v>
      </c>
      <c r="AS538" s="35">
        <v>0</v>
      </c>
      <c r="AT538" s="35">
        <v>0</v>
      </c>
      <c r="AU538" s="35">
        <v>0</v>
      </c>
      <c r="AV538" s="41">
        <f t="shared" si="29"/>
        <v>0</v>
      </c>
      <c r="AW538" s="41">
        <f>+U538-AV538</f>
        <v>0</v>
      </c>
    </row>
    <row r="539" spans="1:49" x14ac:dyDescent="0.3">
      <c r="A539" s="42" t="s">
        <v>3</v>
      </c>
      <c r="B539" s="43"/>
      <c r="C539" s="44" t="s">
        <v>423</v>
      </c>
      <c r="D539" s="45" t="s">
        <v>243</v>
      </c>
      <c r="E539" s="44" t="s">
        <v>19</v>
      </c>
      <c r="F539" s="44" t="s">
        <v>574</v>
      </c>
      <c r="G539" s="44" t="s">
        <v>7144</v>
      </c>
      <c r="H539" s="45" t="s">
        <v>91</v>
      </c>
      <c r="I539" s="45" t="s">
        <v>579</v>
      </c>
      <c r="J539" s="45" t="s">
        <v>430</v>
      </c>
      <c r="K539" s="45" t="s">
        <v>430</v>
      </c>
      <c r="L539" s="44" t="s">
        <v>453</v>
      </c>
      <c r="M539" s="44" t="s">
        <v>631</v>
      </c>
      <c r="N539" s="46" t="s">
        <v>294</v>
      </c>
      <c r="O539" s="45" t="s">
        <v>453</v>
      </c>
      <c r="P539" s="45" t="s">
        <v>393</v>
      </c>
      <c r="Q539" s="45" t="s">
        <v>67</v>
      </c>
      <c r="R539" s="47" t="s">
        <v>24</v>
      </c>
      <c r="S539" s="38" t="s">
        <v>66</v>
      </c>
      <c r="T539" s="158">
        <v>0</v>
      </c>
      <c r="U539" s="158">
        <v>2500</v>
      </c>
      <c r="V539" s="34"/>
      <c r="W539" s="34"/>
      <c r="X539" s="159">
        <v>2500</v>
      </c>
      <c r="Y539" s="160">
        <f>+IFERROR(X539/U539,0)</f>
        <v>1</v>
      </c>
      <c r="Z539" s="161">
        <f>+U539-X539</f>
        <v>0</v>
      </c>
      <c r="AA539" s="48"/>
      <c r="AB539" s="159">
        <v>2500</v>
      </c>
      <c r="AC539" s="161">
        <v>0</v>
      </c>
      <c r="AD539" s="159">
        <v>2488.0299999999997</v>
      </c>
      <c r="AE539" s="48"/>
      <c r="AF539" s="161">
        <v>2488.0299999999997</v>
      </c>
      <c r="AG539" s="162">
        <f>+IFERROR(AF539/U539,0)</f>
        <v>0.99521199999999987</v>
      </c>
      <c r="AH539" s="161">
        <f>+Tabla1[[#This Row],[PIM]]-Tabla1[[#This Row],[DEVENGADO2]]</f>
        <v>11.970000000000255</v>
      </c>
      <c r="AI539" s="35">
        <v>500</v>
      </c>
      <c r="AJ539" s="35">
        <v>0</v>
      </c>
      <c r="AK539" s="35">
        <v>0</v>
      </c>
      <c r="AL539" s="35">
        <v>717.8</v>
      </c>
      <c r="AM539" s="35">
        <v>376.4</v>
      </c>
      <c r="AN539" s="35">
        <v>0</v>
      </c>
      <c r="AO539" s="35">
        <v>893.83</v>
      </c>
      <c r="AP539" s="35">
        <v>5.8000000000001819</v>
      </c>
      <c r="AQ539" s="35">
        <v>0</v>
      </c>
      <c r="AR539" s="35">
        <v>0</v>
      </c>
      <c r="AS539" s="35">
        <v>0</v>
      </c>
      <c r="AT539" s="35">
        <v>0</v>
      </c>
      <c r="AU539" s="35">
        <v>6.1700000000000728</v>
      </c>
      <c r="AV539" s="41">
        <f t="shared" si="29"/>
        <v>2500</v>
      </c>
      <c r="AW539" s="41">
        <f>+U539-AV539</f>
        <v>0</v>
      </c>
    </row>
    <row r="540" spans="1:49" x14ac:dyDescent="0.3">
      <c r="A540" s="42" t="s">
        <v>3</v>
      </c>
      <c r="B540" s="43"/>
      <c r="C540" s="44" t="s">
        <v>423</v>
      </c>
      <c r="D540" s="45" t="s">
        <v>243</v>
      </c>
      <c r="E540" s="44" t="s">
        <v>19</v>
      </c>
      <c r="F540" s="44" t="s">
        <v>574</v>
      </c>
      <c r="G540" s="44" t="s">
        <v>7144</v>
      </c>
      <c r="H540" s="45" t="s">
        <v>91</v>
      </c>
      <c r="I540" s="45" t="s">
        <v>579</v>
      </c>
      <c r="J540" s="45" t="s">
        <v>430</v>
      </c>
      <c r="K540" s="45" t="s">
        <v>430</v>
      </c>
      <c r="L540" s="44" t="s">
        <v>453</v>
      </c>
      <c r="M540" s="44" t="s">
        <v>631</v>
      </c>
      <c r="N540" s="46" t="s">
        <v>294</v>
      </c>
      <c r="O540" s="45" t="s">
        <v>453</v>
      </c>
      <c r="P540" s="45" t="s">
        <v>393</v>
      </c>
      <c r="Q540" s="45" t="s">
        <v>69</v>
      </c>
      <c r="R540" s="47" t="s">
        <v>68</v>
      </c>
      <c r="S540" s="38" t="s">
        <v>70</v>
      </c>
      <c r="T540" s="158">
        <v>800</v>
      </c>
      <c r="U540" s="158">
        <v>0</v>
      </c>
      <c r="V540" s="34"/>
      <c r="W540" s="34"/>
      <c r="X540" s="159">
        <v>0</v>
      </c>
      <c r="Y540" s="160">
        <f>+IFERROR(X540/U540,0)</f>
        <v>0</v>
      </c>
      <c r="Z540" s="161">
        <f>+U540-X540</f>
        <v>0</v>
      </c>
      <c r="AA540" s="48"/>
      <c r="AB540" s="159">
        <v>0</v>
      </c>
      <c r="AC540" s="161">
        <v>0</v>
      </c>
      <c r="AD540" s="159">
        <v>0</v>
      </c>
      <c r="AE540" s="48"/>
      <c r="AF540" s="161">
        <v>0</v>
      </c>
      <c r="AG540" s="162">
        <f>+IFERROR(AF540/U540,0)</f>
        <v>0</v>
      </c>
      <c r="AH540" s="161">
        <f>+Tabla1[[#This Row],[PIM]]-Tabla1[[#This Row],[DEVENGADO2]]</f>
        <v>0</v>
      </c>
      <c r="AI540" s="35">
        <v>0</v>
      </c>
      <c r="AJ540" s="35">
        <v>0</v>
      </c>
      <c r="AK540" s="35">
        <v>0</v>
      </c>
      <c r="AL540" s="35">
        <v>0</v>
      </c>
      <c r="AM540" s="35">
        <v>0</v>
      </c>
      <c r="AN540" s="35">
        <v>0</v>
      </c>
      <c r="AO540" s="35">
        <v>0</v>
      </c>
      <c r="AP540" s="35">
        <v>0</v>
      </c>
      <c r="AQ540" s="35">
        <v>0</v>
      </c>
      <c r="AR540" s="35">
        <v>0</v>
      </c>
      <c r="AS540" s="35">
        <v>0</v>
      </c>
      <c r="AT540" s="35">
        <v>0</v>
      </c>
      <c r="AU540" s="35">
        <v>0</v>
      </c>
      <c r="AV540" s="41">
        <f t="shared" si="29"/>
        <v>0</v>
      </c>
      <c r="AW540" s="41">
        <f>+U540-AV540</f>
        <v>0</v>
      </c>
    </row>
    <row r="541" spans="1:49" x14ac:dyDescent="0.3">
      <c r="A541" s="42" t="s">
        <v>3</v>
      </c>
      <c r="B541" s="43"/>
      <c r="C541" s="44" t="s">
        <v>423</v>
      </c>
      <c r="D541" s="45" t="s">
        <v>243</v>
      </c>
      <c r="E541" s="44" t="s">
        <v>19</v>
      </c>
      <c r="F541" s="44" t="s">
        <v>574</v>
      </c>
      <c r="G541" s="44" t="s">
        <v>7144</v>
      </c>
      <c r="H541" s="45" t="s">
        <v>580</v>
      </c>
      <c r="I541" s="45" t="s">
        <v>579</v>
      </c>
      <c r="J541" s="45" t="s">
        <v>430</v>
      </c>
      <c r="K541" s="45" t="s">
        <v>430</v>
      </c>
      <c r="L541" s="44" t="s">
        <v>453</v>
      </c>
      <c r="M541" s="44" t="s">
        <v>631</v>
      </c>
      <c r="N541" s="46" t="s">
        <v>294</v>
      </c>
      <c r="O541" s="45" t="s">
        <v>453</v>
      </c>
      <c r="P541" s="45" t="s">
        <v>393</v>
      </c>
      <c r="Q541" s="45" t="s">
        <v>95</v>
      </c>
      <c r="R541" s="47" t="s">
        <v>25</v>
      </c>
      <c r="S541" s="38" t="s">
        <v>92</v>
      </c>
      <c r="T541" s="158">
        <v>2000</v>
      </c>
      <c r="U541" s="158">
        <v>550</v>
      </c>
      <c r="V541" s="34"/>
      <c r="W541" s="34"/>
      <c r="X541" s="159">
        <v>550</v>
      </c>
      <c r="Y541" s="160">
        <f>+IFERROR(X541/U541,0)</f>
        <v>1</v>
      </c>
      <c r="Z541" s="161">
        <f>+U541-X541</f>
        <v>0</v>
      </c>
      <c r="AA541" s="48"/>
      <c r="AB541" s="159">
        <v>550</v>
      </c>
      <c r="AC541" s="161">
        <v>0</v>
      </c>
      <c r="AD541" s="159">
        <v>120</v>
      </c>
      <c r="AE541" s="48"/>
      <c r="AF541" s="161">
        <v>120</v>
      </c>
      <c r="AG541" s="162">
        <f>+IFERROR(AF541/U541,0)</f>
        <v>0.21818181818181817</v>
      </c>
      <c r="AH541" s="161">
        <f>+Tabla1[[#This Row],[PIM]]-Tabla1[[#This Row],[DEVENGADO2]]</f>
        <v>430</v>
      </c>
      <c r="AI541" s="35">
        <v>0</v>
      </c>
      <c r="AJ541" s="35">
        <v>0</v>
      </c>
      <c r="AK541" s="35">
        <v>0</v>
      </c>
      <c r="AL541" s="35">
        <v>120</v>
      </c>
      <c r="AM541" s="35">
        <v>0</v>
      </c>
      <c r="AN541" s="35">
        <v>0</v>
      </c>
      <c r="AO541" s="35">
        <v>0</v>
      </c>
      <c r="AP541" s="35">
        <v>0</v>
      </c>
      <c r="AQ541" s="35">
        <v>0</v>
      </c>
      <c r="AR541" s="35">
        <v>0</v>
      </c>
      <c r="AS541" s="35">
        <v>0</v>
      </c>
      <c r="AT541" s="35">
        <v>0</v>
      </c>
      <c r="AU541" s="35">
        <v>430</v>
      </c>
      <c r="AV541" s="41">
        <f t="shared" si="29"/>
        <v>550</v>
      </c>
      <c r="AW541" s="41">
        <f>+U541-AV541</f>
        <v>0</v>
      </c>
    </row>
    <row r="542" spans="1:49" x14ac:dyDescent="0.3">
      <c r="A542" s="42" t="s">
        <v>3</v>
      </c>
      <c r="B542" s="43"/>
      <c r="C542" s="44" t="s">
        <v>423</v>
      </c>
      <c r="D542" s="45" t="s">
        <v>243</v>
      </c>
      <c r="E542" s="44" t="s">
        <v>19</v>
      </c>
      <c r="F542" s="44" t="s">
        <v>574</v>
      </c>
      <c r="G542" s="44" t="s">
        <v>7144</v>
      </c>
      <c r="H542" s="45" t="s">
        <v>580</v>
      </c>
      <c r="I542" s="45" t="s">
        <v>579</v>
      </c>
      <c r="J542" s="45" t="s">
        <v>430</v>
      </c>
      <c r="K542" s="45" t="s">
        <v>430</v>
      </c>
      <c r="L542" s="44" t="s">
        <v>453</v>
      </c>
      <c r="M542" s="44" t="s">
        <v>631</v>
      </c>
      <c r="N542" s="46" t="s">
        <v>294</v>
      </c>
      <c r="O542" s="45" t="s">
        <v>453</v>
      </c>
      <c r="P542" s="45" t="s">
        <v>393</v>
      </c>
      <c r="Q542" s="45" t="s">
        <v>96</v>
      </c>
      <c r="R542" s="47" t="s">
        <v>26</v>
      </c>
      <c r="S542" s="38" t="s">
        <v>93</v>
      </c>
      <c r="T542" s="158">
        <v>0</v>
      </c>
      <c r="U542" s="158">
        <v>800</v>
      </c>
      <c r="V542" s="34"/>
      <c r="W542" s="34"/>
      <c r="X542" s="159">
        <v>800</v>
      </c>
      <c r="Y542" s="160">
        <f>+IFERROR(X542/U542,0)</f>
        <v>1</v>
      </c>
      <c r="Z542" s="161">
        <f>+U542-X542</f>
        <v>0</v>
      </c>
      <c r="AA542" s="48"/>
      <c r="AB542" s="159">
        <v>800</v>
      </c>
      <c r="AC542" s="161">
        <v>0</v>
      </c>
      <c r="AD542" s="159">
        <v>400</v>
      </c>
      <c r="AE542" s="48"/>
      <c r="AF542" s="161">
        <v>400</v>
      </c>
      <c r="AG542" s="162">
        <f>+IFERROR(AF542/U542,0)</f>
        <v>0.5</v>
      </c>
      <c r="AH542" s="161">
        <f>+Tabla1[[#This Row],[PIM]]-Tabla1[[#This Row],[DEVENGADO2]]</f>
        <v>400</v>
      </c>
      <c r="AI542" s="35">
        <v>0</v>
      </c>
      <c r="AJ542" s="35">
        <v>0</v>
      </c>
      <c r="AK542" s="35">
        <v>0</v>
      </c>
      <c r="AL542" s="35">
        <v>400</v>
      </c>
      <c r="AM542" s="35">
        <v>0</v>
      </c>
      <c r="AN542" s="35">
        <v>0</v>
      </c>
      <c r="AO542" s="35">
        <v>0</v>
      </c>
      <c r="AP542" s="35">
        <v>0</v>
      </c>
      <c r="AQ542" s="35">
        <v>0</v>
      </c>
      <c r="AR542" s="35">
        <v>0</v>
      </c>
      <c r="AS542" s="35">
        <v>0</v>
      </c>
      <c r="AT542" s="35">
        <v>0</v>
      </c>
      <c r="AU542" s="35">
        <v>400</v>
      </c>
      <c r="AV542" s="41">
        <f t="shared" si="29"/>
        <v>800</v>
      </c>
      <c r="AW542" s="41">
        <f>+U542-AV542</f>
        <v>0</v>
      </c>
    </row>
    <row r="543" spans="1:49" x14ac:dyDescent="0.3">
      <c r="A543" s="42" t="s">
        <v>3</v>
      </c>
      <c r="B543" s="43"/>
      <c r="C543" s="44" t="s">
        <v>423</v>
      </c>
      <c r="D543" s="45" t="s">
        <v>243</v>
      </c>
      <c r="E543" s="44" t="s">
        <v>19</v>
      </c>
      <c r="F543" s="44" t="s">
        <v>574</v>
      </c>
      <c r="G543" s="44" t="s">
        <v>7144</v>
      </c>
      <c r="H543" s="45" t="s">
        <v>170</v>
      </c>
      <c r="I543" s="45" t="s">
        <v>579</v>
      </c>
      <c r="J543" s="45" t="s">
        <v>430</v>
      </c>
      <c r="K543" s="45" t="s">
        <v>430</v>
      </c>
      <c r="L543" s="44" t="s">
        <v>453</v>
      </c>
      <c r="M543" s="44" t="s">
        <v>631</v>
      </c>
      <c r="N543" s="46" t="s">
        <v>294</v>
      </c>
      <c r="O543" s="45" t="s">
        <v>453</v>
      </c>
      <c r="P543" s="45" t="s">
        <v>393</v>
      </c>
      <c r="Q543" s="45" t="s">
        <v>97</v>
      </c>
      <c r="R543" s="47" t="s">
        <v>27</v>
      </c>
      <c r="S543" s="38" t="s">
        <v>94</v>
      </c>
      <c r="T543" s="158">
        <v>0</v>
      </c>
      <c r="U543" s="158">
        <v>0</v>
      </c>
      <c r="V543" s="34"/>
      <c r="W543" s="34"/>
      <c r="X543" s="159">
        <v>0</v>
      </c>
      <c r="Y543" s="160">
        <f>+IFERROR(X543/U543,0)</f>
        <v>0</v>
      </c>
      <c r="Z543" s="161">
        <f>+U543-X543</f>
        <v>0</v>
      </c>
      <c r="AA543" s="48"/>
      <c r="AB543" s="159">
        <v>0</v>
      </c>
      <c r="AC543" s="161">
        <v>0</v>
      </c>
      <c r="AD543" s="159">
        <v>0</v>
      </c>
      <c r="AE543" s="48"/>
      <c r="AF543" s="161">
        <v>0</v>
      </c>
      <c r="AG543" s="162">
        <f>+IFERROR(AF543/U543,0)</f>
        <v>0</v>
      </c>
      <c r="AH543" s="161">
        <f>+Tabla1[[#This Row],[PIM]]-Tabla1[[#This Row],[DEVENGADO2]]</f>
        <v>0</v>
      </c>
      <c r="AI543" s="35">
        <v>0</v>
      </c>
      <c r="AJ543" s="35">
        <v>0</v>
      </c>
      <c r="AK543" s="35">
        <v>0</v>
      </c>
      <c r="AL543" s="35">
        <v>0</v>
      </c>
      <c r="AM543" s="35">
        <v>0</v>
      </c>
      <c r="AN543" s="35">
        <v>0</v>
      </c>
      <c r="AO543" s="35">
        <v>0</v>
      </c>
      <c r="AP543" s="35">
        <v>0</v>
      </c>
      <c r="AQ543" s="35">
        <v>0</v>
      </c>
      <c r="AR543" s="35">
        <v>0</v>
      </c>
      <c r="AS543" s="35">
        <v>0</v>
      </c>
      <c r="AT543" s="35">
        <v>0</v>
      </c>
      <c r="AU543" s="35">
        <v>0</v>
      </c>
      <c r="AV543" s="41">
        <f t="shared" ref="AV543:AV574" si="30">+SUM(AI543:AU543)</f>
        <v>0</v>
      </c>
      <c r="AW543" s="41">
        <f>+U543-AV543</f>
        <v>0</v>
      </c>
    </row>
    <row r="544" spans="1:49" x14ac:dyDescent="0.3">
      <c r="A544" s="42" t="s">
        <v>3</v>
      </c>
      <c r="B544" s="43"/>
      <c r="C544" s="44" t="s">
        <v>423</v>
      </c>
      <c r="D544" s="45" t="s">
        <v>243</v>
      </c>
      <c r="E544" s="44" t="s">
        <v>19</v>
      </c>
      <c r="F544" s="44" t="s">
        <v>574</v>
      </c>
      <c r="G544" s="44" t="s">
        <v>7144</v>
      </c>
      <c r="H544" s="45" t="s">
        <v>581</v>
      </c>
      <c r="I544" s="45" t="s">
        <v>269</v>
      </c>
      <c r="J544" s="45" t="s">
        <v>430</v>
      </c>
      <c r="K544" s="45" t="s">
        <v>430</v>
      </c>
      <c r="L544" s="44" t="s">
        <v>453</v>
      </c>
      <c r="M544" s="44" t="s">
        <v>631</v>
      </c>
      <c r="N544" s="46" t="s">
        <v>294</v>
      </c>
      <c r="O544" s="45" t="s">
        <v>453</v>
      </c>
      <c r="P544" s="45" t="s">
        <v>393</v>
      </c>
      <c r="Q544" s="45" t="s">
        <v>99</v>
      </c>
      <c r="R544" s="47" t="s">
        <v>98</v>
      </c>
      <c r="S544" s="38" t="s">
        <v>100</v>
      </c>
      <c r="T544" s="158">
        <v>0</v>
      </c>
      <c r="U544" s="158">
        <v>5000</v>
      </c>
      <c r="V544" s="34"/>
      <c r="W544" s="34"/>
      <c r="X544" s="159">
        <v>5000</v>
      </c>
      <c r="Y544" s="160">
        <f>+IFERROR(X544/U544,0)</f>
        <v>1</v>
      </c>
      <c r="Z544" s="161">
        <f>+U544-X544</f>
        <v>0</v>
      </c>
      <c r="AA544" s="48"/>
      <c r="AB544" s="159">
        <v>5000</v>
      </c>
      <c r="AC544" s="161">
        <v>0</v>
      </c>
      <c r="AD544" s="159">
        <v>5000</v>
      </c>
      <c r="AE544" s="48"/>
      <c r="AF544" s="161">
        <v>1270.9000000000001</v>
      </c>
      <c r="AG544" s="162">
        <f>+IFERROR(AF544/U544,0)</f>
        <v>0.25418000000000002</v>
      </c>
      <c r="AH544" s="161">
        <f>+Tabla1[[#This Row],[PIM]]-Tabla1[[#This Row],[DEVENGADO2]]</f>
        <v>3729.1</v>
      </c>
      <c r="AI544" s="35">
        <v>0</v>
      </c>
      <c r="AJ544" s="35">
        <v>0</v>
      </c>
      <c r="AK544" s="35">
        <v>0</v>
      </c>
      <c r="AL544" s="35">
        <v>36.700000000000003</v>
      </c>
      <c r="AM544" s="35">
        <v>303.5</v>
      </c>
      <c r="AN544" s="35">
        <v>391.1</v>
      </c>
      <c r="AO544" s="35">
        <v>539.6</v>
      </c>
      <c r="AP544" s="35">
        <v>0</v>
      </c>
      <c r="AQ544" s="35">
        <v>711.44999999999993</v>
      </c>
      <c r="AR544" s="35">
        <v>711.44999999999993</v>
      </c>
      <c r="AS544" s="35">
        <v>711.44999999999993</v>
      </c>
      <c r="AT544" s="35">
        <v>711.44999999999993</v>
      </c>
      <c r="AU544" s="35">
        <v>883.30000000000018</v>
      </c>
      <c r="AV544" s="41">
        <f t="shared" si="30"/>
        <v>5000</v>
      </c>
      <c r="AW544" s="41">
        <f>+U544-AV544</f>
        <v>0</v>
      </c>
    </row>
    <row r="545" spans="1:49" x14ac:dyDescent="0.3">
      <c r="A545" s="42" t="s">
        <v>3</v>
      </c>
      <c r="B545" s="43"/>
      <c r="C545" s="44" t="s">
        <v>423</v>
      </c>
      <c r="D545" s="45" t="s">
        <v>243</v>
      </c>
      <c r="E545" s="44" t="s">
        <v>19</v>
      </c>
      <c r="F545" s="44" t="s">
        <v>574</v>
      </c>
      <c r="G545" s="44" t="s">
        <v>7144</v>
      </c>
      <c r="H545" s="45" t="s">
        <v>581</v>
      </c>
      <c r="I545" s="45" t="s">
        <v>269</v>
      </c>
      <c r="J545" s="45" t="s">
        <v>430</v>
      </c>
      <c r="K545" s="45" t="s">
        <v>430</v>
      </c>
      <c r="L545" s="44" t="s">
        <v>453</v>
      </c>
      <c r="M545" s="44" t="s">
        <v>631</v>
      </c>
      <c r="N545" s="46" t="s">
        <v>294</v>
      </c>
      <c r="O545" s="45" t="s">
        <v>453</v>
      </c>
      <c r="P545" s="45" t="s">
        <v>393</v>
      </c>
      <c r="Q545" s="45" t="s">
        <v>102</v>
      </c>
      <c r="R545" s="47" t="s">
        <v>101</v>
      </c>
      <c r="S545" s="38" t="s">
        <v>103</v>
      </c>
      <c r="T545" s="158">
        <v>0</v>
      </c>
      <c r="U545" s="158">
        <v>1500</v>
      </c>
      <c r="V545" s="34"/>
      <c r="W545" s="34"/>
      <c r="X545" s="159">
        <v>1500</v>
      </c>
      <c r="Y545" s="160">
        <f>+IFERROR(X545/U545,0)</f>
        <v>1</v>
      </c>
      <c r="Z545" s="161">
        <f>+U545-X545</f>
        <v>0</v>
      </c>
      <c r="AA545" s="48"/>
      <c r="AB545" s="159">
        <v>1500</v>
      </c>
      <c r="AC545" s="161">
        <v>0</v>
      </c>
      <c r="AD545" s="159">
        <v>1500</v>
      </c>
      <c r="AE545" s="48"/>
      <c r="AF545" s="161">
        <v>39.1</v>
      </c>
      <c r="AG545" s="162">
        <f>+IFERROR(AF545/U545,0)</f>
        <v>2.6066666666666669E-2</v>
      </c>
      <c r="AH545" s="161">
        <f>+Tabla1[[#This Row],[PIM]]-Tabla1[[#This Row],[DEVENGADO2]]</f>
        <v>1460.9</v>
      </c>
      <c r="AI545" s="35">
        <v>0</v>
      </c>
      <c r="AJ545" s="35">
        <v>0</v>
      </c>
      <c r="AK545" s="35">
        <v>0</v>
      </c>
      <c r="AL545" s="35">
        <v>0</v>
      </c>
      <c r="AM545" s="35">
        <v>0</v>
      </c>
      <c r="AN545" s="35">
        <v>39.1</v>
      </c>
      <c r="AO545" s="35">
        <v>0</v>
      </c>
      <c r="AP545" s="35">
        <v>243.48333333333335</v>
      </c>
      <c r="AQ545" s="35">
        <v>243.48333333333335</v>
      </c>
      <c r="AR545" s="35">
        <v>243.48333333333335</v>
      </c>
      <c r="AS545" s="35">
        <v>243.48333333333335</v>
      </c>
      <c r="AT545" s="35">
        <v>243.48333333333335</v>
      </c>
      <c r="AU545" s="35">
        <v>243.48333333333335</v>
      </c>
      <c r="AV545" s="41">
        <f t="shared" si="30"/>
        <v>1500.0000000000002</v>
      </c>
      <c r="AW545" s="41">
        <f>+U545-AV545</f>
        <v>0</v>
      </c>
    </row>
    <row r="546" spans="1:49" x14ac:dyDescent="0.3">
      <c r="A546" s="42" t="s">
        <v>3</v>
      </c>
      <c r="B546" s="43"/>
      <c r="C546" s="44" t="s">
        <v>423</v>
      </c>
      <c r="D546" s="45" t="s">
        <v>243</v>
      </c>
      <c r="E546" s="44" t="s">
        <v>19</v>
      </c>
      <c r="F546" s="44" t="s">
        <v>574</v>
      </c>
      <c r="G546" s="44" t="s">
        <v>7144</v>
      </c>
      <c r="H546" s="45" t="s">
        <v>581</v>
      </c>
      <c r="I546" s="45" t="s">
        <v>269</v>
      </c>
      <c r="J546" s="45" t="s">
        <v>430</v>
      </c>
      <c r="K546" s="45" t="s">
        <v>430</v>
      </c>
      <c r="L546" s="44" t="s">
        <v>453</v>
      </c>
      <c r="M546" s="44" t="s">
        <v>631</v>
      </c>
      <c r="N546" s="46" t="s">
        <v>294</v>
      </c>
      <c r="O546" s="45" t="s">
        <v>453</v>
      </c>
      <c r="P546" s="45" t="s">
        <v>393</v>
      </c>
      <c r="Q546" s="45" t="s">
        <v>111</v>
      </c>
      <c r="R546" s="47" t="s">
        <v>110</v>
      </c>
      <c r="S546" s="38" t="s">
        <v>112</v>
      </c>
      <c r="T546" s="158">
        <v>0</v>
      </c>
      <c r="U546" s="158">
        <v>3150</v>
      </c>
      <c r="V546" s="34"/>
      <c r="W546" s="34"/>
      <c r="X546" s="159">
        <v>3150</v>
      </c>
      <c r="Y546" s="160">
        <f>+IFERROR(X546/U546,0)</f>
        <v>1</v>
      </c>
      <c r="Z546" s="161">
        <f>+U546-X546</f>
        <v>0</v>
      </c>
      <c r="AA546" s="48"/>
      <c r="AB546" s="159">
        <v>3150</v>
      </c>
      <c r="AC546" s="161">
        <v>0</v>
      </c>
      <c r="AD546" s="159">
        <v>3150</v>
      </c>
      <c r="AE546" s="48"/>
      <c r="AF546" s="161">
        <v>1050</v>
      </c>
      <c r="AG546" s="162">
        <f>+IFERROR(AF546/U546,0)</f>
        <v>0.33333333333333331</v>
      </c>
      <c r="AH546" s="161">
        <f>+Tabla1[[#This Row],[PIM]]-Tabla1[[#This Row],[DEVENGADO2]]</f>
        <v>2100</v>
      </c>
      <c r="AI546" s="35">
        <v>0</v>
      </c>
      <c r="AJ546" s="35">
        <v>0</v>
      </c>
      <c r="AK546" s="35">
        <v>0</v>
      </c>
      <c r="AL546" s="35">
        <v>0</v>
      </c>
      <c r="AM546" s="35">
        <v>350</v>
      </c>
      <c r="AN546" s="35">
        <v>350</v>
      </c>
      <c r="AO546" s="35">
        <v>350</v>
      </c>
      <c r="AP546" s="35">
        <v>0</v>
      </c>
      <c r="AQ546" s="35">
        <v>420</v>
      </c>
      <c r="AR546" s="35">
        <v>420</v>
      </c>
      <c r="AS546" s="35">
        <v>420</v>
      </c>
      <c r="AT546" s="35">
        <v>420</v>
      </c>
      <c r="AU546" s="35">
        <v>420</v>
      </c>
      <c r="AV546" s="41">
        <f t="shared" si="30"/>
        <v>3150</v>
      </c>
      <c r="AW546" s="41">
        <f>+U546-AV546</f>
        <v>0</v>
      </c>
    </row>
    <row r="547" spans="1:49" x14ac:dyDescent="0.3">
      <c r="A547" s="42" t="s">
        <v>3</v>
      </c>
      <c r="B547" s="43"/>
      <c r="C547" s="44" t="s">
        <v>423</v>
      </c>
      <c r="D547" s="45" t="s">
        <v>243</v>
      </c>
      <c r="E547" s="44" t="s">
        <v>19</v>
      </c>
      <c r="F547" s="44" t="s">
        <v>574</v>
      </c>
      <c r="G547" s="44" t="s">
        <v>7144</v>
      </c>
      <c r="H547" s="45" t="s">
        <v>582</v>
      </c>
      <c r="I547" s="45" t="s">
        <v>579</v>
      </c>
      <c r="J547" s="45" t="s">
        <v>430</v>
      </c>
      <c r="K547" s="45" t="s">
        <v>430</v>
      </c>
      <c r="L547" s="44" t="s">
        <v>453</v>
      </c>
      <c r="M547" s="44" t="s">
        <v>631</v>
      </c>
      <c r="N547" s="46" t="s">
        <v>294</v>
      </c>
      <c r="O547" s="45" t="s">
        <v>453</v>
      </c>
      <c r="P547" s="45" t="s">
        <v>393</v>
      </c>
      <c r="Q547" s="45" t="s">
        <v>114</v>
      </c>
      <c r="R547" s="47" t="s">
        <v>113</v>
      </c>
      <c r="S547" s="38" t="s">
        <v>115</v>
      </c>
      <c r="T547" s="158">
        <v>0</v>
      </c>
      <c r="U547" s="158">
        <v>250</v>
      </c>
      <c r="V547" s="34"/>
      <c r="W547" s="34"/>
      <c r="X547" s="159">
        <v>250</v>
      </c>
      <c r="Y547" s="160">
        <f>+IFERROR(X547/U547,0)</f>
        <v>1</v>
      </c>
      <c r="Z547" s="161">
        <f>+U547-X547</f>
        <v>0</v>
      </c>
      <c r="AA547" s="48"/>
      <c r="AB547" s="159">
        <v>250</v>
      </c>
      <c r="AC547" s="161">
        <v>0</v>
      </c>
      <c r="AD547" s="159">
        <v>116</v>
      </c>
      <c r="AE547" s="48"/>
      <c r="AF547" s="161">
        <v>116</v>
      </c>
      <c r="AG547" s="162">
        <f>+IFERROR(AF547/U547,0)</f>
        <v>0.46400000000000002</v>
      </c>
      <c r="AH547" s="161">
        <f>+Tabla1[[#This Row],[PIM]]-Tabla1[[#This Row],[DEVENGADO2]]</f>
        <v>134</v>
      </c>
      <c r="AI547" s="35">
        <v>0</v>
      </c>
      <c r="AJ547" s="35">
        <v>0</v>
      </c>
      <c r="AK547" s="35">
        <v>0</v>
      </c>
      <c r="AL547" s="35">
        <v>76</v>
      </c>
      <c r="AM547" s="35">
        <v>20</v>
      </c>
      <c r="AN547" s="35">
        <v>0</v>
      </c>
      <c r="AO547" s="35">
        <v>20</v>
      </c>
      <c r="AP547" s="35">
        <v>0</v>
      </c>
      <c r="AQ547" s="35">
        <v>0</v>
      </c>
      <c r="AR547" s="35">
        <v>0</v>
      </c>
      <c r="AS547" s="35">
        <v>0</v>
      </c>
      <c r="AT547" s="35">
        <v>0</v>
      </c>
      <c r="AU547" s="35">
        <v>134</v>
      </c>
      <c r="AV547" s="41">
        <f t="shared" si="30"/>
        <v>250</v>
      </c>
      <c r="AW547" s="41">
        <f>+U547-AV547</f>
        <v>0</v>
      </c>
    </row>
    <row r="548" spans="1:49" x14ac:dyDescent="0.3">
      <c r="A548" s="42" t="s">
        <v>3</v>
      </c>
      <c r="B548" s="43"/>
      <c r="C548" s="44" t="s">
        <v>423</v>
      </c>
      <c r="D548" s="45" t="s">
        <v>243</v>
      </c>
      <c r="E548" s="44" t="s">
        <v>19</v>
      </c>
      <c r="F548" s="44" t="s">
        <v>574</v>
      </c>
      <c r="G548" s="44" t="s">
        <v>7144</v>
      </c>
      <c r="H548" s="45" t="s">
        <v>583</v>
      </c>
      <c r="I548" s="45" t="s">
        <v>579</v>
      </c>
      <c r="J548" s="45" t="s">
        <v>430</v>
      </c>
      <c r="K548" s="45" t="s">
        <v>430</v>
      </c>
      <c r="L548" s="44" t="s">
        <v>453</v>
      </c>
      <c r="M548" s="44" t="s">
        <v>631</v>
      </c>
      <c r="N548" s="46" t="s">
        <v>294</v>
      </c>
      <c r="O548" s="45" t="s">
        <v>453</v>
      </c>
      <c r="P548" s="45" t="s">
        <v>393</v>
      </c>
      <c r="Q548" s="45" t="s">
        <v>132</v>
      </c>
      <c r="R548" s="47" t="s">
        <v>131</v>
      </c>
      <c r="S548" s="38" t="s">
        <v>70</v>
      </c>
      <c r="T548" s="158">
        <v>7200</v>
      </c>
      <c r="U548" s="158">
        <v>803</v>
      </c>
      <c r="V548" s="34"/>
      <c r="W548" s="34"/>
      <c r="X548" s="159">
        <v>803</v>
      </c>
      <c r="Y548" s="160">
        <f>+IFERROR(X548/U548,0)</f>
        <v>1</v>
      </c>
      <c r="Z548" s="161">
        <f>+U548-X548</f>
        <v>0</v>
      </c>
      <c r="AA548" s="48"/>
      <c r="AB548" s="159">
        <v>803</v>
      </c>
      <c r="AC548" s="161">
        <v>0</v>
      </c>
      <c r="AD548" s="159">
        <v>803</v>
      </c>
      <c r="AE548" s="48"/>
      <c r="AF548" s="161">
        <v>803</v>
      </c>
      <c r="AG548" s="162">
        <f>+IFERROR(AF548/U548,0)</f>
        <v>1</v>
      </c>
      <c r="AH548" s="161">
        <f>+Tabla1[[#This Row],[PIM]]-Tabla1[[#This Row],[DEVENGADO2]]</f>
        <v>0</v>
      </c>
      <c r="AI548" s="35">
        <v>0</v>
      </c>
      <c r="AJ548" s="35">
        <v>803</v>
      </c>
      <c r="AK548" s="35">
        <v>0</v>
      </c>
      <c r="AL548" s="35">
        <v>0</v>
      </c>
      <c r="AM548" s="35">
        <v>0</v>
      </c>
      <c r="AN548" s="35">
        <v>0</v>
      </c>
      <c r="AO548" s="35">
        <v>0</v>
      </c>
      <c r="AP548" s="35">
        <v>0</v>
      </c>
      <c r="AQ548" s="35">
        <v>0</v>
      </c>
      <c r="AR548" s="35">
        <v>0</v>
      </c>
      <c r="AS548" s="35">
        <v>0</v>
      </c>
      <c r="AT548" s="35">
        <v>0</v>
      </c>
      <c r="AU548" s="35">
        <v>0</v>
      </c>
      <c r="AV548" s="41">
        <f t="shared" si="30"/>
        <v>803</v>
      </c>
      <c r="AW548" s="41">
        <f>+U548-AV548</f>
        <v>0</v>
      </c>
    </row>
    <row r="549" spans="1:49" x14ac:dyDescent="0.3">
      <c r="A549" s="42" t="s">
        <v>3</v>
      </c>
      <c r="B549" s="43"/>
      <c r="C549" s="44" t="s">
        <v>423</v>
      </c>
      <c r="D549" s="45" t="s">
        <v>243</v>
      </c>
      <c r="E549" s="44" t="s">
        <v>19</v>
      </c>
      <c r="F549" s="44" t="s">
        <v>574</v>
      </c>
      <c r="G549" s="44" t="s">
        <v>7144</v>
      </c>
      <c r="H549" s="45" t="s">
        <v>584</v>
      </c>
      <c r="I549" s="45" t="s">
        <v>579</v>
      </c>
      <c r="J549" s="45" t="s">
        <v>430</v>
      </c>
      <c r="K549" s="45" t="s">
        <v>430</v>
      </c>
      <c r="L549" s="44" t="s">
        <v>453</v>
      </c>
      <c r="M549" s="44" t="s">
        <v>631</v>
      </c>
      <c r="N549" s="46" t="s">
        <v>294</v>
      </c>
      <c r="O549" s="45" t="s">
        <v>453</v>
      </c>
      <c r="P549" s="45" t="s">
        <v>393</v>
      </c>
      <c r="Q549" s="45" t="s">
        <v>141</v>
      </c>
      <c r="R549" s="47" t="s">
        <v>140</v>
      </c>
      <c r="S549" s="38" t="s">
        <v>142</v>
      </c>
      <c r="T549" s="158">
        <v>0</v>
      </c>
      <c r="U549" s="158">
        <v>44000</v>
      </c>
      <c r="V549" s="34"/>
      <c r="W549" s="34"/>
      <c r="X549" s="159">
        <v>44000</v>
      </c>
      <c r="Y549" s="160">
        <f>+IFERROR(X549/U549,0)</f>
        <v>1</v>
      </c>
      <c r="Z549" s="161">
        <f>+U549-X549</f>
        <v>0</v>
      </c>
      <c r="AA549" s="48"/>
      <c r="AB549" s="159">
        <v>44000</v>
      </c>
      <c r="AC549" s="161">
        <v>0</v>
      </c>
      <c r="AD549" s="159">
        <v>44000</v>
      </c>
      <c r="AE549" s="48"/>
      <c r="AF549" s="161">
        <v>24000</v>
      </c>
      <c r="AG549" s="162">
        <f>+IFERROR(AF549/U549,0)</f>
        <v>0.54545454545454541</v>
      </c>
      <c r="AH549" s="161">
        <f>+Tabla1[[#This Row],[PIM]]-Tabla1[[#This Row],[DEVENGADO2]]</f>
        <v>20000</v>
      </c>
      <c r="AI549" s="35">
        <v>0</v>
      </c>
      <c r="AJ549" s="35">
        <v>0</v>
      </c>
      <c r="AK549" s="35">
        <v>0</v>
      </c>
      <c r="AL549" s="35">
        <v>12000</v>
      </c>
      <c r="AM549" s="35">
        <v>4000</v>
      </c>
      <c r="AN549" s="35">
        <v>4000</v>
      </c>
      <c r="AO549" s="35">
        <v>4000</v>
      </c>
      <c r="AP549" s="35">
        <v>0</v>
      </c>
      <c r="AQ549" s="35">
        <v>4366.75</v>
      </c>
      <c r="AR549" s="35">
        <v>4366.75</v>
      </c>
      <c r="AS549" s="35">
        <v>4366.75</v>
      </c>
      <c r="AT549" s="35">
        <v>4366.75</v>
      </c>
      <c r="AU549" s="35">
        <v>2533</v>
      </c>
      <c r="AV549" s="41">
        <f t="shared" si="30"/>
        <v>44000</v>
      </c>
      <c r="AW549" s="41">
        <f>+U549-AV549</f>
        <v>0</v>
      </c>
    </row>
    <row r="550" spans="1:49" x14ac:dyDescent="0.3">
      <c r="A550" s="42" t="s">
        <v>3</v>
      </c>
      <c r="B550" s="43"/>
      <c r="C550" s="44" t="s">
        <v>423</v>
      </c>
      <c r="D550" s="45" t="s">
        <v>243</v>
      </c>
      <c r="E550" s="44" t="s">
        <v>19</v>
      </c>
      <c r="F550" s="44" t="s">
        <v>574</v>
      </c>
      <c r="G550" s="44" t="s">
        <v>7144</v>
      </c>
      <c r="H550" s="45" t="s">
        <v>170</v>
      </c>
      <c r="I550" s="45" t="s">
        <v>579</v>
      </c>
      <c r="J550" s="45" t="s">
        <v>430</v>
      </c>
      <c r="K550" s="45" t="s">
        <v>430</v>
      </c>
      <c r="L550" s="44" t="s">
        <v>453</v>
      </c>
      <c r="M550" s="44" t="s">
        <v>631</v>
      </c>
      <c r="N550" s="46" t="s">
        <v>294</v>
      </c>
      <c r="O550" s="45" t="s">
        <v>453</v>
      </c>
      <c r="P550" s="45" t="s">
        <v>393</v>
      </c>
      <c r="Q550" s="45" t="s">
        <v>172</v>
      </c>
      <c r="R550" s="47" t="s">
        <v>171</v>
      </c>
      <c r="S550" s="38" t="s">
        <v>173</v>
      </c>
      <c r="T550" s="158">
        <v>0</v>
      </c>
      <c r="U550" s="158">
        <v>1000</v>
      </c>
      <c r="V550" s="34"/>
      <c r="W550" s="34"/>
      <c r="X550" s="159">
        <v>1000</v>
      </c>
      <c r="Y550" s="160">
        <f>+IFERROR(X550/U550,0)</f>
        <v>1</v>
      </c>
      <c r="Z550" s="161">
        <f>+U550-X550</f>
        <v>0</v>
      </c>
      <c r="AA550" s="48"/>
      <c r="AB550" s="159">
        <v>1000</v>
      </c>
      <c r="AC550" s="161">
        <v>0</v>
      </c>
      <c r="AD550" s="159">
        <v>1000</v>
      </c>
      <c r="AE550" s="48"/>
      <c r="AF550" s="161">
        <v>1000</v>
      </c>
      <c r="AG550" s="162">
        <f>+IFERROR(AF550/U550,0)</f>
        <v>1</v>
      </c>
      <c r="AH550" s="161">
        <f>+Tabla1[[#This Row],[PIM]]-Tabla1[[#This Row],[DEVENGADO2]]</f>
        <v>0</v>
      </c>
      <c r="AI550" s="35">
        <v>0</v>
      </c>
      <c r="AJ550" s="35">
        <v>0</v>
      </c>
      <c r="AK550" s="35">
        <v>0</v>
      </c>
      <c r="AL550" s="35">
        <v>1000</v>
      </c>
      <c r="AM550" s="35">
        <v>0</v>
      </c>
      <c r="AN550" s="35">
        <v>0</v>
      </c>
      <c r="AO550" s="35">
        <v>0</v>
      </c>
      <c r="AP550" s="35">
        <v>0</v>
      </c>
      <c r="AQ550" s="35">
        <v>0</v>
      </c>
      <c r="AR550" s="35">
        <v>0</v>
      </c>
      <c r="AS550" s="35">
        <v>0</v>
      </c>
      <c r="AT550" s="35">
        <v>0</v>
      </c>
      <c r="AU550" s="35">
        <v>0</v>
      </c>
      <c r="AV550" s="41">
        <f t="shared" si="30"/>
        <v>1000</v>
      </c>
      <c r="AW550" s="41">
        <f>+U550-AV550</f>
        <v>0</v>
      </c>
    </row>
    <row r="551" spans="1:49" x14ac:dyDescent="0.3">
      <c r="A551" s="42" t="s">
        <v>3</v>
      </c>
      <c r="B551" s="43"/>
      <c r="C551" s="44" t="s">
        <v>423</v>
      </c>
      <c r="D551" s="45" t="s">
        <v>243</v>
      </c>
      <c r="E551" s="44" t="s">
        <v>19</v>
      </c>
      <c r="F551" s="44" t="s">
        <v>574</v>
      </c>
      <c r="G551" s="44" t="s">
        <v>7144</v>
      </c>
      <c r="H551" s="45" t="s">
        <v>178</v>
      </c>
      <c r="I551" s="45" t="s">
        <v>269</v>
      </c>
      <c r="J551" s="45" t="s">
        <v>430</v>
      </c>
      <c r="K551" s="45" t="s">
        <v>430</v>
      </c>
      <c r="L551" s="44" t="s">
        <v>453</v>
      </c>
      <c r="M551" s="44" t="s">
        <v>631</v>
      </c>
      <c r="N551" s="46" t="s">
        <v>294</v>
      </c>
      <c r="O551" s="45" t="s">
        <v>453</v>
      </c>
      <c r="P551" s="45" t="s">
        <v>393</v>
      </c>
      <c r="Q551" s="45" t="s">
        <v>177</v>
      </c>
      <c r="R551" s="47" t="s">
        <v>28</v>
      </c>
      <c r="S551" s="38" t="s">
        <v>178</v>
      </c>
      <c r="T551" s="158">
        <v>32000</v>
      </c>
      <c r="U551" s="158">
        <v>77100</v>
      </c>
      <c r="V551" s="34"/>
      <c r="W551" s="34"/>
      <c r="X551" s="159">
        <v>44500</v>
      </c>
      <c r="Y551" s="160">
        <f>+IFERROR(X551/U551,0)</f>
        <v>0.5771725032425421</v>
      </c>
      <c r="Z551" s="161">
        <f>+U551-X551</f>
        <v>32600</v>
      </c>
      <c r="AA551" s="48"/>
      <c r="AB551" s="159">
        <v>44500</v>
      </c>
      <c r="AC551" s="161">
        <v>32600</v>
      </c>
      <c r="AD551" s="159">
        <v>43231</v>
      </c>
      <c r="AE551" s="48"/>
      <c r="AF551" s="161">
        <v>26931</v>
      </c>
      <c r="AG551" s="162">
        <f>+IFERROR(AF551/U551,0)</f>
        <v>0.34929961089494166</v>
      </c>
      <c r="AH551" s="161">
        <f>+Tabla1[[#This Row],[PIM]]-Tabla1[[#This Row],[DEVENGADO2]]</f>
        <v>50169</v>
      </c>
      <c r="AI551" s="35">
        <v>1000</v>
      </c>
      <c r="AJ551" s="35">
        <v>2200</v>
      </c>
      <c r="AK551" s="35">
        <v>2200</v>
      </c>
      <c r="AL551" s="35">
        <v>7430</v>
      </c>
      <c r="AM551" s="35">
        <v>4996</v>
      </c>
      <c r="AN551" s="35">
        <v>6900</v>
      </c>
      <c r="AO551" s="35">
        <v>2205</v>
      </c>
      <c r="AP551" s="35">
        <v>0</v>
      </c>
      <c r="AQ551" s="35">
        <v>3000</v>
      </c>
      <c r="AR551" s="35">
        <v>3000</v>
      </c>
      <c r="AS551" s="35">
        <v>3000</v>
      </c>
      <c r="AT551" s="35">
        <v>3000</v>
      </c>
      <c r="AU551" s="35">
        <v>38169</v>
      </c>
      <c r="AV551" s="41">
        <f t="shared" si="30"/>
        <v>77100</v>
      </c>
      <c r="AW551" s="41">
        <f>+U551-AV551</f>
        <v>0</v>
      </c>
    </row>
    <row r="552" spans="1:49" x14ac:dyDescent="0.3">
      <c r="A552" s="42" t="s">
        <v>3</v>
      </c>
      <c r="B552" s="43"/>
      <c r="C552" s="44" t="s">
        <v>423</v>
      </c>
      <c r="D552" s="45" t="s">
        <v>243</v>
      </c>
      <c r="E552" s="44" t="s">
        <v>19</v>
      </c>
      <c r="F552" s="44" t="s">
        <v>574</v>
      </c>
      <c r="G552" s="44" t="s">
        <v>7144</v>
      </c>
      <c r="H552" s="45" t="s">
        <v>422</v>
      </c>
      <c r="I552" s="45" t="s">
        <v>579</v>
      </c>
      <c r="J552" s="45" t="s">
        <v>430</v>
      </c>
      <c r="K552" s="45" t="s">
        <v>430</v>
      </c>
      <c r="L552" s="44" t="s">
        <v>453</v>
      </c>
      <c r="M552" s="44" t="s">
        <v>631</v>
      </c>
      <c r="N552" s="46" t="s">
        <v>294</v>
      </c>
      <c r="O552" s="45" t="s">
        <v>453</v>
      </c>
      <c r="P552" s="45" t="s">
        <v>393</v>
      </c>
      <c r="Q552" s="45" t="s">
        <v>585</v>
      </c>
      <c r="R552" s="47" t="s">
        <v>200</v>
      </c>
      <c r="S552" s="38" t="s">
        <v>586</v>
      </c>
      <c r="T552" s="158">
        <v>22500</v>
      </c>
      <c r="U552" s="158">
        <v>7500</v>
      </c>
      <c r="V552" s="34"/>
      <c r="W552" s="34"/>
      <c r="X552" s="159">
        <v>7500</v>
      </c>
      <c r="Y552" s="160">
        <f>+IFERROR(X552/U552,0)</f>
        <v>1</v>
      </c>
      <c r="Z552" s="161">
        <f>+U552-X552</f>
        <v>0</v>
      </c>
      <c r="AA552" s="48"/>
      <c r="AB552" s="159">
        <v>7500</v>
      </c>
      <c r="AC552" s="161">
        <v>0</v>
      </c>
      <c r="AD552" s="159">
        <v>7500</v>
      </c>
      <c r="AE552" s="48"/>
      <c r="AF552" s="161">
        <v>0</v>
      </c>
      <c r="AG552" s="162">
        <f>+IFERROR(AF552/U552,0)</f>
        <v>0</v>
      </c>
      <c r="AH552" s="161">
        <f>+Tabla1[[#This Row],[PIM]]-Tabla1[[#This Row],[DEVENGADO2]]</f>
        <v>7500</v>
      </c>
      <c r="AI552" s="35">
        <v>0</v>
      </c>
      <c r="AJ552" s="35">
        <v>0</v>
      </c>
      <c r="AK552" s="35">
        <v>0</v>
      </c>
      <c r="AL552" s="35">
        <v>0</v>
      </c>
      <c r="AM552" s="35">
        <v>0</v>
      </c>
      <c r="AN552" s="35">
        <v>0</v>
      </c>
      <c r="AO552" s="35">
        <v>0</v>
      </c>
      <c r="AP552" s="35">
        <v>0</v>
      </c>
      <c r="AQ552" s="35">
        <v>7500</v>
      </c>
      <c r="AR552" s="35">
        <v>0</v>
      </c>
      <c r="AS552" s="35">
        <v>0</v>
      </c>
      <c r="AT552" s="35">
        <v>0</v>
      </c>
      <c r="AU552" s="35">
        <v>0</v>
      </c>
      <c r="AV552" s="41">
        <f t="shared" si="30"/>
        <v>7500</v>
      </c>
      <c r="AW552" s="41">
        <f>+U552-AV552</f>
        <v>0</v>
      </c>
    </row>
    <row r="553" spans="1:49" x14ac:dyDescent="0.3">
      <c r="A553" s="42" t="s">
        <v>3</v>
      </c>
      <c r="B553" s="43"/>
      <c r="C553" s="44" t="s">
        <v>423</v>
      </c>
      <c r="D553" s="45" t="s">
        <v>287</v>
      </c>
      <c r="E553" s="44" t="s">
        <v>288</v>
      </c>
      <c r="F553" s="44" t="s">
        <v>632</v>
      </c>
      <c r="G553" s="44" t="s">
        <v>4213</v>
      </c>
      <c r="H553" s="45" t="s">
        <v>633</v>
      </c>
      <c r="I553" s="45" t="s">
        <v>579</v>
      </c>
      <c r="J553" s="45" t="s">
        <v>459</v>
      </c>
      <c r="K553" s="45" t="s">
        <v>459</v>
      </c>
      <c r="L553" s="44" t="s">
        <v>634</v>
      </c>
      <c r="M553" s="44" t="s">
        <v>635</v>
      </c>
      <c r="N553" s="46" t="s">
        <v>295</v>
      </c>
      <c r="O553" s="45" t="s">
        <v>634</v>
      </c>
      <c r="P553" s="45" t="s">
        <v>395</v>
      </c>
      <c r="Q553" s="45" t="s">
        <v>205</v>
      </c>
      <c r="R553" s="47" t="s">
        <v>204</v>
      </c>
      <c r="S553" s="38" t="s">
        <v>206</v>
      </c>
      <c r="T553" s="158">
        <v>293587266</v>
      </c>
      <c r="U553" s="158">
        <v>172728034</v>
      </c>
      <c r="V553" s="34"/>
      <c r="W553" s="34"/>
      <c r="X553" s="159">
        <v>170786374.40000001</v>
      </c>
      <c r="Y553" s="160">
        <f>+IFERROR(X553/U553,0)</f>
        <v>0.98875886238594024</v>
      </c>
      <c r="Z553" s="161">
        <f>+U553-X553</f>
        <v>1941659.599999994</v>
      </c>
      <c r="AA553" s="48"/>
      <c r="AB553" s="159">
        <v>2189686.2200000002</v>
      </c>
      <c r="AC553" s="161">
        <v>170538347.78</v>
      </c>
      <c r="AD553" s="159">
        <v>2189686.2200000002</v>
      </c>
      <c r="AE553" s="48"/>
      <c r="AF553" s="161">
        <v>2189686.2200000002</v>
      </c>
      <c r="AG553" s="162">
        <f>+IFERROR(AF553/U553,0)</f>
        <v>1.2677074874828947E-2</v>
      </c>
      <c r="AH553" s="161">
        <f>+Tabla1[[#This Row],[PIM]]-Tabla1[[#This Row],[DEVENGADO2]]</f>
        <v>170538347.78</v>
      </c>
      <c r="AI553" s="35">
        <v>0</v>
      </c>
      <c r="AJ553" s="35">
        <v>0</v>
      </c>
      <c r="AK553" s="35">
        <v>0</v>
      </c>
      <c r="AL553" s="35">
        <v>2210562</v>
      </c>
      <c r="AM553" s="35">
        <v>0</v>
      </c>
      <c r="AN553" s="35">
        <v>0</v>
      </c>
      <c r="AO553" s="35">
        <v>-20875.78</v>
      </c>
      <c r="AP553" s="35">
        <v>0</v>
      </c>
      <c r="AQ553" s="35">
        <v>3026526.1799999848</v>
      </c>
      <c r="AR553" s="35">
        <v>167511821.60000002</v>
      </c>
      <c r="AS553" s="35">
        <v>0</v>
      </c>
      <c r="AT553" s="35">
        <v>0</v>
      </c>
      <c r="AU553" s="35">
        <v>0</v>
      </c>
      <c r="AV553" s="41">
        <f t="shared" si="30"/>
        <v>172728034</v>
      </c>
      <c r="AW553" s="41">
        <f>+U553-AV553</f>
        <v>0</v>
      </c>
    </row>
    <row r="554" spans="1:49" x14ac:dyDescent="0.3">
      <c r="A554" s="42" t="s">
        <v>3</v>
      </c>
      <c r="B554" s="43"/>
      <c r="C554" s="44" t="s">
        <v>423</v>
      </c>
      <c r="D554" s="45" t="s">
        <v>287</v>
      </c>
      <c r="E554" s="44" t="s">
        <v>288</v>
      </c>
      <c r="F554" s="44" t="s">
        <v>636</v>
      </c>
      <c r="G554" s="44" t="s">
        <v>4214</v>
      </c>
      <c r="H554" s="45" t="s">
        <v>637</v>
      </c>
      <c r="I554" s="45" t="s">
        <v>579</v>
      </c>
      <c r="J554" s="45" t="s">
        <v>459</v>
      </c>
      <c r="K554" s="45" t="s">
        <v>459</v>
      </c>
      <c r="L554" s="44" t="s">
        <v>638</v>
      </c>
      <c r="M554" s="44" t="s">
        <v>639</v>
      </c>
      <c r="N554" s="46" t="s">
        <v>296</v>
      </c>
      <c r="O554" s="45" t="s">
        <v>638</v>
      </c>
      <c r="P554" s="45" t="s">
        <v>399</v>
      </c>
      <c r="Q554" s="45" t="s">
        <v>208</v>
      </c>
      <c r="R554" s="47" t="s">
        <v>207</v>
      </c>
      <c r="S554" s="38" t="s">
        <v>206</v>
      </c>
      <c r="T554" s="158">
        <v>120000000</v>
      </c>
      <c r="U554" s="158">
        <v>3774254</v>
      </c>
      <c r="V554" s="34"/>
      <c r="W554" s="34"/>
      <c r="X554" s="159">
        <v>3774254</v>
      </c>
      <c r="Y554" s="160">
        <f>+IFERROR(X554/U554,0)</f>
        <v>1</v>
      </c>
      <c r="Z554" s="161">
        <f>+U554-X554</f>
        <v>0</v>
      </c>
      <c r="AA554" s="48"/>
      <c r="AB554" s="159">
        <v>3362736</v>
      </c>
      <c r="AC554" s="161">
        <v>411518</v>
      </c>
      <c r="AD554" s="159">
        <v>3362736</v>
      </c>
      <c r="AE554" s="48"/>
      <c r="AF554" s="161">
        <v>3362736</v>
      </c>
      <c r="AG554" s="162">
        <f>+IFERROR(AF554/U554,0)</f>
        <v>0.89096706263012504</v>
      </c>
      <c r="AH554" s="161">
        <f>+Tabla1[[#This Row],[PIM]]-Tabla1[[#This Row],[DEVENGADO2]]</f>
        <v>411518</v>
      </c>
      <c r="AI554" s="35">
        <v>0</v>
      </c>
      <c r="AJ554" s="35">
        <v>0</v>
      </c>
      <c r="AK554" s="35">
        <v>0</v>
      </c>
      <c r="AL554" s="35">
        <v>3362736</v>
      </c>
      <c r="AM554" s="35">
        <v>0</v>
      </c>
      <c r="AN554" s="35">
        <v>0</v>
      </c>
      <c r="AO554" s="35">
        <v>0</v>
      </c>
      <c r="AP554" s="35">
        <v>0</v>
      </c>
      <c r="AQ554" s="35">
        <v>0</v>
      </c>
      <c r="AR554" s="35">
        <v>0</v>
      </c>
      <c r="AS554" s="35">
        <v>411518</v>
      </c>
      <c r="AT554" s="35">
        <v>0</v>
      </c>
      <c r="AU554" s="35">
        <v>0</v>
      </c>
      <c r="AV554" s="41">
        <f t="shared" si="30"/>
        <v>3774254</v>
      </c>
      <c r="AW554" s="41">
        <f>+U554-AV554</f>
        <v>0</v>
      </c>
    </row>
    <row r="555" spans="1:49" x14ac:dyDescent="0.3">
      <c r="A555" s="42" t="s">
        <v>3</v>
      </c>
      <c r="B555" s="43"/>
      <c r="C555" s="44" t="s">
        <v>423</v>
      </c>
      <c r="D555" s="45" t="s">
        <v>287</v>
      </c>
      <c r="E555" s="44" t="s">
        <v>20</v>
      </c>
      <c r="F555" s="44" t="s">
        <v>640</v>
      </c>
      <c r="G555" s="44" t="s">
        <v>7145</v>
      </c>
      <c r="H555" s="45" t="s">
        <v>4</v>
      </c>
      <c r="I555" s="45" t="s">
        <v>269</v>
      </c>
      <c r="J555" s="45" t="s">
        <v>459</v>
      </c>
      <c r="K555" s="45" t="s">
        <v>459</v>
      </c>
      <c r="L555" s="44" t="s">
        <v>246</v>
      </c>
      <c r="M555" s="44" t="s">
        <v>641</v>
      </c>
      <c r="N555" s="46" t="s">
        <v>297</v>
      </c>
      <c r="O555" s="45" t="s">
        <v>246</v>
      </c>
      <c r="P555" s="45" t="s">
        <v>397</v>
      </c>
      <c r="Q555" s="45" t="s">
        <v>415</v>
      </c>
      <c r="R555" s="47" t="s">
        <v>526</v>
      </c>
      <c r="S555" s="38" t="s">
        <v>575</v>
      </c>
      <c r="T555" s="158">
        <v>600</v>
      </c>
      <c r="U555" s="158">
        <v>600</v>
      </c>
      <c r="V555" s="34"/>
      <c r="W555" s="34"/>
      <c r="X555" s="159">
        <v>600</v>
      </c>
      <c r="Y555" s="160">
        <f>+IFERROR(X555/U555,0)</f>
        <v>1</v>
      </c>
      <c r="Z555" s="161">
        <f>+U555-X555</f>
        <v>0</v>
      </c>
      <c r="AA555" s="48"/>
      <c r="AB555" s="159">
        <v>600</v>
      </c>
      <c r="AC555" s="161">
        <v>0</v>
      </c>
      <c r="AD555" s="159">
        <v>0</v>
      </c>
      <c r="AE555" s="48"/>
      <c r="AF555" s="161">
        <v>0</v>
      </c>
      <c r="AG555" s="162">
        <f>+IFERROR(AF555/U555,0)</f>
        <v>0</v>
      </c>
      <c r="AH555" s="161">
        <f>+Tabla1[[#This Row],[PIM]]-Tabla1[[#This Row],[DEVENGADO2]]</f>
        <v>600</v>
      </c>
      <c r="AI555" s="35">
        <v>0</v>
      </c>
      <c r="AJ555" s="35">
        <v>0</v>
      </c>
      <c r="AK555" s="35">
        <v>0</v>
      </c>
      <c r="AL555" s="35">
        <v>0</v>
      </c>
      <c r="AM555" s="35">
        <v>0</v>
      </c>
      <c r="AN555" s="35">
        <v>0</v>
      </c>
      <c r="AO555" s="35">
        <v>0</v>
      </c>
      <c r="AP555" s="35">
        <v>300</v>
      </c>
      <c r="AQ555" s="35">
        <v>0</v>
      </c>
      <c r="AR555" s="35">
        <v>0</v>
      </c>
      <c r="AS555" s="35">
        <v>0</v>
      </c>
      <c r="AT555" s="35">
        <v>0</v>
      </c>
      <c r="AU555" s="35">
        <v>300</v>
      </c>
      <c r="AV555" s="41">
        <f t="shared" si="30"/>
        <v>600</v>
      </c>
      <c r="AW555" s="41">
        <f>+U555-AV555</f>
        <v>0</v>
      </c>
    </row>
    <row r="556" spans="1:49" x14ac:dyDescent="0.3">
      <c r="A556" s="42" t="s">
        <v>3</v>
      </c>
      <c r="B556" s="43"/>
      <c r="C556" s="44" t="s">
        <v>423</v>
      </c>
      <c r="D556" s="45" t="s">
        <v>287</v>
      </c>
      <c r="E556" s="44" t="s">
        <v>20</v>
      </c>
      <c r="F556" s="44" t="s">
        <v>640</v>
      </c>
      <c r="G556" s="44" t="s">
        <v>7145</v>
      </c>
      <c r="H556" s="45" t="s">
        <v>4</v>
      </c>
      <c r="I556" s="45" t="s">
        <v>269</v>
      </c>
      <c r="J556" s="45" t="s">
        <v>459</v>
      </c>
      <c r="K556" s="45" t="s">
        <v>459</v>
      </c>
      <c r="L556" s="44" t="s">
        <v>246</v>
      </c>
      <c r="M556" s="44" t="s">
        <v>641</v>
      </c>
      <c r="N556" s="46" t="s">
        <v>297</v>
      </c>
      <c r="O556" s="45" t="s">
        <v>246</v>
      </c>
      <c r="P556" s="45" t="s">
        <v>397</v>
      </c>
      <c r="Q556" s="45" t="s">
        <v>612</v>
      </c>
      <c r="R556" s="47" t="s">
        <v>534</v>
      </c>
      <c r="S556" s="38" t="s">
        <v>613</v>
      </c>
      <c r="T556" s="158">
        <v>0</v>
      </c>
      <c r="U556" s="158">
        <v>0</v>
      </c>
      <c r="V556" s="34"/>
      <c r="W556" s="34"/>
      <c r="X556" s="159">
        <v>0</v>
      </c>
      <c r="Y556" s="160">
        <f>+IFERROR(X556/U556,0)</f>
        <v>0</v>
      </c>
      <c r="Z556" s="161">
        <f>+U556-X556</f>
        <v>0</v>
      </c>
      <c r="AA556" s="48"/>
      <c r="AB556" s="159">
        <v>0</v>
      </c>
      <c r="AC556" s="161">
        <v>0</v>
      </c>
      <c r="AD556" s="159">
        <v>0</v>
      </c>
      <c r="AE556" s="48"/>
      <c r="AF556" s="161">
        <v>0</v>
      </c>
      <c r="AG556" s="162">
        <f>+IFERROR(AF556/U556,0)</f>
        <v>0</v>
      </c>
      <c r="AH556" s="161">
        <f>+Tabla1[[#This Row],[PIM]]-Tabla1[[#This Row],[DEVENGADO2]]</f>
        <v>0</v>
      </c>
      <c r="AI556" s="35">
        <v>0</v>
      </c>
      <c r="AJ556" s="35">
        <v>0</v>
      </c>
      <c r="AK556" s="35">
        <v>0</v>
      </c>
      <c r="AL556" s="35">
        <v>0</v>
      </c>
      <c r="AM556" s="35">
        <v>0</v>
      </c>
      <c r="AN556" s="35">
        <v>0</v>
      </c>
      <c r="AO556" s="35">
        <v>0</v>
      </c>
      <c r="AP556" s="35">
        <v>0</v>
      </c>
      <c r="AQ556" s="35">
        <v>0</v>
      </c>
      <c r="AR556" s="35">
        <v>0</v>
      </c>
      <c r="AS556" s="35">
        <v>0</v>
      </c>
      <c r="AT556" s="35">
        <v>0</v>
      </c>
      <c r="AU556" s="35">
        <v>0</v>
      </c>
      <c r="AV556" s="41">
        <f t="shared" si="30"/>
        <v>0</v>
      </c>
      <c r="AW556" s="41">
        <f>+U556-AV556</f>
        <v>0</v>
      </c>
    </row>
    <row r="557" spans="1:49" x14ac:dyDescent="0.3">
      <c r="A557" s="42" t="s">
        <v>3</v>
      </c>
      <c r="B557" s="43"/>
      <c r="C557" s="44" t="s">
        <v>423</v>
      </c>
      <c r="D557" s="45" t="s">
        <v>287</v>
      </c>
      <c r="E557" s="44" t="s">
        <v>20</v>
      </c>
      <c r="F557" s="44" t="s">
        <v>640</v>
      </c>
      <c r="G557" s="44" t="s">
        <v>7145</v>
      </c>
      <c r="H557" s="45" t="s">
        <v>4</v>
      </c>
      <c r="I557" s="45" t="s">
        <v>269</v>
      </c>
      <c r="J557" s="45" t="s">
        <v>459</v>
      </c>
      <c r="K557" s="45" t="s">
        <v>459</v>
      </c>
      <c r="L557" s="44" t="s">
        <v>246</v>
      </c>
      <c r="M557" s="44" t="s">
        <v>641</v>
      </c>
      <c r="N557" s="46" t="s">
        <v>297</v>
      </c>
      <c r="O557" s="45" t="s">
        <v>246</v>
      </c>
      <c r="P557" s="45" t="s">
        <v>397</v>
      </c>
      <c r="Q557" s="45" t="s">
        <v>416</v>
      </c>
      <c r="R557" s="47" t="s">
        <v>528</v>
      </c>
      <c r="S557" s="38" t="s">
        <v>576</v>
      </c>
      <c r="T557" s="158">
        <v>63170</v>
      </c>
      <c r="U557" s="158">
        <v>64314</v>
      </c>
      <c r="V557" s="34"/>
      <c r="W557" s="34"/>
      <c r="X557" s="159">
        <v>64314</v>
      </c>
      <c r="Y557" s="160">
        <f>+IFERROR(X557/U557,0)</f>
        <v>1</v>
      </c>
      <c r="Z557" s="161">
        <f>+U557-X557</f>
        <v>0</v>
      </c>
      <c r="AA557" s="48"/>
      <c r="AB557" s="159">
        <v>64314</v>
      </c>
      <c r="AC557" s="161">
        <v>0</v>
      </c>
      <c r="AD557" s="159">
        <v>37449.949999999997</v>
      </c>
      <c r="AE557" s="48"/>
      <c r="AF557" s="161">
        <v>37449.949999999997</v>
      </c>
      <c r="AG557" s="162">
        <f>+IFERROR(AF557/U557,0)</f>
        <v>0.58229856640855793</v>
      </c>
      <c r="AH557" s="161">
        <f>+Tabla1[[#This Row],[PIM]]-Tabla1[[#This Row],[DEVENGADO2]]</f>
        <v>26864.050000000003</v>
      </c>
      <c r="AI557" s="35">
        <v>5196.3900000000003</v>
      </c>
      <c r="AJ557" s="35">
        <v>5359.72</v>
      </c>
      <c r="AK557" s="35">
        <v>5479.55</v>
      </c>
      <c r="AL557" s="35">
        <v>5335.88</v>
      </c>
      <c r="AM557" s="35">
        <v>5364.19</v>
      </c>
      <c r="AN557" s="35">
        <v>5358.23</v>
      </c>
      <c r="AO557" s="35">
        <v>5355.99</v>
      </c>
      <c r="AP557" s="35">
        <v>0</v>
      </c>
      <c r="AQ557" s="35">
        <v>5264.19</v>
      </c>
      <c r="AR557" s="35">
        <v>5264.19</v>
      </c>
      <c r="AS557" s="35">
        <v>5264.19</v>
      </c>
      <c r="AT557" s="35">
        <v>5264.19</v>
      </c>
      <c r="AU557" s="35">
        <v>5807.2899999999936</v>
      </c>
      <c r="AV557" s="41">
        <f t="shared" si="30"/>
        <v>64314</v>
      </c>
      <c r="AW557" s="41">
        <f>+U557-AV557</f>
        <v>0</v>
      </c>
    </row>
    <row r="558" spans="1:49" x14ac:dyDescent="0.3">
      <c r="A558" s="42" t="s">
        <v>3</v>
      </c>
      <c r="B558" s="43"/>
      <c r="C558" s="44" t="s">
        <v>423</v>
      </c>
      <c r="D558" s="45" t="s">
        <v>287</v>
      </c>
      <c r="E558" s="44" t="s">
        <v>20</v>
      </c>
      <c r="F558" s="44" t="s">
        <v>640</v>
      </c>
      <c r="G558" s="44" t="s">
        <v>7145</v>
      </c>
      <c r="H558" s="45" t="s">
        <v>4</v>
      </c>
      <c r="I558" s="45" t="s">
        <v>269</v>
      </c>
      <c r="J558" s="45" t="s">
        <v>459</v>
      </c>
      <c r="K558" s="45" t="s">
        <v>459</v>
      </c>
      <c r="L558" s="44" t="s">
        <v>246</v>
      </c>
      <c r="M558" s="44" t="s">
        <v>641</v>
      </c>
      <c r="N558" s="46" t="s">
        <v>297</v>
      </c>
      <c r="O558" s="45" t="s">
        <v>246</v>
      </c>
      <c r="P558" s="45" t="s">
        <v>397</v>
      </c>
      <c r="Q558" s="45" t="s">
        <v>419</v>
      </c>
      <c r="R558" s="47" t="s">
        <v>529</v>
      </c>
      <c r="S558" s="38" t="s">
        <v>577</v>
      </c>
      <c r="T558" s="158">
        <v>2760</v>
      </c>
      <c r="U558" s="158">
        <v>2673</v>
      </c>
      <c r="V558" s="34"/>
      <c r="W558" s="34"/>
      <c r="X558" s="159">
        <v>2673</v>
      </c>
      <c r="Y558" s="160">
        <f>+IFERROR(X558/U558,0)</f>
        <v>1</v>
      </c>
      <c r="Z558" s="161">
        <f>+U558-X558</f>
        <v>0</v>
      </c>
      <c r="AA558" s="48"/>
      <c r="AB558" s="159">
        <v>2673</v>
      </c>
      <c r="AC558" s="161">
        <v>0</v>
      </c>
      <c r="AD558" s="159">
        <v>1559.25</v>
      </c>
      <c r="AE558" s="48"/>
      <c r="AF558" s="161">
        <v>1559.25</v>
      </c>
      <c r="AG558" s="162">
        <f>+IFERROR(AF558/U558,0)</f>
        <v>0.58333333333333337</v>
      </c>
      <c r="AH558" s="161">
        <f>+Tabla1[[#This Row],[PIM]]-Tabla1[[#This Row],[DEVENGADO2]]</f>
        <v>1113.75</v>
      </c>
      <c r="AI558" s="35">
        <v>222.75</v>
      </c>
      <c r="AJ558" s="35">
        <v>222.75</v>
      </c>
      <c r="AK558" s="35">
        <v>222.75</v>
      </c>
      <c r="AL558" s="35">
        <v>222.75</v>
      </c>
      <c r="AM558" s="35">
        <v>222.75</v>
      </c>
      <c r="AN558" s="35">
        <v>222.75</v>
      </c>
      <c r="AO558" s="35">
        <v>222.75</v>
      </c>
      <c r="AP558" s="35">
        <v>0</v>
      </c>
      <c r="AQ558" s="35">
        <v>230</v>
      </c>
      <c r="AR558" s="35">
        <v>230</v>
      </c>
      <c r="AS558" s="35">
        <v>230</v>
      </c>
      <c r="AT558" s="35">
        <v>230</v>
      </c>
      <c r="AU558" s="35">
        <v>193.75</v>
      </c>
      <c r="AV558" s="41">
        <f t="shared" si="30"/>
        <v>2673</v>
      </c>
      <c r="AW558" s="41">
        <f>+U558-AV558</f>
        <v>0</v>
      </c>
    </row>
    <row r="559" spans="1:49" x14ac:dyDescent="0.3">
      <c r="A559" s="42" t="s">
        <v>3</v>
      </c>
      <c r="B559" s="43"/>
      <c r="C559" s="44" t="s">
        <v>423</v>
      </c>
      <c r="D559" s="45" t="s">
        <v>287</v>
      </c>
      <c r="E559" s="44" t="s">
        <v>20</v>
      </c>
      <c r="F559" s="44" t="s">
        <v>640</v>
      </c>
      <c r="G559" s="44" t="s">
        <v>7145</v>
      </c>
      <c r="H559" s="45" t="s">
        <v>422</v>
      </c>
      <c r="I559" s="45" t="s">
        <v>579</v>
      </c>
      <c r="J559" s="45" t="s">
        <v>459</v>
      </c>
      <c r="K559" s="45" t="s">
        <v>459</v>
      </c>
      <c r="L559" s="44" t="s">
        <v>246</v>
      </c>
      <c r="M559" s="44" t="s">
        <v>641</v>
      </c>
      <c r="N559" s="46" t="s">
        <v>297</v>
      </c>
      <c r="O559" s="45" t="s">
        <v>246</v>
      </c>
      <c r="P559" s="45" t="s">
        <v>393</v>
      </c>
      <c r="Q559" s="45" t="s">
        <v>585</v>
      </c>
      <c r="R559" s="47" t="s">
        <v>200</v>
      </c>
      <c r="S559" s="38" t="s">
        <v>586</v>
      </c>
      <c r="T559" s="158">
        <v>0</v>
      </c>
      <c r="U559" s="158">
        <v>64400</v>
      </c>
      <c r="V559" s="34"/>
      <c r="W559" s="34"/>
      <c r="X559" s="159">
        <v>64240</v>
      </c>
      <c r="Y559" s="160">
        <f>+IFERROR(X559/U559,0)</f>
        <v>0.99751552795031051</v>
      </c>
      <c r="Z559" s="161">
        <f>+U559-X559</f>
        <v>160</v>
      </c>
      <c r="AA559" s="48"/>
      <c r="AB559" s="159">
        <v>64240</v>
      </c>
      <c r="AC559" s="161">
        <v>160</v>
      </c>
      <c r="AD559" s="159">
        <v>64240</v>
      </c>
      <c r="AE559" s="48"/>
      <c r="AF559" s="161">
        <v>30200</v>
      </c>
      <c r="AG559" s="162">
        <f>+IFERROR(AF559/U559,0)</f>
        <v>0.46894409937888198</v>
      </c>
      <c r="AH559" s="161">
        <f>+Tabla1[[#This Row],[PIM]]-Tabla1[[#This Row],[DEVENGADO2]]</f>
        <v>34200</v>
      </c>
      <c r="AI559" s="35">
        <v>0</v>
      </c>
      <c r="AJ559" s="35">
        <v>0</v>
      </c>
      <c r="AK559" s="35">
        <v>18150</v>
      </c>
      <c r="AL559" s="35">
        <v>12050</v>
      </c>
      <c r="AM559" s="35">
        <v>0</v>
      </c>
      <c r="AN559" s="35">
        <v>0</v>
      </c>
      <c r="AO559" s="35">
        <v>0</v>
      </c>
      <c r="AP559" s="35">
        <v>0</v>
      </c>
      <c r="AQ559" s="35">
        <v>0</v>
      </c>
      <c r="AR559" s="35">
        <v>34200</v>
      </c>
      <c r="AS559" s="35">
        <v>0</v>
      </c>
      <c r="AT559" s="35">
        <v>0</v>
      </c>
      <c r="AU559" s="35">
        <v>0</v>
      </c>
      <c r="AV559" s="41">
        <f t="shared" si="30"/>
        <v>64400</v>
      </c>
      <c r="AW559" s="41">
        <f>+U559-AV559</f>
        <v>0</v>
      </c>
    </row>
    <row r="560" spans="1:49" x14ac:dyDescent="0.3">
      <c r="A560" s="42" t="s">
        <v>3</v>
      </c>
      <c r="B560" s="43"/>
      <c r="C560" s="44" t="s">
        <v>423</v>
      </c>
      <c r="D560" s="45" t="s">
        <v>287</v>
      </c>
      <c r="E560" s="44" t="s">
        <v>20</v>
      </c>
      <c r="F560" s="44" t="s">
        <v>640</v>
      </c>
      <c r="G560" s="44" t="s">
        <v>7146</v>
      </c>
      <c r="H560" s="45" t="s">
        <v>4</v>
      </c>
      <c r="I560" s="45" t="s">
        <v>269</v>
      </c>
      <c r="J560" s="45" t="s">
        <v>459</v>
      </c>
      <c r="K560" s="45" t="s">
        <v>459</v>
      </c>
      <c r="L560" s="44" t="s">
        <v>250</v>
      </c>
      <c r="M560" s="44" t="s">
        <v>642</v>
      </c>
      <c r="N560" s="46" t="s">
        <v>298</v>
      </c>
      <c r="O560" s="45" t="s">
        <v>250</v>
      </c>
      <c r="P560" s="45" t="s">
        <v>397</v>
      </c>
      <c r="Q560" s="45" t="s">
        <v>415</v>
      </c>
      <c r="R560" s="47" t="s">
        <v>526</v>
      </c>
      <c r="S560" s="38" t="s">
        <v>575</v>
      </c>
      <c r="T560" s="158">
        <v>600</v>
      </c>
      <c r="U560" s="158">
        <v>600</v>
      </c>
      <c r="V560" s="34"/>
      <c r="W560" s="34"/>
      <c r="X560" s="159">
        <v>600</v>
      </c>
      <c r="Y560" s="160">
        <f>+IFERROR(X560/U560,0)</f>
        <v>1</v>
      </c>
      <c r="Z560" s="161">
        <f>+U560-X560</f>
        <v>0</v>
      </c>
      <c r="AA560" s="48"/>
      <c r="AB560" s="159">
        <v>600</v>
      </c>
      <c r="AC560" s="161">
        <v>0</v>
      </c>
      <c r="AD560" s="159">
        <v>0</v>
      </c>
      <c r="AE560" s="48"/>
      <c r="AF560" s="161">
        <v>0</v>
      </c>
      <c r="AG560" s="162">
        <f>+IFERROR(AF560/U560,0)</f>
        <v>0</v>
      </c>
      <c r="AH560" s="161">
        <f>+Tabla1[[#This Row],[PIM]]-Tabla1[[#This Row],[DEVENGADO2]]</f>
        <v>600</v>
      </c>
      <c r="AI560" s="35">
        <v>0</v>
      </c>
      <c r="AJ560" s="35">
        <v>0</v>
      </c>
      <c r="AK560" s="35">
        <v>0</v>
      </c>
      <c r="AL560" s="35">
        <v>0</v>
      </c>
      <c r="AM560" s="35">
        <v>0</v>
      </c>
      <c r="AN560" s="35">
        <v>0</v>
      </c>
      <c r="AO560" s="35">
        <v>0</v>
      </c>
      <c r="AP560" s="35">
        <v>300</v>
      </c>
      <c r="AQ560" s="35">
        <v>0</v>
      </c>
      <c r="AR560" s="35">
        <v>0</v>
      </c>
      <c r="AS560" s="35">
        <v>0</v>
      </c>
      <c r="AT560" s="35">
        <v>0</v>
      </c>
      <c r="AU560" s="35">
        <v>300</v>
      </c>
      <c r="AV560" s="41">
        <f t="shared" si="30"/>
        <v>600</v>
      </c>
      <c r="AW560" s="41">
        <f>+U560-AV560</f>
        <v>0</v>
      </c>
    </row>
    <row r="561" spans="1:49" x14ac:dyDescent="0.3">
      <c r="A561" s="42" t="s">
        <v>3</v>
      </c>
      <c r="B561" s="43"/>
      <c r="C561" s="44" t="s">
        <v>423</v>
      </c>
      <c r="D561" s="45" t="s">
        <v>287</v>
      </c>
      <c r="E561" s="44" t="s">
        <v>20</v>
      </c>
      <c r="F561" s="44" t="s">
        <v>640</v>
      </c>
      <c r="G561" s="44" t="s">
        <v>7146</v>
      </c>
      <c r="H561" s="45" t="s">
        <v>4</v>
      </c>
      <c r="I561" s="45" t="s">
        <v>269</v>
      </c>
      <c r="J561" s="45" t="s">
        <v>459</v>
      </c>
      <c r="K561" s="45" t="s">
        <v>459</v>
      </c>
      <c r="L561" s="44" t="s">
        <v>250</v>
      </c>
      <c r="M561" s="44" t="s">
        <v>642</v>
      </c>
      <c r="N561" s="46" t="s">
        <v>298</v>
      </c>
      <c r="O561" s="45" t="s">
        <v>250</v>
      </c>
      <c r="P561" s="45" t="s">
        <v>397</v>
      </c>
      <c r="Q561" s="45" t="s">
        <v>612</v>
      </c>
      <c r="R561" s="47" t="s">
        <v>534</v>
      </c>
      <c r="S561" s="38" t="s">
        <v>613</v>
      </c>
      <c r="T561" s="158">
        <v>0</v>
      </c>
      <c r="U561" s="158">
        <v>0</v>
      </c>
      <c r="V561" s="34"/>
      <c r="W561" s="34"/>
      <c r="X561" s="159">
        <v>0</v>
      </c>
      <c r="Y561" s="160">
        <f>+IFERROR(X561/U561,0)</f>
        <v>0</v>
      </c>
      <c r="Z561" s="161">
        <f>+U561-X561</f>
        <v>0</v>
      </c>
      <c r="AA561" s="48"/>
      <c r="AB561" s="159">
        <v>0</v>
      </c>
      <c r="AC561" s="161">
        <v>0</v>
      </c>
      <c r="AD561" s="159">
        <v>0</v>
      </c>
      <c r="AE561" s="48"/>
      <c r="AF561" s="161">
        <v>0</v>
      </c>
      <c r="AG561" s="162">
        <f>+IFERROR(AF561/U561,0)</f>
        <v>0</v>
      </c>
      <c r="AH561" s="161">
        <f>+Tabla1[[#This Row],[PIM]]-Tabla1[[#This Row],[DEVENGADO2]]</f>
        <v>0</v>
      </c>
      <c r="AI561" s="35">
        <v>0</v>
      </c>
      <c r="AJ561" s="35">
        <v>0</v>
      </c>
      <c r="AK561" s="35">
        <v>0</v>
      </c>
      <c r="AL561" s="35">
        <v>0</v>
      </c>
      <c r="AM561" s="35">
        <v>0</v>
      </c>
      <c r="AN561" s="35">
        <v>0</v>
      </c>
      <c r="AO561" s="35">
        <v>0</v>
      </c>
      <c r="AP561" s="35">
        <v>0</v>
      </c>
      <c r="AQ561" s="35">
        <v>0</v>
      </c>
      <c r="AR561" s="35">
        <v>0</v>
      </c>
      <c r="AS561" s="35">
        <v>0</v>
      </c>
      <c r="AT561" s="35">
        <v>0</v>
      </c>
      <c r="AU561" s="35">
        <v>0</v>
      </c>
      <c r="AV561" s="41">
        <f t="shared" si="30"/>
        <v>0</v>
      </c>
      <c r="AW561" s="41">
        <f>+U561-AV561</f>
        <v>0</v>
      </c>
    </row>
    <row r="562" spans="1:49" x14ac:dyDescent="0.3">
      <c r="A562" s="42" t="s">
        <v>3</v>
      </c>
      <c r="B562" s="43"/>
      <c r="C562" s="44" t="s">
        <v>423</v>
      </c>
      <c r="D562" s="45" t="s">
        <v>287</v>
      </c>
      <c r="E562" s="44" t="s">
        <v>20</v>
      </c>
      <c r="F562" s="44" t="s">
        <v>640</v>
      </c>
      <c r="G562" s="44" t="s">
        <v>7146</v>
      </c>
      <c r="H562" s="45" t="s">
        <v>4</v>
      </c>
      <c r="I562" s="45" t="s">
        <v>269</v>
      </c>
      <c r="J562" s="45" t="s">
        <v>459</v>
      </c>
      <c r="K562" s="45" t="s">
        <v>459</v>
      </c>
      <c r="L562" s="44" t="s">
        <v>250</v>
      </c>
      <c r="M562" s="44" t="s">
        <v>642</v>
      </c>
      <c r="N562" s="46" t="s">
        <v>298</v>
      </c>
      <c r="O562" s="45" t="s">
        <v>250</v>
      </c>
      <c r="P562" s="45" t="s">
        <v>397</v>
      </c>
      <c r="Q562" s="45" t="s">
        <v>416</v>
      </c>
      <c r="R562" s="47" t="s">
        <v>528</v>
      </c>
      <c r="S562" s="38" t="s">
        <v>576</v>
      </c>
      <c r="T562" s="158">
        <v>63170</v>
      </c>
      <c r="U562" s="158">
        <v>64351</v>
      </c>
      <c r="V562" s="34"/>
      <c r="W562" s="34"/>
      <c r="X562" s="159">
        <v>64351</v>
      </c>
      <c r="Y562" s="160">
        <f>+IFERROR(X562/U562,0)</f>
        <v>1</v>
      </c>
      <c r="Z562" s="161">
        <f>+U562-X562</f>
        <v>0</v>
      </c>
      <c r="AA562" s="48"/>
      <c r="AB562" s="159">
        <v>64351</v>
      </c>
      <c r="AC562" s="161">
        <v>0</v>
      </c>
      <c r="AD562" s="159">
        <v>37512.75</v>
      </c>
      <c r="AE562" s="48"/>
      <c r="AF562" s="161">
        <v>37512.75</v>
      </c>
      <c r="AG562" s="162">
        <f>+IFERROR(AF562/U562,0)</f>
        <v>0.58293965905735734</v>
      </c>
      <c r="AH562" s="161">
        <f>+Tabla1[[#This Row],[PIM]]-Tabla1[[#This Row],[DEVENGADO2]]</f>
        <v>26838.25</v>
      </c>
      <c r="AI562" s="35">
        <v>5348.84</v>
      </c>
      <c r="AJ562" s="35">
        <v>5364.19</v>
      </c>
      <c r="AK562" s="35">
        <v>5359.72</v>
      </c>
      <c r="AL562" s="35">
        <v>5364.19</v>
      </c>
      <c r="AM562" s="35">
        <v>5364.19</v>
      </c>
      <c r="AN562" s="35">
        <v>5356.37</v>
      </c>
      <c r="AO562" s="35">
        <v>5355.25</v>
      </c>
      <c r="AP562" s="35">
        <v>0</v>
      </c>
      <c r="AQ562" s="35">
        <v>5264.19</v>
      </c>
      <c r="AR562" s="35">
        <v>5264.19</v>
      </c>
      <c r="AS562" s="35">
        <v>5264.19</v>
      </c>
      <c r="AT562" s="35">
        <v>5264.19</v>
      </c>
      <c r="AU562" s="35">
        <v>5781.4899999999907</v>
      </c>
      <c r="AV562" s="41">
        <f t="shared" si="30"/>
        <v>64351</v>
      </c>
      <c r="AW562" s="41">
        <f>+U562-AV562</f>
        <v>0</v>
      </c>
    </row>
    <row r="563" spans="1:49" x14ac:dyDescent="0.3">
      <c r="A563" s="42" t="s">
        <v>3</v>
      </c>
      <c r="B563" s="43"/>
      <c r="C563" s="44" t="s">
        <v>423</v>
      </c>
      <c r="D563" s="45" t="s">
        <v>287</v>
      </c>
      <c r="E563" s="44" t="s">
        <v>20</v>
      </c>
      <c r="F563" s="44" t="s">
        <v>640</v>
      </c>
      <c r="G563" s="44" t="s">
        <v>7146</v>
      </c>
      <c r="H563" s="45" t="s">
        <v>4</v>
      </c>
      <c r="I563" s="45" t="s">
        <v>269</v>
      </c>
      <c r="J563" s="45" t="s">
        <v>459</v>
      </c>
      <c r="K563" s="45" t="s">
        <v>459</v>
      </c>
      <c r="L563" s="44" t="s">
        <v>250</v>
      </c>
      <c r="M563" s="44" t="s">
        <v>642</v>
      </c>
      <c r="N563" s="46" t="s">
        <v>298</v>
      </c>
      <c r="O563" s="45" t="s">
        <v>250</v>
      </c>
      <c r="P563" s="45" t="s">
        <v>397</v>
      </c>
      <c r="Q563" s="45" t="s">
        <v>419</v>
      </c>
      <c r="R563" s="47" t="s">
        <v>529</v>
      </c>
      <c r="S563" s="38" t="s">
        <v>577</v>
      </c>
      <c r="T563" s="158">
        <v>2760</v>
      </c>
      <c r="U563" s="158">
        <v>2673</v>
      </c>
      <c r="V563" s="34"/>
      <c r="W563" s="34"/>
      <c r="X563" s="159">
        <v>2673</v>
      </c>
      <c r="Y563" s="160">
        <f>+IFERROR(X563/U563,0)</f>
        <v>1</v>
      </c>
      <c r="Z563" s="161">
        <f>+U563-X563</f>
        <v>0</v>
      </c>
      <c r="AA563" s="48"/>
      <c r="AB563" s="159">
        <v>2673</v>
      </c>
      <c r="AC563" s="161">
        <v>0</v>
      </c>
      <c r="AD563" s="159">
        <v>1559.25</v>
      </c>
      <c r="AE563" s="48"/>
      <c r="AF563" s="161">
        <v>1559.25</v>
      </c>
      <c r="AG563" s="162">
        <f>+IFERROR(AF563/U563,0)</f>
        <v>0.58333333333333337</v>
      </c>
      <c r="AH563" s="161">
        <f>+Tabla1[[#This Row],[PIM]]-Tabla1[[#This Row],[DEVENGADO2]]</f>
        <v>1113.75</v>
      </c>
      <c r="AI563" s="35">
        <v>222.75</v>
      </c>
      <c r="AJ563" s="35">
        <v>222.75</v>
      </c>
      <c r="AK563" s="35">
        <v>222.75</v>
      </c>
      <c r="AL563" s="35">
        <v>222.75</v>
      </c>
      <c r="AM563" s="35">
        <v>222.75</v>
      </c>
      <c r="AN563" s="35">
        <v>222.75</v>
      </c>
      <c r="AO563" s="35">
        <v>222.75</v>
      </c>
      <c r="AP563" s="35">
        <v>0</v>
      </c>
      <c r="AQ563" s="35">
        <v>230</v>
      </c>
      <c r="AR563" s="35">
        <v>230</v>
      </c>
      <c r="AS563" s="35">
        <v>230</v>
      </c>
      <c r="AT563" s="35">
        <v>230</v>
      </c>
      <c r="AU563" s="35">
        <v>193.75</v>
      </c>
      <c r="AV563" s="41">
        <f t="shared" si="30"/>
        <v>2673</v>
      </c>
      <c r="AW563" s="41">
        <f>+U563-AV563</f>
        <v>0</v>
      </c>
    </row>
    <row r="564" spans="1:49" x14ac:dyDescent="0.3">
      <c r="A564" s="42" t="s">
        <v>3</v>
      </c>
      <c r="B564" s="43"/>
      <c r="C564" s="44" t="s">
        <v>423</v>
      </c>
      <c r="D564" s="45" t="s">
        <v>287</v>
      </c>
      <c r="E564" s="44" t="s">
        <v>20</v>
      </c>
      <c r="F564" s="44" t="s">
        <v>640</v>
      </c>
      <c r="G564" s="44" t="s">
        <v>7146</v>
      </c>
      <c r="H564" s="45" t="s">
        <v>422</v>
      </c>
      <c r="I564" s="45" t="s">
        <v>579</v>
      </c>
      <c r="J564" s="45" t="s">
        <v>459</v>
      </c>
      <c r="K564" s="45" t="s">
        <v>459</v>
      </c>
      <c r="L564" s="44" t="s">
        <v>250</v>
      </c>
      <c r="M564" s="44" t="s">
        <v>642</v>
      </c>
      <c r="N564" s="46" t="s">
        <v>298</v>
      </c>
      <c r="O564" s="45" t="s">
        <v>250</v>
      </c>
      <c r="P564" s="45" t="s">
        <v>393</v>
      </c>
      <c r="Q564" s="45" t="s">
        <v>585</v>
      </c>
      <c r="R564" s="47" t="s">
        <v>200</v>
      </c>
      <c r="S564" s="38" t="s">
        <v>586</v>
      </c>
      <c r="T564" s="158">
        <v>0</v>
      </c>
      <c r="U564" s="158">
        <v>45200</v>
      </c>
      <c r="V564" s="34"/>
      <c r="W564" s="34"/>
      <c r="X564" s="159">
        <v>45200</v>
      </c>
      <c r="Y564" s="160">
        <f>+IFERROR(X564/U564,0)</f>
        <v>1</v>
      </c>
      <c r="Z564" s="161">
        <f>+U564-X564</f>
        <v>0</v>
      </c>
      <c r="AA564" s="48"/>
      <c r="AB564" s="159">
        <v>45200</v>
      </c>
      <c r="AC564" s="161">
        <v>0</v>
      </c>
      <c r="AD564" s="159">
        <v>45200</v>
      </c>
      <c r="AE564" s="48"/>
      <c r="AF564" s="161">
        <v>36200</v>
      </c>
      <c r="AG564" s="162">
        <f>+IFERROR(AF564/U564,0)</f>
        <v>0.80088495575221241</v>
      </c>
      <c r="AH564" s="161">
        <f>+Tabla1[[#This Row],[PIM]]-Tabla1[[#This Row],[DEVENGADO2]]</f>
        <v>9000</v>
      </c>
      <c r="AI564" s="35">
        <v>0</v>
      </c>
      <c r="AJ564" s="35">
        <v>0</v>
      </c>
      <c r="AK564" s="35">
        <v>27000</v>
      </c>
      <c r="AL564" s="35">
        <v>9200</v>
      </c>
      <c r="AM564" s="35">
        <v>0</v>
      </c>
      <c r="AN564" s="35">
        <v>0</v>
      </c>
      <c r="AO564" s="35">
        <v>0</v>
      </c>
      <c r="AP564" s="35">
        <v>0</v>
      </c>
      <c r="AQ564" s="35">
        <v>0</v>
      </c>
      <c r="AR564" s="35">
        <v>9000</v>
      </c>
      <c r="AS564" s="35">
        <v>0</v>
      </c>
      <c r="AT564" s="35">
        <v>0</v>
      </c>
      <c r="AU564" s="35">
        <v>0</v>
      </c>
      <c r="AV564" s="41">
        <f t="shared" si="30"/>
        <v>45200</v>
      </c>
      <c r="AW564" s="41">
        <f>+U564-AV564</f>
        <v>0</v>
      </c>
    </row>
    <row r="565" spans="1:49" x14ac:dyDescent="0.3">
      <c r="A565" s="42" t="s">
        <v>3</v>
      </c>
      <c r="B565" s="43"/>
      <c r="C565" s="44" t="s">
        <v>423</v>
      </c>
      <c r="D565" s="45" t="s">
        <v>287</v>
      </c>
      <c r="E565" s="44" t="s">
        <v>20</v>
      </c>
      <c r="F565" s="44" t="s">
        <v>640</v>
      </c>
      <c r="G565" s="44" t="s">
        <v>7147</v>
      </c>
      <c r="H565" s="45" t="s">
        <v>4</v>
      </c>
      <c r="I565" s="45" t="s">
        <v>269</v>
      </c>
      <c r="J565" s="45" t="s">
        <v>459</v>
      </c>
      <c r="K565" s="45" t="s">
        <v>459</v>
      </c>
      <c r="L565" s="44" t="s">
        <v>252</v>
      </c>
      <c r="M565" s="44" t="s">
        <v>643</v>
      </c>
      <c r="N565" s="46" t="s">
        <v>299</v>
      </c>
      <c r="O565" s="45" t="s">
        <v>252</v>
      </c>
      <c r="P565" s="45" t="s">
        <v>397</v>
      </c>
      <c r="Q565" s="45" t="s">
        <v>415</v>
      </c>
      <c r="R565" s="47" t="s">
        <v>526</v>
      </c>
      <c r="S565" s="38" t="s">
        <v>575</v>
      </c>
      <c r="T565" s="158">
        <v>600</v>
      </c>
      <c r="U565" s="158">
        <v>600</v>
      </c>
      <c r="V565" s="34"/>
      <c r="W565" s="34"/>
      <c r="X565" s="159">
        <v>600</v>
      </c>
      <c r="Y565" s="160">
        <f>+IFERROR(X565/U565,0)</f>
        <v>1</v>
      </c>
      <c r="Z565" s="161">
        <f>+U565-X565</f>
        <v>0</v>
      </c>
      <c r="AA565" s="48"/>
      <c r="AB565" s="159">
        <v>600</v>
      </c>
      <c r="AC565" s="161">
        <v>0</v>
      </c>
      <c r="AD565" s="159">
        <v>0</v>
      </c>
      <c r="AE565" s="48"/>
      <c r="AF565" s="161">
        <v>0</v>
      </c>
      <c r="AG565" s="162">
        <f>+IFERROR(AF565/U565,0)</f>
        <v>0</v>
      </c>
      <c r="AH565" s="161">
        <f>+Tabla1[[#This Row],[PIM]]-Tabla1[[#This Row],[DEVENGADO2]]</f>
        <v>600</v>
      </c>
      <c r="AI565" s="35">
        <v>0</v>
      </c>
      <c r="AJ565" s="35">
        <v>0</v>
      </c>
      <c r="AK565" s="35">
        <v>0</v>
      </c>
      <c r="AL565" s="35">
        <v>0</v>
      </c>
      <c r="AM565" s="35">
        <v>0</v>
      </c>
      <c r="AN565" s="35">
        <v>0</v>
      </c>
      <c r="AO565" s="35">
        <v>0</v>
      </c>
      <c r="AP565" s="35">
        <v>300</v>
      </c>
      <c r="AQ565" s="35">
        <v>0</v>
      </c>
      <c r="AR565" s="35">
        <v>0</v>
      </c>
      <c r="AS565" s="35">
        <v>0</v>
      </c>
      <c r="AT565" s="35">
        <v>0</v>
      </c>
      <c r="AU565" s="35">
        <v>300</v>
      </c>
      <c r="AV565" s="41">
        <f t="shared" si="30"/>
        <v>600</v>
      </c>
      <c r="AW565" s="41">
        <f>+U565-AV565</f>
        <v>0</v>
      </c>
    </row>
    <row r="566" spans="1:49" x14ac:dyDescent="0.3">
      <c r="A566" s="42" t="s">
        <v>3</v>
      </c>
      <c r="B566" s="43"/>
      <c r="C566" s="44" t="s">
        <v>423</v>
      </c>
      <c r="D566" s="45" t="s">
        <v>287</v>
      </c>
      <c r="E566" s="44" t="s">
        <v>20</v>
      </c>
      <c r="F566" s="44" t="s">
        <v>640</v>
      </c>
      <c r="G566" s="44" t="s">
        <v>7147</v>
      </c>
      <c r="H566" s="45" t="s">
        <v>4</v>
      </c>
      <c r="I566" s="45" t="s">
        <v>269</v>
      </c>
      <c r="J566" s="45" t="s">
        <v>459</v>
      </c>
      <c r="K566" s="45" t="s">
        <v>459</v>
      </c>
      <c r="L566" s="44" t="s">
        <v>252</v>
      </c>
      <c r="M566" s="44" t="s">
        <v>643</v>
      </c>
      <c r="N566" s="46" t="s">
        <v>299</v>
      </c>
      <c r="O566" s="45" t="s">
        <v>252</v>
      </c>
      <c r="P566" s="45" t="s">
        <v>397</v>
      </c>
      <c r="Q566" s="45" t="s">
        <v>416</v>
      </c>
      <c r="R566" s="47" t="s">
        <v>528</v>
      </c>
      <c r="S566" s="38" t="s">
        <v>576</v>
      </c>
      <c r="T566" s="158">
        <v>63170</v>
      </c>
      <c r="U566" s="158">
        <v>63842</v>
      </c>
      <c r="V566" s="34"/>
      <c r="W566" s="34"/>
      <c r="X566" s="159">
        <v>63842</v>
      </c>
      <c r="Y566" s="160">
        <f>+IFERROR(X566/U566,0)</f>
        <v>1</v>
      </c>
      <c r="Z566" s="161">
        <f>+U566-X566</f>
        <v>0</v>
      </c>
      <c r="AA566" s="48"/>
      <c r="AB566" s="159">
        <v>63842</v>
      </c>
      <c r="AC566" s="161">
        <v>0</v>
      </c>
      <c r="AD566" s="159">
        <v>36996.74</v>
      </c>
      <c r="AE566" s="48"/>
      <c r="AF566" s="161">
        <v>36996.74</v>
      </c>
      <c r="AG566" s="162">
        <f>+IFERROR(AF566/U566,0)</f>
        <v>0.57950471476457499</v>
      </c>
      <c r="AH566" s="161">
        <f>+Tabla1[[#This Row],[PIM]]-Tabla1[[#This Row],[DEVENGADO2]]</f>
        <v>26845.260000000002</v>
      </c>
      <c r="AI566" s="35">
        <v>5100</v>
      </c>
      <c r="AJ566" s="35">
        <v>5100</v>
      </c>
      <c r="AK566" s="35">
        <v>5364.19</v>
      </c>
      <c r="AL566" s="35">
        <v>5354.88</v>
      </c>
      <c r="AM566" s="35">
        <v>5364.19</v>
      </c>
      <c r="AN566" s="35">
        <v>5364.19</v>
      </c>
      <c r="AO566" s="35">
        <v>5349.29</v>
      </c>
      <c r="AP566" s="35">
        <v>0</v>
      </c>
      <c r="AQ566" s="35">
        <v>5264.19</v>
      </c>
      <c r="AR566" s="35">
        <v>5264.19</v>
      </c>
      <c r="AS566" s="35">
        <v>5264.19</v>
      </c>
      <c r="AT566" s="35">
        <v>5264.19</v>
      </c>
      <c r="AU566" s="35">
        <v>5788.4999999999927</v>
      </c>
      <c r="AV566" s="41">
        <f t="shared" si="30"/>
        <v>63842</v>
      </c>
      <c r="AW566" s="41">
        <f>+U566-AV566</f>
        <v>0</v>
      </c>
    </row>
    <row r="567" spans="1:49" x14ac:dyDescent="0.3">
      <c r="A567" s="42" t="s">
        <v>3</v>
      </c>
      <c r="B567" s="43"/>
      <c r="C567" s="44" t="s">
        <v>423</v>
      </c>
      <c r="D567" s="45" t="s">
        <v>287</v>
      </c>
      <c r="E567" s="44" t="s">
        <v>20</v>
      </c>
      <c r="F567" s="44" t="s">
        <v>640</v>
      </c>
      <c r="G567" s="44" t="s">
        <v>7147</v>
      </c>
      <c r="H567" s="45" t="s">
        <v>4</v>
      </c>
      <c r="I567" s="45" t="s">
        <v>269</v>
      </c>
      <c r="J567" s="45" t="s">
        <v>459</v>
      </c>
      <c r="K567" s="45" t="s">
        <v>459</v>
      </c>
      <c r="L567" s="44" t="s">
        <v>252</v>
      </c>
      <c r="M567" s="44" t="s">
        <v>643</v>
      </c>
      <c r="N567" s="46" t="s">
        <v>299</v>
      </c>
      <c r="O567" s="45" t="s">
        <v>252</v>
      </c>
      <c r="P567" s="45" t="s">
        <v>397</v>
      </c>
      <c r="Q567" s="45" t="s">
        <v>419</v>
      </c>
      <c r="R567" s="47" t="s">
        <v>529</v>
      </c>
      <c r="S567" s="38" t="s">
        <v>577</v>
      </c>
      <c r="T567" s="158">
        <v>2760</v>
      </c>
      <c r="U567" s="158">
        <v>2796</v>
      </c>
      <c r="V567" s="34"/>
      <c r="W567" s="34"/>
      <c r="X567" s="159">
        <v>2796</v>
      </c>
      <c r="Y567" s="160">
        <f>+IFERROR(X567/U567,0)</f>
        <v>1</v>
      </c>
      <c r="Z567" s="161">
        <f>+U567-X567</f>
        <v>0</v>
      </c>
      <c r="AA567" s="48"/>
      <c r="AB567" s="159">
        <v>2796</v>
      </c>
      <c r="AC567" s="161">
        <v>0</v>
      </c>
      <c r="AD567" s="159">
        <v>1681.65</v>
      </c>
      <c r="AE567" s="48"/>
      <c r="AF567" s="161">
        <v>1681.65</v>
      </c>
      <c r="AG567" s="162">
        <f>+IFERROR(AF567/U567,0)</f>
        <v>0.60144849785407728</v>
      </c>
      <c r="AH567" s="161">
        <f>+Tabla1[[#This Row],[PIM]]-Tabla1[[#This Row],[DEVENGADO2]]</f>
        <v>1114.3499999999999</v>
      </c>
      <c r="AI567" s="35">
        <v>222.75</v>
      </c>
      <c r="AJ567" s="35">
        <v>222.75</v>
      </c>
      <c r="AK567" s="35">
        <v>345.15</v>
      </c>
      <c r="AL567" s="35">
        <v>222.75</v>
      </c>
      <c r="AM567" s="35">
        <v>222.75</v>
      </c>
      <c r="AN567" s="35">
        <v>222.75</v>
      </c>
      <c r="AO567" s="35">
        <v>222.75</v>
      </c>
      <c r="AP567" s="35">
        <v>0</v>
      </c>
      <c r="AQ567" s="35">
        <v>230</v>
      </c>
      <c r="AR567" s="35">
        <v>230</v>
      </c>
      <c r="AS567" s="35">
        <v>230</v>
      </c>
      <c r="AT567" s="35">
        <v>230</v>
      </c>
      <c r="AU567" s="35">
        <v>194.34999999999991</v>
      </c>
      <c r="AV567" s="41">
        <f t="shared" si="30"/>
        <v>2796</v>
      </c>
      <c r="AW567" s="41">
        <f>+U567-AV567</f>
        <v>0</v>
      </c>
    </row>
    <row r="568" spans="1:49" x14ac:dyDescent="0.3">
      <c r="A568" s="42" t="s">
        <v>3</v>
      </c>
      <c r="B568" s="43"/>
      <c r="C568" s="44" t="s">
        <v>423</v>
      </c>
      <c r="D568" s="45" t="s">
        <v>287</v>
      </c>
      <c r="E568" s="44" t="s">
        <v>20</v>
      </c>
      <c r="F568" s="44" t="s">
        <v>640</v>
      </c>
      <c r="G568" s="44" t="s">
        <v>7147</v>
      </c>
      <c r="H568" s="45" t="s">
        <v>4</v>
      </c>
      <c r="I568" s="45" t="s">
        <v>579</v>
      </c>
      <c r="J568" s="45" t="s">
        <v>459</v>
      </c>
      <c r="K568" s="45" t="s">
        <v>459</v>
      </c>
      <c r="L568" s="44" t="s">
        <v>252</v>
      </c>
      <c r="M568" s="44" t="s">
        <v>643</v>
      </c>
      <c r="N568" s="46" t="s">
        <v>299</v>
      </c>
      <c r="O568" s="45" t="s">
        <v>252</v>
      </c>
      <c r="P568" s="45" t="s">
        <v>397</v>
      </c>
      <c r="Q568" s="45" t="s">
        <v>591</v>
      </c>
      <c r="R568" s="47" t="s">
        <v>533</v>
      </c>
      <c r="S568" s="38" t="s">
        <v>590</v>
      </c>
      <c r="T568" s="158">
        <v>0</v>
      </c>
      <c r="U568" s="158">
        <v>1360</v>
      </c>
      <c r="V568" s="34"/>
      <c r="W568" s="34"/>
      <c r="X568" s="159">
        <v>1360</v>
      </c>
      <c r="Y568" s="160">
        <f>+IFERROR(X568/U568,0)</f>
        <v>1</v>
      </c>
      <c r="Z568" s="161">
        <f>+U568-X568</f>
        <v>0</v>
      </c>
      <c r="AA568" s="48"/>
      <c r="AB568" s="159">
        <v>1360</v>
      </c>
      <c r="AC568" s="161">
        <v>0</v>
      </c>
      <c r="AD568" s="159">
        <v>1360</v>
      </c>
      <c r="AE568" s="48"/>
      <c r="AF568" s="161">
        <v>1360</v>
      </c>
      <c r="AG568" s="162">
        <f>+IFERROR(AF568/U568,0)</f>
        <v>1</v>
      </c>
      <c r="AH568" s="161">
        <f>+Tabla1[[#This Row],[PIM]]-Tabla1[[#This Row],[DEVENGADO2]]</f>
        <v>0</v>
      </c>
      <c r="AI568" s="35">
        <v>0</v>
      </c>
      <c r="AJ568" s="35">
        <v>0</v>
      </c>
      <c r="AK568" s="35">
        <v>1360</v>
      </c>
      <c r="AL568" s="35">
        <v>0</v>
      </c>
      <c r="AM568" s="35">
        <v>0</v>
      </c>
      <c r="AN568" s="35">
        <v>0</v>
      </c>
      <c r="AO568" s="35">
        <v>0</v>
      </c>
      <c r="AP568" s="35">
        <v>0</v>
      </c>
      <c r="AQ568" s="35">
        <v>0</v>
      </c>
      <c r="AR568" s="35">
        <v>0</v>
      </c>
      <c r="AS568" s="35">
        <v>0</v>
      </c>
      <c r="AT568" s="35">
        <v>0</v>
      </c>
      <c r="AU568" s="35">
        <v>0</v>
      </c>
      <c r="AV568" s="41">
        <f t="shared" si="30"/>
        <v>1360</v>
      </c>
      <c r="AW568" s="41">
        <f>+U568-AV568</f>
        <v>0</v>
      </c>
    </row>
    <row r="569" spans="1:49" x14ac:dyDescent="0.3">
      <c r="A569" s="42" t="s">
        <v>3</v>
      </c>
      <c r="B569" s="43"/>
      <c r="C569" s="44" t="s">
        <v>423</v>
      </c>
      <c r="D569" s="45" t="s">
        <v>287</v>
      </c>
      <c r="E569" s="44" t="s">
        <v>20</v>
      </c>
      <c r="F569" s="44" t="s">
        <v>640</v>
      </c>
      <c r="G569" s="44" t="s">
        <v>7147</v>
      </c>
      <c r="H569" s="45" t="s">
        <v>422</v>
      </c>
      <c r="I569" s="45" t="s">
        <v>579</v>
      </c>
      <c r="J569" s="45" t="s">
        <v>459</v>
      </c>
      <c r="K569" s="45" t="s">
        <v>459</v>
      </c>
      <c r="L569" s="44" t="s">
        <v>252</v>
      </c>
      <c r="M569" s="44" t="s">
        <v>643</v>
      </c>
      <c r="N569" s="46" t="s">
        <v>299</v>
      </c>
      <c r="O569" s="45" t="s">
        <v>252</v>
      </c>
      <c r="P569" s="45" t="s">
        <v>393</v>
      </c>
      <c r="Q569" s="45" t="s">
        <v>585</v>
      </c>
      <c r="R569" s="47" t="s">
        <v>200</v>
      </c>
      <c r="S569" s="38" t="s">
        <v>586</v>
      </c>
      <c r="T569" s="158">
        <v>0</v>
      </c>
      <c r="U569" s="158">
        <v>63100</v>
      </c>
      <c r="V569" s="34"/>
      <c r="W569" s="34"/>
      <c r="X569" s="159">
        <v>51300</v>
      </c>
      <c r="Y569" s="160">
        <f>+IFERROR(X569/U569,0)</f>
        <v>0.81299524564183834</v>
      </c>
      <c r="Z569" s="161">
        <f>+U569-X569</f>
        <v>11800</v>
      </c>
      <c r="AA569" s="48"/>
      <c r="AB569" s="159">
        <v>51300</v>
      </c>
      <c r="AC569" s="161">
        <v>11800</v>
      </c>
      <c r="AD569" s="159">
        <v>51300</v>
      </c>
      <c r="AE569" s="48"/>
      <c r="AF569" s="161">
        <v>44900</v>
      </c>
      <c r="AG569" s="162">
        <f>+IFERROR(AF569/U569,0)</f>
        <v>0.71156893819334388</v>
      </c>
      <c r="AH569" s="161">
        <f>+Tabla1[[#This Row],[PIM]]-Tabla1[[#This Row],[DEVENGADO2]]</f>
        <v>18200</v>
      </c>
      <c r="AI569" s="35">
        <v>0</v>
      </c>
      <c r="AJ569" s="35">
        <v>0</v>
      </c>
      <c r="AK569" s="35">
        <v>9270</v>
      </c>
      <c r="AL569" s="35">
        <v>30680</v>
      </c>
      <c r="AM569" s="35">
        <v>4950</v>
      </c>
      <c r="AN569" s="35">
        <v>0</v>
      </c>
      <c r="AO569" s="35">
        <v>0</v>
      </c>
      <c r="AP569" s="35">
        <v>0</v>
      </c>
      <c r="AQ569" s="35">
        <v>18200</v>
      </c>
      <c r="AR569" s="35">
        <v>0</v>
      </c>
      <c r="AS569" s="35">
        <v>0</v>
      </c>
      <c r="AT569" s="35">
        <v>0</v>
      </c>
      <c r="AU569" s="35">
        <v>0</v>
      </c>
      <c r="AV569" s="41">
        <f t="shared" si="30"/>
        <v>63100</v>
      </c>
      <c r="AW569" s="41">
        <f>+U569-AV569</f>
        <v>0</v>
      </c>
    </row>
    <row r="570" spans="1:49" x14ac:dyDescent="0.3">
      <c r="A570" s="42" t="s">
        <v>3</v>
      </c>
      <c r="B570" s="43"/>
      <c r="C570" s="44" t="s">
        <v>423</v>
      </c>
      <c r="D570" s="45" t="s">
        <v>287</v>
      </c>
      <c r="E570" s="44" t="s">
        <v>20</v>
      </c>
      <c r="F570" s="44" t="s">
        <v>640</v>
      </c>
      <c r="G570" s="44" t="s">
        <v>7148</v>
      </c>
      <c r="H570" s="45" t="s">
        <v>4</v>
      </c>
      <c r="I570" s="45" t="s">
        <v>269</v>
      </c>
      <c r="J570" s="45" t="s">
        <v>459</v>
      </c>
      <c r="K570" s="45" t="s">
        <v>459</v>
      </c>
      <c r="L570" s="44" t="s">
        <v>256</v>
      </c>
      <c r="M570" s="44" t="s">
        <v>644</v>
      </c>
      <c r="N570" s="46" t="s">
        <v>300</v>
      </c>
      <c r="O570" s="45" t="s">
        <v>256</v>
      </c>
      <c r="P570" s="45" t="s">
        <v>397</v>
      </c>
      <c r="Q570" s="45" t="s">
        <v>415</v>
      </c>
      <c r="R570" s="47" t="s">
        <v>526</v>
      </c>
      <c r="S570" s="38" t="s">
        <v>575</v>
      </c>
      <c r="T570" s="158">
        <v>600</v>
      </c>
      <c r="U570" s="158">
        <v>600</v>
      </c>
      <c r="V570" s="34"/>
      <c r="W570" s="34"/>
      <c r="X570" s="159">
        <v>600</v>
      </c>
      <c r="Y570" s="160">
        <f>+IFERROR(X570/U570,0)</f>
        <v>1</v>
      </c>
      <c r="Z570" s="161">
        <f>+U570-X570</f>
        <v>0</v>
      </c>
      <c r="AA570" s="48"/>
      <c r="AB570" s="159">
        <v>600</v>
      </c>
      <c r="AC570" s="161">
        <v>0</v>
      </c>
      <c r="AD570" s="159">
        <v>0</v>
      </c>
      <c r="AE570" s="48"/>
      <c r="AF570" s="161">
        <v>0</v>
      </c>
      <c r="AG570" s="162">
        <f>+IFERROR(AF570/U570,0)</f>
        <v>0</v>
      </c>
      <c r="AH570" s="161">
        <f>+Tabla1[[#This Row],[PIM]]-Tabla1[[#This Row],[DEVENGADO2]]</f>
        <v>600</v>
      </c>
      <c r="AI570" s="35">
        <v>0</v>
      </c>
      <c r="AJ570" s="35">
        <v>0</v>
      </c>
      <c r="AK570" s="35">
        <v>0</v>
      </c>
      <c r="AL570" s="35">
        <v>0</v>
      </c>
      <c r="AM570" s="35">
        <v>0</v>
      </c>
      <c r="AN570" s="35">
        <v>0</v>
      </c>
      <c r="AO570" s="35">
        <v>0</v>
      </c>
      <c r="AP570" s="35">
        <v>300</v>
      </c>
      <c r="AQ570" s="35">
        <v>0</v>
      </c>
      <c r="AR570" s="35">
        <v>0</v>
      </c>
      <c r="AS570" s="35">
        <v>0</v>
      </c>
      <c r="AT570" s="35">
        <v>0</v>
      </c>
      <c r="AU570" s="35">
        <v>300</v>
      </c>
      <c r="AV570" s="41">
        <f t="shared" si="30"/>
        <v>600</v>
      </c>
      <c r="AW570" s="41">
        <f>+U570-AV570</f>
        <v>0</v>
      </c>
    </row>
    <row r="571" spans="1:49" x14ac:dyDescent="0.3">
      <c r="A571" s="42" t="s">
        <v>3</v>
      </c>
      <c r="B571" s="43"/>
      <c r="C571" s="44" t="s">
        <v>423</v>
      </c>
      <c r="D571" s="45" t="s">
        <v>287</v>
      </c>
      <c r="E571" s="44" t="s">
        <v>20</v>
      </c>
      <c r="F571" s="44" t="s">
        <v>640</v>
      </c>
      <c r="G571" s="44" t="s">
        <v>7148</v>
      </c>
      <c r="H571" s="45" t="s">
        <v>4</v>
      </c>
      <c r="I571" s="45" t="s">
        <v>269</v>
      </c>
      <c r="J571" s="45" t="s">
        <v>459</v>
      </c>
      <c r="K571" s="45" t="s">
        <v>459</v>
      </c>
      <c r="L571" s="44" t="s">
        <v>256</v>
      </c>
      <c r="M571" s="44" t="s">
        <v>644</v>
      </c>
      <c r="N571" s="46" t="s">
        <v>300</v>
      </c>
      <c r="O571" s="45" t="s">
        <v>256</v>
      </c>
      <c r="P571" s="45" t="s">
        <v>397</v>
      </c>
      <c r="Q571" s="45" t="s">
        <v>416</v>
      </c>
      <c r="R571" s="47" t="s">
        <v>528</v>
      </c>
      <c r="S571" s="38" t="s">
        <v>576</v>
      </c>
      <c r="T571" s="158">
        <v>63170</v>
      </c>
      <c r="U571" s="158">
        <v>64367</v>
      </c>
      <c r="V571" s="34"/>
      <c r="W571" s="34"/>
      <c r="X571" s="159">
        <v>64367</v>
      </c>
      <c r="Y571" s="160">
        <f>+IFERROR(X571/U571,0)</f>
        <v>1</v>
      </c>
      <c r="Z571" s="161">
        <f>+U571-X571</f>
        <v>0</v>
      </c>
      <c r="AA571" s="48"/>
      <c r="AB571" s="159">
        <v>64367</v>
      </c>
      <c r="AC571" s="161">
        <v>0</v>
      </c>
      <c r="AD571" s="159">
        <v>37539.269999999997</v>
      </c>
      <c r="AE571" s="48"/>
      <c r="AF571" s="161">
        <v>37539.269999999997</v>
      </c>
      <c r="AG571" s="162">
        <f>+IFERROR(AF571/U571,0)</f>
        <v>0.58320676744294431</v>
      </c>
      <c r="AH571" s="161">
        <f>+Tabla1[[#This Row],[PIM]]-Tabla1[[#This Row],[DEVENGADO2]]</f>
        <v>26827.730000000003</v>
      </c>
      <c r="AI571" s="35">
        <v>5364.19</v>
      </c>
      <c r="AJ571" s="35">
        <v>5364.19</v>
      </c>
      <c r="AK571" s="35">
        <v>5360.09</v>
      </c>
      <c r="AL571" s="35">
        <v>5358.6</v>
      </c>
      <c r="AM571" s="35">
        <v>5364.19</v>
      </c>
      <c r="AN571" s="35">
        <v>5363.82</v>
      </c>
      <c r="AO571" s="35">
        <v>5364.19</v>
      </c>
      <c r="AP571" s="35">
        <v>0</v>
      </c>
      <c r="AQ571" s="35">
        <v>5264.19</v>
      </c>
      <c r="AR571" s="35">
        <v>5264.19</v>
      </c>
      <c r="AS571" s="35">
        <v>5264.19</v>
      </c>
      <c r="AT571" s="35">
        <v>5264.19</v>
      </c>
      <c r="AU571" s="35">
        <v>5770.9699999999939</v>
      </c>
      <c r="AV571" s="41">
        <f t="shared" si="30"/>
        <v>64367</v>
      </c>
      <c r="AW571" s="41">
        <f>+U571-AV571</f>
        <v>0</v>
      </c>
    </row>
    <row r="572" spans="1:49" x14ac:dyDescent="0.3">
      <c r="A572" s="42" t="s">
        <v>3</v>
      </c>
      <c r="B572" s="43"/>
      <c r="C572" s="44" t="s">
        <v>423</v>
      </c>
      <c r="D572" s="45" t="s">
        <v>287</v>
      </c>
      <c r="E572" s="44" t="s">
        <v>20</v>
      </c>
      <c r="F572" s="44" t="s">
        <v>640</v>
      </c>
      <c r="G572" s="44" t="s">
        <v>7148</v>
      </c>
      <c r="H572" s="45" t="s">
        <v>4</v>
      </c>
      <c r="I572" s="45" t="s">
        <v>269</v>
      </c>
      <c r="J572" s="45" t="s">
        <v>459</v>
      </c>
      <c r="K572" s="45" t="s">
        <v>459</v>
      </c>
      <c r="L572" s="44" t="s">
        <v>256</v>
      </c>
      <c r="M572" s="44" t="s">
        <v>644</v>
      </c>
      <c r="N572" s="46" t="s">
        <v>300</v>
      </c>
      <c r="O572" s="45" t="s">
        <v>256</v>
      </c>
      <c r="P572" s="45" t="s">
        <v>397</v>
      </c>
      <c r="Q572" s="45" t="s">
        <v>419</v>
      </c>
      <c r="R572" s="47" t="s">
        <v>529</v>
      </c>
      <c r="S572" s="38" t="s">
        <v>577</v>
      </c>
      <c r="T572" s="158">
        <v>2760</v>
      </c>
      <c r="U572" s="158">
        <v>2673</v>
      </c>
      <c r="V572" s="34"/>
      <c r="W572" s="34"/>
      <c r="X572" s="159">
        <v>2673</v>
      </c>
      <c r="Y572" s="160">
        <f>+IFERROR(X572/U572,0)</f>
        <v>1</v>
      </c>
      <c r="Z572" s="161">
        <f>+U572-X572</f>
        <v>0</v>
      </c>
      <c r="AA572" s="48"/>
      <c r="AB572" s="159">
        <v>2673</v>
      </c>
      <c r="AC572" s="161">
        <v>0</v>
      </c>
      <c r="AD572" s="159">
        <v>1559.25</v>
      </c>
      <c r="AE572" s="48"/>
      <c r="AF572" s="161">
        <v>1559.25</v>
      </c>
      <c r="AG572" s="162">
        <f>+IFERROR(AF572/U572,0)</f>
        <v>0.58333333333333337</v>
      </c>
      <c r="AH572" s="161">
        <f>+Tabla1[[#This Row],[PIM]]-Tabla1[[#This Row],[DEVENGADO2]]</f>
        <v>1113.75</v>
      </c>
      <c r="AI572" s="35">
        <v>222.75</v>
      </c>
      <c r="AJ572" s="35">
        <v>222.75</v>
      </c>
      <c r="AK572" s="35">
        <v>222.75</v>
      </c>
      <c r="AL572" s="35">
        <v>222.75</v>
      </c>
      <c r="AM572" s="35">
        <v>222.75</v>
      </c>
      <c r="AN572" s="35">
        <v>222.75</v>
      </c>
      <c r="AO572" s="35">
        <v>222.75</v>
      </c>
      <c r="AP572" s="35">
        <v>0</v>
      </c>
      <c r="AQ572" s="35">
        <v>230</v>
      </c>
      <c r="AR572" s="35">
        <v>230</v>
      </c>
      <c r="AS572" s="35">
        <v>230</v>
      </c>
      <c r="AT572" s="35">
        <v>230</v>
      </c>
      <c r="AU572" s="35">
        <v>193.75</v>
      </c>
      <c r="AV572" s="41">
        <f t="shared" si="30"/>
        <v>2673</v>
      </c>
      <c r="AW572" s="41">
        <f>+U572-AV572</f>
        <v>0</v>
      </c>
    </row>
    <row r="573" spans="1:49" x14ac:dyDescent="0.3">
      <c r="A573" s="42" t="s">
        <v>3</v>
      </c>
      <c r="B573" s="43"/>
      <c r="C573" s="44" t="s">
        <v>423</v>
      </c>
      <c r="D573" s="45" t="s">
        <v>287</v>
      </c>
      <c r="E573" s="44" t="s">
        <v>20</v>
      </c>
      <c r="F573" s="44" t="s">
        <v>640</v>
      </c>
      <c r="G573" s="44" t="s">
        <v>7148</v>
      </c>
      <c r="H573" s="45" t="s">
        <v>422</v>
      </c>
      <c r="I573" s="45" t="s">
        <v>579</v>
      </c>
      <c r="J573" s="45" t="s">
        <v>459</v>
      </c>
      <c r="K573" s="45" t="s">
        <v>459</v>
      </c>
      <c r="L573" s="44" t="s">
        <v>256</v>
      </c>
      <c r="M573" s="44" t="s">
        <v>644</v>
      </c>
      <c r="N573" s="46" t="s">
        <v>300</v>
      </c>
      <c r="O573" s="45" t="s">
        <v>256</v>
      </c>
      <c r="P573" s="45" t="s">
        <v>393</v>
      </c>
      <c r="Q573" s="45" t="s">
        <v>585</v>
      </c>
      <c r="R573" s="47" t="s">
        <v>200</v>
      </c>
      <c r="S573" s="38" t="s">
        <v>586</v>
      </c>
      <c r="T573" s="158">
        <v>0</v>
      </c>
      <c r="U573" s="158">
        <v>58600</v>
      </c>
      <c r="V573" s="34"/>
      <c r="W573" s="34"/>
      <c r="X573" s="159">
        <v>56800</v>
      </c>
      <c r="Y573" s="160">
        <f>+IFERROR(X573/U573,0)</f>
        <v>0.96928327645051193</v>
      </c>
      <c r="Z573" s="161">
        <f>+U573-X573</f>
        <v>1800</v>
      </c>
      <c r="AA573" s="48"/>
      <c r="AB573" s="159">
        <v>56800</v>
      </c>
      <c r="AC573" s="161">
        <v>1800</v>
      </c>
      <c r="AD573" s="159">
        <v>56800</v>
      </c>
      <c r="AE573" s="48"/>
      <c r="AF573" s="161">
        <v>47150</v>
      </c>
      <c r="AG573" s="162">
        <f>+IFERROR(AF573/U573,0)</f>
        <v>0.80460750853242324</v>
      </c>
      <c r="AH573" s="161">
        <f>+Tabla1[[#This Row],[PIM]]-Tabla1[[#This Row],[DEVENGADO2]]</f>
        <v>11450</v>
      </c>
      <c r="AI573" s="35">
        <v>0</v>
      </c>
      <c r="AJ573" s="35">
        <v>0</v>
      </c>
      <c r="AK573" s="35">
        <v>25600</v>
      </c>
      <c r="AL573" s="35">
        <v>11550</v>
      </c>
      <c r="AM573" s="35">
        <v>0</v>
      </c>
      <c r="AN573" s="35">
        <v>5000</v>
      </c>
      <c r="AO573" s="35">
        <v>5000</v>
      </c>
      <c r="AP573" s="35">
        <v>0</v>
      </c>
      <c r="AQ573" s="35">
        <v>0</v>
      </c>
      <c r="AR573" s="35">
        <v>400</v>
      </c>
      <c r="AS573" s="35">
        <v>0</v>
      </c>
      <c r="AT573" s="35">
        <v>6950</v>
      </c>
      <c r="AU573" s="35">
        <v>4100</v>
      </c>
      <c r="AV573" s="41">
        <f t="shared" si="30"/>
        <v>58600</v>
      </c>
      <c r="AW573" s="41">
        <f>+U573-AV573</f>
        <v>0</v>
      </c>
    </row>
    <row r="574" spans="1:49" x14ac:dyDescent="0.3">
      <c r="A574" s="42" t="s">
        <v>3</v>
      </c>
      <c r="B574" s="43"/>
      <c r="C574" s="44" t="s">
        <v>423</v>
      </c>
      <c r="D574" s="45" t="s">
        <v>287</v>
      </c>
      <c r="E574" s="44" t="s">
        <v>20</v>
      </c>
      <c r="F574" s="44" t="s">
        <v>640</v>
      </c>
      <c r="G574" s="44" t="s">
        <v>7149</v>
      </c>
      <c r="H574" s="45" t="s">
        <v>4</v>
      </c>
      <c r="I574" s="45" t="s">
        <v>269</v>
      </c>
      <c r="J574" s="45" t="s">
        <v>459</v>
      </c>
      <c r="K574" s="45" t="s">
        <v>459</v>
      </c>
      <c r="L574" s="44" t="s">
        <v>258</v>
      </c>
      <c r="M574" s="44" t="s">
        <v>645</v>
      </c>
      <c r="N574" s="46" t="s">
        <v>301</v>
      </c>
      <c r="O574" s="45" t="s">
        <v>258</v>
      </c>
      <c r="P574" s="45" t="s">
        <v>397</v>
      </c>
      <c r="Q574" s="45" t="s">
        <v>415</v>
      </c>
      <c r="R574" s="47" t="s">
        <v>526</v>
      </c>
      <c r="S574" s="38" t="s">
        <v>575</v>
      </c>
      <c r="T574" s="158">
        <v>600</v>
      </c>
      <c r="U574" s="158">
        <v>600</v>
      </c>
      <c r="V574" s="34"/>
      <c r="W574" s="34"/>
      <c r="X574" s="159">
        <v>600</v>
      </c>
      <c r="Y574" s="160">
        <f>+IFERROR(X574/U574,0)</f>
        <v>1</v>
      </c>
      <c r="Z574" s="161">
        <f>+U574-X574</f>
        <v>0</v>
      </c>
      <c r="AA574" s="48"/>
      <c r="AB574" s="159">
        <v>600</v>
      </c>
      <c r="AC574" s="161">
        <v>0</v>
      </c>
      <c r="AD574" s="159">
        <v>0</v>
      </c>
      <c r="AE574" s="48"/>
      <c r="AF574" s="161">
        <v>0</v>
      </c>
      <c r="AG574" s="162">
        <f>+IFERROR(AF574/U574,0)</f>
        <v>0</v>
      </c>
      <c r="AH574" s="161">
        <f>+Tabla1[[#This Row],[PIM]]-Tabla1[[#This Row],[DEVENGADO2]]</f>
        <v>600</v>
      </c>
      <c r="AI574" s="35">
        <v>0</v>
      </c>
      <c r="AJ574" s="35">
        <v>0</v>
      </c>
      <c r="AK574" s="35">
        <v>0</v>
      </c>
      <c r="AL574" s="35">
        <v>0</v>
      </c>
      <c r="AM574" s="35">
        <v>0</v>
      </c>
      <c r="AN574" s="35">
        <v>0</v>
      </c>
      <c r="AO574" s="35">
        <v>0</v>
      </c>
      <c r="AP574" s="35">
        <v>300</v>
      </c>
      <c r="AQ574" s="35">
        <v>0</v>
      </c>
      <c r="AR574" s="35">
        <v>0</v>
      </c>
      <c r="AS574" s="35">
        <v>0</v>
      </c>
      <c r="AT574" s="35">
        <v>0</v>
      </c>
      <c r="AU574" s="35">
        <v>300</v>
      </c>
      <c r="AV574" s="41">
        <f t="shared" si="30"/>
        <v>600</v>
      </c>
      <c r="AW574" s="41">
        <f>+U574-AV574</f>
        <v>0</v>
      </c>
    </row>
    <row r="575" spans="1:49" x14ac:dyDescent="0.3">
      <c r="A575" s="42" t="s">
        <v>3</v>
      </c>
      <c r="B575" s="43"/>
      <c r="C575" s="44" t="s">
        <v>423</v>
      </c>
      <c r="D575" s="45" t="s">
        <v>287</v>
      </c>
      <c r="E575" s="44" t="s">
        <v>20</v>
      </c>
      <c r="F575" s="44" t="s">
        <v>640</v>
      </c>
      <c r="G575" s="44" t="s">
        <v>7149</v>
      </c>
      <c r="H575" s="45" t="s">
        <v>4</v>
      </c>
      <c r="I575" s="45" t="s">
        <v>269</v>
      </c>
      <c r="J575" s="45" t="s">
        <v>459</v>
      </c>
      <c r="K575" s="45" t="s">
        <v>459</v>
      </c>
      <c r="L575" s="44" t="s">
        <v>258</v>
      </c>
      <c r="M575" s="44" t="s">
        <v>645</v>
      </c>
      <c r="N575" s="46" t="s">
        <v>301</v>
      </c>
      <c r="O575" s="45" t="s">
        <v>258</v>
      </c>
      <c r="P575" s="45" t="s">
        <v>397</v>
      </c>
      <c r="Q575" s="45" t="s">
        <v>612</v>
      </c>
      <c r="R575" s="47" t="s">
        <v>534</v>
      </c>
      <c r="S575" s="38" t="s">
        <v>613</v>
      </c>
      <c r="T575" s="158">
        <v>0</v>
      </c>
      <c r="U575" s="158">
        <v>0</v>
      </c>
      <c r="V575" s="34"/>
      <c r="W575" s="34"/>
      <c r="X575" s="159">
        <v>0</v>
      </c>
      <c r="Y575" s="160">
        <f>+IFERROR(X575/U575,0)</f>
        <v>0</v>
      </c>
      <c r="Z575" s="161">
        <f>+U575-X575</f>
        <v>0</v>
      </c>
      <c r="AA575" s="48"/>
      <c r="AB575" s="159">
        <v>0</v>
      </c>
      <c r="AC575" s="161">
        <v>0</v>
      </c>
      <c r="AD575" s="159">
        <v>0</v>
      </c>
      <c r="AE575" s="48"/>
      <c r="AF575" s="161">
        <v>0</v>
      </c>
      <c r="AG575" s="162">
        <f>+IFERROR(AF575/U575,0)</f>
        <v>0</v>
      </c>
      <c r="AH575" s="161">
        <f>+Tabla1[[#This Row],[PIM]]-Tabla1[[#This Row],[DEVENGADO2]]</f>
        <v>0</v>
      </c>
      <c r="AI575" s="35">
        <v>0</v>
      </c>
      <c r="AJ575" s="35">
        <v>0</v>
      </c>
      <c r="AK575" s="35">
        <v>0</v>
      </c>
      <c r="AL575" s="35">
        <v>0</v>
      </c>
      <c r="AM575" s="35">
        <v>0</v>
      </c>
      <c r="AN575" s="35">
        <v>0</v>
      </c>
      <c r="AO575" s="35">
        <v>0</v>
      </c>
      <c r="AP575" s="35">
        <v>0</v>
      </c>
      <c r="AQ575" s="35">
        <v>0</v>
      </c>
      <c r="AR575" s="35">
        <v>0</v>
      </c>
      <c r="AS575" s="35">
        <v>0</v>
      </c>
      <c r="AT575" s="35">
        <v>0</v>
      </c>
      <c r="AU575" s="35">
        <v>0</v>
      </c>
      <c r="AV575" s="41">
        <f t="shared" ref="AV575:AV606" si="31">+SUM(AI575:AU575)</f>
        <v>0</v>
      </c>
      <c r="AW575" s="41">
        <f>+U575-AV575</f>
        <v>0</v>
      </c>
    </row>
    <row r="576" spans="1:49" x14ac:dyDescent="0.3">
      <c r="A576" s="42" t="s">
        <v>3</v>
      </c>
      <c r="B576" s="43"/>
      <c r="C576" s="44" t="s">
        <v>423</v>
      </c>
      <c r="D576" s="45" t="s">
        <v>287</v>
      </c>
      <c r="E576" s="44" t="s">
        <v>20</v>
      </c>
      <c r="F576" s="44" t="s">
        <v>640</v>
      </c>
      <c r="G576" s="44" t="s">
        <v>7149</v>
      </c>
      <c r="H576" s="45" t="s">
        <v>4</v>
      </c>
      <c r="I576" s="45" t="s">
        <v>269</v>
      </c>
      <c r="J576" s="45" t="s">
        <v>459</v>
      </c>
      <c r="K576" s="45" t="s">
        <v>459</v>
      </c>
      <c r="L576" s="44" t="s">
        <v>258</v>
      </c>
      <c r="M576" s="44" t="s">
        <v>645</v>
      </c>
      <c r="N576" s="46" t="s">
        <v>301</v>
      </c>
      <c r="O576" s="45" t="s">
        <v>258</v>
      </c>
      <c r="P576" s="45" t="s">
        <v>397</v>
      </c>
      <c r="Q576" s="45" t="s">
        <v>416</v>
      </c>
      <c r="R576" s="47" t="s">
        <v>528</v>
      </c>
      <c r="S576" s="38" t="s">
        <v>576</v>
      </c>
      <c r="T576" s="158">
        <v>63170</v>
      </c>
      <c r="U576" s="158">
        <v>64338</v>
      </c>
      <c r="V576" s="34"/>
      <c r="W576" s="34"/>
      <c r="X576" s="159">
        <v>64338</v>
      </c>
      <c r="Y576" s="160">
        <f>+IFERROR(X576/U576,0)</f>
        <v>1</v>
      </c>
      <c r="Z576" s="161">
        <f>+U576-X576</f>
        <v>0</v>
      </c>
      <c r="AA576" s="48"/>
      <c r="AB576" s="159">
        <v>64338</v>
      </c>
      <c r="AC576" s="161">
        <v>0</v>
      </c>
      <c r="AD576" s="159">
        <v>37501.369999999995</v>
      </c>
      <c r="AE576" s="48"/>
      <c r="AF576" s="161">
        <v>37501.369999999995</v>
      </c>
      <c r="AG576" s="162">
        <f>+IFERROR(AF576/U576,0)</f>
        <v>0.58288056824893519</v>
      </c>
      <c r="AH576" s="161">
        <f>+Tabla1[[#This Row],[PIM]]-Tabla1[[#This Row],[DEVENGADO2]]</f>
        <v>26836.630000000005</v>
      </c>
      <c r="AI576" s="35">
        <v>5339.7</v>
      </c>
      <c r="AJ576" s="35">
        <v>5364.19</v>
      </c>
      <c r="AK576" s="35">
        <v>5355.62</v>
      </c>
      <c r="AL576" s="35">
        <v>5359.35</v>
      </c>
      <c r="AM576" s="35">
        <v>5364.19</v>
      </c>
      <c r="AN576" s="35">
        <v>5364.19</v>
      </c>
      <c r="AO576" s="35">
        <v>5354.13</v>
      </c>
      <c r="AP576" s="35">
        <v>0</v>
      </c>
      <c r="AQ576" s="35">
        <v>5264.19</v>
      </c>
      <c r="AR576" s="35">
        <v>5264.19</v>
      </c>
      <c r="AS576" s="35">
        <v>5264.19</v>
      </c>
      <c r="AT576" s="35">
        <v>5264.19</v>
      </c>
      <c r="AU576" s="35">
        <v>5779.8699999999953</v>
      </c>
      <c r="AV576" s="41">
        <f t="shared" si="31"/>
        <v>64338</v>
      </c>
      <c r="AW576" s="41">
        <f>+U576-AV576</f>
        <v>0</v>
      </c>
    </row>
    <row r="577" spans="1:49" x14ac:dyDescent="0.3">
      <c r="A577" s="42" t="s">
        <v>3</v>
      </c>
      <c r="B577" s="43"/>
      <c r="C577" s="44" t="s">
        <v>423</v>
      </c>
      <c r="D577" s="45" t="s">
        <v>287</v>
      </c>
      <c r="E577" s="44" t="s">
        <v>20</v>
      </c>
      <c r="F577" s="44" t="s">
        <v>640</v>
      </c>
      <c r="G577" s="44" t="s">
        <v>7149</v>
      </c>
      <c r="H577" s="45" t="s">
        <v>4</v>
      </c>
      <c r="I577" s="45" t="s">
        <v>269</v>
      </c>
      <c r="J577" s="45" t="s">
        <v>459</v>
      </c>
      <c r="K577" s="45" t="s">
        <v>459</v>
      </c>
      <c r="L577" s="44" t="s">
        <v>258</v>
      </c>
      <c r="M577" s="44" t="s">
        <v>645</v>
      </c>
      <c r="N577" s="46" t="s">
        <v>301</v>
      </c>
      <c r="O577" s="45" t="s">
        <v>258</v>
      </c>
      <c r="P577" s="45" t="s">
        <v>397</v>
      </c>
      <c r="Q577" s="45" t="s">
        <v>419</v>
      </c>
      <c r="R577" s="47" t="s">
        <v>529</v>
      </c>
      <c r="S577" s="38" t="s">
        <v>577</v>
      </c>
      <c r="T577" s="158">
        <v>2760</v>
      </c>
      <c r="U577" s="158">
        <v>2673</v>
      </c>
      <c r="V577" s="34"/>
      <c r="W577" s="34"/>
      <c r="X577" s="159">
        <v>2673</v>
      </c>
      <c r="Y577" s="160">
        <f>+IFERROR(X577/U577,0)</f>
        <v>1</v>
      </c>
      <c r="Z577" s="161">
        <f>+U577-X577</f>
        <v>0</v>
      </c>
      <c r="AA577" s="48"/>
      <c r="AB577" s="159">
        <v>2673</v>
      </c>
      <c r="AC577" s="161">
        <v>0</v>
      </c>
      <c r="AD577" s="159">
        <v>1559.25</v>
      </c>
      <c r="AE577" s="48"/>
      <c r="AF577" s="161">
        <v>1559.25</v>
      </c>
      <c r="AG577" s="162">
        <f>+IFERROR(AF577/U577,0)</f>
        <v>0.58333333333333337</v>
      </c>
      <c r="AH577" s="161">
        <f>+Tabla1[[#This Row],[PIM]]-Tabla1[[#This Row],[DEVENGADO2]]</f>
        <v>1113.75</v>
      </c>
      <c r="AI577" s="35">
        <v>222.75</v>
      </c>
      <c r="AJ577" s="35">
        <v>222.75</v>
      </c>
      <c r="AK577" s="35">
        <v>222.75</v>
      </c>
      <c r="AL577" s="35">
        <v>222.75</v>
      </c>
      <c r="AM577" s="35">
        <v>222.75</v>
      </c>
      <c r="AN577" s="35">
        <v>222.75</v>
      </c>
      <c r="AO577" s="35">
        <v>222.75</v>
      </c>
      <c r="AP577" s="35">
        <v>0</v>
      </c>
      <c r="AQ577" s="35">
        <v>230</v>
      </c>
      <c r="AR577" s="35">
        <v>230</v>
      </c>
      <c r="AS577" s="35">
        <v>230</v>
      </c>
      <c r="AT577" s="35">
        <v>230</v>
      </c>
      <c r="AU577" s="35">
        <v>193.75</v>
      </c>
      <c r="AV577" s="41">
        <f t="shared" si="31"/>
        <v>2673</v>
      </c>
      <c r="AW577" s="41">
        <f>+U577-AV577</f>
        <v>0</v>
      </c>
    </row>
    <row r="578" spans="1:49" x14ac:dyDescent="0.3">
      <c r="A578" s="42" t="s">
        <v>3</v>
      </c>
      <c r="B578" s="43"/>
      <c r="C578" s="44" t="s">
        <v>423</v>
      </c>
      <c r="D578" s="45" t="s">
        <v>287</v>
      </c>
      <c r="E578" s="44" t="s">
        <v>20</v>
      </c>
      <c r="F578" s="44" t="s">
        <v>640</v>
      </c>
      <c r="G578" s="44" t="s">
        <v>7149</v>
      </c>
      <c r="H578" s="45" t="s">
        <v>422</v>
      </c>
      <c r="I578" s="45" t="s">
        <v>579</v>
      </c>
      <c r="J578" s="45" t="s">
        <v>459</v>
      </c>
      <c r="K578" s="45" t="s">
        <v>459</v>
      </c>
      <c r="L578" s="44" t="s">
        <v>258</v>
      </c>
      <c r="M578" s="44" t="s">
        <v>645</v>
      </c>
      <c r="N578" s="46" t="s">
        <v>301</v>
      </c>
      <c r="O578" s="45" t="s">
        <v>258</v>
      </c>
      <c r="P578" s="45" t="s">
        <v>393</v>
      </c>
      <c r="Q578" s="45" t="s">
        <v>585</v>
      </c>
      <c r="R578" s="47" t="s">
        <v>200</v>
      </c>
      <c r="S578" s="38" t="s">
        <v>586</v>
      </c>
      <c r="T578" s="158">
        <v>0</v>
      </c>
      <c r="U578" s="158">
        <v>69173</v>
      </c>
      <c r="V578" s="34"/>
      <c r="W578" s="34"/>
      <c r="X578" s="159">
        <v>64423</v>
      </c>
      <c r="Y578" s="160">
        <f>+IFERROR(X578/U578,0)</f>
        <v>0.93133158891474999</v>
      </c>
      <c r="Z578" s="161">
        <f>+U578-X578</f>
        <v>4750</v>
      </c>
      <c r="AA578" s="48"/>
      <c r="AB578" s="159">
        <v>64423</v>
      </c>
      <c r="AC578" s="161">
        <v>4750</v>
      </c>
      <c r="AD578" s="159">
        <v>64423</v>
      </c>
      <c r="AE578" s="48"/>
      <c r="AF578" s="161">
        <v>42341</v>
      </c>
      <c r="AG578" s="162">
        <f>+IFERROR(AF578/U578,0)</f>
        <v>0.61210298816012032</v>
      </c>
      <c r="AH578" s="161">
        <f>+Tabla1[[#This Row],[PIM]]-Tabla1[[#This Row],[DEVENGADO2]]</f>
        <v>26832</v>
      </c>
      <c r="AI578" s="35">
        <v>0</v>
      </c>
      <c r="AJ578" s="35">
        <v>0</v>
      </c>
      <c r="AK578" s="35">
        <v>12663</v>
      </c>
      <c r="AL578" s="35">
        <v>24398</v>
      </c>
      <c r="AM578" s="35">
        <v>5280</v>
      </c>
      <c r="AN578" s="35">
        <v>0</v>
      </c>
      <c r="AO578" s="35">
        <v>0</v>
      </c>
      <c r="AP578" s="35">
        <v>0</v>
      </c>
      <c r="AQ578" s="35">
        <v>26832</v>
      </c>
      <c r="AR578" s="35">
        <v>0</v>
      </c>
      <c r="AS578" s="35">
        <v>0</v>
      </c>
      <c r="AT578" s="35">
        <v>0</v>
      </c>
      <c r="AU578" s="35">
        <v>0</v>
      </c>
      <c r="AV578" s="41">
        <f t="shared" si="31"/>
        <v>69173</v>
      </c>
      <c r="AW578" s="41">
        <f>+U578-AV578</f>
        <v>0</v>
      </c>
    </row>
    <row r="579" spans="1:49" x14ac:dyDescent="0.3">
      <c r="A579" s="42" t="s">
        <v>3</v>
      </c>
      <c r="B579" s="43"/>
      <c r="C579" s="44" t="s">
        <v>423</v>
      </c>
      <c r="D579" s="45" t="s">
        <v>287</v>
      </c>
      <c r="E579" s="44" t="s">
        <v>20</v>
      </c>
      <c r="F579" s="44" t="s">
        <v>640</v>
      </c>
      <c r="G579" s="44" t="s">
        <v>7150</v>
      </c>
      <c r="H579" s="45" t="s">
        <v>4</v>
      </c>
      <c r="I579" s="45" t="s">
        <v>269</v>
      </c>
      <c r="J579" s="45" t="s">
        <v>459</v>
      </c>
      <c r="K579" s="45" t="s">
        <v>459</v>
      </c>
      <c r="L579" s="44" t="s">
        <v>646</v>
      </c>
      <c r="M579" s="44" t="s">
        <v>647</v>
      </c>
      <c r="N579" s="46" t="s">
        <v>302</v>
      </c>
      <c r="O579" s="45" t="s">
        <v>646</v>
      </c>
      <c r="P579" s="45" t="s">
        <v>397</v>
      </c>
      <c r="Q579" s="45" t="s">
        <v>415</v>
      </c>
      <c r="R579" s="47" t="s">
        <v>526</v>
      </c>
      <c r="S579" s="38" t="s">
        <v>575</v>
      </c>
      <c r="T579" s="158">
        <v>600</v>
      </c>
      <c r="U579" s="158">
        <v>600</v>
      </c>
      <c r="V579" s="34"/>
      <c r="W579" s="34"/>
      <c r="X579" s="159">
        <v>600</v>
      </c>
      <c r="Y579" s="160">
        <f>+IFERROR(X579/U579,0)</f>
        <v>1</v>
      </c>
      <c r="Z579" s="161">
        <f>+U579-X579</f>
        <v>0</v>
      </c>
      <c r="AA579" s="48"/>
      <c r="AB579" s="159">
        <v>600</v>
      </c>
      <c r="AC579" s="161">
        <v>0</v>
      </c>
      <c r="AD579" s="159">
        <v>0</v>
      </c>
      <c r="AE579" s="48"/>
      <c r="AF579" s="161">
        <v>0</v>
      </c>
      <c r="AG579" s="162">
        <f>+IFERROR(AF579/U579,0)</f>
        <v>0</v>
      </c>
      <c r="AH579" s="161">
        <f>+Tabla1[[#This Row],[PIM]]-Tabla1[[#This Row],[DEVENGADO2]]</f>
        <v>600</v>
      </c>
      <c r="AI579" s="35">
        <v>0</v>
      </c>
      <c r="AJ579" s="35">
        <v>0</v>
      </c>
      <c r="AK579" s="35">
        <v>0</v>
      </c>
      <c r="AL579" s="35">
        <v>0</v>
      </c>
      <c r="AM579" s="35">
        <v>0</v>
      </c>
      <c r="AN579" s="35">
        <v>0</v>
      </c>
      <c r="AO579" s="35">
        <v>0</v>
      </c>
      <c r="AP579" s="35">
        <v>300</v>
      </c>
      <c r="AQ579" s="35">
        <v>0</v>
      </c>
      <c r="AR579" s="35">
        <v>0</v>
      </c>
      <c r="AS579" s="35">
        <v>0</v>
      </c>
      <c r="AT579" s="35">
        <v>0</v>
      </c>
      <c r="AU579" s="35">
        <v>300</v>
      </c>
      <c r="AV579" s="41">
        <f t="shared" si="31"/>
        <v>600</v>
      </c>
      <c r="AW579" s="41">
        <f>+U579-AV579</f>
        <v>0</v>
      </c>
    </row>
    <row r="580" spans="1:49" x14ac:dyDescent="0.3">
      <c r="A580" s="42" t="s">
        <v>3</v>
      </c>
      <c r="B580" s="43"/>
      <c r="C580" s="44" t="s">
        <v>423</v>
      </c>
      <c r="D580" s="45" t="s">
        <v>287</v>
      </c>
      <c r="E580" s="44" t="s">
        <v>20</v>
      </c>
      <c r="F580" s="44" t="s">
        <v>640</v>
      </c>
      <c r="G580" s="44" t="s">
        <v>7150</v>
      </c>
      <c r="H580" s="45" t="s">
        <v>4</v>
      </c>
      <c r="I580" s="45" t="s">
        <v>269</v>
      </c>
      <c r="J580" s="45" t="s">
        <v>459</v>
      </c>
      <c r="K580" s="45" t="s">
        <v>459</v>
      </c>
      <c r="L580" s="44" t="s">
        <v>646</v>
      </c>
      <c r="M580" s="44" t="s">
        <v>647</v>
      </c>
      <c r="N580" s="46" t="s">
        <v>302</v>
      </c>
      <c r="O580" s="45" t="s">
        <v>646</v>
      </c>
      <c r="P580" s="45" t="s">
        <v>397</v>
      </c>
      <c r="Q580" s="45" t="s">
        <v>416</v>
      </c>
      <c r="R580" s="47" t="s">
        <v>528</v>
      </c>
      <c r="S580" s="38" t="s">
        <v>576</v>
      </c>
      <c r="T580" s="158">
        <v>0</v>
      </c>
      <c r="U580" s="158">
        <v>64192</v>
      </c>
      <c r="V580" s="34"/>
      <c r="W580" s="34"/>
      <c r="X580" s="159">
        <v>64192</v>
      </c>
      <c r="Y580" s="160">
        <f>+IFERROR(X580/U580,0)</f>
        <v>1</v>
      </c>
      <c r="Z580" s="161">
        <f>+U580-X580</f>
        <v>0</v>
      </c>
      <c r="AA580" s="48"/>
      <c r="AB580" s="159">
        <v>64192</v>
      </c>
      <c r="AC580" s="161">
        <v>0</v>
      </c>
      <c r="AD580" s="159">
        <v>37369.769999999997</v>
      </c>
      <c r="AE580" s="48"/>
      <c r="AF580" s="161">
        <v>37369.769999999997</v>
      </c>
      <c r="AG580" s="162">
        <f>+IFERROR(AF580/U580,0)</f>
        <v>0.58215618768693911</v>
      </c>
      <c r="AH580" s="161">
        <f>+Tabla1[[#This Row],[PIM]]-Tabla1[[#This Row],[DEVENGADO2]]</f>
        <v>26822.230000000003</v>
      </c>
      <c r="AI580" s="35">
        <v>5364.19</v>
      </c>
      <c r="AJ580" s="35">
        <v>5364.19</v>
      </c>
      <c r="AK580" s="35">
        <v>5185.38</v>
      </c>
      <c r="AL580" s="35">
        <v>5364.19</v>
      </c>
      <c r="AM580" s="35">
        <v>5363.44</v>
      </c>
      <c r="AN580" s="35">
        <v>5364.19</v>
      </c>
      <c r="AO580" s="35">
        <v>5364.19</v>
      </c>
      <c r="AP580" s="35">
        <v>0</v>
      </c>
      <c r="AQ580" s="35">
        <v>5364.19</v>
      </c>
      <c r="AR580" s="35">
        <v>5364.19</v>
      </c>
      <c r="AS580" s="35">
        <v>5364.19</v>
      </c>
      <c r="AT580" s="35">
        <v>5364.9099999999962</v>
      </c>
      <c r="AU580" s="35">
        <v>5364.75</v>
      </c>
      <c r="AV580" s="41">
        <f t="shared" si="31"/>
        <v>64192</v>
      </c>
      <c r="AW580" s="41">
        <f>+U580-AV580</f>
        <v>0</v>
      </c>
    </row>
    <row r="581" spans="1:49" x14ac:dyDescent="0.3">
      <c r="A581" s="42" t="s">
        <v>3</v>
      </c>
      <c r="B581" s="43"/>
      <c r="C581" s="44" t="s">
        <v>423</v>
      </c>
      <c r="D581" s="45" t="s">
        <v>287</v>
      </c>
      <c r="E581" s="44" t="s">
        <v>20</v>
      </c>
      <c r="F581" s="44" t="s">
        <v>640</v>
      </c>
      <c r="G581" s="44" t="s">
        <v>7150</v>
      </c>
      <c r="H581" s="45" t="s">
        <v>4</v>
      </c>
      <c r="I581" s="45" t="s">
        <v>269</v>
      </c>
      <c r="J581" s="45" t="s">
        <v>459</v>
      </c>
      <c r="K581" s="45" t="s">
        <v>459</v>
      </c>
      <c r="L581" s="44" t="s">
        <v>646</v>
      </c>
      <c r="M581" s="44" t="s">
        <v>647</v>
      </c>
      <c r="N581" s="46" t="s">
        <v>302</v>
      </c>
      <c r="O581" s="45" t="s">
        <v>646</v>
      </c>
      <c r="P581" s="45" t="s">
        <v>397</v>
      </c>
      <c r="Q581" s="45" t="s">
        <v>417</v>
      </c>
      <c r="R581" s="47" t="s">
        <v>530</v>
      </c>
      <c r="S581" s="38" t="s">
        <v>587</v>
      </c>
      <c r="T581" s="158">
        <v>63170</v>
      </c>
      <c r="U581" s="158">
        <v>0</v>
      </c>
      <c r="V581" s="34"/>
      <c r="W581" s="34"/>
      <c r="X581" s="159">
        <v>0</v>
      </c>
      <c r="Y581" s="160">
        <f>+IFERROR(X581/U581,0)</f>
        <v>0</v>
      </c>
      <c r="Z581" s="161">
        <f>+U581-X581</f>
        <v>0</v>
      </c>
      <c r="AA581" s="48"/>
      <c r="AB581" s="159">
        <v>0</v>
      </c>
      <c r="AC581" s="161">
        <v>0</v>
      </c>
      <c r="AD581" s="159">
        <v>0</v>
      </c>
      <c r="AE581" s="48"/>
      <c r="AF581" s="161">
        <v>0</v>
      </c>
      <c r="AG581" s="162">
        <f>+IFERROR(AF581/U581,0)</f>
        <v>0</v>
      </c>
      <c r="AH581" s="161">
        <f>+Tabla1[[#This Row],[PIM]]-Tabla1[[#This Row],[DEVENGADO2]]</f>
        <v>0</v>
      </c>
      <c r="AI581" s="35">
        <v>0</v>
      </c>
      <c r="AJ581" s="35">
        <v>0</v>
      </c>
      <c r="AK581" s="35">
        <v>0</v>
      </c>
      <c r="AL581" s="35">
        <v>0</v>
      </c>
      <c r="AM581" s="35">
        <v>0</v>
      </c>
      <c r="AN581" s="35">
        <v>0</v>
      </c>
      <c r="AO581" s="35">
        <v>0</v>
      </c>
      <c r="AP581" s="35">
        <v>0</v>
      </c>
      <c r="AQ581" s="35">
        <v>0</v>
      </c>
      <c r="AR581" s="35">
        <v>0</v>
      </c>
      <c r="AS581" s="35">
        <v>0</v>
      </c>
      <c r="AT581" s="35">
        <v>0</v>
      </c>
      <c r="AU581" s="35">
        <v>0</v>
      </c>
      <c r="AV581" s="41">
        <f t="shared" si="31"/>
        <v>0</v>
      </c>
      <c r="AW581" s="41">
        <f>+U581-AV581</f>
        <v>0</v>
      </c>
    </row>
    <row r="582" spans="1:49" x14ac:dyDescent="0.3">
      <c r="A582" s="42" t="s">
        <v>3</v>
      </c>
      <c r="B582" s="43"/>
      <c r="C582" s="44" t="s">
        <v>423</v>
      </c>
      <c r="D582" s="45" t="s">
        <v>287</v>
      </c>
      <c r="E582" s="44" t="s">
        <v>20</v>
      </c>
      <c r="F582" s="44" t="s">
        <v>640</v>
      </c>
      <c r="G582" s="44" t="s">
        <v>7150</v>
      </c>
      <c r="H582" s="45" t="s">
        <v>4</v>
      </c>
      <c r="I582" s="45" t="s">
        <v>269</v>
      </c>
      <c r="J582" s="45" t="s">
        <v>459</v>
      </c>
      <c r="K582" s="45" t="s">
        <v>459</v>
      </c>
      <c r="L582" s="44" t="s">
        <v>646</v>
      </c>
      <c r="M582" s="44" t="s">
        <v>647</v>
      </c>
      <c r="N582" s="46" t="s">
        <v>302</v>
      </c>
      <c r="O582" s="45" t="s">
        <v>646</v>
      </c>
      <c r="P582" s="45" t="s">
        <v>397</v>
      </c>
      <c r="Q582" s="45" t="s">
        <v>419</v>
      </c>
      <c r="R582" s="47" t="s">
        <v>529</v>
      </c>
      <c r="S582" s="38" t="s">
        <v>577</v>
      </c>
      <c r="T582" s="158">
        <v>2760</v>
      </c>
      <c r="U582" s="158">
        <v>2673</v>
      </c>
      <c r="V582" s="34"/>
      <c r="W582" s="34"/>
      <c r="X582" s="159">
        <v>2673</v>
      </c>
      <c r="Y582" s="160">
        <f>+IFERROR(X582/U582,0)</f>
        <v>1</v>
      </c>
      <c r="Z582" s="161">
        <f>+U582-X582</f>
        <v>0</v>
      </c>
      <c r="AA582" s="48"/>
      <c r="AB582" s="159">
        <v>2673</v>
      </c>
      <c r="AC582" s="161">
        <v>0</v>
      </c>
      <c r="AD582" s="159">
        <v>1559.25</v>
      </c>
      <c r="AE582" s="48"/>
      <c r="AF582" s="161">
        <v>1559.25</v>
      </c>
      <c r="AG582" s="162">
        <f>+IFERROR(AF582/U582,0)</f>
        <v>0.58333333333333337</v>
      </c>
      <c r="AH582" s="161">
        <f>+Tabla1[[#This Row],[PIM]]-Tabla1[[#This Row],[DEVENGADO2]]</f>
        <v>1113.75</v>
      </c>
      <c r="AI582" s="35">
        <v>222.75</v>
      </c>
      <c r="AJ582" s="35">
        <v>222.75</v>
      </c>
      <c r="AK582" s="35">
        <v>222.75</v>
      </c>
      <c r="AL582" s="35">
        <v>222.75</v>
      </c>
      <c r="AM582" s="35">
        <v>222.75</v>
      </c>
      <c r="AN582" s="35">
        <v>222.75</v>
      </c>
      <c r="AO582" s="35">
        <v>222.75</v>
      </c>
      <c r="AP582" s="35">
        <v>0</v>
      </c>
      <c r="AQ582" s="35">
        <v>230</v>
      </c>
      <c r="AR582" s="35">
        <v>230</v>
      </c>
      <c r="AS582" s="35">
        <v>230</v>
      </c>
      <c r="AT582" s="35">
        <v>230</v>
      </c>
      <c r="AU582" s="35">
        <v>193.75</v>
      </c>
      <c r="AV582" s="41">
        <f t="shared" si="31"/>
        <v>2673</v>
      </c>
      <c r="AW582" s="41">
        <f>+U582-AV582</f>
        <v>0</v>
      </c>
    </row>
    <row r="583" spans="1:49" x14ac:dyDescent="0.3">
      <c r="A583" s="42" t="s">
        <v>3</v>
      </c>
      <c r="B583" s="43"/>
      <c r="C583" s="44" t="s">
        <v>423</v>
      </c>
      <c r="D583" s="45" t="s">
        <v>287</v>
      </c>
      <c r="E583" s="44" t="s">
        <v>20</v>
      </c>
      <c r="F583" s="44" t="s">
        <v>640</v>
      </c>
      <c r="G583" s="44" t="s">
        <v>7150</v>
      </c>
      <c r="H583" s="45" t="s">
        <v>422</v>
      </c>
      <c r="I583" s="45" t="s">
        <v>579</v>
      </c>
      <c r="J583" s="45" t="s">
        <v>459</v>
      </c>
      <c r="K583" s="45" t="s">
        <v>459</v>
      </c>
      <c r="L583" s="44" t="s">
        <v>646</v>
      </c>
      <c r="M583" s="44" t="s">
        <v>647</v>
      </c>
      <c r="N583" s="46" t="s">
        <v>302</v>
      </c>
      <c r="O583" s="45" t="s">
        <v>646</v>
      </c>
      <c r="P583" s="45" t="s">
        <v>393</v>
      </c>
      <c r="Q583" s="45" t="s">
        <v>585</v>
      </c>
      <c r="R583" s="47" t="s">
        <v>200</v>
      </c>
      <c r="S583" s="38" t="s">
        <v>586</v>
      </c>
      <c r="T583" s="158">
        <v>0</v>
      </c>
      <c r="U583" s="158">
        <v>64500</v>
      </c>
      <c r="V583" s="34"/>
      <c r="W583" s="34"/>
      <c r="X583" s="159">
        <v>62925</v>
      </c>
      <c r="Y583" s="160">
        <f>+IFERROR(X583/U583,0)</f>
        <v>0.97558139534883725</v>
      </c>
      <c r="Z583" s="161">
        <f>+U583-X583</f>
        <v>1575</v>
      </c>
      <c r="AA583" s="48"/>
      <c r="AB583" s="159">
        <v>62925</v>
      </c>
      <c r="AC583" s="161">
        <v>1575</v>
      </c>
      <c r="AD583" s="159">
        <v>62925</v>
      </c>
      <c r="AE583" s="48"/>
      <c r="AF583" s="161">
        <v>48385</v>
      </c>
      <c r="AG583" s="162">
        <f>+IFERROR(AF583/U583,0)</f>
        <v>0.75015503875968992</v>
      </c>
      <c r="AH583" s="161">
        <f>+Tabla1[[#This Row],[PIM]]-Tabla1[[#This Row],[DEVENGADO2]]</f>
        <v>16115</v>
      </c>
      <c r="AI583" s="35">
        <v>0</v>
      </c>
      <c r="AJ583" s="35">
        <v>0</v>
      </c>
      <c r="AK583" s="35">
        <v>8250</v>
      </c>
      <c r="AL583" s="35">
        <v>40135</v>
      </c>
      <c r="AM583" s="35">
        <v>0</v>
      </c>
      <c r="AN583" s="35">
        <v>0</v>
      </c>
      <c r="AO583" s="35">
        <v>0</v>
      </c>
      <c r="AP583" s="35">
        <v>0</v>
      </c>
      <c r="AQ583" s="35">
        <v>0</v>
      </c>
      <c r="AR583" s="35">
        <v>16115</v>
      </c>
      <c r="AS583" s="35">
        <v>0</v>
      </c>
      <c r="AT583" s="35">
        <v>0</v>
      </c>
      <c r="AU583" s="35">
        <v>0</v>
      </c>
      <c r="AV583" s="41">
        <f t="shared" si="31"/>
        <v>64500</v>
      </c>
      <c r="AW583" s="41">
        <f>+U583-AV583</f>
        <v>0</v>
      </c>
    </row>
    <row r="584" spans="1:49" x14ac:dyDescent="0.3">
      <c r="A584" s="42" t="s">
        <v>3</v>
      </c>
      <c r="B584" s="43"/>
      <c r="C584" s="44" t="s">
        <v>423</v>
      </c>
      <c r="D584" s="45" t="s">
        <v>287</v>
      </c>
      <c r="E584" s="44" t="s">
        <v>20</v>
      </c>
      <c r="F584" s="44" t="s">
        <v>640</v>
      </c>
      <c r="G584" s="44" t="s">
        <v>7151</v>
      </c>
      <c r="H584" s="45" t="s">
        <v>650</v>
      </c>
      <c r="I584" s="45" t="s">
        <v>269</v>
      </c>
      <c r="J584" s="45" t="s">
        <v>459</v>
      </c>
      <c r="K584" s="45" t="s">
        <v>459</v>
      </c>
      <c r="L584" s="44" t="s">
        <v>451</v>
      </c>
      <c r="M584" s="44" t="s">
        <v>648</v>
      </c>
      <c r="N584" s="46" t="s">
        <v>303</v>
      </c>
      <c r="O584" s="45" t="s">
        <v>451</v>
      </c>
      <c r="P584" s="45" t="s">
        <v>397</v>
      </c>
      <c r="Q584" s="45" t="s">
        <v>31</v>
      </c>
      <c r="R584" s="47" t="s">
        <v>30</v>
      </c>
      <c r="S584" s="38" t="s">
        <v>32</v>
      </c>
      <c r="T584" s="158">
        <v>0</v>
      </c>
      <c r="U584" s="158">
        <v>52274</v>
      </c>
      <c r="V584" s="34"/>
      <c r="W584" s="34"/>
      <c r="X584" s="159">
        <v>52274</v>
      </c>
      <c r="Y584" s="160">
        <f>+IFERROR(X584/U584,0)</f>
        <v>1</v>
      </c>
      <c r="Z584" s="161">
        <f>+U584-X584</f>
        <v>0</v>
      </c>
      <c r="AA584" s="48"/>
      <c r="AB584" s="159">
        <v>52274</v>
      </c>
      <c r="AC584" s="161">
        <v>0</v>
      </c>
      <c r="AD584" s="159">
        <v>0</v>
      </c>
      <c r="AE584" s="48"/>
      <c r="AF584" s="161">
        <v>0</v>
      </c>
      <c r="AG584" s="162">
        <f>+IFERROR(AF584/U584,0)</f>
        <v>0</v>
      </c>
      <c r="AH584" s="161">
        <f>+Tabla1[[#This Row],[PIM]]-Tabla1[[#This Row],[DEVENGADO2]]</f>
        <v>52274</v>
      </c>
      <c r="AI584" s="35">
        <v>0</v>
      </c>
      <c r="AJ584" s="35">
        <v>0</v>
      </c>
      <c r="AK584" s="35">
        <v>0</v>
      </c>
      <c r="AL584" s="35">
        <v>0</v>
      </c>
      <c r="AM584" s="35">
        <v>0</v>
      </c>
      <c r="AN584" s="35">
        <v>0</v>
      </c>
      <c r="AO584" s="35">
        <v>0</v>
      </c>
      <c r="AP584" s="35">
        <v>0</v>
      </c>
      <c r="AQ584" s="35">
        <v>6534.22</v>
      </c>
      <c r="AR584" s="35">
        <v>6534.22</v>
      </c>
      <c r="AS584" s="35">
        <v>6534.22</v>
      </c>
      <c r="AT584" s="35">
        <v>6534.22</v>
      </c>
      <c r="AU584" s="35">
        <v>26137.119999999999</v>
      </c>
      <c r="AV584" s="41">
        <f t="shared" si="31"/>
        <v>52274</v>
      </c>
      <c r="AW584" s="41">
        <f>+U584-AV584</f>
        <v>0</v>
      </c>
    </row>
    <row r="585" spans="1:49" x14ac:dyDescent="0.3">
      <c r="A585" s="42" t="s">
        <v>3</v>
      </c>
      <c r="B585" s="43"/>
      <c r="C585" s="44" t="s">
        <v>423</v>
      </c>
      <c r="D585" s="45" t="s">
        <v>287</v>
      </c>
      <c r="E585" s="44" t="s">
        <v>20</v>
      </c>
      <c r="F585" s="44" t="s">
        <v>640</v>
      </c>
      <c r="G585" s="44" t="s">
        <v>7151</v>
      </c>
      <c r="H585" s="45" t="s">
        <v>650</v>
      </c>
      <c r="I585" s="45" t="s">
        <v>269</v>
      </c>
      <c r="J585" s="45" t="s">
        <v>459</v>
      </c>
      <c r="K585" s="45" t="s">
        <v>459</v>
      </c>
      <c r="L585" s="44" t="s">
        <v>451</v>
      </c>
      <c r="M585" s="44" t="s">
        <v>648</v>
      </c>
      <c r="N585" s="46" t="s">
        <v>303</v>
      </c>
      <c r="O585" s="45" t="s">
        <v>451</v>
      </c>
      <c r="P585" s="45" t="s">
        <v>397</v>
      </c>
      <c r="Q585" s="45" t="s">
        <v>34</v>
      </c>
      <c r="R585" s="47" t="s">
        <v>33</v>
      </c>
      <c r="S585" s="38" t="s">
        <v>35</v>
      </c>
      <c r="T585" s="158">
        <v>0</v>
      </c>
      <c r="U585" s="158">
        <v>9497</v>
      </c>
      <c r="V585" s="34"/>
      <c r="W585" s="34"/>
      <c r="X585" s="159">
        <v>9497</v>
      </c>
      <c r="Y585" s="160">
        <f>+IFERROR(X585/U585,0)</f>
        <v>1</v>
      </c>
      <c r="Z585" s="161">
        <f>+U585-X585</f>
        <v>0</v>
      </c>
      <c r="AA585" s="48"/>
      <c r="AB585" s="159">
        <v>9497</v>
      </c>
      <c r="AC585" s="161">
        <v>0</v>
      </c>
      <c r="AD585" s="159">
        <v>0</v>
      </c>
      <c r="AE585" s="48"/>
      <c r="AF585" s="161">
        <v>0</v>
      </c>
      <c r="AG585" s="162">
        <f>+IFERROR(AF585/U585,0)</f>
        <v>0</v>
      </c>
      <c r="AH585" s="161">
        <f>+Tabla1[[#This Row],[PIM]]-Tabla1[[#This Row],[DEVENGADO2]]</f>
        <v>9497</v>
      </c>
      <c r="AI585" s="35">
        <v>0</v>
      </c>
      <c r="AJ585" s="35">
        <v>0</v>
      </c>
      <c r="AK585" s="35">
        <v>0</v>
      </c>
      <c r="AL585" s="35">
        <v>0</v>
      </c>
      <c r="AM585" s="35">
        <v>0</v>
      </c>
      <c r="AN585" s="35">
        <v>0</v>
      </c>
      <c r="AO585" s="35">
        <v>0</v>
      </c>
      <c r="AP585" s="35">
        <v>2374.0999333333334</v>
      </c>
      <c r="AQ585" s="35">
        <v>0</v>
      </c>
      <c r="AR585" s="35">
        <v>0</v>
      </c>
      <c r="AS585" s="35">
        <v>0</v>
      </c>
      <c r="AT585" s="35">
        <v>0</v>
      </c>
      <c r="AU585" s="35">
        <v>7122.900066666667</v>
      </c>
      <c r="AV585" s="41">
        <f t="shared" si="31"/>
        <v>9497</v>
      </c>
      <c r="AW585" s="41">
        <f>+U585-AV585</f>
        <v>0</v>
      </c>
    </row>
    <row r="586" spans="1:49" x14ac:dyDescent="0.3">
      <c r="A586" s="42" t="s">
        <v>3</v>
      </c>
      <c r="B586" s="43"/>
      <c r="C586" s="44" t="s">
        <v>423</v>
      </c>
      <c r="D586" s="45" t="s">
        <v>287</v>
      </c>
      <c r="E586" s="44" t="s">
        <v>20</v>
      </c>
      <c r="F586" s="44" t="s">
        <v>640</v>
      </c>
      <c r="G586" s="44" t="s">
        <v>7151</v>
      </c>
      <c r="H586" s="45" t="s">
        <v>4</v>
      </c>
      <c r="I586" s="45" t="s">
        <v>269</v>
      </c>
      <c r="J586" s="45" t="s">
        <v>459</v>
      </c>
      <c r="K586" s="45" t="s">
        <v>459</v>
      </c>
      <c r="L586" s="44" t="s">
        <v>451</v>
      </c>
      <c r="M586" s="44" t="s">
        <v>648</v>
      </c>
      <c r="N586" s="46" t="s">
        <v>303</v>
      </c>
      <c r="O586" s="45" t="s">
        <v>451</v>
      </c>
      <c r="P586" s="45" t="s">
        <v>397</v>
      </c>
      <c r="Q586" s="45" t="s">
        <v>415</v>
      </c>
      <c r="R586" s="47" t="s">
        <v>526</v>
      </c>
      <c r="S586" s="38" t="s">
        <v>575</v>
      </c>
      <c r="T586" s="158">
        <v>600</v>
      </c>
      <c r="U586" s="158">
        <v>1200</v>
      </c>
      <c r="V586" s="34"/>
      <c r="W586" s="34"/>
      <c r="X586" s="159">
        <v>1200</v>
      </c>
      <c r="Y586" s="160">
        <f>+IFERROR(X586/U586,0)</f>
        <v>1</v>
      </c>
      <c r="Z586" s="161">
        <f>+U586-X586</f>
        <v>0</v>
      </c>
      <c r="AA586" s="48"/>
      <c r="AB586" s="159">
        <v>1200</v>
      </c>
      <c r="AC586" s="161">
        <v>0</v>
      </c>
      <c r="AD586" s="159">
        <v>0</v>
      </c>
      <c r="AE586" s="48"/>
      <c r="AF586" s="161">
        <v>0</v>
      </c>
      <c r="AG586" s="162">
        <f>+IFERROR(AF586/U586,0)</f>
        <v>0</v>
      </c>
      <c r="AH586" s="161">
        <f>+Tabla1[[#This Row],[PIM]]-Tabla1[[#This Row],[DEVENGADO2]]</f>
        <v>1200</v>
      </c>
      <c r="AI586" s="35">
        <v>0</v>
      </c>
      <c r="AJ586" s="35">
        <v>0</v>
      </c>
      <c r="AK586" s="35">
        <v>0</v>
      </c>
      <c r="AL586" s="35">
        <v>0</v>
      </c>
      <c r="AM586" s="35">
        <v>0</v>
      </c>
      <c r="AN586" s="35">
        <v>0</v>
      </c>
      <c r="AO586" s="35">
        <v>0</v>
      </c>
      <c r="AP586" s="35">
        <v>300</v>
      </c>
      <c r="AQ586" s="35">
        <v>0</v>
      </c>
      <c r="AR586" s="35">
        <v>0</v>
      </c>
      <c r="AS586" s="35">
        <v>0</v>
      </c>
      <c r="AT586" s="35">
        <v>0</v>
      </c>
      <c r="AU586" s="35">
        <v>900</v>
      </c>
      <c r="AV586" s="41">
        <f t="shared" si="31"/>
        <v>1200</v>
      </c>
      <c r="AW586" s="41">
        <f>+U586-AV586</f>
        <v>0</v>
      </c>
    </row>
    <row r="587" spans="1:49" x14ac:dyDescent="0.3">
      <c r="A587" s="42" t="s">
        <v>3</v>
      </c>
      <c r="B587" s="43"/>
      <c r="C587" s="44" t="s">
        <v>423</v>
      </c>
      <c r="D587" s="45" t="s">
        <v>287</v>
      </c>
      <c r="E587" s="44" t="s">
        <v>20</v>
      </c>
      <c r="F587" s="44" t="s">
        <v>640</v>
      </c>
      <c r="G587" s="44" t="s">
        <v>7151</v>
      </c>
      <c r="H587" s="45" t="s">
        <v>4</v>
      </c>
      <c r="I587" s="45" t="s">
        <v>269</v>
      </c>
      <c r="J587" s="45" t="s">
        <v>459</v>
      </c>
      <c r="K587" s="45" t="s">
        <v>459</v>
      </c>
      <c r="L587" s="44" t="s">
        <v>451</v>
      </c>
      <c r="M587" s="44" t="s">
        <v>648</v>
      </c>
      <c r="N587" s="46" t="s">
        <v>303</v>
      </c>
      <c r="O587" s="45" t="s">
        <v>451</v>
      </c>
      <c r="P587" s="45" t="s">
        <v>397</v>
      </c>
      <c r="Q587" s="45" t="s">
        <v>416</v>
      </c>
      <c r="R587" s="47" t="s">
        <v>528</v>
      </c>
      <c r="S587" s="38" t="s">
        <v>576</v>
      </c>
      <c r="T587" s="158">
        <v>37970</v>
      </c>
      <c r="U587" s="158">
        <v>39171</v>
      </c>
      <c r="V587" s="34"/>
      <c r="W587" s="34"/>
      <c r="X587" s="159">
        <v>39171</v>
      </c>
      <c r="Y587" s="160">
        <f>+IFERROR(X587/U587,0)</f>
        <v>1</v>
      </c>
      <c r="Z587" s="161">
        <f>+U587-X587</f>
        <v>0</v>
      </c>
      <c r="AA587" s="48"/>
      <c r="AB587" s="159">
        <v>39171</v>
      </c>
      <c r="AC587" s="161">
        <v>0</v>
      </c>
      <c r="AD587" s="159">
        <v>22849.329999999998</v>
      </c>
      <c r="AE587" s="48"/>
      <c r="AF587" s="161">
        <v>22849.329999999998</v>
      </c>
      <c r="AG587" s="162">
        <f>+IFERROR(AF587/U587,0)</f>
        <v>0.58332261111536587</v>
      </c>
      <c r="AH587" s="161">
        <f>+Tabla1[[#This Row],[PIM]]-Tabla1[[#This Row],[DEVENGADO2]]</f>
        <v>16321.670000000002</v>
      </c>
      <c r="AI587" s="35">
        <v>3264.19</v>
      </c>
      <c r="AJ587" s="35">
        <v>3264.19</v>
      </c>
      <c r="AK587" s="35">
        <v>3264.19</v>
      </c>
      <c r="AL587" s="35">
        <v>3264.19</v>
      </c>
      <c r="AM587" s="35">
        <v>3264.19</v>
      </c>
      <c r="AN587" s="35">
        <v>3264.19</v>
      </c>
      <c r="AO587" s="35">
        <v>3264.19</v>
      </c>
      <c r="AP587" s="35">
        <v>0</v>
      </c>
      <c r="AQ587" s="35">
        <v>3164.19</v>
      </c>
      <c r="AR587" s="35">
        <v>3164.19</v>
      </c>
      <c r="AS587" s="35">
        <v>3164.19</v>
      </c>
      <c r="AT587" s="35">
        <v>3164.19</v>
      </c>
      <c r="AU587" s="35">
        <v>3664.9100000000035</v>
      </c>
      <c r="AV587" s="41">
        <f t="shared" si="31"/>
        <v>39171</v>
      </c>
      <c r="AW587" s="41">
        <f>+U587-AV587</f>
        <v>0</v>
      </c>
    </row>
    <row r="588" spans="1:49" x14ac:dyDescent="0.3">
      <c r="A588" s="42" t="s">
        <v>3</v>
      </c>
      <c r="B588" s="43"/>
      <c r="C588" s="44" t="s">
        <v>423</v>
      </c>
      <c r="D588" s="45" t="s">
        <v>287</v>
      </c>
      <c r="E588" s="44" t="s">
        <v>20</v>
      </c>
      <c r="F588" s="44" t="s">
        <v>640</v>
      </c>
      <c r="G588" s="44" t="s">
        <v>7151</v>
      </c>
      <c r="H588" s="45" t="s">
        <v>4</v>
      </c>
      <c r="I588" s="45" t="s">
        <v>269</v>
      </c>
      <c r="J588" s="45" t="s">
        <v>459</v>
      </c>
      <c r="K588" s="45" t="s">
        <v>459</v>
      </c>
      <c r="L588" s="44" t="s">
        <v>451</v>
      </c>
      <c r="M588" s="44" t="s">
        <v>648</v>
      </c>
      <c r="N588" s="46" t="s">
        <v>303</v>
      </c>
      <c r="O588" s="45" t="s">
        <v>451</v>
      </c>
      <c r="P588" s="45" t="s">
        <v>397</v>
      </c>
      <c r="Q588" s="45" t="s">
        <v>417</v>
      </c>
      <c r="R588" s="47" t="s">
        <v>530</v>
      </c>
      <c r="S588" s="38" t="s">
        <v>587</v>
      </c>
      <c r="T588" s="158">
        <v>0</v>
      </c>
      <c r="U588" s="158">
        <v>45576</v>
      </c>
      <c r="V588" s="34"/>
      <c r="W588" s="34"/>
      <c r="X588" s="159">
        <v>45576</v>
      </c>
      <c r="Y588" s="160">
        <f>+IFERROR(X588/U588,0)</f>
        <v>1</v>
      </c>
      <c r="Z588" s="161">
        <f>+U588-X588</f>
        <v>0</v>
      </c>
      <c r="AA588" s="48"/>
      <c r="AB588" s="159">
        <v>45576</v>
      </c>
      <c r="AC588" s="161">
        <v>0</v>
      </c>
      <c r="AD588" s="159">
        <v>25089.82</v>
      </c>
      <c r="AE588" s="48"/>
      <c r="AF588" s="161">
        <v>25089.82</v>
      </c>
      <c r="AG588" s="162">
        <f>+IFERROR(AF588/U588,0)</f>
        <v>0.5505050903984553</v>
      </c>
      <c r="AH588" s="161">
        <f>+Tabla1[[#This Row],[PIM]]-Tabla1[[#This Row],[DEVENGADO2]]</f>
        <v>20486.18</v>
      </c>
      <c r="AI588" s="35">
        <v>3597.57</v>
      </c>
      <c r="AJ588" s="35">
        <v>3600</v>
      </c>
      <c r="AK588" s="35">
        <v>3600</v>
      </c>
      <c r="AL588" s="35">
        <v>3594</v>
      </c>
      <c r="AM588" s="35">
        <v>3563</v>
      </c>
      <c r="AN588" s="35">
        <v>3549.75</v>
      </c>
      <c r="AO588" s="35">
        <v>3585.5</v>
      </c>
      <c r="AP588" s="35">
        <v>0</v>
      </c>
      <c r="AQ588" s="35">
        <v>3597.57</v>
      </c>
      <c r="AR588" s="35">
        <v>3597.57</v>
      </c>
      <c r="AS588" s="35">
        <v>3597.57</v>
      </c>
      <c r="AT588" s="35">
        <v>3597.57</v>
      </c>
      <c r="AU588" s="35">
        <v>6095.9000000000015</v>
      </c>
      <c r="AV588" s="41">
        <f t="shared" si="31"/>
        <v>45576</v>
      </c>
      <c r="AW588" s="41">
        <f>+U588-AV588</f>
        <v>0</v>
      </c>
    </row>
    <row r="589" spans="1:49" x14ac:dyDescent="0.3">
      <c r="A589" s="42" t="s">
        <v>3</v>
      </c>
      <c r="B589" s="43"/>
      <c r="C589" s="44" t="s">
        <v>423</v>
      </c>
      <c r="D589" s="45" t="s">
        <v>287</v>
      </c>
      <c r="E589" s="44" t="s">
        <v>20</v>
      </c>
      <c r="F589" s="44" t="s">
        <v>640</v>
      </c>
      <c r="G589" s="44" t="s">
        <v>7151</v>
      </c>
      <c r="H589" s="45" t="s">
        <v>650</v>
      </c>
      <c r="I589" s="45" t="s">
        <v>579</v>
      </c>
      <c r="J589" s="45" t="s">
        <v>459</v>
      </c>
      <c r="K589" s="45" t="s">
        <v>459</v>
      </c>
      <c r="L589" s="44" t="s">
        <v>451</v>
      </c>
      <c r="M589" s="44" t="s">
        <v>648</v>
      </c>
      <c r="N589" s="46" t="s">
        <v>303</v>
      </c>
      <c r="O589" s="45" t="s">
        <v>451</v>
      </c>
      <c r="P589" s="45" t="s">
        <v>397</v>
      </c>
      <c r="Q589" s="45" t="s">
        <v>3179</v>
      </c>
      <c r="R589" s="47" t="s">
        <v>531</v>
      </c>
      <c r="S589" s="38" t="s">
        <v>3178</v>
      </c>
      <c r="T589" s="158">
        <v>0</v>
      </c>
      <c r="U589" s="158">
        <v>4705</v>
      </c>
      <c r="V589" s="34"/>
      <c r="W589" s="34"/>
      <c r="X589" s="159">
        <v>4705</v>
      </c>
      <c r="Y589" s="160">
        <f>+IFERROR(X589/U589,0)</f>
        <v>1</v>
      </c>
      <c r="Z589" s="161">
        <f>+U589-X589</f>
        <v>0</v>
      </c>
      <c r="AA589" s="48"/>
      <c r="AB589" s="159">
        <v>4705</v>
      </c>
      <c r="AC589" s="161">
        <v>0</v>
      </c>
      <c r="AD589" s="159">
        <v>0</v>
      </c>
      <c r="AE589" s="48"/>
      <c r="AF589" s="161">
        <v>0</v>
      </c>
      <c r="AG589" s="162">
        <f>+IFERROR(AF589/U589,0)</f>
        <v>0</v>
      </c>
      <c r="AH589" s="161">
        <f>+Tabla1[[#This Row],[PIM]]-Tabla1[[#This Row],[DEVENGADO2]]</f>
        <v>4705</v>
      </c>
      <c r="AI589" s="35">
        <v>0</v>
      </c>
      <c r="AJ589" s="35">
        <v>0</v>
      </c>
      <c r="AK589" s="35">
        <v>0</v>
      </c>
      <c r="AL589" s="35">
        <v>0</v>
      </c>
      <c r="AM589" s="35">
        <v>0</v>
      </c>
      <c r="AN589" s="35">
        <v>0</v>
      </c>
      <c r="AO589" s="35">
        <v>0</v>
      </c>
      <c r="AP589" s="35">
        <v>0</v>
      </c>
      <c r="AQ589" s="35">
        <v>588.07979999999998</v>
      </c>
      <c r="AR589" s="35">
        <v>588.07979999999998</v>
      </c>
      <c r="AS589" s="35">
        <v>588.07979999999998</v>
      </c>
      <c r="AT589" s="35">
        <v>588.07979999999998</v>
      </c>
      <c r="AU589" s="35">
        <v>2352.6808000000001</v>
      </c>
      <c r="AV589" s="41">
        <f t="shared" si="31"/>
        <v>4705</v>
      </c>
      <c r="AW589" s="41">
        <f>+U589-AV589</f>
        <v>0</v>
      </c>
    </row>
    <row r="590" spans="1:49" x14ac:dyDescent="0.3">
      <c r="A590" s="42" t="s">
        <v>3</v>
      </c>
      <c r="B590" s="43"/>
      <c r="C590" s="44" t="s">
        <v>423</v>
      </c>
      <c r="D590" s="45" t="s">
        <v>287</v>
      </c>
      <c r="E590" s="44" t="s">
        <v>20</v>
      </c>
      <c r="F590" s="44" t="s">
        <v>640</v>
      </c>
      <c r="G590" s="44" t="s">
        <v>7151</v>
      </c>
      <c r="H590" s="45" t="s">
        <v>4</v>
      </c>
      <c r="I590" s="45" t="s">
        <v>269</v>
      </c>
      <c r="J590" s="45" t="s">
        <v>459</v>
      </c>
      <c r="K590" s="45" t="s">
        <v>459</v>
      </c>
      <c r="L590" s="44" t="s">
        <v>451</v>
      </c>
      <c r="M590" s="44" t="s">
        <v>648</v>
      </c>
      <c r="N590" s="46" t="s">
        <v>303</v>
      </c>
      <c r="O590" s="45" t="s">
        <v>451</v>
      </c>
      <c r="P590" s="45" t="s">
        <v>397</v>
      </c>
      <c r="Q590" s="45" t="s">
        <v>419</v>
      </c>
      <c r="R590" s="47" t="s">
        <v>529</v>
      </c>
      <c r="S590" s="38" t="s">
        <v>577</v>
      </c>
      <c r="T590" s="158">
        <v>2760</v>
      </c>
      <c r="U590" s="158">
        <v>5346</v>
      </c>
      <c r="V590" s="34"/>
      <c r="W590" s="34"/>
      <c r="X590" s="159">
        <v>5346</v>
      </c>
      <c r="Y590" s="160">
        <f>+IFERROR(X590/U590,0)</f>
        <v>1</v>
      </c>
      <c r="Z590" s="161">
        <f>+U590-X590</f>
        <v>0</v>
      </c>
      <c r="AA590" s="48"/>
      <c r="AB590" s="159">
        <v>5346</v>
      </c>
      <c r="AC590" s="161">
        <v>0</v>
      </c>
      <c r="AD590" s="159">
        <v>3118.5</v>
      </c>
      <c r="AE590" s="48"/>
      <c r="AF590" s="161">
        <v>3118.5</v>
      </c>
      <c r="AG590" s="162">
        <f>+IFERROR(AF590/U590,0)</f>
        <v>0.58333333333333337</v>
      </c>
      <c r="AH590" s="161">
        <f>+Tabla1[[#This Row],[PIM]]-Tabla1[[#This Row],[DEVENGADO2]]</f>
        <v>2227.5</v>
      </c>
      <c r="AI590" s="35">
        <v>445.5</v>
      </c>
      <c r="AJ590" s="35">
        <v>445.5</v>
      </c>
      <c r="AK590" s="35">
        <v>445.5</v>
      </c>
      <c r="AL590" s="35">
        <v>445.5</v>
      </c>
      <c r="AM590" s="35">
        <v>445.5</v>
      </c>
      <c r="AN590" s="35">
        <v>445.5</v>
      </c>
      <c r="AO590" s="35">
        <v>445.5</v>
      </c>
      <c r="AP590" s="35">
        <v>0</v>
      </c>
      <c r="AQ590" s="35">
        <v>230</v>
      </c>
      <c r="AR590" s="35">
        <v>230</v>
      </c>
      <c r="AS590" s="35">
        <v>230</v>
      </c>
      <c r="AT590" s="35">
        <v>230</v>
      </c>
      <c r="AU590" s="35">
        <v>1307.5</v>
      </c>
      <c r="AV590" s="41">
        <f t="shared" si="31"/>
        <v>5346</v>
      </c>
      <c r="AW590" s="41">
        <f>+U590-AV590</f>
        <v>0</v>
      </c>
    </row>
    <row r="591" spans="1:49" x14ac:dyDescent="0.3">
      <c r="A591" s="42" t="s">
        <v>3</v>
      </c>
      <c r="B591" s="43"/>
      <c r="C591" s="44" t="s">
        <v>423</v>
      </c>
      <c r="D591" s="45" t="s">
        <v>287</v>
      </c>
      <c r="E591" s="44" t="s">
        <v>20</v>
      </c>
      <c r="F591" s="44" t="s">
        <v>640</v>
      </c>
      <c r="G591" s="44" t="s">
        <v>7151</v>
      </c>
      <c r="H591" s="45" t="s">
        <v>650</v>
      </c>
      <c r="I591" s="45" t="s">
        <v>579</v>
      </c>
      <c r="J591" s="45" t="s">
        <v>459</v>
      </c>
      <c r="K591" s="45" t="s">
        <v>459</v>
      </c>
      <c r="L591" s="44" t="s">
        <v>451</v>
      </c>
      <c r="M591" s="44" t="s">
        <v>648</v>
      </c>
      <c r="N591" s="46" t="s">
        <v>303</v>
      </c>
      <c r="O591" s="45" t="s">
        <v>451</v>
      </c>
      <c r="P591" s="45" t="s">
        <v>397</v>
      </c>
      <c r="Q591" s="45" t="s">
        <v>3181</v>
      </c>
      <c r="R591" s="47" t="s">
        <v>532</v>
      </c>
      <c r="S591" s="38" t="s">
        <v>3180</v>
      </c>
      <c r="T591" s="158">
        <v>0</v>
      </c>
      <c r="U591" s="158">
        <v>3812</v>
      </c>
      <c r="V591" s="34"/>
      <c r="W591" s="34"/>
      <c r="X591" s="159">
        <v>3812</v>
      </c>
      <c r="Y591" s="160">
        <f>+IFERROR(X591/U591,0)</f>
        <v>1</v>
      </c>
      <c r="Z591" s="161">
        <f>+U591-X591</f>
        <v>0</v>
      </c>
      <c r="AA591" s="48"/>
      <c r="AB591" s="159">
        <v>3812</v>
      </c>
      <c r="AC591" s="161">
        <v>0</v>
      </c>
      <c r="AD591" s="159">
        <v>0</v>
      </c>
      <c r="AE591" s="48"/>
      <c r="AF591" s="161">
        <v>0</v>
      </c>
      <c r="AG591" s="162">
        <f>+IFERROR(AF591/U591,0)</f>
        <v>0</v>
      </c>
      <c r="AH591" s="161">
        <f>+Tabla1[[#This Row],[PIM]]-Tabla1[[#This Row],[DEVENGADO2]]</f>
        <v>3812</v>
      </c>
      <c r="AI591" s="35">
        <v>0</v>
      </c>
      <c r="AJ591" s="35">
        <v>0</v>
      </c>
      <c r="AK591" s="35">
        <v>0</v>
      </c>
      <c r="AL591" s="35">
        <v>0</v>
      </c>
      <c r="AM591" s="35">
        <v>0</v>
      </c>
      <c r="AN591" s="35">
        <v>0</v>
      </c>
      <c r="AO591" s="35">
        <v>0</v>
      </c>
      <c r="AP591" s="35">
        <v>0</v>
      </c>
      <c r="AQ591" s="35">
        <v>0</v>
      </c>
      <c r="AR591" s="35">
        <v>0</v>
      </c>
      <c r="AS591" s="35">
        <v>0</v>
      </c>
      <c r="AT591" s="35">
        <v>0</v>
      </c>
      <c r="AU591" s="35">
        <v>3812</v>
      </c>
      <c r="AV591" s="41">
        <f t="shared" si="31"/>
        <v>3812</v>
      </c>
      <c r="AW591" s="41">
        <f>+U591-AV591</f>
        <v>0</v>
      </c>
    </row>
    <row r="592" spans="1:49" x14ac:dyDescent="0.3">
      <c r="A592" s="42" t="s">
        <v>3</v>
      </c>
      <c r="B592" s="43"/>
      <c r="C592" s="44" t="s">
        <v>423</v>
      </c>
      <c r="D592" s="45" t="s">
        <v>287</v>
      </c>
      <c r="E592" s="44" t="s">
        <v>20</v>
      </c>
      <c r="F592" s="44" t="s">
        <v>640</v>
      </c>
      <c r="G592" s="44" t="s">
        <v>7151</v>
      </c>
      <c r="H592" s="45" t="s">
        <v>422</v>
      </c>
      <c r="I592" s="45" t="s">
        <v>579</v>
      </c>
      <c r="J592" s="45" t="s">
        <v>459</v>
      </c>
      <c r="K592" s="45" t="s">
        <v>459</v>
      </c>
      <c r="L592" s="44" t="s">
        <v>451</v>
      </c>
      <c r="M592" s="44" t="s">
        <v>648</v>
      </c>
      <c r="N592" s="46" t="s">
        <v>303</v>
      </c>
      <c r="O592" s="45" t="s">
        <v>451</v>
      </c>
      <c r="P592" s="45" t="s">
        <v>393</v>
      </c>
      <c r="Q592" s="45" t="s">
        <v>585</v>
      </c>
      <c r="R592" s="47" t="s">
        <v>200</v>
      </c>
      <c r="S592" s="38" t="s">
        <v>586</v>
      </c>
      <c r="T592" s="158">
        <v>0</v>
      </c>
      <c r="U592" s="158">
        <v>94800</v>
      </c>
      <c r="V592" s="34"/>
      <c r="W592" s="34"/>
      <c r="X592" s="159">
        <v>93040</v>
      </c>
      <c r="Y592" s="160">
        <f>+IFERROR(X592/U592,0)</f>
        <v>0.98143459915611819</v>
      </c>
      <c r="Z592" s="161">
        <f>+U592-X592</f>
        <v>1760</v>
      </c>
      <c r="AA592" s="48"/>
      <c r="AB592" s="159">
        <v>93040</v>
      </c>
      <c r="AC592" s="161">
        <v>1760</v>
      </c>
      <c r="AD592" s="159">
        <v>93040</v>
      </c>
      <c r="AE592" s="48"/>
      <c r="AF592" s="161">
        <v>61000</v>
      </c>
      <c r="AG592" s="162">
        <f>+IFERROR(AF592/U592,0)</f>
        <v>0.64345991561181437</v>
      </c>
      <c r="AH592" s="161">
        <f>+Tabla1[[#This Row],[PIM]]-Tabla1[[#This Row],[DEVENGADO2]]</f>
        <v>33800</v>
      </c>
      <c r="AI592" s="35">
        <v>0</v>
      </c>
      <c r="AJ592" s="35">
        <v>0</v>
      </c>
      <c r="AK592" s="35">
        <v>35200</v>
      </c>
      <c r="AL592" s="35">
        <v>15800</v>
      </c>
      <c r="AM592" s="35">
        <v>0</v>
      </c>
      <c r="AN592" s="35">
        <v>5000</v>
      </c>
      <c r="AO592" s="35">
        <v>5000</v>
      </c>
      <c r="AP592" s="35">
        <v>0</v>
      </c>
      <c r="AQ592" s="35">
        <v>33800</v>
      </c>
      <c r="AR592" s="35">
        <v>0</v>
      </c>
      <c r="AS592" s="35">
        <v>0</v>
      </c>
      <c r="AT592" s="35">
        <v>0</v>
      </c>
      <c r="AU592" s="35">
        <v>0</v>
      </c>
      <c r="AV592" s="41">
        <f t="shared" si="31"/>
        <v>94800</v>
      </c>
      <c r="AW592" s="41">
        <f>+U592-AV592</f>
        <v>0</v>
      </c>
    </row>
    <row r="593" spans="1:49" x14ac:dyDescent="0.3">
      <c r="A593" s="42" t="s">
        <v>3</v>
      </c>
      <c r="B593" s="43"/>
      <c r="C593" s="44" t="s">
        <v>423</v>
      </c>
      <c r="D593" s="45" t="s">
        <v>287</v>
      </c>
      <c r="E593" s="44" t="s">
        <v>20</v>
      </c>
      <c r="F593" s="44" t="s">
        <v>640</v>
      </c>
      <c r="G593" s="44" t="s">
        <v>7152</v>
      </c>
      <c r="H593" s="45" t="s">
        <v>4</v>
      </c>
      <c r="I593" s="45" t="s">
        <v>269</v>
      </c>
      <c r="J593" s="45" t="s">
        <v>459</v>
      </c>
      <c r="K593" s="45" t="s">
        <v>459</v>
      </c>
      <c r="L593" s="44" t="s">
        <v>459</v>
      </c>
      <c r="M593" s="44" t="s">
        <v>649</v>
      </c>
      <c r="N593" s="46" t="s">
        <v>304</v>
      </c>
      <c r="O593" s="45" t="s">
        <v>459</v>
      </c>
      <c r="P593" s="45" t="s">
        <v>397</v>
      </c>
      <c r="Q593" s="45" t="s">
        <v>415</v>
      </c>
      <c r="R593" s="47" t="s">
        <v>526</v>
      </c>
      <c r="S593" s="38" t="s">
        <v>575</v>
      </c>
      <c r="T593" s="158">
        <v>4800</v>
      </c>
      <c r="U593" s="158">
        <v>4800</v>
      </c>
      <c r="V593" s="34"/>
      <c r="W593" s="34"/>
      <c r="X593" s="159">
        <v>4800</v>
      </c>
      <c r="Y593" s="160">
        <f>+IFERROR(X593/U593,0)</f>
        <v>1</v>
      </c>
      <c r="Z593" s="161">
        <f>+U593-X593</f>
        <v>0</v>
      </c>
      <c r="AA593" s="48"/>
      <c r="AB593" s="159">
        <v>4800</v>
      </c>
      <c r="AC593" s="161">
        <v>0</v>
      </c>
      <c r="AD593" s="159">
        <v>0</v>
      </c>
      <c r="AE593" s="48"/>
      <c r="AF593" s="161">
        <v>0</v>
      </c>
      <c r="AG593" s="162">
        <f>+IFERROR(AF593/U593,0)</f>
        <v>0</v>
      </c>
      <c r="AH593" s="161">
        <f>+Tabla1[[#This Row],[PIM]]-Tabla1[[#This Row],[DEVENGADO2]]</f>
        <v>4800</v>
      </c>
      <c r="AI593" s="35">
        <v>0</v>
      </c>
      <c r="AJ593" s="35">
        <v>0</v>
      </c>
      <c r="AK593" s="35">
        <v>0</v>
      </c>
      <c r="AL593" s="35">
        <v>0</v>
      </c>
      <c r="AM593" s="35">
        <v>0</v>
      </c>
      <c r="AN593" s="35">
        <v>0</v>
      </c>
      <c r="AO593" s="35">
        <v>0</v>
      </c>
      <c r="AP593" s="35">
        <v>2400</v>
      </c>
      <c r="AQ593" s="35">
        <v>0</v>
      </c>
      <c r="AR593" s="35">
        <v>0</v>
      </c>
      <c r="AS593" s="35">
        <v>0</v>
      </c>
      <c r="AT593" s="35">
        <v>0</v>
      </c>
      <c r="AU593" s="35">
        <v>2400</v>
      </c>
      <c r="AV593" s="41">
        <f t="shared" si="31"/>
        <v>4800</v>
      </c>
      <c r="AW593" s="41">
        <f>+U593-AV593</f>
        <v>0</v>
      </c>
    </row>
    <row r="594" spans="1:49" x14ac:dyDescent="0.3">
      <c r="A594" s="42" t="s">
        <v>3</v>
      </c>
      <c r="B594" s="43"/>
      <c r="C594" s="44" t="s">
        <v>423</v>
      </c>
      <c r="D594" s="45" t="s">
        <v>287</v>
      </c>
      <c r="E594" s="44" t="s">
        <v>20</v>
      </c>
      <c r="F594" s="44" t="s">
        <v>640</v>
      </c>
      <c r="G594" s="44" t="s">
        <v>7152</v>
      </c>
      <c r="H594" s="45" t="s">
        <v>4</v>
      </c>
      <c r="I594" s="45" t="s">
        <v>269</v>
      </c>
      <c r="J594" s="45" t="s">
        <v>459</v>
      </c>
      <c r="K594" s="45" t="s">
        <v>459</v>
      </c>
      <c r="L594" s="44" t="s">
        <v>459</v>
      </c>
      <c r="M594" s="44" t="s">
        <v>649</v>
      </c>
      <c r="N594" s="46" t="s">
        <v>304</v>
      </c>
      <c r="O594" s="45" t="s">
        <v>459</v>
      </c>
      <c r="P594" s="45" t="s">
        <v>397</v>
      </c>
      <c r="Q594" s="45" t="s">
        <v>416</v>
      </c>
      <c r="R594" s="47" t="s">
        <v>528</v>
      </c>
      <c r="S594" s="38" t="s">
        <v>576</v>
      </c>
      <c r="T594" s="158">
        <v>448190</v>
      </c>
      <c r="U594" s="158">
        <v>451635</v>
      </c>
      <c r="V594" s="34"/>
      <c r="W594" s="34"/>
      <c r="X594" s="159">
        <v>451635</v>
      </c>
      <c r="Y594" s="160">
        <f>+IFERROR(X594/U594,0)</f>
        <v>1</v>
      </c>
      <c r="Z594" s="161">
        <f>+U594-X594</f>
        <v>0</v>
      </c>
      <c r="AA594" s="48"/>
      <c r="AB594" s="159">
        <v>451635</v>
      </c>
      <c r="AC594" s="161">
        <v>0</v>
      </c>
      <c r="AD594" s="159">
        <v>252535.50999999998</v>
      </c>
      <c r="AE594" s="48"/>
      <c r="AF594" s="161">
        <v>252535.50999999998</v>
      </c>
      <c r="AG594" s="162">
        <f>+IFERROR(AF594/U594,0)</f>
        <v>0.5591584133204911</v>
      </c>
      <c r="AH594" s="161">
        <f>+Tabla1[[#This Row],[PIM]]-Tabla1[[#This Row],[DEVENGADO2]]</f>
        <v>199099.49000000002</v>
      </c>
      <c r="AI594" s="35">
        <v>33486.79</v>
      </c>
      <c r="AJ594" s="35">
        <v>37860.79</v>
      </c>
      <c r="AK594" s="35">
        <v>37842.559999999998</v>
      </c>
      <c r="AL594" s="35">
        <v>31483.55</v>
      </c>
      <c r="AM594" s="35">
        <v>36768.18</v>
      </c>
      <c r="AN594" s="35">
        <v>37560.870000000003</v>
      </c>
      <c r="AO594" s="35">
        <v>37532.769999999997</v>
      </c>
      <c r="AP594" s="35">
        <v>0</v>
      </c>
      <c r="AQ594" s="35">
        <v>37349.329999999994</v>
      </c>
      <c r="AR594" s="35">
        <v>37349.329999999994</v>
      </c>
      <c r="AS594" s="35">
        <v>37349.329999999994</v>
      </c>
      <c r="AT594" s="35">
        <v>37349.329999999994</v>
      </c>
      <c r="AU594" s="35">
        <v>49702.169999999984</v>
      </c>
      <c r="AV594" s="41">
        <f t="shared" si="31"/>
        <v>451635</v>
      </c>
      <c r="AW594" s="41">
        <f>+U594-AV594</f>
        <v>0</v>
      </c>
    </row>
    <row r="595" spans="1:49" x14ac:dyDescent="0.3">
      <c r="A595" s="42" t="s">
        <v>3</v>
      </c>
      <c r="B595" s="43"/>
      <c r="C595" s="44" t="s">
        <v>423</v>
      </c>
      <c r="D595" s="45" t="s">
        <v>287</v>
      </c>
      <c r="E595" s="44" t="s">
        <v>20</v>
      </c>
      <c r="F595" s="44" t="s">
        <v>640</v>
      </c>
      <c r="G595" s="44" t="s">
        <v>7152</v>
      </c>
      <c r="H595" s="45" t="s">
        <v>4</v>
      </c>
      <c r="I595" s="45" t="s">
        <v>269</v>
      </c>
      <c r="J595" s="45" t="s">
        <v>459</v>
      </c>
      <c r="K595" s="45" t="s">
        <v>459</v>
      </c>
      <c r="L595" s="44" t="s">
        <v>459</v>
      </c>
      <c r="M595" s="44" t="s">
        <v>649</v>
      </c>
      <c r="N595" s="46" t="s">
        <v>304</v>
      </c>
      <c r="O595" s="45" t="s">
        <v>459</v>
      </c>
      <c r="P595" s="45" t="s">
        <v>397</v>
      </c>
      <c r="Q595" s="45" t="s">
        <v>417</v>
      </c>
      <c r="R595" s="47" t="s">
        <v>530</v>
      </c>
      <c r="S595" s="38" t="s">
        <v>587</v>
      </c>
      <c r="T595" s="158">
        <v>159170</v>
      </c>
      <c r="U595" s="158">
        <v>160028</v>
      </c>
      <c r="V595" s="34"/>
      <c r="W595" s="34"/>
      <c r="X595" s="159">
        <v>160028</v>
      </c>
      <c r="Y595" s="160">
        <f>+IFERROR(X595/U595,0)</f>
        <v>1</v>
      </c>
      <c r="Z595" s="161">
        <f>+U595-X595</f>
        <v>0</v>
      </c>
      <c r="AA595" s="48"/>
      <c r="AB595" s="159">
        <v>160028</v>
      </c>
      <c r="AC595" s="161">
        <v>0</v>
      </c>
      <c r="AD595" s="159">
        <v>92750</v>
      </c>
      <c r="AE595" s="48"/>
      <c r="AF595" s="161">
        <v>92750</v>
      </c>
      <c r="AG595" s="162">
        <f>+IFERROR(AF595/U595,0)</f>
        <v>0.57958607243732352</v>
      </c>
      <c r="AH595" s="161">
        <f>+Tabla1[[#This Row],[PIM]]-Tabla1[[#This Row],[DEVENGADO2]]</f>
        <v>67278</v>
      </c>
      <c r="AI595" s="35">
        <v>13250</v>
      </c>
      <c r="AJ595" s="35">
        <v>13250</v>
      </c>
      <c r="AK595" s="35">
        <v>13250</v>
      </c>
      <c r="AL595" s="35">
        <v>13250</v>
      </c>
      <c r="AM595" s="35">
        <v>13250</v>
      </c>
      <c r="AN595" s="35">
        <v>13250</v>
      </c>
      <c r="AO595" s="35">
        <v>13250</v>
      </c>
      <c r="AP595" s="35">
        <v>0</v>
      </c>
      <c r="AQ595" s="35">
        <v>13264.19</v>
      </c>
      <c r="AR595" s="35">
        <v>13264.19</v>
      </c>
      <c r="AS595" s="35">
        <v>13264.19</v>
      </c>
      <c r="AT595" s="35">
        <v>13264.19</v>
      </c>
      <c r="AU595" s="35">
        <v>14221.239999999991</v>
      </c>
      <c r="AV595" s="41">
        <f t="shared" si="31"/>
        <v>160028</v>
      </c>
      <c r="AW595" s="41">
        <f>+U595-AV595</f>
        <v>0</v>
      </c>
    </row>
    <row r="596" spans="1:49" x14ac:dyDescent="0.3">
      <c r="A596" s="42" t="s">
        <v>3</v>
      </c>
      <c r="B596" s="43"/>
      <c r="C596" s="44" t="s">
        <v>423</v>
      </c>
      <c r="D596" s="45" t="s">
        <v>287</v>
      </c>
      <c r="E596" s="44" t="s">
        <v>20</v>
      </c>
      <c r="F596" s="44" t="s">
        <v>640</v>
      </c>
      <c r="G596" s="44" t="s">
        <v>7152</v>
      </c>
      <c r="H596" s="45" t="s">
        <v>650</v>
      </c>
      <c r="I596" s="45" t="s">
        <v>579</v>
      </c>
      <c r="J596" s="45" t="s">
        <v>459</v>
      </c>
      <c r="K596" s="45" t="s">
        <v>459</v>
      </c>
      <c r="L596" s="44" t="s">
        <v>459</v>
      </c>
      <c r="M596" s="44" t="s">
        <v>649</v>
      </c>
      <c r="N596" s="46" t="s">
        <v>304</v>
      </c>
      <c r="O596" s="45" t="s">
        <v>459</v>
      </c>
      <c r="P596" s="45" t="s">
        <v>397</v>
      </c>
      <c r="Q596" s="45" t="s">
        <v>418</v>
      </c>
      <c r="R596" s="47" t="s">
        <v>535</v>
      </c>
      <c r="S596" s="38" t="s">
        <v>651</v>
      </c>
      <c r="T596" s="158">
        <v>11200</v>
      </c>
      <c r="U596" s="158">
        <v>0</v>
      </c>
      <c r="V596" s="34"/>
      <c r="W596" s="34"/>
      <c r="X596" s="159">
        <v>0</v>
      </c>
      <c r="Y596" s="160">
        <f>+IFERROR(X596/U596,0)</f>
        <v>0</v>
      </c>
      <c r="Z596" s="161">
        <f>+U596-X596</f>
        <v>0</v>
      </c>
      <c r="AA596" s="48"/>
      <c r="AB596" s="159">
        <v>0</v>
      </c>
      <c r="AC596" s="161">
        <v>0</v>
      </c>
      <c r="AD596" s="159">
        <v>0</v>
      </c>
      <c r="AE596" s="48"/>
      <c r="AF596" s="161">
        <v>0</v>
      </c>
      <c r="AG596" s="162">
        <f>+IFERROR(AF596/U596,0)</f>
        <v>0</v>
      </c>
      <c r="AH596" s="161">
        <f>+Tabla1[[#This Row],[PIM]]-Tabla1[[#This Row],[DEVENGADO2]]</f>
        <v>0</v>
      </c>
      <c r="AI596" s="35">
        <v>0</v>
      </c>
      <c r="AJ596" s="35">
        <v>0</v>
      </c>
      <c r="AK596" s="35">
        <v>0</v>
      </c>
      <c r="AL596" s="35">
        <v>0</v>
      </c>
      <c r="AM596" s="35">
        <v>0</v>
      </c>
      <c r="AN596" s="35">
        <v>0</v>
      </c>
      <c r="AO596" s="35">
        <v>0</v>
      </c>
      <c r="AP596" s="35">
        <v>0</v>
      </c>
      <c r="AQ596" s="35">
        <v>0</v>
      </c>
      <c r="AR596" s="35">
        <v>0</v>
      </c>
      <c r="AS596" s="35">
        <v>0</v>
      </c>
      <c r="AT596" s="35">
        <v>0</v>
      </c>
      <c r="AU596" s="35">
        <v>0</v>
      </c>
      <c r="AV596" s="41">
        <f t="shared" si="31"/>
        <v>0</v>
      </c>
      <c r="AW596" s="41">
        <f>+U596-AV596</f>
        <v>0</v>
      </c>
    </row>
    <row r="597" spans="1:49" x14ac:dyDescent="0.3">
      <c r="A597" s="42" t="s">
        <v>3</v>
      </c>
      <c r="B597" s="43"/>
      <c r="C597" s="44" t="s">
        <v>423</v>
      </c>
      <c r="D597" s="45" t="s">
        <v>287</v>
      </c>
      <c r="E597" s="44" t="s">
        <v>20</v>
      </c>
      <c r="F597" s="44" t="s">
        <v>640</v>
      </c>
      <c r="G597" s="44" t="s">
        <v>7152</v>
      </c>
      <c r="H597" s="45" t="s">
        <v>4</v>
      </c>
      <c r="I597" s="45" t="s">
        <v>269</v>
      </c>
      <c r="J597" s="45" t="s">
        <v>459</v>
      </c>
      <c r="K597" s="45" t="s">
        <v>459</v>
      </c>
      <c r="L597" s="44" t="s">
        <v>459</v>
      </c>
      <c r="M597" s="44" t="s">
        <v>649</v>
      </c>
      <c r="N597" s="46" t="s">
        <v>304</v>
      </c>
      <c r="O597" s="45" t="s">
        <v>459</v>
      </c>
      <c r="P597" s="45" t="s">
        <v>397</v>
      </c>
      <c r="Q597" s="45" t="s">
        <v>419</v>
      </c>
      <c r="R597" s="47" t="s">
        <v>529</v>
      </c>
      <c r="S597" s="38" t="s">
        <v>577</v>
      </c>
      <c r="T597" s="158">
        <v>10880</v>
      </c>
      <c r="U597" s="158">
        <v>34052</v>
      </c>
      <c r="V597" s="34"/>
      <c r="W597" s="34"/>
      <c r="X597" s="159">
        <v>34052</v>
      </c>
      <c r="Y597" s="160">
        <f>+IFERROR(X597/U597,0)</f>
        <v>1</v>
      </c>
      <c r="Z597" s="161">
        <f>+U597-X597</f>
        <v>0</v>
      </c>
      <c r="AA597" s="48"/>
      <c r="AB597" s="159">
        <v>34052</v>
      </c>
      <c r="AC597" s="161">
        <v>0</v>
      </c>
      <c r="AD597" s="159">
        <v>12028.5</v>
      </c>
      <c r="AE597" s="48"/>
      <c r="AF597" s="161">
        <v>12028.5</v>
      </c>
      <c r="AG597" s="162">
        <f>+IFERROR(AF597/U597,0)</f>
        <v>0.35323916363209207</v>
      </c>
      <c r="AH597" s="161">
        <f>+Tabla1[[#This Row],[PIM]]-Tabla1[[#This Row],[DEVENGADO2]]</f>
        <v>22023.5</v>
      </c>
      <c r="AI597" s="35">
        <v>1559.25</v>
      </c>
      <c r="AJ597" s="35">
        <v>1782</v>
      </c>
      <c r="AK597" s="35">
        <v>1782</v>
      </c>
      <c r="AL597" s="35">
        <v>1559.25</v>
      </c>
      <c r="AM597" s="35">
        <v>1782</v>
      </c>
      <c r="AN597" s="35">
        <v>1782</v>
      </c>
      <c r="AO597" s="35">
        <v>1782</v>
      </c>
      <c r="AP597" s="35">
        <v>0</v>
      </c>
      <c r="AQ597" s="35">
        <v>0</v>
      </c>
      <c r="AR597" s="35">
        <v>0</v>
      </c>
      <c r="AS597" s="35">
        <v>0</v>
      </c>
      <c r="AT597" s="35">
        <v>0</v>
      </c>
      <c r="AU597" s="35">
        <v>22023.5</v>
      </c>
      <c r="AV597" s="41">
        <f t="shared" si="31"/>
        <v>34052</v>
      </c>
      <c r="AW597" s="41">
        <f>+U597-AV597</f>
        <v>0</v>
      </c>
    </row>
    <row r="598" spans="1:49" x14ac:dyDescent="0.3">
      <c r="A598" s="42" t="s">
        <v>3</v>
      </c>
      <c r="B598" s="43"/>
      <c r="C598" s="44" t="s">
        <v>423</v>
      </c>
      <c r="D598" s="45" t="s">
        <v>287</v>
      </c>
      <c r="E598" s="44" t="s">
        <v>20</v>
      </c>
      <c r="F598" s="44" t="s">
        <v>640</v>
      </c>
      <c r="G598" s="44" t="s">
        <v>7152</v>
      </c>
      <c r="H598" s="45" t="s">
        <v>595</v>
      </c>
      <c r="I598" s="45" t="s">
        <v>579</v>
      </c>
      <c r="J598" s="45" t="s">
        <v>459</v>
      </c>
      <c r="K598" s="45" t="s">
        <v>459</v>
      </c>
      <c r="L598" s="44" t="s">
        <v>459</v>
      </c>
      <c r="M598" s="44" t="s">
        <v>649</v>
      </c>
      <c r="N598" s="46" t="s">
        <v>304</v>
      </c>
      <c r="O598" s="45" t="s">
        <v>459</v>
      </c>
      <c r="P598" s="45" t="s">
        <v>393</v>
      </c>
      <c r="Q598" s="45" t="s">
        <v>46</v>
      </c>
      <c r="R598" s="47" t="s">
        <v>45</v>
      </c>
      <c r="S598" s="38" t="s">
        <v>47</v>
      </c>
      <c r="T598" s="158">
        <v>20386</v>
      </c>
      <c r="U598" s="158">
        <v>0</v>
      </c>
      <c r="V598" s="34"/>
      <c r="W598" s="34"/>
      <c r="X598" s="159">
        <v>0</v>
      </c>
      <c r="Y598" s="160">
        <f>+IFERROR(X598/U598,0)</f>
        <v>0</v>
      </c>
      <c r="Z598" s="161">
        <f>+U598-X598</f>
        <v>0</v>
      </c>
      <c r="AA598" s="48"/>
      <c r="AB598" s="159">
        <v>0</v>
      </c>
      <c r="AC598" s="161">
        <v>0</v>
      </c>
      <c r="AD598" s="159">
        <v>0</v>
      </c>
      <c r="AE598" s="48"/>
      <c r="AF598" s="161">
        <v>0</v>
      </c>
      <c r="AG598" s="162">
        <f>+IFERROR(AF598/U598,0)</f>
        <v>0</v>
      </c>
      <c r="AH598" s="161">
        <f>+Tabla1[[#This Row],[PIM]]-Tabla1[[#This Row],[DEVENGADO2]]</f>
        <v>0</v>
      </c>
      <c r="AI598" s="35">
        <v>0</v>
      </c>
      <c r="AJ598" s="35">
        <v>0</v>
      </c>
      <c r="AK598" s="35">
        <v>0</v>
      </c>
      <c r="AL598" s="35">
        <v>0</v>
      </c>
      <c r="AM598" s="35">
        <v>0</v>
      </c>
      <c r="AN598" s="35">
        <v>0</v>
      </c>
      <c r="AO598" s="35">
        <v>0</v>
      </c>
      <c r="AP598" s="35">
        <v>0</v>
      </c>
      <c r="AQ598" s="35">
        <v>0</v>
      </c>
      <c r="AR598" s="35">
        <v>0</v>
      </c>
      <c r="AS598" s="35">
        <v>0</v>
      </c>
      <c r="AT598" s="35">
        <v>0</v>
      </c>
      <c r="AU598" s="35">
        <v>0</v>
      </c>
      <c r="AV598" s="41">
        <f t="shared" si="31"/>
        <v>0</v>
      </c>
      <c r="AW598" s="41">
        <f>+U598-AV598</f>
        <v>0</v>
      </c>
    </row>
    <row r="599" spans="1:49" x14ac:dyDescent="0.3">
      <c r="A599" s="42" t="s">
        <v>3</v>
      </c>
      <c r="B599" s="43"/>
      <c r="C599" s="44" t="s">
        <v>423</v>
      </c>
      <c r="D599" s="45" t="s">
        <v>287</v>
      </c>
      <c r="E599" s="44" t="s">
        <v>20</v>
      </c>
      <c r="F599" s="44" t="s">
        <v>640</v>
      </c>
      <c r="G599" s="44" t="s">
        <v>7152</v>
      </c>
      <c r="H599" s="45" t="s">
        <v>580</v>
      </c>
      <c r="I599" s="45" t="s">
        <v>579</v>
      </c>
      <c r="J599" s="45" t="s">
        <v>459</v>
      </c>
      <c r="K599" s="45" t="s">
        <v>459</v>
      </c>
      <c r="L599" s="44" t="s">
        <v>459</v>
      </c>
      <c r="M599" s="44" t="s">
        <v>649</v>
      </c>
      <c r="N599" s="46" t="s">
        <v>304</v>
      </c>
      <c r="O599" s="45" t="s">
        <v>459</v>
      </c>
      <c r="P599" s="45" t="s">
        <v>393</v>
      </c>
      <c r="Q599" s="45" t="s">
        <v>95</v>
      </c>
      <c r="R599" s="47" t="s">
        <v>25</v>
      </c>
      <c r="S599" s="38" t="s">
        <v>92</v>
      </c>
      <c r="T599" s="158">
        <v>62000</v>
      </c>
      <c r="U599" s="158">
        <v>62000</v>
      </c>
      <c r="V599" s="34"/>
      <c r="W599" s="34"/>
      <c r="X599" s="159">
        <v>62000</v>
      </c>
      <c r="Y599" s="160">
        <f>+IFERROR(X599/U599,0)</f>
        <v>1</v>
      </c>
      <c r="Z599" s="161">
        <f>+U599-X599</f>
        <v>0</v>
      </c>
      <c r="AA599" s="48"/>
      <c r="AB599" s="159">
        <v>58602.68</v>
      </c>
      <c r="AC599" s="161">
        <v>3397.3199999999997</v>
      </c>
      <c r="AD599" s="159">
        <v>8254.99</v>
      </c>
      <c r="AE599" s="48"/>
      <c r="AF599" s="161">
        <v>8254.99</v>
      </c>
      <c r="AG599" s="162">
        <f>+IFERROR(AF599/U599,0)</f>
        <v>0.13314499999999999</v>
      </c>
      <c r="AH599" s="161">
        <f>+Tabla1[[#This Row],[PIM]]-Tabla1[[#This Row],[DEVENGADO2]]</f>
        <v>53745.01</v>
      </c>
      <c r="AI599" s="35">
        <v>2554.6799999999998</v>
      </c>
      <c r="AJ599" s="35">
        <v>-100</v>
      </c>
      <c r="AK599" s="35">
        <v>0</v>
      </c>
      <c r="AL599" s="35">
        <v>1939.74</v>
      </c>
      <c r="AM599" s="35">
        <v>0</v>
      </c>
      <c r="AN599" s="35">
        <v>1341.17</v>
      </c>
      <c r="AO599" s="35">
        <v>2519.4</v>
      </c>
      <c r="AP599" s="35">
        <v>0</v>
      </c>
      <c r="AQ599" s="35">
        <v>6000</v>
      </c>
      <c r="AR599" s="35">
        <v>6000</v>
      </c>
      <c r="AS599" s="35">
        <v>6000</v>
      </c>
      <c r="AT599" s="35">
        <v>6000</v>
      </c>
      <c r="AU599" s="35">
        <v>29745.010000000002</v>
      </c>
      <c r="AV599" s="41">
        <f t="shared" si="31"/>
        <v>62000</v>
      </c>
      <c r="AW599" s="41">
        <f>+U599-AV599</f>
        <v>0</v>
      </c>
    </row>
    <row r="600" spans="1:49" x14ac:dyDescent="0.3">
      <c r="A600" s="42" t="s">
        <v>3</v>
      </c>
      <c r="B600" s="43"/>
      <c r="C600" s="44" t="s">
        <v>423</v>
      </c>
      <c r="D600" s="45" t="s">
        <v>287</v>
      </c>
      <c r="E600" s="44" t="s">
        <v>20</v>
      </c>
      <c r="F600" s="44" t="s">
        <v>640</v>
      </c>
      <c r="G600" s="44" t="s">
        <v>7152</v>
      </c>
      <c r="H600" s="45" t="s">
        <v>580</v>
      </c>
      <c r="I600" s="45" t="s">
        <v>579</v>
      </c>
      <c r="J600" s="45" t="s">
        <v>459</v>
      </c>
      <c r="K600" s="45" t="s">
        <v>459</v>
      </c>
      <c r="L600" s="44" t="s">
        <v>459</v>
      </c>
      <c r="M600" s="44" t="s">
        <v>649</v>
      </c>
      <c r="N600" s="46" t="s">
        <v>304</v>
      </c>
      <c r="O600" s="45" t="s">
        <v>459</v>
      </c>
      <c r="P600" s="45" t="s">
        <v>393</v>
      </c>
      <c r="Q600" s="45" t="s">
        <v>96</v>
      </c>
      <c r="R600" s="47" t="s">
        <v>26</v>
      </c>
      <c r="S600" s="38" t="s">
        <v>93</v>
      </c>
      <c r="T600" s="158">
        <v>38400</v>
      </c>
      <c r="U600" s="158">
        <v>38400</v>
      </c>
      <c r="V600" s="34"/>
      <c r="W600" s="34"/>
      <c r="X600" s="159">
        <v>38400</v>
      </c>
      <c r="Y600" s="160">
        <f>+IFERROR(X600/U600,0)</f>
        <v>1</v>
      </c>
      <c r="Z600" s="161">
        <f>+U600-X600</f>
        <v>0</v>
      </c>
      <c r="AA600" s="48"/>
      <c r="AB600" s="159">
        <v>6749.59</v>
      </c>
      <c r="AC600" s="161">
        <v>31650.41</v>
      </c>
      <c r="AD600" s="159">
        <v>6749.59</v>
      </c>
      <c r="AE600" s="48"/>
      <c r="AF600" s="161">
        <v>6749.59</v>
      </c>
      <c r="AG600" s="162">
        <f>+IFERROR(AF600/U600,0)</f>
        <v>0.17577057291666667</v>
      </c>
      <c r="AH600" s="161">
        <f>+Tabla1[[#This Row],[PIM]]-Tabla1[[#This Row],[DEVENGADO2]]</f>
        <v>31650.41</v>
      </c>
      <c r="AI600" s="35">
        <v>3840</v>
      </c>
      <c r="AJ600" s="35">
        <v>-643.20000000000005</v>
      </c>
      <c r="AK600" s="35">
        <v>637.75</v>
      </c>
      <c r="AL600" s="35">
        <v>0</v>
      </c>
      <c r="AM600" s="35">
        <v>0</v>
      </c>
      <c r="AN600" s="35">
        <v>2217.04</v>
      </c>
      <c r="AO600" s="35">
        <v>698</v>
      </c>
      <c r="AP600" s="35">
        <v>0</v>
      </c>
      <c r="AQ600" s="35">
        <v>2560</v>
      </c>
      <c r="AR600" s="35">
        <v>2560</v>
      </c>
      <c r="AS600" s="35">
        <v>2560</v>
      </c>
      <c r="AT600" s="35">
        <v>2560</v>
      </c>
      <c r="AU600" s="35">
        <v>21410.41</v>
      </c>
      <c r="AV600" s="41">
        <f t="shared" si="31"/>
        <v>38400</v>
      </c>
      <c r="AW600" s="41">
        <f>+U600-AV600</f>
        <v>0</v>
      </c>
    </row>
    <row r="601" spans="1:49" x14ac:dyDescent="0.3">
      <c r="A601" s="42" t="s">
        <v>3</v>
      </c>
      <c r="B601" s="43"/>
      <c r="C601" s="44" t="s">
        <v>423</v>
      </c>
      <c r="D601" s="45" t="s">
        <v>287</v>
      </c>
      <c r="E601" s="44" t="s">
        <v>20</v>
      </c>
      <c r="F601" s="44" t="s">
        <v>640</v>
      </c>
      <c r="G601" s="44" t="s">
        <v>7152</v>
      </c>
      <c r="H601" s="45" t="s">
        <v>652</v>
      </c>
      <c r="I601" s="45" t="s">
        <v>579</v>
      </c>
      <c r="J601" s="45" t="s">
        <v>459</v>
      </c>
      <c r="K601" s="45" t="s">
        <v>459</v>
      </c>
      <c r="L601" s="44" t="s">
        <v>459</v>
      </c>
      <c r="M601" s="44" t="s">
        <v>649</v>
      </c>
      <c r="N601" s="46" t="s">
        <v>304</v>
      </c>
      <c r="O601" s="45" t="s">
        <v>459</v>
      </c>
      <c r="P601" s="45" t="s">
        <v>393</v>
      </c>
      <c r="Q601" s="45" t="s">
        <v>168</v>
      </c>
      <c r="R601" s="47" t="s">
        <v>167</v>
      </c>
      <c r="S601" s="38" t="s">
        <v>169</v>
      </c>
      <c r="T601" s="158">
        <v>100000</v>
      </c>
      <c r="U601" s="158">
        <v>0</v>
      </c>
      <c r="V601" s="34"/>
      <c r="W601" s="34"/>
      <c r="X601" s="159">
        <v>0</v>
      </c>
      <c r="Y601" s="160">
        <f>+IFERROR(X601/U601,0)</f>
        <v>0</v>
      </c>
      <c r="Z601" s="161">
        <f>+U601-X601</f>
        <v>0</v>
      </c>
      <c r="AA601" s="48"/>
      <c r="AB601" s="159">
        <v>0</v>
      </c>
      <c r="AC601" s="161">
        <v>0</v>
      </c>
      <c r="AD601" s="159">
        <v>0</v>
      </c>
      <c r="AE601" s="48"/>
      <c r="AF601" s="161">
        <v>0</v>
      </c>
      <c r="AG601" s="162">
        <f>+IFERROR(AF601/U601,0)</f>
        <v>0</v>
      </c>
      <c r="AH601" s="161">
        <f>+Tabla1[[#This Row],[PIM]]-Tabla1[[#This Row],[DEVENGADO2]]</f>
        <v>0</v>
      </c>
      <c r="AI601" s="35">
        <v>0</v>
      </c>
      <c r="AJ601" s="35">
        <v>0</v>
      </c>
      <c r="AK601" s="35">
        <v>0</v>
      </c>
      <c r="AL601" s="35">
        <v>0</v>
      </c>
      <c r="AM601" s="35">
        <v>0</v>
      </c>
      <c r="AN601" s="35">
        <v>0</v>
      </c>
      <c r="AO601" s="35">
        <v>0</v>
      </c>
      <c r="AP601" s="35">
        <v>0</v>
      </c>
      <c r="AQ601" s="35">
        <v>0</v>
      </c>
      <c r="AR601" s="35">
        <v>0</v>
      </c>
      <c r="AS601" s="35">
        <v>0</v>
      </c>
      <c r="AT601" s="35">
        <v>0</v>
      </c>
      <c r="AU601" s="35">
        <v>0</v>
      </c>
      <c r="AV601" s="41">
        <f t="shared" si="31"/>
        <v>0</v>
      </c>
      <c r="AW601" s="41">
        <f>+U601-AV601</f>
        <v>0</v>
      </c>
    </row>
    <row r="602" spans="1:49" x14ac:dyDescent="0.3">
      <c r="A602" s="42" t="s">
        <v>3</v>
      </c>
      <c r="B602" s="43"/>
      <c r="C602" s="44" t="s">
        <v>423</v>
      </c>
      <c r="D602" s="45" t="s">
        <v>287</v>
      </c>
      <c r="E602" s="44" t="s">
        <v>20</v>
      </c>
      <c r="F602" s="44" t="s">
        <v>640</v>
      </c>
      <c r="G602" s="44" t="s">
        <v>7152</v>
      </c>
      <c r="H602" s="45" t="s">
        <v>602</v>
      </c>
      <c r="I602" s="45" t="s">
        <v>579</v>
      </c>
      <c r="J602" s="45" t="s">
        <v>459</v>
      </c>
      <c r="K602" s="45" t="s">
        <v>459</v>
      </c>
      <c r="L602" s="44" t="s">
        <v>459</v>
      </c>
      <c r="M602" s="44" t="s">
        <v>649</v>
      </c>
      <c r="N602" s="46" t="s">
        <v>304</v>
      </c>
      <c r="O602" s="45" t="s">
        <v>459</v>
      </c>
      <c r="P602" s="45" t="s">
        <v>393</v>
      </c>
      <c r="Q602" s="45" t="s">
        <v>175</v>
      </c>
      <c r="R602" s="47" t="s">
        <v>174</v>
      </c>
      <c r="S602" s="38" t="s">
        <v>176</v>
      </c>
      <c r="T602" s="158">
        <v>4000</v>
      </c>
      <c r="U602" s="158">
        <v>0</v>
      </c>
      <c r="V602" s="34"/>
      <c r="W602" s="34"/>
      <c r="X602" s="159">
        <v>0</v>
      </c>
      <c r="Y602" s="160">
        <f>+IFERROR(X602/U602,0)</f>
        <v>0</v>
      </c>
      <c r="Z602" s="161">
        <f>+U602-X602</f>
        <v>0</v>
      </c>
      <c r="AA602" s="48"/>
      <c r="AB602" s="159">
        <v>0</v>
      </c>
      <c r="AC602" s="161">
        <v>0</v>
      </c>
      <c r="AD602" s="159">
        <v>0</v>
      </c>
      <c r="AE602" s="48"/>
      <c r="AF602" s="161">
        <v>0</v>
      </c>
      <c r="AG602" s="162">
        <f>+IFERROR(AF602/U602,0)</f>
        <v>0</v>
      </c>
      <c r="AH602" s="161">
        <f>+Tabla1[[#This Row],[PIM]]-Tabla1[[#This Row],[DEVENGADO2]]</f>
        <v>0</v>
      </c>
      <c r="AI602" s="35">
        <v>0</v>
      </c>
      <c r="AJ602" s="35">
        <v>0</v>
      </c>
      <c r="AK602" s="35">
        <v>0</v>
      </c>
      <c r="AL602" s="35">
        <v>0</v>
      </c>
      <c r="AM602" s="35">
        <v>0</v>
      </c>
      <c r="AN602" s="35">
        <v>0</v>
      </c>
      <c r="AO602" s="35">
        <v>0</v>
      </c>
      <c r="AP602" s="35">
        <v>0</v>
      </c>
      <c r="AQ602" s="35">
        <v>0</v>
      </c>
      <c r="AR602" s="35">
        <v>0</v>
      </c>
      <c r="AS602" s="35">
        <v>0</v>
      </c>
      <c r="AT602" s="35">
        <v>0</v>
      </c>
      <c r="AU602" s="35">
        <v>0</v>
      </c>
      <c r="AV602" s="41">
        <f t="shared" si="31"/>
        <v>0</v>
      </c>
      <c r="AW602" s="41">
        <f>+U602-AV602</f>
        <v>0</v>
      </c>
    </row>
    <row r="603" spans="1:49" x14ac:dyDescent="0.3">
      <c r="A603" s="42" t="s">
        <v>3</v>
      </c>
      <c r="B603" s="43"/>
      <c r="C603" s="44" t="s">
        <v>423</v>
      </c>
      <c r="D603" s="45" t="s">
        <v>287</v>
      </c>
      <c r="E603" s="44" t="s">
        <v>20</v>
      </c>
      <c r="F603" s="44" t="s">
        <v>640</v>
      </c>
      <c r="G603" s="44" t="s">
        <v>7152</v>
      </c>
      <c r="H603" s="45" t="s">
        <v>422</v>
      </c>
      <c r="I603" s="45" t="s">
        <v>579</v>
      </c>
      <c r="J603" s="45" t="s">
        <v>459</v>
      </c>
      <c r="K603" s="45" t="s">
        <v>459</v>
      </c>
      <c r="L603" s="44" t="s">
        <v>459</v>
      </c>
      <c r="M603" s="44" t="s">
        <v>649</v>
      </c>
      <c r="N603" s="46" t="s">
        <v>304</v>
      </c>
      <c r="O603" s="45" t="s">
        <v>459</v>
      </c>
      <c r="P603" s="45" t="s">
        <v>393</v>
      </c>
      <c r="Q603" s="45" t="s">
        <v>585</v>
      </c>
      <c r="R603" s="47" t="s">
        <v>200</v>
      </c>
      <c r="S603" s="38" t="s">
        <v>586</v>
      </c>
      <c r="T603" s="158">
        <v>2500900</v>
      </c>
      <c r="U603" s="158">
        <v>853937</v>
      </c>
      <c r="V603" s="34"/>
      <c r="W603" s="34"/>
      <c r="X603" s="159">
        <v>687670</v>
      </c>
      <c r="Y603" s="160">
        <f>+IFERROR(X603/U603,0)</f>
        <v>0.80529359894231078</v>
      </c>
      <c r="Z603" s="161">
        <f>+U603-X603</f>
        <v>166267</v>
      </c>
      <c r="AA603" s="48"/>
      <c r="AB603" s="159">
        <v>352550</v>
      </c>
      <c r="AC603" s="161">
        <v>501387</v>
      </c>
      <c r="AD603" s="159">
        <v>352550</v>
      </c>
      <c r="AE603" s="48"/>
      <c r="AF603" s="161">
        <v>187850</v>
      </c>
      <c r="AG603" s="162">
        <f>+IFERROR(AF603/U603,0)</f>
        <v>0.21998109930826279</v>
      </c>
      <c r="AH603" s="161">
        <f>+Tabla1[[#This Row],[PIM]]-Tabla1[[#This Row],[DEVENGADO2]]</f>
        <v>666087</v>
      </c>
      <c r="AI603" s="35">
        <v>0</v>
      </c>
      <c r="AJ603" s="35">
        <v>32500</v>
      </c>
      <c r="AK603" s="35">
        <v>32500</v>
      </c>
      <c r="AL603" s="35">
        <v>46500</v>
      </c>
      <c r="AM603" s="35">
        <v>0</v>
      </c>
      <c r="AN603" s="35">
        <v>32400</v>
      </c>
      <c r="AO603" s="35">
        <v>43950</v>
      </c>
      <c r="AP603" s="35">
        <v>0</v>
      </c>
      <c r="AQ603" s="35">
        <v>666087</v>
      </c>
      <c r="AR603" s="35">
        <v>0</v>
      </c>
      <c r="AS603" s="35">
        <v>0</v>
      </c>
      <c r="AT603" s="35">
        <v>0</v>
      </c>
      <c r="AU603" s="35">
        <v>0</v>
      </c>
      <c r="AV603" s="41">
        <f t="shared" si="31"/>
        <v>853937</v>
      </c>
      <c r="AW603" s="41">
        <f>+U603-AV603</f>
        <v>0</v>
      </c>
    </row>
    <row r="604" spans="1:49" x14ac:dyDescent="0.3">
      <c r="A604" s="42" t="s">
        <v>3</v>
      </c>
      <c r="B604" s="43"/>
      <c r="C604" s="44" t="s">
        <v>423</v>
      </c>
      <c r="D604" s="45" t="s">
        <v>287</v>
      </c>
      <c r="E604" s="44" t="s">
        <v>20</v>
      </c>
      <c r="F604" s="44" t="s">
        <v>640</v>
      </c>
      <c r="G604" s="44" t="s">
        <v>7153</v>
      </c>
      <c r="H604" s="45" t="s">
        <v>4</v>
      </c>
      <c r="I604" s="45" t="s">
        <v>269</v>
      </c>
      <c r="J604" s="45" t="s">
        <v>459</v>
      </c>
      <c r="K604" s="45" t="s">
        <v>459</v>
      </c>
      <c r="L604" s="44" t="s">
        <v>273</v>
      </c>
      <c r="M604" s="44" t="s">
        <v>653</v>
      </c>
      <c r="N604" s="46" t="s">
        <v>305</v>
      </c>
      <c r="O604" s="45" t="s">
        <v>273</v>
      </c>
      <c r="P604" s="45" t="s">
        <v>397</v>
      </c>
      <c r="Q604" s="45" t="s">
        <v>415</v>
      </c>
      <c r="R604" s="47" t="s">
        <v>526</v>
      </c>
      <c r="S604" s="38" t="s">
        <v>575</v>
      </c>
      <c r="T604" s="158">
        <v>600</v>
      </c>
      <c r="U604" s="158">
        <v>600</v>
      </c>
      <c r="V604" s="34"/>
      <c r="W604" s="34"/>
      <c r="X604" s="159">
        <v>600</v>
      </c>
      <c r="Y604" s="160">
        <f>+IFERROR(X604/U604,0)</f>
        <v>1</v>
      </c>
      <c r="Z604" s="161">
        <f>+U604-X604</f>
        <v>0</v>
      </c>
      <c r="AA604" s="48"/>
      <c r="AB604" s="159">
        <v>600</v>
      </c>
      <c r="AC604" s="161">
        <v>0</v>
      </c>
      <c r="AD604" s="159">
        <v>0</v>
      </c>
      <c r="AE604" s="48"/>
      <c r="AF604" s="161">
        <v>0</v>
      </c>
      <c r="AG604" s="162">
        <f>+IFERROR(AF604/U604,0)</f>
        <v>0</v>
      </c>
      <c r="AH604" s="161">
        <f>+Tabla1[[#This Row],[PIM]]-Tabla1[[#This Row],[DEVENGADO2]]</f>
        <v>600</v>
      </c>
      <c r="AI604" s="35">
        <v>0</v>
      </c>
      <c r="AJ604" s="35">
        <v>0</v>
      </c>
      <c r="AK604" s="35">
        <v>0</v>
      </c>
      <c r="AL604" s="35">
        <v>0</v>
      </c>
      <c r="AM604" s="35">
        <v>0</v>
      </c>
      <c r="AN604" s="35">
        <v>0</v>
      </c>
      <c r="AO604" s="35">
        <v>0</v>
      </c>
      <c r="AP604" s="35">
        <v>300</v>
      </c>
      <c r="AQ604" s="35">
        <v>0</v>
      </c>
      <c r="AR604" s="35">
        <v>0</v>
      </c>
      <c r="AS604" s="35">
        <v>0</v>
      </c>
      <c r="AT604" s="35">
        <v>0</v>
      </c>
      <c r="AU604" s="35">
        <v>300</v>
      </c>
      <c r="AV604" s="41">
        <f t="shared" si="31"/>
        <v>600</v>
      </c>
      <c r="AW604" s="41">
        <f>+U604-AV604</f>
        <v>0</v>
      </c>
    </row>
    <row r="605" spans="1:49" x14ac:dyDescent="0.3">
      <c r="A605" s="42" t="s">
        <v>3</v>
      </c>
      <c r="B605" s="43"/>
      <c r="C605" s="44" t="s">
        <v>423</v>
      </c>
      <c r="D605" s="45" t="s">
        <v>287</v>
      </c>
      <c r="E605" s="44" t="s">
        <v>20</v>
      </c>
      <c r="F605" s="44" t="s">
        <v>640</v>
      </c>
      <c r="G605" s="44" t="s">
        <v>7153</v>
      </c>
      <c r="H605" s="45" t="s">
        <v>4</v>
      </c>
      <c r="I605" s="45" t="s">
        <v>269</v>
      </c>
      <c r="J605" s="45" t="s">
        <v>459</v>
      </c>
      <c r="K605" s="45" t="s">
        <v>459</v>
      </c>
      <c r="L605" s="44" t="s">
        <v>273</v>
      </c>
      <c r="M605" s="44" t="s">
        <v>653</v>
      </c>
      <c r="N605" s="46" t="s">
        <v>305</v>
      </c>
      <c r="O605" s="45" t="s">
        <v>273</v>
      </c>
      <c r="P605" s="45" t="s">
        <v>397</v>
      </c>
      <c r="Q605" s="45" t="s">
        <v>416</v>
      </c>
      <c r="R605" s="47" t="s">
        <v>528</v>
      </c>
      <c r="S605" s="38" t="s">
        <v>576</v>
      </c>
      <c r="T605" s="158">
        <v>63170</v>
      </c>
      <c r="U605" s="158">
        <v>64371</v>
      </c>
      <c r="V605" s="34"/>
      <c r="W605" s="34"/>
      <c r="X605" s="159">
        <v>64371</v>
      </c>
      <c r="Y605" s="160">
        <f>+IFERROR(X605/U605,0)</f>
        <v>1</v>
      </c>
      <c r="Z605" s="161">
        <f>+U605-X605</f>
        <v>0</v>
      </c>
      <c r="AA605" s="48"/>
      <c r="AB605" s="159">
        <v>64371</v>
      </c>
      <c r="AC605" s="161">
        <v>0</v>
      </c>
      <c r="AD605" s="159">
        <v>37549.329999999994</v>
      </c>
      <c r="AE605" s="48"/>
      <c r="AF605" s="161">
        <v>37549.329999999994</v>
      </c>
      <c r="AG605" s="162">
        <f>+IFERROR(AF605/U605,0)</f>
        <v>0.58332680865607178</v>
      </c>
      <c r="AH605" s="161">
        <f>+Tabla1[[#This Row],[PIM]]-Tabla1[[#This Row],[DEVENGADO2]]</f>
        <v>26821.670000000006</v>
      </c>
      <c r="AI605" s="35">
        <v>5364.19</v>
      </c>
      <c r="AJ605" s="35">
        <v>5364.19</v>
      </c>
      <c r="AK605" s="35">
        <v>5364.19</v>
      </c>
      <c r="AL605" s="35">
        <v>5364.19</v>
      </c>
      <c r="AM605" s="35">
        <v>5364.19</v>
      </c>
      <c r="AN605" s="35">
        <v>5364.19</v>
      </c>
      <c r="AO605" s="35">
        <v>5364.19</v>
      </c>
      <c r="AP605" s="35">
        <v>0</v>
      </c>
      <c r="AQ605" s="35">
        <v>5264.19</v>
      </c>
      <c r="AR605" s="35">
        <v>5264.19</v>
      </c>
      <c r="AS605" s="35">
        <v>5264.19</v>
      </c>
      <c r="AT605" s="35">
        <v>5264.19</v>
      </c>
      <c r="AU605" s="35">
        <v>5764.9099999999962</v>
      </c>
      <c r="AV605" s="41">
        <f t="shared" si="31"/>
        <v>64371</v>
      </c>
      <c r="AW605" s="41">
        <f>+U605-AV605</f>
        <v>0</v>
      </c>
    </row>
    <row r="606" spans="1:49" x14ac:dyDescent="0.3">
      <c r="A606" s="42" t="s">
        <v>3</v>
      </c>
      <c r="B606" s="43"/>
      <c r="C606" s="44" t="s">
        <v>423</v>
      </c>
      <c r="D606" s="45" t="s">
        <v>287</v>
      </c>
      <c r="E606" s="44" t="s">
        <v>20</v>
      </c>
      <c r="F606" s="44" t="s">
        <v>640</v>
      </c>
      <c r="G606" s="44" t="s">
        <v>7153</v>
      </c>
      <c r="H606" s="45" t="s">
        <v>4</v>
      </c>
      <c r="I606" s="45" t="s">
        <v>269</v>
      </c>
      <c r="J606" s="45" t="s">
        <v>459</v>
      </c>
      <c r="K606" s="45" t="s">
        <v>459</v>
      </c>
      <c r="L606" s="44" t="s">
        <v>273</v>
      </c>
      <c r="M606" s="44" t="s">
        <v>653</v>
      </c>
      <c r="N606" s="46" t="s">
        <v>305</v>
      </c>
      <c r="O606" s="45" t="s">
        <v>273</v>
      </c>
      <c r="P606" s="45" t="s">
        <v>397</v>
      </c>
      <c r="Q606" s="45" t="s">
        <v>419</v>
      </c>
      <c r="R606" s="47" t="s">
        <v>529</v>
      </c>
      <c r="S606" s="38" t="s">
        <v>577</v>
      </c>
      <c r="T606" s="158">
        <v>2760</v>
      </c>
      <c r="U606" s="158">
        <v>2673</v>
      </c>
      <c r="V606" s="34"/>
      <c r="W606" s="34"/>
      <c r="X606" s="159">
        <v>2673</v>
      </c>
      <c r="Y606" s="160">
        <f>+IFERROR(X606/U606,0)</f>
        <v>1</v>
      </c>
      <c r="Z606" s="161">
        <f>+U606-X606</f>
        <v>0</v>
      </c>
      <c r="AA606" s="48"/>
      <c r="AB606" s="159">
        <v>2673</v>
      </c>
      <c r="AC606" s="161">
        <v>0</v>
      </c>
      <c r="AD606" s="159">
        <v>1559.25</v>
      </c>
      <c r="AE606" s="48"/>
      <c r="AF606" s="161">
        <v>1559.25</v>
      </c>
      <c r="AG606" s="162">
        <f>+IFERROR(AF606/U606,0)</f>
        <v>0.58333333333333337</v>
      </c>
      <c r="AH606" s="161">
        <f>+Tabla1[[#This Row],[PIM]]-Tabla1[[#This Row],[DEVENGADO2]]</f>
        <v>1113.75</v>
      </c>
      <c r="AI606" s="35">
        <v>222.75</v>
      </c>
      <c r="AJ606" s="35">
        <v>222.75</v>
      </c>
      <c r="AK606" s="35">
        <v>222.75</v>
      </c>
      <c r="AL606" s="35">
        <v>222.75</v>
      </c>
      <c r="AM606" s="35">
        <v>222.75</v>
      </c>
      <c r="AN606" s="35">
        <v>222.75</v>
      </c>
      <c r="AO606" s="35">
        <v>222.75</v>
      </c>
      <c r="AP606" s="35">
        <v>0</v>
      </c>
      <c r="AQ606" s="35">
        <v>230</v>
      </c>
      <c r="AR606" s="35">
        <v>230</v>
      </c>
      <c r="AS606" s="35">
        <v>230</v>
      </c>
      <c r="AT606" s="35">
        <v>230</v>
      </c>
      <c r="AU606" s="35">
        <v>193.75</v>
      </c>
      <c r="AV606" s="41">
        <f t="shared" si="31"/>
        <v>2673</v>
      </c>
      <c r="AW606" s="41">
        <f>+U606-AV606</f>
        <v>0</v>
      </c>
    </row>
    <row r="607" spans="1:49" x14ac:dyDescent="0.3">
      <c r="A607" s="42" t="s">
        <v>3</v>
      </c>
      <c r="B607" s="43"/>
      <c r="C607" s="44" t="s">
        <v>423</v>
      </c>
      <c r="D607" s="45" t="s">
        <v>287</v>
      </c>
      <c r="E607" s="44" t="s">
        <v>20</v>
      </c>
      <c r="F607" s="44" t="s">
        <v>640</v>
      </c>
      <c r="G607" s="44" t="s">
        <v>7153</v>
      </c>
      <c r="H607" s="45" t="s">
        <v>422</v>
      </c>
      <c r="I607" s="45" t="s">
        <v>579</v>
      </c>
      <c r="J607" s="45" t="s">
        <v>459</v>
      </c>
      <c r="K607" s="45" t="s">
        <v>459</v>
      </c>
      <c r="L607" s="44" t="s">
        <v>273</v>
      </c>
      <c r="M607" s="44" t="s">
        <v>653</v>
      </c>
      <c r="N607" s="46" t="s">
        <v>305</v>
      </c>
      <c r="O607" s="45" t="s">
        <v>273</v>
      </c>
      <c r="P607" s="45" t="s">
        <v>393</v>
      </c>
      <c r="Q607" s="45" t="s">
        <v>585</v>
      </c>
      <c r="R607" s="47" t="s">
        <v>200</v>
      </c>
      <c r="S607" s="38" t="s">
        <v>586</v>
      </c>
      <c r="T607" s="158">
        <v>0</v>
      </c>
      <c r="U607" s="158">
        <v>13900</v>
      </c>
      <c r="V607" s="34"/>
      <c r="W607" s="34"/>
      <c r="X607" s="159">
        <v>13420</v>
      </c>
      <c r="Y607" s="160">
        <f>+IFERROR(X607/U607,0)</f>
        <v>0.96546762589928059</v>
      </c>
      <c r="Z607" s="161">
        <f>+U607-X607</f>
        <v>480</v>
      </c>
      <c r="AA607" s="48"/>
      <c r="AB607" s="159">
        <v>13420</v>
      </c>
      <c r="AC607" s="161">
        <v>480</v>
      </c>
      <c r="AD607" s="159">
        <v>13420</v>
      </c>
      <c r="AE607" s="48"/>
      <c r="AF607" s="161">
        <v>9170</v>
      </c>
      <c r="AG607" s="162">
        <f>+IFERROR(AF607/U607,0)</f>
        <v>0.65971223021582737</v>
      </c>
      <c r="AH607" s="161">
        <f>+Tabla1[[#This Row],[PIM]]-Tabla1[[#This Row],[DEVENGADO2]]</f>
        <v>4730</v>
      </c>
      <c r="AI607" s="35">
        <v>0</v>
      </c>
      <c r="AJ607" s="35">
        <v>0</v>
      </c>
      <c r="AK607" s="35">
        <v>0</v>
      </c>
      <c r="AL607" s="35">
        <v>9170</v>
      </c>
      <c r="AM607" s="35">
        <v>0</v>
      </c>
      <c r="AN607" s="35">
        <v>0</v>
      </c>
      <c r="AO607" s="35">
        <v>0</v>
      </c>
      <c r="AP607" s="35">
        <v>0</v>
      </c>
      <c r="AQ607" s="35">
        <v>230</v>
      </c>
      <c r="AR607" s="35">
        <v>4500</v>
      </c>
      <c r="AS607" s="35">
        <v>0</v>
      </c>
      <c r="AT607" s="35">
        <v>0</v>
      </c>
      <c r="AU607" s="35">
        <v>0</v>
      </c>
      <c r="AV607" s="41">
        <f t="shared" ref="AV607:AV638" si="32">+SUM(AI607:AU607)</f>
        <v>13900</v>
      </c>
      <c r="AW607" s="41">
        <f>+U607-AV607</f>
        <v>0</v>
      </c>
    </row>
    <row r="608" spans="1:49" x14ac:dyDescent="0.3">
      <c r="A608" s="42" t="s">
        <v>3</v>
      </c>
      <c r="B608" s="43"/>
      <c r="C608" s="44" t="s">
        <v>423</v>
      </c>
      <c r="D608" s="45" t="s">
        <v>287</v>
      </c>
      <c r="E608" s="44" t="s">
        <v>20</v>
      </c>
      <c r="F608" s="44" t="s">
        <v>640</v>
      </c>
      <c r="G608" s="44" t="s">
        <v>7154</v>
      </c>
      <c r="H608" s="45" t="s">
        <v>4</v>
      </c>
      <c r="I608" s="45" t="s">
        <v>269</v>
      </c>
      <c r="J608" s="45" t="s">
        <v>459</v>
      </c>
      <c r="K608" s="45" t="s">
        <v>459</v>
      </c>
      <c r="L608" s="44" t="s">
        <v>276</v>
      </c>
      <c r="M608" s="44" t="s">
        <v>654</v>
      </c>
      <c r="N608" s="46" t="s">
        <v>306</v>
      </c>
      <c r="O608" s="45" t="s">
        <v>276</v>
      </c>
      <c r="P608" s="45" t="s">
        <v>397</v>
      </c>
      <c r="Q608" s="45" t="s">
        <v>415</v>
      </c>
      <c r="R608" s="47" t="s">
        <v>526</v>
      </c>
      <c r="S608" s="38" t="s">
        <v>575</v>
      </c>
      <c r="T608" s="158">
        <v>600</v>
      </c>
      <c r="U608" s="158">
        <v>600</v>
      </c>
      <c r="V608" s="34"/>
      <c r="W608" s="34"/>
      <c r="X608" s="159">
        <v>600</v>
      </c>
      <c r="Y608" s="160">
        <f>+IFERROR(X608/U608,0)</f>
        <v>1</v>
      </c>
      <c r="Z608" s="161">
        <f>+U608-X608</f>
        <v>0</v>
      </c>
      <c r="AA608" s="48"/>
      <c r="AB608" s="159">
        <v>600</v>
      </c>
      <c r="AC608" s="161">
        <v>0</v>
      </c>
      <c r="AD608" s="159">
        <v>0</v>
      </c>
      <c r="AE608" s="48"/>
      <c r="AF608" s="161">
        <v>0</v>
      </c>
      <c r="AG608" s="162">
        <f>+IFERROR(AF608/U608,0)</f>
        <v>0</v>
      </c>
      <c r="AH608" s="161">
        <f>+Tabla1[[#This Row],[PIM]]-Tabla1[[#This Row],[DEVENGADO2]]</f>
        <v>600</v>
      </c>
      <c r="AI608" s="35">
        <v>0</v>
      </c>
      <c r="AJ608" s="35">
        <v>0</v>
      </c>
      <c r="AK608" s="35">
        <v>0</v>
      </c>
      <c r="AL608" s="35">
        <v>0</v>
      </c>
      <c r="AM608" s="35">
        <v>0</v>
      </c>
      <c r="AN608" s="35">
        <v>0</v>
      </c>
      <c r="AO608" s="35">
        <v>0</v>
      </c>
      <c r="AP608" s="35">
        <v>300</v>
      </c>
      <c r="AQ608" s="35">
        <v>0</v>
      </c>
      <c r="AR608" s="35">
        <v>0</v>
      </c>
      <c r="AS608" s="35">
        <v>0</v>
      </c>
      <c r="AT608" s="35">
        <v>0</v>
      </c>
      <c r="AU608" s="35">
        <v>300</v>
      </c>
      <c r="AV608" s="41">
        <f t="shared" si="32"/>
        <v>600</v>
      </c>
      <c r="AW608" s="41">
        <f>+U608-AV608</f>
        <v>0</v>
      </c>
    </row>
    <row r="609" spans="1:49" x14ac:dyDescent="0.3">
      <c r="A609" s="42" t="s">
        <v>3</v>
      </c>
      <c r="B609" s="43"/>
      <c r="C609" s="44" t="s">
        <v>423</v>
      </c>
      <c r="D609" s="45" t="s">
        <v>287</v>
      </c>
      <c r="E609" s="44" t="s">
        <v>20</v>
      </c>
      <c r="F609" s="44" t="s">
        <v>640</v>
      </c>
      <c r="G609" s="44" t="s">
        <v>7154</v>
      </c>
      <c r="H609" s="45" t="s">
        <v>4</v>
      </c>
      <c r="I609" s="45" t="s">
        <v>269</v>
      </c>
      <c r="J609" s="45" t="s">
        <v>459</v>
      </c>
      <c r="K609" s="45" t="s">
        <v>459</v>
      </c>
      <c r="L609" s="44" t="s">
        <v>276</v>
      </c>
      <c r="M609" s="44" t="s">
        <v>654</v>
      </c>
      <c r="N609" s="46" t="s">
        <v>306</v>
      </c>
      <c r="O609" s="45" t="s">
        <v>276</v>
      </c>
      <c r="P609" s="45" t="s">
        <v>397</v>
      </c>
      <c r="Q609" s="45" t="s">
        <v>416</v>
      </c>
      <c r="R609" s="47" t="s">
        <v>528</v>
      </c>
      <c r="S609" s="38" t="s">
        <v>576</v>
      </c>
      <c r="T609" s="158">
        <v>63170</v>
      </c>
      <c r="U609" s="158">
        <v>64351</v>
      </c>
      <c r="V609" s="34"/>
      <c r="W609" s="34"/>
      <c r="X609" s="159">
        <v>64351</v>
      </c>
      <c r="Y609" s="160">
        <f>+IFERROR(X609/U609,0)</f>
        <v>1</v>
      </c>
      <c r="Z609" s="161">
        <f>+U609-X609</f>
        <v>0</v>
      </c>
      <c r="AA609" s="48"/>
      <c r="AB609" s="159">
        <v>64351</v>
      </c>
      <c r="AC609" s="161">
        <v>0</v>
      </c>
      <c r="AD609" s="159">
        <v>37529.14</v>
      </c>
      <c r="AE609" s="48"/>
      <c r="AF609" s="161">
        <v>37529.14</v>
      </c>
      <c r="AG609" s="162">
        <f>+IFERROR(AF609/U609,0)</f>
        <v>0.58319435595406444</v>
      </c>
      <c r="AH609" s="161">
        <f>+Tabla1[[#This Row],[PIM]]-Tabla1[[#This Row],[DEVENGADO2]]</f>
        <v>26821.86</v>
      </c>
      <c r="AI609" s="35">
        <v>5348.47</v>
      </c>
      <c r="AJ609" s="35">
        <v>5359.72</v>
      </c>
      <c r="AK609" s="35">
        <v>5364.19</v>
      </c>
      <c r="AL609" s="35">
        <v>5364.19</v>
      </c>
      <c r="AM609" s="35">
        <v>5364.19</v>
      </c>
      <c r="AN609" s="35">
        <v>5364.19</v>
      </c>
      <c r="AO609" s="35">
        <v>5364.19</v>
      </c>
      <c r="AP609" s="35">
        <v>0</v>
      </c>
      <c r="AQ609" s="35">
        <v>5264.19</v>
      </c>
      <c r="AR609" s="35">
        <v>5264.19</v>
      </c>
      <c r="AS609" s="35">
        <v>5264.19</v>
      </c>
      <c r="AT609" s="35">
        <v>5264.19</v>
      </c>
      <c r="AU609" s="35">
        <v>5765.0999999999913</v>
      </c>
      <c r="AV609" s="41">
        <f t="shared" si="32"/>
        <v>64351</v>
      </c>
      <c r="AW609" s="41">
        <f>+U609-AV609</f>
        <v>0</v>
      </c>
    </row>
    <row r="610" spans="1:49" x14ac:dyDescent="0.3">
      <c r="A610" s="42" t="s">
        <v>3</v>
      </c>
      <c r="B610" s="43"/>
      <c r="C610" s="44" t="s">
        <v>423</v>
      </c>
      <c r="D610" s="45" t="s">
        <v>287</v>
      </c>
      <c r="E610" s="44" t="s">
        <v>20</v>
      </c>
      <c r="F610" s="44" t="s">
        <v>640</v>
      </c>
      <c r="G610" s="44" t="s">
        <v>7154</v>
      </c>
      <c r="H610" s="45" t="s">
        <v>4</v>
      </c>
      <c r="I610" s="45" t="s">
        <v>269</v>
      </c>
      <c r="J610" s="45" t="s">
        <v>459</v>
      </c>
      <c r="K610" s="45" t="s">
        <v>459</v>
      </c>
      <c r="L610" s="44" t="s">
        <v>276</v>
      </c>
      <c r="M610" s="44" t="s">
        <v>654</v>
      </c>
      <c r="N610" s="46" t="s">
        <v>306</v>
      </c>
      <c r="O610" s="45" t="s">
        <v>276</v>
      </c>
      <c r="P610" s="45" t="s">
        <v>397</v>
      </c>
      <c r="Q610" s="45" t="s">
        <v>419</v>
      </c>
      <c r="R610" s="47" t="s">
        <v>529</v>
      </c>
      <c r="S610" s="38" t="s">
        <v>577</v>
      </c>
      <c r="T610" s="158">
        <v>2760</v>
      </c>
      <c r="U610" s="158">
        <v>2673</v>
      </c>
      <c r="V610" s="34"/>
      <c r="W610" s="34"/>
      <c r="X610" s="159">
        <v>2673</v>
      </c>
      <c r="Y610" s="160">
        <f>+IFERROR(X610/U610,0)</f>
        <v>1</v>
      </c>
      <c r="Z610" s="161">
        <f>+U610-X610</f>
        <v>0</v>
      </c>
      <c r="AA610" s="48"/>
      <c r="AB610" s="159">
        <v>2673</v>
      </c>
      <c r="AC610" s="161">
        <v>0</v>
      </c>
      <c r="AD610" s="159">
        <v>1559.25</v>
      </c>
      <c r="AE610" s="48"/>
      <c r="AF610" s="161">
        <v>1559.25</v>
      </c>
      <c r="AG610" s="162">
        <f>+IFERROR(AF610/U610,0)</f>
        <v>0.58333333333333337</v>
      </c>
      <c r="AH610" s="161">
        <f>+Tabla1[[#This Row],[PIM]]-Tabla1[[#This Row],[DEVENGADO2]]</f>
        <v>1113.75</v>
      </c>
      <c r="AI610" s="35">
        <v>222.75</v>
      </c>
      <c r="AJ610" s="35">
        <v>222.75</v>
      </c>
      <c r="AK610" s="35">
        <v>222.75</v>
      </c>
      <c r="AL610" s="35">
        <v>222.75</v>
      </c>
      <c r="AM610" s="35">
        <v>222.75</v>
      </c>
      <c r="AN610" s="35">
        <v>222.75</v>
      </c>
      <c r="AO610" s="35">
        <v>222.75</v>
      </c>
      <c r="AP610" s="35">
        <v>0</v>
      </c>
      <c r="AQ610" s="35">
        <v>230</v>
      </c>
      <c r="AR610" s="35">
        <v>230</v>
      </c>
      <c r="AS610" s="35">
        <v>230</v>
      </c>
      <c r="AT610" s="35">
        <v>230</v>
      </c>
      <c r="AU610" s="35">
        <v>193.75</v>
      </c>
      <c r="AV610" s="41">
        <f t="shared" si="32"/>
        <v>2673</v>
      </c>
      <c r="AW610" s="41">
        <f>+U610-AV610</f>
        <v>0</v>
      </c>
    </row>
    <row r="611" spans="1:49" x14ac:dyDescent="0.3">
      <c r="A611" s="42" t="s">
        <v>3</v>
      </c>
      <c r="B611" s="43"/>
      <c r="C611" s="44" t="s">
        <v>423</v>
      </c>
      <c r="D611" s="45" t="s">
        <v>287</v>
      </c>
      <c r="E611" s="44" t="s">
        <v>20</v>
      </c>
      <c r="F611" s="44" t="s">
        <v>640</v>
      </c>
      <c r="G611" s="44" t="s">
        <v>7154</v>
      </c>
      <c r="H611" s="45" t="s">
        <v>422</v>
      </c>
      <c r="I611" s="45" t="s">
        <v>579</v>
      </c>
      <c r="J611" s="45" t="s">
        <v>459</v>
      </c>
      <c r="K611" s="45" t="s">
        <v>459</v>
      </c>
      <c r="L611" s="44" t="s">
        <v>276</v>
      </c>
      <c r="M611" s="44" t="s">
        <v>654</v>
      </c>
      <c r="N611" s="46" t="s">
        <v>306</v>
      </c>
      <c r="O611" s="45" t="s">
        <v>276</v>
      </c>
      <c r="P611" s="45" t="s">
        <v>393</v>
      </c>
      <c r="Q611" s="45" t="s">
        <v>585</v>
      </c>
      <c r="R611" s="47" t="s">
        <v>200</v>
      </c>
      <c r="S611" s="38" t="s">
        <v>586</v>
      </c>
      <c r="T611" s="158">
        <v>0</v>
      </c>
      <c r="U611" s="158">
        <v>17900</v>
      </c>
      <c r="V611" s="34"/>
      <c r="W611" s="34"/>
      <c r="X611" s="159">
        <v>17900</v>
      </c>
      <c r="Y611" s="160">
        <f>+IFERROR(X611/U611,0)</f>
        <v>1</v>
      </c>
      <c r="Z611" s="161">
        <f>+U611-X611</f>
        <v>0</v>
      </c>
      <c r="AA611" s="48"/>
      <c r="AB611" s="159">
        <v>17900</v>
      </c>
      <c r="AC611" s="161">
        <v>0</v>
      </c>
      <c r="AD611" s="159">
        <v>17900</v>
      </c>
      <c r="AE611" s="48"/>
      <c r="AF611" s="161">
        <v>14300</v>
      </c>
      <c r="AG611" s="162">
        <f>+IFERROR(AF611/U611,0)</f>
        <v>0.7988826815642458</v>
      </c>
      <c r="AH611" s="161">
        <f>+Tabla1[[#This Row],[PIM]]-Tabla1[[#This Row],[DEVENGADO2]]</f>
        <v>3600</v>
      </c>
      <c r="AI611" s="35">
        <v>0</v>
      </c>
      <c r="AJ611" s="35">
        <v>0</v>
      </c>
      <c r="AK611" s="35">
        <v>10800</v>
      </c>
      <c r="AL611" s="35">
        <v>3500</v>
      </c>
      <c r="AM611" s="35">
        <v>0</v>
      </c>
      <c r="AN611" s="35">
        <v>0</v>
      </c>
      <c r="AO611" s="35">
        <v>0</v>
      </c>
      <c r="AP611" s="35">
        <v>0</v>
      </c>
      <c r="AQ611" s="35">
        <v>0</v>
      </c>
      <c r="AR611" s="35">
        <v>3600</v>
      </c>
      <c r="AS611" s="35">
        <v>0</v>
      </c>
      <c r="AT611" s="35">
        <v>0</v>
      </c>
      <c r="AU611" s="35">
        <v>0</v>
      </c>
      <c r="AV611" s="41">
        <f t="shared" si="32"/>
        <v>17900</v>
      </c>
      <c r="AW611" s="41">
        <f>+U611-AV611</f>
        <v>0</v>
      </c>
    </row>
    <row r="612" spans="1:49" x14ac:dyDescent="0.3">
      <c r="A612" s="42" t="s">
        <v>3</v>
      </c>
      <c r="B612" s="43"/>
      <c r="C612" s="44" t="s">
        <v>423</v>
      </c>
      <c r="D612" s="45" t="s">
        <v>287</v>
      </c>
      <c r="E612" s="44" t="s">
        <v>20</v>
      </c>
      <c r="F612" s="44" t="s">
        <v>640</v>
      </c>
      <c r="G612" s="44" t="s">
        <v>7155</v>
      </c>
      <c r="H612" s="45" t="s">
        <v>4</v>
      </c>
      <c r="I612" s="45" t="s">
        <v>269</v>
      </c>
      <c r="J612" s="45" t="s">
        <v>459</v>
      </c>
      <c r="K612" s="45" t="s">
        <v>459</v>
      </c>
      <c r="L612" s="44" t="s">
        <v>443</v>
      </c>
      <c r="M612" s="44" t="s">
        <v>655</v>
      </c>
      <c r="N612" s="46" t="s">
        <v>307</v>
      </c>
      <c r="O612" s="45" t="s">
        <v>443</v>
      </c>
      <c r="P612" s="45" t="s">
        <v>397</v>
      </c>
      <c r="Q612" s="45" t="s">
        <v>415</v>
      </c>
      <c r="R612" s="47" t="s">
        <v>526</v>
      </c>
      <c r="S612" s="38" t="s">
        <v>575</v>
      </c>
      <c r="T612" s="158">
        <v>600</v>
      </c>
      <c r="U612" s="158">
        <v>600</v>
      </c>
      <c r="V612" s="34"/>
      <c r="W612" s="34"/>
      <c r="X612" s="159">
        <v>600</v>
      </c>
      <c r="Y612" s="160">
        <f>+IFERROR(X612/U612,0)</f>
        <v>1</v>
      </c>
      <c r="Z612" s="161">
        <f>+U612-X612</f>
        <v>0</v>
      </c>
      <c r="AA612" s="48"/>
      <c r="AB612" s="159">
        <v>600</v>
      </c>
      <c r="AC612" s="161">
        <v>0</v>
      </c>
      <c r="AD612" s="159">
        <v>0</v>
      </c>
      <c r="AE612" s="48"/>
      <c r="AF612" s="161">
        <v>0</v>
      </c>
      <c r="AG612" s="162">
        <f>+IFERROR(AF612/U612,0)</f>
        <v>0</v>
      </c>
      <c r="AH612" s="161">
        <f>+Tabla1[[#This Row],[PIM]]-Tabla1[[#This Row],[DEVENGADO2]]</f>
        <v>600</v>
      </c>
      <c r="AI612" s="35">
        <v>0</v>
      </c>
      <c r="AJ612" s="35">
        <v>0</v>
      </c>
      <c r="AK612" s="35">
        <v>0</v>
      </c>
      <c r="AL612" s="35">
        <v>0</v>
      </c>
      <c r="AM612" s="35">
        <v>0</v>
      </c>
      <c r="AN612" s="35">
        <v>0</v>
      </c>
      <c r="AO612" s="35">
        <v>0</v>
      </c>
      <c r="AP612" s="35">
        <v>300</v>
      </c>
      <c r="AQ612" s="35">
        <v>0</v>
      </c>
      <c r="AR612" s="35">
        <v>0</v>
      </c>
      <c r="AS612" s="35">
        <v>0</v>
      </c>
      <c r="AT612" s="35">
        <v>0</v>
      </c>
      <c r="AU612" s="35">
        <v>300</v>
      </c>
      <c r="AV612" s="41">
        <f t="shared" si="32"/>
        <v>600</v>
      </c>
      <c r="AW612" s="41">
        <f>+U612-AV612</f>
        <v>0</v>
      </c>
    </row>
    <row r="613" spans="1:49" x14ac:dyDescent="0.3">
      <c r="A613" s="42" t="s">
        <v>3</v>
      </c>
      <c r="B613" s="43"/>
      <c r="C613" s="44" t="s">
        <v>423</v>
      </c>
      <c r="D613" s="45" t="s">
        <v>287</v>
      </c>
      <c r="E613" s="44" t="s">
        <v>20</v>
      </c>
      <c r="F613" s="44" t="s">
        <v>640</v>
      </c>
      <c r="G613" s="44" t="s">
        <v>7155</v>
      </c>
      <c r="H613" s="45" t="s">
        <v>4</v>
      </c>
      <c r="I613" s="45" t="s">
        <v>269</v>
      </c>
      <c r="J613" s="45" t="s">
        <v>459</v>
      </c>
      <c r="K613" s="45" t="s">
        <v>459</v>
      </c>
      <c r="L613" s="44" t="s">
        <v>443</v>
      </c>
      <c r="M613" s="44" t="s">
        <v>655</v>
      </c>
      <c r="N613" s="46" t="s">
        <v>307</v>
      </c>
      <c r="O613" s="45" t="s">
        <v>443</v>
      </c>
      <c r="P613" s="45" t="s">
        <v>397</v>
      </c>
      <c r="Q613" s="45" t="s">
        <v>612</v>
      </c>
      <c r="R613" s="47" t="s">
        <v>534</v>
      </c>
      <c r="S613" s="38" t="s">
        <v>613</v>
      </c>
      <c r="T613" s="158">
        <v>0</v>
      </c>
      <c r="U613" s="158">
        <v>0</v>
      </c>
      <c r="V613" s="34"/>
      <c r="W613" s="34"/>
      <c r="X613" s="159">
        <v>0</v>
      </c>
      <c r="Y613" s="160">
        <f>+IFERROR(X613/U613,0)</f>
        <v>0</v>
      </c>
      <c r="Z613" s="161">
        <f>+U613-X613</f>
        <v>0</v>
      </c>
      <c r="AA613" s="48"/>
      <c r="AB613" s="159">
        <v>0</v>
      </c>
      <c r="AC613" s="161">
        <v>0</v>
      </c>
      <c r="AD613" s="159">
        <v>0</v>
      </c>
      <c r="AE613" s="48"/>
      <c r="AF613" s="161">
        <v>0</v>
      </c>
      <c r="AG613" s="162">
        <f>+IFERROR(AF613/U613,0)</f>
        <v>0</v>
      </c>
      <c r="AH613" s="161">
        <f>+Tabla1[[#This Row],[PIM]]-Tabla1[[#This Row],[DEVENGADO2]]</f>
        <v>0</v>
      </c>
      <c r="AI613" s="35">
        <v>0</v>
      </c>
      <c r="AJ613" s="35">
        <v>0</v>
      </c>
      <c r="AK613" s="35">
        <v>0</v>
      </c>
      <c r="AL613" s="35">
        <v>0</v>
      </c>
      <c r="AM613" s="35">
        <v>0</v>
      </c>
      <c r="AN613" s="35">
        <v>0</v>
      </c>
      <c r="AO613" s="35">
        <v>0</v>
      </c>
      <c r="AP613" s="35">
        <v>0</v>
      </c>
      <c r="AQ613" s="35">
        <v>0</v>
      </c>
      <c r="AR613" s="35">
        <v>0</v>
      </c>
      <c r="AS613" s="35">
        <v>0</v>
      </c>
      <c r="AT613" s="35">
        <v>0</v>
      </c>
      <c r="AU613" s="35">
        <v>0</v>
      </c>
      <c r="AV613" s="41">
        <f t="shared" si="32"/>
        <v>0</v>
      </c>
      <c r="AW613" s="41">
        <f>+U613-AV613</f>
        <v>0</v>
      </c>
    </row>
    <row r="614" spans="1:49" x14ac:dyDescent="0.3">
      <c r="A614" s="42" t="s">
        <v>3</v>
      </c>
      <c r="B614" s="43"/>
      <c r="C614" s="44" t="s">
        <v>423</v>
      </c>
      <c r="D614" s="45" t="s">
        <v>287</v>
      </c>
      <c r="E614" s="44" t="s">
        <v>20</v>
      </c>
      <c r="F614" s="44" t="s">
        <v>640</v>
      </c>
      <c r="G614" s="44" t="s">
        <v>7155</v>
      </c>
      <c r="H614" s="45" t="s">
        <v>4</v>
      </c>
      <c r="I614" s="45" t="s">
        <v>269</v>
      </c>
      <c r="J614" s="45" t="s">
        <v>459</v>
      </c>
      <c r="K614" s="45" t="s">
        <v>459</v>
      </c>
      <c r="L614" s="44" t="s">
        <v>443</v>
      </c>
      <c r="M614" s="44" t="s">
        <v>655</v>
      </c>
      <c r="N614" s="46" t="s">
        <v>307</v>
      </c>
      <c r="O614" s="45" t="s">
        <v>443</v>
      </c>
      <c r="P614" s="45" t="s">
        <v>397</v>
      </c>
      <c r="Q614" s="45" t="s">
        <v>416</v>
      </c>
      <c r="R614" s="47" t="s">
        <v>528</v>
      </c>
      <c r="S614" s="38" t="s">
        <v>576</v>
      </c>
      <c r="T614" s="158">
        <v>45170</v>
      </c>
      <c r="U614" s="158">
        <v>46371</v>
      </c>
      <c r="V614" s="34"/>
      <c r="W614" s="34"/>
      <c r="X614" s="159">
        <v>46371</v>
      </c>
      <c r="Y614" s="160">
        <f>+IFERROR(X614/U614,0)</f>
        <v>1</v>
      </c>
      <c r="Z614" s="161">
        <f>+U614-X614</f>
        <v>0</v>
      </c>
      <c r="AA614" s="48"/>
      <c r="AB614" s="159">
        <v>46371</v>
      </c>
      <c r="AC614" s="161">
        <v>0</v>
      </c>
      <c r="AD614" s="159">
        <v>27049.329999999998</v>
      </c>
      <c r="AE614" s="48"/>
      <c r="AF614" s="161">
        <v>27049.329999999998</v>
      </c>
      <c r="AG614" s="162">
        <f>+IFERROR(AF614/U614,0)</f>
        <v>0.5833242759483297</v>
      </c>
      <c r="AH614" s="161">
        <f>+Tabla1[[#This Row],[PIM]]-Tabla1[[#This Row],[DEVENGADO2]]</f>
        <v>19321.670000000002</v>
      </c>
      <c r="AI614" s="35">
        <v>3864.19</v>
      </c>
      <c r="AJ614" s="35">
        <v>3864.19</v>
      </c>
      <c r="AK614" s="35">
        <v>3864.19</v>
      </c>
      <c r="AL614" s="35">
        <v>3864.19</v>
      </c>
      <c r="AM614" s="35">
        <v>3864.19</v>
      </c>
      <c r="AN614" s="35">
        <v>3864.19</v>
      </c>
      <c r="AO614" s="35">
        <v>3864.19</v>
      </c>
      <c r="AP614" s="35">
        <v>0</v>
      </c>
      <c r="AQ614" s="35">
        <v>3764.19</v>
      </c>
      <c r="AR614" s="35">
        <v>3764.19</v>
      </c>
      <c r="AS614" s="35">
        <v>3764.19</v>
      </c>
      <c r="AT614" s="35">
        <v>3764.19</v>
      </c>
      <c r="AU614" s="35">
        <v>4264.9099999999962</v>
      </c>
      <c r="AV614" s="41">
        <f t="shared" si="32"/>
        <v>46371</v>
      </c>
      <c r="AW614" s="41">
        <f>+U614-AV614</f>
        <v>0</v>
      </c>
    </row>
    <row r="615" spans="1:49" x14ac:dyDescent="0.3">
      <c r="A615" s="42" t="s">
        <v>3</v>
      </c>
      <c r="B615" s="43"/>
      <c r="C615" s="44" t="s">
        <v>423</v>
      </c>
      <c r="D615" s="45" t="s">
        <v>287</v>
      </c>
      <c r="E615" s="44" t="s">
        <v>20</v>
      </c>
      <c r="F615" s="44" t="s">
        <v>640</v>
      </c>
      <c r="G615" s="44" t="s">
        <v>7155</v>
      </c>
      <c r="H615" s="45" t="s">
        <v>4</v>
      </c>
      <c r="I615" s="45" t="s">
        <v>269</v>
      </c>
      <c r="J615" s="45" t="s">
        <v>459</v>
      </c>
      <c r="K615" s="45" t="s">
        <v>459</v>
      </c>
      <c r="L615" s="44" t="s">
        <v>443</v>
      </c>
      <c r="M615" s="44" t="s">
        <v>655</v>
      </c>
      <c r="N615" s="46" t="s">
        <v>307</v>
      </c>
      <c r="O615" s="45" t="s">
        <v>443</v>
      </c>
      <c r="P615" s="45" t="s">
        <v>397</v>
      </c>
      <c r="Q615" s="45" t="s">
        <v>419</v>
      </c>
      <c r="R615" s="47" t="s">
        <v>529</v>
      </c>
      <c r="S615" s="38" t="s">
        <v>577</v>
      </c>
      <c r="T615" s="158">
        <v>2760</v>
      </c>
      <c r="U615" s="158">
        <v>2673</v>
      </c>
      <c r="V615" s="34"/>
      <c r="W615" s="34"/>
      <c r="X615" s="159">
        <v>2673</v>
      </c>
      <c r="Y615" s="160">
        <f>+IFERROR(X615/U615,0)</f>
        <v>1</v>
      </c>
      <c r="Z615" s="161">
        <f>+U615-X615</f>
        <v>0</v>
      </c>
      <c r="AA615" s="48"/>
      <c r="AB615" s="159">
        <v>2673</v>
      </c>
      <c r="AC615" s="161">
        <v>0</v>
      </c>
      <c r="AD615" s="159">
        <v>1559.25</v>
      </c>
      <c r="AE615" s="48"/>
      <c r="AF615" s="161">
        <v>1559.25</v>
      </c>
      <c r="AG615" s="162">
        <f>+IFERROR(AF615/U615,0)</f>
        <v>0.58333333333333337</v>
      </c>
      <c r="AH615" s="161">
        <f>+Tabla1[[#This Row],[PIM]]-Tabla1[[#This Row],[DEVENGADO2]]</f>
        <v>1113.75</v>
      </c>
      <c r="AI615" s="35">
        <v>222.75</v>
      </c>
      <c r="AJ615" s="35">
        <v>222.75</v>
      </c>
      <c r="AK615" s="35">
        <v>222.75</v>
      </c>
      <c r="AL615" s="35">
        <v>222.75</v>
      </c>
      <c r="AM615" s="35">
        <v>222.75</v>
      </c>
      <c r="AN615" s="35">
        <v>222.75</v>
      </c>
      <c r="AO615" s="35">
        <v>222.75</v>
      </c>
      <c r="AP615" s="35">
        <v>0</v>
      </c>
      <c r="AQ615" s="35">
        <v>230</v>
      </c>
      <c r="AR615" s="35">
        <v>230</v>
      </c>
      <c r="AS615" s="35">
        <v>230</v>
      </c>
      <c r="AT615" s="35">
        <v>230</v>
      </c>
      <c r="AU615" s="35">
        <v>193.75</v>
      </c>
      <c r="AV615" s="41">
        <f t="shared" si="32"/>
        <v>2673</v>
      </c>
      <c r="AW615" s="41">
        <f>+U615-AV615</f>
        <v>0</v>
      </c>
    </row>
    <row r="616" spans="1:49" x14ac:dyDescent="0.3">
      <c r="A616" s="42" t="s">
        <v>3</v>
      </c>
      <c r="B616" s="43"/>
      <c r="C616" s="44" t="s">
        <v>423</v>
      </c>
      <c r="D616" s="45" t="s">
        <v>287</v>
      </c>
      <c r="E616" s="44" t="s">
        <v>20</v>
      </c>
      <c r="F616" s="44" t="s">
        <v>640</v>
      </c>
      <c r="G616" s="44" t="s">
        <v>7155</v>
      </c>
      <c r="H616" s="45" t="s">
        <v>422</v>
      </c>
      <c r="I616" s="45" t="s">
        <v>579</v>
      </c>
      <c r="J616" s="45" t="s">
        <v>459</v>
      </c>
      <c r="K616" s="45" t="s">
        <v>459</v>
      </c>
      <c r="L616" s="44" t="s">
        <v>443</v>
      </c>
      <c r="M616" s="44" t="s">
        <v>655</v>
      </c>
      <c r="N616" s="46" t="s">
        <v>307</v>
      </c>
      <c r="O616" s="45" t="s">
        <v>443</v>
      </c>
      <c r="P616" s="45" t="s">
        <v>393</v>
      </c>
      <c r="Q616" s="45" t="s">
        <v>585</v>
      </c>
      <c r="R616" s="47" t="s">
        <v>200</v>
      </c>
      <c r="S616" s="38" t="s">
        <v>586</v>
      </c>
      <c r="T616" s="158">
        <v>0</v>
      </c>
      <c r="U616" s="158">
        <v>48500</v>
      </c>
      <c r="V616" s="34"/>
      <c r="W616" s="34"/>
      <c r="X616" s="159">
        <v>42818</v>
      </c>
      <c r="Y616" s="160">
        <f>+IFERROR(X616/U616,0)</f>
        <v>0.8828453608247423</v>
      </c>
      <c r="Z616" s="161">
        <f>+U616-X616</f>
        <v>5682</v>
      </c>
      <c r="AA616" s="48"/>
      <c r="AB616" s="159">
        <v>42818</v>
      </c>
      <c r="AC616" s="161">
        <v>5682</v>
      </c>
      <c r="AD616" s="159">
        <v>42818</v>
      </c>
      <c r="AE616" s="48"/>
      <c r="AF616" s="161">
        <v>42818</v>
      </c>
      <c r="AG616" s="162">
        <f>+IFERROR(AF616/U616,0)</f>
        <v>0.8828453608247423</v>
      </c>
      <c r="AH616" s="161">
        <f>+Tabla1[[#This Row],[PIM]]-Tabla1[[#This Row],[DEVENGADO2]]</f>
        <v>5682</v>
      </c>
      <c r="AI616" s="35">
        <v>0</v>
      </c>
      <c r="AJ616" s="35">
        <v>0</v>
      </c>
      <c r="AK616" s="35">
        <v>28056</v>
      </c>
      <c r="AL616" s="35">
        <v>11262</v>
      </c>
      <c r="AM616" s="35">
        <v>3500</v>
      </c>
      <c r="AN616" s="35">
        <v>0</v>
      </c>
      <c r="AO616" s="35">
        <v>0</v>
      </c>
      <c r="AP616" s="35">
        <v>0</v>
      </c>
      <c r="AQ616" s="35">
        <v>0</v>
      </c>
      <c r="AR616" s="35">
        <v>5682</v>
      </c>
      <c r="AS616" s="35">
        <v>0</v>
      </c>
      <c r="AT616" s="35">
        <v>0</v>
      </c>
      <c r="AU616" s="35">
        <v>0</v>
      </c>
      <c r="AV616" s="41">
        <f t="shared" si="32"/>
        <v>48500</v>
      </c>
      <c r="AW616" s="41">
        <f>+U616-AV616</f>
        <v>0</v>
      </c>
    </row>
    <row r="617" spans="1:49" x14ac:dyDescent="0.3">
      <c r="A617" s="42" t="s">
        <v>3</v>
      </c>
      <c r="B617" s="43"/>
      <c r="C617" s="44" t="s">
        <v>423</v>
      </c>
      <c r="D617" s="45" t="s">
        <v>287</v>
      </c>
      <c r="E617" s="44" t="s">
        <v>20</v>
      </c>
      <c r="F617" s="44" t="s">
        <v>640</v>
      </c>
      <c r="G617" s="44" t="s">
        <v>7156</v>
      </c>
      <c r="H617" s="45" t="s">
        <v>4</v>
      </c>
      <c r="I617" s="45" t="s">
        <v>269</v>
      </c>
      <c r="J617" s="45" t="s">
        <v>459</v>
      </c>
      <c r="K617" s="45" t="s">
        <v>459</v>
      </c>
      <c r="L617" s="44" t="s">
        <v>281</v>
      </c>
      <c r="M617" s="44" t="s">
        <v>656</v>
      </c>
      <c r="N617" s="46" t="s">
        <v>308</v>
      </c>
      <c r="O617" s="45" t="s">
        <v>281</v>
      </c>
      <c r="P617" s="45" t="s">
        <v>397</v>
      </c>
      <c r="Q617" s="45" t="s">
        <v>415</v>
      </c>
      <c r="R617" s="47" t="s">
        <v>526</v>
      </c>
      <c r="S617" s="38" t="s">
        <v>575</v>
      </c>
      <c r="T617" s="158">
        <v>600</v>
      </c>
      <c r="U617" s="158">
        <v>600</v>
      </c>
      <c r="V617" s="34"/>
      <c r="W617" s="34"/>
      <c r="X617" s="159">
        <v>600</v>
      </c>
      <c r="Y617" s="160">
        <f>+IFERROR(X617/U617,0)</f>
        <v>1</v>
      </c>
      <c r="Z617" s="161">
        <f>+U617-X617</f>
        <v>0</v>
      </c>
      <c r="AA617" s="48"/>
      <c r="AB617" s="159">
        <v>600</v>
      </c>
      <c r="AC617" s="161">
        <v>0</v>
      </c>
      <c r="AD617" s="159">
        <v>0</v>
      </c>
      <c r="AE617" s="48"/>
      <c r="AF617" s="161">
        <v>0</v>
      </c>
      <c r="AG617" s="162">
        <f>+IFERROR(AF617/U617,0)</f>
        <v>0</v>
      </c>
      <c r="AH617" s="161">
        <f>+Tabla1[[#This Row],[PIM]]-Tabla1[[#This Row],[DEVENGADO2]]</f>
        <v>600</v>
      </c>
      <c r="AI617" s="35">
        <v>0</v>
      </c>
      <c r="AJ617" s="35">
        <v>0</v>
      </c>
      <c r="AK617" s="35">
        <v>0</v>
      </c>
      <c r="AL617" s="35">
        <v>0</v>
      </c>
      <c r="AM617" s="35">
        <v>0</v>
      </c>
      <c r="AN617" s="35">
        <v>0</v>
      </c>
      <c r="AO617" s="35">
        <v>0</v>
      </c>
      <c r="AP617" s="35">
        <v>300</v>
      </c>
      <c r="AQ617" s="35">
        <v>0</v>
      </c>
      <c r="AR617" s="35">
        <v>0</v>
      </c>
      <c r="AS617" s="35">
        <v>0</v>
      </c>
      <c r="AT617" s="35">
        <v>0</v>
      </c>
      <c r="AU617" s="35">
        <v>300</v>
      </c>
      <c r="AV617" s="41">
        <f t="shared" si="32"/>
        <v>600</v>
      </c>
      <c r="AW617" s="41">
        <f>+U617-AV617</f>
        <v>0</v>
      </c>
    </row>
    <row r="618" spans="1:49" x14ac:dyDescent="0.3">
      <c r="A618" s="42" t="s">
        <v>3</v>
      </c>
      <c r="B618" s="43"/>
      <c r="C618" s="44" t="s">
        <v>423</v>
      </c>
      <c r="D618" s="45" t="s">
        <v>287</v>
      </c>
      <c r="E618" s="44" t="s">
        <v>20</v>
      </c>
      <c r="F618" s="44" t="s">
        <v>640</v>
      </c>
      <c r="G618" s="44" t="s">
        <v>7156</v>
      </c>
      <c r="H618" s="45" t="s">
        <v>4</v>
      </c>
      <c r="I618" s="45" t="s">
        <v>269</v>
      </c>
      <c r="J618" s="45" t="s">
        <v>459</v>
      </c>
      <c r="K618" s="45" t="s">
        <v>459</v>
      </c>
      <c r="L618" s="44" t="s">
        <v>281</v>
      </c>
      <c r="M618" s="44" t="s">
        <v>656</v>
      </c>
      <c r="N618" s="46" t="s">
        <v>308</v>
      </c>
      <c r="O618" s="45" t="s">
        <v>281</v>
      </c>
      <c r="P618" s="45" t="s">
        <v>397</v>
      </c>
      <c r="Q618" s="45" t="s">
        <v>416</v>
      </c>
      <c r="R618" s="47" t="s">
        <v>528</v>
      </c>
      <c r="S618" s="38" t="s">
        <v>576</v>
      </c>
      <c r="T618" s="158">
        <v>63170</v>
      </c>
      <c r="U618" s="158">
        <v>64350</v>
      </c>
      <c r="V618" s="34"/>
      <c r="W618" s="34"/>
      <c r="X618" s="159">
        <v>64350</v>
      </c>
      <c r="Y618" s="160">
        <f>+IFERROR(X618/U618,0)</f>
        <v>1</v>
      </c>
      <c r="Z618" s="161">
        <f>+U618-X618</f>
        <v>0</v>
      </c>
      <c r="AA618" s="48"/>
      <c r="AB618" s="159">
        <v>64350</v>
      </c>
      <c r="AC618" s="161">
        <v>0</v>
      </c>
      <c r="AD618" s="159">
        <v>37514.68</v>
      </c>
      <c r="AE618" s="48"/>
      <c r="AF618" s="161">
        <v>37514.68</v>
      </c>
      <c r="AG618" s="162">
        <f>+IFERROR(AF618/U618,0)</f>
        <v>0.58297871017871017</v>
      </c>
      <c r="AH618" s="161">
        <f>+Tabla1[[#This Row],[PIM]]-Tabla1[[#This Row],[DEVENGADO2]]</f>
        <v>26835.32</v>
      </c>
      <c r="AI618" s="35">
        <v>5364.19</v>
      </c>
      <c r="AJ618" s="35">
        <v>5349.29</v>
      </c>
      <c r="AK618" s="35">
        <v>5358.6</v>
      </c>
      <c r="AL618" s="35">
        <v>5362.7</v>
      </c>
      <c r="AM618" s="35">
        <v>5361.21</v>
      </c>
      <c r="AN618" s="35">
        <v>5361.58</v>
      </c>
      <c r="AO618" s="35">
        <v>5357.11</v>
      </c>
      <c r="AP618" s="35">
        <v>0</v>
      </c>
      <c r="AQ618" s="35">
        <v>5264.19</v>
      </c>
      <c r="AR618" s="35">
        <v>5264.19</v>
      </c>
      <c r="AS618" s="35">
        <v>5264.19</v>
      </c>
      <c r="AT618" s="35">
        <v>5264.19</v>
      </c>
      <c r="AU618" s="35">
        <v>5778.5599999999904</v>
      </c>
      <c r="AV618" s="41">
        <f t="shared" si="32"/>
        <v>64350</v>
      </c>
      <c r="AW618" s="41">
        <f>+U618-AV618</f>
        <v>0</v>
      </c>
    </row>
    <row r="619" spans="1:49" x14ac:dyDescent="0.3">
      <c r="A619" s="42" t="s">
        <v>3</v>
      </c>
      <c r="B619" s="43"/>
      <c r="C619" s="44" t="s">
        <v>423</v>
      </c>
      <c r="D619" s="45" t="s">
        <v>287</v>
      </c>
      <c r="E619" s="44" t="s">
        <v>20</v>
      </c>
      <c r="F619" s="44" t="s">
        <v>640</v>
      </c>
      <c r="G619" s="44" t="s">
        <v>7156</v>
      </c>
      <c r="H619" s="45" t="s">
        <v>4</v>
      </c>
      <c r="I619" s="45" t="s">
        <v>269</v>
      </c>
      <c r="J619" s="45" t="s">
        <v>459</v>
      </c>
      <c r="K619" s="45" t="s">
        <v>459</v>
      </c>
      <c r="L619" s="44" t="s">
        <v>281</v>
      </c>
      <c r="M619" s="44" t="s">
        <v>656</v>
      </c>
      <c r="N619" s="46" t="s">
        <v>308</v>
      </c>
      <c r="O619" s="45" t="s">
        <v>281</v>
      </c>
      <c r="P619" s="45" t="s">
        <v>397</v>
      </c>
      <c r="Q619" s="45" t="s">
        <v>419</v>
      </c>
      <c r="R619" s="47" t="s">
        <v>529</v>
      </c>
      <c r="S619" s="38" t="s">
        <v>577</v>
      </c>
      <c r="T619" s="158">
        <v>2760</v>
      </c>
      <c r="U619" s="158">
        <v>2673</v>
      </c>
      <c r="V619" s="34"/>
      <c r="W619" s="34"/>
      <c r="X619" s="159">
        <v>2673</v>
      </c>
      <c r="Y619" s="160">
        <f>+IFERROR(X619/U619,0)</f>
        <v>1</v>
      </c>
      <c r="Z619" s="161">
        <f>+U619-X619</f>
        <v>0</v>
      </c>
      <c r="AA619" s="48"/>
      <c r="AB619" s="159">
        <v>2673</v>
      </c>
      <c r="AC619" s="161">
        <v>0</v>
      </c>
      <c r="AD619" s="159">
        <v>1559.25</v>
      </c>
      <c r="AE619" s="48"/>
      <c r="AF619" s="161">
        <v>1559.25</v>
      </c>
      <c r="AG619" s="162">
        <f>+IFERROR(AF619/U619,0)</f>
        <v>0.58333333333333337</v>
      </c>
      <c r="AH619" s="161">
        <f>+Tabla1[[#This Row],[PIM]]-Tabla1[[#This Row],[DEVENGADO2]]</f>
        <v>1113.75</v>
      </c>
      <c r="AI619" s="35">
        <v>222.75</v>
      </c>
      <c r="AJ619" s="35">
        <v>222.75</v>
      </c>
      <c r="AK619" s="35">
        <v>222.75</v>
      </c>
      <c r="AL619" s="35">
        <v>222.75</v>
      </c>
      <c r="AM619" s="35">
        <v>222.75</v>
      </c>
      <c r="AN619" s="35">
        <v>222.75</v>
      </c>
      <c r="AO619" s="35">
        <v>222.75</v>
      </c>
      <c r="AP619" s="35">
        <v>0</v>
      </c>
      <c r="AQ619" s="35">
        <v>230</v>
      </c>
      <c r="AR619" s="35">
        <v>230</v>
      </c>
      <c r="AS619" s="35">
        <v>230</v>
      </c>
      <c r="AT619" s="35">
        <v>230</v>
      </c>
      <c r="AU619" s="35">
        <v>193.75</v>
      </c>
      <c r="AV619" s="41">
        <f t="shared" si="32"/>
        <v>2673</v>
      </c>
      <c r="AW619" s="41">
        <f>+U619-AV619</f>
        <v>0</v>
      </c>
    </row>
    <row r="620" spans="1:49" x14ac:dyDescent="0.3">
      <c r="A620" s="42" t="s">
        <v>3</v>
      </c>
      <c r="B620" s="43"/>
      <c r="C620" s="44" t="s">
        <v>423</v>
      </c>
      <c r="D620" s="45" t="s">
        <v>287</v>
      </c>
      <c r="E620" s="44" t="s">
        <v>20</v>
      </c>
      <c r="F620" s="44" t="s">
        <v>640</v>
      </c>
      <c r="G620" s="44" t="s">
        <v>7156</v>
      </c>
      <c r="H620" s="45" t="s">
        <v>422</v>
      </c>
      <c r="I620" s="45" t="s">
        <v>579</v>
      </c>
      <c r="J620" s="45" t="s">
        <v>459</v>
      </c>
      <c r="K620" s="45" t="s">
        <v>459</v>
      </c>
      <c r="L620" s="44" t="s">
        <v>281</v>
      </c>
      <c r="M620" s="44" t="s">
        <v>656</v>
      </c>
      <c r="N620" s="46" t="s">
        <v>308</v>
      </c>
      <c r="O620" s="45" t="s">
        <v>281</v>
      </c>
      <c r="P620" s="45" t="s">
        <v>393</v>
      </c>
      <c r="Q620" s="45" t="s">
        <v>585</v>
      </c>
      <c r="R620" s="47" t="s">
        <v>200</v>
      </c>
      <c r="S620" s="38" t="s">
        <v>586</v>
      </c>
      <c r="T620" s="158">
        <v>0</v>
      </c>
      <c r="U620" s="158">
        <v>73050</v>
      </c>
      <c r="V620" s="34"/>
      <c r="W620" s="34"/>
      <c r="X620" s="159">
        <v>71450</v>
      </c>
      <c r="Y620" s="160">
        <f>+IFERROR(X620/U620,0)</f>
        <v>0.97809719370294324</v>
      </c>
      <c r="Z620" s="161">
        <f>+U620-X620</f>
        <v>1600</v>
      </c>
      <c r="AA620" s="48"/>
      <c r="AB620" s="159">
        <v>71450</v>
      </c>
      <c r="AC620" s="161">
        <v>1600</v>
      </c>
      <c r="AD620" s="159">
        <v>71450</v>
      </c>
      <c r="AE620" s="48"/>
      <c r="AF620" s="161">
        <v>55050</v>
      </c>
      <c r="AG620" s="162">
        <f>+IFERROR(AF620/U620,0)</f>
        <v>0.75359342915811089</v>
      </c>
      <c r="AH620" s="161">
        <f>+Tabla1[[#This Row],[PIM]]-Tabla1[[#This Row],[DEVENGADO2]]</f>
        <v>18000</v>
      </c>
      <c r="AI620" s="35">
        <v>0</v>
      </c>
      <c r="AJ620" s="35">
        <v>5000</v>
      </c>
      <c r="AK620" s="35">
        <v>20535</v>
      </c>
      <c r="AL620" s="35">
        <v>24565</v>
      </c>
      <c r="AM620" s="35">
        <v>0</v>
      </c>
      <c r="AN620" s="35">
        <v>0</v>
      </c>
      <c r="AO620" s="35">
        <v>4950</v>
      </c>
      <c r="AP620" s="35">
        <v>7115</v>
      </c>
      <c r="AQ620" s="35">
        <v>0</v>
      </c>
      <c r="AR620" s="35">
        <v>10885</v>
      </c>
      <c r="AS620" s="35">
        <v>0</v>
      </c>
      <c r="AT620" s="35">
        <v>0</v>
      </c>
      <c r="AU620" s="35">
        <v>0</v>
      </c>
      <c r="AV620" s="41">
        <f t="shared" si="32"/>
        <v>73050</v>
      </c>
      <c r="AW620" s="41">
        <f>+U620-AV620</f>
        <v>0</v>
      </c>
    </row>
    <row r="621" spans="1:49" x14ac:dyDescent="0.3">
      <c r="A621" s="42" t="s">
        <v>3</v>
      </c>
      <c r="B621" s="43"/>
      <c r="C621" s="44" t="s">
        <v>423</v>
      </c>
      <c r="D621" s="45" t="s">
        <v>287</v>
      </c>
      <c r="E621" s="44" t="s">
        <v>21</v>
      </c>
      <c r="F621" s="44" t="s">
        <v>657</v>
      </c>
      <c r="G621" s="44" t="s">
        <v>7157</v>
      </c>
      <c r="H621" s="45" t="s">
        <v>4</v>
      </c>
      <c r="I621" s="45" t="s">
        <v>269</v>
      </c>
      <c r="J621" s="45" t="s">
        <v>498</v>
      </c>
      <c r="K621" s="45" t="s">
        <v>498</v>
      </c>
      <c r="L621" s="44" t="s">
        <v>244</v>
      </c>
      <c r="M621" s="44" t="s">
        <v>658</v>
      </c>
      <c r="N621" s="46" t="s">
        <v>309</v>
      </c>
      <c r="O621" s="45" t="s">
        <v>244</v>
      </c>
      <c r="P621" s="45" t="s">
        <v>397</v>
      </c>
      <c r="Q621" s="45" t="s">
        <v>415</v>
      </c>
      <c r="R621" s="47" t="s">
        <v>526</v>
      </c>
      <c r="S621" s="38" t="s">
        <v>575</v>
      </c>
      <c r="T621" s="158">
        <v>1800</v>
      </c>
      <c r="U621" s="158">
        <v>1800</v>
      </c>
      <c r="V621" s="34"/>
      <c r="W621" s="34"/>
      <c r="X621" s="159">
        <v>1800</v>
      </c>
      <c r="Y621" s="160">
        <f>+IFERROR(X621/U621,0)</f>
        <v>1</v>
      </c>
      <c r="Z621" s="161">
        <f>+U621-X621</f>
        <v>0</v>
      </c>
      <c r="AA621" s="48"/>
      <c r="AB621" s="159">
        <v>1800</v>
      </c>
      <c r="AC621" s="161">
        <v>0</v>
      </c>
      <c r="AD621" s="159">
        <v>0</v>
      </c>
      <c r="AE621" s="48"/>
      <c r="AF621" s="161">
        <v>0</v>
      </c>
      <c r="AG621" s="162">
        <f>+IFERROR(AF621/U621,0)</f>
        <v>0</v>
      </c>
      <c r="AH621" s="161">
        <f>+Tabla1[[#This Row],[PIM]]-Tabla1[[#This Row],[DEVENGADO2]]</f>
        <v>1800</v>
      </c>
      <c r="AI621" s="35">
        <v>0</v>
      </c>
      <c r="AJ621" s="35">
        <v>0</v>
      </c>
      <c r="AK621" s="35">
        <v>0</v>
      </c>
      <c r="AL621" s="35">
        <v>0</v>
      </c>
      <c r="AM621" s="35">
        <v>0</v>
      </c>
      <c r="AN621" s="35">
        <v>0</v>
      </c>
      <c r="AO621" s="35">
        <v>0</v>
      </c>
      <c r="AP621" s="35">
        <v>900</v>
      </c>
      <c r="AQ621" s="35">
        <v>0</v>
      </c>
      <c r="AR621" s="35">
        <v>0</v>
      </c>
      <c r="AS621" s="35">
        <v>0</v>
      </c>
      <c r="AT621" s="35">
        <v>0</v>
      </c>
      <c r="AU621" s="35">
        <v>900</v>
      </c>
      <c r="AV621" s="41">
        <f t="shared" si="32"/>
        <v>1800</v>
      </c>
      <c r="AW621" s="41">
        <f>+U621-AV621</f>
        <v>0</v>
      </c>
    </row>
    <row r="622" spans="1:49" x14ac:dyDescent="0.3">
      <c r="A622" s="42" t="s">
        <v>3</v>
      </c>
      <c r="B622" s="43"/>
      <c r="C622" s="44" t="s">
        <v>423</v>
      </c>
      <c r="D622" s="45" t="s">
        <v>287</v>
      </c>
      <c r="E622" s="44" t="s">
        <v>21</v>
      </c>
      <c r="F622" s="44" t="s">
        <v>657</v>
      </c>
      <c r="G622" s="44" t="s">
        <v>7157</v>
      </c>
      <c r="H622" s="45" t="s">
        <v>4</v>
      </c>
      <c r="I622" s="45" t="s">
        <v>269</v>
      </c>
      <c r="J622" s="45" t="s">
        <v>498</v>
      </c>
      <c r="K622" s="45" t="s">
        <v>498</v>
      </c>
      <c r="L622" s="44" t="s">
        <v>244</v>
      </c>
      <c r="M622" s="44" t="s">
        <v>658</v>
      </c>
      <c r="N622" s="46" t="s">
        <v>309</v>
      </c>
      <c r="O622" s="45" t="s">
        <v>244</v>
      </c>
      <c r="P622" s="45" t="s">
        <v>397</v>
      </c>
      <c r="Q622" s="45" t="s">
        <v>416</v>
      </c>
      <c r="R622" s="47" t="s">
        <v>528</v>
      </c>
      <c r="S622" s="38" t="s">
        <v>576</v>
      </c>
      <c r="T622" s="158">
        <v>177510</v>
      </c>
      <c r="U622" s="158">
        <v>181109</v>
      </c>
      <c r="V622" s="34"/>
      <c r="W622" s="34"/>
      <c r="X622" s="159">
        <v>181109</v>
      </c>
      <c r="Y622" s="160">
        <f>+IFERROR(X622/U622,0)</f>
        <v>1</v>
      </c>
      <c r="Z622" s="161">
        <f>+U622-X622</f>
        <v>0</v>
      </c>
      <c r="AA622" s="48"/>
      <c r="AB622" s="159">
        <v>181109</v>
      </c>
      <c r="AC622" s="161">
        <v>0</v>
      </c>
      <c r="AD622" s="159">
        <v>105600.87</v>
      </c>
      <c r="AE622" s="48"/>
      <c r="AF622" s="161">
        <v>105600.87</v>
      </c>
      <c r="AG622" s="162">
        <f>+IFERROR(AF622/U622,0)</f>
        <v>0.58307908497092908</v>
      </c>
      <c r="AH622" s="161">
        <f>+Tabla1[[#This Row],[PIM]]-Tabla1[[#This Row],[DEVENGADO2]]</f>
        <v>75508.13</v>
      </c>
      <c r="AI622" s="35">
        <v>15092.57</v>
      </c>
      <c r="AJ622" s="35">
        <v>15090.69</v>
      </c>
      <c r="AK622" s="35">
        <v>15092.57</v>
      </c>
      <c r="AL622" s="35">
        <v>15092.03</v>
      </c>
      <c r="AM622" s="35">
        <v>15092.57</v>
      </c>
      <c r="AN622" s="35">
        <v>15092.57</v>
      </c>
      <c r="AO622" s="35">
        <v>15047.87</v>
      </c>
      <c r="AP622" s="35">
        <v>0</v>
      </c>
      <c r="AQ622" s="35">
        <v>14792.57</v>
      </c>
      <c r="AR622" s="35">
        <v>14792.57</v>
      </c>
      <c r="AS622" s="35">
        <v>14792.57</v>
      </c>
      <c r="AT622" s="35">
        <v>14792.57</v>
      </c>
      <c r="AU622" s="35">
        <v>16337.849999999977</v>
      </c>
      <c r="AV622" s="41">
        <f t="shared" si="32"/>
        <v>181109</v>
      </c>
      <c r="AW622" s="41">
        <f>+U622-AV622</f>
        <v>0</v>
      </c>
    </row>
    <row r="623" spans="1:49" x14ac:dyDescent="0.3">
      <c r="A623" s="42" t="s">
        <v>3</v>
      </c>
      <c r="B623" s="43"/>
      <c r="C623" s="44" t="s">
        <v>423</v>
      </c>
      <c r="D623" s="45" t="s">
        <v>287</v>
      </c>
      <c r="E623" s="44" t="s">
        <v>21</v>
      </c>
      <c r="F623" s="44" t="s">
        <v>657</v>
      </c>
      <c r="G623" s="44" t="s">
        <v>7157</v>
      </c>
      <c r="H623" s="45" t="s">
        <v>4</v>
      </c>
      <c r="I623" s="45" t="s">
        <v>269</v>
      </c>
      <c r="J623" s="45" t="s">
        <v>498</v>
      </c>
      <c r="K623" s="45" t="s">
        <v>498</v>
      </c>
      <c r="L623" s="44" t="s">
        <v>244</v>
      </c>
      <c r="M623" s="44" t="s">
        <v>658</v>
      </c>
      <c r="N623" s="46" t="s">
        <v>309</v>
      </c>
      <c r="O623" s="45" t="s">
        <v>244</v>
      </c>
      <c r="P623" s="45" t="s">
        <v>397</v>
      </c>
      <c r="Q623" s="45" t="s">
        <v>419</v>
      </c>
      <c r="R623" s="47" t="s">
        <v>529</v>
      </c>
      <c r="S623" s="38" t="s">
        <v>577</v>
      </c>
      <c r="T623" s="158">
        <v>8280</v>
      </c>
      <c r="U623" s="158">
        <v>8019</v>
      </c>
      <c r="V623" s="34"/>
      <c r="W623" s="34"/>
      <c r="X623" s="159">
        <v>8019</v>
      </c>
      <c r="Y623" s="160">
        <f>+IFERROR(X623/U623,0)</f>
        <v>1</v>
      </c>
      <c r="Z623" s="161">
        <f>+U623-X623</f>
        <v>0</v>
      </c>
      <c r="AA623" s="48"/>
      <c r="AB623" s="159">
        <v>8019</v>
      </c>
      <c r="AC623" s="161">
        <v>0</v>
      </c>
      <c r="AD623" s="159">
        <v>4677.75</v>
      </c>
      <c r="AE623" s="48"/>
      <c r="AF623" s="161">
        <v>4677.75</v>
      </c>
      <c r="AG623" s="162">
        <f>+IFERROR(AF623/U623,0)</f>
        <v>0.58333333333333337</v>
      </c>
      <c r="AH623" s="161">
        <f>+Tabla1[[#This Row],[PIM]]-Tabla1[[#This Row],[DEVENGADO2]]</f>
        <v>3341.25</v>
      </c>
      <c r="AI623" s="35">
        <v>668.25</v>
      </c>
      <c r="AJ623" s="35">
        <v>668.25</v>
      </c>
      <c r="AK623" s="35">
        <v>668.25</v>
      </c>
      <c r="AL623" s="35">
        <v>668.25</v>
      </c>
      <c r="AM623" s="35">
        <v>668.25</v>
      </c>
      <c r="AN623" s="35">
        <v>668.25</v>
      </c>
      <c r="AO623" s="35">
        <v>668.25</v>
      </c>
      <c r="AP623" s="35">
        <v>0</v>
      </c>
      <c r="AQ623" s="35">
        <v>690</v>
      </c>
      <c r="AR623" s="35">
        <v>690</v>
      </c>
      <c r="AS623" s="35">
        <v>690</v>
      </c>
      <c r="AT623" s="35">
        <v>690</v>
      </c>
      <c r="AU623" s="35">
        <v>581.25</v>
      </c>
      <c r="AV623" s="41">
        <f t="shared" si="32"/>
        <v>8019</v>
      </c>
      <c r="AW623" s="41">
        <f>+U623-AV623</f>
        <v>0</v>
      </c>
    </row>
    <row r="624" spans="1:49" x14ac:dyDescent="0.3">
      <c r="A624" s="42" t="s">
        <v>3</v>
      </c>
      <c r="B624" s="43"/>
      <c r="C624" s="44" t="s">
        <v>423</v>
      </c>
      <c r="D624" s="45" t="s">
        <v>287</v>
      </c>
      <c r="E624" s="44" t="s">
        <v>21</v>
      </c>
      <c r="F624" s="44" t="s">
        <v>657</v>
      </c>
      <c r="G624" s="44" t="s">
        <v>7157</v>
      </c>
      <c r="H624" s="45" t="s">
        <v>422</v>
      </c>
      <c r="I624" s="45" t="s">
        <v>579</v>
      </c>
      <c r="J624" s="45" t="s">
        <v>498</v>
      </c>
      <c r="K624" s="45" t="s">
        <v>498</v>
      </c>
      <c r="L624" s="44" t="s">
        <v>244</v>
      </c>
      <c r="M624" s="44" t="s">
        <v>658</v>
      </c>
      <c r="N624" s="46" t="s">
        <v>309</v>
      </c>
      <c r="O624" s="45" t="s">
        <v>244</v>
      </c>
      <c r="P624" s="45" t="s">
        <v>393</v>
      </c>
      <c r="Q624" s="45" t="s">
        <v>585</v>
      </c>
      <c r="R624" s="47" t="s">
        <v>200</v>
      </c>
      <c r="S624" s="38" t="s">
        <v>586</v>
      </c>
      <c r="T624" s="158">
        <v>0</v>
      </c>
      <c r="U624" s="158">
        <v>134300</v>
      </c>
      <c r="V624" s="34"/>
      <c r="W624" s="34"/>
      <c r="X624" s="159">
        <v>118850</v>
      </c>
      <c r="Y624" s="160">
        <f>+IFERROR(X624/U624,0)</f>
        <v>0.88495904690990324</v>
      </c>
      <c r="Z624" s="161">
        <f>+U624-X624</f>
        <v>15450</v>
      </c>
      <c r="AA624" s="48"/>
      <c r="AB624" s="159">
        <v>118850</v>
      </c>
      <c r="AC624" s="161">
        <v>15450</v>
      </c>
      <c r="AD624" s="159">
        <v>118850</v>
      </c>
      <c r="AE624" s="48"/>
      <c r="AF624" s="161">
        <v>67575</v>
      </c>
      <c r="AG624" s="162">
        <f>+IFERROR(AF624/U624,0)</f>
        <v>0.50316455696202533</v>
      </c>
      <c r="AH624" s="161">
        <f>+Tabla1[[#This Row],[PIM]]-Tabla1[[#This Row],[DEVENGADO2]]</f>
        <v>66725</v>
      </c>
      <c r="AI624" s="35">
        <v>0</v>
      </c>
      <c r="AJ624" s="35">
        <v>0</v>
      </c>
      <c r="AK624" s="35">
        <v>10000</v>
      </c>
      <c r="AL624" s="35">
        <v>0</v>
      </c>
      <c r="AM624" s="35">
        <v>9125</v>
      </c>
      <c r="AN624" s="35">
        <v>18325</v>
      </c>
      <c r="AO624" s="35">
        <v>30125</v>
      </c>
      <c r="AP624" s="35">
        <v>0</v>
      </c>
      <c r="AQ624" s="35">
        <v>25808.333333333343</v>
      </c>
      <c r="AR624" s="35">
        <v>40916.666666666657</v>
      </c>
      <c r="AS624" s="35">
        <v>0</v>
      </c>
      <c r="AT624" s="35">
        <v>0</v>
      </c>
      <c r="AU624" s="35">
        <v>0</v>
      </c>
      <c r="AV624" s="41">
        <f t="shared" si="32"/>
        <v>134300</v>
      </c>
      <c r="AW624" s="41">
        <f>+U624-AV624</f>
        <v>0</v>
      </c>
    </row>
    <row r="625" spans="1:49" x14ac:dyDescent="0.3">
      <c r="A625" s="42" t="s">
        <v>3</v>
      </c>
      <c r="B625" s="43"/>
      <c r="C625" s="44" t="s">
        <v>423</v>
      </c>
      <c r="D625" s="45" t="s">
        <v>287</v>
      </c>
      <c r="E625" s="44" t="s">
        <v>21</v>
      </c>
      <c r="F625" s="44" t="s">
        <v>657</v>
      </c>
      <c r="G625" s="44" t="s">
        <v>7158</v>
      </c>
      <c r="H625" s="45" t="s">
        <v>4</v>
      </c>
      <c r="I625" s="45" t="s">
        <v>269</v>
      </c>
      <c r="J625" s="45" t="s">
        <v>498</v>
      </c>
      <c r="K625" s="45" t="s">
        <v>498</v>
      </c>
      <c r="L625" s="44" t="s">
        <v>246</v>
      </c>
      <c r="M625" s="44" t="s">
        <v>659</v>
      </c>
      <c r="N625" s="46" t="s">
        <v>310</v>
      </c>
      <c r="O625" s="45" t="s">
        <v>246</v>
      </c>
      <c r="P625" s="45" t="s">
        <v>397</v>
      </c>
      <c r="Q625" s="45" t="s">
        <v>415</v>
      </c>
      <c r="R625" s="47" t="s">
        <v>526</v>
      </c>
      <c r="S625" s="38" t="s">
        <v>575</v>
      </c>
      <c r="T625" s="158">
        <v>1800</v>
      </c>
      <c r="U625" s="158">
        <v>1800</v>
      </c>
      <c r="V625" s="34"/>
      <c r="W625" s="34"/>
      <c r="X625" s="159">
        <v>1800</v>
      </c>
      <c r="Y625" s="160">
        <f>+IFERROR(X625/U625,0)</f>
        <v>1</v>
      </c>
      <c r="Z625" s="161">
        <f>+U625-X625</f>
        <v>0</v>
      </c>
      <c r="AA625" s="48"/>
      <c r="AB625" s="159">
        <v>1800</v>
      </c>
      <c r="AC625" s="161">
        <v>0</v>
      </c>
      <c r="AD625" s="159">
        <v>0</v>
      </c>
      <c r="AE625" s="48"/>
      <c r="AF625" s="161">
        <v>0</v>
      </c>
      <c r="AG625" s="162">
        <f>+IFERROR(AF625/U625,0)</f>
        <v>0</v>
      </c>
      <c r="AH625" s="161">
        <f>+Tabla1[[#This Row],[PIM]]-Tabla1[[#This Row],[DEVENGADO2]]</f>
        <v>1800</v>
      </c>
      <c r="AI625" s="35">
        <v>0</v>
      </c>
      <c r="AJ625" s="35">
        <v>0</v>
      </c>
      <c r="AK625" s="35">
        <v>0</v>
      </c>
      <c r="AL625" s="35">
        <v>0</v>
      </c>
      <c r="AM625" s="35">
        <v>0</v>
      </c>
      <c r="AN625" s="35">
        <v>0</v>
      </c>
      <c r="AO625" s="35">
        <v>0</v>
      </c>
      <c r="AP625" s="35">
        <v>900</v>
      </c>
      <c r="AQ625" s="35">
        <v>0</v>
      </c>
      <c r="AR625" s="35">
        <v>0</v>
      </c>
      <c r="AS625" s="35">
        <v>0</v>
      </c>
      <c r="AT625" s="35">
        <v>0</v>
      </c>
      <c r="AU625" s="35">
        <v>900</v>
      </c>
      <c r="AV625" s="41">
        <f t="shared" si="32"/>
        <v>1800</v>
      </c>
      <c r="AW625" s="41">
        <f>+U625-AV625</f>
        <v>0</v>
      </c>
    </row>
    <row r="626" spans="1:49" x14ac:dyDescent="0.3">
      <c r="A626" s="42" t="s">
        <v>3</v>
      </c>
      <c r="B626" s="43"/>
      <c r="C626" s="44" t="s">
        <v>423</v>
      </c>
      <c r="D626" s="45" t="s">
        <v>287</v>
      </c>
      <c r="E626" s="44" t="s">
        <v>21</v>
      </c>
      <c r="F626" s="44" t="s">
        <v>657</v>
      </c>
      <c r="G626" s="44" t="s">
        <v>7158</v>
      </c>
      <c r="H626" s="45" t="s">
        <v>4</v>
      </c>
      <c r="I626" s="45" t="s">
        <v>269</v>
      </c>
      <c r="J626" s="45" t="s">
        <v>498</v>
      </c>
      <c r="K626" s="45" t="s">
        <v>498</v>
      </c>
      <c r="L626" s="44" t="s">
        <v>246</v>
      </c>
      <c r="M626" s="44" t="s">
        <v>659</v>
      </c>
      <c r="N626" s="46" t="s">
        <v>310</v>
      </c>
      <c r="O626" s="45" t="s">
        <v>246</v>
      </c>
      <c r="P626" s="45" t="s">
        <v>397</v>
      </c>
      <c r="Q626" s="45" t="s">
        <v>416</v>
      </c>
      <c r="R626" s="47" t="s">
        <v>528</v>
      </c>
      <c r="S626" s="38" t="s">
        <v>576</v>
      </c>
      <c r="T626" s="158">
        <v>114340</v>
      </c>
      <c r="U626" s="158">
        <v>109465</v>
      </c>
      <c r="V626" s="34"/>
      <c r="W626" s="34"/>
      <c r="X626" s="159">
        <v>109465</v>
      </c>
      <c r="Y626" s="160">
        <f>+IFERROR(X626/U626,0)</f>
        <v>1</v>
      </c>
      <c r="Z626" s="161">
        <f>+U626-X626</f>
        <v>0</v>
      </c>
      <c r="AA626" s="48"/>
      <c r="AB626" s="159">
        <v>109465</v>
      </c>
      <c r="AC626" s="161">
        <v>0</v>
      </c>
      <c r="AD626" s="159">
        <v>36585.58</v>
      </c>
      <c r="AE626" s="48"/>
      <c r="AF626" s="161">
        <v>36585.58</v>
      </c>
      <c r="AG626" s="162">
        <f>+IFERROR(AF626/U626,0)</f>
        <v>0.33422171470332984</v>
      </c>
      <c r="AH626" s="161">
        <f>+Tabla1[[#This Row],[PIM]]-Tabla1[[#This Row],[DEVENGADO2]]</f>
        <v>72879.42</v>
      </c>
      <c r="AI626" s="35">
        <v>5864.19</v>
      </c>
      <c r="AJ626" s="35">
        <v>5864.19</v>
      </c>
      <c r="AK626" s="35">
        <v>10180.86</v>
      </c>
      <c r="AL626" s="35">
        <v>3722.33</v>
      </c>
      <c r="AM626" s="35">
        <v>3595.5</v>
      </c>
      <c r="AN626" s="35">
        <v>3600</v>
      </c>
      <c r="AO626" s="35">
        <v>3758.51</v>
      </c>
      <c r="AP626" s="35">
        <v>0</v>
      </c>
      <c r="AQ626" s="35">
        <v>9528.3799999999992</v>
      </c>
      <c r="AR626" s="35">
        <v>9528.3799999999992</v>
      </c>
      <c r="AS626" s="35">
        <v>9528.3799999999992</v>
      </c>
      <c r="AT626" s="35">
        <v>9528.3799999999992</v>
      </c>
      <c r="AU626" s="35">
        <v>34765.900000000009</v>
      </c>
      <c r="AV626" s="41">
        <f t="shared" si="32"/>
        <v>109465</v>
      </c>
      <c r="AW626" s="41">
        <f>+U626-AV626</f>
        <v>0</v>
      </c>
    </row>
    <row r="627" spans="1:49" x14ac:dyDescent="0.3">
      <c r="A627" s="42" t="s">
        <v>3</v>
      </c>
      <c r="B627" s="43"/>
      <c r="C627" s="44" t="s">
        <v>423</v>
      </c>
      <c r="D627" s="45" t="s">
        <v>287</v>
      </c>
      <c r="E627" s="44" t="s">
        <v>21</v>
      </c>
      <c r="F627" s="44" t="s">
        <v>657</v>
      </c>
      <c r="G627" s="44" t="s">
        <v>7158</v>
      </c>
      <c r="H627" s="45" t="s">
        <v>4</v>
      </c>
      <c r="I627" s="45" t="s">
        <v>269</v>
      </c>
      <c r="J627" s="45" t="s">
        <v>498</v>
      </c>
      <c r="K627" s="45" t="s">
        <v>498</v>
      </c>
      <c r="L627" s="44" t="s">
        <v>246</v>
      </c>
      <c r="M627" s="44" t="s">
        <v>659</v>
      </c>
      <c r="N627" s="46" t="s">
        <v>310</v>
      </c>
      <c r="O627" s="45" t="s">
        <v>246</v>
      </c>
      <c r="P627" s="45" t="s">
        <v>397</v>
      </c>
      <c r="Q627" s="45" t="s">
        <v>417</v>
      </c>
      <c r="R627" s="47" t="s">
        <v>530</v>
      </c>
      <c r="S627" s="38" t="s">
        <v>587</v>
      </c>
      <c r="T627" s="158">
        <v>63170</v>
      </c>
      <c r="U627" s="158">
        <v>63578</v>
      </c>
      <c r="V627" s="34"/>
      <c r="W627" s="34"/>
      <c r="X627" s="159">
        <v>63578</v>
      </c>
      <c r="Y627" s="160">
        <f>+IFERROR(X627/U627,0)</f>
        <v>1</v>
      </c>
      <c r="Z627" s="161">
        <f>+U627-X627</f>
        <v>0</v>
      </c>
      <c r="AA627" s="48"/>
      <c r="AB627" s="159">
        <v>63578</v>
      </c>
      <c r="AC627" s="161">
        <v>0</v>
      </c>
      <c r="AD627" s="159">
        <v>35691.86</v>
      </c>
      <c r="AE627" s="48"/>
      <c r="AF627" s="161">
        <v>35691.86</v>
      </c>
      <c r="AG627" s="162">
        <f>+IFERROR(AF627/U627,0)</f>
        <v>0.56138695775268177</v>
      </c>
      <c r="AH627" s="161">
        <f>+Tabla1[[#This Row],[PIM]]-Tabla1[[#This Row],[DEVENGADO2]]</f>
        <v>27886.14</v>
      </c>
      <c r="AI627" s="35">
        <v>5100</v>
      </c>
      <c r="AJ627" s="35">
        <v>5100</v>
      </c>
      <c r="AK627" s="35">
        <v>5100</v>
      </c>
      <c r="AL627" s="35">
        <v>5095.75</v>
      </c>
      <c r="AM627" s="35">
        <v>5100</v>
      </c>
      <c r="AN627" s="35">
        <v>5099.6499999999996</v>
      </c>
      <c r="AO627" s="35">
        <v>5096.46</v>
      </c>
      <c r="AP627" s="35">
        <v>0</v>
      </c>
      <c r="AQ627" s="35">
        <v>5264.19</v>
      </c>
      <c r="AR627" s="35">
        <v>5264.19</v>
      </c>
      <c r="AS627" s="35">
        <v>5264.19</v>
      </c>
      <c r="AT627" s="35">
        <v>5264.19</v>
      </c>
      <c r="AU627" s="35">
        <v>6829.3799999999901</v>
      </c>
      <c r="AV627" s="41">
        <f t="shared" si="32"/>
        <v>63578</v>
      </c>
      <c r="AW627" s="41">
        <f>+U627-AV627</f>
        <v>0</v>
      </c>
    </row>
    <row r="628" spans="1:49" x14ac:dyDescent="0.3">
      <c r="A628" s="42" t="s">
        <v>3</v>
      </c>
      <c r="B628" s="43"/>
      <c r="C628" s="44" t="s">
        <v>423</v>
      </c>
      <c r="D628" s="45" t="s">
        <v>287</v>
      </c>
      <c r="E628" s="44" t="s">
        <v>21</v>
      </c>
      <c r="F628" s="44" t="s">
        <v>657</v>
      </c>
      <c r="G628" s="44" t="s">
        <v>7158</v>
      </c>
      <c r="H628" s="45" t="s">
        <v>4</v>
      </c>
      <c r="I628" s="45" t="s">
        <v>269</v>
      </c>
      <c r="J628" s="45" t="s">
        <v>498</v>
      </c>
      <c r="K628" s="45" t="s">
        <v>498</v>
      </c>
      <c r="L628" s="44" t="s">
        <v>246</v>
      </c>
      <c r="M628" s="44" t="s">
        <v>659</v>
      </c>
      <c r="N628" s="46" t="s">
        <v>310</v>
      </c>
      <c r="O628" s="45" t="s">
        <v>246</v>
      </c>
      <c r="P628" s="45" t="s">
        <v>397</v>
      </c>
      <c r="Q628" s="45" t="s">
        <v>419</v>
      </c>
      <c r="R628" s="47" t="s">
        <v>529</v>
      </c>
      <c r="S628" s="38" t="s">
        <v>577</v>
      </c>
      <c r="T628" s="158">
        <v>8280</v>
      </c>
      <c r="U628" s="158">
        <v>8019</v>
      </c>
      <c r="V628" s="34"/>
      <c r="W628" s="34"/>
      <c r="X628" s="159">
        <v>8019</v>
      </c>
      <c r="Y628" s="160">
        <f>+IFERROR(X628/U628,0)</f>
        <v>1</v>
      </c>
      <c r="Z628" s="161">
        <f>+U628-X628</f>
        <v>0</v>
      </c>
      <c r="AA628" s="48"/>
      <c r="AB628" s="159">
        <v>8019</v>
      </c>
      <c r="AC628" s="161">
        <v>0</v>
      </c>
      <c r="AD628" s="159">
        <v>3456.77</v>
      </c>
      <c r="AE628" s="48"/>
      <c r="AF628" s="161">
        <v>3456.77</v>
      </c>
      <c r="AG628" s="162">
        <f>+IFERROR(AF628/U628,0)</f>
        <v>0.43107245292430479</v>
      </c>
      <c r="AH628" s="161">
        <f>+Tabla1[[#This Row],[PIM]]-Tabla1[[#This Row],[DEVENGADO2]]</f>
        <v>4562.2299999999996</v>
      </c>
      <c r="AI628" s="35">
        <v>445.5</v>
      </c>
      <c r="AJ628" s="35">
        <v>445.5</v>
      </c>
      <c r="AK628" s="35">
        <v>668.25</v>
      </c>
      <c r="AL628" s="35">
        <v>445.5</v>
      </c>
      <c r="AM628" s="35">
        <v>445.5</v>
      </c>
      <c r="AN628" s="35">
        <v>445.5</v>
      </c>
      <c r="AO628" s="35">
        <v>561.02</v>
      </c>
      <c r="AP628" s="35">
        <v>0</v>
      </c>
      <c r="AQ628" s="35">
        <v>690</v>
      </c>
      <c r="AR628" s="35">
        <v>690</v>
      </c>
      <c r="AS628" s="35">
        <v>690</v>
      </c>
      <c r="AT628" s="35">
        <v>690</v>
      </c>
      <c r="AU628" s="35">
        <v>1802.2299999999996</v>
      </c>
      <c r="AV628" s="41">
        <f t="shared" si="32"/>
        <v>8019</v>
      </c>
      <c r="AW628" s="41">
        <f>+U628-AV628</f>
        <v>0</v>
      </c>
    </row>
    <row r="629" spans="1:49" x14ac:dyDescent="0.3">
      <c r="A629" s="42" t="s">
        <v>3</v>
      </c>
      <c r="B629" s="43"/>
      <c r="C629" s="44" t="s">
        <v>423</v>
      </c>
      <c r="D629" s="45" t="s">
        <v>287</v>
      </c>
      <c r="E629" s="44" t="s">
        <v>21</v>
      </c>
      <c r="F629" s="44" t="s">
        <v>657</v>
      </c>
      <c r="G629" s="44" t="s">
        <v>7158</v>
      </c>
      <c r="H629" s="45" t="s">
        <v>422</v>
      </c>
      <c r="I629" s="45" t="s">
        <v>579</v>
      </c>
      <c r="J629" s="45" t="s">
        <v>498</v>
      </c>
      <c r="K629" s="45" t="s">
        <v>498</v>
      </c>
      <c r="L629" s="44" t="s">
        <v>246</v>
      </c>
      <c r="M629" s="44" t="s">
        <v>659</v>
      </c>
      <c r="N629" s="46" t="s">
        <v>310</v>
      </c>
      <c r="O629" s="45" t="s">
        <v>246</v>
      </c>
      <c r="P629" s="45" t="s">
        <v>393</v>
      </c>
      <c r="Q629" s="45" t="s">
        <v>585</v>
      </c>
      <c r="R629" s="47" t="s">
        <v>200</v>
      </c>
      <c r="S629" s="38" t="s">
        <v>586</v>
      </c>
      <c r="T629" s="158">
        <v>0</v>
      </c>
      <c r="U629" s="158">
        <v>102800</v>
      </c>
      <c r="V629" s="34"/>
      <c r="W629" s="34"/>
      <c r="X629" s="159">
        <v>90050</v>
      </c>
      <c r="Y629" s="160">
        <f>+IFERROR(X629/U629,0)</f>
        <v>0.87597276264591439</v>
      </c>
      <c r="Z629" s="161">
        <f>+U629-X629</f>
        <v>12750</v>
      </c>
      <c r="AA629" s="48"/>
      <c r="AB629" s="159">
        <v>90050</v>
      </c>
      <c r="AC629" s="161">
        <v>12750</v>
      </c>
      <c r="AD629" s="159">
        <v>90050</v>
      </c>
      <c r="AE629" s="48"/>
      <c r="AF629" s="161">
        <v>39750</v>
      </c>
      <c r="AG629" s="162">
        <f>+IFERROR(AF629/U629,0)</f>
        <v>0.38667315175097278</v>
      </c>
      <c r="AH629" s="161">
        <f>+Tabla1[[#This Row],[PIM]]-Tabla1[[#This Row],[DEVENGADO2]]</f>
        <v>63050</v>
      </c>
      <c r="AI629" s="35">
        <v>0</v>
      </c>
      <c r="AJ629" s="35">
        <v>3500</v>
      </c>
      <c r="AK629" s="35">
        <v>3500</v>
      </c>
      <c r="AL629" s="35">
        <v>0</v>
      </c>
      <c r="AM629" s="35">
        <v>2900</v>
      </c>
      <c r="AN629" s="35">
        <v>10650</v>
      </c>
      <c r="AO629" s="35">
        <v>19200</v>
      </c>
      <c r="AP629" s="35">
        <v>0</v>
      </c>
      <c r="AQ629" s="35">
        <v>16000</v>
      </c>
      <c r="AR629" s="35">
        <v>47050</v>
      </c>
      <c r="AS629" s="35">
        <v>0</v>
      </c>
      <c r="AT629" s="35">
        <v>0</v>
      </c>
      <c r="AU629" s="35">
        <v>0</v>
      </c>
      <c r="AV629" s="41">
        <f t="shared" si="32"/>
        <v>102800</v>
      </c>
      <c r="AW629" s="41">
        <f>+U629-AV629</f>
        <v>0</v>
      </c>
    </row>
    <row r="630" spans="1:49" x14ac:dyDescent="0.3">
      <c r="A630" s="42" t="s">
        <v>3</v>
      </c>
      <c r="B630" s="43"/>
      <c r="C630" s="44" t="s">
        <v>423</v>
      </c>
      <c r="D630" s="45" t="s">
        <v>287</v>
      </c>
      <c r="E630" s="44" t="s">
        <v>21</v>
      </c>
      <c r="F630" s="44" t="s">
        <v>657</v>
      </c>
      <c r="G630" s="44" t="s">
        <v>7159</v>
      </c>
      <c r="H630" s="45" t="s">
        <v>4</v>
      </c>
      <c r="I630" s="45" t="s">
        <v>269</v>
      </c>
      <c r="J630" s="45" t="s">
        <v>498</v>
      </c>
      <c r="K630" s="45" t="s">
        <v>498</v>
      </c>
      <c r="L630" s="44" t="s">
        <v>248</v>
      </c>
      <c r="M630" s="44" t="s">
        <v>660</v>
      </c>
      <c r="N630" s="46" t="s">
        <v>311</v>
      </c>
      <c r="O630" s="45" t="s">
        <v>248</v>
      </c>
      <c r="P630" s="45" t="s">
        <v>397</v>
      </c>
      <c r="Q630" s="45" t="s">
        <v>415</v>
      </c>
      <c r="R630" s="47" t="s">
        <v>526</v>
      </c>
      <c r="S630" s="38" t="s">
        <v>575</v>
      </c>
      <c r="T630" s="158">
        <v>2400</v>
      </c>
      <c r="U630" s="158">
        <v>2400</v>
      </c>
      <c r="V630" s="34"/>
      <c r="W630" s="34"/>
      <c r="X630" s="159">
        <v>2400</v>
      </c>
      <c r="Y630" s="160">
        <f>+IFERROR(X630/U630,0)</f>
        <v>1</v>
      </c>
      <c r="Z630" s="161">
        <f>+U630-X630</f>
        <v>0</v>
      </c>
      <c r="AA630" s="48"/>
      <c r="AB630" s="159">
        <v>2400</v>
      </c>
      <c r="AC630" s="161">
        <v>0</v>
      </c>
      <c r="AD630" s="159">
        <v>0</v>
      </c>
      <c r="AE630" s="48"/>
      <c r="AF630" s="161">
        <v>0</v>
      </c>
      <c r="AG630" s="162">
        <f>+IFERROR(AF630/U630,0)</f>
        <v>0</v>
      </c>
      <c r="AH630" s="161">
        <f>+Tabla1[[#This Row],[PIM]]-Tabla1[[#This Row],[DEVENGADO2]]</f>
        <v>2400</v>
      </c>
      <c r="AI630" s="35">
        <v>0</v>
      </c>
      <c r="AJ630" s="35">
        <v>0</v>
      </c>
      <c r="AK630" s="35">
        <v>0</v>
      </c>
      <c r="AL630" s="35">
        <v>0</v>
      </c>
      <c r="AM630" s="35">
        <v>0</v>
      </c>
      <c r="AN630" s="35">
        <v>0</v>
      </c>
      <c r="AO630" s="35">
        <v>0</v>
      </c>
      <c r="AP630" s="35">
        <v>1200</v>
      </c>
      <c r="AQ630" s="35">
        <v>0</v>
      </c>
      <c r="AR630" s="35">
        <v>0</v>
      </c>
      <c r="AS630" s="35">
        <v>0</v>
      </c>
      <c r="AT630" s="35">
        <v>0</v>
      </c>
      <c r="AU630" s="35">
        <v>1200</v>
      </c>
      <c r="AV630" s="41">
        <f t="shared" si="32"/>
        <v>2400</v>
      </c>
      <c r="AW630" s="41">
        <f>+U630-AV630</f>
        <v>0</v>
      </c>
    </row>
    <row r="631" spans="1:49" x14ac:dyDescent="0.3">
      <c r="A631" s="42" t="s">
        <v>3</v>
      </c>
      <c r="B631" s="43"/>
      <c r="C631" s="44" t="s">
        <v>423</v>
      </c>
      <c r="D631" s="45" t="s">
        <v>287</v>
      </c>
      <c r="E631" s="44" t="s">
        <v>21</v>
      </c>
      <c r="F631" s="44" t="s">
        <v>657</v>
      </c>
      <c r="G631" s="44" t="s">
        <v>7159</v>
      </c>
      <c r="H631" s="45" t="s">
        <v>4</v>
      </c>
      <c r="I631" s="45" t="s">
        <v>269</v>
      </c>
      <c r="J631" s="45" t="s">
        <v>498</v>
      </c>
      <c r="K631" s="45" t="s">
        <v>498</v>
      </c>
      <c r="L631" s="44" t="s">
        <v>248</v>
      </c>
      <c r="M631" s="44" t="s">
        <v>660</v>
      </c>
      <c r="N631" s="46" t="s">
        <v>311</v>
      </c>
      <c r="O631" s="45" t="s">
        <v>248</v>
      </c>
      <c r="P631" s="45" t="s">
        <v>397</v>
      </c>
      <c r="Q631" s="45" t="s">
        <v>416</v>
      </c>
      <c r="R631" s="47" t="s">
        <v>528</v>
      </c>
      <c r="S631" s="38" t="s">
        <v>576</v>
      </c>
      <c r="T631" s="158">
        <v>132340</v>
      </c>
      <c r="U631" s="158">
        <v>59470</v>
      </c>
      <c r="V631" s="34"/>
      <c r="W631" s="34"/>
      <c r="X631" s="159">
        <v>59470</v>
      </c>
      <c r="Y631" s="160">
        <f>+IFERROR(X631/U631,0)</f>
        <v>1</v>
      </c>
      <c r="Z631" s="161">
        <f>+U631-X631</f>
        <v>0</v>
      </c>
      <c r="AA631" s="48"/>
      <c r="AB631" s="159">
        <v>59470</v>
      </c>
      <c r="AC631" s="161">
        <v>0</v>
      </c>
      <c r="AD631" s="159">
        <v>5100</v>
      </c>
      <c r="AE631" s="48"/>
      <c r="AF631" s="161">
        <v>5100</v>
      </c>
      <c r="AG631" s="162">
        <f>+IFERROR(AF631/U631,0)</f>
        <v>8.5757524802421395E-2</v>
      </c>
      <c r="AH631" s="161">
        <f>+Tabla1[[#This Row],[PIM]]-Tabla1[[#This Row],[DEVENGADO2]]</f>
        <v>54370</v>
      </c>
      <c r="AI631" s="35">
        <v>5100</v>
      </c>
      <c r="AJ631" s="35">
        <v>0</v>
      </c>
      <c r="AK631" s="35">
        <v>0</v>
      </c>
      <c r="AL631" s="35">
        <v>0</v>
      </c>
      <c r="AM631" s="35">
        <v>0</v>
      </c>
      <c r="AN631" s="35">
        <v>0</v>
      </c>
      <c r="AO631" s="35">
        <v>0</v>
      </c>
      <c r="AP631" s="35">
        <v>0</v>
      </c>
      <c r="AQ631" s="35">
        <v>11028.38</v>
      </c>
      <c r="AR631" s="35">
        <v>11028.38</v>
      </c>
      <c r="AS631" s="35">
        <v>11028.38</v>
      </c>
      <c r="AT631" s="35">
        <v>11028.38</v>
      </c>
      <c r="AU631" s="35">
        <v>10256.480000000003</v>
      </c>
      <c r="AV631" s="41">
        <f t="shared" si="32"/>
        <v>59470</v>
      </c>
      <c r="AW631" s="41">
        <f>+U631-AV631</f>
        <v>0</v>
      </c>
    </row>
    <row r="632" spans="1:49" x14ac:dyDescent="0.3">
      <c r="A632" s="42" t="s">
        <v>3</v>
      </c>
      <c r="B632" s="43"/>
      <c r="C632" s="44" t="s">
        <v>423</v>
      </c>
      <c r="D632" s="45" t="s">
        <v>287</v>
      </c>
      <c r="E632" s="44" t="s">
        <v>21</v>
      </c>
      <c r="F632" s="44" t="s">
        <v>657</v>
      </c>
      <c r="G632" s="44" t="s">
        <v>7159</v>
      </c>
      <c r="H632" s="45" t="s">
        <v>4</v>
      </c>
      <c r="I632" s="45" t="s">
        <v>269</v>
      </c>
      <c r="J632" s="45" t="s">
        <v>498</v>
      </c>
      <c r="K632" s="45" t="s">
        <v>498</v>
      </c>
      <c r="L632" s="44" t="s">
        <v>248</v>
      </c>
      <c r="M632" s="44" t="s">
        <v>660</v>
      </c>
      <c r="N632" s="46" t="s">
        <v>311</v>
      </c>
      <c r="O632" s="45" t="s">
        <v>248</v>
      </c>
      <c r="P632" s="45" t="s">
        <v>397</v>
      </c>
      <c r="Q632" s="45" t="s">
        <v>417</v>
      </c>
      <c r="R632" s="47" t="s">
        <v>530</v>
      </c>
      <c r="S632" s="38" t="s">
        <v>587</v>
      </c>
      <c r="T632" s="158">
        <v>108340</v>
      </c>
      <c r="U632" s="158">
        <v>155835</v>
      </c>
      <c r="V632" s="34"/>
      <c r="W632" s="34"/>
      <c r="X632" s="159">
        <v>155835</v>
      </c>
      <c r="Y632" s="160">
        <f>+IFERROR(X632/U632,0)</f>
        <v>1</v>
      </c>
      <c r="Z632" s="161">
        <f>+U632-X632</f>
        <v>0</v>
      </c>
      <c r="AA632" s="48"/>
      <c r="AB632" s="159">
        <v>155835</v>
      </c>
      <c r="AC632" s="161">
        <v>0</v>
      </c>
      <c r="AD632" s="159">
        <v>79762.62</v>
      </c>
      <c r="AE632" s="48"/>
      <c r="AF632" s="161">
        <v>79762.62</v>
      </c>
      <c r="AG632" s="162">
        <f>+IFERROR(AF632/U632,0)</f>
        <v>0.51184021561266724</v>
      </c>
      <c r="AH632" s="161">
        <f>+Tabla1[[#This Row],[PIM]]-Tabla1[[#This Row],[DEVENGADO2]]</f>
        <v>76072.38</v>
      </c>
      <c r="AI632" s="35">
        <v>8697.2199999999993</v>
      </c>
      <c r="AJ632" s="35">
        <v>8695.75</v>
      </c>
      <c r="AK632" s="35">
        <v>8700</v>
      </c>
      <c r="AL632" s="35">
        <v>12270</v>
      </c>
      <c r="AM632" s="35">
        <v>13800</v>
      </c>
      <c r="AN632" s="35">
        <v>13799.65</v>
      </c>
      <c r="AO632" s="35">
        <v>13800</v>
      </c>
      <c r="AP632" s="35">
        <v>0</v>
      </c>
      <c r="AQ632" s="35">
        <v>9028.3799999999992</v>
      </c>
      <c r="AR632" s="35">
        <v>9028.3799999999992</v>
      </c>
      <c r="AS632" s="35">
        <v>9028.3799999999992</v>
      </c>
      <c r="AT632" s="35">
        <v>9028.3799999999992</v>
      </c>
      <c r="AU632" s="35">
        <v>39958.859999999986</v>
      </c>
      <c r="AV632" s="41">
        <f t="shared" si="32"/>
        <v>155835</v>
      </c>
      <c r="AW632" s="41">
        <f>+U632-AV632</f>
        <v>0</v>
      </c>
    </row>
    <row r="633" spans="1:49" x14ac:dyDescent="0.3">
      <c r="A633" s="42" t="s">
        <v>3</v>
      </c>
      <c r="B633" s="43"/>
      <c r="C633" s="44" t="s">
        <v>423</v>
      </c>
      <c r="D633" s="45" t="s">
        <v>287</v>
      </c>
      <c r="E633" s="44" t="s">
        <v>21</v>
      </c>
      <c r="F633" s="44" t="s">
        <v>657</v>
      </c>
      <c r="G633" s="44" t="s">
        <v>7159</v>
      </c>
      <c r="H633" s="45" t="s">
        <v>4</v>
      </c>
      <c r="I633" s="45" t="s">
        <v>269</v>
      </c>
      <c r="J633" s="45" t="s">
        <v>498</v>
      </c>
      <c r="K633" s="45" t="s">
        <v>498</v>
      </c>
      <c r="L633" s="44" t="s">
        <v>248</v>
      </c>
      <c r="M633" s="44" t="s">
        <v>660</v>
      </c>
      <c r="N633" s="46" t="s">
        <v>311</v>
      </c>
      <c r="O633" s="45" t="s">
        <v>248</v>
      </c>
      <c r="P633" s="45" t="s">
        <v>397</v>
      </c>
      <c r="Q633" s="45" t="s">
        <v>419</v>
      </c>
      <c r="R633" s="47" t="s">
        <v>529</v>
      </c>
      <c r="S633" s="38" t="s">
        <v>577</v>
      </c>
      <c r="T633" s="158">
        <v>11040</v>
      </c>
      <c r="U633" s="158">
        <v>10692</v>
      </c>
      <c r="V633" s="34"/>
      <c r="W633" s="34"/>
      <c r="X633" s="159">
        <v>10692</v>
      </c>
      <c r="Y633" s="160">
        <f>+IFERROR(X633/U633,0)</f>
        <v>1</v>
      </c>
      <c r="Z633" s="161">
        <f>+U633-X633</f>
        <v>0</v>
      </c>
      <c r="AA633" s="48"/>
      <c r="AB633" s="159">
        <v>10692</v>
      </c>
      <c r="AC633" s="161">
        <v>0</v>
      </c>
      <c r="AD633" s="159">
        <v>4368.67</v>
      </c>
      <c r="AE633" s="48"/>
      <c r="AF633" s="161">
        <v>4368.67</v>
      </c>
      <c r="AG633" s="162">
        <f>+IFERROR(AF633/U633,0)</f>
        <v>0.40859240553685</v>
      </c>
      <c r="AH633" s="161">
        <f>+Tabla1[[#This Row],[PIM]]-Tabla1[[#This Row],[DEVENGADO2]]</f>
        <v>6323.33</v>
      </c>
      <c r="AI633" s="35">
        <v>668.25</v>
      </c>
      <c r="AJ633" s="35">
        <v>581.91999999999996</v>
      </c>
      <c r="AK633" s="35">
        <v>445.5</v>
      </c>
      <c r="AL633" s="35">
        <v>668.25</v>
      </c>
      <c r="AM633" s="35">
        <v>668.25</v>
      </c>
      <c r="AN633" s="35">
        <v>668.25</v>
      </c>
      <c r="AO633" s="35">
        <v>668.25</v>
      </c>
      <c r="AP633" s="35">
        <v>0</v>
      </c>
      <c r="AQ633" s="35">
        <v>920</v>
      </c>
      <c r="AR633" s="35">
        <v>920</v>
      </c>
      <c r="AS633" s="35">
        <v>920</v>
      </c>
      <c r="AT633" s="35">
        <v>920</v>
      </c>
      <c r="AU633" s="35">
        <v>2643.33</v>
      </c>
      <c r="AV633" s="41">
        <f t="shared" si="32"/>
        <v>10692</v>
      </c>
      <c r="AW633" s="41">
        <f>+U633-AV633</f>
        <v>0</v>
      </c>
    </row>
    <row r="634" spans="1:49" x14ac:dyDescent="0.3">
      <c r="A634" s="42" t="s">
        <v>3</v>
      </c>
      <c r="B634" s="43"/>
      <c r="C634" s="44" t="s">
        <v>423</v>
      </c>
      <c r="D634" s="45" t="s">
        <v>287</v>
      </c>
      <c r="E634" s="44" t="s">
        <v>21</v>
      </c>
      <c r="F634" s="44" t="s">
        <v>657</v>
      </c>
      <c r="G634" s="44" t="s">
        <v>7159</v>
      </c>
      <c r="H634" s="45" t="s">
        <v>4</v>
      </c>
      <c r="I634" s="45" t="s">
        <v>579</v>
      </c>
      <c r="J634" s="45" t="s">
        <v>498</v>
      </c>
      <c r="K634" s="45" t="s">
        <v>498</v>
      </c>
      <c r="L634" s="44" t="s">
        <v>248</v>
      </c>
      <c r="M634" s="44" t="s">
        <v>660</v>
      </c>
      <c r="N634" s="46" t="s">
        <v>311</v>
      </c>
      <c r="O634" s="45" t="s">
        <v>248</v>
      </c>
      <c r="P634" s="45" t="s">
        <v>397</v>
      </c>
      <c r="Q634" s="45" t="s">
        <v>591</v>
      </c>
      <c r="R634" s="47" t="s">
        <v>533</v>
      </c>
      <c r="S634" s="38" t="s">
        <v>590</v>
      </c>
      <c r="T634" s="158">
        <v>0</v>
      </c>
      <c r="U634" s="158">
        <v>1516</v>
      </c>
      <c r="V634" s="34"/>
      <c r="W634" s="34"/>
      <c r="X634" s="159">
        <v>1516</v>
      </c>
      <c r="Y634" s="160">
        <f>+IFERROR(X634/U634,0)</f>
        <v>1</v>
      </c>
      <c r="Z634" s="161">
        <f>+U634-X634</f>
        <v>0</v>
      </c>
      <c r="AA634" s="48"/>
      <c r="AB634" s="159">
        <v>1516</v>
      </c>
      <c r="AC634" s="161">
        <v>0</v>
      </c>
      <c r="AD634" s="159">
        <v>1515.83</v>
      </c>
      <c r="AE634" s="48"/>
      <c r="AF634" s="161">
        <v>1515.83</v>
      </c>
      <c r="AG634" s="162">
        <f>+IFERROR(AF634/U634,0)</f>
        <v>0.99988786279683373</v>
      </c>
      <c r="AH634" s="161">
        <f>+Tabla1[[#This Row],[PIM]]-Tabla1[[#This Row],[DEVENGADO2]]</f>
        <v>0.17000000000007276</v>
      </c>
      <c r="AI634" s="35">
        <v>0</v>
      </c>
      <c r="AJ634" s="35">
        <v>1515.83</v>
      </c>
      <c r="AK634" s="35">
        <v>0</v>
      </c>
      <c r="AL634" s="35">
        <v>0</v>
      </c>
      <c r="AM634" s="35">
        <v>0</v>
      </c>
      <c r="AN634" s="35">
        <v>0</v>
      </c>
      <c r="AO634" s="35">
        <v>0</v>
      </c>
      <c r="AP634" s="35">
        <v>0</v>
      </c>
      <c r="AQ634" s="35">
        <v>0</v>
      </c>
      <c r="AR634" s="35">
        <v>0</v>
      </c>
      <c r="AS634" s="35">
        <v>0</v>
      </c>
      <c r="AT634" s="35">
        <v>0</v>
      </c>
      <c r="AU634" s="35">
        <v>0.17000000000007276</v>
      </c>
      <c r="AV634" s="41">
        <f t="shared" si="32"/>
        <v>1516</v>
      </c>
      <c r="AW634" s="41">
        <f>+U634-AV634</f>
        <v>0</v>
      </c>
    </row>
    <row r="635" spans="1:49" x14ac:dyDescent="0.3">
      <c r="A635" s="42" t="s">
        <v>3</v>
      </c>
      <c r="B635" s="43"/>
      <c r="C635" s="44" t="s">
        <v>423</v>
      </c>
      <c r="D635" s="45" t="s">
        <v>287</v>
      </c>
      <c r="E635" s="44" t="s">
        <v>21</v>
      </c>
      <c r="F635" s="44" t="s">
        <v>657</v>
      </c>
      <c r="G635" s="44" t="s">
        <v>7159</v>
      </c>
      <c r="H635" s="45" t="s">
        <v>422</v>
      </c>
      <c r="I635" s="45" t="s">
        <v>579</v>
      </c>
      <c r="J635" s="45" t="s">
        <v>498</v>
      </c>
      <c r="K635" s="45" t="s">
        <v>498</v>
      </c>
      <c r="L635" s="44" t="s">
        <v>248</v>
      </c>
      <c r="M635" s="44" t="s">
        <v>660</v>
      </c>
      <c r="N635" s="46" t="s">
        <v>311</v>
      </c>
      <c r="O635" s="45" t="s">
        <v>248</v>
      </c>
      <c r="P635" s="45" t="s">
        <v>393</v>
      </c>
      <c r="Q635" s="45" t="s">
        <v>585</v>
      </c>
      <c r="R635" s="47" t="s">
        <v>200</v>
      </c>
      <c r="S635" s="38" t="s">
        <v>586</v>
      </c>
      <c r="T635" s="158">
        <v>0</v>
      </c>
      <c r="U635" s="158">
        <v>127700</v>
      </c>
      <c r="V635" s="34"/>
      <c r="W635" s="34"/>
      <c r="X635" s="159">
        <v>118880</v>
      </c>
      <c r="Y635" s="160">
        <f>+IFERROR(X635/U635,0)</f>
        <v>0.93093187157400159</v>
      </c>
      <c r="Z635" s="161">
        <f>+U635-X635</f>
        <v>8820</v>
      </c>
      <c r="AA635" s="48"/>
      <c r="AB635" s="159">
        <v>118880</v>
      </c>
      <c r="AC635" s="161">
        <v>8820</v>
      </c>
      <c r="AD635" s="159">
        <v>118880</v>
      </c>
      <c r="AE635" s="48"/>
      <c r="AF635" s="161">
        <v>44080</v>
      </c>
      <c r="AG635" s="162">
        <f>+IFERROR(AF635/U635,0)</f>
        <v>0.34518402505873141</v>
      </c>
      <c r="AH635" s="161">
        <f>+Tabla1[[#This Row],[PIM]]-Tabla1[[#This Row],[DEVENGADO2]]</f>
        <v>83620</v>
      </c>
      <c r="AI635" s="35">
        <v>0</v>
      </c>
      <c r="AJ635" s="35">
        <v>0</v>
      </c>
      <c r="AK635" s="35">
        <v>5000</v>
      </c>
      <c r="AL635" s="35">
        <v>5000</v>
      </c>
      <c r="AM635" s="35">
        <v>0</v>
      </c>
      <c r="AN635" s="35">
        <v>17030</v>
      </c>
      <c r="AO635" s="35">
        <v>17050</v>
      </c>
      <c r="AP635" s="35">
        <v>0</v>
      </c>
      <c r="AQ635" s="35">
        <v>20000</v>
      </c>
      <c r="AR635" s="35">
        <v>63620</v>
      </c>
      <c r="AS635" s="35">
        <v>0</v>
      </c>
      <c r="AT635" s="35">
        <v>0</v>
      </c>
      <c r="AU635" s="35">
        <v>0</v>
      </c>
      <c r="AV635" s="41">
        <f t="shared" si="32"/>
        <v>127700</v>
      </c>
      <c r="AW635" s="41">
        <f>+U635-AV635</f>
        <v>0</v>
      </c>
    </row>
    <row r="636" spans="1:49" x14ac:dyDescent="0.3">
      <c r="A636" s="42" t="s">
        <v>3</v>
      </c>
      <c r="B636" s="43"/>
      <c r="C636" s="44" t="s">
        <v>423</v>
      </c>
      <c r="D636" s="45" t="s">
        <v>287</v>
      </c>
      <c r="E636" s="44" t="s">
        <v>21</v>
      </c>
      <c r="F636" s="44" t="s">
        <v>657</v>
      </c>
      <c r="G636" s="44" t="s">
        <v>7160</v>
      </c>
      <c r="H636" s="45" t="s">
        <v>4</v>
      </c>
      <c r="I636" s="45" t="s">
        <v>269</v>
      </c>
      <c r="J636" s="45" t="s">
        <v>498</v>
      </c>
      <c r="K636" s="45" t="s">
        <v>498</v>
      </c>
      <c r="L636" s="44" t="s">
        <v>250</v>
      </c>
      <c r="M636" s="44" t="s">
        <v>661</v>
      </c>
      <c r="N636" s="46" t="s">
        <v>312</v>
      </c>
      <c r="O636" s="45" t="s">
        <v>250</v>
      </c>
      <c r="P636" s="45" t="s">
        <v>397</v>
      </c>
      <c r="Q636" s="45" t="s">
        <v>415</v>
      </c>
      <c r="R636" s="47" t="s">
        <v>526</v>
      </c>
      <c r="S636" s="38" t="s">
        <v>575</v>
      </c>
      <c r="T636" s="158">
        <v>1200</v>
      </c>
      <c r="U636" s="158">
        <v>1200</v>
      </c>
      <c r="V636" s="34"/>
      <c r="W636" s="34"/>
      <c r="X636" s="159">
        <v>1200</v>
      </c>
      <c r="Y636" s="160">
        <f>+IFERROR(X636/U636,0)</f>
        <v>1</v>
      </c>
      <c r="Z636" s="161">
        <f>+U636-X636</f>
        <v>0</v>
      </c>
      <c r="AA636" s="48"/>
      <c r="AB636" s="159">
        <v>1200</v>
      </c>
      <c r="AC636" s="161">
        <v>0</v>
      </c>
      <c r="AD636" s="159">
        <v>0</v>
      </c>
      <c r="AE636" s="48"/>
      <c r="AF636" s="161">
        <v>0</v>
      </c>
      <c r="AG636" s="162">
        <f>+IFERROR(AF636/U636,0)</f>
        <v>0</v>
      </c>
      <c r="AH636" s="161">
        <f>+Tabla1[[#This Row],[PIM]]-Tabla1[[#This Row],[DEVENGADO2]]</f>
        <v>1200</v>
      </c>
      <c r="AI636" s="35">
        <v>0</v>
      </c>
      <c r="AJ636" s="35">
        <v>0</v>
      </c>
      <c r="AK636" s="35">
        <v>0</v>
      </c>
      <c r="AL636" s="35">
        <v>0</v>
      </c>
      <c r="AM636" s="35">
        <v>0</v>
      </c>
      <c r="AN636" s="35">
        <v>0</v>
      </c>
      <c r="AO636" s="35">
        <v>0</v>
      </c>
      <c r="AP636" s="35">
        <v>600</v>
      </c>
      <c r="AQ636" s="35">
        <v>0</v>
      </c>
      <c r="AR636" s="35">
        <v>0</v>
      </c>
      <c r="AS636" s="35">
        <v>0</v>
      </c>
      <c r="AT636" s="35">
        <v>0</v>
      </c>
      <c r="AU636" s="35">
        <v>600</v>
      </c>
      <c r="AV636" s="41">
        <f t="shared" si="32"/>
        <v>1200</v>
      </c>
      <c r="AW636" s="41">
        <f>+U636-AV636</f>
        <v>0</v>
      </c>
    </row>
    <row r="637" spans="1:49" x14ac:dyDescent="0.3">
      <c r="A637" s="42" t="s">
        <v>3</v>
      </c>
      <c r="B637" s="43"/>
      <c r="C637" s="44" t="s">
        <v>423</v>
      </c>
      <c r="D637" s="45" t="s">
        <v>287</v>
      </c>
      <c r="E637" s="44" t="s">
        <v>21</v>
      </c>
      <c r="F637" s="44" t="s">
        <v>657</v>
      </c>
      <c r="G637" s="44" t="s">
        <v>7160</v>
      </c>
      <c r="H637" s="45" t="s">
        <v>4</v>
      </c>
      <c r="I637" s="45" t="s">
        <v>269</v>
      </c>
      <c r="J637" s="45" t="s">
        <v>498</v>
      </c>
      <c r="K637" s="45" t="s">
        <v>498</v>
      </c>
      <c r="L637" s="44" t="s">
        <v>250</v>
      </c>
      <c r="M637" s="44" t="s">
        <v>661</v>
      </c>
      <c r="N637" s="46" t="s">
        <v>312</v>
      </c>
      <c r="O637" s="45" t="s">
        <v>250</v>
      </c>
      <c r="P637" s="45" t="s">
        <v>397</v>
      </c>
      <c r="Q637" s="45" t="s">
        <v>416</v>
      </c>
      <c r="R637" s="47" t="s">
        <v>528</v>
      </c>
      <c r="S637" s="38" t="s">
        <v>576</v>
      </c>
      <c r="T637" s="158">
        <v>114340</v>
      </c>
      <c r="U637" s="158">
        <v>116612</v>
      </c>
      <c r="V637" s="34"/>
      <c r="W637" s="34"/>
      <c r="X637" s="159">
        <v>116612</v>
      </c>
      <c r="Y637" s="160">
        <f>+IFERROR(X637/U637,0)</f>
        <v>1</v>
      </c>
      <c r="Z637" s="161">
        <f>+U637-X637</f>
        <v>0</v>
      </c>
      <c r="AA637" s="48"/>
      <c r="AB637" s="159">
        <v>116612</v>
      </c>
      <c r="AC637" s="161">
        <v>0</v>
      </c>
      <c r="AD637" s="159">
        <v>67382.299999999988</v>
      </c>
      <c r="AE637" s="48"/>
      <c r="AF637" s="161">
        <v>67382.299999999988</v>
      </c>
      <c r="AG637" s="162">
        <f>+IFERROR(AF637/U637,0)</f>
        <v>0.57783332761636874</v>
      </c>
      <c r="AH637" s="161">
        <f>+Tabla1[[#This Row],[PIM]]-Tabla1[[#This Row],[DEVENGADO2]]</f>
        <v>49229.700000000012</v>
      </c>
      <c r="AI637" s="35">
        <v>9599.51</v>
      </c>
      <c r="AJ637" s="35">
        <v>9728.3799999999992</v>
      </c>
      <c r="AK637" s="35">
        <v>9728.3799999999992</v>
      </c>
      <c r="AL637" s="35">
        <v>9728.3799999999992</v>
      </c>
      <c r="AM637" s="35">
        <v>9728.3799999999992</v>
      </c>
      <c r="AN637" s="35">
        <v>9141.9599999999991</v>
      </c>
      <c r="AO637" s="35">
        <v>9727.31</v>
      </c>
      <c r="AP637" s="35">
        <v>0</v>
      </c>
      <c r="AQ637" s="35">
        <v>9528.3799999999992</v>
      </c>
      <c r="AR637" s="35">
        <v>9528.3799999999992</v>
      </c>
      <c r="AS637" s="35">
        <v>9528.3799999999992</v>
      </c>
      <c r="AT637" s="35">
        <v>9528.3799999999992</v>
      </c>
      <c r="AU637" s="35">
        <v>11116.179999999993</v>
      </c>
      <c r="AV637" s="41">
        <f t="shared" si="32"/>
        <v>116612</v>
      </c>
      <c r="AW637" s="41">
        <f>+U637-AV637</f>
        <v>0</v>
      </c>
    </row>
    <row r="638" spans="1:49" x14ac:dyDescent="0.3">
      <c r="A638" s="42" t="s">
        <v>3</v>
      </c>
      <c r="B638" s="43"/>
      <c r="C638" s="44" t="s">
        <v>423</v>
      </c>
      <c r="D638" s="45" t="s">
        <v>287</v>
      </c>
      <c r="E638" s="44" t="s">
        <v>21</v>
      </c>
      <c r="F638" s="44" t="s">
        <v>657</v>
      </c>
      <c r="G638" s="44" t="s">
        <v>7160</v>
      </c>
      <c r="H638" s="45" t="s">
        <v>4</v>
      </c>
      <c r="I638" s="45" t="s">
        <v>269</v>
      </c>
      <c r="J638" s="45" t="s">
        <v>498</v>
      </c>
      <c r="K638" s="45" t="s">
        <v>498</v>
      </c>
      <c r="L638" s="44" t="s">
        <v>250</v>
      </c>
      <c r="M638" s="44" t="s">
        <v>661</v>
      </c>
      <c r="N638" s="46" t="s">
        <v>312</v>
      </c>
      <c r="O638" s="45" t="s">
        <v>250</v>
      </c>
      <c r="P638" s="45" t="s">
        <v>397</v>
      </c>
      <c r="Q638" s="45" t="s">
        <v>419</v>
      </c>
      <c r="R638" s="47" t="s">
        <v>529</v>
      </c>
      <c r="S638" s="38" t="s">
        <v>577</v>
      </c>
      <c r="T638" s="158">
        <v>5520</v>
      </c>
      <c r="U638" s="158">
        <v>5346</v>
      </c>
      <c r="V638" s="34"/>
      <c r="W638" s="34"/>
      <c r="X638" s="159">
        <v>5346</v>
      </c>
      <c r="Y638" s="160">
        <f>+IFERROR(X638/U638,0)</f>
        <v>1</v>
      </c>
      <c r="Z638" s="161">
        <f>+U638-X638</f>
        <v>0</v>
      </c>
      <c r="AA638" s="48"/>
      <c r="AB638" s="159">
        <v>5346</v>
      </c>
      <c r="AC638" s="161">
        <v>0</v>
      </c>
      <c r="AD638" s="159">
        <v>3118.5</v>
      </c>
      <c r="AE638" s="48"/>
      <c r="AF638" s="161">
        <v>3118.5</v>
      </c>
      <c r="AG638" s="162">
        <f>+IFERROR(AF638/U638,0)</f>
        <v>0.58333333333333337</v>
      </c>
      <c r="AH638" s="161">
        <f>+Tabla1[[#This Row],[PIM]]-Tabla1[[#This Row],[DEVENGADO2]]</f>
        <v>2227.5</v>
      </c>
      <c r="AI638" s="35">
        <v>445.5</v>
      </c>
      <c r="AJ638" s="35">
        <v>445.5</v>
      </c>
      <c r="AK638" s="35">
        <v>445.5</v>
      </c>
      <c r="AL638" s="35">
        <v>445.5</v>
      </c>
      <c r="AM638" s="35">
        <v>445.5</v>
      </c>
      <c r="AN638" s="35">
        <v>445.5</v>
      </c>
      <c r="AO638" s="35">
        <v>445.5</v>
      </c>
      <c r="AP638" s="35">
        <v>0</v>
      </c>
      <c r="AQ638" s="35">
        <v>460</v>
      </c>
      <c r="AR638" s="35">
        <v>460</v>
      </c>
      <c r="AS638" s="35">
        <v>460</v>
      </c>
      <c r="AT638" s="35">
        <v>460</v>
      </c>
      <c r="AU638" s="35">
        <v>387.5</v>
      </c>
      <c r="AV638" s="41">
        <f t="shared" si="32"/>
        <v>5346</v>
      </c>
      <c r="AW638" s="41">
        <f>+U638-AV638</f>
        <v>0</v>
      </c>
    </row>
    <row r="639" spans="1:49" x14ac:dyDescent="0.3">
      <c r="A639" s="42" t="s">
        <v>3</v>
      </c>
      <c r="B639" s="43"/>
      <c r="C639" s="44" t="s">
        <v>423</v>
      </c>
      <c r="D639" s="45" t="s">
        <v>287</v>
      </c>
      <c r="E639" s="44" t="s">
        <v>21</v>
      </c>
      <c r="F639" s="44" t="s">
        <v>657</v>
      </c>
      <c r="G639" s="44" t="s">
        <v>7160</v>
      </c>
      <c r="H639" s="45" t="s">
        <v>422</v>
      </c>
      <c r="I639" s="45" t="s">
        <v>579</v>
      </c>
      <c r="J639" s="45" t="s">
        <v>498</v>
      </c>
      <c r="K639" s="45" t="s">
        <v>498</v>
      </c>
      <c r="L639" s="44" t="s">
        <v>250</v>
      </c>
      <c r="M639" s="44" t="s">
        <v>661</v>
      </c>
      <c r="N639" s="46" t="s">
        <v>312</v>
      </c>
      <c r="O639" s="45" t="s">
        <v>250</v>
      </c>
      <c r="P639" s="45" t="s">
        <v>393</v>
      </c>
      <c r="Q639" s="45" t="s">
        <v>585</v>
      </c>
      <c r="R639" s="47" t="s">
        <v>200</v>
      </c>
      <c r="S639" s="38" t="s">
        <v>586</v>
      </c>
      <c r="T639" s="158">
        <v>0</v>
      </c>
      <c r="U639" s="158">
        <v>103450</v>
      </c>
      <c r="V639" s="34"/>
      <c r="W639" s="34"/>
      <c r="X639" s="159">
        <v>96030</v>
      </c>
      <c r="Y639" s="160">
        <f>+IFERROR(X639/U639,0)</f>
        <v>0.92827452875785399</v>
      </c>
      <c r="Z639" s="161">
        <f>+U639-X639</f>
        <v>7420</v>
      </c>
      <c r="AA639" s="48"/>
      <c r="AB639" s="159">
        <v>96030</v>
      </c>
      <c r="AC639" s="161">
        <v>7420</v>
      </c>
      <c r="AD639" s="159">
        <v>96030</v>
      </c>
      <c r="AE639" s="48"/>
      <c r="AF639" s="161">
        <v>40470</v>
      </c>
      <c r="AG639" s="162">
        <f>+IFERROR(AF639/U639,0)</f>
        <v>0.39120347994200094</v>
      </c>
      <c r="AH639" s="161">
        <f>+Tabla1[[#This Row],[PIM]]-Tabla1[[#This Row],[DEVENGADO2]]</f>
        <v>62980</v>
      </c>
      <c r="AI639" s="35">
        <v>0</v>
      </c>
      <c r="AJ639" s="35">
        <v>0</v>
      </c>
      <c r="AK639" s="35">
        <v>0</v>
      </c>
      <c r="AL639" s="35">
        <v>0</v>
      </c>
      <c r="AM639" s="35">
        <v>12500</v>
      </c>
      <c r="AN639" s="35">
        <v>8110</v>
      </c>
      <c r="AO639" s="35">
        <v>19860</v>
      </c>
      <c r="AP639" s="35">
        <v>0</v>
      </c>
      <c r="AQ639" s="35">
        <v>6700</v>
      </c>
      <c r="AR639" s="35">
        <v>56280</v>
      </c>
      <c r="AS639" s="35">
        <v>0</v>
      </c>
      <c r="AT639" s="35">
        <v>0</v>
      </c>
      <c r="AU639" s="35">
        <v>0</v>
      </c>
      <c r="AV639" s="41">
        <f t="shared" ref="AV639:AV669" si="33">+SUM(AI639:AU639)</f>
        <v>103450</v>
      </c>
      <c r="AW639" s="41">
        <f>+U639-AV639</f>
        <v>0</v>
      </c>
    </row>
    <row r="640" spans="1:49" x14ac:dyDescent="0.3">
      <c r="A640" s="42" t="s">
        <v>3</v>
      </c>
      <c r="B640" s="43"/>
      <c r="C640" s="44" t="s">
        <v>423</v>
      </c>
      <c r="D640" s="45" t="s">
        <v>287</v>
      </c>
      <c r="E640" s="44" t="s">
        <v>21</v>
      </c>
      <c r="F640" s="44" t="s">
        <v>657</v>
      </c>
      <c r="G640" s="44" t="s">
        <v>7161</v>
      </c>
      <c r="H640" s="45" t="s">
        <v>4</v>
      </c>
      <c r="I640" s="45" t="s">
        <v>269</v>
      </c>
      <c r="J640" s="45" t="s">
        <v>498</v>
      </c>
      <c r="K640" s="45" t="s">
        <v>498</v>
      </c>
      <c r="L640" s="44" t="s">
        <v>252</v>
      </c>
      <c r="M640" s="44" t="s">
        <v>662</v>
      </c>
      <c r="N640" s="46" t="s">
        <v>313</v>
      </c>
      <c r="O640" s="45" t="s">
        <v>252</v>
      </c>
      <c r="P640" s="45" t="s">
        <v>397</v>
      </c>
      <c r="Q640" s="45" t="s">
        <v>415</v>
      </c>
      <c r="R640" s="47" t="s">
        <v>526</v>
      </c>
      <c r="S640" s="38" t="s">
        <v>575</v>
      </c>
      <c r="T640" s="158">
        <v>1800</v>
      </c>
      <c r="U640" s="158">
        <v>1800</v>
      </c>
      <c r="V640" s="34"/>
      <c r="W640" s="34"/>
      <c r="X640" s="159">
        <v>1800</v>
      </c>
      <c r="Y640" s="160">
        <f>+IFERROR(X640/U640,0)</f>
        <v>1</v>
      </c>
      <c r="Z640" s="161">
        <f>+U640-X640</f>
        <v>0</v>
      </c>
      <c r="AA640" s="48"/>
      <c r="AB640" s="159">
        <v>1800</v>
      </c>
      <c r="AC640" s="161">
        <v>0</v>
      </c>
      <c r="AD640" s="159">
        <v>0</v>
      </c>
      <c r="AE640" s="48"/>
      <c r="AF640" s="161">
        <v>0</v>
      </c>
      <c r="AG640" s="162">
        <f>+IFERROR(AF640/U640,0)</f>
        <v>0</v>
      </c>
      <c r="AH640" s="161">
        <f>+Tabla1[[#This Row],[PIM]]-Tabla1[[#This Row],[DEVENGADO2]]</f>
        <v>1800</v>
      </c>
      <c r="AI640" s="35">
        <v>0</v>
      </c>
      <c r="AJ640" s="35">
        <v>0</v>
      </c>
      <c r="AK640" s="35">
        <v>0</v>
      </c>
      <c r="AL640" s="35">
        <v>0</v>
      </c>
      <c r="AM640" s="35">
        <v>0</v>
      </c>
      <c r="AN640" s="35">
        <v>0</v>
      </c>
      <c r="AO640" s="35">
        <v>0</v>
      </c>
      <c r="AP640" s="35">
        <v>900</v>
      </c>
      <c r="AQ640" s="35">
        <v>0</v>
      </c>
      <c r="AR640" s="35">
        <v>0</v>
      </c>
      <c r="AS640" s="35">
        <v>0</v>
      </c>
      <c r="AT640" s="35">
        <v>0</v>
      </c>
      <c r="AU640" s="35">
        <v>900</v>
      </c>
      <c r="AV640" s="41">
        <f t="shared" si="33"/>
        <v>1800</v>
      </c>
      <c r="AW640" s="41">
        <f>+U640-AV640</f>
        <v>0</v>
      </c>
    </row>
    <row r="641" spans="1:49" x14ac:dyDescent="0.3">
      <c r="A641" s="42" t="s">
        <v>3</v>
      </c>
      <c r="B641" s="43"/>
      <c r="C641" s="44" t="s">
        <v>423</v>
      </c>
      <c r="D641" s="45" t="s">
        <v>287</v>
      </c>
      <c r="E641" s="44" t="s">
        <v>21</v>
      </c>
      <c r="F641" s="44" t="s">
        <v>657</v>
      </c>
      <c r="G641" s="44" t="s">
        <v>7161</v>
      </c>
      <c r="H641" s="45" t="s">
        <v>4</v>
      </c>
      <c r="I641" s="45" t="s">
        <v>269</v>
      </c>
      <c r="J641" s="45" t="s">
        <v>498</v>
      </c>
      <c r="K641" s="45" t="s">
        <v>498</v>
      </c>
      <c r="L641" s="44" t="s">
        <v>252</v>
      </c>
      <c r="M641" s="44" t="s">
        <v>662</v>
      </c>
      <c r="N641" s="46" t="s">
        <v>313</v>
      </c>
      <c r="O641" s="45" t="s">
        <v>252</v>
      </c>
      <c r="P641" s="45" t="s">
        <v>397</v>
      </c>
      <c r="Q641" s="45" t="s">
        <v>416</v>
      </c>
      <c r="R641" s="47" t="s">
        <v>528</v>
      </c>
      <c r="S641" s="38" t="s">
        <v>576</v>
      </c>
      <c r="T641" s="158">
        <v>177510</v>
      </c>
      <c r="U641" s="158">
        <v>180186</v>
      </c>
      <c r="V641" s="34"/>
      <c r="W641" s="34"/>
      <c r="X641" s="159">
        <v>180186</v>
      </c>
      <c r="Y641" s="160">
        <f>+IFERROR(X641/U641,0)</f>
        <v>1</v>
      </c>
      <c r="Z641" s="161">
        <f>+U641-X641</f>
        <v>0</v>
      </c>
      <c r="AA641" s="48"/>
      <c r="AB641" s="159">
        <v>180186</v>
      </c>
      <c r="AC641" s="161">
        <v>0</v>
      </c>
      <c r="AD641" s="159">
        <v>102902.23999999999</v>
      </c>
      <c r="AE641" s="48"/>
      <c r="AF641" s="161">
        <v>102902.23999999999</v>
      </c>
      <c r="AG641" s="162">
        <f>+IFERROR(AF641/U641,0)</f>
        <v>0.57108898582575773</v>
      </c>
      <c r="AH641" s="161">
        <f>+Tabla1[[#This Row],[PIM]]-Tabla1[[#This Row],[DEVENGADO2]]</f>
        <v>77283.760000000009</v>
      </c>
      <c r="AI641" s="35">
        <v>14781.59</v>
      </c>
      <c r="AJ641" s="35">
        <v>14810.7</v>
      </c>
      <c r="AK641" s="35">
        <v>14760.16</v>
      </c>
      <c r="AL641" s="35">
        <v>14570.6</v>
      </c>
      <c r="AM641" s="35">
        <v>14731.83</v>
      </c>
      <c r="AN641" s="35">
        <v>14802.89</v>
      </c>
      <c r="AO641" s="35">
        <v>14444.47</v>
      </c>
      <c r="AP641" s="35">
        <v>0</v>
      </c>
      <c r="AQ641" s="35">
        <v>14792.57</v>
      </c>
      <c r="AR641" s="35">
        <v>14792.57</v>
      </c>
      <c r="AS641" s="35">
        <v>14792.57</v>
      </c>
      <c r="AT641" s="35">
        <v>14792.57</v>
      </c>
      <c r="AU641" s="35">
        <v>18113.479999999981</v>
      </c>
      <c r="AV641" s="41">
        <f t="shared" si="33"/>
        <v>180186</v>
      </c>
      <c r="AW641" s="41">
        <f>+U641-AV641</f>
        <v>0</v>
      </c>
    </row>
    <row r="642" spans="1:49" x14ac:dyDescent="0.3">
      <c r="A642" s="42" t="s">
        <v>3</v>
      </c>
      <c r="B642" s="43"/>
      <c r="C642" s="44" t="s">
        <v>423</v>
      </c>
      <c r="D642" s="45" t="s">
        <v>287</v>
      </c>
      <c r="E642" s="44" t="s">
        <v>21</v>
      </c>
      <c r="F642" s="44" t="s">
        <v>657</v>
      </c>
      <c r="G642" s="44" t="s">
        <v>7161</v>
      </c>
      <c r="H642" s="45" t="s">
        <v>4</v>
      </c>
      <c r="I642" s="45" t="s">
        <v>269</v>
      </c>
      <c r="J642" s="45" t="s">
        <v>498</v>
      </c>
      <c r="K642" s="45" t="s">
        <v>498</v>
      </c>
      <c r="L642" s="44" t="s">
        <v>252</v>
      </c>
      <c r="M642" s="44" t="s">
        <v>662</v>
      </c>
      <c r="N642" s="46" t="s">
        <v>313</v>
      </c>
      <c r="O642" s="45" t="s">
        <v>252</v>
      </c>
      <c r="P642" s="45" t="s">
        <v>397</v>
      </c>
      <c r="Q642" s="45" t="s">
        <v>419</v>
      </c>
      <c r="R642" s="47" t="s">
        <v>529</v>
      </c>
      <c r="S642" s="38" t="s">
        <v>577</v>
      </c>
      <c r="T642" s="158">
        <v>8280</v>
      </c>
      <c r="U642" s="158">
        <v>8019</v>
      </c>
      <c r="V642" s="34"/>
      <c r="W642" s="34"/>
      <c r="X642" s="159">
        <v>8019</v>
      </c>
      <c r="Y642" s="160">
        <f>+IFERROR(X642/U642,0)</f>
        <v>1</v>
      </c>
      <c r="Z642" s="161">
        <f>+U642-X642</f>
        <v>0</v>
      </c>
      <c r="AA642" s="48"/>
      <c r="AB642" s="159">
        <v>8019</v>
      </c>
      <c r="AC642" s="161">
        <v>0</v>
      </c>
      <c r="AD642" s="159">
        <v>4677.75</v>
      </c>
      <c r="AE642" s="48"/>
      <c r="AF642" s="161">
        <v>4677.75</v>
      </c>
      <c r="AG642" s="162">
        <f>+IFERROR(AF642/U642,0)</f>
        <v>0.58333333333333337</v>
      </c>
      <c r="AH642" s="161">
        <f>+Tabla1[[#This Row],[PIM]]-Tabla1[[#This Row],[DEVENGADO2]]</f>
        <v>3341.25</v>
      </c>
      <c r="AI642" s="35">
        <v>668.25</v>
      </c>
      <c r="AJ642" s="35">
        <v>668.25</v>
      </c>
      <c r="AK642" s="35">
        <v>668.25</v>
      </c>
      <c r="AL642" s="35">
        <v>668.25</v>
      </c>
      <c r="AM642" s="35">
        <v>668.25</v>
      </c>
      <c r="AN642" s="35">
        <v>668.25</v>
      </c>
      <c r="AO642" s="35">
        <v>668.25</v>
      </c>
      <c r="AP642" s="35">
        <v>0</v>
      </c>
      <c r="AQ642" s="35">
        <v>690</v>
      </c>
      <c r="AR642" s="35">
        <v>690</v>
      </c>
      <c r="AS642" s="35">
        <v>690</v>
      </c>
      <c r="AT642" s="35">
        <v>690</v>
      </c>
      <c r="AU642" s="35">
        <v>581.25</v>
      </c>
      <c r="AV642" s="41">
        <f t="shared" si="33"/>
        <v>8019</v>
      </c>
      <c r="AW642" s="41">
        <f>+U642-AV642</f>
        <v>0</v>
      </c>
    </row>
    <row r="643" spans="1:49" x14ac:dyDescent="0.3">
      <c r="A643" s="42" t="s">
        <v>3</v>
      </c>
      <c r="B643" s="43"/>
      <c r="C643" s="44" t="s">
        <v>423</v>
      </c>
      <c r="D643" s="45" t="s">
        <v>287</v>
      </c>
      <c r="E643" s="44" t="s">
        <v>21</v>
      </c>
      <c r="F643" s="44" t="s">
        <v>657</v>
      </c>
      <c r="G643" s="44" t="s">
        <v>7161</v>
      </c>
      <c r="H643" s="45" t="s">
        <v>422</v>
      </c>
      <c r="I643" s="45" t="s">
        <v>579</v>
      </c>
      <c r="J643" s="45" t="s">
        <v>498</v>
      </c>
      <c r="K643" s="45" t="s">
        <v>498</v>
      </c>
      <c r="L643" s="44" t="s">
        <v>252</v>
      </c>
      <c r="M643" s="44" t="s">
        <v>662</v>
      </c>
      <c r="N643" s="46" t="s">
        <v>313</v>
      </c>
      <c r="O643" s="45" t="s">
        <v>252</v>
      </c>
      <c r="P643" s="45" t="s">
        <v>393</v>
      </c>
      <c r="Q643" s="45" t="s">
        <v>585</v>
      </c>
      <c r="R643" s="47" t="s">
        <v>200</v>
      </c>
      <c r="S643" s="38" t="s">
        <v>586</v>
      </c>
      <c r="T643" s="158">
        <v>0</v>
      </c>
      <c r="U643" s="158">
        <v>157700</v>
      </c>
      <c r="V643" s="34"/>
      <c r="W643" s="34"/>
      <c r="X643" s="159">
        <v>143700</v>
      </c>
      <c r="Y643" s="160">
        <f>+IFERROR(X643/U643,0)</f>
        <v>0.91122384273937862</v>
      </c>
      <c r="Z643" s="161">
        <f>+U643-X643</f>
        <v>14000</v>
      </c>
      <c r="AA643" s="48"/>
      <c r="AB643" s="159">
        <v>143700</v>
      </c>
      <c r="AC643" s="161">
        <v>14000</v>
      </c>
      <c r="AD643" s="159">
        <v>143700</v>
      </c>
      <c r="AE643" s="48"/>
      <c r="AF643" s="161">
        <v>69131.5</v>
      </c>
      <c r="AG643" s="162">
        <f>+IFERROR(AF643/U643,0)</f>
        <v>0.43837349397590364</v>
      </c>
      <c r="AH643" s="161">
        <f>+Tabla1[[#This Row],[PIM]]-Tabla1[[#This Row],[DEVENGADO2]]</f>
        <v>88568.5</v>
      </c>
      <c r="AI643" s="35">
        <v>0</v>
      </c>
      <c r="AJ643" s="35">
        <v>0</v>
      </c>
      <c r="AK643" s="35">
        <v>4900</v>
      </c>
      <c r="AL643" s="35">
        <v>11410.5</v>
      </c>
      <c r="AM643" s="35">
        <v>3450</v>
      </c>
      <c r="AN643" s="35">
        <v>27260.5</v>
      </c>
      <c r="AO643" s="35">
        <v>22110.5</v>
      </c>
      <c r="AP643" s="35">
        <v>0</v>
      </c>
      <c r="AQ643" s="35">
        <v>22400</v>
      </c>
      <c r="AR643" s="35">
        <v>66168.5</v>
      </c>
      <c r="AS643" s="35">
        <v>0</v>
      </c>
      <c r="AT643" s="35">
        <v>0</v>
      </c>
      <c r="AU643" s="35">
        <v>0</v>
      </c>
      <c r="AV643" s="41">
        <f t="shared" si="33"/>
        <v>157700</v>
      </c>
      <c r="AW643" s="41">
        <f>+U643-AV643</f>
        <v>0</v>
      </c>
    </row>
    <row r="644" spans="1:49" x14ac:dyDescent="0.3">
      <c r="A644" s="42" t="s">
        <v>3</v>
      </c>
      <c r="B644" s="43"/>
      <c r="C644" s="44" t="s">
        <v>423</v>
      </c>
      <c r="D644" s="45" t="s">
        <v>287</v>
      </c>
      <c r="E644" s="44" t="s">
        <v>21</v>
      </c>
      <c r="F644" s="44" t="s">
        <v>657</v>
      </c>
      <c r="G644" s="44" t="s">
        <v>7162</v>
      </c>
      <c r="H644" s="45" t="s">
        <v>4</v>
      </c>
      <c r="I644" s="45" t="s">
        <v>269</v>
      </c>
      <c r="J644" s="45" t="s">
        <v>498</v>
      </c>
      <c r="K644" s="45" t="s">
        <v>498</v>
      </c>
      <c r="L644" s="44" t="s">
        <v>254</v>
      </c>
      <c r="M644" s="44" t="s">
        <v>663</v>
      </c>
      <c r="N644" s="46" t="s">
        <v>314</v>
      </c>
      <c r="O644" s="45" t="s">
        <v>254</v>
      </c>
      <c r="P644" s="45" t="s">
        <v>397</v>
      </c>
      <c r="Q644" s="45" t="s">
        <v>415</v>
      </c>
      <c r="R644" s="47" t="s">
        <v>526</v>
      </c>
      <c r="S644" s="38" t="s">
        <v>575</v>
      </c>
      <c r="T644" s="158">
        <v>1800</v>
      </c>
      <c r="U644" s="158">
        <v>1800</v>
      </c>
      <c r="V644" s="34"/>
      <c r="W644" s="34"/>
      <c r="X644" s="159">
        <v>1800</v>
      </c>
      <c r="Y644" s="160">
        <f>+IFERROR(X644/U644,0)</f>
        <v>1</v>
      </c>
      <c r="Z644" s="161">
        <f>+U644-X644</f>
        <v>0</v>
      </c>
      <c r="AA644" s="48"/>
      <c r="AB644" s="159">
        <v>1800</v>
      </c>
      <c r="AC644" s="161">
        <v>0</v>
      </c>
      <c r="AD644" s="159">
        <v>0</v>
      </c>
      <c r="AE644" s="48"/>
      <c r="AF644" s="161">
        <v>0</v>
      </c>
      <c r="AG644" s="162">
        <f>+IFERROR(AF644/U644,0)</f>
        <v>0</v>
      </c>
      <c r="AH644" s="161">
        <f>+Tabla1[[#This Row],[PIM]]-Tabla1[[#This Row],[DEVENGADO2]]</f>
        <v>1800</v>
      </c>
      <c r="AI644" s="35">
        <v>0</v>
      </c>
      <c r="AJ644" s="35">
        <v>0</v>
      </c>
      <c r="AK644" s="35">
        <v>0</v>
      </c>
      <c r="AL644" s="35">
        <v>0</v>
      </c>
      <c r="AM644" s="35">
        <v>0</v>
      </c>
      <c r="AN644" s="35">
        <v>0</v>
      </c>
      <c r="AO644" s="35">
        <v>0</v>
      </c>
      <c r="AP644" s="35">
        <v>900</v>
      </c>
      <c r="AQ644" s="35">
        <v>0</v>
      </c>
      <c r="AR644" s="35">
        <v>0</v>
      </c>
      <c r="AS644" s="35">
        <v>0</v>
      </c>
      <c r="AT644" s="35">
        <v>0</v>
      </c>
      <c r="AU644" s="35">
        <v>900</v>
      </c>
      <c r="AV644" s="41">
        <f t="shared" si="33"/>
        <v>1800</v>
      </c>
      <c r="AW644" s="41">
        <f>+U644-AV644</f>
        <v>0</v>
      </c>
    </row>
    <row r="645" spans="1:49" x14ac:dyDescent="0.3">
      <c r="A645" s="42" t="s">
        <v>3</v>
      </c>
      <c r="B645" s="43"/>
      <c r="C645" s="44" t="s">
        <v>423</v>
      </c>
      <c r="D645" s="45" t="s">
        <v>287</v>
      </c>
      <c r="E645" s="44" t="s">
        <v>21</v>
      </c>
      <c r="F645" s="44" t="s">
        <v>657</v>
      </c>
      <c r="G645" s="44" t="s">
        <v>7162</v>
      </c>
      <c r="H645" s="45" t="s">
        <v>4</v>
      </c>
      <c r="I645" s="45" t="s">
        <v>269</v>
      </c>
      <c r="J645" s="45" t="s">
        <v>498</v>
      </c>
      <c r="K645" s="45" t="s">
        <v>498</v>
      </c>
      <c r="L645" s="44" t="s">
        <v>254</v>
      </c>
      <c r="M645" s="44" t="s">
        <v>663</v>
      </c>
      <c r="N645" s="46" t="s">
        <v>314</v>
      </c>
      <c r="O645" s="45" t="s">
        <v>254</v>
      </c>
      <c r="P645" s="45" t="s">
        <v>397</v>
      </c>
      <c r="Q645" s="45" t="s">
        <v>416</v>
      </c>
      <c r="R645" s="47" t="s">
        <v>528</v>
      </c>
      <c r="S645" s="38" t="s">
        <v>576</v>
      </c>
      <c r="T645" s="158">
        <v>177510</v>
      </c>
      <c r="U645" s="158">
        <v>177131</v>
      </c>
      <c r="V645" s="34"/>
      <c r="W645" s="34"/>
      <c r="X645" s="159">
        <v>177131</v>
      </c>
      <c r="Y645" s="160">
        <f>+IFERROR(X645/U645,0)</f>
        <v>1</v>
      </c>
      <c r="Z645" s="161">
        <f>+U645-X645</f>
        <v>0</v>
      </c>
      <c r="AA645" s="48"/>
      <c r="AB645" s="159">
        <v>177131</v>
      </c>
      <c r="AC645" s="161">
        <v>0</v>
      </c>
      <c r="AD645" s="159">
        <v>99826.96</v>
      </c>
      <c r="AE645" s="48"/>
      <c r="AF645" s="161">
        <v>99826.96</v>
      </c>
      <c r="AG645" s="162">
        <f>+IFERROR(AF645/U645,0)</f>
        <v>0.56357701362268608</v>
      </c>
      <c r="AH645" s="161">
        <f>+Tabla1[[#This Row],[PIM]]-Tabla1[[#This Row],[DEVENGADO2]]</f>
        <v>77304.039999999994</v>
      </c>
      <c r="AI645" s="35">
        <v>13853.62</v>
      </c>
      <c r="AJ645" s="35">
        <v>13517.64</v>
      </c>
      <c r="AK645" s="35">
        <v>13925.67</v>
      </c>
      <c r="AL645" s="35">
        <v>13439.88</v>
      </c>
      <c r="AM645" s="35">
        <v>15026.38</v>
      </c>
      <c r="AN645" s="35">
        <v>15047.04</v>
      </c>
      <c r="AO645" s="35">
        <v>15016.73</v>
      </c>
      <c r="AP645" s="35">
        <v>0</v>
      </c>
      <c r="AQ645" s="35">
        <v>14792.57</v>
      </c>
      <c r="AR645" s="35">
        <v>14792.57</v>
      </c>
      <c r="AS645" s="35">
        <v>14792.57</v>
      </c>
      <c r="AT645" s="35">
        <v>14792.57</v>
      </c>
      <c r="AU645" s="35">
        <v>18133.75999999998</v>
      </c>
      <c r="AV645" s="41">
        <f t="shared" si="33"/>
        <v>177131</v>
      </c>
      <c r="AW645" s="41">
        <f>+U645-AV645</f>
        <v>0</v>
      </c>
    </row>
    <row r="646" spans="1:49" x14ac:dyDescent="0.3">
      <c r="A646" s="42" t="s">
        <v>3</v>
      </c>
      <c r="B646" s="43"/>
      <c r="C646" s="44" t="s">
        <v>423</v>
      </c>
      <c r="D646" s="45" t="s">
        <v>287</v>
      </c>
      <c r="E646" s="44" t="s">
        <v>21</v>
      </c>
      <c r="F646" s="44" t="s">
        <v>657</v>
      </c>
      <c r="G646" s="44" t="s">
        <v>7162</v>
      </c>
      <c r="H646" s="45" t="s">
        <v>4</v>
      </c>
      <c r="I646" s="45" t="s">
        <v>269</v>
      </c>
      <c r="J646" s="45" t="s">
        <v>498</v>
      </c>
      <c r="K646" s="45" t="s">
        <v>498</v>
      </c>
      <c r="L646" s="44" t="s">
        <v>254</v>
      </c>
      <c r="M646" s="44" t="s">
        <v>663</v>
      </c>
      <c r="N646" s="46" t="s">
        <v>314</v>
      </c>
      <c r="O646" s="45" t="s">
        <v>254</v>
      </c>
      <c r="P646" s="45" t="s">
        <v>397</v>
      </c>
      <c r="Q646" s="45" t="s">
        <v>419</v>
      </c>
      <c r="R646" s="47" t="s">
        <v>529</v>
      </c>
      <c r="S646" s="38" t="s">
        <v>577</v>
      </c>
      <c r="T646" s="158">
        <v>8280</v>
      </c>
      <c r="U646" s="158">
        <v>8019</v>
      </c>
      <c r="V646" s="34"/>
      <c r="W646" s="34"/>
      <c r="X646" s="159">
        <v>8019</v>
      </c>
      <c r="Y646" s="160">
        <f>+IFERROR(X646/U646,0)</f>
        <v>1</v>
      </c>
      <c r="Z646" s="161">
        <f>+U646-X646</f>
        <v>0</v>
      </c>
      <c r="AA646" s="48"/>
      <c r="AB646" s="159">
        <v>8019</v>
      </c>
      <c r="AC646" s="161">
        <v>0</v>
      </c>
      <c r="AD646" s="159">
        <v>4653.5599999999995</v>
      </c>
      <c r="AE646" s="48"/>
      <c r="AF646" s="161">
        <v>4653.5599999999995</v>
      </c>
      <c r="AG646" s="162">
        <f>+IFERROR(AF646/U646,0)</f>
        <v>0.58031674772415509</v>
      </c>
      <c r="AH646" s="161">
        <f>+Tabla1[[#This Row],[PIM]]-Tabla1[[#This Row],[DEVENGADO2]]</f>
        <v>3365.4400000000005</v>
      </c>
      <c r="AI646" s="35">
        <v>668.25</v>
      </c>
      <c r="AJ646" s="35">
        <v>662.17</v>
      </c>
      <c r="AK646" s="35">
        <v>668.25</v>
      </c>
      <c r="AL646" s="35">
        <v>650.14</v>
      </c>
      <c r="AM646" s="35">
        <v>668.25</v>
      </c>
      <c r="AN646" s="35">
        <v>668.25</v>
      </c>
      <c r="AO646" s="35">
        <v>668.25</v>
      </c>
      <c r="AP646" s="35">
        <v>0</v>
      </c>
      <c r="AQ646" s="35">
        <v>690</v>
      </c>
      <c r="AR646" s="35">
        <v>690</v>
      </c>
      <c r="AS646" s="35">
        <v>690</v>
      </c>
      <c r="AT646" s="35">
        <v>690</v>
      </c>
      <c r="AU646" s="35">
        <v>605.44000000000051</v>
      </c>
      <c r="AV646" s="41">
        <f t="shared" si="33"/>
        <v>8019</v>
      </c>
      <c r="AW646" s="41">
        <f>+U646-AV646</f>
        <v>0</v>
      </c>
    </row>
    <row r="647" spans="1:49" x14ac:dyDescent="0.3">
      <c r="A647" s="42" t="s">
        <v>3</v>
      </c>
      <c r="B647" s="43"/>
      <c r="C647" s="44" t="s">
        <v>423</v>
      </c>
      <c r="D647" s="45" t="s">
        <v>287</v>
      </c>
      <c r="E647" s="44" t="s">
        <v>21</v>
      </c>
      <c r="F647" s="44" t="s">
        <v>657</v>
      </c>
      <c r="G647" s="44" t="s">
        <v>7162</v>
      </c>
      <c r="H647" s="45" t="s">
        <v>578</v>
      </c>
      <c r="I647" s="45" t="s">
        <v>579</v>
      </c>
      <c r="J647" s="45" t="s">
        <v>498</v>
      </c>
      <c r="K647" s="45" t="s">
        <v>498</v>
      </c>
      <c r="L647" s="44" t="s">
        <v>254</v>
      </c>
      <c r="M647" s="44" t="s">
        <v>663</v>
      </c>
      <c r="N647" s="46" t="s">
        <v>314</v>
      </c>
      <c r="O647" s="45" t="s">
        <v>254</v>
      </c>
      <c r="P647" s="45" t="s">
        <v>393</v>
      </c>
      <c r="Q647" s="45" t="s">
        <v>49</v>
      </c>
      <c r="R647" s="47" t="s">
        <v>48</v>
      </c>
      <c r="S647" s="38" t="s">
        <v>50</v>
      </c>
      <c r="T647" s="158">
        <v>0</v>
      </c>
      <c r="U647" s="158">
        <v>1700</v>
      </c>
      <c r="V647" s="34"/>
      <c r="W647" s="34"/>
      <c r="X647" s="159">
        <v>1700</v>
      </c>
      <c r="Y647" s="160">
        <f>+IFERROR(X647/U647,0)</f>
        <v>1</v>
      </c>
      <c r="Z647" s="161">
        <f>+U647-X647</f>
        <v>0</v>
      </c>
      <c r="AA647" s="48"/>
      <c r="AB647" s="159">
        <v>1000</v>
      </c>
      <c r="AC647" s="161">
        <v>700</v>
      </c>
      <c r="AD647" s="159">
        <v>1000</v>
      </c>
      <c r="AE647" s="48"/>
      <c r="AF647" s="161">
        <v>1000</v>
      </c>
      <c r="AG647" s="162">
        <f>+IFERROR(AF647/U647,0)</f>
        <v>0.58823529411764708</v>
      </c>
      <c r="AH647" s="161">
        <f>+Tabla1[[#This Row],[PIM]]-Tabla1[[#This Row],[DEVENGADO2]]</f>
        <v>700</v>
      </c>
      <c r="AI647" s="35">
        <v>0</v>
      </c>
      <c r="AJ647" s="35">
        <v>0</v>
      </c>
      <c r="AK647" s="35">
        <v>0</v>
      </c>
      <c r="AL647" s="35">
        <v>500</v>
      </c>
      <c r="AM647" s="35">
        <v>0</v>
      </c>
      <c r="AN647" s="35">
        <v>400</v>
      </c>
      <c r="AO647" s="35">
        <v>100</v>
      </c>
      <c r="AP647" s="35">
        <v>0</v>
      </c>
      <c r="AQ647" s="35">
        <v>0</v>
      </c>
      <c r="AR647" s="35">
        <v>0</v>
      </c>
      <c r="AS647" s="35">
        <v>0</v>
      </c>
      <c r="AT647" s="35">
        <v>0</v>
      </c>
      <c r="AU647" s="35">
        <v>700</v>
      </c>
      <c r="AV647" s="41">
        <f t="shared" si="33"/>
        <v>1700</v>
      </c>
      <c r="AW647" s="41">
        <f>+U647-AV647</f>
        <v>0</v>
      </c>
    </row>
    <row r="648" spans="1:49" x14ac:dyDescent="0.3">
      <c r="A648" s="42" t="s">
        <v>3</v>
      </c>
      <c r="B648" s="43"/>
      <c r="C648" s="44" t="s">
        <v>423</v>
      </c>
      <c r="D648" s="45" t="s">
        <v>287</v>
      </c>
      <c r="E648" s="44" t="s">
        <v>21</v>
      </c>
      <c r="F648" s="44" t="s">
        <v>657</v>
      </c>
      <c r="G648" s="44" t="s">
        <v>7162</v>
      </c>
      <c r="H648" s="45" t="s">
        <v>580</v>
      </c>
      <c r="I648" s="45" t="s">
        <v>579</v>
      </c>
      <c r="J648" s="45" t="s">
        <v>498</v>
      </c>
      <c r="K648" s="45" t="s">
        <v>498</v>
      </c>
      <c r="L648" s="44" t="s">
        <v>254</v>
      </c>
      <c r="M648" s="44" t="s">
        <v>663</v>
      </c>
      <c r="N648" s="46" t="s">
        <v>314</v>
      </c>
      <c r="O648" s="45" t="s">
        <v>254</v>
      </c>
      <c r="P648" s="45" t="s">
        <v>393</v>
      </c>
      <c r="Q648" s="45" t="s">
        <v>96</v>
      </c>
      <c r="R648" s="47" t="s">
        <v>26</v>
      </c>
      <c r="S648" s="38" t="s">
        <v>93</v>
      </c>
      <c r="T648" s="158">
        <v>0</v>
      </c>
      <c r="U648" s="158">
        <v>12160</v>
      </c>
      <c r="V648" s="34"/>
      <c r="W648" s="34"/>
      <c r="X648" s="159">
        <v>12160</v>
      </c>
      <c r="Y648" s="160">
        <f>+IFERROR(X648/U648,0)</f>
        <v>1</v>
      </c>
      <c r="Z648" s="161">
        <f>+U648-X648</f>
        <v>0</v>
      </c>
      <c r="AA648" s="48"/>
      <c r="AB648" s="159">
        <v>5903.5</v>
      </c>
      <c r="AC648" s="161">
        <v>6256.5</v>
      </c>
      <c r="AD648" s="159">
        <v>5903.5</v>
      </c>
      <c r="AE648" s="48"/>
      <c r="AF648" s="161">
        <v>5903.5</v>
      </c>
      <c r="AG648" s="162">
        <f>+IFERROR(AF648/U648,0)</f>
        <v>0.48548519736842105</v>
      </c>
      <c r="AH648" s="161">
        <f>+Tabla1[[#This Row],[PIM]]-Tabla1[[#This Row],[DEVENGADO2]]</f>
        <v>6256.5</v>
      </c>
      <c r="AI648" s="35">
        <v>0</v>
      </c>
      <c r="AJ648" s="35">
        <v>0</v>
      </c>
      <c r="AK648" s="35">
        <v>0</v>
      </c>
      <c r="AL648" s="35">
        <v>2560</v>
      </c>
      <c r="AM648" s="35">
        <v>-716</v>
      </c>
      <c r="AN648" s="35">
        <v>3840</v>
      </c>
      <c r="AO648" s="35">
        <v>219.5</v>
      </c>
      <c r="AP648" s="35">
        <v>0</v>
      </c>
      <c r="AQ648" s="35">
        <v>0</v>
      </c>
      <c r="AR648" s="35">
        <v>0</v>
      </c>
      <c r="AS648" s="35">
        <v>0</v>
      </c>
      <c r="AT648" s="35">
        <v>0</v>
      </c>
      <c r="AU648" s="35">
        <v>6256.5</v>
      </c>
      <c r="AV648" s="41">
        <f t="shared" si="33"/>
        <v>12160</v>
      </c>
      <c r="AW648" s="41">
        <f>+U648-AV648</f>
        <v>0</v>
      </c>
    </row>
    <row r="649" spans="1:49" x14ac:dyDescent="0.3">
      <c r="A649" s="42" t="s">
        <v>3</v>
      </c>
      <c r="B649" s="43"/>
      <c r="C649" s="44" t="s">
        <v>423</v>
      </c>
      <c r="D649" s="45" t="s">
        <v>287</v>
      </c>
      <c r="E649" s="44" t="s">
        <v>21</v>
      </c>
      <c r="F649" s="44" t="s">
        <v>657</v>
      </c>
      <c r="G649" s="44" t="s">
        <v>7162</v>
      </c>
      <c r="H649" s="45" t="s">
        <v>422</v>
      </c>
      <c r="I649" s="45" t="s">
        <v>579</v>
      </c>
      <c r="J649" s="45" t="s">
        <v>498</v>
      </c>
      <c r="K649" s="45" t="s">
        <v>498</v>
      </c>
      <c r="L649" s="44" t="s">
        <v>254</v>
      </c>
      <c r="M649" s="44" t="s">
        <v>663</v>
      </c>
      <c r="N649" s="46" t="s">
        <v>314</v>
      </c>
      <c r="O649" s="45" t="s">
        <v>254</v>
      </c>
      <c r="P649" s="45" t="s">
        <v>393</v>
      </c>
      <c r="Q649" s="45" t="s">
        <v>585</v>
      </c>
      <c r="R649" s="47" t="s">
        <v>200</v>
      </c>
      <c r="S649" s="38" t="s">
        <v>586</v>
      </c>
      <c r="T649" s="158">
        <v>0</v>
      </c>
      <c r="U649" s="158">
        <v>117400</v>
      </c>
      <c r="V649" s="34"/>
      <c r="W649" s="34"/>
      <c r="X649" s="159">
        <v>112130</v>
      </c>
      <c r="Y649" s="160">
        <f>+IFERROR(X649/U649,0)</f>
        <v>0.95511073253833045</v>
      </c>
      <c r="Z649" s="161">
        <f>+U649-X649</f>
        <v>5270</v>
      </c>
      <c r="AA649" s="48"/>
      <c r="AB649" s="159">
        <v>112130</v>
      </c>
      <c r="AC649" s="161">
        <v>5270</v>
      </c>
      <c r="AD649" s="159">
        <v>112130</v>
      </c>
      <c r="AE649" s="48"/>
      <c r="AF649" s="161">
        <v>61250</v>
      </c>
      <c r="AG649" s="162">
        <f>+IFERROR(AF649/U649,0)</f>
        <v>0.52172061328790464</v>
      </c>
      <c r="AH649" s="161">
        <f>+Tabla1[[#This Row],[PIM]]-Tabla1[[#This Row],[DEVENGADO2]]</f>
        <v>56150</v>
      </c>
      <c r="AI649" s="35">
        <v>0</v>
      </c>
      <c r="AJ649" s="35">
        <v>0</v>
      </c>
      <c r="AK649" s="35">
        <v>12000</v>
      </c>
      <c r="AL649" s="35">
        <v>5000</v>
      </c>
      <c r="AM649" s="35">
        <v>8700</v>
      </c>
      <c r="AN649" s="35">
        <v>9800</v>
      </c>
      <c r="AO649" s="35">
        <v>25750</v>
      </c>
      <c r="AP649" s="35">
        <v>0</v>
      </c>
      <c r="AQ649" s="35">
        <v>27600</v>
      </c>
      <c r="AR649" s="35">
        <v>28550</v>
      </c>
      <c r="AS649" s="35">
        <v>0</v>
      </c>
      <c r="AT649" s="35">
        <v>0</v>
      </c>
      <c r="AU649" s="35">
        <v>0</v>
      </c>
      <c r="AV649" s="41">
        <f t="shared" si="33"/>
        <v>117400</v>
      </c>
      <c r="AW649" s="41">
        <f>+U649-AV649</f>
        <v>0</v>
      </c>
    </row>
    <row r="650" spans="1:49" x14ac:dyDescent="0.3">
      <c r="A650" s="42" t="s">
        <v>3</v>
      </c>
      <c r="B650" s="43"/>
      <c r="C650" s="44" t="s">
        <v>423</v>
      </c>
      <c r="D650" s="45" t="s">
        <v>287</v>
      </c>
      <c r="E650" s="44" t="s">
        <v>21</v>
      </c>
      <c r="F650" s="44" t="s">
        <v>657</v>
      </c>
      <c r="G650" s="44" t="s">
        <v>7163</v>
      </c>
      <c r="H650" s="45" t="s">
        <v>4</v>
      </c>
      <c r="I650" s="45" t="s">
        <v>269</v>
      </c>
      <c r="J650" s="45" t="s">
        <v>498</v>
      </c>
      <c r="K650" s="45" t="s">
        <v>498</v>
      </c>
      <c r="L650" s="44" t="s">
        <v>256</v>
      </c>
      <c r="M650" s="44" t="s">
        <v>664</v>
      </c>
      <c r="N650" s="46" t="s">
        <v>315</v>
      </c>
      <c r="O650" s="45" t="s">
        <v>256</v>
      </c>
      <c r="P650" s="45" t="s">
        <v>397</v>
      </c>
      <c r="Q650" s="45" t="s">
        <v>415</v>
      </c>
      <c r="R650" s="47" t="s">
        <v>526</v>
      </c>
      <c r="S650" s="38" t="s">
        <v>575</v>
      </c>
      <c r="T650" s="158">
        <v>2400</v>
      </c>
      <c r="U650" s="158">
        <v>2400</v>
      </c>
      <c r="V650" s="34"/>
      <c r="W650" s="34"/>
      <c r="X650" s="159">
        <v>2400</v>
      </c>
      <c r="Y650" s="160">
        <f>+IFERROR(X650/U650,0)</f>
        <v>1</v>
      </c>
      <c r="Z650" s="161">
        <f>+U650-X650</f>
        <v>0</v>
      </c>
      <c r="AA650" s="48"/>
      <c r="AB650" s="159">
        <v>2400</v>
      </c>
      <c r="AC650" s="161">
        <v>0</v>
      </c>
      <c r="AD650" s="159">
        <v>0</v>
      </c>
      <c r="AE650" s="48"/>
      <c r="AF650" s="161">
        <v>0</v>
      </c>
      <c r="AG650" s="162">
        <f>+IFERROR(AF650/U650,0)</f>
        <v>0</v>
      </c>
      <c r="AH650" s="161">
        <f>+Tabla1[[#This Row],[PIM]]-Tabla1[[#This Row],[DEVENGADO2]]</f>
        <v>2400</v>
      </c>
      <c r="AI650" s="35">
        <v>0</v>
      </c>
      <c r="AJ650" s="35">
        <v>0</v>
      </c>
      <c r="AK650" s="35">
        <v>0</v>
      </c>
      <c r="AL650" s="35">
        <v>0</v>
      </c>
      <c r="AM650" s="35">
        <v>0</v>
      </c>
      <c r="AN650" s="35">
        <v>0</v>
      </c>
      <c r="AO650" s="35">
        <v>0</v>
      </c>
      <c r="AP650" s="35">
        <v>1200</v>
      </c>
      <c r="AQ650" s="35">
        <v>0</v>
      </c>
      <c r="AR650" s="35">
        <v>0</v>
      </c>
      <c r="AS650" s="35">
        <v>0</v>
      </c>
      <c r="AT650" s="35">
        <v>0</v>
      </c>
      <c r="AU650" s="35">
        <v>1200</v>
      </c>
      <c r="AV650" s="41">
        <f t="shared" si="33"/>
        <v>2400</v>
      </c>
      <c r="AW650" s="41">
        <f>+U650-AV650</f>
        <v>0</v>
      </c>
    </row>
    <row r="651" spans="1:49" x14ac:dyDescent="0.3">
      <c r="A651" s="42" t="s">
        <v>3</v>
      </c>
      <c r="B651" s="43"/>
      <c r="C651" s="44" t="s">
        <v>423</v>
      </c>
      <c r="D651" s="45" t="s">
        <v>287</v>
      </c>
      <c r="E651" s="44" t="s">
        <v>21</v>
      </c>
      <c r="F651" s="44" t="s">
        <v>657</v>
      </c>
      <c r="G651" s="44" t="s">
        <v>7163</v>
      </c>
      <c r="H651" s="45" t="s">
        <v>4</v>
      </c>
      <c r="I651" s="45" t="s">
        <v>269</v>
      </c>
      <c r="J651" s="45" t="s">
        <v>498</v>
      </c>
      <c r="K651" s="45" t="s">
        <v>498</v>
      </c>
      <c r="L651" s="44" t="s">
        <v>256</v>
      </c>
      <c r="M651" s="44" t="s">
        <v>664</v>
      </c>
      <c r="N651" s="46" t="s">
        <v>315</v>
      </c>
      <c r="O651" s="45" t="s">
        <v>256</v>
      </c>
      <c r="P651" s="45" t="s">
        <v>397</v>
      </c>
      <c r="Q651" s="45" t="s">
        <v>416</v>
      </c>
      <c r="R651" s="47" t="s">
        <v>528</v>
      </c>
      <c r="S651" s="38" t="s">
        <v>576</v>
      </c>
      <c r="T651" s="158">
        <v>126340</v>
      </c>
      <c r="U651" s="158">
        <v>128644</v>
      </c>
      <c r="V651" s="34"/>
      <c r="W651" s="34"/>
      <c r="X651" s="159">
        <v>128644</v>
      </c>
      <c r="Y651" s="160">
        <f>+IFERROR(X651/U651,0)</f>
        <v>1</v>
      </c>
      <c r="Z651" s="161">
        <f>+U651-X651</f>
        <v>0</v>
      </c>
      <c r="AA651" s="48"/>
      <c r="AB651" s="159">
        <v>128644</v>
      </c>
      <c r="AC651" s="161">
        <v>0</v>
      </c>
      <c r="AD651" s="159">
        <v>74740.55</v>
      </c>
      <c r="AE651" s="48"/>
      <c r="AF651" s="161">
        <v>74740.55</v>
      </c>
      <c r="AG651" s="162">
        <f>+IFERROR(AF651/U651,0)</f>
        <v>0.58098745374832872</v>
      </c>
      <c r="AH651" s="161">
        <f>+Tabla1[[#This Row],[PIM]]-Tabla1[[#This Row],[DEVENGADO2]]</f>
        <v>53903.45</v>
      </c>
      <c r="AI651" s="35">
        <v>10675.37</v>
      </c>
      <c r="AJ651" s="35">
        <v>10707.89</v>
      </c>
      <c r="AK651" s="35">
        <v>10704.54</v>
      </c>
      <c r="AL651" s="35">
        <v>10662.07</v>
      </c>
      <c r="AM651" s="35">
        <v>10666.91</v>
      </c>
      <c r="AN651" s="35">
        <v>10649.78</v>
      </c>
      <c r="AO651" s="35">
        <v>10673.99</v>
      </c>
      <c r="AP651" s="35">
        <v>0</v>
      </c>
      <c r="AQ651" s="35">
        <v>10528.38</v>
      </c>
      <c r="AR651" s="35">
        <v>10528.38</v>
      </c>
      <c r="AS651" s="35">
        <v>10528.38</v>
      </c>
      <c r="AT651" s="35">
        <v>10528.38</v>
      </c>
      <c r="AU651" s="35">
        <v>11789.929999999978</v>
      </c>
      <c r="AV651" s="41">
        <f t="shared" si="33"/>
        <v>128644</v>
      </c>
      <c r="AW651" s="41">
        <f>+U651-AV651</f>
        <v>0</v>
      </c>
    </row>
    <row r="652" spans="1:49" x14ac:dyDescent="0.3">
      <c r="A652" s="42" t="s">
        <v>3</v>
      </c>
      <c r="B652" s="43"/>
      <c r="C652" s="44" t="s">
        <v>423</v>
      </c>
      <c r="D652" s="45" t="s">
        <v>287</v>
      </c>
      <c r="E652" s="44" t="s">
        <v>21</v>
      </c>
      <c r="F652" s="44" t="s">
        <v>657</v>
      </c>
      <c r="G652" s="44" t="s">
        <v>7163</v>
      </c>
      <c r="H652" s="45" t="s">
        <v>4</v>
      </c>
      <c r="I652" s="45" t="s">
        <v>269</v>
      </c>
      <c r="J652" s="45" t="s">
        <v>498</v>
      </c>
      <c r="K652" s="45" t="s">
        <v>498</v>
      </c>
      <c r="L652" s="44" t="s">
        <v>256</v>
      </c>
      <c r="M652" s="44" t="s">
        <v>664</v>
      </c>
      <c r="N652" s="46" t="s">
        <v>315</v>
      </c>
      <c r="O652" s="45" t="s">
        <v>256</v>
      </c>
      <c r="P652" s="45" t="s">
        <v>397</v>
      </c>
      <c r="Q652" s="45" t="s">
        <v>417</v>
      </c>
      <c r="R652" s="47" t="s">
        <v>530</v>
      </c>
      <c r="S652" s="38" t="s">
        <v>587</v>
      </c>
      <c r="T652" s="158">
        <v>114340</v>
      </c>
      <c r="U652" s="158">
        <v>114624</v>
      </c>
      <c r="V652" s="34"/>
      <c r="W652" s="34"/>
      <c r="X652" s="159">
        <v>114624</v>
      </c>
      <c r="Y652" s="160">
        <f>+IFERROR(X652/U652,0)</f>
        <v>1</v>
      </c>
      <c r="Z652" s="161">
        <f>+U652-X652</f>
        <v>0</v>
      </c>
      <c r="AA652" s="48"/>
      <c r="AB652" s="159">
        <v>114624</v>
      </c>
      <c r="AC652" s="161">
        <v>0</v>
      </c>
      <c r="AD652" s="159">
        <v>62541.55</v>
      </c>
      <c r="AE652" s="48"/>
      <c r="AF652" s="161">
        <v>62541.55</v>
      </c>
      <c r="AG652" s="162">
        <f>+IFERROR(AF652/U652,0)</f>
        <v>0.54562351689000566</v>
      </c>
      <c r="AH652" s="161">
        <f>+Tabla1[[#This Row],[PIM]]-Tabla1[[#This Row],[DEVENGADO2]]</f>
        <v>52082.45</v>
      </c>
      <c r="AI652" s="35">
        <v>9111.7999999999993</v>
      </c>
      <c r="AJ652" s="35">
        <v>9114.06</v>
      </c>
      <c r="AK652" s="35">
        <v>8841.83</v>
      </c>
      <c r="AL652" s="35">
        <v>8911.44</v>
      </c>
      <c r="AM652" s="35">
        <v>9061.17</v>
      </c>
      <c r="AN652" s="35">
        <v>8806.0300000000007</v>
      </c>
      <c r="AO652" s="35">
        <v>8695.2199999999993</v>
      </c>
      <c r="AP652" s="35">
        <v>0</v>
      </c>
      <c r="AQ652" s="35">
        <v>9528.3799999999992</v>
      </c>
      <c r="AR652" s="35">
        <v>9528.3799999999992</v>
      </c>
      <c r="AS652" s="35">
        <v>9528.3799999999992</v>
      </c>
      <c r="AT652" s="35">
        <v>9528.3799999999992</v>
      </c>
      <c r="AU652" s="35">
        <v>13968.929999999978</v>
      </c>
      <c r="AV652" s="41">
        <f t="shared" si="33"/>
        <v>114624</v>
      </c>
      <c r="AW652" s="41">
        <f>+U652-AV652</f>
        <v>0</v>
      </c>
    </row>
    <row r="653" spans="1:49" x14ac:dyDescent="0.3">
      <c r="A653" s="42" t="s">
        <v>3</v>
      </c>
      <c r="B653" s="43"/>
      <c r="C653" s="44" t="s">
        <v>423</v>
      </c>
      <c r="D653" s="45" t="s">
        <v>287</v>
      </c>
      <c r="E653" s="44" t="s">
        <v>21</v>
      </c>
      <c r="F653" s="44" t="s">
        <v>657</v>
      </c>
      <c r="G653" s="44" t="s">
        <v>7163</v>
      </c>
      <c r="H653" s="45" t="s">
        <v>4</v>
      </c>
      <c r="I653" s="45" t="s">
        <v>269</v>
      </c>
      <c r="J653" s="45" t="s">
        <v>498</v>
      </c>
      <c r="K653" s="45" t="s">
        <v>498</v>
      </c>
      <c r="L653" s="44" t="s">
        <v>256</v>
      </c>
      <c r="M653" s="44" t="s">
        <v>664</v>
      </c>
      <c r="N653" s="46" t="s">
        <v>315</v>
      </c>
      <c r="O653" s="45" t="s">
        <v>256</v>
      </c>
      <c r="P653" s="45" t="s">
        <v>397</v>
      </c>
      <c r="Q653" s="45" t="s">
        <v>419</v>
      </c>
      <c r="R653" s="47" t="s">
        <v>529</v>
      </c>
      <c r="S653" s="38" t="s">
        <v>577</v>
      </c>
      <c r="T653" s="158">
        <v>11040</v>
      </c>
      <c r="U653" s="158">
        <v>10692</v>
      </c>
      <c r="V653" s="34"/>
      <c r="W653" s="34"/>
      <c r="X653" s="159">
        <v>10692</v>
      </c>
      <c r="Y653" s="160">
        <f>+IFERROR(X653/U653,0)</f>
        <v>1</v>
      </c>
      <c r="Z653" s="161">
        <f>+U653-X653</f>
        <v>0</v>
      </c>
      <c r="AA653" s="48"/>
      <c r="AB653" s="159">
        <v>10692</v>
      </c>
      <c r="AC653" s="161">
        <v>0</v>
      </c>
      <c r="AD653" s="159">
        <v>6237</v>
      </c>
      <c r="AE653" s="48"/>
      <c r="AF653" s="161">
        <v>6237</v>
      </c>
      <c r="AG653" s="162">
        <f>+IFERROR(AF653/U653,0)</f>
        <v>0.58333333333333337</v>
      </c>
      <c r="AH653" s="161">
        <f>+Tabla1[[#This Row],[PIM]]-Tabla1[[#This Row],[DEVENGADO2]]</f>
        <v>4455</v>
      </c>
      <c r="AI653" s="35">
        <v>891</v>
      </c>
      <c r="AJ653" s="35">
        <v>891</v>
      </c>
      <c r="AK653" s="35">
        <v>891</v>
      </c>
      <c r="AL653" s="35">
        <v>891</v>
      </c>
      <c r="AM653" s="35">
        <v>891</v>
      </c>
      <c r="AN653" s="35">
        <v>891</v>
      </c>
      <c r="AO653" s="35">
        <v>891</v>
      </c>
      <c r="AP653" s="35">
        <v>0</v>
      </c>
      <c r="AQ653" s="35">
        <v>920</v>
      </c>
      <c r="AR653" s="35">
        <v>920</v>
      </c>
      <c r="AS653" s="35">
        <v>920</v>
      </c>
      <c r="AT653" s="35">
        <v>920</v>
      </c>
      <c r="AU653" s="35">
        <v>775</v>
      </c>
      <c r="AV653" s="41">
        <f t="shared" si="33"/>
        <v>10692</v>
      </c>
      <c r="AW653" s="41">
        <f>+U653-AV653</f>
        <v>0</v>
      </c>
    </row>
    <row r="654" spans="1:49" x14ac:dyDescent="0.3">
      <c r="A654" s="42" t="s">
        <v>3</v>
      </c>
      <c r="B654" s="43"/>
      <c r="C654" s="44" t="s">
        <v>423</v>
      </c>
      <c r="D654" s="45" t="s">
        <v>287</v>
      </c>
      <c r="E654" s="44" t="s">
        <v>21</v>
      </c>
      <c r="F654" s="44" t="s">
        <v>657</v>
      </c>
      <c r="G654" s="44" t="s">
        <v>7163</v>
      </c>
      <c r="H654" s="45" t="s">
        <v>422</v>
      </c>
      <c r="I654" s="45" t="s">
        <v>579</v>
      </c>
      <c r="J654" s="45" t="s">
        <v>498</v>
      </c>
      <c r="K654" s="45" t="s">
        <v>498</v>
      </c>
      <c r="L654" s="44" t="s">
        <v>256</v>
      </c>
      <c r="M654" s="44" t="s">
        <v>664</v>
      </c>
      <c r="N654" s="46" t="s">
        <v>315</v>
      </c>
      <c r="O654" s="45" t="s">
        <v>256</v>
      </c>
      <c r="P654" s="45" t="s">
        <v>393</v>
      </c>
      <c r="Q654" s="45" t="s">
        <v>585</v>
      </c>
      <c r="R654" s="47" t="s">
        <v>200</v>
      </c>
      <c r="S654" s="38" t="s">
        <v>586</v>
      </c>
      <c r="T654" s="158">
        <v>0</v>
      </c>
      <c r="U654" s="158">
        <v>73500</v>
      </c>
      <c r="V654" s="34"/>
      <c r="W654" s="34"/>
      <c r="X654" s="159">
        <v>66500</v>
      </c>
      <c r="Y654" s="160">
        <f>+IFERROR(X654/U654,0)</f>
        <v>0.90476190476190477</v>
      </c>
      <c r="Z654" s="161">
        <f>+U654-X654</f>
        <v>7000</v>
      </c>
      <c r="AA654" s="48"/>
      <c r="AB654" s="159">
        <v>66500</v>
      </c>
      <c r="AC654" s="161">
        <v>7000</v>
      </c>
      <c r="AD654" s="159">
        <v>66500</v>
      </c>
      <c r="AE654" s="48"/>
      <c r="AF654" s="161">
        <v>5500</v>
      </c>
      <c r="AG654" s="162">
        <f>+IFERROR(AF654/U654,0)</f>
        <v>7.4829931972789115E-2</v>
      </c>
      <c r="AH654" s="161">
        <f>+Tabla1[[#This Row],[PIM]]-Tabla1[[#This Row],[DEVENGADO2]]</f>
        <v>68000</v>
      </c>
      <c r="AI654" s="35">
        <v>0</v>
      </c>
      <c r="AJ654" s="35">
        <v>0</v>
      </c>
      <c r="AK654" s="35">
        <v>0</v>
      </c>
      <c r="AL654" s="35">
        <v>0</v>
      </c>
      <c r="AM654" s="35">
        <v>0</v>
      </c>
      <c r="AN654" s="35">
        <v>0</v>
      </c>
      <c r="AO654" s="35">
        <v>5500</v>
      </c>
      <c r="AP654" s="35">
        <v>0</v>
      </c>
      <c r="AQ654" s="35">
        <v>16000</v>
      </c>
      <c r="AR654" s="35">
        <v>52000</v>
      </c>
      <c r="AS654" s="35">
        <v>0</v>
      </c>
      <c r="AT654" s="35">
        <v>0</v>
      </c>
      <c r="AU654" s="35">
        <v>0</v>
      </c>
      <c r="AV654" s="41">
        <f t="shared" si="33"/>
        <v>73500</v>
      </c>
      <c r="AW654" s="41">
        <f>+U654-AV654</f>
        <v>0</v>
      </c>
    </row>
    <row r="655" spans="1:49" x14ac:dyDescent="0.3">
      <c r="A655" s="42" t="s">
        <v>3</v>
      </c>
      <c r="B655" s="43"/>
      <c r="C655" s="44" t="s">
        <v>423</v>
      </c>
      <c r="D655" s="45" t="s">
        <v>287</v>
      </c>
      <c r="E655" s="44" t="s">
        <v>21</v>
      </c>
      <c r="F655" s="44" t="s">
        <v>657</v>
      </c>
      <c r="G655" s="44" t="s">
        <v>7164</v>
      </c>
      <c r="H655" s="45" t="s">
        <v>650</v>
      </c>
      <c r="I655" s="45" t="s">
        <v>269</v>
      </c>
      <c r="J655" s="45" t="s">
        <v>498</v>
      </c>
      <c r="K655" s="45" t="s">
        <v>498</v>
      </c>
      <c r="L655" s="44" t="s">
        <v>258</v>
      </c>
      <c r="M655" s="44" t="s">
        <v>665</v>
      </c>
      <c r="N655" s="46" t="s">
        <v>316</v>
      </c>
      <c r="O655" s="45" t="s">
        <v>258</v>
      </c>
      <c r="P655" s="45" t="s">
        <v>397</v>
      </c>
      <c r="Q655" s="45" t="s">
        <v>31</v>
      </c>
      <c r="R655" s="47" t="s">
        <v>30</v>
      </c>
      <c r="S655" s="38" t="s">
        <v>32</v>
      </c>
      <c r="T655" s="158">
        <v>0</v>
      </c>
      <c r="U655" s="158">
        <v>45737</v>
      </c>
      <c r="V655" s="34"/>
      <c r="W655" s="34"/>
      <c r="X655" s="159">
        <v>45737</v>
      </c>
      <c r="Y655" s="160">
        <f>+IFERROR(X655/U655,0)</f>
        <v>1</v>
      </c>
      <c r="Z655" s="161">
        <f>+U655-X655</f>
        <v>0</v>
      </c>
      <c r="AA655" s="48"/>
      <c r="AB655" s="159">
        <v>45737</v>
      </c>
      <c r="AC655" s="161">
        <v>0</v>
      </c>
      <c r="AD655" s="159">
        <v>0</v>
      </c>
      <c r="AE655" s="48"/>
      <c r="AF655" s="161">
        <v>0</v>
      </c>
      <c r="AG655" s="162">
        <f>+IFERROR(AF655/U655,0)</f>
        <v>0</v>
      </c>
      <c r="AH655" s="161">
        <f>+Tabla1[[#This Row],[PIM]]-Tabla1[[#This Row],[DEVENGADO2]]</f>
        <v>45737</v>
      </c>
      <c r="AI655" s="35">
        <v>0</v>
      </c>
      <c r="AJ655" s="35">
        <v>0</v>
      </c>
      <c r="AK655" s="35">
        <v>0</v>
      </c>
      <c r="AL655" s="35">
        <v>0</v>
      </c>
      <c r="AM655" s="35">
        <v>0</v>
      </c>
      <c r="AN655" s="35">
        <v>0</v>
      </c>
      <c r="AO655" s="35">
        <v>0</v>
      </c>
      <c r="AP655" s="35">
        <v>0</v>
      </c>
      <c r="AQ655" s="35">
        <v>5717.11</v>
      </c>
      <c r="AR655" s="35">
        <v>5717.11</v>
      </c>
      <c r="AS655" s="35">
        <v>5717.11</v>
      </c>
      <c r="AT655" s="35">
        <v>5717.11</v>
      </c>
      <c r="AU655" s="35">
        <v>22868.560000000001</v>
      </c>
      <c r="AV655" s="41">
        <f t="shared" si="33"/>
        <v>45737</v>
      </c>
      <c r="AW655" s="41">
        <f>+U655-AV655</f>
        <v>0</v>
      </c>
    </row>
    <row r="656" spans="1:49" x14ac:dyDescent="0.3">
      <c r="A656" s="42" t="s">
        <v>3</v>
      </c>
      <c r="B656" s="43"/>
      <c r="C656" s="44" t="s">
        <v>423</v>
      </c>
      <c r="D656" s="45" t="s">
        <v>287</v>
      </c>
      <c r="E656" s="44" t="s">
        <v>21</v>
      </c>
      <c r="F656" s="44" t="s">
        <v>657</v>
      </c>
      <c r="G656" s="44" t="s">
        <v>7164</v>
      </c>
      <c r="H656" s="45" t="s">
        <v>650</v>
      </c>
      <c r="I656" s="45" t="s">
        <v>269</v>
      </c>
      <c r="J656" s="45" t="s">
        <v>498</v>
      </c>
      <c r="K656" s="45" t="s">
        <v>498</v>
      </c>
      <c r="L656" s="44" t="s">
        <v>258</v>
      </c>
      <c r="M656" s="44" t="s">
        <v>665</v>
      </c>
      <c r="N656" s="46" t="s">
        <v>316</v>
      </c>
      <c r="O656" s="45" t="s">
        <v>258</v>
      </c>
      <c r="P656" s="45" t="s">
        <v>397</v>
      </c>
      <c r="Q656" s="45" t="s">
        <v>34</v>
      </c>
      <c r="R656" s="47" t="s">
        <v>33</v>
      </c>
      <c r="S656" s="38" t="s">
        <v>35</v>
      </c>
      <c r="T656" s="158">
        <v>0</v>
      </c>
      <c r="U656" s="158">
        <v>8309</v>
      </c>
      <c r="V656" s="34"/>
      <c r="W656" s="34"/>
      <c r="X656" s="159">
        <v>8309</v>
      </c>
      <c r="Y656" s="160">
        <f>+IFERROR(X656/U656,0)</f>
        <v>1</v>
      </c>
      <c r="Z656" s="161">
        <f>+U656-X656</f>
        <v>0</v>
      </c>
      <c r="AA656" s="48"/>
      <c r="AB656" s="159">
        <v>8309</v>
      </c>
      <c r="AC656" s="161">
        <v>0</v>
      </c>
      <c r="AD656" s="159">
        <v>0</v>
      </c>
      <c r="AE656" s="48"/>
      <c r="AF656" s="161">
        <v>0</v>
      </c>
      <c r="AG656" s="162">
        <f>+IFERROR(AF656/U656,0)</f>
        <v>0</v>
      </c>
      <c r="AH656" s="161">
        <f>+Tabla1[[#This Row],[PIM]]-Tabla1[[#This Row],[DEVENGADO2]]</f>
        <v>8309</v>
      </c>
      <c r="AI656" s="35">
        <v>0</v>
      </c>
      <c r="AJ656" s="35">
        <v>0</v>
      </c>
      <c r="AK656" s="35">
        <v>0</v>
      </c>
      <c r="AL656" s="35">
        <v>0</v>
      </c>
      <c r="AM656" s="35">
        <v>0</v>
      </c>
      <c r="AN656" s="35">
        <v>0</v>
      </c>
      <c r="AO656" s="35">
        <v>0</v>
      </c>
      <c r="AP656" s="35">
        <v>2077.216633333333</v>
      </c>
      <c r="AQ656" s="35">
        <v>0</v>
      </c>
      <c r="AR656" s="35">
        <v>0</v>
      </c>
      <c r="AS656" s="35">
        <v>0</v>
      </c>
      <c r="AT656" s="35">
        <v>0</v>
      </c>
      <c r="AU656" s="35">
        <v>6231.7833666666666</v>
      </c>
      <c r="AV656" s="41">
        <f t="shared" si="33"/>
        <v>8309</v>
      </c>
      <c r="AW656" s="41">
        <f>+U656-AV656</f>
        <v>0</v>
      </c>
    </row>
    <row r="657" spans="1:49" x14ac:dyDescent="0.3">
      <c r="A657" s="42" t="s">
        <v>3</v>
      </c>
      <c r="B657" s="43"/>
      <c r="C657" s="44" t="s">
        <v>423</v>
      </c>
      <c r="D657" s="45" t="s">
        <v>287</v>
      </c>
      <c r="E657" s="44" t="s">
        <v>21</v>
      </c>
      <c r="F657" s="44" t="s">
        <v>657</v>
      </c>
      <c r="G657" s="44" t="s">
        <v>7164</v>
      </c>
      <c r="H657" s="45" t="s">
        <v>4</v>
      </c>
      <c r="I657" s="45" t="s">
        <v>269</v>
      </c>
      <c r="J657" s="45" t="s">
        <v>498</v>
      </c>
      <c r="K657" s="45" t="s">
        <v>498</v>
      </c>
      <c r="L657" s="44" t="s">
        <v>258</v>
      </c>
      <c r="M657" s="44" t="s">
        <v>665</v>
      </c>
      <c r="N657" s="46" t="s">
        <v>316</v>
      </c>
      <c r="O657" s="45" t="s">
        <v>258</v>
      </c>
      <c r="P657" s="45" t="s">
        <v>397</v>
      </c>
      <c r="Q657" s="45" t="s">
        <v>415</v>
      </c>
      <c r="R657" s="47" t="s">
        <v>526</v>
      </c>
      <c r="S657" s="38" t="s">
        <v>575</v>
      </c>
      <c r="T657" s="158">
        <v>1800</v>
      </c>
      <c r="U657" s="158">
        <v>1800</v>
      </c>
      <c r="V657" s="34"/>
      <c r="W657" s="34"/>
      <c r="X657" s="159">
        <v>1800</v>
      </c>
      <c r="Y657" s="160">
        <f>+IFERROR(X657/U657,0)</f>
        <v>1</v>
      </c>
      <c r="Z657" s="161">
        <f>+U657-X657</f>
        <v>0</v>
      </c>
      <c r="AA657" s="48"/>
      <c r="AB657" s="159">
        <v>1800</v>
      </c>
      <c r="AC657" s="161">
        <v>0</v>
      </c>
      <c r="AD657" s="159">
        <v>0</v>
      </c>
      <c r="AE657" s="48"/>
      <c r="AF657" s="161">
        <v>0</v>
      </c>
      <c r="AG657" s="162">
        <f>+IFERROR(AF657/U657,0)</f>
        <v>0</v>
      </c>
      <c r="AH657" s="161">
        <f>+Tabla1[[#This Row],[PIM]]-Tabla1[[#This Row],[DEVENGADO2]]</f>
        <v>1800</v>
      </c>
      <c r="AI657" s="35">
        <v>0</v>
      </c>
      <c r="AJ657" s="35">
        <v>0</v>
      </c>
      <c r="AK657" s="35">
        <v>0</v>
      </c>
      <c r="AL657" s="35">
        <v>0</v>
      </c>
      <c r="AM657" s="35">
        <v>0</v>
      </c>
      <c r="AN657" s="35">
        <v>0</v>
      </c>
      <c r="AO657" s="35">
        <v>0</v>
      </c>
      <c r="AP657" s="35">
        <v>900</v>
      </c>
      <c r="AQ657" s="35">
        <v>0</v>
      </c>
      <c r="AR657" s="35">
        <v>0</v>
      </c>
      <c r="AS657" s="35">
        <v>0</v>
      </c>
      <c r="AT657" s="35">
        <v>0</v>
      </c>
      <c r="AU657" s="35">
        <v>900</v>
      </c>
      <c r="AV657" s="41">
        <f t="shared" si="33"/>
        <v>1800</v>
      </c>
      <c r="AW657" s="41">
        <f>+U657-AV657</f>
        <v>0</v>
      </c>
    </row>
    <row r="658" spans="1:49" x14ac:dyDescent="0.3">
      <c r="A658" s="42" t="s">
        <v>3</v>
      </c>
      <c r="B658" s="43"/>
      <c r="C658" s="44" t="s">
        <v>423</v>
      </c>
      <c r="D658" s="45" t="s">
        <v>287</v>
      </c>
      <c r="E658" s="44" t="s">
        <v>21</v>
      </c>
      <c r="F658" s="44" t="s">
        <v>657</v>
      </c>
      <c r="G658" s="44" t="s">
        <v>7164</v>
      </c>
      <c r="H658" s="45" t="s">
        <v>4</v>
      </c>
      <c r="I658" s="45" t="s">
        <v>269</v>
      </c>
      <c r="J658" s="45" t="s">
        <v>498</v>
      </c>
      <c r="K658" s="45" t="s">
        <v>498</v>
      </c>
      <c r="L658" s="44" t="s">
        <v>258</v>
      </c>
      <c r="M658" s="44" t="s">
        <v>665</v>
      </c>
      <c r="N658" s="46" t="s">
        <v>316</v>
      </c>
      <c r="O658" s="45" t="s">
        <v>258</v>
      </c>
      <c r="P658" s="45" t="s">
        <v>397</v>
      </c>
      <c r="Q658" s="45" t="s">
        <v>416</v>
      </c>
      <c r="R658" s="47" t="s">
        <v>528</v>
      </c>
      <c r="S658" s="38" t="s">
        <v>576</v>
      </c>
      <c r="T658" s="158">
        <v>175110</v>
      </c>
      <c r="U658" s="158">
        <v>174461</v>
      </c>
      <c r="V658" s="34"/>
      <c r="W658" s="34"/>
      <c r="X658" s="159">
        <v>174461</v>
      </c>
      <c r="Y658" s="160">
        <f>+IFERROR(X658/U658,0)</f>
        <v>1</v>
      </c>
      <c r="Z658" s="161">
        <f>+U658-X658</f>
        <v>0</v>
      </c>
      <c r="AA658" s="48"/>
      <c r="AB658" s="159">
        <v>174461</v>
      </c>
      <c r="AC658" s="161">
        <v>0</v>
      </c>
      <c r="AD658" s="159">
        <v>98351.96</v>
      </c>
      <c r="AE658" s="48"/>
      <c r="AF658" s="161">
        <v>98351.96</v>
      </c>
      <c r="AG658" s="162">
        <f>+IFERROR(AF658/U658,0)</f>
        <v>0.56374754243068659</v>
      </c>
      <c r="AH658" s="161">
        <f>+Tabla1[[#This Row],[PIM]]-Tabla1[[#This Row],[DEVENGADO2]]</f>
        <v>76109.039999999994</v>
      </c>
      <c r="AI658" s="35">
        <v>14647.2</v>
      </c>
      <c r="AJ658" s="35">
        <v>14774.89</v>
      </c>
      <c r="AK658" s="35">
        <v>11004.78</v>
      </c>
      <c r="AL658" s="35">
        <v>13748.65</v>
      </c>
      <c r="AM658" s="35">
        <v>14455.48</v>
      </c>
      <c r="AN658" s="35">
        <v>14892.57</v>
      </c>
      <c r="AO658" s="35">
        <v>14828.39</v>
      </c>
      <c r="AP658" s="35">
        <v>0</v>
      </c>
      <c r="AQ658" s="35">
        <v>14592.57</v>
      </c>
      <c r="AR658" s="35">
        <v>14592.57</v>
      </c>
      <c r="AS658" s="35">
        <v>14592.57</v>
      </c>
      <c r="AT658" s="35">
        <v>14592.57</v>
      </c>
      <c r="AU658" s="35">
        <v>17738.75999999998</v>
      </c>
      <c r="AV658" s="41">
        <f t="shared" si="33"/>
        <v>174461</v>
      </c>
      <c r="AW658" s="41">
        <f>+U658-AV658</f>
        <v>0</v>
      </c>
    </row>
    <row r="659" spans="1:49" x14ac:dyDescent="0.3">
      <c r="A659" s="42" t="s">
        <v>3</v>
      </c>
      <c r="B659" s="43"/>
      <c r="C659" s="44" t="s">
        <v>423</v>
      </c>
      <c r="D659" s="45" t="s">
        <v>287</v>
      </c>
      <c r="E659" s="44" t="s">
        <v>21</v>
      </c>
      <c r="F659" s="44" t="s">
        <v>657</v>
      </c>
      <c r="G659" s="44" t="s">
        <v>7164</v>
      </c>
      <c r="H659" s="45" t="s">
        <v>650</v>
      </c>
      <c r="I659" s="45" t="s">
        <v>579</v>
      </c>
      <c r="J659" s="45" t="s">
        <v>498</v>
      </c>
      <c r="K659" s="45" t="s">
        <v>498</v>
      </c>
      <c r="L659" s="44" t="s">
        <v>258</v>
      </c>
      <c r="M659" s="44" t="s">
        <v>665</v>
      </c>
      <c r="N659" s="46" t="s">
        <v>316</v>
      </c>
      <c r="O659" s="45" t="s">
        <v>258</v>
      </c>
      <c r="P659" s="45" t="s">
        <v>397</v>
      </c>
      <c r="Q659" s="45" t="s">
        <v>3179</v>
      </c>
      <c r="R659" s="47" t="s">
        <v>531</v>
      </c>
      <c r="S659" s="38" t="s">
        <v>3178</v>
      </c>
      <c r="T659" s="158">
        <v>0</v>
      </c>
      <c r="U659" s="158">
        <v>4117</v>
      </c>
      <c r="V659" s="34"/>
      <c r="W659" s="34"/>
      <c r="X659" s="159">
        <v>4117</v>
      </c>
      <c r="Y659" s="160">
        <f>+IFERROR(X659/U659,0)</f>
        <v>1</v>
      </c>
      <c r="Z659" s="161">
        <f>+U659-X659</f>
        <v>0</v>
      </c>
      <c r="AA659" s="48"/>
      <c r="AB659" s="159">
        <v>4117</v>
      </c>
      <c r="AC659" s="161">
        <v>0</v>
      </c>
      <c r="AD659" s="159">
        <v>0</v>
      </c>
      <c r="AE659" s="48"/>
      <c r="AF659" s="161">
        <v>0</v>
      </c>
      <c r="AG659" s="162">
        <f>+IFERROR(AF659/U659,0)</f>
        <v>0</v>
      </c>
      <c r="AH659" s="161">
        <f>+Tabla1[[#This Row],[PIM]]-Tabla1[[#This Row],[DEVENGADO2]]</f>
        <v>4117</v>
      </c>
      <c r="AI659" s="35">
        <v>0</v>
      </c>
      <c r="AJ659" s="35">
        <v>0</v>
      </c>
      <c r="AK659" s="35">
        <v>0</v>
      </c>
      <c r="AL659" s="35">
        <v>0</v>
      </c>
      <c r="AM659" s="35">
        <v>0</v>
      </c>
      <c r="AN659" s="35">
        <v>0</v>
      </c>
      <c r="AO659" s="35">
        <v>0</v>
      </c>
      <c r="AP659" s="35">
        <v>0</v>
      </c>
      <c r="AQ659" s="35">
        <v>514.53989999999999</v>
      </c>
      <c r="AR659" s="35">
        <v>514.53989999999999</v>
      </c>
      <c r="AS659" s="35">
        <v>514.53989999999999</v>
      </c>
      <c r="AT659" s="35">
        <v>514.53989999999999</v>
      </c>
      <c r="AU659" s="35">
        <v>2058.8404</v>
      </c>
      <c r="AV659" s="41">
        <f t="shared" si="33"/>
        <v>4117</v>
      </c>
      <c r="AW659" s="41">
        <f>+U659-AV659</f>
        <v>0</v>
      </c>
    </row>
    <row r="660" spans="1:49" x14ac:dyDescent="0.3">
      <c r="A660" s="42" t="s">
        <v>3</v>
      </c>
      <c r="B660" s="43"/>
      <c r="C660" s="44" t="s">
        <v>423</v>
      </c>
      <c r="D660" s="45" t="s">
        <v>287</v>
      </c>
      <c r="E660" s="44" t="s">
        <v>21</v>
      </c>
      <c r="F660" s="44" t="s">
        <v>657</v>
      </c>
      <c r="G660" s="44" t="s">
        <v>7164</v>
      </c>
      <c r="H660" s="45" t="s">
        <v>4</v>
      </c>
      <c r="I660" s="45" t="s">
        <v>269</v>
      </c>
      <c r="J660" s="45" t="s">
        <v>498</v>
      </c>
      <c r="K660" s="45" t="s">
        <v>498</v>
      </c>
      <c r="L660" s="44" t="s">
        <v>258</v>
      </c>
      <c r="M660" s="44" t="s">
        <v>665</v>
      </c>
      <c r="N660" s="46" t="s">
        <v>316</v>
      </c>
      <c r="O660" s="45" t="s">
        <v>258</v>
      </c>
      <c r="P660" s="45" t="s">
        <v>397</v>
      </c>
      <c r="Q660" s="45" t="s">
        <v>419</v>
      </c>
      <c r="R660" s="47" t="s">
        <v>529</v>
      </c>
      <c r="S660" s="38" t="s">
        <v>577</v>
      </c>
      <c r="T660" s="158">
        <v>8280</v>
      </c>
      <c r="U660" s="158">
        <v>8019</v>
      </c>
      <c r="V660" s="34"/>
      <c r="W660" s="34"/>
      <c r="X660" s="159">
        <v>8019</v>
      </c>
      <c r="Y660" s="160">
        <f>+IFERROR(X660/U660,0)</f>
        <v>1</v>
      </c>
      <c r="Z660" s="161">
        <f>+U660-X660</f>
        <v>0</v>
      </c>
      <c r="AA660" s="48"/>
      <c r="AB660" s="159">
        <v>8019</v>
      </c>
      <c r="AC660" s="161">
        <v>0</v>
      </c>
      <c r="AD660" s="159">
        <v>4502.7</v>
      </c>
      <c r="AE660" s="48"/>
      <c r="AF660" s="161">
        <v>4502.7</v>
      </c>
      <c r="AG660" s="162">
        <f>+IFERROR(AF660/U660,0)</f>
        <v>0.5615039281705948</v>
      </c>
      <c r="AH660" s="161">
        <f>+Tabla1[[#This Row],[PIM]]-Tabla1[[#This Row],[DEVENGADO2]]</f>
        <v>3516.3</v>
      </c>
      <c r="AI660" s="35">
        <v>668.25</v>
      </c>
      <c r="AJ660" s="35">
        <v>668.25</v>
      </c>
      <c r="AK660" s="35">
        <v>445.5</v>
      </c>
      <c r="AL660" s="35">
        <v>668.25</v>
      </c>
      <c r="AM660" s="35">
        <v>668.25</v>
      </c>
      <c r="AN660" s="35">
        <v>715.95</v>
      </c>
      <c r="AO660" s="35">
        <v>668.25</v>
      </c>
      <c r="AP660" s="35">
        <v>0</v>
      </c>
      <c r="AQ660" s="35">
        <v>690</v>
      </c>
      <c r="AR660" s="35">
        <v>690</v>
      </c>
      <c r="AS660" s="35">
        <v>690</v>
      </c>
      <c r="AT660" s="35">
        <v>690</v>
      </c>
      <c r="AU660" s="35">
        <v>756.30000000000018</v>
      </c>
      <c r="AV660" s="41">
        <f t="shared" si="33"/>
        <v>8019</v>
      </c>
      <c r="AW660" s="41">
        <f>+U660-AV660</f>
        <v>0</v>
      </c>
    </row>
    <row r="661" spans="1:49" x14ac:dyDescent="0.3">
      <c r="A661" s="42" t="s">
        <v>3</v>
      </c>
      <c r="B661" s="43"/>
      <c r="C661" s="44" t="s">
        <v>423</v>
      </c>
      <c r="D661" s="45" t="s">
        <v>287</v>
      </c>
      <c r="E661" s="44" t="s">
        <v>21</v>
      </c>
      <c r="F661" s="44" t="s">
        <v>657</v>
      </c>
      <c r="G661" s="44" t="s">
        <v>7164</v>
      </c>
      <c r="H661" s="45" t="s">
        <v>650</v>
      </c>
      <c r="I661" s="45" t="s">
        <v>579</v>
      </c>
      <c r="J661" s="45" t="s">
        <v>498</v>
      </c>
      <c r="K661" s="45" t="s">
        <v>498</v>
      </c>
      <c r="L661" s="44" t="s">
        <v>258</v>
      </c>
      <c r="M661" s="44" t="s">
        <v>665</v>
      </c>
      <c r="N661" s="46" t="s">
        <v>316</v>
      </c>
      <c r="O661" s="45" t="s">
        <v>258</v>
      </c>
      <c r="P661" s="45" t="s">
        <v>397</v>
      </c>
      <c r="Q661" s="45" t="s">
        <v>3181</v>
      </c>
      <c r="R661" s="47" t="s">
        <v>532</v>
      </c>
      <c r="S661" s="38" t="s">
        <v>3180</v>
      </c>
      <c r="T661" s="158">
        <v>0</v>
      </c>
      <c r="U661" s="158">
        <v>3335</v>
      </c>
      <c r="V661" s="34"/>
      <c r="W661" s="34"/>
      <c r="X661" s="159">
        <v>3335</v>
      </c>
      <c r="Y661" s="160">
        <f>+IFERROR(X661/U661,0)</f>
        <v>1</v>
      </c>
      <c r="Z661" s="161">
        <f>+U661-X661</f>
        <v>0</v>
      </c>
      <c r="AA661" s="48"/>
      <c r="AB661" s="159">
        <v>3335</v>
      </c>
      <c r="AC661" s="161">
        <v>0</v>
      </c>
      <c r="AD661" s="159">
        <v>0</v>
      </c>
      <c r="AE661" s="48"/>
      <c r="AF661" s="161">
        <v>0</v>
      </c>
      <c r="AG661" s="162">
        <f>+IFERROR(AF661/U661,0)</f>
        <v>0</v>
      </c>
      <c r="AH661" s="161">
        <f>+Tabla1[[#This Row],[PIM]]-Tabla1[[#This Row],[DEVENGADO2]]</f>
        <v>3335</v>
      </c>
      <c r="AI661" s="35">
        <v>0</v>
      </c>
      <c r="AJ661" s="35">
        <v>0</v>
      </c>
      <c r="AK661" s="35">
        <v>0</v>
      </c>
      <c r="AL661" s="35">
        <v>0</v>
      </c>
      <c r="AM661" s="35">
        <v>0</v>
      </c>
      <c r="AN661" s="35">
        <v>0</v>
      </c>
      <c r="AO661" s="35">
        <v>0</v>
      </c>
      <c r="AP661" s="35">
        <v>0</v>
      </c>
      <c r="AQ661" s="35">
        <v>0</v>
      </c>
      <c r="AR661" s="35">
        <v>0</v>
      </c>
      <c r="AS661" s="35">
        <v>0</v>
      </c>
      <c r="AT661" s="35">
        <v>0</v>
      </c>
      <c r="AU661" s="35">
        <v>3335</v>
      </c>
      <c r="AV661" s="41">
        <f t="shared" si="33"/>
        <v>3335</v>
      </c>
      <c r="AW661" s="41">
        <f>+U661-AV661</f>
        <v>0</v>
      </c>
    </row>
    <row r="662" spans="1:49" x14ac:dyDescent="0.3">
      <c r="A662" s="42" t="s">
        <v>3</v>
      </c>
      <c r="B662" s="43"/>
      <c r="C662" s="44" t="s">
        <v>423</v>
      </c>
      <c r="D662" s="45" t="s">
        <v>287</v>
      </c>
      <c r="E662" s="44" t="s">
        <v>21</v>
      </c>
      <c r="F662" s="44" t="s">
        <v>657</v>
      </c>
      <c r="G662" s="44" t="s">
        <v>7164</v>
      </c>
      <c r="H662" s="45" t="s">
        <v>4</v>
      </c>
      <c r="I662" s="45" t="s">
        <v>579</v>
      </c>
      <c r="J662" s="45" t="s">
        <v>498</v>
      </c>
      <c r="K662" s="45" t="s">
        <v>498</v>
      </c>
      <c r="L662" s="44" t="s">
        <v>258</v>
      </c>
      <c r="M662" s="44" t="s">
        <v>665</v>
      </c>
      <c r="N662" s="46" t="s">
        <v>316</v>
      </c>
      <c r="O662" s="45" t="s">
        <v>258</v>
      </c>
      <c r="P662" s="45" t="s">
        <v>397</v>
      </c>
      <c r="Q662" s="45" t="s">
        <v>591</v>
      </c>
      <c r="R662" s="47" t="s">
        <v>533</v>
      </c>
      <c r="S662" s="38" t="s">
        <v>590</v>
      </c>
      <c r="T662" s="158">
        <v>0</v>
      </c>
      <c r="U662" s="158">
        <v>530</v>
      </c>
      <c r="V662" s="34"/>
      <c r="W662" s="34"/>
      <c r="X662" s="159">
        <v>530</v>
      </c>
      <c r="Y662" s="160">
        <f>+IFERROR(X662/U662,0)</f>
        <v>1</v>
      </c>
      <c r="Z662" s="161">
        <f>+U662-X662</f>
        <v>0</v>
      </c>
      <c r="AA662" s="48"/>
      <c r="AB662" s="159">
        <v>530</v>
      </c>
      <c r="AC662" s="161">
        <v>0</v>
      </c>
      <c r="AD662" s="159">
        <v>530</v>
      </c>
      <c r="AE662" s="48"/>
      <c r="AF662" s="161">
        <v>530</v>
      </c>
      <c r="AG662" s="162">
        <f>+IFERROR(AF662/U662,0)</f>
        <v>1</v>
      </c>
      <c r="AH662" s="161">
        <f>+Tabla1[[#This Row],[PIM]]-Tabla1[[#This Row],[DEVENGADO2]]</f>
        <v>0</v>
      </c>
      <c r="AI662" s="35">
        <v>0</v>
      </c>
      <c r="AJ662" s="35">
        <v>0</v>
      </c>
      <c r="AK662" s="35">
        <v>0</v>
      </c>
      <c r="AL662" s="35">
        <v>0</v>
      </c>
      <c r="AM662" s="35">
        <v>0</v>
      </c>
      <c r="AN662" s="35">
        <v>530</v>
      </c>
      <c r="AO662" s="35">
        <v>0</v>
      </c>
      <c r="AP662" s="35">
        <v>0</v>
      </c>
      <c r="AQ662" s="35">
        <v>0</v>
      </c>
      <c r="AR662" s="35">
        <v>0</v>
      </c>
      <c r="AS662" s="35">
        <v>0</v>
      </c>
      <c r="AT662" s="35">
        <v>0</v>
      </c>
      <c r="AU662" s="35">
        <v>0</v>
      </c>
      <c r="AV662" s="41">
        <f t="shared" si="33"/>
        <v>530</v>
      </c>
      <c r="AW662" s="41">
        <f>+U662-AV662</f>
        <v>0</v>
      </c>
    </row>
    <row r="663" spans="1:49" x14ac:dyDescent="0.3">
      <c r="A663" s="42" t="s">
        <v>3</v>
      </c>
      <c r="B663" s="43"/>
      <c r="C663" s="44" t="s">
        <v>423</v>
      </c>
      <c r="D663" s="45" t="s">
        <v>287</v>
      </c>
      <c r="E663" s="44" t="s">
        <v>21</v>
      </c>
      <c r="F663" s="44" t="s">
        <v>657</v>
      </c>
      <c r="G663" s="44" t="s">
        <v>7164</v>
      </c>
      <c r="H663" s="45" t="s">
        <v>422</v>
      </c>
      <c r="I663" s="45" t="s">
        <v>579</v>
      </c>
      <c r="J663" s="45" t="s">
        <v>498</v>
      </c>
      <c r="K663" s="45" t="s">
        <v>498</v>
      </c>
      <c r="L663" s="44" t="s">
        <v>258</v>
      </c>
      <c r="M663" s="44" t="s">
        <v>665</v>
      </c>
      <c r="N663" s="46" t="s">
        <v>316</v>
      </c>
      <c r="O663" s="45" t="s">
        <v>258</v>
      </c>
      <c r="P663" s="45" t="s">
        <v>393</v>
      </c>
      <c r="Q663" s="45" t="s">
        <v>585</v>
      </c>
      <c r="R663" s="47" t="s">
        <v>200</v>
      </c>
      <c r="S663" s="38" t="s">
        <v>586</v>
      </c>
      <c r="T663" s="158">
        <v>0</v>
      </c>
      <c r="U663" s="158">
        <v>209950</v>
      </c>
      <c r="V663" s="34"/>
      <c r="W663" s="34"/>
      <c r="X663" s="159">
        <v>178080</v>
      </c>
      <c r="Y663" s="160">
        <f>+IFERROR(X663/U663,0)</f>
        <v>0.84820195284591571</v>
      </c>
      <c r="Z663" s="161">
        <f>+U663-X663</f>
        <v>31870</v>
      </c>
      <c r="AA663" s="48"/>
      <c r="AB663" s="159">
        <v>178080</v>
      </c>
      <c r="AC663" s="161">
        <v>31870</v>
      </c>
      <c r="AD663" s="159">
        <v>178080</v>
      </c>
      <c r="AE663" s="48"/>
      <c r="AF663" s="161">
        <v>89530</v>
      </c>
      <c r="AG663" s="162">
        <f>+IFERROR(AF663/U663,0)</f>
        <v>0.42643486544415338</v>
      </c>
      <c r="AH663" s="161">
        <f>+Tabla1[[#This Row],[PIM]]-Tabla1[[#This Row],[DEVENGADO2]]</f>
        <v>120420</v>
      </c>
      <c r="AI663" s="35">
        <v>0</v>
      </c>
      <c r="AJ663" s="35">
        <v>0</v>
      </c>
      <c r="AK663" s="35">
        <v>5000</v>
      </c>
      <c r="AL663" s="35">
        <v>8500</v>
      </c>
      <c r="AM663" s="35">
        <v>5300</v>
      </c>
      <c r="AN663" s="35">
        <v>20830</v>
      </c>
      <c r="AO663" s="35">
        <v>49900</v>
      </c>
      <c r="AP663" s="35">
        <v>0</v>
      </c>
      <c r="AQ663" s="35">
        <v>59600</v>
      </c>
      <c r="AR663" s="35">
        <v>60820</v>
      </c>
      <c r="AS663" s="35">
        <v>0</v>
      </c>
      <c r="AT663" s="35">
        <v>0</v>
      </c>
      <c r="AU663" s="35">
        <v>0</v>
      </c>
      <c r="AV663" s="41">
        <f t="shared" si="33"/>
        <v>209950</v>
      </c>
      <c r="AW663" s="41">
        <f>+U663-AV663</f>
        <v>0</v>
      </c>
    </row>
    <row r="664" spans="1:49" x14ac:dyDescent="0.3">
      <c r="A664" s="42" t="s">
        <v>3</v>
      </c>
      <c r="B664" s="43"/>
      <c r="C664" s="44" t="s">
        <v>423</v>
      </c>
      <c r="D664" s="45" t="s">
        <v>287</v>
      </c>
      <c r="E664" s="44" t="s">
        <v>21</v>
      </c>
      <c r="F664" s="44" t="s">
        <v>657</v>
      </c>
      <c r="G664" s="44" t="s">
        <v>7165</v>
      </c>
      <c r="H664" s="45" t="s">
        <v>4</v>
      </c>
      <c r="I664" s="45" t="s">
        <v>269</v>
      </c>
      <c r="J664" s="45" t="s">
        <v>498</v>
      </c>
      <c r="K664" s="45" t="s">
        <v>498</v>
      </c>
      <c r="L664" s="44" t="s">
        <v>646</v>
      </c>
      <c r="M664" s="44" t="s">
        <v>666</v>
      </c>
      <c r="N664" s="46" t="s">
        <v>317</v>
      </c>
      <c r="O664" s="45" t="s">
        <v>646</v>
      </c>
      <c r="P664" s="45" t="s">
        <v>397</v>
      </c>
      <c r="Q664" s="45" t="s">
        <v>415</v>
      </c>
      <c r="R664" s="47" t="s">
        <v>526</v>
      </c>
      <c r="S664" s="38" t="s">
        <v>575</v>
      </c>
      <c r="T664" s="158">
        <v>2400</v>
      </c>
      <c r="U664" s="158">
        <v>2400</v>
      </c>
      <c r="V664" s="34"/>
      <c r="W664" s="34"/>
      <c r="X664" s="159">
        <v>2400</v>
      </c>
      <c r="Y664" s="160">
        <f>+IFERROR(X664/U664,0)</f>
        <v>1</v>
      </c>
      <c r="Z664" s="161">
        <f>+U664-X664</f>
        <v>0</v>
      </c>
      <c r="AA664" s="48"/>
      <c r="AB664" s="159">
        <v>2400</v>
      </c>
      <c r="AC664" s="161">
        <v>0</v>
      </c>
      <c r="AD664" s="159">
        <v>0</v>
      </c>
      <c r="AE664" s="48"/>
      <c r="AF664" s="161">
        <v>0</v>
      </c>
      <c r="AG664" s="162">
        <f>+IFERROR(AF664/U664,0)</f>
        <v>0</v>
      </c>
      <c r="AH664" s="161">
        <f>+Tabla1[[#This Row],[PIM]]-Tabla1[[#This Row],[DEVENGADO2]]</f>
        <v>2400</v>
      </c>
      <c r="AI664" s="35">
        <v>0</v>
      </c>
      <c r="AJ664" s="35">
        <v>0</v>
      </c>
      <c r="AK664" s="35">
        <v>0</v>
      </c>
      <c r="AL664" s="35">
        <v>0</v>
      </c>
      <c r="AM664" s="35">
        <v>0</v>
      </c>
      <c r="AN664" s="35">
        <v>0</v>
      </c>
      <c r="AO664" s="35">
        <v>0</v>
      </c>
      <c r="AP664" s="35">
        <v>1200</v>
      </c>
      <c r="AQ664" s="35">
        <v>0</v>
      </c>
      <c r="AR664" s="35">
        <v>0</v>
      </c>
      <c r="AS664" s="35">
        <v>0</v>
      </c>
      <c r="AT664" s="35">
        <v>0</v>
      </c>
      <c r="AU664" s="35">
        <v>1200</v>
      </c>
      <c r="AV664" s="41">
        <f t="shared" si="33"/>
        <v>2400</v>
      </c>
      <c r="AW664" s="41">
        <f>+U664-AV664</f>
        <v>0</v>
      </c>
    </row>
    <row r="665" spans="1:49" x14ac:dyDescent="0.3">
      <c r="A665" s="42" t="s">
        <v>3</v>
      </c>
      <c r="B665" s="43"/>
      <c r="C665" s="44" t="s">
        <v>423</v>
      </c>
      <c r="D665" s="45" t="s">
        <v>287</v>
      </c>
      <c r="E665" s="44" t="s">
        <v>21</v>
      </c>
      <c r="F665" s="44" t="s">
        <v>657</v>
      </c>
      <c r="G665" s="44" t="s">
        <v>7165</v>
      </c>
      <c r="H665" s="45" t="s">
        <v>4</v>
      </c>
      <c r="I665" s="45" t="s">
        <v>269</v>
      </c>
      <c r="J665" s="45" t="s">
        <v>498</v>
      </c>
      <c r="K665" s="45" t="s">
        <v>498</v>
      </c>
      <c r="L665" s="44" t="s">
        <v>646</v>
      </c>
      <c r="M665" s="44" t="s">
        <v>666</v>
      </c>
      <c r="N665" s="46" t="s">
        <v>317</v>
      </c>
      <c r="O665" s="45" t="s">
        <v>646</v>
      </c>
      <c r="P665" s="45" t="s">
        <v>397</v>
      </c>
      <c r="Q665" s="45" t="s">
        <v>416</v>
      </c>
      <c r="R665" s="47" t="s">
        <v>528</v>
      </c>
      <c r="S665" s="38" t="s">
        <v>576</v>
      </c>
      <c r="T665" s="158">
        <v>240681</v>
      </c>
      <c r="U665" s="158">
        <v>245473</v>
      </c>
      <c r="V665" s="34"/>
      <c r="W665" s="34"/>
      <c r="X665" s="159">
        <v>245473</v>
      </c>
      <c r="Y665" s="160">
        <f>+IFERROR(X665/U665,0)</f>
        <v>1</v>
      </c>
      <c r="Z665" s="161">
        <f>+U665-X665</f>
        <v>0</v>
      </c>
      <c r="AA665" s="48"/>
      <c r="AB665" s="159">
        <v>245473</v>
      </c>
      <c r="AC665" s="161">
        <v>0</v>
      </c>
      <c r="AD665" s="159">
        <v>143138.03</v>
      </c>
      <c r="AE665" s="48"/>
      <c r="AF665" s="161">
        <v>143138.03</v>
      </c>
      <c r="AG665" s="162">
        <f>+IFERROR(AF665/U665,0)</f>
        <v>0.58311109572132169</v>
      </c>
      <c r="AH665" s="161">
        <f>+Tabla1[[#This Row],[PIM]]-Tabla1[[#This Row],[DEVENGADO2]]</f>
        <v>102334.97</v>
      </c>
      <c r="AI665" s="35">
        <v>20449.82</v>
      </c>
      <c r="AJ665" s="35">
        <v>20456.759999999998</v>
      </c>
      <c r="AK665" s="35">
        <v>20455.419999999998</v>
      </c>
      <c r="AL665" s="35">
        <v>20455.419999999998</v>
      </c>
      <c r="AM665" s="35">
        <v>20440.57</v>
      </c>
      <c r="AN665" s="35">
        <v>20428.39</v>
      </c>
      <c r="AO665" s="35">
        <v>20451.650000000001</v>
      </c>
      <c r="AP665" s="35">
        <v>0</v>
      </c>
      <c r="AQ665" s="35">
        <v>20056.759999999998</v>
      </c>
      <c r="AR665" s="35">
        <v>20056.759999999998</v>
      </c>
      <c r="AS665" s="35">
        <v>20056.759999999998</v>
      </c>
      <c r="AT665" s="35">
        <v>20056.759999999998</v>
      </c>
      <c r="AU665" s="35">
        <v>22107.929999999964</v>
      </c>
      <c r="AV665" s="41">
        <f t="shared" si="33"/>
        <v>245473</v>
      </c>
      <c r="AW665" s="41">
        <f>+U665-AV665</f>
        <v>0</v>
      </c>
    </row>
    <row r="666" spans="1:49" x14ac:dyDescent="0.3">
      <c r="A666" s="42" t="s">
        <v>3</v>
      </c>
      <c r="B666" s="43"/>
      <c r="C666" s="44" t="s">
        <v>423</v>
      </c>
      <c r="D666" s="45" t="s">
        <v>287</v>
      </c>
      <c r="E666" s="44" t="s">
        <v>21</v>
      </c>
      <c r="F666" s="44" t="s">
        <v>657</v>
      </c>
      <c r="G666" s="44" t="s">
        <v>7165</v>
      </c>
      <c r="H666" s="45" t="s">
        <v>4</v>
      </c>
      <c r="I666" s="45" t="s">
        <v>269</v>
      </c>
      <c r="J666" s="45" t="s">
        <v>498</v>
      </c>
      <c r="K666" s="45" t="s">
        <v>498</v>
      </c>
      <c r="L666" s="44" t="s">
        <v>646</v>
      </c>
      <c r="M666" s="44" t="s">
        <v>666</v>
      </c>
      <c r="N666" s="46" t="s">
        <v>317</v>
      </c>
      <c r="O666" s="45" t="s">
        <v>646</v>
      </c>
      <c r="P666" s="45" t="s">
        <v>397</v>
      </c>
      <c r="Q666" s="45" t="s">
        <v>419</v>
      </c>
      <c r="R666" s="47" t="s">
        <v>529</v>
      </c>
      <c r="S666" s="38" t="s">
        <v>577</v>
      </c>
      <c r="T666" s="158">
        <v>11040</v>
      </c>
      <c r="U666" s="158">
        <v>10692</v>
      </c>
      <c r="V666" s="34"/>
      <c r="W666" s="34"/>
      <c r="X666" s="159">
        <v>10692</v>
      </c>
      <c r="Y666" s="160">
        <f>+IFERROR(X666/U666,0)</f>
        <v>1</v>
      </c>
      <c r="Z666" s="161">
        <f>+U666-X666</f>
        <v>0</v>
      </c>
      <c r="AA666" s="48"/>
      <c r="AB666" s="159">
        <v>10692</v>
      </c>
      <c r="AC666" s="161">
        <v>0</v>
      </c>
      <c r="AD666" s="159">
        <v>6237</v>
      </c>
      <c r="AE666" s="48"/>
      <c r="AF666" s="161">
        <v>6237</v>
      </c>
      <c r="AG666" s="162">
        <f>+IFERROR(AF666/U666,0)</f>
        <v>0.58333333333333337</v>
      </c>
      <c r="AH666" s="161">
        <f>+Tabla1[[#This Row],[PIM]]-Tabla1[[#This Row],[DEVENGADO2]]</f>
        <v>4455</v>
      </c>
      <c r="AI666" s="35">
        <v>891</v>
      </c>
      <c r="AJ666" s="35">
        <v>891</v>
      </c>
      <c r="AK666" s="35">
        <v>891</v>
      </c>
      <c r="AL666" s="35">
        <v>891</v>
      </c>
      <c r="AM666" s="35">
        <v>891</v>
      </c>
      <c r="AN666" s="35">
        <v>891</v>
      </c>
      <c r="AO666" s="35">
        <v>891</v>
      </c>
      <c r="AP666" s="35">
        <v>0</v>
      </c>
      <c r="AQ666" s="35">
        <v>920</v>
      </c>
      <c r="AR666" s="35">
        <v>920</v>
      </c>
      <c r="AS666" s="35">
        <v>920</v>
      </c>
      <c r="AT666" s="35">
        <v>920</v>
      </c>
      <c r="AU666" s="35">
        <v>775</v>
      </c>
      <c r="AV666" s="41">
        <f t="shared" si="33"/>
        <v>10692</v>
      </c>
      <c r="AW666" s="41">
        <f>+U666-AV666</f>
        <v>0</v>
      </c>
    </row>
    <row r="667" spans="1:49" x14ac:dyDescent="0.3">
      <c r="A667" s="42" t="s">
        <v>3</v>
      </c>
      <c r="B667" s="43"/>
      <c r="C667" s="44" t="s">
        <v>423</v>
      </c>
      <c r="D667" s="45" t="s">
        <v>287</v>
      </c>
      <c r="E667" s="44" t="s">
        <v>21</v>
      </c>
      <c r="F667" s="44" t="s">
        <v>657</v>
      </c>
      <c r="G667" s="44" t="s">
        <v>7165</v>
      </c>
      <c r="H667" s="45" t="s">
        <v>422</v>
      </c>
      <c r="I667" s="45" t="s">
        <v>579</v>
      </c>
      <c r="J667" s="45" t="s">
        <v>498</v>
      </c>
      <c r="K667" s="45" t="s">
        <v>498</v>
      </c>
      <c r="L667" s="44" t="s">
        <v>646</v>
      </c>
      <c r="M667" s="44" t="s">
        <v>666</v>
      </c>
      <c r="N667" s="46" t="s">
        <v>317</v>
      </c>
      <c r="O667" s="45" t="s">
        <v>646</v>
      </c>
      <c r="P667" s="45" t="s">
        <v>393</v>
      </c>
      <c r="Q667" s="45" t="s">
        <v>585</v>
      </c>
      <c r="R667" s="47" t="s">
        <v>200</v>
      </c>
      <c r="S667" s="38" t="s">
        <v>586</v>
      </c>
      <c r="T667" s="158">
        <v>0</v>
      </c>
      <c r="U667" s="158">
        <v>149700</v>
      </c>
      <c r="V667" s="34"/>
      <c r="W667" s="34"/>
      <c r="X667" s="159">
        <v>114850</v>
      </c>
      <c r="Y667" s="160">
        <f>+IFERROR(X667/U667,0)</f>
        <v>0.76720106880427519</v>
      </c>
      <c r="Z667" s="161">
        <f>+U667-X667</f>
        <v>34850</v>
      </c>
      <c r="AA667" s="48"/>
      <c r="AB667" s="159">
        <v>114850</v>
      </c>
      <c r="AC667" s="161">
        <v>34850</v>
      </c>
      <c r="AD667" s="159">
        <v>114850</v>
      </c>
      <c r="AE667" s="48"/>
      <c r="AF667" s="161">
        <v>51952</v>
      </c>
      <c r="AG667" s="162">
        <f>+IFERROR(AF667/U667,0)</f>
        <v>0.34704074816299263</v>
      </c>
      <c r="AH667" s="161">
        <f>+Tabla1[[#This Row],[PIM]]-Tabla1[[#This Row],[DEVENGADO2]]</f>
        <v>97748</v>
      </c>
      <c r="AI667" s="35">
        <v>0</v>
      </c>
      <c r="AJ667" s="35">
        <v>0</v>
      </c>
      <c r="AK667" s="35">
        <v>0</v>
      </c>
      <c r="AL667" s="35">
        <v>0</v>
      </c>
      <c r="AM667" s="35">
        <v>0</v>
      </c>
      <c r="AN667" s="35">
        <v>25630</v>
      </c>
      <c r="AO667" s="35">
        <v>26322</v>
      </c>
      <c r="AP667" s="35">
        <v>0</v>
      </c>
      <c r="AQ667" s="35">
        <v>6920</v>
      </c>
      <c r="AR667" s="35">
        <v>90828</v>
      </c>
      <c r="AS667" s="35">
        <v>0</v>
      </c>
      <c r="AT667" s="35">
        <v>0</v>
      </c>
      <c r="AU667" s="35">
        <v>0</v>
      </c>
      <c r="AV667" s="41">
        <f t="shared" si="33"/>
        <v>149700</v>
      </c>
      <c r="AW667" s="41">
        <f>+U667-AV667</f>
        <v>0</v>
      </c>
    </row>
    <row r="668" spans="1:49" x14ac:dyDescent="0.3">
      <c r="A668" s="42" t="s">
        <v>3</v>
      </c>
      <c r="B668" s="43"/>
      <c r="C668" s="44" t="s">
        <v>423</v>
      </c>
      <c r="D668" s="45" t="s">
        <v>287</v>
      </c>
      <c r="E668" s="44" t="s">
        <v>21</v>
      </c>
      <c r="F668" s="44" t="s">
        <v>657</v>
      </c>
      <c r="G668" s="44" t="s">
        <v>7166</v>
      </c>
      <c r="H668" s="45" t="s">
        <v>4</v>
      </c>
      <c r="I668" s="45" t="s">
        <v>269</v>
      </c>
      <c r="J668" s="45" t="s">
        <v>498</v>
      </c>
      <c r="K668" s="45" t="s">
        <v>498</v>
      </c>
      <c r="L668" s="44" t="s">
        <v>262</v>
      </c>
      <c r="M668" s="44" t="s">
        <v>667</v>
      </c>
      <c r="N668" s="46" t="s">
        <v>318</v>
      </c>
      <c r="O668" s="45" t="s">
        <v>262</v>
      </c>
      <c r="P668" s="45" t="s">
        <v>397</v>
      </c>
      <c r="Q668" s="45" t="s">
        <v>415</v>
      </c>
      <c r="R668" s="47" t="s">
        <v>526</v>
      </c>
      <c r="S668" s="38" t="s">
        <v>575</v>
      </c>
      <c r="T668" s="158">
        <v>1800</v>
      </c>
      <c r="U668" s="158">
        <v>1800</v>
      </c>
      <c r="V668" s="34"/>
      <c r="W668" s="34"/>
      <c r="X668" s="159">
        <v>1800</v>
      </c>
      <c r="Y668" s="160">
        <f>+IFERROR(X668/U668,0)</f>
        <v>1</v>
      </c>
      <c r="Z668" s="161">
        <f>+U668-X668</f>
        <v>0</v>
      </c>
      <c r="AA668" s="48"/>
      <c r="AB668" s="159">
        <v>1800</v>
      </c>
      <c r="AC668" s="161">
        <v>0</v>
      </c>
      <c r="AD668" s="159">
        <v>0</v>
      </c>
      <c r="AE668" s="48"/>
      <c r="AF668" s="161">
        <v>0</v>
      </c>
      <c r="AG668" s="162">
        <f>+IFERROR(AF668/U668,0)</f>
        <v>0</v>
      </c>
      <c r="AH668" s="161">
        <f>+Tabla1[[#This Row],[PIM]]-Tabla1[[#This Row],[DEVENGADO2]]</f>
        <v>1800</v>
      </c>
      <c r="AI668" s="35">
        <v>0</v>
      </c>
      <c r="AJ668" s="35">
        <v>0</v>
      </c>
      <c r="AK668" s="35">
        <v>0</v>
      </c>
      <c r="AL668" s="35">
        <v>0</v>
      </c>
      <c r="AM668" s="35">
        <v>0</v>
      </c>
      <c r="AN668" s="35">
        <v>0</v>
      </c>
      <c r="AO668" s="35">
        <v>0</v>
      </c>
      <c r="AP668" s="35">
        <v>900</v>
      </c>
      <c r="AQ668" s="35">
        <v>0</v>
      </c>
      <c r="AR668" s="35">
        <v>0</v>
      </c>
      <c r="AS668" s="35">
        <v>0</v>
      </c>
      <c r="AT668" s="35">
        <v>0</v>
      </c>
      <c r="AU668" s="35">
        <v>900</v>
      </c>
      <c r="AV668" s="41">
        <f t="shared" si="33"/>
        <v>1800</v>
      </c>
      <c r="AW668" s="41">
        <f>+U668-AV668</f>
        <v>0</v>
      </c>
    </row>
    <row r="669" spans="1:49" x14ac:dyDescent="0.3">
      <c r="A669" s="42" t="s">
        <v>3</v>
      </c>
      <c r="B669" s="43"/>
      <c r="C669" s="44" t="s">
        <v>423</v>
      </c>
      <c r="D669" s="45" t="s">
        <v>287</v>
      </c>
      <c r="E669" s="44" t="s">
        <v>21</v>
      </c>
      <c r="F669" s="44" t="s">
        <v>657</v>
      </c>
      <c r="G669" s="44" t="s">
        <v>7166</v>
      </c>
      <c r="H669" s="45" t="s">
        <v>4</v>
      </c>
      <c r="I669" s="45" t="s">
        <v>269</v>
      </c>
      <c r="J669" s="45" t="s">
        <v>498</v>
      </c>
      <c r="K669" s="45" t="s">
        <v>498</v>
      </c>
      <c r="L669" s="44" t="s">
        <v>262</v>
      </c>
      <c r="M669" s="44" t="s">
        <v>667</v>
      </c>
      <c r="N669" s="46" t="s">
        <v>318</v>
      </c>
      <c r="O669" s="45" t="s">
        <v>262</v>
      </c>
      <c r="P669" s="45" t="s">
        <v>397</v>
      </c>
      <c r="Q669" s="45" t="s">
        <v>416</v>
      </c>
      <c r="R669" s="47" t="s">
        <v>528</v>
      </c>
      <c r="S669" s="38" t="s">
        <v>576</v>
      </c>
      <c r="T669" s="132">
        <v>154710</v>
      </c>
      <c r="U669" s="132">
        <v>158311</v>
      </c>
      <c r="V669" s="34"/>
      <c r="W669" s="34"/>
      <c r="X669" s="39">
        <v>158311</v>
      </c>
      <c r="Y669" s="160">
        <f>+IFERROR(X669/U669,0)</f>
        <v>1</v>
      </c>
      <c r="Z669" s="49">
        <f>+U669-X669</f>
        <v>0</v>
      </c>
      <c r="AA669" s="48"/>
      <c r="AB669" s="39">
        <v>158311</v>
      </c>
      <c r="AC669" s="49">
        <v>0</v>
      </c>
      <c r="AD669" s="39">
        <v>92346.110000000015</v>
      </c>
      <c r="AE669" s="48"/>
      <c r="AF669" s="49">
        <v>92346.110000000015</v>
      </c>
      <c r="AG669" s="50">
        <f>+IFERROR(AF669/U669,0)</f>
        <v>0.58332086841722952</v>
      </c>
      <c r="AH669" s="49">
        <f>+Tabla1[[#This Row],[PIM]]-Tabla1[[#This Row],[DEVENGADO2]]</f>
        <v>65964.889999999985</v>
      </c>
      <c r="AI669" s="35">
        <v>13192.57</v>
      </c>
      <c r="AJ669" s="35">
        <v>13192.57</v>
      </c>
      <c r="AK669" s="35">
        <v>13192.57</v>
      </c>
      <c r="AL669" s="35">
        <v>13192.57</v>
      </c>
      <c r="AM669" s="35">
        <v>13190.69</v>
      </c>
      <c r="AN669" s="35">
        <v>13192.57</v>
      </c>
      <c r="AO669" s="35">
        <v>13192.57</v>
      </c>
      <c r="AP669" s="35">
        <v>0</v>
      </c>
      <c r="AQ669" s="35">
        <v>12892.57</v>
      </c>
      <c r="AR669" s="35">
        <v>12892.57</v>
      </c>
      <c r="AS669" s="35">
        <v>12892.57</v>
      </c>
      <c r="AT669" s="35">
        <v>12892.57</v>
      </c>
      <c r="AU669" s="35">
        <v>14394.609999999957</v>
      </c>
      <c r="AV669" s="41">
        <f t="shared" si="33"/>
        <v>158311</v>
      </c>
      <c r="AW669" s="41">
        <f>+U669-AV669</f>
        <v>0</v>
      </c>
    </row>
    <row r="670" spans="1:49" x14ac:dyDescent="0.3">
      <c r="A670" s="42" t="s">
        <v>3</v>
      </c>
      <c r="B670" s="43"/>
      <c r="C670" s="44" t="s">
        <v>423</v>
      </c>
      <c r="D670" s="45" t="s">
        <v>287</v>
      </c>
      <c r="E670" s="44" t="s">
        <v>21</v>
      </c>
      <c r="F670" s="44" t="s">
        <v>657</v>
      </c>
      <c r="G670" s="44" t="s">
        <v>7166</v>
      </c>
      <c r="H670" s="45" t="s">
        <v>4</v>
      </c>
      <c r="I670" s="45" t="s">
        <v>269</v>
      </c>
      <c r="J670" s="45" t="s">
        <v>498</v>
      </c>
      <c r="K670" s="45" t="s">
        <v>498</v>
      </c>
      <c r="L670" s="44" t="s">
        <v>262</v>
      </c>
      <c r="M670" s="44" t="s">
        <v>667</v>
      </c>
      <c r="N670" s="46" t="s">
        <v>318</v>
      </c>
      <c r="O670" s="45" t="s">
        <v>262</v>
      </c>
      <c r="P670" s="45" t="s">
        <v>397</v>
      </c>
      <c r="Q670" s="45" t="s">
        <v>419</v>
      </c>
      <c r="R670" s="47" t="s">
        <v>529</v>
      </c>
      <c r="S670" s="38" t="s">
        <v>577</v>
      </c>
      <c r="T670" s="158">
        <v>8280</v>
      </c>
      <c r="U670" s="158">
        <v>8019</v>
      </c>
      <c r="V670" s="34"/>
      <c r="W670" s="34"/>
      <c r="X670" s="159">
        <v>8019</v>
      </c>
      <c r="Y670" s="160">
        <f>+IFERROR(X670/U670,0)</f>
        <v>1</v>
      </c>
      <c r="Z670" s="161">
        <f>+U670-X670</f>
        <v>0</v>
      </c>
      <c r="AA670" s="48"/>
      <c r="AB670" s="159">
        <v>8019</v>
      </c>
      <c r="AC670" s="161">
        <v>0</v>
      </c>
      <c r="AD670" s="159">
        <v>4677.75</v>
      </c>
      <c r="AE670" s="48"/>
      <c r="AF670" s="161">
        <v>4677.75</v>
      </c>
      <c r="AG670" s="162">
        <f>+IFERROR(AF670/U670,0)</f>
        <v>0.58333333333333337</v>
      </c>
      <c r="AH670" s="161">
        <f>+Tabla1[[#This Row],[PIM]]-Tabla1[[#This Row],[DEVENGADO2]]</f>
        <v>3341.25</v>
      </c>
      <c r="AI670" s="35">
        <v>668.25</v>
      </c>
      <c r="AJ670" s="35">
        <v>668.25</v>
      </c>
      <c r="AK670" s="35">
        <v>668.25</v>
      </c>
      <c r="AL670" s="35">
        <v>668.25</v>
      </c>
      <c r="AM670" s="35">
        <v>668.25</v>
      </c>
      <c r="AN670" s="35">
        <v>668.25</v>
      </c>
      <c r="AO670" s="35">
        <v>668.25</v>
      </c>
      <c r="AP670" s="35">
        <v>0</v>
      </c>
      <c r="AQ670" s="35">
        <v>690</v>
      </c>
      <c r="AR670" s="35">
        <v>690</v>
      </c>
      <c r="AS670" s="35">
        <v>690</v>
      </c>
      <c r="AT670" s="35">
        <v>690</v>
      </c>
      <c r="AU670" s="35">
        <v>581.25</v>
      </c>
      <c r="AV670" s="41">
        <f t="shared" ref="AV670:AV687" si="34">+SUM(AI670:AU670)</f>
        <v>8019</v>
      </c>
      <c r="AW670" s="41">
        <f>+U670-AV670</f>
        <v>0</v>
      </c>
    </row>
    <row r="671" spans="1:49" x14ac:dyDescent="0.3">
      <c r="A671" s="42" t="s">
        <v>3</v>
      </c>
      <c r="B671" s="43"/>
      <c r="C671" s="44" t="s">
        <v>423</v>
      </c>
      <c r="D671" s="45" t="s">
        <v>287</v>
      </c>
      <c r="E671" s="44" t="s">
        <v>21</v>
      </c>
      <c r="F671" s="44" t="s">
        <v>657</v>
      </c>
      <c r="G671" s="44" t="s">
        <v>7166</v>
      </c>
      <c r="H671" s="45" t="s">
        <v>580</v>
      </c>
      <c r="I671" s="45" t="s">
        <v>579</v>
      </c>
      <c r="J671" s="45" t="s">
        <v>498</v>
      </c>
      <c r="K671" s="45" t="s">
        <v>498</v>
      </c>
      <c r="L671" s="44" t="s">
        <v>262</v>
      </c>
      <c r="M671" s="44" t="s">
        <v>667</v>
      </c>
      <c r="N671" s="46" t="s">
        <v>318</v>
      </c>
      <c r="O671" s="45" t="s">
        <v>262</v>
      </c>
      <c r="P671" s="45" t="s">
        <v>393</v>
      </c>
      <c r="Q671" s="45" t="s">
        <v>96</v>
      </c>
      <c r="R671" s="47" t="s">
        <v>26</v>
      </c>
      <c r="S671" s="38" t="s">
        <v>93</v>
      </c>
      <c r="T671" s="158">
        <v>0</v>
      </c>
      <c r="U671" s="158">
        <v>4800</v>
      </c>
      <c r="V671" s="34"/>
      <c r="W671" s="34"/>
      <c r="X671" s="159">
        <v>960</v>
      </c>
      <c r="Y671" s="160">
        <f>+IFERROR(X671/U671,0)</f>
        <v>0.2</v>
      </c>
      <c r="Z671" s="161">
        <f>+U671-X671</f>
        <v>3840</v>
      </c>
      <c r="AA671" s="48"/>
      <c r="AB671" s="159">
        <v>549</v>
      </c>
      <c r="AC671" s="161">
        <v>4251</v>
      </c>
      <c r="AD671" s="159">
        <v>549</v>
      </c>
      <c r="AE671" s="48"/>
      <c r="AF671" s="161">
        <v>549</v>
      </c>
      <c r="AG671" s="162">
        <f>+IFERROR(AF671/U671,0)</f>
        <v>0.114375</v>
      </c>
      <c r="AH671" s="161">
        <f>+Tabla1[[#This Row],[PIM]]-Tabla1[[#This Row],[DEVENGADO2]]</f>
        <v>4251</v>
      </c>
      <c r="AI671" s="35">
        <v>0</v>
      </c>
      <c r="AJ671" s="35">
        <v>0</v>
      </c>
      <c r="AK671" s="35">
        <v>0</v>
      </c>
      <c r="AL671" s="35">
        <v>960</v>
      </c>
      <c r="AM671" s="35">
        <v>-671</v>
      </c>
      <c r="AN671" s="35">
        <v>640</v>
      </c>
      <c r="AO671" s="35">
        <v>-380</v>
      </c>
      <c r="AP671" s="35">
        <v>0</v>
      </c>
      <c r="AQ671" s="35">
        <v>0</v>
      </c>
      <c r="AR671" s="35">
        <v>0</v>
      </c>
      <c r="AS671" s="35">
        <v>0</v>
      </c>
      <c r="AT671" s="35">
        <v>0</v>
      </c>
      <c r="AU671" s="35">
        <v>4251</v>
      </c>
      <c r="AV671" s="41">
        <f t="shared" si="34"/>
        <v>4800</v>
      </c>
      <c r="AW671" s="41">
        <f>+U671-AV671</f>
        <v>0</v>
      </c>
    </row>
    <row r="672" spans="1:49" x14ac:dyDescent="0.3">
      <c r="A672" s="42" t="s">
        <v>3</v>
      </c>
      <c r="B672" s="43"/>
      <c r="C672" s="44" t="s">
        <v>423</v>
      </c>
      <c r="D672" s="45" t="s">
        <v>287</v>
      </c>
      <c r="E672" s="44" t="s">
        <v>21</v>
      </c>
      <c r="F672" s="44" t="s">
        <v>657</v>
      </c>
      <c r="G672" s="44" t="s">
        <v>7166</v>
      </c>
      <c r="H672" s="45" t="s">
        <v>170</v>
      </c>
      <c r="I672" s="45" t="s">
        <v>579</v>
      </c>
      <c r="J672" s="45" t="s">
        <v>498</v>
      </c>
      <c r="K672" s="45" t="s">
        <v>498</v>
      </c>
      <c r="L672" s="44" t="s">
        <v>262</v>
      </c>
      <c r="M672" s="44" t="s">
        <v>667</v>
      </c>
      <c r="N672" s="46" t="s">
        <v>318</v>
      </c>
      <c r="O672" s="45" t="s">
        <v>262</v>
      </c>
      <c r="P672" s="45" t="s">
        <v>393</v>
      </c>
      <c r="Q672" s="45" t="s">
        <v>97</v>
      </c>
      <c r="R672" s="47" t="s">
        <v>27</v>
      </c>
      <c r="S672" s="38" t="s">
        <v>94</v>
      </c>
      <c r="T672" s="158">
        <v>0</v>
      </c>
      <c r="U672" s="158">
        <v>180</v>
      </c>
      <c r="V672" s="34"/>
      <c r="W672" s="34"/>
      <c r="X672" s="159">
        <v>0</v>
      </c>
      <c r="Y672" s="160">
        <f>+IFERROR(X672/U672,0)</f>
        <v>0</v>
      </c>
      <c r="Z672" s="161">
        <f>+U672-X672</f>
        <v>180</v>
      </c>
      <c r="AA672" s="48"/>
      <c r="AB672" s="159">
        <v>0</v>
      </c>
      <c r="AC672" s="161">
        <v>180</v>
      </c>
      <c r="AD672" s="159">
        <v>0</v>
      </c>
      <c r="AE672" s="48"/>
      <c r="AF672" s="161">
        <v>0</v>
      </c>
      <c r="AG672" s="162">
        <f>+IFERROR(AF672/U672,0)</f>
        <v>0</v>
      </c>
      <c r="AH672" s="161">
        <f>+Tabla1[[#This Row],[PIM]]-Tabla1[[#This Row],[DEVENGADO2]]</f>
        <v>180</v>
      </c>
      <c r="AI672" s="35">
        <v>0</v>
      </c>
      <c r="AJ672" s="35">
        <v>0</v>
      </c>
      <c r="AK672" s="35">
        <v>0</v>
      </c>
      <c r="AL672" s="35">
        <v>0</v>
      </c>
      <c r="AM672" s="35">
        <v>0</v>
      </c>
      <c r="AN672" s="35">
        <v>0</v>
      </c>
      <c r="AO672" s="35">
        <v>0</v>
      </c>
      <c r="AP672" s="35">
        <v>0</v>
      </c>
      <c r="AQ672" s="35">
        <v>0</v>
      </c>
      <c r="AR672" s="35">
        <v>0</v>
      </c>
      <c r="AS672" s="35">
        <v>0</v>
      </c>
      <c r="AT672" s="35">
        <v>0</v>
      </c>
      <c r="AU672" s="35">
        <v>180</v>
      </c>
      <c r="AV672" s="41">
        <f t="shared" si="34"/>
        <v>180</v>
      </c>
      <c r="AW672" s="41">
        <f>+U672-AV672</f>
        <v>0</v>
      </c>
    </row>
    <row r="673" spans="1:49" x14ac:dyDescent="0.3">
      <c r="A673" s="42" t="s">
        <v>3</v>
      </c>
      <c r="B673" s="43"/>
      <c r="C673" s="44" t="s">
        <v>423</v>
      </c>
      <c r="D673" s="45" t="s">
        <v>287</v>
      </c>
      <c r="E673" s="44" t="s">
        <v>21</v>
      </c>
      <c r="F673" s="44" t="s">
        <v>657</v>
      </c>
      <c r="G673" s="44" t="s">
        <v>7166</v>
      </c>
      <c r="H673" s="45" t="s">
        <v>422</v>
      </c>
      <c r="I673" s="45" t="s">
        <v>579</v>
      </c>
      <c r="J673" s="45" t="s">
        <v>498</v>
      </c>
      <c r="K673" s="45" t="s">
        <v>498</v>
      </c>
      <c r="L673" s="44" t="s">
        <v>262</v>
      </c>
      <c r="M673" s="44" t="s">
        <v>667</v>
      </c>
      <c r="N673" s="46" t="s">
        <v>318</v>
      </c>
      <c r="O673" s="45" t="s">
        <v>262</v>
      </c>
      <c r="P673" s="45" t="s">
        <v>393</v>
      </c>
      <c r="Q673" s="45" t="s">
        <v>585</v>
      </c>
      <c r="R673" s="47" t="s">
        <v>200</v>
      </c>
      <c r="S673" s="38" t="s">
        <v>586</v>
      </c>
      <c r="T673" s="158">
        <v>0</v>
      </c>
      <c r="U673" s="158">
        <v>122400</v>
      </c>
      <c r="V673" s="34"/>
      <c r="W673" s="34"/>
      <c r="X673" s="159">
        <v>110495</v>
      </c>
      <c r="Y673" s="160">
        <f>+IFERROR(X673/U673,0)</f>
        <v>0.90273692810457518</v>
      </c>
      <c r="Z673" s="161">
        <f>+U673-X673</f>
        <v>11905</v>
      </c>
      <c r="AA673" s="48"/>
      <c r="AB673" s="159">
        <v>110495</v>
      </c>
      <c r="AC673" s="161">
        <v>11905</v>
      </c>
      <c r="AD673" s="159">
        <v>110495</v>
      </c>
      <c r="AE673" s="48"/>
      <c r="AF673" s="161">
        <v>53550</v>
      </c>
      <c r="AG673" s="162">
        <f>+IFERROR(AF673/U673,0)</f>
        <v>0.4375</v>
      </c>
      <c r="AH673" s="161">
        <f>+Tabla1[[#This Row],[PIM]]-Tabla1[[#This Row],[DEVENGADO2]]</f>
        <v>68850</v>
      </c>
      <c r="AI673" s="35">
        <v>0</v>
      </c>
      <c r="AJ673" s="35">
        <v>3500</v>
      </c>
      <c r="AK673" s="35">
        <v>13500</v>
      </c>
      <c r="AL673" s="35">
        <v>0</v>
      </c>
      <c r="AM673" s="35">
        <v>10550</v>
      </c>
      <c r="AN673" s="35">
        <v>18750</v>
      </c>
      <c r="AO673" s="35">
        <v>7250</v>
      </c>
      <c r="AP673" s="35">
        <v>0</v>
      </c>
      <c r="AQ673" s="35">
        <v>10900</v>
      </c>
      <c r="AR673" s="35">
        <v>57950</v>
      </c>
      <c r="AS673" s="35">
        <v>0</v>
      </c>
      <c r="AT673" s="35">
        <v>0</v>
      </c>
      <c r="AU673" s="35">
        <v>0</v>
      </c>
      <c r="AV673" s="41">
        <f t="shared" si="34"/>
        <v>122400</v>
      </c>
      <c r="AW673" s="41">
        <f>+U673-AV673</f>
        <v>0</v>
      </c>
    </row>
    <row r="674" spans="1:49" x14ac:dyDescent="0.3">
      <c r="A674" s="42" t="s">
        <v>3</v>
      </c>
      <c r="B674" s="43"/>
      <c r="C674" s="44" t="s">
        <v>423</v>
      </c>
      <c r="D674" s="45" t="s">
        <v>287</v>
      </c>
      <c r="E674" s="44" t="s">
        <v>21</v>
      </c>
      <c r="F674" s="44" t="s">
        <v>657</v>
      </c>
      <c r="G674" s="44" t="s">
        <v>7167</v>
      </c>
      <c r="H674" s="45" t="s">
        <v>4</v>
      </c>
      <c r="I674" s="45" t="s">
        <v>269</v>
      </c>
      <c r="J674" s="45" t="s">
        <v>498</v>
      </c>
      <c r="K674" s="45" t="s">
        <v>498</v>
      </c>
      <c r="L674" s="44" t="s">
        <v>264</v>
      </c>
      <c r="M674" s="44" t="s">
        <v>668</v>
      </c>
      <c r="N674" s="46" t="s">
        <v>319</v>
      </c>
      <c r="O674" s="45" t="s">
        <v>264</v>
      </c>
      <c r="P674" s="45" t="s">
        <v>397</v>
      </c>
      <c r="Q674" s="45" t="s">
        <v>415</v>
      </c>
      <c r="R674" s="47" t="s">
        <v>526</v>
      </c>
      <c r="S674" s="38" t="s">
        <v>575</v>
      </c>
      <c r="T674" s="158">
        <v>1200</v>
      </c>
      <c r="U674" s="158">
        <v>1200</v>
      </c>
      <c r="V674" s="34"/>
      <c r="W674" s="34"/>
      <c r="X674" s="159">
        <v>1200</v>
      </c>
      <c r="Y674" s="160">
        <f>+IFERROR(X674/U674,0)</f>
        <v>1</v>
      </c>
      <c r="Z674" s="161">
        <f>+U674-X674</f>
        <v>0</v>
      </c>
      <c r="AA674" s="48"/>
      <c r="AB674" s="159">
        <v>1200</v>
      </c>
      <c r="AC674" s="161">
        <v>0</v>
      </c>
      <c r="AD674" s="159">
        <v>0</v>
      </c>
      <c r="AE674" s="48"/>
      <c r="AF674" s="161">
        <v>0</v>
      </c>
      <c r="AG674" s="162">
        <f>+IFERROR(AF674/U674,0)</f>
        <v>0</v>
      </c>
      <c r="AH674" s="161">
        <f>+Tabla1[[#This Row],[PIM]]-Tabla1[[#This Row],[DEVENGADO2]]</f>
        <v>1200</v>
      </c>
      <c r="AI674" s="35">
        <v>0</v>
      </c>
      <c r="AJ674" s="35">
        <v>0</v>
      </c>
      <c r="AK674" s="35">
        <v>0</v>
      </c>
      <c r="AL674" s="35">
        <v>0</v>
      </c>
      <c r="AM674" s="35">
        <v>0</v>
      </c>
      <c r="AN674" s="35">
        <v>0</v>
      </c>
      <c r="AO674" s="35">
        <v>0</v>
      </c>
      <c r="AP674" s="35">
        <v>600</v>
      </c>
      <c r="AQ674" s="35">
        <v>0</v>
      </c>
      <c r="AR674" s="35">
        <v>0</v>
      </c>
      <c r="AS674" s="35">
        <v>0</v>
      </c>
      <c r="AT674" s="35">
        <v>0</v>
      </c>
      <c r="AU674" s="35">
        <v>600</v>
      </c>
      <c r="AV674" s="41">
        <f t="shared" si="34"/>
        <v>1200</v>
      </c>
      <c r="AW674" s="41">
        <f>+U674-AV674</f>
        <v>0</v>
      </c>
    </row>
    <row r="675" spans="1:49" x14ac:dyDescent="0.3">
      <c r="A675" s="42" t="s">
        <v>3</v>
      </c>
      <c r="B675" s="43"/>
      <c r="C675" s="44" t="s">
        <v>423</v>
      </c>
      <c r="D675" s="45" t="s">
        <v>287</v>
      </c>
      <c r="E675" s="44" t="s">
        <v>21</v>
      </c>
      <c r="F675" s="44" t="s">
        <v>657</v>
      </c>
      <c r="G675" s="44" t="s">
        <v>7167</v>
      </c>
      <c r="H675" s="45" t="s">
        <v>4</v>
      </c>
      <c r="I675" s="45" t="s">
        <v>269</v>
      </c>
      <c r="J675" s="45" t="s">
        <v>498</v>
      </c>
      <c r="K675" s="45" t="s">
        <v>498</v>
      </c>
      <c r="L675" s="44" t="s">
        <v>264</v>
      </c>
      <c r="M675" s="44" t="s">
        <v>668</v>
      </c>
      <c r="N675" s="46" t="s">
        <v>319</v>
      </c>
      <c r="O675" s="45" t="s">
        <v>264</v>
      </c>
      <c r="P675" s="45" t="s">
        <v>397</v>
      </c>
      <c r="Q675" s="45" t="s">
        <v>416</v>
      </c>
      <c r="R675" s="47" t="s">
        <v>528</v>
      </c>
      <c r="S675" s="38" t="s">
        <v>576</v>
      </c>
      <c r="T675" s="158">
        <v>103540</v>
      </c>
      <c r="U675" s="158">
        <v>105937</v>
      </c>
      <c r="V675" s="34"/>
      <c r="W675" s="34"/>
      <c r="X675" s="159">
        <v>105937</v>
      </c>
      <c r="Y675" s="160">
        <f>+IFERROR(X675/U675,0)</f>
        <v>1</v>
      </c>
      <c r="Z675" s="161">
        <f>+U675-X675</f>
        <v>0</v>
      </c>
      <c r="AA675" s="48"/>
      <c r="AB675" s="159">
        <v>105937</v>
      </c>
      <c r="AC675" s="161">
        <v>0</v>
      </c>
      <c r="AD675" s="159">
        <v>61794.739999999991</v>
      </c>
      <c r="AE675" s="48"/>
      <c r="AF675" s="161">
        <v>61794.739999999991</v>
      </c>
      <c r="AG675" s="162">
        <f>+IFERROR(AF675/U675,0)</f>
        <v>0.58331593305455121</v>
      </c>
      <c r="AH675" s="161">
        <f>+Tabla1[[#This Row],[PIM]]-Tabla1[[#This Row],[DEVENGADO2]]</f>
        <v>44142.260000000009</v>
      </c>
      <c r="AI675" s="35">
        <v>8825.58</v>
      </c>
      <c r="AJ675" s="35">
        <v>8828.3799999999992</v>
      </c>
      <c r="AK675" s="35">
        <v>8827.26</v>
      </c>
      <c r="AL675" s="35">
        <v>8828.3799999999992</v>
      </c>
      <c r="AM675" s="35">
        <v>8828.3799999999992</v>
      </c>
      <c r="AN675" s="35">
        <v>8828.3799999999992</v>
      </c>
      <c r="AO675" s="35">
        <v>8828.3799999999992</v>
      </c>
      <c r="AP675" s="35">
        <v>0</v>
      </c>
      <c r="AQ675" s="35">
        <v>8628.3799999999992</v>
      </c>
      <c r="AR675" s="35">
        <v>8628.3799999999992</v>
      </c>
      <c r="AS675" s="35">
        <v>8628.3799999999992</v>
      </c>
      <c r="AT675" s="35">
        <v>8628.3799999999992</v>
      </c>
      <c r="AU675" s="35">
        <v>9628.7399999999907</v>
      </c>
      <c r="AV675" s="41">
        <f t="shared" si="34"/>
        <v>105937</v>
      </c>
      <c r="AW675" s="41">
        <f>+U675-AV675</f>
        <v>0</v>
      </c>
    </row>
    <row r="676" spans="1:49" x14ac:dyDescent="0.3">
      <c r="A676" s="42" t="s">
        <v>3</v>
      </c>
      <c r="B676" s="43"/>
      <c r="C676" s="44" t="s">
        <v>423</v>
      </c>
      <c r="D676" s="45" t="s">
        <v>287</v>
      </c>
      <c r="E676" s="44" t="s">
        <v>21</v>
      </c>
      <c r="F676" s="44" t="s">
        <v>657</v>
      </c>
      <c r="G676" s="44" t="s">
        <v>7167</v>
      </c>
      <c r="H676" s="45" t="s">
        <v>4</v>
      </c>
      <c r="I676" s="45" t="s">
        <v>269</v>
      </c>
      <c r="J676" s="45" t="s">
        <v>498</v>
      </c>
      <c r="K676" s="45" t="s">
        <v>498</v>
      </c>
      <c r="L676" s="44" t="s">
        <v>264</v>
      </c>
      <c r="M676" s="44" t="s">
        <v>668</v>
      </c>
      <c r="N676" s="46" t="s">
        <v>319</v>
      </c>
      <c r="O676" s="45" t="s">
        <v>264</v>
      </c>
      <c r="P676" s="45" t="s">
        <v>397</v>
      </c>
      <c r="Q676" s="45" t="s">
        <v>419</v>
      </c>
      <c r="R676" s="47" t="s">
        <v>529</v>
      </c>
      <c r="S676" s="38" t="s">
        <v>577</v>
      </c>
      <c r="T676" s="158">
        <v>5520</v>
      </c>
      <c r="U676" s="158">
        <v>5346</v>
      </c>
      <c r="V676" s="34"/>
      <c r="W676" s="34"/>
      <c r="X676" s="159">
        <v>5346</v>
      </c>
      <c r="Y676" s="160">
        <f>+IFERROR(X676/U676,0)</f>
        <v>1</v>
      </c>
      <c r="Z676" s="161">
        <f>+U676-X676</f>
        <v>0</v>
      </c>
      <c r="AA676" s="48"/>
      <c r="AB676" s="159">
        <v>5346</v>
      </c>
      <c r="AC676" s="161">
        <v>0</v>
      </c>
      <c r="AD676" s="159">
        <v>3118.5</v>
      </c>
      <c r="AE676" s="48"/>
      <c r="AF676" s="161">
        <v>3118.5</v>
      </c>
      <c r="AG676" s="162">
        <f>+IFERROR(AF676/U676,0)</f>
        <v>0.58333333333333337</v>
      </c>
      <c r="AH676" s="161">
        <f>+Tabla1[[#This Row],[PIM]]-Tabla1[[#This Row],[DEVENGADO2]]</f>
        <v>2227.5</v>
      </c>
      <c r="AI676" s="35">
        <v>445.5</v>
      </c>
      <c r="AJ676" s="35">
        <v>445.5</v>
      </c>
      <c r="AK676" s="35">
        <v>445.5</v>
      </c>
      <c r="AL676" s="35">
        <v>445.5</v>
      </c>
      <c r="AM676" s="35">
        <v>445.5</v>
      </c>
      <c r="AN676" s="35">
        <v>445.5</v>
      </c>
      <c r="AO676" s="35">
        <v>445.5</v>
      </c>
      <c r="AP676" s="35">
        <v>0</v>
      </c>
      <c r="AQ676" s="35">
        <v>460</v>
      </c>
      <c r="AR676" s="35">
        <v>460</v>
      </c>
      <c r="AS676" s="35">
        <v>460</v>
      </c>
      <c r="AT676" s="35">
        <v>460</v>
      </c>
      <c r="AU676" s="35">
        <v>387.5</v>
      </c>
      <c r="AV676" s="41">
        <f t="shared" si="34"/>
        <v>5346</v>
      </c>
      <c r="AW676" s="41">
        <f>+U676-AV676</f>
        <v>0</v>
      </c>
    </row>
    <row r="677" spans="1:49" x14ac:dyDescent="0.3">
      <c r="A677" s="42" t="s">
        <v>3</v>
      </c>
      <c r="B677" s="43"/>
      <c r="C677" s="44" t="s">
        <v>423</v>
      </c>
      <c r="D677" s="45" t="s">
        <v>287</v>
      </c>
      <c r="E677" s="44" t="s">
        <v>21</v>
      </c>
      <c r="F677" s="44" t="s">
        <v>657</v>
      </c>
      <c r="G677" s="44" t="s">
        <v>7167</v>
      </c>
      <c r="H677" s="45" t="s">
        <v>422</v>
      </c>
      <c r="I677" s="45" t="s">
        <v>579</v>
      </c>
      <c r="J677" s="45" t="s">
        <v>498</v>
      </c>
      <c r="K677" s="45" t="s">
        <v>498</v>
      </c>
      <c r="L677" s="44" t="s">
        <v>264</v>
      </c>
      <c r="M677" s="44" t="s">
        <v>668</v>
      </c>
      <c r="N677" s="46" t="s">
        <v>319</v>
      </c>
      <c r="O677" s="45" t="s">
        <v>264</v>
      </c>
      <c r="P677" s="45" t="s">
        <v>393</v>
      </c>
      <c r="Q677" s="45" t="s">
        <v>585</v>
      </c>
      <c r="R677" s="47" t="s">
        <v>200</v>
      </c>
      <c r="S677" s="38" t="s">
        <v>586</v>
      </c>
      <c r="T677" s="158">
        <v>0</v>
      </c>
      <c r="U677" s="158">
        <v>269800</v>
      </c>
      <c r="V677" s="34"/>
      <c r="W677" s="34"/>
      <c r="X677" s="159">
        <v>186797</v>
      </c>
      <c r="Y677" s="160">
        <f>+IFERROR(X677/U677,0)</f>
        <v>0.69235359525574502</v>
      </c>
      <c r="Z677" s="161">
        <f>+U677-X677</f>
        <v>83003</v>
      </c>
      <c r="AA677" s="48"/>
      <c r="AB677" s="159">
        <v>186797</v>
      </c>
      <c r="AC677" s="161">
        <v>83003</v>
      </c>
      <c r="AD677" s="159">
        <v>186797</v>
      </c>
      <c r="AE677" s="48"/>
      <c r="AF677" s="161">
        <v>39940</v>
      </c>
      <c r="AG677" s="162">
        <f>+IFERROR(AF677/U677,0)</f>
        <v>0.1480355819125278</v>
      </c>
      <c r="AH677" s="161">
        <f>+Tabla1[[#This Row],[PIM]]-Tabla1[[#This Row],[DEVENGADO2]]</f>
        <v>229860</v>
      </c>
      <c r="AI677" s="35">
        <v>0</v>
      </c>
      <c r="AJ677" s="35">
        <v>0</v>
      </c>
      <c r="AK677" s="35">
        <v>9250</v>
      </c>
      <c r="AL677" s="35">
        <v>4750</v>
      </c>
      <c r="AM677" s="35">
        <v>0</v>
      </c>
      <c r="AN677" s="35">
        <v>12550</v>
      </c>
      <c r="AO677" s="35">
        <v>13390</v>
      </c>
      <c r="AP677" s="35">
        <v>0</v>
      </c>
      <c r="AQ677" s="35">
        <v>126000</v>
      </c>
      <c r="AR677" s="35">
        <v>103860</v>
      </c>
      <c r="AS677" s="35">
        <v>0</v>
      </c>
      <c r="AT677" s="35">
        <v>0</v>
      </c>
      <c r="AU677" s="35">
        <v>0</v>
      </c>
      <c r="AV677" s="41">
        <f t="shared" si="34"/>
        <v>269800</v>
      </c>
      <c r="AW677" s="41">
        <f>+U677-AV677</f>
        <v>0</v>
      </c>
    </row>
    <row r="678" spans="1:49" x14ac:dyDescent="0.3">
      <c r="A678" s="42" t="s">
        <v>3</v>
      </c>
      <c r="B678" s="43"/>
      <c r="C678" s="44" t="s">
        <v>423</v>
      </c>
      <c r="D678" s="45" t="s">
        <v>287</v>
      </c>
      <c r="E678" s="44" t="s">
        <v>21</v>
      </c>
      <c r="F678" s="44" t="s">
        <v>657</v>
      </c>
      <c r="G678" s="44" t="s">
        <v>7168</v>
      </c>
      <c r="H678" s="45" t="s">
        <v>4</v>
      </c>
      <c r="I678" s="45" t="s">
        <v>269</v>
      </c>
      <c r="J678" s="45" t="s">
        <v>498</v>
      </c>
      <c r="K678" s="45" t="s">
        <v>498</v>
      </c>
      <c r="L678" s="44" t="s">
        <v>266</v>
      </c>
      <c r="M678" s="44" t="s">
        <v>669</v>
      </c>
      <c r="N678" s="46" t="s">
        <v>320</v>
      </c>
      <c r="O678" s="45" t="s">
        <v>266</v>
      </c>
      <c r="P678" s="45" t="s">
        <v>397</v>
      </c>
      <c r="Q678" s="45" t="s">
        <v>415</v>
      </c>
      <c r="R678" s="47" t="s">
        <v>526</v>
      </c>
      <c r="S678" s="38" t="s">
        <v>575</v>
      </c>
      <c r="T678" s="158">
        <v>1800</v>
      </c>
      <c r="U678" s="158">
        <v>1800</v>
      </c>
      <c r="V678" s="34"/>
      <c r="W678" s="34"/>
      <c r="X678" s="159">
        <v>1800</v>
      </c>
      <c r="Y678" s="160">
        <f>+IFERROR(X678/U678,0)</f>
        <v>1</v>
      </c>
      <c r="Z678" s="161">
        <f>+U678-X678</f>
        <v>0</v>
      </c>
      <c r="AA678" s="48"/>
      <c r="AB678" s="159">
        <v>1800</v>
      </c>
      <c r="AC678" s="161">
        <v>0</v>
      </c>
      <c r="AD678" s="159">
        <v>0</v>
      </c>
      <c r="AE678" s="48"/>
      <c r="AF678" s="161">
        <v>0</v>
      </c>
      <c r="AG678" s="162">
        <f>+IFERROR(AF678/U678,0)</f>
        <v>0</v>
      </c>
      <c r="AH678" s="161">
        <f>+Tabla1[[#This Row],[PIM]]-Tabla1[[#This Row],[DEVENGADO2]]</f>
        <v>1800</v>
      </c>
      <c r="AI678" s="35">
        <v>0</v>
      </c>
      <c r="AJ678" s="35">
        <v>0</v>
      </c>
      <c r="AK678" s="35">
        <v>0</v>
      </c>
      <c r="AL678" s="35">
        <v>0</v>
      </c>
      <c r="AM678" s="35">
        <v>0</v>
      </c>
      <c r="AN678" s="35">
        <v>0</v>
      </c>
      <c r="AO678" s="35">
        <v>0</v>
      </c>
      <c r="AP678" s="35">
        <v>900</v>
      </c>
      <c r="AQ678" s="35">
        <v>0</v>
      </c>
      <c r="AR678" s="35">
        <v>0</v>
      </c>
      <c r="AS678" s="35">
        <v>0</v>
      </c>
      <c r="AT678" s="35">
        <v>0</v>
      </c>
      <c r="AU678" s="35">
        <v>900</v>
      </c>
      <c r="AV678" s="41">
        <f t="shared" si="34"/>
        <v>1800</v>
      </c>
      <c r="AW678" s="41">
        <f>+U678-AV678</f>
        <v>0</v>
      </c>
    </row>
    <row r="679" spans="1:49" x14ac:dyDescent="0.3">
      <c r="A679" s="42" t="s">
        <v>3</v>
      </c>
      <c r="B679" s="43"/>
      <c r="C679" s="44" t="s">
        <v>423</v>
      </c>
      <c r="D679" s="45" t="s">
        <v>287</v>
      </c>
      <c r="E679" s="44" t="s">
        <v>21</v>
      </c>
      <c r="F679" s="44" t="s">
        <v>657</v>
      </c>
      <c r="G679" s="44" t="s">
        <v>7168</v>
      </c>
      <c r="H679" s="45" t="s">
        <v>4</v>
      </c>
      <c r="I679" s="45" t="s">
        <v>269</v>
      </c>
      <c r="J679" s="45" t="s">
        <v>498</v>
      </c>
      <c r="K679" s="45" t="s">
        <v>498</v>
      </c>
      <c r="L679" s="44" t="s">
        <v>266</v>
      </c>
      <c r="M679" s="44" t="s">
        <v>669</v>
      </c>
      <c r="N679" s="46" t="s">
        <v>320</v>
      </c>
      <c r="O679" s="45" t="s">
        <v>266</v>
      </c>
      <c r="P679" s="45" t="s">
        <v>397</v>
      </c>
      <c r="Q679" s="45" t="s">
        <v>416</v>
      </c>
      <c r="R679" s="47" t="s">
        <v>528</v>
      </c>
      <c r="S679" s="38" t="s">
        <v>576</v>
      </c>
      <c r="T679" s="158">
        <v>170310</v>
      </c>
      <c r="U679" s="158">
        <v>173690</v>
      </c>
      <c r="V679" s="34"/>
      <c r="W679" s="34"/>
      <c r="X679" s="159">
        <v>173690</v>
      </c>
      <c r="Y679" s="160">
        <f>+IFERROR(X679/U679,0)</f>
        <v>1</v>
      </c>
      <c r="Z679" s="161">
        <f>+U679-X679</f>
        <v>0</v>
      </c>
      <c r="AA679" s="48"/>
      <c r="AB679" s="159">
        <v>173690</v>
      </c>
      <c r="AC679" s="161">
        <v>0</v>
      </c>
      <c r="AD679" s="159">
        <v>96949.810000000012</v>
      </c>
      <c r="AE679" s="48"/>
      <c r="AF679" s="161">
        <v>96949.810000000012</v>
      </c>
      <c r="AG679" s="162">
        <f>+IFERROR(AF679/U679,0)</f>
        <v>0.55817726984858085</v>
      </c>
      <c r="AH679" s="161">
        <f>+Tabla1[[#This Row],[PIM]]-Tabla1[[#This Row],[DEVENGADO2]]</f>
        <v>76740.189999999988</v>
      </c>
      <c r="AI679" s="35">
        <v>14364.56</v>
      </c>
      <c r="AJ679" s="35">
        <v>14424.47</v>
      </c>
      <c r="AK679" s="35">
        <v>14467.67</v>
      </c>
      <c r="AL679" s="35">
        <v>14432.75</v>
      </c>
      <c r="AM679" s="35">
        <v>14217.46</v>
      </c>
      <c r="AN679" s="35">
        <v>13021.63</v>
      </c>
      <c r="AO679" s="35">
        <v>12021.27</v>
      </c>
      <c r="AP679" s="35">
        <v>0</v>
      </c>
      <c r="AQ679" s="35">
        <v>14192.57</v>
      </c>
      <c r="AR679" s="35">
        <v>14192.57</v>
      </c>
      <c r="AS679" s="35">
        <v>14192.57</v>
      </c>
      <c r="AT679" s="35">
        <v>14192.57</v>
      </c>
      <c r="AU679" s="35">
        <v>19969.909999999974</v>
      </c>
      <c r="AV679" s="41">
        <f t="shared" si="34"/>
        <v>173690</v>
      </c>
      <c r="AW679" s="41">
        <f>+U679-AV679</f>
        <v>0</v>
      </c>
    </row>
    <row r="680" spans="1:49" x14ac:dyDescent="0.3">
      <c r="A680" s="42" t="s">
        <v>3</v>
      </c>
      <c r="B680" s="43"/>
      <c r="C680" s="44" t="s">
        <v>423</v>
      </c>
      <c r="D680" s="45" t="s">
        <v>287</v>
      </c>
      <c r="E680" s="44" t="s">
        <v>21</v>
      </c>
      <c r="F680" s="44" t="s">
        <v>657</v>
      </c>
      <c r="G680" s="44" t="s">
        <v>7168</v>
      </c>
      <c r="H680" s="45" t="s">
        <v>4</v>
      </c>
      <c r="I680" s="45" t="s">
        <v>269</v>
      </c>
      <c r="J680" s="45" t="s">
        <v>498</v>
      </c>
      <c r="K680" s="45" t="s">
        <v>498</v>
      </c>
      <c r="L680" s="44" t="s">
        <v>266</v>
      </c>
      <c r="M680" s="44" t="s">
        <v>669</v>
      </c>
      <c r="N680" s="46" t="s">
        <v>320</v>
      </c>
      <c r="O680" s="45" t="s">
        <v>266</v>
      </c>
      <c r="P680" s="45" t="s">
        <v>397</v>
      </c>
      <c r="Q680" s="45" t="s">
        <v>419</v>
      </c>
      <c r="R680" s="47" t="s">
        <v>529</v>
      </c>
      <c r="S680" s="38" t="s">
        <v>577</v>
      </c>
      <c r="T680" s="158">
        <v>8280</v>
      </c>
      <c r="U680" s="158">
        <v>8019</v>
      </c>
      <c r="V680" s="34"/>
      <c r="W680" s="34"/>
      <c r="X680" s="159">
        <v>8019</v>
      </c>
      <c r="Y680" s="160">
        <f>+IFERROR(X680/U680,0)</f>
        <v>1</v>
      </c>
      <c r="Z680" s="161">
        <f>+U680-X680</f>
        <v>0</v>
      </c>
      <c r="AA680" s="48"/>
      <c r="AB680" s="159">
        <v>8019</v>
      </c>
      <c r="AC680" s="161">
        <v>0</v>
      </c>
      <c r="AD680" s="159">
        <v>4677.75</v>
      </c>
      <c r="AE680" s="48"/>
      <c r="AF680" s="161">
        <v>4677.75</v>
      </c>
      <c r="AG680" s="162">
        <f>+IFERROR(AF680/U680,0)</f>
        <v>0.58333333333333337</v>
      </c>
      <c r="AH680" s="161">
        <f>+Tabla1[[#This Row],[PIM]]-Tabla1[[#This Row],[DEVENGADO2]]</f>
        <v>3341.25</v>
      </c>
      <c r="AI680" s="35">
        <v>668.25</v>
      </c>
      <c r="AJ680" s="35">
        <v>668.25</v>
      </c>
      <c r="AK680" s="35">
        <v>668.25</v>
      </c>
      <c r="AL680" s="35">
        <v>668.25</v>
      </c>
      <c r="AM680" s="35">
        <v>668.25</v>
      </c>
      <c r="AN680" s="35">
        <v>668.25</v>
      </c>
      <c r="AO680" s="35">
        <v>668.25</v>
      </c>
      <c r="AP680" s="35">
        <v>0</v>
      </c>
      <c r="AQ680" s="35">
        <v>690</v>
      </c>
      <c r="AR680" s="35">
        <v>690</v>
      </c>
      <c r="AS680" s="35">
        <v>690</v>
      </c>
      <c r="AT680" s="35">
        <v>690</v>
      </c>
      <c r="AU680" s="35">
        <v>581.25</v>
      </c>
      <c r="AV680" s="41">
        <f t="shared" si="34"/>
        <v>8019</v>
      </c>
      <c r="AW680" s="41">
        <f>+U680-AV680</f>
        <v>0</v>
      </c>
    </row>
    <row r="681" spans="1:49" x14ac:dyDescent="0.3">
      <c r="A681" s="42" t="s">
        <v>3</v>
      </c>
      <c r="B681" s="43"/>
      <c r="C681" s="44" t="s">
        <v>423</v>
      </c>
      <c r="D681" s="45" t="s">
        <v>287</v>
      </c>
      <c r="E681" s="44" t="s">
        <v>21</v>
      </c>
      <c r="F681" s="44" t="s">
        <v>657</v>
      </c>
      <c r="G681" s="44" t="s">
        <v>7168</v>
      </c>
      <c r="H681" s="45" t="s">
        <v>422</v>
      </c>
      <c r="I681" s="45" t="s">
        <v>579</v>
      </c>
      <c r="J681" s="45" t="s">
        <v>498</v>
      </c>
      <c r="K681" s="45" t="s">
        <v>498</v>
      </c>
      <c r="L681" s="44" t="s">
        <v>266</v>
      </c>
      <c r="M681" s="44" t="s">
        <v>669</v>
      </c>
      <c r="N681" s="46" t="s">
        <v>320</v>
      </c>
      <c r="O681" s="45" t="s">
        <v>266</v>
      </c>
      <c r="P681" s="45" t="s">
        <v>393</v>
      </c>
      <c r="Q681" s="45" t="s">
        <v>585</v>
      </c>
      <c r="R681" s="47" t="s">
        <v>200</v>
      </c>
      <c r="S681" s="38" t="s">
        <v>586</v>
      </c>
      <c r="T681" s="158">
        <v>0</v>
      </c>
      <c r="U681" s="158">
        <v>90050</v>
      </c>
      <c r="V681" s="34"/>
      <c r="W681" s="34"/>
      <c r="X681" s="159">
        <v>88650</v>
      </c>
      <c r="Y681" s="160">
        <f>+IFERROR(X681/U681,0)</f>
        <v>0.9844530816213215</v>
      </c>
      <c r="Z681" s="161">
        <f>+U681-X681</f>
        <v>1400</v>
      </c>
      <c r="AA681" s="48"/>
      <c r="AB681" s="159">
        <v>88650</v>
      </c>
      <c r="AC681" s="161">
        <v>1400</v>
      </c>
      <c r="AD681" s="159">
        <v>88650</v>
      </c>
      <c r="AE681" s="48"/>
      <c r="AF681" s="161">
        <v>47450</v>
      </c>
      <c r="AG681" s="162">
        <f>+IFERROR(AF681/U681,0)</f>
        <v>0.52692948362021097</v>
      </c>
      <c r="AH681" s="161">
        <f>+Tabla1[[#This Row],[PIM]]-Tabla1[[#This Row],[DEVENGADO2]]</f>
        <v>42600</v>
      </c>
      <c r="AI681" s="35">
        <v>0</v>
      </c>
      <c r="AJ681" s="35">
        <v>0</v>
      </c>
      <c r="AK681" s="35">
        <v>0</v>
      </c>
      <c r="AL681" s="35">
        <v>5750</v>
      </c>
      <c r="AM681" s="35">
        <v>3500</v>
      </c>
      <c r="AN681" s="35">
        <v>12700</v>
      </c>
      <c r="AO681" s="35">
        <v>25500</v>
      </c>
      <c r="AP681" s="35">
        <v>0</v>
      </c>
      <c r="AQ681" s="35">
        <v>38100</v>
      </c>
      <c r="AR681" s="35">
        <v>4500</v>
      </c>
      <c r="AS681" s="35">
        <v>0</v>
      </c>
      <c r="AT681" s="35">
        <v>0</v>
      </c>
      <c r="AU681" s="35">
        <v>0</v>
      </c>
      <c r="AV681" s="41">
        <f t="shared" si="34"/>
        <v>90050</v>
      </c>
      <c r="AW681" s="41">
        <f>+U681-AV681</f>
        <v>0</v>
      </c>
    </row>
    <row r="682" spans="1:49" x14ac:dyDescent="0.3">
      <c r="A682" s="42" t="s">
        <v>3</v>
      </c>
      <c r="B682" s="43"/>
      <c r="C682" s="44" t="s">
        <v>423</v>
      </c>
      <c r="D682" s="45" t="s">
        <v>287</v>
      </c>
      <c r="E682" s="44" t="s">
        <v>21</v>
      </c>
      <c r="F682" s="44" t="s">
        <v>657</v>
      </c>
      <c r="G682" s="44" t="s">
        <v>7169</v>
      </c>
      <c r="H682" s="45" t="s">
        <v>650</v>
      </c>
      <c r="I682" s="45" t="s">
        <v>269</v>
      </c>
      <c r="J682" s="45" t="s">
        <v>458</v>
      </c>
      <c r="K682" s="45" t="s">
        <v>458</v>
      </c>
      <c r="L682" s="44" t="s">
        <v>458</v>
      </c>
      <c r="M682" s="44" t="s">
        <v>670</v>
      </c>
      <c r="N682" s="46" t="s">
        <v>321</v>
      </c>
      <c r="O682" s="45" t="s">
        <v>458</v>
      </c>
      <c r="P682" s="45" t="s">
        <v>397</v>
      </c>
      <c r="Q682" s="45" t="s">
        <v>31</v>
      </c>
      <c r="R682" s="47" t="s">
        <v>30</v>
      </c>
      <c r="S682" s="38" t="s">
        <v>32</v>
      </c>
      <c r="T682" s="158">
        <v>0</v>
      </c>
      <c r="U682" s="158">
        <v>59337</v>
      </c>
      <c r="V682" s="34"/>
      <c r="W682" s="34"/>
      <c r="X682" s="159">
        <v>59337</v>
      </c>
      <c r="Y682" s="160">
        <f>+IFERROR(X682/U682,0)</f>
        <v>1</v>
      </c>
      <c r="Z682" s="161">
        <f>+U682-X682</f>
        <v>0</v>
      </c>
      <c r="AA682" s="48"/>
      <c r="AB682" s="159">
        <v>59337</v>
      </c>
      <c r="AC682" s="161">
        <v>0</v>
      </c>
      <c r="AD682" s="159">
        <v>0</v>
      </c>
      <c r="AE682" s="48"/>
      <c r="AF682" s="161">
        <v>0</v>
      </c>
      <c r="AG682" s="162">
        <f>+IFERROR(AF682/U682,0)</f>
        <v>0</v>
      </c>
      <c r="AH682" s="161">
        <f>+Tabla1[[#This Row],[PIM]]-Tabla1[[#This Row],[DEVENGADO2]]</f>
        <v>59337</v>
      </c>
      <c r="AI682" s="35">
        <v>0</v>
      </c>
      <c r="AJ682" s="35">
        <v>0</v>
      </c>
      <c r="AK682" s="35">
        <v>0</v>
      </c>
      <c r="AL682" s="35">
        <v>0</v>
      </c>
      <c r="AM682" s="35">
        <v>0</v>
      </c>
      <c r="AN682" s="35">
        <v>0</v>
      </c>
      <c r="AO682" s="35">
        <v>0</v>
      </c>
      <c r="AP682" s="35">
        <v>0</v>
      </c>
      <c r="AQ682" s="35">
        <v>7417.11</v>
      </c>
      <c r="AR682" s="35">
        <v>7417.11</v>
      </c>
      <c r="AS682" s="35">
        <v>7417.11</v>
      </c>
      <c r="AT682" s="35">
        <v>7417.11</v>
      </c>
      <c r="AU682" s="35">
        <v>29668.560000000001</v>
      </c>
      <c r="AV682" s="41">
        <f t="shared" si="34"/>
        <v>59337</v>
      </c>
      <c r="AW682" s="41">
        <f>+U682-AV682</f>
        <v>0</v>
      </c>
    </row>
    <row r="683" spans="1:49" x14ac:dyDescent="0.3">
      <c r="A683" s="42" t="s">
        <v>3</v>
      </c>
      <c r="B683" s="43"/>
      <c r="C683" s="44" t="s">
        <v>423</v>
      </c>
      <c r="D683" s="45" t="s">
        <v>287</v>
      </c>
      <c r="E683" s="44" t="s">
        <v>21</v>
      </c>
      <c r="F683" s="44" t="s">
        <v>657</v>
      </c>
      <c r="G683" s="44" t="s">
        <v>7169</v>
      </c>
      <c r="H683" s="45" t="s">
        <v>650</v>
      </c>
      <c r="I683" s="45" t="s">
        <v>269</v>
      </c>
      <c r="J683" s="45" t="s">
        <v>458</v>
      </c>
      <c r="K683" s="45" t="s">
        <v>458</v>
      </c>
      <c r="L683" s="44" t="s">
        <v>458</v>
      </c>
      <c r="M683" s="44" t="s">
        <v>670</v>
      </c>
      <c r="N683" s="46" t="s">
        <v>321</v>
      </c>
      <c r="O683" s="45" t="s">
        <v>458</v>
      </c>
      <c r="P683" s="45" t="s">
        <v>397</v>
      </c>
      <c r="Q683" s="45" t="s">
        <v>34</v>
      </c>
      <c r="R683" s="47" t="s">
        <v>33</v>
      </c>
      <c r="S683" s="38" t="s">
        <v>35</v>
      </c>
      <c r="T683" s="158">
        <v>0</v>
      </c>
      <c r="U683" s="158">
        <v>10780</v>
      </c>
      <c r="V683" s="34"/>
      <c r="W683" s="34"/>
      <c r="X683" s="159">
        <v>10780</v>
      </c>
      <c r="Y683" s="160">
        <f>+IFERROR(X683/U683,0)</f>
        <v>1</v>
      </c>
      <c r="Z683" s="161">
        <f>+U683-X683</f>
        <v>0</v>
      </c>
      <c r="AA683" s="48"/>
      <c r="AB683" s="159">
        <v>10780</v>
      </c>
      <c r="AC683" s="161">
        <v>0</v>
      </c>
      <c r="AD683" s="159">
        <v>0</v>
      </c>
      <c r="AE683" s="48"/>
      <c r="AF683" s="161">
        <v>0</v>
      </c>
      <c r="AG683" s="162">
        <f>+IFERROR(AF683/U683,0)</f>
        <v>0</v>
      </c>
      <c r="AH683" s="161">
        <f>+Tabla1[[#This Row],[PIM]]-Tabla1[[#This Row],[DEVENGADO2]]</f>
        <v>10780</v>
      </c>
      <c r="AI683" s="35">
        <v>0</v>
      </c>
      <c r="AJ683" s="35">
        <v>0</v>
      </c>
      <c r="AK683" s="35">
        <v>0</v>
      </c>
      <c r="AL683" s="35">
        <v>0</v>
      </c>
      <c r="AM683" s="35">
        <v>0</v>
      </c>
      <c r="AN683" s="35">
        <v>0</v>
      </c>
      <c r="AO683" s="35">
        <v>0</v>
      </c>
      <c r="AP683" s="35">
        <v>2694.8833</v>
      </c>
      <c r="AQ683" s="35">
        <v>0</v>
      </c>
      <c r="AR683" s="35">
        <v>0</v>
      </c>
      <c r="AS683" s="35">
        <v>0</v>
      </c>
      <c r="AT683" s="35">
        <v>0</v>
      </c>
      <c r="AU683" s="35">
        <v>8085.1167000000005</v>
      </c>
      <c r="AV683" s="41">
        <f t="shared" si="34"/>
        <v>10780</v>
      </c>
      <c r="AW683" s="41">
        <f>+U683-AV683</f>
        <v>0</v>
      </c>
    </row>
    <row r="684" spans="1:49" x14ac:dyDescent="0.3">
      <c r="A684" s="42" t="s">
        <v>3</v>
      </c>
      <c r="B684" s="43"/>
      <c r="C684" s="44" t="s">
        <v>423</v>
      </c>
      <c r="D684" s="45" t="s">
        <v>287</v>
      </c>
      <c r="E684" s="44" t="s">
        <v>21</v>
      </c>
      <c r="F684" s="44" t="s">
        <v>657</v>
      </c>
      <c r="G684" s="44" t="s">
        <v>7169</v>
      </c>
      <c r="H684" s="45" t="s">
        <v>4</v>
      </c>
      <c r="I684" s="45" t="s">
        <v>269</v>
      </c>
      <c r="J684" s="45" t="s">
        <v>458</v>
      </c>
      <c r="K684" s="45" t="s">
        <v>458</v>
      </c>
      <c r="L684" s="44" t="s">
        <v>458</v>
      </c>
      <c r="M684" s="44" t="s">
        <v>670</v>
      </c>
      <c r="N684" s="46" t="s">
        <v>321</v>
      </c>
      <c r="O684" s="45" t="s">
        <v>458</v>
      </c>
      <c r="P684" s="45" t="s">
        <v>397</v>
      </c>
      <c r="Q684" s="45" t="s">
        <v>415</v>
      </c>
      <c r="R684" s="47" t="s">
        <v>526</v>
      </c>
      <c r="S684" s="38" t="s">
        <v>575</v>
      </c>
      <c r="T684" s="158">
        <v>6000</v>
      </c>
      <c r="U684" s="158">
        <v>6000</v>
      </c>
      <c r="V684" s="34"/>
      <c r="W684" s="34"/>
      <c r="X684" s="159">
        <v>6000</v>
      </c>
      <c r="Y684" s="160">
        <f>+IFERROR(X684/U684,0)</f>
        <v>1</v>
      </c>
      <c r="Z684" s="161">
        <f>+U684-X684</f>
        <v>0</v>
      </c>
      <c r="AA684" s="48"/>
      <c r="AB684" s="159">
        <v>6000</v>
      </c>
      <c r="AC684" s="161">
        <v>0</v>
      </c>
      <c r="AD684" s="159">
        <v>0</v>
      </c>
      <c r="AE684" s="48"/>
      <c r="AF684" s="161">
        <v>0</v>
      </c>
      <c r="AG684" s="162">
        <f>+IFERROR(AF684/U684,0)</f>
        <v>0</v>
      </c>
      <c r="AH684" s="161">
        <f>+Tabla1[[#This Row],[PIM]]-Tabla1[[#This Row],[DEVENGADO2]]</f>
        <v>6000</v>
      </c>
      <c r="AI684" s="35">
        <v>0</v>
      </c>
      <c r="AJ684" s="35">
        <v>0</v>
      </c>
      <c r="AK684" s="35">
        <v>0</v>
      </c>
      <c r="AL684" s="35">
        <v>0</v>
      </c>
      <c r="AM684" s="35">
        <v>0</v>
      </c>
      <c r="AN684" s="35">
        <v>0</v>
      </c>
      <c r="AO684" s="35">
        <v>0</v>
      </c>
      <c r="AP684" s="35">
        <v>3000</v>
      </c>
      <c r="AQ684" s="35">
        <v>0</v>
      </c>
      <c r="AR684" s="35">
        <v>0</v>
      </c>
      <c r="AS684" s="35">
        <v>0</v>
      </c>
      <c r="AT684" s="35">
        <v>0</v>
      </c>
      <c r="AU684" s="35">
        <v>3000</v>
      </c>
      <c r="AV684" s="41">
        <f t="shared" si="34"/>
        <v>6000</v>
      </c>
      <c r="AW684" s="41">
        <f>+U684-AV684</f>
        <v>0</v>
      </c>
    </row>
    <row r="685" spans="1:49" x14ac:dyDescent="0.3">
      <c r="A685" s="42" t="s">
        <v>3</v>
      </c>
      <c r="B685" s="43"/>
      <c r="C685" s="44" t="s">
        <v>423</v>
      </c>
      <c r="D685" s="45" t="s">
        <v>287</v>
      </c>
      <c r="E685" s="44" t="s">
        <v>21</v>
      </c>
      <c r="F685" s="44" t="s">
        <v>657</v>
      </c>
      <c r="G685" s="44" t="s">
        <v>7169</v>
      </c>
      <c r="H685" s="45" t="s">
        <v>4</v>
      </c>
      <c r="I685" s="45" t="s">
        <v>269</v>
      </c>
      <c r="J685" s="45" t="s">
        <v>458</v>
      </c>
      <c r="K685" s="45" t="s">
        <v>458</v>
      </c>
      <c r="L685" s="44" t="s">
        <v>458</v>
      </c>
      <c r="M685" s="44" t="s">
        <v>670</v>
      </c>
      <c r="N685" s="46" t="s">
        <v>321</v>
      </c>
      <c r="O685" s="45" t="s">
        <v>458</v>
      </c>
      <c r="P685" s="45" t="s">
        <v>397</v>
      </c>
      <c r="Q685" s="45" t="s">
        <v>416</v>
      </c>
      <c r="R685" s="47" t="s">
        <v>528</v>
      </c>
      <c r="S685" s="38" t="s">
        <v>576</v>
      </c>
      <c r="T685" s="158">
        <v>604531</v>
      </c>
      <c r="U685" s="158">
        <v>524904</v>
      </c>
      <c r="V685" s="34"/>
      <c r="W685" s="34"/>
      <c r="X685" s="159">
        <v>524904</v>
      </c>
      <c r="Y685" s="160">
        <f>+IFERROR(X685/U685,0)</f>
        <v>1</v>
      </c>
      <c r="Z685" s="161">
        <f>+U685-X685</f>
        <v>0</v>
      </c>
      <c r="AA685" s="48"/>
      <c r="AB685" s="159">
        <v>524904</v>
      </c>
      <c r="AC685" s="161">
        <v>0</v>
      </c>
      <c r="AD685" s="159">
        <v>294807.09000000003</v>
      </c>
      <c r="AE685" s="48"/>
      <c r="AF685" s="161">
        <v>294807.09000000003</v>
      </c>
      <c r="AG685" s="162">
        <f>+IFERROR(AF685/U685,0)</f>
        <v>0.56164001417402043</v>
      </c>
      <c r="AH685" s="161">
        <f>+Tabla1[[#This Row],[PIM]]-Tabla1[[#This Row],[DEVENGADO2]]</f>
        <v>230096.90999999997</v>
      </c>
      <c r="AI685" s="35">
        <v>35469.26</v>
      </c>
      <c r="AJ685" s="35">
        <v>35615.54</v>
      </c>
      <c r="AK685" s="35">
        <v>45097.01</v>
      </c>
      <c r="AL685" s="35">
        <v>44752.37</v>
      </c>
      <c r="AM685" s="35">
        <v>44692.23</v>
      </c>
      <c r="AN685" s="35">
        <v>44600.53</v>
      </c>
      <c r="AO685" s="35">
        <v>44580.15</v>
      </c>
      <c r="AP685" s="35">
        <v>0</v>
      </c>
      <c r="AQ685" s="35">
        <v>50377.71</v>
      </c>
      <c r="AR685" s="35">
        <v>50377.71</v>
      </c>
      <c r="AS685" s="35">
        <v>50377.71</v>
      </c>
      <c r="AT685" s="35">
        <v>50377.71</v>
      </c>
      <c r="AU685" s="35">
        <v>28586.069999999891</v>
      </c>
      <c r="AV685" s="41">
        <f t="shared" si="34"/>
        <v>524904</v>
      </c>
      <c r="AW685" s="41">
        <f>+U685-AV685</f>
        <v>0</v>
      </c>
    </row>
    <row r="686" spans="1:49" x14ac:dyDescent="0.3">
      <c r="A686" s="42" t="s">
        <v>3</v>
      </c>
      <c r="B686" s="43"/>
      <c r="C686" s="44" t="s">
        <v>423</v>
      </c>
      <c r="D686" s="45" t="s">
        <v>287</v>
      </c>
      <c r="E686" s="44" t="s">
        <v>21</v>
      </c>
      <c r="F686" s="44" t="s">
        <v>657</v>
      </c>
      <c r="G686" s="44" t="s">
        <v>7169</v>
      </c>
      <c r="H686" s="45" t="s">
        <v>4</v>
      </c>
      <c r="I686" s="45" t="s">
        <v>269</v>
      </c>
      <c r="J686" s="45" t="s">
        <v>458</v>
      </c>
      <c r="K686" s="45" t="s">
        <v>458</v>
      </c>
      <c r="L686" s="44" t="s">
        <v>458</v>
      </c>
      <c r="M686" s="44" t="s">
        <v>670</v>
      </c>
      <c r="N686" s="46" t="s">
        <v>321</v>
      </c>
      <c r="O686" s="45" t="s">
        <v>458</v>
      </c>
      <c r="P686" s="45" t="s">
        <v>397</v>
      </c>
      <c r="Q686" s="45" t="s">
        <v>417</v>
      </c>
      <c r="R686" s="47" t="s">
        <v>530</v>
      </c>
      <c r="S686" s="38" t="s">
        <v>587</v>
      </c>
      <c r="T686" s="158">
        <v>159170</v>
      </c>
      <c r="U686" s="158">
        <v>212356</v>
      </c>
      <c r="V686" s="34"/>
      <c r="W686" s="34"/>
      <c r="X686" s="159">
        <v>212356</v>
      </c>
      <c r="Y686" s="160">
        <f>+IFERROR(X686/U686,0)</f>
        <v>1</v>
      </c>
      <c r="Z686" s="161">
        <f>+U686-X686</f>
        <v>0</v>
      </c>
      <c r="AA686" s="48"/>
      <c r="AB686" s="159">
        <v>212356</v>
      </c>
      <c r="AC686" s="161">
        <v>0</v>
      </c>
      <c r="AD686" s="159">
        <v>91700</v>
      </c>
      <c r="AE686" s="48"/>
      <c r="AF686" s="161">
        <v>91700</v>
      </c>
      <c r="AG686" s="162">
        <f>+IFERROR(AF686/U686,0)</f>
        <v>0.43182203469645314</v>
      </c>
      <c r="AH686" s="161">
        <f>+Tabla1[[#This Row],[PIM]]-Tabla1[[#This Row],[DEVENGADO2]]</f>
        <v>120656</v>
      </c>
      <c r="AI686" s="35">
        <v>13100</v>
      </c>
      <c r="AJ686" s="35">
        <v>13100</v>
      </c>
      <c r="AK686" s="35">
        <v>13100</v>
      </c>
      <c r="AL686" s="35">
        <v>13100</v>
      </c>
      <c r="AM686" s="35">
        <v>13100</v>
      </c>
      <c r="AN686" s="35">
        <v>13100</v>
      </c>
      <c r="AO686" s="35">
        <v>13100</v>
      </c>
      <c r="AP686" s="35">
        <v>0</v>
      </c>
      <c r="AQ686" s="35">
        <v>13264.19</v>
      </c>
      <c r="AR686" s="35">
        <v>13264.19</v>
      </c>
      <c r="AS686" s="35">
        <v>13264.19</v>
      </c>
      <c r="AT686" s="35">
        <v>13264.19</v>
      </c>
      <c r="AU686" s="35">
        <v>67599.239999999991</v>
      </c>
      <c r="AV686" s="41">
        <f t="shared" si="34"/>
        <v>212356</v>
      </c>
      <c r="AW686" s="41">
        <f>+U686-AV686</f>
        <v>0</v>
      </c>
    </row>
    <row r="687" spans="1:49" x14ac:dyDescent="0.3">
      <c r="A687" s="42" t="s">
        <v>3</v>
      </c>
      <c r="B687" s="43"/>
      <c r="C687" s="44" t="s">
        <v>423</v>
      </c>
      <c r="D687" s="45" t="s">
        <v>287</v>
      </c>
      <c r="E687" s="44" t="s">
        <v>21</v>
      </c>
      <c r="F687" s="44" t="s">
        <v>657</v>
      </c>
      <c r="G687" s="44" t="s">
        <v>7169</v>
      </c>
      <c r="H687" s="45" t="s">
        <v>650</v>
      </c>
      <c r="I687" s="45" t="s">
        <v>579</v>
      </c>
      <c r="J687" s="45" t="s">
        <v>458</v>
      </c>
      <c r="K687" s="45" t="s">
        <v>458</v>
      </c>
      <c r="L687" s="44" t="s">
        <v>458</v>
      </c>
      <c r="M687" s="44" t="s">
        <v>670</v>
      </c>
      <c r="N687" s="46" t="s">
        <v>321</v>
      </c>
      <c r="O687" s="45" t="s">
        <v>458</v>
      </c>
      <c r="P687" s="45" t="s">
        <v>397</v>
      </c>
      <c r="Q687" s="45" t="s">
        <v>3179</v>
      </c>
      <c r="R687" s="47" t="s">
        <v>531</v>
      </c>
      <c r="S687" s="38" t="s">
        <v>3178</v>
      </c>
      <c r="T687" s="132">
        <v>0</v>
      </c>
      <c r="U687" s="132">
        <v>5341</v>
      </c>
      <c r="V687" s="34"/>
      <c r="W687" s="34"/>
      <c r="X687" s="39">
        <v>5341</v>
      </c>
      <c r="Y687" s="160">
        <f>+IFERROR(X687/U687,0)</f>
        <v>1</v>
      </c>
      <c r="Z687" s="49">
        <f>+U687-X687</f>
        <v>0</v>
      </c>
      <c r="AA687" s="48"/>
      <c r="AB687" s="39">
        <v>5341</v>
      </c>
      <c r="AC687" s="49">
        <v>0</v>
      </c>
      <c r="AD687" s="39">
        <v>0</v>
      </c>
      <c r="AE687" s="48"/>
      <c r="AF687" s="49">
        <v>0</v>
      </c>
      <c r="AG687" s="50">
        <f>+IFERROR(AF687/U687,0)</f>
        <v>0</v>
      </c>
      <c r="AH687" s="49">
        <f>+Tabla1[[#This Row],[PIM]]-Tabla1[[#This Row],[DEVENGADO2]]</f>
        <v>5341</v>
      </c>
      <c r="AI687" s="35">
        <v>0</v>
      </c>
      <c r="AJ687" s="35">
        <v>0</v>
      </c>
      <c r="AK687" s="35">
        <v>0</v>
      </c>
      <c r="AL687" s="35">
        <v>0</v>
      </c>
      <c r="AM687" s="35">
        <v>0</v>
      </c>
      <c r="AN687" s="35">
        <v>0</v>
      </c>
      <c r="AO687" s="35">
        <v>0</v>
      </c>
      <c r="AP687" s="35">
        <v>0</v>
      </c>
      <c r="AQ687" s="35">
        <v>667.53989999999999</v>
      </c>
      <c r="AR687" s="35">
        <v>667.53989999999999</v>
      </c>
      <c r="AS687" s="35">
        <v>667.53989999999999</v>
      </c>
      <c r="AT687" s="35">
        <v>667.53989999999999</v>
      </c>
      <c r="AU687" s="35">
        <v>2670.8404</v>
      </c>
      <c r="AV687" s="41">
        <f t="shared" si="34"/>
        <v>5341</v>
      </c>
      <c r="AW687" s="41">
        <f>+U687-AV687</f>
        <v>0</v>
      </c>
    </row>
    <row r="688" spans="1:49" x14ac:dyDescent="0.3">
      <c r="A688" s="42" t="s">
        <v>3</v>
      </c>
      <c r="B688" s="43"/>
      <c r="C688" s="44" t="s">
        <v>423</v>
      </c>
      <c r="D688" s="45" t="s">
        <v>287</v>
      </c>
      <c r="E688" s="44" t="s">
        <v>21</v>
      </c>
      <c r="F688" s="44" t="s">
        <v>657</v>
      </c>
      <c r="G688" s="44" t="s">
        <v>7169</v>
      </c>
      <c r="H688" s="45" t="s">
        <v>650</v>
      </c>
      <c r="I688" s="45" t="s">
        <v>579</v>
      </c>
      <c r="J688" s="45" t="s">
        <v>458</v>
      </c>
      <c r="K688" s="45" t="s">
        <v>458</v>
      </c>
      <c r="L688" s="44" t="s">
        <v>458</v>
      </c>
      <c r="M688" s="44" t="s">
        <v>670</v>
      </c>
      <c r="N688" s="46" t="s">
        <v>321</v>
      </c>
      <c r="O688" s="45" t="s">
        <v>458</v>
      </c>
      <c r="P688" s="45" t="s">
        <v>397</v>
      </c>
      <c r="Q688" s="45" t="s">
        <v>418</v>
      </c>
      <c r="R688" s="47" t="s">
        <v>535</v>
      </c>
      <c r="S688" s="38" t="s">
        <v>651</v>
      </c>
      <c r="T688" s="158">
        <v>17710</v>
      </c>
      <c r="U688" s="158">
        <v>0</v>
      </c>
      <c r="V688" s="34"/>
      <c r="W688" s="34"/>
      <c r="X688" s="159">
        <v>0</v>
      </c>
      <c r="Y688" s="160">
        <f>+IFERROR(X688/U688,0)</f>
        <v>0</v>
      </c>
      <c r="Z688" s="161">
        <f>+U688-X688</f>
        <v>0</v>
      </c>
      <c r="AA688" s="48"/>
      <c r="AB688" s="159">
        <v>0</v>
      </c>
      <c r="AC688" s="161">
        <v>0</v>
      </c>
      <c r="AD688" s="159">
        <v>0</v>
      </c>
      <c r="AE688" s="48"/>
      <c r="AF688" s="161">
        <v>0</v>
      </c>
      <c r="AG688" s="162">
        <f>+IFERROR(AF688/U688,0)</f>
        <v>0</v>
      </c>
      <c r="AH688" s="161">
        <f>+Tabla1[[#This Row],[PIM]]-Tabla1[[#This Row],[DEVENGADO2]]</f>
        <v>0</v>
      </c>
      <c r="AI688" s="35">
        <v>0</v>
      </c>
      <c r="AJ688" s="35">
        <v>0</v>
      </c>
      <c r="AK688" s="35">
        <v>0</v>
      </c>
      <c r="AL688" s="35">
        <v>0</v>
      </c>
      <c r="AM688" s="35">
        <v>0</v>
      </c>
      <c r="AN688" s="35">
        <v>0</v>
      </c>
      <c r="AO688" s="35">
        <v>0</v>
      </c>
      <c r="AP688" s="35">
        <v>0</v>
      </c>
      <c r="AQ688" s="35">
        <v>0</v>
      </c>
      <c r="AR688" s="35">
        <v>0</v>
      </c>
      <c r="AS688" s="35">
        <v>0</v>
      </c>
      <c r="AT688" s="35">
        <v>0</v>
      </c>
      <c r="AU688" s="35">
        <v>0</v>
      </c>
      <c r="AV688" s="41">
        <f t="shared" ref="AV688:AV702" si="35">+SUM(AI688:AU688)</f>
        <v>0</v>
      </c>
      <c r="AW688" s="41">
        <f>+U688-AV688</f>
        <v>0</v>
      </c>
    </row>
    <row r="689" spans="1:49" x14ac:dyDescent="0.3">
      <c r="A689" s="42" t="s">
        <v>3</v>
      </c>
      <c r="B689" s="43"/>
      <c r="C689" s="44" t="s">
        <v>423</v>
      </c>
      <c r="D689" s="45" t="s">
        <v>287</v>
      </c>
      <c r="E689" s="44" t="s">
        <v>21</v>
      </c>
      <c r="F689" s="44" t="s">
        <v>657</v>
      </c>
      <c r="G689" s="44" t="s">
        <v>7169</v>
      </c>
      <c r="H689" s="45" t="s">
        <v>4</v>
      </c>
      <c r="I689" s="45" t="s">
        <v>269</v>
      </c>
      <c r="J689" s="45" t="s">
        <v>458</v>
      </c>
      <c r="K689" s="45" t="s">
        <v>458</v>
      </c>
      <c r="L689" s="44" t="s">
        <v>458</v>
      </c>
      <c r="M689" s="44" t="s">
        <v>670</v>
      </c>
      <c r="N689" s="46" t="s">
        <v>321</v>
      </c>
      <c r="O689" s="45" t="s">
        <v>458</v>
      </c>
      <c r="P689" s="45" t="s">
        <v>397</v>
      </c>
      <c r="Q689" s="45" t="s">
        <v>419</v>
      </c>
      <c r="R689" s="47" t="s">
        <v>529</v>
      </c>
      <c r="S689" s="38" t="s">
        <v>577</v>
      </c>
      <c r="T689" s="158">
        <v>12650</v>
      </c>
      <c r="U689" s="158">
        <v>26730</v>
      </c>
      <c r="V689" s="34"/>
      <c r="W689" s="34"/>
      <c r="X689" s="159">
        <v>26730</v>
      </c>
      <c r="Y689" s="160">
        <f>+IFERROR(X689/U689,0)</f>
        <v>1</v>
      </c>
      <c r="Z689" s="161">
        <f>+U689-X689</f>
        <v>0</v>
      </c>
      <c r="AA689" s="48"/>
      <c r="AB689" s="159">
        <v>26730</v>
      </c>
      <c r="AC689" s="161">
        <v>0</v>
      </c>
      <c r="AD689" s="159">
        <v>13463.95</v>
      </c>
      <c r="AE689" s="48"/>
      <c r="AF689" s="161">
        <v>13463.95</v>
      </c>
      <c r="AG689" s="162">
        <f>+IFERROR(AF689/U689,0)</f>
        <v>0.50370183314627759</v>
      </c>
      <c r="AH689" s="161">
        <f>+Tabla1[[#This Row],[PIM]]-Tabla1[[#This Row],[DEVENGADO2]]</f>
        <v>13266.05</v>
      </c>
      <c r="AI689" s="35">
        <v>1779.25</v>
      </c>
      <c r="AJ689" s="35">
        <v>1559.25</v>
      </c>
      <c r="AK689" s="35">
        <v>2004.75</v>
      </c>
      <c r="AL689" s="35">
        <v>2106.4499999999998</v>
      </c>
      <c r="AM689" s="35">
        <v>2004.75</v>
      </c>
      <c r="AN689" s="35">
        <v>2004.75</v>
      </c>
      <c r="AO689" s="35">
        <v>2004.75</v>
      </c>
      <c r="AP689" s="35">
        <v>0</v>
      </c>
      <c r="AQ689" s="35">
        <v>1779.25</v>
      </c>
      <c r="AR689" s="35">
        <v>1779.25</v>
      </c>
      <c r="AS689" s="35">
        <v>1779.25</v>
      </c>
      <c r="AT689" s="35">
        <v>1779.25</v>
      </c>
      <c r="AU689" s="35">
        <v>6149.0499999999993</v>
      </c>
      <c r="AV689" s="41">
        <f t="shared" si="35"/>
        <v>26730</v>
      </c>
      <c r="AW689" s="41">
        <f>+U689-AV689</f>
        <v>0</v>
      </c>
    </row>
    <row r="690" spans="1:49" x14ac:dyDescent="0.3">
      <c r="A690" s="42" t="s">
        <v>3</v>
      </c>
      <c r="B690" s="43"/>
      <c r="C690" s="44" t="s">
        <v>423</v>
      </c>
      <c r="D690" s="45" t="s">
        <v>287</v>
      </c>
      <c r="E690" s="44" t="s">
        <v>21</v>
      </c>
      <c r="F690" s="44" t="s">
        <v>657</v>
      </c>
      <c r="G690" s="44" t="s">
        <v>7169</v>
      </c>
      <c r="H690" s="45" t="s">
        <v>650</v>
      </c>
      <c r="I690" s="45" t="s">
        <v>579</v>
      </c>
      <c r="J690" s="45" t="s">
        <v>458</v>
      </c>
      <c r="K690" s="45" t="s">
        <v>458</v>
      </c>
      <c r="L690" s="44" t="s">
        <v>458</v>
      </c>
      <c r="M690" s="44" t="s">
        <v>670</v>
      </c>
      <c r="N690" s="46" t="s">
        <v>321</v>
      </c>
      <c r="O690" s="45" t="s">
        <v>458</v>
      </c>
      <c r="P690" s="45" t="s">
        <v>397</v>
      </c>
      <c r="Q690" s="45" t="s">
        <v>3181</v>
      </c>
      <c r="R690" s="47" t="s">
        <v>532</v>
      </c>
      <c r="S690" s="38" t="s">
        <v>3180</v>
      </c>
      <c r="T690" s="158">
        <v>0</v>
      </c>
      <c r="U690" s="158">
        <v>4327</v>
      </c>
      <c r="V690" s="34"/>
      <c r="W690" s="34"/>
      <c r="X690" s="159">
        <v>4327</v>
      </c>
      <c r="Y690" s="160">
        <f>+IFERROR(X690/U690,0)</f>
        <v>1</v>
      </c>
      <c r="Z690" s="161">
        <f>+U690-X690</f>
        <v>0</v>
      </c>
      <c r="AA690" s="48"/>
      <c r="AB690" s="159">
        <v>4327</v>
      </c>
      <c r="AC690" s="161">
        <v>0</v>
      </c>
      <c r="AD690" s="159">
        <v>0</v>
      </c>
      <c r="AE690" s="48"/>
      <c r="AF690" s="161">
        <v>0</v>
      </c>
      <c r="AG690" s="162">
        <f>+IFERROR(AF690/U690,0)</f>
        <v>0</v>
      </c>
      <c r="AH690" s="161">
        <f>+Tabla1[[#This Row],[PIM]]-Tabla1[[#This Row],[DEVENGADO2]]</f>
        <v>4327</v>
      </c>
      <c r="AI690" s="35">
        <v>0</v>
      </c>
      <c r="AJ690" s="35">
        <v>0</v>
      </c>
      <c r="AK690" s="35">
        <v>0</v>
      </c>
      <c r="AL690" s="35">
        <v>0</v>
      </c>
      <c r="AM690" s="35">
        <v>0</v>
      </c>
      <c r="AN690" s="35">
        <v>0</v>
      </c>
      <c r="AO690" s="35">
        <v>0</v>
      </c>
      <c r="AP690" s="35">
        <v>0</v>
      </c>
      <c r="AQ690" s="35">
        <v>0</v>
      </c>
      <c r="AR690" s="35">
        <v>0</v>
      </c>
      <c r="AS690" s="35">
        <v>0</v>
      </c>
      <c r="AT690" s="35">
        <v>0</v>
      </c>
      <c r="AU690" s="35">
        <v>4327</v>
      </c>
      <c r="AV690" s="41">
        <f t="shared" si="35"/>
        <v>4327</v>
      </c>
      <c r="AW690" s="41">
        <f>+U690-AV690</f>
        <v>0</v>
      </c>
    </row>
    <row r="691" spans="1:49" x14ac:dyDescent="0.3">
      <c r="A691" s="42" t="s">
        <v>3</v>
      </c>
      <c r="B691" s="43"/>
      <c r="C691" s="44" t="s">
        <v>423</v>
      </c>
      <c r="D691" s="45" t="s">
        <v>287</v>
      </c>
      <c r="E691" s="44" t="s">
        <v>21</v>
      </c>
      <c r="F691" s="44" t="s">
        <v>657</v>
      </c>
      <c r="G691" s="44" t="s">
        <v>7169</v>
      </c>
      <c r="H691" s="45" t="s">
        <v>4</v>
      </c>
      <c r="I691" s="45" t="s">
        <v>579</v>
      </c>
      <c r="J691" s="45" t="s">
        <v>458</v>
      </c>
      <c r="K691" s="45" t="s">
        <v>458</v>
      </c>
      <c r="L691" s="44" t="s">
        <v>458</v>
      </c>
      <c r="M691" s="44" t="s">
        <v>670</v>
      </c>
      <c r="N691" s="46" t="s">
        <v>321</v>
      </c>
      <c r="O691" s="45" t="s">
        <v>458</v>
      </c>
      <c r="P691" s="45" t="s">
        <v>397</v>
      </c>
      <c r="Q691" s="45" t="s">
        <v>591</v>
      </c>
      <c r="R691" s="47" t="s">
        <v>533</v>
      </c>
      <c r="S691" s="38" t="s">
        <v>590</v>
      </c>
      <c r="T691" s="158">
        <v>0</v>
      </c>
      <c r="U691" s="158">
        <v>3022</v>
      </c>
      <c r="V691" s="34"/>
      <c r="W691" s="34"/>
      <c r="X691" s="159">
        <v>3022</v>
      </c>
      <c r="Y691" s="160">
        <f>+IFERROR(X691/U691,0)</f>
        <v>1</v>
      </c>
      <c r="Z691" s="161">
        <f>+U691-X691</f>
        <v>0</v>
      </c>
      <c r="AA691" s="48"/>
      <c r="AB691" s="159">
        <v>3022</v>
      </c>
      <c r="AC691" s="161">
        <v>0</v>
      </c>
      <c r="AD691" s="159">
        <v>3020.55</v>
      </c>
      <c r="AE691" s="48"/>
      <c r="AF691" s="161">
        <v>3020.55</v>
      </c>
      <c r="AG691" s="162">
        <f>+IFERROR(AF691/U691,0)</f>
        <v>0.99952018530774323</v>
      </c>
      <c r="AH691" s="161">
        <f>+Tabla1[[#This Row],[PIM]]-Tabla1[[#This Row],[DEVENGADO2]]</f>
        <v>1.4499999999998181</v>
      </c>
      <c r="AI691" s="35">
        <v>2444.44</v>
      </c>
      <c r="AJ691" s="35">
        <v>0</v>
      </c>
      <c r="AK691" s="35">
        <v>0</v>
      </c>
      <c r="AL691" s="35">
        <v>576.11</v>
      </c>
      <c r="AM691" s="35">
        <v>0</v>
      </c>
      <c r="AN691" s="35">
        <v>0</v>
      </c>
      <c r="AO691" s="35">
        <v>0</v>
      </c>
      <c r="AP691" s="35">
        <v>0</v>
      </c>
      <c r="AQ691" s="35">
        <v>0</v>
      </c>
      <c r="AR691" s="35">
        <v>0</v>
      </c>
      <c r="AS691" s="35">
        <v>0</v>
      </c>
      <c r="AT691" s="35">
        <v>0</v>
      </c>
      <c r="AU691" s="35">
        <v>1.4499999999998181</v>
      </c>
      <c r="AV691" s="41">
        <f t="shared" si="35"/>
        <v>3022</v>
      </c>
      <c r="AW691" s="41">
        <f>+U691-AV691</f>
        <v>0</v>
      </c>
    </row>
    <row r="692" spans="1:49" x14ac:dyDescent="0.3">
      <c r="A692" s="42" t="s">
        <v>3</v>
      </c>
      <c r="B692" s="43"/>
      <c r="C692" s="44" t="s">
        <v>423</v>
      </c>
      <c r="D692" s="45" t="s">
        <v>287</v>
      </c>
      <c r="E692" s="44" t="s">
        <v>21</v>
      </c>
      <c r="F692" s="44" t="s">
        <v>657</v>
      </c>
      <c r="G692" s="44" t="s">
        <v>7169</v>
      </c>
      <c r="H692" s="45" t="s">
        <v>580</v>
      </c>
      <c r="I692" s="45" t="s">
        <v>579</v>
      </c>
      <c r="J692" s="45" t="s">
        <v>458</v>
      </c>
      <c r="K692" s="45" t="s">
        <v>458</v>
      </c>
      <c r="L692" s="44" t="s">
        <v>458</v>
      </c>
      <c r="M692" s="44" t="s">
        <v>670</v>
      </c>
      <c r="N692" s="46" t="s">
        <v>321</v>
      </c>
      <c r="O692" s="45" t="s">
        <v>458</v>
      </c>
      <c r="P692" s="45" t="s">
        <v>393</v>
      </c>
      <c r="Q692" s="45" t="s">
        <v>95</v>
      </c>
      <c r="R692" s="47" t="s">
        <v>25</v>
      </c>
      <c r="S692" s="38" t="s">
        <v>92</v>
      </c>
      <c r="T692" s="158">
        <v>72000</v>
      </c>
      <c r="U692" s="158">
        <v>72000</v>
      </c>
      <c r="V692" s="34"/>
      <c r="W692" s="34"/>
      <c r="X692" s="159">
        <v>72000</v>
      </c>
      <c r="Y692" s="160">
        <f>+IFERROR(X692/U692,0)</f>
        <v>1</v>
      </c>
      <c r="Z692" s="161">
        <f>+U692-X692</f>
        <v>0</v>
      </c>
      <c r="AA692" s="48"/>
      <c r="AB692" s="159">
        <v>67800</v>
      </c>
      <c r="AC692" s="161">
        <v>4200</v>
      </c>
      <c r="AD692" s="159">
        <v>5142.93</v>
      </c>
      <c r="AE692" s="48"/>
      <c r="AF692" s="161">
        <v>5142.93</v>
      </c>
      <c r="AG692" s="162">
        <f>+IFERROR(AF692/U692,0)</f>
        <v>7.1429583333333338E-2</v>
      </c>
      <c r="AH692" s="161">
        <f>+Tabla1[[#This Row],[PIM]]-Tabla1[[#This Row],[DEVENGADO2]]</f>
        <v>66857.070000000007</v>
      </c>
      <c r="AI692" s="35">
        <v>0</v>
      </c>
      <c r="AJ692" s="35">
        <v>0</v>
      </c>
      <c r="AK692" s="35">
        <v>2029.55</v>
      </c>
      <c r="AL692" s="35">
        <v>2598.38</v>
      </c>
      <c r="AM692" s="35">
        <v>0</v>
      </c>
      <c r="AN692" s="35">
        <v>800</v>
      </c>
      <c r="AO692" s="35">
        <v>-285</v>
      </c>
      <c r="AP692" s="35">
        <v>0</v>
      </c>
      <c r="AQ692" s="35">
        <v>6000</v>
      </c>
      <c r="AR692" s="35">
        <v>6000</v>
      </c>
      <c r="AS692" s="35">
        <v>6000</v>
      </c>
      <c r="AT692" s="35">
        <v>6000</v>
      </c>
      <c r="AU692" s="35">
        <v>42857.07</v>
      </c>
      <c r="AV692" s="41">
        <f t="shared" si="35"/>
        <v>72000</v>
      </c>
      <c r="AW692" s="41">
        <f>+U692-AV692</f>
        <v>0</v>
      </c>
    </row>
    <row r="693" spans="1:49" x14ac:dyDescent="0.3">
      <c r="A693" s="42" t="s">
        <v>3</v>
      </c>
      <c r="B693" s="43"/>
      <c r="C693" s="44" t="s">
        <v>423</v>
      </c>
      <c r="D693" s="45" t="s">
        <v>287</v>
      </c>
      <c r="E693" s="44" t="s">
        <v>21</v>
      </c>
      <c r="F693" s="44" t="s">
        <v>657</v>
      </c>
      <c r="G693" s="44" t="s">
        <v>7169</v>
      </c>
      <c r="H693" s="45" t="s">
        <v>580</v>
      </c>
      <c r="I693" s="45" t="s">
        <v>579</v>
      </c>
      <c r="J693" s="45" t="s">
        <v>458</v>
      </c>
      <c r="K693" s="45" t="s">
        <v>458</v>
      </c>
      <c r="L693" s="44" t="s">
        <v>458</v>
      </c>
      <c r="M693" s="44" t="s">
        <v>670</v>
      </c>
      <c r="N693" s="46" t="s">
        <v>321</v>
      </c>
      <c r="O693" s="45" t="s">
        <v>458</v>
      </c>
      <c r="P693" s="45" t="s">
        <v>393</v>
      </c>
      <c r="Q693" s="45" t="s">
        <v>96</v>
      </c>
      <c r="R693" s="47" t="s">
        <v>26</v>
      </c>
      <c r="S693" s="38" t="s">
        <v>93</v>
      </c>
      <c r="T693" s="158">
        <v>76800</v>
      </c>
      <c r="U693" s="158">
        <v>76800</v>
      </c>
      <c r="V693" s="34"/>
      <c r="W693" s="34"/>
      <c r="X693" s="159">
        <v>33600</v>
      </c>
      <c r="Y693" s="160">
        <f>+IFERROR(X693/U693,0)</f>
        <v>0.4375</v>
      </c>
      <c r="Z693" s="161">
        <f>+U693-X693</f>
        <v>43200</v>
      </c>
      <c r="AA693" s="48"/>
      <c r="AB693" s="159">
        <v>33600</v>
      </c>
      <c r="AC693" s="161">
        <v>43200</v>
      </c>
      <c r="AD693" s="159">
        <v>4673.8999999999996</v>
      </c>
      <c r="AE693" s="48"/>
      <c r="AF693" s="161">
        <v>4673.8999999999996</v>
      </c>
      <c r="AG693" s="162">
        <f>+IFERROR(AF693/U693,0)</f>
        <v>6.0858072916666665E-2</v>
      </c>
      <c r="AH693" s="161">
        <f>+Tabla1[[#This Row],[PIM]]-Tabla1[[#This Row],[DEVENGADO2]]</f>
        <v>72126.100000000006</v>
      </c>
      <c r="AI693" s="35">
        <v>0</v>
      </c>
      <c r="AJ693" s="35">
        <v>640</v>
      </c>
      <c r="AK693" s="35">
        <v>2240</v>
      </c>
      <c r="AL693" s="35">
        <v>-485.5</v>
      </c>
      <c r="AM693" s="35">
        <v>0</v>
      </c>
      <c r="AN693" s="35">
        <v>1920</v>
      </c>
      <c r="AO693" s="35">
        <v>359.4</v>
      </c>
      <c r="AP693" s="35">
        <v>0</v>
      </c>
      <c r="AQ693" s="35">
        <v>2560</v>
      </c>
      <c r="AR693" s="35">
        <v>2560</v>
      </c>
      <c r="AS693" s="35">
        <v>2560</v>
      </c>
      <c r="AT693" s="35">
        <v>2560</v>
      </c>
      <c r="AU693" s="35">
        <v>61886.1</v>
      </c>
      <c r="AV693" s="41">
        <f t="shared" si="35"/>
        <v>76800</v>
      </c>
      <c r="AW693" s="41">
        <f>+U693-AV693</f>
        <v>0</v>
      </c>
    </row>
    <row r="694" spans="1:49" x14ac:dyDescent="0.3">
      <c r="A694" s="42" t="s">
        <v>3</v>
      </c>
      <c r="B694" s="43"/>
      <c r="C694" s="44" t="s">
        <v>423</v>
      </c>
      <c r="D694" s="45" t="s">
        <v>287</v>
      </c>
      <c r="E694" s="44" t="s">
        <v>21</v>
      </c>
      <c r="F694" s="44" t="s">
        <v>657</v>
      </c>
      <c r="G694" s="44" t="s">
        <v>7169</v>
      </c>
      <c r="H694" s="45" t="s">
        <v>422</v>
      </c>
      <c r="I694" s="45" t="s">
        <v>579</v>
      </c>
      <c r="J694" s="45" t="s">
        <v>458</v>
      </c>
      <c r="K694" s="45" t="s">
        <v>458</v>
      </c>
      <c r="L694" s="44" t="s">
        <v>458</v>
      </c>
      <c r="M694" s="44" t="s">
        <v>670</v>
      </c>
      <c r="N694" s="46" t="s">
        <v>321</v>
      </c>
      <c r="O694" s="45" t="s">
        <v>458</v>
      </c>
      <c r="P694" s="45" t="s">
        <v>393</v>
      </c>
      <c r="Q694" s="45" t="s">
        <v>585</v>
      </c>
      <c r="R694" s="47" t="s">
        <v>200</v>
      </c>
      <c r="S694" s="38" t="s">
        <v>586</v>
      </c>
      <c r="T694" s="158">
        <v>4296130</v>
      </c>
      <c r="U694" s="158">
        <v>1427718</v>
      </c>
      <c r="V694" s="34"/>
      <c r="W694" s="34"/>
      <c r="X694" s="159">
        <v>1408518</v>
      </c>
      <c r="Y694" s="160">
        <f>+IFERROR(X694/U694,0)</f>
        <v>0.98655196614457474</v>
      </c>
      <c r="Z694" s="161">
        <f>+U694-X694</f>
        <v>19200</v>
      </c>
      <c r="AA694" s="48"/>
      <c r="AB694" s="159">
        <v>478000</v>
      </c>
      <c r="AC694" s="161">
        <v>949718</v>
      </c>
      <c r="AD694" s="159">
        <v>478000</v>
      </c>
      <c r="AE694" s="48"/>
      <c r="AF694" s="161">
        <v>357500</v>
      </c>
      <c r="AG694" s="162">
        <f>+IFERROR(AF694/U694,0)</f>
        <v>0.2503995887142979</v>
      </c>
      <c r="AH694" s="161">
        <f>+Tabla1[[#This Row],[PIM]]-Tabla1[[#This Row],[DEVENGADO2]]</f>
        <v>1070218</v>
      </c>
      <c r="AI694" s="35">
        <v>29000</v>
      </c>
      <c r="AJ694" s="35">
        <v>18500</v>
      </c>
      <c r="AK694" s="35">
        <v>64500</v>
      </c>
      <c r="AL694" s="35">
        <v>83500</v>
      </c>
      <c r="AM694" s="35">
        <v>0</v>
      </c>
      <c r="AN694" s="35">
        <v>72000</v>
      </c>
      <c r="AO694" s="35">
        <v>90000</v>
      </c>
      <c r="AP694" s="35">
        <v>0</v>
      </c>
      <c r="AQ694" s="35">
        <v>0</v>
      </c>
      <c r="AR694" s="35">
        <v>0</v>
      </c>
      <c r="AS694" s="35">
        <v>713650</v>
      </c>
      <c r="AT694" s="35">
        <v>169240</v>
      </c>
      <c r="AU694" s="35">
        <v>187328</v>
      </c>
      <c r="AV694" s="41">
        <f t="shared" si="35"/>
        <v>1427718</v>
      </c>
      <c r="AW694" s="41">
        <f>+U694-AV694</f>
        <v>0</v>
      </c>
    </row>
    <row r="695" spans="1:49" x14ac:dyDescent="0.3">
      <c r="A695" s="42" t="s">
        <v>3</v>
      </c>
      <c r="B695" s="43"/>
      <c r="C695" s="44" t="s">
        <v>423</v>
      </c>
      <c r="D695" s="45" t="s">
        <v>287</v>
      </c>
      <c r="E695" s="44" t="s">
        <v>21</v>
      </c>
      <c r="F695" s="44" t="s">
        <v>657</v>
      </c>
      <c r="G695" s="44" t="s">
        <v>7170</v>
      </c>
      <c r="H695" s="45" t="s">
        <v>4</v>
      </c>
      <c r="I695" s="45" t="s">
        <v>269</v>
      </c>
      <c r="J695" s="45" t="s">
        <v>498</v>
      </c>
      <c r="K695" s="45" t="s">
        <v>498</v>
      </c>
      <c r="L695" s="44" t="s">
        <v>445</v>
      </c>
      <c r="M695" s="44" t="s">
        <v>671</v>
      </c>
      <c r="N695" s="46" t="s">
        <v>322</v>
      </c>
      <c r="O695" s="45" t="s">
        <v>445</v>
      </c>
      <c r="P695" s="45" t="s">
        <v>397</v>
      </c>
      <c r="Q695" s="45" t="s">
        <v>415</v>
      </c>
      <c r="R695" s="47" t="s">
        <v>526</v>
      </c>
      <c r="S695" s="38" t="s">
        <v>575</v>
      </c>
      <c r="T695" s="158">
        <v>1800</v>
      </c>
      <c r="U695" s="158">
        <v>1200</v>
      </c>
      <c r="V695" s="34"/>
      <c r="W695" s="34"/>
      <c r="X695" s="159">
        <v>1200</v>
      </c>
      <c r="Y695" s="160">
        <f>+IFERROR(X695/U695,0)</f>
        <v>1</v>
      </c>
      <c r="Z695" s="161">
        <f>+U695-X695</f>
        <v>0</v>
      </c>
      <c r="AA695" s="48"/>
      <c r="AB695" s="159">
        <v>1200</v>
      </c>
      <c r="AC695" s="161">
        <v>0</v>
      </c>
      <c r="AD695" s="159">
        <v>0</v>
      </c>
      <c r="AE695" s="48"/>
      <c r="AF695" s="161">
        <v>0</v>
      </c>
      <c r="AG695" s="162">
        <f>+IFERROR(AF695/U695,0)</f>
        <v>0</v>
      </c>
      <c r="AH695" s="161">
        <f>+Tabla1[[#This Row],[PIM]]-Tabla1[[#This Row],[DEVENGADO2]]</f>
        <v>1200</v>
      </c>
      <c r="AI695" s="35">
        <v>0</v>
      </c>
      <c r="AJ695" s="35">
        <v>0</v>
      </c>
      <c r="AK695" s="35">
        <v>0</v>
      </c>
      <c r="AL695" s="35">
        <v>0</v>
      </c>
      <c r="AM695" s="35">
        <v>0</v>
      </c>
      <c r="AN695" s="35">
        <v>0</v>
      </c>
      <c r="AO695" s="35">
        <v>0</v>
      </c>
      <c r="AP695" s="35">
        <v>900</v>
      </c>
      <c r="AQ695" s="35">
        <v>0</v>
      </c>
      <c r="AR695" s="35">
        <v>0</v>
      </c>
      <c r="AS695" s="35">
        <v>0</v>
      </c>
      <c r="AT695" s="35">
        <v>0</v>
      </c>
      <c r="AU695" s="35">
        <v>300</v>
      </c>
      <c r="AV695" s="41">
        <f t="shared" si="35"/>
        <v>1200</v>
      </c>
      <c r="AW695" s="41">
        <f>+U695-AV695</f>
        <v>0</v>
      </c>
    </row>
    <row r="696" spans="1:49" x14ac:dyDescent="0.3">
      <c r="A696" s="42" t="s">
        <v>3</v>
      </c>
      <c r="B696" s="43"/>
      <c r="C696" s="44" t="s">
        <v>423</v>
      </c>
      <c r="D696" s="45" t="s">
        <v>287</v>
      </c>
      <c r="E696" s="44" t="s">
        <v>21</v>
      </c>
      <c r="F696" s="44" t="s">
        <v>657</v>
      </c>
      <c r="G696" s="44" t="s">
        <v>7170</v>
      </c>
      <c r="H696" s="45" t="s">
        <v>4</v>
      </c>
      <c r="I696" s="45" t="s">
        <v>269</v>
      </c>
      <c r="J696" s="45" t="s">
        <v>498</v>
      </c>
      <c r="K696" s="45" t="s">
        <v>498</v>
      </c>
      <c r="L696" s="44" t="s">
        <v>445</v>
      </c>
      <c r="M696" s="44" t="s">
        <v>671</v>
      </c>
      <c r="N696" s="46" t="s">
        <v>322</v>
      </c>
      <c r="O696" s="45" t="s">
        <v>445</v>
      </c>
      <c r="P696" s="45" t="s">
        <v>397</v>
      </c>
      <c r="Q696" s="45" t="s">
        <v>416</v>
      </c>
      <c r="R696" s="47" t="s">
        <v>528</v>
      </c>
      <c r="S696" s="38" t="s">
        <v>576</v>
      </c>
      <c r="T696" s="158">
        <v>0</v>
      </c>
      <c r="U696" s="158">
        <v>0</v>
      </c>
      <c r="V696" s="34"/>
      <c r="W696" s="34"/>
      <c r="X696" s="159">
        <v>0</v>
      </c>
      <c r="Y696" s="160">
        <f>+IFERROR(X696/U696,0)</f>
        <v>0</v>
      </c>
      <c r="Z696" s="161">
        <f>+U696-X696</f>
        <v>0</v>
      </c>
      <c r="AA696" s="48"/>
      <c r="AB696" s="159">
        <v>0</v>
      </c>
      <c r="AC696" s="161">
        <v>0</v>
      </c>
      <c r="AD696" s="159">
        <v>0</v>
      </c>
      <c r="AE696" s="48"/>
      <c r="AF696" s="161">
        <v>0</v>
      </c>
      <c r="AG696" s="162">
        <f>+IFERROR(AF696/U696,0)</f>
        <v>0</v>
      </c>
      <c r="AH696" s="161">
        <f>+Tabla1[[#This Row],[PIM]]-Tabla1[[#This Row],[DEVENGADO2]]</f>
        <v>0</v>
      </c>
      <c r="AI696" s="35">
        <v>0</v>
      </c>
      <c r="AJ696" s="35">
        <v>0</v>
      </c>
      <c r="AK696" s="35">
        <v>0</v>
      </c>
      <c r="AL696" s="35">
        <v>0</v>
      </c>
      <c r="AM696" s="35">
        <v>0</v>
      </c>
      <c r="AN696" s="35">
        <v>0</v>
      </c>
      <c r="AO696" s="35">
        <v>0</v>
      </c>
      <c r="AP696" s="35">
        <v>0</v>
      </c>
      <c r="AQ696" s="35">
        <v>0</v>
      </c>
      <c r="AR696" s="35">
        <v>0</v>
      </c>
      <c r="AS696" s="35">
        <v>0</v>
      </c>
      <c r="AT696" s="35">
        <v>0</v>
      </c>
      <c r="AU696" s="35">
        <v>0</v>
      </c>
      <c r="AV696" s="41">
        <f t="shared" si="35"/>
        <v>0</v>
      </c>
      <c r="AW696" s="41">
        <f>+U696-AV696</f>
        <v>0</v>
      </c>
    </row>
    <row r="697" spans="1:49" x14ac:dyDescent="0.3">
      <c r="A697" s="42" t="s">
        <v>3</v>
      </c>
      <c r="B697" s="43"/>
      <c r="C697" s="44" t="s">
        <v>423</v>
      </c>
      <c r="D697" s="45" t="s">
        <v>287</v>
      </c>
      <c r="E697" s="44" t="s">
        <v>21</v>
      </c>
      <c r="F697" s="44" t="s">
        <v>657</v>
      </c>
      <c r="G697" s="44" t="s">
        <v>7170</v>
      </c>
      <c r="H697" s="45" t="s">
        <v>4</v>
      </c>
      <c r="I697" s="45" t="s">
        <v>269</v>
      </c>
      <c r="J697" s="45" t="s">
        <v>498</v>
      </c>
      <c r="K697" s="45" t="s">
        <v>498</v>
      </c>
      <c r="L697" s="44" t="s">
        <v>445</v>
      </c>
      <c r="M697" s="44" t="s">
        <v>671</v>
      </c>
      <c r="N697" s="46" t="s">
        <v>322</v>
      </c>
      <c r="O697" s="45" t="s">
        <v>445</v>
      </c>
      <c r="P697" s="45" t="s">
        <v>397</v>
      </c>
      <c r="Q697" s="45" t="s">
        <v>417</v>
      </c>
      <c r="R697" s="47" t="s">
        <v>530</v>
      </c>
      <c r="S697" s="38" t="s">
        <v>587</v>
      </c>
      <c r="T697" s="158">
        <v>177510</v>
      </c>
      <c r="U697" s="158">
        <v>109153</v>
      </c>
      <c r="V697" s="34"/>
      <c r="W697" s="34"/>
      <c r="X697" s="159">
        <v>109153</v>
      </c>
      <c r="Y697" s="160">
        <f>+IFERROR(X697/U697,0)</f>
        <v>1</v>
      </c>
      <c r="Z697" s="161">
        <f>+U697-X697</f>
        <v>0</v>
      </c>
      <c r="AA697" s="48"/>
      <c r="AB697" s="159">
        <v>109153</v>
      </c>
      <c r="AC697" s="161">
        <v>0</v>
      </c>
      <c r="AD697" s="159">
        <v>60889.85</v>
      </c>
      <c r="AE697" s="48"/>
      <c r="AF697" s="161">
        <v>60889.85</v>
      </c>
      <c r="AG697" s="162">
        <f>+IFERROR(AF697/U697,0)</f>
        <v>0.55783945471036067</v>
      </c>
      <c r="AH697" s="161">
        <f>+Tabla1[[#This Row],[PIM]]-Tabla1[[#This Row],[DEVENGADO2]]</f>
        <v>48263.15</v>
      </c>
      <c r="AI697" s="35">
        <v>8696.6</v>
      </c>
      <c r="AJ697" s="35">
        <v>8700</v>
      </c>
      <c r="AK697" s="35">
        <v>8700</v>
      </c>
      <c r="AL697" s="35">
        <v>8700</v>
      </c>
      <c r="AM697" s="35">
        <v>8693.25</v>
      </c>
      <c r="AN697" s="35">
        <v>8700</v>
      </c>
      <c r="AO697" s="35">
        <v>8700</v>
      </c>
      <c r="AP697" s="35">
        <v>0</v>
      </c>
      <c r="AQ697" s="35">
        <v>9334.4</v>
      </c>
      <c r="AR697" s="35">
        <v>9334.4</v>
      </c>
      <c r="AS697" s="35">
        <v>9334.4</v>
      </c>
      <c r="AT697" s="35">
        <v>9334.4</v>
      </c>
      <c r="AU697" s="35">
        <v>10925.550000000017</v>
      </c>
      <c r="AV697" s="41">
        <f t="shared" si="35"/>
        <v>109153</v>
      </c>
      <c r="AW697" s="41">
        <f>+U697-AV697</f>
        <v>0</v>
      </c>
    </row>
    <row r="698" spans="1:49" x14ac:dyDescent="0.3">
      <c r="A698" s="42" t="s">
        <v>3</v>
      </c>
      <c r="B698" s="43"/>
      <c r="C698" s="44" t="s">
        <v>423</v>
      </c>
      <c r="D698" s="45" t="s">
        <v>287</v>
      </c>
      <c r="E698" s="44" t="s">
        <v>21</v>
      </c>
      <c r="F698" s="44" t="s">
        <v>657</v>
      </c>
      <c r="G698" s="44" t="s">
        <v>7170</v>
      </c>
      <c r="H698" s="45" t="s">
        <v>4</v>
      </c>
      <c r="I698" s="45" t="s">
        <v>269</v>
      </c>
      <c r="J698" s="45" t="s">
        <v>498</v>
      </c>
      <c r="K698" s="45" t="s">
        <v>498</v>
      </c>
      <c r="L698" s="44" t="s">
        <v>445</v>
      </c>
      <c r="M698" s="44" t="s">
        <v>671</v>
      </c>
      <c r="N698" s="46" t="s">
        <v>322</v>
      </c>
      <c r="O698" s="45" t="s">
        <v>445</v>
      </c>
      <c r="P698" s="45" t="s">
        <v>397</v>
      </c>
      <c r="Q698" s="45" t="s">
        <v>419</v>
      </c>
      <c r="R698" s="47" t="s">
        <v>529</v>
      </c>
      <c r="S698" s="38" t="s">
        <v>577</v>
      </c>
      <c r="T698" s="158">
        <v>8280</v>
      </c>
      <c r="U698" s="158">
        <v>5346</v>
      </c>
      <c r="V698" s="34"/>
      <c r="W698" s="34"/>
      <c r="X698" s="159">
        <v>5346</v>
      </c>
      <c r="Y698" s="160">
        <f>+IFERROR(X698/U698,0)</f>
        <v>1</v>
      </c>
      <c r="Z698" s="161">
        <f>+U698-X698</f>
        <v>0</v>
      </c>
      <c r="AA698" s="48"/>
      <c r="AB698" s="159">
        <v>5346</v>
      </c>
      <c r="AC698" s="161">
        <v>0</v>
      </c>
      <c r="AD698" s="159">
        <v>3118.5</v>
      </c>
      <c r="AE698" s="48"/>
      <c r="AF698" s="161">
        <v>3118.5</v>
      </c>
      <c r="AG698" s="162">
        <f>+IFERROR(AF698/U698,0)</f>
        <v>0.58333333333333337</v>
      </c>
      <c r="AH698" s="161">
        <f>+Tabla1[[#This Row],[PIM]]-Tabla1[[#This Row],[DEVENGADO2]]</f>
        <v>2227.5</v>
      </c>
      <c r="AI698" s="35">
        <v>445.5</v>
      </c>
      <c r="AJ698" s="35">
        <v>445.5</v>
      </c>
      <c r="AK698" s="35">
        <v>445.5</v>
      </c>
      <c r="AL698" s="35">
        <v>445.5</v>
      </c>
      <c r="AM698" s="35">
        <v>445.5</v>
      </c>
      <c r="AN698" s="35">
        <v>445.5</v>
      </c>
      <c r="AO698" s="35">
        <v>445.5</v>
      </c>
      <c r="AP698" s="35">
        <v>0</v>
      </c>
      <c r="AQ698" s="35">
        <v>690</v>
      </c>
      <c r="AR698" s="35">
        <v>690</v>
      </c>
      <c r="AS698" s="35">
        <v>603</v>
      </c>
      <c r="AT698" s="35">
        <v>0</v>
      </c>
      <c r="AU698" s="35">
        <v>244.5</v>
      </c>
      <c r="AV698" s="41">
        <f t="shared" si="35"/>
        <v>5346</v>
      </c>
      <c r="AW698" s="41">
        <f>+U698-AV698</f>
        <v>0</v>
      </c>
    </row>
    <row r="699" spans="1:49" x14ac:dyDescent="0.3">
      <c r="A699" s="42" t="s">
        <v>3</v>
      </c>
      <c r="B699" s="43"/>
      <c r="C699" s="44" t="s">
        <v>423</v>
      </c>
      <c r="D699" s="45" t="s">
        <v>287</v>
      </c>
      <c r="E699" s="44" t="s">
        <v>21</v>
      </c>
      <c r="F699" s="44" t="s">
        <v>657</v>
      </c>
      <c r="G699" s="44" t="s">
        <v>7170</v>
      </c>
      <c r="H699" s="45" t="s">
        <v>178</v>
      </c>
      <c r="I699" s="45" t="s">
        <v>269</v>
      </c>
      <c r="J699" s="45" t="s">
        <v>498</v>
      </c>
      <c r="K699" s="45" t="s">
        <v>498</v>
      </c>
      <c r="L699" s="44" t="s">
        <v>445</v>
      </c>
      <c r="M699" s="44" t="s">
        <v>671</v>
      </c>
      <c r="N699" s="46" t="s">
        <v>322</v>
      </c>
      <c r="O699" s="45" t="s">
        <v>445</v>
      </c>
      <c r="P699" s="45" t="s">
        <v>393</v>
      </c>
      <c r="Q699" s="45" t="s">
        <v>177</v>
      </c>
      <c r="R699" s="47" t="s">
        <v>28</v>
      </c>
      <c r="S699" s="38" t="s">
        <v>178</v>
      </c>
      <c r="T699" s="158">
        <v>0</v>
      </c>
      <c r="U699" s="158">
        <v>500</v>
      </c>
      <c r="V699" s="34"/>
      <c r="W699" s="34"/>
      <c r="X699" s="159">
        <v>0</v>
      </c>
      <c r="Y699" s="160">
        <f>+IFERROR(X699/U699,0)</f>
        <v>0</v>
      </c>
      <c r="Z699" s="161">
        <f>+U699-X699</f>
        <v>500</v>
      </c>
      <c r="AA699" s="48"/>
      <c r="AB699" s="159">
        <v>0</v>
      </c>
      <c r="AC699" s="161">
        <v>500</v>
      </c>
      <c r="AD699" s="159">
        <v>0</v>
      </c>
      <c r="AE699" s="48"/>
      <c r="AF699" s="161">
        <v>0</v>
      </c>
      <c r="AG699" s="162">
        <f>+IFERROR(AF699/U699,0)</f>
        <v>0</v>
      </c>
      <c r="AH699" s="161">
        <f>+Tabla1[[#This Row],[PIM]]-Tabla1[[#This Row],[DEVENGADO2]]</f>
        <v>500</v>
      </c>
      <c r="AI699" s="35">
        <v>0</v>
      </c>
      <c r="AJ699" s="35">
        <v>0</v>
      </c>
      <c r="AK699" s="35">
        <v>0</v>
      </c>
      <c r="AL699" s="35">
        <v>0</v>
      </c>
      <c r="AM699" s="35">
        <v>0</v>
      </c>
      <c r="AN699" s="35">
        <v>0</v>
      </c>
      <c r="AO699" s="35">
        <v>0</v>
      </c>
      <c r="AP699" s="35">
        <v>0</v>
      </c>
      <c r="AQ699" s="35">
        <v>0</v>
      </c>
      <c r="AR699" s="35">
        <v>500</v>
      </c>
      <c r="AS699" s="35">
        <v>0</v>
      </c>
      <c r="AT699" s="35">
        <v>0</v>
      </c>
      <c r="AU699" s="35">
        <v>0</v>
      </c>
      <c r="AV699" s="41">
        <f t="shared" si="35"/>
        <v>500</v>
      </c>
      <c r="AW699" s="41">
        <f>+U699-AV699</f>
        <v>0</v>
      </c>
    </row>
    <row r="700" spans="1:49" x14ac:dyDescent="0.3">
      <c r="A700" s="42" t="s">
        <v>3</v>
      </c>
      <c r="B700" s="43"/>
      <c r="C700" s="44" t="s">
        <v>423</v>
      </c>
      <c r="D700" s="45" t="s">
        <v>287</v>
      </c>
      <c r="E700" s="44" t="s">
        <v>21</v>
      </c>
      <c r="F700" s="44" t="s">
        <v>657</v>
      </c>
      <c r="G700" s="44" t="s">
        <v>7170</v>
      </c>
      <c r="H700" s="45" t="s">
        <v>422</v>
      </c>
      <c r="I700" s="45" t="s">
        <v>579</v>
      </c>
      <c r="J700" s="45" t="s">
        <v>498</v>
      </c>
      <c r="K700" s="45" t="s">
        <v>498</v>
      </c>
      <c r="L700" s="44" t="s">
        <v>445</v>
      </c>
      <c r="M700" s="44" t="s">
        <v>671</v>
      </c>
      <c r="N700" s="46" t="s">
        <v>322</v>
      </c>
      <c r="O700" s="45" t="s">
        <v>445</v>
      </c>
      <c r="P700" s="45" t="s">
        <v>393</v>
      </c>
      <c r="Q700" s="45" t="s">
        <v>585</v>
      </c>
      <c r="R700" s="47" t="s">
        <v>200</v>
      </c>
      <c r="S700" s="38" t="s">
        <v>586</v>
      </c>
      <c r="T700" s="158">
        <v>0</v>
      </c>
      <c r="U700" s="158">
        <v>35300</v>
      </c>
      <c r="V700" s="34"/>
      <c r="W700" s="34"/>
      <c r="X700" s="159">
        <v>29600</v>
      </c>
      <c r="Y700" s="160">
        <f>+IFERROR(X700/U700,0)</f>
        <v>0.83852691218130315</v>
      </c>
      <c r="Z700" s="161">
        <f>+U700-X700</f>
        <v>5700</v>
      </c>
      <c r="AA700" s="48"/>
      <c r="AB700" s="159">
        <v>29600</v>
      </c>
      <c r="AC700" s="161">
        <v>5700</v>
      </c>
      <c r="AD700" s="159">
        <v>29600</v>
      </c>
      <c r="AE700" s="48"/>
      <c r="AF700" s="161">
        <v>13750</v>
      </c>
      <c r="AG700" s="162">
        <f>+IFERROR(AF700/U700,0)</f>
        <v>0.3895184135977337</v>
      </c>
      <c r="AH700" s="161">
        <f>+Tabla1[[#This Row],[PIM]]-Tabla1[[#This Row],[DEVENGADO2]]</f>
        <v>21550</v>
      </c>
      <c r="AI700" s="35">
        <v>0</v>
      </c>
      <c r="AJ700" s="35">
        <v>0</v>
      </c>
      <c r="AK700" s="35">
        <v>0</v>
      </c>
      <c r="AL700" s="35">
        <v>0</v>
      </c>
      <c r="AM700" s="35">
        <v>0</v>
      </c>
      <c r="AN700" s="35">
        <v>8625</v>
      </c>
      <c r="AO700" s="35">
        <v>5125</v>
      </c>
      <c r="AP700" s="35">
        <v>0</v>
      </c>
      <c r="AQ700" s="35">
        <v>3890</v>
      </c>
      <c r="AR700" s="35">
        <v>690</v>
      </c>
      <c r="AS700" s="35">
        <v>690</v>
      </c>
      <c r="AT700" s="35">
        <v>690</v>
      </c>
      <c r="AU700" s="35">
        <v>15590</v>
      </c>
      <c r="AV700" s="41">
        <f t="shared" si="35"/>
        <v>35300</v>
      </c>
      <c r="AW700" s="41">
        <f>+U700-AV700</f>
        <v>0</v>
      </c>
    </row>
    <row r="701" spans="1:49" x14ac:dyDescent="0.3">
      <c r="A701" s="42" t="s">
        <v>3</v>
      </c>
      <c r="B701" s="43"/>
      <c r="C701" s="44" t="s">
        <v>423</v>
      </c>
      <c r="D701" s="45" t="s">
        <v>287</v>
      </c>
      <c r="E701" s="44" t="s">
        <v>21</v>
      </c>
      <c r="F701" s="44" t="s">
        <v>657</v>
      </c>
      <c r="G701" s="44" t="s">
        <v>7171</v>
      </c>
      <c r="H701" s="45" t="s">
        <v>4</v>
      </c>
      <c r="I701" s="45" t="s">
        <v>269</v>
      </c>
      <c r="J701" s="45" t="s">
        <v>456</v>
      </c>
      <c r="K701" s="45" t="s">
        <v>456</v>
      </c>
      <c r="L701" s="44" t="s">
        <v>456</v>
      </c>
      <c r="M701" s="44" t="s">
        <v>672</v>
      </c>
      <c r="N701" s="46" t="s">
        <v>323</v>
      </c>
      <c r="O701" s="45" t="s">
        <v>456</v>
      </c>
      <c r="P701" s="45" t="s">
        <v>397</v>
      </c>
      <c r="Q701" s="45" t="s">
        <v>415</v>
      </c>
      <c r="R701" s="47" t="s">
        <v>526</v>
      </c>
      <c r="S701" s="38" t="s">
        <v>575</v>
      </c>
      <c r="T701" s="158">
        <v>3600</v>
      </c>
      <c r="U701" s="158">
        <v>3000</v>
      </c>
      <c r="V701" s="34"/>
      <c r="W701" s="34"/>
      <c r="X701" s="159">
        <v>3000</v>
      </c>
      <c r="Y701" s="160">
        <f>+IFERROR(X701/U701,0)</f>
        <v>1</v>
      </c>
      <c r="Z701" s="161">
        <f>+U701-X701</f>
        <v>0</v>
      </c>
      <c r="AA701" s="48"/>
      <c r="AB701" s="159">
        <v>3000</v>
      </c>
      <c r="AC701" s="161">
        <v>0</v>
      </c>
      <c r="AD701" s="159">
        <v>0</v>
      </c>
      <c r="AE701" s="48"/>
      <c r="AF701" s="161">
        <v>0</v>
      </c>
      <c r="AG701" s="162">
        <f>+IFERROR(AF701/U701,0)</f>
        <v>0</v>
      </c>
      <c r="AH701" s="161">
        <f>+Tabla1[[#This Row],[PIM]]-Tabla1[[#This Row],[DEVENGADO2]]</f>
        <v>3000</v>
      </c>
      <c r="AI701" s="35">
        <v>0</v>
      </c>
      <c r="AJ701" s="35">
        <v>0</v>
      </c>
      <c r="AK701" s="35">
        <v>0</v>
      </c>
      <c r="AL701" s="35">
        <v>0</v>
      </c>
      <c r="AM701" s="35">
        <v>0</v>
      </c>
      <c r="AN701" s="35">
        <v>0</v>
      </c>
      <c r="AO701" s="35">
        <v>0</v>
      </c>
      <c r="AP701" s="35">
        <v>1800</v>
      </c>
      <c r="AQ701" s="35">
        <v>0</v>
      </c>
      <c r="AR701" s="35">
        <v>0</v>
      </c>
      <c r="AS701" s="35">
        <v>0</v>
      </c>
      <c r="AT701" s="35">
        <v>0</v>
      </c>
      <c r="AU701" s="35">
        <v>1200</v>
      </c>
      <c r="AV701" s="41">
        <f t="shared" si="35"/>
        <v>3000</v>
      </c>
      <c r="AW701" s="41">
        <f>+U701-AV701</f>
        <v>0</v>
      </c>
    </row>
    <row r="702" spans="1:49" x14ac:dyDescent="0.3">
      <c r="A702" s="42" t="s">
        <v>3</v>
      </c>
      <c r="B702" s="43"/>
      <c r="C702" s="44" t="s">
        <v>423</v>
      </c>
      <c r="D702" s="45" t="s">
        <v>287</v>
      </c>
      <c r="E702" s="44" t="s">
        <v>21</v>
      </c>
      <c r="F702" s="44" t="s">
        <v>657</v>
      </c>
      <c r="G702" s="44" t="s">
        <v>7171</v>
      </c>
      <c r="H702" s="45" t="s">
        <v>4</v>
      </c>
      <c r="I702" s="45" t="s">
        <v>269</v>
      </c>
      <c r="J702" s="45" t="s">
        <v>456</v>
      </c>
      <c r="K702" s="45" t="s">
        <v>456</v>
      </c>
      <c r="L702" s="44" t="s">
        <v>456</v>
      </c>
      <c r="M702" s="44" t="s">
        <v>672</v>
      </c>
      <c r="N702" s="46" t="s">
        <v>323</v>
      </c>
      <c r="O702" s="45" t="s">
        <v>456</v>
      </c>
      <c r="P702" s="45" t="s">
        <v>397</v>
      </c>
      <c r="Q702" s="45" t="s">
        <v>416</v>
      </c>
      <c r="R702" s="47" t="s">
        <v>528</v>
      </c>
      <c r="S702" s="38" t="s">
        <v>576</v>
      </c>
      <c r="T702" s="132">
        <v>264680</v>
      </c>
      <c r="U702" s="132">
        <v>269467</v>
      </c>
      <c r="V702" s="34"/>
      <c r="W702" s="34"/>
      <c r="X702" s="39">
        <v>269467</v>
      </c>
      <c r="Y702" s="160">
        <f>+IFERROR(X702/U702,0)</f>
        <v>1</v>
      </c>
      <c r="Z702" s="49">
        <f>+U702-X702</f>
        <v>0</v>
      </c>
      <c r="AA702" s="48"/>
      <c r="AB702" s="39">
        <v>269467</v>
      </c>
      <c r="AC702" s="49">
        <v>0</v>
      </c>
      <c r="AD702" s="39">
        <v>156581</v>
      </c>
      <c r="AE702" s="48"/>
      <c r="AF702" s="49">
        <v>156581</v>
      </c>
      <c r="AG702" s="50">
        <f>+IFERROR(AF702/U702,0)</f>
        <v>0.58107671811390638</v>
      </c>
      <c r="AH702" s="49">
        <f>+Tabla1[[#This Row],[PIM]]-Tabla1[[#This Row],[DEVENGADO2]]</f>
        <v>112886</v>
      </c>
      <c r="AI702" s="35">
        <v>22442.51</v>
      </c>
      <c r="AJ702" s="35">
        <v>22456.76</v>
      </c>
      <c r="AK702" s="35">
        <v>22456.76</v>
      </c>
      <c r="AL702" s="35">
        <v>22432.05</v>
      </c>
      <c r="AM702" s="35">
        <v>22212.799999999999</v>
      </c>
      <c r="AN702" s="35">
        <v>22456.76</v>
      </c>
      <c r="AO702" s="35">
        <v>22123.360000000001</v>
      </c>
      <c r="AP702" s="35">
        <v>0</v>
      </c>
      <c r="AQ702" s="35">
        <v>22056.76</v>
      </c>
      <c r="AR702" s="35">
        <v>22056.76</v>
      </c>
      <c r="AS702" s="35">
        <v>22056.76</v>
      </c>
      <c r="AT702" s="35">
        <v>22056.76</v>
      </c>
      <c r="AU702" s="35">
        <v>24658.959999999963</v>
      </c>
      <c r="AV702" s="41">
        <f t="shared" si="35"/>
        <v>269467</v>
      </c>
      <c r="AW702" s="41">
        <f>+U702-AV702</f>
        <v>0</v>
      </c>
    </row>
    <row r="703" spans="1:49" x14ac:dyDescent="0.3">
      <c r="A703" s="42" t="s">
        <v>3</v>
      </c>
      <c r="B703" s="43"/>
      <c r="C703" s="44" t="s">
        <v>423</v>
      </c>
      <c r="D703" s="45" t="s">
        <v>287</v>
      </c>
      <c r="E703" s="44" t="s">
        <v>21</v>
      </c>
      <c r="F703" s="44" t="s">
        <v>657</v>
      </c>
      <c r="G703" s="44" t="s">
        <v>7171</v>
      </c>
      <c r="H703" s="45" t="s">
        <v>4</v>
      </c>
      <c r="I703" s="45" t="s">
        <v>269</v>
      </c>
      <c r="J703" s="45" t="s">
        <v>456</v>
      </c>
      <c r="K703" s="45" t="s">
        <v>456</v>
      </c>
      <c r="L703" s="44" t="s">
        <v>456</v>
      </c>
      <c r="M703" s="44" t="s">
        <v>672</v>
      </c>
      <c r="N703" s="46" t="s">
        <v>323</v>
      </c>
      <c r="O703" s="45" t="s">
        <v>456</v>
      </c>
      <c r="P703" s="45" t="s">
        <v>397</v>
      </c>
      <c r="Q703" s="45" t="s">
        <v>417</v>
      </c>
      <c r="R703" s="47" t="s">
        <v>530</v>
      </c>
      <c r="S703" s="38" t="s">
        <v>587</v>
      </c>
      <c r="T703" s="158">
        <v>270340</v>
      </c>
      <c r="U703" s="158">
        <v>160028</v>
      </c>
      <c r="V703" s="34"/>
      <c r="W703" s="34"/>
      <c r="X703" s="159">
        <v>160028</v>
      </c>
      <c r="Y703" s="160">
        <f>+IFERROR(X703/U703,0)</f>
        <v>1</v>
      </c>
      <c r="Z703" s="161">
        <f>+U703-X703</f>
        <v>0</v>
      </c>
      <c r="AA703" s="48"/>
      <c r="AB703" s="159">
        <v>160028</v>
      </c>
      <c r="AC703" s="161">
        <v>0</v>
      </c>
      <c r="AD703" s="159">
        <v>92750</v>
      </c>
      <c r="AE703" s="48"/>
      <c r="AF703" s="161">
        <v>92750</v>
      </c>
      <c r="AG703" s="162">
        <f>+IFERROR(AF703/U703,0)</f>
        <v>0.57958607243732352</v>
      </c>
      <c r="AH703" s="161">
        <f>+Tabla1[[#This Row],[PIM]]-Tabla1[[#This Row],[DEVENGADO2]]</f>
        <v>67278</v>
      </c>
      <c r="AI703" s="35">
        <v>13250</v>
      </c>
      <c r="AJ703" s="35">
        <v>13250</v>
      </c>
      <c r="AK703" s="35">
        <v>13250</v>
      </c>
      <c r="AL703" s="35">
        <v>13250</v>
      </c>
      <c r="AM703" s="35">
        <v>13250</v>
      </c>
      <c r="AN703" s="35">
        <v>13250</v>
      </c>
      <c r="AO703" s="35">
        <v>13250</v>
      </c>
      <c r="AP703" s="35">
        <v>0</v>
      </c>
      <c r="AQ703" s="35">
        <v>14299.1</v>
      </c>
      <c r="AR703" s="35">
        <v>14299.1</v>
      </c>
      <c r="AS703" s="35">
        <v>14299.1</v>
      </c>
      <c r="AT703" s="35">
        <v>14299.1</v>
      </c>
      <c r="AU703" s="35">
        <v>10081.599999999977</v>
      </c>
      <c r="AV703" s="41">
        <f t="shared" ref="AV703:AV750" si="36">+SUM(AI703:AU703)</f>
        <v>160028</v>
      </c>
      <c r="AW703" s="41">
        <f>+U703-AV703</f>
        <v>0</v>
      </c>
    </row>
    <row r="704" spans="1:49" x14ac:dyDescent="0.3">
      <c r="A704" s="42" t="s">
        <v>3</v>
      </c>
      <c r="B704" s="43"/>
      <c r="C704" s="44" t="s">
        <v>423</v>
      </c>
      <c r="D704" s="45" t="s">
        <v>287</v>
      </c>
      <c r="E704" s="44" t="s">
        <v>21</v>
      </c>
      <c r="F704" s="44" t="s">
        <v>657</v>
      </c>
      <c r="G704" s="44" t="s">
        <v>7171</v>
      </c>
      <c r="H704" s="45" t="s">
        <v>650</v>
      </c>
      <c r="I704" s="45" t="s">
        <v>579</v>
      </c>
      <c r="J704" s="45" t="s">
        <v>456</v>
      </c>
      <c r="K704" s="45" t="s">
        <v>456</v>
      </c>
      <c r="L704" s="44" t="s">
        <v>456</v>
      </c>
      <c r="M704" s="44" t="s">
        <v>672</v>
      </c>
      <c r="N704" s="46" t="s">
        <v>323</v>
      </c>
      <c r="O704" s="45" t="s">
        <v>456</v>
      </c>
      <c r="P704" s="45" t="s">
        <v>397</v>
      </c>
      <c r="Q704" s="45" t="s">
        <v>418</v>
      </c>
      <c r="R704" s="47" t="s">
        <v>535</v>
      </c>
      <c r="S704" s="38" t="s">
        <v>651</v>
      </c>
      <c r="T704" s="158">
        <v>9660</v>
      </c>
      <c r="U704" s="158">
        <v>0</v>
      </c>
      <c r="V704" s="34"/>
      <c r="W704" s="34"/>
      <c r="X704" s="159">
        <v>0</v>
      </c>
      <c r="Y704" s="160">
        <f>+IFERROR(X704/U704,0)</f>
        <v>0</v>
      </c>
      <c r="Z704" s="161">
        <f>+U704-X704</f>
        <v>0</v>
      </c>
      <c r="AA704" s="48"/>
      <c r="AB704" s="159">
        <v>0</v>
      </c>
      <c r="AC704" s="161">
        <v>0</v>
      </c>
      <c r="AD704" s="159">
        <v>0</v>
      </c>
      <c r="AE704" s="48"/>
      <c r="AF704" s="161">
        <v>0</v>
      </c>
      <c r="AG704" s="162">
        <f>+IFERROR(AF704/U704,0)</f>
        <v>0</v>
      </c>
      <c r="AH704" s="161">
        <f>+Tabla1[[#This Row],[PIM]]-Tabla1[[#This Row],[DEVENGADO2]]</f>
        <v>0</v>
      </c>
      <c r="AI704" s="35">
        <v>0</v>
      </c>
      <c r="AJ704" s="35">
        <v>0</v>
      </c>
      <c r="AK704" s="35">
        <v>0</v>
      </c>
      <c r="AL704" s="35">
        <v>0</v>
      </c>
      <c r="AM704" s="35">
        <v>0</v>
      </c>
      <c r="AN704" s="35">
        <v>0</v>
      </c>
      <c r="AO704" s="35">
        <v>0</v>
      </c>
      <c r="AP704" s="35">
        <v>0</v>
      </c>
      <c r="AQ704" s="35">
        <v>0</v>
      </c>
      <c r="AR704" s="35">
        <v>0</v>
      </c>
      <c r="AS704" s="35">
        <v>0</v>
      </c>
      <c r="AT704" s="35">
        <v>0</v>
      </c>
      <c r="AU704" s="35">
        <v>0</v>
      </c>
      <c r="AV704" s="41">
        <f t="shared" si="36"/>
        <v>0</v>
      </c>
      <c r="AW704" s="41">
        <f>+U704-AV704</f>
        <v>0</v>
      </c>
    </row>
    <row r="705" spans="1:49" x14ac:dyDescent="0.3">
      <c r="A705" s="42" t="s">
        <v>3</v>
      </c>
      <c r="B705" s="43"/>
      <c r="C705" s="44" t="s">
        <v>423</v>
      </c>
      <c r="D705" s="45" t="s">
        <v>287</v>
      </c>
      <c r="E705" s="44" t="s">
        <v>21</v>
      </c>
      <c r="F705" s="44" t="s">
        <v>657</v>
      </c>
      <c r="G705" s="44" t="s">
        <v>7171</v>
      </c>
      <c r="H705" s="45" t="s">
        <v>4</v>
      </c>
      <c r="I705" s="45" t="s">
        <v>269</v>
      </c>
      <c r="J705" s="45" t="s">
        <v>456</v>
      </c>
      <c r="K705" s="45" t="s">
        <v>456</v>
      </c>
      <c r="L705" s="44" t="s">
        <v>456</v>
      </c>
      <c r="M705" s="44" t="s">
        <v>672</v>
      </c>
      <c r="N705" s="46" t="s">
        <v>323</v>
      </c>
      <c r="O705" s="45" t="s">
        <v>456</v>
      </c>
      <c r="P705" s="45" t="s">
        <v>397</v>
      </c>
      <c r="Q705" s="45" t="s">
        <v>419</v>
      </c>
      <c r="R705" s="47" t="s">
        <v>529</v>
      </c>
      <c r="S705" s="38" t="s">
        <v>577</v>
      </c>
      <c r="T705" s="158">
        <v>6900</v>
      </c>
      <c r="U705" s="158">
        <v>13365</v>
      </c>
      <c r="V705" s="34"/>
      <c r="W705" s="34"/>
      <c r="X705" s="159">
        <v>13365</v>
      </c>
      <c r="Y705" s="160">
        <f>+IFERROR(X705/U705,0)</f>
        <v>1</v>
      </c>
      <c r="Z705" s="161">
        <f>+U705-X705</f>
        <v>0</v>
      </c>
      <c r="AA705" s="48"/>
      <c r="AB705" s="159">
        <v>13365</v>
      </c>
      <c r="AC705" s="161">
        <v>0</v>
      </c>
      <c r="AD705" s="159">
        <v>7796.25</v>
      </c>
      <c r="AE705" s="48"/>
      <c r="AF705" s="161">
        <v>7796.25</v>
      </c>
      <c r="AG705" s="162">
        <f>+IFERROR(AF705/U705,0)</f>
        <v>0.58333333333333337</v>
      </c>
      <c r="AH705" s="161">
        <f>+Tabla1[[#This Row],[PIM]]-Tabla1[[#This Row],[DEVENGADO2]]</f>
        <v>5568.75</v>
      </c>
      <c r="AI705" s="35">
        <v>1113.75</v>
      </c>
      <c r="AJ705" s="35">
        <v>1113.75</v>
      </c>
      <c r="AK705" s="35">
        <v>1113.75</v>
      </c>
      <c r="AL705" s="35">
        <v>1113.75</v>
      </c>
      <c r="AM705" s="35">
        <v>1113.75</v>
      </c>
      <c r="AN705" s="35">
        <v>1113.75</v>
      </c>
      <c r="AO705" s="35">
        <v>1113.75</v>
      </c>
      <c r="AP705" s="35">
        <v>0</v>
      </c>
      <c r="AQ705" s="35">
        <v>0</v>
      </c>
      <c r="AR705" s="35">
        <v>0</v>
      </c>
      <c r="AS705" s="35">
        <v>0</v>
      </c>
      <c r="AT705" s="35">
        <v>0</v>
      </c>
      <c r="AU705" s="35">
        <v>5568.75</v>
      </c>
      <c r="AV705" s="41">
        <f t="shared" si="36"/>
        <v>13365</v>
      </c>
      <c r="AW705" s="41">
        <f>+U705-AV705</f>
        <v>0</v>
      </c>
    </row>
    <row r="706" spans="1:49" x14ac:dyDescent="0.3">
      <c r="A706" s="42" t="s">
        <v>3</v>
      </c>
      <c r="B706" s="43"/>
      <c r="C706" s="44" t="s">
        <v>423</v>
      </c>
      <c r="D706" s="45" t="s">
        <v>287</v>
      </c>
      <c r="E706" s="44" t="s">
        <v>21</v>
      </c>
      <c r="F706" s="44" t="s">
        <v>657</v>
      </c>
      <c r="G706" s="44" t="s">
        <v>7171</v>
      </c>
      <c r="H706" s="45" t="s">
        <v>595</v>
      </c>
      <c r="I706" s="45" t="s">
        <v>579</v>
      </c>
      <c r="J706" s="45" t="s">
        <v>456</v>
      </c>
      <c r="K706" s="45" t="s">
        <v>456</v>
      </c>
      <c r="L706" s="44" t="s">
        <v>456</v>
      </c>
      <c r="M706" s="44" t="s">
        <v>672</v>
      </c>
      <c r="N706" s="46" t="s">
        <v>323</v>
      </c>
      <c r="O706" s="45" t="s">
        <v>456</v>
      </c>
      <c r="P706" s="45" t="s">
        <v>393</v>
      </c>
      <c r="Q706" s="45" t="s">
        <v>46</v>
      </c>
      <c r="R706" s="47" t="s">
        <v>45</v>
      </c>
      <c r="S706" s="38" t="s">
        <v>47</v>
      </c>
      <c r="T706" s="158">
        <v>29512</v>
      </c>
      <c r="U706" s="158">
        <v>0</v>
      </c>
      <c r="V706" s="34"/>
      <c r="W706" s="34"/>
      <c r="X706" s="159">
        <v>0</v>
      </c>
      <c r="Y706" s="160">
        <f>+IFERROR(X706/U706,0)</f>
        <v>0</v>
      </c>
      <c r="Z706" s="161">
        <f>+U706-X706</f>
        <v>0</v>
      </c>
      <c r="AA706" s="48"/>
      <c r="AB706" s="159">
        <v>0</v>
      </c>
      <c r="AC706" s="161">
        <v>0</v>
      </c>
      <c r="AD706" s="159">
        <v>0</v>
      </c>
      <c r="AE706" s="48"/>
      <c r="AF706" s="161">
        <v>0</v>
      </c>
      <c r="AG706" s="162">
        <f>+IFERROR(AF706/U706,0)</f>
        <v>0</v>
      </c>
      <c r="AH706" s="161">
        <f>+Tabla1[[#This Row],[PIM]]-Tabla1[[#This Row],[DEVENGADO2]]</f>
        <v>0</v>
      </c>
      <c r="AI706" s="35">
        <v>0</v>
      </c>
      <c r="AJ706" s="35">
        <v>0</v>
      </c>
      <c r="AK706" s="35">
        <v>0</v>
      </c>
      <c r="AL706" s="35">
        <v>0</v>
      </c>
      <c r="AM706" s="35">
        <v>0</v>
      </c>
      <c r="AN706" s="35">
        <v>0</v>
      </c>
      <c r="AO706" s="35">
        <v>0</v>
      </c>
      <c r="AP706" s="35">
        <v>0</v>
      </c>
      <c r="AQ706" s="35">
        <v>0</v>
      </c>
      <c r="AR706" s="35">
        <v>0</v>
      </c>
      <c r="AS706" s="35">
        <v>0</v>
      </c>
      <c r="AT706" s="35">
        <v>0</v>
      </c>
      <c r="AU706" s="35">
        <v>0</v>
      </c>
      <c r="AV706" s="41">
        <f t="shared" si="36"/>
        <v>0</v>
      </c>
      <c r="AW706" s="41">
        <f>+U706-AV706</f>
        <v>0</v>
      </c>
    </row>
    <row r="707" spans="1:49" x14ac:dyDescent="0.3">
      <c r="A707" s="42" t="s">
        <v>3</v>
      </c>
      <c r="B707" s="43"/>
      <c r="C707" s="44" t="s">
        <v>423</v>
      </c>
      <c r="D707" s="45" t="s">
        <v>287</v>
      </c>
      <c r="E707" s="44" t="s">
        <v>21</v>
      </c>
      <c r="F707" s="44" t="s">
        <v>657</v>
      </c>
      <c r="G707" s="44" t="s">
        <v>7171</v>
      </c>
      <c r="H707" s="45" t="s">
        <v>91</v>
      </c>
      <c r="I707" s="45" t="s">
        <v>579</v>
      </c>
      <c r="J707" s="45" t="s">
        <v>456</v>
      </c>
      <c r="K707" s="45" t="s">
        <v>456</v>
      </c>
      <c r="L707" s="44" t="s">
        <v>456</v>
      </c>
      <c r="M707" s="44" t="s">
        <v>672</v>
      </c>
      <c r="N707" s="46" t="s">
        <v>323</v>
      </c>
      <c r="O707" s="45" t="s">
        <v>456</v>
      </c>
      <c r="P707" s="45" t="s">
        <v>393</v>
      </c>
      <c r="Q707" s="45" t="s">
        <v>55</v>
      </c>
      <c r="R707" s="47" t="s">
        <v>54</v>
      </c>
      <c r="S707" s="38" t="s">
        <v>56</v>
      </c>
      <c r="T707" s="158">
        <v>600</v>
      </c>
      <c r="U707" s="158">
        <v>600</v>
      </c>
      <c r="V707" s="34"/>
      <c r="W707" s="34"/>
      <c r="X707" s="159">
        <v>0</v>
      </c>
      <c r="Y707" s="160">
        <f>+IFERROR(X707/U707,0)</f>
        <v>0</v>
      </c>
      <c r="Z707" s="161">
        <f>+U707-X707</f>
        <v>600</v>
      </c>
      <c r="AA707" s="48"/>
      <c r="AB707" s="159">
        <v>0</v>
      </c>
      <c r="AC707" s="161">
        <v>600</v>
      </c>
      <c r="AD707" s="159">
        <v>0</v>
      </c>
      <c r="AE707" s="48"/>
      <c r="AF707" s="161">
        <v>0</v>
      </c>
      <c r="AG707" s="162">
        <f>+IFERROR(AF707/U707,0)</f>
        <v>0</v>
      </c>
      <c r="AH707" s="161">
        <f>+Tabla1[[#This Row],[PIM]]-Tabla1[[#This Row],[DEVENGADO2]]</f>
        <v>600</v>
      </c>
      <c r="AI707" s="35">
        <v>0</v>
      </c>
      <c r="AJ707" s="35">
        <v>0</v>
      </c>
      <c r="AK707" s="35">
        <v>0</v>
      </c>
      <c r="AL707" s="35">
        <v>0</v>
      </c>
      <c r="AM707" s="35">
        <v>0</v>
      </c>
      <c r="AN707" s="35">
        <v>0</v>
      </c>
      <c r="AO707" s="35">
        <v>0</v>
      </c>
      <c r="AP707" s="35">
        <v>0</v>
      </c>
      <c r="AQ707" s="35">
        <v>0</v>
      </c>
      <c r="AR707" s="35">
        <v>0</v>
      </c>
      <c r="AS707" s="35">
        <v>0</v>
      </c>
      <c r="AT707" s="35">
        <v>0</v>
      </c>
      <c r="AU707" s="35">
        <v>600</v>
      </c>
      <c r="AV707" s="41">
        <f t="shared" si="36"/>
        <v>600</v>
      </c>
      <c r="AW707" s="41">
        <f>+U707-AV707</f>
        <v>0</v>
      </c>
    </row>
    <row r="708" spans="1:49" x14ac:dyDescent="0.3">
      <c r="A708" s="42" t="s">
        <v>3</v>
      </c>
      <c r="B708" s="43"/>
      <c r="C708" s="44" t="s">
        <v>423</v>
      </c>
      <c r="D708" s="45" t="s">
        <v>287</v>
      </c>
      <c r="E708" s="44" t="s">
        <v>21</v>
      </c>
      <c r="F708" s="44" t="s">
        <v>657</v>
      </c>
      <c r="G708" s="44" t="s">
        <v>7171</v>
      </c>
      <c r="H708" s="45" t="s">
        <v>596</v>
      </c>
      <c r="I708" s="45" t="s">
        <v>579</v>
      </c>
      <c r="J708" s="45" t="s">
        <v>456</v>
      </c>
      <c r="K708" s="45" t="s">
        <v>456</v>
      </c>
      <c r="L708" s="44" t="s">
        <v>456</v>
      </c>
      <c r="M708" s="44" t="s">
        <v>672</v>
      </c>
      <c r="N708" s="46" t="s">
        <v>323</v>
      </c>
      <c r="O708" s="45" t="s">
        <v>456</v>
      </c>
      <c r="P708" s="45" t="s">
        <v>393</v>
      </c>
      <c r="Q708" s="45" t="s">
        <v>58</v>
      </c>
      <c r="R708" s="47" t="s">
        <v>57</v>
      </c>
      <c r="S708" s="38" t="s">
        <v>59</v>
      </c>
      <c r="T708" s="158">
        <v>9000</v>
      </c>
      <c r="U708" s="158">
        <v>9000</v>
      </c>
      <c r="V708" s="34"/>
      <c r="W708" s="34"/>
      <c r="X708" s="159">
        <v>0</v>
      </c>
      <c r="Y708" s="160">
        <f>+IFERROR(X708/U708,0)</f>
        <v>0</v>
      </c>
      <c r="Z708" s="161">
        <f>+U708-X708</f>
        <v>9000</v>
      </c>
      <c r="AA708" s="48"/>
      <c r="AB708" s="159">
        <v>0</v>
      </c>
      <c r="AC708" s="161">
        <v>9000</v>
      </c>
      <c r="AD708" s="159">
        <v>0</v>
      </c>
      <c r="AE708" s="48"/>
      <c r="AF708" s="161">
        <v>0</v>
      </c>
      <c r="AG708" s="162">
        <f>+IFERROR(AF708/U708,0)</f>
        <v>0</v>
      </c>
      <c r="AH708" s="161">
        <f>+Tabla1[[#This Row],[PIM]]-Tabla1[[#This Row],[DEVENGADO2]]</f>
        <v>9000</v>
      </c>
      <c r="AI708" s="35">
        <v>0</v>
      </c>
      <c r="AJ708" s="35">
        <v>0</v>
      </c>
      <c r="AK708" s="35">
        <v>0</v>
      </c>
      <c r="AL708" s="35">
        <v>0</v>
      </c>
      <c r="AM708" s="35">
        <v>0</v>
      </c>
      <c r="AN708" s="35">
        <v>0</v>
      </c>
      <c r="AO708" s="35">
        <v>0</v>
      </c>
      <c r="AP708" s="35">
        <v>0</v>
      </c>
      <c r="AQ708" s="35">
        <v>9000</v>
      </c>
      <c r="AR708" s="35">
        <v>0</v>
      </c>
      <c r="AS708" s="35">
        <v>0</v>
      </c>
      <c r="AT708" s="35">
        <v>0</v>
      </c>
      <c r="AU708" s="35">
        <v>0</v>
      </c>
      <c r="AV708" s="41">
        <f t="shared" si="36"/>
        <v>9000</v>
      </c>
      <c r="AW708" s="41">
        <f>+U708-AV708</f>
        <v>0</v>
      </c>
    </row>
    <row r="709" spans="1:49" x14ac:dyDescent="0.3">
      <c r="A709" s="42" t="s">
        <v>3</v>
      </c>
      <c r="B709" s="43"/>
      <c r="C709" s="44" t="s">
        <v>423</v>
      </c>
      <c r="D709" s="45" t="s">
        <v>287</v>
      </c>
      <c r="E709" s="44" t="s">
        <v>21</v>
      </c>
      <c r="F709" s="44" t="s">
        <v>657</v>
      </c>
      <c r="G709" s="44" t="s">
        <v>7171</v>
      </c>
      <c r="H709" s="45" t="s">
        <v>91</v>
      </c>
      <c r="I709" s="45" t="s">
        <v>579</v>
      </c>
      <c r="J709" s="45" t="s">
        <v>456</v>
      </c>
      <c r="K709" s="45" t="s">
        <v>456</v>
      </c>
      <c r="L709" s="44" t="s">
        <v>456</v>
      </c>
      <c r="M709" s="44" t="s">
        <v>672</v>
      </c>
      <c r="N709" s="46" t="s">
        <v>323</v>
      </c>
      <c r="O709" s="45" t="s">
        <v>456</v>
      </c>
      <c r="P709" s="45" t="s">
        <v>393</v>
      </c>
      <c r="Q709" s="45" t="s">
        <v>65</v>
      </c>
      <c r="R709" s="47" t="s">
        <v>64</v>
      </c>
      <c r="S709" s="38" t="s">
        <v>63</v>
      </c>
      <c r="T709" s="158">
        <v>180</v>
      </c>
      <c r="U709" s="158">
        <v>180</v>
      </c>
      <c r="V709" s="34"/>
      <c r="W709" s="34"/>
      <c r="X709" s="159">
        <v>0</v>
      </c>
      <c r="Y709" s="160">
        <f>+IFERROR(X709/U709,0)</f>
        <v>0</v>
      </c>
      <c r="Z709" s="161">
        <f>+U709-X709</f>
        <v>180</v>
      </c>
      <c r="AA709" s="48"/>
      <c r="AB709" s="159">
        <v>0</v>
      </c>
      <c r="AC709" s="161">
        <v>180</v>
      </c>
      <c r="AD709" s="159">
        <v>0</v>
      </c>
      <c r="AE709" s="48"/>
      <c r="AF709" s="161">
        <v>0</v>
      </c>
      <c r="AG709" s="162">
        <f>+IFERROR(AF709/U709,0)</f>
        <v>0</v>
      </c>
      <c r="AH709" s="161">
        <f>+Tabla1[[#This Row],[PIM]]-Tabla1[[#This Row],[DEVENGADO2]]</f>
        <v>180</v>
      </c>
      <c r="AI709" s="35">
        <v>0</v>
      </c>
      <c r="AJ709" s="35">
        <v>0</v>
      </c>
      <c r="AK709" s="35">
        <v>0</v>
      </c>
      <c r="AL709" s="35">
        <v>0</v>
      </c>
      <c r="AM709" s="35">
        <v>0</v>
      </c>
      <c r="AN709" s="35">
        <v>0</v>
      </c>
      <c r="AO709" s="35">
        <v>0</v>
      </c>
      <c r="AP709" s="35">
        <v>0</v>
      </c>
      <c r="AQ709" s="35">
        <v>0</v>
      </c>
      <c r="AR709" s="35">
        <v>0</v>
      </c>
      <c r="AS709" s="35">
        <v>0</v>
      </c>
      <c r="AT709" s="35">
        <v>0</v>
      </c>
      <c r="AU709" s="35">
        <v>180</v>
      </c>
      <c r="AV709" s="41">
        <f t="shared" si="36"/>
        <v>180</v>
      </c>
      <c r="AW709" s="41">
        <f>+U709-AV709</f>
        <v>0</v>
      </c>
    </row>
    <row r="710" spans="1:49" x14ac:dyDescent="0.3">
      <c r="A710" s="42" t="s">
        <v>3</v>
      </c>
      <c r="B710" s="43"/>
      <c r="C710" s="44" t="s">
        <v>423</v>
      </c>
      <c r="D710" s="45" t="s">
        <v>287</v>
      </c>
      <c r="E710" s="44" t="s">
        <v>21</v>
      </c>
      <c r="F710" s="44" t="s">
        <v>657</v>
      </c>
      <c r="G710" s="44" t="s">
        <v>7171</v>
      </c>
      <c r="H710" s="45" t="s">
        <v>580</v>
      </c>
      <c r="I710" s="45" t="s">
        <v>579</v>
      </c>
      <c r="J710" s="45" t="s">
        <v>456</v>
      </c>
      <c r="K710" s="45" t="s">
        <v>456</v>
      </c>
      <c r="L710" s="44" t="s">
        <v>456</v>
      </c>
      <c r="M710" s="44" t="s">
        <v>672</v>
      </c>
      <c r="N710" s="46" t="s">
        <v>323</v>
      </c>
      <c r="O710" s="45" t="s">
        <v>456</v>
      </c>
      <c r="P710" s="45" t="s">
        <v>393</v>
      </c>
      <c r="Q710" s="45" t="s">
        <v>95</v>
      </c>
      <c r="R710" s="47" t="s">
        <v>25</v>
      </c>
      <c r="S710" s="38" t="s">
        <v>92</v>
      </c>
      <c r="T710" s="158">
        <v>135260</v>
      </c>
      <c r="U710" s="158">
        <v>132600</v>
      </c>
      <c r="V710" s="34"/>
      <c r="W710" s="34"/>
      <c r="X710" s="159">
        <v>86970</v>
      </c>
      <c r="Y710" s="160">
        <f>+IFERROR(X710/U710,0)</f>
        <v>0.65588235294117647</v>
      </c>
      <c r="Z710" s="161">
        <f>+U710-X710</f>
        <v>45630</v>
      </c>
      <c r="AA710" s="48"/>
      <c r="AB710" s="159">
        <v>79731</v>
      </c>
      <c r="AC710" s="161">
        <v>52869</v>
      </c>
      <c r="AD710" s="159">
        <v>53576.97</v>
      </c>
      <c r="AE710" s="48"/>
      <c r="AF710" s="161">
        <v>53576.97</v>
      </c>
      <c r="AG710" s="162">
        <f>+IFERROR(AF710/U710,0)</f>
        <v>0.40404954751131222</v>
      </c>
      <c r="AH710" s="161">
        <f>+Tabla1[[#This Row],[PIM]]-Tabla1[[#This Row],[DEVENGADO2]]</f>
        <v>79023.03</v>
      </c>
      <c r="AI710" s="35">
        <v>0</v>
      </c>
      <c r="AJ710" s="35">
        <v>0</v>
      </c>
      <c r="AK710" s="35">
        <v>970</v>
      </c>
      <c r="AL710" s="35">
        <v>5334.2</v>
      </c>
      <c r="AM710" s="35">
        <v>2204</v>
      </c>
      <c r="AN710" s="35">
        <v>14601.72</v>
      </c>
      <c r="AO710" s="35">
        <v>30467.05</v>
      </c>
      <c r="AP710" s="35">
        <v>0</v>
      </c>
      <c r="AQ710" s="35">
        <v>6000</v>
      </c>
      <c r="AR710" s="35">
        <v>6000</v>
      </c>
      <c r="AS710" s="35">
        <v>6000</v>
      </c>
      <c r="AT710" s="35">
        <v>6000</v>
      </c>
      <c r="AU710" s="35">
        <v>55023.03</v>
      </c>
      <c r="AV710" s="41">
        <f t="shared" si="36"/>
        <v>132600</v>
      </c>
      <c r="AW710" s="41">
        <f>+U710-AV710</f>
        <v>0</v>
      </c>
    </row>
    <row r="711" spans="1:49" x14ac:dyDescent="0.3">
      <c r="A711" s="42" t="s">
        <v>3</v>
      </c>
      <c r="B711" s="43"/>
      <c r="C711" s="44" t="s">
        <v>423</v>
      </c>
      <c r="D711" s="45" t="s">
        <v>287</v>
      </c>
      <c r="E711" s="44" t="s">
        <v>21</v>
      </c>
      <c r="F711" s="44" t="s">
        <v>657</v>
      </c>
      <c r="G711" s="44" t="s">
        <v>7171</v>
      </c>
      <c r="H711" s="45" t="s">
        <v>580</v>
      </c>
      <c r="I711" s="45" t="s">
        <v>579</v>
      </c>
      <c r="J711" s="45" t="s">
        <v>456</v>
      </c>
      <c r="K711" s="45" t="s">
        <v>456</v>
      </c>
      <c r="L711" s="44" t="s">
        <v>456</v>
      </c>
      <c r="M711" s="44" t="s">
        <v>672</v>
      </c>
      <c r="N711" s="46" t="s">
        <v>323</v>
      </c>
      <c r="O711" s="45" t="s">
        <v>456</v>
      </c>
      <c r="P711" s="45" t="s">
        <v>393</v>
      </c>
      <c r="Q711" s="45" t="s">
        <v>96</v>
      </c>
      <c r="R711" s="47" t="s">
        <v>26</v>
      </c>
      <c r="S711" s="38" t="s">
        <v>93</v>
      </c>
      <c r="T711" s="158">
        <v>54960</v>
      </c>
      <c r="U711" s="158">
        <v>54960</v>
      </c>
      <c r="V711" s="34"/>
      <c r="W711" s="34"/>
      <c r="X711" s="159">
        <v>51200</v>
      </c>
      <c r="Y711" s="160">
        <f>+IFERROR(X711/U711,0)</f>
        <v>0.93158660844250363</v>
      </c>
      <c r="Z711" s="161">
        <f>+U711-X711</f>
        <v>3760</v>
      </c>
      <c r="AA711" s="48"/>
      <c r="AB711" s="159">
        <v>34256.910000000003</v>
      </c>
      <c r="AC711" s="161">
        <v>20703.089999999997</v>
      </c>
      <c r="AD711" s="159">
        <v>34256.910000000003</v>
      </c>
      <c r="AE711" s="48"/>
      <c r="AF711" s="161">
        <v>34256.910000000003</v>
      </c>
      <c r="AG711" s="162">
        <f>+IFERROR(AF711/U711,0)</f>
        <v>0.62330622270742364</v>
      </c>
      <c r="AH711" s="161">
        <f>+Tabla1[[#This Row],[PIM]]-Tabla1[[#This Row],[DEVENGADO2]]</f>
        <v>20703.089999999997</v>
      </c>
      <c r="AI711" s="35">
        <v>0</v>
      </c>
      <c r="AJ711" s="35">
        <v>0</v>
      </c>
      <c r="AK711" s="35">
        <v>3840</v>
      </c>
      <c r="AL711" s="35">
        <v>343.1</v>
      </c>
      <c r="AM711" s="35">
        <v>5830.3</v>
      </c>
      <c r="AN711" s="35">
        <v>11528</v>
      </c>
      <c r="AO711" s="35">
        <v>12715.51</v>
      </c>
      <c r="AP711" s="35">
        <v>0</v>
      </c>
      <c r="AQ711" s="35">
        <v>2560</v>
      </c>
      <c r="AR711" s="35">
        <v>2560</v>
      </c>
      <c r="AS711" s="35">
        <v>2560</v>
      </c>
      <c r="AT711" s="35">
        <v>2560</v>
      </c>
      <c r="AU711" s="35">
        <v>10463.089999999997</v>
      </c>
      <c r="AV711" s="41">
        <f t="shared" si="36"/>
        <v>54960</v>
      </c>
      <c r="AW711" s="41">
        <f>+U711-AV711</f>
        <v>0</v>
      </c>
    </row>
    <row r="712" spans="1:49" x14ac:dyDescent="0.3">
      <c r="A712" s="42" t="s">
        <v>3</v>
      </c>
      <c r="B712" s="43"/>
      <c r="C712" s="44" t="s">
        <v>423</v>
      </c>
      <c r="D712" s="45" t="s">
        <v>287</v>
      </c>
      <c r="E712" s="44" t="s">
        <v>21</v>
      </c>
      <c r="F712" s="44" t="s">
        <v>657</v>
      </c>
      <c r="G712" s="44" t="s">
        <v>7171</v>
      </c>
      <c r="H712" s="45" t="s">
        <v>170</v>
      </c>
      <c r="I712" s="45" t="s">
        <v>579</v>
      </c>
      <c r="J712" s="45" t="s">
        <v>456</v>
      </c>
      <c r="K712" s="45" t="s">
        <v>456</v>
      </c>
      <c r="L712" s="44" t="s">
        <v>456</v>
      </c>
      <c r="M712" s="44" t="s">
        <v>672</v>
      </c>
      <c r="N712" s="46" t="s">
        <v>323</v>
      </c>
      <c r="O712" s="45" t="s">
        <v>456</v>
      </c>
      <c r="P712" s="45" t="s">
        <v>393</v>
      </c>
      <c r="Q712" s="45" t="s">
        <v>172</v>
      </c>
      <c r="R712" s="47" t="s">
        <v>171</v>
      </c>
      <c r="S712" s="38" t="s">
        <v>173</v>
      </c>
      <c r="T712" s="158">
        <v>18000</v>
      </c>
      <c r="U712" s="158">
        <v>18000</v>
      </c>
      <c r="V712" s="34"/>
      <c r="W712" s="34"/>
      <c r="X712" s="159">
        <v>0</v>
      </c>
      <c r="Y712" s="160">
        <f>+IFERROR(X712/U712,0)</f>
        <v>0</v>
      </c>
      <c r="Z712" s="161">
        <f>+U712-X712</f>
        <v>18000</v>
      </c>
      <c r="AA712" s="48"/>
      <c r="AB712" s="159">
        <v>0</v>
      </c>
      <c r="AC712" s="161">
        <v>18000</v>
      </c>
      <c r="AD712" s="159">
        <v>0</v>
      </c>
      <c r="AE712" s="48"/>
      <c r="AF712" s="161">
        <v>0</v>
      </c>
      <c r="AG712" s="162">
        <f>+IFERROR(AF712/U712,0)</f>
        <v>0</v>
      </c>
      <c r="AH712" s="161">
        <f>+Tabla1[[#This Row],[PIM]]-Tabla1[[#This Row],[DEVENGADO2]]</f>
        <v>18000</v>
      </c>
      <c r="AI712" s="35">
        <v>0</v>
      </c>
      <c r="AJ712" s="35">
        <v>0</v>
      </c>
      <c r="AK712" s="35">
        <v>0</v>
      </c>
      <c r="AL712" s="35">
        <v>0</v>
      </c>
      <c r="AM712" s="35">
        <v>0</v>
      </c>
      <c r="AN712" s="35">
        <v>0</v>
      </c>
      <c r="AO712" s="35">
        <v>0</v>
      </c>
      <c r="AP712" s="35">
        <v>0</v>
      </c>
      <c r="AQ712" s="35">
        <v>18000</v>
      </c>
      <c r="AR712" s="35">
        <v>0</v>
      </c>
      <c r="AS712" s="35">
        <v>0</v>
      </c>
      <c r="AT712" s="35">
        <v>0</v>
      </c>
      <c r="AU712" s="35">
        <v>0</v>
      </c>
      <c r="AV712" s="41">
        <f t="shared" si="36"/>
        <v>18000</v>
      </c>
      <c r="AW712" s="41">
        <f>+U712-AV712</f>
        <v>0</v>
      </c>
    </row>
    <row r="713" spans="1:49" x14ac:dyDescent="0.3">
      <c r="A713" s="42" t="s">
        <v>3</v>
      </c>
      <c r="B713" s="43"/>
      <c r="C713" s="44" t="s">
        <v>423</v>
      </c>
      <c r="D713" s="45" t="s">
        <v>287</v>
      </c>
      <c r="E713" s="44" t="s">
        <v>21</v>
      </c>
      <c r="F713" s="44" t="s">
        <v>657</v>
      </c>
      <c r="G713" s="44" t="s">
        <v>7171</v>
      </c>
      <c r="H713" s="45" t="s">
        <v>602</v>
      </c>
      <c r="I713" s="45" t="s">
        <v>579</v>
      </c>
      <c r="J713" s="45" t="s">
        <v>456</v>
      </c>
      <c r="K713" s="45" t="s">
        <v>456</v>
      </c>
      <c r="L713" s="44" t="s">
        <v>456</v>
      </c>
      <c r="M713" s="44" t="s">
        <v>672</v>
      </c>
      <c r="N713" s="46" t="s">
        <v>323</v>
      </c>
      <c r="O713" s="45" t="s">
        <v>456</v>
      </c>
      <c r="P713" s="45" t="s">
        <v>393</v>
      </c>
      <c r="Q713" s="45" t="s">
        <v>175</v>
      </c>
      <c r="R713" s="47" t="s">
        <v>174</v>
      </c>
      <c r="S713" s="38" t="s">
        <v>176</v>
      </c>
      <c r="T713" s="158">
        <v>23750</v>
      </c>
      <c r="U713" s="158">
        <v>0</v>
      </c>
      <c r="V713" s="34"/>
      <c r="W713" s="34"/>
      <c r="X713" s="159">
        <v>0</v>
      </c>
      <c r="Y713" s="160">
        <f>+IFERROR(X713/U713,0)</f>
        <v>0</v>
      </c>
      <c r="Z713" s="161">
        <f>+U713-X713</f>
        <v>0</v>
      </c>
      <c r="AA713" s="48"/>
      <c r="AB713" s="159">
        <v>0</v>
      </c>
      <c r="AC713" s="161">
        <v>0</v>
      </c>
      <c r="AD713" s="159">
        <v>0</v>
      </c>
      <c r="AE713" s="48"/>
      <c r="AF713" s="161">
        <v>0</v>
      </c>
      <c r="AG713" s="162">
        <f>+IFERROR(AF713/U713,0)</f>
        <v>0</v>
      </c>
      <c r="AH713" s="161">
        <f>+Tabla1[[#This Row],[PIM]]-Tabla1[[#This Row],[DEVENGADO2]]</f>
        <v>0</v>
      </c>
      <c r="AI713" s="35">
        <v>0</v>
      </c>
      <c r="AJ713" s="35">
        <v>0</v>
      </c>
      <c r="AK713" s="35">
        <v>0</v>
      </c>
      <c r="AL713" s="35">
        <v>0</v>
      </c>
      <c r="AM713" s="35">
        <v>0</v>
      </c>
      <c r="AN713" s="35">
        <v>0</v>
      </c>
      <c r="AO713" s="35">
        <v>0</v>
      </c>
      <c r="AP713" s="35">
        <v>0</v>
      </c>
      <c r="AQ713" s="35">
        <v>0</v>
      </c>
      <c r="AR713" s="35">
        <v>0</v>
      </c>
      <c r="AS713" s="35">
        <v>0</v>
      </c>
      <c r="AT713" s="35">
        <v>0</v>
      </c>
      <c r="AU713" s="35">
        <v>0</v>
      </c>
      <c r="AV713" s="41">
        <f t="shared" si="36"/>
        <v>0</v>
      </c>
      <c r="AW713" s="41">
        <f>+U713-AV713</f>
        <v>0</v>
      </c>
    </row>
    <row r="714" spans="1:49" x14ac:dyDescent="0.3">
      <c r="A714" s="42" t="s">
        <v>3</v>
      </c>
      <c r="B714" s="43"/>
      <c r="C714" s="44" t="s">
        <v>423</v>
      </c>
      <c r="D714" s="45" t="s">
        <v>287</v>
      </c>
      <c r="E714" s="44" t="s">
        <v>21</v>
      </c>
      <c r="F714" s="44" t="s">
        <v>657</v>
      </c>
      <c r="G714" s="44" t="s">
        <v>7171</v>
      </c>
      <c r="H714" s="45" t="s">
        <v>422</v>
      </c>
      <c r="I714" s="45" t="s">
        <v>579</v>
      </c>
      <c r="J714" s="45" t="s">
        <v>456</v>
      </c>
      <c r="K714" s="45" t="s">
        <v>456</v>
      </c>
      <c r="L714" s="44" t="s">
        <v>456</v>
      </c>
      <c r="M714" s="44" t="s">
        <v>672</v>
      </c>
      <c r="N714" s="46" t="s">
        <v>323</v>
      </c>
      <c r="O714" s="45" t="s">
        <v>456</v>
      </c>
      <c r="P714" s="45" t="s">
        <v>393</v>
      </c>
      <c r="Q714" s="45" t="s">
        <v>585</v>
      </c>
      <c r="R714" s="47" t="s">
        <v>200</v>
      </c>
      <c r="S714" s="38" t="s">
        <v>586</v>
      </c>
      <c r="T714" s="158">
        <v>2063983</v>
      </c>
      <c r="U714" s="158">
        <v>1187395</v>
      </c>
      <c r="V714" s="34"/>
      <c r="W714" s="34"/>
      <c r="X714" s="159">
        <v>1187395</v>
      </c>
      <c r="Y714" s="160">
        <f>+IFERROR(X714/U714,0)</f>
        <v>1</v>
      </c>
      <c r="Z714" s="161">
        <f>+U714-X714</f>
        <v>0</v>
      </c>
      <c r="AA714" s="48"/>
      <c r="AB714" s="159">
        <v>548500</v>
      </c>
      <c r="AC714" s="161">
        <v>638895</v>
      </c>
      <c r="AD714" s="159">
        <v>548500</v>
      </c>
      <c r="AE714" s="48"/>
      <c r="AF714" s="161">
        <v>313500</v>
      </c>
      <c r="AG714" s="162">
        <f>+IFERROR(AF714/U714,0)</f>
        <v>0.26402334522210386</v>
      </c>
      <c r="AH714" s="161">
        <f>+Tabla1[[#This Row],[PIM]]-Tabla1[[#This Row],[DEVENGADO2]]</f>
        <v>873895</v>
      </c>
      <c r="AI714" s="35">
        <v>43000</v>
      </c>
      <c r="AJ714" s="35">
        <v>15000</v>
      </c>
      <c r="AK714" s="35">
        <v>60000</v>
      </c>
      <c r="AL714" s="35">
        <v>63000</v>
      </c>
      <c r="AM714" s="35">
        <v>24500</v>
      </c>
      <c r="AN714" s="35">
        <v>47000</v>
      </c>
      <c r="AO714" s="35">
        <v>61000</v>
      </c>
      <c r="AP714" s="35">
        <v>0</v>
      </c>
      <c r="AQ714" s="35">
        <v>231247.875</v>
      </c>
      <c r="AR714" s="35">
        <v>216747.875</v>
      </c>
      <c r="AS714" s="35">
        <v>221247.875</v>
      </c>
      <c r="AT714" s="35">
        <v>100500</v>
      </c>
      <c r="AU714" s="35">
        <v>104151.375</v>
      </c>
      <c r="AV714" s="41">
        <f t="shared" si="36"/>
        <v>1187395</v>
      </c>
      <c r="AW714" s="41">
        <f>+U714-AV714</f>
        <v>0</v>
      </c>
    </row>
    <row r="715" spans="1:49" x14ac:dyDescent="0.3">
      <c r="A715" s="42" t="s">
        <v>3</v>
      </c>
      <c r="B715" s="43"/>
      <c r="C715" s="44" t="s">
        <v>423</v>
      </c>
      <c r="D715" s="45" t="s">
        <v>287</v>
      </c>
      <c r="E715" s="44" t="s">
        <v>21</v>
      </c>
      <c r="F715" s="44" t="s">
        <v>657</v>
      </c>
      <c r="G715" s="44" t="s">
        <v>7172</v>
      </c>
      <c r="H715" s="45" t="s">
        <v>4</v>
      </c>
      <c r="I715" s="45" t="s">
        <v>269</v>
      </c>
      <c r="J715" s="45" t="s">
        <v>498</v>
      </c>
      <c r="K715" s="45" t="s">
        <v>498</v>
      </c>
      <c r="L715" s="44" t="s">
        <v>273</v>
      </c>
      <c r="M715" s="44" t="s">
        <v>673</v>
      </c>
      <c r="N715" s="46" t="s">
        <v>324</v>
      </c>
      <c r="O715" s="45" t="s">
        <v>273</v>
      </c>
      <c r="P715" s="45" t="s">
        <v>397</v>
      </c>
      <c r="Q715" s="45" t="s">
        <v>415</v>
      </c>
      <c r="R715" s="47" t="s">
        <v>526</v>
      </c>
      <c r="S715" s="38" t="s">
        <v>575</v>
      </c>
      <c r="T715" s="158">
        <v>1200</v>
      </c>
      <c r="U715" s="158">
        <v>1200</v>
      </c>
      <c r="V715" s="34"/>
      <c r="W715" s="34"/>
      <c r="X715" s="159">
        <v>1200</v>
      </c>
      <c r="Y715" s="160">
        <f>+IFERROR(X715/U715,0)</f>
        <v>1</v>
      </c>
      <c r="Z715" s="161">
        <f>+U715-X715</f>
        <v>0</v>
      </c>
      <c r="AA715" s="48"/>
      <c r="AB715" s="159">
        <v>1200</v>
      </c>
      <c r="AC715" s="161">
        <v>0</v>
      </c>
      <c r="AD715" s="159">
        <v>0</v>
      </c>
      <c r="AE715" s="48"/>
      <c r="AF715" s="161">
        <v>0</v>
      </c>
      <c r="AG715" s="162">
        <f>+IFERROR(AF715/U715,0)</f>
        <v>0</v>
      </c>
      <c r="AH715" s="161">
        <f>+Tabla1[[#This Row],[PIM]]-Tabla1[[#This Row],[DEVENGADO2]]</f>
        <v>1200</v>
      </c>
      <c r="AI715" s="35">
        <v>0</v>
      </c>
      <c r="AJ715" s="35">
        <v>0</v>
      </c>
      <c r="AK715" s="35">
        <v>0</v>
      </c>
      <c r="AL715" s="35">
        <v>0</v>
      </c>
      <c r="AM715" s="35">
        <v>0</v>
      </c>
      <c r="AN715" s="35">
        <v>0</v>
      </c>
      <c r="AO715" s="35">
        <v>0</v>
      </c>
      <c r="AP715" s="35">
        <v>600</v>
      </c>
      <c r="AQ715" s="35">
        <v>0</v>
      </c>
      <c r="AR715" s="35">
        <v>0</v>
      </c>
      <c r="AS715" s="35">
        <v>0</v>
      </c>
      <c r="AT715" s="35">
        <v>0</v>
      </c>
      <c r="AU715" s="35">
        <v>600</v>
      </c>
      <c r="AV715" s="41">
        <f t="shared" si="36"/>
        <v>1200</v>
      </c>
      <c r="AW715" s="41">
        <f>+U715-AV715</f>
        <v>0</v>
      </c>
    </row>
    <row r="716" spans="1:49" x14ac:dyDescent="0.3">
      <c r="A716" s="42" t="s">
        <v>3</v>
      </c>
      <c r="B716" s="43"/>
      <c r="C716" s="44" t="s">
        <v>423</v>
      </c>
      <c r="D716" s="45" t="s">
        <v>287</v>
      </c>
      <c r="E716" s="44" t="s">
        <v>21</v>
      </c>
      <c r="F716" s="44" t="s">
        <v>657</v>
      </c>
      <c r="G716" s="44" t="s">
        <v>7172</v>
      </c>
      <c r="H716" s="45" t="s">
        <v>4</v>
      </c>
      <c r="I716" s="45" t="s">
        <v>269</v>
      </c>
      <c r="J716" s="45" t="s">
        <v>498</v>
      </c>
      <c r="K716" s="45" t="s">
        <v>498</v>
      </c>
      <c r="L716" s="44" t="s">
        <v>273</v>
      </c>
      <c r="M716" s="44" t="s">
        <v>673</v>
      </c>
      <c r="N716" s="46" t="s">
        <v>324</v>
      </c>
      <c r="O716" s="45" t="s">
        <v>273</v>
      </c>
      <c r="P716" s="45" t="s">
        <v>397</v>
      </c>
      <c r="Q716" s="45" t="s">
        <v>416</v>
      </c>
      <c r="R716" s="47" t="s">
        <v>528</v>
      </c>
      <c r="S716" s="38" t="s">
        <v>576</v>
      </c>
      <c r="T716" s="158">
        <v>114340</v>
      </c>
      <c r="U716" s="158">
        <v>116741</v>
      </c>
      <c r="V716" s="34"/>
      <c r="W716" s="34"/>
      <c r="X716" s="159">
        <v>116741</v>
      </c>
      <c r="Y716" s="160">
        <f>+IFERROR(X716/U716,0)</f>
        <v>1</v>
      </c>
      <c r="Z716" s="161">
        <f>+U716-X716</f>
        <v>0</v>
      </c>
      <c r="AA716" s="48"/>
      <c r="AB716" s="159">
        <v>116741</v>
      </c>
      <c r="AC716" s="161">
        <v>0</v>
      </c>
      <c r="AD716" s="159">
        <v>68090.87</v>
      </c>
      <c r="AE716" s="48"/>
      <c r="AF716" s="161">
        <v>68090.87</v>
      </c>
      <c r="AG716" s="162">
        <f>+IFERROR(AF716/U716,0)</f>
        <v>0.58326440582143368</v>
      </c>
      <c r="AH716" s="161">
        <f>+Tabla1[[#This Row],[PIM]]-Tabla1[[#This Row],[DEVENGADO2]]</f>
        <v>48650.130000000005</v>
      </c>
      <c r="AI716" s="35">
        <v>9728.3799999999992</v>
      </c>
      <c r="AJ716" s="35">
        <v>9728.3799999999992</v>
      </c>
      <c r="AK716" s="35">
        <v>9728.3799999999992</v>
      </c>
      <c r="AL716" s="35">
        <v>9726.23</v>
      </c>
      <c r="AM716" s="35">
        <v>9728.3799999999992</v>
      </c>
      <c r="AN716" s="35">
        <v>9728.3799999999992</v>
      </c>
      <c r="AO716" s="35">
        <v>9722.74</v>
      </c>
      <c r="AP716" s="35">
        <v>0</v>
      </c>
      <c r="AQ716" s="35">
        <v>9528.3799999999992</v>
      </c>
      <c r="AR716" s="35">
        <v>9528.3799999999992</v>
      </c>
      <c r="AS716" s="35">
        <v>9528.3799999999992</v>
      </c>
      <c r="AT716" s="35">
        <v>9528.3799999999992</v>
      </c>
      <c r="AU716" s="35">
        <v>10536.609999999986</v>
      </c>
      <c r="AV716" s="41">
        <f t="shared" si="36"/>
        <v>116741</v>
      </c>
      <c r="AW716" s="41">
        <f>+U716-AV716</f>
        <v>0</v>
      </c>
    </row>
    <row r="717" spans="1:49" x14ac:dyDescent="0.3">
      <c r="A717" s="42" t="s">
        <v>3</v>
      </c>
      <c r="B717" s="43"/>
      <c r="C717" s="44" t="s">
        <v>423</v>
      </c>
      <c r="D717" s="45" t="s">
        <v>287</v>
      </c>
      <c r="E717" s="44" t="s">
        <v>21</v>
      </c>
      <c r="F717" s="44" t="s">
        <v>657</v>
      </c>
      <c r="G717" s="44" t="s">
        <v>7172</v>
      </c>
      <c r="H717" s="45" t="s">
        <v>4</v>
      </c>
      <c r="I717" s="45" t="s">
        <v>269</v>
      </c>
      <c r="J717" s="45" t="s">
        <v>498</v>
      </c>
      <c r="K717" s="45" t="s">
        <v>498</v>
      </c>
      <c r="L717" s="44" t="s">
        <v>273</v>
      </c>
      <c r="M717" s="44" t="s">
        <v>673</v>
      </c>
      <c r="N717" s="46" t="s">
        <v>324</v>
      </c>
      <c r="O717" s="45" t="s">
        <v>273</v>
      </c>
      <c r="P717" s="45" t="s">
        <v>397</v>
      </c>
      <c r="Q717" s="45" t="s">
        <v>419</v>
      </c>
      <c r="R717" s="47" t="s">
        <v>529</v>
      </c>
      <c r="S717" s="38" t="s">
        <v>577</v>
      </c>
      <c r="T717" s="158">
        <v>5520</v>
      </c>
      <c r="U717" s="158">
        <v>5346</v>
      </c>
      <c r="V717" s="34"/>
      <c r="W717" s="34"/>
      <c r="X717" s="159">
        <v>5346</v>
      </c>
      <c r="Y717" s="160">
        <f>+IFERROR(X717/U717,0)</f>
        <v>1</v>
      </c>
      <c r="Z717" s="161">
        <f>+U717-X717</f>
        <v>0</v>
      </c>
      <c r="AA717" s="48"/>
      <c r="AB717" s="159">
        <v>5346</v>
      </c>
      <c r="AC717" s="161">
        <v>0</v>
      </c>
      <c r="AD717" s="159">
        <v>3118.5</v>
      </c>
      <c r="AE717" s="48"/>
      <c r="AF717" s="161">
        <v>3118.5</v>
      </c>
      <c r="AG717" s="162">
        <f>+IFERROR(AF717/U717,0)</f>
        <v>0.58333333333333337</v>
      </c>
      <c r="AH717" s="161">
        <f>+Tabla1[[#This Row],[PIM]]-Tabla1[[#This Row],[DEVENGADO2]]</f>
        <v>2227.5</v>
      </c>
      <c r="AI717" s="35">
        <v>445.5</v>
      </c>
      <c r="AJ717" s="35">
        <v>445.5</v>
      </c>
      <c r="AK717" s="35">
        <v>445.5</v>
      </c>
      <c r="AL717" s="35">
        <v>445.5</v>
      </c>
      <c r="AM717" s="35">
        <v>445.5</v>
      </c>
      <c r="AN717" s="35">
        <v>445.5</v>
      </c>
      <c r="AO717" s="35">
        <v>445.5</v>
      </c>
      <c r="AP717" s="35">
        <v>0</v>
      </c>
      <c r="AQ717" s="35">
        <v>460</v>
      </c>
      <c r="AR717" s="35">
        <v>460</v>
      </c>
      <c r="AS717" s="35">
        <v>460</v>
      </c>
      <c r="AT717" s="35">
        <v>460</v>
      </c>
      <c r="AU717" s="35">
        <v>387.5</v>
      </c>
      <c r="AV717" s="41">
        <f t="shared" si="36"/>
        <v>5346</v>
      </c>
      <c r="AW717" s="41">
        <f>+U717-AV717</f>
        <v>0</v>
      </c>
    </row>
    <row r="718" spans="1:49" x14ac:dyDescent="0.3">
      <c r="A718" s="42" t="s">
        <v>3</v>
      </c>
      <c r="B718" s="43"/>
      <c r="C718" s="44" t="s">
        <v>423</v>
      </c>
      <c r="D718" s="45" t="s">
        <v>287</v>
      </c>
      <c r="E718" s="44" t="s">
        <v>21</v>
      </c>
      <c r="F718" s="44" t="s">
        <v>657</v>
      </c>
      <c r="G718" s="44" t="s">
        <v>7172</v>
      </c>
      <c r="H718" s="45" t="s">
        <v>422</v>
      </c>
      <c r="I718" s="45" t="s">
        <v>579</v>
      </c>
      <c r="J718" s="45" t="s">
        <v>498</v>
      </c>
      <c r="K718" s="45" t="s">
        <v>498</v>
      </c>
      <c r="L718" s="44" t="s">
        <v>273</v>
      </c>
      <c r="M718" s="44" t="s">
        <v>673</v>
      </c>
      <c r="N718" s="46" t="s">
        <v>324</v>
      </c>
      <c r="O718" s="45" t="s">
        <v>273</v>
      </c>
      <c r="P718" s="45" t="s">
        <v>393</v>
      </c>
      <c r="Q718" s="45" t="s">
        <v>585</v>
      </c>
      <c r="R718" s="47" t="s">
        <v>200</v>
      </c>
      <c r="S718" s="38" t="s">
        <v>586</v>
      </c>
      <c r="T718" s="158">
        <v>0</v>
      </c>
      <c r="U718" s="158">
        <v>57700</v>
      </c>
      <c r="V718" s="34"/>
      <c r="W718" s="34"/>
      <c r="X718" s="159">
        <v>56990</v>
      </c>
      <c r="Y718" s="160">
        <f>+IFERROR(X718/U718,0)</f>
        <v>0.98769497400346618</v>
      </c>
      <c r="Z718" s="161">
        <f>+U718-X718</f>
        <v>710</v>
      </c>
      <c r="AA718" s="48"/>
      <c r="AB718" s="159">
        <v>56990</v>
      </c>
      <c r="AC718" s="161">
        <v>710</v>
      </c>
      <c r="AD718" s="159">
        <v>56990</v>
      </c>
      <c r="AE718" s="48"/>
      <c r="AF718" s="161">
        <v>33490</v>
      </c>
      <c r="AG718" s="162">
        <f>+IFERROR(AF718/U718,0)</f>
        <v>0.58041594454072787</v>
      </c>
      <c r="AH718" s="161">
        <f>+Tabla1[[#This Row],[PIM]]-Tabla1[[#This Row],[DEVENGADO2]]</f>
        <v>24210</v>
      </c>
      <c r="AI718" s="35">
        <v>0</v>
      </c>
      <c r="AJ718" s="35">
        <v>0</v>
      </c>
      <c r="AK718" s="35">
        <v>10000</v>
      </c>
      <c r="AL718" s="35">
        <v>0</v>
      </c>
      <c r="AM718" s="35">
        <v>5000</v>
      </c>
      <c r="AN718" s="35">
        <v>10640</v>
      </c>
      <c r="AO718" s="35">
        <v>7850</v>
      </c>
      <c r="AP718" s="35">
        <v>0</v>
      </c>
      <c r="AQ718" s="35">
        <v>18800</v>
      </c>
      <c r="AR718" s="35">
        <v>5410</v>
      </c>
      <c r="AS718" s="35">
        <v>0</v>
      </c>
      <c r="AT718" s="35">
        <v>0</v>
      </c>
      <c r="AU718" s="35">
        <v>0</v>
      </c>
      <c r="AV718" s="41">
        <f t="shared" si="36"/>
        <v>57700</v>
      </c>
      <c r="AW718" s="41">
        <f>+U718-AV718</f>
        <v>0</v>
      </c>
    </row>
    <row r="719" spans="1:49" x14ac:dyDescent="0.3">
      <c r="A719" s="42" t="s">
        <v>3</v>
      </c>
      <c r="B719" s="43"/>
      <c r="C719" s="44" t="s">
        <v>423</v>
      </c>
      <c r="D719" s="45" t="s">
        <v>287</v>
      </c>
      <c r="E719" s="44" t="s">
        <v>21</v>
      </c>
      <c r="F719" s="44" t="s">
        <v>657</v>
      </c>
      <c r="G719" s="44" t="s">
        <v>7173</v>
      </c>
      <c r="H719" s="45" t="s">
        <v>4</v>
      </c>
      <c r="I719" s="45" t="s">
        <v>269</v>
      </c>
      <c r="J719" s="45" t="s">
        <v>498</v>
      </c>
      <c r="K719" s="45" t="s">
        <v>498</v>
      </c>
      <c r="L719" s="44" t="s">
        <v>622</v>
      </c>
      <c r="M719" s="44" t="s">
        <v>674</v>
      </c>
      <c r="N719" s="46" t="s">
        <v>325</v>
      </c>
      <c r="O719" s="45" t="s">
        <v>622</v>
      </c>
      <c r="P719" s="45" t="s">
        <v>397</v>
      </c>
      <c r="Q719" s="45" t="s">
        <v>415</v>
      </c>
      <c r="R719" s="47" t="s">
        <v>526</v>
      </c>
      <c r="S719" s="38" t="s">
        <v>575</v>
      </c>
      <c r="T719" s="158">
        <v>2400</v>
      </c>
      <c r="U719" s="158">
        <v>2400</v>
      </c>
      <c r="V719" s="34"/>
      <c r="W719" s="34"/>
      <c r="X719" s="159">
        <v>2400</v>
      </c>
      <c r="Y719" s="160">
        <f>+IFERROR(X719/U719,0)</f>
        <v>1</v>
      </c>
      <c r="Z719" s="161">
        <f>+U719-X719</f>
        <v>0</v>
      </c>
      <c r="AA719" s="48"/>
      <c r="AB719" s="159">
        <v>2400</v>
      </c>
      <c r="AC719" s="161">
        <v>0</v>
      </c>
      <c r="AD719" s="159">
        <v>0</v>
      </c>
      <c r="AE719" s="48"/>
      <c r="AF719" s="161">
        <v>0</v>
      </c>
      <c r="AG719" s="162">
        <f>+IFERROR(AF719/U719,0)</f>
        <v>0</v>
      </c>
      <c r="AH719" s="161">
        <f>+Tabla1[[#This Row],[PIM]]-Tabla1[[#This Row],[DEVENGADO2]]</f>
        <v>2400</v>
      </c>
      <c r="AI719" s="35">
        <v>0</v>
      </c>
      <c r="AJ719" s="35">
        <v>0</v>
      </c>
      <c r="AK719" s="35">
        <v>0</v>
      </c>
      <c r="AL719" s="35">
        <v>0</v>
      </c>
      <c r="AM719" s="35">
        <v>0</v>
      </c>
      <c r="AN719" s="35">
        <v>0</v>
      </c>
      <c r="AO719" s="35">
        <v>0</v>
      </c>
      <c r="AP719" s="35">
        <v>1200</v>
      </c>
      <c r="AQ719" s="35">
        <v>0</v>
      </c>
      <c r="AR719" s="35">
        <v>0</v>
      </c>
      <c r="AS719" s="35">
        <v>0</v>
      </c>
      <c r="AT719" s="35">
        <v>0</v>
      </c>
      <c r="AU719" s="35">
        <v>1200</v>
      </c>
      <c r="AV719" s="41">
        <f t="shared" si="36"/>
        <v>2400</v>
      </c>
      <c r="AW719" s="41">
        <f>+U719-AV719</f>
        <v>0</v>
      </c>
    </row>
    <row r="720" spans="1:49" x14ac:dyDescent="0.3">
      <c r="A720" s="42" t="s">
        <v>3</v>
      </c>
      <c r="B720" s="43"/>
      <c r="C720" s="44" t="s">
        <v>423</v>
      </c>
      <c r="D720" s="45" t="s">
        <v>287</v>
      </c>
      <c r="E720" s="44" t="s">
        <v>21</v>
      </c>
      <c r="F720" s="44" t="s">
        <v>657</v>
      </c>
      <c r="G720" s="44" t="s">
        <v>7173</v>
      </c>
      <c r="H720" s="45" t="s">
        <v>4</v>
      </c>
      <c r="I720" s="45" t="s">
        <v>269</v>
      </c>
      <c r="J720" s="45" t="s">
        <v>498</v>
      </c>
      <c r="K720" s="45" t="s">
        <v>498</v>
      </c>
      <c r="L720" s="44" t="s">
        <v>622</v>
      </c>
      <c r="M720" s="44" t="s">
        <v>674</v>
      </c>
      <c r="N720" s="46" t="s">
        <v>325</v>
      </c>
      <c r="O720" s="45" t="s">
        <v>622</v>
      </c>
      <c r="P720" s="45" t="s">
        <v>397</v>
      </c>
      <c r="Q720" s="45" t="s">
        <v>416</v>
      </c>
      <c r="R720" s="47" t="s">
        <v>528</v>
      </c>
      <c r="S720" s="38" t="s">
        <v>576</v>
      </c>
      <c r="T720" s="158">
        <v>108340</v>
      </c>
      <c r="U720" s="158">
        <v>106447</v>
      </c>
      <c r="V720" s="34"/>
      <c r="W720" s="34"/>
      <c r="X720" s="159">
        <v>106447</v>
      </c>
      <c r="Y720" s="160">
        <f>+IFERROR(X720/U720,0)</f>
        <v>1</v>
      </c>
      <c r="Z720" s="161">
        <f>+U720-X720</f>
        <v>0</v>
      </c>
      <c r="AA720" s="48"/>
      <c r="AB720" s="159">
        <v>106447</v>
      </c>
      <c r="AC720" s="161">
        <v>0</v>
      </c>
      <c r="AD720" s="159">
        <v>59076.350000000006</v>
      </c>
      <c r="AE720" s="48"/>
      <c r="AF720" s="161">
        <v>59076.350000000006</v>
      </c>
      <c r="AG720" s="162">
        <f>+IFERROR(AF720/U720,0)</f>
        <v>0.55498370080885329</v>
      </c>
      <c r="AH720" s="161">
        <f>+Tabla1[[#This Row],[PIM]]-Tabla1[[#This Row],[DEVENGADO2]]</f>
        <v>47370.649999999994</v>
      </c>
      <c r="AI720" s="35">
        <v>7182.63</v>
      </c>
      <c r="AJ720" s="35">
        <v>7008.19</v>
      </c>
      <c r="AK720" s="35">
        <v>9200.44</v>
      </c>
      <c r="AL720" s="35">
        <v>8180.25</v>
      </c>
      <c r="AM720" s="35">
        <v>9208.26</v>
      </c>
      <c r="AN720" s="35">
        <v>9183.31</v>
      </c>
      <c r="AO720" s="35">
        <v>9113.27</v>
      </c>
      <c r="AP720" s="35">
        <v>0</v>
      </c>
      <c r="AQ720" s="35">
        <v>9028.3799999999992</v>
      </c>
      <c r="AR720" s="35">
        <v>9028.3799999999992</v>
      </c>
      <c r="AS720" s="35">
        <v>9028.3799999999992</v>
      </c>
      <c r="AT720" s="35">
        <v>9028.3799999999992</v>
      </c>
      <c r="AU720" s="35">
        <v>11257.129999999976</v>
      </c>
      <c r="AV720" s="41">
        <f t="shared" si="36"/>
        <v>106447</v>
      </c>
      <c r="AW720" s="41">
        <f>+U720-AV720</f>
        <v>0</v>
      </c>
    </row>
    <row r="721" spans="1:49" x14ac:dyDescent="0.3">
      <c r="A721" s="42" t="s">
        <v>3</v>
      </c>
      <c r="B721" s="43"/>
      <c r="C721" s="44" t="s">
        <v>423</v>
      </c>
      <c r="D721" s="45" t="s">
        <v>287</v>
      </c>
      <c r="E721" s="44" t="s">
        <v>21</v>
      </c>
      <c r="F721" s="44" t="s">
        <v>657</v>
      </c>
      <c r="G721" s="44" t="s">
        <v>7173</v>
      </c>
      <c r="H721" s="45" t="s">
        <v>4</v>
      </c>
      <c r="I721" s="45" t="s">
        <v>269</v>
      </c>
      <c r="J721" s="45" t="s">
        <v>498</v>
      </c>
      <c r="K721" s="45" t="s">
        <v>498</v>
      </c>
      <c r="L721" s="44" t="s">
        <v>622</v>
      </c>
      <c r="M721" s="44" t="s">
        <v>674</v>
      </c>
      <c r="N721" s="46" t="s">
        <v>325</v>
      </c>
      <c r="O721" s="45" t="s">
        <v>622</v>
      </c>
      <c r="P721" s="45" t="s">
        <v>397</v>
      </c>
      <c r="Q721" s="45" t="s">
        <v>417</v>
      </c>
      <c r="R721" s="47" t="s">
        <v>530</v>
      </c>
      <c r="S721" s="38" t="s">
        <v>587</v>
      </c>
      <c r="T721" s="158">
        <v>132340</v>
      </c>
      <c r="U721" s="158">
        <v>136124</v>
      </c>
      <c r="V721" s="34"/>
      <c r="W721" s="34"/>
      <c r="X721" s="159">
        <v>136124</v>
      </c>
      <c r="Y721" s="160">
        <f>+IFERROR(X721/U721,0)</f>
        <v>1</v>
      </c>
      <c r="Z721" s="161">
        <f>+U721-X721</f>
        <v>0</v>
      </c>
      <c r="AA721" s="48"/>
      <c r="AB721" s="159">
        <v>136124</v>
      </c>
      <c r="AC721" s="161">
        <v>0</v>
      </c>
      <c r="AD721" s="159">
        <v>78458.610000000015</v>
      </c>
      <c r="AE721" s="48"/>
      <c r="AF721" s="161">
        <v>78458.610000000015</v>
      </c>
      <c r="AG721" s="162">
        <f>+IFERROR(AF721/U721,0)</f>
        <v>0.57637602480091688</v>
      </c>
      <c r="AH721" s="161">
        <f>+Tabla1[[#This Row],[PIM]]-Tabla1[[#This Row],[DEVENGADO2]]</f>
        <v>57665.389999999985</v>
      </c>
      <c r="AI721" s="35">
        <v>13398.01</v>
      </c>
      <c r="AJ721" s="35">
        <v>10833.35</v>
      </c>
      <c r="AK721" s="35">
        <v>10836.82</v>
      </c>
      <c r="AL721" s="35">
        <v>10850</v>
      </c>
      <c r="AM721" s="35">
        <v>10844.33</v>
      </c>
      <c r="AN721" s="35">
        <v>10850</v>
      </c>
      <c r="AO721" s="35">
        <v>10846.1</v>
      </c>
      <c r="AP721" s="35">
        <v>0</v>
      </c>
      <c r="AQ721" s="35">
        <v>11028.38</v>
      </c>
      <c r="AR721" s="35">
        <v>11028.38</v>
      </c>
      <c r="AS721" s="35">
        <v>11028.38</v>
      </c>
      <c r="AT721" s="35">
        <v>11028.38</v>
      </c>
      <c r="AU721" s="35">
        <v>13551.869999999966</v>
      </c>
      <c r="AV721" s="41">
        <f t="shared" si="36"/>
        <v>136124</v>
      </c>
      <c r="AW721" s="41">
        <f>+U721-AV721</f>
        <v>0</v>
      </c>
    </row>
    <row r="722" spans="1:49" x14ac:dyDescent="0.3">
      <c r="A722" s="42" t="s">
        <v>3</v>
      </c>
      <c r="B722" s="43"/>
      <c r="C722" s="44" t="s">
        <v>423</v>
      </c>
      <c r="D722" s="45" t="s">
        <v>287</v>
      </c>
      <c r="E722" s="44" t="s">
        <v>21</v>
      </c>
      <c r="F722" s="44" t="s">
        <v>657</v>
      </c>
      <c r="G722" s="44" t="s">
        <v>7173</v>
      </c>
      <c r="H722" s="45" t="s">
        <v>4</v>
      </c>
      <c r="I722" s="45" t="s">
        <v>269</v>
      </c>
      <c r="J722" s="45" t="s">
        <v>498</v>
      </c>
      <c r="K722" s="45" t="s">
        <v>498</v>
      </c>
      <c r="L722" s="44" t="s">
        <v>622</v>
      </c>
      <c r="M722" s="44" t="s">
        <v>674</v>
      </c>
      <c r="N722" s="46" t="s">
        <v>325</v>
      </c>
      <c r="O722" s="45" t="s">
        <v>622</v>
      </c>
      <c r="P722" s="45" t="s">
        <v>397</v>
      </c>
      <c r="Q722" s="45" t="s">
        <v>419</v>
      </c>
      <c r="R722" s="47" t="s">
        <v>529</v>
      </c>
      <c r="S722" s="38" t="s">
        <v>577</v>
      </c>
      <c r="T722" s="158">
        <v>11040</v>
      </c>
      <c r="U722" s="158">
        <v>10784</v>
      </c>
      <c r="V722" s="34"/>
      <c r="W722" s="34"/>
      <c r="X722" s="159">
        <v>10784</v>
      </c>
      <c r="Y722" s="160">
        <f>+IFERROR(X722/U722,0)</f>
        <v>1</v>
      </c>
      <c r="Z722" s="161">
        <f>+U722-X722</f>
        <v>0</v>
      </c>
      <c r="AA722" s="48"/>
      <c r="AB722" s="159">
        <v>10784</v>
      </c>
      <c r="AC722" s="161">
        <v>0</v>
      </c>
      <c r="AD722" s="159">
        <v>6328.42</v>
      </c>
      <c r="AE722" s="48"/>
      <c r="AF722" s="161">
        <v>6328.42</v>
      </c>
      <c r="AG722" s="162">
        <f>+IFERROR(AF722/U722,0)</f>
        <v>0.58683419881305643</v>
      </c>
      <c r="AH722" s="161">
        <f>+Tabla1[[#This Row],[PIM]]-Tabla1[[#This Row],[DEVENGADO2]]</f>
        <v>4455.58</v>
      </c>
      <c r="AI722" s="35">
        <v>1054.6600000000001</v>
      </c>
      <c r="AJ722" s="35">
        <v>818.76</v>
      </c>
      <c r="AK722" s="35">
        <v>891</v>
      </c>
      <c r="AL722" s="35">
        <v>891</v>
      </c>
      <c r="AM722" s="35">
        <v>891</v>
      </c>
      <c r="AN722" s="35">
        <v>891</v>
      </c>
      <c r="AO722" s="35">
        <v>891</v>
      </c>
      <c r="AP722" s="35">
        <v>0</v>
      </c>
      <c r="AQ722" s="35">
        <v>920</v>
      </c>
      <c r="AR722" s="35">
        <v>920</v>
      </c>
      <c r="AS722" s="35">
        <v>920</v>
      </c>
      <c r="AT722" s="35">
        <v>920</v>
      </c>
      <c r="AU722" s="35">
        <v>775.57999999999993</v>
      </c>
      <c r="AV722" s="41">
        <f t="shared" si="36"/>
        <v>10784</v>
      </c>
      <c r="AW722" s="41">
        <f>+U722-AV722</f>
        <v>0</v>
      </c>
    </row>
    <row r="723" spans="1:49" x14ac:dyDescent="0.3">
      <c r="A723" s="42" t="s">
        <v>3</v>
      </c>
      <c r="B723" s="43"/>
      <c r="C723" s="44" t="s">
        <v>423</v>
      </c>
      <c r="D723" s="45" t="s">
        <v>287</v>
      </c>
      <c r="E723" s="44" t="s">
        <v>21</v>
      </c>
      <c r="F723" s="44" t="s">
        <v>657</v>
      </c>
      <c r="G723" s="44" t="s">
        <v>7173</v>
      </c>
      <c r="H723" s="45" t="s">
        <v>422</v>
      </c>
      <c r="I723" s="45" t="s">
        <v>579</v>
      </c>
      <c r="J723" s="45" t="s">
        <v>498</v>
      </c>
      <c r="K723" s="45" t="s">
        <v>498</v>
      </c>
      <c r="L723" s="44" t="s">
        <v>622</v>
      </c>
      <c r="M723" s="44" t="s">
        <v>674</v>
      </c>
      <c r="N723" s="46" t="s">
        <v>325</v>
      </c>
      <c r="O723" s="45" t="s">
        <v>622</v>
      </c>
      <c r="P723" s="45" t="s">
        <v>393</v>
      </c>
      <c r="Q723" s="45" t="s">
        <v>585</v>
      </c>
      <c r="R723" s="47" t="s">
        <v>200</v>
      </c>
      <c r="S723" s="38" t="s">
        <v>586</v>
      </c>
      <c r="T723" s="158">
        <v>0</v>
      </c>
      <c r="U723" s="158">
        <v>89150</v>
      </c>
      <c r="V723" s="34"/>
      <c r="W723" s="34"/>
      <c r="X723" s="159">
        <v>83510</v>
      </c>
      <c r="Y723" s="160">
        <f>+IFERROR(X723/U723,0)</f>
        <v>0.93673583847448116</v>
      </c>
      <c r="Z723" s="161">
        <f>+U723-X723</f>
        <v>5640</v>
      </c>
      <c r="AA723" s="48"/>
      <c r="AB723" s="159">
        <v>83510</v>
      </c>
      <c r="AC723" s="161">
        <v>5640</v>
      </c>
      <c r="AD723" s="159">
        <v>83510</v>
      </c>
      <c r="AE723" s="48"/>
      <c r="AF723" s="161">
        <v>57485</v>
      </c>
      <c r="AG723" s="162">
        <f>+IFERROR(AF723/U723,0)</f>
        <v>0.64481211441390918</v>
      </c>
      <c r="AH723" s="161">
        <f>+Tabla1[[#This Row],[PIM]]-Tabla1[[#This Row],[DEVENGADO2]]</f>
        <v>31665</v>
      </c>
      <c r="AI723" s="35">
        <v>0</v>
      </c>
      <c r="AJ723" s="35">
        <v>3500</v>
      </c>
      <c r="AK723" s="35">
        <v>13500</v>
      </c>
      <c r="AL723" s="35">
        <v>10000</v>
      </c>
      <c r="AM723" s="35">
        <v>8995</v>
      </c>
      <c r="AN723" s="35">
        <v>8995</v>
      </c>
      <c r="AO723" s="35">
        <v>12495</v>
      </c>
      <c r="AP723" s="35">
        <v>0</v>
      </c>
      <c r="AQ723" s="35">
        <v>11700</v>
      </c>
      <c r="AR723" s="35">
        <v>19965</v>
      </c>
      <c r="AS723" s="35">
        <v>0</v>
      </c>
      <c r="AT723" s="35">
        <v>0</v>
      </c>
      <c r="AU723" s="35">
        <v>0</v>
      </c>
      <c r="AV723" s="41">
        <f t="shared" si="36"/>
        <v>89150</v>
      </c>
      <c r="AW723" s="41">
        <f>+U723-AV723</f>
        <v>0</v>
      </c>
    </row>
    <row r="724" spans="1:49" x14ac:dyDescent="0.3">
      <c r="A724" s="42" t="s">
        <v>3</v>
      </c>
      <c r="B724" s="43"/>
      <c r="C724" s="44" t="s">
        <v>423</v>
      </c>
      <c r="D724" s="45" t="s">
        <v>287</v>
      </c>
      <c r="E724" s="44" t="s">
        <v>21</v>
      </c>
      <c r="F724" s="44" t="s">
        <v>657</v>
      </c>
      <c r="G724" s="44" t="s">
        <v>7174</v>
      </c>
      <c r="H724" s="45" t="s">
        <v>4</v>
      </c>
      <c r="I724" s="45" t="s">
        <v>269</v>
      </c>
      <c r="J724" s="45" t="s">
        <v>498</v>
      </c>
      <c r="K724" s="45" t="s">
        <v>498</v>
      </c>
      <c r="L724" s="44" t="s">
        <v>276</v>
      </c>
      <c r="M724" s="44" t="s">
        <v>675</v>
      </c>
      <c r="N724" s="46" t="s">
        <v>326</v>
      </c>
      <c r="O724" s="45" t="s">
        <v>276</v>
      </c>
      <c r="P724" s="45" t="s">
        <v>397</v>
      </c>
      <c r="Q724" s="45" t="s">
        <v>415</v>
      </c>
      <c r="R724" s="47" t="s">
        <v>526</v>
      </c>
      <c r="S724" s="38" t="s">
        <v>575</v>
      </c>
      <c r="T724" s="158">
        <v>1800</v>
      </c>
      <c r="U724" s="158">
        <v>1800</v>
      </c>
      <c r="V724" s="34"/>
      <c r="W724" s="34"/>
      <c r="X724" s="159">
        <v>1800</v>
      </c>
      <c r="Y724" s="160">
        <f>+IFERROR(X724/U724,0)</f>
        <v>1</v>
      </c>
      <c r="Z724" s="161">
        <f>+U724-X724</f>
        <v>0</v>
      </c>
      <c r="AA724" s="48"/>
      <c r="AB724" s="159">
        <v>1800</v>
      </c>
      <c r="AC724" s="161">
        <v>0</v>
      </c>
      <c r="AD724" s="159">
        <v>0</v>
      </c>
      <c r="AE724" s="48"/>
      <c r="AF724" s="161">
        <v>0</v>
      </c>
      <c r="AG724" s="162">
        <f>+IFERROR(AF724/U724,0)</f>
        <v>0</v>
      </c>
      <c r="AH724" s="161">
        <f>+Tabla1[[#This Row],[PIM]]-Tabla1[[#This Row],[DEVENGADO2]]</f>
        <v>1800</v>
      </c>
      <c r="AI724" s="35">
        <v>0</v>
      </c>
      <c r="AJ724" s="35">
        <v>0</v>
      </c>
      <c r="AK724" s="35">
        <v>0</v>
      </c>
      <c r="AL724" s="35">
        <v>0</v>
      </c>
      <c r="AM724" s="35">
        <v>0</v>
      </c>
      <c r="AN724" s="35">
        <v>0</v>
      </c>
      <c r="AO724" s="35">
        <v>0</v>
      </c>
      <c r="AP724" s="35">
        <v>900</v>
      </c>
      <c r="AQ724" s="35">
        <v>0</v>
      </c>
      <c r="AR724" s="35">
        <v>0</v>
      </c>
      <c r="AS724" s="35">
        <v>0</v>
      </c>
      <c r="AT724" s="35">
        <v>0</v>
      </c>
      <c r="AU724" s="35">
        <v>900</v>
      </c>
      <c r="AV724" s="41">
        <f t="shared" si="36"/>
        <v>1800</v>
      </c>
      <c r="AW724" s="41">
        <f>+U724-AV724</f>
        <v>0</v>
      </c>
    </row>
    <row r="725" spans="1:49" x14ac:dyDescent="0.3">
      <c r="A725" s="42" t="s">
        <v>3</v>
      </c>
      <c r="B725" s="43"/>
      <c r="C725" s="44" t="s">
        <v>423</v>
      </c>
      <c r="D725" s="45" t="s">
        <v>287</v>
      </c>
      <c r="E725" s="44" t="s">
        <v>21</v>
      </c>
      <c r="F725" s="44" t="s">
        <v>657</v>
      </c>
      <c r="G725" s="44" t="s">
        <v>7174</v>
      </c>
      <c r="H725" s="45" t="s">
        <v>4</v>
      </c>
      <c r="I725" s="45" t="s">
        <v>269</v>
      </c>
      <c r="J725" s="45" t="s">
        <v>498</v>
      </c>
      <c r="K725" s="45" t="s">
        <v>498</v>
      </c>
      <c r="L725" s="44" t="s">
        <v>276</v>
      </c>
      <c r="M725" s="44" t="s">
        <v>675</v>
      </c>
      <c r="N725" s="46" t="s">
        <v>326</v>
      </c>
      <c r="O725" s="45" t="s">
        <v>276</v>
      </c>
      <c r="P725" s="45" t="s">
        <v>397</v>
      </c>
      <c r="Q725" s="45" t="s">
        <v>416</v>
      </c>
      <c r="R725" s="47" t="s">
        <v>528</v>
      </c>
      <c r="S725" s="38" t="s">
        <v>576</v>
      </c>
      <c r="T725" s="158">
        <v>177510</v>
      </c>
      <c r="U725" s="158">
        <v>181082</v>
      </c>
      <c r="V725" s="34"/>
      <c r="W725" s="34"/>
      <c r="X725" s="159">
        <v>181082</v>
      </c>
      <c r="Y725" s="160">
        <f>+IFERROR(X725/U725,0)</f>
        <v>1</v>
      </c>
      <c r="Z725" s="161">
        <f>+U725-X725</f>
        <v>0</v>
      </c>
      <c r="AA725" s="48"/>
      <c r="AB725" s="159">
        <v>181082</v>
      </c>
      <c r="AC725" s="161">
        <v>0</v>
      </c>
      <c r="AD725" s="159">
        <v>105613.51000000001</v>
      </c>
      <c r="AE725" s="48"/>
      <c r="AF725" s="161">
        <v>105613.51000000001</v>
      </c>
      <c r="AG725" s="162">
        <f>+IFERROR(AF725/U725,0)</f>
        <v>0.58323582686296815</v>
      </c>
      <c r="AH725" s="161">
        <f>+Tabla1[[#This Row],[PIM]]-Tabla1[[#This Row],[DEVENGADO2]]</f>
        <v>75468.489999999991</v>
      </c>
      <c r="AI725" s="35">
        <v>15062.98</v>
      </c>
      <c r="AJ725" s="35">
        <v>15092.57</v>
      </c>
      <c r="AK725" s="35">
        <v>15092.57</v>
      </c>
      <c r="AL725" s="35">
        <v>15087.68</v>
      </c>
      <c r="AM725" s="35">
        <v>15092.57</v>
      </c>
      <c r="AN725" s="35">
        <v>15092.57</v>
      </c>
      <c r="AO725" s="35">
        <v>15092.57</v>
      </c>
      <c r="AP725" s="35">
        <v>0</v>
      </c>
      <c r="AQ725" s="35">
        <v>14792.57</v>
      </c>
      <c r="AR725" s="35">
        <v>14792.57</v>
      </c>
      <c r="AS725" s="35">
        <v>14792.57</v>
      </c>
      <c r="AT725" s="35">
        <v>14792.57</v>
      </c>
      <c r="AU725" s="35">
        <v>16298.209999999963</v>
      </c>
      <c r="AV725" s="41">
        <f t="shared" si="36"/>
        <v>181082</v>
      </c>
      <c r="AW725" s="41">
        <f>+U725-AV725</f>
        <v>0</v>
      </c>
    </row>
    <row r="726" spans="1:49" x14ac:dyDescent="0.3">
      <c r="A726" s="42" t="s">
        <v>3</v>
      </c>
      <c r="B726" s="43"/>
      <c r="C726" s="44" t="s">
        <v>423</v>
      </c>
      <c r="D726" s="45" t="s">
        <v>287</v>
      </c>
      <c r="E726" s="44" t="s">
        <v>21</v>
      </c>
      <c r="F726" s="44" t="s">
        <v>657</v>
      </c>
      <c r="G726" s="44" t="s">
        <v>7174</v>
      </c>
      <c r="H726" s="45" t="s">
        <v>4</v>
      </c>
      <c r="I726" s="45" t="s">
        <v>269</v>
      </c>
      <c r="J726" s="45" t="s">
        <v>498</v>
      </c>
      <c r="K726" s="45" t="s">
        <v>498</v>
      </c>
      <c r="L726" s="44" t="s">
        <v>276</v>
      </c>
      <c r="M726" s="44" t="s">
        <v>675</v>
      </c>
      <c r="N726" s="46" t="s">
        <v>326</v>
      </c>
      <c r="O726" s="45" t="s">
        <v>276</v>
      </c>
      <c r="P726" s="45" t="s">
        <v>397</v>
      </c>
      <c r="Q726" s="45" t="s">
        <v>419</v>
      </c>
      <c r="R726" s="47" t="s">
        <v>529</v>
      </c>
      <c r="S726" s="38" t="s">
        <v>577</v>
      </c>
      <c r="T726" s="158">
        <v>8280</v>
      </c>
      <c r="U726" s="158">
        <v>8019</v>
      </c>
      <c r="V726" s="34"/>
      <c r="W726" s="34"/>
      <c r="X726" s="159">
        <v>8019</v>
      </c>
      <c r="Y726" s="160">
        <f>+IFERROR(X726/U726,0)</f>
        <v>1</v>
      </c>
      <c r="Z726" s="161">
        <f>+U726-X726</f>
        <v>0</v>
      </c>
      <c r="AA726" s="48"/>
      <c r="AB726" s="159">
        <v>8019</v>
      </c>
      <c r="AC726" s="161">
        <v>0</v>
      </c>
      <c r="AD726" s="159">
        <v>4677.75</v>
      </c>
      <c r="AE726" s="48"/>
      <c r="AF726" s="161">
        <v>4677.75</v>
      </c>
      <c r="AG726" s="162">
        <f>+IFERROR(AF726/U726,0)</f>
        <v>0.58333333333333337</v>
      </c>
      <c r="AH726" s="161">
        <f>+Tabla1[[#This Row],[PIM]]-Tabla1[[#This Row],[DEVENGADO2]]</f>
        <v>3341.25</v>
      </c>
      <c r="AI726" s="35">
        <v>668.25</v>
      </c>
      <c r="AJ726" s="35">
        <v>668.25</v>
      </c>
      <c r="AK726" s="35">
        <v>668.25</v>
      </c>
      <c r="AL726" s="35">
        <v>668.25</v>
      </c>
      <c r="AM726" s="35">
        <v>668.25</v>
      </c>
      <c r="AN726" s="35">
        <v>668.25</v>
      </c>
      <c r="AO726" s="35">
        <v>668.25</v>
      </c>
      <c r="AP726" s="35">
        <v>0</v>
      </c>
      <c r="AQ726" s="35">
        <v>690</v>
      </c>
      <c r="AR726" s="35">
        <v>690</v>
      </c>
      <c r="AS726" s="35">
        <v>690</v>
      </c>
      <c r="AT726" s="35">
        <v>690</v>
      </c>
      <c r="AU726" s="35">
        <v>581.25</v>
      </c>
      <c r="AV726" s="41">
        <f t="shared" si="36"/>
        <v>8019</v>
      </c>
      <c r="AW726" s="41">
        <f>+U726-AV726</f>
        <v>0</v>
      </c>
    </row>
    <row r="727" spans="1:49" x14ac:dyDescent="0.3">
      <c r="A727" s="42" t="s">
        <v>3</v>
      </c>
      <c r="B727" s="43"/>
      <c r="C727" s="44" t="s">
        <v>423</v>
      </c>
      <c r="D727" s="45" t="s">
        <v>287</v>
      </c>
      <c r="E727" s="44" t="s">
        <v>21</v>
      </c>
      <c r="F727" s="44" t="s">
        <v>657</v>
      </c>
      <c r="G727" s="44" t="s">
        <v>7174</v>
      </c>
      <c r="H727" s="45" t="s">
        <v>422</v>
      </c>
      <c r="I727" s="45" t="s">
        <v>579</v>
      </c>
      <c r="J727" s="45" t="s">
        <v>498</v>
      </c>
      <c r="K727" s="45" t="s">
        <v>498</v>
      </c>
      <c r="L727" s="44" t="s">
        <v>276</v>
      </c>
      <c r="M727" s="44" t="s">
        <v>675</v>
      </c>
      <c r="N727" s="46" t="s">
        <v>326</v>
      </c>
      <c r="O727" s="45" t="s">
        <v>276</v>
      </c>
      <c r="P727" s="45" t="s">
        <v>393</v>
      </c>
      <c r="Q727" s="45" t="s">
        <v>585</v>
      </c>
      <c r="R727" s="47" t="s">
        <v>200</v>
      </c>
      <c r="S727" s="38" t="s">
        <v>586</v>
      </c>
      <c r="T727" s="158">
        <v>0</v>
      </c>
      <c r="U727" s="158">
        <v>41150</v>
      </c>
      <c r="V727" s="34"/>
      <c r="W727" s="34"/>
      <c r="X727" s="159">
        <v>37650</v>
      </c>
      <c r="Y727" s="160">
        <f>+IFERROR(X727/U727,0)</f>
        <v>0.91494532199270961</v>
      </c>
      <c r="Z727" s="161">
        <f>+U727-X727</f>
        <v>3500</v>
      </c>
      <c r="AA727" s="48"/>
      <c r="AB727" s="159">
        <v>37650</v>
      </c>
      <c r="AC727" s="161">
        <v>3500</v>
      </c>
      <c r="AD727" s="159">
        <v>37650</v>
      </c>
      <c r="AE727" s="48"/>
      <c r="AF727" s="161">
        <v>27500</v>
      </c>
      <c r="AG727" s="162">
        <f>+IFERROR(AF727/U727,0)</f>
        <v>0.66828675577156749</v>
      </c>
      <c r="AH727" s="161">
        <f>+Tabla1[[#This Row],[PIM]]-Tabla1[[#This Row],[DEVENGADO2]]</f>
        <v>13650</v>
      </c>
      <c r="AI727" s="35">
        <v>0</v>
      </c>
      <c r="AJ727" s="35">
        <v>0</v>
      </c>
      <c r="AK727" s="35">
        <v>3500</v>
      </c>
      <c r="AL727" s="35">
        <v>3500</v>
      </c>
      <c r="AM727" s="35">
        <v>3500</v>
      </c>
      <c r="AN727" s="35">
        <v>7000</v>
      </c>
      <c r="AO727" s="35">
        <v>10000</v>
      </c>
      <c r="AP727" s="35">
        <v>0</v>
      </c>
      <c r="AQ727" s="35">
        <v>13650</v>
      </c>
      <c r="AR727" s="35">
        <v>0</v>
      </c>
      <c r="AS727" s="35">
        <v>0</v>
      </c>
      <c r="AT727" s="35">
        <v>0</v>
      </c>
      <c r="AU727" s="35">
        <v>0</v>
      </c>
      <c r="AV727" s="41">
        <f t="shared" si="36"/>
        <v>41150</v>
      </c>
      <c r="AW727" s="41">
        <f>+U727-AV727</f>
        <v>0</v>
      </c>
    </row>
    <row r="728" spans="1:49" x14ac:dyDescent="0.3">
      <c r="A728" s="42" t="s">
        <v>3</v>
      </c>
      <c r="B728" s="43"/>
      <c r="C728" s="44" t="s">
        <v>423</v>
      </c>
      <c r="D728" s="45" t="s">
        <v>287</v>
      </c>
      <c r="E728" s="44" t="s">
        <v>21</v>
      </c>
      <c r="F728" s="44" t="s">
        <v>657</v>
      </c>
      <c r="G728" s="44" t="s">
        <v>7175</v>
      </c>
      <c r="H728" s="45" t="s">
        <v>4</v>
      </c>
      <c r="I728" s="45" t="s">
        <v>269</v>
      </c>
      <c r="J728" s="45" t="s">
        <v>498</v>
      </c>
      <c r="K728" s="45" t="s">
        <v>498</v>
      </c>
      <c r="L728" s="44" t="s">
        <v>278</v>
      </c>
      <c r="M728" s="44" t="s">
        <v>676</v>
      </c>
      <c r="N728" s="46" t="s">
        <v>327</v>
      </c>
      <c r="O728" s="45" t="s">
        <v>278</v>
      </c>
      <c r="P728" s="45" t="s">
        <v>397</v>
      </c>
      <c r="Q728" s="45" t="s">
        <v>415</v>
      </c>
      <c r="R728" s="47" t="s">
        <v>526</v>
      </c>
      <c r="S728" s="38" t="s">
        <v>575</v>
      </c>
      <c r="T728" s="158">
        <v>1800</v>
      </c>
      <c r="U728" s="158">
        <v>1800</v>
      </c>
      <c r="V728" s="34"/>
      <c r="W728" s="34"/>
      <c r="X728" s="159">
        <v>1800</v>
      </c>
      <c r="Y728" s="160">
        <f>+IFERROR(X728/U728,0)</f>
        <v>1</v>
      </c>
      <c r="Z728" s="161">
        <f>+U728-X728</f>
        <v>0</v>
      </c>
      <c r="AA728" s="48"/>
      <c r="AB728" s="159">
        <v>1800</v>
      </c>
      <c r="AC728" s="161">
        <v>0</v>
      </c>
      <c r="AD728" s="159">
        <v>0</v>
      </c>
      <c r="AE728" s="48"/>
      <c r="AF728" s="161">
        <v>0</v>
      </c>
      <c r="AG728" s="162">
        <f>+IFERROR(AF728/U728,0)</f>
        <v>0</v>
      </c>
      <c r="AH728" s="161">
        <f>+Tabla1[[#This Row],[PIM]]-Tabla1[[#This Row],[DEVENGADO2]]</f>
        <v>1800</v>
      </c>
      <c r="AI728" s="35">
        <v>0</v>
      </c>
      <c r="AJ728" s="35">
        <v>0</v>
      </c>
      <c r="AK728" s="35">
        <v>0</v>
      </c>
      <c r="AL728" s="35">
        <v>0</v>
      </c>
      <c r="AM728" s="35">
        <v>0</v>
      </c>
      <c r="AN728" s="35">
        <v>0</v>
      </c>
      <c r="AO728" s="35">
        <v>0</v>
      </c>
      <c r="AP728" s="35">
        <v>900</v>
      </c>
      <c r="AQ728" s="35">
        <v>0</v>
      </c>
      <c r="AR728" s="35">
        <v>0</v>
      </c>
      <c r="AS728" s="35">
        <v>0</v>
      </c>
      <c r="AT728" s="35">
        <v>0</v>
      </c>
      <c r="AU728" s="35">
        <v>900</v>
      </c>
      <c r="AV728" s="41">
        <f t="shared" si="36"/>
        <v>1800</v>
      </c>
      <c r="AW728" s="41">
        <f>+U728-AV728</f>
        <v>0</v>
      </c>
    </row>
    <row r="729" spans="1:49" x14ac:dyDescent="0.3">
      <c r="A729" s="42" t="s">
        <v>3</v>
      </c>
      <c r="B729" s="43"/>
      <c r="C729" s="44" t="s">
        <v>423</v>
      </c>
      <c r="D729" s="45" t="s">
        <v>287</v>
      </c>
      <c r="E729" s="44" t="s">
        <v>21</v>
      </c>
      <c r="F729" s="44" t="s">
        <v>657</v>
      </c>
      <c r="G729" s="44" t="s">
        <v>7175</v>
      </c>
      <c r="H729" s="45" t="s">
        <v>4</v>
      </c>
      <c r="I729" s="45" t="s">
        <v>269</v>
      </c>
      <c r="J729" s="45" t="s">
        <v>498</v>
      </c>
      <c r="K729" s="45" t="s">
        <v>498</v>
      </c>
      <c r="L729" s="44" t="s">
        <v>278</v>
      </c>
      <c r="M729" s="44" t="s">
        <v>676</v>
      </c>
      <c r="N729" s="46" t="s">
        <v>327</v>
      </c>
      <c r="O729" s="45" t="s">
        <v>278</v>
      </c>
      <c r="P729" s="45" t="s">
        <v>397</v>
      </c>
      <c r="Q729" s="45" t="s">
        <v>612</v>
      </c>
      <c r="R729" s="47" t="s">
        <v>534</v>
      </c>
      <c r="S729" s="38" t="s">
        <v>613</v>
      </c>
      <c r="T729" s="158">
        <v>0</v>
      </c>
      <c r="U729" s="158">
        <v>0</v>
      </c>
      <c r="V729" s="34"/>
      <c r="W729" s="34"/>
      <c r="X729" s="159">
        <v>0</v>
      </c>
      <c r="Y729" s="160">
        <f>+IFERROR(X729/U729,0)</f>
        <v>0</v>
      </c>
      <c r="Z729" s="161">
        <f>+U729-X729</f>
        <v>0</v>
      </c>
      <c r="AA729" s="48"/>
      <c r="AB729" s="159">
        <v>0</v>
      </c>
      <c r="AC729" s="161">
        <v>0</v>
      </c>
      <c r="AD729" s="159">
        <v>0</v>
      </c>
      <c r="AE729" s="48"/>
      <c r="AF729" s="161">
        <v>0</v>
      </c>
      <c r="AG729" s="162">
        <f>+IFERROR(AF729/U729,0)</f>
        <v>0</v>
      </c>
      <c r="AH729" s="161">
        <f>+Tabla1[[#This Row],[PIM]]-Tabla1[[#This Row],[DEVENGADO2]]</f>
        <v>0</v>
      </c>
      <c r="AI729" s="35">
        <v>0</v>
      </c>
      <c r="AJ729" s="35">
        <v>0</v>
      </c>
      <c r="AK729" s="35">
        <v>0</v>
      </c>
      <c r="AL729" s="35">
        <v>0</v>
      </c>
      <c r="AM729" s="35">
        <v>0</v>
      </c>
      <c r="AN729" s="35">
        <v>0</v>
      </c>
      <c r="AO729" s="35">
        <v>0</v>
      </c>
      <c r="AP729" s="35">
        <v>0</v>
      </c>
      <c r="AQ729" s="35">
        <v>0</v>
      </c>
      <c r="AR729" s="35">
        <v>0</v>
      </c>
      <c r="AS729" s="35">
        <v>0</v>
      </c>
      <c r="AT729" s="35">
        <v>0</v>
      </c>
      <c r="AU729" s="35">
        <v>0</v>
      </c>
      <c r="AV729" s="41">
        <f t="shared" si="36"/>
        <v>0</v>
      </c>
      <c r="AW729" s="41">
        <f>+U729-AV729</f>
        <v>0</v>
      </c>
    </row>
    <row r="730" spans="1:49" x14ac:dyDescent="0.3">
      <c r="A730" s="42" t="s">
        <v>3</v>
      </c>
      <c r="B730" s="43"/>
      <c r="C730" s="44" t="s">
        <v>423</v>
      </c>
      <c r="D730" s="45" t="s">
        <v>287</v>
      </c>
      <c r="E730" s="44" t="s">
        <v>21</v>
      </c>
      <c r="F730" s="44" t="s">
        <v>657</v>
      </c>
      <c r="G730" s="44" t="s">
        <v>7175</v>
      </c>
      <c r="H730" s="45" t="s">
        <v>4</v>
      </c>
      <c r="I730" s="45" t="s">
        <v>269</v>
      </c>
      <c r="J730" s="45" t="s">
        <v>498</v>
      </c>
      <c r="K730" s="45" t="s">
        <v>498</v>
      </c>
      <c r="L730" s="44" t="s">
        <v>278</v>
      </c>
      <c r="M730" s="44" t="s">
        <v>676</v>
      </c>
      <c r="N730" s="46" t="s">
        <v>327</v>
      </c>
      <c r="O730" s="45" t="s">
        <v>278</v>
      </c>
      <c r="P730" s="45" t="s">
        <v>397</v>
      </c>
      <c r="Q730" s="45" t="s">
        <v>416</v>
      </c>
      <c r="R730" s="47" t="s">
        <v>528</v>
      </c>
      <c r="S730" s="38" t="s">
        <v>576</v>
      </c>
      <c r="T730" s="158">
        <v>177510</v>
      </c>
      <c r="U730" s="158">
        <v>176882</v>
      </c>
      <c r="V730" s="34"/>
      <c r="W730" s="34"/>
      <c r="X730" s="159">
        <v>176882</v>
      </c>
      <c r="Y730" s="160">
        <f>+IFERROR(X730/U730,0)</f>
        <v>1</v>
      </c>
      <c r="Z730" s="161">
        <f>+U730-X730</f>
        <v>0</v>
      </c>
      <c r="AA730" s="48"/>
      <c r="AB730" s="159">
        <v>176882</v>
      </c>
      <c r="AC730" s="161">
        <v>0</v>
      </c>
      <c r="AD730" s="159">
        <v>99243.950000000012</v>
      </c>
      <c r="AE730" s="48"/>
      <c r="AF730" s="161">
        <v>99243.950000000012</v>
      </c>
      <c r="AG730" s="162">
        <f>+IFERROR(AF730/U730,0)</f>
        <v>0.56107433204056945</v>
      </c>
      <c r="AH730" s="161">
        <f>+Tabla1[[#This Row],[PIM]]-Tabla1[[#This Row],[DEVENGADO2]]</f>
        <v>77638.049999999988</v>
      </c>
      <c r="AI730" s="35">
        <v>14829.03</v>
      </c>
      <c r="AJ730" s="35">
        <v>15024.95</v>
      </c>
      <c r="AK730" s="35">
        <v>11194.48</v>
      </c>
      <c r="AL730" s="35">
        <v>13984.28</v>
      </c>
      <c r="AM730" s="35">
        <v>14756.11</v>
      </c>
      <c r="AN730" s="35">
        <v>14707.31</v>
      </c>
      <c r="AO730" s="35">
        <v>14747.79</v>
      </c>
      <c r="AP730" s="35">
        <v>0</v>
      </c>
      <c r="AQ730" s="35">
        <v>14792.57</v>
      </c>
      <c r="AR730" s="35">
        <v>14792.57</v>
      </c>
      <c r="AS730" s="35">
        <v>14792.57</v>
      </c>
      <c r="AT730" s="35">
        <v>14792.57</v>
      </c>
      <c r="AU730" s="35">
        <v>18467.76999999996</v>
      </c>
      <c r="AV730" s="41">
        <f t="shared" si="36"/>
        <v>176882</v>
      </c>
      <c r="AW730" s="41">
        <f>+U730-AV730</f>
        <v>0</v>
      </c>
    </row>
    <row r="731" spans="1:49" x14ac:dyDescent="0.3">
      <c r="A731" s="42" t="s">
        <v>3</v>
      </c>
      <c r="B731" s="43"/>
      <c r="C731" s="44" t="s">
        <v>423</v>
      </c>
      <c r="D731" s="45" t="s">
        <v>287</v>
      </c>
      <c r="E731" s="44" t="s">
        <v>21</v>
      </c>
      <c r="F731" s="44" t="s">
        <v>657</v>
      </c>
      <c r="G731" s="44" t="s">
        <v>7175</v>
      </c>
      <c r="H731" s="45" t="s">
        <v>4</v>
      </c>
      <c r="I731" s="45" t="s">
        <v>269</v>
      </c>
      <c r="J731" s="45" t="s">
        <v>498</v>
      </c>
      <c r="K731" s="45" t="s">
        <v>498</v>
      </c>
      <c r="L731" s="44" t="s">
        <v>278</v>
      </c>
      <c r="M731" s="44" t="s">
        <v>676</v>
      </c>
      <c r="N731" s="46" t="s">
        <v>327</v>
      </c>
      <c r="O731" s="45" t="s">
        <v>278</v>
      </c>
      <c r="P731" s="45" t="s">
        <v>397</v>
      </c>
      <c r="Q731" s="45" t="s">
        <v>419</v>
      </c>
      <c r="R731" s="47" t="s">
        <v>529</v>
      </c>
      <c r="S731" s="38" t="s">
        <v>577</v>
      </c>
      <c r="T731" s="158">
        <v>8280</v>
      </c>
      <c r="U731" s="158">
        <v>8019</v>
      </c>
      <c r="V731" s="34"/>
      <c r="W731" s="34"/>
      <c r="X731" s="159">
        <v>8019</v>
      </c>
      <c r="Y731" s="160">
        <f>+IFERROR(X731/U731,0)</f>
        <v>1</v>
      </c>
      <c r="Z731" s="161">
        <f>+U731-X731</f>
        <v>0</v>
      </c>
      <c r="AA731" s="48"/>
      <c r="AB731" s="159">
        <v>8019</v>
      </c>
      <c r="AC731" s="161">
        <v>0</v>
      </c>
      <c r="AD731" s="159">
        <v>4455</v>
      </c>
      <c r="AE731" s="48"/>
      <c r="AF731" s="161">
        <v>4455</v>
      </c>
      <c r="AG731" s="162">
        <f>+IFERROR(AF731/U731,0)</f>
        <v>0.55555555555555558</v>
      </c>
      <c r="AH731" s="161">
        <f>+Tabla1[[#This Row],[PIM]]-Tabla1[[#This Row],[DEVENGADO2]]</f>
        <v>3564</v>
      </c>
      <c r="AI731" s="35">
        <v>668.25</v>
      </c>
      <c r="AJ731" s="35">
        <v>668.25</v>
      </c>
      <c r="AK731" s="35">
        <v>445.5</v>
      </c>
      <c r="AL731" s="35">
        <v>668.25</v>
      </c>
      <c r="AM731" s="35">
        <v>668.25</v>
      </c>
      <c r="AN731" s="35">
        <v>668.25</v>
      </c>
      <c r="AO731" s="35">
        <v>668.25</v>
      </c>
      <c r="AP731" s="35">
        <v>0</v>
      </c>
      <c r="AQ731" s="35">
        <v>690</v>
      </c>
      <c r="AR731" s="35">
        <v>690</v>
      </c>
      <c r="AS731" s="35">
        <v>690</v>
      </c>
      <c r="AT731" s="35">
        <v>690</v>
      </c>
      <c r="AU731" s="35">
        <v>804</v>
      </c>
      <c r="AV731" s="41">
        <f t="shared" si="36"/>
        <v>8019</v>
      </c>
      <c r="AW731" s="41">
        <f>+U731-AV731</f>
        <v>0</v>
      </c>
    </row>
    <row r="732" spans="1:49" x14ac:dyDescent="0.3">
      <c r="A732" s="42" t="s">
        <v>3</v>
      </c>
      <c r="B732" s="43"/>
      <c r="C732" s="44" t="s">
        <v>423</v>
      </c>
      <c r="D732" s="45" t="s">
        <v>287</v>
      </c>
      <c r="E732" s="44" t="s">
        <v>21</v>
      </c>
      <c r="F732" s="44" t="s">
        <v>657</v>
      </c>
      <c r="G732" s="44" t="s">
        <v>7175</v>
      </c>
      <c r="H732" s="45" t="s">
        <v>422</v>
      </c>
      <c r="I732" s="45" t="s">
        <v>579</v>
      </c>
      <c r="J732" s="45" t="s">
        <v>498</v>
      </c>
      <c r="K732" s="45" t="s">
        <v>498</v>
      </c>
      <c r="L732" s="44" t="s">
        <v>278</v>
      </c>
      <c r="M732" s="44" t="s">
        <v>676</v>
      </c>
      <c r="N732" s="46" t="s">
        <v>327</v>
      </c>
      <c r="O732" s="45" t="s">
        <v>278</v>
      </c>
      <c r="P732" s="45" t="s">
        <v>393</v>
      </c>
      <c r="Q732" s="45" t="s">
        <v>585</v>
      </c>
      <c r="R732" s="47" t="s">
        <v>200</v>
      </c>
      <c r="S732" s="38" t="s">
        <v>586</v>
      </c>
      <c r="T732" s="158">
        <v>0</v>
      </c>
      <c r="U732" s="158">
        <v>31600</v>
      </c>
      <c r="V732" s="34"/>
      <c r="W732" s="34"/>
      <c r="X732" s="159">
        <v>21560</v>
      </c>
      <c r="Y732" s="160">
        <f>+IFERROR(X732/U732,0)</f>
        <v>0.6822784810126582</v>
      </c>
      <c r="Z732" s="161">
        <f>+U732-X732</f>
        <v>10040</v>
      </c>
      <c r="AA732" s="48"/>
      <c r="AB732" s="159">
        <v>21560</v>
      </c>
      <c r="AC732" s="161">
        <v>10040</v>
      </c>
      <c r="AD732" s="159">
        <v>21560</v>
      </c>
      <c r="AE732" s="48"/>
      <c r="AF732" s="161">
        <v>10780</v>
      </c>
      <c r="AG732" s="162">
        <f>+IFERROR(AF732/U732,0)</f>
        <v>0.3411392405063291</v>
      </c>
      <c r="AH732" s="161">
        <f>+Tabla1[[#This Row],[PIM]]-Tabla1[[#This Row],[DEVENGADO2]]</f>
        <v>20820</v>
      </c>
      <c r="AI732" s="35">
        <v>0</v>
      </c>
      <c r="AJ732" s="35">
        <v>0</v>
      </c>
      <c r="AK732" s="35">
        <v>0</v>
      </c>
      <c r="AL732" s="35">
        <v>0</v>
      </c>
      <c r="AM732" s="35">
        <v>5390</v>
      </c>
      <c r="AN732" s="35">
        <v>5390</v>
      </c>
      <c r="AO732" s="35">
        <v>0</v>
      </c>
      <c r="AP732" s="35">
        <v>0</v>
      </c>
      <c r="AQ732" s="35">
        <v>10000</v>
      </c>
      <c r="AR732" s="35">
        <v>10820</v>
      </c>
      <c r="AS732" s="35">
        <v>0</v>
      </c>
      <c r="AT732" s="35">
        <v>0</v>
      </c>
      <c r="AU732" s="35">
        <v>0</v>
      </c>
      <c r="AV732" s="41">
        <f t="shared" si="36"/>
        <v>31600</v>
      </c>
      <c r="AW732" s="41">
        <f>+U732-AV732</f>
        <v>0</v>
      </c>
    </row>
    <row r="733" spans="1:49" x14ac:dyDescent="0.3">
      <c r="A733" s="42" t="s">
        <v>3</v>
      </c>
      <c r="B733" s="43"/>
      <c r="C733" s="44" t="s">
        <v>423</v>
      </c>
      <c r="D733" s="45" t="s">
        <v>287</v>
      </c>
      <c r="E733" s="44" t="s">
        <v>21</v>
      </c>
      <c r="F733" s="44" t="s">
        <v>657</v>
      </c>
      <c r="G733" s="44" t="s">
        <v>7176</v>
      </c>
      <c r="H733" s="45" t="s">
        <v>4</v>
      </c>
      <c r="I733" s="45" t="s">
        <v>269</v>
      </c>
      <c r="J733" s="45" t="s">
        <v>498</v>
      </c>
      <c r="K733" s="45" t="s">
        <v>498</v>
      </c>
      <c r="L733" s="44" t="s">
        <v>443</v>
      </c>
      <c r="M733" s="44" t="s">
        <v>677</v>
      </c>
      <c r="N733" s="46" t="s">
        <v>328</v>
      </c>
      <c r="O733" s="45" t="s">
        <v>443</v>
      </c>
      <c r="P733" s="45" t="s">
        <v>397</v>
      </c>
      <c r="Q733" s="45" t="s">
        <v>415</v>
      </c>
      <c r="R733" s="47" t="s">
        <v>526</v>
      </c>
      <c r="S733" s="38" t="s">
        <v>575</v>
      </c>
      <c r="T733" s="158">
        <v>1200</v>
      </c>
      <c r="U733" s="158">
        <v>1800</v>
      </c>
      <c r="V733" s="34"/>
      <c r="W733" s="34"/>
      <c r="X733" s="159">
        <v>1800</v>
      </c>
      <c r="Y733" s="160">
        <f>+IFERROR(X733/U733,0)</f>
        <v>1</v>
      </c>
      <c r="Z733" s="161">
        <f>+U733-X733</f>
        <v>0</v>
      </c>
      <c r="AA733" s="48"/>
      <c r="AB733" s="159">
        <v>1800</v>
      </c>
      <c r="AC733" s="161">
        <v>0</v>
      </c>
      <c r="AD733" s="159">
        <v>0</v>
      </c>
      <c r="AE733" s="48"/>
      <c r="AF733" s="161">
        <v>0</v>
      </c>
      <c r="AG733" s="162">
        <f>+IFERROR(AF733/U733,0)</f>
        <v>0</v>
      </c>
      <c r="AH733" s="161">
        <f>+Tabla1[[#This Row],[PIM]]-Tabla1[[#This Row],[DEVENGADO2]]</f>
        <v>1800</v>
      </c>
      <c r="AI733" s="35">
        <v>0</v>
      </c>
      <c r="AJ733" s="35">
        <v>0</v>
      </c>
      <c r="AK733" s="35">
        <v>0</v>
      </c>
      <c r="AL733" s="35">
        <v>0</v>
      </c>
      <c r="AM733" s="35">
        <v>0</v>
      </c>
      <c r="AN733" s="35">
        <v>0</v>
      </c>
      <c r="AO733" s="35">
        <v>0</v>
      </c>
      <c r="AP733" s="35">
        <v>600</v>
      </c>
      <c r="AQ733" s="35">
        <v>0</v>
      </c>
      <c r="AR733" s="35">
        <v>0</v>
      </c>
      <c r="AS733" s="35">
        <v>0</v>
      </c>
      <c r="AT733" s="35">
        <v>0</v>
      </c>
      <c r="AU733" s="35">
        <v>1200</v>
      </c>
      <c r="AV733" s="41">
        <f t="shared" si="36"/>
        <v>1800</v>
      </c>
      <c r="AW733" s="41">
        <f>+U733-AV733</f>
        <v>0</v>
      </c>
    </row>
    <row r="734" spans="1:49" x14ac:dyDescent="0.3">
      <c r="A734" s="42" t="s">
        <v>3</v>
      </c>
      <c r="B734" s="43"/>
      <c r="C734" s="44" t="s">
        <v>423</v>
      </c>
      <c r="D734" s="45" t="s">
        <v>287</v>
      </c>
      <c r="E734" s="44" t="s">
        <v>21</v>
      </c>
      <c r="F734" s="44" t="s">
        <v>657</v>
      </c>
      <c r="G734" s="44" t="s">
        <v>7176</v>
      </c>
      <c r="H734" s="45" t="s">
        <v>4</v>
      </c>
      <c r="I734" s="45" t="s">
        <v>269</v>
      </c>
      <c r="J734" s="45" t="s">
        <v>498</v>
      </c>
      <c r="K734" s="45" t="s">
        <v>498</v>
      </c>
      <c r="L734" s="44" t="s">
        <v>443</v>
      </c>
      <c r="M734" s="44" t="s">
        <v>677</v>
      </c>
      <c r="N734" s="46" t="s">
        <v>328</v>
      </c>
      <c r="O734" s="45" t="s">
        <v>443</v>
      </c>
      <c r="P734" s="45" t="s">
        <v>397</v>
      </c>
      <c r="Q734" s="45" t="s">
        <v>416</v>
      </c>
      <c r="R734" s="47" t="s">
        <v>528</v>
      </c>
      <c r="S734" s="38" t="s">
        <v>576</v>
      </c>
      <c r="T734" s="158">
        <v>69170</v>
      </c>
      <c r="U734" s="158">
        <v>70371</v>
      </c>
      <c r="V734" s="34"/>
      <c r="W734" s="34"/>
      <c r="X734" s="159">
        <v>70371</v>
      </c>
      <c r="Y734" s="160">
        <f>+IFERROR(X734/U734,0)</f>
        <v>1</v>
      </c>
      <c r="Z734" s="161">
        <f>+U734-X734</f>
        <v>0</v>
      </c>
      <c r="AA734" s="48"/>
      <c r="AB734" s="159">
        <v>70371</v>
      </c>
      <c r="AC734" s="161">
        <v>0</v>
      </c>
      <c r="AD734" s="159">
        <v>36944.400000000001</v>
      </c>
      <c r="AE734" s="48"/>
      <c r="AF734" s="161">
        <v>36944.400000000001</v>
      </c>
      <c r="AG734" s="162">
        <f>+IFERROR(AF734/U734,0)</f>
        <v>0.52499467110031128</v>
      </c>
      <c r="AH734" s="161">
        <f>+Tabla1[[#This Row],[PIM]]-Tabla1[[#This Row],[DEVENGADO2]]</f>
        <v>33426.6</v>
      </c>
      <c r="AI734" s="35">
        <v>5864.19</v>
      </c>
      <c r="AJ734" s="35">
        <v>5864.19</v>
      </c>
      <c r="AK734" s="35">
        <v>5864.19</v>
      </c>
      <c r="AL734" s="35">
        <v>5864.19</v>
      </c>
      <c r="AM734" s="35">
        <v>5864.19</v>
      </c>
      <c r="AN734" s="35">
        <v>5864.19</v>
      </c>
      <c r="AO734" s="35">
        <v>1759.26</v>
      </c>
      <c r="AP734" s="35">
        <v>0</v>
      </c>
      <c r="AQ734" s="35">
        <v>5764.19</v>
      </c>
      <c r="AR734" s="35">
        <v>5764.19</v>
      </c>
      <c r="AS734" s="35">
        <v>5764.19</v>
      </c>
      <c r="AT734" s="35">
        <v>5764.19</v>
      </c>
      <c r="AU734" s="35">
        <v>10369.839999999989</v>
      </c>
      <c r="AV734" s="41">
        <f t="shared" si="36"/>
        <v>70371</v>
      </c>
      <c r="AW734" s="41">
        <f>+U734-AV734</f>
        <v>0</v>
      </c>
    </row>
    <row r="735" spans="1:49" x14ac:dyDescent="0.3">
      <c r="A735" s="42" t="s">
        <v>3</v>
      </c>
      <c r="B735" s="43"/>
      <c r="C735" s="44" t="s">
        <v>423</v>
      </c>
      <c r="D735" s="45" t="s">
        <v>287</v>
      </c>
      <c r="E735" s="44" t="s">
        <v>21</v>
      </c>
      <c r="F735" s="44" t="s">
        <v>657</v>
      </c>
      <c r="G735" s="44" t="s">
        <v>7176</v>
      </c>
      <c r="H735" s="45" t="s">
        <v>4</v>
      </c>
      <c r="I735" s="45" t="s">
        <v>269</v>
      </c>
      <c r="J735" s="45" t="s">
        <v>498</v>
      </c>
      <c r="K735" s="45" t="s">
        <v>498</v>
      </c>
      <c r="L735" s="44" t="s">
        <v>443</v>
      </c>
      <c r="M735" s="44" t="s">
        <v>677</v>
      </c>
      <c r="N735" s="46" t="s">
        <v>328</v>
      </c>
      <c r="O735" s="45" t="s">
        <v>443</v>
      </c>
      <c r="P735" s="45" t="s">
        <v>397</v>
      </c>
      <c r="Q735" s="45" t="s">
        <v>417</v>
      </c>
      <c r="R735" s="47" t="s">
        <v>530</v>
      </c>
      <c r="S735" s="38" t="s">
        <v>587</v>
      </c>
      <c r="T735" s="158">
        <v>45170</v>
      </c>
      <c r="U735" s="158">
        <v>79778</v>
      </c>
      <c r="V735" s="34"/>
      <c r="W735" s="34"/>
      <c r="X735" s="159">
        <v>79778</v>
      </c>
      <c r="Y735" s="160">
        <f>+IFERROR(X735/U735,0)</f>
        <v>1</v>
      </c>
      <c r="Z735" s="161">
        <f>+U735-X735</f>
        <v>0</v>
      </c>
      <c r="AA735" s="48"/>
      <c r="AB735" s="159">
        <v>79778</v>
      </c>
      <c r="AC735" s="161">
        <v>0</v>
      </c>
      <c r="AD735" s="159">
        <v>23695.25</v>
      </c>
      <c r="AE735" s="48"/>
      <c r="AF735" s="161">
        <v>23695.25</v>
      </c>
      <c r="AG735" s="162">
        <f>+IFERROR(AF735/U735,0)</f>
        <v>0.29701484118428639</v>
      </c>
      <c r="AH735" s="161">
        <f>+Tabla1[[#This Row],[PIM]]-Tabla1[[#This Row],[DEVENGADO2]]</f>
        <v>56082.75</v>
      </c>
      <c r="AI735" s="35">
        <v>0</v>
      </c>
      <c r="AJ735" s="35">
        <v>0</v>
      </c>
      <c r="AK735" s="35">
        <v>0</v>
      </c>
      <c r="AL735" s="35">
        <v>0</v>
      </c>
      <c r="AM735" s="35">
        <v>6300</v>
      </c>
      <c r="AN735" s="35">
        <v>8700</v>
      </c>
      <c r="AO735" s="35">
        <v>8695.25</v>
      </c>
      <c r="AP735" s="35">
        <v>0</v>
      </c>
      <c r="AQ735" s="35">
        <v>3764.19</v>
      </c>
      <c r="AR735" s="35">
        <v>3764.19</v>
      </c>
      <c r="AS735" s="35">
        <v>3764.19</v>
      </c>
      <c r="AT735" s="35">
        <v>3764.19</v>
      </c>
      <c r="AU735" s="35">
        <v>41025.99</v>
      </c>
      <c r="AV735" s="41">
        <f t="shared" si="36"/>
        <v>79778</v>
      </c>
      <c r="AW735" s="41">
        <f>+U735-AV735</f>
        <v>0</v>
      </c>
    </row>
    <row r="736" spans="1:49" x14ac:dyDescent="0.3">
      <c r="A736" s="42" t="s">
        <v>3</v>
      </c>
      <c r="B736" s="43"/>
      <c r="C736" s="44" t="s">
        <v>423</v>
      </c>
      <c r="D736" s="45" t="s">
        <v>287</v>
      </c>
      <c r="E736" s="44" t="s">
        <v>21</v>
      </c>
      <c r="F736" s="44" t="s">
        <v>657</v>
      </c>
      <c r="G736" s="44" t="s">
        <v>7176</v>
      </c>
      <c r="H736" s="45" t="s">
        <v>4</v>
      </c>
      <c r="I736" s="45" t="s">
        <v>269</v>
      </c>
      <c r="J736" s="45" t="s">
        <v>498</v>
      </c>
      <c r="K736" s="45" t="s">
        <v>498</v>
      </c>
      <c r="L736" s="44" t="s">
        <v>443</v>
      </c>
      <c r="M736" s="44" t="s">
        <v>677</v>
      </c>
      <c r="N736" s="46" t="s">
        <v>328</v>
      </c>
      <c r="O736" s="45" t="s">
        <v>443</v>
      </c>
      <c r="P736" s="45" t="s">
        <v>397</v>
      </c>
      <c r="Q736" s="45" t="s">
        <v>419</v>
      </c>
      <c r="R736" s="47" t="s">
        <v>529</v>
      </c>
      <c r="S736" s="38" t="s">
        <v>577</v>
      </c>
      <c r="T736" s="158">
        <v>5520</v>
      </c>
      <c r="U736" s="158">
        <v>6683</v>
      </c>
      <c r="V736" s="34"/>
      <c r="W736" s="34"/>
      <c r="X736" s="159">
        <v>6683</v>
      </c>
      <c r="Y736" s="160">
        <f>+IFERROR(X736/U736,0)</f>
        <v>1</v>
      </c>
      <c r="Z736" s="161">
        <f>+U736-X736</f>
        <v>0</v>
      </c>
      <c r="AA736" s="48"/>
      <c r="AB736" s="159">
        <v>6683</v>
      </c>
      <c r="AC736" s="161">
        <v>0</v>
      </c>
      <c r="AD736" s="159">
        <v>2831.33</v>
      </c>
      <c r="AE736" s="48"/>
      <c r="AF736" s="161">
        <v>2831.33</v>
      </c>
      <c r="AG736" s="162">
        <f>+IFERROR(AF736/U736,0)</f>
        <v>0.42366152925332934</v>
      </c>
      <c r="AH736" s="161">
        <f>+Tabla1[[#This Row],[PIM]]-Tabla1[[#This Row],[DEVENGADO2]]</f>
        <v>3851.67</v>
      </c>
      <c r="AI736" s="35">
        <v>222.75</v>
      </c>
      <c r="AJ736" s="35">
        <v>222.75</v>
      </c>
      <c r="AK736" s="35">
        <v>222.75</v>
      </c>
      <c r="AL736" s="35">
        <v>222.75</v>
      </c>
      <c r="AM736" s="35">
        <v>668.25</v>
      </c>
      <c r="AN736" s="35">
        <v>668.25</v>
      </c>
      <c r="AO736" s="35">
        <v>603.83000000000004</v>
      </c>
      <c r="AP736" s="35">
        <v>0</v>
      </c>
      <c r="AQ736" s="35">
        <v>460</v>
      </c>
      <c r="AR736" s="35">
        <v>460</v>
      </c>
      <c r="AS736" s="35">
        <v>460</v>
      </c>
      <c r="AT736" s="35">
        <v>460</v>
      </c>
      <c r="AU736" s="35">
        <v>2011.67</v>
      </c>
      <c r="AV736" s="41">
        <f t="shared" si="36"/>
        <v>6683</v>
      </c>
      <c r="AW736" s="41">
        <f>+U736-AV736</f>
        <v>0</v>
      </c>
    </row>
    <row r="737" spans="1:49" x14ac:dyDescent="0.3">
      <c r="A737" s="42" t="s">
        <v>3</v>
      </c>
      <c r="B737" s="43"/>
      <c r="C737" s="44" t="s">
        <v>423</v>
      </c>
      <c r="D737" s="45" t="s">
        <v>287</v>
      </c>
      <c r="E737" s="44" t="s">
        <v>21</v>
      </c>
      <c r="F737" s="44" t="s">
        <v>657</v>
      </c>
      <c r="G737" s="44" t="s">
        <v>7176</v>
      </c>
      <c r="H737" s="45" t="s">
        <v>422</v>
      </c>
      <c r="I737" s="45" t="s">
        <v>579</v>
      </c>
      <c r="J737" s="45" t="s">
        <v>498</v>
      </c>
      <c r="K737" s="45" t="s">
        <v>498</v>
      </c>
      <c r="L737" s="44" t="s">
        <v>443</v>
      </c>
      <c r="M737" s="44" t="s">
        <v>677</v>
      </c>
      <c r="N737" s="46" t="s">
        <v>328</v>
      </c>
      <c r="O737" s="45" t="s">
        <v>443</v>
      </c>
      <c r="P737" s="45" t="s">
        <v>393</v>
      </c>
      <c r="Q737" s="45" t="s">
        <v>585</v>
      </c>
      <c r="R737" s="47" t="s">
        <v>200</v>
      </c>
      <c r="S737" s="38" t="s">
        <v>586</v>
      </c>
      <c r="T737" s="158">
        <v>0</v>
      </c>
      <c r="U737" s="158">
        <v>151800</v>
      </c>
      <c r="V737" s="34"/>
      <c r="W737" s="34"/>
      <c r="X737" s="159">
        <v>100063</v>
      </c>
      <c r="Y737" s="160">
        <f>+IFERROR(X737/U737,0)</f>
        <v>0.65917654808959159</v>
      </c>
      <c r="Z737" s="161">
        <f>+U737-X737</f>
        <v>51737</v>
      </c>
      <c r="AA737" s="48"/>
      <c r="AB737" s="159">
        <v>100063</v>
      </c>
      <c r="AC737" s="161">
        <v>51737</v>
      </c>
      <c r="AD737" s="159">
        <v>100063</v>
      </c>
      <c r="AE737" s="48"/>
      <c r="AF737" s="161">
        <v>57223</v>
      </c>
      <c r="AG737" s="162">
        <f>+IFERROR(AF737/U737,0)</f>
        <v>0.37696310935441368</v>
      </c>
      <c r="AH737" s="161">
        <f>+Tabla1[[#This Row],[PIM]]-Tabla1[[#This Row],[DEVENGADO2]]</f>
        <v>94577</v>
      </c>
      <c r="AI737" s="35">
        <v>0</v>
      </c>
      <c r="AJ737" s="35">
        <v>0</v>
      </c>
      <c r="AK737" s="35">
        <v>6799</v>
      </c>
      <c r="AL737" s="35">
        <v>6799</v>
      </c>
      <c r="AM737" s="35">
        <v>7000</v>
      </c>
      <c r="AN737" s="35">
        <v>31825</v>
      </c>
      <c r="AO737" s="35">
        <v>4800</v>
      </c>
      <c r="AP737" s="35">
        <v>0</v>
      </c>
      <c r="AQ737" s="35">
        <v>2437.5</v>
      </c>
      <c r="AR737" s="35">
        <v>92139.5</v>
      </c>
      <c r="AS737" s="35">
        <v>0</v>
      </c>
      <c r="AT737" s="35">
        <v>0</v>
      </c>
      <c r="AU737" s="35">
        <v>0</v>
      </c>
      <c r="AV737" s="41">
        <f t="shared" si="36"/>
        <v>151800</v>
      </c>
      <c r="AW737" s="41">
        <f>+U737-AV737</f>
        <v>0</v>
      </c>
    </row>
    <row r="738" spans="1:49" x14ac:dyDescent="0.3">
      <c r="A738" s="42" t="s">
        <v>3</v>
      </c>
      <c r="B738" s="43"/>
      <c r="C738" s="44" t="s">
        <v>423</v>
      </c>
      <c r="D738" s="45" t="s">
        <v>287</v>
      </c>
      <c r="E738" s="44" t="s">
        <v>21</v>
      </c>
      <c r="F738" s="44" t="s">
        <v>657</v>
      </c>
      <c r="G738" s="44" t="s">
        <v>7177</v>
      </c>
      <c r="H738" s="45" t="s">
        <v>4</v>
      </c>
      <c r="I738" s="45" t="s">
        <v>269</v>
      </c>
      <c r="J738" s="45" t="s">
        <v>498</v>
      </c>
      <c r="K738" s="45" t="s">
        <v>498</v>
      </c>
      <c r="L738" s="44" t="s">
        <v>281</v>
      </c>
      <c r="M738" s="44" t="s">
        <v>678</v>
      </c>
      <c r="N738" s="46" t="s">
        <v>329</v>
      </c>
      <c r="O738" s="45" t="s">
        <v>281</v>
      </c>
      <c r="P738" s="45" t="s">
        <v>397</v>
      </c>
      <c r="Q738" s="45" t="s">
        <v>415</v>
      </c>
      <c r="R738" s="47" t="s">
        <v>526</v>
      </c>
      <c r="S738" s="38" t="s">
        <v>575</v>
      </c>
      <c r="T738" s="158">
        <v>1800</v>
      </c>
      <c r="U738" s="158">
        <v>1200</v>
      </c>
      <c r="V738" s="34"/>
      <c r="W738" s="34"/>
      <c r="X738" s="159">
        <v>1200</v>
      </c>
      <c r="Y738" s="160">
        <f>+IFERROR(X738/U738,0)</f>
        <v>1</v>
      </c>
      <c r="Z738" s="161">
        <f>+U738-X738</f>
        <v>0</v>
      </c>
      <c r="AA738" s="48"/>
      <c r="AB738" s="159">
        <v>1200</v>
      </c>
      <c r="AC738" s="161">
        <v>0</v>
      </c>
      <c r="AD738" s="159">
        <v>0</v>
      </c>
      <c r="AE738" s="48"/>
      <c r="AF738" s="161">
        <v>0</v>
      </c>
      <c r="AG738" s="162">
        <f>+IFERROR(AF738/U738,0)</f>
        <v>0</v>
      </c>
      <c r="AH738" s="161">
        <f>+Tabla1[[#This Row],[PIM]]-Tabla1[[#This Row],[DEVENGADO2]]</f>
        <v>1200</v>
      </c>
      <c r="AI738" s="35">
        <v>0</v>
      </c>
      <c r="AJ738" s="35">
        <v>0</v>
      </c>
      <c r="AK738" s="35">
        <v>0</v>
      </c>
      <c r="AL738" s="35">
        <v>0</v>
      </c>
      <c r="AM738" s="35">
        <v>0</v>
      </c>
      <c r="AN738" s="35">
        <v>0</v>
      </c>
      <c r="AO738" s="35">
        <v>0</v>
      </c>
      <c r="AP738" s="35">
        <v>900</v>
      </c>
      <c r="AQ738" s="35">
        <v>0</v>
      </c>
      <c r="AR738" s="35">
        <v>0</v>
      </c>
      <c r="AS738" s="35">
        <v>0</v>
      </c>
      <c r="AT738" s="35">
        <v>0</v>
      </c>
      <c r="AU738" s="35">
        <v>300</v>
      </c>
      <c r="AV738" s="41">
        <f t="shared" si="36"/>
        <v>1200</v>
      </c>
      <c r="AW738" s="41">
        <f>+U738-AV738</f>
        <v>0</v>
      </c>
    </row>
    <row r="739" spans="1:49" x14ac:dyDescent="0.3">
      <c r="A739" s="42" t="s">
        <v>3</v>
      </c>
      <c r="B739" s="43"/>
      <c r="C739" s="44" t="s">
        <v>423</v>
      </c>
      <c r="D739" s="45" t="s">
        <v>287</v>
      </c>
      <c r="E739" s="44" t="s">
        <v>21</v>
      </c>
      <c r="F739" s="44" t="s">
        <v>657</v>
      </c>
      <c r="G739" s="44" t="s">
        <v>7177</v>
      </c>
      <c r="H739" s="45" t="s">
        <v>4</v>
      </c>
      <c r="I739" s="45" t="s">
        <v>269</v>
      </c>
      <c r="J739" s="45" t="s">
        <v>498</v>
      </c>
      <c r="K739" s="45" t="s">
        <v>498</v>
      </c>
      <c r="L739" s="44" t="s">
        <v>281</v>
      </c>
      <c r="M739" s="44" t="s">
        <v>678</v>
      </c>
      <c r="N739" s="46" t="s">
        <v>329</v>
      </c>
      <c r="O739" s="45" t="s">
        <v>281</v>
      </c>
      <c r="P739" s="45" t="s">
        <v>397</v>
      </c>
      <c r="Q739" s="45" t="s">
        <v>416</v>
      </c>
      <c r="R739" s="47" t="s">
        <v>528</v>
      </c>
      <c r="S739" s="38" t="s">
        <v>576</v>
      </c>
      <c r="T739" s="158">
        <v>45170</v>
      </c>
      <c r="U739" s="158">
        <v>46356</v>
      </c>
      <c r="V739" s="34"/>
      <c r="W739" s="34"/>
      <c r="X739" s="159">
        <v>46356</v>
      </c>
      <c r="Y739" s="160">
        <f>+IFERROR(X739/U739,0)</f>
        <v>1</v>
      </c>
      <c r="Z739" s="161">
        <f>+U739-X739</f>
        <v>0</v>
      </c>
      <c r="AA739" s="48"/>
      <c r="AB739" s="159">
        <v>46356</v>
      </c>
      <c r="AC739" s="161">
        <v>0</v>
      </c>
      <c r="AD739" s="159">
        <v>27013.03</v>
      </c>
      <c r="AE739" s="48"/>
      <c r="AF739" s="161">
        <v>27013.03</v>
      </c>
      <c r="AG739" s="162">
        <f>+IFERROR(AF739/U739,0)</f>
        <v>0.58272995944430062</v>
      </c>
      <c r="AH739" s="161">
        <f>+Tabla1[[#This Row],[PIM]]-Tabla1[[#This Row],[DEVENGADO2]]</f>
        <v>19342.97</v>
      </c>
      <c r="AI739" s="35">
        <v>3856.61</v>
      </c>
      <c r="AJ739" s="35">
        <v>3864.19</v>
      </c>
      <c r="AK739" s="35">
        <v>3856.94</v>
      </c>
      <c r="AL739" s="35">
        <v>3855.33</v>
      </c>
      <c r="AM739" s="35">
        <v>3858.02</v>
      </c>
      <c r="AN739" s="35">
        <v>3857.75</v>
      </c>
      <c r="AO739" s="35">
        <v>3864.19</v>
      </c>
      <c r="AP739" s="35">
        <v>0</v>
      </c>
      <c r="AQ739" s="35">
        <v>3764.19</v>
      </c>
      <c r="AR739" s="35">
        <v>3764.19</v>
      </c>
      <c r="AS739" s="35">
        <v>3764.19</v>
      </c>
      <c r="AT739" s="35">
        <v>3764.19</v>
      </c>
      <c r="AU739" s="35">
        <v>4286.2099999999991</v>
      </c>
      <c r="AV739" s="41">
        <f t="shared" si="36"/>
        <v>46356</v>
      </c>
      <c r="AW739" s="41">
        <f>+U739-AV739</f>
        <v>0</v>
      </c>
    </row>
    <row r="740" spans="1:49" x14ac:dyDescent="0.3">
      <c r="A740" s="42" t="s">
        <v>3</v>
      </c>
      <c r="B740" s="43"/>
      <c r="C740" s="44" t="s">
        <v>423</v>
      </c>
      <c r="D740" s="45" t="s">
        <v>287</v>
      </c>
      <c r="E740" s="44" t="s">
        <v>21</v>
      </c>
      <c r="F740" s="44" t="s">
        <v>657</v>
      </c>
      <c r="G740" s="44" t="s">
        <v>7177</v>
      </c>
      <c r="H740" s="45" t="s">
        <v>4</v>
      </c>
      <c r="I740" s="45" t="s">
        <v>269</v>
      </c>
      <c r="J740" s="45" t="s">
        <v>498</v>
      </c>
      <c r="K740" s="45" t="s">
        <v>498</v>
      </c>
      <c r="L740" s="44" t="s">
        <v>281</v>
      </c>
      <c r="M740" s="44" t="s">
        <v>678</v>
      </c>
      <c r="N740" s="46" t="s">
        <v>329</v>
      </c>
      <c r="O740" s="45" t="s">
        <v>281</v>
      </c>
      <c r="P740" s="45" t="s">
        <v>397</v>
      </c>
      <c r="Q740" s="45" t="s">
        <v>417</v>
      </c>
      <c r="R740" s="47" t="s">
        <v>530</v>
      </c>
      <c r="S740" s="38" t="s">
        <v>587</v>
      </c>
      <c r="T740" s="158">
        <v>132340</v>
      </c>
      <c r="U740" s="158">
        <v>70023</v>
      </c>
      <c r="V740" s="34"/>
      <c r="W740" s="34"/>
      <c r="X740" s="159">
        <v>70023</v>
      </c>
      <c r="Y740" s="160">
        <f>+IFERROR(X740/U740,0)</f>
        <v>1</v>
      </c>
      <c r="Z740" s="161">
        <f>+U740-X740</f>
        <v>0</v>
      </c>
      <c r="AA740" s="48"/>
      <c r="AB740" s="159">
        <v>70023</v>
      </c>
      <c r="AC740" s="161">
        <v>0</v>
      </c>
      <c r="AD740" s="159">
        <v>40244.410000000003</v>
      </c>
      <c r="AE740" s="48"/>
      <c r="AF740" s="161">
        <v>40244.410000000003</v>
      </c>
      <c r="AG740" s="162">
        <f>+IFERROR(AF740/U740,0)</f>
        <v>0.5747313025720121</v>
      </c>
      <c r="AH740" s="161">
        <f>+Tabla1[[#This Row],[PIM]]-Tabla1[[#This Row],[DEVENGADO2]]</f>
        <v>29778.589999999997</v>
      </c>
      <c r="AI740" s="35">
        <v>5750</v>
      </c>
      <c r="AJ740" s="35">
        <v>5750</v>
      </c>
      <c r="AK740" s="35">
        <v>5744.41</v>
      </c>
      <c r="AL740" s="35">
        <v>5750</v>
      </c>
      <c r="AM740" s="35">
        <v>5750</v>
      </c>
      <c r="AN740" s="35">
        <v>5750</v>
      </c>
      <c r="AO740" s="35">
        <v>5750</v>
      </c>
      <c r="AP740" s="35">
        <v>0</v>
      </c>
      <c r="AQ740" s="35">
        <v>5887.1</v>
      </c>
      <c r="AR740" s="35">
        <v>5887.1</v>
      </c>
      <c r="AS740" s="35">
        <v>5887.1</v>
      </c>
      <c r="AT740" s="35">
        <v>5887.1</v>
      </c>
      <c r="AU740" s="35">
        <v>6230.1900000000023</v>
      </c>
      <c r="AV740" s="41">
        <f t="shared" si="36"/>
        <v>70023</v>
      </c>
      <c r="AW740" s="41">
        <f>+U740-AV740</f>
        <v>0</v>
      </c>
    </row>
    <row r="741" spans="1:49" x14ac:dyDescent="0.3">
      <c r="A741" s="42" t="s">
        <v>3</v>
      </c>
      <c r="B741" s="43"/>
      <c r="C741" s="44" t="s">
        <v>423</v>
      </c>
      <c r="D741" s="45" t="s">
        <v>287</v>
      </c>
      <c r="E741" s="44" t="s">
        <v>21</v>
      </c>
      <c r="F741" s="44" t="s">
        <v>657</v>
      </c>
      <c r="G741" s="44" t="s">
        <v>7177</v>
      </c>
      <c r="H741" s="45" t="s">
        <v>4</v>
      </c>
      <c r="I741" s="45" t="s">
        <v>269</v>
      </c>
      <c r="J741" s="45" t="s">
        <v>498</v>
      </c>
      <c r="K741" s="45" t="s">
        <v>498</v>
      </c>
      <c r="L741" s="44" t="s">
        <v>281</v>
      </c>
      <c r="M741" s="44" t="s">
        <v>678</v>
      </c>
      <c r="N741" s="46" t="s">
        <v>329</v>
      </c>
      <c r="O741" s="45" t="s">
        <v>281</v>
      </c>
      <c r="P741" s="45" t="s">
        <v>397</v>
      </c>
      <c r="Q741" s="45" t="s">
        <v>419</v>
      </c>
      <c r="R741" s="47" t="s">
        <v>529</v>
      </c>
      <c r="S741" s="38" t="s">
        <v>577</v>
      </c>
      <c r="T741" s="158">
        <v>8280</v>
      </c>
      <c r="U741" s="158">
        <v>5346</v>
      </c>
      <c r="V741" s="34"/>
      <c r="W741" s="34"/>
      <c r="X741" s="159">
        <v>5346</v>
      </c>
      <c r="Y741" s="160">
        <f>+IFERROR(X741/U741,0)</f>
        <v>1</v>
      </c>
      <c r="Z741" s="161">
        <f>+U741-X741</f>
        <v>0</v>
      </c>
      <c r="AA741" s="48"/>
      <c r="AB741" s="159">
        <v>5346</v>
      </c>
      <c r="AC741" s="161">
        <v>0</v>
      </c>
      <c r="AD741" s="159">
        <v>3118.5</v>
      </c>
      <c r="AE741" s="48"/>
      <c r="AF741" s="161">
        <v>3118.5</v>
      </c>
      <c r="AG741" s="162">
        <f>+IFERROR(AF741/U741,0)</f>
        <v>0.58333333333333337</v>
      </c>
      <c r="AH741" s="161">
        <f>+Tabla1[[#This Row],[PIM]]-Tabla1[[#This Row],[DEVENGADO2]]</f>
        <v>2227.5</v>
      </c>
      <c r="AI741" s="35">
        <v>445.5</v>
      </c>
      <c r="AJ741" s="35">
        <v>445.5</v>
      </c>
      <c r="AK741" s="35">
        <v>445.5</v>
      </c>
      <c r="AL741" s="35">
        <v>445.5</v>
      </c>
      <c r="AM741" s="35">
        <v>445.5</v>
      </c>
      <c r="AN741" s="35">
        <v>445.5</v>
      </c>
      <c r="AO741" s="35">
        <v>445.5</v>
      </c>
      <c r="AP741" s="35">
        <v>0</v>
      </c>
      <c r="AQ741" s="35">
        <v>445.5</v>
      </c>
      <c r="AR741" s="35">
        <v>445.5</v>
      </c>
      <c r="AS741" s="35">
        <v>445.5</v>
      </c>
      <c r="AT741" s="35">
        <v>445.5</v>
      </c>
      <c r="AU741" s="35">
        <v>445.5</v>
      </c>
      <c r="AV741" s="41">
        <f t="shared" si="36"/>
        <v>5346</v>
      </c>
      <c r="AW741" s="41">
        <f>+U741-AV741</f>
        <v>0</v>
      </c>
    </row>
    <row r="742" spans="1:49" x14ac:dyDescent="0.3">
      <c r="A742" s="42" t="s">
        <v>3</v>
      </c>
      <c r="B742" s="43"/>
      <c r="C742" s="44" t="s">
        <v>423</v>
      </c>
      <c r="D742" s="45" t="s">
        <v>287</v>
      </c>
      <c r="E742" s="44" t="s">
        <v>21</v>
      </c>
      <c r="F742" s="44" t="s">
        <v>657</v>
      </c>
      <c r="G742" s="44" t="s">
        <v>7177</v>
      </c>
      <c r="H742" s="45" t="s">
        <v>4</v>
      </c>
      <c r="I742" s="45" t="s">
        <v>579</v>
      </c>
      <c r="J742" s="45" t="s">
        <v>498</v>
      </c>
      <c r="K742" s="45" t="s">
        <v>498</v>
      </c>
      <c r="L742" s="44" t="s">
        <v>281</v>
      </c>
      <c r="M742" s="44" t="s">
        <v>678</v>
      </c>
      <c r="N742" s="46" t="s">
        <v>329</v>
      </c>
      <c r="O742" s="45" t="s">
        <v>281</v>
      </c>
      <c r="P742" s="45" t="s">
        <v>397</v>
      </c>
      <c r="Q742" s="45" t="s">
        <v>591</v>
      </c>
      <c r="R742" s="47" t="s">
        <v>533</v>
      </c>
      <c r="S742" s="38" t="s">
        <v>590</v>
      </c>
      <c r="T742" s="158">
        <v>0</v>
      </c>
      <c r="U742" s="158">
        <v>3016</v>
      </c>
      <c r="V742" s="34"/>
      <c r="W742" s="34"/>
      <c r="X742" s="159">
        <v>3015.88</v>
      </c>
      <c r="Y742" s="160">
        <f>+IFERROR(X742/U742,0)</f>
        <v>0.99996021220159159</v>
      </c>
      <c r="Z742" s="161">
        <f>+U742-X742</f>
        <v>0.11999999999989086</v>
      </c>
      <c r="AA742" s="48"/>
      <c r="AB742" s="159">
        <v>3015.88</v>
      </c>
      <c r="AC742" s="161">
        <v>0.11999999999989086</v>
      </c>
      <c r="AD742" s="159">
        <v>3015.88</v>
      </c>
      <c r="AE742" s="48"/>
      <c r="AF742" s="161">
        <v>3015.88</v>
      </c>
      <c r="AG742" s="162">
        <f>+IFERROR(AF742/U742,0)</f>
        <v>0.99996021220159159</v>
      </c>
      <c r="AH742" s="161">
        <f>+Tabla1[[#This Row],[PIM]]-Tabla1[[#This Row],[DEVENGADO2]]</f>
        <v>0.11999999999989086</v>
      </c>
      <c r="AI742" s="35">
        <v>0</v>
      </c>
      <c r="AJ742" s="35">
        <v>3015.88</v>
      </c>
      <c r="AK742" s="35">
        <v>0</v>
      </c>
      <c r="AL742" s="35">
        <v>0</v>
      </c>
      <c r="AM742" s="35">
        <v>0</v>
      </c>
      <c r="AN742" s="35">
        <v>0</v>
      </c>
      <c r="AO742" s="35">
        <v>0</v>
      </c>
      <c r="AP742" s="35">
        <v>0</v>
      </c>
      <c r="AQ742" s="35">
        <v>0</v>
      </c>
      <c r="AR742" s="35">
        <v>0</v>
      </c>
      <c r="AS742" s="35">
        <v>0</v>
      </c>
      <c r="AT742" s="35">
        <v>0</v>
      </c>
      <c r="AU742" s="35">
        <v>0.11999999999989086</v>
      </c>
      <c r="AV742" s="41">
        <f t="shared" si="36"/>
        <v>3016</v>
      </c>
      <c r="AW742" s="41">
        <f>+U742-AV742</f>
        <v>0</v>
      </c>
    </row>
    <row r="743" spans="1:49" x14ac:dyDescent="0.3">
      <c r="A743" s="42" t="s">
        <v>3</v>
      </c>
      <c r="B743" s="43"/>
      <c r="C743" s="44" t="s">
        <v>423</v>
      </c>
      <c r="D743" s="45" t="s">
        <v>287</v>
      </c>
      <c r="E743" s="44" t="s">
        <v>21</v>
      </c>
      <c r="F743" s="44" t="s">
        <v>657</v>
      </c>
      <c r="G743" s="44" t="s">
        <v>7177</v>
      </c>
      <c r="H743" s="45" t="s">
        <v>422</v>
      </c>
      <c r="I743" s="45" t="s">
        <v>579</v>
      </c>
      <c r="J743" s="45" t="s">
        <v>498</v>
      </c>
      <c r="K743" s="45" t="s">
        <v>498</v>
      </c>
      <c r="L743" s="44" t="s">
        <v>281</v>
      </c>
      <c r="M743" s="44" t="s">
        <v>678</v>
      </c>
      <c r="N743" s="46" t="s">
        <v>329</v>
      </c>
      <c r="O743" s="45" t="s">
        <v>281</v>
      </c>
      <c r="P743" s="45" t="s">
        <v>393</v>
      </c>
      <c r="Q743" s="45" t="s">
        <v>585</v>
      </c>
      <c r="R743" s="47" t="s">
        <v>200</v>
      </c>
      <c r="S743" s="38" t="s">
        <v>586</v>
      </c>
      <c r="T743" s="158">
        <v>0</v>
      </c>
      <c r="U743" s="158">
        <v>172050</v>
      </c>
      <c r="V743" s="34"/>
      <c r="W743" s="34"/>
      <c r="X743" s="159">
        <v>157270</v>
      </c>
      <c r="Y743" s="160">
        <f>+IFERROR(X743/U743,0)</f>
        <v>0.9140947399011915</v>
      </c>
      <c r="Z743" s="161">
        <f>+U743-X743</f>
        <v>14780</v>
      </c>
      <c r="AA743" s="48"/>
      <c r="AB743" s="159">
        <v>157270</v>
      </c>
      <c r="AC743" s="161">
        <v>14780</v>
      </c>
      <c r="AD743" s="159">
        <v>157270</v>
      </c>
      <c r="AE743" s="48"/>
      <c r="AF743" s="161">
        <v>61187.5</v>
      </c>
      <c r="AG743" s="162">
        <f>+IFERROR(AF743/U743,0)</f>
        <v>0.35563789596047662</v>
      </c>
      <c r="AH743" s="161">
        <f>+Tabla1[[#This Row],[PIM]]-Tabla1[[#This Row],[DEVENGADO2]]</f>
        <v>110862.5</v>
      </c>
      <c r="AI743" s="35">
        <v>0</v>
      </c>
      <c r="AJ743" s="35">
        <v>0</v>
      </c>
      <c r="AK743" s="35">
        <v>5000</v>
      </c>
      <c r="AL743" s="35">
        <v>5000</v>
      </c>
      <c r="AM743" s="35">
        <v>0</v>
      </c>
      <c r="AN743" s="35">
        <v>23250</v>
      </c>
      <c r="AO743" s="35">
        <v>27937.5</v>
      </c>
      <c r="AP743" s="35">
        <v>0</v>
      </c>
      <c r="AQ743" s="35">
        <v>77450</v>
      </c>
      <c r="AR743" s="35">
        <v>5000</v>
      </c>
      <c r="AS743" s="35">
        <v>5000</v>
      </c>
      <c r="AT743" s="35">
        <v>5000</v>
      </c>
      <c r="AU743" s="35">
        <v>18412.5</v>
      </c>
      <c r="AV743" s="41">
        <f t="shared" si="36"/>
        <v>172050</v>
      </c>
      <c r="AW743" s="41">
        <f>+U743-AV743</f>
        <v>0</v>
      </c>
    </row>
    <row r="744" spans="1:49" x14ac:dyDescent="0.3">
      <c r="A744" s="42" t="s">
        <v>3</v>
      </c>
      <c r="B744" s="43"/>
      <c r="C744" s="44" t="s">
        <v>423</v>
      </c>
      <c r="D744" s="45" t="s">
        <v>287</v>
      </c>
      <c r="E744" s="44" t="s">
        <v>21</v>
      </c>
      <c r="F744" s="44" t="s">
        <v>657</v>
      </c>
      <c r="G744" s="44" t="s">
        <v>7178</v>
      </c>
      <c r="H744" s="45" t="s">
        <v>4</v>
      </c>
      <c r="I744" s="45" t="s">
        <v>269</v>
      </c>
      <c r="J744" s="45" t="s">
        <v>498</v>
      </c>
      <c r="K744" s="45" t="s">
        <v>498</v>
      </c>
      <c r="L744" s="44" t="s">
        <v>283</v>
      </c>
      <c r="M744" s="44" t="s">
        <v>679</v>
      </c>
      <c r="N744" s="46" t="s">
        <v>330</v>
      </c>
      <c r="O744" s="45" t="s">
        <v>283</v>
      </c>
      <c r="P744" s="45" t="s">
        <v>397</v>
      </c>
      <c r="Q744" s="45" t="s">
        <v>415</v>
      </c>
      <c r="R744" s="47" t="s">
        <v>526</v>
      </c>
      <c r="S744" s="38" t="s">
        <v>575</v>
      </c>
      <c r="T744" s="158">
        <v>1800</v>
      </c>
      <c r="U744" s="158">
        <v>1800</v>
      </c>
      <c r="V744" s="34"/>
      <c r="W744" s="34"/>
      <c r="X744" s="159">
        <v>1800</v>
      </c>
      <c r="Y744" s="160">
        <f>+IFERROR(X744/U744,0)</f>
        <v>1</v>
      </c>
      <c r="Z744" s="161">
        <f>+U744-X744</f>
        <v>0</v>
      </c>
      <c r="AA744" s="48"/>
      <c r="AB744" s="159">
        <v>1800</v>
      </c>
      <c r="AC744" s="161">
        <v>0</v>
      </c>
      <c r="AD744" s="159">
        <v>0</v>
      </c>
      <c r="AE744" s="48"/>
      <c r="AF744" s="161">
        <v>0</v>
      </c>
      <c r="AG744" s="162">
        <f>+IFERROR(AF744/U744,0)</f>
        <v>0</v>
      </c>
      <c r="AH744" s="161">
        <f>+Tabla1[[#This Row],[PIM]]-Tabla1[[#This Row],[DEVENGADO2]]</f>
        <v>1800</v>
      </c>
      <c r="AI744" s="35">
        <v>0</v>
      </c>
      <c r="AJ744" s="35">
        <v>0</v>
      </c>
      <c r="AK744" s="35">
        <v>0</v>
      </c>
      <c r="AL744" s="35">
        <v>0</v>
      </c>
      <c r="AM744" s="35">
        <v>0</v>
      </c>
      <c r="AN744" s="35">
        <v>0</v>
      </c>
      <c r="AO744" s="35">
        <v>0</v>
      </c>
      <c r="AP744" s="35">
        <v>900</v>
      </c>
      <c r="AQ744" s="35">
        <v>0</v>
      </c>
      <c r="AR744" s="35">
        <v>0</v>
      </c>
      <c r="AS744" s="35">
        <v>0</v>
      </c>
      <c r="AT744" s="35">
        <v>0</v>
      </c>
      <c r="AU744" s="35">
        <v>900</v>
      </c>
      <c r="AV744" s="41">
        <f t="shared" si="36"/>
        <v>1800</v>
      </c>
      <c r="AW744" s="41">
        <f>+U744-AV744</f>
        <v>0</v>
      </c>
    </row>
    <row r="745" spans="1:49" x14ac:dyDescent="0.3">
      <c r="A745" s="42" t="s">
        <v>3</v>
      </c>
      <c r="B745" s="43"/>
      <c r="C745" s="44" t="s">
        <v>423</v>
      </c>
      <c r="D745" s="45" t="s">
        <v>287</v>
      </c>
      <c r="E745" s="44" t="s">
        <v>21</v>
      </c>
      <c r="F745" s="44" t="s">
        <v>657</v>
      </c>
      <c r="G745" s="44" t="s">
        <v>7178</v>
      </c>
      <c r="H745" s="45" t="s">
        <v>4</v>
      </c>
      <c r="I745" s="45" t="s">
        <v>269</v>
      </c>
      <c r="J745" s="45" t="s">
        <v>498</v>
      </c>
      <c r="K745" s="45" t="s">
        <v>498</v>
      </c>
      <c r="L745" s="44" t="s">
        <v>283</v>
      </c>
      <c r="M745" s="44" t="s">
        <v>679</v>
      </c>
      <c r="N745" s="46" t="s">
        <v>330</v>
      </c>
      <c r="O745" s="45" t="s">
        <v>283</v>
      </c>
      <c r="P745" s="45" t="s">
        <v>397</v>
      </c>
      <c r="Q745" s="45" t="s">
        <v>416</v>
      </c>
      <c r="R745" s="47" t="s">
        <v>528</v>
      </c>
      <c r="S745" s="38" t="s">
        <v>576</v>
      </c>
      <c r="T745" s="158">
        <v>177510</v>
      </c>
      <c r="U745" s="158">
        <v>181004</v>
      </c>
      <c r="V745" s="34"/>
      <c r="W745" s="34"/>
      <c r="X745" s="159">
        <v>181004</v>
      </c>
      <c r="Y745" s="160">
        <f>+IFERROR(X745/U745,0)</f>
        <v>1</v>
      </c>
      <c r="Z745" s="161">
        <f>+U745-X745</f>
        <v>0</v>
      </c>
      <c r="AA745" s="48"/>
      <c r="AB745" s="159">
        <v>181004</v>
      </c>
      <c r="AC745" s="161">
        <v>0</v>
      </c>
      <c r="AD745" s="159">
        <v>105501.95</v>
      </c>
      <c r="AE745" s="48"/>
      <c r="AF745" s="161">
        <v>105501.95</v>
      </c>
      <c r="AG745" s="162">
        <f>+IFERROR(AF745/U745,0)</f>
        <v>0.5828708205343528</v>
      </c>
      <c r="AH745" s="161">
        <f>+Tabla1[[#This Row],[PIM]]-Tabla1[[#This Row],[DEVENGADO2]]</f>
        <v>75502.05</v>
      </c>
      <c r="AI745" s="35">
        <v>15056.14</v>
      </c>
      <c r="AJ745" s="35">
        <v>15049.4</v>
      </c>
      <c r="AK745" s="35">
        <v>15065.29</v>
      </c>
      <c r="AL745" s="35">
        <v>15077.65</v>
      </c>
      <c r="AM745" s="35">
        <v>15085.96</v>
      </c>
      <c r="AN745" s="35">
        <v>15087.28</v>
      </c>
      <c r="AO745" s="35">
        <v>15080.23</v>
      </c>
      <c r="AP745" s="35">
        <v>0</v>
      </c>
      <c r="AQ745" s="35">
        <v>14792.57</v>
      </c>
      <c r="AR745" s="35">
        <v>14792.57</v>
      </c>
      <c r="AS745" s="35">
        <v>14792.57</v>
      </c>
      <c r="AT745" s="35">
        <v>14792.57</v>
      </c>
      <c r="AU745" s="35">
        <v>16331.76999999999</v>
      </c>
      <c r="AV745" s="41">
        <f t="shared" si="36"/>
        <v>181004</v>
      </c>
      <c r="AW745" s="41">
        <f>+U745-AV745</f>
        <v>0</v>
      </c>
    </row>
    <row r="746" spans="1:49" x14ac:dyDescent="0.3">
      <c r="A746" s="42" t="s">
        <v>3</v>
      </c>
      <c r="B746" s="43"/>
      <c r="C746" s="44" t="s">
        <v>423</v>
      </c>
      <c r="D746" s="45" t="s">
        <v>287</v>
      </c>
      <c r="E746" s="44" t="s">
        <v>21</v>
      </c>
      <c r="F746" s="44" t="s">
        <v>657</v>
      </c>
      <c r="G746" s="44" t="s">
        <v>7178</v>
      </c>
      <c r="H746" s="45" t="s">
        <v>4</v>
      </c>
      <c r="I746" s="45" t="s">
        <v>269</v>
      </c>
      <c r="J746" s="45" t="s">
        <v>498</v>
      </c>
      <c r="K746" s="45" t="s">
        <v>498</v>
      </c>
      <c r="L746" s="44" t="s">
        <v>283</v>
      </c>
      <c r="M746" s="44" t="s">
        <v>679</v>
      </c>
      <c r="N746" s="46" t="s">
        <v>330</v>
      </c>
      <c r="O746" s="45" t="s">
        <v>283</v>
      </c>
      <c r="P746" s="45" t="s">
        <v>397</v>
      </c>
      <c r="Q746" s="45" t="s">
        <v>419</v>
      </c>
      <c r="R746" s="47" t="s">
        <v>529</v>
      </c>
      <c r="S746" s="38" t="s">
        <v>577</v>
      </c>
      <c r="T746" s="158">
        <v>8280</v>
      </c>
      <c r="U746" s="158">
        <v>8019</v>
      </c>
      <c r="V746" s="34"/>
      <c r="W746" s="34"/>
      <c r="X746" s="159">
        <v>8019</v>
      </c>
      <c r="Y746" s="160">
        <f>+IFERROR(X746/U746,0)</f>
        <v>1</v>
      </c>
      <c r="Z746" s="161">
        <f>+U746-X746</f>
        <v>0</v>
      </c>
      <c r="AA746" s="48"/>
      <c r="AB746" s="159">
        <v>8019</v>
      </c>
      <c r="AC746" s="161">
        <v>0</v>
      </c>
      <c r="AD746" s="159">
        <v>4677.75</v>
      </c>
      <c r="AE746" s="48"/>
      <c r="AF746" s="161">
        <v>4677.75</v>
      </c>
      <c r="AG746" s="162">
        <f>+IFERROR(AF746/U746,0)</f>
        <v>0.58333333333333337</v>
      </c>
      <c r="AH746" s="161">
        <f>+Tabla1[[#This Row],[PIM]]-Tabla1[[#This Row],[DEVENGADO2]]</f>
        <v>3341.25</v>
      </c>
      <c r="AI746" s="35">
        <v>668.25</v>
      </c>
      <c r="AJ746" s="35">
        <v>668.25</v>
      </c>
      <c r="AK746" s="35">
        <v>668.25</v>
      </c>
      <c r="AL746" s="35">
        <v>668.25</v>
      </c>
      <c r="AM746" s="35">
        <v>668.25</v>
      </c>
      <c r="AN746" s="35">
        <v>668.25</v>
      </c>
      <c r="AO746" s="35">
        <v>668.25</v>
      </c>
      <c r="AP746" s="35">
        <v>0</v>
      </c>
      <c r="AQ746" s="35">
        <v>690</v>
      </c>
      <c r="AR746" s="35">
        <v>690</v>
      </c>
      <c r="AS746" s="35">
        <v>690</v>
      </c>
      <c r="AT746" s="35">
        <v>690</v>
      </c>
      <c r="AU746" s="35">
        <v>581.25</v>
      </c>
      <c r="AV746" s="41">
        <f t="shared" si="36"/>
        <v>8019</v>
      </c>
      <c r="AW746" s="41">
        <f>+U746-AV746</f>
        <v>0</v>
      </c>
    </row>
    <row r="747" spans="1:49" x14ac:dyDescent="0.3">
      <c r="A747" s="42" t="s">
        <v>3</v>
      </c>
      <c r="B747" s="43"/>
      <c r="C747" s="44" t="s">
        <v>423</v>
      </c>
      <c r="D747" s="45" t="s">
        <v>287</v>
      </c>
      <c r="E747" s="44" t="s">
        <v>21</v>
      </c>
      <c r="F747" s="44" t="s">
        <v>657</v>
      </c>
      <c r="G747" s="44" t="s">
        <v>7178</v>
      </c>
      <c r="H747" s="45" t="s">
        <v>422</v>
      </c>
      <c r="I747" s="45" t="s">
        <v>579</v>
      </c>
      <c r="J747" s="45" t="s">
        <v>498</v>
      </c>
      <c r="K747" s="45" t="s">
        <v>498</v>
      </c>
      <c r="L747" s="44" t="s">
        <v>283</v>
      </c>
      <c r="M747" s="44" t="s">
        <v>679</v>
      </c>
      <c r="N747" s="46" t="s">
        <v>330</v>
      </c>
      <c r="O747" s="45" t="s">
        <v>283</v>
      </c>
      <c r="P747" s="45" t="s">
        <v>393</v>
      </c>
      <c r="Q747" s="45" t="s">
        <v>585</v>
      </c>
      <c r="R747" s="47" t="s">
        <v>200</v>
      </c>
      <c r="S747" s="38" t="s">
        <v>586</v>
      </c>
      <c r="T747" s="158">
        <v>0</v>
      </c>
      <c r="U747" s="158">
        <v>92800</v>
      </c>
      <c r="V747" s="34"/>
      <c r="W747" s="34"/>
      <c r="X747" s="159">
        <v>90950</v>
      </c>
      <c r="Y747" s="160">
        <f>+IFERROR(X747/U747,0)</f>
        <v>0.98006465517241381</v>
      </c>
      <c r="Z747" s="161">
        <f>+U747-X747</f>
        <v>1850</v>
      </c>
      <c r="AA747" s="48"/>
      <c r="AB747" s="159">
        <v>90950</v>
      </c>
      <c r="AC747" s="161">
        <v>1850</v>
      </c>
      <c r="AD747" s="159">
        <v>90950</v>
      </c>
      <c r="AE747" s="48"/>
      <c r="AF747" s="161">
        <v>38900</v>
      </c>
      <c r="AG747" s="162">
        <f>+IFERROR(AF747/U747,0)</f>
        <v>0.41918103448275862</v>
      </c>
      <c r="AH747" s="161">
        <f>+Tabla1[[#This Row],[PIM]]-Tabla1[[#This Row],[DEVENGADO2]]</f>
        <v>53900</v>
      </c>
      <c r="AI747" s="35">
        <v>0</v>
      </c>
      <c r="AJ747" s="35">
        <v>0</v>
      </c>
      <c r="AK747" s="35">
        <v>5000</v>
      </c>
      <c r="AL747" s="35">
        <v>5000</v>
      </c>
      <c r="AM747" s="35">
        <v>5200</v>
      </c>
      <c r="AN747" s="35">
        <v>20200</v>
      </c>
      <c r="AO747" s="35">
        <v>3500</v>
      </c>
      <c r="AP747" s="35">
        <v>0</v>
      </c>
      <c r="AQ747" s="35">
        <v>19100</v>
      </c>
      <c r="AR747" s="35">
        <v>34800</v>
      </c>
      <c r="AS747" s="35">
        <v>0</v>
      </c>
      <c r="AT747" s="35">
        <v>0</v>
      </c>
      <c r="AU747" s="35">
        <v>0</v>
      </c>
      <c r="AV747" s="41">
        <f t="shared" si="36"/>
        <v>92800</v>
      </c>
      <c r="AW747" s="41">
        <f>+U747-AV747</f>
        <v>0</v>
      </c>
    </row>
    <row r="748" spans="1:49" x14ac:dyDescent="0.3">
      <c r="A748" s="42" t="s">
        <v>3</v>
      </c>
      <c r="B748" s="43"/>
      <c r="C748" s="44" t="s">
        <v>423</v>
      </c>
      <c r="D748" s="45" t="s">
        <v>287</v>
      </c>
      <c r="E748" s="44" t="s">
        <v>21</v>
      </c>
      <c r="F748" s="44" t="s">
        <v>657</v>
      </c>
      <c r="G748" s="44" t="s">
        <v>7179</v>
      </c>
      <c r="H748" s="45" t="s">
        <v>4</v>
      </c>
      <c r="I748" s="45" t="s">
        <v>269</v>
      </c>
      <c r="J748" s="45" t="s">
        <v>498</v>
      </c>
      <c r="K748" s="45" t="s">
        <v>498</v>
      </c>
      <c r="L748" s="44" t="s">
        <v>285</v>
      </c>
      <c r="M748" s="44" t="s">
        <v>680</v>
      </c>
      <c r="N748" s="46" t="s">
        <v>331</v>
      </c>
      <c r="O748" s="45" t="s">
        <v>285</v>
      </c>
      <c r="P748" s="45" t="s">
        <v>397</v>
      </c>
      <c r="Q748" s="45" t="s">
        <v>415</v>
      </c>
      <c r="R748" s="47" t="s">
        <v>526</v>
      </c>
      <c r="S748" s="38" t="s">
        <v>575</v>
      </c>
      <c r="T748" s="158">
        <v>1800</v>
      </c>
      <c r="U748" s="158">
        <v>1800</v>
      </c>
      <c r="V748" s="34"/>
      <c r="W748" s="34"/>
      <c r="X748" s="159">
        <v>1800</v>
      </c>
      <c r="Y748" s="160">
        <f>+IFERROR(X748/U748,0)</f>
        <v>1</v>
      </c>
      <c r="Z748" s="161">
        <f>+U748-X748</f>
        <v>0</v>
      </c>
      <c r="AA748" s="48"/>
      <c r="AB748" s="159">
        <v>1800</v>
      </c>
      <c r="AC748" s="161">
        <v>0</v>
      </c>
      <c r="AD748" s="159">
        <v>0</v>
      </c>
      <c r="AE748" s="48"/>
      <c r="AF748" s="161">
        <v>0</v>
      </c>
      <c r="AG748" s="162">
        <f>+IFERROR(AF748/U748,0)</f>
        <v>0</v>
      </c>
      <c r="AH748" s="161">
        <f>+Tabla1[[#This Row],[PIM]]-Tabla1[[#This Row],[DEVENGADO2]]</f>
        <v>1800</v>
      </c>
      <c r="AI748" s="35">
        <v>0</v>
      </c>
      <c r="AJ748" s="35">
        <v>0</v>
      </c>
      <c r="AK748" s="35">
        <v>0</v>
      </c>
      <c r="AL748" s="35">
        <v>0</v>
      </c>
      <c r="AM748" s="35">
        <v>0</v>
      </c>
      <c r="AN748" s="35">
        <v>0</v>
      </c>
      <c r="AO748" s="35">
        <v>0</v>
      </c>
      <c r="AP748" s="35">
        <v>900</v>
      </c>
      <c r="AQ748" s="35">
        <v>0</v>
      </c>
      <c r="AR748" s="35">
        <v>0</v>
      </c>
      <c r="AS748" s="35">
        <v>0</v>
      </c>
      <c r="AT748" s="35">
        <v>0</v>
      </c>
      <c r="AU748" s="35">
        <v>900</v>
      </c>
      <c r="AV748" s="41">
        <f t="shared" si="36"/>
        <v>1800</v>
      </c>
      <c r="AW748" s="41">
        <f>+U748-AV748</f>
        <v>0</v>
      </c>
    </row>
    <row r="749" spans="1:49" x14ac:dyDescent="0.3">
      <c r="A749" s="42" t="s">
        <v>3</v>
      </c>
      <c r="B749" s="43"/>
      <c r="C749" s="44" t="s">
        <v>423</v>
      </c>
      <c r="D749" s="45" t="s">
        <v>287</v>
      </c>
      <c r="E749" s="44" t="s">
        <v>21</v>
      </c>
      <c r="F749" s="44" t="s">
        <v>657</v>
      </c>
      <c r="G749" s="44" t="s">
        <v>7179</v>
      </c>
      <c r="H749" s="45" t="s">
        <v>4</v>
      </c>
      <c r="I749" s="45" t="s">
        <v>269</v>
      </c>
      <c r="J749" s="45" t="s">
        <v>498</v>
      </c>
      <c r="K749" s="45" t="s">
        <v>498</v>
      </c>
      <c r="L749" s="44" t="s">
        <v>285</v>
      </c>
      <c r="M749" s="44" t="s">
        <v>680</v>
      </c>
      <c r="N749" s="46" t="s">
        <v>331</v>
      </c>
      <c r="O749" s="45" t="s">
        <v>285</v>
      </c>
      <c r="P749" s="45" t="s">
        <v>397</v>
      </c>
      <c r="Q749" s="45" t="s">
        <v>416</v>
      </c>
      <c r="R749" s="47" t="s">
        <v>528</v>
      </c>
      <c r="S749" s="38" t="s">
        <v>576</v>
      </c>
      <c r="T749" s="158">
        <v>108340</v>
      </c>
      <c r="U749" s="158">
        <v>110732</v>
      </c>
      <c r="V749" s="34"/>
      <c r="W749" s="34"/>
      <c r="X749" s="159">
        <v>110732</v>
      </c>
      <c r="Y749" s="160">
        <f>+IFERROR(X749/U749,0)</f>
        <v>1</v>
      </c>
      <c r="Z749" s="161">
        <f>+U749-X749</f>
        <v>0</v>
      </c>
      <c r="AA749" s="48"/>
      <c r="AB749" s="159">
        <v>110732</v>
      </c>
      <c r="AC749" s="161">
        <v>0</v>
      </c>
      <c r="AD749" s="159">
        <v>64583.529999999992</v>
      </c>
      <c r="AE749" s="48"/>
      <c r="AF749" s="161">
        <v>64583.529999999992</v>
      </c>
      <c r="AG749" s="162">
        <f>+IFERROR(AF749/U749,0)</f>
        <v>0.58324179099086071</v>
      </c>
      <c r="AH749" s="161">
        <f>+Tabla1[[#This Row],[PIM]]-Tabla1[[#This Row],[DEVENGADO2]]</f>
        <v>46148.470000000008</v>
      </c>
      <c r="AI749" s="35">
        <v>9228.3799999999992</v>
      </c>
      <c r="AJ749" s="35">
        <v>9223.5400000000009</v>
      </c>
      <c r="AK749" s="35">
        <v>9224.43</v>
      </c>
      <c r="AL749" s="35">
        <v>9228.3799999999992</v>
      </c>
      <c r="AM749" s="35">
        <v>9228.3799999999992</v>
      </c>
      <c r="AN749" s="35">
        <v>9224.2800000000007</v>
      </c>
      <c r="AO749" s="35">
        <v>9226.14</v>
      </c>
      <c r="AP749" s="35">
        <v>0</v>
      </c>
      <c r="AQ749" s="35">
        <v>9028.3799999999992</v>
      </c>
      <c r="AR749" s="35">
        <v>9028.3799999999992</v>
      </c>
      <c r="AS749" s="35">
        <v>9028.3799999999992</v>
      </c>
      <c r="AT749" s="35">
        <v>9028.3799999999992</v>
      </c>
      <c r="AU749" s="35">
        <v>10034.949999999997</v>
      </c>
      <c r="AV749" s="41">
        <f t="shared" si="36"/>
        <v>110732</v>
      </c>
      <c r="AW749" s="41">
        <f>+U749-AV749</f>
        <v>0</v>
      </c>
    </row>
    <row r="750" spans="1:49" x14ac:dyDescent="0.3">
      <c r="A750" s="42" t="s">
        <v>3</v>
      </c>
      <c r="B750" s="43"/>
      <c r="C750" s="44" t="s">
        <v>423</v>
      </c>
      <c r="D750" s="45" t="s">
        <v>287</v>
      </c>
      <c r="E750" s="44" t="s">
        <v>21</v>
      </c>
      <c r="F750" s="44" t="s">
        <v>657</v>
      </c>
      <c r="G750" s="44" t="s">
        <v>7179</v>
      </c>
      <c r="H750" s="45" t="s">
        <v>4</v>
      </c>
      <c r="I750" s="45" t="s">
        <v>269</v>
      </c>
      <c r="J750" s="45" t="s">
        <v>498</v>
      </c>
      <c r="K750" s="45" t="s">
        <v>498</v>
      </c>
      <c r="L750" s="44" t="s">
        <v>285</v>
      </c>
      <c r="M750" s="44" t="s">
        <v>680</v>
      </c>
      <c r="N750" s="46" t="s">
        <v>331</v>
      </c>
      <c r="O750" s="45" t="s">
        <v>285</v>
      </c>
      <c r="P750" s="45" t="s">
        <v>397</v>
      </c>
      <c r="Q750" s="45" t="s">
        <v>417</v>
      </c>
      <c r="R750" s="47" t="s">
        <v>530</v>
      </c>
      <c r="S750" s="38" t="s">
        <v>587</v>
      </c>
      <c r="T750" s="132">
        <v>69170</v>
      </c>
      <c r="U750" s="132">
        <v>69578</v>
      </c>
      <c r="V750" s="34"/>
      <c r="W750" s="34"/>
      <c r="X750" s="39">
        <v>69578</v>
      </c>
      <c r="Y750" s="160">
        <f>+IFERROR(X750/U750,0)</f>
        <v>1</v>
      </c>
      <c r="Z750" s="49">
        <f>+U750-X750</f>
        <v>0</v>
      </c>
      <c r="AA750" s="48"/>
      <c r="AB750" s="39">
        <v>69578</v>
      </c>
      <c r="AC750" s="49">
        <v>0</v>
      </c>
      <c r="AD750" s="39">
        <v>39200</v>
      </c>
      <c r="AE750" s="48"/>
      <c r="AF750" s="49">
        <v>39200</v>
      </c>
      <c r="AG750" s="50">
        <f>+IFERROR(AF750/U750,0)</f>
        <v>0.56339647589755382</v>
      </c>
      <c r="AH750" s="49">
        <f>+Tabla1[[#This Row],[PIM]]-Tabla1[[#This Row],[DEVENGADO2]]</f>
        <v>30378</v>
      </c>
      <c r="AI750" s="35">
        <v>5600</v>
      </c>
      <c r="AJ750" s="35">
        <v>5600</v>
      </c>
      <c r="AK750" s="35">
        <v>5600</v>
      </c>
      <c r="AL750" s="35">
        <v>5600</v>
      </c>
      <c r="AM750" s="35">
        <v>5600</v>
      </c>
      <c r="AN750" s="35">
        <v>5600</v>
      </c>
      <c r="AO750" s="35">
        <v>5600</v>
      </c>
      <c r="AP750" s="35">
        <v>0</v>
      </c>
      <c r="AQ750" s="35">
        <v>5764.19</v>
      </c>
      <c r="AR750" s="35">
        <v>5764.19</v>
      </c>
      <c r="AS750" s="35">
        <v>5764.19</v>
      </c>
      <c r="AT750" s="35">
        <v>5764.19</v>
      </c>
      <c r="AU750" s="35">
        <v>7321.2399999999907</v>
      </c>
      <c r="AV750" s="41">
        <f t="shared" si="36"/>
        <v>69578</v>
      </c>
      <c r="AW750" s="41">
        <f>+U750-AV750</f>
        <v>0</v>
      </c>
    </row>
    <row r="751" spans="1:49" x14ac:dyDescent="0.3">
      <c r="A751" s="42" t="s">
        <v>3</v>
      </c>
      <c r="B751" s="43"/>
      <c r="C751" s="44" t="s">
        <v>423</v>
      </c>
      <c r="D751" s="45" t="s">
        <v>287</v>
      </c>
      <c r="E751" s="44" t="s">
        <v>21</v>
      </c>
      <c r="F751" s="44" t="s">
        <v>657</v>
      </c>
      <c r="G751" s="44" t="s">
        <v>7179</v>
      </c>
      <c r="H751" s="45" t="s">
        <v>4</v>
      </c>
      <c r="I751" s="45" t="s">
        <v>269</v>
      </c>
      <c r="J751" s="45" t="s">
        <v>498</v>
      </c>
      <c r="K751" s="45" t="s">
        <v>498</v>
      </c>
      <c r="L751" s="44" t="s">
        <v>285</v>
      </c>
      <c r="M751" s="44" t="s">
        <v>680</v>
      </c>
      <c r="N751" s="46" t="s">
        <v>331</v>
      </c>
      <c r="O751" s="45" t="s">
        <v>285</v>
      </c>
      <c r="P751" s="45" t="s">
        <v>397</v>
      </c>
      <c r="Q751" s="45" t="s">
        <v>419</v>
      </c>
      <c r="R751" s="47" t="s">
        <v>529</v>
      </c>
      <c r="S751" s="38" t="s">
        <v>577</v>
      </c>
      <c r="T751" s="158">
        <v>8280</v>
      </c>
      <c r="U751" s="158">
        <v>8019</v>
      </c>
      <c r="V751" s="34"/>
      <c r="W751" s="34"/>
      <c r="X751" s="159">
        <v>8019</v>
      </c>
      <c r="Y751" s="160">
        <f>+IFERROR(X751/U751,0)</f>
        <v>1</v>
      </c>
      <c r="Z751" s="161">
        <f>+U751-X751</f>
        <v>0</v>
      </c>
      <c r="AA751" s="48"/>
      <c r="AB751" s="159">
        <v>8019</v>
      </c>
      <c r="AC751" s="161">
        <v>0</v>
      </c>
      <c r="AD751" s="159">
        <v>4677.75</v>
      </c>
      <c r="AE751" s="48"/>
      <c r="AF751" s="161">
        <v>4677.75</v>
      </c>
      <c r="AG751" s="162">
        <f>+IFERROR(AF751/U751,0)</f>
        <v>0.58333333333333337</v>
      </c>
      <c r="AH751" s="161">
        <f>+Tabla1[[#This Row],[PIM]]-Tabla1[[#This Row],[DEVENGADO2]]</f>
        <v>3341.25</v>
      </c>
      <c r="AI751" s="35">
        <v>668.25</v>
      </c>
      <c r="AJ751" s="35">
        <v>668.25</v>
      </c>
      <c r="AK751" s="35">
        <v>668.25</v>
      </c>
      <c r="AL751" s="35">
        <v>668.25</v>
      </c>
      <c r="AM751" s="35">
        <v>668.25</v>
      </c>
      <c r="AN751" s="35">
        <v>668.25</v>
      </c>
      <c r="AO751" s="35">
        <v>668.25</v>
      </c>
      <c r="AP751" s="35">
        <v>0</v>
      </c>
      <c r="AQ751" s="35">
        <v>690</v>
      </c>
      <c r="AR751" s="35">
        <v>690</v>
      </c>
      <c r="AS751" s="35">
        <v>690</v>
      </c>
      <c r="AT751" s="35">
        <v>690</v>
      </c>
      <c r="AU751" s="35">
        <v>581.25</v>
      </c>
      <c r="AV751" s="41">
        <f t="shared" ref="AV751:AV753" si="37">+SUM(AI751:AU751)</f>
        <v>8019</v>
      </c>
      <c r="AW751" s="41">
        <f>+U751-AV751</f>
        <v>0</v>
      </c>
    </row>
    <row r="752" spans="1:49" x14ac:dyDescent="0.3">
      <c r="A752" s="42" t="s">
        <v>3</v>
      </c>
      <c r="B752" s="43"/>
      <c r="C752" s="44" t="s">
        <v>423</v>
      </c>
      <c r="D752" s="45" t="s">
        <v>287</v>
      </c>
      <c r="E752" s="44" t="s">
        <v>21</v>
      </c>
      <c r="F752" s="44" t="s">
        <v>657</v>
      </c>
      <c r="G752" s="44" t="s">
        <v>7179</v>
      </c>
      <c r="H752" s="45" t="s">
        <v>422</v>
      </c>
      <c r="I752" s="45" t="s">
        <v>579</v>
      </c>
      <c r="J752" s="45" t="s">
        <v>498</v>
      </c>
      <c r="K752" s="45" t="s">
        <v>498</v>
      </c>
      <c r="L752" s="44" t="s">
        <v>285</v>
      </c>
      <c r="M752" s="44" t="s">
        <v>680</v>
      </c>
      <c r="N752" s="46" t="s">
        <v>331</v>
      </c>
      <c r="O752" s="45" t="s">
        <v>285</v>
      </c>
      <c r="P752" s="45" t="s">
        <v>393</v>
      </c>
      <c r="Q752" s="45" t="s">
        <v>585</v>
      </c>
      <c r="R752" s="47" t="s">
        <v>200</v>
      </c>
      <c r="S752" s="38" t="s">
        <v>586</v>
      </c>
      <c r="T752" s="158">
        <v>0</v>
      </c>
      <c r="U752" s="158">
        <v>25000</v>
      </c>
      <c r="V752" s="34"/>
      <c r="W752" s="34"/>
      <c r="X752" s="159">
        <v>23600</v>
      </c>
      <c r="Y752" s="160">
        <f>+IFERROR(X752/U752,0)</f>
        <v>0.94399999999999995</v>
      </c>
      <c r="Z752" s="161">
        <f>+U752-X752</f>
        <v>1400</v>
      </c>
      <c r="AA752" s="48"/>
      <c r="AB752" s="159">
        <v>23600</v>
      </c>
      <c r="AC752" s="161">
        <v>1400</v>
      </c>
      <c r="AD752" s="159">
        <v>23600</v>
      </c>
      <c r="AE752" s="48"/>
      <c r="AF752" s="161">
        <v>15000</v>
      </c>
      <c r="AG752" s="162">
        <f>+IFERROR(AF752/U752,0)</f>
        <v>0.6</v>
      </c>
      <c r="AH752" s="161">
        <f>+Tabla1[[#This Row],[PIM]]-Tabla1[[#This Row],[DEVENGADO2]]</f>
        <v>10000</v>
      </c>
      <c r="AI752" s="35">
        <v>0</v>
      </c>
      <c r="AJ752" s="35">
        <v>0</v>
      </c>
      <c r="AK752" s="35">
        <v>0</v>
      </c>
      <c r="AL752" s="35">
        <v>0</v>
      </c>
      <c r="AM752" s="35">
        <v>5000</v>
      </c>
      <c r="AN752" s="35">
        <v>5000</v>
      </c>
      <c r="AO752" s="35">
        <v>5000</v>
      </c>
      <c r="AP752" s="35">
        <v>0</v>
      </c>
      <c r="AQ752" s="35">
        <v>10000</v>
      </c>
      <c r="AR752" s="35">
        <v>0</v>
      </c>
      <c r="AS752" s="35">
        <v>0</v>
      </c>
      <c r="AT752" s="35">
        <v>0</v>
      </c>
      <c r="AU752" s="35">
        <v>0</v>
      </c>
      <c r="AV752" s="41">
        <f t="shared" si="37"/>
        <v>25000</v>
      </c>
      <c r="AW752" s="41">
        <f>+U752-AV752</f>
        <v>0</v>
      </c>
    </row>
    <row r="753" spans="1:49" x14ac:dyDescent="0.3">
      <c r="A753" s="42" t="s">
        <v>3</v>
      </c>
      <c r="B753" s="43"/>
      <c r="C753" s="44" t="s">
        <v>423</v>
      </c>
      <c r="D753" s="45" t="s">
        <v>287</v>
      </c>
      <c r="E753" s="44" t="s">
        <v>21</v>
      </c>
      <c r="F753" s="44" t="s">
        <v>657</v>
      </c>
      <c r="G753" s="44" t="s">
        <v>7180</v>
      </c>
      <c r="H753" s="45" t="s">
        <v>4</v>
      </c>
      <c r="I753" s="45" t="s">
        <v>269</v>
      </c>
      <c r="J753" s="45" t="s">
        <v>498</v>
      </c>
      <c r="K753" s="45" t="s">
        <v>498</v>
      </c>
      <c r="L753" s="44" t="s">
        <v>453</v>
      </c>
      <c r="M753" s="44" t="s">
        <v>681</v>
      </c>
      <c r="N753" s="46" t="s">
        <v>332</v>
      </c>
      <c r="O753" s="45" t="s">
        <v>453</v>
      </c>
      <c r="P753" s="45" t="s">
        <v>397</v>
      </c>
      <c r="Q753" s="45" t="s">
        <v>415</v>
      </c>
      <c r="R753" s="47" t="s">
        <v>526</v>
      </c>
      <c r="S753" s="38" t="s">
        <v>575</v>
      </c>
      <c r="T753" s="132">
        <v>1800</v>
      </c>
      <c r="U753" s="132">
        <v>1800</v>
      </c>
      <c r="V753" s="34"/>
      <c r="W753" s="34"/>
      <c r="X753" s="39">
        <v>1800</v>
      </c>
      <c r="Y753" s="160">
        <f>+IFERROR(X753/U753,0)</f>
        <v>1</v>
      </c>
      <c r="Z753" s="49">
        <f>+U753-X753</f>
        <v>0</v>
      </c>
      <c r="AA753" s="48"/>
      <c r="AB753" s="39">
        <v>1800</v>
      </c>
      <c r="AC753" s="49">
        <v>0</v>
      </c>
      <c r="AD753" s="39">
        <v>0</v>
      </c>
      <c r="AE753" s="48"/>
      <c r="AF753" s="49">
        <v>0</v>
      </c>
      <c r="AG753" s="50">
        <f>+IFERROR(AF753/U753,0)</f>
        <v>0</v>
      </c>
      <c r="AH753" s="49">
        <f>+Tabla1[[#This Row],[PIM]]-Tabla1[[#This Row],[DEVENGADO2]]</f>
        <v>1800</v>
      </c>
      <c r="AI753" s="35">
        <v>0</v>
      </c>
      <c r="AJ753" s="35">
        <v>0</v>
      </c>
      <c r="AK753" s="35">
        <v>0</v>
      </c>
      <c r="AL753" s="35">
        <v>0</v>
      </c>
      <c r="AM753" s="35">
        <v>0</v>
      </c>
      <c r="AN753" s="35">
        <v>0</v>
      </c>
      <c r="AO753" s="35">
        <v>0</v>
      </c>
      <c r="AP753" s="35">
        <v>900</v>
      </c>
      <c r="AQ753" s="35">
        <v>0</v>
      </c>
      <c r="AR753" s="35">
        <v>0</v>
      </c>
      <c r="AS753" s="35">
        <v>0</v>
      </c>
      <c r="AT753" s="35">
        <v>0</v>
      </c>
      <c r="AU753" s="35">
        <v>900</v>
      </c>
      <c r="AV753" s="41">
        <f t="shared" si="37"/>
        <v>1800</v>
      </c>
      <c r="AW753" s="41">
        <f>+U753-AV753</f>
        <v>0</v>
      </c>
    </row>
    <row r="754" spans="1:49" x14ac:dyDescent="0.3">
      <c r="A754" s="42" t="s">
        <v>3</v>
      </c>
      <c r="B754" s="43"/>
      <c r="C754" s="44" t="s">
        <v>423</v>
      </c>
      <c r="D754" s="45" t="s">
        <v>287</v>
      </c>
      <c r="E754" s="44" t="s">
        <v>21</v>
      </c>
      <c r="F754" s="44" t="s">
        <v>657</v>
      </c>
      <c r="G754" s="44" t="s">
        <v>7180</v>
      </c>
      <c r="H754" s="45" t="s">
        <v>4</v>
      </c>
      <c r="I754" s="45" t="s">
        <v>269</v>
      </c>
      <c r="J754" s="45" t="s">
        <v>498</v>
      </c>
      <c r="K754" s="45" t="s">
        <v>498</v>
      </c>
      <c r="L754" s="44" t="s">
        <v>453</v>
      </c>
      <c r="M754" s="44" t="s">
        <v>681</v>
      </c>
      <c r="N754" s="46" t="s">
        <v>332</v>
      </c>
      <c r="O754" s="45" t="s">
        <v>453</v>
      </c>
      <c r="P754" s="45" t="s">
        <v>397</v>
      </c>
      <c r="Q754" s="45" t="s">
        <v>417</v>
      </c>
      <c r="R754" s="47" t="s">
        <v>530</v>
      </c>
      <c r="S754" s="38" t="s">
        <v>587</v>
      </c>
      <c r="T754" s="158">
        <v>177510</v>
      </c>
      <c r="U754" s="158">
        <v>179009</v>
      </c>
      <c r="V754" s="34"/>
      <c r="W754" s="34"/>
      <c r="X754" s="159">
        <v>179009</v>
      </c>
      <c r="Y754" s="160">
        <f>+IFERROR(X754/U754,0)</f>
        <v>1</v>
      </c>
      <c r="Z754" s="161">
        <f>+U754-X754</f>
        <v>0</v>
      </c>
      <c r="AA754" s="48"/>
      <c r="AB754" s="159">
        <v>179009</v>
      </c>
      <c r="AC754" s="161">
        <v>0</v>
      </c>
      <c r="AD754" s="159">
        <v>78037.87</v>
      </c>
      <c r="AE754" s="48"/>
      <c r="AF754" s="161">
        <v>78037.87</v>
      </c>
      <c r="AG754" s="162">
        <f>+IFERROR(AF754/U754,0)</f>
        <v>0.43594383522616181</v>
      </c>
      <c r="AH754" s="161">
        <f>+Tabla1[[#This Row],[PIM]]-Tabla1[[#This Row],[DEVENGADO2]]</f>
        <v>100971.13</v>
      </c>
      <c r="AI754" s="35">
        <v>14324.82</v>
      </c>
      <c r="AJ754" s="35">
        <v>14424.69</v>
      </c>
      <c r="AK754" s="35">
        <v>14425.65</v>
      </c>
      <c r="AL754" s="35">
        <v>14422.96</v>
      </c>
      <c r="AM754" s="35">
        <v>5007.21</v>
      </c>
      <c r="AN754" s="35">
        <v>6758.04</v>
      </c>
      <c r="AO754" s="35">
        <v>8674.5</v>
      </c>
      <c r="AP754" s="35">
        <v>0</v>
      </c>
      <c r="AQ754" s="35">
        <v>14792.57</v>
      </c>
      <c r="AR754" s="35">
        <v>14792.57</v>
      </c>
      <c r="AS754" s="35">
        <v>14792.57</v>
      </c>
      <c r="AT754" s="35">
        <v>14792.57</v>
      </c>
      <c r="AU754" s="35">
        <v>41800.849999999977</v>
      </c>
      <c r="AV754" s="41">
        <f t="shared" ref="AV754:AV757" si="38">+SUM(AI754:AU754)</f>
        <v>179009</v>
      </c>
      <c r="AW754" s="41">
        <f>+U754-AV754</f>
        <v>0</v>
      </c>
    </row>
    <row r="755" spans="1:49" x14ac:dyDescent="0.3">
      <c r="A755" s="42" t="s">
        <v>3</v>
      </c>
      <c r="B755" s="43"/>
      <c r="C755" s="44" t="s">
        <v>423</v>
      </c>
      <c r="D755" s="45" t="s">
        <v>287</v>
      </c>
      <c r="E755" s="44" t="s">
        <v>21</v>
      </c>
      <c r="F755" s="44" t="s">
        <v>657</v>
      </c>
      <c r="G755" s="44" t="s">
        <v>7180</v>
      </c>
      <c r="H755" s="45" t="s">
        <v>4</v>
      </c>
      <c r="I755" s="45" t="s">
        <v>269</v>
      </c>
      <c r="J755" s="45" t="s">
        <v>498</v>
      </c>
      <c r="K755" s="45" t="s">
        <v>498</v>
      </c>
      <c r="L755" s="44" t="s">
        <v>453</v>
      </c>
      <c r="M755" s="44" t="s">
        <v>681</v>
      </c>
      <c r="N755" s="46" t="s">
        <v>332</v>
      </c>
      <c r="O755" s="45" t="s">
        <v>453</v>
      </c>
      <c r="P755" s="45" t="s">
        <v>397</v>
      </c>
      <c r="Q755" s="45" t="s">
        <v>419</v>
      </c>
      <c r="R755" s="47" t="s">
        <v>529</v>
      </c>
      <c r="S755" s="38" t="s">
        <v>577</v>
      </c>
      <c r="T755" s="158">
        <v>8280</v>
      </c>
      <c r="U755" s="158">
        <v>8019</v>
      </c>
      <c r="V755" s="34"/>
      <c r="W755" s="34"/>
      <c r="X755" s="159">
        <v>8019</v>
      </c>
      <c r="Y755" s="160">
        <f>+IFERROR(X755/U755,0)</f>
        <v>1</v>
      </c>
      <c r="Z755" s="161">
        <f>+U755-X755</f>
        <v>0</v>
      </c>
      <c r="AA755" s="48"/>
      <c r="AB755" s="159">
        <v>8019</v>
      </c>
      <c r="AC755" s="161">
        <v>0</v>
      </c>
      <c r="AD755" s="159">
        <v>4009.5</v>
      </c>
      <c r="AE755" s="48"/>
      <c r="AF755" s="161">
        <v>4009.5</v>
      </c>
      <c r="AG755" s="162">
        <f>+IFERROR(AF755/U755,0)</f>
        <v>0.5</v>
      </c>
      <c r="AH755" s="161">
        <f>+Tabla1[[#This Row],[PIM]]-Tabla1[[#This Row],[DEVENGADO2]]</f>
        <v>4009.5</v>
      </c>
      <c r="AI755" s="35">
        <v>668.25</v>
      </c>
      <c r="AJ755" s="35">
        <v>668.25</v>
      </c>
      <c r="AK755" s="35">
        <v>668.25</v>
      </c>
      <c r="AL755" s="35">
        <v>668.25</v>
      </c>
      <c r="AM755" s="35">
        <v>668.25</v>
      </c>
      <c r="AN755" s="35">
        <v>222.75</v>
      </c>
      <c r="AO755" s="35">
        <v>445.5</v>
      </c>
      <c r="AP755" s="35">
        <v>0</v>
      </c>
      <c r="AQ755" s="35">
        <v>690</v>
      </c>
      <c r="AR755" s="35">
        <v>690</v>
      </c>
      <c r="AS755" s="35">
        <v>690</v>
      </c>
      <c r="AT755" s="35">
        <v>690</v>
      </c>
      <c r="AU755" s="35">
        <v>1249.5</v>
      </c>
      <c r="AV755" s="41">
        <f t="shared" si="38"/>
        <v>8019</v>
      </c>
      <c r="AW755" s="41">
        <f>+U755-AV755</f>
        <v>0</v>
      </c>
    </row>
    <row r="756" spans="1:49" x14ac:dyDescent="0.3">
      <c r="A756" s="42" t="s">
        <v>3</v>
      </c>
      <c r="B756" s="43"/>
      <c r="C756" s="44" t="s">
        <v>423</v>
      </c>
      <c r="D756" s="45" t="s">
        <v>287</v>
      </c>
      <c r="E756" s="44" t="s">
        <v>21</v>
      </c>
      <c r="F756" s="44" t="s">
        <v>657</v>
      </c>
      <c r="G756" s="44" t="s">
        <v>7180</v>
      </c>
      <c r="H756" s="45" t="s">
        <v>4</v>
      </c>
      <c r="I756" s="45" t="s">
        <v>579</v>
      </c>
      <c r="J756" s="45" t="s">
        <v>498</v>
      </c>
      <c r="K756" s="45" t="s">
        <v>498</v>
      </c>
      <c r="L756" s="44" t="s">
        <v>453</v>
      </c>
      <c r="M756" s="44" t="s">
        <v>681</v>
      </c>
      <c r="N756" s="46" t="s">
        <v>332</v>
      </c>
      <c r="O756" s="45" t="s">
        <v>453</v>
      </c>
      <c r="P756" s="45" t="s">
        <v>397</v>
      </c>
      <c r="Q756" s="45" t="s">
        <v>591</v>
      </c>
      <c r="R756" s="47" t="s">
        <v>533</v>
      </c>
      <c r="S756" s="38" t="s">
        <v>590</v>
      </c>
      <c r="T756" s="158">
        <v>0</v>
      </c>
      <c r="U756" s="158">
        <v>7050</v>
      </c>
      <c r="V756" s="34"/>
      <c r="W756" s="34"/>
      <c r="X756" s="159">
        <v>7050</v>
      </c>
      <c r="Y756" s="160">
        <f>+IFERROR(X756/U756,0)</f>
        <v>1</v>
      </c>
      <c r="Z756" s="161">
        <f>+U756-X756</f>
        <v>0</v>
      </c>
      <c r="AA756" s="48"/>
      <c r="AB756" s="159">
        <v>7050</v>
      </c>
      <c r="AC756" s="161">
        <v>0</v>
      </c>
      <c r="AD756" s="159">
        <v>7049.44</v>
      </c>
      <c r="AE756" s="48"/>
      <c r="AF756" s="161">
        <v>7049.44</v>
      </c>
      <c r="AG756" s="162">
        <f>+IFERROR(AF756/U756,0)</f>
        <v>0.99992056737588642</v>
      </c>
      <c r="AH756" s="161">
        <f>+Tabla1[[#This Row],[PIM]]-Tabla1[[#This Row],[DEVENGADO2]]</f>
        <v>0.56000000000040018</v>
      </c>
      <c r="AI756" s="35">
        <v>0</v>
      </c>
      <c r="AJ756" s="35">
        <v>0</v>
      </c>
      <c r="AK756" s="35">
        <v>0</v>
      </c>
      <c r="AL756" s="35">
        <v>0</v>
      </c>
      <c r="AM756" s="35">
        <v>7049.44</v>
      </c>
      <c r="AN756" s="35">
        <v>0</v>
      </c>
      <c r="AO756" s="35">
        <v>0</v>
      </c>
      <c r="AP756" s="35">
        <v>0</v>
      </c>
      <c r="AQ756" s="35">
        <v>0</v>
      </c>
      <c r="AR756" s="35">
        <v>0</v>
      </c>
      <c r="AS756" s="35">
        <v>0</v>
      </c>
      <c r="AT756" s="35">
        <v>0</v>
      </c>
      <c r="AU756" s="35">
        <v>0.56000000000040018</v>
      </c>
      <c r="AV756" s="41">
        <f t="shared" si="38"/>
        <v>7050</v>
      </c>
      <c r="AW756" s="41">
        <f>+U756-AV756</f>
        <v>0</v>
      </c>
    </row>
    <row r="757" spans="1:49" x14ac:dyDescent="0.3">
      <c r="A757" s="42" t="s">
        <v>3</v>
      </c>
      <c r="B757" s="43"/>
      <c r="C757" s="44" t="s">
        <v>423</v>
      </c>
      <c r="D757" s="45" t="s">
        <v>287</v>
      </c>
      <c r="E757" s="44" t="s">
        <v>21</v>
      </c>
      <c r="F757" s="44" t="s">
        <v>657</v>
      </c>
      <c r="G757" s="44" t="s">
        <v>7180</v>
      </c>
      <c r="H757" s="45" t="s">
        <v>422</v>
      </c>
      <c r="I757" s="45" t="s">
        <v>579</v>
      </c>
      <c r="J757" s="45" t="s">
        <v>498</v>
      </c>
      <c r="K757" s="45" t="s">
        <v>498</v>
      </c>
      <c r="L757" s="44" t="s">
        <v>453</v>
      </c>
      <c r="M757" s="44" t="s">
        <v>681</v>
      </c>
      <c r="N757" s="46" t="s">
        <v>332</v>
      </c>
      <c r="O757" s="45" t="s">
        <v>453</v>
      </c>
      <c r="P757" s="45" t="s">
        <v>393</v>
      </c>
      <c r="Q757" s="45" t="s">
        <v>585</v>
      </c>
      <c r="R757" s="47" t="s">
        <v>200</v>
      </c>
      <c r="S757" s="38" t="s">
        <v>586</v>
      </c>
      <c r="T757" s="132">
        <v>0</v>
      </c>
      <c r="U757" s="132">
        <v>88300</v>
      </c>
      <c r="V757" s="34"/>
      <c r="W757" s="34"/>
      <c r="X757" s="39">
        <v>85800</v>
      </c>
      <c r="Y757" s="160">
        <f>+IFERROR(X757/U757,0)</f>
        <v>0.9716874292185731</v>
      </c>
      <c r="Z757" s="49">
        <f>+U757-X757</f>
        <v>2500</v>
      </c>
      <c r="AA757" s="48"/>
      <c r="AB757" s="39">
        <v>85800</v>
      </c>
      <c r="AC757" s="49">
        <v>2500</v>
      </c>
      <c r="AD757" s="39">
        <v>85800</v>
      </c>
      <c r="AE757" s="48"/>
      <c r="AF757" s="49">
        <v>34200</v>
      </c>
      <c r="AG757" s="50">
        <f>+IFERROR(AF757/U757,0)</f>
        <v>0.38731596828992071</v>
      </c>
      <c r="AH757" s="49">
        <f>+Tabla1[[#This Row],[PIM]]-Tabla1[[#This Row],[DEVENGADO2]]</f>
        <v>54100</v>
      </c>
      <c r="AI757" s="35">
        <v>0</v>
      </c>
      <c r="AJ757" s="35">
        <v>0</v>
      </c>
      <c r="AK757" s="35">
        <v>4950</v>
      </c>
      <c r="AL757" s="35">
        <v>4950</v>
      </c>
      <c r="AM757" s="35">
        <v>5100</v>
      </c>
      <c r="AN757" s="35">
        <v>5100</v>
      </c>
      <c r="AO757" s="35">
        <v>14100</v>
      </c>
      <c r="AP757" s="35">
        <v>0</v>
      </c>
      <c r="AQ757" s="35">
        <v>40100</v>
      </c>
      <c r="AR757" s="35">
        <v>14000</v>
      </c>
      <c r="AS757" s="35">
        <v>0</v>
      </c>
      <c r="AT757" s="35">
        <v>0</v>
      </c>
      <c r="AU757" s="35">
        <v>0</v>
      </c>
      <c r="AV757" s="41">
        <f t="shared" si="38"/>
        <v>88300</v>
      </c>
      <c r="AW757" s="41">
        <f>+U757-AV757</f>
        <v>0</v>
      </c>
    </row>
    <row r="758" spans="1:49" x14ac:dyDescent="0.3">
      <c r="A758" s="42" t="s">
        <v>420</v>
      </c>
      <c r="B758" s="43"/>
      <c r="C758" s="44" t="s">
        <v>423</v>
      </c>
      <c r="D758" s="45" t="s">
        <v>392</v>
      </c>
      <c r="E758" s="44" t="s">
        <v>421</v>
      </c>
      <c r="F758" s="44" t="s">
        <v>682</v>
      </c>
      <c r="G758" s="44" t="s">
        <v>7181</v>
      </c>
      <c r="H758" s="45" t="s">
        <v>4</v>
      </c>
      <c r="I758" s="45" t="s">
        <v>269</v>
      </c>
      <c r="J758" s="45" t="s">
        <v>455</v>
      </c>
      <c r="K758" s="45" t="s">
        <v>455</v>
      </c>
      <c r="L758" s="44" t="s">
        <v>455</v>
      </c>
      <c r="M758" s="44" t="s">
        <v>683</v>
      </c>
      <c r="N758" s="46" t="s">
        <v>333</v>
      </c>
      <c r="O758" s="45" t="s">
        <v>455</v>
      </c>
      <c r="P758" s="45" t="s">
        <v>397</v>
      </c>
      <c r="Q758" s="45" t="s">
        <v>416</v>
      </c>
      <c r="R758" s="47" t="s">
        <v>528</v>
      </c>
      <c r="S758" s="38" t="s">
        <v>576</v>
      </c>
      <c r="T758" s="158">
        <v>178800</v>
      </c>
      <c r="U758" s="158">
        <v>0</v>
      </c>
      <c r="V758" s="34"/>
      <c r="W758" s="34"/>
      <c r="X758" s="159">
        <v>0</v>
      </c>
      <c r="Y758" s="160">
        <f>+IFERROR(X758/U758,0)</f>
        <v>0</v>
      </c>
      <c r="Z758" s="161">
        <f>+U758-X758</f>
        <v>0</v>
      </c>
      <c r="AA758" s="48"/>
      <c r="AB758" s="159">
        <v>0</v>
      </c>
      <c r="AC758" s="161">
        <v>0</v>
      </c>
      <c r="AD758" s="159">
        <v>0</v>
      </c>
      <c r="AE758" s="48"/>
      <c r="AF758" s="161">
        <v>0</v>
      </c>
      <c r="AG758" s="162">
        <f>+IFERROR(AF758/U758,0)</f>
        <v>0</v>
      </c>
      <c r="AH758" s="161">
        <f>+Tabla1[[#This Row],[PIM]]-Tabla1[[#This Row],[DEVENGADO2]]</f>
        <v>0</v>
      </c>
      <c r="AI758" s="35">
        <v>0</v>
      </c>
      <c r="AJ758" s="35">
        <v>0</v>
      </c>
      <c r="AK758" s="35">
        <v>0</v>
      </c>
      <c r="AL758" s="35">
        <v>0</v>
      </c>
      <c r="AM758" s="35">
        <v>0</v>
      </c>
      <c r="AN758" s="35">
        <v>0</v>
      </c>
      <c r="AO758" s="35">
        <v>0</v>
      </c>
      <c r="AP758" s="35">
        <v>0</v>
      </c>
      <c r="AQ758" s="35">
        <v>0</v>
      </c>
      <c r="AR758" s="35">
        <v>0</v>
      </c>
      <c r="AS758" s="35">
        <v>0</v>
      </c>
      <c r="AT758" s="35">
        <v>0</v>
      </c>
      <c r="AU758" s="35">
        <v>0</v>
      </c>
      <c r="AV758" s="41">
        <f t="shared" ref="AV758:AV774" si="39">+SUM(AI758:AU758)</f>
        <v>0</v>
      </c>
      <c r="AW758" s="41">
        <f>+U758-AV758</f>
        <v>0</v>
      </c>
    </row>
    <row r="759" spans="1:49" x14ac:dyDescent="0.3">
      <c r="A759" s="42" t="s">
        <v>420</v>
      </c>
      <c r="B759" s="43"/>
      <c r="C759" s="44" t="s">
        <v>423</v>
      </c>
      <c r="D759" s="45" t="s">
        <v>392</v>
      </c>
      <c r="E759" s="44" t="s">
        <v>421</v>
      </c>
      <c r="F759" s="44" t="s">
        <v>682</v>
      </c>
      <c r="G759" s="44" t="s">
        <v>7181</v>
      </c>
      <c r="H759" s="45" t="s">
        <v>4</v>
      </c>
      <c r="I759" s="45" t="s">
        <v>269</v>
      </c>
      <c r="J759" s="45" t="s">
        <v>455</v>
      </c>
      <c r="K759" s="45" t="s">
        <v>455</v>
      </c>
      <c r="L759" s="44" t="s">
        <v>455</v>
      </c>
      <c r="M759" s="44" t="s">
        <v>683</v>
      </c>
      <c r="N759" s="46" t="s">
        <v>333</v>
      </c>
      <c r="O759" s="45" t="s">
        <v>455</v>
      </c>
      <c r="P759" s="45" t="s">
        <v>397</v>
      </c>
      <c r="Q759" s="45" t="s">
        <v>417</v>
      </c>
      <c r="R759" s="47" t="s">
        <v>530</v>
      </c>
      <c r="S759" s="38" t="s">
        <v>587</v>
      </c>
      <c r="T759" s="158">
        <v>70800</v>
      </c>
      <c r="U759" s="158">
        <v>0</v>
      </c>
      <c r="V759" s="34"/>
      <c r="W759" s="34"/>
      <c r="X759" s="159">
        <v>0</v>
      </c>
      <c r="Y759" s="160">
        <f>+IFERROR(X759/U759,0)</f>
        <v>0</v>
      </c>
      <c r="Z759" s="161">
        <f>+U759-X759</f>
        <v>0</v>
      </c>
      <c r="AA759" s="48"/>
      <c r="AB759" s="159">
        <v>0</v>
      </c>
      <c r="AC759" s="161">
        <v>0</v>
      </c>
      <c r="AD759" s="159">
        <v>0</v>
      </c>
      <c r="AE759" s="48"/>
      <c r="AF759" s="161">
        <v>0</v>
      </c>
      <c r="AG759" s="162">
        <f>+IFERROR(AF759/U759,0)</f>
        <v>0</v>
      </c>
      <c r="AH759" s="161">
        <f>+Tabla1[[#This Row],[PIM]]-Tabla1[[#This Row],[DEVENGADO2]]</f>
        <v>0</v>
      </c>
      <c r="AI759" s="35">
        <v>0</v>
      </c>
      <c r="AJ759" s="35">
        <v>0</v>
      </c>
      <c r="AK759" s="35">
        <v>0</v>
      </c>
      <c r="AL759" s="35">
        <v>0</v>
      </c>
      <c r="AM759" s="35">
        <v>0</v>
      </c>
      <c r="AN759" s="35">
        <v>0</v>
      </c>
      <c r="AO759" s="35">
        <v>0</v>
      </c>
      <c r="AP759" s="35">
        <v>0</v>
      </c>
      <c r="AQ759" s="35">
        <v>0</v>
      </c>
      <c r="AR759" s="35">
        <v>0</v>
      </c>
      <c r="AS759" s="35">
        <v>0</v>
      </c>
      <c r="AT759" s="35">
        <v>0</v>
      </c>
      <c r="AU759" s="35">
        <v>0</v>
      </c>
      <c r="AV759" s="41">
        <f t="shared" si="39"/>
        <v>0</v>
      </c>
      <c r="AW759" s="41">
        <f>+U759-AV759</f>
        <v>0</v>
      </c>
    </row>
    <row r="760" spans="1:49" x14ac:dyDescent="0.3">
      <c r="A760" s="42" t="s">
        <v>420</v>
      </c>
      <c r="B760" s="43"/>
      <c r="C760" s="44" t="s">
        <v>423</v>
      </c>
      <c r="D760" s="45" t="s">
        <v>392</v>
      </c>
      <c r="E760" s="44" t="s">
        <v>421</v>
      </c>
      <c r="F760" s="44" t="s">
        <v>682</v>
      </c>
      <c r="G760" s="44" t="s">
        <v>7181</v>
      </c>
      <c r="H760" s="45" t="s">
        <v>4</v>
      </c>
      <c r="I760" s="45" t="s">
        <v>269</v>
      </c>
      <c r="J760" s="45" t="s">
        <v>455</v>
      </c>
      <c r="K760" s="45" t="s">
        <v>455</v>
      </c>
      <c r="L760" s="44" t="s">
        <v>455</v>
      </c>
      <c r="M760" s="44" t="s">
        <v>683</v>
      </c>
      <c r="N760" s="46" t="s">
        <v>333</v>
      </c>
      <c r="O760" s="45" t="s">
        <v>455</v>
      </c>
      <c r="P760" s="45" t="s">
        <v>397</v>
      </c>
      <c r="Q760" s="45" t="s">
        <v>419</v>
      </c>
      <c r="R760" s="47" t="s">
        <v>529</v>
      </c>
      <c r="S760" s="38" t="s">
        <v>577</v>
      </c>
      <c r="T760" s="158">
        <v>1296</v>
      </c>
      <c r="U760" s="158">
        <v>0</v>
      </c>
      <c r="V760" s="34"/>
      <c r="W760" s="34"/>
      <c r="X760" s="159">
        <v>0</v>
      </c>
      <c r="Y760" s="160">
        <f>+IFERROR(X760/U760,0)</f>
        <v>0</v>
      </c>
      <c r="Z760" s="161">
        <f>+U760-X760</f>
        <v>0</v>
      </c>
      <c r="AA760" s="48"/>
      <c r="AB760" s="159">
        <v>0</v>
      </c>
      <c r="AC760" s="161">
        <v>0</v>
      </c>
      <c r="AD760" s="159">
        <v>0</v>
      </c>
      <c r="AE760" s="48"/>
      <c r="AF760" s="161">
        <v>0</v>
      </c>
      <c r="AG760" s="162">
        <f>+IFERROR(AF760/U760,0)</f>
        <v>0</v>
      </c>
      <c r="AH760" s="161">
        <f>+Tabla1[[#This Row],[PIM]]-Tabla1[[#This Row],[DEVENGADO2]]</f>
        <v>0</v>
      </c>
      <c r="AI760" s="35">
        <v>0</v>
      </c>
      <c r="AJ760" s="35">
        <v>0</v>
      </c>
      <c r="AK760" s="35">
        <v>0</v>
      </c>
      <c r="AL760" s="35">
        <v>0</v>
      </c>
      <c r="AM760" s="35">
        <v>0</v>
      </c>
      <c r="AN760" s="35">
        <v>0</v>
      </c>
      <c r="AO760" s="35">
        <v>0</v>
      </c>
      <c r="AP760" s="35">
        <v>0</v>
      </c>
      <c r="AQ760" s="35">
        <v>0</v>
      </c>
      <c r="AR760" s="35">
        <v>0</v>
      </c>
      <c r="AS760" s="35">
        <v>0</v>
      </c>
      <c r="AT760" s="35">
        <v>0</v>
      </c>
      <c r="AU760" s="35">
        <v>0</v>
      </c>
      <c r="AV760" s="41">
        <f t="shared" si="39"/>
        <v>0</v>
      </c>
      <c r="AW760" s="41">
        <f>+U760-AV760</f>
        <v>0</v>
      </c>
    </row>
    <row r="761" spans="1:49" x14ac:dyDescent="0.3">
      <c r="A761" s="42" t="s">
        <v>420</v>
      </c>
      <c r="B761" s="43"/>
      <c r="C761" s="44" t="s">
        <v>423</v>
      </c>
      <c r="D761" s="45" t="s">
        <v>392</v>
      </c>
      <c r="E761" s="44" t="s">
        <v>421</v>
      </c>
      <c r="F761" s="44" t="s">
        <v>684</v>
      </c>
      <c r="G761" s="44" t="s">
        <v>7181</v>
      </c>
      <c r="H761" s="45" t="s">
        <v>685</v>
      </c>
      <c r="I761" s="45" t="s">
        <v>579</v>
      </c>
      <c r="J761" s="45" t="s">
        <v>455</v>
      </c>
      <c r="K761" s="45" t="s">
        <v>455</v>
      </c>
      <c r="L761" s="44" t="s">
        <v>455</v>
      </c>
      <c r="M761" s="44" t="s">
        <v>686</v>
      </c>
      <c r="N761" s="46" t="s">
        <v>334</v>
      </c>
      <c r="O761" s="45" t="s">
        <v>455</v>
      </c>
      <c r="P761" s="45" t="s">
        <v>394</v>
      </c>
      <c r="Q761" s="45" t="s">
        <v>687</v>
      </c>
      <c r="R761" s="47" t="s">
        <v>536</v>
      </c>
      <c r="S761" s="38" t="s">
        <v>688</v>
      </c>
      <c r="T761" s="158">
        <v>36351</v>
      </c>
      <c r="U761" s="158">
        <v>36351</v>
      </c>
      <c r="V761" s="34"/>
      <c r="W761" s="34"/>
      <c r="X761" s="159">
        <v>0</v>
      </c>
      <c r="Y761" s="160">
        <f>+IFERROR(X761/U761,0)</f>
        <v>0</v>
      </c>
      <c r="Z761" s="161">
        <f>+U761-X761</f>
        <v>36351</v>
      </c>
      <c r="AA761" s="48"/>
      <c r="AB761" s="159">
        <v>0</v>
      </c>
      <c r="AC761" s="161">
        <v>36351</v>
      </c>
      <c r="AD761" s="159">
        <v>0</v>
      </c>
      <c r="AE761" s="48"/>
      <c r="AF761" s="161">
        <v>0</v>
      </c>
      <c r="AG761" s="162">
        <f>+IFERROR(AF761/U761,0)</f>
        <v>0</v>
      </c>
      <c r="AH761" s="161">
        <f>+Tabla1[[#This Row],[PIM]]-Tabla1[[#This Row],[DEVENGADO2]]</f>
        <v>36351</v>
      </c>
      <c r="AI761" s="35">
        <v>0</v>
      </c>
      <c r="AJ761" s="35">
        <v>0</v>
      </c>
      <c r="AK761" s="35">
        <v>0</v>
      </c>
      <c r="AL761" s="35">
        <v>0</v>
      </c>
      <c r="AM761" s="35">
        <v>0</v>
      </c>
      <c r="AN761" s="35">
        <v>0</v>
      </c>
      <c r="AO761" s="35">
        <v>0</v>
      </c>
      <c r="AP761" s="35">
        <v>0</v>
      </c>
      <c r="AQ761" s="35">
        <v>0</v>
      </c>
      <c r="AR761" s="35">
        <v>0</v>
      </c>
      <c r="AS761" s="35">
        <v>0</v>
      </c>
      <c r="AT761" s="35">
        <v>0</v>
      </c>
      <c r="AU761" s="35">
        <v>36351</v>
      </c>
      <c r="AV761" s="41">
        <f t="shared" si="39"/>
        <v>36351</v>
      </c>
      <c r="AW761" s="41">
        <f>+U761-AV761</f>
        <v>0</v>
      </c>
    </row>
    <row r="762" spans="1:49" x14ac:dyDescent="0.3">
      <c r="A762" s="42" t="s">
        <v>3</v>
      </c>
      <c r="B762" s="43"/>
      <c r="C762" s="44" t="s">
        <v>423</v>
      </c>
      <c r="D762" s="45" t="s">
        <v>287</v>
      </c>
      <c r="E762" s="44" t="s">
        <v>21</v>
      </c>
      <c r="F762" s="44" t="s">
        <v>657</v>
      </c>
      <c r="G762" s="44" t="s">
        <v>7182</v>
      </c>
      <c r="H762" s="45" t="s">
        <v>4</v>
      </c>
      <c r="I762" s="45" t="s">
        <v>269</v>
      </c>
      <c r="J762" s="45" t="s">
        <v>498</v>
      </c>
      <c r="K762" s="45" t="s">
        <v>498</v>
      </c>
      <c r="L762" s="44" t="s">
        <v>451</v>
      </c>
      <c r="M762" s="44" t="s">
        <v>689</v>
      </c>
      <c r="N762" s="46" t="s">
        <v>335</v>
      </c>
      <c r="O762" s="45" t="s">
        <v>451</v>
      </c>
      <c r="P762" s="45" t="s">
        <v>397</v>
      </c>
      <c r="Q762" s="45" t="s">
        <v>415</v>
      </c>
      <c r="R762" s="47" t="s">
        <v>526</v>
      </c>
      <c r="S762" s="38" t="s">
        <v>575</v>
      </c>
      <c r="T762" s="158">
        <v>0</v>
      </c>
      <c r="U762" s="158">
        <v>600</v>
      </c>
      <c r="V762" s="34"/>
      <c r="W762" s="34"/>
      <c r="X762" s="159">
        <v>600</v>
      </c>
      <c r="Y762" s="160">
        <f>+IFERROR(X762/U762,0)</f>
        <v>1</v>
      </c>
      <c r="Z762" s="161">
        <f>+U762-X762</f>
        <v>0</v>
      </c>
      <c r="AA762" s="48"/>
      <c r="AB762" s="159">
        <v>600</v>
      </c>
      <c r="AC762" s="161">
        <v>0</v>
      </c>
      <c r="AD762" s="159">
        <v>0</v>
      </c>
      <c r="AE762" s="48"/>
      <c r="AF762" s="161">
        <v>0</v>
      </c>
      <c r="AG762" s="162">
        <f>+IFERROR(AF762/U762,0)</f>
        <v>0</v>
      </c>
      <c r="AH762" s="161">
        <f>+Tabla1[[#This Row],[PIM]]-Tabla1[[#This Row],[DEVENGADO2]]</f>
        <v>600</v>
      </c>
      <c r="AI762" s="35">
        <v>0</v>
      </c>
      <c r="AJ762" s="35">
        <v>0</v>
      </c>
      <c r="AK762" s="35">
        <v>0</v>
      </c>
      <c r="AL762" s="35">
        <v>0</v>
      </c>
      <c r="AM762" s="35">
        <v>0</v>
      </c>
      <c r="AN762" s="35">
        <v>0</v>
      </c>
      <c r="AO762" s="35">
        <v>0</v>
      </c>
      <c r="AP762" s="35">
        <v>300</v>
      </c>
      <c r="AQ762" s="35">
        <v>0</v>
      </c>
      <c r="AR762" s="35">
        <v>0</v>
      </c>
      <c r="AS762" s="35">
        <v>0</v>
      </c>
      <c r="AT762" s="35">
        <v>0</v>
      </c>
      <c r="AU762" s="35">
        <v>300</v>
      </c>
      <c r="AV762" s="41">
        <f t="shared" si="39"/>
        <v>600</v>
      </c>
      <c r="AW762" s="41">
        <f>+U762-AV762</f>
        <v>0</v>
      </c>
    </row>
    <row r="763" spans="1:49" x14ac:dyDescent="0.3">
      <c r="A763" s="42" t="s">
        <v>3</v>
      </c>
      <c r="B763" s="43"/>
      <c r="C763" s="44" t="s">
        <v>423</v>
      </c>
      <c r="D763" s="45" t="s">
        <v>287</v>
      </c>
      <c r="E763" s="44" t="s">
        <v>21</v>
      </c>
      <c r="F763" s="44" t="s">
        <v>657</v>
      </c>
      <c r="G763" s="44" t="s">
        <v>7182</v>
      </c>
      <c r="H763" s="45" t="s">
        <v>4</v>
      </c>
      <c r="I763" s="45" t="s">
        <v>269</v>
      </c>
      <c r="J763" s="45" t="s">
        <v>498</v>
      </c>
      <c r="K763" s="45" t="s">
        <v>498</v>
      </c>
      <c r="L763" s="44" t="s">
        <v>451</v>
      </c>
      <c r="M763" s="44" t="s">
        <v>689</v>
      </c>
      <c r="N763" s="46" t="s">
        <v>335</v>
      </c>
      <c r="O763" s="45" t="s">
        <v>451</v>
      </c>
      <c r="P763" s="45" t="s">
        <v>397</v>
      </c>
      <c r="Q763" s="45" t="s">
        <v>417</v>
      </c>
      <c r="R763" s="47" t="s">
        <v>530</v>
      </c>
      <c r="S763" s="38" t="s">
        <v>587</v>
      </c>
      <c r="T763" s="158">
        <v>0</v>
      </c>
      <c r="U763" s="158">
        <v>69574</v>
      </c>
      <c r="V763" s="34"/>
      <c r="W763" s="34"/>
      <c r="X763" s="159">
        <v>69574</v>
      </c>
      <c r="Y763" s="160">
        <f>+IFERROR(X763/U763,0)</f>
        <v>1</v>
      </c>
      <c r="Z763" s="161">
        <f>+U763-X763</f>
        <v>0</v>
      </c>
      <c r="AA763" s="48"/>
      <c r="AB763" s="159">
        <v>69574</v>
      </c>
      <c r="AC763" s="161">
        <v>0</v>
      </c>
      <c r="AD763" s="159">
        <v>39196.18</v>
      </c>
      <c r="AE763" s="48"/>
      <c r="AF763" s="161">
        <v>39196.18</v>
      </c>
      <c r="AG763" s="162">
        <f>+IFERROR(AF763/U763,0)</f>
        <v>0.56337396153735586</v>
      </c>
      <c r="AH763" s="161">
        <f>+Tabla1[[#This Row],[PIM]]-Tabla1[[#This Row],[DEVENGADO2]]</f>
        <v>30377.82</v>
      </c>
      <c r="AI763" s="35">
        <v>5596.18</v>
      </c>
      <c r="AJ763" s="35">
        <v>5600</v>
      </c>
      <c r="AK763" s="35">
        <v>5600</v>
      </c>
      <c r="AL763" s="35">
        <v>5600</v>
      </c>
      <c r="AM763" s="35">
        <v>5600</v>
      </c>
      <c r="AN763" s="35">
        <v>5600</v>
      </c>
      <c r="AO763" s="35">
        <v>5600</v>
      </c>
      <c r="AP763" s="35">
        <v>0</v>
      </c>
      <c r="AQ763" s="35">
        <v>5596.18</v>
      </c>
      <c r="AR763" s="35">
        <v>5596.18</v>
      </c>
      <c r="AS763" s="35">
        <v>5596.18</v>
      </c>
      <c r="AT763" s="35">
        <v>5596.18</v>
      </c>
      <c r="AU763" s="35">
        <v>7993.0999999999985</v>
      </c>
      <c r="AV763" s="41">
        <f t="shared" si="39"/>
        <v>69574</v>
      </c>
      <c r="AW763" s="41">
        <f>+U763-AV763</f>
        <v>0</v>
      </c>
    </row>
    <row r="764" spans="1:49" x14ac:dyDescent="0.3">
      <c r="A764" s="42" t="s">
        <v>3</v>
      </c>
      <c r="B764" s="43"/>
      <c r="C764" s="44" t="s">
        <v>423</v>
      </c>
      <c r="D764" s="45" t="s">
        <v>287</v>
      </c>
      <c r="E764" s="44" t="s">
        <v>21</v>
      </c>
      <c r="F764" s="44" t="s">
        <v>657</v>
      </c>
      <c r="G764" s="44" t="s">
        <v>7182</v>
      </c>
      <c r="H764" s="45" t="s">
        <v>4</v>
      </c>
      <c r="I764" s="45" t="s">
        <v>269</v>
      </c>
      <c r="J764" s="45" t="s">
        <v>498</v>
      </c>
      <c r="K764" s="45" t="s">
        <v>498</v>
      </c>
      <c r="L764" s="44" t="s">
        <v>451</v>
      </c>
      <c r="M764" s="44" t="s">
        <v>689</v>
      </c>
      <c r="N764" s="46" t="s">
        <v>335</v>
      </c>
      <c r="O764" s="45" t="s">
        <v>451</v>
      </c>
      <c r="P764" s="45" t="s">
        <v>397</v>
      </c>
      <c r="Q764" s="45" t="s">
        <v>419</v>
      </c>
      <c r="R764" s="47" t="s">
        <v>529</v>
      </c>
      <c r="S764" s="38" t="s">
        <v>577</v>
      </c>
      <c r="T764" s="158">
        <v>0</v>
      </c>
      <c r="U764" s="158">
        <v>2673</v>
      </c>
      <c r="V764" s="34"/>
      <c r="W764" s="34"/>
      <c r="X764" s="159">
        <v>2673</v>
      </c>
      <c r="Y764" s="160">
        <f>+IFERROR(X764/U764,0)</f>
        <v>1</v>
      </c>
      <c r="Z764" s="161">
        <f>+U764-X764</f>
        <v>0</v>
      </c>
      <c r="AA764" s="48"/>
      <c r="AB764" s="159">
        <v>2673</v>
      </c>
      <c r="AC764" s="161">
        <v>0</v>
      </c>
      <c r="AD764" s="159">
        <v>1559.25</v>
      </c>
      <c r="AE764" s="48"/>
      <c r="AF764" s="161">
        <v>1559.25</v>
      </c>
      <c r="AG764" s="162">
        <f>+IFERROR(AF764/U764,0)</f>
        <v>0.58333333333333337</v>
      </c>
      <c r="AH764" s="161">
        <f>+Tabla1[[#This Row],[PIM]]-Tabla1[[#This Row],[DEVENGADO2]]</f>
        <v>1113.75</v>
      </c>
      <c r="AI764" s="35">
        <v>222.75</v>
      </c>
      <c r="AJ764" s="35">
        <v>222.75</v>
      </c>
      <c r="AK764" s="35">
        <v>222.75</v>
      </c>
      <c r="AL764" s="35">
        <v>222.75</v>
      </c>
      <c r="AM764" s="35">
        <v>222.75</v>
      </c>
      <c r="AN764" s="35">
        <v>222.75</v>
      </c>
      <c r="AO764" s="35">
        <v>222.75</v>
      </c>
      <c r="AP764" s="35">
        <v>0</v>
      </c>
      <c r="AQ764" s="35">
        <v>222.75</v>
      </c>
      <c r="AR764" s="35">
        <v>222.75</v>
      </c>
      <c r="AS764" s="35">
        <v>222.75</v>
      </c>
      <c r="AT764" s="35">
        <v>222.75</v>
      </c>
      <c r="AU764" s="35">
        <v>222.75</v>
      </c>
      <c r="AV764" s="41">
        <f t="shared" si="39"/>
        <v>2673</v>
      </c>
      <c r="AW764" s="41">
        <f>+U764-AV764</f>
        <v>0</v>
      </c>
    </row>
    <row r="765" spans="1:49" x14ac:dyDescent="0.3">
      <c r="A765" s="42" t="s">
        <v>3</v>
      </c>
      <c r="B765" s="43"/>
      <c r="C765" s="44" t="s">
        <v>423</v>
      </c>
      <c r="D765" s="45" t="s">
        <v>287</v>
      </c>
      <c r="E765" s="44" t="s">
        <v>21</v>
      </c>
      <c r="F765" s="44" t="s">
        <v>657</v>
      </c>
      <c r="G765" s="44" t="s">
        <v>7182</v>
      </c>
      <c r="H765" s="45" t="s">
        <v>422</v>
      </c>
      <c r="I765" s="45" t="s">
        <v>579</v>
      </c>
      <c r="J765" s="45" t="s">
        <v>498</v>
      </c>
      <c r="K765" s="45" t="s">
        <v>498</v>
      </c>
      <c r="L765" s="44" t="s">
        <v>451</v>
      </c>
      <c r="M765" s="44" t="s">
        <v>689</v>
      </c>
      <c r="N765" s="46" t="s">
        <v>335</v>
      </c>
      <c r="O765" s="45" t="s">
        <v>451</v>
      </c>
      <c r="P765" s="45" t="s">
        <v>393</v>
      </c>
      <c r="Q765" s="45" t="s">
        <v>585</v>
      </c>
      <c r="R765" s="47" t="s">
        <v>200</v>
      </c>
      <c r="S765" s="38" t="s">
        <v>586</v>
      </c>
      <c r="T765" s="158">
        <v>0</v>
      </c>
      <c r="U765" s="158">
        <v>98700</v>
      </c>
      <c r="V765" s="34"/>
      <c r="W765" s="34"/>
      <c r="X765" s="159">
        <v>57400</v>
      </c>
      <c r="Y765" s="160">
        <f>+IFERROR(X765/U765,0)</f>
        <v>0.58156028368794321</v>
      </c>
      <c r="Z765" s="161">
        <f>+U765-X765</f>
        <v>41300</v>
      </c>
      <c r="AA765" s="48"/>
      <c r="AB765" s="159">
        <v>57400</v>
      </c>
      <c r="AC765" s="161">
        <v>41300</v>
      </c>
      <c r="AD765" s="159">
        <v>57400</v>
      </c>
      <c r="AE765" s="48"/>
      <c r="AF765" s="161">
        <v>37225</v>
      </c>
      <c r="AG765" s="162">
        <f>+IFERROR(AF765/U765,0)</f>
        <v>0.3771529888551165</v>
      </c>
      <c r="AH765" s="161">
        <f>+Tabla1[[#This Row],[PIM]]-Tabla1[[#This Row],[DEVENGADO2]]</f>
        <v>61475</v>
      </c>
      <c r="AI765" s="35">
        <v>0</v>
      </c>
      <c r="AJ765" s="35">
        <v>0</v>
      </c>
      <c r="AK765" s="35">
        <v>4850</v>
      </c>
      <c r="AL765" s="35">
        <v>4850</v>
      </c>
      <c r="AM765" s="35">
        <v>5475</v>
      </c>
      <c r="AN765" s="35">
        <v>5475</v>
      </c>
      <c r="AO765" s="35">
        <v>16575</v>
      </c>
      <c r="AP765" s="35">
        <v>0</v>
      </c>
      <c r="AQ765" s="35">
        <v>33600</v>
      </c>
      <c r="AR765" s="35">
        <v>27875</v>
      </c>
      <c r="AS765" s="35">
        <v>0</v>
      </c>
      <c r="AT765" s="35">
        <v>0</v>
      </c>
      <c r="AU765" s="35">
        <v>0</v>
      </c>
      <c r="AV765" s="41">
        <f t="shared" si="39"/>
        <v>98700</v>
      </c>
      <c r="AW765" s="41">
        <f>+U765-AV765</f>
        <v>0</v>
      </c>
    </row>
    <row r="766" spans="1:49" x14ac:dyDescent="0.3">
      <c r="A766" s="42" t="s">
        <v>3</v>
      </c>
      <c r="B766" s="43"/>
      <c r="C766" s="44" t="s">
        <v>423</v>
      </c>
      <c r="D766" s="45" t="s">
        <v>287</v>
      </c>
      <c r="E766" s="44" t="s">
        <v>20</v>
      </c>
      <c r="F766" s="44" t="s">
        <v>640</v>
      </c>
      <c r="G766" s="44" t="s">
        <v>7183</v>
      </c>
      <c r="H766" s="45" t="s">
        <v>422</v>
      </c>
      <c r="I766" s="45" t="s">
        <v>579</v>
      </c>
      <c r="J766" s="45" t="s">
        <v>459</v>
      </c>
      <c r="K766" s="45" t="s">
        <v>459</v>
      </c>
      <c r="L766" s="44" t="s">
        <v>690</v>
      </c>
      <c r="M766" s="44" t="s">
        <v>691</v>
      </c>
      <c r="N766" s="46" t="s">
        <v>336</v>
      </c>
      <c r="O766" s="45" t="s">
        <v>690</v>
      </c>
      <c r="P766" s="45" t="s">
        <v>393</v>
      </c>
      <c r="Q766" s="45" t="s">
        <v>585</v>
      </c>
      <c r="R766" s="47" t="s">
        <v>200</v>
      </c>
      <c r="S766" s="38" t="s">
        <v>586</v>
      </c>
      <c r="T766" s="158">
        <v>0</v>
      </c>
      <c r="U766" s="158">
        <v>48150</v>
      </c>
      <c r="V766" s="34"/>
      <c r="W766" s="34"/>
      <c r="X766" s="159">
        <v>48150</v>
      </c>
      <c r="Y766" s="160">
        <f>+IFERROR(X766/U766,0)</f>
        <v>1</v>
      </c>
      <c r="Z766" s="161">
        <f>+U766-X766</f>
        <v>0</v>
      </c>
      <c r="AA766" s="48"/>
      <c r="AB766" s="159">
        <v>48150</v>
      </c>
      <c r="AC766" s="161">
        <v>0</v>
      </c>
      <c r="AD766" s="159">
        <v>48150</v>
      </c>
      <c r="AE766" s="48"/>
      <c r="AF766" s="161">
        <v>31950</v>
      </c>
      <c r="AG766" s="162">
        <f>+IFERROR(AF766/U766,0)</f>
        <v>0.66355140186915884</v>
      </c>
      <c r="AH766" s="161">
        <f>+Tabla1[[#This Row],[PIM]]-Tabla1[[#This Row],[DEVENGADO2]]</f>
        <v>16200</v>
      </c>
      <c r="AI766" s="35">
        <v>0</v>
      </c>
      <c r="AJ766" s="35">
        <v>0</v>
      </c>
      <c r="AK766" s="35">
        <v>23400</v>
      </c>
      <c r="AL766" s="35">
        <v>4000</v>
      </c>
      <c r="AM766" s="35">
        <v>4550</v>
      </c>
      <c r="AN766" s="35">
        <v>0</v>
      </c>
      <c r="AO766" s="35">
        <v>0</v>
      </c>
      <c r="AP766" s="35">
        <v>0</v>
      </c>
      <c r="AQ766" s="35">
        <v>0</v>
      </c>
      <c r="AR766" s="35">
        <v>16200</v>
      </c>
      <c r="AS766" s="35">
        <v>0</v>
      </c>
      <c r="AT766" s="35">
        <v>0</v>
      </c>
      <c r="AU766" s="35">
        <v>0</v>
      </c>
      <c r="AV766" s="41">
        <f t="shared" si="39"/>
        <v>48150</v>
      </c>
      <c r="AW766" s="41">
        <f>+U766-AV766</f>
        <v>0</v>
      </c>
    </row>
    <row r="767" spans="1:49" x14ac:dyDescent="0.3">
      <c r="A767" s="42" t="s">
        <v>3</v>
      </c>
      <c r="B767" s="43"/>
      <c r="C767" s="44" t="s">
        <v>423</v>
      </c>
      <c r="D767" s="45" t="s">
        <v>287</v>
      </c>
      <c r="E767" s="44" t="s">
        <v>20</v>
      </c>
      <c r="F767" s="44" t="s">
        <v>640</v>
      </c>
      <c r="G767" s="44" t="s">
        <v>7184</v>
      </c>
      <c r="H767" s="45" t="s">
        <v>422</v>
      </c>
      <c r="I767" s="45" t="s">
        <v>579</v>
      </c>
      <c r="J767" s="45" t="s">
        <v>459</v>
      </c>
      <c r="K767" s="45" t="s">
        <v>459</v>
      </c>
      <c r="L767" s="44" t="s">
        <v>248</v>
      </c>
      <c r="M767" s="44" t="s">
        <v>692</v>
      </c>
      <c r="N767" s="46" t="s">
        <v>337</v>
      </c>
      <c r="O767" s="45" t="s">
        <v>248</v>
      </c>
      <c r="P767" s="45" t="s">
        <v>393</v>
      </c>
      <c r="Q767" s="45" t="s">
        <v>585</v>
      </c>
      <c r="R767" s="47" t="s">
        <v>200</v>
      </c>
      <c r="S767" s="38" t="s">
        <v>586</v>
      </c>
      <c r="T767" s="158">
        <v>0</v>
      </c>
      <c r="U767" s="158">
        <v>67100</v>
      </c>
      <c r="V767" s="34"/>
      <c r="W767" s="34"/>
      <c r="X767" s="159">
        <v>58050</v>
      </c>
      <c r="Y767" s="160">
        <f>+IFERROR(X767/U767,0)</f>
        <v>0.86512667660208642</v>
      </c>
      <c r="Z767" s="161">
        <f>+U767-X767</f>
        <v>9050</v>
      </c>
      <c r="AA767" s="48"/>
      <c r="AB767" s="159">
        <v>58050</v>
      </c>
      <c r="AC767" s="161">
        <v>9050</v>
      </c>
      <c r="AD767" s="159">
        <v>58050</v>
      </c>
      <c r="AE767" s="48"/>
      <c r="AF767" s="161">
        <v>48450</v>
      </c>
      <c r="AG767" s="162">
        <f>+IFERROR(AF767/U767,0)</f>
        <v>0.72205663189269742</v>
      </c>
      <c r="AH767" s="161">
        <f>+Tabla1[[#This Row],[PIM]]-Tabla1[[#This Row],[DEVENGADO2]]</f>
        <v>18650</v>
      </c>
      <c r="AI767" s="35">
        <v>0</v>
      </c>
      <c r="AJ767" s="35">
        <v>0</v>
      </c>
      <c r="AK767" s="35">
        <v>4950</v>
      </c>
      <c r="AL767" s="35">
        <v>38550</v>
      </c>
      <c r="AM767" s="35">
        <v>4950</v>
      </c>
      <c r="AN767" s="35">
        <v>0</v>
      </c>
      <c r="AO767" s="35">
        <v>0</v>
      </c>
      <c r="AP767" s="35">
        <v>0</v>
      </c>
      <c r="AQ767" s="35">
        <v>0</v>
      </c>
      <c r="AR767" s="35">
        <v>5100</v>
      </c>
      <c r="AS767" s="35">
        <v>0</v>
      </c>
      <c r="AT767" s="35">
        <v>13550</v>
      </c>
      <c r="AU767" s="35">
        <v>0</v>
      </c>
      <c r="AV767" s="41">
        <f t="shared" si="39"/>
        <v>67100</v>
      </c>
      <c r="AW767" s="41">
        <f>+U767-AV767</f>
        <v>0</v>
      </c>
    </row>
    <row r="768" spans="1:49" x14ac:dyDescent="0.3">
      <c r="A768" s="42" t="s">
        <v>3</v>
      </c>
      <c r="B768" s="43"/>
      <c r="C768" s="44" t="s">
        <v>423</v>
      </c>
      <c r="D768" s="45" t="s">
        <v>287</v>
      </c>
      <c r="E768" s="44" t="s">
        <v>20</v>
      </c>
      <c r="F768" s="44" t="s">
        <v>640</v>
      </c>
      <c r="G768" s="44" t="s">
        <v>7185</v>
      </c>
      <c r="H768" s="45" t="s">
        <v>422</v>
      </c>
      <c r="I768" s="45" t="s">
        <v>579</v>
      </c>
      <c r="J768" s="45" t="s">
        <v>459</v>
      </c>
      <c r="K768" s="45" t="s">
        <v>459</v>
      </c>
      <c r="L768" s="44" t="s">
        <v>254</v>
      </c>
      <c r="M768" s="44" t="s">
        <v>693</v>
      </c>
      <c r="N768" s="46" t="s">
        <v>338</v>
      </c>
      <c r="O768" s="45" t="s">
        <v>254</v>
      </c>
      <c r="P768" s="45" t="s">
        <v>393</v>
      </c>
      <c r="Q768" s="45" t="s">
        <v>585</v>
      </c>
      <c r="R768" s="47" t="s">
        <v>200</v>
      </c>
      <c r="S768" s="38" t="s">
        <v>586</v>
      </c>
      <c r="T768" s="158">
        <v>0</v>
      </c>
      <c r="U768" s="158">
        <v>42700</v>
      </c>
      <c r="V768" s="34"/>
      <c r="W768" s="34"/>
      <c r="X768" s="159">
        <v>41800</v>
      </c>
      <c r="Y768" s="160">
        <f>+IFERROR(X768/U768,0)</f>
        <v>0.97892271662763464</v>
      </c>
      <c r="Z768" s="161">
        <f>+U768-X768</f>
        <v>900</v>
      </c>
      <c r="AA768" s="48"/>
      <c r="AB768" s="159">
        <v>41800</v>
      </c>
      <c r="AC768" s="161">
        <v>900</v>
      </c>
      <c r="AD768" s="159">
        <v>41800</v>
      </c>
      <c r="AE768" s="48"/>
      <c r="AF768" s="161">
        <v>31900</v>
      </c>
      <c r="AG768" s="162">
        <f>+IFERROR(AF768/U768,0)</f>
        <v>0.74707259953161598</v>
      </c>
      <c r="AH768" s="161">
        <f>+Tabla1[[#This Row],[PIM]]-Tabla1[[#This Row],[DEVENGADO2]]</f>
        <v>10800</v>
      </c>
      <c r="AI768" s="35">
        <v>0</v>
      </c>
      <c r="AJ768" s="35">
        <v>0</v>
      </c>
      <c r="AK768" s="35">
        <v>18900</v>
      </c>
      <c r="AL768" s="35">
        <v>13000</v>
      </c>
      <c r="AM768" s="35">
        <v>0</v>
      </c>
      <c r="AN768" s="35">
        <v>0</v>
      </c>
      <c r="AO768" s="35">
        <v>0</v>
      </c>
      <c r="AP768" s="35">
        <v>0</v>
      </c>
      <c r="AQ768" s="35">
        <v>10800</v>
      </c>
      <c r="AR768" s="35">
        <v>0</v>
      </c>
      <c r="AS768" s="35">
        <v>0</v>
      </c>
      <c r="AT768" s="35">
        <v>0</v>
      </c>
      <c r="AU768" s="35">
        <v>0</v>
      </c>
      <c r="AV768" s="41">
        <f t="shared" si="39"/>
        <v>42700</v>
      </c>
      <c r="AW768" s="41">
        <f>+U768-AV768</f>
        <v>0</v>
      </c>
    </row>
    <row r="769" spans="1:49" x14ac:dyDescent="0.3">
      <c r="A769" s="42" t="s">
        <v>3</v>
      </c>
      <c r="B769" s="43"/>
      <c r="C769" s="44" t="s">
        <v>423</v>
      </c>
      <c r="D769" s="45" t="s">
        <v>287</v>
      </c>
      <c r="E769" s="44" t="s">
        <v>20</v>
      </c>
      <c r="F769" s="44" t="s">
        <v>640</v>
      </c>
      <c r="G769" s="44" t="s">
        <v>7186</v>
      </c>
      <c r="H769" s="45" t="s">
        <v>422</v>
      </c>
      <c r="I769" s="45" t="s">
        <v>579</v>
      </c>
      <c r="J769" s="45" t="s">
        <v>459</v>
      </c>
      <c r="K769" s="45" t="s">
        <v>459</v>
      </c>
      <c r="L769" s="44" t="s">
        <v>262</v>
      </c>
      <c r="M769" s="44" t="s">
        <v>694</v>
      </c>
      <c r="N769" s="46" t="s">
        <v>339</v>
      </c>
      <c r="O769" s="45" t="s">
        <v>262</v>
      </c>
      <c r="P769" s="45" t="s">
        <v>393</v>
      </c>
      <c r="Q769" s="45" t="s">
        <v>585</v>
      </c>
      <c r="R769" s="47" t="s">
        <v>200</v>
      </c>
      <c r="S769" s="38" t="s">
        <v>586</v>
      </c>
      <c r="T769" s="158">
        <v>0</v>
      </c>
      <c r="U769" s="158">
        <v>65000</v>
      </c>
      <c r="V769" s="34"/>
      <c r="W769" s="34"/>
      <c r="X769" s="159">
        <v>49790</v>
      </c>
      <c r="Y769" s="160">
        <f>+IFERROR(X769/U769,0)</f>
        <v>0.76600000000000001</v>
      </c>
      <c r="Z769" s="161">
        <f>+U769-X769</f>
        <v>15210</v>
      </c>
      <c r="AA769" s="48"/>
      <c r="AB769" s="159">
        <v>49790</v>
      </c>
      <c r="AC769" s="161">
        <v>15210</v>
      </c>
      <c r="AD769" s="159">
        <v>49790</v>
      </c>
      <c r="AE769" s="48"/>
      <c r="AF769" s="161">
        <v>38990</v>
      </c>
      <c r="AG769" s="162">
        <f>+IFERROR(AF769/U769,0)</f>
        <v>0.59984615384615381</v>
      </c>
      <c r="AH769" s="161">
        <f>+Tabla1[[#This Row],[PIM]]-Tabla1[[#This Row],[DEVENGADO2]]</f>
        <v>26010</v>
      </c>
      <c r="AI769" s="35">
        <v>0</v>
      </c>
      <c r="AJ769" s="35">
        <v>0</v>
      </c>
      <c r="AK769" s="35">
        <v>28990</v>
      </c>
      <c r="AL769" s="35">
        <v>0</v>
      </c>
      <c r="AM769" s="35">
        <v>0</v>
      </c>
      <c r="AN769" s="35">
        <v>5000</v>
      </c>
      <c r="AO769" s="35">
        <v>5000</v>
      </c>
      <c r="AP769" s="35">
        <v>0</v>
      </c>
      <c r="AQ769" s="35">
        <v>10800</v>
      </c>
      <c r="AR769" s="35">
        <v>5210</v>
      </c>
      <c r="AS769" s="35">
        <v>0</v>
      </c>
      <c r="AT769" s="35">
        <v>0</v>
      </c>
      <c r="AU769" s="35">
        <v>10000</v>
      </c>
      <c r="AV769" s="41">
        <f t="shared" si="39"/>
        <v>65000</v>
      </c>
      <c r="AW769" s="41">
        <f>+U769-AV769</f>
        <v>0</v>
      </c>
    </row>
    <row r="770" spans="1:49" x14ac:dyDescent="0.3">
      <c r="A770" s="42" t="s">
        <v>3</v>
      </c>
      <c r="B770" s="43"/>
      <c r="C770" s="44" t="s">
        <v>423</v>
      </c>
      <c r="D770" s="45" t="s">
        <v>287</v>
      </c>
      <c r="E770" s="44" t="s">
        <v>20</v>
      </c>
      <c r="F770" s="44" t="s">
        <v>640</v>
      </c>
      <c r="G770" s="44" t="s">
        <v>7187</v>
      </c>
      <c r="H770" s="45" t="s">
        <v>422</v>
      </c>
      <c r="I770" s="45" t="s">
        <v>579</v>
      </c>
      <c r="J770" s="45" t="s">
        <v>459</v>
      </c>
      <c r="K770" s="45" t="s">
        <v>459</v>
      </c>
      <c r="L770" s="44" t="s">
        <v>264</v>
      </c>
      <c r="M770" s="44" t="s">
        <v>695</v>
      </c>
      <c r="N770" s="46" t="s">
        <v>340</v>
      </c>
      <c r="O770" s="45" t="s">
        <v>264</v>
      </c>
      <c r="P770" s="45" t="s">
        <v>393</v>
      </c>
      <c r="Q770" s="45" t="s">
        <v>585</v>
      </c>
      <c r="R770" s="47" t="s">
        <v>200</v>
      </c>
      <c r="S770" s="38" t="s">
        <v>586</v>
      </c>
      <c r="T770" s="158">
        <v>0</v>
      </c>
      <c r="U770" s="158">
        <v>103960</v>
      </c>
      <c r="V770" s="34"/>
      <c r="W770" s="34"/>
      <c r="X770" s="159">
        <v>101454</v>
      </c>
      <c r="Y770" s="160">
        <f>+IFERROR(X770/U770,0)</f>
        <v>0.97589457483647557</v>
      </c>
      <c r="Z770" s="161">
        <f>+U770-X770</f>
        <v>2506</v>
      </c>
      <c r="AA770" s="48"/>
      <c r="AB770" s="159">
        <v>101454</v>
      </c>
      <c r="AC770" s="161">
        <v>2506</v>
      </c>
      <c r="AD770" s="159">
        <v>101454</v>
      </c>
      <c r="AE770" s="48"/>
      <c r="AF770" s="161">
        <v>69760</v>
      </c>
      <c r="AG770" s="162">
        <f>+IFERROR(AF770/U770,0)</f>
        <v>0.67102731819930739</v>
      </c>
      <c r="AH770" s="161">
        <f>+Tabla1[[#This Row],[PIM]]-Tabla1[[#This Row],[DEVENGADO2]]</f>
        <v>34200</v>
      </c>
      <c r="AI770" s="35">
        <v>0</v>
      </c>
      <c r="AJ770" s="35">
        <v>4794</v>
      </c>
      <c r="AK770" s="35">
        <v>16168</v>
      </c>
      <c r="AL770" s="35">
        <v>21530</v>
      </c>
      <c r="AM770" s="35">
        <v>9810</v>
      </c>
      <c r="AN770" s="35">
        <v>17458</v>
      </c>
      <c r="AO770" s="35">
        <v>0</v>
      </c>
      <c r="AP770" s="35">
        <v>0</v>
      </c>
      <c r="AQ770" s="35">
        <v>13760</v>
      </c>
      <c r="AR770" s="35">
        <v>20440</v>
      </c>
      <c r="AS770" s="35">
        <v>0</v>
      </c>
      <c r="AT770" s="35">
        <v>0</v>
      </c>
      <c r="AU770" s="35">
        <v>0</v>
      </c>
      <c r="AV770" s="41">
        <f t="shared" si="39"/>
        <v>103960</v>
      </c>
      <c r="AW770" s="41">
        <f>+U770-AV770</f>
        <v>0</v>
      </c>
    </row>
    <row r="771" spans="1:49" x14ac:dyDescent="0.3">
      <c r="A771" s="42" t="s">
        <v>3</v>
      </c>
      <c r="B771" s="43"/>
      <c r="C771" s="44" t="s">
        <v>423</v>
      </c>
      <c r="D771" s="45" t="s">
        <v>287</v>
      </c>
      <c r="E771" s="44" t="s">
        <v>20</v>
      </c>
      <c r="F771" s="44" t="s">
        <v>640</v>
      </c>
      <c r="G771" s="44" t="s">
        <v>7188</v>
      </c>
      <c r="H771" s="45" t="s">
        <v>422</v>
      </c>
      <c r="I771" s="45" t="s">
        <v>579</v>
      </c>
      <c r="J771" s="45" t="s">
        <v>459</v>
      </c>
      <c r="K771" s="45" t="s">
        <v>459</v>
      </c>
      <c r="L771" s="44" t="s">
        <v>266</v>
      </c>
      <c r="M771" s="44" t="s">
        <v>696</v>
      </c>
      <c r="N771" s="46" t="s">
        <v>341</v>
      </c>
      <c r="O771" s="45" t="s">
        <v>266</v>
      </c>
      <c r="P771" s="45" t="s">
        <v>393</v>
      </c>
      <c r="Q771" s="45" t="s">
        <v>585</v>
      </c>
      <c r="R771" s="47" t="s">
        <v>200</v>
      </c>
      <c r="S771" s="38" t="s">
        <v>586</v>
      </c>
      <c r="T771" s="158">
        <v>0</v>
      </c>
      <c r="U771" s="158">
        <v>74800</v>
      </c>
      <c r="V771" s="34"/>
      <c r="W771" s="34"/>
      <c r="X771" s="159">
        <v>74800</v>
      </c>
      <c r="Y771" s="160">
        <f>+IFERROR(X771/U771,0)</f>
        <v>1</v>
      </c>
      <c r="Z771" s="161">
        <f>+U771-X771</f>
        <v>0</v>
      </c>
      <c r="AA771" s="48"/>
      <c r="AB771" s="159">
        <v>74800</v>
      </c>
      <c r="AC771" s="161">
        <v>0</v>
      </c>
      <c r="AD771" s="159">
        <v>74800</v>
      </c>
      <c r="AE771" s="48"/>
      <c r="AF771" s="161">
        <v>61700</v>
      </c>
      <c r="AG771" s="162">
        <f>+IFERROR(AF771/U771,0)</f>
        <v>0.82486631016042777</v>
      </c>
      <c r="AH771" s="161">
        <f>+Tabla1[[#This Row],[PIM]]-Tabla1[[#This Row],[DEVENGADO2]]</f>
        <v>13100</v>
      </c>
      <c r="AI771" s="35">
        <v>0</v>
      </c>
      <c r="AJ771" s="35">
        <v>5000</v>
      </c>
      <c r="AK771" s="35">
        <v>41700</v>
      </c>
      <c r="AL771" s="35">
        <v>5000</v>
      </c>
      <c r="AM771" s="35">
        <v>0</v>
      </c>
      <c r="AN771" s="35">
        <v>5000</v>
      </c>
      <c r="AO771" s="35">
        <v>5000</v>
      </c>
      <c r="AP771" s="35">
        <v>0</v>
      </c>
      <c r="AQ771" s="35">
        <v>3100</v>
      </c>
      <c r="AR771" s="35">
        <v>10000</v>
      </c>
      <c r="AS771" s="35">
        <v>0</v>
      </c>
      <c r="AT771" s="35">
        <v>0</v>
      </c>
      <c r="AU771" s="35">
        <v>0</v>
      </c>
      <c r="AV771" s="41">
        <f t="shared" si="39"/>
        <v>74800</v>
      </c>
      <c r="AW771" s="41">
        <f>+U771-AV771</f>
        <v>0</v>
      </c>
    </row>
    <row r="772" spans="1:49" x14ac:dyDescent="0.3">
      <c r="A772" s="42" t="s">
        <v>3</v>
      </c>
      <c r="B772" s="43"/>
      <c r="C772" s="44" t="s">
        <v>423</v>
      </c>
      <c r="D772" s="45" t="s">
        <v>287</v>
      </c>
      <c r="E772" s="44" t="s">
        <v>20</v>
      </c>
      <c r="F772" s="44" t="s">
        <v>640</v>
      </c>
      <c r="G772" s="44" t="s">
        <v>7189</v>
      </c>
      <c r="H772" s="45" t="s">
        <v>422</v>
      </c>
      <c r="I772" s="45" t="s">
        <v>579</v>
      </c>
      <c r="J772" s="45" t="s">
        <v>459</v>
      </c>
      <c r="K772" s="45" t="s">
        <v>459</v>
      </c>
      <c r="L772" s="44" t="s">
        <v>445</v>
      </c>
      <c r="M772" s="44" t="s">
        <v>697</v>
      </c>
      <c r="N772" s="46" t="s">
        <v>342</v>
      </c>
      <c r="O772" s="45" t="s">
        <v>445</v>
      </c>
      <c r="P772" s="45" t="s">
        <v>393</v>
      </c>
      <c r="Q772" s="45" t="s">
        <v>585</v>
      </c>
      <c r="R772" s="47" t="s">
        <v>200</v>
      </c>
      <c r="S772" s="38" t="s">
        <v>586</v>
      </c>
      <c r="T772" s="158">
        <v>0</v>
      </c>
      <c r="U772" s="158">
        <v>44400</v>
      </c>
      <c r="V772" s="34"/>
      <c r="W772" s="34"/>
      <c r="X772" s="159">
        <v>44400</v>
      </c>
      <c r="Y772" s="160">
        <f>+IFERROR(X772/U772,0)</f>
        <v>1</v>
      </c>
      <c r="Z772" s="161">
        <f>+U772-X772</f>
        <v>0</v>
      </c>
      <c r="AA772" s="48"/>
      <c r="AB772" s="159">
        <v>44400</v>
      </c>
      <c r="AC772" s="161">
        <v>0</v>
      </c>
      <c r="AD772" s="159">
        <v>44400</v>
      </c>
      <c r="AE772" s="48"/>
      <c r="AF772" s="161">
        <v>31300</v>
      </c>
      <c r="AG772" s="162">
        <f>+IFERROR(AF772/U772,0)</f>
        <v>0.70495495495495497</v>
      </c>
      <c r="AH772" s="161">
        <f>+Tabla1[[#This Row],[PIM]]-Tabla1[[#This Row],[DEVENGADO2]]</f>
        <v>13100</v>
      </c>
      <c r="AI772" s="35">
        <v>0</v>
      </c>
      <c r="AJ772" s="35">
        <v>0</v>
      </c>
      <c r="AK772" s="35">
        <v>6800</v>
      </c>
      <c r="AL772" s="35">
        <v>5000</v>
      </c>
      <c r="AM772" s="35">
        <v>6000</v>
      </c>
      <c r="AN772" s="35">
        <v>8500</v>
      </c>
      <c r="AO772" s="35">
        <v>5000</v>
      </c>
      <c r="AP772" s="35">
        <v>0</v>
      </c>
      <c r="AQ772" s="35">
        <v>13100</v>
      </c>
      <c r="AR772" s="35">
        <v>0</v>
      </c>
      <c r="AS772" s="35">
        <v>0</v>
      </c>
      <c r="AT772" s="35">
        <v>0</v>
      </c>
      <c r="AU772" s="35">
        <v>0</v>
      </c>
      <c r="AV772" s="41">
        <f t="shared" si="39"/>
        <v>44400</v>
      </c>
      <c r="AW772" s="41">
        <f>+U772-AV772</f>
        <v>0</v>
      </c>
    </row>
    <row r="773" spans="1:49" x14ac:dyDescent="0.3">
      <c r="A773" s="42" t="s">
        <v>3</v>
      </c>
      <c r="B773" s="43"/>
      <c r="C773" s="44" t="s">
        <v>423</v>
      </c>
      <c r="D773" s="45" t="s">
        <v>287</v>
      </c>
      <c r="E773" s="44" t="s">
        <v>20</v>
      </c>
      <c r="F773" s="44" t="s">
        <v>640</v>
      </c>
      <c r="G773" s="44" t="s">
        <v>7190</v>
      </c>
      <c r="H773" s="45" t="s">
        <v>422</v>
      </c>
      <c r="I773" s="45" t="s">
        <v>579</v>
      </c>
      <c r="J773" s="45" t="s">
        <v>459</v>
      </c>
      <c r="K773" s="45" t="s">
        <v>459</v>
      </c>
      <c r="L773" s="44" t="s">
        <v>622</v>
      </c>
      <c r="M773" s="44" t="s">
        <v>698</v>
      </c>
      <c r="N773" s="46" t="s">
        <v>343</v>
      </c>
      <c r="O773" s="45" t="s">
        <v>622</v>
      </c>
      <c r="P773" s="45" t="s">
        <v>393</v>
      </c>
      <c r="Q773" s="45" t="s">
        <v>585</v>
      </c>
      <c r="R773" s="47" t="s">
        <v>200</v>
      </c>
      <c r="S773" s="38" t="s">
        <v>586</v>
      </c>
      <c r="T773" s="158">
        <v>0</v>
      </c>
      <c r="U773" s="158">
        <v>53500</v>
      </c>
      <c r="V773" s="34"/>
      <c r="W773" s="34"/>
      <c r="X773" s="159">
        <v>53500</v>
      </c>
      <c r="Y773" s="160">
        <f>+IFERROR(X773/U773,0)</f>
        <v>1</v>
      </c>
      <c r="Z773" s="161">
        <f>+U773-X773</f>
        <v>0</v>
      </c>
      <c r="AA773" s="48"/>
      <c r="AB773" s="159">
        <v>53500</v>
      </c>
      <c r="AC773" s="161">
        <v>0</v>
      </c>
      <c r="AD773" s="159">
        <v>53500</v>
      </c>
      <c r="AE773" s="48"/>
      <c r="AF773" s="161">
        <v>34500</v>
      </c>
      <c r="AG773" s="162">
        <f>+IFERROR(AF773/U773,0)</f>
        <v>0.64485981308411211</v>
      </c>
      <c r="AH773" s="161">
        <f>+Tabla1[[#This Row],[PIM]]-Tabla1[[#This Row],[DEVENGADO2]]</f>
        <v>19000</v>
      </c>
      <c r="AI773" s="35">
        <v>0</v>
      </c>
      <c r="AJ773" s="35">
        <v>0</v>
      </c>
      <c r="AK773" s="35">
        <v>23500</v>
      </c>
      <c r="AL773" s="35">
        <v>1000</v>
      </c>
      <c r="AM773" s="35">
        <v>5000</v>
      </c>
      <c r="AN773" s="35">
        <v>0</v>
      </c>
      <c r="AO773" s="35">
        <v>5000</v>
      </c>
      <c r="AP773" s="35">
        <v>0</v>
      </c>
      <c r="AQ773" s="35">
        <v>0</v>
      </c>
      <c r="AR773" s="35">
        <v>19000</v>
      </c>
      <c r="AS773" s="35">
        <v>0</v>
      </c>
      <c r="AT773" s="35">
        <v>0</v>
      </c>
      <c r="AU773" s="35">
        <v>0</v>
      </c>
      <c r="AV773" s="41">
        <f t="shared" si="39"/>
        <v>53500</v>
      </c>
      <c r="AW773" s="41">
        <f>+U773-AV773</f>
        <v>0</v>
      </c>
    </row>
    <row r="774" spans="1:49" x14ac:dyDescent="0.3">
      <c r="A774" s="42" t="s">
        <v>3</v>
      </c>
      <c r="B774" s="43"/>
      <c r="C774" s="44" t="s">
        <v>423</v>
      </c>
      <c r="D774" s="45" t="s">
        <v>287</v>
      </c>
      <c r="E774" s="44" t="s">
        <v>20</v>
      </c>
      <c r="F774" s="44" t="s">
        <v>640</v>
      </c>
      <c r="G774" s="44" t="s">
        <v>7191</v>
      </c>
      <c r="H774" s="45" t="s">
        <v>422</v>
      </c>
      <c r="I774" s="45" t="s">
        <v>579</v>
      </c>
      <c r="J774" s="45" t="s">
        <v>459</v>
      </c>
      <c r="K774" s="45" t="s">
        <v>459</v>
      </c>
      <c r="L774" s="44" t="s">
        <v>278</v>
      </c>
      <c r="M774" s="44" t="s">
        <v>699</v>
      </c>
      <c r="N774" s="46" t="s">
        <v>344</v>
      </c>
      <c r="O774" s="45" t="s">
        <v>278</v>
      </c>
      <c r="P774" s="45" t="s">
        <v>393</v>
      </c>
      <c r="Q774" s="45" t="s">
        <v>585</v>
      </c>
      <c r="R774" s="47" t="s">
        <v>200</v>
      </c>
      <c r="S774" s="38" t="s">
        <v>586</v>
      </c>
      <c r="T774" s="132">
        <v>0</v>
      </c>
      <c r="U774" s="132">
        <v>17800</v>
      </c>
      <c r="V774" s="34"/>
      <c r="W774" s="34"/>
      <c r="X774" s="39">
        <v>17700</v>
      </c>
      <c r="Y774" s="160">
        <f>+IFERROR(X774/U774,0)</f>
        <v>0.9943820224719101</v>
      </c>
      <c r="Z774" s="49">
        <f>+U774-X774</f>
        <v>100</v>
      </c>
      <c r="AA774" s="48"/>
      <c r="AB774" s="39">
        <v>17700</v>
      </c>
      <c r="AC774" s="49">
        <v>100</v>
      </c>
      <c r="AD774" s="39">
        <v>17700</v>
      </c>
      <c r="AE774" s="48"/>
      <c r="AF774" s="49">
        <v>14850</v>
      </c>
      <c r="AG774" s="50">
        <f>+IFERROR(AF774/U774,0)</f>
        <v>0.8342696629213483</v>
      </c>
      <c r="AH774" s="49">
        <f>+Tabla1[[#This Row],[PIM]]-Tabla1[[#This Row],[DEVENGADO2]]</f>
        <v>2950</v>
      </c>
      <c r="AI774" s="35">
        <v>0</v>
      </c>
      <c r="AJ774" s="35">
        <v>0</v>
      </c>
      <c r="AK774" s="35">
        <v>3900</v>
      </c>
      <c r="AL774" s="35">
        <v>10950</v>
      </c>
      <c r="AM774" s="35">
        <v>0</v>
      </c>
      <c r="AN774" s="35">
        <v>0</v>
      </c>
      <c r="AO774" s="35">
        <v>0</v>
      </c>
      <c r="AP774" s="35">
        <v>0</v>
      </c>
      <c r="AQ774" s="35">
        <v>0</v>
      </c>
      <c r="AR774" s="35">
        <v>2950</v>
      </c>
      <c r="AS774" s="35">
        <v>0</v>
      </c>
      <c r="AT774" s="35">
        <v>0</v>
      </c>
      <c r="AU774" s="35">
        <v>0</v>
      </c>
      <c r="AV774" s="41">
        <f t="shared" si="39"/>
        <v>17800</v>
      </c>
      <c r="AW774" s="41">
        <f>+U774-AV774</f>
        <v>0</v>
      </c>
    </row>
    <row r="775" spans="1:49" x14ac:dyDescent="0.3">
      <c r="A775" s="42" t="s">
        <v>3</v>
      </c>
      <c r="B775" s="43"/>
      <c r="C775" s="44" t="s">
        <v>423</v>
      </c>
      <c r="D775" s="45" t="s">
        <v>287</v>
      </c>
      <c r="E775" s="44" t="s">
        <v>20</v>
      </c>
      <c r="F775" s="44" t="s">
        <v>640</v>
      </c>
      <c r="G775" s="44" t="s">
        <v>7192</v>
      </c>
      <c r="H775" s="45" t="s">
        <v>422</v>
      </c>
      <c r="I775" s="45" t="s">
        <v>579</v>
      </c>
      <c r="J775" s="45" t="s">
        <v>459</v>
      </c>
      <c r="K775" s="45" t="s">
        <v>459</v>
      </c>
      <c r="L775" s="44" t="s">
        <v>283</v>
      </c>
      <c r="M775" s="44" t="s">
        <v>700</v>
      </c>
      <c r="N775" s="46" t="s">
        <v>345</v>
      </c>
      <c r="O775" s="45" t="s">
        <v>283</v>
      </c>
      <c r="P775" s="45" t="s">
        <v>393</v>
      </c>
      <c r="Q775" s="45" t="s">
        <v>585</v>
      </c>
      <c r="R775" s="47" t="s">
        <v>200</v>
      </c>
      <c r="S775" s="38" t="s">
        <v>586</v>
      </c>
      <c r="T775" s="158">
        <v>0</v>
      </c>
      <c r="U775" s="158">
        <v>38250</v>
      </c>
      <c r="V775" s="34"/>
      <c r="W775" s="34"/>
      <c r="X775" s="159">
        <v>38250</v>
      </c>
      <c r="Y775" s="160">
        <f>+IFERROR(X775/U775,0)</f>
        <v>1</v>
      </c>
      <c r="Z775" s="161">
        <f>+U775-X775</f>
        <v>0</v>
      </c>
      <c r="AA775" s="48"/>
      <c r="AB775" s="159">
        <v>38250</v>
      </c>
      <c r="AC775" s="161">
        <v>0</v>
      </c>
      <c r="AD775" s="159">
        <v>38250</v>
      </c>
      <c r="AE775" s="48"/>
      <c r="AF775" s="161">
        <v>30150</v>
      </c>
      <c r="AG775" s="162">
        <f>+IFERROR(AF775/U775,0)</f>
        <v>0.78823529411764703</v>
      </c>
      <c r="AH775" s="161">
        <f>+Tabla1[[#This Row],[PIM]]-Tabla1[[#This Row],[DEVENGADO2]]</f>
        <v>8100</v>
      </c>
      <c r="AI775" s="35">
        <v>0</v>
      </c>
      <c r="AJ775" s="35">
        <v>0</v>
      </c>
      <c r="AK775" s="35">
        <v>21600</v>
      </c>
      <c r="AL775" s="35">
        <v>8550</v>
      </c>
      <c r="AM775" s="35">
        <v>0</v>
      </c>
      <c r="AN775" s="35">
        <v>0</v>
      </c>
      <c r="AO775" s="35">
        <v>0</v>
      </c>
      <c r="AP775" s="35">
        <v>0</v>
      </c>
      <c r="AQ775" s="35">
        <v>0</v>
      </c>
      <c r="AR775" s="35">
        <v>8100</v>
      </c>
      <c r="AS775" s="35">
        <v>0</v>
      </c>
      <c r="AT775" s="35">
        <v>0</v>
      </c>
      <c r="AU775" s="35">
        <v>0</v>
      </c>
      <c r="AV775" s="41">
        <f t="shared" ref="AV775:AV780" si="40">+SUM(AI775:AU775)</f>
        <v>38250</v>
      </c>
      <c r="AW775" s="41">
        <f>+U775-AV775</f>
        <v>0</v>
      </c>
    </row>
    <row r="776" spans="1:49" x14ac:dyDescent="0.3">
      <c r="A776" s="42" t="s">
        <v>3</v>
      </c>
      <c r="B776" s="43"/>
      <c r="C776" s="44" t="s">
        <v>423</v>
      </c>
      <c r="D776" s="45" t="s">
        <v>287</v>
      </c>
      <c r="E776" s="44" t="s">
        <v>20</v>
      </c>
      <c r="F776" s="44" t="s">
        <v>640</v>
      </c>
      <c r="G776" s="44" t="s">
        <v>7193</v>
      </c>
      <c r="H776" s="45" t="s">
        <v>422</v>
      </c>
      <c r="I776" s="45" t="s">
        <v>579</v>
      </c>
      <c r="J776" s="45" t="s">
        <v>459</v>
      </c>
      <c r="K776" s="45" t="s">
        <v>459</v>
      </c>
      <c r="L776" s="44" t="s">
        <v>285</v>
      </c>
      <c r="M776" s="44" t="s">
        <v>701</v>
      </c>
      <c r="N776" s="46" t="s">
        <v>346</v>
      </c>
      <c r="O776" s="45" t="s">
        <v>285</v>
      </c>
      <c r="P776" s="45" t="s">
        <v>393</v>
      </c>
      <c r="Q776" s="45" t="s">
        <v>585</v>
      </c>
      <c r="R776" s="47" t="s">
        <v>200</v>
      </c>
      <c r="S776" s="38" t="s">
        <v>586</v>
      </c>
      <c r="T776" s="158">
        <v>0</v>
      </c>
      <c r="U776" s="158">
        <v>38300</v>
      </c>
      <c r="V776" s="34"/>
      <c r="W776" s="34"/>
      <c r="X776" s="159">
        <v>38240</v>
      </c>
      <c r="Y776" s="160">
        <f>+IFERROR(X776/U776,0)</f>
        <v>0.99843342036553528</v>
      </c>
      <c r="Z776" s="161">
        <f>+U776-X776</f>
        <v>60</v>
      </c>
      <c r="AA776" s="48"/>
      <c r="AB776" s="159">
        <v>38240</v>
      </c>
      <c r="AC776" s="161">
        <v>60</v>
      </c>
      <c r="AD776" s="159">
        <v>38240</v>
      </c>
      <c r="AE776" s="48"/>
      <c r="AF776" s="161">
        <v>32340</v>
      </c>
      <c r="AG776" s="162">
        <f>+IFERROR(AF776/U776,0)</f>
        <v>0.84438642297650135</v>
      </c>
      <c r="AH776" s="161">
        <f>+Tabla1[[#This Row],[PIM]]-Tabla1[[#This Row],[DEVENGADO2]]</f>
        <v>5960</v>
      </c>
      <c r="AI776" s="35">
        <v>0</v>
      </c>
      <c r="AJ776" s="35">
        <v>5000</v>
      </c>
      <c r="AK776" s="35">
        <v>5340</v>
      </c>
      <c r="AL776" s="35">
        <v>12000</v>
      </c>
      <c r="AM776" s="35">
        <v>0</v>
      </c>
      <c r="AN776" s="35">
        <v>5000</v>
      </c>
      <c r="AO776" s="35">
        <v>5000</v>
      </c>
      <c r="AP776" s="35">
        <v>0</v>
      </c>
      <c r="AQ776" s="35">
        <v>0</v>
      </c>
      <c r="AR776" s="35">
        <v>5960</v>
      </c>
      <c r="AS776" s="35">
        <v>0</v>
      </c>
      <c r="AT776" s="35">
        <v>0</v>
      </c>
      <c r="AU776" s="35">
        <v>0</v>
      </c>
      <c r="AV776" s="41">
        <f t="shared" si="40"/>
        <v>38300</v>
      </c>
      <c r="AW776" s="41">
        <f>+U776-AV776</f>
        <v>0</v>
      </c>
    </row>
    <row r="777" spans="1:49" x14ac:dyDescent="0.3">
      <c r="A777" s="42" t="s">
        <v>3</v>
      </c>
      <c r="B777" s="43"/>
      <c r="C777" s="44" t="s">
        <v>423</v>
      </c>
      <c r="D777" s="45" t="s">
        <v>287</v>
      </c>
      <c r="E777" s="44" t="s">
        <v>20</v>
      </c>
      <c r="F777" s="44" t="s">
        <v>640</v>
      </c>
      <c r="G777" s="44" t="s">
        <v>7194</v>
      </c>
      <c r="H777" s="45" t="s">
        <v>422</v>
      </c>
      <c r="I777" s="45" t="s">
        <v>579</v>
      </c>
      <c r="J777" s="45" t="s">
        <v>459</v>
      </c>
      <c r="K777" s="45" t="s">
        <v>459</v>
      </c>
      <c r="L777" s="44" t="s">
        <v>453</v>
      </c>
      <c r="M777" s="44" t="s">
        <v>702</v>
      </c>
      <c r="N777" s="46" t="s">
        <v>347</v>
      </c>
      <c r="O777" s="45" t="s">
        <v>453</v>
      </c>
      <c r="P777" s="45" t="s">
        <v>393</v>
      </c>
      <c r="Q777" s="45" t="s">
        <v>585</v>
      </c>
      <c r="R777" s="47" t="s">
        <v>200</v>
      </c>
      <c r="S777" s="38" t="s">
        <v>586</v>
      </c>
      <c r="T777" s="158">
        <v>0</v>
      </c>
      <c r="U777" s="158">
        <v>16600</v>
      </c>
      <c r="V777" s="34"/>
      <c r="W777" s="34"/>
      <c r="X777" s="159">
        <v>16200</v>
      </c>
      <c r="Y777" s="160">
        <f>+IFERROR(X777/U777,0)</f>
        <v>0.97590361445783136</v>
      </c>
      <c r="Z777" s="161">
        <f>+U777-X777</f>
        <v>400</v>
      </c>
      <c r="AA777" s="48"/>
      <c r="AB777" s="159">
        <v>16200</v>
      </c>
      <c r="AC777" s="161">
        <v>400</v>
      </c>
      <c r="AD777" s="159">
        <v>16200</v>
      </c>
      <c r="AE777" s="48"/>
      <c r="AF777" s="161">
        <v>16200</v>
      </c>
      <c r="AG777" s="162">
        <f>+IFERROR(AF777/U777,0)</f>
        <v>0.97590361445783136</v>
      </c>
      <c r="AH777" s="161">
        <f>+Tabla1[[#This Row],[PIM]]-Tabla1[[#This Row],[DEVENGADO2]]</f>
        <v>400</v>
      </c>
      <c r="AI777" s="35">
        <v>0</v>
      </c>
      <c r="AJ777" s="35">
        <v>0</v>
      </c>
      <c r="AK777" s="35">
        <v>3835</v>
      </c>
      <c r="AL777" s="35">
        <v>10300</v>
      </c>
      <c r="AM777" s="35">
        <v>2065</v>
      </c>
      <c r="AN777" s="35">
        <v>0</v>
      </c>
      <c r="AO777" s="35">
        <v>0</v>
      </c>
      <c r="AP777" s="35">
        <v>0</v>
      </c>
      <c r="AQ777" s="35">
        <v>0</v>
      </c>
      <c r="AR777" s="35">
        <v>0</v>
      </c>
      <c r="AS777" s="35">
        <v>0</v>
      </c>
      <c r="AT777" s="35">
        <v>0</v>
      </c>
      <c r="AU777" s="35">
        <v>400</v>
      </c>
      <c r="AV777" s="41">
        <f t="shared" si="40"/>
        <v>16600</v>
      </c>
      <c r="AW777" s="41">
        <f>+U777-AV777</f>
        <v>0</v>
      </c>
    </row>
    <row r="778" spans="1:49" x14ac:dyDescent="0.3">
      <c r="A778" s="42" t="s">
        <v>3</v>
      </c>
      <c r="B778" s="43"/>
      <c r="C778" s="44" t="s">
        <v>423</v>
      </c>
      <c r="D778" s="45" t="s">
        <v>287</v>
      </c>
      <c r="E778" s="44" t="s">
        <v>288</v>
      </c>
      <c r="F778" s="44" t="s">
        <v>636</v>
      </c>
      <c r="G778" s="44" t="s">
        <v>527</v>
      </c>
      <c r="H778" s="45" t="s">
        <v>637</v>
      </c>
      <c r="I778" s="45" t="s">
        <v>579</v>
      </c>
      <c r="J778" s="45" t="s">
        <v>459</v>
      </c>
      <c r="K778" s="45" t="s">
        <v>459</v>
      </c>
      <c r="L778" s="44" t="s">
        <v>638</v>
      </c>
      <c r="M778" s="44" t="s">
        <v>703</v>
      </c>
      <c r="N778" s="46" t="s">
        <v>348</v>
      </c>
      <c r="O778" s="45" t="s">
        <v>431</v>
      </c>
      <c r="P778" s="45" t="s">
        <v>399</v>
      </c>
      <c r="Q778" s="45" t="s">
        <v>208</v>
      </c>
      <c r="R778" s="47" t="s">
        <v>207</v>
      </c>
      <c r="S778" s="38" t="s">
        <v>206</v>
      </c>
      <c r="T778" s="158">
        <v>0</v>
      </c>
      <c r="U778" s="158">
        <v>3137359</v>
      </c>
      <c r="V778" s="34"/>
      <c r="W778" s="34"/>
      <c r="X778" s="159">
        <v>3137359</v>
      </c>
      <c r="Y778" s="160">
        <f>+IFERROR(X778/U778,0)</f>
        <v>1</v>
      </c>
      <c r="Z778" s="161">
        <f>+U778-X778</f>
        <v>0</v>
      </c>
      <c r="AA778" s="48"/>
      <c r="AB778" s="159">
        <v>3137359</v>
      </c>
      <c r="AC778" s="161">
        <v>0</v>
      </c>
      <c r="AD778" s="159">
        <v>3137359</v>
      </c>
      <c r="AE778" s="48"/>
      <c r="AF778" s="161">
        <v>3137359</v>
      </c>
      <c r="AG778" s="162">
        <f>+IFERROR(AF778/U778,0)</f>
        <v>1</v>
      </c>
      <c r="AH778" s="161">
        <f>+Tabla1[[#This Row],[PIM]]-Tabla1[[#This Row],[DEVENGADO2]]</f>
        <v>0</v>
      </c>
      <c r="AI778" s="35">
        <v>0</v>
      </c>
      <c r="AJ778" s="35">
        <v>0</v>
      </c>
      <c r="AK778" s="35">
        <v>0</v>
      </c>
      <c r="AL778" s="35">
        <v>3137359</v>
      </c>
      <c r="AM778" s="35">
        <v>0</v>
      </c>
      <c r="AN778" s="35">
        <v>0</v>
      </c>
      <c r="AO778" s="35">
        <v>0</v>
      </c>
      <c r="AP778" s="35">
        <v>0</v>
      </c>
      <c r="AQ778" s="35">
        <v>0</v>
      </c>
      <c r="AR778" s="35">
        <v>0</v>
      </c>
      <c r="AS778" s="35">
        <v>0</v>
      </c>
      <c r="AT778" s="35">
        <v>0</v>
      </c>
      <c r="AU778" s="35">
        <v>0</v>
      </c>
      <c r="AV778" s="41">
        <f t="shared" si="40"/>
        <v>3137359</v>
      </c>
      <c r="AW778" s="41">
        <f>+U778-AV778</f>
        <v>0</v>
      </c>
    </row>
    <row r="779" spans="1:49" x14ac:dyDescent="0.3">
      <c r="A779" s="42" t="s">
        <v>3</v>
      </c>
      <c r="B779" s="43"/>
      <c r="C779" s="44" t="s">
        <v>423</v>
      </c>
      <c r="D779" s="45" t="s">
        <v>287</v>
      </c>
      <c r="E779" s="44" t="s">
        <v>288</v>
      </c>
      <c r="F779" s="44" t="s">
        <v>636</v>
      </c>
      <c r="G779" s="44" t="s">
        <v>527</v>
      </c>
      <c r="H779" s="45" t="s">
        <v>637</v>
      </c>
      <c r="I779" s="45" t="s">
        <v>579</v>
      </c>
      <c r="J779" s="45" t="s">
        <v>704</v>
      </c>
      <c r="K779" s="45" t="s">
        <v>704</v>
      </c>
      <c r="L779" s="44" t="s">
        <v>432</v>
      </c>
      <c r="M779" s="44" t="s">
        <v>705</v>
      </c>
      <c r="N779" s="46" t="s">
        <v>349</v>
      </c>
      <c r="O779" s="45" t="s">
        <v>432</v>
      </c>
      <c r="P779" s="45" t="s">
        <v>399</v>
      </c>
      <c r="Q779" s="45" t="s">
        <v>208</v>
      </c>
      <c r="R779" s="47" t="s">
        <v>207</v>
      </c>
      <c r="S779" s="38" t="s">
        <v>206</v>
      </c>
      <c r="T779" s="158">
        <v>0</v>
      </c>
      <c r="U779" s="158">
        <v>3928812</v>
      </c>
      <c r="V779" s="34"/>
      <c r="W779" s="34"/>
      <c r="X779" s="159">
        <v>3928812</v>
      </c>
      <c r="Y779" s="160">
        <f>+IFERROR(X779/U779,0)</f>
        <v>1</v>
      </c>
      <c r="Z779" s="161">
        <f>+U779-X779</f>
        <v>0</v>
      </c>
      <c r="AA779" s="48"/>
      <c r="AB779" s="159">
        <v>3038112</v>
      </c>
      <c r="AC779" s="161">
        <v>890700</v>
      </c>
      <c r="AD779" s="159">
        <v>3038112</v>
      </c>
      <c r="AE779" s="48"/>
      <c r="AF779" s="161">
        <v>3038112</v>
      </c>
      <c r="AG779" s="162">
        <f>+IFERROR(AF779/U779,0)</f>
        <v>0.77329024651726785</v>
      </c>
      <c r="AH779" s="161">
        <f>+Tabla1[[#This Row],[PIM]]-Tabla1[[#This Row],[DEVENGADO2]]</f>
        <v>890700</v>
      </c>
      <c r="AI779" s="35">
        <v>0</v>
      </c>
      <c r="AJ779" s="35">
        <v>0</v>
      </c>
      <c r="AK779" s="35">
        <v>0</v>
      </c>
      <c r="AL779" s="35">
        <v>3038112</v>
      </c>
      <c r="AM779" s="35">
        <v>0</v>
      </c>
      <c r="AN779" s="35">
        <v>0</v>
      </c>
      <c r="AO779" s="35">
        <v>0</v>
      </c>
      <c r="AP779" s="35">
        <v>0</v>
      </c>
      <c r="AQ779" s="35">
        <v>0</v>
      </c>
      <c r="AR779" s="35">
        <v>0</v>
      </c>
      <c r="AS779" s="35">
        <v>890700</v>
      </c>
      <c r="AT779" s="35">
        <v>0</v>
      </c>
      <c r="AU779" s="35">
        <v>0</v>
      </c>
      <c r="AV779" s="41">
        <f t="shared" si="40"/>
        <v>3928812</v>
      </c>
      <c r="AW779" s="41">
        <f>+U779-AV779</f>
        <v>0</v>
      </c>
    </row>
    <row r="780" spans="1:49" x14ac:dyDescent="0.3">
      <c r="A780" s="42" t="s">
        <v>3</v>
      </c>
      <c r="B780" s="43"/>
      <c r="C780" s="44" t="s">
        <v>423</v>
      </c>
      <c r="D780" s="45" t="s">
        <v>287</v>
      </c>
      <c r="E780" s="44" t="s">
        <v>288</v>
      </c>
      <c r="F780" s="44" t="s">
        <v>636</v>
      </c>
      <c r="G780" s="44" t="s">
        <v>527</v>
      </c>
      <c r="H780" s="45" t="s">
        <v>637</v>
      </c>
      <c r="I780" s="45" t="s">
        <v>579</v>
      </c>
      <c r="J780" s="45" t="s">
        <v>704</v>
      </c>
      <c r="K780" s="45" t="s">
        <v>704</v>
      </c>
      <c r="L780" s="44" t="s">
        <v>433</v>
      </c>
      <c r="M780" s="44" t="s">
        <v>706</v>
      </c>
      <c r="N780" s="46" t="s">
        <v>350</v>
      </c>
      <c r="O780" s="45" t="s">
        <v>433</v>
      </c>
      <c r="P780" s="45" t="s">
        <v>399</v>
      </c>
      <c r="Q780" s="45" t="s">
        <v>208</v>
      </c>
      <c r="R780" s="47" t="s">
        <v>207</v>
      </c>
      <c r="S780" s="38" t="s">
        <v>206</v>
      </c>
      <c r="T780" s="132">
        <v>0</v>
      </c>
      <c r="U780" s="132">
        <v>2888656</v>
      </c>
      <c r="V780" s="34"/>
      <c r="W780" s="34"/>
      <c r="X780" s="39">
        <v>2888656</v>
      </c>
      <c r="Y780" s="160">
        <f>+IFERROR(X780/U780,0)</f>
        <v>1</v>
      </c>
      <c r="Z780" s="49">
        <f>+U780-X780</f>
        <v>0</v>
      </c>
      <c r="AA780" s="48"/>
      <c r="AB780" s="39">
        <v>2888656</v>
      </c>
      <c r="AC780" s="49">
        <v>0</v>
      </c>
      <c r="AD780" s="39">
        <v>2888656</v>
      </c>
      <c r="AE780" s="48"/>
      <c r="AF780" s="49">
        <v>2888656</v>
      </c>
      <c r="AG780" s="50">
        <f>+IFERROR(AF780/U780,0)</f>
        <v>1</v>
      </c>
      <c r="AH780" s="49">
        <f>+Tabla1[[#This Row],[PIM]]-Tabla1[[#This Row],[DEVENGADO2]]</f>
        <v>0</v>
      </c>
      <c r="AI780" s="35">
        <v>0</v>
      </c>
      <c r="AJ780" s="35">
        <v>0</v>
      </c>
      <c r="AK780" s="35">
        <v>0</v>
      </c>
      <c r="AL780" s="35">
        <v>2888656</v>
      </c>
      <c r="AM780" s="35">
        <v>0</v>
      </c>
      <c r="AN780" s="35">
        <v>0</v>
      </c>
      <c r="AO780" s="35">
        <v>0</v>
      </c>
      <c r="AP780" s="35">
        <v>0</v>
      </c>
      <c r="AQ780" s="35">
        <v>0</v>
      </c>
      <c r="AR780" s="35">
        <v>0</v>
      </c>
      <c r="AS780" s="35">
        <v>0</v>
      </c>
      <c r="AT780" s="35">
        <v>0</v>
      </c>
      <c r="AU780" s="35">
        <v>0</v>
      </c>
      <c r="AV780" s="41">
        <f t="shared" si="40"/>
        <v>2888656</v>
      </c>
      <c r="AW780" s="41">
        <f>+U780-AV780</f>
        <v>0</v>
      </c>
    </row>
    <row r="781" spans="1:49" x14ac:dyDescent="0.3">
      <c r="A781" s="42" t="s">
        <v>3</v>
      </c>
      <c r="B781" s="43"/>
      <c r="C781" s="44" t="s">
        <v>423</v>
      </c>
      <c r="D781" s="45" t="s">
        <v>287</v>
      </c>
      <c r="E781" s="44" t="s">
        <v>288</v>
      </c>
      <c r="F781" s="44" t="s">
        <v>636</v>
      </c>
      <c r="G781" s="44" t="s">
        <v>527</v>
      </c>
      <c r="H781" s="45" t="s">
        <v>637</v>
      </c>
      <c r="I781" s="45" t="s">
        <v>579</v>
      </c>
      <c r="J781" s="45" t="s">
        <v>704</v>
      </c>
      <c r="K781" s="45" t="s">
        <v>704</v>
      </c>
      <c r="L781" s="44" t="s">
        <v>434</v>
      </c>
      <c r="M781" s="44" t="s">
        <v>707</v>
      </c>
      <c r="N781" s="46" t="s">
        <v>351</v>
      </c>
      <c r="O781" s="45" t="s">
        <v>434</v>
      </c>
      <c r="P781" s="45" t="s">
        <v>399</v>
      </c>
      <c r="Q781" s="45" t="s">
        <v>208</v>
      </c>
      <c r="R781" s="47" t="s">
        <v>207</v>
      </c>
      <c r="S781" s="38" t="s">
        <v>206</v>
      </c>
      <c r="T781" s="158">
        <v>0</v>
      </c>
      <c r="U781" s="158">
        <v>1293433</v>
      </c>
      <c r="V781" s="34"/>
      <c r="W781" s="34"/>
      <c r="X781" s="159">
        <v>1293433</v>
      </c>
      <c r="Y781" s="160">
        <f>+IFERROR(X781/U781,0)</f>
        <v>1</v>
      </c>
      <c r="Z781" s="161">
        <f>+U781-X781</f>
        <v>0</v>
      </c>
      <c r="AA781" s="48"/>
      <c r="AB781" s="159">
        <v>1293433</v>
      </c>
      <c r="AC781" s="161">
        <v>0</v>
      </c>
      <c r="AD781" s="159">
        <v>1293433</v>
      </c>
      <c r="AE781" s="48"/>
      <c r="AF781" s="161">
        <v>1293433</v>
      </c>
      <c r="AG781" s="162">
        <f>+IFERROR(AF781/U781,0)</f>
        <v>1</v>
      </c>
      <c r="AH781" s="161">
        <f>+Tabla1[[#This Row],[PIM]]-Tabla1[[#This Row],[DEVENGADO2]]</f>
        <v>0</v>
      </c>
      <c r="AI781" s="35">
        <v>0</v>
      </c>
      <c r="AJ781" s="35">
        <v>0</v>
      </c>
      <c r="AK781" s="35">
        <v>0</v>
      </c>
      <c r="AL781" s="35">
        <v>1293433</v>
      </c>
      <c r="AM781" s="35">
        <v>0</v>
      </c>
      <c r="AN781" s="35">
        <v>0</v>
      </c>
      <c r="AO781" s="35">
        <v>0</v>
      </c>
      <c r="AP781" s="35">
        <v>0</v>
      </c>
      <c r="AQ781" s="35">
        <v>0</v>
      </c>
      <c r="AR781" s="35">
        <v>0</v>
      </c>
      <c r="AS781" s="35">
        <v>0</v>
      </c>
      <c r="AT781" s="35">
        <v>0</v>
      </c>
      <c r="AU781" s="35">
        <v>0</v>
      </c>
      <c r="AV781" s="41">
        <f t="shared" ref="AV781:AV800" si="41">+SUM(AI781:AU781)</f>
        <v>1293433</v>
      </c>
      <c r="AW781" s="41">
        <f>+U781-AV781</f>
        <v>0</v>
      </c>
    </row>
    <row r="782" spans="1:49" x14ac:dyDescent="0.3">
      <c r="A782" s="42" t="s">
        <v>3</v>
      </c>
      <c r="B782" s="43"/>
      <c r="C782" s="44" t="s">
        <v>423</v>
      </c>
      <c r="D782" s="45" t="s">
        <v>287</v>
      </c>
      <c r="E782" s="44" t="s">
        <v>288</v>
      </c>
      <c r="F782" s="44" t="s">
        <v>636</v>
      </c>
      <c r="G782" s="44" t="s">
        <v>527</v>
      </c>
      <c r="H782" s="45" t="s">
        <v>637</v>
      </c>
      <c r="I782" s="45" t="s">
        <v>579</v>
      </c>
      <c r="J782" s="45" t="s">
        <v>704</v>
      </c>
      <c r="K782" s="45" t="s">
        <v>704</v>
      </c>
      <c r="L782" s="44" t="s">
        <v>435</v>
      </c>
      <c r="M782" s="44" t="s">
        <v>708</v>
      </c>
      <c r="N782" s="46" t="s">
        <v>352</v>
      </c>
      <c r="O782" s="45" t="s">
        <v>435</v>
      </c>
      <c r="P782" s="45" t="s">
        <v>399</v>
      </c>
      <c r="Q782" s="45" t="s">
        <v>208</v>
      </c>
      <c r="R782" s="47" t="s">
        <v>207</v>
      </c>
      <c r="S782" s="38" t="s">
        <v>206</v>
      </c>
      <c r="T782" s="158">
        <v>0</v>
      </c>
      <c r="U782" s="158">
        <v>8026295</v>
      </c>
      <c r="V782" s="34"/>
      <c r="W782" s="34"/>
      <c r="X782" s="159">
        <v>8026295</v>
      </c>
      <c r="Y782" s="160">
        <f>+IFERROR(X782/U782,0)</f>
        <v>1</v>
      </c>
      <c r="Z782" s="161">
        <f>+U782-X782</f>
        <v>0</v>
      </c>
      <c r="AA782" s="48"/>
      <c r="AB782" s="159">
        <v>6860322</v>
      </c>
      <c r="AC782" s="161">
        <v>1165973</v>
      </c>
      <c r="AD782" s="159">
        <v>6860322</v>
      </c>
      <c r="AE782" s="48"/>
      <c r="AF782" s="161">
        <v>6860322</v>
      </c>
      <c r="AG782" s="162">
        <f>+IFERROR(AF782/U782,0)</f>
        <v>0.85473085651598901</v>
      </c>
      <c r="AH782" s="161">
        <f>+Tabla1[[#This Row],[PIM]]-Tabla1[[#This Row],[DEVENGADO2]]</f>
        <v>1165973</v>
      </c>
      <c r="AI782" s="35">
        <v>0</v>
      </c>
      <c r="AJ782" s="35">
        <v>0</v>
      </c>
      <c r="AK782" s="35">
        <v>0</v>
      </c>
      <c r="AL782" s="35">
        <v>6860322</v>
      </c>
      <c r="AM782" s="35">
        <v>0</v>
      </c>
      <c r="AN782" s="35">
        <v>0</v>
      </c>
      <c r="AO782" s="35">
        <v>0</v>
      </c>
      <c r="AP782" s="35">
        <v>0</v>
      </c>
      <c r="AQ782" s="35">
        <v>0</v>
      </c>
      <c r="AR782" s="35">
        <v>0</v>
      </c>
      <c r="AS782" s="35">
        <v>1165973</v>
      </c>
      <c r="AT782" s="35">
        <v>0</v>
      </c>
      <c r="AU782" s="35">
        <v>0</v>
      </c>
      <c r="AV782" s="41">
        <f t="shared" si="41"/>
        <v>8026295</v>
      </c>
      <c r="AW782" s="41">
        <f>+U782-AV782</f>
        <v>0</v>
      </c>
    </row>
    <row r="783" spans="1:49" x14ac:dyDescent="0.3">
      <c r="A783" s="42" t="s">
        <v>3</v>
      </c>
      <c r="B783" s="43"/>
      <c r="C783" s="44" t="s">
        <v>423</v>
      </c>
      <c r="D783" s="45" t="s">
        <v>287</v>
      </c>
      <c r="E783" s="44" t="s">
        <v>288</v>
      </c>
      <c r="F783" s="44" t="s">
        <v>636</v>
      </c>
      <c r="G783" s="44" t="s">
        <v>527</v>
      </c>
      <c r="H783" s="45" t="s">
        <v>637</v>
      </c>
      <c r="I783" s="45" t="s">
        <v>579</v>
      </c>
      <c r="J783" s="45" t="s">
        <v>704</v>
      </c>
      <c r="K783" s="45" t="s">
        <v>704</v>
      </c>
      <c r="L783" s="44" t="s">
        <v>436</v>
      </c>
      <c r="M783" s="44" t="s">
        <v>709</v>
      </c>
      <c r="N783" s="46" t="s">
        <v>353</v>
      </c>
      <c r="O783" s="45" t="s">
        <v>436</v>
      </c>
      <c r="P783" s="45" t="s">
        <v>399</v>
      </c>
      <c r="Q783" s="45" t="s">
        <v>208</v>
      </c>
      <c r="R783" s="47" t="s">
        <v>207</v>
      </c>
      <c r="S783" s="38" t="s">
        <v>206</v>
      </c>
      <c r="T783" s="158">
        <v>0</v>
      </c>
      <c r="U783" s="158">
        <v>5256582</v>
      </c>
      <c r="V783" s="34"/>
      <c r="W783" s="34"/>
      <c r="X783" s="159">
        <v>5256582</v>
      </c>
      <c r="Y783" s="160">
        <f>+IFERROR(X783/U783,0)</f>
        <v>1</v>
      </c>
      <c r="Z783" s="161">
        <f>+U783-X783</f>
        <v>0</v>
      </c>
      <c r="AA783" s="48"/>
      <c r="AB783" s="159">
        <v>5256582</v>
      </c>
      <c r="AC783" s="161">
        <v>0</v>
      </c>
      <c r="AD783" s="159">
        <v>5256582</v>
      </c>
      <c r="AE783" s="48"/>
      <c r="AF783" s="161">
        <v>5256582</v>
      </c>
      <c r="AG783" s="162">
        <f>+IFERROR(AF783/U783,0)</f>
        <v>1</v>
      </c>
      <c r="AH783" s="161">
        <f>+Tabla1[[#This Row],[PIM]]-Tabla1[[#This Row],[DEVENGADO2]]</f>
        <v>0</v>
      </c>
      <c r="AI783" s="35">
        <v>0</v>
      </c>
      <c r="AJ783" s="35">
        <v>0</v>
      </c>
      <c r="AK783" s="35">
        <v>0</v>
      </c>
      <c r="AL783" s="35">
        <v>5256582</v>
      </c>
      <c r="AM783" s="35">
        <v>0</v>
      </c>
      <c r="AN783" s="35">
        <v>0</v>
      </c>
      <c r="AO783" s="35">
        <v>0</v>
      </c>
      <c r="AP783" s="35">
        <v>0</v>
      </c>
      <c r="AQ783" s="35">
        <v>0</v>
      </c>
      <c r="AR783" s="35">
        <v>0</v>
      </c>
      <c r="AS783" s="35">
        <v>0</v>
      </c>
      <c r="AT783" s="35">
        <v>0</v>
      </c>
      <c r="AU783" s="35">
        <v>0</v>
      </c>
      <c r="AV783" s="41">
        <f t="shared" si="41"/>
        <v>5256582</v>
      </c>
      <c r="AW783" s="41">
        <f>+U783-AV783</f>
        <v>0</v>
      </c>
    </row>
    <row r="784" spans="1:49" x14ac:dyDescent="0.3">
      <c r="A784" s="42" t="s">
        <v>3</v>
      </c>
      <c r="B784" s="43"/>
      <c r="C784" s="44" t="s">
        <v>423</v>
      </c>
      <c r="D784" s="45" t="s">
        <v>287</v>
      </c>
      <c r="E784" s="44" t="s">
        <v>288</v>
      </c>
      <c r="F784" s="44" t="s">
        <v>636</v>
      </c>
      <c r="G784" s="44" t="s">
        <v>527</v>
      </c>
      <c r="H784" s="45" t="s">
        <v>637</v>
      </c>
      <c r="I784" s="45" t="s">
        <v>579</v>
      </c>
      <c r="J784" s="45" t="s">
        <v>704</v>
      </c>
      <c r="K784" s="45" t="s">
        <v>704</v>
      </c>
      <c r="L784" s="44" t="s">
        <v>710</v>
      </c>
      <c r="M784" s="44" t="s">
        <v>711</v>
      </c>
      <c r="N784" s="46" t="s">
        <v>354</v>
      </c>
      <c r="O784" s="45" t="s">
        <v>710</v>
      </c>
      <c r="P784" s="45" t="s">
        <v>399</v>
      </c>
      <c r="Q784" s="45" t="s">
        <v>208</v>
      </c>
      <c r="R784" s="47" t="s">
        <v>207</v>
      </c>
      <c r="S784" s="38" t="s">
        <v>206</v>
      </c>
      <c r="T784" s="158">
        <v>0</v>
      </c>
      <c r="U784" s="158">
        <v>0</v>
      </c>
      <c r="V784" s="34"/>
      <c r="W784" s="34"/>
      <c r="X784" s="159">
        <v>0</v>
      </c>
      <c r="Y784" s="160">
        <f>+IFERROR(X784/U784,0)</f>
        <v>0</v>
      </c>
      <c r="Z784" s="161">
        <f>+U784-X784</f>
        <v>0</v>
      </c>
      <c r="AA784" s="48"/>
      <c r="AB784" s="159">
        <v>0</v>
      </c>
      <c r="AC784" s="161">
        <v>0</v>
      </c>
      <c r="AD784" s="159">
        <v>0</v>
      </c>
      <c r="AE784" s="48"/>
      <c r="AF784" s="161">
        <v>0</v>
      </c>
      <c r="AG784" s="162">
        <f>+IFERROR(AF784/U784,0)</f>
        <v>0</v>
      </c>
      <c r="AH784" s="161">
        <f>+Tabla1[[#This Row],[PIM]]-Tabla1[[#This Row],[DEVENGADO2]]</f>
        <v>0</v>
      </c>
      <c r="AI784" s="35">
        <v>0</v>
      </c>
      <c r="AJ784" s="35">
        <v>0</v>
      </c>
      <c r="AK784" s="35">
        <v>0</v>
      </c>
      <c r="AL784" s="35">
        <v>0</v>
      </c>
      <c r="AM784" s="35">
        <v>0</v>
      </c>
      <c r="AN784" s="35">
        <v>0</v>
      </c>
      <c r="AO784" s="35">
        <v>0</v>
      </c>
      <c r="AP784" s="35">
        <v>0</v>
      </c>
      <c r="AQ784" s="35">
        <v>0</v>
      </c>
      <c r="AR784" s="35">
        <v>0</v>
      </c>
      <c r="AS784" s="35">
        <v>0</v>
      </c>
      <c r="AT784" s="35">
        <v>0</v>
      </c>
      <c r="AU784" s="35">
        <v>0</v>
      </c>
      <c r="AV784" s="41">
        <f t="shared" si="41"/>
        <v>0</v>
      </c>
      <c r="AW784" s="41">
        <f>+U784-AV784</f>
        <v>0</v>
      </c>
    </row>
    <row r="785" spans="1:49" x14ac:dyDescent="0.3">
      <c r="A785" s="42" t="s">
        <v>3</v>
      </c>
      <c r="B785" s="43"/>
      <c r="C785" s="44" t="s">
        <v>423</v>
      </c>
      <c r="D785" s="45" t="s">
        <v>287</v>
      </c>
      <c r="E785" s="44" t="s">
        <v>288</v>
      </c>
      <c r="F785" s="44" t="s">
        <v>636</v>
      </c>
      <c r="G785" s="44" t="s">
        <v>527</v>
      </c>
      <c r="H785" s="45" t="s">
        <v>637</v>
      </c>
      <c r="I785" s="45" t="s">
        <v>579</v>
      </c>
      <c r="J785" s="45" t="s">
        <v>704</v>
      </c>
      <c r="K785" s="45" t="s">
        <v>704</v>
      </c>
      <c r="L785" s="44" t="s">
        <v>437</v>
      </c>
      <c r="M785" s="44" t="s">
        <v>712</v>
      </c>
      <c r="N785" s="46" t="s">
        <v>355</v>
      </c>
      <c r="O785" s="45" t="s">
        <v>437</v>
      </c>
      <c r="P785" s="45" t="s">
        <v>399</v>
      </c>
      <c r="Q785" s="45" t="s">
        <v>208</v>
      </c>
      <c r="R785" s="47" t="s">
        <v>207</v>
      </c>
      <c r="S785" s="38" t="s">
        <v>206</v>
      </c>
      <c r="T785" s="158">
        <v>0</v>
      </c>
      <c r="U785" s="158">
        <v>1679831</v>
      </c>
      <c r="V785" s="34"/>
      <c r="W785" s="34"/>
      <c r="X785" s="159">
        <v>1679831</v>
      </c>
      <c r="Y785" s="160">
        <f>+IFERROR(X785/U785,0)</f>
        <v>1</v>
      </c>
      <c r="Z785" s="161">
        <f>+U785-X785</f>
        <v>0</v>
      </c>
      <c r="AA785" s="48"/>
      <c r="AB785" s="159">
        <v>1679831</v>
      </c>
      <c r="AC785" s="161">
        <v>0</v>
      </c>
      <c r="AD785" s="159">
        <v>1679831</v>
      </c>
      <c r="AE785" s="48"/>
      <c r="AF785" s="161">
        <v>1679831</v>
      </c>
      <c r="AG785" s="162">
        <f>+IFERROR(AF785/U785,0)</f>
        <v>1</v>
      </c>
      <c r="AH785" s="161">
        <f>+Tabla1[[#This Row],[PIM]]-Tabla1[[#This Row],[DEVENGADO2]]</f>
        <v>0</v>
      </c>
      <c r="AI785" s="35">
        <v>0</v>
      </c>
      <c r="AJ785" s="35">
        <v>0</v>
      </c>
      <c r="AK785" s="35">
        <v>0</v>
      </c>
      <c r="AL785" s="35">
        <v>1679831</v>
      </c>
      <c r="AM785" s="35">
        <v>0</v>
      </c>
      <c r="AN785" s="35">
        <v>0</v>
      </c>
      <c r="AO785" s="35">
        <v>0</v>
      </c>
      <c r="AP785" s="35">
        <v>0</v>
      </c>
      <c r="AQ785" s="35">
        <v>0</v>
      </c>
      <c r="AR785" s="35">
        <v>0</v>
      </c>
      <c r="AS785" s="35">
        <v>0</v>
      </c>
      <c r="AT785" s="35">
        <v>0</v>
      </c>
      <c r="AU785" s="35">
        <v>0</v>
      </c>
      <c r="AV785" s="41">
        <f t="shared" si="41"/>
        <v>1679831</v>
      </c>
      <c r="AW785" s="41">
        <f>+U785-AV785</f>
        <v>0</v>
      </c>
    </row>
    <row r="786" spans="1:49" x14ac:dyDescent="0.3">
      <c r="A786" s="42" t="s">
        <v>3</v>
      </c>
      <c r="B786" s="43"/>
      <c r="C786" s="44" t="s">
        <v>423</v>
      </c>
      <c r="D786" s="45" t="s">
        <v>287</v>
      </c>
      <c r="E786" s="44" t="s">
        <v>288</v>
      </c>
      <c r="F786" s="44" t="s">
        <v>636</v>
      </c>
      <c r="G786" s="44" t="s">
        <v>527</v>
      </c>
      <c r="H786" s="45" t="s">
        <v>637</v>
      </c>
      <c r="I786" s="45" t="s">
        <v>579</v>
      </c>
      <c r="J786" s="45" t="s">
        <v>704</v>
      </c>
      <c r="K786" s="45" t="s">
        <v>704</v>
      </c>
      <c r="L786" s="44" t="s">
        <v>438</v>
      </c>
      <c r="M786" s="44" t="s">
        <v>713</v>
      </c>
      <c r="N786" s="46" t="s">
        <v>356</v>
      </c>
      <c r="O786" s="45" t="s">
        <v>438</v>
      </c>
      <c r="P786" s="45" t="s">
        <v>399</v>
      </c>
      <c r="Q786" s="45" t="s">
        <v>208</v>
      </c>
      <c r="R786" s="47" t="s">
        <v>207</v>
      </c>
      <c r="S786" s="38" t="s">
        <v>206</v>
      </c>
      <c r="T786" s="158">
        <v>0</v>
      </c>
      <c r="U786" s="158">
        <v>14377995</v>
      </c>
      <c r="V786" s="34"/>
      <c r="W786" s="34"/>
      <c r="X786" s="159">
        <v>14377995</v>
      </c>
      <c r="Y786" s="160">
        <f>+IFERROR(X786/U786,0)</f>
        <v>1</v>
      </c>
      <c r="Z786" s="161">
        <f>+U786-X786</f>
        <v>0</v>
      </c>
      <c r="AA786" s="48"/>
      <c r="AB786" s="159">
        <v>13339885</v>
      </c>
      <c r="AC786" s="161">
        <v>1038110</v>
      </c>
      <c r="AD786" s="159">
        <v>13339885</v>
      </c>
      <c r="AE786" s="48"/>
      <c r="AF786" s="161">
        <v>13339885</v>
      </c>
      <c r="AG786" s="162">
        <f>+IFERROR(AF786/U786,0)</f>
        <v>0.9277986951588173</v>
      </c>
      <c r="AH786" s="161">
        <f>+Tabla1[[#This Row],[PIM]]-Tabla1[[#This Row],[DEVENGADO2]]</f>
        <v>1038110</v>
      </c>
      <c r="AI786" s="35">
        <v>0</v>
      </c>
      <c r="AJ786" s="35">
        <v>0</v>
      </c>
      <c r="AK786" s="35">
        <v>0</v>
      </c>
      <c r="AL786" s="35">
        <v>13339885</v>
      </c>
      <c r="AM786" s="35">
        <v>0</v>
      </c>
      <c r="AN786" s="35">
        <v>0</v>
      </c>
      <c r="AO786" s="35">
        <v>0</v>
      </c>
      <c r="AP786" s="35">
        <v>0</v>
      </c>
      <c r="AQ786" s="35">
        <v>0</v>
      </c>
      <c r="AR786" s="35">
        <v>0</v>
      </c>
      <c r="AS786" s="35">
        <v>1038110</v>
      </c>
      <c r="AT786" s="35">
        <v>0</v>
      </c>
      <c r="AU786" s="35">
        <v>0</v>
      </c>
      <c r="AV786" s="41">
        <f t="shared" si="41"/>
        <v>14377995</v>
      </c>
      <c r="AW786" s="41">
        <f>+U786-AV786</f>
        <v>0</v>
      </c>
    </row>
    <row r="787" spans="1:49" x14ac:dyDescent="0.3">
      <c r="A787" s="42" t="s">
        <v>3</v>
      </c>
      <c r="B787" s="43"/>
      <c r="C787" s="44" t="s">
        <v>423</v>
      </c>
      <c r="D787" s="45" t="s">
        <v>287</v>
      </c>
      <c r="E787" s="44" t="s">
        <v>288</v>
      </c>
      <c r="F787" s="44" t="s">
        <v>636</v>
      </c>
      <c r="G787" s="44" t="s">
        <v>527</v>
      </c>
      <c r="H787" s="45" t="s">
        <v>637</v>
      </c>
      <c r="I787" s="45" t="s">
        <v>579</v>
      </c>
      <c r="J787" s="45" t="s">
        <v>704</v>
      </c>
      <c r="K787" s="45" t="s">
        <v>704</v>
      </c>
      <c r="L787" s="44" t="s">
        <v>439</v>
      </c>
      <c r="M787" s="44" t="s">
        <v>714</v>
      </c>
      <c r="N787" s="46" t="s">
        <v>357</v>
      </c>
      <c r="O787" s="45" t="s">
        <v>439</v>
      </c>
      <c r="P787" s="45" t="s">
        <v>399</v>
      </c>
      <c r="Q787" s="45" t="s">
        <v>208</v>
      </c>
      <c r="R787" s="47" t="s">
        <v>207</v>
      </c>
      <c r="S787" s="38" t="s">
        <v>206</v>
      </c>
      <c r="T787" s="158">
        <v>0</v>
      </c>
      <c r="U787" s="158">
        <v>1734494</v>
      </c>
      <c r="V787" s="34"/>
      <c r="W787" s="34"/>
      <c r="X787" s="159">
        <v>1734494</v>
      </c>
      <c r="Y787" s="160">
        <f>+IFERROR(X787/U787,0)</f>
        <v>1</v>
      </c>
      <c r="Z787" s="161">
        <f>+U787-X787</f>
        <v>0</v>
      </c>
      <c r="AA787" s="48"/>
      <c r="AB787" s="159">
        <v>1734494</v>
      </c>
      <c r="AC787" s="161">
        <v>0</v>
      </c>
      <c r="AD787" s="159">
        <v>1734494</v>
      </c>
      <c r="AE787" s="48"/>
      <c r="AF787" s="161">
        <v>1734494</v>
      </c>
      <c r="AG787" s="162">
        <f>+IFERROR(AF787/U787,0)</f>
        <v>1</v>
      </c>
      <c r="AH787" s="161">
        <f>+Tabla1[[#This Row],[PIM]]-Tabla1[[#This Row],[DEVENGADO2]]</f>
        <v>0</v>
      </c>
      <c r="AI787" s="35">
        <v>0</v>
      </c>
      <c r="AJ787" s="35">
        <v>0</v>
      </c>
      <c r="AK787" s="35">
        <v>0</v>
      </c>
      <c r="AL787" s="35">
        <v>1734494</v>
      </c>
      <c r="AM787" s="35">
        <v>0</v>
      </c>
      <c r="AN787" s="35">
        <v>0</v>
      </c>
      <c r="AO787" s="35">
        <v>0</v>
      </c>
      <c r="AP787" s="35">
        <v>0</v>
      </c>
      <c r="AQ787" s="35">
        <v>0</v>
      </c>
      <c r="AR787" s="35">
        <v>0</v>
      </c>
      <c r="AS787" s="35">
        <v>0</v>
      </c>
      <c r="AT787" s="35">
        <v>0</v>
      </c>
      <c r="AU787" s="35">
        <v>0</v>
      </c>
      <c r="AV787" s="41">
        <f t="shared" si="41"/>
        <v>1734494</v>
      </c>
      <c r="AW787" s="41">
        <f>+U787-AV787</f>
        <v>0</v>
      </c>
    </row>
    <row r="788" spans="1:49" x14ac:dyDescent="0.3">
      <c r="A788" s="42" t="s">
        <v>3</v>
      </c>
      <c r="B788" s="43"/>
      <c r="C788" s="44" t="s">
        <v>423</v>
      </c>
      <c r="D788" s="45" t="s">
        <v>287</v>
      </c>
      <c r="E788" s="44" t="s">
        <v>288</v>
      </c>
      <c r="F788" s="44" t="s">
        <v>636</v>
      </c>
      <c r="G788" s="44" t="s">
        <v>527</v>
      </c>
      <c r="H788" s="45" t="s">
        <v>637</v>
      </c>
      <c r="I788" s="45" t="s">
        <v>579</v>
      </c>
      <c r="J788" s="45" t="s">
        <v>704</v>
      </c>
      <c r="K788" s="45" t="s">
        <v>704</v>
      </c>
      <c r="L788" s="44" t="s">
        <v>441</v>
      </c>
      <c r="M788" s="44" t="s">
        <v>715</v>
      </c>
      <c r="N788" s="46" t="s">
        <v>358</v>
      </c>
      <c r="O788" s="45" t="s">
        <v>441</v>
      </c>
      <c r="P788" s="45" t="s">
        <v>399</v>
      </c>
      <c r="Q788" s="45" t="s">
        <v>208</v>
      </c>
      <c r="R788" s="47" t="s">
        <v>207</v>
      </c>
      <c r="S788" s="38" t="s">
        <v>206</v>
      </c>
      <c r="T788" s="158">
        <v>0</v>
      </c>
      <c r="U788" s="158">
        <v>26688509</v>
      </c>
      <c r="V788" s="34"/>
      <c r="W788" s="34"/>
      <c r="X788" s="159">
        <v>26687020</v>
      </c>
      <c r="Y788" s="160">
        <f>+IFERROR(X788/U788,0)</f>
        <v>0.99994420819836727</v>
      </c>
      <c r="Z788" s="161">
        <f>+U788-X788</f>
        <v>1489</v>
      </c>
      <c r="AA788" s="48"/>
      <c r="AB788" s="159">
        <v>26687020</v>
      </c>
      <c r="AC788" s="161">
        <v>1489</v>
      </c>
      <c r="AD788" s="159">
        <v>26687020</v>
      </c>
      <c r="AE788" s="48"/>
      <c r="AF788" s="161">
        <v>26687020</v>
      </c>
      <c r="AG788" s="162">
        <f>+IFERROR(AF788/U788,0)</f>
        <v>0.99994420819836727</v>
      </c>
      <c r="AH788" s="161">
        <f>+Tabla1[[#This Row],[PIM]]-Tabla1[[#This Row],[DEVENGADO2]]</f>
        <v>1489</v>
      </c>
      <c r="AI788" s="35">
        <v>0</v>
      </c>
      <c r="AJ788" s="35">
        <v>0</v>
      </c>
      <c r="AK788" s="35">
        <v>0</v>
      </c>
      <c r="AL788" s="35">
        <v>26687020</v>
      </c>
      <c r="AM788" s="35">
        <v>0</v>
      </c>
      <c r="AN788" s="35">
        <v>0</v>
      </c>
      <c r="AO788" s="35">
        <v>0</v>
      </c>
      <c r="AP788" s="35">
        <v>0</v>
      </c>
      <c r="AQ788" s="35">
        <v>0</v>
      </c>
      <c r="AR788" s="35">
        <v>0</v>
      </c>
      <c r="AS788" s="35">
        <v>1489</v>
      </c>
      <c r="AT788" s="35">
        <v>0</v>
      </c>
      <c r="AU788" s="35">
        <v>0</v>
      </c>
      <c r="AV788" s="41">
        <f t="shared" si="41"/>
        <v>26688509</v>
      </c>
      <c r="AW788" s="41">
        <f>+U788-AV788</f>
        <v>0</v>
      </c>
    </row>
    <row r="789" spans="1:49" x14ac:dyDescent="0.3">
      <c r="A789" s="42" t="s">
        <v>3</v>
      </c>
      <c r="B789" s="43"/>
      <c r="C789" s="44" t="s">
        <v>423</v>
      </c>
      <c r="D789" s="45" t="s">
        <v>287</v>
      </c>
      <c r="E789" s="44" t="s">
        <v>288</v>
      </c>
      <c r="F789" s="44" t="s">
        <v>636</v>
      </c>
      <c r="G789" s="44" t="s">
        <v>527</v>
      </c>
      <c r="H789" s="45" t="s">
        <v>637</v>
      </c>
      <c r="I789" s="45" t="s">
        <v>579</v>
      </c>
      <c r="J789" s="45" t="s">
        <v>704</v>
      </c>
      <c r="K789" s="45" t="s">
        <v>704</v>
      </c>
      <c r="L789" s="44" t="s">
        <v>442</v>
      </c>
      <c r="M789" s="44" t="s">
        <v>716</v>
      </c>
      <c r="N789" s="46" t="s">
        <v>359</v>
      </c>
      <c r="O789" s="45" t="s">
        <v>442</v>
      </c>
      <c r="P789" s="45" t="s">
        <v>399</v>
      </c>
      <c r="Q789" s="45" t="s">
        <v>208</v>
      </c>
      <c r="R789" s="47" t="s">
        <v>207</v>
      </c>
      <c r="S789" s="38" t="s">
        <v>206</v>
      </c>
      <c r="T789" s="158">
        <v>0</v>
      </c>
      <c r="U789" s="158">
        <v>5172372</v>
      </c>
      <c r="V789" s="34"/>
      <c r="W789" s="34"/>
      <c r="X789" s="159">
        <v>5142292</v>
      </c>
      <c r="Y789" s="160">
        <f>+IFERROR(X789/U789,0)</f>
        <v>0.99418448634398304</v>
      </c>
      <c r="Z789" s="161">
        <f>+U789-X789</f>
        <v>30080</v>
      </c>
      <c r="AA789" s="48"/>
      <c r="AB789" s="159">
        <v>5142292</v>
      </c>
      <c r="AC789" s="161">
        <v>30080</v>
      </c>
      <c r="AD789" s="159">
        <v>5142292</v>
      </c>
      <c r="AE789" s="48"/>
      <c r="AF789" s="161">
        <v>5142292</v>
      </c>
      <c r="AG789" s="162">
        <f>+IFERROR(AF789/U789,0)</f>
        <v>0.99418448634398304</v>
      </c>
      <c r="AH789" s="161">
        <f>+Tabla1[[#This Row],[PIM]]-Tabla1[[#This Row],[DEVENGADO2]]</f>
        <v>30080</v>
      </c>
      <c r="AI789" s="35">
        <v>0</v>
      </c>
      <c r="AJ789" s="35">
        <v>0</v>
      </c>
      <c r="AK789" s="35">
        <v>0</v>
      </c>
      <c r="AL789" s="35">
        <v>5142292</v>
      </c>
      <c r="AM789" s="35">
        <v>0</v>
      </c>
      <c r="AN789" s="35">
        <v>0</v>
      </c>
      <c r="AO789" s="35">
        <v>0</v>
      </c>
      <c r="AP789" s="35">
        <v>0</v>
      </c>
      <c r="AQ789" s="35">
        <v>0</v>
      </c>
      <c r="AR789" s="35">
        <v>0</v>
      </c>
      <c r="AS789" s="35">
        <v>30080</v>
      </c>
      <c r="AT789" s="35">
        <v>0</v>
      </c>
      <c r="AU789" s="35">
        <v>0</v>
      </c>
      <c r="AV789" s="41">
        <f t="shared" si="41"/>
        <v>5172372</v>
      </c>
      <c r="AW789" s="41">
        <f>+U789-AV789</f>
        <v>0</v>
      </c>
    </row>
    <row r="790" spans="1:49" x14ac:dyDescent="0.3">
      <c r="A790" s="42" t="s">
        <v>3</v>
      </c>
      <c r="B790" s="43"/>
      <c r="C790" s="44" t="s">
        <v>423</v>
      </c>
      <c r="D790" s="45" t="s">
        <v>287</v>
      </c>
      <c r="E790" s="44" t="s">
        <v>288</v>
      </c>
      <c r="F790" s="44" t="s">
        <v>636</v>
      </c>
      <c r="G790" s="44" t="s">
        <v>527</v>
      </c>
      <c r="H790" s="45" t="s">
        <v>637</v>
      </c>
      <c r="I790" s="45" t="s">
        <v>579</v>
      </c>
      <c r="J790" s="45" t="s">
        <v>704</v>
      </c>
      <c r="K790" s="45" t="s">
        <v>704</v>
      </c>
      <c r="L790" s="44" t="s">
        <v>452</v>
      </c>
      <c r="M790" s="44" t="s">
        <v>717</v>
      </c>
      <c r="N790" s="46" t="s">
        <v>360</v>
      </c>
      <c r="O790" s="45" t="s">
        <v>452</v>
      </c>
      <c r="P790" s="45" t="s">
        <v>399</v>
      </c>
      <c r="Q790" s="45" t="s">
        <v>208</v>
      </c>
      <c r="R790" s="47" t="s">
        <v>207</v>
      </c>
      <c r="S790" s="38" t="s">
        <v>206</v>
      </c>
      <c r="T790" s="158">
        <v>0</v>
      </c>
      <c r="U790" s="158">
        <v>7329071</v>
      </c>
      <c r="V790" s="34"/>
      <c r="W790" s="34"/>
      <c r="X790" s="159">
        <v>7329071</v>
      </c>
      <c r="Y790" s="160">
        <f>+IFERROR(X790/U790,0)</f>
        <v>1</v>
      </c>
      <c r="Z790" s="161">
        <f>+U790-X790</f>
        <v>0</v>
      </c>
      <c r="AA790" s="48"/>
      <c r="AB790" s="159">
        <v>7329071</v>
      </c>
      <c r="AC790" s="161">
        <v>0</v>
      </c>
      <c r="AD790" s="159">
        <v>7329071</v>
      </c>
      <c r="AE790" s="48"/>
      <c r="AF790" s="161">
        <v>7329071</v>
      </c>
      <c r="AG790" s="162">
        <f>+IFERROR(AF790/U790,0)</f>
        <v>1</v>
      </c>
      <c r="AH790" s="161">
        <f>+Tabla1[[#This Row],[PIM]]-Tabla1[[#This Row],[DEVENGADO2]]</f>
        <v>0</v>
      </c>
      <c r="AI790" s="35">
        <v>0</v>
      </c>
      <c r="AJ790" s="35">
        <v>0</v>
      </c>
      <c r="AK790" s="35">
        <v>0</v>
      </c>
      <c r="AL790" s="35">
        <v>7329071</v>
      </c>
      <c r="AM790" s="35">
        <v>0</v>
      </c>
      <c r="AN790" s="35">
        <v>0</v>
      </c>
      <c r="AO790" s="35">
        <v>0</v>
      </c>
      <c r="AP790" s="35">
        <v>0</v>
      </c>
      <c r="AQ790" s="35">
        <v>0</v>
      </c>
      <c r="AR790" s="35">
        <v>0</v>
      </c>
      <c r="AS790" s="35">
        <v>0</v>
      </c>
      <c r="AT790" s="35">
        <v>0</v>
      </c>
      <c r="AU790" s="35">
        <v>0</v>
      </c>
      <c r="AV790" s="41">
        <f t="shared" si="41"/>
        <v>7329071</v>
      </c>
      <c r="AW790" s="41">
        <f>+U790-AV790</f>
        <v>0</v>
      </c>
    </row>
    <row r="791" spans="1:49" x14ac:dyDescent="0.3">
      <c r="A791" s="42" t="s">
        <v>3</v>
      </c>
      <c r="B791" s="43"/>
      <c r="C791" s="44" t="s">
        <v>423</v>
      </c>
      <c r="D791" s="45" t="s">
        <v>287</v>
      </c>
      <c r="E791" s="44" t="s">
        <v>288</v>
      </c>
      <c r="F791" s="44" t="s">
        <v>636</v>
      </c>
      <c r="G791" s="44" t="s">
        <v>527</v>
      </c>
      <c r="H791" s="45" t="s">
        <v>637</v>
      </c>
      <c r="I791" s="45" t="s">
        <v>579</v>
      </c>
      <c r="J791" s="45" t="s">
        <v>704</v>
      </c>
      <c r="K791" s="45" t="s">
        <v>704</v>
      </c>
      <c r="L791" s="44" t="s">
        <v>718</v>
      </c>
      <c r="M791" s="44" t="s">
        <v>719</v>
      </c>
      <c r="N791" s="46" t="s">
        <v>361</v>
      </c>
      <c r="O791" s="45" t="s">
        <v>718</v>
      </c>
      <c r="P791" s="45" t="s">
        <v>399</v>
      </c>
      <c r="Q791" s="45" t="s">
        <v>208</v>
      </c>
      <c r="R791" s="47" t="s">
        <v>207</v>
      </c>
      <c r="S791" s="38" t="s">
        <v>206</v>
      </c>
      <c r="T791" s="158">
        <v>0</v>
      </c>
      <c r="U791" s="158">
        <v>984935</v>
      </c>
      <c r="V791" s="34"/>
      <c r="W791" s="34"/>
      <c r="X791" s="159">
        <v>984935</v>
      </c>
      <c r="Y791" s="160">
        <f>+IFERROR(X791/U791,0)</f>
        <v>1</v>
      </c>
      <c r="Z791" s="161">
        <f>+U791-X791</f>
        <v>0</v>
      </c>
      <c r="AA791" s="48"/>
      <c r="AB791" s="159">
        <v>984935</v>
      </c>
      <c r="AC791" s="161">
        <v>0</v>
      </c>
      <c r="AD791" s="159">
        <v>984935</v>
      </c>
      <c r="AE791" s="48"/>
      <c r="AF791" s="161">
        <v>984935</v>
      </c>
      <c r="AG791" s="162">
        <f>+IFERROR(AF791/U791,0)</f>
        <v>1</v>
      </c>
      <c r="AH791" s="161">
        <f>+Tabla1[[#This Row],[PIM]]-Tabla1[[#This Row],[DEVENGADO2]]</f>
        <v>0</v>
      </c>
      <c r="AI791" s="35">
        <v>0</v>
      </c>
      <c r="AJ791" s="35">
        <v>0</v>
      </c>
      <c r="AK791" s="35">
        <v>0</v>
      </c>
      <c r="AL791" s="35">
        <v>984935</v>
      </c>
      <c r="AM791" s="35">
        <v>0</v>
      </c>
      <c r="AN791" s="35">
        <v>0</v>
      </c>
      <c r="AO791" s="35">
        <v>0</v>
      </c>
      <c r="AP791" s="35">
        <v>0</v>
      </c>
      <c r="AQ791" s="35">
        <v>0</v>
      </c>
      <c r="AR791" s="35">
        <v>0</v>
      </c>
      <c r="AS791" s="35">
        <v>0</v>
      </c>
      <c r="AT791" s="35">
        <v>0</v>
      </c>
      <c r="AU791" s="35">
        <v>0</v>
      </c>
      <c r="AV791" s="41">
        <f t="shared" si="41"/>
        <v>984935</v>
      </c>
      <c r="AW791" s="41">
        <f>+U791-AV791</f>
        <v>0</v>
      </c>
    </row>
    <row r="792" spans="1:49" x14ac:dyDescent="0.3">
      <c r="A792" s="42" t="s">
        <v>3</v>
      </c>
      <c r="B792" s="43"/>
      <c r="C792" s="44" t="s">
        <v>423</v>
      </c>
      <c r="D792" s="45" t="s">
        <v>287</v>
      </c>
      <c r="E792" s="44" t="s">
        <v>288</v>
      </c>
      <c r="F792" s="44" t="s">
        <v>636</v>
      </c>
      <c r="G792" s="44" t="s">
        <v>527</v>
      </c>
      <c r="H792" s="45" t="s">
        <v>637</v>
      </c>
      <c r="I792" s="45" t="s">
        <v>579</v>
      </c>
      <c r="J792" s="45" t="s">
        <v>704</v>
      </c>
      <c r="K792" s="45" t="s">
        <v>704</v>
      </c>
      <c r="L792" s="44" t="s">
        <v>447</v>
      </c>
      <c r="M792" s="44" t="s">
        <v>720</v>
      </c>
      <c r="N792" s="46" t="s">
        <v>362</v>
      </c>
      <c r="O792" s="45" t="s">
        <v>447</v>
      </c>
      <c r="P792" s="45" t="s">
        <v>399</v>
      </c>
      <c r="Q792" s="45" t="s">
        <v>208</v>
      </c>
      <c r="R792" s="47" t="s">
        <v>207</v>
      </c>
      <c r="S792" s="38" t="s">
        <v>206</v>
      </c>
      <c r="T792" s="158">
        <v>0</v>
      </c>
      <c r="U792" s="158">
        <v>2084228</v>
      </c>
      <c r="V792" s="34"/>
      <c r="W792" s="34"/>
      <c r="X792" s="159">
        <v>2084228</v>
      </c>
      <c r="Y792" s="160">
        <f>+IFERROR(X792/U792,0)</f>
        <v>1</v>
      </c>
      <c r="Z792" s="161">
        <f>+U792-X792</f>
        <v>0</v>
      </c>
      <c r="AA792" s="48"/>
      <c r="AB792" s="159">
        <v>2084228</v>
      </c>
      <c r="AC792" s="161">
        <v>0</v>
      </c>
      <c r="AD792" s="159">
        <v>2084228</v>
      </c>
      <c r="AE792" s="48"/>
      <c r="AF792" s="161">
        <v>2084228</v>
      </c>
      <c r="AG792" s="162">
        <f>+IFERROR(AF792/U792,0)</f>
        <v>1</v>
      </c>
      <c r="AH792" s="161">
        <f>+Tabla1[[#This Row],[PIM]]-Tabla1[[#This Row],[DEVENGADO2]]</f>
        <v>0</v>
      </c>
      <c r="AI792" s="35">
        <v>0</v>
      </c>
      <c r="AJ792" s="35">
        <v>0</v>
      </c>
      <c r="AK792" s="35">
        <v>0</v>
      </c>
      <c r="AL792" s="35">
        <v>2084228</v>
      </c>
      <c r="AM792" s="35">
        <v>0</v>
      </c>
      <c r="AN792" s="35">
        <v>0</v>
      </c>
      <c r="AO792" s="35">
        <v>0</v>
      </c>
      <c r="AP792" s="35">
        <v>0</v>
      </c>
      <c r="AQ792" s="35">
        <v>0</v>
      </c>
      <c r="AR792" s="35">
        <v>0</v>
      </c>
      <c r="AS792" s="35">
        <v>0</v>
      </c>
      <c r="AT792" s="35">
        <v>0</v>
      </c>
      <c r="AU792" s="35">
        <v>0</v>
      </c>
      <c r="AV792" s="41">
        <f t="shared" si="41"/>
        <v>2084228</v>
      </c>
      <c r="AW792" s="41">
        <f>+U792-AV792</f>
        <v>0</v>
      </c>
    </row>
    <row r="793" spans="1:49" x14ac:dyDescent="0.3">
      <c r="A793" s="42" t="s">
        <v>3</v>
      </c>
      <c r="B793" s="43"/>
      <c r="C793" s="44" t="s">
        <v>423</v>
      </c>
      <c r="D793" s="45" t="s">
        <v>287</v>
      </c>
      <c r="E793" s="44" t="s">
        <v>288</v>
      </c>
      <c r="F793" s="44" t="s">
        <v>636</v>
      </c>
      <c r="G793" s="44" t="s">
        <v>527</v>
      </c>
      <c r="H793" s="45" t="s">
        <v>637</v>
      </c>
      <c r="I793" s="45" t="s">
        <v>579</v>
      </c>
      <c r="J793" s="45" t="s">
        <v>704</v>
      </c>
      <c r="K793" s="45" t="s">
        <v>704</v>
      </c>
      <c r="L793" s="44" t="s">
        <v>721</v>
      </c>
      <c r="M793" s="44" t="s">
        <v>722</v>
      </c>
      <c r="N793" s="46" t="s">
        <v>363</v>
      </c>
      <c r="O793" s="45" t="s">
        <v>721</v>
      </c>
      <c r="P793" s="45" t="s">
        <v>399</v>
      </c>
      <c r="Q793" s="45" t="s">
        <v>208</v>
      </c>
      <c r="R793" s="47" t="s">
        <v>207</v>
      </c>
      <c r="S793" s="38" t="s">
        <v>206</v>
      </c>
      <c r="T793" s="158">
        <v>0</v>
      </c>
      <c r="U793" s="158">
        <v>1167183</v>
      </c>
      <c r="V793" s="34"/>
      <c r="W793" s="34"/>
      <c r="X793" s="159">
        <v>1167183</v>
      </c>
      <c r="Y793" s="160">
        <f>+IFERROR(X793/U793,0)</f>
        <v>1</v>
      </c>
      <c r="Z793" s="161">
        <f>+U793-X793</f>
        <v>0</v>
      </c>
      <c r="AA793" s="48"/>
      <c r="AB793" s="159">
        <v>1167183</v>
      </c>
      <c r="AC793" s="161">
        <v>0</v>
      </c>
      <c r="AD793" s="159">
        <v>1167183</v>
      </c>
      <c r="AE793" s="48"/>
      <c r="AF793" s="161">
        <v>1167183</v>
      </c>
      <c r="AG793" s="162">
        <f>+IFERROR(AF793/U793,0)</f>
        <v>1</v>
      </c>
      <c r="AH793" s="161">
        <f>+Tabla1[[#This Row],[PIM]]-Tabla1[[#This Row],[DEVENGADO2]]</f>
        <v>0</v>
      </c>
      <c r="AI793" s="35">
        <v>0</v>
      </c>
      <c r="AJ793" s="35">
        <v>0</v>
      </c>
      <c r="AK793" s="35">
        <v>0</v>
      </c>
      <c r="AL793" s="35">
        <v>1167183</v>
      </c>
      <c r="AM793" s="35">
        <v>0</v>
      </c>
      <c r="AN793" s="35">
        <v>0</v>
      </c>
      <c r="AO793" s="35">
        <v>0</v>
      </c>
      <c r="AP793" s="35">
        <v>0</v>
      </c>
      <c r="AQ793" s="35">
        <v>0</v>
      </c>
      <c r="AR793" s="35">
        <v>0</v>
      </c>
      <c r="AS793" s="35">
        <v>0</v>
      </c>
      <c r="AT793" s="35">
        <v>0</v>
      </c>
      <c r="AU793" s="35">
        <v>0</v>
      </c>
      <c r="AV793" s="41">
        <f t="shared" si="41"/>
        <v>1167183</v>
      </c>
      <c r="AW793" s="41">
        <f>+U793-AV793</f>
        <v>0</v>
      </c>
    </row>
    <row r="794" spans="1:49" x14ac:dyDescent="0.3">
      <c r="A794" s="42" t="s">
        <v>3</v>
      </c>
      <c r="B794" s="43"/>
      <c r="C794" s="44" t="s">
        <v>423</v>
      </c>
      <c r="D794" s="45" t="s">
        <v>287</v>
      </c>
      <c r="E794" s="44" t="s">
        <v>288</v>
      </c>
      <c r="F794" s="44" t="s">
        <v>636</v>
      </c>
      <c r="G794" s="44" t="s">
        <v>527</v>
      </c>
      <c r="H794" s="45" t="s">
        <v>637</v>
      </c>
      <c r="I794" s="45" t="s">
        <v>579</v>
      </c>
      <c r="J794" s="45" t="s">
        <v>704</v>
      </c>
      <c r="K794" s="45" t="s">
        <v>704</v>
      </c>
      <c r="L794" s="44" t="s">
        <v>444</v>
      </c>
      <c r="M794" s="44" t="s">
        <v>723</v>
      </c>
      <c r="N794" s="46" t="s">
        <v>364</v>
      </c>
      <c r="O794" s="45" t="s">
        <v>444</v>
      </c>
      <c r="P794" s="45" t="s">
        <v>399</v>
      </c>
      <c r="Q794" s="45" t="s">
        <v>208</v>
      </c>
      <c r="R794" s="47" t="s">
        <v>207</v>
      </c>
      <c r="S794" s="38" t="s">
        <v>206</v>
      </c>
      <c r="T794" s="158">
        <v>0</v>
      </c>
      <c r="U794" s="158">
        <v>5032223</v>
      </c>
      <c r="V794" s="34"/>
      <c r="W794" s="34"/>
      <c r="X794" s="159">
        <v>5032214</v>
      </c>
      <c r="Y794" s="160">
        <f>+IFERROR(X794/U794,0)</f>
        <v>0.99999821152599955</v>
      </c>
      <c r="Z794" s="161">
        <f>+U794-X794</f>
        <v>9</v>
      </c>
      <c r="AA794" s="48"/>
      <c r="AB794" s="159">
        <v>5032214</v>
      </c>
      <c r="AC794" s="161">
        <v>9</v>
      </c>
      <c r="AD794" s="159">
        <v>5032214</v>
      </c>
      <c r="AE794" s="48"/>
      <c r="AF794" s="161">
        <v>5032214</v>
      </c>
      <c r="AG794" s="162">
        <f>+IFERROR(AF794/U794,0)</f>
        <v>0.99999821152599955</v>
      </c>
      <c r="AH794" s="161">
        <f>+Tabla1[[#This Row],[PIM]]-Tabla1[[#This Row],[DEVENGADO2]]</f>
        <v>9</v>
      </c>
      <c r="AI794" s="35">
        <v>0</v>
      </c>
      <c r="AJ794" s="35">
        <v>0</v>
      </c>
      <c r="AK794" s="35">
        <v>0</v>
      </c>
      <c r="AL794" s="35">
        <v>5032214</v>
      </c>
      <c r="AM794" s="35">
        <v>0</v>
      </c>
      <c r="AN794" s="35">
        <v>0</v>
      </c>
      <c r="AO794" s="35">
        <v>0</v>
      </c>
      <c r="AP794" s="35">
        <v>0</v>
      </c>
      <c r="AQ794" s="35">
        <v>9</v>
      </c>
      <c r="AR794" s="35">
        <v>0</v>
      </c>
      <c r="AS794" s="35">
        <v>0</v>
      </c>
      <c r="AT794" s="35">
        <v>0</v>
      </c>
      <c r="AU794" s="35">
        <v>0</v>
      </c>
      <c r="AV794" s="41">
        <f t="shared" si="41"/>
        <v>5032223</v>
      </c>
      <c r="AW794" s="41">
        <f>+U794-AV794</f>
        <v>0</v>
      </c>
    </row>
    <row r="795" spans="1:49" x14ac:dyDescent="0.3">
      <c r="A795" s="42" t="s">
        <v>3</v>
      </c>
      <c r="B795" s="43"/>
      <c r="C795" s="44" t="s">
        <v>423</v>
      </c>
      <c r="D795" s="45" t="s">
        <v>287</v>
      </c>
      <c r="E795" s="44" t="s">
        <v>288</v>
      </c>
      <c r="F795" s="44" t="s">
        <v>636</v>
      </c>
      <c r="G795" s="44" t="s">
        <v>527</v>
      </c>
      <c r="H795" s="45" t="s">
        <v>637</v>
      </c>
      <c r="I795" s="45" t="s">
        <v>579</v>
      </c>
      <c r="J795" s="45" t="s">
        <v>704</v>
      </c>
      <c r="K795" s="45" t="s">
        <v>704</v>
      </c>
      <c r="L795" s="44" t="s">
        <v>448</v>
      </c>
      <c r="M795" s="44" t="s">
        <v>724</v>
      </c>
      <c r="N795" s="46" t="s">
        <v>365</v>
      </c>
      <c r="O795" s="45" t="s">
        <v>448</v>
      </c>
      <c r="P795" s="45" t="s">
        <v>399</v>
      </c>
      <c r="Q795" s="45" t="s">
        <v>208</v>
      </c>
      <c r="R795" s="47" t="s">
        <v>207</v>
      </c>
      <c r="S795" s="38" t="s">
        <v>206</v>
      </c>
      <c r="T795" s="158">
        <v>0</v>
      </c>
      <c r="U795" s="158">
        <v>12508785</v>
      </c>
      <c r="V795" s="34"/>
      <c r="W795" s="34"/>
      <c r="X795" s="159">
        <v>12508785</v>
      </c>
      <c r="Y795" s="160">
        <f>+IFERROR(X795/U795,0)</f>
        <v>1</v>
      </c>
      <c r="Z795" s="161">
        <f>+U795-X795</f>
        <v>0</v>
      </c>
      <c r="AA795" s="48"/>
      <c r="AB795" s="159">
        <v>12508785</v>
      </c>
      <c r="AC795" s="161">
        <v>0</v>
      </c>
      <c r="AD795" s="159">
        <v>12508785</v>
      </c>
      <c r="AE795" s="48"/>
      <c r="AF795" s="161">
        <v>12508785</v>
      </c>
      <c r="AG795" s="162">
        <f>+IFERROR(AF795/U795,0)</f>
        <v>1</v>
      </c>
      <c r="AH795" s="161">
        <f>+Tabla1[[#This Row],[PIM]]-Tabla1[[#This Row],[DEVENGADO2]]</f>
        <v>0</v>
      </c>
      <c r="AI795" s="35">
        <v>0</v>
      </c>
      <c r="AJ795" s="35">
        <v>0</v>
      </c>
      <c r="AK795" s="35">
        <v>0</v>
      </c>
      <c r="AL795" s="35">
        <v>12508785</v>
      </c>
      <c r="AM795" s="35">
        <v>0</v>
      </c>
      <c r="AN795" s="35">
        <v>0</v>
      </c>
      <c r="AO795" s="35">
        <v>0</v>
      </c>
      <c r="AP795" s="35">
        <v>0</v>
      </c>
      <c r="AQ795" s="35">
        <v>0</v>
      </c>
      <c r="AR795" s="35">
        <v>0</v>
      </c>
      <c r="AS795" s="35">
        <v>0</v>
      </c>
      <c r="AT795" s="35">
        <v>0</v>
      </c>
      <c r="AU795" s="35">
        <v>0</v>
      </c>
      <c r="AV795" s="41">
        <f t="shared" si="41"/>
        <v>12508785</v>
      </c>
      <c r="AW795" s="41">
        <f>+U795-AV795</f>
        <v>0</v>
      </c>
    </row>
    <row r="796" spans="1:49" x14ac:dyDescent="0.3">
      <c r="A796" s="42" t="s">
        <v>3</v>
      </c>
      <c r="B796" s="43"/>
      <c r="C796" s="44" t="s">
        <v>423</v>
      </c>
      <c r="D796" s="45" t="s">
        <v>287</v>
      </c>
      <c r="E796" s="44" t="s">
        <v>288</v>
      </c>
      <c r="F796" s="44" t="s">
        <v>636</v>
      </c>
      <c r="G796" s="44" t="s">
        <v>527</v>
      </c>
      <c r="H796" s="45" t="s">
        <v>637</v>
      </c>
      <c r="I796" s="45" t="s">
        <v>579</v>
      </c>
      <c r="J796" s="45" t="s">
        <v>704</v>
      </c>
      <c r="K796" s="45" t="s">
        <v>704</v>
      </c>
      <c r="L796" s="44" t="s">
        <v>449</v>
      </c>
      <c r="M796" s="44" t="s">
        <v>725</v>
      </c>
      <c r="N796" s="46" t="s">
        <v>366</v>
      </c>
      <c r="O796" s="45" t="s">
        <v>449</v>
      </c>
      <c r="P796" s="45" t="s">
        <v>399</v>
      </c>
      <c r="Q796" s="45" t="s">
        <v>208</v>
      </c>
      <c r="R796" s="47" t="s">
        <v>207</v>
      </c>
      <c r="S796" s="38" t="s">
        <v>206</v>
      </c>
      <c r="T796" s="158">
        <v>0</v>
      </c>
      <c r="U796" s="158">
        <v>4164995</v>
      </c>
      <c r="V796" s="34"/>
      <c r="W796" s="34"/>
      <c r="X796" s="159">
        <v>4164995</v>
      </c>
      <c r="Y796" s="160">
        <f>+IFERROR(X796/U796,0)</f>
        <v>1</v>
      </c>
      <c r="Z796" s="161">
        <f>+U796-X796</f>
        <v>0</v>
      </c>
      <c r="AA796" s="48"/>
      <c r="AB796" s="159">
        <v>3337745</v>
      </c>
      <c r="AC796" s="161">
        <v>827250</v>
      </c>
      <c r="AD796" s="159">
        <v>3337745</v>
      </c>
      <c r="AE796" s="48"/>
      <c r="AF796" s="161">
        <v>3337745</v>
      </c>
      <c r="AG796" s="162">
        <f>+IFERROR(AF796/U796,0)</f>
        <v>0.80138031378188934</v>
      </c>
      <c r="AH796" s="161">
        <f>+Tabla1[[#This Row],[PIM]]-Tabla1[[#This Row],[DEVENGADO2]]</f>
        <v>827250</v>
      </c>
      <c r="AI796" s="35">
        <v>0</v>
      </c>
      <c r="AJ796" s="35">
        <v>0</v>
      </c>
      <c r="AK796" s="35">
        <v>0</v>
      </c>
      <c r="AL796" s="35">
        <v>3337745</v>
      </c>
      <c r="AM796" s="35">
        <v>0</v>
      </c>
      <c r="AN796" s="35">
        <v>0</v>
      </c>
      <c r="AO796" s="35">
        <v>0</v>
      </c>
      <c r="AP796" s="35">
        <v>0</v>
      </c>
      <c r="AQ796" s="35">
        <v>0</v>
      </c>
      <c r="AR796" s="35">
        <v>0</v>
      </c>
      <c r="AS796" s="35">
        <v>827250</v>
      </c>
      <c r="AT796" s="35">
        <v>0</v>
      </c>
      <c r="AU796" s="35">
        <v>0</v>
      </c>
      <c r="AV796" s="41">
        <f t="shared" si="41"/>
        <v>4164995</v>
      </c>
      <c r="AW796" s="41">
        <f>+U796-AV796</f>
        <v>0</v>
      </c>
    </row>
    <row r="797" spans="1:49" x14ac:dyDescent="0.3">
      <c r="A797" s="42" t="s">
        <v>3</v>
      </c>
      <c r="B797" s="43"/>
      <c r="C797" s="44" t="s">
        <v>423</v>
      </c>
      <c r="D797" s="45" t="s">
        <v>287</v>
      </c>
      <c r="E797" s="44" t="s">
        <v>288</v>
      </c>
      <c r="F797" s="44" t="s">
        <v>636</v>
      </c>
      <c r="G797" s="44" t="s">
        <v>527</v>
      </c>
      <c r="H797" s="45" t="s">
        <v>637</v>
      </c>
      <c r="I797" s="45" t="s">
        <v>579</v>
      </c>
      <c r="J797" s="45" t="s">
        <v>704</v>
      </c>
      <c r="K797" s="45" t="s">
        <v>704</v>
      </c>
      <c r="L797" s="44" t="s">
        <v>450</v>
      </c>
      <c r="M797" s="44" t="s">
        <v>726</v>
      </c>
      <c r="N797" s="46" t="s">
        <v>367</v>
      </c>
      <c r="O797" s="45" t="s">
        <v>450</v>
      </c>
      <c r="P797" s="45" t="s">
        <v>399</v>
      </c>
      <c r="Q797" s="45" t="s">
        <v>208</v>
      </c>
      <c r="R797" s="47" t="s">
        <v>207</v>
      </c>
      <c r="S797" s="38" t="s">
        <v>206</v>
      </c>
      <c r="T797" s="158">
        <v>0</v>
      </c>
      <c r="U797" s="158">
        <v>1565351</v>
      </c>
      <c r="V797" s="34"/>
      <c r="W797" s="34"/>
      <c r="X797" s="159">
        <v>1565351</v>
      </c>
      <c r="Y797" s="160">
        <f>+IFERROR(X797/U797,0)</f>
        <v>1</v>
      </c>
      <c r="Z797" s="161">
        <f>+U797-X797</f>
        <v>0</v>
      </c>
      <c r="AA797" s="48"/>
      <c r="AB797" s="159">
        <v>1565351</v>
      </c>
      <c r="AC797" s="161">
        <v>0</v>
      </c>
      <c r="AD797" s="159">
        <v>1565351</v>
      </c>
      <c r="AE797" s="48"/>
      <c r="AF797" s="161">
        <v>1565351</v>
      </c>
      <c r="AG797" s="162">
        <f>+IFERROR(AF797/U797,0)</f>
        <v>1</v>
      </c>
      <c r="AH797" s="161">
        <f>+Tabla1[[#This Row],[PIM]]-Tabla1[[#This Row],[DEVENGADO2]]</f>
        <v>0</v>
      </c>
      <c r="AI797" s="35">
        <v>0</v>
      </c>
      <c r="AJ797" s="35">
        <v>0</v>
      </c>
      <c r="AK797" s="35">
        <v>0</v>
      </c>
      <c r="AL797" s="35">
        <v>1565351</v>
      </c>
      <c r="AM797" s="35">
        <v>0</v>
      </c>
      <c r="AN797" s="35">
        <v>0</v>
      </c>
      <c r="AO797" s="35">
        <v>0</v>
      </c>
      <c r="AP797" s="35">
        <v>0</v>
      </c>
      <c r="AQ797" s="35">
        <v>0</v>
      </c>
      <c r="AR797" s="35">
        <v>0</v>
      </c>
      <c r="AS797" s="35">
        <v>0</v>
      </c>
      <c r="AT797" s="35">
        <v>0</v>
      </c>
      <c r="AU797" s="35">
        <v>0</v>
      </c>
      <c r="AV797" s="41">
        <f t="shared" si="41"/>
        <v>1565351</v>
      </c>
      <c r="AW797" s="41">
        <f>+U797-AV797</f>
        <v>0</v>
      </c>
    </row>
    <row r="798" spans="1:49" x14ac:dyDescent="0.3">
      <c r="A798" s="42" t="s">
        <v>3</v>
      </c>
      <c r="B798" s="43"/>
      <c r="C798" s="44" t="s">
        <v>423</v>
      </c>
      <c r="D798" s="45" t="s">
        <v>287</v>
      </c>
      <c r="E798" s="44" t="s">
        <v>288</v>
      </c>
      <c r="F798" s="44" t="s">
        <v>636</v>
      </c>
      <c r="G798" s="44" t="s">
        <v>527</v>
      </c>
      <c r="H798" s="45" t="s">
        <v>637</v>
      </c>
      <c r="I798" s="45" t="s">
        <v>579</v>
      </c>
      <c r="J798" s="45" t="s">
        <v>704</v>
      </c>
      <c r="K798" s="45" t="s">
        <v>704</v>
      </c>
      <c r="L798" s="44" t="s">
        <v>454</v>
      </c>
      <c r="M798" s="44" t="s">
        <v>727</v>
      </c>
      <c r="N798" s="46" t="s">
        <v>368</v>
      </c>
      <c r="O798" s="45" t="s">
        <v>454</v>
      </c>
      <c r="P798" s="45" t="s">
        <v>399</v>
      </c>
      <c r="Q798" s="45" t="s">
        <v>208</v>
      </c>
      <c r="R798" s="47" t="s">
        <v>207</v>
      </c>
      <c r="S798" s="38" t="s">
        <v>206</v>
      </c>
      <c r="T798" s="158">
        <v>0</v>
      </c>
      <c r="U798" s="158">
        <v>7204637</v>
      </c>
      <c r="V798" s="34"/>
      <c r="W798" s="34"/>
      <c r="X798" s="159">
        <v>7204570</v>
      </c>
      <c r="Y798" s="160">
        <f>+IFERROR(X798/U798,0)</f>
        <v>0.99999070043362348</v>
      </c>
      <c r="Z798" s="161">
        <f>+U798-X798</f>
        <v>67</v>
      </c>
      <c r="AA798" s="48"/>
      <c r="AB798" s="159">
        <v>7204570</v>
      </c>
      <c r="AC798" s="161">
        <v>67</v>
      </c>
      <c r="AD798" s="159">
        <v>7204570</v>
      </c>
      <c r="AE798" s="48"/>
      <c r="AF798" s="161">
        <v>7204570</v>
      </c>
      <c r="AG798" s="162">
        <f>+IFERROR(AF798/U798,0)</f>
        <v>0.99999070043362348</v>
      </c>
      <c r="AH798" s="161">
        <f>+Tabla1[[#This Row],[PIM]]-Tabla1[[#This Row],[DEVENGADO2]]</f>
        <v>67</v>
      </c>
      <c r="AI798" s="35">
        <v>0</v>
      </c>
      <c r="AJ798" s="35">
        <v>0</v>
      </c>
      <c r="AK798" s="35">
        <v>0</v>
      </c>
      <c r="AL798" s="35">
        <v>7204570</v>
      </c>
      <c r="AM798" s="35">
        <v>0</v>
      </c>
      <c r="AN798" s="35">
        <v>0</v>
      </c>
      <c r="AO798" s="35">
        <v>0</v>
      </c>
      <c r="AP798" s="35">
        <v>0</v>
      </c>
      <c r="AQ798" s="35">
        <v>67</v>
      </c>
      <c r="AR798" s="35">
        <v>0</v>
      </c>
      <c r="AS798" s="35">
        <v>0</v>
      </c>
      <c r="AT798" s="35">
        <v>0</v>
      </c>
      <c r="AU798" s="35">
        <v>0</v>
      </c>
      <c r="AV798" s="41">
        <f t="shared" si="41"/>
        <v>7204637</v>
      </c>
      <c r="AW798" s="41">
        <f>+U798-AV798</f>
        <v>0</v>
      </c>
    </row>
    <row r="799" spans="1:49" x14ac:dyDescent="0.3">
      <c r="A799" s="42" t="s">
        <v>3</v>
      </c>
      <c r="B799" s="43"/>
      <c r="C799" s="44" t="s">
        <v>423</v>
      </c>
      <c r="D799" s="45" t="s">
        <v>287</v>
      </c>
      <c r="E799" s="44" t="s">
        <v>288</v>
      </c>
      <c r="F799" s="44" t="s">
        <v>632</v>
      </c>
      <c r="G799" s="44" t="s">
        <v>527</v>
      </c>
      <c r="H799" s="45" t="s">
        <v>633</v>
      </c>
      <c r="I799" s="45" t="s">
        <v>579</v>
      </c>
      <c r="J799" s="45" t="s">
        <v>728</v>
      </c>
      <c r="K799" s="45" t="s">
        <v>728</v>
      </c>
      <c r="L799" s="44" t="s">
        <v>431</v>
      </c>
      <c r="M799" s="44" t="s">
        <v>729</v>
      </c>
      <c r="N799" s="46" t="s">
        <v>369</v>
      </c>
      <c r="O799" s="45" t="s">
        <v>431</v>
      </c>
      <c r="P799" s="45" t="s">
        <v>395</v>
      </c>
      <c r="Q799" s="45" t="s">
        <v>205</v>
      </c>
      <c r="R799" s="47" t="s">
        <v>204</v>
      </c>
      <c r="S799" s="38" t="s">
        <v>206</v>
      </c>
      <c r="T799" s="158">
        <v>0</v>
      </c>
      <c r="U799" s="158">
        <v>5636541</v>
      </c>
      <c r="V799" s="34"/>
      <c r="W799" s="34"/>
      <c r="X799" s="159">
        <v>5636540.29</v>
      </c>
      <c r="Y799" s="160">
        <f>+IFERROR(X799/U799,0)</f>
        <v>0.99999987403622181</v>
      </c>
      <c r="Z799" s="161">
        <f>+U799-X799</f>
        <v>0.7099999999627471</v>
      </c>
      <c r="AA799" s="48"/>
      <c r="AB799" s="159">
        <v>3138646.22</v>
      </c>
      <c r="AC799" s="161">
        <v>2497894.7799999998</v>
      </c>
      <c r="AD799" s="159">
        <v>3138646.22</v>
      </c>
      <c r="AE799" s="48"/>
      <c r="AF799" s="161">
        <v>3138646.22</v>
      </c>
      <c r="AG799" s="162">
        <f>+IFERROR(AF799/U799,0)</f>
        <v>0.55683906495135937</v>
      </c>
      <c r="AH799" s="161">
        <f>+Tabla1[[#This Row],[PIM]]-Tabla1[[#This Row],[DEVENGADO2]]</f>
        <v>2497894.7799999998</v>
      </c>
      <c r="AI799" s="35">
        <v>0</v>
      </c>
      <c r="AJ799" s="35">
        <v>0</v>
      </c>
      <c r="AK799" s="35">
        <v>0</v>
      </c>
      <c r="AL799" s="35">
        <v>3181615</v>
      </c>
      <c r="AM799" s="35">
        <v>0</v>
      </c>
      <c r="AN799" s="35">
        <v>-2158.27</v>
      </c>
      <c r="AO799" s="35">
        <v>-40810.51</v>
      </c>
      <c r="AP799" s="35">
        <v>0</v>
      </c>
      <c r="AQ799" s="35">
        <v>2478131.38</v>
      </c>
      <c r="AR799" s="35">
        <v>19763.400000000373</v>
      </c>
      <c r="AS799" s="35">
        <v>0</v>
      </c>
      <c r="AT799" s="35">
        <v>0</v>
      </c>
      <c r="AU799" s="35">
        <v>0</v>
      </c>
      <c r="AV799" s="41">
        <f t="shared" si="41"/>
        <v>5636541</v>
      </c>
      <c r="AW799" s="41">
        <f>+U799-AV799</f>
        <v>0</v>
      </c>
    </row>
    <row r="800" spans="1:49" x14ac:dyDescent="0.3">
      <c r="A800" s="42" t="s">
        <v>3</v>
      </c>
      <c r="B800" s="43"/>
      <c r="C800" s="44" t="s">
        <v>423</v>
      </c>
      <c r="D800" s="45" t="s">
        <v>287</v>
      </c>
      <c r="E800" s="44" t="s">
        <v>288</v>
      </c>
      <c r="F800" s="44" t="s">
        <v>632</v>
      </c>
      <c r="G800" s="44" t="s">
        <v>527</v>
      </c>
      <c r="H800" s="45" t="s">
        <v>633</v>
      </c>
      <c r="I800" s="45" t="s">
        <v>579</v>
      </c>
      <c r="J800" s="45" t="s">
        <v>728</v>
      </c>
      <c r="K800" s="45" t="s">
        <v>728</v>
      </c>
      <c r="L800" s="44" t="s">
        <v>432</v>
      </c>
      <c r="M800" s="44" t="s">
        <v>730</v>
      </c>
      <c r="N800" s="46" t="s">
        <v>370</v>
      </c>
      <c r="O800" s="45" t="s">
        <v>432</v>
      </c>
      <c r="P800" s="45" t="s">
        <v>395</v>
      </c>
      <c r="Q800" s="45" t="s">
        <v>205</v>
      </c>
      <c r="R800" s="47" t="s">
        <v>204</v>
      </c>
      <c r="S800" s="38" t="s">
        <v>206</v>
      </c>
      <c r="T800" s="132">
        <v>0</v>
      </c>
      <c r="U800" s="132">
        <v>13549698</v>
      </c>
      <c r="V800" s="34"/>
      <c r="W800" s="34"/>
      <c r="X800" s="39">
        <v>13549698</v>
      </c>
      <c r="Y800" s="160">
        <f>+IFERROR(X800/U800,0)</f>
        <v>1</v>
      </c>
      <c r="Z800" s="49">
        <f>+U800-X800</f>
        <v>0</v>
      </c>
      <c r="AA800" s="48"/>
      <c r="AB800" s="39">
        <v>5621527.4800000004</v>
      </c>
      <c r="AC800" s="49">
        <v>7928170.5199999996</v>
      </c>
      <c r="AD800" s="39">
        <v>5621527.4800000004</v>
      </c>
      <c r="AE800" s="48"/>
      <c r="AF800" s="49">
        <v>5621527.4800000004</v>
      </c>
      <c r="AG800" s="50">
        <f>+IFERROR(AF800/U800,0)</f>
        <v>0.41488212357205306</v>
      </c>
      <c r="AH800" s="49">
        <f>+Tabla1[[#This Row],[PIM]]-Tabla1[[#This Row],[DEVENGADO2]]</f>
        <v>7928170.5199999996</v>
      </c>
      <c r="AI800" s="35">
        <v>0</v>
      </c>
      <c r="AJ800" s="35">
        <v>0</v>
      </c>
      <c r="AK800" s="35">
        <v>0</v>
      </c>
      <c r="AL800" s="35">
        <v>5635478</v>
      </c>
      <c r="AM800" s="35">
        <v>0</v>
      </c>
      <c r="AN800" s="35">
        <v>0</v>
      </c>
      <c r="AO800" s="35">
        <v>-13950.52</v>
      </c>
      <c r="AP800" s="35">
        <v>0</v>
      </c>
      <c r="AQ800" s="35">
        <v>7917901.75</v>
      </c>
      <c r="AR800" s="35">
        <v>10268.769999999553</v>
      </c>
      <c r="AS800" s="35">
        <v>0</v>
      </c>
      <c r="AT800" s="35">
        <v>0</v>
      </c>
      <c r="AU800" s="35">
        <v>0</v>
      </c>
      <c r="AV800" s="41">
        <f t="shared" si="41"/>
        <v>13549698</v>
      </c>
      <c r="AW800" s="41">
        <f>+U800-AV800</f>
        <v>0</v>
      </c>
    </row>
    <row r="801" spans="1:49" x14ac:dyDescent="0.3">
      <c r="A801" s="42" t="s">
        <v>3</v>
      </c>
      <c r="B801" s="43"/>
      <c r="C801" s="44" t="s">
        <v>423</v>
      </c>
      <c r="D801" s="45" t="s">
        <v>287</v>
      </c>
      <c r="E801" s="44" t="s">
        <v>288</v>
      </c>
      <c r="F801" s="44" t="s">
        <v>632</v>
      </c>
      <c r="G801" s="44" t="s">
        <v>527</v>
      </c>
      <c r="H801" s="45" t="s">
        <v>633</v>
      </c>
      <c r="I801" s="45" t="s">
        <v>579</v>
      </c>
      <c r="J801" s="45" t="s">
        <v>728</v>
      </c>
      <c r="K801" s="45" t="s">
        <v>728</v>
      </c>
      <c r="L801" s="44" t="s">
        <v>433</v>
      </c>
      <c r="M801" s="44" t="s">
        <v>731</v>
      </c>
      <c r="N801" s="46" t="s">
        <v>371</v>
      </c>
      <c r="O801" s="45" t="s">
        <v>433</v>
      </c>
      <c r="P801" s="45" t="s">
        <v>395</v>
      </c>
      <c r="Q801" s="45" t="s">
        <v>205</v>
      </c>
      <c r="R801" s="47" t="s">
        <v>204</v>
      </c>
      <c r="S801" s="38" t="s">
        <v>206</v>
      </c>
      <c r="T801" s="158">
        <v>0</v>
      </c>
      <c r="U801" s="158">
        <v>8611108</v>
      </c>
      <c r="V801" s="34"/>
      <c r="W801" s="34"/>
      <c r="X801" s="159">
        <v>8611108</v>
      </c>
      <c r="Y801" s="160">
        <f>+IFERROR(X801/U801,0)</f>
        <v>1</v>
      </c>
      <c r="Z801" s="161">
        <f>+U801-X801</f>
        <v>0</v>
      </c>
      <c r="AA801" s="48"/>
      <c r="AB801" s="159">
        <v>6353348.46</v>
      </c>
      <c r="AC801" s="161">
        <v>2257759.54</v>
      </c>
      <c r="AD801" s="159">
        <v>6353348.46</v>
      </c>
      <c r="AE801" s="48"/>
      <c r="AF801" s="161">
        <v>6353348.46</v>
      </c>
      <c r="AG801" s="162">
        <f>+IFERROR(AF801/U801,0)</f>
        <v>0.73780847482112644</v>
      </c>
      <c r="AH801" s="161">
        <f>+Tabla1[[#This Row],[PIM]]-Tabla1[[#This Row],[DEVENGADO2]]</f>
        <v>2257759.54</v>
      </c>
      <c r="AI801" s="35">
        <v>0</v>
      </c>
      <c r="AJ801" s="35">
        <v>0</v>
      </c>
      <c r="AK801" s="35">
        <v>0</v>
      </c>
      <c r="AL801" s="35">
        <v>6464562</v>
      </c>
      <c r="AM801" s="35">
        <v>0</v>
      </c>
      <c r="AN801" s="35">
        <v>0</v>
      </c>
      <c r="AO801" s="35">
        <v>-111213.54</v>
      </c>
      <c r="AP801" s="35">
        <v>0</v>
      </c>
      <c r="AQ801" s="35">
        <v>2189892.0099999998</v>
      </c>
      <c r="AR801" s="35">
        <v>67867.530000001192</v>
      </c>
      <c r="AS801" s="35">
        <v>0</v>
      </c>
      <c r="AT801" s="35">
        <v>0</v>
      </c>
      <c r="AU801" s="35">
        <v>0</v>
      </c>
      <c r="AV801" s="41">
        <f t="shared" ref="AV801:AV802" si="42">+SUM(AI801:AU801)</f>
        <v>8611108</v>
      </c>
      <c r="AW801" s="41">
        <f>+U801-AV801</f>
        <v>0</v>
      </c>
    </row>
    <row r="802" spans="1:49" x14ac:dyDescent="0.3">
      <c r="A802" s="42" t="s">
        <v>3</v>
      </c>
      <c r="B802" s="43"/>
      <c r="C802" s="44" t="s">
        <v>423</v>
      </c>
      <c r="D802" s="45" t="s">
        <v>287</v>
      </c>
      <c r="E802" s="44" t="s">
        <v>288</v>
      </c>
      <c r="F802" s="44" t="s">
        <v>632</v>
      </c>
      <c r="G802" s="44" t="s">
        <v>527</v>
      </c>
      <c r="H802" s="45" t="s">
        <v>633</v>
      </c>
      <c r="I802" s="45" t="s">
        <v>579</v>
      </c>
      <c r="J802" s="45" t="s">
        <v>728</v>
      </c>
      <c r="K802" s="45" t="s">
        <v>728</v>
      </c>
      <c r="L802" s="44" t="s">
        <v>434</v>
      </c>
      <c r="M802" s="44" t="s">
        <v>732</v>
      </c>
      <c r="N802" s="46" t="s">
        <v>372</v>
      </c>
      <c r="O802" s="45" t="s">
        <v>434</v>
      </c>
      <c r="P802" s="45" t="s">
        <v>395</v>
      </c>
      <c r="Q802" s="45" t="s">
        <v>205</v>
      </c>
      <c r="R802" s="47" t="s">
        <v>204</v>
      </c>
      <c r="S802" s="38" t="s">
        <v>206</v>
      </c>
      <c r="T802" s="132">
        <v>0</v>
      </c>
      <c r="U802" s="132">
        <v>8363766</v>
      </c>
      <c r="V802" s="34"/>
      <c r="W802" s="34"/>
      <c r="X802" s="39">
        <v>8363765.8099999996</v>
      </c>
      <c r="Y802" s="160">
        <f>+IFERROR(X802/U802,0)</f>
        <v>0.99999997728296075</v>
      </c>
      <c r="Z802" s="49">
        <f>+U802-X802</f>
        <v>0.19000000040978193</v>
      </c>
      <c r="AA802" s="48"/>
      <c r="AB802" s="39">
        <v>6583742.6600000001</v>
      </c>
      <c r="AC802" s="49">
        <v>1780023.3399999999</v>
      </c>
      <c r="AD802" s="39">
        <v>6583742.6600000001</v>
      </c>
      <c r="AE802" s="48"/>
      <c r="AF802" s="49">
        <v>6583742.6600000001</v>
      </c>
      <c r="AG802" s="50">
        <f>+IFERROR(AF802/U802,0)</f>
        <v>0.78717442118777592</v>
      </c>
      <c r="AH802" s="49">
        <f>+Tabla1[[#This Row],[PIM]]-Tabla1[[#This Row],[DEVENGADO2]]</f>
        <v>1780023.3399999999</v>
      </c>
      <c r="AI802" s="35">
        <v>0</v>
      </c>
      <c r="AJ802" s="35">
        <v>0</v>
      </c>
      <c r="AK802" s="35">
        <v>0</v>
      </c>
      <c r="AL802" s="35">
        <v>6664587</v>
      </c>
      <c r="AM802" s="35">
        <v>0</v>
      </c>
      <c r="AN802" s="35">
        <v>-23217.21</v>
      </c>
      <c r="AO802" s="35">
        <v>-57627.13</v>
      </c>
      <c r="AP802" s="35">
        <v>0</v>
      </c>
      <c r="AQ802" s="35">
        <v>1726048.5700000003</v>
      </c>
      <c r="AR802" s="35">
        <v>53974.769999999553</v>
      </c>
      <c r="AS802" s="35">
        <v>0</v>
      </c>
      <c r="AT802" s="35">
        <v>0</v>
      </c>
      <c r="AU802" s="35">
        <v>0</v>
      </c>
      <c r="AV802" s="41">
        <f t="shared" si="42"/>
        <v>8363766</v>
      </c>
      <c r="AW802" s="41">
        <f>+U802-AV802</f>
        <v>0</v>
      </c>
    </row>
    <row r="803" spans="1:49" x14ac:dyDescent="0.3">
      <c r="A803" s="42" t="s">
        <v>3</v>
      </c>
      <c r="B803" s="43"/>
      <c r="C803" s="44" t="s">
        <v>423</v>
      </c>
      <c r="D803" s="45" t="s">
        <v>287</v>
      </c>
      <c r="E803" s="44" t="s">
        <v>288</v>
      </c>
      <c r="F803" s="44" t="s">
        <v>632</v>
      </c>
      <c r="G803" s="44" t="s">
        <v>527</v>
      </c>
      <c r="H803" s="45" t="s">
        <v>633</v>
      </c>
      <c r="I803" s="45" t="s">
        <v>579</v>
      </c>
      <c r="J803" s="45" t="s">
        <v>728</v>
      </c>
      <c r="K803" s="45" t="s">
        <v>728</v>
      </c>
      <c r="L803" s="44" t="s">
        <v>435</v>
      </c>
      <c r="M803" s="44" t="s">
        <v>733</v>
      </c>
      <c r="N803" s="46" t="s">
        <v>373</v>
      </c>
      <c r="O803" s="45" t="s">
        <v>435</v>
      </c>
      <c r="P803" s="45" t="s">
        <v>395</v>
      </c>
      <c r="Q803" s="45" t="s">
        <v>205</v>
      </c>
      <c r="R803" s="47" t="s">
        <v>204</v>
      </c>
      <c r="S803" s="38" t="s">
        <v>206</v>
      </c>
      <c r="T803" s="158">
        <v>0</v>
      </c>
      <c r="U803" s="158">
        <v>13027116</v>
      </c>
      <c r="V803" s="34"/>
      <c r="W803" s="34"/>
      <c r="X803" s="159">
        <v>13027116</v>
      </c>
      <c r="Y803" s="160">
        <f>+IFERROR(X803/U803,0)</f>
        <v>1</v>
      </c>
      <c r="Z803" s="161">
        <f>+U803-X803</f>
        <v>0</v>
      </c>
      <c r="AA803" s="48"/>
      <c r="AB803" s="159">
        <v>8578934.4800000004</v>
      </c>
      <c r="AC803" s="161">
        <v>4448181.5199999996</v>
      </c>
      <c r="AD803" s="159">
        <v>8578934.4800000004</v>
      </c>
      <c r="AE803" s="48"/>
      <c r="AF803" s="161">
        <v>8578934.4800000004</v>
      </c>
      <c r="AG803" s="162">
        <f>+IFERROR(AF803/U803,0)</f>
        <v>0.65854441458877011</v>
      </c>
      <c r="AH803" s="161">
        <f>+Tabla1[[#This Row],[PIM]]-Tabla1[[#This Row],[DEVENGADO2]]</f>
        <v>4448181.5199999996</v>
      </c>
      <c r="AI803" s="35">
        <v>0</v>
      </c>
      <c r="AJ803" s="35">
        <v>0</v>
      </c>
      <c r="AK803" s="35">
        <v>0</v>
      </c>
      <c r="AL803" s="35">
        <v>8588540</v>
      </c>
      <c r="AM803" s="35">
        <v>0</v>
      </c>
      <c r="AN803" s="35">
        <v>0</v>
      </c>
      <c r="AO803" s="35">
        <v>-9605.52</v>
      </c>
      <c r="AP803" s="35">
        <v>0</v>
      </c>
      <c r="AQ803" s="35">
        <v>4440687.4600000009</v>
      </c>
      <c r="AR803" s="35">
        <v>7494.0599999986589</v>
      </c>
      <c r="AS803" s="35">
        <v>0</v>
      </c>
      <c r="AT803" s="35">
        <v>0</v>
      </c>
      <c r="AU803" s="35">
        <v>0</v>
      </c>
      <c r="AV803" s="41">
        <f t="shared" ref="AV803:AV805" si="43">+SUM(AI803:AU803)</f>
        <v>13027116</v>
      </c>
      <c r="AW803" s="41">
        <f>+U803-AV803</f>
        <v>0</v>
      </c>
    </row>
    <row r="804" spans="1:49" x14ac:dyDescent="0.3">
      <c r="A804" s="42" t="s">
        <v>3</v>
      </c>
      <c r="B804" s="43"/>
      <c r="C804" s="44" t="s">
        <v>423</v>
      </c>
      <c r="D804" s="45" t="s">
        <v>287</v>
      </c>
      <c r="E804" s="44" t="s">
        <v>288</v>
      </c>
      <c r="F804" s="44" t="s">
        <v>632</v>
      </c>
      <c r="G804" s="44" t="s">
        <v>527</v>
      </c>
      <c r="H804" s="45" t="s">
        <v>633</v>
      </c>
      <c r="I804" s="45" t="s">
        <v>579</v>
      </c>
      <c r="J804" s="45" t="s">
        <v>728</v>
      </c>
      <c r="K804" s="45" t="s">
        <v>728</v>
      </c>
      <c r="L804" s="44" t="s">
        <v>436</v>
      </c>
      <c r="M804" s="44" t="s">
        <v>734</v>
      </c>
      <c r="N804" s="46" t="s">
        <v>374</v>
      </c>
      <c r="O804" s="45" t="s">
        <v>436</v>
      </c>
      <c r="P804" s="45" t="s">
        <v>395</v>
      </c>
      <c r="Q804" s="45" t="s">
        <v>205</v>
      </c>
      <c r="R804" s="47" t="s">
        <v>204</v>
      </c>
      <c r="S804" s="38" t="s">
        <v>206</v>
      </c>
      <c r="T804" s="158">
        <v>0</v>
      </c>
      <c r="U804" s="158">
        <v>6052941</v>
      </c>
      <c r="V804" s="34"/>
      <c r="W804" s="34"/>
      <c r="X804" s="159">
        <v>6052941</v>
      </c>
      <c r="Y804" s="160">
        <f>+IFERROR(X804/U804,0)</f>
        <v>1</v>
      </c>
      <c r="Z804" s="161">
        <f>+U804-X804</f>
        <v>0</v>
      </c>
      <c r="AA804" s="48"/>
      <c r="AB804" s="159">
        <v>3563679.96</v>
      </c>
      <c r="AC804" s="161">
        <v>2489261.04</v>
      </c>
      <c r="AD804" s="159">
        <v>3563679.96</v>
      </c>
      <c r="AE804" s="48"/>
      <c r="AF804" s="161">
        <v>3563679.96</v>
      </c>
      <c r="AG804" s="162">
        <f>+IFERROR(AF804/U804,0)</f>
        <v>0.58875180841842012</v>
      </c>
      <c r="AH804" s="161">
        <f>+Tabla1[[#This Row],[PIM]]-Tabla1[[#This Row],[DEVENGADO2]]</f>
        <v>2489261.04</v>
      </c>
      <c r="AI804" s="35">
        <v>0</v>
      </c>
      <c r="AJ804" s="35">
        <v>0</v>
      </c>
      <c r="AK804" s="35">
        <v>0</v>
      </c>
      <c r="AL804" s="35">
        <v>3585420</v>
      </c>
      <c r="AM804" s="35">
        <v>0</v>
      </c>
      <c r="AN804" s="35">
        <v>0</v>
      </c>
      <c r="AO804" s="35">
        <v>-21740.04</v>
      </c>
      <c r="AP804" s="35">
        <v>0</v>
      </c>
      <c r="AQ804" s="35">
        <v>2469634.44</v>
      </c>
      <c r="AR804" s="35">
        <v>19626.599999999627</v>
      </c>
      <c r="AS804" s="35">
        <v>0</v>
      </c>
      <c r="AT804" s="35">
        <v>0</v>
      </c>
      <c r="AU804" s="35">
        <v>0</v>
      </c>
      <c r="AV804" s="41">
        <f t="shared" si="43"/>
        <v>6052941</v>
      </c>
      <c r="AW804" s="41">
        <f>+U804-AV804</f>
        <v>0</v>
      </c>
    </row>
    <row r="805" spans="1:49" x14ac:dyDescent="0.3">
      <c r="A805" s="42" t="s">
        <v>3</v>
      </c>
      <c r="B805" s="43"/>
      <c r="C805" s="44" t="s">
        <v>423</v>
      </c>
      <c r="D805" s="45" t="s">
        <v>287</v>
      </c>
      <c r="E805" s="44" t="s">
        <v>288</v>
      </c>
      <c r="F805" s="44" t="s">
        <v>632</v>
      </c>
      <c r="G805" s="44" t="s">
        <v>527</v>
      </c>
      <c r="H805" s="45" t="s">
        <v>633</v>
      </c>
      <c r="I805" s="45" t="s">
        <v>579</v>
      </c>
      <c r="J805" s="45" t="s">
        <v>728</v>
      </c>
      <c r="K805" s="45" t="s">
        <v>728</v>
      </c>
      <c r="L805" s="44" t="s">
        <v>437</v>
      </c>
      <c r="M805" s="44" t="s">
        <v>735</v>
      </c>
      <c r="N805" s="46" t="s">
        <v>375</v>
      </c>
      <c r="O805" s="45" t="s">
        <v>437</v>
      </c>
      <c r="P805" s="45" t="s">
        <v>395</v>
      </c>
      <c r="Q805" s="45" t="s">
        <v>205</v>
      </c>
      <c r="R805" s="47" t="s">
        <v>204</v>
      </c>
      <c r="S805" s="38" t="s">
        <v>206</v>
      </c>
      <c r="T805" s="132">
        <v>0</v>
      </c>
      <c r="U805" s="132">
        <v>2444306</v>
      </c>
      <c r="V805" s="34"/>
      <c r="W805" s="34"/>
      <c r="X805" s="39">
        <v>2444306</v>
      </c>
      <c r="Y805" s="160">
        <f>+IFERROR(X805/U805,0)</f>
        <v>1</v>
      </c>
      <c r="Z805" s="49">
        <f>+U805-X805</f>
        <v>0</v>
      </c>
      <c r="AA805" s="48"/>
      <c r="AB805" s="39">
        <v>2003668.43</v>
      </c>
      <c r="AC805" s="49">
        <v>440637.57000000007</v>
      </c>
      <c r="AD805" s="39">
        <v>2003668.43</v>
      </c>
      <c r="AE805" s="48"/>
      <c r="AF805" s="49">
        <v>2003668.43</v>
      </c>
      <c r="AG805" s="50">
        <f>+IFERROR(AF805/U805,0)</f>
        <v>0.81972896601325695</v>
      </c>
      <c r="AH805" s="49">
        <f>+Tabla1[[#This Row],[PIM]]-Tabla1[[#This Row],[DEVENGADO2]]</f>
        <v>440637.57000000007</v>
      </c>
      <c r="AI805" s="35">
        <v>0</v>
      </c>
      <c r="AJ805" s="35">
        <v>0</v>
      </c>
      <c r="AK805" s="35">
        <v>0</v>
      </c>
      <c r="AL805" s="35">
        <v>2006517</v>
      </c>
      <c r="AM805" s="35">
        <v>0</v>
      </c>
      <c r="AN805" s="35">
        <v>0</v>
      </c>
      <c r="AO805" s="35">
        <v>-2848.57</v>
      </c>
      <c r="AP805" s="35">
        <v>0</v>
      </c>
      <c r="AQ805" s="35">
        <v>437789</v>
      </c>
      <c r="AR805" s="35">
        <v>2848.570000000298</v>
      </c>
      <c r="AS805" s="35">
        <v>0</v>
      </c>
      <c r="AT805" s="35">
        <v>0</v>
      </c>
      <c r="AU805" s="35">
        <v>0</v>
      </c>
      <c r="AV805" s="41">
        <f t="shared" si="43"/>
        <v>2444306</v>
      </c>
      <c r="AW805" s="41">
        <f>+U805-AV805</f>
        <v>0</v>
      </c>
    </row>
    <row r="806" spans="1:49" x14ac:dyDescent="0.3">
      <c r="A806" s="42" t="s">
        <v>3</v>
      </c>
      <c r="B806" s="43"/>
      <c r="C806" s="44" t="s">
        <v>423</v>
      </c>
      <c r="D806" s="45" t="s">
        <v>287</v>
      </c>
      <c r="E806" s="44" t="s">
        <v>288</v>
      </c>
      <c r="F806" s="44" t="s">
        <v>632</v>
      </c>
      <c r="G806" s="44" t="s">
        <v>527</v>
      </c>
      <c r="H806" s="45" t="s">
        <v>633</v>
      </c>
      <c r="I806" s="45" t="s">
        <v>579</v>
      </c>
      <c r="J806" s="45" t="s">
        <v>728</v>
      </c>
      <c r="K806" s="45" t="s">
        <v>728</v>
      </c>
      <c r="L806" s="44" t="s">
        <v>438</v>
      </c>
      <c r="M806" s="44" t="s">
        <v>736</v>
      </c>
      <c r="N806" s="46" t="s">
        <v>376</v>
      </c>
      <c r="O806" s="45" t="s">
        <v>438</v>
      </c>
      <c r="P806" s="45" t="s">
        <v>395</v>
      </c>
      <c r="Q806" s="45" t="s">
        <v>205</v>
      </c>
      <c r="R806" s="47" t="s">
        <v>204</v>
      </c>
      <c r="S806" s="38" t="s">
        <v>206</v>
      </c>
      <c r="T806" s="132">
        <v>0</v>
      </c>
      <c r="U806" s="132">
        <v>13408092</v>
      </c>
      <c r="V806" s="34"/>
      <c r="W806" s="34"/>
      <c r="X806" s="39">
        <v>13408092</v>
      </c>
      <c r="Y806" s="160">
        <f>+IFERROR(X806/U806,0)</f>
        <v>1</v>
      </c>
      <c r="Z806" s="49">
        <f>+U806-X806</f>
        <v>0</v>
      </c>
      <c r="AA806" s="48"/>
      <c r="AB806" s="39">
        <v>8525808.5099999998</v>
      </c>
      <c r="AC806" s="49">
        <v>4882283.49</v>
      </c>
      <c r="AD806" s="39">
        <v>8525808.5099999998</v>
      </c>
      <c r="AE806" s="48"/>
      <c r="AF806" s="49">
        <v>8525808.5099999998</v>
      </c>
      <c r="AG806" s="50">
        <f>+IFERROR(AF806/U806,0)</f>
        <v>0.63587037663524382</v>
      </c>
      <c r="AH806" s="49">
        <f>+Tabla1[[#This Row],[PIM]]-Tabla1[[#This Row],[DEVENGADO2]]</f>
        <v>4882283.49</v>
      </c>
      <c r="AI806" s="35">
        <v>0</v>
      </c>
      <c r="AJ806" s="35">
        <v>0</v>
      </c>
      <c r="AK806" s="35">
        <v>0</v>
      </c>
      <c r="AL806" s="35">
        <v>8529013</v>
      </c>
      <c r="AM806" s="35">
        <v>0</v>
      </c>
      <c r="AN806" s="35">
        <v>0</v>
      </c>
      <c r="AO806" s="35">
        <v>-3204.49</v>
      </c>
      <c r="AP806" s="35">
        <v>0</v>
      </c>
      <c r="AQ806" s="35">
        <v>4879079</v>
      </c>
      <c r="AR806" s="35">
        <v>3204.4900000002235</v>
      </c>
      <c r="AS806" s="35">
        <v>0</v>
      </c>
      <c r="AT806" s="35">
        <v>0</v>
      </c>
      <c r="AU806" s="35">
        <v>0</v>
      </c>
      <c r="AV806" s="41">
        <f>+SUM(AI806:AU806)</f>
        <v>13408092</v>
      </c>
      <c r="AW806" s="41">
        <f>+U806-AV806</f>
        <v>0</v>
      </c>
    </row>
    <row r="807" spans="1:49" x14ac:dyDescent="0.3">
      <c r="A807" s="42" t="s">
        <v>3</v>
      </c>
      <c r="B807" s="43"/>
      <c r="C807" s="44" t="s">
        <v>423</v>
      </c>
      <c r="D807" s="45" t="s">
        <v>287</v>
      </c>
      <c r="E807" s="44" t="s">
        <v>288</v>
      </c>
      <c r="F807" s="44" t="s">
        <v>632</v>
      </c>
      <c r="G807" s="44" t="s">
        <v>527</v>
      </c>
      <c r="H807" s="45" t="s">
        <v>633</v>
      </c>
      <c r="I807" s="45" t="s">
        <v>579</v>
      </c>
      <c r="J807" s="45" t="s">
        <v>728</v>
      </c>
      <c r="K807" s="45" t="s">
        <v>728</v>
      </c>
      <c r="L807" s="44" t="s">
        <v>439</v>
      </c>
      <c r="M807" s="44" t="s">
        <v>737</v>
      </c>
      <c r="N807" s="46" t="s">
        <v>377</v>
      </c>
      <c r="O807" s="45" t="s">
        <v>439</v>
      </c>
      <c r="P807" s="45" t="s">
        <v>395</v>
      </c>
      <c r="Q807" s="45" t="s">
        <v>205</v>
      </c>
      <c r="R807" s="47" t="s">
        <v>204</v>
      </c>
      <c r="S807" s="38" t="s">
        <v>206</v>
      </c>
      <c r="T807" s="158">
        <v>0</v>
      </c>
      <c r="U807" s="158">
        <v>7136113</v>
      </c>
      <c r="V807" s="34"/>
      <c r="W807" s="34"/>
      <c r="X807" s="159">
        <v>7136113</v>
      </c>
      <c r="Y807" s="160">
        <f>+IFERROR(X807/U807,0)</f>
        <v>1</v>
      </c>
      <c r="Z807" s="161">
        <f>+U807-X807</f>
        <v>0</v>
      </c>
      <c r="AA807" s="48"/>
      <c r="AB807" s="159">
        <v>4760471.05</v>
      </c>
      <c r="AC807" s="161">
        <v>2375641.9500000002</v>
      </c>
      <c r="AD807" s="159">
        <v>4760471.05</v>
      </c>
      <c r="AE807" s="48"/>
      <c r="AF807" s="161">
        <v>4760471.05</v>
      </c>
      <c r="AG807" s="162">
        <f>+IFERROR(AF807/U807,0)</f>
        <v>0.66709580551765368</v>
      </c>
      <c r="AH807" s="161">
        <f>+Tabla1[[#This Row],[PIM]]-Tabla1[[#This Row],[DEVENGADO2]]</f>
        <v>2375641.9500000002</v>
      </c>
      <c r="AI807" s="35">
        <v>0</v>
      </c>
      <c r="AJ807" s="35">
        <v>0</v>
      </c>
      <c r="AK807" s="35">
        <v>0</v>
      </c>
      <c r="AL807" s="35">
        <v>4768137</v>
      </c>
      <c r="AM807" s="35">
        <v>0</v>
      </c>
      <c r="AN807" s="35">
        <v>0</v>
      </c>
      <c r="AO807" s="35">
        <v>-7665.95</v>
      </c>
      <c r="AP807" s="35">
        <v>0</v>
      </c>
      <c r="AQ807" s="35">
        <v>2369310.09</v>
      </c>
      <c r="AR807" s="35">
        <v>6331.8600000003353</v>
      </c>
      <c r="AS807" s="35">
        <v>0</v>
      </c>
      <c r="AT807" s="35">
        <v>0</v>
      </c>
      <c r="AU807" s="35">
        <v>0</v>
      </c>
      <c r="AV807" s="41">
        <f t="shared" ref="AV807:AV811" si="44">+SUM(AI807:AU807)</f>
        <v>7136113</v>
      </c>
      <c r="AW807" s="41">
        <f>+U807-AV807</f>
        <v>0</v>
      </c>
    </row>
    <row r="808" spans="1:49" x14ac:dyDescent="0.3">
      <c r="A808" s="42" t="s">
        <v>3</v>
      </c>
      <c r="B808" s="43"/>
      <c r="C808" s="44" t="s">
        <v>423</v>
      </c>
      <c r="D808" s="45" t="s">
        <v>287</v>
      </c>
      <c r="E808" s="44" t="s">
        <v>288</v>
      </c>
      <c r="F808" s="44" t="s">
        <v>632</v>
      </c>
      <c r="G808" s="44" t="s">
        <v>527</v>
      </c>
      <c r="H808" s="45" t="s">
        <v>633</v>
      </c>
      <c r="I808" s="45" t="s">
        <v>579</v>
      </c>
      <c r="J808" s="45" t="s">
        <v>728</v>
      </c>
      <c r="K808" s="45" t="s">
        <v>728</v>
      </c>
      <c r="L808" s="44" t="s">
        <v>440</v>
      </c>
      <c r="M808" s="44" t="s">
        <v>738</v>
      </c>
      <c r="N808" s="46" t="s">
        <v>378</v>
      </c>
      <c r="O808" s="45" t="s">
        <v>440</v>
      </c>
      <c r="P808" s="45" t="s">
        <v>395</v>
      </c>
      <c r="Q808" s="45" t="s">
        <v>205</v>
      </c>
      <c r="R808" s="47" t="s">
        <v>204</v>
      </c>
      <c r="S808" s="38" t="s">
        <v>206</v>
      </c>
      <c r="T808" s="158">
        <v>0</v>
      </c>
      <c r="U808" s="158">
        <v>1970810</v>
      </c>
      <c r="V808" s="34"/>
      <c r="W808" s="34"/>
      <c r="X808" s="159">
        <v>1970810</v>
      </c>
      <c r="Y808" s="160">
        <f>+IFERROR(X808/U808,0)</f>
        <v>1</v>
      </c>
      <c r="Z808" s="161">
        <f>+U808-X808</f>
        <v>0</v>
      </c>
      <c r="AA808" s="48"/>
      <c r="AB808" s="159">
        <v>1738647.49</v>
      </c>
      <c r="AC808" s="161">
        <v>232162.51</v>
      </c>
      <c r="AD808" s="159">
        <v>1738647.49</v>
      </c>
      <c r="AE808" s="48"/>
      <c r="AF808" s="161">
        <v>1738647.49</v>
      </c>
      <c r="AG808" s="162">
        <f>+IFERROR(AF808/U808,0)</f>
        <v>0.88219944591310173</v>
      </c>
      <c r="AH808" s="161">
        <f>+Tabla1[[#This Row],[PIM]]-Tabla1[[#This Row],[DEVENGADO2]]</f>
        <v>232162.51</v>
      </c>
      <c r="AI808" s="35">
        <v>0</v>
      </c>
      <c r="AJ808" s="35">
        <v>0</v>
      </c>
      <c r="AK808" s="35">
        <v>0</v>
      </c>
      <c r="AL808" s="35">
        <v>1750810</v>
      </c>
      <c r="AM808" s="35">
        <v>0</v>
      </c>
      <c r="AN808" s="35">
        <v>0</v>
      </c>
      <c r="AO808" s="35">
        <v>-12162.51</v>
      </c>
      <c r="AP808" s="35">
        <v>0</v>
      </c>
      <c r="AQ808" s="35">
        <v>220000</v>
      </c>
      <c r="AR808" s="35">
        <v>12162.510000000009</v>
      </c>
      <c r="AS808" s="35">
        <v>0</v>
      </c>
      <c r="AT808" s="35">
        <v>0</v>
      </c>
      <c r="AU808" s="35">
        <v>0</v>
      </c>
      <c r="AV808" s="41">
        <f t="shared" si="44"/>
        <v>1970810</v>
      </c>
      <c r="AW808" s="41">
        <f>+U808-AV808</f>
        <v>0</v>
      </c>
    </row>
    <row r="809" spans="1:49" x14ac:dyDescent="0.3">
      <c r="A809" s="42" t="s">
        <v>3</v>
      </c>
      <c r="B809" s="43"/>
      <c r="C809" s="44" t="s">
        <v>423</v>
      </c>
      <c r="D809" s="45" t="s">
        <v>287</v>
      </c>
      <c r="E809" s="44" t="s">
        <v>288</v>
      </c>
      <c r="F809" s="44" t="s">
        <v>632</v>
      </c>
      <c r="G809" s="44" t="s">
        <v>527</v>
      </c>
      <c r="H809" s="45" t="s">
        <v>633</v>
      </c>
      <c r="I809" s="45" t="s">
        <v>579</v>
      </c>
      <c r="J809" s="45" t="s">
        <v>728</v>
      </c>
      <c r="K809" s="45" t="s">
        <v>728</v>
      </c>
      <c r="L809" s="44" t="s">
        <v>441</v>
      </c>
      <c r="M809" s="44" t="s">
        <v>739</v>
      </c>
      <c r="N809" s="46" t="s">
        <v>379</v>
      </c>
      <c r="O809" s="45" t="s">
        <v>441</v>
      </c>
      <c r="P809" s="45" t="s">
        <v>395</v>
      </c>
      <c r="Q809" s="45" t="s">
        <v>205</v>
      </c>
      <c r="R809" s="47" t="s">
        <v>204</v>
      </c>
      <c r="S809" s="38" t="s">
        <v>206</v>
      </c>
      <c r="T809" s="158">
        <v>0</v>
      </c>
      <c r="U809" s="158">
        <v>7783379</v>
      </c>
      <c r="V809" s="34"/>
      <c r="W809" s="34"/>
      <c r="X809" s="159">
        <v>7783379</v>
      </c>
      <c r="Y809" s="160">
        <f>+IFERROR(X809/U809,0)</f>
        <v>1</v>
      </c>
      <c r="Z809" s="161">
        <f>+U809-X809</f>
        <v>0</v>
      </c>
      <c r="AA809" s="48"/>
      <c r="AB809" s="159">
        <v>2445064.67</v>
      </c>
      <c r="AC809" s="161">
        <v>5338314.33</v>
      </c>
      <c r="AD809" s="159">
        <v>2445064.67</v>
      </c>
      <c r="AE809" s="48"/>
      <c r="AF809" s="161">
        <v>2445064.67</v>
      </c>
      <c r="AG809" s="162">
        <f>+IFERROR(AF809/U809,0)</f>
        <v>0.31413922796255972</v>
      </c>
      <c r="AH809" s="161">
        <f>+Tabla1[[#This Row],[PIM]]-Tabla1[[#This Row],[DEVENGADO2]]</f>
        <v>5338314.33</v>
      </c>
      <c r="AI809" s="35">
        <v>0</v>
      </c>
      <c r="AJ809" s="35">
        <v>0</v>
      </c>
      <c r="AK809" s="35">
        <v>0</v>
      </c>
      <c r="AL809" s="35">
        <v>2460140</v>
      </c>
      <c r="AM809" s="35">
        <v>0</v>
      </c>
      <c r="AN809" s="35">
        <v>-1648.24</v>
      </c>
      <c r="AO809" s="35">
        <v>-13427.09</v>
      </c>
      <c r="AP809" s="35">
        <v>0</v>
      </c>
      <c r="AQ809" s="35">
        <v>5327235.0199999996</v>
      </c>
      <c r="AR809" s="35">
        <v>11079.310000000522</v>
      </c>
      <c r="AS809" s="35">
        <v>0</v>
      </c>
      <c r="AT809" s="35">
        <v>0</v>
      </c>
      <c r="AU809" s="35">
        <v>0</v>
      </c>
      <c r="AV809" s="41">
        <f t="shared" si="44"/>
        <v>7783379</v>
      </c>
      <c r="AW809" s="41">
        <f>+U809-AV809</f>
        <v>0</v>
      </c>
    </row>
    <row r="810" spans="1:49" x14ac:dyDescent="0.3">
      <c r="A810" s="42" t="s">
        <v>3</v>
      </c>
      <c r="B810" s="43"/>
      <c r="C810" s="44" t="s">
        <v>423</v>
      </c>
      <c r="D810" s="45" t="s">
        <v>287</v>
      </c>
      <c r="E810" s="44" t="s">
        <v>288</v>
      </c>
      <c r="F810" s="44" t="s">
        <v>632</v>
      </c>
      <c r="G810" s="44" t="s">
        <v>527</v>
      </c>
      <c r="H810" s="45" t="s">
        <v>633</v>
      </c>
      <c r="I810" s="45" t="s">
        <v>579</v>
      </c>
      <c r="J810" s="45" t="s">
        <v>728</v>
      </c>
      <c r="K810" s="45" t="s">
        <v>728</v>
      </c>
      <c r="L810" s="44" t="s">
        <v>442</v>
      </c>
      <c r="M810" s="44" t="s">
        <v>740</v>
      </c>
      <c r="N810" s="46" t="s">
        <v>380</v>
      </c>
      <c r="O810" s="45" t="s">
        <v>442</v>
      </c>
      <c r="P810" s="45" t="s">
        <v>395</v>
      </c>
      <c r="Q810" s="45" t="s">
        <v>205</v>
      </c>
      <c r="R810" s="47" t="s">
        <v>204</v>
      </c>
      <c r="S810" s="38" t="s">
        <v>206</v>
      </c>
      <c r="T810" s="158">
        <v>0</v>
      </c>
      <c r="U810" s="158">
        <v>3739370</v>
      </c>
      <c r="V810" s="34"/>
      <c r="W810" s="34"/>
      <c r="X810" s="159">
        <v>3739370</v>
      </c>
      <c r="Y810" s="160">
        <f>+IFERROR(X810/U810,0)</f>
        <v>1</v>
      </c>
      <c r="Z810" s="161">
        <f>+U810-X810</f>
        <v>0</v>
      </c>
      <c r="AA810" s="48"/>
      <c r="AB810" s="159">
        <v>2684130.58</v>
      </c>
      <c r="AC810" s="161">
        <v>1055239.42</v>
      </c>
      <c r="AD810" s="159">
        <v>2684130.58</v>
      </c>
      <c r="AE810" s="48"/>
      <c r="AF810" s="161">
        <v>2684130.58</v>
      </c>
      <c r="AG810" s="162">
        <f>+IFERROR(AF810/U810,0)</f>
        <v>0.71780288658249924</v>
      </c>
      <c r="AH810" s="161">
        <f>+Tabla1[[#This Row],[PIM]]-Tabla1[[#This Row],[DEVENGADO2]]</f>
        <v>1055239.42</v>
      </c>
      <c r="AI810" s="35">
        <v>0</v>
      </c>
      <c r="AJ810" s="35">
        <v>0</v>
      </c>
      <c r="AK810" s="35">
        <v>0</v>
      </c>
      <c r="AL810" s="35">
        <v>2689474</v>
      </c>
      <c r="AM810" s="35">
        <v>0</v>
      </c>
      <c r="AN810" s="35">
        <v>0</v>
      </c>
      <c r="AO810" s="35">
        <v>-5343.42</v>
      </c>
      <c r="AP810" s="35">
        <v>0</v>
      </c>
      <c r="AQ810" s="35">
        <v>1049896</v>
      </c>
      <c r="AR810" s="35">
        <v>5343.4199999999255</v>
      </c>
      <c r="AS810" s="35">
        <v>0</v>
      </c>
      <c r="AT810" s="35">
        <v>0</v>
      </c>
      <c r="AU810" s="35">
        <v>0</v>
      </c>
      <c r="AV810" s="41">
        <f t="shared" si="44"/>
        <v>3739370</v>
      </c>
      <c r="AW810" s="41">
        <f>+U810-AV810</f>
        <v>0</v>
      </c>
    </row>
    <row r="811" spans="1:49" x14ac:dyDescent="0.3">
      <c r="A811" s="42" t="s">
        <v>3</v>
      </c>
      <c r="B811" s="43"/>
      <c r="C811" s="44" t="s">
        <v>423</v>
      </c>
      <c r="D811" s="45" t="s">
        <v>287</v>
      </c>
      <c r="E811" s="44" t="s">
        <v>288</v>
      </c>
      <c r="F811" s="44" t="s">
        <v>632</v>
      </c>
      <c r="G811" s="44" t="s">
        <v>527</v>
      </c>
      <c r="H811" s="45" t="s">
        <v>633</v>
      </c>
      <c r="I811" s="45" t="s">
        <v>579</v>
      </c>
      <c r="J811" s="45" t="s">
        <v>728</v>
      </c>
      <c r="K811" s="45" t="s">
        <v>728</v>
      </c>
      <c r="L811" s="44" t="s">
        <v>452</v>
      </c>
      <c r="M811" s="44" t="s">
        <v>741</v>
      </c>
      <c r="N811" s="46" t="s">
        <v>381</v>
      </c>
      <c r="O811" s="45" t="s">
        <v>452</v>
      </c>
      <c r="P811" s="45" t="s">
        <v>395</v>
      </c>
      <c r="Q811" s="45" t="s">
        <v>205</v>
      </c>
      <c r="R811" s="47" t="s">
        <v>204</v>
      </c>
      <c r="S811" s="38" t="s">
        <v>206</v>
      </c>
      <c r="T811" s="132">
        <v>0</v>
      </c>
      <c r="U811" s="132">
        <v>8986577</v>
      </c>
      <c r="V811" s="34"/>
      <c r="W811" s="34"/>
      <c r="X811" s="39">
        <v>8986577</v>
      </c>
      <c r="Y811" s="160">
        <f>+IFERROR(X811/U811,0)</f>
        <v>1</v>
      </c>
      <c r="Z811" s="49">
        <f>+U811-X811</f>
        <v>0</v>
      </c>
      <c r="AA811" s="48"/>
      <c r="AB811" s="39">
        <v>2653721.27</v>
      </c>
      <c r="AC811" s="49">
        <v>6332855.7300000004</v>
      </c>
      <c r="AD811" s="39">
        <v>2653721.27</v>
      </c>
      <c r="AE811" s="48"/>
      <c r="AF811" s="49">
        <v>2653721.27</v>
      </c>
      <c r="AG811" s="50">
        <f>+IFERROR(AF811/U811,0)</f>
        <v>0.29529833995747212</v>
      </c>
      <c r="AH811" s="49">
        <f>+Tabla1[[#This Row],[PIM]]-Tabla1[[#This Row],[DEVENGADO2]]</f>
        <v>6332855.7300000004</v>
      </c>
      <c r="AI811" s="35">
        <v>0</v>
      </c>
      <c r="AJ811" s="35">
        <v>0</v>
      </c>
      <c r="AK811" s="35">
        <v>0</v>
      </c>
      <c r="AL811" s="35">
        <v>2655332</v>
      </c>
      <c r="AM811" s="35">
        <v>0</v>
      </c>
      <c r="AN811" s="35">
        <v>0</v>
      </c>
      <c r="AO811" s="35">
        <v>-1610.73</v>
      </c>
      <c r="AP811" s="35">
        <v>0</v>
      </c>
      <c r="AQ811" s="35">
        <v>6332855.7300000004</v>
      </c>
      <c r="AR811" s="35">
        <v>0</v>
      </c>
      <c r="AS811" s="35">
        <v>0</v>
      </c>
      <c r="AT811" s="35">
        <v>0</v>
      </c>
      <c r="AU811" s="35">
        <v>0</v>
      </c>
      <c r="AV811" s="41">
        <f t="shared" si="44"/>
        <v>8986577</v>
      </c>
      <c r="AW811" s="41">
        <f>+U811-AV811</f>
        <v>0</v>
      </c>
    </row>
    <row r="812" spans="1:49" x14ac:dyDescent="0.3">
      <c r="A812" s="42" t="s">
        <v>3</v>
      </c>
      <c r="B812" s="43"/>
      <c r="C812" s="44" t="s">
        <v>423</v>
      </c>
      <c r="D812" s="45" t="s">
        <v>287</v>
      </c>
      <c r="E812" s="44" t="s">
        <v>288</v>
      </c>
      <c r="F812" s="44" t="s">
        <v>632</v>
      </c>
      <c r="G812" s="44" t="s">
        <v>527</v>
      </c>
      <c r="H812" s="45" t="s">
        <v>633</v>
      </c>
      <c r="I812" s="45" t="s">
        <v>579</v>
      </c>
      <c r="J812" s="45" t="s">
        <v>728</v>
      </c>
      <c r="K812" s="45" t="s">
        <v>728</v>
      </c>
      <c r="L812" s="44" t="s">
        <v>446</v>
      </c>
      <c r="M812" s="44" t="s">
        <v>742</v>
      </c>
      <c r="N812" s="46" t="s">
        <v>382</v>
      </c>
      <c r="O812" s="45" t="s">
        <v>446</v>
      </c>
      <c r="P812" s="45" t="s">
        <v>395</v>
      </c>
      <c r="Q812" s="45" t="s">
        <v>205</v>
      </c>
      <c r="R812" s="47" t="s">
        <v>204</v>
      </c>
      <c r="S812" s="38" t="s">
        <v>206</v>
      </c>
      <c r="T812" s="158">
        <v>0</v>
      </c>
      <c r="U812" s="158">
        <v>2219217</v>
      </c>
      <c r="V812" s="34"/>
      <c r="W812" s="34"/>
      <c r="X812" s="159">
        <v>2219217</v>
      </c>
      <c r="Y812" s="160">
        <f>+IFERROR(X812/U812,0)</f>
        <v>1</v>
      </c>
      <c r="Z812" s="161">
        <f>+U812-X812</f>
        <v>0</v>
      </c>
      <c r="AA812" s="48"/>
      <c r="AB812" s="159">
        <v>1710634.76</v>
      </c>
      <c r="AC812" s="161">
        <v>508582.24</v>
      </c>
      <c r="AD812" s="159">
        <v>1710634.76</v>
      </c>
      <c r="AE812" s="48"/>
      <c r="AF812" s="161">
        <v>1710634.76</v>
      </c>
      <c r="AG812" s="162">
        <f>+IFERROR(AF812/U812,0)</f>
        <v>0.77082807134227971</v>
      </c>
      <c r="AH812" s="161">
        <f>+Tabla1[[#This Row],[PIM]]-Tabla1[[#This Row],[DEVENGADO2]]</f>
        <v>508582.24</v>
      </c>
      <c r="AI812" s="35">
        <v>0</v>
      </c>
      <c r="AJ812" s="35">
        <v>0</v>
      </c>
      <c r="AK812" s="35">
        <v>0</v>
      </c>
      <c r="AL812" s="35">
        <v>1718540</v>
      </c>
      <c r="AM812" s="35">
        <v>0</v>
      </c>
      <c r="AN812" s="35">
        <v>-933.53</v>
      </c>
      <c r="AO812" s="35">
        <v>-6971.71</v>
      </c>
      <c r="AP812" s="35">
        <v>0</v>
      </c>
      <c r="AQ812" s="35">
        <v>505307.09000000008</v>
      </c>
      <c r="AR812" s="35">
        <v>3275.1499999999069</v>
      </c>
      <c r="AS812" s="35">
        <v>0</v>
      </c>
      <c r="AT812" s="35">
        <v>0</v>
      </c>
      <c r="AU812" s="35">
        <v>0</v>
      </c>
      <c r="AV812" s="41">
        <f t="shared" ref="AV812:AV817" si="45">+SUM(AI812:AU812)</f>
        <v>2219217</v>
      </c>
      <c r="AW812" s="41">
        <f>+U812-AV812</f>
        <v>0</v>
      </c>
    </row>
    <row r="813" spans="1:49" x14ac:dyDescent="0.3">
      <c r="A813" s="42" t="s">
        <v>3</v>
      </c>
      <c r="B813" s="43"/>
      <c r="C813" s="44" t="s">
        <v>423</v>
      </c>
      <c r="D813" s="45" t="s">
        <v>287</v>
      </c>
      <c r="E813" s="44" t="s">
        <v>288</v>
      </c>
      <c r="F813" s="44" t="s">
        <v>632</v>
      </c>
      <c r="G813" s="44" t="s">
        <v>527</v>
      </c>
      <c r="H813" s="45" t="s">
        <v>633</v>
      </c>
      <c r="I813" s="45" t="s">
        <v>579</v>
      </c>
      <c r="J813" s="45" t="s">
        <v>728</v>
      </c>
      <c r="K813" s="45" t="s">
        <v>728</v>
      </c>
      <c r="L813" s="44" t="s">
        <v>718</v>
      </c>
      <c r="M813" s="44" t="s">
        <v>743</v>
      </c>
      <c r="N813" s="46" t="s">
        <v>383</v>
      </c>
      <c r="O813" s="45" t="s">
        <v>718</v>
      </c>
      <c r="P813" s="45" t="s">
        <v>395</v>
      </c>
      <c r="Q813" s="45" t="s">
        <v>205</v>
      </c>
      <c r="R813" s="47" t="s">
        <v>204</v>
      </c>
      <c r="S813" s="38" t="s">
        <v>206</v>
      </c>
      <c r="T813" s="158">
        <v>0</v>
      </c>
      <c r="U813" s="158">
        <v>614884</v>
      </c>
      <c r="V813" s="34"/>
      <c r="W813" s="34"/>
      <c r="X813" s="159">
        <v>614884</v>
      </c>
      <c r="Y813" s="160">
        <f>+IFERROR(X813/U813,0)</f>
        <v>1</v>
      </c>
      <c r="Z813" s="161">
        <f>+U813-X813</f>
        <v>0</v>
      </c>
      <c r="AA813" s="48"/>
      <c r="AB813" s="159">
        <v>321720.13</v>
      </c>
      <c r="AC813" s="161">
        <v>293163.87</v>
      </c>
      <c r="AD813" s="159">
        <v>321720.13</v>
      </c>
      <c r="AE813" s="48"/>
      <c r="AF813" s="161">
        <v>321720.13</v>
      </c>
      <c r="AG813" s="162">
        <f>+IFERROR(AF813/U813,0)</f>
        <v>0.5232208514126242</v>
      </c>
      <c r="AH813" s="161">
        <f>+Tabla1[[#This Row],[PIM]]-Tabla1[[#This Row],[DEVENGADO2]]</f>
        <v>293163.87</v>
      </c>
      <c r="AI813" s="35">
        <v>0</v>
      </c>
      <c r="AJ813" s="35">
        <v>0</v>
      </c>
      <c r="AK813" s="35">
        <v>0</v>
      </c>
      <c r="AL813" s="35">
        <v>322176</v>
      </c>
      <c r="AM813" s="35">
        <v>0</v>
      </c>
      <c r="AN813" s="35">
        <v>0</v>
      </c>
      <c r="AO813" s="35">
        <v>-455.87</v>
      </c>
      <c r="AP813" s="35">
        <v>0</v>
      </c>
      <c r="AQ813" s="35">
        <v>292708</v>
      </c>
      <c r="AR813" s="35">
        <v>455.86999999999534</v>
      </c>
      <c r="AS813" s="35">
        <v>0</v>
      </c>
      <c r="AT813" s="35">
        <v>0</v>
      </c>
      <c r="AU813" s="35">
        <v>0</v>
      </c>
      <c r="AV813" s="41">
        <f t="shared" si="45"/>
        <v>614884</v>
      </c>
      <c r="AW813" s="41">
        <f>+U813-AV813</f>
        <v>0</v>
      </c>
    </row>
    <row r="814" spans="1:49" x14ac:dyDescent="0.3">
      <c r="A814" s="42" t="s">
        <v>3</v>
      </c>
      <c r="B814" s="43"/>
      <c r="C814" s="44" t="s">
        <v>423</v>
      </c>
      <c r="D814" s="45" t="s">
        <v>287</v>
      </c>
      <c r="E814" s="44" t="s">
        <v>288</v>
      </c>
      <c r="F814" s="44" t="s">
        <v>632</v>
      </c>
      <c r="G814" s="44" t="s">
        <v>527</v>
      </c>
      <c r="H814" s="45" t="s">
        <v>633</v>
      </c>
      <c r="I814" s="45" t="s">
        <v>579</v>
      </c>
      <c r="J814" s="45" t="s">
        <v>728</v>
      </c>
      <c r="K814" s="45" t="s">
        <v>728</v>
      </c>
      <c r="L814" s="44" t="s">
        <v>447</v>
      </c>
      <c r="M814" s="44" t="s">
        <v>744</v>
      </c>
      <c r="N814" s="46" t="s">
        <v>384</v>
      </c>
      <c r="O814" s="45" t="s">
        <v>447</v>
      </c>
      <c r="P814" s="45" t="s">
        <v>395</v>
      </c>
      <c r="Q814" s="45" t="s">
        <v>205</v>
      </c>
      <c r="R814" s="47" t="s">
        <v>204</v>
      </c>
      <c r="S814" s="38" t="s">
        <v>206</v>
      </c>
      <c r="T814" s="158">
        <v>0</v>
      </c>
      <c r="U814" s="158">
        <v>1720801</v>
      </c>
      <c r="V814" s="34"/>
      <c r="W814" s="34"/>
      <c r="X814" s="159">
        <v>1720801</v>
      </c>
      <c r="Y814" s="160">
        <f>+IFERROR(X814/U814,0)</f>
        <v>1</v>
      </c>
      <c r="Z814" s="161">
        <f>+U814-X814</f>
        <v>0</v>
      </c>
      <c r="AA814" s="48"/>
      <c r="AB814" s="159">
        <v>1301195.42</v>
      </c>
      <c r="AC814" s="161">
        <v>419605.58000000007</v>
      </c>
      <c r="AD814" s="159">
        <v>1301195.42</v>
      </c>
      <c r="AE814" s="48"/>
      <c r="AF814" s="161">
        <v>1301195.42</v>
      </c>
      <c r="AG814" s="162">
        <f>+IFERROR(AF814/U814,0)</f>
        <v>0.75615682464154765</v>
      </c>
      <c r="AH814" s="161">
        <f>+Tabla1[[#This Row],[PIM]]-Tabla1[[#This Row],[DEVENGADO2]]</f>
        <v>419605.58000000007</v>
      </c>
      <c r="AI814" s="35">
        <v>0</v>
      </c>
      <c r="AJ814" s="35">
        <v>0</v>
      </c>
      <c r="AK814" s="35">
        <v>0</v>
      </c>
      <c r="AL814" s="35">
        <v>1309659</v>
      </c>
      <c r="AM814" s="35">
        <v>0</v>
      </c>
      <c r="AN814" s="35">
        <v>0</v>
      </c>
      <c r="AO814" s="35">
        <v>-8463.58</v>
      </c>
      <c r="AP814" s="35">
        <v>0</v>
      </c>
      <c r="AQ814" s="35">
        <v>412780.93999999994</v>
      </c>
      <c r="AR814" s="35">
        <v>6824.6400000001304</v>
      </c>
      <c r="AS814" s="35">
        <v>0</v>
      </c>
      <c r="AT814" s="35">
        <v>0</v>
      </c>
      <c r="AU814" s="35">
        <v>0</v>
      </c>
      <c r="AV814" s="41">
        <f t="shared" si="45"/>
        <v>1720801</v>
      </c>
      <c r="AW814" s="41">
        <f>+U814-AV814</f>
        <v>0</v>
      </c>
    </row>
    <row r="815" spans="1:49" x14ac:dyDescent="0.3">
      <c r="A815" s="42" t="s">
        <v>3</v>
      </c>
      <c r="B815" s="43"/>
      <c r="C815" s="44" t="s">
        <v>423</v>
      </c>
      <c r="D815" s="45" t="s">
        <v>287</v>
      </c>
      <c r="E815" s="44" t="s">
        <v>288</v>
      </c>
      <c r="F815" s="44" t="s">
        <v>632</v>
      </c>
      <c r="G815" s="44" t="s">
        <v>527</v>
      </c>
      <c r="H815" s="45" t="s">
        <v>633</v>
      </c>
      <c r="I815" s="45" t="s">
        <v>579</v>
      </c>
      <c r="J815" s="45" t="s">
        <v>728</v>
      </c>
      <c r="K815" s="45" t="s">
        <v>728</v>
      </c>
      <c r="L815" s="44" t="s">
        <v>721</v>
      </c>
      <c r="M815" s="44" t="s">
        <v>745</v>
      </c>
      <c r="N815" s="46" t="s">
        <v>385</v>
      </c>
      <c r="O815" s="45" t="s">
        <v>721</v>
      </c>
      <c r="P815" s="45" t="s">
        <v>395</v>
      </c>
      <c r="Q815" s="45" t="s">
        <v>205</v>
      </c>
      <c r="R815" s="47" t="s">
        <v>204</v>
      </c>
      <c r="S815" s="38" t="s">
        <v>206</v>
      </c>
      <c r="T815" s="158">
        <v>0</v>
      </c>
      <c r="U815" s="158">
        <v>2174810</v>
      </c>
      <c r="V815" s="34"/>
      <c r="W815" s="34"/>
      <c r="X815" s="159">
        <v>2174810</v>
      </c>
      <c r="Y815" s="160">
        <f>+IFERROR(X815/U815,0)</f>
        <v>1</v>
      </c>
      <c r="Z815" s="161">
        <f>+U815-X815</f>
        <v>0</v>
      </c>
      <c r="AA815" s="48"/>
      <c r="AB815" s="159">
        <v>1393775.96</v>
      </c>
      <c r="AC815" s="161">
        <v>781034.04</v>
      </c>
      <c r="AD815" s="159">
        <v>1393775.96</v>
      </c>
      <c r="AE815" s="48"/>
      <c r="AF815" s="161">
        <v>1393775.96</v>
      </c>
      <c r="AG815" s="162">
        <f>+IFERROR(AF815/U815,0)</f>
        <v>0.64087251759923858</v>
      </c>
      <c r="AH815" s="161">
        <f>+Tabla1[[#This Row],[PIM]]-Tabla1[[#This Row],[DEVENGADO2]]</f>
        <v>781034.04</v>
      </c>
      <c r="AI815" s="35">
        <v>0</v>
      </c>
      <c r="AJ815" s="35">
        <v>0</v>
      </c>
      <c r="AK815" s="35">
        <v>0</v>
      </c>
      <c r="AL815" s="35">
        <v>1396092</v>
      </c>
      <c r="AM815" s="35">
        <v>0</v>
      </c>
      <c r="AN815" s="35">
        <v>0</v>
      </c>
      <c r="AO815" s="35">
        <v>-2316.04</v>
      </c>
      <c r="AP815" s="35">
        <v>0</v>
      </c>
      <c r="AQ815" s="35">
        <v>778718</v>
      </c>
      <c r="AR815" s="35">
        <v>2316.0400000000373</v>
      </c>
      <c r="AS815" s="35">
        <v>0</v>
      </c>
      <c r="AT815" s="35">
        <v>0</v>
      </c>
      <c r="AU815" s="35">
        <v>0</v>
      </c>
      <c r="AV815" s="41">
        <f t="shared" si="45"/>
        <v>2174810</v>
      </c>
      <c r="AW815" s="41">
        <f>+U815-AV815</f>
        <v>0</v>
      </c>
    </row>
    <row r="816" spans="1:49" x14ac:dyDescent="0.3">
      <c r="A816" s="42" t="s">
        <v>3</v>
      </c>
      <c r="B816" s="43"/>
      <c r="C816" s="44" t="s">
        <v>423</v>
      </c>
      <c r="D816" s="45" t="s">
        <v>287</v>
      </c>
      <c r="E816" s="44" t="s">
        <v>288</v>
      </c>
      <c r="F816" s="44" t="s">
        <v>632</v>
      </c>
      <c r="G816" s="44" t="s">
        <v>527</v>
      </c>
      <c r="H816" s="45" t="s">
        <v>633</v>
      </c>
      <c r="I816" s="45" t="s">
        <v>579</v>
      </c>
      <c r="J816" s="45" t="s">
        <v>728</v>
      </c>
      <c r="K816" s="45" t="s">
        <v>728</v>
      </c>
      <c r="L816" s="44" t="s">
        <v>444</v>
      </c>
      <c r="M816" s="44" t="s">
        <v>746</v>
      </c>
      <c r="N816" s="46" t="s">
        <v>386</v>
      </c>
      <c r="O816" s="45" t="s">
        <v>444</v>
      </c>
      <c r="P816" s="45" t="s">
        <v>395</v>
      </c>
      <c r="Q816" s="45" t="s">
        <v>205</v>
      </c>
      <c r="R816" s="47" t="s">
        <v>204</v>
      </c>
      <c r="S816" s="38" t="s">
        <v>206</v>
      </c>
      <c r="T816" s="158">
        <v>0</v>
      </c>
      <c r="U816" s="158">
        <v>4229954</v>
      </c>
      <c r="V816" s="34"/>
      <c r="W816" s="34"/>
      <c r="X816" s="159">
        <v>4229953.3899999997</v>
      </c>
      <c r="Y816" s="160">
        <f>+IFERROR(X816/U816,0)</f>
        <v>0.99999985579039385</v>
      </c>
      <c r="Z816" s="161">
        <f>+U816-X816</f>
        <v>0.61000000033527613</v>
      </c>
      <c r="AA816" s="48"/>
      <c r="AB816" s="159">
        <v>4203036.03</v>
      </c>
      <c r="AC816" s="161">
        <v>26917.969999999739</v>
      </c>
      <c r="AD816" s="159">
        <v>4203036.03</v>
      </c>
      <c r="AE816" s="48"/>
      <c r="AF816" s="161">
        <v>4203036.03</v>
      </c>
      <c r="AG816" s="162">
        <f>+IFERROR(AF816/U816,0)</f>
        <v>0.99363634450871108</v>
      </c>
      <c r="AH816" s="161">
        <f>+Tabla1[[#This Row],[PIM]]-Tabla1[[#This Row],[DEVENGADO2]]</f>
        <v>26917.969999999739</v>
      </c>
      <c r="AI816" s="35">
        <v>0</v>
      </c>
      <c r="AJ816" s="35">
        <v>0</v>
      </c>
      <c r="AK816" s="35">
        <v>0</v>
      </c>
      <c r="AL816" s="35">
        <v>4231590</v>
      </c>
      <c r="AM816" s="35">
        <v>0</v>
      </c>
      <c r="AN816" s="35">
        <v>-3788.17</v>
      </c>
      <c r="AO816" s="35">
        <v>-24765.8</v>
      </c>
      <c r="AP816" s="35">
        <v>0</v>
      </c>
      <c r="AQ816" s="35">
        <v>9257.6299999998882</v>
      </c>
      <c r="AR816" s="35">
        <v>17660.339999999851</v>
      </c>
      <c r="AS816" s="35">
        <v>0</v>
      </c>
      <c r="AT816" s="35">
        <v>0</v>
      </c>
      <c r="AU816" s="35">
        <v>0</v>
      </c>
      <c r="AV816" s="41">
        <f t="shared" si="45"/>
        <v>4229954</v>
      </c>
      <c r="AW816" s="41">
        <f>+U816-AV816</f>
        <v>0</v>
      </c>
    </row>
    <row r="817" spans="1:49" x14ac:dyDescent="0.3">
      <c r="A817" s="42" t="s">
        <v>3</v>
      </c>
      <c r="B817" s="43"/>
      <c r="C817" s="44" t="s">
        <v>423</v>
      </c>
      <c r="D817" s="45" t="s">
        <v>287</v>
      </c>
      <c r="E817" s="44" t="s">
        <v>288</v>
      </c>
      <c r="F817" s="44" t="s">
        <v>632</v>
      </c>
      <c r="G817" s="44" t="s">
        <v>527</v>
      </c>
      <c r="H817" s="45" t="s">
        <v>633</v>
      </c>
      <c r="I817" s="45" t="s">
        <v>579</v>
      </c>
      <c r="J817" s="45" t="s">
        <v>728</v>
      </c>
      <c r="K817" s="45" t="s">
        <v>728</v>
      </c>
      <c r="L817" s="44" t="s">
        <v>448</v>
      </c>
      <c r="M817" s="44" t="s">
        <v>747</v>
      </c>
      <c r="N817" s="46" t="s">
        <v>387</v>
      </c>
      <c r="O817" s="45" t="s">
        <v>448</v>
      </c>
      <c r="P817" s="45" t="s">
        <v>395</v>
      </c>
      <c r="Q817" s="45" t="s">
        <v>205</v>
      </c>
      <c r="R817" s="47" t="s">
        <v>204</v>
      </c>
      <c r="S817" s="38" t="s">
        <v>206</v>
      </c>
      <c r="T817" s="132">
        <v>0</v>
      </c>
      <c r="U817" s="132">
        <v>3003372</v>
      </c>
      <c r="V817" s="34"/>
      <c r="W817" s="34"/>
      <c r="X817" s="39">
        <v>3003372</v>
      </c>
      <c r="Y817" s="160">
        <f>+IFERROR(X817/U817,0)</f>
        <v>1</v>
      </c>
      <c r="Z817" s="49">
        <f>+U817-X817</f>
        <v>0</v>
      </c>
      <c r="AA817" s="48"/>
      <c r="AB817" s="39">
        <v>1571773.77</v>
      </c>
      <c r="AC817" s="49">
        <v>1431598.23</v>
      </c>
      <c r="AD817" s="39">
        <v>1571773.77</v>
      </c>
      <c r="AE817" s="48"/>
      <c r="AF817" s="49">
        <v>1571773.77</v>
      </c>
      <c r="AG817" s="50">
        <f>+IFERROR(AF817/U817,0)</f>
        <v>0.52333635993143712</v>
      </c>
      <c r="AH817" s="49">
        <f>+Tabla1[[#This Row],[PIM]]-Tabla1[[#This Row],[DEVENGADO2]]</f>
        <v>1431598.23</v>
      </c>
      <c r="AI817" s="35">
        <v>0</v>
      </c>
      <c r="AJ817" s="35">
        <v>0</v>
      </c>
      <c r="AK817" s="35">
        <v>0</v>
      </c>
      <c r="AL817" s="35">
        <v>1579256</v>
      </c>
      <c r="AM817" s="35">
        <v>0</v>
      </c>
      <c r="AN817" s="35">
        <v>0</v>
      </c>
      <c r="AO817" s="35">
        <v>-7482.23</v>
      </c>
      <c r="AP817" s="35">
        <v>0</v>
      </c>
      <c r="AQ817" s="35">
        <v>1427483.31</v>
      </c>
      <c r="AR817" s="35">
        <v>4114.9199999999255</v>
      </c>
      <c r="AS817" s="35">
        <v>0</v>
      </c>
      <c r="AT817" s="35">
        <v>0</v>
      </c>
      <c r="AU817" s="35">
        <v>0</v>
      </c>
      <c r="AV817" s="41">
        <f t="shared" si="45"/>
        <v>3003372</v>
      </c>
      <c r="AW817" s="41">
        <f>+U817-AV817</f>
        <v>0</v>
      </c>
    </row>
    <row r="818" spans="1:49" x14ac:dyDescent="0.3">
      <c r="A818" s="42" t="s">
        <v>3</v>
      </c>
      <c r="B818" s="43"/>
      <c r="C818" s="44" t="s">
        <v>423</v>
      </c>
      <c r="D818" s="45" t="s">
        <v>287</v>
      </c>
      <c r="E818" s="44" t="s">
        <v>288</v>
      </c>
      <c r="F818" s="44" t="s">
        <v>632</v>
      </c>
      <c r="G818" s="44" t="s">
        <v>527</v>
      </c>
      <c r="H818" s="45" t="s">
        <v>633</v>
      </c>
      <c r="I818" s="45" t="s">
        <v>579</v>
      </c>
      <c r="J818" s="45" t="s">
        <v>728</v>
      </c>
      <c r="K818" s="45" t="s">
        <v>728</v>
      </c>
      <c r="L818" s="44" t="s">
        <v>449</v>
      </c>
      <c r="M818" s="44" t="s">
        <v>748</v>
      </c>
      <c r="N818" s="46" t="s">
        <v>388</v>
      </c>
      <c r="O818" s="45" t="s">
        <v>449</v>
      </c>
      <c r="P818" s="45" t="s">
        <v>395</v>
      </c>
      <c r="Q818" s="45" t="s">
        <v>205</v>
      </c>
      <c r="R818" s="47" t="s">
        <v>204</v>
      </c>
      <c r="S818" s="38" t="s">
        <v>206</v>
      </c>
      <c r="T818" s="158">
        <v>0</v>
      </c>
      <c r="U818" s="158">
        <v>5078214</v>
      </c>
      <c r="V818" s="34"/>
      <c r="W818" s="34"/>
      <c r="X818" s="159">
        <v>5078214</v>
      </c>
      <c r="Y818" s="160">
        <f>+IFERROR(X818/U818,0)</f>
        <v>1</v>
      </c>
      <c r="Z818" s="161">
        <f>+U818-X818</f>
        <v>0</v>
      </c>
      <c r="AA818" s="48"/>
      <c r="AB818" s="159">
        <v>3615249.29</v>
      </c>
      <c r="AC818" s="161">
        <v>1462964.71</v>
      </c>
      <c r="AD818" s="159">
        <v>3615249.29</v>
      </c>
      <c r="AE818" s="48"/>
      <c r="AF818" s="161">
        <v>3615249.29</v>
      </c>
      <c r="AG818" s="162">
        <f>+IFERROR(AF818/U818,0)</f>
        <v>0.71191353692459591</v>
      </c>
      <c r="AH818" s="161">
        <f>+Tabla1[[#This Row],[PIM]]-Tabla1[[#This Row],[DEVENGADO2]]</f>
        <v>1462964.71</v>
      </c>
      <c r="AI818" s="35">
        <v>0</v>
      </c>
      <c r="AJ818" s="35">
        <v>0</v>
      </c>
      <c r="AK818" s="35">
        <v>0</v>
      </c>
      <c r="AL818" s="35">
        <v>3632274</v>
      </c>
      <c r="AM818" s="35">
        <v>0</v>
      </c>
      <c r="AN818" s="35">
        <v>-2318.5300000000002</v>
      </c>
      <c r="AO818" s="35">
        <v>-14706.18</v>
      </c>
      <c r="AP818" s="35">
        <v>0</v>
      </c>
      <c r="AQ818" s="35">
        <v>1451471.9499999997</v>
      </c>
      <c r="AR818" s="35">
        <v>11492.759999999776</v>
      </c>
      <c r="AS818" s="35">
        <v>0</v>
      </c>
      <c r="AT818" s="35">
        <v>0</v>
      </c>
      <c r="AU818" s="35">
        <v>0</v>
      </c>
      <c r="AV818" s="41">
        <f t="shared" ref="AV818:AV819" si="46">+SUM(AI818:AU818)</f>
        <v>5078214</v>
      </c>
      <c r="AW818" s="41">
        <f>+U818-AV818</f>
        <v>0</v>
      </c>
    </row>
    <row r="819" spans="1:49" x14ac:dyDescent="0.3">
      <c r="A819" s="42" t="s">
        <v>3</v>
      </c>
      <c r="B819" s="43"/>
      <c r="C819" s="44" t="s">
        <v>423</v>
      </c>
      <c r="D819" s="45" t="s">
        <v>287</v>
      </c>
      <c r="E819" s="44" t="s">
        <v>288</v>
      </c>
      <c r="F819" s="44" t="s">
        <v>632</v>
      </c>
      <c r="G819" s="44" t="s">
        <v>527</v>
      </c>
      <c r="H819" s="45" t="s">
        <v>633</v>
      </c>
      <c r="I819" s="45" t="s">
        <v>579</v>
      </c>
      <c r="J819" s="45" t="s">
        <v>728</v>
      </c>
      <c r="K819" s="45" t="s">
        <v>728</v>
      </c>
      <c r="L819" s="44" t="s">
        <v>450</v>
      </c>
      <c r="M819" s="44" t="s">
        <v>749</v>
      </c>
      <c r="N819" s="46" t="s">
        <v>389</v>
      </c>
      <c r="O819" s="45" t="s">
        <v>450</v>
      </c>
      <c r="P819" s="45" t="s">
        <v>395</v>
      </c>
      <c r="Q819" s="45" t="s">
        <v>205</v>
      </c>
      <c r="R819" s="47" t="s">
        <v>204</v>
      </c>
      <c r="S819" s="38" t="s">
        <v>206</v>
      </c>
      <c r="T819" s="132">
        <v>0</v>
      </c>
      <c r="U819" s="132">
        <v>1112592</v>
      </c>
      <c r="V819" s="34"/>
      <c r="W819" s="34"/>
      <c r="X819" s="39">
        <v>1112592</v>
      </c>
      <c r="Y819" s="160">
        <f>+IFERROR(X819/U819,0)</f>
        <v>1</v>
      </c>
      <c r="Z819" s="49">
        <f>+U819-X819</f>
        <v>0</v>
      </c>
      <c r="AA819" s="48"/>
      <c r="AB819" s="39">
        <v>963140.94</v>
      </c>
      <c r="AC819" s="49">
        <v>149451.06000000006</v>
      </c>
      <c r="AD819" s="39">
        <v>963140.94</v>
      </c>
      <c r="AE819" s="48"/>
      <c r="AF819" s="49">
        <v>963140.94</v>
      </c>
      <c r="AG819" s="50">
        <f>+IFERROR(AF819/U819,0)</f>
        <v>0.86567307692307682</v>
      </c>
      <c r="AH819" s="49">
        <f>+Tabla1[[#This Row],[PIM]]-Tabla1[[#This Row],[DEVENGADO2]]</f>
        <v>149451.06000000006</v>
      </c>
      <c r="AI819" s="35">
        <v>0</v>
      </c>
      <c r="AJ819" s="35">
        <v>0</v>
      </c>
      <c r="AK819" s="35">
        <v>0</v>
      </c>
      <c r="AL819" s="35">
        <v>969852</v>
      </c>
      <c r="AM819" s="35">
        <v>0</v>
      </c>
      <c r="AN819" s="35">
        <v>0</v>
      </c>
      <c r="AO819" s="35">
        <v>-6711.06</v>
      </c>
      <c r="AP819" s="35">
        <v>0</v>
      </c>
      <c r="AQ819" s="35">
        <v>145010.44999999995</v>
      </c>
      <c r="AR819" s="35">
        <v>4440.6100000001024</v>
      </c>
      <c r="AS819" s="35">
        <v>0</v>
      </c>
      <c r="AT819" s="35">
        <v>0</v>
      </c>
      <c r="AU819" s="35">
        <v>0</v>
      </c>
      <c r="AV819" s="41">
        <f t="shared" si="46"/>
        <v>1112592</v>
      </c>
      <c r="AW819" s="41">
        <f>+U819-AV819</f>
        <v>0</v>
      </c>
    </row>
    <row r="820" spans="1:49" x14ac:dyDescent="0.3">
      <c r="A820" s="42" t="s">
        <v>3</v>
      </c>
      <c r="B820" s="43"/>
      <c r="C820" s="44" t="s">
        <v>423</v>
      </c>
      <c r="D820" s="45" t="s">
        <v>287</v>
      </c>
      <c r="E820" s="44" t="s">
        <v>288</v>
      </c>
      <c r="F820" s="44" t="s">
        <v>632</v>
      </c>
      <c r="G820" s="44" t="s">
        <v>527</v>
      </c>
      <c r="H820" s="45" t="s">
        <v>633</v>
      </c>
      <c r="I820" s="45" t="s">
        <v>579</v>
      </c>
      <c r="J820" s="45" t="s">
        <v>728</v>
      </c>
      <c r="K820" s="45" t="s">
        <v>728</v>
      </c>
      <c r="L820" s="44" t="s">
        <v>750</v>
      </c>
      <c r="M820" s="44" t="s">
        <v>751</v>
      </c>
      <c r="N820" s="46" t="s">
        <v>390</v>
      </c>
      <c r="O820" s="45" t="s">
        <v>750</v>
      </c>
      <c r="P820" s="45" t="s">
        <v>395</v>
      </c>
      <c r="Q820" s="45" t="s">
        <v>205</v>
      </c>
      <c r="R820" s="47" t="s">
        <v>204</v>
      </c>
      <c r="S820" s="38" t="s">
        <v>206</v>
      </c>
      <c r="T820" s="158">
        <v>0</v>
      </c>
      <c r="U820" s="158">
        <v>1115861</v>
      </c>
      <c r="V820" s="34"/>
      <c r="W820" s="34"/>
      <c r="X820" s="159">
        <v>1115861</v>
      </c>
      <c r="Y820" s="160">
        <f>+IFERROR(X820/U820,0)</f>
        <v>1</v>
      </c>
      <c r="Z820" s="161">
        <f>+U820-X820</f>
        <v>0</v>
      </c>
      <c r="AA820" s="48"/>
      <c r="AB820" s="159">
        <v>1109435.1299999999</v>
      </c>
      <c r="AC820" s="161">
        <v>6425.8700000001118</v>
      </c>
      <c r="AD820" s="159">
        <v>1109435.1299999999</v>
      </c>
      <c r="AE820" s="48"/>
      <c r="AF820" s="161">
        <v>1109435.1299999999</v>
      </c>
      <c r="AG820" s="162">
        <f>+IFERROR(AF820/U820,0)</f>
        <v>0.99424133471821297</v>
      </c>
      <c r="AH820" s="161">
        <f>+Tabla1[[#This Row],[PIM]]-Tabla1[[#This Row],[DEVENGADO2]]</f>
        <v>6425.8700000001118</v>
      </c>
      <c r="AI820" s="35">
        <v>0</v>
      </c>
      <c r="AJ820" s="35">
        <v>0</v>
      </c>
      <c r="AK820" s="35">
        <v>0</v>
      </c>
      <c r="AL820" s="35">
        <v>1115861</v>
      </c>
      <c r="AM820" s="35">
        <v>0</v>
      </c>
      <c r="AN820" s="35">
        <v>0</v>
      </c>
      <c r="AO820" s="35">
        <v>-6425.87</v>
      </c>
      <c r="AP820" s="35">
        <v>0</v>
      </c>
      <c r="AQ820" s="35">
        <v>0</v>
      </c>
      <c r="AR820" s="35">
        <v>6425.8700000001118</v>
      </c>
      <c r="AS820" s="35">
        <v>0</v>
      </c>
      <c r="AT820" s="35">
        <v>0</v>
      </c>
      <c r="AU820" s="35">
        <v>0</v>
      </c>
      <c r="AV820" s="41">
        <f t="shared" ref="AV820:AV822" si="47">+SUM(AI820:AU820)</f>
        <v>1115861</v>
      </c>
      <c r="AW820" s="41">
        <f>+U820-AV820</f>
        <v>0</v>
      </c>
    </row>
    <row r="821" spans="1:49" x14ac:dyDescent="0.3">
      <c r="A821" s="42" t="s">
        <v>3</v>
      </c>
      <c r="B821" s="43"/>
      <c r="C821" s="44" t="s">
        <v>423</v>
      </c>
      <c r="D821" s="45" t="s">
        <v>287</v>
      </c>
      <c r="E821" s="44" t="s">
        <v>288</v>
      </c>
      <c r="F821" s="44" t="s">
        <v>632</v>
      </c>
      <c r="G821" s="44" t="s">
        <v>527</v>
      </c>
      <c r="H821" s="45" t="s">
        <v>633</v>
      </c>
      <c r="I821" s="45" t="s">
        <v>579</v>
      </c>
      <c r="J821" s="45" t="s">
        <v>728</v>
      </c>
      <c r="K821" s="45" t="s">
        <v>728</v>
      </c>
      <c r="L821" s="44" t="s">
        <v>454</v>
      </c>
      <c r="M821" s="44" t="s">
        <v>752</v>
      </c>
      <c r="N821" s="46" t="s">
        <v>391</v>
      </c>
      <c r="O821" s="45" t="s">
        <v>454</v>
      </c>
      <c r="P821" s="45" t="s">
        <v>395</v>
      </c>
      <c r="Q821" s="45" t="s">
        <v>202</v>
      </c>
      <c r="R821" s="47" t="s">
        <v>201</v>
      </c>
      <c r="S821" s="38" t="s">
        <v>203</v>
      </c>
      <c r="T821" s="158">
        <v>0</v>
      </c>
      <c r="U821" s="158">
        <v>0</v>
      </c>
      <c r="V821" s="34"/>
      <c r="W821" s="34"/>
      <c r="X821" s="159">
        <v>0</v>
      </c>
      <c r="Y821" s="160">
        <f>+IFERROR(X821/U821,0)</f>
        <v>0</v>
      </c>
      <c r="Z821" s="161">
        <f>+U821-X821</f>
        <v>0</v>
      </c>
      <c r="AA821" s="48"/>
      <c r="AB821" s="159">
        <v>0</v>
      </c>
      <c r="AC821" s="161">
        <v>0</v>
      </c>
      <c r="AD821" s="159">
        <v>0</v>
      </c>
      <c r="AE821" s="48"/>
      <c r="AF821" s="161">
        <v>0</v>
      </c>
      <c r="AG821" s="162">
        <f>+IFERROR(AF821/U821,0)</f>
        <v>0</v>
      </c>
      <c r="AH821" s="161">
        <f>+Tabla1[[#This Row],[PIM]]-Tabla1[[#This Row],[DEVENGADO2]]</f>
        <v>0</v>
      </c>
      <c r="AI821" s="35">
        <v>0</v>
      </c>
      <c r="AJ821" s="35">
        <v>0</v>
      </c>
      <c r="AK821" s="35">
        <v>0</v>
      </c>
      <c r="AL821" s="35">
        <v>0</v>
      </c>
      <c r="AM821" s="35">
        <v>0</v>
      </c>
      <c r="AN821" s="35">
        <v>0</v>
      </c>
      <c r="AO821" s="35">
        <v>0</v>
      </c>
      <c r="AP821" s="35">
        <v>0</v>
      </c>
      <c r="AQ821" s="35">
        <v>0</v>
      </c>
      <c r="AR821" s="35">
        <v>0</v>
      </c>
      <c r="AS821" s="35">
        <v>0</v>
      </c>
      <c r="AT821" s="35">
        <v>0</v>
      </c>
      <c r="AU821" s="35">
        <v>0</v>
      </c>
      <c r="AV821" s="41">
        <f t="shared" si="47"/>
        <v>0</v>
      </c>
      <c r="AW821" s="41">
        <f>+U821-AV821</f>
        <v>0</v>
      </c>
    </row>
    <row r="822" spans="1:49" x14ac:dyDescent="0.3">
      <c r="A822" s="42" t="s">
        <v>3</v>
      </c>
      <c r="B822" s="43"/>
      <c r="C822" s="44" t="s">
        <v>423</v>
      </c>
      <c r="D822" s="45" t="s">
        <v>287</v>
      </c>
      <c r="E822" s="44" t="s">
        <v>288</v>
      </c>
      <c r="F822" s="44" t="s">
        <v>632</v>
      </c>
      <c r="G822" s="44" t="s">
        <v>527</v>
      </c>
      <c r="H822" s="45" t="s">
        <v>633</v>
      </c>
      <c r="I822" s="45" t="s">
        <v>579</v>
      </c>
      <c r="J822" s="45" t="s">
        <v>728</v>
      </c>
      <c r="K822" s="45" t="s">
        <v>728</v>
      </c>
      <c r="L822" s="44" t="s">
        <v>454</v>
      </c>
      <c r="M822" s="44" t="s">
        <v>752</v>
      </c>
      <c r="N822" s="46" t="s">
        <v>391</v>
      </c>
      <c r="O822" s="45" t="s">
        <v>454</v>
      </c>
      <c r="P822" s="45" t="s">
        <v>395</v>
      </c>
      <c r="Q822" s="45" t="s">
        <v>205</v>
      </c>
      <c r="R822" s="47" t="s">
        <v>204</v>
      </c>
      <c r="S822" s="38" t="s">
        <v>206</v>
      </c>
      <c r="T822" s="158">
        <v>0</v>
      </c>
      <c r="U822" s="158">
        <v>732266</v>
      </c>
      <c r="V822" s="34"/>
      <c r="W822" s="34"/>
      <c r="X822" s="159">
        <v>732266</v>
      </c>
      <c r="Y822" s="160">
        <f>+IFERROR(X822/U822,0)</f>
        <v>1</v>
      </c>
      <c r="Z822" s="161">
        <f>+U822-X822</f>
        <v>0</v>
      </c>
      <c r="AA822" s="48"/>
      <c r="AB822" s="159">
        <v>732266</v>
      </c>
      <c r="AC822" s="161">
        <v>0</v>
      </c>
      <c r="AD822" s="159">
        <v>732266</v>
      </c>
      <c r="AE822" s="48"/>
      <c r="AF822" s="161">
        <v>732266</v>
      </c>
      <c r="AG822" s="162">
        <f>+IFERROR(AF822/U822,0)</f>
        <v>1</v>
      </c>
      <c r="AH822" s="161">
        <f>+Tabla1[[#This Row],[PIM]]-Tabla1[[#This Row],[DEVENGADO2]]</f>
        <v>0</v>
      </c>
      <c r="AI822" s="35">
        <v>0</v>
      </c>
      <c r="AJ822" s="35">
        <v>0</v>
      </c>
      <c r="AK822" s="35">
        <v>0</v>
      </c>
      <c r="AL822" s="35">
        <v>732266</v>
      </c>
      <c r="AM822" s="35">
        <v>0</v>
      </c>
      <c r="AN822" s="35">
        <v>0</v>
      </c>
      <c r="AO822" s="35">
        <v>0</v>
      </c>
      <c r="AP822" s="35">
        <v>0</v>
      </c>
      <c r="AQ822" s="35">
        <v>0</v>
      </c>
      <c r="AR822" s="35">
        <v>0</v>
      </c>
      <c r="AS822" s="35">
        <v>0</v>
      </c>
      <c r="AT822" s="35">
        <v>0</v>
      </c>
      <c r="AU822" s="35">
        <v>0</v>
      </c>
      <c r="AV822" s="41">
        <f t="shared" si="47"/>
        <v>732266</v>
      </c>
      <c r="AW822" s="41">
        <f>+U822-AV822</f>
        <v>0</v>
      </c>
    </row>
  </sheetData>
  <phoneticPr fontId="24" type="noConversion"/>
  <conditionalFormatting sqref="I5:K822">
    <cfRule type="cellIs" dxfId="1" priority="2" operator="equal">
      <formula>"RESTRINGIDA"</formula>
    </cfRule>
  </conditionalFormatting>
  <conditionalFormatting sqref="AV1:AW1">
    <cfRule type="cellIs" dxfId="0" priority="1" operator="greaterThanOrEqual">
      <formula>0</formula>
    </cfRule>
  </conditionalFormatting>
  <pageMargins left="0.7" right="0.7" top="0.75" bottom="0.75" header="0.3" footer="0.3"/>
  <pageSetup scale="37"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F17D-CA4E-497F-A329-AB694BCD7A8A}">
  <sheetPr>
    <pageSetUpPr fitToPage="1"/>
  </sheetPr>
  <dimension ref="A1:GO872"/>
  <sheetViews>
    <sheetView showGridLines="0" zoomScaleNormal="100" workbookViewId="0">
      <pane ySplit="28" topLeftCell="A61" activePane="bottomLeft" state="frozen"/>
      <selection activeCell="O10" sqref="O10:V17"/>
      <selection pane="bottomLeft" activeCell="O10" sqref="O10:V17"/>
    </sheetView>
  </sheetViews>
  <sheetFormatPr baseColWidth="10" defaultColWidth="11.44140625" defaultRowHeight="14.4" x14ac:dyDescent="0.3"/>
  <cols>
    <col min="1" max="13" width="3.5546875" style="103" customWidth="1"/>
    <col min="14" max="15" width="2.6640625" style="103" customWidth="1"/>
    <col min="16" max="19" width="4" style="103" customWidth="1"/>
    <col min="20" max="45" width="3.5546875" style="103" customWidth="1"/>
    <col min="46" max="114" width="3.5546875" style="64" customWidth="1"/>
    <col min="115" max="171" width="3.5546875" style="65" customWidth="1"/>
    <col min="172" max="185" width="11.44140625" style="65"/>
    <col min="186" max="186" width="14.109375" style="65" customWidth="1"/>
    <col min="187" max="16384" width="11.44140625" style="65"/>
  </cols>
  <sheetData>
    <row r="1" spans="1:197" ht="5.25" customHeight="1" x14ac:dyDescent="0.3">
      <c r="A1" s="62"/>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row>
    <row r="2" spans="1:197" ht="18.899999999999999" customHeight="1" x14ac:dyDescent="0.3">
      <c r="A2" s="62"/>
      <c r="B2" s="62"/>
      <c r="C2" s="62"/>
      <c r="D2" s="62"/>
      <c r="E2" s="62"/>
      <c r="F2" s="62"/>
      <c r="G2" s="62"/>
      <c r="H2" s="62"/>
      <c r="I2" s="62"/>
      <c r="J2" s="62"/>
      <c r="K2" s="62"/>
      <c r="L2" s="62"/>
      <c r="M2" s="62"/>
      <c r="N2" s="274" t="s">
        <v>537</v>
      </c>
      <c r="O2" s="274"/>
      <c r="P2" s="274"/>
      <c r="Q2" s="274"/>
      <c r="R2" s="274"/>
      <c r="S2" s="274"/>
      <c r="T2" s="274"/>
      <c r="U2" s="274"/>
      <c r="V2" s="274"/>
      <c r="W2" s="274"/>
      <c r="X2" s="274"/>
      <c r="Y2" s="274"/>
      <c r="Z2" s="274"/>
      <c r="AA2" s="274"/>
      <c r="AB2" s="274"/>
      <c r="AC2" s="274"/>
      <c r="AD2" s="274"/>
      <c r="AE2" s="274"/>
      <c r="AF2" s="62"/>
      <c r="AG2" s="66"/>
      <c r="AH2" s="66"/>
      <c r="AI2" s="66"/>
      <c r="AJ2" s="66"/>
      <c r="AK2" s="66"/>
      <c r="AL2" s="66"/>
      <c r="AM2" s="62"/>
      <c r="AN2" s="62"/>
      <c r="AO2" s="62"/>
      <c r="AP2" s="62"/>
      <c r="AQ2" s="62"/>
      <c r="AR2" s="62"/>
      <c r="AS2" s="62"/>
      <c r="AT2" s="62"/>
      <c r="AU2" s="62"/>
      <c r="AV2" s="62"/>
      <c r="AW2" s="62"/>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row>
    <row r="3" spans="1:197" s="68" customFormat="1" ht="18.899999999999999" customHeight="1" x14ac:dyDescent="0.25">
      <c r="A3" s="62"/>
      <c r="B3" s="62"/>
      <c r="C3" s="62"/>
      <c r="D3" s="62"/>
      <c r="E3" s="62"/>
      <c r="F3" s="62"/>
      <c r="G3" s="62"/>
      <c r="H3" s="62"/>
      <c r="I3" s="62"/>
      <c r="J3" s="62"/>
      <c r="K3" s="62"/>
      <c r="L3" s="62"/>
      <c r="M3" s="62"/>
      <c r="N3" s="274"/>
      <c r="O3" s="274"/>
      <c r="P3" s="274"/>
      <c r="Q3" s="274"/>
      <c r="R3" s="274"/>
      <c r="S3" s="274"/>
      <c r="T3" s="274"/>
      <c r="U3" s="274"/>
      <c r="V3" s="274"/>
      <c r="W3" s="274"/>
      <c r="X3" s="274"/>
      <c r="Y3" s="274"/>
      <c r="Z3" s="274"/>
      <c r="AA3" s="274"/>
      <c r="AB3" s="274"/>
      <c r="AC3" s="274"/>
      <c r="AD3" s="274"/>
      <c r="AE3" s="274"/>
      <c r="AF3" s="62"/>
      <c r="AG3" s="66"/>
      <c r="AH3" s="66"/>
      <c r="AI3" s="66"/>
      <c r="AJ3" s="66"/>
      <c r="AK3" s="66"/>
      <c r="AL3" s="66"/>
      <c r="AM3" s="62"/>
      <c r="AN3" s="62"/>
      <c r="AO3" s="62"/>
      <c r="AP3" s="62"/>
      <c r="AQ3" s="62"/>
      <c r="AR3" s="62"/>
      <c r="AS3" s="62"/>
      <c r="AT3" s="62"/>
      <c r="AU3" s="62"/>
      <c r="AV3" s="62"/>
      <c r="AW3" s="62"/>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FZ3" s="69" t="s">
        <v>6</v>
      </c>
      <c r="GA3" s="70" t="e">
        <f>+#REF!</f>
        <v>#REF!</v>
      </c>
      <c r="GB3" s="69"/>
      <c r="GC3" s="71"/>
      <c r="GD3" s="69" t="s">
        <v>6</v>
      </c>
      <c r="GE3" s="70" t="e">
        <f>+#REF!</f>
        <v>#REF!</v>
      </c>
      <c r="GF3" s="69"/>
      <c r="GG3" s="69"/>
      <c r="GH3" s="69"/>
      <c r="GI3" s="69"/>
      <c r="GJ3" s="72"/>
      <c r="GK3" s="72"/>
      <c r="GL3" s="72"/>
      <c r="GM3" s="72"/>
      <c r="GN3" s="72"/>
      <c r="GO3" s="72"/>
    </row>
    <row r="4" spans="1:197" ht="18.899999999999999" customHeight="1" x14ac:dyDescent="0.3">
      <c r="A4" s="62"/>
      <c r="B4" s="62"/>
      <c r="C4" s="62"/>
      <c r="D4" s="62"/>
      <c r="E4" s="62"/>
      <c r="F4" s="62"/>
      <c r="G4" s="62"/>
      <c r="H4" s="62"/>
      <c r="I4" s="62"/>
      <c r="J4" s="62"/>
      <c r="K4" s="62"/>
      <c r="L4" s="62"/>
      <c r="M4" s="62"/>
      <c r="N4" s="274"/>
      <c r="O4" s="274"/>
      <c r="P4" s="274"/>
      <c r="Q4" s="274"/>
      <c r="R4" s="274"/>
      <c r="S4" s="274"/>
      <c r="T4" s="274"/>
      <c r="U4" s="274"/>
      <c r="V4" s="274"/>
      <c r="W4" s="274"/>
      <c r="X4" s="274"/>
      <c r="Y4" s="274"/>
      <c r="Z4" s="274"/>
      <c r="AA4" s="274"/>
      <c r="AB4" s="274"/>
      <c r="AC4" s="274"/>
      <c r="AD4" s="274"/>
      <c r="AE4" s="274"/>
      <c r="AF4" s="62"/>
      <c r="AG4" s="62"/>
      <c r="AH4" s="62"/>
      <c r="AI4" s="62"/>
      <c r="AJ4" s="62"/>
      <c r="AK4" s="62"/>
      <c r="AL4" s="62"/>
      <c r="AM4" s="62"/>
      <c r="AN4" s="62"/>
      <c r="AO4" s="62"/>
      <c r="AP4" s="62"/>
      <c r="AQ4" s="62"/>
      <c r="AR4" s="62"/>
      <c r="AS4" s="62"/>
      <c r="AT4" s="62"/>
      <c r="AU4" s="62"/>
      <c r="AV4" s="62"/>
      <c r="AW4" s="62"/>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FZ4" s="71"/>
      <c r="GA4" s="71"/>
      <c r="GB4" s="71"/>
      <c r="GC4" s="71"/>
      <c r="GD4" s="71"/>
      <c r="GE4" s="71"/>
      <c r="GF4" s="70"/>
      <c r="GG4" s="69"/>
      <c r="GH4" s="69"/>
      <c r="GI4" s="71"/>
    </row>
    <row r="5" spans="1:197" ht="18.899999999999999" customHeight="1" x14ac:dyDescent="0.3">
      <c r="A5" s="62"/>
      <c r="B5" s="62"/>
      <c r="C5" s="62"/>
      <c r="D5" s="62"/>
      <c r="E5" s="62"/>
      <c r="F5" s="62"/>
      <c r="G5" s="62"/>
      <c r="H5" s="62"/>
      <c r="I5" s="62"/>
      <c r="J5" s="62"/>
      <c r="K5" s="62"/>
      <c r="L5" s="62"/>
      <c r="M5" s="62"/>
      <c r="N5" s="237" t="s">
        <v>473</v>
      </c>
      <c r="O5" s="238"/>
      <c r="P5" s="238"/>
      <c r="Q5" s="238"/>
      <c r="R5" s="238"/>
      <c r="S5" s="238"/>
      <c r="T5" s="238"/>
      <c r="U5" s="239"/>
      <c r="V5" s="62"/>
      <c r="W5" s="62"/>
      <c r="X5" s="237" t="s">
        <v>538</v>
      </c>
      <c r="Y5" s="238"/>
      <c r="Z5" s="238"/>
      <c r="AA5" s="238"/>
      <c r="AB5" s="238"/>
      <c r="AC5" s="238"/>
      <c r="AD5" s="238"/>
      <c r="AE5" s="239"/>
      <c r="AF5" s="62"/>
      <c r="AG5" s="62"/>
      <c r="AH5" s="62"/>
      <c r="AI5" s="62"/>
      <c r="AJ5" s="62"/>
      <c r="AK5" s="62"/>
      <c r="AL5" s="62"/>
      <c r="AM5" s="62"/>
      <c r="AN5" s="62"/>
      <c r="AO5" s="62"/>
      <c r="AP5" s="62"/>
      <c r="AQ5" s="62"/>
      <c r="AR5" s="62"/>
      <c r="AS5" s="62"/>
      <c r="AT5" s="62"/>
      <c r="AU5" s="62"/>
      <c r="AV5" s="62"/>
      <c r="AW5" s="62"/>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FZ5" s="73" t="s">
        <v>401</v>
      </c>
      <c r="GA5" s="74">
        <v>95</v>
      </c>
      <c r="GB5" s="75">
        <v>0.98</v>
      </c>
      <c r="GC5" s="71"/>
      <c r="GD5" s="73" t="s">
        <v>469</v>
      </c>
      <c r="GE5" s="74">
        <v>70</v>
      </c>
      <c r="GF5" s="76">
        <v>0.98</v>
      </c>
      <c r="GG5" s="69"/>
      <c r="GH5" s="69"/>
      <c r="GI5" s="71"/>
    </row>
    <row r="6" spans="1:197" s="68" customFormat="1" ht="20.25" customHeight="1" x14ac:dyDescent="0.25">
      <c r="A6" s="62"/>
      <c r="B6" s="62"/>
      <c r="C6" s="62"/>
      <c r="D6" s="62"/>
      <c r="E6" s="62"/>
      <c r="F6" s="62"/>
      <c r="G6" s="62"/>
      <c r="H6" s="62"/>
      <c r="I6" s="62"/>
      <c r="J6" s="62"/>
      <c r="K6" s="62"/>
      <c r="L6" s="62"/>
      <c r="M6" s="62"/>
      <c r="N6" s="237"/>
      <c r="O6" s="238"/>
      <c r="P6" s="238"/>
      <c r="Q6" s="238"/>
      <c r="R6" s="238"/>
      <c r="S6" s="238"/>
      <c r="T6" s="238"/>
      <c r="U6" s="239"/>
      <c r="V6" s="62"/>
      <c r="W6" s="62"/>
      <c r="X6" s="237"/>
      <c r="Y6" s="238"/>
      <c r="Z6" s="238"/>
      <c r="AA6" s="238"/>
      <c r="AB6" s="238"/>
      <c r="AC6" s="238"/>
      <c r="AD6" s="238"/>
      <c r="AE6" s="239"/>
      <c r="AF6" s="62"/>
      <c r="AG6" s="67"/>
      <c r="AH6" s="67"/>
      <c r="AI6" s="67"/>
      <c r="AJ6" s="67"/>
      <c r="AK6" s="67"/>
      <c r="AL6" s="67"/>
      <c r="AM6" s="62"/>
      <c r="AN6" s="62"/>
      <c r="AO6" s="62"/>
      <c r="AP6" s="62"/>
      <c r="AQ6" s="62"/>
      <c r="AR6" s="62"/>
      <c r="AS6" s="62"/>
      <c r="AT6" s="62"/>
      <c r="AU6" s="62"/>
      <c r="AV6" s="62"/>
      <c r="AW6" s="62"/>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FZ6" s="78" t="s">
        <v>22</v>
      </c>
      <c r="GA6" s="79">
        <f>+SUM(GA5:GA5)</f>
        <v>95</v>
      </c>
      <c r="GB6" s="80">
        <v>0</v>
      </c>
      <c r="GC6" s="71"/>
      <c r="GD6" s="78" t="s">
        <v>22</v>
      </c>
      <c r="GE6" s="79">
        <f>+SUM(GE5:GE5)</f>
        <v>70</v>
      </c>
      <c r="GF6" s="76">
        <v>0</v>
      </c>
      <c r="GG6" s="69"/>
      <c r="GH6" s="69"/>
      <c r="GI6" s="71"/>
    </row>
    <row r="7" spans="1:197" ht="20.25" customHeight="1" x14ac:dyDescent="0.3">
      <c r="A7" s="62"/>
      <c r="B7" s="62"/>
      <c r="C7" s="62"/>
      <c r="D7" s="62"/>
      <c r="E7" s="62"/>
      <c r="F7" s="62"/>
      <c r="G7" s="62"/>
      <c r="H7" s="62"/>
      <c r="I7" s="62"/>
      <c r="J7" s="62"/>
      <c r="K7" s="62"/>
      <c r="L7" s="62"/>
      <c r="M7" s="62"/>
      <c r="N7" s="253">
        <f>+DETALLE_CCP!AB4</f>
        <v>233838636.98000002</v>
      </c>
      <c r="O7" s="253"/>
      <c r="P7" s="253"/>
      <c r="Q7" s="253"/>
      <c r="R7" s="253"/>
      <c r="S7" s="253"/>
      <c r="T7" s="253"/>
      <c r="U7" s="253"/>
      <c r="V7" s="62"/>
      <c r="W7" s="62"/>
      <c r="X7" s="275">
        <f>+DETALLE_CCP!R4</f>
        <v>1875</v>
      </c>
      <c r="Y7" s="275"/>
      <c r="Z7" s="275"/>
      <c r="AA7" s="275"/>
      <c r="AB7" s="275"/>
      <c r="AC7" s="275"/>
      <c r="AD7" s="275"/>
      <c r="AE7" s="275"/>
      <c r="AF7" s="62"/>
      <c r="AG7" s="62"/>
      <c r="AH7" s="62"/>
      <c r="AI7" s="62"/>
      <c r="AJ7" s="62"/>
      <c r="AK7" s="62"/>
      <c r="AL7" s="62"/>
      <c r="AM7" s="62"/>
      <c r="AN7" s="62"/>
      <c r="AO7" s="62"/>
      <c r="AP7" s="62"/>
      <c r="AQ7" s="62"/>
      <c r="AR7" s="62"/>
      <c r="AS7" s="62"/>
      <c r="AT7" s="62"/>
      <c r="AU7" s="62"/>
      <c r="AV7" s="62"/>
      <c r="AW7" s="62"/>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FZ7" s="71"/>
      <c r="GA7" s="71"/>
      <c r="GB7" s="69"/>
      <c r="GC7" s="71"/>
      <c r="GD7" s="69"/>
      <c r="GE7" s="69"/>
      <c r="GF7" s="69"/>
      <c r="GG7" s="69"/>
      <c r="GH7" s="69"/>
      <c r="GI7" s="71"/>
    </row>
    <row r="8" spans="1:197" ht="20.25" customHeight="1" x14ac:dyDescent="0.3">
      <c r="A8" s="62"/>
      <c r="B8" s="62"/>
      <c r="C8" s="62"/>
      <c r="D8" s="62"/>
      <c r="E8" s="62"/>
      <c r="F8" s="62"/>
      <c r="G8" s="62"/>
      <c r="H8" s="62"/>
      <c r="I8" s="62"/>
      <c r="J8" s="62"/>
      <c r="K8" s="62"/>
      <c r="L8" s="62"/>
      <c r="M8" s="62"/>
      <c r="N8" s="277"/>
      <c r="O8" s="277"/>
      <c r="P8" s="277"/>
      <c r="Q8" s="277"/>
      <c r="R8" s="277"/>
      <c r="S8" s="277"/>
      <c r="T8" s="277"/>
      <c r="U8" s="277"/>
      <c r="V8" s="62"/>
      <c r="W8" s="62"/>
      <c r="X8" s="276"/>
      <c r="Y8" s="276"/>
      <c r="Z8" s="276"/>
      <c r="AA8" s="276"/>
      <c r="AB8" s="276"/>
      <c r="AC8" s="276"/>
      <c r="AD8" s="276"/>
      <c r="AE8" s="276"/>
      <c r="AF8" s="62"/>
      <c r="AG8" s="62"/>
      <c r="AH8" s="62"/>
      <c r="AI8" s="62"/>
      <c r="AJ8" s="62"/>
      <c r="AK8" s="62"/>
      <c r="AL8" s="62"/>
      <c r="AM8" s="62"/>
      <c r="AN8" s="62"/>
      <c r="AO8" s="62"/>
      <c r="AP8" s="62"/>
      <c r="AQ8" s="62"/>
      <c r="AR8" s="62"/>
      <c r="AS8" s="62"/>
      <c r="AT8" s="62"/>
      <c r="AU8" s="62"/>
      <c r="AV8" s="62"/>
      <c r="AW8" s="62"/>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FZ8" s="69" t="s">
        <v>477</v>
      </c>
      <c r="GA8" s="70" t="e">
        <f>+#REF!</f>
        <v>#REF!</v>
      </c>
      <c r="GB8" s="71"/>
      <c r="GC8" s="71"/>
      <c r="GD8" s="69" t="s">
        <v>478</v>
      </c>
      <c r="GE8" s="70" t="e">
        <f>+#REF!</f>
        <v>#REF!</v>
      </c>
      <c r="GF8" s="69"/>
      <c r="GG8" s="69"/>
      <c r="GH8" s="69"/>
      <c r="GI8" s="71"/>
    </row>
    <row r="9" spans="1:197" ht="20.25" customHeight="1" x14ac:dyDescent="0.3">
      <c r="A9" s="62"/>
      <c r="B9" s="62"/>
      <c r="C9" s="62"/>
      <c r="D9" s="62"/>
      <c r="E9" s="62"/>
      <c r="F9" s="62"/>
      <c r="G9" s="62"/>
      <c r="H9" s="62"/>
      <c r="I9" s="62"/>
      <c r="J9" s="62"/>
      <c r="K9" s="62"/>
      <c r="L9" s="62"/>
      <c r="M9" s="62"/>
      <c r="N9" s="277"/>
      <c r="O9" s="277"/>
      <c r="P9" s="277"/>
      <c r="Q9" s="277"/>
      <c r="R9" s="277"/>
      <c r="S9" s="277"/>
      <c r="T9" s="277"/>
      <c r="U9" s="277"/>
      <c r="V9" s="62"/>
      <c r="W9" s="62"/>
      <c r="X9" s="276"/>
      <c r="Y9" s="276"/>
      <c r="Z9" s="276"/>
      <c r="AA9" s="276"/>
      <c r="AB9" s="276"/>
      <c r="AC9" s="276"/>
      <c r="AD9" s="276"/>
      <c r="AE9" s="276"/>
      <c r="AF9" s="62"/>
      <c r="AG9" s="62"/>
      <c r="AH9" s="62"/>
      <c r="AI9" s="62"/>
      <c r="AJ9" s="62"/>
      <c r="AK9" s="62"/>
      <c r="AL9" s="62"/>
      <c r="AM9" s="62"/>
      <c r="AN9" s="62"/>
      <c r="AO9" s="62"/>
      <c r="AP9" s="62"/>
      <c r="AQ9" s="62"/>
      <c r="AR9" s="62"/>
      <c r="AS9" s="62"/>
      <c r="AT9" s="62"/>
      <c r="AU9" s="62"/>
      <c r="AV9" s="62"/>
      <c r="AW9" s="62"/>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FZ9" s="69" t="s">
        <v>400</v>
      </c>
      <c r="GA9" s="84">
        <f>+IFERROR(GA8/GA3,0)</f>
        <v>0</v>
      </c>
      <c r="GB9" s="71"/>
      <c r="GC9" s="71"/>
      <c r="GD9" s="69" t="s">
        <v>400</v>
      </c>
      <c r="GE9" s="84">
        <f>+IFERROR(GE8/GE3,0)</f>
        <v>0</v>
      </c>
      <c r="GF9" s="69"/>
      <c r="GG9" s="69"/>
      <c r="GH9" s="69"/>
      <c r="GI9" s="71"/>
    </row>
    <row r="10" spans="1:197" ht="20.25" customHeight="1" x14ac:dyDescent="0.3">
      <c r="A10" s="62"/>
      <c r="B10" s="62"/>
      <c r="C10" s="62"/>
      <c r="D10" s="62"/>
      <c r="E10" s="62"/>
      <c r="F10" s="62"/>
      <c r="G10" s="62"/>
      <c r="H10" s="62"/>
      <c r="I10" s="62"/>
      <c r="J10" s="62"/>
      <c r="K10" s="62"/>
      <c r="L10" s="62"/>
      <c r="M10" s="62"/>
      <c r="N10" s="277"/>
      <c r="O10" s="277"/>
      <c r="P10" s="277"/>
      <c r="Q10" s="277"/>
      <c r="R10" s="277"/>
      <c r="S10" s="277"/>
      <c r="T10" s="277"/>
      <c r="U10" s="277"/>
      <c r="V10" s="62"/>
      <c r="W10" s="62"/>
      <c r="X10" s="276"/>
      <c r="Y10" s="276"/>
      <c r="Z10" s="276"/>
      <c r="AA10" s="276"/>
      <c r="AB10" s="276"/>
      <c r="AC10" s="276"/>
      <c r="AD10" s="276"/>
      <c r="AE10" s="276"/>
      <c r="AF10" s="62"/>
      <c r="AG10" s="62"/>
      <c r="AH10" s="62"/>
      <c r="AI10" s="62"/>
      <c r="AJ10" s="62"/>
      <c r="AK10" s="62"/>
      <c r="AL10" s="62"/>
      <c r="AM10" s="62"/>
      <c r="AN10" s="62"/>
      <c r="AO10" s="62"/>
      <c r="AP10" s="62"/>
      <c r="AQ10" s="62"/>
      <c r="AR10" s="62"/>
      <c r="AS10" s="62"/>
      <c r="AT10" s="62"/>
      <c r="AU10" s="62"/>
      <c r="AV10" s="62"/>
      <c r="AW10" s="62"/>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FZ10" s="71"/>
      <c r="GA10" s="71"/>
      <c r="GB10" s="69"/>
      <c r="GC10" s="85"/>
      <c r="GD10" s="71"/>
      <c r="GE10" s="71"/>
      <c r="GF10" s="71"/>
      <c r="GG10" s="71"/>
      <c r="GH10" s="71"/>
      <c r="GI10" s="71"/>
    </row>
    <row r="11" spans="1:197" ht="20.25" customHeight="1" x14ac:dyDescent="0.3">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FZ11" s="69" t="s">
        <v>405</v>
      </c>
      <c r="GA11" s="69">
        <f>+GA9*PI()</f>
        <v>0</v>
      </c>
      <c r="GB11" s="69"/>
      <c r="GC11" s="71"/>
      <c r="GD11" s="69" t="s">
        <v>405</v>
      </c>
      <c r="GE11" s="69">
        <f>+GE9*PI()</f>
        <v>0</v>
      </c>
      <c r="GF11" s="71"/>
      <c r="GG11" s="71"/>
      <c r="GH11" s="71"/>
      <c r="GI11" s="71"/>
    </row>
    <row r="12" spans="1:197" s="68" customFormat="1" ht="20.25" customHeight="1" thickBot="1" x14ac:dyDescent="0.3">
      <c r="A12" s="62"/>
      <c r="B12" s="62"/>
      <c r="C12" s="62"/>
      <c r="D12" s="62"/>
      <c r="E12" s="62"/>
      <c r="F12" s="62"/>
      <c r="G12" s="62"/>
      <c r="H12" s="62"/>
      <c r="I12" s="62"/>
      <c r="J12" s="62"/>
      <c r="K12" s="62"/>
      <c r="L12" s="62"/>
      <c r="M12" s="62"/>
      <c r="N12" s="237" t="s">
        <v>539</v>
      </c>
      <c r="O12" s="238"/>
      <c r="P12" s="238"/>
      <c r="Q12" s="238"/>
      <c r="R12" s="238"/>
      <c r="S12" s="238"/>
      <c r="T12" s="238"/>
      <c r="U12" s="239"/>
      <c r="V12" s="62"/>
      <c r="W12" s="62"/>
      <c r="X12" s="237" t="s">
        <v>540</v>
      </c>
      <c r="Y12" s="238"/>
      <c r="Z12" s="238"/>
      <c r="AA12" s="238"/>
      <c r="AB12" s="238"/>
      <c r="AC12" s="238"/>
      <c r="AD12" s="238"/>
      <c r="AE12" s="239"/>
      <c r="AF12" s="62"/>
      <c r="AG12" s="67"/>
      <c r="AH12" s="67"/>
      <c r="AI12" s="67"/>
      <c r="AJ12" s="67"/>
      <c r="AK12" s="67"/>
      <c r="AL12" s="67"/>
      <c r="AM12" s="62"/>
      <c r="AN12" s="62"/>
      <c r="AO12" s="62"/>
      <c r="AP12" s="62"/>
      <c r="AQ12" s="62"/>
      <c r="AR12" s="62"/>
      <c r="AS12" s="62"/>
      <c r="AT12" s="62"/>
      <c r="AU12" s="62"/>
      <c r="AV12" s="62"/>
      <c r="AW12" s="62"/>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FZ12" s="73" t="s">
        <v>408</v>
      </c>
      <c r="GA12" s="73">
        <v>0</v>
      </c>
      <c r="GB12" s="73">
        <v>0</v>
      </c>
      <c r="GC12" s="71"/>
      <c r="GD12" s="73" t="s">
        <v>408</v>
      </c>
      <c r="GE12" s="73">
        <v>0</v>
      </c>
      <c r="GF12" s="73">
        <v>0</v>
      </c>
      <c r="GG12" s="71"/>
      <c r="GH12" s="71"/>
      <c r="GI12" s="71"/>
    </row>
    <row r="13" spans="1:197" ht="20.25" customHeight="1" thickTop="1" x14ac:dyDescent="0.3">
      <c r="A13" s="62"/>
      <c r="B13" s="62"/>
      <c r="C13" s="62"/>
      <c r="D13" s="62"/>
      <c r="E13" s="62"/>
      <c r="F13" s="62"/>
      <c r="G13" s="62"/>
      <c r="H13" s="62"/>
      <c r="I13" s="62"/>
      <c r="J13" s="62"/>
      <c r="K13" s="62"/>
      <c r="L13" s="62"/>
      <c r="M13" s="62"/>
      <c r="N13" s="237"/>
      <c r="O13" s="238"/>
      <c r="P13" s="238"/>
      <c r="Q13" s="238"/>
      <c r="R13" s="238"/>
      <c r="S13" s="238"/>
      <c r="T13" s="238"/>
      <c r="U13" s="239"/>
      <c r="V13" s="62"/>
      <c r="W13" s="62"/>
      <c r="X13" s="237"/>
      <c r="Y13" s="238"/>
      <c r="Z13" s="238"/>
      <c r="AA13" s="238"/>
      <c r="AB13" s="238"/>
      <c r="AC13" s="238"/>
      <c r="AD13" s="238"/>
      <c r="AE13" s="239"/>
      <c r="AF13" s="62"/>
      <c r="AG13" s="215" t="s">
        <v>541</v>
      </c>
      <c r="AH13" s="216"/>
      <c r="AI13" s="216"/>
      <c r="AJ13" s="216"/>
      <c r="AK13" s="216"/>
      <c r="AL13" s="217"/>
      <c r="AM13" s="62"/>
      <c r="AN13" s="62"/>
      <c r="AO13" s="62"/>
      <c r="AP13" s="62"/>
      <c r="AQ13" s="62"/>
      <c r="AR13" s="62"/>
      <c r="AS13" s="62"/>
      <c r="AT13" s="62"/>
      <c r="AU13" s="62"/>
      <c r="AV13" s="62"/>
      <c r="AW13" s="62"/>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FZ13" s="73" t="s">
        <v>409</v>
      </c>
      <c r="GA13" s="73">
        <f>COS(GA11)*-1</f>
        <v>-1</v>
      </c>
      <c r="GB13" s="73">
        <f>+SIN(GA11)</f>
        <v>0</v>
      </c>
      <c r="GC13" s="71"/>
      <c r="GD13" s="73" t="s">
        <v>409</v>
      </c>
      <c r="GE13" s="73">
        <f>COS(GE11)*-1</f>
        <v>-1</v>
      </c>
      <c r="GF13" s="73">
        <f>+SIN(GE11)</f>
        <v>0</v>
      </c>
      <c r="GG13" s="71"/>
      <c r="GH13" s="71"/>
      <c r="GI13" s="71"/>
    </row>
    <row r="14" spans="1:197" ht="20.25" customHeight="1" thickBot="1" x14ac:dyDescent="0.35">
      <c r="A14" s="62"/>
      <c r="B14" s="62"/>
      <c r="C14" s="62"/>
      <c r="D14" s="62"/>
      <c r="E14" s="62"/>
      <c r="F14" s="62"/>
      <c r="G14" s="62"/>
      <c r="H14" s="62"/>
      <c r="I14" s="62"/>
      <c r="J14" s="62"/>
      <c r="K14" s="62"/>
      <c r="L14" s="62"/>
      <c r="M14" s="62"/>
      <c r="N14" s="253">
        <f>+DETALLE_CCP!AC4</f>
        <v>101791058.92</v>
      </c>
      <c r="O14" s="253"/>
      <c r="P14" s="253"/>
      <c r="Q14" s="253"/>
      <c r="R14" s="253"/>
      <c r="S14" s="253"/>
      <c r="T14" s="253"/>
      <c r="U14" s="253"/>
      <c r="V14" s="62"/>
      <c r="W14" s="62"/>
      <c r="X14" s="253">
        <f>+N7-N14</f>
        <v>132047578.06000002</v>
      </c>
      <c r="Y14" s="253"/>
      <c r="Z14" s="253"/>
      <c r="AA14" s="253"/>
      <c r="AB14" s="253"/>
      <c r="AC14" s="253"/>
      <c r="AD14" s="253"/>
      <c r="AE14" s="253"/>
      <c r="AF14" s="62"/>
      <c r="AG14" s="218"/>
      <c r="AH14" s="219"/>
      <c r="AI14" s="219"/>
      <c r="AJ14" s="219"/>
      <c r="AK14" s="219"/>
      <c r="AL14" s="220"/>
      <c r="AM14" s="62"/>
      <c r="AN14" s="62"/>
      <c r="AO14" s="62"/>
      <c r="AP14" s="62"/>
      <c r="AQ14" s="62"/>
      <c r="AR14" s="62"/>
      <c r="AS14" s="62"/>
      <c r="AT14" s="62"/>
      <c r="AU14" s="62"/>
      <c r="AV14" s="62"/>
      <c r="AW14" s="62"/>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FZ14" s="71"/>
      <c r="GA14" s="71"/>
      <c r="GB14" s="71"/>
      <c r="GC14" s="71"/>
      <c r="GD14" s="71"/>
      <c r="GE14" s="71"/>
      <c r="GF14" s="71"/>
      <c r="GG14" s="71"/>
      <c r="GH14" s="71"/>
      <c r="GI14" s="71"/>
    </row>
    <row r="15" spans="1:197" s="88" customFormat="1" ht="20.25" customHeight="1" thickTop="1" x14ac:dyDescent="0.25">
      <c r="A15" s="62"/>
      <c r="B15" s="62"/>
      <c r="C15" s="62"/>
      <c r="D15" s="62"/>
      <c r="E15" s="62"/>
      <c r="F15" s="62"/>
      <c r="G15" s="62"/>
      <c r="H15" s="62"/>
      <c r="I15" s="62"/>
      <c r="J15" s="62"/>
      <c r="K15" s="62"/>
      <c r="L15" s="62"/>
      <c r="M15" s="62"/>
      <c r="N15" s="277"/>
      <c r="O15" s="277"/>
      <c r="P15" s="277"/>
      <c r="Q15" s="277"/>
      <c r="R15" s="277"/>
      <c r="S15" s="277"/>
      <c r="T15" s="277"/>
      <c r="U15" s="277"/>
      <c r="V15" s="62"/>
      <c r="W15" s="62"/>
      <c r="X15" s="277"/>
      <c r="Y15" s="277"/>
      <c r="Z15" s="277"/>
      <c r="AA15" s="277"/>
      <c r="AB15" s="277"/>
      <c r="AC15" s="277"/>
      <c r="AD15" s="277"/>
      <c r="AE15" s="277"/>
      <c r="AF15" s="62"/>
      <c r="AG15" s="279" t="s">
        <v>7</v>
      </c>
      <c r="AH15" s="280"/>
      <c r="AI15" s="281">
        <f>+DETALLE_CCP!AJ4</f>
        <v>1066379.2399999977</v>
      </c>
      <c r="AJ15" s="282"/>
      <c r="AK15" s="282"/>
      <c r="AL15" s="283"/>
      <c r="AM15" s="62"/>
      <c r="AN15" s="62"/>
      <c r="AO15" s="62"/>
      <c r="AP15" s="62"/>
      <c r="AQ15" s="62"/>
      <c r="AR15" s="62"/>
      <c r="AS15" s="62"/>
      <c r="AT15" s="62"/>
      <c r="AU15" s="62"/>
      <c r="AV15" s="62"/>
      <c r="AW15" s="62"/>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FZ15" s="71"/>
      <c r="GA15" s="71"/>
      <c r="GB15" s="71"/>
      <c r="GC15" s="71"/>
      <c r="GD15" s="71"/>
      <c r="GE15" s="71"/>
      <c r="GF15" s="71"/>
      <c r="GG15" s="71"/>
      <c r="GH15" s="71"/>
      <c r="GI15" s="71"/>
    </row>
    <row r="16" spans="1:197" ht="20.25" customHeight="1" x14ac:dyDescent="0.3">
      <c r="A16" s="62"/>
      <c r="B16" s="62"/>
      <c r="C16" s="62"/>
      <c r="D16" s="62"/>
      <c r="E16" s="62"/>
      <c r="F16" s="62"/>
      <c r="G16" s="62"/>
      <c r="H16" s="62"/>
      <c r="I16" s="62"/>
      <c r="J16" s="62"/>
      <c r="K16" s="62"/>
      <c r="L16" s="62"/>
      <c r="M16" s="62"/>
      <c r="N16" s="277"/>
      <c r="O16" s="277"/>
      <c r="P16" s="277"/>
      <c r="Q16" s="277"/>
      <c r="R16" s="277"/>
      <c r="S16" s="277"/>
      <c r="T16" s="277"/>
      <c r="U16" s="277"/>
      <c r="V16" s="62"/>
      <c r="W16" s="62"/>
      <c r="X16" s="277"/>
      <c r="Y16" s="277"/>
      <c r="Z16" s="277"/>
      <c r="AA16" s="277"/>
      <c r="AB16" s="277"/>
      <c r="AC16" s="277"/>
      <c r="AD16" s="277"/>
      <c r="AE16" s="277"/>
      <c r="AF16" s="62"/>
      <c r="AG16" s="235" t="s">
        <v>8</v>
      </c>
      <c r="AH16" s="236"/>
      <c r="AI16" s="192">
        <f>+DETALLE_CCP!AK4</f>
        <v>1962584.9299999992</v>
      </c>
      <c r="AJ16" s="193"/>
      <c r="AK16" s="193"/>
      <c r="AL16" s="194"/>
      <c r="AM16" s="62"/>
      <c r="AN16" s="62"/>
      <c r="AO16" s="62"/>
      <c r="AP16" s="62"/>
      <c r="AQ16" s="62"/>
      <c r="AR16" s="62"/>
      <c r="AS16" s="62"/>
      <c r="AT16" s="62"/>
      <c r="AU16" s="62"/>
      <c r="AV16" s="62"/>
      <c r="AW16" s="62"/>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FZ16" s="71"/>
      <c r="GA16" s="71"/>
      <c r="GB16" s="71"/>
      <c r="GC16" s="71"/>
      <c r="GD16" s="71"/>
      <c r="GE16" s="71"/>
      <c r="GF16" s="71"/>
      <c r="GG16" s="71"/>
      <c r="GH16" s="71"/>
      <c r="GI16" s="71"/>
    </row>
    <row r="17" spans="1:191" ht="20.25" customHeight="1" x14ac:dyDescent="0.3">
      <c r="A17" s="62"/>
      <c r="B17" s="62"/>
      <c r="C17" s="62"/>
      <c r="D17" s="62"/>
      <c r="E17" s="62"/>
      <c r="F17" s="62"/>
      <c r="G17" s="62"/>
      <c r="H17" s="62"/>
      <c r="I17" s="62"/>
      <c r="J17" s="62"/>
      <c r="K17" s="62"/>
      <c r="L17" s="62"/>
      <c r="M17" s="62"/>
      <c r="N17" s="277"/>
      <c r="O17" s="277"/>
      <c r="P17" s="277"/>
      <c r="Q17" s="277"/>
      <c r="R17" s="277"/>
      <c r="S17" s="277"/>
      <c r="T17" s="277"/>
      <c r="U17" s="277"/>
      <c r="V17" s="62"/>
      <c r="W17" s="62"/>
      <c r="X17" s="277"/>
      <c r="Y17" s="277"/>
      <c r="Z17" s="277"/>
      <c r="AA17" s="277"/>
      <c r="AB17" s="277"/>
      <c r="AC17" s="277"/>
      <c r="AD17" s="277"/>
      <c r="AE17" s="277"/>
      <c r="AF17" s="62"/>
      <c r="AG17" s="235" t="s">
        <v>9</v>
      </c>
      <c r="AH17" s="236"/>
      <c r="AI17" s="192">
        <f>+DETALLE_CCP!AL4</f>
        <v>2792982.85</v>
      </c>
      <c r="AJ17" s="193"/>
      <c r="AK17" s="193"/>
      <c r="AL17" s="194"/>
      <c r="AM17" s="62"/>
      <c r="AN17" s="62"/>
      <c r="AO17" s="62"/>
      <c r="AP17" s="62"/>
      <c r="AQ17" s="62"/>
      <c r="AR17" s="62"/>
      <c r="AS17" s="62"/>
      <c r="AT17" s="62"/>
      <c r="AU17" s="62"/>
      <c r="AV17" s="62"/>
      <c r="AW17" s="62"/>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FZ17" s="71"/>
      <c r="GA17" s="71"/>
      <c r="GB17" s="71"/>
      <c r="GC17" s="71"/>
      <c r="GD17" s="71"/>
      <c r="GE17" s="71"/>
      <c r="GF17" s="71"/>
      <c r="GG17" s="71"/>
      <c r="GH17" s="71"/>
      <c r="GI17" s="71"/>
    </row>
    <row r="18" spans="1:191" ht="20.25" customHeight="1" x14ac:dyDescent="0.3">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235" t="s">
        <v>10</v>
      </c>
      <c r="AH18" s="236"/>
      <c r="AI18" s="192">
        <f>+DETALLE_CCP!AM4</f>
        <v>196539671.28</v>
      </c>
      <c r="AJ18" s="193"/>
      <c r="AK18" s="193"/>
      <c r="AL18" s="194"/>
      <c r="AM18" s="62"/>
      <c r="AN18" s="62"/>
      <c r="AO18" s="62"/>
      <c r="AP18" s="62"/>
      <c r="AQ18" s="62"/>
      <c r="AR18" s="62"/>
      <c r="AS18" s="62"/>
      <c r="AT18" s="62"/>
      <c r="AU18" s="62"/>
      <c r="AV18" s="62"/>
      <c r="AW18" s="62"/>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FZ18" s="71"/>
      <c r="GA18" s="71"/>
      <c r="GB18" s="71"/>
      <c r="GC18" s="71"/>
      <c r="GD18" s="71"/>
      <c r="GE18" s="71"/>
      <c r="GF18" s="71"/>
      <c r="GG18" s="71"/>
      <c r="GH18" s="71"/>
      <c r="GI18" s="71"/>
    </row>
    <row r="19" spans="1:191" ht="20.25" customHeight="1" x14ac:dyDescent="0.3">
      <c r="A19" s="62"/>
      <c r="B19" s="62"/>
      <c r="C19" s="62"/>
      <c r="D19" s="62"/>
      <c r="E19" s="62"/>
      <c r="F19" s="62"/>
      <c r="G19" s="62"/>
      <c r="H19" s="62"/>
      <c r="I19" s="62"/>
      <c r="J19" s="62"/>
      <c r="K19" s="62"/>
      <c r="L19" s="62"/>
      <c r="M19" s="62"/>
      <c r="N19" s="278" t="s">
        <v>542</v>
      </c>
      <c r="O19" s="278"/>
      <c r="P19" s="278"/>
      <c r="Q19" s="278"/>
      <c r="R19" s="278"/>
      <c r="S19" s="278"/>
      <c r="T19" s="278"/>
      <c r="U19" s="278"/>
      <c r="V19" s="62"/>
      <c r="W19" s="62"/>
      <c r="X19" s="278" t="s">
        <v>543</v>
      </c>
      <c r="Y19" s="278"/>
      <c r="Z19" s="278"/>
      <c r="AA19" s="278"/>
      <c r="AB19" s="278"/>
      <c r="AC19" s="278"/>
      <c r="AD19" s="278"/>
      <c r="AE19" s="278"/>
      <c r="AF19" s="62"/>
      <c r="AG19" s="133" t="s">
        <v>11</v>
      </c>
      <c r="AH19" s="134"/>
      <c r="AI19" s="192">
        <f>+DETALLE_CCP!AN4</f>
        <v>2187059.9299999988</v>
      </c>
      <c r="AJ19" s="193"/>
      <c r="AK19" s="193"/>
      <c r="AL19" s="194"/>
      <c r="AM19" s="62"/>
      <c r="AN19" s="62"/>
      <c r="AO19" s="62"/>
      <c r="AP19" s="62"/>
      <c r="AQ19" s="62"/>
      <c r="AR19" s="62"/>
      <c r="AS19" s="62"/>
      <c r="AT19" s="62"/>
      <c r="AU19" s="62"/>
      <c r="AV19" s="62"/>
      <c r="AW19" s="62"/>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FZ19" s="71"/>
      <c r="GA19" s="71"/>
      <c r="GB19" s="69"/>
      <c r="GC19" s="71"/>
      <c r="GD19" s="69"/>
      <c r="GE19" s="69"/>
      <c r="GF19" s="69"/>
      <c r="GG19" s="69"/>
      <c r="GH19" s="69"/>
      <c r="GI19" s="71"/>
    </row>
    <row r="20" spans="1:191" ht="20.25" customHeight="1" x14ac:dyDescent="0.3">
      <c r="A20" s="62"/>
      <c r="B20" s="62"/>
      <c r="C20" s="62"/>
      <c r="D20" s="62"/>
      <c r="E20" s="62"/>
      <c r="F20" s="62"/>
      <c r="G20" s="62"/>
      <c r="H20" s="62"/>
      <c r="I20" s="62"/>
      <c r="J20" s="62"/>
      <c r="K20" s="62"/>
      <c r="L20" s="62"/>
      <c r="M20" s="62"/>
      <c r="N20" s="278"/>
      <c r="O20" s="278"/>
      <c r="P20" s="278"/>
      <c r="Q20" s="278"/>
      <c r="R20" s="278"/>
      <c r="S20" s="278"/>
      <c r="T20" s="278"/>
      <c r="U20" s="278"/>
      <c r="V20" s="62"/>
      <c r="W20" s="62"/>
      <c r="X20" s="278"/>
      <c r="Y20" s="278"/>
      <c r="Z20" s="278"/>
      <c r="AA20" s="278"/>
      <c r="AB20" s="278"/>
      <c r="AC20" s="278"/>
      <c r="AD20" s="278"/>
      <c r="AE20" s="278"/>
      <c r="AF20" s="62"/>
      <c r="AG20" s="133" t="s">
        <v>12</v>
      </c>
      <c r="AH20" s="134"/>
      <c r="AI20" s="192">
        <f>+DETALLE_CCP!AO4</f>
        <v>2547006.0499999993</v>
      </c>
      <c r="AJ20" s="193"/>
      <c r="AK20" s="193"/>
      <c r="AL20" s="194"/>
      <c r="AM20" s="62"/>
      <c r="AN20" s="62"/>
      <c r="AO20" s="62"/>
      <c r="AP20" s="62"/>
      <c r="AQ20" s="62"/>
      <c r="AR20" s="62"/>
      <c r="AS20" s="62"/>
      <c r="AT20" s="62"/>
      <c r="AU20" s="62"/>
      <c r="AV20" s="62"/>
      <c r="AW20" s="62"/>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FZ20" s="71"/>
      <c r="GA20" s="71"/>
      <c r="GB20" s="69"/>
      <c r="GC20" s="71"/>
      <c r="GD20" s="69"/>
      <c r="GE20" s="69"/>
      <c r="GF20" s="69"/>
      <c r="GG20" s="69"/>
      <c r="GH20" s="69"/>
      <c r="GI20" s="71"/>
    </row>
    <row r="21" spans="1:191" ht="20.25" customHeight="1" x14ac:dyDescent="0.3">
      <c r="A21" s="62"/>
      <c r="B21" s="62"/>
      <c r="C21" s="62"/>
      <c r="D21" s="62"/>
      <c r="E21" s="62"/>
      <c r="F21" s="62"/>
      <c r="G21" s="62"/>
      <c r="H21" s="62"/>
      <c r="I21" s="62"/>
      <c r="J21" s="62"/>
      <c r="K21" s="62"/>
      <c r="L21" s="62"/>
      <c r="M21" s="62"/>
      <c r="N21" s="284">
        <f>+DETALLE_CCP!AF4</f>
        <v>209593665.84000006</v>
      </c>
      <c r="O21" s="284"/>
      <c r="P21" s="284"/>
      <c r="Q21" s="284"/>
      <c r="R21" s="284"/>
      <c r="S21" s="284"/>
      <c r="T21" s="284"/>
      <c r="U21" s="284"/>
      <c r="V21" s="62"/>
      <c r="W21" s="62"/>
      <c r="X21" s="284">
        <f>+N7-N21</f>
        <v>24244971.139999956</v>
      </c>
      <c r="Y21" s="284"/>
      <c r="Z21" s="284"/>
      <c r="AA21" s="284"/>
      <c r="AB21" s="284"/>
      <c r="AC21" s="284"/>
      <c r="AD21" s="284"/>
      <c r="AE21" s="284"/>
      <c r="AF21" s="62"/>
      <c r="AG21" s="133" t="s">
        <v>13</v>
      </c>
      <c r="AH21" s="134"/>
      <c r="AI21" s="192">
        <f>+DETALLE_CCP!AP4</f>
        <v>2497981.56</v>
      </c>
      <c r="AJ21" s="193"/>
      <c r="AK21" s="193"/>
      <c r="AL21" s="194"/>
      <c r="AM21" s="62"/>
      <c r="AN21" s="62"/>
      <c r="AO21" s="62"/>
      <c r="AP21" s="62"/>
      <c r="AQ21" s="62"/>
      <c r="AR21" s="62"/>
      <c r="AS21" s="62"/>
      <c r="AT21" s="62"/>
      <c r="AU21" s="62"/>
      <c r="AV21" s="62"/>
      <c r="AW21" s="62"/>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FZ21" s="71"/>
      <c r="GA21" s="71"/>
      <c r="GB21" s="69"/>
      <c r="GC21" s="71"/>
      <c r="GD21" s="69"/>
      <c r="GE21" s="69"/>
      <c r="GF21" s="69"/>
      <c r="GG21" s="69"/>
      <c r="GH21" s="69"/>
      <c r="GI21" s="71"/>
    </row>
    <row r="22" spans="1:191" ht="20.25" customHeight="1" x14ac:dyDescent="0.3">
      <c r="A22" s="62"/>
      <c r="B22" s="62"/>
      <c r="C22" s="62"/>
      <c r="D22" s="62"/>
      <c r="E22" s="62"/>
      <c r="F22" s="62"/>
      <c r="G22" s="62"/>
      <c r="H22" s="62"/>
      <c r="I22" s="62"/>
      <c r="J22" s="62"/>
      <c r="K22" s="62"/>
      <c r="L22" s="62"/>
      <c r="M22" s="62"/>
      <c r="N22" s="284"/>
      <c r="O22" s="284"/>
      <c r="P22" s="284"/>
      <c r="Q22" s="284"/>
      <c r="R22" s="284"/>
      <c r="S22" s="284"/>
      <c r="T22" s="284"/>
      <c r="U22" s="284"/>
      <c r="V22" s="62"/>
      <c r="W22" s="62"/>
      <c r="X22" s="284"/>
      <c r="Y22" s="284"/>
      <c r="Z22" s="284"/>
      <c r="AA22" s="284"/>
      <c r="AB22" s="284"/>
      <c r="AC22" s="284"/>
      <c r="AD22" s="284"/>
      <c r="AE22" s="284"/>
      <c r="AF22" s="62"/>
      <c r="AG22" s="235" t="s">
        <v>14</v>
      </c>
      <c r="AH22" s="236"/>
      <c r="AI22" s="192">
        <f>+DETALLE_CCP!AQ4</f>
        <v>0</v>
      </c>
      <c r="AJ22" s="193"/>
      <c r="AK22" s="193"/>
      <c r="AL22" s="194"/>
      <c r="AM22" s="62"/>
      <c r="AN22" s="62"/>
      <c r="AO22" s="62"/>
      <c r="AP22" s="62"/>
      <c r="AQ22" s="62"/>
      <c r="AR22" s="62"/>
      <c r="AS22" s="62"/>
      <c r="AT22" s="62"/>
      <c r="AU22" s="62"/>
      <c r="AV22" s="62"/>
      <c r="AW22" s="62"/>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FZ22" s="71"/>
      <c r="GA22" s="71"/>
      <c r="GB22" s="69"/>
      <c r="GC22" s="71"/>
      <c r="GD22" s="69"/>
      <c r="GE22" s="69"/>
      <c r="GF22" s="69"/>
      <c r="GG22" s="69"/>
      <c r="GH22" s="69"/>
      <c r="GI22" s="71"/>
    </row>
    <row r="23" spans="1:191" ht="20.25" customHeight="1" x14ac:dyDescent="0.3">
      <c r="A23" s="62"/>
      <c r="B23" s="62"/>
      <c r="C23" s="62"/>
      <c r="D23" s="62"/>
      <c r="E23" s="62"/>
      <c r="F23" s="62"/>
      <c r="G23" s="62"/>
      <c r="H23" s="62"/>
      <c r="I23" s="62"/>
      <c r="J23" s="62"/>
      <c r="K23" s="62"/>
      <c r="L23" s="62"/>
      <c r="M23" s="62"/>
      <c r="N23" s="284"/>
      <c r="O23" s="284"/>
      <c r="P23" s="284"/>
      <c r="Q23" s="284"/>
      <c r="R23" s="284"/>
      <c r="S23" s="284"/>
      <c r="T23" s="284"/>
      <c r="U23" s="284"/>
      <c r="V23" s="62"/>
      <c r="W23" s="62"/>
      <c r="X23" s="284"/>
      <c r="Y23" s="284"/>
      <c r="Z23" s="284"/>
      <c r="AA23" s="284"/>
      <c r="AB23" s="284"/>
      <c r="AC23" s="284"/>
      <c r="AD23" s="284"/>
      <c r="AE23" s="284"/>
      <c r="AF23" s="62"/>
      <c r="AG23" s="133" t="s">
        <v>15</v>
      </c>
      <c r="AH23" s="134"/>
      <c r="AI23" s="192">
        <f>+DETALLE_CCP!AR4</f>
        <v>0</v>
      </c>
      <c r="AJ23" s="193"/>
      <c r="AK23" s="193"/>
      <c r="AL23" s="194"/>
      <c r="AM23" s="62"/>
      <c r="AN23" s="62"/>
      <c r="AO23" s="62"/>
      <c r="AP23" s="62"/>
      <c r="AQ23" s="62"/>
      <c r="AR23" s="62"/>
      <c r="AS23" s="62"/>
      <c r="AT23" s="62"/>
      <c r="AU23" s="62"/>
      <c r="AV23" s="62"/>
      <c r="AW23" s="62"/>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FZ23" s="71"/>
      <c r="GA23" s="71"/>
      <c r="GB23" s="69"/>
      <c r="GC23" s="71"/>
      <c r="GD23" s="69"/>
      <c r="GE23" s="69"/>
      <c r="GF23" s="69"/>
      <c r="GG23" s="69"/>
      <c r="GH23" s="69"/>
      <c r="GI23" s="71"/>
    </row>
    <row r="24" spans="1:191" ht="20.25" customHeight="1" x14ac:dyDescent="0.3">
      <c r="A24" s="62"/>
      <c r="B24" s="62"/>
      <c r="C24" s="62"/>
      <c r="D24" s="62"/>
      <c r="E24" s="62"/>
      <c r="F24" s="62"/>
      <c r="G24" s="62"/>
      <c r="H24" s="62"/>
      <c r="I24" s="62"/>
      <c r="J24" s="62"/>
      <c r="K24" s="62"/>
      <c r="L24" s="62"/>
      <c r="M24" s="62"/>
      <c r="N24" s="284"/>
      <c r="O24" s="284"/>
      <c r="P24" s="284"/>
      <c r="Q24" s="284"/>
      <c r="R24" s="284"/>
      <c r="S24" s="284"/>
      <c r="T24" s="284"/>
      <c r="U24" s="284"/>
      <c r="V24" s="62"/>
      <c r="W24" s="62"/>
      <c r="X24" s="284"/>
      <c r="Y24" s="284"/>
      <c r="Z24" s="284"/>
      <c r="AA24" s="284"/>
      <c r="AB24" s="284"/>
      <c r="AC24" s="284"/>
      <c r="AD24" s="284"/>
      <c r="AE24" s="284"/>
      <c r="AF24" s="62"/>
      <c r="AG24" s="235" t="s">
        <v>16</v>
      </c>
      <c r="AH24" s="236"/>
      <c r="AI24" s="192">
        <f>+DETALLE_CCP!AS4</f>
        <v>0</v>
      </c>
      <c r="AJ24" s="193"/>
      <c r="AK24" s="193"/>
      <c r="AL24" s="194"/>
      <c r="AM24" s="62"/>
      <c r="AN24" s="62"/>
      <c r="AO24" s="62"/>
      <c r="AP24" s="62"/>
      <c r="AQ24" s="62"/>
      <c r="AR24" s="62"/>
      <c r="AS24" s="62"/>
      <c r="AT24" s="62"/>
      <c r="AU24" s="62"/>
      <c r="AV24" s="62"/>
      <c r="AW24" s="62"/>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FZ24" s="71"/>
      <c r="GA24" s="71"/>
      <c r="GB24" s="69"/>
      <c r="GC24" s="71"/>
      <c r="GD24" s="69"/>
      <c r="GE24" s="69"/>
      <c r="GF24" s="69"/>
      <c r="GG24" s="69"/>
      <c r="GH24" s="69"/>
      <c r="GI24" s="71"/>
    </row>
    <row r="25" spans="1:191" ht="20.25" customHeight="1" x14ac:dyDescent="0.3">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235" t="s">
        <v>17</v>
      </c>
      <c r="AH25" s="236"/>
      <c r="AI25" s="192">
        <f>+DETALLE_CCP!AT4</f>
        <v>0</v>
      </c>
      <c r="AJ25" s="193"/>
      <c r="AK25" s="193"/>
      <c r="AL25" s="194"/>
      <c r="AM25" s="62"/>
      <c r="AN25" s="62"/>
      <c r="AO25" s="62"/>
      <c r="AP25" s="62"/>
      <c r="AQ25" s="62"/>
      <c r="AR25" s="62"/>
      <c r="AS25" s="62"/>
      <c r="AT25" s="62"/>
      <c r="AU25" s="62"/>
      <c r="AV25" s="62"/>
      <c r="AW25" s="62"/>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FZ25" s="71"/>
      <c r="GA25" s="71"/>
      <c r="GB25" s="69"/>
      <c r="GC25" s="71"/>
      <c r="GD25" s="69"/>
      <c r="GE25" s="69"/>
      <c r="GF25" s="69"/>
      <c r="GG25" s="69"/>
      <c r="GH25" s="69"/>
      <c r="GI25" s="71"/>
    </row>
    <row r="26" spans="1:191" ht="20.25" customHeight="1" thickBot="1" x14ac:dyDescent="0.35">
      <c r="A26" s="62"/>
      <c r="B26" s="62"/>
      <c r="C26" s="62"/>
      <c r="D26" s="62"/>
      <c r="E26" s="62"/>
      <c r="F26" s="62"/>
      <c r="G26" s="62"/>
      <c r="H26" s="62"/>
      <c r="I26" s="62"/>
      <c r="J26" s="62"/>
      <c r="K26" s="62"/>
      <c r="L26" s="62"/>
      <c r="M26" s="62"/>
      <c r="N26" s="123"/>
      <c r="O26" s="62"/>
      <c r="P26" s="62"/>
      <c r="Q26" s="62"/>
      <c r="R26" s="62"/>
      <c r="S26" s="62"/>
      <c r="T26" s="62"/>
      <c r="U26" s="62"/>
      <c r="V26" s="62"/>
      <c r="W26" s="62"/>
      <c r="X26" s="62"/>
      <c r="Y26" s="62"/>
      <c r="Z26" s="62"/>
      <c r="AA26" s="62"/>
      <c r="AB26" s="62"/>
      <c r="AC26" s="62"/>
      <c r="AD26" s="62"/>
      <c r="AE26" s="62"/>
      <c r="AF26" s="62"/>
      <c r="AG26" s="206" t="s">
        <v>18</v>
      </c>
      <c r="AH26" s="207"/>
      <c r="AI26" s="258">
        <f>+DETALLE_CCP!AT4</f>
        <v>0</v>
      </c>
      <c r="AJ26" s="259"/>
      <c r="AK26" s="259"/>
      <c r="AL26" s="260"/>
      <c r="AM26" s="62"/>
      <c r="AN26" s="62"/>
      <c r="AO26" s="62"/>
      <c r="AP26" s="62"/>
      <c r="AQ26" s="62"/>
      <c r="AR26" s="62"/>
      <c r="AS26" s="62"/>
      <c r="AT26" s="62"/>
      <c r="AU26" s="62"/>
      <c r="AV26" s="62"/>
      <c r="AW26" s="62"/>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FZ26" s="71"/>
      <c r="GA26" s="71"/>
      <c r="GB26" s="69"/>
      <c r="GC26" s="71"/>
      <c r="GD26" s="69"/>
      <c r="GE26" s="69"/>
      <c r="GF26" s="69"/>
      <c r="GG26" s="69"/>
      <c r="GH26" s="69"/>
      <c r="GI26" s="71"/>
    </row>
    <row r="27" spans="1:191" ht="20.25" customHeight="1" thickTop="1" x14ac:dyDescent="0.3">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FZ27" s="71"/>
      <c r="GA27" s="71"/>
      <c r="GB27" s="69"/>
      <c r="GC27" s="71"/>
      <c r="GD27" s="69"/>
      <c r="GE27" s="69"/>
      <c r="GF27" s="69"/>
      <c r="GG27" s="69"/>
      <c r="GH27" s="69"/>
      <c r="GI27" s="71"/>
    </row>
    <row r="28" spans="1:191" ht="20.25" customHeight="1" x14ac:dyDescent="0.3">
      <c r="A28" s="62"/>
      <c r="B28" s="62"/>
      <c r="C28" s="62"/>
      <c r="D28" s="62"/>
      <c r="E28" s="62"/>
      <c r="F28" s="62"/>
      <c r="G28" s="62"/>
      <c r="H28" s="62"/>
      <c r="I28" s="62"/>
      <c r="J28" s="62"/>
      <c r="K28" s="62"/>
      <c r="L28" s="62"/>
      <c r="M28" s="62"/>
      <c r="N28" s="124" t="s">
        <v>544</v>
      </c>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FZ28" s="71"/>
      <c r="GA28" s="71"/>
      <c r="GB28" s="69"/>
      <c r="GC28" s="71"/>
      <c r="GD28" s="69"/>
      <c r="GE28" s="69"/>
      <c r="GF28" s="69"/>
      <c r="GG28" s="69"/>
      <c r="GH28" s="69"/>
      <c r="GI28" s="71"/>
    </row>
    <row r="29" spans="1:191" ht="20.25" customHeight="1" x14ac:dyDescent="0.3">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FZ29" s="71"/>
      <c r="GA29" s="71"/>
      <c r="GB29" s="69"/>
      <c r="GC29" s="71"/>
      <c r="GD29" s="69"/>
      <c r="GE29" s="69"/>
      <c r="GF29" s="69"/>
      <c r="GG29" s="69"/>
      <c r="GH29" s="69"/>
      <c r="GI29" s="71"/>
    </row>
    <row r="30" spans="1:191" ht="20.25" customHeight="1" x14ac:dyDescent="0.3">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FZ30" s="71"/>
      <c r="GA30" s="71"/>
      <c r="GB30" s="69"/>
      <c r="GC30" s="71"/>
      <c r="GD30" s="69"/>
      <c r="GE30" s="69"/>
      <c r="GF30" s="69"/>
      <c r="GG30" s="69"/>
      <c r="GH30" s="69"/>
      <c r="GI30" s="71"/>
    </row>
    <row r="31" spans="1:191" ht="20.25" customHeight="1" x14ac:dyDescent="0.3">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FZ31" s="71"/>
      <c r="GA31" s="71"/>
      <c r="GB31" s="69"/>
      <c r="GC31" s="71"/>
      <c r="GD31" s="69"/>
      <c r="GE31" s="69"/>
      <c r="GF31" s="69"/>
      <c r="GG31" s="69"/>
      <c r="GH31" s="69"/>
      <c r="GI31" s="71"/>
    </row>
    <row r="32" spans="1:191" ht="20.25" customHeight="1" x14ac:dyDescent="0.3">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FZ32" s="71"/>
      <c r="GA32" s="71"/>
      <c r="GB32" s="69"/>
      <c r="GC32" s="71"/>
      <c r="GD32" s="69"/>
      <c r="GE32" s="69"/>
      <c r="GF32" s="69"/>
      <c r="GG32" s="69"/>
      <c r="GH32" s="69"/>
      <c r="GI32" s="71"/>
    </row>
    <row r="33" spans="1:191" ht="20.25" customHeight="1" x14ac:dyDescent="0.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FZ33" s="71"/>
      <c r="GA33" s="71"/>
      <c r="GB33" s="69"/>
      <c r="GC33" s="71"/>
      <c r="GD33" s="69"/>
      <c r="GE33" s="69"/>
      <c r="GF33" s="69"/>
      <c r="GG33" s="69"/>
      <c r="GH33" s="69"/>
      <c r="GI33" s="71"/>
    </row>
    <row r="34" spans="1:191" ht="20.25" customHeight="1" x14ac:dyDescent="0.3">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FZ34" s="71"/>
      <c r="GA34" s="71"/>
      <c r="GB34" s="69"/>
      <c r="GC34" s="71"/>
      <c r="GD34" s="69"/>
      <c r="GE34" s="69"/>
      <c r="GF34" s="69"/>
      <c r="GG34" s="69"/>
      <c r="GH34" s="69"/>
      <c r="GI34" s="71"/>
    </row>
    <row r="35" spans="1:191" ht="20.100000000000001" customHeight="1" x14ac:dyDescent="0.3">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GA35" s="101" t="e">
        <f>+#REF!+1</f>
        <v>#REF!</v>
      </c>
      <c r="GB35" s="98"/>
      <c r="GC35" s="99" t="e">
        <f>+#REF!+1</f>
        <v>#REF!</v>
      </c>
      <c r="GD35" s="98"/>
      <c r="GE35" s="100" t="e">
        <f t="shared" ref="GE35:GE85" si="0">+GC35/$GC$23</f>
        <v>#REF!</v>
      </c>
      <c r="GF35" s="98"/>
      <c r="GG35" s="98" t="s">
        <v>488</v>
      </c>
      <c r="GH35" s="98"/>
      <c r="GI35" s="98" t="s">
        <v>491</v>
      </c>
    </row>
    <row r="36" spans="1:191" ht="20.100000000000001" customHeight="1" x14ac:dyDescent="0.3">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GA36" s="101" t="e">
        <f t="shared" ref="GA36:GA86" si="1">+GA35+1</f>
        <v>#REF!</v>
      </c>
      <c r="GB36" s="98"/>
      <c r="GC36" s="99" t="e">
        <f t="shared" ref="GC36:GC86" si="2">+GC35+1</f>
        <v>#REF!</v>
      </c>
      <c r="GD36" s="98"/>
      <c r="GE36" s="100" t="e">
        <f t="shared" si="0"/>
        <v>#REF!</v>
      </c>
      <c r="GF36" s="98"/>
      <c r="GG36" s="98" t="s">
        <v>488</v>
      </c>
      <c r="GH36" s="98"/>
      <c r="GI36" s="98" t="s">
        <v>492</v>
      </c>
    </row>
    <row r="37" spans="1:191" ht="20.100000000000001" customHeight="1" x14ac:dyDescent="0.3">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GA37" s="101" t="e">
        <f t="shared" si="1"/>
        <v>#REF!</v>
      </c>
      <c r="GB37" s="98"/>
      <c r="GC37" s="99" t="e">
        <f t="shared" si="2"/>
        <v>#REF!</v>
      </c>
      <c r="GD37" s="98"/>
      <c r="GE37" s="100" t="e">
        <f t="shared" si="0"/>
        <v>#REF!</v>
      </c>
      <c r="GF37" s="98"/>
      <c r="GG37" s="98" t="s">
        <v>488</v>
      </c>
      <c r="GH37" s="98"/>
      <c r="GI37" s="98" t="s">
        <v>493</v>
      </c>
    </row>
    <row r="38" spans="1:191" ht="20.100000000000001" customHeight="1" x14ac:dyDescent="0.3">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GA38" s="101" t="e">
        <f t="shared" si="1"/>
        <v>#REF!</v>
      </c>
      <c r="GB38" s="98"/>
      <c r="GC38" s="99" t="e">
        <f t="shared" si="2"/>
        <v>#REF!</v>
      </c>
      <c r="GD38" s="98"/>
      <c r="GE38" s="100" t="e">
        <f t="shared" si="0"/>
        <v>#REF!</v>
      </c>
      <c r="GF38" s="98"/>
      <c r="GG38" s="98" t="s">
        <v>488</v>
      </c>
      <c r="GH38" s="98"/>
      <c r="GI38" s="98" t="s">
        <v>494</v>
      </c>
    </row>
    <row r="39" spans="1:191" ht="20.100000000000001" customHeight="1" x14ac:dyDescent="0.3">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GA39" s="101" t="e">
        <f t="shared" si="1"/>
        <v>#REF!</v>
      </c>
      <c r="GB39" s="98"/>
      <c r="GC39" s="99" t="e">
        <f t="shared" si="2"/>
        <v>#REF!</v>
      </c>
      <c r="GD39" s="98"/>
      <c r="GE39" s="100" t="e">
        <f t="shared" si="0"/>
        <v>#REF!</v>
      </c>
      <c r="GF39" s="98"/>
      <c r="GG39" s="98" t="s">
        <v>488</v>
      </c>
      <c r="GH39" s="98"/>
      <c r="GI39" s="98" t="s">
        <v>495</v>
      </c>
    </row>
    <row r="40" spans="1:191" ht="20.100000000000001" customHeight="1" x14ac:dyDescent="0.3">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GA40" s="101" t="e">
        <f>+#REF!+1</f>
        <v>#REF!</v>
      </c>
      <c r="GB40" s="98"/>
      <c r="GC40" s="99" t="e">
        <f>+#REF!+1</f>
        <v>#REF!</v>
      </c>
      <c r="GD40" s="98"/>
      <c r="GE40" s="100" t="e">
        <f t="shared" si="0"/>
        <v>#REF!</v>
      </c>
      <c r="GF40" s="98"/>
      <c r="GG40" s="98" t="s">
        <v>488</v>
      </c>
      <c r="GH40" s="98"/>
      <c r="GI40" s="98" t="s">
        <v>490</v>
      </c>
    </row>
    <row r="41" spans="1:191" ht="20.100000000000001" customHeight="1" x14ac:dyDescent="0.3">
      <c r="N41" s="65"/>
      <c r="O41" s="65"/>
      <c r="P41" s="65"/>
      <c r="Q41" s="65"/>
      <c r="R41" s="65"/>
      <c r="S41" s="65"/>
      <c r="T41" s="65"/>
      <c r="U41" s="65"/>
      <c r="V41" s="65"/>
      <c r="W41" s="65"/>
      <c r="X41" s="65"/>
      <c r="Y41" s="65"/>
      <c r="Z41" s="65"/>
      <c r="AA41" s="65"/>
      <c r="AB41" s="65"/>
      <c r="AC41" s="65"/>
      <c r="AD41" s="65"/>
      <c r="AE41" s="65"/>
      <c r="AG41" s="65"/>
      <c r="AH41" s="65"/>
      <c r="AI41" s="65"/>
      <c r="AJ41" s="65"/>
      <c r="AK41" s="65"/>
      <c r="AL41" s="65"/>
      <c r="GA41" s="101" t="e">
        <f t="shared" si="1"/>
        <v>#REF!</v>
      </c>
      <c r="GB41" s="98"/>
      <c r="GC41" s="99" t="e">
        <f t="shared" si="2"/>
        <v>#REF!</v>
      </c>
      <c r="GD41" s="98"/>
      <c r="GE41" s="100" t="e">
        <f t="shared" si="0"/>
        <v>#REF!</v>
      </c>
      <c r="GF41" s="98"/>
      <c r="GG41" s="98" t="s">
        <v>488</v>
      </c>
      <c r="GH41" s="98"/>
      <c r="GI41" s="98" t="s">
        <v>491</v>
      </c>
    </row>
    <row r="42" spans="1:191" ht="20.100000000000001" customHeight="1" x14ac:dyDescent="0.3">
      <c r="N42" s="65"/>
      <c r="O42" s="65"/>
      <c r="P42" s="65"/>
      <c r="Q42" s="65"/>
      <c r="R42" s="65"/>
      <c r="S42" s="65"/>
      <c r="T42" s="65"/>
      <c r="U42" s="65"/>
      <c r="V42" s="65"/>
      <c r="W42" s="65"/>
      <c r="X42" s="65"/>
      <c r="Y42" s="65"/>
      <c r="Z42" s="65"/>
      <c r="AA42" s="65"/>
      <c r="AB42" s="65"/>
      <c r="AC42" s="65"/>
      <c r="AD42" s="65"/>
      <c r="AE42" s="65"/>
      <c r="AG42" s="65"/>
      <c r="AH42" s="65"/>
      <c r="AI42" s="65"/>
      <c r="AJ42" s="65"/>
      <c r="AK42" s="65"/>
      <c r="AL42" s="65"/>
      <c r="GA42" s="101" t="e">
        <f t="shared" si="1"/>
        <v>#REF!</v>
      </c>
      <c r="GB42" s="98"/>
      <c r="GC42" s="99" t="e">
        <f t="shared" si="2"/>
        <v>#REF!</v>
      </c>
      <c r="GD42" s="98"/>
      <c r="GE42" s="100" t="e">
        <f t="shared" si="0"/>
        <v>#REF!</v>
      </c>
      <c r="GF42" s="98"/>
      <c r="GG42" s="98" t="s">
        <v>488</v>
      </c>
      <c r="GH42" s="98"/>
      <c r="GI42" s="98" t="s">
        <v>492</v>
      </c>
    </row>
    <row r="43" spans="1:191" ht="20.100000000000001" customHeight="1" x14ac:dyDescent="0.3">
      <c r="N43" s="65"/>
      <c r="O43" s="65"/>
      <c r="P43" s="65"/>
      <c r="Q43" s="65"/>
      <c r="R43" s="65"/>
      <c r="S43" s="65"/>
      <c r="T43" s="65"/>
      <c r="U43" s="65"/>
      <c r="V43" s="65"/>
      <c r="W43" s="65"/>
      <c r="X43" s="65"/>
      <c r="Y43" s="65"/>
      <c r="Z43" s="65"/>
      <c r="AA43" s="65"/>
      <c r="AB43" s="65"/>
      <c r="AC43" s="65"/>
      <c r="AD43" s="65"/>
      <c r="AE43" s="65"/>
      <c r="AG43" s="65"/>
      <c r="AH43" s="65"/>
      <c r="AI43" s="65"/>
      <c r="AJ43" s="65"/>
      <c r="AK43" s="65"/>
      <c r="AL43" s="65"/>
      <c r="GA43" s="101" t="e">
        <f t="shared" si="1"/>
        <v>#REF!</v>
      </c>
      <c r="GB43" s="98"/>
      <c r="GC43" s="99" t="e">
        <f t="shared" si="2"/>
        <v>#REF!</v>
      </c>
      <c r="GD43" s="98"/>
      <c r="GE43" s="100" t="e">
        <f t="shared" si="0"/>
        <v>#REF!</v>
      </c>
      <c r="GF43" s="98"/>
      <c r="GG43" s="98" t="s">
        <v>488</v>
      </c>
      <c r="GH43" s="98"/>
      <c r="GI43" s="98" t="s">
        <v>493</v>
      </c>
    </row>
    <row r="44" spans="1:191" ht="20.100000000000001" customHeight="1" x14ac:dyDescent="0.3">
      <c r="N44" s="65"/>
      <c r="O44" s="65"/>
      <c r="P44" s="65"/>
      <c r="Q44" s="65"/>
      <c r="R44" s="65"/>
      <c r="S44" s="65"/>
      <c r="T44" s="65"/>
      <c r="U44" s="65"/>
      <c r="V44" s="65"/>
      <c r="W44" s="65"/>
      <c r="X44" s="65"/>
      <c r="Y44" s="65"/>
      <c r="Z44" s="65"/>
      <c r="AA44" s="65"/>
      <c r="AB44" s="65"/>
      <c r="AC44" s="65"/>
      <c r="AD44" s="65"/>
      <c r="AE44" s="65"/>
      <c r="AG44" s="65"/>
      <c r="AH44" s="65"/>
      <c r="AI44" s="65"/>
      <c r="AJ44" s="65"/>
      <c r="AK44" s="65"/>
      <c r="AL44" s="65"/>
      <c r="GA44" s="101" t="e">
        <f t="shared" si="1"/>
        <v>#REF!</v>
      </c>
      <c r="GB44" s="98"/>
      <c r="GC44" s="99" t="e">
        <f t="shared" si="2"/>
        <v>#REF!</v>
      </c>
      <c r="GD44" s="98"/>
      <c r="GE44" s="100" t="e">
        <f t="shared" si="0"/>
        <v>#REF!</v>
      </c>
      <c r="GF44" s="98"/>
      <c r="GG44" s="98" t="s">
        <v>488</v>
      </c>
      <c r="GH44" s="98"/>
      <c r="GI44" s="98" t="s">
        <v>494</v>
      </c>
    </row>
    <row r="45" spans="1:191" ht="20.100000000000001" customHeight="1" x14ac:dyDescent="0.3">
      <c r="N45" s="65"/>
      <c r="O45" s="65"/>
      <c r="P45" s="65"/>
      <c r="Q45" s="65"/>
      <c r="R45" s="65"/>
      <c r="S45" s="65"/>
      <c r="T45" s="65"/>
      <c r="U45" s="65"/>
      <c r="V45" s="65"/>
      <c r="W45" s="65"/>
      <c r="X45" s="65"/>
      <c r="Y45" s="65"/>
      <c r="Z45" s="65"/>
      <c r="AA45" s="65"/>
      <c r="AB45" s="65"/>
      <c r="AC45" s="65"/>
      <c r="AD45" s="65"/>
      <c r="AE45" s="65"/>
      <c r="AG45" s="65"/>
      <c r="AH45" s="65"/>
      <c r="AI45" s="65"/>
      <c r="AJ45" s="65"/>
      <c r="AK45" s="65"/>
      <c r="AL45" s="65"/>
      <c r="GA45" s="101" t="e">
        <f t="shared" si="1"/>
        <v>#REF!</v>
      </c>
      <c r="GB45" s="98"/>
      <c r="GC45" s="99" t="e">
        <f t="shared" si="2"/>
        <v>#REF!</v>
      </c>
      <c r="GD45" s="98"/>
      <c r="GE45" s="100" t="e">
        <f t="shared" si="0"/>
        <v>#REF!</v>
      </c>
      <c r="GF45" s="98"/>
      <c r="GG45" s="98" t="s">
        <v>488</v>
      </c>
      <c r="GH45" s="98"/>
      <c r="GI45" s="98" t="s">
        <v>495</v>
      </c>
    </row>
    <row r="46" spans="1:191" ht="20.100000000000001" customHeight="1" x14ac:dyDescent="0.3">
      <c r="N46" s="65"/>
      <c r="O46" s="65"/>
      <c r="P46" s="65"/>
      <c r="Q46" s="65"/>
      <c r="R46" s="65"/>
      <c r="S46" s="65"/>
      <c r="T46" s="65"/>
      <c r="U46" s="65"/>
      <c r="V46" s="65"/>
      <c r="W46" s="65"/>
      <c r="X46" s="65"/>
      <c r="Y46" s="65"/>
      <c r="Z46" s="65"/>
      <c r="AA46" s="65"/>
      <c r="AB46" s="65"/>
      <c r="AC46" s="65"/>
      <c r="AD46" s="65"/>
      <c r="AE46" s="65"/>
      <c r="AG46" s="65"/>
      <c r="AH46" s="65"/>
      <c r="AI46" s="65"/>
      <c r="AJ46" s="65"/>
      <c r="AK46" s="65"/>
      <c r="AL46" s="65"/>
      <c r="GA46" s="101" t="e">
        <f t="shared" si="1"/>
        <v>#REF!</v>
      </c>
      <c r="GB46" s="98"/>
      <c r="GC46" s="99" t="e">
        <f t="shared" si="2"/>
        <v>#REF!</v>
      </c>
      <c r="GD46" s="98"/>
      <c r="GE46" s="100" t="e">
        <f t="shared" si="0"/>
        <v>#REF!</v>
      </c>
      <c r="GF46" s="98"/>
      <c r="GG46" s="98" t="s">
        <v>488</v>
      </c>
      <c r="GH46" s="98"/>
      <c r="GI46" s="98" t="s">
        <v>489</v>
      </c>
    </row>
    <row r="47" spans="1:191" ht="20.100000000000001" customHeight="1" x14ac:dyDescent="0.3">
      <c r="N47" s="65"/>
      <c r="O47" s="65"/>
      <c r="P47" s="65"/>
      <c r="Q47" s="65"/>
      <c r="R47" s="65"/>
      <c r="S47" s="65"/>
      <c r="T47" s="65"/>
      <c r="U47" s="65"/>
      <c r="V47" s="65"/>
      <c r="W47" s="65"/>
      <c r="X47" s="65"/>
      <c r="Y47" s="65"/>
      <c r="Z47" s="65"/>
      <c r="AA47" s="65"/>
      <c r="AB47" s="65"/>
      <c r="AC47" s="65"/>
      <c r="AD47" s="65"/>
      <c r="AE47" s="65"/>
      <c r="GA47" s="101" t="e">
        <f t="shared" si="1"/>
        <v>#REF!</v>
      </c>
      <c r="GB47" s="98"/>
      <c r="GC47" s="99" t="e">
        <f t="shared" si="2"/>
        <v>#REF!</v>
      </c>
      <c r="GD47" s="98"/>
      <c r="GE47" s="100" t="e">
        <f t="shared" si="0"/>
        <v>#REF!</v>
      </c>
      <c r="GF47" s="98"/>
      <c r="GG47" s="98" t="s">
        <v>488</v>
      </c>
      <c r="GH47" s="98"/>
      <c r="GI47" s="98" t="s">
        <v>490</v>
      </c>
    </row>
    <row r="48" spans="1:191" ht="20.100000000000001" customHeight="1" x14ac:dyDescent="0.3">
      <c r="N48" s="65"/>
      <c r="O48" s="65"/>
      <c r="P48" s="65"/>
      <c r="Q48" s="65"/>
      <c r="R48" s="65"/>
      <c r="S48" s="65"/>
      <c r="T48" s="65"/>
      <c r="U48" s="65"/>
      <c r="V48" s="65"/>
      <c r="W48" s="65"/>
      <c r="X48" s="65"/>
      <c r="Y48" s="65"/>
      <c r="Z48" s="65"/>
      <c r="AA48" s="65"/>
      <c r="AB48" s="65"/>
      <c r="AC48" s="65"/>
      <c r="AD48" s="65"/>
      <c r="AE48" s="65"/>
      <c r="GA48" s="101" t="e">
        <f t="shared" si="1"/>
        <v>#REF!</v>
      </c>
      <c r="GB48" s="98"/>
      <c r="GC48" s="99" t="e">
        <f t="shared" si="2"/>
        <v>#REF!</v>
      </c>
      <c r="GD48" s="98"/>
      <c r="GE48" s="100" t="e">
        <f t="shared" si="0"/>
        <v>#REF!</v>
      </c>
      <c r="GF48" s="98"/>
      <c r="GG48" s="98" t="s">
        <v>488</v>
      </c>
      <c r="GH48" s="98"/>
      <c r="GI48" s="98" t="s">
        <v>491</v>
      </c>
    </row>
    <row r="49" spans="14:191" ht="20.100000000000001" customHeight="1" x14ac:dyDescent="0.3">
      <c r="N49" s="65"/>
      <c r="O49" s="65"/>
      <c r="P49" s="65"/>
      <c r="Q49" s="65"/>
      <c r="R49" s="65"/>
      <c r="S49" s="65"/>
      <c r="T49" s="65"/>
      <c r="U49" s="65"/>
      <c r="V49" s="65"/>
      <c r="W49" s="65"/>
      <c r="X49" s="65"/>
      <c r="Y49" s="65"/>
      <c r="Z49" s="65"/>
      <c r="AA49" s="65"/>
      <c r="AB49" s="65"/>
      <c r="AC49" s="65"/>
      <c r="AD49" s="65"/>
      <c r="AE49" s="65"/>
      <c r="GA49" s="101" t="e">
        <f t="shared" si="1"/>
        <v>#REF!</v>
      </c>
      <c r="GB49" s="98"/>
      <c r="GC49" s="99" t="e">
        <f t="shared" si="2"/>
        <v>#REF!</v>
      </c>
      <c r="GD49" s="98"/>
      <c r="GE49" s="100" t="e">
        <f t="shared" si="0"/>
        <v>#REF!</v>
      </c>
      <c r="GF49" s="98"/>
      <c r="GG49" s="98" t="s">
        <v>488</v>
      </c>
      <c r="GH49" s="98"/>
      <c r="GI49" s="98" t="s">
        <v>492</v>
      </c>
    </row>
    <row r="50" spans="14:191" ht="20.100000000000001" customHeight="1" x14ac:dyDescent="0.3">
      <c r="N50" s="65"/>
      <c r="O50" s="65"/>
      <c r="P50" s="65"/>
      <c r="Q50" s="65"/>
      <c r="R50" s="65"/>
      <c r="S50" s="65"/>
      <c r="T50" s="65"/>
      <c r="U50" s="65"/>
      <c r="V50" s="65"/>
      <c r="W50" s="65"/>
      <c r="X50" s="65"/>
      <c r="Y50" s="65"/>
      <c r="Z50" s="65"/>
      <c r="AA50" s="65"/>
      <c r="AB50" s="65"/>
      <c r="AC50" s="65"/>
      <c r="AD50" s="65"/>
      <c r="AE50" s="65"/>
      <c r="GA50" s="101" t="e">
        <f t="shared" si="1"/>
        <v>#REF!</v>
      </c>
      <c r="GB50" s="98"/>
      <c r="GC50" s="99" t="e">
        <f t="shared" si="2"/>
        <v>#REF!</v>
      </c>
      <c r="GD50" s="98"/>
      <c r="GE50" s="100" t="e">
        <f t="shared" si="0"/>
        <v>#REF!</v>
      </c>
      <c r="GF50" s="98"/>
      <c r="GG50" s="98" t="s">
        <v>488</v>
      </c>
      <c r="GH50" s="98"/>
      <c r="GI50" s="98" t="s">
        <v>493</v>
      </c>
    </row>
    <row r="51" spans="14:191" ht="20.100000000000001" customHeight="1" x14ac:dyDescent="0.3">
      <c r="GA51" s="101" t="e">
        <f t="shared" si="1"/>
        <v>#REF!</v>
      </c>
      <c r="GB51" s="98"/>
      <c r="GC51" s="99" t="e">
        <f t="shared" si="2"/>
        <v>#REF!</v>
      </c>
      <c r="GD51" s="98"/>
      <c r="GE51" s="100" t="e">
        <f t="shared" si="0"/>
        <v>#REF!</v>
      </c>
      <c r="GF51" s="98"/>
      <c r="GG51" s="98" t="s">
        <v>488</v>
      </c>
      <c r="GH51" s="98"/>
      <c r="GI51" s="98" t="s">
        <v>494</v>
      </c>
    </row>
    <row r="52" spans="14:191" ht="20.100000000000001" customHeight="1" x14ac:dyDescent="0.3">
      <c r="GA52" s="101" t="e">
        <f t="shared" si="1"/>
        <v>#REF!</v>
      </c>
      <c r="GB52" s="98"/>
      <c r="GC52" s="99" t="e">
        <f t="shared" si="2"/>
        <v>#REF!</v>
      </c>
      <c r="GD52" s="98"/>
      <c r="GE52" s="100" t="e">
        <f t="shared" si="0"/>
        <v>#REF!</v>
      </c>
      <c r="GF52" s="98"/>
      <c r="GG52" s="98" t="s">
        <v>488</v>
      </c>
      <c r="GH52" s="98"/>
      <c r="GI52" s="98" t="s">
        <v>495</v>
      </c>
    </row>
    <row r="53" spans="14:191" ht="20.100000000000001" customHeight="1" x14ac:dyDescent="0.3">
      <c r="GA53" s="101" t="e">
        <f t="shared" si="1"/>
        <v>#REF!</v>
      </c>
      <c r="GB53" s="98"/>
      <c r="GC53" s="99" t="e">
        <f t="shared" si="2"/>
        <v>#REF!</v>
      </c>
      <c r="GD53" s="98"/>
      <c r="GE53" s="100" t="e">
        <f t="shared" si="0"/>
        <v>#REF!</v>
      </c>
      <c r="GF53" s="98"/>
      <c r="GG53" s="98" t="s">
        <v>488</v>
      </c>
      <c r="GH53" s="98"/>
      <c r="GI53" s="98" t="s">
        <v>489</v>
      </c>
    </row>
    <row r="54" spans="14:191" ht="20.100000000000001" customHeight="1" x14ac:dyDescent="0.3">
      <c r="GA54" s="101" t="e">
        <f t="shared" si="1"/>
        <v>#REF!</v>
      </c>
      <c r="GB54" s="98"/>
      <c r="GC54" s="99" t="e">
        <f t="shared" si="2"/>
        <v>#REF!</v>
      </c>
      <c r="GD54" s="98"/>
      <c r="GE54" s="100" t="e">
        <f t="shared" si="0"/>
        <v>#REF!</v>
      </c>
      <c r="GF54" s="98"/>
      <c r="GG54" s="98" t="s">
        <v>488</v>
      </c>
      <c r="GH54" s="98"/>
      <c r="GI54" s="98" t="s">
        <v>490</v>
      </c>
    </row>
    <row r="55" spans="14:191" ht="20.100000000000001" customHeight="1" x14ac:dyDescent="0.3">
      <c r="GA55" s="101" t="e">
        <f t="shared" si="1"/>
        <v>#REF!</v>
      </c>
      <c r="GB55" s="98"/>
      <c r="GC55" s="99" t="e">
        <f t="shared" si="2"/>
        <v>#REF!</v>
      </c>
      <c r="GD55" s="98"/>
      <c r="GE55" s="100" t="e">
        <f t="shared" si="0"/>
        <v>#REF!</v>
      </c>
      <c r="GF55" s="98"/>
      <c r="GG55" s="98" t="s">
        <v>488</v>
      </c>
      <c r="GH55" s="98"/>
      <c r="GI55" s="98" t="s">
        <v>491</v>
      </c>
    </row>
    <row r="56" spans="14:191" ht="20.100000000000001" customHeight="1" x14ac:dyDescent="0.3">
      <c r="GA56" s="101" t="e">
        <f t="shared" si="1"/>
        <v>#REF!</v>
      </c>
      <c r="GB56" s="98"/>
      <c r="GC56" s="99" t="e">
        <f t="shared" si="2"/>
        <v>#REF!</v>
      </c>
      <c r="GD56" s="98"/>
      <c r="GE56" s="100" t="e">
        <f t="shared" si="0"/>
        <v>#REF!</v>
      </c>
      <c r="GF56" s="98"/>
      <c r="GG56" s="98" t="s">
        <v>488</v>
      </c>
      <c r="GH56" s="98"/>
      <c r="GI56" s="98" t="s">
        <v>492</v>
      </c>
    </row>
    <row r="57" spans="14:191" ht="20.100000000000001" customHeight="1" x14ac:dyDescent="0.3">
      <c r="GA57" s="101" t="e">
        <f t="shared" si="1"/>
        <v>#REF!</v>
      </c>
      <c r="GB57" s="98"/>
      <c r="GC57" s="99" t="e">
        <f t="shared" si="2"/>
        <v>#REF!</v>
      </c>
      <c r="GD57" s="98"/>
      <c r="GE57" s="100" t="e">
        <f t="shared" si="0"/>
        <v>#REF!</v>
      </c>
      <c r="GF57" s="98"/>
      <c r="GG57" s="98" t="s">
        <v>488</v>
      </c>
      <c r="GH57" s="98"/>
      <c r="GI57" s="98" t="s">
        <v>493</v>
      </c>
    </row>
    <row r="58" spans="14:191" ht="20.100000000000001" customHeight="1" x14ac:dyDescent="0.3">
      <c r="GA58" s="101" t="e">
        <f t="shared" si="1"/>
        <v>#REF!</v>
      </c>
      <c r="GB58" s="98"/>
      <c r="GC58" s="99" t="e">
        <f t="shared" si="2"/>
        <v>#REF!</v>
      </c>
      <c r="GD58" s="98"/>
      <c r="GE58" s="100" t="e">
        <f t="shared" si="0"/>
        <v>#REF!</v>
      </c>
      <c r="GF58" s="98"/>
      <c r="GG58" s="98" t="s">
        <v>488</v>
      </c>
      <c r="GH58" s="98"/>
      <c r="GI58" s="98" t="s">
        <v>494</v>
      </c>
    </row>
    <row r="59" spans="14:191" ht="20.100000000000001" customHeight="1" x14ac:dyDescent="0.3">
      <c r="GA59" s="101" t="e">
        <f t="shared" si="1"/>
        <v>#REF!</v>
      </c>
      <c r="GB59" s="98"/>
      <c r="GC59" s="99" t="e">
        <f t="shared" si="2"/>
        <v>#REF!</v>
      </c>
      <c r="GD59" s="98"/>
      <c r="GE59" s="100" t="e">
        <f t="shared" si="0"/>
        <v>#REF!</v>
      </c>
      <c r="GF59" s="98"/>
      <c r="GG59" s="98" t="s">
        <v>488</v>
      </c>
      <c r="GH59" s="98"/>
      <c r="GI59" s="98" t="s">
        <v>495</v>
      </c>
    </row>
    <row r="60" spans="14:191" ht="20.100000000000001" customHeight="1" x14ac:dyDescent="0.3">
      <c r="GA60" s="101" t="e">
        <f t="shared" si="1"/>
        <v>#REF!</v>
      </c>
      <c r="GB60" s="98"/>
      <c r="GC60" s="99" t="e">
        <f t="shared" si="2"/>
        <v>#REF!</v>
      </c>
      <c r="GD60" s="98"/>
      <c r="GE60" s="100" t="e">
        <f t="shared" si="0"/>
        <v>#REF!</v>
      </c>
      <c r="GF60" s="98"/>
      <c r="GG60" s="98" t="s">
        <v>488</v>
      </c>
      <c r="GH60" s="98"/>
      <c r="GI60" s="98" t="s">
        <v>489</v>
      </c>
    </row>
    <row r="61" spans="14:191" ht="20.100000000000001" customHeight="1" x14ac:dyDescent="0.3">
      <c r="GA61" s="101" t="e">
        <f t="shared" si="1"/>
        <v>#REF!</v>
      </c>
      <c r="GB61" s="98"/>
      <c r="GC61" s="99" t="e">
        <f t="shared" si="2"/>
        <v>#REF!</v>
      </c>
      <c r="GD61" s="98"/>
      <c r="GE61" s="100" t="e">
        <f t="shared" si="0"/>
        <v>#REF!</v>
      </c>
      <c r="GF61" s="98"/>
      <c r="GG61" s="98" t="s">
        <v>488</v>
      </c>
      <c r="GH61" s="98"/>
      <c r="GI61" s="98" t="s">
        <v>490</v>
      </c>
    </row>
    <row r="62" spans="14:191" ht="20.100000000000001" customHeight="1" x14ac:dyDescent="0.3">
      <c r="GA62" s="101" t="e">
        <f t="shared" si="1"/>
        <v>#REF!</v>
      </c>
      <c r="GB62" s="98"/>
      <c r="GC62" s="99" t="e">
        <f t="shared" si="2"/>
        <v>#REF!</v>
      </c>
      <c r="GD62" s="98"/>
      <c r="GE62" s="100" t="e">
        <f t="shared" si="0"/>
        <v>#REF!</v>
      </c>
      <c r="GF62" s="98"/>
      <c r="GG62" s="98" t="s">
        <v>488</v>
      </c>
      <c r="GH62" s="98"/>
      <c r="GI62" s="98" t="s">
        <v>491</v>
      </c>
    </row>
    <row r="63" spans="14:191" ht="20.100000000000001" customHeight="1" x14ac:dyDescent="0.3">
      <c r="GA63" s="101" t="e">
        <f t="shared" si="1"/>
        <v>#REF!</v>
      </c>
      <c r="GB63" s="98"/>
      <c r="GC63" s="99" t="e">
        <f t="shared" si="2"/>
        <v>#REF!</v>
      </c>
      <c r="GD63" s="98"/>
      <c r="GE63" s="100" t="e">
        <f t="shared" si="0"/>
        <v>#REF!</v>
      </c>
      <c r="GF63" s="98"/>
      <c r="GG63" s="98" t="s">
        <v>488</v>
      </c>
      <c r="GH63" s="98"/>
      <c r="GI63" s="98" t="s">
        <v>492</v>
      </c>
    </row>
    <row r="64" spans="14:191" ht="20.100000000000001" customHeight="1" x14ac:dyDescent="0.3">
      <c r="GA64" s="101" t="e">
        <f t="shared" si="1"/>
        <v>#REF!</v>
      </c>
      <c r="GB64" s="98"/>
      <c r="GC64" s="99" t="e">
        <f t="shared" si="2"/>
        <v>#REF!</v>
      </c>
      <c r="GD64" s="98"/>
      <c r="GE64" s="100" t="e">
        <f t="shared" si="0"/>
        <v>#REF!</v>
      </c>
      <c r="GF64" s="98"/>
      <c r="GG64" s="98" t="s">
        <v>488</v>
      </c>
      <c r="GH64" s="98"/>
      <c r="GI64" s="98" t="s">
        <v>493</v>
      </c>
    </row>
    <row r="65" spans="183:191" ht="20.100000000000001" customHeight="1" x14ac:dyDescent="0.3">
      <c r="GA65" s="101" t="e">
        <f t="shared" si="1"/>
        <v>#REF!</v>
      </c>
      <c r="GB65" s="98"/>
      <c r="GC65" s="99" t="e">
        <f t="shared" si="2"/>
        <v>#REF!</v>
      </c>
      <c r="GD65" s="98"/>
      <c r="GE65" s="100" t="e">
        <f t="shared" si="0"/>
        <v>#REF!</v>
      </c>
      <c r="GF65" s="98"/>
      <c r="GG65" s="98" t="s">
        <v>488</v>
      </c>
      <c r="GH65" s="98"/>
      <c r="GI65" s="98" t="s">
        <v>494</v>
      </c>
    </row>
    <row r="66" spans="183:191" ht="20.100000000000001" customHeight="1" x14ac:dyDescent="0.3">
      <c r="GA66" s="101" t="e">
        <f t="shared" si="1"/>
        <v>#REF!</v>
      </c>
      <c r="GB66" s="98"/>
      <c r="GC66" s="99" t="e">
        <f t="shared" si="2"/>
        <v>#REF!</v>
      </c>
      <c r="GD66" s="98"/>
      <c r="GE66" s="100" t="e">
        <f t="shared" si="0"/>
        <v>#REF!</v>
      </c>
      <c r="GF66" s="98"/>
      <c r="GG66" s="98" t="s">
        <v>488</v>
      </c>
      <c r="GH66" s="98"/>
      <c r="GI66" s="98" t="s">
        <v>495</v>
      </c>
    </row>
    <row r="67" spans="183:191" ht="20.100000000000001" customHeight="1" x14ac:dyDescent="0.3">
      <c r="GA67" s="101" t="e">
        <f t="shared" si="1"/>
        <v>#REF!</v>
      </c>
      <c r="GB67" s="98"/>
      <c r="GC67" s="99" t="e">
        <f t="shared" si="2"/>
        <v>#REF!</v>
      </c>
      <c r="GD67" s="98"/>
      <c r="GE67" s="100" t="e">
        <f t="shared" si="0"/>
        <v>#REF!</v>
      </c>
      <c r="GF67" s="98"/>
      <c r="GG67" s="98" t="s">
        <v>488</v>
      </c>
      <c r="GH67" s="98"/>
      <c r="GI67" s="98" t="s">
        <v>489</v>
      </c>
    </row>
    <row r="68" spans="183:191" ht="20.100000000000001" customHeight="1" x14ac:dyDescent="0.3">
      <c r="GA68" s="101" t="e">
        <f t="shared" si="1"/>
        <v>#REF!</v>
      </c>
      <c r="GB68" s="98"/>
      <c r="GC68" s="99" t="e">
        <f t="shared" si="2"/>
        <v>#REF!</v>
      </c>
      <c r="GD68" s="98"/>
      <c r="GE68" s="100" t="e">
        <f t="shared" si="0"/>
        <v>#REF!</v>
      </c>
      <c r="GF68" s="98"/>
      <c r="GG68" s="98" t="s">
        <v>488</v>
      </c>
      <c r="GH68" s="98"/>
      <c r="GI68" s="98" t="s">
        <v>490</v>
      </c>
    </row>
    <row r="69" spans="183:191" ht="20.100000000000001" customHeight="1" x14ac:dyDescent="0.3">
      <c r="GA69" s="101" t="e">
        <f t="shared" si="1"/>
        <v>#REF!</v>
      </c>
      <c r="GB69" s="98"/>
      <c r="GC69" s="99" t="e">
        <f t="shared" si="2"/>
        <v>#REF!</v>
      </c>
      <c r="GD69" s="98"/>
      <c r="GE69" s="100" t="e">
        <f t="shared" si="0"/>
        <v>#REF!</v>
      </c>
      <c r="GF69" s="98"/>
      <c r="GG69" s="98" t="s">
        <v>488</v>
      </c>
      <c r="GH69" s="98"/>
      <c r="GI69" s="98" t="s">
        <v>491</v>
      </c>
    </row>
    <row r="70" spans="183:191" ht="20.100000000000001" customHeight="1" x14ac:dyDescent="0.3">
      <c r="GA70" s="101" t="e">
        <f t="shared" si="1"/>
        <v>#REF!</v>
      </c>
      <c r="GB70" s="98"/>
      <c r="GC70" s="99" t="e">
        <f t="shared" si="2"/>
        <v>#REF!</v>
      </c>
      <c r="GD70" s="98"/>
      <c r="GE70" s="100" t="e">
        <f t="shared" si="0"/>
        <v>#REF!</v>
      </c>
      <c r="GF70" s="98"/>
      <c r="GG70" s="98" t="s">
        <v>488</v>
      </c>
      <c r="GH70" s="98"/>
      <c r="GI70" s="98" t="s">
        <v>492</v>
      </c>
    </row>
    <row r="71" spans="183:191" ht="20.100000000000001" customHeight="1" x14ac:dyDescent="0.3">
      <c r="GA71" s="101" t="e">
        <f t="shared" si="1"/>
        <v>#REF!</v>
      </c>
      <c r="GB71" s="98"/>
      <c r="GC71" s="99" t="e">
        <f t="shared" si="2"/>
        <v>#REF!</v>
      </c>
      <c r="GD71" s="98"/>
      <c r="GE71" s="100" t="e">
        <f t="shared" si="0"/>
        <v>#REF!</v>
      </c>
      <c r="GF71" s="98"/>
      <c r="GG71" s="98" t="s">
        <v>488</v>
      </c>
      <c r="GH71" s="98"/>
      <c r="GI71" s="98" t="s">
        <v>493</v>
      </c>
    </row>
    <row r="72" spans="183:191" ht="20.100000000000001" customHeight="1" x14ac:dyDescent="0.3">
      <c r="GA72" s="101" t="e">
        <f t="shared" si="1"/>
        <v>#REF!</v>
      </c>
      <c r="GB72" s="98"/>
      <c r="GC72" s="99" t="e">
        <f t="shared" si="2"/>
        <v>#REF!</v>
      </c>
      <c r="GD72" s="98"/>
      <c r="GE72" s="100" t="e">
        <f t="shared" si="0"/>
        <v>#REF!</v>
      </c>
      <c r="GF72" s="98"/>
      <c r="GG72" s="98" t="s">
        <v>488</v>
      </c>
      <c r="GH72" s="98"/>
      <c r="GI72" s="98" t="s">
        <v>494</v>
      </c>
    </row>
    <row r="73" spans="183:191" ht="20.100000000000001" customHeight="1" x14ac:dyDescent="0.3">
      <c r="GA73" s="101" t="e">
        <f t="shared" si="1"/>
        <v>#REF!</v>
      </c>
      <c r="GB73" s="98"/>
      <c r="GC73" s="99" t="e">
        <f t="shared" si="2"/>
        <v>#REF!</v>
      </c>
      <c r="GD73" s="98"/>
      <c r="GE73" s="100" t="e">
        <f t="shared" si="0"/>
        <v>#REF!</v>
      </c>
      <c r="GF73" s="98"/>
      <c r="GG73" s="98" t="s">
        <v>488</v>
      </c>
      <c r="GH73" s="98"/>
      <c r="GI73" s="98" t="s">
        <v>495</v>
      </c>
    </row>
    <row r="74" spans="183:191" ht="20.100000000000001" customHeight="1" x14ac:dyDescent="0.3">
      <c r="GA74" s="101" t="e">
        <f t="shared" si="1"/>
        <v>#REF!</v>
      </c>
      <c r="GB74" s="98"/>
      <c r="GC74" s="99" t="e">
        <f t="shared" si="2"/>
        <v>#REF!</v>
      </c>
      <c r="GD74" s="98"/>
      <c r="GE74" s="100" t="e">
        <f t="shared" si="0"/>
        <v>#REF!</v>
      </c>
      <c r="GF74" s="98"/>
      <c r="GG74" s="98" t="s">
        <v>488</v>
      </c>
      <c r="GH74" s="98"/>
      <c r="GI74" s="98" t="s">
        <v>489</v>
      </c>
    </row>
    <row r="75" spans="183:191" ht="20.100000000000001" customHeight="1" x14ac:dyDescent="0.3">
      <c r="GA75" s="101" t="e">
        <f t="shared" si="1"/>
        <v>#REF!</v>
      </c>
      <c r="GB75" s="98"/>
      <c r="GC75" s="99" t="e">
        <f t="shared" si="2"/>
        <v>#REF!</v>
      </c>
      <c r="GD75" s="98"/>
      <c r="GE75" s="100" t="e">
        <f t="shared" si="0"/>
        <v>#REF!</v>
      </c>
      <c r="GF75" s="98"/>
      <c r="GG75" s="98" t="s">
        <v>488</v>
      </c>
      <c r="GH75" s="98"/>
      <c r="GI75" s="98" t="s">
        <v>490</v>
      </c>
    </row>
    <row r="76" spans="183:191" ht="20.100000000000001" customHeight="1" x14ac:dyDescent="0.3">
      <c r="GA76" s="101" t="e">
        <f t="shared" si="1"/>
        <v>#REF!</v>
      </c>
      <c r="GB76" s="98"/>
      <c r="GC76" s="99" t="e">
        <f t="shared" si="2"/>
        <v>#REF!</v>
      </c>
      <c r="GD76" s="98"/>
      <c r="GE76" s="100" t="e">
        <f t="shared" si="0"/>
        <v>#REF!</v>
      </c>
      <c r="GF76" s="98"/>
      <c r="GG76" s="98" t="s">
        <v>488</v>
      </c>
      <c r="GH76" s="98"/>
      <c r="GI76" s="98" t="s">
        <v>491</v>
      </c>
    </row>
    <row r="77" spans="183:191" ht="20.100000000000001" customHeight="1" x14ac:dyDescent="0.3">
      <c r="GA77" s="101" t="e">
        <f t="shared" si="1"/>
        <v>#REF!</v>
      </c>
      <c r="GB77" s="98"/>
      <c r="GC77" s="99" t="e">
        <f t="shared" si="2"/>
        <v>#REF!</v>
      </c>
      <c r="GD77" s="98"/>
      <c r="GE77" s="100" t="e">
        <f t="shared" si="0"/>
        <v>#REF!</v>
      </c>
      <c r="GF77" s="98"/>
      <c r="GG77" s="98" t="s">
        <v>488</v>
      </c>
      <c r="GH77" s="98"/>
      <c r="GI77" s="98" t="s">
        <v>492</v>
      </c>
    </row>
    <row r="78" spans="183:191" ht="20.100000000000001" customHeight="1" x14ac:dyDescent="0.3">
      <c r="GA78" s="101" t="e">
        <f t="shared" si="1"/>
        <v>#REF!</v>
      </c>
      <c r="GB78" s="98"/>
      <c r="GC78" s="99" t="e">
        <f t="shared" si="2"/>
        <v>#REF!</v>
      </c>
      <c r="GD78" s="98"/>
      <c r="GE78" s="100" t="e">
        <f t="shared" si="0"/>
        <v>#REF!</v>
      </c>
      <c r="GF78" s="98"/>
      <c r="GG78" s="98" t="s">
        <v>488</v>
      </c>
      <c r="GH78" s="98"/>
      <c r="GI78" s="98" t="s">
        <v>493</v>
      </c>
    </row>
    <row r="79" spans="183:191" ht="20.100000000000001" customHeight="1" x14ac:dyDescent="0.3">
      <c r="GA79" s="101" t="e">
        <f t="shared" si="1"/>
        <v>#REF!</v>
      </c>
      <c r="GB79" s="98"/>
      <c r="GC79" s="99" t="e">
        <f t="shared" si="2"/>
        <v>#REF!</v>
      </c>
      <c r="GD79" s="98"/>
      <c r="GE79" s="100" t="e">
        <f t="shared" si="0"/>
        <v>#REF!</v>
      </c>
      <c r="GF79" s="98"/>
      <c r="GG79" s="98" t="s">
        <v>488</v>
      </c>
      <c r="GH79" s="98"/>
      <c r="GI79" s="98" t="s">
        <v>494</v>
      </c>
    </row>
    <row r="80" spans="183:191" ht="20.100000000000001" customHeight="1" x14ac:dyDescent="0.3">
      <c r="GA80" s="101" t="e">
        <f t="shared" si="1"/>
        <v>#REF!</v>
      </c>
      <c r="GB80" s="98"/>
      <c r="GC80" s="99" t="e">
        <f t="shared" si="2"/>
        <v>#REF!</v>
      </c>
      <c r="GD80" s="98"/>
      <c r="GE80" s="100" t="e">
        <f t="shared" si="0"/>
        <v>#REF!</v>
      </c>
      <c r="GF80" s="98"/>
      <c r="GG80" s="98" t="s">
        <v>488</v>
      </c>
      <c r="GH80" s="98"/>
      <c r="GI80" s="98" t="s">
        <v>495</v>
      </c>
    </row>
    <row r="81" spans="183:191" ht="20.100000000000001" customHeight="1" x14ac:dyDescent="0.3">
      <c r="GA81" s="101" t="e">
        <f t="shared" si="1"/>
        <v>#REF!</v>
      </c>
      <c r="GB81" s="98"/>
      <c r="GC81" s="99" t="e">
        <f t="shared" si="2"/>
        <v>#REF!</v>
      </c>
      <c r="GD81" s="98"/>
      <c r="GE81" s="100" t="e">
        <f t="shared" si="0"/>
        <v>#REF!</v>
      </c>
      <c r="GF81" s="98"/>
      <c r="GG81" s="98" t="s">
        <v>488</v>
      </c>
      <c r="GH81" s="98"/>
      <c r="GI81" s="98" t="s">
        <v>489</v>
      </c>
    </row>
    <row r="82" spans="183:191" ht="20.100000000000001" customHeight="1" x14ac:dyDescent="0.3">
      <c r="GA82" s="101" t="e">
        <f t="shared" si="1"/>
        <v>#REF!</v>
      </c>
      <c r="GB82" s="98"/>
      <c r="GC82" s="99" t="e">
        <f t="shared" si="2"/>
        <v>#REF!</v>
      </c>
      <c r="GD82" s="98"/>
      <c r="GE82" s="100" t="e">
        <f t="shared" si="0"/>
        <v>#REF!</v>
      </c>
      <c r="GF82" s="98"/>
      <c r="GG82" s="98" t="s">
        <v>488</v>
      </c>
      <c r="GH82" s="98"/>
      <c r="GI82" s="98" t="s">
        <v>490</v>
      </c>
    </row>
    <row r="83" spans="183:191" ht="20.100000000000001" customHeight="1" x14ac:dyDescent="0.3">
      <c r="GA83" s="101" t="e">
        <f t="shared" si="1"/>
        <v>#REF!</v>
      </c>
      <c r="GB83" s="98"/>
      <c r="GC83" s="99" t="e">
        <f t="shared" si="2"/>
        <v>#REF!</v>
      </c>
      <c r="GD83" s="98"/>
      <c r="GE83" s="100" t="e">
        <f t="shared" si="0"/>
        <v>#REF!</v>
      </c>
      <c r="GF83" s="98"/>
      <c r="GG83" s="98" t="s">
        <v>488</v>
      </c>
      <c r="GH83" s="98"/>
      <c r="GI83" s="98" t="s">
        <v>491</v>
      </c>
    </row>
    <row r="84" spans="183:191" ht="20.100000000000001" customHeight="1" x14ac:dyDescent="0.3">
      <c r="GA84" s="101" t="e">
        <f t="shared" si="1"/>
        <v>#REF!</v>
      </c>
      <c r="GB84" s="98"/>
      <c r="GC84" s="99" t="e">
        <f t="shared" si="2"/>
        <v>#REF!</v>
      </c>
      <c r="GD84" s="98"/>
      <c r="GE84" s="100" t="e">
        <f t="shared" si="0"/>
        <v>#REF!</v>
      </c>
      <c r="GF84" s="98"/>
      <c r="GG84" s="98" t="s">
        <v>488</v>
      </c>
      <c r="GH84" s="98"/>
      <c r="GI84" s="98" t="s">
        <v>492</v>
      </c>
    </row>
    <row r="85" spans="183:191" ht="20.100000000000001" customHeight="1" x14ac:dyDescent="0.3">
      <c r="GA85" s="101" t="e">
        <f t="shared" si="1"/>
        <v>#REF!</v>
      </c>
      <c r="GB85" s="98"/>
      <c r="GC85" s="99" t="e">
        <f t="shared" si="2"/>
        <v>#REF!</v>
      </c>
      <c r="GD85" s="98"/>
      <c r="GE85" s="100" t="e">
        <f t="shared" si="0"/>
        <v>#REF!</v>
      </c>
      <c r="GF85" s="98"/>
      <c r="GG85" s="98" t="s">
        <v>488</v>
      </c>
      <c r="GH85" s="98"/>
      <c r="GI85" s="98" t="s">
        <v>493</v>
      </c>
    </row>
    <row r="86" spans="183:191" ht="20.100000000000001" customHeight="1" x14ac:dyDescent="0.3">
      <c r="GA86" s="101" t="e">
        <f t="shared" si="1"/>
        <v>#REF!</v>
      </c>
      <c r="GB86" s="98"/>
      <c r="GC86" s="99" t="e">
        <f t="shared" si="2"/>
        <v>#REF!</v>
      </c>
      <c r="GD86" s="98"/>
      <c r="GE86" s="100" t="e">
        <f t="shared" ref="GE86:GE149" si="3">+GC86/$GC$23</f>
        <v>#REF!</v>
      </c>
      <c r="GF86" s="98"/>
      <c r="GG86" s="98" t="s">
        <v>488</v>
      </c>
      <c r="GH86" s="98"/>
      <c r="GI86" s="98" t="s">
        <v>494</v>
      </c>
    </row>
    <row r="87" spans="183:191" ht="20.100000000000001" customHeight="1" x14ac:dyDescent="0.3">
      <c r="GA87" s="101" t="e">
        <f t="shared" ref="GA87:GA150" si="4">+GA86+1</f>
        <v>#REF!</v>
      </c>
      <c r="GB87" s="98"/>
      <c r="GC87" s="99" t="e">
        <f t="shared" ref="GC87:GC150" si="5">+GC86+1</f>
        <v>#REF!</v>
      </c>
      <c r="GD87" s="98"/>
      <c r="GE87" s="100" t="e">
        <f t="shared" si="3"/>
        <v>#REF!</v>
      </c>
      <c r="GF87" s="98"/>
      <c r="GG87" s="98" t="s">
        <v>488</v>
      </c>
      <c r="GH87" s="98"/>
      <c r="GI87" s="98" t="s">
        <v>495</v>
      </c>
    </row>
    <row r="88" spans="183:191" ht="20.100000000000001" customHeight="1" x14ac:dyDescent="0.3">
      <c r="GA88" s="101" t="e">
        <f t="shared" si="4"/>
        <v>#REF!</v>
      </c>
      <c r="GB88" s="98"/>
      <c r="GC88" s="99" t="e">
        <f t="shared" si="5"/>
        <v>#REF!</v>
      </c>
      <c r="GD88" s="98"/>
      <c r="GE88" s="100" t="e">
        <f t="shared" si="3"/>
        <v>#REF!</v>
      </c>
      <c r="GF88" s="98"/>
      <c r="GG88" s="98" t="s">
        <v>488</v>
      </c>
      <c r="GH88" s="98"/>
      <c r="GI88" s="98" t="s">
        <v>489</v>
      </c>
    </row>
    <row r="89" spans="183:191" ht="20.100000000000001" customHeight="1" x14ac:dyDescent="0.3">
      <c r="GA89" s="101" t="e">
        <f t="shared" si="4"/>
        <v>#REF!</v>
      </c>
      <c r="GB89" s="98"/>
      <c r="GC89" s="99" t="e">
        <f t="shared" si="5"/>
        <v>#REF!</v>
      </c>
      <c r="GD89" s="98"/>
      <c r="GE89" s="100" t="e">
        <f t="shared" si="3"/>
        <v>#REF!</v>
      </c>
      <c r="GF89" s="98"/>
      <c r="GG89" s="98" t="s">
        <v>488</v>
      </c>
      <c r="GH89" s="98"/>
      <c r="GI89" s="98" t="s">
        <v>490</v>
      </c>
    </row>
    <row r="90" spans="183:191" ht="20.100000000000001" customHeight="1" x14ac:dyDescent="0.3">
      <c r="GA90" s="101" t="e">
        <f t="shared" si="4"/>
        <v>#REF!</v>
      </c>
      <c r="GB90" s="98"/>
      <c r="GC90" s="99" t="e">
        <f t="shared" si="5"/>
        <v>#REF!</v>
      </c>
      <c r="GD90" s="98"/>
      <c r="GE90" s="100" t="e">
        <f t="shared" si="3"/>
        <v>#REF!</v>
      </c>
      <c r="GF90" s="98"/>
      <c r="GG90" s="98" t="s">
        <v>488</v>
      </c>
      <c r="GH90" s="98"/>
      <c r="GI90" s="98" t="s">
        <v>491</v>
      </c>
    </row>
    <row r="91" spans="183:191" ht="20.100000000000001" customHeight="1" x14ac:dyDescent="0.3">
      <c r="GA91" s="101" t="e">
        <f t="shared" si="4"/>
        <v>#REF!</v>
      </c>
      <c r="GB91" s="98"/>
      <c r="GC91" s="99" t="e">
        <f t="shared" si="5"/>
        <v>#REF!</v>
      </c>
      <c r="GD91" s="98"/>
      <c r="GE91" s="100" t="e">
        <f t="shared" si="3"/>
        <v>#REF!</v>
      </c>
      <c r="GF91" s="98"/>
      <c r="GG91" s="98" t="s">
        <v>488</v>
      </c>
      <c r="GH91" s="98"/>
      <c r="GI91" s="98" t="s">
        <v>492</v>
      </c>
    </row>
    <row r="92" spans="183:191" ht="20.100000000000001" customHeight="1" x14ac:dyDescent="0.3">
      <c r="GA92" s="101" t="e">
        <f t="shared" si="4"/>
        <v>#REF!</v>
      </c>
      <c r="GB92" s="98"/>
      <c r="GC92" s="99" t="e">
        <f t="shared" si="5"/>
        <v>#REF!</v>
      </c>
      <c r="GD92" s="98"/>
      <c r="GE92" s="100" t="e">
        <f t="shared" si="3"/>
        <v>#REF!</v>
      </c>
      <c r="GF92" s="98"/>
      <c r="GG92" s="98" t="s">
        <v>488</v>
      </c>
      <c r="GH92" s="98"/>
      <c r="GI92" s="98" t="s">
        <v>493</v>
      </c>
    </row>
    <row r="93" spans="183:191" ht="20.100000000000001" customHeight="1" x14ac:dyDescent="0.3">
      <c r="GA93" s="101" t="e">
        <f t="shared" si="4"/>
        <v>#REF!</v>
      </c>
      <c r="GB93" s="98"/>
      <c r="GC93" s="99" t="e">
        <f t="shared" si="5"/>
        <v>#REF!</v>
      </c>
      <c r="GD93" s="98"/>
      <c r="GE93" s="100" t="e">
        <f t="shared" si="3"/>
        <v>#REF!</v>
      </c>
      <c r="GF93" s="98"/>
      <c r="GG93" s="98" t="s">
        <v>488</v>
      </c>
      <c r="GH93" s="98"/>
      <c r="GI93" s="98" t="s">
        <v>494</v>
      </c>
    </row>
    <row r="94" spans="183:191" ht="20.100000000000001" customHeight="1" x14ac:dyDescent="0.3">
      <c r="GA94" s="101" t="e">
        <f t="shared" si="4"/>
        <v>#REF!</v>
      </c>
      <c r="GB94" s="98"/>
      <c r="GC94" s="99" t="e">
        <f t="shared" si="5"/>
        <v>#REF!</v>
      </c>
      <c r="GD94" s="98"/>
      <c r="GE94" s="100" t="e">
        <f t="shared" si="3"/>
        <v>#REF!</v>
      </c>
      <c r="GF94" s="98"/>
      <c r="GG94" s="98" t="s">
        <v>488</v>
      </c>
      <c r="GH94" s="98"/>
      <c r="GI94" s="98" t="s">
        <v>495</v>
      </c>
    </row>
    <row r="95" spans="183:191" ht="20.100000000000001" customHeight="1" x14ac:dyDescent="0.3">
      <c r="GA95" s="101" t="e">
        <f t="shared" si="4"/>
        <v>#REF!</v>
      </c>
      <c r="GB95" s="98"/>
      <c r="GC95" s="99" t="e">
        <f t="shared" si="5"/>
        <v>#REF!</v>
      </c>
      <c r="GD95" s="98"/>
      <c r="GE95" s="100" t="e">
        <f t="shared" si="3"/>
        <v>#REF!</v>
      </c>
      <c r="GF95" s="98"/>
      <c r="GG95" s="98" t="s">
        <v>488</v>
      </c>
      <c r="GH95" s="98"/>
      <c r="GI95" s="98" t="s">
        <v>489</v>
      </c>
    </row>
    <row r="96" spans="183:191" ht="20.100000000000001" customHeight="1" x14ac:dyDescent="0.3">
      <c r="GA96" s="101" t="e">
        <f t="shared" si="4"/>
        <v>#REF!</v>
      </c>
      <c r="GB96" s="98"/>
      <c r="GC96" s="99" t="e">
        <f t="shared" si="5"/>
        <v>#REF!</v>
      </c>
      <c r="GD96" s="98"/>
      <c r="GE96" s="100" t="e">
        <f t="shared" si="3"/>
        <v>#REF!</v>
      </c>
      <c r="GF96" s="98"/>
      <c r="GG96" s="98" t="s">
        <v>488</v>
      </c>
      <c r="GH96" s="98"/>
      <c r="GI96" s="98" t="s">
        <v>490</v>
      </c>
    </row>
    <row r="97" spans="183:191" ht="20.100000000000001" customHeight="1" x14ac:dyDescent="0.3">
      <c r="GA97" s="101" t="e">
        <f t="shared" si="4"/>
        <v>#REF!</v>
      </c>
      <c r="GB97" s="98"/>
      <c r="GC97" s="99" t="e">
        <f t="shared" si="5"/>
        <v>#REF!</v>
      </c>
      <c r="GD97" s="98"/>
      <c r="GE97" s="100" t="e">
        <f t="shared" si="3"/>
        <v>#REF!</v>
      </c>
      <c r="GF97" s="98"/>
      <c r="GG97" s="98" t="s">
        <v>488</v>
      </c>
      <c r="GH97" s="98"/>
      <c r="GI97" s="98" t="s">
        <v>491</v>
      </c>
    </row>
    <row r="98" spans="183:191" ht="20.100000000000001" customHeight="1" x14ac:dyDescent="0.3">
      <c r="GA98" s="101" t="e">
        <f t="shared" si="4"/>
        <v>#REF!</v>
      </c>
      <c r="GB98" s="98"/>
      <c r="GC98" s="99" t="e">
        <f t="shared" si="5"/>
        <v>#REF!</v>
      </c>
      <c r="GD98" s="98"/>
      <c r="GE98" s="100" t="e">
        <f t="shared" si="3"/>
        <v>#REF!</v>
      </c>
      <c r="GF98" s="98"/>
      <c r="GG98" s="98" t="s">
        <v>488</v>
      </c>
      <c r="GH98" s="98"/>
      <c r="GI98" s="98" t="s">
        <v>492</v>
      </c>
    </row>
    <row r="99" spans="183:191" ht="20.100000000000001" customHeight="1" x14ac:dyDescent="0.3">
      <c r="GA99" s="101" t="e">
        <f t="shared" si="4"/>
        <v>#REF!</v>
      </c>
      <c r="GB99" s="98"/>
      <c r="GC99" s="99" t="e">
        <f t="shared" si="5"/>
        <v>#REF!</v>
      </c>
      <c r="GD99" s="98"/>
      <c r="GE99" s="100" t="e">
        <f t="shared" si="3"/>
        <v>#REF!</v>
      </c>
      <c r="GF99" s="98"/>
      <c r="GG99" s="98" t="s">
        <v>488</v>
      </c>
      <c r="GH99" s="98"/>
      <c r="GI99" s="98" t="s">
        <v>493</v>
      </c>
    </row>
    <row r="100" spans="183:191" ht="20.100000000000001" customHeight="1" x14ac:dyDescent="0.3">
      <c r="GA100" s="101" t="e">
        <f t="shared" si="4"/>
        <v>#REF!</v>
      </c>
      <c r="GB100" s="98"/>
      <c r="GC100" s="99" t="e">
        <f t="shared" si="5"/>
        <v>#REF!</v>
      </c>
      <c r="GD100" s="98"/>
      <c r="GE100" s="100" t="e">
        <f t="shared" si="3"/>
        <v>#REF!</v>
      </c>
      <c r="GF100" s="98"/>
      <c r="GG100" s="98" t="s">
        <v>488</v>
      </c>
      <c r="GH100" s="98"/>
      <c r="GI100" s="98" t="s">
        <v>494</v>
      </c>
    </row>
    <row r="101" spans="183:191" ht="20.100000000000001" customHeight="1" x14ac:dyDescent="0.3">
      <c r="GA101" s="101" t="e">
        <f t="shared" si="4"/>
        <v>#REF!</v>
      </c>
      <c r="GB101" s="98"/>
      <c r="GC101" s="99" t="e">
        <f t="shared" si="5"/>
        <v>#REF!</v>
      </c>
      <c r="GD101" s="98"/>
      <c r="GE101" s="100" t="e">
        <f t="shared" si="3"/>
        <v>#REF!</v>
      </c>
      <c r="GF101" s="98"/>
      <c r="GG101" s="98" t="s">
        <v>488</v>
      </c>
      <c r="GH101" s="98"/>
      <c r="GI101" s="98" t="s">
        <v>495</v>
      </c>
    </row>
    <row r="102" spans="183:191" ht="20.100000000000001" customHeight="1" x14ac:dyDescent="0.3">
      <c r="GA102" s="101" t="e">
        <f t="shared" si="4"/>
        <v>#REF!</v>
      </c>
      <c r="GB102" s="98"/>
      <c r="GC102" s="99" t="e">
        <f t="shared" si="5"/>
        <v>#REF!</v>
      </c>
      <c r="GD102" s="98"/>
      <c r="GE102" s="100" t="e">
        <f t="shared" si="3"/>
        <v>#REF!</v>
      </c>
      <c r="GF102" s="98"/>
      <c r="GG102" s="98" t="s">
        <v>488</v>
      </c>
      <c r="GH102" s="98"/>
      <c r="GI102" s="98" t="s">
        <v>489</v>
      </c>
    </row>
    <row r="103" spans="183:191" ht="20.100000000000001" customHeight="1" x14ac:dyDescent="0.3">
      <c r="GA103" s="101" t="e">
        <f t="shared" si="4"/>
        <v>#REF!</v>
      </c>
      <c r="GB103" s="98"/>
      <c r="GC103" s="99" t="e">
        <f t="shared" si="5"/>
        <v>#REF!</v>
      </c>
      <c r="GD103" s="98"/>
      <c r="GE103" s="100" t="e">
        <f t="shared" si="3"/>
        <v>#REF!</v>
      </c>
      <c r="GF103" s="98"/>
      <c r="GG103" s="98" t="s">
        <v>488</v>
      </c>
      <c r="GH103" s="98"/>
      <c r="GI103" s="98" t="s">
        <v>490</v>
      </c>
    </row>
    <row r="104" spans="183:191" ht="20.100000000000001" customHeight="1" x14ac:dyDescent="0.3">
      <c r="GA104" s="101" t="e">
        <f t="shared" si="4"/>
        <v>#REF!</v>
      </c>
      <c r="GB104" s="98"/>
      <c r="GC104" s="99" t="e">
        <f t="shared" si="5"/>
        <v>#REF!</v>
      </c>
      <c r="GD104" s="98"/>
      <c r="GE104" s="100" t="e">
        <f t="shared" si="3"/>
        <v>#REF!</v>
      </c>
      <c r="GF104" s="98"/>
      <c r="GG104" s="98" t="s">
        <v>488</v>
      </c>
      <c r="GH104" s="98"/>
      <c r="GI104" s="98" t="s">
        <v>491</v>
      </c>
    </row>
    <row r="105" spans="183:191" ht="20.100000000000001" customHeight="1" x14ac:dyDescent="0.3">
      <c r="GA105" s="101" t="e">
        <f t="shared" si="4"/>
        <v>#REF!</v>
      </c>
      <c r="GB105" s="98"/>
      <c r="GC105" s="99" t="e">
        <f t="shared" si="5"/>
        <v>#REF!</v>
      </c>
      <c r="GD105" s="98"/>
      <c r="GE105" s="100" t="e">
        <f t="shared" si="3"/>
        <v>#REF!</v>
      </c>
      <c r="GF105" s="98"/>
      <c r="GG105" s="98" t="s">
        <v>488</v>
      </c>
      <c r="GH105" s="98"/>
      <c r="GI105" s="98" t="s">
        <v>492</v>
      </c>
    </row>
    <row r="106" spans="183:191" ht="20.100000000000001" customHeight="1" x14ac:dyDescent="0.3">
      <c r="GA106" s="101" t="e">
        <f t="shared" si="4"/>
        <v>#REF!</v>
      </c>
      <c r="GB106" s="98"/>
      <c r="GC106" s="99" t="e">
        <f t="shared" si="5"/>
        <v>#REF!</v>
      </c>
      <c r="GD106" s="98"/>
      <c r="GE106" s="100" t="e">
        <f t="shared" si="3"/>
        <v>#REF!</v>
      </c>
      <c r="GF106" s="98"/>
      <c r="GG106" s="98" t="s">
        <v>488</v>
      </c>
      <c r="GH106" s="98"/>
      <c r="GI106" s="98" t="s">
        <v>493</v>
      </c>
    </row>
    <row r="107" spans="183:191" ht="20.100000000000001" customHeight="1" x14ac:dyDescent="0.3">
      <c r="GA107" s="101" t="e">
        <f t="shared" si="4"/>
        <v>#REF!</v>
      </c>
      <c r="GB107" s="98"/>
      <c r="GC107" s="99" t="e">
        <f t="shared" si="5"/>
        <v>#REF!</v>
      </c>
      <c r="GD107" s="98"/>
      <c r="GE107" s="100" t="e">
        <f t="shared" si="3"/>
        <v>#REF!</v>
      </c>
      <c r="GF107" s="98"/>
      <c r="GG107" s="98" t="s">
        <v>488</v>
      </c>
      <c r="GH107" s="98"/>
      <c r="GI107" s="98" t="s">
        <v>494</v>
      </c>
    </row>
    <row r="108" spans="183:191" ht="20.100000000000001" customHeight="1" x14ac:dyDescent="0.3">
      <c r="GA108" s="101" t="e">
        <f t="shared" si="4"/>
        <v>#REF!</v>
      </c>
      <c r="GB108" s="98"/>
      <c r="GC108" s="99" t="e">
        <f t="shared" si="5"/>
        <v>#REF!</v>
      </c>
      <c r="GD108" s="98"/>
      <c r="GE108" s="100" t="e">
        <f t="shared" si="3"/>
        <v>#REF!</v>
      </c>
      <c r="GF108" s="98"/>
      <c r="GG108" s="98" t="s">
        <v>488</v>
      </c>
      <c r="GH108" s="98"/>
      <c r="GI108" s="98" t="s">
        <v>495</v>
      </c>
    </row>
    <row r="109" spans="183:191" ht="20.100000000000001" customHeight="1" x14ac:dyDescent="0.3">
      <c r="GA109" s="101" t="e">
        <f t="shared" si="4"/>
        <v>#REF!</v>
      </c>
      <c r="GB109" s="98"/>
      <c r="GC109" s="99" t="e">
        <f t="shared" si="5"/>
        <v>#REF!</v>
      </c>
      <c r="GD109" s="98"/>
      <c r="GE109" s="100" t="e">
        <f t="shared" si="3"/>
        <v>#REF!</v>
      </c>
      <c r="GF109" s="98"/>
      <c r="GG109" s="98" t="s">
        <v>488</v>
      </c>
      <c r="GH109" s="98"/>
      <c r="GI109" s="98" t="s">
        <v>489</v>
      </c>
    </row>
    <row r="110" spans="183:191" ht="20.100000000000001" customHeight="1" x14ac:dyDescent="0.3">
      <c r="GA110" s="101" t="e">
        <f t="shared" si="4"/>
        <v>#REF!</v>
      </c>
      <c r="GB110" s="98"/>
      <c r="GC110" s="99" t="e">
        <f t="shared" si="5"/>
        <v>#REF!</v>
      </c>
      <c r="GD110" s="98"/>
      <c r="GE110" s="100" t="e">
        <f t="shared" si="3"/>
        <v>#REF!</v>
      </c>
      <c r="GF110" s="98"/>
      <c r="GG110" s="98" t="s">
        <v>488</v>
      </c>
      <c r="GH110" s="98"/>
      <c r="GI110" s="98" t="s">
        <v>490</v>
      </c>
    </row>
    <row r="111" spans="183:191" ht="20.100000000000001" customHeight="1" x14ac:dyDescent="0.3">
      <c r="GA111" s="101" t="e">
        <f t="shared" si="4"/>
        <v>#REF!</v>
      </c>
      <c r="GB111" s="98"/>
      <c r="GC111" s="99" t="e">
        <f t="shared" si="5"/>
        <v>#REF!</v>
      </c>
      <c r="GD111" s="98"/>
      <c r="GE111" s="100" t="e">
        <f t="shared" si="3"/>
        <v>#REF!</v>
      </c>
      <c r="GF111" s="98"/>
      <c r="GG111" s="98" t="s">
        <v>488</v>
      </c>
      <c r="GH111" s="98"/>
      <c r="GI111" s="98" t="s">
        <v>491</v>
      </c>
    </row>
    <row r="112" spans="183:191" ht="20.100000000000001" customHeight="1" x14ac:dyDescent="0.3">
      <c r="GA112" s="101" t="e">
        <f t="shared" si="4"/>
        <v>#REF!</v>
      </c>
      <c r="GB112" s="98"/>
      <c r="GC112" s="99" t="e">
        <f t="shared" si="5"/>
        <v>#REF!</v>
      </c>
      <c r="GD112" s="98"/>
      <c r="GE112" s="100" t="e">
        <f t="shared" si="3"/>
        <v>#REF!</v>
      </c>
      <c r="GF112" s="98"/>
      <c r="GG112" s="98" t="s">
        <v>488</v>
      </c>
      <c r="GH112" s="98"/>
      <c r="GI112" s="98" t="s">
        <v>492</v>
      </c>
    </row>
    <row r="113" spans="183:191" ht="20.100000000000001" customHeight="1" x14ac:dyDescent="0.3">
      <c r="GA113" s="101" t="e">
        <f t="shared" si="4"/>
        <v>#REF!</v>
      </c>
      <c r="GB113" s="98"/>
      <c r="GC113" s="99" t="e">
        <f t="shared" si="5"/>
        <v>#REF!</v>
      </c>
      <c r="GD113" s="98"/>
      <c r="GE113" s="100" t="e">
        <f t="shared" si="3"/>
        <v>#REF!</v>
      </c>
      <c r="GF113" s="98"/>
      <c r="GG113" s="98" t="s">
        <v>488</v>
      </c>
      <c r="GH113" s="98"/>
      <c r="GI113" s="98" t="s">
        <v>493</v>
      </c>
    </row>
    <row r="114" spans="183:191" ht="20.100000000000001" customHeight="1" x14ac:dyDescent="0.3">
      <c r="GA114" s="101" t="e">
        <f t="shared" si="4"/>
        <v>#REF!</v>
      </c>
      <c r="GB114" s="98"/>
      <c r="GC114" s="99" t="e">
        <f t="shared" si="5"/>
        <v>#REF!</v>
      </c>
      <c r="GD114" s="98"/>
      <c r="GE114" s="100" t="e">
        <f t="shared" si="3"/>
        <v>#REF!</v>
      </c>
      <c r="GF114" s="98"/>
      <c r="GG114" s="98" t="s">
        <v>488</v>
      </c>
      <c r="GH114" s="98"/>
      <c r="GI114" s="98" t="s">
        <v>494</v>
      </c>
    </row>
    <row r="115" spans="183:191" ht="20.100000000000001" customHeight="1" x14ac:dyDescent="0.3">
      <c r="GA115" s="101" t="e">
        <f t="shared" si="4"/>
        <v>#REF!</v>
      </c>
      <c r="GB115" s="98"/>
      <c r="GC115" s="99" t="e">
        <f t="shared" si="5"/>
        <v>#REF!</v>
      </c>
      <c r="GD115" s="98"/>
      <c r="GE115" s="100" t="e">
        <f t="shared" si="3"/>
        <v>#REF!</v>
      </c>
      <c r="GF115" s="98"/>
      <c r="GG115" s="98" t="s">
        <v>488</v>
      </c>
      <c r="GH115" s="98"/>
      <c r="GI115" s="98" t="s">
        <v>495</v>
      </c>
    </row>
    <row r="116" spans="183:191" ht="20.100000000000001" customHeight="1" x14ac:dyDescent="0.3">
      <c r="GA116" s="101" t="e">
        <f t="shared" si="4"/>
        <v>#REF!</v>
      </c>
      <c r="GB116" s="98"/>
      <c r="GC116" s="99" t="e">
        <f t="shared" si="5"/>
        <v>#REF!</v>
      </c>
      <c r="GD116" s="98"/>
      <c r="GE116" s="100" t="e">
        <f t="shared" si="3"/>
        <v>#REF!</v>
      </c>
      <c r="GF116" s="98"/>
      <c r="GG116" s="98" t="s">
        <v>488</v>
      </c>
      <c r="GH116" s="98"/>
      <c r="GI116" s="98" t="s">
        <v>489</v>
      </c>
    </row>
    <row r="117" spans="183:191" ht="20.100000000000001" customHeight="1" x14ac:dyDescent="0.3">
      <c r="GA117" s="101" t="e">
        <f t="shared" si="4"/>
        <v>#REF!</v>
      </c>
      <c r="GB117" s="98"/>
      <c r="GC117" s="99" t="e">
        <f t="shared" si="5"/>
        <v>#REF!</v>
      </c>
      <c r="GD117" s="98"/>
      <c r="GE117" s="100" t="e">
        <f t="shared" si="3"/>
        <v>#REF!</v>
      </c>
      <c r="GF117" s="98"/>
      <c r="GG117" s="98" t="s">
        <v>488</v>
      </c>
      <c r="GH117" s="98"/>
      <c r="GI117" s="98" t="s">
        <v>490</v>
      </c>
    </row>
    <row r="118" spans="183:191" ht="20.100000000000001" customHeight="1" x14ac:dyDescent="0.3">
      <c r="GA118" s="101" t="e">
        <f t="shared" si="4"/>
        <v>#REF!</v>
      </c>
      <c r="GB118" s="98"/>
      <c r="GC118" s="99" t="e">
        <f t="shared" si="5"/>
        <v>#REF!</v>
      </c>
      <c r="GD118" s="98"/>
      <c r="GE118" s="100" t="e">
        <f t="shared" si="3"/>
        <v>#REF!</v>
      </c>
      <c r="GF118" s="98"/>
      <c r="GG118" s="98" t="s">
        <v>488</v>
      </c>
      <c r="GH118" s="98"/>
      <c r="GI118" s="98" t="s">
        <v>491</v>
      </c>
    </row>
    <row r="119" spans="183:191" ht="20.100000000000001" customHeight="1" x14ac:dyDescent="0.3">
      <c r="GA119" s="101" t="e">
        <f t="shared" si="4"/>
        <v>#REF!</v>
      </c>
      <c r="GB119" s="98"/>
      <c r="GC119" s="99" t="e">
        <f t="shared" si="5"/>
        <v>#REF!</v>
      </c>
      <c r="GD119" s="98"/>
      <c r="GE119" s="100" t="e">
        <f t="shared" si="3"/>
        <v>#REF!</v>
      </c>
      <c r="GF119" s="98"/>
      <c r="GG119" s="98" t="s">
        <v>488</v>
      </c>
      <c r="GH119" s="98"/>
      <c r="GI119" s="98" t="s">
        <v>492</v>
      </c>
    </row>
    <row r="120" spans="183:191" ht="20.100000000000001" customHeight="1" x14ac:dyDescent="0.3">
      <c r="GA120" s="101" t="e">
        <f t="shared" si="4"/>
        <v>#REF!</v>
      </c>
      <c r="GB120" s="98"/>
      <c r="GC120" s="99" t="e">
        <f t="shared" si="5"/>
        <v>#REF!</v>
      </c>
      <c r="GD120" s="98"/>
      <c r="GE120" s="100" t="e">
        <f t="shared" si="3"/>
        <v>#REF!</v>
      </c>
      <c r="GF120" s="98"/>
      <c r="GG120" s="98" t="s">
        <v>488</v>
      </c>
      <c r="GH120" s="98"/>
      <c r="GI120" s="98" t="s">
        <v>493</v>
      </c>
    </row>
    <row r="121" spans="183:191" ht="20.100000000000001" customHeight="1" x14ac:dyDescent="0.3">
      <c r="GA121" s="101" t="e">
        <f t="shared" si="4"/>
        <v>#REF!</v>
      </c>
      <c r="GB121" s="98"/>
      <c r="GC121" s="99" t="e">
        <f t="shared" si="5"/>
        <v>#REF!</v>
      </c>
      <c r="GD121" s="98"/>
      <c r="GE121" s="100" t="e">
        <f t="shared" si="3"/>
        <v>#REF!</v>
      </c>
      <c r="GF121" s="98"/>
      <c r="GG121" s="98" t="s">
        <v>488</v>
      </c>
      <c r="GH121" s="98"/>
      <c r="GI121" s="98" t="s">
        <v>494</v>
      </c>
    </row>
    <row r="122" spans="183:191" ht="20.100000000000001" customHeight="1" x14ac:dyDescent="0.3">
      <c r="GA122" s="101" t="e">
        <f t="shared" si="4"/>
        <v>#REF!</v>
      </c>
      <c r="GB122" s="98"/>
      <c r="GC122" s="99" t="e">
        <f t="shared" si="5"/>
        <v>#REF!</v>
      </c>
      <c r="GD122" s="98"/>
      <c r="GE122" s="100" t="e">
        <f t="shared" si="3"/>
        <v>#REF!</v>
      </c>
      <c r="GF122" s="98"/>
      <c r="GG122" s="98" t="s">
        <v>488</v>
      </c>
      <c r="GH122" s="98"/>
      <c r="GI122" s="98" t="s">
        <v>495</v>
      </c>
    </row>
    <row r="123" spans="183:191" ht="20.100000000000001" customHeight="1" x14ac:dyDescent="0.3">
      <c r="GA123" s="101" t="e">
        <f t="shared" si="4"/>
        <v>#REF!</v>
      </c>
      <c r="GB123" s="98"/>
      <c r="GC123" s="99" t="e">
        <f t="shared" si="5"/>
        <v>#REF!</v>
      </c>
      <c r="GD123" s="98"/>
      <c r="GE123" s="100" t="e">
        <f t="shared" si="3"/>
        <v>#REF!</v>
      </c>
      <c r="GF123" s="98"/>
      <c r="GG123" s="98" t="s">
        <v>488</v>
      </c>
      <c r="GH123" s="98"/>
      <c r="GI123" s="98" t="s">
        <v>489</v>
      </c>
    </row>
    <row r="124" spans="183:191" ht="20.100000000000001" customHeight="1" x14ac:dyDescent="0.3">
      <c r="GA124" s="101" t="e">
        <f t="shared" si="4"/>
        <v>#REF!</v>
      </c>
      <c r="GB124" s="98"/>
      <c r="GC124" s="99" t="e">
        <f t="shared" si="5"/>
        <v>#REF!</v>
      </c>
      <c r="GD124" s="98"/>
      <c r="GE124" s="100" t="e">
        <f t="shared" si="3"/>
        <v>#REF!</v>
      </c>
      <c r="GF124" s="98"/>
      <c r="GG124" s="98" t="s">
        <v>488</v>
      </c>
      <c r="GH124" s="98"/>
      <c r="GI124" s="98" t="s">
        <v>490</v>
      </c>
    </row>
    <row r="125" spans="183:191" ht="20.100000000000001" customHeight="1" x14ac:dyDescent="0.3">
      <c r="GA125" s="101" t="e">
        <f t="shared" si="4"/>
        <v>#REF!</v>
      </c>
      <c r="GB125" s="98"/>
      <c r="GC125" s="99" t="e">
        <f t="shared" si="5"/>
        <v>#REF!</v>
      </c>
      <c r="GD125" s="98"/>
      <c r="GE125" s="100" t="e">
        <f t="shared" si="3"/>
        <v>#REF!</v>
      </c>
      <c r="GF125" s="98"/>
      <c r="GG125" s="98" t="s">
        <v>488</v>
      </c>
      <c r="GH125" s="98"/>
      <c r="GI125" s="98" t="s">
        <v>491</v>
      </c>
    </row>
    <row r="126" spans="183:191" ht="20.100000000000001" customHeight="1" x14ac:dyDescent="0.3">
      <c r="GA126" s="101" t="e">
        <f t="shared" si="4"/>
        <v>#REF!</v>
      </c>
      <c r="GB126" s="98"/>
      <c r="GC126" s="99" t="e">
        <f t="shared" si="5"/>
        <v>#REF!</v>
      </c>
      <c r="GD126" s="98"/>
      <c r="GE126" s="100" t="e">
        <f t="shared" si="3"/>
        <v>#REF!</v>
      </c>
      <c r="GF126" s="98"/>
      <c r="GG126" s="98" t="s">
        <v>488</v>
      </c>
      <c r="GH126" s="98"/>
      <c r="GI126" s="98" t="s">
        <v>492</v>
      </c>
    </row>
    <row r="127" spans="183:191" ht="20.100000000000001" customHeight="1" x14ac:dyDescent="0.3">
      <c r="GA127" s="101" t="e">
        <f t="shared" si="4"/>
        <v>#REF!</v>
      </c>
      <c r="GB127" s="98"/>
      <c r="GC127" s="99" t="e">
        <f t="shared" si="5"/>
        <v>#REF!</v>
      </c>
      <c r="GD127" s="98"/>
      <c r="GE127" s="100" t="e">
        <f t="shared" si="3"/>
        <v>#REF!</v>
      </c>
      <c r="GF127" s="98"/>
      <c r="GG127" s="98" t="s">
        <v>488</v>
      </c>
      <c r="GH127" s="98"/>
      <c r="GI127" s="98" t="s">
        <v>493</v>
      </c>
    </row>
    <row r="128" spans="183:191" ht="20.100000000000001" customHeight="1" x14ac:dyDescent="0.3">
      <c r="GA128" s="101" t="e">
        <f t="shared" si="4"/>
        <v>#REF!</v>
      </c>
      <c r="GB128" s="98"/>
      <c r="GC128" s="99" t="e">
        <f t="shared" si="5"/>
        <v>#REF!</v>
      </c>
      <c r="GD128" s="98"/>
      <c r="GE128" s="100" t="e">
        <f t="shared" si="3"/>
        <v>#REF!</v>
      </c>
      <c r="GF128" s="98"/>
      <c r="GG128" s="98" t="s">
        <v>488</v>
      </c>
      <c r="GH128" s="98"/>
      <c r="GI128" s="98" t="s">
        <v>494</v>
      </c>
    </row>
    <row r="129" spans="183:191" ht="20.100000000000001" customHeight="1" x14ac:dyDescent="0.3">
      <c r="GA129" s="101" t="e">
        <f t="shared" si="4"/>
        <v>#REF!</v>
      </c>
      <c r="GB129" s="98"/>
      <c r="GC129" s="99" t="e">
        <f t="shared" si="5"/>
        <v>#REF!</v>
      </c>
      <c r="GD129" s="98"/>
      <c r="GE129" s="100" t="e">
        <f t="shared" si="3"/>
        <v>#REF!</v>
      </c>
      <c r="GF129" s="98"/>
      <c r="GG129" s="98" t="s">
        <v>488</v>
      </c>
      <c r="GH129" s="98"/>
      <c r="GI129" s="98" t="s">
        <v>495</v>
      </c>
    </row>
    <row r="130" spans="183:191" ht="20.100000000000001" customHeight="1" x14ac:dyDescent="0.3">
      <c r="GA130" s="101" t="e">
        <f t="shared" si="4"/>
        <v>#REF!</v>
      </c>
      <c r="GB130" s="98"/>
      <c r="GC130" s="99" t="e">
        <f t="shared" si="5"/>
        <v>#REF!</v>
      </c>
      <c r="GD130" s="98"/>
      <c r="GE130" s="100" t="e">
        <f t="shared" si="3"/>
        <v>#REF!</v>
      </c>
      <c r="GF130" s="98"/>
      <c r="GG130" s="98" t="s">
        <v>488</v>
      </c>
      <c r="GH130" s="98"/>
      <c r="GI130" s="98" t="s">
        <v>489</v>
      </c>
    </row>
    <row r="131" spans="183:191" ht="20.100000000000001" customHeight="1" x14ac:dyDescent="0.3">
      <c r="GA131" s="101" t="e">
        <f t="shared" si="4"/>
        <v>#REF!</v>
      </c>
      <c r="GB131" s="98"/>
      <c r="GC131" s="99" t="e">
        <f t="shared" si="5"/>
        <v>#REF!</v>
      </c>
      <c r="GD131" s="98"/>
      <c r="GE131" s="100" t="e">
        <f t="shared" si="3"/>
        <v>#REF!</v>
      </c>
      <c r="GF131" s="98"/>
      <c r="GG131" s="98" t="s">
        <v>488</v>
      </c>
      <c r="GH131" s="98"/>
      <c r="GI131" s="98" t="s">
        <v>490</v>
      </c>
    </row>
    <row r="132" spans="183:191" ht="20.100000000000001" customHeight="1" x14ac:dyDescent="0.3">
      <c r="GA132" s="101" t="e">
        <f t="shared" si="4"/>
        <v>#REF!</v>
      </c>
      <c r="GB132" s="98"/>
      <c r="GC132" s="99" t="e">
        <f t="shared" si="5"/>
        <v>#REF!</v>
      </c>
      <c r="GD132" s="98"/>
      <c r="GE132" s="100" t="e">
        <f t="shared" si="3"/>
        <v>#REF!</v>
      </c>
      <c r="GF132" s="98"/>
      <c r="GG132" s="98" t="s">
        <v>488</v>
      </c>
      <c r="GH132" s="98"/>
      <c r="GI132" s="98" t="s">
        <v>491</v>
      </c>
    </row>
    <row r="133" spans="183:191" ht="20.100000000000001" customHeight="1" x14ac:dyDescent="0.3">
      <c r="GA133" s="101" t="e">
        <f t="shared" si="4"/>
        <v>#REF!</v>
      </c>
      <c r="GB133" s="98"/>
      <c r="GC133" s="99" t="e">
        <f t="shared" si="5"/>
        <v>#REF!</v>
      </c>
      <c r="GD133" s="98"/>
      <c r="GE133" s="100" t="e">
        <f t="shared" si="3"/>
        <v>#REF!</v>
      </c>
      <c r="GF133" s="98"/>
      <c r="GG133" s="98" t="s">
        <v>488</v>
      </c>
      <c r="GH133" s="98"/>
      <c r="GI133" s="98" t="s">
        <v>492</v>
      </c>
    </row>
    <row r="134" spans="183:191" ht="20.100000000000001" customHeight="1" x14ac:dyDescent="0.3">
      <c r="GA134" s="101" t="e">
        <f t="shared" si="4"/>
        <v>#REF!</v>
      </c>
      <c r="GB134" s="98"/>
      <c r="GC134" s="99" t="e">
        <f t="shared" si="5"/>
        <v>#REF!</v>
      </c>
      <c r="GD134" s="98"/>
      <c r="GE134" s="100" t="e">
        <f t="shared" si="3"/>
        <v>#REF!</v>
      </c>
      <c r="GF134" s="98"/>
      <c r="GG134" s="98" t="s">
        <v>488</v>
      </c>
      <c r="GH134" s="98"/>
      <c r="GI134" s="98" t="s">
        <v>493</v>
      </c>
    </row>
    <row r="135" spans="183:191" ht="20.100000000000001" customHeight="1" x14ac:dyDescent="0.3">
      <c r="GA135" s="101" t="e">
        <f t="shared" si="4"/>
        <v>#REF!</v>
      </c>
      <c r="GB135" s="98"/>
      <c r="GC135" s="99" t="e">
        <f t="shared" si="5"/>
        <v>#REF!</v>
      </c>
      <c r="GD135" s="98"/>
      <c r="GE135" s="100" t="e">
        <f t="shared" si="3"/>
        <v>#REF!</v>
      </c>
      <c r="GF135" s="98"/>
      <c r="GG135" s="98" t="s">
        <v>488</v>
      </c>
      <c r="GH135" s="98"/>
      <c r="GI135" s="98" t="s">
        <v>494</v>
      </c>
    </row>
    <row r="136" spans="183:191" ht="20.100000000000001" customHeight="1" x14ac:dyDescent="0.3">
      <c r="GA136" s="101" t="e">
        <f t="shared" si="4"/>
        <v>#REF!</v>
      </c>
      <c r="GB136" s="98"/>
      <c r="GC136" s="99" t="e">
        <f t="shared" si="5"/>
        <v>#REF!</v>
      </c>
      <c r="GD136" s="98"/>
      <c r="GE136" s="100" t="e">
        <f t="shared" si="3"/>
        <v>#REF!</v>
      </c>
      <c r="GF136" s="98"/>
      <c r="GG136" s="98" t="s">
        <v>488</v>
      </c>
      <c r="GH136" s="98"/>
      <c r="GI136" s="98" t="s">
        <v>495</v>
      </c>
    </row>
    <row r="137" spans="183:191" ht="20.100000000000001" customHeight="1" x14ac:dyDescent="0.3">
      <c r="GA137" s="101" t="e">
        <f t="shared" si="4"/>
        <v>#REF!</v>
      </c>
      <c r="GB137" s="98"/>
      <c r="GC137" s="99" t="e">
        <f t="shared" si="5"/>
        <v>#REF!</v>
      </c>
      <c r="GD137" s="98"/>
      <c r="GE137" s="100" t="e">
        <f t="shared" si="3"/>
        <v>#REF!</v>
      </c>
      <c r="GF137" s="98"/>
      <c r="GG137" s="98" t="s">
        <v>488</v>
      </c>
      <c r="GH137" s="98"/>
      <c r="GI137" s="98" t="s">
        <v>489</v>
      </c>
    </row>
    <row r="138" spans="183:191" ht="20.100000000000001" customHeight="1" x14ac:dyDescent="0.3">
      <c r="GA138" s="101" t="e">
        <f t="shared" si="4"/>
        <v>#REF!</v>
      </c>
      <c r="GB138" s="98"/>
      <c r="GC138" s="99" t="e">
        <f t="shared" si="5"/>
        <v>#REF!</v>
      </c>
      <c r="GD138" s="98"/>
      <c r="GE138" s="100" t="e">
        <f t="shared" si="3"/>
        <v>#REF!</v>
      </c>
      <c r="GF138" s="98"/>
      <c r="GG138" s="98" t="s">
        <v>488</v>
      </c>
      <c r="GH138" s="98"/>
      <c r="GI138" s="98" t="s">
        <v>490</v>
      </c>
    </row>
    <row r="139" spans="183:191" ht="20.100000000000001" customHeight="1" x14ac:dyDescent="0.3">
      <c r="GA139" s="101" t="e">
        <f t="shared" si="4"/>
        <v>#REF!</v>
      </c>
      <c r="GB139" s="98"/>
      <c r="GC139" s="99" t="e">
        <f t="shared" si="5"/>
        <v>#REF!</v>
      </c>
      <c r="GD139" s="98"/>
      <c r="GE139" s="100" t="e">
        <f t="shared" si="3"/>
        <v>#REF!</v>
      </c>
      <c r="GF139" s="98"/>
      <c r="GG139" s="98" t="s">
        <v>488</v>
      </c>
      <c r="GH139" s="98"/>
      <c r="GI139" s="98" t="s">
        <v>491</v>
      </c>
    </row>
    <row r="140" spans="183:191" ht="20.100000000000001" customHeight="1" x14ac:dyDescent="0.3">
      <c r="GA140" s="101" t="e">
        <f t="shared" si="4"/>
        <v>#REF!</v>
      </c>
      <c r="GB140" s="98"/>
      <c r="GC140" s="99" t="e">
        <f t="shared" si="5"/>
        <v>#REF!</v>
      </c>
      <c r="GD140" s="98"/>
      <c r="GE140" s="100" t="e">
        <f t="shared" si="3"/>
        <v>#REF!</v>
      </c>
      <c r="GF140" s="98"/>
      <c r="GG140" s="98" t="s">
        <v>488</v>
      </c>
      <c r="GH140" s="98"/>
      <c r="GI140" s="98" t="s">
        <v>492</v>
      </c>
    </row>
    <row r="141" spans="183:191" ht="20.100000000000001" customHeight="1" x14ac:dyDescent="0.3">
      <c r="GA141" s="101" t="e">
        <f t="shared" si="4"/>
        <v>#REF!</v>
      </c>
      <c r="GB141" s="98"/>
      <c r="GC141" s="99" t="e">
        <f t="shared" si="5"/>
        <v>#REF!</v>
      </c>
      <c r="GD141" s="98"/>
      <c r="GE141" s="100" t="e">
        <f t="shared" si="3"/>
        <v>#REF!</v>
      </c>
      <c r="GF141" s="98"/>
      <c r="GG141" s="98" t="s">
        <v>488</v>
      </c>
      <c r="GH141" s="98"/>
      <c r="GI141" s="98" t="s">
        <v>493</v>
      </c>
    </row>
    <row r="142" spans="183:191" ht="20.100000000000001" customHeight="1" x14ac:dyDescent="0.3">
      <c r="GA142" s="101" t="e">
        <f t="shared" si="4"/>
        <v>#REF!</v>
      </c>
      <c r="GB142" s="98"/>
      <c r="GC142" s="99" t="e">
        <f t="shared" si="5"/>
        <v>#REF!</v>
      </c>
      <c r="GD142" s="98"/>
      <c r="GE142" s="100" t="e">
        <f t="shared" si="3"/>
        <v>#REF!</v>
      </c>
      <c r="GF142" s="98"/>
      <c r="GG142" s="98" t="s">
        <v>488</v>
      </c>
      <c r="GH142" s="98"/>
      <c r="GI142" s="98" t="s">
        <v>494</v>
      </c>
    </row>
    <row r="143" spans="183:191" ht="20.100000000000001" customHeight="1" x14ac:dyDescent="0.3">
      <c r="GA143" s="101" t="e">
        <f t="shared" si="4"/>
        <v>#REF!</v>
      </c>
      <c r="GB143" s="98"/>
      <c r="GC143" s="99" t="e">
        <f t="shared" si="5"/>
        <v>#REF!</v>
      </c>
      <c r="GD143" s="98"/>
      <c r="GE143" s="100" t="e">
        <f t="shared" si="3"/>
        <v>#REF!</v>
      </c>
      <c r="GF143" s="98"/>
      <c r="GG143" s="98" t="s">
        <v>488</v>
      </c>
      <c r="GH143" s="98"/>
      <c r="GI143" s="98" t="s">
        <v>495</v>
      </c>
    </row>
    <row r="144" spans="183:191" ht="20.100000000000001" customHeight="1" x14ac:dyDescent="0.3">
      <c r="GA144" s="101" t="e">
        <f t="shared" si="4"/>
        <v>#REF!</v>
      </c>
      <c r="GB144" s="98"/>
      <c r="GC144" s="99" t="e">
        <f t="shared" si="5"/>
        <v>#REF!</v>
      </c>
      <c r="GD144" s="98"/>
      <c r="GE144" s="100" t="e">
        <f t="shared" si="3"/>
        <v>#REF!</v>
      </c>
      <c r="GF144" s="98"/>
      <c r="GG144" s="98" t="s">
        <v>488</v>
      </c>
      <c r="GH144" s="98"/>
      <c r="GI144" s="98" t="s">
        <v>489</v>
      </c>
    </row>
    <row r="145" spans="183:191" ht="20.100000000000001" customHeight="1" x14ac:dyDescent="0.3">
      <c r="GA145" s="101" t="e">
        <f t="shared" si="4"/>
        <v>#REF!</v>
      </c>
      <c r="GB145" s="98"/>
      <c r="GC145" s="99" t="e">
        <f t="shared" si="5"/>
        <v>#REF!</v>
      </c>
      <c r="GD145" s="98"/>
      <c r="GE145" s="100" t="e">
        <f t="shared" si="3"/>
        <v>#REF!</v>
      </c>
      <c r="GF145" s="98"/>
      <c r="GG145" s="98" t="s">
        <v>488</v>
      </c>
      <c r="GH145" s="98"/>
      <c r="GI145" s="98" t="s">
        <v>490</v>
      </c>
    </row>
    <row r="146" spans="183:191" ht="20.100000000000001" customHeight="1" x14ac:dyDescent="0.3">
      <c r="GA146" s="101" t="e">
        <f t="shared" si="4"/>
        <v>#REF!</v>
      </c>
      <c r="GB146" s="98"/>
      <c r="GC146" s="99" t="e">
        <f t="shared" si="5"/>
        <v>#REF!</v>
      </c>
      <c r="GD146" s="98"/>
      <c r="GE146" s="100" t="e">
        <f t="shared" si="3"/>
        <v>#REF!</v>
      </c>
      <c r="GF146" s="98"/>
      <c r="GG146" s="98" t="s">
        <v>488</v>
      </c>
      <c r="GH146" s="98"/>
      <c r="GI146" s="98" t="s">
        <v>491</v>
      </c>
    </row>
    <row r="147" spans="183:191" ht="20.100000000000001" customHeight="1" x14ac:dyDescent="0.3">
      <c r="GA147" s="101" t="e">
        <f t="shared" si="4"/>
        <v>#REF!</v>
      </c>
      <c r="GB147" s="98"/>
      <c r="GC147" s="99" t="e">
        <f t="shared" si="5"/>
        <v>#REF!</v>
      </c>
      <c r="GD147" s="98"/>
      <c r="GE147" s="100" t="e">
        <f t="shared" si="3"/>
        <v>#REF!</v>
      </c>
      <c r="GF147" s="98"/>
      <c r="GG147" s="98" t="s">
        <v>488</v>
      </c>
      <c r="GH147" s="98"/>
      <c r="GI147" s="98" t="s">
        <v>492</v>
      </c>
    </row>
    <row r="148" spans="183:191" ht="20.100000000000001" customHeight="1" x14ac:dyDescent="0.3">
      <c r="GA148" s="101" t="e">
        <f t="shared" si="4"/>
        <v>#REF!</v>
      </c>
      <c r="GB148" s="98"/>
      <c r="GC148" s="99" t="e">
        <f t="shared" si="5"/>
        <v>#REF!</v>
      </c>
      <c r="GD148" s="98"/>
      <c r="GE148" s="100" t="e">
        <f t="shared" si="3"/>
        <v>#REF!</v>
      </c>
      <c r="GF148" s="98"/>
      <c r="GG148" s="98" t="s">
        <v>488</v>
      </c>
      <c r="GH148" s="98"/>
      <c r="GI148" s="98" t="s">
        <v>493</v>
      </c>
    </row>
    <row r="149" spans="183:191" ht="20.100000000000001" customHeight="1" x14ac:dyDescent="0.3">
      <c r="GA149" s="101" t="e">
        <f t="shared" si="4"/>
        <v>#REF!</v>
      </c>
      <c r="GB149" s="98"/>
      <c r="GC149" s="99" t="e">
        <f t="shared" si="5"/>
        <v>#REF!</v>
      </c>
      <c r="GD149" s="98"/>
      <c r="GE149" s="100" t="e">
        <f t="shared" si="3"/>
        <v>#REF!</v>
      </c>
      <c r="GF149" s="98"/>
      <c r="GG149" s="98" t="s">
        <v>488</v>
      </c>
      <c r="GH149" s="98"/>
      <c r="GI149" s="98" t="s">
        <v>494</v>
      </c>
    </row>
    <row r="150" spans="183:191" ht="20.100000000000001" customHeight="1" x14ac:dyDescent="0.3">
      <c r="GA150" s="101" t="e">
        <f t="shared" si="4"/>
        <v>#REF!</v>
      </c>
      <c r="GB150" s="98"/>
      <c r="GC150" s="99" t="e">
        <f t="shared" si="5"/>
        <v>#REF!</v>
      </c>
      <c r="GD150" s="98"/>
      <c r="GE150" s="100" t="e">
        <f t="shared" ref="GE150:GE213" si="6">+GC150/$GC$23</f>
        <v>#REF!</v>
      </c>
      <c r="GF150" s="98"/>
      <c r="GG150" s="98" t="s">
        <v>488</v>
      </c>
      <c r="GH150" s="98"/>
      <c r="GI150" s="98" t="s">
        <v>495</v>
      </c>
    </row>
    <row r="151" spans="183:191" ht="20.100000000000001" customHeight="1" x14ac:dyDescent="0.3">
      <c r="GA151" s="101" t="e">
        <f t="shared" ref="GA151:GA214" si="7">+GA150+1</f>
        <v>#REF!</v>
      </c>
      <c r="GB151" s="98"/>
      <c r="GC151" s="99" t="e">
        <f t="shared" ref="GC151:GC214" si="8">+GC150+1</f>
        <v>#REF!</v>
      </c>
      <c r="GD151" s="98"/>
      <c r="GE151" s="100" t="e">
        <f t="shared" si="6"/>
        <v>#REF!</v>
      </c>
      <c r="GF151" s="98"/>
      <c r="GG151" s="98" t="s">
        <v>488</v>
      </c>
      <c r="GH151" s="98"/>
      <c r="GI151" s="98" t="s">
        <v>489</v>
      </c>
    </row>
    <row r="152" spans="183:191" ht="20.100000000000001" customHeight="1" x14ac:dyDescent="0.3">
      <c r="GA152" s="101" t="e">
        <f t="shared" si="7"/>
        <v>#REF!</v>
      </c>
      <c r="GB152" s="98"/>
      <c r="GC152" s="99" t="e">
        <f t="shared" si="8"/>
        <v>#REF!</v>
      </c>
      <c r="GD152" s="98"/>
      <c r="GE152" s="100" t="e">
        <f t="shared" si="6"/>
        <v>#REF!</v>
      </c>
      <c r="GF152" s="98"/>
      <c r="GG152" s="98" t="s">
        <v>488</v>
      </c>
      <c r="GH152" s="98"/>
      <c r="GI152" s="98" t="s">
        <v>490</v>
      </c>
    </row>
    <row r="153" spans="183:191" ht="20.100000000000001" customHeight="1" x14ac:dyDescent="0.3">
      <c r="GA153" s="101" t="e">
        <f t="shared" si="7"/>
        <v>#REF!</v>
      </c>
      <c r="GB153" s="98"/>
      <c r="GC153" s="99" t="e">
        <f t="shared" si="8"/>
        <v>#REF!</v>
      </c>
      <c r="GD153" s="98"/>
      <c r="GE153" s="100" t="e">
        <f t="shared" si="6"/>
        <v>#REF!</v>
      </c>
      <c r="GF153" s="98"/>
      <c r="GG153" s="98" t="s">
        <v>488</v>
      </c>
      <c r="GH153" s="98"/>
      <c r="GI153" s="98" t="s">
        <v>491</v>
      </c>
    </row>
    <row r="154" spans="183:191" ht="20.100000000000001" customHeight="1" x14ac:dyDescent="0.3">
      <c r="GA154" s="101" t="e">
        <f t="shared" si="7"/>
        <v>#REF!</v>
      </c>
      <c r="GB154" s="98"/>
      <c r="GC154" s="99" t="e">
        <f t="shared" si="8"/>
        <v>#REF!</v>
      </c>
      <c r="GD154" s="98"/>
      <c r="GE154" s="100" t="e">
        <f t="shared" si="6"/>
        <v>#REF!</v>
      </c>
      <c r="GF154" s="98"/>
      <c r="GG154" s="98" t="s">
        <v>488</v>
      </c>
      <c r="GH154" s="98"/>
      <c r="GI154" s="98" t="s">
        <v>492</v>
      </c>
    </row>
    <row r="155" spans="183:191" ht="20.100000000000001" customHeight="1" x14ac:dyDescent="0.3">
      <c r="GA155" s="101" t="e">
        <f t="shared" si="7"/>
        <v>#REF!</v>
      </c>
      <c r="GB155" s="98"/>
      <c r="GC155" s="99" t="e">
        <f t="shared" si="8"/>
        <v>#REF!</v>
      </c>
      <c r="GD155" s="98"/>
      <c r="GE155" s="100" t="e">
        <f t="shared" si="6"/>
        <v>#REF!</v>
      </c>
      <c r="GF155" s="98"/>
      <c r="GG155" s="98" t="s">
        <v>488</v>
      </c>
      <c r="GH155" s="98"/>
      <c r="GI155" s="98" t="s">
        <v>493</v>
      </c>
    </row>
    <row r="156" spans="183:191" ht="20.100000000000001" customHeight="1" x14ac:dyDescent="0.3">
      <c r="GA156" s="101" t="e">
        <f t="shared" si="7"/>
        <v>#REF!</v>
      </c>
      <c r="GB156" s="98"/>
      <c r="GC156" s="99" t="e">
        <f t="shared" si="8"/>
        <v>#REF!</v>
      </c>
      <c r="GD156" s="98"/>
      <c r="GE156" s="100" t="e">
        <f t="shared" si="6"/>
        <v>#REF!</v>
      </c>
      <c r="GF156" s="98"/>
      <c r="GG156" s="98" t="s">
        <v>488</v>
      </c>
      <c r="GH156" s="98"/>
      <c r="GI156" s="98" t="s">
        <v>494</v>
      </c>
    </row>
    <row r="157" spans="183:191" ht="20.100000000000001" customHeight="1" x14ac:dyDescent="0.3">
      <c r="GA157" s="101" t="e">
        <f t="shared" si="7"/>
        <v>#REF!</v>
      </c>
      <c r="GB157" s="98"/>
      <c r="GC157" s="99" t="e">
        <f t="shared" si="8"/>
        <v>#REF!</v>
      </c>
      <c r="GD157" s="98"/>
      <c r="GE157" s="100" t="e">
        <f t="shared" si="6"/>
        <v>#REF!</v>
      </c>
      <c r="GF157" s="98"/>
      <c r="GG157" s="98" t="s">
        <v>488</v>
      </c>
      <c r="GH157" s="98"/>
      <c r="GI157" s="98" t="s">
        <v>495</v>
      </c>
    </row>
    <row r="158" spans="183:191" ht="20.100000000000001" customHeight="1" x14ac:dyDescent="0.3">
      <c r="GA158" s="101" t="e">
        <f t="shared" si="7"/>
        <v>#REF!</v>
      </c>
      <c r="GB158" s="98"/>
      <c r="GC158" s="99" t="e">
        <f t="shared" si="8"/>
        <v>#REF!</v>
      </c>
      <c r="GD158" s="98"/>
      <c r="GE158" s="100" t="e">
        <f t="shared" si="6"/>
        <v>#REF!</v>
      </c>
      <c r="GF158" s="98"/>
      <c r="GG158" s="98" t="s">
        <v>488</v>
      </c>
      <c r="GH158" s="98"/>
      <c r="GI158" s="98" t="s">
        <v>489</v>
      </c>
    </row>
    <row r="159" spans="183:191" ht="20.100000000000001" customHeight="1" x14ac:dyDescent="0.3">
      <c r="GA159" s="101" t="e">
        <f t="shared" si="7"/>
        <v>#REF!</v>
      </c>
      <c r="GB159" s="98"/>
      <c r="GC159" s="99" t="e">
        <f t="shared" si="8"/>
        <v>#REF!</v>
      </c>
      <c r="GD159" s="98"/>
      <c r="GE159" s="100" t="e">
        <f t="shared" si="6"/>
        <v>#REF!</v>
      </c>
      <c r="GF159" s="98"/>
      <c r="GG159" s="98" t="s">
        <v>488</v>
      </c>
      <c r="GH159" s="98"/>
      <c r="GI159" s="98" t="s">
        <v>490</v>
      </c>
    </row>
    <row r="160" spans="183:191" ht="20.100000000000001" customHeight="1" x14ac:dyDescent="0.3">
      <c r="GA160" s="101" t="e">
        <f t="shared" si="7"/>
        <v>#REF!</v>
      </c>
      <c r="GB160" s="98"/>
      <c r="GC160" s="99" t="e">
        <f t="shared" si="8"/>
        <v>#REF!</v>
      </c>
      <c r="GD160" s="98"/>
      <c r="GE160" s="100" t="e">
        <f t="shared" si="6"/>
        <v>#REF!</v>
      </c>
      <c r="GF160" s="98"/>
      <c r="GG160" s="98" t="s">
        <v>488</v>
      </c>
      <c r="GH160" s="98"/>
      <c r="GI160" s="98" t="s">
        <v>491</v>
      </c>
    </row>
    <row r="161" spans="183:191" ht="20.100000000000001" customHeight="1" x14ac:dyDescent="0.3">
      <c r="GA161" s="101" t="e">
        <f t="shared" si="7"/>
        <v>#REF!</v>
      </c>
      <c r="GB161" s="98"/>
      <c r="GC161" s="99" t="e">
        <f t="shared" si="8"/>
        <v>#REF!</v>
      </c>
      <c r="GD161" s="98"/>
      <c r="GE161" s="100" t="e">
        <f t="shared" si="6"/>
        <v>#REF!</v>
      </c>
      <c r="GF161" s="98"/>
      <c r="GG161" s="98" t="s">
        <v>488</v>
      </c>
      <c r="GH161" s="98"/>
      <c r="GI161" s="98" t="s">
        <v>492</v>
      </c>
    </row>
    <row r="162" spans="183:191" ht="20.100000000000001" customHeight="1" x14ac:dyDescent="0.3">
      <c r="GA162" s="101" t="e">
        <f t="shared" si="7"/>
        <v>#REF!</v>
      </c>
      <c r="GB162" s="98"/>
      <c r="GC162" s="99" t="e">
        <f t="shared" si="8"/>
        <v>#REF!</v>
      </c>
      <c r="GD162" s="98"/>
      <c r="GE162" s="100" t="e">
        <f t="shared" si="6"/>
        <v>#REF!</v>
      </c>
      <c r="GF162" s="98"/>
      <c r="GG162" s="98" t="s">
        <v>488</v>
      </c>
      <c r="GH162" s="98"/>
      <c r="GI162" s="98" t="s">
        <v>493</v>
      </c>
    </row>
    <row r="163" spans="183:191" ht="20.100000000000001" customHeight="1" x14ac:dyDescent="0.3">
      <c r="GA163" s="101" t="e">
        <f t="shared" si="7"/>
        <v>#REF!</v>
      </c>
      <c r="GB163" s="98"/>
      <c r="GC163" s="99" t="e">
        <f t="shared" si="8"/>
        <v>#REF!</v>
      </c>
      <c r="GD163" s="98"/>
      <c r="GE163" s="100" t="e">
        <f t="shared" si="6"/>
        <v>#REF!</v>
      </c>
      <c r="GF163" s="98"/>
      <c r="GG163" s="98" t="s">
        <v>488</v>
      </c>
      <c r="GH163" s="98"/>
      <c r="GI163" s="98" t="s">
        <v>494</v>
      </c>
    </row>
    <row r="164" spans="183:191" ht="20.100000000000001" customHeight="1" x14ac:dyDescent="0.3">
      <c r="GA164" s="101" t="e">
        <f t="shared" si="7"/>
        <v>#REF!</v>
      </c>
      <c r="GB164" s="98"/>
      <c r="GC164" s="99" t="e">
        <f t="shared" si="8"/>
        <v>#REF!</v>
      </c>
      <c r="GD164" s="98"/>
      <c r="GE164" s="100" t="e">
        <f t="shared" si="6"/>
        <v>#REF!</v>
      </c>
      <c r="GF164" s="98"/>
      <c r="GG164" s="98" t="s">
        <v>488</v>
      </c>
      <c r="GH164" s="98"/>
      <c r="GI164" s="98" t="s">
        <v>495</v>
      </c>
    </row>
    <row r="165" spans="183:191" ht="20.100000000000001" customHeight="1" x14ac:dyDescent="0.3">
      <c r="GA165" s="101" t="e">
        <f t="shared" si="7"/>
        <v>#REF!</v>
      </c>
      <c r="GB165" s="98"/>
      <c r="GC165" s="99" t="e">
        <f t="shared" si="8"/>
        <v>#REF!</v>
      </c>
      <c r="GD165" s="98"/>
      <c r="GE165" s="100" t="e">
        <f t="shared" si="6"/>
        <v>#REF!</v>
      </c>
      <c r="GF165" s="98"/>
      <c r="GG165" s="98" t="s">
        <v>488</v>
      </c>
      <c r="GH165" s="98"/>
      <c r="GI165" s="98" t="s">
        <v>489</v>
      </c>
    </row>
    <row r="166" spans="183:191" ht="20.100000000000001" customHeight="1" x14ac:dyDescent="0.3">
      <c r="GA166" s="101" t="e">
        <f t="shared" si="7"/>
        <v>#REF!</v>
      </c>
      <c r="GB166" s="98"/>
      <c r="GC166" s="99" t="e">
        <f t="shared" si="8"/>
        <v>#REF!</v>
      </c>
      <c r="GD166" s="98"/>
      <c r="GE166" s="100" t="e">
        <f t="shared" si="6"/>
        <v>#REF!</v>
      </c>
      <c r="GF166" s="98"/>
      <c r="GG166" s="98" t="s">
        <v>488</v>
      </c>
      <c r="GH166" s="98"/>
      <c r="GI166" s="98" t="s">
        <v>490</v>
      </c>
    </row>
    <row r="167" spans="183:191" ht="20.100000000000001" customHeight="1" x14ac:dyDescent="0.3">
      <c r="GA167" s="101" t="e">
        <f t="shared" si="7"/>
        <v>#REF!</v>
      </c>
      <c r="GB167" s="98"/>
      <c r="GC167" s="99" t="e">
        <f t="shared" si="8"/>
        <v>#REF!</v>
      </c>
      <c r="GD167" s="98"/>
      <c r="GE167" s="100" t="e">
        <f t="shared" si="6"/>
        <v>#REF!</v>
      </c>
      <c r="GF167" s="98"/>
      <c r="GG167" s="98" t="s">
        <v>488</v>
      </c>
      <c r="GH167" s="98"/>
      <c r="GI167" s="98" t="s">
        <v>491</v>
      </c>
    </row>
    <row r="168" spans="183:191" ht="20.100000000000001" customHeight="1" x14ac:dyDescent="0.3">
      <c r="GA168" s="101" t="e">
        <f t="shared" si="7"/>
        <v>#REF!</v>
      </c>
      <c r="GB168" s="98"/>
      <c r="GC168" s="99" t="e">
        <f t="shared" si="8"/>
        <v>#REF!</v>
      </c>
      <c r="GD168" s="98"/>
      <c r="GE168" s="100" t="e">
        <f t="shared" si="6"/>
        <v>#REF!</v>
      </c>
      <c r="GF168" s="98"/>
      <c r="GG168" s="98" t="s">
        <v>488</v>
      </c>
      <c r="GH168" s="98"/>
      <c r="GI168" s="98" t="s">
        <v>492</v>
      </c>
    </row>
    <row r="169" spans="183:191" ht="20.100000000000001" customHeight="1" x14ac:dyDescent="0.3">
      <c r="GA169" s="101" t="e">
        <f t="shared" si="7"/>
        <v>#REF!</v>
      </c>
      <c r="GB169" s="98"/>
      <c r="GC169" s="99" t="e">
        <f t="shared" si="8"/>
        <v>#REF!</v>
      </c>
      <c r="GD169" s="98"/>
      <c r="GE169" s="100" t="e">
        <f t="shared" si="6"/>
        <v>#REF!</v>
      </c>
      <c r="GF169" s="98"/>
      <c r="GG169" s="98" t="s">
        <v>488</v>
      </c>
      <c r="GH169" s="98"/>
      <c r="GI169" s="98" t="s">
        <v>493</v>
      </c>
    </row>
    <row r="170" spans="183:191" ht="20.100000000000001" customHeight="1" x14ac:dyDescent="0.3">
      <c r="GA170" s="101" t="e">
        <f t="shared" si="7"/>
        <v>#REF!</v>
      </c>
      <c r="GB170" s="98"/>
      <c r="GC170" s="99" t="e">
        <f t="shared" si="8"/>
        <v>#REF!</v>
      </c>
      <c r="GD170" s="98"/>
      <c r="GE170" s="100" t="e">
        <f t="shared" si="6"/>
        <v>#REF!</v>
      </c>
      <c r="GF170" s="98"/>
      <c r="GG170" s="98" t="s">
        <v>488</v>
      </c>
      <c r="GH170" s="98"/>
      <c r="GI170" s="98" t="s">
        <v>494</v>
      </c>
    </row>
    <row r="171" spans="183:191" ht="20.100000000000001" customHeight="1" x14ac:dyDescent="0.3">
      <c r="GA171" s="101" t="e">
        <f t="shared" si="7"/>
        <v>#REF!</v>
      </c>
      <c r="GB171" s="98"/>
      <c r="GC171" s="99" t="e">
        <f t="shared" si="8"/>
        <v>#REF!</v>
      </c>
      <c r="GD171" s="98"/>
      <c r="GE171" s="100" t="e">
        <f t="shared" si="6"/>
        <v>#REF!</v>
      </c>
      <c r="GF171" s="98"/>
      <c r="GG171" s="98" t="s">
        <v>488</v>
      </c>
      <c r="GH171" s="98"/>
      <c r="GI171" s="98" t="s">
        <v>495</v>
      </c>
    </row>
    <row r="172" spans="183:191" ht="20.100000000000001" customHeight="1" x14ac:dyDescent="0.3">
      <c r="GA172" s="101" t="e">
        <f t="shared" si="7"/>
        <v>#REF!</v>
      </c>
      <c r="GB172" s="98"/>
      <c r="GC172" s="99" t="e">
        <f t="shared" si="8"/>
        <v>#REF!</v>
      </c>
      <c r="GD172" s="98"/>
      <c r="GE172" s="100" t="e">
        <f t="shared" si="6"/>
        <v>#REF!</v>
      </c>
      <c r="GF172" s="98"/>
      <c r="GG172" s="98" t="s">
        <v>488</v>
      </c>
      <c r="GH172" s="98"/>
      <c r="GI172" s="98" t="s">
        <v>489</v>
      </c>
    </row>
    <row r="173" spans="183:191" ht="20.100000000000001" customHeight="1" x14ac:dyDescent="0.3">
      <c r="GA173" s="101" t="e">
        <f t="shared" si="7"/>
        <v>#REF!</v>
      </c>
      <c r="GB173" s="98"/>
      <c r="GC173" s="99" t="e">
        <f t="shared" si="8"/>
        <v>#REF!</v>
      </c>
      <c r="GD173" s="98"/>
      <c r="GE173" s="100" t="e">
        <f t="shared" si="6"/>
        <v>#REF!</v>
      </c>
      <c r="GF173" s="98"/>
      <c r="GG173" s="98" t="s">
        <v>488</v>
      </c>
      <c r="GH173" s="98"/>
      <c r="GI173" s="98" t="s">
        <v>490</v>
      </c>
    </row>
    <row r="174" spans="183:191" ht="20.100000000000001" customHeight="1" x14ac:dyDescent="0.3">
      <c r="GA174" s="101" t="e">
        <f t="shared" si="7"/>
        <v>#REF!</v>
      </c>
      <c r="GB174" s="98"/>
      <c r="GC174" s="99" t="e">
        <f t="shared" si="8"/>
        <v>#REF!</v>
      </c>
      <c r="GD174" s="98"/>
      <c r="GE174" s="100" t="e">
        <f t="shared" si="6"/>
        <v>#REF!</v>
      </c>
      <c r="GF174" s="98"/>
      <c r="GG174" s="98" t="s">
        <v>488</v>
      </c>
      <c r="GH174" s="98"/>
      <c r="GI174" s="98" t="s">
        <v>491</v>
      </c>
    </row>
    <row r="175" spans="183:191" ht="20.100000000000001" customHeight="1" x14ac:dyDescent="0.3">
      <c r="GA175" s="101" t="e">
        <f t="shared" si="7"/>
        <v>#REF!</v>
      </c>
      <c r="GB175" s="98"/>
      <c r="GC175" s="99" t="e">
        <f t="shared" si="8"/>
        <v>#REF!</v>
      </c>
      <c r="GD175" s="98"/>
      <c r="GE175" s="100" t="e">
        <f t="shared" si="6"/>
        <v>#REF!</v>
      </c>
      <c r="GF175" s="98"/>
      <c r="GG175" s="98" t="s">
        <v>488</v>
      </c>
      <c r="GH175" s="98"/>
      <c r="GI175" s="98" t="s">
        <v>492</v>
      </c>
    </row>
    <row r="176" spans="183:191" ht="20.100000000000001" customHeight="1" x14ac:dyDescent="0.3">
      <c r="GA176" s="101" t="e">
        <f t="shared" si="7"/>
        <v>#REF!</v>
      </c>
      <c r="GB176" s="98"/>
      <c r="GC176" s="99" t="e">
        <f t="shared" si="8"/>
        <v>#REF!</v>
      </c>
      <c r="GD176" s="98"/>
      <c r="GE176" s="100" t="e">
        <f t="shared" si="6"/>
        <v>#REF!</v>
      </c>
      <c r="GF176" s="98"/>
      <c r="GG176" s="98" t="s">
        <v>488</v>
      </c>
      <c r="GH176" s="98"/>
      <c r="GI176" s="98" t="s">
        <v>493</v>
      </c>
    </row>
    <row r="177" spans="183:191" ht="20.100000000000001" customHeight="1" x14ac:dyDescent="0.3">
      <c r="GA177" s="101" t="e">
        <f t="shared" si="7"/>
        <v>#REF!</v>
      </c>
      <c r="GB177" s="98"/>
      <c r="GC177" s="99" t="e">
        <f t="shared" si="8"/>
        <v>#REF!</v>
      </c>
      <c r="GD177" s="98"/>
      <c r="GE177" s="100" t="e">
        <f t="shared" si="6"/>
        <v>#REF!</v>
      </c>
      <c r="GF177" s="98"/>
      <c r="GG177" s="98" t="s">
        <v>488</v>
      </c>
      <c r="GH177" s="98"/>
      <c r="GI177" s="98" t="s">
        <v>494</v>
      </c>
    </row>
    <row r="178" spans="183:191" ht="20.100000000000001" customHeight="1" x14ac:dyDescent="0.3">
      <c r="GA178" s="101" t="e">
        <f t="shared" si="7"/>
        <v>#REF!</v>
      </c>
      <c r="GB178" s="98"/>
      <c r="GC178" s="99" t="e">
        <f t="shared" si="8"/>
        <v>#REF!</v>
      </c>
      <c r="GD178" s="98"/>
      <c r="GE178" s="100" t="e">
        <f t="shared" si="6"/>
        <v>#REF!</v>
      </c>
      <c r="GF178" s="98"/>
      <c r="GG178" s="98" t="s">
        <v>488</v>
      </c>
      <c r="GH178" s="98"/>
      <c r="GI178" s="98" t="s">
        <v>495</v>
      </c>
    </row>
    <row r="179" spans="183:191" ht="20.100000000000001" customHeight="1" x14ac:dyDescent="0.3">
      <c r="GA179" s="101" t="e">
        <f t="shared" si="7"/>
        <v>#REF!</v>
      </c>
      <c r="GB179" s="98"/>
      <c r="GC179" s="99" t="e">
        <f t="shared" si="8"/>
        <v>#REF!</v>
      </c>
      <c r="GD179" s="98"/>
      <c r="GE179" s="100" t="e">
        <f t="shared" si="6"/>
        <v>#REF!</v>
      </c>
      <c r="GF179" s="98"/>
      <c r="GG179" s="98" t="s">
        <v>488</v>
      </c>
      <c r="GH179" s="98"/>
      <c r="GI179" s="98" t="s">
        <v>489</v>
      </c>
    </row>
    <row r="180" spans="183:191" ht="20.100000000000001" customHeight="1" x14ac:dyDescent="0.3">
      <c r="GA180" s="101" t="e">
        <f t="shared" si="7"/>
        <v>#REF!</v>
      </c>
      <c r="GB180" s="98"/>
      <c r="GC180" s="99" t="e">
        <f t="shared" si="8"/>
        <v>#REF!</v>
      </c>
      <c r="GD180" s="98"/>
      <c r="GE180" s="100" t="e">
        <f t="shared" si="6"/>
        <v>#REF!</v>
      </c>
      <c r="GF180" s="98"/>
      <c r="GG180" s="98" t="s">
        <v>488</v>
      </c>
      <c r="GH180" s="98"/>
      <c r="GI180" s="98" t="s">
        <v>490</v>
      </c>
    </row>
    <row r="181" spans="183:191" ht="20.100000000000001" customHeight="1" x14ac:dyDescent="0.3">
      <c r="GA181" s="101" t="e">
        <f t="shared" si="7"/>
        <v>#REF!</v>
      </c>
      <c r="GB181" s="98"/>
      <c r="GC181" s="99" t="e">
        <f t="shared" si="8"/>
        <v>#REF!</v>
      </c>
      <c r="GD181" s="98"/>
      <c r="GE181" s="100" t="e">
        <f t="shared" si="6"/>
        <v>#REF!</v>
      </c>
      <c r="GF181" s="98"/>
      <c r="GG181" s="98" t="s">
        <v>488</v>
      </c>
      <c r="GH181" s="98"/>
      <c r="GI181" s="98" t="s">
        <v>491</v>
      </c>
    </row>
    <row r="182" spans="183:191" ht="20.100000000000001" customHeight="1" x14ac:dyDescent="0.3">
      <c r="GA182" s="101" t="e">
        <f t="shared" si="7"/>
        <v>#REF!</v>
      </c>
      <c r="GB182" s="98"/>
      <c r="GC182" s="99" t="e">
        <f t="shared" si="8"/>
        <v>#REF!</v>
      </c>
      <c r="GD182" s="98"/>
      <c r="GE182" s="100" t="e">
        <f t="shared" si="6"/>
        <v>#REF!</v>
      </c>
      <c r="GF182" s="98"/>
      <c r="GG182" s="98" t="s">
        <v>488</v>
      </c>
      <c r="GH182" s="98"/>
      <c r="GI182" s="98" t="s">
        <v>492</v>
      </c>
    </row>
    <row r="183" spans="183:191" ht="20.100000000000001" customHeight="1" x14ac:dyDescent="0.3">
      <c r="GA183" s="101" t="e">
        <f t="shared" si="7"/>
        <v>#REF!</v>
      </c>
      <c r="GB183" s="98"/>
      <c r="GC183" s="99" t="e">
        <f t="shared" si="8"/>
        <v>#REF!</v>
      </c>
      <c r="GD183" s="98"/>
      <c r="GE183" s="100" t="e">
        <f t="shared" si="6"/>
        <v>#REF!</v>
      </c>
      <c r="GF183" s="98"/>
      <c r="GG183" s="98" t="s">
        <v>488</v>
      </c>
      <c r="GH183" s="98"/>
      <c r="GI183" s="98" t="s">
        <v>493</v>
      </c>
    </row>
    <row r="184" spans="183:191" ht="20.100000000000001" customHeight="1" x14ac:dyDescent="0.3">
      <c r="GA184" s="101" t="e">
        <f t="shared" si="7"/>
        <v>#REF!</v>
      </c>
      <c r="GB184" s="98"/>
      <c r="GC184" s="99" t="e">
        <f t="shared" si="8"/>
        <v>#REF!</v>
      </c>
      <c r="GD184" s="98"/>
      <c r="GE184" s="100" t="e">
        <f t="shared" si="6"/>
        <v>#REF!</v>
      </c>
      <c r="GF184" s="98"/>
      <c r="GG184" s="98" t="s">
        <v>488</v>
      </c>
      <c r="GH184" s="98"/>
      <c r="GI184" s="98" t="s">
        <v>494</v>
      </c>
    </row>
    <row r="185" spans="183:191" ht="20.100000000000001" customHeight="1" x14ac:dyDescent="0.3">
      <c r="GA185" s="101" t="e">
        <f t="shared" si="7"/>
        <v>#REF!</v>
      </c>
      <c r="GB185" s="98"/>
      <c r="GC185" s="99" t="e">
        <f t="shared" si="8"/>
        <v>#REF!</v>
      </c>
      <c r="GD185" s="98"/>
      <c r="GE185" s="100" t="e">
        <f t="shared" si="6"/>
        <v>#REF!</v>
      </c>
      <c r="GF185" s="98"/>
      <c r="GG185" s="98" t="s">
        <v>488</v>
      </c>
      <c r="GH185" s="98"/>
      <c r="GI185" s="98" t="s">
        <v>495</v>
      </c>
    </row>
    <row r="186" spans="183:191" ht="20.100000000000001" customHeight="1" x14ac:dyDescent="0.3">
      <c r="GA186" s="101" t="e">
        <f t="shared" si="7"/>
        <v>#REF!</v>
      </c>
      <c r="GB186" s="98"/>
      <c r="GC186" s="99" t="e">
        <f t="shared" si="8"/>
        <v>#REF!</v>
      </c>
      <c r="GD186" s="98"/>
      <c r="GE186" s="100" t="e">
        <f t="shared" si="6"/>
        <v>#REF!</v>
      </c>
      <c r="GF186" s="98"/>
      <c r="GG186" s="98" t="s">
        <v>488</v>
      </c>
      <c r="GH186" s="98"/>
      <c r="GI186" s="98" t="s">
        <v>489</v>
      </c>
    </row>
    <row r="187" spans="183:191" ht="20.100000000000001" customHeight="1" x14ac:dyDescent="0.3">
      <c r="GA187" s="101" t="e">
        <f t="shared" si="7"/>
        <v>#REF!</v>
      </c>
      <c r="GB187" s="98"/>
      <c r="GC187" s="99" t="e">
        <f t="shared" si="8"/>
        <v>#REF!</v>
      </c>
      <c r="GD187" s="98"/>
      <c r="GE187" s="100" t="e">
        <f t="shared" si="6"/>
        <v>#REF!</v>
      </c>
      <c r="GF187" s="98"/>
      <c r="GG187" s="98" t="s">
        <v>488</v>
      </c>
      <c r="GH187" s="98"/>
      <c r="GI187" s="98" t="s">
        <v>490</v>
      </c>
    </row>
    <row r="188" spans="183:191" ht="20.100000000000001" customHeight="1" x14ac:dyDescent="0.3">
      <c r="GA188" s="101" t="e">
        <f t="shared" si="7"/>
        <v>#REF!</v>
      </c>
      <c r="GB188" s="98"/>
      <c r="GC188" s="99" t="e">
        <f t="shared" si="8"/>
        <v>#REF!</v>
      </c>
      <c r="GD188" s="98"/>
      <c r="GE188" s="100" t="e">
        <f t="shared" si="6"/>
        <v>#REF!</v>
      </c>
      <c r="GF188" s="98"/>
      <c r="GG188" s="98" t="s">
        <v>488</v>
      </c>
      <c r="GH188" s="98"/>
      <c r="GI188" s="98" t="s">
        <v>491</v>
      </c>
    </row>
    <row r="189" spans="183:191" ht="20.100000000000001" customHeight="1" x14ac:dyDescent="0.3">
      <c r="GA189" s="101" t="e">
        <f t="shared" si="7"/>
        <v>#REF!</v>
      </c>
      <c r="GB189" s="98"/>
      <c r="GC189" s="99" t="e">
        <f t="shared" si="8"/>
        <v>#REF!</v>
      </c>
      <c r="GD189" s="98"/>
      <c r="GE189" s="100" t="e">
        <f t="shared" si="6"/>
        <v>#REF!</v>
      </c>
      <c r="GF189" s="98"/>
      <c r="GG189" s="98" t="s">
        <v>488</v>
      </c>
      <c r="GH189" s="98"/>
      <c r="GI189" s="98" t="s">
        <v>492</v>
      </c>
    </row>
    <row r="190" spans="183:191" ht="20.100000000000001" customHeight="1" x14ac:dyDescent="0.3">
      <c r="GA190" s="101" t="e">
        <f t="shared" si="7"/>
        <v>#REF!</v>
      </c>
      <c r="GB190" s="98"/>
      <c r="GC190" s="99" t="e">
        <f t="shared" si="8"/>
        <v>#REF!</v>
      </c>
      <c r="GD190" s="98"/>
      <c r="GE190" s="100" t="e">
        <f t="shared" si="6"/>
        <v>#REF!</v>
      </c>
      <c r="GF190" s="98"/>
      <c r="GG190" s="98" t="s">
        <v>488</v>
      </c>
      <c r="GH190" s="98"/>
      <c r="GI190" s="98" t="s">
        <v>493</v>
      </c>
    </row>
    <row r="191" spans="183:191" ht="20.100000000000001" customHeight="1" x14ac:dyDescent="0.3">
      <c r="GA191" s="101" t="e">
        <f t="shared" si="7"/>
        <v>#REF!</v>
      </c>
      <c r="GB191" s="98"/>
      <c r="GC191" s="99" t="e">
        <f t="shared" si="8"/>
        <v>#REF!</v>
      </c>
      <c r="GD191" s="98"/>
      <c r="GE191" s="100" t="e">
        <f t="shared" si="6"/>
        <v>#REF!</v>
      </c>
      <c r="GF191" s="98"/>
      <c r="GG191" s="98" t="s">
        <v>488</v>
      </c>
      <c r="GH191" s="98"/>
      <c r="GI191" s="98" t="s">
        <v>494</v>
      </c>
    </row>
    <row r="192" spans="183:191" ht="20.100000000000001" customHeight="1" x14ac:dyDescent="0.3">
      <c r="GA192" s="101" t="e">
        <f t="shared" si="7"/>
        <v>#REF!</v>
      </c>
      <c r="GB192" s="98"/>
      <c r="GC192" s="99" t="e">
        <f t="shared" si="8"/>
        <v>#REF!</v>
      </c>
      <c r="GD192" s="98"/>
      <c r="GE192" s="100" t="e">
        <f t="shared" si="6"/>
        <v>#REF!</v>
      </c>
      <c r="GF192" s="98"/>
      <c r="GG192" s="98" t="s">
        <v>488</v>
      </c>
      <c r="GH192" s="98"/>
      <c r="GI192" s="98" t="s">
        <v>495</v>
      </c>
    </row>
    <row r="193" spans="183:191" ht="20.100000000000001" customHeight="1" x14ac:dyDescent="0.3">
      <c r="GA193" s="101" t="e">
        <f t="shared" si="7"/>
        <v>#REF!</v>
      </c>
      <c r="GB193" s="98"/>
      <c r="GC193" s="99" t="e">
        <f t="shared" si="8"/>
        <v>#REF!</v>
      </c>
      <c r="GD193" s="98"/>
      <c r="GE193" s="100" t="e">
        <f t="shared" si="6"/>
        <v>#REF!</v>
      </c>
      <c r="GF193" s="98"/>
      <c r="GG193" s="98" t="s">
        <v>488</v>
      </c>
      <c r="GH193" s="98"/>
      <c r="GI193" s="98" t="s">
        <v>489</v>
      </c>
    </row>
    <row r="194" spans="183:191" ht="20.100000000000001" customHeight="1" x14ac:dyDescent="0.3">
      <c r="GA194" s="101" t="e">
        <f t="shared" si="7"/>
        <v>#REF!</v>
      </c>
      <c r="GB194" s="98"/>
      <c r="GC194" s="99" t="e">
        <f t="shared" si="8"/>
        <v>#REF!</v>
      </c>
      <c r="GD194" s="98"/>
      <c r="GE194" s="100" t="e">
        <f t="shared" si="6"/>
        <v>#REF!</v>
      </c>
      <c r="GF194" s="98"/>
      <c r="GG194" s="98" t="s">
        <v>488</v>
      </c>
      <c r="GH194" s="98"/>
      <c r="GI194" s="98" t="s">
        <v>490</v>
      </c>
    </row>
    <row r="195" spans="183:191" ht="20.100000000000001" customHeight="1" x14ac:dyDescent="0.3">
      <c r="GA195" s="101" t="e">
        <f t="shared" si="7"/>
        <v>#REF!</v>
      </c>
      <c r="GB195" s="98"/>
      <c r="GC195" s="99" t="e">
        <f t="shared" si="8"/>
        <v>#REF!</v>
      </c>
      <c r="GD195" s="98"/>
      <c r="GE195" s="100" t="e">
        <f t="shared" si="6"/>
        <v>#REF!</v>
      </c>
      <c r="GF195" s="98"/>
      <c r="GG195" s="98" t="s">
        <v>488</v>
      </c>
      <c r="GH195" s="98"/>
      <c r="GI195" s="98" t="s">
        <v>491</v>
      </c>
    </row>
    <row r="196" spans="183:191" ht="20.100000000000001" customHeight="1" x14ac:dyDescent="0.3">
      <c r="GA196" s="101" t="e">
        <f t="shared" si="7"/>
        <v>#REF!</v>
      </c>
      <c r="GB196" s="98"/>
      <c r="GC196" s="99" t="e">
        <f t="shared" si="8"/>
        <v>#REF!</v>
      </c>
      <c r="GD196" s="98"/>
      <c r="GE196" s="100" t="e">
        <f t="shared" si="6"/>
        <v>#REF!</v>
      </c>
      <c r="GF196" s="98"/>
      <c r="GG196" s="98" t="s">
        <v>488</v>
      </c>
      <c r="GH196" s="98"/>
      <c r="GI196" s="98" t="s">
        <v>492</v>
      </c>
    </row>
    <row r="197" spans="183:191" ht="20.100000000000001" customHeight="1" x14ac:dyDescent="0.3">
      <c r="GA197" s="101" t="e">
        <f t="shared" si="7"/>
        <v>#REF!</v>
      </c>
      <c r="GB197" s="98"/>
      <c r="GC197" s="99" t="e">
        <f t="shared" si="8"/>
        <v>#REF!</v>
      </c>
      <c r="GD197" s="98"/>
      <c r="GE197" s="100" t="e">
        <f t="shared" si="6"/>
        <v>#REF!</v>
      </c>
      <c r="GF197" s="98"/>
      <c r="GG197" s="98" t="s">
        <v>488</v>
      </c>
      <c r="GH197" s="98"/>
      <c r="GI197" s="98" t="s">
        <v>493</v>
      </c>
    </row>
    <row r="198" spans="183:191" ht="20.100000000000001" customHeight="1" x14ac:dyDescent="0.3">
      <c r="GA198" s="101" t="e">
        <f t="shared" si="7"/>
        <v>#REF!</v>
      </c>
      <c r="GB198" s="98"/>
      <c r="GC198" s="99" t="e">
        <f t="shared" si="8"/>
        <v>#REF!</v>
      </c>
      <c r="GD198" s="98"/>
      <c r="GE198" s="100" t="e">
        <f t="shared" si="6"/>
        <v>#REF!</v>
      </c>
      <c r="GF198" s="98"/>
      <c r="GG198" s="98" t="s">
        <v>488</v>
      </c>
      <c r="GH198" s="98"/>
      <c r="GI198" s="98" t="s">
        <v>494</v>
      </c>
    </row>
    <row r="199" spans="183:191" ht="20.100000000000001" customHeight="1" x14ac:dyDescent="0.3">
      <c r="GA199" s="101" t="e">
        <f t="shared" si="7"/>
        <v>#REF!</v>
      </c>
      <c r="GB199" s="98"/>
      <c r="GC199" s="99" t="e">
        <f t="shared" si="8"/>
        <v>#REF!</v>
      </c>
      <c r="GD199" s="98"/>
      <c r="GE199" s="100" t="e">
        <f t="shared" si="6"/>
        <v>#REF!</v>
      </c>
      <c r="GF199" s="98"/>
      <c r="GG199" s="98" t="s">
        <v>488</v>
      </c>
      <c r="GH199" s="98"/>
      <c r="GI199" s="98" t="s">
        <v>495</v>
      </c>
    </row>
    <row r="200" spans="183:191" ht="20.100000000000001" customHeight="1" x14ac:dyDescent="0.3">
      <c r="GA200" s="101" t="e">
        <f t="shared" si="7"/>
        <v>#REF!</v>
      </c>
      <c r="GB200" s="98"/>
      <c r="GC200" s="99" t="e">
        <f t="shared" si="8"/>
        <v>#REF!</v>
      </c>
      <c r="GD200" s="98"/>
      <c r="GE200" s="100" t="e">
        <f t="shared" si="6"/>
        <v>#REF!</v>
      </c>
      <c r="GF200" s="98"/>
      <c r="GG200" s="98" t="s">
        <v>488</v>
      </c>
      <c r="GH200" s="98"/>
      <c r="GI200" s="98" t="s">
        <v>489</v>
      </c>
    </row>
    <row r="201" spans="183:191" ht="20.100000000000001" customHeight="1" x14ac:dyDescent="0.3">
      <c r="GA201" s="101" t="e">
        <f t="shared" si="7"/>
        <v>#REF!</v>
      </c>
      <c r="GB201" s="98"/>
      <c r="GC201" s="99" t="e">
        <f t="shared" si="8"/>
        <v>#REF!</v>
      </c>
      <c r="GD201" s="98"/>
      <c r="GE201" s="100" t="e">
        <f t="shared" si="6"/>
        <v>#REF!</v>
      </c>
      <c r="GF201" s="98"/>
      <c r="GG201" s="98" t="s">
        <v>488</v>
      </c>
      <c r="GH201" s="98"/>
      <c r="GI201" s="98" t="s">
        <v>490</v>
      </c>
    </row>
    <row r="202" spans="183:191" ht="20.100000000000001" customHeight="1" x14ac:dyDescent="0.3">
      <c r="GA202" s="101" t="e">
        <f t="shared" si="7"/>
        <v>#REF!</v>
      </c>
      <c r="GB202" s="98"/>
      <c r="GC202" s="99" t="e">
        <f t="shared" si="8"/>
        <v>#REF!</v>
      </c>
      <c r="GD202" s="98"/>
      <c r="GE202" s="100" t="e">
        <f t="shared" si="6"/>
        <v>#REF!</v>
      </c>
      <c r="GF202" s="98"/>
      <c r="GG202" s="98" t="s">
        <v>488</v>
      </c>
      <c r="GH202" s="98"/>
      <c r="GI202" s="98" t="s">
        <v>491</v>
      </c>
    </row>
    <row r="203" spans="183:191" ht="20.100000000000001" customHeight="1" x14ac:dyDescent="0.3">
      <c r="GA203" s="101" t="e">
        <f t="shared" si="7"/>
        <v>#REF!</v>
      </c>
      <c r="GB203" s="98"/>
      <c r="GC203" s="99" t="e">
        <f t="shared" si="8"/>
        <v>#REF!</v>
      </c>
      <c r="GD203" s="98"/>
      <c r="GE203" s="100" t="e">
        <f t="shared" si="6"/>
        <v>#REF!</v>
      </c>
      <c r="GF203" s="98"/>
      <c r="GG203" s="98" t="s">
        <v>488</v>
      </c>
      <c r="GH203" s="98"/>
      <c r="GI203" s="98" t="s">
        <v>492</v>
      </c>
    </row>
    <row r="204" spans="183:191" ht="20.100000000000001" customHeight="1" x14ac:dyDescent="0.3">
      <c r="GA204" s="101" t="e">
        <f t="shared" si="7"/>
        <v>#REF!</v>
      </c>
      <c r="GB204" s="98"/>
      <c r="GC204" s="99" t="e">
        <f t="shared" si="8"/>
        <v>#REF!</v>
      </c>
      <c r="GD204" s="98"/>
      <c r="GE204" s="100" t="e">
        <f t="shared" si="6"/>
        <v>#REF!</v>
      </c>
      <c r="GF204" s="98"/>
      <c r="GG204" s="98" t="s">
        <v>488</v>
      </c>
      <c r="GH204" s="98"/>
      <c r="GI204" s="98" t="s">
        <v>493</v>
      </c>
    </row>
    <row r="205" spans="183:191" ht="20.100000000000001" customHeight="1" x14ac:dyDescent="0.3">
      <c r="GA205" s="101" t="e">
        <f t="shared" si="7"/>
        <v>#REF!</v>
      </c>
      <c r="GB205" s="98"/>
      <c r="GC205" s="99" t="e">
        <f t="shared" si="8"/>
        <v>#REF!</v>
      </c>
      <c r="GD205" s="98"/>
      <c r="GE205" s="100" t="e">
        <f t="shared" si="6"/>
        <v>#REF!</v>
      </c>
      <c r="GF205" s="98"/>
      <c r="GG205" s="98" t="s">
        <v>488</v>
      </c>
      <c r="GH205" s="98"/>
      <c r="GI205" s="98" t="s">
        <v>494</v>
      </c>
    </row>
    <row r="206" spans="183:191" ht="20.100000000000001" customHeight="1" x14ac:dyDescent="0.3">
      <c r="GA206" s="101" t="e">
        <f t="shared" si="7"/>
        <v>#REF!</v>
      </c>
      <c r="GB206" s="98"/>
      <c r="GC206" s="99" t="e">
        <f t="shared" si="8"/>
        <v>#REF!</v>
      </c>
      <c r="GD206" s="98"/>
      <c r="GE206" s="100" t="e">
        <f t="shared" si="6"/>
        <v>#REF!</v>
      </c>
      <c r="GF206" s="98"/>
      <c r="GG206" s="98" t="s">
        <v>488</v>
      </c>
      <c r="GH206" s="98"/>
      <c r="GI206" s="98" t="s">
        <v>495</v>
      </c>
    </row>
    <row r="207" spans="183:191" ht="20.100000000000001" customHeight="1" x14ac:dyDescent="0.3">
      <c r="GA207" s="101" t="e">
        <f t="shared" si="7"/>
        <v>#REF!</v>
      </c>
      <c r="GB207" s="98"/>
      <c r="GC207" s="99" t="e">
        <f t="shared" si="8"/>
        <v>#REF!</v>
      </c>
      <c r="GD207" s="98"/>
      <c r="GE207" s="100" t="e">
        <f t="shared" si="6"/>
        <v>#REF!</v>
      </c>
      <c r="GF207" s="98"/>
      <c r="GG207" s="98" t="s">
        <v>488</v>
      </c>
      <c r="GH207" s="98"/>
      <c r="GI207" s="98" t="s">
        <v>489</v>
      </c>
    </row>
    <row r="208" spans="183:191" ht="20.100000000000001" customHeight="1" x14ac:dyDescent="0.3">
      <c r="GA208" s="101" t="e">
        <f t="shared" si="7"/>
        <v>#REF!</v>
      </c>
      <c r="GB208" s="98"/>
      <c r="GC208" s="99" t="e">
        <f t="shared" si="8"/>
        <v>#REF!</v>
      </c>
      <c r="GD208" s="98"/>
      <c r="GE208" s="100" t="e">
        <f t="shared" si="6"/>
        <v>#REF!</v>
      </c>
      <c r="GF208" s="98"/>
      <c r="GG208" s="98" t="s">
        <v>488</v>
      </c>
      <c r="GH208" s="98"/>
      <c r="GI208" s="98" t="s">
        <v>490</v>
      </c>
    </row>
    <row r="209" spans="183:191" ht="20.100000000000001" customHeight="1" x14ac:dyDescent="0.3">
      <c r="GA209" s="101" t="e">
        <f t="shared" si="7"/>
        <v>#REF!</v>
      </c>
      <c r="GB209" s="98"/>
      <c r="GC209" s="99" t="e">
        <f t="shared" si="8"/>
        <v>#REF!</v>
      </c>
      <c r="GD209" s="98"/>
      <c r="GE209" s="100" t="e">
        <f t="shared" si="6"/>
        <v>#REF!</v>
      </c>
      <c r="GF209" s="98"/>
      <c r="GG209" s="98" t="s">
        <v>488</v>
      </c>
      <c r="GH209" s="98"/>
      <c r="GI209" s="98" t="s">
        <v>491</v>
      </c>
    </row>
    <row r="210" spans="183:191" ht="20.100000000000001" customHeight="1" x14ac:dyDescent="0.3">
      <c r="GA210" s="101" t="e">
        <f t="shared" si="7"/>
        <v>#REF!</v>
      </c>
      <c r="GB210" s="98"/>
      <c r="GC210" s="99" t="e">
        <f t="shared" si="8"/>
        <v>#REF!</v>
      </c>
      <c r="GD210" s="98"/>
      <c r="GE210" s="100" t="e">
        <f t="shared" si="6"/>
        <v>#REF!</v>
      </c>
      <c r="GF210" s="98"/>
      <c r="GG210" s="98" t="s">
        <v>488</v>
      </c>
      <c r="GH210" s="98"/>
      <c r="GI210" s="98" t="s">
        <v>492</v>
      </c>
    </row>
    <row r="211" spans="183:191" ht="20.100000000000001" customHeight="1" x14ac:dyDescent="0.3">
      <c r="GA211" s="101" t="e">
        <f t="shared" si="7"/>
        <v>#REF!</v>
      </c>
      <c r="GB211" s="98"/>
      <c r="GC211" s="99" t="e">
        <f t="shared" si="8"/>
        <v>#REF!</v>
      </c>
      <c r="GD211" s="98"/>
      <c r="GE211" s="100" t="e">
        <f t="shared" si="6"/>
        <v>#REF!</v>
      </c>
      <c r="GF211" s="98"/>
      <c r="GG211" s="98" t="s">
        <v>488</v>
      </c>
      <c r="GH211" s="98"/>
      <c r="GI211" s="98" t="s">
        <v>493</v>
      </c>
    </row>
    <row r="212" spans="183:191" ht="20.100000000000001" customHeight="1" x14ac:dyDescent="0.3">
      <c r="GA212" s="101" t="e">
        <f t="shared" si="7"/>
        <v>#REF!</v>
      </c>
      <c r="GB212" s="98"/>
      <c r="GC212" s="99" t="e">
        <f t="shared" si="8"/>
        <v>#REF!</v>
      </c>
      <c r="GD212" s="98"/>
      <c r="GE212" s="100" t="e">
        <f t="shared" si="6"/>
        <v>#REF!</v>
      </c>
      <c r="GF212" s="98"/>
      <c r="GG212" s="98" t="s">
        <v>488</v>
      </c>
      <c r="GH212" s="98"/>
      <c r="GI212" s="98" t="s">
        <v>494</v>
      </c>
    </row>
    <row r="213" spans="183:191" ht="20.100000000000001" customHeight="1" x14ac:dyDescent="0.3">
      <c r="GA213" s="101" t="e">
        <f t="shared" si="7"/>
        <v>#REF!</v>
      </c>
      <c r="GB213" s="98"/>
      <c r="GC213" s="99" t="e">
        <f t="shared" si="8"/>
        <v>#REF!</v>
      </c>
      <c r="GD213" s="98"/>
      <c r="GE213" s="100" t="e">
        <f t="shared" si="6"/>
        <v>#REF!</v>
      </c>
      <c r="GF213" s="98"/>
      <c r="GG213" s="98" t="s">
        <v>488</v>
      </c>
      <c r="GH213" s="98"/>
      <c r="GI213" s="98" t="s">
        <v>495</v>
      </c>
    </row>
    <row r="214" spans="183:191" ht="20.100000000000001" customHeight="1" x14ac:dyDescent="0.3">
      <c r="GA214" s="101" t="e">
        <f t="shared" si="7"/>
        <v>#REF!</v>
      </c>
      <c r="GB214" s="98"/>
      <c r="GC214" s="99" t="e">
        <f t="shared" si="8"/>
        <v>#REF!</v>
      </c>
      <c r="GD214" s="98"/>
      <c r="GE214" s="100" t="e">
        <f t="shared" ref="GE214:GE277" si="9">+GC214/$GC$23</f>
        <v>#REF!</v>
      </c>
      <c r="GF214" s="98"/>
      <c r="GG214" s="98" t="s">
        <v>488</v>
      </c>
      <c r="GH214" s="98"/>
      <c r="GI214" s="98" t="s">
        <v>489</v>
      </c>
    </row>
    <row r="215" spans="183:191" ht="20.100000000000001" customHeight="1" x14ac:dyDescent="0.3">
      <c r="GA215" s="101" t="e">
        <f t="shared" ref="GA215:GA278" si="10">+GA214+1</f>
        <v>#REF!</v>
      </c>
      <c r="GB215" s="98"/>
      <c r="GC215" s="99" t="e">
        <f t="shared" ref="GC215:GC278" si="11">+GC214+1</f>
        <v>#REF!</v>
      </c>
      <c r="GD215" s="98"/>
      <c r="GE215" s="100" t="e">
        <f t="shared" si="9"/>
        <v>#REF!</v>
      </c>
      <c r="GF215" s="98"/>
      <c r="GG215" s="98" t="s">
        <v>488</v>
      </c>
      <c r="GH215" s="98"/>
      <c r="GI215" s="98" t="s">
        <v>490</v>
      </c>
    </row>
    <row r="216" spans="183:191" ht="20.100000000000001" customHeight="1" x14ac:dyDescent="0.3">
      <c r="GA216" s="101" t="e">
        <f t="shared" si="10"/>
        <v>#REF!</v>
      </c>
      <c r="GB216" s="98"/>
      <c r="GC216" s="99" t="e">
        <f t="shared" si="11"/>
        <v>#REF!</v>
      </c>
      <c r="GD216" s="98"/>
      <c r="GE216" s="100" t="e">
        <f t="shared" si="9"/>
        <v>#REF!</v>
      </c>
      <c r="GF216" s="98"/>
      <c r="GG216" s="98" t="s">
        <v>488</v>
      </c>
      <c r="GH216" s="98"/>
      <c r="GI216" s="98" t="s">
        <v>491</v>
      </c>
    </row>
    <row r="217" spans="183:191" ht="20.100000000000001" customHeight="1" x14ac:dyDescent="0.3">
      <c r="GA217" s="101" t="e">
        <f t="shared" si="10"/>
        <v>#REF!</v>
      </c>
      <c r="GB217" s="98"/>
      <c r="GC217" s="99" t="e">
        <f t="shared" si="11"/>
        <v>#REF!</v>
      </c>
      <c r="GD217" s="98"/>
      <c r="GE217" s="100" t="e">
        <f t="shared" si="9"/>
        <v>#REF!</v>
      </c>
      <c r="GF217" s="98"/>
      <c r="GG217" s="98" t="s">
        <v>488</v>
      </c>
      <c r="GH217" s="98"/>
      <c r="GI217" s="98" t="s">
        <v>492</v>
      </c>
    </row>
    <row r="218" spans="183:191" ht="20.100000000000001" customHeight="1" x14ac:dyDescent="0.3">
      <c r="GA218" s="101" t="e">
        <f t="shared" si="10"/>
        <v>#REF!</v>
      </c>
      <c r="GB218" s="98"/>
      <c r="GC218" s="99" t="e">
        <f t="shared" si="11"/>
        <v>#REF!</v>
      </c>
      <c r="GD218" s="98"/>
      <c r="GE218" s="100" t="e">
        <f t="shared" si="9"/>
        <v>#REF!</v>
      </c>
      <c r="GF218" s="98"/>
      <c r="GG218" s="98" t="s">
        <v>488</v>
      </c>
      <c r="GH218" s="98"/>
      <c r="GI218" s="98" t="s">
        <v>493</v>
      </c>
    </row>
    <row r="219" spans="183:191" ht="20.100000000000001" customHeight="1" x14ac:dyDescent="0.3">
      <c r="GA219" s="101" t="e">
        <f t="shared" si="10"/>
        <v>#REF!</v>
      </c>
      <c r="GB219" s="98"/>
      <c r="GC219" s="99" t="e">
        <f t="shared" si="11"/>
        <v>#REF!</v>
      </c>
      <c r="GD219" s="98"/>
      <c r="GE219" s="100" t="e">
        <f t="shared" si="9"/>
        <v>#REF!</v>
      </c>
      <c r="GF219" s="98"/>
      <c r="GG219" s="98" t="s">
        <v>488</v>
      </c>
      <c r="GH219" s="98"/>
      <c r="GI219" s="98" t="s">
        <v>494</v>
      </c>
    </row>
    <row r="220" spans="183:191" ht="20.100000000000001" customHeight="1" x14ac:dyDescent="0.3">
      <c r="GA220" s="101" t="e">
        <f t="shared" si="10"/>
        <v>#REF!</v>
      </c>
      <c r="GB220" s="98"/>
      <c r="GC220" s="99" t="e">
        <f t="shared" si="11"/>
        <v>#REF!</v>
      </c>
      <c r="GD220" s="98"/>
      <c r="GE220" s="100" t="e">
        <f t="shared" si="9"/>
        <v>#REF!</v>
      </c>
      <c r="GF220" s="98"/>
      <c r="GG220" s="98" t="s">
        <v>488</v>
      </c>
      <c r="GH220" s="98"/>
      <c r="GI220" s="98" t="s">
        <v>495</v>
      </c>
    </row>
    <row r="221" spans="183:191" ht="20.100000000000001" customHeight="1" x14ac:dyDescent="0.3">
      <c r="GA221" s="101" t="e">
        <f t="shared" si="10"/>
        <v>#REF!</v>
      </c>
      <c r="GB221" s="98"/>
      <c r="GC221" s="99" t="e">
        <f t="shared" si="11"/>
        <v>#REF!</v>
      </c>
      <c r="GD221" s="98"/>
      <c r="GE221" s="100" t="e">
        <f t="shared" si="9"/>
        <v>#REF!</v>
      </c>
      <c r="GF221" s="98"/>
      <c r="GG221" s="98" t="s">
        <v>488</v>
      </c>
      <c r="GH221" s="98"/>
      <c r="GI221" s="98" t="s">
        <v>489</v>
      </c>
    </row>
    <row r="222" spans="183:191" ht="20.100000000000001" customHeight="1" x14ac:dyDescent="0.3">
      <c r="GA222" s="101" t="e">
        <f t="shared" si="10"/>
        <v>#REF!</v>
      </c>
      <c r="GB222" s="98"/>
      <c r="GC222" s="99" t="e">
        <f t="shared" si="11"/>
        <v>#REF!</v>
      </c>
      <c r="GD222" s="98"/>
      <c r="GE222" s="100" t="e">
        <f t="shared" si="9"/>
        <v>#REF!</v>
      </c>
      <c r="GF222" s="98"/>
      <c r="GG222" s="98" t="s">
        <v>488</v>
      </c>
      <c r="GH222" s="98"/>
      <c r="GI222" s="98" t="s">
        <v>490</v>
      </c>
    </row>
    <row r="223" spans="183:191" ht="20.100000000000001" customHeight="1" x14ac:dyDescent="0.3">
      <c r="GA223" s="101" t="e">
        <f t="shared" si="10"/>
        <v>#REF!</v>
      </c>
      <c r="GB223" s="98"/>
      <c r="GC223" s="99" t="e">
        <f t="shared" si="11"/>
        <v>#REF!</v>
      </c>
      <c r="GD223" s="98"/>
      <c r="GE223" s="100" t="e">
        <f t="shared" si="9"/>
        <v>#REF!</v>
      </c>
      <c r="GF223" s="98"/>
      <c r="GG223" s="98" t="s">
        <v>488</v>
      </c>
      <c r="GH223" s="98"/>
      <c r="GI223" s="98" t="s">
        <v>491</v>
      </c>
    </row>
    <row r="224" spans="183:191" ht="20.100000000000001" customHeight="1" x14ac:dyDescent="0.3">
      <c r="GA224" s="101" t="e">
        <f t="shared" si="10"/>
        <v>#REF!</v>
      </c>
      <c r="GB224" s="98"/>
      <c r="GC224" s="99" t="e">
        <f t="shared" si="11"/>
        <v>#REF!</v>
      </c>
      <c r="GD224" s="98"/>
      <c r="GE224" s="100" t="e">
        <f t="shared" si="9"/>
        <v>#REF!</v>
      </c>
      <c r="GF224" s="98"/>
      <c r="GG224" s="98" t="s">
        <v>488</v>
      </c>
      <c r="GH224" s="98"/>
      <c r="GI224" s="98" t="s">
        <v>492</v>
      </c>
    </row>
    <row r="225" spans="183:191" ht="20.100000000000001" customHeight="1" x14ac:dyDescent="0.3">
      <c r="GA225" s="101" t="e">
        <f t="shared" si="10"/>
        <v>#REF!</v>
      </c>
      <c r="GB225" s="98"/>
      <c r="GC225" s="99" t="e">
        <f t="shared" si="11"/>
        <v>#REF!</v>
      </c>
      <c r="GD225" s="98"/>
      <c r="GE225" s="100" t="e">
        <f t="shared" si="9"/>
        <v>#REF!</v>
      </c>
      <c r="GF225" s="98"/>
      <c r="GG225" s="98" t="s">
        <v>488</v>
      </c>
      <c r="GH225" s="98"/>
      <c r="GI225" s="98" t="s">
        <v>493</v>
      </c>
    </row>
    <row r="226" spans="183:191" ht="20.100000000000001" customHeight="1" x14ac:dyDescent="0.3">
      <c r="GA226" s="101" t="e">
        <f t="shared" si="10"/>
        <v>#REF!</v>
      </c>
      <c r="GB226" s="98"/>
      <c r="GC226" s="99" t="e">
        <f t="shared" si="11"/>
        <v>#REF!</v>
      </c>
      <c r="GD226" s="98"/>
      <c r="GE226" s="100" t="e">
        <f t="shared" si="9"/>
        <v>#REF!</v>
      </c>
      <c r="GF226" s="98"/>
      <c r="GG226" s="98" t="s">
        <v>488</v>
      </c>
      <c r="GH226" s="98"/>
      <c r="GI226" s="98" t="s">
        <v>494</v>
      </c>
    </row>
    <row r="227" spans="183:191" ht="20.100000000000001" customHeight="1" x14ac:dyDescent="0.3">
      <c r="GA227" s="101" t="e">
        <f t="shared" si="10"/>
        <v>#REF!</v>
      </c>
      <c r="GB227" s="98"/>
      <c r="GC227" s="99" t="e">
        <f t="shared" si="11"/>
        <v>#REF!</v>
      </c>
      <c r="GD227" s="98"/>
      <c r="GE227" s="100" t="e">
        <f t="shared" si="9"/>
        <v>#REF!</v>
      </c>
      <c r="GF227" s="98"/>
      <c r="GG227" s="98" t="s">
        <v>488</v>
      </c>
      <c r="GH227" s="98"/>
      <c r="GI227" s="98" t="s">
        <v>495</v>
      </c>
    </row>
    <row r="228" spans="183:191" ht="20.100000000000001" customHeight="1" x14ac:dyDescent="0.3">
      <c r="GA228" s="101" t="e">
        <f t="shared" si="10"/>
        <v>#REF!</v>
      </c>
      <c r="GB228" s="98"/>
      <c r="GC228" s="99" t="e">
        <f t="shared" si="11"/>
        <v>#REF!</v>
      </c>
      <c r="GD228" s="98"/>
      <c r="GE228" s="100" t="e">
        <f t="shared" si="9"/>
        <v>#REF!</v>
      </c>
      <c r="GF228" s="98"/>
      <c r="GG228" s="98" t="s">
        <v>488</v>
      </c>
      <c r="GH228" s="98"/>
      <c r="GI228" s="98" t="s">
        <v>489</v>
      </c>
    </row>
    <row r="229" spans="183:191" ht="20.100000000000001" customHeight="1" x14ac:dyDescent="0.3">
      <c r="GA229" s="101" t="e">
        <f t="shared" si="10"/>
        <v>#REF!</v>
      </c>
      <c r="GB229" s="98"/>
      <c r="GC229" s="99" t="e">
        <f t="shared" si="11"/>
        <v>#REF!</v>
      </c>
      <c r="GD229" s="98"/>
      <c r="GE229" s="100" t="e">
        <f t="shared" si="9"/>
        <v>#REF!</v>
      </c>
      <c r="GF229" s="98"/>
      <c r="GG229" s="98" t="s">
        <v>488</v>
      </c>
      <c r="GH229" s="98"/>
      <c r="GI229" s="98" t="s">
        <v>490</v>
      </c>
    </row>
    <row r="230" spans="183:191" ht="20.100000000000001" customHeight="1" x14ac:dyDescent="0.3">
      <c r="GA230" s="101" t="e">
        <f t="shared" si="10"/>
        <v>#REF!</v>
      </c>
      <c r="GB230" s="98"/>
      <c r="GC230" s="99" t="e">
        <f t="shared" si="11"/>
        <v>#REF!</v>
      </c>
      <c r="GD230" s="98"/>
      <c r="GE230" s="100" t="e">
        <f t="shared" si="9"/>
        <v>#REF!</v>
      </c>
      <c r="GF230" s="98"/>
      <c r="GG230" s="98" t="s">
        <v>488</v>
      </c>
      <c r="GH230" s="98"/>
      <c r="GI230" s="98" t="s">
        <v>491</v>
      </c>
    </row>
    <row r="231" spans="183:191" ht="20.100000000000001" customHeight="1" x14ac:dyDescent="0.3">
      <c r="GA231" s="101" t="e">
        <f t="shared" si="10"/>
        <v>#REF!</v>
      </c>
      <c r="GB231" s="98"/>
      <c r="GC231" s="99" t="e">
        <f t="shared" si="11"/>
        <v>#REF!</v>
      </c>
      <c r="GD231" s="98"/>
      <c r="GE231" s="100" t="e">
        <f t="shared" si="9"/>
        <v>#REF!</v>
      </c>
      <c r="GF231" s="98"/>
      <c r="GG231" s="98" t="s">
        <v>488</v>
      </c>
      <c r="GH231" s="98"/>
      <c r="GI231" s="98" t="s">
        <v>492</v>
      </c>
    </row>
    <row r="232" spans="183:191" ht="20.100000000000001" customHeight="1" x14ac:dyDescent="0.3">
      <c r="GA232" s="101" t="e">
        <f t="shared" si="10"/>
        <v>#REF!</v>
      </c>
      <c r="GB232" s="98"/>
      <c r="GC232" s="99" t="e">
        <f t="shared" si="11"/>
        <v>#REF!</v>
      </c>
      <c r="GD232" s="98"/>
      <c r="GE232" s="100" t="e">
        <f t="shared" si="9"/>
        <v>#REF!</v>
      </c>
      <c r="GF232" s="98"/>
      <c r="GG232" s="98" t="s">
        <v>488</v>
      </c>
      <c r="GH232" s="98"/>
      <c r="GI232" s="98" t="s">
        <v>493</v>
      </c>
    </row>
    <row r="233" spans="183:191" ht="20.100000000000001" customHeight="1" x14ac:dyDescent="0.3">
      <c r="GA233" s="101" t="e">
        <f t="shared" si="10"/>
        <v>#REF!</v>
      </c>
      <c r="GB233" s="98"/>
      <c r="GC233" s="99" t="e">
        <f t="shared" si="11"/>
        <v>#REF!</v>
      </c>
      <c r="GD233" s="98"/>
      <c r="GE233" s="100" t="e">
        <f t="shared" si="9"/>
        <v>#REF!</v>
      </c>
      <c r="GF233" s="98"/>
      <c r="GG233" s="98" t="s">
        <v>488</v>
      </c>
      <c r="GH233" s="98"/>
      <c r="GI233" s="98" t="s">
        <v>494</v>
      </c>
    </row>
    <row r="234" spans="183:191" ht="20.100000000000001" customHeight="1" x14ac:dyDescent="0.3">
      <c r="GA234" s="101" t="e">
        <f t="shared" si="10"/>
        <v>#REF!</v>
      </c>
      <c r="GB234" s="98"/>
      <c r="GC234" s="99" t="e">
        <f t="shared" si="11"/>
        <v>#REF!</v>
      </c>
      <c r="GD234" s="98"/>
      <c r="GE234" s="100" t="e">
        <f t="shared" si="9"/>
        <v>#REF!</v>
      </c>
      <c r="GF234" s="98"/>
      <c r="GG234" s="98" t="s">
        <v>488</v>
      </c>
      <c r="GH234" s="98"/>
      <c r="GI234" s="98" t="s">
        <v>495</v>
      </c>
    </row>
    <row r="235" spans="183:191" ht="20.100000000000001" customHeight="1" x14ac:dyDescent="0.3">
      <c r="GA235" s="101" t="e">
        <f t="shared" si="10"/>
        <v>#REF!</v>
      </c>
      <c r="GB235" s="98"/>
      <c r="GC235" s="99" t="e">
        <f t="shared" si="11"/>
        <v>#REF!</v>
      </c>
      <c r="GD235" s="98"/>
      <c r="GE235" s="100" t="e">
        <f t="shared" si="9"/>
        <v>#REF!</v>
      </c>
      <c r="GF235" s="98"/>
      <c r="GG235" s="98" t="s">
        <v>488</v>
      </c>
      <c r="GH235" s="98"/>
      <c r="GI235" s="98" t="s">
        <v>489</v>
      </c>
    </row>
    <row r="236" spans="183:191" ht="20.100000000000001" customHeight="1" x14ac:dyDescent="0.3">
      <c r="GA236" s="101" t="e">
        <f t="shared" si="10"/>
        <v>#REF!</v>
      </c>
      <c r="GB236" s="98"/>
      <c r="GC236" s="99" t="e">
        <f t="shared" si="11"/>
        <v>#REF!</v>
      </c>
      <c r="GD236" s="98"/>
      <c r="GE236" s="100" t="e">
        <f t="shared" si="9"/>
        <v>#REF!</v>
      </c>
      <c r="GF236" s="98"/>
      <c r="GG236" s="98" t="s">
        <v>488</v>
      </c>
      <c r="GH236" s="98"/>
      <c r="GI236" s="98" t="s">
        <v>490</v>
      </c>
    </row>
    <row r="237" spans="183:191" ht="20.100000000000001" customHeight="1" x14ac:dyDescent="0.3">
      <c r="GA237" s="101" t="e">
        <f t="shared" si="10"/>
        <v>#REF!</v>
      </c>
      <c r="GB237" s="98"/>
      <c r="GC237" s="99" t="e">
        <f t="shared" si="11"/>
        <v>#REF!</v>
      </c>
      <c r="GD237" s="98"/>
      <c r="GE237" s="100" t="e">
        <f t="shared" si="9"/>
        <v>#REF!</v>
      </c>
      <c r="GF237" s="98"/>
      <c r="GG237" s="98" t="s">
        <v>488</v>
      </c>
      <c r="GH237" s="98"/>
      <c r="GI237" s="98" t="s">
        <v>491</v>
      </c>
    </row>
    <row r="238" spans="183:191" ht="20.100000000000001" customHeight="1" x14ac:dyDescent="0.3">
      <c r="GA238" s="101" t="e">
        <f t="shared" si="10"/>
        <v>#REF!</v>
      </c>
      <c r="GB238" s="98"/>
      <c r="GC238" s="99" t="e">
        <f t="shared" si="11"/>
        <v>#REF!</v>
      </c>
      <c r="GD238" s="98"/>
      <c r="GE238" s="100" t="e">
        <f t="shared" si="9"/>
        <v>#REF!</v>
      </c>
      <c r="GF238" s="98"/>
      <c r="GG238" s="98" t="s">
        <v>488</v>
      </c>
      <c r="GH238" s="98"/>
      <c r="GI238" s="98" t="s">
        <v>492</v>
      </c>
    </row>
    <row r="239" spans="183:191" ht="20.100000000000001" customHeight="1" x14ac:dyDescent="0.3">
      <c r="GA239" s="101" t="e">
        <f t="shared" si="10"/>
        <v>#REF!</v>
      </c>
      <c r="GB239" s="98"/>
      <c r="GC239" s="99" t="e">
        <f t="shared" si="11"/>
        <v>#REF!</v>
      </c>
      <c r="GD239" s="98"/>
      <c r="GE239" s="100" t="e">
        <f t="shared" si="9"/>
        <v>#REF!</v>
      </c>
      <c r="GF239" s="98"/>
      <c r="GG239" s="98" t="s">
        <v>488</v>
      </c>
      <c r="GH239" s="98"/>
      <c r="GI239" s="98" t="s">
        <v>493</v>
      </c>
    </row>
    <row r="240" spans="183:191" ht="20.100000000000001" customHeight="1" x14ac:dyDescent="0.3">
      <c r="GA240" s="101" t="e">
        <f t="shared" si="10"/>
        <v>#REF!</v>
      </c>
      <c r="GB240" s="98"/>
      <c r="GC240" s="99" t="e">
        <f t="shared" si="11"/>
        <v>#REF!</v>
      </c>
      <c r="GD240" s="98"/>
      <c r="GE240" s="100" t="e">
        <f t="shared" si="9"/>
        <v>#REF!</v>
      </c>
      <c r="GF240" s="98"/>
      <c r="GG240" s="98" t="s">
        <v>488</v>
      </c>
      <c r="GH240" s="98"/>
      <c r="GI240" s="98" t="s">
        <v>494</v>
      </c>
    </row>
    <row r="241" spans="183:191" ht="20.100000000000001" customHeight="1" x14ac:dyDescent="0.3">
      <c r="GA241" s="101" t="e">
        <f t="shared" si="10"/>
        <v>#REF!</v>
      </c>
      <c r="GB241" s="98"/>
      <c r="GC241" s="99" t="e">
        <f t="shared" si="11"/>
        <v>#REF!</v>
      </c>
      <c r="GD241" s="98"/>
      <c r="GE241" s="100" t="e">
        <f t="shared" si="9"/>
        <v>#REF!</v>
      </c>
      <c r="GF241" s="98"/>
      <c r="GG241" s="98" t="s">
        <v>488</v>
      </c>
      <c r="GH241" s="98"/>
      <c r="GI241" s="98" t="s">
        <v>495</v>
      </c>
    </row>
    <row r="242" spans="183:191" ht="20.100000000000001" customHeight="1" x14ac:dyDescent="0.3">
      <c r="GA242" s="101" t="e">
        <f t="shared" si="10"/>
        <v>#REF!</v>
      </c>
      <c r="GB242" s="98"/>
      <c r="GC242" s="99" t="e">
        <f t="shared" si="11"/>
        <v>#REF!</v>
      </c>
      <c r="GD242" s="98"/>
      <c r="GE242" s="100" t="e">
        <f t="shared" si="9"/>
        <v>#REF!</v>
      </c>
      <c r="GF242" s="98"/>
      <c r="GG242" s="98" t="s">
        <v>488</v>
      </c>
      <c r="GH242" s="98"/>
      <c r="GI242" s="98" t="s">
        <v>489</v>
      </c>
    </row>
    <row r="243" spans="183:191" ht="20.100000000000001" customHeight="1" x14ac:dyDescent="0.3">
      <c r="GA243" s="101" t="e">
        <f t="shared" si="10"/>
        <v>#REF!</v>
      </c>
      <c r="GB243" s="98"/>
      <c r="GC243" s="99" t="e">
        <f t="shared" si="11"/>
        <v>#REF!</v>
      </c>
      <c r="GD243" s="98"/>
      <c r="GE243" s="100" t="e">
        <f t="shared" si="9"/>
        <v>#REF!</v>
      </c>
      <c r="GF243" s="98"/>
      <c r="GG243" s="98" t="s">
        <v>488</v>
      </c>
      <c r="GH243" s="98"/>
      <c r="GI243" s="98" t="s">
        <v>490</v>
      </c>
    </row>
    <row r="244" spans="183:191" ht="20.100000000000001" customHeight="1" x14ac:dyDescent="0.3">
      <c r="GA244" s="101" t="e">
        <f t="shared" si="10"/>
        <v>#REF!</v>
      </c>
      <c r="GB244" s="98"/>
      <c r="GC244" s="99" t="e">
        <f t="shared" si="11"/>
        <v>#REF!</v>
      </c>
      <c r="GD244" s="98"/>
      <c r="GE244" s="100" t="e">
        <f t="shared" si="9"/>
        <v>#REF!</v>
      </c>
      <c r="GF244" s="98"/>
      <c r="GG244" s="98" t="s">
        <v>488</v>
      </c>
      <c r="GH244" s="98"/>
      <c r="GI244" s="98" t="s">
        <v>491</v>
      </c>
    </row>
    <row r="245" spans="183:191" ht="20.100000000000001" customHeight="1" x14ac:dyDescent="0.3">
      <c r="GA245" s="101" t="e">
        <f t="shared" si="10"/>
        <v>#REF!</v>
      </c>
      <c r="GB245" s="98"/>
      <c r="GC245" s="99" t="e">
        <f t="shared" si="11"/>
        <v>#REF!</v>
      </c>
      <c r="GD245" s="98"/>
      <c r="GE245" s="100" t="e">
        <f t="shared" si="9"/>
        <v>#REF!</v>
      </c>
      <c r="GF245" s="98"/>
      <c r="GG245" s="98" t="s">
        <v>488</v>
      </c>
      <c r="GH245" s="98"/>
      <c r="GI245" s="98" t="s">
        <v>492</v>
      </c>
    </row>
    <row r="246" spans="183:191" ht="20.100000000000001" customHeight="1" x14ac:dyDescent="0.3">
      <c r="GA246" s="101" t="e">
        <f t="shared" si="10"/>
        <v>#REF!</v>
      </c>
      <c r="GB246" s="98"/>
      <c r="GC246" s="99" t="e">
        <f t="shared" si="11"/>
        <v>#REF!</v>
      </c>
      <c r="GD246" s="98"/>
      <c r="GE246" s="100" t="e">
        <f t="shared" si="9"/>
        <v>#REF!</v>
      </c>
      <c r="GF246" s="98"/>
      <c r="GG246" s="98" t="s">
        <v>488</v>
      </c>
      <c r="GH246" s="98"/>
      <c r="GI246" s="98" t="s">
        <v>493</v>
      </c>
    </row>
    <row r="247" spans="183:191" ht="20.100000000000001" customHeight="1" x14ac:dyDescent="0.3">
      <c r="GA247" s="101" t="e">
        <f t="shared" si="10"/>
        <v>#REF!</v>
      </c>
      <c r="GB247" s="98"/>
      <c r="GC247" s="99" t="e">
        <f t="shared" si="11"/>
        <v>#REF!</v>
      </c>
      <c r="GD247" s="98"/>
      <c r="GE247" s="100" t="e">
        <f t="shared" si="9"/>
        <v>#REF!</v>
      </c>
      <c r="GF247" s="98"/>
      <c r="GG247" s="98" t="s">
        <v>488</v>
      </c>
      <c r="GH247" s="98"/>
      <c r="GI247" s="98" t="s">
        <v>494</v>
      </c>
    </row>
    <row r="248" spans="183:191" ht="20.100000000000001" customHeight="1" x14ac:dyDescent="0.3">
      <c r="GA248" s="101" t="e">
        <f t="shared" si="10"/>
        <v>#REF!</v>
      </c>
      <c r="GB248" s="98"/>
      <c r="GC248" s="99" t="e">
        <f t="shared" si="11"/>
        <v>#REF!</v>
      </c>
      <c r="GD248" s="98"/>
      <c r="GE248" s="100" t="e">
        <f t="shared" si="9"/>
        <v>#REF!</v>
      </c>
      <c r="GF248" s="98"/>
      <c r="GG248" s="98" t="s">
        <v>488</v>
      </c>
      <c r="GH248" s="98"/>
      <c r="GI248" s="98" t="s">
        <v>495</v>
      </c>
    </row>
    <row r="249" spans="183:191" ht="20.100000000000001" customHeight="1" x14ac:dyDescent="0.3">
      <c r="GA249" s="101" t="e">
        <f t="shared" si="10"/>
        <v>#REF!</v>
      </c>
      <c r="GB249" s="98"/>
      <c r="GC249" s="99" t="e">
        <f t="shared" si="11"/>
        <v>#REF!</v>
      </c>
      <c r="GD249" s="98"/>
      <c r="GE249" s="100" t="e">
        <f t="shared" si="9"/>
        <v>#REF!</v>
      </c>
      <c r="GF249" s="98"/>
      <c r="GG249" s="98" t="s">
        <v>488</v>
      </c>
      <c r="GH249" s="98"/>
      <c r="GI249" s="98" t="s">
        <v>489</v>
      </c>
    </row>
    <row r="250" spans="183:191" ht="20.100000000000001" customHeight="1" x14ac:dyDescent="0.3">
      <c r="GA250" s="101" t="e">
        <f t="shared" si="10"/>
        <v>#REF!</v>
      </c>
      <c r="GB250" s="98"/>
      <c r="GC250" s="99" t="e">
        <f t="shared" si="11"/>
        <v>#REF!</v>
      </c>
      <c r="GD250" s="98"/>
      <c r="GE250" s="100" t="e">
        <f t="shared" si="9"/>
        <v>#REF!</v>
      </c>
      <c r="GF250" s="98"/>
      <c r="GG250" s="98" t="s">
        <v>488</v>
      </c>
      <c r="GH250" s="98"/>
      <c r="GI250" s="98" t="s">
        <v>490</v>
      </c>
    </row>
    <row r="251" spans="183:191" ht="20.100000000000001" customHeight="1" x14ac:dyDescent="0.3">
      <c r="GA251" s="101" t="e">
        <f t="shared" si="10"/>
        <v>#REF!</v>
      </c>
      <c r="GB251" s="98"/>
      <c r="GC251" s="99" t="e">
        <f t="shared" si="11"/>
        <v>#REF!</v>
      </c>
      <c r="GD251" s="98"/>
      <c r="GE251" s="100" t="e">
        <f t="shared" si="9"/>
        <v>#REF!</v>
      </c>
      <c r="GF251" s="98"/>
      <c r="GG251" s="98" t="s">
        <v>488</v>
      </c>
      <c r="GH251" s="98"/>
      <c r="GI251" s="98" t="s">
        <v>491</v>
      </c>
    </row>
    <row r="252" spans="183:191" ht="20.100000000000001" customHeight="1" x14ac:dyDescent="0.3">
      <c r="GA252" s="101" t="e">
        <f t="shared" si="10"/>
        <v>#REF!</v>
      </c>
      <c r="GB252" s="98"/>
      <c r="GC252" s="99" t="e">
        <f t="shared" si="11"/>
        <v>#REF!</v>
      </c>
      <c r="GD252" s="98"/>
      <c r="GE252" s="100" t="e">
        <f t="shared" si="9"/>
        <v>#REF!</v>
      </c>
      <c r="GF252" s="98"/>
      <c r="GG252" s="98" t="s">
        <v>488</v>
      </c>
      <c r="GH252" s="98"/>
      <c r="GI252" s="98" t="s">
        <v>492</v>
      </c>
    </row>
    <row r="253" spans="183:191" ht="20.100000000000001" customHeight="1" x14ac:dyDescent="0.3">
      <c r="GA253" s="101" t="e">
        <f t="shared" si="10"/>
        <v>#REF!</v>
      </c>
      <c r="GB253" s="98"/>
      <c r="GC253" s="99" t="e">
        <f t="shared" si="11"/>
        <v>#REF!</v>
      </c>
      <c r="GD253" s="98"/>
      <c r="GE253" s="100" t="e">
        <f t="shared" si="9"/>
        <v>#REF!</v>
      </c>
      <c r="GF253" s="98"/>
      <c r="GG253" s="98" t="s">
        <v>488</v>
      </c>
      <c r="GH253" s="98"/>
      <c r="GI253" s="98" t="s">
        <v>493</v>
      </c>
    </row>
    <row r="254" spans="183:191" ht="20.100000000000001" customHeight="1" x14ac:dyDescent="0.3">
      <c r="GA254" s="101" t="e">
        <f t="shared" si="10"/>
        <v>#REF!</v>
      </c>
      <c r="GB254" s="98"/>
      <c r="GC254" s="99" t="e">
        <f t="shared" si="11"/>
        <v>#REF!</v>
      </c>
      <c r="GD254" s="98"/>
      <c r="GE254" s="100" t="e">
        <f t="shared" si="9"/>
        <v>#REF!</v>
      </c>
      <c r="GF254" s="98"/>
      <c r="GG254" s="98" t="s">
        <v>488</v>
      </c>
      <c r="GH254" s="98"/>
      <c r="GI254" s="98" t="s">
        <v>494</v>
      </c>
    </row>
    <row r="255" spans="183:191" ht="20.100000000000001" customHeight="1" x14ac:dyDescent="0.3">
      <c r="GA255" s="101" t="e">
        <f t="shared" si="10"/>
        <v>#REF!</v>
      </c>
      <c r="GB255" s="98"/>
      <c r="GC255" s="99" t="e">
        <f t="shared" si="11"/>
        <v>#REF!</v>
      </c>
      <c r="GD255" s="98"/>
      <c r="GE255" s="100" t="e">
        <f t="shared" si="9"/>
        <v>#REF!</v>
      </c>
      <c r="GF255" s="98"/>
      <c r="GG255" s="98" t="s">
        <v>488</v>
      </c>
      <c r="GH255" s="98"/>
      <c r="GI255" s="98" t="s">
        <v>495</v>
      </c>
    </row>
    <row r="256" spans="183:191" ht="20.100000000000001" customHeight="1" x14ac:dyDescent="0.3">
      <c r="GA256" s="101" t="e">
        <f t="shared" si="10"/>
        <v>#REF!</v>
      </c>
      <c r="GB256" s="98"/>
      <c r="GC256" s="99" t="e">
        <f t="shared" si="11"/>
        <v>#REF!</v>
      </c>
      <c r="GD256" s="98"/>
      <c r="GE256" s="100" t="e">
        <f t="shared" si="9"/>
        <v>#REF!</v>
      </c>
      <c r="GF256" s="98"/>
      <c r="GG256" s="98" t="s">
        <v>488</v>
      </c>
      <c r="GH256" s="98"/>
      <c r="GI256" s="98" t="s">
        <v>489</v>
      </c>
    </row>
    <row r="257" spans="183:191" ht="20.100000000000001" customHeight="1" x14ac:dyDescent="0.3">
      <c r="GA257" s="101" t="e">
        <f t="shared" si="10"/>
        <v>#REF!</v>
      </c>
      <c r="GB257" s="98"/>
      <c r="GC257" s="99" t="e">
        <f t="shared" si="11"/>
        <v>#REF!</v>
      </c>
      <c r="GD257" s="98"/>
      <c r="GE257" s="100" t="e">
        <f t="shared" si="9"/>
        <v>#REF!</v>
      </c>
      <c r="GF257" s="98"/>
      <c r="GG257" s="98" t="s">
        <v>488</v>
      </c>
      <c r="GH257" s="98"/>
      <c r="GI257" s="98" t="s">
        <v>490</v>
      </c>
    </row>
    <row r="258" spans="183:191" ht="20.100000000000001" customHeight="1" x14ac:dyDescent="0.3">
      <c r="GA258" s="101" t="e">
        <f t="shared" si="10"/>
        <v>#REF!</v>
      </c>
      <c r="GB258" s="98"/>
      <c r="GC258" s="99" t="e">
        <f t="shared" si="11"/>
        <v>#REF!</v>
      </c>
      <c r="GD258" s="98"/>
      <c r="GE258" s="100" t="e">
        <f t="shared" si="9"/>
        <v>#REF!</v>
      </c>
      <c r="GF258" s="98"/>
      <c r="GG258" s="98" t="s">
        <v>488</v>
      </c>
      <c r="GH258" s="98"/>
      <c r="GI258" s="98" t="s">
        <v>491</v>
      </c>
    </row>
    <row r="259" spans="183:191" ht="20.100000000000001" customHeight="1" x14ac:dyDescent="0.3">
      <c r="GA259" s="101" t="e">
        <f t="shared" si="10"/>
        <v>#REF!</v>
      </c>
      <c r="GB259" s="98"/>
      <c r="GC259" s="99" t="e">
        <f t="shared" si="11"/>
        <v>#REF!</v>
      </c>
      <c r="GD259" s="98"/>
      <c r="GE259" s="100" t="e">
        <f t="shared" si="9"/>
        <v>#REF!</v>
      </c>
      <c r="GF259" s="98"/>
      <c r="GG259" s="98" t="s">
        <v>488</v>
      </c>
      <c r="GH259" s="98"/>
      <c r="GI259" s="98" t="s">
        <v>492</v>
      </c>
    </row>
    <row r="260" spans="183:191" ht="20.100000000000001" customHeight="1" x14ac:dyDescent="0.3">
      <c r="GA260" s="101" t="e">
        <f t="shared" si="10"/>
        <v>#REF!</v>
      </c>
      <c r="GB260" s="98"/>
      <c r="GC260" s="99" t="e">
        <f t="shared" si="11"/>
        <v>#REF!</v>
      </c>
      <c r="GD260" s="98"/>
      <c r="GE260" s="100" t="e">
        <f t="shared" si="9"/>
        <v>#REF!</v>
      </c>
      <c r="GF260" s="98"/>
      <c r="GG260" s="98" t="s">
        <v>488</v>
      </c>
      <c r="GH260" s="98"/>
      <c r="GI260" s="98" t="s">
        <v>493</v>
      </c>
    </row>
    <row r="261" spans="183:191" ht="20.100000000000001" customHeight="1" x14ac:dyDescent="0.3">
      <c r="GA261" s="101" t="e">
        <f t="shared" si="10"/>
        <v>#REF!</v>
      </c>
      <c r="GB261" s="98"/>
      <c r="GC261" s="99" t="e">
        <f t="shared" si="11"/>
        <v>#REF!</v>
      </c>
      <c r="GD261" s="98"/>
      <c r="GE261" s="100" t="e">
        <f t="shared" si="9"/>
        <v>#REF!</v>
      </c>
      <c r="GF261" s="98"/>
      <c r="GG261" s="98" t="s">
        <v>488</v>
      </c>
      <c r="GH261" s="98"/>
      <c r="GI261" s="98" t="s">
        <v>494</v>
      </c>
    </row>
    <row r="262" spans="183:191" ht="20.100000000000001" customHeight="1" x14ac:dyDescent="0.3">
      <c r="GA262" s="101" t="e">
        <f t="shared" si="10"/>
        <v>#REF!</v>
      </c>
      <c r="GB262" s="98"/>
      <c r="GC262" s="99" t="e">
        <f t="shared" si="11"/>
        <v>#REF!</v>
      </c>
      <c r="GD262" s="98"/>
      <c r="GE262" s="100" t="e">
        <f t="shared" si="9"/>
        <v>#REF!</v>
      </c>
      <c r="GF262" s="98"/>
      <c r="GG262" s="98" t="s">
        <v>488</v>
      </c>
      <c r="GH262" s="98"/>
      <c r="GI262" s="98" t="s">
        <v>495</v>
      </c>
    </row>
    <row r="263" spans="183:191" ht="20.100000000000001" customHeight="1" x14ac:dyDescent="0.3">
      <c r="GA263" s="101" t="e">
        <f t="shared" si="10"/>
        <v>#REF!</v>
      </c>
      <c r="GB263" s="98"/>
      <c r="GC263" s="99" t="e">
        <f t="shared" si="11"/>
        <v>#REF!</v>
      </c>
      <c r="GD263" s="98"/>
      <c r="GE263" s="100" t="e">
        <f t="shared" si="9"/>
        <v>#REF!</v>
      </c>
      <c r="GF263" s="98"/>
      <c r="GG263" s="98" t="s">
        <v>488</v>
      </c>
      <c r="GH263" s="98"/>
      <c r="GI263" s="98" t="s">
        <v>489</v>
      </c>
    </row>
    <row r="264" spans="183:191" ht="20.100000000000001" customHeight="1" x14ac:dyDescent="0.3">
      <c r="GA264" s="101" t="e">
        <f t="shared" si="10"/>
        <v>#REF!</v>
      </c>
      <c r="GB264" s="98"/>
      <c r="GC264" s="99" t="e">
        <f t="shared" si="11"/>
        <v>#REF!</v>
      </c>
      <c r="GD264" s="98"/>
      <c r="GE264" s="100" t="e">
        <f t="shared" si="9"/>
        <v>#REF!</v>
      </c>
      <c r="GF264" s="98"/>
      <c r="GG264" s="98" t="s">
        <v>488</v>
      </c>
      <c r="GH264" s="98"/>
      <c r="GI264" s="98" t="s">
        <v>490</v>
      </c>
    </row>
    <row r="265" spans="183:191" ht="20.100000000000001" customHeight="1" x14ac:dyDescent="0.3">
      <c r="GA265" s="101" t="e">
        <f t="shared" si="10"/>
        <v>#REF!</v>
      </c>
      <c r="GB265" s="98"/>
      <c r="GC265" s="99" t="e">
        <f t="shared" si="11"/>
        <v>#REF!</v>
      </c>
      <c r="GD265" s="98"/>
      <c r="GE265" s="100" t="e">
        <f t="shared" si="9"/>
        <v>#REF!</v>
      </c>
      <c r="GF265" s="98"/>
      <c r="GG265" s="98" t="s">
        <v>488</v>
      </c>
      <c r="GH265" s="98"/>
      <c r="GI265" s="98" t="s">
        <v>491</v>
      </c>
    </row>
    <row r="266" spans="183:191" ht="20.100000000000001" customHeight="1" x14ac:dyDescent="0.3">
      <c r="GA266" s="101" t="e">
        <f t="shared" si="10"/>
        <v>#REF!</v>
      </c>
      <c r="GB266" s="98"/>
      <c r="GC266" s="99" t="e">
        <f t="shared" si="11"/>
        <v>#REF!</v>
      </c>
      <c r="GD266" s="98"/>
      <c r="GE266" s="100" t="e">
        <f t="shared" si="9"/>
        <v>#REF!</v>
      </c>
      <c r="GF266" s="98"/>
      <c r="GG266" s="98" t="s">
        <v>488</v>
      </c>
      <c r="GH266" s="98"/>
      <c r="GI266" s="98" t="s">
        <v>492</v>
      </c>
    </row>
    <row r="267" spans="183:191" ht="20.100000000000001" customHeight="1" x14ac:dyDescent="0.3">
      <c r="GA267" s="101" t="e">
        <f t="shared" si="10"/>
        <v>#REF!</v>
      </c>
      <c r="GB267" s="98"/>
      <c r="GC267" s="99" t="e">
        <f t="shared" si="11"/>
        <v>#REF!</v>
      </c>
      <c r="GD267" s="98"/>
      <c r="GE267" s="100" t="e">
        <f t="shared" si="9"/>
        <v>#REF!</v>
      </c>
      <c r="GF267" s="98"/>
      <c r="GG267" s="98" t="s">
        <v>488</v>
      </c>
      <c r="GH267" s="98"/>
      <c r="GI267" s="98" t="s">
        <v>493</v>
      </c>
    </row>
    <row r="268" spans="183:191" ht="20.100000000000001" customHeight="1" x14ac:dyDescent="0.3">
      <c r="GA268" s="101" t="e">
        <f t="shared" si="10"/>
        <v>#REF!</v>
      </c>
      <c r="GB268" s="98"/>
      <c r="GC268" s="99" t="e">
        <f t="shared" si="11"/>
        <v>#REF!</v>
      </c>
      <c r="GD268" s="98"/>
      <c r="GE268" s="100" t="e">
        <f t="shared" si="9"/>
        <v>#REF!</v>
      </c>
      <c r="GF268" s="98"/>
      <c r="GG268" s="98" t="s">
        <v>488</v>
      </c>
      <c r="GH268" s="98"/>
      <c r="GI268" s="98" t="s">
        <v>494</v>
      </c>
    </row>
    <row r="269" spans="183:191" ht="20.100000000000001" customHeight="1" x14ac:dyDescent="0.3">
      <c r="GA269" s="101" t="e">
        <f t="shared" si="10"/>
        <v>#REF!</v>
      </c>
      <c r="GB269" s="98"/>
      <c r="GC269" s="99" t="e">
        <f t="shared" si="11"/>
        <v>#REF!</v>
      </c>
      <c r="GD269" s="98"/>
      <c r="GE269" s="100" t="e">
        <f t="shared" si="9"/>
        <v>#REF!</v>
      </c>
      <c r="GF269" s="98"/>
      <c r="GG269" s="98" t="s">
        <v>488</v>
      </c>
      <c r="GH269" s="98"/>
      <c r="GI269" s="98" t="s">
        <v>495</v>
      </c>
    </row>
    <row r="270" spans="183:191" ht="20.100000000000001" customHeight="1" x14ac:dyDescent="0.3">
      <c r="GA270" s="101" t="e">
        <f t="shared" si="10"/>
        <v>#REF!</v>
      </c>
      <c r="GB270" s="98"/>
      <c r="GC270" s="99" t="e">
        <f t="shared" si="11"/>
        <v>#REF!</v>
      </c>
      <c r="GD270" s="98"/>
      <c r="GE270" s="100" t="e">
        <f t="shared" si="9"/>
        <v>#REF!</v>
      </c>
      <c r="GF270" s="98"/>
      <c r="GG270" s="98" t="s">
        <v>488</v>
      </c>
      <c r="GH270" s="98"/>
      <c r="GI270" s="98" t="s">
        <v>489</v>
      </c>
    </row>
    <row r="271" spans="183:191" ht="20.100000000000001" customHeight="1" x14ac:dyDescent="0.3">
      <c r="GA271" s="101" t="e">
        <f t="shared" si="10"/>
        <v>#REF!</v>
      </c>
      <c r="GB271" s="98"/>
      <c r="GC271" s="99" t="e">
        <f t="shared" si="11"/>
        <v>#REF!</v>
      </c>
      <c r="GD271" s="98"/>
      <c r="GE271" s="100" t="e">
        <f t="shared" si="9"/>
        <v>#REF!</v>
      </c>
      <c r="GF271" s="98"/>
      <c r="GG271" s="98" t="s">
        <v>488</v>
      </c>
      <c r="GH271" s="98"/>
      <c r="GI271" s="98" t="s">
        <v>490</v>
      </c>
    </row>
    <row r="272" spans="183:191" ht="20.100000000000001" customHeight="1" x14ac:dyDescent="0.3">
      <c r="GA272" s="101" t="e">
        <f t="shared" si="10"/>
        <v>#REF!</v>
      </c>
      <c r="GB272" s="98"/>
      <c r="GC272" s="99" t="e">
        <f t="shared" si="11"/>
        <v>#REF!</v>
      </c>
      <c r="GD272" s="98"/>
      <c r="GE272" s="100" t="e">
        <f t="shared" si="9"/>
        <v>#REF!</v>
      </c>
      <c r="GF272" s="98"/>
      <c r="GG272" s="98" t="s">
        <v>488</v>
      </c>
      <c r="GH272" s="98"/>
      <c r="GI272" s="98" t="s">
        <v>491</v>
      </c>
    </row>
    <row r="273" spans="183:191" ht="20.100000000000001" customHeight="1" x14ac:dyDescent="0.3">
      <c r="GA273" s="101" t="e">
        <f t="shared" si="10"/>
        <v>#REF!</v>
      </c>
      <c r="GB273" s="98"/>
      <c r="GC273" s="99" t="e">
        <f t="shared" si="11"/>
        <v>#REF!</v>
      </c>
      <c r="GD273" s="98"/>
      <c r="GE273" s="100" t="e">
        <f t="shared" si="9"/>
        <v>#REF!</v>
      </c>
      <c r="GF273" s="98"/>
      <c r="GG273" s="98" t="s">
        <v>488</v>
      </c>
      <c r="GH273" s="98"/>
      <c r="GI273" s="98" t="s">
        <v>492</v>
      </c>
    </row>
    <row r="274" spans="183:191" ht="20.100000000000001" customHeight="1" x14ac:dyDescent="0.3">
      <c r="GA274" s="101" t="e">
        <f t="shared" si="10"/>
        <v>#REF!</v>
      </c>
      <c r="GB274" s="98"/>
      <c r="GC274" s="99" t="e">
        <f t="shared" si="11"/>
        <v>#REF!</v>
      </c>
      <c r="GD274" s="98"/>
      <c r="GE274" s="100" t="e">
        <f t="shared" si="9"/>
        <v>#REF!</v>
      </c>
      <c r="GF274" s="98"/>
      <c r="GG274" s="98" t="s">
        <v>488</v>
      </c>
      <c r="GH274" s="98"/>
      <c r="GI274" s="98" t="s">
        <v>493</v>
      </c>
    </row>
    <row r="275" spans="183:191" ht="20.100000000000001" customHeight="1" x14ac:dyDescent="0.3">
      <c r="GA275" s="101" t="e">
        <f t="shared" si="10"/>
        <v>#REF!</v>
      </c>
      <c r="GB275" s="98"/>
      <c r="GC275" s="99" t="e">
        <f t="shared" si="11"/>
        <v>#REF!</v>
      </c>
      <c r="GD275" s="98"/>
      <c r="GE275" s="100" t="e">
        <f t="shared" si="9"/>
        <v>#REF!</v>
      </c>
      <c r="GF275" s="98"/>
      <c r="GG275" s="98" t="s">
        <v>488</v>
      </c>
      <c r="GH275" s="98"/>
      <c r="GI275" s="98" t="s">
        <v>494</v>
      </c>
    </row>
    <row r="276" spans="183:191" ht="20.100000000000001" customHeight="1" x14ac:dyDescent="0.3">
      <c r="GA276" s="101" t="e">
        <f t="shared" si="10"/>
        <v>#REF!</v>
      </c>
      <c r="GB276" s="98"/>
      <c r="GC276" s="99" t="e">
        <f t="shared" si="11"/>
        <v>#REF!</v>
      </c>
      <c r="GD276" s="98"/>
      <c r="GE276" s="100" t="e">
        <f t="shared" si="9"/>
        <v>#REF!</v>
      </c>
      <c r="GF276" s="98"/>
      <c r="GG276" s="98" t="s">
        <v>488</v>
      </c>
      <c r="GH276" s="98"/>
      <c r="GI276" s="98" t="s">
        <v>495</v>
      </c>
    </row>
    <row r="277" spans="183:191" ht="20.100000000000001" customHeight="1" x14ac:dyDescent="0.3">
      <c r="GA277" s="101" t="e">
        <f t="shared" si="10"/>
        <v>#REF!</v>
      </c>
      <c r="GB277" s="98"/>
      <c r="GC277" s="99" t="e">
        <f t="shared" si="11"/>
        <v>#REF!</v>
      </c>
      <c r="GD277" s="98"/>
      <c r="GE277" s="100" t="e">
        <f t="shared" si="9"/>
        <v>#REF!</v>
      </c>
      <c r="GF277" s="98"/>
      <c r="GG277" s="98" t="s">
        <v>488</v>
      </c>
      <c r="GH277" s="98"/>
      <c r="GI277" s="98" t="s">
        <v>489</v>
      </c>
    </row>
    <row r="278" spans="183:191" ht="20.100000000000001" customHeight="1" x14ac:dyDescent="0.3">
      <c r="GA278" s="101" t="e">
        <f t="shared" si="10"/>
        <v>#REF!</v>
      </c>
      <c r="GB278" s="98"/>
      <c r="GC278" s="99" t="e">
        <f t="shared" si="11"/>
        <v>#REF!</v>
      </c>
      <c r="GD278" s="98"/>
      <c r="GE278" s="100" t="e">
        <f t="shared" ref="GE278:GE341" si="12">+GC278/$GC$23</f>
        <v>#REF!</v>
      </c>
      <c r="GF278" s="98"/>
      <c r="GG278" s="98" t="s">
        <v>488</v>
      </c>
      <c r="GH278" s="98"/>
      <c r="GI278" s="98" t="s">
        <v>490</v>
      </c>
    </row>
    <row r="279" spans="183:191" ht="20.100000000000001" customHeight="1" x14ac:dyDescent="0.3">
      <c r="GA279" s="101" t="e">
        <f t="shared" ref="GA279:GA342" si="13">+GA278+1</f>
        <v>#REF!</v>
      </c>
      <c r="GB279" s="98"/>
      <c r="GC279" s="99" t="e">
        <f t="shared" ref="GC279:GC342" si="14">+GC278+1</f>
        <v>#REF!</v>
      </c>
      <c r="GD279" s="98"/>
      <c r="GE279" s="100" t="e">
        <f t="shared" si="12"/>
        <v>#REF!</v>
      </c>
      <c r="GF279" s="98"/>
      <c r="GG279" s="98" t="s">
        <v>488</v>
      </c>
      <c r="GH279" s="98"/>
      <c r="GI279" s="98" t="s">
        <v>491</v>
      </c>
    </row>
    <row r="280" spans="183:191" ht="20.100000000000001" customHeight="1" x14ac:dyDescent="0.3">
      <c r="GA280" s="101" t="e">
        <f t="shared" si="13"/>
        <v>#REF!</v>
      </c>
      <c r="GB280" s="98"/>
      <c r="GC280" s="99" t="e">
        <f t="shared" si="14"/>
        <v>#REF!</v>
      </c>
      <c r="GD280" s="98"/>
      <c r="GE280" s="100" t="e">
        <f t="shared" si="12"/>
        <v>#REF!</v>
      </c>
      <c r="GF280" s="98"/>
      <c r="GG280" s="98" t="s">
        <v>488</v>
      </c>
      <c r="GH280" s="98"/>
      <c r="GI280" s="98" t="s">
        <v>492</v>
      </c>
    </row>
    <row r="281" spans="183:191" ht="20.100000000000001" customHeight="1" x14ac:dyDescent="0.3">
      <c r="GA281" s="101" t="e">
        <f t="shared" si="13"/>
        <v>#REF!</v>
      </c>
      <c r="GB281" s="98"/>
      <c r="GC281" s="99" t="e">
        <f t="shared" si="14"/>
        <v>#REF!</v>
      </c>
      <c r="GD281" s="98"/>
      <c r="GE281" s="100" t="e">
        <f t="shared" si="12"/>
        <v>#REF!</v>
      </c>
      <c r="GF281" s="98"/>
      <c r="GG281" s="98" t="s">
        <v>488</v>
      </c>
      <c r="GH281" s="98"/>
      <c r="GI281" s="98" t="s">
        <v>493</v>
      </c>
    </row>
    <row r="282" spans="183:191" ht="20.100000000000001" customHeight="1" x14ac:dyDescent="0.3">
      <c r="GA282" s="101" t="e">
        <f t="shared" si="13"/>
        <v>#REF!</v>
      </c>
      <c r="GB282" s="98"/>
      <c r="GC282" s="99" t="e">
        <f t="shared" si="14"/>
        <v>#REF!</v>
      </c>
      <c r="GD282" s="98"/>
      <c r="GE282" s="100" t="e">
        <f t="shared" si="12"/>
        <v>#REF!</v>
      </c>
      <c r="GF282" s="98"/>
      <c r="GG282" s="98" t="s">
        <v>488</v>
      </c>
      <c r="GH282" s="98"/>
      <c r="GI282" s="98" t="s">
        <v>494</v>
      </c>
    </row>
    <row r="283" spans="183:191" ht="20.100000000000001" customHeight="1" x14ac:dyDescent="0.3">
      <c r="GA283" s="101" t="e">
        <f t="shared" si="13"/>
        <v>#REF!</v>
      </c>
      <c r="GB283" s="98"/>
      <c r="GC283" s="99" t="e">
        <f t="shared" si="14"/>
        <v>#REF!</v>
      </c>
      <c r="GD283" s="98"/>
      <c r="GE283" s="100" t="e">
        <f t="shared" si="12"/>
        <v>#REF!</v>
      </c>
      <c r="GF283" s="98"/>
      <c r="GG283" s="98" t="s">
        <v>488</v>
      </c>
      <c r="GH283" s="98"/>
      <c r="GI283" s="98" t="s">
        <v>495</v>
      </c>
    </row>
    <row r="284" spans="183:191" ht="20.100000000000001" customHeight="1" x14ac:dyDescent="0.3">
      <c r="GA284" s="101" t="e">
        <f t="shared" si="13"/>
        <v>#REF!</v>
      </c>
      <c r="GB284" s="98"/>
      <c r="GC284" s="99" t="e">
        <f t="shared" si="14"/>
        <v>#REF!</v>
      </c>
      <c r="GD284" s="98"/>
      <c r="GE284" s="100" t="e">
        <f t="shared" si="12"/>
        <v>#REF!</v>
      </c>
      <c r="GF284" s="98"/>
      <c r="GG284" s="98" t="s">
        <v>488</v>
      </c>
      <c r="GH284" s="98"/>
      <c r="GI284" s="98" t="s">
        <v>489</v>
      </c>
    </row>
    <row r="285" spans="183:191" ht="20.100000000000001" customHeight="1" x14ac:dyDescent="0.3">
      <c r="GA285" s="101" t="e">
        <f t="shared" si="13"/>
        <v>#REF!</v>
      </c>
      <c r="GB285" s="98"/>
      <c r="GC285" s="99" t="e">
        <f t="shared" si="14"/>
        <v>#REF!</v>
      </c>
      <c r="GD285" s="98"/>
      <c r="GE285" s="100" t="e">
        <f t="shared" si="12"/>
        <v>#REF!</v>
      </c>
      <c r="GF285" s="98"/>
      <c r="GG285" s="98" t="s">
        <v>488</v>
      </c>
      <c r="GH285" s="98"/>
      <c r="GI285" s="98" t="s">
        <v>490</v>
      </c>
    </row>
    <row r="286" spans="183:191" ht="20.100000000000001" customHeight="1" x14ac:dyDescent="0.3">
      <c r="GA286" s="101" t="e">
        <f t="shared" si="13"/>
        <v>#REF!</v>
      </c>
      <c r="GB286" s="98"/>
      <c r="GC286" s="99" t="e">
        <f t="shared" si="14"/>
        <v>#REF!</v>
      </c>
      <c r="GD286" s="98"/>
      <c r="GE286" s="100" t="e">
        <f t="shared" si="12"/>
        <v>#REF!</v>
      </c>
      <c r="GF286" s="98"/>
      <c r="GG286" s="98" t="s">
        <v>488</v>
      </c>
      <c r="GH286" s="98"/>
      <c r="GI286" s="98" t="s">
        <v>491</v>
      </c>
    </row>
    <row r="287" spans="183:191" ht="20.100000000000001" customHeight="1" x14ac:dyDescent="0.3">
      <c r="GA287" s="101" t="e">
        <f t="shared" si="13"/>
        <v>#REF!</v>
      </c>
      <c r="GB287" s="98"/>
      <c r="GC287" s="99" t="e">
        <f t="shared" si="14"/>
        <v>#REF!</v>
      </c>
      <c r="GD287" s="98"/>
      <c r="GE287" s="100" t="e">
        <f t="shared" si="12"/>
        <v>#REF!</v>
      </c>
      <c r="GF287" s="98"/>
      <c r="GG287" s="98" t="s">
        <v>488</v>
      </c>
      <c r="GH287" s="98"/>
      <c r="GI287" s="98" t="s">
        <v>492</v>
      </c>
    </row>
    <row r="288" spans="183:191" ht="20.100000000000001" customHeight="1" x14ac:dyDescent="0.3">
      <c r="GA288" s="101" t="e">
        <f t="shared" si="13"/>
        <v>#REF!</v>
      </c>
      <c r="GB288" s="98"/>
      <c r="GC288" s="99" t="e">
        <f t="shared" si="14"/>
        <v>#REF!</v>
      </c>
      <c r="GD288" s="98"/>
      <c r="GE288" s="100" t="e">
        <f t="shared" si="12"/>
        <v>#REF!</v>
      </c>
      <c r="GF288" s="98"/>
      <c r="GG288" s="98" t="s">
        <v>488</v>
      </c>
      <c r="GH288" s="98"/>
      <c r="GI288" s="98" t="s">
        <v>493</v>
      </c>
    </row>
    <row r="289" spans="183:191" ht="20.100000000000001" customHeight="1" x14ac:dyDescent="0.3">
      <c r="GA289" s="101" t="e">
        <f t="shared" si="13"/>
        <v>#REF!</v>
      </c>
      <c r="GB289" s="98"/>
      <c r="GC289" s="99" t="e">
        <f t="shared" si="14"/>
        <v>#REF!</v>
      </c>
      <c r="GD289" s="98"/>
      <c r="GE289" s="100" t="e">
        <f t="shared" si="12"/>
        <v>#REF!</v>
      </c>
      <c r="GF289" s="98"/>
      <c r="GG289" s="98" t="s">
        <v>488</v>
      </c>
      <c r="GH289" s="98"/>
      <c r="GI289" s="98" t="s">
        <v>494</v>
      </c>
    </row>
    <row r="290" spans="183:191" ht="20.100000000000001" customHeight="1" x14ac:dyDescent="0.3">
      <c r="GA290" s="101" t="e">
        <f t="shared" si="13"/>
        <v>#REF!</v>
      </c>
      <c r="GB290" s="98"/>
      <c r="GC290" s="99" t="e">
        <f t="shared" si="14"/>
        <v>#REF!</v>
      </c>
      <c r="GD290" s="98"/>
      <c r="GE290" s="100" t="e">
        <f t="shared" si="12"/>
        <v>#REF!</v>
      </c>
      <c r="GF290" s="98"/>
      <c r="GG290" s="98" t="s">
        <v>488</v>
      </c>
      <c r="GH290" s="98"/>
      <c r="GI290" s="98" t="s">
        <v>495</v>
      </c>
    </row>
    <row r="291" spans="183:191" ht="20.100000000000001" customHeight="1" x14ac:dyDescent="0.3">
      <c r="GA291" s="101" t="e">
        <f t="shared" si="13"/>
        <v>#REF!</v>
      </c>
      <c r="GB291" s="98"/>
      <c r="GC291" s="99" t="e">
        <f t="shared" si="14"/>
        <v>#REF!</v>
      </c>
      <c r="GD291" s="98"/>
      <c r="GE291" s="100" t="e">
        <f t="shared" si="12"/>
        <v>#REF!</v>
      </c>
      <c r="GF291" s="98"/>
      <c r="GG291" s="98" t="s">
        <v>488</v>
      </c>
      <c r="GH291" s="98"/>
      <c r="GI291" s="98" t="s">
        <v>489</v>
      </c>
    </row>
    <row r="292" spans="183:191" ht="20.100000000000001" customHeight="1" x14ac:dyDescent="0.3">
      <c r="GA292" s="101" t="e">
        <f t="shared" si="13"/>
        <v>#REF!</v>
      </c>
      <c r="GB292" s="98"/>
      <c r="GC292" s="99" t="e">
        <f t="shared" si="14"/>
        <v>#REF!</v>
      </c>
      <c r="GD292" s="98"/>
      <c r="GE292" s="100" t="e">
        <f t="shared" si="12"/>
        <v>#REF!</v>
      </c>
      <c r="GF292" s="98"/>
      <c r="GG292" s="98" t="s">
        <v>488</v>
      </c>
      <c r="GH292" s="98"/>
      <c r="GI292" s="98" t="s">
        <v>490</v>
      </c>
    </row>
    <row r="293" spans="183:191" ht="20.100000000000001" customHeight="1" x14ac:dyDescent="0.3">
      <c r="GA293" s="101" t="e">
        <f t="shared" si="13"/>
        <v>#REF!</v>
      </c>
      <c r="GB293" s="98"/>
      <c r="GC293" s="99" t="e">
        <f t="shared" si="14"/>
        <v>#REF!</v>
      </c>
      <c r="GD293" s="98"/>
      <c r="GE293" s="100" t="e">
        <f t="shared" si="12"/>
        <v>#REF!</v>
      </c>
      <c r="GF293" s="98"/>
      <c r="GG293" s="98" t="s">
        <v>488</v>
      </c>
      <c r="GH293" s="98"/>
      <c r="GI293" s="98" t="s">
        <v>491</v>
      </c>
    </row>
    <row r="294" spans="183:191" ht="20.100000000000001" customHeight="1" x14ac:dyDescent="0.3">
      <c r="GA294" s="101" t="e">
        <f t="shared" si="13"/>
        <v>#REF!</v>
      </c>
      <c r="GB294" s="98"/>
      <c r="GC294" s="99" t="e">
        <f t="shared" si="14"/>
        <v>#REF!</v>
      </c>
      <c r="GD294" s="98"/>
      <c r="GE294" s="100" t="e">
        <f t="shared" si="12"/>
        <v>#REF!</v>
      </c>
      <c r="GF294" s="98"/>
      <c r="GG294" s="98" t="s">
        <v>488</v>
      </c>
      <c r="GH294" s="98"/>
      <c r="GI294" s="98" t="s">
        <v>492</v>
      </c>
    </row>
    <row r="295" spans="183:191" ht="20.100000000000001" customHeight="1" x14ac:dyDescent="0.3">
      <c r="GA295" s="101" t="e">
        <f t="shared" si="13"/>
        <v>#REF!</v>
      </c>
      <c r="GB295" s="98"/>
      <c r="GC295" s="99" t="e">
        <f t="shared" si="14"/>
        <v>#REF!</v>
      </c>
      <c r="GD295" s="98"/>
      <c r="GE295" s="100" t="e">
        <f t="shared" si="12"/>
        <v>#REF!</v>
      </c>
      <c r="GF295" s="98"/>
      <c r="GG295" s="98" t="s">
        <v>488</v>
      </c>
      <c r="GH295" s="98"/>
      <c r="GI295" s="98" t="s">
        <v>493</v>
      </c>
    </row>
    <row r="296" spans="183:191" ht="20.100000000000001" customHeight="1" x14ac:dyDescent="0.3">
      <c r="GA296" s="101" t="e">
        <f t="shared" si="13"/>
        <v>#REF!</v>
      </c>
      <c r="GB296" s="98"/>
      <c r="GC296" s="99" t="e">
        <f t="shared" si="14"/>
        <v>#REF!</v>
      </c>
      <c r="GD296" s="98"/>
      <c r="GE296" s="100" t="e">
        <f t="shared" si="12"/>
        <v>#REF!</v>
      </c>
      <c r="GF296" s="98"/>
      <c r="GG296" s="98" t="s">
        <v>488</v>
      </c>
      <c r="GH296" s="98"/>
      <c r="GI296" s="98" t="s">
        <v>494</v>
      </c>
    </row>
    <row r="297" spans="183:191" ht="20.100000000000001" customHeight="1" x14ac:dyDescent="0.3">
      <c r="GA297" s="101" t="e">
        <f t="shared" si="13"/>
        <v>#REF!</v>
      </c>
      <c r="GB297" s="98"/>
      <c r="GC297" s="99" t="e">
        <f t="shared" si="14"/>
        <v>#REF!</v>
      </c>
      <c r="GD297" s="98"/>
      <c r="GE297" s="100" t="e">
        <f t="shared" si="12"/>
        <v>#REF!</v>
      </c>
      <c r="GF297" s="98"/>
      <c r="GG297" s="98" t="s">
        <v>488</v>
      </c>
      <c r="GH297" s="98"/>
      <c r="GI297" s="98" t="s">
        <v>495</v>
      </c>
    </row>
    <row r="298" spans="183:191" ht="20.100000000000001" customHeight="1" x14ac:dyDescent="0.3">
      <c r="GA298" s="101" t="e">
        <f t="shared" si="13"/>
        <v>#REF!</v>
      </c>
      <c r="GB298" s="98"/>
      <c r="GC298" s="99" t="e">
        <f t="shared" si="14"/>
        <v>#REF!</v>
      </c>
      <c r="GD298" s="98"/>
      <c r="GE298" s="100" t="e">
        <f t="shared" si="12"/>
        <v>#REF!</v>
      </c>
      <c r="GF298" s="98"/>
      <c r="GG298" s="98" t="s">
        <v>488</v>
      </c>
      <c r="GH298" s="98"/>
      <c r="GI298" s="98" t="s">
        <v>489</v>
      </c>
    </row>
    <row r="299" spans="183:191" ht="20.100000000000001" customHeight="1" x14ac:dyDescent="0.3">
      <c r="GA299" s="101" t="e">
        <f t="shared" si="13"/>
        <v>#REF!</v>
      </c>
      <c r="GB299" s="98"/>
      <c r="GC299" s="99" t="e">
        <f t="shared" si="14"/>
        <v>#REF!</v>
      </c>
      <c r="GD299" s="98"/>
      <c r="GE299" s="100" t="e">
        <f t="shared" si="12"/>
        <v>#REF!</v>
      </c>
      <c r="GF299" s="98"/>
      <c r="GG299" s="98" t="s">
        <v>488</v>
      </c>
      <c r="GH299" s="98"/>
      <c r="GI299" s="98" t="s">
        <v>490</v>
      </c>
    </row>
    <row r="300" spans="183:191" ht="20.100000000000001" customHeight="1" x14ac:dyDescent="0.3">
      <c r="GA300" s="101" t="e">
        <f t="shared" si="13"/>
        <v>#REF!</v>
      </c>
      <c r="GB300" s="98"/>
      <c r="GC300" s="99" t="e">
        <f t="shared" si="14"/>
        <v>#REF!</v>
      </c>
      <c r="GD300" s="98"/>
      <c r="GE300" s="100" t="e">
        <f t="shared" si="12"/>
        <v>#REF!</v>
      </c>
      <c r="GF300" s="98"/>
      <c r="GG300" s="98" t="s">
        <v>488</v>
      </c>
      <c r="GH300" s="98"/>
      <c r="GI300" s="98" t="s">
        <v>491</v>
      </c>
    </row>
    <row r="301" spans="183:191" ht="20.100000000000001" customHeight="1" x14ac:dyDescent="0.3">
      <c r="GA301" s="101" t="e">
        <f t="shared" si="13"/>
        <v>#REF!</v>
      </c>
      <c r="GB301" s="98"/>
      <c r="GC301" s="99" t="e">
        <f t="shared" si="14"/>
        <v>#REF!</v>
      </c>
      <c r="GD301" s="98"/>
      <c r="GE301" s="100" t="e">
        <f t="shared" si="12"/>
        <v>#REF!</v>
      </c>
      <c r="GF301" s="98"/>
      <c r="GG301" s="98" t="s">
        <v>488</v>
      </c>
      <c r="GH301" s="98"/>
      <c r="GI301" s="98" t="s">
        <v>492</v>
      </c>
    </row>
    <row r="302" spans="183:191" ht="20.100000000000001" customHeight="1" x14ac:dyDescent="0.3">
      <c r="GA302" s="101" t="e">
        <f t="shared" si="13"/>
        <v>#REF!</v>
      </c>
      <c r="GB302" s="98"/>
      <c r="GC302" s="99" t="e">
        <f t="shared" si="14"/>
        <v>#REF!</v>
      </c>
      <c r="GD302" s="98"/>
      <c r="GE302" s="100" t="e">
        <f t="shared" si="12"/>
        <v>#REF!</v>
      </c>
      <c r="GF302" s="98"/>
      <c r="GG302" s="98" t="s">
        <v>488</v>
      </c>
      <c r="GH302" s="98"/>
      <c r="GI302" s="98" t="s">
        <v>493</v>
      </c>
    </row>
    <row r="303" spans="183:191" ht="20.100000000000001" customHeight="1" x14ac:dyDescent="0.3">
      <c r="GA303" s="101" t="e">
        <f t="shared" si="13"/>
        <v>#REF!</v>
      </c>
      <c r="GB303" s="98"/>
      <c r="GC303" s="99" t="e">
        <f t="shared" si="14"/>
        <v>#REF!</v>
      </c>
      <c r="GD303" s="98"/>
      <c r="GE303" s="100" t="e">
        <f t="shared" si="12"/>
        <v>#REF!</v>
      </c>
      <c r="GF303" s="98"/>
      <c r="GG303" s="98" t="s">
        <v>488</v>
      </c>
      <c r="GH303" s="98"/>
      <c r="GI303" s="98" t="s">
        <v>494</v>
      </c>
    </row>
    <row r="304" spans="183:191" ht="20.100000000000001" customHeight="1" x14ac:dyDescent="0.3">
      <c r="GA304" s="101" t="e">
        <f t="shared" si="13"/>
        <v>#REF!</v>
      </c>
      <c r="GB304" s="98"/>
      <c r="GC304" s="99" t="e">
        <f t="shared" si="14"/>
        <v>#REF!</v>
      </c>
      <c r="GD304" s="98"/>
      <c r="GE304" s="100" t="e">
        <f t="shared" si="12"/>
        <v>#REF!</v>
      </c>
      <c r="GF304" s="98"/>
      <c r="GG304" s="98" t="s">
        <v>488</v>
      </c>
      <c r="GH304" s="98"/>
      <c r="GI304" s="98" t="s">
        <v>495</v>
      </c>
    </row>
    <row r="305" spans="183:191" ht="20.100000000000001" customHeight="1" x14ac:dyDescent="0.3">
      <c r="GA305" s="101" t="e">
        <f t="shared" si="13"/>
        <v>#REF!</v>
      </c>
      <c r="GB305" s="98"/>
      <c r="GC305" s="99" t="e">
        <f t="shared" si="14"/>
        <v>#REF!</v>
      </c>
      <c r="GD305" s="98"/>
      <c r="GE305" s="100" t="e">
        <f t="shared" si="12"/>
        <v>#REF!</v>
      </c>
      <c r="GF305" s="98"/>
      <c r="GG305" s="98" t="s">
        <v>488</v>
      </c>
      <c r="GH305" s="98"/>
      <c r="GI305" s="98" t="s">
        <v>489</v>
      </c>
    </row>
    <row r="306" spans="183:191" ht="20.100000000000001" customHeight="1" x14ac:dyDescent="0.3">
      <c r="GA306" s="101" t="e">
        <f t="shared" si="13"/>
        <v>#REF!</v>
      </c>
      <c r="GB306" s="98"/>
      <c r="GC306" s="99" t="e">
        <f t="shared" si="14"/>
        <v>#REF!</v>
      </c>
      <c r="GD306" s="98"/>
      <c r="GE306" s="100" t="e">
        <f t="shared" si="12"/>
        <v>#REF!</v>
      </c>
      <c r="GF306" s="98"/>
      <c r="GG306" s="98" t="s">
        <v>488</v>
      </c>
      <c r="GH306" s="98"/>
      <c r="GI306" s="98" t="s">
        <v>490</v>
      </c>
    </row>
    <row r="307" spans="183:191" ht="20.100000000000001" customHeight="1" x14ac:dyDescent="0.3">
      <c r="GA307" s="101" t="e">
        <f t="shared" si="13"/>
        <v>#REF!</v>
      </c>
      <c r="GB307" s="98"/>
      <c r="GC307" s="99" t="e">
        <f t="shared" si="14"/>
        <v>#REF!</v>
      </c>
      <c r="GD307" s="98"/>
      <c r="GE307" s="100" t="e">
        <f t="shared" si="12"/>
        <v>#REF!</v>
      </c>
      <c r="GF307" s="98"/>
      <c r="GG307" s="98" t="s">
        <v>488</v>
      </c>
      <c r="GH307" s="98"/>
      <c r="GI307" s="98" t="s">
        <v>491</v>
      </c>
    </row>
    <row r="308" spans="183:191" ht="20.100000000000001" customHeight="1" x14ac:dyDescent="0.3">
      <c r="GA308" s="101" t="e">
        <f t="shared" si="13"/>
        <v>#REF!</v>
      </c>
      <c r="GB308" s="98"/>
      <c r="GC308" s="99" t="e">
        <f t="shared" si="14"/>
        <v>#REF!</v>
      </c>
      <c r="GD308" s="98"/>
      <c r="GE308" s="100" t="e">
        <f t="shared" si="12"/>
        <v>#REF!</v>
      </c>
      <c r="GF308" s="98"/>
      <c r="GG308" s="98" t="s">
        <v>488</v>
      </c>
      <c r="GH308" s="98"/>
      <c r="GI308" s="98" t="s">
        <v>492</v>
      </c>
    </row>
    <row r="309" spans="183:191" ht="20.100000000000001" customHeight="1" x14ac:dyDescent="0.3">
      <c r="GA309" s="101" t="e">
        <f t="shared" si="13"/>
        <v>#REF!</v>
      </c>
      <c r="GB309" s="98"/>
      <c r="GC309" s="99" t="e">
        <f t="shared" si="14"/>
        <v>#REF!</v>
      </c>
      <c r="GD309" s="98"/>
      <c r="GE309" s="100" t="e">
        <f t="shared" si="12"/>
        <v>#REF!</v>
      </c>
      <c r="GF309" s="98"/>
      <c r="GG309" s="98" t="s">
        <v>488</v>
      </c>
      <c r="GH309" s="98"/>
      <c r="GI309" s="98" t="s">
        <v>493</v>
      </c>
    </row>
    <row r="310" spans="183:191" ht="20.100000000000001" customHeight="1" x14ac:dyDescent="0.3">
      <c r="GA310" s="101" t="e">
        <f t="shared" si="13"/>
        <v>#REF!</v>
      </c>
      <c r="GB310" s="98"/>
      <c r="GC310" s="99" t="e">
        <f t="shared" si="14"/>
        <v>#REF!</v>
      </c>
      <c r="GD310" s="98"/>
      <c r="GE310" s="100" t="e">
        <f t="shared" si="12"/>
        <v>#REF!</v>
      </c>
      <c r="GF310" s="98"/>
      <c r="GG310" s="98" t="s">
        <v>488</v>
      </c>
      <c r="GH310" s="98"/>
      <c r="GI310" s="98" t="s">
        <v>494</v>
      </c>
    </row>
    <row r="311" spans="183:191" ht="20.100000000000001" customHeight="1" x14ac:dyDescent="0.3">
      <c r="GA311" s="101" t="e">
        <f t="shared" si="13"/>
        <v>#REF!</v>
      </c>
      <c r="GB311" s="98"/>
      <c r="GC311" s="99" t="e">
        <f t="shared" si="14"/>
        <v>#REF!</v>
      </c>
      <c r="GD311" s="98"/>
      <c r="GE311" s="100" t="e">
        <f t="shared" si="12"/>
        <v>#REF!</v>
      </c>
      <c r="GF311" s="98"/>
      <c r="GG311" s="98" t="s">
        <v>488</v>
      </c>
      <c r="GH311" s="98"/>
      <c r="GI311" s="98" t="s">
        <v>495</v>
      </c>
    </row>
    <row r="312" spans="183:191" ht="20.100000000000001" customHeight="1" x14ac:dyDescent="0.3">
      <c r="GA312" s="101" t="e">
        <f t="shared" si="13"/>
        <v>#REF!</v>
      </c>
      <c r="GB312" s="98"/>
      <c r="GC312" s="99" t="e">
        <f t="shared" si="14"/>
        <v>#REF!</v>
      </c>
      <c r="GD312" s="98"/>
      <c r="GE312" s="100" t="e">
        <f t="shared" si="12"/>
        <v>#REF!</v>
      </c>
      <c r="GF312" s="98"/>
      <c r="GG312" s="98" t="s">
        <v>488</v>
      </c>
      <c r="GH312" s="98"/>
      <c r="GI312" s="98" t="s">
        <v>489</v>
      </c>
    </row>
    <row r="313" spans="183:191" ht="20.100000000000001" customHeight="1" x14ac:dyDescent="0.3">
      <c r="GA313" s="101" t="e">
        <f t="shared" si="13"/>
        <v>#REF!</v>
      </c>
      <c r="GB313" s="98"/>
      <c r="GC313" s="99" t="e">
        <f t="shared" si="14"/>
        <v>#REF!</v>
      </c>
      <c r="GD313" s="98"/>
      <c r="GE313" s="100" t="e">
        <f t="shared" si="12"/>
        <v>#REF!</v>
      </c>
      <c r="GF313" s="98"/>
      <c r="GG313" s="98" t="s">
        <v>488</v>
      </c>
      <c r="GH313" s="98"/>
      <c r="GI313" s="98" t="s">
        <v>490</v>
      </c>
    </row>
    <row r="314" spans="183:191" ht="20.100000000000001" customHeight="1" x14ac:dyDescent="0.3">
      <c r="GA314" s="101" t="e">
        <f t="shared" si="13"/>
        <v>#REF!</v>
      </c>
      <c r="GB314" s="98"/>
      <c r="GC314" s="99" t="e">
        <f t="shared" si="14"/>
        <v>#REF!</v>
      </c>
      <c r="GD314" s="98"/>
      <c r="GE314" s="100" t="e">
        <f t="shared" si="12"/>
        <v>#REF!</v>
      </c>
      <c r="GF314" s="98"/>
      <c r="GG314" s="98" t="s">
        <v>488</v>
      </c>
      <c r="GH314" s="98"/>
      <c r="GI314" s="98" t="s">
        <v>491</v>
      </c>
    </row>
    <row r="315" spans="183:191" ht="20.100000000000001" customHeight="1" x14ac:dyDescent="0.3">
      <c r="GA315" s="101" t="e">
        <f t="shared" si="13"/>
        <v>#REF!</v>
      </c>
      <c r="GB315" s="98"/>
      <c r="GC315" s="99" t="e">
        <f t="shared" si="14"/>
        <v>#REF!</v>
      </c>
      <c r="GD315" s="98"/>
      <c r="GE315" s="100" t="e">
        <f t="shared" si="12"/>
        <v>#REF!</v>
      </c>
      <c r="GF315" s="98"/>
      <c r="GG315" s="98" t="s">
        <v>488</v>
      </c>
      <c r="GH315" s="98"/>
      <c r="GI315" s="98" t="s">
        <v>492</v>
      </c>
    </row>
    <row r="316" spans="183:191" ht="20.100000000000001" customHeight="1" x14ac:dyDescent="0.3">
      <c r="GA316" s="101" t="e">
        <f t="shared" si="13"/>
        <v>#REF!</v>
      </c>
      <c r="GB316" s="98"/>
      <c r="GC316" s="99" t="e">
        <f t="shared" si="14"/>
        <v>#REF!</v>
      </c>
      <c r="GD316" s="98"/>
      <c r="GE316" s="100" t="e">
        <f t="shared" si="12"/>
        <v>#REF!</v>
      </c>
      <c r="GF316" s="98"/>
      <c r="GG316" s="98" t="s">
        <v>488</v>
      </c>
      <c r="GH316" s="98"/>
      <c r="GI316" s="98" t="s">
        <v>493</v>
      </c>
    </row>
    <row r="317" spans="183:191" ht="20.100000000000001" customHeight="1" x14ac:dyDescent="0.3">
      <c r="GA317" s="101" t="e">
        <f t="shared" si="13"/>
        <v>#REF!</v>
      </c>
      <c r="GB317" s="98"/>
      <c r="GC317" s="99" t="e">
        <f t="shared" si="14"/>
        <v>#REF!</v>
      </c>
      <c r="GD317" s="98"/>
      <c r="GE317" s="100" t="e">
        <f t="shared" si="12"/>
        <v>#REF!</v>
      </c>
      <c r="GF317" s="98"/>
      <c r="GG317" s="98" t="s">
        <v>488</v>
      </c>
      <c r="GH317" s="98"/>
      <c r="GI317" s="98" t="s">
        <v>494</v>
      </c>
    </row>
    <row r="318" spans="183:191" ht="20.100000000000001" customHeight="1" x14ac:dyDescent="0.3">
      <c r="GA318" s="101" t="e">
        <f t="shared" si="13"/>
        <v>#REF!</v>
      </c>
      <c r="GB318" s="98"/>
      <c r="GC318" s="99" t="e">
        <f t="shared" si="14"/>
        <v>#REF!</v>
      </c>
      <c r="GD318" s="98"/>
      <c r="GE318" s="100" t="e">
        <f t="shared" si="12"/>
        <v>#REF!</v>
      </c>
      <c r="GF318" s="98"/>
      <c r="GG318" s="98" t="s">
        <v>488</v>
      </c>
      <c r="GH318" s="98"/>
      <c r="GI318" s="98" t="s">
        <v>495</v>
      </c>
    </row>
    <row r="319" spans="183:191" ht="20.100000000000001" customHeight="1" x14ac:dyDescent="0.3">
      <c r="GA319" s="101" t="e">
        <f t="shared" si="13"/>
        <v>#REF!</v>
      </c>
      <c r="GB319" s="98"/>
      <c r="GC319" s="99" t="e">
        <f t="shared" si="14"/>
        <v>#REF!</v>
      </c>
      <c r="GD319" s="98"/>
      <c r="GE319" s="100" t="e">
        <f t="shared" si="12"/>
        <v>#REF!</v>
      </c>
      <c r="GF319" s="98"/>
      <c r="GG319" s="98" t="s">
        <v>488</v>
      </c>
      <c r="GH319" s="98"/>
      <c r="GI319" s="98" t="s">
        <v>489</v>
      </c>
    </row>
    <row r="320" spans="183:191" ht="20.100000000000001" customHeight="1" x14ac:dyDescent="0.3">
      <c r="GA320" s="101" t="e">
        <f t="shared" si="13"/>
        <v>#REF!</v>
      </c>
      <c r="GB320" s="98"/>
      <c r="GC320" s="99" t="e">
        <f t="shared" si="14"/>
        <v>#REF!</v>
      </c>
      <c r="GD320" s="98"/>
      <c r="GE320" s="100" t="e">
        <f t="shared" si="12"/>
        <v>#REF!</v>
      </c>
      <c r="GF320" s="98"/>
      <c r="GG320" s="98" t="s">
        <v>488</v>
      </c>
      <c r="GH320" s="98"/>
      <c r="GI320" s="98" t="s">
        <v>490</v>
      </c>
    </row>
    <row r="321" spans="183:191" ht="20.100000000000001" customHeight="1" x14ac:dyDescent="0.3">
      <c r="GA321" s="101" t="e">
        <f t="shared" si="13"/>
        <v>#REF!</v>
      </c>
      <c r="GB321" s="98"/>
      <c r="GC321" s="99" t="e">
        <f t="shared" si="14"/>
        <v>#REF!</v>
      </c>
      <c r="GD321" s="98"/>
      <c r="GE321" s="100" t="e">
        <f t="shared" si="12"/>
        <v>#REF!</v>
      </c>
      <c r="GF321" s="98"/>
      <c r="GG321" s="98" t="s">
        <v>488</v>
      </c>
      <c r="GH321" s="98"/>
      <c r="GI321" s="98" t="s">
        <v>491</v>
      </c>
    </row>
    <row r="322" spans="183:191" ht="20.100000000000001" customHeight="1" x14ac:dyDescent="0.3">
      <c r="GA322" s="101" t="e">
        <f t="shared" si="13"/>
        <v>#REF!</v>
      </c>
      <c r="GB322" s="98"/>
      <c r="GC322" s="99" t="e">
        <f t="shared" si="14"/>
        <v>#REF!</v>
      </c>
      <c r="GD322" s="98"/>
      <c r="GE322" s="100" t="e">
        <f t="shared" si="12"/>
        <v>#REF!</v>
      </c>
      <c r="GF322" s="98"/>
      <c r="GG322" s="98" t="s">
        <v>488</v>
      </c>
      <c r="GH322" s="98"/>
      <c r="GI322" s="98" t="s">
        <v>492</v>
      </c>
    </row>
    <row r="323" spans="183:191" ht="20.100000000000001" customHeight="1" x14ac:dyDescent="0.3">
      <c r="GA323" s="101" t="e">
        <f t="shared" si="13"/>
        <v>#REF!</v>
      </c>
      <c r="GB323" s="98"/>
      <c r="GC323" s="99" t="e">
        <f t="shared" si="14"/>
        <v>#REF!</v>
      </c>
      <c r="GD323" s="98"/>
      <c r="GE323" s="100" t="e">
        <f t="shared" si="12"/>
        <v>#REF!</v>
      </c>
      <c r="GF323" s="98"/>
      <c r="GG323" s="98" t="s">
        <v>488</v>
      </c>
      <c r="GH323" s="98"/>
      <c r="GI323" s="98" t="s">
        <v>493</v>
      </c>
    </row>
    <row r="324" spans="183:191" ht="20.100000000000001" customHeight="1" x14ac:dyDescent="0.3">
      <c r="GA324" s="101" t="e">
        <f t="shared" si="13"/>
        <v>#REF!</v>
      </c>
      <c r="GB324" s="98"/>
      <c r="GC324" s="99" t="e">
        <f t="shared" si="14"/>
        <v>#REF!</v>
      </c>
      <c r="GD324" s="98"/>
      <c r="GE324" s="100" t="e">
        <f t="shared" si="12"/>
        <v>#REF!</v>
      </c>
      <c r="GF324" s="98"/>
      <c r="GG324" s="98" t="s">
        <v>488</v>
      </c>
      <c r="GH324" s="98"/>
      <c r="GI324" s="98" t="s">
        <v>494</v>
      </c>
    </row>
    <row r="325" spans="183:191" ht="20.100000000000001" customHeight="1" x14ac:dyDescent="0.3">
      <c r="GA325" s="101" t="e">
        <f t="shared" si="13"/>
        <v>#REF!</v>
      </c>
      <c r="GB325" s="98"/>
      <c r="GC325" s="99" t="e">
        <f t="shared" si="14"/>
        <v>#REF!</v>
      </c>
      <c r="GD325" s="98"/>
      <c r="GE325" s="100" t="e">
        <f t="shared" si="12"/>
        <v>#REF!</v>
      </c>
      <c r="GF325" s="98"/>
      <c r="GG325" s="98" t="s">
        <v>488</v>
      </c>
      <c r="GH325" s="98"/>
      <c r="GI325" s="98" t="s">
        <v>495</v>
      </c>
    </row>
    <row r="326" spans="183:191" ht="20.100000000000001" customHeight="1" x14ac:dyDescent="0.3">
      <c r="GA326" s="101" t="e">
        <f t="shared" si="13"/>
        <v>#REF!</v>
      </c>
      <c r="GB326" s="98"/>
      <c r="GC326" s="99" t="e">
        <f t="shared" si="14"/>
        <v>#REF!</v>
      </c>
      <c r="GD326" s="98"/>
      <c r="GE326" s="100" t="e">
        <f t="shared" si="12"/>
        <v>#REF!</v>
      </c>
      <c r="GF326" s="98"/>
      <c r="GG326" s="98" t="s">
        <v>488</v>
      </c>
      <c r="GH326" s="98"/>
      <c r="GI326" s="98" t="s">
        <v>489</v>
      </c>
    </row>
    <row r="327" spans="183:191" ht="20.100000000000001" customHeight="1" x14ac:dyDescent="0.3">
      <c r="GA327" s="101" t="e">
        <f t="shared" si="13"/>
        <v>#REF!</v>
      </c>
      <c r="GB327" s="98"/>
      <c r="GC327" s="99" t="e">
        <f t="shared" si="14"/>
        <v>#REF!</v>
      </c>
      <c r="GD327" s="98"/>
      <c r="GE327" s="100" t="e">
        <f t="shared" si="12"/>
        <v>#REF!</v>
      </c>
      <c r="GF327" s="98"/>
      <c r="GG327" s="98" t="s">
        <v>488</v>
      </c>
      <c r="GH327" s="98"/>
      <c r="GI327" s="98" t="s">
        <v>490</v>
      </c>
    </row>
    <row r="328" spans="183:191" ht="20.100000000000001" customHeight="1" x14ac:dyDescent="0.3">
      <c r="GA328" s="101" t="e">
        <f t="shared" si="13"/>
        <v>#REF!</v>
      </c>
      <c r="GB328" s="98"/>
      <c r="GC328" s="99" t="e">
        <f t="shared" si="14"/>
        <v>#REF!</v>
      </c>
      <c r="GD328" s="98"/>
      <c r="GE328" s="100" t="e">
        <f t="shared" si="12"/>
        <v>#REF!</v>
      </c>
      <c r="GF328" s="98"/>
      <c r="GG328" s="98" t="s">
        <v>488</v>
      </c>
      <c r="GH328" s="98"/>
      <c r="GI328" s="98" t="s">
        <v>491</v>
      </c>
    </row>
    <row r="329" spans="183:191" ht="20.100000000000001" customHeight="1" x14ac:dyDescent="0.3">
      <c r="GA329" s="101" t="e">
        <f t="shared" si="13"/>
        <v>#REF!</v>
      </c>
      <c r="GB329" s="98"/>
      <c r="GC329" s="99" t="e">
        <f t="shared" si="14"/>
        <v>#REF!</v>
      </c>
      <c r="GD329" s="98"/>
      <c r="GE329" s="100" t="e">
        <f t="shared" si="12"/>
        <v>#REF!</v>
      </c>
      <c r="GF329" s="98"/>
      <c r="GG329" s="98" t="s">
        <v>488</v>
      </c>
      <c r="GH329" s="98"/>
      <c r="GI329" s="98" t="s">
        <v>492</v>
      </c>
    </row>
    <row r="330" spans="183:191" ht="20.100000000000001" customHeight="1" x14ac:dyDescent="0.3">
      <c r="GA330" s="101" t="e">
        <f t="shared" si="13"/>
        <v>#REF!</v>
      </c>
      <c r="GB330" s="98"/>
      <c r="GC330" s="99" t="e">
        <f t="shared" si="14"/>
        <v>#REF!</v>
      </c>
      <c r="GD330" s="98"/>
      <c r="GE330" s="100" t="e">
        <f t="shared" si="12"/>
        <v>#REF!</v>
      </c>
      <c r="GF330" s="98"/>
      <c r="GG330" s="98" t="s">
        <v>488</v>
      </c>
      <c r="GH330" s="98"/>
      <c r="GI330" s="98" t="s">
        <v>493</v>
      </c>
    </row>
    <row r="331" spans="183:191" ht="20.100000000000001" customHeight="1" x14ac:dyDescent="0.3">
      <c r="GA331" s="101" t="e">
        <f t="shared" si="13"/>
        <v>#REF!</v>
      </c>
      <c r="GB331" s="98"/>
      <c r="GC331" s="99" t="e">
        <f t="shared" si="14"/>
        <v>#REF!</v>
      </c>
      <c r="GD331" s="98"/>
      <c r="GE331" s="100" t="e">
        <f t="shared" si="12"/>
        <v>#REF!</v>
      </c>
      <c r="GF331" s="98"/>
      <c r="GG331" s="98" t="s">
        <v>488</v>
      </c>
      <c r="GH331" s="98"/>
      <c r="GI331" s="98" t="s">
        <v>494</v>
      </c>
    </row>
    <row r="332" spans="183:191" ht="20.100000000000001" customHeight="1" x14ac:dyDescent="0.3">
      <c r="GA332" s="101" t="e">
        <f t="shared" si="13"/>
        <v>#REF!</v>
      </c>
      <c r="GB332" s="98"/>
      <c r="GC332" s="99" t="e">
        <f t="shared" si="14"/>
        <v>#REF!</v>
      </c>
      <c r="GD332" s="98"/>
      <c r="GE332" s="100" t="e">
        <f t="shared" si="12"/>
        <v>#REF!</v>
      </c>
      <c r="GF332" s="98"/>
      <c r="GG332" s="98" t="s">
        <v>488</v>
      </c>
      <c r="GH332" s="98"/>
      <c r="GI332" s="98" t="s">
        <v>495</v>
      </c>
    </row>
    <row r="333" spans="183:191" ht="20.100000000000001" customHeight="1" x14ac:dyDescent="0.3">
      <c r="GA333" s="101" t="e">
        <f t="shared" si="13"/>
        <v>#REF!</v>
      </c>
      <c r="GB333" s="98"/>
      <c r="GC333" s="99" t="e">
        <f t="shared" si="14"/>
        <v>#REF!</v>
      </c>
      <c r="GD333" s="98"/>
      <c r="GE333" s="100" t="e">
        <f t="shared" si="12"/>
        <v>#REF!</v>
      </c>
      <c r="GF333" s="98"/>
      <c r="GG333" s="98" t="s">
        <v>488</v>
      </c>
      <c r="GH333" s="98"/>
      <c r="GI333" s="98" t="s">
        <v>489</v>
      </c>
    </row>
    <row r="334" spans="183:191" ht="20.100000000000001" customHeight="1" x14ac:dyDescent="0.3">
      <c r="GA334" s="101" t="e">
        <f t="shared" si="13"/>
        <v>#REF!</v>
      </c>
      <c r="GB334" s="98"/>
      <c r="GC334" s="99" t="e">
        <f t="shared" si="14"/>
        <v>#REF!</v>
      </c>
      <c r="GD334" s="98"/>
      <c r="GE334" s="100" t="e">
        <f t="shared" si="12"/>
        <v>#REF!</v>
      </c>
      <c r="GF334" s="98"/>
      <c r="GG334" s="98" t="s">
        <v>488</v>
      </c>
      <c r="GH334" s="98"/>
      <c r="GI334" s="98" t="s">
        <v>490</v>
      </c>
    </row>
    <row r="335" spans="183:191" ht="20.100000000000001" customHeight="1" x14ac:dyDescent="0.3">
      <c r="GA335" s="101" t="e">
        <f t="shared" si="13"/>
        <v>#REF!</v>
      </c>
      <c r="GB335" s="98"/>
      <c r="GC335" s="99" t="e">
        <f t="shared" si="14"/>
        <v>#REF!</v>
      </c>
      <c r="GD335" s="98"/>
      <c r="GE335" s="100" t="e">
        <f t="shared" si="12"/>
        <v>#REF!</v>
      </c>
      <c r="GF335" s="98"/>
      <c r="GG335" s="98" t="s">
        <v>488</v>
      </c>
      <c r="GH335" s="98"/>
      <c r="GI335" s="98" t="s">
        <v>491</v>
      </c>
    </row>
    <row r="336" spans="183:191" ht="20.100000000000001" customHeight="1" x14ac:dyDescent="0.3">
      <c r="GA336" s="101" t="e">
        <f t="shared" si="13"/>
        <v>#REF!</v>
      </c>
      <c r="GB336" s="98"/>
      <c r="GC336" s="99" t="e">
        <f t="shared" si="14"/>
        <v>#REF!</v>
      </c>
      <c r="GD336" s="98"/>
      <c r="GE336" s="100" t="e">
        <f t="shared" si="12"/>
        <v>#REF!</v>
      </c>
      <c r="GF336" s="98"/>
      <c r="GG336" s="98" t="s">
        <v>488</v>
      </c>
      <c r="GH336" s="98"/>
      <c r="GI336" s="98" t="s">
        <v>492</v>
      </c>
    </row>
    <row r="337" spans="183:191" ht="20.100000000000001" customHeight="1" x14ac:dyDescent="0.3">
      <c r="GA337" s="101" t="e">
        <f t="shared" si="13"/>
        <v>#REF!</v>
      </c>
      <c r="GB337" s="98"/>
      <c r="GC337" s="99" t="e">
        <f t="shared" si="14"/>
        <v>#REF!</v>
      </c>
      <c r="GD337" s="98"/>
      <c r="GE337" s="100" t="e">
        <f t="shared" si="12"/>
        <v>#REF!</v>
      </c>
      <c r="GF337" s="98"/>
      <c r="GG337" s="98" t="s">
        <v>488</v>
      </c>
      <c r="GH337" s="98"/>
      <c r="GI337" s="98" t="s">
        <v>493</v>
      </c>
    </row>
    <row r="338" spans="183:191" ht="20.100000000000001" customHeight="1" x14ac:dyDescent="0.3">
      <c r="GA338" s="101" t="e">
        <f t="shared" si="13"/>
        <v>#REF!</v>
      </c>
      <c r="GB338" s="98"/>
      <c r="GC338" s="99" t="e">
        <f t="shared" si="14"/>
        <v>#REF!</v>
      </c>
      <c r="GD338" s="98"/>
      <c r="GE338" s="100" t="e">
        <f t="shared" si="12"/>
        <v>#REF!</v>
      </c>
      <c r="GF338" s="98"/>
      <c r="GG338" s="98" t="s">
        <v>488</v>
      </c>
      <c r="GH338" s="98"/>
      <c r="GI338" s="98" t="s">
        <v>494</v>
      </c>
    </row>
    <row r="339" spans="183:191" ht="20.100000000000001" customHeight="1" x14ac:dyDescent="0.3">
      <c r="GA339" s="101" t="e">
        <f t="shared" si="13"/>
        <v>#REF!</v>
      </c>
      <c r="GB339" s="98"/>
      <c r="GC339" s="99" t="e">
        <f t="shared" si="14"/>
        <v>#REF!</v>
      </c>
      <c r="GD339" s="98"/>
      <c r="GE339" s="100" t="e">
        <f t="shared" si="12"/>
        <v>#REF!</v>
      </c>
      <c r="GF339" s="98"/>
      <c r="GG339" s="98" t="s">
        <v>488</v>
      </c>
      <c r="GH339" s="98"/>
      <c r="GI339" s="98" t="s">
        <v>495</v>
      </c>
    </row>
    <row r="340" spans="183:191" ht="20.100000000000001" customHeight="1" x14ac:dyDescent="0.3">
      <c r="GA340" s="101" t="e">
        <f t="shared" si="13"/>
        <v>#REF!</v>
      </c>
      <c r="GB340" s="98"/>
      <c r="GC340" s="99" t="e">
        <f t="shared" si="14"/>
        <v>#REF!</v>
      </c>
      <c r="GD340" s="98"/>
      <c r="GE340" s="100" t="e">
        <f t="shared" si="12"/>
        <v>#REF!</v>
      </c>
      <c r="GF340" s="98"/>
      <c r="GG340" s="98" t="s">
        <v>488</v>
      </c>
      <c r="GH340" s="98"/>
      <c r="GI340" s="98" t="s">
        <v>489</v>
      </c>
    </row>
    <row r="341" spans="183:191" ht="20.100000000000001" customHeight="1" x14ac:dyDescent="0.3">
      <c r="GA341" s="101" t="e">
        <f t="shared" si="13"/>
        <v>#REF!</v>
      </c>
      <c r="GB341" s="98"/>
      <c r="GC341" s="99" t="e">
        <f t="shared" si="14"/>
        <v>#REF!</v>
      </c>
      <c r="GD341" s="98"/>
      <c r="GE341" s="100" t="e">
        <f t="shared" si="12"/>
        <v>#REF!</v>
      </c>
      <c r="GF341" s="98"/>
      <c r="GG341" s="98" t="s">
        <v>488</v>
      </c>
      <c r="GH341" s="98"/>
      <c r="GI341" s="98" t="s">
        <v>490</v>
      </c>
    </row>
    <row r="342" spans="183:191" ht="20.100000000000001" customHeight="1" x14ac:dyDescent="0.3">
      <c r="GA342" s="101" t="e">
        <f t="shared" si="13"/>
        <v>#REF!</v>
      </c>
      <c r="GB342" s="98"/>
      <c r="GC342" s="99" t="e">
        <f t="shared" si="14"/>
        <v>#REF!</v>
      </c>
      <c r="GD342" s="98"/>
      <c r="GE342" s="100" t="e">
        <f t="shared" ref="GE342:GE385" si="15">+GC342/$GC$23</f>
        <v>#REF!</v>
      </c>
      <c r="GF342" s="98"/>
      <c r="GG342" s="98" t="s">
        <v>488</v>
      </c>
      <c r="GH342" s="98"/>
      <c r="GI342" s="98" t="s">
        <v>491</v>
      </c>
    </row>
    <row r="343" spans="183:191" ht="20.100000000000001" customHeight="1" x14ac:dyDescent="0.3">
      <c r="GA343" s="101" t="e">
        <f t="shared" ref="GA343:GA385" si="16">+GA342+1</f>
        <v>#REF!</v>
      </c>
      <c r="GB343" s="98"/>
      <c r="GC343" s="99" t="e">
        <f t="shared" ref="GC343:GC385" si="17">+GC342+1</f>
        <v>#REF!</v>
      </c>
      <c r="GD343" s="98"/>
      <c r="GE343" s="100" t="e">
        <f t="shared" si="15"/>
        <v>#REF!</v>
      </c>
      <c r="GF343" s="98"/>
      <c r="GG343" s="98" t="s">
        <v>496</v>
      </c>
      <c r="GH343" s="98"/>
      <c r="GI343" s="98" t="s">
        <v>492</v>
      </c>
    </row>
    <row r="344" spans="183:191" ht="20.100000000000001" customHeight="1" x14ac:dyDescent="0.3">
      <c r="GA344" s="101" t="e">
        <f t="shared" si="16"/>
        <v>#REF!</v>
      </c>
      <c r="GB344" s="98"/>
      <c r="GC344" s="99" t="e">
        <f t="shared" si="17"/>
        <v>#REF!</v>
      </c>
      <c r="GD344" s="98"/>
      <c r="GE344" s="100" t="e">
        <f t="shared" si="15"/>
        <v>#REF!</v>
      </c>
      <c r="GF344" s="98"/>
      <c r="GG344" s="98" t="s">
        <v>496</v>
      </c>
      <c r="GH344" s="98"/>
      <c r="GI344" s="98" t="s">
        <v>493</v>
      </c>
    </row>
    <row r="345" spans="183:191" ht="20.100000000000001" customHeight="1" x14ac:dyDescent="0.3">
      <c r="GA345" s="101" t="e">
        <f t="shared" si="16"/>
        <v>#REF!</v>
      </c>
      <c r="GB345" s="98"/>
      <c r="GC345" s="99" t="e">
        <f t="shared" si="17"/>
        <v>#REF!</v>
      </c>
      <c r="GD345" s="98"/>
      <c r="GE345" s="100" t="e">
        <f t="shared" si="15"/>
        <v>#REF!</v>
      </c>
      <c r="GF345" s="98"/>
      <c r="GG345" s="98" t="s">
        <v>488</v>
      </c>
      <c r="GH345" s="98"/>
      <c r="GI345" s="98" t="s">
        <v>494</v>
      </c>
    </row>
    <row r="346" spans="183:191" ht="20.100000000000001" customHeight="1" x14ac:dyDescent="0.3">
      <c r="GA346" s="101" t="e">
        <f t="shared" si="16"/>
        <v>#REF!</v>
      </c>
      <c r="GB346" s="98"/>
      <c r="GC346" s="99" t="e">
        <f t="shared" si="17"/>
        <v>#REF!</v>
      </c>
      <c r="GD346" s="98"/>
      <c r="GE346" s="100" t="e">
        <f t="shared" si="15"/>
        <v>#REF!</v>
      </c>
      <c r="GF346" s="98"/>
      <c r="GG346" s="98" t="s">
        <v>488</v>
      </c>
      <c r="GH346" s="98"/>
      <c r="GI346" s="98" t="s">
        <v>495</v>
      </c>
    </row>
    <row r="347" spans="183:191" ht="20.100000000000001" customHeight="1" x14ac:dyDescent="0.3">
      <c r="GA347" s="101" t="e">
        <f t="shared" si="16"/>
        <v>#REF!</v>
      </c>
      <c r="GB347" s="98"/>
      <c r="GC347" s="99" t="e">
        <f t="shared" si="17"/>
        <v>#REF!</v>
      </c>
      <c r="GD347" s="98"/>
      <c r="GE347" s="100" t="e">
        <f t="shared" si="15"/>
        <v>#REF!</v>
      </c>
      <c r="GF347" s="98"/>
      <c r="GG347" s="98" t="s">
        <v>488</v>
      </c>
      <c r="GH347" s="98"/>
      <c r="GI347" s="98" t="s">
        <v>489</v>
      </c>
    </row>
    <row r="348" spans="183:191" ht="20.100000000000001" customHeight="1" x14ac:dyDescent="0.3">
      <c r="GA348" s="101" t="e">
        <f t="shared" si="16"/>
        <v>#REF!</v>
      </c>
      <c r="GB348" s="98"/>
      <c r="GC348" s="99" t="e">
        <f t="shared" si="17"/>
        <v>#REF!</v>
      </c>
      <c r="GD348" s="98"/>
      <c r="GE348" s="100" t="e">
        <f t="shared" si="15"/>
        <v>#REF!</v>
      </c>
      <c r="GF348" s="98"/>
      <c r="GG348" s="98" t="s">
        <v>488</v>
      </c>
      <c r="GH348" s="98"/>
      <c r="GI348" s="98" t="s">
        <v>490</v>
      </c>
    </row>
    <row r="349" spans="183:191" ht="20.100000000000001" customHeight="1" x14ac:dyDescent="0.3">
      <c r="GA349" s="101" t="e">
        <f t="shared" si="16"/>
        <v>#REF!</v>
      </c>
      <c r="GB349" s="98"/>
      <c r="GC349" s="99" t="e">
        <f t="shared" si="17"/>
        <v>#REF!</v>
      </c>
      <c r="GD349" s="98"/>
      <c r="GE349" s="100" t="e">
        <f t="shared" si="15"/>
        <v>#REF!</v>
      </c>
      <c r="GF349" s="98"/>
      <c r="GG349" s="98" t="s">
        <v>488</v>
      </c>
      <c r="GH349" s="98"/>
      <c r="GI349" s="98" t="s">
        <v>491</v>
      </c>
    </row>
    <row r="350" spans="183:191" ht="20.100000000000001" customHeight="1" x14ac:dyDescent="0.3">
      <c r="GA350" s="101" t="e">
        <f t="shared" si="16"/>
        <v>#REF!</v>
      </c>
      <c r="GB350" s="98"/>
      <c r="GC350" s="99" t="e">
        <f t="shared" si="17"/>
        <v>#REF!</v>
      </c>
      <c r="GD350" s="98"/>
      <c r="GE350" s="100" t="e">
        <f t="shared" si="15"/>
        <v>#REF!</v>
      </c>
      <c r="GF350" s="98"/>
      <c r="GG350" s="98" t="s">
        <v>496</v>
      </c>
      <c r="GH350" s="98"/>
      <c r="GI350" s="98" t="s">
        <v>492</v>
      </c>
    </row>
    <row r="351" spans="183:191" ht="20.100000000000001" customHeight="1" x14ac:dyDescent="0.3">
      <c r="GA351" s="101" t="e">
        <f t="shared" si="16"/>
        <v>#REF!</v>
      </c>
      <c r="GB351" s="98"/>
      <c r="GC351" s="99" t="e">
        <f t="shared" si="17"/>
        <v>#REF!</v>
      </c>
      <c r="GD351" s="98"/>
      <c r="GE351" s="100" t="e">
        <f t="shared" si="15"/>
        <v>#REF!</v>
      </c>
      <c r="GF351" s="98"/>
      <c r="GG351" s="98" t="s">
        <v>496</v>
      </c>
      <c r="GH351" s="98"/>
      <c r="GI351" s="98" t="s">
        <v>493</v>
      </c>
    </row>
    <row r="352" spans="183:191" ht="20.100000000000001" customHeight="1" x14ac:dyDescent="0.3">
      <c r="GA352" s="101" t="e">
        <f t="shared" si="16"/>
        <v>#REF!</v>
      </c>
      <c r="GB352" s="98"/>
      <c r="GC352" s="99" t="e">
        <f t="shared" si="17"/>
        <v>#REF!</v>
      </c>
      <c r="GD352" s="98"/>
      <c r="GE352" s="100" t="e">
        <f t="shared" si="15"/>
        <v>#REF!</v>
      </c>
      <c r="GF352" s="98"/>
      <c r="GG352" s="98" t="s">
        <v>488</v>
      </c>
      <c r="GH352" s="98"/>
      <c r="GI352" s="98" t="s">
        <v>494</v>
      </c>
    </row>
    <row r="353" spans="183:191" ht="20.100000000000001" customHeight="1" x14ac:dyDescent="0.3">
      <c r="GA353" s="101" t="e">
        <f t="shared" si="16"/>
        <v>#REF!</v>
      </c>
      <c r="GB353" s="98"/>
      <c r="GC353" s="99" t="e">
        <f t="shared" si="17"/>
        <v>#REF!</v>
      </c>
      <c r="GD353" s="98"/>
      <c r="GE353" s="100" t="e">
        <f t="shared" si="15"/>
        <v>#REF!</v>
      </c>
      <c r="GF353" s="98"/>
      <c r="GG353" s="98" t="s">
        <v>488</v>
      </c>
      <c r="GH353" s="98"/>
      <c r="GI353" s="98" t="s">
        <v>495</v>
      </c>
    </row>
    <row r="354" spans="183:191" ht="20.100000000000001" customHeight="1" x14ac:dyDescent="0.3">
      <c r="GA354" s="101" t="e">
        <f t="shared" si="16"/>
        <v>#REF!</v>
      </c>
      <c r="GB354" s="98"/>
      <c r="GC354" s="99" t="e">
        <f t="shared" si="17"/>
        <v>#REF!</v>
      </c>
      <c r="GD354" s="98"/>
      <c r="GE354" s="100" t="e">
        <f t="shared" si="15"/>
        <v>#REF!</v>
      </c>
      <c r="GF354" s="98"/>
      <c r="GG354" s="98" t="s">
        <v>488</v>
      </c>
      <c r="GH354" s="98"/>
      <c r="GI354" s="98" t="s">
        <v>489</v>
      </c>
    </row>
    <row r="355" spans="183:191" ht="20.100000000000001" customHeight="1" x14ac:dyDescent="0.3">
      <c r="GA355" s="101" t="e">
        <f t="shared" si="16"/>
        <v>#REF!</v>
      </c>
      <c r="GB355" s="98"/>
      <c r="GC355" s="99" t="e">
        <f t="shared" si="17"/>
        <v>#REF!</v>
      </c>
      <c r="GD355" s="98"/>
      <c r="GE355" s="100" t="e">
        <f t="shared" si="15"/>
        <v>#REF!</v>
      </c>
      <c r="GF355" s="98"/>
      <c r="GG355" s="98" t="s">
        <v>488</v>
      </c>
      <c r="GH355" s="98"/>
      <c r="GI355" s="98" t="s">
        <v>490</v>
      </c>
    </row>
    <row r="356" spans="183:191" ht="20.100000000000001" customHeight="1" x14ac:dyDescent="0.3">
      <c r="GA356" s="101" t="e">
        <f t="shared" si="16"/>
        <v>#REF!</v>
      </c>
      <c r="GB356" s="98"/>
      <c r="GC356" s="99" t="e">
        <f t="shared" si="17"/>
        <v>#REF!</v>
      </c>
      <c r="GD356" s="98"/>
      <c r="GE356" s="100" t="e">
        <f t="shared" si="15"/>
        <v>#REF!</v>
      </c>
      <c r="GF356" s="98"/>
      <c r="GG356" s="98" t="s">
        <v>488</v>
      </c>
      <c r="GH356" s="98"/>
      <c r="GI356" s="98" t="s">
        <v>491</v>
      </c>
    </row>
    <row r="357" spans="183:191" ht="20.100000000000001" customHeight="1" x14ac:dyDescent="0.3">
      <c r="GA357" s="101" t="e">
        <f t="shared" si="16"/>
        <v>#REF!</v>
      </c>
      <c r="GB357" s="98"/>
      <c r="GC357" s="99" t="e">
        <f t="shared" si="17"/>
        <v>#REF!</v>
      </c>
      <c r="GD357" s="98"/>
      <c r="GE357" s="100" t="e">
        <f t="shared" si="15"/>
        <v>#REF!</v>
      </c>
      <c r="GF357" s="98"/>
      <c r="GG357" s="98" t="s">
        <v>496</v>
      </c>
      <c r="GH357" s="98"/>
      <c r="GI357" s="98" t="s">
        <v>492</v>
      </c>
    </row>
    <row r="358" spans="183:191" ht="20.100000000000001" customHeight="1" x14ac:dyDescent="0.3">
      <c r="GA358" s="101" t="e">
        <f t="shared" si="16"/>
        <v>#REF!</v>
      </c>
      <c r="GB358" s="98"/>
      <c r="GC358" s="99" t="e">
        <f t="shared" si="17"/>
        <v>#REF!</v>
      </c>
      <c r="GD358" s="98"/>
      <c r="GE358" s="100" t="e">
        <f t="shared" si="15"/>
        <v>#REF!</v>
      </c>
      <c r="GF358" s="98"/>
      <c r="GG358" s="98" t="s">
        <v>496</v>
      </c>
      <c r="GH358" s="98"/>
      <c r="GI358" s="98" t="s">
        <v>493</v>
      </c>
    </row>
    <row r="359" spans="183:191" ht="20.100000000000001" customHeight="1" x14ac:dyDescent="0.3">
      <c r="GA359" s="101" t="e">
        <f t="shared" si="16"/>
        <v>#REF!</v>
      </c>
      <c r="GB359" s="98"/>
      <c r="GC359" s="99" t="e">
        <f t="shared" si="17"/>
        <v>#REF!</v>
      </c>
      <c r="GD359" s="98"/>
      <c r="GE359" s="100" t="e">
        <f t="shared" si="15"/>
        <v>#REF!</v>
      </c>
      <c r="GF359" s="98"/>
      <c r="GG359" s="98" t="s">
        <v>488</v>
      </c>
      <c r="GH359" s="98"/>
      <c r="GI359" s="98" t="s">
        <v>494</v>
      </c>
    </row>
    <row r="360" spans="183:191" ht="20.100000000000001" customHeight="1" x14ac:dyDescent="0.3">
      <c r="GA360" s="101" t="e">
        <f t="shared" si="16"/>
        <v>#REF!</v>
      </c>
      <c r="GB360" s="98"/>
      <c r="GC360" s="99" t="e">
        <f t="shared" si="17"/>
        <v>#REF!</v>
      </c>
      <c r="GD360" s="98"/>
      <c r="GE360" s="100" t="e">
        <f t="shared" si="15"/>
        <v>#REF!</v>
      </c>
      <c r="GF360" s="98"/>
      <c r="GG360" s="98" t="s">
        <v>488</v>
      </c>
      <c r="GH360" s="98"/>
      <c r="GI360" s="98" t="s">
        <v>495</v>
      </c>
    </row>
    <row r="361" spans="183:191" ht="20.100000000000001" customHeight="1" x14ac:dyDescent="0.3">
      <c r="GA361" s="101" t="e">
        <f t="shared" si="16"/>
        <v>#REF!</v>
      </c>
      <c r="GB361" s="98"/>
      <c r="GC361" s="99" t="e">
        <f t="shared" si="17"/>
        <v>#REF!</v>
      </c>
      <c r="GD361" s="98"/>
      <c r="GE361" s="100" t="e">
        <f t="shared" si="15"/>
        <v>#REF!</v>
      </c>
      <c r="GF361" s="98"/>
      <c r="GG361" s="98" t="s">
        <v>488</v>
      </c>
      <c r="GH361" s="98"/>
      <c r="GI361" s="98" t="s">
        <v>489</v>
      </c>
    </row>
    <row r="362" spans="183:191" ht="20.100000000000001" customHeight="1" x14ac:dyDescent="0.3">
      <c r="GA362" s="101" t="e">
        <f t="shared" si="16"/>
        <v>#REF!</v>
      </c>
      <c r="GB362" s="98"/>
      <c r="GC362" s="99" t="e">
        <f t="shared" si="17"/>
        <v>#REF!</v>
      </c>
      <c r="GD362" s="98"/>
      <c r="GE362" s="100" t="e">
        <f t="shared" si="15"/>
        <v>#REF!</v>
      </c>
      <c r="GF362" s="98"/>
      <c r="GG362" s="98" t="s">
        <v>496</v>
      </c>
      <c r="GH362" s="98"/>
      <c r="GI362" s="98" t="s">
        <v>490</v>
      </c>
    </row>
    <row r="363" spans="183:191" ht="20.100000000000001" customHeight="1" x14ac:dyDescent="0.3">
      <c r="GA363" s="101" t="e">
        <f t="shared" si="16"/>
        <v>#REF!</v>
      </c>
      <c r="GB363" s="98"/>
      <c r="GC363" s="99" t="e">
        <f t="shared" si="17"/>
        <v>#REF!</v>
      </c>
      <c r="GD363" s="98"/>
      <c r="GE363" s="100" t="e">
        <f t="shared" si="15"/>
        <v>#REF!</v>
      </c>
      <c r="GF363" s="98"/>
      <c r="GG363" s="98" t="s">
        <v>496</v>
      </c>
      <c r="GH363" s="98"/>
      <c r="GI363" s="98" t="s">
        <v>491</v>
      </c>
    </row>
    <row r="364" spans="183:191" ht="20.100000000000001" customHeight="1" x14ac:dyDescent="0.3">
      <c r="GA364" s="101" t="e">
        <f t="shared" si="16"/>
        <v>#REF!</v>
      </c>
      <c r="GB364" s="98"/>
      <c r="GC364" s="99" t="e">
        <f t="shared" si="17"/>
        <v>#REF!</v>
      </c>
      <c r="GD364" s="98"/>
      <c r="GE364" s="100" t="e">
        <f t="shared" si="15"/>
        <v>#REF!</v>
      </c>
      <c r="GF364" s="98"/>
      <c r="GG364" s="98" t="s">
        <v>496</v>
      </c>
      <c r="GH364" s="98"/>
      <c r="GI364" s="98" t="s">
        <v>492</v>
      </c>
    </row>
    <row r="365" spans="183:191" ht="20.100000000000001" customHeight="1" x14ac:dyDescent="0.3">
      <c r="GA365" s="101" t="e">
        <f t="shared" si="16"/>
        <v>#REF!</v>
      </c>
      <c r="GB365" s="98"/>
      <c r="GC365" s="99" t="e">
        <f t="shared" si="17"/>
        <v>#REF!</v>
      </c>
      <c r="GD365" s="98"/>
      <c r="GE365" s="100" t="e">
        <f t="shared" si="15"/>
        <v>#REF!</v>
      </c>
      <c r="GF365" s="98"/>
      <c r="GG365" s="98" t="s">
        <v>496</v>
      </c>
      <c r="GH365" s="98"/>
      <c r="GI365" s="98" t="s">
        <v>493</v>
      </c>
    </row>
    <row r="366" spans="183:191" ht="20.100000000000001" customHeight="1" x14ac:dyDescent="0.3">
      <c r="GA366" s="101" t="e">
        <f t="shared" si="16"/>
        <v>#REF!</v>
      </c>
      <c r="GB366" s="98"/>
      <c r="GC366" s="99" t="e">
        <f t="shared" si="17"/>
        <v>#REF!</v>
      </c>
      <c r="GD366" s="98"/>
      <c r="GE366" s="100" t="e">
        <f t="shared" si="15"/>
        <v>#REF!</v>
      </c>
      <c r="GF366" s="98"/>
      <c r="GG366" s="98" t="s">
        <v>488</v>
      </c>
      <c r="GH366" s="98"/>
      <c r="GI366" s="98" t="s">
        <v>494</v>
      </c>
    </row>
    <row r="367" spans="183:191" ht="20.100000000000001" customHeight="1" x14ac:dyDescent="0.3">
      <c r="GA367" s="101" t="e">
        <f t="shared" si="16"/>
        <v>#REF!</v>
      </c>
      <c r="GB367" s="98"/>
      <c r="GC367" s="99" t="e">
        <f t="shared" si="17"/>
        <v>#REF!</v>
      </c>
      <c r="GD367" s="98"/>
      <c r="GE367" s="100" t="e">
        <f t="shared" si="15"/>
        <v>#REF!</v>
      </c>
      <c r="GF367" s="98"/>
      <c r="GG367" s="98" t="s">
        <v>488</v>
      </c>
      <c r="GH367" s="98"/>
      <c r="GI367" s="98" t="s">
        <v>495</v>
      </c>
    </row>
    <row r="368" spans="183:191" ht="20.100000000000001" customHeight="1" x14ac:dyDescent="0.3">
      <c r="GA368" s="101" t="e">
        <f t="shared" si="16"/>
        <v>#REF!</v>
      </c>
      <c r="GB368" s="98"/>
      <c r="GC368" s="99" t="e">
        <f t="shared" si="17"/>
        <v>#REF!</v>
      </c>
      <c r="GD368" s="98"/>
      <c r="GE368" s="100" t="e">
        <f t="shared" si="15"/>
        <v>#REF!</v>
      </c>
      <c r="GF368" s="98"/>
      <c r="GG368" s="98" t="s">
        <v>488</v>
      </c>
      <c r="GH368" s="98"/>
      <c r="GI368" s="98" t="s">
        <v>489</v>
      </c>
    </row>
    <row r="369" spans="183:191" ht="20.100000000000001" customHeight="1" x14ac:dyDescent="0.3">
      <c r="GA369" s="101" t="e">
        <f t="shared" si="16"/>
        <v>#REF!</v>
      </c>
      <c r="GB369" s="98"/>
      <c r="GC369" s="99" t="e">
        <f t="shared" si="17"/>
        <v>#REF!</v>
      </c>
      <c r="GD369" s="98"/>
      <c r="GE369" s="100" t="e">
        <f t="shared" si="15"/>
        <v>#REF!</v>
      </c>
      <c r="GF369" s="98"/>
      <c r="GG369" s="98" t="s">
        <v>488</v>
      </c>
      <c r="GH369" s="98"/>
      <c r="GI369" s="98" t="s">
        <v>490</v>
      </c>
    </row>
    <row r="370" spans="183:191" ht="20.100000000000001" customHeight="1" x14ac:dyDescent="0.3">
      <c r="GA370" s="101" t="e">
        <f t="shared" si="16"/>
        <v>#REF!</v>
      </c>
      <c r="GB370" s="98"/>
      <c r="GC370" s="99" t="e">
        <f t="shared" si="17"/>
        <v>#REF!</v>
      </c>
      <c r="GD370" s="98"/>
      <c r="GE370" s="100" t="e">
        <f t="shared" si="15"/>
        <v>#REF!</v>
      </c>
      <c r="GF370" s="98"/>
      <c r="GG370" s="98" t="s">
        <v>488</v>
      </c>
      <c r="GH370" s="98"/>
      <c r="GI370" s="98" t="s">
        <v>491</v>
      </c>
    </row>
    <row r="371" spans="183:191" ht="20.100000000000001" customHeight="1" x14ac:dyDescent="0.3">
      <c r="GA371" s="101" t="e">
        <f t="shared" si="16"/>
        <v>#REF!</v>
      </c>
      <c r="GB371" s="98"/>
      <c r="GC371" s="99" t="e">
        <f t="shared" si="17"/>
        <v>#REF!</v>
      </c>
      <c r="GD371" s="98"/>
      <c r="GE371" s="100" t="e">
        <f t="shared" si="15"/>
        <v>#REF!</v>
      </c>
      <c r="GF371" s="98"/>
      <c r="GG371" s="98" t="s">
        <v>496</v>
      </c>
      <c r="GH371" s="98"/>
      <c r="GI371" s="98" t="s">
        <v>492</v>
      </c>
    </row>
    <row r="372" spans="183:191" ht="20.100000000000001" customHeight="1" x14ac:dyDescent="0.3">
      <c r="GA372" s="101" t="e">
        <f t="shared" si="16"/>
        <v>#REF!</v>
      </c>
      <c r="GB372" s="98"/>
      <c r="GC372" s="99" t="e">
        <f t="shared" si="17"/>
        <v>#REF!</v>
      </c>
      <c r="GD372" s="98"/>
      <c r="GE372" s="100" t="e">
        <f t="shared" si="15"/>
        <v>#REF!</v>
      </c>
      <c r="GF372" s="98"/>
      <c r="GG372" s="98" t="s">
        <v>496</v>
      </c>
      <c r="GH372" s="98"/>
      <c r="GI372" s="98" t="s">
        <v>493</v>
      </c>
    </row>
    <row r="373" spans="183:191" ht="20.100000000000001" customHeight="1" x14ac:dyDescent="0.3">
      <c r="GA373" s="101" t="e">
        <f t="shared" si="16"/>
        <v>#REF!</v>
      </c>
      <c r="GB373" s="98"/>
      <c r="GC373" s="99" t="e">
        <f t="shared" si="17"/>
        <v>#REF!</v>
      </c>
      <c r="GD373" s="98"/>
      <c r="GE373" s="100" t="e">
        <f t="shared" si="15"/>
        <v>#REF!</v>
      </c>
      <c r="GF373" s="98"/>
      <c r="GG373" s="98" t="s">
        <v>488</v>
      </c>
      <c r="GH373" s="98"/>
      <c r="GI373" s="98" t="s">
        <v>494</v>
      </c>
    </row>
    <row r="374" spans="183:191" ht="20.100000000000001" customHeight="1" x14ac:dyDescent="0.3">
      <c r="GA374" s="101" t="e">
        <f t="shared" si="16"/>
        <v>#REF!</v>
      </c>
      <c r="GB374" s="98"/>
      <c r="GC374" s="99" t="e">
        <f t="shared" si="17"/>
        <v>#REF!</v>
      </c>
      <c r="GD374" s="98"/>
      <c r="GE374" s="100" t="e">
        <f t="shared" si="15"/>
        <v>#REF!</v>
      </c>
      <c r="GF374" s="98"/>
      <c r="GG374" s="98" t="s">
        <v>488</v>
      </c>
      <c r="GH374" s="98"/>
      <c r="GI374" s="98" t="s">
        <v>495</v>
      </c>
    </row>
    <row r="375" spans="183:191" ht="20.100000000000001" customHeight="1" x14ac:dyDescent="0.3">
      <c r="GA375" s="101" t="e">
        <f t="shared" si="16"/>
        <v>#REF!</v>
      </c>
      <c r="GB375" s="98"/>
      <c r="GC375" s="99" t="e">
        <f t="shared" si="17"/>
        <v>#REF!</v>
      </c>
      <c r="GD375" s="98"/>
      <c r="GE375" s="100" t="e">
        <f t="shared" si="15"/>
        <v>#REF!</v>
      </c>
      <c r="GF375" s="98"/>
      <c r="GG375" s="98" t="s">
        <v>488</v>
      </c>
      <c r="GH375" s="98"/>
      <c r="GI375" s="98" t="s">
        <v>489</v>
      </c>
    </row>
    <row r="376" spans="183:191" ht="20.100000000000001" customHeight="1" x14ac:dyDescent="0.3">
      <c r="GA376" s="101" t="e">
        <f t="shared" si="16"/>
        <v>#REF!</v>
      </c>
      <c r="GB376" s="98"/>
      <c r="GC376" s="99" t="e">
        <f t="shared" si="17"/>
        <v>#REF!</v>
      </c>
      <c r="GD376" s="98"/>
      <c r="GE376" s="100" t="e">
        <f t="shared" si="15"/>
        <v>#REF!</v>
      </c>
      <c r="GF376" s="98"/>
      <c r="GG376" s="98" t="s">
        <v>488</v>
      </c>
      <c r="GH376" s="98"/>
      <c r="GI376" s="98" t="s">
        <v>490</v>
      </c>
    </row>
    <row r="377" spans="183:191" ht="20.100000000000001" customHeight="1" x14ac:dyDescent="0.3">
      <c r="GA377" s="101" t="e">
        <f t="shared" si="16"/>
        <v>#REF!</v>
      </c>
      <c r="GB377" s="98"/>
      <c r="GC377" s="99" t="e">
        <f t="shared" si="17"/>
        <v>#REF!</v>
      </c>
      <c r="GD377" s="98"/>
      <c r="GE377" s="100" t="e">
        <f t="shared" si="15"/>
        <v>#REF!</v>
      </c>
      <c r="GF377" s="98"/>
      <c r="GG377" s="98" t="s">
        <v>488</v>
      </c>
      <c r="GH377" s="98"/>
      <c r="GI377" s="98" t="s">
        <v>491</v>
      </c>
    </row>
    <row r="378" spans="183:191" ht="20.100000000000001" customHeight="1" x14ac:dyDescent="0.3">
      <c r="GA378" s="101" t="e">
        <f t="shared" si="16"/>
        <v>#REF!</v>
      </c>
      <c r="GB378" s="98"/>
      <c r="GC378" s="99" t="e">
        <f t="shared" si="17"/>
        <v>#REF!</v>
      </c>
      <c r="GD378" s="98"/>
      <c r="GE378" s="100" t="e">
        <f t="shared" si="15"/>
        <v>#REF!</v>
      </c>
      <c r="GF378" s="98"/>
      <c r="GG378" s="98" t="s">
        <v>496</v>
      </c>
      <c r="GH378" s="98"/>
      <c r="GI378" s="98" t="s">
        <v>492</v>
      </c>
    </row>
    <row r="379" spans="183:191" ht="20.100000000000001" customHeight="1" x14ac:dyDescent="0.3">
      <c r="GA379" s="101" t="e">
        <f t="shared" si="16"/>
        <v>#REF!</v>
      </c>
      <c r="GB379" s="98"/>
      <c r="GC379" s="99" t="e">
        <f t="shared" si="17"/>
        <v>#REF!</v>
      </c>
      <c r="GD379" s="98"/>
      <c r="GE379" s="100" t="e">
        <f t="shared" si="15"/>
        <v>#REF!</v>
      </c>
      <c r="GF379" s="98"/>
      <c r="GG379" s="98" t="s">
        <v>496</v>
      </c>
      <c r="GH379" s="98"/>
      <c r="GI379" s="98" t="s">
        <v>493</v>
      </c>
    </row>
    <row r="380" spans="183:191" ht="20.100000000000001" customHeight="1" x14ac:dyDescent="0.3">
      <c r="GA380" s="101" t="e">
        <f t="shared" si="16"/>
        <v>#REF!</v>
      </c>
      <c r="GB380" s="98"/>
      <c r="GC380" s="99" t="e">
        <f t="shared" si="17"/>
        <v>#REF!</v>
      </c>
      <c r="GD380" s="98"/>
      <c r="GE380" s="100" t="e">
        <f t="shared" si="15"/>
        <v>#REF!</v>
      </c>
      <c r="GF380" s="98"/>
      <c r="GG380" s="98" t="s">
        <v>496</v>
      </c>
      <c r="GH380" s="98"/>
      <c r="GI380" s="98" t="s">
        <v>494</v>
      </c>
    </row>
    <row r="381" spans="183:191" ht="20.100000000000001" customHeight="1" x14ac:dyDescent="0.3">
      <c r="GA381" s="101" t="e">
        <f t="shared" si="16"/>
        <v>#REF!</v>
      </c>
      <c r="GB381" s="98"/>
      <c r="GC381" s="99" t="e">
        <f t="shared" si="17"/>
        <v>#REF!</v>
      </c>
      <c r="GD381" s="98"/>
      <c r="GE381" s="100" t="e">
        <f t="shared" si="15"/>
        <v>#REF!</v>
      </c>
      <c r="GF381" s="98"/>
      <c r="GG381" s="98" t="s">
        <v>488</v>
      </c>
      <c r="GH381" s="98"/>
      <c r="GI381" s="98" t="s">
        <v>495</v>
      </c>
    </row>
    <row r="382" spans="183:191" ht="20.100000000000001" customHeight="1" x14ac:dyDescent="0.3">
      <c r="GA382" s="101" t="e">
        <f t="shared" si="16"/>
        <v>#REF!</v>
      </c>
      <c r="GB382" s="98"/>
      <c r="GC382" s="99" t="e">
        <f t="shared" si="17"/>
        <v>#REF!</v>
      </c>
      <c r="GD382" s="98"/>
      <c r="GE382" s="100" t="e">
        <f t="shared" si="15"/>
        <v>#REF!</v>
      </c>
      <c r="GF382" s="98"/>
      <c r="GG382" s="98" t="s">
        <v>488</v>
      </c>
      <c r="GH382" s="98"/>
      <c r="GI382" s="98" t="s">
        <v>489</v>
      </c>
    </row>
    <row r="383" spans="183:191" ht="20.100000000000001" customHeight="1" x14ac:dyDescent="0.3">
      <c r="GA383" s="101" t="e">
        <f t="shared" si="16"/>
        <v>#REF!</v>
      </c>
      <c r="GB383" s="98"/>
      <c r="GC383" s="99" t="e">
        <f t="shared" si="17"/>
        <v>#REF!</v>
      </c>
      <c r="GD383" s="98"/>
      <c r="GE383" s="100" t="e">
        <f t="shared" si="15"/>
        <v>#REF!</v>
      </c>
      <c r="GF383" s="98"/>
      <c r="GG383" s="98" t="s">
        <v>488</v>
      </c>
      <c r="GH383" s="98"/>
      <c r="GI383" s="98" t="s">
        <v>490</v>
      </c>
    </row>
    <row r="384" spans="183:191" ht="20.100000000000001" customHeight="1" x14ac:dyDescent="0.3">
      <c r="GA384" s="101" t="e">
        <f t="shared" si="16"/>
        <v>#REF!</v>
      </c>
      <c r="GB384" s="98"/>
      <c r="GC384" s="99" t="e">
        <f t="shared" si="17"/>
        <v>#REF!</v>
      </c>
      <c r="GD384" s="98"/>
      <c r="GE384" s="100" t="e">
        <f t="shared" si="15"/>
        <v>#REF!</v>
      </c>
      <c r="GF384" s="98"/>
      <c r="GG384" s="98" t="s">
        <v>488</v>
      </c>
      <c r="GH384" s="98"/>
      <c r="GI384" s="98" t="s">
        <v>491</v>
      </c>
    </row>
    <row r="385" spans="46:197" ht="20.100000000000001" customHeight="1" x14ac:dyDescent="0.3">
      <c r="GA385" s="101" t="e">
        <f t="shared" si="16"/>
        <v>#REF!</v>
      </c>
      <c r="GB385" s="98"/>
      <c r="GC385" s="99" t="e">
        <f t="shared" si="17"/>
        <v>#REF!</v>
      </c>
      <c r="GD385" s="98"/>
      <c r="GE385" s="100" t="e">
        <f t="shared" si="15"/>
        <v>#REF!</v>
      </c>
      <c r="GF385" s="98"/>
      <c r="GG385" s="98" t="s">
        <v>496</v>
      </c>
      <c r="GH385" s="98"/>
      <c r="GI385" s="98" t="s">
        <v>492</v>
      </c>
    </row>
    <row r="386" spans="46:197" ht="20.100000000000001" customHeight="1" x14ac:dyDescent="0.3"/>
    <row r="387" spans="46:197" ht="20.100000000000001" customHeight="1" x14ac:dyDescent="0.3"/>
    <row r="388" spans="46:197" ht="20.100000000000001" customHeight="1" x14ac:dyDescent="0.3"/>
    <row r="389" spans="46:197" s="103" customFormat="1" ht="20.100000000000001" customHeight="1" x14ac:dyDescent="0.3">
      <c r="AT389" s="64"/>
      <c r="AU389" s="64"/>
      <c r="AV389" s="64"/>
      <c r="AW389" s="64"/>
      <c r="AX389" s="64"/>
      <c r="AY389" s="64"/>
      <c r="AZ389" s="64"/>
      <c r="BA389" s="64"/>
      <c r="BB389" s="64"/>
      <c r="BC389" s="64"/>
      <c r="BD389" s="64"/>
      <c r="BE389" s="64"/>
      <c r="BF389" s="64"/>
      <c r="BG389" s="64"/>
      <c r="BH389" s="64"/>
      <c r="BI389" s="64"/>
      <c r="BJ389" s="64"/>
      <c r="BK389" s="64"/>
      <c r="BL389" s="64"/>
      <c r="BM389" s="64"/>
      <c r="BN389" s="64"/>
      <c r="BO389" s="64"/>
      <c r="BP389" s="64"/>
      <c r="BQ389" s="64"/>
      <c r="BR389" s="64"/>
      <c r="BS389" s="64"/>
      <c r="BT389" s="64"/>
      <c r="BU389" s="64"/>
      <c r="BV389" s="64"/>
      <c r="BW389" s="64"/>
      <c r="BX389" s="64"/>
      <c r="BY389" s="64"/>
      <c r="BZ389" s="64"/>
      <c r="CA389" s="64"/>
      <c r="CB389" s="64"/>
      <c r="CC389" s="64"/>
      <c r="CD389" s="64"/>
      <c r="CE389" s="64"/>
      <c r="CF389" s="64"/>
      <c r="CG389" s="64"/>
      <c r="CH389" s="64"/>
      <c r="CI389" s="64"/>
      <c r="CJ389" s="64"/>
      <c r="CK389" s="64"/>
      <c r="CL389" s="64"/>
      <c r="CM389" s="64"/>
      <c r="CN389" s="64"/>
      <c r="CO389" s="64"/>
      <c r="CP389" s="64"/>
      <c r="CQ389" s="64"/>
      <c r="CR389" s="64"/>
      <c r="CS389" s="64"/>
      <c r="CT389" s="64"/>
      <c r="CU389" s="64"/>
      <c r="CV389" s="64"/>
      <c r="CW389" s="64"/>
      <c r="CX389" s="64"/>
      <c r="CY389" s="64"/>
      <c r="CZ389" s="64"/>
      <c r="DA389" s="64"/>
      <c r="DB389" s="64"/>
      <c r="DC389" s="64"/>
      <c r="DD389" s="64"/>
      <c r="DE389" s="64"/>
      <c r="DF389" s="64"/>
      <c r="DG389" s="64"/>
      <c r="DH389" s="64"/>
      <c r="DI389" s="64"/>
      <c r="DJ389" s="64"/>
      <c r="DK389" s="65"/>
      <c r="DL389" s="65"/>
      <c r="DM389" s="65"/>
      <c r="DN389" s="65"/>
      <c r="DO389" s="65"/>
      <c r="DP389" s="65"/>
      <c r="DQ389" s="65"/>
      <c r="DR389" s="65"/>
      <c r="DS389" s="65"/>
      <c r="DT389" s="65"/>
      <c r="DU389" s="65"/>
      <c r="DV389" s="65"/>
      <c r="DW389" s="65"/>
      <c r="DX389" s="65"/>
      <c r="DY389" s="65"/>
      <c r="DZ389" s="65"/>
      <c r="EA389" s="65"/>
      <c r="EB389" s="65"/>
      <c r="EC389" s="65"/>
      <c r="ED389" s="65"/>
      <c r="EE389" s="65"/>
      <c r="EF389" s="65"/>
      <c r="EG389" s="65"/>
      <c r="EH389" s="65"/>
      <c r="EI389" s="65"/>
      <c r="EJ389" s="65"/>
      <c r="EK389" s="65"/>
      <c r="EL389" s="65"/>
      <c r="EM389" s="65"/>
      <c r="EN389" s="65"/>
      <c r="EO389" s="65"/>
      <c r="EP389" s="65"/>
      <c r="EQ389" s="65"/>
      <c r="ER389" s="65"/>
      <c r="ES389" s="65"/>
      <c r="ET389" s="65"/>
      <c r="EU389" s="65"/>
      <c r="EV389" s="65"/>
      <c r="EW389" s="65"/>
      <c r="EX389" s="65"/>
      <c r="EY389" s="65"/>
      <c r="EZ389" s="65"/>
      <c r="FA389" s="65"/>
      <c r="FB389" s="65"/>
      <c r="FC389" s="65"/>
      <c r="FD389" s="65"/>
      <c r="FE389" s="65"/>
      <c r="FF389" s="65"/>
      <c r="FG389" s="65"/>
      <c r="FH389" s="65"/>
      <c r="FI389" s="65"/>
      <c r="FJ389" s="65"/>
      <c r="FK389" s="65"/>
      <c r="FL389" s="65"/>
      <c r="FM389" s="65"/>
      <c r="FN389" s="65"/>
      <c r="FO389" s="65"/>
      <c r="FP389" s="65"/>
      <c r="FQ389" s="65"/>
      <c r="FR389" s="65"/>
      <c r="FS389" s="65"/>
      <c r="FT389" s="65"/>
      <c r="FU389" s="65"/>
      <c r="FV389" s="65"/>
      <c r="FW389" s="65"/>
      <c r="FX389" s="65"/>
      <c r="FY389" s="65"/>
      <c r="FZ389" s="65"/>
      <c r="GA389" s="65"/>
      <c r="GB389" s="65"/>
      <c r="GC389" s="65"/>
      <c r="GD389" s="65"/>
      <c r="GE389" s="65"/>
      <c r="GF389" s="65"/>
      <c r="GG389" s="65"/>
      <c r="GH389" s="65"/>
      <c r="GI389" s="65"/>
      <c r="GJ389" s="65"/>
      <c r="GK389" s="65"/>
      <c r="GL389" s="65"/>
      <c r="GM389" s="65"/>
      <c r="GN389" s="65"/>
      <c r="GO389" s="65"/>
    </row>
    <row r="390" spans="46:197" s="103" customFormat="1" ht="20.100000000000001" customHeight="1" x14ac:dyDescent="0.3">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c r="BS390" s="64"/>
      <c r="BT390" s="64"/>
      <c r="BU390" s="64"/>
      <c r="BV390" s="64"/>
      <c r="BW390" s="64"/>
      <c r="BX390" s="64"/>
      <c r="BY390" s="64"/>
      <c r="BZ390" s="64"/>
      <c r="CA390" s="64"/>
      <c r="CB390" s="64"/>
      <c r="CC390" s="64"/>
      <c r="CD390" s="64"/>
      <c r="CE390" s="64"/>
      <c r="CF390" s="64"/>
      <c r="CG390" s="64"/>
      <c r="CH390" s="64"/>
      <c r="CI390" s="64"/>
      <c r="CJ390" s="64"/>
      <c r="CK390" s="64"/>
      <c r="CL390" s="64"/>
      <c r="CM390" s="64"/>
      <c r="CN390" s="64"/>
      <c r="CO390" s="64"/>
      <c r="CP390" s="64"/>
      <c r="CQ390" s="64"/>
      <c r="CR390" s="64"/>
      <c r="CS390" s="64"/>
      <c r="CT390" s="64"/>
      <c r="CU390" s="64"/>
      <c r="CV390" s="64"/>
      <c r="CW390" s="64"/>
      <c r="CX390" s="64"/>
      <c r="CY390" s="64"/>
      <c r="CZ390" s="64"/>
      <c r="DA390" s="64"/>
      <c r="DB390" s="64"/>
      <c r="DC390" s="64"/>
      <c r="DD390" s="64"/>
      <c r="DE390" s="64"/>
      <c r="DF390" s="64"/>
      <c r="DG390" s="64"/>
      <c r="DH390" s="64"/>
      <c r="DI390" s="64"/>
      <c r="DJ390" s="64"/>
      <c r="DK390" s="65"/>
      <c r="DL390" s="65"/>
      <c r="DM390" s="65"/>
      <c r="DN390" s="65"/>
      <c r="DO390" s="65"/>
      <c r="DP390" s="65"/>
      <c r="DQ390" s="65"/>
      <c r="DR390" s="65"/>
      <c r="DS390" s="65"/>
      <c r="DT390" s="65"/>
      <c r="DU390" s="65"/>
      <c r="DV390" s="65"/>
      <c r="DW390" s="65"/>
      <c r="DX390" s="65"/>
      <c r="DY390" s="65"/>
      <c r="DZ390" s="65"/>
      <c r="EA390" s="65"/>
      <c r="EB390" s="65"/>
      <c r="EC390" s="65"/>
      <c r="ED390" s="65"/>
      <c r="EE390" s="65"/>
      <c r="EF390" s="65"/>
      <c r="EG390" s="65"/>
      <c r="EH390" s="65"/>
      <c r="EI390" s="65"/>
      <c r="EJ390" s="65"/>
      <c r="EK390" s="65"/>
      <c r="EL390" s="65"/>
      <c r="EM390" s="65"/>
      <c r="EN390" s="65"/>
      <c r="EO390" s="65"/>
      <c r="EP390" s="65"/>
      <c r="EQ390" s="65"/>
      <c r="ER390" s="65"/>
      <c r="ES390" s="65"/>
      <c r="ET390" s="65"/>
      <c r="EU390" s="65"/>
      <c r="EV390" s="65"/>
      <c r="EW390" s="65"/>
      <c r="EX390" s="65"/>
      <c r="EY390" s="65"/>
      <c r="EZ390" s="65"/>
      <c r="FA390" s="65"/>
      <c r="FB390" s="65"/>
      <c r="FC390" s="65"/>
      <c r="FD390" s="65"/>
      <c r="FE390" s="65"/>
      <c r="FF390" s="65"/>
      <c r="FG390" s="65"/>
      <c r="FH390" s="65"/>
      <c r="FI390" s="65"/>
      <c r="FJ390" s="65"/>
      <c r="FK390" s="65"/>
      <c r="FL390" s="65"/>
      <c r="FM390" s="65"/>
      <c r="FN390" s="65"/>
      <c r="FO390" s="65"/>
      <c r="FP390" s="65"/>
      <c r="FQ390" s="65"/>
      <c r="FR390" s="65"/>
      <c r="FS390" s="65"/>
      <c r="FT390" s="65"/>
      <c r="FU390" s="65"/>
      <c r="FV390" s="65"/>
      <c r="FW390" s="65"/>
      <c r="FX390" s="65"/>
      <c r="FY390" s="65"/>
      <c r="FZ390" s="65"/>
      <c r="GA390" s="65"/>
      <c r="GB390" s="65"/>
      <c r="GC390" s="65"/>
      <c r="GD390" s="65"/>
      <c r="GE390" s="65"/>
      <c r="GF390" s="65"/>
      <c r="GG390" s="65"/>
      <c r="GH390" s="65"/>
      <c r="GI390" s="65"/>
      <c r="GJ390" s="65"/>
      <c r="GK390" s="65"/>
      <c r="GL390" s="65"/>
      <c r="GM390" s="65"/>
      <c r="GN390" s="65"/>
      <c r="GO390" s="65"/>
    </row>
    <row r="391" spans="46:197" s="103" customFormat="1" ht="20.100000000000001" customHeight="1" x14ac:dyDescent="0.3">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c r="BS391" s="64"/>
      <c r="BT391" s="64"/>
      <c r="BU391" s="64"/>
      <c r="BV391" s="64"/>
      <c r="BW391" s="64"/>
      <c r="BX391" s="64"/>
      <c r="BY391" s="64"/>
      <c r="BZ391" s="64"/>
      <c r="CA391" s="64"/>
      <c r="CB391" s="64"/>
      <c r="CC391" s="64"/>
      <c r="CD391" s="64"/>
      <c r="CE391" s="64"/>
      <c r="CF391" s="64"/>
      <c r="CG391" s="64"/>
      <c r="CH391" s="64"/>
      <c r="CI391" s="64"/>
      <c r="CJ391" s="64"/>
      <c r="CK391" s="64"/>
      <c r="CL391" s="64"/>
      <c r="CM391" s="64"/>
      <c r="CN391" s="64"/>
      <c r="CO391" s="64"/>
      <c r="CP391" s="64"/>
      <c r="CQ391" s="64"/>
      <c r="CR391" s="64"/>
      <c r="CS391" s="64"/>
      <c r="CT391" s="64"/>
      <c r="CU391" s="64"/>
      <c r="CV391" s="64"/>
      <c r="CW391" s="64"/>
      <c r="CX391" s="64"/>
      <c r="CY391" s="64"/>
      <c r="CZ391" s="64"/>
      <c r="DA391" s="64"/>
      <c r="DB391" s="64"/>
      <c r="DC391" s="64"/>
      <c r="DD391" s="64"/>
      <c r="DE391" s="64"/>
      <c r="DF391" s="64"/>
      <c r="DG391" s="64"/>
      <c r="DH391" s="64"/>
      <c r="DI391" s="64"/>
      <c r="DJ391" s="64"/>
      <c r="DK391" s="65"/>
      <c r="DL391" s="65"/>
      <c r="DM391" s="65"/>
      <c r="DN391" s="65"/>
      <c r="DO391" s="65"/>
      <c r="DP391" s="65"/>
      <c r="DQ391" s="65"/>
      <c r="DR391" s="65"/>
      <c r="DS391" s="65"/>
      <c r="DT391" s="65"/>
      <c r="DU391" s="65"/>
      <c r="DV391" s="65"/>
      <c r="DW391" s="65"/>
      <c r="DX391" s="65"/>
      <c r="DY391" s="65"/>
      <c r="DZ391" s="65"/>
      <c r="EA391" s="65"/>
      <c r="EB391" s="65"/>
      <c r="EC391" s="65"/>
      <c r="ED391" s="65"/>
      <c r="EE391" s="65"/>
      <c r="EF391" s="65"/>
      <c r="EG391" s="65"/>
      <c r="EH391" s="65"/>
      <c r="EI391" s="65"/>
      <c r="EJ391" s="65"/>
      <c r="EK391" s="65"/>
      <c r="EL391" s="65"/>
      <c r="EM391" s="65"/>
      <c r="EN391" s="65"/>
      <c r="EO391" s="65"/>
      <c r="EP391" s="65"/>
      <c r="EQ391" s="65"/>
      <c r="ER391" s="65"/>
      <c r="ES391" s="65"/>
      <c r="ET391" s="65"/>
      <c r="EU391" s="65"/>
      <c r="EV391" s="65"/>
      <c r="EW391" s="65"/>
      <c r="EX391" s="65"/>
      <c r="EY391" s="65"/>
      <c r="EZ391" s="65"/>
      <c r="FA391" s="65"/>
      <c r="FB391" s="65"/>
      <c r="FC391" s="65"/>
      <c r="FD391" s="65"/>
      <c r="FE391" s="65"/>
      <c r="FF391" s="65"/>
      <c r="FG391" s="65"/>
      <c r="FH391" s="65"/>
      <c r="FI391" s="65"/>
      <c r="FJ391" s="65"/>
      <c r="FK391" s="65"/>
      <c r="FL391" s="65"/>
      <c r="FM391" s="65"/>
      <c r="FN391" s="65"/>
      <c r="FO391" s="65"/>
      <c r="FP391" s="65"/>
      <c r="FQ391" s="65"/>
      <c r="FR391" s="65"/>
      <c r="FS391" s="65"/>
      <c r="FT391" s="65"/>
      <c r="FU391" s="65"/>
      <c r="FV391" s="65"/>
      <c r="FW391" s="65"/>
      <c r="FX391" s="65"/>
      <c r="FY391" s="65"/>
      <c r="FZ391" s="65"/>
      <c r="GA391" s="65"/>
      <c r="GB391" s="65"/>
      <c r="GC391" s="65"/>
      <c r="GD391" s="65"/>
      <c r="GE391" s="65"/>
      <c r="GF391" s="65"/>
      <c r="GG391" s="65"/>
      <c r="GH391" s="65"/>
      <c r="GI391" s="65"/>
      <c r="GJ391" s="65"/>
      <c r="GK391" s="65"/>
      <c r="GL391" s="65"/>
      <c r="GM391" s="65"/>
      <c r="GN391" s="65"/>
      <c r="GO391" s="65"/>
    </row>
    <row r="392" spans="46:197" s="103" customFormat="1" ht="20.100000000000001" customHeight="1" x14ac:dyDescent="0.3">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c r="BS392" s="64"/>
      <c r="BT392" s="64"/>
      <c r="BU392" s="64"/>
      <c r="BV392" s="64"/>
      <c r="BW392" s="64"/>
      <c r="BX392" s="64"/>
      <c r="BY392" s="64"/>
      <c r="BZ392" s="64"/>
      <c r="CA392" s="64"/>
      <c r="CB392" s="64"/>
      <c r="CC392" s="64"/>
      <c r="CD392" s="64"/>
      <c r="CE392" s="64"/>
      <c r="CF392" s="64"/>
      <c r="CG392" s="64"/>
      <c r="CH392" s="64"/>
      <c r="CI392" s="64"/>
      <c r="CJ392" s="64"/>
      <c r="CK392" s="64"/>
      <c r="CL392" s="64"/>
      <c r="CM392" s="64"/>
      <c r="CN392" s="64"/>
      <c r="CO392" s="64"/>
      <c r="CP392" s="64"/>
      <c r="CQ392" s="64"/>
      <c r="CR392" s="64"/>
      <c r="CS392" s="64"/>
      <c r="CT392" s="64"/>
      <c r="CU392" s="64"/>
      <c r="CV392" s="64"/>
      <c r="CW392" s="64"/>
      <c r="CX392" s="64"/>
      <c r="CY392" s="64"/>
      <c r="CZ392" s="64"/>
      <c r="DA392" s="64"/>
      <c r="DB392" s="64"/>
      <c r="DC392" s="64"/>
      <c r="DD392" s="64"/>
      <c r="DE392" s="64"/>
      <c r="DF392" s="64"/>
      <c r="DG392" s="64"/>
      <c r="DH392" s="64"/>
      <c r="DI392" s="64"/>
      <c r="DJ392" s="64"/>
      <c r="DK392" s="65"/>
      <c r="DL392" s="65"/>
      <c r="DM392" s="65"/>
      <c r="DN392" s="65"/>
      <c r="DO392" s="65"/>
      <c r="DP392" s="65"/>
      <c r="DQ392" s="65"/>
      <c r="DR392" s="65"/>
      <c r="DS392" s="65"/>
      <c r="DT392" s="65"/>
      <c r="DU392" s="65"/>
      <c r="DV392" s="65"/>
      <c r="DW392" s="65"/>
      <c r="DX392" s="65"/>
      <c r="DY392" s="65"/>
      <c r="DZ392" s="65"/>
      <c r="EA392" s="65"/>
      <c r="EB392" s="65"/>
      <c r="EC392" s="65"/>
      <c r="ED392" s="65"/>
      <c r="EE392" s="65"/>
      <c r="EF392" s="65"/>
      <c r="EG392" s="65"/>
      <c r="EH392" s="65"/>
      <c r="EI392" s="65"/>
      <c r="EJ392" s="65"/>
      <c r="EK392" s="65"/>
      <c r="EL392" s="65"/>
      <c r="EM392" s="65"/>
      <c r="EN392" s="65"/>
      <c r="EO392" s="65"/>
      <c r="EP392" s="65"/>
      <c r="EQ392" s="65"/>
      <c r="ER392" s="65"/>
      <c r="ES392" s="65"/>
      <c r="ET392" s="65"/>
      <c r="EU392" s="65"/>
      <c r="EV392" s="65"/>
      <c r="EW392" s="65"/>
      <c r="EX392" s="65"/>
      <c r="EY392" s="65"/>
      <c r="EZ392" s="65"/>
      <c r="FA392" s="65"/>
      <c r="FB392" s="65"/>
      <c r="FC392" s="65"/>
      <c r="FD392" s="65"/>
      <c r="FE392" s="65"/>
      <c r="FF392" s="65"/>
      <c r="FG392" s="65"/>
      <c r="FH392" s="65"/>
      <c r="FI392" s="65"/>
      <c r="FJ392" s="65"/>
      <c r="FK392" s="65"/>
      <c r="FL392" s="65"/>
      <c r="FM392" s="65"/>
      <c r="FN392" s="65"/>
      <c r="FO392" s="65"/>
      <c r="FP392" s="65"/>
      <c r="FQ392" s="65"/>
      <c r="FR392" s="65"/>
      <c r="FS392" s="65"/>
      <c r="FT392" s="65"/>
      <c r="FU392" s="65"/>
      <c r="FV392" s="65"/>
      <c r="FW392" s="65"/>
      <c r="FX392" s="65"/>
      <c r="FY392" s="65"/>
      <c r="FZ392" s="65"/>
      <c r="GA392" s="65"/>
      <c r="GB392" s="65"/>
      <c r="GC392" s="65"/>
      <c r="GD392" s="65"/>
      <c r="GE392" s="65"/>
      <c r="GF392" s="65"/>
      <c r="GG392" s="65"/>
      <c r="GH392" s="65"/>
      <c r="GI392" s="65"/>
      <c r="GJ392" s="65"/>
      <c r="GK392" s="65"/>
      <c r="GL392" s="65"/>
      <c r="GM392" s="65"/>
      <c r="GN392" s="65"/>
      <c r="GO392" s="65"/>
    </row>
    <row r="393" spans="46:197" s="103" customFormat="1" ht="20.100000000000001" customHeight="1" x14ac:dyDescent="0.3">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c r="BS393" s="64"/>
      <c r="BT393" s="64"/>
      <c r="BU393" s="64"/>
      <c r="BV393" s="64"/>
      <c r="BW393" s="64"/>
      <c r="BX393" s="64"/>
      <c r="BY393" s="64"/>
      <c r="BZ393" s="64"/>
      <c r="CA393" s="64"/>
      <c r="CB393" s="64"/>
      <c r="CC393" s="64"/>
      <c r="CD393" s="64"/>
      <c r="CE393" s="64"/>
      <c r="CF393" s="64"/>
      <c r="CG393" s="64"/>
      <c r="CH393" s="64"/>
      <c r="CI393" s="64"/>
      <c r="CJ393" s="64"/>
      <c r="CK393" s="64"/>
      <c r="CL393" s="64"/>
      <c r="CM393" s="64"/>
      <c r="CN393" s="64"/>
      <c r="CO393" s="64"/>
      <c r="CP393" s="64"/>
      <c r="CQ393" s="64"/>
      <c r="CR393" s="64"/>
      <c r="CS393" s="64"/>
      <c r="CT393" s="64"/>
      <c r="CU393" s="64"/>
      <c r="CV393" s="64"/>
      <c r="CW393" s="64"/>
      <c r="CX393" s="64"/>
      <c r="CY393" s="64"/>
      <c r="CZ393" s="64"/>
      <c r="DA393" s="64"/>
      <c r="DB393" s="64"/>
      <c r="DC393" s="64"/>
      <c r="DD393" s="64"/>
      <c r="DE393" s="64"/>
      <c r="DF393" s="64"/>
      <c r="DG393" s="64"/>
      <c r="DH393" s="64"/>
      <c r="DI393" s="64"/>
      <c r="DJ393" s="64"/>
      <c r="DK393" s="65"/>
      <c r="DL393" s="65"/>
      <c r="DM393" s="65"/>
      <c r="DN393" s="65"/>
      <c r="DO393" s="65"/>
      <c r="DP393" s="65"/>
      <c r="DQ393" s="65"/>
      <c r="DR393" s="65"/>
      <c r="DS393" s="65"/>
      <c r="DT393" s="65"/>
      <c r="DU393" s="65"/>
      <c r="DV393" s="65"/>
      <c r="DW393" s="65"/>
      <c r="DX393" s="65"/>
      <c r="DY393" s="65"/>
      <c r="DZ393" s="65"/>
      <c r="EA393" s="65"/>
      <c r="EB393" s="65"/>
      <c r="EC393" s="65"/>
      <c r="ED393" s="65"/>
      <c r="EE393" s="65"/>
      <c r="EF393" s="65"/>
      <c r="EG393" s="65"/>
      <c r="EH393" s="65"/>
      <c r="EI393" s="65"/>
      <c r="EJ393" s="65"/>
      <c r="EK393" s="65"/>
      <c r="EL393" s="65"/>
      <c r="EM393" s="65"/>
      <c r="EN393" s="65"/>
      <c r="EO393" s="65"/>
      <c r="EP393" s="65"/>
      <c r="EQ393" s="65"/>
      <c r="ER393" s="65"/>
      <c r="ES393" s="65"/>
      <c r="ET393" s="65"/>
      <c r="EU393" s="65"/>
      <c r="EV393" s="65"/>
      <c r="EW393" s="65"/>
      <c r="EX393" s="65"/>
      <c r="EY393" s="65"/>
      <c r="EZ393" s="65"/>
      <c r="FA393" s="65"/>
      <c r="FB393" s="65"/>
      <c r="FC393" s="65"/>
      <c r="FD393" s="65"/>
      <c r="FE393" s="65"/>
      <c r="FF393" s="65"/>
      <c r="FG393" s="65"/>
      <c r="FH393" s="65"/>
      <c r="FI393" s="65"/>
      <c r="FJ393" s="65"/>
      <c r="FK393" s="65"/>
      <c r="FL393" s="65"/>
      <c r="FM393" s="65"/>
      <c r="FN393" s="65"/>
      <c r="FO393" s="65"/>
      <c r="FP393" s="65"/>
      <c r="FQ393" s="65"/>
      <c r="FR393" s="65"/>
      <c r="FS393" s="65"/>
      <c r="FT393" s="65"/>
      <c r="FU393" s="65"/>
      <c r="FV393" s="65"/>
      <c r="FW393" s="65"/>
      <c r="FX393" s="65"/>
      <c r="FY393" s="65"/>
      <c r="FZ393" s="65"/>
      <c r="GA393" s="65"/>
      <c r="GB393" s="65"/>
      <c r="GC393" s="65"/>
      <c r="GD393" s="65"/>
      <c r="GE393" s="65"/>
      <c r="GF393" s="65"/>
      <c r="GG393" s="65"/>
      <c r="GH393" s="65"/>
      <c r="GI393" s="65"/>
      <c r="GJ393" s="65"/>
      <c r="GK393" s="65"/>
      <c r="GL393" s="65"/>
      <c r="GM393" s="65"/>
      <c r="GN393" s="65"/>
      <c r="GO393" s="65"/>
    </row>
    <row r="394" spans="46:197" s="103" customFormat="1" ht="20.100000000000001" customHeight="1" x14ac:dyDescent="0.3">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c r="CD394" s="64"/>
      <c r="CE394" s="64"/>
      <c r="CF394" s="64"/>
      <c r="CG394" s="64"/>
      <c r="CH394" s="64"/>
      <c r="CI394" s="64"/>
      <c r="CJ394" s="64"/>
      <c r="CK394" s="64"/>
      <c r="CL394" s="64"/>
      <c r="CM394" s="64"/>
      <c r="CN394" s="64"/>
      <c r="CO394" s="64"/>
      <c r="CP394" s="64"/>
      <c r="CQ394" s="64"/>
      <c r="CR394" s="64"/>
      <c r="CS394" s="64"/>
      <c r="CT394" s="64"/>
      <c r="CU394" s="64"/>
      <c r="CV394" s="64"/>
      <c r="CW394" s="64"/>
      <c r="CX394" s="64"/>
      <c r="CY394" s="64"/>
      <c r="CZ394" s="64"/>
      <c r="DA394" s="64"/>
      <c r="DB394" s="64"/>
      <c r="DC394" s="64"/>
      <c r="DD394" s="64"/>
      <c r="DE394" s="64"/>
      <c r="DF394" s="64"/>
      <c r="DG394" s="64"/>
      <c r="DH394" s="64"/>
      <c r="DI394" s="64"/>
      <c r="DJ394" s="64"/>
      <c r="DK394" s="65"/>
      <c r="DL394" s="65"/>
      <c r="DM394" s="65"/>
      <c r="DN394" s="65"/>
      <c r="DO394" s="65"/>
      <c r="DP394" s="65"/>
      <c r="DQ394" s="65"/>
      <c r="DR394" s="65"/>
      <c r="DS394" s="65"/>
      <c r="DT394" s="65"/>
      <c r="DU394" s="65"/>
      <c r="DV394" s="65"/>
      <c r="DW394" s="65"/>
      <c r="DX394" s="65"/>
      <c r="DY394" s="65"/>
      <c r="DZ394" s="65"/>
      <c r="EA394" s="65"/>
      <c r="EB394" s="65"/>
      <c r="EC394" s="65"/>
      <c r="ED394" s="65"/>
      <c r="EE394" s="65"/>
      <c r="EF394" s="65"/>
      <c r="EG394" s="65"/>
      <c r="EH394" s="65"/>
      <c r="EI394" s="65"/>
      <c r="EJ394" s="65"/>
      <c r="EK394" s="65"/>
      <c r="EL394" s="65"/>
      <c r="EM394" s="65"/>
      <c r="EN394" s="65"/>
      <c r="EO394" s="65"/>
      <c r="EP394" s="65"/>
      <c r="EQ394" s="65"/>
      <c r="ER394" s="65"/>
      <c r="ES394" s="65"/>
      <c r="ET394" s="65"/>
      <c r="EU394" s="65"/>
      <c r="EV394" s="65"/>
      <c r="EW394" s="65"/>
      <c r="EX394" s="65"/>
      <c r="EY394" s="65"/>
      <c r="EZ394" s="65"/>
      <c r="FA394" s="65"/>
      <c r="FB394" s="65"/>
      <c r="FC394" s="65"/>
      <c r="FD394" s="65"/>
      <c r="FE394" s="65"/>
      <c r="FF394" s="65"/>
      <c r="FG394" s="65"/>
      <c r="FH394" s="65"/>
      <c r="FI394" s="65"/>
      <c r="FJ394" s="65"/>
      <c r="FK394" s="65"/>
      <c r="FL394" s="65"/>
      <c r="FM394" s="65"/>
      <c r="FN394" s="65"/>
      <c r="FO394" s="65"/>
      <c r="FP394" s="65"/>
      <c r="FQ394" s="65"/>
      <c r="FR394" s="65"/>
      <c r="FS394" s="65"/>
      <c r="FT394" s="65"/>
      <c r="FU394" s="65"/>
      <c r="FV394" s="65"/>
      <c r="FW394" s="65"/>
      <c r="FX394" s="65"/>
      <c r="FY394" s="65"/>
      <c r="FZ394" s="65"/>
      <c r="GA394" s="65"/>
      <c r="GB394" s="65"/>
      <c r="GC394" s="65"/>
      <c r="GD394" s="65"/>
      <c r="GE394" s="65"/>
      <c r="GF394" s="65"/>
      <c r="GG394" s="65"/>
      <c r="GH394" s="65"/>
      <c r="GI394" s="65"/>
      <c r="GJ394" s="65"/>
      <c r="GK394" s="65"/>
      <c r="GL394" s="65"/>
      <c r="GM394" s="65"/>
      <c r="GN394" s="65"/>
      <c r="GO394" s="65"/>
    </row>
    <row r="395" spans="46:197" s="103" customFormat="1" ht="20.100000000000001" customHeight="1" x14ac:dyDescent="0.3">
      <c r="AT395" s="64"/>
      <c r="AU395" s="64"/>
      <c r="AV395" s="64"/>
      <c r="AW395" s="64"/>
      <c r="AX395" s="64"/>
      <c r="AY395" s="64"/>
      <c r="AZ395" s="64"/>
      <c r="BA395" s="64"/>
      <c r="BB395" s="64"/>
      <c r="BC395" s="64"/>
      <c r="BD395" s="64"/>
      <c r="BE395" s="64"/>
      <c r="BF395" s="64"/>
      <c r="BG395" s="64"/>
      <c r="BH395" s="64"/>
      <c r="BI395" s="64"/>
      <c r="BJ395" s="64"/>
      <c r="BK395" s="64"/>
      <c r="BL395" s="64"/>
      <c r="BM395" s="64"/>
      <c r="BN395" s="64"/>
      <c r="BO395" s="64"/>
      <c r="BP395" s="64"/>
      <c r="BQ395" s="64"/>
      <c r="BR395" s="64"/>
      <c r="BS395" s="64"/>
      <c r="BT395" s="64"/>
      <c r="BU395" s="64"/>
      <c r="BV395" s="64"/>
      <c r="BW395" s="64"/>
      <c r="BX395" s="64"/>
      <c r="BY395" s="64"/>
      <c r="BZ395" s="64"/>
      <c r="CA395" s="64"/>
      <c r="CB395" s="64"/>
      <c r="CC395" s="64"/>
      <c r="CD395" s="64"/>
      <c r="CE395" s="64"/>
      <c r="CF395" s="64"/>
      <c r="CG395" s="64"/>
      <c r="CH395" s="64"/>
      <c r="CI395" s="64"/>
      <c r="CJ395" s="64"/>
      <c r="CK395" s="64"/>
      <c r="CL395" s="64"/>
      <c r="CM395" s="64"/>
      <c r="CN395" s="64"/>
      <c r="CO395" s="64"/>
      <c r="CP395" s="64"/>
      <c r="CQ395" s="64"/>
      <c r="CR395" s="64"/>
      <c r="CS395" s="64"/>
      <c r="CT395" s="64"/>
      <c r="CU395" s="64"/>
      <c r="CV395" s="64"/>
      <c r="CW395" s="64"/>
      <c r="CX395" s="64"/>
      <c r="CY395" s="64"/>
      <c r="CZ395" s="64"/>
      <c r="DA395" s="64"/>
      <c r="DB395" s="64"/>
      <c r="DC395" s="64"/>
      <c r="DD395" s="64"/>
      <c r="DE395" s="64"/>
      <c r="DF395" s="64"/>
      <c r="DG395" s="64"/>
      <c r="DH395" s="64"/>
      <c r="DI395" s="64"/>
      <c r="DJ395" s="64"/>
      <c r="DK395" s="65"/>
      <c r="DL395" s="65"/>
      <c r="DM395" s="65"/>
      <c r="DN395" s="65"/>
      <c r="DO395" s="65"/>
      <c r="DP395" s="65"/>
      <c r="DQ395" s="65"/>
      <c r="DR395" s="65"/>
      <c r="DS395" s="65"/>
      <c r="DT395" s="65"/>
      <c r="DU395" s="65"/>
      <c r="DV395" s="65"/>
      <c r="DW395" s="65"/>
      <c r="DX395" s="65"/>
      <c r="DY395" s="65"/>
      <c r="DZ395" s="65"/>
      <c r="EA395" s="65"/>
      <c r="EB395" s="65"/>
      <c r="EC395" s="65"/>
      <c r="ED395" s="65"/>
      <c r="EE395" s="65"/>
      <c r="EF395" s="65"/>
      <c r="EG395" s="65"/>
      <c r="EH395" s="65"/>
      <c r="EI395" s="65"/>
      <c r="EJ395" s="65"/>
      <c r="EK395" s="65"/>
      <c r="EL395" s="65"/>
      <c r="EM395" s="65"/>
      <c r="EN395" s="65"/>
      <c r="EO395" s="65"/>
      <c r="EP395" s="65"/>
      <c r="EQ395" s="65"/>
      <c r="ER395" s="65"/>
      <c r="ES395" s="65"/>
      <c r="ET395" s="65"/>
      <c r="EU395" s="65"/>
      <c r="EV395" s="65"/>
      <c r="EW395" s="65"/>
      <c r="EX395" s="65"/>
      <c r="EY395" s="65"/>
      <c r="EZ395" s="65"/>
      <c r="FA395" s="65"/>
      <c r="FB395" s="65"/>
      <c r="FC395" s="65"/>
      <c r="FD395" s="65"/>
      <c r="FE395" s="65"/>
      <c r="FF395" s="65"/>
      <c r="FG395" s="65"/>
      <c r="FH395" s="65"/>
      <c r="FI395" s="65"/>
      <c r="FJ395" s="65"/>
      <c r="FK395" s="65"/>
      <c r="FL395" s="65"/>
      <c r="FM395" s="65"/>
      <c r="FN395" s="65"/>
      <c r="FO395" s="65"/>
      <c r="FP395" s="65"/>
      <c r="FQ395" s="65"/>
      <c r="FR395" s="65"/>
      <c r="FS395" s="65"/>
      <c r="FT395" s="65"/>
      <c r="FU395" s="65"/>
      <c r="FV395" s="65"/>
      <c r="FW395" s="65"/>
      <c r="FX395" s="65"/>
      <c r="FY395" s="65"/>
      <c r="FZ395" s="65"/>
      <c r="GA395" s="65"/>
      <c r="GB395" s="65"/>
      <c r="GC395" s="65"/>
      <c r="GD395" s="65"/>
      <c r="GE395" s="65"/>
      <c r="GF395" s="65"/>
      <c r="GG395" s="65"/>
      <c r="GH395" s="65"/>
      <c r="GI395" s="65"/>
      <c r="GJ395" s="65"/>
      <c r="GK395" s="65"/>
      <c r="GL395" s="65"/>
      <c r="GM395" s="65"/>
      <c r="GN395" s="65"/>
      <c r="GO395" s="65"/>
    </row>
    <row r="396" spans="46:197" s="103" customFormat="1" ht="20.100000000000001" customHeight="1" x14ac:dyDescent="0.3">
      <c r="AT396" s="64"/>
      <c r="AU396" s="64"/>
      <c r="AV396" s="64"/>
      <c r="AW396" s="64"/>
      <c r="AX396" s="64"/>
      <c r="AY396" s="64"/>
      <c r="AZ396" s="64"/>
      <c r="BA396" s="64"/>
      <c r="BB396" s="64"/>
      <c r="BC396" s="64"/>
      <c r="BD396" s="64"/>
      <c r="BE396" s="64"/>
      <c r="BF396" s="64"/>
      <c r="BG396" s="64"/>
      <c r="BH396" s="64"/>
      <c r="BI396" s="64"/>
      <c r="BJ396" s="64"/>
      <c r="BK396" s="64"/>
      <c r="BL396" s="64"/>
      <c r="BM396" s="64"/>
      <c r="BN396" s="64"/>
      <c r="BO396" s="64"/>
      <c r="BP396" s="64"/>
      <c r="BQ396" s="64"/>
      <c r="BR396" s="64"/>
      <c r="BS396" s="64"/>
      <c r="BT396" s="64"/>
      <c r="BU396" s="64"/>
      <c r="BV396" s="64"/>
      <c r="BW396" s="64"/>
      <c r="BX396" s="64"/>
      <c r="BY396" s="64"/>
      <c r="BZ396" s="64"/>
      <c r="CA396" s="64"/>
      <c r="CB396" s="64"/>
      <c r="CC396" s="64"/>
      <c r="CD396" s="64"/>
      <c r="CE396" s="64"/>
      <c r="CF396" s="64"/>
      <c r="CG396" s="64"/>
      <c r="CH396" s="64"/>
      <c r="CI396" s="64"/>
      <c r="CJ396" s="64"/>
      <c r="CK396" s="64"/>
      <c r="CL396" s="64"/>
      <c r="CM396" s="64"/>
      <c r="CN396" s="64"/>
      <c r="CO396" s="64"/>
      <c r="CP396" s="64"/>
      <c r="CQ396" s="64"/>
      <c r="CR396" s="64"/>
      <c r="CS396" s="64"/>
      <c r="CT396" s="64"/>
      <c r="CU396" s="64"/>
      <c r="CV396" s="64"/>
      <c r="CW396" s="64"/>
      <c r="CX396" s="64"/>
      <c r="CY396" s="64"/>
      <c r="CZ396" s="64"/>
      <c r="DA396" s="64"/>
      <c r="DB396" s="64"/>
      <c r="DC396" s="64"/>
      <c r="DD396" s="64"/>
      <c r="DE396" s="64"/>
      <c r="DF396" s="64"/>
      <c r="DG396" s="64"/>
      <c r="DH396" s="64"/>
      <c r="DI396" s="64"/>
      <c r="DJ396" s="64"/>
      <c r="DK396" s="65"/>
      <c r="DL396" s="65"/>
      <c r="DM396" s="65"/>
      <c r="DN396" s="65"/>
      <c r="DO396" s="65"/>
      <c r="DP396" s="65"/>
      <c r="DQ396" s="65"/>
      <c r="DR396" s="65"/>
      <c r="DS396" s="65"/>
      <c r="DT396" s="65"/>
      <c r="DU396" s="65"/>
      <c r="DV396" s="65"/>
      <c r="DW396" s="65"/>
      <c r="DX396" s="65"/>
      <c r="DY396" s="65"/>
      <c r="DZ396" s="65"/>
      <c r="EA396" s="65"/>
      <c r="EB396" s="65"/>
      <c r="EC396" s="65"/>
      <c r="ED396" s="65"/>
      <c r="EE396" s="65"/>
      <c r="EF396" s="65"/>
      <c r="EG396" s="65"/>
      <c r="EH396" s="65"/>
      <c r="EI396" s="65"/>
      <c r="EJ396" s="65"/>
      <c r="EK396" s="65"/>
      <c r="EL396" s="65"/>
      <c r="EM396" s="65"/>
      <c r="EN396" s="65"/>
      <c r="EO396" s="65"/>
      <c r="EP396" s="65"/>
      <c r="EQ396" s="65"/>
      <c r="ER396" s="65"/>
      <c r="ES396" s="65"/>
      <c r="ET396" s="65"/>
      <c r="EU396" s="65"/>
      <c r="EV396" s="65"/>
      <c r="EW396" s="65"/>
      <c r="EX396" s="65"/>
      <c r="EY396" s="65"/>
      <c r="EZ396" s="65"/>
      <c r="FA396" s="65"/>
      <c r="FB396" s="65"/>
      <c r="FC396" s="65"/>
      <c r="FD396" s="65"/>
      <c r="FE396" s="65"/>
      <c r="FF396" s="65"/>
      <c r="FG396" s="65"/>
      <c r="FH396" s="65"/>
      <c r="FI396" s="65"/>
      <c r="FJ396" s="65"/>
      <c r="FK396" s="65"/>
      <c r="FL396" s="65"/>
      <c r="FM396" s="65"/>
      <c r="FN396" s="65"/>
      <c r="FO396" s="65"/>
      <c r="FP396" s="65"/>
      <c r="FQ396" s="65"/>
      <c r="FR396" s="65"/>
      <c r="FS396" s="65"/>
      <c r="FT396" s="65"/>
      <c r="FU396" s="65"/>
      <c r="FV396" s="65"/>
      <c r="FW396" s="65"/>
      <c r="FX396" s="65"/>
      <c r="FY396" s="65"/>
      <c r="FZ396" s="65"/>
      <c r="GA396" s="65"/>
      <c r="GB396" s="65"/>
      <c r="GC396" s="65"/>
      <c r="GD396" s="65"/>
      <c r="GE396" s="65"/>
      <c r="GF396" s="65"/>
      <c r="GG396" s="65"/>
      <c r="GH396" s="65"/>
      <c r="GI396" s="65"/>
      <c r="GJ396" s="65"/>
      <c r="GK396" s="65"/>
      <c r="GL396" s="65"/>
      <c r="GM396" s="65"/>
      <c r="GN396" s="65"/>
      <c r="GO396" s="65"/>
    </row>
    <row r="397" spans="46:197" s="103" customFormat="1" ht="20.100000000000001" customHeight="1" x14ac:dyDescent="0.3">
      <c r="AT397" s="64"/>
      <c r="AU397" s="64"/>
      <c r="AV397" s="64"/>
      <c r="AW397" s="64"/>
      <c r="AX397" s="64"/>
      <c r="AY397" s="64"/>
      <c r="AZ397" s="64"/>
      <c r="BA397" s="64"/>
      <c r="BB397" s="64"/>
      <c r="BC397" s="64"/>
      <c r="BD397" s="64"/>
      <c r="BE397" s="64"/>
      <c r="BF397" s="64"/>
      <c r="BG397" s="64"/>
      <c r="BH397" s="64"/>
      <c r="BI397" s="64"/>
      <c r="BJ397" s="64"/>
      <c r="BK397" s="64"/>
      <c r="BL397" s="64"/>
      <c r="BM397" s="64"/>
      <c r="BN397" s="64"/>
      <c r="BO397" s="64"/>
      <c r="BP397" s="64"/>
      <c r="BQ397" s="64"/>
      <c r="BR397" s="64"/>
      <c r="BS397" s="64"/>
      <c r="BT397" s="64"/>
      <c r="BU397" s="64"/>
      <c r="BV397" s="64"/>
      <c r="BW397" s="64"/>
      <c r="BX397" s="64"/>
      <c r="BY397" s="64"/>
      <c r="BZ397" s="64"/>
      <c r="CA397" s="64"/>
      <c r="CB397" s="64"/>
      <c r="CC397" s="64"/>
      <c r="CD397" s="64"/>
      <c r="CE397" s="64"/>
      <c r="CF397" s="64"/>
      <c r="CG397" s="64"/>
      <c r="CH397" s="64"/>
      <c r="CI397" s="64"/>
      <c r="CJ397" s="64"/>
      <c r="CK397" s="64"/>
      <c r="CL397" s="64"/>
      <c r="CM397" s="64"/>
      <c r="CN397" s="64"/>
      <c r="CO397" s="64"/>
      <c r="CP397" s="64"/>
      <c r="CQ397" s="64"/>
      <c r="CR397" s="64"/>
      <c r="CS397" s="64"/>
      <c r="CT397" s="64"/>
      <c r="CU397" s="64"/>
      <c r="CV397" s="64"/>
      <c r="CW397" s="64"/>
      <c r="CX397" s="64"/>
      <c r="CY397" s="64"/>
      <c r="CZ397" s="64"/>
      <c r="DA397" s="64"/>
      <c r="DB397" s="64"/>
      <c r="DC397" s="64"/>
      <c r="DD397" s="64"/>
      <c r="DE397" s="64"/>
      <c r="DF397" s="64"/>
      <c r="DG397" s="64"/>
      <c r="DH397" s="64"/>
      <c r="DI397" s="64"/>
      <c r="DJ397" s="64"/>
      <c r="DK397" s="65"/>
      <c r="DL397" s="65"/>
      <c r="DM397" s="65"/>
      <c r="DN397" s="65"/>
      <c r="DO397" s="65"/>
      <c r="DP397" s="65"/>
      <c r="DQ397" s="65"/>
      <c r="DR397" s="65"/>
      <c r="DS397" s="65"/>
      <c r="DT397" s="65"/>
      <c r="DU397" s="65"/>
      <c r="DV397" s="65"/>
      <c r="DW397" s="65"/>
      <c r="DX397" s="65"/>
      <c r="DY397" s="65"/>
      <c r="DZ397" s="65"/>
      <c r="EA397" s="65"/>
      <c r="EB397" s="65"/>
      <c r="EC397" s="65"/>
      <c r="ED397" s="65"/>
      <c r="EE397" s="65"/>
      <c r="EF397" s="65"/>
      <c r="EG397" s="65"/>
      <c r="EH397" s="65"/>
      <c r="EI397" s="65"/>
      <c r="EJ397" s="65"/>
      <c r="EK397" s="65"/>
      <c r="EL397" s="65"/>
      <c r="EM397" s="65"/>
      <c r="EN397" s="65"/>
      <c r="EO397" s="65"/>
      <c r="EP397" s="65"/>
      <c r="EQ397" s="65"/>
      <c r="ER397" s="65"/>
      <c r="ES397" s="65"/>
      <c r="ET397" s="65"/>
      <c r="EU397" s="65"/>
      <c r="EV397" s="65"/>
      <c r="EW397" s="65"/>
      <c r="EX397" s="65"/>
      <c r="EY397" s="65"/>
      <c r="EZ397" s="65"/>
      <c r="FA397" s="65"/>
      <c r="FB397" s="65"/>
      <c r="FC397" s="65"/>
      <c r="FD397" s="65"/>
      <c r="FE397" s="65"/>
      <c r="FF397" s="65"/>
      <c r="FG397" s="65"/>
      <c r="FH397" s="65"/>
      <c r="FI397" s="65"/>
      <c r="FJ397" s="65"/>
      <c r="FK397" s="65"/>
      <c r="FL397" s="65"/>
      <c r="FM397" s="65"/>
      <c r="FN397" s="65"/>
      <c r="FO397" s="65"/>
      <c r="FP397" s="65"/>
      <c r="FQ397" s="65"/>
      <c r="FR397" s="65"/>
      <c r="FS397" s="65"/>
      <c r="FT397" s="65"/>
      <c r="FU397" s="65"/>
      <c r="FV397" s="65"/>
      <c r="FW397" s="65"/>
      <c r="FX397" s="65"/>
      <c r="FY397" s="65"/>
      <c r="FZ397" s="65"/>
      <c r="GA397" s="65"/>
      <c r="GB397" s="65"/>
      <c r="GC397" s="65"/>
      <c r="GD397" s="65"/>
      <c r="GE397" s="65"/>
      <c r="GF397" s="65"/>
      <c r="GG397" s="65"/>
      <c r="GH397" s="65"/>
      <c r="GI397" s="65"/>
      <c r="GJ397" s="65"/>
      <c r="GK397" s="65"/>
      <c r="GL397" s="65"/>
      <c r="GM397" s="65"/>
      <c r="GN397" s="65"/>
      <c r="GO397" s="65"/>
    </row>
    <row r="398" spans="46:197" s="103" customFormat="1" ht="20.100000000000001" customHeight="1" x14ac:dyDescent="0.3">
      <c r="AT398" s="64"/>
      <c r="AU398" s="64"/>
      <c r="AV398" s="64"/>
      <c r="AW398" s="64"/>
      <c r="AX398" s="64"/>
      <c r="AY398" s="64"/>
      <c r="AZ398" s="64"/>
      <c r="BA398" s="64"/>
      <c r="BB398" s="64"/>
      <c r="BC398" s="64"/>
      <c r="BD398" s="64"/>
      <c r="BE398" s="64"/>
      <c r="BF398" s="64"/>
      <c r="BG398" s="64"/>
      <c r="BH398" s="64"/>
      <c r="BI398" s="64"/>
      <c r="BJ398" s="64"/>
      <c r="BK398" s="64"/>
      <c r="BL398" s="64"/>
      <c r="BM398" s="64"/>
      <c r="BN398" s="64"/>
      <c r="BO398" s="64"/>
      <c r="BP398" s="64"/>
      <c r="BQ398" s="64"/>
      <c r="BR398" s="64"/>
      <c r="BS398" s="64"/>
      <c r="BT398" s="64"/>
      <c r="BU398" s="64"/>
      <c r="BV398" s="64"/>
      <c r="BW398" s="64"/>
      <c r="BX398" s="64"/>
      <c r="BY398" s="64"/>
      <c r="BZ398" s="64"/>
      <c r="CA398" s="64"/>
      <c r="CB398" s="64"/>
      <c r="CC398" s="64"/>
      <c r="CD398" s="64"/>
      <c r="CE398" s="64"/>
      <c r="CF398" s="64"/>
      <c r="CG398" s="64"/>
      <c r="CH398" s="64"/>
      <c r="CI398" s="64"/>
      <c r="CJ398" s="64"/>
      <c r="CK398" s="64"/>
      <c r="CL398" s="64"/>
      <c r="CM398" s="64"/>
      <c r="CN398" s="64"/>
      <c r="CO398" s="64"/>
      <c r="CP398" s="64"/>
      <c r="CQ398" s="64"/>
      <c r="CR398" s="64"/>
      <c r="CS398" s="64"/>
      <c r="CT398" s="64"/>
      <c r="CU398" s="64"/>
      <c r="CV398" s="64"/>
      <c r="CW398" s="64"/>
      <c r="CX398" s="64"/>
      <c r="CY398" s="64"/>
      <c r="CZ398" s="64"/>
      <c r="DA398" s="64"/>
      <c r="DB398" s="64"/>
      <c r="DC398" s="64"/>
      <c r="DD398" s="64"/>
      <c r="DE398" s="64"/>
      <c r="DF398" s="64"/>
      <c r="DG398" s="64"/>
      <c r="DH398" s="64"/>
      <c r="DI398" s="64"/>
      <c r="DJ398" s="64"/>
      <c r="DK398" s="65"/>
      <c r="DL398" s="65"/>
      <c r="DM398" s="65"/>
      <c r="DN398" s="65"/>
      <c r="DO398" s="65"/>
      <c r="DP398" s="65"/>
      <c r="DQ398" s="65"/>
      <c r="DR398" s="65"/>
      <c r="DS398" s="65"/>
      <c r="DT398" s="65"/>
      <c r="DU398" s="65"/>
      <c r="DV398" s="65"/>
      <c r="DW398" s="65"/>
      <c r="DX398" s="65"/>
      <c r="DY398" s="65"/>
      <c r="DZ398" s="65"/>
      <c r="EA398" s="65"/>
      <c r="EB398" s="65"/>
      <c r="EC398" s="65"/>
      <c r="ED398" s="65"/>
      <c r="EE398" s="65"/>
      <c r="EF398" s="65"/>
      <c r="EG398" s="65"/>
      <c r="EH398" s="65"/>
      <c r="EI398" s="65"/>
      <c r="EJ398" s="65"/>
      <c r="EK398" s="65"/>
      <c r="EL398" s="65"/>
      <c r="EM398" s="65"/>
      <c r="EN398" s="65"/>
      <c r="EO398" s="65"/>
      <c r="EP398" s="65"/>
      <c r="EQ398" s="65"/>
      <c r="ER398" s="65"/>
      <c r="ES398" s="65"/>
      <c r="ET398" s="65"/>
      <c r="EU398" s="65"/>
      <c r="EV398" s="65"/>
      <c r="EW398" s="65"/>
      <c r="EX398" s="65"/>
      <c r="EY398" s="65"/>
      <c r="EZ398" s="65"/>
      <c r="FA398" s="65"/>
      <c r="FB398" s="65"/>
      <c r="FC398" s="65"/>
      <c r="FD398" s="65"/>
      <c r="FE398" s="65"/>
      <c r="FF398" s="65"/>
      <c r="FG398" s="65"/>
      <c r="FH398" s="65"/>
      <c r="FI398" s="65"/>
      <c r="FJ398" s="65"/>
      <c r="FK398" s="65"/>
      <c r="FL398" s="65"/>
      <c r="FM398" s="65"/>
      <c r="FN398" s="65"/>
      <c r="FO398" s="65"/>
      <c r="FP398" s="65"/>
      <c r="FQ398" s="65"/>
      <c r="FR398" s="65"/>
      <c r="FS398" s="65"/>
      <c r="FT398" s="65"/>
      <c r="FU398" s="65"/>
      <c r="FV398" s="65"/>
      <c r="FW398" s="65"/>
      <c r="FX398" s="65"/>
      <c r="FY398" s="65"/>
      <c r="FZ398" s="65"/>
      <c r="GA398" s="65"/>
      <c r="GB398" s="65"/>
      <c r="GC398" s="65"/>
      <c r="GD398" s="65"/>
      <c r="GE398" s="65"/>
      <c r="GF398" s="65"/>
      <c r="GG398" s="65"/>
      <c r="GH398" s="65"/>
      <c r="GI398" s="65"/>
      <c r="GJ398" s="65"/>
      <c r="GK398" s="65"/>
      <c r="GL398" s="65"/>
      <c r="GM398" s="65"/>
      <c r="GN398" s="65"/>
      <c r="GO398" s="65"/>
    </row>
    <row r="399" spans="46:197" s="103" customFormat="1" ht="20.100000000000001" customHeight="1" x14ac:dyDescent="0.3">
      <c r="AT399" s="64"/>
      <c r="AU399" s="64"/>
      <c r="AV399" s="64"/>
      <c r="AW399" s="64"/>
      <c r="AX399" s="64"/>
      <c r="AY399" s="64"/>
      <c r="AZ399" s="64"/>
      <c r="BA399" s="64"/>
      <c r="BB399" s="64"/>
      <c r="BC399" s="64"/>
      <c r="BD399" s="64"/>
      <c r="BE399" s="64"/>
      <c r="BF399" s="64"/>
      <c r="BG399" s="64"/>
      <c r="BH399" s="64"/>
      <c r="BI399" s="64"/>
      <c r="BJ399" s="64"/>
      <c r="BK399" s="64"/>
      <c r="BL399" s="64"/>
      <c r="BM399" s="64"/>
      <c r="BN399" s="64"/>
      <c r="BO399" s="64"/>
      <c r="BP399" s="64"/>
      <c r="BQ399" s="64"/>
      <c r="BR399" s="64"/>
      <c r="BS399" s="64"/>
      <c r="BT399" s="64"/>
      <c r="BU399" s="64"/>
      <c r="BV399" s="64"/>
      <c r="BW399" s="64"/>
      <c r="BX399" s="64"/>
      <c r="BY399" s="64"/>
      <c r="BZ399" s="64"/>
      <c r="CA399" s="64"/>
      <c r="CB399" s="64"/>
      <c r="CC399" s="64"/>
      <c r="CD399" s="64"/>
      <c r="CE399" s="64"/>
      <c r="CF399" s="64"/>
      <c r="CG399" s="64"/>
      <c r="CH399" s="64"/>
      <c r="CI399" s="64"/>
      <c r="CJ399" s="64"/>
      <c r="CK399" s="64"/>
      <c r="CL399" s="64"/>
      <c r="CM399" s="64"/>
      <c r="CN399" s="64"/>
      <c r="CO399" s="64"/>
      <c r="CP399" s="64"/>
      <c r="CQ399" s="64"/>
      <c r="CR399" s="64"/>
      <c r="CS399" s="64"/>
      <c r="CT399" s="64"/>
      <c r="CU399" s="64"/>
      <c r="CV399" s="64"/>
      <c r="CW399" s="64"/>
      <c r="CX399" s="64"/>
      <c r="CY399" s="64"/>
      <c r="CZ399" s="64"/>
      <c r="DA399" s="64"/>
      <c r="DB399" s="64"/>
      <c r="DC399" s="64"/>
      <c r="DD399" s="64"/>
      <c r="DE399" s="64"/>
      <c r="DF399" s="64"/>
      <c r="DG399" s="64"/>
      <c r="DH399" s="64"/>
      <c r="DI399" s="64"/>
      <c r="DJ399" s="64"/>
      <c r="DK399" s="65"/>
      <c r="DL399" s="65"/>
      <c r="DM399" s="65"/>
      <c r="DN399" s="65"/>
      <c r="DO399" s="65"/>
      <c r="DP399" s="65"/>
      <c r="DQ399" s="65"/>
      <c r="DR399" s="65"/>
      <c r="DS399" s="65"/>
      <c r="DT399" s="65"/>
      <c r="DU399" s="65"/>
      <c r="DV399" s="65"/>
      <c r="DW399" s="65"/>
      <c r="DX399" s="65"/>
      <c r="DY399" s="65"/>
      <c r="DZ399" s="65"/>
      <c r="EA399" s="65"/>
      <c r="EB399" s="65"/>
      <c r="EC399" s="65"/>
      <c r="ED399" s="65"/>
      <c r="EE399" s="65"/>
      <c r="EF399" s="65"/>
      <c r="EG399" s="65"/>
      <c r="EH399" s="65"/>
      <c r="EI399" s="65"/>
      <c r="EJ399" s="65"/>
      <c r="EK399" s="65"/>
      <c r="EL399" s="65"/>
      <c r="EM399" s="65"/>
      <c r="EN399" s="65"/>
      <c r="EO399" s="65"/>
      <c r="EP399" s="65"/>
      <c r="EQ399" s="65"/>
      <c r="ER399" s="65"/>
      <c r="ES399" s="65"/>
      <c r="ET399" s="65"/>
      <c r="EU399" s="65"/>
      <c r="EV399" s="65"/>
      <c r="EW399" s="65"/>
      <c r="EX399" s="65"/>
      <c r="EY399" s="65"/>
      <c r="EZ399" s="65"/>
      <c r="FA399" s="65"/>
      <c r="FB399" s="65"/>
      <c r="FC399" s="65"/>
      <c r="FD399" s="65"/>
      <c r="FE399" s="65"/>
      <c r="FF399" s="65"/>
      <c r="FG399" s="65"/>
      <c r="FH399" s="65"/>
      <c r="FI399" s="65"/>
      <c r="FJ399" s="65"/>
      <c r="FK399" s="65"/>
      <c r="FL399" s="65"/>
      <c r="FM399" s="65"/>
      <c r="FN399" s="65"/>
      <c r="FO399" s="65"/>
      <c r="FP399" s="65"/>
      <c r="FQ399" s="65"/>
      <c r="FR399" s="65"/>
      <c r="FS399" s="65"/>
      <c r="FT399" s="65"/>
      <c r="FU399" s="65"/>
      <c r="FV399" s="65"/>
      <c r="FW399" s="65"/>
      <c r="FX399" s="65"/>
      <c r="FY399" s="65"/>
      <c r="FZ399" s="65"/>
      <c r="GA399" s="65"/>
      <c r="GB399" s="65"/>
      <c r="GC399" s="65"/>
      <c r="GD399" s="65"/>
      <c r="GE399" s="65"/>
      <c r="GF399" s="65"/>
      <c r="GG399" s="65"/>
      <c r="GH399" s="65"/>
      <c r="GI399" s="65"/>
      <c r="GJ399" s="65"/>
      <c r="GK399" s="65"/>
      <c r="GL399" s="65"/>
      <c r="GM399" s="65"/>
      <c r="GN399" s="65"/>
      <c r="GO399" s="65"/>
    </row>
    <row r="400" spans="46:197" s="103" customFormat="1" ht="20.100000000000001" customHeight="1" x14ac:dyDescent="0.3">
      <c r="AT400" s="64"/>
      <c r="AU400" s="64"/>
      <c r="AV400" s="64"/>
      <c r="AW400" s="64"/>
      <c r="AX400" s="64"/>
      <c r="AY400" s="64"/>
      <c r="AZ400" s="64"/>
      <c r="BA400" s="64"/>
      <c r="BB400" s="64"/>
      <c r="BC400" s="64"/>
      <c r="BD400" s="64"/>
      <c r="BE400" s="64"/>
      <c r="BF400" s="64"/>
      <c r="BG400" s="64"/>
      <c r="BH400" s="64"/>
      <c r="BI400" s="64"/>
      <c r="BJ400" s="64"/>
      <c r="BK400" s="64"/>
      <c r="BL400" s="64"/>
      <c r="BM400" s="64"/>
      <c r="BN400" s="64"/>
      <c r="BO400" s="64"/>
      <c r="BP400" s="64"/>
      <c r="BQ400" s="64"/>
      <c r="BR400" s="64"/>
      <c r="BS400" s="64"/>
      <c r="BT400" s="64"/>
      <c r="BU400" s="64"/>
      <c r="BV400" s="64"/>
      <c r="BW400" s="64"/>
      <c r="BX400" s="64"/>
      <c r="BY400" s="64"/>
      <c r="BZ400" s="64"/>
      <c r="CA400" s="64"/>
      <c r="CB400" s="64"/>
      <c r="CC400" s="64"/>
      <c r="CD400" s="64"/>
      <c r="CE400" s="64"/>
      <c r="CF400" s="64"/>
      <c r="CG400" s="64"/>
      <c r="CH400" s="64"/>
      <c r="CI400" s="64"/>
      <c r="CJ400" s="64"/>
      <c r="CK400" s="64"/>
      <c r="CL400" s="64"/>
      <c r="CM400" s="64"/>
      <c r="CN400" s="64"/>
      <c r="CO400" s="64"/>
      <c r="CP400" s="64"/>
      <c r="CQ400" s="64"/>
      <c r="CR400" s="64"/>
      <c r="CS400" s="64"/>
      <c r="CT400" s="64"/>
      <c r="CU400" s="64"/>
      <c r="CV400" s="64"/>
      <c r="CW400" s="64"/>
      <c r="CX400" s="64"/>
      <c r="CY400" s="64"/>
      <c r="CZ400" s="64"/>
      <c r="DA400" s="64"/>
      <c r="DB400" s="64"/>
      <c r="DC400" s="64"/>
      <c r="DD400" s="64"/>
      <c r="DE400" s="64"/>
      <c r="DF400" s="64"/>
      <c r="DG400" s="64"/>
      <c r="DH400" s="64"/>
      <c r="DI400" s="64"/>
      <c r="DJ400" s="64"/>
      <c r="DK400" s="65"/>
      <c r="DL400" s="65"/>
      <c r="DM400" s="65"/>
      <c r="DN400" s="65"/>
      <c r="DO400" s="65"/>
      <c r="DP400" s="65"/>
      <c r="DQ400" s="65"/>
      <c r="DR400" s="65"/>
      <c r="DS400" s="65"/>
      <c r="DT400" s="65"/>
      <c r="DU400" s="65"/>
      <c r="DV400" s="65"/>
      <c r="DW400" s="65"/>
      <c r="DX400" s="65"/>
      <c r="DY400" s="65"/>
      <c r="DZ400" s="65"/>
      <c r="EA400" s="65"/>
      <c r="EB400" s="65"/>
      <c r="EC400" s="65"/>
      <c r="ED400" s="65"/>
      <c r="EE400" s="65"/>
      <c r="EF400" s="65"/>
      <c r="EG400" s="65"/>
      <c r="EH400" s="65"/>
      <c r="EI400" s="65"/>
      <c r="EJ400" s="65"/>
      <c r="EK400" s="65"/>
      <c r="EL400" s="65"/>
      <c r="EM400" s="65"/>
      <c r="EN400" s="65"/>
      <c r="EO400" s="65"/>
      <c r="EP400" s="65"/>
      <c r="EQ400" s="65"/>
      <c r="ER400" s="65"/>
      <c r="ES400" s="65"/>
      <c r="ET400" s="65"/>
      <c r="EU400" s="65"/>
      <c r="EV400" s="65"/>
      <c r="EW400" s="65"/>
      <c r="EX400" s="65"/>
      <c r="EY400" s="65"/>
      <c r="EZ400" s="65"/>
      <c r="FA400" s="65"/>
      <c r="FB400" s="65"/>
      <c r="FC400" s="65"/>
      <c r="FD400" s="65"/>
      <c r="FE400" s="65"/>
      <c r="FF400" s="65"/>
      <c r="FG400" s="65"/>
      <c r="FH400" s="65"/>
      <c r="FI400" s="65"/>
      <c r="FJ400" s="65"/>
      <c r="FK400" s="65"/>
      <c r="FL400" s="65"/>
      <c r="FM400" s="65"/>
      <c r="FN400" s="65"/>
      <c r="FO400" s="65"/>
      <c r="FP400" s="65"/>
      <c r="FQ400" s="65"/>
      <c r="FR400" s="65"/>
      <c r="FS400" s="65"/>
      <c r="FT400" s="65"/>
      <c r="FU400" s="65"/>
      <c r="FV400" s="65"/>
      <c r="FW400" s="65"/>
      <c r="FX400" s="65"/>
      <c r="FY400" s="65"/>
      <c r="FZ400" s="65"/>
      <c r="GA400" s="65"/>
      <c r="GB400" s="65"/>
      <c r="GC400" s="65"/>
      <c r="GD400" s="65"/>
      <c r="GE400" s="65"/>
      <c r="GF400" s="65"/>
      <c r="GG400" s="65"/>
      <c r="GH400" s="65"/>
      <c r="GI400" s="65"/>
      <c r="GJ400" s="65"/>
      <c r="GK400" s="65"/>
      <c r="GL400" s="65"/>
      <c r="GM400" s="65"/>
      <c r="GN400" s="65"/>
      <c r="GO400" s="65"/>
    </row>
    <row r="401" spans="46:197" s="103" customFormat="1" ht="20.100000000000001" customHeight="1" x14ac:dyDescent="0.3">
      <c r="AT401" s="64"/>
      <c r="AU401" s="64"/>
      <c r="AV401" s="64"/>
      <c r="AW401" s="64"/>
      <c r="AX401" s="64"/>
      <c r="AY401" s="64"/>
      <c r="AZ401" s="64"/>
      <c r="BA401" s="64"/>
      <c r="BB401" s="64"/>
      <c r="BC401" s="64"/>
      <c r="BD401" s="64"/>
      <c r="BE401" s="64"/>
      <c r="BF401" s="64"/>
      <c r="BG401" s="64"/>
      <c r="BH401" s="64"/>
      <c r="BI401" s="64"/>
      <c r="BJ401" s="64"/>
      <c r="BK401" s="64"/>
      <c r="BL401" s="64"/>
      <c r="BM401" s="64"/>
      <c r="BN401" s="64"/>
      <c r="BO401" s="64"/>
      <c r="BP401" s="64"/>
      <c r="BQ401" s="64"/>
      <c r="BR401" s="64"/>
      <c r="BS401" s="64"/>
      <c r="BT401" s="64"/>
      <c r="BU401" s="64"/>
      <c r="BV401" s="64"/>
      <c r="BW401" s="64"/>
      <c r="BX401" s="64"/>
      <c r="BY401" s="64"/>
      <c r="BZ401" s="64"/>
      <c r="CA401" s="64"/>
      <c r="CB401" s="64"/>
      <c r="CC401" s="64"/>
      <c r="CD401" s="64"/>
      <c r="CE401" s="64"/>
      <c r="CF401" s="64"/>
      <c r="CG401" s="64"/>
      <c r="CH401" s="64"/>
      <c r="CI401" s="64"/>
      <c r="CJ401" s="64"/>
      <c r="CK401" s="64"/>
      <c r="CL401" s="64"/>
      <c r="CM401" s="64"/>
      <c r="CN401" s="64"/>
      <c r="CO401" s="64"/>
      <c r="CP401" s="64"/>
      <c r="CQ401" s="64"/>
      <c r="CR401" s="64"/>
      <c r="CS401" s="64"/>
      <c r="CT401" s="64"/>
      <c r="CU401" s="64"/>
      <c r="CV401" s="64"/>
      <c r="CW401" s="64"/>
      <c r="CX401" s="64"/>
      <c r="CY401" s="64"/>
      <c r="CZ401" s="64"/>
      <c r="DA401" s="64"/>
      <c r="DB401" s="64"/>
      <c r="DC401" s="64"/>
      <c r="DD401" s="64"/>
      <c r="DE401" s="64"/>
      <c r="DF401" s="64"/>
      <c r="DG401" s="64"/>
      <c r="DH401" s="64"/>
      <c r="DI401" s="64"/>
      <c r="DJ401" s="64"/>
      <c r="DK401" s="65"/>
      <c r="DL401" s="65"/>
      <c r="DM401" s="65"/>
      <c r="DN401" s="65"/>
      <c r="DO401" s="65"/>
      <c r="DP401" s="65"/>
      <c r="DQ401" s="65"/>
      <c r="DR401" s="65"/>
      <c r="DS401" s="65"/>
      <c r="DT401" s="65"/>
      <c r="DU401" s="65"/>
      <c r="DV401" s="65"/>
      <c r="DW401" s="65"/>
      <c r="DX401" s="65"/>
      <c r="DY401" s="65"/>
      <c r="DZ401" s="65"/>
      <c r="EA401" s="65"/>
      <c r="EB401" s="65"/>
      <c r="EC401" s="65"/>
      <c r="ED401" s="65"/>
      <c r="EE401" s="65"/>
      <c r="EF401" s="65"/>
      <c r="EG401" s="65"/>
      <c r="EH401" s="65"/>
      <c r="EI401" s="65"/>
      <c r="EJ401" s="65"/>
      <c r="EK401" s="65"/>
      <c r="EL401" s="65"/>
      <c r="EM401" s="65"/>
      <c r="EN401" s="65"/>
      <c r="EO401" s="65"/>
      <c r="EP401" s="65"/>
      <c r="EQ401" s="65"/>
      <c r="ER401" s="65"/>
      <c r="ES401" s="65"/>
      <c r="ET401" s="65"/>
      <c r="EU401" s="65"/>
      <c r="EV401" s="65"/>
      <c r="EW401" s="65"/>
      <c r="EX401" s="65"/>
      <c r="EY401" s="65"/>
      <c r="EZ401" s="65"/>
      <c r="FA401" s="65"/>
      <c r="FB401" s="65"/>
      <c r="FC401" s="65"/>
      <c r="FD401" s="65"/>
      <c r="FE401" s="65"/>
      <c r="FF401" s="65"/>
      <c r="FG401" s="65"/>
      <c r="FH401" s="65"/>
      <c r="FI401" s="65"/>
      <c r="FJ401" s="65"/>
      <c r="FK401" s="65"/>
      <c r="FL401" s="65"/>
      <c r="FM401" s="65"/>
      <c r="FN401" s="65"/>
      <c r="FO401" s="65"/>
      <c r="FP401" s="65"/>
      <c r="FQ401" s="65"/>
      <c r="FR401" s="65"/>
      <c r="FS401" s="65"/>
      <c r="FT401" s="65"/>
      <c r="FU401" s="65"/>
      <c r="FV401" s="65"/>
      <c r="FW401" s="65"/>
      <c r="FX401" s="65"/>
      <c r="FY401" s="65"/>
      <c r="FZ401" s="65"/>
      <c r="GA401" s="65"/>
      <c r="GB401" s="65"/>
      <c r="GC401" s="65"/>
      <c r="GD401" s="65"/>
      <c r="GE401" s="65"/>
      <c r="GF401" s="65"/>
      <c r="GG401" s="65"/>
      <c r="GH401" s="65"/>
      <c r="GI401" s="65"/>
      <c r="GJ401" s="65"/>
      <c r="GK401" s="65"/>
      <c r="GL401" s="65"/>
      <c r="GM401" s="65"/>
      <c r="GN401" s="65"/>
      <c r="GO401" s="65"/>
    </row>
    <row r="402" spans="46:197" s="103" customFormat="1" ht="20.100000000000001" customHeight="1" x14ac:dyDescent="0.3">
      <c r="AT402" s="64"/>
      <c r="AU402" s="64"/>
      <c r="AV402" s="64"/>
      <c r="AW402" s="64"/>
      <c r="AX402" s="64"/>
      <c r="AY402" s="64"/>
      <c r="AZ402" s="64"/>
      <c r="BA402" s="64"/>
      <c r="BB402" s="64"/>
      <c r="BC402" s="64"/>
      <c r="BD402" s="64"/>
      <c r="BE402" s="64"/>
      <c r="BF402" s="64"/>
      <c r="BG402" s="64"/>
      <c r="BH402" s="64"/>
      <c r="BI402" s="64"/>
      <c r="BJ402" s="64"/>
      <c r="BK402" s="64"/>
      <c r="BL402" s="64"/>
      <c r="BM402" s="64"/>
      <c r="BN402" s="64"/>
      <c r="BO402" s="64"/>
      <c r="BP402" s="64"/>
      <c r="BQ402" s="64"/>
      <c r="BR402" s="64"/>
      <c r="BS402" s="64"/>
      <c r="BT402" s="64"/>
      <c r="BU402" s="64"/>
      <c r="BV402" s="64"/>
      <c r="BW402" s="64"/>
      <c r="BX402" s="64"/>
      <c r="BY402" s="64"/>
      <c r="BZ402" s="64"/>
      <c r="CA402" s="64"/>
      <c r="CB402" s="64"/>
      <c r="CC402" s="64"/>
      <c r="CD402" s="64"/>
      <c r="CE402" s="64"/>
      <c r="CF402" s="64"/>
      <c r="CG402" s="64"/>
      <c r="CH402" s="64"/>
      <c r="CI402" s="64"/>
      <c r="CJ402" s="64"/>
      <c r="CK402" s="64"/>
      <c r="CL402" s="64"/>
      <c r="CM402" s="64"/>
      <c r="CN402" s="64"/>
      <c r="CO402" s="64"/>
      <c r="CP402" s="64"/>
      <c r="CQ402" s="64"/>
      <c r="CR402" s="64"/>
      <c r="CS402" s="64"/>
      <c r="CT402" s="64"/>
      <c r="CU402" s="64"/>
      <c r="CV402" s="64"/>
      <c r="CW402" s="64"/>
      <c r="CX402" s="64"/>
      <c r="CY402" s="64"/>
      <c r="CZ402" s="64"/>
      <c r="DA402" s="64"/>
      <c r="DB402" s="64"/>
      <c r="DC402" s="64"/>
      <c r="DD402" s="64"/>
      <c r="DE402" s="64"/>
      <c r="DF402" s="64"/>
      <c r="DG402" s="64"/>
      <c r="DH402" s="64"/>
      <c r="DI402" s="64"/>
      <c r="DJ402" s="64"/>
      <c r="DK402" s="65"/>
      <c r="DL402" s="65"/>
      <c r="DM402" s="65"/>
      <c r="DN402" s="65"/>
      <c r="DO402" s="65"/>
      <c r="DP402" s="65"/>
      <c r="DQ402" s="65"/>
      <c r="DR402" s="65"/>
      <c r="DS402" s="65"/>
      <c r="DT402" s="65"/>
      <c r="DU402" s="65"/>
      <c r="DV402" s="65"/>
      <c r="DW402" s="65"/>
      <c r="DX402" s="65"/>
      <c r="DY402" s="65"/>
      <c r="DZ402" s="65"/>
      <c r="EA402" s="65"/>
      <c r="EB402" s="65"/>
      <c r="EC402" s="65"/>
      <c r="ED402" s="65"/>
      <c r="EE402" s="65"/>
      <c r="EF402" s="65"/>
      <c r="EG402" s="65"/>
      <c r="EH402" s="65"/>
      <c r="EI402" s="65"/>
      <c r="EJ402" s="65"/>
      <c r="EK402" s="65"/>
      <c r="EL402" s="65"/>
      <c r="EM402" s="65"/>
      <c r="EN402" s="65"/>
      <c r="EO402" s="65"/>
      <c r="EP402" s="65"/>
      <c r="EQ402" s="65"/>
      <c r="ER402" s="65"/>
      <c r="ES402" s="65"/>
      <c r="ET402" s="65"/>
      <c r="EU402" s="65"/>
      <c r="EV402" s="65"/>
      <c r="EW402" s="65"/>
      <c r="EX402" s="65"/>
      <c r="EY402" s="65"/>
      <c r="EZ402" s="65"/>
      <c r="FA402" s="65"/>
      <c r="FB402" s="65"/>
      <c r="FC402" s="65"/>
      <c r="FD402" s="65"/>
      <c r="FE402" s="65"/>
      <c r="FF402" s="65"/>
      <c r="FG402" s="65"/>
      <c r="FH402" s="65"/>
      <c r="FI402" s="65"/>
      <c r="FJ402" s="65"/>
      <c r="FK402" s="65"/>
      <c r="FL402" s="65"/>
      <c r="FM402" s="65"/>
      <c r="FN402" s="65"/>
      <c r="FO402" s="65"/>
      <c r="FP402" s="65"/>
      <c r="FQ402" s="65"/>
      <c r="FR402" s="65"/>
      <c r="FS402" s="65"/>
      <c r="FT402" s="65"/>
      <c r="FU402" s="65"/>
      <c r="FV402" s="65"/>
      <c r="FW402" s="65"/>
      <c r="FX402" s="65"/>
      <c r="FY402" s="65"/>
      <c r="FZ402" s="65"/>
      <c r="GA402" s="65"/>
      <c r="GB402" s="65"/>
      <c r="GC402" s="65"/>
      <c r="GD402" s="65"/>
      <c r="GE402" s="65"/>
      <c r="GF402" s="65"/>
      <c r="GG402" s="65"/>
      <c r="GH402" s="65"/>
      <c r="GI402" s="65"/>
      <c r="GJ402" s="65"/>
      <c r="GK402" s="65"/>
      <c r="GL402" s="65"/>
      <c r="GM402" s="65"/>
      <c r="GN402" s="65"/>
      <c r="GO402" s="65"/>
    </row>
    <row r="403" spans="46:197" s="103" customFormat="1" ht="20.100000000000001" customHeight="1" x14ac:dyDescent="0.3">
      <c r="AT403" s="64"/>
      <c r="AU403" s="64"/>
      <c r="AV403" s="64"/>
      <c r="AW403" s="64"/>
      <c r="AX403" s="64"/>
      <c r="AY403" s="64"/>
      <c r="AZ403" s="64"/>
      <c r="BA403" s="64"/>
      <c r="BB403" s="64"/>
      <c r="BC403" s="64"/>
      <c r="BD403" s="64"/>
      <c r="BE403" s="64"/>
      <c r="BF403" s="64"/>
      <c r="BG403" s="64"/>
      <c r="BH403" s="64"/>
      <c r="BI403" s="64"/>
      <c r="BJ403" s="64"/>
      <c r="BK403" s="64"/>
      <c r="BL403" s="64"/>
      <c r="BM403" s="64"/>
      <c r="BN403" s="64"/>
      <c r="BO403" s="64"/>
      <c r="BP403" s="64"/>
      <c r="BQ403" s="64"/>
      <c r="BR403" s="64"/>
      <c r="BS403" s="64"/>
      <c r="BT403" s="64"/>
      <c r="BU403" s="64"/>
      <c r="BV403" s="64"/>
      <c r="BW403" s="64"/>
      <c r="BX403" s="64"/>
      <c r="BY403" s="64"/>
      <c r="BZ403" s="64"/>
      <c r="CA403" s="64"/>
      <c r="CB403" s="64"/>
      <c r="CC403" s="64"/>
      <c r="CD403" s="64"/>
      <c r="CE403" s="64"/>
      <c r="CF403" s="64"/>
      <c r="CG403" s="64"/>
      <c r="CH403" s="64"/>
      <c r="CI403" s="64"/>
      <c r="CJ403" s="64"/>
      <c r="CK403" s="64"/>
      <c r="CL403" s="64"/>
      <c r="CM403" s="64"/>
      <c r="CN403" s="64"/>
      <c r="CO403" s="64"/>
      <c r="CP403" s="64"/>
      <c r="CQ403" s="64"/>
      <c r="CR403" s="64"/>
      <c r="CS403" s="64"/>
      <c r="CT403" s="64"/>
      <c r="CU403" s="64"/>
      <c r="CV403" s="64"/>
      <c r="CW403" s="64"/>
      <c r="CX403" s="64"/>
      <c r="CY403" s="64"/>
      <c r="CZ403" s="64"/>
      <c r="DA403" s="64"/>
      <c r="DB403" s="64"/>
      <c r="DC403" s="64"/>
      <c r="DD403" s="64"/>
      <c r="DE403" s="64"/>
      <c r="DF403" s="64"/>
      <c r="DG403" s="64"/>
      <c r="DH403" s="64"/>
      <c r="DI403" s="64"/>
      <c r="DJ403" s="64"/>
      <c r="DK403" s="65"/>
      <c r="DL403" s="65"/>
      <c r="DM403" s="65"/>
      <c r="DN403" s="65"/>
      <c r="DO403" s="65"/>
      <c r="DP403" s="65"/>
      <c r="DQ403" s="65"/>
      <c r="DR403" s="65"/>
      <c r="DS403" s="65"/>
      <c r="DT403" s="65"/>
      <c r="DU403" s="65"/>
      <c r="DV403" s="65"/>
      <c r="DW403" s="65"/>
      <c r="DX403" s="65"/>
      <c r="DY403" s="65"/>
      <c r="DZ403" s="65"/>
      <c r="EA403" s="65"/>
      <c r="EB403" s="65"/>
      <c r="EC403" s="65"/>
      <c r="ED403" s="65"/>
      <c r="EE403" s="65"/>
      <c r="EF403" s="65"/>
      <c r="EG403" s="65"/>
      <c r="EH403" s="65"/>
      <c r="EI403" s="65"/>
      <c r="EJ403" s="65"/>
      <c r="EK403" s="65"/>
      <c r="EL403" s="65"/>
      <c r="EM403" s="65"/>
      <c r="EN403" s="65"/>
      <c r="EO403" s="65"/>
      <c r="EP403" s="65"/>
      <c r="EQ403" s="65"/>
      <c r="ER403" s="65"/>
      <c r="ES403" s="65"/>
      <c r="ET403" s="65"/>
      <c r="EU403" s="65"/>
      <c r="EV403" s="65"/>
      <c r="EW403" s="65"/>
      <c r="EX403" s="65"/>
      <c r="EY403" s="65"/>
      <c r="EZ403" s="65"/>
      <c r="FA403" s="65"/>
      <c r="FB403" s="65"/>
      <c r="FC403" s="65"/>
      <c r="FD403" s="65"/>
      <c r="FE403" s="65"/>
      <c r="FF403" s="65"/>
      <c r="FG403" s="65"/>
      <c r="FH403" s="65"/>
      <c r="FI403" s="65"/>
      <c r="FJ403" s="65"/>
      <c r="FK403" s="65"/>
      <c r="FL403" s="65"/>
      <c r="FM403" s="65"/>
      <c r="FN403" s="65"/>
      <c r="FO403" s="65"/>
      <c r="FP403" s="65"/>
      <c r="FQ403" s="65"/>
      <c r="FR403" s="65"/>
      <c r="FS403" s="65"/>
      <c r="FT403" s="65"/>
      <c r="FU403" s="65"/>
      <c r="FV403" s="65"/>
      <c r="FW403" s="65"/>
      <c r="FX403" s="65"/>
      <c r="FY403" s="65"/>
      <c r="FZ403" s="65"/>
      <c r="GA403" s="65"/>
      <c r="GB403" s="65"/>
      <c r="GC403" s="65"/>
      <c r="GD403" s="65"/>
      <c r="GE403" s="65"/>
      <c r="GF403" s="65"/>
      <c r="GG403" s="65"/>
      <c r="GH403" s="65"/>
      <c r="GI403" s="65"/>
      <c r="GJ403" s="65"/>
      <c r="GK403" s="65"/>
      <c r="GL403" s="65"/>
      <c r="GM403" s="65"/>
      <c r="GN403" s="65"/>
      <c r="GO403" s="65"/>
    </row>
    <row r="404" spans="46:197" s="103" customFormat="1" ht="20.100000000000001" customHeight="1" x14ac:dyDescent="0.3">
      <c r="AT404" s="64"/>
      <c r="AU404" s="64"/>
      <c r="AV404" s="64"/>
      <c r="AW404" s="64"/>
      <c r="AX404" s="64"/>
      <c r="AY404" s="64"/>
      <c r="AZ404" s="64"/>
      <c r="BA404" s="64"/>
      <c r="BB404" s="64"/>
      <c r="BC404" s="64"/>
      <c r="BD404" s="64"/>
      <c r="BE404" s="64"/>
      <c r="BF404" s="64"/>
      <c r="BG404" s="64"/>
      <c r="BH404" s="64"/>
      <c r="BI404" s="64"/>
      <c r="BJ404" s="64"/>
      <c r="BK404" s="64"/>
      <c r="BL404" s="64"/>
      <c r="BM404" s="64"/>
      <c r="BN404" s="64"/>
      <c r="BO404" s="64"/>
      <c r="BP404" s="64"/>
      <c r="BQ404" s="64"/>
      <c r="BR404" s="64"/>
      <c r="BS404" s="64"/>
      <c r="BT404" s="64"/>
      <c r="BU404" s="64"/>
      <c r="BV404" s="64"/>
      <c r="BW404" s="64"/>
      <c r="BX404" s="64"/>
      <c r="BY404" s="64"/>
      <c r="BZ404" s="64"/>
      <c r="CA404" s="64"/>
      <c r="CB404" s="64"/>
      <c r="CC404" s="64"/>
      <c r="CD404" s="64"/>
      <c r="CE404" s="64"/>
      <c r="CF404" s="64"/>
      <c r="CG404" s="64"/>
      <c r="CH404" s="64"/>
      <c r="CI404" s="64"/>
      <c r="CJ404" s="64"/>
      <c r="CK404" s="64"/>
      <c r="CL404" s="64"/>
      <c r="CM404" s="64"/>
      <c r="CN404" s="64"/>
      <c r="CO404" s="64"/>
      <c r="CP404" s="64"/>
      <c r="CQ404" s="64"/>
      <c r="CR404" s="64"/>
      <c r="CS404" s="64"/>
      <c r="CT404" s="64"/>
      <c r="CU404" s="64"/>
      <c r="CV404" s="64"/>
      <c r="CW404" s="64"/>
      <c r="CX404" s="64"/>
      <c r="CY404" s="64"/>
      <c r="CZ404" s="64"/>
      <c r="DA404" s="64"/>
      <c r="DB404" s="64"/>
      <c r="DC404" s="64"/>
      <c r="DD404" s="64"/>
      <c r="DE404" s="64"/>
      <c r="DF404" s="64"/>
      <c r="DG404" s="64"/>
      <c r="DH404" s="64"/>
      <c r="DI404" s="64"/>
      <c r="DJ404" s="64"/>
      <c r="DK404" s="65"/>
      <c r="DL404" s="65"/>
      <c r="DM404" s="65"/>
      <c r="DN404" s="65"/>
      <c r="DO404" s="65"/>
      <c r="DP404" s="65"/>
      <c r="DQ404" s="65"/>
      <c r="DR404" s="65"/>
      <c r="DS404" s="65"/>
      <c r="DT404" s="65"/>
      <c r="DU404" s="65"/>
      <c r="DV404" s="65"/>
      <c r="DW404" s="65"/>
      <c r="DX404" s="65"/>
      <c r="DY404" s="65"/>
      <c r="DZ404" s="65"/>
      <c r="EA404" s="65"/>
      <c r="EB404" s="65"/>
      <c r="EC404" s="65"/>
      <c r="ED404" s="65"/>
      <c r="EE404" s="65"/>
      <c r="EF404" s="65"/>
      <c r="EG404" s="65"/>
      <c r="EH404" s="65"/>
      <c r="EI404" s="65"/>
      <c r="EJ404" s="65"/>
      <c r="EK404" s="65"/>
      <c r="EL404" s="65"/>
      <c r="EM404" s="65"/>
      <c r="EN404" s="65"/>
      <c r="EO404" s="65"/>
      <c r="EP404" s="65"/>
      <c r="EQ404" s="65"/>
      <c r="ER404" s="65"/>
      <c r="ES404" s="65"/>
      <c r="ET404" s="65"/>
      <c r="EU404" s="65"/>
      <c r="EV404" s="65"/>
      <c r="EW404" s="65"/>
      <c r="EX404" s="65"/>
      <c r="EY404" s="65"/>
      <c r="EZ404" s="65"/>
      <c r="FA404" s="65"/>
      <c r="FB404" s="65"/>
      <c r="FC404" s="65"/>
      <c r="FD404" s="65"/>
      <c r="FE404" s="65"/>
      <c r="FF404" s="65"/>
      <c r="FG404" s="65"/>
      <c r="FH404" s="65"/>
      <c r="FI404" s="65"/>
      <c r="FJ404" s="65"/>
      <c r="FK404" s="65"/>
      <c r="FL404" s="65"/>
      <c r="FM404" s="65"/>
      <c r="FN404" s="65"/>
      <c r="FO404" s="65"/>
      <c r="FP404" s="65"/>
      <c r="FQ404" s="65"/>
      <c r="FR404" s="65"/>
      <c r="FS404" s="65"/>
      <c r="FT404" s="65"/>
      <c r="FU404" s="65"/>
      <c r="FV404" s="65"/>
      <c r="FW404" s="65"/>
      <c r="FX404" s="65"/>
      <c r="FY404" s="65"/>
      <c r="FZ404" s="65"/>
      <c r="GA404" s="65"/>
      <c r="GB404" s="65"/>
      <c r="GC404" s="65"/>
      <c r="GD404" s="65"/>
      <c r="GE404" s="65"/>
      <c r="GF404" s="65"/>
      <c r="GG404" s="65"/>
      <c r="GH404" s="65"/>
      <c r="GI404" s="65"/>
      <c r="GJ404" s="65"/>
      <c r="GK404" s="65"/>
      <c r="GL404" s="65"/>
      <c r="GM404" s="65"/>
      <c r="GN404" s="65"/>
      <c r="GO404" s="65"/>
    </row>
    <row r="405" spans="46:197" s="103" customFormat="1" ht="20.100000000000001" customHeight="1" x14ac:dyDescent="0.3">
      <c r="AT405" s="64"/>
      <c r="AU405" s="64"/>
      <c r="AV405" s="64"/>
      <c r="AW405" s="64"/>
      <c r="AX405" s="64"/>
      <c r="AY405" s="64"/>
      <c r="AZ405" s="64"/>
      <c r="BA405" s="64"/>
      <c r="BB405" s="64"/>
      <c r="BC405" s="64"/>
      <c r="BD405" s="64"/>
      <c r="BE405" s="64"/>
      <c r="BF405" s="64"/>
      <c r="BG405" s="64"/>
      <c r="BH405" s="64"/>
      <c r="BI405" s="64"/>
      <c r="BJ405" s="64"/>
      <c r="BK405" s="64"/>
      <c r="BL405" s="64"/>
      <c r="BM405" s="64"/>
      <c r="BN405" s="64"/>
      <c r="BO405" s="64"/>
      <c r="BP405" s="64"/>
      <c r="BQ405" s="64"/>
      <c r="BR405" s="64"/>
      <c r="BS405" s="64"/>
      <c r="BT405" s="64"/>
      <c r="BU405" s="64"/>
      <c r="BV405" s="64"/>
      <c r="BW405" s="64"/>
      <c r="BX405" s="64"/>
      <c r="BY405" s="64"/>
      <c r="BZ405" s="64"/>
      <c r="CA405" s="64"/>
      <c r="CB405" s="64"/>
      <c r="CC405" s="64"/>
      <c r="CD405" s="64"/>
      <c r="CE405" s="64"/>
      <c r="CF405" s="64"/>
      <c r="CG405" s="64"/>
      <c r="CH405" s="64"/>
      <c r="CI405" s="64"/>
      <c r="CJ405" s="64"/>
      <c r="CK405" s="64"/>
      <c r="CL405" s="64"/>
      <c r="CM405" s="64"/>
      <c r="CN405" s="64"/>
      <c r="CO405" s="64"/>
      <c r="CP405" s="64"/>
      <c r="CQ405" s="64"/>
      <c r="CR405" s="64"/>
      <c r="CS405" s="64"/>
      <c r="CT405" s="64"/>
      <c r="CU405" s="64"/>
      <c r="CV405" s="64"/>
      <c r="CW405" s="64"/>
      <c r="CX405" s="64"/>
      <c r="CY405" s="64"/>
      <c r="CZ405" s="64"/>
      <c r="DA405" s="64"/>
      <c r="DB405" s="64"/>
      <c r="DC405" s="64"/>
      <c r="DD405" s="64"/>
      <c r="DE405" s="64"/>
      <c r="DF405" s="64"/>
      <c r="DG405" s="64"/>
      <c r="DH405" s="64"/>
      <c r="DI405" s="64"/>
      <c r="DJ405" s="64"/>
      <c r="DK405" s="65"/>
      <c r="DL405" s="65"/>
      <c r="DM405" s="65"/>
      <c r="DN405" s="65"/>
      <c r="DO405" s="65"/>
      <c r="DP405" s="65"/>
      <c r="DQ405" s="65"/>
      <c r="DR405" s="65"/>
      <c r="DS405" s="65"/>
      <c r="DT405" s="65"/>
      <c r="DU405" s="65"/>
      <c r="DV405" s="65"/>
      <c r="DW405" s="65"/>
      <c r="DX405" s="65"/>
      <c r="DY405" s="65"/>
      <c r="DZ405" s="65"/>
      <c r="EA405" s="65"/>
      <c r="EB405" s="65"/>
      <c r="EC405" s="65"/>
      <c r="ED405" s="65"/>
      <c r="EE405" s="65"/>
      <c r="EF405" s="65"/>
      <c r="EG405" s="65"/>
      <c r="EH405" s="65"/>
      <c r="EI405" s="65"/>
      <c r="EJ405" s="65"/>
      <c r="EK405" s="65"/>
      <c r="EL405" s="65"/>
      <c r="EM405" s="65"/>
      <c r="EN405" s="65"/>
      <c r="EO405" s="65"/>
      <c r="EP405" s="65"/>
      <c r="EQ405" s="65"/>
      <c r="ER405" s="65"/>
      <c r="ES405" s="65"/>
      <c r="ET405" s="65"/>
      <c r="EU405" s="65"/>
      <c r="EV405" s="65"/>
      <c r="EW405" s="65"/>
      <c r="EX405" s="65"/>
      <c r="EY405" s="65"/>
      <c r="EZ405" s="65"/>
      <c r="FA405" s="65"/>
      <c r="FB405" s="65"/>
      <c r="FC405" s="65"/>
      <c r="FD405" s="65"/>
      <c r="FE405" s="65"/>
      <c r="FF405" s="65"/>
      <c r="FG405" s="65"/>
      <c r="FH405" s="65"/>
      <c r="FI405" s="65"/>
      <c r="FJ405" s="65"/>
      <c r="FK405" s="65"/>
      <c r="FL405" s="65"/>
      <c r="FM405" s="65"/>
      <c r="FN405" s="65"/>
      <c r="FO405" s="65"/>
      <c r="FP405" s="65"/>
      <c r="FQ405" s="65"/>
      <c r="FR405" s="65"/>
      <c r="FS405" s="65"/>
      <c r="FT405" s="65"/>
      <c r="FU405" s="65"/>
      <c r="FV405" s="65"/>
      <c r="FW405" s="65"/>
      <c r="FX405" s="65"/>
      <c r="FY405" s="65"/>
      <c r="FZ405" s="65"/>
      <c r="GA405" s="65"/>
      <c r="GB405" s="65"/>
      <c r="GC405" s="65"/>
      <c r="GD405" s="65"/>
      <c r="GE405" s="65"/>
      <c r="GF405" s="65"/>
      <c r="GG405" s="65"/>
      <c r="GH405" s="65"/>
      <c r="GI405" s="65"/>
      <c r="GJ405" s="65"/>
      <c r="GK405" s="65"/>
      <c r="GL405" s="65"/>
      <c r="GM405" s="65"/>
      <c r="GN405" s="65"/>
      <c r="GO405" s="65"/>
    </row>
    <row r="406" spans="46:197" s="103" customFormat="1" ht="20.100000000000001" customHeight="1" x14ac:dyDescent="0.3">
      <c r="AT406" s="64"/>
      <c r="AU406" s="64"/>
      <c r="AV406" s="64"/>
      <c r="AW406" s="64"/>
      <c r="AX406" s="64"/>
      <c r="AY406" s="64"/>
      <c r="AZ406" s="64"/>
      <c r="BA406" s="64"/>
      <c r="BB406" s="64"/>
      <c r="BC406" s="64"/>
      <c r="BD406" s="64"/>
      <c r="BE406" s="64"/>
      <c r="BF406" s="64"/>
      <c r="BG406" s="64"/>
      <c r="BH406" s="64"/>
      <c r="BI406" s="64"/>
      <c r="BJ406" s="64"/>
      <c r="BK406" s="64"/>
      <c r="BL406" s="64"/>
      <c r="BM406" s="64"/>
      <c r="BN406" s="64"/>
      <c r="BO406" s="64"/>
      <c r="BP406" s="64"/>
      <c r="BQ406" s="64"/>
      <c r="BR406" s="64"/>
      <c r="BS406" s="64"/>
      <c r="BT406" s="64"/>
      <c r="BU406" s="64"/>
      <c r="BV406" s="64"/>
      <c r="BW406" s="64"/>
      <c r="BX406" s="64"/>
      <c r="BY406" s="64"/>
      <c r="BZ406" s="64"/>
      <c r="CA406" s="64"/>
      <c r="CB406" s="64"/>
      <c r="CC406" s="64"/>
      <c r="CD406" s="64"/>
      <c r="CE406" s="64"/>
      <c r="CF406" s="64"/>
      <c r="CG406" s="64"/>
      <c r="CH406" s="64"/>
      <c r="CI406" s="64"/>
      <c r="CJ406" s="64"/>
      <c r="CK406" s="64"/>
      <c r="CL406" s="64"/>
      <c r="CM406" s="64"/>
      <c r="CN406" s="64"/>
      <c r="CO406" s="64"/>
      <c r="CP406" s="64"/>
      <c r="CQ406" s="64"/>
      <c r="CR406" s="64"/>
      <c r="CS406" s="64"/>
      <c r="CT406" s="64"/>
      <c r="CU406" s="64"/>
      <c r="CV406" s="64"/>
      <c r="CW406" s="64"/>
      <c r="CX406" s="64"/>
      <c r="CY406" s="64"/>
      <c r="CZ406" s="64"/>
      <c r="DA406" s="64"/>
      <c r="DB406" s="64"/>
      <c r="DC406" s="64"/>
      <c r="DD406" s="64"/>
      <c r="DE406" s="64"/>
      <c r="DF406" s="64"/>
      <c r="DG406" s="64"/>
      <c r="DH406" s="64"/>
      <c r="DI406" s="64"/>
      <c r="DJ406" s="64"/>
      <c r="DK406" s="65"/>
      <c r="DL406" s="65"/>
      <c r="DM406" s="65"/>
      <c r="DN406" s="65"/>
      <c r="DO406" s="65"/>
      <c r="DP406" s="65"/>
      <c r="DQ406" s="65"/>
      <c r="DR406" s="65"/>
      <c r="DS406" s="65"/>
      <c r="DT406" s="65"/>
      <c r="DU406" s="65"/>
      <c r="DV406" s="65"/>
      <c r="DW406" s="65"/>
      <c r="DX406" s="65"/>
      <c r="DY406" s="65"/>
      <c r="DZ406" s="65"/>
      <c r="EA406" s="65"/>
      <c r="EB406" s="65"/>
      <c r="EC406" s="65"/>
      <c r="ED406" s="65"/>
      <c r="EE406" s="65"/>
      <c r="EF406" s="65"/>
      <c r="EG406" s="65"/>
      <c r="EH406" s="65"/>
      <c r="EI406" s="65"/>
      <c r="EJ406" s="65"/>
      <c r="EK406" s="65"/>
      <c r="EL406" s="65"/>
      <c r="EM406" s="65"/>
      <c r="EN406" s="65"/>
      <c r="EO406" s="65"/>
      <c r="EP406" s="65"/>
      <c r="EQ406" s="65"/>
      <c r="ER406" s="65"/>
      <c r="ES406" s="65"/>
      <c r="ET406" s="65"/>
      <c r="EU406" s="65"/>
      <c r="EV406" s="65"/>
      <c r="EW406" s="65"/>
      <c r="EX406" s="65"/>
      <c r="EY406" s="65"/>
      <c r="EZ406" s="65"/>
      <c r="FA406" s="65"/>
      <c r="FB406" s="65"/>
      <c r="FC406" s="65"/>
      <c r="FD406" s="65"/>
      <c r="FE406" s="65"/>
      <c r="FF406" s="65"/>
      <c r="FG406" s="65"/>
      <c r="FH406" s="65"/>
      <c r="FI406" s="65"/>
      <c r="FJ406" s="65"/>
      <c r="FK406" s="65"/>
      <c r="FL406" s="65"/>
      <c r="FM406" s="65"/>
      <c r="FN406" s="65"/>
      <c r="FO406" s="65"/>
      <c r="FP406" s="65"/>
      <c r="FQ406" s="65"/>
      <c r="FR406" s="65"/>
      <c r="FS406" s="65"/>
      <c r="FT406" s="65"/>
      <c r="FU406" s="65"/>
      <c r="FV406" s="65"/>
      <c r="FW406" s="65"/>
      <c r="FX406" s="65"/>
      <c r="FY406" s="65"/>
      <c r="FZ406" s="65"/>
      <c r="GA406" s="65"/>
      <c r="GB406" s="65"/>
      <c r="GC406" s="65"/>
      <c r="GD406" s="65"/>
      <c r="GE406" s="65"/>
      <c r="GF406" s="65"/>
      <c r="GG406" s="65"/>
      <c r="GH406" s="65"/>
      <c r="GI406" s="65"/>
      <c r="GJ406" s="65"/>
      <c r="GK406" s="65"/>
      <c r="GL406" s="65"/>
      <c r="GM406" s="65"/>
      <c r="GN406" s="65"/>
      <c r="GO406" s="65"/>
    </row>
    <row r="407" spans="46:197" s="103" customFormat="1" ht="20.100000000000001" customHeight="1" x14ac:dyDescent="0.3">
      <c r="AT407" s="64"/>
      <c r="AU407" s="64"/>
      <c r="AV407" s="64"/>
      <c r="AW407" s="64"/>
      <c r="AX407" s="64"/>
      <c r="AY407" s="64"/>
      <c r="AZ407" s="64"/>
      <c r="BA407" s="64"/>
      <c r="BB407" s="64"/>
      <c r="BC407" s="64"/>
      <c r="BD407" s="64"/>
      <c r="BE407" s="64"/>
      <c r="BF407" s="64"/>
      <c r="BG407" s="64"/>
      <c r="BH407" s="64"/>
      <c r="BI407" s="64"/>
      <c r="BJ407" s="64"/>
      <c r="BK407" s="64"/>
      <c r="BL407" s="64"/>
      <c r="BM407" s="64"/>
      <c r="BN407" s="64"/>
      <c r="BO407" s="64"/>
      <c r="BP407" s="64"/>
      <c r="BQ407" s="64"/>
      <c r="BR407" s="64"/>
      <c r="BS407" s="64"/>
      <c r="BT407" s="64"/>
      <c r="BU407" s="64"/>
      <c r="BV407" s="64"/>
      <c r="BW407" s="64"/>
      <c r="BX407" s="64"/>
      <c r="BY407" s="64"/>
      <c r="BZ407" s="64"/>
      <c r="CA407" s="64"/>
      <c r="CB407" s="64"/>
      <c r="CC407" s="64"/>
      <c r="CD407" s="64"/>
      <c r="CE407" s="64"/>
      <c r="CF407" s="64"/>
      <c r="CG407" s="64"/>
      <c r="CH407" s="64"/>
      <c r="CI407" s="64"/>
      <c r="CJ407" s="64"/>
      <c r="CK407" s="64"/>
      <c r="CL407" s="64"/>
      <c r="CM407" s="64"/>
      <c r="CN407" s="64"/>
      <c r="CO407" s="64"/>
      <c r="CP407" s="64"/>
      <c r="CQ407" s="64"/>
      <c r="CR407" s="64"/>
      <c r="CS407" s="64"/>
      <c r="CT407" s="64"/>
      <c r="CU407" s="64"/>
      <c r="CV407" s="64"/>
      <c r="CW407" s="64"/>
      <c r="CX407" s="64"/>
      <c r="CY407" s="64"/>
      <c r="CZ407" s="64"/>
      <c r="DA407" s="64"/>
      <c r="DB407" s="64"/>
      <c r="DC407" s="64"/>
      <c r="DD407" s="64"/>
      <c r="DE407" s="64"/>
      <c r="DF407" s="64"/>
      <c r="DG407" s="64"/>
      <c r="DH407" s="64"/>
      <c r="DI407" s="64"/>
      <c r="DJ407" s="64"/>
      <c r="DK407" s="65"/>
      <c r="DL407" s="65"/>
      <c r="DM407" s="65"/>
      <c r="DN407" s="65"/>
      <c r="DO407" s="65"/>
      <c r="DP407" s="65"/>
      <c r="DQ407" s="65"/>
      <c r="DR407" s="65"/>
      <c r="DS407" s="65"/>
      <c r="DT407" s="65"/>
      <c r="DU407" s="65"/>
      <c r="DV407" s="65"/>
      <c r="DW407" s="65"/>
      <c r="DX407" s="65"/>
      <c r="DY407" s="65"/>
      <c r="DZ407" s="65"/>
      <c r="EA407" s="65"/>
      <c r="EB407" s="65"/>
      <c r="EC407" s="65"/>
      <c r="ED407" s="65"/>
      <c r="EE407" s="65"/>
      <c r="EF407" s="65"/>
      <c r="EG407" s="65"/>
      <c r="EH407" s="65"/>
      <c r="EI407" s="65"/>
      <c r="EJ407" s="65"/>
      <c r="EK407" s="65"/>
      <c r="EL407" s="65"/>
      <c r="EM407" s="65"/>
      <c r="EN407" s="65"/>
      <c r="EO407" s="65"/>
      <c r="EP407" s="65"/>
      <c r="EQ407" s="65"/>
      <c r="ER407" s="65"/>
      <c r="ES407" s="65"/>
      <c r="ET407" s="65"/>
      <c r="EU407" s="65"/>
      <c r="EV407" s="65"/>
      <c r="EW407" s="65"/>
      <c r="EX407" s="65"/>
      <c r="EY407" s="65"/>
      <c r="EZ407" s="65"/>
      <c r="FA407" s="65"/>
      <c r="FB407" s="65"/>
      <c r="FC407" s="65"/>
      <c r="FD407" s="65"/>
      <c r="FE407" s="65"/>
      <c r="FF407" s="65"/>
      <c r="FG407" s="65"/>
      <c r="FH407" s="65"/>
      <c r="FI407" s="65"/>
      <c r="FJ407" s="65"/>
      <c r="FK407" s="65"/>
      <c r="FL407" s="65"/>
      <c r="FM407" s="65"/>
      <c r="FN407" s="65"/>
      <c r="FO407" s="65"/>
      <c r="FP407" s="65"/>
      <c r="FQ407" s="65"/>
      <c r="FR407" s="65"/>
      <c r="FS407" s="65"/>
      <c r="FT407" s="65"/>
      <c r="FU407" s="65"/>
      <c r="FV407" s="65"/>
      <c r="FW407" s="65"/>
      <c r="FX407" s="65"/>
      <c r="FY407" s="65"/>
      <c r="FZ407" s="65"/>
      <c r="GA407" s="65"/>
      <c r="GB407" s="65"/>
      <c r="GC407" s="65"/>
      <c r="GD407" s="65"/>
      <c r="GE407" s="65"/>
      <c r="GF407" s="65"/>
      <c r="GG407" s="65"/>
      <c r="GH407" s="65"/>
      <c r="GI407" s="65"/>
      <c r="GJ407" s="65"/>
      <c r="GK407" s="65"/>
      <c r="GL407" s="65"/>
      <c r="GM407" s="65"/>
      <c r="GN407" s="65"/>
      <c r="GO407" s="65"/>
    </row>
    <row r="408" spans="46:197" s="103" customFormat="1" ht="20.100000000000001" customHeight="1" x14ac:dyDescent="0.3">
      <c r="AT408" s="64"/>
      <c r="AU408" s="64"/>
      <c r="AV408" s="64"/>
      <c r="AW408" s="64"/>
      <c r="AX408" s="64"/>
      <c r="AY408" s="64"/>
      <c r="AZ408" s="64"/>
      <c r="BA408" s="64"/>
      <c r="BB408" s="64"/>
      <c r="BC408" s="64"/>
      <c r="BD408" s="64"/>
      <c r="BE408" s="64"/>
      <c r="BF408" s="64"/>
      <c r="BG408" s="64"/>
      <c r="BH408" s="64"/>
      <c r="BI408" s="64"/>
      <c r="BJ408" s="64"/>
      <c r="BK408" s="64"/>
      <c r="BL408" s="64"/>
      <c r="BM408" s="64"/>
      <c r="BN408" s="64"/>
      <c r="BO408" s="64"/>
      <c r="BP408" s="64"/>
      <c r="BQ408" s="64"/>
      <c r="BR408" s="64"/>
      <c r="BS408" s="64"/>
      <c r="BT408" s="64"/>
      <c r="BU408" s="64"/>
      <c r="BV408" s="64"/>
      <c r="BW408" s="64"/>
      <c r="BX408" s="64"/>
      <c r="BY408" s="64"/>
      <c r="BZ408" s="64"/>
      <c r="CA408" s="64"/>
      <c r="CB408" s="64"/>
      <c r="CC408" s="64"/>
      <c r="CD408" s="64"/>
      <c r="CE408" s="64"/>
      <c r="CF408" s="64"/>
      <c r="CG408" s="64"/>
      <c r="CH408" s="64"/>
      <c r="CI408" s="64"/>
      <c r="CJ408" s="64"/>
      <c r="CK408" s="64"/>
      <c r="CL408" s="64"/>
      <c r="CM408" s="64"/>
      <c r="CN408" s="64"/>
      <c r="CO408" s="64"/>
      <c r="CP408" s="64"/>
      <c r="CQ408" s="64"/>
      <c r="CR408" s="64"/>
      <c r="CS408" s="64"/>
      <c r="CT408" s="64"/>
      <c r="CU408" s="64"/>
      <c r="CV408" s="64"/>
      <c r="CW408" s="64"/>
      <c r="CX408" s="64"/>
      <c r="CY408" s="64"/>
      <c r="CZ408" s="64"/>
      <c r="DA408" s="64"/>
      <c r="DB408" s="64"/>
      <c r="DC408" s="64"/>
      <c r="DD408" s="64"/>
      <c r="DE408" s="64"/>
      <c r="DF408" s="64"/>
      <c r="DG408" s="64"/>
      <c r="DH408" s="64"/>
      <c r="DI408" s="64"/>
      <c r="DJ408" s="64"/>
      <c r="DK408" s="65"/>
      <c r="DL408" s="65"/>
      <c r="DM408" s="65"/>
      <c r="DN408" s="65"/>
      <c r="DO408" s="65"/>
      <c r="DP408" s="65"/>
      <c r="DQ408" s="65"/>
      <c r="DR408" s="65"/>
      <c r="DS408" s="65"/>
      <c r="DT408" s="65"/>
      <c r="DU408" s="65"/>
      <c r="DV408" s="65"/>
      <c r="DW408" s="65"/>
      <c r="DX408" s="65"/>
      <c r="DY408" s="65"/>
      <c r="DZ408" s="65"/>
      <c r="EA408" s="65"/>
      <c r="EB408" s="65"/>
      <c r="EC408" s="65"/>
      <c r="ED408" s="65"/>
      <c r="EE408" s="65"/>
      <c r="EF408" s="65"/>
      <c r="EG408" s="65"/>
      <c r="EH408" s="65"/>
      <c r="EI408" s="65"/>
      <c r="EJ408" s="65"/>
      <c r="EK408" s="65"/>
      <c r="EL408" s="65"/>
      <c r="EM408" s="65"/>
      <c r="EN408" s="65"/>
      <c r="EO408" s="65"/>
      <c r="EP408" s="65"/>
      <c r="EQ408" s="65"/>
      <c r="ER408" s="65"/>
      <c r="ES408" s="65"/>
      <c r="ET408" s="65"/>
      <c r="EU408" s="65"/>
      <c r="EV408" s="65"/>
      <c r="EW408" s="65"/>
      <c r="EX408" s="65"/>
      <c r="EY408" s="65"/>
      <c r="EZ408" s="65"/>
      <c r="FA408" s="65"/>
      <c r="FB408" s="65"/>
      <c r="FC408" s="65"/>
      <c r="FD408" s="65"/>
      <c r="FE408" s="65"/>
      <c r="FF408" s="65"/>
      <c r="FG408" s="65"/>
      <c r="FH408" s="65"/>
      <c r="FI408" s="65"/>
      <c r="FJ408" s="65"/>
      <c r="FK408" s="65"/>
      <c r="FL408" s="65"/>
      <c r="FM408" s="65"/>
      <c r="FN408" s="65"/>
      <c r="FO408" s="65"/>
      <c r="FP408" s="65"/>
      <c r="FQ408" s="65"/>
      <c r="FR408" s="65"/>
      <c r="FS408" s="65"/>
      <c r="FT408" s="65"/>
      <c r="FU408" s="65"/>
      <c r="FV408" s="65"/>
      <c r="FW408" s="65"/>
      <c r="FX408" s="65"/>
      <c r="FY408" s="65"/>
      <c r="FZ408" s="65"/>
      <c r="GA408" s="65"/>
      <c r="GB408" s="65"/>
      <c r="GC408" s="65"/>
      <c r="GD408" s="65"/>
      <c r="GE408" s="65"/>
      <c r="GF408" s="65"/>
      <c r="GG408" s="65"/>
      <c r="GH408" s="65"/>
      <c r="GI408" s="65"/>
      <c r="GJ408" s="65"/>
      <c r="GK408" s="65"/>
      <c r="GL408" s="65"/>
      <c r="GM408" s="65"/>
      <c r="GN408" s="65"/>
      <c r="GO408" s="65"/>
    </row>
    <row r="409" spans="46:197" s="103" customFormat="1" ht="20.100000000000001" customHeight="1" x14ac:dyDescent="0.3">
      <c r="AT409" s="64"/>
      <c r="AU409" s="64"/>
      <c r="AV409" s="64"/>
      <c r="AW409" s="64"/>
      <c r="AX409" s="64"/>
      <c r="AY409" s="64"/>
      <c r="AZ409" s="64"/>
      <c r="BA409" s="64"/>
      <c r="BB409" s="64"/>
      <c r="BC409" s="64"/>
      <c r="BD409" s="64"/>
      <c r="BE409" s="64"/>
      <c r="BF409" s="64"/>
      <c r="BG409" s="64"/>
      <c r="BH409" s="64"/>
      <c r="BI409" s="64"/>
      <c r="BJ409" s="64"/>
      <c r="BK409" s="64"/>
      <c r="BL409" s="64"/>
      <c r="BM409" s="64"/>
      <c r="BN409" s="64"/>
      <c r="BO409" s="64"/>
      <c r="BP409" s="64"/>
      <c r="BQ409" s="64"/>
      <c r="BR409" s="64"/>
      <c r="BS409" s="64"/>
      <c r="BT409" s="64"/>
      <c r="BU409" s="64"/>
      <c r="BV409" s="64"/>
      <c r="BW409" s="64"/>
      <c r="BX409" s="64"/>
      <c r="BY409" s="64"/>
      <c r="BZ409" s="64"/>
      <c r="CA409" s="64"/>
      <c r="CB409" s="64"/>
      <c r="CC409" s="64"/>
      <c r="CD409" s="64"/>
      <c r="CE409" s="64"/>
      <c r="CF409" s="64"/>
      <c r="CG409" s="64"/>
      <c r="CH409" s="64"/>
      <c r="CI409" s="64"/>
      <c r="CJ409" s="64"/>
      <c r="CK409" s="64"/>
      <c r="CL409" s="64"/>
      <c r="CM409" s="64"/>
      <c r="CN409" s="64"/>
      <c r="CO409" s="64"/>
      <c r="CP409" s="64"/>
      <c r="CQ409" s="64"/>
      <c r="CR409" s="64"/>
      <c r="CS409" s="64"/>
      <c r="CT409" s="64"/>
      <c r="CU409" s="64"/>
      <c r="CV409" s="64"/>
      <c r="CW409" s="64"/>
      <c r="CX409" s="64"/>
      <c r="CY409" s="64"/>
      <c r="CZ409" s="64"/>
      <c r="DA409" s="64"/>
      <c r="DB409" s="64"/>
      <c r="DC409" s="64"/>
      <c r="DD409" s="64"/>
      <c r="DE409" s="64"/>
      <c r="DF409" s="64"/>
      <c r="DG409" s="64"/>
      <c r="DH409" s="64"/>
      <c r="DI409" s="64"/>
      <c r="DJ409" s="64"/>
      <c r="DK409" s="65"/>
      <c r="DL409" s="65"/>
      <c r="DM409" s="65"/>
      <c r="DN409" s="65"/>
      <c r="DO409" s="65"/>
      <c r="DP409" s="65"/>
      <c r="DQ409" s="65"/>
      <c r="DR409" s="65"/>
      <c r="DS409" s="65"/>
      <c r="DT409" s="65"/>
      <c r="DU409" s="65"/>
      <c r="DV409" s="65"/>
      <c r="DW409" s="65"/>
      <c r="DX409" s="65"/>
      <c r="DY409" s="65"/>
      <c r="DZ409" s="65"/>
      <c r="EA409" s="65"/>
      <c r="EB409" s="65"/>
      <c r="EC409" s="65"/>
      <c r="ED409" s="65"/>
      <c r="EE409" s="65"/>
      <c r="EF409" s="65"/>
      <c r="EG409" s="65"/>
      <c r="EH409" s="65"/>
      <c r="EI409" s="65"/>
      <c r="EJ409" s="65"/>
      <c r="EK409" s="65"/>
      <c r="EL409" s="65"/>
      <c r="EM409" s="65"/>
      <c r="EN409" s="65"/>
      <c r="EO409" s="65"/>
      <c r="EP409" s="65"/>
      <c r="EQ409" s="65"/>
      <c r="ER409" s="65"/>
      <c r="ES409" s="65"/>
      <c r="ET409" s="65"/>
      <c r="EU409" s="65"/>
      <c r="EV409" s="65"/>
      <c r="EW409" s="65"/>
      <c r="EX409" s="65"/>
      <c r="EY409" s="65"/>
      <c r="EZ409" s="65"/>
      <c r="FA409" s="65"/>
      <c r="FB409" s="65"/>
      <c r="FC409" s="65"/>
      <c r="FD409" s="65"/>
      <c r="FE409" s="65"/>
      <c r="FF409" s="65"/>
      <c r="FG409" s="65"/>
      <c r="FH409" s="65"/>
      <c r="FI409" s="65"/>
      <c r="FJ409" s="65"/>
      <c r="FK409" s="65"/>
      <c r="FL409" s="65"/>
      <c r="FM409" s="65"/>
      <c r="FN409" s="65"/>
      <c r="FO409" s="65"/>
      <c r="FP409" s="65"/>
      <c r="FQ409" s="65"/>
      <c r="FR409" s="65"/>
      <c r="FS409" s="65"/>
      <c r="FT409" s="65"/>
      <c r="FU409" s="65"/>
      <c r="FV409" s="65"/>
      <c r="FW409" s="65"/>
      <c r="FX409" s="65"/>
      <c r="FY409" s="65"/>
      <c r="FZ409" s="65"/>
      <c r="GA409" s="65"/>
      <c r="GB409" s="65"/>
      <c r="GC409" s="65"/>
      <c r="GD409" s="65"/>
      <c r="GE409" s="65"/>
      <c r="GF409" s="65"/>
      <c r="GG409" s="65"/>
      <c r="GH409" s="65"/>
      <c r="GI409" s="65"/>
      <c r="GJ409" s="65"/>
      <c r="GK409" s="65"/>
      <c r="GL409" s="65"/>
      <c r="GM409" s="65"/>
      <c r="GN409" s="65"/>
      <c r="GO409" s="65"/>
    </row>
    <row r="410" spans="46:197" s="103" customFormat="1" ht="20.100000000000001" customHeight="1" x14ac:dyDescent="0.3">
      <c r="AT410" s="64"/>
      <c r="AU410" s="64"/>
      <c r="AV410" s="64"/>
      <c r="AW410" s="64"/>
      <c r="AX410" s="64"/>
      <c r="AY410" s="64"/>
      <c r="AZ410" s="64"/>
      <c r="BA410" s="64"/>
      <c r="BB410" s="64"/>
      <c r="BC410" s="64"/>
      <c r="BD410" s="64"/>
      <c r="BE410" s="64"/>
      <c r="BF410" s="64"/>
      <c r="BG410" s="64"/>
      <c r="BH410" s="64"/>
      <c r="BI410" s="64"/>
      <c r="BJ410" s="64"/>
      <c r="BK410" s="64"/>
      <c r="BL410" s="64"/>
      <c r="BM410" s="64"/>
      <c r="BN410" s="64"/>
      <c r="BO410" s="64"/>
      <c r="BP410" s="64"/>
      <c r="BQ410" s="64"/>
      <c r="BR410" s="64"/>
      <c r="BS410" s="64"/>
      <c r="BT410" s="64"/>
      <c r="BU410" s="64"/>
      <c r="BV410" s="64"/>
      <c r="BW410" s="64"/>
      <c r="BX410" s="64"/>
      <c r="BY410" s="64"/>
      <c r="BZ410" s="64"/>
      <c r="CA410" s="64"/>
      <c r="CB410" s="64"/>
      <c r="CC410" s="64"/>
      <c r="CD410" s="64"/>
      <c r="CE410" s="64"/>
      <c r="CF410" s="64"/>
      <c r="CG410" s="64"/>
      <c r="CH410" s="64"/>
      <c r="CI410" s="64"/>
      <c r="CJ410" s="64"/>
      <c r="CK410" s="64"/>
      <c r="CL410" s="64"/>
      <c r="CM410" s="64"/>
      <c r="CN410" s="64"/>
      <c r="CO410" s="64"/>
      <c r="CP410" s="64"/>
      <c r="CQ410" s="64"/>
      <c r="CR410" s="64"/>
      <c r="CS410" s="64"/>
      <c r="CT410" s="64"/>
      <c r="CU410" s="64"/>
      <c r="CV410" s="64"/>
      <c r="CW410" s="64"/>
      <c r="CX410" s="64"/>
      <c r="CY410" s="64"/>
      <c r="CZ410" s="64"/>
      <c r="DA410" s="64"/>
      <c r="DB410" s="64"/>
      <c r="DC410" s="64"/>
      <c r="DD410" s="64"/>
      <c r="DE410" s="64"/>
      <c r="DF410" s="64"/>
      <c r="DG410" s="64"/>
      <c r="DH410" s="64"/>
      <c r="DI410" s="64"/>
      <c r="DJ410" s="64"/>
      <c r="DK410" s="65"/>
      <c r="DL410" s="65"/>
      <c r="DM410" s="65"/>
      <c r="DN410" s="65"/>
      <c r="DO410" s="65"/>
      <c r="DP410" s="65"/>
      <c r="DQ410" s="65"/>
      <c r="DR410" s="65"/>
      <c r="DS410" s="65"/>
      <c r="DT410" s="65"/>
      <c r="DU410" s="65"/>
      <c r="DV410" s="65"/>
      <c r="DW410" s="65"/>
      <c r="DX410" s="65"/>
      <c r="DY410" s="65"/>
      <c r="DZ410" s="65"/>
      <c r="EA410" s="65"/>
      <c r="EB410" s="65"/>
      <c r="EC410" s="65"/>
      <c r="ED410" s="65"/>
      <c r="EE410" s="65"/>
      <c r="EF410" s="65"/>
      <c r="EG410" s="65"/>
      <c r="EH410" s="65"/>
      <c r="EI410" s="65"/>
      <c r="EJ410" s="65"/>
      <c r="EK410" s="65"/>
      <c r="EL410" s="65"/>
      <c r="EM410" s="65"/>
      <c r="EN410" s="65"/>
      <c r="EO410" s="65"/>
      <c r="EP410" s="65"/>
      <c r="EQ410" s="65"/>
      <c r="ER410" s="65"/>
      <c r="ES410" s="65"/>
      <c r="ET410" s="65"/>
      <c r="EU410" s="65"/>
      <c r="EV410" s="65"/>
      <c r="EW410" s="65"/>
      <c r="EX410" s="65"/>
      <c r="EY410" s="65"/>
      <c r="EZ410" s="65"/>
      <c r="FA410" s="65"/>
      <c r="FB410" s="65"/>
      <c r="FC410" s="65"/>
      <c r="FD410" s="65"/>
      <c r="FE410" s="65"/>
      <c r="FF410" s="65"/>
      <c r="FG410" s="65"/>
      <c r="FH410" s="65"/>
      <c r="FI410" s="65"/>
      <c r="FJ410" s="65"/>
      <c r="FK410" s="65"/>
      <c r="FL410" s="65"/>
      <c r="FM410" s="65"/>
      <c r="FN410" s="65"/>
      <c r="FO410" s="65"/>
      <c r="FP410" s="65"/>
      <c r="FQ410" s="65"/>
      <c r="FR410" s="65"/>
      <c r="FS410" s="65"/>
      <c r="FT410" s="65"/>
      <c r="FU410" s="65"/>
      <c r="FV410" s="65"/>
      <c r="FW410" s="65"/>
      <c r="FX410" s="65"/>
      <c r="FY410" s="65"/>
      <c r="FZ410" s="65"/>
      <c r="GA410" s="65"/>
      <c r="GB410" s="65"/>
      <c r="GC410" s="65"/>
      <c r="GD410" s="65"/>
      <c r="GE410" s="65"/>
      <c r="GF410" s="65"/>
      <c r="GG410" s="65"/>
      <c r="GH410" s="65"/>
      <c r="GI410" s="65"/>
      <c r="GJ410" s="65"/>
      <c r="GK410" s="65"/>
      <c r="GL410" s="65"/>
      <c r="GM410" s="65"/>
      <c r="GN410" s="65"/>
      <c r="GO410" s="65"/>
    </row>
    <row r="411" spans="46:197" s="103" customFormat="1" ht="20.100000000000001" customHeight="1" x14ac:dyDescent="0.3">
      <c r="AT411" s="64"/>
      <c r="AU411" s="64"/>
      <c r="AV411" s="64"/>
      <c r="AW411" s="64"/>
      <c r="AX411" s="64"/>
      <c r="AY411" s="64"/>
      <c r="AZ411" s="64"/>
      <c r="BA411" s="64"/>
      <c r="BB411" s="64"/>
      <c r="BC411" s="64"/>
      <c r="BD411" s="64"/>
      <c r="BE411" s="64"/>
      <c r="BF411" s="64"/>
      <c r="BG411" s="64"/>
      <c r="BH411" s="64"/>
      <c r="BI411" s="64"/>
      <c r="BJ411" s="64"/>
      <c r="BK411" s="64"/>
      <c r="BL411" s="64"/>
      <c r="BM411" s="64"/>
      <c r="BN411" s="64"/>
      <c r="BO411" s="64"/>
      <c r="BP411" s="64"/>
      <c r="BQ411" s="64"/>
      <c r="BR411" s="64"/>
      <c r="BS411" s="64"/>
      <c r="BT411" s="64"/>
      <c r="BU411" s="64"/>
      <c r="BV411" s="64"/>
      <c r="BW411" s="64"/>
      <c r="BX411" s="64"/>
      <c r="BY411" s="64"/>
      <c r="BZ411" s="64"/>
      <c r="CA411" s="64"/>
      <c r="CB411" s="64"/>
      <c r="CC411" s="64"/>
      <c r="CD411" s="64"/>
      <c r="CE411" s="64"/>
      <c r="CF411" s="64"/>
      <c r="CG411" s="64"/>
      <c r="CH411" s="64"/>
      <c r="CI411" s="64"/>
      <c r="CJ411" s="64"/>
      <c r="CK411" s="64"/>
      <c r="CL411" s="64"/>
      <c r="CM411" s="64"/>
      <c r="CN411" s="64"/>
      <c r="CO411" s="64"/>
      <c r="CP411" s="64"/>
      <c r="CQ411" s="64"/>
      <c r="CR411" s="64"/>
      <c r="CS411" s="64"/>
      <c r="CT411" s="64"/>
      <c r="CU411" s="64"/>
      <c r="CV411" s="64"/>
      <c r="CW411" s="64"/>
      <c r="CX411" s="64"/>
      <c r="CY411" s="64"/>
      <c r="CZ411" s="64"/>
      <c r="DA411" s="64"/>
      <c r="DB411" s="64"/>
      <c r="DC411" s="64"/>
      <c r="DD411" s="64"/>
      <c r="DE411" s="64"/>
      <c r="DF411" s="64"/>
      <c r="DG411" s="64"/>
      <c r="DH411" s="64"/>
      <c r="DI411" s="64"/>
      <c r="DJ411" s="64"/>
      <c r="DK411" s="65"/>
      <c r="DL411" s="65"/>
      <c r="DM411" s="65"/>
      <c r="DN411" s="65"/>
      <c r="DO411" s="65"/>
      <c r="DP411" s="65"/>
      <c r="DQ411" s="65"/>
      <c r="DR411" s="65"/>
      <c r="DS411" s="65"/>
      <c r="DT411" s="65"/>
      <c r="DU411" s="65"/>
      <c r="DV411" s="65"/>
      <c r="DW411" s="65"/>
      <c r="DX411" s="65"/>
      <c r="DY411" s="65"/>
      <c r="DZ411" s="65"/>
      <c r="EA411" s="65"/>
      <c r="EB411" s="65"/>
      <c r="EC411" s="65"/>
      <c r="ED411" s="65"/>
      <c r="EE411" s="65"/>
      <c r="EF411" s="65"/>
      <c r="EG411" s="65"/>
      <c r="EH411" s="65"/>
      <c r="EI411" s="65"/>
      <c r="EJ411" s="65"/>
      <c r="EK411" s="65"/>
      <c r="EL411" s="65"/>
      <c r="EM411" s="65"/>
      <c r="EN411" s="65"/>
      <c r="EO411" s="65"/>
      <c r="EP411" s="65"/>
      <c r="EQ411" s="65"/>
      <c r="ER411" s="65"/>
      <c r="ES411" s="65"/>
      <c r="ET411" s="65"/>
      <c r="EU411" s="65"/>
      <c r="EV411" s="65"/>
      <c r="EW411" s="65"/>
      <c r="EX411" s="65"/>
      <c r="EY411" s="65"/>
      <c r="EZ411" s="65"/>
      <c r="FA411" s="65"/>
      <c r="FB411" s="65"/>
      <c r="FC411" s="65"/>
      <c r="FD411" s="65"/>
      <c r="FE411" s="65"/>
      <c r="FF411" s="65"/>
      <c r="FG411" s="65"/>
      <c r="FH411" s="65"/>
      <c r="FI411" s="65"/>
      <c r="FJ411" s="65"/>
      <c r="FK411" s="65"/>
      <c r="FL411" s="65"/>
      <c r="FM411" s="65"/>
      <c r="FN411" s="65"/>
      <c r="FO411" s="65"/>
      <c r="FP411" s="65"/>
      <c r="FQ411" s="65"/>
      <c r="FR411" s="65"/>
      <c r="FS411" s="65"/>
      <c r="FT411" s="65"/>
      <c r="FU411" s="65"/>
      <c r="FV411" s="65"/>
      <c r="FW411" s="65"/>
      <c r="FX411" s="65"/>
      <c r="FY411" s="65"/>
      <c r="FZ411" s="65"/>
      <c r="GA411" s="65"/>
      <c r="GB411" s="65"/>
      <c r="GC411" s="65"/>
      <c r="GD411" s="65"/>
      <c r="GE411" s="65"/>
      <c r="GF411" s="65"/>
      <c r="GG411" s="65"/>
      <c r="GH411" s="65"/>
      <c r="GI411" s="65"/>
      <c r="GJ411" s="65"/>
      <c r="GK411" s="65"/>
      <c r="GL411" s="65"/>
      <c r="GM411" s="65"/>
      <c r="GN411" s="65"/>
      <c r="GO411" s="65"/>
    </row>
    <row r="412" spans="46:197" s="103" customFormat="1" ht="20.100000000000001" customHeight="1" x14ac:dyDescent="0.3">
      <c r="AT412" s="64"/>
      <c r="AU412" s="64"/>
      <c r="AV412" s="64"/>
      <c r="AW412" s="64"/>
      <c r="AX412" s="64"/>
      <c r="AY412" s="64"/>
      <c r="AZ412" s="64"/>
      <c r="BA412" s="64"/>
      <c r="BB412" s="64"/>
      <c r="BC412" s="64"/>
      <c r="BD412" s="64"/>
      <c r="BE412" s="64"/>
      <c r="BF412" s="64"/>
      <c r="BG412" s="64"/>
      <c r="BH412" s="64"/>
      <c r="BI412" s="64"/>
      <c r="BJ412" s="64"/>
      <c r="BK412" s="64"/>
      <c r="BL412" s="64"/>
      <c r="BM412" s="64"/>
      <c r="BN412" s="64"/>
      <c r="BO412" s="64"/>
      <c r="BP412" s="64"/>
      <c r="BQ412" s="64"/>
      <c r="BR412" s="64"/>
      <c r="BS412" s="64"/>
      <c r="BT412" s="64"/>
      <c r="BU412" s="64"/>
      <c r="BV412" s="64"/>
      <c r="BW412" s="64"/>
      <c r="BX412" s="64"/>
      <c r="BY412" s="64"/>
      <c r="BZ412" s="64"/>
      <c r="CA412" s="64"/>
      <c r="CB412" s="64"/>
      <c r="CC412" s="64"/>
      <c r="CD412" s="64"/>
      <c r="CE412" s="64"/>
      <c r="CF412" s="64"/>
      <c r="CG412" s="64"/>
      <c r="CH412" s="64"/>
      <c r="CI412" s="64"/>
      <c r="CJ412" s="64"/>
      <c r="CK412" s="64"/>
      <c r="CL412" s="64"/>
      <c r="CM412" s="64"/>
      <c r="CN412" s="64"/>
      <c r="CO412" s="64"/>
      <c r="CP412" s="64"/>
      <c r="CQ412" s="64"/>
      <c r="CR412" s="64"/>
      <c r="CS412" s="64"/>
      <c r="CT412" s="64"/>
      <c r="CU412" s="64"/>
      <c r="CV412" s="64"/>
      <c r="CW412" s="64"/>
      <c r="CX412" s="64"/>
      <c r="CY412" s="64"/>
      <c r="CZ412" s="64"/>
      <c r="DA412" s="64"/>
      <c r="DB412" s="64"/>
      <c r="DC412" s="64"/>
      <c r="DD412" s="64"/>
      <c r="DE412" s="64"/>
      <c r="DF412" s="64"/>
      <c r="DG412" s="64"/>
      <c r="DH412" s="64"/>
      <c r="DI412" s="64"/>
      <c r="DJ412" s="64"/>
      <c r="DK412" s="65"/>
      <c r="DL412" s="65"/>
      <c r="DM412" s="65"/>
      <c r="DN412" s="65"/>
      <c r="DO412" s="65"/>
      <c r="DP412" s="65"/>
      <c r="DQ412" s="65"/>
      <c r="DR412" s="65"/>
      <c r="DS412" s="65"/>
      <c r="DT412" s="65"/>
      <c r="DU412" s="65"/>
      <c r="DV412" s="65"/>
      <c r="DW412" s="65"/>
      <c r="DX412" s="65"/>
      <c r="DY412" s="65"/>
      <c r="DZ412" s="65"/>
      <c r="EA412" s="65"/>
      <c r="EB412" s="65"/>
      <c r="EC412" s="65"/>
      <c r="ED412" s="65"/>
      <c r="EE412" s="65"/>
      <c r="EF412" s="65"/>
      <c r="EG412" s="65"/>
      <c r="EH412" s="65"/>
      <c r="EI412" s="65"/>
      <c r="EJ412" s="65"/>
      <c r="EK412" s="65"/>
      <c r="EL412" s="65"/>
      <c r="EM412" s="65"/>
      <c r="EN412" s="65"/>
      <c r="EO412" s="65"/>
      <c r="EP412" s="65"/>
      <c r="EQ412" s="65"/>
      <c r="ER412" s="65"/>
      <c r="ES412" s="65"/>
      <c r="ET412" s="65"/>
      <c r="EU412" s="65"/>
      <c r="EV412" s="65"/>
      <c r="EW412" s="65"/>
      <c r="EX412" s="65"/>
      <c r="EY412" s="65"/>
      <c r="EZ412" s="65"/>
      <c r="FA412" s="65"/>
      <c r="FB412" s="65"/>
      <c r="FC412" s="65"/>
      <c r="FD412" s="65"/>
      <c r="FE412" s="65"/>
      <c r="FF412" s="65"/>
      <c r="FG412" s="65"/>
      <c r="FH412" s="65"/>
      <c r="FI412" s="65"/>
      <c r="FJ412" s="65"/>
      <c r="FK412" s="65"/>
      <c r="FL412" s="65"/>
      <c r="FM412" s="65"/>
      <c r="FN412" s="65"/>
      <c r="FO412" s="65"/>
      <c r="FP412" s="65"/>
      <c r="FQ412" s="65"/>
      <c r="FR412" s="65"/>
      <c r="FS412" s="65"/>
      <c r="FT412" s="65"/>
      <c r="FU412" s="65"/>
      <c r="FV412" s="65"/>
      <c r="FW412" s="65"/>
      <c r="FX412" s="65"/>
      <c r="FY412" s="65"/>
      <c r="FZ412" s="65"/>
      <c r="GA412" s="65"/>
      <c r="GB412" s="65"/>
      <c r="GC412" s="65"/>
      <c r="GD412" s="65"/>
      <c r="GE412" s="65"/>
      <c r="GF412" s="65"/>
      <c r="GG412" s="65"/>
      <c r="GH412" s="65"/>
      <c r="GI412" s="65"/>
      <c r="GJ412" s="65"/>
      <c r="GK412" s="65"/>
      <c r="GL412" s="65"/>
      <c r="GM412" s="65"/>
      <c r="GN412" s="65"/>
      <c r="GO412" s="65"/>
    </row>
    <row r="413" spans="46:197" s="103" customFormat="1" ht="20.100000000000001" customHeight="1" x14ac:dyDescent="0.3">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c r="BS413" s="64"/>
      <c r="BT413" s="64"/>
      <c r="BU413" s="64"/>
      <c r="BV413" s="64"/>
      <c r="BW413" s="64"/>
      <c r="BX413" s="64"/>
      <c r="BY413" s="64"/>
      <c r="BZ413" s="64"/>
      <c r="CA413" s="64"/>
      <c r="CB413" s="64"/>
      <c r="CC413" s="64"/>
      <c r="CD413" s="64"/>
      <c r="CE413" s="64"/>
      <c r="CF413" s="64"/>
      <c r="CG413" s="64"/>
      <c r="CH413" s="64"/>
      <c r="CI413" s="64"/>
      <c r="CJ413" s="64"/>
      <c r="CK413" s="64"/>
      <c r="CL413" s="64"/>
      <c r="CM413" s="64"/>
      <c r="CN413" s="64"/>
      <c r="CO413" s="64"/>
      <c r="CP413" s="64"/>
      <c r="CQ413" s="64"/>
      <c r="CR413" s="64"/>
      <c r="CS413" s="64"/>
      <c r="CT413" s="64"/>
      <c r="CU413" s="64"/>
      <c r="CV413" s="64"/>
      <c r="CW413" s="64"/>
      <c r="CX413" s="64"/>
      <c r="CY413" s="64"/>
      <c r="CZ413" s="64"/>
      <c r="DA413" s="64"/>
      <c r="DB413" s="64"/>
      <c r="DC413" s="64"/>
      <c r="DD413" s="64"/>
      <c r="DE413" s="64"/>
      <c r="DF413" s="64"/>
      <c r="DG413" s="64"/>
      <c r="DH413" s="64"/>
      <c r="DI413" s="64"/>
      <c r="DJ413" s="64"/>
      <c r="DK413" s="65"/>
      <c r="DL413" s="65"/>
      <c r="DM413" s="65"/>
      <c r="DN413" s="65"/>
      <c r="DO413" s="65"/>
      <c r="DP413" s="65"/>
      <c r="DQ413" s="65"/>
      <c r="DR413" s="65"/>
      <c r="DS413" s="65"/>
      <c r="DT413" s="65"/>
      <c r="DU413" s="65"/>
      <c r="DV413" s="65"/>
      <c r="DW413" s="65"/>
      <c r="DX413" s="65"/>
      <c r="DY413" s="65"/>
      <c r="DZ413" s="65"/>
      <c r="EA413" s="65"/>
      <c r="EB413" s="65"/>
      <c r="EC413" s="65"/>
      <c r="ED413" s="65"/>
      <c r="EE413" s="65"/>
      <c r="EF413" s="65"/>
      <c r="EG413" s="65"/>
      <c r="EH413" s="65"/>
      <c r="EI413" s="65"/>
      <c r="EJ413" s="65"/>
      <c r="EK413" s="65"/>
      <c r="EL413" s="65"/>
      <c r="EM413" s="65"/>
      <c r="EN413" s="65"/>
      <c r="EO413" s="65"/>
      <c r="EP413" s="65"/>
      <c r="EQ413" s="65"/>
      <c r="ER413" s="65"/>
      <c r="ES413" s="65"/>
      <c r="ET413" s="65"/>
      <c r="EU413" s="65"/>
      <c r="EV413" s="65"/>
      <c r="EW413" s="65"/>
      <c r="EX413" s="65"/>
      <c r="EY413" s="65"/>
      <c r="EZ413" s="65"/>
      <c r="FA413" s="65"/>
      <c r="FB413" s="65"/>
      <c r="FC413" s="65"/>
      <c r="FD413" s="65"/>
      <c r="FE413" s="65"/>
      <c r="FF413" s="65"/>
      <c r="FG413" s="65"/>
      <c r="FH413" s="65"/>
      <c r="FI413" s="65"/>
      <c r="FJ413" s="65"/>
      <c r="FK413" s="65"/>
      <c r="FL413" s="65"/>
      <c r="FM413" s="65"/>
      <c r="FN413" s="65"/>
      <c r="FO413" s="65"/>
      <c r="FP413" s="65"/>
      <c r="FQ413" s="65"/>
      <c r="FR413" s="65"/>
      <c r="FS413" s="65"/>
      <c r="FT413" s="65"/>
      <c r="FU413" s="65"/>
      <c r="FV413" s="65"/>
      <c r="FW413" s="65"/>
      <c r="FX413" s="65"/>
      <c r="FY413" s="65"/>
      <c r="FZ413" s="65"/>
      <c r="GA413" s="65"/>
      <c r="GB413" s="65"/>
      <c r="GC413" s="65"/>
      <c r="GD413" s="65"/>
      <c r="GE413" s="65"/>
      <c r="GF413" s="65"/>
      <c r="GG413" s="65"/>
      <c r="GH413" s="65"/>
      <c r="GI413" s="65"/>
      <c r="GJ413" s="65"/>
      <c r="GK413" s="65"/>
      <c r="GL413" s="65"/>
      <c r="GM413" s="65"/>
      <c r="GN413" s="65"/>
      <c r="GO413" s="65"/>
    </row>
    <row r="414" spans="46:197" s="103" customFormat="1" ht="20.100000000000001" customHeight="1" x14ac:dyDescent="0.3">
      <c r="AT414" s="64"/>
      <c r="AU414" s="64"/>
      <c r="AV414" s="64"/>
      <c r="AW414" s="64"/>
      <c r="AX414" s="64"/>
      <c r="AY414" s="64"/>
      <c r="AZ414" s="64"/>
      <c r="BA414" s="64"/>
      <c r="BB414" s="64"/>
      <c r="BC414" s="64"/>
      <c r="BD414" s="64"/>
      <c r="BE414" s="64"/>
      <c r="BF414" s="64"/>
      <c r="BG414" s="64"/>
      <c r="BH414" s="64"/>
      <c r="BI414" s="64"/>
      <c r="BJ414" s="64"/>
      <c r="BK414" s="64"/>
      <c r="BL414" s="64"/>
      <c r="BM414" s="64"/>
      <c r="BN414" s="64"/>
      <c r="BO414" s="64"/>
      <c r="BP414" s="64"/>
      <c r="BQ414" s="64"/>
      <c r="BR414" s="64"/>
      <c r="BS414" s="64"/>
      <c r="BT414" s="64"/>
      <c r="BU414" s="64"/>
      <c r="BV414" s="64"/>
      <c r="BW414" s="64"/>
      <c r="BX414" s="64"/>
      <c r="BY414" s="64"/>
      <c r="BZ414" s="64"/>
      <c r="CA414" s="64"/>
      <c r="CB414" s="64"/>
      <c r="CC414" s="64"/>
      <c r="CD414" s="64"/>
      <c r="CE414" s="64"/>
      <c r="CF414" s="64"/>
      <c r="CG414" s="64"/>
      <c r="CH414" s="64"/>
      <c r="CI414" s="64"/>
      <c r="CJ414" s="64"/>
      <c r="CK414" s="64"/>
      <c r="CL414" s="64"/>
      <c r="CM414" s="64"/>
      <c r="CN414" s="64"/>
      <c r="CO414" s="64"/>
      <c r="CP414" s="64"/>
      <c r="CQ414" s="64"/>
      <c r="CR414" s="64"/>
      <c r="CS414" s="64"/>
      <c r="CT414" s="64"/>
      <c r="CU414" s="64"/>
      <c r="CV414" s="64"/>
      <c r="CW414" s="64"/>
      <c r="CX414" s="64"/>
      <c r="CY414" s="64"/>
      <c r="CZ414" s="64"/>
      <c r="DA414" s="64"/>
      <c r="DB414" s="64"/>
      <c r="DC414" s="64"/>
      <c r="DD414" s="64"/>
      <c r="DE414" s="64"/>
      <c r="DF414" s="64"/>
      <c r="DG414" s="64"/>
      <c r="DH414" s="64"/>
      <c r="DI414" s="64"/>
      <c r="DJ414" s="64"/>
      <c r="DK414" s="65"/>
      <c r="DL414" s="65"/>
      <c r="DM414" s="65"/>
      <c r="DN414" s="65"/>
      <c r="DO414" s="65"/>
      <c r="DP414" s="65"/>
      <c r="DQ414" s="65"/>
      <c r="DR414" s="65"/>
      <c r="DS414" s="65"/>
      <c r="DT414" s="65"/>
      <c r="DU414" s="65"/>
      <c r="DV414" s="65"/>
      <c r="DW414" s="65"/>
      <c r="DX414" s="65"/>
      <c r="DY414" s="65"/>
      <c r="DZ414" s="65"/>
      <c r="EA414" s="65"/>
      <c r="EB414" s="65"/>
      <c r="EC414" s="65"/>
      <c r="ED414" s="65"/>
      <c r="EE414" s="65"/>
      <c r="EF414" s="65"/>
      <c r="EG414" s="65"/>
      <c r="EH414" s="65"/>
      <c r="EI414" s="65"/>
      <c r="EJ414" s="65"/>
      <c r="EK414" s="65"/>
      <c r="EL414" s="65"/>
      <c r="EM414" s="65"/>
      <c r="EN414" s="65"/>
      <c r="EO414" s="65"/>
      <c r="EP414" s="65"/>
      <c r="EQ414" s="65"/>
      <c r="ER414" s="65"/>
      <c r="ES414" s="65"/>
      <c r="ET414" s="65"/>
      <c r="EU414" s="65"/>
      <c r="EV414" s="65"/>
      <c r="EW414" s="65"/>
      <c r="EX414" s="65"/>
      <c r="EY414" s="65"/>
      <c r="EZ414" s="65"/>
      <c r="FA414" s="65"/>
      <c r="FB414" s="65"/>
      <c r="FC414" s="65"/>
      <c r="FD414" s="65"/>
      <c r="FE414" s="65"/>
      <c r="FF414" s="65"/>
      <c r="FG414" s="65"/>
      <c r="FH414" s="65"/>
      <c r="FI414" s="65"/>
      <c r="FJ414" s="65"/>
      <c r="FK414" s="65"/>
      <c r="FL414" s="65"/>
      <c r="FM414" s="65"/>
      <c r="FN414" s="65"/>
      <c r="FO414" s="65"/>
      <c r="FP414" s="65"/>
      <c r="FQ414" s="65"/>
      <c r="FR414" s="65"/>
      <c r="FS414" s="65"/>
      <c r="FT414" s="65"/>
      <c r="FU414" s="65"/>
      <c r="FV414" s="65"/>
      <c r="FW414" s="65"/>
      <c r="FX414" s="65"/>
      <c r="FY414" s="65"/>
      <c r="FZ414" s="65"/>
      <c r="GA414" s="65"/>
      <c r="GB414" s="65"/>
      <c r="GC414" s="65"/>
      <c r="GD414" s="65"/>
      <c r="GE414" s="65"/>
      <c r="GF414" s="65"/>
      <c r="GG414" s="65"/>
      <c r="GH414" s="65"/>
      <c r="GI414" s="65"/>
      <c r="GJ414" s="65"/>
      <c r="GK414" s="65"/>
      <c r="GL414" s="65"/>
      <c r="GM414" s="65"/>
      <c r="GN414" s="65"/>
      <c r="GO414" s="65"/>
    </row>
    <row r="415" spans="46:197" s="103" customFormat="1" ht="20.100000000000001" customHeight="1" x14ac:dyDescent="0.3">
      <c r="AT415" s="64"/>
      <c r="AU415" s="64"/>
      <c r="AV415" s="64"/>
      <c r="AW415" s="64"/>
      <c r="AX415" s="64"/>
      <c r="AY415" s="64"/>
      <c r="AZ415" s="64"/>
      <c r="BA415" s="64"/>
      <c r="BB415" s="64"/>
      <c r="BC415" s="64"/>
      <c r="BD415" s="64"/>
      <c r="BE415" s="64"/>
      <c r="BF415" s="64"/>
      <c r="BG415" s="64"/>
      <c r="BH415" s="64"/>
      <c r="BI415" s="64"/>
      <c r="BJ415" s="64"/>
      <c r="BK415" s="64"/>
      <c r="BL415" s="64"/>
      <c r="BM415" s="64"/>
      <c r="BN415" s="64"/>
      <c r="BO415" s="64"/>
      <c r="BP415" s="64"/>
      <c r="BQ415" s="64"/>
      <c r="BR415" s="64"/>
      <c r="BS415" s="64"/>
      <c r="BT415" s="64"/>
      <c r="BU415" s="64"/>
      <c r="BV415" s="64"/>
      <c r="BW415" s="64"/>
      <c r="BX415" s="64"/>
      <c r="BY415" s="64"/>
      <c r="BZ415" s="64"/>
      <c r="CA415" s="64"/>
      <c r="CB415" s="64"/>
      <c r="CC415" s="64"/>
      <c r="CD415" s="64"/>
      <c r="CE415" s="64"/>
      <c r="CF415" s="64"/>
      <c r="CG415" s="64"/>
      <c r="CH415" s="64"/>
      <c r="CI415" s="64"/>
      <c r="CJ415" s="64"/>
      <c r="CK415" s="64"/>
      <c r="CL415" s="64"/>
      <c r="CM415" s="64"/>
      <c r="CN415" s="64"/>
      <c r="CO415" s="64"/>
      <c r="CP415" s="64"/>
      <c r="CQ415" s="64"/>
      <c r="CR415" s="64"/>
      <c r="CS415" s="64"/>
      <c r="CT415" s="64"/>
      <c r="CU415" s="64"/>
      <c r="CV415" s="64"/>
      <c r="CW415" s="64"/>
      <c r="CX415" s="64"/>
      <c r="CY415" s="64"/>
      <c r="CZ415" s="64"/>
      <c r="DA415" s="64"/>
      <c r="DB415" s="64"/>
      <c r="DC415" s="64"/>
      <c r="DD415" s="64"/>
      <c r="DE415" s="64"/>
      <c r="DF415" s="64"/>
      <c r="DG415" s="64"/>
      <c r="DH415" s="64"/>
      <c r="DI415" s="64"/>
      <c r="DJ415" s="64"/>
      <c r="DK415" s="65"/>
      <c r="DL415" s="65"/>
      <c r="DM415" s="65"/>
      <c r="DN415" s="65"/>
      <c r="DO415" s="65"/>
      <c r="DP415" s="65"/>
      <c r="DQ415" s="65"/>
      <c r="DR415" s="65"/>
      <c r="DS415" s="65"/>
      <c r="DT415" s="65"/>
      <c r="DU415" s="65"/>
      <c r="DV415" s="65"/>
      <c r="DW415" s="65"/>
      <c r="DX415" s="65"/>
      <c r="DY415" s="65"/>
      <c r="DZ415" s="65"/>
      <c r="EA415" s="65"/>
      <c r="EB415" s="65"/>
      <c r="EC415" s="65"/>
      <c r="ED415" s="65"/>
      <c r="EE415" s="65"/>
      <c r="EF415" s="65"/>
      <c r="EG415" s="65"/>
      <c r="EH415" s="65"/>
      <c r="EI415" s="65"/>
      <c r="EJ415" s="65"/>
      <c r="EK415" s="65"/>
      <c r="EL415" s="65"/>
      <c r="EM415" s="65"/>
      <c r="EN415" s="65"/>
      <c r="EO415" s="65"/>
      <c r="EP415" s="65"/>
      <c r="EQ415" s="65"/>
      <c r="ER415" s="65"/>
      <c r="ES415" s="65"/>
      <c r="ET415" s="65"/>
      <c r="EU415" s="65"/>
      <c r="EV415" s="65"/>
      <c r="EW415" s="65"/>
      <c r="EX415" s="65"/>
      <c r="EY415" s="65"/>
      <c r="EZ415" s="65"/>
      <c r="FA415" s="65"/>
      <c r="FB415" s="65"/>
      <c r="FC415" s="65"/>
      <c r="FD415" s="65"/>
      <c r="FE415" s="65"/>
      <c r="FF415" s="65"/>
      <c r="FG415" s="65"/>
      <c r="FH415" s="65"/>
      <c r="FI415" s="65"/>
      <c r="FJ415" s="65"/>
      <c r="FK415" s="65"/>
      <c r="FL415" s="65"/>
      <c r="FM415" s="65"/>
      <c r="FN415" s="65"/>
      <c r="FO415" s="65"/>
      <c r="FP415" s="65"/>
      <c r="FQ415" s="65"/>
      <c r="FR415" s="65"/>
      <c r="FS415" s="65"/>
      <c r="FT415" s="65"/>
      <c r="FU415" s="65"/>
      <c r="FV415" s="65"/>
      <c r="FW415" s="65"/>
      <c r="FX415" s="65"/>
      <c r="FY415" s="65"/>
      <c r="FZ415" s="65"/>
      <c r="GA415" s="65"/>
      <c r="GB415" s="65"/>
      <c r="GC415" s="65"/>
      <c r="GD415" s="65"/>
      <c r="GE415" s="65"/>
      <c r="GF415" s="65"/>
      <c r="GG415" s="65"/>
      <c r="GH415" s="65"/>
      <c r="GI415" s="65"/>
      <c r="GJ415" s="65"/>
      <c r="GK415" s="65"/>
      <c r="GL415" s="65"/>
      <c r="GM415" s="65"/>
      <c r="GN415" s="65"/>
      <c r="GO415" s="65"/>
    </row>
    <row r="416" spans="46:197" s="103" customFormat="1" ht="20.100000000000001" customHeight="1" x14ac:dyDescent="0.3">
      <c r="AT416" s="64"/>
      <c r="AU416" s="64"/>
      <c r="AV416" s="64"/>
      <c r="AW416" s="64"/>
      <c r="AX416" s="64"/>
      <c r="AY416" s="64"/>
      <c r="AZ416" s="64"/>
      <c r="BA416" s="64"/>
      <c r="BB416" s="64"/>
      <c r="BC416" s="64"/>
      <c r="BD416" s="64"/>
      <c r="BE416" s="64"/>
      <c r="BF416" s="64"/>
      <c r="BG416" s="64"/>
      <c r="BH416" s="64"/>
      <c r="BI416" s="64"/>
      <c r="BJ416" s="64"/>
      <c r="BK416" s="64"/>
      <c r="BL416" s="64"/>
      <c r="BM416" s="64"/>
      <c r="BN416" s="64"/>
      <c r="BO416" s="64"/>
      <c r="BP416" s="64"/>
      <c r="BQ416" s="64"/>
      <c r="BR416" s="64"/>
      <c r="BS416" s="64"/>
      <c r="BT416" s="64"/>
      <c r="BU416" s="64"/>
      <c r="BV416" s="64"/>
      <c r="BW416" s="64"/>
      <c r="BX416" s="64"/>
      <c r="BY416" s="64"/>
      <c r="BZ416" s="64"/>
      <c r="CA416" s="64"/>
      <c r="CB416" s="64"/>
      <c r="CC416" s="64"/>
      <c r="CD416" s="64"/>
      <c r="CE416" s="64"/>
      <c r="CF416" s="64"/>
      <c r="CG416" s="64"/>
      <c r="CH416" s="64"/>
      <c r="CI416" s="64"/>
      <c r="CJ416" s="64"/>
      <c r="CK416" s="64"/>
      <c r="CL416" s="64"/>
      <c r="CM416" s="64"/>
      <c r="CN416" s="64"/>
      <c r="CO416" s="64"/>
      <c r="CP416" s="64"/>
      <c r="CQ416" s="64"/>
      <c r="CR416" s="64"/>
      <c r="CS416" s="64"/>
      <c r="CT416" s="64"/>
      <c r="CU416" s="64"/>
      <c r="CV416" s="64"/>
      <c r="CW416" s="64"/>
      <c r="CX416" s="64"/>
      <c r="CY416" s="64"/>
      <c r="CZ416" s="64"/>
      <c r="DA416" s="64"/>
      <c r="DB416" s="64"/>
      <c r="DC416" s="64"/>
      <c r="DD416" s="64"/>
      <c r="DE416" s="64"/>
      <c r="DF416" s="64"/>
      <c r="DG416" s="64"/>
      <c r="DH416" s="64"/>
      <c r="DI416" s="64"/>
      <c r="DJ416" s="64"/>
      <c r="DK416" s="65"/>
      <c r="DL416" s="65"/>
      <c r="DM416" s="65"/>
      <c r="DN416" s="65"/>
      <c r="DO416" s="65"/>
      <c r="DP416" s="65"/>
      <c r="DQ416" s="65"/>
      <c r="DR416" s="65"/>
      <c r="DS416" s="65"/>
      <c r="DT416" s="65"/>
      <c r="DU416" s="65"/>
      <c r="DV416" s="65"/>
      <c r="DW416" s="65"/>
      <c r="DX416" s="65"/>
      <c r="DY416" s="65"/>
      <c r="DZ416" s="65"/>
      <c r="EA416" s="65"/>
      <c r="EB416" s="65"/>
      <c r="EC416" s="65"/>
      <c r="ED416" s="65"/>
      <c r="EE416" s="65"/>
      <c r="EF416" s="65"/>
      <c r="EG416" s="65"/>
      <c r="EH416" s="65"/>
      <c r="EI416" s="65"/>
      <c r="EJ416" s="65"/>
      <c r="EK416" s="65"/>
      <c r="EL416" s="65"/>
      <c r="EM416" s="65"/>
      <c r="EN416" s="65"/>
      <c r="EO416" s="65"/>
      <c r="EP416" s="65"/>
      <c r="EQ416" s="65"/>
      <c r="ER416" s="65"/>
      <c r="ES416" s="65"/>
      <c r="ET416" s="65"/>
      <c r="EU416" s="65"/>
      <c r="EV416" s="65"/>
      <c r="EW416" s="65"/>
      <c r="EX416" s="65"/>
      <c r="EY416" s="65"/>
      <c r="EZ416" s="65"/>
      <c r="FA416" s="65"/>
      <c r="FB416" s="65"/>
      <c r="FC416" s="65"/>
      <c r="FD416" s="65"/>
      <c r="FE416" s="65"/>
      <c r="FF416" s="65"/>
      <c r="FG416" s="65"/>
      <c r="FH416" s="65"/>
      <c r="FI416" s="65"/>
      <c r="FJ416" s="65"/>
      <c r="FK416" s="65"/>
      <c r="FL416" s="65"/>
      <c r="FM416" s="65"/>
      <c r="FN416" s="65"/>
      <c r="FO416" s="65"/>
      <c r="FP416" s="65"/>
      <c r="FQ416" s="65"/>
      <c r="FR416" s="65"/>
      <c r="FS416" s="65"/>
      <c r="FT416" s="65"/>
      <c r="FU416" s="65"/>
      <c r="FV416" s="65"/>
      <c r="FW416" s="65"/>
      <c r="FX416" s="65"/>
      <c r="FY416" s="65"/>
      <c r="FZ416" s="65"/>
      <c r="GA416" s="65"/>
      <c r="GB416" s="65"/>
      <c r="GC416" s="65"/>
      <c r="GD416" s="65"/>
      <c r="GE416" s="65"/>
      <c r="GF416" s="65"/>
      <c r="GG416" s="65"/>
      <c r="GH416" s="65"/>
      <c r="GI416" s="65"/>
      <c r="GJ416" s="65"/>
      <c r="GK416" s="65"/>
      <c r="GL416" s="65"/>
      <c r="GM416" s="65"/>
      <c r="GN416" s="65"/>
      <c r="GO416" s="65"/>
    </row>
    <row r="417" spans="46:197" s="103" customFormat="1" ht="20.100000000000001" customHeight="1" x14ac:dyDescent="0.3">
      <c r="AT417" s="64"/>
      <c r="AU417" s="64"/>
      <c r="AV417" s="64"/>
      <c r="AW417" s="64"/>
      <c r="AX417" s="64"/>
      <c r="AY417" s="64"/>
      <c r="AZ417" s="64"/>
      <c r="BA417" s="64"/>
      <c r="BB417" s="64"/>
      <c r="BC417" s="64"/>
      <c r="BD417" s="64"/>
      <c r="BE417" s="64"/>
      <c r="BF417" s="64"/>
      <c r="BG417" s="64"/>
      <c r="BH417" s="64"/>
      <c r="BI417" s="64"/>
      <c r="BJ417" s="64"/>
      <c r="BK417" s="64"/>
      <c r="BL417" s="64"/>
      <c r="BM417" s="64"/>
      <c r="BN417" s="64"/>
      <c r="BO417" s="64"/>
      <c r="BP417" s="64"/>
      <c r="BQ417" s="64"/>
      <c r="BR417" s="64"/>
      <c r="BS417" s="64"/>
      <c r="BT417" s="64"/>
      <c r="BU417" s="64"/>
      <c r="BV417" s="64"/>
      <c r="BW417" s="64"/>
      <c r="BX417" s="64"/>
      <c r="BY417" s="64"/>
      <c r="BZ417" s="64"/>
      <c r="CA417" s="64"/>
      <c r="CB417" s="64"/>
      <c r="CC417" s="64"/>
      <c r="CD417" s="64"/>
      <c r="CE417" s="64"/>
      <c r="CF417" s="64"/>
      <c r="CG417" s="64"/>
      <c r="CH417" s="64"/>
      <c r="CI417" s="64"/>
      <c r="CJ417" s="64"/>
      <c r="CK417" s="64"/>
      <c r="CL417" s="64"/>
      <c r="CM417" s="64"/>
      <c r="CN417" s="64"/>
      <c r="CO417" s="64"/>
      <c r="CP417" s="64"/>
      <c r="CQ417" s="64"/>
      <c r="CR417" s="64"/>
      <c r="CS417" s="64"/>
      <c r="CT417" s="64"/>
      <c r="CU417" s="64"/>
      <c r="CV417" s="64"/>
      <c r="CW417" s="64"/>
      <c r="CX417" s="64"/>
      <c r="CY417" s="64"/>
      <c r="CZ417" s="64"/>
      <c r="DA417" s="64"/>
      <c r="DB417" s="64"/>
      <c r="DC417" s="64"/>
      <c r="DD417" s="64"/>
      <c r="DE417" s="64"/>
      <c r="DF417" s="64"/>
      <c r="DG417" s="64"/>
      <c r="DH417" s="64"/>
      <c r="DI417" s="64"/>
      <c r="DJ417" s="64"/>
      <c r="DK417" s="65"/>
      <c r="DL417" s="65"/>
      <c r="DM417" s="65"/>
      <c r="DN417" s="65"/>
      <c r="DO417" s="65"/>
      <c r="DP417" s="65"/>
      <c r="DQ417" s="65"/>
      <c r="DR417" s="65"/>
      <c r="DS417" s="65"/>
      <c r="DT417" s="65"/>
      <c r="DU417" s="65"/>
      <c r="DV417" s="65"/>
      <c r="DW417" s="65"/>
      <c r="DX417" s="65"/>
      <c r="DY417" s="65"/>
      <c r="DZ417" s="65"/>
      <c r="EA417" s="65"/>
      <c r="EB417" s="65"/>
      <c r="EC417" s="65"/>
      <c r="ED417" s="65"/>
      <c r="EE417" s="65"/>
      <c r="EF417" s="65"/>
      <c r="EG417" s="65"/>
      <c r="EH417" s="65"/>
      <c r="EI417" s="65"/>
      <c r="EJ417" s="65"/>
      <c r="EK417" s="65"/>
      <c r="EL417" s="65"/>
      <c r="EM417" s="65"/>
      <c r="EN417" s="65"/>
      <c r="EO417" s="65"/>
      <c r="EP417" s="65"/>
      <c r="EQ417" s="65"/>
      <c r="ER417" s="65"/>
      <c r="ES417" s="65"/>
      <c r="ET417" s="65"/>
      <c r="EU417" s="65"/>
      <c r="EV417" s="65"/>
      <c r="EW417" s="65"/>
      <c r="EX417" s="65"/>
      <c r="EY417" s="65"/>
      <c r="EZ417" s="65"/>
      <c r="FA417" s="65"/>
      <c r="FB417" s="65"/>
      <c r="FC417" s="65"/>
      <c r="FD417" s="65"/>
      <c r="FE417" s="65"/>
      <c r="FF417" s="65"/>
      <c r="FG417" s="65"/>
      <c r="FH417" s="65"/>
      <c r="FI417" s="65"/>
      <c r="FJ417" s="65"/>
      <c r="FK417" s="65"/>
      <c r="FL417" s="65"/>
      <c r="FM417" s="65"/>
      <c r="FN417" s="65"/>
      <c r="FO417" s="65"/>
      <c r="FP417" s="65"/>
      <c r="FQ417" s="65"/>
      <c r="FR417" s="65"/>
      <c r="FS417" s="65"/>
      <c r="FT417" s="65"/>
      <c r="FU417" s="65"/>
      <c r="FV417" s="65"/>
      <c r="FW417" s="65"/>
      <c r="FX417" s="65"/>
      <c r="FY417" s="65"/>
      <c r="FZ417" s="65"/>
      <c r="GA417" s="65"/>
      <c r="GB417" s="65"/>
      <c r="GC417" s="65"/>
      <c r="GD417" s="65"/>
      <c r="GE417" s="65"/>
      <c r="GF417" s="65"/>
      <c r="GG417" s="65"/>
      <c r="GH417" s="65"/>
      <c r="GI417" s="65"/>
      <c r="GJ417" s="65"/>
      <c r="GK417" s="65"/>
      <c r="GL417" s="65"/>
      <c r="GM417" s="65"/>
      <c r="GN417" s="65"/>
      <c r="GO417" s="65"/>
    </row>
    <row r="418" spans="46:197" s="103" customFormat="1" ht="20.100000000000001" customHeight="1" x14ac:dyDescent="0.3">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c r="BS418" s="64"/>
      <c r="BT418" s="64"/>
      <c r="BU418" s="64"/>
      <c r="BV418" s="64"/>
      <c r="BW418" s="64"/>
      <c r="BX418" s="64"/>
      <c r="BY418" s="64"/>
      <c r="BZ418" s="64"/>
      <c r="CA418" s="64"/>
      <c r="CB418" s="64"/>
      <c r="CC418" s="64"/>
      <c r="CD418" s="64"/>
      <c r="CE418" s="64"/>
      <c r="CF418" s="64"/>
      <c r="CG418" s="64"/>
      <c r="CH418" s="64"/>
      <c r="CI418" s="64"/>
      <c r="CJ418" s="64"/>
      <c r="CK418" s="64"/>
      <c r="CL418" s="64"/>
      <c r="CM418" s="64"/>
      <c r="CN418" s="64"/>
      <c r="CO418" s="64"/>
      <c r="CP418" s="64"/>
      <c r="CQ418" s="64"/>
      <c r="CR418" s="64"/>
      <c r="CS418" s="64"/>
      <c r="CT418" s="64"/>
      <c r="CU418" s="64"/>
      <c r="CV418" s="64"/>
      <c r="CW418" s="64"/>
      <c r="CX418" s="64"/>
      <c r="CY418" s="64"/>
      <c r="CZ418" s="64"/>
      <c r="DA418" s="64"/>
      <c r="DB418" s="64"/>
      <c r="DC418" s="64"/>
      <c r="DD418" s="64"/>
      <c r="DE418" s="64"/>
      <c r="DF418" s="64"/>
      <c r="DG418" s="64"/>
      <c r="DH418" s="64"/>
      <c r="DI418" s="64"/>
      <c r="DJ418" s="64"/>
      <c r="DK418" s="65"/>
      <c r="DL418" s="65"/>
      <c r="DM418" s="65"/>
      <c r="DN418" s="65"/>
      <c r="DO418" s="65"/>
      <c r="DP418" s="65"/>
      <c r="DQ418" s="65"/>
      <c r="DR418" s="65"/>
      <c r="DS418" s="65"/>
      <c r="DT418" s="65"/>
      <c r="DU418" s="65"/>
      <c r="DV418" s="65"/>
      <c r="DW418" s="65"/>
      <c r="DX418" s="65"/>
      <c r="DY418" s="65"/>
      <c r="DZ418" s="65"/>
      <c r="EA418" s="65"/>
      <c r="EB418" s="65"/>
      <c r="EC418" s="65"/>
      <c r="ED418" s="65"/>
      <c r="EE418" s="65"/>
      <c r="EF418" s="65"/>
      <c r="EG418" s="65"/>
      <c r="EH418" s="65"/>
      <c r="EI418" s="65"/>
      <c r="EJ418" s="65"/>
      <c r="EK418" s="65"/>
      <c r="EL418" s="65"/>
      <c r="EM418" s="65"/>
      <c r="EN418" s="65"/>
      <c r="EO418" s="65"/>
      <c r="EP418" s="65"/>
      <c r="EQ418" s="65"/>
      <c r="ER418" s="65"/>
      <c r="ES418" s="65"/>
      <c r="ET418" s="65"/>
      <c r="EU418" s="65"/>
      <c r="EV418" s="65"/>
      <c r="EW418" s="65"/>
      <c r="EX418" s="65"/>
      <c r="EY418" s="65"/>
      <c r="EZ418" s="65"/>
      <c r="FA418" s="65"/>
      <c r="FB418" s="65"/>
      <c r="FC418" s="65"/>
      <c r="FD418" s="65"/>
      <c r="FE418" s="65"/>
      <c r="FF418" s="65"/>
      <c r="FG418" s="65"/>
      <c r="FH418" s="65"/>
      <c r="FI418" s="65"/>
      <c r="FJ418" s="65"/>
      <c r="FK418" s="65"/>
      <c r="FL418" s="65"/>
      <c r="FM418" s="65"/>
      <c r="FN418" s="65"/>
      <c r="FO418" s="65"/>
      <c r="FP418" s="65"/>
      <c r="FQ418" s="65"/>
      <c r="FR418" s="65"/>
      <c r="FS418" s="65"/>
      <c r="FT418" s="65"/>
      <c r="FU418" s="65"/>
      <c r="FV418" s="65"/>
      <c r="FW418" s="65"/>
      <c r="FX418" s="65"/>
      <c r="FY418" s="65"/>
      <c r="FZ418" s="65"/>
      <c r="GA418" s="65"/>
      <c r="GB418" s="65"/>
      <c r="GC418" s="65"/>
      <c r="GD418" s="65"/>
      <c r="GE418" s="65"/>
      <c r="GF418" s="65"/>
      <c r="GG418" s="65"/>
      <c r="GH418" s="65"/>
      <c r="GI418" s="65"/>
      <c r="GJ418" s="65"/>
      <c r="GK418" s="65"/>
      <c r="GL418" s="65"/>
      <c r="GM418" s="65"/>
      <c r="GN418" s="65"/>
      <c r="GO418" s="65"/>
    </row>
    <row r="419" spans="46:197" s="103" customFormat="1" ht="20.100000000000001" customHeight="1" x14ac:dyDescent="0.3">
      <c r="AT419" s="64"/>
      <c r="AU419" s="64"/>
      <c r="AV419" s="64"/>
      <c r="AW419" s="64"/>
      <c r="AX419" s="64"/>
      <c r="AY419" s="64"/>
      <c r="AZ419" s="64"/>
      <c r="BA419" s="64"/>
      <c r="BB419" s="64"/>
      <c r="BC419" s="64"/>
      <c r="BD419" s="64"/>
      <c r="BE419" s="64"/>
      <c r="BF419" s="64"/>
      <c r="BG419" s="64"/>
      <c r="BH419" s="64"/>
      <c r="BI419" s="64"/>
      <c r="BJ419" s="64"/>
      <c r="BK419" s="64"/>
      <c r="BL419" s="64"/>
      <c r="BM419" s="64"/>
      <c r="BN419" s="64"/>
      <c r="BO419" s="64"/>
      <c r="BP419" s="64"/>
      <c r="BQ419" s="64"/>
      <c r="BR419" s="64"/>
      <c r="BS419" s="64"/>
      <c r="BT419" s="64"/>
      <c r="BU419" s="64"/>
      <c r="BV419" s="64"/>
      <c r="BW419" s="64"/>
      <c r="BX419" s="64"/>
      <c r="BY419" s="64"/>
      <c r="BZ419" s="64"/>
      <c r="CA419" s="64"/>
      <c r="CB419" s="64"/>
      <c r="CC419" s="64"/>
      <c r="CD419" s="64"/>
      <c r="CE419" s="64"/>
      <c r="CF419" s="64"/>
      <c r="CG419" s="64"/>
      <c r="CH419" s="64"/>
      <c r="CI419" s="64"/>
      <c r="CJ419" s="64"/>
      <c r="CK419" s="64"/>
      <c r="CL419" s="64"/>
      <c r="CM419" s="64"/>
      <c r="CN419" s="64"/>
      <c r="CO419" s="64"/>
      <c r="CP419" s="64"/>
      <c r="CQ419" s="64"/>
      <c r="CR419" s="64"/>
      <c r="CS419" s="64"/>
      <c r="CT419" s="64"/>
      <c r="CU419" s="64"/>
      <c r="CV419" s="64"/>
      <c r="CW419" s="64"/>
      <c r="CX419" s="64"/>
      <c r="CY419" s="64"/>
      <c r="CZ419" s="64"/>
      <c r="DA419" s="64"/>
      <c r="DB419" s="64"/>
      <c r="DC419" s="64"/>
      <c r="DD419" s="64"/>
      <c r="DE419" s="64"/>
      <c r="DF419" s="64"/>
      <c r="DG419" s="64"/>
      <c r="DH419" s="64"/>
      <c r="DI419" s="64"/>
      <c r="DJ419" s="64"/>
      <c r="DK419" s="65"/>
      <c r="DL419" s="65"/>
      <c r="DM419" s="65"/>
      <c r="DN419" s="65"/>
      <c r="DO419" s="65"/>
      <c r="DP419" s="65"/>
      <c r="DQ419" s="65"/>
      <c r="DR419" s="65"/>
      <c r="DS419" s="65"/>
      <c r="DT419" s="65"/>
      <c r="DU419" s="65"/>
      <c r="DV419" s="65"/>
      <c r="DW419" s="65"/>
      <c r="DX419" s="65"/>
      <c r="DY419" s="65"/>
      <c r="DZ419" s="65"/>
      <c r="EA419" s="65"/>
      <c r="EB419" s="65"/>
      <c r="EC419" s="65"/>
      <c r="ED419" s="65"/>
      <c r="EE419" s="65"/>
      <c r="EF419" s="65"/>
      <c r="EG419" s="65"/>
      <c r="EH419" s="65"/>
      <c r="EI419" s="65"/>
      <c r="EJ419" s="65"/>
      <c r="EK419" s="65"/>
      <c r="EL419" s="65"/>
      <c r="EM419" s="65"/>
      <c r="EN419" s="65"/>
      <c r="EO419" s="65"/>
      <c r="EP419" s="65"/>
      <c r="EQ419" s="65"/>
      <c r="ER419" s="65"/>
      <c r="ES419" s="65"/>
      <c r="ET419" s="65"/>
      <c r="EU419" s="65"/>
      <c r="EV419" s="65"/>
      <c r="EW419" s="65"/>
      <c r="EX419" s="65"/>
      <c r="EY419" s="65"/>
      <c r="EZ419" s="65"/>
      <c r="FA419" s="65"/>
      <c r="FB419" s="65"/>
      <c r="FC419" s="65"/>
      <c r="FD419" s="65"/>
      <c r="FE419" s="65"/>
      <c r="FF419" s="65"/>
      <c r="FG419" s="65"/>
      <c r="FH419" s="65"/>
      <c r="FI419" s="65"/>
      <c r="FJ419" s="65"/>
      <c r="FK419" s="65"/>
      <c r="FL419" s="65"/>
      <c r="FM419" s="65"/>
      <c r="FN419" s="65"/>
      <c r="FO419" s="65"/>
      <c r="FP419" s="65"/>
      <c r="FQ419" s="65"/>
      <c r="FR419" s="65"/>
      <c r="FS419" s="65"/>
      <c r="FT419" s="65"/>
      <c r="FU419" s="65"/>
      <c r="FV419" s="65"/>
      <c r="FW419" s="65"/>
      <c r="FX419" s="65"/>
      <c r="FY419" s="65"/>
      <c r="FZ419" s="65"/>
      <c r="GA419" s="65"/>
      <c r="GB419" s="65"/>
      <c r="GC419" s="65"/>
      <c r="GD419" s="65"/>
      <c r="GE419" s="65"/>
      <c r="GF419" s="65"/>
      <c r="GG419" s="65"/>
      <c r="GH419" s="65"/>
      <c r="GI419" s="65"/>
      <c r="GJ419" s="65"/>
      <c r="GK419" s="65"/>
      <c r="GL419" s="65"/>
      <c r="GM419" s="65"/>
      <c r="GN419" s="65"/>
      <c r="GO419" s="65"/>
    </row>
    <row r="420" spans="46:197" s="103" customFormat="1" ht="20.100000000000001" customHeight="1" x14ac:dyDescent="0.3">
      <c r="AT420" s="64"/>
      <c r="AU420" s="64"/>
      <c r="AV420" s="64"/>
      <c r="AW420" s="64"/>
      <c r="AX420" s="64"/>
      <c r="AY420" s="64"/>
      <c r="AZ420" s="64"/>
      <c r="BA420" s="64"/>
      <c r="BB420" s="64"/>
      <c r="BC420" s="64"/>
      <c r="BD420" s="64"/>
      <c r="BE420" s="64"/>
      <c r="BF420" s="64"/>
      <c r="BG420" s="64"/>
      <c r="BH420" s="64"/>
      <c r="BI420" s="64"/>
      <c r="BJ420" s="64"/>
      <c r="BK420" s="64"/>
      <c r="BL420" s="64"/>
      <c r="BM420" s="64"/>
      <c r="BN420" s="64"/>
      <c r="BO420" s="64"/>
      <c r="BP420" s="64"/>
      <c r="BQ420" s="64"/>
      <c r="BR420" s="64"/>
      <c r="BS420" s="64"/>
      <c r="BT420" s="64"/>
      <c r="BU420" s="64"/>
      <c r="BV420" s="64"/>
      <c r="BW420" s="64"/>
      <c r="BX420" s="64"/>
      <c r="BY420" s="64"/>
      <c r="BZ420" s="64"/>
      <c r="CA420" s="64"/>
      <c r="CB420" s="64"/>
      <c r="CC420" s="64"/>
      <c r="CD420" s="64"/>
      <c r="CE420" s="64"/>
      <c r="CF420" s="64"/>
      <c r="CG420" s="64"/>
      <c r="CH420" s="64"/>
      <c r="CI420" s="64"/>
      <c r="CJ420" s="64"/>
      <c r="CK420" s="64"/>
      <c r="CL420" s="64"/>
      <c r="CM420" s="64"/>
      <c r="CN420" s="64"/>
      <c r="CO420" s="64"/>
      <c r="CP420" s="64"/>
      <c r="CQ420" s="64"/>
      <c r="CR420" s="64"/>
      <c r="CS420" s="64"/>
      <c r="CT420" s="64"/>
      <c r="CU420" s="64"/>
      <c r="CV420" s="64"/>
      <c r="CW420" s="64"/>
      <c r="CX420" s="64"/>
      <c r="CY420" s="64"/>
      <c r="CZ420" s="64"/>
      <c r="DA420" s="64"/>
      <c r="DB420" s="64"/>
      <c r="DC420" s="64"/>
      <c r="DD420" s="64"/>
      <c r="DE420" s="64"/>
      <c r="DF420" s="64"/>
      <c r="DG420" s="64"/>
      <c r="DH420" s="64"/>
      <c r="DI420" s="64"/>
      <c r="DJ420" s="64"/>
      <c r="DK420" s="65"/>
      <c r="DL420" s="65"/>
      <c r="DM420" s="65"/>
      <c r="DN420" s="65"/>
      <c r="DO420" s="65"/>
      <c r="DP420" s="65"/>
      <c r="DQ420" s="65"/>
      <c r="DR420" s="65"/>
      <c r="DS420" s="65"/>
      <c r="DT420" s="65"/>
      <c r="DU420" s="65"/>
      <c r="DV420" s="65"/>
      <c r="DW420" s="65"/>
      <c r="DX420" s="65"/>
      <c r="DY420" s="65"/>
      <c r="DZ420" s="65"/>
      <c r="EA420" s="65"/>
      <c r="EB420" s="65"/>
      <c r="EC420" s="65"/>
      <c r="ED420" s="65"/>
      <c r="EE420" s="65"/>
      <c r="EF420" s="65"/>
      <c r="EG420" s="65"/>
      <c r="EH420" s="65"/>
      <c r="EI420" s="65"/>
      <c r="EJ420" s="65"/>
      <c r="EK420" s="65"/>
      <c r="EL420" s="65"/>
      <c r="EM420" s="65"/>
      <c r="EN420" s="65"/>
      <c r="EO420" s="65"/>
      <c r="EP420" s="65"/>
      <c r="EQ420" s="65"/>
      <c r="ER420" s="65"/>
      <c r="ES420" s="65"/>
      <c r="ET420" s="65"/>
      <c r="EU420" s="65"/>
      <c r="EV420" s="65"/>
      <c r="EW420" s="65"/>
      <c r="EX420" s="65"/>
      <c r="EY420" s="65"/>
      <c r="EZ420" s="65"/>
      <c r="FA420" s="65"/>
      <c r="FB420" s="65"/>
      <c r="FC420" s="65"/>
      <c r="FD420" s="65"/>
      <c r="FE420" s="65"/>
      <c r="FF420" s="65"/>
      <c r="FG420" s="65"/>
      <c r="FH420" s="65"/>
      <c r="FI420" s="65"/>
      <c r="FJ420" s="65"/>
      <c r="FK420" s="65"/>
      <c r="FL420" s="65"/>
      <c r="FM420" s="65"/>
      <c r="FN420" s="65"/>
      <c r="FO420" s="65"/>
      <c r="FP420" s="65"/>
      <c r="FQ420" s="65"/>
      <c r="FR420" s="65"/>
      <c r="FS420" s="65"/>
      <c r="FT420" s="65"/>
      <c r="FU420" s="65"/>
      <c r="FV420" s="65"/>
      <c r="FW420" s="65"/>
      <c r="FX420" s="65"/>
      <c r="FY420" s="65"/>
      <c r="FZ420" s="65"/>
      <c r="GA420" s="65"/>
      <c r="GB420" s="65"/>
      <c r="GC420" s="65"/>
      <c r="GD420" s="65"/>
      <c r="GE420" s="65"/>
      <c r="GF420" s="65"/>
      <c r="GG420" s="65"/>
      <c r="GH420" s="65"/>
      <c r="GI420" s="65"/>
      <c r="GJ420" s="65"/>
      <c r="GK420" s="65"/>
      <c r="GL420" s="65"/>
      <c r="GM420" s="65"/>
      <c r="GN420" s="65"/>
      <c r="GO420" s="65"/>
    </row>
    <row r="421" spans="46:197" s="103" customFormat="1" ht="20.100000000000001" customHeight="1" x14ac:dyDescent="0.3">
      <c r="AT421" s="64"/>
      <c r="AU421" s="64"/>
      <c r="AV421" s="64"/>
      <c r="AW421" s="64"/>
      <c r="AX421" s="64"/>
      <c r="AY421" s="64"/>
      <c r="AZ421" s="64"/>
      <c r="BA421" s="64"/>
      <c r="BB421" s="64"/>
      <c r="BC421" s="64"/>
      <c r="BD421" s="64"/>
      <c r="BE421" s="64"/>
      <c r="BF421" s="64"/>
      <c r="BG421" s="64"/>
      <c r="BH421" s="64"/>
      <c r="BI421" s="64"/>
      <c r="BJ421" s="64"/>
      <c r="BK421" s="64"/>
      <c r="BL421" s="64"/>
      <c r="BM421" s="64"/>
      <c r="BN421" s="64"/>
      <c r="BO421" s="64"/>
      <c r="BP421" s="64"/>
      <c r="BQ421" s="64"/>
      <c r="BR421" s="64"/>
      <c r="BS421" s="64"/>
      <c r="BT421" s="64"/>
      <c r="BU421" s="64"/>
      <c r="BV421" s="64"/>
      <c r="BW421" s="64"/>
      <c r="BX421" s="64"/>
      <c r="BY421" s="64"/>
      <c r="BZ421" s="64"/>
      <c r="CA421" s="64"/>
      <c r="CB421" s="64"/>
      <c r="CC421" s="64"/>
      <c r="CD421" s="64"/>
      <c r="CE421" s="64"/>
      <c r="CF421" s="64"/>
      <c r="CG421" s="64"/>
      <c r="CH421" s="64"/>
      <c r="CI421" s="64"/>
      <c r="CJ421" s="64"/>
      <c r="CK421" s="64"/>
      <c r="CL421" s="64"/>
      <c r="CM421" s="64"/>
      <c r="CN421" s="64"/>
      <c r="CO421" s="64"/>
      <c r="CP421" s="64"/>
      <c r="CQ421" s="64"/>
      <c r="CR421" s="64"/>
      <c r="CS421" s="64"/>
      <c r="CT421" s="64"/>
      <c r="CU421" s="64"/>
      <c r="CV421" s="64"/>
      <c r="CW421" s="64"/>
      <c r="CX421" s="64"/>
      <c r="CY421" s="64"/>
      <c r="CZ421" s="64"/>
      <c r="DA421" s="64"/>
      <c r="DB421" s="64"/>
      <c r="DC421" s="64"/>
      <c r="DD421" s="64"/>
      <c r="DE421" s="64"/>
      <c r="DF421" s="64"/>
      <c r="DG421" s="64"/>
      <c r="DH421" s="64"/>
      <c r="DI421" s="64"/>
      <c r="DJ421" s="64"/>
      <c r="DK421" s="65"/>
      <c r="DL421" s="65"/>
      <c r="DM421" s="65"/>
      <c r="DN421" s="65"/>
      <c r="DO421" s="65"/>
      <c r="DP421" s="65"/>
      <c r="DQ421" s="65"/>
      <c r="DR421" s="65"/>
      <c r="DS421" s="65"/>
      <c r="DT421" s="65"/>
      <c r="DU421" s="65"/>
      <c r="DV421" s="65"/>
      <c r="DW421" s="65"/>
      <c r="DX421" s="65"/>
      <c r="DY421" s="65"/>
      <c r="DZ421" s="65"/>
      <c r="EA421" s="65"/>
      <c r="EB421" s="65"/>
      <c r="EC421" s="65"/>
      <c r="ED421" s="65"/>
      <c r="EE421" s="65"/>
      <c r="EF421" s="65"/>
      <c r="EG421" s="65"/>
      <c r="EH421" s="65"/>
      <c r="EI421" s="65"/>
      <c r="EJ421" s="65"/>
      <c r="EK421" s="65"/>
      <c r="EL421" s="65"/>
      <c r="EM421" s="65"/>
      <c r="EN421" s="65"/>
      <c r="EO421" s="65"/>
      <c r="EP421" s="65"/>
      <c r="EQ421" s="65"/>
      <c r="ER421" s="65"/>
      <c r="ES421" s="65"/>
      <c r="ET421" s="65"/>
      <c r="EU421" s="65"/>
      <c r="EV421" s="65"/>
      <c r="EW421" s="65"/>
      <c r="EX421" s="65"/>
      <c r="EY421" s="65"/>
      <c r="EZ421" s="65"/>
      <c r="FA421" s="65"/>
      <c r="FB421" s="65"/>
      <c r="FC421" s="65"/>
      <c r="FD421" s="65"/>
      <c r="FE421" s="65"/>
      <c r="FF421" s="65"/>
      <c r="FG421" s="65"/>
      <c r="FH421" s="65"/>
      <c r="FI421" s="65"/>
      <c r="FJ421" s="65"/>
      <c r="FK421" s="65"/>
      <c r="FL421" s="65"/>
      <c r="FM421" s="65"/>
      <c r="FN421" s="65"/>
      <c r="FO421" s="65"/>
      <c r="FP421" s="65"/>
      <c r="FQ421" s="65"/>
      <c r="FR421" s="65"/>
      <c r="FS421" s="65"/>
      <c r="FT421" s="65"/>
      <c r="FU421" s="65"/>
      <c r="FV421" s="65"/>
      <c r="FW421" s="65"/>
      <c r="FX421" s="65"/>
      <c r="FY421" s="65"/>
      <c r="FZ421" s="65"/>
      <c r="GA421" s="65"/>
      <c r="GB421" s="65"/>
      <c r="GC421" s="65"/>
      <c r="GD421" s="65"/>
      <c r="GE421" s="65"/>
      <c r="GF421" s="65"/>
      <c r="GG421" s="65"/>
      <c r="GH421" s="65"/>
      <c r="GI421" s="65"/>
      <c r="GJ421" s="65"/>
      <c r="GK421" s="65"/>
      <c r="GL421" s="65"/>
      <c r="GM421" s="65"/>
      <c r="GN421" s="65"/>
      <c r="GO421" s="65"/>
    </row>
    <row r="422" spans="46:197" s="103" customFormat="1" ht="20.100000000000001" customHeight="1" x14ac:dyDescent="0.3">
      <c r="AT422" s="64"/>
      <c r="AU422" s="64"/>
      <c r="AV422" s="64"/>
      <c r="AW422" s="64"/>
      <c r="AX422" s="64"/>
      <c r="AY422" s="64"/>
      <c r="AZ422" s="64"/>
      <c r="BA422" s="64"/>
      <c r="BB422" s="64"/>
      <c r="BC422" s="64"/>
      <c r="BD422" s="64"/>
      <c r="BE422" s="64"/>
      <c r="BF422" s="64"/>
      <c r="BG422" s="64"/>
      <c r="BH422" s="64"/>
      <c r="BI422" s="64"/>
      <c r="BJ422" s="64"/>
      <c r="BK422" s="64"/>
      <c r="BL422" s="64"/>
      <c r="BM422" s="64"/>
      <c r="BN422" s="64"/>
      <c r="BO422" s="64"/>
      <c r="BP422" s="64"/>
      <c r="BQ422" s="64"/>
      <c r="BR422" s="64"/>
      <c r="BS422" s="64"/>
      <c r="BT422" s="64"/>
      <c r="BU422" s="64"/>
      <c r="BV422" s="64"/>
      <c r="BW422" s="64"/>
      <c r="BX422" s="64"/>
      <c r="BY422" s="64"/>
      <c r="BZ422" s="64"/>
      <c r="CA422" s="64"/>
      <c r="CB422" s="64"/>
      <c r="CC422" s="64"/>
      <c r="CD422" s="64"/>
      <c r="CE422" s="64"/>
      <c r="CF422" s="64"/>
      <c r="CG422" s="64"/>
      <c r="CH422" s="64"/>
      <c r="CI422" s="64"/>
      <c r="CJ422" s="64"/>
      <c r="CK422" s="64"/>
      <c r="CL422" s="64"/>
      <c r="CM422" s="64"/>
      <c r="CN422" s="64"/>
      <c r="CO422" s="64"/>
      <c r="CP422" s="64"/>
      <c r="CQ422" s="64"/>
      <c r="CR422" s="64"/>
      <c r="CS422" s="64"/>
      <c r="CT422" s="64"/>
      <c r="CU422" s="64"/>
      <c r="CV422" s="64"/>
      <c r="CW422" s="64"/>
      <c r="CX422" s="64"/>
      <c r="CY422" s="64"/>
      <c r="CZ422" s="64"/>
      <c r="DA422" s="64"/>
      <c r="DB422" s="64"/>
      <c r="DC422" s="64"/>
      <c r="DD422" s="64"/>
      <c r="DE422" s="64"/>
      <c r="DF422" s="64"/>
      <c r="DG422" s="64"/>
      <c r="DH422" s="64"/>
      <c r="DI422" s="64"/>
      <c r="DJ422" s="64"/>
      <c r="DK422" s="65"/>
      <c r="DL422" s="65"/>
      <c r="DM422" s="65"/>
      <c r="DN422" s="65"/>
      <c r="DO422" s="65"/>
      <c r="DP422" s="65"/>
      <c r="DQ422" s="65"/>
      <c r="DR422" s="65"/>
      <c r="DS422" s="65"/>
      <c r="DT422" s="65"/>
      <c r="DU422" s="65"/>
      <c r="DV422" s="65"/>
      <c r="DW422" s="65"/>
      <c r="DX422" s="65"/>
      <c r="DY422" s="65"/>
      <c r="DZ422" s="65"/>
      <c r="EA422" s="65"/>
      <c r="EB422" s="65"/>
      <c r="EC422" s="65"/>
      <c r="ED422" s="65"/>
      <c r="EE422" s="65"/>
      <c r="EF422" s="65"/>
      <c r="EG422" s="65"/>
      <c r="EH422" s="65"/>
      <c r="EI422" s="65"/>
      <c r="EJ422" s="65"/>
      <c r="EK422" s="65"/>
      <c r="EL422" s="65"/>
      <c r="EM422" s="65"/>
      <c r="EN422" s="65"/>
      <c r="EO422" s="65"/>
      <c r="EP422" s="65"/>
      <c r="EQ422" s="65"/>
      <c r="ER422" s="65"/>
      <c r="ES422" s="65"/>
      <c r="ET422" s="65"/>
      <c r="EU422" s="65"/>
      <c r="EV422" s="65"/>
      <c r="EW422" s="65"/>
      <c r="EX422" s="65"/>
      <c r="EY422" s="65"/>
      <c r="EZ422" s="65"/>
      <c r="FA422" s="65"/>
      <c r="FB422" s="65"/>
      <c r="FC422" s="65"/>
      <c r="FD422" s="65"/>
      <c r="FE422" s="65"/>
      <c r="FF422" s="65"/>
      <c r="FG422" s="65"/>
      <c r="FH422" s="65"/>
      <c r="FI422" s="65"/>
      <c r="FJ422" s="65"/>
      <c r="FK422" s="65"/>
      <c r="FL422" s="65"/>
      <c r="FM422" s="65"/>
      <c r="FN422" s="65"/>
      <c r="FO422" s="65"/>
      <c r="FP422" s="65"/>
      <c r="FQ422" s="65"/>
      <c r="FR422" s="65"/>
      <c r="FS422" s="65"/>
      <c r="FT422" s="65"/>
      <c r="FU422" s="65"/>
      <c r="FV422" s="65"/>
      <c r="FW422" s="65"/>
      <c r="FX422" s="65"/>
      <c r="FY422" s="65"/>
      <c r="FZ422" s="65"/>
      <c r="GA422" s="65"/>
      <c r="GB422" s="65"/>
      <c r="GC422" s="65"/>
      <c r="GD422" s="65"/>
      <c r="GE422" s="65"/>
      <c r="GF422" s="65"/>
      <c r="GG422" s="65"/>
      <c r="GH422" s="65"/>
      <c r="GI422" s="65"/>
      <c r="GJ422" s="65"/>
      <c r="GK422" s="65"/>
      <c r="GL422" s="65"/>
      <c r="GM422" s="65"/>
      <c r="GN422" s="65"/>
      <c r="GO422" s="65"/>
    </row>
    <row r="423" spans="46:197" s="103" customFormat="1" ht="20.100000000000001" customHeight="1" x14ac:dyDescent="0.3">
      <c r="AT423" s="64"/>
      <c r="AU423" s="64"/>
      <c r="AV423" s="64"/>
      <c r="AW423" s="64"/>
      <c r="AX423" s="64"/>
      <c r="AY423" s="64"/>
      <c r="AZ423" s="64"/>
      <c r="BA423" s="64"/>
      <c r="BB423" s="64"/>
      <c r="BC423" s="64"/>
      <c r="BD423" s="64"/>
      <c r="BE423" s="64"/>
      <c r="BF423" s="64"/>
      <c r="BG423" s="64"/>
      <c r="BH423" s="64"/>
      <c r="BI423" s="64"/>
      <c r="BJ423" s="64"/>
      <c r="BK423" s="64"/>
      <c r="BL423" s="64"/>
      <c r="BM423" s="64"/>
      <c r="BN423" s="64"/>
      <c r="BO423" s="64"/>
      <c r="BP423" s="64"/>
      <c r="BQ423" s="64"/>
      <c r="BR423" s="64"/>
      <c r="BS423" s="64"/>
      <c r="BT423" s="64"/>
      <c r="BU423" s="64"/>
      <c r="BV423" s="64"/>
      <c r="BW423" s="64"/>
      <c r="BX423" s="64"/>
      <c r="BY423" s="64"/>
      <c r="BZ423" s="64"/>
      <c r="CA423" s="64"/>
      <c r="CB423" s="64"/>
      <c r="CC423" s="64"/>
      <c r="CD423" s="64"/>
      <c r="CE423" s="64"/>
      <c r="CF423" s="64"/>
      <c r="CG423" s="64"/>
      <c r="CH423" s="64"/>
      <c r="CI423" s="64"/>
      <c r="CJ423" s="64"/>
      <c r="CK423" s="64"/>
      <c r="CL423" s="64"/>
      <c r="CM423" s="64"/>
      <c r="CN423" s="64"/>
      <c r="CO423" s="64"/>
      <c r="CP423" s="64"/>
      <c r="CQ423" s="64"/>
      <c r="CR423" s="64"/>
      <c r="CS423" s="64"/>
      <c r="CT423" s="64"/>
      <c r="CU423" s="64"/>
      <c r="CV423" s="64"/>
      <c r="CW423" s="64"/>
      <c r="CX423" s="64"/>
      <c r="CY423" s="64"/>
      <c r="CZ423" s="64"/>
      <c r="DA423" s="64"/>
      <c r="DB423" s="64"/>
      <c r="DC423" s="64"/>
      <c r="DD423" s="64"/>
      <c r="DE423" s="64"/>
      <c r="DF423" s="64"/>
      <c r="DG423" s="64"/>
      <c r="DH423" s="64"/>
      <c r="DI423" s="64"/>
      <c r="DJ423" s="64"/>
      <c r="DK423" s="65"/>
      <c r="DL423" s="65"/>
      <c r="DM423" s="65"/>
      <c r="DN423" s="65"/>
      <c r="DO423" s="65"/>
      <c r="DP423" s="65"/>
      <c r="DQ423" s="65"/>
      <c r="DR423" s="65"/>
      <c r="DS423" s="65"/>
      <c r="DT423" s="65"/>
      <c r="DU423" s="65"/>
      <c r="DV423" s="65"/>
      <c r="DW423" s="65"/>
      <c r="DX423" s="65"/>
      <c r="DY423" s="65"/>
      <c r="DZ423" s="65"/>
      <c r="EA423" s="65"/>
      <c r="EB423" s="65"/>
      <c r="EC423" s="65"/>
      <c r="ED423" s="65"/>
      <c r="EE423" s="65"/>
      <c r="EF423" s="65"/>
      <c r="EG423" s="65"/>
      <c r="EH423" s="65"/>
      <c r="EI423" s="65"/>
      <c r="EJ423" s="65"/>
      <c r="EK423" s="65"/>
      <c r="EL423" s="65"/>
      <c r="EM423" s="65"/>
      <c r="EN423" s="65"/>
      <c r="EO423" s="65"/>
      <c r="EP423" s="65"/>
      <c r="EQ423" s="65"/>
      <c r="ER423" s="65"/>
      <c r="ES423" s="65"/>
      <c r="ET423" s="65"/>
      <c r="EU423" s="65"/>
      <c r="EV423" s="65"/>
      <c r="EW423" s="65"/>
      <c r="EX423" s="65"/>
      <c r="EY423" s="65"/>
      <c r="EZ423" s="65"/>
      <c r="FA423" s="65"/>
      <c r="FB423" s="65"/>
      <c r="FC423" s="65"/>
      <c r="FD423" s="65"/>
      <c r="FE423" s="65"/>
      <c r="FF423" s="65"/>
      <c r="FG423" s="65"/>
      <c r="FH423" s="65"/>
      <c r="FI423" s="65"/>
      <c r="FJ423" s="65"/>
      <c r="FK423" s="65"/>
      <c r="FL423" s="65"/>
      <c r="FM423" s="65"/>
      <c r="FN423" s="65"/>
      <c r="FO423" s="65"/>
      <c r="FP423" s="65"/>
      <c r="FQ423" s="65"/>
      <c r="FR423" s="65"/>
      <c r="FS423" s="65"/>
      <c r="FT423" s="65"/>
      <c r="FU423" s="65"/>
      <c r="FV423" s="65"/>
      <c r="FW423" s="65"/>
      <c r="FX423" s="65"/>
      <c r="FY423" s="65"/>
      <c r="FZ423" s="65"/>
      <c r="GA423" s="65"/>
      <c r="GB423" s="65"/>
      <c r="GC423" s="65"/>
      <c r="GD423" s="65"/>
      <c r="GE423" s="65"/>
      <c r="GF423" s="65"/>
      <c r="GG423" s="65"/>
      <c r="GH423" s="65"/>
      <c r="GI423" s="65"/>
      <c r="GJ423" s="65"/>
      <c r="GK423" s="65"/>
      <c r="GL423" s="65"/>
      <c r="GM423" s="65"/>
      <c r="GN423" s="65"/>
      <c r="GO423" s="65"/>
    </row>
    <row r="424" spans="46:197" s="103" customFormat="1" ht="20.100000000000001" customHeight="1" x14ac:dyDescent="0.3">
      <c r="AT424" s="64"/>
      <c r="AU424" s="64"/>
      <c r="AV424" s="64"/>
      <c r="AW424" s="64"/>
      <c r="AX424" s="64"/>
      <c r="AY424" s="64"/>
      <c r="AZ424" s="64"/>
      <c r="BA424" s="64"/>
      <c r="BB424" s="64"/>
      <c r="BC424" s="64"/>
      <c r="BD424" s="64"/>
      <c r="BE424" s="64"/>
      <c r="BF424" s="64"/>
      <c r="BG424" s="64"/>
      <c r="BH424" s="64"/>
      <c r="BI424" s="64"/>
      <c r="BJ424" s="64"/>
      <c r="BK424" s="64"/>
      <c r="BL424" s="64"/>
      <c r="BM424" s="64"/>
      <c r="BN424" s="64"/>
      <c r="BO424" s="64"/>
      <c r="BP424" s="64"/>
      <c r="BQ424" s="64"/>
      <c r="BR424" s="64"/>
      <c r="BS424" s="64"/>
      <c r="BT424" s="64"/>
      <c r="BU424" s="64"/>
      <c r="BV424" s="64"/>
      <c r="BW424" s="64"/>
      <c r="BX424" s="64"/>
      <c r="BY424" s="64"/>
      <c r="BZ424" s="64"/>
      <c r="CA424" s="64"/>
      <c r="CB424" s="64"/>
      <c r="CC424" s="64"/>
      <c r="CD424" s="64"/>
      <c r="CE424" s="64"/>
      <c r="CF424" s="64"/>
      <c r="CG424" s="64"/>
      <c r="CH424" s="64"/>
      <c r="CI424" s="64"/>
      <c r="CJ424" s="64"/>
      <c r="CK424" s="64"/>
      <c r="CL424" s="64"/>
      <c r="CM424" s="64"/>
      <c r="CN424" s="64"/>
      <c r="CO424" s="64"/>
      <c r="CP424" s="64"/>
      <c r="CQ424" s="64"/>
      <c r="CR424" s="64"/>
      <c r="CS424" s="64"/>
      <c r="CT424" s="64"/>
      <c r="CU424" s="64"/>
      <c r="CV424" s="64"/>
      <c r="CW424" s="64"/>
      <c r="CX424" s="64"/>
      <c r="CY424" s="64"/>
      <c r="CZ424" s="64"/>
      <c r="DA424" s="64"/>
      <c r="DB424" s="64"/>
      <c r="DC424" s="64"/>
      <c r="DD424" s="64"/>
      <c r="DE424" s="64"/>
      <c r="DF424" s="64"/>
      <c r="DG424" s="64"/>
      <c r="DH424" s="64"/>
      <c r="DI424" s="64"/>
      <c r="DJ424" s="64"/>
      <c r="DK424" s="65"/>
      <c r="DL424" s="65"/>
      <c r="DM424" s="65"/>
      <c r="DN424" s="65"/>
      <c r="DO424" s="65"/>
      <c r="DP424" s="65"/>
      <c r="DQ424" s="65"/>
      <c r="DR424" s="65"/>
      <c r="DS424" s="65"/>
      <c r="DT424" s="65"/>
      <c r="DU424" s="65"/>
      <c r="DV424" s="65"/>
      <c r="DW424" s="65"/>
      <c r="DX424" s="65"/>
      <c r="DY424" s="65"/>
      <c r="DZ424" s="65"/>
      <c r="EA424" s="65"/>
      <c r="EB424" s="65"/>
      <c r="EC424" s="65"/>
      <c r="ED424" s="65"/>
      <c r="EE424" s="65"/>
      <c r="EF424" s="65"/>
      <c r="EG424" s="65"/>
      <c r="EH424" s="65"/>
      <c r="EI424" s="65"/>
      <c r="EJ424" s="65"/>
      <c r="EK424" s="65"/>
      <c r="EL424" s="65"/>
      <c r="EM424" s="65"/>
      <c r="EN424" s="65"/>
      <c r="EO424" s="65"/>
      <c r="EP424" s="65"/>
      <c r="EQ424" s="65"/>
      <c r="ER424" s="65"/>
      <c r="ES424" s="65"/>
      <c r="ET424" s="65"/>
      <c r="EU424" s="65"/>
      <c r="EV424" s="65"/>
      <c r="EW424" s="65"/>
      <c r="EX424" s="65"/>
      <c r="EY424" s="65"/>
      <c r="EZ424" s="65"/>
      <c r="FA424" s="65"/>
      <c r="FB424" s="65"/>
      <c r="FC424" s="65"/>
      <c r="FD424" s="65"/>
      <c r="FE424" s="65"/>
      <c r="FF424" s="65"/>
      <c r="FG424" s="65"/>
      <c r="FH424" s="65"/>
      <c r="FI424" s="65"/>
      <c r="FJ424" s="65"/>
      <c r="FK424" s="65"/>
      <c r="FL424" s="65"/>
      <c r="FM424" s="65"/>
      <c r="FN424" s="65"/>
      <c r="FO424" s="65"/>
      <c r="FP424" s="65"/>
      <c r="FQ424" s="65"/>
      <c r="FR424" s="65"/>
      <c r="FS424" s="65"/>
      <c r="FT424" s="65"/>
      <c r="FU424" s="65"/>
      <c r="FV424" s="65"/>
      <c r="FW424" s="65"/>
      <c r="FX424" s="65"/>
      <c r="FY424" s="65"/>
      <c r="FZ424" s="65"/>
      <c r="GA424" s="65"/>
      <c r="GB424" s="65"/>
      <c r="GC424" s="65"/>
      <c r="GD424" s="65"/>
      <c r="GE424" s="65"/>
      <c r="GF424" s="65"/>
      <c r="GG424" s="65"/>
      <c r="GH424" s="65"/>
      <c r="GI424" s="65"/>
      <c r="GJ424" s="65"/>
      <c r="GK424" s="65"/>
      <c r="GL424" s="65"/>
      <c r="GM424" s="65"/>
      <c r="GN424" s="65"/>
      <c r="GO424" s="65"/>
    </row>
    <row r="425" spans="46:197" s="103" customFormat="1" ht="20.100000000000001" customHeight="1" x14ac:dyDescent="0.3">
      <c r="AT425" s="64"/>
      <c r="AU425" s="64"/>
      <c r="AV425" s="64"/>
      <c r="AW425" s="64"/>
      <c r="AX425" s="64"/>
      <c r="AY425" s="64"/>
      <c r="AZ425" s="64"/>
      <c r="BA425" s="64"/>
      <c r="BB425" s="64"/>
      <c r="BC425" s="64"/>
      <c r="BD425" s="64"/>
      <c r="BE425" s="64"/>
      <c r="BF425" s="64"/>
      <c r="BG425" s="64"/>
      <c r="BH425" s="64"/>
      <c r="BI425" s="64"/>
      <c r="BJ425" s="64"/>
      <c r="BK425" s="64"/>
      <c r="BL425" s="64"/>
      <c r="BM425" s="64"/>
      <c r="BN425" s="64"/>
      <c r="BO425" s="64"/>
      <c r="BP425" s="64"/>
      <c r="BQ425" s="64"/>
      <c r="BR425" s="64"/>
      <c r="BS425" s="64"/>
      <c r="BT425" s="64"/>
      <c r="BU425" s="64"/>
      <c r="BV425" s="64"/>
      <c r="BW425" s="64"/>
      <c r="BX425" s="64"/>
      <c r="BY425" s="64"/>
      <c r="BZ425" s="64"/>
      <c r="CA425" s="64"/>
      <c r="CB425" s="64"/>
      <c r="CC425" s="64"/>
      <c r="CD425" s="64"/>
      <c r="CE425" s="64"/>
      <c r="CF425" s="64"/>
      <c r="CG425" s="64"/>
      <c r="CH425" s="64"/>
      <c r="CI425" s="64"/>
      <c r="CJ425" s="64"/>
      <c r="CK425" s="64"/>
      <c r="CL425" s="64"/>
      <c r="CM425" s="64"/>
      <c r="CN425" s="64"/>
      <c r="CO425" s="64"/>
      <c r="CP425" s="64"/>
      <c r="CQ425" s="64"/>
      <c r="CR425" s="64"/>
      <c r="CS425" s="64"/>
      <c r="CT425" s="64"/>
      <c r="CU425" s="64"/>
      <c r="CV425" s="64"/>
      <c r="CW425" s="64"/>
      <c r="CX425" s="64"/>
      <c r="CY425" s="64"/>
      <c r="CZ425" s="64"/>
      <c r="DA425" s="64"/>
      <c r="DB425" s="64"/>
      <c r="DC425" s="64"/>
      <c r="DD425" s="64"/>
      <c r="DE425" s="64"/>
      <c r="DF425" s="64"/>
      <c r="DG425" s="64"/>
      <c r="DH425" s="64"/>
      <c r="DI425" s="64"/>
      <c r="DJ425" s="64"/>
      <c r="DK425" s="65"/>
      <c r="DL425" s="65"/>
      <c r="DM425" s="65"/>
      <c r="DN425" s="65"/>
      <c r="DO425" s="65"/>
      <c r="DP425" s="65"/>
      <c r="DQ425" s="65"/>
      <c r="DR425" s="65"/>
      <c r="DS425" s="65"/>
      <c r="DT425" s="65"/>
      <c r="DU425" s="65"/>
      <c r="DV425" s="65"/>
      <c r="DW425" s="65"/>
      <c r="DX425" s="65"/>
      <c r="DY425" s="65"/>
      <c r="DZ425" s="65"/>
      <c r="EA425" s="65"/>
      <c r="EB425" s="65"/>
      <c r="EC425" s="65"/>
      <c r="ED425" s="65"/>
      <c r="EE425" s="65"/>
      <c r="EF425" s="65"/>
      <c r="EG425" s="65"/>
      <c r="EH425" s="65"/>
      <c r="EI425" s="65"/>
      <c r="EJ425" s="65"/>
      <c r="EK425" s="65"/>
      <c r="EL425" s="65"/>
      <c r="EM425" s="65"/>
      <c r="EN425" s="65"/>
      <c r="EO425" s="65"/>
      <c r="EP425" s="65"/>
      <c r="EQ425" s="65"/>
      <c r="ER425" s="65"/>
      <c r="ES425" s="65"/>
      <c r="ET425" s="65"/>
      <c r="EU425" s="65"/>
      <c r="EV425" s="65"/>
      <c r="EW425" s="65"/>
      <c r="EX425" s="65"/>
      <c r="EY425" s="65"/>
      <c r="EZ425" s="65"/>
      <c r="FA425" s="65"/>
      <c r="FB425" s="65"/>
      <c r="FC425" s="65"/>
      <c r="FD425" s="65"/>
      <c r="FE425" s="65"/>
      <c r="FF425" s="65"/>
      <c r="FG425" s="65"/>
      <c r="FH425" s="65"/>
      <c r="FI425" s="65"/>
      <c r="FJ425" s="65"/>
      <c r="FK425" s="65"/>
      <c r="FL425" s="65"/>
      <c r="FM425" s="65"/>
      <c r="FN425" s="65"/>
      <c r="FO425" s="65"/>
      <c r="FP425" s="65"/>
      <c r="FQ425" s="65"/>
      <c r="FR425" s="65"/>
      <c r="FS425" s="65"/>
      <c r="FT425" s="65"/>
      <c r="FU425" s="65"/>
      <c r="FV425" s="65"/>
      <c r="FW425" s="65"/>
      <c r="FX425" s="65"/>
      <c r="FY425" s="65"/>
      <c r="FZ425" s="65"/>
      <c r="GA425" s="65"/>
      <c r="GB425" s="65"/>
      <c r="GC425" s="65"/>
      <c r="GD425" s="65"/>
      <c r="GE425" s="65"/>
      <c r="GF425" s="65"/>
      <c r="GG425" s="65"/>
      <c r="GH425" s="65"/>
      <c r="GI425" s="65"/>
      <c r="GJ425" s="65"/>
      <c r="GK425" s="65"/>
      <c r="GL425" s="65"/>
      <c r="GM425" s="65"/>
      <c r="GN425" s="65"/>
      <c r="GO425" s="65"/>
    </row>
    <row r="426" spans="46:197" s="103" customFormat="1" ht="20.100000000000001" customHeight="1" x14ac:dyDescent="0.3">
      <c r="AT426" s="64"/>
      <c r="AU426" s="64"/>
      <c r="AV426" s="64"/>
      <c r="AW426" s="64"/>
      <c r="AX426" s="64"/>
      <c r="AY426" s="64"/>
      <c r="AZ426" s="64"/>
      <c r="BA426" s="64"/>
      <c r="BB426" s="64"/>
      <c r="BC426" s="64"/>
      <c r="BD426" s="64"/>
      <c r="BE426" s="64"/>
      <c r="BF426" s="64"/>
      <c r="BG426" s="64"/>
      <c r="BH426" s="64"/>
      <c r="BI426" s="64"/>
      <c r="BJ426" s="64"/>
      <c r="BK426" s="64"/>
      <c r="BL426" s="64"/>
      <c r="BM426" s="64"/>
      <c r="BN426" s="64"/>
      <c r="BO426" s="64"/>
      <c r="BP426" s="64"/>
      <c r="BQ426" s="64"/>
      <c r="BR426" s="64"/>
      <c r="BS426" s="64"/>
      <c r="BT426" s="64"/>
      <c r="BU426" s="64"/>
      <c r="BV426" s="64"/>
      <c r="BW426" s="64"/>
      <c r="BX426" s="64"/>
      <c r="BY426" s="64"/>
      <c r="BZ426" s="64"/>
      <c r="CA426" s="64"/>
      <c r="CB426" s="64"/>
      <c r="CC426" s="64"/>
      <c r="CD426" s="64"/>
      <c r="CE426" s="64"/>
      <c r="CF426" s="64"/>
      <c r="CG426" s="64"/>
      <c r="CH426" s="64"/>
      <c r="CI426" s="64"/>
      <c r="CJ426" s="64"/>
      <c r="CK426" s="64"/>
      <c r="CL426" s="64"/>
      <c r="CM426" s="64"/>
      <c r="CN426" s="64"/>
      <c r="CO426" s="64"/>
      <c r="CP426" s="64"/>
      <c r="CQ426" s="64"/>
      <c r="CR426" s="64"/>
      <c r="CS426" s="64"/>
      <c r="CT426" s="64"/>
      <c r="CU426" s="64"/>
      <c r="CV426" s="64"/>
      <c r="CW426" s="64"/>
      <c r="CX426" s="64"/>
      <c r="CY426" s="64"/>
      <c r="CZ426" s="64"/>
      <c r="DA426" s="64"/>
      <c r="DB426" s="64"/>
      <c r="DC426" s="64"/>
      <c r="DD426" s="64"/>
      <c r="DE426" s="64"/>
      <c r="DF426" s="64"/>
      <c r="DG426" s="64"/>
      <c r="DH426" s="64"/>
      <c r="DI426" s="64"/>
      <c r="DJ426" s="64"/>
      <c r="DK426" s="65"/>
      <c r="DL426" s="65"/>
      <c r="DM426" s="65"/>
      <c r="DN426" s="65"/>
      <c r="DO426" s="65"/>
      <c r="DP426" s="65"/>
      <c r="DQ426" s="65"/>
      <c r="DR426" s="65"/>
      <c r="DS426" s="65"/>
      <c r="DT426" s="65"/>
      <c r="DU426" s="65"/>
      <c r="DV426" s="65"/>
      <c r="DW426" s="65"/>
      <c r="DX426" s="65"/>
      <c r="DY426" s="65"/>
      <c r="DZ426" s="65"/>
      <c r="EA426" s="65"/>
      <c r="EB426" s="65"/>
      <c r="EC426" s="65"/>
      <c r="ED426" s="65"/>
      <c r="EE426" s="65"/>
      <c r="EF426" s="65"/>
      <c r="EG426" s="65"/>
      <c r="EH426" s="65"/>
      <c r="EI426" s="65"/>
      <c r="EJ426" s="65"/>
      <c r="EK426" s="65"/>
      <c r="EL426" s="65"/>
      <c r="EM426" s="65"/>
      <c r="EN426" s="65"/>
      <c r="EO426" s="65"/>
      <c r="EP426" s="65"/>
      <c r="EQ426" s="65"/>
      <c r="ER426" s="65"/>
      <c r="ES426" s="65"/>
      <c r="ET426" s="65"/>
      <c r="EU426" s="65"/>
      <c r="EV426" s="65"/>
      <c r="EW426" s="65"/>
      <c r="EX426" s="65"/>
      <c r="EY426" s="65"/>
      <c r="EZ426" s="65"/>
      <c r="FA426" s="65"/>
      <c r="FB426" s="65"/>
      <c r="FC426" s="65"/>
      <c r="FD426" s="65"/>
      <c r="FE426" s="65"/>
      <c r="FF426" s="65"/>
      <c r="FG426" s="65"/>
      <c r="FH426" s="65"/>
      <c r="FI426" s="65"/>
      <c r="FJ426" s="65"/>
      <c r="FK426" s="65"/>
      <c r="FL426" s="65"/>
      <c r="FM426" s="65"/>
      <c r="FN426" s="65"/>
      <c r="FO426" s="65"/>
      <c r="FP426" s="65"/>
      <c r="FQ426" s="65"/>
      <c r="FR426" s="65"/>
      <c r="FS426" s="65"/>
      <c r="FT426" s="65"/>
      <c r="FU426" s="65"/>
      <c r="FV426" s="65"/>
      <c r="FW426" s="65"/>
      <c r="FX426" s="65"/>
      <c r="FY426" s="65"/>
      <c r="FZ426" s="65"/>
      <c r="GA426" s="65"/>
      <c r="GB426" s="65"/>
      <c r="GC426" s="65"/>
      <c r="GD426" s="65"/>
      <c r="GE426" s="65"/>
      <c r="GF426" s="65"/>
      <c r="GG426" s="65"/>
      <c r="GH426" s="65"/>
      <c r="GI426" s="65"/>
      <c r="GJ426" s="65"/>
      <c r="GK426" s="65"/>
      <c r="GL426" s="65"/>
      <c r="GM426" s="65"/>
      <c r="GN426" s="65"/>
      <c r="GO426" s="65"/>
    </row>
    <row r="427" spans="46:197" s="103" customFormat="1" ht="20.100000000000001" customHeight="1" x14ac:dyDescent="0.3">
      <c r="AT427" s="64"/>
      <c r="AU427" s="64"/>
      <c r="AV427" s="64"/>
      <c r="AW427" s="64"/>
      <c r="AX427" s="64"/>
      <c r="AY427" s="64"/>
      <c r="AZ427" s="64"/>
      <c r="BA427" s="64"/>
      <c r="BB427" s="64"/>
      <c r="BC427" s="64"/>
      <c r="BD427" s="64"/>
      <c r="BE427" s="64"/>
      <c r="BF427" s="64"/>
      <c r="BG427" s="64"/>
      <c r="BH427" s="64"/>
      <c r="BI427" s="64"/>
      <c r="BJ427" s="64"/>
      <c r="BK427" s="64"/>
      <c r="BL427" s="64"/>
      <c r="BM427" s="64"/>
      <c r="BN427" s="64"/>
      <c r="BO427" s="64"/>
      <c r="BP427" s="64"/>
      <c r="BQ427" s="64"/>
      <c r="BR427" s="64"/>
      <c r="BS427" s="64"/>
      <c r="BT427" s="64"/>
      <c r="BU427" s="64"/>
      <c r="BV427" s="64"/>
      <c r="BW427" s="64"/>
      <c r="BX427" s="64"/>
      <c r="BY427" s="64"/>
      <c r="BZ427" s="64"/>
      <c r="CA427" s="64"/>
      <c r="CB427" s="64"/>
      <c r="CC427" s="64"/>
      <c r="CD427" s="64"/>
      <c r="CE427" s="64"/>
      <c r="CF427" s="64"/>
      <c r="CG427" s="64"/>
      <c r="CH427" s="64"/>
      <c r="CI427" s="64"/>
      <c r="CJ427" s="64"/>
      <c r="CK427" s="64"/>
      <c r="CL427" s="64"/>
      <c r="CM427" s="64"/>
      <c r="CN427" s="64"/>
      <c r="CO427" s="64"/>
      <c r="CP427" s="64"/>
      <c r="CQ427" s="64"/>
      <c r="CR427" s="64"/>
      <c r="CS427" s="64"/>
      <c r="CT427" s="64"/>
      <c r="CU427" s="64"/>
      <c r="CV427" s="64"/>
      <c r="CW427" s="64"/>
      <c r="CX427" s="64"/>
      <c r="CY427" s="64"/>
      <c r="CZ427" s="64"/>
      <c r="DA427" s="64"/>
      <c r="DB427" s="64"/>
      <c r="DC427" s="64"/>
      <c r="DD427" s="64"/>
      <c r="DE427" s="64"/>
      <c r="DF427" s="64"/>
      <c r="DG427" s="64"/>
      <c r="DH427" s="64"/>
      <c r="DI427" s="64"/>
      <c r="DJ427" s="64"/>
      <c r="DK427" s="65"/>
      <c r="DL427" s="65"/>
      <c r="DM427" s="65"/>
      <c r="DN427" s="65"/>
      <c r="DO427" s="65"/>
      <c r="DP427" s="65"/>
      <c r="DQ427" s="65"/>
      <c r="DR427" s="65"/>
      <c r="DS427" s="65"/>
      <c r="DT427" s="65"/>
      <c r="DU427" s="65"/>
      <c r="DV427" s="65"/>
      <c r="DW427" s="65"/>
      <c r="DX427" s="65"/>
      <c r="DY427" s="65"/>
      <c r="DZ427" s="65"/>
      <c r="EA427" s="65"/>
      <c r="EB427" s="65"/>
      <c r="EC427" s="65"/>
      <c r="ED427" s="65"/>
      <c r="EE427" s="65"/>
      <c r="EF427" s="65"/>
      <c r="EG427" s="65"/>
      <c r="EH427" s="65"/>
      <c r="EI427" s="65"/>
      <c r="EJ427" s="65"/>
      <c r="EK427" s="65"/>
      <c r="EL427" s="65"/>
      <c r="EM427" s="65"/>
      <c r="EN427" s="65"/>
      <c r="EO427" s="65"/>
      <c r="EP427" s="65"/>
      <c r="EQ427" s="65"/>
      <c r="ER427" s="65"/>
      <c r="ES427" s="65"/>
      <c r="ET427" s="65"/>
      <c r="EU427" s="65"/>
      <c r="EV427" s="65"/>
      <c r="EW427" s="65"/>
      <c r="EX427" s="65"/>
      <c r="EY427" s="65"/>
      <c r="EZ427" s="65"/>
      <c r="FA427" s="65"/>
      <c r="FB427" s="65"/>
      <c r="FC427" s="65"/>
      <c r="FD427" s="65"/>
      <c r="FE427" s="65"/>
      <c r="FF427" s="65"/>
      <c r="FG427" s="65"/>
      <c r="FH427" s="65"/>
      <c r="FI427" s="65"/>
      <c r="FJ427" s="65"/>
      <c r="FK427" s="65"/>
      <c r="FL427" s="65"/>
      <c r="FM427" s="65"/>
      <c r="FN427" s="65"/>
      <c r="FO427" s="65"/>
      <c r="FP427" s="65"/>
      <c r="FQ427" s="65"/>
      <c r="FR427" s="65"/>
      <c r="FS427" s="65"/>
      <c r="FT427" s="65"/>
      <c r="FU427" s="65"/>
      <c r="FV427" s="65"/>
      <c r="FW427" s="65"/>
      <c r="FX427" s="65"/>
      <c r="FY427" s="65"/>
      <c r="FZ427" s="65"/>
      <c r="GA427" s="65"/>
      <c r="GB427" s="65"/>
      <c r="GC427" s="65"/>
      <c r="GD427" s="65"/>
      <c r="GE427" s="65"/>
      <c r="GF427" s="65"/>
      <c r="GG427" s="65"/>
      <c r="GH427" s="65"/>
      <c r="GI427" s="65"/>
      <c r="GJ427" s="65"/>
      <c r="GK427" s="65"/>
      <c r="GL427" s="65"/>
      <c r="GM427" s="65"/>
      <c r="GN427" s="65"/>
      <c r="GO427" s="65"/>
    </row>
    <row r="428" spans="46:197" s="103" customFormat="1" ht="20.100000000000001" customHeight="1" x14ac:dyDescent="0.3">
      <c r="AT428" s="64"/>
      <c r="AU428" s="64"/>
      <c r="AV428" s="64"/>
      <c r="AW428" s="64"/>
      <c r="AX428" s="64"/>
      <c r="AY428" s="64"/>
      <c r="AZ428" s="64"/>
      <c r="BA428" s="64"/>
      <c r="BB428" s="64"/>
      <c r="BC428" s="64"/>
      <c r="BD428" s="64"/>
      <c r="BE428" s="64"/>
      <c r="BF428" s="64"/>
      <c r="BG428" s="64"/>
      <c r="BH428" s="64"/>
      <c r="BI428" s="64"/>
      <c r="BJ428" s="64"/>
      <c r="BK428" s="64"/>
      <c r="BL428" s="64"/>
      <c r="BM428" s="64"/>
      <c r="BN428" s="64"/>
      <c r="BO428" s="64"/>
      <c r="BP428" s="64"/>
      <c r="BQ428" s="64"/>
      <c r="BR428" s="64"/>
      <c r="BS428" s="64"/>
      <c r="BT428" s="64"/>
      <c r="BU428" s="64"/>
      <c r="BV428" s="64"/>
      <c r="BW428" s="64"/>
      <c r="BX428" s="64"/>
      <c r="BY428" s="64"/>
      <c r="BZ428" s="64"/>
      <c r="CA428" s="64"/>
      <c r="CB428" s="64"/>
      <c r="CC428" s="64"/>
      <c r="CD428" s="64"/>
      <c r="CE428" s="64"/>
      <c r="CF428" s="64"/>
      <c r="CG428" s="64"/>
      <c r="CH428" s="64"/>
      <c r="CI428" s="64"/>
      <c r="CJ428" s="64"/>
      <c r="CK428" s="64"/>
      <c r="CL428" s="64"/>
      <c r="CM428" s="64"/>
      <c r="CN428" s="64"/>
      <c r="CO428" s="64"/>
      <c r="CP428" s="64"/>
      <c r="CQ428" s="64"/>
      <c r="CR428" s="64"/>
      <c r="CS428" s="64"/>
      <c r="CT428" s="64"/>
      <c r="CU428" s="64"/>
      <c r="CV428" s="64"/>
      <c r="CW428" s="64"/>
      <c r="CX428" s="64"/>
      <c r="CY428" s="64"/>
      <c r="CZ428" s="64"/>
      <c r="DA428" s="64"/>
      <c r="DB428" s="64"/>
      <c r="DC428" s="64"/>
      <c r="DD428" s="64"/>
      <c r="DE428" s="64"/>
      <c r="DF428" s="64"/>
      <c r="DG428" s="64"/>
      <c r="DH428" s="64"/>
      <c r="DI428" s="64"/>
      <c r="DJ428" s="64"/>
      <c r="DK428" s="65"/>
      <c r="DL428" s="65"/>
      <c r="DM428" s="65"/>
      <c r="DN428" s="65"/>
      <c r="DO428" s="65"/>
      <c r="DP428" s="65"/>
      <c r="DQ428" s="65"/>
      <c r="DR428" s="65"/>
      <c r="DS428" s="65"/>
      <c r="DT428" s="65"/>
      <c r="DU428" s="65"/>
      <c r="DV428" s="65"/>
      <c r="DW428" s="65"/>
      <c r="DX428" s="65"/>
      <c r="DY428" s="65"/>
      <c r="DZ428" s="65"/>
      <c r="EA428" s="65"/>
      <c r="EB428" s="65"/>
      <c r="EC428" s="65"/>
      <c r="ED428" s="65"/>
      <c r="EE428" s="65"/>
      <c r="EF428" s="65"/>
      <c r="EG428" s="65"/>
      <c r="EH428" s="65"/>
      <c r="EI428" s="65"/>
      <c r="EJ428" s="65"/>
      <c r="EK428" s="65"/>
      <c r="EL428" s="65"/>
      <c r="EM428" s="65"/>
      <c r="EN428" s="65"/>
      <c r="EO428" s="65"/>
      <c r="EP428" s="65"/>
      <c r="EQ428" s="65"/>
      <c r="ER428" s="65"/>
      <c r="ES428" s="65"/>
      <c r="ET428" s="65"/>
      <c r="EU428" s="65"/>
      <c r="EV428" s="65"/>
      <c r="EW428" s="65"/>
      <c r="EX428" s="65"/>
      <c r="EY428" s="65"/>
      <c r="EZ428" s="65"/>
      <c r="FA428" s="65"/>
      <c r="FB428" s="65"/>
      <c r="FC428" s="65"/>
      <c r="FD428" s="65"/>
      <c r="FE428" s="65"/>
      <c r="FF428" s="65"/>
      <c r="FG428" s="65"/>
      <c r="FH428" s="65"/>
      <c r="FI428" s="65"/>
      <c r="FJ428" s="65"/>
      <c r="FK428" s="65"/>
      <c r="FL428" s="65"/>
      <c r="FM428" s="65"/>
      <c r="FN428" s="65"/>
      <c r="FO428" s="65"/>
      <c r="FP428" s="65"/>
      <c r="FQ428" s="65"/>
      <c r="FR428" s="65"/>
      <c r="FS428" s="65"/>
      <c r="FT428" s="65"/>
      <c r="FU428" s="65"/>
      <c r="FV428" s="65"/>
      <c r="FW428" s="65"/>
      <c r="FX428" s="65"/>
      <c r="FY428" s="65"/>
      <c r="FZ428" s="65"/>
      <c r="GA428" s="65"/>
      <c r="GB428" s="65"/>
      <c r="GC428" s="65"/>
      <c r="GD428" s="65"/>
      <c r="GE428" s="65"/>
      <c r="GF428" s="65"/>
      <c r="GG428" s="65"/>
      <c r="GH428" s="65"/>
      <c r="GI428" s="65"/>
      <c r="GJ428" s="65"/>
      <c r="GK428" s="65"/>
      <c r="GL428" s="65"/>
      <c r="GM428" s="65"/>
      <c r="GN428" s="65"/>
      <c r="GO428" s="65"/>
    </row>
    <row r="429" spans="46:197" s="103" customFormat="1" ht="20.100000000000001" customHeight="1" x14ac:dyDescent="0.3">
      <c r="AT429" s="64"/>
      <c r="AU429" s="64"/>
      <c r="AV429" s="64"/>
      <c r="AW429" s="64"/>
      <c r="AX429" s="64"/>
      <c r="AY429" s="64"/>
      <c r="AZ429" s="64"/>
      <c r="BA429" s="64"/>
      <c r="BB429" s="64"/>
      <c r="BC429" s="64"/>
      <c r="BD429" s="64"/>
      <c r="BE429" s="64"/>
      <c r="BF429" s="64"/>
      <c r="BG429" s="64"/>
      <c r="BH429" s="64"/>
      <c r="BI429" s="64"/>
      <c r="BJ429" s="64"/>
      <c r="BK429" s="64"/>
      <c r="BL429" s="64"/>
      <c r="BM429" s="64"/>
      <c r="BN429" s="64"/>
      <c r="BO429" s="64"/>
      <c r="BP429" s="64"/>
      <c r="BQ429" s="64"/>
      <c r="BR429" s="64"/>
      <c r="BS429" s="64"/>
      <c r="BT429" s="64"/>
      <c r="BU429" s="64"/>
      <c r="BV429" s="64"/>
      <c r="BW429" s="64"/>
      <c r="BX429" s="64"/>
      <c r="BY429" s="64"/>
      <c r="BZ429" s="64"/>
      <c r="CA429" s="64"/>
      <c r="CB429" s="64"/>
      <c r="CC429" s="64"/>
      <c r="CD429" s="64"/>
      <c r="CE429" s="64"/>
      <c r="CF429" s="64"/>
      <c r="CG429" s="64"/>
      <c r="CH429" s="64"/>
      <c r="CI429" s="64"/>
      <c r="CJ429" s="64"/>
      <c r="CK429" s="64"/>
      <c r="CL429" s="64"/>
      <c r="CM429" s="64"/>
      <c r="CN429" s="64"/>
      <c r="CO429" s="64"/>
      <c r="CP429" s="64"/>
      <c r="CQ429" s="64"/>
      <c r="CR429" s="64"/>
      <c r="CS429" s="64"/>
      <c r="CT429" s="64"/>
      <c r="CU429" s="64"/>
      <c r="CV429" s="64"/>
      <c r="CW429" s="64"/>
      <c r="CX429" s="64"/>
      <c r="CY429" s="64"/>
      <c r="CZ429" s="64"/>
      <c r="DA429" s="64"/>
      <c r="DB429" s="64"/>
      <c r="DC429" s="64"/>
      <c r="DD429" s="64"/>
      <c r="DE429" s="64"/>
      <c r="DF429" s="64"/>
      <c r="DG429" s="64"/>
      <c r="DH429" s="64"/>
      <c r="DI429" s="64"/>
      <c r="DJ429" s="64"/>
      <c r="DK429" s="65"/>
      <c r="DL429" s="65"/>
      <c r="DM429" s="65"/>
      <c r="DN429" s="65"/>
      <c r="DO429" s="65"/>
      <c r="DP429" s="65"/>
      <c r="DQ429" s="65"/>
      <c r="DR429" s="65"/>
      <c r="DS429" s="65"/>
      <c r="DT429" s="65"/>
      <c r="DU429" s="65"/>
      <c r="DV429" s="65"/>
      <c r="DW429" s="65"/>
      <c r="DX429" s="65"/>
      <c r="DY429" s="65"/>
      <c r="DZ429" s="65"/>
      <c r="EA429" s="65"/>
      <c r="EB429" s="65"/>
      <c r="EC429" s="65"/>
      <c r="ED429" s="65"/>
      <c r="EE429" s="65"/>
      <c r="EF429" s="65"/>
      <c r="EG429" s="65"/>
      <c r="EH429" s="65"/>
      <c r="EI429" s="65"/>
      <c r="EJ429" s="65"/>
      <c r="EK429" s="65"/>
      <c r="EL429" s="65"/>
      <c r="EM429" s="65"/>
      <c r="EN429" s="65"/>
      <c r="EO429" s="65"/>
      <c r="EP429" s="65"/>
      <c r="EQ429" s="65"/>
      <c r="ER429" s="65"/>
      <c r="ES429" s="65"/>
      <c r="ET429" s="65"/>
      <c r="EU429" s="65"/>
      <c r="EV429" s="65"/>
      <c r="EW429" s="65"/>
      <c r="EX429" s="65"/>
      <c r="EY429" s="65"/>
      <c r="EZ429" s="65"/>
      <c r="FA429" s="65"/>
      <c r="FB429" s="65"/>
      <c r="FC429" s="65"/>
      <c r="FD429" s="65"/>
      <c r="FE429" s="65"/>
      <c r="FF429" s="65"/>
      <c r="FG429" s="65"/>
      <c r="FH429" s="65"/>
      <c r="FI429" s="65"/>
      <c r="FJ429" s="65"/>
      <c r="FK429" s="65"/>
      <c r="FL429" s="65"/>
      <c r="FM429" s="65"/>
      <c r="FN429" s="65"/>
      <c r="FO429" s="65"/>
      <c r="FP429" s="65"/>
      <c r="FQ429" s="65"/>
      <c r="FR429" s="65"/>
      <c r="FS429" s="65"/>
      <c r="FT429" s="65"/>
      <c r="FU429" s="65"/>
      <c r="FV429" s="65"/>
      <c r="FW429" s="65"/>
      <c r="FX429" s="65"/>
      <c r="FY429" s="65"/>
      <c r="FZ429" s="65"/>
      <c r="GA429" s="65"/>
      <c r="GB429" s="65"/>
      <c r="GC429" s="65"/>
      <c r="GD429" s="65"/>
      <c r="GE429" s="65"/>
      <c r="GF429" s="65"/>
      <c r="GG429" s="65"/>
      <c r="GH429" s="65"/>
      <c r="GI429" s="65"/>
      <c r="GJ429" s="65"/>
      <c r="GK429" s="65"/>
      <c r="GL429" s="65"/>
      <c r="GM429" s="65"/>
      <c r="GN429" s="65"/>
      <c r="GO429" s="65"/>
    </row>
    <row r="430" spans="46:197" s="103" customFormat="1" ht="20.100000000000001" customHeight="1" x14ac:dyDescent="0.3">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c r="BS430" s="64"/>
      <c r="BT430" s="64"/>
      <c r="BU430" s="64"/>
      <c r="BV430" s="64"/>
      <c r="BW430" s="64"/>
      <c r="BX430" s="64"/>
      <c r="BY430" s="64"/>
      <c r="BZ430" s="64"/>
      <c r="CA430" s="64"/>
      <c r="CB430" s="64"/>
      <c r="CC430" s="64"/>
      <c r="CD430" s="64"/>
      <c r="CE430" s="64"/>
      <c r="CF430" s="64"/>
      <c r="CG430" s="64"/>
      <c r="CH430" s="64"/>
      <c r="CI430" s="64"/>
      <c r="CJ430" s="64"/>
      <c r="CK430" s="64"/>
      <c r="CL430" s="64"/>
      <c r="CM430" s="64"/>
      <c r="CN430" s="64"/>
      <c r="CO430" s="64"/>
      <c r="CP430" s="64"/>
      <c r="CQ430" s="64"/>
      <c r="CR430" s="64"/>
      <c r="CS430" s="64"/>
      <c r="CT430" s="64"/>
      <c r="CU430" s="64"/>
      <c r="CV430" s="64"/>
      <c r="CW430" s="64"/>
      <c r="CX430" s="64"/>
      <c r="CY430" s="64"/>
      <c r="CZ430" s="64"/>
      <c r="DA430" s="64"/>
      <c r="DB430" s="64"/>
      <c r="DC430" s="64"/>
      <c r="DD430" s="64"/>
      <c r="DE430" s="64"/>
      <c r="DF430" s="64"/>
      <c r="DG430" s="64"/>
      <c r="DH430" s="64"/>
      <c r="DI430" s="64"/>
      <c r="DJ430" s="64"/>
      <c r="DK430" s="65"/>
      <c r="DL430" s="65"/>
      <c r="DM430" s="65"/>
      <c r="DN430" s="65"/>
      <c r="DO430" s="65"/>
      <c r="DP430" s="65"/>
      <c r="DQ430" s="65"/>
      <c r="DR430" s="65"/>
      <c r="DS430" s="65"/>
      <c r="DT430" s="65"/>
      <c r="DU430" s="65"/>
      <c r="DV430" s="65"/>
      <c r="DW430" s="65"/>
      <c r="DX430" s="65"/>
      <c r="DY430" s="65"/>
      <c r="DZ430" s="65"/>
      <c r="EA430" s="65"/>
      <c r="EB430" s="65"/>
      <c r="EC430" s="65"/>
      <c r="ED430" s="65"/>
      <c r="EE430" s="65"/>
      <c r="EF430" s="65"/>
      <c r="EG430" s="65"/>
      <c r="EH430" s="65"/>
      <c r="EI430" s="65"/>
      <c r="EJ430" s="65"/>
      <c r="EK430" s="65"/>
      <c r="EL430" s="65"/>
      <c r="EM430" s="65"/>
      <c r="EN430" s="65"/>
      <c r="EO430" s="65"/>
      <c r="EP430" s="65"/>
      <c r="EQ430" s="65"/>
      <c r="ER430" s="65"/>
      <c r="ES430" s="65"/>
      <c r="ET430" s="65"/>
      <c r="EU430" s="65"/>
      <c r="EV430" s="65"/>
      <c r="EW430" s="65"/>
      <c r="EX430" s="65"/>
      <c r="EY430" s="65"/>
      <c r="EZ430" s="65"/>
      <c r="FA430" s="65"/>
      <c r="FB430" s="65"/>
      <c r="FC430" s="65"/>
      <c r="FD430" s="65"/>
      <c r="FE430" s="65"/>
      <c r="FF430" s="65"/>
      <c r="FG430" s="65"/>
      <c r="FH430" s="65"/>
      <c r="FI430" s="65"/>
      <c r="FJ430" s="65"/>
      <c r="FK430" s="65"/>
      <c r="FL430" s="65"/>
      <c r="FM430" s="65"/>
      <c r="FN430" s="65"/>
      <c r="FO430" s="65"/>
      <c r="FP430" s="65"/>
      <c r="FQ430" s="65"/>
      <c r="FR430" s="65"/>
      <c r="FS430" s="65"/>
      <c r="FT430" s="65"/>
      <c r="FU430" s="65"/>
      <c r="FV430" s="65"/>
      <c r="FW430" s="65"/>
      <c r="FX430" s="65"/>
      <c r="FY430" s="65"/>
      <c r="FZ430" s="65"/>
      <c r="GA430" s="65"/>
      <c r="GB430" s="65"/>
      <c r="GC430" s="65"/>
      <c r="GD430" s="65"/>
      <c r="GE430" s="65"/>
      <c r="GF430" s="65"/>
      <c r="GG430" s="65"/>
      <c r="GH430" s="65"/>
      <c r="GI430" s="65"/>
      <c r="GJ430" s="65"/>
      <c r="GK430" s="65"/>
      <c r="GL430" s="65"/>
      <c r="GM430" s="65"/>
      <c r="GN430" s="65"/>
      <c r="GO430" s="65"/>
    </row>
    <row r="431" spans="46:197" s="103" customFormat="1" ht="20.100000000000001" customHeight="1" x14ac:dyDescent="0.3">
      <c r="AT431" s="64"/>
      <c r="AU431" s="64"/>
      <c r="AV431" s="64"/>
      <c r="AW431" s="64"/>
      <c r="AX431" s="64"/>
      <c r="AY431" s="64"/>
      <c r="AZ431" s="64"/>
      <c r="BA431" s="64"/>
      <c r="BB431" s="64"/>
      <c r="BC431" s="64"/>
      <c r="BD431" s="64"/>
      <c r="BE431" s="64"/>
      <c r="BF431" s="64"/>
      <c r="BG431" s="64"/>
      <c r="BH431" s="64"/>
      <c r="BI431" s="64"/>
      <c r="BJ431" s="64"/>
      <c r="BK431" s="64"/>
      <c r="BL431" s="64"/>
      <c r="BM431" s="64"/>
      <c r="BN431" s="64"/>
      <c r="BO431" s="64"/>
      <c r="BP431" s="64"/>
      <c r="BQ431" s="64"/>
      <c r="BR431" s="64"/>
      <c r="BS431" s="64"/>
      <c r="BT431" s="64"/>
      <c r="BU431" s="64"/>
      <c r="BV431" s="64"/>
      <c r="BW431" s="64"/>
      <c r="BX431" s="64"/>
      <c r="BY431" s="64"/>
      <c r="BZ431" s="64"/>
      <c r="CA431" s="64"/>
      <c r="CB431" s="64"/>
      <c r="CC431" s="64"/>
      <c r="CD431" s="64"/>
      <c r="CE431" s="64"/>
      <c r="CF431" s="64"/>
      <c r="CG431" s="64"/>
      <c r="CH431" s="64"/>
      <c r="CI431" s="64"/>
      <c r="CJ431" s="64"/>
      <c r="CK431" s="64"/>
      <c r="CL431" s="64"/>
      <c r="CM431" s="64"/>
      <c r="CN431" s="64"/>
      <c r="CO431" s="64"/>
      <c r="CP431" s="64"/>
      <c r="CQ431" s="64"/>
      <c r="CR431" s="64"/>
      <c r="CS431" s="64"/>
      <c r="CT431" s="64"/>
      <c r="CU431" s="64"/>
      <c r="CV431" s="64"/>
      <c r="CW431" s="64"/>
      <c r="CX431" s="64"/>
      <c r="CY431" s="64"/>
      <c r="CZ431" s="64"/>
      <c r="DA431" s="64"/>
      <c r="DB431" s="64"/>
      <c r="DC431" s="64"/>
      <c r="DD431" s="64"/>
      <c r="DE431" s="64"/>
      <c r="DF431" s="64"/>
      <c r="DG431" s="64"/>
      <c r="DH431" s="64"/>
      <c r="DI431" s="64"/>
      <c r="DJ431" s="64"/>
      <c r="DK431" s="65"/>
      <c r="DL431" s="65"/>
      <c r="DM431" s="65"/>
      <c r="DN431" s="65"/>
      <c r="DO431" s="65"/>
      <c r="DP431" s="65"/>
      <c r="DQ431" s="65"/>
      <c r="DR431" s="65"/>
      <c r="DS431" s="65"/>
      <c r="DT431" s="65"/>
      <c r="DU431" s="65"/>
      <c r="DV431" s="65"/>
      <c r="DW431" s="65"/>
      <c r="DX431" s="65"/>
      <c r="DY431" s="65"/>
      <c r="DZ431" s="65"/>
      <c r="EA431" s="65"/>
      <c r="EB431" s="65"/>
      <c r="EC431" s="65"/>
      <c r="ED431" s="65"/>
      <c r="EE431" s="65"/>
      <c r="EF431" s="65"/>
      <c r="EG431" s="65"/>
      <c r="EH431" s="65"/>
      <c r="EI431" s="65"/>
      <c r="EJ431" s="65"/>
      <c r="EK431" s="65"/>
      <c r="EL431" s="65"/>
      <c r="EM431" s="65"/>
      <c r="EN431" s="65"/>
      <c r="EO431" s="65"/>
      <c r="EP431" s="65"/>
      <c r="EQ431" s="65"/>
      <c r="ER431" s="65"/>
      <c r="ES431" s="65"/>
      <c r="ET431" s="65"/>
      <c r="EU431" s="65"/>
      <c r="EV431" s="65"/>
      <c r="EW431" s="65"/>
      <c r="EX431" s="65"/>
      <c r="EY431" s="65"/>
      <c r="EZ431" s="65"/>
      <c r="FA431" s="65"/>
      <c r="FB431" s="65"/>
      <c r="FC431" s="65"/>
      <c r="FD431" s="65"/>
      <c r="FE431" s="65"/>
      <c r="FF431" s="65"/>
      <c r="FG431" s="65"/>
      <c r="FH431" s="65"/>
      <c r="FI431" s="65"/>
      <c r="FJ431" s="65"/>
      <c r="FK431" s="65"/>
      <c r="FL431" s="65"/>
      <c r="FM431" s="65"/>
      <c r="FN431" s="65"/>
      <c r="FO431" s="65"/>
      <c r="FP431" s="65"/>
      <c r="FQ431" s="65"/>
      <c r="FR431" s="65"/>
      <c r="FS431" s="65"/>
      <c r="FT431" s="65"/>
      <c r="FU431" s="65"/>
      <c r="FV431" s="65"/>
      <c r="FW431" s="65"/>
      <c r="FX431" s="65"/>
      <c r="FY431" s="65"/>
      <c r="FZ431" s="65"/>
      <c r="GA431" s="65"/>
      <c r="GB431" s="65"/>
      <c r="GC431" s="65"/>
      <c r="GD431" s="65"/>
      <c r="GE431" s="65"/>
      <c r="GF431" s="65"/>
      <c r="GG431" s="65"/>
      <c r="GH431" s="65"/>
      <c r="GI431" s="65"/>
      <c r="GJ431" s="65"/>
      <c r="GK431" s="65"/>
      <c r="GL431" s="65"/>
      <c r="GM431" s="65"/>
      <c r="GN431" s="65"/>
      <c r="GO431" s="65"/>
    </row>
    <row r="432" spans="46:197" s="103" customFormat="1" ht="20.100000000000001" customHeight="1" x14ac:dyDescent="0.3">
      <c r="AT432" s="64"/>
      <c r="AU432" s="64"/>
      <c r="AV432" s="64"/>
      <c r="AW432" s="64"/>
      <c r="AX432" s="64"/>
      <c r="AY432" s="64"/>
      <c r="AZ432" s="64"/>
      <c r="BA432" s="64"/>
      <c r="BB432" s="64"/>
      <c r="BC432" s="64"/>
      <c r="BD432" s="64"/>
      <c r="BE432" s="64"/>
      <c r="BF432" s="64"/>
      <c r="BG432" s="64"/>
      <c r="BH432" s="64"/>
      <c r="BI432" s="64"/>
      <c r="BJ432" s="64"/>
      <c r="BK432" s="64"/>
      <c r="BL432" s="64"/>
      <c r="BM432" s="64"/>
      <c r="BN432" s="64"/>
      <c r="BO432" s="64"/>
      <c r="BP432" s="64"/>
      <c r="BQ432" s="64"/>
      <c r="BR432" s="64"/>
      <c r="BS432" s="64"/>
      <c r="BT432" s="64"/>
      <c r="BU432" s="64"/>
      <c r="BV432" s="64"/>
      <c r="BW432" s="64"/>
      <c r="BX432" s="64"/>
      <c r="BY432" s="64"/>
      <c r="BZ432" s="64"/>
      <c r="CA432" s="64"/>
      <c r="CB432" s="64"/>
      <c r="CC432" s="64"/>
      <c r="CD432" s="64"/>
      <c r="CE432" s="64"/>
      <c r="CF432" s="64"/>
      <c r="CG432" s="64"/>
      <c r="CH432" s="64"/>
      <c r="CI432" s="64"/>
      <c r="CJ432" s="64"/>
      <c r="CK432" s="64"/>
      <c r="CL432" s="64"/>
      <c r="CM432" s="64"/>
      <c r="CN432" s="64"/>
      <c r="CO432" s="64"/>
      <c r="CP432" s="64"/>
      <c r="CQ432" s="64"/>
      <c r="CR432" s="64"/>
      <c r="CS432" s="64"/>
      <c r="CT432" s="64"/>
      <c r="CU432" s="64"/>
      <c r="CV432" s="64"/>
      <c r="CW432" s="64"/>
      <c r="CX432" s="64"/>
      <c r="CY432" s="64"/>
      <c r="CZ432" s="64"/>
      <c r="DA432" s="64"/>
      <c r="DB432" s="64"/>
      <c r="DC432" s="64"/>
      <c r="DD432" s="64"/>
      <c r="DE432" s="64"/>
      <c r="DF432" s="64"/>
      <c r="DG432" s="64"/>
      <c r="DH432" s="64"/>
      <c r="DI432" s="64"/>
      <c r="DJ432" s="64"/>
      <c r="DK432" s="65"/>
      <c r="DL432" s="65"/>
      <c r="DM432" s="65"/>
      <c r="DN432" s="65"/>
      <c r="DO432" s="65"/>
      <c r="DP432" s="65"/>
      <c r="DQ432" s="65"/>
      <c r="DR432" s="65"/>
      <c r="DS432" s="65"/>
      <c r="DT432" s="65"/>
      <c r="DU432" s="65"/>
      <c r="DV432" s="65"/>
      <c r="DW432" s="65"/>
      <c r="DX432" s="65"/>
      <c r="DY432" s="65"/>
      <c r="DZ432" s="65"/>
      <c r="EA432" s="65"/>
      <c r="EB432" s="65"/>
      <c r="EC432" s="65"/>
      <c r="ED432" s="65"/>
      <c r="EE432" s="65"/>
      <c r="EF432" s="65"/>
      <c r="EG432" s="65"/>
      <c r="EH432" s="65"/>
      <c r="EI432" s="65"/>
      <c r="EJ432" s="65"/>
      <c r="EK432" s="65"/>
      <c r="EL432" s="65"/>
      <c r="EM432" s="65"/>
      <c r="EN432" s="65"/>
      <c r="EO432" s="65"/>
      <c r="EP432" s="65"/>
      <c r="EQ432" s="65"/>
      <c r="ER432" s="65"/>
      <c r="ES432" s="65"/>
      <c r="ET432" s="65"/>
      <c r="EU432" s="65"/>
      <c r="EV432" s="65"/>
      <c r="EW432" s="65"/>
      <c r="EX432" s="65"/>
      <c r="EY432" s="65"/>
      <c r="EZ432" s="65"/>
      <c r="FA432" s="65"/>
      <c r="FB432" s="65"/>
      <c r="FC432" s="65"/>
      <c r="FD432" s="65"/>
      <c r="FE432" s="65"/>
      <c r="FF432" s="65"/>
      <c r="FG432" s="65"/>
      <c r="FH432" s="65"/>
      <c r="FI432" s="65"/>
      <c r="FJ432" s="65"/>
      <c r="FK432" s="65"/>
      <c r="FL432" s="65"/>
      <c r="FM432" s="65"/>
      <c r="FN432" s="65"/>
      <c r="FO432" s="65"/>
      <c r="FP432" s="65"/>
      <c r="FQ432" s="65"/>
      <c r="FR432" s="65"/>
      <c r="FS432" s="65"/>
      <c r="FT432" s="65"/>
      <c r="FU432" s="65"/>
      <c r="FV432" s="65"/>
      <c r="FW432" s="65"/>
      <c r="FX432" s="65"/>
      <c r="FY432" s="65"/>
      <c r="FZ432" s="65"/>
      <c r="GA432" s="65"/>
      <c r="GB432" s="65"/>
      <c r="GC432" s="65"/>
      <c r="GD432" s="65"/>
      <c r="GE432" s="65"/>
      <c r="GF432" s="65"/>
      <c r="GG432" s="65"/>
      <c r="GH432" s="65"/>
      <c r="GI432" s="65"/>
      <c r="GJ432" s="65"/>
      <c r="GK432" s="65"/>
      <c r="GL432" s="65"/>
      <c r="GM432" s="65"/>
      <c r="GN432" s="65"/>
      <c r="GO432" s="65"/>
    </row>
    <row r="433" spans="46:197" s="103" customFormat="1" ht="20.100000000000001" customHeight="1" x14ac:dyDescent="0.3">
      <c r="AT433" s="64"/>
      <c r="AU433" s="64"/>
      <c r="AV433" s="64"/>
      <c r="AW433" s="64"/>
      <c r="AX433" s="64"/>
      <c r="AY433" s="64"/>
      <c r="AZ433" s="64"/>
      <c r="BA433" s="64"/>
      <c r="BB433" s="64"/>
      <c r="BC433" s="64"/>
      <c r="BD433" s="64"/>
      <c r="BE433" s="64"/>
      <c r="BF433" s="64"/>
      <c r="BG433" s="64"/>
      <c r="BH433" s="64"/>
      <c r="BI433" s="64"/>
      <c r="BJ433" s="64"/>
      <c r="BK433" s="64"/>
      <c r="BL433" s="64"/>
      <c r="BM433" s="64"/>
      <c r="BN433" s="64"/>
      <c r="BO433" s="64"/>
      <c r="BP433" s="64"/>
      <c r="BQ433" s="64"/>
      <c r="BR433" s="64"/>
      <c r="BS433" s="64"/>
      <c r="BT433" s="64"/>
      <c r="BU433" s="64"/>
      <c r="BV433" s="64"/>
      <c r="BW433" s="64"/>
      <c r="BX433" s="64"/>
      <c r="BY433" s="64"/>
      <c r="BZ433" s="64"/>
      <c r="CA433" s="64"/>
      <c r="CB433" s="64"/>
      <c r="CC433" s="64"/>
      <c r="CD433" s="64"/>
      <c r="CE433" s="64"/>
      <c r="CF433" s="64"/>
      <c r="CG433" s="64"/>
      <c r="CH433" s="64"/>
      <c r="CI433" s="64"/>
      <c r="CJ433" s="64"/>
      <c r="CK433" s="64"/>
      <c r="CL433" s="64"/>
      <c r="CM433" s="64"/>
      <c r="CN433" s="64"/>
      <c r="CO433" s="64"/>
      <c r="CP433" s="64"/>
      <c r="CQ433" s="64"/>
      <c r="CR433" s="64"/>
      <c r="CS433" s="64"/>
      <c r="CT433" s="64"/>
      <c r="CU433" s="64"/>
      <c r="CV433" s="64"/>
      <c r="CW433" s="64"/>
      <c r="CX433" s="64"/>
      <c r="CY433" s="64"/>
      <c r="CZ433" s="64"/>
      <c r="DA433" s="64"/>
      <c r="DB433" s="64"/>
      <c r="DC433" s="64"/>
      <c r="DD433" s="64"/>
      <c r="DE433" s="64"/>
      <c r="DF433" s="64"/>
      <c r="DG433" s="64"/>
      <c r="DH433" s="64"/>
      <c r="DI433" s="64"/>
      <c r="DJ433" s="64"/>
      <c r="DK433" s="65"/>
      <c r="DL433" s="65"/>
      <c r="DM433" s="65"/>
      <c r="DN433" s="65"/>
      <c r="DO433" s="65"/>
      <c r="DP433" s="65"/>
      <c r="DQ433" s="65"/>
      <c r="DR433" s="65"/>
      <c r="DS433" s="65"/>
      <c r="DT433" s="65"/>
      <c r="DU433" s="65"/>
      <c r="DV433" s="65"/>
      <c r="DW433" s="65"/>
      <c r="DX433" s="65"/>
      <c r="DY433" s="65"/>
      <c r="DZ433" s="65"/>
      <c r="EA433" s="65"/>
      <c r="EB433" s="65"/>
      <c r="EC433" s="65"/>
      <c r="ED433" s="65"/>
      <c r="EE433" s="65"/>
      <c r="EF433" s="65"/>
      <c r="EG433" s="65"/>
      <c r="EH433" s="65"/>
      <c r="EI433" s="65"/>
      <c r="EJ433" s="65"/>
      <c r="EK433" s="65"/>
      <c r="EL433" s="65"/>
      <c r="EM433" s="65"/>
      <c r="EN433" s="65"/>
      <c r="EO433" s="65"/>
      <c r="EP433" s="65"/>
      <c r="EQ433" s="65"/>
      <c r="ER433" s="65"/>
      <c r="ES433" s="65"/>
      <c r="ET433" s="65"/>
      <c r="EU433" s="65"/>
      <c r="EV433" s="65"/>
      <c r="EW433" s="65"/>
      <c r="EX433" s="65"/>
      <c r="EY433" s="65"/>
      <c r="EZ433" s="65"/>
      <c r="FA433" s="65"/>
      <c r="FB433" s="65"/>
      <c r="FC433" s="65"/>
      <c r="FD433" s="65"/>
      <c r="FE433" s="65"/>
      <c r="FF433" s="65"/>
      <c r="FG433" s="65"/>
      <c r="FH433" s="65"/>
      <c r="FI433" s="65"/>
      <c r="FJ433" s="65"/>
      <c r="FK433" s="65"/>
      <c r="FL433" s="65"/>
      <c r="FM433" s="65"/>
      <c r="FN433" s="65"/>
      <c r="FO433" s="65"/>
      <c r="FP433" s="65"/>
      <c r="FQ433" s="65"/>
      <c r="FR433" s="65"/>
      <c r="FS433" s="65"/>
      <c r="FT433" s="65"/>
      <c r="FU433" s="65"/>
      <c r="FV433" s="65"/>
      <c r="FW433" s="65"/>
      <c r="FX433" s="65"/>
      <c r="FY433" s="65"/>
      <c r="FZ433" s="65"/>
      <c r="GA433" s="65"/>
      <c r="GB433" s="65"/>
      <c r="GC433" s="65"/>
      <c r="GD433" s="65"/>
      <c r="GE433" s="65"/>
      <c r="GF433" s="65"/>
      <c r="GG433" s="65"/>
      <c r="GH433" s="65"/>
      <c r="GI433" s="65"/>
      <c r="GJ433" s="65"/>
      <c r="GK433" s="65"/>
      <c r="GL433" s="65"/>
      <c r="GM433" s="65"/>
      <c r="GN433" s="65"/>
      <c r="GO433" s="65"/>
    </row>
    <row r="434" spans="46:197" s="103" customFormat="1" ht="20.100000000000001" customHeight="1" x14ac:dyDescent="0.3">
      <c r="AT434" s="64"/>
      <c r="AU434" s="64"/>
      <c r="AV434" s="64"/>
      <c r="AW434" s="64"/>
      <c r="AX434" s="64"/>
      <c r="AY434" s="64"/>
      <c r="AZ434" s="64"/>
      <c r="BA434" s="64"/>
      <c r="BB434" s="64"/>
      <c r="BC434" s="64"/>
      <c r="BD434" s="64"/>
      <c r="BE434" s="64"/>
      <c r="BF434" s="64"/>
      <c r="BG434" s="64"/>
      <c r="BH434" s="64"/>
      <c r="BI434" s="64"/>
      <c r="BJ434" s="64"/>
      <c r="BK434" s="64"/>
      <c r="BL434" s="64"/>
      <c r="BM434" s="64"/>
      <c r="BN434" s="64"/>
      <c r="BO434" s="64"/>
      <c r="BP434" s="64"/>
      <c r="BQ434" s="64"/>
      <c r="BR434" s="64"/>
      <c r="BS434" s="64"/>
      <c r="BT434" s="64"/>
      <c r="BU434" s="64"/>
      <c r="BV434" s="64"/>
      <c r="BW434" s="64"/>
      <c r="BX434" s="64"/>
      <c r="BY434" s="64"/>
      <c r="BZ434" s="64"/>
      <c r="CA434" s="64"/>
      <c r="CB434" s="64"/>
      <c r="CC434" s="64"/>
      <c r="CD434" s="64"/>
      <c r="CE434" s="64"/>
      <c r="CF434" s="64"/>
      <c r="CG434" s="64"/>
      <c r="CH434" s="64"/>
      <c r="CI434" s="64"/>
      <c r="CJ434" s="64"/>
      <c r="CK434" s="64"/>
      <c r="CL434" s="64"/>
      <c r="CM434" s="64"/>
      <c r="CN434" s="64"/>
      <c r="CO434" s="64"/>
      <c r="CP434" s="64"/>
      <c r="CQ434" s="64"/>
      <c r="CR434" s="64"/>
      <c r="CS434" s="64"/>
      <c r="CT434" s="64"/>
      <c r="CU434" s="64"/>
      <c r="CV434" s="64"/>
      <c r="CW434" s="64"/>
      <c r="CX434" s="64"/>
      <c r="CY434" s="64"/>
      <c r="CZ434" s="64"/>
      <c r="DA434" s="64"/>
      <c r="DB434" s="64"/>
      <c r="DC434" s="64"/>
      <c r="DD434" s="64"/>
      <c r="DE434" s="64"/>
      <c r="DF434" s="64"/>
      <c r="DG434" s="64"/>
      <c r="DH434" s="64"/>
      <c r="DI434" s="64"/>
      <c r="DJ434" s="64"/>
      <c r="DK434" s="65"/>
      <c r="DL434" s="65"/>
      <c r="DM434" s="65"/>
      <c r="DN434" s="65"/>
      <c r="DO434" s="65"/>
      <c r="DP434" s="65"/>
      <c r="DQ434" s="65"/>
      <c r="DR434" s="65"/>
      <c r="DS434" s="65"/>
      <c r="DT434" s="65"/>
      <c r="DU434" s="65"/>
      <c r="DV434" s="65"/>
      <c r="DW434" s="65"/>
      <c r="DX434" s="65"/>
      <c r="DY434" s="65"/>
      <c r="DZ434" s="65"/>
      <c r="EA434" s="65"/>
      <c r="EB434" s="65"/>
      <c r="EC434" s="65"/>
      <c r="ED434" s="65"/>
      <c r="EE434" s="65"/>
      <c r="EF434" s="65"/>
      <c r="EG434" s="65"/>
      <c r="EH434" s="65"/>
      <c r="EI434" s="65"/>
      <c r="EJ434" s="65"/>
      <c r="EK434" s="65"/>
      <c r="EL434" s="65"/>
      <c r="EM434" s="65"/>
      <c r="EN434" s="65"/>
      <c r="EO434" s="65"/>
      <c r="EP434" s="65"/>
      <c r="EQ434" s="65"/>
      <c r="ER434" s="65"/>
      <c r="ES434" s="65"/>
      <c r="ET434" s="65"/>
      <c r="EU434" s="65"/>
      <c r="EV434" s="65"/>
      <c r="EW434" s="65"/>
      <c r="EX434" s="65"/>
      <c r="EY434" s="65"/>
      <c r="EZ434" s="65"/>
      <c r="FA434" s="65"/>
      <c r="FB434" s="65"/>
      <c r="FC434" s="65"/>
      <c r="FD434" s="65"/>
      <c r="FE434" s="65"/>
      <c r="FF434" s="65"/>
      <c r="FG434" s="65"/>
      <c r="FH434" s="65"/>
      <c r="FI434" s="65"/>
      <c r="FJ434" s="65"/>
      <c r="FK434" s="65"/>
      <c r="FL434" s="65"/>
      <c r="FM434" s="65"/>
      <c r="FN434" s="65"/>
      <c r="FO434" s="65"/>
      <c r="FP434" s="65"/>
      <c r="FQ434" s="65"/>
      <c r="FR434" s="65"/>
      <c r="FS434" s="65"/>
      <c r="FT434" s="65"/>
      <c r="FU434" s="65"/>
      <c r="FV434" s="65"/>
      <c r="FW434" s="65"/>
      <c r="FX434" s="65"/>
      <c r="FY434" s="65"/>
      <c r="FZ434" s="65"/>
      <c r="GA434" s="65"/>
      <c r="GB434" s="65"/>
      <c r="GC434" s="65"/>
      <c r="GD434" s="65"/>
      <c r="GE434" s="65"/>
      <c r="GF434" s="65"/>
      <c r="GG434" s="65"/>
      <c r="GH434" s="65"/>
      <c r="GI434" s="65"/>
      <c r="GJ434" s="65"/>
      <c r="GK434" s="65"/>
      <c r="GL434" s="65"/>
      <c r="GM434" s="65"/>
      <c r="GN434" s="65"/>
      <c r="GO434" s="65"/>
    </row>
    <row r="435" spans="46:197" s="103" customFormat="1" ht="20.100000000000001" customHeight="1" x14ac:dyDescent="0.3">
      <c r="AT435" s="64"/>
      <c r="AU435" s="64"/>
      <c r="AV435" s="64"/>
      <c r="AW435" s="64"/>
      <c r="AX435" s="64"/>
      <c r="AY435" s="64"/>
      <c r="AZ435" s="64"/>
      <c r="BA435" s="64"/>
      <c r="BB435" s="64"/>
      <c r="BC435" s="64"/>
      <c r="BD435" s="64"/>
      <c r="BE435" s="64"/>
      <c r="BF435" s="64"/>
      <c r="BG435" s="64"/>
      <c r="BH435" s="64"/>
      <c r="BI435" s="64"/>
      <c r="BJ435" s="64"/>
      <c r="BK435" s="64"/>
      <c r="BL435" s="64"/>
      <c r="BM435" s="64"/>
      <c r="BN435" s="64"/>
      <c r="BO435" s="64"/>
      <c r="BP435" s="64"/>
      <c r="BQ435" s="64"/>
      <c r="BR435" s="64"/>
      <c r="BS435" s="64"/>
      <c r="BT435" s="64"/>
      <c r="BU435" s="64"/>
      <c r="BV435" s="64"/>
      <c r="BW435" s="64"/>
      <c r="BX435" s="64"/>
      <c r="BY435" s="64"/>
      <c r="BZ435" s="64"/>
      <c r="CA435" s="64"/>
      <c r="CB435" s="64"/>
      <c r="CC435" s="64"/>
      <c r="CD435" s="64"/>
      <c r="CE435" s="64"/>
      <c r="CF435" s="64"/>
      <c r="CG435" s="64"/>
      <c r="CH435" s="64"/>
      <c r="CI435" s="64"/>
      <c r="CJ435" s="64"/>
      <c r="CK435" s="64"/>
      <c r="CL435" s="64"/>
      <c r="CM435" s="64"/>
      <c r="CN435" s="64"/>
      <c r="CO435" s="64"/>
      <c r="CP435" s="64"/>
      <c r="CQ435" s="64"/>
      <c r="CR435" s="64"/>
      <c r="CS435" s="64"/>
      <c r="CT435" s="64"/>
      <c r="CU435" s="64"/>
      <c r="CV435" s="64"/>
      <c r="CW435" s="64"/>
      <c r="CX435" s="64"/>
      <c r="CY435" s="64"/>
      <c r="CZ435" s="64"/>
      <c r="DA435" s="64"/>
      <c r="DB435" s="64"/>
      <c r="DC435" s="64"/>
      <c r="DD435" s="64"/>
      <c r="DE435" s="64"/>
      <c r="DF435" s="64"/>
      <c r="DG435" s="64"/>
      <c r="DH435" s="64"/>
      <c r="DI435" s="64"/>
      <c r="DJ435" s="64"/>
      <c r="DK435" s="65"/>
      <c r="DL435" s="65"/>
      <c r="DM435" s="65"/>
      <c r="DN435" s="65"/>
      <c r="DO435" s="65"/>
      <c r="DP435" s="65"/>
      <c r="DQ435" s="65"/>
      <c r="DR435" s="65"/>
      <c r="DS435" s="65"/>
      <c r="DT435" s="65"/>
      <c r="DU435" s="65"/>
      <c r="DV435" s="65"/>
      <c r="DW435" s="65"/>
      <c r="DX435" s="65"/>
      <c r="DY435" s="65"/>
      <c r="DZ435" s="65"/>
      <c r="EA435" s="65"/>
      <c r="EB435" s="65"/>
      <c r="EC435" s="65"/>
      <c r="ED435" s="65"/>
      <c r="EE435" s="65"/>
      <c r="EF435" s="65"/>
      <c r="EG435" s="65"/>
      <c r="EH435" s="65"/>
      <c r="EI435" s="65"/>
      <c r="EJ435" s="65"/>
      <c r="EK435" s="65"/>
      <c r="EL435" s="65"/>
      <c r="EM435" s="65"/>
      <c r="EN435" s="65"/>
      <c r="EO435" s="65"/>
      <c r="EP435" s="65"/>
      <c r="EQ435" s="65"/>
      <c r="ER435" s="65"/>
      <c r="ES435" s="65"/>
      <c r="ET435" s="65"/>
      <c r="EU435" s="65"/>
      <c r="EV435" s="65"/>
      <c r="EW435" s="65"/>
      <c r="EX435" s="65"/>
      <c r="EY435" s="65"/>
      <c r="EZ435" s="65"/>
      <c r="FA435" s="65"/>
      <c r="FB435" s="65"/>
      <c r="FC435" s="65"/>
      <c r="FD435" s="65"/>
      <c r="FE435" s="65"/>
      <c r="FF435" s="65"/>
      <c r="FG435" s="65"/>
      <c r="FH435" s="65"/>
      <c r="FI435" s="65"/>
      <c r="FJ435" s="65"/>
      <c r="FK435" s="65"/>
      <c r="FL435" s="65"/>
      <c r="FM435" s="65"/>
      <c r="FN435" s="65"/>
      <c r="FO435" s="65"/>
      <c r="FP435" s="65"/>
      <c r="FQ435" s="65"/>
      <c r="FR435" s="65"/>
      <c r="FS435" s="65"/>
      <c r="FT435" s="65"/>
      <c r="FU435" s="65"/>
      <c r="FV435" s="65"/>
      <c r="FW435" s="65"/>
      <c r="FX435" s="65"/>
      <c r="FY435" s="65"/>
      <c r="FZ435" s="65"/>
      <c r="GA435" s="65"/>
      <c r="GB435" s="65"/>
      <c r="GC435" s="65"/>
      <c r="GD435" s="65"/>
      <c r="GE435" s="65"/>
      <c r="GF435" s="65"/>
      <c r="GG435" s="65"/>
      <c r="GH435" s="65"/>
      <c r="GI435" s="65"/>
      <c r="GJ435" s="65"/>
      <c r="GK435" s="65"/>
      <c r="GL435" s="65"/>
      <c r="GM435" s="65"/>
      <c r="GN435" s="65"/>
      <c r="GO435" s="65"/>
    </row>
    <row r="436" spans="46:197" s="103" customFormat="1" ht="20.100000000000001" customHeight="1" x14ac:dyDescent="0.3">
      <c r="AT436" s="64"/>
      <c r="AU436" s="64"/>
      <c r="AV436" s="64"/>
      <c r="AW436" s="64"/>
      <c r="AX436" s="64"/>
      <c r="AY436" s="64"/>
      <c r="AZ436" s="64"/>
      <c r="BA436" s="64"/>
      <c r="BB436" s="64"/>
      <c r="BC436" s="64"/>
      <c r="BD436" s="64"/>
      <c r="BE436" s="64"/>
      <c r="BF436" s="64"/>
      <c r="BG436" s="64"/>
      <c r="BH436" s="64"/>
      <c r="BI436" s="64"/>
      <c r="BJ436" s="64"/>
      <c r="BK436" s="64"/>
      <c r="BL436" s="64"/>
      <c r="BM436" s="64"/>
      <c r="BN436" s="64"/>
      <c r="BO436" s="64"/>
      <c r="BP436" s="64"/>
      <c r="BQ436" s="64"/>
      <c r="BR436" s="64"/>
      <c r="BS436" s="64"/>
      <c r="BT436" s="64"/>
      <c r="BU436" s="64"/>
      <c r="BV436" s="64"/>
      <c r="BW436" s="64"/>
      <c r="BX436" s="64"/>
      <c r="BY436" s="64"/>
      <c r="BZ436" s="64"/>
      <c r="CA436" s="64"/>
      <c r="CB436" s="64"/>
      <c r="CC436" s="64"/>
      <c r="CD436" s="64"/>
      <c r="CE436" s="64"/>
      <c r="CF436" s="64"/>
      <c r="CG436" s="64"/>
      <c r="CH436" s="64"/>
      <c r="CI436" s="64"/>
      <c r="CJ436" s="64"/>
      <c r="CK436" s="64"/>
      <c r="CL436" s="64"/>
      <c r="CM436" s="64"/>
      <c r="CN436" s="64"/>
      <c r="CO436" s="64"/>
      <c r="CP436" s="64"/>
      <c r="CQ436" s="64"/>
      <c r="CR436" s="64"/>
      <c r="CS436" s="64"/>
      <c r="CT436" s="64"/>
      <c r="CU436" s="64"/>
      <c r="CV436" s="64"/>
      <c r="CW436" s="64"/>
      <c r="CX436" s="64"/>
      <c r="CY436" s="64"/>
      <c r="CZ436" s="64"/>
      <c r="DA436" s="64"/>
      <c r="DB436" s="64"/>
      <c r="DC436" s="64"/>
      <c r="DD436" s="64"/>
      <c r="DE436" s="64"/>
      <c r="DF436" s="64"/>
      <c r="DG436" s="64"/>
      <c r="DH436" s="64"/>
      <c r="DI436" s="64"/>
      <c r="DJ436" s="64"/>
      <c r="DK436" s="65"/>
      <c r="DL436" s="65"/>
      <c r="DM436" s="65"/>
      <c r="DN436" s="65"/>
      <c r="DO436" s="65"/>
      <c r="DP436" s="65"/>
      <c r="DQ436" s="65"/>
      <c r="DR436" s="65"/>
      <c r="DS436" s="65"/>
      <c r="DT436" s="65"/>
      <c r="DU436" s="65"/>
      <c r="DV436" s="65"/>
      <c r="DW436" s="65"/>
      <c r="DX436" s="65"/>
      <c r="DY436" s="65"/>
      <c r="DZ436" s="65"/>
      <c r="EA436" s="65"/>
      <c r="EB436" s="65"/>
      <c r="EC436" s="65"/>
      <c r="ED436" s="65"/>
      <c r="EE436" s="65"/>
      <c r="EF436" s="65"/>
      <c r="EG436" s="65"/>
      <c r="EH436" s="65"/>
      <c r="EI436" s="65"/>
      <c r="EJ436" s="65"/>
      <c r="EK436" s="65"/>
      <c r="EL436" s="65"/>
      <c r="EM436" s="65"/>
      <c r="EN436" s="65"/>
      <c r="EO436" s="65"/>
      <c r="EP436" s="65"/>
      <c r="EQ436" s="65"/>
      <c r="ER436" s="65"/>
      <c r="ES436" s="65"/>
      <c r="ET436" s="65"/>
      <c r="EU436" s="65"/>
      <c r="EV436" s="65"/>
      <c r="EW436" s="65"/>
      <c r="EX436" s="65"/>
      <c r="EY436" s="65"/>
      <c r="EZ436" s="65"/>
      <c r="FA436" s="65"/>
      <c r="FB436" s="65"/>
      <c r="FC436" s="65"/>
      <c r="FD436" s="65"/>
      <c r="FE436" s="65"/>
      <c r="FF436" s="65"/>
      <c r="FG436" s="65"/>
      <c r="FH436" s="65"/>
      <c r="FI436" s="65"/>
      <c r="FJ436" s="65"/>
      <c r="FK436" s="65"/>
      <c r="FL436" s="65"/>
      <c r="FM436" s="65"/>
      <c r="FN436" s="65"/>
      <c r="FO436" s="65"/>
      <c r="FP436" s="65"/>
      <c r="FQ436" s="65"/>
      <c r="FR436" s="65"/>
      <c r="FS436" s="65"/>
      <c r="FT436" s="65"/>
      <c r="FU436" s="65"/>
      <c r="FV436" s="65"/>
      <c r="FW436" s="65"/>
      <c r="FX436" s="65"/>
      <c r="FY436" s="65"/>
      <c r="FZ436" s="65"/>
      <c r="GA436" s="65"/>
      <c r="GB436" s="65"/>
      <c r="GC436" s="65"/>
      <c r="GD436" s="65"/>
      <c r="GE436" s="65"/>
      <c r="GF436" s="65"/>
      <c r="GG436" s="65"/>
      <c r="GH436" s="65"/>
      <c r="GI436" s="65"/>
      <c r="GJ436" s="65"/>
      <c r="GK436" s="65"/>
      <c r="GL436" s="65"/>
      <c r="GM436" s="65"/>
      <c r="GN436" s="65"/>
      <c r="GO436" s="65"/>
    </row>
    <row r="437" spans="46:197" s="103" customFormat="1" ht="20.100000000000001" customHeight="1" x14ac:dyDescent="0.3">
      <c r="AT437" s="64"/>
      <c r="AU437" s="64"/>
      <c r="AV437" s="64"/>
      <c r="AW437" s="64"/>
      <c r="AX437" s="64"/>
      <c r="AY437" s="64"/>
      <c r="AZ437" s="64"/>
      <c r="BA437" s="64"/>
      <c r="BB437" s="64"/>
      <c r="BC437" s="64"/>
      <c r="BD437" s="64"/>
      <c r="BE437" s="64"/>
      <c r="BF437" s="64"/>
      <c r="BG437" s="64"/>
      <c r="BH437" s="64"/>
      <c r="BI437" s="64"/>
      <c r="BJ437" s="64"/>
      <c r="BK437" s="64"/>
      <c r="BL437" s="64"/>
      <c r="BM437" s="64"/>
      <c r="BN437" s="64"/>
      <c r="BO437" s="64"/>
      <c r="BP437" s="64"/>
      <c r="BQ437" s="64"/>
      <c r="BR437" s="64"/>
      <c r="BS437" s="64"/>
      <c r="BT437" s="64"/>
      <c r="BU437" s="64"/>
      <c r="BV437" s="64"/>
      <c r="BW437" s="64"/>
      <c r="BX437" s="64"/>
      <c r="BY437" s="64"/>
      <c r="BZ437" s="64"/>
      <c r="CA437" s="64"/>
      <c r="CB437" s="64"/>
      <c r="CC437" s="64"/>
      <c r="CD437" s="64"/>
      <c r="CE437" s="64"/>
      <c r="CF437" s="64"/>
      <c r="CG437" s="64"/>
      <c r="CH437" s="64"/>
      <c r="CI437" s="64"/>
      <c r="CJ437" s="64"/>
      <c r="CK437" s="64"/>
      <c r="CL437" s="64"/>
      <c r="CM437" s="64"/>
      <c r="CN437" s="64"/>
      <c r="CO437" s="64"/>
      <c r="CP437" s="64"/>
      <c r="CQ437" s="64"/>
      <c r="CR437" s="64"/>
      <c r="CS437" s="64"/>
      <c r="CT437" s="64"/>
      <c r="CU437" s="64"/>
      <c r="CV437" s="64"/>
      <c r="CW437" s="64"/>
      <c r="CX437" s="64"/>
      <c r="CY437" s="64"/>
      <c r="CZ437" s="64"/>
      <c r="DA437" s="64"/>
      <c r="DB437" s="64"/>
      <c r="DC437" s="64"/>
      <c r="DD437" s="64"/>
      <c r="DE437" s="64"/>
      <c r="DF437" s="64"/>
      <c r="DG437" s="64"/>
      <c r="DH437" s="64"/>
      <c r="DI437" s="64"/>
      <c r="DJ437" s="64"/>
      <c r="DK437" s="65"/>
      <c r="DL437" s="65"/>
      <c r="DM437" s="65"/>
      <c r="DN437" s="65"/>
      <c r="DO437" s="65"/>
      <c r="DP437" s="65"/>
      <c r="DQ437" s="65"/>
      <c r="DR437" s="65"/>
      <c r="DS437" s="65"/>
      <c r="DT437" s="65"/>
      <c r="DU437" s="65"/>
      <c r="DV437" s="65"/>
      <c r="DW437" s="65"/>
      <c r="DX437" s="65"/>
      <c r="DY437" s="65"/>
      <c r="DZ437" s="65"/>
      <c r="EA437" s="65"/>
      <c r="EB437" s="65"/>
      <c r="EC437" s="65"/>
      <c r="ED437" s="65"/>
      <c r="EE437" s="65"/>
      <c r="EF437" s="65"/>
      <c r="EG437" s="65"/>
      <c r="EH437" s="65"/>
      <c r="EI437" s="65"/>
      <c r="EJ437" s="65"/>
      <c r="EK437" s="65"/>
      <c r="EL437" s="65"/>
      <c r="EM437" s="65"/>
      <c r="EN437" s="65"/>
      <c r="EO437" s="65"/>
      <c r="EP437" s="65"/>
      <c r="EQ437" s="65"/>
      <c r="ER437" s="65"/>
      <c r="ES437" s="65"/>
      <c r="ET437" s="65"/>
      <c r="EU437" s="65"/>
      <c r="EV437" s="65"/>
      <c r="EW437" s="65"/>
      <c r="EX437" s="65"/>
      <c r="EY437" s="65"/>
      <c r="EZ437" s="65"/>
      <c r="FA437" s="65"/>
      <c r="FB437" s="65"/>
      <c r="FC437" s="65"/>
      <c r="FD437" s="65"/>
      <c r="FE437" s="65"/>
      <c r="FF437" s="65"/>
      <c r="FG437" s="65"/>
      <c r="FH437" s="65"/>
      <c r="FI437" s="65"/>
      <c r="FJ437" s="65"/>
      <c r="FK437" s="65"/>
      <c r="FL437" s="65"/>
      <c r="FM437" s="65"/>
      <c r="FN437" s="65"/>
      <c r="FO437" s="65"/>
      <c r="FP437" s="65"/>
      <c r="FQ437" s="65"/>
      <c r="FR437" s="65"/>
      <c r="FS437" s="65"/>
      <c r="FT437" s="65"/>
      <c r="FU437" s="65"/>
      <c r="FV437" s="65"/>
      <c r="FW437" s="65"/>
      <c r="FX437" s="65"/>
      <c r="FY437" s="65"/>
      <c r="FZ437" s="65"/>
      <c r="GA437" s="65"/>
      <c r="GB437" s="65"/>
      <c r="GC437" s="65"/>
      <c r="GD437" s="65"/>
      <c r="GE437" s="65"/>
      <c r="GF437" s="65"/>
      <c r="GG437" s="65"/>
      <c r="GH437" s="65"/>
      <c r="GI437" s="65"/>
      <c r="GJ437" s="65"/>
      <c r="GK437" s="65"/>
      <c r="GL437" s="65"/>
      <c r="GM437" s="65"/>
      <c r="GN437" s="65"/>
      <c r="GO437" s="65"/>
    </row>
    <row r="438" spans="46:197" s="103" customFormat="1" ht="20.100000000000001" customHeight="1" x14ac:dyDescent="0.3">
      <c r="AT438" s="64"/>
      <c r="AU438" s="64"/>
      <c r="AV438" s="64"/>
      <c r="AW438" s="64"/>
      <c r="AX438" s="64"/>
      <c r="AY438" s="64"/>
      <c r="AZ438" s="64"/>
      <c r="BA438" s="64"/>
      <c r="BB438" s="64"/>
      <c r="BC438" s="64"/>
      <c r="BD438" s="64"/>
      <c r="BE438" s="64"/>
      <c r="BF438" s="64"/>
      <c r="BG438" s="64"/>
      <c r="BH438" s="64"/>
      <c r="BI438" s="64"/>
      <c r="BJ438" s="64"/>
      <c r="BK438" s="64"/>
      <c r="BL438" s="64"/>
      <c r="BM438" s="64"/>
      <c r="BN438" s="64"/>
      <c r="BO438" s="64"/>
      <c r="BP438" s="64"/>
      <c r="BQ438" s="64"/>
      <c r="BR438" s="64"/>
      <c r="BS438" s="64"/>
      <c r="BT438" s="64"/>
      <c r="BU438" s="64"/>
      <c r="BV438" s="64"/>
      <c r="BW438" s="64"/>
      <c r="BX438" s="64"/>
      <c r="BY438" s="64"/>
      <c r="BZ438" s="64"/>
      <c r="CA438" s="64"/>
      <c r="CB438" s="64"/>
      <c r="CC438" s="64"/>
      <c r="CD438" s="64"/>
      <c r="CE438" s="64"/>
      <c r="CF438" s="64"/>
      <c r="CG438" s="64"/>
      <c r="CH438" s="64"/>
      <c r="CI438" s="64"/>
      <c r="CJ438" s="64"/>
      <c r="CK438" s="64"/>
      <c r="CL438" s="64"/>
      <c r="CM438" s="64"/>
      <c r="CN438" s="64"/>
      <c r="CO438" s="64"/>
      <c r="CP438" s="64"/>
      <c r="CQ438" s="64"/>
      <c r="CR438" s="64"/>
      <c r="CS438" s="64"/>
      <c r="CT438" s="64"/>
      <c r="CU438" s="64"/>
      <c r="CV438" s="64"/>
      <c r="CW438" s="64"/>
      <c r="CX438" s="64"/>
      <c r="CY438" s="64"/>
      <c r="CZ438" s="64"/>
      <c r="DA438" s="64"/>
      <c r="DB438" s="64"/>
      <c r="DC438" s="64"/>
      <c r="DD438" s="64"/>
      <c r="DE438" s="64"/>
      <c r="DF438" s="64"/>
      <c r="DG438" s="64"/>
      <c r="DH438" s="64"/>
      <c r="DI438" s="64"/>
      <c r="DJ438" s="64"/>
      <c r="DK438" s="65"/>
      <c r="DL438" s="65"/>
      <c r="DM438" s="65"/>
      <c r="DN438" s="65"/>
      <c r="DO438" s="65"/>
      <c r="DP438" s="65"/>
      <c r="DQ438" s="65"/>
      <c r="DR438" s="65"/>
      <c r="DS438" s="65"/>
      <c r="DT438" s="65"/>
      <c r="DU438" s="65"/>
      <c r="DV438" s="65"/>
      <c r="DW438" s="65"/>
      <c r="DX438" s="65"/>
      <c r="DY438" s="65"/>
      <c r="DZ438" s="65"/>
      <c r="EA438" s="65"/>
      <c r="EB438" s="65"/>
      <c r="EC438" s="65"/>
      <c r="ED438" s="65"/>
      <c r="EE438" s="65"/>
      <c r="EF438" s="65"/>
      <c r="EG438" s="65"/>
      <c r="EH438" s="65"/>
      <c r="EI438" s="65"/>
      <c r="EJ438" s="65"/>
      <c r="EK438" s="65"/>
      <c r="EL438" s="65"/>
      <c r="EM438" s="65"/>
      <c r="EN438" s="65"/>
      <c r="EO438" s="65"/>
      <c r="EP438" s="65"/>
      <c r="EQ438" s="65"/>
      <c r="ER438" s="65"/>
      <c r="ES438" s="65"/>
      <c r="ET438" s="65"/>
      <c r="EU438" s="65"/>
      <c r="EV438" s="65"/>
      <c r="EW438" s="65"/>
      <c r="EX438" s="65"/>
      <c r="EY438" s="65"/>
      <c r="EZ438" s="65"/>
      <c r="FA438" s="65"/>
      <c r="FB438" s="65"/>
      <c r="FC438" s="65"/>
      <c r="FD438" s="65"/>
      <c r="FE438" s="65"/>
      <c r="FF438" s="65"/>
      <c r="FG438" s="65"/>
      <c r="FH438" s="65"/>
      <c r="FI438" s="65"/>
      <c r="FJ438" s="65"/>
      <c r="FK438" s="65"/>
      <c r="FL438" s="65"/>
      <c r="FM438" s="65"/>
      <c r="FN438" s="65"/>
      <c r="FO438" s="65"/>
      <c r="FP438" s="65"/>
      <c r="FQ438" s="65"/>
      <c r="FR438" s="65"/>
      <c r="FS438" s="65"/>
      <c r="FT438" s="65"/>
      <c r="FU438" s="65"/>
      <c r="FV438" s="65"/>
      <c r="FW438" s="65"/>
      <c r="FX438" s="65"/>
      <c r="FY438" s="65"/>
      <c r="FZ438" s="65"/>
      <c r="GA438" s="65"/>
      <c r="GB438" s="65"/>
      <c r="GC438" s="65"/>
      <c r="GD438" s="65"/>
      <c r="GE438" s="65"/>
      <c r="GF438" s="65"/>
      <c r="GG438" s="65"/>
      <c r="GH438" s="65"/>
      <c r="GI438" s="65"/>
      <c r="GJ438" s="65"/>
      <c r="GK438" s="65"/>
      <c r="GL438" s="65"/>
      <c r="GM438" s="65"/>
      <c r="GN438" s="65"/>
      <c r="GO438" s="65"/>
    </row>
    <row r="439" spans="46:197" s="103" customFormat="1" ht="20.100000000000001" customHeight="1" x14ac:dyDescent="0.3">
      <c r="AT439" s="64"/>
      <c r="AU439" s="64"/>
      <c r="AV439" s="64"/>
      <c r="AW439" s="64"/>
      <c r="AX439" s="64"/>
      <c r="AY439" s="64"/>
      <c r="AZ439" s="64"/>
      <c r="BA439" s="64"/>
      <c r="BB439" s="64"/>
      <c r="BC439" s="64"/>
      <c r="BD439" s="64"/>
      <c r="BE439" s="64"/>
      <c r="BF439" s="64"/>
      <c r="BG439" s="64"/>
      <c r="BH439" s="64"/>
      <c r="BI439" s="64"/>
      <c r="BJ439" s="64"/>
      <c r="BK439" s="64"/>
      <c r="BL439" s="64"/>
      <c r="BM439" s="64"/>
      <c r="BN439" s="64"/>
      <c r="BO439" s="64"/>
      <c r="BP439" s="64"/>
      <c r="BQ439" s="64"/>
      <c r="BR439" s="64"/>
      <c r="BS439" s="64"/>
      <c r="BT439" s="64"/>
      <c r="BU439" s="64"/>
      <c r="BV439" s="64"/>
      <c r="BW439" s="64"/>
      <c r="BX439" s="64"/>
      <c r="BY439" s="64"/>
      <c r="BZ439" s="64"/>
      <c r="CA439" s="64"/>
      <c r="CB439" s="64"/>
      <c r="CC439" s="64"/>
      <c r="CD439" s="64"/>
      <c r="CE439" s="64"/>
      <c r="CF439" s="64"/>
      <c r="CG439" s="64"/>
      <c r="CH439" s="64"/>
      <c r="CI439" s="64"/>
      <c r="CJ439" s="64"/>
      <c r="CK439" s="64"/>
      <c r="CL439" s="64"/>
      <c r="CM439" s="64"/>
      <c r="CN439" s="64"/>
      <c r="CO439" s="64"/>
      <c r="CP439" s="64"/>
      <c r="CQ439" s="64"/>
      <c r="CR439" s="64"/>
      <c r="CS439" s="64"/>
      <c r="CT439" s="64"/>
      <c r="CU439" s="64"/>
      <c r="CV439" s="64"/>
      <c r="CW439" s="64"/>
      <c r="CX439" s="64"/>
      <c r="CY439" s="64"/>
      <c r="CZ439" s="64"/>
      <c r="DA439" s="64"/>
      <c r="DB439" s="64"/>
      <c r="DC439" s="64"/>
      <c r="DD439" s="64"/>
      <c r="DE439" s="64"/>
      <c r="DF439" s="64"/>
      <c r="DG439" s="64"/>
      <c r="DH439" s="64"/>
      <c r="DI439" s="64"/>
      <c r="DJ439" s="64"/>
      <c r="DK439" s="65"/>
      <c r="DL439" s="65"/>
      <c r="DM439" s="65"/>
      <c r="DN439" s="65"/>
      <c r="DO439" s="65"/>
      <c r="DP439" s="65"/>
      <c r="DQ439" s="65"/>
      <c r="DR439" s="65"/>
      <c r="DS439" s="65"/>
      <c r="DT439" s="65"/>
      <c r="DU439" s="65"/>
      <c r="DV439" s="65"/>
      <c r="DW439" s="65"/>
      <c r="DX439" s="65"/>
      <c r="DY439" s="65"/>
      <c r="DZ439" s="65"/>
      <c r="EA439" s="65"/>
      <c r="EB439" s="65"/>
      <c r="EC439" s="65"/>
      <c r="ED439" s="65"/>
      <c r="EE439" s="65"/>
      <c r="EF439" s="65"/>
      <c r="EG439" s="65"/>
      <c r="EH439" s="65"/>
      <c r="EI439" s="65"/>
      <c r="EJ439" s="65"/>
      <c r="EK439" s="65"/>
      <c r="EL439" s="65"/>
      <c r="EM439" s="65"/>
      <c r="EN439" s="65"/>
      <c r="EO439" s="65"/>
      <c r="EP439" s="65"/>
      <c r="EQ439" s="65"/>
      <c r="ER439" s="65"/>
      <c r="ES439" s="65"/>
      <c r="ET439" s="65"/>
      <c r="EU439" s="65"/>
      <c r="EV439" s="65"/>
      <c r="EW439" s="65"/>
      <c r="EX439" s="65"/>
      <c r="EY439" s="65"/>
      <c r="EZ439" s="65"/>
      <c r="FA439" s="65"/>
      <c r="FB439" s="65"/>
      <c r="FC439" s="65"/>
      <c r="FD439" s="65"/>
      <c r="FE439" s="65"/>
      <c r="FF439" s="65"/>
      <c r="FG439" s="65"/>
      <c r="FH439" s="65"/>
      <c r="FI439" s="65"/>
      <c r="FJ439" s="65"/>
      <c r="FK439" s="65"/>
      <c r="FL439" s="65"/>
      <c r="FM439" s="65"/>
      <c r="FN439" s="65"/>
      <c r="FO439" s="65"/>
      <c r="FP439" s="65"/>
      <c r="FQ439" s="65"/>
      <c r="FR439" s="65"/>
      <c r="FS439" s="65"/>
      <c r="FT439" s="65"/>
      <c r="FU439" s="65"/>
      <c r="FV439" s="65"/>
      <c r="FW439" s="65"/>
      <c r="FX439" s="65"/>
      <c r="FY439" s="65"/>
      <c r="FZ439" s="65"/>
      <c r="GA439" s="65"/>
      <c r="GB439" s="65"/>
      <c r="GC439" s="65"/>
      <c r="GD439" s="65"/>
      <c r="GE439" s="65"/>
      <c r="GF439" s="65"/>
      <c r="GG439" s="65"/>
      <c r="GH439" s="65"/>
      <c r="GI439" s="65"/>
      <c r="GJ439" s="65"/>
      <c r="GK439" s="65"/>
      <c r="GL439" s="65"/>
      <c r="GM439" s="65"/>
      <c r="GN439" s="65"/>
      <c r="GO439" s="65"/>
    </row>
    <row r="440" spans="46:197" s="103" customFormat="1" ht="20.100000000000001" customHeight="1" x14ac:dyDescent="0.3">
      <c r="AT440" s="64"/>
      <c r="AU440" s="64"/>
      <c r="AV440" s="64"/>
      <c r="AW440" s="64"/>
      <c r="AX440" s="64"/>
      <c r="AY440" s="64"/>
      <c r="AZ440" s="64"/>
      <c r="BA440" s="64"/>
      <c r="BB440" s="64"/>
      <c r="BC440" s="64"/>
      <c r="BD440" s="64"/>
      <c r="BE440" s="64"/>
      <c r="BF440" s="64"/>
      <c r="BG440" s="64"/>
      <c r="BH440" s="64"/>
      <c r="BI440" s="64"/>
      <c r="BJ440" s="64"/>
      <c r="BK440" s="64"/>
      <c r="BL440" s="64"/>
      <c r="BM440" s="64"/>
      <c r="BN440" s="64"/>
      <c r="BO440" s="64"/>
      <c r="BP440" s="64"/>
      <c r="BQ440" s="64"/>
      <c r="BR440" s="64"/>
      <c r="BS440" s="64"/>
      <c r="BT440" s="64"/>
      <c r="BU440" s="64"/>
      <c r="BV440" s="64"/>
      <c r="BW440" s="64"/>
      <c r="BX440" s="64"/>
      <c r="BY440" s="64"/>
      <c r="BZ440" s="64"/>
      <c r="CA440" s="64"/>
      <c r="CB440" s="64"/>
      <c r="CC440" s="64"/>
      <c r="CD440" s="64"/>
      <c r="CE440" s="64"/>
      <c r="CF440" s="64"/>
      <c r="CG440" s="64"/>
      <c r="CH440" s="64"/>
      <c r="CI440" s="64"/>
      <c r="CJ440" s="64"/>
      <c r="CK440" s="64"/>
      <c r="CL440" s="64"/>
      <c r="CM440" s="64"/>
      <c r="CN440" s="64"/>
      <c r="CO440" s="64"/>
      <c r="CP440" s="64"/>
      <c r="CQ440" s="64"/>
      <c r="CR440" s="64"/>
      <c r="CS440" s="64"/>
      <c r="CT440" s="64"/>
      <c r="CU440" s="64"/>
      <c r="CV440" s="64"/>
      <c r="CW440" s="64"/>
      <c r="CX440" s="64"/>
      <c r="CY440" s="64"/>
      <c r="CZ440" s="64"/>
      <c r="DA440" s="64"/>
      <c r="DB440" s="64"/>
      <c r="DC440" s="64"/>
      <c r="DD440" s="64"/>
      <c r="DE440" s="64"/>
      <c r="DF440" s="64"/>
      <c r="DG440" s="64"/>
      <c r="DH440" s="64"/>
      <c r="DI440" s="64"/>
      <c r="DJ440" s="64"/>
      <c r="DK440" s="65"/>
      <c r="DL440" s="65"/>
      <c r="DM440" s="65"/>
      <c r="DN440" s="65"/>
      <c r="DO440" s="65"/>
      <c r="DP440" s="65"/>
      <c r="DQ440" s="65"/>
      <c r="DR440" s="65"/>
      <c r="DS440" s="65"/>
      <c r="DT440" s="65"/>
      <c r="DU440" s="65"/>
      <c r="DV440" s="65"/>
      <c r="DW440" s="65"/>
      <c r="DX440" s="65"/>
      <c r="DY440" s="65"/>
      <c r="DZ440" s="65"/>
      <c r="EA440" s="65"/>
      <c r="EB440" s="65"/>
      <c r="EC440" s="65"/>
      <c r="ED440" s="65"/>
      <c r="EE440" s="65"/>
      <c r="EF440" s="65"/>
      <c r="EG440" s="65"/>
      <c r="EH440" s="65"/>
      <c r="EI440" s="65"/>
      <c r="EJ440" s="65"/>
      <c r="EK440" s="65"/>
      <c r="EL440" s="65"/>
      <c r="EM440" s="65"/>
      <c r="EN440" s="65"/>
      <c r="EO440" s="65"/>
      <c r="EP440" s="65"/>
      <c r="EQ440" s="65"/>
      <c r="ER440" s="65"/>
      <c r="ES440" s="65"/>
      <c r="ET440" s="65"/>
      <c r="EU440" s="65"/>
      <c r="EV440" s="65"/>
      <c r="EW440" s="65"/>
      <c r="EX440" s="65"/>
      <c r="EY440" s="65"/>
      <c r="EZ440" s="65"/>
      <c r="FA440" s="65"/>
      <c r="FB440" s="65"/>
      <c r="FC440" s="65"/>
      <c r="FD440" s="65"/>
      <c r="FE440" s="65"/>
      <c r="FF440" s="65"/>
      <c r="FG440" s="65"/>
      <c r="FH440" s="65"/>
      <c r="FI440" s="65"/>
      <c r="FJ440" s="65"/>
      <c r="FK440" s="65"/>
      <c r="FL440" s="65"/>
      <c r="FM440" s="65"/>
      <c r="FN440" s="65"/>
      <c r="FO440" s="65"/>
      <c r="FP440" s="65"/>
      <c r="FQ440" s="65"/>
      <c r="FR440" s="65"/>
      <c r="FS440" s="65"/>
      <c r="FT440" s="65"/>
      <c r="FU440" s="65"/>
      <c r="FV440" s="65"/>
      <c r="FW440" s="65"/>
      <c r="FX440" s="65"/>
      <c r="FY440" s="65"/>
      <c r="FZ440" s="65"/>
      <c r="GA440" s="65"/>
      <c r="GB440" s="65"/>
      <c r="GC440" s="65"/>
      <c r="GD440" s="65"/>
      <c r="GE440" s="65"/>
      <c r="GF440" s="65"/>
      <c r="GG440" s="65"/>
      <c r="GH440" s="65"/>
      <c r="GI440" s="65"/>
      <c r="GJ440" s="65"/>
      <c r="GK440" s="65"/>
      <c r="GL440" s="65"/>
      <c r="GM440" s="65"/>
      <c r="GN440" s="65"/>
      <c r="GO440" s="65"/>
    </row>
    <row r="441" spans="46:197" s="103" customFormat="1" ht="20.100000000000001" customHeight="1" x14ac:dyDescent="0.3">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c r="BS441" s="64"/>
      <c r="BT441" s="64"/>
      <c r="BU441" s="64"/>
      <c r="BV441" s="64"/>
      <c r="BW441" s="64"/>
      <c r="BX441" s="64"/>
      <c r="BY441" s="64"/>
      <c r="BZ441" s="64"/>
      <c r="CA441" s="64"/>
      <c r="CB441" s="64"/>
      <c r="CC441" s="64"/>
      <c r="CD441" s="64"/>
      <c r="CE441" s="64"/>
      <c r="CF441" s="64"/>
      <c r="CG441" s="64"/>
      <c r="CH441" s="64"/>
      <c r="CI441" s="64"/>
      <c r="CJ441" s="64"/>
      <c r="CK441" s="64"/>
      <c r="CL441" s="64"/>
      <c r="CM441" s="64"/>
      <c r="CN441" s="64"/>
      <c r="CO441" s="64"/>
      <c r="CP441" s="64"/>
      <c r="CQ441" s="64"/>
      <c r="CR441" s="64"/>
      <c r="CS441" s="64"/>
      <c r="CT441" s="64"/>
      <c r="CU441" s="64"/>
      <c r="CV441" s="64"/>
      <c r="CW441" s="64"/>
      <c r="CX441" s="64"/>
      <c r="CY441" s="64"/>
      <c r="CZ441" s="64"/>
      <c r="DA441" s="64"/>
      <c r="DB441" s="64"/>
      <c r="DC441" s="64"/>
      <c r="DD441" s="64"/>
      <c r="DE441" s="64"/>
      <c r="DF441" s="64"/>
      <c r="DG441" s="64"/>
      <c r="DH441" s="64"/>
      <c r="DI441" s="64"/>
      <c r="DJ441" s="64"/>
      <c r="DK441" s="65"/>
      <c r="DL441" s="65"/>
      <c r="DM441" s="65"/>
      <c r="DN441" s="65"/>
      <c r="DO441" s="65"/>
      <c r="DP441" s="65"/>
      <c r="DQ441" s="65"/>
      <c r="DR441" s="65"/>
      <c r="DS441" s="65"/>
      <c r="DT441" s="65"/>
      <c r="DU441" s="65"/>
      <c r="DV441" s="65"/>
      <c r="DW441" s="65"/>
      <c r="DX441" s="65"/>
      <c r="DY441" s="65"/>
      <c r="DZ441" s="65"/>
      <c r="EA441" s="65"/>
      <c r="EB441" s="65"/>
      <c r="EC441" s="65"/>
      <c r="ED441" s="65"/>
      <c r="EE441" s="65"/>
      <c r="EF441" s="65"/>
      <c r="EG441" s="65"/>
      <c r="EH441" s="65"/>
      <c r="EI441" s="65"/>
      <c r="EJ441" s="65"/>
      <c r="EK441" s="65"/>
      <c r="EL441" s="65"/>
      <c r="EM441" s="65"/>
      <c r="EN441" s="65"/>
      <c r="EO441" s="65"/>
      <c r="EP441" s="65"/>
      <c r="EQ441" s="65"/>
      <c r="ER441" s="65"/>
      <c r="ES441" s="65"/>
      <c r="ET441" s="65"/>
      <c r="EU441" s="65"/>
      <c r="EV441" s="65"/>
      <c r="EW441" s="65"/>
      <c r="EX441" s="65"/>
      <c r="EY441" s="65"/>
      <c r="EZ441" s="65"/>
      <c r="FA441" s="65"/>
      <c r="FB441" s="65"/>
      <c r="FC441" s="65"/>
      <c r="FD441" s="65"/>
      <c r="FE441" s="65"/>
      <c r="FF441" s="65"/>
      <c r="FG441" s="65"/>
      <c r="FH441" s="65"/>
      <c r="FI441" s="65"/>
      <c r="FJ441" s="65"/>
      <c r="FK441" s="65"/>
      <c r="FL441" s="65"/>
      <c r="FM441" s="65"/>
      <c r="FN441" s="65"/>
      <c r="FO441" s="65"/>
      <c r="FP441" s="65"/>
      <c r="FQ441" s="65"/>
      <c r="FR441" s="65"/>
      <c r="FS441" s="65"/>
      <c r="FT441" s="65"/>
      <c r="FU441" s="65"/>
      <c r="FV441" s="65"/>
      <c r="FW441" s="65"/>
      <c r="FX441" s="65"/>
      <c r="FY441" s="65"/>
      <c r="FZ441" s="65"/>
      <c r="GA441" s="65"/>
      <c r="GB441" s="65"/>
      <c r="GC441" s="65"/>
      <c r="GD441" s="65"/>
      <c r="GE441" s="65"/>
      <c r="GF441" s="65"/>
      <c r="GG441" s="65"/>
      <c r="GH441" s="65"/>
      <c r="GI441" s="65"/>
      <c r="GJ441" s="65"/>
      <c r="GK441" s="65"/>
      <c r="GL441" s="65"/>
      <c r="GM441" s="65"/>
      <c r="GN441" s="65"/>
      <c r="GO441" s="65"/>
    </row>
    <row r="442" spans="46:197" s="103" customFormat="1" ht="20.100000000000001" customHeight="1" x14ac:dyDescent="0.3">
      <c r="AT442" s="64"/>
      <c r="AU442" s="64"/>
      <c r="AV442" s="64"/>
      <c r="AW442" s="64"/>
      <c r="AX442" s="64"/>
      <c r="AY442" s="64"/>
      <c r="AZ442" s="64"/>
      <c r="BA442" s="64"/>
      <c r="BB442" s="64"/>
      <c r="BC442" s="64"/>
      <c r="BD442" s="64"/>
      <c r="BE442" s="64"/>
      <c r="BF442" s="64"/>
      <c r="BG442" s="64"/>
      <c r="BH442" s="64"/>
      <c r="BI442" s="64"/>
      <c r="BJ442" s="64"/>
      <c r="BK442" s="64"/>
      <c r="BL442" s="64"/>
      <c r="BM442" s="64"/>
      <c r="BN442" s="64"/>
      <c r="BO442" s="64"/>
      <c r="BP442" s="64"/>
      <c r="BQ442" s="64"/>
      <c r="BR442" s="64"/>
      <c r="BS442" s="64"/>
      <c r="BT442" s="64"/>
      <c r="BU442" s="64"/>
      <c r="BV442" s="64"/>
      <c r="BW442" s="64"/>
      <c r="BX442" s="64"/>
      <c r="BY442" s="64"/>
      <c r="BZ442" s="64"/>
      <c r="CA442" s="64"/>
      <c r="CB442" s="64"/>
      <c r="CC442" s="64"/>
      <c r="CD442" s="64"/>
      <c r="CE442" s="64"/>
      <c r="CF442" s="64"/>
      <c r="CG442" s="64"/>
      <c r="CH442" s="64"/>
      <c r="CI442" s="64"/>
      <c r="CJ442" s="64"/>
      <c r="CK442" s="64"/>
      <c r="CL442" s="64"/>
      <c r="CM442" s="64"/>
      <c r="CN442" s="64"/>
      <c r="CO442" s="64"/>
      <c r="CP442" s="64"/>
      <c r="CQ442" s="64"/>
      <c r="CR442" s="64"/>
      <c r="CS442" s="64"/>
      <c r="CT442" s="64"/>
      <c r="CU442" s="64"/>
      <c r="CV442" s="64"/>
      <c r="CW442" s="64"/>
      <c r="CX442" s="64"/>
      <c r="CY442" s="64"/>
      <c r="CZ442" s="64"/>
      <c r="DA442" s="64"/>
      <c r="DB442" s="64"/>
      <c r="DC442" s="64"/>
      <c r="DD442" s="64"/>
      <c r="DE442" s="64"/>
      <c r="DF442" s="64"/>
      <c r="DG442" s="64"/>
      <c r="DH442" s="64"/>
      <c r="DI442" s="64"/>
      <c r="DJ442" s="64"/>
      <c r="DK442" s="65"/>
      <c r="DL442" s="65"/>
      <c r="DM442" s="65"/>
      <c r="DN442" s="65"/>
      <c r="DO442" s="65"/>
      <c r="DP442" s="65"/>
      <c r="DQ442" s="65"/>
      <c r="DR442" s="65"/>
      <c r="DS442" s="65"/>
      <c r="DT442" s="65"/>
      <c r="DU442" s="65"/>
      <c r="DV442" s="65"/>
      <c r="DW442" s="65"/>
      <c r="DX442" s="65"/>
      <c r="DY442" s="65"/>
      <c r="DZ442" s="65"/>
      <c r="EA442" s="65"/>
      <c r="EB442" s="65"/>
      <c r="EC442" s="65"/>
      <c r="ED442" s="65"/>
      <c r="EE442" s="65"/>
      <c r="EF442" s="65"/>
      <c r="EG442" s="65"/>
      <c r="EH442" s="65"/>
      <c r="EI442" s="65"/>
      <c r="EJ442" s="65"/>
      <c r="EK442" s="65"/>
      <c r="EL442" s="65"/>
      <c r="EM442" s="65"/>
      <c r="EN442" s="65"/>
      <c r="EO442" s="65"/>
      <c r="EP442" s="65"/>
      <c r="EQ442" s="65"/>
      <c r="ER442" s="65"/>
      <c r="ES442" s="65"/>
      <c r="ET442" s="65"/>
      <c r="EU442" s="65"/>
      <c r="EV442" s="65"/>
      <c r="EW442" s="65"/>
      <c r="EX442" s="65"/>
      <c r="EY442" s="65"/>
      <c r="EZ442" s="65"/>
      <c r="FA442" s="65"/>
      <c r="FB442" s="65"/>
      <c r="FC442" s="65"/>
      <c r="FD442" s="65"/>
      <c r="FE442" s="65"/>
      <c r="FF442" s="65"/>
      <c r="FG442" s="65"/>
      <c r="FH442" s="65"/>
      <c r="FI442" s="65"/>
      <c r="FJ442" s="65"/>
      <c r="FK442" s="65"/>
      <c r="FL442" s="65"/>
      <c r="FM442" s="65"/>
      <c r="FN442" s="65"/>
      <c r="FO442" s="65"/>
      <c r="FP442" s="65"/>
      <c r="FQ442" s="65"/>
      <c r="FR442" s="65"/>
      <c r="FS442" s="65"/>
      <c r="FT442" s="65"/>
      <c r="FU442" s="65"/>
      <c r="FV442" s="65"/>
      <c r="FW442" s="65"/>
      <c r="FX442" s="65"/>
      <c r="FY442" s="65"/>
      <c r="FZ442" s="65"/>
      <c r="GA442" s="65"/>
      <c r="GB442" s="65"/>
      <c r="GC442" s="65"/>
      <c r="GD442" s="65"/>
      <c r="GE442" s="65"/>
      <c r="GF442" s="65"/>
      <c r="GG442" s="65"/>
      <c r="GH442" s="65"/>
      <c r="GI442" s="65"/>
      <c r="GJ442" s="65"/>
      <c r="GK442" s="65"/>
      <c r="GL442" s="65"/>
      <c r="GM442" s="65"/>
      <c r="GN442" s="65"/>
      <c r="GO442" s="65"/>
    </row>
    <row r="443" spans="46:197" s="103" customFormat="1" ht="20.100000000000001" customHeight="1" x14ac:dyDescent="0.3">
      <c r="AT443" s="64"/>
      <c r="AU443" s="64"/>
      <c r="AV443" s="64"/>
      <c r="AW443" s="64"/>
      <c r="AX443" s="64"/>
      <c r="AY443" s="64"/>
      <c r="AZ443" s="64"/>
      <c r="BA443" s="64"/>
      <c r="BB443" s="64"/>
      <c r="BC443" s="64"/>
      <c r="BD443" s="64"/>
      <c r="BE443" s="64"/>
      <c r="BF443" s="64"/>
      <c r="BG443" s="64"/>
      <c r="BH443" s="64"/>
      <c r="BI443" s="64"/>
      <c r="BJ443" s="64"/>
      <c r="BK443" s="64"/>
      <c r="BL443" s="64"/>
      <c r="BM443" s="64"/>
      <c r="BN443" s="64"/>
      <c r="BO443" s="64"/>
      <c r="BP443" s="64"/>
      <c r="BQ443" s="64"/>
      <c r="BR443" s="64"/>
      <c r="BS443" s="64"/>
      <c r="BT443" s="64"/>
      <c r="BU443" s="64"/>
      <c r="BV443" s="64"/>
      <c r="BW443" s="64"/>
      <c r="BX443" s="64"/>
      <c r="BY443" s="64"/>
      <c r="BZ443" s="64"/>
      <c r="CA443" s="64"/>
      <c r="CB443" s="64"/>
      <c r="CC443" s="64"/>
      <c r="CD443" s="64"/>
      <c r="CE443" s="64"/>
      <c r="CF443" s="64"/>
      <c r="CG443" s="64"/>
      <c r="CH443" s="64"/>
      <c r="CI443" s="64"/>
      <c r="CJ443" s="64"/>
      <c r="CK443" s="64"/>
      <c r="CL443" s="64"/>
      <c r="CM443" s="64"/>
      <c r="CN443" s="64"/>
      <c r="CO443" s="64"/>
      <c r="CP443" s="64"/>
      <c r="CQ443" s="64"/>
      <c r="CR443" s="64"/>
      <c r="CS443" s="64"/>
      <c r="CT443" s="64"/>
      <c r="CU443" s="64"/>
      <c r="CV443" s="64"/>
      <c r="CW443" s="64"/>
      <c r="CX443" s="64"/>
      <c r="CY443" s="64"/>
      <c r="CZ443" s="64"/>
      <c r="DA443" s="64"/>
      <c r="DB443" s="64"/>
      <c r="DC443" s="64"/>
      <c r="DD443" s="64"/>
      <c r="DE443" s="64"/>
      <c r="DF443" s="64"/>
      <c r="DG443" s="64"/>
      <c r="DH443" s="64"/>
      <c r="DI443" s="64"/>
      <c r="DJ443" s="64"/>
      <c r="DK443" s="65"/>
      <c r="DL443" s="65"/>
      <c r="DM443" s="65"/>
      <c r="DN443" s="65"/>
      <c r="DO443" s="65"/>
      <c r="DP443" s="65"/>
      <c r="DQ443" s="65"/>
      <c r="DR443" s="65"/>
      <c r="DS443" s="65"/>
      <c r="DT443" s="65"/>
      <c r="DU443" s="65"/>
      <c r="DV443" s="65"/>
      <c r="DW443" s="65"/>
      <c r="DX443" s="65"/>
      <c r="DY443" s="65"/>
      <c r="DZ443" s="65"/>
      <c r="EA443" s="65"/>
      <c r="EB443" s="65"/>
      <c r="EC443" s="65"/>
      <c r="ED443" s="65"/>
      <c r="EE443" s="65"/>
      <c r="EF443" s="65"/>
      <c r="EG443" s="65"/>
      <c r="EH443" s="65"/>
      <c r="EI443" s="65"/>
      <c r="EJ443" s="65"/>
      <c r="EK443" s="65"/>
      <c r="EL443" s="65"/>
      <c r="EM443" s="65"/>
      <c r="EN443" s="65"/>
      <c r="EO443" s="65"/>
      <c r="EP443" s="65"/>
      <c r="EQ443" s="65"/>
      <c r="ER443" s="65"/>
      <c r="ES443" s="65"/>
      <c r="ET443" s="65"/>
      <c r="EU443" s="65"/>
      <c r="EV443" s="65"/>
      <c r="EW443" s="65"/>
      <c r="EX443" s="65"/>
      <c r="EY443" s="65"/>
      <c r="EZ443" s="65"/>
      <c r="FA443" s="65"/>
      <c r="FB443" s="65"/>
      <c r="FC443" s="65"/>
      <c r="FD443" s="65"/>
      <c r="FE443" s="65"/>
      <c r="FF443" s="65"/>
      <c r="FG443" s="65"/>
      <c r="FH443" s="65"/>
      <c r="FI443" s="65"/>
      <c r="FJ443" s="65"/>
      <c r="FK443" s="65"/>
      <c r="FL443" s="65"/>
      <c r="FM443" s="65"/>
      <c r="FN443" s="65"/>
      <c r="FO443" s="65"/>
      <c r="FP443" s="65"/>
      <c r="FQ443" s="65"/>
      <c r="FR443" s="65"/>
      <c r="FS443" s="65"/>
      <c r="FT443" s="65"/>
      <c r="FU443" s="65"/>
      <c r="FV443" s="65"/>
      <c r="FW443" s="65"/>
      <c r="FX443" s="65"/>
      <c r="FY443" s="65"/>
      <c r="FZ443" s="65"/>
      <c r="GA443" s="65"/>
      <c r="GB443" s="65"/>
      <c r="GC443" s="65"/>
      <c r="GD443" s="65"/>
      <c r="GE443" s="65"/>
      <c r="GF443" s="65"/>
      <c r="GG443" s="65"/>
      <c r="GH443" s="65"/>
      <c r="GI443" s="65"/>
      <c r="GJ443" s="65"/>
      <c r="GK443" s="65"/>
      <c r="GL443" s="65"/>
      <c r="GM443" s="65"/>
      <c r="GN443" s="65"/>
      <c r="GO443" s="65"/>
    </row>
    <row r="444" spans="46:197" s="103" customFormat="1" ht="20.100000000000001" customHeight="1" x14ac:dyDescent="0.3">
      <c r="AT444" s="64"/>
      <c r="AU444" s="64"/>
      <c r="AV444" s="64"/>
      <c r="AW444" s="64"/>
      <c r="AX444" s="64"/>
      <c r="AY444" s="64"/>
      <c r="AZ444" s="64"/>
      <c r="BA444" s="64"/>
      <c r="BB444" s="64"/>
      <c r="BC444" s="64"/>
      <c r="BD444" s="64"/>
      <c r="BE444" s="64"/>
      <c r="BF444" s="64"/>
      <c r="BG444" s="64"/>
      <c r="BH444" s="64"/>
      <c r="BI444" s="64"/>
      <c r="BJ444" s="64"/>
      <c r="BK444" s="64"/>
      <c r="BL444" s="64"/>
      <c r="BM444" s="64"/>
      <c r="BN444" s="64"/>
      <c r="BO444" s="64"/>
      <c r="BP444" s="64"/>
      <c r="BQ444" s="64"/>
      <c r="BR444" s="64"/>
      <c r="BS444" s="64"/>
      <c r="BT444" s="64"/>
      <c r="BU444" s="64"/>
      <c r="BV444" s="64"/>
      <c r="BW444" s="64"/>
      <c r="BX444" s="64"/>
      <c r="BY444" s="64"/>
      <c r="BZ444" s="64"/>
      <c r="CA444" s="64"/>
      <c r="CB444" s="64"/>
      <c r="CC444" s="64"/>
      <c r="CD444" s="64"/>
      <c r="CE444" s="64"/>
      <c r="CF444" s="64"/>
      <c r="CG444" s="64"/>
      <c r="CH444" s="64"/>
      <c r="CI444" s="64"/>
      <c r="CJ444" s="64"/>
      <c r="CK444" s="64"/>
      <c r="CL444" s="64"/>
      <c r="CM444" s="64"/>
      <c r="CN444" s="64"/>
      <c r="CO444" s="64"/>
      <c r="CP444" s="64"/>
      <c r="CQ444" s="64"/>
      <c r="CR444" s="64"/>
      <c r="CS444" s="64"/>
      <c r="CT444" s="64"/>
      <c r="CU444" s="64"/>
      <c r="CV444" s="64"/>
      <c r="CW444" s="64"/>
      <c r="CX444" s="64"/>
      <c r="CY444" s="64"/>
      <c r="CZ444" s="64"/>
      <c r="DA444" s="64"/>
      <c r="DB444" s="64"/>
      <c r="DC444" s="64"/>
      <c r="DD444" s="64"/>
      <c r="DE444" s="64"/>
      <c r="DF444" s="64"/>
      <c r="DG444" s="64"/>
      <c r="DH444" s="64"/>
      <c r="DI444" s="64"/>
      <c r="DJ444" s="64"/>
      <c r="DK444" s="65"/>
      <c r="DL444" s="65"/>
      <c r="DM444" s="65"/>
      <c r="DN444" s="65"/>
      <c r="DO444" s="65"/>
      <c r="DP444" s="65"/>
      <c r="DQ444" s="65"/>
      <c r="DR444" s="65"/>
      <c r="DS444" s="65"/>
      <c r="DT444" s="65"/>
      <c r="DU444" s="65"/>
      <c r="DV444" s="65"/>
      <c r="DW444" s="65"/>
      <c r="DX444" s="65"/>
      <c r="DY444" s="65"/>
      <c r="DZ444" s="65"/>
      <c r="EA444" s="65"/>
      <c r="EB444" s="65"/>
      <c r="EC444" s="65"/>
      <c r="ED444" s="65"/>
      <c r="EE444" s="65"/>
      <c r="EF444" s="65"/>
      <c r="EG444" s="65"/>
      <c r="EH444" s="65"/>
      <c r="EI444" s="65"/>
      <c r="EJ444" s="65"/>
      <c r="EK444" s="65"/>
      <c r="EL444" s="65"/>
      <c r="EM444" s="65"/>
      <c r="EN444" s="65"/>
      <c r="EO444" s="65"/>
      <c r="EP444" s="65"/>
      <c r="EQ444" s="65"/>
      <c r="ER444" s="65"/>
      <c r="ES444" s="65"/>
      <c r="ET444" s="65"/>
      <c r="EU444" s="65"/>
      <c r="EV444" s="65"/>
      <c r="EW444" s="65"/>
      <c r="EX444" s="65"/>
      <c r="EY444" s="65"/>
      <c r="EZ444" s="65"/>
      <c r="FA444" s="65"/>
      <c r="FB444" s="65"/>
      <c r="FC444" s="65"/>
      <c r="FD444" s="65"/>
      <c r="FE444" s="65"/>
      <c r="FF444" s="65"/>
      <c r="FG444" s="65"/>
      <c r="FH444" s="65"/>
      <c r="FI444" s="65"/>
      <c r="FJ444" s="65"/>
      <c r="FK444" s="65"/>
      <c r="FL444" s="65"/>
      <c r="FM444" s="65"/>
      <c r="FN444" s="65"/>
      <c r="FO444" s="65"/>
      <c r="FP444" s="65"/>
      <c r="FQ444" s="65"/>
      <c r="FR444" s="65"/>
      <c r="FS444" s="65"/>
      <c r="FT444" s="65"/>
      <c r="FU444" s="65"/>
      <c r="FV444" s="65"/>
      <c r="FW444" s="65"/>
      <c r="FX444" s="65"/>
      <c r="FY444" s="65"/>
      <c r="FZ444" s="65"/>
      <c r="GA444" s="65"/>
      <c r="GB444" s="65"/>
      <c r="GC444" s="65"/>
      <c r="GD444" s="65"/>
      <c r="GE444" s="65"/>
      <c r="GF444" s="65"/>
      <c r="GG444" s="65"/>
      <c r="GH444" s="65"/>
      <c r="GI444" s="65"/>
      <c r="GJ444" s="65"/>
      <c r="GK444" s="65"/>
      <c r="GL444" s="65"/>
      <c r="GM444" s="65"/>
      <c r="GN444" s="65"/>
      <c r="GO444" s="65"/>
    </row>
    <row r="445" spans="46:197" s="103" customFormat="1" ht="20.100000000000001" customHeight="1" x14ac:dyDescent="0.3">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c r="BS445" s="64"/>
      <c r="BT445" s="64"/>
      <c r="BU445" s="64"/>
      <c r="BV445" s="64"/>
      <c r="BW445" s="64"/>
      <c r="BX445" s="64"/>
      <c r="BY445" s="64"/>
      <c r="BZ445" s="64"/>
      <c r="CA445" s="64"/>
      <c r="CB445" s="64"/>
      <c r="CC445" s="64"/>
      <c r="CD445" s="64"/>
      <c r="CE445" s="64"/>
      <c r="CF445" s="64"/>
      <c r="CG445" s="64"/>
      <c r="CH445" s="64"/>
      <c r="CI445" s="64"/>
      <c r="CJ445" s="64"/>
      <c r="CK445" s="64"/>
      <c r="CL445" s="64"/>
      <c r="CM445" s="64"/>
      <c r="CN445" s="64"/>
      <c r="CO445" s="64"/>
      <c r="CP445" s="64"/>
      <c r="CQ445" s="64"/>
      <c r="CR445" s="64"/>
      <c r="CS445" s="64"/>
      <c r="CT445" s="64"/>
      <c r="CU445" s="64"/>
      <c r="CV445" s="64"/>
      <c r="CW445" s="64"/>
      <c r="CX445" s="64"/>
      <c r="CY445" s="64"/>
      <c r="CZ445" s="64"/>
      <c r="DA445" s="64"/>
      <c r="DB445" s="64"/>
      <c r="DC445" s="64"/>
      <c r="DD445" s="64"/>
      <c r="DE445" s="64"/>
      <c r="DF445" s="64"/>
      <c r="DG445" s="64"/>
      <c r="DH445" s="64"/>
      <c r="DI445" s="64"/>
      <c r="DJ445" s="64"/>
      <c r="DK445" s="65"/>
      <c r="DL445" s="65"/>
      <c r="DM445" s="65"/>
      <c r="DN445" s="65"/>
      <c r="DO445" s="65"/>
      <c r="DP445" s="65"/>
      <c r="DQ445" s="65"/>
      <c r="DR445" s="65"/>
      <c r="DS445" s="65"/>
      <c r="DT445" s="65"/>
      <c r="DU445" s="65"/>
      <c r="DV445" s="65"/>
      <c r="DW445" s="65"/>
      <c r="DX445" s="65"/>
      <c r="DY445" s="65"/>
      <c r="DZ445" s="65"/>
      <c r="EA445" s="65"/>
      <c r="EB445" s="65"/>
      <c r="EC445" s="65"/>
      <c r="ED445" s="65"/>
      <c r="EE445" s="65"/>
      <c r="EF445" s="65"/>
      <c r="EG445" s="65"/>
      <c r="EH445" s="65"/>
      <c r="EI445" s="65"/>
      <c r="EJ445" s="65"/>
      <c r="EK445" s="65"/>
      <c r="EL445" s="65"/>
      <c r="EM445" s="65"/>
      <c r="EN445" s="65"/>
      <c r="EO445" s="65"/>
      <c r="EP445" s="65"/>
      <c r="EQ445" s="65"/>
      <c r="ER445" s="65"/>
      <c r="ES445" s="65"/>
      <c r="ET445" s="65"/>
      <c r="EU445" s="65"/>
      <c r="EV445" s="65"/>
      <c r="EW445" s="65"/>
      <c r="EX445" s="65"/>
      <c r="EY445" s="65"/>
      <c r="EZ445" s="65"/>
      <c r="FA445" s="65"/>
      <c r="FB445" s="65"/>
      <c r="FC445" s="65"/>
      <c r="FD445" s="65"/>
      <c r="FE445" s="65"/>
      <c r="FF445" s="65"/>
      <c r="FG445" s="65"/>
      <c r="FH445" s="65"/>
      <c r="FI445" s="65"/>
      <c r="FJ445" s="65"/>
      <c r="FK445" s="65"/>
      <c r="FL445" s="65"/>
      <c r="FM445" s="65"/>
      <c r="FN445" s="65"/>
      <c r="FO445" s="65"/>
      <c r="FP445" s="65"/>
      <c r="FQ445" s="65"/>
      <c r="FR445" s="65"/>
      <c r="FS445" s="65"/>
      <c r="FT445" s="65"/>
      <c r="FU445" s="65"/>
      <c r="FV445" s="65"/>
      <c r="FW445" s="65"/>
      <c r="FX445" s="65"/>
      <c r="FY445" s="65"/>
      <c r="FZ445" s="65"/>
      <c r="GA445" s="65"/>
      <c r="GB445" s="65"/>
      <c r="GC445" s="65"/>
      <c r="GD445" s="65"/>
      <c r="GE445" s="65"/>
      <c r="GF445" s="65"/>
      <c r="GG445" s="65"/>
      <c r="GH445" s="65"/>
      <c r="GI445" s="65"/>
      <c r="GJ445" s="65"/>
      <c r="GK445" s="65"/>
      <c r="GL445" s="65"/>
      <c r="GM445" s="65"/>
      <c r="GN445" s="65"/>
      <c r="GO445" s="65"/>
    </row>
    <row r="446" spans="46:197" s="103" customFormat="1" ht="20.100000000000001" customHeight="1" x14ac:dyDescent="0.3">
      <c r="AT446" s="64"/>
      <c r="AU446" s="64"/>
      <c r="AV446" s="64"/>
      <c r="AW446" s="64"/>
      <c r="AX446" s="64"/>
      <c r="AY446" s="64"/>
      <c r="AZ446" s="64"/>
      <c r="BA446" s="64"/>
      <c r="BB446" s="64"/>
      <c r="BC446" s="64"/>
      <c r="BD446" s="64"/>
      <c r="BE446" s="64"/>
      <c r="BF446" s="64"/>
      <c r="BG446" s="64"/>
      <c r="BH446" s="64"/>
      <c r="BI446" s="64"/>
      <c r="BJ446" s="64"/>
      <c r="BK446" s="64"/>
      <c r="BL446" s="64"/>
      <c r="BM446" s="64"/>
      <c r="BN446" s="64"/>
      <c r="BO446" s="64"/>
      <c r="BP446" s="64"/>
      <c r="BQ446" s="64"/>
      <c r="BR446" s="64"/>
      <c r="BS446" s="64"/>
      <c r="BT446" s="64"/>
      <c r="BU446" s="64"/>
      <c r="BV446" s="64"/>
      <c r="BW446" s="64"/>
      <c r="BX446" s="64"/>
      <c r="BY446" s="64"/>
      <c r="BZ446" s="64"/>
      <c r="CA446" s="64"/>
      <c r="CB446" s="64"/>
      <c r="CC446" s="64"/>
      <c r="CD446" s="64"/>
      <c r="CE446" s="64"/>
      <c r="CF446" s="64"/>
      <c r="CG446" s="64"/>
      <c r="CH446" s="64"/>
      <c r="CI446" s="64"/>
      <c r="CJ446" s="64"/>
      <c r="CK446" s="64"/>
      <c r="CL446" s="64"/>
      <c r="CM446" s="64"/>
      <c r="CN446" s="64"/>
      <c r="CO446" s="64"/>
      <c r="CP446" s="64"/>
      <c r="CQ446" s="64"/>
      <c r="CR446" s="64"/>
      <c r="CS446" s="64"/>
      <c r="CT446" s="64"/>
      <c r="CU446" s="64"/>
      <c r="CV446" s="64"/>
      <c r="CW446" s="64"/>
      <c r="CX446" s="64"/>
      <c r="CY446" s="64"/>
      <c r="CZ446" s="64"/>
      <c r="DA446" s="64"/>
      <c r="DB446" s="64"/>
      <c r="DC446" s="64"/>
      <c r="DD446" s="64"/>
      <c r="DE446" s="64"/>
      <c r="DF446" s="64"/>
      <c r="DG446" s="64"/>
      <c r="DH446" s="64"/>
      <c r="DI446" s="64"/>
      <c r="DJ446" s="64"/>
      <c r="DK446" s="65"/>
      <c r="DL446" s="65"/>
      <c r="DM446" s="65"/>
      <c r="DN446" s="65"/>
      <c r="DO446" s="65"/>
      <c r="DP446" s="65"/>
      <c r="DQ446" s="65"/>
      <c r="DR446" s="65"/>
      <c r="DS446" s="65"/>
      <c r="DT446" s="65"/>
      <c r="DU446" s="65"/>
      <c r="DV446" s="65"/>
      <c r="DW446" s="65"/>
      <c r="DX446" s="65"/>
      <c r="DY446" s="65"/>
      <c r="DZ446" s="65"/>
      <c r="EA446" s="65"/>
      <c r="EB446" s="65"/>
      <c r="EC446" s="65"/>
      <c r="ED446" s="65"/>
      <c r="EE446" s="65"/>
      <c r="EF446" s="65"/>
      <c r="EG446" s="65"/>
      <c r="EH446" s="65"/>
      <c r="EI446" s="65"/>
      <c r="EJ446" s="65"/>
      <c r="EK446" s="65"/>
      <c r="EL446" s="65"/>
      <c r="EM446" s="65"/>
      <c r="EN446" s="65"/>
      <c r="EO446" s="65"/>
      <c r="EP446" s="65"/>
      <c r="EQ446" s="65"/>
      <c r="ER446" s="65"/>
      <c r="ES446" s="65"/>
      <c r="ET446" s="65"/>
      <c r="EU446" s="65"/>
      <c r="EV446" s="65"/>
      <c r="EW446" s="65"/>
      <c r="EX446" s="65"/>
      <c r="EY446" s="65"/>
      <c r="EZ446" s="65"/>
      <c r="FA446" s="65"/>
      <c r="FB446" s="65"/>
      <c r="FC446" s="65"/>
      <c r="FD446" s="65"/>
      <c r="FE446" s="65"/>
      <c r="FF446" s="65"/>
      <c r="FG446" s="65"/>
      <c r="FH446" s="65"/>
      <c r="FI446" s="65"/>
      <c r="FJ446" s="65"/>
      <c r="FK446" s="65"/>
      <c r="FL446" s="65"/>
      <c r="FM446" s="65"/>
      <c r="FN446" s="65"/>
      <c r="FO446" s="65"/>
      <c r="FP446" s="65"/>
      <c r="FQ446" s="65"/>
      <c r="FR446" s="65"/>
      <c r="FS446" s="65"/>
      <c r="FT446" s="65"/>
      <c r="FU446" s="65"/>
      <c r="FV446" s="65"/>
      <c r="FW446" s="65"/>
      <c r="FX446" s="65"/>
      <c r="FY446" s="65"/>
      <c r="FZ446" s="65"/>
      <c r="GA446" s="65"/>
      <c r="GB446" s="65"/>
      <c r="GC446" s="65"/>
      <c r="GD446" s="65"/>
      <c r="GE446" s="65"/>
      <c r="GF446" s="65"/>
      <c r="GG446" s="65"/>
      <c r="GH446" s="65"/>
      <c r="GI446" s="65"/>
      <c r="GJ446" s="65"/>
      <c r="GK446" s="65"/>
      <c r="GL446" s="65"/>
      <c r="GM446" s="65"/>
      <c r="GN446" s="65"/>
      <c r="GO446" s="65"/>
    </row>
    <row r="447" spans="46:197" s="103" customFormat="1" ht="20.100000000000001" customHeight="1" x14ac:dyDescent="0.3">
      <c r="AT447" s="64"/>
      <c r="AU447" s="64"/>
      <c r="AV447" s="64"/>
      <c r="AW447" s="64"/>
      <c r="AX447" s="64"/>
      <c r="AY447" s="64"/>
      <c r="AZ447" s="64"/>
      <c r="BA447" s="64"/>
      <c r="BB447" s="64"/>
      <c r="BC447" s="64"/>
      <c r="BD447" s="64"/>
      <c r="BE447" s="64"/>
      <c r="BF447" s="64"/>
      <c r="BG447" s="64"/>
      <c r="BH447" s="64"/>
      <c r="BI447" s="64"/>
      <c r="BJ447" s="64"/>
      <c r="BK447" s="64"/>
      <c r="BL447" s="64"/>
      <c r="BM447" s="64"/>
      <c r="BN447" s="64"/>
      <c r="BO447" s="64"/>
      <c r="BP447" s="64"/>
      <c r="BQ447" s="64"/>
      <c r="BR447" s="64"/>
      <c r="BS447" s="64"/>
      <c r="BT447" s="64"/>
      <c r="BU447" s="64"/>
      <c r="BV447" s="64"/>
      <c r="BW447" s="64"/>
      <c r="BX447" s="64"/>
      <c r="BY447" s="64"/>
      <c r="BZ447" s="64"/>
      <c r="CA447" s="64"/>
      <c r="CB447" s="64"/>
      <c r="CC447" s="64"/>
      <c r="CD447" s="64"/>
      <c r="CE447" s="64"/>
      <c r="CF447" s="64"/>
      <c r="CG447" s="64"/>
      <c r="CH447" s="64"/>
      <c r="CI447" s="64"/>
      <c r="CJ447" s="64"/>
      <c r="CK447" s="64"/>
      <c r="CL447" s="64"/>
      <c r="CM447" s="64"/>
      <c r="CN447" s="64"/>
      <c r="CO447" s="64"/>
      <c r="CP447" s="64"/>
      <c r="CQ447" s="64"/>
      <c r="CR447" s="64"/>
      <c r="CS447" s="64"/>
      <c r="CT447" s="64"/>
      <c r="CU447" s="64"/>
      <c r="CV447" s="64"/>
      <c r="CW447" s="64"/>
      <c r="CX447" s="64"/>
      <c r="CY447" s="64"/>
      <c r="CZ447" s="64"/>
      <c r="DA447" s="64"/>
      <c r="DB447" s="64"/>
      <c r="DC447" s="64"/>
      <c r="DD447" s="64"/>
      <c r="DE447" s="64"/>
      <c r="DF447" s="64"/>
      <c r="DG447" s="64"/>
      <c r="DH447" s="64"/>
      <c r="DI447" s="64"/>
      <c r="DJ447" s="64"/>
      <c r="DK447" s="65"/>
      <c r="DL447" s="65"/>
      <c r="DM447" s="65"/>
      <c r="DN447" s="65"/>
      <c r="DO447" s="65"/>
      <c r="DP447" s="65"/>
      <c r="DQ447" s="65"/>
      <c r="DR447" s="65"/>
      <c r="DS447" s="65"/>
      <c r="DT447" s="65"/>
      <c r="DU447" s="65"/>
      <c r="DV447" s="65"/>
      <c r="DW447" s="65"/>
      <c r="DX447" s="65"/>
      <c r="DY447" s="65"/>
      <c r="DZ447" s="65"/>
      <c r="EA447" s="65"/>
      <c r="EB447" s="65"/>
      <c r="EC447" s="65"/>
      <c r="ED447" s="65"/>
      <c r="EE447" s="65"/>
      <c r="EF447" s="65"/>
      <c r="EG447" s="65"/>
      <c r="EH447" s="65"/>
      <c r="EI447" s="65"/>
      <c r="EJ447" s="65"/>
      <c r="EK447" s="65"/>
      <c r="EL447" s="65"/>
      <c r="EM447" s="65"/>
      <c r="EN447" s="65"/>
      <c r="EO447" s="65"/>
      <c r="EP447" s="65"/>
      <c r="EQ447" s="65"/>
      <c r="ER447" s="65"/>
      <c r="ES447" s="65"/>
      <c r="ET447" s="65"/>
      <c r="EU447" s="65"/>
      <c r="EV447" s="65"/>
      <c r="EW447" s="65"/>
      <c r="EX447" s="65"/>
      <c r="EY447" s="65"/>
      <c r="EZ447" s="65"/>
      <c r="FA447" s="65"/>
      <c r="FB447" s="65"/>
      <c r="FC447" s="65"/>
      <c r="FD447" s="65"/>
      <c r="FE447" s="65"/>
      <c r="FF447" s="65"/>
      <c r="FG447" s="65"/>
      <c r="FH447" s="65"/>
      <c r="FI447" s="65"/>
      <c r="FJ447" s="65"/>
      <c r="FK447" s="65"/>
      <c r="FL447" s="65"/>
      <c r="FM447" s="65"/>
      <c r="FN447" s="65"/>
      <c r="FO447" s="65"/>
      <c r="FP447" s="65"/>
      <c r="FQ447" s="65"/>
      <c r="FR447" s="65"/>
      <c r="FS447" s="65"/>
      <c r="FT447" s="65"/>
      <c r="FU447" s="65"/>
      <c r="FV447" s="65"/>
      <c r="FW447" s="65"/>
      <c r="FX447" s="65"/>
      <c r="FY447" s="65"/>
      <c r="FZ447" s="65"/>
      <c r="GA447" s="65"/>
      <c r="GB447" s="65"/>
      <c r="GC447" s="65"/>
      <c r="GD447" s="65"/>
      <c r="GE447" s="65"/>
      <c r="GF447" s="65"/>
      <c r="GG447" s="65"/>
      <c r="GH447" s="65"/>
      <c r="GI447" s="65"/>
      <c r="GJ447" s="65"/>
      <c r="GK447" s="65"/>
      <c r="GL447" s="65"/>
      <c r="GM447" s="65"/>
      <c r="GN447" s="65"/>
      <c r="GO447" s="65"/>
    </row>
    <row r="448" spans="46:197" s="103" customFormat="1" ht="20.100000000000001" customHeight="1" x14ac:dyDescent="0.3">
      <c r="AT448" s="64"/>
      <c r="AU448" s="64"/>
      <c r="AV448" s="64"/>
      <c r="AW448" s="64"/>
      <c r="AX448" s="64"/>
      <c r="AY448" s="64"/>
      <c r="AZ448" s="64"/>
      <c r="BA448" s="64"/>
      <c r="BB448" s="64"/>
      <c r="BC448" s="64"/>
      <c r="BD448" s="64"/>
      <c r="BE448" s="64"/>
      <c r="BF448" s="64"/>
      <c r="BG448" s="64"/>
      <c r="BH448" s="64"/>
      <c r="BI448" s="64"/>
      <c r="BJ448" s="64"/>
      <c r="BK448" s="64"/>
      <c r="BL448" s="64"/>
      <c r="BM448" s="64"/>
      <c r="BN448" s="64"/>
      <c r="BO448" s="64"/>
      <c r="BP448" s="64"/>
      <c r="BQ448" s="64"/>
      <c r="BR448" s="64"/>
      <c r="BS448" s="64"/>
      <c r="BT448" s="64"/>
      <c r="BU448" s="64"/>
      <c r="BV448" s="64"/>
      <c r="BW448" s="64"/>
      <c r="BX448" s="64"/>
      <c r="BY448" s="64"/>
      <c r="BZ448" s="64"/>
      <c r="CA448" s="64"/>
      <c r="CB448" s="64"/>
      <c r="CC448" s="64"/>
      <c r="CD448" s="64"/>
      <c r="CE448" s="64"/>
      <c r="CF448" s="64"/>
      <c r="CG448" s="64"/>
      <c r="CH448" s="64"/>
      <c r="CI448" s="64"/>
      <c r="CJ448" s="64"/>
      <c r="CK448" s="64"/>
      <c r="CL448" s="64"/>
      <c r="CM448" s="64"/>
      <c r="CN448" s="64"/>
      <c r="CO448" s="64"/>
      <c r="CP448" s="64"/>
      <c r="CQ448" s="64"/>
      <c r="CR448" s="64"/>
      <c r="CS448" s="64"/>
      <c r="CT448" s="64"/>
      <c r="CU448" s="64"/>
      <c r="CV448" s="64"/>
      <c r="CW448" s="64"/>
      <c r="CX448" s="64"/>
      <c r="CY448" s="64"/>
      <c r="CZ448" s="64"/>
      <c r="DA448" s="64"/>
      <c r="DB448" s="64"/>
      <c r="DC448" s="64"/>
      <c r="DD448" s="64"/>
      <c r="DE448" s="64"/>
      <c r="DF448" s="64"/>
      <c r="DG448" s="64"/>
      <c r="DH448" s="64"/>
      <c r="DI448" s="64"/>
      <c r="DJ448" s="64"/>
      <c r="DK448" s="65"/>
      <c r="DL448" s="65"/>
      <c r="DM448" s="65"/>
      <c r="DN448" s="65"/>
      <c r="DO448" s="65"/>
      <c r="DP448" s="65"/>
      <c r="DQ448" s="65"/>
      <c r="DR448" s="65"/>
      <c r="DS448" s="65"/>
      <c r="DT448" s="65"/>
      <c r="DU448" s="65"/>
      <c r="DV448" s="65"/>
      <c r="DW448" s="65"/>
      <c r="DX448" s="65"/>
      <c r="DY448" s="65"/>
      <c r="DZ448" s="65"/>
      <c r="EA448" s="65"/>
      <c r="EB448" s="65"/>
      <c r="EC448" s="65"/>
      <c r="ED448" s="65"/>
      <c r="EE448" s="65"/>
      <c r="EF448" s="65"/>
      <c r="EG448" s="65"/>
      <c r="EH448" s="65"/>
      <c r="EI448" s="65"/>
      <c r="EJ448" s="65"/>
      <c r="EK448" s="65"/>
      <c r="EL448" s="65"/>
      <c r="EM448" s="65"/>
      <c r="EN448" s="65"/>
      <c r="EO448" s="65"/>
      <c r="EP448" s="65"/>
      <c r="EQ448" s="65"/>
      <c r="ER448" s="65"/>
      <c r="ES448" s="65"/>
      <c r="ET448" s="65"/>
      <c r="EU448" s="65"/>
      <c r="EV448" s="65"/>
      <c r="EW448" s="65"/>
      <c r="EX448" s="65"/>
      <c r="EY448" s="65"/>
      <c r="EZ448" s="65"/>
      <c r="FA448" s="65"/>
      <c r="FB448" s="65"/>
      <c r="FC448" s="65"/>
      <c r="FD448" s="65"/>
      <c r="FE448" s="65"/>
      <c r="FF448" s="65"/>
      <c r="FG448" s="65"/>
      <c r="FH448" s="65"/>
      <c r="FI448" s="65"/>
      <c r="FJ448" s="65"/>
      <c r="FK448" s="65"/>
      <c r="FL448" s="65"/>
      <c r="FM448" s="65"/>
      <c r="FN448" s="65"/>
      <c r="FO448" s="65"/>
      <c r="FP448" s="65"/>
      <c r="FQ448" s="65"/>
      <c r="FR448" s="65"/>
      <c r="FS448" s="65"/>
      <c r="FT448" s="65"/>
      <c r="FU448" s="65"/>
      <c r="FV448" s="65"/>
      <c r="FW448" s="65"/>
      <c r="FX448" s="65"/>
      <c r="FY448" s="65"/>
      <c r="FZ448" s="65"/>
      <c r="GA448" s="65"/>
      <c r="GB448" s="65"/>
      <c r="GC448" s="65"/>
      <c r="GD448" s="65"/>
      <c r="GE448" s="65"/>
      <c r="GF448" s="65"/>
      <c r="GG448" s="65"/>
      <c r="GH448" s="65"/>
      <c r="GI448" s="65"/>
      <c r="GJ448" s="65"/>
      <c r="GK448" s="65"/>
      <c r="GL448" s="65"/>
      <c r="GM448" s="65"/>
      <c r="GN448" s="65"/>
      <c r="GO448" s="65"/>
    </row>
    <row r="449" spans="46:197" s="103" customFormat="1" ht="20.100000000000001" customHeight="1" x14ac:dyDescent="0.3">
      <c r="AT449" s="64"/>
      <c r="AU449" s="64"/>
      <c r="AV449" s="64"/>
      <c r="AW449" s="64"/>
      <c r="AX449" s="64"/>
      <c r="AY449" s="64"/>
      <c r="AZ449" s="64"/>
      <c r="BA449" s="64"/>
      <c r="BB449" s="64"/>
      <c r="BC449" s="64"/>
      <c r="BD449" s="64"/>
      <c r="BE449" s="64"/>
      <c r="BF449" s="64"/>
      <c r="BG449" s="64"/>
      <c r="BH449" s="64"/>
      <c r="BI449" s="64"/>
      <c r="BJ449" s="64"/>
      <c r="BK449" s="64"/>
      <c r="BL449" s="64"/>
      <c r="BM449" s="64"/>
      <c r="BN449" s="64"/>
      <c r="BO449" s="64"/>
      <c r="BP449" s="64"/>
      <c r="BQ449" s="64"/>
      <c r="BR449" s="64"/>
      <c r="BS449" s="64"/>
      <c r="BT449" s="64"/>
      <c r="BU449" s="64"/>
      <c r="BV449" s="64"/>
      <c r="BW449" s="64"/>
      <c r="BX449" s="64"/>
      <c r="BY449" s="64"/>
      <c r="BZ449" s="64"/>
      <c r="CA449" s="64"/>
      <c r="CB449" s="64"/>
      <c r="CC449" s="64"/>
      <c r="CD449" s="64"/>
      <c r="CE449" s="64"/>
      <c r="CF449" s="64"/>
      <c r="CG449" s="64"/>
      <c r="CH449" s="64"/>
      <c r="CI449" s="64"/>
      <c r="CJ449" s="64"/>
      <c r="CK449" s="64"/>
      <c r="CL449" s="64"/>
      <c r="CM449" s="64"/>
      <c r="CN449" s="64"/>
      <c r="CO449" s="64"/>
      <c r="CP449" s="64"/>
      <c r="CQ449" s="64"/>
      <c r="CR449" s="64"/>
      <c r="CS449" s="64"/>
      <c r="CT449" s="64"/>
      <c r="CU449" s="64"/>
      <c r="CV449" s="64"/>
      <c r="CW449" s="64"/>
      <c r="CX449" s="64"/>
      <c r="CY449" s="64"/>
      <c r="CZ449" s="64"/>
      <c r="DA449" s="64"/>
      <c r="DB449" s="64"/>
      <c r="DC449" s="64"/>
      <c r="DD449" s="64"/>
      <c r="DE449" s="64"/>
      <c r="DF449" s="64"/>
      <c r="DG449" s="64"/>
      <c r="DH449" s="64"/>
      <c r="DI449" s="64"/>
      <c r="DJ449" s="64"/>
      <c r="DK449" s="65"/>
      <c r="DL449" s="65"/>
      <c r="DM449" s="65"/>
      <c r="DN449" s="65"/>
      <c r="DO449" s="65"/>
      <c r="DP449" s="65"/>
      <c r="DQ449" s="65"/>
      <c r="DR449" s="65"/>
      <c r="DS449" s="65"/>
      <c r="DT449" s="65"/>
      <c r="DU449" s="65"/>
      <c r="DV449" s="65"/>
      <c r="DW449" s="65"/>
      <c r="DX449" s="65"/>
      <c r="DY449" s="65"/>
      <c r="DZ449" s="65"/>
      <c r="EA449" s="65"/>
      <c r="EB449" s="65"/>
      <c r="EC449" s="65"/>
      <c r="ED449" s="65"/>
      <c r="EE449" s="65"/>
      <c r="EF449" s="65"/>
      <c r="EG449" s="65"/>
      <c r="EH449" s="65"/>
      <c r="EI449" s="65"/>
      <c r="EJ449" s="65"/>
      <c r="EK449" s="65"/>
      <c r="EL449" s="65"/>
      <c r="EM449" s="65"/>
      <c r="EN449" s="65"/>
      <c r="EO449" s="65"/>
      <c r="EP449" s="65"/>
      <c r="EQ449" s="65"/>
      <c r="ER449" s="65"/>
      <c r="ES449" s="65"/>
      <c r="ET449" s="65"/>
      <c r="EU449" s="65"/>
      <c r="EV449" s="65"/>
      <c r="EW449" s="65"/>
      <c r="EX449" s="65"/>
      <c r="EY449" s="65"/>
      <c r="EZ449" s="65"/>
      <c r="FA449" s="65"/>
      <c r="FB449" s="65"/>
      <c r="FC449" s="65"/>
      <c r="FD449" s="65"/>
      <c r="FE449" s="65"/>
      <c r="FF449" s="65"/>
      <c r="FG449" s="65"/>
      <c r="FH449" s="65"/>
      <c r="FI449" s="65"/>
      <c r="FJ449" s="65"/>
      <c r="FK449" s="65"/>
      <c r="FL449" s="65"/>
      <c r="FM449" s="65"/>
      <c r="FN449" s="65"/>
      <c r="FO449" s="65"/>
      <c r="FP449" s="65"/>
      <c r="FQ449" s="65"/>
      <c r="FR449" s="65"/>
      <c r="FS449" s="65"/>
      <c r="FT449" s="65"/>
      <c r="FU449" s="65"/>
      <c r="FV449" s="65"/>
      <c r="FW449" s="65"/>
      <c r="FX449" s="65"/>
      <c r="FY449" s="65"/>
      <c r="FZ449" s="65"/>
      <c r="GA449" s="65"/>
      <c r="GB449" s="65"/>
      <c r="GC449" s="65"/>
      <c r="GD449" s="65"/>
      <c r="GE449" s="65"/>
      <c r="GF449" s="65"/>
      <c r="GG449" s="65"/>
      <c r="GH449" s="65"/>
      <c r="GI449" s="65"/>
      <c r="GJ449" s="65"/>
      <c r="GK449" s="65"/>
      <c r="GL449" s="65"/>
      <c r="GM449" s="65"/>
      <c r="GN449" s="65"/>
      <c r="GO449" s="65"/>
    </row>
    <row r="450" spans="46:197" s="103" customFormat="1" ht="20.100000000000001" customHeight="1" x14ac:dyDescent="0.3">
      <c r="AT450" s="64"/>
      <c r="AU450" s="64"/>
      <c r="AV450" s="64"/>
      <c r="AW450" s="64"/>
      <c r="AX450" s="64"/>
      <c r="AY450" s="64"/>
      <c r="AZ450" s="64"/>
      <c r="BA450" s="64"/>
      <c r="BB450" s="64"/>
      <c r="BC450" s="64"/>
      <c r="BD450" s="64"/>
      <c r="BE450" s="64"/>
      <c r="BF450" s="64"/>
      <c r="BG450" s="64"/>
      <c r="BH450" s="64"/>
      <c r="BI450" s="64"/>
      <c r="BJ450" s="64"/>
      <c r="BK450" s="64"/>
      <c r="BL450" s="64"/>
      <c r="BM450" s="64"/>
      <c r="BN450" s="64"/>
      <c r="BO450" s="64"/>
      <c r="BP450" s="64"/>
      <c r="BQ450" s="64"/>
      <c r="BR450" s="64"/>
      <c r="BS450" s="64"/>
      <c r="BT450" s="64"/>
      <c r="BU450" s="64"/>
      <c r="BV450" s="64"/>
      <c r="BW450" s="64"/>
      <c r="BX450" s="64"/>
      <c r="BY450" s="64"/>
      <c r="BZ450" s="64"/>
      <c r="CA450" s="64"/>
      <c r="CB450" s="64"/>
      <c r="CC450" s="64"/>
      <c r="CD450" s="64"/>
      <c r="CE450" s="64"/>
      <c r="CF450" s="64"/>
      <c r="CG450" s="64"/>
      <c r="CH450" s="64"/>
      <c r="CI450" s="64"/>
      <c r="CJ450" s="64"/>
      <c r="CK450" s="64"/>
      <c r="CL450" s="64"/>
      <c r="CM450" s="64"/>
      <c r="CN450" s="64"/>
      <c r="CO450" s="64"/>
      <c r="CP450" s="64"/>
      <c r="CQ450" s="64"/>
      <c r="CR450" s="64"/>
      <c r="CS450" s="64"/>
      <c r="CT450" s="64"/>
      <c r="CU450" s="64"/>
      <c r="CV450" s="64"/>
      <c r="CW450" s="64"/>
      <c r="CX450" s="64"/>
      <c r="CY450" s="64"/>
      <c r="CZ450" s="64"/>
      <c r="DA450" s="64"/>
      <c r="DB450" s="64"/>
      <c r="DC450" s="64"/>
      <c r="DD450" s="64"/>
      <c r="DE450" s="64"/>
      <c r="DF450" s="64"/>
      <c r="DG450" s="64"/>
      <c r="DH450" s="64"/>
      <c r="DI450" s="64"/>
      <c r="DJ450" s="64"/>
      <c r="DK450" s="65"/>
      <c r="DL450" s="65"/>
      <c r="DM450" s="65"/>
      <c r="DN450" s="65"/>
      <c r="DO450" s="65"/>
      <c r="DP450" s="65"/>
      <c r="DQ450" s="65"/>
      <c r="DR450" s="65"/>
      <c r="DS450" s="65"/>
      <c r="DT450" s="65"/>
      <c r="DU450" s="65"/>
      <c r="DV450" s="65"/>
      <c r="DW450" s="65"/>
      <c r="DX450" s="65"/>
      <c r="DY450" s="65"/>
      <c r="DZ450" s="65"/>
      <c r="EA450" s="65"/>
      <c r="EB450" s="65"/>
      <c r="EC450" s="65"/>
      <c r="ED450" s="65"/>
      <c r="EE450" s="65"/>
      <c r="EF450" s="65"/>
      <c r="EG450" s="65"/>
      <c r="EH450" s="65"/>
      <c r="EI450" s="65"/>
      <c r="EJ450" s="65"/>
      <c r="EK450" s="65"/>
      <c r="EL450" s="65"/>
      <c r="EM450" s="65"/>
      <c r="EN450" s="65"/>
      <c r="EO450" s="65"/>
      <c r="EP450" s="65"/>
      <c r="EQ450" s="65"/>
      <c r="ER450" s="65"/>
      <c r="ES450" s="65"/>
      <c r="ET450" s="65"/>
      <c r="EU450" s="65"/>
      <c r="EV450" s="65"/>
      <c r="EW450" s="65"/>
      <c r="EX450" s="65"/>
      <c r="EY450" s="65"/>
      <c r="EZ450" s="65"/>
      <c r="FA450" s="65"/>
      <c r="FB450" s="65"/>
      <c r="FC450" s="65"/>
      <c r="FD450" s="65"/>
      <c r="FE450" s="65"/>
      <c r="FF450" s="65"/>
      <c r="FG450" s="65"/>
      <c r="FH450" s="65"/>
      <c r="FI450" s="65"/>
      <c r="FJ450" s="65"/>
      <c r="FK450" s="65"/>
      <c r="FL450" s="65"/>
      <c r="FM450" s="65"/>
      <c r="FN450" s="65"/>
      <c r="FO450" s="65"/>
      <c r="FP450" s="65"/>
      <c r="FQ450" s="65"/>
      <c r="FR450" s="65"/>
      <c r="FS450" s="65"/>
      <c r="FT450" s="65"/>
      <c r="FU450" s="65"/>
      <c r="FV450" s="65"/>
      <c r="FW450" s="65"/>
      <c r="FX450" s="65"/>
      <c r="FY450" s="65"/>
      <c r="FZ450" s="65"/>
      <c r="GA450" s="65"/>
      <c r="GB450" s="65"/>
      <c r="GC450" s="65"/>
      <c r="GD450" s="65"/>
      <c r="GE450" s="65"/>
      <c r="GF450" s="65"/>
      <c r="GG450" s="65"/>
      <c r="GH450" s="65"/>
      <c r="GI450" s="65"/>
      <c r="GJ450" s="65"/>
      <c r="GK450" s="65"/>
      <c r="GL450" s="65"/>
      <c r="GM450" s="65"/>
      <c r="GN450" s="65"/>
      <c r="GO450" s="65"/>
    </row>
    <row r="451" spans="46:197" s="103" customFormat="1" ht="20.100000000000001" customHeight="1" x14ac:dyDescent="0.3">
      <c r="AT451" s="64"/>
      <c r="AU451" s="64"/>
      <c r="AV451" s="64"/>
      <c r="AW451" s="64"/>
      <c r="AX451" s="64"/>
      <c r="AY451" s="64"/>
      <c r="AZ451" s="64"/>
      <c r="BA451" s="64"/>
      <c r="BB451" s="64"/>
      <c r="BC451" s="64"/>
      <c r="BD451" s="64"/>
      <c r="BE451" s="64"/>
      <c r="BF451" s="64"/>
      <c r="BG451" s="64"/>
      <c r="BH451" s="64"/>
      <c r="BI451" s="64"/>
      <c r="BJ451" s="64"/>
      <c r="BK451" s="64"/>
      <c r="BL451" s="64"/>
      <c r="BM451" s="64"/>
      <c r="BN451" s="64"/>
      <c r="BO451" s="64"/>
      <c r="BP451" s="64"/>
      <c r="BQ451" s="64"/>
      <c r="BR451" s="64"/>
      <c r="BS451" s="64"/>
      <c r="BT451" s="64"/>
      <c r="BU451" s="64"/>
      <c r="BV451" s="64"/>
      <c r="BW451" s="64"/>
      <c r="BX451" s="64"/>
      <c r="BY451" s="64"/>
      <c r="BZ451" s="64"/>
      <c r="CA451" s="64"/>
      <c r="CB451" s="64"/>
      <c r="CC451" s="64"/>
      <c r="CD451" s="64"/>
      <c r="CE451" s="64"/>
      <c r="CF451" s="64"/>
      <c r="CG451" s="64"/>
      <c r="CH451" s="64"/>
      <c r="CI451" s="64"/>
      <c r="CJ451" s="64"/>
      <c r="CK451" s="64"/>
      <c r="CL451" s="64"/>
      <c r="CM451" s="64"/>
      <c r="CN451" s="64"/>
      <c r="CO451" s="64"/>
      <c r="CP451" s="64"/>
      <c r="CQ451" s="64"/>
      <c r="CR451" s="64"/>
      <c r="CS451" s="64"/>
      <c r="CT451" s="64"/>
      <c r="CU451" s="64"/>
      <c r="CV451" s="64"/>
      <c r="CW451" s="64"/>
      <c r="CX451" s="64"/>
      <c r="CY451" s="64"/>
      <c r="CZ451" s="64"/>
      <c r="DA451" s="64"/>
      <c r="DB451" s="64"/>
      <c r="DC451" s="64"/>
      <c r="DD451" s="64"/>
      <c r="DE451" s="64"/>
      <c r="DF451" s="64"/>
      <c r="DG451" s="64"/>
      <c r="DH451" s="64"/>
      <c r="DI451" s="64"/>
      <c r="DJ451" s="64"/>
      <c r="DK451" s="65"/>
      <c r="DL451" s="65"/>
      <c r="DM451" s="65"/>
      <c r="DN451" s="65"/>
      <c r="DO451" s="65"/>
      <c r="DP451" s="65"/>
      <c r="DQ451" s="65"/>
      <c r="DR451" s="65"/>
      <c r="DS451" s="65"/>
      <c r="DT451" s="65"/>
      <c r="DU451" s="65"/>
      <c r="DV451" s="65"/>
      <c r="DW451" s="65"/>
      <c r="DX451" s="65"/>
      <c r="DY451" s="65"/>
      <c r="DZ451" s="65"/>
      <c r="EA451" s="65"/>
      <c r="EB451" s="65"/>
      <c r="EC451" s="65"/>
      <c r="ED451" s="65"/>
      <c r="EE451" s="65"/>
      <c r="EF451" s="65"/>
      <c r="EG451" s="65"/>
      <c r="EH451" s="65"/>
      <c r="EI451" s="65"/>
      <c r="EJ451" s="65"/>
      <c r="EK451" s="65"/>
      <c r="EL451" s="65"/>
      <c r="EM451" s="65"/>
      <c r="EN451" s="65"/>
      <c r="EO451" s="65"/>
      <c r="EP451" s="65"/>
      <c r="EQ451" s="65"/>
      <c r="ER451" s="65"/>
      <c r="ES451" s="65"/>
      <c r="ET451" s="65"/>
      <c r="EU451" s="65"/>
      <c r="EV451" s="65"/>
      <c r="EW451" s="65"/>
      <c r="EX451" s="65"/>
      <c r="EY451" s="65"/>
      <c r="EZ451" s="65"/>
      <c r="FA451" s="65"/>
      <c r="FB451" s="65"/>
      <c r="FC451" s="65"/>
      <c r="FD451" s="65"/>
      <c r="FE451" s="65"/>
      <c r="FF451" s="65"/>
      <c r="FG451" s="65"/>
      <c r="FH451" s="65"/>
      <c r="FI451" s="65"/>
      <c r="FJ451" s="65"/>
      <c r="FK451" s="65"/>
      <c r="FL451" s="65"/>
      <c r="FM451" s="65"/>
      <c r="FN451" s="65"/>
      <c r="FO451" s="65"/>
      <c r="FP451" s="65"/>
      <c r="FQ451" s="65"/>
      <c r="FR451" s="65"/>
      <c r="FS451" s="65"/>
      <c r="FT451" s="65"/>
      <c r="FU451" s="65"/>
      <c r="FV451" s="65"/>
      <c r="FW451" s="65"/>
      <c r="FX451" s="65"/>
      <c r="FY451" s="65"/>
      <c r="FZ451" s="65"/>
      <c r="GA451" s="65"/>
      <c r="GB451" s="65"/>
      <c r="GC451" s="65"/>
      <c r="GD451" s="65"/>
      <c r="GE451" s="65"/>
      <c r="GF451" s="65"/>
      <c r="GG451" s="65"/>
      <c r="GH451" s="65"/>
      <c r="GI451" s="65"/>
      <c r="GJ451" s="65"/>
      <c r="GK451" s="65"/>
      <c r="GL451" s="65"/>
      <c r="GM451" s="65"/>
      <c r="GN451" s="65"/>
      <c r="GO451" s="65"/>
    </row>
    <row r="452" spans="46:197" s="103" customFormat="1" ht="20.100000000000001" customHeight="1" x14ac:dyDescent="0.3">
      <c r="AT452" s="64"/>
      <c r="AU452" s="64"/>
      <c r="AV452" s="64"/>
      <c r="AW452" s="64"/>
      <c r="AX452" s="64"/>
      <c r="AY452" s="64"/>
      <c r="AZ452" s="64"/>
      <c r="BA452" s="64"/>
      <c r="BB452" s="64"/>
      <c r="BC452" s="64"/>
      <c r="BD452" s="64"/>
      <c r="BE452" s="64"/>
      <c r="BF452" s="64"/>
      <c r="BG452" s="64"/>
      <c r="BH452" s="64"/>
      <c r="BI452" s="64"/>
      <c r="BJ452" s="64"/>
      <c r="BK452" s="64"/>
      <c r="BL452" s="64"/>
      <c r="BM452" s="64"/>
      <c r="BN452" s="64"/>
      <c r="BO452" s="64"/>
      <c r="BP452" s="64"/>
      <c r="BQ452" s="64"/>
      <c r="BR452" s="64"/>
      <c r="BS452" s="64"/>
      <c r="BT452" s="64"/>
      <c r="BU452" s="64"/>
      <c r="BV452" s="64"/>
      <c r="BW452" s="64"/>
      <c r="BX452" s="64"/>
      <c r="BY452" s="64"/>
      <c r="BZ452" s="64"/>
      <c r="CA452" s="64"/>
      <c r="CB452" s="64"/>
      <c r="CC452" s="64"/>
      <c r="CD452" s="64"/>
      <c r="CE452" s="64"/>
      <c r="CF452" s="64"/>
      <c r="CG452" s="64"/>
      <c r="CH452" s="64"/>
      <c r="CI452" s="64"/>
      <c r="CJ452" s="64"/>
      <c r="CK452" s="64"/>
      <c r="CL452" s="64"/>
      <c r="CM452" s="64"/>
      <c r="CN452" s="64"/>
      <c r="CO452" s="64"/>
      <c r="CP452" s="64"/>
      <c r="CQ452" s="64"/>
      <c r="CR452" s="64"/>
      <c r="CS452" s="64"/>
      <c r="CT452" s="64"/>
      <c r="CU452" s="64"/>
      <c r="CV452" s="64"/>
      <c r="CW452" s="64"/>
      <c r="CX452" s="64"/>
      <c r="CY452" s="64"/>
      <c r="CZ452" s="64"/>
      <c r="DA452" s="64"/>
      <c r="DB452" s="64"/>
      <c r="DC452" s="64"/>
      <c r="DD452" s="64"/>
      <c r="DE452" s="64"/>
      <c r="DF452" s="64"/>
      <c r="DG452" s="64"/>
      <c r="DH452" s="64"/>
      <c r="DI452" s="64"/>
      <c r="DJ452" s="64"/>
      <c r="DK452" s="65"/>
      <c r="DL452" s="65"/>
      <c r="DM452" s="65"/>
      <c r="DN452" s="65"/>
      <c r="DO452" s="65"/>
      <c r="DP452" s="65"/>
      <c r="DQ452" s="65"/>
      <c r="DR452" s="65"/>
      <c r="DS452" s="65"/>
      <c r="DT452" s="65"/>
      <c r="DU452" s="65"/>
      <c r="DV452" s="65"/>
      <c r="DW452" s="65"/>
      <c r="DX452" s="65"/>
      <c r="DY452" s="65"/>
      <c r="DZ452" s="65"/>
      <c r="EA452" s="65"/>
      <c r="EB452" s="65"/>
      <c r="EC452" s="65"/>
      <c r="ED452" s="65"/>
      <c r="EE452" s="65"/>
      <c r="EF452" s="65"/>
      <c r="EG452" s="65"/>
      <c r="EH452" s="65"/>
      <c r="EI452" s="65"/>
      <c r="EJ452" s="65"/>
      <c r="EK452" s="65"/>
      <c r="EL452" s="65"/>
      <c r="EM452" s="65"/>
      <c r="EN452" s="65"/>
      <c r="EO452" s="65"/>
      <c r="EP452" s="65"/>
      <c r="EQ452" s="65"/>
      <c r="ER452" s="65"/>
      <c r="ES452" s="65"/>
      <c r="ET452" s="65"/>
      <c r="EU452" s="65"/>
      <c r="EV452" s="65"/>
      <c r="EW452" s="65"/>
      <c r="EX452" s="65"/>
      <c r="EY452" s="65"/>
      <c r="EZ452" s="65"/>
      <c r="FA452" s="65"/>
      <c r="FB452" s="65"/>
      <c r="FC452" s="65"/>
      <c r="FD452" s="65"/>
      <c r="FE452" s="65"/>
      <c r="FF452" s="65"/>
      <c r="FG452" s="65"/>
      <c r="FH452" s="65"/>
      <c r="FI452" s="65"/>
      <c r="FJ452" s="65"/>
      <c r="FK452" s="65"/>
      <c r="FL452" s="65"/>
      <c r="FM452" s="65"/>
      <c r="FN452" s="65"/>
      <c r="FO452" s="65"/>
      <c r="FP452" s="65"/>
      <c r="FQ452" s="65"/>
      <c r="FR452" s="65"/>
      <c r="FS452" s="65"/>
      <c r="FT452" s="65"/>
      <c r="FU452" s="65"/>
      <c r="FV452" s="65"/>
      <c r="FW452" s="65"/>
      <c r="FX452" s="65"/>
      <c r="FY452" s="65"/>
      <c r="FZ452" s="65"/>
      <c r="GA452" s="65"/>
      <c r="GB452" s="65"/>
      <c r="GC452" s="65"/>
      <c r="GD452" s="65"/>
      <c r="GE452" s="65"/>
      <c r="GF452" s="65"/>
      <c r="GG452" s="65"/>
      <c r="GH452" s="65"/>
      <c r="GI452" s="65"/>
      <c r="GJ452" s="65"/>
      <c r="GK452" s="65"/>
      <c r="GL452" s="65"/>
      <c r="GM452" s="65"/>
      <c r="GN452" s="65"/>
      <c r="GO452" s="65"/>
    </row>
    <row r="453" spans="46:197" s="103" customFormat="1" ht="20.100000000000001" customHeight="1" x14ac:dyDescent="0.3">
      <c r="AT453" s="64"/>
      <c r="AU453" s="64"/>
      <c r="AV453" s="64"/>
      <c r="AW453" s="64"/>
      <c r="AX453" s="64"/>
      <c r="AY453" s="64"/>
      <c r="AZ453" s="64"/>
      <c r="BA453" s="64"/>
      <c r="BB453" s="64"/>
      <c r="BC453" s="64"/>
      <c r="BD453" s="64"/>
      <c r="BE453" s="64"/>
      <c r="BF453" s="64"/>
      <c r="BG453" s="64"/>
      <c r="BH453" s="64"/>
      <c r="BI453" s="64"/>
      <c r="BJ453" s="64"/>
      <c r="BK453" s="64"/>
      <c r="BL453" s="64"/>
      <c r="BM453" s="64"/>
      <c r="BN453" s="64"/>
      <c r="BO453" s="64"/>
      <c r="BP453" s="64"/>
      <c r="BQ453" s="64"/>
      <c r="BR453" s="64"/>
      <c r="BS453" s="64"/>
      <c r="BT453" s="64"/>
      <c r="BU453" s="64"/>
      <c r="BV453" s="64"/>
      <c r="BW453" s="64"/>
      <c r="BX453" s="64"/>
      <c r="BY453" s="64"/>
      <c r="BZ453" s="64"/>
      <c r="CA453" s="64"/>
      <c r="CB453" s="64"/>
      <c r="CC453" s="64"/>
      <c r="CD453" s="64"/>
      <c r="CE453" s="64"/>
      <c r="CF453" s="64"/>
      <c r="CG453" s="64"/>
      <c r="CH453" s="64"/>
      <c r="CI453" s="64"/>
      <c r="CJ453" s="64"/>
      <c r="CK453" s="64"/>
      <c r="CL453" s="64"/>
      <c r="CM453" s="64"/>
      <c r="CN453" s="64"/>
      <c r="CO453" s="64"/>
      <c r="CP453" s="64"/>
      <c r="CQ453" s="64"/>
      <c r="CR453" s="64"/>
      <c r="CS453" s="64"/>
      <c r="CT453" s="64"/>
      <c r="CU453" s="64"/>
      <c r="CV453" s="64"/>
      <c r="CW453" s="64"/>
      <c r="CX453" s="64"/>
      <c r="CY453" s="64"/>
      <c r="CZ453" s="64"/>
      <c r="DA453" s="64"/>
      <c r="DB453" s="64"/>
      <c r="DC453" s="64"/>
      <c r="DD453" s="64"/>
      <c r="DE453" s="64"/>
      <c r="DF453" s="64"/>
      <c r="DG453" s="64"/>
      <c r="DH453" s="64"/>
      <c r="DI453" s="64"/>
      <c r="DJ453" s="64"/>
      <c r="DK453" s="65"/>
      <c r="DL453" s="65"/>
      <c r="DM453" s="65"/>
      <c r="DN453" s="65"/>
      <c r="DO453" s="65"/>
      <c r="DP453" s="65"/>
      <c r="DQ453" s="65"/>
      <c r="DR453" s="65"/>
      <c r="DS453" s="65"/>
      <c r="DT453" s="65"/>
      <c r="DU453" s="65"/>
      <c r="DV453" s="65"/>
      <c r="DW453" s="65"/>
      <c r="DX453" s="65"/>
      <c r="DY453" s="65"/>
      <c r="DZ453" s="65"/>
      <c r="EA453" s="65"/>
      <c r="EB453" s="65"/>
      <c r="EC453" s="65"/>
      <c r="ED453" s="65"/>
      <c r="EE453" s="65"/>
      <c r="EF453" s="65"/>
      <c r="EG453" s="65"/>
      <c r="EH453" s="65"/>
      <c r="EI453" s="65"/>
      <c r="EJ453" s="65"/>
      <c r="EK453" s="65"/>
      <c r="EL453" s="65"/>
      <c r="EM453" s="65"/>
      <c r="EN453" s="65"/>
      <c r="EO453" s="65"/>
      <c r="EP453" s="65"/>
      <c r="EQ453" s="65"/>
      <c r="ER453" s="65"/>
      <c r="ES453" s="65"/>
      <c r="ET453" s="65"/>
      <c r="EU453" s="65"/>
      <c r="EV453" s="65"/>
      <c r="EW453" s="65"/>
      <c r="EX453" s="65"/>
      <c r="EY453" s="65"/>
      <c r="EZ453" s="65"/>
      <c r="FA453" s="65"/>
      <c r="FB453" s="65"/>
      <c r="FC453" s="65"/>
      <c r="FD453" s="65"/>
      <c r="FE453" s="65"/>
      <c r="FF453" s="65"/>
      <c r="FG453" s="65"/>
      <c r="FH453" s="65"/>
      <c r="FI453" s="65"/>
      <c r="FJ453" s="65"/>
      <c r="FK453" s="65"/>
      <c r="FL453" s="65"/>
      <c r="FM453" s="65"/>
      <c r="FN453" s="65"/>
      <c r="FO453" s="65"/>
      <c r="FP453" s="65"/>
      <c r="FQ453" s="65"/>
      <c r="FR453" s="65"/>
      <c r="FS453" s="65"/>
      <c r="FT453" s="65"/>
      <c r="FU453" s="65"/>
      <c r="FV453" s="65"/>
      <c r="FW453" s="65"/>
      <c r="FX453" s="65"/>
      <c r="FY453" s="65"/>
      <c r="FZ453" s="65"/>
      <c r="GA453" s="65"/>
      <c r="GB453" s="65"/>
      <c r="GC453" s="65"/>
      <c r="GD453" s="65"/>
      <c r="GE453" s="65"/>
      <c r="GF453" s="65"/>
      <c r="GG453" s="65"/>
      <c r="GH453" s="65"/>
      <c r="GI453" s="65"/>
      <c r="GJ453" s="65"/>
      <c r="GK453" s="65"/>
      <c r="GL453" s="65"/>
      <c r="GM453" s="65"/>
      <c r="GN453" s="65"/>
      <c r="GO453" s="65"/>
    </row>
    <row r="454" spans="46:197" s="103" customFormat="1" ht="20.100000000000001" customHeight="1" x14ac:dyDescent="0.3">
      <c r="AT454" s="64"/>
      <c r="AU454" s="64"/>
      <c r="AV454" s="64"/>
      <c r="AW454" s="64"/>
      <c r="AX454" s="64"/>
      <c r="AY454" s="64"/>
      <c r="AZ454" s="64"/>
      <c r="BA454" s="64"/>
      <c r="BB454" s="64"/>
      <c r="BC454" s="64"/>
      <c r="BD454" s="64"/>
      <c r="BE454" s="64"/>
      <c r="BF454" s="64"/>
      <c r="BG454" s="64"/>
      <c r="BH454" s="64"/>
      <c r="BI454" s="64"/>
      <c r="BJ454" s="64"/>
      <c r="BK454" s="64"/>
      <c r="BL454" s="64"/>
      <c r="BM454" s="64"/>
      <c r="BN454" s="64"/>
      <c r="BO454" s="64"/>
      <c r="BP454" s="64"/>
      <c r="BQ454" s="64"/>
      <c r="BR454" s="64"/>
      <c r="BS454" s="64"/>
      <c r="BT454" s="64"/>
      <c r="BU454" s="64"/>
      <c r="BV454" s="64"/>
      <c r="BW454" s="64"/>
      <c r="BX454" s="64"/>
      <c r="BY454" s="64"/>
      <c r="BZ454" s="64"/>
      <c r="CA454" s="64"/>
      <c r="CB454" s="64"/>
      <c r="CC454" s="64"/>
      <c r="CD454" s="64"/>
      <c r="CE454" s="64"/>
      <c r="CF454" s="64"/>
      <c r="CG454" s="64"/>
      <c r="CH454" s="64"/>
      <c r="CI454" s="64"/>
      <c r="CJ454" s="64"/>
      <c r="CK454" s="64"/>
      <c r="CL454" s="64"/>
      <c r="CM454" s="64"/>
      <c r="CN454" s="64"/>
      <c r="CO454" s="64"/>
      <c r="CP454" s="64"/>
      <c r="CQ454" s="64"/>
      <c r="CR454" s="64"/>
      <c r="CS454" s="64"/>
      <c r="CT454" s="64"/>
      <c r="CU454" s="64"/>
      <c r="CV454" s="64"/>
      <c r="CW454" s="64"/>
      <c r="CX454" s="64"/>
      <c r="CY454" s="64"/>
      <c r="CZ454" s="64"/>
      <c r="DA454" s="64"/>
      <c r="DB454" s="64"/>
      <c r="DC454" s="64"/>
      <c r="DD454" s="64"/>
      <c r="DE454" s="64"/>
      <c r="DF454" s="64"/>
      <c r="DG454" s="64"/>
      <c r="DH454" s="64"/>
      <c r="DI454" s="64"/>
      <c r="DJ454" s="64"/>
      <c r="DK454" s="65"/>
      <c r="DL454" s="65"/>
      <c r="DM454" s="65"/>
      <c r="DN454" s="65"/>
      <c r="DO454" s="65"/>
      <c r="DP454" s="65"/>
      <c r="DQ454" s="65"/>
      <c r="DR454" s="65"/>
      <c r="DS454" s="65"/>
      <c r="DT454" s="65"/>
      <c r="DU454" s="65"/>
      <c r="DV454" s="65"/>
      <c r="DW454" s="65"/>
      <c r="DX454" s="65"/>
      <c r="DY454" s="65"/>
      <c r="DZ454" s="65"/>
      <c r="EA454" s="65"/>
      <c r="EB454" s="65"/>
      <c r="EC454" s="65"/>
      <c r="ED454" s="65"/>
      <c r="EE454" s="65"/>
      <c r="EF454" s="65"/>
      <c r="EG454" s="65"/>
      <c r="EH454" s="65"/>
      <c r="EI454" s="65"/>
      <c r="EJ454" s="65"/>
      <c r="EK454" s="65"/>
      <c r="EL454" s="65"/>
      <c r="EM454" s="65"/>
      <c r="EN454" s="65"/>
      <c r="EO454" s="65"/>
      <c r="EP454" s="65"/>
      <c r="EQ454" s="65"/>
      <c r="ER454" s="65"/>
      <c r="ES454" s="65"/>
      <c r="ET454" s="65"/>
      <c r="EU454" s="65"/>
      <c r="EV454" s="65"/>
      <c r="EW454" s="65"/>
      <c r="EX454" s="65"/>
      <c r="EY454" s="65"/>
      <c r="EZ454" s="65"/>
      <c r="FA454" s="65"/>
      <c r="FB454" s="65"/>
      <c r="FC454" s="65"/>
      <c r="FD454" s="65"/>
      <c r="FE454" s="65"/>
      <c r="FF454" s="65"/>
      <c r="FG454" s="65"/>
      <c r="FH454" s="65"/>
      <c r="FI454" s="65"/>
      <c r="FJ454" s="65"/>
      <c r="FK454" s="65"/>
      <c r="FL454" s="65"/>
      <c r="FM454" s="65"/>
      <c r="FN454" s="65"/>
      <c r="FO454" s="65"/>
      <c r="FP454" s="65"/>
      <c r="FQ454" s="65"/>
      <c r="FR454" s="65"/>
      <c r="FS454" s="65"/>
      <c r="FT454" s="65"/>
      <c r="FU454" s="65"/>
      <c r="FV454" s="65"/>
      <c r="FW454" s="65"/>
      <c r="FX454" s="65"/>
      <c r="FY454" s="65"/>
      <c r="FZ454" s="65"/>
      <c r="GA454" s="65"/>
      <c r="GB454" s="65"/>
      <c r="GC454" s="65"/>
      <c r="GD454" s="65"/>
      <c r="GE454" s="65"/>
      <c r="GF454" s="65"/>
      <c r="GG454" s="65"/>
      <c r="GH454" s="65"/>
      <c r="GI454" s="65"/>
      <c r="GJ454" s="65"/>
      <c r="GK454" s="65"/>
      <c r="GL454" s="65"/>
      <c r="GM454" s="65"/>
      <c r="GN454" s="65"/>
      <c r="GO454" s="65"/>
    </row>
    <row r="455" spans="46:197" s="103" customFormat="1" ht="20.100000000000001" customHeight="1" x14ac:dyDescent="0.3">
      <c r="AT455" s="64"/>
      <c r="AU455" s="64"/>
      <c r="AV455" s="64"/>
      <c r="AW455" s="64"/>
      <c r="AX455" s="64"/>
      <c r="AY455" s="64"/>
      <c r="AZ455" s="64"/>
      <c r="BA455" s="64"/>
      <c r="BB455" s="64"/>
      <c r="BC455" s="64"/>
      <c r="BD455" s="64"/>
      <c r="BE455" s="64"/>
      <c r="BF455" s="64"/>
      <c r="BG455" s="64"/>
      <c r="BH455" s="64"/>
      <c r="BI455" s="64"/>
      <c r="BJ455" s="64"/>
      <c r="BK455" s="64"/>
      <c r="BL455" s="64"/>
      <c r="BM455" s="64"/>
      <c r="BN455" s="64"/>
      <c r="BO455" s="64"/>
      <c r="BP455" s="64"/>
      <c r="BQ455" s="64"/>
      <c r="BR455" s="64"/>
      <c r="BS455" s="64"/>
      <c r="BT455" s="64"/>
      <c r="BU455" s="64"/>
      <c r="BV455" s="64"/>
      <c r="BW455" s="64"/>
      <c r="BX455" s="64"/>
      <c r="BY455" s="64"/>
      <c r="BZ455" s="64"/>
      <c r="CA455" s="64"/>
      <c r="CB455" s="64"/>
      <c r="CC455" s="64"/>
      <c r="CD455" s="64"/>
      <c r="CE455" s="64"/>
      <c r="CF455" s="64"/>
      <c r="CG455" s="64"/>
      <c r="CH455" s="64"/>
      <c r="CI455" s="64"/>
      <c r="CJ455" s="64"/>
      <c r="CK455" s="64"/>
      <c r="CL455" s="64"/>
      <c r="CM455" s="64"/>
      <c r="CN455" s="64"/>
      <c r="CO455" s="64"/>
      <c r="CP455" s="64"/>
      <c r="CQ455" s="64"/>
      <c r="CR455" s="64"/>
      <c r="CS455" s="64"/>
      <c r="CT455" s="64"/>
      <c r="CU455" s="64"/>
      <c r="CV455" s="64"/>
      <c r="CW455" s="64"/>
      <c r="CX455" s="64"/>
      <c r="CY455" s="64"/>
      <c r="CZ455" s="64"/>
      <c r="DA455" s="64"/>
      <c r="DB455" s="64"/>
      <c r="DC455" s="64"/>
      <c r="DD455" s="64"/>
      <c r="DE455" s="64"/>
      <c r="DF455" s="64"/>
      <c r="DG455" s="64"/>
      <c r="DH455" s="64"/>
      <c r="DI455" s="64"/>
      <c r="DJ455" s="64"/>
      <c r="DK455" s="65"/>
      <c r="DL455" s="65"/>
      <c r="DM455" s="65"/>
      <c r="DN455" s="65"/>
      <c r="DO455" s="65"/>
      <c r="DP455" s="65"/>
      <c r="DQ455" s="65"/>
      <c r="DR455" s="65"/>
      <c r="DS455" s="65"/>
      <c r="DT455" s="65"/>
      <c r="DU455" s="65"/>
      <c r="DV455" s="65"/>
      <c r="DW455" s="65"/>
      <c r="DX455" s="65"/>
      <c r="DY455" s="65"/>
      <c r="DZ455" s="65"/>
      <c r="EA455" s="65"/>
      <c r="EB455" s="65"/>
      <c r="EC455" s="65"/>
      <c r="ED455" s="65"/>
      <c r="EE455" s="65"/>
      <c r="EF455" s="65"/>
      <c r="EG455" s="65"/>
      <c r="EH455" s="65"/>
      <c r="EI455" s="65"/>
      <c r="EJ455" s="65"/>
      <c r="EK455" s="65"/>
      <c r="EL455" s="65"/>
      <c r="EM455" s="65"/>
      <c r="EN455" s="65"/>
      <c r="EO455" s="65"/>
      <c r="EP455" s="65"/>
      <c r="EQ455" s="65"/>
      <c r="ER455" s="65"/>
      <c r="ES455" s="65"/>
      <c r="ET455" s="65"/>
      <c r="EU455" s="65"/>
      <c r="EV455" s="65"/>
      <c r="EW455" s="65"/>
      <c r="EX455" s="65"/>
      <c r="EY455" s="65"/>
      <c r="EZ455" s="65"/>
      <c r="FA455" s="65"/>
      <c r="FB455" s="65"/>
      <c r="FC455" s="65"/>
      <c r="FD455" s="65"/>
      <c r="FE455" s="65"/>
      <c r="FF455" s="65"/>
      <c r="FG455" s="65"/>
      <c r="FH455" s="65"/>
      <c r="FI455" s="65"/>
      <c r="FJ455" s="65"/>
      <c r="FK455" s="65"/>
      <c r="FL455" s="65"/>
      <c r="FM455" s="65"/>
      <c r="FN455" s="65"/>
      <c r="FO455" s="65"/>
      <c r="FP455" s="65"/>
      <c r="FQ455" s="65"/>
      <c r="FR455" s="65"/>
      <c r="FS455" s="65"/>
      <c r="FT455" s="65"/>
      <c r="FU455" s="65"/>
      <c r="FV455" s="65"/>
      <c r="FW455" s="65"/>
      <c r="FX455" s="65"/>
      <c r="FY455" s="65"/>
      <c r="FZ455" s="65"/>
      <c r="GA455" s="65"/>
      <c r="GB455" s="65"/>
      <c r="GC455" s="65"/>
      <c r="GD455" s="65"/>
      <c r="GE455" s="65"/>
      <c r="GF455" s="65"/>
      <c r="GG455" s="65"/>
      <c r="GH455" s="65"/>
      <c r="GI455" s="65"/>
      <c r="GJ455" s="65"/>
      <c r="GK455" s="65"/>
      <c r="GL455" s="65"/>
      <c r="GM455" s="65"/>
      <c r="GN455" s="65"/>
      <c r="GO455" s="65"/>
    </row>
    <row r="456" spans="46:197" s="103" customFormat="1" ht="20.100000000000001" customHeight="1" x14ac:dyDescent="0.3">
      <c r="AT456" s="64"/>
      <c r="AU456" s="64"/>
      <c r="AV456" s="64"/>
      <c r="AW456" s="64"/>
      <c r="AX456" s="64"/>
      <c r="AY456" s="64"/>
      <c r="AZ456" s="64"/>
      <c r="BA456" s="64"/>
      <c r="BB456" s="64"/>
      <c r="BC456" s="64"/>
      <c r="BD456" s="64"/>
      <c r="BE456" s="64"/>
      <c r="BF456" s="64"/>
      <c r="BG456" s="64"/>
      <c r="BH456" s="64"/>
      <c r="BI456" s="64"/>
      <c r="BJ456" s="64"/>
      <c r="BK456" s="64"/>
      <c r="BL456" s="64"/>
      <c r="BM456" s="64"/>
      <c r="BN456" s="64"/>
      <c r="BO456" s="64"/>
      <c r="BP456" s="64"/>
      <c r="BQ456" s="64"/>
      <c r="BR456" s="64"/>
      <c r="BS456" s="64"/>
      <c r="BT456" s="64"/>
      <c r="BU456" s="64"/>
      <c r="BV456" s="64"/>
      <c r="BW456" s="64"/>
      <c r="BX456" s="64"/>
      <c r="BY456" s="64"/>
      <c r="BZ456" s="64"/>
      <c r="CA456" s="64"/>
      <c r="CB456" s="64"/>
      <c r="CC456" s="64"/>
      <c r="CD456" s="64"/>
      <c r="CE456" s="64"/>
      <c r="CF456" s="64"/>
      <c r="CG456" s="64"/>
      <c r="CH456" s="64"/>
      <c r="CI456" s="64"/>
      <c r="CJ456" s="64"/>
      <c r="CK456" s="64"/>
      <c r="CL456" s="64"/>
      <c r="CM456" s="64"/>
      <c r="CN456" s="64"/>
      <c r="CO456" s="64"/>
      <c r="CP456" s="64"/>
      <c r="CQ456" s="64"/>
      <c r="CR456" s="64"/>
      <c r="CS456" s="64"/>
      <c r="CT456" s="64"/>
      <c r="CU456" s="64"/>
      <c r="CV456" s="64"/>
      <c r="CW456" s="64"/>
      <c r="CX456" s="64"/>
      <c r="CY456" s="64"/>
      <c r="CZ456" s="64"/>
      <c r="DA456" s="64"/>
      <c r="DB456" s="64"/>
      <c r="DC456" s="64"/>
      <c r="DD456" s="64"/>
      <c r="DE456" s="64"/>
      <c r="DF456" s="64"/>
      <c r="DG456" s="64"/>
      <c r="DH456" s="64"/>
      <c r="DI456" s="64"/>
      <c r="DJ456" s="64"/>
      <c r="DK456" s="65"/>
      <c r="DL456" s="65"/>
      <c r="DM456" s="65"/>
      <c r="DN456" s="65"/>
      <c r="DO456" s="65"/>
      <c r="DP456" s="65"/>
      <c r="DQ456" s="65"/>
      <c r="DR456" s="65"/>
      <c r="DS456" s="65"/>
      <c r="DT456" s="65"/>
      <c r="DU456" s="65"/>
      <c r="DV456" s="65"/>
      <c r="DW456" s="65"/>
      <c r="DX456" s="65"/>
      <c r="DY456" s="65"/>
      <c r="DZ456" s="65"/>
      <c r="EA456" s="65"/>
      <c r="EB456" s="65"/>
      <c r="EC456" s="65"/>
      <c r="ED456" s="65"/>
      <c r="EE456" s="65"/>
      <c r="EF456" s="65"/>
      <c r="EG456" s="65"/>
      <c r="EH456" s="65"/>
      <c r="EI456" s="65"/>
      <c r="EJ456" s="65"/>
      <c r="EK456" s="65"/>
      <c r="EL456" s="65"/>
      <c r="EM456" s="65"/>
      <c r="EN456" s="65"/>
      <c r="EO456" s="65"/>
      <c r="EP456" s="65"/>
      <c r="EQ456" s="65"/>
      <c r="ER456" s="65"/>
      <c r="ES456" s="65"/>
      <c r="ET456" s="65"/>
      <c r="EU456" s="65"/>
      <c r="EV456" s="65"/>
      <c r="EW456" s="65"/>
      <c r="EX456" s="65"/>
      <c r="EY456" s="65"/>
      <c r="EZ456" s="65"/>
      <c r="FA456" s="65"/>
      <c r="FB456" s="65"/>
      <c r="FC456" s="65"/>
      <c r="FD456" s="65"/>
      <c r="FE456" s="65"/>
      <c r="FF456" s="65"/>
      <c r="FG456" s="65"/>
      <c r="FH456" s="65"/>
      <c r="FI456" s="65"/>
      <c r="FJ456" s="65"/>
      <c r="FK456" s="65"/>
      <c r="FL456" s="65"/>
      <c r="FM456" s="65"/>
      <c r="FN456" s="65"/>
      <c r="FO456" s="65"/>
      <c r="FP456" s="65"/>
      <c r="FQ456" s="65"/>
      <c r="FR456" s="65"/>
      <c r="FS456" s="65"/>
      <c r="FT456" s="65"/>
      <c r="FU456" s="65"/>
      <c r="FV456" s="65"/>
      <c r="FW456" s="65"/>
      <c r="FX456" s="65"/>
      <c r="FY456" s="65"/>
      <c r="FZ456" s="65"/>
      <c r="GA456" s="65"/>
      <c r="GB456" s="65"/>
      <c r="GC456" s="65"/>
      <c r="GD456" s="65"/>
      <c r="GE456" s="65"/>
      <c r="GF456" s="65"/>
      <c r="GG456" s="65"/>
      <c r="GH456" s="65"/>
      <c r="GI456" s="65"/>
      <c r="GJ456" s="65"/>
      <c r="GK456" s="65"/>
      <c r="GL456" s="65"/>
      <c r="GM456" s="65"/>
      <c r="GN456" s="65"/>
      <c r="GO456" s="65"/>
    </row>
    <row r="457" spans="46:197" s="103" customFormat="1" ht="20.100000000000001" customHeight="1" x14ac:dyDescent="0.3">
      <c r="AT457" s="64"/>
      <c r="AU457" s="64"/>
      <c r="AV457" s="64"/>
      <c r="AW457" s="64"/>
      <c r="AX457" s="64"/>
      <c r="AY457" s="64"/>
      <c r="AZ457" s="64"/>
      <c r="BA457" s="64"/>
      <c r="BB457" s="64"/>
      <c r="BC457" s="64"/>
      <c r="BD457" s="64"/>
      <c r="BE457" s="64"/>
      <c r="BF457" s="64"/>
      <c r="BG457" s="64"/>
      <c r="BH457" s="64"/>
      <c r="BI457" s="64"/>
      <c r="BJ457" s="64"/>
      <c r="BK457" s="64"/>
      <c r="BL457" s="64"/>
      <c r="BM457" s="64"/>
      <c r="BN457" s="64"/>
      <c r="BO457" s="64"/>
      <c r="BP457" s="64"/>
      <c r="BQ457" s="64"/>
      <c r="BR457" s="64"/>
      <c r="BS457" s="64"/>
      <c r="BT457" s="64"/>
      <c r="BU457" s="64"/>
      <c r="BV457" s="64"/>
      <c r="BW457" s="64"/>
      <c r="BX457" s="64"/>
      <c r="BY457" s="64"/>
      <c r="BZ457" s="64"/>
      <c r="CA457" s="64"/>
      <c r="CB457" s="64"/>
      <c r="CC457" s="64"/>
      <c r="CD457" s="64"/>
      <c r="CE457" s="64"/>
      <c r="CF457" s="64"/>
      <c r="CG457" s="64"/>
      <c r="CH457" s="64"/>
      <c r="CI457" s="64"/>
      <c r="CJ457" s="64"/>
      <c r="CK457" s="64"/>
      <c r="CL457" s="64"/>
      <c r="CM457" s="64"/>
      <c r="CN457" s="64"/>
      <c r="CO457" s="64"/>
      <c r="CP457" s="64"/>
      <c r="CQ457" s="64"/>
      <c r="CR457" s="64"/>
      <c r="CS457" s="64"/>
      <c r="CT457" s="64"/>
      <c r="CU457" s="64"/>
      <c r="CV457" s="64"/>
      <c r="CW457" s="64"/>
      <c r="CX457" s="64"/>
      <c r="CY457" s="64"/>
      <c r="CZ457" s="64"/>
      <c r="DA457" s="64"/>
      <c r="DB457" s="64"/>
      <c r="DC457" s="64"/>
      <c r="DD457" s="64"/>
      <c r="DE457" s="64"/>
      <c r="DF457" s="64"/>
      <c r="DG457" s="64"/>
      <c r="DH457" s="64"/>
      <c r="DI457" s="64"/>
      <c r="DJ457" s="64"/>
      <c r="DK457" s="65"/>
      <c r="DL457" s="65"/>
      <c r="DM457" s="65"/>
      <c r="DN457" s="65"/>
      <c r="DO457" s="65"/>
      <c r="DP457" s="65"/>
      <c r="DQ457" s="65"/>
      <c r="DR457" s="65"/>
      <c r="DS457" s="65"/>
      <c r="DT457" s="65"/>
      <c r="DU457" s="65"/>
      <c r="DV457" s="65"/>
      <c r="DW457" s="65"/>
      <c r="DX457" s="65"/>
      <c r="DY457" s="65"/>
      <c r="DZ457" s="65"/>
      <c r="EA457" s="65"/>
      <c r="EB457" s="65"/>
      <c r="EC457" s="65"/>
      <c r="ED457" s="65"/>
      <c r="EE457" s="65"/>
      <c r="EF457" s="65"/>
      <c r="EG457" s="65"/>
      <c r="EH457" s="65"/>
      <c r="EI457" s="65"/>
      <c r="EJ457" s="65"/>
      <c r="EK457" s="65"/>
      <c r="EL457" s="65"/>
      <c r="EM457" s="65"/>
      <c r="EN457" s="65"/>
      <c r="EO457" s="65"/>
      <c r="EP457" s="65"/>
      <c r="EQ457" s="65"/>
      <c r="ER457" s="65"/>
      <c r="ES457" s="65"/>
      <c r="ET457" s="65"/>
      <c r="EU457" s="65"/>
      <c r="EV457" s="65"/>
      <c r="EW457" s="65"/>
      <c r="EX457" s="65"/>
      <c r="EY457" s="65"/>
      <c r="EZ457" s="65"/>
      <c r="FA457" s="65"/>
      <c r="FB457" s="65"/>
      <c r="FC457" s="65"/>
      <c r="FD457" s="65"/>
      <c r="FE457" s="65"/>
      <c r="FF457" s="65"/>
      <c r="FG457" s="65"/>
      <c r="FH457" s="65"/>
      <c r="FI457" s="65"/>
      <c r="FJ457" s="65"/>
      <c r="FK457" s="65"/>
      <c r="FL457" s="65"/>
      <c r="FM457" s="65"/>
      <c r="FN457" s="65"/>
      <c r="FO457" s="65"/>
      <c r="FP457" s="65"/>
      <c r="FQ457" s="65"/>
      <c r="FR457" s="65"/>
      <c r="FS457" s="65"/>
      <c r="FT457" s="65"/>
      <c r="FU457" s="65"/>
      <c r="FV457" s="65"/>
      <c r="FW457" s="65"/>
      <c r="FX457" s="65"/>
      <c r="FY457" s="65"/>
      <c r="FZ457" s="65"/>
      <c r="GA457" s="65"/>
      <c r="GB457" s="65"/>
      <c r="GC457" s="65"/>
      <c r="GD457" s="65"/>
      <c r="GE457" s="65"/>
      <c r="GF457" s="65"/>
      <c r="GG457" s="65"/>
      <c r="GH457" s="65"/>
      <c r="GI457" s="65"/>
      <c r="GJ457" s="65"/>
      <c r="GK457" s="65"/>
      <c r="GL457" s="65"/>
      <c r="GM457" s="65"/>
      <c r="GN457" s="65"/>
      <c r="GO457" s="65"/>
    </row>
    <row r="458" spans="46:197" s="103" customFormat="1" ht="20.100000000000001" customHeight="1" x14ac:dyDescent="0.3">
      <c r="AT458" s="64"/>
      <c r="AU458" s="64"/>
      <c r="AV458" s="64"/>
      <c r="AW458" s="64"/>
      <c r="AX458" s="64"/>
      <c r="AY458" s="64"/>
      <c r="AZ458" s="64"/>
      <c r="BA458" s="64"/>
      <c r="BB458" s="64"/>
      <c r="BC458" s="64"/>
      <c r="BD458" s="64"/>
      <c r="BE458" s="64"/>
      <c r="BF458" s="64"/>
      <c r="BG458" s="64"/>
      <c r="BH458" s="64"/>
      <c r="BI458" s="64"/>
      <c r="BJ458" s="64"/>
      <c r="BK458" s="64"/>
      <c r="BL458" s="64"/>
      <c r="BM458" s="64"/>
      <c r="BN458" s="64"/>
      <c r="BO458" s="64"/>
      <c r="BP458" s="64"/>
      <c r="BQ458" s="64"/>
      <c r="BR458" s="64"/>
      <c r="BS458" s="64"/>
      <c r="BT458" s="64"/>
      <c r="BU458" s="64"/>
      <c r="BV458" s="64"/>
      <c r="BW458" s="64"/>
      <c r="BX458" s="64"/>
      <c r="BY458" s="64"/>
      <c r="BZ458" s="64"/>
      <c r="CA458" s="64"/>
      <c r="CB458" s="64"/>
      <c r="CC458" s="64"/>
      <c r="CD458" s="64"/>
      <c r="CE458" s="64"/>
      <c r="CF458" s="64"/>
      <c r="CG458" s="64"/>
      <c r="CH458" s="64"/>
      <c r="CI458" s="64"/>
      <c r="CJ458" s="64"/>
      <c r="CK458" s="64"/>
      <c r="CL458" s="64"/>
      <c r="CM458" s="64"/>
      <c r="CN458" s="64"/>
      <c r="CO458" s="64"/>
      <c r="CP458" s="64"/>
      <c r="CQ458" s="64"/>
      <c r="CR458" s="64"/>
      <c r="CS458" s="64"/>
      <c r="CT458" s="64"/>
      <c r="CU458" s="64"/>
      <c r="CV458" s="64"/>
      <c r="CW458" s="64"/>
      <c r="CX458" s="64"/>
      <c r="CY458" s="64"/>
      <c r="CZ458" s="64"/>
      <c r="DA458" s="64"/>
      <c r="DB458" s="64"/>
      <c r="DC458" s="64"/>
      <c r="DD458" s="64"/>
      <c r="DE458" s="64"/>
      <c r="DF458" s="64"/>
      <c r="DG458" s="64"/>
      <c r="DH458" s="64"/>
      <c r="DI458" s="64"/>
      <c r="DJ458" s="64"/>
      <c r="DK458" s="65"/>
      <c r="DL458" s="65"/>
      <c r="DM458" s="65"/>
      <c r="DN458" s="65"/>
      <c r="DO458" s="65"/>
      <c r="DP458" s="65"/>
      <c r="DQ458" s="65"/>
      <c r="DR458" s="65"/>
      <c r="DS458" s="65"/>
      <c r="DT458" s="65"/>
      <c r="DU458" s="65"/>
      <c r="DV458" s="65"/>
      <c r="DW458" s="65"/>
      <c r="DX458" s="65"/>
      <c r="DY458" s="65"/>
      <c r="DZ458" s="65"/>
      <c r="EA458" s="65"/>
      <c r="EB458" s="65"/>
      <c r="EC458" s="65"/>
      <c r="ED458" s="65"/>
      <c r="EE458" s="65"/>
      <c r="EF458" s="65"/>
      <c r="EG458" s="65"/>
      <c r="EH458" s="65"/>
      <c r="EI458" s="65"/>
      <c r="EJ458" s="65"/>
      <c r="EK458" s="65"/>
      <c r="EL458" s="65"/>
      <c r="EM458" s="65"/>
      <c r="EN458" s="65"/>
      <c r="EO458" s="65"/>
      <c r="EP458" s="65"/>
      <c r="EQ458" s="65"/>
      <c r="ER458" s="65"/>
      <c r="ES458" s="65"/>
      <c r="ET458" s="65"/>
      <c r="EU458" s="65"/>
      <c r="EV458" s="65"/>
      <c r="EW458" s="65"/>
      <c r="EX458" s="65"/>
      <c r="EY458" s="65"/>
      <c r="EZ458" s="65"/>
      <c r="FA458" s="65"/>
      <c r="FB458" s="65"/>
      <c r="FC458" s="65"/>
      <c r="FD458" s="65"/>
      <c r="FE458" s="65"/>
      <c r="FF458" s="65"/>
      <c r="FG458" s="65"/>
      <c r="FH458" s="65"/>
      <c r="FI458" s="65"/>
      <c r="FJ458" s="65"/>
      <c r="FK458" s="65"/>
      <c r="FL458" s="65"/>
      <c r="FM458" s="65"/>
      <c r="FN458" s="65"/>
      <c r="FO458" s="65"/>
      <c r="FP458" s="65"/>
      <c r="FQ458" s="65"/>
      <c r="FR458" s="65"/>
      <c r="FS458" s="65"/>
      <c r="FT458" s="65"/>
      <c r="FU458" s="65"/>
      <c r="FV458" s="65"/>
      <c r="FW458" s="65"/>
      <c r="FX458" s="65"/>
      <c r="FY458" s="65"/>
      <c r="FZ458" s="65"/>
      <c r="GA458" s="65"/>
      <c r="GB458" s="65"/>
      <c r="GC458" s="65"/>
      <c r="GD458" s="65"/>
      <c r="GE458" s="65"/>
      <c r="GF458" s="65"/>
      <c r="GG458" s="65"/>
      <c r="GH458" s="65"/>
      <c r="GI458" s="65"/>
      <c r="GJ458" s="65"/>
      <c r="GK458" s="65"/>
      <c r="GL458" s="65"/>
      <c r="GM458" s="65"/>
      <c r="GN458" s="65"/>
      <c r="GO458" s="65"/>
    </row>
    <row r="459" spans="46:197" s="103" customFormat="1" ht="20.100000000000001" customHeight="1" x14ac:dyDescent="0.3">
      <c r="AT459" s="64"/>
      <c r="AU459" s="64"/>
      <c r="AV459" s="64"/>
      <c r="AW459" s="64"/>
      <c r="AX459" s="64"/>
      <c r="AY459" s="64"/>
      <c r="AZ459" s="64"/>
      <c r="BA459" s="64"/>
      <c r="BB459" s="64"/>
      <c r="BC459" s="64"/>
      <c r="BD459" s="64"/>
      <c r="BE459" s="64"/>
      <c r="BF459" s="64"/>
      <c r="BG459" s="64"/>
      <c r="BH459" s="64"/>
      <c r="BI459" s="64"/>
      <c r="BJ459" s="64"/>
      <c r="BK459" s="64"/>
      <c r="BL459" s="64"/>
      <c r="BM459" s="64"/>
      <c r="BN459" s="64"/>
      <c r="BO459" s="64"/>
      <c r="BP459" s="64"/>
      <c r="BQ459" s="64"/>
      <c r="BR459" s="64"/>
      <c r="BS459" s="64"/>
      <c r="BT459" s="64"/>
      <c r="BU459" s="64"/>
      <c r="BV459" s="64"/>
      <c r="BW459" s="64"/>
      <c r="BX459" s="64"/>
      <c r="BY459" s="64"/>
      <c r="BZ459" s="64"/>
      <c r="CA459" s="64"/>
      <c r="CB459" s="64"/>
      <c r="CC459" s="64"/>
      <c r="CD459" s="64"/>
      <c r="CE459" s="64"/>
      <c r="CF459" s="64"/>
      <c r="CG459" s="64"/>
      <c r="CH459" s="64"/>
      <c r="CI459" s="64"/>
      <c r="CJ459" s="64"/>
      <c r="CK459" s="64"/>
      <c r="CL459" s="64"/>
      <c r="CM459" s="64"/>
      <c r="CN459" s="64"/>
      <c r="CO459" s="64"/>
      <c r="CP459" s="64"/>
      <c r="CQ459" s="64"/>
      <c r="CR459" s="64"/>
      <c r="CS459" s="64"/>
      <c r="CT459" s="64"/>
      <c r="CU459" s="64"/>
      <c r="CV459" s="64"/>
      <c r="CW459" s="64"/>
      <c r="CX459" s="64"/>
      <c r="CY459" s="64"/>
      <c r="CZ459" s="64"/>
      <c r="DA459" s="64"/>
      <c r="DB459" s="64"/>
      <c r="DC459" s="64"/>
      <c r="DD459" s="64"/>
      <c r="DE459" s="64"/>
      <c r="DF459" s="64"/>
      <c r="DG459" s="64"/>
      <c r="DH459" s="64"/>
      <c r="DI459" s="64"/>
      <c r="DJ459" s="64"/>
      <c r="DK459" s="65"/>
      <c r="DL459" s="65"/>
      <c r="DM459" s="65"/>
      <c r="DN459" s="65"/>
      <c r="DO459" s="65"/>
      <c r="DP459" s="65"/>
      <c r="DQ459" s="65"/>
      <c r="DR459" s="65"/>
      <c r="DS459" s="65"/>
      <c r="DT459" s="65"/>
      <c r="DU459" s="65"/>
      <c r="DV459" s="65"/>
      <c r="DW459" s="65"/>
      <c r="DX459" s="65"/>
      <c r="DY459" s="65"/>
      <c r="DZ459" s="65"/>
      <c r="EA459" s="65"/>
      <c r="EB459" s="65"/>
      <c r="EC459" s="65"/>
      <c r="ED459" s="65"/>
      <c r="EE459" s="65"/>
      <c r="EF459" s="65"/>
      <c r="EG459" s="65"/>
      <c r="EH459" s="65"/>
      <c r="EI459" s="65"/>
      <c r="EJ459" s="65"/>
      <c r="EK459" s="65"/>
      <c r="EL459" s="65"/>
      <c r="EM459" s="65"/>
      <c r="EN459" s="65"/>
      <c r="EO459" s="65"/>
      <c r="EP459" s="65"/>
      <c r="EQ459" s="65"/>
      <c r="ER459" s="65"/>
      <c r="ES459" s="65"/>
      <c r="ET459" s="65"/>
      <c r="EU459" s="65"/>
      <c r="EV459" s="65"/>
      <c r="EW459" s="65"/>
      <c r="EX459" s="65"/>
      <c r="EY459" s="65"/>
      <c r="EZ459" s="65"/>
      <c r="FA459" s="65"/>
      <c r="FB459" s="65"/>
      <c r="FC459" s="65"/>
      <c r="FD459" s="65"/>
      <c r="FE459" s="65"/>
      <c r="FF459" s="65"/>
      <c r="FG459" s="65"/>
      <c r="FH459" s="65"/>
      <c r="FI459" s="65"/>
      <c r="FJ459" s="65"/>
      <c r="FK459" s="65"/>
      <c r="FL459" s="65"/>
      <c r="FM459" s="65"/>
      <c r="FN459" s="65"/>
      <c r="FO459" s="65"/>
      <c r="FP459" s="65"/>
      <c r="FQ459" s="65"/>
      <c r="FR459" s="65"/>
      <c r="FS459" s="65"/>
      <c r="FT459" s="65"/>
      <c r="FU459" s="65"/>
      <c r="FV459" s="65"/>
      <c r="FW459" s="65"/>
      <c r="FX459" s="65"/>
      <c r="FY459" s="65"/>
      <c r="FZ459" s="65"/>
      <c r="GA459" s="65"/>
      <c r="GB459" s="65"/>
      <c r="GC459" s="65"/>
      <c r="GD459" s="65"/>
      <c r="GE459" s="65"/>
      <c r="GF459" s="65"/>
      <c r="GG459" s="65"/>
      <c r="GH459" s="65"/>
      <c r="GI459" s="65"/>
      <c r="GJ459" s="65"/>
      <c r="GK459" s="65"/>
      <c r="GL459" s="65"/>
      <c r="GM459" s="65"/>
      <c r="GN459" s="65"/>
      <c r="GO459" s="65"/>
    </row>
    <row r="460" spans="46:197" s="103" customFormat="1" ht="20.100000000000001" customHeight="1" x14ac:dyDescent="0.3">
      <c r="AT460" s="64"/>
      <c r="AU460" s="64"/>
      <c r="AV460" s="64"/>
      <c r="AW460" s="64"/>
      <c r="AX460" s="64"/>
      <c r="AY460" s="64"/>
      <c r="AZ460" s="64"/>
      <c r="BA460" s="64"/>
      <c r="BB460" s="64"/>
      <c r="BC460" s="64"/>
      <c r="BD460" s="64"/>
      <c r="BE460" s="64"/>
      <c r="BF460" s="64"/>
      <c r="BG460" s="64"/>
      <c r="BH460" s="64"/>
      <c r="BI460" s="64"/>
      <c r="BJ460" s="64"/>
      <c r="BK460" s="64"/>
      <c r="BL460" s="64"/>
      <c r="BM460" s="64"/>
      <c r="BN460" s="64"/>
      <c r="BO460" s="64"/>
      <c r="BP460" s="64"/>
      <c r="BQ460" s="64"/>
      <c r="BR460" s="64"/>
      <c r="BS460" s="64"/>
      <c r="BT460" s="64"/>
      <c r="BU460" s="64"/>
      <c r="BV460" s="64"/>
      <c r="BW460" s="64"/>
      <c r="BX460" s="64"/>
      <c r="BY460" s="64"/>
      <c r="BZ460" s="64"/>
      <c r="CA460" s="64"/>
      <c r="CB460" s="64"/>
      <c r="CC460" s="64"/>
      <c r="CD460" s="64"/>
      <c r="CE460" s="64"/>
      <c r="CF460" s="64"/>
      <c r="CG460" s="64"/>
      <c r="CH460" s="64"/>
      <c r="CI460" s="64"/>
      <c r="CJ460" s="64"/>
      <c r="CK460" s="64"/>
      <c r="CL460" s="64"/>
      <c r="CM460" s="64"/>
      <c r="CN460" s="64"/>
      <c r="CO460" s="64"/>
      <c r="CP460" s="64"/>
      <c r="CQ460" s="64"/>
      <c r="CR460" s="64"/>
      <c r="CS460" s="64"/>
      <c r="CT460" s="64"/>
      <c r="CU460" s="64"/>
      <c r="CV460" s="64"/>
      <c r="CW460" s="64"/>
      <c r="CX460" s="64"/>
      <c r="CY460" s="64"/>
      <c r="CZ460" s="64"/>
      <c r="DA460" s="64"/>
      <c r="DB460" s="64"/>
      <c r="DC460" s="64"/>
      <c r="DD460" s="64"/>
      <c r="DE460" s="64"/>
      <c r="DF460" s="64"/>
      <c r="DG460" s="64"/>
      <c r="DH460" s="64"/>
      <c r="DI460" s="64"/>
      <c r="DJ460" s="64"/>
      <c r="DK460" s="65"/>
      <c r="DL460" s="65"/>
      <c r="DM460" s="65"/>
      <c r="DN460" s="65"/>
      <c r="DO460" s="65"/>
      <c r="DP460" s="65"/>
      <c r="DQ460" s="65"/>
      <c r="DR460" s="65"/>
      <c r="DS460" s="65"/>
      <c r="DT460" s="65"/>
      <c r="DU460" s="65"/>
      <c r="DV460" s="65"/>
      <c r="DW460" s="65"/>
      <c r="DX460" s="65"/>
      <c r="DY460" s="65"/>
      <c r="DZ460" s="65"/>
      <c r="EA460" s="65"/>
      <c r="EB460" s="65"/>
      <c r="EC460" s="65"/>
      <c r="ED460" s="65"/>
      <c r="EE460" s="65"/>
      <c r="EF460" s="65"/>
      <c r="EG460" s="65"/>
      <c r="EH460" s="65"/>
      <c r="EI460" s="65"/>
      <c r="EJ460" s="65"/>
      <c r="EK460" s="65"/>
      <c r="EL460" s="65"/>
      <c r="EM460" s="65"/>
      <c r="EN460" s="65"/>
      <c r="EO460" s="65"/>
      <c r="EP460" s="65"/>
      <c r="EQ460" s="65"/>
      <c r="ER460" s="65"/>
      <c r="ES460" s="65"/>
      <c r="ET460" s="65"/>
      <c r="EU460" s="65"/>
      <c r="EV460" s="65"/>
      <c r="EW460" s="65"/>
      <c r="EX460" s="65"/>
      <c r="EY460" s="65"/>
      <c r="EZ460" s="65"/>
      <c r="FA460" s="65"/>
      <c r="FB460" s="65"/>
      <c r="FC460" s="65"/>
      <c r="FD460" s="65"/>
      <c r="FE460" s="65"/>
      <c r="FF460" s="65"/>
      <c r="FG460" s="65"/>
      <c r="FH460" s="65"/>
      <c r="FI460" s="65"/>
      <c r="FJ460" s="65"/>
      <c r="FK460" s="65"/>
      <c r="FL460" s="65"/>
      <c r="FM460" s="65"/>
      <c r="FN460" s="65"/>
      <c r="FO460" s="65"/>
      <c r="FP460" s="65"/>
      <c r="FQ460" s="65"/>
      <c r="FR460" s="65"/>
      <c r="FS460" s="65"/>
      <c r="FT460" s="65"/>
      <c r="FU460" s="65"/>
      <c r="FV460" s="65"/>
      <c r="FW460" s="65"/>
      <c r="FX460" s="65"/>
      <c r="FY460" s="65"/>
      <c r="FZ460" s="65"/>
      <c r="GA460" s="65"/>
      <c r="GB460" s="65"/>
      <c r="GC460" s="65"/>
      <c r="GD460" s="65"/>
      <c r="GE460" s="65"/>
      <c r="GF460" s="65"/>
      <c r="GG460" s="65"/>
      <c r="GH460" s="65"/>
      <c r="GI460" s="65"/>
      <c r="GJ460" s="65"/>
      <c r="GK460" s="65"/>
      <c r="GL460" s="65"/>
      <c r="GM460" s="65"/>
      <c r="GN460" s="65"/>
      <c r="GO460" s="65"/>
    </row>
    <row r="461" spans="46:197" s="103" customFormat="1" ht="20.100000000000001" customHeight="1" x14ac:dyDescent="0.3">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c r="BS461" s="64"/>
      <c r="BT461" s="64"/>
      <c r="BU461" s="64"/>
      <c r="BV461" s="64"/>
      <c r="BW461" s="64"/>
      <c r="BX461" s="64"/>
      <c r="BY461" s="64"/>
      <c r="BZ461" s="64"/>
      <c r="CA461" s="64"/>
      <c r="CB461" s="64"/>
      <c r="CC461" s="64"/>
      <c r="CD461" s="64"/>
      <c r="CE461" s="64"/>
      <c r="CF461" s="64"/>
      <c r="CG461" s="64"/>
      <c r="CH461" s="64"/>
      <c r="CI461" s="64"/>
      <c r="CJ461" s="64"/>
      <c r="CK461" s="64"/>
      <c r="CL461" s="64"/>
      <c r="CM461" s="64"/>
      <c r="CN461" s="64"/>
      <c r="CO461" s="64"/>
      <c r="CP461" s="64"/>
      <c r="CQ461" s="64"/>
      <c r="CR461" s="64"/>
      <c r="CS461" s="64"/>
      <c r="CT461" s="64"/>
      <c r="CU461" s="64"/>
      <c r="CV461" s="64"/>
      <c r="CW461" s="64"/>
      <c r="CX461" s="64"/>
      <c r="CY461" s="64"/>
      <c r="CZ461" s="64"/>
      <c r="DA461" s="64"/>
      <c r="DB461" s="64"/>
      <c r="DC461" s="64"/>
      <c r="DD461" s="64"/>
      <c r="DE461" s="64"/>
      <c r="DF461" s="64"/>
      <c r="DG461" s="64"/>
      <c r="DH461" s="64"/>
      <c r="DI461" s="64"/>
      <c r="DJ461" s="64"/>
      <c r="DK461" s="65"/>
      <c r="DL461" s="65"/>
      <c r="DM461" s="65"/>
      <c r="DN461" s="65"/>
      <c r="DO461" s="65"/>
      <c r="DP461" s="65"/>
      <c r="DQ461" s="65"/>
      <c r="DR461" s="65"/>
      <c r="DS461" s="65"/>
      <c r="DT461" s="65"/>
      <c r="DU461" s="65"/>
      <c r="DV461" s="65"/>
      <c r="DW461" s="65"/>
      <c r="DX461" s="65"/>
      <c r="DY461" s="65"/>
      <c r="DZ461" s="65"/>
      <c r="EA461" s="65"/>
      <c r="EB461" s="65"/>
      <c r="EC461" s="65"/>
      <c r="ED461" s="65"/>
      <c r="EE461" s="65"/>
      <c r="EF461" s="65"/>
      <c r="EG461" s="65"/>
      <c r="EH461" s="65"/>
      <c r="EI461" s="65"/>
      <c r="EJ461" s="65"/>
      <c r="EK461" s="65"/>
      <c r="EL461" s="65"/>
      <c r="EM461" s="65"/>
      <c r="EN461" s="65"/>
      <c r="EO461" s="65"/>
      <c r="EP461" s="65"/>
      <c r="EQ461" s="65"/>
      <c r="ER461" s="65"/>
      <c r="ES461" s="65"/>
      <c r="ET461" s="65"/>
      <c r="EU461" s="65"/>
      <c r="EV461" s="65"/>
      <c r="EW461" s="65"/>
      <c r="EX461" s="65"/>
      <c r="EY461" s="65"/>
      <c r="EZ461" s="65"/>
      <c r="FA461" s="65"/>
      <c r="FB461" s="65"/>
      <c r="FC461" s="65"/>
      <c r="FD461" s="65"/>
      <c r="FE461" s="65"/>
      <c r="FF461" s="65"/>
      <c r="FG461" s="65"/>
      <c r="FH461" s="65"/>
      <c r="FI461" s="65"/>
      <c r="FJ461" s="65"/>
      <c r="FK461" s="65"/>
      <c r="FL461" s="65"/>
      <c r="FM461" s="65"/>
      <c r="FN461" s="65"/>
      <c r="FO461" s="65"/>
      <c r="FP461" s="65"/>
      <c r="FQ461" s="65"/>
      <c r="FR461" s="65"/>
      <c r="FS461" s="65"/>
      <c r="FT461" s="65"/>
      <c r="FU461" s="65"/>
      <c r="FV461" s="65"/>
      <c r="FW461" s="65"/>
      <c r="FX461" s="65"/>
      <c r="FY461" s="65"/>
      <c r="FZ461" s="65"/>
      <c r="GA461" s="65"/>
      <c r="GB461" s="65"/>
      <c r="GC461" s="65"/>
      <c r="GD461" s="65"/>
      <c r="GE461" s="65"/>
      <c r="GF461" s="65"/>
      <c r="GG461" s="65"/>
      <c r="GH461" s="65"/>
      <c r="GI461" s="65"/>
      <c r="GJ461" s="65"/>
      <c r="GK461" s="65"/>
      <c r="GL461" s="65"/>
      <c r="GM461" s="65"/>
      <c r="GN461" s="65"/>
      <c r="GO461" s="65"/>
    </row>
    <row r="462" spans="46:197" s="103" customFormat="1" ht="20.100000000000001" customHeight="1" x14ac:dyDescent="0.3">
      <c r="AT462" s="64"/>
      <c r="AU462" s="64"/>
      <c r="AV462" s="64"/>
      <c r="AW462" s="64"/>
      <c r="AX462" s="64"/>
      <c r="AY462" s="64"/>
      <c r="AZ462" s="64"/>
      <c r="BA462" s="64"/>
      <c r="BB462" s="64"/>
      <c r="BC462" s="64"/>
      <c r="BD462" s="64"/>
      <c r="BE462" s="64"/>
      <c r="BF462" s="64"/>
      <c r="BG462" s="64"/>
      <c r="BH462" s="64"/>
      <c r="BI462" s="64"/>
      <c r="BJ462" s="64"/>
      <c r="BK462" s="64"/>
      <c r="BL462" s="64"/>
      <c r="BM462" s="64"/>
      <c r="BN462" s="64"/>
      <c r="BO462" s="64"/>
      <c r="BP462" s="64"/>
      <c r="BQ462" s="64"/>
      <c r="BR462" s="64"/>
      <c r="BS462" s="64"/>
      <c r="BT462" s="64"/>
      <c r="BU462" s="64"/>
      <c r="BV462" s="64"/>
      <c r="BW462" s="64"/>
      <c r="BX462" s="64"/>
      <c r="BY462" s="64"/>
      <c r="BZ462" s="64"/>
      <c r="CA462" s="64"/>
      <c r="CB462" s="64"/>
      <c r="CC462" s="64"/>
      <c r="CD462" s="64"/>
      <c r="CE462" s="64"/>
      <c r="CF462" s="64"/>
      <c r="CG462" s="64"/>
      <c r="CH462" s="64"/>
      <c r="CI462" s="64"/>
      <c r="CJ462" s="64"/>
      <c r="CK462" s="64"/>
      <c r="CL462" s="64"/>
      <c r="CM462" s="64"/>
      <c r="CN462" s="64"/>
      <c r="CO462" s="64"/>
      <c r="CP462" s="64"/>
      <c r="CQ462" s="64"/>
      <c r="CR462" s="64"/>
      <c r="CS462" s="64"/>
      <c r="CT462" s="64"/>
      <c r="CU462" s="64"/>
      <c r="CV462" s="64"/>
      <c r="CW462" s="64"/>
      <c r="CX462" s="64"/>
      <c r="CY462" s="64"/>
      <c r="CZ462" s="64"/>
      <c r="DA462" s="64"/>
      <c r="DB462" s="64"/>
      <c r="DC462" s="64"/>
      <c r="DD462" s="64"/>
      <c r="DE462" s="64"/>
      <c r="DF462" s="64"/>
      <c r="DG462" s="64"/>
      <c r="DH462" s="64"/>
      <c r="DI462" s="64"/>
      <c r="DJ462" s="64"/>
      <c r="DK462" s="65"/>
      <c r="DL462" s="65"/>
      <c r="DM462" s="65"/>
      <c r="DN462" s="65"/>
      <c r="DO462" s="65"/>
      <c r="DP462" s="65"/>
      <c r="DQ462" s="65"/>
      <c r="DR462" s="65"/>
      <c r="DS462" s="65"/>
      <c r="DT462" s="65"/>
      <c r="DU462" s="65"/>
      <c r="DV462" s="65"/>
      <c r="DW462" s="65"/>
      <c r="DX462" s="65"/>
      <c r="DY462" s="65"/>
      <c r="DZ462" s="65"/>
      <c r="EA462" s="65"/>
      <c r="EB462" s="65"/>
      <c r="EC462" s="65"/>
      <c r="ED462" s="65"/>
      <c r="EE462" s="65"/>
      <c r="EF462" s="65"/>
      <c r="EG462" s="65"/>
      <c r="EH462" s="65"/>
      <c r="EI462" s="65"/>
      <c r="EJ462" s="65"/>
      <c r="EK462" s="65"/>
      <c r="EL462" s="65"/>
      <c r="EM462" s="65"/>
      <c r="EN462" s="65"/>
      <c r="EO462" s="65"/>
      <c r="EP462" s="65"/>
      <c r="EQ462" s="65"/>
      <c r="ER462" s="65"/>
      <c r="ES462" s="65"/>
      <c r="ET462" s="65"/>
      <c r="EU462" s="65"/>
      <c r="EV462" s="65"/>
      <c r="EW462" s="65"/>
      <c r="EX462" s="65"/>
      <c r="EY462" s="65"/>
      <c r="EZ462" s="65"/>
      <c r="FA462" s="65"/>
      <c r="FB462" s="65"/>
      <c r="FC462" s="65"/>
      <c r="FD462" s="65"/>
      <c r="FE462" s="65"/>
      <c r="FF462" s="65"/>
      <c r="FG462" s="65"/>
      <c r="FH462" s="65"/>
      <c r="FI462" s="65"/>
      <c r="FJ462" s="65"/>
      <c r="FK462" s="65"/>
      <c r="FL462" s="65"/>
      <c r="FM462" s="65"/>
      <c r="FN462" s="65"/>
      <c r="FO462" s="65"/>
      <c r="FP462" s="65"/>
      <c r="FQ462" s="65"/>
      <c r="FR462" s="65"/>
      <c r="FS462" s="65"/>
      <c r="FT462" s="65"/>
      <c r="FU462" s="65"/>
      <c r="FV462" s="65"/>
      <c r="FW462" s="65"/>
      <c r="FX462" s="65"/>
      <c r="FY462" s="65"/>
      <c r="FZ462" s="65"/>
      <c r="GA462" s="65"/>
      <c r="GB462" s="65"/>
      <c r="GC462" s="65"/>
      <c r="GD462" s="65"/>
      <c r="GE462" s="65"/>
      <c r="GF462" s="65"/>
      <c r="GG462" s="65"/>
      <c r="GH462" s="65"/>
      <c r="GI462" s="65"/>
      <c r="GJ462" s="65"/>
      <c r="GK462" s="65"/>
      <c r="GL462" s="65"/>
      <c r="GM462" s="65"/>
      <c r="GN462" s="65"/>
      <c r="GO462" s="65"/>
    </row>
    <row r="463" spans="46:197" s="103" customFormat="1" ht="20.100000000000001" customHeight="1" x14ac:dyDescent="0.3">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c r="BS463" s="64"/>
      <c r="BT463" s="64"/>
      <c r="BU463" s="64"/>
      <c r="BV463" s="64"/>
      <c r="BW463" s="64"/>
      <c r="BX463" s="64"/>
      <c r="BY463" s="64"/>
      <c r="BZ463" s="64"/>
      <c r="CA463" s="64"/>
      <c r="CB463" s="64"/>
      <c r="CC463" s="64"/>
      <c r="CD463" s="64"/>
      <c r="CE463" s="64"/>
      <c r="CF463" s="64"/>
      <c r="CG463" s="64"/>
      <c r="CH463" s="64"/>
      <c r="CI463" s="64"/>
      <c r="CJ463" s="64"/>
      <c r="CK463" s="64"/>
      <c r="CL463" s="64"/>
      <c r="CM463" s="64"/>
      <c r="CN463" s="64"/>
      <c r="CO463" s="64"/>
      <c r="CP463" s="64"/>
      <c r="CQ463" s="64"/>
      <c r="CR463" s="64"/>
      <c r="CS463" s="64"/>
      <c r="CT463" s="64"/>
      <c r="CU463" s="64"/>
      <c r="CV463" s="64"/>
      <c r="CW463" s="64"/>
      <c r="CX463" s="64"/>
      <c r="CY463" s="64"/>
      <c r="CZ463" s="64"/>
      <c r="DA463" s="64"/>
      <c r="DB463" s="64"/>
      <c r="DC463" s="64"/>
      <c r="DD463" s="64"/>
      <c r="DE463" s="64"/>
      <c r="DF463" s="64"/>
      <c r="DG463" s="64"/>
      <c r="DH463" s="64"/>
      <c r="DI463" s="64"/>
      <c r="DJ463" s="64"/>
      <c r="DK463" s="65"/>
      <c r="DL463" s="65"/>
      <c r="DM463" s="65"/>
      <c r="DN463" s="65"/>
      <c r="DO463" s="65"/>
      <c r="DP463" s="65"/>
      <c r="DQ463" s="65"/>
      <c r="DR463" s="65"/>
      <c r="DS463" s="65"/>
      <c r="DT463" s="65"/>
      <c r="DU463" s="65"/>
      <c r="DV463" s="65"/>
      <c r="DW463" s="65"/>
      <c r="DX463" s="65"/>
      <c r="DY463" s="65"/>
      <c r="DZ463" s="65"/>
      <c r="EA463" s="65"/>
      <c r="EB463" s="65"/>
      <c r="EC463" s="65"/>
      <c r="ED463" s="65"/>
      <c r="EE463" s="65"/>
      <c r="EF463" s="65"/>
      <c r="EG463" s="65"/>
      <c r="EH463" s="65"/>
      <c r="EI463" s="65"/>
      <c r="EJ463" s="65"/>
      <c r="EK463" s="65"/>
      <c r="EL463" s="65"/>
      <c r="EM463" s="65"/>
      <c r="EN463" s="65"/>
      <c r="EO463" s="65"/>
      <c r="EP463" s="65"/>
      <c r="EQ463" s="65"/>
      <c r="ER463" s="65"/>
      <c r="ES463" s="65"/>
      <c r="ET463" s="65"/>
      <c r="EU463" s="65"/>
      <c r="EV463" s="65"/>
      <c r="EW463" s="65"/>
      <c r="EX463" s="65"/>
      <c r="EY463" s="65"/>
      <c r="EZ463" s="65"/>
      <c r="FA463" s="65"/>
      <c r="FB463" s="65"/>
      <c r="FC463" s="65"/>
      <c r="FD463" s="65"/>
      <c r="FE463" s="65"/>
      <c r="FF463" s="65"/>
      <c r="FG463" s="65"/>
      <c r="FH463" s="65"/>
      <c r="FI463" s="65"/>
      <c r="FJ463" s="65"/>
      <c r="FK463" s="65"/>
      <c r="FL463" s="65"/>
      <c r="FM463" s="65"/>
      <c r="FN463" s="65"/>
      <c r="FO463" s="65"/>
      <c r="FP463" s="65"/>
      <c r="FQ463" s="65"/>
      <c r="FR463" s="65"/>
      <c r="FS463" s="65"/>
      <c r="FT463" s="65"/>
      <c r="FU463" s="65"/>
      <c r="FV463" s="65"/>
      <c r="FW463" s="65"/>
      <c r="FX463" s="65"/>
      <c r="FY463" s="65"/>
      <c r="FZ463" s="65"/>
      <c r="GA463" s="65"/>
      <c r="GB463" s="65"/>
      <c r="GC463" s="65"/>
      <c r="GD463" s="65"/>
      <c r="GE463" s="65"/>
      <c r="GF463" s="65"/>
      <c r="GG463" s="65"/>
      <c r="GH463" s="65"/>
      <c r="GI463" s="65"/>
      <c r="GJ463" s="65"/>
      <c r="GK463" s="65"/>
      <c r="GL463" s="65"/>
      <c r="GM463" s="65"/>
      <c r="GN463" s="65"/>
      <c r="GO463" s="65"/>
    </row>
    <row r="464" spans="46:197" s="103" customFormat="1" ht="20.100000000000001" customHeight="1" x14ac:dyDescent="0.3">
      <c r="AT464" s="64"/>
      <c r="AU464" s="64"/>
      <c r="AV464" s="64"/>
      <c r="AW464" s="64"/>
      <c r="AX464" s="64"/>
      <c r="AY464" s="64"/>
      <c r="AZ464" s="64"/>
      <c r="BA464" s="64"/>
      <c r="BB464" s="64"/>
      <c r="BC464" s="64"/>
      <c r="BD464" s="64"/>
      <c r="BE464" s="64"/>
      <c r="BF464" s="64"/>
      <c r="BG464" s="64"/>
      <c r="BH464" s="64"/>
      <c r="BI464" s="64"/>
      <c r="BJ464" s="64"/>
      <c r="BK464" s="64"/>
      <c r="BL464" s="64"/>
      <c r="BM464" s="64"/>
      <c r="BN464" s="64"/>
      <c r="BO464" s="64"/>
      <c r="BP464" s="64"/>
      <c r="BQ464" s="64"/>
      <c r="BR464" s="64"/>
      <c r="BS464" s="64"/>
      <c r="BT464" s="64"/>
      <c r="BU464" s="64"/>
      <c r="BV464" s="64"/>
      <c r="BW464" s="64"/>
      <c r="BX464" s="64"/>
      <c r="BY464" s="64"/>
      <c r="BZ464" s="64"/>
      <c r="CA464" s="64"/>
      <c r="CB464" s="64"/>
      <c r="CC464" s="64"/>
      <c r="CD464" s="64"/>
      <c r="CE464" s="64"/>
      <c r="CF464" s="64"/>
      <c r="CG464" s="64"/>
      <c r="CH464" s="64"/>
      <c r="CI464" s="64"/>
      <c r="CJ464" s="64"/>
      <c r="CK464" s="64"/>
      <c r="CL464" s="64"/>
      <c r="CM464" s="64"/>
      <c r="CN464" s="64"/>
      <c r="CO464" s="64"/>
      <c r="CP464" s="64"/>
      <c r="CQ464" s="64"/>
      <c r="CR464" s="64"/>
      <c r="CS464" s="64"/>
      <c r="CT464" s="64"/>
      <c r="CU464" s="64"/>
      <c r="CV464" s="64"/>
      <c r="CW464" s="64"/>
      <c r="CX464" s="64"/>
      <c r="CY464" s="64"/>
      <c r="CZ464" s="64"/>
      <c r="DA464" s="64"/>
      <c r="DB464" s="64"/>
      <c r="DC464" s="64"/>
      <c r="DD464" s="64"/>
      <c r="DE464" s="64"/>
      <c r="DF464" s="64"/>
      <c r="DG464" s="64"/>
      <c r="DH464" s="64"/>
      <c r="DI464" s="64"/>
      <c r="DJ464" s="64"/>
      <c r="DK464" s="65"/>
      <c r="DL464" s="65"/>
      <c r="DM464" s="65"/>
      <c r="DN464" s="65"/>
      <c r="DO464" s="65"/>
      <c r="DP464" s="65"/>
      <c r="DQ464" s="65"/>
      <c r="DR464" s="65"/>
      <c r="DS464" s="65"/>
      <c r="DT464" s="65"/>
      <c r="DU464" s="65"/>
      <c r="DV464" s="65"/>
      <c r="DW464" s="65"/>
      <c r="DX464" s="65"/>
      <c r="DY464" s="65"/>
      <c r="DZ464" s="65"/>
      <c r="EA464" s="65"/>
      <c r="EB464" s="65"/>
      <c r="EC464" s="65"/>
      <c r="ED464" s="65"/>
      <c r="EE464" s="65"/>
      <c r="EF464" s="65"/>
      <c r="EG464" s="65"/>
      <c r="EH464" s="65"/>
      <c r="EI464" s="65"/>
      <c r="EJ464" s="65"/>
      <c r="EK464" s="65"/>
      <c r="EL464" s="65"/>
      <c r="EM464" s="65"/>
      <c r="EN464" s="65"/>
      <c r="EO464" s="65"/>
      <c r="EP464" s="65"/>
      <c r="EQ464" s="65"/>
      <c r="ER464" s="65"/>
      <c r="ES464" s="65"/>
      <c r="ET464" s="65"/>
      <c r="EU464" s="65"/>
      <c r="EV464" s="65"/>
      <c r="EW464" s="65"/>
      <c r="EX464" s="65"/>
      <c r="EY464" s="65"/>
      <c r="EZ464" s="65"/>
      <c r="FA464" s="65"/>
      <c r="FB464" s="65"/>
      <c r="FC464" s="65"/>
      <c r="FD464" s="65"/>
      <c r="FE464" s="65"/>
      <c r="FF464" s="65"/>
      <c r="FG464" s="65"/>
      <c r="FH464" s="65"/>
      <c r="FI464" s="65"/>
      <c r="FJ464" s="65"/>
      <c r="FK464" s="65"/>
      <c r="FL464" s="65"/>
      <c r="FM464" s="65"/>
      <c r="FN464" s="65"/>
      <c r="FO464" s="65"/>
      <c r="FP464" s="65"/>
      <c r="FQ464" s="65"/>
      <c r="FR464" s="65"/>
      <c r="FS464" s="65"/>
      <c r="FT464" s="65"/>
      <c r="FU464" s="65"/>
      <c r="FV464" s="65"/>
      <c r="FW464" s="65"/>
      <c r="FX464" s="65"/>
      <c r="FY464" s="65"/>
      <c r="FZ464" s="65"/>
      <c r="GA464" s="65"/>
      <c r="GB464" s="65"/>
      <c r="GC464" s="65"/>
      <c r="GD464" s="65"/>
      <c r="GE464" s="65"/>
      <c r="GF464" s="65"/>
      <c r="GG464" s="65"/>
      <c r="GH464" s="65"/>
      <c r="GI464" s="65"/>
      <c r="GJ464" s="65"/>
      <c r="GK464" s="65"/>
      <c r="GL464" s="65"/>
      <c r="GM464" s="65"/>
      <c r="GN464" s="65"/>
      <c r="GO464" s="65"/>
    </row>
    <row r="465" spans="46:197" s="103" customFormat="1" ht="20.100000000000001" customHeight="1" x14ac:dyDescent="0.3">
      <c r="AT465" s="64"/>
      <c r="AU465" s="64"/>
      <c r="AV465" s="64"/>
      <c r="AW465" s="64"/>
      <c r="AX465" s="64"/>
      <c r="AY465" s="64"/>
      <c r="AZ465" s="64"/>
      <c r="BA465" s="64"/>
      <c r="BB465" s="64"/>
      <c r="BC465" s="64"/>
      <c r="BD465" s="64"/>
      <c r="BE465" s="64"/>
      <c r="BF465" s="64"/>
      <c r="BG465" s="64"/>
      <c r="BH465" s="64"/>
      <c r="BI465" s="64"/>
      <c r="BJ465" s="64"/>
      <c r="BK465" s="64"/>
      <c r="BL465" s="64"/>
      <c r="BM465" s="64"/>
      <c r="BN465" s="64"/>
      <c r="BO465" s="64"/>
      <c r="BP465" s="64"/>
      <c r="BQ465" s="64"/>
      <c r="BR465" s="64"/>
      <c r="BS465" s="64"/>
      <c r="BT465" s="64"/>
      <c r="BU465" s="64"/>
      <c r="BV465" s="64"/>
      <c r="BW465" s="64"/>
      <c r="BX465" s="64"/>
      <c r="BY465" s="64"/>
      <c r="BZ465" s="64"/>
      <c r="CA465" s="64"/>
      <c r="CB465" s="64"/>
      <c r="CC465" s="64"/>
      <c r="CD465" s="64"/>
      <c r="CE465" s="64"/>
      <c r="CF465" s="64"/>
      <c r="CG465" s="64"/>
      <c r="CH465" s="64"/>
      <c r="CI465" s="64"/>
      <c r="CJ465" s="64"/>
      <c r="CK465" s="64"/>
      <c r="CL465" s="64"/>
      <c r="CM465" s="64"/>
      <c r="CN465" s="64"/>
      <c r="CO465" s="64"/>
      <c r="CP465" s="64"/>
      <c r="CQ465" s="64"/>
      <c r="CR465" s="64"/>
      <c r="CS465" s="64"/>
      <c r="CT465" s="64"/>
      <c r="CU465" s="64"/>
      <c r="CV465" s="64"/>
      <c r="CW465" s="64"/>
      <c r="CX465" s="64"/>
      <c r="CY465" s="64"/>
      <c r="CZ465" s="64"/>
      <c r="DA465" s="64"/>
      <c r="DB465" s="64"/>
      <c r="DC465" s="64"/>
      <c r="DD465" s="64"/>
      <c r="DE465" s="64"/>
      <c r="DF465" s="64"/>
      <c r="DG465" s="64"/>
      <c r="DH465" s="64"/>
      <c r="DI465" s="64"/>
      <c r="DJ465" s="64"/>
      <c r="DK465" s="65"/>
      <c r="DL465" s="65"/>
      <c r="DM465" s="65"/>
      <c r="DN465" s="65"/>
      <c r="DO465" s="65"/>
      <c r="DP465" s="65"/>
      <c r="DQ465" s="65"/>
      <c r="DR465" s="65"/>
      <c r="DS465" s="65"/>
      <c r="DT465" s="65"/>
      <c r="DU465" s="65"/>
      <c r="DV465" s="65"/>
      <c r="DW465" s="65"/>
      <c r="DX465" s="65"/>
      <c r="DY465" s="65"/>
      <c r="DZ465" s="65"/>
      <c r="EA465" s="65"/>
      <c r="EB465" s="65"/>
      <c r="EC465" s="65"/>
      <c r="ED465" s="65"/>
      <c r="EE465" s="65"/>
      <c r="EF465" s="65"/>
      <c r="EG465" s="65"/>
      <c r="EH465" s="65"/>
      <c r="EI465" s="65"/>
      <c r="EJ465" s="65"/>
      <c r="EK465" s="65"/>
      <c r="EL465" s="65"/>
      <c r="EM465" s="65"/>
      <c r="EN465" s="65"/>
      <c r="EO465" s="65"/>
      <c r="EP465" s="65"/>
      <c r="EQ465" s="65"/>
      <c r="ER465" s="65"/>
      <c r="ES465" s="65"/>
      <c r="ET465" s="65"/>
      <c r="EU465" s="65"/>
      <c r="EV465" s="65"/>
      <c r="EW465" s="65"/>
      <c r="EX465" s="65"/>
      <c r="EY465" s="65"/>
      <c r="EZ465" s="65"/>
      <c r="FA465" s="65"/>
      <c r="FB465" s="65"/>
      <c r="FC465" s="65"/>
      <c r="FD465" s="65"/>
      <c r="FE465" s="65"/>
      <c r="FF465" s="65"/>
      <c r="FG465" s="65"/>
      <c r="FH465" s="65"/>
      <c r="FI465" s="65"/>
      <c r="FJ465" s="65"/>
      <c r="FK465" s="65"/>
      <c r="FL465" s="65"/>
      <c r="FM465" s="65"/>
      <c r="FN465" s="65"/>
      <c r="FO465" s="65"/>
      <c r="FP465" s="65"/>
      <c r="FQ465" s="65"/>
      <c r="FR465" s="65"/>
      <c r="FS465" s="65"/>
      <c r="FT465" s="65"/>
      <c r="FU465" s="65"/>
      <c r="FV465" s="65"/>
      <c r="FW465" s="65"/>
      <c r="FX465" s="65"/>
      <c r="FY465" s="65"/>
      <c r="FZ465" s="65"/>
      <c r="GA465" s="65"/>
      <c r="GB465" s="65"/>
      <c r="GC465" s="65"/>
      <c r="GD465" s="65"/>
      <c r="GE465" s="65"/>
      <c r="GF465" s="65"/>
      <c r="GG465" s="65"/>
      <c r="GH465" s="65"/>
      <c r="GI465" s="65"/>
      <c r="GJ465" s="65"/>
      <c r="GK465" s="65"/>
      <c r="GL465" s="65"/>
      <c r="GM465" s="65"/>
      <c r="GN465" s="65"/>
      <c r="GO465" s="65"/>
    </row>
    <row r="466" spans="46:197" s="103" customFormat="1" ht="20.100000000000001" customHeight="1" x14ac:dyDescent="0.3">
      <c r="AT466" s="64"/>
      <c r="AU466" s="64"/>
      <c r="AV466" s="64"/>
      <c r="AW466" s="64"/>
      <c r="AX466" s="64"/>
      <c r="AY466" s="64"/>
      <c r="AZ466" s="64"/>
      <c r="BA466" s="64"/>
      <c r="BB466" s="64"/>
      <c r="BC466" s="64"/>
      <c r="BD466" s="64"/>
      <c r="BE466" s="64"/>
      <c r="BF466" s="64"/>
      <c r="BG466" s="64"/>
      <c r="BH466" s="64"/>
      <c r="BI466" s="64"/>
      <c r="BJ466" s="64"/>
      <c r="BK466" s="64"/>
      <c r="BL466" s="64"/>
      <c r="BM466" s="64"/>
      <c r="BN466" s="64"/>
      <c r="BO466" s="64"/>
      <c r="BP466" s="64"/>
      <c r="BQ466" s="64"/>
      <c r="BR466" s="64"/>
      <c r="BS466" s="64"/>
      <c r="BT466" s="64"/>
      <c r="BU466" s="64"/>
      <c r="BV466" s="64"/>
      <c r="BW466" s="64"/>
      <c r="BX466" s="64"/>
      <c r="BY466" s="64"/>
      <c r="BZ466" s="64"/>
      <c r="CA466" s="64"/>
      <c r="CB466" s="64"/>
      <c r="CC466" s="64"/>
      <c r="CD466" s="64"/>
      <c r="CE466" s="64"/>
      <c r="CF466" s="64"/>
      <c r="CG466" s="64"/>
      <c r="CH466" s="64"/>
      <c r="CI466" s="64"/>
      <c r="CJ466" s="64"/>
      <c r="CK466" s="64"/>
      <c r="CL466" s="64"/>
      <c r="CM466" s="64"/>
      <c r="CN466" s="64"/>
      <c r="CO466" s="64"/>
      <c r="CP466" s="64"/>
      <c r="CQ466" s="64"/>
      <c r="CR466" s="64"/>
      <c r="CS466" s="64"/>
      <c r="CT466" s="64"/>
      <c r="CU466" s="64"/>
      <c r="CV466" s="64"/>
      <c r="CW466" s="64"/>
      <c r="CX466" s="64"/>
      <c r="CY466" s="64"/>
      <c r="CZ466" s="64"/>
      <c r="DA466" s="64"/>
      <c r="DB466" s="64"/>
      <c r="DC466" s="64"/>
      <c r="DD466" s="64"/>
      <c r="DE466" s="64"/>
      <c r="DF466" s="64"/>
      <c r="DG466" s="64"/>
      <c r="DH466" s="64"/>
      <c r="DI466" s="64"/>
      <c r="DJ466" s="64"/>
      <c r="DK466" s="65"/>
      <c r="DL466" s="65"/>
      <c r="DM466" s="65"/>
      <c r="DN466" s="65"/>
      <c r="DO466" s="65"/>
      <c r="DP466" s="65"/>
      <c r="DQ466" s="65"/>
      <c r="DR466" s="65"/>
      <c r="DS466" s="65"/>
      <c r="DT466" s="65"/>
      <c r="DU466" s="65"/>
      <c r="DV466" s="65"/>
      <c r="DW466" s="65"/>
      <c r="DX466" s="65"/>
      <c r="DY466" s="65"/>
      <c r="DZ466" s="65"/>
      <c r="EA466" s="65"/>
      <c r="EB466" s="65"/>
      <c r="EC466" s="65"/>
      <c r="ED466" s="65"/>
      <c r="EE466" s="65"/>
      <c r="EF466" s="65"/>
      <c r="EG466" s="65"/>
      <c r="EH466" s="65"/>
      <c r="EI466" s="65"/>
      <c r="EJ466" s="65"/>
      <c r="EK466" s="65"/>
      <c r="EL466" s="65"/>
      <c r="EM466" s="65"/>
      <c r="EN466" s="65"/>
      <c r="EO466" s="65"/>
      <c r="EP466" s="65"/>
      <c r="EQ466" s="65"/>
      <c r="ER466" s="65"/>
      <c r="ES466" s="65"/>
      <c r="ET466" s="65"/>
      <c r="EU466" s="65"/>
      <c r="EV466" s="65"/>
      <c r="EW466" s="65"/>
      <c r="EX466" s="65"/>
      <c r="EY466" s="65"/>
      <c r="EZ466" s="65"/>
      <c r="FA466" s="65"/>
      <c r="FB466" s="65"/>
      <c r="FC466" s="65"/>
      <c r="FD466" s="65"/>
      <c r="FE466" s="65"/>
      <c r="FF466" s="65"/>
      <c r="FG466" s="65"/>
      <c r="FH466" s="65"/>
      <c r="FI466" s="65"/>
      <c r="FJ466" s="65"/>
      <c r="FK466" s="65"/>
      <c r="FL466" s="65"/>
      <c r="FM466" s="65"/>
      <c r="FN466" s="65"/>
      <c r="FO466" s="65"/>
      <c r="FP466" s="65"/>
      <c r="FQ466" s="65"/>
      <c r="FR466" s="65"/>
      <c r="FS466" s="65"/>
      <c r="FT466" s="65"/>
      <c r="FU466" s="65"/>
      <c r="FV466" s="65"/>
      <c r="FW466" s="65"/>
      <c r="FX466" s="65"/>
      <c r="FY466" s="65"/>
      <c r="FZ466" s="65"/>
      <c r="GA466" s="65"/>
      <c r="GB466" s="65"/>
      <c r="GC466" s="65"/>
      <c r="GD466" s="65"/>
      <c r="GE466" s="65"/>
      <c r="GF466" s="65"/>
      <c r="GG466" s="65"/>
      <c r="GH466" s="65"/>
      <c r="GI466" s="65"/>
      <c r="GJ466" s="65"/>
      <c r="GK466" s="65"/>
      <c r="GL466" s="65"/>
      <c r="GM466" s="65"/>
      <c r="GN466" s="65"/>
      <c r="GO466" s="65"/>
    </row>
    <row r="467" spans="46:197" s="103" customFormat="1" ht="20.100000000000001" customHeight="1" x14ac:dyDescent="0.3">
      <c r="AT467" s="64"/>
      <c r="AU467" s="64"/>
      <c r="AV467" s="64"/>
      <c r="AW467" s="64"/>
      <c r="AX467" s="64"/>
      <c r="AY467" s="64"/>
      <c r="AZ467" s="64"/>
      <c r="BA467" s="64"/>
      <c r="BB467" s="64"/>
      <c r="BC467" s="64"/>
      <c r="BD467" s="64"/>
      <c r="BE467" s="64"/>
      <c r="BF467" s="64"/>
      <c r="BG467" s="64"/>
      <c r="BH467" s="64"/>
      <c r="BI467" s="64"/>
      <c r="BJ467" s="64"/>
      <c r="BK467" s="64"/>
      <c r="BL467" s="64"/>
      <c r="BM467" s="64"/>
      <c r="BN467" s="64"/>
      <c r="BO467" s="64"/>
      <c r="BP467" s="64"/>
      <c r="BQ467" s="64"/>
      <c r="BR467" s="64"/>
      <c r="BS467" s="64"/>
      <c r="BT467" s="64"/>
      <c r="BU467" s="64"/>
      <c r="BV467" s="64"/>
      <c r="BW467" s="64"/>
      <c r="BX467" s="64"/>
      <c r="BY467" s="64"/>
      <c r="BZ467" s="64"/>
      <c r="CA467" s="64"/>
      <c r="CB467" s="64"/>
      <c r="CC467" s="64"/>
      <c r="CD467" s="64"/>
      <c r="CE467" s="64"/>
      <c r="CF467" s="64"/>
      <c r="CG467" s="64"/>
      <c r="CH467" s="64"/>
      <c r="CI467" s="64"/>
      <c r="CJ467" s="64"/>
      <c r="CK467" s="64"/>
      <c r="CL467" s="64"/>
      <c r="CM467" s="64"/>
      <c r="CN467" s="64"/>
      <c r="CO467" s="64"/>
      <c r="CP467" s="64"/>
      <c r="CQ467" s="64"/>
      <c r="CR467" s="64"/>
      <c r="CS467" s="64"/>
      <c r="CT467" s="64"/>
      <c r="CU467" s="64"/>
      <c r="CV467" s="64"/>
      <c r="CW467" s="64"/>
      <c r="CX467" s="64"/>
      <c r="CY467" s="64"/>
      <c r="CZ467" s="64"/>
      <c r="DA467" s="64"/>
      <c r="DB467" s="64"/>
      <c r="DC467" s="64"/>
      <c r="DD467" s="64"/>
      <c r="DE467" s="64"/>
      <c r="DF467" s="64"/>
      <c r="DG467" s="64"/>
      <c r="DH467" s="64"/>
      <c r="DI467" s="64"/>
      <c r="DJ467" s="64"/>
      <c r="DK467" s="65"/>
      <c r="DL467" s="65"/>
      <c r="DM467" s="65"/>
      <c r="DN467" s="65"/>
      <c r="DO467" s="65"/>
      <c r="DP467" s="65"/>
      <c r="DQ467" s="65"/>
      <c r="DR467" s="65"/>
      <c r="DS467" s="65"/>
      <c r="DT467" s="65"/>
      <c r="DU467" s="65"/>
      <c r="DV467" s="65"/>
      <c r="DW467" s="65"/>
      <c r="DX467" s="65"/>
      <c r="DY467" s="65"/>
      <c r="DZ467" s="65"/>
      <c r="EA467" s="65"/>
      <c r="EB467" s="65"/>
      <c r="EC467" s="65"/>
      <c r="ED467" s="65"/>
      <c r="EE467" s="65"/>
      <c r="EF467" s="65"/>
      <c r="EG467" s="65"/>
      <c r="EH467" s="65"/>
      <c r="EI467" s="65"/>
      <c r="EJ467" s="65"/>
      <c r="EK467" s="65"/>
      <c r="EL467" s="65"/>
      <c r="EM467" s="65"/>
      <c r="EN467" s="65"/>
      <c r="EO467" s="65"/>
      <c r="EP467" s="65"/>
      <c r="EQ467" s="65"/>
      <c r="ER467" s="65"/>
      <c r="ES467" s="65"/>
      <c r="ET467" s="65"/>
      <c r="EU467" s="65"/>
      <c r="EV467" s="65"/>
      <c r="EW467" s="65"/>
      <c r="EX467" s="65"/>
      <c r="EY467" s="65"/>
      <c r="EZ467" s="65"/>
      <c r="FA467" s="65"/>
      <c r="FB467" s="65"/>
      <c r="FC467" s="65"/>
      <c r="FD467" s="65"/>
      <c r="FE467" s="65"/>
      <c r="FF467" s="65"/>
      <c r="FG467" s="65"/>
      <c r="FH467" s="65"/>
      <c r="FI467" s="65"/>
      <c r="FJ467" s="65"/>
      <c r="FK467" s="65"/>
      <c r="FL467" s="65"/>
      <c r="FM467" s="65"/>
      <c r="FN467" s="65"/>
      <c r="FO467" s="65"/>
      <c r="FP467" s="65"/>
      <c r="FQ467" s="65"/>
      <c r="FR467" s="65"/>
      <c r="FS467" s="65"/>
      <c r="FT467" s="65"/>
      <c r="FU467" s="65"/>
      <c r="FV467" s="65"/>
      <c r="FW467" s="65"/>
      <c r="FX467" s="65"/>
      <c r="FY467" s="65"/>
      <c r="FZ467" s="65"/>
      <c r="GA467" s="65"/>
      <c r="GB467" s="65"/>
      <c r="GC467" s="65"/>
      <c r="GD467" s="65"/>
      <c r="GE467" s="65"/>
      <c r="GF467" s="65"/>
      <c r="GG467" s="65"/>
      <c r="GH467" s="65"/>
      <c r="GI467" s="65"/>
      <c r="GJ467" s="65"/>
      <c r="GK467" s="65"/>
      <c r="GL467" s="65"/>
      <c r="GM467" s="65"/>
      <c r="GN467" s="65"/>
      <c r="GO467" s="65"/>
    </row>
    <row r="468" spans="46:197" s="103" customFormat="1" ht="20.100000000000001" customHeight="1" x14ac:dyDescent="0.3">
      <c r="AT468" s="64"/>
      <c r="AU468" s="64"/>
      <c r="AV468" s="64"/>
      <c r="AW468" s="64"/>
      <c r="AX468" s="64"/>
      <c r="AY468" s="64"/>
      <c r="AZ468" s="64"/>
      <c r="BA468" s="64"/>
      <c r="BB468" s="64"/>
      <c r="BC468" s="64"/>
      <c r="BD468" s="64"/>
      <c r="BE468" s="64"/>
      <c r="BF468" s="64"/>
      <c r="BG468" s="64"/>
      <c r="BH468" s="64"/>
      <c r="BI468" s="64"/>
      <c r="BJ468" s="64"/>
      <c r="BK468" s="64"/>
      <c r="BL468" s="64"/>
      <c r="BM468" s="64"/>
      <c r="BN468" s="64"/>
      <c r="BO468" s="64"/>
      <c r="BP468" s="64"/>
      <c r="BQ468" s="64"/>
      <c r="BR468" s="64"/>
      <c r="BS468" s="64"/>
      <c r="BT468" s="64"/>
      <c r="BU468" s="64"/>
      <c r="BV468" s="64"/>
      <c r="BW468" s="64"/>
      <c r="BX468" s="64"/>
      <c r="BY468" s="64"/>
      <c r="BZ468" s="64"/>
      <c r="CA468" s="64"/>
      <c r="CB468" s="64"/>
      <c r="CC468" s="64"/>
      <c r="CD468" s="64"/>
      <c r="CE468" s="64"/>
      <c r="CF468" s="64"/>
      <c r="CG468" s="64"/>
      <c r="CH468" s="64"/>
      <c r="CI468" s="64"/>
      <c r="CJ468" s="64"/>
      <c r="CK468" s="64"/>
      <c r="CL468" s="64"/>
      <c r="CM468" s="64"/>
      <c r="CN468" s="64"/>
      <c r="CO468" s="64"/>
      <c r="CP468" s="64"/>
      <c r="CQ468" s="64"/>
      <c r="CR468" s="64"/>
      <c r="CS468" s="64"/>
      <c r="CT468" s="64"/>
      <c r="CU468" s="64"/>
      <c r="CV468" s="64"/>
      <c r="CW468" s="64"/>
      <c r="CX468" s="64"/>
      <c r="CY468" s="64"/>
      <c r="CZ468" s="64"/>
      <c r="DA468" s="64"/>
      <c r="DB468" s="64"/>
      <c r="DC468" s="64"/>
      <c r="DD468" s="64"/>
      <c r="DE468" s="64"/>
      <c r="DF468" s="64"/>
      <c r="DG468" s="64"/>
      <c r="DH468" s="64"/>
      <c r="DI468" s="64"/>
      <c r="DJ468" s="64"/>
      <c r="DK468" s="65"/>
      <c r="DL468" s="65"/>
      <c r="DM468" s="65"/>
      <c r="DN468" s="65"/>
      <c r="DO468" s="65"/>
      <c r="DP468" s="65"/>
      <c r="DQ468" s="65"/>
      <c r="DR468" s="65"/>
      <c r="DS468" s="65"/>
      <c r="DT468" s="65"/>
      <c r="DU468" s="65"/>
      <c r="DV468" s="65"/>
      <c r="DW468" s="65"/>
      <c r="DX468" s="65"/>
      <c r="DY468" s="65"/>
      <c r="DZ468" s="65"/>
      <c r="EA468" s="65"/>
      <c r="EB468" s="65"/>
      <c r="EC468" s="65"/>
      <c r="ED468" s="65"/>
      <c r="EE468" s="65"/>
      <c r="EF468" s="65"/>
      <c r="EG468" s="65"/>
      <c r="EH468" s="65"/>
      <c r="EI468" s="65"/>
      <c r="EJ468" s="65"/>
      <c r="EK468" s="65"/>
      <c r="EL468" s="65"/>
      <c r="EM468" s="65"/>
      <c r="EN468" s="65"/>
      <c r="EO468" s="65"/>
      <c r="EP468" s="65"/>
      <c r="EQ468" s="65"/>
      <c r="ER468" s="65"/>
      <c r="ES468" s="65"/>
      <c r="ET468" s="65"/>
      <c r="EU468" s="65"/>
      <c r="EV468" s="65"/>
      <c r="EW468" s="65"/>
      <c r="EX468" s="65"/>
      <c r="EY468" s="65"/>
      <c r="EZ468" s="65"/>
      <c r="FA468" s="65"/>
      <c r="FB468" s="65"/>
      <c r="FC468" s="65"/>
      <c r="FD468" s="65"/>
      <c r="FE468" s="65"/>
      <c r="FF468" s="65"/>
      <c r="FG468" s="65"/>
      <c r="FH468" s="65"/>
      <c r="FI468" s="65"/>
      <c r="FJ468" s="65"/>
      <c r="FK468" s="65"/>
      <c r="FL468" s="65"/>
      <c r="FM468" s="65"/>
      <c r="FN468" s="65"/>
      <c r="FO468" s="65"/>
      <c r="FP468" s="65"/>
      <c r="FQ468" s="65"/>
      <c r="FR468" s="65"/>
      <c r="FS468" s="65"/>
      <c r="FT468" s="65"/>
      <c r="FU468" s="65"/>
      <c r="FV468" s="65"/>
      <c r="FW468" s="65"/>
      <c r="FX468" s="65"/>
      <c r="FY468" s="65"/>
      <c r="FZ468" s="65"/>
      <c r="GA468" s="65"/>
      <c r="GB468" s="65"/>
      <c r="GC468" s="65"/>
      <c r="GD468" s="65"/>
      <c r="GE468" s="65"/>
      <c r="GF468" s="65"/>
      <c r="GG468" s="65"/>
      <c r="GH468" s="65"/>
      <c r="GI468" s="65"/>
      <c r="GJ468" s="65"/>
      <c r="GK468" s="65"/>
      <c r="GL468" s="65"/>
      <c r="GM468" s="65"/>
      <c r="GN468" s="65"/>
      <c r="GO468" s="65"/>
    </row>
    <row r="469" spans="46:197" s="103" customFormat="1" ht="20.100000000000001" customHeight="1" x14ac:dyDescent="0.3">
      <c r="AT469" s="64"/>
      <c r="AU469" s="64"/>
      <c r="AV469" s="64"/>
      <c r="AW469" s="64"/>
      <c r="AX469" s="64"/>
      <c r="AY469" s="64"/>
      <c r="AZ469" s="64"/>
      <c r="BA469" s="64"/>
      <c r="BB469" s="64"/>
      <c r="BC469" s="64"/>
      <c r="BD469" s="64"/>
      <c r="BE469" s="64"/>
      <c r="BF469" s="64"/>
      <c r="BG469" s="64"/>
      <c r="BH469" s="64"/>
      <c r="BI469" s="64"/>
      <c r="BJ469" s="64"/>
      <c r="BK469" s="64"/>
      <c r="BL469" s="64"/>
      <c r="BM469" s="64"/>
      <c r="BN469" s="64"/>
      <c r="BO469" s="64"/>
      <c r="BP469" s="64"/>
      <c r="BQ469" s="64"/>
      <c r="BR469" s="64"/>
      <c r="BS469" s="64"/>
      <c r="BT469" s="64"/>
      <c r="BU469" s="64"/>
      <c r="BV469" s="64"/>
      <c r="BW469" s="64"/>
      <c r="BX469" s="64"/>
      <c r="BY469" s="64"/>
      <c r="BZ469" s="64"/>
      <c r="CA469" s="64"/>
      <c r="CB469" s="64"/>
      <c r="CC469" s="64"/>
      <c r="CD469" s="64"/>
      <c r="CE469" s="64"/>
      <c r="CF469" s="64"/>
      <c r="CG469" s="64"/>
      <c r="CH469" s="64"/>
      <c r="CI469" s="64"/>
      <c r="CJ469" s="64"/>
      <c r="CK469" s="64"/>
      <c r="CL469" s="64"/>
      <c r="CM469" s="64"/>
      <c r="CN469" s="64"/>
      <c r="CO469" s="64"/>
      <c r="CP469" s="64"/>
      <c r="CQ469" s="64"/>
      <c r="CR469" s="64"/>
      <c r="CS469" s="64"/>
      <c r="CT469" s="64"/>
      <c r="CU469" s="64"/>
      <c r="CV469" s="64"/>
      <c r="CW469" s="64"/>
      <c r="CX469" s="64"/>
      <c r="CY469" s="64"/>
      <c r="CZ469" s="64"/>
      <c r="DA469" s="64"/>
      <c r="DB469" s="64"/>
      <c r="DC469" s="64"/>
      <c r="DD469" s="64"/>
      <c r="DE469" s="64"/>
      <c r="DF469" s="64"/>
      <c r="DG469" s="64"/>
      <c r="DH469" s="64"/>
      <c r="DI469" s="64"/>
      <c r="DJ469" s="64"/>
      <c r="DK469" s="65"/>
      <c r="DL469" s="65"/>
      <c r="DM469" s="65"/>
      <c r="DN469" s="65"/>
      <c r="DO469" s="65"/>
      <c r="DP469" s="65"/>
      <c r="DQ469" s="65"/>
      <c r="DR469" s="65"/>
      <c r="DS469" s="65"/>
      <c r="DT469" s="65"/>
      <c r="DU469" s="65"/>
      <c r="DV469" s="65"/>
      <c r="DW469" s="65"/>
      <c r="DX469" s="65"/>
      <c r="DY469" s="65"/>
      <c r="DZ469" s="65"/>
      <c r="EA469" s="65"/>
      <c r="EB469" s="65"/>
      <c r="EC469" s="65"/>
      <c r="ED469" s="65"/>
      <c r="EE469" s="65"/>
      <c r="EF469" s="65"/>
      <c r="EG469" s="65"/>
      <c r="EH469" s="65"/>
      <c r="EI469" s="65"/>
      <c r="EJ469" s="65"/>
      <c r="EK469" s="65"/>
      <c r="EL469" s="65"/>
      <c r="EM469" s="65"/>
      <c r="EN469" s="65"/>
      <c r="EO469" s="65"/>
      <c r="EP469" s="65"/>
      <c r="EQ469" s="65"/>
      <c r="ER469" s="65"/>
      <c r="ES469" s="65"/>
      <c r="ET469" s="65"/>
      <c r="EU469" s="65"/>
      <c r="EV469" s="65"/>
      <c r="EW469" s="65"/>
      <c r="EX469" s="65"/>
      <c r="EY469" s="65"/>
      <c r="EZ469" s="65"/>
      <c r="FA469" s="65"/>
      <c r="FB469" s="65"/>
      <c r="FC469" s="65"/>
      <c r="FD469" s="65"/>
      <c r="FE469" s="65"/>
      <c r="FF469" s="65"/>
      <c r="FG469" s="65"/>
      <c r="FH469" s="65"/>
      <c r="FI469" s="65"/>
      <c r="FJ469" s="65"/>
      <c r="FK469" s="65"/>
      <c r="FL469" s="65"/>
      <c r="FM469" s="65"/>
      <c r="FN469" s="65"/>
      <c r="FO469" s="65"/>
      <c r="FP469" s="65"/>
      <c r="FQ469" s="65"/>
      <c r="FR469" s="65"/>
      <c r="FS469" s="65"/>
      <c r="FT469" s="65"/>
      <c r="FU469" s="65"/>
      <c r="FV469" s="65"/>
      <c r="FW469" s="65"/>
      <c r="FX469" s="65"/>
      <c r="FY469" s="65"/>
      <c r="FZ469" s="65"/>
      <c r="GA469" s="65"/>
      <c r="GB469" s="65"/>
      <c r="GC469" s="65"/>
      <c r="GD469" s="65"/>
      <c r="GE469" s="65"/>
      <c r="GF469" s="65"/>
      <c r="GG469" s="65"/>
      <c r="GH469" s="65"/>
      <c r="GI469" s="65"/>
      <c r="GJ469" s="65"/>
      <c r="GK469" s="65"/>
      <c r="GL469" s="65"/>
      <c r="GM469" s="65"/>
      <c r="GN469" s="65"/>
      <c r="GO469" s="65"/>
    </row>
    <row r="470" spans="46:197" s="103" customFormat="1" ht="20.100000000000001" customHeight="1" x14ac:dyDescent="0.3">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c r="BS470" s="64"/>
      <c r="BT470" s="64"/>
      <c r="BU470" s="64"/>
      <c r="BV470" s="64"/>
      <c r="BW470" s="64"/>
      <c r="BX470" s="64"/>
      <c r="BY470" s="64"/>
      <c r="BZ470" s="64"/>
      <c r="CA470" s="64"/>
      <c r="CB470" s="64"/>
      <c r="CC470" s="64"/>
      <c r="CD470" s="64"/>
      <c r="CE470" s="64"/>
      <c r="CF470" s="64"/>
      <c r="CG470" s="64"/>
      <c r="CH470" s="64"/>
      <c r="CI470" s="64"/>
      <c r="CJ470" s="64"/>
      <c r="CK470" s="64"/>
      <c r="CL470" s="64"/>
      <c r="CM470" s="64"/>
      <c r="CN470" s="64"/>
      <c r="CO470" s="64"/>
      <c r="CP470" s="64"/>
      <c r="CQ470" s="64"/>
      <c r="CR470" s="64"/>
      <c r="CS470" s="64"/>
      <c r="CT470" s="64"/>
      <c r="CU470" s="64"/>
      <c r="CV470" s="64"/>
      <c r="CW470" s="64"/>
      <c r="CX470" s="64"/>
      <c r="CY470" s="64"/>
      <c r="CZ470" s="64"/>
      <c r="DA470" s="64"/>
      <c r="DB470" s="64"/>
      <c r="DC470" s="64"/>
      <c r="DD470" s="64"/>
      <c r="DE470" s="64"/>
      <c r="DF470" s="64"/>
      <c r="DG470" s="64"/>
      <c r="DH470" s="64"/>
      <c r="DI470" s="64"/>
      <c r="DJ470" s="64"/>
      <c r="DK470" s="65"/>
      <c r="DL470" s="65"/>
      <c r="DM470" s="65"/>
      <c r="DN470" s="65"/>
      <c r="DO470" s="65"/>
      <c r="DP470" s="65"/>
      <c r="DQ470" s="65"/>
      <c r="DR470" s="65"/>
      <c r="DS470" s="65"/>
      <c r="DT470" s="65"/>
      <c r="DU470" s="65"/>
      <c r="DV470" s="65"/>
      <c r="DW470" s="65"/>
      <c r="DX470" s="65"/>
      <c r="DY470" s="65"/>
      <c r="DZ470" s="65"/>
      <c r="EA470" s="65"/>
      <c r="EB470" s="65"/>
      <c r="EC470" s="65"/>
      <c r="ED470" s="65"/>
      <c r="EE470" s="65"/>
      <c r="EF470" s="65"/>
      <c r="EG470" s="65"/>
      <c r="EH470" s="65"/>
      <c r="EI470" s="65"/>
      <c r="EJ470" s="65"/>
      <c r="EK470" s="65"/>
      <c r="EL470" s="65"/>
      <c r="EM470" s="65"/>
      <c r="EN470" s="65"/>
      <c r="EO470" s="65"/>
      <c r="EP470" s="65"/>
      <c r="EQ470" s="65"/>
      <c r="ER470" s="65"/>
      <c r="ES470" s="65"/>
      <c r="ET470" s="65"/>
      <c r="EU470" s="65"/>
      <c r="EV470" s="65"/>
      <c r="EW470" s="65"/>
      <c r="EX470" s="65"/>
      <c r="EY470" s="65"/>
      <c r="EZ470" s="65"/>
      <c r="FA470" s="65"/>
      <c r="FB470" s="65"/>
      <c r="FC470" s="65"/>
      <c r="FD470" s="65"/>
      <c r="FE470" s="65"/>
      <c r="FF470" s="65"/>
      <c r="FG470" s="65"/>
      <c r="FH470" s="65"/>
      <c r="FI470" s="65"/>
      <c r="FJ470" s="65"/>
      <c r="FK470" s="65"/>
      <c r="FL470" s="65"/>
      <c r="FM470" s="65"/>
      <c r="FN470" s="65"/>
      <c r="FO470" s="65"/>
      <c r="FP470" s="65"/>
      <c r="FQ470" s="65"/>
      <c r="FR470" s="65"/>
      <c r="FS470" s="65"/>
      <c r="FT470" s="65"/>
      <c r="FU470" s="65"/>
      <c r="FV470" s="65"/>
      <c r="FW470" s="65"/>
      <c r="FX470" s="65"/>
      <c r="FY470" s="65"/>
      <c r="FZ470" s="65"/>
      <c r="GA470" s="65"/>
      <c r="GB470" s="65"/>
      <c r="GC470" s="65"/>
      <c r="GD470" s="65"/>
      <c r="GE470" s="65"/>
      <c r="GF470" s="65"/>
      <c r="GG470" s="65"/>
      <c r="GH470" s="65"/>
      <c r="GI470" s="65"/>
      <c r="GJ470" s="65"/>
      <c r="GK470" s="65"/>
      <c r="GL470" s="65"/>
      <c r="GM470" s="65"/>
      <c r="GN470" s="65"/>
      <c r="GO470" s="65"/>
    </row>
    <row r="471" spans="46:197" s="103" customFormat="1" ht="20.100000000000001" customHeight="1" x14ac:dyDescent="0.3">
      <c r="AT471" s="64"/>
      <c r="AU471" s="64"/>
      <c r="AV471" s="64"/>
      <c r="AW471" s="64"/>
      <c r="AX471" s="64"/>
      <c r="AY471" s="64"/>
      <c r="AZ471" s="64"/>
      <c r="BA471" s="64"/>
      <c r="BB471" s="64"/>
      <c r="BC471" s="64"/>
      <c r="BD471" s="64"/>
      <c r="BE471" s="64"/>
      <c r="BF471" s="64"/>
      <c r="BG471" s="64"/>
      <c r="BH471" s="64"/>
      <c r="BI471" s="64"/>
      <c r="BJ471" s="64"/>
      <c r="BK471" s="64"/>
      <c r="BL471" s="64"/>
      <c r="BM471" s="64"/>
      <c r="BN471" s="64"/>
      <c r="BO471" s="64"/>
      <c r="BP471" s="64"/>
      <c r="BQ471" s="64"/>
      <c r="BR471" s="64"/>
      <c r="BS471" s="64"/>
      <c r="BT471" s="64"/>
      <c r="BU471" s="64"/>
      <c r="BV471" s="64"/>
      <c r="BW471" s="64"/>
      <c r="BX471" s="64"/>
      <c r="BY471" s="64"/>
      <c r="BZ471" s="64"/>
      <c r="CA471" s="64"/>
      <c r="CB471" s="64"/>
      <c r="CC471" s="64"/>
      <c r="CD471" s="64"/>
      <c r="CE471" s="64"/>
      <c r="CF471" s="64"/>
      <c r="CG471" s="64"/>
      <c r="CH471" s="64"/>
      <c r="CI471" s="64"/>
      <c r="CJ471" s="64"/>
      <c r="CK471" s="64"/>
      <c r="CL471" s="64"/>
      <c r="CM471" s="64"/>
      <c r="CN471" s="64"/>
      <c r="CO471" s="64"/>
      <c r="CP471" s="64"/>
      <c r="CQ471" s="64"/>
      <c r="CR471" s="64"/>
      <c r="CS471" s="64"/>
      <c r="CT471" s="64"/>
      <c r="CU471" s="64"/>
      <c r="CV471" s="64"/>
      <c r="CW471" s="64"/>
      <c r="CX471" s="64"/>
      <c r="CY471" s="64"/>
      <c r="CZ471" s="64"/>
      <c r="DA471" s="64"/>
      <c r="DB471" s="64"/>
      <c r="DC471" s="64"/>
      <c r="DD471" s="64"/>
      <c r="DE471" s="64"/>
      <c r="DF471" s="64"/>
      <c r="DG471" s="64"/>
      <c r="DH471" s="64"/>
      <c r="DI471" s="64"/>
      <c r="DJ471" s="64"/>
      <c r="DK471" s="65"/>
      <c r="DL471" s="65"/>
      <c r="DM471" s="65"/>
      <c r="DN471" s="65"/>
      <c r="DO471" s="65"/>
      <c r="DP471" s="65"/>
      <c r="DQ471" s="65"/>
      <c r="DR471" s="65"/>
      <c r="DS471" s="65"/>
      <c r="DT471" s="65"/>
      <c r="DU471" s="65"/>
      <c r="DV471" s="65"/>
      <c r="DW471" s="65"/>
      <c r="DX471" s="65"/>
      <c r="DY471" s="65"/>
      <c r="DZ471" s="65"/>
      <c r="EA471" s="65"/>
      <c r="EB471" s="65"/>
      <c r="EC471" s="65"/>
      <c r="ED471" s="65"/>
      <c r="EE471" s="65"/>
      <c r="EF471" s="65"/>
      <c r="EG471" s="65"/>
      <c r="EH471" s="65"/>
      <c r="EI471" s="65"/>
      <c r="EJ471" s="65"/>
      <c r="EK471" s="65"/>
      <c r="EL471" s="65"/>
      <c r="EM471" s="65"/>
      <c r="EN471" s="65"/>
      <c r="EO471" s="65"/>
      <c r="EP471" s="65"/>
      <c r="EQ471" s="65"/>
      <c r="ER471" s="65"/>
      <c r="ES471" s="65"/>
      <c r="ET471" s="65"/>
      <c r="EU471" s="65"/>
      <c r="EV471" s="65"/>
      <c r="EW471" s="65"/>
      <c r="EX471" s="65"/>
      <c r="EY471" s="65"/>
      <c r="EZ471" s="65"/>
      <c r="FA471" s="65"/>
      <c r="FB471" s="65"/>
      <c r="FC471" s="65"/>
      <c r="FD471" s="65"/>
      <c r="FE471" s="65"/>
      <c r="FF471" s="65"/>
      <c r="FG471" s="65"/>
      <c r="FH471" s="65"/>
      <c r="FI471" s="65"/>
      <c r="FJ471" s="65"/>
      <c r="FK471" s="65"/>
      <c r="FL471" s="65"/>
      <c r="FM471" s="65"/>
      <c r="FN471" s="65"/>
      <c r="FO471" s="65"/>
      <c r="FP471" s="65"/>
      <c r="FQ471" s="65"/>
      <c r="FR471" s="65"/>
      <c r="FS471" s="65"/>
      <c r="FT471" s="65"/>
      <c r="FU471" s="65"/>
      <c r="FV471" s="65"/>
      <c r="FW471" s="65"/>
      <c r="FX471" s="65"/>
      <c r="FY471" s="65"/>
      <c r="FZ471" s="65"/>
      <c r="GA471" s="65"/>
      <c r="GB471" s="65"/>
      <c r="GC471" s="65"/>
      <c r="GD471" s="65"/>
      <c r="GE471" s="65"/>
      <c r="GF471" s="65"/>
      <c r="GG471" s="65"/>
      <c r="GH471" s="65"/>
      <c r="GI471" s="65"/>
      <c r="GJ471" s="65"/>
      <c r="GK471" s="65"/>
      <c r="GL471" s="65"/>
      <c r="GM471" s="65"/>
      <c r="GN471" s="65"/>
      <c r="GO471" s="65"/>
    </row>
    <row r="472" spans="46:197" s="103" customFormat="1" ht="20.100000000000001" customHeight="1" x14ac:dyDescent="0.3">
      <c r="AT472" s="64"/>
      <c r="AU472" s="64"/>
      <c r="AV472" s="64"/>
      <c r="AW472" s="64"/>
      <c r="AX472" s="64"/>
      <c r="AY472" s="64"/>
      <c r="AZ472" s="64"/>
      <c r="BA472" s="64"/>
      <c r="BB472" s="64"/>
      <c r="BC472" s="64"/>
      <c r="BD472" s="64"/>
      <c r="BE472" s="64"/>
      <c r="BF472" s="64"/>
      <c r="BG472" s="64"/>
      <c r="BH472" s="64"/>
      <c r="BI472" s="64"/>
      <c r="BJ472" s="64"/>
      <c r="BK472" s="64"/>
      <c r="BL472" s="64"/>
      <c r="BM472" s="64"/>
      <c r="BN472" s="64"/>
      <c r="BO472" s="64"/>
      <c r="BP472" s="64"/>
      <c r="BQ472" s="64"/>
      <c r="BR472" s="64"/>
      <c r="BS472" s="64"/>
      <c r="BT472" s="64"/>
      <c r="BU472" s="64"/>
      <c r="BV472" s="64"/>
      <c r="BW472" s="64"/>
      <c r="BX472" s="64"/>
      <c r="BY472" s="64"/>
      <c r="BZ472" s="64"/>
      <c r="CA472" s="64"/>
      <c r="CB472" s="64"/>
      <c r="CC472" s="64"/>
      <c r="CD472" s="64"/>
      <c r="CE472" s="64"/>
      <c r="CF472" s="64"/>
      <c r="CG472" s="64"/>
      <c r="CH472" s="64"/>
      <c r="CI472" s="64"/>
      <c r="CJ472" s="64"/>
      <c r="CK472" s="64"/>
      <c r="CL472" s="64"/>
      <c r="CM472" s="64"/>
      <c r="CN472" s="64"/>
      <c r="CO472" s="64"/>
      <c r="CP472" s="64"/>
      <c r="CQ472" s="64"/>
      <c r="CR472" s="64"/>
      <c r="CS472" s="64"/>
      <c r="CT472" s="64"/>
      <c r="CU472" s="64"/>
      <c r="CV472" s="64"/>
      <c r="CW472" s="64"/>
      <c r="CX472" s="64"/>
      <c r="CY472" s="64"/>
      <c r="CZ472" s="64"/>
      <c r="DA472" s="64"/>
      <c r="DB472" s="64"/>
      <c r="DC472" s="64"/>
      <c r="DD472" s="64"/>
      <c r="DE472" s="64"/>
      <c r="DF472" s="64"/>
      <c r="DG472" s="64"/>
      <c r="DH472" s="64"/>
      <c r="DI472" s="64"/>
      <c r="DJ472" s="64"/>
      <c r="DK472" s="65"/>
      <c r="DL472" s="65"/>
      <c r="DM472" s="65"/>
      <c r="DN472" s="65"/>
      <c r="DO472" s="65"/>
      <c r="DP472" s="65"/>
      <c r="DQ472" s="65"/>
      <c r="DR472" s="65"/>
      <c r="DS472" s="65"/>
      <c r="DT472" s="65"/>
      <c r="DU472" s="65"/>
      <c r="DV472" s="65"/>
      <c r="DW472" s="65"/>
      <c r="DX472" s="65"/>
      <c r="DY472" s="65"/>
      <c r="DZ472" s="65"/>
      <c r="EA472" s="65"/>
      <c r="EB472" s="65"/>
      <c r="EC472" s="65"/>
      <c r="ED472" s="65"/>
      <c r="EE472" s="65"/>
      <c r="EF472" s="65"/>
      <c r="EG472" s="65"/>
      <c r="EH472" s="65"/>
      <c r="EI472" s="65"/>
      <c r="EJ472" s="65"/>
      <c r="EK472" s="65"/>
      <c r="EL472" s="65"/>
      <c r="EM472" s="65"/>
      <c r="EN472" s="65"/>
      <c r="EO472" s="65"/>
      <c r="EP472" s="65"/>
      <c r="EQ472" s="65"/>
      <c r="ER472" s="65"/>
      <c r="ES472" s="65"/>
      <c r="ET472" s="65"/>
      <c r="EU472" s="65"/>
      <c r="EV472" s="65"/>
      <c r="EW472" s="65"/>
      <c r="EX472" s="65"/>
      <c r="EY472" s="65"/>
      <c r="EZ472" s="65"/>
      <c r="FA472" s="65"/>
      <c r="FB472" s="65"/>
      <c r="FC472" s="65"/>
      <c r="FD472" s="65"/>
      <c r="FE472" s="65"/>
      <c r="FF472" s="65"/>
      <c r="FG472" s="65"/>
      <c r="FH472" s="65"/>
      <c r="FI472" s="65"/>
      <c r="FJ472" s="65"/>
      <c r="FK472" s="65"/>
      <c r="FL472" s="65"/>
      <c r="FM472" s="65"/>
      <c r="FN472" s="65"/>
      <c r="FO472" s="65"/>
      <c r="FP472" s="65"/>
      <c r="FQ472" s="65"/>
      <c r="FR472" s="65"/>
      <c r="FS472" s="65"/>
      <c r="FT472" s="65"/>
      <c r="FU472" s="65"/>
      <c r="FV472" s="65"/>
      <c r="FW472" s="65"/>
      <c r="FX472" s="65"/>
      <c r="FY472" s="65"/>
      <c r="FZ472" s="65"/>
      <c r="GA472" s="65"/>
      <c r="GB472" s="65"/>
      <c r="GC472" s="65"/>
      <c r="GD472" s="65"/>
      <c r="GE472" s="65"/>
      <c r="GF472" s="65"/>
      <c r="GG472" s="65"/>
      <c r="GH472" s="65"/>
      <c r="GI472" s="65"/>
      <c r="GJ472" s="65"/>
      <c r="GK472" s="65"/>
      <c r="GL472" s="65"/>
      <c r="GM472" s="65"/>
      <c r="GN472" s="65"/>
      <c r="GO472" s="65"/>
    </row>
    <row r="473" spans="46:197" s="103" customFormat="1" ht="20.100000000000001" customHeight="1" x14ac:dyDescent="0.3">
      <c r="AT473" s="64"/>
      <c r="AU473" s="64"/>
      <c r="AV473" s="64"/>
      <c r="AW473" s="64"/>
      <c r="AX473" s="64"/>
      <c r="AY473" s="64"/>
      <c r="AZ473" s="64"/>
      <c r="BA473" s="64"/>
      <c r="BB473" s="64"/>
      <c r="BC473" s="64"/>
      <c r="BD473" s="64"/>
      <c r="BE473" s="64"/>
      <c r="BF473" s="64"/>
      <c r="BG473" s="64"/>
      <c r="BH473" s="64"/>
      <c r="BI473" s="64"/>
      <c r="BJ473" s="64"/>
      <c r="BK473" s="64"/>
      <c r="BL473" s="64"/>
      <c r="BM473" s="64"/>
      <c r="BN473" s="64"/>
      <c r="BO473" s="64"/>
      <c r="BP473" s="64"/>
      <c r="BQ473" s="64"/>
      <c r="BR473" s="64"/>
      <c r="BS473" s="64"/>
      <c r="BT473" s="64"/>
      <c r="BU473" s="64"/>
      <c r="BV473" s="64"/>
      <c r="BW473" s="64"/>
      <c r="BX473" s="64"/>
      <c r="BY473" s="64"/>
      <c r="BZ473" s="64"/>
      <c r="CA473" s="64"/>
      <c r="CB473" s="64"/>
      <c r="CC473" s="64"/>
      <c r="CD473" s="64"/>
      <c r="CE473" s="64"/>
      <c r="CF473" s="64"/>
      <c r="CG473" s="64"/>
      <c r="CH473" s="64"/>
      <c r="CI473" s="64"/>
      <c r="CJ473" s="64"/>
      <c r="CK473" s="64"/>
      <c r="CL473" s="64"/>
      <c r="CM473" s="64"/>
      <c r="CN473" s="64"/>
      <c r="CO473" s="64"/>
      <c r="CP473" s="64"/>
      <c r="CQ473" s="64"/>
      <c r="CR473" s="64"/>
      <c r="CS473" s="64"/>
      <c r="CT473" s="64"/>
      <c r="CU473" s="64"/>
      <c r="CV473" s="64"/>
      <c r="CW473" s="64"/>
      <c r="CX473" s="64"/>
      <c r="CY473" s="64"/>
      <c r="CZ473" s="64"/>
      <c r="DA473" s="64"/>
      <c r="DB473" s="64"/>
      <c r="DC473" s="64"/>
      <c r="DD473" s="64"/>
      <c r="DE473" s="64"/>
      <c r="DF473" s="64"/>
      <c r="DG473" s="64"/>
      <c r="DH473" s="64"/>
      <c r="DI473" s="64"/>
      <c r="DJ473" s="64"/>
      <c r="DK473" s="65"/>
      <c r="DL473" s="65"/>
      <c r="DM473" s="65"/>
      <c r="DN473" s="65"/>
      <c r="DO473" s="65"/>
      <c r="DP473" s="65"/>
      <c r="DQ473" s="65"/>
      <c r="DR473" s="65"/>
      <c r="DS473" s="65"/>
      <c r="DT473" s="65"/>
      <c r="DU473" s="65"/>
      <c r="DV473" s="65"/>
      <c r="DW473" s="65"/>
      <c r="DX473" s="65"/>
      <c r="DY473" s="65"/>
      <c r="DZ473" s="65"/>
      <c r="EA473" s="65"/>
      <c r="EB473" s="65"/>
      <c r="EC473" s="65"/>
      <c r="ED473" s="65"/>
      <c r="EE473" s="65"/>
      <c r="EF473" s="65"/>
      <c r="EG473" s="65"/>
      <c r="EH473" s="65"/>
      <c r="EI473" s="65"/>
      <c r="EJ473" s="65"/>
      <c r="EK473" s="65"/>
      <c r="EL473" s="65"/>
      <c r="EM473" s="65"/>
      <c r="EN473" s="65"/>
      <c r="EO473" s="65"/>
      <c r="EP473" s="65"/>
      <c r="EQ473" s="65"/>
      <c r="ER473" s="65"/>
      <c r="ES473" s="65"/>
      <c r="ET473" s="65"/>
      <c r="EU473" s="65"/>
      <c r="EV473" s="65"/>
      <c r="EW473" s="65"/>
      <c r="EX473" s="65"/>
      <c r="EY473" s="65"/>
      <c r="EZ473" s="65"/>
      <c r="FA473" s="65"/>
      <c r="FB473" s="65"/>
      <c r="FC473" s="65"/>
      <c r="FD473" s="65"/>
      <c r="FE473" s="65"/>
      <c r="FF473" s="65"/>
      <c r="FG473" s="65"/>
      <c r="FH473" s="65"/>
      <c r="FI473" s="65"/>
      <c r="FJ473" s="65"/>
      <c r="FK473" s="65"/>
      <c r="FL473" s="65"/>
      <c r="FM473" s="65"/>
      <c r="FN473" s="65"/>
      <c r="FO473" s="65"/>
      <c r="FP473" s="65"/>
      <c r="FQ473" s="65"/>
      <c r="FR473" s="65"/>
      <c r="FS473" s="65"/>
      <c r="FT473" s="65"/>
      <c r="FU473" s="65"/>
      <c r="FV473" s="65"/>
      <c r="FW473" s="65"/>
      <c r="FX473" s="65"/>
      <c r="FY473" s="65"/>
      <c r="FZ473" s="65"/>
      <c r="GA473" s="65"/>
      <c r="GB473" s="65"/>
      <c r="GC473" s="65"/>
      <c r="GD473" s="65"/>
      <c r="GE473" s="65"/>
      <c r="GF473" s="65"/>
      <c r="GG473" s="65"/>
      <c r="GH473" s="65"/>
      <c r="GI473" s="65"/>
      <c r="GJ473" s="65"/>
      <c r="GK473" s="65"/>
      <c r="GL473" s="65"/>
      <c r="GM473" s="65"/>
      <c r="GN473" s="65"/>
      <c r="GO473" s="65"/>
    </row>
    <row r="474" spans="46:197" s="103" customFormat="1" ht="20.100000000000001" customHeight="1" x14ac:dyDescent="0.3">
      <c r="AT474" s="64"/>
      <c r="AU474" s="64"/>
      <c r="AV474" s="64"/>
      <c r="AW474" s="64"/>
      <c r="AX474" s="64"/>
      <c r="AY474" s="64"/>
      <c r="AZ474" s="64"/>
      <c r="BA474" s="64"/>
      <c r="BB474" s="64"/>
      <c r="BC474" s="64"/>
      <c r="BD474" s="64"/>
      <c r="BE474" s="64"/>
      <c r="BF474" s="64"/>
      <c r="BG474" s="64"/>
      <c r="BH474" s="64"/>
      <c r="BI474" s="64"/>
      <c r="BJ474" s="64"/>
      <c r="BK474" s="64"/>
      <c r="BL474" s="64"/>
      <c r="BM474" s="64"/>
      <c r="BN474" s="64"/>
      <c r="BO474" s="64"/>
      <c r="BP474" s="64"/>
      <c r="BQ474" s="64"/>
      <c r="BR474" s="64"/>
      <c r="BS474" s="64"/>
      <c r="BT474" s="64"/>
      <c r="BU474" s="64"/>
      <c r="BV474" s="64"/>
      <c r="BW474" s="64"/>
      <c r="BX474" s="64"/>
      <c r="BY474" s="64"/>
      <c r="BZ474" s="64"/>
      <c r="CA474" s="64"/>
      <c r="CB474" s="64"/>
      <c r="CC474" s="64"/>
      <c r="CD474" s="64"/>
      <c r="CE474" s="64"/>
      <c r="CF474" s="64"/>
      <c r="CG474" s="64"/>
      <c r="CH474" s="64"/>
      <c r="CI474" s="64"/>
      <c r="CJ474" s="64"/>
      <c r="CK474" s="64"/>
      <c r="CL474" s="64"/>
      <c r="CM474" s="64"/>
      <c r="CN474" s="64"/>
      <c r="CO474" s="64"/>
      <c r="CP474" s="64"/>
      <c r="CQ474" s="64"/>
      <c r="CR474" s="64"/>
      <c r="CS474" s="64"/>
      <c r="CT474" s="64"/>
      <c r="CU474" s="64"/>
      <c r="CV474" s="64"/>
      <c r="CW474" s="64"/>
      <c r="CX474" s="64"/>
      <c r="CY474" s="64"/>
      <c r="CZ474" s="64"/>
      <c r="DA474" s="64"/>
      <c r="DB474" s="64"/>
      <c r="DC474" s="64"/>
      <c r="DD474" s="64"/>
      <c r="DE474" s="64"/>
      <c r="DF474" s="64"/>
      <c r="DG474" s="64"/>
      <c r="DH474" s="64"/>
      <c r="DI474" s="64"/>
      <c r="DJ474" s="64"/>
      <c r="DK474" s="65"/>
      <c r="DL474" s="65"/>
      <c r="DM474" s="65"/>
      <c r="DN474" s="65"/>
      <c r="DO474" s="65"/>
      <c r="DP474" s="65"/>
      <c r="DQ474" s="65"/>
      <c r="DR474" s="65"/>
      <c r="DS474" s="65"/>
      <c r="DT474" s="65"/>
      <c r="DU474" s="65"/>
      <c r="DV474" s="65"/>
      <c r="DW474" s="65"/>
      <c r="DX474" s="65"/>
      <c r="DY474" s="65"/>
      <c r="DZ474" s="65"/>
      <c r="EA474" s="65"/>
      <c r="EB474" s="65"/>
      <c r="EC474" s="65"/>
      <c r="ED474" s="65"/>
      <c r="EE474" s="65"/>
      <c r="EF474" s="65"/>
      <c r="EG474" s="65"/>
      <c r="EH474" s="65"/>
      <c r="EI474" s="65"/>
      <c r="EJ474" s="65"/>
      <c r="EK474" s="65"/>
      <c r="EL474" s="65"/>
      <c r="EM474" s="65"/>
      <c r="EN474" s="65"/>
      <c r="EO474" s="65"/>
      <c r="EP474" s="65"/>
      <c r="EQ474" s="65"/>
      <c r="ER474" s="65"/>
      <c r="ES474" s="65"/>
      <c r="ET474" s="65"/>
      <c r="EU474" s="65"/>
      <c r="EV474" s="65"/>
      <c r="EW474" s="65"/>
      <c r="EX474" s="65"/>
      <c r="EY474" s="65"/>
      <c r="EZ474" s="65"/>
      <c r="FA474" s="65"/>
      <c r="FB474" s="65"/>
      <c r="FC474" s="65"/>
      <c r="FD474" s="65"/>
      <c r="FE474" s="65"/>
      <c r="FF474" s="65"/>
      <c r="FG474" s="65"/>
      <c r="FH474" s="65"/>
      <c r="FI474" s="65"/>
      <c r="FJ474" s="65"/>
      <c r="FK474" s="65"/>
      <c r="FL474" s="65"/>
      <c r="FM474" s="65"/>
      <c r="FN474" s="65"/>
      <c r="FO474" s="65"/>
      <c r="FP474" s="65"/>
      <c r="FQ474" s="65"/>
      <c r="FR474" s="65"/>
      <c r="FS474" s="65"/>
      <c r="FT474" s="65"/>
      <c r="FU474" s="65"/>
      <c r="FV474" s="65"/>
      <c r="FW474" s="65"/>
      <c r="FX474" s="65"/>
      <c r="FY474" s="65"/>
      <c r="FZ474" s="65"/>
      <c r="GA474" s="65"/>
      <c r="GB474" s="65"/>
      <c r="GC474" s="65"/>
      <c r="GD474" s="65"/>
      <c r="GE474" s="65"/>
      <c r="GF474" s="65"/>
      <c r="GG474" s="65"/>
      <c r="GH474" s="65"/>
      <c r="GI474" s="65"/>
      <c r="GJ474" s="65"/>
      <c r="GK474" s="65"/>
      <c r="GL474" s="65"/>
      <c r="GM474" s="65"/>
      <c r="GN474" s="65"/>
      <c r="GO474" s="65"/>
    </row>
    <row r="475" spans="46:197" s="103" customFormat="1" ht="20.100000000000001" customHeight="1" x14ac:dyDescent="0.3">
      <c r="AT475" s="64"/>
      <c r="AU475" s="64"/>
      <c r="AV475" s="64"/>
      <c r="AW475" s="64"/>
      <c r="AX475" s="64"/>
      <c r="AY475" s="64"/>
      <c r="AZ475" s="64"/>
      <c r="BA475" s="64"/>
      <c r="BB475" s="64"/>
      <c r="BC475" s="64"/>
      <c r="BD475" s="64"/>
      <c r="BE475" s="64"/>
      <c r="BF475" s="64"/>
      <c r="BG475" s="64"/>
      <c r="BH475" s="64"/>
      <c r="BI475" s="64"/>
      <c r="BJ475" s="64"/>
      <c r="BK475" s="64"/>
      <c r="BL475" s="64"/>
      <c r="BM475" s="64"/>
      <c r="BN475" s="64"/>
      <c r="BO475" s="64"/>
      <c r="BP475" s="64"/>
      <c r="BQ475" s="64"/>
      <c r="BR475" s="64"/>
      <c r="BS475" s="64"/>
      <c r="BT475" s="64"/>
      <c r="BU475" s="64"/>
      <c r="BV475" s="64"/>
      <c r="BW475" s="64"/>
      <c r="BX475" s="64"/>
      <c r="BY475" s="64"/>
      <c r="BZ475" s="64"/>
      <c r="CA475" s="64"/>
      <c r="CB475" s="64"/>
      <c r="CC475" s="64"/>
      <c r="CD475" s="64"/>
      <c r="CE475" s="64"/>
      <c r="CF475" s="64"/>
      <c r="CG475" s="64"/>
      <c r="CH475" s="64"/>
      <c r="CI475" s="64"/>
      <c r="CJ475" s="64"/>
      <c r="CK475" s="64"/>
      <c r="CL475" s="64"/>
      <c r="CM475" s="64"/>
      <c r="CN475" s="64"/>
      <c r="CO475" s="64"/>
      <c r="CP475" s="64"/>
      <c r="CQ475" s="64"/>
      <c r="CR475" s="64"/>
      <c r="CS475" s="64"/>
      <c r="CT475" s="64"/>
      <c r="CU475" s="64"/>
      <c r="CV475" s="64"/>
      <c r="CW475" s="64"/>
      <c r="CX475" s="64"/>
      <c r="CY475" s="64"/>
      <c r="CZ475" s="64"/>
      <c r="DA475" s="64"/>
      <c r="DB475" s="64"/>
      <c r="DC475" s="64"/>
      <c r="DD475" s="64"/>
      <c r="DE475" s="64"/>
      <c r="DF475" s="64"/>
      <c r="DG475" s="64"/>
      <c r="DH475" s="64"/>
      <c r="DI475" s="64"/>
      <c r="DJ475" s="64"/>
      <c r="DK475" s="65"/>
      <c r="DL475" s="65"/>
      <c r="DM475" s="65"/>
      <c r="DN475" s="65"/>
      <c r="DO475" s="65"/>
      <c r="DP475" s="65"/>
      <c r="DQ475" s="65"/>
      <c r="DR475" s="65"/>
      <c r="DS475" s="65"/>
      <c r="DT475" s="65"/>
      <c r="DU475" s="65"/>
      <c r="DV475" s="65"/>
      <c r="DW475" s="65"/>
      <c r="DX475" s="65"/>
      <c r="DY475" s="65"/>
      <c r="DZ475" s="65"/>
      <c r="EA475" s="65"/>
      <c r="EB475" s="65"/>
      <c r="EC475" s="65"/>
      <c r="ED475" s="65"/>
      <c r="EE475" s="65"/>
      <c r="EF475" s="65"/>
      <c r="EG475" s="65"/>
      <c r="EH475" s="65"/>
      <c r="EI475" s="65"/>
      <c r="EJ475" s="65"/>
      <c r="EK475" s="65"/>
      <c r="EL475" s="65"/>
      <c r="EM475" s="65"/>
      <c r="EN475" s="65"/>
      <c r="EO475" s="65"/>
      <c r="EP475" s="65"/>
      <c r="EQ475" s="65"/>
      <c r="ER475" s="65"/>
      <c r="ES475" s="65"/>
      <c r="ET475" s="65"/>
      <c r="EU475" s="65"/>
      <c r="EV475" s="65"/>
      <c r="EW475" s="65"/>
      <c r="EX475" s="65"/>
      <c r="EY475" s="65"/>
      <c r="EZ475" s="65"/>
      <c r="FA475" s="65"/>
      <c r="FB475" s="65"/>
      <c r="FC475" s="65"/>
      <c r="FD475" s="65"/>
      <c r="FE475" s="65"/>
      <c r="FF475" s="65"/>
      <c r="FG475" s="65"/>
      <c r="FH475" s="65"/>
      <c r="FI475" s="65"/>
      <c r="FJ475" s="65"/>
      <c r="FK475" s="65"/>
      <c r="FL475" s="65"/>
      <c r="FM475" s="65"/>
      <c r="FN475" s="65"/>
      <c r="FO475" s="65"/>
      <c r="FP475" s="65"/>
      <c r="FQ475" s="65"/>
      <c r="FR475" s="65"/>
      <c r="FS475" s="65"/>
      <c r="FT475" s="65"/>
      <c r="FU475" s="65"/>
      <c r="FV475" s="65"/>
      <c r="FW475" s="65"/>
      <c r="FX475" s="65"/>
      <c r="FY475" s="65"/>
      <c r="FZ475" s="65"/>
      <c r="GA475" s="65"/>
      <c r="GB475" s="65"/>
      <c r="GC475" s="65"/>
      <c r="GD475" s="65"/>
      <c r="GE475" s="65"/>
      <c r="GF475" s="65"/>
      <c r="GG475" s="65"/>
      <c r="GH475" s="65"/>
      <c r="GI475" s="65"/>
      <c r="GJ475" s="65"/>
      <c r="GK475" s="65"/>
      <c r="GL475" s="65"/>
      <c r="GM475" s="65"/>
      <c r="GN475" s="65"/>
      <c r="GO475" s="65"/>
    </row>
    <row r="476" spans="46:197" s="103" customFormat="1" ht="20.100000000000001" customHeight="1" x14ac:dyDescent="0.3">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c r="BS476" s="64"/>
      <c r="BT476" s="64"/>
      <c r="BU476" s="64"/>
      <c r="BV476" s="64"/>
      <c r="BW476" s="64"/>
      <c r="BX476" s="64"/>
      <c r="BY476" s="64"/>
      <c r="BZ476" s="64"/>
      <c r="CA476" s="64"/>
      <c r="CB476" s="64"/>
      <c r="CC476" s="64"/>
      <c r="CD476" s="64"/>
      <c r="CE476" s="64"/>
      <c r="CF476" s="64"/>
      <c r="CG476" s="64"/>
      <c r="CH476" s="64"/>
      <c r="CI476" s="64"/>
      <c r="CJ476" s="64"/>
      <c r="CK476" s="64"/>
      <c r="CL476" s="64"/>
      <c r="CM476" s="64"/>
      <c r="CN476" s="64"/>
      <c r="CO476" s="64"/>
      <c r="CP476" s="64"/>
      <c r="CQ476" s="64"/>
      <c r="CR476" s="64"/>
      <c r="CS476" s="64"/>
      <c r="CT476" s="64"/>
      <c r="CU476" s="64"/>
      <c r="CV476" s="64"/>
      <c r="CW476" s="64"/>
      <c r="CX476" s="64"/>
      <c r="CY476" s="64"/>
      <c r="CZ476" s="64"/>
      <c r="DA476" s="64"/>
      <c r="DB476" s="64"/>
      <c r="DC476" s="64"/>
      <c r="DD476" s="64"/>
      <c r="DE476" s="64"/>
      <c r="DF476" s="64"/>
      <c r="DG476" s="64"/>
      <c r="DH476" s="64"/>
      <c r="DI476" s="64"/>
      <c r="DJ476" s="64"/>
      <c r="DK476" s="65"/>
      <c r="DL476" s="65"/>
      <c r="DM476" s="65"/>
      <c r="DN476" s="65"/>
      <c r="DO476" s="65"/>
      <c r="DP476" s="65"/>
      <c r="DQ476" s="65"/>
      <c r="DR476" s="65"/>
      <c r="DS476" s="65"/>
      <c r="DT476" s="65"/>
      <c r="DU476" s="65"/>
      <c r="DV476" s="65"/>
      <c r="DW476" s="65"/>
      <c r="DX476" s="65"/>
      <c r="DY476" s="65"/>
      <c r="DZ476" s="65"/>
      <c r="EA476" s="65"/>
      <c r="EB476" s="65"/>
      <c r="EC476" s="65"/>
      <c r="ED476" s="65"/>
      <c r="EE476" s="65"/>
      <c r="EF476" s="65"/>
      <c r="EG476" s="65"/>
      <c r="EH476" s="65"/>
      <c r="EI476" s="65"/>
      <c r="EJ476" s="65"/>
      <c r="EK476" s="65"/>
      <c r="EL476" s="65"/>
      <c r="EM476" s="65"/>
      <c r="EN476" s="65"/>
      <c r="EO476" s="65"/>
      <c r="EP476" s="65"/>
      <c r="EQ476" s="65"/>
      <c r="ER476" s="65"/>
      <c r="ES476" s="65"/>
      <c r="ET476" s="65"/>
      <c r="EU476" s="65"/>
      <c r="EV476" s="65"/>
      <c r="EW476" s="65"/>
      <c r="EX476" s="65"/>
      <c r="EY476" s="65"/>
      <c r="EZ476" s="65"/>
      <c r="FA476" s="65"/>
      <c r="FB476" s="65"/>
      <c r="FC476" s="65"/>
      <c r="FD476" s="65"/>
      <c r="FE476" s="65"/>
      <c r="FF476" s="65"/>
      <c r="FG476" s="65"/>
      <c r="FH476" s="65"/>
      <c r="FI476" s="65"/>
      <c r="FJ476" s="65"/>
      <c r="FK476" s="65"/>
      <c r="FL476" s="65"/>
      <c r="FM476" s="65"/>
      <c r="FN476" s="65"/>
      <c r="FO476" s="65"/>
      <c r="FP476" s="65"/>
      <c r="FQ476" s="65"/>
      <c r="FR476" s="65"/>
      <c r="FS476" s="65"/>
      <c r="FT476" s="65"/>
      <c r="FU476" s="65"/>
      <c r="FV476" s="65"/>
      <c r="FW476" s="65"/>
      <c r="FX476" s="65"/>
      <c r="FY476" s="65"/>
      <c r="FZ476" s="65"/>
      <c r="GA476" s="65"/>
      <c r="GB476" s="65"/>
      <c r="GC476" s="65"/>
      <c r="GD476" s="65"/>
      <c r="GE476" s="65"/>
      <c r="GF476" s="65"/>
      <c r="GG476" s="65"/>
      <c r="GH476" s="65"/>
      <c r="GI476" s="65"/>
      <c r="GJ476" s="65"/>
      <c r="GK476" s="65"/>
      <c r="GL476" s="65"/>
      <c r="GM476" s="65"/>
      <c r="GN476" s="65"/>
      <c r="GO476" s="65"/>
    </row>
    <row r="477" spans="46:197" s="103" customFormat="1" ht="20.100000000000001" customHeight="1" x14ac:dyDescent="0.3">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c r="BS477" s="64"/>
      <c r="BT477" s="64"/>
      <c r="BU477" s="64"/>
      <c r="BV477" s="64"/>
      <c r="BW477" s="64"/>
      <c r="BX477" s="64"/>
      <c r="BY477" s="64"/>
      <c r="BZ477" s="64"/>
      <c r="CA477" s="64"/>
      <c r="CB477" s="64"/>
      <c r="CC477" s="64"/>
      <c r="CD477" s="64"/>
      <c r="CE477" s="64"/>
      <c r="CF477" s="64"/>
      <c r="CG477" s="64"/>
      <c r="CH477" s="64"/>
      <c r="CI477" s="64"/>
      <c r="CJ477" s="64"/>
      <c r="CK477" s="64"/>
      <c r="CL477" s="64"/>
      <c r="CM477" s="64"/>
      <c r="CN477" s="64"/>
      <c r="CO477" s="64"/>
      <c r="CP477" s="64"/>
      <c r="CQ477" s="64"/>
      <c r="CR477" s="64"/>
      <c r="CS477" s="64"/>
      <c r="CT477" s="64"/>
      <c r="CU477" s="64"/>
      <c r="CV477" s="64"/>
      <c r="CW477" s="64"/>
      <c r="CX477" s="64"/>
      <c r="CY477" s="64"/>
      <c r="CZ477" s="64"/>
      <c r="DA477" s="64"/>
      <c r="DB477" s="64"/>
      <c r="DC477" s="64"/>
      <c r="DD477" s="64"/>
      <c r="DE477" s="64"/>
      <c r="DF477" s="64"/>
      <c r="DG477" s="64"/>
      <c r="DH477" s="64"/>
      <c r="DI477" s="64"/>
      <c r="DJ477" s="64"/>
      <c r="DK477" s="65"/>
      <c r="DL477" s="65"/>
      <c r="DM477" s="65"/>
      <c r="DN477" s="65"/>
      <c r="DO477" s="65"/>
      <c r="DP477" s="65"/>
      <c r="DQ477" s="65"/>
      <c r="DR477" s="65"/>
      <c r="DS477" s="65"/>
      <c r="DT477" s="65"/>
      <c r="DU477" s="65"/>
      <c r="DV477" s="65"/>
      <c r="DW477" s="65"/>
      <c r="DX477" s="65"/>
      <c r="DY477" s="65"/>
      <c r="DZ477" s="65"/>
      <c r="EA477" s="65"/>
      <c r="EB477" s="65"/>
      <c r="EC477" s="65"/>
      <c r="ED477" s="65"/>
      <c r="EE477" s="65"/>
      <c r="EF477" s="65"/>
      <c r="EG477" s="65"/>
      <c r="EH477" s="65"/>
      <c r="EI477" s="65"/>
      <c r="EJ477" s="65"/>
      <c r="EK477" s="65"/>
      <c r="EL477" s="65"/>
      <c r="EM477" s="65"/>
      <c r="EN477" s="65"/>
      <c r="EO477" s="65"/>
      <c r="EP477" s="65"/>
      <c r="EQ477" s="65"/>
      <c r="ER477" s="65"/>
      <c r="ES477" s="65"/>
      <c r="ET477" s="65"/>
      <c r="EU477" s="65"/>
      <c r="EV477" s="65"/>
      <c r="EW477" s="65"/>
      <c r="EX477" s="65"/>
      <c r="EY477" s="65"/>
      <c r="EZ477" s="65"/>
      <c r="FA477" s="65"/>
      <c r="FB477" s="65"/>
      <c r="FC477" s="65"/>
      <c r="FD477" s="65"/>
      <c r="FE477" s="65"/>
      <c r="FF477" s="65"/>
      <c r="FG477" s="65"/>
      <c r="FH477" s="65"/>
      <c r="FI477" s="65"/>
      <c r="FJ477" s="65"/>
      <c r="FK477" s="65"/>
      <c r="FL477" s="65"/>
      <c r="FM477" s="65"/>
      <c r="FN477" s="65"/>
      <c r="FO477" s="65"/>
      <c r="FP477" s="65"/>
      <c r="FQ477" s="65"/>
      <c r="FR477" s="65"/>
      <c r="FS477" s="65"/>
      <c r="FT477" s="65"/>
      <c r="FU477" s="65"/>
      <c r="FV477" s="65"/>
      <c r="FW477" s="65"/>
      <c r="FX477" s="65"/>
      <c r="FY477" s="65"/>
      <c r="FZ477" s="65"/>
      <c r="GA477" s="65"/>
      <c r="GB477" s="65"/>
      <c r="GC477" s="65"/>
      <c r="GD477" s="65"/>
      <c r="GE477" s="65"/>
      <c r="GF477" s="65"/>
      <c r="GG477" s="65"/>
      <c r="GH477" s="65"/>
      <c r="GI477" s="65"/>
      <c r="GJ477" s="65"/>
      <c r="GK477" s="65"/>
      <c r="GL477" s="65"/>
      <c r="GM477" s="65"/>
      <c r="GN477" s="65"/>
      <c r="GO477" s="65"/>
    </row>
    <row r="478" spans="46:197" s="103" customFormat="1" ht="20.100000000000001" customHeight="1" x14ac:dyDescent="0.3">
      <c r="AT478" s="64"/>
      <c r="AU478" s="64"/>
      <c r="AV478" s="64"/>
      <c r="AW478" s="64"/>
      <c r="AX478" s="64"/>
      <c r="AY478" s="64"/>
      <c r="AZ478" s="64"/>
      <c r="BA478" s="64"/>
      <c r="BB478" s="64"/>
      <c r="BC478" s="64"/>
      <c r="BD478" s="64"/>
      <c r="BE478" s="64"/>
      <c r="BF478" s="64"/>
      <c r="BG478" s="64"/>
      <c r="BH478" s="64"/>
      <c r="BI478" s="64"/>
      <c r="BJ478" s="64"/>
      <c r="BK478" s="64"/>
      <c r="BL478" s="64"/>
      <c r="BM478" s="64"/>
      <c r="BN478" s="64"/>
      <c r="BO478" s="64"/>
      <c r="BP478" s="64"/>
      <c r="BQ478" s="64"/>
      <c r="BR478" s="64"/>
      <c r="BS478" s="64"/>
      <c r="BT478" s="64"/>
      <c r="BU478" s="64"/>
      <c r="BV478" s="64"/>
      <c r="BW478" s="64"/>
      <c r="BX478" s="64"/>
      <c r="BY478" s="64"/>
      <c r="BZ478" s="64"/>
      <c r="CA478" s="64"/>
      <c r="CB478" s="64"/>
      <c r="CC478" s="64"/>
      <c r="CD478" s="64"/>
      <c r="CE478" s="64"/>
      <c r="CF478" s="64"/>
      <c r="CG478" s="64"/>
      <c r="CH478" s="64"/>
      <c r="CI478" s="64"/>
      <c r="CJ478" s="64"/>
      <c r="CK478" s="64"/>
      <c r="CL478" s="64"/>
      <c r="CM478" s="64"/>
      <c r="CN478" s="64"/>
      <c r="CO478" s="64"/>
      <c r="CP478" s="64"/>
      <c r="CQ478" s="64"/>
      <c r="CR478" s="64"/>
      <c r="CS478" s="64"/>
      <c r="CT478" s="64"/>
      <c r="CU478" s="64"/>
      <c r="CV478" s="64"/>
      <c r="CW478" s="64"/>
      <c r="CX478" s="64"/>
      <c r="CY478" s="64"/>
      <c r="CZ478" s="64"/>
      <c r="DA478" s="64"/>
      <c r="DB478" s="64"/>
      <c r="DC478" s="64"/>
      <c r="DD478" s="64"/>
      <c r="DE478" s="64"/>
      <c r="DF478" s="64"/>
      <c r="DG478" s="64"/>
      <c r="DH478" s="64"/>
      <c r="DI478" s="64"/>
      <c r="DJ478" s="64"/>
      <c r="DK478" s="65"/>
      <c r="DL478" s="65"/>
      <c r="DM478" s="65"/>
      <c r="DN478" s="65"/>
      <c r="DO478" s="65"/>
      <c r="DP478" s="65"/>
      <c r="DQ478" s="65"/>
      <c r="DR478" s="65"/>
      <c r="DS478" s="65"/>
      <c r="DT478" s="65"/>
      <c r="DU478" s="65"/>
      <c r="DV478" s="65"/>
      <c r="DW478" s="65"/>
      <c r="DX478" s="65"/>
      <c r="DY478" s="65"/>
      <c r="DZ478" s="65"/>
      <c r="EA478" s="65"/>
      <c r="EB478" s="65"/>
      <c r="EC478" s="65"/>
      <c r="ED478" s="65"/>
      <c r="EE478" s="65"/>
      <c r="EF478" s="65"/>
      <c r="EG478" s="65"/>
      <c r="EH478" s="65"/>
      <c r="EI478" s="65"/>
      <c r="EJ478" s="65"/>
      <c r="EK478" s="65"/>
      <c r="EL478" s="65"/>
      <c r="EM478" s="65"/>
      <c r="EN478" s="65"/>
      <c r="EO478" s="65"/>
      <c r="EP478" s="65"/>
      <c r="EQ478" s="65"/>
      <c r="ER478" s="65"/>
      <c r="ES478" s="65"/>
      <c r="ET478" s="65"/>
      <c r="EU478" s="65"/>
      <c r="EV478" s="65"/>
      <c r="EW478" s="65"/>
      <c r="EX478" s="65"/>
      <c r="EY478" s="65"/>
      <c r="EZ478" s="65"/>
      <c r="FA478" s="65"/>
      <c r="FB478" s="65"/>
      <c r="FC478" s="65"/>
      <c r="FD478" s="65"/>
      <c r="FE478" s="65"/>
      <c r="FF478" s="65"/>
      <c r="FG478" s="65"/>
      <c r="FH478" s="65"/>
      <c r="FI478" s="65"/>
      <c r="FJ478" s="65"/>
      <c r="FK478" s="65"/>
      <c r="FL478" s="65"/>
      <c r="FM478" s="65"/>
      <c r="FN478" s="65"/>
      <c r="FO478" s="65"/>
      <c r="FP478" s="65"/>
      <c r="FQ478" s="65"/>
      <c r="FR478" s="65"/>
      <c r="FS478" s="65"/>
      <c r="FT478" s="65"/>
      <c r="FU478" s="65"/>
      <c r="FV478" s="65"/>
      <c r="FW478" s="65"/>
      <c r="FX478" s="65"/>
      <c r="FY478" s="65"/>
      <c r="FZ478" s="65"/>
      <c r="GA478" s="65"/>
      <c r="GB478" s="65"/>
      <c r="GC478" s="65"/>
      <c r="GD478" s="65"/>
      <c r="GE478" s="65"/>
      <c r="GF478" s="65"/>
      <c r="GG478" s="65"/>
      <c r="GH478" s="65"/>
      <c r="GI478" s="65"/>
      <c r="GJ478" s="65"/>
      <c r="GK478" s="65"/>
      <c r="GL478" s="65"/>
      <c r="GM478" s="65"/>
      <c r="GN478" s="65"/>
      <c r="GO478" s="65"/>
    </row>
    <row r="479" spans="46:197" s="103" customFormat="1" ht="20.100000000000001" customHeight="1" x14ac:dyDescent="0.3">
      <c r="AT479" s="64"/>
      <c r="AU479" s="64"/>
      <c r="AV479" s="64"/>
      <c r="AW479" s="64"/>
      <c r="AX479" s="64"/>
      <c r="AY479" s="64"/>
      <c r="AZ479" s="64"/>
      <c r="BA479" s="64"/>
      <c r="BB479" s="64"/>
      <c r="BC479" s="64"/>
      <c r="BD479" s="64"/>
      <c r="BE479" s="64"/>
      <c r="BF479" s="64"/>
      <c r="BG479" s="64"/>
      <c r="BH479" s="64"/>
      <c r="BI479" s="64"/>
      <c r="BJ479" s="64"/>
      <c r="BK479" s="64"/>
      <c r="BL479" s="64"/>
      <c r="BM479" s="64"/>
      <c r="BN479" s="64"/>
      <c r="BO479" s="64"/>
      <c r="BP479" s="64"/>
      <c r="BQ479" s="64"/>
      <c r="BR479" s="64"/>
      <c r="BS479" s="64"/>
      <c r="BT479" s="64"/>
      <c r="BU479" s="64"/>
      <c r="BV479" s="64"/>
      <c r="BW479" s="64"/>
      <c r="BX479" s="64"/>
      <c r="BY479" s="64"/>
      <c r="BZ479" s="64"/>
      <c r="CA479" s="64"/>
      <c r="CB479" s="64"/>
      <c r="CC479" s="64"/>
      <c r="CD479" s="64"/>
      <c r="CE479" s="64"/>
      <c r="CF479" s="64"/>
      <c r="CG479" s="64"/>
      <c r="CH479" s="64"/>
      <c r="CI479" s="64"/>
      <c r="CJ479" s="64"/>
      <c r="CK479" s="64"/>
      <c r="CL479" s="64"/>
      <c r="CM479" s="64"/>
      <c r="CN479" s="64"/>
      <c r="CO479" s="64"/>
      <c r="CP479" s="64"/>
      <c r="CQ479" s="64"/>
      <c r="CR479" s="64"/>
      <c r="CS479" s="64"/>
      <c r="CT479" s="64"/>
      <c r="CU479" s="64"/>
      <c r="CV479" s="64"/>
      <c r="CW479" s="64"/>
      <c r="CX479" s="64"/>
      <c r="CY479" s="64"/>
      <c r="CZ479" s="64"/>
      <c r="DA479" s="64"/>
      <c r="DB479" s="64"/>
      <c r="DC479" s="64"/>
      <c r="DD479" s="64"/>
      <c r="DE479" s="64"/>
      <c r="DF479" s="64"/>
      <c r="DG479" s="64"/>
      <c r="DH479" s="64"/>
      <c r="DI479" s="64"/>
      <c r="DJ479" s="64"/>
      <c r="DK479" s="65"/>
      <c r="DL479" s="65"/>
      <c r="DM479" s="65"/>
      <c r="DN479" s="65"/>
      <c r="DO479" s="65"/>
      <c r="DP479" s="65"/>
      <c r="DQ479" s="65"/>
      <c r="DR479" s="65"/>
      <c r="DS479" s="65"/>
      <c r="DT479" s="65"/>
      <c r="DU479" s="65"/>
      <c r="DV479" s="65"/>
      <c r="DW479" s="65"/>
      <c r="DX479" s="65"/>
      <c r="DY479" s="65"/>
      <c r="DZ479" s="65"/>
      <c r="EA479" s="65"/>
      <c r="EB479" s="65"/>
      <c r="EC479" s="65"/>
      <c r="ED479" s="65"/>
      <c r="EE479" s="65"/>
      <c r="EF479" s="65"/>
      <c r="EG479" s="65"/>
      <c r="EH479" s="65"/>
      <c r="EI479" s="65"/>
      <c r="EJ479" s="65"/>
      <c r="EK479" s="65"/>
      <c r="EL479" s="65"/>
      <c r="EM479" s="65"/>
      <c r="EN479" s="65"/>
      <c r="EO479" s="65"/>
      <c r="EP479" s="65"/>
      <c r="EQ479" s="65"/>
      <c r="ER479" s="65"/>
      <c r="ES479" s="65"/>
      <c r="ET479" s="65"/>
      <c r="EU479" s="65"/>
      <c r="EV479" s="65"/>
      <c r="EW479" s="65"/>
      <c r="EX479" s="65"/>
      <c r="EY479" s="65"/>
      <c r="EZ479" s="65"/>
      <c r="FA479" s="65"/>
      <c r="FB479" s="65"/>
      <c r="FC479" s="65"/>
      <c r="FD479" s="65"/>
      <c r="FE479" s="65"/>
      <c r="FF479" s="65"/>
      <c r="FG479" s="65"/>
      <c r="FH479" s="65"/>
      <c r="FI479" s="65"/>
      <c r="FJ479" s="65"/>
      <c r="FK479" s="65"/>
      <c r="FL479" s="65"/>
      <c r="FM479" s="65"/>
      <c r="FN479" s="65"/>
      <c r="FO479" s="65"/>
      <c r="FP479" s="65"/>
      <c r="FQ479" s="65"/>
      <c r="FR479" s="65"/>
      <c r="FS479" s="65"/>
      <c r="FT479" s="65"/>
      <c r="FU479" s="65"/>
      <c r="FV479" s="65"/>
      <c r="FW479" s="65"/>
      <c r="FX479" s="65"/>
      <c r="FY479" s="65"/>
      <c r="FZ479" s="65"/>
      <c r="GA479" s="65"/>
      <c r="GB479" s="65"/>
      <c r="GC479" s="65"/>
      <c r="GD479" s="65"/>
      <c r="GE479" s="65"/>
      <c r="GF479" s="65"/>
      <c r="GG479" s="65"/>
      <c r="GH479" s="65"/>
      <c r="GI479" s="65"/>
      <c r="GJ479" s="65"/>
      <c r="GK479" s="65"/>
      <c r="GL479" s="65"/>
      <c r="GM479" s="65"/>
      <c r="GN479" s="65"/>
      <c r="GO479" s="65"/>
    </row>
    <row r="480" spans="46:197" s="103" customFormat="1" ht="20.100000000000001" customHeight="1" x14ac:dyDescent="0.3">
      <c r="AT480" s="64"/>
      <c r="AU480" s="64"/>
      <c r="AV480" s="64"/>
      <c r="AW480" s="64"/>
      <c r="AX480" s="64"/>
      <c r="AY480" s="64"/>
      <c r="AZ480" s="64"/>
      <c r="BA480" s="64"/>
      <c r="BB480" s="64"/>
      <c r="BC480" s="64"/>
      <c r="BD480" s="64"/>
      <c r="BE480" s="64"/>
      <c r="BF480" s="64"/>
      <c r="BG480" s="64"/>
      <c r="BH480" s="64"/>
      <c r="BI480" s="64"/>
      <c r="BJ480" s="64"/>
      <c r="BK480" s="64"/>
      <c r="BL480" s="64"/>
      <c r="BM480" s="64"/>
      <c r="BN480" s="64"/>
      <c r="BO480" s="64"/>
      <c r="BP480" s="64"/>
      <c r="BQ480" s="64"/>
      <c r="BR480" s="64"/>
      <c r="BS480" s="64"/>
      <c r="BT480" s="64"/>
      <c r="BU480" s="64"/>
      <c r="BV480" s="64"/>
      <c r="BW480" s="64"/>
      <c r="BX480" s="64"/>
      <c r="BY480" s="64"/>
      <c r="BZ480" s="64"/>
      <c r="CA480" s="64"/>
      <c r="CB480" s="64"/>
      <c r="CC480" s="64"/>
      <c r="CD480" s="64"/>
      <c r="CE480" s="64"/>
      <c r="CF480" s="64"/>
      <c r="CG480" s="64"/>
      <c r="CH480" s="64"/>
      <c r="CI480" s="64"/>
      <c r="CJ480" s="64"/>
      <c r="CK480" s="64"/>
      <c r="CL480" s="64"/>
      <c r="CM480" s="64"/>
      <c r="CN480" s="64"/>
      <c r="CO480" s="64"/>
      <c r="CP480" s="64"/>
      <c r="CQ480" s="64"/>
      <c r="CR480" s="64"/>
      <c r="CS480" s="64"/>
      <c r="CT480" s="64"/>
      <c r="CU480" s="64"/>
      <c r="CV480" s="64"/>
      <c r="CW480" s="64"/>
      <c r="CX480" s="64"/>
      <c r="CY480" s="64"/>
      <c r="CZ480" s="64"/>
      <c r="DA480" s="64"/>
      <c r="DB480" s="64"/>
      <c r="DC480" s="64"/>
      <c r="DD480" s="64"/>
      <c r="DE480" s="64"/>
      <c r="DF480" s="64"/>
      <c r="DG480" s="64"/>
      <c r="DH480" s="64"/>
      <c r="DI480" s="64"/>
      <c r="DJ480" s="64"/>
      <c r="DK480" s="65"/>
      <c r="DL480" s="65"/>
      <c r="DM480" s="65"/>
      <c r="DN480" s="65"/>
      <c r="DO480" s="65"/>
      <c r="DP480" s="65"/>
      <c r="DQ480" s="65"/>
      <c r="DR480" s="65"/>
      <c r="DS480" s="65"/>
      <c r="DT480" s="65"/>
      <c r="DU480" s="65"/>
      <c r="DV480" s="65"/>
      <c r="DW480" s="65"/>
      <c r="DX480" s="65"/>
      <c r="DY480" s="65"/>
      <c r="DZ480" s="65"/>
      <c r="EA480" s="65"/>
      <c r="EB480" s="65"/>
      <c r="EC480" s="65"/>
      <c r="ED480" s="65"/>
      <c r="EE480" s="65"/>
      <c r="EF480" s="65"/>
      <c r="EG480" s="65"/>
      <c r="EH480" s="65"/>
      <c r="EI480" s="65"/>
      <c r="EJ480" s="65"/>
      <c r="EK480" s="65"/>
      <c r="EL480" s="65"/>
      <c r="EM480" s="65"/>
      <c r="EN480" s="65"/>
      <c r="EO480" s="65"/>
      <c r="EP480" s="65"/>
      <c r="EQ480" s="65"/>
      <c r="ER480" s="65"/>
      <c r="ES480" s="65"/>
      <c r="ET480" s="65"/>
      <c r="EU480" s="65"/>
      <c r="EV480" s="65"/>
      <c r="EW480" s="65"/>
      <c r="EX480" s="65"/>
      <c r="EY480" s="65"/>
      <c r="EZ480" s="65"/>
      <c r="FA480" s="65"/>
      <c r="FB480" s="65"/>
      <c r="FC480" s="65"/>
      <c r="FD480" s="65"/>
      <c r="FE480" s="65"/>
      <c r="FF480" s="65"/>
      <c r="FG480" s="65"/>
      <c r="FH480" s="65"/>
      <c r="FI480" s="65"/>
      <c r="FJ480" s="65"/>
      <c r="FK480" s="65"/>
      <c r="FL480" s="65"/>
      <c r="FM480" s="65"/>
      <c r="FN480" s="65"/>
      <c r="FO480" s="65"/>
      <c r="FP480" s="65"/>
      <c r="FQ480" s="65"/>
      <c r="FR480" s="65"/>
      <c r="FS480" s="65"/>
      <c r="FT480" s="65"/>
      <c r="FU480" s="65"/>
      <c r="FV480" s="65"/>
      <c r="FW480" s="65"/>
      <c r="FX480" s="65"/>
      <c r="FY480" s="65"/>
      <c r="FZ480" s="65"/>
      <c r="GA480" s="65"/>
      <c r="GB480" s="65"/>
      <c r="GC480" s="65"/>
      <c r="GD480" s="65"/>
      <c r="GE480" s="65"/>
      <c r="GF480" s="65"/>
      <c r="GG480" s="65"/>
      <c r="GH480" s="65"/>
      <c r="GI480" s="65"/>
      <c r="GJ480" s="65"/>
      <c r="GK480" s="65"/>
      <c r="GL480" s="65"/>
      <c r="GM480" s="65"/>
      <c r="GN480" s="65"/>
      <c r="GO480" s="65"/>
    </row>
    <row r="481" spans="46:197" s="103" customFormat="1" ht="20.100000000000001" customHeight="1" x14ac:dyDescent="0.3">
      <c r="AT481" s="64"/>
      <c r="AU481" s="64"/>
      <c r="AV481" s="64"/>
      <c r="AW481" s="64"/>
      <c r="AX481" s="64"/>
      <c r="AY481" s="64"/>
      <c r="AZ481" s="64"/>
      <c r="BA481" s="64"/>
      <c r="BB481" s="64"/>
      <c r="BC481" s="64"/>
      <c r="BD481" s="64"/>
      <c r="BE481" s="64"/>
      <c r="BF481" s="64"/>
      <c r="BG481" s="64"/>
      <c r="BH481" s="64"/>
      <c r="BI481" s="64"/>
      <c r="BJ481" s="64"/>
      <c r="BK481" s="64"/>
      <c r="BL481" s="64"/>
      <c r="BM481" s="64"/>
      <c r="BN481" s="64"/>
      <c r="BO481" s="64"/>
      <c r="BP481" s="64"/>
      <c r="BQ481" s="64"/>
      <c r="BR481" s="64"/>
      <c r="BS481" s="64"/>
      <c r="BT481" s="64"/>
      <c r="BU481" s="64"/>
      <c r="BV481" s="64"/>
      <c r="BW481" s="64"/>
      <c r="BX481" s="64"/>
      <c r="BY481" s="64"/>
      <c r="BZ481" s="64"/>
      <c r="CA481" s="64"/>
      <c r="CB481" s="64"/>
      <c r="CC481" s="64"/>
      <c r="CD481" s="64"/>
      <c r="CE481" s="64"/>
      <c r="CF481" s="64"/>
      <c r="CG481" s="64"/>
      <c r="CH481" s="64"/>
      <c r="CI481" s="64"/>
      <c r="CJ481" s="64"/>
      <c r="CK481" s="64"/>
      <c r="CL481" s="64"/>
      <c r="CM481" s="64"/>
      <c r="CN481" s="64"/>
      <c r="CO481" s="64"/>
      <c r="CP481" s="64"/>
      <c r="CQ481" s="64"/>
      <c r="CR481" s="64"/>
      <c r="CS481" s="64"/>
      <c r="CT481" s="64"/>
      <c r="CU481" s="64"/>
      <c r="CV481" s="64"/>
      <c r="CW481" s="64"/>
      <c r="CX481" s="64"/>
      <c r="CY481" s="64"/>
      <c r="CZ481" s="64"/>
      <c r="DA481" s="64"/>
      <c r="DB481" s="64"/>
      <c r="DC481" s="64"/>
      <c r="DD481" s="64"/>
      <c r="DE481" s="64"/>
      <c r="DF481" s="64"/>
      <c r="DG481" s="64"/>
      <c r="DH481" s="64"/>
      <c r="DI481" s="64"/>
      <c r="DJ481" s="64"/>
      <c r="DK481" s="65"/>
      <c r="DL481" s="65"/>
      <c r="DM481" s="65"/>
      <c r="DN481" s="65"/>
      <c r="DO481" s="65"/>
      <c r="DP481" s="65"/>
      <c r="DQ481" s="65"/>
      <c r="DR481" s="65"/>
      <c r="DS481" s="65"/>
      <c r="DT481" s="65"/>
      <c r="DU481" s="65"/>
      <c r="DV481" s="65"/>
      <c r="DW481" s="65"/>
      <c r="DX481" s="65"/>
      <c r="DY481" s="65"/>
      <c r="DZ481" s="65"/>
      <c r="EA481" s="65"/>
      <c r="EB481" s="65"/>
      <c r="EC481" s="65"/>
      <c r="ED481" s="65"/>
      <c r="EE481" s="65"/>
      <c r="EF481" s="65"/>
      <c r="EG481" s="65"/>
      <c r="EH481" s="65"/>
      <c r="EI481" s="65"/>
      <c r="EJ481" s="65"/>
      <c r="EK481" s="65"/>
      <c r="EL481" s="65"/>
      <c r="EM481" s="65"/>
      <c r="EN481" s="65"/>
      <c r="EO481" s="65"/>
      <c r="EP481" s="65"/>
      <c r="EQ481" s="65"/>
      <c r="ER481" s="65"/>
      <c r="ES481" s="65"/>
      <c r="ET481" s="65"/>
      <c r="EU481" s="65"/>
      <c r="EV481" s="65"/>
      <c r="EW481" s="65"/>
      <c r="EX481" s="65"/>
      <c r="EY481" s="65"/>
      <c r="EZ481" s="65"/>
      <c r="FA481" s="65"/>
      <c r="FB481" s="65"/>
      <c r="FC481" s="65"/>
      <c r="FD481" s="65"/>
      <c r="FE481" s="65"/>
      <c r="FF481" s="65"/>
      <c r="FG481" s="65"/>
      <c r="FH481" s="65"/>
      <c r="FI481" s="65"/>
      <c r="FJ481" s="65"/>
      <c r="FK481" s="65"/>
      <c r="FL481" s="65"/>
      <c r="FM481" s="65"/>
      <c r="FN481" s="65"/>
      <c r="FO481" s="65"/>
      <c r="FP481" s="65"/>
      <c r="FQ481" s="65"/>
      <c r="FR481" s="65"/>
      <c r="FS481" s="65"/>
      <c r="FT481" s="65"/>
      <c r="FU481" s="65"/>
      <c r="FV481" s="65"/>
      <c r="FW481" s="65"/>
      <c r="FX481" s="65"/>
      <c r="FY481" s="65"/>
      <c r="FZ481" s="65"/>
      <c r="GA481" s="65"/>
      <c r="GB481" s="65"/>
      <c r="GC481" s="65"/>
      <c r="GD481" s="65"/>
      <c r="GE481" s="65"/>
      <c r="GF481" s="65"/>
      <c r="GG481" s="65"/>
      <c r="GH481" s="65"/>
      <c r="GI481" s="65"/>
      <c r="GJ481" s="65"/>
      <c r="GK481" s="65"/>
      <c r="GL481" s="65"/>
      <c r="GM481" s="65"/>
      <c r="GN481" s="65"/>
      <c r="GO481" s="65"/>
    </row>
    <row r="482" spans="46:197" s="103" customFormat="1" ht="20.100000000000001" customHeight="1" x14ac:dyDescent="0.3">
      <c r="AT482" s="64"/>
      <c r="AU482" s="64"/>
      <c r="AV482" s="64"/>
      <c r="AW482" s="64"/>
      <c r="AX482" s="64"/>
      <c r="AY482" s="64"/>
      <c r="AZ482" s="64"/>
      <c r="BA482" s="64"/>
      <c r="BB482" s="64"/>
      <c r="BC482" s="64"/>
      <c r="BD482" s="64"/>
      <c r="BE482" s="64"/>
      <c r="BF482" s="64"/>
      <c r="BG482" s="64"/>
      <c r="BH482" s="64"/>
      <c r="BI482" s="64"/>
      <c r="BJ482" s="64"/>
      <c r="BK482" s="64"/>
      <c r="BL482" s="64"/>
      <c r="BM482" s="64"/>
      <c r="BN482" s="64"/>
      <c r="BO482" s="64"/>
      <c r="BP482" s="64"/>
      <c r="BQ482" s="64"/>
      <c r="BR482" s="64"/>
      <c r="BS482" s="64"/>
      <c r="BT482" s="64"/>
      <c r="BU482" s="64"/>
      <c r="BV482" s="64"/>
      <c r="BW482" s="64"/>
      <c r="BX482" s="64"/>
      <c r="BY482" s="64"/>
      <c r="BZ482" s="64"/>
      <c r="CA482" s="64"/>
      <c r="CB482" s="64"/>
      <c r="CC482" s="64"/>
      <c r="CD482" s="64"/>
      <c r="CE482" s="64"/>
      <c r="CF482" s="64"/>
      <c r="CG482" s="64"/>
      <c r="CH482" s="64"/>
      <c r="CI482" s="64"/>
      <c r="CJ482" s="64"/>
      <c r="CK482" s="64"/>
      <c r="CL482" s="64"/>
      <c r="CM482" s="64"/>
      <c r="CN482" s="64"/>
      <c r="CO482" s="64"/>
      <c r="CP482" s="64"/>
      <c r="CQ482" s="64"/>
      <c r="CR482" s="64"/>
      <c r="CS482" s="64"/>
      <c r="CT482" s="64"/>
      <c r="CU482" s="64"/>
      <c r="CV482" s="64"/>
      <c r="CW482" s="64"/>
      <c r="CX482" s="64"/>
      <c r="CY482" s="64"/>
      <c r="CZ482" s="64"/>
      <c r="DA482" s="64"/>
      <c r="DB482" s="64"/>
      <c r="DC482" s="64"/>
      <c r="DD482" s="64"/>
      <c r="DE482" s="64"/>
      <c r="DF482" s="64"/>
      <c r="DG482" s="64"/>
      <c r="DH482" s="64"/>
      <c r="DI482" s="64"/>
      <c r="DJ482" s="64"/>
      <c r="DK482" s="65"/>
      <c r="DL482" s="65"/>
      <c r="DM482" s="65"/>
      <c r="DN482" s="65"/>
      <c r="DO482" s="65"/>
      <c r="DP482" s="65"/>
      <c r="DQ482" s="65"/>
      <c r="DR482" s="65"/>
      <c r="DS482" s="65"/>
      <c r="DT482" s="65"/>
      <c r="DU482" s="65"/>
      <c r="DV482" s="65"/>
      <c r="DW482" s="65"/>
      <c r="DX482" s="65"/>
      <c r="DY482" s="65"/>
      <c r="DZ482" s="65"/>
      <c r="EA482" s="65"/>
      <c r="EB482" s="65"/>
      <c r="EC482" s="65"/>
      <c r="ED482" s="65"/>
      <c r="EE482" s="65"/>
      <c r="EF482" s="65"/>
      <c r="EG482" s="65"/>
      <c r="EH482" s="65"/>
      <c r="EI482" s="65"/>
      <c r="EJ482" s="65"/>
      <c r="EK482" s="65"/>
      <c r="EL482" s="65"/>
      <c r="EM482" s="65"/>
      <c r="EN482" s="65"/>
      <c r="EO482" s="65"/>
      <c r="EP482" s="65"/>
      <c r="EQ482" s="65"/>
      <c r="ER482" s="65"/>
      <c r="ES482" s="65"/>
      <c r="ET482" s="65"/>
      <c r="EU482" s="65"/>
      <c r="EV482" s="65"/>
      <c r="EW482" s="65"/>
      <c r="EX482" s="65"/>
      <c r="EY482" s="65"/>
      <c r="EZ482" s="65"/>
      <c r="FA482" s="65"/>
      <c r="FB482" s="65"/>
      <c r="FC482" s="65"/>
      <c r="FD482" s="65"/>
      <c r="FE482" s="65"/>
      <c r="FF482" s="65"/>
      <c r="FG482" s="65"/>
      <c r="FH482" s="65"/>
      <c r="FI482" s="65"/>
      <c r="FJ482" s="65"/>
      <c r="FK482" s="65"/>
      <c r="FL482" s="65"/>
      <c r="FM482" s="65"/>
      <c r="FN482" s="65"/>
      <c r="FO482" s="65"/>
      <c r="FP482" s="65"/>
      <c r="FQ482" s="65"/>
      <c r="FR482" s="65"/>
      <c r="FS482" s="65"/>
      <c r="FT482" s="65"/>
      <c r="FU482" s="65"/>
      <c r="FV482" s="65"/>
      <c r="FW482" s="65"/>
      <c r="FX482" s="65"/>
      <c r="FY482" s="65"/>
      <c r="FZ482" s="65"/>
      <c r="GA482" s="65"/>
      <c r="GB482" s="65"/>
      <c r="GC482" s="65"/>
      <c r="GD482" s="65"/>
      <c r="GE482" s="65"/>
      <c r="GF482" s="65"/>
      <c r="GG482" s="65"/>
      <c r="GH482" s="65"/>
      <c r="GI482" s="65"/>
      <c r="GJ482" s="65"/>
      <c r="GK482" s="65"/>
      <c r="GL482" s="65"/>
      <c r="GM482" s="65"/>
      <c r="GN482" s="65"/>
      <c r="GO482" s="65"/>
    </row>
    <row r="483" spans="46:197" s="103" customFormat="1" ht="20.100000000000001" customHeight="1" x14ac:dyDescent="0.3">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c r="BS483" s="64"/>
      <c r="BT483" s="64"/>
      <c r="BU483" s="64"/>
      <c r="BV483" s="64"/>
      <c r="BW483" s="64"/>
      <c r="BX483" s="64"/>
      <c r="BY483" s="64"/>
      <c r="BZ483" s="64"/>
      <c r="CA483" s="64"/>
      <c r="CB483" s="64"/>
      <c r="CC483" s="64"/>
      <c r="CD483" s="64"/>
      <c r="CE483" s="64"/>
      <c r="CF483" s="64"/>
      <c r="CG483" s="64"/>
      <c r="CH483" s="64"/>
      <c r="CI483" s="64"/>
      <c r="CJ483" s="64"/>
      <c r="CK483" s="64"/>
      <c r="CL483" s="64"/>
      <c r="CM483" s="64"/>
      <c r="CN483" s="64"/>
      <c r="CO483" s="64"/>
      <c r="CP483" s="64"/>
      <c r="CQ483" s="64"/>
      <c r="CR483" s="64"/>
      <c r="CS483" s="64"/>
      <c r="CT483" s="64"/>
      <c r="CU483" s="64"/>
      <c r="CV483" s="64"/>
      <c r="CW483" s="64"/>
      <c r="CX483" s="64"/>
      <c r="CY483" s="64"/>
      <c r="CZ483" s="64"/>
      <c r="DA483" s="64"/>
      <c r="DB483" s="64"/>
      <c r="DC483" s="64"/>
      <c r="DD483" s="64"/>
      <c r="DE483" s="64"/>
      <c r="DF483" s="64"/>
      <c r="DG483" s="64"/>
      <c r="DH483" s="64"/>
      <c r="DI483" s="64"/>
      <c r="DJ483" s="64"/>
      <c r="DK483" s="65"/>
      <c r="DL483" s="65"/>
      <c r="DM483" s="65"/>
      <c r="DN483" s="65"/>
      <c r="DO483" s="65"/>
      <c r="DP483" s="65"/>
      <c r="DQ483" s="65"/>
      <c r="DR483" s="65"/>
      <c r="DS483" s="65"/>
      <c r="DT483" s="65"/>
      <c r="DU483" s="65"/>
      <c r="DV483" s="65"/>
      <c r="DW483" s="65"/>
      <c r="DX483" s="65"/>
      <c r="DY483" s="65"/>
      <c r="DZ483" s="65"/>
      <c r="EA483" s="65"/>
      <c r="EB483" s="65"/>
      <c r="EC483" s="65"/>
      <c r="ED483" s="65"/>
      <c r="EE483" s="65"/>
      <c r="EF483" s="65"/>
      <c r="EG483" s="65"/>
      <c r="EH483" s="65"/>
      <c r="EI483" s="65"/>
      <c r="EJ483" s="65"/>
      <c r="EK483" s="65"/>
      <c r="EL483" s="65"/>
      <c r="EM483" s="65"/>
      <c r="EN483" s="65"/>
      <c r="EO483" s="65"/>
      <c r="EP483" s="65"/>
      <c r="EQ483" s="65"/>
      <c r="ER483" s="65"/>
      <c r="ES483" s="65"/>
      <c r="ET483" s="65"/>
      <c r="EU483" s="65"/>
      <c r="EV483" s="65"/>
      <c r="EW483" s="65"/>
      <c r="EX483" s="65"/>
      <c r="EY483" s="65"/>
      <c r="EZ483" s="65"/>
      <c r="FA483" s="65"/>
      <c r="FB483" s="65"/>
      <c r="FC483" s="65"/>
      <c r="FD483" s="65"/>
      <c r="FE483" s="65"/>
      <c r="FF483" s="65"/>
      <c r="FG483" s="65"/>
      <c r="FH483" s="65"/>
      <c r="FI483" s="65"/>
      <c r="FJ483" s="65"/>
      <c r="FK483" s="65"/>
      <c r="FL483" s="65"/>
      <c r="FM483" s="65"/>
      <c r="FN483" s="65"/>
      <c r="FO483" s="65"/>
      <c r="FP483" s="65"/>
      <c r="FQ483" s="65"/>
      <c r="FR483" s="65"/>
      <c r="FS483" s="65"/>
      <c r="FT483" s="65"/>
      <c r="FU483" s="65"/>
      <c r="FV483" s="65"/>
      <c r="FW483" s="65"/>
      <c r="FX483" s="65"/>
      <c r="FY483" s="65"/>
      <c r="FZ483" s="65"/>
      <c r="GA483" s="65"/>
      <c r="GB483" s="65"/>
      <c r="GC483" s="65"/>
      <c r="GD483" s="65"/>
      <c r="GE483" s="65"/>
      <c r="GF483" s="65"/>
      <c r="GG483" s="65"/>
      <c r="GH483" s="65"/>
      <c r="GI483" s="65"/>
      <c r="GJ483" s="65"/>
      <c r="GK483" s="65"/>
      <c r="GL483" s="65"/>
      <c r="GM483" s="65"/>
      <c r="GN483" s="65"/>
      <c r="GO483" s="65"/>
    </row>
    <row r="484" spans="46:197" s="103" customFormat="1" ht="20.100000000000001" customHeight="1" x14ac:dyDescent="0.3">
      <c r="AT484" s="64"/>
      <c r="AU484" s="64"/>
      <c r="AV484" s="64"/>
      <c r="AW484" s="64"/>
      <c r="AX484" s="64"/>
      <c r="AY484" s="64"/>
      <c r="AZ484" s="64"/>
      <c r="BA484" s="64"/>
      <c r="BB484" s="64"/>
      <c r="BC484" s="64"/>
      <c r="BD484" s="64"/>
      <c r="BE484" s="64"/>
      <c r="BF484" s="64"/>
      <c r="BG484" s="64"/>
      <c r="BH484" s="64"/>
      <c r="BI484" s="64"/>
      <c r="BJ484" s="64"/>
      <c r="BK484" s="64"/>
      <c r="BL484" s="64"/>
      <c r="BM484" s="64"/>
      <c r="BN484" s="64"/>
      <c r="BO484" s="64"/>
      <c r="BP484" s="64"/>
      <c r="BQ484" s="64"/>
      <c r="BR484" s="64"/>
      <c r="BS484" s="64"/>
      <c r="BT484" s="64"/>
      <c r="BU484" s="64"/>
      <c r="BV484" s="64"/>
      <c r="BW484" s="64"/>
      <c r="BX484" s="64"/>
      <c r="BY484" s="64"/>
      <c r="BZ484" s="64"/>
      <c r="CA484" s="64"/>
      <c r="CB484" s="64"/>
      <c r="CC484" s="64"/>
      <c r="CD484" s="64"/>
      <c r="CE484" s="64"/>
      <c r="CF484" s="64"/>
      <c r="CG484" s="64"/>
      <c r="CH484" s="64"/>
      <c r="CI484" s="64"/>
      <c r="CJ484" s="64"/>
      <c r="CK484" s="64"/>
      <c r="CL484" s="64"/>
      <c r="CM484" s="64"/>
      <c r="CN484" s="64"/>
      <c r="CO484" s="64"/>
      <c r="CP484" s="64"/>
      <c r="CQ484" s="64"/>
      <c r="CR484" s="64"/>
      <c r="CS484" s="64"/>
      <c r="CT484" s="64"/>
      <c r="CU484" s="64"/>
      <c r="CV484" s="64"/>
      <c r="CW484" s="64"/>
      <c r="CX484" s="64"/>
      <c r="CY484" s="64"/>
      <c r="CZ484" s="64"/>
      <c r="DA484" s="64"/>
      <c r="DB484" s="64"/>
      <c r="DC484" s="64"/>
      <c r="DD484" s="64"/>
      <c r="DE484" s="64"/>
      <c r="DF484" s="64"/>
      <c r="DG484" s="64"/>
      <c r="DH484" s="64"/>
      <c r="DI484" s="64"/>
      <c r="DJ484" s="64"/>
      <c r="DK484" s="65"/>
      <c r="DL484" s="65"/>
      <c r="DM484" s="65"/>
      <c r="DN484" s="65"/>
      <c r="DO484" s="65"/>
      <c r="DP484" s="65"/>
      <c r="DQ484" s="65"/>
      <c r="DR484" s="65"/>
      <c r="DS484" s="65"/>
      <c r="DT484" s="65"/>
      <c r="DU484" s="65"/>
      <c r="DV484" s="65"/>
      <c r="DW484" s="65"/>
      <c r="DX484" s="65"/>
      <c r="DY484" s="65"/>
      <c r="DZ484" s="65"/>
      <c r="EA484" s="65"/>
      <c r="EB484" s="65"/>
      <c r="EC484" s="65"/>
      <c r="ED484" s="65"/>
      <c r="EE484" s="65"/>
      <c r="EF484" s="65"/>
      <c r="EG484" s="65"/>
      <c r="EH484" s="65"/>
      <c r="EI484" s="65"/>
      <c r="EJ484" s="65"/>
      <c r="EK484" s="65"/>
      <c r="EL484" s="65"/>
      <c r="EM484" s="65"/>
      <c r="EN484" s="65"/>
      <c r="EO484" s="65"/>
      <c r="EP484" s="65"/>
      <c r="EQ484" s="65"/>
      <c r="ER484" s="65"/>
      <c r="ES484" s="65"/>
      <c r="ET484" s="65"/>
      <c r="EU484" s="65"/>
      <c r="EV484" s="65"/>
      <c r="EW484" s="65"/>
      <c r="EX484" s="65"/>
      <c r="EY484" s="65"/>
      <c r="EZ484" s="65"/>
      <c r="FA484" s="65"/>
      <c r="FB484" s="65"/>
      <c r="FC484" s="65"/>
      <c r="FD484" s="65"/>
      <c r="FE484" s="65"/>
      <c r="FF484" s="65"/>
      <c r="FG484" s="65"/>
      <c r="FH484" s="65"/>
      <c r="FI484" s="65"/>
      <c r="FJ484" s="65"/>
      <c r="FK484" s="65"/>
      <c r="FL484" s="65"/>
      <c r="FM484" s="65"/>
      <c r="FN484" s="65"/>
      <c r="FO484" s="65"/>
      <c r="FP484" s="65"/>
      <c r="FQ484" s="65"/>
      <c r="FR484" s="65"/>
      <c r="FS484" s="65"/>
      <c r="FT484" s="65"/>
      <c r="FU484" s="65"/>
      <c r="FV484" s="65"/>
      <c r="FW484" s="65"/>
      <c r="FX484" s="65"/>
      <c r="FY484" s="65"/>
      <c r="FZ484" s="65"/>
      <c r="GA484" s="65"/>
      <c r="GB484" s="65"/>
      <c r="GC484" s="65"/>
      <c r="GD484" s="65"/>
      <c r="GE484" s="65"/>
      <c r="GF484" s="65"/>
      <c r="GG484" s="65"/>
      <c r="GH484" s="65"/>
      <c r="GI484" s="65"/>
      <c r="GJ484" s="65"/>
      <c r="GK484" s="65"/>
      <c r="GL484" s="65"/>
      <c r="GM484" s="65"/>
      <c r="GN484" s="65"/>
      <c r="GO484" s="65"/>
    </row>
    <row r="485" spans="46:197" s="103" customFormat="1" ht="20.100000000000001" customHeight="1" x14ac:dyDescent="0.3">
      <c r="AT485" s="64"/>
      <c r="AU485" s="64"/>
      <c r="AV485" s="64"/>
      <c r="AW485" s="64"/>
      <c r="AX485" s="64"/>
      <c r="AY485" s="64"/>
      <c r="AZ485" s="64"/>
      <c r="BA485" s="64"/>
      <c r="BB485" s="64"/>
      <c r="BC485" s="64"/>
      <c r="BD485" s="64"/>
      <c r="BE485" s="64"/>
      <c r="BF485" s="64"/>
      <c r="BG485" s="64"/>
      <c r="BH485" s="64"/>
      <c r="BI485" s="64"/>
      <c r="BJ485" s="64"/>
      <c r="BK485" s="64"/>
      <c r="BL485" s="64"/>
      <c r="BM485" s="64"/>
      <c r="BN485" s="64"/>
      <c r="BO485" s="64"/>
      <c r="BP485" s="64"/>
      <c r="BQ485" s="64"/>
      <c r="BR485" s="64"/>
      <c r="BS485" s="64"/>
      <c r="BT485" s="64"/>
      <c r="BU485" s="64"/>
      <c r="BV485" s="64"/>
      <c r="BW485" s="64"/>
      <c r="BX485" s="64"/>
      <c r="BY485" s="64"/>
      <c r="BZ485" s="64"/>
      <c r="CA485" s="64"/>
      <c r="CB485" s="64"/>
      <c r="CC485" s="64"/>
      <c r="CD485" s="64"/>
      <c r="CE485" s="64"/>
      <c r="CF485" s="64"/>
      <c r="CG485" s="64"/>
      <c r="CH485" s="64"/>
      <c r="CI485" s="64"/>
      <c r="CJ485" s="64"/>
      <c r="CK485" s="64"/>
      <c r="CL485" s="64"/>
      <c r="CM485" s="64"/>
      <c r="CN485" s="64"/>
      <c r="CO485" s="64"/>
      <c r="CP485" s="64"/>
      <c r="CQ485" s="64"/>
      <c r="CR485" s="64"/>
      <c r="CS485" s="64"/>
      <c r="CT485" s="64"/>
      <c r="CU485" s="64"/>
      <c r="CV485" s="64"/>
      <c r="CW485" s="64"/>
      <c r="CX485" s="64"/>
      <c r="CY485" s="64"/>
      <c r="CZ485" s="64"/>
      <c r="DA485" s="64"/>
      <c r="DB485" s="64"/>
      <c r="DC485" s="64"/>
      <c r="DD485" s="64"/>
      <c r="DE485" s="64"/>
      <c r="DF485" s="64"/>
      <c r="DG485" s="64"/>
      <c r="DH485" s="64"/>
      <c r="DI485" s="64"/>
      <c r="DJ485" s="64"/>
      <c r="DK485" s="65"/>
      <c r="DL485" s="65"/>
      <c r="DM485" s="65"/>
      <c r="DN485" s="65"/>
      <c r="DO485" s="65"/>
      <c r="DP485" s="65"/>
      <c r="DQ485" s="65"/>
      <c r="DR485" s="65"/>
      <c r="DS485" s="65"/>
      <c r="DT485" s="65"/>
      <c r="DU485" s="65"/>
      <c r="DV485" s="65"/>
      <c r="DW485" s="65"/>
      <c r="DX485" s="65"/>
      <c r="DY485" s="65"/>
      <c r="DZ485" s="65"/>
      <c r="EA485" s="65"/>
      <c r="EB485" s="65"/>
      <c r="EC485" s="65"/>
      <c r="ED485" s="65"/>
      <c r="EE485" s="65"/>
      <c r="EF485" s="65"/>
      <c r="EG485" s="65"/>
      <c r="EH485" s="65"/>
      <c r="EI485" s="65"/>
      <c r="EJ485" s="65"/>
      <c r="EK485" s="65"/>
      <c r="EL485" s="65"/>
      <c r="EM485" s="65"/>
      <c r="EN485" s="65"/>
      <c r="EO485" s="65"/>
      <c r="EP485" s="65"/>
      <c r="EQ485" s="65"/>
      <c r="ER485" s="65"/>
      <c r="ES485" s="65"/>
      <c r="ET485" s="65"/>
      <c r="EU485" s="65"/>
      <c r="EV485" s="65"/>
      <c r="EW485" s="65"/>
      <c r="EX485" s="65"/>
      <c r="EY485" s="65"/>
      <c r="EZ485" s="65"/>
      <c r="FA485" s="65"/>
      <c r="FB485" s="65"/>
      <c r="FC485" s="65"/>
      <c r="FD485" s="65"/>
      <c r="FE485" s="65"/>
      <c r="FF485" s="65"/>
      <c r="FG485" s="65"/>
      <c r="FH485" s="65"/>
      <c r="FI485" s="65"/>
      <c r="FJ485" s="65"/>
      <c r="FK485" s="65"/>
      <c r="FL485" s="65"/>
      <c r="FM485" s="65"/>
      <c r="FN485" s="65"/>
      <c r="FO485" s="65"/>
      <c r="FP485" s="65"/>
      <c r="FQ485" s="65"/>
      <c r="FR485" s="65"/>
      <c r="FS485" s="65"/>
      <c r="FT485" s="65"/>
      <c r="FU485" s="65"/>
      <c r="FV485" s="65"/>
      <c r="FW485" s="65"/>
      <c r="FX485" s="65"/>
      <c r="FY485" s="65"/>
      <c r="FZ485" s="65"/>
      <c r="GA485" s="65"/>
      <c r="GB485" s="65"/>
      <c r="GC485" s="65"/>
      <c r="GD485" s="65"/>
      <c r="GE485" s="65"/>
      <c r="GF485" s="65"/>
      <c r="GG485" s="65"/>
      <c r="GH485" s="65"/>
      <c r="GI485" s="65"/>
      <c r="GJ485" s="65"/>
      <c r="GK485" s="65"/>
      <c r="GL485" s="65"/>
      <c r="GM485" s="65"/>
      <c r="GN485" s="65"/>
      <c r="GO485" s="65"/>
    </row>
    <row r="486" spans="46:197" s="103" customFormat="1" ht="20.100000000000001" customHeight="1" x14ac:dyDescent="0.3">
      <c r="AT486" s="64"/>
      <c r="AU486" s="64"/>
      <c r="AV486" s="64"/>
      <c r="AW486" s="64"/>
      <c r="AX486" s="64"/>
      <c r="AY486" s="64"/>
      <c r="AZ486" s="64"/>
      <c r="BA486" s="64"/>
      <c r="BB486" s="64"/>
      <c r="BC486" s="64"/>
      <c r="BD486" s="64"/>
      <c r="BE486" s="64"/>
      <c r="BF486" s="64"/>
      <c r="BG486" s="64"/>
      <c r="BH486" s="64"/>
      <c r="BI486" s="64"/>
      <c r="BJ486" s="64"/>
      <c r="BK486" s="64"/>
      <c r="BL486" s="64"/>
      <c r="BM486" s="64"/>
      <c r="BN486" s="64"/>
      <c r="BO486" s="64"/>
      <c r="BP486" s="64"/>
      <c r="BQ486" s="64"/>
      <c r="BR486" s="64"/>
      <c r="BS486" s="64"/>
      <c r="BT486" s="64"/>
      <c r="BU486" s="64"/>
      <c r="BV486" s="64"/>
      <c r="BW486" s="64"/>
      <c r="BX486" s="64"/>
      <c r="BY486" s="64"/>
      <c r="BZ486" s="64"/>
      <c r="CA486" s="64"/>
      <c r="CB486" s="64"/>
      <c r="CC486" s="64"/>
      <c r="CD486" s="64"/>
      <c r="CE486" s="64"/>
      <c r="CF486" s="64"/>
      <c r="CG486" s="64"/>
      <c r="CH486" s="64"/>
      <c r="CI486" s="64"/>
      <c r="CJ486" s="64"/>
      <c r="CK486" s="64"/>
      <c r="CL486" s="64"/>
      <c r="CM486" s="64"/>
      <c r="CN486" s="64"/>
      <c r="CO486" s="64"/>
      <c r="CP486" s="64"/>
      <c r="CQ486" s="64"/>
      <c r="CR486" s="64"/>
      <c r="CS486" s="64"/>
      <c r="CT486" s="64"/>
      <c r="CU486" s="64"/>
      <c r="CV486" s="64"/>
      <c r="CW486" s="64"/>
      <c r="CX486" s="64"/>
      <c r="CY486" s="64"/>
      <c r="CZ486" s="64"/>
      <c r="DA486" s="64"/>
      <c r="DB486" s="64"/>
      <c r="DC486" s="64"/>
      <c r="DD486" s="64"/>
      <c r="DE486" s="64"/>
      <c r="DF486" s="64"/>
      <c r="DG486" s="64"/>
      <c r="DH486" s="64"/>
      <c r="DI486" s="64"/>
      <c r="DJ486" s="64"/>
      <c r="DK486" s="65"/>
      <c r="DL486" s="65"/>
      <c r="DM486" s="65"/>
      <c r="DN486" s="65"/>
      <c r="DO486" s="65"/>
      <c r="DP486" s="65"/>
      <c r="DQ486" s="65"/>
      <c r="DR486" s="65"/>
      <c r="DS486" s="65"/>
      <c r="DT486" s="65"/>
      <c r="DU486" s="65"/>
      <c r="DV486" s="65"/>
      <c r="DW486" s="65"/>
      <c r="DX486" s="65"/>
      <c r="DY486" s="65"/>
      <c r="DZ486" s="65"/>
      <c r="EA486" s="65"/>
      <c r="EB486" s="65"/>
      <c r="EC486" s="65"/>
      <c r="ED486" s="65"/>
      <c r="EE486" s="65"/>
      <c r="EF486" s="65"/>
      <c r="EG486" s="65"/>
      <c r="EH486" s="65"/>
      <c r="EI486" s="65"/>
      <c r="EJ486" s="65"/>
      <c r="EK486" s="65"/>
      <c r="EL486" s="65"/>
      <c r="EM486" s="65"/>
      <c r="EN486" s="65"/>
      <c r="EO486" s="65"/>
      <c r="EP486" s="65"/>
      <c r="EQ486" s="65"/>
      <c r="ER486" s="65"/>
      <c r="ES486" s="65"/>
      <c r="ET486" s="65"/>
      <c r="EU486" s="65"/>
      <c r="EV486" s="65"/>
      <c r="EW486" s="65"/>
      <c r="EX486" s="65"/>
      <c r="EY486" s="65"/>
      <c r="EZ486" s="65"/>
      <c r="FA486" s="65"/>
      <c r="FB486" s="65"/>
      <c r="FC486" s="65"/>
      <c r="FD486" s="65"/>
      <c r="FE486" s="65"/>
      <c r="FF486" s="65"/>
      <c r="FG486" s="65"/>
      <c r="FH486" s="65"/>
      <c r="FI486" s="65"/>
      <c r="FJ486" s="65"/>
      <c r="FK486" s="65"/>
      <c r="FL486" s="65"/>
      <c r="FM486" s="65"/>
      <c r="FN486" s="65"/>
      <c r="FO486" s="65"/>
      <c r="FP486" s="65"/>
      <c r="FQ486" s="65"/>
      <c r="FR486" s="65"/>
      <c r="FS486" s="65"/>
      <c r="FT486" s="65"/>
      <c r="FU486" s="65"/>
      <c r="FV486" s="65"/>
      <c r="FW486" s="65"/>
      <c r="FX486" s="65"/>
      <c r="FY486" s="65"/>
      <c r="FZ486" s="65"/>
      <c r="GA486" s="65"/>
      <c r="GB486" s="65"/>
      <c r="GC486" s="65"/>
      <c r="GD486" s="65"/>
      <c r="GE486" s="65"/>
      <c r="GF486" s="65"/>
      <c r="GG486" s="65"/>
      <c r="GH486" s="65"/>
      <c r="GI486" s="65"/>
      <c r="GJ486" s="65"/>
      <c r="GK486" s="65"/>
      <c r="GL486" s="65"/>
      <c r="GM486" s="65"/>
      <c r="GN486" s="65"/>
      <c r="GO486" s="65"/>
    </row>
    <row r="487" spans="46:197" s="103" customFormat="1" ht="20.100000000000001" customHeight="1" x14ac:dyDescent="0.3">
      <c r="AT487" s="64"/>
      <c r="AU487" s="64"/>
      <c r="AV487" s="64"/>
      <c r="AW487" s="64"/>
      <c r="AX487" s="64"/>
      <c r="AY487" s="64"/>
      <c r="AZ487" s="64"/>
      <c r="BA487" s="64"/>
      <c r="BB487" s="64"/>
      <c r="BC487" s="64"/>
      <c r="BD487" s="64"/>
      <c r="BE487" s="64"/>
      <c r="BF487" s="64"/>
      <c r="BG487" s="64"/>
      <c r="BH487" s="64"/>
      <c r="BI487" s="64"/>
      <c r="BJ487" s="64"/>
      <c r="BK487" s="64"/>
      <c r="BL487" s="64"/>
      <c r="BM487" s="64"/>
      <c r="BN487" s="64"/>
      <c r="BO487" s="64"/>
      <c r="BP487" s="64"/>
      <c r="BQ487" s="64"/>
      <c r="BR487" s="64"/>
      <c r="BS487" s="64"/>
      <c r="BT487" s="64"/>
      <c r="BU487" s="64"/>
      <c r="BV487" s="64"/>
      <c r="BW487" s="64"/>
      <c r="BX487" s="64"/>
      <c r="BY487" s="64"/>
      <c r="BZ487" s="64"/>
      <c r="CA487" s="64"/>
      <c r="CB487" s="64"/>
      <c r="CC487" s="64"/>
      <c r="CD487" s="64"/>
      <c r="CE487" s="64"/>
      <c r="CF487" s="64"/>
      <c r="CG487" s="64"/>
      <c r="CH487" s="64"/>
      <c r="CI487" s="64"/>
      <c r="CJ487" s="64"/>
      <c r="CK487" s="64"/>
      <c r="CL487" s="64"/>
      <c r="CM487" s="64"/>
      <c r="CN487" s="64"/>
      <c r="CO487" s="64"/>
      <c r="CP487" s="64"/>
      <c r="CQ487" s="64"/>
      <c r="CR487" s="64"/>
      <c r="CS487" s="64"/>
      <c r="CT487" s="64"/>
      <c r="CU487" s="64"/>
      <c r="CV487" s="64"/>
      <c r="CW487" s="64"/>
      <c r="CX487" s="64"/>
      <c r="CY487" s="64"/>
      <c r="CZ487" s="64"/>
      <c r="DA487" s="64"/>
      <c r="DB487" s="64"/>
      <c r="DC487" s="64"/>
      <c r="DD487" s="64"/>
      <c r="DE487" s="64"/>
      <c r="DF487" s="64"/>
      <c r="DG487" s="64"/>
      <c r="DH487" s="64"/>
      <c r="DI487" s="64"/>
      <c r="DJ487" s="64"/>
      <c r="DK487" s="65"/>
      <c r="DL487" s="65"/>
      <c r="DM487" s="65"/>
      <c r="DN487" s="65"/>
      <c r="DO487" s="65"/>
      <c r="DP487" s="65"/>
      <c r="DQ487" s="65"/>
      <c r="DR487" s="65"/>
      <c r="DS487" s="65"/>
      <c r="DT487" s="65"/>
      <c r="DU487" s="65"/>
      <c r="DV487" s="65"/>
      <c r="DW487" s="65"/>
      <c r="DX487" s="65"/>
      <c r="DY487" s="65"/>
      <c r="DZ487" s="65"/>
      <c r="EA487" s="65"/>
      <c r="EB487" s="65"/>
      <c r="EC487" s="65"/>
      <c r="ED487" s="65"/>
      <c r="EE487" s="65"/>
      <c r="EF487" s="65"/>
      <c r="EG487" s="65"/>
      <c r="EH487" s="65"/>
      <c r="EI487" s="65"/>
      <c r="EJ487" s="65"/>
      <c r="EK487" s="65"/>
      <c r="EL487" s="65"/>
      <c r="EM487" s="65"/>
      <c r="EN487" s="65"/>
      <c r="EO487" s="65"/>
      <c r="EP487" s="65"/>
      <c r="EQ487" s="65"/>
      <c r="ER487" s="65"/>
      <c r="ES487" s="65"/>
      <c r="ET487" s="65"/>
      <c r="EU487" s="65"/>
      <c r="EV487" s="65"/>
      <c r="EW487" s="65"/>
      <c r="EX487" s="65"/>
      <c r="EY487" s="65"/>
      <c r="EZ487" s="65"/>
      <c r="FA487" s="65"/>
      <c r="FB487" s="65"/>
      <c r="FC487" s="65"/>
      <c r="FD487" s="65"/>
      <c r="FE487" s="65"/>
      <c r="FF487" s="65"/>
      <c r="FG487" s="65"/>
      <c r="FH487" s="65"/>
      <c r="FI487" s="65"/>
      <c r="FJ487" s="65"/>
      <c r="FK487" s="65"/>
      <c r="FL487" s="65"/>
      <c r="FM487" s="65"/>
      <c r="FN487" s="65"/>
      <c r="FO487" s="65"/>
      <c r="FP487" s="65"/>
      <c r="FQ487" s="65"/>
      <c r="FR487" s="65"/>
      <c r="FS487" s="65"/>
      <c r="FT487" s="65"/>
      <c r="FU487" s="65"/>
      <c r="FV487" s="65"/>
      <c r="FW487" s="65"/>
      <c r="FX487" s="65"/>
      <c r="FY487" s="65"/>
      <c r="FZ487" s="65"/>
      <c r="GA487" s="65"/>
      <c r="GB487" s="65"/>
      <c r="GC487" s="65"/>
      <c r="GD487" s="65"/>
      <c r="GE487" s="65"/>
      <c r="GF487" s="65"/>
      <c r="GG487" s="65"/>
      <c r="GH487" s="65"/>
      <c r="GI487" s="65"/>
      <c r="GJ487" s="65"/>
      <c r="GK487" s="65"/>
      <c r="GL487" s="65"/>
      <c r="GM487" s="65"/>
      <c r="GN487" s="65"/>
      <c r="GO487" s="65"/>
    </row>
    <row r="488" spans="46:197" s="103" customFormat="1" ht="20.100000000000001" customHeight="1" x14ac:dyDescent="0.3">
      <c r="AT488" s="64"/>
      <c r="AU488" s="64"/>
      <c r="AV488" s="64"/>
      <c r="AW488" s="64"/>
      <c r="AX488" s="64"/>
      <c r="AY488" s="64"/>
      <c r="AZ488" s="64"/>
      <c r="BA488" s="64"/>
      <c r="BB488" s="64"/>
      <c r="BC488" s="64"/>
      <c r="BD488" s="64"/>
      <c r="BE488" s="64"/>
      <c r="BF488" s="64"/>
      <c r="BG488" s="64"/>
      <c r="BH488" s="64"/>
      <c r="BI488" s="64"/>
      <c r="BJ488" s="64"/>
      <c r="BK488" s="64"/>
      <c r="BL488" s="64"/>
      <c r="BM488" s="64"/>
      <c r="BN488" s="64"/>
      <c r="BO488" s="64"/>
      <c r="BP488" s="64"/>
      <c r="BQ488" s="64"/>
      <c r="BR488" s="64"/>
      <c r="BS488" s="64"/>
      <c r="BT488" s="64"/>
      <c r="BU488" s="64"/>
      <c r="BV488" s="64"/>
      <c r="BW488" s="64"/>
      <c r="BX488" s="64"/>
      <c r="BY488" s="64"/>
      <c r="BZ488" s="64"/>
      <c r="CA488" s="64"/>
      <c r="CB488" s="64"/>
      <c r="CC488" s="64"/>
      <c r="CD488" s="64"/>
      <c r="CE488" s="64"/>
      <c r="CF488" s="64"/>
      <c r="CG488" s="64"/>
      <c r="CH488" s="64"/>
      <c r="CI488" s="64"/>
      <c r="CJ488" s="64"/>
      <c r="CK488" s="64"/>
      <c r="CL488" s="64"/>
      <c r="CM488" s="64"/>
      <c r="CN488" s="64"/>
      <c r="CO488" s="64"/>
      <c r="CP488" s="64"/>
      <c r="CQ488" s="64"/>
      <c r="CR488" s="64"/>
      <c r="CS488" s="64"/>
      <c r="CT488" s="64"/>
      <c r="CU488" s="64"/>
      <c r="CV488" s="64"/>
      <c r="CW488" s="64"/>
      <c r="CX488" s="64"/>
      <c r="CY488" s="64"/>
      <c r="CZ488" s="64"/>
      <c r="DA488" s="64"/>
      <c r="DB488" s="64"/>
      <c r="DC488" s="64"/>
      <c r="DD488" s="64"/>
      <c r="DE488" s="64"/>
      <c r="DF488" s="64"/>
      <c r="DG488" s="64"/>
      <c r="DH488" s="64"/>
      <c r="DI488" s="64"/>
      <c r="DJ488" s="64"/>
      <c r="DK488" s="65"/>
      <c r="DL488" s="65"/>
      <c r="DM488" s="65"/>
      <c r="DN488" s="65"/>
      <c r="DO488" s="65"/>
      <c r="DP488" s="65"/>
      <c r="DQ488" s="65"/>
      <c r="DR488" s="65"/>
      <c r="DS488" s="65"/>
      <c r="DT488" s="65"/>
      <c r="DU488" s="65"/>
      <c r="DV488" s="65"/>
      <c r="DW488" s="65"/>
      <c r="DX488" s="65"/>
      <c r="DY488" s="65"/>
      <c r="DZ488" s="65"/>
      <c r="EA488" s="65"/>
      <c r="EB488" s="65"/>
      <c r="EC488" s="65"/>
      <c r="ED488" s="65"/>
      <c r="EE488" s="65"/>
      <c r="EF488" s="65"/>
      <c r="EG488" s="65"/>
      <c r="EH488" s="65"/>
      <c r="EI488" s="65"/>
      <c r="EJ488" s="65"/>
      <c r="EK488" s="65"/>
      <c r="EL488" s="65"/>
      <c r="EM488" s="65"/>
      <c r="EN488" s="65"/>
      <c r="EO488" s="65"/>
      <c r="EP488" s="65"/>
      <c r="EQ488" s="65"/>
      <c r="ER488" s="65"/>
      <c r="ES488" s="65"/>
      <c r="ET488" s="65"/>
      <c r="EU488" s="65"/>
      <c r="EV488" s="65"/>
      <c r="EW488" s="65"/>
      <c r="EX488" s="65"/>
      <c r="EY488" s="65"/>
      <c r="EZ488" s="65"/>
      <c r="FA488" s="65"/>
      <c r="FB488" s="65"/>
      <c r="FC488" s="65"/>
      <c r="FD488" s="65"/>
      <c r="FE488" s="65"/>
      <c r="FF488" s="65"/>
      <c r="FG488" s="65"/>
      <c r="FH488" s="65"/>
      <c r="FI488" s="65"/>
      <c r="FJ488" s="65"/>
      <c r="FK488" s="65"/>
      <c r="FL488" s="65"/>
      <c r="FM488" s="65"/>
      <c r="FN488" s="65"/>
      <c r="FO488" s="65"/>
      <c r="FP488" s="65"/>
      <c r="FQ488" s="65"/>
      <c r="FR488" s="65"/>
      <c r="FS488" s="65"/>
      <c r="FT488" s="65"/>
      <c r="FU488" s="65"/>
      <c r="FV488" s="65"/>
      <c r="FW488" s="65"/>
      <c r="FX488" s="65"/>
      <c r="FY488" s="65"/>
      <c r="FZ488" s="65"/>
      <c r="GA488" s="65"/>
      <c r="GB488" s="65"/>
      <c r="GC488" s="65"/>
      <c r="GD488" s="65"/>
      <c r="GE488" s="65"/>
      <c r="GF488" s="65"/>
      <c r="GG488" s="65"/>
      <c r="GH488" s="65"/>
      <c r="GI488" s="65"/>
      <c r="GJ488" s="65"/>
      <c r="GK488" s="65"/>
      <c r="GL488" s="65"/>
      <c r="GM488" s="65"/>
      <c r="GN488" s="65"/>
      <c r="GO488" s="65"/>
    </row>
    <row r="489" spans="46:197" s="103" customFormat="1" ht="20.100000000000001" customHeight="1" x14ac:dyDescent="0.3">
      <c r="AT489" s="64"/>
      <c r="AU489" s="64"/>
      <c r="AV489" s="64"/>
      <c r="AW489" s="64"/>
      <c r="AX489" s="64"/>
      <c r="AY489" s="64"/>
      <c r="AZ489" s="64"/>
      <c r="BA489" s="64"/>
      <c r="BB489" s="64"/>
      <c r="BC489" s="64"/>
      <c r="BD489" s="64"/>
      <c r="BE489" s="64"/>
      <c r="BF489" s="64"/>
      <c r="BG489" s="64"/>
      <c r="BH489" s="64"/>
      <c r="BI489" s="64"/>
      <c r="BJ489" s="64"/>
      <c r="BK489" s="64"/>
      <c r="BL489" s="64"/>
      <c r="BM489" s="64"/>
      <c r="BN489" s="64"/>
      <c r="BO489" s="64"/>
      <c r="BP489" s="64"/>
      <c r="BQ489" s="64"/>
      <c r="BR489" s="64"/>
      <c r="BS489" s="64"/>
      <c r="BT489" s="64"/>
      <c r="BU489" s="64"/>
      <c r="BV489" s="64"/>
      <c r="BW489" s="64"/>
      <c r="BX489" s="64"/>
      <c r="BY489" s="64"/>
      <c r="BZ489" s="64"/>
      <c r="CA489" s="64"/>
      <c r="CB489" s="64"/>
      <c r="CC489" s="64"/>
      <c r="CD489" s="64"/>
      <c r="CE489" s="64"/>
      <c r="CF489" s="64"/>
      <c r="CG489" s="64"/>
      <c r="CH489" s="64"/>
      <c r="CI489" s="64"/>
      <c r="CJ489" s="64"/>
      <c r="CK489" s="64"/>
      <c r="CL489" s="64"/>
      <c r="CM489" s="64"/>
      <c r="CN489" s="64"/>
      <c r="CO489" s="64"/>
      <c r="CP489" s="64"/>
      <c r="CQ489" s="64"/>
      <c r="CR489" s="64"/>
      <c r="CS489" s="64"/>
      <c r="CT489" s="64"/>
      <c r="CU489" s="64"/>
      <c r="CV489" s="64"/>
      <c r="CW489" s="64"/>
      <c r="CX489" s="64"/>
      <c r="CY489" s="64"/>
      <c r="CZ489" s="64"/>
      <c r="DA489" s="64"/>
      <c r="DB489" s="64"/>
      <c r="DC489" s="64"/>
      <c r="DD489" s="64"/>
      <c r="DE489" s="64"/>
      <c r="DF489" s="64"/>
      <c r="DG489" s="64"/>
      <c r="DH489" s="64"/>
      <c r="DI489" s="64"/>
      <c r="DJ489" s="64"/>
      <c r="DK489" s="65"/>
      <c r="DL489" s="65"/>
      <c r="DM489" s="65"/>
      <c r="DN489" s="65"/>
      <c r="DO489" s="65"/>
      <c r="DP489" s="65"/>
      <c r="DQ489" s="65"/>
      <c r="DR489" s="65"/>
      <c r="DS489" s="65"/>
      <c r="DT489" s="65"/>
      <c r="DU489" s="65"/>
      <c r="DV489" s="65"/>
      <c r="DW489" s="65"/>
      <c r="DX489" s="65"/>
      <c r="DY489" s="65"/>
      <c r="DZ489" s="65"/>
      <c r="EA489" s="65"/>
      <c r="EB489" s="65"/>
      <c r="EC489" s="65"/>
      <c r="ED489" s="65"/>
      <c r="EE489" s="65"/>
      <c r="EF489" s="65"/>
      <c r="EG489" s="65"/>
      <c r="EH489" s="65"/>
      <c r="EI489" s="65"/>
      <c r="EJ489" s="65"/>
      <c r="EK489" s="65"/>
      <c r="EL489" s="65"/>
      <c r="EM489" s="65"/>
      <c r="EN489" s="65"/>
      <c r="EO489" s="65"/>
      <c r="EP489" s="65"/>
      <c r="EQ489" s="65"/>
      <c r="ER489" s="65"/>
      <c r="ES489" s="65"/>
      <c r="ET489" s="65"/>
      <c r="EU489" s="65"/>
      <c r="EV489" s="65"/>
      <c r="EW489" s="65"/>
      <c r="EX489" s="65"/>
      <c r="EY489" s="65"/>
      <c r="EZ489" s="65"/>
      <c r="FA489" s="65"/>
      <c r="FB489" s="65"/>
      <c r="FC489" s="65"/>
      <c r="FD489" s="65"/>
      <c r="FE489" s="65"/>
      <c r="FF489" s="65"/>
      <c r="FG489" s="65"/>
      <c r="FH489" s="65"/>
      <c r="FI489" s="65"/>
      <c r="FJ489" s="65"/>
      <c r="FK489" s="65"/>
      <c r="FL489" s="65"/>
      <c r="FM489" s="65"/>
      <c r="FN489" s="65"/>
      <c r="FO489" s="65"/>
      <c r="FP489" s="65"/>
      <c r="FQ489" s="65"/>
      <c r="FR489" s="65"/>
      <c r="FS489" s="65"/>
      <c r="FT489" s="65"/>
      <c r="FU489" s="65"/>
      <c r="FV489" s="65"/>
      <c r="FW489" s="65"/>
      <c r="FX489" s="65"/>
      <c r="FY489" s="65"/>
      <c r="FZ489" s="65"/>
      <c r="GA489" s="65"/>
      <c r="GB489" s="65"/>
      <c r="GC489" s="65"/>
      <c r="GD489" s="65"/>
      <c r="GE489" s="65"/>
      <c r="GF489" s="65"/>
      <c r="GG489" s="65"/>
      <c r="GH489" s="65"/>
      <c r="GI489" s="65"/>
      <c r="GJ489" s="65"/>
      <c r="GK489" s="65"/>
      <c r="GL489" s="65"/>
      <c r="GM489" s="65"/>
      <c r="GN489" s="65"/>
      <c r="GO489" s="65"/>
    </row>
    <row r="490" spans="46:197" s="103" customFormat="1" ht="20.100000000000001" customHeight="1" x14ac:dyDescent="0.3">
      <c r="AT490" s="64"/>
      <c r="AU490" s="64"/>
      <c r="AV490" s="64"/>
      <c r="AW490" s="64"/>
      <c r="AX490" s="64"/>
      <c r="AY490" s="64"/>
      <c r="AZ490" s="64"/>
      <c r="BA490" s="64"/>
      <c r="BB490" s="64"/>
      <c r="BC490" s="64"/>
      <c r="BD490" s="64"/>
      <c r="BE490" s="64"/>
      <c r="BF490" s="64"/>
      <c r="BG490" s="64"/>
      <c r="BH490" s="64"/>
      <c r="BI490" s="64"/>
      <c r="BJ490" s="64"/>
      <c r="BK490" s="64"/>
      <c r="BL490" s="64"/>
      <c r="BM490" s="64"/>
      <c r="BN490" s="64"/>
      <c r="BO490" s="64"/>
      <c r="BP490" s="64"/>
      <c r="BQ490" s="64"/>
      <c r="BR490" s="64"/>
      <c r="BS490" s="64"/>
      <c r="BT490" s="64"/>
      <c r="BU490" s="64"/>
      <c r="BV490" s="64"/>
      <c r="BW490" s="64"/>
      <c r="BX490" s="64"/>
      <c r="BY490" s="64"/>
      <c r="BZ490" s="64"/>
      <c r="CA490" s="64"/>
      <c r="CB490" s="64"/>
      <c r="CC490" s="64"/>
      <c r="CD490" s="64"/>
      <c r="CE490" s="64"/>
      <c r="CF490" s="64"/>
      <c r="CG490" s="64"/>
      <c r="CH490" s="64"/>
      <c r="CI490" s="64"/>
      <c r="CJ490" s="64"/>
      <c r="CK490" s="64"/>
      <c r="CL490" s="64"/>
      <c r="CM490" s="64"/>
      <c r="CN490" s="64"/>
      <c r="CO490" s="64"/>
      <c r="CP490" s="64"/>
      <c r="CQ490" s="64"/>
      <c r="CR490" s="64"/>
      <c r="CS490" s="64"/>
      <c r="CT490" s="64"/>
      <c r="CU490" s="64"/>
      <c r="CV490" s="64"/>
      <c r="CW490" s="64"/>
      <c r="CX490" s="64"/>
      <c r="CY490" s="64"/>
      <c r="CZ490" s="64"/>
      <c r="DA490" s="64"/>
      <c r="DB490" s="64"/>
      <c r="DC490" s="64"/>
      <c r="DD490" s="64"/>
      <c r="DE490" s="64"/>
      <c r="DF490" s="64"/>
      <c r="DG490" s="64"/>
      <c r="DH490" s="64"/>
      <c r="DI490" s="64"/>
      <c r="DJ490" s="64"/>
      <c r="DK490" s="65"/>
      <c r="DL490" s="65"/>
      <c r="DM490" s="65"/>
      <c r="DN490" s="65"/>
      <c r="DO490" s="65"/>
      <c r="DP490" s="65"/>
      <c r="DQ490" s="65"/>
      <c r="DR490" s="65"/>
      <c r="DS490" s="65"/>
      <c r="DT490" s="65"/>
      <c r="DU490" s="65"/>
      <c r="DV490" s="65"/>
      <c r="DW490" s="65"/>
      <c r="DX490" s="65"/>
      <c r="DY490" s="65"/>
      <c r="DZ490" s="65"/>
      <c r="EA490" s="65"/>
      <c r="EB490" s="65"/>
      <c r="EC490" s="65"/>
      <c r="ED490" s="65"/>
      <c r="EE490" s="65"/>
      <c r="EF490" s="65"/>
      <c r="EG490" s="65"/>
      <c r="EH490" s="65"/>
      <c r="EI490" s="65"/>
      <c r="EJ490" s="65"/>
      <c r="EK490" s="65"/>
      <c r="EL490" s="65"/>
      <c r="EM490" s="65"/>
      <c r="EN490" s="65"/>
      <c r="EO490" s="65"/>
      <c r="EP490" s="65"/>
      <c r="EQ490" s="65"/>
      <c r="ER490" s="65"/>
      <c r="ES490" s="65"/>
      <c r="ET490" s="65"/>
      <c r="EU490" s="65"/>
      <c r="EV490" s="65"/>
      <c r="EW490" s="65"/>
      <c r="EX490" s="65"/>
      <c r="EY490" s="65"/>
      <c r="EZ490" s="65"/>
      <c r="FA490" s="65"/>
      <c r="FB490" s="65"/>
      <c r="FC490" s="65"/>
      <c r="FD490" s="65"/>
      <c r="FE490" s="65"/>
      <c r="FF490" s="65"/>
      <c r="FG490" s="65"/>
      <c r="FH490" s="65"/>
      <c r="FI490" s="65"/>
      <c r="FJ490" s="65"/>
      <c r="FK490" s="65"/>
      <c r="FL490" s="65"/>
      <c r="FM490" s="65"/>
      <c r="FN490" s="65"/>
      <c r="FO490" s="65"/>
      <c r="FP490" s="65"/>
      <c r="FQ490" s="65"/>
      <c r="FR490" s="65"/>
      <c r="FS490" s="65"/>
      <c r="FT490" s="65"/>
      <c r="FU490" s="65"/>
      <c r="FV490" s="65"/>
      <c r="FW490" s="65"/>
      <c r="FX490" s="65"/>
      <c r="FY490" s="65"/>
      <c r="FZ490" s="65"/>
      <c r="GA490" s="65"/>
      <c r="GB490" s="65"/>
      <c r="GC490" s="65"/>
      <c r="GD490" s="65"/>
      <c r="GE490" s="65"/>
      <c r="GF490" s="65"/>
      <c r="GG490" s="65"/>
      <c r="GH490" s="65"/>
      <c r="GI490" s="65"/>
      <c r="GJ490" s="65"/>
      <c r="GK490" s="65"/>
      <c r="GL490" s="65"/>
      <c r="GM490" s="65"/>
      <c r="GN490" s="65"/>
      <c r="GO490" s="65"/>
    </row>
    <row r="491" spans="46:197" s="103" customFormat="1" ht="20.100000000000001" customHeight="1" x14ac:dyDescent="0.3">
      <c r="AT491" s="64"/>
      <c r="AU491" s="64"/>
      <c r="AV491" s="64"/>
      <c r="AW491" s="64"/>
      <c r="AX491" s="64"/>
      <c r="AY491" s="64"/>
      <c r="AZ491" s="64"/>
      <c r="BA491" s="64"/>
      <c r="BB491" s="64"/>
      <c r="BC491" s="64"/>
      <c r="BD491" s="64"/>
      <c r="BE491" s="64"/>
      <c r="BF491" s="64"/>
      <c r="BG491" s="64"/>
      <c r="BH491" s="64"/>
      <c r="BI491" s="64"/>
      <c r="BJ491" s="64"/>
      <c r="BK491" s="64"/>
      <c r="BL491" s="64"/>
      <c r="BM491" s="64"/>
      <c r="BN491" s="64"/>
      <c r="BO491" s="64"/>
      <c r="BP491" s="64"/>
      <c r="BQ491" s="64"/>
      <c r="BR491" s="64"/>
      <c r="BS491" s="64"/>
      <c r="BT491" s="64"/>
      <c r="BU491" s="64"/>
      <c r="BV491" s="64"/>
      <c r="BW491" s="64"/>
      <c r="BX491" s="64"/>
      <c r="BY491" s="64"/>
      <c r="BZ491" s="64"/>
      <c r="CA491" s="64"/>
      <c r="CB491" s="64"/>
      <c r="CC491" s="64"/>
      <c r="CD491" s="64"/>
      <c r="CE491" s="64"/>
      <c r="CF491" s="64"/>
      <c r="CG491" s="64"/>
      <c r="CH491" s="64"/>
      <c r="CI491" s="64"/>
      <c r="CJ491" s="64"/>
      <c r="CK491" s="64"/>
      <c r="CL491" s="64"/>
      <c r="CM491" s="64"/>
      <c r="CN491" s="64"/>
      <c r="CO491" s="64"/>
      <c r="CP491" s="64"/>
      <c r="CQ491" s="64"/>
      <c r="CR491" s="64"/>
      <c r="CS491" s="64"/>
      <c r="CT491" s="64"/>
      <c r="CU491" s="64"/>
      <c r="CV491" s="64"/>
      <c r="CW491" s="64"/>
      <c r="CX491" s="64"/>
      <c r="CY491" s="64"/>
      <c r="CZ491" s="64"/>
      <c r="DA491" s="64"/>
      <c r="DB491" s="64"/>
      <c r="DC491" s="64"/>
      <c r="DD491" s="64"/>
      <c r="DE491" s="64"/>
      <c r="DF491" s="64"/>
      <c r="DG491" s="64"/>
      <c r="DH491" s="64"/>
      <c r="DI491" s="64"/>
      <c r="DJ491" s="64"/>
      <c r="DK491" s="65"/>
      <c r="DL491" s="65"/>
      <c r="DM491" s="65"/>
      <c r="DN491" s="65"/>
      <c r="DO491" s="65"/>
      <c r="DP491" s="65"/>
      <c r="DQ491" s="65"/>
      <c r="DR491" s="65"/>
      <c r="DS491" s="65"/>
      <c r="DT491" s="65"/>
      <c r="DU491" s="65"/>
      <c r="DV491" s="65"/>
      <c r="DW491" s="65"/>
      <c r="DX491" s="65"/>
      <c r="DY491" s="65"/>
      <c r="DZ491" s="65"/>
      <c r="EA491" s="65"/>
      <c r="EB491" s="65"/>
      <c r="EC491" s="65"/>
      <c r="ED491" s="65"/>
      <c r="EE491" s="65"/>
      <c r="EF491" s="65"/>
      <c r="EG491" s="65"/>
      <c r="EH491" s="65"/>
      <c r="EI491" s="65"/>
      <c r="EJ491" s="65"/>
      <c r="EK491" s="65"/>
      <c r="EL491" s="65"/>
      <c r="EM491" s="65"/>
      <c r="EN491" s="65"/>
      <c r="EO491" s="65"/>
      <c r="EP491" s="65"/>
      <c r="EQ491" s="65"/>
      <c r="ER491" s="65"/>
      <c r="ES491" s="65"/>
      <c r="ET491" s="65"/>
      <c r="EU491" s="65"/>
      <c r="EV491" s="65"/>
      <c r="EW491" s="65"/>
      <c r="EX491" s="65"/>
      <c r="EY491" s="65"/>
      <c r="EZ491" s="65"/>
      <c r="FA491" s="65"/>
      <c r="FB491" s="65"/>
      <c r="FC491" s="65"/>
      <c r="FD491" s="65"/>
      <c r="FE491" s="65"/>
      <c r="FF491" s="65"/>
      <c r="FG491" s="65"/>
      <c r="FH491" s="65"/>
      <c r="FI491" s="65"/>
      <c r="FJ491" s="65"/>
      <c r="FK491" s="65"/>
      <c r="FL491" s="65"/>
      <c r="FM491" s="65"/>
      <c r="FN491" s="65"/>
      <c r="FO491" s="65"/>
      <c r="FP491" s="65"/>
      <c r="FQ491" s="65"/>
      <c r="FR491" s="65"/>
      <c r="FS491" s="65"/>
      <c r="FT491" s="65"/>
      <c r="FU491" s="65"/>
      <c r="FV491" s="65"/>
      <c r="FW491" s="65"/>
      <c r="FX491" s="65"/>
      <c r="FY491" s="65"/>
      <c r="FZ491" s="65"/>
      <c r="GA491" s="65"/>
      <c r="GB491" s="65"/>
      <c r="GC491" s="65"/>
      <c r="GD491" s="65"/>
      <c r="GE491" s="65"/>
      <c r="GF491" s="65"/>
      <c r="GG491" s="65"/>
      <c r="GH491" s="65"/>
      <c r="GI491" s="65"/>
      <c r="GJ491" s="65"/>
      <c r="GK491" s="65"/>
      <c r="GL491" s="65"/>
      <c r="GM491" s="65"/>
      <c r="GN491" s="65"/>
      <c r="GO491" s="65"/>
    </row>
    <row r="492" spans="46:197" s="103" customFormat="1" ht="20.100000000000001" customHeight="1" x14ac:dyDescent="0.3">
      <c r="AT492" s="64"/>
      <c r="AU492" s="64"/>
      <c r="AV492" s="64"/>
      <c r="AW492" s="64"/>
      <c r="AX492" s="64"/>
      <c r="AY492" s="64"/>
      <c r="AZ492" s="64"/>
      <c r="BA492" s="64"/>
      <c r="BB492" s="64"/>
      <c r="BC492" s="64"/>
      <c r="BD492" s="64"/>
      <c r="BE492" s="64"/>
      <c r="BF492" s="64"/>
      <c r="BG492" s="64"/>
      <c r="BH492" s="64"/>
      <c r="BI492" s="64"/>
      <c r="BJ492" s="64"/>
      <c r="BK492" s="64"/>
      <c r="BL492" s="64"/>
      <c r="BM492" s="64"/>
      <c r="BN492" s="64"/>
      <c r="BO492" s="64"/>
      <c r="BP492" s="64"/>
      <c r="BQ492" s="64"/>
      <c r="BR492" s="64"/>
      <c r="BS492" s="64"/>
      <c r="BT492" s="64"/>
      <c r="BU492" s="64"/>
      <c r="BV492" s="64"/>
      <c r="BW492" s="64"/>
      <c r="BX492" s="64"/>
      <c r="BY492" s="64"/>
      <c r="BZ492" s="64"/>
      <c r="CA492" s="64"/>
      <c r="CB492" s="64"/>
      <c r="CC492" s="64"/>
      <c r="CD492" s="64"/>
      <c r="CE492" s="64"/>
      <c r="CF492" s="64"/>
      <c r="CG492" s="64"/>
      <c r="CH492" s="64"/>
      <c r="CI492" s="64"/>
      <c r="CJ492" s="64"/>
      <c r="CK492" s="64"/>
      <c r="CL492" s="64"/>
      <c r="CM492" s="64"/>
      <c r="CN492" s="64"/>
      <c r="CO492" s="64"/>
      <c r="CP492" s="64"/>
      <c r="CQ492" s="64"/>
      <c r="CR492" s="64"/>
      <c r="CS492" s="64"/>
      <c r="CT492" s="64"/>
      <c r="CU492" s="64"/>
      <c r="CV492" s="64"/>
      <c r="CW492" s="64"/>
      <c r="CX492" s="64"/>
      <c r="CY492" s="64"/>
      <c r="CZ492" s="64"/>
      <c r="DA492" s="64"/>
      <c r="DB492" s="64"/>
      <c r="DC492" s="64"/>
      <c r="DD492" s="64"/>
      <c r="DE492" s="64"/>
      <c r="DF492" s="64"/>
      <c r="DG492" s="64"/>
      <c r="DH492" s="64"/>
      <c r="DI492" s="64"/>
      <c r="DJ492" s="64"/>
      <c r="DK492" s="65"/>
      <c r="DL492" s="65"/>
      <c r="DM492" s="65"/>
      <c r="DN492" s="65"/>
      <c r="DO492" s="65"/>
      <c r="DP492" s="65"/>
      <c r="DQ492" s="65"/>
      <c r="DR492" s="65"/>
      <c r="DS492" s="65"/>
      <c r="DT492" s="65"/>
      <c r="DU492" s="65"/>
      <c r="DV492" s="65"/>
      <c r="DW492" s="65"/>
      <c r="DX492" s="65"/>
      <c r="DY492" s="65"/>
      <c r="DZ492" s="65"/>
      <c r="EA492" s="65"/>
      <c r="EB492" s="65"/>
      <c r="EC492" s="65"/>
      <c r="ED492" s="65"/>
      <c r="EE492" s="65"/>
      <c r="EF492" s="65"/>
      <c r="EG492" s="65"/>
      <c r="EH492" s="65"/>
      <c r="EI492" s="65"/>
      <c r="EJ492" s="65"/>
      <c r="EK492" s="65"/>
      <c r="EL492" s="65"/>
      <c r="EM492" s="65"/>
      <c r="EN492" s="65"/>
      <c r="EO492" s="65"/>
      <c r="EP492" s="65"/>
      <c r="EQ492" s="65"/>
      <c r="ER492" s="65"/>
      <c r="ES492" s="65"/>
      <c r="ET492" s="65"/>
      <c r="EU492" s="65"/>
      <c r="EV492" s="65"/>
      <c r="EW492" s="65"/>
      <c r="EX492" s="65"/>
      <c r="EY492" s="65"/>
      <c r="EZ492" s="65"/>
      <c r="FA492" s="65"/>
      <c r="FB492" s="65"/>
      <c r="FC492" s="65"/>
      <c r="FD492" s="65"/>
      <c r="FE492" s="65"/>
      <c r="FF492" s="65"/>
      <c r="FG492" s="65"/>
      <c r="FH492" s="65"/>
      <c r="FI492" s="65"/>
      <c r="FJ492" s="65"/>
      <c r="FK492" s="65"/>
      <c r="FL492" s="65"/>
      <c r="FM492" s="65"/>
      <c r="FN492" s="65"/>
      <c r="FO492" s="65"/>
      <c r="FP492" s="65"/>
      <c r="FQ492" s="65"/>
      <c r="FR492" s="65"/>
      <c r="FS492" s="65"/>
      <c r="FT492" s="65"/>
      <c r="FU492" s="65"/>
      <c r="FV492" s="65"/>
      <c r="FW492" s="65"/>
      <c r="FX492" s="65"/>
      <c r="FY492" s="65"/>
      <c r="FZ492" s="65"/>
      <c r="GA492" s="65"/>
      <c r="GB492" s="65"/>
      <c r="GC492" s="65"/>
      <c r="GD492" s="65"/>
      <c r="GE492" s="65"/>
      <c r="GF492" s="65"/>
      <c r="GG492" s="65"/>
      <c r="GH492" s="65"/>
      <c r="GI492" s="65"/>
      <c r="GJ492" s="65"/>
      <c r="GK492" s="65"/>
      <c r="GL492" s="65"/>
      <c r="GM492" s="65"/>
      <c r="GN492" s="65"/>
      <c r="GO492" s="65"/>
    </row>
    <row r="493" spans="46:197" s="103" customFormat="1" ht="20.100000000000001" customHeight="1" x14ac:dyDescent="0.3">
      <c r="AT493" s="64"/>
      <c r="AU493" s="64"/>
      <c r="AV493" s="64"/>
      <c r="AW493" s="64"/>
      <c r="AX493" s="64"/>
      <c r="AY493" s="64"/>
      <c r="AZ493" s="64"/>
      <c r="BA493" s="64"/>
      <c r="BB493" s="64"/>
      <c r="BC493" s="64"/>
      <c r="BD493" s="64"/>
      <c r="BE493" s="64"/>
      <c r="BF493" s="64"/>
      <c r="BG493" s="64"/>
      <c r="BH493" s="64"/>
      <c r="BI493" s="64"/>
      <c r="BJ493" s="64"/>
      <c r="BK493" s="64"/>
      <c r="BL493" s="64"/>
      <c r="BM493" s="64"/>
      <c r="BN493" s="64"/>
      <c r="BO493" s="64"/>
      <c r="BP493" s="64"/>
      <c r="BQ493" s="64"/>
      <c r="BR493" s="64"/>
      <c r="BS493" s="64"/>
      <c r="BT493" s="64"/>
      <c r="BU493" s="64"/>
      <c r="BV493" s="64"/>
      <c r="BW493" s="64"/>
      <c r="BX493" s="64"/>
      <c r="BY493" s="64"/>
      <c r="BZ493" s="64"/>
      <c r="CA493" s="64"/>
      <c r="CB493" s="64"/>
      <c r="CC493" s="64"/>
      <c r="CD493" s="64"/>
      <c r="CE493" s="64"/>
      <c r="CF493" s="64"/>
      <c r="CG493" s="64"/>
      <c r="CH493" s="64"/>
      <c r="CI493" s="64"/>
      <c r="CJ493" s="64"/>
      <c r="CK493" s="64"/>
      <c r="CL493" s="64"/>
      <c r="CM493" s="64"/>
      <c r="CN493" s="64"/>
      <c r="CO493" s="64"/>
      <c r="CP493" s="64"/>
      <c r="CQ493" s="64"/>
      <c r="CR493" s="64"/>
      <c r="CS493" s="64"/>
      <c r="CT493" s="64"/>
      <c r="CU493" s="64"/>
      <c r="CV493" s="64"/>
      <c r="CW493" s="64"/>
      <c r="CX493" s="64"/>
      <c r="CY493" s="64"/>
      <c r="CZ493" s="64"/>
      <c r="DA493" s="64"/>
      <c r="DB493" s="64"/>
      <c r="DC493" s="64"/>
      <c r="DD493" s="64"/>
      <c r="DE493" s="64"/>
      <c r="DF493" s="64"/>
      <c r="DG493" s="64"/>
      <c r="DH493" s="64"/>
      <c r="DI493" s="64"/>
      <c r="DJ493" s="64"/>
      <c r="DK493" s="65"/>
      <c r="DL493" s="65"/>
      <c r="DM493" s="65"/>
      <c r="DN493" s="65"/>
      <c r="DO493" s="65"/>
      <c r="DP493" s="65"/>
      <c r="DQ493" s="65"/>
      <c r="DR493" s="65"/>
      <c r="DS493" s="65"/>
      <c r="DT493" s="65"/>
      <c r="DU493" s="65"/>
      <c r="DV493" s="65"/>
      <c r="DW493" s="65"/>
      <c r="DX493" s="65"/>
      <c r="DY493" s="65"/>
      <c r="DZ493" s="65"/>
      <c r="EA493" s="65"/>
      <c r="EB493" s="65"/>
      <c r="EC493" s="65"/>
      <c r="ED493" s="65"/>
      <c r="EE493" s="65"/>
      <c r="EF493" s="65"/>
      <c r="EG493" s="65"/>
      <c r="EH493" s="65"/>
      <c r="EI493" s="65"/>
      <c r="EJ493" s="65"/>
      <c r="EK493" s="65"/>
      <c r="EL493" s="65"/>
      <c r="EM493" s="65"/>
      <c r="EN493" s="65"/>
      <c r="EO493" s="65"/>
      <c r="EP493" s="65"/>
      <c r="EQ493" s="65"/>
      <c r="ER493" s="65"/>
      <c r="ES493" s="65"/>
      <c r="ET493" s="65"/>
      <c r="EU493" s="65"/>
      <c r="EV493" s="65"/>
      <c r="EW493" s="65"/>
      <c r="EX493" s="65"/>
      <c r="EY493" s="65"/>
      <c r="EZ493" s="65"/>
      <c r="FA493" s="65"/>
      <c r="FB493" s="65"/>
      <c r="FC493" s="65"/>
      <c r="FD493" s="65"/>
      <c r="FE493" s="65"/>
      <c r="FF493" s="65"/>
      <c r="FG493" s="65"/>
      <c r="FH493" s="65"/>
      <c r="FI493" s="65"/>
      <c r="FJ493" s="65"/>
      <c r="FK493" s="65"/>
      <c r="FL493" s="65"/>
      <c r="FM493" s="65"/>
      <c r="FN493" s="65"/>
      <c r="FO493" s="65"/>
      <c r="FP493" s="65"/>
      <c r="FQ493" s="65"/>
      <c r="FR493" s="65"/>
      <c r="FS493" s="65"/>
      <c r="FT493" s="65"/>
      <c r="FU493" s="65"/>
      <c r="FV493" s="65"/>
      <c r="FW493" s="65"/>
      <c r="FX493" s="65"/>
      <c r="FY493" s="65"/>
      <c r="FZ493" s="65"/>
      <c r="GA493" s="65"/>
      <c r="GB493" s="65"/>
      <c r="GC493" s="65"/>
      <c r="GD493" s="65"/>
      <c r="GE493" s="65"/>
      <c r="GF493" s="65"/>
      <c r="GG493" s="65"/>
      <c r="GH493" s="65"/>
      <c r="GI493" s="65"/>
      <c r="GJ493" s="65"/>
      <c r="GK493" s="65"/>
      <c r="GL493" s="65"/>
      <c r="GM493" s="65"/>
      <c r="GN493" s="65"/>
      <c r="GO493" s="65"/>
    </row>
    <row r="494" spans="46:197" s="103" customFormat="1" ht="20.100000000000001" customHeight="1" x14ac:dyDescent="0.3">
      <c r="AT494" s="64"/>
      <c r="AU494" s="64"/>
      <c r="AV494" s="64"/>
      <c r="AW494" s="64"/>
      <c r="AX494" s="64"/>
      <c r="AY494" s="64"/>
      <c r="AZ494" s="64"/>
      <c r="BA494" s="64"/>
      <c r="BB494" s="64"/>
      <c r="BC494" s="64"/>
      <c r="BD494" s="64"/>
      <c r="BE494" s="64"/>
      <c r="BF494" s="64"/>
      <c r="BG494" s="64"/>
      <c r="BH494" s="64"/>
      <c r="BI494" s="64"/>
      <c r="BJ494" s="64"/>
      <c r="BK494" s="64"/>
      <c r="BL494" s="64"/>
      <c r="BM494" s="64"/>
      <c r="BN494" s="64"/>
      <c r="BO494" s="64"/>
      <c r="BP494" s="64"/>
      <c r="BQ494" s="64"/>
      <c r="BR494" s="64"/>
      <c r="BS494" s="64"/>
      <c r="BT494" s="64"/>
      <c r="BU494" s="64"/>
      <c r="BV494" s="64"/>
      <c r="BW494" s="64"/>
      <c r="BX494" s="64"/>
      <c r="BY494" s="64"/>
      <c r="BZ494" s="64"/>
      <c r="CA494" s="64"/>
      <c r="CB494" s="64"/>
      <c r="CC494" s="64"/>
      <c r="CD494" s="64"/>
      <c r="CE494" s="64"/>
      <c r="CF494" s="64"/>
      <c r="CG494" s="64"/>
      <c r="CH494" s="64"/>
      <c r="CI494" s="64"/>
      <c r="CJ494" s="64"/>
      <c r="CK494" s="64"/>
      <c r="CL494" s="64"/>
      <c r="CM494" s="64"/>
      <c r="CN494" s="64"/>
      <c r="CO494" s="64"/>
      <c r="CP494" s="64"/>
      <c r="CQ494" s="64"/>
      <c r="CR494" s="64"/>
      <c r="CS494" s="64"/>
      <c r="CT494" s="64"/>
      <c r="CU494" s="64"/>
      <c r="CV494" s="64"/>
      <c r="CW494" s="64"/>
      <c r="CX494" s="64"/>
      <c r="CY494" s="64"/>
      <c r="CZ494" s="64"/>
      <c r="DA494" s="64"/>
      <c r="DB494" s="64"/>
      <c r="DC494" s="64"/>
      <c r="DD494" s="64"/>
      <c r="DE494" s="64"/>
      <c r="DF494" s="64"/>
      <c r="DG494" s="64"/>
      <c r="DH494" s="64"/>
      <c r="DI494" s="64"/>
      <c r="DJ494" s="64"/>
      <c r="DK494" s="65"/>
      <c r="DL494" s="65"/>
      <c r="DM494" s="65"/>
      <c r="DN494" s="65"/>
      <c r="DO494" s="65"/>
      <c r="DP494" s="65"/>
      <c r="DQ494" s="65"/>
      <c r="DR494" s="65"/>
      <c r="DS494" s="65"/>
      <c r="DT494" s="65"/>
      <c r="DU494" s="65"/>
      <c r="DV494" s="65"/>
      <c r="DW494" s="65"/>
      <c r="DX494" s="65"/>
      <c r="DY494" s="65"/>
      <c r="DZ494" s="65"/>
      <c r="EA494" s="65"/>
      <c r="EB494" s="65"/>
      <c r="EC494" s="65"/>
      <c r="ED494" s="65"/>
      <c r="EE494" s="65"/>
      <c r="EF494" s="65"/>
      <c r="EG494" s="65"/>
      <c r="EH494" s="65"/>
      <c r="EI494" s="65"/>
      <c r="EJ494" s="65"/>
      <c r="EK494" s="65"/>
      <c r="EL494" s="65"/>
      <c r="EM494" s="65"/>
      <c r="EN494" s="65"/>
      <c r="EO494" s="65"/>
      <c r="EP494" s="65"/>
      <c r="EQ494" s="65"/>
      <c r="ER494" s="65"/>
      <c r="ES494" s="65"/>
      <c r="ET494" s="65"/>
      <c r="EU494" s="65"/>
      <c r="EV494" s="65"/>
      <c r="EW494" s="65"/>
      <c r="EX494" s="65"/>
      <c r="EY494" s="65"/>
      <c r="EZ494" s="65"/>
      <c r="FA494" s="65"/>
      <c r="FB494" s="65"/>
      <c r="FC494" s="65"/>
      <c r="FD494" s="65"/>
      <c r="FE494" s="65"/>
      <c r="FF494" s="65"/>
      <c r="FG494" s="65"/>
      <c r="FH494" s="65"/>
      <c r="FI494" s="65"/>
      <c r="FJ494" s="65"/>
      <c r="FK494" s="65"/>
      <c r="FL494" s="65"/>
      <c r="FM494" s="65"/>
      <c r="FN494" s="65"/>
      <c r="FO494" s="65"/>
      <c r="FP494" s="65"/>
      <c r="FQ494" s="65"/>
      <c r="FR494" s="65"/>
      <c r="FS494" s="65"/>
      <c r="FT494" s="65"/>
      <c r="FU494" s="65"/>
      <c r="FV494" s="65"/>
      <c r="FW494" s="65"/>
      <c r="FX494" s="65"/>
      <c r="FY494" s="65"/>
      <c r="FZ494" s="65"/>
      <c r="GA494" s="65"/>
      <c r="GB494" s="65"/>
      <c r="GC494" s="65"/>
      <c r="GD494" s="65"/>
      <c r="GE494" s="65"/>
      <c r="GF494" s="65"/>
      <c r="GG494" s="65"/>
      <c r="GH494" s="65"/>
      <c r="GI494" s="65"/>
      <c r="GJ494" s="65"/>
      <c r="GK494" s="65"/>
      <c r="GL494" s="65"/>
      <c r="GM494" s="65"/>
      <c r="GN494" s="65"/>
      <c r="GO494" s="65"/>
    </row>
    <row r="495" spans="46:197" s="103" customFormat="1" ht="20.100000000000001" customHeight="1" x14ac:dyDescent="0.3">
      <c r="AT495" s="64"/>
      <c r="AU495" s="64"/>
      <c r="AV495" s="64"/>
      <c r="AW495" s="64"/>
      <c r="AX495" s="64"/>
      <c r="AY495" s="64"/>
      <c r="AZ495" s="64"/>
      <c r="BA495" s="64"/>
      <c r="BB495" s="64"/>
      <c r="BC495" s="64"/>
      <c r="BD495" s="64"/>
      <c r="BE495" s="64"/>
      <c r="BF495" s="64"/>
      <c r="BG495" s="64"/>
      <c r="BH495" s="64"/>
      <c r="BI495" s="64"/>
      <c r="BJ495" s="64"/>
      <c r="BK495" s="64"/>
      <c r="BL495" s="64"/>
      <c r="BM495" s="64"/>
      <c r="BN495" s="64"/>
      <c r="BO495" s="64"/>
      <c r="BP495" s="64"/>
      <c r="BQ495" s="64"/>
      <c r="BR495" s="64"/>
      <c r="BS495" s="64"/>
      <c r="BT495" s="64"/>
      <c r="BU495" s="64"/>
      <c r="BV495" s="64"/>
      <c r="BW495" s="64"/>
      <c r="BX495" s="64"/>
      <c r="BY495" s="64"/>
      <c r="BZ495" s="64"/>
      <c r="CA495" s="64"/>
      <c r="CB495" s="64"/>
      <c r="CC495" s="64"/>
      <c r="CD495" s="64"/>
      <c r="CE495" s="64"/>
      <c r="CF495" s="64"/>
      <c r="CG495" s="64"/>
      <c r="CH495" s="64"/>
      <c r="CI495" s="64"/>
      <c r="CJ495" s="64"/>
      <c r="CK495" s="64"/>
      <c r="CL495" s="64"/>
      <c r="CM495" s="64"/>
      <c r="CN495" s="64"/>
      <c r="CO495" s="64"/>
      <c r="CP495" s="64"/>
      <c r="CQ495" s="64"/>
      <c r="CR495" s="64"/>
      <c r="CS495" s="64"/>
      <c r="CT495" s="64"/>
      <c r="CU495" s="64"/>
      <c r="CV495" s="64"/>
      <c r="CW495" s="64"/>
      <c r="CX495" s="64"/>
      <c r="CY495" s="64"/>
      <c r="CZ495" s="64"/>
      <c r="DA495" s="64"/>
      <c r="DB495" s="64"/>
      <c r="DC495" s="64"/>
      <c r="DD495" s="64"/>
      <c r="DE495" s="64"/>
      <c r="DF495" s="64"/>
      <c r="DG495" s="64"/>
      <c r="DH495" s="64"/>
      <c r="DI495" s="64"/>
      <c r="DJ495" s="64"/>
      <c r="DK495" s="65"/>
      <c r="DL495" s="65"/>
      <c r="DM495" s="65"/>
      <c r="DN495" s="65"/>
      <c r="DO495" s="65"/>
      <c r="DP495" s="65"/>
      <c r="DQ495" s="65"/>
      <c r="DR495" s="65"/>
      <c r="DS495" s="65"/>
      <c r="DT495" s="65"/>
      <c r="DU495" s="65"/>
      <c r="DV495" s="65"/>
      <c r="DW495" s="65"/>
      <c r="DX495" s="65"/>
      <c r="DY495" s="65"/>
      <c r="DZ495" s="65"/>
      <c r="EA495" s="65"/>
      <c r="EB495" s="65"/>
      <c r="EC495" s="65"/>
      <c r="ED495" s="65"/>
      <c r="EE495" s="65"/>
      <c r="EF495" s="65"/>
      <c r="EG495" s="65"/>
      <c r="EH495" s="65"/>
      <c r="EI495" s="65"/>
      <c r="EJ495" s="65"/>
      <c r="EK495" s="65"/>
      <c r="EL495" s="65"/>
      <c r="EM495" s="65"/>
      <c r="EN495" s="65"/>
      <c r="EO495" s="65"/>
      <c r="EP495" s="65"/>
      <c r="EQ495" s="65"/>
      <c r="ER495" s="65"/>
      <c r="ES495" s="65"/>
      <c r="ET495" s="65"/>
      <c r="EU495" s="65"/>
      <c r="EV495" s="65"/>
      <c r="EW495" s="65"/>
      <c r="EX495" s="65"/>
      <c r="EY495" s="65"/>
      <c r="EZ495" s="65"/>
      <c r="FA495" s="65"/>
      <c r="FB495" s="65"/>
      <c r="FC495" s="65"/>
      <c r="FD495" s="65"/>
      <c r="FE495" s="65"/>
      <c r="FF495" s="65"/>
      <c r="FG495" s="65"/>
      <c r="FH495" s="65"/>
      <c r="FI495" s="65"/>
      <c r="FJ495" s="65"/>
      <c r="FK495" s="65"/>
      <c r="FL495" s="65"/>
      <c r="FM495" s="65"/>
      <c r="FN495" s="65"/>
      <c r="FO495" s="65"/>
      <c r="FP495" s="65"/>
      <c r="FQ495" s="65"/>
      <c r="FR495" s="65"/>
      <c r="FS495" s="65"/>
      <c r="FT495" s="65"/>
      <c r="FU495" s="65"/>
      <c r="FV495" s="65"/>
      <c r="FW495" s="65"/>
      <c r="FX495" s="65"/>
      <c r="FY495" s="65"/>
      <c r="FZ495" s="65"/>
      <c r="GA495" s="65"/>
      <c r="GB495" s="65"/>
      <c r="GC495" s="65"/>
      <c r="GD495" s="65"/>
      <c r="GE495" s="65"/>
      <c r="GF495" s="65"/>
      <c r="GG495" s="65"/>
      <c r="GH495" s="65"/>
      <c r="GI495" s="65"/>
      <c r="GJ495" s="65"/>
      <c r="GK495" s="65"/>
      <c r="GL495" s="65"/>
      <c r="GM495" s="65"/>
      <c r="GN495" s="65"/>
      <c r="GO495" s="65"/>
    </row>
    <row r="496" spans="46:197" s="103" customFormat="1" ht="20.100000000000001" customHeight="1" x14ac:dyDescent="0.3">
      <c r="AT496" s="64"/>
      <c r="AU496" s="64"/>
      <c r="AV496" s="64"/>
      <c r="AW496" s="64"/>
      <c r="AX496" s="64"/>
      <c r="AY496" s="64"/>
      <c r="AZ496" s="64"/>
      <c r="BA496" s="64"/>
      <c r="BB496" s="64"/>
      <c r="BC496" s="64"/>
      <c r="BD496" s="64"/>
      <c r="BE496" s="64"/>
      <c r="BF496" s="64"/>
      <c r="BG496" s="64"/>
      <c r="BH496" s="64"/>
      <c r="BI496" s="64"/>
      <c r="BJ496" s="64"/>
      <c r="BK496" s="64"/>
      <c r="BL496" s="64"/>
      <c r="BM496" s="64"/>
      <c r="BN496" s="64"/>
      <c r="BO496" s="64"/>
      <c r="BP496" s="64"/>
      <c r="BQ496" s="64"/>
      <c r="BR496" s="64"/>
      <c r="BS496" s="64"/>
      <c r="BT496" s="64"/>
      <c r="BU496" s="64"/>
      <c r="BV496" s="64"/>
      <c r="BW496" s="64"/>
      <c r="BX496" s="64"/>
      <c r="BY496" s="64"/>
      <c r="BZ496" s="64"/>
      <c r="CA496" s="64"/>
      <c r="CB496" s="64"/>
      <c r="CC496" s="64"/>
      <c r="CD496" s="64"/>
      <c r="CE496" s="64"/>
      <c r="CF496" s="64"/>
      <c r="CG496" s="64"/>
      <c r="CH496" s="64"/>
      <c r="CI496" s="64"/>
      <c r="CJ496" s="64"/>
      <c r="CK496" s="64"/>
      <c r="CL496" s="64"/>
      <c r="CM496" s="64"/>
      <c r="CN496" s="64"/>
      <c r="CO496" s="64"/>
      <c r="CP496" s="64"/>
      <c r="CQ496" s="64"/>
      <c r="CR496" s="64"/>
      <c r="CS496" s="64"/>
      <c r="CT496" s="64"/>
      <c r="CU496" s="64"/>
      <c r="CV496" s="64"/>
      <c r="CW496" s="64"/>
      <c r="CX496" s="64"/>
      <c r="CY496" s="64"/>
      <c r="CZ496" s="64"/>
      <c r="DA496" s="64"/>
      <c r="DB496" s="64"/>
      <c r="DC496" s="64"/>
      <c r="DD496" s="64"/>
      <c r="DE496" s="64"/>
      <c r="DF496" s="64"/>
      <c r="DG496" s="64"/>
      <c r="DH496" s="64"/>
      <c r="DI496" s="64"/>
      <c r="DJ496" s="64"/>
      <c r="DK496" s="65"/>
      <c r="DL496" s="65"/>
      <c r="DM496" s="65"/>
      <c r="DN496" s="65"/>
      <c r="DO496" s="65"/>
      <c r="DP496" s="65"/>
      <c r="DQ496" s="65"/>
      <c r="DR496" s="65"/>
      <c r="DS496" s="65"/>
      <c r="DT496" s="65"/>
      <c r="DU496" s="65"/>
      <c r="DV496" s="65"/>
      <c r="DW496" s="65"/>
      <c r="DX496" s="65"/>
      <c r="DY496" s="65"/>
      <c r="DZ496" s="65"/>
      <c r="EA496" s="65"/>
      <c r="EB496" s="65"/>
      <c r="EC496" s="65"/>
      <c r="ED496" s="65"/>
      <c r="EE496" s="65"/>
      <c r="EF496" s="65"/>
      <c r="EG496" s="65"/>
      <c r="EH496" s="65"/>
      <c r="EI496" s="65"/>
      <c r="EJ496" s="65"/>
      <c r="EK496" s="65"/>
      <c r="EL496" s="65"/>
      <c r="EM496" s="65"/>
      <c r="EN496" s="65"/>
      <c r="EO496" s="65"/>
      <c r="EP496" s="65"/>
      <c r="EQ496" s="65"/>
      <c r="ER496" s="65"/>
      <c r="ES496" s="65"/>
      <c r="ET496" s="65"/>
      <c r="EU496" s="65"/>
      <c r="EV496" s="65"/>
      <c r="EW496" s="65"/>
      <c r="EX496" s="65"/>
      <c r="EY496" s="65"/>
      <c r="EZ496" s="65"/>
      <c r="FA496" s="65"/>
      <c r="FB496" s="65"/>
      <c r="FC496" s="65"/>
      <c r="FD496" s="65"/>
      <c r="FE496" s="65"/>
      <c r="FF496" s="65"/>
      <c r="FG496" s="65"/>
      <c r="FH496" s="65"/>
      <c r="FI496" s="65"/>
      <c r="FJ496" s="65"/>
      <c r="FK496" s="65"/>
      <c r="FL496" s="65"/>
      <c r="FM496" s="65"/>
      <c r="FN496" s="65"/>
      <c r="FO496" s="65"/>
      <c r="FP496" s="65"/>
      <c r="FQ496" s="65"/>
      <c r="FR496" s="65"/>
      <c r="FS496" s="65"/>
      <c r="FT496" s="65"/>
      <c r="FU496" s="65"/>
      <c r="FV496" s="65"/>
      <c r="FW496" s="65"/>
      <c r="FX496" s="65"/>
      <c r="FY496" s="65"/>
      <c r="FZ496" s="65"/>
      <c r="GA496" s="65"/>
      <c r="GB496" s="65"/>
      <c r="GC496" s="65"/>
      <c r="GD496" s="65"/>
      <c r="GE496" s="65"/>
      <c r="GF496" s="65"/>
      <c r="GG496" s="65"/>
      <c r="GH496" s="65"/>
      <c r="GI496" s="65"/>
      <c r="GJ496" s="65"/>
      <c r="GK496" s="65"/>
      <c r="GL496" s="65"/>
      <c r="GM496" s="65"/>
      <c r="GN496" s="65"/>
      <c r="GO496" s="65"/>
    </row>
    <row r="497" spans="46:197" s="103" customFormat="1" ht="20.100000000000001" customHeight="1" x14ac:dyDescent="0.3">
      <c r="AT497" s="64"/>
      <c r="AU497" s="64"/>
      <c r="AV497" s="64"/>
      <c r="AW497" s="64"/>
      <c r="AX497" s="64"/>
      <c r="AY497" s="64"/>
      <c r="AZ497" s="64"/>
      <c r="BA497" s="64"/>
      <c r="BB497" s="64"/>
      <c r="BC497" s="64"/>
      <c r="BD497" s="64"/>
      <c r="BE497" s="64"/>
      <c r="BF497" s="64"/>
      <c r="BG497" s="64"/>
      <c r="BH497" s="64"/>
      <c r="BI497" s="64"/>
      <c r="BJ497" s="64"/>
      <c r="BK497" s="64"/>
      <c r="BL497" s="64"/>
      <c r="BM497" s="64"/>
      <c r="BN497" s="64"/>
      <c r="BO497" s="64"/>
      <c r="BP497" s="64"/>
      <c r="BQ497" s="64"/>
      <c r="BR497" s="64"/>
      <c r="BS497" s="64"/>
      <c r="BT497" s="64"/>
      <c r="BU497" s="64"/>
      <c r="BV497" s="64"/>
      <c r="BW497" s="64"/>
      <c r="BX497" s="64"/>
      <c r="BY497" s="64"/>
      <c r="BZ497" s="64"/>
      <c r="CA497" s="64"/>
      <c r="CB497" s="64"/>
      <c r="CC497" s="64"/>
      <c r="CD497" s="64"/>
      <c r="CE497" s="64"/>
      <c r="CF497" s="64"/>
      <c r="CG497" s="64"/>
      <c r="CH497" s="64"/>
      <c r="CI497" s="64"/>
      <c r="CJ497" s="64"/>
      <c r="CK497" s="64"/>
      <c r="CL497" s="64"/>
      <c r="CM497" s="64"/>
      <c r="CN497" s="64"/>
      <c r="CO497" s="64"/>
      <c r="CP497" s="64"/>
      <c r="CQ497" s="64"/>
      <c r="CR497" s="64"/>
      <c r="CS497" s="64"/>
      <c r="CT497" s="64"/>
      <c r="CU497" s="64"/>
      <c r="CV497" s="64"/>
      <c r="CW497" s="64"/>
      <c r="CX497" s="64"/>
      <c r="CY497" s="64"/>
      <c r="CZ497" s="64"/>
      <c r="DA497" s="64"/>
      <c r="DB497" s="64"/>
      <c r="DC497" s="64"/>
      <c r="DD497" s="64"/>
      <c r="DE497" s="64"/>
      <c r="DF497" s="64"/>
      <c r="DG497" s="64"/>
      <c r="DH497" s="64"/>
      <c r="DI497" s="64"/>
      <c r="DJ497" s="64"/>
      <c r="DK497" s="65"/>
      <c r="DL497" s="65"/>
      <c r="DM497" s="65"/>
      <c r="DN497" s="65"/>
      <c r="DO497" s="65"/>
      <c r="DP497" s="65"/>
      <c r="DQ497" s="65"/>
      <c r="DR497" s="65"/>
      <c r="DS497" s="65"/>
      <c r="DT497" s="65"/>
      <c r="DU497" s="65"/>
      <c r="DV497" s="65"/>
      <c r="DW497" s="65"/>
      <c r="DX497" s="65"/>
      <c r="DY497" s="65"/>
      <c r="DZ497" s="65"/>
      <c r="EA497" s="65"/>
      <c r="EB497" s="65"/>
      <c r="EC497" s="65"/>
      <c r="ED497" s="65"/>
      <c r="EE497" s="65"/>
      <c r="EF497" s="65"/>
      <c r="EG497" s="65"/>
      <c r="EH497" s="65"/>
      <c r="EI497" s="65"/>
      <c r="EJ497" s="65"/>
      <c r="EK497" s="65"/>
      <c r="EL497" s="65"/>
      <c r="EM497" s="65"/>
      <c r="EN497" s="65"/>
      <c r="EO497" s="65"/>
      <c r="EP497" s="65"/>
      <c r="EQ497" s="65"/>
      <c r="ER497" s="65"/>
      <c r="ES497" s="65"/>
      <c r="ET497" s="65"/>
      <c r="EU497" s="65"/>
      <c r="EV497" s="65"/>
      <c r="EW497" s="65"/>
      <c r="EX497" s="65"/>
      <c r="EY497" s="65"/>
      <c r="EZ497" s="65"/>
      <c r="FA497" s="65"/>
      <c r="FB497" s="65"/>
      <c r="FC497" s="65"/>
      <c r="FD497" s="65"/>
      <c r="FE497" s="65"/>
      <c r="FF497" s="65"/>
      <c r="FG497" s="65"/>
      <c r="FH497" s="65"/>
      <c r="FI497" s="65"/>
      <c r="FJ497" s="65"/>
      <c r="FK497" s="65"/>
      <c r="FL497" s="65"/>
      <c r="FM497" s="65"/>
      <c r="FN497" s="65"/>
      <c r="FO497" s="65"/>
      <c r="FP497" s="65"/>
      <c r="FQ497" s="65"/>
      <c r="FR497" s="65"/>
      <c r="FS497" s="65"/>
      <c r="FT497" s="65"/>
      <c r="FU497" s="65"/>
      <c r="FV497" s="65"/>
      <c r="FW497" s="65"/>
      <c r="FX497" s="65"/>
      <c r="FY497" s="65"/>
      <c r="FZ497" s="65"/>
      <c r="GA497" s="65"/>
      <c r="GB497" s="65"/>
      <c r="GC497" s="65"/>
      <c r="GD497" s="65"/>
      <c r="GE497" s="65"/>
      <c r="GF497" s="65"/>
      <c r="GG497" s="65"/>
      <c r="GH497" s="65"/>
      <c r="GI497" s="65"/>
      <c r="GJ497" s="65"/>
      <c r="GK497" s="65"/>
      <c r="GL497" s="65"/>
      <c r="GM497" s="65"/>
      <c r="GN497" s="65"/>
      <c r="GO497" s="65"/>
    </row>
    <row r="498" spans="46:197" s="103" customFormat="1" ht="20.100000000000001" customHeight="1" x14ac:dyDescent="0.3">
      <c r="AT498" s="64"/>
      <c r="AU498" s="64"/>
      <c r="AV498" s="64"/>
      <c r="AW498" s="64"/>
      <c r="AX498" s="64"/>
      <c r="AY498" s="64"/>
      <c r="AZ498" s="64"/>
      <c r="BA498" s="64"/>
      <c r="BB498" s="64"/>
      <c r="BC498" s="64"/>
      <c r="BD498" s="64"/>
      <c r="BE498" s="64"/>
      <c r="BF498" s="64"/>
      <c r="BG498" s="64"/>
      <c r="BH498" s="64"/>
      <c r="BI498" s="64"/>
      <c r="BJ498" s="64"/>
      <c r="BK498" s="64"/>
      <c r="BL498" s="64"/>
      <c r="BM498" s="64"/>
      <c r="BN498" s="64"/>
      <c r="BO498" s="64"/>
      <c r="BP498" s="64"/>
      <c r="BQ498" s="64"/>
      <c r="BR498" s="64"/>
      <c r="BS498" s="64"/>
      <c r="BT498" s="64"/>
      <c r="BU498" s="64"/>
      <c r="BV498" s="64"/>
      <c r="BW498" s="64"/>
      <c r="BX498" s="64"/>
      <c r="BY498" s="64"/>
      <c r="BZ498" s="64"/>
      <c r="CA498" s="64"/>
      <c r="CB498" s="64"/>
      <c r="CC498" s="64"/>
      <c r="CD498" s="64"/>
      <c r="CE498" s="64"/>
      <c r="CF498" s="64"/>
      <c r="CG498" s="64"/>
      <c r="CH498" s="64"/>
      <c r="CI498" s="64"/>
      <c r="CJ498" s="64"/>
      <c r="CK498" s="64"/>
      <c r="CL498" s="64"/>
      <c r="CM498" s="64"/>
      <c r="CN498" s="64"/>
      <c r="CO498" s="64"/>
      <c r="CP498" s="64"/>
      <c r="CQ498" s="64"/>
      <c r="CR498" s="64"/>
      <c r="CS498" s="64"/>
      <c r="CT498" s="64"/>
      <c r="CU498" s="64"/>
      <c r="CV498" s="64"/>
      <c r="CW498" s="64"/>
      <c r="CX498" s="64"/>
      <c r="CY498" s="64"/>
      <c r="CZ498" s="64"/>
      <c r="DA498" s="64"/>
      <c r="DB498" s="64"/>
      <c r="DC498" s="64"/>
      <c r="DD498" s="64"/>
      <c r="DE498" s="64"/>
      <c r="DF498" s="64"/>
      <c r="DG498" s="64"/>
      <c r="DH498" s="64"/>
      <c r="DI498" s="64"/>
      <c r="DJ498" s="64"/>
      <c r="DK498" s="65"/>
      <c r="DL498" s="65"/>
      <c r="DM498" s="65"/>
      <c r="DN498" s="65"/>
      <c r="DO498" s="65"/>
      <c r="DP498" s="65"/>
      <c r="DQ498" s="65"/>
      <c r="DR498" s="65"/>
      <c r="DS498" s="65"/>
      <c r="DT498" s="65"/>
      <c r="DU498" s="65"/>
      <c r="DV498" s="65"/>
      <c r="DW498" s="65"/>
      <c r="DX498" s="65"/>
      <c r="DY498" s="65"/>
      <c r="DZ498" s="65"/>
      <c r="EA498" s="65"/>
      <c r="EB498" s="65"/>
      <c r="EC498" s="65"/>
      <c r="ED498" s="65"/>
      <c r="EE498" s="65"/>
      <c r="EF498" s="65"/>
      <c r="EG498" s="65"/>
      <c r="EH498" s="65"/>
      <c r="EI498" s="65"/>
      <c r="EJ498" s="65"/>
      <c r="EK498" s="65"/>
      <c r="EL498" s="65"/>
      <c r="EM498" s="65"/>
      <c r="EN498" s="65"/>
      <c r="EO498" s="65"/>
      <c r="EP498" s="65"/>
      <c r="EQ498" s="65"/>
      <c r="ER498" s="65"/>
      <c r="ES498" s="65"/>
      <c r="ET498" s="65"/>
      <c r="EU498" s="65"/>
      <c r="EV498" s="65"/>
      <c r="EW498" s="65"/>
      <c r="EX498" s="65"/>
      <c r="EY498" s="65"/>
      <c r="EZ498" s="65"/>
      <c r="FA498" s="65"/>
      <c r="FB498" s="65"/>
      <c r="FC498" s="65"/>
      <c r="FD498" s="65"/>
      <c r="FE498" s="65"/>
      <c r="FF498" s="65"/>
      <c r="FG498" s="65"/>
      <c r="FH498" s="65"/>
      <c r="FI498" s="65"/>
      <c r="FJ498" s="65"/>
      <c r="FK498" s="65"/>
      <c r="FL498" s="65"/>
      <c r="FM498" s="65"/>
      <c r="FN498" s="65"/>
      <c r="FO498" s="65"/>
      <c r="FP498" s="65"/>
      <c r="FQ498" s="65"/>
      <c r="FR498" s="65"/>
      <c r="FS498" s="65"/>
      <c r="FT498" s="65"/>
      <c r="FU498" s="65"/>
      <c r="FV498" s="65"/>
      <c r="FW498" s="65"/>
      <c r="FX498" s="65"/>
      <c r="FY498" s="65"/>
      <c r="FZ498" s="65"/>
      <c r="GA498" s="65"/>
      <c r="GB498" s="65"/>
      <c r="GC498" s="65"/>
      <c r="GD498" s="65"/>
      <c r="GE498" s="65"/>
      <c r="GF498" s="65"/>
      <c r="GG498" s="65"/>
      <c r="GH498" s="65"/>
      <c r="GI498" s="65"/>
      <c r="GJ498" s="65"/>
      <c r="GK498" s="65"/>
      <c r="GL498" s="65"/>
      <c r="GM498" s="65"/>
      <c r="GN498" s="65"/>
      <c r="GO498" s="65"/>
    </row>
    <row r="499" spans="46:197" s="103" customFormat="1" ht="20.100000000000001" customHeight="1" x14ac:dyDescent="0.3">
      <c r="AT499" s="64"/>
      <c r="AU499" s="64"/>
      <c r="AV499" s="64"/>
      <c r="AW499" s="64"/>
      <c r="AX499" s="64"/>
      <c r="AY499" s="64"/>
      <c r="AZ499" s="64"/>
      <c r="BA499" s="64"/>
      <c r="BB499" s="64"/>
      <c r="BC499" s="64"/>
      <c r="BD499" s="64"/>
      <c r="BE499" s="64"/>
      <c r="BF499" s="64"/>
      <c r="BG499" s="64"/>
      <c r="BH499" s="64"/>
      <c r="BI499" s="64"/>
      <c r="BJ499" s="64"/>
      <c r="BK499" s="64"/>
      <c r="BL499" s="64"/>
      <c r="BM499" s="64"/>
      <c r="BN499" s="64"/>
      <c r="BO499" s="64"/>
      <c r="BP499" s="64"/>
      <c r="BQ499" s="64"/>
      <c r="BR499" s="64"/>
      <c r="BS499" s="64"/>
      <c r="BT499" s="64"/>
      <c r="BU499" s="64"/>
      <c r="BV499" s="64"/>
      <c r="BW499" s="64"/>
      <c r="BX499" s="64"/>
      <c r="BY499" s="64"/>
      <c r="BZ499" s="64"/>
      <c r="CA499" s="64"/>
      <c r="CB499" s="64"/>
      <c r="CC499" s="64"/>
      <c r="CD499" s="64"/>
      <c r="CE499" s="64"/>
      <c r="CF499" s="64"/>
      <c r="CG499" s="64"/>
      <c r="CH499" s="64"/>
      <c r="CI499" s="64"/>
      <c r="CJ499" s="64"/>
      <c r="CK499" s="64"/>
      <c r="CL499" s="64"/>
      <c r="CM499" s="64"/>
      <c r="CN499" s="64"/>
      <c r="CO499" s="64"/>
      <c r="CP499" s="64"/>
      <c r="CQ499" s="64"/>
      <c r="CR499" s="64"/>
      <c r="CS499" s="64"/>
      <c r="CT499" s="64"/>
      <c r="CU499" s="64"/>
      <c r="CV499" s="64"/>
      <c r="CW499" s="64"/>
      <c r="CX499" s="64"/>
      <c r="CY499" s="64"/>
      <c r="CZ499" s="64"/>
      <c r="DA499" s="64"/>
      <c r="DB499" s="64"/>
      <c r="DC499" s="64"/>
      <c r="DD499" s="64"/>
      <c r="DE499" s="64"/>
      <c r="DF499" s="64"/>
      <c r="DG499" s="64"/>
      <c r="DH499" s="64"/>
      <c r="DI499" s="64"/>
      <c r="DJ499" s="64"/>
      <c r="DK499" s="65"/>
      <c r="DL499" s="65"/>
      <c r="DM499" s="65"/>
      <c r="DN499" s="65"/>
      <c r="DO499" s="65"/>
      <c r="DP499" s="65"/>
      <c r="DQ499" s="65"/>
      <c r="DR499" s="65"/>
      <c r="DS499" s="65"/>
      <c r="DT499" s="65"/>
      <c r="DU499" s="65"/>
      <c r="DV499" s="65"/>
      <c r="DW499" s="65"/>
      <c r="DX499" s="65"/>
      <c r="DY499" s="65"/>
      <c r="DZ499" s="65"/>
      <c r="EA499" s="65"/>
      <c r="EB499" s="65"/>
      <c r="EC499" s="65"/>
      <c r="ED499" s="65"/>
      <c r="EE499" s="65"/>
      <c r="EF499" s="65"/>
      <c r="EG499" s="65"/>
      <c r="EH499" s="65"/>
      <c r="EI499" s="65"/>
      <c r="EJ499" s="65"/>
      <c r="EK499" s="65"/>
      <c r="EL499" s="65"/>
      <c r="EM499" s="65"/>
      <c r="EN499" s="65"/>
      <c r="EO499" s="65"/>
      <c r="EP499" s="65"/>
      <c r="EQ499" s="65"/>
      <c r="ER499" s="65"/>
      <c r="ES499" s="65"/>
      <c r="ET499" s="65"/>
      <c r="EU499" s="65"/>
      <c r="EV499" s="65"/>
      <c r="EW499" s="65"/>
      <c r="EX499" s="65"/>
      <c r="EY499" s="65"/>
      <c r="EZ499" s="65"/>
      <c r="FA499" s="65"/>
      <c r="FB499" s="65"/>
      <c r="FC499" s="65"/>
      <c r="FD499" s="65"/>
      <c r="FE499" s="65"/>
      <c r="FF499" s="65"/>
      <c r="FG499" s="65"/>
      <c r="FH499" s="65"/>
      <c r="FI499" s="65"/>
      <c r="FJ499" s="65"/>
      <c r="FK499" s="65"/>
      <c r="FL499" s="65"/>
      <c r="FM499" s="65"/>
      <c r="FN499" s="65"/>
      <c r="FO499" s="65"/>
      <c r="FP499" s="65"/>
      <c r="FQ499" s="65"/>
      <c r="FR499" s="65"/>
      <c r="FS499" s="65"/>
      <c r="FT499" s="65"/>
      <c r="FU499" s="65"/>
      <c r="FV499" s="65"/>
      <c r="FW499" s="65"/>
      <c r="FX499" s="65"/>
      <c r="FY499" s="65"/>
      <c r="FZ499" s="65"/>
      <c r="GA499" s="65"/>
      <c r="GB499" s="65"/>
      <c r="GC499" s="65"/>
      <c r="GD499" s="65"/>
      <c r="GE499" s="65"/>
      <c r="GF499" s="65"/>
      <c r="GG499" s="65"/>
      <c r="GH499" s="65"/>
      <c r="GI499" s="65"/>
      <c r="GJ499" s="65"/>
      <c r="GK499" s="65"/>
      <c r="GL499" s="65"/>
      <c r="GM499" s="65"/>
      <c r="GN499" s="65"/>
      <c r="GO499" s="65"/>
    </row>
    <row r="500" spans="46:197" s="103" customFormat="1" ht="20.100000000000001" customHeight="1" x14ac:dyDescent="0.3">
      <c r="AT500" s="64"/>
      <c r="AU500" s="64"/>
      <c r="AV500" s="64"/>
      <c r="AW500" s="64"/>
      <c r="AX500" s="64"/>
      <c r="AY500" s="64"/>
      <c r="AZ500" s="64"/>
      <c r="BA500" s="64"/>
      <c r="BB500" s="64"/>
      <c r="BC500" s="64"/>
      <c r="BD500" s="64"/>
      <c r="BE500" s="64"/>
      <c r="BF500" s="64"/>
      <c r="BG500" s="64"/>
      <c r="BH500" s="64"/>
      <c r="BI500" s="64"/>
      <c r="BJ500" s="64"/>
      <c r="BK500" s="64"/>
      <c r="BL500" s="64"/>
      <c r="BM500" s="64"/>
      <c r="BN500" s="64"/>
      <c r="BO500" s="64"/>
      <c r="BP500" s="64"/>
      <c r="BQ500" s="64"/>
      <c r="BR500" s="64"/>
      <c r="BS500" s="64"/>
      <c r="BT500" s="64"/>
      <c r="BU500" s="64"/>
      <c r="BV500" s="64"/>
      <c r="BW500" s="64"/>
      <c r="BX500" s="64"/>
      <c r="BY500" s="64"/>
      <c r="BZ500" s="64"/>
      <c r="CA500" s="64"/>
      <c r="CB500" s="64"/>
      <c r="CC500" s="64"/>
      <c r="CD500" s="64"/>
      <c r="CE500" s="64"/>
      <c r="CF500" s="64"/>
      <c r="CG500" s="64"/>
      <c r="CH500" s="64"/>
      <c r="CI500" s="64"/>
      <c r="CJ500" s="64"/>
      <c r="CK500" s="64"/>
      <c r="CL500" s="64"/>
      <c r="CM500" s="64"/>
      <c r="CN500" s="64"/>
      <c r="CO500" s="64"/>
      <c r="CP500" s="64"/>
      <c r="CQ500" s="64"/>
      <c r="CR500" s="64"/>
      <c r="CS500" s="64"/>
      <c r="CT500" s="64"/>
      <c r="CU500" s="64"/>
      <c r="CV500" s="64"/>
      <c r="CW500" s="64"/>
      <c r="CX500" s="64"/>
      <c r="CY500" s="64"/>
      <c r="CZ500" s="64"/>
      <c r="DA500" s="64"/>
      <c r="DB500" s="64"/>
      <c r="DC500" s="64"/>
      <c r="DD500" s="64"/>
      <c r="DE500" s="64"/>
      <c r="DF500" s="64"/>
      <c r="DG500" s="64"/>
      <c r="DH500" s="64"/>
      <c r="DI500" s="64"/>
      <c r="DJ500" s="64"/>
      <c r="DK500" s="65"/>
      <c r="DL500" s="65"/>
      <c r="DM500" s="65"/>
      <c r="DN500" s="65"/>
      <c r="DO500" s="65"/>
      <c r="DP500" s="65"/>
      <c r="DQ500" s="65"/>
      <c r="DR500" s="65"/>
      <c r="DS500" s="65"/>
      <c r="DT500" s="65"/>
      <c r="DU500" s="65"/>
      <c r="DV500" s="65"/>
      <c r="DW500" s="65"/>
      <c r="DX500" s="65"/>
      <c r="DY500" s="65"/>
      <c r="DZ500" s="65"/>
      <c r="EA500" s="65"/>
      <c r="EB500" s="65"/>
      <c r="EC500" s="65"/>
      <c r="ED500" s="65"/>
      <c r="EE500" s="65"/>
      <c r="EF500" s="65"/>
      <c r="EG500" s="65"/>
      <c r="EH500" s="65"/>
      <c r="EI500" s="65"/>
      <c r="EJ500" s="65"/>
      <c r="EK500" s="65"/>
      <c r="EL500" s="65"/>
      <c r="EM500" s="65"/>
      <c r="EN500" s="65"/>
      <c r="EO500" s="65"/>
      <c r="EP500" s="65"/>
      <c r="EQ500" s="65"/>
      <c r="ER500" s="65"/>
      <c r="ES500" s="65"/>
      <c r="ET500" s="65"/>
      <c r="EU500" s="65"/>
      <c r="EV500" s="65"/>
      <c r="EW500" s="65"/>
      <c r="EX500" s="65"/>
      <c r="EY500" s="65"/>
      <c r="EZ500" s="65"/>
      <c r="FA500" s="65"/>
      <c r="FB500" s="65"/>
      <c r="FC500" s="65"/>
      <c r="FD500" s="65"/>
      <c r="FE500" s="65"/>
      <c r="FF500" s="65"/>
      <c r="FG500" s="65"/>
      <c r="FH500" s="65"/>
      <c r="FI500" s="65"/>
      <c r="FJ500" s="65"/>
      <c r="FK500" s="65"/>
      <c r="FL500" s="65"/>
      <c r="FM500" s="65"/>
      <c r="FN500" s="65"/>
      <c r="FO500" s="65"/>
      <c r="FP500" s="65"/>
      <c r="FQ500" s="65"/>
      <c r="FR500" s="65"/>
      <c r="FS500" s="65"/>
      <c r="FT500" s="65"/>
      <c r="FU500" s="65"/>
      <c r="FV500" s="65"/>
      <c r="FW500" s="65"/>
      <c r="FX500" s="65"/>
      <c r="FY500" s="65"/>
      <c r="FZ500" s="65"/>
      <c r="GA500" s="65"/>
      <c r="GB500" s="65"/>
      <c r="GC500" s="65"/>
      <c r="GD500" s="65"/>
      <c r="GE500" s="65"/>
      <c r="GF500" s="65"/>
      <c r="GG500" s="65"/>
      <c r="GH500" s="65"/>
      <c r="GI500" s="65"/>
      <c r="GJ500" s="65"/>
      <c r="GK500" s="65"/>
      <c r="GL500" s="65"/>
      <c r="GM500" s="65"/>
      <c r="GN500" s="65"/>
      <c r="GO500" s="65"/>
    </row>
    <row r="501" spans="46:197" s="103" customFormat="1" ht="20.100000000000001" customHeight="1" x14ac:dyDescent="0.3">
      <c r="AT501" s="64"/>
      <c r="AU501" s="64"/>
      <c r="AV501" s="64"/>
      <c r="AW501" s="64"/>
      <c r="AX501" s="64"/>
      <c r="AY501" s="64"/>
      <c r="AZ501" s="64"/>
      <c r="BA501" s="64"/>
      <c r="BB501" s="64"/>
      <c r="BC501" s="64"/>
      <c r="BD501" s="64"/>
      <c r="BE501" s="64"/>
      <c r="BF501" s="64"/>
      <c r="BG501" s="64"/>
      <c r="BH501" s="64"/>
      <c r="BI501" s="64"/>
      <c r="BJ501" s="64"/>
      <c r="BK501" s="64"/>
      <c r="BL501" s="64"/>
      <c r="BM501" s="64"/>
      <c r="BN501" s="64"/>
      <c r="BO501" s="64"/>
      <c r="BP501" s="64"/>
      <c r="BQ501" s="64"/>
      <c r="BR501" s="64"/>
      <c r="BS501" s="64"/>
      <c r="BT501" s="64"/>
      <c r="BU501" s="64"/>
      <c r="BV501" s="64"/>
      <c r="BW501" s="64"/>
      <c r="BX501" s="64"/>
      <c r="BY501" s="64"/>
      <c r="BZ501" s="64"/>
      <c r="CA501" s="64"/>
      <c r="CB501" s="64"/>
      <c r="CC501" s="64"/>
      <c r="CD501" s="64"/>
      <c r="CE501" s="64"/>
      <c r="CF501" s="64"/>
      <c r="CG501" s="64"/>
      <c r="CH501" s="64"/>
      <c r="CI501" s="64"/>
      <c r="CJ501" s="64"/>
      <c r="CK501" s="64"/>
      <c r="CL501" s="64"/>
      <c r="CM501" s="64"/>
      <c r="CN501" s="64"/>
      <c r="CO501" s="64"/>
      <c r="CP501" s="64"/>
      <c r="CQ501" s="64"/>
      <c r="CR501" s="64"/>
      <c r="CS501" s="64"/>
      <c r="CT501" s="64"/>
      <c r="CU501" s="64"/>
      <c r="CV501" s="64"/>
      <c r="CW501" s="64"/>
      <c r="CX501" s="64"/>
      <c r="CY501" s="64"/>
      <c r="CZ501" s="64"/>
      <c r="DA501" s="64"/>
      <c r="DB501" s="64"/>
      <c r="DC501" s="64"/>
      <c r="DD501" s="64"/>
      <c r="DE501" s="64"/>
      <c r="DF501" s="64"/>
      <c r="DG501" s="64"/>
      <c r="DH501" s="64"/>
      <c r="DI501" s="64"/>
      <c r="DJ501" s="64"/>
      <c r="DK501" s="65"/>
      <c r="DL501" s="65"/>
      <c r="DM501" s="65"/>
      <c r="DN501" s="65"/>
      <c r="DO501" s="65"/>
      <c r="DP501" s="65"/>
      <c r="DQ501" s="65"/>
      <c r="DR501" s="65"/>
      <c r="DS501" s="65"/>
      <c r="DT501" s="65"/>
      <c r="DU501" s="65"/>
      <c r="DV501" s="65"/>
      <c r="DW501" s="65"/>
      <c r="DX501" s="65"/>
      <c r="DY501" s="65"/>
      <c r="DZ501" s="65"/>
      <c r="EA501" s="65"/>
      <c r="EB501" s="65"/>
      <c r="EC501" s="65"/>
      <c r="ED501" s="65"/>
      <c r="EE501" s="65"/>
      <c r="EF501" s="65"/>
      <c r="EG501" s="65"/>
      <c r="EH501" s="65"/>
      <c r="EI501" s="65"/>
      <c r="EJ501" s="65"/>
      <c r="EK501" s="65"/>
      <c r="EL501" s="65"/>
      <c r="EM501" s="65"/>
      <c r="EN501" s="65"/>
      <c r="EO501" s="65"/>
      <c r="EP501" s="65"/>
      <c r="EQ501" s="65"/>
      <c r="ER501" s="65"/>
      <c r="ES501" s="65"/>
      <c r="ET501" s="65"/>
      <c r="EU501" s="65"/>
      <c r="EV501" s="65"/>
      <c r="EW501" s="65"/>
      <c r="EX501" s="65"/>
      <c r="EY501" s="65"/>
      <c r="EZ501" s="65"/>
      <c r="FA501" s="65"/>
      <c r="FB501" s="65"/>
      <c r="FC501" s="65"/>
      <c r="FD501" s="65"/>
      <c r="FE501" s="65"/>
      <c r="FF501" s="65"/>
      <c r="FG501" s="65"/>
      <c r="FH501" s="65"/>
      <c r="FI501" s="65"/>
      <c r="FJ501" s="65"/>
      <c r="FK501" s="65"/>
      <c r="FL501" s="65"/>
      <c r="FM501" s="65"/>
      <c r="FN501" s="65"/>
      <c r="FO501" s="65"/>
      <c r="FP501" s="65"/>
      <c r="FQ501" s="65"/>
      <c r="FR501" s="65"/>
      <c r="FS501" s="65"/>
      <c r="FT501" s="65"/>
      <c r="FU501" s="65"/>
      <c r="FV501" s="65"/>
      <c r="FW501" s="65"/>
      <c r="FX501" s="65"/>
      <c r="FY501" s="65"/>
      <c r="FZ501" s="65"/>
      <c r="GA501" s="65"/>
      <c r="GB501" s="65"/>
      <c r="GC501" s="65"/>
      <c r="GD501" s="65"/>
      <c r="GE501" s="65"/>
      <c r="GF501" s="65"/>
      <c r="GG501" s="65"/>
      <c r="GH501" s="65"/>
      <c r="GI501" s="65"/>
      <c r="GJ501" s="65"/>
      <c r="GK501" s="65"/>
      <c r="GL501" s="65"/>
      <c r="GM501" s="65"/>
      <c r="GN501" s="65"/>
      <c r="GO501" s="65"/>
    </row>
    <row r="502" spans="46:197" s="103" customFormat="1" ht="20.100000000000001" customHeight="1" x14ac:dyDescent="0.3">
      <c r="AT502" s="64"/>
      <c r="AU502" s="64"/>
      <c r="AV502" s="64"/>
      <c r="AW502" s="64"/>
      <c r="AX502" s="64"/>
      <c r="AY502" s="64"/>
      <c r="AZ502" s="64"/>
      <c r="BA502" s="64"/>
      <c r="BB502" s="64"/>
      <c r="BC502" s="64"/>
      <c r="BD502" s="64"/>
      <c r="BE502" s="64"/>
      <c r="BF502" s="64"/>
      <c r="BG502" s="64"/>
      <c r="BH502" s="64"/>
      <c r="BI502" s="64"/>
      <c r="BJ502" s="64"/>
      <c r="BK502" s="64"/>
      <c r="BL502" s="64"/>
      <c r="BM502" s="64"/>
      <c r="BN502" s="64"/>
      <c r="BO502" s="64"/>
      <c r="BP502" s="64"/>
      <c r="BQ502" s="64"/>
      <c r="BR502" s="64"/>
      <c r="BS502" s="64"/>
      <c r="BT502" s="64"/>
      <c r="BU502" s="64"/>
      <c r="BV502" s="64"/>
      <c r="BW502" s="64"/>
      <c r="BX502" s="64"/>
      <c r="BY502" s="64"/>
      <c r="BZ502" s="64"/>
      <c r="CA502" s="64"/>
      <c r="CB502" s="64"/>
      <c r="CC502" s="64"/>
      <c r="CD502" s="64"/>
      <c r="CE502" s="64"/>
      <c r="CF502" s="64"/>
      <c r="CG502" s="64"/>
      <c r="CH502" s="64"/>
      <c r="CI502" s="64"/>
      <c r="CJ502" s="64"/>
      <c r="CK502" s="64"/>
      <c r="CL502" s="64"/>
      <c r="CM502" s="64"/>
      <c r="CN502" s="64"/>
      <c r="CO502" s="64"/>
      <c r="CP502" s="64"/>
      <c r="CQ502" s="64"/>
      <c r="CR502" s="64"/>
      <c r="CS502" s="64"/>
      <c r="CT502" s="64"/>
      <c r="CU502" s="64"/>
      <c r="CV502" s="64"/>
      <c r="CW502" s="64"/>
      <c r="CX502" s="64"/>
      <c r="CY502" s="64"/>
      <c r="CZ502" s="64"/>
      <c r="DA502" s="64"/>
      <c r="DB502" s="64"/>
      <c r="DC502" s="64"/>
      <c r="DD502" s="64"/>
      <c r="DE502" s="64"/>
      <c r="DF502" s="64"/>
      <c r="DG502" s="64"/>
      <c r="DH502" s="64"/>
      <c r="DI502" s="64"/>
      <c r="DJ502" s="64"/>
      <c r="DK502" s="65"/>
      <c r="DL502" s="65"/>
      <c r="DM502" s="65"/>
      <c r="DN502" s="65"/>
      <c r="DO502" s="65"/>
      <c r="DP502" s="65"/>
      <c r="DQ502" s="65"/>
      <c r="DR502" s="65"/>
      <c r="DS502" s="65"/>
      <c r="DT502" s="65"/>
      <c r="DU502" s="65"/>
      <c r="DV502" s="65"/>
      <c r="DW502" s="65"/>
      <c r="DX502" s="65"/>
      <c r="DY502" s="65"/>
      <c r="DZ502" s="65"/>
      <c r="EA502" s="65"/>
      <c r="EB502" s="65"/>
      <c r="EC502" s="65"/>
      <c r="ED502" s="65"/>
      <c r="EE502" s="65"/>
      <c r="EF502" s="65"/>
      <c r="EG502" s="65"/>
      <c r="EH502" s="65"/>
      <c r="EI502" s="65"/>
      <c r="EJ502" s="65"/>
      <c r="EK502" s="65"/>
      <c r="EL502" s="65"/>
      <c r="EM502" s="65"/>
      <c r="EN502" s="65"/>
      <c r="EO502" s="65"/>
      <c r="EP502" s="65"/>
      <c r="EQ502" s="65"/>
      <c r="ER502" s="65"/>
      <c r="ES502" s="65"/>
      <c r="ET502" s="65"/>
      <c r="EU502" s="65"/>
      <c r="EV502" s="65"/>
      <c r="EW502" s="65"/>
      <c r="EX502" s="65"/>
      <c r="EY502" s="65"/>
      <c r="EZ502" s="65"/>
      <c r="FA502" s="65"/>
      <c r="FB502" s="65"/>
      <c r="FC502" s="65"/>
      <c r="FD502" s="65"/>
      <c r="FE502" s="65"/>
      <c r="FF502" s="65"/>
      <c r="FG502" s="65"/>
      <c r="FH502" s="65"/>
      <c r="FI502" s="65"/>
      <c r="FJ502" s="65"/>
      <c r="FK502" s="65"/>
      <c r="FL502" s="65"/>
      <c r="FM502" s="65"/>
      <c r="FN502" s="65"/>
      <c r="FO502" s="65"/>
      <c r="FP502" s="65"/>
      <c r="FQ502" s="65"/>
      <c r="FR502" s="65"/>
      <c r="FS502" s="65"/>
      <c r="FT502" s="65"/>
      <c r="FU502" s="65"/>
      <c r="FV502" s="65"/>
      <c r="FW502" s="65"/>
      <c r="FX502" s="65"/>
      <c r="FY502" s="65"/>
      <c r="FZ502" s="65"/>
      <c r="GA502" s="65"/>
      <c r="GB502" s="65"/>
      <c r="GC502" s="65"/>
      <c r="GD502" s="65"/>
      <c r="GE502" s="65"/>
      <c r="GF502" s="65"/>
      <c r="GG502" s="65"/>
      <c r="GH502" s="65"/>
      <c r="GI502" s="65"/>
      <c r="GJ502" s="65"/>
      <c r="GK502" s="65"/>
      <c r="GL502" s="65"/>
      <c r="GM502" s="65"/>
      <c r="GN502" s="65"/>
      <c r="GO502" s="65"/>
    </row>
    <row r="503" spans="46:197" s="103" customFormat="1" ht="20.100000000000001" customHeight="1" x14ac:dyDescent="0.3">
      <c r="AT503" s="64"/>
      <c r="AU503" s="64"/>
      <c r="AV503" s="64"/>
      <c r="AW503" s="64"/>
      <c r="AX503" s="64"/>
      <c r="AY503" s="64"/>
      <c r="AZ503" s="64"/>
      <c r="BA503" s="64"/>
      <c r="BB503" s="64"/>
      <c r="BC503" s="64"/>
      <c r="BD503" s="64"/>
      <c r="BE503" s="64"/>
      <c r="BF503" s="64"/>
      <c r="BG503" s="64"/>
      <c r="BH503" s="64"/>
      <c r="BI503" s="64"/>
      <c r="BJ503" s="64"/>
      <c r="BK503" s="64"/>
      <c r="BL503" s="64"/>
      <c r="BM503" s="64"/>
      <c r="BN503" s="64"/>
      <c r="BO503" s="64"/>
      <c r="BP503" s="64"/>
      <c r="BQ503" s="64"/>
      <c r="BR503" s="64"/>
      <c r="BS503" s="64"/>
      <c r="BT503" s="64"/>
      <c r="BU503" s="64"/>
      <c r="BV503" s="64"/>
      <c r="BW503" s="64"/>
      <c r="BX503" s="64"/>
      <c r="BY503" s="64"/>
      <c r="BZ503" s="64"/>
      <c r="CA503" s="64"/>
      <c r="CB503" s="64"/>
      <c r="CC503" s="64"/>
      <c r="CD503" s="64"/>
      <c r="CE503" s="64"/>
      <c r="CF503" s="64"/>
      <c r="CG503" s="64"/>
      <c r="CH503" s="64"/>
      <c r="CI503" s="64"/>
      <c r="CJ503" s="64"/>
      <c r="CK503" s="64"/>
      <c r="CL503" s="64"/>
      <c r="CM503" s="64"/>
      <c r="CN503" s="64"/>
      <c r="CO503" s="64"/>
      <c r="CP503" s="64"/>
      <c r="CQ503" s="64"/>
      <c r="CR503" s="64"/>
      <c r="CS503" s="64"/>
      <c r="CT503" s="64"/>
      <c r="CU503" s="64"/>
      <c r="CV503" s="64"/>
      <c r="CW503" s="64"/>
      <c r="CX503" s="64"/>
      <c r="CY503" s="64"/>
      <c r="CZ503" s="64"/>
      <c r="DA503" s="64"/>
      <c r="DB503" s="64"/>
      <c r="DC503" s="64"/>
      <c r="DD503" s="64"/>
      <c r="DE503" s="64"/>
      <c r="DF503" s="64"/>
      <c r="DG503" s="64"/>
      <c r="DH503" s="64"/>
      <c r="DI503" s="64"/>
      <c r="DJ503" s="64"/>
      <c r="DK503" s="65"/>
      <c r="DL503" s="65"/>
      <c r="DM503" s="65"/>
      <c r="DN503" s="65"/>
      <c r="DO503" s="65"/>
      <c r="DP503" s="65"/>
      <c r="DQ503" s="65"/>
      <c r="DR503" s="65"/>
      <c r="DS503" s="65"/>
      <c r="DT503" s="65"/>
      <c r="DU503" s="65"/>
      <c r="DV503" s="65"/>
      <c r="DW503" s="65"/>
      <c r="DX503" s="65"/>
      <c r="DY503" s="65"/>
      <c r="DZ503" s="65"/>
      <c r="EA503" s="65"/>
      <c r="EB503" s="65"/>
      <c r="EC503" s="65"/>
      <c r="ED503" s="65"/>
      <c r="EE503" s="65"/>
      <c r="EF503" s="65"/>
      <c r="EG503" s="65"/>
      <c r="EH503" s="65"/>
      <c r="EI503" s="65"/>
      <c r="EJ503" s="65"/>
      <c r="EK503" s="65"/>
      <c r="EL503" s="65"/>
      <c r="EM503" s="65"/>
      <c r="EN503" s="65"/>
      <c r="EO503" s="65"/>
      <c r="EP503" s="65"/>
      <c r="EQ503" s="65"/>
      <c r="ER503" s="65"/>
      <c r="ES503" s="65"/>
      <c r="ET503" s="65"/>
      <c r="EU503" s="65"/>
      <c r="EV503" s="65"/>
      <c r="EW503" s="65"/>
      <c r="EX503" s="65"/>
      <c r="EY503" s="65"/>
      <c r="EZ503" s="65"/>
      <c r="FA503" s="65"/>
      <c r="FB503" s="65"/>
      <c r="FC503" s="65"/>
      <c r="FD503" s="65"/>
      <c r="FE503" s="65"/>
      <c r="FF503" s="65"/>
      <c r="FG503" s="65"/>
      <c r="FH503" s="65"/>
      <c r="FI503" s="65"/>
      <c r="FJ503" s="65"/>
      <c r="FK503" s="65"/>
      <c r="FL503" s="65"/>
      <c r="FM503" s="65"/>
      <c r="FN503" s="65"/>
      <c r="FO503" s="65"/>
      <c r="FP503" s="65"/>
      <c r="FQ503" s="65"/>
      <c r="FR503" s="65"/>
      <c r="FS503" s="65"/>
      <c r="FT503" s="65"/>
      <c r="FU503" s="65"/>
      <c r="FV503" s="65"/>
      <c r="FW503" s="65"/>
      <c r="FX503" s="65"/>
      <c r="FY503" s="65"/>
      <c r="FZ503" s="65"/>
      <c r="GA503" s="65"/>
      <c r="GB503" s="65"/>
      <c r="GC503" s="65"/>
      <c r="GD503" s="65"/>
      <c r="GE503" s="65"/>
      <c r="GF503" s="65"/>
      <c r="GG503" s="65"/>
      <c r="GH503" s="65"/>
      <c r="GI503" s="65"/>
      <c r="GJ503" s="65"/>
      <c r="GK503" s="65"/>
      <c r="GL503" s="65"/>
      <c r="GM503" s="65"/>
      <c r="GN503" s="65"/>
      <c r="GO503" s="65"/>
    </row>
    <row r="504" spans="46:197" s="103" customFormat="1" ht="20.100000000000001" customHeight="1" x14ac:dyDescent="0.3">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c r="BS504" s="64"/>
      <c r="BT504" s="64"/>
      <c r="BU504" s="64"/>
      <c r="BV504" s="64"/>
      <c r="BW504" s="64"/>
      <c r="BX504" s="64"/>
      <c r="BY504" s="64"/>
      <c r="BZ504" s="64"/>
      <c r="CA504" s="64"/>
      <c r="CB504" s="64"/>
      <c r="CC504" s="64"/>
      <c r="CD504" s="64"/>
      <c r="CE504" s="64"/>
      <c r="CF504" s="64"/>
      <c r="CG504" s="64"/>
      <c r="CH504" s="64"/>
      <c r="CI504" s="64"/>
      <c r="CJ504" s="64"/>
      <c r="CK504" s="64"/>
      <c r="CL504" s="64"/>
      <c r="CM504" s="64"/>
      <c r="CN504" s="64"/>
      <c r="CO504" s="64"/>
      <c r="CP504" s="64"/>
      <c r="CQ504" s="64"/>
      <c r="CR504" s="64"/>
      <c r="CS504" s="64"/>
      <c r="CT504" s="64"/>
      <c r="CU504" s="64"/>
      <c r="CV504" s="64"/>
      <c r="CW504" s="64"/>
      <c r="CX504" s="64"/>
      <c r="CY504" s="64"/>
      <c r="CZ504" s="64"/>
      <c r="DA504" s="64"/>
      <c r="DB504" s="64"/>
      <c r="DC504" s="64"/>
      <c r="DD504" s="64"/>
      <c r="DE504" s="64"/>
      <c r="DF504" s="64"/>
      <c r="DG504" s="64"/>
      <c r="DH504" s="64"/>
      <c r="DI504" s="64"/>
      <c r="DJ504" s="64"/>
      <c r="DK504" s="65"/>
      <c r="DL504" s="65"/>
      <c r="DM504" s="65"/>
      <c r="DN504" s="65"/>
      <c r="DO504" s="65"/>
      <c r="DP504" s="65"/>
      <c r="DQ504" s="65"/>
      <c r="DR504" s="65"/>
      <c r="DS504" s="65"/>
      <c r="DT504" s="65"/>
      <c r="DU504" s="65"/>
      <c r="DV504" s="65"/>
      <c r="DW504" s="65"/>
      <c r="DX504" s="65"/>
      <c r="DY504" s="65"/>
      <c r="DZ504" s="65"/>
      <c r="EA504" s="65"/>
      <c r="EB504" s="65"/>
      <c r="EC504" s="65"/>
      <c r="ED504" s="65"/>
      <c r="EE504" s="65"/>
      <c r="EF504" s="65"/>
      <c r="EG504" s="65"/>
      <c r="EH504" s="65"/>
      <c r="EI504" s="65"/>
      <c r="EJ504" s="65"/>
      <c r="EK504" s="65"/>
      <c r="EL504" s="65"/>
      <c r="EM504" s="65"/>
      <c r="EN504" s="65"/>
      <c r="EO504" s="65"/>
      <c r="EP504" s="65"/>
      <c r="EQ504" s="65"/>
      <c r="ER504" s="65"/>
      <c r="ES504" s="65"/>
      <c r="ET504" s="65"/>
      <c r="EU504" s="65"/>
      <c r="EV504" s="65"/>
      <c r="EW504" s="65"/>
      <c r="EX504" s="65"/>
      <c r="EY504" s="65"/>
      <c r="EZ504" s="65"/>
      <c r="FA504" s="65"/>
      <c r="FB504" s="65"/>
      <c r="FC504" s="65"/>
      <c r="FD504" s="65"/>
      <c r="FE504" s="65"/>
      <c r="FF504" s="65"/>
      <c r="FG504" s="65"/>
      <c r="FH504" s="65"/>
      <c r="FI504" s="65"/>
      <c r="FJ504" s="65"/>
      <c r="FK504" s="65"/>
      <c r="FL504" s="65"/>
      <c r="FM504" s="65"/>
      <c r="FN504" s="65"/>
      <c r="FO504" s="65"/>
      <c r="FP504" s="65"/>
      <c r="FQ504" s="65"/>
      <c r="FR504" s="65"/>
      <c r="FS504" s="65"/>
      <c r="FT504" s="65"/>
      <c r="FU504" s="65"/>
      <c r="FV504" s="65"/>
      <c r="FW504" s="65"/>
      <c r="FX504" s="65"/>
      <c r="FY504" s="65"/>
      <c r="FZ504" s="65"/>
      <c r="GA504" s="65"/>
      <c r="GB504" s="65"/>
      <c r="GC504" s="65"/>
      <c r="GD504" s="65"/>
      <c r="GE504" s="65"/>
      <c r="GF504" s="65"/>
      <c r="GG504" s="65"/>
      <c r="GH504" s="65"/>
      <c r="GI504" s="65"/>
      <c r="GJ504" s="65"/>
      <c r="GK504" s="65"/>
      <c r="GL504" s="65"/>
      <c r="GM504" s="65"/>
      <c r="GN504" s="65"/>
      <c r="GO504" s="65"/>
    </row>
    <row r="505" spans="46:197" s="103" customFormat="1" ht="20.100000000000001" customHeight="1" x14ac:dyDescent="0.3">
      <c r="AT505" s="64"/>
      <c r="AU505" s="64"/>
      <c r="AV505" s="64"/>
      <c r="AW505" s="64"/>
      <c r="AX505" s="64"/>
      <c r="AY505" s="64"/>
      <c r="AZ505" s="64"/>
      <c r="BA505" s="64"/>
      <c r="BB505" s="64"/>
      <c r="BC505" s="64"/>
      <c r="BD505" s="64"/>
      <c r="BE505" s="64"/>
      <c r="BF505" s="64"/>
      <c r="BG505" s="64"/>
      <c r="BH505" s="64"/>
      <c r="BI505" s="64"/>
      <c r="BJ505" s="64"/>
      <c r="BK505" s="64"/>
      <c r="BL505" s="64"/>
      <c r="BM505" s="64"/>
      <c r="BN505" s="64"/>
      <c r="BO505" s="64"/>
      <c r="BP505" s="64"/>
      <c r="BQ505" s="64"/>
      <c r="BR505" s="64"/>
      <c r="BS505" s="64"/>
      <c r="BT505" s="64"/>
      <c r="BU505" s="64"/>
      <c r="BV505" s="64"/>
      <c r="BW505" s="64"/>
      <c r="BX505" s="64"/>
      <c r="BY505" s="64"/>
      <c r="BZ505" s="64"/>
      <c r="CA505" s="64"/>
      <c r="CB505" s="64"/>
      <c r="CC505" s="64"/>
      <c r="CD505" s="64"/>
      <c r="CE505" s="64"/>
      <c r="CF505" s="64"/>
      <c r="CG505" s="64"/>
      <c r="CH505" s="64"/>
      <c r="CI505" s="64"/>
      <c r="CJ505" s="64"/>
      <c r="CK505" s="64"/>
      <c r="CL505" s="64"/>
      <c r="CM505" s="64"/>
      <c r="CN505" s="64"/>
      <c r="CO505" s="64"/>
      <c r="CP505" s="64"/>
      <c r="CQ505" s="64"/>
      <c r="CR505" s="64"/>
      <c r="CS505" s="64"/>
      <c r="CT505" s="64"/>
      <c r="CU505" s="64"/>
      <c r="CV505" s="64"/>
      <c r="CW505" s="64"/>
      <c r="CX505" s="64"/>
      <c r="CY505" s="64"/>
      <c r="CZ505" s="64"/>
      <c r="DA505" s="64"/>
      <c r="DB505" s="64"/>
      <c r="DC505" s="64"/>
      <c r="DD505" s="64"/>
      <c r="DE505" s="64"/>
      <c r="DF505" s="64"/>
      <c r="DG505" s="64"/>
      <c r="DH505" s="64"/>
      <c r="DI505" s="64"/>
      <c r="DJ505" s="64"/>
      <c r="DK505" s="65"/>
      <c r="DL505" s="65"/>
      <c r="DM505" s="65"/>
      <c r="DN505" s="65"/>
      <c r="DO505" s="65"/>
      <c r="DP505" s="65"/>
      <c r="DQ505" s="65"/>
      <c r="DR505" s="65"/>
      <c r="DS505" s="65"/>
      <c r="DT505" s="65"/>
      <c r="DU505" s="65"/>
      <c r="DV505" s="65"/>
      <c r="DW505" s="65"/>
      <c r="DX505" s="65"/>
      <c r="DY505" s="65"/>
      <c r="DZ505" s="65"/>
      <c r="EA505" s="65"/>
      <c r="EB505" s="65"/>
      <c r="EC505" s="65"/>
      <c r="ED505" s="65"/>
      <c r="EE505" s="65"/>
      <c r="EF505" s="65"/>
      <c r="EG505" s="65"/>
      <c r="EH505" s="65"/>
      <c r="EI505" s="65"/>
      <c r="EJ505" s="65"/>
      <c r="EK505" s="65"/>
      <c r="EL505" s="65"/>
      <c r="EM505" s="65"/>
      <c r="EN505" s="65"/>
      <c r="EO505" s="65"/>
      <c r="EP505" s="65"/>
      <c r="EQ505" s="65"/>
      <c r="ER505" s="65"/>
      <c r="ES505" s="65"/>
      <c r="ET505" s="65"/>
      <c r="EU505" s="65"/>
      <c r="EV505" s="65"/>
      <c r="EW505" s="65"/>
      <c r="EX505" s="65"/>
      <c r="EY505" s="65"/>
      <c r="EZ505" s="65"/>
      <c r="FA505" s="65"/>
      <c r="FB505" s="65"/>
      <c r="FC505" s="65"/>
      <c r="FD505" s="65"/>
      <c r="FE505" s="65"/>
      <c r="FF505" s="65"/>
      <c r="FG505" s="65"/>
      <c r="FH505" s="65"/>
      <c r="FI505" s="65"/>
      <c r="FJ505" s="65"/>
      <c r="FK505" s="65"/>
      <c r="FL505" s="65"/>
      <c r="FM505" s="65"/>
      <c r="FN505" s="65"/>
      <c r="FO505" s="65"/>
      <c r="FP505" s="65"/>
      <c r="FQ505" s="65"/>
      <c r="FR505" s="65"/>
      <c r="FS505" s="65"/>
      <c r="FT505" s="65"/>
      <c r="FU505" s="65"/>
      <c r="FV505" s="65"/>
      <c r="FW505" s="65"/>
      <c r="FX505" s="65"/>
      <c r="FY505" s="65"/>
      <c r="FZ505" s="65"/>
      <c r="GA505" s="65"/>
      <c r="GB505" s="65"/>
      <c r="GC505" s="65"/>
      <c r="GD505" s="65"/>
      <c r="GE505" s="65"/>
      <c r="GF505" s="65"/>
      <c r="GG505" s="65"/>
      <c r="GH505" s="65"/>
      <c r="GI505" s="65"/>
      <c r="GJ505" s="65"/>
      <c r="GK505" s="65"/>
      <c r="GL505" s="65"/>
      <c r="GM505" s="65"/>
      <c r="GN505" s="65"/>
      <c r="GO505" s="65"/>
    </row>
    <row r="506" spans="46:197" s="103" customFormat="1" ht="20.100000000000001" customHeight="1" x14ac:dyDescent="0.3">
      <c r="AT506" s="64"/>
      <c r="AU506" s="64"/>
      <c r="AV506" s="64"/>
      <c r="AW506" s="64"/>
      <c r="AX506" s="64"/>
      <c r="AY506" s="64"/>
      <c r="AZ506" s="64"/>
      <c r="BA506" s="64"/>
      <c r="BB506" s="64"/>
      <c r="BC506" s="64"/>
      <c r="BD506" s="64"/>
      <c r="BE506" s="64"/>
      <c r="BF506" s="64"/>
      <c r="BG506" s="64"/>
      <c r="BH506" s="64"/>
      <c r="BI506" s="64"/>
      <c r="BJ506" s="64"/>
      <c r="BK506" s="64"/>
      <c r="BL506" s="64"/>
      <c r="BM506" s="64"/>
      <c r="BN506" s="64"/>
      <c r="BO506" s="64"/>
      <c r="BP506" s="64"/>
      <c r="BQ506" s="64"/>
      <c r="BR506" s="64"/>
      <c r="BS506" s="64"/>
      <c r="BT506" s="64"/>
      <c r="BU506" s="64"/>
      <c r="BV506" s="64"/>
      <c r="BW506" s="64"/>
      <c r="BX506" s="64"/>
      <c r="BY506" s="64"/>
      <c r="BZ506" s="64"/>
      <c r="CA506" s="64"/>
      <c r="CB506" s="64"/>
      <c r="CC506" s="64"/>
      <c r="CD506" s="64"/>
      <c r="CE506" s="64"/>
      <c r="CF506" s="64"/>
      <c r="CG506" s="64"/>
      <c r="CH506" s="64"/>
      <c r="CI506" s="64"/>
      <c r="CJ506" s="64"/>
      <c r="CK506" s="64"/>
      <c r="CL506" s="64"/>
      <c r="CM506" s="64"/>
      <c r="CN506" s="64"/>
      <c r="CO506" s="64"/>
      <c r="CP506" s="64"/>
      <c r="CQ506" s="64"/>
      <c r="CR506" s="64"/>
      <c r="CS506" s="64"/>
      <c r="CT506" s="64"/>
      <c r="CU506" s="64"/>
      <c r="CV506" s="64"/>
      <c r="CW506" s="64"/>
      <c r="CX506" s="64"/>
      <c r="CY506" s="64"/>
      <c r="CZ506" s="64"/>
      <c r="DA506" s="64"/>
      <c r="DB506" s="64"/>
      <c r="DC506" s="64"/>
      <c r="DD506" s="64"/>
      <c r="DE506" s="64"/>
      <c r="DF506" s="64"/>
      <c r="DG506" s="64"/>
      <c r="DH506" s="64"/>
      <c r="DI506" s="64"/>
      <c r="DJ506" s="64"/>
      <c r="DK506" s="65"/>
      <c r="DL506" s="65"/>
      <c r="DM506" s="65"/>
      <c r="DN506" s="65"/>
      <c r="DO506" s="65"/>
      <c r="DP506" s="65"/>
      <c r="DQ506" s="65"/>
      <c r="DR506" s="65"/>
      <c r="DS506" s="65"/>
      <c r="DT506" s="65"/>
      <c r="DU506" s="65"/>
      <c r="DV506" s="65"/>
      <c r="DW506" s="65"/>
      <c r="DX506" s="65"/>
      <c r="DY506" s="65"/>
      <c r="DZ506" s="65"/>
      <c r="EA506" s="65"/>
      <c r="EB506" s="65"/>
      <c r="EC506" s="65"/>
      <c r="ED506" s="65"/>
      <c r="EE506" s="65"/>
      <c r="EF506" s="65"/>
      <c r="EG506" s="65"/>
      <c r="EH506" s="65"/>
      <c r="EI506" s="65"/>
      <c r="EJ506" s="65"/>
      <c r="EK506" s="65"/>
      <c r="EL506" s="65"/>
      <c r="EM506" s="65"/>
      <c r="EN506" s="65"/>
      <c r="EO506" s="65"/>
      <c r="EP506" s="65"/>
      <c r="EQ506" s="65"/>
      <c r="ER506" s="65"/>
      <c r="ES506" s="65"/>
      <c r="ET506" s="65"/>
      <c r="EU506" s="65"/>
      <c r="EV506" s="65"/>
      <c r="EW506" s="65"/>
      <c r="EX506" s="65"/>
      <c r="EY506" s="65"/>
      <c r="EZ506" s="65"/>
      <c r="FA506" s="65"/>
      <c r="FB506" s="65"/>
      <c r="FC506" s="65"/>
      <c r="FD506" s="65"/>
      <c r="FE506" s="65"/>
      <c r="FF506" s="65"/>
      <c r="FG506" s="65"/>
      <c r="FH506" s="65"/>
      <c r="FI506" s="65"/>
      <c r="FJ506" s="65"/>
      <c r="FK506" s="65"/>
      <c r="FL506" s="65"/>
      <c r="FM506" s="65"/>
      <c r="FN506" s="65"/>
      <c r="FO506" s="65"/>
      <c r="FP506" s="65"/>
      <c r="FQ506" s="65"/>
      <c r="FR506" s="65"/>
      <c r="FS506" s="65"/>
      <c r="FT506" s="65"/>
      <c r="FU506" s="65"/>
      <c r="FV506" s="65"/>
      <c r="FW506" s="65"/>
      <c r="FX506" s="65"/>
      <c r="FY506" s="65"/>
      <c r="FZ506" s="65"/>
      <c r="GA506" s="65"/>
      <c r="GB506" s="65"/>
      <c r="GC506" s="65"/>
      <c r="GD506" s="65"/>
      <c r="GE506" s="65"/>
      <c r="GF506" s="65"/>
      <c r="GG506" s="65"/>
      <c r="GH506" s="65"/>
      <c r="GI506" s="65"/>
      <c r="GJ506" s="65"/>
      <c r="GK506" s="65"/>
      <c r="GL506" s="65"/>
      <c r="GM506" s="65"/>
      <c r="GN506" s="65"/>
      <c r="GO506" s="65"/>
    </row>
    <row r="507" spans="46:197" s="103" customFormat="1" ht="20.100000000000001" customHeight="1" x14ac:dyDescent="0.3">
      <c r="AT507" s="64"/>
      <c r="AU507" s="64"/>
      <c r="AV507" s="64"/>
      <c r="AW507" s="64"/>
      <c r="AX507" s="64"/>
      <c r="AY507" s="64"/>
      <c r="AZ507" s="64"/>
      <c r="BA507" s="64"/>
      <c r="BB507" s="64"/>
      <c r="BC507" s="64"/>
      <c r="BD507" s="64"/>
      <c r="BE507" s="64"/>
      <c r="BF507" s="64"/>
      <c r="BG507" s="64"/>
      <c r="BH507" s="64"/>
      <c r="BI507" s="64"/>
      <c r="BJ507" s="64"/>
      <c r="BK507" s="64"/>
      <c r="BL507" s="64"/>
      <c r="BM507" s="64"/>
      <c r="BN507" s="64"/>
      <c r="BO507" s="64"/>
      <c r="BP507" s="64"/>
      <c r="BQ507" s="64"/>
      <c r="BR507" s="64"/>
      <c r="BS507" s="64"/>
      <c r="BT507" s="64"/>
      <c r="BU507" s="64"/>
      <c r="BV507" s="64"/>
      <c r="BW507" s="64"/>
      <c r="BX507" s="64"/>
      <c r="BY507" s="64"/>
      <c r="BZ507" s="64"/>
      <c r="CA507" s="64"/>
      <c r="CB507" s="64"/>
      <c r="CC507" s="64"/>
      <c r="CD507" s="64"/>
      <c r="CE507" s="64"/>
      <c r="CF507" s="64"/>
      <c r="CG507" s="64"/>
      <c r="CH507" s="64"/>
      <c r="CI507" s="64"/>
      <c r="CJ507" s="64"/>
      <c r="CK507" s="64"/>
      <c r="CL507" s="64"/>
      <c r="CM507" s="64"/>
      <c r="CN507" s="64"/>
      <c r="CO507" s="64"/>
      <c r="CP507" s="64"/>
      <c r="CQ507" s="64"/>
      <c r="CR507" s="64"/>
      <c r="CS507" s="64"/>
      <c r="CT507" s="64"/>
      <c r="CU507" s="64"/>
      <c r="CV507" s="64"/>
      <c r="CW507" s="64"/>
      <c r="CX507" s="64"/>
      <c r="CY507" s="64"/>
      <c r="CZ507" s="64"/>
      <c r="DA507" s="64"/>
      <c r="DB507" s="64"/>
      <c r="DC507" s="64"/>
      <c r="DD507" s="64"/>
      <c r="DE507" s="64"/>
      <c r="DF507" s="64"/>
      <c r="DG507" s="64"/>
      <c r="DH507" s="64"/>
      <c r="DI507" s="64"/>
      <c r="DJ507" s="64"/>
      <c r="DK507" s="65"/>
      <c r="DL507" s="65"/>
      <c r="DM507" s="65"/>
      <c r="DN507" s="65"/>
      <c r="DO507" s="65"/>
      <c r="DP507" s="65"/>
      <c r="DQ507" s="65"/>
      <c r="DR507" s="65"/>
      <c r="DS507" s="65"/>
      <c r="DT507" s="65"/>
      <c r="DU507" s="65"/>
      <c r="DV507" s="65"/>
      <c r="DW507" s="65"/>
      <c r="DX507" s="65"/>
      <c r="DY507" s="65"/>
      <c r="DZ507" s="65"/>
      <c r="EA507" s="65"/>
      <c r="EB507" s="65"/>
      <c r="EC507" s="65"/>
      <c r="ED507" s="65"/>
      <c r="EE507" s="65"/>
      <c r="EF507" s="65"/>
      <c r="EG507" s="65"/>
      <c r="EH507" s="65"/>
      <c r="EI507" s="65"/>
      <c r="EJ507" s="65"/>
      <c r="EK507" s="65"/>
      <c r="EL507" s="65"/>
      <c r="EM507" s="65"/>
      <c r="EN507" s="65"/>
      <c r="EO507" s="65"/>
      <c r="EP507" s="65"/>
      <c r="EQ507" s="65"/>
      <c r="ER507" s="65"/>
      <c r="ES507" s="65"/>
      <c r="ET507" s="65"/>
      <c r="EU507" s="65"/>
      <c r="EV507" s="65"/>
      <c r="EW507" s="65"/>
      <c r="EX507" s="65"/>
      <c r="EY507" s="65"/>
      <c r="EZ507" s="65"/>
      <c r="FA507" s="65"/>
      <c r="FB507" s="65"/>
      <c r="FC507" s="65"/>
      <c r="FD507" s="65"/>
      <c r="FE507" s="65"/>
      <c r="FF507" s="65"/>
      <c r="FG507" s="65"/>
      <c r="FH507" s="65"/>
      <c r="FI507" s="65"/>
      <c r="FJ507" s="65"/>
      <c r="FK507" s="65"/>
      <c r="FL507" s="65"/>
      <c r="FM507" s="65"/>
      <c r="FN507" s="65"/>
      <c r="FO507" s="65"/>
      <c r="FP507" s="65"/>
      <c r="FQ507" s="65"/>
      <c r="FR507" s="65"/>
      <c r="FS507" s="65"/>
      <c r="FT507" s="65"/>
      <c r="FU507" s="65"/>
      <c r="FV507" s="65"/>
      <c r="FW507" s="65"/>
      <c r="FX507" s="65"/>
      <c r="FY507" s="65"/>
      <c r="FZ507" s="65"/>
      <c r="GA507" s="65"/>
      <c r="GB507" s="65"/>
      <c r="GC507" s="65"/>
      <c r="GD507" s="65"/>
      <c r="GE507" s="65"/>
      <c r="GF507" s="65"/>
      <c r="GG507" s="65"/>
      <c r="GH507" s="65"/>
      <c r="GI507" s="65"/>
      <c r="GJ507" s="65"/>
      <c r="GK507" s="65"/>
      <c r="GL507" s="65"/>
      <c r="GM507" s="65"/>
      <c r="GN507" s="65"/>
      <c r="GO507" s="65"/>
    </row>
    <row r="508" spans="46:197" s="103" customFormat="1" ht="20.100000000000001" customHeight="1" x14ac:dyDescent="0.3">
      <c r="AT508" s="64"/>
      <c r="AU508" s="64"/>
      <c r="AV508" s="64"/>
      <c r="AW508" s="64"/>
      <c r="AX508" s="64"/>
      <c r="AY508" s="64"/>
      <c r="AZ508" s="64"/>
      <c r="BA508" s="64"/>
      <c r="BB508" s="64"/>
      <c r="BC508" s="64"/>
      <c r="BD508" s="64"/>
      <c r="BE508" s="64"/>
      <c r="BF508" s="64"/>
      <c r="BG508" s="64"/>
      <c r="BH508" s="64"/>
      <c r="BI508" s="64"/>
      <c r="BJ508" s="64"/>
      <c r="BK508" s="64"/>
      <c r="BL508" s="64"/>
      <c r="BM508" s="64"/>
      <c r="BN508" s="64"/>
      <c r="BO508" s="64"/>
      <c r="BP508" s="64"/>
      <c r="BQ508" s="64"/>
      <c r="BR508" s="64"/>
      <c r="BS508" s="64"/>
      <c r="BT508" s="64"/>
      <c r="BU508" s="64"/>
      <c r="BV508" s="64"/>
      <c r="BW508" s="64"/>
      <c r="BX508" s="64"/>
      <c r="BY508" s="64"/>
      <c r="BZ508" s="64"/>
      <c r="CA508" s="64"/>
      <c r="CB508" s="64"/>
      <c r="CC508" s="64"/>
      <c r="CD508" s="64"/>
      <c r="CE508" s="64"/>
      <c r="CF508" s="64"/>
      <c r="CG508" s="64"/>
      <c r="CH508" s="64"/>
      <c r="CI508" s="64"/>
      <c r="CJ508" s="64"/>
      <c r="CK508" s="64"/>
      <c r="CL508" s="64"/>
      <c r="CM508" s="64"/>
      <c r="CN508" s="64"/>
      <c r="CO508" s="64"/>
      <c r="CP508" s="64"/>
      <c r="CQ508" s="64"/>
      <c r="CR508" s="64"/>
      <c r="CS508" s="64"/>
      <c r="CT508" s="64"/>
      <c r="CU508" s="64"/>
      <c r="CV508" s="64"/>
      <c r="CW508" s="64"/>
      <c r="CX508" s="64"/>
      <c r="CY508" s="64"/>
      <c r="CZ508" s="64"/>
      <c r="DA508" s="64"/>
      <c r="DB508" s="64"/>
      <c r="DC508" s="64"/>
      <c r="DD508" s="64"/>
      <c r="DE508" s="64"/>
      <c r="DF508" s="64"/>
      <c r="DG508" s="64"/>
      <c r="DH508" s="64"/>
      <c r="DI508" s="64"/>
      <c r="DJ508" s="64"/>
      <c r="DK508" s="65"/>
      <c r="DL508" s="65"/>
      <c r="DM508" s="65"/>
      <c r="DN508" s="65"/>
      <c r="DO508" s="65"/>
      <c r="DP508" s="65"/>
      <c r="DQ508" s="65"/>
      <c r="DR508" s="65"/>
      <c r="DS508" s="65"/>
      <c r="DT508" s="65"/>
      <c r="DU508" s="65"/>
      <c r="DV508" s="65"/>
      <c r="DW508" s="65"/>
      <c r="DX508" s="65"/>
      <c r="DY508" s="65"/>
      <c r="DZ508" s="65"/>
      <c r="EA508" s="65"/>
      <c r="EB508" s="65"/>
      <c r="EC508" s="65"/>
      <c r="ED508" s="65"/>
      <c r="EE508" s="65"/>
      <c r="EF508" s="65"/>
      <c r="EG508" s="65"/>
      <c r="EH508" s="65"/>
      <c r="EI508" s="65"/>
      <c r="EJ508" s="65"/>
      <c r="EK508" s="65"/>
      <c r="EL508" s="65"/>
      <c r="EM508" s="65"/>
      <c r="EN508" s="65"/>
      <c r="EO508" s="65"/>
      <c r="EP508" s="65"/>
      <c r="EQ508" s="65"/>
      <c r="ER508" s="65"/>
      <c r="ES508" s="65"/>
      <c r="ET508" s="65"/>
      <c r="EU508" s="65"/>
      <c r="EV508" s="65"/>
      <c r="EW508" s="65"/>
      <c r="EX508" s="65"/>
      <c r="EY508" s="65"/>
      <c r="EZ508" s="65"/>
      <c r="FA508" s="65"/>
      <c r="FB508" s="65"/>
      <c r="FC508" s="65"/>
      <c r="FD508" s="65"/>
      <c r="FE508" s="65"/>
      <c r="FF508" s="65"/>
      <c r="FG508" s="65"/>
      <c r="FH508" s="65"/>
      <c r="FI508" s="65"/>
      <c r="FJ508" s="65"/>
      <c r="FK508" s="65"/>
      <c r="FL508" s="65"/>
      <c r="FM508" s="65"/>
      <c r="FN508" s="65"/>
      <c r="FO508" s="65"/>
      <c r="FP508" s="65"/>
      <c r="FQ508" s="65"/>
      <c r="FR508" s="65"/>
      <c r="FS508" s="65"/>
      <c r="FT508" s="65"/>
      <c r="FU508" s="65"/>
      <c r="FV508" s="65"/>
      <c r="FW508" s="65"/>
      <c r="FX508" s="65"/>
      <c r="FY508" s="65"/>
      <c r="FZ508" s="65"/>
      <c r="GA508" s="65"/>
      <c r="GB508" s="65"/>
      <c r="GC508" s="65"/>
      <c r="GD508" s="65"/>
      <c r="GE508" s="65"/>
      <c r="GF508" s="65"/>
      <c r="GG508" s="65"/>
      <c r="GH508" s="65"/>
      <c r="GI508" s="65"/>
      <c r="GJ508" s="65"/>
      <c r="GK508" s="65"/>
      <c r="GL508" s="65"/>
      <c r="GM508" s="65"/>
      <c r="GN508" s="65"/>
      <c r="GO508" s="65"/>
    </row>
    <row r="509" spans="46:197" s="103" customFormat="1" ht="20.100000000000001" customHeight="1" x14ac:dyDescent="0.3">
      <c r="AT509" s="64"/>
      <c r="AU509" s="64"/>
      <c r="AV509" s="64"/>
      <c r="AW509" s="64"/>
      <c r="AX509" s="64"/>
      <c r="AY509" s="64"/>
      <c r="AZ509" s="64"/>
      <c r="BA509" s="64"/>
      <c r="BB509" s="64"/>
      <c r="BC509" s="64"/>
      <c r="BD509" s="64"/>
      <c r="BE509" s="64"/>
      <c r="BF509" s="64"/>
      <c r="BG509" s="64"/>
      <c r="BH509" s="64"/>
      <c r="BI509" s="64"/>
      <c r="BJ509" s="64"/>
      <c r="BK509" s="64"/>
      <c r="BL509" s="64"/>
      <c r="BM509" s="64"/>
      <c r="BN509" s="64"/>
      <c r="BO509" s="64"/>
      <c r="BP509" s="64"/>
      <c r="BQ509" s="64"/>
      <c r="BR509" s="64"/>
      <c r="BS509" s="64"/>
      <c r="BT509" s="64"/>
      <c r="BU509" s="64"/>
      <c r="BV509" s="64"/>
      <c r="BW509" s="64"/>
      <c r="BX509" s="64"/>
      <c r="BY509" s="64"/>
      <c r="BZ509" s="64"/>
      <c r="CA509" s="64"/>
      <c r="CB509" s="64"/>
      <c r="CC509" s="64"/>
      <c r="CD509" s="64"/>
      <c r="CE509" s="64"/>
      <c r="CF509" s="64"/>
      <c r="CG509" s="64"/>
      <c r="CH509" s="64"/>
      <c r="CI509" s="64"/>
      <c r="CJ509" s="64"/>
      <c r="CK509" s="64"/>
      <c r="CL509" s="64"/>
      <c r="CM509" s="64"/>
      <c r="CN509" s="64"/>
      <c r="CO509" s="64"/>
      <c r="CP509" s="64"/>
      <c r="CQ509" s="64"/>
      <c r="CR509" s="64"/>
      <c r="CS509" s="64"/>
      <c r="CT509" s="64"/>
      <c r="CU509" s="64"/>
      <c r="CV509" s="64"/>
      <c r="CW509" s="64"/>
      <c r="CX509" s="64"/>
      <c r="CY509" s="64"/>
      <c r="CZ509" s="64"/>
      <c r="DA509" s="64"/>
      <c r="DB509" s="64"/>
      <c r="DC509" s="64"/>
      <c r="DD509" s="64"/>
      <c r="DE509" s="64"/>
      <c r="DF509" s="64"/>
      <c r="DG509" s="64"/>
      <c r="DH509" s="64"/>
      <c r="DI509" s="64"/>
      <c r="DJ509" s="64"/>
      <c r="DK509" s="65"/>
      <c r="DL509" s="65"/>
      <c r="DM509" s="65"/>
      <c r="DN509" s="65"/>
      <c r="DO509" s="65"/>
      <c r="DP509" s="65"/>
      <c r="DQ509" s="65"/>
      <c r="DR509" s="65"/>
      <c r="DS509" s="65"/>
      <c r="DT509" s="65"/>
      <c r="DU509" s="65"/>
      <c r="DV509" s="65"/>
      <c r="DW509" s="65"/>
      <c r="DX509" s="65"/>
      <c r="DY509" s="65"/>
      <c r="DZ509" s="65"/>
      <c r="EA509" s="65"/>
      <c r="EB509" s="65"/>
      <c r="EC509" s="65"/>
      <c r="ED509" s="65"/>
      <c r="EE509" s="65"/>
      <c r="EF509" s="65"/>
      <c r="EG509" s="65"/>
      <c r="EH509" s="65"/>
      <c r="EI509" s="65"/>
      <c r="EJ509" s="65"/>
      <c r="EK509" s="65"/>
      <c r="EL509" s="65"/>
      <c r="EM509" s="65"/>
      <c r="EN509" s="65"/>
      <c r="EO509" s="65"/>
      <c r="EP509" s="65"/>
      <c r="EQ509" s="65"/>
      <c r="ER509" s="65"/>
      <c r="ES509" s="65"/>
      <c r="ET509" s="65"/>
      <c r="EU509" s="65"/>
      <c r="EV509" s="65"/>
      <c r="EW509" s="65"/>
      <c r="EX509" s="65"/>
      <c r="EY509" s="65"/>
      <c r="EZ509" s="65"/>
      <c r="FA509" s="65"/>
      <c r="FB509" s="65"/>
      <c r="FC509" s="65"/>
      <c r="FD509" s="65"/>
      <c r="FE509" s="65"/>
      <c r="FF509" s="65"/>
      <c r="FG509" s="65"/>
      <c r="FH509" s="65"/>
      <c r="FI509" s="65"/>
      <c r="FJ509" s="65"/>
      <c r="FK509" s="65"/>
      <c r="FL509" s="65"/>
      <c r="FM509" s="65"/>
      <c r="FN509" s="65"/>
      <c r="FO509" s="65"/>
      <c r="FP509" s="65"/>
      <c r="FQ509" s="65"/>
      <c r="FR509" s="65"/>
      <c r="FS509" s="65"/>
      <c r="FT509" s="65"/>
      <c r="FU509" s="65"/>
      <c r="FV509" s="65"/>
      <c r="FW509" s="65"/>
      <c r="FX509" s="65"/>
      <c r="FY509" s="65"/>
      <c r="FZ509" s="65"/>
      <c r="GA509" s="65"/>
      <c r="GB509" s="65"/>
      <c r="GC509" s="65"/>
      <c r="GD509" s="65"/>
      <c r="GE509" s="65"/>
      <c r="GF509" s="65"/>
      <c r="GG509" s="65"/>
      <c r="GH509" s="65"/>
      <c r="GI509" s="65"/>
      <c r="GJ509" s="65"/>
      <c r="GK509" s="65"/>
      <c r="GL509" s="65"/>
      <c r="GM509" s="65"/>
      <c r="GN509" s="65"/>
      <c r="GO509" s="65"/>
    </row>
    <row r="510" spans="46:197" s="103" customFormat="1" ht="20.100000000000001" customHeight="1" x14ac:dyDescent="0.3">
      <c r="AT510" s="64"/>
      <c r="AU510" s="64"/>
      <c r="AV510" s="64"/>
      <c r="AW510" s="64"/>
      <c r="AX510" s="64"/>
      <c r="AY510" s="64"/>
      <c r="AZ510" s="64"/>
      <c r="BA510" s="64"/>
      <c r="BB510" s="64"/>
      <c r="BC510" s="64"/>
      <c r="BD510" s="64"/>
      <c r="BE510" s="64"/>
      <c r="BF510" s="64"/>
      <c r="BG510" s="64"/>
      <c r="BH510" s="64"/>
      <c r="BI510" s="64"/>
      <c r="BJ510" s="64"/>
      <c r="BK510" s="64"/>
      <c r="BL510" s="64"/>
      <c r="BM510" s="64"/>
      <c r="BN510" s="64"/>
      <c r="BO510" s="64"/>
      <c r="BP510" s="64"/>
      <c r="BQ510" s="64"/>
      <c r="BR510" s="64"/>
      <c r="BS510" s="64"/>
      <c r="BT510" s="64"/>
      <c r="BU510" s="64"/>
      <c r="BV510" s="64"/>
      <c r="BW510" s="64"/>
      <c r="BX510" s="64"/>
      <c r="BY510" s="64"/>
      <c r="BZ510" s="64"/>
      <c r="CA510" s="64"/>
      <c r="CB510" s="64"/>
      <c r="CC510" s="64"/>
      <c r="CD510" s="64"/>
      <c r="CE510" s="64"/>
      <c r="CF510" s="64"/>
      <c r="CG510" s="64"/>
      <c r="CH510" s="64"/>
      <c r="CI510" s="64"/>
      <c r="CJ510" s="64"/>
      <c r="CK510" s="64"/>
      <c r="CL510" s="64"/>
      <c r="CM510" s="64"/>
      <c r="CN510" s="64"/>
      <c r="CO510" s="64"/>
      <c r="CP510" s="64"/>
      <c r="CQ510" s="64"/>
      <c r="CR510" s="64"/>
      <c r="CS510" s="64"/>
      <c r="CT510" s="64"/>
      <c r="CU510" s="64"/>
      <c r="CV510" s="64"/>
      <c r="CW510" s="64"/>
      <c r="CX510" s="64"/>
      <c r="CY510" s="64"/>
      <c r="CZ510" s="64"/>
      <c r="DA510" s="64"/>
      <c r="DB510" s="64"/>
      <c r="DC510" s="64"/>
      <c r="DD510" s="64"/>
      <c r="DE510" s="64"/>
      <c r="DF510" s="64"/>
      <c r="DG510" s="64"/>
      <c r="DH510" s="64"/>
      <c r="DI510" s="64"/>
      <c r="DJ510" s="64"/>
      <c r="DK510" s="65"/>
      <c r="DL510" s="65"/>
      <c r="DM510" s="65"/>
      <c r="DN510" s="65"/>
      <c r="DO510" s="65"/>
      <c r="DP510" s="65"/>
      <c r="DQ510" s="65"/>
      <c r="DR510" s="65"/>
      <c r="DS510" s="65"/>
      <c r="DT510" s="65"/>
      <c r="DU510" s="65"/>
      <c r="DV510" s="65"/>
      <c r="DW510" s="65"/>
      <c r="DX510" s="65"/>
      <c r="DY510" s="65"/>
      <c r="DZ510" s="65"/>
      <c r="EA510" s="65"/>
      <c r="EB510" s="65"/>
      <c r="EC510" s="65"/>
      <c r="ED510" s="65"/>
      <c r="EE510" s="65"/>
      <c r="EF510" s="65"/>
      <c r="EG510" s="65"/>
      <c r="EH510" s="65"/>
      <c r="EI510" s="65"/>
      <c r="EJ510" s="65"/>
      <c r="EK510" s="65"/>
      <c r="EL510" s="65"/>
      <c r="EM510" s="65"/>
      <c r="EN510" s="65"/>
      <c r="EO510" s="65"/>
      <c r="EP510" s="65"/>
      <c r="EQ510" s="65"/>
      <c r="ER510" s="65"/>
      <c r="ES510" s="65"/>
      <c r="ET510" s="65"/>
      <c r="EU510" s="65"/>
      <c r="EV510" s="65"/>
      <c r="EW510" s="65"/>
      <c r="EX510" s="65"/>
      <c r="EY510" s="65"/>
      <c r="EZ510" s="65"/>
      <c r="FA510" s="65"/>
      <c r="FB510" s="65"/>
      <c r="FC510" s="65"/>
      <c r="FD510" s="65"/>
      <c r="FE510" s="65"/>
      <c r="FF510" s="65"/>
      <c r="FG510" s="65"/>
      <c r="FH510" s="65"/>
      <c r="FI510" s="65"/>
      <c r="FJ510" s="65"/>
      <c r="FK510" s="65"/>
      <c r="FL510" s="65"/>
      <c r="FM510" s="65"/>
      <c r="FN510" s="65"/>
      <c r="FO510" s="65"/>
      <c r="FP510" s="65"/>
      <c r="FQ510" s="65"/>
      <c r="FR510" s="65"/>
      <c r="FS510" s="65"/>
      <c r="FT510" s="65"/>
      <c r="FU510" s="65"/>
      <c r="FV510" s="65"/>
      <c r="FW510" s="65"/>
      <c r="FX510" s="65"/>
      <c r="FY510" s="65"/>
      <c r="FZ510" s="65"/>
      <c r="GA510" s="65"/>
      <c r="GB510" s="65"/>
      <c r="GC510" s="65"/>
      <c r="GD510" s="65"/>
      <c r="GE510" s="65"/>
      <c r="GF510" s="65"/>
      <c r="GG510" s="65"/>
      <c r="GH510" s="65"/>
      <c r="GI510" s="65"/>
      <c r="GJ510" s="65"/>
      <c r="GK510" s="65"/>
      <c r="GL510" s="65"/>
      <c r="GM510" s="65"/>
      <c r="GN510" s="65"/>
      <c r="GO510" s="65"/>
    </row>
    <row r="511" spans="46:197" s="103" customFormat="1" ht="20.100000000000001" customHeight="1" x14ac:dyDescent="0.3">
      <c r="AT511" s="64"/>
      <c r="AU511" s="64"/>
      <c r="AV511" s="64"/>
      <c r="AW511" s="64"/>
      <c r="AX511" s="64"/>
      <c r="AY511" s="64"/>
      <c r="AZ511" s="64"/>
      <c r="BA511" s="64"/>
      <c r="BB511" s="64"/>
      <c r="BC511" s="64"/>
      <c r="BD511" s="64"/>
      <c r="BE511" s="64"/>
      <c r="BF511" s="64"/>
      <c r="BG511" s="64"/>
      <c r="BH511" s="64"/>
      <c r="BI511" s="64"/>
      <c r="BJ511" s="64"/>
      <c r="BK511" s="64"/>
      <c r="BL511" s="64"/>
      <c r="BM511" s="64"/>
      <c r="BN511" s="64"/>
      <c r="BO511" s="64"/>
      <c r="BP511" s="64"/>
      <c r="BQ511" s="64"/>
      <c r="BR511" s="64"/>
      <c r="BS511" s="64"/>
      <c r="BT511" s="64"/>
      <c r="BU511" s="64"/>
      <c r="BV511" s="64"/>
      <c r="BW511" s="64"/>
      <c r="BX511" s="64"/>
      <c r="BY511" s="64"/>
      <c r="BZ511" s="64"/>
      <c r="CA511" s="64"/>
      <c r="CB511" s="64"/>
      <c r="CC511" s="64"/>
      <c r="CD511" s="64"/>
      <c r="CE511" s="64"/>
      <c r="CF511" s="64"/>
      <c r="CG511" s="64"/>
      <c r="CH511" s="64"/>
      <c r="CI511" s="64"/>
      <c r="CJ511" s="64"/>
      <c r="CK511" s="64"/>
      <c r="CL511" s="64"/>
      <c r="CM511" s="64"/>
      <c r="CN511" s="64"/>
      <c r="CO511" s="64"/>
      <c r="CP511" s="64"/>
      <c r="CQ511" s="64"/>
      <c r="CR511" s="64"/>
      <c r="CS511" s="64"/>
      <c r="CT511" s="64"/>
      <c r="CU511" s="64"/>
      <c r="CV511" s="64"/>
      <c r="CW511" s="64"/>
      <c r="CX511" s="64"/>
      <c r="CY511" s="64"/>
      <c r="CZ511" s="64"/>
      <c r="DA511" s="64"/>
      <c r="DB511" s="64"/>
      <c r="DC511" s="64"/>
      <c r="DD511" s="64"/>
      <c r="DE511" s="64"/>
      <c r="DF511" s="64"/>
      <c r="DG511" s="64"/>
      <c r="DH511" s="64"/>
      <c r="DI511" s="64"/>
      <c r="DJ511" s="64"/>
      <c r="DK511" s="65"/>
      <c r="DL511" s="65"/>
      <c r="DM511" s="65"/>
      <c r="DN511" s="65"/>
      <c r="DO511" s="65"/>
      <c r="DP511" s="65"/>
      <c r="DQ511" s="65"/>
      <c r="DR511" s="65"/>
      <c r="DS511" s="65"/>
      <c r="DT511" s="65"/>
      <c r="DU511" s="65"/>
      <c r="DV511" s="65"/>
      <c r="DW511" s="65"/>
      <c r="DX511" s="65"/>
      <c r="DY511" s="65"/>
      <c r="DZ511" s="65"/>
      <c r="EA511" s="65"/>
      <c r="EB511" s="65"/>
      <c r="EC511" s="65"/>
      <c r="ED511" s="65"/>
      <c r="EE511" s="65"/>
      <c r="EF511" s="65"/>
      <c r="EG511" s="65"/>
      <c r="EH511" s="65"/>
      <c r="EI511" s="65"/>
      <c r="EJ511" s="65"/>
      <c r="EK511" s="65"/>
      <c r="EL511" s="65"/>
      <c r="EM511" s="65"/>
      <c r="EN511" s="65"/>
      <c r="EO511" s="65"/>
      <c r="EP511" s="65"/>
      <c r="EQ511" s="65"/>
      <c r="ER511" s="65"/>
      <c r="ES511" s="65"/>
      <c r="ET511" s="65"/>
      <c r="EU511" s="65"/>
      <c r="EV511" s="65"/>
      <c r="EW511" s="65"/>
      <c r="EX511" s="65"/>
      <c r="EY511" s="65"/>
      <c r="EZ511" s="65"/>
      <c r="FA511" s="65"/>
      <c r="FB511" s="65"/>
      <c r="FC511" s="65"/>
      <c r="FD511" s="65"/>
      <c r="FE511" s="65"/>
      <c r="FF511" s="65"/>
      <c r="FG511" s="65"/>
      <c r="FH511" s="65"/>
      <c r="FI511" s="65"/>
      <c r="FJ511" s="65"/>
      <c r="FK511" s="65"/>
      <c r="FL511" s="65"/>
      <c r="FM511" s="65"/>
      <c r="FN511" s="65"/>
      <c r="FO511" s="65"/>
      <c r="FP511" s="65"/>
      <c r="FQ511" s="65"/>
      <c r="FR511" s="65"/>
      <c r="FS511" s="65"/>
      <c r="FT511" s="65"/>
      <c r="FU511" s="65"/>
      <c r="FV511" s="65"/>
      <c r="FW511" s="65"/>
      <c r="FX511" s="65"/>
      <c r="FY511" s="65"/>
      <c r="FZ511" s="65"/>
      <c r="GA511" s="65"/>
      <c r="GB511" s="65"/>
      <c r="GC511" s="65"/>
      <c r="GD511" s="65"/>
      <c r="GE511" s="65"/>
      <c r="GF511" s="65"/>
      <c r="GG511" s="65"/>
      <c r="GH511" s="65"/>
      <c r="GI511" s="65"/>
      <c r="GJ511" s="65"/>
      <c r="GK511" s="65"/>
      <c r="GL511" s="65"/>
      <c r="GM511" s="65"/>
      <c r="GN511" s="65"/>
      <c r="GO511" s="65"/>
    </row>
    <row r="512" spans="46:197" s="103" customFormat="1" ht="20.100000000000001" customHeight="1" x14ac:dyDescent="0.3">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c r="BS512" s="64"/>
      <c r="BT512" s="64"/>
      <c r="BU512" s="64"/>
      <c r="BV512" s="64"/>
      <c r="BW512" s="64"/>
      <c r="BX512" s="64"/>
      <c r="BY512" s="64"/>
      <c r="BZ512" s="64"/>
      <c r="CA512" s="64"/>
      <c r="CB512" s="64"/>
      <c r="CC512" s="64"/>
      <c r="CD512" s="64"/>
      <c r="CE512" s="64"/>
      <c r="CF512" s="64"/>
      <c r="CG512" s="64"/>
      <c r="CH512" s="64"/>
      <c r="CI512" s="64"/>
      <c r="CJ512" s="64"/>
      <c r="CK512" s="64"/>
      <c r="CL512" s="64"/>
      <c r="CM512" s="64"/>
      <c r="CN512" s="64"/>
      <c r="CO512" s="64"/>
      <c r="CP512" s="64"/>
      <c r="CQ512" s="64"/>
      <c r="CR512" s="64"/>
      <c r="CS512" s="64"/>
      <c r="CT512" s="64"/>
      <c r="CU512" s="64"/>
      <c r="CV512" s="64"/>
      <c r="CW512" s="64"/>
      <c r="CX512" s="64"/>
      <c r="CY512" s="64"/>
      <c r="CZ512" s="64"/>
      <c r="DA512" s="64"/>
      <c r="DB512" s="64"/>
      <c r="DC512" s="64"/>
      <c r="DD512" s="64"/>
      <c r="DE512" s="64"/>
      <c r="DF512" s="64"/>
      <c r="DG512" s="64"/>
      <c r="DH512" s="64"/>
      <c r="DI512" s="64"/>
      <c r="DJ512" s="64"/>
      <c r="DK512" s="65"/>
      <c r="DL512" s="65"/>
      <c r="DM512" s="65"/>
      <c r="DN512" s="65"/>
      <c r="DO512" s="65"/>
      <c r="DP512" s="65"/>
      <c r="DQ512" s="65"/>
      <c r="DR512" s="65"/>
      <c r="DS512" s="65"/>
      <c r="DT512" s="65"/>
      <c r="DU512" s="65"/>
      <c r="DV512" s="65"/>
      <c r="DW512" s="65"/>
      <c r="DX512" s="65"/>
      <c r="DY512" s="65"/>
      <c r="DZ512" s="65"/>
      <c r="EA512" s="65"/>
      <c r="EB512" s="65"/>
      <c r="EC512" s="65"/>
      <c r="ED512" s="65"/>
      <c r="EE512" s="65"/>
      <c r="EF512" s="65"/>
      <c r="EG512" s="65"/>
      <c r="EH512" s="65"/>
      <c r="EI512" s="65"/>
      <c r="EJ512" s="65"/>
      <c r="EK512" s="65"/>
      <c r="EL512" s="65"/>
      <c r="EM512" s="65"/>
      <c r="EN512" s="65"/>
      <c r="EO512" s="65"/>
      <c r="EP512" s="65"/>
      <c r="EQ512" s="65"/>
      <c r="ER512" s="65"/>
      <c r="ES512" s="65"/>
      <c r="ET512" s="65"/>
      <c r="EU512" s="65"/>
      <c r="EV512" s="65"/>
      <c r="EW512" s="65"/>
      <c r="EX512" s="65"/>
      <c r="EY512" s="65"/>
      <c r="EZ512" s="65"/>
      <c r="FA512" s="65"/>
      <c r="FB512" s="65"/>
      <c r="FC512" s="65"/>
      <c r="FD512" s="65"/>
      <c r="FE512" s="65"/>
      <c r="FF512" s="65"/>
      <c r="FG512" s="65"/>
      <c r="FH512" s="65"/>
      <c r="FI512" s="65"/>
      <c r="FJ512" s="65"/>
      <c r="FK512" s="65"/>
      <c r="FL512" s="65"/>
      <c r="FM512" s="65"/>
      <c r="FN512" s="65"/>
      <c r="FO512" s="65"/>
      <c r="FP512" s="65"/>
      <c r="FQ512" s="65"/>
      <c r="FR512" s="65"/>
      <c r="FS512" s="65"/>
      <c r="FT512" s="65"/>
      <c r="FU512" s="65"/>
      <c r="FV512" s="65"/>
      <c r="FW512" s="65"/>
      <c r="FX512" s="65"/>
      <c r="FY512" s="65"/>
      <c r="FZ512" s="65"/>
      <c r="GA512" s="65"/>
      <c r="GB512" s="65"/>
      <c r="GC512" s="65"/>
      <c r="GD512" s="65"/>
      <c r="GE512" s="65"/>
      <c r="GF512" s="65"/>
      <c r="GG512" s="65"/>
      <c r="GH512" s="65"/>
      <c r="GI512" s="65"/>
      <c r="GJ512" s="65"/>
      <c r="GK512" s="65"/>
      <c r="GL512" s="65"/>
      <c r="GM512" s="65"/>
      <c r="GN512" s="65"/>
      <c r="GO512" s="65"/>
    </row>
    <row r="513" spans="46:197" s="103" customFormat="1" ht="20.100000000000001" customHeight="1" x14ac:dyDescent="0.3">
      <c r="AT513" s="64"/>
      <c r="AU513" s="64"/>
      <c r="AV513" s="64"/>
      <c r="AW513" s="64"/>
      <c r="AX513" s="64"/>
      <c r="AY513" s="64"/>
      <c r="AZ513" s="64"/>
      <c r="BA513" s="64"/>
      <c r="BB513" s="64"/>
      <c r="BC513" s="64"/>
      <c r="BD513" s="64"/>
      <c r="BE513" s="64"/>
      <c r="BF513" s="64"/>
      <c r="BG513" s="64"/>
      <c r="BH513" s="64"/>
      <c r="BI513" s="64"/>
      <c r="BJ513" s="64"/>
      <c r="BK513" s="64"/>
      <c r="BL513" s="64"/>
      <c r="BM513" s="64"/>
      <c r="BN513" s="64"/>
      <c r="BO513" s="64"/>
      <c r="BP513" s="64"/>
      <c r="BQ513" s="64"/>
      <c r="BR513" s="64"/>
      <c r="BS513" s="64"/>
      <c r="BT513" s="64"/>
      <c r="BU513" s="64"/>
      <c r="BV513" s="64"/>
      <c r="BW513" s="64"/>
      <c r="BX513" s="64"/>
      <c r="BY513" s="64"/>
      <c r="BZ513" s="64"/>
      <c r="CA513" s="64"/>
      <c r="CB513" s="64"/>
      <c r="CC513" s="64"/>
      <c r="CD513" s="64"/>
      <c r="CE513" s="64"/>
      <c r="CF513" s="64"/>
      <c r="CG513" s="64"/>
      <c r="CH513" s="64"/>
      <c r="CI513" s="64"/>
      <c r="CJ513" s="64"/>
      <c r="CK513" s="64"/>
      <c r="CL513" s="64"/>
      <c r="CM513" s="64"/>
      <c r="CN513" s="64"/>
      <c r="CO513" s="64"/>
      <c r="CP513" s="64"/>
      <c r="CQ513" s="64"/>
      <c r="CR513" s="64"/>
      <c r="CS513" s="64"/>
      <c r="CT513" s="64"/>
      <c r="CU513" s="64"/>
      <c r="CV513" s="64"/>
      <c r="CW513" s="64"/>
      <c r="CX513" s="64"/>
      <c r="CY513" s="64"/>
      <c r="CZ513" s="64"/>
      <c r="DA513" s="64"/>
      <c r="DB513" s="64"/>
      <c r="DC513" s="64"/>
      <c r="DD513" s="64"/>
      <c r="DE513" s="64"/>
      <c r="DF513" s="64"/>
      <c r="DG513" s="64"/>
      <c r="DH513" s="64"/>
      <c r="DI513" s="64"/>
      <c r="DJ513" s="64"/>
      <c r="DK513" s="65"/>
      <c r="DL513" s="65"/>
      <c r="DM513" s="65"/>
      <c r="DN513" s="65"/>
      <c r="DO513" s="65"/>
      <c r="DP513" s="65"/>
      <c r="DQ513" s="65"/>
      <c r="DR513" s="65"/>
      <c r="DS513" s="65"/>
      <c r="DT513" s="65"/>
      <c r="DU513" s="65"/>
      <c r="DV513" s="65"/>
      <c r="DW513" s="65"/>
      <c r="DX513" s="65"/>
      <c r="DY513" s="65"/>
      <c r="DZ513" s="65"/>
      <c r="EA513" s="65"/>
      <c r="EB513" s="65"/>
      <c r="EC513" s="65"/>
      <c r="ED513" s="65"/>
      <c r="EE513" s="65"/>
      <c r="EF513" s="65"/>
      <c r="EG513" s="65"/>
      <c r="EH513" s="65"/>
      <c r="EI513" s="65"/>
      <c r="EJ513" s="65"/>
      <c r="EK513" s="65"/>
      <c r="EL513" s="65"/>
      <c r="EM513" s="65"/>
      <c r="EN513" s="65"/>
      <c r="EO513" s="65"/>
      <c r="EP513" s="65"/>
      <c r="EQ513" s="65"/>
      <c r="ER513" s="65"/>
      <c r="ES513" s="65"/>
      <c r="ET513" s="65"/>
      <c r="EU513" s="65"/>
      <c r="EV513" s="65"/>
      <c r="EW513" s="65"/>
      <c r="EX513" s="65"/>
      <c r="EY513" s="65"/>
      <c r="EZ513" s="65"/>
      <c r="FA513" s="65"/>
      <c r="FB513" s="65"/>
      <c r="FC513" s="65"/>
      <c r="FD513" s="65"/>
      <c r="FE513" s="65"/>
      <c r="FF513" s="65"/>
      <c r="FG513" s="65"/>
      <c r="FH513" s="65"/>
      <c r="FI513" s="65"/>
      <c r="FJ513" s="65"/>
      <c r="FK513" s="65"/>
      <c r="FL513" s="65"/>
      <c r="FM513" s="65"/>
      <c r="FN513" s="65"/>
      <c r="FO513" s="65"/>
      <c r="FP513" s="65"/>
      <c r="FQ513" s="65"/>
      <c r="FR513" s="65"/>
      <c r="FS513" s="65"/>
      <c r="FT513" s="65"/>
      <c r="FU513" s="65"/>
      <c r="FV513" s="65"/>
      <c r="FW513" s="65"/>
      <c r="FX513" s="65"/>
      <c r="FY513" s="65"/>
      <c r="FZ513" s="65"/>
      <c r="GA513" s="65"/>
      <c r="GB513" s="65"/>
      <c r="GC513" s="65"/>
      <c r="GD513" s="65"/>
      <c r="GE513" s="65"/>
      <c r="GF513" s="65"/>
      <c r="GG513" s="65"/>
      <c r="GH513" s="65"/>
      <c r="GI513" s="65"/>
      <c r="GJ513" s="65"/>
      <c r="GK513" s="65"/>
      <c r="GL513" s="65"/>
      <c r="GM513" s="65"/>
      <c r="GN513" s="65"/>
      <c r="GO513" s="65"/>
    </row>
    <row r="514" spans="46:197" s="103" customFormat="1" ht="20.100000000000001" customHeight="1" x14ac:dyDescent="0.3">
      <c r="AT514" s="64"/>
      <c r="AU514" s="64"/>
      <c r="AV514" s="64"/>
      <c r="AW514" s="64"/>
      <c r="AX514" s="64"/>
      <c r="AY514" s="64"/>
      <c r="AZ514" s="64"/>
      <c r="BA514" s="64"/>
      <c r="BB514" s="64"/>
      <c r="BC514" s="64"/>
      <c r="BD514" s="64"/>
      <c r="BE514" s="64"/>
      <c r="BF514" s="64"/>
      <c r="BG514" s="64"/>
      <c r="BH514" s="64"/>
      <c r="BI514" s="64"/>
      <c r="BJ514" s="64"/>
      <c r="BK514" s="64"/>
      <c r="BL514" s="64"/>
      <c r="BM514" s="64"/>
      <c r="BN514" s="64"/>
      <c r="BO514" s="64"/>
      <c r="BP514" s="64"/>
      <c r="BQ514" s="64"/>
      <c r="BR514" s="64"/>
      <c r="BS514" s="64"/>
      <c r="BT514" s="64"/>
      <c r="BU514" s="64"/>
      <c r="BV514" s="64"/>
      <c r="BW514" s="64"/>
      <c r="BX514" s="64"/>
      <c r="BY514" s="64"/>
      <c r="BZ514" s="64"/>
      <c r="CA514" s="64"/>
      <c r="CB514" s="64"/>
      <c r="CC514" s="64"/>
      <c r="CD514" s="64"/>
      <c r="CE514" s="64"/>
      <c r="CF514" s="64"/>
      <c r="CG514" s="64"/>
      <c r="CH514" s="64"/>
      <c r="CI514" s="64"/>
      <c r="CJ514" s="64"/>
      <c r="CK514" s="64"/>
      <c r="CL514" s="64"/>
      <c r="CM514" s="64"/>
      <c r="CN514" s="64"/>
      <c r="CO514" s="64"/>
      <c r="CP514" s="64"/>
      <c r="CQ514" s="64"/>
      <c r="CR514" s="64"/>
      <c r="CS514" s="64"/>
      <c r="CT514" s="64"/>
      <c r="CU514" s="64"/>
      <c r="CV514" s="64"/>
      <c r="CW514" s="64"/>
      <c r="CX514" s="64"/>
      <c r="CY514" s="64"/>
      <c r="CZ514" s="64"/>
      <c r="DA514" s="64"/>
      <c r="DB514" s="64"/>
      <c r="DC514" s="64"/>
      <c r="DD514" s="64"/>
      <c r="DE514" s="64"/>
      <c r="DF514" s="64"/>
      <c r="DG514" s="64"/>
      <c r="DH514" s="64"/>
      <c r="DI514" s="64"/>
      <c r="DJ514" s="64"/>
      <c r="DK514" s="65"/>
      <c r="DL514" s="65"/>
      <c r="DM514" s="65"/>
      <c r="DN514" s="65"/>
      <c r="DO514" s="65"/>
      <c r="DP514" s="65"/>
      <c r="DQ514" s="65"/>
      <c r="DR514" s="65"/>
      <c r="DS514" s="65"/>
      <c r="DT514" s="65"/>
      <c r="DU514" s="65"/>
      <c r="DV514" s="65"/>
      <c r="DW514" s="65"/>
      <c r="DX514" s="65"/>
      <c r="DY514" s="65"/>
      <c r="DZ514" s="65"/>
      <c r="EA514" s="65"/>
      <c r="EB514" s="65"/>
      <c r="EC514" s="65"/>
      <c r="ED514" s="65"/>
      <c r="EE514" s="65"/>
      <c r="EF514" s="65"/>
      <c r="EG514" s="65"/>
      <c r="EH514" s="65"/>
      <c r="EI514" s="65"/>
      <c r="EJ514" s="65"/>
      <c r="EK514" s="65"/>
      <c r="EL514" s="65"/>
      <c r="EM514" s="65"/>
      <c r="EN514" s="65"/>
      <c r="EO514" s="65"/>
      <c r="EP514" s="65"/>
      <c r="EQ514" s="65"/>
      <c r="ER514" s="65"/>
      <c r="ES514" s="65"/>
      <c r="ET514" s="65"/>
      <c r="EU514" s="65"/>
      <c r="EV514" s="65"/>
      <c r="EW514" s="65"/>
      <c r="EX514" s="65"/>
      <c r="EY514" s="65"/>
      <c r="EZ514" s="65"/>
      <c r="FA514" s="65"/>
      <c r="FB514" s="65"/>
      <c r="FC514" s="65"/>
      <c r="FD514" s="65"/>
      <c r="FE514" s="65"/>
      <c r="FF514" s="65"/>
      <c r="FG514" s="65"/>
      <c r="FH514" s="65"/>
      <c r="FI514" s="65"/>
      <c r="FJ514" s="65"/>
      <c r="FK514" s="65"/>
      <c r="FL514" s="65"/>
      <c r="FM514" s="65"/>
      <c r="FN514" s="65"/>
      <c r="FO514" s="65"/>
      <c r="FP514" s="65"/>
      <c r="FQ514" s="65"/>
      <c r="FR514" s="65"/>
      <c r="FS514" s="65"/>
      <c r="FT514" s="65"/>
      <c r="FU514" s="65"/>
      <c r="FV514" s="65"/>
      <c r="FW514" s="65"/>
      <c r="FX514" s="65"/>
      <c r="FY514" s="65"/>
      <c r="FZ514" s="65"/>
      <c r="GA514" s="65"/>
      <c r="GB514" s="65"/>
      <c r="GC514" s="65"/>
      <c r="GD514" s="65"/>
      <c r="GE514" s="65"/>
      <c r="GF514" s="65"/>
      <c r="GG514" s="65"/>
      <c r="GH514" s="65"/>
      <c r="GI514" s="65"/>
      <c r="GJ514" s="65"/>
      <c r="GK514" s="65"/>
      <c r="GL514" s="65"/>
      <c r="GM514" s="65"/>
      <c r="GN514" s="65"/>
      <c r="GO514" s="65"/>
    </row>
    <row r="515" spans="46:197" s="103" customFormat="1" ht="20.100000000000001" customHeight="1" x14ac:dyDescent="0.3">
      <c r="AT515" s="64"/>
      <c r="AU515" s="64"/>
      <c r="AV515" s="64"/>
      <c r="AW515" s="64"/>
      <c r="AX515" s="64"/>
      <c r="AY515" s="64"/>
      <c r="AZ515" s="64"/>
      <c r="BA515" s="64"/>
      <c r="BB515" s="64"/>
      <c r="BC515" s="64"/>
      <c r="BD515" s="64"/>
      <c r="BE515" s="64"/>
      <c r="BF515" s="64"/>
      <c r="BG515" s="64"/>
      <c r="BH515" s="64"/>
      <c r="BI515" s="64"/>
      <c r="BJ515" s="64"/>
      <c r="BK515" s="64"/>
      <c r="BL515" s="64"/>
      <c r="BM515" s="64"/>
      <c r="BN515" s="64"/>
      <c r="BO515" s="64"/>
      <c r="BP515" s="64"/>
      <c r="BQ515" s="64"/>
      <c r="BR515" s="64"/>
      <c r="BS515" s="64"/>
      <c r="BT515" s="64"/>
      <c r="BU515" s="64"/>
      <c r="BV515" s="64"/>
      <c r="BW515" s="64"/>
      <c r="BX515" s="64"/>
      <c r="BY515" s="64"/>
      <c r="BZ515" s="64"/>
      <c r="CA515" s="64"/>
      <c r="CB515" s="64"/>
      <c r="CC515" s="64"/>
      <c r="CD515" s="64"/>
      <c r="CE515" s="64"/>
      <c r="CF515" s="64"/>
      <c r="CG515" s="64"/>
      <c r="CH515" s="64"/>
      <c r="CI515" s="64"/>
      <c r="CJ515" s="64"/>
      <c r="CK515" s="64"/>
      <c r="CL515" s="64"/>
      <c r="CM515" s="64"/>
      <c r="CN515" s="64"/>
      <c r="CO515" s="64"/>
      <c r="CP515" s="64"/>
      <c r="CQ515" s="64"/>
      <c r="CR515" s="64"/>
      <c r="CS515" s="64"/>
      <c r="CT515" s="64"/>
      <c r="CU515" s="64"/>
      <c r="CV515" s="64"/>
      <c r="CW515" s="64"/>
      <c r="CX515" s="64"/>
      <c r="CY515" s="64"/>
      <c r="CZ515" s="64"/>
      <c r="DA515" s="64"/>
      <c r="DB515" s="64"/>
      <c r="DC515" s="64"/>
      <c r="DD515" s="64"/>
      <c r="DE515" s="64"/>
      <c r="DF515" s="64"/>
      <c r="DG515" s="64"/>
      <c r="DH515" s="64"/>
      <c r="DI515" s="64"/>
      <c r="DJ515" s="64"/>
      <c r="DK515" s="65"/>
      <c r="DL515" s="65"/>
      <c r="DM515" s="65"/>
      <c r="DN515" s="65"/>
      <c r="DO515" s="65"/>
      <c r="DP515" s="65"/>
      <c r="DQ515" s="65"/>
      <c r="DR515" s="65"/>
      <c r="DS515" s="65"/>
      <c r="DT515" s="65"/>
      <c r="DU515" s="65"/>
      <c r="DV515" s="65"/>
      <c r="DW515" s="65"/>
      <c r="DX515" s="65"/>
      <c r="DY515" s="65"/>
      <c r="DZ515" s="65"/>
      <c r="EA515" s="65"/>
      <c r="EB515" s="65"/>
      <c r="EC515" s="65"/>
      <c r="ED515" s="65"/>
      <c r="EE515" s="65"/>
      <c r="EF515" s="65"/>
      <c r="EG515" s="65"/>
      <c r="EH515" s="65"/>
      <c r="EI515" s="65"/>
      <c r="EJ515" s="65"/>
      <c r="EK515" s="65"/>
      <c r="EL515" s="65"/>
      <c r="EM515" s="65"/>
      <c r="EN515" s="65"/>
      <c r="EO515" s="65"/>
      <c r="EP515" s="65"/>
      <c r="EQ515" s="65"/>
      <c r="ER515" s="65"/>
      <c r="ES515" s="65"/>
      <c r="ET515" s="65"/>
      <c r="EU515" s="65"/>
      <c r="EV515" s="65"/>
      <c r="EW515" s="65"/>
      <c r="EX515" s="65"/>
      <c r="EY515" s="65"/>
      <c r="EZ515" s="65"/>
      <c r="FA515" s="65"/>
      <c r="FB515" s="65"/>
      <c r="FC515" s="65"/>
      <c r="FD515" s="65"/>
      <c r="FE515" s="65"/>
      <c r="FF515" s="65"/>
      <c r="FG515" s="65"/>
      <c r="FH515" s="65"/>
      <c r="FI515" s="65"/>
      <c r="FJ515" s="65"/>
      <c r="FK515" s="65"/>
      <c r="FL515" s="65"/>
      <c r="FM515" s="65"/>
      <c r="FN515" s="65"/>
      <c r="FO515" s="65"/>
      <c r="FP515" s="65"/>
      <c r="FQ515" s="65"/>
      <c r="FR515" s="65"/>
      <c r="FS515" s="65"/>
      <c r="FT515" s="65"/>
      <c r="FU515" s="65"/>
      <c r="FV515" s="65"/>
      <c r="FW515" s="65"/>
      <c r="FX515" s="65"/>
      <c r="FY515" s="65"/>
      <c r="FZ515" s="65"/>
      <c r="GA515" s="65"/>
      <c r="GB515" s="65"/>
      <c r="GC515" s="65"/>
      <c r="GD515" s="65"/>
      <c r="GE515" s="65"/>
      <c r="GF515" s="65"/>
      <c r="GG515" s="65"/>
      <c r="GH515" s="65"/>
      <c r="GI515" s="65"/>
      <c r="GJ515" s="65"/>
      <c r="GK515" s="65"/>
      <c r="GL515" s="65"/>
      <c r="GM515" s="65"/>
      <c r="GN515" s="65"/>
      <c r="GO515" s="65"/>
    </row>
    <row r="516" spans="46:197" s="103" customFormat="1" ht="20.100000000000001" customHeight="1" x14ac:dyDescent="0.3">
      <c r="AT516" s="64"/>
      <c r="AU516" s="64"/>
      <c r="AV516" s="64"/>
      <c r="AW516" s="64"/>
      <c r="AX516" s="64"/>
      <c r="AY516" s="64"/>
      <c r="AZ516" s="64"/>
      <c r="BA516" s="64"/>
      <c r="BB516" s="64"/>
      <c r="BC516" s="64"/>
      <c r="BD516" s="64"/>
      <c r="BE516" s="64"/>
      <c r="BF516" s="64"/>
      <c r="BG516" s="64"/>
      <c r="BH516" s="64"/>
      <c r="BI516" s="64"/>
      <c r="BJ516" s="64"/>
      <c r="BK516" s="64"/>
      <c r="BL516" s="64"/>
      <c r="BM516" s="64"/>
      <c r="BN516" s="64"/>
      <c r="BO516" s="64"/>
      <c r="BP516" s="64"/>
      <c r="BQ516" s="64"/>
      <c r="BR516" s="64"/>
      <c r="BS516" s="64"/>
      <c r="BT516" s="64"/>
      <c r="BU516" s="64"/>
      <c r="BV516" s="64"/>
      <c r="BW516" s="64"/>
      <c r="BX516" s="64"/>
      <c r="BY516" s="64"/>
      <c r="BZ516" s="64"/>
      <c r="CA516" s="64"/>
      <c r="CB516" s="64"/>
      <c r="CC516" s="64"/>
      <c r="CD516" s="64"/>
      <c r="CE516" s="64"/>
      <c r="CF516" s="64"/>
      <c r="CG516" s="64"/>
      <c r="CH516" s="64"/>
      <c r="CI516" s="64"/>
      <c r="CJ516" s="64"/>
      <c r="CK516" s="64"/>
      <c r="CL516" s="64"/>
      <c r="CM516" s="64"/>
      <c r="CN516" s="64"/>
      <c r="CO516" s="64"/>
      <c r="CP516" s="64"/>
      <c r="CQ516" s="64"/>
      <c r="CR516" s="64"/>
      <c r="CS516" s="64"/>
      <c r="CT516" s="64"/>
      <c r="CU516" s="64"/>
      <c r="CV516" s="64"/>
      <c r="CW516" s="64"/>
      <c r="CX516" s="64"/>
      <c r="CY516" s="64"/>
      <c r="CZ516" s="64"/>
      <c r="DA516" s="64"/>
      <c r="DB516" s="64"/>
      <c r="DC516" s="64"/>
      <c r="DD516" s="64"/>
      <c r="DE516" s="64"/>
      <c r="DF516" s="64"/>
      <c r="DG516" s="64"/>
      <c r="DH516" s="64"/>
      <c r="DI516" s="64"/>
      <c r="DJ516" s="64"/>
      <c r="DK516" s="65"/>
      <c r="DL516" s="65"/>
      <c r="DM516" s="65"/>
      <c r="DN516" s="65"/>
      <c r="DO516" s="65"/>
      <c r="DP516" s="65"/>
      <c r="DQ516" s="65"/>
      <c r="DR516" s="65"/>
      <c r="DS516" s="65"/>
      <c r="DT516" s="65"/>
      <c r="DU516" s="65"/>
      <c r="DV516" s="65"/>
      <c r="DW516" s="65"/>
      <c r="DX516" s="65"/>
      <c r="DY516" s="65"/>
      <c r="DZ516" s="65"/>
      <c r="EA516" s="65"/>
      <c r="EB516" s="65"/>
      <c r="EC516" s="65"/>
      <c r="ED516" s="65"/>
      <c r="EE516" s="65"/>
      <c r="EF516" s="65"/>
      <c r="EG516" s="65"/>
      <c r="EH516" s="65"/>
      <c r="EI516" s="65"/>
      <c r="EJ516" s="65"/>
      <c r="EK516" s="65"/>
      <c r="EL516" s="65"/>
      <c r="EM516" s="65"/>
      <c r="EN516" s="65"/>
      <c r="EO516" s="65"/>
      <c r="EP516" s="65"/>
      <c r="EQ516" s="65"/>
      <c r="ER516" s="65"/>
      <c r="ES516" s="65"/>
      <c r="ET516" s="65"/>
      <c r="EU516" s="65"/>
      <c r="EV516" s="65"/>
      <c r="EW516" s="65"/>
      <c r="EX516" s="65"/>
      <c r="EY516" s="65"/>
      <c r="EZ516" s="65"/>
      <c r="FA516" s="65"/>
      <c r="FB516" s="65"/>
      <c r="FC516" s="65"/>
      <c r="FD516" s="65"/>
      <c r="FE516" s="65"/>
      <c r="FF516" s="65"/>
      <c r="FG516" s="65"/>
      <c r="FH516" s="65"/>
      <c r="FI516" s="65"/>
      <c r="FJ516" s="65"/>
      <c r="FK516" s="65"/>
      <c r="FL516" s="65"/>
      <c r="FM516" s="65"/>
      <c r="FN516" s="65"/>
      <c r="FO516" s="65"/>
      <c r="FP516" s="65"/>
      <c r="FQ516" s="65"/>
      <c r="FR516" s="65"/>
      <c r="FS516" s="65"/>
      <c r="FT516" s="65"/>
      <c r="FU516" s="65"/>
      <c r="FV516" s="65"/>
      <c r="FW516" s="65"/>
      <c r="FX516" s="65"/>
      <c r="FY516" s="65"/>
      <c r="FZ516" s="65"/>
      <c r="GA516" s="65"/>
      <c r="GB516" s="65"/>
      <c r="GC516" s="65"/>
      <c r="GD516" s="65"/>
      <c r="GE516" s="65"/>
      <c r="GF516" s="65"/>
      <c r="GG516" s="65"/>
      <c r="GH516" s="65"/>
      <c r="GI516" s="65"/>
      <c r="GJ516" s="65"/>
      <c r="GK516" s="65"/>
      <c r="GL516" s="65"/>
      <c r="GM516" s="65"/>
      <c r="GN516" s="65"/>
      <c r="GO516" s="65"/>
    </row>
    <row r="517" spans="46:197" s="103" customFormat="1" ht="20.100000000000001" customHeight="1" x14ac:dyDescent="0.3">
      <c r="AT517" s="64"/>
      <c r="AU517" s="64"/>
      <c r="AV517" s="64"/>
      <c r="AW517" s="64"/>
      <c r="AX517" s="64"/>
      <c r="AY517" s="64"/>
      <c r="AZ517" s="64"/>
      <c r="BA517" s="64"/>
      <c r="BB517" s="64"/>
      <c r="BC517" s="64"/>
      <c r="BD517" s="64"/>
      <c r="BE517" s="64"/>
      <c r="BF517" s="64"/>
      <c r="BG517" s="64"/>
      <c r="BH517" s="64"/>
      <c r="BI517" s="64"/>
      <c r="BJ517" s="64"/>
      <c r="BK517" s="64"/>
      <c r="BL517" s="64"/>
      <c r="BM517" s="64"/>
      <c r="BN517" s="64"/>
      <c r="BO517" s="64"/>
      <c r="BP517" s="64"/>
      <c r="BQ517" s="64"/>
      <c r="BR517" s="64"/>
      <c r="BS517" s="64"/>
      <c r="BT517" s="64"/>
      <c r="BU517" s="64"/>
      <c r="BV517" s="64"/>
      <c r="BW517" s="64"/>
      <c r="BX517" s="64"/>
      <c r="BY517" s="64"/>
      <c r="BZ517" s="64"/>
      <c r="CA517" s="64"/>
      <c r="CB517" s="64"/>
      <c r="CC517" s="64"/>
      <c r="CD517" s="64"/>
      <c r="CE517" s="64"/>
      <c r="CF517" s="64"/>
      <c r="CG517" s="64"/>
      <c r="CH517" s="64"/>
      <c r="CI517" s="64"/>
      <c r="CJ517" s="64"/>
      <c r="CK517" s="64"/>
      <c r="CL517" s="64"/>
      <c r="CM517" s="64"/>
      <c r="CN517" s="64"/>
      <c r="CO517" s="64"/>
      <c r="CP517" s="64"/>
      <c r="CQ517" s="64"/>
      <c r="CR517" s="64"/>
      <c r="CS517" s="64"/>
      <c r="CT517" s="64"/>
      <c r="CU517" s="64"/>
      <c r="CV517" s="64"/>
      <c r="CW517" s="64"/>
      <c r="CX517" s="64"/>
      <c r="CY517" s="64"/>
      <c r="CZ517" s="64"/>
      <c r="DA517" s="64"/>
      <c r="DB517" s="64"/>
      <c r="DC517" s="64"/>
      <c r="DD517" s="64"/>
      <c r="DE517" s="64"/>
      <c r="DF517" s="64"/>
      <c r="DG517" s="64"/>
      <c r="DH517" s="64"/>
      <c r="DI517" s="64"/>
      <c r="DJ517" s="64"/>
      <c r="DK517" s="65"/>
      <c r="DL517" s="65"/>
      <c r="DM517" s="65"/>
      <c r="DN517" s="65"/>
      <c r="DO517" s="65"/>
      <c r="DP517" s="65"/>
      <c r="DQ517" s="65"/>
      <c r="DR517" s="65"/>
      <c r="DS517" s="65"/>
      <c r="DT517" s="65"/>
      <c r="DU517" s="65"/>
      <c r="DV517" s="65"/>
      <c r="DW517" s="65"/>
      <c r="DX517" s="65"/>
      <c r="DY517" s="65"/>
      <c r="DZ517" s="65"/>
      <c r="EA517" s="65"/>
      <c r="EB517" s="65"/>
      <c r="EC517" s="65"/>
      <c r="ED517" s="65"/>
      <c r="EE517" s="65"/>
      <c r="EF517" s="65"/>
      <c r="EG517" s="65"/>
      <c r="EH517" s="65"/>
      <c r="EI517" s="65"/>
      <c r="EJ517" s="65"/>
      <c r="EK517" s="65"/>
      <c r="EL517" s="65"/>
      <c r="EM517" s="65"/>
      <c r="EN517" s="65"/>
      <c r="EO517" s="65"/>
      <c r="EP517" s="65"/>
      <c r="EQ517" s="65"/>
      <c r="ER517" s="65"/>
      <c r="ES517" s="65"/>
      <c r="ET517" s="65"/>
      <c r="EU517" s="65"/>
      <c r="EV517" s="65"/>
      <c r="EW517" s="65"/>
      <c r="EX517" s="65"/>
      <c r="EY517" s="65"/>
      <c r="EZ517" s="65"/>
      <c r="FA517" s="65"/>
      <c r="FB517" s="65"/>
      <c r="FC517" s="65"/>
      <c r="FD517" s="65"/>
      <c r="FE517" s="65"/>
      <c r="FF517" s="65"/>
      <c r="FG517" s="65"/>
      <c r="FH517" s="65"/>
      <c r="FI517" s="65"/>
      <c r="FJ517" s="65"/>
      <c r="FK517" s="65"/>
      <c r="FL517" s="65"/>
      <c r="FM517" s="65"/>
      <c r="FN517" s="65"/>
      <c r="FO517" s="65"/>
      <c r="FP517" s="65"/>
      <c r="FQ517" s="65"/>
      <c r="FR517" s="65"/>
      <c r="FS517" s="65"/>
      <c r="FT517" s="65"/>
      <c r="FU517" s="65"/>
      <c r="FV517" s="65"/>
      <c r="FW517" s="65"/>
      <c r="FX517" s="65"/>
      <c r="FY517" s="65"/>
      <c r="FZ517" s="65"/>
      <c r="GA517" s="65"/>
      <c r="GB517" s="65"/>
      <c r="GC517" s="65"/>
      <c r="GD517" s="65"/>
      <c r="GE517" s="65"/>
      <c r="GF517" s="65"/>
      <c r="GG517" s="65"/>
      <c r="GH517" s="65"/>
      <c r="GI517" s="65"/>
      <c r="GJ517" s="65"/>
      <c r="GK517" s="65"/>
      <c r="GL517" s="65"/>
      <c r="GM517" s="65"/>
      <c r="GN517" s="65"/>
      <c r="GO517" s="65"/>
    </row>
    <row r="518" spans="46:197" s="103" customFormat="1" ht="20.100000000000001" customHeight="1" x14ac:dyDescent="0.3">
      <c r="AT518" s="64"/>
      <c r="AU518" s="64"/>
      <c r="AV518" s="64"/>
      <c r="AW518" s="64"/>
      <c r="AX518" s="64"/>
      <c r="AY518" s="64"/>
      <c r="AZ518" s="64"/>
      <c r="BA518" s="64"/>
      <c r="BB518" s="64"/>
      <c r="BC518" s="64"/>
      <c r="BD518" s="64"/>
      <c r="BE518" s="64"/>
      <c r="BF518" s="64"/>
      <c r="BG518" s="64"/>
      <c r="BH518" s="64"/>
      <c r="BI518" s="64"/>
      <c r="BJ518" s="64"/>
      <c r="BK518" s="64"/>
      <c r="BL518" s="64"/>
      <c r="BM518" s="64"/>
      <c r="BN518" s="64"/>
      <c r="BO518" s="64"/>
      <c r="BP518" s="64"/>
      <c r="BQ518" s="64"/>
      <c r="BR518" s="64"/>
      <c r="BS518" s="64"/>
      <c r="BT518" s="64"/>
      <c r="BU518" s="64"/>
      <c r="BV518" s="64"/>
      <c r="BW518" s="64"/>
      <c r="BX518" s="64"/>
      <c r="BY518" s="64"/>
      <c r="BZ518" s="64"/>
      <c r="CA518" s="64"/>
      <c r="CB518" s="64"/>
      <c r="CC518" s="64"/>
      <c r="CD518" s="64"/>
      <c r="CE518" s="64"/>
      <c r="CF518" s="64"/>
      <c r="CG518" s="64"/>
      <c r="CH518" s="64"/>
      <c r="CI518" s="64"/>
      <c r="CJ518" s="64"/>
      <c r="CK518" s="64"/>
      <c r="CL518" s="64"/>
      <c r="CM518" s="64"/>
      <c r="CN518" s="64"/>
      <c r="CO518" s="64"/>
      <c r="CP518" s="64"/>
      <c r="CQ518" s="64"/>
      <c r="CR518" s="64"/>
      <c r="CS518" s="64"/>
      <c r="CT518" s="64"/>
      <c r="CU518" s="64"/>
      <c r="CV518" s="64"/>
      <c r="CW518" s="64"/>
      <c r="CX518" s="64"/>
      <c r="CY518" s="64"/>
      <c r="CZ518" s="64"/>
      <c r="DA518" s="64"/>
      <c r="DB518" s="64"/>
      <c r="DC518" s="64"/>
      <c r="DD518" s="64"/>
      <c r="DE518" s="64"/>
      <c r="DF518" s="64"/>
      <c r="DG518" s="64"/>
      <c r="DH518" s="64"/>
      <c r="DI518" s="64"/>
      <c r="DJ518" s="64"/>
      <c r="DK518" s="65"/>
      <c r="DL518" s="65"/>
      <c r="DM518" s="65"/>
      <c r="DN518" s="65"/>
      <c r="DO518" s="65"/>
      <c r="DP518" s="65"/>
      <c r="DQ518" s="65"/>
      <c r="DR518" s="65"/>
      <c r="DS518" s="65"/>
      <c r="DT518" s="65"/>
      <c r="DU518" s="65"/>
      <c r="DV518" s="65"/>
      <c r="DW518" s="65"/>
      <c r="DX518" s="65"/>
      <c r="DY518" s="65"/>
      <c r="DZ518" s="65"/>
      <c r="EA518" s="65"/>
      <c r="EB518" s="65"/>
      <c r="EC518" s="65"/>
      <c r="ED518" s="65"/>
      <c r="EE518" s="65"/>
      <c r="EF518" s="65"/>
      <c r="EG518" s="65"/>
      <c r="EH518" s="65"/>
      <c r="EI518" s="65"/>
      <c r="EJ518" s="65"/>
      <c r="EK518" s="65"/>
      <c r="EL518" s="65"/>
      <c r="EM518" s="65"/>
      <c r="EN518" s="65"/>
      <c r="EO518" s="65"/>
      <c r="EP518" s="65"/>
      <c r="EQ518" s="65"/>
      <c r="ER518" s="65"/>
      <c r="ES518" s="65"/>
      <c r="ET518" s="65"/>
      <c r="EU518" s="65"/>
      <c r="EV518" s="65"/>
      <c r="EW518" s="65"/>
      <c r="EX518" s="65"/>
      <c r="EY518" s="65"/>
      <c r="EZ518" s="65"/>
      <c r="FA518" s="65"/>
      <c r="FB518" s="65"/>
      <c r="FC518" s="65"/>
      <c r="FD518" s="65"/>
      <c r="FE518" s="65"/>
      <c r="FF518" s="65"/>
      <c r="FG518" s="65"/>
      <c r="FH518" s="65"/>
      <c r="FI518" s="65"/>
      <c r="FJ518" s="65"/>
      <c r="FK518" s="65"/>
      <c r="FL518" s="65"/>
      <c r="FM518" s="65"/>
      <c r="FN518" s="65"/>
      <c r="FO518" s="65"/>
      <c r="FP518" s="65"/>
      <c r="FQ518" s="65"/>
      <c r="FR518" s="65"/>
      <c r="FS518" s="65"/>
      <c r="FT518" s="65"/>
      <c r="FU518" s="65"/>
      <c r="FV518" s="65"/>
      <c r="FW518" s="65"/>
      <c r="FX518" s="65"/>
      <c r="FY518" s="65"/>
      <c r="FZ518" s="65"/>
      <c r="GA518" s="65"/>
      <c r="GB518" s="65"/>
      <c r="GC518" s="65"/>
      <c r="GD518" s="65"/>
      <c r="GE518" s="65"/>
      <c r="GF518" s="65"/>
      <c r="GG518" s="65"/>
      <c r="GH518" s="65"/>
      <c r="GI518" s="65"/>
      <c r="GJ518" s="65"/>
      <c r="GK518" s="65"/>
      <c r="GL518" s="65"/>
      <c r="GM518" s="65"/>
      <c r="GN518" s="65"/>
      <c r="GO518" s="65"/>
    </row>
    <row r="519" spans="46:197" s="103" customFormat="1" ht="20.100000000000001" customHeight="1" x14ac:dyDescent="0.3">
      <c r="AT519" s="64"/>
      <c r="AU519" s="64"/>
      <c r="AV519" s="64"/>
      <c r="AW519" s="64"/>
      <c r="AX519" s="64"/>
      <c r="AY519" s="64"/>
      <c r="AZ519" s="64"/>
      <c r="BA519" s="64"/>
      <c r="BB519" s="64"/>
      <c r="BC519" s="64"/>
      <c r="BD519" s="64"/>
      <c r="BE519" s="64"/>
      <c r="BF519" s="64"/>
      <c r="BG519" s="64"/>
      <c r="BH519" s="64"/>
      <c r="BI519" s="64"/>
      <c r="BJ519" s="64"/>
      <c r="BK519" s="64"/>
      <c r="BL519" s="64"/>
      <c r="BM519" s="64"/>
      <c r="BN519" s="64"/>
      <c r="BO519" s="64"/>
      <c r="BP519" s="64"/>
      <c r="BQ519" s="64"/>
      <c r="BR519" s="64"/>
      <c r="BS519" s="64"/>
      <c r="BT519" s="64"/>
      <c r="BU519" s="64"/>
      <c r="BV519" s="64"/>
      <c r="BW519" s="64"/>
      <c r="BX519" s="64"/>
      <c r="BY519" s="64"/>
      <c r="BZ519" s="64"/>
      <c r="CA519" s="64"/>
      <c r="CB519" s="64"/>
      <c r="CC519" s="64"/>
      <c r="CD519" s="64"/>
      <c r="CE519" s="64"/>
      <c r="CF519" s="64"/>
      <c r="CG519" s="64"/>
      <c r="CH519" s="64"/>
      <c r="CI519" s="64"/>
      <c r="CJ519" s="64"/>
      <c r="CK519" s="64"/>
      <c r="CL519" s="64"/>
      <c r="CM519" s="64"/>
      <c r="CN519" s="64"/>
      <c r="CO519" s="64"/>
      <c r="CP519" s="64"/>
      <c r="CQ519" s="64"/>
      <c r="CR519" s="64"/>
      <c r="CS519" s="64"/>
      <c r="CT519" s="64"/>
      <c r="CU519" s="64"/>
      <c r="CV519" s="64"/>
      <c r="CW519" s="64"/>
      <c r="CX519" s="64"/>
      <c r="CY519" s="64"/>
      <c r="CZ519" s="64"/>
      <c r="DA519" s="64"/>
      <c r="DB519" s="64"/>
      <c r="DC519" s="64"/>
      <c r="DD519" s="64"/>
      <c r="DE519" s="64"/>
      <c r="DF519" s="64"/>
      <c r="DG519" s="64"/>
      <c r="DH519" s="64"/>
      <c r="DI519" s="64"/>
      <c r="DJ519" s="64"/>
      <c r="DK519" s="65"/>
      <c r="DL519" s="65"/>
      <c r="DM519" s="65"/>
      <c r="DN519" s="65"/>
      <c r="DO519" s="65"/>
      <c r="DP519" s="65"/>
      <c r="DQ519" s="65"/>
      <c r="DR519" s="65"/>
      <c r="DS519" s="65"/>
      <c r="DT519" s="65"/>
      <c r="DU519" s="65"/>
      <c r="DV519" s="65"/>
      <c r="DW519" s="65"/>
      <c r="DX519" s="65"/>
      <c r="DY519" s="65"/>
      <c r="DZ519" s="65"/>
      <c r="EA519" s="65"/>
      <c r="EB519" s="65"/>
      <c r="EC519" s="65"/>
      <c r="ED519" s="65"/>
      <c r="EE519" s="65"/>
      <c r="EF519" s="65"/>
      <c r="EG519" s="65"/>
      <c r="EH519" s="65"/>
      <c r="EI519" s="65"/>
      <c r="EJ519" s="65"/>
      <c r="EK519" s="65"/>
      <c r="EL519" s="65"/>
      <c r="EM519" s="65"/>
      <c r="EN519" s="65"/>
      <c r="EO519" s="65"/>
      <c r="EP519" s="65"/>
      <c r="EQ519" s="65"/>
      <c r="ER519" s="65"/>
      <c r="ES519" s="65"/>
      <c r="ET519" s="65"/>
      <c r="EU519" s="65"/>
      <c r="EV519" s="65"/>
      <c r="EW519" s="65"/>
      <c r="EX519" s="65"/>
      <c r="EY519" s="65"/>
      <c r="EZ519" s="65"/>
      <c r="FA519" s="65"/>
      <c r="FB519" s="65"/>
      <c r="FC519" s="65"/>
      <c r="FD519" s="65"/>
      <c r="FE519" s="65"/>
      <c r="FF519" s="65"/>
      <c r="FG519" s="65"/>
      <c r="FH519" s="65"/>
      <c r="FI519" s="65"/>
      <c r="FJ519" s="65"/>
      <c r="FK519" s="65"/>
      <c r="FL519" s="65"/>
      <c r="FM519" s="65"/>
      <c r="FN519" s="65"/>
      <c r="FO519" s="65"/>
      <c r="FP519" s="65"/>
      <c r="FQ519" s="65"/>
      <c r="FR519" s="65"/>
      <c r="FS519" s="65"/>
      <c r="FT519" s="65"/>
      <c r="FU519" s="65"/>
      <c r="FV519" s="65"/>
      <c r="FW519" s="65"/>
      <c r="FX519" s="65"/>
      <c r="FY519" s="65"/>
      <c r="FZ519" s="65"/>
      <c r="GA519" s="65"/>
      <c r="GB519" s="65"/>
      <c r="GC519" s="65"/>
      <c r="GD519" s="65"/>
      <c r="GE519" s="65"/>
      <c r="GF519" s="65"/>
      <c r="GG519" s="65"/>
      <c r="GH519" s="65"/>
      <c r="GI519" s="65"/>
      <c r="GJ519" s="65"/>
      <c r="GK519" s="65"/>
      <c r="GL519" s="65"/>
      <c r="GM519" s="65"/>
      <c r="GN519" s="65"/>
      <c r="GO519" s="65"/>
    </row>
    <row r="520" spans="46:197" s="103" customFormat="1" ht="20.100000000000001" customHeight="1" x14ac:dyDescent="0.3">
      <c r="AT520" s="64"/>
      <c r="AU520" s="64"/>
      <c r="AV520" s="64"/>
      <c r="AW520" s="64"/>
      <c r="AX520" s="64"/>
      <c r="AY520" s="64"/>
      <c r="AZ520" s="64"/>
      <c r="BA520" s="64"/>
      <c r="BB520" s="64"/>
      <c r="BC520" s="64"/>
      <c r="BD520" s="64"/>
      <c r="BE520" s="64"/>
      <c r="BF520" s="64"/>
      <c r="BG520" s="64"/>
      <c r="BH520" s="64"/>
      <c r="BI520" s="64"/>
      <c r="BJ520" s="64"/>
      <c r="BK520" s="64"/>
      <c r="BL520" s="64"/>
      <c r="BM520" s="64"/>
      <c r="BN520" s="64"/>
      <c r="BO520" s="64"/>
      <c r="BP520" s="64"/>
      <c r="BQ520" s="64"/>
      <c r="BR520" s="64"/>
      <c r="BS520" s="64"/>
      <c r="BT520" s="64"/>
      <c r="BU520" s="64"/>
      <c r="BV520" s="64"/>
      <c r="BW520" s="64"/>
      <c r="BX520" s="64"/>
      <c r="BY520" s="64"/>
      <c r="BZ520" s="64"/>
      <c r="CA520" s="64"/>
      <c r="CB520" s="64"/>
      <c r="CC520" s="64"/>
      <c r="CD520" s="64"/>
      <c r="CE520" s="64"/>
      <c r="CF520" s="64"/>
      <c r="CG520" s="64"/>
      <c r="CH520" s="64"/>
      <c r="CI520" s="64"/>
      <c r="CJ520" s="64"/>
      <c r="CK520" s="64"/>
      <c r="CL520" s="64"/>
      <c r="CM520" s="64"/>
      <c r="CN520" s="64"/>
      <c r="CO520" s="64"/>
      <c r="CP520" s="64"/>
      <c r="CQ520" s="64"/>
      <c r="CR520" s="64"/>
      <c r="CS520" s="64"/>
      <c r="CT520" s="64"/>
      <c r="CU520" s="64"/>
      <c r="CV520" s="64"/>
      <c r="CW520" s="64"/>
      <c r="CX520" s="64"/>
      <c r="CY520" s="64"/>
      <c r="CZ520" s="64"/>
      <c r="DA520" s="64"/>
      <c r="DB520" s="64"/>
      <c r="DC520" s="64"/>
      <c r="DD520" s="64"/>
      <c r="DE520" s="64"/>
      <c r="DF520" s="64"/>
      <c r="DG520" s="64"/>
      <c r="DH520" s="64"/>
      <c r="DI520" s="64"/>
      <c r="DJ520" s="64"/>
      <c r="DK520" s="65"/>
      <c r="DL520" s="65"/>
      <c r="DM520" s="65"/>
      <c r="DN520" s="65"/>
      <c r="DO520" s="65"/>
      <c r="DP520" s="65"/>
      <c r="DQ520" s="65"/>
      <c r="DR520" s="65"/>
      <c r="DS520" s="65"/>
      <c r="DT520" s="65"/>
      <c r="DU520" s="65"/>
      <c r="DV520" s="65"/>
      <c r="DW520" s="65"/>
      <c r="DX520" s="65"/>
      <c r="DY520" s="65"/>
      <c r="DZ520" s="65"/>
      <c r="EA520" s="65"/>
      <c r="EB520" s="65"/>
      <c r="EC520" s="65"/>
      <c r="ED520" s="65"/>
      <c r="EE520" s="65"/>
      <c r="EF520" s="65"/>
      <c r="EG520" s="65"/>
      <c r="EH520" s="65"/>
      <c r="EI520" s="65"/>
      <c r="EJ520" s="65"/>
      <c r="EK520" s="65"/>
      <c r="EL520" s="65"/>
      <c r="EM520" s="65"/>
      <c r="EN520" s="65"/>
      <c r="EO520" s="65"/>
      <c r="EP520" s="65"/>
      <c r="EQ520" s="65"/>
      <c r="ER520" s="65"/>
      <c r="ES520" s="65"/>
      <c r="ET520" s="65"/>
      <c r="EU520" s="65"/>
      <c r="EV520" s="65"/>
      <c r="EW520" s="65"/>
      <c r="EX520" s="65"/>
      <c r="EY520" s="65"/>
      <c r="EZ520" s="65"/>
      <c r="FA520" s="65"/>
      <c r="FB520" s="65"/>
      <c r="FC520" s="65"/>
      <c r="FD520" s="65"/>
      <c r="FE520" s="65"/>
      <c r="FF520" s="65"/>
      <c r="FG520" s="65"/>
      <c r="FH520" s="65"/>
      <c r="FI520" s="65"/>
      <c r="FJ520" s="65"/>
      <c r="FK520" s="65"/>
      <c r="FL520" s="65"/>
      <c r="FM520" s="65"/>
      <c r="FN520" s="65"/>
      <c r="FO520" s="65"/>
      <c r="FP520" s="65"/>
      <c r="FQ520" s="65"/>
      <c r="FR520" s="65"/>
      <c r="FS520" s="65"/>
      <c r="FT520" s="65"/>
      <c r="FU520" s="65"/>
      <c r="FV520" s="65"/>
      <c r="FW520" s="65"/>
      <c r="FX520" s="65"/>
      <c r="FY520" s="65"/>
      <c r="FZ520" s="65"/>
      <c r="GA520" s="65"/>
      <c r="GB520" s="65"/>
      <c r="GC520" s="65"/>
      <c r="GD520" s="65"/>
      <c r="GE520" s="65"/>
      <c r="GF520" s="65"/>
      <c r="GG520" s="65"/>
      <c r="GH520" s="65"/>
      <c r="GI520" s="65"/>
      <c r="GJ520" s="65"/>
      <c r="GK520" s="65"/>
      <c r="GL520" s="65"/>
      <c r="GM520" s="65"/>
      <c r="GN520" s="65"/>
      <c r="GO520" s="65"/>
    </row>
    <row r="521" spans="46:197" s="103" customFormat="1" ht="20.100000000000001" customHeight="1" x14ac:dyDescent="0.3">
      <c r="AT521" s="64"/>
      <c r="AU521" s="64"/>
      <c r="AV521" s="64"/>
      <c r="AW521" s="64"/>
      <c r="AX521" s="64"/>
      <c r="AY521" s="64"/>
      <c r="AZ521" s="64"/>
      <c r="BA521" s="64"/>
      <c r="BB521" s="64"/>
      <c r="BC521" s="64"/>
      <c r="BD521" s="64"/>
      <c r="BE521" s="64"/>
      <c r="BF521" s="64"/>
      <c r="BG521" s="64"/>
      <c r="BH521" s="64"/>
      <c r="BI521" s="64"/>
      <c r="BJ521" s="64"/>
      <c r="BK521" s="64"/>
      <c r="BL521" s="64"/>
      <c r="BM521" s="64"/>
      <c r="BN521" s="64"/>
      <c r="BO521" s="64"/>
      <c r="BP521" s="64"/>
      <c r="BQ521" s="64"/>
      <c r="BR521" s="64"/>
      <c r="BS521" s="64"/>
      <c r="BT521" s="64"/>
      <c r="BU521" s="64"/>
      <c r="BV521" s="64"/>
      <c r="BW521" s="64"/>
      <c r="BX521" s="64"/>
      <c r="BY521" s="64"/>
      <c r="BZ521" s="64"/>
      <c r="CA521" s="64"/>
      <c r="CB521" s="64"/>
      <c r="CC521" s="64"/>
      <c r="CD521" s="64"/>
      <c r="CE521" s="64"/>
      <c r="CF521" s="64"/>
      <c r="CG521" s="64"/>
      <c r="CH521" s="64"/>
      <c r="CI521" s="64"/>
      <c r="CJ521" s="64"/>
      <c r="CK521" s="64"/>
      <c r="CL521" s="64"/>
      <c r="CM521" s="64"/>
      <c r="CN521" s="64"/>
      <c r="CO521" s="64"/>
      <c r="CP521" s="64"/>
      <c r="CQ521" s="64"/>
      <c r="CR521" s="64"/>
      <c r="CS521" s="64"/>
      <c r="CT521" s="64"/>
      <c r="CU521" s="64"/>
      <c r="CV521" s="64"/>
      <c r="CW521" s="64"/>
      <c r="CX521" s="64"/>
      <c r="CY521" s="64"/>
      <c r="CZ521" s="64"/>
      <c r="DA521" s="64"/>
      <c r="DB521" s="64"/>
      <c r="DC521" s="64"/>
      <c r="DD521" s="64"/>
      <c r="DE521" s="64"/>
      <c r="DF521" s="64"/>
      <c r="DG521" s="64"/>
      <c r="DH521" s="64"/>
      <c r="DI521" s="64"/>
      <c r="DJ521" s="64"/>
      <c r="DK521" s="65"/>
      <c r="DL521" s="65"/>
      <c r="DM521" s="65"/>
      <c r="DN521" s="65"/>
      <c r="DO521" s="65"/>
      <c r="DP521" s="65"/>
      <c r="DQ521" s="65"/>
      <c r="DR521" s="65"/>
      <c r="DS521" s="65"/>
      <c r="DT521" s="65"/>
      <c r="DU521" s="65"/>
      <c r="DV521" s="65"/>
      <c r="DW521" s="65"/>
      <c r="DX521" s="65"/>
      <c r="DY521" s="65"/>
      <c r="DZ521" s="65"/>
      <c r="EA521" s="65"/>
      <c r="EB521" s="65"/>
      <c r="EC521" s="65"/>
      <c r="ED521" s="65"/>
      <c r="EE521" s="65"/>
      <c r="EF521" s="65"/>
      <c r="EG521" s="65"/>
      <c r="EH521" s="65"/>
      <c r="EI521" s="65"/>
      <c r="EJ521" s="65"/>
      <c r="EK521" s="65"/>
      <c r="EL521" s="65"/>
      <c r="EM521" s="65"/>
      <c r="EN521" s="65"/>
      <c r="EO521" s="65"/>
      <c r="EP521" s="65"/>
      <c r="EQ521" s="65"/>
      <c r="ER521" s="65"/>
      <c r="ES521" s="65"/>
      <c r="ET521" s="65"/>
      <c r="EU521" s="65"/>
      <c r="EV521" s="65"/>
      <c r="EW521" s="65"/>
      <c r="EX521" s="65"/>
      <c r="EY521" s="65"/>
      <c r="EZ521" s="65"/>
      <c r="FA521" s="65"/>
      <c r="FB521" s="65"/>
      <c r="FC521" s="65"/>
      <c r="FD521" s="65"/>
      <c r="FE521" s="65"/>
      <c r="FF521" s="65"/>
      <c r="FG521" s="65"/>
      <c r="FH521" s="65"/>
      <c r="FI521" s="65"/>
      <c r="FJ521" s="65"/>
      <c r="FK521" s="65"/>
      <c r="FL521" s="65"/>
      <c r="FM521" s="65"/>
      <c r="FN521" s="65"/>
      <c r="FO521" s="65"/>
      <c r="FP521" s="65"/>
      <c r="FQ521" s="65"/>
      <c r="FR521" s="65"/>
      <c r="FS521" s="65"/>
      <c r="FT521" s="65"/>
      <c r="FU521" s="65"/>
      <c r="FV521" s="65"/>
      <c r="FW521" s="65"/>
      <c r="FX521" s="65"/>
      <c r="FY521" s="65"/>
      <c r="FZ521" s="65"/>
      <c r="GA521" s="65"/>
      <c r="GB521" s="65"/>
      <c r="GC521" s="65"/>
      <c r="GD521" s="65"/>
      <c r="GE521" s="65"/>
      <c r="GF521" s="65"/>
      <c r="GG521" s="65"/>
      <c r="GH521" s="65"/>
      <c r="GI521" s="65"/>
      <c r="GJ521" s="65"/>
      <c r="GK521" s="65"/>
      <c r="GL521" s="65"/>
      <c r="GM521" s="65"/>
      <c r="GN521" s="65"/>
      <c r="GO521" s="65"/>
    </row>
    <row r="522" spans="46:197" s="103" customFormat="1" ht="20.100000000000001" customHeight="1" x14ac:dyDescent="0.3">
      <c r="AT522" s="64"/>
      <c r="AU522" s="64"/>
      <c r="AV522" s="64"/>
      <c r="AW522" s="64"/>
      <c r="AX522" s="64"/>
      <c r="AY522" s="64"/>
      <c r="AZ522" s="64"/>
      <c r="BA522" s="64"/>
      <c r="BB522" s="64"/>
      <c r="BC522" s="64"/>
      <c r="BD522" s="64"/>
      <c r="BE522" s="64"/>
      <c r="BF522" s="64"/>
      <c r="BG522" s="64"/>
      <c r="BH522" s="64"/>
      <c r="BI522" s="64"/>
      <c r="BJ522" s="64"/>
      <c r="BK522" s="64"/>
      <c r="BL522" s="64"/>
      <c r="BM522" s="64"/>
      <c r="BN522" s="64"/>
      <c r="BO522" s="64"/>
      <c r="BP522" s="64"/>
      <c r="BQ522" s="64"/>
      <c r="BR522" s="64"/>
      <c r="BS522" s="64"/>
      <c r="BT522" s="64"/>
      <c r="BU522" s="64"/>
      <c r="BV522" s="64"/>
      <c r="BW522" s="64"/>
      <c r="BX522" s="64"/>
      <c r="BY522" s="64"/>
      <c r="BZ522" s="64"/>
      <c r="CA522" s="64"/>
      <c r="CB522" s="64"/>
      <c r="CC522" s="64"/>
      <c r="CD522" s="64"/>
      <c r="CE522" s="64"/>
      <c r="CF522" s="64"/>
      <c r="CG522" s="64"/>
      <c r="CH522" s="64"/>
      <c r="CI522" s="64"/>
      <c r="CJ522" s="64"/>
      <c r="CK522" s="64"/>
      <c r="CL522" s="64"/>
      <c r="CM522" s="64"/>
      <c r="CN522" s="64"/>
      <c r="CO522" s="64"/>
      <c r="CP522" s="64"/>
      <c r="CQ522" s="64"/>
      <c r="CR522" s="64"/>
      <c r="CS522" s="64"/>
      <c r="CT522" s="64"/>
      <c r="CU522" s="64"/>
      <c r="CV522" s="64"/>
      <c r="CW522" s="64"/>
      <c r="CX522" s="64"/>
      <c r="CY522" s="64"/>
      <c r="CZ522" s="64"/>
      <c r="DA522" s="64"/>
      <c r="DB522" s="64"/>
      <c r="DC522" s="64"/>
      <c r="DD522" s="64"/>
      <c r="DE522" s="64"/>
      <c r="DF522" s="64"/>
      <c r="DG522" s="64"/>
      <c r="DH522" s="64"/>
      <c r="DI522" s="64"/>
      <c r="DJ522" s="64"/>
      <c r="DK522" s="65"/>
      <c r="DL522" s="65"/>
      <c r="DM522" s="65"/>
      <c r="DN522" s="65"/>
      <c r="DO522" s="65"/>
      <c r="DP522" s="65"/>
      <c r="DQ522" s="65"/>
      <c r="DR522" s="65"/>
      <c r="DS522" s="65"/>
      <c r="DT522" s="65"/>
      <c r="DU522" s="65"/>
      <c r="DV522" s="65"/>
      <c r="DW522" s="65"/>
      <c r="DX522" s="65"/>
      <c r="DY522" s="65"/>
      <c r="DZ522" s="65"/>
      <c r="EA522" s="65"/>
      <c r="EB522" s="65"/>
      <c r="EC522" s="65"/>
      <c r="ED522" s="65"/>
      <c r="EE522" s="65"/>
      <c r="EF522" s="65"/>
      <c r="EG522" s="65"/>
      <c r="EH522" s="65"/>
      <c r="EI522" s="65"/>
      <c r="EJ522" s="65"/>
      <c r="EK522" s="65"/>
      <c r="EL522" s="65"/>
      <c r="EM522" s="65"/>
      <c r="EN522" s="65"/>
      <c r="EO522" s="65"/>
      <c r="EP522" s="65"/>
      <c r="EQ522" s="65"/>
      <c r="ER522" s="65"/>
      <c r="ES522" s="65"/>
      <c r="ET522" s="65"/>
      <c r="EU522" s="65"/>
      <c r="EV522" s="65"/>
      <c r="EW522" s="65"/>
      <c r="EX522" s="65"/>
      <c r="EY522" s="65"/>
      <c r="EZ522" s="65"/>
      <c r="FA522" s="65"/>
      <c r="FB522" s="65"/>
      <c r="FC522" s="65"/>
      <c r="FD522" s="65"/>
      <c r="FE522" s="65"/>
      <c r="FF522" s="65"/>
      <c r="FG522" s="65"/>
      <c r="FH522" s="65"/>
      <c r="FI522" s="65"/>
      <c r="FJ522" s="65"/>
      <c r="FK522" s="65"/>
      <c r="FL522" s="65"/>
      <c r="FM522" s="65"/>
      <c r="FN522" s="65"/>
      <c r="FO522" s="65"/>
      <c r="FP522" s="65"/>
      <c r="FQ522" s="65"/>
      <c r="FR522" s="65"/>
      <c r="FS522" s="65"/>
      <c r="FT522" s="65"/>
      <c r="FU522" s="65"/>
      <c r="FV522" s="65"/>
      <c r="FW522" s="65"/>
      <c r="FX522" s="65"/>
      <c r="FY522" s="65"/>
      <c r="FZ522" s="65"/>
      <c r="GA522" s="65"/>
      <c r="GB522" s="65"/>
      <c r="GC522" s="65"/>
      <c r="GD522" s="65"/>
      <c r="GE522" s="65"/>
      <c r="GF522" s="65"/>
      <c r="GG522" s="65"/>
      <c r="GH522" s="65"/>
      <c r="GI522" s="65"/>
      <c r="GJ522" s="65"/>
      <c r="GK522" s="65"/>
      <c r="GL522" s="65"/>
      <c r="GM522" s="65"/>
      <c r="GN522" s="65"/>
      <c r="GO522" s="65"/>
    </row>
    <row r="523" spans="46:197" s="103" customFormat="1" ht="20.100000000000001" customHeight="1" x14ac:dyDescent="0.3">
      <c r="AT523" s="64"/>
      <c r="AU523" s="64"/>
      <c r="AV523" s="64"/>
      <c r="AW523" s="64"/>
      <c r="AX523" s="64"/>
      <c r="AY523" s="64"/>
      <c r="AZ523" s="64"/>
      <c r="BA523" s="64"/>
      <c r="BB523" s="64"/>
      <c r="BC523" s="64"/>
      <c r="BD523" s="64"/>
      <c r="BE523" s="64"/>
      <c r="BF523" s="64"/>
      <c r="BG523" s="64"/>
      <c r="BH523" s="64"/>
      <c r="BI523" s="64"/>
      <c r="BJ523" s="64"/>
      <c r="BK523" s="64"/>
      <c r="BL523" s="64"/>
      <c r="BM523" s="64"/>
      <c r="BN523" s="64"/>
      <c r="BO523" s="64"/>
      <c r="BP523" s="64"/>
      <c r="BQ523" s="64"/>
      <c r="BR523" s="64"/>
      <c r="BS523" s="64"/>
      <c r="BT523" s="64"/>
      <c r="BU523" s="64"/>
      <c r="BV523" s="64"/>
      <c r="BW523" s="64"/>
      <c r="BX523" s="64"/>
      <c r="BY523" s="64"/>
      <c r="BZ523" s="64"/>
      <c r="CA523" s="64"/>
      <c r="CB523" s="64"/>
      <c r="CC523" s="64"/>
      <c r="CD523" s="64"/>
      <c r="CE523" s="64"/>
      <c r="CF523" s="64"/>
      <c r="CG523" s="64"/>
      <c r="CH523" s="64"/>
      <c r="CI523" s="64"/>
      <c r="CJ523" s="64"/>
      <c r="CK523" s="64"/>
      <c r="CL523" s="64"/>
      <c r="CM523" s="64"/>
      <c r="CN523" s="64"/>
      <c r="CO523" s="64"/>
      <c r="CP523" s="64"/>
      <c r="CQ523" s="64"/>
      <c r="CR523" s="64"/>
      <c r="CS523" s="64"/>
      <c r="CT523" s="64"/>
      <c r="CU523" s="64"/>
      <c r="CV523" s="64"/>
      <c r="CW523" s="64"/>
      <c r="CX523" s="64"/>
      <c r="CY523" s="64"/>
      <c r="CZ523" s="64"/>
      <c r="DA523" s="64"/>
      <c r="DB523" s="64"/>
      <c r="DC523" s="64"/>
      <c r="DD523" s="64"/>
      <c r="DE523" s="64"/>
      <c r="DF523" s="64"/>
      <c r="DG523" s="64"/>
      <c r="DH523" s="64"/>
      <c r="DI523" s="64"/>
      <c r="DJ523" s="64"/>
      <c r="DK523" s="65"/>
      <c r="DL523" s="65"/>
      <c r="DM523" s="65"/>
      <c r="DN523" s="65"/>
      <c r="DO523" s="65"/>
      <c r="DP523" s="65"/>
      <c r="DQ523" s="65"/>
      <c r="DR523" s="65"/>
      <c r="DS523" s="65"/>
      <c r="DT523" s="65"/>
      <c r="DU523" s="65"/>
      <c r="DV523" s="65"/>
      <c r="DW523" s="65"/>
      <c r="DX523" s="65"/>
      <c r="DY523" s="65"/>
      <c r="DZ523" s="65"/>
      <c r="EA523" s="65"/>
      <c r="EB523" s="65"/>
      <c r="EC523" s="65"/>
      <c r="ED523" s="65"/>
      <c r="EE523" s="65"/>
      <c r="EF523" s="65"/>
      <c r="EG523" s="65"/>
      <c r="EH523" s="65"/>
      <c r="EI523" s="65"/>
      <c r="EJ523" s="65"/>
      <c r="EK523" s="65"/>
      <c r="EL523" s="65"/>
      <c r="EM523" s="65"/>
      <c r="EN523" s="65"/>
      <c r="EO523" s="65"/>
      <c r="EP523" s="65"/>
      <c r="EQ523" s="65"/>
      <c r="ER523" s="65"/>
      <c r="ES523" s="65"/>
      <c r="ET523" s="65"/>
      <c r="EU523" s="65"/>
      <c r="EV523" s="65"/>
      <c r="EW523" s="65"/>
      <c r="EX523" s="65"/>
      <c r="EY523" s="65"/>
      <c r="EZ523" s="65"/>
      <c r="FA523" s="65"/>
      <c r="FB523" s="65"/>
      <c r="FC523" s="65"/>
      <c r="FD523" s="65"/>
      <c r="FE523" s="65"/>
      <c r="FF523" s="65"/>
      <c r="FG523" s="65"/>
      <c r="FH523" s="65"/>
      <c r="FI523" s="65"/>
      <c r="FJ523" s="65"/>
      <c r="FK523" s="65"/>
      <c r="FL523" s="65"/>
      <c r="FM523" s="65"/>
      <c r="FN523" s="65"/>
      <c r="FO523" s="65"/>
      <c r="FP523" s="65"/>
      <c r="FQ523" s="65"/>
      <c r="FR523" s="65"/>
      <c r="FS523" s="65"/>
      <c r="FT523" s="65"/>
      <c r="FU523" s="65"/>
      <c r="FV523" s="65"/>
      <c r="FW523" s="65"/>
      <c r="FX523" s="65"/>
      <c r="FY523" s="65"/>
      <c r="FZ523" s="65"/>
      <c r="GA523" s="65"/>
      <c r="GB523" s="65"/>
      <c r="GC523" s="65"/>
      <c r="GD523" s="65"/>
      <c r="GE523" s="65"/>
      <c r="GF523" s="65"/>
      <c r="GG523" s="65"/>
      <c r="GH523" s="65"/>
      <c r="GI523" s="65"/>
      <c r="GJ523" s="65"/>
      <c r="GK523" s="65"/>
      <c r="GL523" s="65"/>
      <c r="GM523" s="65"/>
      <c r="GN523" s="65"/>
      <c r="GO523" s="65"/>
    </row>
    <row r="524" spans="46:197" s="103" customFormat="1" ht="20.100000000000001" customHeight="1" x14ac:dyDescent="0.3">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c r="CD524" s="64"/>
      <c r="CE524" s="64"/>
      <c r="CF524" s="64"/>
      <c r="CG524" s="64"/>
      <c r="CH524" s="64"/>
      <c r="CI524" s="64"/>
      <c r="CJ524" s="64"/>
      <c r="CK524" s="64"/>
      <c r="CL524" s="64"/>
      <c r="CM524" s="64"/>
      <c r="CN524" s="64"/>
      <c r="CO524" s="64"/>
      <c r="CP524" s="64"/>
      <c r="CQ524" s="64"/>
      <c r="CR524" s="64"/>
      <c r="CS524" s="64"/>
      <c r="CT524" s="64"/>
      <c r="CU524" s="64"/>
      <c r="CV524" s="64"/>
      <c r="CW524" s="64"/>
      <c r="CX524" s="64"/>
      <c r="CY524" s="64"/>
      <c r="CZ524" s="64"/>
      <c r="DA524" s="64"/>
      <c r="DB524" s="64"/>
      <c r="DC524" s="64"/>
      <c r="DD524" s="64"/>
      <c r="DE524" s="64"/>
      <c r="DF524" s="64"/>
      <c r="DG524" s="64"/>
      <c r="DH524" s="64"/>
      <c r="DI524" s="64"/>
      <c r="DJ524" s="64"/>
      <c r="DK524" s="65"/>
      <c r="DL524" s="65"/>
      <c r="DM524" s="65"/>
      <c r="DN524" s="65"/>
      <c r="DO524" s="65"/>
      <c r="DP524" s="65"/>
      <c r="DQ524" s="65"/>
      <c r="DR524" s="65"/>
      <c r="DS524" s="65"/>
      <c r="DT524" s="65"/>
      <c r="DU524" s="65"/>
      <c r="DV524" s="65"/>
      <c r="DW524" s="65"/>
      <c r="DX524" s="65"/>
      <c r="DY524" s="65"/>
      <c r="DZ524" s="65"/>
      <c r="EA524" s="65"/>
      <c r="EB524" s="65"/>
      <c r="EC524" s="65"/>
      <c r="ED524" s="65"/>
      <c r="EE524" s="65"/>
      <c r="EF524" s="65"/>
      <c r="EG524" s="65"/>
      <c r="EH524" s="65"/>
      <c r="EI524" s="65"/>
      <c r="EJ524" s="65"/>
      <c r="EK524" s="65"/>
      <c r="EL524" s="65"/>
      <c r="EM524" s="65"/>
      <c r="EN524" s="65"/>
      <c r="EO524" s="65"/>
      <c r="EP524" s="65"/>
      <c r="EQ524" s="65"/>
      <c r="ER524" s="65"/>
      <c r="ES524" s="65"/>
      <c r="ET524" s="65"/>
      <c r="EU524" s="65"/>
      <c r="EV524" s="65"/>
      <c r="EW524" s="65"/>
      <c r="EX524" s="65"/>
      <c r="EY524" s="65"/>
      <c r="EZ524" s="65"/>
      <c r="FA524" s="65"/>
      <c r="FB524" s="65"/>
      <c r="FC524" s="65"/>
      <c r="FD524" s="65"/>
      <c r="FE524" s="65"/>
      <c r="FF524" s="65"/>
      <c r="FG524" s="65"/>
      <c r="FH524" s="65"/>
      <c r="FI524" s="65"/>
      <c r="FJ524" s="65"/>
      <c r="FK524" s="65"/>
      <c r="FL524" s="65"/>
      <c r="FM524" s="65"/>
      <c r="FN524" s="65"/>
      <c r="FO524" s="65"/>
      <c r="FP524" s="65"/>
      <c r="FQ524" s="65"/>
      <c r="FR524" s="65"/>
      <c r="FS524" s="65"/>
      <c r="FT524" s="65"/>
      <c r="FU524" s="65"/>
      <c r="FV524" s="65"/>
      <c r="FW524" s="65"/>
      <c r="FX524" s="65"/>
      <c r="FY524" s="65"/>
      <c r="FZ524" s="65"/>
      <c r="GA524" s="65"/>
      <c r="GB524" s="65"/>
      <c r="GC524" s="65"/>
      <c r="GD524" s="65"/>
      <c r="GE524" s="65"/>
      <c r="GF524" s="65"/>
      <c r="GG524" s="65"/>
      <c r="GH524" s="65"/>
      <c r="GI524" s="65"/>
      <c r="GJ524" s="65"/>
      <c r="GK524" s="65"/>
      <c r="GL524" s="65"/>
      <c r="GM524" s="65"/>
      <c r="GN524" s="65"/>
      <c r="GO524" s="65"/>
    </row>
    <row r="525" spans="46:197" s="103" customFormat="1" ht="20.100000000000001" customHeight="1" x14ac:dyDescent="0.3">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c r="CD525" s="64"/>
      <c r="CE525" s="64"/>
      <c r="CF525" s="64"/>
      <c r="CG525" s="64"/>
      <c r="CH525" s="64"/>
      <c r="CI525" s="64"/>
      <c r="CJ525" s="64"/>
      <c r="CK525" s="64"/>
      <c r="CL525" s="64"/>
      <c r="CM525" s="64"/>
      <c r="CN525" s="64"/>
      <c r="CO525" s="64"/>
      <c r="CP525" s="64"/>
      <c r="CQ525" s="64"/>
      <c r="CR525" s="64"/>
      <c r="CS525" s="64"/>
      <c r="CT525" s="64"/>
      <c r="CU525" s="64"/>
      <c r="CV525" s="64"/>
      <c r="CW525" s="64"/>
      <c r="CX525" s="64"/>
      <c r="CY525" s="64"/>
      <c r="CZ525" s="64"/>
      <c r="DA525" s="64"/>
      <c r="DB525" s="64"/>
      <c r="DC525" s="64"/>
      <c r="DD525" s="64"/>
      <c r="DE525" s="64"/>
      <c r="DF525" s="64"/>
      <c r="DG525" s="64"/>
      <c r="DH525" s="64"/>
      <c r="DI525" s="64"/>
      <c r="DJ525" s="64"/>
      <c r="DK525" s="65"/>
      <c r="DL525" s="65"/>
      <c r="DM525" s="65"/>
      <c r="DN525" s="65"/>
      <c r="DO525" s="65"/>
      <c r="DP525" s="65"/>
      <c r="DQ525" s="65"/>
      <c r="DR525" s="65"/>
      <c r="DS525" s="65"/>
      <c r="DT525" s="65"/>
      <c r="DU525" s="65"/>
      <c r="DV525" s="65"/>
      <c r="DW525" s="65"/>
      <c r="DX525" s="65"/>
      <c r="DY525" s="65"/>
      <c r="DZ525" s="65"/>
      <c r="EA525" s="65"/>
      <c r="EB525" s="65"/>
      <c r="EC525" s="65"/>
      <c r="ED525" s="65"/>
      <c r="EE525" s="65"/>
      <c r="EF525" s="65"/>
      <c r="EG525" s="65"/>
      <c r="EH525" s="65"/>
      <c r="EI525" s="65"/>
      <c r="EJ525" s="65"/>
      <c r="EK525" s="65"/>
      <c r="EL525" s="65"/>
      <c r="EM525" s="65"/>
      <c r="EN525" s="65"/>
      <c r="EO525" s="65"/>
      <c r="EP525" s="65"/>
      <c r="EQ525" s="65"/>
      <c r="ER525" s="65"/>
      <c r="ES525" s="65"/>
      <c r="ET525" s="65"/>
      <c r="EU525" s="65"/>
      <c r="EV525" s="65"/>
      <c r="EW525" s="65"/>
      <c r="EX525" s="65"/>
      <c r="EY525" s="65"/>
      <c r="EZ525" s="65"/>
      <c r="FA525" s="65"/>
      <c r="FB525" s="65"/>
      <c r="FC525" s="65"/>
      <c r="FD525" s="65"/>
      <c r="FE525" s="65"/>
      <c r="FF525" s="65"/>
      <c r="FG525" s="65"/>
      <c r="FH525" s="65"/>
      <c r="FI525" s="65"/>
      <c r="FJ525" s="65"/>
      <c r="FK525" s="65"/>
      <c r="FL525" s="65"/>
      <c r="FM525" s="65"/>
      <c r="FN525" s="65"/>
      <c r="FO525" s="65"/>
      <c r="FP525" s="65"/>
      <c r="FQ525" s="65"/>
      <c r="FR525" s="65"/>
      <c r="FS525" s="65"/>
      <c r="FT525" s="65"/>
      <c r="FU525" s="65"/>
      <c r="FV525" s="65"/>
      <c r="FW525" s="65"/>
      <c r="FX525" s="65"/>
      <c r="FY525" s="65"/>
      <c r="FZ525" s="65"/>
      <c r="GA525" s="65"/>
      <c r="GB525" s="65"/>
      <c r="GC525" s="65"/>
      <c r="GD525" s="65"/>
      <c r="GE525" s="65"/>
      <c r="GF525" s="65"/>
      <c r="GG525" s="65"/>
      <c r="GH525" s="65"/>
      <c r="GI525" s="65"/>
      <c r="GJ525" s="65"/>
      <c r="GK525" s="65"/>
      <c r="GL525" s="65"/>
      <c r="GM525" s="65"/>
      <c r="GN525" s="65"/>
      <c r="GO525" s="65"/>
    </row>
    <row r="526" spans="46:197" s="103" customFormat="1" ht="20.100000000000001" customHeight="1" x14ac:dyDescent="0.3">
      <c r="AT526" s="64"/>
      <c r="AU526" s="64"/>
      <c r="AV526" s="64"/>
      <c r="AW526" s="64"/>
      <c r="AX526" s="64"/>
      <c r="AY526" s="64"/>
      <c r="AZ526" s="64"/>
      <c r="BA526" s="64"/>
      <c r="BB526" s="64"/>
      <c r="BC526" s="64"/>
      <c r="BD526" s="64"/>
      <c r="BE526" s="64"/>
      <c r="BF526" s="64"/>
      <c r="BG526" s="64"/>
      <c r="BH526" s="64"/>
      <c r="BI526" s="64"/>
      <c r="BJ526" s="64"/>
      <c r="BK526" s="64"/>
      <c r="BL526" s="64"/>
      <c r="BM526" s="64"/>
      <c r="BN526" s="64"/>
      <c r="BO526" s="64"/>
      <c r="BP526" s="64"/>
      <c r="BQ526" s="64"/>
      <c r="BR526" s="64"/>
      <c r="BS526" s="64"/>
      <c r="BT526" s="64"/>
      <c r="BU526" s="64"/>
      <c r="BV526" s="64"/>
      <c r="BW526" s="64"/>
      <c r="BX526" s="64"/>
      <c r="BY526" s="64"/>
      <c r="BZ526" s="64"/>
      <c r="CA526" s="64"/>
      <c r="CB526" s="64"/>
      <c r="CC526" s="64"/>
      <c r="CD526" s="64"/>
      <c r="CE526" s="64"/>
      <c r="CF526" s="64"/>
      <c r="CG526" s="64"/>
      <c r="CH526" s="64"/>
      <c r="CI526" s="64"/>
      <c r="CJ526" s="64"/>
      <c r="CK526" s="64"/>
      <c r="CL526" s="64"/>
      <c r="CM526" s="64"/>
      <c r="CN526" s="64"/>
      <c r="CO526" s="64"/>
      <c r="CP526" s="64"/>
      <c r="CQ526" s="64"/>
      <c r="CR526" s="64"/>
      <c r="CS526" s="64"/>
      <c r="CT526" s="64"/>
      <c r="CU526" s="64"/>
      <c r="CV526" s="64"/>
      <c r="CW526" s="64"/>
      <c r="CX526" s="64"/>
      <c r="CY526" s="64"/>
      <c r="CZ526" s="64"/>
      <c r="DA526" s="64"/>
      <c r="DB526" s="64"/>
      <c r="DC526" s="64"/>
      <c r="DD526" s="64"/>
      <c r="DE526" s="64"/>
      <c r="DF526" s="64"/>
      <c r="DG526" s="64"/>
      <c r="DH526" s="64"/>
      <c r="DI526" s="64"/>
      <c r="DJ526" s="64"/>
      <c r="DK526" s="65"/>
      <c r="DL526" s="65"/>
      <c r="DM526" s="65"/>
      <c r="DN526" s="65"/>
      <c r="DO526" s="65"/>
      <c r="DP526" s="65"/>
      <c r="DQ526" s="65"/>
      <c r="DR526" s="65"/>
      <c r="DS526" s="65"/>
      <c r="DT526" s="65"/>
      <c r="DU526" s="65"/>
      <c r="DV526" s="65"/>
      <c r="DW526" s="65"/>
      <c r="DX526" s="65"/>
      <c r="DY526" s="65"/>
      <c r="DZ526" s="65"/>
      <c r="EA526" s="65"/>
      <c r="EB526" s="65"/>
      <c r="EC526" s="65"/>
      <c r="ED526" s="65"/>
      <c r="EE526" s="65"/>
      <c r="EF526" s="65"/>
      <c r="EG526" s="65"/>
      <c r="EH526" s="65"/>
      <c r="EI526" s="65"/>
      <c r="EJ526" s="65"/>
      <c r="EK526" s="65"/>
      <c r="EL526" s="65"/>
      <c r="EM526" s="65"/>
      <c r="EN526" s="65"/>
      <c r="EO526" s="65"/>
      <c r="EP526" s="65"/>
      <c r="EQ526" s="65"/>
      <c r="ER526" s="65"/>
      <c r="ES526" s="65"/>
      <c r="ET526" s="65"/>
      <c r="EU526" s="65"/>
      <c r="EV526" s="65"/>
      <c r="EW526" s="65"/>
      <c r="EX526" s="65"/>
      <c r="EY526" s="65"/>
      <c r="EZ526" s="65"/>
      <c r="FA526" s="65"/>
      <c r="FB526" s="65"/>
      <c r="FC526" s="65"/>
      <c r="FD526" s="65"/>
      <c r="FE526" s="65"/>
      <c r="FF526" s="65"/>
      <c r="FG526" s="65"/>
      <c r="FH526" s="65"/>
      <c r="FI526" s="65"/>
      <c r="FJ526" s="65"/>
      <c r="FK526" s="65"/>
      <c r="FL526" s="65"/>
      <c r="FM526" s="65"/>
      <c r="FN526" s="65"/>
      <c r="FO526" s="65"/>
      <c r="FP526" s="65"/>
      <c r="FQ526" s="65"/>
      <c r="FR526" s="65"/>
      <c r="FS526" s="65"/>
      <c r="FT526" s="65"/>
      <c r="FU526" s="65"/>
      <c r="FV526" s="65"/>
      <c r="FW526" s="65"/>
      <c r="FX526" s="65"/>
      <c r="FY526" s="65"/>
      <c r="FZ526" s="65"/>
      <c r="GA526" s="65"/>
      <c r="GB526" s="65"/>
      <c r="GC526" s="65"/>
      <c r="GD526" s="65"/>
      <c r="GE526" s="65"/>
      <c r="GF526" s="65"/>
      <c r="GG526" s="65"/>
      <c r="GH526" s="65"/>
      <c r="GI526" s="65"/>
      <c r="GJ526" s="65"/>
      <c r="GK526" s="65"/>
      <c r="GL526" s="65"/>
      <c r="GM526" s="65"/>
      <c r="GN526" s="65"/>
      <c r="GO526" s="65"/>
    </row>
    <row r="527" spans="46:197" s="103" customFormat="1" ht="20.100000000000001" customHeight="1" x14ac:dyDescent="0.3">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c r="CD527" s="64"/>
      <c r="CE527" s="64"/>
      <c r="CF527" s="64"/>
      <c r="CG527" s="64"/>
      <c r="CH527" s="64"/>
      <c r="CI527" s="64"/>
      <c r="CJ527" s="64"/>
      <c r="CK527" s="64"/>
      <c r="CL527" s="64"/>
      <c r="CM527" s="64"/>
      <c r="CN527" s="64"/>
      <c r="CO527" s="64"/>
      <c r="CP527" s="64"/>
      <c r="CQ527" s="64"/>
      <c r="CR527" s="64"/>
      <c r="CS527" s="64"/>
      <c r="CT527" s="64"/>
      <c r="CU527" s="64"/>
      <c r="CV527" s="64"/>
      <c r="CW527" s="64"/>
      <c r="CX527" s="64"/>
      <c r="CY527" s="64"/>
      <c r="CZ527" s="64"/>
      <c r="DA527" s="64"/>
      <c r="DB527" s="64"/>
      <c r="DC527" s="64"/>
      <c r="DD527" s="64"/>
      <c r="DE527" s="64"/>
      <c r="DF527" s="64"/>
      <c r="DG527" s="64"/>
      <c r="DH527" s="64"/>
      <c r="DI527" s="64"/>
      <c r="DJ527" s="64"/>
      <c r="DK527" s="65"/>
      <c r="DL527" s="65"/>
      <c r="DM527" s="65"/>
      <c r="DN527" s="65"/>
      <c r="DO527" s="65"/>
      <c r="DP527" s="65"/>
      <c r="DQ527" s="65"/>
      <c r="DR527" s="65"/>
      <c r="DS527" s="65"/>
      <c r="DT527" s="65"/>
      <c r="DU527" s="65"/>
      <c r="DV527" s="65"/>
      <c r="DW527" s="65"/>
      <c r="DX527" s="65"/>
      <c r="DY527" s="65"/>
      <c r="DZ527" s="65"/>
      <c r="EA527" s="65"/>
      <c r="EB527" s="65"/>
      <c r="EC527" s="65"/>
      <c r="ED527" s="65"/>
      <c r="EE527" s="65"/>
      <c r="EF527" s="65"/>
      <c r="EG527" s="65"/>
      <c r="EH527" s="65"/>
      <c r="EI527" s="65"/>
      <c r="EJ527" s="65"/>
      <c r="EK527" s="65"/>
      <c r="EL527" s="65"/>
      <c r="EM527" s="65"/>
      <c r="EN527" s="65"/>
      <c r="EO527" s="65"/>
      <c r="EP527" s="65"/>
      <c r="EQ527" s="65"/>
      <c r="ER527" s="65"/>
      <c r="ES527" s="65"/>
      <c r="ET527" s="65"/>
      <c r="EU527" s="65"/>
      <c r="EV527" s="65"/>
      <c r="EW527" s="65"/>
      <c r="EX527" s="65"/>
      <c r="EY527" s="65"/>
      <c r="EZ527" s="65"/>
      <c r="FA527" s="65"/>
      <c r="FB527" s="65"/>
      <c r="FC527" s="65"/>
      <c r="FD527" s="65"/>
      <c r="FE527" s="65"/>
      <c r="FF527" s="65"/>
      <c r="FG527" s="65"/>
      <c r="FH527" s="65"/>
      <c r="FI527" s="65"/>
      <c r="FJ527" s="65"/>
      <c r="FK527" s="65"/>
      <c r="FL527" s="65"/>
      <c r="FM527" s="65"/>
      <c r="FN527" s="65"/>
      <c r="FO527" s="65"/>
      <c r="FP527" s="65"/>
      <c r="FQ527" s="65"/>
      <c r="FR527" s="65"/>
      <c r="FS527" s="65"/>
      <c r="FT527" s="65"/>
      <c r="FU527" s="65"/>
      <c r="FV527" s="65"/>
      <c r="FW527" s="65"/>
      <c r="FX527" s="65"/>
      <c r="FY527" s="65"/>
      <c r="FZ527" s="65"/>
      <c r="GA527" s="65"/>
      <c r="GB527" s="65"/>
      <c r="GC527" s="65"/>
      <c r="GD527" s="65"/>
      <c r="GE527" s="65"/>
      <c r="GF527" s="65"/>
      <c r="GG527" s="65"/>
      <c r="GH527" s="65"/>
      <c r="GI527" s="65"/>
      <c r="GJ527" s="65"/>
      <c r="GK527" s="65"/>
      <c r="GL527" s="65"/>
      <c r="GM527" s="65"/>
      <c r="GN527" s="65"/>
      <c r="GO527" s="65"/>
    </row>
    <row r="528" spans="46:197" s="103" customFormat="1" ht="20.100000000000001" customHeight="1" x14ac:dyDescent="0.3">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c r="CD528" s="64"/>
      <c r="CE528" s="64"/>
      <c r="CF528" s="64"/>
      <c r="CG528" s="64"/>
      <c r="CH528" s="64"/>
      <c r="CI528" s="64"/>
      <c r="CJ528" s="64"/>
      <c r="CK528" s="64"/>
      <c r="CL528" s="64"/>
      <c r="CM528" s="64"/>
      <c r="CN528" s="64"/>
      <c r="CO528" s="64"/>
      <c r="CP528" s="64"/>
      <c r="CQ528" s="64"/>
      <c r="CR528" s="64"/>
      <c r="CS528" s="64"/>
      <c r="CT528" s="64"/>
      <c r="CU528" s="64"/>
      <c r="CV528" s="64"/>
      <c r="CW528" s="64"/>
      <c r="CX528" s="64"/>
      <c r="CY528" s="64"/>
      <c r="CZ528" s="64"/>
      <c r="DA528" s="64"/>
      <c r="DB528" s="64"/>
      <c r="DC528" s="64"/>
      <c r="DD528" s="64"/>
      <c r="DE528" s="64"/>
      <c r="DF528" s="64"/>
      <c r="DG528" s="64"/>
      <c r="DH528" s="64"/>
      <c r="DI528" s="64"/>
      <c r="DJ528" s="64"/>
      <c r="DK528" s="65"/>
      <c r="DL528" s="65"/>
      <c r="DM528" s="65"/>
      <c r="DN528" s="65"/>
      <c r="DO528" s="65"/>
      <c r="DP528" s="65"/>
      <c r="DQ528" s="65"/>
      <c r="DR528" s="65"/>
      <c r="DS528" s="65"/>
      <c r="DT528" s="65"/>
      <c r="DU528" s="65"/>
      <c r="DV528" s="65"/>
      <c r="DW528" s="65"/>
      <c r="DX528" s="65"/>
      <c r="DY528" s="65"/>
      <c r="DZ528" s="65"/>
      <c r="EA528" s="65"/>
      <c r="EB528" s="65"/>
      <c r="EC528" s="65"/>
      <c r="ED528" s="65"/>
      <c r="EE528" s="65"/>
      <c r="EF528" s="65"/>
      <c r="EG528" s="65"/>
      <c r="EH528" s="65"/>
      <c r="EI528" s="65"/>
      <c r="EJ528" s="65"/>
      <c r="EK528" s="65"/>
      <c r="EL528" s="65"/>
      <c r="EM528" s="65"/>
      <c r="EN528" s="65"/>
      <c r="EO528" s="65"/>
      <c r="EP528" s="65"/>
      <c r="EQ528" s="65"/>
      <c r="ER528" s="65"/>
      <c r="ES528" s="65"/>
      <c r="ET528" s="65"/>
      <c r="EU528" s="65"/>
      <c r="EV528" s="65"/>
      <c r="EW528" s="65"/>
      <c r="EX528" s="65"/>
      <c r="EY528" s="65"/>
      <c r="EZ528" s="65"/>
      <c r="FA528" s="65"/>
      <c r="FB528" s="65"/>
      <c r="FC528" s="65"/>
      <c r="FD528" s="65"/>
      <c r="FE528" s="65"/>
      <c r="FF528" s="65"/>
      <c r="FG528" s="65"/>
      <c r="FH528" s="65"/>
      <c r="FI528" s="65"/>
      <c r="FJ528" s="65"/>
      <c r="FK528" s="65"/>
      <c r="FL528" s="65"/>
      <c r="FM528" s="65"/>
      <c r="FN528" s="65"/>
      <c r="FO528" s="65"/>
      <c r="FP528" s="65"/>
      <c r="FQ528" s="65"/>
      <c r="FR528" s="65"/>
      <c r="FS528" s="65"/>
      <c r="FT528" s="65"/>
      <c r="FU528" s="65"/>
      <c r="FV528" s="65"/>
      <c r="FW528" s="65"/>
      <c r="FX528" s="65"/>
      <c r="FY528" s="65"/>
      <c r="FZ528" s="65"/>
      <c r="GA528" s="65"/>
      <c r="GB528" s="65"/>
      <c r="GC528" s="65"/>
      <c r="GD528" s="65"/>
      <c r="GE528" s="65"/>
      <c r="GF528" s="65"/>
      <c r="GG528" s="65"/>
      <c r="GH528" s="65"/>
      <c r="GI528" s="65"/>
      <c r="GJ528" s="65"/>
      <c r="GK528" s="65"/>
      <c r="GL528" s="65"/>
      <c r="GM528" s="65"/>
      <c r="GN528" s="65"/>
      <c r="GO528" s="65"/>
    </row>
    <row r="529" spans="46:197" s="103" customFormat="1" ht="20.100000000000001" customHeight="1" x14ac:dyDescent="0.3">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c r="CD529" s="64"/>
      <c r="CE529" s="64"/>
      <c r="CF529" s="64"/>
      <c r="CG529" s="64"/>
      <c r="CH529" s="64"/>
      <c r="CI529" s="64"/>
      <c r="CJ529" s="64"/>
      <c r="CK529" s="64"/>
      <c r="CL529" s="64"/>
      <c r="CM529" s="64"/>
      <c r="CN529" s="64"/>
      <c r="CO529" s="64"/>
      <c r="CP529" s="64"/>
      <c r="CQ529" s="64"/>
      <c r="CR529" s="64"/>
      <c r="CS529" s="64"/>
      <c r="CT529" s="64"/>
      <c r="CU529" s="64"/>
      <c r="CV529" s="64"/>
      <c r="CW529" s="64"/>
      <c r="CX529" s="64"/>
      <c r="CY529" s="64"/>
      <c r="CZ529" s="64"/>
      <c r="DA529" s="64"/>
      <c r="DB529" s="64"/>
      <c r="DC529" s="64"/>
      <c r="DD529" s="64"/>
      <c r="DE529" s="64"/>
      <c r="DF529" s="64"/>
      <c r="DG529" s="64"/>
      <c r="DH529" s="64"/>
      <c r="DI529" s="64"/>
      <c r="DJ529" s="64"/>
      <c r="DK529" s="65"/>
      <c r="DL529" s="65"/>
      <c r="DM529" s="65"/>
      <c r="DN529" s="65"/>
      <c r="DO529" s="65"/>
      <c r="DP529" s="65"/>
      <c r="DQ529" s="65"/>
      <c r="DR529" s="65"/>
      <c r="DS529" s="65"/>
      <c r="DT529" s="65"/>
      <c r="DU529" s="65"/>
      <c r="DV529" s="65"/>
      <c r="DW529" s="65"/>
      <c r="DX529" s="65"/>
      <c r="DY529" s="65"/>
      <c r="DZ529" s="65"/>
      <c r="EA529" s="65"/>
      <c r="EB529" s="65"/>
      <c r="EC529" s="65"/>
      <c r="ED529" s="65"/>
      <c r="EE529" s="65"/>
      <c r="EF529" s="65"/>
      <c r="EG529" s="65"/>
      <c r="EH529" s="65"/>
      <c r="EI529" s="65"/>
      <c r="EJ529" s="65"/>
      <c r="EK529" s="65"/>
      <c r="EL529" s="65"/>
      <c r="EM529" s="65"/>
      <c r="EN529" s="65"/>
      <c r="EO529" s="65"/>
      <c r="EP529" s="65"/>
      <c r="EQ529" s="65"/>
      <c r="ER529" s="65"/>
      <c r="ES529" s="65"/>
      <c r="ET529" s="65"/>
      <c r="EU529" s="65"/>
      <c r="EV529" s="65"/>
      <c r="EW529" s="65"/>
      <c r="EX529" s="65"/>
      <c r="EY529" s="65"/>
      <c r="EZ529" s="65"/>
      <c r="FA529" s="65"/>
      <c r="FB529" s="65"/>
      <c r="FC529" s="65"/>
      <c r="FD529" s="65"/>
      <c r="FE529" s="65"/>
      <c r="FF529" s="65"/>
      <c r="FG529" s="65"/>
      <c r="FH529" s="65"/>
      <c r="FI529" s="65"/>
      <c r="FJ529" s="65"/>
      <c r="FK529" s="65"/>
      <c r="FL529" s="65"/>
      <c r="FM529" s="65"/>
      <c r="FN529" s="65"/>
      <c r="FO529" s="65"/>
      <c r="FP529" s="65"/>
      <c r="FQ529" s="65"/>
      <c r="FR529" s="65"/>
      <c r="FS529" s="65"/>
      <c r="FT529" s="65"/>
      <c r="FU529" s="65"/>
      <c r="FV529" s="65"/>
      <c r="FW529" s="65"/>
      <c r="FX529" s="65"/>
      <c r="FY529" s="65"/>
      <c r="FZ529" s="65"/>
      <c r="GA529" s="65"/>
      <c r="GB529" s="65"/>
      <c r="GC529" s="65"/>
      <c r="GD529" s="65"/>
      <c r="GE529" s="65"/>
      <c r="GF529" s="65"/>
      <c r="GG529" s="65"/>
      <c r="GH529" s="65"/>
      <c r="GI529" s="65"/>
      <c r="GJ529" s="65"/>
      <c r="GK529" s="65"/>
      <c r="GL529" s="65"/>
      <c r="GM529" s="65"/>
      <c r="GN529" s="65"/>
      <c r="GO529" s="65"/>
    </row>
    <row r="530" spans="46:197" s="103" customFormat="1" ht="20.100000000000001" customHeight="1" x14ac:dyDescent="0.3">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c r="CD530" s="64"/>
      <c r="CE530" s="64"/>
      <c r="CF530" s="64"/>
      <c r="CG530" s="64"/>
      <c r="CH530" s="64"/>
      <c r="CI530" s="64"/>
      <c r="CJ530" s="64"/>
      <c r="CK530" s="64"/>
      <c r="CL530" s="64"/>
      <c r="CM530" s="64"/>
      <c r="CN530" s="64"/>
      <c r="CO530" s="64"/>
      <c r="CP530" s="64"/>
      <c r="CQ530" s="64"/>
      <c r="CR530" s="64"/>
      <c r="CS530" s="64"/>
      <c r="CT530" s="64"/>
      <c r="CU530" s="64"/>
      <c r="CV530" s="64"/>
      <c r="CW530" s="64"/>
      <c r="CX530" s="64"/>
      <c r="CY530" s="64"/>
      <c r="CZ530" s="64"/>
      <c r="DA530" s="64"/>
      <c r="DB530" s="64"/>
      <c r="DC530" s="64"/>
      <c r="DD530" s="64"/>
      <c r="DE530" s="64"/>
      <c r="DF530" s="64"/>
      <c r="DG530" s="64"/>
      <c r="DH530" s="64"/>
      <c r="DI530" s="64"/>
      <c r="DJ530" s="64"/>
      <c r="DK530" s="65"/>
      <c r="DL530" s="65"/>
      <c r="DM530" s="65"/>
      <c r="DN530" s="65"/>
      <c r="DO530" s="65"/>
      <c r="DP530" s="65"/>
      <c r="DQ530" s="65"/>
      <c r="DR530" s="65"/>
      <c r="DS530" s="65"/>
      <c r="DT530" s="65"/>
      <c r="DU530" s="65"/>
      <c r="DV530" s="65"/>
      <c r="DW530" s="65"/>
      <c r="DX530" s="65"/>
      <c r="DY530" s="65"/>
      <c r="DZ530" s="65"/>
      <c r="EA530" s="65"/>
      <c r="EB530" s="65"/>
      <c r="EC530" s="65"/>
      <c r="ED530" s="65"/>
      <c r="EE530" s="65"/>
      <c r="EF530" s="65"/>
      <c r="EG530" s="65"/>
      <c r="EH530" s="65"/>
      <c r="EI530" s="65"/>
      <c r="EJ530" s="65"/>
      <c r="EK530" s="65"/>
      <c r="EL530" s="65"/>
      <c r="EM530" s="65"/>
      <c r="EN530" s="65"/>
      <c r="EO530" s="65"/>
      <c r="EP530" s="65"/>
      <c r="EQ530" s="65"/>
      <c r="ER530" s="65"/>
      <c r="ES530" s="65"/>
      <c r="ET530" s="65"/>
      <c r="EU530" s="65"/>
      <c r="EV530" s="65"/>
      <c r="EW530" s="65"/>
      <c r="EX530" s="65"/>
      <c r="EY530" s="65"/>
      <c r="EZ530" s="65"/>
      <c r="FA530" s="65"/>
      <c r="FB530" s="65"/>
      <c r="FC530" s="65"/>
      <c r="FD530" s="65"/>
      <c r="FE530" s="65"/>
      <c r="FF530" s="65"/>
      <c r="FG530" s="65"/>
      <c r="FH530" s="65"/>
      <c r="FI530" s="65"/>
      <c r="FJ530" s="65"/>
      <c r="FK530" s="65"/>
      <c r="FL530" s="65"/>
      <c r="FM530" s="65"/>
      <c r="FN530" s="65"/>
      <c r="FO530" s="65"/>
      <c r="FP530" s="65"/>
      <c r="FQ530" s="65"/>
      <c r="FR530" s="65"/>
      <c r="FS530" s="65"/>
      <c r="FT530" s="65"/>
      <c r="FU530" s="65"/>
      <c r="FV530" s="65"/>
      <c r="FW530" s="65"/>
      <c r="FX530" s="65"/>
      <c r="FY530" s="65"/>
      <c r="FZ530" s="65"/>
      <c r="GA530" s="65"/>
      <c r="GB530" s="65"/>
      <c r="GC530" s="65"/>
      <c r="GD530" s="65"/>
      <c r="GE530" s="65"/>
      <c r="GF530" s="65"/>
      <c r="GG530" s="65"/>
      <c r="GH530" s="65"/>
      <c r="GI530" s="65"/>
      <c r="GJ530" s="65"/>
      <c r="GK530" s="65"/>
      <c r="GL530" s="65"/>
      <c r="GM530" s="65"/>
      <c r="GN530" s="65"/>
      <c r="GO530" s="65"/>
    </row>
    <row r="531" spans="46:197" s="103" customFormat="1" ht="20.100000000000001" customHeight="1" x14ac:dyDescent="0.3">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c r="CD531" s="64"/>
      <c r="CE531" s="64"/>
      <c r="CF531" s="64"/>
      <c r="CG531" s="64"/>
      <c r="CH531" s="64"/>
      <c r="CI531" s="64"/>
      <c r="CJ531" s="64"/>
      <c r="CK531" s="64"/>
      <c r="CL531" s="64"/>
      <c r="CM531" s="64"/>
      <c r="CN531" s="64"/>
      <c r="CO531" s="64"/>
      <c r="CP531" s="64"/>
      <c r="CQ531" s="64"/>
      <c r="CR531" s="64"/>
      <c r="CS531" s="64"/>
      <c r="CT531" s="64"/>
      <c r="CU531" s="64"/>
      <c r="CV531" s="64"/>
      <c r="CW531" s="64"/>
      <c r="CX531" s="64"/>
      <c r="CY531" s="64"/>
      <c r="CZ531" s="64"/>
      <c r="DA531" s="64"/>
      <c r="DB531" s="64"/>
      <c r="DC531" s="64"/>
      <c r="DD531" s="64"/>
      <c r="DE531" s="64"/>
      <c r="DF531" s="64"/>
      <c r="DG531" s="64"/>
      <c r="DH531" s="64"/>
      <c r="DI531" s="64"/>
      <c r="DJ531" s="64"/>
      <c r="DK531" s="65"/>
      <c r="DL531" s="65"/>
      <c r="DM531" s="65"/>
      <c r="DN531" s="65"/>
      <c r="DO531" s="65"/>
      <c r="DP531" s="65"/>
      <c r="DQ531" s="65"/>
      <c r="DR531" s="65"/>
      <c r="DS531" s="65"/>
      <c r="DT531" s="65"/>
      <c r="DU531" s="65"/>
      <c r="DV531" s="65"/>
      <c r="DW531" s="65"/>
      <c r="DX531" s="65"/>
      <c r="DY531" s="65"/>
      <c r="DZ531" s="65"/>
      <c r="EA531" s="65"/>
      <c r="EB531" s="65"/>
      <c r="EC531" s="65"/>
      <c r="ED531" s="65"/>
      <c r="EE531" s="65"/>
      <c r="EF531" s="65"/>
      <c r="EG531" s="65"/>
      <c r="EH531" s="65"/>
      <c r="EI531" s="65"/>
      <c r="EJ531" s="65"/>
      <c r="EK531" s="65"/>
      <c r="EL531" s="65"/>
      <c r="EM531" s="65"/>
      <c r="EN531" s="65"/>
      <c r="EO531" s="65"/>
      <c r="EP531" s="65"/>
      <c r="EQ531" s="65"/>
      <c r="ER531" s="65"/>
      <c r="ES531" s="65"/>
      <c r="ET531" s="65"/>
      <c r="EU531" s="65"/>
      <c r="EV531" s="65"/>
      <c r="EW531" s="65"/>
      <c r="EX531" s="65"/>
      <c r="EY531" s="65"/>
      <c r="EZ531" s="65"/>
      <c r="FA531" s="65"/>
      <c r="FB531" s="65"/>
      <c r="FC531" s="65"/>
      <c r="FD531" s="65"/>
      <c r="FE531" s="65"/>
      <c r="FF531" s="65"/>
      <c r="FG531" s="65"/>
      <c r="FH531" s="65"/>
      <c r="FI531" s="65"/>
      <c r="FJ531" s="65"/>
      <c r="FK531" s="65"/>
      <c r="FL531" s="65"/>
      <c r="FM531" s="65"/>
      <c r="FN531" s="65"/>
      <c r="FO531" s="65"/>
      <c r="FP531" s="65"/>
      <c r="FQ531" s="65"/>
      <c r="FR531" s="65"/>
      <c r="FS531" s="65"/>
      <c r="FT531" s="65"/>
      <c r="FU531" s="65"/>
      <c r="FV531" s="65"/>
      <c r="FW531" s="65"/>
      <c r="FX531" s="65"/>
      <c r="FY531" s="65"/>
      <c r="FZ531" s="65"/>
      <c r="GA531" s="65"/>
      <c r="GB531" s="65"/>
      <c r="GC531" s="65"/>
      <c r="GD531" s="65"/>
      <c r="GE531" s="65"/>
      <c r="GF531" s="65"/>
      <c r="GG531" s="65"/>
      <c r="GH531" s="65"/>
      <c r="GI531" s="65"/>
      <c r="GJ531" s="65"/>
      <c r="GK531" s="65"/>
      <c r="GL531" s="65"/>
      <c r="GM531" s="65"/>
      <c r="GN531" s="65"/>
      <c r="GO531" s="65"/>
    </row>
    <row r="532" spans="46:197" s="103" customFormat="1" ht="20.100000000000001" customHeight="1" x14ac:dyDescent="0.3">
      <c r="AT532" s="64"/>
      <c r="AU532" s="64"/>
      <c r="AV532" s="64"/>
      <c r="AW532" s="64"/>
      <c r="AX532" s="64"/>
      <c r="AY532" s="64"/>
      <c r="AZ532" s="64"/>
      <c r="BA532" s="64"/>
      <c r="BB532" s="64"/>
      <c r="BC532" s="64"/>
      <c r="BD532" s="64"/>
      <c r="BE532" s="64"/>
      <c r="BF532" s="64"/>
      <c r="BG532" s="64"/>
      <c r="BH532" s="64"/>
      <c r="BI532" s="64"/>
      <c r="BJ532" s="64"/>
      <c r="BK532" s="64"/>
      <c r="BL532" s="64"/>
      <c r="BM532" s="64"/>
      <c r="BN532" s="64"/>
      <c r="BO532" s="64"/>
      <c r="BP532" s="64"/>
      <c r="BQ532" s="64"/>
      <c r="BR532" s="64"/>
      <c r="BS532" s="64"/>
      <c r="BT532" s="64"/>
      <c r="BU532" s="64"/>
      <c r="BV532" s="64"/>
      <c r="BW532" s="64"/>
      <c r="BX532" s="64"/>
      <c r="BY532" s="64"/>
      <c r="BZ532" s="64"/>
      <c r="CA532" s="64"/>
      <c r="CB532" s="64"/>
      <c r="CC532" s="64"/>
      <c r="CD532" s="64"/>
      <c r="CE532" s="64"/>
      <c r="CF532" s="64"/>
      <c r="CG532" s="64"/>
      <c r="CH532" s="64"/>
      <c r="CI532" s="64"/>
      <c r="CJ532" s="64"/>
      <c r="CK532" s="64"/>
      <c r="CL532" s="64"/>
      <c r="CM532" s="64"/>
      <c r="CN532" s="64"/>
      <c r="CO532" s="64"/>
      <c r="CP532" s="64"/>
      <c r="CQ532" s="64"/>
      <c r="CR532" s="64"/>
      <c r="CS532" s="64"/>
      <c r="CT532" s="64"/>
      <c r="CU532" s="64"/>
      <c r="CV532" s="64"/>
      <c r="CW532" s="64"/>
      <c r="CX532" s="64"/>
      <c r="CY532" s="64"/>
      <c r="CZ532" s="64"/>
      <c r="DA532" s="64"/>
      <c r="DB532" s="64"/>
      <c r="DC532" s="64"/>
      <c r="DD532" s="64"/>
      <c r="DE532" s="64"/>
      <c r="DF532" s="64"/>
      <c r="DG532" s="64"/>
      <c r="DH532" s="64"/>
      <c r="DI532" s="64"/>
      <c r="DJ532" s="64"/>
      <c r="DK532" s="65"/>
      <c r="DL532" s="65"/>
      <c r="DM532" s="65"/>
      <c r="DN532" s="65"/>
      <c r="DO532" s="65"/>
      <c r="DP532" s="65"/>
      <c r="DQ532" s="65"/>
      <c r="DR532" s="65"/>
      <c r="DS532" s="65"/>
      <c r="DT532" s="65"/>
      <c r="DU532" s="65"/>
      <c r="DV532" s="65"/>
      <c r="DW532" s="65"/>
      <c r="DX532" s="65"/>
      <c r="DY532" s="65"/>
      <c r="DZ532" s="65"/>
      <c r="EA532" s="65"/>
      <c r="EB532" s="65"/>
      <c r="EC532" s="65"/>
      <c r="ED532" s="65"/>
      <c r="EE532" s="65"/>
      <c r="EF532" s="65"/>
      <c r="EG532" s="65"/>
      <c r="EH532" s="65"/>
      <c r="EI532" s="65"/>
      <c r="EJ532" s="65"/>
      <c r="EK532" s="65"/>
      <c r="EL532" s="65"/>
      <c r="EM532" s="65"/>
      <c r="EN532" s="65"/>
      <c r="EO532" s="65"/>
      <c r="EP532" s="65"/>
      <c r="EQ532" s="65"/>
      <c r="ER532" s="65"/>
      <c r="ES532" s="65"/>
      <c r="ET532" s="65"/>
      <c r="EU532" s="65"/>
      <c r="EV532" s="65"/>
      <c r="EW532" s="65"/>
      <c r="EX532" s="65"/>
      <c r="EY532" s="65"/>
      <c r="EZ532" s="65"/>
      <c r="FA532" s="65"/>
      <c r="FB532" s="65"/>
      <c r="FC532" s="65"/>
      <c r="FD532" s="65"/>
      <c r="FE532" s="65"/>
      <c r="FF532" s="65"/>
      <c r="FG532" s="65"/>
      <c r="FH532" s="65"/>
      <c r="FI532" s="65"/>
      <c r="FJ532" s="65"/>
      <c r="FK532" s="65"/>
      <c r="FL532" s="65"/>
      <c r="FM532" s="65"/>
      <c r="FN532" s="65"/>
      <c r="FO532" s="65"/>
      <c r="FP532" s="65"/>
      <c r="FQ532" s="65"/>
      <c r="FR532" s="65"/>
      <c r="FS532" s="65"/>
      <c r="FT532" s="65"/>
      <c r="FU532" s="65"/>
      <c r="FV532" s="65"/>
      <c r="FW532" s="65"/>
      <c r="FX532" s="65"/>
      <c r="FY532" s="65"/>
      <c r="FZ532" s="65"/>
      <c r="GA532" s="65"/>
      <c r="GB532" s="65"/>
      <c r="GC532" s="65"/>
      <c r="GD532" s="65"/>
      <c r="GE532" s="65"/>
      <c r="GF532" s="65"/>
      <c r="GG532" s="65"/>
      <c r="GH532" s="65"/>
      <c r="GI532" s="65"/>
      <c r="GJ532" s="65"/>
      <c r="GK532" s="65"/>
      <c r="GL532" s="65"/>
      <c r="GM532" s="65"/>
      <c r="GN532" s="65"/>
      <c r="GO532" s="65"/>
    </row>
    <row r="533" spans="46:197" s="103" customFormat="1" ht="20.100000000000001" customHeight="1" x14ac:dyDescent="0.3">
      <c r="AT533" s="64"/>
      <c r="AU533" s="64"/>
      <c r="AV533" s="64"/>
      <c r="AW533" s="64"/>
      <c r="AX533" s="64"/>
      <c r="AY533" s="64"/>
      <c r="AZ533" s="64"/>
      <c r="BA533" s="64"/>
      <c r="BB533" s="64"/>
      <c r="BC533" s="64"/>
      <c r="BD533" s="64"/>
      <c r="BE533" s="64"/>
      <c r="BF533" s="64"/>
      <c r="BG533" s="64"/>
      <c r="BH533" s="64"/>
      <c r="BI533" s="64"/>
      <c r="BJ533" s="64"/>
      <c r="BK533" s="64"/>
      <c r="BL533" s="64"/>
      <c r="BM533" s="64"/>
      <c r="BN533" s="64"/>
      <c r="BO533" s="64"/>
      <c r="BP533" s="64"/>
      <c r="BQ533" s="64"/>
      <c r="BR533" s="64"/>
      <c r="BS533" s="64"/>
      <c r="BT533" s="64"/>
      <c r="BU533" s="64"/>
      <c r="BV533" s="64"/>
      <c r="BW533" s="64"/>
      <c r="BX533" s="64"/>
      <c r="BY533" s="64"/>
      <c r="BZ533" s="64"/>
      <c r="CA533" s="64"/>
      <c r="CB533" s="64"/>
      <c r="CC533" s="64"/>
      <c r="CD533" s="64"/>
      <c r="CE533" s="64"/>
      <c r="CF533" s="64"/>
      <c r="CG533" s="64"/>
      <c r="CH533" s="64"/>
      <c r="CI533" s="64"/>
      <c r="CJ533" s="64"/>
      <c r="CK533" s="64"/>
      <c r="CL533" s="64"/>
      <c r="CM533" s="64"/>
      <c r="CN533" s="64"/>
      <c r="CO533" s="64"/>
      <c r="CP533" s="64"/>
      <c r="CQ533" s="64"/>
      <c r="CR533" s="64"/>
      <c r="CS533" s="64"/>
      <c r="CT533" s="64"/>
      <c r="CU533" s="64"/>
      <c r="CV533" s="64"/>
      <c r="CW533" s="64"/>
      <c r="CX533" s="64"/>
      <c r="CY533" s="64"/>
      <c r="CZ533" s="64"/>
      <c r="DA533" s="64"/>
      <c r="DB533" s="64"/>
      <c r="DC533" s="64"/>
      <c r="DD533" s="64"/>
      <c r="DE533" s="64"/>
      <c r="DF533" s="64"/>
      <c r="DG533" s="64"/>
      <c r="DH533" s="64"/>
      <c r="DI533" s="64"/>
      <c r="DJ533" s="64"/>
      <c r="DK533" s="65"/>
      <c r="DL533" s="65"/>
      <c r="DM533" s="65"/>
      <c r="DN533" s="65"/>
      <c r="DO533" s="65"/>
      <c r="DP533" s="65"/>
      <c r="DQ533" s="65"/>
      <c r="DR533" s="65"/>
      <c r="DS533" s="65"/>
      <c r="DT533" s="65"/>
      <c r="DU533" s="65"/>
      <c r="DV533" s="65"/>
      <c r="DW533" s="65"/>
      <c r="DX533" s="65"/>
      <c r="DY533" s="65"/>
      <c r="DZ533" s="65"/>
      <c r="EA533" s="65"/>
      <c r="EB533" s="65"/>
      <c r="EC533" s="65"/>
      <c r="ED533" s="65"/>
      <c r="EE533" s="65"/>
      <c r="EF533" s="65"/>
      <c r="EG533" s="65"/>
      <c r="EH533" s="65"/>
      <c r="EI533" s="65"/>
      <c r="EJ533" s="65"/>
      <c r="EK533" s="65"/>
      <c r="EL533" s="65"/>
      <c r="EM533" s="65"/>
      <c r="EN533" s="65"/>
      <c r="EO533" s="65"/>
      <c r="EP533" s="65"/>
      <c r="EQ533" s="65"/>
      <c r="ER533" s="65"/>
      <c r="ES533" s="65"/>
      <c r="ET533" s="65"/>
      <c r="EU533" s="65"/>
      <c r="EV533" s="65"/>
      <c r="EW533" s="65"/>
      <c r="EX533" s="65"/>
      <c r="EY533" s="65"/>
      <c r="EZ533" s="65"/>
      <c r="FA533" s="65"/>
      <c r="FB533" s="65"/>
      <c r="FC533" s="65"/>
      <c r="FD533" s="65"/>
      <c r="FE533" s="65"/>
      <c r="FF533" s="65"/>
      <c r="FG533" s="65"/>
      <c r="FH533" s="65"/>
      <c r="FI533" s="65"/>
      <c r="FJ533" s="65"/>
      <c r="FK533" s="65"/>
      <c r="FL533" s="65"/>
      <c r="FM533" s="65"/>
      <c r="FN533" s="65"/>
      <c r="FO533" s="65"/>
      <c r="FP533" s="65"/>
      <c r="FQ533" s="65"/>
      <c r="FR533" s="65"/>
      <c r="FS533" s="65"/>
      <c r="FT533" s="65"/>
      <c r="FU533" s="65"/>
      <c r="FV533" s="65"/>
      <c r="FW533" s="65"/>
      <c r="FX533" s="65"/>
      <c r="FY533" s="65"/>
      <c r="FZ533" s="65"/>
      <c r="GA533" s="65"/>
      <c r="GB533" s="65"/>
      <c r="GC533" s="65"/>
      <c r="GD533" s="65"/>
      <c r="GE533" s="65"/>
      <c r="GF533" s="65"/>
      <c r="GG533" s="65"/>
      <c r="GH533" s="65"/>
      <c r="GI533" s="65"/>
      <c r="GJ533" s="65"/>
      <c r="GK533" s="65"/>
      <c r="GL533" s="65"/>
      <c r="GM533" s="65"/>
      <c r="GN533" s="65"/>
      <c r="GO533" s="65"/>
    </row>
    <row r="534" spans="46:197" s="103" customFormat="1" ht="20.100000000000001" customHeight="1" x14ac:dyDescent="0.3">
      <c r="AT534" s="64"/>
      <c r="AU534" s="64"/>
      <c r="AV534" s="64"/>
      <c r="AW534" s="64"/>
      <c r="AX534" s="64"/>
      <c r="AY534" s="64"/>
      <c r="AZ534" s="64"/>
      <c r="BA534" s="64"/>
      <c r="BB534" s="64"/>
      <c r="BC534" s="64"/>
      <c r="BD534" s="64"/>
      <c r="BE534" s="64"/>
      <c r="BF534" s="64"/>
      <c r="BG534" s="64"/>
      <c r="BH534" s="64"/>
      <c r="BI534" s="64"/>
      <c r="BJ534" s="64"/>
      <c r="BK534" s="64"/>
      <c r="BL534" s="64"/>
      <c r="BM534" s="64"/>
      <c r="BN534" s="64"/>
      <c r="BO534" s="64"/>
      <c r="BP534" s="64"/>
      <c r="BQ534" s="64"/>
      <c r="BR534" s="64"/>
      <c r="BS534" s="64"/>
      <c r="BT534" s="64"/>
      <c r="BU534" s="64"/>
      <c r="BV534" s="64"/>
      <c r="BW534" s="64"/>
      <c r="BX534" s="64"/>
      <c r="BY534" s="64"/>
      <c r="BZ534" s="64"/>
      <c r="CA534" s="64"/>
      <c r="CB534" s="64"/>
      <c r="CC534" s="64"/>
      <c r="CD534" s="64"/>
      <c r="CE534" s="64"/>
      <c r="CF534" s="64"/>
      <c r="CG534" s="64"/>
      <c r="CH534" s="64"/>
      <c r="CI534" s="64"/>
      <c r="CJ534" s="64"/>
      <c r="CK534" s="64"/>
      <c r="CL534" s="64"/>
      <c r="CM534" s="64"/>
      <c r="CN534" s="64"/>
      <c r="CO534" s="64"/>
      <c r="CP534" s="64"/>
      <c r="CQ534" s="64"/>
      <c r="CR534" s="64"/>
      <c r="CS534" s="64"/>
      <c r="CT534" s="64"/>
      <c r="CU534" s="64"/>
      <c r="CV534" s="64"/>
      <c r="CW534" s="64"/>
      <c r="CX534" s="64"/>
      <c r="CY534" s="64"/>
      <c r="CZ534" s="64"/>
      <c r="DA534" s="64"/>
      <c r="DB534" s="64"/>
      <c r="DC534" s="64"/>
      <c r="DD534" s="64"/>
      <c r="DE534" s="64"/>
      <c r="DF534" s="64"/>
      <c r="DG534" s="64"/>
      <c r="DH534" s="64"/>
      <c r="DI534" s="64"/>
      <c r="DJ534" s="64"/>
      <c r="DK534" s="65"/>
      <c r="DL534" s="65"/>
      <c r="DM534" s="65"/>
      <c r="DN534" s="65"/>
      <c r="DO534" s="65"/>
      <c r="DP534" s="65"/>
      <c r="DQ534" s="65"/>
      <c r="DR534" s="65"/>
      <c r="DS534" s="65"/>
      <c r="DT534" s="65"/>
      <c r="DU534" s="65"/>
      <c r="DV534" s="65"/>
      <c r="DW534" s="65"/>
      <c r="DX534" s="65"/>
      <c r="DY534" s="65"/>
      <c r="DZ534" s="65"/>
      <c r="EA534" s="65"/>
      <c r="EB534" s="65"/>
      <c r="EC534" s="65"/>
      <c r="ED534" s="65"/>
      <c r="EE534" s="65"/>
      <c r="EF534" s="65"/>
      <c r="EG534" s="65"/>
      <c r="EH534" s="65"/>
      <c r="EI534" s="65"/>
      <c r="EJ534" s="65"/>
      <c r="EK534" s="65"/>
      <c r="EL534" s="65"/>
      <c r="EM534" s="65"/>
      <c r="EN534" s="65"/>
      <c r="EO534" s="65"/>
      <c r="EP534" s="65"/>
      <c r="EQ534" s="65"/>
      <c r="ER534" s="65"/>
      <c r="ES534" s="65"/>
      <c r="ET534" s="65"/>
      <c r="EU534" s="65"/>
      <c r="EV534" s="65"/>
      <c r="EW534" s="65"/>
      <c r="EX534" s="65"/>
      <c r="EY534" s="65"/>
      <c r="EZ534" s="65"/>
      <c r="FA534" s="65"/>
      <c r="FB534" s="65"/>
      <c r="FC534" s="65"/>
      <c r="FD534" s="65"/>
      <c r="FE534" s="65"/>
      <c r="FF534" s="65"/>
      <c r="FG534" s="65"/>
      <c r="FH534" s="65"/>
      <c r="FI534" s="65"/>
      <c r="FJ534" s="65"/>
      <c r="FK534" s="65"/>
      <c r="FL534" s="65"/>
      <c r="FM534" s="65"/>
      <c r="FN534" s="65"/>
      <c r="FO534" s="65"/>
      <c r="FP534" s="65"/>
      <c r="FQ534" s="65"/>
      <c r="FR534" s="65"/>
      <c r="FS534" s="65"/>
      <c r="FT534" s="65"/>
      <c r="FU534" s="65"/>
      <c r="FV534" s="65"/>
      <c r="FW534" s="65"/>
      <c r="FX534" s="65"/>
      <c r="FY534" s="65"/>
      <c r="FZ534" s="65"/>
      <c r="GA534" s="65"/>
      <c r="GB534" s="65"/>
      <c r="GC534" s="65"/>
      <c r="GD534" s="65"/>
      <c r="GE534" s="65"/>
      <c r="GF534" s="65"/>
      <c r="GG534" s="65"/>
      <c r="GH534" s="65"/>
      <c r="GI534" s="65"/>
      <c r="GJ534" s="65"/>
      <c r="GK534" s="65"/>
      <c r="GL534" s="65"/>
      <c r="GM534" s="65"/>
      <c r="GN534" s="65"/>
      <c r="GO534" s="65"/>
    </row>
    <row r="535" spans="46:197" s="103" customFormat="1" ht="20.100000000000001" customHeight="1" x14ac:dyDescent="0.3">
      <c r="AT535" s="64"/>
      <c r="AU535" s="64"/>
      <c r="AV535" s="64"/>
      <c r="AW535" s="64"/>
      <c r="AX535" s="64"/>
      <c r="AY535" s="64"/>
      <c r="AZ535" s="64"/>
      <c r="BA535" s="64"/>
      <c r="BB535" s="64"/>
      <c r="BC535" s="64"/>
      <c r="BD535" s="64"/>
      <c r="BE535" s="64"/>
      <c r="BF535" s="64"/>
      <c r="BG535" s="64"/>
      <c r="BH535" s="64"/>
      <c r="BI535" s="64"/>
      <c r="BJ535" s="64"/>
      <c r="BK535" s="64"/>
      <c r="BL535" s="64"/>
      <c r="BM535" s="64"/>
      <c r="BN535" s="64"/>
      <c r="BO535" s="64"/>
      <c r="BP535" s="64"/>
      <c r="BQ535" s="64"/>
      <c r="BR535" s="64"/>
      <c r="BS535" s="64"/>
      <c r="BT535" s="64"/>
      <c r="BU535" s="64"/>
      <c r="BV535" s="64"/>
      <c r="BW535" s="64"/>
      <c r="BX535" s="64"/>
      <c r="BY535" s="64"/>
      <c r="BZ535" s="64"/>
      <c r="CA535" s="64"/>
      <c r="CB535" s="64"/>
      <c r="CC535" s="64"/>
      <c r="CD535" s="64"/>
      <c r="CE535" s="64"/>
      <c r="CF535" s="64"/>
      <c r="CG535" s="64"/>
      <c r="CH535" s="64"/>
      <c r="CI535" s="64"/>
      <c r="CJ535" s="64"/>
      <c r="CK535" s="64"/>
      <c r="CL535" s="64"/>
      <c r="CM535" s="64"/>
      <c r="CN535" s="64"/>
      <c r="CO535" s="64"/>
      <c r="CP535" s="64"/>
      <c r="CQ535" s="64"/>
      <c r="CR535" s="64"/>
      <c r="CS535" s="64"/>
      <c r="CT535" s="64"/>
      <c r="CU535" s="64"/>
      <c r="CV535" s="64"/>
      <c r="CW535" s="64"/>
      <c r="CX535" s="64"/>
      <c r="CY535" s="64"/>
      <c r="CZ535" s="64"/>
      <c r="DA535" s="64"/>
      <c r="DB535" s="64"/>
      <c r="DC535" s="64"/>
      <c r="DD535" s="64"/>
      <c r="DE535" s="64"/>
      <c r="DF535" s="64"/>
      <c r="DG535" s="64"/>
      <c r="DH535" s="64"/>
      <c r="DI535" s="64"/>
      <c r="DJ535" s="64"/>
      <c r="DK535" s="65"/>
      <c r="DL535" s="65"/>
      <c r="DM535" s="65"/>
      <c r="DN535" s="65"/>
      <c r="DO535" s="65"/>
      <c r="DP535" s="65"/>
      <c r="DQ535" s="65"/>
      <c r="DR535" s="65"/>
      <c r="DS535" s="65"/>
      <c r="DT535" s="65"/>
      <c r="DU535" s="65"/>
      <c r="DV535" s="65"/>
      <c r="DW535" s="65"/>
      <c r="DX535" s="65"/>
      <c r="DY535" s="65"/>
      <c r="DZ535" s="65"/>
      <c r="EA535" s="65"/>
      <c r="EB535" s="65"/>
      <c r="EC535" s="65"/>
      <c r="ED535" s="65"/>
      <c r="EE535" s="65"/>
      <c r="EF535" s="65"/>
      <c r="EG535" s="65"/>
      <c r="EH535" s="65"/>
      <c r="EI535" s="65"/>
      <c r="EJ535" s="65"/>
      <c r="EK535" s="65"/>
      <c r="EL535" s="65"/>
      <c r="EM535" s="65"/>
      <c r="EN535" s="65"/>
      <c r="EO535" s="65"/>
      <c r="EP535" s="65"/>
      <c r="EQ535" s="65"/>
      <c r="ER535" s="65"/>
      <c r="ES535" s="65"/>
      <c r="ET535" s="65"/>
      <c r="EU535" s="65"/>
      <c r="EV535" s="65"/>
      <c r="EW535" s="65"/>
      <c r="EX535" s="65"/>
      <c r="EY535" s="65"/>
      <c r="EZ535" s="65"/>
      <c r="FA535" s="65"/>
      <c r="FB535" s="65"/>
      <c r="FC535" s="65"/>
      <c r="FD535" s="65"/>
      <c r="FE535" s="65"/>
      <c r="FF535" s="65"/>
      <c r="FG535" s="65"/>
      <c r="FH535" s="65"/>
      <c r="FI535" s="65"/>
      <c r="FJ535" s="65"/>
      <c r="FK535" s="65"/>
      <c r="FL535" s="65"/>
      <c r="FM535" s="65"/>
      <c r="FN535" s="65"/>
      <c r="FO535" s="65"/>
      <c r="FP535" s="65"/>
      <c r="FQ535" s="65"/>
      <c r="FR535" s="65"/>
      <c r="FS535" s="65"/>
      <c r="FT535" s="65"/>
      <c r="FU535" s="65"/>
      <c r="FV535" s="65"/>
      <c r="FW535" s="65"/>
      <c r="FX535" s="65"/>
      <c r="FY535" s="65"/>
      <c r="FZ535" s="65"/>
      <c r="GA535" s="65"/>
      <c r="GB535" s="65"/>
      <c r="GC535" s="65"/>
      <c r="GD535" s="65"/>
      <c r="GE535" s="65"/>
      <c r="GF535" s="65"/>
      <c r="GG535" s="65"/>
      <c r="GH535" s="65"/>
      <c r="GI535" s="65"/>
      <c r="GJ535" s="65"/>
      <c r="GK535" s="65"/>
      <c r="GL535" s="65"/>
      <c r="GM535" s="65"/>
      <c r="GN535" s="65"/>
      <c r="GO535" s="65"/>
    </row>
    <row r="536" spans="46:197" s="103" customFormat="1" ht="20.100000000000001" customHeight="1" x14ac:dyDescent="0.3">
      <c r="AT536" s="64"/>
      <c r="AU536" s="64"/>
      <c r="AV536" s="64"/>
      <c r="AW536" s="64"/>
      <c r="AX536" s="64"/>
      <c r="AY536" s="64"/>
      <c r="AZ536" s="64"/>
      <c r="BA536" s="64"/>
      <c r="BB536" s="64"/>
      <c r="BC536" s="64"/>
      <c r="BD536" s="64"/>
      <c r="BE536" s="64"/>
      <c r="BF536" s="64"/>
      <c r="BG536" s="64"/>
      <c r="BH536" s="64"/>
      <c r="BI536" s="64"/>
      <c r="BJ536" s="64"/>
      <c r="BK536" s="64"/>
      <c r="BL536" s="64"/>
      <c r="BM536" s="64"/>
      <c r="BN536" s="64"/>
      <c r="BO536" s="64"/>
      <c r="BP536" s="64"/>
      <c r="BQ536" s="64"/>
      <c r="BR536" s="64"/>
      <c r="BS536" s="64"/>
      <c r="BT536" s="64"/>
      <c r="BU536" s="64"/>
      <c r="BV536" s="64"/>
      <c r="BW536" s="64"/>
      <c r="BX536" s="64"/>
      <c r="BY536" s="64"/>
      <c r="BZ536" s="64"/>
      <c r="CA536" s="64"/>
      <c r="CB536" s="64"/>
      <c r="CC536" s="64"/>
      <c r="CD536" s="64"/>
      <c r="CE536" s="64"/>
      <c r="CF536" s="64"/>
      <c r="CG536" s="64"/>
      <c r="CH536" s="64"/>
      <c r="CI536" s="64"/>
      <c r="CJ536" s="64"/>
      <c r="CK536" s="64"/>
      <c r="CL536" s="64"/>
      <c r="CM536" s="64"/>
      <c r="CN536" s="64"/>
      <c r="CO536" s="64"/>
      <c r="CP536" s="64"/>
      <c r="CQ536" s="64"/>
      <c r="CR536" s="64"/>
      <c r="CS536" s="64"/>
      <c r="CT536" s="64"/>
      <c r="CU536" s="64"/>
      <c r="CV536" s="64"/>
      <c r="CW536" s="64"/>
      <c r="CX536" s="64"/>
      <c r="CY536" s="64"/>
      <c r="CZ536" s="64"/>
      <c r="DA536" s="64"/>
      <c r="DB536" s="64"/>
      <c r="DC536" s="64"/>
      <c r="DD536" s="64"/>
      <c r="DE536" s="64"/>
      <c r="DF536" s="64"/>
      <c r="DG536" s="64"/>
      <c r="DH536" s="64"/>
      <c r="DI536" s="64"/>
      <c r="DJ536" s="64"/>
      <c r="DK536" s="65"/>
      <c r="DL536" s="65"/>
      <c r="DM536" s="65"/>
      <c r="DN536" s="65"/>
      <c r="DO536" s="65"/>
      <c r="DP536" s="65"/>
      <c r="DQ536" s="65"/>
      <c r="DR536" s="65"/>
      <c r="DS536" s="65"/>
      <c r="DT536" s="65"/>
      <c r="DU536" s="65"/>
      <c r="DV536" s="65"/>
      <c r="DW536" s="65"/>
      <c r="DX536" s="65"/>
      <c r="DY536" s="65"/>
      <c r="DZ536" s="65"/>
      <c r="EA536" s="65"/>
      <c r="EB536" s="65"/>
      <c r="EC536" s="65"/>
      <c r="ED536" s="65"/>
      <c r="EE536" s="65"/>
      <c r="EF536" s="65"/>
      <c r="EG536" s="65"/>
      <c r="EH536" s="65"/>
      <c r="EI536" s="65"/>
      <c r="EJ536" s="65"/>
      <c r="EK536" s="65"/>
      <c r="EL536" s="65"/>
      <c r="EM536" s="65"/>
      <c r="EN536" s="65"/>
      <c r="EO536" s="65"/>
      <c r="EP536" s="65"/>
      <c r="EQ536" s="65"/>
      <c r="ER536" s="65"/>
      <c r="ES536" s="65"/>
      <c r="ET536" s="65"/>
      <c r="EU536" s="65"/>
      <c r="EV536" s="65"/>
      <c r="EW536" s="65"/>
      <c r="EX536" s="65"/>
      <c r="EY536" s="65"/>
      <c r="EZ536" s="65"/>
      <c r="FA536" s="65"/>
      <c r="FB536" s="65"/>
      <c r="FC536" s="65"/>
      <c r="FD536" s="65"/>
      <c r="FE536" s="65"/>
      <c r="FF536" s="65"/>
      <c r="FG536" s="65"/>
      <c r="FH536" s="65"/>
      <c r="FI536" s="65"/>
      <c r="FJ536" s="65"/>
      <c r="FK536" s="65"/>
      <c r="FL536" s="65"/>
      <c r="FM536" s="65"/>
      <c r="FN536" s="65"/>
      <c r="FO536" s="65"/>
      <c r="FP536" s="65"/>
      <c r="FQ536" s="65"/>
      <c r="FR536" s="65"/>
      <c r="FS536" s="65"/>
      <c r="FT536" s="65"/>
      <c r="FU536" s="65"/>
      <c r="FV536" s="65"/>
      <c r="FW536" s="65"/>
      <c r="FX536" s="65"/>
      <c r="FY536" s="65"/>
      <c r="FZ536" s="65"/>
      <c r="GA536" s="65"/>
      <c r="GB536" s="65"/>
      <c r="GC536" s="65"/>
      <c r="GD536" s="65"/>
      <c r="GE536" s="65"/>
      <c r="GF536" s="65"/>
      <c r="GG536" s="65"/>
      <c r="GH536" s="65"/>
      <c r="GI536" s="65"/>
      <c r="GJ536" s="65"/>
      <c r="GK536" s="65"/>
      <c r="GL536" s="65"/>
      <c r="GM536" s="65"/>
      <c r="GN536" s="65"/>
      <c r="GO536" s="65"/>
    </row>
    <row r="537" spans="46:197" s="103" customFormat="1" ht="20.100000000000001" customHeight="1" x14ac:dyDescent="0.3">
      <c r="AT537" s="64"/>
      <c r="AU537" s="64"/>
      <c r="AV537" s="64"/>
      <c r="AW537" s="64"/>
      <c r="AX537" s="64"/>
      <c r="AY537" s="64"/>
      <c r="AZ537" s="64"/>
      <c r="BA537" s="64"/>
      <c r="BB537" s="64"/>
      <c r="BC537" s="64"/>
      <c r="BD537" s="64"/>
      <c r="BE537" s="64"/>
      <c r="BF537" s="64"/>
      <c r="BG537" s="64"/>
      <c r="BH537" s="64"/>
      <c r="BI537" s="64"/>
      <c r="BJ537" s="64"/>
      <c r="BK537" s="64"/>
      <c r="BL537" s="64"/>
      <c r="BM537" s="64"/>
      <c r="BN537" s="64"/>
      <c r="BO537" s="64"/>
      <c r="BP537" s="64"/>
      <c r="BQ537" s="64"/>
      <c r="BR537" s="64"/>
      <c r="BS537" s="64"/>
      <c r="BT537" s="64"/>
      <c r="BU537" s="64"/>
      <c r="BV537" s="64"/>
      <c r="BW537" s="64"/>
      <c r="BX537" s="64"/>
      <c r="BY537" s="64"/>
      <c r="BZ537" s="64"/>
      <c r="CA537" s="64"/>
      <c r="CB537" s="64"/>
      <c r="CC537" s="64"/>
      <c r="CD537" s="64"/>
      <c r="CE537" s="64"/>
      <c r="CF537" s="64"/>
      <c r="CG537" s="64"/>
      <c r="CH537" s="64"/>
      <c r="CI537" s="64"/>
      <c r="CJ537" s="64"/>
      <c r="CK537" s="64"/>
      <c r="CL537" s="64"/>
      <c r="CM537" s="64"/>
      <c r="CN537" s="64"/>
      <c r="CO537" s="64"/>
      <c r="CP537" s="64"/>
      <c r="CQ537" s="64"/>
      <c r="CR537" s="64"/>
      <c r="CS537" s="64"/>
      <c r="CT537" s="64"/>
      <c r="CU537" s="64"/>
      <c r="CV537" s="64"/>
      <c r="CW537" s="64"/>
      <c r="CX537" s="64"/>
      <c r="CY537" s="64"/>
      <c r="CZ537" s="64"/>
      <c r="DA537" s="64"/>
      <c r="DB537" s="64"/>
      <c r="DC537" s="64"/>
      <c r="DD537" s="64"/>
      <c r="DE537" s="64"/>
      <c r="DF537" s="64"/>
      <c r="DG537" s="64"/>
      <c r="DH537" s="64"/>
      <c r="DI537" s="64"/>
      <c r="DJ537" s="64"/>
      <c r="DK537" s="65"/>
      <c r="DL537" s="65"/>
      <c r="DM537" s="65"/>
      <c r="DN537" s="65"/>
      <c r="DO537" s="65"/>
      <c r="DP537" s="65"/>
      <c r="DQ537" s="65"/>
      <c r="DR537" s="65"/>
      <c r="DS537" s="65"/>
      <c r="DT537" s="65"/>
      <c r="DU537" s="65"/>
      <c r="DV537" s="65"/>
      <c r="DW537" s="65"/>
      <c r="DX537" s="65"/>
      <c r="DY537" s="65"/>
      <c r="DZ537" s="65"/>
      <c r="EA537" s="65"/>
      <c r="EB537" s="65"/>
      <c r="EC537" s="65"/>
      <c r="ED537" s="65"/>
      <c r="EE537" s="65"/>
      <c r="EF537" s="65"/>
      <c r="EG537" s="65"/>
      <c r="EH537" s="65"/>
      <c r="EI537" s="65"/>
      <c r="EJ537" s="65"/>
      <c r="EK537" s="65"/>
      <c r="EL537" s="65"/>
      <c r="EM537" s="65"/>
      <c r="EN537" s="65"/>
      <c r="EO537" s="65"/>
      <c r="EP537" s="65"/>
      <c r="EQ537" s="65"/>
      <c r="ER537" s="65"/>
      <c r="ES537" s="65"/>
      <c r="ET537" s="65"/>
      <c r="EU537" s="65"/>
      <c r="EV537" s="65"/>
      <c r="EW537" s="65"/>
      <c r="EX537" s="65"/>
      <c r="EY537" s="65"/>
      <c r="EZ537" s="65"/>
      <c r="FA537" s="65"/>
      <c r="FB537" s="65"/>
      <c r="FC537" s="65"/>
      <c r="FD537" s="65"/>
      <c r="FE537" s="65"/>
      <c r="FF537" s="65"/>
      <c r="FG537" s="65"/>
      <c r="FH537" s="65"/>
      <c r="FI537" s="65"/>
      <c r="FJ537" s="65"/>
      <c r="FK537" s="65"/>
      <c r="FL537" s="65"/>
      <c r="FM537" s="65"/>
      <c r="FN537" s="65"/>
      <c r="FO537" s="65"/>
      <c r="FP537" s="65"/>
      <c r="FQ537" s="65"/>
      <c r="FR537" s="65"/>
      <c r="FS537" s="65"/>
      <c r="FT537" s="65"/>
      <c r="FU537" s="65"/>
      <c r="FV537" s="65"/>
      <c r="FW537" s="65"/>
      <c r="FX537" s="65"/>
      <c r="FY537" s="65"/>
      <c r="FZ537" s="65"/>
      <c r="GA537" s="65"/>
      <c r="GB537" s="65"/>
      <c r="GC537" s="65"/>
      <c r="GD537" s="65"/>
      <c r="GE537" s="65"/>
      <c r="GF537" s="65"/>
      <c r="GG537" s="65"/>
      <c r="GH537" s="65"/>
      <c r="GI537" s="65"/>
      <c r="GJ537" s="65"/>
      <c r="GK537" s="65"/>
      <c r="GL537" s="65"/>
      <c r="GM537" s="65"/>
      <c r="GN537" s="65"/>
      <c r="GO537" s="65"/>
    </row>
    <row r="538" spans="46:197" s="103" customFormat="1" ht="20.100000000000001" customHeight="1" x14ac:dyDescent="0.3">
      <c r="AT538" s="64"/>
      <c r="AU538" s="64"/>
      <c r="AV538" s="64"/>
      <c r="AW538" s="64"/>
      <c r="AX538" s="64"/>
      <c r="AY538" s="64"/>
      <c r="AZ538" s="64"/>
      <c r="BA538" s="64"/>
      <c r="BB538" s="64"/>
      <c r="BC538" s="64"/>
      <c r="BD538" s="64"/>
      <c r="BE538" s="64"/>
      <c r="BF538" s="64"/>
      <c r="BG538" s="64"/>
      <c r="BH538" s="64"/>
      <c r="BI538" s="64"/>
      <c r="BJ538" s="64"/>
      <c r="BK538" s="64"/>
      <c r="BL538" s="64"/>
      <c r="BM538" s="64"/>
      <c r="BN538" s="64"/>
      <c r="BO538" s="64"/>
      <c r="BP538" s="64"/>
      <c r="BQ538" s="64"/>
      <c r="BR538" s="64"/>
      <c r="BS538" s="64"/>
      <c r="BT538" s="64"/>
      <c r="BU538" s="64"/>
      <c r="BV538" s="64"/>
      <c r="BW538" s="64"/>
      <c r="BX538" s="64"/>
      <c r="BY538" s="64"/>
      <c r="BZ538" s="64"/>
      <c r="CA538" s="64"/>
      <c r="CB538" s="64"/>
      <c r="CC538" s="64"/>
      <c r="CD538" s="64"/>
      <c r="CE538" s="64"/>
      <c r="CF538" s="64"/>
      <c r="CG538" s="64"/>
      <c r="CH538" s="64"/>
      <c r="CI538" s="64"/>
      <c r="CJ538" s="64"/>
      <c r="CK538" s="64"/>
      <c r="CL538" s="64"/>
      <c r="CM538" s="64"/>
      <c r="CN538" s="64"/>
      <c r="CO538" s="64"/>
      <c r="CP538" s="64"/>
      <c r="CQ538" s="64"/>
      <c r="CR538" s="64"/>
      <c r="CS538" s="64"/>
      <c r="CT538" s="64"/>
      <c r="CU538" s="64"/>
      <c r="CV538" s="64"/>
      <c r="CW538" s="64"/>
      <c r="CX538" s="64"/>
      <c r="CY538" s="64"/>
      <c r="CZ538" s="64"/>
      <c r="DA538" s="64"/>
      <c r="DB538" s="64"/>
      <c r="DC538" s="64"/>
      <c r="DD538" s="64"/>
      <c r="DE538" s="64"/>
      <c r="DF538" s="64"/>
      <c r="DG538" s="64"/>
      <c r="DH538" s="64"/>
      <c r="DI538" s="64"/>
      <c r="DJ538" s="64"/>
      <c r="DK538" s="65"/>
      <c r="DL538" s="65"/>
      <c r="DM538" s="65"/>
      <c r="DN538" s="65"/>
      <c r="DO538" s="65"/>
      <c r="DP538" s="65"/>
      <c r="DQ538" s="65"/>
      <c r="DR538" s="65"/>
      <c r="DS538" s="65"/>
      <c r="DT538" s="65"/>
      <c r="DU538" s="65"/>
      <c r="DV538" s="65"/>
      <c r="DW538" s="65"/>
      <c r="DX538" s="65"/>
      <c r="DY538" s="65"/>
      <c r="DZ538" s="65"/>
      <c r="EA538" s="65"/>
      <c r="EB538" s="65"/>
      <c r="EC538" s="65"/>
      <c r="ED538" s="65"/>
      <c r="EE538" s="65"/>
      <c r="EF538" s="65"/>
      <c r="EG538" s="65"/>
      <c r="EH538" s="65"/>
      <c r="EI538" s="65"/>
      <c r="EJ538" s="65"/>
      <c r="EK538" s="65"/>
      <c r="EL538" s="65"/>
      <c r="EM538" s="65"/>
      <c r="EN538" s="65"/>
      <c r="EO538" s="65"/>
      <c r="EP538" s="65"/>
      <c r="EQ538" s="65"/>
      <c r="ER538" s="65"/>
      <c r="ES538" s="65"/>
      <c r="ET538" s="65"/>
      <c r="EU538" s="65"/>
      <c r="EV538" s="65"/>
      <c r="EW538" s="65"/>
      <c r="EX538" s="65"/>
      <c r="EY538" s="65"/>
      <c r="EZ538" s="65"/>
      <c r="FA538" s="65"/>
      <c r="FB538" s="65"/>
      <c r="FC538" s="65"/>
      <c r="FD538" s="65"/>
      <c r="FE538" s="65"/>
      <c r="FF538" s="65"/>
      <c r="FG538" s="65"/>
      <c r="FH538" s="65"/>
      <c r="FI538" s="65"/>
      <c r="FJ538" s="65"/>
      <c r="FK538" s="65"/>
      <c r="FL538" s="65"/>
      <c r="FM538" s="65"/>
      <c r="FN538" s="65"/>
      <c r="FO538" s="65"/>
      <c r="FP538" s="65"/>
      <c r="FQ538" s="65"/>
      <c r="FR538" s="65"/>
      <c r="FS538" s="65"/>
      <c r="FT538" s="65"/>
      <c r="FU538" s="65"/>
      <c r="FV538" s="65"/>
      <c r="FW538" s="65"/>
      <c r="FX538" s="65"/>
      <c r="FY538" s="65"/>
      <c r="FZ538" s="65"/>
      <c r="GA538" s="65"/>
      <c r="GB538" s="65"/>
      <c r="GC538" s="65"/>
      <c r="GD538" s="65"/>
      <c r="GE538" s="65"/>
      <c r="GF538" s="65"/>
      <c r="GG538" s="65"/>
      <c r="GH538" s="65"/>
      <c r="GI538" s="65"/>
      <c r="GJ538" s="65"/>
      <c r="GK538" s="65"/>
      <c r="GL538" s="65"/>
      <c r="GM538" s="65"/>
      <c r="GN538" s="65"/>
      <c r="GO538" s="65"/>
    </row>
    <row r="539" spans="46:197" s="103" customFormat="1" ht="20.100000000000001" customHeight="1" x14ac:dyDescent="0.3">
      <c r="AT539" s="64"/>
      <c r="AU539" s="64"/>
      <c r="AV539" s="64"/>
      <c r="AW539" s="64"/>
      <c r="AX539" s="64"/>
      <c r="AY539" s="64"/>
      <c r="AZ539" s="64"/>
      <c r="BA539" s="64"/>
      <c r="BB539" s="64"/>
      <c r="BC539" s="64"/>
      <c r="BD539" s="64"/>
      <c r="BE539" s="64"/>
      <c r="BF539" s="64"/>
      <c r="BG539" s="64"/>
      <c r="BH539" s="64"/>
      <c r="BI539" s="64"/>
      <c r="BJ539" s="64"/>
      <c r="BK539" s="64"/>
      <c r="BL539" s="64"/>
      <c r="BM539" s="64"/>
      <c r="BN539" s="64"/>
      <c r="BO539" s="64"/>
      <c r="BP539" s="64"/>
      <c r="BQ539" s="64"/>
      <c r="BR539" s="64"/>
      <c r="BS539" s="64"/>
      <c r="BT539" s="64"/>
      <c r="BU539" s="64"/>
      <c r="BV539" s="64"/>
      <c r="BW539" s="64"/>
      <c r="BX539" s="64"/>
      <c r="BY539" s="64"/>
      <c r="BZ539" s="64"/>
      <c r="CA539" s="64"/>
      <c r="CB539" s="64"/>
      <c r="CC539" s="64"/>
      <c r="CD539" s="64"/>
      <c r="CE539" s="64"/>
      <c r="CF539" s="64"/>
      <c r="CG539" s="64"/>
      <c r="CH539" s="64"/>
      <c r="CI539" s="64"/>
      <c r="CJ539" s="64"/>
      <c r="CK539" s="64"/>
      <c r="CL539" s="64"/>
      <c r="CM539" s="64"/>
      <c r="CN539" s="64"/>
      <c r="CO539" s="64"/>
      <c r="CP539" s="64"/>
      <c r="CQ539" s="64"/>
      <c r="CR539" s="64"/>
      <c r="CS539" s="64"/>
      <c r="CT539" s="64"/>
      <c r="CU539" s="64"/>
      <c r="CV539" s="64"/>
      <c r="CW539" s="64"/>
      <c r="CX539" s="64"/>
      <c r="CY539" s="64"/>
      <c r="CZ539" s="64"/>
      <c r="DA539" s="64"/>
      <c r="DB539" s="64"/>
      <c r="DC539" s="64"/>
      <c r="DD539" s="64"/>
      <c r="DE539" s="64"/>
      <c r="DF539" s="64"/>
      <c r="DG539" s="64"/>
      <c r="DH539" s="64"/>
      <c r="DI539" s="64"/>
      <c r="DJ539" s="64"/>
      <c r="DK539" s="65"/>
      <c r="DL539" s="65"/>
      <c r="DM539" s="65"/>
      <c r="DN539" s="65"/>
      <c r="DO539" s="65"/>
      <c r="DP539" s="65"/>
      <c r="DQ539" s="65"/>
      <c r="DR539" s="65"/>
      <c r="DS539" s="65"/>
      <c r="DT539" s="65"/>
      <c r="DU539" s="65"/>
      <c r="DV539" s="65"/>
      <c r="DW539" s="65"/>
      <c r="DX539" s="65"/>
      <c r="DY539" s="65"/>
      <c r="DZ539" s="65"/>
      <c r="EA539" s="65"/>
      <c r="EB539" s="65"/>
      <c r="EC539" s="65"/>
      <c r="ED539" s="65"/>
      <c r="EE539" s="65"/>
      <c r="EF539" s="65"/>
      <c r="EG539" s="65"/>
      <c r="EH539" s="65"/>
      <c r="EI539" s="65"/>
      <c r="EJ539" s="65"/>
      <c r="EK539" s="65"/>
      <c r="EL539" s="65"/>
      <c r="EM539" s="65"/>
      <c r="EN539" s="65"/>
      <c r="EO539" s="65"/>
      <c r="EP539" s="65"/>
      <c r="EQ539" s="65"/>
      <c r="ER539" s="65"/>
      <c r="ES539" s="65"/>
      <c r="ET539" s="65"/>
      <c r="EU539" s="65"/>
      <c r="EV539" s="65"/>
      <c r="EW539" s="65"/>
      <c r="EX539" s="65"/>
      <c r="EY539" s="65"/>
      <c r="EZ539" s="65"/>
      <c r="FA539" s="65"/>
      <c r="FB539" s="65"/>
      <c r="FC539" s="65"/>
      <c r="FD539" s="65"/>
      <c r="FE539" s="65"/>
      <c r="FF539" s="65"/>
      <c r="FG539" s="65"/>
      <c r="FH539" s="65"/>
      <c r="FI539" s="65"/>
      <c r="FJ539" s="65"/>
      <c r="FK539" s="65"/>
      <c r="FL539" s="65"/>
      <c r="FM539" s="65"/>
      <c r="FN539" s="65"/>
      <c r="FO539" s="65"/>
      <c r="FP539" s="65"/>
      <c r="FQ539" s="65"/>
      <c r="FR539" s="65"/>
      <c r="FS539" s="65"/>
      <c r="FT539" s="65"/>
      <c r="FU539" s="65"/>
      <c r="FV539" s="65"/>
      <c r="FW539" s="65"/>
      <c r="FX539" s="65"/>
      <c r="FY539" s="65"/>
      <c r="FZ539" s="65"/>
      <c r="GA539" s="65"/>
      <c r="GB539" s="65"/>
      <c r="GC539" s="65"/>
      <c r="GD539" s="65"/>
      <c r="GE539" s="65"/>
      <c r="GF539" s="65"/>
      <c r="GG539" s="65"/>
      <c r="GH539" s="65"/>
      <c r="GI539" s="65"/>
      <c r="GJ539" s="65"/>
      <c r="GK539" s="65"/>
      <c r="GL539" s="65"/>
      <c r="GM539" s="65"/>
      <c r="GN539" s="65"/>
      <c r="GO539" s="65"/>
    </row>
    <row r="540" spans="46:197" s="103" customFormat="1" ht="20.100000000000001" customHeight="1" x14ac:dyDescent="0.3">
      <c r="AT540" s="64"/>
      <c r="AU540" s="64"/>
      <c r="AV540" s="64"/>
      <c r="AW540" s="64"/>
      <c r="AX540" s="64"/>
      <c r="AY540" s="64"/>
      <c r="AZ540" s="64"/>
      <c r="BA540" s="64"/>
      <c r="BB540" s="64"/>
      <c r="BC540" s="64"/>
      <c r="BD540" s="64"/>
      <c r="BE540" s="64"/>
      <c r="BF540" s="64"/>
      <c r="BG540" s="64"/>
      <c r="BH540" s="64"/>
      <c r="BI540" s="64"/>
      <c r="BJ540" s="64"/>
      <c r="BK540" s="64"/>
      <c r="BL540" s="64"/>
      <c r="BM540" s="64"/>
      <c r="BN540" s="64"/>
      <c r="BO540" s="64"/>
      <c r="BP540" s="64"/>
      <c r="BQ540" s="64"/>
      <c r="BR540" s="64"/>
      <c r="BS540" s="64"/>
      <c r="BT540" s="64"/>
      <c r="BU540" s="64"/>
      <c r="BV540" s="64"/>
      <c r="BW540" s="64"/>
      <c r="BX540" s="64"/>
      <c r="BY540" s="64"/>
      <c r="BZ540" s="64"/>
      <c r="CA540" s="64"/>
      <c r="CB540" s="64"/>
      <c r="CC540" s="64"/>
      <c r="CD540" s="64"/>
      <c r="CE540" s="64"/>
      <c r="CF540" s="64"/>
      <c r="CG540" s="64"/>
      <c r="CH540" s="64"/>
      <c r="CI540" s="64"/>
      <c r="CJ540" s="64"/>
      <c r="CK540" s="64"/>
      <c r="CL540" s="64"/>
      <c r="CM540" s="64"/>
      <c r="CN540" s="64"/>
      <c r="CO540" s="64"/>
      <c r="CP540" s="64"/>
      <c r="CQ540" s="64"/>
      <c r="CR540" s="64"/>
      <c r="CS540" s="64"/>
      <c r="CT540" s="64"/>
      <c r="CU540" s="64"/>
      <c r="CV540" s="64"/>
      <c r="CW540" s="64"/>
      <c r="CX540" s="64"/>
      <c r="CY540" s="64"/>
      <c r="CZ540" s="64"/>
      <c r="DA540" s="64"/>
      <c r="DB540" s="64"/>
      <c r="DC540" s="64"/>
      <c r="DD540" s="64"/>
      <c r="DE540" s="64"/>
      <c r="DF540" s="64"/>
      <c r="DG540" s="64"/>
      <c r="DH540" s="64"/>
      <c r="DI540" s="64"/>
      <c r="DJ540" s="64"/>
      <c r="DK540" s="65"/>
      <c r="DL540" s="65"/>
      <c r="DM540" s="65"/>
      <c r="DN540" s="65"/>
      <c r="DO540" s="65"/>
      <c r="DP540" s="65"/>
      <c r="DQ540" s="65"/>
      <c r="DR540" s="65"/>
      <c r="DS540" s="65"/>
      <c r="DT540" s="65"/>
      <c r="DU540" s="65"/>
      <c r="DV540" s="65"/>
      <c r="DW540" s="65"/>
      <c r="DX540" s="65"/>
      <c r="DY540" s="65"/>
      <c r="DZ540" s="65"/>
      <c r="EA540" s="65"/>
      <c r="EB540" s="65"/>
      <c r="EC540" s="65"/>
      <c r="ED540" s="65"/>
      <c r="EE540" s="65"/>
      <c r="EF540" s="65"/>
      <c r="EG540" s="65"/>
      <c r="EH540" s="65"/>
      <c r="EI540" s="65"/>
      <c r="EJ540" s="65"/>
      <c r="EK540" s="65"/>
      <c r="EL540" s="65"/>
      <c r="EM540" s="65"/>
      <c r="EN540" s="65"/>
      <c r="EO540" s="65"/>
      <c r="EP540" s="65"/>
      <c r="EQ540" s="65"/>
      <c r="ER540" s="65"/>
      <c r="ES540" s="65"/>
      <c r="ET540" s="65"/>
      <c r="EU540" s="65"/>
      <c r="EV540" s="65"/>
      <c r="EW540" s="65"/>
      <c r="EX540" s="65"/>
      <c r="EY540" s="65"/>
      <c r="EZ540" s="65"/>
      <c r="FA540" s="65"/>
      <c r="FB540" s="65"/>
      <c r="FC540" s="65"/>
      <c r="FD540" s="65"/>
      <c r="FE540" s="65"/>
      <c r="FF540" s="65"/>
      <c r="FG540" s="65"/>
      <c r="FH540" s="65"/>
      <c r="FI540" s="65"/>
      <c r="FJ540" s="65"/>
      <c r="FK540" s="65"/>
      <c r="FL540" s="65"/>
      <c r="FM540" s="65"/>
      <c r="FN540" s="65"/>
      <c r="FO540" s="65"/>
      <c r="FP540" s="65"/>
      <c r="FQ540" s="65"/>
      <c r="FR540" s="65"/>
      <c r="FS540" s="65"/>
      <c r="FT540" s="65"/>
      <c r="FU540" s="65"/>
      <c r="FV540" s="65"/>
      <c r="FW540" s="65"/>
      <c r="FX540" s="65"/>
      <c r="FY540" s="65"/>
      <c r="FZ540" s="65"/>
      <c r="GA540" s="65"/>
      <c r="GB540" s="65"/>
      <c r="GC540" s="65"/>
      <c r="GD540" s="65"/>
      <c r="GE540" s="65"/>
      <c r="GF540" s="65"/>
      <c r="GG540" s="65"/>
      <c r="GH540" s="65"/>
      <c r="GI540" s="65"/>
      <c r="GJ540" s="65"/>
      <c r="GK540" s="65"/>
      <c r="GL540" s="65"/>
      <c r="GM540" s="65"/>
      <c r="GN540" s="65"/>
      <c r="GO540" s="65"/>
    </row>
    <row r="541" spans="46:197" s="103" customFormat="1" ht="20.100000000000001" customHeight="1" x14ac:dyDescent="0.3">
      <c r="AT541" s="64"/>
      <c r="AU541" s="64"/>
      <c r="AV541" s="64"/>
      <c r="AW541" s="64"/>
      <c r="AX541" s="64"/>
      <c r="AY541" s="64"/>
      <c r="AZ541" s="64"/>
      <c r="BA541" s="64"/>
      <c r="BB541" s="64"/>
      <c r="BC541" s="64"/>
      <c r="BD541" s="64"/>
      <c r="BE541" s="64"/>
      <c r="BF541" s="64"/>
      <c r="BG541" s="64"/>
      <c r="BH541" s="64"/>
      <c r="BI541" s="64"/>
      <c r="BJ541" s="64"/>
      <c r="BK541" s="64"/>
      <c r="BL541" s="64"/>
      <c r="BM541" s="64"/>
      <c r="BN541" s="64"/>
      <c r="BO541" s="64"/>
      <c r="BP541" s="64"/>
      <c r="BQ541" s="64"/>
      <c r="BR541" s="64"/>
      <c r="BS541" s="64"/>
      <c r="BT541" s="64"/>
      <c r="BU541" s="64"/>
      <c r="BV541" s="64"/>
      <c r="BW541" s="64"/>
      <c r="BX541" s="64"/>
      <c r="BY541" s="64"/>
      <c r="BZ541" s="64"/>
      <c r="CA541" s="64"/>
      <c r="CB541" s="64"/>
      <c r="CC541" s="64"/>
      <c r="CD541" s="64"/>
      <c r="CE541" s="64"/>
      <c r="CF541" s="64"/>
      <c r="CG541" s="64"/>
      <c r="CH541" s="64"/>
      <c r="CI541" s="64"/>
      <c r="CJ541" s="64"/>
      <c r="CK541" s="64"/>
      <c r="CL541" s="64"/>
      <c r="CM541" s="64"/>
      <c r="CN541" s="64"/>
      <c r="CO541" s="64"/>
      <c r="CP541" s="64"/>
      <c r="CQ541" s="64"/>
      <c r="CR541" s="64"/>
      <c r="CS541" s="64"/>
      <c r="CT541" s="64"/>
      <c r="CU541" s="64"/>
      <c r="CV541" s="64"/>
      <c r="CW541" s="64"/>
      <c r="CX541" s="64"/>
      <c r="CY541" s="64"/>
      <c r="CZ541" s="64"/>
      <c r="DA541" s="64"/>
      <c r="DB541" s="64"/>
      <c r="DC541" s="64"/>
      <c r="DD541" s="64"/>
      <c r="DE541" s="64"/>
      <c r="DF541" s="64"/>
      <c r="DG541" s="64"/>
      <c r="DH541" s="64"/>
      <c r="DI541" s="64"/>
      <c r="DJ541" s="64"/>
      <c r="DK541" s="65"/>
      <c r="DL541" s="65"/>
      <c r="DM541" s="65"/>
      <c r="DN541" s="65"/>
      <c r="DO541" s="65"/>
      <c r="DP541" s="65"/>
      <c r="DQ541" s="65"/>
      <c r="DR541" s="65"/>
      <c r="DS541" s="65"/>
      <c r="DT541" s="65"/>
      <c r="DU541" s="65"/>
      <c r="DV541" s="65"/>
      <c r="DW541" s="65"/>
      <c r="DX541" s="65"/>
      <c r="DY541" s="65"/>
      <c r="DZ541" s="65"/>
      <c r="EA541" s="65"/>
      <c r="EB541" s="65"/>
      <c r="EC541" s="65"/>
      <c r="ED541" s="65"/>
      <c r="EE541" s="65"/>
      <c r="EF541" s="65"/>
      <c r="EG541" s="65"/>
      <c r="EH541" s="65"/>
      <c r="EI541" s="65"/>
      <c r="EJ541" s="65"/>
      <c r="EK541" s="65"/>
      <c r="EL541" s="65"/>
      <c r="EM541" s="65"/>
      <c r="EN541" s="65"/>
      <c r="EO541" s="65"/>
      <c r="EP541" s="65"/>
      <c r="EQ541" s="65"/>
      <c r="ER541" s="65"/>
      <c r="ES541" s="65"/>
      <c r="ET541" s="65"/>
      <c r="EU541" s="65"/>
      <c r="EV541" s="65"/>
      <c r="EW541" s="65"/>
      <c r="EX541" s="65"/>
      <c r="EY541" s="65"/>
      <c r="EZ541" s="65"/>
      <c r="FA541" s="65"/>
      <c r="FB541" s="65"/>
      <c r="FC541" s="65"/>
      <c r="FD541" s="65"/>
      <c r="FE541" s="65"/>
      <c r="FF541" s="65"/>
      <c r="FG541" s="65"/>
      <c r="FH541" s="65"/>
      <c r="FI541" s="65"/>
      <c r="FJ541" s="65"/>
      <c r="FK541" s="65"/>
      <c r="FL541" s="65"/>
      <c r="FM541" s="65"/>
      <c r="FN541" s="65"/>
      <c r="FO541" s="65"/>
      <c r="FP541" s="65"/>
      <c r="FQ541" s="65"/>
      <c r="FR541" s="65"/>
      <c r="FS541" s="65"/>
      <c r="FT541" s="65"/>
      <c r="FU541" s="65"/>
      <c r="FV541" s="65"/>
      <c r="FW541" s="65"/>
      <c r="FX541" s="65"/>
      <c r="FY541" s="65"/>
      <c r="FZ541" s="65"/>
      <c r="GA541" s="65"/>
      <c r="GB541" s="65"/>
      <c r="GC541" s="65"/>
      <c r="GD541" s="65"/>
      <c r="GE541" s="65"/>
      <c r="GF541" s="65"/>
      <c r="GG541" s="65"/>
      <c r="GH541" s="65"/>
      <c r="GI541" s="65"/>
      <c r="GJ541" s="65"/>
      <c r="GK541" s="65"/>
      <c r="GL541" s="65"/>
      <c r="GM541" s="65"/>
      <c r="GN541" s="65"/>
      <c r="GO541" s="65"/>
    </row>
    <row r="542" spans="46:197" s="103" customFormat="1" ht="20.100000000000001" customHeight="1" x14ac:dyDescent="0.3">
      <c r="AT542" s="64"/>
      <c r="AU542" s="64"/>
      <c r="AV542" s="64"/>
      <c r="AW542" s="64"/>
      <c r="AX542" s="64"/>
      <c r="AY542" s="64"/>
      <c r="AZ542" s="64"/>
      <c r="BA542" s="64"/>
      <c r="BB542" s="64"/>
      <c r="BC542" s="64"/>
      <c r="BD542" s="64"/>
      <c r="BE542" s="64"/>
      <c r="BF542" s="64"/>
      <c r="BG542" s="64"/>
      <c r="BH542" s="64"/>
      <c r="BI542" s="64"/>
      <c r="BJ542" s="64"/>
      <c r="BK542" s="64"/>
      <c r="BL542" s="64"/>
      <c r="BM542" s="64"/>
      <c r="BN542" s="64"/>
      <c r="BO542" s="64"/>
      <c r="BP542" s="64"/>
      <c r="BQ542" s="64"/>
      <c r="BR542" s="64"/>
      <c r="BS542" s="64"/>
      <c r="BT542" s="64"/>
      <c r="BU542" s="64"/>
      <c r="BV542" s="64"/>
      <c r="BW542" s="64"/>
      <c r="BX542" s="64"/>
      <c r="BY542" s="64"/>
      <c r="BZ542" s="64"/>
      <c r="CA542" s="64"/>
      <c r="CB542" s="64"/>
      <c r="CC542" s="64"/>
      <c r="CD542" s="64"/>
      <c r="CE542" s="64"/>
      <c r="CF542" s="64"/>
      <c r="CG542" s="64"/>
      <c r="CH542" s="64"/>
      <c r="CI542" s="64"/>
      <c r="CJ542" s="64"/>
      <c r="CK542" s="64"/>
      <c r="CL542" s="64"/>
      <c r="CM542" s="64"/>
      <c r="CN542" s="64"/>
      <c r="CO542" s="64"/>
      <c r="CP542" s="64"/>
      <c r="CQ542" s="64"/>
      <c r="CR542" s="64"/>
      <c r="CS542" s="64"/>
      <c r="CT542" s="64"/>
      <c r="CU542" s="64"/>
      <c r="CV542" s="64"/>
      <c r="CW542" s="64"/>
      <c r="CX542" s="64"/>
      <c r="CY542" s="64"/>
      <c r="CZ542" s="64"/>
      <c r="DA542" s="64"/>
      <c r="DB542" s="64"/>
      <c r="DC542" s="64"/>
      <c r="DD542" s="64"/>
      <c r="DE542" s="64"/>
      <c r="DF542" s="64"/>
      <c r="DG542" s="64"/>
      <c r="DH542" s="64"/>
      <c r="DI542" s="64"/>
      <c r="DJ542" s="64"/>
      <c r="DK542" s="65"/>
      <c r="DL542" s="65"/>
      <c r="DM542" s="65"/>
      <c r="DN542" s="65"/>
      <c r="DO542" s="65"/>
      <c r="DP542" s="65"/>
      <c r="DQ542" s="65"/>
      <c r="DR542" s="65"/>
      <c r="DS542" s="65"/>
      <c r="DT542" s="65"/>
      <c r="DU542" s="65"/>
      <c r="DV542" s="65"/>
      <c r="DW542" s="65"/>
      <c r="DX542" s="65"/>
      <c r="DY542" s="65"/>
      <c r="DZ542" s="65"/>
      <c r="EA542" s="65"/>
      <c r="EB542" s="65"/>
      <c r="EC542" s="65"/>
      <c r="ED542" s="65"/>
      <c r="EE542" s="65"/>
      <c r="EF542" s="65"/>
      <c r="EG542" s="65"/>
      <c r="EH542" s="65"/>
      <c r="EI542" s="65"/>
      <c r="EJ542" s="65"/>
      <c r="EK542" s="65"/>
      <c r="EL542" s="65"/>
      <c r="EM542" s="65"/>
      <c r="EN542" s="65"/>
      <c r="EO542" s="65"/>
      <c r="EP542" s="65"/>
      <c r="EQ542" s="65"/>
      <c r="ER542" s="65"/>
      <c r="ES542" s="65"/>
      <c r="ET542" s="65"/>
      <c r="EU542" s="65"/>
      <c r="EV542" s="65"/>
      <c r="EW542" s="65"/>
      <c r="EX542" s="65"/>
      <c r="EY542" s="65"/>
      <c r="EZ542" s="65"/>
      <c r="FA542" s="65"/>
      <c r="FB542" s="65"/>
      <c r="FC542" s="65"/>
      <c r="FD542" s="65"/>
      <c r="FE542" s="65"/>
      <c r="FF542" s="65"/>
      <c r="FG542" s="65"/>
      <c r="FH542" s="65"/>
      <c r="FI542" s="65"/>
      <c r="FJ542" s="65"/>
      <c r="FK542" s="65"/>
      <c r="FL542" s="65"/>
      <c r="FM542" s="65"/>
      <c r="FN542" s="65"/>
      <c r="FO542" s="65"/>
      <c r="FP542" s="65"/>
      <c r="FQ542" s="65"/>
      <c r="FR542" s="65"/>
      <c r="FS542" s="65"/>
      <c r="FT542" s="65"/>
      <c r="FU542" s="65"/>
      <c r="FV542" s="65"/>
      <c r="FW542" s="65"/>
      <c r="FX542" s="65"/>
      <c r="FY542" s="65"/>
      <c r="FZ542" s="65"/>
      <c r="GA542" s="65"/>
      <c r="GB542" s="65"/>
      <c r="GC542" s="65"/>
      <c r="GD542" s="65"/>
      <c r="GE542" s="65"/>
      <c r="GF542" s="65"/>
      <c r="GG542" s="65"/>
      <c r="GH542" s="65"/>
      <c r="GI542" s="65"/>
      <c r="GJ542" s="65"/>
      <c r="GK542" s="65"/>
      <c r="GL542" s="65"/>
      <c r="GM542" s="65"/>
      <c r="GN542" s="65"/>
      <c r="GO542" s="65"/>
    </row>
    <row r="543" spans="46:197" s="103" customFormat="1" ht="20.100000000000001" customHeight="1" x14ac:dyDescent="0.3">
      <c r="AT543" s="64"/>
      <c r="AU543" s="64"/>
      <c r="AV543" s="64"/>
      <c r="AW543" s="64"/>
      <c r="AX543" s="64"/>
      <c r="AY543" s="64"/>
      <c r="AZ543" s="64"/>
      <c r="BA543" s="64"/>
      <c r="BB543" s="64"/>
      <c r="BC543" s="64"/>
      <c r="BD543" s="64"/>
      <c r="BE543" s="64"/>
      <c r="BF543" s="64"/>
      <c r="BG543" s="64"/>
      <c r="BH543" s="64"/>
      <c r="BI543" s="64"/>
      <c r="BJ543" s="64"/>
      <c r="BK543" s="64"/>
      <c r="BL543" s="64"/>
      <c r="BM543" s="64"/>
      <c r="BN543" s="64"/>
      <c r="BO543" s="64"/>
      <c r="BP543" s="64"/>
      <c r="BQ543" s="64"/>
      <c r="BR543" s="64"/>
      <c r="BS543" s="64"/>
      <c r="BT543" s="64"/>
      <c r="BU543" s="64"/>
      <c r="BV543" s="64"/>
      <c r="BW543" s="64"/>
      <c r="BX543" s="64"/>
      <c r="BY543" s="64"/>
      <c r="BZ543" s="64"/>
      <c r="CA543" s="64"/>
      <c r="CB543" s="64"/>
      <c r="CC543" s="64"/>
      <c r="CD543" s="64"/>
      <c r="CE543" s="64"/>
      <c r="CF543" s="64"/>
      <c r="CG543" s="64"/>
      <c r="CH543" s="64"/>
      <c r="CI543" s="64"/>
      <c r="CJ543" s="64"/>
      <c r="CK543" s="64"/>
      <c r="CL543" s="64"/>
      <c r="CM543" s="64"/>
      <c r="CN543" s="64"/>
      <c r="CO543" s="64"/>
      <c r="CP543" s="64"/>
      <c r="CQ543" s="64"/>
      <c r="CR543" s="64"/>
      <c r="CS543" s="64"/>
      <c r="CT543" s="64"/>
      <c r="CU543" s="64"/>
      <c r="CV543" s="64"/>
      <c r="CW543" s="64"/>
      <c r="CX543" s="64"/>
      <c r="CY543" s="64"/>
      <c r="CZ543" s="64"/>
      <c r="DA543" s="64"/>
      <c r="DB543" s="64"/>
      <c r="DC543" s="64"/>
      <c r="DD543" s="64"/>
      <c r="DE543" s="64"/>
      <c r="DF543" s="64"/>
      <c r="DG543" s="64"/>
      <c r="DH543" s="64"/>
      <c r="DI543" s="64"/>
      <c r="DJ543" s="64"/>
      <c r="DK543" s="65"/>
      <c r="DL543" s="65"/>
      <c r="DM543" s="65"/>
      <c r="DN543" s="65"/>
      <c r="DO543" s="65"/>
      <c r="DP543" s="65"/>
      <c r="DQ543" s="65"/>
      <c r="DR543" s="65"/>
      <c r="DS543" s="65"/>
      <c r="DT543" s="65"/>
      <c r="DU543" s="65"/>
      <c r="DV543" s="65"/>
      <c r="DW543" s="65"/>
      <c r="DX543" s="65"/>
      <c r="DY543" s="65"/>
      <c r="DZ543" s="65"/>
      <c r="EA543" s="65"/>
      <c r="EB543" s="65"/>
      <c r="EC543" s="65"/>
      <c r="ED543" s="65"/>
      <c r="EE543" s="65"/>
      <c r="EF543" s="65"/>
      <c r="EG543" s="65"/>
      <c r="EH543" s="65"/>
      <c r="EI543" s="65"/>
      <c r="EJ543" s="65"/>
      <c r="EK543" s="65"/>
      <c r="EL543" s="65"/>
      <c r="EM543" s="65"/>
      <c r="EN543" s="65"/>
      <c r="EO543" s="65"/>
      <c r="EP543" s="65"/>
      <c r="EQ543" s="65"/>
      <c r="ER543" s="65"/>
      <c r="ES543" s="65"/>
      <c r="ET543" s="65"/>
      <c r="EU543" s="65"/>
      <c r="EV543" s="65"/>
      <c r="EW543" s="65"/>
      <c r="EX543" s="65"/>
      <c r="EY543" s="65"/>
      <c r="EZ543" s="65"/>
      <c r="FA543" s="65"/>
      <c r="FB543" s="65"/>
      <c r="FC543" s="65"/>
      <c r="FD543" s="65"/>
      <c r="FE543" s="65"/>
      <c r="FF543" s="65"/>
      <c r="FG543" s="65"/>
      <c r="FH543" s="65"/>
      <c r="FI543" s="65"/>
      <c r="FJ543" s="65"/>
      <c r="FK543" s="65"/>
      <c r="FL543" s="65"/>
      <c r="FM543" s="65"/>
      <c r="FN543" s="65"/>
      <c r="FO543" s="65"/>
      <c r="FP543" s="65"/>
      <c r="FQ543" s="65"/>
      <c r="FR543" s="65"/>
      <c r="FS543" s="65"/>
      <c r="FT543" s="65"/>
      <c r="FU543" s="65"/>
      <c r="FV543" s="65"/>
      <c r="FW543" s="65"/>
      <c r="FX543" s="65"/>
      <c r="FY543" s="65"/>
      <c r="FZ543" s="65"/>
      <c r="GA543" s="65"/>
      <c r="GB543" s="65"/>
      <c r="GC543" s="65"/>
      <c r="GD543" s="65"/>
      <c r="GE543" s="65"/>
      <c r="GF543" s="65"/>
      <c r="GG543" s="65"/>
      <c r="GH543" s="65"/>
      <c r="GI543" s="65"/>
      <c r="GJ543" s="65"/>
      <c r="GK543" s="65"/>
      <c r="GL543" s="65"/>
      <c r="GM543" s="65"/>
      <c r="GN543" s="65"/>
      <c r="GO543" s="65"/>
    </row>
    <row r="544" spans="46:197" s="103" customFormat="1" ht="20.100000000000001" customHeight="1" x14ac:dyDescent="0.3">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c r="BS544" s="64"/>
      <c r="BT544" s="64"/>
      <c r="BU544" s="64"/>
      <c r="BV544" s="64"/>
      <c r="BW544" s="64"/>
      <c r="BX544" s="64"/>
      <c r="BY544" s="64"/>
      <c r="BZ544" s="64"/>
      <c r="CA544" s="64"/>
      <c r="CB544" s="64"/>
      <c r="CC544" s="64"/>
      <c r="CD544" s="64"/>
      <c r="CE544" s="64"/>
      <c r="CF544" s="64"/>
      <c r="CG544" s="64"/>
      <c r="CH544" s="64"/>
      <c r="CI544" s="64"/>
      <c r="CJ544" s="64"/>
      <c r="CK544" s="64"/>
      <c r="CL544" s="64"/>
      <c r="CM544" s="64"/>
      <c r="CN544" s="64"/>
      <c r="CO544" s="64"/>
      <c r="CP544" s="64"/>
      <c r="CQ544" s="64"/>
      <c r="CR544" s="64"/>
      <c r="CS544" s="64"/>
      <c r="CT544" s="64"/>
      <c r="CU544" s="64"/>
      <c r="CV544" s="64"/>
      <c r="CW544" s="64"/>
      <c r="CX544" s="64"/>
      <c r="CY544" s="64"/>
      <c r="CZ544" s="64"/>
      <c r="DA544" s="64"/>
      <c r="DB544" s="64"/>
      <c r="DC544" s="64"/>
      <c r="DD544" s="64"/>
      <c r="DE544" s="64"/>
      <c r="DF544" s="64"/>
      <c r="DG544" s="64"/>
      <c r="DH544" s="64"/>
      <c r="DI544" s="64"/>
      <c r="DJ544" s="64"/>
      <c r="DK544" s="65"/>
      <c r="DL544" s="65"/>
      <c r="DM544" s="65"/>
      <c r="DN544" s="65"/>
      <c r="DO544" s="65"/>
      <c r="DP544" s="65"/>
      <c r="DQ544" s="65"/>
      <c r="DR544" s="65"/>
      <c r="DS544" s="65"/>
      <c r="DT544" s="65"/>
      <c r="DU544" s="65"/>
      <c r="DV544" s="65"/>
      <c r="DW544" s="65"/>
      <c r="DX544" s="65"/>
      <c r="DY544" s="65"/>
      <c r="DZ544" s="65"/>
      <c r="EA544" s="65"/>
      <c r="EB544" s="65"/>
      <c r="EC544" s="65"/>
      <c r="ED544" s="65"/>
      <c r="EE544" s="65"/>
      <c r="EF544" s="65"/>
      <c r="EG544" s="65"/>
      <c r="EH544" s="65"/>
      <c r="EI544" s="65"/>
      <c r="EJ544" s="65"/>
      <c r="EK544" s="65"/>
      <c r="EL544" s="65"/>
      <c r="EM544" s="65"/>
      <c r="EN544" s="65"/>
      <c r="EO544" s="65"/>
      <c r="EP544" s="65"/>
      <c r="EQ544" s="65"/>
      <c r="ER544" s="65"/>
      <c r="ES544" s="65"/>
      <c r="ET544" s="65"/>
      <c r="EU544" s="65"/>
      <c r="EV544" s="65"/>
      <c r="EW544" s="65"/>
      <c r="EX544" s="65"/>
      <c r="EY544" s="65"/>
      <c r="EZ544" s="65"/>
      <c r="FA544" s="65"/>
      <c r="FB544" s="65"/>
      <c r="FC544" s="65"/>
      <c r="FD544" s="65"/>
      <c r="FE544" s="65"/>
      <c r="FF544" s="65"/>
      <c r="FG544" s="65"/>
      <c r="FH544" s="65"/>
      <c r="FI544" s="65"/>
      <c r="FJ544" s="65"/>
      <c r="FK544" s="65"/>
      <c r="FL544" s="65"/>
      <c r="FM544" s="65"/>
      <c r="FN544" s="65"/>
      <c r="FO544" s="65"/>
      <c r="FP544" s="65"/>
      <c r="FQ544" s="65"/>
      <c r="FR544" s="65"/>
      <c r="FS544" s="65"/>
      <c r="FT544" s="65"/>
      <c r="FU544" s="65"/>
      <c r="FV544" s="65"/>
      <c r="FW544" s="65"/>
      <c r="FX544" s="65"/>
      <c r="FY544" s="65"/>
      <c r="FZ544" s="65"/>
      <c r="GA544" s="65"/>
      <c r="GB544" s="65"/>
      <c r="GC544" s="65"/>
      <c r="GD544" s="65"/>
      <c r="GE544" s="65"/>
      <c r="GF544" s="65"/>
      <c r="GG544" s="65"/>
      <c r="GH544" s="65"/>
      <c r="GI544" s="65"/>
      <c r="GJ544" s="65"/>
      <c r="GK544" s="65"/>
      <c r="GL544" s="65"/>
      <c r="GM544" s="65"/>
      <c r="GN544" s="65"/>
      <c r="GO544" s="65"/>
    </row>
    <row r="545" spans="46:197" s="103" customFormat="1" ht="20.100000000000001" customHeight="1" x14ac:dyDescent="0.3">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c r="BS545" s="64"/>
      <c r="BT545" s="64"/>
      <c r="BU545" s="64"/>
      <c r="BV545" s="64"/>
      <c r="BW545" s="64"/>
      <c r="BX545" s="64"/>
      <c r="BY545" s="64"/>
      <c r="BZ545" s="64"/>
      <c r="CA545" s="64"/>
      <c r="CB545" s="64"/>
      <c r="CC545" s="64"/>
      <c r="CD545" s="64"/>
      <c r="CE545" s="64"/>
      <c r="CF545" s="64"/>
      <c r="CG545" s="64"/>
      <c r="CH545" s="64"/>
      <c r="CI545" s="64"/>
      <c r="CJ545" s="64"/>
      <c r="CK545" s="64"/>
      <c r="CL545" s="64"/>
      <c r="CM545" s="64"/>
      <c r="CN545" s="64"/>
      <c r="CO545" s="64"/>
      <c r="CP545" s="64"/>
      <c r="CQ545" s="64"/>
      <c r="CR545" s="64"/>
      <c r="CS545" s="64"/>
      <c r="CT545" s="64"/>
      <c r="CU545" s="64"/>
      <c r="CV545" s="64"/>
      <c r="CW545" s="64"/>
      <c r="CX545" s="64"/>
      <c r="CY545" s="64"/>
      <c r="CZ545" s="64"/>
      <c r="DA545" s="64"/>
      <c r="DB545" s="64"/>
      <c r="DC545" s="64"/>
      <c r="DD545" s="64"/>
      <c r="DE545" s="64"/>
      <c r="DF545" s="64"/>
      <c r="DG545" s="64"/>
      <c r="DH545" s="64"/>
      <c r="DI545" s="64"/>
      <c r="DJ545" s="64"/>
      <c r="DK545" s="65"/>
      <c r="DL545" s="65"/>
      <c r="DM545" s="65"/>
      <c r="DN545" s="65"/>
      <c r="DO545" s="65"/>
      <c r="DP545" s="65"/>
      <c r="DQ545" s="65"/>
      <c r="DR545" s="65"/>
      <c r="DS545" s="65"/>
      <c r="DT545" s="65"/>
      <c r="DU545" s="65"/>
      <c r="DV545" s="65"/>
      <c r="DW545" s="65"/>
      <c r="DX545" s="65"/>
      <c r="DY545" s="65"/>
      <c r="DZ545" s="65"/>
      <c r="EA545" s="65"/>
      <c r="EB545" s="65"/>
      <c r="EC545" s="65"/>
      <c r="ED545" s="65"/>
      <c r="EE545" s="65"/>
      <c r="EF545" s="65"/>
      <c r="EG545" s="65"/>
      <c r="EH545" s="65"/>
      <c r="EI545" s="65"/>
      <c r="EJ545" s="65"/>
      <c r="EK545" s="65"/>
      <c r="EL545" s="65"/>
      <c r="EM545" s="65"/>
      <c r="EN545" s="65"/>
      <c r="EO545" s="65"/>
      <c r="EP545" s="65"/>
      <c r="EQ545" s="65"/>
      <c r="ER545" s="65"/>
      <c r="ES545" s="65"/>
      <c r="ET545" s="65"/>
      <c r="EU545" s="65"/>
      <c r="EV545" s="65"/>
      <c r="EW545" s="65"/>
      <c r="EX545" s="65"/>
      <c r="EY545" s="65"/>
      <c r="EZ545" s="65"/>
      <c r="FA545" s="65"/>
      <c r="FB545" s="65"/>
      <c r="FC545" s="65"/>
      <c r="FD545" s="65"/>
      <c r="FE545" s="65"/>
      <c r="FF545" s="65"/>
      <c r="FG545" s="65"/>
      <c r="FH545" s="65"/>
      <c r="FI545" s="65"/>
      <c r="FJ545" s="65"/>
      <c r="FK545" s="65"/>
      <c r="FL545" s="65"/>
      <c r="FM545" s="65"/>
      <c r="FN545" s="65"/>
      <c r="FO545" s="65"/>
      <c r="FP545" s="65"/>
      <c r="FQ545" s="65"/>
      <c r="FR545" s="65"/>
      <c r="FS545" s="65"/>
      <c r="FT545" s="65"/>
      <c r="FU545" s="65"/>
      <c r="FV545" s="65"/>
      <c r="FW545" s="65"/>
      <c r="FX545" s="65"/>
      <c r="FY545" s="65"/>
      <c r="FZ545" s="65"/>
      <c r="GA545" s="65"/>
      <c r="GB545" s="65"/>
      <c r="GC545" s="65"/>
      <c r="GD545" s="65"/>
      <c r="GE545" s="65"/>
      <c r="GF545" s="65"/>
      <c r="GG545" s="65"/>
      <c r="GH545" s="65"/>
      <c r="GI545" s="65"/>
      <c r="GJ545" s="65"/>
      <c r="GK545" s="65"/>
      <c r="GL545" s="65"/>
      <c r="GM545" s="65"/>
      <c r="GN545" s="65"/>
      <c r="GO545" s="65"/>
    </row>
    <row r="546" spans="46:197" s="103" customFormat="1" ht="20.100000000000001" customHeight="1" x14ac:dyDescent="0.3">
      <c r="AT546" s="64"/>
      <c r="AU546" s="64"/>
      <c r="AV546" s="64"/>
      <c r="AW546" s="64"/>
      <c r="AX546" s="64"/>
      <c r="AY546" s="64"/>
      <c r="AZ546" s="64"/>
      <c r="BA546" s="64"/>
      <c r="BB546" s="64"/>
      <c r="BC546" s="64"/>
      <c r="BD546" s="64"/>
      <c r="BE546" s="64"/>
      <c r="BF546" s="64"/>
      <c r="BG546" s="64"/>
      <c r="BH546" s="64"/>
      <c r="BI546" s="64"/>
      <c r="BJ546" s="64"/>
      <c r="BK546" s="64"/>
      <c r="BL546" s="64"/>
      <c r="BM546" s="64"/>
      <c r="BN546" s="64"/>
      <c r="BO546" s="64"/>
      <c r="BP546" s="64"/>
      <c r="BQ546" s="64"/>
      <c r="BR546" s="64"/>
      <c r="BS546" s="64"/>
      <c r="BT546" s="64"/>
      <c r="BU546" s="64"/>
      <c r="BV546" s="64"/>
      <c r="BW546" s="64"/>
      <c r="BX546" s="64"/>
      <c r="BY546" s="64"/>
      <c r="BZ546" s="64"/>
      <c r="CA546" s="64"/>
      <c r="CB546" s="64"/>
      <c r="CC546" s="64"/>
      <c r="CD546" s="64"/>
      <c r="CE546" s="64"/>
      <c r="CF546" s="64"/>
      <c r="CG546" s="64"/>
      <c r="CH546" s="64"/>
      <c r="CI546" s="64"/>
      <c r="CJ546" s="64"/>
      <c r="CK546" s="64"/>
      <c r="CL546" s="64"/>
      <c r="CM546" s="64"/>
      <c r="CN546" s="64"/>
      <c r="CO546" s="64"/>
      <c r="CP546" s="64"/>
      <c r="CQ546" s="64"/>
      <c r="CR546" s="64"/>
      <c r="CS546" s="64"/>
      <c r="CT546" s="64"/>
      <c r="CU546" s="64"/>
      <c r="CV546" s="64"/>
      <c r="CW546" s="64"/>
      <c r="CX546" s="64"/>
      <c r="CY546" s="64"/>
      <c r="CZ546" s="64"/>
      <c r="DA546" s="64"/>
      <c r="DB546" s="64"/>
      <c r="DC546" s="64"/>
      <c r="DD546" s="64"/>
      <c r="DE546" s="64"/>
      <c r="DF546" s="64"/>
      <c r="DG546" s="64"/>
      <c r="DH546" s="64"/>
      <c r="DI546" s="64"/>
      <c r="DJ546" s="64"/>
      <c r="DK546" s="65"/>
      <c r="DL546" s="65"/>
      <c r="DM546" s="65"/>
      <c r="DN546" s="65"/>
      <c r="DO546" s="65"/>
      <c r="DP546" s="65"/>
      <c r="DQ546" s="65"/>
      <c r="DR546" s="65"/>
      <c r="DS546" s="65"/>
      <c r="DT546" s="65"/>
      <c r="DU546" s="65"/>
      <c r="DV546" s="65"/>
      <c r="DW546" s="65"/>
      <c r="DX546" s="65"/>
      <c r="DY546" s="65"/>
      <c r="DZ546" s="65"/>
      <c r="EA546" s="65"/>
      <c r="EB546" s="65"/>
      <c r="EC546" s="65"/>
      <c r="ED546" s="65"/>
      <c r="EE546" s="65"/>
      <c r="EF546" s="65"/>
      <c r="EG546" s="65"/>
      <c r="EH546" s="65"/>
      <c r="EI546" s="65"/>
      <c r="EJ546" s="65"/>
      <c r="EK546" s="65"/>
      <c r="EL546" s="65"/>
      <c r="EM546" s="65"/>
      <c r="EN546" s="65"/>
      <c r="EO546" s="65"/>
      <c r="EP546" s="65"/>
      <c r="EQ546" s="65"/>
      <c r="ER546" s="65"/>
      <c r="ES546" s="65"/>
      <c r="ET546" s="65"/>
      <c r="EU546" s="65"/>
      <c r="EV546" s="65"/>
      <c r="EW546" s="65"/>
      <c r="EX546" s="65"/>
      <c r="EY546" s="65"/>
      <c r="EZ546" s="65"/>
      <c r="FA546" s="65"/>
      <c r="FB546" s="65"/>
      <c r="FC546" s="65"/>
      <c r="FD546" s="65"/>
      <c r="FE546" s="65"/>
      <c r="FF546" s="65"/>
      <c r="FG546" s="65"/>
      <c r="FH546" s="65"/>
      <c r="FI546" s="65"/>
      <c r="FJ546" s="65"/>
      <c r="FK546" s="65"/>
      <c r="FL546" s="65"/>
      <c r="FM546" s="65"/>
      <c r="FN546" s="65"/>
      <c r="FO546" s="65"/>
      <c r="FP546" s="65"/>
      <c r="FQ546" s="65"/>
      <c r="FR546" s="65"/>
      <c r="FS546" s="65"/>
      <c r="FT546" s="65"/>
      <c r="FU546" s="65"/>
      <c r="FV546" s="65"/>
      <c r="FW546" s="65"/>
      <c r="FX546" s="65"/>
      <c r="FY546" s="65"/>
      <c r="FZ546" s="65"/>
      <c r="GA546" s="65"/>
      <c r="GB546" s="65"/>
      <c r="GC546" s="65"/>
      <c r="GD546" s="65"/>
      <c r="GE546" s="65"/>
      <c r="GF546" s="65"/>
      <c r="GG546" s="65"/>
      <c r="GH546" s="65"/>
      <c r="GI546" s="65"/>
      <c r="GJ546" s="65"/>
      <c r="GK546" s="65"/>
      <c r="GL546" s="65"/>
      <c r="GM546" s="65"/>
      <c r="GN546" s="65"/>
      <c r="GO546" s="65"/>
    </row>
    <row r="547" spans="46:197" s="103" customFormat="1" ht="20.100000000000001" customHeight="1" x14ac:dyDescent="0.3">
      <c r="AT547" s="64"/>
      <c r="AU547" s="64"/>
      <c r="AV547" s="64"/>
      <c r="AW547" s="64"/>
      <c r="AX547" s="64"/>
      <c r="AY547" s="64"/>
      <c r="AZ547" s="64"/>
      <c r="BA547" s="64"/>
      <c r="BB547" s="64"/>
      <c r="BC547" s="64"/>
      <c r="BD547" s="64"/>
      <c r="BE547" s="64"/>
      <c r="BF547" s="64"/>
      <c r="BG547" s="64"/>
      <c r="BH547" s="64"/>
      <c r="BI547" s="64"/>
      <c r="BJ547" s="64"/>
      <c r="BK547" s="64"/>
      <c r="BL547" s="64"/>
      <c r="BM547" s="64"/>
      <c r="BN547" s="64"/>
      <c r="BO547" s="64"/>
      <c r="BP547" s="64"/>
      <c r="BQ547" s="64"/>
      <c r="BR547" s="64"/>
      <c r="BS547" s="64"/>
      <c r="BT547" s="64"/>
      <c r="BU547" s="64"/>
      <c r="BV547" s="64"/>
      <c r="BW547" s="64"/>
      <c r="BX547" s="64"/>
      <c r="BY547" s="64"/>
      <c r="BZ547" s="64"/>
      <c r="CA547" s="64"/>
      <c r="CB547" s="64"/>
      <c r="CC547" s="64"/>
      <c r="CD547" s="64"/>
      <c r="CE547" s="64"/>
      <c r="CF547" s="64"/>
      <c r="CG547" s="64"/>
      <c r="CH547" s="64"/>
      <c r="CI547" s="64"/>
      <c r="CJ547" s="64"/>
      <c r="CK547" s="64"/>
      <c r="CL547" s="64"/>
      <c r="CM547" s="64"/>
      <c r="CN547" s="64"/>
      <c r="CO547" s="64"/>
      <c r="CP547" s="64"/>
      <c r="CQ547" s="64"/>
      <c r="CR547" s="64"/>
      <c r="CS547" s="64"/>
      <c r="CT547" s="64"/>
      <c r="CU547" s="64"/>
      <c r="CV547" s="64"/>
      <c r="CW547" s="64"/>
      <c r="CX547" s="64"/>
      <c r="CY547" s="64"/>
      <c r="CZ547" s="64"/>
      <c r="DA547" s="64"/>
      <c r="DB547" s="64"/>
      <c r="DC547" s="64"/>
      <c r="DD547" s="64"/>
      <c r="DE547" s="64"/>
      <c r="DF547" s="64"/>
      <c r="DG547" s="64"/>
      <c r="DH547" s="64"/>
      <c r="DI547" s="64"/>
      <c r="DJ547" s="64"/>
      <c r="DK547" s="65"/>
      <c r="DL547" s="65"/>
      <c r="DM547" s="65"/>
      <c r="DN547" s="65"/>
      <c r="DO547" s="65"/>
      <c r="DP547" s="65"/>
      <c r="DQ547" s="65"/>
      <c r="DR547" s="65"/>
      <c r="DS547" s="65"/>
      <c r="DT547" s="65"/>
      <c r="DU547" s="65"/>
      <c r="DV547" s="65"/>
      <c r="DW547" s="65"/>
      <c r="DX547" s="65"/>
      <c r="DY547" s="65"/>
      <c r="DZ547" s="65"/>
      <c r="EA547" s="65"/>
      <c r="EB547" s="65"/>
      <c r="EC547" s="65"/>
      <c r="ED547" s="65"/>
      <c r="EE547" s="65"/>
      <c r="EF547" s="65"/>
      <c r="EG547" s="65"/>
      <c r="EH547" s="65"/>
      <c r="EI547" s="65"/>
      <c r="EJ547" s="65"/>
      <c r="EK547" s="65"/>
      <c r="EL547" s="65"/>
      <c r="EM547" s="65"/>
      <c r="EN547" s="65"/>
      <c r="EO547" s="65"/>
      <c r="EP547" s="65"/>
      <c r="EQ547" s="65"/>
      <c r="ER547" s="65"/>
      <c r="ES547" s="65"/>
      <c r="ET547" s="65"/>
      <c r="EU547" s="65"/>
      <c r="EV547" s="65"/>
      <c r="EW547" s="65"/>
      <c r="EX547" s="65"/>
      <c r="EY547" s="65"/>
      <c r="EZ547" s="65"/>
      <c r="FA547" s="65"/>
      <c r="FB547" s="65"/>
      <c r="FC547" s="65"/>
      <c r="FD547" s="65"/>
      <c r="FE547" s="65"/>
      <c r="FF547" s="65"/>
      <c r="FG547" s="65"/>
      <c r="FH547" s="65"/>
      <c r="FI547" s="65"/>
      <c r="FJ547" s="65"/>
      <c r="FK547" s="65"/>
      <c r="FL547" s="65"/>
      <c r="FM547" s="65"/>
      <c r="FN547" s="65"/>
      <c r="FO547" s="65"/>
      <c r="FP547" s="65"/>
      <c r="FQ547" s="65"/>
      <c r="FR547" s="65"/>
      <c r="FS547" s="65"/>
      <c r="FT547" s="65"/>
      <c r="FU547" s="65"/>
      <c r="FV547" s="65"/>
      <c r="FW547" s="65"/>
      <c r="FX547" s="65"/>
      <c r="FY547" s="65"/>
      <c r="FZ547" s="65"/>
      <c r="GA547" s="65"/>
      <c r="GB547" s="65"/>
      <c r="GC547" s="65"/>
      <c r="GD547" s="65"/>
      <c r="GE547" s="65"/>
      <c r="GF547" s="65"/>
      <c r="GG547" s="65"/>
      <c r="GH547" s="65"/>
      <c r="GI547" s="65"/>
      <c r="GJ547" s="65"/>
      <c r="GK547" s="65"/>
      <c r="GL547" s="65"/>
      <c r="GM547" s="65"/>
      <c r="GN547" s="65"/>
      <c r="GO547" s="65"/>
    </row>
    <row r="548" spans="46:197" s="103" customFormat="1" ht="20.100000000000001" customHeight="1" x14ac:dyDescent="0.3">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c r="BS548" s="64"/>
      <c r="BT548" s="64"/>
      <c r="BU548" s="64"/>
      <c r="BV548" s="64"/>
      <c r="BW548" s="64"/>
      <c r="BX548" s="64"/>
      <c r="BY548" s="64"/>
      <c r="BZ548" s="64"/>
      <c r="CA548" s="64"/>
      <c r="CB548" s="64"/>
      <c r="CC548" s="64"/>
      <c r="CD548" s="64"/>
      <c r="CE548" s="64"/>
      <c r="CF548" s="64"/>
      <c r="CG548" s="64"/>
      <c r="CH548" s="64"/>
      <c r="CI548" s="64"/>
      <c r="CJ548" s="64"/>
      <c r="CK548" s="64"/>
      <c r="CL548" s="64"/>
      <c r="CM548" s="64"/>
      <c r="CN548" s="64"/>
      <c r="CO548" s="64"/>
      <c r="CP548" s="64"/>
      <c r="CQ548" s="64"/>
      <c r="CR548" s="64"/>
      <c r="CS548" s="64"/>
      <c r="CT548" s="64"/>
      <c r="CU548" s="64"/>
      <c r="CV548" s="64"/>
      <c r="CW548" s="64"/>
      <c r="CX548" s="64"/>
      <c r="CY548" s="64"/>
      <c r="CZ548" s="64"/>
      <c r="DA548" s="64"/>
      <c r="DB548" s="64"/>
      <c r="DC548" s="64"/>
      <c r="DD548" s="64"/>
      <c r="DE548" s="64"/>
      <c r="DF548" s="64"/>
      <c r="DG548" s="64"/>
      <c r="DH548" s="64"/>
      <c r="DI548" s="64"/>
      <c r="DJ548" s="64"/>
      <c r="DK548" s="65"/>
      <c r="DL548" s="65"/>
      <c r="DM548" s="65"/>
      <c r="DN548" s="65"/>
      <c r="DO548" s="65"/>
      <c r="DP548" s="65"/>
      <c r="DQ548" s="65"/>
      <c r="DR548" s="65"/>
      <c r="DS548" s="65"/>
      <c r="DT548" s="65"/>
      <c r="DU548" s="65"/>
      <c r="DV548" s="65"/>
      <c r="DW548" s="65"/>
      <c r="DX548" s="65"/>
      <c r="DY548" s="65"/>
      <c r="DZ548" s="65"/>
      <c r="EA548" s="65"/>
      <c r="EB548" s="65"/>
      <c r="EC548" s="65"/>
      <c r="ED548" s="65"/>
      <c r="EE548" s="65"/>
      <c r="EF548" s="65"/>
      <c r="EG548" s="65"/>
      <c r="EH548" s="65"/>
      <c r="EI548" s="65"/>
      <c r="EJ548" s="65"/>
      <c r="EK548" s="65"/>
      <c r="EL548" s="65"/>
      <c r="EM548" s="65"/>
      <c r="EN548" s="65"/>
      <c r="EO548" s="65"/>
      <c r="EP548" s="65"/>
      <c r="EQ548" s="65"/>
      <c r="ER548" s="65"/>
      <c r="ES548" s="65"/>
      <c r="ET548" s="65"/>
      <c r="EU548" s="65"/>
      <c r="EV548" s="65"/>
      <c r="EW548" s="65"/>
      <c r="EX548" s="65"/>
      <c r="EY548" s="65"/>
      <c r="EZ548" s="65"/>
      <c r="FA548" s="65"/>
      <c r="FB548" s="65"/>
      <c r="FC548" s="65"/>
      <c r="FD548" s="65"/>
      <c r="FE548" s="65"/>
      <c r="FF548" s="65"/>
      <c r="FG548" s="65"/>
      <c r="FH548" s="65"/>
      <c r="FI548" s="65"/>
      <c r="FJ548" s="65"/>
      <c r="FK548" s="65"/>
      <c r="FL548" s="65"/>
      <c r="FM548" s="65"/>
      <c r="FN548" s="65"/>
      <c r="FO548" s="65"/>
      <c r="FP548" s="65"/>
      <c r="FQ548" s="65"/>
      <c r="FR548" s="65"/>
      <c r="FS548" s="65"/>
      <c r="FT548" s="65"/>
      <c r="FU548" s="65"/>
      <c r="FV548" s="65"/>
      <c r="FW548" s="65"/>
      <c r="FX548" s="65"/>
      <c r="FY548" s="65"/>
      <c r="FZ548" s="65"/>
      <c r="GA548" s="65"/>
      <c r="GB548" s="65"/>
      <c r="GC548" s="65"/>
      <c r="GD548" s="65"/>
      <c r="GE548" s="65"/>
      <c r="GF548" s="65"/>
      <c r="GG548" s="65"/>
      <c r="GH548" s="65"/>
      <c r="GI548" s="65"/>
      <c r="GJ548" s="65"/>
      <c r="GK548" s="65"/>
      <c r="GL548" s="65"/>
      <c r="GM548" s="65"/>
      <c r="GN548" s="65"/>
      <c r="GO548" s="65"/>
    </row>
    <row r="549" spans="46:197" s="103" customFormat="1" ht="20.100000000000001" customHeight="1" x14ac:dyDescent="0.3">
      <c r="AT549" s="64"/>
      <c r="AU549" s="64"/>
      <c r="AV549" s="64"/>
      <c r="AW549" s="64"/>
      <c r="AX549" s="64"/>
      <c r="AY549" s="64"/>
      <c r="AZ549" s="64"/>
      <c r="BA549" s="64"/>
      <c r="BB549" s="64"/>
      <c r="BC549" s="64"/>
      <c r="BD549" s="64"/>
      <c r="BE549" s="64"/>
      <c r="BF549" s="64"/>
      <c r="BG549" s="64"/>
      <c r="BH549" s="64"/>
      <c r="BI549" s="64"/>
      <c r="BJ549" s="64"/>
      <c r="BK549" s="64"/>
      <c r="BL549" s="64"/>
      <c r="BM549" s="64"/>
      <c r="BN549" s="64"/>
      <c r="BO549" s="64"/>
      <c r="BP549" s="64"/>
      <c r="BQ549" s="64"/>
      <c r="BR549" s="64"/>
      <c r="BS549" s="64"/>
      <c r="BT549" s="64"/>
      <c r="BU549" s="64"/>
      <c r="BV549" s="64"/>
      <c r="BW549" s="64"/>
      <c r="BX549" s="64"/>
      <c r="BY549" s="64"/>
      <c r="BZ549" s="64"/>
      <c r="CA549" s="64"/>
      <c r="CB549" s="64"/>
      <c r="CC549" s="64"/>
      <c r="CD549" s="64"/>
      <c r="CE549" s="64"/>
      <c r="CF549" s="64"/>
      <c r="CG549" s="64"/>
      <c r="CH549" s="64"/>
      <c r="CI549" s="64"/>
      <c r="CJ549" s="64"/>
      <c r="CK549" s="64"/>
      <c r="CL549" s="64"/>
      <c r="CM549" s="64"/>
      <c r="CN549" s="64"/>
      <c r="CO549" s="64"/>
      <c r="CP549" s="64"/>
      <c r="CQ549" s="64"/>
      <c r="CR549" s="64"/>
      <c r="CS549" s="64"/>
      <c r="CT549" s="64"/>
      <c r="CU549" s="64"/>
      <c r="CV549" s="64"/>
      <c r="CW549" s="64"/>
      <c r="CX549" s="64"/>
      <c r="CY549" s="64"/>
      <c r="CZ549" s="64"/>
      <c r="DA549" s="64"/>
      <c r="DB549" s="64"/>
      <c r="DC549" s="64"/>
      <c r="DD549" s="64"/>
      <c r="DE549" s="64"/>
      <c r="DF549" s="64"/>
      <c r="DG549" s="64"/>
      <c r="DH549" s="64"/>
      <c r="DI549" s="64"/>
      <c r="DJ549" s="64"/>
      <c r="DK549" s="65"/>
      <c r="DL549" s="65"/>
      <c r="DM549" s="65"/>
      <c r="DN549" s="65"/>
      <c r="DO549" s="65"/>
      <c r="DP549" s="65"/>
      <c r="DQ549" s="65"/>
      <c r="DR549" s="65"/>
      <c r="DS549" s="65"/>
      <c r="DT549" s="65"/>
      <c r="DU549" s="65"/>
      <c r="DV549" s="65"/>
      <c r="DW549" s="65"/>
      <c r="DX549" s="65"/>
      <c r="DY549" s="65"/>
      <c r="DZ549" s="65"/>
      <c r="EA549" s="65"/>
      <c r="EB549" s="65"/>
      <c r="EC549" s="65"/>
      <c r="ED549" s="65"/>
      <c r="EE549" s="65"/>
      <c r="EF549" s="65"/>
      <c r="EG549" s="65"/>
      <c r="EH549" s="65"/>
      <c r="EI549" s="65"/>
      <c r="EJ549" s="65"/>
      <c r="EK549" s="65"/>
      <c r="EL549" s="65"/>
      <c r="EM549" s="65"/>
      <c r="EN549" s="65"/>
      <c r="EO549" s="65"/>
      <c r="EP549" s="65"/>
      <c r="EQ549" s="65"/>
      <c r="ER549" s="65"/>
      <c r="ES549" s="65"/>
      <c r="ET549" s="65"/>
      <c r="EU549" s="65"/>
      <c r="EV549" s="65"/>
      <c r="EW549" s="65"/>
      <c r="EX549" s="65"/>
      <c r="EY549" s="65"/>
      <c r="EZ549" s="65"/>
      <c r="FA549" s="65"/>
      <c r="FB549" s="65"/>
      <c r="FC549" s="65"/>
      <c r="FD549" s="65"/>
      <c r="FE549" s="65"/>
      <c r="FF549" s="65"/>
      <c r="FG549" s="65"/>
      <c r="FH549" s="65"/>
      <c r="FI549" s="65"/>
      <c r="FJ549" s="65"/>
      <c r="FK549" s="65"/>
      <c r="FL549" s="65"/>
      <c r="FM549" s="65"/>
      <c r="FN549" s="65"/>
      <c r="FO549" s="65"/>
      <c r="FP549" s="65"/>
      <c r="FQ549" s="65"/>
      <c r="FR549" s="65"/>
      <c r="FS549" s="65"/>
      <c r="FT549" s="65"/>
      <c r="FU549" s="65"/>
      <c r="FV549" s="65"/>
      <c r="FW549" s="65"/>
      <c r="FX549" s="65"/>
      <c r="FY549" s="65"/>
      <c r="FZ549" s="65"/>
      <c r="GA549" s="65"/>
      <c r="GB549" s="65"/>
      <c r="GC549" s="65"/>
      <c r="GD549" s="65"/>
      <c r="GE549" s="65"/>
      <c r="GF549" s="65"/>
      <c r="GG549" s="65"/>
      <c r="GH549" s="65"/>
      <c r="GI549" s="65"/>
      <c r="GJ549" s="65"/>
      <c r="GK549" s="65"/>
      <c r="GL549" s="65"/>
      <c r="GM549" s="65"/>
      <c r="GN549" s="65"/>
      <c r="GO549" s="65"/>
    </row>
    <row r="550" spans="46:197" s="103" customFormat="1" ht="20.100000000000001" customHeight="1" x14ac:dyDescent="0.3">
      <c r="AT550" s="64"/>
      <c r="AU550" s="64"/>
      <c r="AV550" s="64"/>
      <c r="AW550" s="64"/>
      <c r="AX550" s="64"/>
      <c r="AY550" s="64"/>
      <c r="AZ550" s="64"/>
      <c r="BA550" s="64"/>
      <c r="BB550" s="64"/>
      <c r="BC550" s="64"/>
      <c r="BD550" s="64"/>
      <c r="BE550" s="64"/>
      <c r="BF550" s="64"/>
      <c r="BG550" s="64"/>
      <c r="BH550" s="64"/>
      <c r="BI550" s="64"/>
      <c r="BJ550" s="64"/>
      <c r="BK550" s="64"/>
      <c r="BL550" s="64"/>
      <c r="BM550" s="64"/>
      <c r="BN550" s="64"/>
      <c r="BO550" s="64"/>
      <c r="BP550" s="64"/>
      <c r="BQ550" s="64"/>
      <c r="BR550" s="64"/>
      <c r="BS550" s="64"/>
      <c r="BT550" s="64"/>
      <c r="BU550" s="64"/>
      <c r="BV550" s="64"/>
      <c r="BW550" s="64"/>
      <c r="BX550" s="64"/>
      <c r="BY550" s="64"/>
      <c r="BZ550" s="64"/>
      <c r="CA550" s="64"/>
      <c r="CB550" s="64"/>
      <c r="CC550" s="64"/>
      <c r="CD550" s="64"/>
      <c r="CE550" s="64"/>
      <c r="CF550" s="64"/>
      <c r="CG550" s="64"/>
      <c r="CH550" s="64"/>
      <c r="CI550" s="64"/>
      <c r="CJ550" s="64"/>
      <c r="CK550" s="64"/>
      <c r="CL550" s="64"/>
      <c r="CM550" s="64"/>
      <c r="CN550" s="64"/>
      <c r="CO550" s="64"/>
      <c r="CP550" s="64"/>
      <c r="CQ550" s="64"/>
      <c r="CR550" s="64"/>
      <c r="CS550" s="64"/>
      <c r="CT550" s="64"/>
      <c r="CU550" s="64"/>
      <c r="CV550" s="64"/>
      <c r="CW550" s="64"/>
      <c r="CX550" s="64"/>
      <c r="CY550" s="64"/>
      <c r="CZ550" s="64"/>
      <c r="DA550" s="64"/>
      <c r="DB550" s="64"/>
      <c r="DC550" s="64"/>
      <c r="DD550" s="64"/>
      <c r="DE550" s="64"/>
      <c r="DF550" s="64"/>
      <c r="DG550" s="64"/>
      <c r="DH550" s="64"/>
      <c r="DI550" s="64"/>
      <c r="DJ550" s="64"/>
      <c r="DK550" s="65"/>
      <c r="DL550" s="65"/>
      <c r="DM550" s="65"/>
      <c r="DN550" s="65"/>
      <c r="DO550" s="65"/>
      <c r="DP550" s="65"/>
      <c r="DQ550" s="65"/>
      <c r="DR550" s="65"/>
      <c r="DS550" s="65"/>
      <c r="DT550" s="65"/>
      <c r="DU550" s="65"/>
      <c r="DV550" s="65"/>
      <c r="DW550" s="65"/>
      <c r="DX550" s="65"/>
      <c r="DY550" s="65"/>
      <c r="DZ550" s="65"/>
      <c r="EA550" s="65"/>
      <c r="EB550" s="65"/>
      <c r="EC550" s="65"/>
      <c r="ED550" s="65"/>
      <c r="EE550" s="65"/>
      <c r="EF550" s="65"/>
      <c r="EG550" s="65"/>
      <c r="EH550" s="65"/>
      <c r="EI550" s="65"/>
      <c r="EJ550" s="65"/>
      <c r="EK550" s="65"/>
      <c r="EL550" s="65"/>
      <c r="EM550" s="65"/>
      <c r="EN550" s="65"/>
      <c r="EO550" s="65"/>
      <c r="EP550" s="65"/>
      <c r="EQ550" s="65"/>
      <c r="ER550" s="65"/>
      <c r="ES550" s="65"/>
      <c r="ET550" s="65"/>
      <c r="EU550" s="65"/>
      <c r="EV550" s="65"/>
      <c r="EW550" s="65"/>
      <c r="EX550" s="65"/>
      <c r="EY550" s="65"/>
      <c r="EZ550" s="65"/>
      <c r="FA550" s="65"/>
      <c r="FB550" s="65"/>
      <c r="FC550" s="65"/>
      <c r="FD550" s="65"/>
      <c r="FE550" s="65"/>
      <c r="FF550" s="65"/>
      <c r="FG550" s="65"/>
      <c r="FH550" s="65"/>
      <c r="FI550" s="65"/>
      <c r="FJ550" s="65"/>
      <c r="FK550" s="65"/>
      <c r="FL550" s="65"/>
      <c r="FM550" s="65"/>
      <c r="FN550" s="65"/>
      <c r="FO550" s="65"/>
      <c r="FP550" s="65"/>
      <c r="FQ550" s="65"/>
      <c r="FR550" s="65"/>
      <c r="FS550" s="65"/>
      <c r="FT550" s="65"/>
      <c r="FU550" s="65"/>
      <c r="FV550" s="65"/>
      <c r="FW550" s="65"/>
      <c r="FX550" s="65"/>
      <c r="FY550" s="65"/>
      <c r="FZ550" s="65"/>
      <c r="GA550" s="65"/>
      <c r="GB550" s="65"/>
      <c r="GC550" s="65"/>
      <c r="GD550" s="65"/>
      <c r="GE550" s="65"/>
      <c r="GF550" s="65"/>
      <c r="GG550" s="65"/>
      <c r="GH550" s="65"/>
      <c r="GI550" s="65"/>
      <c r="GJ550" s="65"/>
      <c r="GK550" s="65"/>
      <c r="GL550" s="65"/>
      <c r="GM550" s="65"/>
      <c r="GN550" s="65"/>
      <c r="GO550" s="65"/>
    </row>
    <row r="551" spans="46:197" s="103" customFormat="1" ht="20.100000000000001" customHeight="1" x14ac:dyDescent="0.3">
      <c r="AT551" s="64"/>
      <c r="AU551" s="64"/>
      <c r="AV551" s="64"/>
      <c r="AW551" s="64"/>
      <c r="AX551" s="64"/>
      <c r="AY551" s="64"/>
      <c r="AZ551" s="64"/>
      <c r="BA551" s="64"/>
      <c r="BB551" s="64"/>
      <c r="BC551" s="64"/>
      <c r="BD551" s="64"/>
      <c r="BE551" s="64"/>
      <c r="BF551" s="64"/>
      <c r="BG551" s="64"/>
      <c r="BH551" s="64"/>
      <c r="BI551" s="64"/>
      <c r="BJ551" s="64"/>
      <c r="BK551" s="64"/>
      <c r="BL551" s="64"/>
      <c r="BM551" s="64"/>
      <c r="BN551" s="64"/>
      <c r="BO551" s="64"/>
      <c r="BP551" s="64"/>
      <c r="BQ551" s="64"/>
      <c r="BR551" s="64"/>
      <c r="BS551" s="64"/>
      <c r="BT551" s="64"/>
      <c r="BU551" s="64"/>
      <c r="BV551" s="64"/>
      <c r="BW551" s="64"/>
      <c r="BX551" s="64"/>
      <c r="BY551" s="64"/>
      <c r="BZ551" s="64"/>
      <c r="CA551" s="64"/>
      <c r="CB551" s="64"/>
      <c r="CC551" s="64"/>
      <c r="CD551" s="64"/>
      <c r="CE551" s="64"/>
      <c r="CF551" s="64"/>
      <c r="CG551" s="64"/>
      <c r="CH551" s="64"/>
      <c r="CI551" s="64"/>
      <c r="CJ551" s="64"/>
      <c r="CK551" s="64"/>
      <c r="CL551" s="64"/>
      <c r="CM551" s="64"/>
      <c r="CN551" s="64"/>
      <c r="CO551" s="64"/>
      <c r="CP551" s="64"/>
      <c r="CQ551" s="64"/>
      <c r="CR551" s="64"/>
      <c r="CS551" s="64"/>
      <c r="CT551" s="64"/>
      <c r="CU551" s="64"/>
      <c r="CV551" s="64"/>
      <c r="CW551" s="64"/>
      <c r="CX551" s="64"/>
      <c r="CY551" s="64"/>
      <c r="CZ551" s="64"/>
      <c r="DA551" s="64"/>
      <c r="DB551" s="64"/>
      <c r="DC551" s="64"/>
      <c r="DD551" s="64"/>
      <c r="DE551" s="64"/>
      <c r="DF551" s="64"/>
      <c r="DG551" s="64"/>
      <c r="DH551" s="64"/>
      <c r="DI551" s="64"/>
      <c r="DJ551" s="64"/>
      <c r="DK551" s="65"/>
      <c r="DL551" s="65"/>
      <c r="DM551" s="65"/>
      <c r="DN551" s="65"/>
      <c r="DO551" s="65"/>
      <c r="DP551" s="65"/>
      <c r="DQ551" s="65"/>
      <c r="DR551" s="65"/>
      <c r="DS551" s="65"/>
      <c r="DT551" s="65"/>
      <c r="DU551" s="65"/>
      <c r="DV551" s="65"/>
      <c r="DW551" s="65"/>
      <c r="DX551" s="65"/>
      <c r="DY551" s="65"/>
      <c r="DZ551" s="65"/>
      <c r="EA551" s="65"/>
      <c r="EB551" s="65"/>
      <c r="EC551" s="65"/>
      <c r="ED551" s="65"/>
      <c r="EE551" s="65"/>
      <c r="EF551" s="65"/>
      <c r="EG551" s="65"/>
      <c r="EH551" s="65"/>
      <c r="EI551" s="65"/>
      <c r="EJ551" s="65"/>
      <c r="EK551" s="65"/>
      <c r="EL551" s="65"/>
      <c r="EM551" s="65"/>
      <c r="EN551" s="65"/>
      <c r="EO551" s="65"/>
      <c r="EP551" s="65"/>
      <c r="EQ551" s="65"/>
      <c r="ER551" s="65"/>
      <c r="ES551" s="65"/>
      <c r="ET551" s="65"/>
      <c r="EU551" s="65"/>
      <c r="EV551" s="65"/>
      <c r="EW551" s="65"/>
      <c r="EX551" s="65"/>
      <c r="EY551" s="65"/>
      <c r="EZ551" s="65"/>
      <c r="FA551" s="65"/>
      <c r="FB551" s="65"/>
      <c r="FC551" s="65"/>
      <c r="FD551" s="65"/>
      <c r="FE551" s="65"/>
      <c r="FF551" s="65"/>
      <c r="FG551" s="65"/>
      <c r="FH551" s="65"/>
      <c r="FI551" s="65"/>
      <c r="FJ551" s="65"/>
      <c r="FK551" s="65"/>
      <c r="FL551" s="65"/>
      <c r="FM551" s="65"/>
      <c r="FN551" s="65"/>
      <c r="FO551" s="65"/>
      <c r="FP551" s="65"/>
      <c r="FQ551" s="65"/>
      <c r="FR551" s="65"/>
      <c r="FS551" s="65"/>
      <c r="FT551" s="65"/>
      <c r="FU551" s="65"/>
      <c r="FV551" s="65"/>
      <c r="FW551" s="65"/>
      <c r="FX551" s="65"/>
      <c r="FY551" s="65"/>
      <c r="FZ551" s="65"/>
      <c r="GA551" s="65"/>
      <c r="GB551" s="65"/>
      <c r="GC551" s="65"/>
      <c r="GD551" s="65"/>
      <c r="GE551" s="65"/>
      <c r="GF551" s="65"/>
      <c r="GG551" s="65"/>
      <c r="GH551" s="65"/>
      <c r="GI551" s="65"/>
      <c r="GJ551" s="65"/>
      <c r="GK551" s="65"/>
      <c r="GL551" s="65"/>
      <c r="GM551" s="65"/>
      <c r="GN551" s="65"/>
      <c r="GO551" s="65"/>
    </row>
    <row r="552" spans="46:197" s="103" customFormat="1" ht="20.100000000000001" customHeight="1" x14ac:dyDescent="0.3">
      <c r="AT552" s="64"/>
      <c r="AU552" s="64"/>
      <c r="AV552" s="64"/>
      <c r="AW552" s="64"/>
      <c r="AX552" s="64"/>
      <c r="AY552" s="64"/>
      <c r="AZ552" s="64"/>
      <c r="BA552" s="64"/>
      <c r="BB552" s="64"/>
      <c r="BC552" s="64"/>
      <c r="BD552" s="64"/>
      <c r="BE552" s="64"/>
      <c r="BF552" s="64"/>
      <c r="BG552" s="64"/>
      <c r="BH552" s="64"/>
      <c r="BI552" s="64"/>
      <c r="BJ552" s="64"/>
      <c r="BK552" s="64"/>
      <c r="BL552" s="64"/>
      <c r="BM552" s="64"/>
      <c r="BN552" s="64"/>
      <c r="BO552" s="64"/>
      <c r="BP552" s="64"/>
      <c r="BQ552" s="64"/>
      <c r="BR552" s="64"/>
      <c r="BS552" s="64"/>
      <c r="BT552" s="64"/>
      <c r="BU552" s="64"/>
      <c r="BV552" s="64"/>
      <c r="BW552" s="64"/>
      <c r="BX552" s="64"/>
      <c r="BY552" s="64"/>
      <c r="BZ552" s="64"/>
      <c r="CA552" s="64"/>
      <c r="CB552" s="64"/>
      <c r="CC552" s="64"/>
      <c r="CD552" s="64"/>
      <c r="CE552" s="64"/>
      <c r="CF552" s="64"/>
      <c r="CG552" s="64"/>
      <c r="CH552" s="64"/>
      <c r="CI552" s="64"/>
      <c r="CJ552" s="64"/>
      <c r="CK552" s="64"/>
      <c r="CL552" s="64"/>
      <c r="CM552" s="64"/>
      <c r="CN552" s="64"/>
      <c r="CO552" s="64"/>
      <c r="CP552" s="64"/>
      <c r="CQ552" s="64"/>
      <c r="CR552" s="64"/>
      <c r="CS552" s="64"/>
      <c r="CT552" s="64"/>
      <c r="CU552" s="64"/>
      <c r="CV552" s="64"/>
      <c r="CW552" s="64"/>
      <c r="CX552" s="64"/>
      <c r="CY552" s="64"/>
      <c r="CZ552" s="64"/>
      <c r="DA552" s="64"/>
      <c r="DB552" s="64"/>
      <c r="DC552" s="64"/>
      <c r="DD552" s="64"/>
      <c r="DE552" s="64"/>
      <c r="DF552" s="64"/>
      <c r="DG552" s="64"/>
      <c r="DH552" s="64"/>
      <c r="DI552" s="64"/>
      <c r="DJ552" s="64"/>
      <c r="DK552" s="65"/>
      <c r="DL552" s="65"/>
      <c r="DM552" s="65"/>
      <c r="DN552" s="65"/>
      <c r="DO552" s="65"/>
      <c r="DP552" s="65"/>
      <c r="DQ552" s="65"/>
      <c r="DR552" s="65"/>
      <c r="DS552" s="65"/>
      <c r="DT552" s="65"/>
      <c r="DU552" s="65"/>
      <c r="DV552" s="65"/>
      <c r="DW552" s="65"/>
      <c r="DX552" s="65"/>
      <c r="DY552" s="65"/>
      <c r="DZ552" s="65"/>
      <c r="EA552" s="65"/>
      <c r="EB552" s="65"/>
      <c r="EC552" s="65"/>
      <c r="ED552" s="65"/>
      <c r="EE552" s="65"/>
      <c r="EF552" s="65"/>
      <c r="EG552" s="65"/>
      <c r="EH552" s="65"/>
      <c r="EI552" s="65"/>
      <c r="EJ552" s="65"/>
      <c r="EK552" s="65"/>
      <c r="EL552" s="65"/>
      <c r="EM552" s="65"/>
      <c r="EN552" s="65"/>
      <c r="EO552" s="65"/>
      <c r="EP552" s="65"/>
      <c r="EQ552" s="65"/>
      <c r="ER552" s="65"/>
      <c r="ES552" s="65"/>
      <c r="ET552" s="65"/>
      <c r="EU552" s="65"/>
      <c r="EV552" s="65"/>
      <c r="EW552" s="65"/>
      <c r="EX552" s="65"/>
      <c r="EY552" s="65"/>
      <c r="EZ552" s="65"/>
      <c r="FA552" s="65"/>
      <c r="FB552" s="65"/>
      <c r="FC552" s="65"/>
      <c r="FD552" s="65"/>
      <c r="FE552" s="65"/>
      <c r="FF552" s="65"/>
      <c r="FG552" s="65"/>
      <c r="FH552" s="65"/>
      <c r="FI552" s="65"/>
      <c r="FJ552" s="65"/>
      <c r="FK552" s="65"/>
      <c r="FL552" s="65"/>
      <c r="FM552" s="65"/>
      <c r="FN552" s="65"/>
      <c r="FO552" s="65"/>
      <c r="FP552" s="65"/>
      <c r="FQ552" s="65"/>
      <c r="FR552" s="65"/>
      <c r="FS552" s="65"/>
      <c r="FT552" s="65"/>
      <c r="FU552" s="65"/>
      <c r="FV552" s="65"/>
      <c r="FW552" s="65"/>
      <c r="FX552" s="65"/>
      <c r="FY552" s="65"/>
      <c r="FZ552" s="65"/>
      <c r="GA552" s="65"/>
      <c r="GB552" s="65"/>
      <c r="GC552" s="65"/>
      <c r="GD552" s="65"/>
      <c r="GE552" s="65"/>
      <c r="GF552" s="65"/>
      <c r="GG552" s="65"/>
      <c r="GH552" s="65"/>
      <c r="GI552" s="65"/>
      <c r="GJ552" s="65"/>
      <c r="GK552" s="65"/>
      <c r="GL552" s="65"/>
      <c r="GM552" s="65"/>
      <c r="GN552" s="65"/>
      <c r="GO552" s="65"/>
    </row>
    <row r="553" spans="46:197" s="103" customFormat="1" ht="20.100000000000001" customHeight="1" x14ac:dyDescent="0.3">
      <c r="AT553" s="64"/>
      <c r="AU553" s="64"/>
      <c r="AV553" s="64"/>
      <c r="AW553" s="64"/>
      <c r="AX553" s="64"/>
      <c r="AY553" s="64"/>
      <c r="AZ553" s="64"/>
      <c r="BA553" s="64"/>
      <c r="BB553" s="64"/>
      <c r="BC553" s="64"/>
      <c r="BD553" s="64"/>
      <c r="BE553" s="64"/>
      <c r="BF553" s="64"/>
      <c r="BG553" s="64"/>
      <c r="BH553" s="64"/>
      <c r="BI553" s="64"/>
      <c r="BJ553" s="64"/>
      <c r="BK553" s="64"/>
      <c r="BL553" s="64"/>
      <c r="BM553" s="64"/>
      <c r="BN553" s="64"/>
      <c r="BO553" s="64"/>
      <c r="BP553" s="64"/>
      <c r="BQ553" s="64"/>
      <c r="BR553" s="64"/>
      <c r="BS553" s="64"/>
      <c r="BT553" s="64"/>
      <c r="BU553" s="64"/>
      <c r="BV553" s="64"/>
      <c r="BW553" s="64"/>
      <c r="BX553" s="64"/>
      <c r="BY553" s="64"/>
      <c r="BZ553" s="64"/>
      <c r="CA553" s="64"/>
      <c r="CB553" s="64"/>
      <c r="CC553" s="64"/>
      <c r="CD553" s="64"/>
      <c r="CE553" s="64"/>
      <c r="CF553" s="64"/>
      <c r="CG553" s="64"/>
      <c r="CH553" s="64"/>
      <c r="CI553" s="64"/>
      <c r="CJ553" s="64"/>
      <c r="CK553" s="64"/>
      <c r="CL553" s="64"/>
      <c r="CM553" s="64"/>
      <c r="CN553" s="64"/>
      <c r="CO553" s="64"/>
      <c r="CP553" s="64"/>
      <c r="CQ553" s="64"/>
      <c r="CR553" s="64"/>
      <c r="CS553" s="64"/>
      <c r="CT553" s="64"/>
      <c r="CU553" s="64"/>
      <c r="CV553" s="64"/>
      <c r="CW553" s="64"/>
      <c r="CX553" s="64"/>
      <c r="CY553" s="64"/>
      <c r="CZ553" s="64"/>
      <c r="DA553" s="64"/>
      <c r="DB553" s="64"/>
      <c r="DC553" s="64"/>
      <c r="DD553" s="64"/>
      <c r="DE553" s="64"/>
      <c r="DF553" s="64"/>
      <c r="DG553" s="64"/>
      <c r="DH553" s="64"/>
      <c r="DI553" s="64"/>
      <c r="DJ553" s="64"/>
      <c r="DK553" s="65"/>
      <c r="DL553" s="65"/>
      <c r="DM553" s="65"/>
      <c r="DN553" s="65"/>
      <c r="DO553" s="65"/>
      <c r="DP553" s="65"/>
      <c r="DQ553" s="65"/>
      <c r="DR553" s="65"/>
      <c r="DS553" s="65"/>
      <c r="DT553" s="65"/>
      <c r="DU553" s="65"/>
      <c r="DV553" s="65"/>
      <c r="DW553" s="65"/>
      <c r="DX553" s="65"/>
      <c r="DY553" s="65"/>
      <c r="DZ553" s="65"/>
      <c r="EA553" s="65"/>
      <c r="EB553" s="65"/>
      <c r="EC553" s="65"/>
      <c r="ED553" s="65"/>
      <c r="EE553" s="65"/>
      <c r="EF553" s="65"/>
      <c r="EG553" s="65"/>
      <c r="EH553" s="65"/>
      <c r="EI553" s="65"/>
      <c r="EJ553" s="65"/>
      <c r="EK553" s="65"/>
      <c r="EL553" s="65"/>
      <c r="EM553" s="65"/>
      <c r="EN553" s="65"/>
      <c r="EO553" s="65"/>
      <c r="EP553" s="65"/>
      <c r="EQ553" s="65"/>
      <c r="ER553" s="65"/>
      <c r="ES553" s="65"/>
      <c r="ET553" s="65"/>
      <c r="EU553" s="65"/>
      <c r="EV553" s="65"/>
      <c r="EW553" s="65"/>
      <c r="EX553" s="65"/>
      <c r="EY553" s="65"/>
      <c r="EZ553" s="65"/>
      <c r="FA553" s="65"/>
      <c r="FB553" s="65"/>
      <c r="FC553" s="65"/>
      <c r="FD553" s="65"/>
      <c r="FE553" s="65"/>
      <c r="FF553" s="65"/>
      <c r="FG553" s="65"/>
      <c r="FH553" s="65"/>
      <c r="FI553" s="65"/>
      <c r="FJ553" s="65"/>
      <c r="FK553" s="65"/>
      <c r="FL553" s="65"/>
      <c r="FM553" s="65"/>
      <c r="FN553" s="65"/>
      <c r="FO553" s="65"/>
      <c r="FP553" s="65"/>
      <c r="FQ553" s="65"/>
      <c r="FR553" s="65"/>
      <c r="FS553" s="65"/>
      <c r="FT553" s="65"/>
      <c r="FU553" s="65"/>
      <c r="FV553" s="65"/>
      <c r="FW553" s="65"/>
      <c r="FX553" s="65"/>
      <c r="FY553" s="65"/>
      <c r="FZ553" s="65"/>
      <c r="GA553" s="65"/>
      <c r="GB553" s="65"/>
      <c r="GC553" s="65"/>
      <c r="GD553" s="65"/>
      <c r="GE553" s="65"/>
      <c r="GF553" s="65"/>
      <c r="GG553" s="65"/>
      <c r="GH553" s="65"/>
      <c r="GI553" s="65"/>
      <c r="GJ553" s="65"/>
      <c r="GK553" s="65"/>
      <c r="GL553" s="65"/>
      <c r="GM553" s="65"/>
      <c r="GN553" s="65"/>
      <c r="GO553" s="65"/>
    </row>
    <row r="554" spans="46:197" s="103" customFormat="1" ht="20.100000000000001" customHeight="1" x14ac:dyDescent="0.3">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c r="BQ554" s="64"/>
      <c r="BR554" s="64"/>
      <c r="BS554" s="64"/>
      <c r="BT554" s="64"/>
      <c r="BU554" s="64"/>
      <c r="BV554" s="64"/>
      <c r="BW554" s="64"/>
      <c r="BX554" s="64"/>
      <c r="BY554" s="64"/>
      <c r="BZ554" s="64"/>
      <c r="CA554" s="64"/>
      <c r="CB554" s="64"/>
      <c r="CC554" s="64"/>
      <c r="CD554" s="64"/>
      <c r="CE554" s="64"/>
      <c r="CF554" s="64"/>
      <c r="CG554" s="64"/>
      <c r="CH554" s="64"/>
      <c r="CI554" s="64"/>
      <c r="CJ554" s="64"/>
      <c r="CK554" s="64"/>
      <c r="CL554" s="64"/>
      <c r="CM554" s="64"/>
      <c r="CN554" s="64"/>
      <c r="CO554" s="64"/>
      <c r="CP554" s="64"/>
      <c r="CQ554" s="64"/>
      <c r="CR554" s="64"/>
      <c r="CS554" s="64"/>
      <c r="CT554" s="64"/>
      <c r="CU554" s="64"/>
      <c r="CV554" s="64"/>
      <c r="CW554" s="64"/>
      <c r="CX554" s="64"/>
      <c r="CY554" s="64"/>
      <c r="CZ554" s="64"/>
      <c r="DA554" s="64"/>
      <c r="DB554" s="64"/>
      <c r="DC554" s="64"/>
      <c r="DD554" s="64"/>
      <c r="DE554" s="64"/>
      <c r="DF554" s="64"/>
      <c r="DG554" s="64"/>
      <c r="DH554" s="64"/>
      <c r="DI554" s="64"/>
      <c r="DJ554" s="64"/>
      <c r="DK554" s="65"/>
      <c r="DL554" s="65"/>
      <c r="DM554" s="65"/>
      <c r="DN554" s="65"/>
      <c r="DO554" s="65"/>
      <c r="DP554" s="65"/>
      <c r="DQ554" s="65"/>
      <c r="DR554" s="65"/>
      <c r="DS554" s="65"/>
      <c r="DT554" s="65"/>
      <c r="DU554" s="65"/>
      <c r="DV554" s="65"/>
      <c r="DW554" s="65"/>
      <c r="DX554" s="65"/>
      <c r="DY554" s="65"/>
      <c r="DZ554" s="65"/>
      <c r="EA554" s="65"/>
      <c r="EB554" s="65"/>
      <c r="EC554" s="65"/>
      <c r="ED554" s="65"/>
      <c r="EE554" s="65"/>
      <c r="EF554" s="65"/>
      <c r="EG554" s="65"/>
      <c r="EH554" s="65"/>
      <c r="EI554" s="65"/>
      <c r="EJ554" s="65"/>
      <c r="EK554" s="65"/>
      <c r="EL554" s="65"/>
      <c r="EM554" s="65"/>
      <c r="EN554" s="65"/>
      <c r="EO554" s="65"/>
      <c r="EP554" s="65"/>
      <c r="EQ554" s="65"/>
      <c r="ER554" s="65"/>
      <c r="ES554" s="65"/>
      <c r="ET554" s="65"/>
      <c r="EU554" s="65"/>
      <c r="EV554" s="65"/>
      <c r="EW554" s="65"/>
      <c r="EX554" s="65"/>
      <c r="EY554" s="65"/>
      <c r="EZ554" s="65"/>
      <c r="FA554" s="65"/>
      <c r="FB554" s="65"/>
      <c r="FC554" s="65"/>
      <c r="FD554" s="65"/>
      <c r="FE554" s="65"/>
      <c r="FF554" s="65"/>
      <c r="FG554" s="65"/>
      <c r="FH554" s="65"/>
      <c r="FI554" s="65"/>
      <c r="FJ554" s="65"/>
      <c r="FK554" s="65"/>
      <c r="FL554" s="65"/>
      <c r="FM554" s="65"/>
      <c r="FN554" s="65"/>
      <c r="FO554" s="65"/>
      <c r="FP554" s="65"/>
      <c r="FQ554" s="65"/>
      <c r="FR554" s="65"/>
      <c r="FS554" s="65"/>
      <c r="FT554" s="65"/>
      <c r="FU554" s="65"/>
      <c r="FV554" s="65"/>
      <c r="FW554" s="65"/>
      <c r="FX554" s="65"/>
      <c r="FY554" s="65"/>
      <c r="FZ554" s="65"/>
      <c r="GA554" s="65"/>
      <c r="GB554" s="65"/>
      <c r="GC554" s="65"/>
      <c r="GD554" s="65"/>
      <c r="GE554" s="65"/>
      <c r="GF554" s="65"/>
      <c r="GG554" s="65"/>
      <c r="GH554" s="65"/>
      <c r="GI554" s="65"/>
      <c r="GJ554" s="65"/>
      <c r="GK554" s="65"/>
      <c r="GL554" s="65"/>
      <c r="GM554" s="65"/>
      <c r="GN554" s="65"/>
      <c r="GO554" s="65"/>
    </row>
    <row r="555" spans="46:197" s="103" customFormat="1" ht="20.100000000000001" customHeight="1" x14ac:dyDescent="0.3">
      <c r="AT555" s="64"/>
      <c r="AU555" s="64"/>
      <c r="AV555" s="64"/>
      <c r="AW555" s="64"/>
      <c r="AX555" s="64"/>
      <c r="AY555" s="64"/>
      <c r="AZ555" s="64"/>
      <c r="BA555" s="64"/>
      <c r="BB555" s="64"/>
      <c r="BC555" s="64"/>
      <c r="BD555" s="64"/>
      <c r="BE555" s="64"/>
      <c r="BF555" s="64"/>
      <c r="BG555" s="64"/>
      <c r="BH555" s="64"/>
      <c r="BI555" s="64"/>
      <c r="BJ555" s="64"/>
      <c r="BK555" s="64"/>
      <c r="BL555" s="64"/>
      <c r="BM555" s="64"/>
      <c r="BN555" s="64"/>
      <c r="BO555" s="64"/>
      <c r="BP555" s="64"/>
      <c r="BQ555" s="64"/>
      <c r="BR555" s="64"/>
      <c r="BS555" s="64"/>
      <c r="BT555" s="64"/>
      <c r="BU555" s="64"/>
      <c r="BV555" s="64"/>
      <c r="BW555" s="64"/>
      <c r="BX555" s="64"/>
      <c r="BY555" s="64"/>
      <c r="BZ555" s="64"/>
      <c r="CA555" s="64"/>
      <c r="CB555" s="64"/>
      <c r="CC555" s="64"/>
      <c r="CD555" s="64"/>
      <c r="CE555" s="64"/>
      <c r="CF555" s="64"/>
      <c r="CG555" s="64"/>
      <c r="CH555" s="64"/>
      <c r="CI555" s="64"/>
      <c r="CJ555" s="64"/>
      <c r="CK555" s="64"/>
      <c r="CL555" s="64"/>
      <c r="CM555" s="64"/>
      <c r="CN555" s="64"/>
      <c r="CO555" s="64"/>
      <c r="CP555" s="64"/>
      <c r="CQ555" s="64"/>
      <c r="CR555" s="64"/>
      <c r="CS555" s="64"/>
      <c r="CT555" s="64"/>
      <c r="CU555" s="64"/>
      <c r="CV555" s="64"/>
      <c r="CW555" s="64"/>
      <c r="CX555" s="64"/>
      <c r="CY555" s="64"/>
      <c r="CZ555" s="64"/>
      <c r="DA555" s="64"/>
      <c r="DB555" s="64"/>
      <c r="DC555" s="64"/>
      <c r="DD555" s="64"/>
      <c r="DE555" s="64"/>
      <c r="DF555" s="64"/>
      <c r="DG555" s="64"/>
      <c r="DH555" s="64"/>
      <c r="DI555" s="64"/>
      <c r="DJ555" s="64"/>
      <c r="DK555" s="65"/>
      <c r="DL555" s="65"/>
      <c r="DM555" s="65"/>
      <c r="DN555" s="65"/>
      <c r="DO555" s="65"/>
      <c r="DP555" s="65"/>
      <c r="DQ555" s="65"/>
      <c r="DR555" s="65"/>
      <c r="DS555" s="65"/>
      <c r="DT555" s="65"/>
      <c r="DU555" s="65"/>
      <c r="DV555" s="65"/>
      <c r="DW555" s="65"/>
      <c r="DX555" s="65"/>
      <c r="DY555" s="65"/>
      <c r="DZ555" s="65"/>
      <c r="EA555" s="65"/>
      <c r="EB555" s="65"/>
      <c r="EC555" s="65"/>
      <c r="ED555" s="65"/>
      <c r="EE555" s="65"/>
      <c r="EF555" s="65"/>
      <c r="EG555" s="65"/>
      <c r="EH555" s="65"/>
      <c r="EI555" s="65"/>
      <c r="EJ555" s="65"/>
      <c r="EK555" s="65"/>
      <c r="EL555" s="65"/>
      <c r="EM555" s="65"/>
      <c r="EN555" s="65"/>
      <c r="EO555" s="65"/>
      <c r="EP555" s="65"/>
      <c r="EQ555" s="65"/>
      <c r="ER555" s="65"/>
      <c r="ES555" s="65"/>
      <c r="ET555" s="65"/>
      <c r="EU555" s="65"/>
      <c r="EV555" s="65"/>
      <c r="EW555" s="65"/>
      <c r="EX555" s="65"/>
      <c r="EY555" s="65"/>
      <c r="EZ555" s="65"/>
      <c r="FA555" s="65"/>
      <c r="FB555" s="65"/>
      <c r="FC555" s="65"/>
      <c r="FD555" s="65"/>
      <c r="FE555" s="65"/>
      <c r="FF555" s="65"/>
      <c r="FG555" s="65"/>
      <c r="FH555" s="65"/>
      <c r="FI555" s="65"/>
      <c r="FJ555" s="65"/>
      <c r="FK555" s="65"/>
      <c r="FL555" s="65"/>
      <c r="FM555" s="65"/>
      <c r="FN555" s="65"/>
      <c r="FO555" s="65"/>
      <c r="FP555" s="65"/>
      <c r="FQ555" s="65"/>
      <c r="FR555" s="65"/>
      <c r="FS555" s="65"/>
      <c r="FT555" s="65"/>
      <c r="FU555" s="65"/>
      <c r="FV555" s="65"/>
      <c r="FW555" s="65"/>
      <c r="FX555" s="65"/>
      <c r="FY555" s="65"/>
      <c r="FZ555" s="65"/>
      <c r="GA555" s="65"/>
      <c r="GB555" s="65"/>
      <c r="GC555" s="65"/>
      <c r="GD555" s="65"/>
      <c r="GE555" s="65"/>
      <c r="GF555" s="65"/>
      <c r="GG555" s="65"/>
      <c r="GH555" s="65"/>
      <c r="GI555" s="65"/>
      <c r="GJ555" s="65"/>
      <c r="GK555" s="65"/>
      <c r="GL555" s="65"/>
      <c r="GM555" s="65"/>
      <c r="GN555" s="65"/>
      <c r="GO555" s="65"/>
    </row>
    <row r="556" spans="46:197" s="103" customFormat="1" ht="20.100000000000001" customHeight="1" x14ac:dyDescent="0.3">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c r="BS556" s="64"/>
      <c r="BT556" s="64"/>
      <c r="BU556" s="64"/>
      <c r="BV556" s="64"/>
      <c r="BW556" s="64"/>
      <c r="BX556" s="64"/>
      <c r="BY556" s="64"/>
      <c r="BZ556" s="64"/>
      <c r="CA556" s="64"/>
      <c r="CB556" s="64"/>
      <c r="CC556" s="64"/>
      <c r="CD556" s="64"/>
      <c r="CE556" s="64"/>
      <c r="CF556" s="64"/>
      <c r="CG556" s="64"/>
      <c r="CH556" s="64"/>
      <c r="CI556" s="64"/>
      <c r="CJ556" s="64"/>
      <c r="CK556" s="64"/>
      <c r="CL556" s="64"/>
      <c r="CM556" s="64"/>
      <c r="CN556" s="64"/>
      <c r="CO556" s="64"/>
      <c r="CP556" s="64"/>
      <c r="CQ556" s="64"/>
      <c r="CR556" s="64"/>
      <c r="CS556" s="64"/>
      <c r="CT556" s="64"/>
      <c r="CU556" s="64"/>
      <c r="CV556" s="64"/>
      <c r="CW556" s="64"/>
      <c r="CX556" s="64"/>
      <c r="CY556" s="64"/>
      <c r="CZ556" s="64"/>
      <c r="DA556" s="64"/>
      <c r="DB556" s="64"/>
      <c r="DC556" s="64"/>
      <c r="DD556" s="64"/>
      <c r="DE556" s="64"/>
      <c r="DF556" s="64"/>
      <c r="DG556" s="64"/>
      <c r="DH556" s="64"/>
      <c r="DI556" s="64"/>
      <c r="DJ556" s="64"/>
      <c r="DK556" s="65"/>
      <c r="DL556" s="65"/>
      <c r="DM556" s="65"/>
      <c r="DN556" s="65"/>
      <c r="DO556" s="65"/>
      <c r="DP556" s="65"/>
      <c r="DQ556" s="65"/>
      <c r="DR556" s="65"/>
      <c r="DS556" s="65"/>
      <c r="DT556" s="65"/>
      <c r="DU556" s="65"/>
      <c r="DV556" s="65"/>
      <c r="DW556" s="65"/>
      <c r="DX556" s="65"/>
      <c r="DY556" s="65"/>
      <c r="DZ556" s="65"/>
      <c r="EA556" s="65"/>
      <c r="EB556" s="65"/>
      <c r="EC556" s="65"/>
      <c r="ED556" s="65"/>
      <c r="EE556" s="65"/>
      <c r="EF556" s="65"/>
      <c r="EG556" s="65"/>
      <c r="EH556" s="65"/>
      <c r="EI556" s="65"/>
      <c r="EJ556" s="65"/>
      <c r="EK556" s="65"/>
      <c r="EL556" s="65"/>
      <c r="EM556" s="65"/>
      <c r="EN556" s="65"/>
      <c r="EO556" s="65"/>
      <c r="EP556" s="65"/>
      <c r="EQ556" s="65"/>
      <c r="ER556" s="65"/>
      <c r="ES556" s="65"/>
      <c r="ET556" s="65"/>
      <c r="EU556" s="65"/>
      <c r="EV556" s="65"/>
      <c r="EW556" s="65"/>
      <c r="EX556" s="65"/>
      <c r="EY556" s="65"/>
      <c r="EZ556" s="65"/>
      <c r="FA556" s="65"/>
      <c r="FB556" s="65"/>
      <c r="FC556" s="65"/>
      <c r="FD556" s="65"/>
      <c r="FE556" s="65"/>
      <c r="FF556" s="65"/>
      <c r="FG556" s="65"/>
      <c r="FH556" s="65"/>
      <c r="FI556" s="65"/>
      <c r="FJ556" s="65"/>
      <c r="FK556" s="65"/>
      <c r="FL556" s="65"/>
      <c r="FM556" s="65"/>
      <c r="FN556" s="65"/>
      <c r="FO556" s="65"/>
      <c r="FP556" s="65"/>
      <c r="FQ556" s="65"/>
      <c r="FR556" s="65"/>
      <c r="FS556" s="65"/>
      <c r="FT556" s="65"/>
      <c r="FU556" s="65"/>
      <c r="FV556" s="65"/>
      <c r="FW556" s="65"/>
      <c r="FX556" s="65"/>
      <c r="FY556" s="65"/>
      <c r="FZ556" s="65"/>
      <c r="GA556" s="65"/>
      <c r="GB556" s="65"/>
      <c r="GC556" s="65"/>
      <c r="GD556" s="65"/>
      <c r="GE556" s="65"/>
      <c r="GF556" s="65"/>
      <c r="GG556" s="65"/>
      <c r="GH556" s="65"/>
      <c r="GI556" s="65"/>
      <c r="GJ556" s="65"/>
      <c r="GK556" s="65"/>
      <c r="GL556" s="65"/>
      <c r="GM556" s="65"/>
      <c r="GN556" s="65"/>
      <c r="GO556" s="65"/>
    </row>
    <row r="557" spans="46:197" s="103" customFormat="1" ht="20.100000000000001" customHeight="1" x14ac:dyDescent="0.3">
      <c r="AT557" s="64"/>
      <c r="AU557" s="64"/>
      <c r="AV557" s="64"/>
      <c r="AW557" s="64"/>
      <c r="AX557" s="64"/>
      <c r="AY557" s="64"/>
      <c r="AZ557" s="64"/>
      <c r="BA557" s="64"/>
      <c r="BB557" s="64"/>
      <c r="BC557" s="64"/>
      <c r="BD557" s="64"/>
      <c r="BE557" s="64"/>
      <c r="BF557" s="64"/>
      <c r="BG557" s="64"/>
      <c r="BH557" s="64"/>
      <c r="BI557" s="64"/>
      <c r="BJ557" s="64"/>
      <c r="BK557" s="64"/>
      <c r="BL557" s="64"/>
      <c r="BM557" s="64"/>
      <c r="BN557" s="64"/>
      <c r="BO557" s="64"/>
      <c r="BP557" s="64"/>
      <c r="BQ557" s="64"/>
      <c r="BR557" s="64"/>
      <c r="BS557" s="64"/>
      <c r="BT557" s="64"/>
      <c r="BU557" s="64"/>
      <c r="BV557" s="64"/>
      <c r="BW557" s="64"/>
      <c r="BX557" s="64"/>
      <c r="BY557" s="64"/>
      <c r="BZ557" s="64"/>
      <c r="CA557" s="64"/>
      <c r="CB557" s="64"/>
      <c r="CC557" s="64"/>
      <c r="CD557" s="64"/>
      <c r="CE557" s="64"/>
      <c r="CF557" s="64"/>
      <c r="CG557" s="64"/>
      <c r="CH557" s="64"/>
      <c r="CI557" s="64"/>
      <c r="CJ557" s="64"/>
      <c r="CK557" s="64"/>
      <c r="CL557" s="64"/>
      <c r="CM557" s="64"/>
      <c r="CN557" s="64"/>
      <c r="CO557" s="64"/>
      <c r="CP557" s="64"/>
      <c r="CQ557" s="64"/>
      <c r="CR557" s="64"/>
      <c r="CS557" s="64"/>
      <c r="CT557" s="64"/>
      <c r="CU557" s="64"/>
      <c r="CV557" s="64"/>
      <c r="CW557" s="64"/>
      <c r="CX557" s="64"/>
      <c r="CY557" s="64"/>
      <c r="CZ557" s="64"/>
      <c r="DA557" s="64"/>
      <c r="DB557" s="64"/>
      <c r="DC557" s="64"/>
      <c r="DD557" s="64"/>
      <c r="DE557" s="64"/>
      <c r="DF557" s="64"/>
      <c r="DG557" s="64"/>
      <c r="DH557" s="64"/>
      <c r="DI557" s="64"/>
      <c r="DJ557" s="64"/>
      <c r="DK557" s="65"/>
      <c r="DL557" s="65"/>
      <c r="DM557" s="65"/>
      <c r="DN557" s="65"/>
      <c r="DO557" s="65"/>
      <c r="DP557" s="65"/>
      <c r="DQ557" s="65"/>
      <c r="DR557" s="65"/>
      <c r="DS557" s="65"/>
      <c r="DT557" s="65"/>
      <c r="DU557" s="65"/>
      <c r="DV557" s="65"/>
      <c r="DW557" s="65"/>
      <c r="DX557" s="65"/>
      <c r="DY557" s="65"/>
      <c r="DZ557" s="65"/>
      <c r="EA557" s="65"/>
      <c r="EB557" s="65"/>
      <c r="EC557" s="65"/>
      <c r="ED557" s="65"/>
      <c r="EE557" s="65"/>
      <c r="EF557" s="65"/>
      <c r="EG557" s="65"/>
      <c r="EH557" s="65"/>
      <c r="EI557" s="65"/>
      <c r="EJ557" s="65"/>
      <c r="EK557" s="65"/>
      <c r="EL557" s="65"/>
      <c r="EM557" s="65"/>
      <c r="EN557" s="65"/>
      <c r="EO557" s="65"/>
      <c r="EP557" s="65"/>
      <c r="EQ557" s="65"/>
      <c r="ER557" s="65"/>
      <c r="ES557" s="65"/>
      <c r="ET557" s="65"/>
      <c r="EU557" s="65"/>
      <c r="EV557" s="65"/>
      <c r="EW557" s="65"/>
      <c r="EX557" s="65"/>
      <c r="EY557" s="65"/>
      <c r="EZ557" s="65"/>
      <c r="FA557" s="65"/>
      <c r="FB557" s="65"/>
      <c r="FC557" s="65"/>
      <c r="FD557" s="65"/>
      <c r="FE557" s="65"/>
      <c r="FF557" s="65"/>
      <c r="FG557" s="65"/>
      <c r="FH557" s="65"/>
      <c r="FI557" s="65"/>
      <c r="FJ557" s="65"/>
      <c r="FK557" s="65"/>
      <c r="FL557" s="65"/>
      <c r="FM557" s="65"/>
      <c r="FN557" s="65"/>
      <c r="FO557" s="65"/>
      <c r="FP557" s="65"/>
      <c r="FQ557" s="65"/>
      <c r="FR557" s="65"/>
      <c r="FS557" s="65"/>
      <c r="FT557" s="65"/>
      <c r="FU557" s="65"/>
      <c r="FV557" s="65"/>
      <c r="FW557" s="65"/>
      <c r="FX557" s="65"/>
      <c r="FY557" s="65"/>
      <c r="FZ557" s="65"/>
      <c r="GA557" s="65"/>
      <c r="GB557" s="65"/>
      <c r="GC557" s="65"/>
      <c r="GD557" s="65"/>
      <c r="GE557" s="65"/>
      <c r="GF557" s="65"/>
      <c r="GG557" s="65"/>
      <c r="GH557" s="65"/>
      <c r="GI557" s="65"/>
      <c r="GJ557" s="65"/>
      <c r="GK557" s="65"/>
      <c r="GL557" s="65"/>
      <c r="GM557" s="65"/>
      <c r="GN557" s="65"/>
      <c r="GO557" s="65"/>
    </row>
    <row r="558" spans="46:197" s="103" customFormat="1" ht="20.100000000000001" customHeight="1" x14ac:dyDescent="0.3">
      <c r="AT558" s="64"/>
      <c r="AU558" s="64"/>
      <c r="AV558" s="64"/>
      <c r="AW558" s="64"/>
      <c r="AX558" s="64"/>
      <c r="AY558" s="64"/>
      <c r="AZ558" s="64"/>
      <c r="BA558" s="64"/>
      <c r="BB558" s="64"/>
      <c r="BC558" s="64"/>
      <c r="BD558" s="64"/>
      <c r="BE558" s="64"/>
      <c r="BF558" s="64"/>
      <c r="BG558" s="64"/>
      <c r="BH558" s="64"/>
      <c r="BI558" s="64"/>
      <c r="BJ558" s="64"/>
      <c r="BK558" s="64"/>
      <c r="BL558" s="64"/>
      <c r="BM558" s="64"/>
      <c r="BN558" s="64"/>
      <c r="BO558" s="64"/>
      <c r="BP558" s="64"/>
      <c r="BQ558" s="64"/>
      <c r="BR558" s="64"/>
      <c r="BS558" s="64"/>
      <c r="BT558" s="64"/>
      <c r="BU558" s="64"/>
      <c r="BV558" s="64"/>
      <c r="BW558" s="64"/>
      <c r="BX558" s="64"/>
      <c r="BY558" s="64"/>
      <c r="BZ558" s="64"/>
      <c r="CA558" s="64"/>
      <c r="CB558" s="64"/>
      <c r="CC558" s="64"/>
      <c r="CD558" s="64"/>
      <c r="CE558" s="64"/>
      <c r="CF558" s="64"/>
      <c r="CG558" s="64"/>
      <c r="CH558" s="64"/>
      <c r="CI558" s="64"/>
      <c r="CJ558" s="64"/>
      <c r="CK558" s="64"/>
      <c r="CL558" s="64"/>
      <c r="CM558" s="64"/>
      <c r="CN558" s="64"/>
      <c r="CO558" s="64"/>
      <c r="CP558" s="64"/>
      <c r="CQ558" s="64"/>
      <c r="CR558" s="64"/>
      <c r="CS558" s="64"/>
      <c r="CT558" s="64"/>
      <c r="CU558" s="64"/>
      <c r="CV558" s="64"/>
      <c r="CW558" s="64"/>
      <c r="CX558" s="64"/>
      <c r="CY558" s="64"/>
      <c r="CZ558" s="64"/>
      <c r="DA558" s="64"/>
      <c r="DB558" s="64"/>
      <c r="DC558" s="64"/>
      <c r="DD558" s="64"/>
      <c r="DE558" s="64"/>
      <c r="DF558" s="64"/>
      <c r="DG558" s="64"/>
      <c r="DH558" s="64"/>
      <c r="DI558" s="64"/>
      <c r="DJ558" s="64"/>
      <c r="DK558" s="65"/>
      <c r="DL558" s="65"/>
      <c r="DM558" s="65"/>
      <c r="DN558" s="65"/>
      <c r="DO558" s="65"/>
      <c r="DP558" s="65"/>
      <c r="DQ558" s="65"/>
      <c r="DR558" s="65"/>
      <c r="DS558" s="65"/>
      <c r="DT558" s="65"/>
      <c r="DU558" s="65"/>
      <c r="DV558" s="65"/>
      <c r="DW558" s="65"/>
      <c r="DX558" s="65"/>
      <c r="DY558" s="65"/>
      <c r="DZ558" s="65"/>
      <c r="EA558" s="65"/>
      <c r="EB558" s="65"/>
      <c r="EC558" s="65"/>
      <c r="ED558" s="65"/>
      <c r="EE558" s="65"/>
      <c r="EF558" s="65"/>
      <c r="EG558" s="65"/>
      <c r="EH558" s="65"/>
      <c r="EI558" s="65"/>
      <c r="EJ558" s="65"/>
      <c r="EK558" s="65"/>
      <c r="EL558" s="65"/>
      <c r="EM558" s="65"/>
      <c r="EN558" s="65"/>
      <c r="EO558" s="65"/>
      <c r="EP558" s="65"/>
      <c r="EQ558" s="65"/>
      <c r="ER558" s="65"/>
      <c r="ES558" s="65"/>
      <c r="ET558" s="65"/>
      <c r="EU558" s="65"/>
      <c r="EV558" s="65"/>
      <c r="EW558" s="65"/>
      <c r="EX558" s="65"/>
      <c r="EY558" s="65"/>
      <c r="EZ558" s="65"/>
      <c r="FA558" s="65"/>
      <c r="FB558" s="65"/>
      <c r="FC558" s="65"/>
      <c r="FD558" s="65"/>
      <c r="FE558" s="65"/>
      <c r="FF558" s="65"/>
      <c r="FG558" s="65"/>
      <c r="FH558" s="65"/>
      <c r="FI558" s="65"/>
      <c r="FJ558" s="65"/>
      <c r="FK558" s="65"/>
      <c r="FL558" s="65"/>
      <c r="FM558" s="65"/>
      <c r="FN558" s="65"/>
      <c r="FO558" s="65"/>
      <c r="FP558" s="65"/>
      <c r="FQ558" s="65"/>
      <c r="FR558" s="65"/>
      <c r="FS558" s="65"/>
      <c r="FT558" s="65"/>
      <c r="FU558" s="65"/>
      <c r="FV558" s="65"/>
      <c r="FW558" s="65"/>
      <c r="FX558" s="65"/>
      <c r="FY558" s="65"/>
      <c r="FZ558" s="65"/>
      <c r="GA558" s="65"/>
      <c r="GB558" s="65"/>
      <c r="GC558" s="65"/>
      <c r="GD558" s="65"/>
      <c r="GE558" s="65"/>
      <c r="GF558" s="65"/>
      <c r="GG558" s="65"/>
      <c r="GH558" s="65"/>
      <c r="GI558" s="65"/>
      <c r="GJ558" s="65"/>
      <c r="GK558" s="65"/>
      <c r="GL558" s="65"/>
      <c r="GM558" s="65"/>
      <c r="GN558" s="65"/>
      <c r="GO558" s="65"/>
    </row>
    <row r="559" spans="46:197" s="103" customFormat="1" ht="20.100000000000001" customHeight="1" x14ac:dyDescent="0.3">
      <c r="AT559" s="64"/>
      <c r="AU559" s="64"/>
      <c r="AV559" s="64"/>
      <c r="AW559" s="64"/>
      <c r="AX559" s="64"/>
      <c r="AY559" s="64"/>
      <c r="AZ559" s="64"/>
      <c r="BA559" s="64"/>
      <c r="BB559" s="64"/>
      <c r="BC559" s="64"/>
      <c r="BD559" s="64"/>
      <c r="BE559" s="64"/>
      <c r="BF559" s="64"/>
      <c r="BG559" s="64"/>
      <c r="BH559" s="64"/>
      <c r="BI559" s="64"/>
      <c r="BJ559" s="64"/>
      <c r="BK559" s="64"/>
      <c r="BL559" s="64"/>
      <c r="BM559" s="64"/>
      <c r="BN559" s="64"/>
      <c r="BO559" s="64"/>
      <c r="BP559" s="64"/>
      <c r="BQ559" s="64"/>
      <c r="BR559" s="64"/>
      <c r="BS559" s="64"/>
      <c r="BT559" s="64"/>
      <c r="BU559" s="64"/>
      <c r="BV559" s="64"/>
      <c r="BW559" s="64"/>
      <c r="BX559" s="64"/>
      <c r="BY559" s="64"/>
      <c r="BZ559" s="64"/>
      <c r="CA559" s="64"/>
      <c r="CB559" s="64"/>
      <c r="CC559" s="64"/>
      <c r="CD559" s="64"/>
      <c r="CE559" s="64"/>
      <c r="CF559" s="64"/>
      <c r="CG559" s="64"/>
      <c r="CH559" s="64"/>
      <c r="CI559" s="64"/>
      <c r="CJ559" s="64"/>
      <c r="CK559" s="64"/>
      <c r="CL559" s="64"/>
      <c r="CM559" s="64"/>
      <c r="CN559" s="64"/>
      <c r="CO559" s="64"/>
      <c r="CP559" s="64"/>
      <c r="CQ559" s="64"/>
      <c r="CR559" s="64"/>
      <c r="CS559" s="64"/>
      <c r="CT559" s="64"/>
      <c r="CU559" s="64"/>
      <c r="CV559" s="64"/>
      <c r="CW559" s="64"/>
      <c r="CX559" s="64"/>
      <c r="CY559" s="64"/>
      <c r="CZ559" s="64"/>
      <c r="DA559" s="64"/>
      <c r="DB559" s="64"/>
      <c r="DC559" s="64"/>
      <c r="DD559" s="64"/>
      <c r="DE559" s="64"/>
      <c r="DF559" s="64"/>
      <c r="DG559" s="64"/>
      <c r="DH559" s="64"/>
      <c r="DI559" s="64"/>
      <c r="DJ559" s="64"/>
      <c r="DK559" s="65"/>
      <c r="DL559" s="65"/>
      <c r="DM559" s="65"/>
      <c r="DN559" s="65"/>
      <c r="DO559" s="65"/>
      <c r="DP559" s="65"/>
      <c r="DQ559" s="65"/>
      <c r="DR559" s="65"/>
      <c r="DS559" s="65"/>
      <c r="DT559" s="65"/>
      <c r="DU559" s="65"/>
      <c r="DV559" s="65"/>
      <c r="DW559" s="65"/>
      <c r="DX559" s="65"/>
      <c r="DY559" s="65"/>
      <c r="DZ559" s="65"/>
      <c r="EA559" s="65"/>
      <c r="EB559" s="65"/>
      <c r="EC559" s="65"/>
      <c r="ED559" s="65"/>
      <c r="EE559" s="65"/>
      <c r="EF559" s="65"/>
      <c r="EG559" s="65"/>
      <c r="EH559" s="65"/>
      <c r="EI559" s="65"/>
      <c r="EJ559" s="65"/>
      <c r="EK559" s="65"/>
      <c r="EL559" s="65"/>
      <c r="EM559" s="65"/>
      <c r="EN559" s="65"/>
      <c r="EO559" s="65"/>
      <c r="EP559" s="65"/>
      <c r="EQ559" s="65"/>
      <c r="ER559" s="65"/>
      <c r="ES559" s="65"/>
      <c r="ET559" s="65"/>
      <c r="EU559" s="65"/>
      <c r="EV559" s="65"/>
      <c r="EW559" s="65"/>
      <c r="EX559" s="65"/>
      <c r="EY559" s="65"/>
      <c r="EZ559" s="65"/>
      <c r="FA559" s="65"/>
      <c r="FB559" s="65"/>
      <c r="FC559" s="65"/>
      <c r="FD559" s="65"/>
      <c r="FE559" s="65"/>
      <c r="FF559" s="65"/>
      <c r="FG559" s="65"/>
      <c r="FH559" s="65"/>
      <c r="FI559" s="65"/>
      <c r="FJ559" s="65"/>
      <c r="FK559" s="65"/>
      <c r="FL559" s="65"/>
      <c r="FM559" s="65"/>
      <c r="FN559" s="65"/>
      <c r="FO559" s="65"/>
      <c r="FP559" s="65"/>
      <c r="FQ559" s="65"/>
      <c r="FR559" s="65"/>
      <c r="FS559" s="65"/>
      <c r="FT559" s="65"/>
      <c r="FU559" s="65"/>
      <c r="FV559" s="65"/>
      <c r="FW559" s="65"/>
      <c r="FX559" s="65"/>
      <c r="FY559" s="65"/>
      <c r="FZ559" s="65"/>
      <c r="GA559" s="65"/>
      <c r="GB559" s="65"/>
      <c r="GC559" s="65"/>
      <c r="GD559" s="65"/>
      <c r="GE559" s="65"/>
      <c r="GF559" s="65"/>
      <c r="GG559" s="65"/>
      <c r="GH559" s="65"/>
      <c r="GI559" s="65"/>
      <c r="GJ559" s="65"/>
      <c r="GK559" s="65"/>
      <c r="GL559" s="65"/>
      <c r="GM559" s="65"/>
      <c r="GN559" s="65"/>
      <c r="GO559" s="65"/>
    </row>
    <row r="560" spans="46:197" s="103" customFormat="1" ht="20.100000000000001" customHeight="1" x14ac:dyDescent="0.3">
      <c r="AT560" s="64"/>
      <c r="AU560" s="64"/>
      <c r="AV560" s="64"/>
      <c r="AW560" s="64"/>
      <c r="AX560" s="64"/>
      <c r="AY560" s="64"/>
      <c r="AZ560" s="64"/>
      <c r="BA560" s="64"/>
      <c r="BB560" s="64"/>
      <c r="BC560" s="64"/>
      <c r="BD560" s="64"/>
      <c r="BE560" s="64"/>
      <c r="BF560" s="64"/>
      <c r="BG560" s="64"/>
      <c r="BH560" s="64"/>
      <c r="BI560" s="64"/>
      <c r="BJ560" s="64"/>
      <c r="BK560" s="64"/>
      <c r="BL560" s="64"/>
      <c r="BM560" s="64"/>
      <c r="BN560" s="64"/>
      <c r="BO560" s="64"/>
      <c r="BP560" s="64"/>
      <c r="BQ560" s="64"/>
      <c r="BR560" s="64"/>
      <c r="BS560" s="64"/>
      <c r="BT560" s="64"/>
      <c r="BU560" s="64"/>
      <c r="BV560" s="64"/>
      <c r="BW560" s="64"/>
      <c r="BX560" s="64"/>
      <c r="BY560" s="64"/>
      <c r="BZ560" s="64"/>
      <c r="CA560" s="64"/>
      <c r="CB560" s="64"/>
      <c r="CC560" s="64"/>
      <c r="CD560" s="64"/>
      <c r="CE560" s="64"/>
      <c r="CF560" s="64"/>
      <c r="CG560" s="64"/>
      <c r="CH560" s="64"/>
      <c r="CI560" s="64"/>
      <c r="CJ560" s="64"/>
      <c r="CK560" s="64"/>
      <c r="CL560" s="64"/>
      <c r="CM560" s="64"/>
      <c r="CN560" s="64"/>
      <c r="CO560" s="64"/>
      <c r="CP560" s="64"/>
      <c r="CQ560" s="64"/>
      <c r="CR560" s="64"/>
      <c r="CS560" s="64"/>
      <c r="CT560" s="64"/>
      <c r="CU560" s="64"/>
      <c r="CV560" s="64"/>
      <c r="CW560" s="64"/>
      <c r="CX560" s="64"/>
      <c r="CY560" s="64"/>
      <c r="CZ560" s="64"/>
      <c r="DA560" s="64"/>
      <c r="DB560" s="64"/>
      <c r="DC560" s="64"/>
      <c r="DD560" s="64"/>
      <c r="DE560" s="64"/>
      <c r="DF560" s="64"/>
      <c r="DG560" s="64"/>
      <c r="DH560" s="64"/>
      <c r="DI560" s="64"/>
      <c r="DJ560" s="64"/>
      <c r="DK560" s="65"/>
      <c r="DL560" s="65"/>
      <c r="DM560" s="65"/>
      <c r="DN560" s="65"/>
      <c r="DO560" s="65"/>
      <c r="DP560" s="65"/>
      <c r="DQ560" s="65"/>
      <c r="DR560" s="65"/>
      <c r="DS560" s="65"/>
      <c r="DT560" s="65"/>
      <c r="DU560" s="65"/>
      <c r="DV560" s="65"/>
      <c r="DW560" s="65"/>
      <c r="DX560" s="65"/>
      <c r="DY560" s="65"/>
      <c r="DZ560" s="65"/>
      <c r="EA560" s="65"/>
      <c r="EB560" s="65"/>
      <c r="EC560" s="65"/>
      <c r="ED560" s="65"/>
      <c r="EE560" s="65"/>
      <c r="EF560" s="65"/>
      <c r="EG560" s="65"/>
      <c r="EH560" s="65"/>
      <c r="EI560" s="65"/>
      <c r="EJ560" s="65"/>
      <c r="EK560" s="65"/>
      <c r="EL560" s="65"/>
      <c r="EM560" s="65"/>
      <c r="EN560" s="65"/>
      <c r="EO560" s="65"/>
      <c r="EP560" s="65"/>
      <c r="EQ560" s="65"/>
      <c r="ER560" s="65"/>
      <c r="ES560" s="65"/>
      <c r="ET560" s="65"/>
      <c r="EU560" s="65"/>
      <c r="EV560" s="65"/>
      <c r="EW560" s="65"/>
      <c r="EX560" s="65"/>
      <c r="EY560" s="65"/>
      <c r="EZ560" s="65"/>
      <c r="FA560" s="65"/>
      <c r="FB560" s="65"/>
      <c r="FC560" s="65"/>
      <c r="FD560" s="65"/>
      <c r="FE560" s="65"/>
      <c r="FF560" s="65"/>
      <c r="FG560" s="65"/>
      <c r="FH560" s="65"/>
      <c r="FI560" s="65"/>
      <c r="FJ560" s="65"/>
      <c r="FK560" s="65"/>
      <c r="FL560" s="65"/>
      <c r="FM560" s="65"/>
      <c r="FN560" s="65"/>
      <c r="FO560" s="65"/>
      <c r="FP560" s="65"/>
      <c r="FQ560" s="65"/>
      <c r="FR560" s="65"/>
      <c r="FS560" s="65"/>
      <c r="FT560" s="65"/>
      <c r="FU560" s="65"/>
      <c r="FV560" s="65"/>
      <c r="FW560" s="65"/>
      <c r="FX560" s="65"/>
      <c r="FY560" s="65"/>
      <c r="FZ560" s="65"/>
      <c r="GA560" s="65"/>
      <c r="GB560" s="65"/>
      <c r="GC560" s="65"/>
      <c r="GD560" s="65"/>
      <c r="GE560" s="65"/>
      <c r="GF560" s="65"/>
      <c r="GG560" s="65"/>
      <c r="GH560" s="65"/>
      <c r="GI560" s="65"/>
      <c r="GJ560" s="65"/>
      <c r="GK560" s="65"/>
      <c r="GL560" s="65"/>
      <c r="GM560" s="65"/>
      <c r="GN560" s="65"/>
      <c r="GO560" s="65"/>
    </row>
    <row r="561" spans="46:197" s="103" customFormat="1" ht="20.100000000000001" customHeight="1" x14ac:dyDescent="0.3">
      <c r="AT561" s="64"/>
      <c r="AU561" s="64"/>
      <c r="AV561" s="64"/>
      <c r="AW561" s="64"/>
      <c r="AX561" s="64"/>
      <c r="AY561" s="64"/>
      <c r="AZ561" s="64"/>
      <c r="BA561" s="64"/>
      <c r="BB561" s="64"/>
      <c r="BC561" s="64"/>
      <c r="BD561" s="64"/>
      <c r="BE561" s="64"/>
      <c r="BF561" s="64"/>
      <c r="BG561" s="64"/>
      <c r="BH561" s="64"/>
      <c r="BI561" s="64"/>
      <c r="BJ561" s="64"/>
      <c r="BK561" s="64"/>
      <c r="BL561" s="64"/>
      <c r="BM561" s="64"/>
      <c r="BN561" s="64"/>
      <c r="BO561" s="64"/>
      <c r="BP561" s="64"/>
      <c r="BQ561" s="64"/>
      <c r="BR561" s="64"/>
      <c r="BS561" s="64"/>
      <c r="BT561" s="64"/>
      <c r="BU561" s="64"/>
      <c r="BV561" s="64"/>
      <c r="BW561" s="64"/>
      <c r="BX561" s="64"/>
      <c r="BY561" s="64"/>
      <c r="BZ561" s="64"/>
      <c r="CA561" s="64"/>
      <c r="CB561" s="64"/>
      <c r="CC561" s="64"/>
      <c r="CD561" s="64"/>
      <c r="CE561" s="64"/>
      <c r="CF561" s="64"/>
      <c r="CG561" s="64"/>
      <c r="CH561" s="64"/>
      <c r="CI561" s="64"/>
      <c r="CJ561" s="64"/>
      <c r="CK561" s="64"/>
      <c r="CL561" s="64"/>
      <c r="CM561" s="64"/>
      <c r="CN561" s="64"/>
      <c r="CO561" s="64"/>
      <c r="CP561" s="64"/>
      <c r="CQ561" s="64"/>
      <c r="CR561" s="64"/>
      <c r="CS561" s="64"/>
      <c r="CT561" s="64"/>
      <c r="CU561" s="64"/>
      <c r="CV561" s="64"/>
      <c r="CW561" s="64"/>
      <c r="CX561" s="64"/>
      <c r="CY561" s="64"/>
      <c r="CZ561" s="64"/>
      <c r="DA561" s="64"/>
      <c r="DB561" s="64"/>
      <c r="DC561" s="64"/>
      <c r="DD561" s="64"/>
      <c r="DE561" s="64"/>
      <c r="DF561" s="64"/>
      <c r="DG561" s="64"/>
      <c r="DH561" s="64"/>
      <c r="DI561" s="64"/>
      <c r="DJ561" s="64"/>
      <c r="DK561" s="65"/>
      <c r="DL561" s="65"/>
      <c r="DM561" s="65"/>
      <c r="DN561" s="65"/>
      <c r="DO561" s="65"/>
      <c r="DP561" s="65"/>
      <c r="DQ561" s="65"/>
      <c r="DR561" s="65"/>
      <c r="DS561" s="65"/>
      <c r="DT561" s="65"/>
      <c r="DU561" s="65"/>
      <c r="DV561" s="65"/>
      <c r="DW561" s="65"/>
      <c r="DX561" s="65"/>
      <c r="DY561" s="65"/>
      <c r="DZ561" s="65"/>
      <c r="EA561" s="65"/>
      <c r="EB561" s="65"/>
      <c r="EC561" s="65"/>
      <c r="ED561" s="65"/>
      <c r="EE561" s="65"/>
      <c r="EF561" s="65"/>
      <c r="EG561" s="65"/>
      <c r="EH561" s="65"/>
      <c r="EI561" s="65"/>
      <c r="EJ561" s="65"/>
      <c r="EK561" s="65"/>
      <c r="EL561" s="65"/>
      <c r="EM561" s="65"/>
      <c r="EN561" s="65"/>
      <c r="EO561" s="65"/>
      <c r="EP561" s="65"/>
      <c r="EQ561" s="65"/>
      <c r="ER561" s="65"/>
      <c r="ES561" s="65"/>
      <c r="ET561" s="65"/>
      <c r="EU561" s="65"/>
      <c r="EV561" s="65"/>
      <c r="EW561" s="65"/>
      <c r="EX561" s="65"/>
      <c r="EY561" s="65"/>
      <c r="EZ561" s="65"/>
      <c r="FA561" s="65"/>
      <c r="FB561" s="65"/>
      <c r="FC561" s="65"/>
      <c r="FD561" s="65"/>
      <c r="FE561" s="65"/>
      <c r="FF561" s="65"/>
      <c r="FG561" s="65"/>
      <c r="FH561" s="65"/>
      <c r="FI561" s="65"/>
      <c r="FJ561" s="65"/>
      <c r="FK561" s="65"/>
      <c r="FL561" s="65"/>
      <c r="FM561" s="65"/>
      <c r="FN561" s="65"/>
      <c r="FO561" s="65"/>
      <c r="FP561" s="65"/>
      <c r="FQ561" s="65"/>
      <c r="FR561" s="65"/>
      <c r="FS561" s="65"/>
      <c r="FT561" s="65"/>
      <c r="FU561" s="65"/>
      <c r="FV561" s="65"/>
      <c r="FW561" s="65"/>
      <c r="FX561" s="65"/>
      <c r="FY561" s="65"/>
      <c r="FZ561" s="65"/>
      <c r="GA561" s="65"/>
      <c r="GB561" s="65"/>
      <c r="GC561" s="65"/>
      <c r="GD561" s="65"/>
      <c r="GE561" s="65"/>
      <c r="GF561" s="65"/>
      <c r="GG561" s="65"/>
      <c r="GH561" s="65"/>
      <c r="GI561" s="65"/>
      <c r="GJ561" s="65"/>
      <c r="GK561" s="65"/>
      <c r="GL561" s="65"/>
      <c r="GM561" s="65"/>
      <c r="GN561" s="65"/>
      <c r="GO561" s="65"/>
    </row>
    <row r="562" spans="46:197" s="103" customFormat="1" ht="20.100000000000001" customHeight="1" x14ac:dyDescent="0.3">
      <c r="AT562" s="64"/>
      <c r="AU562" s="64"/>
      <c r="AV562" s="64"/>
      <c r="AW562" s="64"/>
      <c r="AX562" s="64"/>
      <c r="AY562" s="64"/>
      <c r="AZ562" s="64"/>
      <c r="BA562" s="64"/>
      <c r="BB562" s="64"/>
      <c r="BC562" s="64"/>
      <c r="BD562" s="64"/>
      <c r="BE562" s="64"/>
      <c r="BF562" s="64"/>
      <c r="BG562" s="64"/>
      <c r="BH562" s="64"/>
      <c r="BI562" s="64"/>
      <c r="BJ562" s="64"/>
      <c r="BK562" s="64"/>
      <c r="BL562" s="64"/>
      <c r="BM562" s="64"/>
      <c r="BN562" s="64"/>
      <c r="BO562" s="64"/>
      <c r="BP562" s="64"/>
      <c r="BQ562" s="64"/>
      <c r="BR562" s="64"/>
      <c r="BS562" s="64"/>
      <c r="BT562" s="64"/>
      <c r="BU562" s="64"/>
      <c r="BV562" s="64"/>
      <c r="BW562" s="64"/>
      <c r="BX562" s="64"/>
      <c r="BY562" s="64"/>
      <c r="BZ562" s="64"/>
      <c r="CA562" s="64"/>
      <c r="CB562" s="64"/>
      <c r="CC562" s="64"/>
      <c r="CD562" s="64"/>
      <c r="CE562" s="64"/>
      <c r="CF562" s="64"/>
      <c r="CG562" s="64"/>
      <c r="CH562" s="64"/>
      <c r="CI562" s="64"/>
      <c r="CJ562" s="64"/>
      <c r="CK562" s="64"/>
      <c r="CL562" s="64"/>
      <c r="CM562" s="64"/>
      <c r="CN562" s="64"/>
      <c r="CO562" s="64"/>
      <c r="CP562" s="64"/>
      <c r="CQ562" s="64"/>
      <c r="CR562" s="64"/>
      <c r="CS562" s="64"/>
      <c r="CT562" s="64"/>
      <c r="CU562" s="64"/>
      <c r="CV562" s="64"/>
      <c r="CW562" s="64"/>
      <c r="CX562" s="64"/>
      <c r="CY562" s="64"/>
      <c r="CZ562" s="64"/>
      <c r="DA562" s="64"/>
      <c r="DB562" s="64"/>
      <c r="DC562" s="64"/>
      <c r="DD562" s="64"/>
      <c r="DE562" s="64"/>
      <c r="DF562" s="64"/>
      <c r="DG562" s="64"/>
      <c r="DH562" s="64"/>
      <c r="DI562" s="64"/>
      <c r="DJ562" s="64"/>
      <c r="DK562" s="65"/>
      <c r="DL562" s="65"/>
      <c r="DM562" s="65"/>
      <c r="DN562" s="65"/>
      <c r="DO562" s="65"/>
      <c r="DP562" s="65"/>
      <c r="DQ562" s="65"/>
      <c r="DR562" s="65"/>
      <c r="DS562" s="65"/>
      <c r="DT562" s="65"/>
      <c r="DU562" s="65"/>
      <c r="DV562" s="65"/>
      <c r="DW562" s="65"/>
      <c r="DX562" s="65"/>
      <c r="DY562" s="65"/>
      <c r="DZ562" s="65"/>
      <c r="EA562" s="65"/>
      <c r="EB562" s="65"/>
      <c r="EC562" s="65"/>
      <c r="ED562" s="65"/>
      <c r="EE562" s="65"/>
      <c r="EF562" s="65"/>
      <c r="EG562" s="65"/>
      <c r="EH562" s="65"/>
      <c r="EI562" s="65"/>
      <c r="EJ562" s="65"/>
      <c r="EK562" s="65"/>
      <c r="EL562" s="65"/>
      <c r="EM562" s="65"/>
      <c r="EN562" s="65"/>
      <c r="EO562" s="65"/>
      <c r="EP562" s="65"/>
      <c r="EQ562" s="65"/>
      <c r="ER562" s="65"/>
      <c r="ES562" s="65"/>
      <c r="ET562" s="65"/>
      <c r="EU562" s="65"/>
      <c r="EV562" s="65"/>
      <c r="EW562" s="65"/>
      <c r="EX562" s="65"/>
      <c r="EY562" s="65"/>
      <c r="EZ562" s="65"/>
      <c r="FA562" s="65"/>
      <c r="FB562" s="65"/>
      <c r="FC562" s="65"/>
      <c r="FD562" s="65"/>
      <c r="FE562" s="65"/>
      <c r="FF562" s="65"/>
      <c r="FG562" s="65"/>
      <c r="FH562" s="65"/>
      <c r="FI562" s="65"/>
      <c r="FJ562" s="65"/>
      <c r="FK562" s="65"/>
      <c r="FL562" s="65"/>
      <c r="FM562" s="65"/>
      <c r="FN562" s="65"/>
      <c r="FO562" s="65"/>
      <c r="FP562" s="65"/>
      <c r="FQ562" s="65"/>
      <c r="FR562" s="65"/>
      <c r="FS562" s="65"/>
      <c r="FT562" s="65"/>
      <c r="FU562" s="65"/>
      <c r="FV562" s="65"/>
      <c r="FW562" s="65"/>
      <c r="FX562" s="65"/>
      <c r="FY562" s="65"/>
      <c r="FZ562" s="65"/>
      <c r="GA562" s="65"/>
      <c r="GB562" s="65"/>
      <c r="GC562" s="65"/>
      <c r="GD562" s="65"/>
      <c r="GE562" s="65"/>
      <c r="GF562" s="65"/>
      <c r="GG562" s="65"/>
      <c r="GH562" s="65"/>
      <c r="GI562" s="65"/>
      <c r="GJ562" s="65"/>
      <c r="GK562" s="65"/>
      <c r="GL562" s="65"/>
      <c r="GM562" s="65"/>
      <c r="GN562" s="65"/>
      <c r="GO562" s="65"/>
    </row>
    <row r="563" spans="46:197" s="103" customFormat="1" ht="20.100000000000001" customHeight="1" x14ac:dyDescent="0.3">
      <c r="AT563" s="64"/>
      <c r="AU563" s="64"/>
      <c r="AV563" s="64"/>
      <c r="AW563" s="64"/>
      <c r="AX563" s="64"/>
      <c r="AY563" s="64"/>
      <c r="AZ563" s="64"/>
      <c r="BA563" s="64"/>
      <c r="BB563" s="64"/>
      <c r="BC563" s="64"/>
      <c r="BD563" s="64"/>
      <c r="BE563" s="64"/>
      <c r="BF563" s="64"/>
      <c r="BG563" s="64"/>
      <c r="BH563" s="64"/>
      <c r="BI563" s="64"/>
      <c r="BJ563" s="64"/>
      <c r="BK563" s="64"/>
      <c r="BL563" s="64"/>
      <c r="BM563" s="64"/>
      <c r="BN563" s="64"/>
      <c r="BO563" s="64"/>
      <c r="BP563" s="64"/>
      <c r="BQ563" s="64"/>
      <c r="BR563" s="64"/>
      <c r="BS563" s="64"/>
      <c r="BT563" s="64"/>
      <c r="BU563" s="64"/>
      <c r="BV563" s="64"/>
      <c r="BW563" s="64"/>
      <c r="BX563" s="64"/>
      <c r="BY563" s="64"/>
      <c r="BZ563" s="64"/>
      <c r="CA563" s="64"/>
      <c r="CB563" s="64"/>
      <c r="CC563" s="64"/>
      <c r="CD563" s="64"/>
      <c r="CE563" s="64"/>
      <c r="CF563" s="64"/>
      <c r="CG563" s="64"/>
      <c r="CH563" s="64"/>
      <c r="CI563" s="64"/>
      <c r="CJ563" s="64"/>
      <c r="CK563" s="64"/>
      <c r="CL563" s="64"/>
      <c r="CM563" s="64"/>
      <c r="CN563" s="64"/>
      <c r="CO563" s="64"/>
      <c r="CP563" s="64"/>
      <c r="CQ563" s="64"/>
      <c r="CR563" s="64"/>
      <c r="CS563" s="64"/>
      <c r="CT563" s="64"/>
      <c r="CU563" s="64"/>
      <c r="CV563" s="64"/>
      <c r="CW563" s="64"/>
      <c r="CX563" s="64"/>
      <c r="CY563" s="64"/>
      <c r="CZ563" s="64"/>
      <c r="DA563" s="64"/>
      <c r="DB563" s="64"/>
      <c r="DC563" s="64"/>
      <c r="DD563" s="64"/>
      <c r="DE563" s="64"/>
      <c r="DF563" s="64"/>
      <c r="DG563" s="64"/>
      <c r="DH563" s="64"/>
      <c r="DI563" s="64"/>
      <c r="DJ563" s="64"/>
      <c r="DK563" s="65"/>
      <c r="DL563" s="65"/>
      <c r="DM563" s="65"/>
      <c r="DN563" s="65"/>
      <c r="DO563" s="65"/>
      <c r="DP563" s="65"/>
      <c r="DQ563" s="65"/>
      <c r="DR563" s="65"/>
      <c r="DS563" s="65"/>
      <c r="DT563" s="65"/>
      <c r="DU563" s="65"/>
      <c r="DV563" s="65"/>
      <c r="DW563" s="65"/>
      <c r="DX563" s="65"/>
      <c r="DY563" s="65"/>
      <c r="DZ563" s="65"/>
      <c r="EA563" s="65"/>
      <c r="EB563" s="65"/>
      <c r="EC563" s="65"/>
      <c r="ED563" s="65"/>
      <c r="EE563" s="65"/>
      <c r="EF563" s="65"/>
      <c r="EG563" s="65"/>
      <c r="EH563" s="65"/>
      <c r="EI563" s="65"/>
      <c r="EJ563" s="65"/>
      <c r="EK563" s="65"/>
      <c r="EL563" s="65"/>
      <c r="EM563" s="65"/>
      <c r="EN563" s="65"/>
      <c r="EO563" s="65"/>
      <c r="EP563" s="65"/>
      <c r="EQ563" s="65"/>
      <c r="ER563" s="65"/>
      <c r="ES563" s="65"/>
      <c r="ET563" s="65"/>
      <c r="EU563" s="65"/>
      <c r="EV563" s="65"/>
      <c r="EW563" s="65"/>
      <c r="EX563" s="65"/>
      <c r="EY563" s="65"/>
      <c r="EZ563" s="65"/>
      <c r="FA563" s="65"/>
      <c r="FB563" s="65"/>
      <c r="FC563" s="65"/>
      <c r="FD563" s="65"/>
      <c r="FE563" s="65"/>
      <c r="FF563" s="65"/>
      <c r="FG563" s="65"/>
      <c r="FH563" s="65"/>
      <c r="FI563" s="65"/>
      <c r="FJ563" s="65"/>
      <c r="FK563" s="65"/>
      <c r="FL563" s="65"/>
      <c r="FM563" s="65"/>
      <c r="FN563" s="65"/>
      <c r="FO563" s="65"/>
      <c r="FP563" s="65"/>
      <c r="FQ563" s="65"/>
      <c r="FR563" s="65"/>
      <c r="FS563" s="65"/>
      <c r="FT563" s="65"/>
      <c r="FU563" s="65"/>
      <c r="FV563" s="65"/>
      <c r="FW563" s="65"/>
      <c r="FX563" s="65"/>
      <c r="FY563" s="65"/>
      <c r="FZ563" s="65"/>
      <c r="GA563" s="65"/>
      <c r="GB563" s="65"/>
      <c r="GC563" s="65"/>
      <c r="GD563" s="65"/>
      <c r="GE563" s="65"/>
      <c r="GF563" s="65"/>
      <c r="GG563" s="65"/>
      <c r="GH563" s="65"/>
      <c r="GI563" s="65"/>
      <c r="GJ563" s="65"/>
      <c r="GK563" s="65"/>
      <c r="GL563" s="65"/>
      <c r="GM563" s="65"/>
      <c r="GN563" s="65"/>
      <c r="GO563" s="65"/>
    </row>
    <row r="564" spans="46:197" s="103" customFormat="1" ht="20.100000000000001" customHeight="1" x14ac:dyDescent="0.3">
      <c r="AT564" s="64"/>
      <c r="AU564" s="64"/>
      <c r="AV564" s="64"/>
      <c r="AW564" s="64"/>
      <c r="AX564" s="64"/>
      <c r="AY564" s="64"/>
      <c r="AZ564" s="64"/>
      <c r="BA564" s="64"/>
      <c r="BB564" s="64"/>
      <c r="BC564" s="64"/>
      <c r="BD564" s="64"/>
      <c r="BE564" s="64"/>
      <c r="BF564" s="64"/>
      <c r="BG564" s="64"/>
      <c r="BH564" s="64"/>
      <c r="BI564" s="64"/>
      <c r="BJ564" s="64"/>
      <c r="BK564" s="64"/>
      <c r="BL564" s="64"/>
      <c r="BM564" s="64"/>
      <c r="BN564" s="64"/>
      <c r="BO564" s="64"/>
      <c r="BP564" s="64"/>
      <c r="BQ564" s="64"/>
      <c r="BR564" s="64"/>
      <c r="BS564" s="64"/>
      <c r="BT564" s="64"/>
      <c r="BU564" s="64"/>
      <c r="BV564" s="64"/>
      <c r="BW564" s="64"/>
      <c r="BX564" s="64"/>
      <c r="BY564" s="64"/>
      <c r="BZ564" s="64"/>
      <c r="CA564" s="64"/>
      <c r="CB564" s="64"/>
      <c r="CC564" s="64"/>
      <c r="CD564" s="64"/>
      <c r="CE564" s="64"/>
      <c r="CF564" s="64"/>
      <c r="CG564" s="64"/>
      <c r="CH564" s="64"/>
      <c r="CI564" s="64"/>
      <c r="CJ564" s="64"/>
      <c r="CK564" s="64"/>
      <c r="CL564" s="64"/>
      <c r="CM564" s="64"/>
      <c r="CN564" s="64"/>
      <c r="CO564" s="64"/>
      <c r="CP564" s="64"/>
      <c r="CQ564" s="64"/>
      <c r="CR564" s="64"/>
      <c r="CS564" s="64"/>
      <c r="CT564" s="64"/>
      <c r="CU564" s="64"/>
      <c r="CV564" s="64"/>
      <c r="CW564" s="64"/>
      <c r="CX564" s="64"/>
      <c r="CY564" s="64"/>
      <c r="CZ564" s="64"/>
      <c r="DA564" s="64"/>
      <c r="DB564" s="64"/>
      <c r="DC564" s="64"/>
      <c r="DD564" s="64"/>
      <c r="DE564" s="64"/>
      <c r="DF564" s="64"/>
      <c r="DG564" s="64"/>
      <c r="DH564" s="64"/>
      <c r="DI564" s="64"/>
      <c r="DJ564" s="64"/>
      <c r="DK564" s="65"/>
      <c r="DL564" s="65"/>
      <c r="DM564" s="65"/>
      <c r="DN564" s="65"/>
      <c r="DO564" s="65"/>
      <c r="DP564" s="65"/>
      <c r="DQ564" s="65"/>
      <c r="DR564" s="65"/>
      <c r="DS564" s="65"/>
      <c r="DT564" s="65"/>
      <c r="DU564" s="65"/>
      <c r="DV564" s="65"/>
      <c r="DW564" s="65"/>
      <c r="DX564" s="65"/>
      <c r="DY564" s="65"/>
      <c r="DZ564" s="65"/>
      <c r="EA564" s="65"/>
      <c r="EB564" s="65"/>
      <c r="EC564" s="65"/>
      <c r="ED564" s="65"/>
      <c r="EE564" s="65"/>
      <c r="EF564" s="65"/>
      <c r="EG564" s="65"/>
      <c r="EH564" s="65"/>
      <c r="EI564" s="65"/>
      <c r="EJ564" s="65"/>
      <c r="EK564" s="65"/>
      <c r="EL564" s="65"/>
      <c r="EM564" s="65"/>
      <c r="EN564" s="65"/>
      <c r="EO564" s="65"/>
      <c r="EP564" s="65"/>
      <c r="EQ564" s="65"/>
      <c r="ER564" s="65"/>
      <c r="ES564" s="65"/>
      <c r="ET564" s="65"/>
      <c r="EU564" s="65"/>
      <c r="EV564" s="65"/>
      <c r="EW564" s="65"/>
      <c r="EX564" s="65"/>
      <c r="EY564" s="65"/>
      <c r="EZ564" s="65"/>
      <c r="FA564" s="65"/>
      <c r="FB564" s="65"/>
      <c r="FC564" s="65"/>
      <c r="FD564" s="65"/>
      <c r="FE564" s="65"/>
      <c r="FF564" s="65"/>
      <c r="FG564" s="65"/>
      <c r="FH564" s="65"/>
      <c r="FI564" s="65"/>
      <c r="FJ564" s="65"/>
      <c r="FK564" s="65"/>
      <c r="FL564" s="65"/>
      <c r="FM564" s="65"/>
      <c r="FN564" s="65"/>
      <c r="FO564" s="65"/>
      <c r="FP564" s="65"/>
      <c r="FQ564" s="65"/>
      <c r="FR564" s="65"/>
      <c r="FS564" s="65"/>
      <c r="FT564" s="65"/>
      <c r="FU564" s="65"/>
      <c r="FV564" s="65"/>
      <c r="FW564" s="65"/>
      <c r="FX564" s="65"/>
      <c r="FY564" s="65"/>
      <c r="FZ564" s="65"/>
      <c r="GA564" s="65"/>
      <c r="GB564" s="65"/>
      <c r="GC564" s="65"/>
      <c r="GD564" s="65"/>
      <c r="GE564" s="65"/>
      <c r="GF564" s="65"/>
      <c r="GG564" s="65"/>
      <c r="GH564" s="65"/>
      <c r="GI564" s="65"/>
      <c r="GJ564" s="65"/>
      <c r="GK564" s="65"/>
      <c r="GL564" s="65"/>
      <c r="GM564" s="65"/>
      <c r="GN564" s="65"/>
      <c r="GO564" s="65"/>
    </row>
    <row r="565" spans="46:197" s="103" customFormat="1" ht="20.100000000000001" customHeight="1" x14ac:dyDescent="0.3">
      <c r="AT565" s="64"/>
      <c r="AU565" s="64"/>
      <c r="AV565" s="64"/>
      <c r="AW565" s="64"/>
      <c r="AX565" s="64"/>
      <c r="AY565" s="64"/>
      <c r="AZ565" s="64"/>
      <c r="BA565" s="64"/>
      <c r="BB565" s="64"/>
      <c r="BC565" s="64"/>
      <c r="BD565" s="64"/>
      <c r="BE565" s="64"/>
      <c r="BF565" s="64"/>
      <c r="BG565" s="64"/>
      <c r="BH565" s="64"/>
      <c r="BI565" s="64"/>
      <c r="BJ565" s="64"/>
      <c r="BK565" s="64"/>
      <c r="BL565" s="64"/>
      <c r="BM565" s="64"/>
      <c r="BN565" s="64"/>
      <c r="BO565" s="64"/>
      <c r="BP565" s="64"/>
      <c r="BQ565" s="64"/>
      <c r="BR565" s="64"/>
      <c r="BS565" s="64"/>
      <c r="BT565" s="64"/>
      <c r="BU565" s="64"/>
      <c r="BV565" s="64"/>
      <c r="BW565" s="64"/>
      <c r="BX565" s="64"/>
      <c r="BY565" s="64"/>
      <c r="BZ565" s="64"/>
      <c r="CA565" s="64"/>
      <c r="CB565" s="64"/>
      <c r="CC565" s="64"/>
      <c r="CD565" s="64"/>
      <c r="CE565" s="64"/>
      <c r="CF565" s="64"/>
      <c r="CG565" s="64"/>
      <c r="CH565" s="64"/>
      <c r="CI565" s="64"/>
      <c r="CJ565" s="64"/>
      <c r="CK565" s="64"/>
      <c r="CL565" s="64"/>
      <c r="CM565" s="64"/>
      <c r="CN565" s="64"/>
      <c r="CO565" s="64"/>
      <c r="CP565" s="64"/>
      <c r="CQ565" s="64"/>
      <c r="CR565" s="64"/>
      <c r="CS565" s="64"/>
      <c r="CT565" s="64"/>
      <c r="CU565" s="64"/>
      <c r="CV565" s="64"/>
      <c r="CW565" s="64"/>
      <c r="CX565" s="64"/>
      <c r="CY565" s="64"/>
      <c r="CZ565" s="64"/>
      <c r="DA565" s="64"/>
      <c r="DB565" s="64"/>
      <c r="DC565" s="64"/>
      <c r="DD565" s="64"/>
      <c r="DE565" s="64"/>
      <c r="DF565" s="64"/>
      <c r="DG565" s="64"/>
      <c r="DH565" s="64"/>
      <c r="DI565" s="64"/>
      <c r="DJ565" s="64"/>
      <c r="DK565" s="65"/>
      <c r="DL565" s="65"/>
      <c r="DM565" s="65"/>
      <c r="DN565" s="65"/>
      <c r="DO565" s="65"/>
      <c r="DP565" s="65"/>
      <c r="DQ565" s="65"/>
      <c r="DR565" s="65"/>
      <c r="DS565" s="65"/>
      <c r="DT565" s="65"/>
      <c r="DU565" s="65"/>
      <c r="DV565" s="65"/>
      <c r="DW565" s="65"/>
      <c r="DX565" s="65"/>
      <c r="DY565" s="65"/>
      <c r="DZ565" s="65"/>
      <c r="EA565" s="65"/>
      <c r="EB565" s="65"/>
      <c r="EC565" s="65"/>
      <c r="ED565" s="65"/>
      <c r="EE565" s="65"/>
      <c r="EF565" s="65"/>
      <c r="EG565" s="65"/>
      <c r="EH565" s="65"/>
      <c r="EI565" s="65"/>
      <c r="EJ565" s="65"/>
      <c r="EK565" s="65"/>
      <c r="EL565" s="65"/>
      <c r="EM565" s="65"/>
      <c r="EN565" s="65"/>
      <c r="EO565" s="65"/>
      <c r="EP565" s="65"/>
      <c r="EQ565" s="65"/>
      <c r="ER565" s="65"/>
      <c r="ES565" s="65"/>
      <c r="ET565" s="65"/>
      <c r="EU565" s="65"/>
      <c r="EV565" s="65"/>
      <c r="EW565" s="65"/>
      <c r="EX565" s="65"/>
      <c r="EY565" s="65"/>
      <c r="EZ565" s="65"/>
      <c r="FA565" s="65"/>
      <c r="FB565" s="65"/>
      <c r="FC565" s="65"/>
      <c r="FD565" s="65"/>
      <c r="FE565" s="65"/>
      <c r="FF565" s="65"/>
      <c r="FG565" s="65"/>
      <c r="FH565" s="65"/>
      <c r="FI565" s="65"/>
      <c r="FJ565" s="65"/>
      <c r="FK565" s="65"/>
      <c r="FL565" s="65"/>
      <c r="FM565" s="65"/>
      <c r="FN565" s="65"/>
      <c r="FO565" s="65"/>
      <c r="FP565" s="65"/>
      <c r="FQ565" s="65"/>
      <c r="FR565" s="65"/>
      <c r="FS565" s="65"/>
      <c r="FT565" s="65"/>
      <c r="FU565" s="65"/>
      <c r="FV565" s="65"/>
      <c r="FW565" s="65"/>
      <c r="FX565" s="65"/>
      <c r="FY565" s="65"/>
      <c r="FZ565" s="65"/>
      <c r="GA565" s="65"/>
      <c r="GB565" s="65"/>
      <c r="GC565" s="65"/>
      <c r="GD565" s="65"/>
      <c r="GE565" s="65"/>
      <c r="GF565" s="65"/>
      <c r="GG565" s="65"/>
      <c r="GH565" s="65"/>
      <c r="GI565" s="65"/>
      <c r="GJ565" s="65"/>
      <c r="GK565" s="65"/>
      <c r="GL565" s="65"/>
      <c r="GM565" s="65"/>
      <c r="GN565" s="65"/>
      <c r="GO565" s="65"/>
    </row>
    <row r="566" spans="46:197" s="103" customFormat="1" ht="20.100000000000001" customHeight="1" x14ac:dyDescent="0.3">
      <c r="AT566" s="64"/>
      <c r="AU566" s="64"/>
      <c r="AV566" s="64"/>
      <c r="AW566" s="64"/>
      <c r="AX566" s="64"/>
      <c r="AY566" s="64"/>
      <c r="AZ566" s="64"/>
      <c r="BA566" s="64"/>
      <c r="BB566" s="64"/>
      <c r="BC566" s="64"/>
      <c r="BD566" s="64"/>
      <c r="BE566" s="64"/>
      <c r="BF566" s="64"/>
      <c r="BG566" s="64"/>
      <c r="BH566" s="64"/>
      <c r="BI566" s="64"/>
      <c r="BJ566" s="64"/>
      <c r="BK566" s="64"/>
      <c r="BL566" s="64"/>
      <c r="BM566" s="64"/>
      <c r="BN566" s="64"/>
      <c r="BO566" s="64"/>
      <c r="BP566" s="64"/>
      <c r="BQ566" s="64"/>
      <c r="BR566" s="64"/>
      <c r="BS566" s="64"/>
      <c r="BT566" s="64"/>
      <c r="BU566" s="64"/>
      <c r="BV566" s="64"/>
      <c r="BW566" s="64"/>
      <c r="BX566" s="64"/>
      <c r="BY566" s="64"/>
      <c r="BZ566" s="64"/>
      <c r="CA566" s="64"/>
      <c r="CB566" s="64"/>
      <c r="CC566" s="64"/>
      <c r="CD566" s="64"/>
      <c r="CE566" s="64"/>
      <c r="CF566" s="64"/>
      <c r="CG566" s="64"/>
      <c r="CH566" s="64"/>
      <c r="CI566" s="64"/>
      <c r="CJ566" s="64"/>
      <c r="CK566" s="64"/>
      <c r="CL566" s="64"/>
      <c r="CM566" s="64"/>
      <c r="CN566" s="64"/>
      <c r="CO566" s="64"/>
      <c r="CP566" s="64"/>
      <c r="CQ566" s="64"/>
      <c r="CR566" s="64"/>
      <c r="CS566" s="64"/>
      <c r="CT566" s="64"/>
      <c r="CU566" s="64"/>
      <c r="CV566" s="64"/>
      <c r="CW566" s="64"/>
      <c r="CX566" s="64"/>
      <c r="CY566" s="64"/>
      <c r="CZ566" s="64"/>
      <c r="DA566" s="64"/>
      <c r="DB566" s="64"/>
      <c r="DC566" s="64"/>
      <c r="DD566" s="64"/>
      <c r="DE566" s="64"/>
      <c r="DF566" s="64"/>
      <c r="DG566" s="64"/>
      <c r="DH566" s="64"/>
      <c r="DI566" s="64"/>
      <c r="DJ566" s="64"/>
      <c r="DK566" s="65"/>
      <c r="DL566" s="65"/>
      <c r="DM566" s="65"/>
      <c r="DN566" s="65"/>
      <c r="DO566" s="65"/>
      <c r="DP566" s="65"/>
      <c r="DQ566" s="65"/>
      <c r="DR566" s="65"/>
      <c r="DS566" s="65"/>
      <c r="DT566" s="65"/>
      <c r="DU566" s="65"/>
      <c r="DV566" s="65"/>
      <c r="DW566" s="65"/>
      <c r="DX566" s="65"/>
      <c r="DY566" s="65"/>
      <c r="DZ566" s="65"/>
      <c r="EA566" s="65"/>
      <c r="EB566" s="65"/>
      <c r="EC566" s="65"/>
      <c r="ED566" s="65"/>
      <c r="EE566" s="65"/>
      <c r="EF566" s="65"/>
      <c r="EG566" s="65"/>
      <c r="EH566" s="65"/>
      <c r="EI566" s="65"/>
      <c r="EJ566" s="65"/>
      <c r="EK566" s="65"/>
      <c r="EL566" s="65"/>
      <c r="EM566" s="65"/>
      <c r="EN566" s="65"/>
      <c r="EO566" s="65"/>
      <c r="EP566" s="65"/>
      <c r="EQ566" s="65"/>
      <c r="ER566" s="65"/>
      <c r="ES566" s="65"/>
      <c r="ET566" s="65"/>
      <c r="EU566" s="65"/>
      <c r="EV566" s="65"/>
      <c r="EW566" s="65"/>
      <c r="EX566" s="65"/>
      <c r="EY566" s="65"/>
      <c r="EZ566" s="65"/>
      <c r="FA566" s="65"/>
      <c r="FB566" s="65"/>
      <c r="FC566" s="65"/>
      <c r="FD566" s="65"/>
      <c r="FE566" s="65"/>
      <c r="FF566" s="65"/>
      <c r="FG566" s="65"/>
      <c r="FH566" s="65"/>
      <c r="FI566" s="65"/>
      <c r="FJ566" s="65"/>
      <c r="FK566" s="65"/>
      <c r="FL566" s="65"/>
      <c r="FM566" s="65"/>
      <c r="FN566" s="65"/>
      <c r="FO566" s="65"/>
      <c r="FP566" s="65"/>
      <c r="FQ566" s="65"/>
      <c r="FR566" s="65"/>
      <c r="FS566" s="65"/>
      <c r="FT566" s="65"/>
      <c r="FU566" s="65"/>
      <c r="FV566" s="65"/>
      <c r="FW566" s="65"/>
      <c r="FX566" s="65"/>
      <c r="FY566" s="65"/>
      <c r="FZ566" s="65"/>
      <c r="GA566" s="65"/>
      <c r="GB566" s="65"/>
      <c r="GC566" s="65"/>
      <c r="GD566" s="65"/>
      <c r="GE566" s="65"/>
      <c r="GF566" s="65"/>
      <c r="GG566" s="65"/>
      <c r="GH566" s="65"/>
      <c r="GI566" s="65"/>
      <c r="GJ566" s="65"/>
      <c r="GK566" s="65"/>
      <c r="GL566" s="65"/>
      <c r="GM566" s="65"/>
      <c r="GN566" s="65"/>
      <c r="GO566" s="65"/>
    </row>
    <row r="567" spans="46:197" s="103" customFormat="1" ht="20.100000000000001" customHeight="1" x14ac:dyDescent="0.3">
      <c r="AT567" s="64"/>
      <c r="AU567" s="64"/>
      <c r="AV567" s="64"/>
      <c r="AW567" s="64"/>
      <c r="AX567" s="64"/>
      <c r="AY567" s="64"/>
      <c r="AZ567" s="64"/>
      <c r="BA567" s="64"/>
      <c r="BB567" s="64"/>
      <c r="BC567" s="64"/>
      <c r="BD567" s="64"/>
      <c r="BE567" s="64"/>
      <c r="BF567" s="64"/>
      <c r="BG567" s="64"/>
      <c r="BH567" s="64"/>
      <c r="BI567" s="64"/>
      <c r="BJ567" s="64"/>
      <c r="BK567" s="64"/>
      <c r="BL567" s="64"/>
      <c r="BM567" s="64"/>
      <c r="BN567" s="64"/>
      <c r="BO567" s="64"/>
      <c r="BP567" s="64"/>
      <c r="BQ567" s="64"/>
      <c r="BR567" s="64"/>
      <c r="BS567" s="64"/>
      <c r="BT567" s="64"/>
      <c r="BU567" s="64"/>
      <c r="BV567" s="64"/>
      <c r="BW567" s="64"/>
      <c r="BX567" s="64"/>
      <c r="BY567" s="64"/>
      <c r="BZ567" s="64"/>
      <c r="CA567" s="64"/>
      <c r="CB567" s="64"/>
      <c r="CC567" s="64"/>
      <c r="CD567" s="64"/>
      <c r="CE567" s="64"/>
      <c r="CF567" s="64"/>
      <c r="CG567" s="64"/>
      <c r="CH567" s="64"/>
      <c r="CI567" s="64"/>
      <c r="CJ567" s="64"/>
      <c r="CK567" s="64"/>
      <c r="CL567" s="64"/>
      <c r="CM567" s="64"/>
      <c r="CN567" s="64"/>
      <c r="CO567" s="64"/>
      <c r="CP567" s="64"/>
      <c r="CQ567" s="64"/>
      <c r="CR567" s="64"/>
      <c r="CS567" s="64"/>
      <c r="CT567" s="64"/>
      <c r="CU567" s="64"/>
      <c r="CV567" s="64"/>
      <c r="CW567" s="64"/>
      <c r="CX567" s="64"/>
      <c r="CY567" s="64"/>
      <c r="CZ567" s="64"/>
      <c r="DA567" s="64"/>
      <c r="DB567" s="64"/>
      <c r="DC567" s="64"/>
      <c r="DD567" s="64"/>
      <c r="DE567" s="64"/>
      <c r="DF567" s="64"/>
      <c r="DG567" s="64"/>
      <c r="DH567" s="64"/>
      <c r="DI567" s="64"/>
      <c r="DJ567" s="64"/>
      <c r="DK567" s="65"/>
      <c r="DL567" s="65"/>
      <c r="DM567" s="65"/>
      <c r="DN567" s="65"/>
      <c r="DO567" s="65"/>
      <c r="DP567" s="65"/>
      <c r="DQ567" s="65"/>
      <c r="DR567" s="65"/>
      <c r="DS567" s="65"/>
      <c r="DT567" s="65"/>
      <c r="DU567" s="65"/>
      <c r="DV567" s="65"/>
      <c r="DW567" s="65"/>
      <c r="DX567" s="65"/>
      <c r="DY567" s="65"/>
      <c r="DZ567" s="65"/>
      <c r="EA567" s="65"/>
      <c r="EB567" s="65"/>
      <c r="EC567" s="65"/>
      <c r="ED567" s="65"/>
      <c r="EE567" s="65"/>
      <c r="EF567" s="65"/>
      <c r="EG567" s="65"/>
      <c r="EH567" s="65"/>
      <c r="EI567" s="65"/>
      <c r="EJ567" s="65"/>
      <c r="EK567" s="65"/>
      <c r="EL567" s="65"/>
      <c r="EM567" s="65"/>
      <c r="EN567" s="65"/>
      <c r="EO567" s="65"/>
      <c r="EP567" s="65"/>
      <c r="EQ567" s="65"/>
      <c r="ER567" s="65"/>
      <c r="ES567" s="65"/>
      <c r="ET567" s="65"/>
      <c r="EU567" s="65"/>
      <c r="EV567" s="65"/>
      <c r="EW567" s="65"/>
      <c r="EX567" s="65"/>
      <c r="EY567" s="65"/>
      <c r="EZ567" s="65"/>
      <c r="FA567" s="65"/>
      <c r="FB567" s="65"/>
      <c r="FC567" s="65"/>
      <c r="FD567" s="65"/>
      <c r="FE567" s="65"/>
      <c r="FF567" s="65"/>
      <c r="FG567" s="65"/>
      <c r="FH567" s="65"/>
      <c r="FI567" s="65"/>
      <c r="FJ567" s="65"/>
      <c r="FK567" s="65"/>
      <c r="FL567" s="65"/>
      <c r="FM567" s="65"/>
      <c r="FN567" s="65"/>
      <c r="FO567" s="65"/>
      <c r="FP567" s="65"/>
      <c r="FQ567" s="65"/>
      <c r="FR567" s="65"/>
      <c r="FS567" s="65"/>
      <c r="FT567" s="65"/>
      <c r="FU567" s="65"/>
      <c r="FV567" s="65"/>
      <c r="FW567" s="65"/>
      <c r="FX567" s="65"/>
      <c r="FY567" s="65"/>
      <c r="FZ567" s="65"/>
      <c r="GA567" s="65"/>
      <c r="GB567" s="65"/>
      <c r="GC567" s="65"/>
      <c r="GD567" s="65"/>
      <c r="GE567" s="65"/>
      <c r="GF567" s="65"/>
      <c r="GG567" s="65"/>
      <c r="GH567" s="65"/>
      <c r="GI567" s="65"/>
      <c r="GJ567" s="65"/>
      <c r="GK567" s="65"/>
      <c r="GL567" s="65"/>
      <c r="GM567" s="65"/>
      <c r="GN567" s="65"/>
      <c r="GO567" s="65"/>
    </row>
    <row r="568" spans="46:197" s="103" customFormat="1" ht="20.100000000000001" customHeight="1" x14ac:dyDescent="0.3">
      <c r="AT568" s="64"/>
      <c r="AU568" s="64"/>
      <c r="AV568" s="64"/>
      <c r="AW568" s="64"/>
      <c r="AX568" s="64"/>
      <c r="AY568" s="64"/>
      <c r="AZ568" s="64"/>
      <c r="BA568" s="64"/>
      <c r="BB568" s="64"/>
      <c r="BC568" s="64"/>
      <c r="BD568" s="64"/>
      <c r="BE568" s="64"/>
      <c r="BF568" s="64"/>
      <c r="BG568" s="64"/>
      <c r="BH568" s="64"/>
      <c r="BI568" s="64"/>
      <c r="BJ568" s="64"/>
      <c r="BK568" s="64"/>
      <c r="BL568" s="64"/>
      <c r="BM568" s="64"/>
      <c r="BN568" s="64"/>
      <c r="BO568" s="64"/>
      <c r="BP568" s="64"/>
      <c r="BQ568" s="64"/>
      <c r="BR568" s="64"/>
      <c r="BS568" s="64"/>
      <c r="BT568" s="64"/>
      <c r="BU568" s="64"/>
      <c r="BV568" s="64"/>
      <c r="BW568" s="64"/>
      <c r="BX568" s="64"/>
      <c r="BY568" s="64"/>
      <c r="BZ568" s="64"/>
      <c r="CA568" s="64"/>
      <c r="CB568" s="64"/>
      <c r="CC568" s="64"/>
      <c r="CD568" s="64"/>
      <c r="CE568" s="64"/>
      <c r="CF568" s="64"/>
      <c r="CG568" s="64"/>
      <c r="CH568" s="64"/>
      <c r="CI568" s="64"/>
      <c r="CJ568" s="64"/>
      <c r="CK568" s="64"/>
      <c r="CL568" s="64"/>
      <c r="CM568" s="64"/>
      <c r="CN568" s="64"/>
      <c r="CO568" s="64"/>
      <c r="CP568" s="64"/>
      <c r="CQ568" s="64"/>
      <c r="CR568" s="64"/>
      <c r="CS568" s="64"/>
      <c r="CT568" s="64"/>
      <c r="CU568" s="64"/>
      <c r="CV568" s="64"/>
      <c r="CW568" s="64"/>
      <c r="CX568" s="64"/>
      <c r="CY568" s="64"/>
      <c r="CZ568" s="64"/>
      <c r="DA568" s="64"/>
      <c r="DB568" s="64"/>
      <c r="DC568" s="64"/>
      <c r="DD568" s="64"/>
      <c r="DE568" s="64"/>
      <c r="DF568" s="64"/>
      <c r="DG568" s="64"/>
      <c r="DH568" s="64"/>
      <c r="DI568" s="64"/>
      <c r="DJ568" s="64"/>
      <c r="DK568" s="65"/>
      <c r="DL568" s="65"/>
      <c r="DM568" s="65"/>
      <c r="DN568" s="65"/>
      <c r="DO568" s="65"/>
      <c r="DP568" s="65"/>
      <c r="DQ568" s="65"/>
      <c r="DR568" s="65"/>
      <c r="DS568" s="65"/>
      <c r="DT568" s="65"/>
      <c r="DU568" s="65"/>
      <c r="DV568" s="65"/>
      <c r="DW568" s="65"/>
      <c r="DX568" s="65"/>
      <c r="DY568" s="65"/>
      <c r="DZ568" s="65"/>
      <c r="EA568" s="65"/>
      <c r="EB568" s="65"/>
      <c r="EC568" s="65"/>
      <c r="ED568" s="65"/>
      <c r="EE568" s="65"/>
      <c r="EF568" s="65"/>
      <c r="EG568" s="65"/>
      <c r="EH568" s="65"/>
      <c r="EI568" s="65"/>
      <c r="EJ568" s="65"/>
      <c r="EK568" s="65"/>
      <c r="EL568" s="65"/>
      <c r="EM568" s="65"/>
      <c r="EN568" s="65"/>
      <c r="EO568" s="65"/>
      <c r="EP568" s="65"/>
      <c r="EQ568" s="65"/>
      <c r="ER568" s="65"/>
      <c r="ES568" s="65"/>
      <c r="ET568" s="65"/>
      <c r="EU568" s="65"/>
      <c r="EV568" s="65"/>
      <c r="EW568" s="65"/>
      <c r="EX568" s="65"/>
      <c r="EY568" s="65"/>
      <c r="EZ568" s="65"/>
      <c r="FA568" s="65"/>
      <c r="FB568" s="65"/>
      <c r="FC568" s="65"/>
      <c r="FD568" s="65"/>
      <c r="FE568" s="65"/>
      <c r="FF568" s="65"/>
      <c r="FG568" s="65"/>
      <c r="FH568" s="65"/>
      <c r="FI568" s="65"/>
      <c r="FJ568" s="65"/>
      <c r="FK568" s="65"/>
      <c r="FL568" s="65"/>
      <c r="FM568" s="65"/>
      <c r="FN568" s="65"/>
      <c r="FO568" s="65"/>
      <c r="FP568" s="65"/>
      <c r="FQ568" s="65"/>
      <c r="FR568" s="65"/>
      <c r="FS568" s="65"/>
      <c r="FT568" s="65"/>
      <c r="FU568" s="65"/>
      <c r="FV568" s="65"/>
      <c r="FW568" s="65"/>
      <c r="FX568" s="65"/>
      <c r="FY568" s="65"/>
      <c r="FZ568" s="65"/>
      <c r="GA568" s="65"/>
      <c r="GB568" s="65"/>
      <c r="GC568" s="65"/>
      <c r="GD568" s="65"/>
      <c r="GE568" s="65"/>
      <c r="GF568" s="65"/>
      <c r="GG568" s="65"/>
      <c r="GH568" s="65"/>
      <c r="GI568" s="65"/>
      <c r="GJ568" s="65"/>
      <c r="GK568" s="65"/>
      <c r="GL568" s="65"/>
      <c r="GM568" s="65"/>
      <c r="GN568" s="65"/>
      <c r="GO568" s="65"/>
    </row>
    <row r="569" spans="46:197" s="103" customFormat="1" ht="20.100000000000001" customHeight="1" x14ac:dyDescent="0.3">
      <c r="AT569" s="64"/>
      <c r="AU569" s="64"/>
      <c r="AV569" s="64"/>
      <c r="AW569" s="64"/>
      <c r="AX569" s="64"/>
      <c r="AY569" s="64"/>
      <c r="AZ569" s="64"/>
      <c r="BA569" s="64"/>
      <c r="BB569" s="64"/>
      <c r="BC569" s="64"/>
      <c r="BD569" s="64"/>
      <c r="BE569" s="64"/>
      <c r="BF569" s="64"/>
      <c r="BG569" s="64"/>
      <c r="BH569" s="64"/>
      <c r="BI569" s="64"/>
      <c r="BJ569" s="64"/>
      <c r="BK569" s="64"/>
      <c r="BL569" s="64"/>
      <c r="BM569" s="64"/>
      <c r="BN569" s="64"/>
      <c r="BO569" s="64"/>
      <c r="BP569" s="64"/>
      <c r="BQ569" s="64"/>
      <c r="BR569" s="64"/>
      <c r="BS569" s="64"/>
      <c r="BT569" s="64"/>
      <c r="BU569" s="64"/>
      <c r="BV569" s="64"/>
      <c r="BW569" s="64"/>
      <c r="BX569" s="64"/>
      <c r="BY569" s="64"/>
      <c r="BZ569" s="64"/>
      <c r="CA569" s="64"/>
      <c r="CB569" s="64"/>
      <c r="CC569" s="64"/>
      <c r="CD569" s="64"/>
      <c r="CE569" s="64"/>
      <c r="CF569" s="64"/>
      <c r="CG569" s="64"/>
      <c r="CH569" s="64"/>
      <c r="CI569" s="64"/>
      <c r="CJ569" s="64"/>
      <c r="CK569" s="64"/>
      <c r="CL569" s="64"/>
      <c r="CM569" s="64"/>
      <c r="CN569" s="64"/>
      <c r="CO569" s="64"/>
      <c r="CP569" s="64"/>
      <c r="CQ569" s="64"/>
      <c r="CR569" s="64"/>
      <c r="CS569" s="64"/>
      <c r="CT569" s="64"/>
      <c r="CU569" s="64"/>
      <c r="CV569" s="64"/>
      <c r="CW569" s="64"/>
      <c r="CX569" s="64"/>
      <c r="CY569" s="64"/>
      <c r="CZ569" s="64"/>
      <c r="DA569" s="64"/>
      <c r="DB569" s="64"/>
      <c r="DC569" s="64"/>
      <c r="DD569" s="64"/>
      <c r="DE569" s="64"/>
      <c r="DF569" s="64"/>
      <c r="DG569" s="64"/>
      <c r="DH569" s="64"/>
      <c r="DI569" s="64"/>
      <c r="DJ569" s="64"/>
      <c r="DK569" s="65"/>
      <c r="DL569" s="65"/>
      <c r="DM569" s="65"/>
      <c r="DN569" s="65"/>
      <c r="DO569" s="65"/>
      <c r="DP569" s="65"/>
      <c r="DQ569" s="65"/>
      <c r="DR569" s="65"/>
      <c r="DS569" s="65"/>
      <c r="DT569" s="65"/>
      <c r="DU569" s="65"/>
      <c r="DV569" s="65"/>
      <c r="DW569" s="65"/>
      <c r="DX569" s="65"/>
      <c r="DY569" s="65"/>
      <c r="DZ569" s="65"/>
      <c r="EA569" s="65"/>
      <c r="EB569" s="65"/>
      <c r="EC569" s="65"/>
      <c r="ED569" s="65"/>
      <c r="EE569" s="65"/>
      <c r="EF569" s="65"/>
      <c r="EG569" s="65"/>
      <c r="EH569" s="65"/>
      <c r="EI569" s="65"/>
      <c r="EJ569" s="65"/>
      <c r="EK569" s="65"/>
      <c r="EL569" s="65"/>
      <c r="EM569" s="65"/>
      <c r="EN569" s="65"/>
      <c r="EO569" s="65"/>
      <c r="EP569" s="65"/>
      <c r="EQ569" s="65"/>
      <c r="ER569" s="65"/>
      <c r="ES569" s="65"/>
      <c r="ET569" s="65"/>
      <c r="EU569" s="65"/>
      <c r="EV569" s="65"/>
      <c r="EW569" s="65"/>
      <c r="EX569" s="65"/>
      <c r="EY569" s="65"/>
      <c r="EZ569" s="65"/>
      <c r="FA569" s="65"/>
      <c r="FB569" s="65"/>
      <c r="FC569" s="65"/>
      <c r="FD569" s="65"/>
      <c r="FE569" s="65"/>
      <c r="FF569" s="65"/>
      <c r="FG569" s="65"/>
      <c r="FH569" s="65"/>
      <c r="FI569" s="65"/>
      <c r="FJ569" s="65"/>
      <c r="FK569" s="65"/>
      <c r="FL569" s="65"/>
      <c r="FM569" s="65"/>
      <c r="FN569" s="65"/>
      <c r="FO569" s="65"/>
      <c r="FP569" s="65"/>
      <c r="FQ569" s="65"/>
      <c r="FR569" s="65"/>
      <c r="FS569" s="65"/>
      <c r="FT569" s="65"/>
      <c r="FU569" s="65"/>
      <c r="FV569" s="65"/>
      <c r="FW569" s="65"/>
      <c r="FX569" s="65"/>
      <c r="FY569" s="65"/>
      <c r="FZ569" s="65"/>
      <c r="GA569" s="65"/>
      <c r="GB569" s="65"/>
      <c r="GC569" s="65"/>
      <c r="GD569" s="65"/>
      <c r="GE569" s="65"/>
      <c r="GF569" s="65"/>
      <c r="GG569" s="65"/>
      <c r="GH569" s="65"/>
      <c r="GI569" s="65"/>
      <c r="GJ569" s="65"/>
      <c r="GK569" s="65"/>
      <c r="GL569" s="65"/>
      <c r="GM569" s="65"/>
      <c r="GN569" s="65"/>
      <c r="GO569" s="65"/>
    </row>
    <row r="570" spans="46:197" s="103" customFormat="1" ht="20.100000000000001" customHeight="1" x14ac:dyDescent="0.3">
      <c r="AT570" s="64"/>
      <c r="AU570" s="64"/>
      <c r="AV570" s="64"/>
      <c r="AW570" s="64"/>
      <c r="AX570" s="64"/>
      <c r="AY570" s="64"/>
      <c r="AZ570" s="64"/>
      <c r="BA570" s="64"/>
      <c r="BB570" s="64"/>
      <c r="BC570" s="64"/>
      <c r="BD570" s="64"/>
      <c r="BE570" s="64"/>
      <c r="BF570" s="64"/>
      <c r="BG570" s="64"/>
      <c r="BH570" s="64"/>
      <c r="BI570" s="64"/>
      <c r="BJ570" s="64"/>
      <c r="BK570" s="64"/>
      <c r="BL570" s="64"/>
      <c r="BM570" s="64"/>
      <c r="BN570" s="64"/>
      <c r="BO570" s="64"/>
      <c r="BP570" s="64"/>
      <c r="BQ570" s="64"/>
      <c r="BR570" s="64"/>
      <c r="BS570" s="64"/>
      <c r="BT570" s="64"/>
      <c r="BU570" s="64"/>
      <c r="BV570" s="64"/>
      <c r="BW570" s="64"/>
      <c r="BX570" s="64"/>
      <c r="BY570" s="64"/>
      <c r="BZ570" s="64"/>
      <c r="CA570" s="64"/>
      <c r="CB570" s="64"/>
      <c r="CC570" s="64"/>
      <c r="CD570" s="64"/>
      <c r="CE570" s="64"/>
      <c r="CF570" s="64"/>
      <c r="CG570" s="64"/>
      <c r="CH570" s="64"/>
      <c r="CI570" s="64"/>
      <c r="CJ570" s="64"/>
      <c r="CK570" s="64"/>
      <c r="CL570" s="64"/>
      <c r="CM570" s="64"/>
      <c r="CN570" s="64"/>
      <c r="CO570" s="64"/>
      <c r="CP570" s="64"/>
      <c r="CQ570" s="64"/>
      <c r="CR570" s="64"/>
      <c r="CS570" s="64"/>
      <c r="CT570" s="64"/>
      <c r="CU570" s="64"/>
      <c r="CV570" s="64"/>
      <c r="CW570" s="64"/>
      <c r="CX570" s="64"/>
      <c r="CY570" s="64"/>
      <c r="CZ570" s="64"/>
      <c r="DA570" s="64"/>
      <c r="DB570" s="64"/>
      <c r="DC570" s="64"/>
      <c r="DD570" s="64"/>
      <c r="DE570" s="64"/>
      <c r="DF570" s="64"/>
      <c r="DG570" s="64"/>
      <c r="DH570" s="64"/>
      <c r="DI570" s="64"/>
      <c r="DJ570" s="64"/>
      <c r="DK570" s="65"/>
      <c r="DL570" s="65"/>
      <c r="DM570" s="65"/>
      <c r="DN570" s="65"/>
      <c r="DO570" s="65"/>
      <c r="DP570" s="65"/>
      <c r="DQ570" s="65"/>
      <c r="DR570" s="65"/>
      <c r="DS570" s="65"/>
      <c r="DT570" s="65"/>
      <c r="DU570" s="65"/>
      <c r="DV570" s="65"/>
      <c r="DW570" s="65"/>
      <c r="DX570" s="65"/>
      <c r="DY570" s="65"/>
      <c r="DZ570" s="65"/>
      <c r="EA570" s="65"/>
      <c r="EB570" s="65"/>
      <c r="EC570" s="65"/>
      <c r="ED570" s="65"/>
      <c r="EE570" s="65"/>
      <c r="EF570" s="65"/>
      <c r="EG570" s="65"/>
      <c r="EH570" s="65"/>
      <c r="EI570" s="65"/>
      <c r="EJ570" s="65"/>
      <c r="EK570" s="65"/>
      <c r="EL570" s="65"/>
      <c r="EM570" s="65"/>
      <c r="EN570" s="65"/>
      <c r="EO570" s="65"/>
      <c r="EP570" s="65"/>
      <c r="EQ570" s="65"/>
      <c r="ER570" s="65"/>
      <c r="ES570" s="65"/>
      <c r="ET570" s="65"/>
      <c r="EU570" s="65"/>
      <c r="EV570" s="65"/>
      <c r="EW570" s="65"/>
      <c r="EX570" s="65"/>
      <c r="EY570" s="65"/>
      <c r="EZ570" s="65"/>
      <c r="FA570" s="65"/>
      <c r="FB570" s="65"/>
      <c r="FC570" s="65"/>
      <c r="FD570" s="65"/>
      <c r="FE570" s="65"/>
      <c r="FF570" s="65"/>
      <c r="FG570" s="65"/>
      <c r="FH570" s="65"/>
      <c r="FI570" s="65"/>
      <c r="FJ570" s="65"/>
      <c r="FK570" s="65"/>
      <c r="FL570" s="65"/>
      <c r="FM570" s="65"/>
      <c r="FN570" s="65"/>
      <c r="FO570" s="65"/>
      <c r="FP570" s="65"/>
      <c r="FQ570" s="65"/>
      <c r="FR570" s="65"/>
      <c r="FS570" s="65"/>
      <c r="FT570" s="65"/>
      <c r="FU570" s="65"/>
      <c r="FV570" s="65"/>
      <c r="FW570" s="65"/>
      <c r="FX570" s="65"/>
      <c r="FY570" s="65"/>
      <c r="FZ570" s="65"/>
      <c r="GA570" s="65"/>
      <c r="GB570" s="65"/>
      <c r="GC570" s="65"/>
      <c r="GD570" s="65"/>
      <c r="GE570" s="65"/>
      <c r="GF570" s="65"/>
      <c r="GG570" s="65"/>
      <c r="GH570" s="65"/>
      <c r="GI570" s="65"/>
      <c r="GJ570" s="65"/>
      <c r="GK570" s="65"/>
      <c r="GL570" s="65"/>
      <c r="GM570" s="65"/>
      <c r="GN570" s="65"/>
      <c r="GO570" s="65"/>
    </row>
    <row r="571" spans="46:197" s="103" customFormat="1" ht="20.100000000000001" customHeight="1" x14ac:dyDescent="0.3">
      <c r="AT571" s="64"/>
      <c r="AU571" s="64"/>
      <c r="AV571" s="64"/>
      <c r="AW571" s="64"/>
      <c r="AX571" s="64"/>
      <c r="AY571" s="64"/>
      <c r="AZ571" s="64"/>
      <c r="BA571" s="64"/>
      <c r="BB571" s="64"/>
      <c r="BC571" s="64"/>
      <c r="BD571" s="64"/>
      <c r="BE571" s="64"/>
      <c r="BF571" s="64"/>
      <c r="BG571" s="64"/>
      <c r="BH571" s="64"/>
      <c r="BI571" s="64"/>
      <c r="BJ571" s="64"/>
      <c r="BK571" s="64"/>
      <c r="BL571" s="64"/>
      <c r="BM571" s="64"/>
      <c r="BN571" s="64"/>
      <c r="BO571" s="64"/>
      <c r="BP571" s="64"/>
      <c r="BQ571" s="64"/>
      <c r="BR571" s="64"/>
      <c r="BS571" s="64"/>
      <c r="BT571" s="64"/>
      <c r="BU571" s="64"/>
      <c r="BV571" s="64"/>
      <c r="BW571" s="64"/>
      <c r="BX571" s="64"/>
      <c r="BY571" s="64"/>
      <c r="BZ571" s="64"/>
      <c r="CA571" s="64"/>
      <c r="CB571" s="64"/>
      <c r="CC571" s="64"/>
      <c r="CD571" s="64"/>
      <c r="CE571" s="64"/>
      <c r="CF571" s="64"/>
      <c r="CG571" s="64"/>
      <c r="CH571" s="64"/>
      <c r="CI571" s="64"/>
      <c r="CJ571" s="64"/>
      <c r="CK571" s="64"/>
      <c r="CL571" s="64"/>
      <c r="CM571" s="64"/>
      <c r="CN571" s="64"/>
      <c r="CO571" s="64"/>
      <c r="CP571" s="64"/>
      <c r="CQ571" s="64"/>
      <c r="CR571" s="64"/>
      <c r="CS571" s="64"/>
      <c r="CT571" s="64"/>
      <c r="CU571" s="64"/>
      <c r="CV571" s="64"/>
      <c r="CW571" s="64"/>
      <c r="CX571" s="64"/>
      <c r="CY571" s="64"/>
      <c r="CZ571" s="64"/>
      <c r="DA571" s="64"/>
      <c r="DB571" s="64"/>
      <c r="DC571" s="64"/>
      <c r="DD571" s="64"/>
      <c r="DE571" s="64"/>
      <c r="DF571" s="64"/>
      <c r="DG571" s="64"/>
      <c r="DH571" s="64"/>
      <c r="DI571" s="64"/>
      <c r="DJ571" s="64"/>
      <c r="DK571" s="65"/>
      <c r="DL571" s="65"/>
      <c r="DM571" s="65"/>
      <c r="DN571" s="65"/>
      <c r="DO571" s="65"/>
      <c r="DP571" s="65"/>
      <c r="DQ571" s="65"/>
      <c r="DR571" s="65"/>
      <c r="DS571" s="65"/>
      <c r="DT571" s="65"/>
      <c r="DU571" s="65"/>
      <c r="DV571" s="65"/>
      <c r="DW571" s="65"/>
      <c r="DX571" s="65"/>
      <c r="DY571" s="65"/>
      <c r="DZ571" s="65"/>
      <c r="EA571" s="65"/>
      <c r="EB571" s="65"/>
      <c r="EC571" s="65"/>
      <c r="ED571" s="65"/>
      <c r="EE571" s="65"/>
      <c r="EF571" s="65"/>
      <c r="EG571" s="65"/>
      <c r="EH571" s="65"/>
      <c r="EI571" s="65"/>
      <c r="EJ571" s="65"/>
      <c r="EK571" s="65"/>
      <c r="EL571" s="65"/>
      <c r="EM571" s="65"/>
      <c r="EN571" s="65"/>
      <c r="EO571" s="65"/>
      <c r="EP571" s="65"/>
      <c r="EQ571" s="65"/>
      <c r="ER571" s="65"/>
      <c r="ES571" s="65"/>
      <c r="ET571" s="65"/>
      <c r="EU571" s="65"/>
      <c r="EV571" s="65"/>
      <c r="EW571" s="65"/>
      <c r="EX571" s="65"/>
      <c r="EY571" s="65"/>
      <c r="EZ571" s="65"/>
      <c r="FA571" s="65"/>
      <c r="FB571" s="65"/>
      <c r="FC571" s="65"/>
      <c r="FD571" s="65"/>
      <c r="FE571" s="65"/>
      <c r="FF571" s="65"/>
      <c r="FG571" s="65"/>
      <c r="FH571" s="65"/>
      <c r="FI571" s="65"/>
      <c r="FJ571" s="65"/>
      <c r="FK571" s="65"/>
      <c r="FL571" s="65"/>
      <c r="FM571" s="65"/>
      <c r="FN571" s="65"/>
      <c r="FO571" s="65"/>
      <c r="FP571" s="65"/>
      <c r="FQ571" s="65"/>
      <c r="FR571" s="65"/>
      <c r="FS571" s="65"/>
      <c r="FT571" s="65"/>
      <c r="FU571" s="65"/>
      <c r="FV571" s="65"/>
      <c r="FW571" s="65"/>
      <c r="FX571" s="65"/>
      <c r="FY571" s="65"/>
      <c r="FZ571" s="65"/>
      <c r="GA571" s="65"/>
      <c r="GB571" s="65"/>
      <c r="GC571" s="65"/>
      <c r="GD571" s="65"/>
      <c r="GE571" s="65"/>
      <c r="GF571" s="65"/>
      <c r="GG571" s="65"/>
      <c r="GH571" s="65"/>
      <c r="GI571" s="65"/>
      <c r="GJ571" s="65"/>
      <c r="GK571" s="65"/>
      <c r="GL571" s="65"/>
      <c r="GM571" s="65"/>
      <c r="GN571" s="65"/>
      <c r="GO571" s="65"/>
    </row>
    <row r="572" spans="46:197" s="103" customFormat="1" ht="20.100000000000001" customHeight="1" x14ac:dyDescent="0.3">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c r="CD572" s="64"/>
      <c r="CE572" s="64"/>
      <c r="CF572" s="64"/>
      <c r="CG572" s="64"/>
      <c r="CH572" s="64"/>
      <c r="CI572" s="64"/>
      <c r="CJ572" s="64"/>
      <c r="CK572" s="64"/>
      <c r="CL572" s="64"/>
      <c r="CM572" s="64"/>
      <c r="CN572" s="64"/>
      <c r="CO572" s="64"/>
      <c r="CP572" s="64"/>
      <c r="CQ572" s="64"/>
      <c r="CR572" s="64"/>
      <c r="CS572" s="64"/>
      <c r="CT572" s="64"/>
      <c r="CU572" s="64"/>
      <c r="CV572" s="64"/>
      <c r="CW572" s="64"/>
      <c r="CX572" s="64"/>
      <c r="CY572" s="64"/>
      <c r="CZ572" s="64"/>
      <c r="DA572" s="64"/>
      <c r="DB572" s="64"/>
      <c r="DC572" s="64"/>
      <c r="DD572" s="64"/>
      <c r="DE572" s="64"/>
      <c r="DF572" s="64"/>
      <c r="DG572" s="64"/>
      <c r="DH572" s="64"/>
      <c r="DI572" s="64"/>
      <c r="DJ572" s="64"/>
      <c r="DK572" s="65"/>
      <c r="DL572" s="65"/>
      <c r="DM572" s="65"/>
      <c r="DN572" s="65"/>
      <c r="DO572" s="65"/>
      <c r="DP572" s="65"/>
      <c r="DQ572" s="65"/>
      <c r="DR572" s="65"/>
      <c r="DS572" s="65"/>
      <c r="DT572" s="65"/>
      <c r="DU572" s="65"/>
      <c r="DV572" s="65"/>
      <c r="DW572" s="65"/>
      <c r="DX572" s="65"/>
      <c r="DY572" s="65"/>
      <c r="DZ572" s="65"/>
      <c r="EA572" s="65"/>
      <c r="EB572" s="65"/>
      <c r="EC572" s="65"/>
      <c r="ED572" s="65"/>
      <c r="EE572" s="65"/>
      <c r="EF572" s="65"/>
      <c r="EG572" s="65"/>
      <c r="EH572" s="65"/>
      <c r="EI572" s="65"/>
      <c r="EJ572" s="65"/>
      <c r="EK572" s="65"/>
      <c r="EL572" s="65"/>
      <c r="EM572" s="65"/>
      <c r="EN572" s="65"/>
      <c r="EO572" s="65"/>
      <c r="EP572" s="65"/>
      <c r="EQ572" s="65"/>
      <c r="ER572" s="65"/>
      <c r="ES572" s="65"/>
      <c r="ET572" s="65"/>
      <c r="EU572" s="65"/>
      <c r="EV572" s="65"/>
      <c r="EW572" s="65"/>
      <c r="EX572" s="65"/>
      <c r="EY572" s="65"/>
      <c r="EZ572" s="65"/>
      <c r="FA572" s="65"/>
      <c r="FB572" s="65"/>
      <c r="FC572" s="65"/>
      <c r="FD572" s="65"/>
      <c r="FE572" s="65"/>
      <c r="FF572" s="65"/>
      <c r="FG572" s="65"/>
      <c r="FH572" s="65"/>
      <c r="FI572" s="65"/>
      <c r="FJ572" s="65"/>
      <c r="FK572" s="65"/>
      <c r="FL572" s="65"/>
      <c r="FM572" s="65"/>
      <c r="FN572" s="65"/>
      <c r="FO572" s="65"/>
      <c r="FP572" s="65"/>
      <c r="FQ572" s="65"/>
      <c r="FR572" s="65"/>
      <c r="FS572" s="65"/>
      <c r="FT572" s="65"/>
      <c r="FU572" s="65"/>
      <c r="FV572" s="65"/>
      <c r="FW572" s="65"/>
      <c r="FX572" s="65"/>
      <c r="FY572" s="65"/>
      <c r="FZ572" s="65"/>
      <c r="GA572" s="65"/>
      <c r="GB572" s="65"/>
      <c r="GC572" s="65"/>
      <c r="GD572" s="65"/>
      <c r="GE572" s="65"/>
      <c r="GF572" s="65"/>
      <c r="GG572" s="65"/>
      <c r="GH572" s="65"/>
      <c r="GI572" s="65"/>
      <c r="GJ572" s="65"/>
      <c r="GK572" s="65"/>
      <c r="GL572" s="65"/>
      <c r="GM572" s="65"/>
      <c r="GN572" s="65"/>
      <c r="GO572" s="65"/>
    </row>
    <row r="573" spans="46:197" s="103" customFormat="1" ht="20.100000000000001" customHeight="1" x14ac:dyDescent="0.3">
      <c r="AT573" s="64"/>
      <c r="AU573" s="64"/>
      <c r="AV573" s="64"/>
      <c r="AW573" s="64"/>
      <c r="AX573" s="64"/>
      <c r="AY573" s="64"/>
      <c r="AZ573" s="64"/>
      <c r="BA573" s="64"/>
      <c r="BB573" s="64"/>
      <c r="BC573" s="64"/>
      <c r="BD573" s="64"/>
      <c r="BE573" s="64"/>
      <c r="BF573" s="64"/>
      <c r="BG573" s="64"/>
      <c r="BH573" s="64"/>
      <c r="BI573" s="64"/>
      <c r="BJ573" s="64"/>
      <c r="BK573" s="64"/>
      <c r="BL573" s="64"/>
      <c r="BM573" s="64"/>
      <c r="BN573" s="64"/>
      <c r="BO573" s="64"/>
      <c r="BP573" s="64"/>
      <c r="BQ573" s="64"/>
      <c r="BR573" s="64"/>
      <c r="BS573" s="64"/>
      <c r="BT573" s="64"/>
      <c r="BU573" s="64"/>
      <c r="BV573" s="64"/>
      <c r="BW573" s="64"/>
      <c r="BX573" s="64"/>
      <c r="BY573" s="64"/>
      <c r="BZ573" s="64"/>
      <c r="CA573" s="64"/>
      <c r="CB573" s="64"/>
      <c r="CC573" s="64"/>
      <c r="CD573" s="64"/>
      <c r="CE573" s="64"/>
      <c r="CF573" s="64"/>
      <c r="CG573" s="64"/>
      <c r="CH573" s="64"/>
      <c r="CI573" s="64"/>
      <c r="CJ573" s="64"/>
      <c r="CK573" s="64"/>
      <c r="CL573" s="64"/>
      <c r="CM573" s="64"/>
      <c r="CN573" s="64"/>
      <c r="CO573" s="64"/>
      <c r="CP573" s="64"/>
      <c r="CQ573" s="64"/>
      <c r="CR573" s="64"/>
      <c r="CS573" s="64"/>
      <c r="CT573" s="64"/>
      <c r="CU573" s="64"/>
      <c r="CV573" s="64"/>
      <c r="CW573" s="64"/>
      <c r="CX573" s="64"/>
      <c r="CY573" s="64"/>
      <c r="CZ573" s="64"/>
      <c r="DA573" s="64"/>
      <c r="DB573" s="64"/>
      <c r="DC573" s="64"/>
      <c r="DD573" s="64"/>
      <c r="DE573" s="64"/>
      <c r="DF573" s="64"/>
      <c r="DG573" s="64"/>
      <c r="DH573" s="64"/>
      <c r="DI573" s="64"/>
      <c r="DJ573" s="64"/>
      <c r="DK573" s="65"/>
      <c r="DL573" s="65"/>
      <c r="DM573" s="65"/>
      <c r="DN573" s="65"/>
      <c r="DO573" s="65"/>
      <c r="DP573" s="65"/>
      <c r="DQ573" s="65"/>
      <c r="DR573" s="65"/>
      <c r="DS573" s="65"/>
      <c r="DT573" s="65"/>
      <c r="DU573" s="65"/>
      <c r="DV573" s="65"/>
      <c r="DW573" s="65"/>
      <c r="DX573" s="65"/>
      <c r="DY573" s="65"/>
      <c r="DZ573" s="65"/>
      <c r="EA573" s="65"/>
      <c r="EB573" s="65"/>
      <c r="EC573" s="65"/>
      <c r="ED573" s="65"/>
      <c r="EE573" s="65"/>
      <c r="EF573" s="65"/>
      <c r="EG573" s="65"/>
      <c r="EH573" s="65"/>
      <c r="EI573" s="65"/>
      <c r="EJ573" s="65"/>
      <c r="EK573" s="65"/>
      <c r="EL573" s="65"/>
      <c r="EM573" s="65"/>
      <c r="EN573" s="65"/>
      <c r="EO573" s="65"/>
      <c r="EP573" s="65"/>
      <c r="EQ573" s="65"/>
      <c r="ER573" s="65"/>
      <c r="ES573" s="65"/>
      <c r="ET573" s="65"/>
      <c r="EU573" s="65"/>
      <c r="EV573" s="65"/>
      <c r="EW573" s="65"/>
      <c r="EX573" s="65"/>
      <c r="EY573" s="65"/>
      <c r="EZ573" s="65"/>
      <c r="FA573" s="65"/>
      <c r="FB573" s="65"/>
      <c r="FC573" s="65"/>
      <c r="FD573" s="65"/>
      <c r="FE573" s="65"/>
      <c r="FF573" s="65"/>
      <c r="FG573" s="65"/>
      <c r="FH573" s="65"/>
      <c r="FI573" s="65"/>
      <c r="FJ573" s="65"/>
      <c r="FK573" s="65"/>
      <c r="FL573" s="65"/>
      <c r="FM573" s="65"/>
      <c r="FN573" s="65"/>
      <c r="FO573" s="65"/>
      <c r="FP573" s="65"/>
      <c r="FQ573" s="65"/>
      <c r="FR573" s="65"/>
      <c r="FS573" s="65"/>
      <c r="FT573" s="65"/>
      <c r="FU573" s="65"/>
      <c r="FV573" s="65"/>
      <c r="FW573" s="65"/>
      <c r="FX573" s="65"/>
      <c r="FY573" s="65"/>
      <c r="FZ573" s="65"/>
      <c r="GA573" s="65"/>
      <c r="GB573" s="65"/>
      <c r="GC573" s="65"/>
      <c r="GD573" s="65"/>
      <c r="GE573" s="65"/>
      <c r="GF573" s="65"/>
      <c r="GG573" s="65"/>
      <c r="GH573" s="65"/>
      <c r="GI573" s="65"/>
      <c r="GJ573" s="65"/>
      <c r="GK573" s="65"/>
      <c r="GL573" s="65"/>
      <c r="GM573" s="65"/>
      <c r="GN573" s="65"/>
      <c r="GO573" s="65"/>
    </row>
    <row r="574" spans="46:197" s="103" customFormat="1" ht="20.100000000000001" customHeight="1" x14ac:dyDescent="0.3">
      <c r="AT574" s="64"/>
      <c r="AU574" s="64"/>
      <c r="AV574" s="64"/>
      <c r="AW574" s="64"/>
      <c r="AX574" s="64"/>
      <c r="AY574" s="64"/>
      <c r="AZ574" s="64"/>
      <c r="BA574" s="64"/>
      <c r="BB574" s="64"/>
      <c r="BC574" s="64"/>
      <c r="BD574" s="64"/>
      <c r="BE574" s="64"/>
      <c r="BF574" s="64"/>
      <c r="BG574" s="64"/>
      <c r="BH574" s="64"/>
      <c r="BI574" s="64"/>
      <c r="BJ574" s="64"/>
      <c r="BK574" s="64"/>
      <c r="BL574" s="64"/>
      <c r="BM574" s="64"/>
      <c r="BN574" s="64"/>
      <c r="BO574" s="64"/>
      <c r="BP574" s="64"/>
      <c r="BQ574" s="64"/>
      <c r="BR574" s="64"/>
      <c r="BS574" s="64"/>
      <c r="BT574" s="64"/>
      <c r="BU574" s="64"/>
      <c r="BV574" s="64"/>
      <c r="BW574" s="64"/>
      <c r="BX574" s="64"/>
      <c r="BY574" s="64"/>
      <c r="BZ574" s="64"/>
      <c r="CA574" s="64"/>
      <c r="CB574" s="64"/>
      <c r="CC574" s="64"/>
      <c r="CD574" s="64"/>
      <c r="CE574" s="64"/>
      <c r="CF574" s="64"/>
      <c r="CG574" s="64"/>
      <c r="CH574" s="64"/>
      <c r="CI574" s="64"/>
      <c r="CJ574" s="64"/>
      <c r="CK574" s="64"/>
      <c r="CL574" s="64"/>
      <c r="CM574" s="64"/>
      <c r="CN574" s="64"/>
      <c r="CO574" s="64"/>
      <c r="CP574" s="64"/>
      <c r="CQ574" s="64"/>
      <c r="CR574" s="64"/>
      <c r="CS574" s="64"/>
      <c r="CT574" s="64"/>
      <c r="CU574" s="64"/>
      <c r="CV574" s="64"/>
      <c r="CW574" s="64"/>
      <c r="CX574" s="64"/>
      <c r="CY574" s="64"/>
      <c r="CZ574" s="64"/>
      <c r="DA574" s="64"/>
      <c r="DB574" s="64"/>
      <c r="DC574" s="64"/>
      <c r="DD574" s="64"/>
      <c r="DE574" s="64"/>
      <c r="DF574" s="64"/>
      <c r="DG574" s="64"/>
      <c r="DH574" s="64"/>
      <c r="DI574" s="64"/>
      <c r="DJ574" s="64"/>
      <c r="DK574" s="65"/>
      <c r="DL574" s="65"/>
      <c r="DM574" s="65"/>
      <c r="DN574" s="65"/>
      <c r="DO574" s="65"/>
      <c r="DP574" s="65"/>
      <c r="DQ574" s="65"/>
      <c r="DR574" s="65"/>
      <c r="DS574" s="65"/>
      <c r="DT574" s="65"/>
      <c r="DU574" s="65"/>
      <c r="DV574" s="65"/>
      <c r="DW574" s="65"/>
      <c r="DX574" s="65"/>
      <c r="DY574" s="65"/>
      <c r="DZ574" s="65"/>
      <c r="EA574" s="65"/>
      <c r="EB574" s="65"/>
      <c r="EC574" s="65"/>
      <c r="ED574" s="65"/>
      <c r="EE574" s="65"/>
      <c r="EF574" s="65"/>
      <c r="EG574" s="65"/>
      <c r="EH574" s="65"/>
      <c r="EI574" s="65"/>
      <c r="EJ574" s="65"/>
      <c r="EK574" s="65"/>
      <c r="EL574" s="65"/>
      <c r="EM574" s="65"/>
      <c r="EN574" s="65"/>
      <c r="EO574" s="65"/>
      <c r="EP574" s="65"/>
      <c r="EQ574" s="65"/>
      <c r="ER574" s="65"/>
      <c r="ES574" s="65"/>
      <c r="ET574" s="65"/>
      <c r="EU574" s="65"/>
      <c r="EV574" s="65"/>
      <c r="EW574" s="65"/>
      <c r="EX574" s="65"/>
      <c r="EY574" s="65"/>
      <c r="EZ574" s="65"/>
      <c r="FA574" s="65"/>
      <c r="FB574" s="65"/>
      <c r="FC574" s="65"/>
      <c r="FD574" s="65"/>
      <c r="FE574" s="65"/>
      <c r="FF574" s="65"/>
      <c r="FG574" s="65"/>
      <c r="FH574" s="65"/>
      <c r="FI574" s="65"/>
      <c r="FJ574" s="65"/>
      <c r="FK574" s="65"/>
      <c r="FL574" s="65"/>
      <c r="FM574" s="65"/>
      <c r="FN574" s="65"/>
      <c r="FO574" s="65"/>
      <c r="FP574" s="65"/>
      <c r="FQ574" s="65"/>
      <c r="FR574" s="65"/>
      <c r="FS574" s="65"/>
      <c r="FT574" s="65"/>
      <c r="FU574" s="65"/>
      <c r="FV574" s="65"/>
      <c r="FW574" s="65"/>
      <c r="FX574" s="65"/>
      <c r="FY574" s="65"/>
      <c r="FZ574" s="65"/>
      <c r="GA574" s="65"/>
      <c r="GB574" s="65"/>
      <c r="GC574" s="65"/>
      <c r="GD574" s="65"/>
      <c r="GE574" s="65"/>
      <c r="GF574" s="65"/>
      <c r="GG574" s="65"/>
      <c r="GH574" s="65"/>
      <c r="GI574" s="65"/>
      <c r="GJ574" s="65"/>
      <c r="GK574" s="65"/>
      <c r="GL574" s="65"/>
      <c r="GM574" s="65"/>
      <c r="GN574" s="65"/>
      <c r="GO574" s="65"/>
    </row>
    <row r="575" spans="46:197" s="103" customFormat="1" ht="20.100000000000001" customHeight="1" x14ac:dyDescent="0.3">
      <c r="AT575" s="64"/>
      <c r="AU575" s="64"/>
      <c r="AV575" s="64"/>
      <c r="AW575" s="64"/>
      <c r="AX575" s="64"/>
      <c r="AY575" s="64"/>
      <c r="AZ575" s="64"/>
      <c r="BA575" s="64"/>
      <c r="BB575" s="64"/>
      <c r="BC575" s="64"/>
      <c r="BD575" s="64"/>
      <c r="BE575" s="64"/>
      <c r="BF575" s="64"/>
      <c r="BG575" s="64"/>
      <c r="BH575" s="64"/>
      <c r="BI575" s="64"/>
      <c r="BJ575" s="64"/>
      <c r="BK575" s="64"/>
      <c r="BL575" s="64"/>
      <c r="BM575" s="64"/>
      <c r="BN575" s="64"/>
      <c r="BO575" s="64"/>
      <c r="BP575" s="64"/>
      <c r="BQ575" s="64"/>
      <c r="BR575" s="64"/>
      <c r="BS575" s="64"/>
      <c r="BT575" s="64"/>
      <c r="BU575" s="64"/>
      <c r="BV575" s="64"/>
      <c r="BW575" s="64"/>
      <c r="BX575" s="64"/>
      <c r="BY575" s="64"/>
      <c r="BZ575" s="64"/>
      <c r="CA575" s="64"/>
      <c r="CB575" s="64"/>
      <c r="CC575" s="64"/>
      <c r="CD575" s="64"/>
      <c r="CE575" s="64"/>
      <c r="CF575" s="64"/>
      <c r="CG575" s="64"/>
      <c r="CH575" s="64"/>
      <c r="CI575" s="64"/>
      <c r="CJ575" s="64"/>
      <c r="CK575" s="64"/>
      <c r="CL575" s="64"/>
      <c r="CM575" s="64"/>
      <c r="CN575" s="64"/>
      <c r="CO575" s="64"/>
      <c r="CP575" s="64"/>
      <c r="CQ575" s="64"/>
      <c r="CR575" s="64"/>
      <c r="CS575" s="64"/>
      <c r="CT575" s="64"/>
      <c r="CU575" s="64"/>
      <c r="CV575" s="64"/>
      <c r="CW575" s="64"/>
      <c r="CX575" s="64"/>
      <c r="CY575" s="64"/>
      <c r="CZ575" s="64"/>
      <c r="DA575" s="64"/>
      <c r="DB575" s="64"/>
      <c r="DC575" s="64"/>
      <c r="DD575" s="64"/>
      <c r="DE575" s="64"/>
      <c r="DF575" s="64"/>
      <c r="DG575" s="64"/>
      <c r="DH575" s="64"/>
      <c r="DI575" s="64"/>
      <c r="DJ575" s="64"/>
      <c r="DK575" s="65"/>
      <c r="DL575" s="65"/>
      <c r="DM575" s="65"/>
      <c r="DN575" s="65"/>
      <c r="DO575" s="65"/>
      <c r="DP575" s="65"/>
      <c r="DQ575" s="65"/>
      <c r="DR575" s="65"/>
      <c r="DS575" s="65"/>
      <c r="DT575" s="65"/>
      <c r="DU575" s="65"/>
      <c r="DV575" s="65"/>
      <c r="DW575" s="65"/>
      <c r="DX575" s="65"/>
      <c r="DY575" s="65"/>
      <c r="DZ575" s="65"/>
      <c r="EA575" s="65"/>
      <c r="EB575" s="65"/>
      <c r="EC575" s="65"/>
      <c r="ED575" s="65"/>
      <c r="EE575" s="65"/>
      <c r="EF575" s="65"/>
      <c r="EG575" s="65"/>
      <c r="EH575" s="65"/>
      <c r="EI575" s="65"/>
      <c r="EJ575" s="65"/>
      <c r="EK575" s="65"/>
      <c r="EL575" s="65"/>
      <c r="EM575" s="65"/>
      <c r="EN575" s="65"/>
      <c r="EO575" s="65"/>
      <c r="EP575" s="65"/>
      <c r="EQ575" s="65"/>
      <c r="ER575" s="65"/>
      <c r="ES575" s="65"/>
      <c r="ET575" s="65"/>
      <c r="EU575" s="65"/>
      <c r="EV575" s="65"/>
      <c r="EW575" s="65"/>
      <c r="EX575" s="65"/>
      <c r="EY575" s="65"/>
      <c r="EZ575" s="65"/>
      <c r="FA575" s="65"/>
      <c r="FB575" s="65"/>
      <c r="FC575" s="65"/>
      <c r="FD575" s="65"/>
      <c r="FE575" s="65"/>
      <c r="FF575" s="65"/>
      <c r="FG575" s="65"/>
      <c r="FH575" s="65"/>
      <c r="FI575" s="65"/>
      <c r="FJ575" s="65"/>
      <c r="FK575" s="65"/>
      <c r="FL575" s="65"/>
      <c r="FM575" s="65"/>
      <c r="FN575" s="65"/>
      <c r="FO575" s="65"/>
      <c r="FP575" s="65"/>
      <c r="FQ575" s="65"/>
      <c r="FR575" s="65"/>
      <c r="FS575" s="65"/>
      <c r="FT575" s="65"/>
      <c r="FU575" s="65"/>
      <c r="FV575" s="65"/>
      <c r="FW575" s="65"/>
      <c r="FX575" s="65"/>
      <c r="FY575" s="65"/>
      <c r="FZ575" s="65"/>
      <c r="GA575" s="65"/>
      <c r="GB575" s="65"/>
      <c r="GC575" s="65"/>
      <c r="GD575" s="65"/>
      <c r="GE575" s="65"/>
      <c r="GF575" s="65"/>
      <c r="GG575" s="65"/>
      <c r="GH575" s="65"/>
      <c r="GI575" s="65"/>
      <c r="GJ575" s="65"/>
      <c r="GK575" s="65"/>
      <c r="GL575" s="65"/>
      <c r="GM575" s="65"/>
      <c r="GN575" s="65"/>
      <c r="GO575" s="65"/>
    </row>
    <row r="576" spans="46:197" s="103" customFormat="1" ht="20.100000000000001" customHeight="1" x14ac:dyDescent="0.3">
      <c r="AT576" s="64"/>
      <c r="AU576" s="64"/>
      <c r="AV576" s="64"/>
      <c r="AW576" s="64"/>
      <c r="AX576" s="64"/>
      <c r="AY576" s="64"/>
      <c r="AZ576" s="64"/>
      <c r="BA576" s="64"/>
      <c r="BB576" s="64"/>
      <c r="BC576" s="64"/>
      <c r="BD576" s="64"/>
      <c r="BE576" s="64"/>
      <c r="BF576" s="64"/>
      <c r="BG576" s="64"/>
      <c r="BH576" s="64"/>
      <c r="BI576" s="64"/>
      <c r="BJ576" s="64"/>
      <c r="BK576" s="64"/>
      <c r="BL576" s="64"/>
      <c r="BM576" s="64"/>
      <c r="BN576" s="64"/>
      <c r="BO576" s="64"/>
      <c r="BP576" s="64"/>
      <c r="BQ576" s="64"/>
      <c r="BR576" s="64"/>
      <c r="BS576" s="64"/>
      <c r="BT576" s="64"/>
      <c r="BU576" s="64"/>
      <c r="BV576" s="64"/>
      <c r="BW576" s="64"/>
      <c r="BX576" s="64"/>
      <c r="BY576" s="64"/>
      <c r="BZ576" s="64"/>
      <c r="CA576" s="64"/>
      <c r="CB576" s="64"/>
      <c r="CC576" s="64"/>
      <c r="CD576" s="64"/>
      <c r="CE576" s="64"/>
      <c r="CF576" s="64"/>
      <c r="CG576" s="64"/>
      <c r="CH576" s="64"/>
      <c r="CI576" s="64"/>
      <c r="CJ576" s="64"/>
      <c r="CK576" s="64"/>
      <c r="CL576" s="64"/>
      <c r="CM576" s="64"/>
      <c r="CN576" s="64"/>
      <c r="CO576" s="64"/>
      <c r="CP576" s="64"/>
      <c r="CQ576" s="64"/>
      <c r="CR576" s="64"/>
      <c r="CS576" s="64"/>
      <c r="CT576" s="64"/>
      <c r="CU576" s="64"/>
      <c r="CV576" s="64"/>
      <c r="CW576" s="64"/>
      <c r="CX576" s="64"/>
      <c r="CY576" s="64"/>
      <c r="CZ576" s="64"/>
      <c r="DA576" s="64"/>
      <c r="DB576" s="64"/>
      <c r="DC576" s="64"/>
      <c r="DD576" s="64"/>
      <c r="DE576" s="64"/>
      <c r="DF576" s="64"/>
      <c r="DG576" s="64"/>
      <c r="DH576" s="64"/>
      <c r="DI576" s="64"/>
      <c r="DJ576" s="64"/>
      <c r="DK576" s="65"/>
      <c r="DL576" s="65"/>
      <c r="DM576" s="65"/>
      <c r="DN576" s="65"/>
      <c r="DO576" s="65"/>
      <c r="DP576" s="65"/>
      <c r="DQ576" s="65"/>
      <c r="DR576" s="65"/>
      <c r="DS576" s="65"/>
      <c r="DT576" s="65"/>
      <c r="DU576" s="65"/>
      <c r="DV576" s="65"/>
      <c r="DW576" s="65"/>
      <c r="DX576" s="65"/>
      <c r="DY576" s="65"/>
      <c r="DZ576" s="65"/>
      <c r="EA576" s="65"/>
      <c r="EB576" s="65"/>
      <c r="EC576" s="65"/>
      <c r="ED576" s="65"/>
      <c r="EE576" s="65"/>
      <c r="EF576" s="65"/>
      <c r="EG576" s="65"/>
      <c r="EH576" s="65"/>
      <c r="EI576" s="65"/>
      <c r="EJ576" s="65"/>
      <c r="EK576" s="65"/>
      <c r="EL576" s="65"/>
      <c r="EM576" s="65"/>
      <c r="EN576" s="65"/>
      <c r="EO576" s="65"/>
      <c r="EP576" s="65"/>
      <c r="EQ576" s="65"/>
      <c r="ER576" s="65"/>
      <c r="ES576" s="65"/>
      <c r="ET576" s="65"/>
      <c r="EU576" s="65"/>
      <c r="EV576" s="65"/>
      <c r="EW576" s="65"/>
      <c r="EX576" s="65"/>
      <c r="EY576" s="65"/>
      <c r="EZ576" s="65"/>
      <c r="FA576" s="65"/>
      <c r="FB576" s="65"/>
      <c r="FC576" s="65"/>
      <c r="FD576" s="65"/>
      <c r="FE576" s="65"/>
      <c r="FF576" s="65"/>
      <c r="FG576" s="65"/>
      <c r="FH576" s="65"/>
      <c r="FI576" s="65"/>
      <c r="FJ576" s="65"/>
      <c r="FK576" s="65"/>
      <c r="FL576" s="65"/>
      <c r="FM576" s="65"/>
      <c r="FN576" s="65"/>
      <c r="FO576" s="65"/>
      <c r="FP576" s="65"/>
      <c r="FQ576" s="65"/>
      <c r="FR576" s="65"/>
      <c r="FS576" s="65"/>
      <c r="FT576" s="65"/>
      <c r="FU576" s="65"/>
      <c r="FV576" s="65"/>
      <c r="FW576" s="65"/>
      <c r="FX576" s="65"/>
      <c r="FY576" s="65"/>
      <c r="FZ576" s="65"/>
      <c r="GA576" s="65"/>
      <c r="GB576" s="65"/>
      <c r="GC576" s="65"/>
      <c r="GD576" s="65"/>
      <c r="GE576" s="65"/>
      <c r="GF576" s="65"/>
      <c r="GG576" s="65"/>
      <c r="GH576" s="65"/>
      <c r="GI576" s="65"/>
      <c r="GJ576" s="65"/>
      <c r="GK576" s="65"/>
      <c r="GL576" s="65"/>
      <c r="GM576" s="65"/>
      <c r="GN576" s="65"/>
      <c r="GO576" s="65"/>
    </row>
    <row r="577" spans="46:197" s="103" customFormat="1" ht="20.100000000000001" customHeight="1" x14ac:dyDescent="0.3">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c r="BS577" s="64"/>
      <c r="BT577" s="64"/>
      <c r="BU577" s="64"/>
      <c r="BV577" s="64"/>
      <c r="BW577" s="64"/>
      <c r="BX577" s="64"/>
      <c r="BY577" s="64"/>
      <c r="BZ577" s="64"/>
      <c r="CA577" s="64"/>
      <c r="CB577" s="64"/>
      <c r="CC577" s="64"/>
      <c r="CD577" s="64"/>
      <c r="CE577" s="64"/>
      <c r="CF577" s="64"/>
      <c r="CG577" s="64"/>
      <c r="CH577" s="64"/>
      <c r="CI577" s="64"/>
      <c r="CJ577" s="64"/>
      <c r="CK577" s="64"/>
      <c r="CL577" s="64"/>
      <c r="CM577" s="64"/>
      <c r="CN577" s="64"/>
      <c r="CO577" s="64"/>
      <c r="CP577" s="64"/>
      <c r="CQ577" s="64"/>
      <c r="CR577" s="64"/>
      <c r="CS577" s="64"/>
      <c r="CT577" s="64"/>
      <c r="CU577" s="64"/>
      <c r="CV577" s="64"/>
      <c r="CW577" s="64"/>
      <c r="CX577" s="64"/>
      <c r="CY577" s="64"/>
      <c r="CZ577" s="64"/>
      <c r="DA577" s="64"/>
      <c r="DB577" s="64"/>
      <c r="DC577" s="64"/>
      <c r="DD577" s="64"/>
      <c r="DE577" s="64"/>
      <c r="DF577" s="64"/>
      <c r="DG577" s="64"/>
      <c r="DH577" s="64"/>
      <c r="DI577" s="64"/>
      <c r="DJ577" s="64"/>
      <c r="DK577" s="65"/>
      <c r="DL577" s="65"/>
      <c r="DM577" s="65"/>
      <c r="DN577" s="65"/>
      <c r="DO577" s="65"/>
      <c r="DP577" s="65"/>
      <c r="DQ577" s="65"/>
      <c r="DR577" s="65"/>
      <c r="DS577" s="65"/>
      <c r="DT577" s="65"/>
      <c r="DU577" s="65"/>
      <c r="DV577" s="65"/>
      <c r="DW577" s="65"/>
      <c r="DX577" s="65"/>
      <c r="DY577" s="65"/>
      <c r="DZ577" s="65"/>
      <c r="EA577" s="65"/>
      <c r="EB577" s="65"/>
      <c r="EC577" s="65"/>
      <c r="ED577" s="65"/>
      <c r="EE577" s="65"/>
      <c r="EF577" s="65"/>
      <c r="EG577" s="65"/>
      <c r="EH577" s="65"/>
      <c r="EI577" s="65"/>
      <c r="EJ577" s="65"/>
      <c r="EK577" s="65"/>
      <c r="EL577" s="65"/>
      <c r="EM577" s="65"/>
      <c r="EN577" s="65"/>
      <c r="EO577" s="65"/>
      <c r="EP577" s="65"/>
      <c r="EQ577" s="65"/>
      <c r="ER577" s="65"/>
      <c r="ES577" s="65"/>
      <c r="ET577" s="65"/>
      <c r="EU577" s="65"/>
      <c r="EV577" s="65"/>
      <c r="EW577" s="65"/>
      <c r="EX577" s="65"/>
      <c r="EY577" s="65"/>
      <c r="EZ577" s="65"/>
      <c r="FA577" s="65"/>
      <c r="FB577" s="65"/>
      <c r="FC577" s="65"/>
      <c r="FD577" s="65"/>
      <c r="FE577" s="65"/>
      <c r="FF577" s="65"/>
      <c r="FG577" s="65"/>
      <c r="FH577" s="65"/>
      <c r="FI577" s="65"/>
      <c r="FJ577" s="65"/>
      <c r="FK577" s="65"/>
      <c r="FL577" s="65"/>
      <c r="FM577" s="65"/>
      <c r="FN577" s="65"/>
      <c r="FO577" s="65"/>
      <c r="FP577" s="65"/>
      <c r="FQ577" s="65"/>
      <c r="FR577" s="65"/>
      <c r="FS577" s="65"/>
      <c r="FT577" s="65"/>
      <c r="FU577" s="65"/>
      <c r="FV577" s="65"/>
      <c r="FW577" s="65"/>
      <c r="FX577" s="65"/>
      <c r="FY577" s="65"/>
      <c r="FZ577" s="65"/>
      <c r="GA577" s="65"/>
      <c r="GB577" s="65"/>
      <c r="GC577" s="65"/>
      <c r="GD577" s="65"/>
      <c r="GE577" s="65"/>
      <c r="GF577" s="65"/>
      <c r="GG577" s="65"/>
      <c r="GH577" s="65"/>
      <c r="GI577" s="65"/>
      <c r="GJ577" s="65"/>
      <c r="GK577" s="65"/>
      <c r="GL577" s="65"/>
      <c r="GM577" s="65"/>
      <c r="GN577" s="65"/>
      <c r="GO577" s="65"/>
    </row>
    <row r="578" spans="46:197" s="103" customFormat="1" ht="20.100000000000001" customHeight="1" x14ac:dyDescent="0.3">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c r="CD578" s="64"/>
      <c r="CE578" s="64"/>
      <c r="CF578" s="64"/>
      <c r="CG578" s="64"/>
      <c r="CH578" s="64"/>
      <c r="CI578" s="64"/>
      <c r="CJ578" s="64"/>
      <c r="CK578" s="64"/>
      <c r="CL578" s="64"/>
      <c r="CM578" s="64"/>
      <c r="CN578" s="64"/>
      <c r="CO578" s="64"/>
      <c r="CP578" s="64"/>
      <c r="CQ578" s="64"/>
      <c r="CR578" s="64"/>
      <c r="CS578" s="64"/>
      <c r="CT578" s="64"/>
      <c r="CU578" s="64"/>
      <c r="CV578" s="64"/>
      <c r="CW578" s="64"/>
      <c r="CX578" s="64"/>
      <c r="CY578" s="64"/>
      <c r="CZ578" s="64"/>
      <c r="DA578" s="64"/>
      <c r="DB578" s="64"/>
      <c r="DC578" s="64"/>
      <c r="DD578" s="64"/>
      <c r="DE578" s="64"/>
      <c r="DF578" s="64"/>
      <c r="DG578" s="64"/>
      <c r="DH578" s="64"/>
      <c r="DI578" s="64"/>
      <c r="DJ578" s="64"/>
      <c r="DK578" s="65"/>
      <c r="DL578" s="65"/>
      <c r="DM578" s="65"/>
      <c r="DN578" s="65"/>
      <c r="DO578" s="65"/>
      <c r="DP578" s="65"/>
      <c r="DQ578" s="65"/>
      <c r="DR578" s="65"/>
      <c r="DS578" s="65"/>
      <c r="DT578" s="65"/>
      <c r="DU578" s="65"/>
      <c r="DV578" s="65"/>
      <c r="DW578" s="65"/>
      <c r="DX578" s="65"/>
      <c r="DY578" s="65"/>
      <c r="DZ578" s="65"/>
      <c r="EA578" s="65"/>
      <c r="EB578" s="65"/>
      <c r="EC578" s="65"/>
      <c r="ED578" s="65"/>
      <c r="EE578" s="65"/>
      <c r="EF578" s="65"/>
      <c r="EG578" s="65"/>
      <c r="EH578" s="65"/>
      <c r="EI578" s="65"/>
      <c r="EJ578" s="65"/>
      <c r="EK578" s="65"/>
      <c r="EL578" s="65"/>
      <c r="EM578" s="65"/>
      <c r="EN578" s="65"/>
      <c r="EO578" s="65"/>
      <c r="EP578" s="65"/>
      <c r="EQ578" s="65"/>
      <c r="ER578" s="65"/>
      <c r="ES578" s="65"/>
      <c r="ET578" s="65"/>
      <c r="EU578" s="65"/>
      <c r="EV578" s="65"/>
      <c r="EW578" s="65"/>
      <c r="EX578" s="65"/>
      <c r="EY578" s="65"/>
      <c r="EZ578" s="65"/>
      <c r="FA578" s="65"/>
      <c r="FB578" s="65"/>
      <c r="FC578" s="65"/>
      <c r="FD578" s="65"/>
      <c r="FE578" s="65"/>
      <c r="FF578" s="65"/>
      <c r="FG578" s="65"/>
      <c r="FH578" s="65"/>
      <c r="FI578" s="65"/>
      <c r="FJ578" s="65"/>
      <c r="FK578" s="65"/>
      <c r="FL578" s="65"/>
      <c r="FM578" s="65"/>
      <c r="FN578" s="65"/>
      <c r="FO578" s="65"/>
      <c r="FP578" s="65"/>
      <c r="FQ578" s="65"/>
      <c r="FR578" s="65"/>
      <c r="FS578" s="65"/>
      <c r="FT578" s="65"/>
      <c r="FU578" s="65"/>
      <c r="FV578" s="65"/>
      <c r="FW578" s="65"/>
      <c r="FX578" s="65"/>
      <c r="FY578" s="65"/>
      <c r="FZ578" s="65"/>
      <c r="GA578" s="65"/>
      <c r="GB578" s="65"/>
      <c r="GC578" s="65"/>
      <c r="GD578" s="65"/>
      <c r="GE578" s="65"/>
      <c r="GF578" s="65"/>
      <c r="GG578" s="65"/>
      <c r="GH578" s="65"/>
      <c r="GI578" s="65"/>
      <c r="GJ578" s="65"/>
      <c r="GK578" s="65"/>
      <c r="GL578" s="65"/>
      <c r="GM578" s="65"/>
      <c r="GN578" s="65"/>
      <c r="GO578" s="65"/>
    </row>
    <row r="579" spans="46:197" s="103" customFormat="1" ht="20.100000000000001" customHeight="1" x14ac:dyDescent="0.3">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c r="CD579" s="64"/>
      <c r="CE579" s="64"/>
      <c r="CF579" s="64"/>
      <c r="CG579" s="64"/>
      <c r="CH579" s="64"/>
      <c r="CI579" s="64"/>
      <c r="CJ579" s="64"/>
      <c r="CK579" s="64"/>
      <c r="CL579" s="64"/>
      <c r="CM579" s="64"/>
      <c r="CN579" s="64"/>
      <c r="CO579" s="64"/>
      <c r="CP579" s="64"/>
      <c r="CQ579" s="64"/>
      <c r="CR579" s="64"/>
      <c r="CS579" s="64"/>
      <c r="CT579" s="64"/>
      <c r="CU579" s="64"/>
      <c r="CV579" s="64"/>
      <c r="CW579" s="64"/>
      <c r="CX579" s="64"/>
      <c r="CY579" s="64"/>
      <c r="CZ579" s="64"/>
      <c r="DA579" s="64"/>
      <c r="DB579" s="64"/>
      <c r="DC579" s="64"/>
      <c r="DD579" s="64"/>
      <c r="DE579" s="64"/>
      <c r="DF579" s="64"/>
      <c r="DG579" s="64"/>
      <c r="DH579" s="64"/>
      <c r="DI579" s="64"/>
      <c r="DJ579" s="64"/>
      <c r="DK579" s="65"/>
      <c r="DL579" s="65"/>
      <c r="DM579" s="65"/>
      <c r="DN579" s="65"/>
      <c r="DO579" s="65"/>
      <c r="DP579" s="65"/>
      <c r="DQ579" s="65"/>
      <c r="DR579" s="65"/>
      <c r="DS579" s="65"/>
      <c r="DT579" s="65"/>
      <c r="DU579" s="65"/>
      <c r="DV579" s="65"/>
      <c r="DW579" s="65"/>
      <c r="DX579" s="65"/>
      <c r="DY579" s="65"/>
      <c r="DZ579" s="65"/>
      <c r="EA579" s="65"/>
      <c r="EB579" s="65"/>
      <c r="EC579" s="65"/>
      <c r="ED579" s="65"/>
      <c r="EE579" s="65"/>
      <c r="EF579" s="65"/>
      <c r="EG579" s="65"/>
      <c r="EH579" s="65"/>
      <c r="EI579" s="65"/>
      <c r="EJ579" s="65"/>
      <c r="EK579" s="65"/>
      <c r="EL579" s="65"/>
      <c r="EM579" s="65"/>
      <c r="EN579" s="65"/>
      <c r="EO579" s="65"/>
      <c r="EP579" s="65"/>
      <c r="EQ579" s="65"/>
      <c r="ER579" s="65"/>
      <c r="ES579" s="65"/>
      <c r="ET579" s="65"/>
      <c r="EU579" s="65"/>
      <c r="EV579" s="65"/>
      <c r="EW579" s="65"/>
      <c r="EX579" s="65"/>
      <c r="EY579" s="65"/>
      <c r="EZ579" s="65"/>
      <c r="FA579" s="65"/>
      <c r="FB579" s="65"/>
      <c r="FC579" s="65"/>
      <c r="FD579" s="65"/>
      <c r="FE579" s="65"/>
      <c r="FF579" s="65"/>
      <c r="FG579" s="65"/>
      <c r="FH579" s="65"/>
      <c r="FI579" s="65"/>
      <c r="FJ579" s="65"/>
      <c r="FK579" s="65"/>
      <c r="FL579" s="65"/>
      <c r="FM579" s="65"/>
      <c r="FN579" s="65"/>
      <c r="FO579" s="65"/>
      <c r="FP579" s="65"/>
      <c r="FQ579" s="65"/>
      <c r="FR579" s="65"/>
      <c r="FS579" s="65"/>
      <c r="FT579" s="65"/>
      <c r="FU579" s="65"/>
      <c r="FV579" s="65"/>
      <c r="FW579" s="65"/>
      <c r="FX579" s="65"/>
      <c r="FY579" s="65"/>
      <c r="FZ579" s="65"/>
      <c r="GA579" s="65"/>
      <c r="GB579" s="65"/>
      <c r="GC579" s="65"/>
      <c r="GD579" s="65"/>
      <c r="GE579" s="65"/>
      <c r="GF579" s="65"/>
      <c r="GG579" s="65"/>
      <c r="GH579" s="65"/>
      <c r="GI579" s="65"/>
      <c r="GJ579" s="65"/>
      <c r="GK579" s="65"/>
      <c r="GL579" s="65"/>
      <c r="GM579" s="65"/>
      <c r="GN579" s="65"/>
      <c r="GO579" s="65"/>
    </row>
    <row r="580" spans="46:197" s="103" customFormat="1" ht="20.100000000000001" customHeight="1" x14ac:dyDescent="0.3">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c r="BS580" s="64"/>
      <c r="BT580" s="64"/>
      <c r="BU580" s="64"/>
      <c r="BV580" s="64"/>
      <c r="BW580" s="64"/>
      <c r="BX580" s="64"/>
      <c r="BY580" s="64"/>
      <c r="BZ580" s="64"/>
      <c r="CA580" s="64"/>
      <c r="CB580" s="64"/>
      <c r="CC580" s="64"/>
      <c r="CD580" s="64"/>
      <c r="CE580" s="64"/>
      <c r="CF580" s="64"/>
      <c r="CG580" s="64"/>
      <c r="CH580" s="64"/>
      <c r="CI580" s="64"/>
      <c r="CJ580" s="64"/>
      <c r="CK580" s="64"/>
      <c r="CL580" s="64"/>
      <c r="CM580" s="64"/>
      <c r="CN580" s="64"/>
      <c r="CO580" s="64"/>
      <c r="CP580" s="64"/>
      <c r="CQ580" s="64"/>
      <c r="CR580" s="64"/>
      <c r="CS580" s="64"/>
      <c r="CT580" s="64"/>
      <c r="CU580" s="64"/>
      <c r="CV580" s="64"/>
      <c r="CW580" s="64"/>
      <c r="CX580" s="64"/>
      <c r="CY580" s="64"/>
      <c r="CZ580" s="64"/>
      <c r="DA580" s="64"/>
      <c r="DB580" s="64"/>
      <c r="DC580" s="64"/>
      <c r="DD580" s="64"/>
      <c r="DE580" s="64"/>
      <c r="DF580" s="64"/>
      <c r="DG580" s="64"/>
      <c r="DH580" s="64"/>
      <c r="DI580" s="64"/>
      <c r="DJ580" s="64"/>
      <c r="DK580" s="65"/>
      <c r="DL580" s="65"/>
      <c r="DM580" s="65"/>
      <c r="DN580" s="65"/>
      <c r="DO580" s="65"/>
      <c r="DP580" s="65"/>
      <c r="DQ580" s="65"/>
      <c r="DR580" s="65"/>
      <c r="DS580" s="65"/>
      <c r="DT580" s="65"/>
      <c r="DU580" s="65"/>
      <c r="DV580" s="65"/>
      <c r="DW580" s="65"/>
      <c r="DX580" s="65"/>
      <c r="DY580" s="65"/>
      <c r="DZ580" s="65"/>
      <c r="EA580" s="65"/>
      <c r="EB580" s="65"/>
      <c r="EC580" s="65"/>
      <c r="ED580" s="65"/>
      <c r="EE580" s="65"/>
      <c r="EF580" s="65"/>
      <c r="EG580" s="65"/>
      <c r="EH580" s="65"/>
      <c r="EI580" s="65"/>
      <c r="EJ580" s="65"/>
      <c r="EK580" s="65"/>
      <c r="EL580" s="65"/>
      <c r="EM580" s="65"/>
      <c r="EN580" s="65"/>
      <c r="EO580" s="65"/>
      <c r="EP580" s="65"/>
      <c r="EQ580" s="65"/>
      <c r="ER580" s="65"/>
      <c r="ES580" s="65"/>
      <c r="ET580" s="65"/>
      <c r="EU580" s="65"/>
      <c r="EV580" s="65"/>
      <c r="EW580" s="65"/>
      <c r="EX580" s="65"/>
      <c r="EY580" s="65"/>
      <c r="EZ580" s="65"/>
      <c r="FA580" s="65"/>
      <c r="FB580" s="65"/>
      <c r="FC580" s="65"/>
      <c r="FD580" s="65"/>
      <c r="FE580" s="65"/>
      <c r="FF580" s="65"/>
      <c r="FG580" s="65"/>
      <c r="FH580" s="65"/>
      <c r="FI580" s="65"/>
      <c r="FJ580" s="65"/>
      <c r="FK580" s="65"/>
      <c r="FL580" s="65"/>
      <c r="FM580" s="65"/>
      <c r="FN580" s="65"/>
      <c r="FO580" s="65"/>
      <c r="FP580" s="65"/>
      <c r="FQ580" s="65"/>
      <c r="FR580" s="65"/>
      <c r="FS580" s="65"/>
      <c r="FT580" s="65"/>
      <c r="FU580" s="65"/>
      <c r="FV580" s="65"/>
      <c r="FW580" s="65"/>
      <c r="FX580" s="65"/>
      <c r="FY580" s="65"/>
      <c r="FZ580" s="65"/>
      <c r="GA580" s="65"/>
      <c r="GB580" s="65"/>
      <c r="GC580" s="65"/>
      <c r="GD580" s="65"/>
      <c r="GE580" s="65"/>
      <c r="GF580" s="65"/>
      <c r="GG580" s="65"/>
      <c r="GH580" s="65"/>
      <c r="GI580" s="65"/>
      <c r="GJ580" s="65"/>
      <c r="GK580" s="65"/>
      <c r="GL580" s="65"/>
      <c r="GM580" s="65"/>
      <c r="GN580" s="65"/>
      <c r="GO580" s="65"/>
    </row>
    <row r="581" spans="46:197" s="103" customFormat="1" ht="20.100000000000001" customHeight="1" x14ac:dyDescent="0.3">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c r="BS581" s="64"/>
      <c r="BT581" s="64"/>
      <c r="BU581" s="64"/>
      <c r="BV581" s="64"/>
      <c r="BW581" s="64"/>
      <c r="BX581" s="64"/>
      <c r="BY581" s="64"/>
      <c r="BZ581" s="64"/>
      <c r="CA581" s="64"/>
      <c r="CB581" s="64"/>
      <c r="CC581" s="64"/>
      <c r="CD581" s="64"/>
      <c r="CE581" s="64"/>
      <c r="CF581" s="64"/>
      <c r="CG581" s="64"/>
      <c r="CH581" s="64"/>
      <c r="CI581" s="64"/>
      <c r="CJ581" s="64"/>
      <c r="CK581" s="64"/>
      <c r="CL581" s="64"/>
      <c r="CM581" s="64"/>
      <c r="CN581" s="64"/>
      <c r="CO581" s="64"/>
      <c r="CP581" s="64"/>
      <c r="CQ581" s="64"/>
      <c r="CR581" s="64"/>
      <c r="CS581" s="64"/>
      <c r="CT581" s="64"/>
      <c r="CU581" s="64"/>
      <c r="CV581" s="64"/>
      <c r="CW581" s="64"/>
      <c r="CX581" s="64"/>
      <c r="CY581" s="64"/>
      <c r="CZ581" s="64"/>
      <c r="DA581" s="64"/>
      <c r="DB581" s="64"/>
      <c r="DC581" s="64"/>
      <c r="DD581" s="64"/>
      <c r="DE581" s="64"/>
      <c r="DF581" s="64"/>
      <c r="DG581" s="64"/>
      <c r="DH581" s="64"/>
      <c r="DI581" s="64"/>
      <c r="DJ581" s="64"/>
      <c r="DK581" s="65"/>
      <c r="DL581" s="65"/>
      <c r="DM581" s="65"/>
      <c r="DN581" s="65"/>
      <c r="DO581" s="65"/>
      <c r="DP581" s="65"/>
      <c r="DQ581" s="65"/>
      <c r="DR581" s="65"/>
      <c r="DS581" s="65"/>
      <c r="DT581" s="65"/>
      <c r="DU581" s="65"/>
      <c r="DV581" s="65"/>
      <c r="DW581" s="65"/>
      <c r="DX581" s="65"/>
      <c r="DY581" s="65"/>
      <c r="DZ581" s="65"/>
      <c r="EA581" s="65"/>
      <c r="EB581" s="65"/>
      <c r="EC581" s="65"/>
      <c r="ED581" s="65"/>
      <c r="EE581" s="65"/>
      <c r="EF581" s="65"/>
      <c r="EG581" s="65"/>
      <c r="EH581" s="65"/>
      <c r="EI581" s="65"/>
      <c r="EJ581" s="65"/>
      <c r="EK581" s="65"/>
      <c r="EL581" s="65"/>
      <c r="EM581" s="65"/>
      <c r="EN581" s="65"/>
      <c r="EO581" s="65"/>
      <c r="EP581" s="65"/>
      <c r="EQ581" s="65"/>
      <c r="ER581" s="65"/>
      <c r="ES581" s="65"/>
      <c r="ET581" s="65"/>
      <c r="EU581" s="65"/>
      <c r="EV581" s="65"/>
      <c r="EW581" s="65"/>
      <c r="EX581" s="65"/>
      <c r="EY581" s="65"/>
      <c r="EZ581" s="65"/>
      <c r="FA581" s="65"/>
      <c r="FB581" s="65"/>
      <c r="FC581" s="65"/>
      <c r="FD581" s="65"/>
      <c r="FE581" s="65"/>
      <c r="FF581" s="65"/>
      <c r="FG581" s="65"/>
      <c r="FH581" s="65"/>
      <c r="FI581" s="65"/>
      <c r="FJ581" s="65"/>
      <c r="FK581" s="65"/>
      <c r="FL581" s="65"/>
      <c r="FM581" s="65"/>
      <c r="FN581" s="65"/>
      <c r="FO581" s="65"/>
      <c r="FP581" s="65"/>
      <c r="FQ581" s="65"/>
      <c r="FR581" s="65"/>
      <c r="FS581" s="65"/>
      <c r="FT581" s="65"/>
      <c r="FU581" s="65"/>
      <c r="FV581" s="65"/>
      <c r="FW581" s="65"/>
      <c r="FX581" s="65"/>
      <c r="FY581" s="65"/>
      <c r="FZ581" s="65"/>
      <c r="GA581" s="65"/>
      <c r="GB581" s="65"/>
      <c r="GC581" s="65"/>
      <c r="GD581" s="65"/>
      <c r="GE581" s="65"/>
      <c r="GF581" s="65"/>
      <c r="GG581" s="65"/>
      <c r="GH581" s="65"/>
      <c r="GI581" s="65"/>
      <c r="GJ581" s="65"/>
      <c r="GK581" s="65"/>
      <c r="GL581" s="65"/>
      <c r="GM581" s="65"/>
      <c r="GN581" s="65"/>
      <c r="GO581" s="65"/>
    </row>
    <row r="582" spans="46:197" s="103" customFormat="1" ht="20.100000000000001" customHeight="1" x14ac:dyDescent="0.3">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c r="BS582" s="64"/>
      <c r="BT582" s="64"/>
      <c r="BU582" s="64"/>
      <c r="BV582" s="64"/>
      <c r="BW582" s="64"/>
      <c r="BX582" s="64"/>
      <c r="BY582" s="64"/>
      <c r="BZ582" s="64"/>
      <c r="CA582" s="64"/>
      <c r="CB582" s="64"/>
      <c r="CC582" s="64"/>
      <c r="CD582" s="64"/>
      <c r="CE582" s="64"/>
      <c r="CF582" s="64"/>
      <c r="CG582" s="64"/>
      <c r="CH582" s="64"/>
      <c r="CI582" s="64"/>
      <c r="CJ582" s="64"/>
      <c r="CK582" s="64"/>
      <c r="CL582" s="64"/>
      <c r="CM582" s="64"/>
      <c r="CN582" s="64"/>
      <c r="CO582" s="64"/>
      <c r="CP582" s="64"/>
      <c r="CQ582" s="64"/>
      <c r="CR582" s="64"/>
      <c r="CS582" s="64"/>
      <c r="CT582" s="64"/>
      <c r="CU582" s="64"/>
      <c r="CV582" s="64"/>
      <c r="CW582" s="64"/>
      <c r="CX582" s="64"/>
      <c r="CY582" s="64"/>
      <c r="CZ582" s="64"/>
      <c r="DA582" s="64"/>
      <c r="DB582" s="64"/>
      <c r="DC582" s="64"/>
      <c r="DD582" s="64"/>
      <c r="DE582" s="64"/>
      <c r="DF582" s="64"/>
      <c r="DG582" s="64"/>
      <c r="DH582" s="64"/>
      <c r="DI582" s="64"/>
      <c r="DJ582" s="64"/>
      <c r="DK582" s="65"/>
      <c r="DL582" s="65"/>
      <c r="DM582" s="65"/>
      <c r="DN582" s="65"/>
      <c r="DO582" s="65"/>
      <c r="DP582" s="65"/>
      <c r="DQ582" s="65"/>
      <c r="DR582" s="65"/>
      <c r="DS582" s="65"/>
      <c r="DT582" s="65"/>
      <c r="DU582" s="65"/>
      <c r="DV582" s="65"/>
      <c r="DW582" s="65"/>
      <c r="DX582" s="65"/>
      <c r="DY582" s="65"/>
      <c r="DZ582" s="65"/>
      <c r="EA582" s="65"/>
      <c r="EB582" s="65"/>
      <c r="EC582" s="65"/>
      <c r="ED582" s="65"/>
      <c r="EE582" s="65"/>
      <c r="EF582" s="65"/>
      <c r="EG582" s="65"/>
      <c r="EH582" s="65"/>
      <c r="EI582" s="65"/>
      <c r="EJ582" s="65"/>
      <c r="EK582" s="65"/>
      <c r="EL582" s="65"/>
      <c r="EM582" s="65"/>
      <c r="EN582" s="65"/>
      <c r="EO582" s="65"/>
      <c r="EP582" s="65"/>
      <c r="EQ582" s="65"/>
      <c r="ER582" s="65"/>
      <c r="ES582" s="65"/>
      <c r="ET582" s="65"/>
      <c r="EU582" s="65"/>
      <c r="EV582" s="65"/>
      <c r="EW582" s="65"/>
      <c r="EX582" s="65"/>
      <c r="EY582" s="65"/>
      <c r="EZ582" s="65"/>
      <c r="FA582" s="65"/>
      <c r="FB582" s="65"/>
      <c r="FC582" s="65"/>
      <c r="FD582" s="65"/>
      <c r="FE582" s="65"/>
      <c r="FF582" s="65"/>
      <c r="FG582" s="65"/>
      <c r="FH582" s="65"/>
      <c r="FI582" s="65"/>
      <c r="FJ582" s="65"/>
      <c r="FK582" s="65"/>
      <c r="FL582" s="65"/>
      <c r="FM582" s="65"/>
      <c r="FN582" s="65"/>
      <c r="FO582" s="65"/>
      <c r="FP582" s="65"/>
      <c r="FQ582" s="65"/>
      <c r="FR582" s="65"/>
      <c r="FS582" s="65"/>
      <c r="FT582" s="65"/>
      <c r="FU582" s="65"/>
      <c r="FV582" s="65"/>
      <c r="FW582" s="65"/>
      <c r="FX582" s="65"/>
      <c r="FY582" s="65"/>
      <c r="FZ582" s="65"/>
      <c r="GA582" s="65"/>
      <c r="GB582" s="65"/>
      <c r="GC582" s="65"/>
      <c r="GD582" s="65"/>
      <c r="GE582" s="65"/>
      <c r="GF582" s="65"/>
      <c r="GG582" s="65"/>
      <c r="GH582" s="65"/>
      <c r="GI582" s="65"/>
      <c r="GJ582" s="65"/>
      <c r="GK582" s="65"/>
      <c r="GL582" s="65"/>
      <c r="GM582" s="65"/>
      <c r="GN582" s="65"/>
      <c r="GO582" s="65"/>
    </row>
    <row r="583" spans="46:197" s="103" customFormat="1" ht="20.100000000000001" customHeight="1" x14ac:dyDescent="0.3">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c r="BS583" s="64"/>
      <c r="BT583" s="64"/>
      <c r="BU583" s="64"/>
      <c r="BV583" s="64"/>
      <c r="BW583" s="64"/>
      <c r="BX583" s="64"/>
      <c r="BY583" s="64"/>
      <c r="BZ583" s="64"/>
      <c r="CA583" s="64"/>
      <c r="CB583" s="64"/>
      <c r="CC583" s="64"/>
      <c r="CD583" s="64"/>
      <c r="CE583" s="64"/>
      <c r="CF583" s="64"/>
      <c r="CG583" s="64"/>
      <c r="CH583" s="64"/>
      <c r="CI583" s="64"/>
      <c r="CJ583" s="64"/>
      <c r="CK583" s="64"/>
      <c r="CL583" s="64"/>
      <c r="CM583" s="64"/>
      <c r="CN583" s="64"/>
      <c r="CO583" s="64"/>
      <c r="CP583" s="64"/>
      <c r="CQ583" s="64"/>
      <c r="CR583" s="64"/>
      <c r="CS583" s="64"/>
      <c r="CT583" s="64"/>
      <c r="CU583" s="64"/>
      <c r="CV583" s="64"/>
      <c r="CW583" s="64"/>
      <c r="CX583" s="64"/>
      <c r="CY583" s="64"/>
      <c r="CZ583" s="64"/>
      <c r="DA583" s="64"/>
      <c r="DB583" s="64"/>
      <c r="DC583" s="64"/>
      <c r="DD583" s="64"/>
      <c r="DE583" s="64"/>
      <c r="DF583" s="64"/>
      <c r="DG583" s="64"/>
      <c r="DH583" s="64"/>
      <c r="DI583" s="64"/>
      <c r="DJ583" s="64"/>
      <c r="DK583" s="65"/>
      <c r="DL583" s="65"/>
      <c r="DM583" s="65"/>
      <c r="DN583" s="65"/>
      <c r="DO583" s="65"/>
      <c r="DP583" s="65"/>
      <c r="DQ583" s="65"/>
      <c r="DR583" s="65"/>
      <c r="DS583" s="65"/>
      <c r="DT583" s="65"/>
      <c r="DU583" s="65"/>
      <c r="DV583" s="65"/>
      <c r="DW583" s="65"/>
      <c r="DX583" s="65"/>
      <c r="DY583" s="65"/>
      <c r="DZ583" s="65"/>
      <c r="EA583" s="65"/>
      <c r="EB583" s="65"/>
      <c r="EC583" s="65"/>
      <c r="ED583" s="65"/>
      <c r="EE583" s="65"/>
      <c r="EF583" s="65"/>
      <c r="EG583" s="65"/>
      <c r="EH583" s="65"/>
      <c r="EI583" s="65"/>
      <c r="EJ583" s="65"/>
      <c r="EK583" s="65"/>
      <c r="EL583" s="65"/>
      <c r="EM583" s="65"/>
      <c r="EN583" s="65"/>
      <c r="EO583" s="65"/>
      <c r="EP583" s="65"/>
      <c r="EQ583" s="65"/>
      <c r="ER583" s="65"/>
      <c r="ES583" s="65"/>
      <c r="ET583" s="65"/>
      <c r="EU583" s="65"/>
      <c r="EV583" s="65"/>
      <c r="EW583" s="65"/>
      <c r="EX583" s="65"/>
      <c r="EY583" s="65"/>
      <c r="EZ583" s="65"/>
      <c r="FA583" s="65"/>
      <c r="FB583" s="65"/>
      <c r="FC583" s="65"/>
      <c r="FD583" s="65"/>
      <c r="FE583" s="65"/>
      <c r="FF583" s="65"/>
      <c r="FG583" s="65"/>
      <c r="FH583" s="65"/>
      <c r="FI583" s="65"/>
      <c r="FJ583" s="65"/>
      <c r="FK583" s="65"/>
      <c r="FL583" s="65"/>
      <c r="FM583" s="65"/>
      <c r="FN583" s="65"/>
      <c r="FO583" s="65"/>
      <c r="FP583" s="65"/>
      <c r="FQ583" s="65"/>
      <c r="FR583" s="65"/>
      <c r="FS583" s="65"/>
      <c r="FT583" s="65"/>
      <c r="FU583" s="65"/>
      <c r="FV583" s="65"/>
      <c r="FW583" s="65"/>
      <c r="FX583" s="65"/>
      <c r="FY583" s="65"/>
      <c r="FZ583" s="65"/>
      <c r="GA583" s="65"/>
      <c r="GB583" s="65"/>
      <c r="GC583" s="65"/>
      <c r="GD583" s="65"/>
      <c r="GE583" s="65"/>
      <c r="GF583" s="65"/>
      <c r="GG583" s="65"/>
      <c r="GH583" s="65"/>
      <c r="GI583" s="65"/>
      <c r="GJ583" s="65"/>
      <c r="GK583" s="65"/>
      <c r="GL583" s="65"/>
      <c r="GM583" s="65"/>
      <c r="GN583" s="65"/>
      <c r="GO583" s="65"/>
    </row>
    <row r="584" spans="46:197" s="103" customFormat="1" ht="20.100000000000001" customHeight="1" x14ac:dyDescent="0.3">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c r="BS584" s="64"/>
      <c r="BT584" s="64"/>
      <c r="BU584" s="64"/>
      <c r="BV584" s="64"/>
      <c r="BW584" s="64"/>
      <c r="BX584" s="64"/>
      <c r="BY584" s="64"/>
      <c r="BZ584" s="64"/>
      <c r="CA584" s="64"/>
      <c r="CB584" s="64"/>
      <c r="CC584" s="64"/>
      <c r="CD584" s="64"/>
      <c r="CE584" s="64"/>
      <c r="CF584" s="64"/>
      <c r="CG584" s="64"/>
      <c r="CH584" s="64"/>
      <c r="CI584" s="64"/>
      <c r="CJ584" s="64"/>
      <c r="CK584" s="64"/>
      <c r="CL584" s="64"/>
      <c r="CM584" s="64"/>
      <c r="CN584" s="64"/>
      <c r="CO584" s="64"/>
      <c r="CP584" s="64"/>
      <c r="CQ584" s="64"/>
      <c r="CR584" s="64"/>
      <c r="CS584" s="64"/>
      <c r="CT584" s="64"/>
      <c r="CU584" s="64"/>
      <c r="CV584" s="64"/>
      <c r="CW584" s="64"/>
      <c r="CX584" s="64"/>
      <c r="CY584" s="64"/>
      <c r="CZ584" s="64"/>
      <c r="DA584" s="64"/>
      <c r="DB584" s="64"/>
      <c r="DC584" s="64"/>
      <c r="DD584" s="64"/>
      <c r="DE584" s="64"/>
      <c r="DF584" s="64"/>
      <c r="DG584" s="64"/>
      <c r="DH584" s="64"/>
      <c r="DI584" s="64"/>
      <c r="DJ584" s="64"/>
      <c r="DK584" s="65"/>
      <c r="DL584" s="65"/>
      <c r="DM584" s="65"/>
      <c r="DN584" s="65"/>
      <c r="DO584" s="65"/>
      <c r="DP584" s="65"/>
      <c r="DQ584" s="65"/>
      <c r="DR584" s="65"/>
      <c r="DS584" s="65"/>
      <c r="DT584" s="65"/>
      <c r="DU584" s="65"/>
      <c r="DV584" s="65"/>
      <c r="DW584" s="65"/>
      <c r="DX584" s="65"/>
      <c r="DY584" s="65"/>
      <c r="DZ584" s="65"/>
      <c r="EA584" s="65"/>
      <c r="EB584" s="65"/>
      <c r="EC584" s="65"/>
      <c r="ED584" s="65"/>
      <c r="EE584" s="65"/>
      <c r="EF584" s="65"/>
      <c r="EG584" s="65"/>
      <c r="EH584" s="65"/>
      <c r="EI584" s="65"/>
      <c r="EJ584" s="65"/>
      <c r="EK584" s="65"/>
      <c r="EL584" s="65"/>
      <c r="EM584" s="65"/>
      <c r="EN584" s="65"/>
      <c r="EO584" s="65"/>
      <c r="EP584" s="65"/>
      <c r="EQ584" s="65"/>
      <c r="ER584" s="65"/>
      <c r="ES584" s="65"/>
      <c r="ET584" s="65"/>
      <c r="EU584" s="65"/>
      <c r="EV584" s="65"/>
      <c r="EW584" s="65"/>
      <c r="EX584" s="65"/>
      <c r="EY584" s="65"/>
      <c r="EZ584" s="65"/>
      <c r="FA584" s="65"/>
      <c r="FB584" s="65"/>
      <c r="FC584" s="65"/>
      <c r="FD584" s="65"/>
      <c r="FE584" s="65"/>
      <c r="FF584" s="65"/>
      <c r="FG584" s="65"/>
      <c r="FH584" s="65"/>
      <c r="FI584" s="65"/>
      <c r="FJ584" s="65"/>
      <c r="FK584" s="65"/>
      <c r="FL584" s="65"/>
      <c r="FM584" s="65"/>
      <c r="FN584" s="65"/>
      <c r="FO584" s="65"/>
      <c r="FP584" s="65"/>
      <c r="FQ584" s="65"/>
      <c r="FR584" s="65"/>
      <c r="FS584" s="65"/>
      <c r="FT584" s="65"/>
      <c r="FU584" s="65"/>
      <c r="FV584" s="65"/>
      <c r="FW584" s="65"/>
      <c r="FX584" s="65"/>
      <c r="FY584" s="65"/>
      <c r="FZ584" s="65"/>
      <c r="GA584" s="65"/>
      <c r="GB584" s="65"/>
      <c r="GC584" s="65"/>
      <c r="GD584" s="65"/>
      <c r="GE584" s="65"/>
      <c r="GF584" s="65"/>
      <c r="GG584" s="65"/>
      <c r="GH584" s="65"/>
      <c r="GI584" s="65"/>
      <c r="GJ584" s="65"/>
      <c r="GK584" s="65"/>
      <c r="GL584" s="65"/>
      <c r="GM584" s="65"/>
      <c r="GN584" s="65"/>
      <c r="GO584" s="65"/>
    </row>
    <row r="585" spans="46:197" s="103" customFormat="1" ht="20.100000000000001" customHeight="1" x14ac:dyDescent="0.3">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c r="BS585" s="64"/>
      <c r="BT585" s="64"/>
      <c r="BU585" s="64"/>
      <c r="BV585" s="64"/>
      <c r="BW585" s="64"/>
      <c r="BX585" s="64"/>
      <c r="BY585" s="64"/>
      <c r="BZ585" s="64"/>
      <c r="CA585" s="64"/>
      <c r="CB585" s="64"/>
      <c r="CC585" s="64"/>
      <c r="CD585" s="64"/>
      <c r="CE585" s="64"/>
      <c r="CF585" s="64"/>
      <c r="CG585" s="64"/>
      <c r="CH585" s="64"/>
      <c r="CI585" s="64"/>
      <c r="CJ585" s="64"/>
      <c r="CK585" s="64"/>
      <c r="CL585" s="64"/>
      <c r="CM585" s="64"/>
      <c r="CN585" s="64"/>
      <c r="CO585" s="64"/>
      <c r="CP585" s="64"/>
      <c r="CQ585" s="64"/>
      <c r="CR585" s="64"/>
      <c r="CS585" s="64"/>
      <c r="CT585" s="64"/>
      <c r="CU585" s="64"/>
      <c r="CV585" s="64"/>
      <c r="CW585" s="64"/>
      <c r="CX585" s="64"/>
      <c r="CY585" s="64"/>
      <c r="CZ585" s="64"/>
      <c r="DA585" s="64"/>
      <c r="DB585" s="64"/>
      <c r="DC585" s="64"/>
      <c r="DD585" s="64"/>
      <c r="DE585" s="64"/>
      <c r="DF585" s="64"/>
      <c r="DG585" s="64"/>
      <c r="DH585" s="64"/>
      <c r="DI585" s="64"/>
      <c r="DJ585" s="64"/>
      <c r="DK585" s="65"/>
      <c r="DL585" s="65"/>
      <c r="DM585" s="65"/>
      <c r="DN585" s="65"/>
      <c r="DO585" s="65"/>
      <c r="DP585" s="65"/>
      <c r="DQ585" s="65"/>
      <c r="DR585" s="65"/>
      <c r="DS585" s="65"/>
      <c r="DT585" s="65"/>
      <c r="DU585" s="65"/>
      <c r="DV585" s="65"/>
      <c r="DW585" s="65"/>
      <c r="DX585" s="65"/>
      <c r="DY585" s="65"/>
      <c r="DZ585" s="65"/>
      <c r="EA585" s="65"/>
      <c r="EB585" s="65"/>
      <c r="EC585" s="65"/>
      <c r="ED585" s="65"/>
      <c r="EE585" s="65"/>
      <c r="EF585" s="65"/>
      <c r="EG585" s="65"/>
      <c r="EH585" s="65"/>
      <c r="EI585" s="65"/>
      <c r="EJ585" s="65"/>
      <c r="EK585" s="65"/>
      <c r="EL585" s="65"/>
      <c r="EM585" s="65"/>
      <c r="EN585" s="65"/>
      <c r="EO585" s="65"/>
      <c r="EP585" s="65"/>
      <c r="EQ585" s="65"/>
      <c r="ER585" s="65"/>
      <c r="ES585" s="65"/>
      <c r="ET585" s="65"/>
      <c r="EU585" s="65"/>
      <c r="EV585" s="65"/>
      <c r="EW585" s="65"/>
      <c r="EX585" s="65"/>
      <c r="EY585" s="65"/>
      <c r="EZ585" s="65"/>
      <c r="FA585" s="65"/>
      <c r="FB585" s="65"/>
      <c r="FC585" s="65"/>
      <c r="FD585" s="65"/>
      <c r="FE585" s="65"/>
      <c r="FF585" s="65"/>
      <c r="FG585" s="65"/>
      <c r="FH585" s="65"/>
      <c r="FI585" s="65"/>
      <c r="FJ585" s="65"/>
      <c r="FK585" s="65"/>
      <c r="FL585" s="65"/>
      <c r="FM585" s="65"/>
      <c r="FN585" s="65"/>
      <c r="FO585" s="65"/>
      <c r="FP585" s="65"/>
      <c r="FQ585" s="65"/>
      <c r="FR585" s="65"/>
      <c r="FS585" s="65"/>
      <c r="FT585" s="65"/>
      <c r="FU585" s="65"/>
      <c r="FV585" s="65"/>
      <c r="FW585" s="65"/>
      <c r="FX585" s="65"/>
      <c r="FY585" s="65"/>
      <c r="FZ585" s="65"/>
      <c r="GA585" s="65"/>
      <c r="GB585" s="65"/>
      <c r="GC585" s="65"/>
      <c r="GD585" s="65"/>
      <c r="GE585" s="65"/>
      <c r="GF585" s="65"/>
      <c r="GG585" s="65"/>
      <c r="GH585" s="65"/>
      <c r="GI585" s="65"/>
      <c r="GJ585" s="65"/>
      <c r="GK585" s="65"/>
      <c r="GL585" s="65"/>
      <c r="GM585" s="65"/>
      <c r="GN585" s="65"/>
      <c r="GO585" s="65"/>
    </row>
    <row r="586" spans="46:197" s="103" customFormat="1" ht="20.100000000000001" customHeight="1" x14ac:dyDescent="0.3">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c r="BS586" s="64"/>
      <c r="BT586" s="64"/>
      <c r="BU586" s="64"/>
      <c r="BV586" s="64"/>
      <c r="BW586" s="64"/>
      <c r="BX586" s="64"/>
      <c r="BY586" s="64"/>
      <c r="BZ586" s="64"/>
      <c r="CA586" s="64"/>
      <c r="CB586" s="64"/>
      <c r="CC586" s="64"/>
      <c r="CD586" s="64"/>
      <c r="CE586" s="64"/>
      <c r="CF586" s="64"/>
      <c r="CG586" s="64"/>
      <c r="CH586" s="64"/>
      <c r="CI586" s="64"/>
      <c r="CJ586" s="64"/>
      <c r="CK586" s="64"/>
      <c r="CL586" s="64"/>
      <c r="CM586" s="64"/>
      <c r="CN586" s="64"/>
      <c r="CO586" s="64"/>
      <c r="CP586" s="64"/>
      <c r="CQ586" s="64"/>
      <c r="CR586" s="64"/>
      <c r="CS586" s="64"/>
      <c r="CT586" s="64"/>
      <c r="CU586" s="64"/>
      <c r="CV586" s="64"/>
      <c r="CW586" s="64"/>
      <c r="CX586" s="64"/>
      <c r="CY586" s="64"/>
      <c r="CZ586" s="64"/>
      <c r="DA586" s="64"/>
      <c r="DB586" s="64"/>
      <c r="DC586" s="64"/>
      <c r="DD586" s="64"/>
      <c r="DE586" s="64"/>
      <c r="DF586" s="64"/>
      <c r="DG586" s="64"/>
      <c r="DH586" s="64"/>
      <c r="DI586" s="64"/>
      <c r="DJ586" s="64"/>
      <c r="DK586" s="65"/>
      <c r="DL586" s="65"/>
      <c r="DM586" s="65"/>
      <c r="DN586" s="65"/>
      <c r="DO586" s="65"/>
      <c r="DP586" s="65"/>
      <c r="DQ586" s="65"/>
      <c r="DR586" s="65"/>
      <c r="DS586" s="65"/>
      <c r="DT586" s="65"/>
      <c r="DU586" s="65"/>
      <c r="DV586" s="65"/>
      <c r="DW586" s="65"/>
      <c r="DX586" s="65"/>
      <c r="DY586" s="65"/>
      <c r="DZ586" s="65"/>
      <c r="EA586" s="65"/>
      <c r="EB586" s="65"/>
      <c r="EC586" s="65"/>
      <c r="ED586" s="65"/>
      <c r="EE586" s="65"/>
      <c r="EF586" s="65"/>
      <c r="EG586" s="65"/>
      <c r="EH586" s="65"/>
      <c r="EI586" s="65"/>
      <c r="EJ586" s="65"/>
      <c r="EK586" s="65"/>
      <c r="EL586" s="65"/>
      <c r="EM586" s="65"/>
      <c r="EN586" s="65"/>
      <c r="EO586" s="65"/>
      <c r="EP586" s="65"/>
      <c r="EQ586" s="65"/>
      <c r="ER586" s="65"/>
      <c r="ES586" s="65"/>
      <c r="ET586" s="65"/>
      <c r="EU586" s="65"/>
      <c r="EV586" s="65"/>
      <c r="EW586" s="65"/>
      <c r="EX586" s="65"/>
      <c r="EY586" s="65"/>
      <c r="EZ586" s="65"/>
      <c r="FA586" s="65"/>
      <c r="FB586" s="65"/>
      <c r="FC586" s="65"/>
      <c r="FD586" s="65"/>
      <c r="FE586" s="65"/>
      <c r="FF586" s="65"/>
      <c r="FG586" s="65"/>
      <c r="FH586" s="65"/>
      <c r="FI586" s="65"/>
      <c r="FJ586" s="65"/>
      <c r="FK586" s="65"/>
      <c r="FL586" s="65"/>
      <c r="FM586" s="65"/>
      <c r="FN586" s="65"/>
      <c r="FO586" s="65"/>
      <c r="FP586" s="65"/>
      <c r="FQ586" s="65"/>
      <c r="FR586" s="65"/>
      <c r="FS586" s="65"/>
      <c r="FT586" s="65"/>
      <c r="FU586" s="65"/>
      <c r="FV586" s="65"/>
      <c r="FW586" s="65"/>
      <c r="FX586" s="65"/>
      <c r="FY586" s="65"/>
      <c r="FZ586" s="65"/>
      <c r="GA586" s="65"/>
      <c r="GB586" s="65"/>
      <c r="GC586" s="65"/>
      <c r="GD586" s="65"/>
      <c r="GE586" s="65"/>
      <c r="GF586" s="65"/>
      <c r="GG586" s="65"/>
      <c r="GH586" s="65"/>
      <c r="GI586" s="65"/>
      <c r="GJ586" s="65"/>
      <c r="GK586" s="65"/>
      <c r="GL586" s="65"/>
      <c r="GM586" s="65"/>
      <c r="GN586" s="65"/>
      <c r="GO586" s="65"/>
    </row>
    <row r="587" spans="46:197" s="103" customFormat="1" ht="20.100000000000001" customHeight="1" x14ac:dyDescent="0.3">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c r="BS587" s="64"/>
      <c r="BT587" s="64"/>
      <c r="BU587" s="64"/>
      <c r="BV587" s="64"/>
      <c r="BW587" s="64"/>
      <c r="BX587" s="64"/>
      <c r="BY587" s="64"/>
      <c r="BZ587" s="64"/>
      <c r="CA587" s="64"/>
      <c r="CB587" s="64"/>
      <c r="CC587" s="64"/>
      <c r="CD587" s="64"/>
      <c r="CE587" s="64"/>
      <c r="CF587" s="64"/>
      <c r="CG587" s="64"/>
      <c r="CH587" s="64"/>
      <c r="CI587" s="64"/>
      <c r="CJ587" s="64"/>
      <c r="CK587" s="64"/>
      <c r="CL587" s="64"/>
      <c r="CM587" s="64"/>
      <c r="CN587" s="64"/>
      <c r="CO587" s="64"/>
      <c r="CP587" s="64"/>
      <c r="CQ587" s="64"/>
      <c r="CR587" s="64"/>
      <c r="CS587" s="64"/>
      <c r="CT587" s="64"/>
      <c r="CU587" s="64"/>
      <c r="CV587" s="64"/>
      <c r="CW587" s="64"/>
      <c r="CX587" s="64"/>
      <c r="CY587" s="64"/>
      <c r="CZ587" s="64"/>
      <c r="DA587" s="64"/>
      <c r="DB587" s="64"/>
      <c r="DC587" s="64"/>
      <c r="DD587" s="64"/>
      <c r="DE587" s="64"/>
      <c r="DF587" s="64"/>
      <c r="DG587" s="64"/>
      <c r="DH587" s="64"/>
      <c r="DI587" s="64"/>
      <c r="DJ587" s="64"/>
      <c r="DK587" s="65"/>
      <c r="DL587" s="65"/>
      <c r="DM587" s="65"/>
      <c r="DN587" s="65"/>
      <c r="DO587" s="65"/>
      <c r="DP587" s="65"/>
      <c r="DQ587" s="65"/>
      <c r="DR587" s="65"/>
      <c r="DS587" s="65"/>
      <c r="DT587" s="65"/>
      <c r="DU587" s="65"/>
      <c r="DV587" s="65"/>
      <c r="DW587" s="65"/>
      <c r="DX587" s="65"/>
      <c r="DY587" s="65"/>
      <c r="DZ587" s="65"/>
      <c r="EA587" s="65"/>
      <c r="EB587" s="65"/>
      <c r="EC587" s="65"/>
      <c r="ED587" s="65"/>
      <c r="EE587" s="65"/>
      <c r="EF587" s="65"/>
      <c r="EG587" s="65"/>
      <c r="EH587" s="65"/>
      <c r="EI587" s="65"/>
      <c r="EJ587" s="65"/>
      <c r="EK587" s="65"/>
      <c r="EL587" s="65"/>
      <c r="EM587" s="65"/>
      <c r="EN587" s="65"/>
      <c r="EO587" s="65"/>
      <c r="EP587" s="65"/>
      <c r="EQ587" s="65"/>
      <c r="ER587" s="65"/>
      <c r="ES587" s="65"/>
      <c r="ET587" s="65"/>
      <c r="EU587" s="65"/>
      <c r="EV587" s="65"/>
      <c r="EW587" s="65"/>
      <c r="EX587" s="65"/>
      <c r="EY587" s="65"/>
      <c r="EZ587" s="65"/>
      <c r="FA587" s="65"/>
      <c r="FB587" s="65"/>
      <c r="FC587" s="65"/>
      <c r="FD587" s="65"/>
      <c r="FE587" s="65"/>
      <c r="FF587" s="65"/>
      <c r="FG587" s="65"/>
      <c r="FH587" s="65"/>
      <c r="FI587" s="65"/>
      <c r="FJ587" s="65"/>
      <c r="FK587" s="65"/>
      <c r="FL587" s="65"/>
      <c r="FM587" s="65"/>
      <c r="FN587" s="65"/>
      <c r="FO587" s="65"/>
      <c r="FP587" s="65"/>
      <c r="FQ587" s="65"/>
      <c r="FR587" s="65"/>
      <c r="FS587" s="65"/>
      <c r="FT587" s="65"/>
      <c r="FU587" s="65"/>
      <c r="FV587" s="65"/>
      <c r="FW587" s="65"/>
      <c r="FX587" s="65"/>
      <c r="FY587" s="65"/>
      <c r="FZ587" s="65"/>
      <c r="GA587" s="65"/>
      <c r="GB587" s="65"/>
      <c r="GC587" s="65"/>
      <c r="GD587" s="65"/>
      <c r="GE587" s="65"/>
      <c r="GF587" s="65"/>
      <c r="GG587" s="65"/>
      <c r="GH587" s="65"/>
      <c r="GI587" s="65"/>
      <c r="GJ587" s="65"/>
      <c r="GK587" s="65"/>
      <c r="GL587" s="65"/>
      <c r="GM587" s="65"/>
      <c r="GN587" s="65"/>
      <c r="GO587" s="65"/>
    </row>
    <row r="588" spans="46:197" s="103" customFormat="1" ht="20.100000000000001" customHeight="1" x14ac:dyDescent="0.3">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c r="BS588" s="64"/>
      <c r="BT588" s="64"/>
      <c r="BU588" s="64"/>
      <c r="BV588" s="64"/>
      <c r="BW588" s="64"/>
      <c r="BX588" s="64"/>
      <c r="BY588" s="64"/>
      <c r="BZ588" s="64"/>
      <c r="CA588" s="64"/>
      <c r="CB588" s="64"/>
      <c r="CC588" s="64"/>
      <c r="CD588" s="64"/>
      <c r="CE588" s="64"/>
      <c r="CF588" s="64"/>
      <c r="CG588" s="64"/>
      <c r="CH588" s="64"/>
      <c r="CI588" s="64"/>
      <c r="CJ588" s="64"/>
      <c r="CK588" s="64"/>
      <c r="CL588" s="64"/>
      <c r="CM588" s="64"/>
      <c r="CN588" s="64"/>
      <c r="CO588" s="64"/>
      <c r="CP588" s="64"/>
      <c r="CQ588" s="64"/>
      <c r="CR588" s="64"/>
      <c r="CS588" s="64"/>
      <c r="CT588" s="64"/>
      <c r="CU588" s="64"/>
      <c r="CV588" s="64"/>
      <c r="CW588" s="64"/>
      <c r="CX588" s="64"/>
      <c r="CY588" s="64"/>
      <c r="CZ588" s="64"/>
      <c r="DA588" s="64"/>
      <c r="DB588" s="64"/>
      <c r="DC588" s="64"/>
      <c r="DD588" s="64"/>
      <c r="DE588" s="64"/>
      <c r="DF588" s="64"/>
      <c r="DG588" s="64"/>
      <c r="DH588" s="64"/>
      <c r="DI588" s="64"/>
      <c r="DJ588" s="64"/>
      <c r="DK588" s="65"/>
      <c r="DL588" s="65"/>
      <c r="DM588" s="65"/>
      <c r="DN588" s="65"/>
      <c r="DO588" s="65"/>
      <c r="DP588" s="65"/>
      <c r="DQ588" s="65"/>
      <c r="DR588" s="65"/>
      <c r="DS588" s="65"/>
      <c r="DT588" s="65"/>
      <c r="DU588" s="65"/>
      <c r="DV588" s="65"/>
      <c r="DW588" s="65"/>
      <c r="DX588" s="65"/>
      <c r="DY588" s="65"/>
      <c r="DZ588" s="65"/>
      <c r="EA588" s="65"/>
      <c r="EB588" s="65"/>
      <c r="EC588" s="65"/>
      <c r="ED588" s="65"/>
      <c r="EE588" s="65"/>
      <c r="EF588" s="65"/>
      <c r="EG588" s="65"/>
      <c r="EH588" s="65"/>
      <c r="EI588" s="65"/>
      <c r="EJ588" s="65"/>
      <c r="EK588" s="65"/>
      <c r="EL588" s="65"/>
      <c r="EM588" s="65"/>
      <c r="EN588" s="65"/>
      <c r="EO588" s="65"/>
      <c r="EP588" s="65"/>
      <c r="EQ588" s="65"/>
      <c r="ER588" s="65"/>
      <c r="ES588" s="65"/>
      <c r="ET588" s="65"/>
      <c r="EU588" s="65"/>
      <c r="EV588" s="65"/>
      <c r="EW588" s="65"/>
      <c r="EX588" s="65"/>
      <c r="EY588" s="65"/>
      <c r="EZ588" s="65"/>
      <c r="FA588" s="65"/>
      <c r="FB588" s="65"/>
      <c r="FC588" s="65"/>
      <c r="FD588" s="65"/>
      <c r="FE588" s="65"/>
      <c r="FF588" s="65"/>
      <c r="FG588" s="65"/>
      <c r="FH588" s="65"/>
      <c r="FI588" s="65"/>
      <c r="FJ588" s="65"/>
      <c r="FK588" s="65"/>
      <c r="FL588" s="65"/>
      <c r="FM588" s="65"/>
      <c r="FN588" s="65"/>
      <c r="FO588" s="65"/>
      <c r="FP588" s="65"/>
      <c r="FQ588" s="65"/>
      <c r="FR588" s="65"/>
      <c r="FS588" s="65"/>
      <c r="FT588" s="65"/>
      <c r="FU588" s="65"/>
      <c r="FV588" s="65"/>
      <c r="FW588" s="65"/>
      <c r="FX588" s="65"/>
      <c r="FY588" s="65"/>
      <c r="FZ588" s="65"/>
      <c r="GA588" s="65"/>
      <c r="GB588" s="65"/>
      <c r="GC588" s="65"/>
      <c r="GD588" s="65"/>
      <c r="GE588" s="65"/>
      <c r="GF588" s="65"/>
      <c r="GG588" s="65"/>
      <c r="GH588" s="65"/>
      <c r="GI588" s="65"/>
      <c r="GJ588" s="65"/>
      <c r="GK588" s="65"/>
      <c r="GL588" s="65"/>
      <c r="GM588" s="65"/>
      <c r="GN588" s="65"/>
      <c r="GO588" s="65"/>
    </row>
    <row r="589" spans="46:197" s="103" customFormat="1" ht="20.100000000000001" customHeight="1" x14ac:dyDescent="0.3">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c r="BS589" s="64"/>
      <c r="BT589" s="64"/>
      <c r="BU589" s="64"/>
      <c r="BV589" s="64"/>
      <c r="BW589" s="64"/>
      <c r="BX589" s="64"/>
      <c r="BY589" s="64"/>
      <c r="BZ589" s="64"/>
      <c r="CA589" s="64"/>
      <c r="CB589" s="64"/>
      <c r="CC589" s="64"/>
      <c r="CD589" s="64"/>
      <c r="CE589" s="64"/>
      <c r="CF589" s="64"/>
      <c r="CG589" s="64"/>
      <c r="CH589" s="64"/>
      <c r="CI589" s="64"/>
      <c r="CJ589" s="64"/>
      <c r="CK589" s="64"/>
      <c r="CL589" s="64"/>
      <c r="CM589" s="64"/>
      <c r="CN589" s="64"/>
      <c r="CO589" s="64"/>
      <c r="CP589" s="64"/>
      <c r="CQ589" s="64"/>
      <c r="CR589" s="64"/>
      <c r="CS589" s="64"/>
      <c r="CT589" s="64"/>
      <c r="CU589" s="64"/>
      <c r="CV589" s="64"/>
      <c r="CW589" s="64"/>
      <c r="CX589" s="64"/>
      <c r="CY589" s="64"/>
      <c r="CZ589" s="64"/>
      <c r="DA589" s="64"/>
      <c r="DB589" s="64"/>
      <c r="DC589" s="64"/>
      <c r="DD589" s="64"/>
      <c r="DE589" s="64"/>
      <c r="DF589" s="64"/>
      <c r="DG589" s="64"/>
      <c r="DH589" s="64"/>
      <c r="DI589" s="64"/>
      <c r="DJ589" s="64"/>
      <c r="DK589" s="65"/>
      <c r="DL589" s="65"/>
      <c r="DM589" s="65"/>
      <c r="DN589" s="65"/>
      <c r="DO589" s="65"/>
      <c r="DP589" s="65"/>
      <c r="DQ589" s="65"/>
      <c r="DR589" s="65"/>
      <c r="DS589" s="65"/>
      <c r="DT589" s="65"/>
      <c r="DU589" s="65"/>
      <c r="DV589" s="65"/>
      <c r="DW589" s="65"/>
      <c r="DX589" s="65"/>
      <c r="DY589" s="65"/>
      <c r="DZ589" s="65"/>
      <c r="EA589" s="65"/>
      <c r="EB589" s="65"/>
      <c r="EC589" s="65"/>
      <c r="ED589" s="65"/>
      <c r="EE589" s="65"/>
      <c r="EF589" s="65"/>
      <c r="EG589" s="65"/>
      <c r="EH589" s="65"/>
      <c r="EI589" s="65"/>
      <c r="EJ589" s="65"/>
      <c r="EK589" s="65"/>
      <c r="EL589" s="65"/>
      <c r="EM589" s="65"/>
      <c r="EN589" s="65"/>
      <c r="EO589" s="65"/>
      <c r="EP589" s="65"/>
      <c r="EQ589" s="65"/>
      <c r="ER589" s="65"/>
      <c r="ES589" s="65"/>
      <c r="ET589" s="65"/>
      <c r="EU589" s="65"/>
      <c r="EV589" s="65"/>
      <c r="EW589" s="65"/>
      <c r="EX589" s="65"/>
      <c r="EY589" s="65"/>
      <c r="EZ589" s="65"/>
      <c r="FA589" s="65"/>
      <c r="FB589" s="65"/>
      <c r="FC589" s="65"/>
      <c r="FD589" s="65"/>
      <c r="FE589" s="65"/>
      <c r="FF589" s="65"/>
      <c r="FG589" s="65"/>
      <c r="FH589" s="65"/>
      <c r="FI589" s="65"/>
      <c r="FJ589" s="65"/>
      <c r="FK589" s="65"/>
      <c r="FL589" s="65"/>
      <c r="FM589" s="65"/>
      <c r="FN589" s="65"/>
      <c r="FO589" s="65"/>
      <c r="FP589" s="65"/>
      <c r="FQ589" s="65"/>
      <c r="FR589" s="65"/>
      <c r="FS589" s="65"/>
      <c r="FT589" s="65"/>
      <c r="FU589" s="65"/>
      <c r="FV589" s="65"/>
      <c r="FW589" s="65"/>
      <c r="FX589" s="65"/>
      <c r="FY589" s="65"/>
      <c r="FZ589" s="65"/>
      <c r="GA589" s="65"/>
      <c r="GB589" s="65"/>
      <c r="GC589" s="65"/>
      <c r="GD589" s="65"/>
      <c r="GE589" s="65"/>
      <c r="GF589" s="65"/>
      <c r="GG589" s="65"/>
      <c r="GH589" s="65"/>
      <c r="GI589" s="65"/>
      <c r="GJ589" s="65"/>
      <c r="GK589" s="65"/>
      <c r="GL589" s="65"/>
      <c r="GM589" s="65"/>
      <c r="GN589" s="65"/>
      <c r="GO589" s="65"/>
    </row>
    <row r="590" spans="46:197" s="103" customFormat="1" ht="20.100000000000001" customHeight="1" x14ac:dyDescent="0.3">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c r="BS590" s="64"/>
      <c r="BT590" s="64"/>
      <c r="BU590" s="64"/>
      <c r="BV590" s="64"/>
      <c r="BW590" s="64"/>
      <c r="BX590" s="64"/>
      <c r="BY590" s="64"/>
      <c r="BZ590" s="64"/>
      <c r="CA590" s="64"/>
      <c r="CB590" s="64"/>
      <c r="CC590" s="64"/>
      <c r="CD590" s="64"/>
      <c r="CE590" s="64"/>
      <c r="CF590" s="64"/>
      <c r="CG590" s="64"/>
      <c r="CH590" s="64"/>
      <c r="CI590" s="64"/>
      <c r="CJ590" s="64"/>
      <c r="CK590" s="64"/>
      <c r="CL590" s="64"/>
      <c r="CM590" s="64"/>
      <c r="CN590" s="64"/>
      <c r="CO590" s="64"/>
      <c r="CP590" s="64"/>
      <c r="CQ590" s="64"/>
      <c r="CR590" s="64"/>
      <c r="CS590" s="64"/>
      <c r="CT590" s="64"/>
      <c r="CU590" s="64"/>
      <c r="CV590" s="64"/>
      <c r="CW590" s="64"/>
      <c r="CX590" s="64"/>
      <c r="CY590" s="64"/>
      <c r="CZ590" s="64"/>
      <c r="DA590" s="64"/>
      <c r="DB590" s="64"/>
      <c r="DC590" s="64"/>
      <c r="DD590" s="64"/>
      <c r="DE590" s="64"/>
      <c r="DF590" s="64"/>
      <c r="DG590" s="64"/>
      <c r="DH590" s="64"/>
      <c r="DI590" s="64"/>
      <c r="DJ590" s="64"/>
      <c r="DK590" s="65"/>
      <c r="DL590" s="65"/>
      <c r="DM590" s="65"/>
      <c r="DN590" s="65"/>
      <c r="DO590" s="65"/>
      <c r="DP590" s="65"/>
      <c r="DQ590" s="65"/>
      <c r="DR590" s="65"/>
      <c r="DS590" s="65"/>
      <c r="DT590" s="65"/>
      <c r="DU590" s="65"/>
      <c r="DV590" s="65"/>
      <c r="DW590" s="65"/>
      <c r="DX590" s="65"/>
      <c r="DY590" s="65"/>
      <c r="DZ590" s="65"/>
      <c r="EA590" s="65"/>
      <c r="EB590" s="65"/>
      <c r="EC590" s="65"/>
      <c r="ED590" s="65"/>
      <c r="EE590" s="65"/>
      <c r="EF590" s="65"/>
      <c r="EG590" s="65"/>
      <c r="EH590" s="65"/>
      <c r="EI590" s="65"/>
      <c r="EJ590" s="65"/>
      <c r="EK590" s="65"/>
      <c r="EL590" s="65"/>
      <c r="EM590" s="65"/>
      <c r="EN590" s="65"/>
      <c r="EO590" s="65"/>
      <c r="EP590" s="65"/>
      <c r="EQ590" s="65"/>
      <c r="ER590" s="65"/>
      <c r="ES590" s="65"/>
      <c r="ET590" s="65"/>
      <c r="EU590" s="65"/>
      <c r="EV590" s="65"/>
      <c r="EW590" s="65"/>
      <c r="EX590" s="65"/>
      <c r="EY590" s="65"/>
      <c r="EZ590" s="65"/>
      <c r="FA590" s="65"/>
      <c r="FB590" s="65"/>
      <c r="FC590" s="65"/>
      <c r="FD590" s="65"/>
      <c r="FE590" s="65"/>
      <c r="FF590" s="65"/>
      <c r="FG590" s="65"/>
      <c r="FH590" s="65"/>
      <c r="FI590" s="65"/>
      <c r="FJ590" s="65"/>
      <c r="FK590" s="65"/>
      <c r="FL590" s="65"/>
      <c r="FM590" s="65"/>
      <c r="FN590" s="65"/>
      <c r="FO590" s="65"/>
      <c r="FP590" s="65"/>
      <c r="FQ590" s="65"/>
      <c r="FR590" s="65"/>
      <c r="FS590" s="65"/>
      <c r="FT590" s="65"/>
      <c r="FU590" s="65"/>
      <c r="FV590" s="65"/>
      <c r="FW590" s="65"/>
      <c r="FX590" s="65"/>
      <c r="FY590" s="65"/>
      <c r="FZ590" s="65"/>
      <c r="GA590" s="65"/>
      <c r="GB590" s="65"/>
      <c r="GC590" s="65"/>
      <c r="GD590" s="65"/>
      <c r="GE590" s="65"/>
      <c r="GF590" s="65"/>
      <c r="GG590" s="65"/>
      <c r="GH590" s="65"/>
      <c r="GI590" s="65"/>
      <c r="GJ590" s="65"/>
      <c r="GK590" s="65"/>
      <c r="GL590" s="65"/>
      <c r="GM590" s="65"/>
      <c r="GN590" s="65"/>
      <c r="GO590" s="65"/>
    </row>
    <row r="591" spans="46:197" s="103" customFormat="1" ht="20.100000000000001" customHeight="1" x14ac:dyDescent="0.3">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c r="BS591" s="64"/>
      <c r="BT591" s="64"/>
      <c r="BU591" s="64"/>
      <c r="BV591" s="64"/>
      <c r="BW591" s="64"/>
      <c r="BX591" s="64"/>
      <c r="BY591" s="64"/>
      <c r="BZ591" s="64"/>
      <c r="CA591" s="64"/>
      <c r="CB591" s="64"/>
      <c r="CC591" s="64"/>
      <c r="CD591" s="64"/>
      <c r="CE591" s="64"/>
      <c r="CF591" s="64"/>
      <c r="CG591" s="64"/>
      <c r="CH591" s="64"/>
      <c r="CI591" s="64"/>
      <c r="CJ591" s="64"/>
      <c r="CK591" s="64"/>
      <c r="CL591" s="64"/>
      <c r="CM591" s="64"/>
      <c r="CN591" s="64"/>
      <c r="CO591" s="64"/>
      <c r="CP591" s="64"/>
      <c r="CQ591" s="64"/>
      <c r="CR591" s="64"/>
      <c r="CS591" s="64"/>
      <c r="CT591" s="64"/>
      <c r="CU591" s="64"/>
      <c r="CV591" s="64"/>
      <c r="CW591" s="64"/>
      <c r="CX591" s="64"/>
      <c r="CY591" s="64"/>
      <c r="CZ591" s="64"/>
      <c r="DA591" s="64"/>
      <c r="DB591" s="64"/>
      <c r="DC591" s="64"/>
      <c r="DD591" s="64"/>
      <c r="DE591" s="64"/>
      <c r="DF591" s="64"/>
      <c r="DG591" s="64"/>
      <c r="DH591" s="64"/>
      <c r="DI591" s="64"/>
      <c r="DJ591" s="64"/>
      <c r="DK591" s="65"/>
      <c r="DL591" s="65"/>
      <c r="DM591" s="65"/>
      <c r="DN591" s="65"/>
      <c r="DO591" s="65"/>
      <c r="DP591" s="65"/>
      <c r="DQ591" s="65"/>
      <c r="DR591" s="65"/>
      <c r="DS591" s="65"/>
      <c r="DT591" s="65"/>
      <c r="DU591" s="65"/>
      <c r="DV591" s="65"/>
      <c r="DW591" s="65"/>
      <c r="DX591" s="65"/>
      <c r="DY591" s="65"/>
      <c r="DZ591" s="65"/>
      <c r="EA591" s="65"/>
      <c r="EB591" s="65"/>
      <c r="EC591" s="65"/>
      <c r="ED591" s="65"/>
      <c r="EE591" s="65"/>
      <c r="EF591" s="65"/>
      <c r="EG591" s="65"/>
      <c r="EH591" s="65"/>
      <c r="EI591" s="65"/>
      <c r="EJ591" s="65"/>
      <c r="EK591" s="65"/>
      <c r="EL591" s="65"/>
      <c r="EM591" s="65"/>
      <c r="EN591" s="65"/>
      <c r="EO591" s="65"/>
      <c r="EP591" s="65"/>
      <c r="EQ591" s="65"/>
      <c r="ER591" s="65"/>
      <c r="ES591" s="65"/>
      <c r="ET591" s="65"/>
      <c r="EU591" s="65"/>
      <c r="EV591" s="65"/>
      <c r="EW591" s="65"/>
      <c r="EX591" s="65"/>
      <c r="EY591" s="65"/>
      <c r="EZ591" s="65"/>
      <c r="FA591" s="65"/>
      <c r="FB591" s="65"/>
      <c r="FC591" s="65"/>
      <c r="FD591" s="65"/>
      <c r="FE591" s="65"/>
      <c r="FF591" s="65"/>
      <c r="FG591" s="65"/>
      <c r="FH591" s="65"/>
      <c r="FI591" s="65"/>
      <c r="FJ591" s="65"/>
      <c r="FK591" s="65"/>
      <c r="FL591" s="65"/>
      <c r="FM591" s="65"/>
      <c r="FN591" s="65"/>
      <c r="FO591" s="65"/>
      <c r="FP591" s="65"/>
      <c r="FQ591" s="65"/>
      <c r="FR591" s="65"/>
      <c r="FS591" s="65"/>
      <c r="FT591" s="65"/>
      <c r="FU591" s="65"/>
      <c r="FV591" s="65"/>
      <c r="FW591" s="65"/>
      <c r="FX591" s="65"/>
      <c r="FY591" s="65"/>
      <c r="FZ591" s="65"/>
      <c r="GA591" s="65"/>
      <c r="GB591" s="65"/>
      <c r="GC591" s="65"/>
      <c r="GD591" s="65"/>
      <c r="GE591" s="65"/>
      <c r="GF591" s="65"/>
      <c r="GG591" s="65"/>
      <c r="GH591" s="65"/>
      <c r="GI591" s="65"/>
      <c r="GJ591" s="65"/>
      <c r="GK591" s="65"/>
      <c r="GL591" s="65"/>
      <c r="GM591" s="65"/>
      <c r="GN591" s="65"/>
      <c r="GO591" s="65"/>
    </row>
    <row r="592" spans="46:197" s="103" customFormat="1" ht="20.100000000000001" customHeight="1" x14ac:dyDescent="0.3">
      <c r="AT592" s="64"/>
      <c r="AU592" s="64"/>
      <c r="AV592" s="64"/>
      <c r="AW592" s="64"/>
      <c r="AX592" s="64"/>
      <c r="AY592" s="64"/>
      <c r="AZ592" s="64"/>
      <c r="BA592" s="64"/>
      <c r="BB592" s="64"/>
      <c r="BC592" s="64"/>
      <c r="BD592" s="64"/>
      <c r="BE592" s="64"/>
      <c r="BF592" s="64"/>
      <c r="BG592" s="64"/>
      <c r="BH592" s="64"/>
      <c r="BI592" s="64"/>
      <c r="BJ592" s="64"/>
      <c r="BK592" s="64"/>
      <c r="BL592" s="64"/>
      <c r="BM592" s="64"/>
      <c r="BN592" s="64"/>
      <c r="BO592" s="64"/>
      <c r="BP592" s="64"/>
      <c r="BQ592" s="64"/>
      <c r="BR592" s="64"/>
      <c r="BS592" s="64"/>
      <c r="BT592" s="64"/>
      <c r="BU592" s="64"/>
      <c r="BV592" s="64"/>
      <c r="BW592" s="64"/>
      <c r="BX592" s="64"/>
      <c r="BY592" s="64"/>
      <c r="BZ592" s="64"/>
      <c r="CA592" s="64"/>
      <c r="CB592" s="64"/>
      <c r="CC592" s="64"/>
      <c r="CD592" s="64"/>
      <c r="CE592" s="64"/>
      <c r="CF592" s="64"/>
      <c r="CG592" s="64"/>
      <c r="CH592" s="64"/>
      <c r="CI592" s="64"/>
      <c r="CJ592" s="64"/>
      <c r="CK592" s="64"/>
      <c r="CL592" s="64"/>
      <c r="CM592" s="64"/>
      <c r="CN592" s="64"/>
      <c r="CO592" s="64"/>
      <c r="CP592" s="64"/>
      <c r="CQ592" s="64"/>
      <c r="CR592" s="64"/>
      <c r="CS592" s="64"/>
      <c r="CT592" s="64"/>
      <c r="CU592" s="64"/>
      <c r="CV592" s="64"/>
      <c r="CW592" s="64"/>
      <c r="CX592" s="64"/>
      <c r="CY592" s="64"/>
      <c r="CZ592" s="64"/>
      <c r="DA592" s="64"/>
      <c r="DB592" s="64"/>
      <c r="DC592" s="64"/>
      <c r="DD592" s="64"/>
      <c r="DE592" s="64"/>
      <c r="DF592" s="64"/>
      <c r="DG592" s="64"/>
      <c r="DH592" s="64"/>
      <c r="DI592" s="64"/>
      <c r="DJ592" s="64"/>
      <c r="DK592" s="65"/>
      <c r="DL592" s="65"/>
      <c r="DM592" s="65"/>
      <c r="DN592" s="65"/>
      <c r="DO592" s="65"/>
      <c r="DP592" s="65"/>
      <c r="DQ592" s="65"/>
      <c r="DR592" s="65"/>
      <c r="DS592" s="65"/>
      <c r="DT592" s="65"/>
      <c r="DU592" s="65"/>
      <c r="DV592" s="65"/>
      <c r="DW592" s="65"/>
      <c r="DX592" s="65"/>
      <c r="DY592" s="65"/>
      <c r="DZ592" s="65"/>
      <c r="EA592" s="65"/>
      <c r="EB592" s="65"/>
      <c r="EC592" s="65"/>
      <c r="ED592" s="65"/>
      <c r="EE592" s="65"/>
      <c r="EF592" s="65"/>
      <c r="EG592" s="65"/>
      <c r="EH592" s="65"/>
      <c r="EI592" s="65"/>
      <c r="EJ592" s="65"/>
      <c r="EK592" s="65"/>
      <c r="EL592" s="65"/>
      <c r="EM592" s="65"/>
      <c r="EN592" s="65"/>
      <c r="EO592" s="65"/>
      <c r="EP592" s="65"/>
      <c r="EQ592" s="65"/>
      <c r="ER592" s="65"/>
      <c r="ES592" s="65"/>
      <c r="ET592" s="65"/>
      <c r="EU592" s="65"/>
      <c r="EV592" s="65"/>
      <c r="EW592" s="65"/>
      <c r="EX592" s="65"/>
      <c r="EY592" s="65"/>
      <c r="EZ592" s="65"/>
      <c r="FA592" s="65"/>
      <c r="FB592" s="65"/>
      <c r="FC592" s="65"/>
      <c r="FD592" s="65"/>
      <c r="FE592" s="65"/>
      <c r="FF592" s="65"/>
      <c r="FG592" s="65"/>
      <c r="FH592" s="65"/>
      <c r="FI592" s="65"/>
      <c r="FJ592" s="65"/>
      <c r="FK592" s="65"/>
      <c r="FL592" s="65"/>
      <c r="FM592" s="65"/>
      <c r="FN592" s="65"/>
      <c r="FO592" s="65"/>
      <c r="FP592" s="65"/>
      <c r="FQ592" s="65"/>
      <c r="FR592" s="65"/>
      <c r="FS592" s="65"/>
      <c r="FT592" s="65"/>
      <c r="FU592" s="65"/>
      <c r="FV592" s="65"/>
      <c r="FW592" s="65"/>
      <c r="FX592" s="65"/>
      <c r="FY592" s="65"/>
      <c r="FZ592" s="65"/>
      <c r="GA592" s="65"/>
      <c r="GB592" s="65"/>
      <c r="GC592" s="65"/>
      <c r="GD592" s="65"/>
      <c r="GE592" s="65"/>
      <c r="GF592" s="65"/>
      <c r="GG592" s="65"/>
      <c r="GH592" s="65"/>
      <c r="GI592" s="65"/>
      <c r="GJ592" s="65"/>
      <c r="GK592" s="65"/>
      <c r="GL592" s="65"/>
      <c r="GM592" s="65"/>
      <c r="GN592" s="65"/>
      <c r="GO592" s="65"/>
    </row>
    <row r="593" spans="46:197" s="103" customFormat="1" ht="20.100000000000001" customHeight="1" x14ac:dyDescent="0.3">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c r="BS593" s="64"/>
      <c r="BT593" s="64"/>
      <c r="BU593" s="64"/>
      <c r="BV593" s="64"/>
      <c r="BW593" s="64"/>
      <c r="BX593" s="64"/>
      <c r="BY593" s="64"/>
      <c r="BZ593" s="64"/>
      <c r="CA593" s="64"/>
      <c r="CB593" s="64"/>
      <c r="CC593" s="64"/>
      <c r="CD593" s="64"/>
      <c r="CE593" s="64"/>
      <c r="CF593" s="64"/>
      <c r="CG593" s="64"/>
      <c r="CH593" s="64"/>
      <c r="CI593" s="64"/>
      <c r="CJ593" s="64"/>
      <c r="CK593" s="64"/>
      <c r="CL593" s="64"/>
      <c r="CM593" s="64"/>
      <c r="CN593" s="64"/>
      <c r="CO593" s="64"/>
      <c r="CP593" s="64"/>
      <c r="CQ593" s="64"/>
      <c r="CR593" s="64"/>
      <c r="CS593" s="64"/>
      <c r="CT593" s="64"/>
      <c r="CU593" s="64"/>
      <c r="CV593" s="64"/>
      <c r="CW593" s="64"/>
      <c r="CX593" s="64"/>
      <c r="CY593" s="64"/>
      <c r="CZ593" s="64"/>
      <c r="DA593" s="64"/>
      <c r="DB593" s="64"/>
      <c r="DC593" s="64"/>
      <c r="DD593" s="64"/>
      <c r="DE593" s="64"/>
      <c r="DF593" s="64"/>
      <c r="DG593" s="64"/>
      <c r="DH593" s="64"/>
      <c r="DI593" s="64"/>
      <c r="DJ593" s="64"/>
      <c r="DK593" s="65"/>
      <c r="DL593" s="65"/>
      <c r="DM593" s="65"/>
      <c r="DN593" s="65"/>
      <c r="DO593" s="65"/>
      <c r="DP593" s="65"/>
      <c r="DQ593" s="65"/>
      <c r="DR593" s="65"/>
      <c r="DS593" s="65"/>
      <c r="DT593" s="65"/>
      <c r="DU593" s="65"/>
      <c r="DV593" s="65"/>
      <c r="DW593" s="65"/>
      <c r="DX593" s="65"/>
      <c r="DY593" s="65"/>
      <c r="DZ593" s="65"/>
      <c r="EA593" s="65"/>
      <c r="EB593" s="65"/>
      <c r="EC593" s="65"/>
      <c r="ED593" s="65"/>
      <c r="EE593" s="65"/>
      <c r="EF593" s="65"/>
      <c r="EG593" s="65"/>
      <c r="EH593" s="65"/>
      <c r="EI593" s="65"/>
      <c r="EJ593" s="65"/>
      <c r="EK593" s="65"/>
      <c r="EL593" s="65"/>
      <c r="EM593" s="65"/>
      <c r="EN593" s="65"/>
      <c r="EO593" s="65"/>
      <c r="EP593" s="65"/>
      <c r="EQ593" s="65"/>
      <c r="ER593" s="65"/>
      <c r="ES593" s="65"/>
      <c r="ET593" s="65"/>
      <c r="EU593" s="65"/>
      <c r="EV593" s="65"/>
      <c r="EW593" s="65"/>
      <c r="EX593" s="65"/>
      <c r="EY593" s="65"/>
      <c r="EZ593" s="65"/>
      <c r="FA593" s="65"/>
      <c r="FB593" s="65"/>
      <c r="FC593" s="65"/>
      <c r="FD593" s="65"/>
      <c r="FE593" s="65"/>
      <c r="FF593" s="65"/>
      <c r="FG593" s="65"/>
      <c r="FH593" s="65"/>
      <c r="FI593" s="65"/>
      <c r="FJ593" s="65"/>
      <c r="FK593" s="65"/>
      <c r="FL593" s="65"/>
      <c r="FM593" s="65"/>
      <c r="FN593" s="65"/>
      <c r="FO593" s="65"/>
      <c r="FP593" s="65"/>
      <c r="FQ593" s="65"/>
      <c r="FR593" s="65"/>
      <c r="FS593" s="65"/>
      <c r="FT593" s="65"/>
      <c r="FU593" s="65"/>
      <c r="FV593" s="65"/>
      <c r="FW593" s="65"/>
      <c r="FX593" s="65"/>
      <c r="FY593" s="65"/>
      <c r="FZ593" s="65"/>
      <c r="GA593" s="65"/>
      <c r="GB593" s="65"/>
      <c r="GC593" s="65"/>
      <c r="GD593" s="65"/>
      <c r="GE593" s="65"/>
      <c r="GF593" s="65"/>
      <c r="GG593" s="65"/>
      <c r="GH593" s="65"/>
      <c r="GI593" s="65"/>
      <c r="GJ593" s="65"/>
      <c r="GK593" s="65"/>
      <c r="GL593" s="65"/>
      <c r="GM593" s="65"/>
      <c r="GN593" s="65"/>
      <c r="GO593" s="65"/>
    </row>
    <row r="594" spans="46:197" s="103" customFormat="1" ht="20.100000000000001" customHeight="1" x14ac:dyDescent="0.3">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c r="BS594" s="64"/>
      <c r="BT594" s="64"/>
      <c r="BU594" s="64"/>
      <c r="BV594" s="64"/>
      <c r="BW594" s="64"/>
      <c r="BX594" s="64"/>
      <c r="BY594" s="64"/>
      <c r="BZ594" s="64"/>
      <c r="CA594" s="64"/>
      <c r="CB594" s="64"/>
      <c r="CC594" s="64"/>
      <c r="CD594" s="64"/>
      <c r="CE594" s="64"/>
      <c r="CF594" s="64"/>
      <c r="CG594" s="64"/>
      <c r="CH594" s="64"/>
      <c r="CI594" s="64"/>
      <c r="CJ594" s="64"/>
      <c r="CK594" s="64"/>
      <c r="CL594" s="64"/>
      <c r="CM594" s="64"/>
      <c r="CN594" s="64"/>
      <c r="CO594" s="64"/>
      <c r="CP594" s="64"/>
      <c r="CQ594" s="64"/>
      <c r="CR594" s="64"/>
      <c r="CS594" s="64"/>
      <c r="CT594" s="64"/>
      <c r="CU594" s="64"/>
      <c r="CV594" s="64"/>
      <c r="CW594" s="64"/>
      <c r="CX594" s="64"/>
      <c r="CY594" s="64"/>
      <c r="CZ594" s="64"/>
      <c r="DA594" s="64"/>
      <c r="DB594" s="64"/>
      <c r="DC594" s="64"/>
      <c r="DD594" s="64"/>
      <c r="DE594" s="64"/>
      <c r="DF594" s="64"/>
      <c r="DG594" s="64"/>
      <c r="DH594" s="64"/>
      <c r="DI594" s="64"/>
      <c r="DJ594" s="64"/>
      <c r="DK594" s="65"/>
      <c r="DL594" s="65"/>
      <c r="DM594" s="65"/>
      <c r="DN594" s="65"/>
      <c r="DO594" s="65"/>
      <c r="DP594" s="65"/>
      <c r="DQ594" s="65"/>
      <c r="DR594" s="65"/>
      <c r="DS594" s="65"/>
      <c r="DT594" s="65"/>
      <c r="DU594" s="65"/>
      <c r="DV594" s="65"/>
      <c r="DW594" s="65"/>
      <c r="DX594" s="65"/>
      <c r="DY594" s="65"/>
      <c r="DZ594" s="65"/>
      <c r="EA594" s="65"/>
      <c r="EB594" s="65"/>
      <c r="EC594" s="65"/>
      <c r="ED594" s="65"/>
      <c r="EE594" s="65"/>
      <c r="EF594" s="65"/>
      <c r="EG594" s="65"/>
      <c r="EH594" s="65"/>
      <c r="EI594" s="65"/>
      <c r="EJ594" s="65"/>
      <c r="EK594" s="65"/>
      <c r="EL594" s="65"/>
      <c r="EM594" s="65"/>
      <c r="EN594" s="65"/>
      <c r="EO594" s="65"/>
      <c r="EP594" s="65"/>
      <c r="EQ594" s="65"/>
      <c r="ER594" s="65"/>
      <c r="ES594" s="65"/>
      <c r="ET594" s="65"/>
      <c r="EU594" s="65"/>
      <c r="EV594" s="65"/>
      <c r="EW594" s="65"/>
      <c r="EX594" s="65"/>
      <c r="EY594" s="65"/>
      <c r="EZ594" s="65"/>
      <c r="FA594" s="65"/>
      <c r="FB594" s="65"/>
      <c r="FC594" s="65"/>
      <c r="FD594" s="65"/>
      <c r="FE594" s="65"/>
      <c r="FF594" s="65"/>
      <c r="FG594" s="65"/>
      <c r="FH594" s="65"/>
      <c r="FI594" s="65"/>
      <c r="FJ594" s="65"/>
      <c r="FK594" s="65"/>
      <c r="FL594" s="65"/>
      <c r="FM594" s="65"/>
      <c r="FN594" s="65"/>
      <c r="FO594" s="65"/>
      <c r="FP594" s="65"/>
      <c r="FQ594" s="65"/>
      <c r="FR594" s="65"/>
      <c r="FS594" s="65"/>
      <c r="FT594" s="65"/>
      <c r="FU594" s="65"/>
      <c r="FV594" s="65"/>
      <c r="FW594" s="65"/>
      <c r="FX594" s="65"/>
      <c r="FY594" s="65"/>
      <c r="FZ594" s="65"/>
      <c r="GA594" s="65"/>
      <c r="GB594" s="65"/>
      <c r="GC594" s="65"/>
      <c r="GD594" s="65"/>
      <c r="GE594" s="65"/>
      <c r="GF594" s="65"/>
      <c r="GG594" s="65"/>
      <c r="GH594" s="65"/>
      <c r="GI594" s="65"/>
      <c r="GJ594" s="65"/>
      <c r="GK594" s="65"/>
      <c r="GL594" s="65"/>
      <c r="GM594" s="65"/>
      <c r="GN594" s="65"/>
      <c r="GO594" s="65"/>
    </row>
    <row r="595" spans="46:197" s="103" customFormat="1" ht="20.100000000000001" customHeight="1" x14ac:dyDescent="0.3">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c r="BS595" s="64"/>
      <c r="BT595" s="64"/>
      <c r="BU595" s="64"/>
      <c r="BV595" s="64"/>
      <c r="BW595" s="64"/>
      <c r="BX595" s="64"/>
      <c r="BY595" s="64"/>
      <c r="BZ595" s="64"/>
      <c r="CA595" s="64"/>
      <c r="CB595" s="64"/>
      <c r="CC595" s="64"/>
      <c r="CD595" s="64"/>
      <c r="CE595" s="64"/>
      <c r="CF595" s="64"/>
      <c r="CG595" s="64"/>
      <c r="CH595" s="64"/>
      <c r="CI595" s="64"/>
      <c r="CJ595" s="64"/>
      <c r="CK595" s="64"/>
      <c r="CL595" s="64"/>
      <c r="CM595" s="64"/>
      <c r="CN595" s="64"/>
      <c r="CO595" s="64"/>
      <c r="CP595" s="64"/>
      <c r="CQ595" s="64"/>
      <c r="CR595" s="64"/>
      <c r="CS595" s="64"/>
      <c r="CT595" s="64"/>
      <c r="CU595" s="64"/>
      <c r="CV595" s="64"/>
      <c r="CW595" s="64"/>
      <c r="CX595" s="64"/>
      <c r="CY595" s="64"/>
      <c r="CZ595" s="64"/>
      <c r="DA595" s="64"/>
      <c r="DB595" s="64"/>
      <c r="DC595" s="64"/>
      <c r="DD595" s="64"/>
      <c r="DE595" s="64"/>
      <c r="DF595" s="64"/>
      <c r="DG595" s="64"/>
      <c r="DH595" s="64"/>
      <c r="DI595" s="64"/>
      <c r="DJ595" s="64"/>
      <c r="DK595" s="65"/>
      <c r="DL595" s="65"/>
      <c r="DM595" s="65"/>
      <c r="DN595" s="65"/>
      <c r="DO595" s="65"/>
      <c r="DP595" s="65"/>
      <c r="DQ595" s="65"/>
      <c r="DR595" s="65"/>
      <c r="DS595" s="65"/>
      <c r="DT595" s="65"/>
      <c r="DU595" s="65"/>
      <c r="DV595" s="65"/>
      <c r="DW595" s="65"/>
      <c r="DX595" s="65"/>
      <c r="DY595" s="65"/>
      <c r="DZ595" s="65"/>
      <c r="EA595" s="65"/>
      <c r="EB595" s="65"/>
      <c r="EC595" s="65"/>
      <c r="ED595" s="65"/>
      <c r="EE595" s="65"/>
      <c r="EF595" s="65"/>
      <c r="EG595" s="65"/>
      <c r="EH595" s="65"/>
      <c r="EI595" s="65"/>
      <c r="EJ595" s="65"/>
      <c r="EK595" s="65"/>
      <c r="EL595" s="65"/>
      <c r="EM595" s="65"/>
      <c r="EN595" s="65"/>
      <c r="EO595" s="65"/>
      <c r="EP595" s="65"/>
      <c r="EQ595" s="65"/>
      <c r="ER595" s="65"/>
      <c r="ES595" s="65"/>
      <c r="ET595" s="65"/>
      <c r="EU595" s="65"/>
      <c r="EV595" s="65"/>
      <c r="EW595" s="65"/>
      <c r="EX595" s="65"/>
      <c r="EY595" s="65"/>
      <c r="EZ595" s="65"/>
      <c r="FA595" s="65"/>
      <c r="FB595" s="65"/>
      <c r="FC595" s="65"/>
      <c r="FD595" s="65"/>
      <c r="FE595" s="65"/>
      <c r="FF595" s="65"/>
      <c r="FG595" s="65"/>
      <c r="FH595" s="65"/>
      <c r="FI595" s="65"/>
      <c r="FJ595" s="65"/>
      <c r="FK595" s="65"/>
      <c r="FL595" s="65"/>
      <c r="FM595" s="65"/>
      <c r="FN595" s="65"/>
      <c r="FO595" s="65"/>
      <c r="FP595" s="65"/>
      <c r="FQ595" s="65"/>
      <c r="FR595" s="65"/>
      <c r="FS595" s="65"/>
      <c r="FT595" s="65"/>
      <c r="FU595" s="65"/>
      <c r="FV595" s="65"/>
      <c r="FW595" s="65"/>
      <c r="FX595" s="65"/>
      <c r="FY595" s="65"/>
      <c r="FZ595" s="65"/>
      <c r="GA595" s="65"/>
      <c r="GB595" s="65"/>
      <c r="GC595" s="65"/>
      <c r="GD595" s="65"/>
      <c r="GE595" s="65"/>
      <c r="GF595" s="65"/>
      <c r="GG595" s="65"/>
      <c r="GH595" s="65"/>
      <c r="GI595" s="65"/>
      <c r="GJ595" s="65"/>
      <c r="GK595" s="65"/>
      <c r="GL595" s="65"/>
      <c r="GM595" s="65"/>
      <c r="GN595" s="65"/>
      <c r="GO595" s="65"/>
    </row>
    <row r="596" spans="46:197" s="103" customFormat="1" ht="20.100000000000001" customHeight="1" x14ac:dyDescent="0.3">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c r="BS596" s="64"/>
      <c r="BT596" s="64"/>
      <c r="BU596" s="64"/>
      <c r="BV596" s="64"/>
      <c r="BW596" s="64"/>
      <c r="BX596" s="64"/>
      <c r="BY596" s="64"/>
      <c r="BZ596" s="64"/>
      <c r="CA596" s="64"/>
      <c r="CB596" s="64"/>
      <c r="CC596" s="64"/>
      <c r="CD596" s="64"/>
      <c r="CE596" s="64"/>
      <c r="CF596" s="64"/>
      <c r="CG596" s="64"/>
      <c r="CH596" s="64"/>
      <c r="CI596" s="64"/>
      <c r="CJ596" s="64"/>
      <c r="CK596" s="64"/>
      <c r="CL596" s="64"/>
      <c r="CM596" s="64"/>
      <c r="CN596" s="64"/>
      <c r="CO596" s="64"/>
      <c r="CP596" s="64"/>
      <c r="CQ596" s="64"/>
      <c r="CR596" s="64"/>
      <c r="CS596" s="64"/>
      <c r="CT596" s="64"/>
      <c r="CU596" s="64"/>
      <c r="CV596" s="64"/>
      <c r="CW596" s="64"/>
      <c r="CX596" s="64"/>
      <c r="CY596" s="64"/>
      <c r="CZ596" s="64"/>
      <c r="DA596" s="64"/>
      <c r="DB596" s="64"/>
      <c r="DC596" s="64"/>
      <c r="DD596" s="64"/>
      <c r="DE596" s="64"/>
      <c r="DF596" s="64"/>
      <c r="DG596" s="64"/>
      <c r="DH596" s="64"/>
      <c r="DI596" s="64"/>
      <c r="DJ596" s="64"/>
      <c r="DK596" s="65"/>
      <c r="DL596" s="65"/>
      <c r="DM596" s="65"/>
      <c r="DN596" s="65"/>
      <c r="DO596" s="65"/>
      <c r="DP596" s="65"/>
      <c r="DQ596" s="65"/>
      <c r="DR596" s="65"/>
      <c r="DS596" s="65"/>
      <c r="DT596" s="65"/>
      <c r="DU596" s="65"/>
      <c r="DV596" s="65"/>
      <c r="DW596" s="65"/>
      <c r="DX596" s="65"/>
      <c r="DY596" s="65"/>
      <c r="DZ596" s="65"/>
      <c r="EA596" s="65"/>
      <c r="EB596" s="65"/>
      <c r="EC596" s="65"/>
      <c r="ED596" s="65"/>
      <c r="EE596" s="65"/>
      <c r="EF596" s="65"/>
      <c r="EG596" s="65"/>
      <c r="EH596" s="65"/>
      <c r="EI596" s="65"/>
      <c r="EJ596" s="65"/>
      <c r="EK596" s="65"/>
      <c r="EL596" s="65"/>
      <c r="EM596" s="65"/>
      <c r="EN596" s="65"/>
      <c r="EO596" s="65"/>
      <c r="EP596" s="65"/>
      <c r="EQ596" s="65"/>
      <c r="ER596" s="65"/>
      <c r="ES596" s="65"/>
      <c r="ET596" s="65"/>
      <c r="EU596" s="65"/>
      <c r="EV596" s="65"/>
      <c r="EW596" s="65"/>
      <c r="EX596" s="65"/>
      <c r="EY596" s="65"/>
      <c r="EZ596" s="65"/>
      <c r="FA596" s="65"/>
      <c r="FB596" s="65"/>
      <c r="FC596" s="65"/>
      <c r="FD596" s="65"/>
      <c r="FE596" s="65"/>
      <c r="FF596" s="65"/>
      <c r="FG596" s="65"/>
      <c r="FH596" s="65"/>
      <c r="FI596" s="65"/>
      <c r="FJ596" s="65"/>
      <c r="FK596" s="65"/>
      <c r="FL596" s="65"/>
      <c r="FM596" s="65"/>
      <c r="FN596" s="65"/>
      <c r="FO596" s="65"/>
      <c r="FP596" s="65"/>
      <c r="FQ596" s="65"/>
      <c r="FR596" s="65"/>
      <c r="FS596" s="65"/>
      <c r="FT596" s="65"/>
      <c r="FU596" s="65"/>
      <c r="FV596" s="65"/>
      <c r="FW596" s="65"/>
      <c r="FX596" s="65"/>
      <c r="FY596" s="65"/>
      <c r="FZ596" s="65"/>
      <c r="GA596" s="65"/>
      <c r="GB596" s="65"/>
      <c r="GC596" s="65"/>
      <c r="GD596" s="65"/>
      <c r="GE596" s="65"/>
      <c r="GF596" s="65"/>
      <c r="GG596" s="65"/>
      <c r="GH596" s="65"/>
      <c r="GI596" s="65"/>
      <c r="GJ596" s="65"/>
      <c r="GK596" s="65"/>
      <c r="GL596" s="65"/>
      <c r="GM596" s="65"/>
      <c r="GN596" s="65"/>
      <c r="GO596" s="65"/>
    </row>
    <row r="597" spans="46:197" s="103" customFormat="1" ht="20.100000000000001" customHeight="1" x14ac:dyDescent="0.3">
      <c r="AT597" s="64"/>
      <c r="AU597" s="64"/>
      <c r="AV597" s="64"/>
      <c r="AW597" s="64"/>
      <c r="AX597" s="64"/>
      <c r="AY597" s="64"/>
      <c r="AZ597" s="64"/>
      <c r="BA597" s="64"/>
      <c r="BB597" s="64"/>
      <c r="BC597" s="64"/>
      <c r="BD597" s="64"/>
      <c r="BE597" s="64"/>
      <c r="BF597" s="64"/>
      <c r="BG597" s="64"/>
      <c r="BH597" s="64"/>
      <c r="BI597" s="64"/>
      <c r="BJ597" s="64"/>
      <c r="BK597" s="64"/>
      <c r="BL597" s="64"/>
      <c r="BM597" s="64"/>
      <c r="BN597" s="64"/>
      <c r="BO597" s="64"/>
      <c r="BP597" s="64"/>
      <c r="BQ597" s="64"/>
      <c r="BR597" s="64"/>
      <c r="BS597" s="64"/>
      <c r="BT597" s="64"/>
      <c r="BU597" s="64"/>
      <c r="BV597" s="64"/>
      <c r="BW597" s="64"/>
      <c r="BX597" s="64"/>
      <c r="BY597" s="64"/>
      <c r="BZ597" s="64"/>
      <c r="CA597" s="64"/>
      <c r="CB597" s="64"/>
      <c r="CC597" s="64"/>
      <c r="CD597" s="64"/>
      <c r="CE597" s="64"/>
      <c r="CF597" s="64"/>
      <c r="CG597" s="64"/>
      <c r="CH597" s="64"/>
      <c r="CI597" s="64"/>
      <c r="CJ597" s="64"/>
      <c r="CK597" s="64"/>
      <c r="CL597" s="64"/>
      <c r="CM597" s="64"/>
      <c r="CN597" s="64"/>
      <c r="CO597" s="64"/>
      <c r="CP597" s="64"/>
      <c r="CQ597" s="64"/>
      <c r="CR597" s="64"/>
      <c r="CS597" s="64"/>
      <c r="CT597" s="64"/>
      <c r="CU597" s="64"/>
      <c r="CV597" s="64"/>
      <c r="CW597" s="64"/>
      <c r="CX597" s="64"/>
      <c r="CY597" s="64"/>
      <c r="CZ597" s="64"/>
      <c r="DA597" s="64"/>
      <c r="DB597" s="64"/>
      <c r="DC597" s="64"/>
      <c r="DD597" s="64"/>
      <c r="DE597" s="64"/>
      <c r="DF597" s="64"/>
      <c r="DG597" s="64"/>
      <c r="DH597" s="64"/>
      <c r="DI597" s="64"/>
      <c r="DJ597" s="64"/>
      <c r="DK597" s="65"/>
      <c r="DL597" s="65"/>
      <c r="DM597" s="65"/>
      <c r="DN597" s="65"/>
      <c r="DO597" s="65"/>
      <c r="DP597" s="65"/>
      <c r="DQ597" s="65"/>
      <c r="DR597" s="65"/>
      <c r="DS597" s="65"/>
      <c r="DT597" s="65"/>
      <c r="DU597" s="65"/>
      <c r="DV597" s="65"/>
      <c r="DW597" s="65"/>
      <c r="DX597" s="65"/>
      <c r="DY597" s="65"/>
      <c r="DZ597" s="65"/>
      <c r="EA597" s="65"/>
      <c r="EB597" s="65"/>
      <c r="EC597" s="65"/>
      <c r="ED597" s="65"/>
      <c r="EE597" s="65"/>
      <c r="EF597" s="65"/>
      <c r="EG597" s="65"/>
      <c r="EH597" s="65"/>
      <c r="EI597" s="65"/>
      <c r="EJ597" s="65"/>
      <c r="EK597" s="65"/>
      <c r="EL597" s="65"/>
      <c r="EM597" s="65"/>
      <c r="EN597" s="65"/>
      <c r="EO597" s="65"/>
      <c r="EP597" s="65"/>
      <c r="EQ597" s="65"/>
      <c r="ER597" s="65"/>
      <c r="ES597" s="65"/>
      <c r="ET597" s="65"/>
      <c r="EU597" s="65"/>
      <c r="EV597" s="65"/>
      <c r="EW597" s="65"/>
      <c r="EX597" s="65"/>
      <c r="EY597" s="65"/>
      <c r="EZ597" s="65"/>
      <c r="FA597" s="65"/>
      <c r="FB597" s="65"/>
      <c r="FC597" s="65"/>
      <c r="FD597" s="65"/>
      <c r="FE597" s="65"/>
      <c r="FF597" s="65"/>
      <c r="FG597" s="65"/>
      <c r="FH597" s="65"/>
      <c r="FI597" s="65"/>
      <c r="FJ597" s="65"/>
      <c r="FK597" s="65"/>
      <c r="FL597" s="65"/>
      <c r="FM597" s="65"/>
      <c r="FN597" s="65"/>
      <c r="FO597" s="65"/>
      <c r="FP597" s="65"/>
      <c r="FQ597" s="65"/>
      <c r="FR597" s="65"/>
      <c r="FS597" s="65"/>
      <c r="FT597" s="65"/>
      <c r="FU597" s="65"/>
      <c r="FV597" s="65"/>
      <c r="FW597" s="65"/>
      <c r="FX597" s="65"/>
      <c r="FY597" s="65"/>
      <c r="FZ597" s="65"/>
      <c r="GA597" s="65"/>
      <c r="GB597" s="65"/>
      <c r="GC597" s="65"/>
      <c r="GD597" s="65"/>
      <c r="GE597" s="65"/>
      <c r="GF597" s="65"/>
      <c r="GG597" s="65"/>
      <c r="GH597" s="65"/>
      <c r="GI597" s="65"/>
      <c r="GJ597" s="65"/>
      <c r="GK597" s="65"/>
      <c r="GL597" s="65"/>
      <c r="GM597" s="65"/>
      <c r="GN597" s="65"/>
      <c r="GO597" s="65"/>
    </row>
    <row r="598" spans="46:197" s="103" customFormat="1" ht="20.100000000000001" customHeight="1" x14ac:dyDescent="0.3">
      <c r="AT598" s="64"/>
      <c r="AU598" s="64"/>
      <c r="AV598" s="64"/>
      <c r="AW598" s="64"/>
      <c r="AX598" s="64"/>
      <c r="AY598" s="64"/>
      <c r="AZ598" s="64"/>
      <c r="BA598" s="64"/>
      <c r="BB598" s="64"/>
      <c r="BC598" s="64"/>
      <c r="BD598" s="64"/>
      <c r="BE598" s="64"/>
      <c r="BF598" s="64"/>
      <c r="BG598" s="64"/>
      <c r="BH598" s="64"/>
      <c r="BI598" s="64"/>
      <c r="BJ598" s="64"/>
      <c r="BK598" s="64"/>
      <c r="BL598" s="64"/>
      <c r="BM598" s="64"/>
      <c r="BN598" s="64"/>
      <c r="BO598" s="64"/>
      <c r="BP598" s="64"/>
      <c r="BQ598" s="64"/>
      <c r="BR598" s="64"/>
      <c r="BS598" s="64"/>
      <c r="BT598" s="64"/>
      <c r="BU598" s="64"/>
      <c r="BV598" s="64"/>
      <c r="BW598" s="64"/>
      <c r="BX598" s="64"/>
      <c r="BY598" s="64"/>
      <c r="BZ598" s="64"/>
      <c r="CA598" s="64"/>
      <c r="CB598" s="64"/>
      <c r="CC598" s="64"/>
      <c r="CD598" s="64"/>
      <c r="CE598" s="64"/>
      <c r="CF598" s="64"/>
      <c r="CG598" s="64"/>
      <c r="CH598" s="64"/>
      <c r="CI598" s="64"/>
      <c r="CJ598" s="64"/>
      <c r="CK598" s="64"/>
      <c r="CL598" s="64"/>
      <c r="CM598" s="64"/>
      <c r="CN598" s="64"/>
      <c r="CO598" s="64"/>
      <c r="CP598" s="64"/>
      <c r="CQ598" s="64"/>
      <c r="CR598" s="64"/>
      <c r="CS598" s="64"/>
      <c r="CT598" s="64"/>
      <c r="CU598" s="64"/>
      <c r="CV598" s="64"/>
      <c r="CW598" s="64"/>
      <c r="CX598" s="64"/>
      <c r="CY598" s="64"/>
      <c r="CZ598" s="64"/>
      <c r="DA598" s="64"/>
      <c r="DB598" s="64"/>
      <c r="DC598" s="64"/>
      <c r="DD598" s="64"/>
      <c r="DE598" s="64"/>
      <c r="DF598" s="64"/>
      <c r="DG598" s="64"/>
      <c r="DH598" s="64"/>
      <c r="DI598" s="64"/>
      <c r="DJ598" s="64"/>
      <c r="DK598" s="65"/>
      <c r="DL598" s="65"/>
      <c r="DM598" s="65"/>
      <c r="DN598" s="65"/>
      <c r="DO598" s="65"/>
      <c r="DP598" s="65"/>
      <c r="DQ598" s="65"/>
      <c r="DR598" s="65"/>
      <c r="DS598" s="65"/>
      <c r="DT598" s="65"/>
      <c r="DU598" s="65"/>
      <c r="DV598" s="65"/>
      <c r="DW598" s="65"/>
      <c r="DX598" s="65"/>
      <c r="DY598" s="65"/>
      <c r="DZ598" s="65"/>
      <c r="EA598" s="65"/>
      <c r="EB598" s="65"/>
      <c r="EC598" s="65"/>
      <c r="ED598" s="65"/>
      <c r="EE598" s="65"/>
      <c r="EF598" s="65"/>
      <c r="EG598" s="65"/>
      <c r="EH598" s="65"/>
      <c r="EI598" s="65"/>
      <c r="EJ598" s="65"/>
      <c r="EK598" s="65"/>
      <c r="EL598" s="65"/>
      <c r="EM598" s="65"/>
      <c r="EN598" s="65"/>
      <c r="EO598" s="65"/>
      <c r="EP598" s="65"/>
      <c r="EQ598" s="65"/>
      <c r="ER598" s="65"/>
      <c r="ES598" s="65"/>
      <c r="ET598" s="65"/>
      <c r="EU598" s="65"/>
      <c r="EV598" s="65"/>
      <c r="EW598" s="65"/>
      <c r="EX598" s="65"/>
      <c r="EY598" s="65"/>
      <c r="EZ598" s="65"/>
      <c r="FA598" s="65"/>
      <c r="FB598" s="65"/>
      <c r="FC598" s="65"/>
      <c r="FD598" s="65"/>
      <c r="FE598" s="65"/>
      <c r="FF598" s="65"/>
      <c r="FG598" s="65"/>
      <c r="FH598" s="65"/>
      <c r="FI598" s="65"/>
      <c r="FJ598" s="65"/>
      <c r="FK598" s="65"/>
      <c r="FL598" s="65"/>
      <c r="FM598" s="65"/>
      <c r="FN598" s="65"/>
      <c r="FO598" s="65"/>
      <c r="FP598" s="65"/>
      <c r="FQ598" s="65"/>
      <c r="FR598" s="65"/>
      <c r="FS598" s="65"/>
      <c r="FT598" s="65"/>
      <c r="FU598" s="65"/>
      <c r="FV598" s="65"/>
      <c r="FW598" s="65"/>
      <c r="FX598" s="65"/>
      <c r="FY598" s="65"/>
      <c r="FZ598" s="65"/>
      <c r="GA598" s="65"/>
      <c r="GB598" s="65"/>
      <c r="GC598" s="65"/>
      <c r="GD598" s="65"/>
      <c r="GE598" s="65"/>
      <c r="GF598" s="65"/>
      <c r="GG598" s="65"/>
      <c r="GH598" s="65"/>
      <c r="GI598" s="65"/>
      <c r="GJ598" s="65"/>
      <c r="GK598" s="65"/>
      <c r="GL598" s="65"/>
      <c r="GM598" s="65"/>
      <c r="GN598" s="65"/>
      <c r="GO598" s="65"/>
    </row>
    <row r="599" spans="46:197" s="103" customFormat="1" ht="20.100000000000001" customHeight="1" x14ac:dyDescent="0.3">
      <c r="AT599" s="64"/>
      <c r="AU599" s="64"/>
      <c r="AV599" s="64"/>
      <c r="AW599" s="64"/>
      <c r="AX599" s="64"/>
      <c r="AY599" s="64"/>
      <c r="AZ599" s="64"/>
      <c r="BA599" s="64"/>
      <c r="BB599" s="64"/>
      <c r="BC599" s="64"/>
      <c r="BD599" s="64"/>
      <c r="BE599" s="64"/>
      <c r="BF599" s="64"/>
      <c r="BG599" s="64"/>
      <c r="BH599" s="64"/>
      <c r="BI599" s="64"/>
      <c r="BJ599" s="64"/>
      <c r="BK599" s="64"/>
      <c r="BL599" s="64"/>
      <c r="BM599" s="64"/>
      <c r="BN599" s="64"/>
      <c r="BO599" s="64"/>
      <c r="BP599" s="64"/>
      <c r="BQ599" s="64"/>
      <c r="BR599" s="64"/>
      <c r="BS599" s="64"/>
      <c r="BT599" s="64"/>
      <c r="BU599" s="64"/>
      <c r="BV599" s="64"/>
      <c r="BW599" s="64"/>
      <c r="BX599" s="64"/>
      <c r="BY599" s="64"/>
      <c r="BZ599" s="64"/>
      <c r="CA599" s="64"/>
      <c r="CB599" s="64"/>
      <c r="CC599" s="64"/>
      <c r="CD599" s="64"/>
      <c r="CE599" s="64"/>
      <c r="CF599" s="64"/>
      <c r="CG599" s="64"/>
      <c r="CH599" s="64"/>
      <c r="CI599" s="64"/>
      <c r="CJ599" s="64"/>
      <c r="CK599" s="64"/>
      <c r="CL599" s="64"/>
      <c r="CM599" s="64"/>
      <c r="CN599" s="64"/>
      <c r="CO599" s="64"/>
      <c r="CP599" s="64"/>
      <c r="CQ599" s="64"/>
      <c r="CR599" s="64"/>
      <c r="CS599" s="64"/>
      <c r="CT599" s="64"/>
      <c r="CU599" s="64"/>
      <c r="CV599" s="64"/>
      <c r="CW599" s="64"/>
      <c r="CX599" s="64"/>
      <c r="CY599" s="64"/>
      <c r="CZ599" s="64"/>
      <c r="DA599" s="64"/>
      <c r="DB599" s="64"/>
      <c r="DC599" s="64"/>
      <c r="DD599" s="64"/>
      <c r="DE599" s="64"/>
      <c r="DF599" s="64"/>
      <c r="DG599" s="64"/>
      <c r="DH599" s="64"/>
      <c r="DI599" s="64"/>
      <c r="DJ599" s="64"/>
      <c r="DK599" s="65"/>
      <c r="DL599" s="65"/>
      <c r="DM599" s="65"/>
      <c r="DN599" s="65"/>
      <c r="DO599" s="65"/>
      <c r="DP599" s="65"/>
      <c r="DQ599" s="65"/>
      <c r="DR599" s="65"/>
      <c r="DS599" s="65"/>
      <c r="DT599" s="65"/>
      <c r="DU599" s="65"/>
      <c r="DV599" s="65"/>
      <c r="DW599" s="65"/>
      <c r="DX599" s="65"/>
      <c r="DY599" s="65"/>
      <c r="DZ599" s="65"/>
      <c r="EA599" s="65"/>
      <c r="EB599" s="65"/>
      <c r="EC599" s="65"/>
      <c r="ED599" s="65"/>
      <c r="EE599" s="65"/>
      <c r="EF599" s="65"/>
      <c r="EG599" s="65"/>
      <c r="EH599" s="65"/>
      <c r="EI599" s="65"/>
      <c r="EJ599" s="65"/>
      <c r="EK599" s="65"/>
      <c r="EL599" s="65"/>
      <c r="EM599" s="65"/>
      <c r="EN599" s="65"/>
      <c r="EO599" s="65"/>
      <c r="EP599" s="65"/>
      <c r="EQ599" s="65"/>
      <c r="ER599" s="65"/>
      <c r="ES599" s="65"/>
      <c r="ET599" s="65"/>
      <c r="EU599" s="65"/>
      <c r="EV599" s="65"/>
      <c r="EW599" s="65"/>
      <c r="EX599" s="65"/>
      <c r="EY599" s="65"/>
      <c r="EZ599" s="65"/>
      <c r="FA599" s="65"/>
      <c r="FB599" s="65"/>
      <c r="FC599" s="65"/>
      <c r="FD599" s="65"/>
      <c r="FE599" s="65"/>
      <c r="FF599" s="65"/>
      <c r="FG599" s="65"/>
      <c r="FH599" s="65"/>
      <c r="FI599" s="65"/>
      <c r="FJ599" s="65"/>
      <c r="FK599" s="65"/>
      <c r="FL599" s="65"/>
      <c r="FM599" s="65"/>
      <c r="FN599" s="65"/>
      <c r="FO599" s="65"/>
      <c r="FP599" s="65"/>
      <c r="FQ599" s="65"/>
      <c r="FR599" s="65"/>
      <c r="FS599" s="65"/>
      <c r="FT599" s="65"/>
      <c r="FU599" s="65"/>
      <c r="FV599" s="65"/>
      <c r="FW599" s="65"/>
      <c r="FX599" s="65"/>
      <c r="FY599" s="65"/>
      <c r="FZ599" s="65"/>
      <c r="GA599" s="65"/>
      <c r="GB599" s="65"/>
      <c r="GC599" s="65"/>
      <c r="GD599" s="65"/>
      <c r="GE599" s="65"/>
      <c r="GF599" s="65"/>
      <c r="GG599" s="65"/>
      <c r="GH599" s="65"/>
      <c r="GI599" s="65"/>
      <c r="GJ599" s="65"/>
      <c r="GK599" s="65"/>
      <c r="GL599" s="65"/>
      <c r="GM599" s="65"/>
      <c r="GN599" s="65"/>
      <c r="GO599" s="65"/>
    </row>
    <row r="600" spans="46:197" s="103" customFormat="1" ht="20.100000000000001" customHeight="1" x14ac:dyDescent="0.3">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c r="BS600" s="64"/>
      <c r="BT600" s="64"/>
      <c r="BU600" s="64"/>
      <c r="BV600" s="64"/>
      <c r="BW600" s="64"/>
      <c r="BX600" s="64"/>
      <c r="BY600" s="64"/>
      <c r="BZ600" s="64"/>
      <c r="CA600" s="64"/>
      <c r="CB600" s="64"/>
      <c r="CC600" s="64"/>
      <c r="CD600" s="64"/>
      <c r="CE600" s="64"/>
      <c r="CF600" s="64"/>
      <c r="CG600" s="64"/>
      <c r="CH600" s="64"/>
      <c r="CI600" s="64"/>
      <c r="CJ600" s="64"/>
      <c r="CK600" s="64"/>
      <c r="CL600" s="64"/>
      <c r="CM600" s="64"/>
      <c r="CN600" s="64"/>
      <c r="CO600" s="64"/>
      <c r="CP600" s="64"/>
      <c r="CQ600" s="64"/>
      <c r="CR600" s="64"/>
      <c r="CS600" s="64"/>
      <c r="CT600" s="64"/>
      <c r="CU600" s="64"/>
      <c r="CV600" s="64"/>
      <c r="CW600" s="64"/>
      <c r="CX600" s="64"/>
      <c r="CY600" s="64"/>
      <c r="CZ600" s="64"/>
      <c r="DA600" s="64"/>
      <c r="DB600" s="64"/>
      <c r="DC600" s="64"/>
      <c r="DD600" s="64"/>
      <c r="DE600" s="64"/>
      <c r="DF600" s="64"/>
      <c r="DG600" s="64"/>
      <c r="DH600" s="64"/>
      <c r="DI600" s="64"/>
      <c r="DJ600" s="64"/>
      <c r="DK600" s="65"/>
      <c r="DL600" s="65"/>
      <c r="DM600" s="65"/>
      <c r="DN600" s="65"/>
      <c r="DO600" s="65"/>
      <c r="DP600" s="65"/>
      <c r="DQ600" s="65"/>
      <c r="DR600" s="65"/>
      <c r="DS600" s="65"/>
      <c r="DT600" s="65"/>
      <c r="DU600" s="65"/>
      <c r="DV600" s="65"/>
      <c r="DW600" s="65"/>
      <c r="DX600" s="65"/>
      <c r="DY600" s="65"/>
      <c r="DZ600" s="65"/>
      <c r="EA600" s="65"/>
      <c r="EB600" s="65"/>
      <c r="EC600" s="65"/>
      <c r="ED600" s="65"/>
      <c r="EE600" s="65"/>
      <c r="EF600" s="65"/>
      <c r="EG600" s="65"/>
      <c r="EH600" s="65"/>
      <c r="EI600" s="65"/>
      <c r="EJ600" s="65"/>
      <c r="EK600" s="65"/>
      <c r="EL600" s="65"/>
      <c r="EM600" s="65"/>
      <c r="EN600" s="65"/>
      <c r="EO600" s="65"/>
      <c r="EP600" s="65"/>
      <c r="EQ600" s="65"/>
      <c r="ER600" s="65"/>
      <c r="ES600" s="65"/>
      <c r="ET600" s="65"/>
      <c r="EU600" s="65"/>
      <c r="EV600" s="65"/>
      <c r="EW600" s="65"/>
      <c r="EX600" s="65"/>
      <c r="EY600" s="65"/>
      <c r="EZ600" s="65"/>
      <c r="FA600" s="65"/>
      <c r="FB600" s="65"/>
      <c r="FC600" s="65"/>
      <c r="FD600" s="65"/>
      <c r="FE600" s="65"/>
      <c r="FF600" s="65"/>
      <c r="FG600" s="65"/>
      <c r="FH600" s="65"/>
      <c r="FI600" s="65"/>
      <c r="FJ600" s="65"/>
      <c r="FK600" s="65"/>
      <c r="FL600" s="65"/>
      <c r="FM600" s="65"/>
      <c r="FN600" s="65"/>
      <c r="FO600" s="65"/>
      <c r="FP600" s="65"/>
      <c r="FQ600" s="65"/>
      <c r="FR600" s="65"/>
      <c r="FS600" s="65"/>
      <c r="FT600" s="65"/>
      <c r="FU600" s="65"/>
      <c r="FV600" s="65"/>
      <c r="FW600" s="65"/>
      <c r="FX600" s="65"/>
      <c r="FY600" s="65"/>
      <c r="FZ600" s="65"/>
      <c r="GA600" s="65"/>
      <c r="GB600" s="65"/>
      <c r="GC600" s="65"/>
      <c r="GD600" s="65"/>
      <c r="GE600" s="65"/>
      <c r="GF600" s="65"/>
      <c r="GG600" s="65"/>
      <c r="GH600" s="65"/>
      <c r="GI600" s="65"/>
      <c r="GJ600" s="65"/>
      <c r="GK600" s="65"/>
      <c r="GL600" s="65"/>
      <c r="GM600" s="65"/>
      <c r="GN600" s="65"/>
      <c r="GO600" s="65"/>
    </row>
    <row r="601" spans="46:197" s="103" customFormat="1" ht="20.100000000000001" customHeight="1" x14ac:dyDescent="0.3">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c r="BS601" s="64"/>
      <c r="BT601" s="64"/>
      <c r="BU601" s="64"/>
      <c r="BV601" s="64"/>
      <c r="BW601" s="64"/>
      <c r="BX601" s="64"/>
      <c r="BY601" s="64"/>
      <c r="BZ601" s="64"/>
      <c r="CA601" s="64"/>
      <c r="CB601" s="64"/>
      <c r="CC601" s="64"/>
      <c r="CD601" s="64"/>
      <c r="CE601" s="64"/>
      <c r="CF601" s="64"/>
      <c r="CG601" s="64"/>
      <c r="CH601" s="64"/>
      <c r="CI601" s="64"/>
      <c r="CJ601" s="64"/>
      <c r="CK601" s="64"/>
      <c r="CL601" s="64"/>
      <c r="CM601" s="64"/>
      <c r="CN601" s="64"/>
      <c r="CO601" s="64"/>
      <c r="CP601" s="64"/>
      <c r="CQ601" s="64"/>
      <c r="CR601" s="64"/>
      <c r="CS601" s="64"/>
      <c r="CT601" s="64"/>
      <c r="CU601" s="64"/>
      <c r="CV601" s="64"/>
      <c r="CW601" s="64"/>
      <c r="CX601" s="64"/>
      <c r="CY601" s="64"/>
      <c r="CZ601" s="64"/>
      <c r="DA601" s="64"/>
      <c r="DB601" s="64"/>
      <c r="DC601" s="64"/>
      <c r="DD601" s="64"/>
      <c r="DE601" s="64"/>
      <c r="DF601" s="64"/>
      <c r="DG601" s="64"/>
      <c r="DH601" s="64"/>
      <c r="DI601" s="64"/>
      <c r="DJ601" s="64"/>
      <c r="DK601" s="65"/>
      <c r="DL601" s="65"/>
      <c r="DM601" s="65"/>
      <c r="DN601" s="65"/>
      <c r="DO601" s="65"/>
      <c r="DP601" s="65"/>
      <c r="DQ601" s="65"/>
      <c r="DR601" s="65"/>
      <c r="DS601" s="65"/>
      <c r="DT601" s="65"/>
      <c r="DU601" s="65"/>
      <c r="DV601" s="65"/>
      <c r="DW601" s="65"/>
      <c r="DX601" s="65"/>
      <c r="DY601" s="65"/>
      <c r="DZ601" s="65"/>
      <c r="EA601" s="65"/>
      <c r="EB601" s="65"/>
      <c r="EC601" s="65"/>
      <c r="ED601" s="65"/>
      <c r="EE601" s="65"/>
      <c r="EF601" s="65"/>
      <c r="EG601" s="65"/>
      <c r="EH601" s="65"/>
      <c r="EI601" s="65"/>
      <c r="EJ601" s="65"/>
      <c r="EK601" s="65"/>
      <c r="EL601" s="65"/>
      <c r="EM601" s="65"/>
      <c r="EN601" s="65"/>
      <c r="EO601" s="65"/>
      <c r="EP601" s="65"/>
      <c r="EQ601" s="65"/>
      <c r="ER601" s="65"/>
      <c r="ES601" s="65"/>
      <c r="ET601" s="65"/>
      <c r="EU601" s="65"/>
      <c r="EV601" s="65"/>
      <c r="EW601" s="65"/>
      <c r="EX601" s="65"/>
      <c r="EY601" s="65"/>
      <c r="EZ601" s="65"/>
      <c r="FA601" s="65"/>
      <c r="FB601" s="65"/>
      <c r="FC601" s="65"/>
      <c r="FD601" s="65"/>
      <c r="FE601" s="65"/>
      <c r="FF601" s="65"/>
      <c r="FG601" s="65"/>
      <c r="FH601" s="65"/>
      <c r="FI601" s="65"/>
      <c r="FJ601" s="65"/>
      <c r="FK601" s="65"/>
      <c r="FL601" s="65"/>
      <c r="FM601" s="65"/>
      <c r="FN601" s="65"/>
      <c r="FO601" s="65"/>
      <c r="FP601" s="65"/>
      <c r="FQ601" s="65"/>
      <c r="FR601" s="65"/>
      <c r="FS601" s="65"/>
      <c r="FT601" s="65"/>
      <c r="FU601" s="65"/>
      <c r="FV601" s="65"/>
      <c r="FW601" s="65"/>
      <c r="FX601" s="65"/>
      <c r="FY601" s="65"/>
      <c r="FZ601" s="65"/>
      <c r="GA601" s="65"/>
      <c r="GB601" s="65"/>
      <c r="GC601" s="65"/>
      <c r="GD601" s="65"/>
      <c r="GE601" s="65"/>
      <c r="GF601" s="65"/>
      <c r="GG601" s="65"/>
      <c r="GH601" s="65"/>
      <c r="GI601" s="65"/>
      <c r="GJ601" s="65"/>
      <c r="GK601" s="65"/>
      <c r="GL601" s="65"/>
      <c r="GM601" s="65"/>
      <c r="GN601" s="65"/>
      <c r="GO601" s="65"/>
    </row>
    <row r="602" spans="46:197" s="103" customFormat="1" ht="20.100000000000001" customHeight="1" x14ac:dyDescent="0.3">
      <c r="AT602" s="64"/>
      <c r="AU602" s="64"/>
      <c r="AV602" s="64"/>
      <c r="AW602" s="64"/>
      <c r="AX602" s="64"/>
      <c r="AY602" s="64"/>
      <c r="AZ602" s="64"/>
      <c r="BA602" s="64"/>
      <c r="BB602" s="64"/>
      <c r="BC602" s="64"/>
      <c r="BD602" s="64"/>
      <c r="BE602" s="64"/>
      <c r="BF602" s="64"/>
      <c r="BG602" s="64"/>
      <c r="BH602" s="64"/>
      <c r="BI602" s="64"/>
      <c r="BJ602" s="64"/>
      <c r="BK602" s="64"/>
      <c r="BL602" s="64"/>
      <c r="BM602" s="64"/>
      <c r="BN602" s="64"/>
      <c r="BO602" s="64"/>
      <c r="BP602" s="64"/>
      <c r="BQ602" s="64"/>
      <c r="BR602" s="64"/>
      <c r="BS602" s="64"/>
      <c r="BT602" s="64"/>
      <c r="BU602" s="64"/>
      <c r="BV602" s="64"/>
      <c r="BW602" s="64"/>
      <c r="BX602" s="64"/>
      <c r="BY602" s="64"/>
      <c r="BZ602" s="64"/>
      <c r="CA602" s="64"/>
      <c r="CB602" s="64"/>
      <c r="CC602" s="64"/>
      <c r="CD602" s="64"/>
      <c r="CE602" s="64"/>
      <c r="CF602" s="64"/>
      <c r="CG602" s="64"/>
      <c r="CH602" s="64"/>
      <c r="CI602" s="64"/>
      <c r="CJ602" s="64"/>
      <c r="CK602" s="64"/>
      <c r="CL602" s="64"/>
      <c r="CM602" s="64"/>
      <c r="CN602" s="64"/>
      <c r="CO602" s="64"/>
      <c r="CP602" s="64"/>
      <c r="CQ602" s="64"/>
      <c r="CR602" s="64"/>
      <c r="CS602" s="64"/>
      <c r="CT602" s="64"/>
      <c r="CU602" s="64"/>
      <c r="CV602" s="64"/>
      <c r="CW602" s="64"/>
      <c r="CX602" s="64"/>
      <c r="CY602" s="64"/>
      <c r="CZ602" s="64"/>
      <c r="DA602" s="64"/>
      <c r="DB602" s="64"/>
      <c r="DC602" s="64"/>
      <c r="DD602" s="64"/>
      <c r="DE602" s="64"/>
      <c r="DF602" s="64"/>
      <c r="DG602" s="64"/>
      <c r="DH602" s="64"/>
      <c r="DI602" s="64"/>
      <c r="DJ602" s="64"/>
      <c r="DK602" s="65"/>
      <c r="DL602" s="65"/>
      <c r="DM602" s="65"/>
      <c r="DN602" s="65"/>
      <c r="DO602" s="65"/>
      <c r="DP602" s="65"/>
      <c r="DQ602" s="65"/>
      <c r="DR602" s="65"/>
      <c r="DS602" s="65"/>
      <c r="DT602" s="65"/>
      <c r="DU602" s="65"/>
      <c r="DV602" s="65"/>
      <c r="DW602" s="65"/>
      <c r="DX602" s="65"/>
      <c r="DY602" s="65"/>
      <c r="DZ602" s="65"/>
      <c r="EA602" s="65"/>
      <c r="EB602" s="65"/>
      <c r="EC602" s="65"/>
      <c r="ED602" s="65"/>
      <c r="EE602" s="65"/>
      <c r="EF602" s="65"/>
      <c r="EG602" s="65"/>
      <c r="EH602" s="65"/>
      <c r="EI602" s="65"/>
      <c r="EJ602" s="65"/>
      <c r="EK602" s="65"/>
      <c r="EL602" s="65"/>
      <c r="EM602" s="65"/>
      <c r="EN602" s="65"/>
      <c r="EO602" s="65"/>
      <c r="EP602" s="65"/>
      <c r="EQ602" s="65"/>
      <c r="ER602" s="65"/>
      <c r="ES602" s="65"/>
      <c r="ET602" s="65"/>
      <c r="EU602" s="65"/>
      <c r="EV602" s="65"/>
      <c r="EW602" s="65"/>
      <c r="EX602" s="65"/>
      <c r="EY602" s="65"/>
      <c r="EZ602" s="65"/>
      <c r="FA602" s="65"/>
      <c r="FB602" s="65"/>
      <c r="FC602" s="65"/>
      <c r="FD602" s="65"/>
      <c r="FE602" s="65"/>
      <c r="FF602" s="65"/>
      <c r="FG602" s="65"/>
      <c r="FH602" s="65"/>
      <c r="FI602" s="65"/>
      <c r="FJ602" s="65"/>
      <c r="FK602" s="65"/>
      <c r="FL602" s="65"/>
      <c r="FM602" s="65"/>
      <c r="FN602" s="65"/>
      <c r="FO602" s="65"/>
      <c r="FP602" s="65"/>
      <c r="FQ602" s="65"/>
      <c r="FR602" s="65"/>
      <c r="FS602" s="65"/>
      <c r="FT602" s="65"/>
      <c r="FU602" s="65"/>
      <c r="FV602" s="65"/>
      <c r="FW602" s="65"/>
      <c r="FX602" s="65"/>
      <c r="FY602" s="65"/>
      <c r="FZ602" s="65"/>
      <c r="GA602" s="65"/>
      <c r="GB602" s="65"/>
      <c r="GC602" s="65"/>
      <c r="GD602" s="65"/>
      <c r="GE602" s="65"/>
      <c r="GF602" s="65"/>
      <c r="GG602" s="65"/>
      <c r="GH602" s="65"/>
      <c r="GI602" s="65"/>
      <c r="GJ602" s="65"/>
      <c r="GK602" s="65"/>
      <c r="GL602" s="65"/>
      <c r="GM602" s="65"/>
      <c r="GN602" s="65"/>
      <c r="GO602" s="65"/>
    </row>
    <row r="603" spans="46:197" s="103" customFormat="1" ht="20.100000000000001" customHeight="1" x14ac:dyDescent="0.3">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c r="BS603" s="64"/>
      <c r="BT603" s="64"/>
      <c r="BU603" s="64"/>
      <c r="BV603" s="64"/>
      <c r="BW603" s="64"/>
      <c r="BX603" s="64"/>
      <c r="BY603" s="64"/>
      <c r="BZ603" s="64"/>
      <c r="CA603" s="64"/>
      <c r="CB603" s="64"/>
      <c r="CC603" s="64"/>
      <c r="CD603" s="64"/>
      <c r="CE603" s="64"/>
      <c r="CF603" s="64"/>
      <c r="CG603" s="64"/>
      <c r="CH603" s="64"/>
      <c r="CI603" s="64"/>
      <c r="CJ603" s="64"/>
      <c r="CK603" s="64"/>
      <c r="CL603" s="64"/>
      <c r="CM603" s="64"/>
      <c r="CN603" s="64"/>
      <c r="CO603" s="64"/>
      <c r="CP603" s="64"/>
      <c r="CQ603" s="64"/>
      <c r="CR603" s="64"/>
      <c r="CS603" s="64"/>
      <c r="CT603" s="64"/>
      <c r="CU603" s="64"/>
      <c r="CV603" s="64"/>
      <c r="CW603" s="64"/>
      <c r="CX603" s="64"/>
      <c r="CY603" s="64"/>
      <c r="CZ603" s="64"/>
      <c r="DA603" s="64"/>
      <c r="DB603" s="64"/>
      <c r="DC603" s="64"/>
      <c r="DD603" s="64"/>
      <c r="DE603" s="64"/>
      <c r="DF603" s="64"/>
      <c r="DG603" s="64"/>
      <c r="DH603" s="64"/>
      <c r="DI603" s="64"/>
      <c r="DJ603" s="64"/>
      <c r="DK603" s="65"/>
      <c r="DL603" s="65"/>
      <c r="DM603" s="65"/>
      <c r="DN603" s="65"/>
      <c r="DO603" s="65"/>
      <c r="DP603" s="65"/>
      <c r="DQ603" s="65"/>
      <c r="DR603" s="65"/>
      <c r="DS603" s="65"/>
      <c r="DT603" s="65"/>
      <c r="DU603" s="65"/>
      <c r="DV603" s="65"/>
      <c r="DW603" s="65"/>
      <c r="DX603" s="65"/>
      <c r="DY603" s="65"/>
      <c r="DZ603" s="65"/>
      <c r="EA603" s="65"/>
      <c r="EB603" s="65"/>
      <c r="EC603" s="65"/>
      <c r="ED603" s="65"/>
      <c r="EE603" s="65"/>
      <c r="EF603" s="65"/>
      <c r="EG603" s="65"/>
      <c r="EH603" s="65"/>
      <c r="EI603" s="65"/>
      <c r="EJ603" s="65"/>
      <c r="EK603" s="65"/>
      <c r="EL603" s="65"/>
      <c r="EM603" s="65"/>
      <c r="EN603" s="65"/>
      <c r="EO603" s="65"/>
      <c r="EP603" s="65"/>
      <c r="EQ603" s="65"/>
      <c r="ER603" s="65"/>
      <c r="ES603" s="65"/>
      <c r="ET603" s="65"/>
      <c r="EU603" s="65"/>
      <c r="EV603" s="65"/>
      <c r="EW603" s="65"/>
      <c r="EX603" s="65"/>
      <c r="EY603" s="65"/>
      <c r="EZ603" s="65"/>
      <c r="FA603" s="65"/>
      <c r="FB603" s="65"/>
      <c r="FC603" s="65"/>
      <c r="FD603" s="65"/>
      <c r="FE603" s="65"/>
      <c r="FF603" s="65"/>
      <c r="FG603" s="65"/>
      <c r="FH603" s="65"/>
      <c r="FI603" s="65"/>
      <c r="FJ603" s="65"/>
      <c r="FK603" s="65"/>
      <c r="FL603" s="65"/>
      <c r="FM603" s="65"/>
      <c r="FN603" s="65"/>
      <c r="FO603" s="65"/>
      <c r="FP603" s="65"/>
      <c r="FQ603" s="65"/>
      <c r="FR603" s="65"/>
      <c r="FS603" s="65"/>
      <c r="FT603" s="65"/>
      <c r="FU603" s="65"/>
      <c r="FV603" s="65"/>
      <c r="FW603" s="65"/>
      <c r="FX603" s="65"/>
      <c r="FY603" s="65"/>
      <c r="FZ603" s="65"/>
      <c r="GA603" s="65"/>
      <c r="GB603" s="65"/>
      <c r="GC603" s="65"/>
      <c r="GD603" s="65"/>
      <c r="GE603" s="65"/>
      <c r="GF603" s="65"/>
      <c r="GG603" s="65"/>
      <c r="GH603" s="65"/>
      <c r="GI603" s="65"/>
      <c r="GJ603" s="65"/>
      <c r="GK603" s="65"/>
      <c r="GL603" s="65"/>
      <c r="GM603" s="65"/>
      <c r="GN603" s="65"/>
      <c r="GO603" s="65"/>
    </row>
    <row r="604" spans="46:197" s="103" customFormat="1" ht="20.100000000000001" customHeight="1" x14ac:dyDescent="0.3">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c r="BS604" s="64"/>
      <c r="BT604" s="64"/>
      <c r="BU604" s="64"/>
      <c r="BV604" s="64"/>
      <c r="BW604" s="64"/>
      <c r="BX604" s="64"/>
      <c r="BY604" s="64"/>
      <c r="BZ604" s="64"/>
      <c r="CA604" s="64"/>
      <c r="CB604" s="64"/>
      <c r="CC604" s="64"/>
      <c r="CD604" s="64"/>
      <c r="CE604" s="64"/>
      <c r="CF604" s="64"/>
      <c r="CG604" s="64"/>
      <c r="CH604" s="64"/>
      <c r="CI604" s="64"/>
      <c r="CJ604" s="64"/>
      <c r="CK604" s="64"/>
      <c r="CL604" s="64"/>
      <c r="CM604" s="64"/>
      <c r="CN604" s="64"/>
      <c r="CO604" s="64"/>
      <c r="CP604" s="64"/>
      <c r="CQ604" s="64"/>
      <c r="CR604" s="64"/>
      <c r="CS604" s="64"/>
      <c r="CT604" s="64"/>
      <c r="CU604" s="64"/>
      <c r="CV604" s="64"/>
      <c r="CW604" s="64"/>
      <c r="CX604" s="64"/>
      <c r="CY604" s="64"/>
      <c r="CZ604" s="64"/>
      <c r="DA604" s="64"/>
      <c r="DB604" s="64"/>
      <c r="DC604" s="64"/>
      <c r="DD604" s="64"/>
      <c r="DE604" s="64"/>
      <c r="DF604" s="64"/>
      <c r="DG604" s="64"/>
      <c r="DH604" s="64"/>
      <c r="DI604" s="64"/>
      <c r="DJ604" s="64"/>
      <c r="DK604" s="65"/>
      <c r="DL604" s="65"/>
      <c r="DM604" s="65"/>
      <c r="DN604" s="65"/>
      <c r="DO604" s="65"/>
      <c r="DP604" s="65"/>
      <c r="DQ604" s="65"/>
      <c r="DR604" s="65"/>
      <c r="DS604" s="65"/>
      <c r="DT604" s="65"/>
      <c r="DU604" s="65"/>
      <c r="DV604" s="65"/>
      <c r="DW604" s="65"/>
      <c r="DX604" s="65"/>
      <c r="DY604" s="65"/>
      <c r="DZ604" s="65"/>
      <c r="EA604" s="65"/>
      <c r="EB604" s="65"/>
      <c r="EC604" s="65"/>
      <c r="ED604" s="65"/>
      <c r="EE604" s="65"/>
      <c r="EF604" s="65"/>
      <c r="EG604" s="65"/>
      <c r="EH604" s="65"/>
      <c r="EI604" s="65"/>
      <c r="EJ604" s="65"/>
      <c r="EK604" s="65"/>
      <c r="EL604" s="65"/>
      <c r="EM604" s="65"/>
      <c r="EN604" s="65"/>
      <c r="EO604" s="65"/>
      <c r="EP604" s="65"/>
      <c r="EQ604" s="65"/>
      <c r="ER604" s="65"/>
      <c r="ES604" s="65"/>
      <c r="ET604" s="65"/>
      <c r="EU604" s="65"/>
      <c r="EV604" s="65"/>
      <c r="EW604" s="65"/>
      <c r="EX604" s="65"/>
      <c r="EY604" s="65"/>
      <c r="EZ604" s="65"/>
      <c r="FA604" s="65"/>
      <c r="FB604" s="65"/>
      <c r="FC604" s="65"/>
      <c r="FD604" s="65"/>
      <c r="FE604" s="65"/>
      <c r="FF604" s="65"/>
      <c r="FG604" s="65"/>
      <c r="FH604" s="65"/>
      <c r="FI604" s="65"/>
      <c r="FJ604" s="65"/>
      <c r="FK604" s="65"/>
      <c r="FL604" s="65"/>
      <c r="FM604" s="65"/>
      <c r="FN604" s="65"/>
      <c r="FO604" s="65"/>
      <c r="FP604" s="65"/>
      <c r="FQ604" s="65"/>
      <c r="FR604" s="65"/>
      <c r="FS604" s="65"/>
      <c r="FT604" s="65"/>
      <c r="FU604" s="65"/>
      <c r="FV604" s="65"/>
      <c r="FW604" s="65"/>
      <c r="FX604" s="65"/>
      <c r="FY604" s="65"/>
      <c r="FZ604" s="65"/>
      <c r="GA604" s="65"/>
      <c r="GB604" s="65"/>
      <c r="GC604" s="65"/>
      <c r="GD604" s="65"/>
      <c r="GE604" s="65"/>
      <c r="GF604" s="65"/>
      <c r="GG604" s="65"/>
      <c r="GH604" s="65"/>
      <c r="GI604" s="65"/>
      <c r="GJ604" s="65"/>
      <c r="GK604" s="65"/>
      <c r="GL604" s="65"/>
      <c r="GM604" s="65"/>
      <c r="GN604" s="65"/>
      <c r="GO604" s="65"/>
    </row>
    <row r="605" spans="46:197" s="103" customFormat="1" ht="20.100000000000001" customHeight="1" x14ac:dyDescent="0.3">
      <c r="AT605" s="64"/>
      <c r="AU605" s="64"/>
      <c r="AV605" s="64"/>
      <c r="AW605" s="64"/>
      <c r="AX605" s="64"/>
      <c r="AY605" s="64"/>
      <c r="AZ605" s="64"/>
      <c r="BA605" s="64"/>
      <c r="BB605" s="64"/>
      <c r="BC605" s="64"/>
      <c r="BD605" s="64"/>
      <c r="BE605" s="64"/>
      <c r="BF605" s="64"/>
      <c r="BG605" s="64"/>
      <c r="BH605" s="64"/>
      <c r="BI605" s="64"/>
      <c r="BJ605" s="64"/>
      <c r="BK605" s="64"/>
      <c r="BL605" s="64"/>
      <c r="BM605" s="64"/>
      <c r="BN605" s="64"/>
      <c r="BO605" s="64"/>
      <c r="BP605" s="64"/>
      <c r="BQ605" s="64"/>
      <c r="BR605" s="64"/>
      <c r="BS605" s="64"/>
      <c r="BT605" s="64"/>
      <c r="BU605" s="64"/>
      <c r="BV605" s="64"/>
      <c r="BW605" s="64"/>
      <c r="BX605" s="64"/>
      <c r="BY605" s="64"/>
      <c r="BZ605" s="64"/>
      <c r="CA605" s="64"/>
      <c r="CB605" s="64"/>
      <c r="CC605" s="64"/>
      <c r="CD605" s="64"/>
      <c r="CE605" s="64"/>
      <c r="CF605" s="64"/>
      <c r="CG605" s="64"/>
      <c r="CH605" s="64"/>
      <c r="CI605" s="64"/>
      <c r="CJ605" s="64"/>
      <c r="CK605" s="64"/>
      <c r="CL605" s="64"/>
      <c r="CM605" s="64"/>
      <c r="CN605" s="64"/>
      <c r="CO605" s="64"/>
      <c r="CP605" s="64"/>
      <c r="CQ605" s="64"/>
      <c r="CR605" s="64"/>
      <c r="CS605" s="64"/>
      <c r="CT605" s="64"/>
      <c r="CU605" s="64"/>
      <c r="CV605" s="64"/>
      <c r="CW605" s="64"/>
      <c r="CX605" s="64"/>
      <c r="CY605" s="64"/>
      <c r="CZ605" s="64"/>
      <c r="DA605" s="64"/>
      <c r="DB605" s="64"/>
      <c r="DC605" s="64"/>
      <c r="DD605" s="64"/>
      <c r="DE605" s="64"/>
      <c r="DF605" s="64"/>
      <c r="DG605" s="64"/>
      <c r="DH605" s="64"/>
      <c r="DI605" s="64"/>
      <c r="DJ605" s="64"/>
      <c r="DK605" s="65"/>
      <c r="DL605" s="65"/>
      <c r="DM605" s="65"/>
      <c r="DN605" s="65"/>
      <c r="DO605" s="65"/>
      <c r="DP605" s="65"/>
      <c r="DQ605" s="65"/>
      <c r="DR605" s="65"/>
      <c r="DS605" s="65"/>
      <c r="DT605" s="65"/>
      <c r="DU605" s="65"/>
      <c r="DV605" s="65"/>
      <c r="DW605" s="65"/>
      <c r="DX605" s="65"/>
      <c r="DY605" s="65"/>
      <c r="DZ605" s="65"/>
      <c r="EA605" s="65"/>
      <c r="EB605" s="65"/>
      <c r="EC605" s="65"/>
      <c r="ED605" s="65"/>
      <c r="EE605" s="65"/>
      <c r="EF605" s="65"/>
      <c r="EG605" s="65"/>
      <c r="EH605" s="65"/>
      <c r="EI605" s="65"/>
      <c r="EJ605" s="65"/>
      <c r="EK605" s="65"/>
      <c r="EL605" s="65"/>
      <c r="EM605" s="65"/>
      <c r="EN605" s="65"/>
      <c r="EO605" s="65"/>
      <c r="EP605" s="65"/>
      <c r="EQ605" s="65"/>
      <c r="ER605" s="65"/>
      <c r="ES605" s="65"/>
      <c r="ET605" s="65"/>
      <c r="EU605" s="65"/>
      <c r="EV605" s="65"/>
      <c r="EW605" s="65"/>
      <c r="EX605" s="65"/>
      <c r="EY605" s="65"/>
      <c r="EZ605" s="65"/>
      <c r="FA605" s="65"/>
      <c r="FB605" s="65"/>
      <c r="FC605" s="65"/>
      <c r="FD605" s="65"/>
      <c r="FE605" s="65"/>
      <c r="FF605" s="65"/>
      <c r="FG605" s="65"/>
      <c r="FH605" s="65"/>
      <c r="FI605" s="65"/>
      <c r="FJ605" s="65"/>
      <c r="FK605" s="65"/>
      <c r="FL605" s="65"/>
      <c r="FM605" s="65"/>
      <c r="FN605" s="65"/>
      <c r="FO605" s="65"/>
      <c r="FP605" s="65"/>
      <c r="FQ605" s="65"/>
      <c r="FR605" s="65"/>
      <c r="FS605" s="65"/>
      <c r="FT605" s="65"/>
      <c r="FU605" s="65"/>
      <c r="FV605" s="65"/>
      <c r="FW605" s="65"/>
      <c r="FX605" s="65"/>
      <c r="FY605" s="65"/>
      <c r="FZ605" s="65"/>
      <c r="GA605" s="65"/>
      <c r="GB605" s="65"/>
      <c r="GC605" s="65"/>
      <c r="GD605" s="65"/>
      <c r="GE605" s="65"/>
      <c r="GF605" s="65"/>
      <c r="GG605" s="65"/>
      <c r="GH605" s="65"/>
      <c r="GI605" s="65"/>
      <c r="GJ605" s="65"/>
      <c r="GK605" s="65"/>
      <c r="GL605" s="65"/>
      <c r="GM605" s="65"/>
      <c r="GN605" s="65"/>
      <c r="GO605" s="65"/>
    </row>
    <row r="606" spans="46:197" s="103" customFormat="1" ht="20.100000000000001" customHeight="1" x14ac:dyDescent="0.3">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c r="BS606" s="64"/>
      <c r="BT606" s="64"/>
      <c r="BU606" s="64"/>
      <c r="BV606" s="64"/>
      <c r="BW606" s="64"/>
      <c r="BX606" s="64"/>
      <c r="BY606" s="64"/>
      <c r="BZ606" s="64"/>
      <c r="CA606" s="64"/>
      <c r="CB606" s="64"/>
      <c r="CC606" s="64"/>
      <c r="CD606" s="64"/>
      <c r="CE606" s="64"/>
      <c r="CF606" s="64"/>
      <c r="CG606" s="64"/>
      <c r="CH606" s="64"/>
      <c r="CI606" s="64"/>
      <c r="CJ606" s="64"/>
      <c r="CK606" s="64"/>
      <c r="CL606" s="64"/>
      <c r="CM606" s="64"/>
      <c r="CN606" s="64"/>
      <c r="CO606" s="64"/>
      <c r="CP606" s="64"/>
      <c r="CQ606" s="64"/>
      <c r="CR606" s="64"/>
      <c r="CS606" s="64"/>
      <c r="CT606" s="64"/>
      <c r="CU606" s="64"/>
      <c r="CV606" s="64"/>
      <c r="CW606" s="64"/>
      <c r="CX606" s="64"/>
      <c r="CY606" s="64"/>
      <c r="CZ606" s="64"/>
      <c r="DA606" s="64"/>
      <c r="DB606" s="64"/>
      <c r="DC606" s="64"/>
      <c r="DD606" s="64"/>
      <c r="DE606" s="64"/>
      <c r="DF606" s="64"/>
      <c r="DG606" s="64"/>
      <c r="DH606" s="64"/>
      <c r="DI606" s="64"/>
      <c r="DJ606" s="64"/>
      <c r="DK606" s="65"/>
      <c r="DL606" s="65"/>
      <c r="DM606" s="65"/>
      <c r="DN606" s="65"/>
      <c r="DO606" s="65"/>
      <c r="DP606" s="65"/>
      <c r="DQ606" s="65"/>
      <c r="DR606" s="65"/>
      <c r="DS606" s="65"/>
      <c r="DT606" s="65"/>
      <c r="DU606" s="65"/>
      <c r="DV606" s="65"/>
      <c r="DW606" s="65"/>
      <c r="DX606" s="65"/>
      <c r="DY606" s="65"/>
      <c r="DZ606" s="65"/>
      <c r="EA606" s="65"/>
      <c r="EB606" s="65"/>
      <c r="EC606" s="65"/>
      <c r="ED606" s="65"/>
      <c r="EE606" s="65"/>
      <c r="EF606" s="65"/>
      <c r="EG606" s="65"/>
      <c r="EH606" s="65"/>
      <c r="EI606" s="65"/>
      <c r="EJ606" s="65"/>
      <c r="EK606" s="65"/>
      <c r="EL606" s="65"/>
      <c r="EM606" s="65"/>
      <c r="EN606" s="65"/>
      <c r="EO606" s="65"/>
      <c r="EP606" s="65"/>
      <c r="EQ606" s="65"/>
      <c r="ER606" s="65"/>
      <c r="ES606" s="65"/>
      <c r="ET606" s="65"/>
      <c r="EU606" s="65"/>
      <c r="EV606" s="65"/>
      <c r="EW606" s="65"/>
      <c r="EX606" s="65"/>
      <c r="EY606" s="65"/>
      <c r="EZ606" s="65"/>
      <c r="FA606" s="65"/>
      <c r="FB606" s="65"/>
      <c r="FC606" s="65"/>
      <c r="FD606" s="65"/>
      <c r="FE606" s="65"/>
      <c r="FF606" s="65"/>
      <c r="FG606" s="65"/>
      <c r="FH606" s="65"/>
      <c r="FI606" s="65"/>
      <c r="FJ606" s="65"/>
      <c r="FK606" s="65"/>
      <c r="FL606" s="65"/>
      <c r="FM606" s="65"/>
      <c r="FN606" s="65"/>
      <c r="FO606" s="65"/>
      <c r="FP606" s="65"/>
      <c r="FQ606" s="65"/>
      <c r="FR606" s="65"/>
      <c r="FS606" s="65"/>
      <c r="FT606" s="65"/>
      <c r="FU606" s="65"/>
      <c r="FV606" s="65"/>
      <c r="FW606" s="65"/>
      <c r="FX606" s="65"/>
      <c r="FY606" s="65"/>
      <c r="FZ606" s="65"/>
      <c r="GA606" s="65"/>
      <c r="GB606" s="65"/>
      <c r="GC606" s="65"/>
      <c r="GD606" s="65"/>
      <c r="GE606" s="65"/>
      <c r="GF606" s="65"/>
      <c r="GG606" s="65"/>
      <c r="GH606" s="65"/>
      <c r="GI606" s="65"/>
      <c r="GJ606" s="65"/>
      <c r="GK606" s="65"/>
      <c r="GL606" s="65"/>
      <c r="GM606" s="65"/>
      <c r="GN606" s="65"/>
      <c r="GO606" s="65"/>
    </row>
    <row r="607" spans="46:197" s="103" customFormat="1" ht="20.100000000000001" customHeight="1" x14ac:dyDescent="0.3">
      <c r="AT607" s="64"/>
      <c r="AU607" s="64"/>
      <c r="AV607" s="64"/>
      <c r="AW607" s="64"/>
      <c r="AX607" s="64"/>
      <c r="AY607" s="64"/>
      <c r="AZ607" s="64"/>
      <c r="BA607" s="64"/>
      <c r="BB607" s="64"/>
      <c r="BC607" s="64"/>
      <c r="BD607" s="64"/>
      <c r="BE607" s="64"/>
      <c r="BF607" s="64"/>
      <c r="BG607" s="64"/>
      <c r="BH607" s="64"/>
      <c r="BI607" s="64"/>
      <c r="BJ607" s="64"/>
      <c r="BK607" s="64"/>
      <c r="BL607" s="64"/>
      <c r="BM607" s="64"/>
      <c r="BN607" s="64"/>
      <c r="BO607" s="64"/>
      <c r="BP607" s="64"/>
      <c r="BQ607" s="64"/>
      <c r="BR607" s="64"/>
      <c r="BS607" s="64"/>
      <c r="BT607" s="64"/>
      <c r="BU607" s="64"/>
      <c r="BV607" s="64"/>
      <c r="BW607" s="64"/>
      <c r="BX607" s="64"/>
      <c r="BY607" s="64"/>
      <c r="BZ607" s="64"/>
      <c r="CA607" s="64"/>
      <c r="CB607" s="64"/>
      <c r="CC607" s="64"/>
      <c r="CD607" s="64"/>
      <c r="CE607" s="64"/>
      <c r="CF607" s="64"/>
      <c r="CG607" s="64"/>
      <c r="CH607" s="64"/>
      <c r="CI607" s="64"/>
      <c r="CJ607" s="64"/>
      <c r="CK607" s="64"/>
      <c r="CL607" s="64"/>
      <c r="CM607" s="64"/>
      <c r="CN607" s="64"/>
      <c r="CO607" s="64"/>
      <c r="CP607" s="64"/>
      <c r="CQ607" s="64"/>
      <c r="CR607" s="64"/>
      <c r="CS607" s="64"/>
      <c r="CT607" s="64"/>
      <c r="CU607" s="64"/>
      <c r="CV607" s="64"/>
      <c r="CW607" s="64"/>
      <c r="CX607" s="64"/>
      <c r="CY607" s="64"/>
      <c r="CZ607" s="64"/>
      <c r="DA607" s="64"/>
      <c r="DB607" s="64"/>
      <c r="DC607" s="64"/>
      <c r="DD607" s="64"/>
      <c r="DE607" s="64"/>
      <c r="DF607" s="64"/>
      <c r="DG607" s="64"/>
      <c r="DH607" s="64"/>
      <c r="DI607" s="64"/>
      <c r="DJ607" s="64"/>
      <c r="DK607" s="65"/>
      <c r="DL607" s="65"/>
      <c r="DM607" s="65"/>
      <c r="DN607" s="65"/>
      <c r="DO607" s="65"/>
      <c r="DP607" s="65"/>
      <c r="DQ607" s="65"/>
      <c r="DR607" s="65"/>
      <c r="DS607" s="65"/>
      <c r="DT607" s="65"/>
      <c r="DU607" s="65"/>
      <c r="DV607" s="65"/>
      <c r="DW607" s="65"/>
      <c r="DX607" s="65"/>
      <c r="DY607" s="65"/>
      <c r="DZ607" s="65"/>
      <c r="EA607" s="65"/>
      <c r="EB607" s="65"/>
      <c r="EC607" s="65"/>
      <c r="ED607" s="65"/>
      <c r="EE607" s="65"/>
      <c r="EF607" s="65"/>
      <c r="EG607" s="65"/>
      <c r="EH607" s="65"/>
      <c r="EI607" s="65"/>
      <c r="EJ607" s="65"/>
      <c r="EK607" s="65"/>
      <c r="EL607" s="65"/>
      <c r="EM607" s="65"/>
      <c r="EN607" s="65"/>
      <c r="EO607" s="65"/>
      <c r="EP607" s="65"/>
      <c r="EQ607" s="65"/>
      <c r="ER607" s="65"/>
      <c r="ES607" s="65"/>
      <c r="ET607" s="65"/>
      <c r="EU607" s="65"/>
      <c r="EV607" s="65"/>
      <c r="EW607" s="65"/>
      <c r="EX607" s="65"/>
      <c r="EY607" s="65"/>
      <c r="EZ607" s="65"/>
      <c r="FA607" s="65"/>
      <c r="FB607" s="65"/>
      <c r="FC607" s="65"/>
      <c r="FD607" s="65"/>
      <c r="FE607" s="65"/>
      <c r="FF607" s="65"/>
      <c r="FG607" s="65"/>
      <c r="FH607" s="65"/>
      <c r="FI607" s="65"/>
      <c r="FJ607" s="65"/>
      <c r="FK607" s="65"/>
      <c r="FL607" s="65"/>
      <c r="FM607" s="65"/>
      <c r="FN607" s="65"/>
      <c r="FO607" s="65"/>
      <c r="FP607" s="65"/>
      <c r="FQ607" s="65"/>
      <c r="FR607" s="65"/>
      <c r="FS607" s="65"/>
      <c r="FT607" s="65"/>
      <c r="FU607" s="65"/>
      <c r="FV607" s="65"/>
      <c r="FW607" s="65"/>
      <c r="FX607" s="65"/>
      <c r="FY607" s="65"/>
      <c r="FZ607" s="65"/>
      <c r="GA607" s="65"/>
      <c r="GB607" s="65"/>
      <c r="GC607" s="65"/>
      <c r="GD607" s="65"/>
      <c r="GE607" s="65"/>
      <c r="GF607" s="65"/>
      <c r="GG607" s="65"/>
      <c r="GH607" s="65"/>
      <c r="GI607" s="65"/>
      <c r="GJ607" s="65"/>
      <c r="GK607" s="65"/>
      <c r="GL607" s="65"/>
      <c r="GM607" s="65"/>
      <c r="GN607" s="65"/>
      <c r="GO607" s="65"/>
    </row>
    <row r="608" spans="46:197" s="103" customFormat="1" ht="20.100000000000001" customHeight="1" x14ac:dyDescent="0.3">
      <c r="AT608" s="64"/>
      <c r="AU608" s="64"/>
      <c r="AV608" s="64"/>
      <c r="AW608" s="64"/>
      <c r="AX608" s="64"/>
      <c r="AY608" s="64"/>
      <c r="AZ608" s="64"/>
      <c r="BA608" s="64"/>
      <c r="BB608" s="64"/>
      <c r="BC608" s="64"/>
      <c r="BD608" s="64"/>
      <c r="BE608" s="64"/>
      <c r="BF608" s="64"/>
      <c r="BG608" s="64"/>
      <c r="BH608" s="64"/>
      <c r="BI608" s="64"/>
      <c r="BJ608" s="64"/>
      <c r="BK608" s="64"/>
      <c r="BL608" s="64"/>
      <c r="BM608" s="64"/>
      <c r="BN608" s="64"/>
      <c r="BO608" s="64"/>
      <c r="BP608" s="64"/>
      <c r="BQ608" s="64"/>
      <c r="BR608" s="64"/>
      <c r="BS608" s="64"/>
      <c r="BT608" s="64"/>
      <c r="BU608" s="64"/>
      <c r="BV608" s="64"/>
      <c r="BW608" s="64"/>
      <c r="BX608" s="64"/>
      <c r="BY608" s="64"/>
      <c r="BZ608" s="64"/>
      <c r="CA608" s="64"/>
      <c r="CB608" s="64"/>
      <c r="CC608" s="64"/>
      <c r="CD608" s="64"/>
      <c r="CE608" s="64"/>
      <c r="CF608" s="64"/>
      <c r="CG608" s="64"/>
      <c r="CH608" s="64"/>
      <c r="CI608" s="64"/>
      <c r="CJ608" s="64"/>
      <c r="CK608" s="64"/>
      <c r="CL608" s="64"/>
      <c r="CM608" s="64"/>
      <c r="CN608" s="64"/>
      <c r="CO608" s="64"/>
      <c r="CP608" s="64"/>
      <c r="CQ608" s="64"/>
      <c r="CR608" s="64"/>
      <c r="CS608" s="64"/>
      <c r="CT608" s="64"/>
      <c r="CU608" s="64"/>
      <c r="CV608" s="64"/>
      <c r="CW608" s="64"/>
      <c r="CX608" s="64"/>
      <c r="CY608" s="64"/>
      <c r="CZ608" s="64"/>
      <c r="DA608" s="64"/>
      <c r="DB608" s="64"/>
      <c r="DC608" s="64"/>
      <c r="DD608" s="64"/>
      <c r="DE608" s="64"/>
      <c r="DF608" s="64"/>
      <c r="DG608" s="64"/>
      <c r="DH608" s="64"/>
      <c r="DI608" s="64"/>
      <c r="DJ608" s="64"/>
      <c r="DK608" s="65"/>
      <c r="DL608" s="65"/>
      <c r="DM608" s="65"/>
      <c r="DN608" s="65"/>
      <c r="DO608" s="65"/>
      <c r="DP608" s="65"/>
      <c r="DQ608" s="65"/>
      <c r="DR608" s="65"/>
      <c r="DS608" s="65"/>
      <c r="DT608" s="65"/>
      <c r="DU608" s="65"/>
      <c r="DV608" s="65"/>
      <c r="DW608" s="65"/>
      <c r="DX608" s="65"/>
      <c r="DY608" s="65"/>
      <c r="DZ608" s="65"/>
      <c r="EA608" s="65"/>
      <c r="EB608" s="65"/>
      <c r="EC608" s="65"/>
      <c r="ED608" s="65"/>
      <c r="EE608" s="65"/>
      <c r="EF608" s="65"/>
      <c r="EG608" s="65"/>
      <c r="EH608" s="65"/>
      <c r="EI608" s="65"/>
      <c r="EJ608" s="65"/>
      <c r="EK608" s="65"/>
      <c r="EL608" s="65"/>
      <c r="EM608" s="65"/>
      <c r="EN608" s="65"/>
      <c r="EO608" s="65"/>
      <c r="EP608" s="65"/>
      <c r="EQ608" s="65"/>
      <c r="ER608" s="65"/>
      <c r="ES608" s="65"/>
      <c r="ET608" s="65"/>
      <c r="EU608" s="65"/>
      <c r="EV608" s="65"/>
      <c r="EW608" s="65"/>
      <c r="EX608" s="65"/>
      <c r="EY608" s="65"/>
      <c r="EZ608" s="65"/>
      <c r="FA608" s="65"/>
      <c r="FB608" s="65"/>
      <c r="FC608" s="65"/>
      <c r="FD608" s="65"/>
      <c r="FE608" s="65"/>
      <c r="FF608" s="65"/>
      <c r="FG608" s="65"/>
      <c r="FH608" s="65"/>
      <c r="FI608" s="65"/>
      <c r="FJ608" s="65"/>
      <c r="FK608" s="65"/>
      <c r="FL608" s="65"/>
      <c r="FM608" s="65"/>
      <c r="FN608" s="65"/>
      <c r="FO608" s="65"/>
      <c r="FP608" s="65"/>
      <c r="FQ608" s="65"/>
      <c r="FR608" s="65"/>
      <c r="FS608" s="65"/>
      <c r="FT608" s="65"/>
      <c r="FU608" s="65"/>
      <c r="FV608" s="65"/>
      <c r="FW608" s="65"/>
      <c r="FX608" s="65"/>
      <c r="FY608" s="65"/>
      <c r="FZ608" s="65"/>
      <c r="GA608" s="65"/>
      <c r="GB608" s="65"/>
      <c r="GC608" s="65"/>
      <c r="GD608" s="65"/>
      <c r="GE608" s="65"/>
      <c r="GF608" s="65"/>
      <c r="GG608" s="65"/>
      <c r="GH608" s="65"/>
      <c r="GI608" s="65"/>
      <c r="GJ608" s="65"/>
      <c r="GK608" s="65"/>
      <c r="GL608" s="65"/>
      <c r="GM608" s="65"/>
      <c r="GN608" s="65"/>
      <c r="GO608" s="65"/>
    </row>
    <row r="609" spans="46:197" s="103" customFormat="1" ht="20.100000000000001" customHeight="1" x14ac:dyDescent="0.3">
      <c r="AT609" s="64"/>
      <c r="AU609" s="64"/>
      <c r="AV609" s="64"/>
      <c r="AW609" s="64"/>
      <c r="AX609" s="64"/>
      <c r="AY609" s="64"/>
      <c r="AZ609" s="64"/>
      <c r="BA609" s="64"/>
      <c r="BB609" s="64"/>
      <c r="BC609" s="64"/>
      <c r="BD609" s="64"/>
      <c r="BE609" s="64"/>
      <c r="BF609" s="64"/>
      <c r="BG609" s="64"/>
      <c r="BH609" s="64"/>
      <c r="BI609" s="64"/>
      <c r="BJ609" s="64"/>
      <c r="BK609" s="64"/>
      <c r="BL609" s="64"/>
      <c r="BM609" s="64"/>
      <c r="BN609" s="64"/>
      <c r="BO609" s="64"/>
      <c r="BP609" s="64"/>
      <c r="BQ609" s="64"/>
      <c r="BR609" s="64"/>
      <c r="BS609" s="64"/>
      <c r="BT609" s="64"/>
      <c r="BU609" s="64"/>
      <c r="BV609" s="64"/>
      <c r="BW609" s="64"/>
      <c r="BX609" s="64"/>
      <c r="BY609" s="64"/>
      <c r="BZ609" s="64"/>
      <c r="CA609" s="64"/>
      <c r="CB609" s="64"/>
      <c r="CC609" s="64"/>
      <c r="CD609" s="64"/>
      <c r="CE609" s="64"/>
      <c r="CF609" s="64"/>
      <c r="CG609" s="64"/>
      <c r="CH609" s="64"/>
      <c r="CI609" s="64"/>
      <c r="CJ609" s="64"/>
      <c r="CK609" s="64"/>
      <c r="CL609" s="64"/>
      <c r="CM609" s="64"/>
      <c r="CN609" s="64"/>
      <c r="CO609" s="64"/>
      <c r="CP609" s="64"/>
      <c r="CQ609" s="64"/>
      <c r="CR609" s="64"/>
      <c r="CS609" s="64"/>
      <c r="CT609" s="64"/>
      <c r="CU609" s="64"/>
      <c r="CV609" s="64"/>
      <c r="CW609" s="64"/>
      <c r="CX609" s="64"/>
      <c r="CY609" s="64"/>
      <c r="CZ609" s="64"/>
      <c r="DA609" s="64"/>
      <c r="DB609" s="64"/>
      <c r="DC609" s="64"/>
      <c r="DD609" s="64"/>
      <c r="DE609" s="64"/>
      <c r="DF609" s="64"/>
      <c r="DG609" s="64"/>
      <c r="DH609" s="64"/>
      <c r="DI609" s="64"/>
      <c r="DJ609" s="64"/>
      <c r="DK609" s="65"/>
      <c r="DL609" s="65"/>
      <c r="DM609" s="65"/>
      <c r="DN609" s="65"/>
      <c r="DO609" s="65"/>
      <c r="DP609" s="65"/>
      <c r="DQ609" s="65"/>
      <c r="DR609" s="65"/>
      <c r="DS609" s="65"/>
      <c r="DT609" s="65"/>
      <c r="DU609" s="65"/>
      <c r="DV609" s="65"/>
      <c r="DW609" s="65"/>
      <c r="DX609" s="65"/>
      <c r="DY609" s="65"/>
      <c r="DZ609" s="65"/>
      <c r="EA609" s="65"/>
      <c r="EB609" s="65"/>
      <c r="EC609" s="65"/>
      <c r="ED609" s="65"/>
      <c r="EE609" s="65"/>
      <c r="EF609" s="65"/>
      <c r="EG609" s="65"/>
      <c r="EH609" s="65"/>
      <c r="EI609" s="65"/>
      <c r="EJ609" s="65"/>
      <c r="EK609" s="65"/>
      <c r="EL609" s="65"/>
      <c r="EM609" s="65"/>
      <c r="EN609" s="65"/>
      <c r="EO609" s="65"/>
      <c r="EP609" s="65"/>
      <c r="EQ609" s="65"/>
      <c r="ER609" s="65"/>
      <c r="ES609" s="65"/>
      <c r="ET609" s="65"/>
      <c r="EU609" s="65"/>
      <c r="EV609" s="65"/>
      <c r="EW609" s="65"/>
      <c r="EX609" s="65"/>
      <c r="EY609" s="65"/>
      <c r="EZ609" s="65"/>
      <c r="FA609" s="65"/>
      <c r="FB609" s="65"/>
      <c r="FC609" s="65"/>
      <c r="FD609" s="65"/>
      <c r="FE609" s="65"/>
      <c r="FF609" s="65"/>
      <c r="FG609" s="65"/>
      <c r="FH609" s="65"/>
      <c r="FI609" s="65"/>
      <c r="FJ609" s="65"/>
      <c r="FK609" s="65"/>
      <c r="FL609" s="65"/>
      <c r="FM609" s="65"/>
      <c r="FN609" s="65"/>
      <c r="FO609" s="65"/>
      <c r="FP609" s="65"/>
      <c r="FQ609" s="65"/>
      <c r="FR609" s="65"/>
      <c r="FS609" s="65"/>
      <c r="FT609" s="65"/>
      <c r="FU609" s="65"/>
      <c r="FV609" s="65"/>
      <c r="FW609" s="65"/>
      <c r="FX609" s="65"/>
      <c r="FY609" s="65"/>
      <c r="FZ609" s="65"/>
      <c r="GA609" s="65"/>
      <c r="GB609" s="65"/>
      <c r="GC609" s="65"/>
      <c r="GD609" s="65"/>
      <c r="GE609" s="65"/>
      <c r="GF609" s="65"/>
      <c r="GG609" s="65"/>
      <c r="GH609" s="65"/>
      <c r="GI609" s="65"/>
      <c r="GJ609" s="65"/>
      <c r="GK609" s="65"/>
      <c r="GL609" s="65"/>
      <c r="GM609" s="65"/>
      <c r="GN609" s="65"/>
      <c r="GO609" s="65"/>
    </row>
    <row r="610" spans="46:197" s="103" customFormat="1" ht="20.100000000000001" customHeight="1" x14ac:dyDescent="0.3">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c r="BQ610" s="64"/>
      <c r="BR610" s="64"/>
      <c r="BS610" s="64"/>
      <c r="BT610" s="64"/>
      <c r="BU610" s="64"/>
      <c r="BV610" s="64"/>
      <c r="BW610" s="64"/>
      <c r="BX610" s="64"/>
      <c r="BY610" s="64"/>
      <c r="BZ610" s="64"/>
      <c r="CA610" s="64"/>
      <c r="CB610" s="64"/>
      <c r="CC610" s="64"/>
      <c r="CD610" s="64"/>
      <c r="CE610" s="64"/>
      <c r="CF610" s="64"/>
      <c r="CG610" s="64"/>
      <c r="CH610" s="64"/>
      <c r="CI610" s="64"/>
      <c r="CJ610" s="64"/>
      <c r="CK610" s="64"/>
      <c r="CL610" s="64"/>
      <c r="CM610" s="64"/>
      <c r="CN610" s="64"/>
      <c r="CO610" s="64"/>
      <c r="CP610" s="64"/>
      <c r="CQ610" s="64"/>
      <c r="CR610" s="64"/>
      <c r="CS610" s="64"/>
      <c r="CT610" s="64"/>
      <c r="CU610" s="64"/>
      <c r="CV610" s="64"/>
      <c r="CW610" s="64"/>
      <c r="CX610" s="64"/>
      <c r="CY610" s="64"/>
      <c r="CZ610" s="64"/>
      <c r="DA610" s="64"/>
      <c r="DB610" s="64"/>
      <c r="DC610" s="64"/>
      <c r="DD610" s="64"/>
      <c r="DE610" s="64"/>
      <c r="DF610" s="64"/>
      <c r="DG610" s="64"/>
      <c r="DH610" s="64"/>
      <c r="DI610" s="64"/>
      <c r="DJ610" s="64"/>
      <c r="DK610" s="65"/>
      <c r="DL610" s="65"/>
      <c r="DM610" s="65"/>
      <c r="DN610" s="65"/>
      <c r="DO610" s="65"/>
      <c r="DP610" s="65"/>
      <c r="DQ610" s="65"/>
      <c r="DR610" s="65"/>
      <c r="DS610" s="65"/>
      <c r="DT610" s="65"/>
      <c r="DU610" s="65"/>
      <c r="DV610" s="65"/>
      <c r="DW610" s="65"/>
      <c r="DX610" s="65"/>
      <c r="DY610" s="65"/>
      <c r="DZ610" s="65"/>
      <c r="EA610" s="65"/>
      <c r="EB610" s="65"/>
      <c r="EC610" s="65"/>
      <c r="ED610" s="65"/>
      <c r="EE610" s="65"/>
      <c r="EF610" s="65"/>
      <c r="EG610" s="65"/>
      <c r="EH610" s="65"/>
      <c r="EI610" s="65"/>
      <c r="EJ610" s="65"/>
      <c r="EK610" s="65"/>
      <c r="EL610" s="65"/>
      <c r="EM610" s="65"/>
      <c r="EN610" s="65"/>
      <c r="EO610" s="65"/>
      <c r="EP610" s="65"/>
      <c r="EQ610" s="65"/>
      <c r="ER610" s="65"/>
      <c r="ES610" s="65"/>
      <c r="ET610" s="65"/>
      <c r="EU610" s="65"/>
      <c r="EV610" s="65"/>
      <c r="EW610" s="65"/>
      <c r="EX610" s="65"/>
      <c r="EY610" s="65"/>
      <c r="EZ610" s="65"/>
      <c r="FA610" s="65"/>
      <c r="FB610" s="65"/>
      <c r="FC610" s="65"/>
      <c r="FD610" s="65"/>
      <c r="FE610" s="65"/>
      <c r="FF610" s="65"/>
      <c r="FG610" s="65"/>
      <c r="FH610" s="65"/>
      <c r="FI610" s="65"/>
      <c r="FJ610" s="65"/>
      <c r="FK610" s="65"/>
      <c r="FL610" s="65"/>
      <c r="FM610" s="65"/>
      <c r="FN610" s="65"/>
      <c r="FO610" s="65"/>
      <c r="FP610" s="65"/>
      <c r="FQ610" s="65"/>
      <c r="FR610" s="65"/>
      <c r="FS610" s="65"/>
      <c r="FT610" s="65"/>
      <c r="FU610" s="65"/>
      <c r="FV610" s="65"/>
      <c r="FW610" s="65"/>
      <c r="FX610" s="65"/>
      <c r="FY610" s="65"/>
      <c r="FZ610" s="65"/>
      <c r="GA610" s="65"/>
      <c r="GB610" s="65"/>
      <c r="GC610" s="65"/>
      <c r="GD610" s="65"/>
      <c r="GE610" s="65"/>
      <c r="GF610" s="65"/>
      <c r="GG610" s="65"/>
      <c r="GH610" s="65"/>
      <c r="GI610" s="65"/>
      <c r="GJ610" s="65"/>
      <c r="GK610" s="65"/>
      <c r="GL610" s="65"/>
      <c r="GM610" s="65"/>
      <c r="GN610" s="65"/>
      <c r="GO610" s="65"/>
    </row>
    <row r="611" spans="46:197" s="103" customFormat="1" ht="20.100000000000001" customHeight="1" x14ac:dyDescent="0.3">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c r="BS611" s="64"/>
      <c r="BT611" s="64"/>
      <c r="BU611" s="64"/>
      <c r="BV611" s="64"/>
      <c r="BW611" s="64"/>
      <c r="BX611" s="64"/>
      <c r="BY611" s="64"/>
      <c r="BZ611" s="64"/>
      <c r="CA611" s="64"/>
      <c r="CB611" s="64"/>
      <c r="CC611" s="64"/>
      <c r="CD611" s="64"/>
      <c r="CE611" s="64"/>
      <c r="CF611" s="64"/>
      <c r="CG611" s="64"/>
      <c r="CH611" s="64"/>
      <c r="CI611" s="64"/>
      <c r="CJ611" s="64"/>
      <c r="CK611" s="64"/>
      <c r="CL611" s="64"/>
      <c r="CM611" s="64"/>
      <c r="CN611" s="64"/>
      <c r="CO611" s="64"/>
      <c r="CP611" s="64"/>
      <c r="CQ611" s="64"/>
      <c r="CR611" s="64"/>
      <c r="CS611" s="64"/>
      <c r="CT611" s="64"/>
      <c r="CU611" s="64"/>
      <c r="CV611" s="64"/>
      <c r="CW611" s="64"/>
      <c r="CX611" s="64"/>
      <c r="CY611" s="64"/>
      <c r="CZ611" s="64"/>
      <c r="DA611" s="64"/>
      <c r="DB611" s="64"/>
      <c r="DC611" s="64"/>
      <c r="DD611" s="64"/>
      <c r="DE611" s="64"/>
      <c r="DF611" s="64"/>
      <c r="DG611" s="64"/>
      <c r="DH611" s="64"/>
      <c r="DI611" s="64"/>
      <c r="DJ611" s="64"/>
      <c r="DK611" s="65"/>
      <c r="DL611" s="65"/>
      <c r="DM611" s="65"/>
      <c r="DN611" s="65"/>
      <c r="DO611" s="65"/>
      <c r="DP611" s="65"/>
      <c r="DQ611" s="65"/>
      <c r="DR611" s="65"/>
      <c r="DS611" s="65"/>
      <c r="DT611" s="65"/>
      <c r="DU611" s="65"/>
      <c r="DV611" s="65"/>
      <c r="DW611" s="65"/>
      <c r="DX611" s="65"/>
      <c r="DY611" s="65"/>
      <c r="DZ611" s="65"/>
      <c r="EA611" s="65"/>
      <c r="EB611" s="65"/>
      <c r="EC611" s="65"/>
      <c r="ED611" s="65"/>
      <c r="EE611" s="65"/>
      <c r="EF611" s="65"/>
      <c r="EG611" s="65"/>
      <c r="EH611" s="65"/>
      <c r="EI611" s="65"/>
      <c r="EJ611" s="65"/>
      <c r="EK611" s="65"/>
      <c r="EL611" s="65"/>
      <c r="EM611" s="65"/>
      <c r="EN611" s="65"/>
      <c r="EO611" s="65"/>
      <c r="EP611" s="65"/>
      <c r="EQ611" s="65"/>
      <c r="ER611" s="65"/>
      <c r="ES611" s="65"/>
      <c r="ET611" s="65"/>
      <c r="EU611" s="65"/>
      <c r="EV611" s="65"/>
      <c r="EW611" s="65"/>
      <c r="EX611" s="65"/>
      <c r="EY611" s="65"/>
      <c r="EZ611" s="65"/>
      <c r="FA611" s="65"/>
      <c r="FB611" s="65"/>
      <c r="FC611" s="65"/>
      <c r="FD611" s="65"/>
      <c r="FE611" s="65"/>
      <c r="FF611" s="65"/>
      <c r="FG611" s="65"/>
      <c r="FH611" s="65"/>
      <c r="FI611" s="65"/>
      <c r="FJ611" s="65"/>
      <c r="FK611" s="65"/>
      <c r="FL611" s="65"/>
      <c r="FM611" s="65"/>
      <c r="FN611" s="65"/>
      <c r="FO611" s="65"/>
      <c r="FP611" s="65"/>
      <c r="FQ611" s="65"/>
      <c r="FR611" s="65"/>
      <c r="FS611" s="65"/>
      <c r="FT611" s="65"/>
      <c r="FU611" s="65"/>
      <c r="FV611" s="65"/>
      <c r="FW611" s="65"/>
      <c r="FX611" s="65"/>
      <c r="FY611" s="65"/>
      <c r="FZ611" s="65"/>
      <c r="GA611" s="65"/>
      <c r="GB611" s="65"/>
      <c r="GC611" s="65"/>
      <c r="GD611" s="65"/>
      <c r="GE611" s="65"/>
      <c r="GF611" s="65"/>
      <c r="GG611" s="65"/>
      <c r="GH611" s="65"/>
      <c r="GI611" s="65"/>
      <c r="GJ611" s="65"/>
      <c r="GK611" s="65"/>
      <c r="GL611" s="65"/>
      <c r="GM611" s="65"/>
      <c r="GN611" s="65"/>
      <c r="GO611" s="65"/>
    </row>
    <row r="612" spans="46:197" s="103" customFormat="1" ht="20.100000000000001" customHeight="1" x14ac:dyDescent="0.3">
      <c r="AT612" s="64"/>
      <c r="AU612" s="64"/>
      <c r="AV612" s="64"/>
      <c r="AW612" s="64"/>
      <c r="AX612" s="64"/>
      <c r="AY612" s="64"/>
      <c r="AZ612" s="64"/>
      <c r="BA612" s="64"/>
      <c r="BB612" s="64"/>
      <c r="BC612" s="64"/>
      <c r="BD612" s="64"/>
      <c r="BE612" s="64"/>
      <c r="BF612" s="64"/>
      <c r="BG612" s="64"/>
      <c r="BH612" s="64"/>
      <c r="BI612" s="64"/>
      <c r="BJ612" s="64"/>
      <c r="BK612" s="64"/>
      <c r="BL612" s="64"/>
      <c r="BM612" s="64"/>
      <c r="BN612" s="64"/>
      <c r="BO612" s="64"/>
      <c r="BP612" s="64"/>
      <c r="BQ612" s="64"/>
      <c r="BR612" s="64"/>
      <c r="BS612" s="64"/>
      <c r="BT612" s="64"/>
      <c r="BU612" s="64"/>
      <c r="BV612" s="64"/>
      <c r="BW612" s="64"/>
      <c r="BX612" s="64"/>
      <c r="BY612" s="64"/>
      <c r="BZ612" s="64"/>
      <c r="CA612" s="64"/>
      <c r="CB612" s="64"/>
      <c r="CC612" s="64"/>
      <c r="CD612" s="64"/>
      <c r="CE612" s="64"/>
      <c r="CF612" s="64"/>
      <c r="CG612" s="64"/>
      <c r="CH612" s="64"/>
      <c r="CI612" s="64"/>
      <c r="CJ612" s="64"/>
      <c r="CK612" s="64"/>
      <c r="CL612" s="64"/>
      <c r="CM612" s="64"/>
      <c r="CN612" s="64"/>
      <c r="CO612" s="64"/>
      <c r="CP612" s="64"/>
      <c r="CQ612" s="64"/>
      <c r="CR612" s="64"/>
      <c r="CS612" s="64"/>
      <c r="CT612" s="64"/>
      <c r="CU612" s="64"/>
      <c r="CV612" s="64"/>
      <c r="CW612" s="64"/>
      <c r="CX612" s="64"/>
      <c r="CY612" s="64"/>
      <c r="CZ612" s="64"/>
      <c r="DA612" s="64"/>
      <c r="DB612" s="64"/>
      <c r="DC612" s="64"/>
      <c r="DD612" s="64"/>
      <c r="DE612" s="64"/>
      <c r="DF612" s="64"/>
      <c r="DG612" s="64"/>
      <c r="DH612" s="64"/>
      <c r="DI612" s="64"/>
      <c r="DJ612" s="64"/>
      <c r="DK612" s="65"/>
      <c r="DL612" s="65"/>
      <c r="DM612" s="65"/>
      <c r="DN612" s="65"/>
      <c r="DO612" s="65"/>
      <c r="DP612" s="65"/>
      <c r="DQ612" s="65"/>
      <c r="DR612" s="65"/>
      <c r="DS612" s="65"/>
      <c r="DT612" s="65"/>
      <c r="DU612" s="65"/>
      <c r="DV612" s="65"/>
      <c r="DW612" s="65"/>
      <c r="DX612" s="65"/>
      <c r="DY612" s="65"/>
      <c r="DZ612" s="65"/>
      <c r="EA612" s="65"/>
      <c r="EB612" s="65"/>
      <c r="EC612" s="65"/>
      <c r="ED612" s="65"/>
      <c r="EE612" s="65"/>
      <c r="EF612" s="65"/>
      <c r="EG612" s="65"/>
      <c r="EH612" s="65"/>
      <c r="EI612" s="65"/>
      <c r="EJ612" s="65"/>
      <c r="EK612" s="65"/>
      <c r="EL612" s="65"/>
      <c r="EM612" s="65"/>
      <c r="EN612" s="65"/>
      <c r="EO612" s="65"/>
      <c r="EP612" s="65"/>
      <c r="EQ612" s="65"/>
      <c r="ER612" s="65"/>
      <c r="ES612" s="65"/>
      <c r="ET612" s="65"/>
      <c r="EU612" s="65"/>
      <c r="EV612" s="65"/>
      <c r="EW612" s="65"/>
      <c r="EX612" s="65"/>
      <c r="EY612" s="65"/>
      <c r="EZ612" s="65"/>
      <c r="FA612" s="65"/>
      <c r="FB612" s="65"/>
      <c r="FC612" s="65"/>
      <c r="FD612" s="65"/>
      <c r="FE612" s="65"/>
      <c r="FF612" s="65"/>
      <c r="FG612" s="65"/>
      <c r="FH612" s="65"/>
      <c r="FI612" s="65"/>
      <c r="FJ612" s="65"/>
      <c r="FK612" s="65"/>
      <c r="FL612" s="65"/>
      <c r="FM612" s="65"/>
      <c r="FN612" s="65"/>
      <c r="FO612" s="65"/>
      <c r="FP612" s="65"/>
      <c r="FQ612" s="65"/>
      <c r="FR612" s="65"/>
      <c r="FS612" s="65"/>
      <c r="FT612" s="65"/>
      <c r="FU612" s="65"/>
      <c r="FV612" s="65"/>
      <c r="FW612" s="65"/>
      <c r="FX612" s="65"/>
      <c r="FY612" s="65"/>
      <c r="FZ612" s="65"/>
      <c r="GA612" s="65"/>
      <c r="GB612" s="65"/>
      <c r="GC612" s="65"/>
      <c r="GD612" s="65"/>
      <c r="GE612" s="65"/>
      <c r="GF612" s="65"/>
      <c r="GG612" s="65"/>
      <c r="GH612" s="65"/>
      <c r="GI612" s="65"/>
      <c r="GJ612" s="65"/>
      <c r="GK612" s="65"/>
      <c r="GL612" s="65"/>
      <c r="GM612" s="65"/>
      <c r="GN612" s="65"/>
      <c r="GO612" s="65"/>
    </row>
    <row r="613" spans="46:197" s="103" customFormat="1" ht="20.100000000000001" customHeight="1" x14ac:dyDescent="0.3">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c r="CD613" s="64"/>
      <c r="CE613" s="64"/>
      <c r="CF613" s="64"/>
      <c r="CG613" s="64"/>
      <c r="CH613" s="64"/>
      <c r="CI613" s="64"/>
      <c r="CJ613" s="64"/>
      <c r="CK613" s="64"/>
      <c r="CL613" s="64"/>
      <c r="CM613" s="64"/>
      <c r="CN613" s="64"/>
      <c r="CO613" s="64"/>
      <c r="CP613" s="64"/>
      <c r="CQ613" s="64"/>
      <c r="CR613" s="64"/>
      <c r="CS613" s="64"/>
      <c r="CT613" s="64"/>
      <c r="CU613" s="64"/>
      <c r="CV613" s="64"/>
      <c r="CW613" s="64"/>
      <c r="CX613" s="64"/>
      <c r="CY613" s="64"/>
      <c r="CZ613" s="64"/>
      <c r="DA613" s="64"/>
      <c r="DB613" s="64"/>
      <c r="DC613" s="64"/>
      <c r="DD613" s="64"/>
      <c r="DE613" s="64"/>
      <c r="DF613" s="64"/>
      <c r="DG613" s="64"/>
      <c r="DH613" s="64"/>
      <c r="DI613" s="64"/>
      <c r="DJ613" s="64"/>
      <c r="DK613" s="65"/>
      <c r="DL613" s="65"/>
      <c r="DM613" s="65"/>
      <c r="DN613" s="65"/>
      <c r="DO613" s="65"/>
      <c r="DP613" s="65"/>
      <c r="DQ613" s="65"/>
      <c r="DR613" s="65"/>
      <c r="DS613" s="65"/>
      <c r="DT613" s="65"/>
      <c r="DU613" s="65"/>
      <c r="DV613" s="65"/>
      <c r="DW613" s="65"/>
      <c r="DX613" s="65"/>
      <c r="DY613" s="65"/>
      <c r="DZ613" s="65"/>
      <c r="EA613" s="65"/>
      <c r="EB613" s="65"/>
      <c r="EC613" s="65"/>
      <c r="ED613" s="65"/>
      <c r="EE613" s="65"/>
      <c r="EF613" s="65"/>
      <c r="EG613" s="65"/>
      <c r="EH613" s="65"/>
      <c r="EI613" s="65"/>
      <c r="EJ613" s="65"/>
      <c r="EK613" s="65"/>
      <c r="EL613" s="65"/>
      <c r="EM613" s="65"/>
      <c r="EN613" s="65"/>
      <c r="EO613" s="65"/>
      <c r="EP613" s="65"/>
      <c r="EQ613" s="65"/>
      <c r="ER613" s="65"/>
      <c r="ES613" s="65"/>
      <c r="ET613" s="65"/>
      <c r="EU613" s="65"/>
      <c r="EV613" s="65"/>
      <c r="EW613" s="65"/>
      <c r="EX613" s="65"/>
      <c r="EY613" s="65"/>
      <c r="EZ613" s="65"/>
      <c r="FA613" s="65"/>
      <c r="FB613" s="65"/>
      <c r="FC613" s="65"/>
      <c r="FD613" s="65"/>
      <c r="FE613" s="65"/>
      <c r="FF613" s="65"/>
      <c r="FG613" s="65"/>
      <c r="FH613" s="65"/>
      <c r="FI613" s="65"/>
      <c r="FJ613" s="65"/>
      <c r="FK613" s="65"/>
      <c r="FL613" s="65"/>
      <c r="FM613" s="65"/>
      <c r="FN613" s="65"/>
      <c r="FO613" s="65"/>
      <c r="FP613" s="65"/>
      <c r="FQ613" s="65"/>
      <c r="FR613" s="65"/>
      <c r="FS613" s="65"/>
      <c r="FT613" s="65"/>
      <c r="FU613" s="65"/>
      <c r="FV613" s="65"/>
      <c r="FW613" s="65"/>
      <c r="FX613" s="65"/>
      <c r="FY613" s="65"/>
      <c r="FZ613" s="65"/>
      <c r="GA613" s="65"/>
      <c r="GB613" s="65"/>
      <c r="GC613" s="65"/>
      <c r="GD613" s="65"/>
      <c r="GE613" s="65"/>
      <c r="GF613" s="65"/>
      <c r="GG613" s="65"/>
      <c r="GH613" s="65"/>
      <c r="GI613" s="65"/>
      <c r="GJ613" s="65"/>
      <c r="GK613" s="65"/>
      <c r="GL613" s="65"/>
      <c r="GM613" s="65"/>
      <c r="GN613" s="65"/>
      <c r="GO613" s="65"/>
    </row>
    <row r="614" spans="46:197" s="103" customFormat="1" ht="20.100000000000001" customHeight="1" x14ac:dyDescent="0.3">
      <c r="AT614" s="64"/>
      <c r="AU614" s="64"/>
      <c r="AV614" s="64"/>
      <c r="AW614" s="64"/>
      <c r="AX614" s="64"/>
      <c r="AY614" s="64"/>
      <c r="AZ614" s="64"/>
      <c r="BA614" s="64"/>
      <c r="BB614" s="64"/>
      <c r="BC614" s="64"/>
      <c r="BD614" s="64"/>
      <c r="BE614" s="64"/>
      <c r="BF614" s="64"/>
      <c r="BG614" s="64"/>
      <c r="BH614" s="64"/>
      <c r="BI614" s="64"/>
      <c r="BJ614" s="64"/>
      <c r="BK614" s="64"/>
      <c r="BL614" s="64"/>
      <c r="BM614" s="64"/>
      <c r="BN614" s="64"/>
      <c r="BO614" s="64"/>
      <c r="BP614" s="64"/>
      <c r="BQ614" s="64"/>
      <c r="BR614" s="64"/>
      <c r="BS614" s="64"/>
      <c r="BT614" s="64"/>
      <c r="BU614" s="64"/>
      <c r="BV614" s="64"/>
      <c r="BW614" s="64"/>
      <c r="BX614" s="64"/>
      <c r="BY614" s="64"/>
      <c r="BZ614" s="64"/>
      <c r="CA614" s="64"/>
      <c r="CB614" s="64"/>
      <c r="CC614" s="64"/>
      <c r="CD614" s="64"/>
      <c r="CE614" s="64"/>
      <c r="CF614" s="64"/>
      <c r="CG614" s="64"/>
      <c r="CH614" s="64"/>
      <c r="CI614" s="64"/>
      <c r="CJ614" s="64"/>
      <c r="CK614" s="64"/>
      <c r="CL614" s="64"/>
      <c r="CM614" s="64"/>
      <c r="CN614" s="64"/>
      <c r="CO614" s="64"/>
      <c r="CP614" s="64"/>
      <c r="CQ614" s="64"/>
      <c r="CR614" s="64"/>
      <c r="CS614" s="64"/>
      <c r="CT614" s="64"/>
      <c r="CU614" s="64"/>
      <c r="CV614" s="64"/>
      <c r="CW614" s="64"/>
      <c r="CX614" s="64"/>
      <c r="CY614" s="64"/>
      <c r="CZ614" s="64"/>
      <c r="DA614" s="64"/>
      <c r="DB614" s="64"/>
      <c r="DC614" s="64"/>
      <c r="DD614" s="64"/>
      <c r="DE614" s="64"/>
      <c r="DF614" s="64"/>
      <c r="DG614" s="64"/>
      <c r="DH614" s="64"/>
      <c r="DI614" s="64"/>
      <c r="DJ614" s="64"/>
      <c r="DK614" s="65"/>
      <c r="DL614" s="65"/>
      <c r="DM614" s="65"/>
      <c r="DN614" s="65"/>
      <c r="DO614" s="65"/>
      <c r="DP614" s="65"/>
      <c r="DQ614" s="65"/>
      <c r="DR614" s="65"/>
      <c r="DS614" s="65"/>
      <c r="DT614" s="65"/>
      <c r="DU614" s="65"/>
      <c r="DV614" s="65"/>
      <c r="DW614" s="65"/>
      <c r="DX614" s="65"/>
      <c r="DY614" s="65"/>
      <c r="DZ614" s="65"/>
      <c r="EA614" s="65"/>
      <c r="EB614" s="65"/>
      <c r="EC614" s="65"/>
      <c r="ED614" s="65"/>
      <c r="EE614" s="65"/>
      <c r="EF614" s="65"/>
      <c r="EG614" s="65"/>
      <c r="EH614" s="65"/>
      <c r="EI614" s="65"/>
      <c r="EJ614" s="65"/>
      <c r="EK614" s="65"/>
      <c r="EL614" s="65"/>
      <c r="EM614" s="65"/>
      <c r="EN614" s="65"/>
      <c r="EO614" s="65"/>
      <c r="EP614" s="65"/>
      <c r="EQ614" s="65"/>
      <c r="ER614" s="65"/>
      <c r="ES614" s="65"/>
      <c r="ET614" s="65"/>
      <c r="EU614" s="65"/>
      <c r="EV614" s="65"/>
      <c r="EW614" s="65"/>
      <c r="EX614" s="65"/>
      <c r="EY614" s="65"/>
      <c r="EZ614" s="65"/>
      <c r="FA614" s="65"/>
      <c r="FB614" s="65"/>
      <c r="FC614" s="65"/>
      <c r="FD614" s="65"/>
      <c r="FE614" s="65"/>
      <c r="FF614" s="65"/>
      <c r="FG614" s="65"/>
      <c r="FH614" s="65"/>
      <c r="FI614" s="65"/>
      <c r="FJ614" s="65"/>
      <c r="FK614" s="65"/>
      <c r="FL614" s="65"/>
      <c r="FM614" s="65"/>
      <c r="FN614" s="65"/>
      <c r="FO614" s="65"/>
      <c r="FP614" s="65"/>
      <c r="FQ614" s="65"/>
      <c r="FR614" s="65"/>
      <c r="FS614" s="65"/>
      <c r="FT614" s="65"/>
      <c r="FU614" s="65"/>
      <c r="FV614" s="65"/>
      <c r="FW614" s="65"/>
      <c r="FX614" s="65"/>
      <c r="FY614" s="65"/>
      <c r="FZ614" s="65"/>
      <c r="GA614" s="65"/>
      <c r="GB614" s="65"/>
      <c r="GC614" s="65"/>
      <c r="GD614" s="65"/>
      <c r="GE614" s="65"/>
      <c r="GF614" s="65"/>
      <c r="GG614" s="65"/>
      <c r="GH614" s="65"/>
      <c r="GI614" s="65"/>
      <c r="GJ614" s="65"/>
      <c r="GK614" s="65"/>
      <c r="GL614" s="65"/>
      <c r="GM614" s="65"/>
      <c r="GN614" s="65"/>
      <c r="GO614" s="65"/>
    </row>
    <row r="615" spans="46:197" s="103" customFormat="1" ht="20.100000000000001" customHeight="1" x14ac:dyDescent="0.3">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c r="CD615" s="64"/>
      <c r="CE615" s="64"/>
      <c r="CF615" s="64"/>
      <c r="CG615" s="64"/>
      <c r="CH615" s="64"/>
      <c r="CI615" s="64"/>
      <c r="CJ615" s="64"/>
      <c r="CK615" s="64"/>
      <c r="CL615" s="64"/>
      <c r="CM615" s="64"/>
      <c r="CN615" s="64"/>
      <c r="CO615" s="64"/>
      <c r="CP615" s="64"/>
      <c r="CQ615" s="64"/>
      <c r="CR615" s="64"/>
      <c r="CS615" s="64"/>
      <c r="CT615" s="64"/>
      <c r="CU615" s="64"/>
      <c r="CV615" s="64"/>
      <c r="CW615" s="64"/>
      <c r="CX615" s="64"/>
      <c r="CY615" s="64"/>
      <c r="CZ615" s="64"/>
      <c r="DA615" s="64"/>
      <c r="DB615" s="64"/>
      <c r="DC615" s="64"/>
      <c r="DD615" s="64"/>
      <c r="DE615" s="64"/>
      <c r="DF615" s="64"/>
      <c r="DG615" s="64"/>
      <c r="DH615" s="64"/>
      <c r="DI615" s="64"/>
      <c r="DJ615" s="64"/>
      <c r="DK615" s="65"/>
      <c r="DL615" s="65"/>
      <c r="DM615" s="65"/>
      <c r="DN615" s="65"/>
      <c r="DO615" s="65"/>
      <c r="DP615" s="65"/>
      <c r="DQ615" s="65"/>
      <c r="DR615" s="65"/>
      <c r="DS615" s="65"/>
      <c r="DT615" s="65"/>
      <c r="DU615" s="65"/>
      <c r="DV615" s="65"/>
      <c r="DW615" s="65"/>
      <c r="DX615" s="65"/>
      <c r="DY615" s="65"/>
      <c r="DZ615" s="65"/>
      <c r="EA615" s="65"/>
      <c r="EB615" s="65"/>
      <c r="EC615" s="65"/>
      <c r="ED615" s="65"/>
      <c r="EE615" s="65"/>
      <c r="EF615" s="65"/>
      <c r="EG615" s="65"/>
      <c r="EH615" s="65"/>
      <c r="EI615" s="65"/>
      <c r="EJ615" s="65"/>
      <c r="EK615" s="65"/>
      <c r="EL615" s="65"/>
      <c r="EM615" s="65"/>
      <c r="EN615" s="65"/>
      <c r="EO615" s="65"/>
      <c r="EP615" s="65"/>
      <c r="EQ615" s="65"/>
      <c r="ER615" s="65"/>
      <c r="ES615" s="65"/>
      <c r="ET615" s="65"/>
      <c r="EU615" s="65"/>
      <c r="EV615" s="65"/>
      <c r="EW615" s="65"/>
      <c r="EX615" s="65"/>
      <c r="EY615" s="65"/>
      <c r="EZ615" s="65"/>
      <c r="FA615" s="65"/>
      <c r="FB615" s="65"/>
      <c r="FC615" s="65"/>
      <c r="FD615" s="65"/>
      <c r="FE615" s="65"/>
      <c r="FF615" s="65"/>
      <c r="FG615" s="65"/>
      <c r="FH615" s="65"/>
      <c r="FI615" s="65"/>
      <c r="FJ615" s="65"/>
      <c r="FK615" s="65"/>
      <c r="FL615" s="65"/>
      <c r="FM615" s="65"/>
      <c r="FN615" s="65"/>
      <c r="FO615" s="65"/>
      <c r="FP615" s="65"/>
      <c r="FQ615" s="65"/>
      <c r="FR615" s="65"/>
      <c r="FS615" s="65"/>
      <c r="FT615" s="65"/>
      <c r="FU615" s="65"/>
      <c r="FV615" s="65"/>
      <c r="FW615" s="65"/>
      <c r="FX615" s="65"/>
      <c r="FY615" s="65"/>
      <c r="FZ615" s="65"/>
      <c r="GA615" s="65"/>
      <c r="GB615" s="65"/>
      <c r="GC615" s="65"/>
      <c r="GD615" s="65"/>
      <c r="GE615" s="65"/>
      <c r="GF615" s="65"/>
      <c r="GG615" s="65"/>
      <c r="GH615" s="65"/>
      <c r="GI615" s="65"/>
      <c r="GJ615" s="65"/>
      <c r="GK615" s="65"/>
      <c r="GL615" s="65"/>
      <c r="GM615" s="65"/>
      <c r="GN615" s="65"/>
      <c r="GO615" s="65"/>
    </row>
    <row r="616" spans="46:197" s="103" customFormat="1" ht="20.100000000000001" customHeight="1" x14ac:dyDescent="0.3">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c r="BS616" s="64"/>
      <c r="BT616" s="64"/>
      <c r="BU616" s="64"/>
      <c r="BV616" s="64"/>
      <c r="BW616" s="64"/>
      <c r="BX616" s="64"/>
      <c r="BY616" s="64"/>
      <c r="BZ616" s="64"/>
      <c r="CA616" s="64"/>
      <c r="CB616" s="64"/>
      <c r="CC616" s="64"/>
      <c r="CD616" s="64"/>
      <c r="CE616" s="64"/>
      <c r="CF616" s="64"/>
      <c r="CG616" s="64"/>
      <c r="CH616" s="64"/>
      <c r="CI616" s="64"/>
      <c r="CJ616" s="64"/>
      <c r="CK616" s="64"/>
      <c r="CL616" s="64"/>
      <c r="CM616" s="64"/>
      <c r="CN616" s="64"/>
      <c r="CO616" s="64"/>
      <c r="CP616" s="64"/>
      <c r="CQ616" s="64"/>
      <c r="CR616" s="64"/>
      <c r="CS616" s="64"/>
      <c r="CT616" s="64"/>
      <c r="CU616" s="64"/>
      <c r="CV616" s="64"/>
      <c r="CW616" s="64"/>
      <c r="CX616" s="64"/>
      <c r="CY616" s="64"/>
      <c r="CZ616" s="64"/>
      <c r="DA616" s="64"/>
      <c r="DB616" s="64"/>
      <c r="DC616" s="64"/>
      <c r="DD616" s="64"/>
      <c r="DE616" s="64"/>
      <c r="DF616" s="64"/>
      <c r="DG616" s="64"/>
      <c r="DH616" s="64"/>
      <c r="DI616" s="64"/>
      <c r="DJ616" s="64"/>
      <c r="DK616" s="65"/>
      <c r="DL616" s="65"/>
      <c r="DM616" s="65"/>
      <c r="DN616" s="65"/>
      <c r="DO616" s="65"/>
      <c r="DP616" s="65"/>
      <c r="DQ616" s="65"/>
      <c r="DR616" s="65"/>
      <c r="DS616" s="65"/>
      <c r="DT616" s="65"/>
      <c r="DU616" s="65"/>
      <c r="DV616" s="65"/>
      <c r="DW616" s="65"/>
      <c r="DX616" s="65"/>
      <c r="DY616" s="65"/>
      <c r="DZ616" s="65"/>
      <c r="EA616" s="65"/>
      <c r="EB616" s="65"/>
      <c r="EC616" s="65"/>
      <c r="ED616" s="65"/>
      <c r="EE616" s="65"/>
      <c r="EF616" s="65"/>
      <c r="EG616" s="65"/>
      <c r="EH616" s="65"/>
      <c r="EI616" s="65"/>
      <c r="EJ616" s="65"/>
      <c r="EK616" s="65"/>
      <c r="EL616" s="65"/>
      <c r="EM616" s="65"/>
      <c r="EN616" s="65"/>
      <c r="EO616" s="65"/>
      <c r="EP616" s="65"/>
      <c r="EQ616" s="65"/>
      <c r="ER616" s="65"/>
      <c r="ES616" s="65"/>
      <c r="ET616" s="65"/>
      <c r="EU616" s="65"/>
      <c r="EV616" s="65"/>
      <c r="EW616" s="65"/>
      <c r="EX616" s="65"/>
      <c r="EY616" s="65"/>
      <c r="EZ616" s="65"/>
      <c r="FA616" s="65"/>
      <c r="FB616" s="65"/>
      <c r="FC616" s="65"/>
      <c r="FD616" s="65"/>
      <c r="FE616" s="65"/>
      <c r="FF616" s="65"/>
      <c r="FG616" s="65"/>
      <c r="FH616" s="65"/>
      <c r="FI616" s="65"/>
      <c r="FJ616" s="65"/>
      <c r="FK616" s="65"/>
      <c r="FL616" s="65"/>
      <c r="FM616" s="65"/>
      <c r="FN616" s="65"/>
      <c r="FO616" s="65"/>
      <c r="FP616" s="65"/>
      <c r="FQ616" s="65"/>
      <c r="FR616" s="65"/>
      <c r="FS616" s="65"/>
      <c r="FT616" s="65"/>
      <c r="FU616" s="65"/>
      <c r="FV616" s="65"/>
      <c r="FW616" s="65"/>
      <c r="FX616" s="65"/>
      <c r="FY616" s="65"/>
      <c r="FZ616" s="65"/>
      <c r="GA616" s="65"/>
      <c r="GB616" s="65"/>
      <c r="GC616" s="65"/>
      <c r="GD616" s="65"/>
      <c r="GE616" s="65"/>
      <c r="GF616" s="65"/>
      <c r="GG616" s="65"/>
      <c r="GH616" s="65"/>
      <c r="GI616" s="65"/>
      <c r="GJ616" s="65"/>
      <c r="GK616" s="65"/>
      <c r="GL616" s="65"/>
      <c r="GM616" s="65"/>
      <c r="GN616" s="65"/>
      <c r="GO616" s="65"/>
    </row>
    <row r="617" spans="46:197" s="103" customFormat="1" ht="20.100000000000001" customHeight="1" x14ac:dyDescent="0.3">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c r="BS617" s="64"/>
      <c r="BT617" s="64"/>
      <c r="BU617" s="64"/>
      <c r="BV617" s="64"/>
      <c r="BW617" s="64"/>
      <c r="BX617" s="64"/>
      <c r="BY617" s="64"/>
      <c r="BZ617" s="64"/>
      <c r="CA617" s="64"/>
      <c r="CB617" s="64"/>
      <c r="CC617" s="64"/>
      <c r="CD617" s="64"/>
      <c r="CE617" s="64"/>
      <c r="CF617" s="64"/>
      <c r="CG617" s="64"/>
      <c r="CH617" s="64"/>
      <c r="CI617" s="64"/>
      <c r="CJ617" s="64"/>
      <c r="CK617" s="64"/>
      <c r="CL617" s="64"/>
      <c r="CM617" s="64"/>
      <c r="CN617" s="64"/>
      <c r="CO617" s="64"/>
      <c r="CP617" s="64"/>
      <c r="CQ617" s="64"/>
      <c r="CR617" s="64"/>
      <c r="CS617" s="64"/>
      <c r="CT617" s="64"/>
      <c r="CU617" s="64"/>
      <c r="CV617" s="64"/>
      <c r="CW617" s="64"/>
      <c r="CX617" s="64"/>
      <c r="CY617" s="64"/>
      <c r="CZ617" s="64"/>
      <c r="DA617" s="64"/>
      <c r="DB617" s="64"/>
      <c r="DC617" s="64"/>
      <c r="DD617" s="64"/>
      <c r="DE617" s="64"/>
      <c r="DF617" s="64"/>
      <c r="DG617" s="64"/>
      <c r="DH617" s="64"/>
      <c r="DI617" s="64"/>
      <c r="DJ617" s="64"/>
      <c r="DK617" s="65"/>
      <c r="DL617" s="65"/>
      <c r="DM617" s="65"/>
      <c r="DN617" s="65"/>
      <c r="DO617" s="65"/>
      <c r="DP617" s="65"/>
      <c r="DQ617" s="65"/>
      <c r="DR617" s="65"/>
      <c r="DS617" s="65"/>
      <c r="DT617" s="65"/>
      <c r="DU617" s="65"/>
      <c r="DV617" s="65"/>
      <c r="DW617" s="65"/>
      <c r="DX617" s="65"/>
      <c r="DY617" s="65"/>
      <c r="DZ617" s="65"/>
      <c r="EA617" s="65"/>
      <c r="EB617" s="65"/>
      <c r="EC617" s="65"/>
      <c r="ED617" s="65"/>
      <c r="EE617" s="65"/>
      <c r="EF617" s="65"/>
      <c r="EG617" s="65"/>
      <c r="EH617" s="65"/>
      <c r="EI617" s="65"/>
      <c r="EJ617" s="65"/>
      <c r="EK617" s="65"/>
      <c r="EL617" s="65"/>
      <c r="EM617" s="65"/>
      <c r="EN617" s="65"/>
      <c r="EO617" s="65"/>
      <c r="EP617" s="65"/>
      <c r="EQ617" s="65"/>
      <c r="ER617" s="65"/>
      <c r="ES617" s="65"/>
      <c r="ET617" s="65"/>
      <c r="EU617" s="65"/>
      <c r="EV617" s="65"/>
      <c r="EW617" s="65"/>
      <c r="EX617" s="65"/>
      <c r="EY617" s="65"/>
      <c r="EZ617" s="65"/>
      <c r="FA617" s="65"/>
      <c r="FB617" s="65"/>
      <c r="FC617" s="65"/>
      <c r="FD617" s="65"/>
      <c r="FE617" s="65"/>
      <c r="FF617" s="65"/>
      <c r="FG617" s="65"/>
      <c r="FH617" s="65"/>
      <c r="FI617" s="65"/>
      <c r="FJ617" s="65"/>
      <c r="FK617" s="65"/>
      <c r="FL617" s="65"/>
      <c r="FM617" s="65"/>
      <c r="FN617" s="65"/>
      <c r="FO617" s="65"/>
      <c r="FP617" s="65"/>
      <c r="FQ617" s="65"/>
      <c r="FR617" s="65"/>
      <c r="FS617" s="65"/>
      <c r="FT617" s="65"/>
      <c r="FU617" s="65"/>
      <c r="FV617" s="65"/>
      <c r="FW617" s="65"/>
      <c r="FX617" s="65"/>
      <c r="FY617" s="65"/>
      <c r="FZ617" s="65"/>
      <c r="GA617" s="65"/>
      <c r="GB617" s="65"/>
      <c r="GC617" s="65"/>
      <c r="GD617" s="65"/>
      <c r="GE617" s="65"/>
      <c r="GF617" s="65"/>
      <c r="GG617" s="65"/>
      <c r="GH617" s="65"/>
      <c r="GI617" s="65"/>
      <c r="GJ617" s="65"/>
      <c r="GK617" s="65"/>
      <c r="GL617" s="65"/>
      <c r="GM617" s="65"/>
      <c r="GN617" s="65"/>
      <c r="GO617" s="65"/>
    </row>
    <row r="618" spans="46:197" s="103" customFormat="1" ht="20.100000000000001" customHeight="1" x14ac:dyDescent="0.3">
      <c r="AT618" s="64"/>
      <c r="AU618" s="64"/>
      <c r="AV618" s="64"/>
      <c r="AW618" s="64"/>
      <c r="AX618" s="64"/>
      <c r="AY618" s="64"/>
      <c r="AZ618" s="64"/>
      <c r="BA618" s="64"/>
      <c r="BB618" s="64"/>
      <c r="BC618" s="64"/>
      <c r="BD618" s="64"/>
      <c r="BE618" s="64"/>
      <c r="BF618" s="64"/>
      <c r="BG618" s="64"/>
      <c r="BH618" s="64"/>
      <c r="BI618" s="64"/>
      <c r="BJ618" s="64"/>
      <c r="BK618" s="64"/>
      <c r="BL618" s="64"/>
      <c r="BM618" s="64"/>
      <c r="BN618" s="64"/>
      <c r="BO618" s="64"/>
      <c r="BP618" s="64"/>
      <c r="BQ618" s="64"/>
      <c r="BR618" s="64"/>
      <c r="BS618" s="64"/>
      <c r="BT618" s="64"/>
      <c r="BU618" s="64"/>
      <c r="BV618" s="64"/>
      <c r="BW618" s="64"/>
      <c r="BX618" s="64"/>
      <c r="BY618" s="64"/>
      <c r="BZ618" s="64"/>
      <c r="CA618" s="64"/>
      <c r="CB618" s="64"/>
      <c r="CC618" s="64"/>
      <c r="CD618" s="64"/>
      <c r="CE618" s="64"/>
      <c r="CF618" s="64"/>
      <c r="CG618" s="64"/>
      <c r="CH618" s="64"/>
      <c r="CI618" s="64"/>
      <c r="CJ618" s="64"/>
      <c r="CK618" s="64"/>
      <c r="CL618" s="64"/>
      <c r="CM618" s="64"/>
      <c r="CN618" s="64"/>
      <c r="CO618" s="64"/>
      <c r="CP618" s="64"/>
      <c r="CQ618" s="64"/>
      <c r="CR618" s="64"/>
      <c r="CS618" s="64"/>
      <c r="CT618" s="64"/>
      <c r="CU618" s="64"/>
      <c r="CV618" s="64"/>
      <c r="CW618" s="64"/>
      <c r="CX618" s="64"/>
      <c r="CY618" s="64"/>
      <c r="CZ618" s="64"/>
      <c r="DA618" s="64"/>
      <c r="DB618" s="64"/>
      <c r="DC618" s="64"/>
      <c r="DD618" s="64"/>
      <c r="DE618" s="64"/>
      <c r="DF618" s="64"/>
      <c r="DG618" s="64"/>
      <c r="DH618" s="64"/>
      <c r="DI618" s="64"/>
      <c r="DJ618" s="64"/>
      <c r="DK618" s="65"/>
      <c r="DL618" s="65"/>
      <c r="DM618" s="65"/>
      <c r="DN618" s="65"/>
      <c r="DO618" s="65"/>
      <c r="DP618" s="65"/>
      <c r="DQ618" s="65"/>
      <c r="DR618" s="65"/>
      <c r="DS618" s="65"/>
      <c r="DT618" s="65"/>
      <c r="DU618" s="65"/>
      <c r="DV618" s="65"/>
      <c r="DW618" s="65"/>
      <c r="DX618" s="65"/>
      <c r="DY618" s="65"/>
      <c r="DZ618" s="65"/>
      <c r="EA618" s="65"/>
      <c r="EB618" s="65"/>
      <c r="EC618" s="65"/>
      <c r="ED618" s="65"/>
      <c r="EE618" s="65"/>
      <c r="EF618" s="65"/>
      <c r="EG618" s="65"/>
      <c r="EH618" s="65"/>
      <c r="EI618" s="65"/>
      <c r="EJ618" s="65"/>
      <c r="EK618" s="65"/>
      <c r="EL618" s="65"/>
      <c r="EM618" s="65"/>
      <c r="EN618" s="65"/>
      <c r="EO618" s="65"/>
      <c r="EP618" s="65"/>
      <c r="EQ618" s="65"/>
      <c r="ER618" s="65"/>
      <c r="ES618" s="65"/>
      <c r="ET618" s="65"/>
      <c r="EU618" s="65"/>
      <c r="EV618" s="65"/>
      <c r="EW618" s="65"/>
      <c r="EX618" s="65"/>
      <c r="EY618" s="65"/>
      <c r="EZ618" s="65"/>
      <c r="FA618" s="65"/>
      <c r="FB618" s="65"/>
      <c r="FC618" s="65"/>
      <c r="FD618" s="65"/>
      <c r="FE618" s="65"/>
      <c r="FF618" s="65"/>
      <c r="FG618" s="65"/>
      <c r="FH618" s="65"/>
      <c r="FI618" s="65"/>
      <c r="FJ618" s="65"/>
      <c r="FK618" s="65"/>
      <c r="FL618" s="65"/>
      <c r="FM618" s="65"/>
      <c r="FN618" s="65"/>
      <c r="FO618" s="65"/>
      <c r="FP618" s="65"/>
      <c r="FQ618" s="65"/>
      <c r="FR618" s="65"/>
      <c r="FS618" s="65"/>
      <c r="FT618" s="65"/>
      <c r="FU618" s="65"/>
      <c r="FV618" s="65"/>
      <c r="FW618" s="65"/>
      <c r="FX618" s="65"/>
      <c r="FY618" s="65"/>
      <c r="FZ618" s="65"/>
      <c r="GA618" s="65"/>
      <c r="GB618" s="65"/>
      <c r="GC618" s="65"/>
      <c r="GD618" s="65"/>
      <c r="GE618" s="65"/>
      <c r="GF618" s="65"/>
      <c r="GG618" s="65"/>
      <c r="GH618" s="65"/>
      <c r="GI618" s="65"/>
      <c r="GJ618" s="65"/>
      <c r="GK618" s="65"/>
      <c r="GL618" s="65"/>
      <c r="GM618" s="65"/>
      <c r="GN618" s="65"/>
      <c r="GO618" s="65"/>
    </row>
    <row r="619" spans="46:197" s="103" customFormat="1" ht="20.100000000000001" customHeight="1" x14ac:dyDescent="0.3">
      <c r="AT619" s="64"/>
      <c r="AU619" s="64"/>
      <c r="AV619" s="64"/>
      <c r="AW619" s="64"/>
      <c r="AX619" s="64"/>
      <c r="AY619" s="64"/>
      <c r="AZ619" s="64"/>
      <c r="BA619" s="64"/>
      <c r="BB619" s="64"/>
      <c r="BC619" s="64"/>
      <c r="BD619" s="64"/>
      <c r="BE619" s="64"/>
      <c r="BF619" s="64"/>
      <c r="BG619" s="64"/>
      <c r="BH619" s="64"/>
      <c r="BI619" s="64"/>
      <c r="BJ619" s="64"/>
      <c r="BK619" s="64"/>
      <c r="BL619" s="64"/>
      <c r="BM619" s="64"/>
      <c r="BN619" s="64"/>
      <c r="BO619" s="64"/>
      <c r="BP619" s="64"/>
      <c r="BQ619" s="64"/>
      <c r="BR619" s="64"/>
      <c r="BS619" s="64"/>
      <c r="BT619" s="64"/>
      <c r="BU619" s="64"/>
      <c r="BV619" s="64"/>
      <c r="BW619" s="64"/>
      <c r="BX619" s="64"/>
      <c r="BY619" s="64"/>
      <c r="BZ619" s="64"/>
      <c r="CA619" s="64"/>
      <c r="CB619" s="64"/>
      <c r="CC619" s="64"/>
      <c r="CD619" s="64"/>
      <c r="CE619" s="64"/>
      <c r="CF619" s="64"/>
      <c r="CG619" s="64"/>
      <c r="CH619" s="64"/>
      <c r="CI619" s="64"/>
      <c r="CJ619" s="64"/>
      <c r="CK619" s="64"/>
      <c r="CL619" s="64"/>
      <c r="CM619" s="64"/>
      <c r="CN619" s="64"/>
      <c r="CO619" s="64"/>
      <c r="CP619" s="64"/>
      <c r="CQ619" s="64"/>
      <c r="CR619" s="64"/>
      <c r="CS619" s="64"/>
      <c r="CT619" s="64"/>
      <c r="CU619" s="64"/>
      <c r="CV619" s="64"/>
      <c r="CW619" s="64"/>
      <c r="CX619" s="64"/>
      <c r="CY619" s="64"/>
      <c r="CZ619" s="64"/>
      <c r="DA619" s="64"/>
      <c r="DB619" s="64"/>
      <c r="DC619" s="64"/>
      <c r="DD619" s="64"/>
      <c r="DE619" s="64"/>
      <c r="DF619" s="64"/>
      <c r="DG619" s="64"/>
      <c r="DH619" s="64"/>
      <c r="DI619" s="64"/>
      <c r="DJ619" s="64"/>
      <c r="DK619" s="65"/>
      <c r="DL619" s="65"/>
      <c r="DM619" s="65"/>
      <c r="DN619" s="65"/>
      <c r="DO619" s="65"/>
      <c r="DP619" s="65"/>
      <c r="DQ619" s="65"/>
      <c r="DR619" s="65"/>
      <c r="DS619" s="65"/>
      <c r="DT619" s="65"/>
      <c r="DU619" s="65"/>
      <c r="DV619" s="65"/>
      <c r="DW619" s="65"/>
      <c r="DX619" s="65"/>
      <c r="DY619" s="65"/>
      <c r="DZ619" s="65"/>
      <c r="EA619" s="65"/>
      <c r="EB619" s="65"/>
      <c r="EC619" s="65"/>
      <c r="ED619" s="65"/>
      <c r="EE619" s="65"/>
      <c r="EF619" s="65"/>
      <c r="EG619" s="65"/>
      <c r="EH619" s="65"/>
      <c r="EI619" s="65"/>
      <c r="EJ619" s="65"/>
      <c r="EK619" s="65"/>
      <c r="EL619" s="65"/>
      <c r="EM619" s="65"/>
      <c r="EN619" s="65"/>
      <c r="EO619" s="65"/>
      <c r="EP619" s="65"/>
      <c r="EQ619" s="65"/>
      <c r="ER619" s="65"/>
      <c r="ES619" s="65"/>
      <c r="ET619" s="65"/>
      <c r="EU619" s="65"/>
      <c r="EV619" s="65"/>
      <c r="EW619" s="65"/>
      <c r="EX619" s="65"/>
      <c r="EY619" s="65"/>
      <c r="EZ619" s="65"/>
      <c r="FA619" s="65"/>
      <c r="FB619" s="65"/>
      <c r="FC619" s="65"/>
      <c r="FD619" s="65"/>
      <c r="FE619" s="65"/>
      <c r="FF619" s="65"/>
      <c r="FG619" s="65"/>
      <c r="FH619" s="65"/>
      <c r="FI619" s="65"/>
      <c r="FJ619" s="65"/>
      <c r="FK619" s="65"/>
      <c r="FL619" s="65"/>
      <c r="FM619" s="65"/>
      <c r="FN619" s="65"/>
      <c r="FO619" s="65"/>
      <c r="FP619" s="65"/>
      <c r="FQ619" s="65"/>
      <c r="FR619" s="65"/>
      <c r="FS619" s="65"/>
      <c r="FT619" s="65"/>
      <c r="FU619" s="65"/>
      <c r="FV619" s="65"/>
      <c r="FW619" s="65"/>
      <c r="FX619" s="65"/>
      <c r="FY619" s="65"/>
      <c r="FZ619" s="65"/>
      <c r="GA619" s="65"/>
      <c r="GB619" s="65"/>
      <c r="GC619" s="65"/>
      <c r="GD619" s="65"/>
      <c r="GE619" s="65"/>
      <c r="GF619" s="65"/>
      <c r="GG619" s="65"/>
      <c r="GH619" s="65"/>
      <c r="GI619" s="65"/>
      <c r="GJ619" s="65"/>
      <c r="GK619" s="65"/>
      <c r="GL619" s="65"/>
      <c r="GM619" s="65"/>
      <c r="GN619" s="65"/>
      <c r="GO619" s="65"/>
    </row>
    <row r="620" spans="46:197" s="103" customFormat="1" ht="20.100000000000001" customHeight="1" x14ac:dyDescent="0.3">
      <c r="AT620" s="64"/>
      <c r="AU620" s="64"/>
      <c r="AV620" s="64"/>
      <c r="AW620" s="64"/>
      <c r="AX620" s="64"/>
      <c r="AY620" s="64"/>
      <c r="AZ620" s="64"/>
      <c r="BA620" s="64"/>
      <c r="BB620" s="64"/>
      <c r="BC620" s="64"/>
      <c r="BD620" s="64"/>
      <c r="BE620" s="64"/>
      <c r="BF620" s="64"/>
      <c r="BG620" s="64"/>
      <c r="BH620" s="64"/>
      <c r="BI620" s="64"/>
      <c r="BJ620" s="64"/>
      <c r="BK620" s="64"/>
      <c r="BL620" s="64"/>
      <c r="BM620" s="64"/>
      <c r="BN620" s="64"/>
      <c r="BO620" s="64"/>
      <c r="BP620" s="64"/>
      <c r="BQ620" s="64"/>
      <c r="BR620" s="64"/>
      <c r="BS620" s="64"/>
      <c r="BT620" s="64"/>
      <c r="BU620" s="64"/>
      <c r="BV620" s="64"/>
      <c r="BW620" s="64"/>
      <c r="BX620" s="64"/>
      <c r="BY620" s="64"/>
      <c r="BZ620" s="64"/>
      <c r="CA620" s="64"/>
      <c r="CB620" s="64"/>
      <c r="CC620" s="64"/>
      <c r="CD620" s="64"/>
      <c r="CE620" s="64"/>
      <c r="CF620" s="64"/>
      <c r="CG620" s="64"/>
      <c r="CH620" s="64"/>
      <c r="CI620" s="64"/>
      <c r="CJ620" s="64"/>
      <c r="CK620" s="64"/>
      <c r="CL620" s="64"/>
      <c r="CM620" s="64"/>
      <c r="CN620" s="64"/>
      <c r="CO620" s="64"/>
      <c r="CP620" s="64"/>
      <c r="CQ620" s="64"/>
      <c r="CR620" s="64"/>
      <c r="CS620" s="64"/>
      <c r="CT620" s="64"/>
      <c r="CU620" s="64"/>
      <c r="CV620" s="64"/>
      <c r="CW620" s="64"/>
      <c r="CX620" s="64"/>
      <c r="CY620" s="64"/>
      <c r="CZ620" s="64"/>
      <c r="DA620" s="64"/>
      <c r="DB620" s="64"/>
      <c r="DC620" s="64"/>
      <c r="DD620" s="64"/>
      <c r="DE620" s="64"/>
      <c r="DF620" s="64"/>
      <c r="DG620" s="64"/>
      <c r="DH620" s="64"/>
      <c r="DI620" s="64"/>
      <c r="DJ620" s="64"/>
      <c r="DK620" s="65"/>
      <c r="DL620" s="65"/>
      <c r="DM620" s="65"/>
      <c r="DN620" s="65"/>
      <c r="DO620" s="65"/>
      <c r="DP620" s="65"/>
      <c r="DQ620" s="65"/>
      <c r="DR620" s="65"/>
      <c r="DS620" s="65"/>
      <c r="DT620" s="65"/>
      <c r="DU620" s="65"/>
      <c r="DV620" s="65"/>
      <c r="DW620" s="65"/>
      <c r="DX620" s="65"/>
      <c r="DY620" s="65"/>
      <c r="DZ620" s="65"/>
      <c r="EA620" s="65"/>
      <c r="EB620" s="65"/>
      <c r="EC620" s="65"/>
      <c r="ED620" s="65"/>
      <c r="EE620" s="65"/>
      <c r="EF620" s="65"/>
      <c r="EG620" s="65"/>
      <c r="EH620" s="65"/>
      <c r="EI620" s="65"/>
      <c r="EJ620" s="65"/>
      <c r="EK620" s="65"/>
      <c r="EL620" s="65"/>
      <c r="EM620" s="65"/>
      <c r="EN620" s="65"/>
      <c r="EO620" s="65"/>
      <c r="EP620" s="65"/>
      <c r="EQ620" s="65"/>
      <c r="ER620" s="65"/>
      <c r="ES620" s="65"/>
      <c r="ET620" s="65"/>
      <c r="EU620" s="65"/>
      <c r="EV620" s="65"/>
      <c r="EW620" s="65"/>
      <c r="EX620" s="65"/>
      <c r="EY620" s="65"/>
      <c r="EZ620" s="65"/>
      <c r="FA620" s="65"/>
      <c r="FB620" s="65"/>
      <c r="FC620" s="65"/>
      <c r="FD620" s="65"/>
      <c r="FE620" s="65"/>
      <c r="FF620" s="65"/>
      <c r="FG620" s="65"/>
      <c r="FH620" s="65"/>
      <c r="FI620" s="65"/>
      <c r="FJ620" s="65"/>
      <c r="FK620" s="65"/>
      <c r="FL620" s="65"/>
      <c r="FM620" s="65"/>
      <c r="FN620" s="65"/>
      <c r="FO620" s="65"/>
      <c r="FP620" s="65"/>
      <c r="FQ620" s="65"/>
      <c r="FR620" s="65"/>
      <c r="FS620" s="65"/>
      <c r="FT620" s="65"/>
      <c r="FU620" s="65"/>
      <c r="FV620" s="65"/>
      <c r="FW620" s="65"/>
      <c r="FX620" s="65"/>
      <c r="FY620" s="65"/>
      <c r="FZ620" s="65"/>
      <c r="GA620" s="65"/>
      <c r="GB620" s="65"/>
      <c r="GC620" s="65"/>
      <c r="GD620" s="65"/>
      <c r="GE620" s="65"/>
      <c r="GF620" s="65"/>
      <c r="GG620" s="65"/>
      <c r="GH620" s="65"/>
      <c r="GI620" s="65"/>
      <c r="GJ620" s="65"/>
      <c r="GK620" s="65"/>
      <c r="GL620" s="65"/>
      <c r="GM620" s="65"/>
      <c r="GN620" s="65"/>
      <c r="GO620" s="65"/>
    </row>
    <row r="621" spans="46:197" s="103" customFormat="1" ht="20.100000000000001" customHeight="1" x14ac:dyDescent="0.3">
      <c r="AT621" s="64"/>
      <c r="AU621" s="64"/>
      <c r="AV621" s="64"/>
      <c r="AW621" s="64"/>
      <c r="AX621" s="64"/>
      <c r="AY621" s="64"/>
      <c r="AZ621" s="64"/>
      <c r="BA621" s="64"/>
      <c r="BB621" s="64"/>
      <c r="BC621" s="64"/>
      <c r="BD621" s="64"/>
      <c r="BE621" s="64"/>
      <c r="BF621" s="64"/>
      <c r="BG621" s="64"/>
      <c r="BH621" s="64"/>
      <c r="BI621" s="64"/>
      <c r="BJ621" s="64"/>
      <c r="BK621" s="64"/>
      <c r="BL621" s="64"/>
      <c r="BM621" s="64"/>
      <c r="BN621" s="64"/>
      <c r="BO621" s="64"/>
      <c r="BP621" s="64"/>
      <c r="BQ621" s="64"/>
      <c r="BR621" s="64"/>
      <c r="BS621" s="64"/>
      <c r="BT621" s="64"/>
      <c r="BU621" s="64"/>
      <c r="BV621" s="64"/>
      <c r="BW621" s="64"/>
      <c r="BX621" s="64"/>
      <c r="BY621" s="64"/>
      <c r="BZ621" s="64"/>
      <c r="CA621" s="64"/>
      <c r="CB621" s="64"/>
      <c r="CC621" s="64"/>
      <c r="CD621" s="64"/>
      <c r="CE621" s="64"/>
      <c r="CF621" s="64"/>
      <c r="CG621" s="64"/>
      <c r="CH621" s="64"/>
      <c r="CI621" s="64"/>
      <c r="CJ621" s="64"/>
      <c r="CK621" s="64"/>
      <c r="CL621" s="64"/>
      <c r="CM621" s="64"/>
      <c r="CN621" s="64"/>
      <c r="CO621" s="64"/>
      <c r="CP621" s="64"/>
      <c r="CQ621" s="64"/>
      <c r="CR621" s="64"/>
      <c r="CS621" s="64"/>
      <c r="CT621" s="64"/>
      <c r="CU621" s="64"/>
      <c r="CV621" s="64"/>
      <c r="CW621" s="64"/>
      <c r="CX621" s="64"/>
      <c r="CY621" s="64"/>
      <c r="CZ621" s="64"/>
      <c r="DA621" s="64"/>
      <c r="DB621" s="64"/>
      <c r="DC621" s="64"/>
      <c r="DD621" s="64"/>
      <c r="DE621" s="64"/>
      <c r="DF621" s="64"/>
      <c r="DG621" s="64"/>
      <c r="DH621" s="64"/>
      <c r="DI621" s="64"/>
      <c r="DJ621" s="64"/>
      <c r="DK621" s="65"/>
      <c r="DL621" s="65"/>
      <c r="DM621" s="65"/>
      <c r="DN621" s="65"/>
      <c r="DO621" s="65"/>
      <c r="DP621" s="65"/>
      <c r="DQ621" s="65"/>
      <c r="DR621" s="65"/>
      <c r="DS621" s="65"/>
      <c r="DT621" s="65"/>
      <c r="DU621" s="65"/>
      <c r="DV621" s="65"/>
      <c r="DW621" s="65"/>
      <c r="DX621" s="65"/>
      <c r="DY621" s="65"/>
      <c r="DZ621" s="65"/>
      <c r="EA621" s="65"/>
      <c r="EB621" s="65"/>
      <c r="EC621" s="65"/>
      <c r="ED621" s="65"/>
      <c r="EE621" s="65"/>
      <c r="EF621" s="65"/>
      <c r="EG621" s="65"/>
      <c r="EH621" s="65"/>
      <c r="EI621" s="65"/>
      <c r="EJ621" s="65"/>
      <c r="EK621" s="65"/>
      <c r="EL621" s="65"/>
      <c r="EM621" s="65"/>
      <c r="EN621" s="65"/>
      <c r="EO621" s="65"/>
      <c r="EP621" s="65"/>
      <c r="EQ621" s="65"/>
      <c r="ER621" s="65"/>
      <c r="ES621" s="65"/>
      <c r="ET621" s="65"/>
      <c r="EU621" s="65"/>
      <c r="EV621" s="65"/>
      <c r="EW621" s="65"/>
      <c r="EX621" s="65"/>
      <c r="EY621" s="65"/>
      <c r="EZ621" s="65"/>
      <c r="FA621" s="65"/>
      <c r="FB621" s="65"/>
      <c r="FC621" s="65"/>
      <c r="FD621" s="65"/>
      <c r="FE621" s="65"/>
      <c r="FF621" s="65"/>
      <c r="FG621" s="65"/>
      <c r="FH621" s="65"/>
      <c r="FI621" s="65"/>
      <c r="FJ621" s="65"/>
      <c r="FK621" s="65"/>
      <c r="FL621" s="65"/>
      <c r="FM621" s="65"/>
      <c r="FN621" s="65"/>
      <c r="FO621" s="65"/>
      <c r="FP621" s="65"/>
      <c r="FQ621" s="65"/>
      <c r="FR621" s="65"/>
      <c r="FS621" s="65"/>
      <c r="FT621" s="65"/>
      <c r="FU621" s="65"/>
      <c r="FV621" s="65"/>
      <c r="FW621" s="65"/>
      <c r="FX621" s="65"/>
      <c r="FY621" s="65"/>
      <c r="FZ621" s="65"/>
      <c r="GA621" s="65"/>
      <c r="GB621" s="65"/>
      <c r="GC621" s="65"/>
      <c r="GD621" s="65"/>
      <c r="GE621" s="65"/>
      <c r="GF621" s="65"/>
      <c r="GG621" s="65"/>
      <c r="GH621" s="65"/>
      <c r="GI621" s="65"/>
      <c r="GJ621" s="65"/>
      <c r="GK621" s="65"/>
      <c r="GL621" s="65"/>
      <c r="GM621" s="65"/>
      <c r="GN621" s="65"/>
      <c r="GO621" s="65"/>
    </row>
    <row r="622" spans="46:197" s="103" customFormat="1" ht="20.100000000000001" customHeight="1" x14ac:dyDescent="0.3">
      <c r="AT622" s="64"/>
      <c r="AU622" s="64"/>
      <c r="AV622" s="64"/>
      <c r="AW622" s="64"/>
      <c r="AX622" s="64"/>
      <c r="AY622" s="64"/>
      <c r="AZ622" s="64"/>
      <c r="BA622" s="64"/>
      <c r="BB622" s="64"/>
      <c r="BC622" s="64"/>
      <c r="BD622" s="64"/>
      <c r="BE622" s="64"/>
      <c r="BF622" s="64"/>
      <c r="BG622" s="64"/>
      <c r="BH622" s="64"/>
      <c r="BI622" s="64"/>
      <c r="BJ622" s="64"/>
      <c r="BK622" s="64"/>
      <c r="BL622" s="64"/>
      <c r="BM622" s="64"/>
      <c r="BN622" s="64"/>
      <c r="BO622" s="64"/>
      <c r="BP622" s="64"/>
      <c r="BQ622" s="64"/>
      <c r="BR622" s="64"/>
      <c r="BS622" s="64"/>
      <c r="BT622" s="64"/>
      <c r="BU622" s="64"/>
      <c r="BV622" s="64"/>
      <c r="BW622" s="64"/>
      <c r="BX622" s="64"/>
      <c r="BY622" s="64"/>
      <c r="BZ622" s="64"/>
      <c r="CA622" s="64"/>
      <c r="CB622" s="64"/>
      <c r="CC622" s="64"/>
      <c r="CD622" s="64"/>
      <c r="CE622" s="64"/>
      <c r="CF622" s="64"/>
      <c r="CG622" s="64"/>
      <c r="CH622" s="64"/>
      <c r="CI622" s="64"/>
      <c r="CJ622" s="64"/>
      <c r="CK622" s="64"/>
      <c r="CL622" s="64"/>
      <c r="CM622" s="64"/>
      <c r="CN622" s="64"/>
      <c r="CO622" s="64"/>
      <c r="CP622" s="64"/>
      <c r="CQ622" s="64"/>
      <c r="CR622" s="64"/>
      <c r="CS622" s="64"/>
      <c r="CT622" s="64"/>
      <c r="CU622" s="64"/>
      <c r="CV622" s="64"/>
      <c r="CW622" s="64"/>
      <c r="CX622" s="64"/>
      <c r="CY622" s="64"/>
      <c r="CZ622" s="64"/>
      <c r="DA622" s="64"/>
      <c r="DB622" s="64"/>
      <c r="DC622" s="64"/>
      <c r="DD622" s="64"/>
      <c r="DE622" s="64"/>
      <c r="DF622" s="64"/>
      <c r="DG622" s="64"/>
      <c r="DH622" s="64"/>
      <c r="DI622" s="64"/>
      <c r="DJ622" s="64"/>
      <c r="DK622" s="65"/>
      <c r="DL622" s="65"/>
      <c r="DM622" s="65"/>
      <c r="DN622" s="65"/>
      <c r="DO622" s="65"/>
      <c r="DP622" s="65"/>
      <c r="DQ622" s="65"/>
      <c r="DR622" s="65"/>
      <c r="DS622" s="65"/>
      <c r="DT622" s="65"/>
      <c r="DU622" s="65"/>
      <c r="DV622" s="65"/>
      <c r="DW622" s="65"/>
      <c r="DX622" s="65"/>
      <c r="DY622" s="65"/>
      <c r="DZ622" s="65"/>
      <c r="EA622" s="65"/>
      <c r="EB622" s="65"/>
      <c r="EC622" s="65"/>
      <c r="ED622" s="65"/>
      <c r="EE622" s="65"/>
      <c r="EF622" s="65"/>
      <c r="EG622" s="65"/>
      <c r="EH622" s="65"/>
      <c r="EI622" s="65"/>
      <c r="EJ622" s="65"/>
      <c r="EK622" s="65"/>
      <c r="EL622" s="65"/>
      <c r="EM622" s="65"/>
      <c r="EN622" s="65"/>
      <c r="EO622" s="65"/>
      <c r="EP622" s="65"/>
      <c r="EQ622" s="65"/>
      <c r="ER622" s="65"/>
      <c r="ES622" s="65"/>
      <c r="ET622" s="65"/>
      <c r="EU622" s="65"/>
      <c r="EV622" s="65"/>
      <c r="EW622" s="65"/>
      <c r="EX622" s="65"/>
      <c r="EY622" s="65"/>
      <c r="EZ622" s="65"/>
      <c r="FA622" s="65"/>
      <c r="FB622" s="65"/>
      <c r="FC622" s="65"/>
      <c r="FD622" s="65"/>
      <c r="FE622" s="65"/>
      <c r="FF622" s="65"/>
      <c r="FG622" s="65"/>
      <c r="FH622" s="65"/>
      <c r="FI622" s="65"/>
      <c r="FJ622" s="65"/>
      <c r="FK622" s="65"/>
      <c r="FL622" s="65"/>
      <c r="FM622" s="65"/>
      <c r="FN622" s="65"/>
      <c r="FO622" s="65"/>
      <c r="FP622" s="65"/>
      <c r="FQ622" s="65"/>
      <c r="FR622" s="65"/>
      <c r="FS622" s="65"/>
      <c r="FT622" s="65"/>
      <c r="FU622" s="65"/>
      <c r="FV622" s="65"/>
      <c r="FW622" s="65"/>
      <c r="FX622" s="65"/>
      <c r="FY622" s="65"/>
      <c r="FZ622" s="65"/>
      <c r="GA622" s="65"/>
      <c r="GB622" s="65"/>
      <c r="GC622" s="65"/>
      <c r="GD622" s="65"/>
      <c r="GE622" s="65"/>
      <c r="GF622" s="65"/>
      <c r="GG622" s="65"/>
      <c r="GH622" s="65"/>
      <c r="GI622" s="65"/>
      <c r="GJ622" s="65"/>
      <c r="GK622" s="65"/>
      <c r="GL622" s="65"/>
      <c r="GM622" s="65"/>
      <c r="GN622" s="65"/>
      <c r="GO622" s="65"/>
    </row>
    <row r="623" spans="46:197" s="103" customFormat="1" ht="20.100000000000001" customHeight="1" x14ac:dyDescent="0.3">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c r="BS623" s="64"/>
      <c r="BT623" s="64"/>
      <c r="BU623" s="64"/>
      <c r="BV623" s="64"/>
      <c r="BW623" s="64"/>
      <c r="BX623" s="64"/>
      <c r="BY623" s="64"/>
      <c r="BZ623" s="64"/>
      <c r="CA623" s="64"/>
      <c r="CB623" s="64"/>
      <c r="CC623" s="64"/>
      <c r="CD623" s="64"/>
      <c r="CE623" s="64"/>
      <c r="CF623" s="64"/>
      <c r="CG623" s="64"/>
      <c r="CH623" s="64"/>
      <c r="CI623" s="64"/>
      <c r="CJ623" s="64"/>
      <c r="CK623" s="64"/>
      <c r="CL623" s="64"/>
      <c r="CM623" s="64"/>
      <c r="CN623" s="64"/>
      <c r="CO623" s="64"/>
      <c r="CP623" s="64"/>
      <c r="CQ623" s="64"/>
      <c r="CR623" s="64"/>
      <c r="CS623" s="64"/>
      <c r="CT623" s="64"/>
      <c r="CU623" s="64"/>
      <c r="CV623" s="64"/>
      <c r="CW623" s="64"/>
      <c r="CX623" s="64"/>
      <c r="CY623" s="64"/>
      <c r="CZ623" s="64"/>
      <c r="DA623" s="64"/>
      <c r="DB623" s="64"/>
      <c r="DC623" s="64"/>
      <c r="DD623" s="64"/>
      <c r="DE623" s="64"/>
      <c r="DF623" s="64"/>
      <c r="DG623" s="64"/>
      <c r="DH623" s="64"/>
      <c r="DI623" s="64"/>
      <c r="DJ623" s="64"/>
      <c r="DK623" s="65"/>
      <c r="DL623" s="65"/>
      <c r="DM623" s="65"/>
      <c r="DN623" s="65"/>
      <c r="DO623" s="65"/>
      <c r="DP623" s="65"/>
      <c r="DQ623" s="65"/>
      <c r="DR623" s="65"/>
      <c r="DS623" s="65"/>
      <c r="DT623" s="65"/>
      <c r="DU623" s="65"/>
      <c r="DV623" s="65"/>
      <c r="DW623" s="65"/>
      <c r="DX623" s="65"/>
      <c r="DY623" s="65"/>
      <c r="DZ623" s="65"/>
      <c r="EA623" s="65"/>
      <c r="EB623" s="65"/>
      <c r="EC623" s="65"/>
      <c r="ED623" s="65"/>
      <c r="EE623" s="65"/>
      <c r="EF623" s="65"/>
      <c r="EG623" s="65"/>
      <c r="EH623" s="65"/>
      <c r="EI623" s="65"/>
      <c r="EJ623" s="65"/>
      <c r="EK623" s="65"/>
      <c r="EL623" s="65"/>
      <c r="EM623" s="65"/>
      <c r="EN623" s="65"/>
      <c r="EO623" s="65"/>
      <c r="EP623" s="65"/>
      <c r="EQ623" s="65"/>
      <c r="ER623" s="65"/>
      <c r="ES623" s="65"/>
      <c r="ET623" s="65"/>
      <c r="EU623" s="65"/>
      <c r="EV623" s="65"/>
      <c r="EW623" s="65"/>
      <c r="EX623" s="65"/>
      <c r="EY623" s="65"/>
      <c r="EZ623" s="65"/>
      <c r="FA623" s="65"/>
      <c r="FB623" s="65"/>
      <c r="FC623" s="65"/>
      <c r="FD623" s="65"/>
      <c r="FE623" s="65"/>
      <c r="FF623" s="65"/>
      <c r="FG623" s="65"/>
      <c r="FH623" s="65"/>
      <c r="FI623" s="65"/>
      <c r="FJ623" s="65"/>
      <c r="FK623" s="65"/>
      <c r="FL623" s="65"/>
      <c r="FM623" s="65"/>
      <c r="FN623" s="65"/>
      <c r="FO623" s="65"/>
      <c r="FP623" s="65"/>
      <c r="FQ623" s="65"/>
      <c r="FR623" s="65"/>
      <c r="FS623" s="65"/>
      <c r="FT623" s="65"/>
      <c r="FU623" s="65"/>
      <c r="FV623" s="65"/>
      <c r="FW623" s="65"/>
      <c r="FX623" s="65"/>
      <c r="FY623" s="65"/>
      <c r="FZ623" s="65"/>
      <c r="GA623" s="65"/>
      <c r="GB623" s="65"/>
      <c r="GC623" s="65"/>
      <c r="GD623" s="65"/>
      <c r="GE623" s="65"/>
      <c r="GF623" s="65"/>
      <c r="GG623" s="65"/>
      <c r="GH623" s="65"/>
      <c r="GI623" s="65"/>
      <c r="GJ623" s="65"/>
      <c r="GK623" s="65"/>
      <c r="GL623" s="65"/>
      <c r="GM623" s="65"/>
      <c r="GN623" s="65"/>
      <c r="GO623" s="65"/>
    </row>
    <row r="624" spans="46:197" s="103" customFormat="1" ht="20.100000000000001" customHeight="1" x14ac:dyDescent="0.3">
      <c r="AT624" s="64"/>
      <c r="AU624" s="64"/>
      <c r="AV624" s="64"/>
      <c r="AW624" s="64"/>
      <c r="AX624" s="64"/>
      <c r="AY624" s="64"/>
      <c r="AZ624" s="64"/>
      <c r="BA624" s="64"/>
      <c r="BB624" s="64"/>
      <c r="BC624" s="64"/>
      <c r="BD624" s="64"/>
      <c r="BE624" s="64"/>
      <c r="BF624" s="64"/>
      <c r="BG624" s="64"/>
      <c r="BH624" s="64"/>
      <c r="BI624" s="64"/>
      <c r="BJ624" s="64"/>
      <c r="BK624" s="64"/>
      <c r="BL624" s="64"/>
      <c r="BM624" s="64"/>
      <c r="BN624" s="64"/>
      <c r="BO624" s="64"/>
      <c r="BP624" s="64"/>
      <c r="BQ624" s="64"/>
      <c r="BR624" s="64"/>
      <c r="BS624" s="64"/>
      <c r="BT624" s="64"/>
      <c r="BU624" s="64"/>
      <c r="BV624" s="64"/>
      <c r="BW624" s="64"/>
      <c r="BX624" s="64"/>
      <c r="BY624" s="64"/>
      <c r="BZ624" s="64"/>
      <c r="CA624" s="64"/>
      <c r="CB624" s="64"/>
      <c r="CC624" s="64"/>
      <c r="CD624" s="64"/>
      <c r="CE624" s="64"/>
      <c r="CF624" s="64"/>
      <c r="CG624" s="64"/>
      <c r="CH624" s="64"/>
      <c r="CI624" s="64"/>
      <c r="CJ624" s="64"/>
      <c r="CK624" s="64"/>
      <c r="CL624" s="64"/>
      <c r="CM624" s="64"/>
      <c r="CN624" s="64"/>
      <c r="CO624" s="64"/>
      <c r="CP624" s="64"/>
      <c r="CQ624" s="64"/>
      <c r="CR624" s="64"/>
      <c r="CS624" s="64"/>
      <c r="CT624" s="64"/>
      <c r="CU624" s="64"/>
      <c r="CV624" s="64"/>
      <c r="CW624" s="64"/>
      <c r="CX624" s="64"/>
      <c r="CY624" s="64"/>
      <c r="CZ624" s="64"/>
      <c r="DA624" s="64"/>
      <c r="DB624" s="64"/>
      <c r="DC624" s="64"/>
      <c r="DD624" s="64"/>
      <c r="DE624" s="64"/>
      <c r="DF624" s="64"/>
      <c r="DG624" s="64"/>
      <c r="DH624" s="64"/>
      <c r="DI624" s="64"/>
      <c r="DJ624" s="64"/>
      <c r="DK624" s="65"/>
      <c r="DL624" s="65"/>
      <c r="DM624" s="65"/>
      <c r="DN624" s="65"/>
      <c r="DO624" s="65"/>
      <c r="DP624" s="65"/>
      <c r="DQ624" s="65"/>
      <c r="DR624" s="65"/>
      <c r="DS624" s="65"/>
      <c r="DT624" s="65"/>
      <c r="DU624" s="65"/>
      <c r="DV624" s="65"/>
      <c r="DW624" s="65"/>
      <c r="DX624" s="65"/>
      <c r="DY624" s="65"/>
      <c r="DZ624" s="65"/>
      <c r="EA624" s="65"/>
      <c r="EB624" s="65"/>
      <c r="EC624" s="65"/>
      <c r="ED624" s="65"/>
      <c r="EE624" s="65"/>
      <c r="EF624" s="65"/>
      <c r="EG624" s="65"/>
      <c r="EH624" s="65"/>
      <c r="EI624" s="65"/>
      <c r="EJ624" s="65"/>
      <c r="EK624" s="65"/>
      <c r="EL624" s="65"/>
      <c r="EM624" s="65"/>
      <c r="EN624" s="65"/>
      <c r="EO624" s="65"/>
      <c r="EP624" s="65"/>
      <c r="EQ624" s="65"/>
      <c r="ER624" s="65"/>
      <c r="ES624" s="65"/>
      <c r="ET624" s="65"/>
      <c r="EU624" s="65"/>
      <c r="EV624" s="65"/>
      <c r="EW624" s="65"/>
      <c r="EX624" s="65"/>
      <c r="EY624" s="65"/>
      <c r="EZ624" s="65"/>
      <c r="FA624" s="65"/>
      <c r="FB624" s="65"/>
      <c r="FC624" s="65"/>
      <c r="FD624" s="65"/>
      <c r="FE624" s="65"/>
      <c r="FF624" s="65"/>
      <c r="FG624" s="65"/>
      <c r="FH624" s="65"/>
      <c r="FI624" s="65"/>
      <c r="FJ624" s="65"/>
      <c r="FK624" s="65"/>
      <c r="FL624" s="65"/>
      <c r="FM624" s="65"/>
      <c r="FN624" s="65"/>
      <c r="FO624" s="65"/>
      <c r="FP624" s="65"/>
      <c r="FQ624" s="65"/>
      <c r="FR624" s="65"/>
      <c r="FS624" s="65"/>
      <c r="FT624" s="65"/>
      <c r="FU624" s="65"/>
      <c r="FV624" s="65"/>
      <c r="FW624" s="65"/>
      <c r="FX624" s="65"/>
      <c r="FY624" s="65"/>
      <c r="FZ624" s="65"/>
      <c r="GA624" s="65"/>
      <c r="GB624" s="65"/>
      <c r="GC624" s="65"/>
      <c r="GD624" s="65"/>
      <c r="GE624" s="65"/>
      <c r="GF624" s="65"/>
      <c r="GG624" s="65"/>
      <c r="GH624" s="65"/>
      <c r="GI624" s="65"/>
      <c r="GJ624" s="65"/>
      <c r="GK624" s="65"/>
      <c r="GL624" s="65"/>
      <c r="GM624" s="65"/>
      <c r="GN624" s="65"/>
      <c r="GO624" s="65"/>
    </row>
    <row r="625" spans="46:197" s="103" customFormat="1" ht="20.100000000000001" customHeight="1" x14ac:dyDescent="0.3">
      <c r="AT625" s="64"/>
      <c r="AU625" s="64"/>
      <c r="AV625" s="64"/>
      <c r="AW625" s="64"/>
      <c r="AX625" s="64"/>
      <c r="AY625" s="64"/>
      <c r="AZ625" s="64"/>
      <c r="BA625" s="64"/>
      <c r="BB625" s="64"/>
      <c r="BC625" s="64"/>
      <c r="BD625" s="64"/>
      <c r="BE625" s="64"/>
      <c r="BF625" s="64"/>
      <c r="BG625" s="64"/>
      <c r="BH625" s="64"/>
      <c r="BI625" s="64"/>
      <c r="BJ625" s="64"/>
      <c r="BK625" s="64"/>
      <c r="BL625" s="64"/>
      <c r="BM625" s="64"/>
      <c r="BN625" s="64"/>
      <c r="BO625" s="64"/>
      <c r="BP625" s="64"/>
      <c r="BQ625" s="64"/>
      <c r="BR625" s="64"/>
      <c r="BS625" s="64"/>
      <c r="BT625" s="64"/>
      <c r="BU625" s="64"/>
      <c r="BV625" s="64"/>
      <c r="BW625" s="64"/>
      <c r="BX625" s="64"/>
      <c r="BY625" s="64"/>
      <c r="BZ625" s="64"/>
      <c r="CA625" s="64"/>
      <c r="CB625" s="64"/>
      <c r="CC625" s="64"/>
      <c r="CD625" s="64"/>
      <c r="CE625" s="64"/>
      <c r="CF625" s="64"/>
      <c r="CG625" s="64"/>
      <c r="CH625" s="64"/>
      <c r="CI625" s="64"/>
      <c r="CJ625" s="64"/>
      <c r="CK625" s="64"/>
      <c r="CL625" s="64"/>
      <c r="CM625" s="64"/>
      <c r="CN625" s="64"/>
      <c r="CO625" s="64"/>
      <c r="CP625" s="64"/>
      <c r="CQ625" s="64"/>
      <c r="CR625" s="64"/>
      <c r="CS625" s="64"/>
      <c r="CT625" s="64"/>
      <c r="CU625" s="64"/>
      <c r="CV625" s="64"/>
      <c r="CW625" s="64"/>
      <c r="CX625" s="64"/>
      <c r="CY625" s="64"/>
      <c r="CZ625" s="64"/>
      <c r="DA625" s="64"/>
      <c r="DB625" s="64"/>
      <c r="DC625" s="64"/>
      <c r="DD625" s="64"/>
      <c r="DE625" s="64"/>
      <c r="DF625" s="64"/>
      <c r="DG625" s="64"/>
      <c r="DH625" s="64"/>
      <c r="DI625" s="64"/>
      <c r="DJ625" s="64"/>
      <c r="DK625" s="65"/>
      <c r="DL625" s="65"/>
      <c r="DM625" s="65"/>
      <c r="DN625" s="65"/>
      <c r="DO625" s="65"/>
      <c r="DP625" s="65"/>
      <c r="DQ625" s="65"/>
      <c r="DR625" s="65"/>
      <c r="DS625" s="65"/>
      <c r="DT625" s="65"/>
      <c r="DU625" s="65"/>
      <c r="DV625" s="65"/>
      <c r="DW625" s="65"/>
      <c r="DX625" s="65"/>
      <c r="DY625" s="65"/>
      <c r="DZ625" s="65"/>
      <c r="EA625" s="65"/>
      <c r="EB625" s="65"/>
      <c r="EC625" s="65"/>
      <c r="ED625" s="65"/>
      <c r="EE625" s="65"/>
      <c r="EF625" s="65"/>
      <c r="EG625" s="65"/>
      <c r="EH625" s="65"/>
      <c r="EI625" s="65"/>
      <c r="EJ625" s="65"/>
      <c r="EK625" s="65"/>
      <c r="EL625" s="65"/>
      <c r="EM625" s="65"/>
      <c r="EN625" s="65"/>
      <c r="EO625" s="65"/>
      <c r="EP625" s="65"/>
      <c r="EQ625" s="65"/>
      <c r="ER625" s="65"/>
      <c r="ES625" s="65"/>
      <c r="ET625" s="65"/>
      <c r="EU625" s="65"/>
      <c r="EV625" s="65"/>
      <c r="EW625" s="65"/>
      <c r="EX625" s="65"/>
      <c r="EY625" s="65"/>
      <c r="EZ625" s="65"/>
      <c r="FA625" s="65"/>
      <c r="FB625" s="65"/>
      <c r="FC625" s="65"/>
      <c r="FD625" s="65"/>
      <c r="FE625" s="65"/>
      <c r="FF625" s="65"/>
      <c r="FG625" s="65"/>
      <c r="FH625" s="65"/>
      <c r="FI625" s="65"/>
      <c r="FJ625" s="65"/>
      <c r="FK625" s="65"/>
      <c r="FL625" s="65"/>
      <c r="FM625" s="65"/>
      <c r="FN625" s="65"/>
      <c r="FO625" s="65"/>
      <c r="FP625" s="65"/>
      <c r="FQ625" s="65"/>
      <c r="FR625" s="65"/>
      <c r="FS625" s="65"/>
      <c r="FT625" s="65"/>
      <c r="FU625" s="65"/>
      <c r="FV625" s="65"/>
      <c r="FW625" s="65"/>
      <c r="FX625" s="65"/>
      <c r="FY625" s="65"/>
      <c r="FZ625" s="65"/>
      <c r="GA625" s="65"/>
      <c r="GB625" s="65"/>
      <c r="GC625" s="65"/>
      <c r="GD625" s="65"/>
      <c r="GE625" s="65"/>
      <c r="GF625" s="65"/>
      <c r="GG625" s="65"/>
      <c r="GH625" s="65"/>
      <c r="GI625" s="65"/>
      <c r="GJ625" s="65"/>
      <c r="GK625" s="65"/>
      <c r="GL625" s="65"/>
      <c r="GM625" s="65"/>
      <c r="GN625" s="65"/>
      <c r="GO625" s="65"/>
    </row>
    <row r="626" spans="46:197" s="103" customFormat="1" ht="20.100000000000001" customHeight="1" x14ac:dyDescent="0.3">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c r="BS626" s="64"/>
      <c r="BT626" s="64"/>
      <c r="BU626" s="64"/>
      <c r="BV626" s="64"/>
      <c r="BW626" s="64"/>
      <c r="BX626" s="64"/>
      <c r="BY626" s="64"/>
      <c r="BZ626" s="64"/>
      <c r="CA626" s="64"/>
      <c r="CB626" s="64"/>
      <c r="CC626" s="64"/>
      <c r="CD626" s="64"/>
      <c r="CE626" s="64"/>
      <c r="CF626" s="64"/>
      <c r="CG626" s="64"/>
      <c r="CH626" s="64"/>
      <c r="CI626" s="64"/>
      <c r="CJ626" s="64"/>
      <c r="CK626" s="64"/>
      <c r="CL626" s="64"/>
      <c r="CM626" s="64"/>
      <c r="CN626" s="64"/>
      <c r="CO626" s="64"/>
      <c r="CP626" s="64"/>
      <c r="CQ626" s="64"/>
      <c r="CR626" s="64"/>
      <c r="CS626" s="64"/>
      <c r="CT626" s="64"/>
      <c r="CU626" s="64"/>
      <c r="CV626" s="64"/>
      <c r="CW626" s="64"/>
      <c r="CX626" s="64"/>
      <c r="CY626" s="64"/>
      <c r="CZ626" s="64"/>
      <c r="DA626" s="64"/>
      <c r="DB626" s="64"/>
      <c r="DC626" s="64"/>
      <c r="DD626" s="64"/>
      <c r="DE626" s="64"/>
      <c r="DF626" s="64"/>
      <c r="DG626" s="64"/>
      <c r="DH626" s="64"/>
      <c r="DI626" s="64"/>
      <c r="DJ626" s="64"/>
      <c r="DK626" s="65"/>
      <c r="DL626" s="65"/>
      <c r="DM626" s="65"/>
      <c r="DN626" s="65"/>
      <c r="DO626" s="65"/>
      <c r="DP626" s="65"/>
      <c r="DQ626" s="65"/>
      <c r="DR626" s="65"/>
      <c r="DS626" s="65"/>
      <c r="DT626" s="65"/>
      <c r="DU626" s="65"/>
      <c r="DV626" s="65"/>
      <c r="DW626" s="65"/>
      <c r="DX626" s="65"/>
      <c r="DY626" s="65"/>
      <c r="DZ626" s="65"/>
      <c r="EA626" s="65"/>
      <c r="EB626" s="65"/>
      <c r="EC626" s="65"/>
      <c r="ED626" s="65"/>
      <c r="EE626" s="65"/>
      <c r="EF626" s="65"/>
      <c r="EG626" s="65"/>
      <c r="EH626" s="65"/>
      <c r="EI626" s="65"/>
      <c r="EJ626" s="65"/>
      <c r="EK626" s="65"/>
      <c r="EL626" s="65"/>
      <c r="EM626" s="65"/>
      <c r="EN626" s="65"/>
      <c r="EO626" s="65"/>
      <c r="EP626" s="65"/>
      <c r="EQ626" s="65"/>
      <c r="ER626" s="65"/>
      <c r="ES626" s="65"/>
      <c r="ET626" s="65"/>
      <c r="EU626" s="65"/>
      <c r="EV626" s="65"/>
      <c r="EW626" s="65"/>
      <c r="EX626" s="65"/>
      <c r="EY626" s="65"/>
      <c r="EZ626" s="65"/>
      <c r="FA626" s="65"/>
      <c r="FB626" s="65"/>
      <c r="FC626" s="65"/>
      <c r="FD626" s="65"/>
      <c r="FE626" s="65"/>
      <c r="FF626" s="65"/>
      <c r="FG626" s="65"/>
      <c r="FH626" s="65"/>
      <c r="FI626" s="65"/>
      <c r="FJ626" s="65"/>
      <c r="FK626" s="65"/>
      <c r="FL626" s="65"/>
      <c r="FM626" s="65"/>
      <c r="FN626" s="65"/>
      <c r="FO626" s="65"/>
      <c r="FP626" s="65"/>
      <c r="FQ626" s="65"/>
      <c r="FR626" s="65"/>
      <c r="FS626" s="65"/>
      <c r="FT626" s="65"/>
      <c r="FU626" s="65"/>
      <c r="FV626" s="65"/>
      <c r="FW626" s="65"/>
      <c r="FX626" s="65"/>
      <c r="FY626" s="65"/>
      <c r="FZ626" s="65"/>
      <c r="GA626" s="65"/>
      <c r="GB626" s="65"/>
      <c r="GC626" s="65"/>
      <c r="GD626" s="65"/>
      <c r="GE626" s="65"/>
      <c r="GF626" s="65"/>
      <c r="GG626" s="65"/>
      <c r="GH626" s="65"/>
      <c r="GI626" s="65"/>
      <c r="GJ626" s="65"/>
      <c r="GK626" s="65"/>
      <c r="GL626" s="65"/>
      <c r="GM626" s="65"/>
      <c r="GN626" s="65"/>
      <c r="GO626" s="65"/>
    </row>
    <row r="627" spans="46:197" s="103" customFormat="1" ht="20.100000000000001" customHeight="1" x14ac:dyDescent="0.3">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c r="BS627" s="64"/>
      <c r="BT627" s="64"/>
      <c r="BU627" s="64"/>
      <c r="BV627" s="64"/>
      <c r="BW627" s="64"/>
      <c r="BX627" s="64"/>
      <c r="BY627" s="64"/>
      <c r="BZ627" s="64"/>
      <c r="CA627" s="64"/>
      <c r="CB627" s="64"/>
      <c r="CC627" s="64"/>
      <c r="CD627" s="64"/>
      <c r="CE627" s="64"/>
      <c r="CF627" s="64"/>
      <c r="CG627" s="64"/>
      <c r="CH627" s="64"/>
      <c r="CI627" s="64"/>
      <c r="CJ627" s="64"/>
      <c r="CK627" s="64"/>
      <c r="CL627" s="64"/>
      <c r="CM627" s="64"/>
      <c r="CN627" s="64"/>
      <c r="CO627" s="64"/>
      <c r="CP627" s="64"/>
      <c r="CQ627" s="64"/>
      <c r="CR627" s="64"/>
      <c r="CS627" s="64"/>
      <c r="CT627" s="64"/>
      <c r="CU627" s="64"/>
      <c r="CV627" s="64"/>
      <c r="CW627" s="64"/>
      <c r="CX627" s="64"/>
      <c r="CY627" s="64"/>
      <c r="CZ627" s="64"/>
      <c r="DA627" s="64"/>
      <c r="DB627" s="64"/>
      <c r="DC627" s="64"/>
      <c r="DD627" s="64"/>
      <c r="DE627" s="64"/>
      <c r="DF627" s="64"/>
      <c r="DG627" s="64"/>
      <c r="DH627" s="64"/>
      <c r="DI627" s="64"/>
      <c r="DJ627" s="64"/>
      <c r="DK627" s="65"/>
      <c r="DL627" s="65"/>
      <c r="DM627" s="65"/>
      <c r="DN627" s="65"/>
      <c r="DO627" s="65"/>
      <c r="DP627" s="65"/>
      <c r="DQ627" s="65"/>
      <c r="DR627" s="65"/>
      <c r="DS627" s="65"/>
      <c r="DT627" s="65"/>
      <c r="DU627" s="65"/>
      <c r="DV627" s="65"/>
      <c r="DW627" s="65"/>
      <c r="DX627" s="65"/>
      <c r="DY627" s="65"/>
      <c r="DZ627" s="65"/>
      <c r="EA627" s="65"/>
      <c r="EB627" s="65"/>
      <c r="EC627" s="65"/>
      <c r="ED627" s="65"/>
      <c r="EE627" s="65"/>
      <c r="EF627" s="65"/>
      <c r="EG627" s="65"/>
      <c r="EH627" s="65"/>
      <c r="EI627" s="65"/>
      <c r="EJ627" s="65"/>
      <c r="EK627" s="65"/>
      <c r="EL627" s="65"/>
      <c r="EM627" s="65"/>
      <c r="EN627" s="65"/>
      <c r="EO627" s="65"/>
      <c r="EP627" s="65"/>
      <c r="EQ627" s="65"/>
      <c r="ER627" s="65"/>
      <c r="ES627" s="65"/>
      <c r="ET627" s="65"/>
      <c r="EU627" s="65"/>
      <c r="EV627" s="65"/>
      <c r="EW627" s="65"/>
      <c r="EX627" s="65"/>
      <c r="EY627" s="65"/>
      <c r="EZ627" s="65"/>
      <c r="FA627" s="65"/>
      <c r="FB627" s="65"/>
      <c r="FC627" s="65"/>
      <c r="FD627" s="65"/>
      <c r="FE627" s="65"/>
      <c r="FF627" s="65"/>
      <c r="FG627" s="65"/>
      <c r="FH627" s="65"/>
      <c r="FI627" s="65"/>
      <c r="FJ627" s="65"/>
      <c r="FK627" s="65"/>
      <c r="FL627" s="65"/>
      <c r="FM627" s="65"/>
      <c r="FN627" s="65"/>
      <c r="FO627" s="65"/>
      <c r="FP627" s="65"/>
      <c r="FQ627" s="65"/>
      <c r="FR627" s="65"/>
      <c r="FS627" s="65"/>
      <c r="FT627" s="65"/>
      <c r="FU627" s="65"/>
      <c r="FV627" s="65"/>
      <c r="FW627" s="65"/>
      <c r="FX627" s="65"/>
      <c r="FY627" s="65"/>
      <c r="FZ627" s="65"/>
      <c r="GA627" s="65"/>
      <c r="GB627" s="65"/>
      <c r="GC627" s="65"/>
      <c r="GD627" s="65"/>
      <c r="GE627" s="65"/>
      <c r="GF627" s="65"/>
      <c r="GG627" s="65"/>
      <c r="GH627" s="65"/>
      <c r="GI627" s="65"/>
      <c r="GJ627" s="65"/>
      <c r="GK627" s="65"/>
      <c r="GL627" s="65"/>
      <c r="GM627" s="65"/>
      <c r="GN627" s="65"/>
      <c r="GO627" s="65"/>
    </row>
    <row r="628" spans="46:197" s="103" customFormat="1" ht="20.100000000000001" customHeight="1" x14ac:dyDescent="0.3">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c r="BS628" s="64"/>
      <c r="BT628" s="64"/>
      <c r="BU628" s="64"/>
      <c r="BV628" s="64"/>
      <c r="BW628" s="64"/>
      <c r="BX628" s="64"/>
      <c r="BY628" s="64"/>
      <c r="BZ628" s="64"/>
      <c r="CA628" s="64"/>
      <c r="CB628" s="64"/>
      <c r="CC628" s="64"/>
      <c r="CD628" s="64"/>
      <c r="CE628" s="64"/>
      <c r="CF628" s="64"/>
      <c r="CG628" s="64"/>
      <c r="CH628" s="64"/>
      <c r="CI628" s="64"/>
      <c r="CJ628" s="64"/>
      <c r="CK628" s="64"/>
      <c r="CL628" s="64"/>
      <c r="CM628" s="64"/>
      <c r="CN628" s="64"/>
      <c r="CO628" s="64"/>
      <c r="CP628" s="64"/>
      <c r="CQ628" s="64"/>
      <c r="CR628" s="64"/>
      <c r="CS628" s="64"/>
      <c r="CT628" s="64"/>
      <c r="CU628" s="64"/>
      <c r="CV628" s="64"/>
      <c r="CW628" s="64"/>
      <c r="CX628" s="64"/>
      <c r="CY628" s="64"/>
      <c r="CZ628" s="64"/>
      <c r="DA628" s="64"/>
      <c r="DB628" s="64"/>
      <c r="DC628" s="64"/>
      <c r="DD628" s="64"/>
      <c r="DE628" s="64"/>
      <c r="DF628" s="64"/>
      <c r="DG628" s="64"/>
      <c r="DH628" s="64"/>
      <c r="DI628" s="64"/>
      <c r="DJ628" s="64"/>
      <c r="DK628" s="65"/>
      <c r="DL628" s="65"/>
      <c r="DM628" s="65"/>
      <c r="DN628" s="65"/>
      <c r="DO628" s="65"/>
      <c r="DP628" s="65"/>
      <c r="DQ628" s="65"/>
      <c r="DR628" s="65"/>
      <c r="DS628" s="65"/>
      <c r="DT628" s="65"/>
      <c r="DU628" s="65"/>
      <c r="DV628" s="65"/>
      <c r="DW628" s="65"/>
      <c r="DX628" s="65"/>
      <c r="DY628" s="65"/>
      <c r="DZ628" s="65"/>
      <c r="EA628" s="65"/>
      <c r="EB628" s="65"/>
      <c r="EC628" s="65"/>
      <c r="ED628" s="65"/>
      <c r="EE628" s="65"/>
      <c r="EF628" s="65"/>
      <c r="EG628" s="65"/>
      <c r="EH628" s="65"/>
      <c r="EI628" s="65"/>
      <c r="EJ628" s="65"/>
      <c r="EK628" s="65"/>
      <c r="EL628" s="65"/>
      <c r="EM628" s="65"/>
      <c r="EN628" s="65"/>
      <c r="EO628" s="65"/>
      <c r="EP628" s="65"/>
      <c r="EQ628" s="65"/>
      <c r="ER628" s="65"/>
      <c r="ES628" s="65"/>
      <c r="ET628" s="65"/>
      <c r="EU628" s="65"/>
      <c r="EV628" s="65"/>
      <c r="EW628" s="65"/>
      <c r="EX628" s="65"/>
      <c r="EY628" s="65"/>
      <c r="EZ628" s="65"/>
      <c r="FA628" s="65"/>
      <c r="FB628" s="65"/>
      <c r="FC628" s="65"/>
      <c r="FD628" s="65"/>
      <c r="FE628" s="65"/>
      <c r="FF628" s="65"/>
      <c r="FG628" s="65"/>
      <c r="FH628" s="65"/>
      <c r="FI628" s="65"/>
      <c r="FJ628" s="65"/>
      <c r="FK628" s="65"/>
      <c r="FL628" s="65"/>
      <c r="FM628" s="65"/>
      <c r="FN628" s="65"/>
      <c r="FO628" s="65"/>
      <c r="FP628" s="65"/>
      <c r="FQ628" s="65"/>
      <c r="FR628" s="65"/>
      <c r="FS628" s="65"/>
      <c r="FT628" s="65"/>
      <c r="FU628" s="65"/>
      <c r="FV628" s="65"/>
      <c r="FW628" s="65"/>
      <c r="FX628" s="65"/>
      <c r="FY628" s="65"/>
      <c r="FZ628" s="65"/>
      <c r="GA628" s="65"/>
      <c r="GB628" s="65"/>
      <c r="GC628" s="65"/>
      <c r="GD628" s="65"/>
      <c r="GE628" s="65"/>
      <c r="GF628" s="65"/>
      <c r="GG628" s="65"/>
      <c r="GH628" s="65"/>
      <c r="GI628" s="65"/>
      <c r="GJ628" s="65"/>
      <c r="GK628" s="65"/>
      <c r="GL628" s="65"/>
      <c r="GM628" s="65"/>
      <c r="GN628" s="65"/>
      <c r="GO628" s="65"/>
    </row>
    <row r="629" spans="46:197" s="103" customFormat="1" ht="20.100000000000001" customHeight="1" x14ac:dyDescent="0.3">
      <c r="AT629" s="64"/>
      <c r="AU629" s="64"/>
      <c r="AV629" s="64"/>
      <c r="AW629" s="64"/>
      <c r="AX629" s="64"/>
      <c r="AY629" s="64"/>
      <c r="AZ629" s="64"/>
      <c r="BA629" s="64"/>
      <c r="BB629" s="64"/>
      <c r="BC629" s="64"/>
      <c r="BD629" s="64"/>
      <c r="BE629" s="64"/>
      <c r="BF629" s="64"/>
      <c r="BG629" s="64"/>
      <c r="BH629" s="64"/>
      <c r="BI629" s="64"/>
      <c r="BJ629" s="64"/>
      <c r="BK629" s="64"/>
      <c r="BL629" s="64"/>
      <c r="BM629" s="64"/>
      <c r="BN629" s="64"/>
      <c r="BO629" s="64"/>
      <c r="BP629" s="64"/>
      <c r="BQ629" s="64"/>
      <c r="BR629" s="64"/>
      <c r="BS629" s="64"/>
      <c r="BT629" s="64"/>
      <c r="BU629" s="64"/>
      <c r="BV629" s="64"/>
      <c r="BW629" s="64"/>
      <c r="BX629" s="64"/>
      <c r="BY629" s="64"/>
      <c r="BZ629" s="64"/>
      <c r="CA629" s="64"/>
      <c r="CB629" s="64"/>
      <c r="CC629" s="64"/>
      <c r="CD629" s="64"/>
      <c r="CE629" s="64"/>
      <c r="CF629" s="64"/>
      <c r="CG629" s="64"/>
      <c r="CH629" s="64"/>
      <c r="CI629" s="64"/>
      <c r="CJ629" s="64"/>
      <c r="CK629" s="64"/>
      <c r="CL629" s="64"/>
      <c r="CM629" s="64"/>
      <c r="CN629" s="64"/>
      <c r="CO629" s="64"/>
      <c r="CP629" s="64"/>
      <c r="CQ629" s="64"/>
      <c r="CR629" s="64"/>
      <c r="CS629" s="64"/>
      <c r="CT629" s="64"/>
      <c r="CU629" s="64"/>
      <c r="CV629" s="64"/>
      <c r="CW629" s="64"/>
      <c r="CX629" s="64"/>
      <c r="CY629" s="64"/>
      <c r="CZ629" s="64"/>
      <c r="DA629" s="64"/>
      <c r="DB629" s="64"/>
      <c r="DC629" s="64"/>
      <c r="DD629" s="64"/>
      <c r="DE629" s="64"/>
      <c r="DF629" s="64"/>
      <c r="DG629" s="64"/>
      <c r="DH629" s="64"/>
      <c r="DI629" s="64"/>
      <c r="DJ629" s="64"/>
      <c r="DK629" s="65"/>
      <c r="DL629" s="65"/>
      <c r="DM629" s="65"/>
      <c r="DN629" s="65"/>
      <c r="DO629" s="65"/>
      <c r="DP629" s="65"/>
      <c r="DQ629" s="65"/>
      <c r="DR629" s="65"/>
      <c r="DS629" s="65"/>
      <c r="DT629" s="65"/>
      <c r="DU629" s="65"/>
      <c r="DV629" s="65"/>
      <c r="DW629" s="65"/>
      <c r="DX629" s="65"/>
      <c r="DY629" s="65"/>
      <c r="DZ629" s="65"/>
      <c r="EA629" s="65"/>
      <c r="EB629" s="65"/>
      <c r="EC629" s="65"/>
      <c r="ED629" s="65"/>
      <c r="EE629" s="65"/>
      <c r="EF629" s="65"/>
      <c r="EG629" s="65"/>
      <c r="EH629" s="65"/>
      <c r="EI629" s="65"/>
      <c r="EJ629" s="65"/>
      <c r="EK629" s="65"/>
      <c r="EL629" s="65"/>
      <c r="EM629" s="65"/>
      <c r="EN629" s="65"/>
      <c r="EO629" s="65"/>
      <c r="EP629" s="65"/>
      <c r="EQ629" s="65"/>
      <c r="ER629" s="65"/>
      <c r="ES629" s="65"/>
      <c r="ET629" s="65"/>
      <c r="EU629" s="65"/>
      <c r="EV629" s="65"/>
      <c r="EW629" s="65"/>
      <c r="EX629" s="65"/>
      <c r="EY629" s="65"/>
      <c r="EZ629" s="65"/>
      <c r="FA629" s="65"/>
      <c r="FB629" s="65"/>
      <c r="FC629" s="65"/>
      <c r="FD629" s="65"/>
      <c r="FE629" s="65"/>
      <c r="FF629" s="65"/>
      <c r="FG629" s="65"/>
      <c r="FH629" s="65"/>
      <c r="FI629" s="65"/>
      <c r="FJ629" s="65"/>
      <c r="FK629" s="65"/>
      <c r="FL629" s="65"/>
      <c r="FM629" s="65"/>
      <c r="FN629" s="65"/>
      <c r="FO629" s="65"/>
      <c r="FP629" s="65"/>
      <c r="FQ629" s="65"/>
      <c r="FR629" s="65"/>
      <c r="FS629" s="65"/>
      <c r="FT629" s="65"/>
      <c r="FU629" s="65"/>
      <c r="FV629" s="65"/>
      <c r="FW629" s="65"/>
      <c r="FX629" s="65"/>
      <c r="FY629" s="65"/>
      <c r="FZ629" s="65"/>
      <c r="GA629" s="65"/>
      <c r="GB629" s="65"/>
      <c r="GC629" s="65"/>
      <c r="GD629" s="65"/>
      <c r="GE629" s="65"/>
      <c r="GF629" s="65"/>
      <c r="GG629" s="65"/>
      <c r="GH629" s="65"/>
      <c r="GI629" s="65"/>
      <c r="GJ629" s="65"/>
      <c r="GK629" s="65"/>
      <c r="GL629" s="65"/>
      <c r="GM629" s="65"/>
      <c r="GN629" s="65"/>
      <c r="GO629" s="65"/>
    </row>
    <row r="630" spans="46:197" s="103" customFormat="1" ht="20.100000000000001" customHeight="1" x14ac:dyDescent="0.3">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c r="BS630" s="64"/>
      <c r="BT630" s="64"/>
      <c r="BU630" s="64"/>
      <c r="BV630" s="64"/>
      <c r="BW630" s="64"/>
      <c r="BX630" s="64"/>
      <c r="BY630" s="64"/>
      <c r="BZ630" s="64"/>
      <c r="CA630" s="64"/>
      <c r="CB630" s="64"/>
      <c r="CC630" s="64"/>
      <c r="CD630" s="64"/>
      <c r="CE630" s="64"/>
      <c r="CF630" s="64"/>
      <c r="CG630" s="64"/>
      <c r="CH630" s="64"/>
      <c r="CI630" s="64"/>
      <c r="CJ630" s="64"/>
      <c r="CK630" s="64"/>
      <c r="CL630" s="64"/>
      <c r="CM630" s="64"/>
      <c r="CN630" s="64"/>
      <c r="CO630" s="64"/>
      <c r="CP630" s="64"/>
      <c r="CQ630" s="64"/>
      <c r="CR630" s="64"/>
      <c r="CS630" s="64"/>
      <c r="CT630" s="64"/>
      <c r="CU630" s="64"/>
      <c r="CV630" s="64"/>
      <c r="CW630" s="64"/>
      <c r="CX630" s="64"/>
      <c r="CY630" s="64"/>
      <c r="CZ630" s="64"/>
      <c r="DA630" s="64"/>
      <c r="DB630" s="64"/>
      <c r="DC630" s="64"/>
      <c r="DD630" s="64"/>
      <c r="DE630" s="64"/>
      <c r="DF630" s="64"/>
      <c r="DG630" s="64"/>
      <c r="DH630" s="64"/>
      <c r="DI630" s="64"/>
      <c r="DJ630" s="64"/>
      <c r="DK630" s="65"/>
      <c r="DL630" s="65"/>
      <c r="DM630" s="65"/>
      <c r="DN630" s="65"/>
      <c r="DO630" s="65"/>
      <c r="DP630" s="65"/>
      <c r="DQ630" s="65"/>
      <c r="DR630" s="65"/>
      <c r="DS630" s="65"/>
      <c r="DT630" s="65"/>
      <c r="DU630" s="65"/>
      <c r="DV630" s="65"/>
      <c r="DW630" s="65"/>
      <c r="DX630" s="65"/>
      <c r="DY630" s="65"/>
      <c r="DZ630" s="65"/>
      <c r="EA630" s="65"/>
      <c r="EB630" s="65"/>
      <c r="EC630" s="65"/>
      <c r="ED630" s="65"/>
      <c r="EE630" s="65"/>
      <c r="EF630" s="65"/>
      <c r="EG630" s="65"/>
      <c r="EH630" s="65"/>
      <c r="EI630" s="65"/>
      <c r="EJ630" s="65"/>
      <c r="EK630" s="65"/>
      <c r="EL630" s="65"/>
      <c r="EM630" s="65"/>
      <c r="EN630" s="65"/>
      <c r="EO630" s="65"/>
      <c r="EP630" s="65"/>
      <c r="EQ630" s="65"/>
      <c r="ER630" s="65"/>
      <c r="ES630" s="65"/>
      <c r="ET630" s="65"/>
      <c r="EU630" s="65"/>
      <c r="EV630" s="65"/>
      <c r="EW630" s="65"/>
      <c r="EX630" s="65"/>
      <c r="EY630" s="65"/>
      <c r="EZ630" s="65"/>
      <c r="FA630" s="65"/>
      <c r="FB630" s="65"/>
      <c r="FC630" s="65"/>
      <c r="FD630" s="65"/>
      <c r="FE630" s="65"/>
      <c r="FF630" s="65"/>
      <c r="FG630" s="65"/>
      <c r="FH630" s="65"/>
      <c r="FI630" s="65"/>
      <c r="FJ630" s="65"/>
      <c r="FK630" s="65"/>
      <c r="FL630" s="65"/>
      <c r="FM630" s="65"/>
      <c r="FN630" s="65"/>
      <c r="FO630" s="65"/>
      <c r="FP630" s="65"/>
      <c r="FQ630" s="65"/>
      <c r="FR630" s="65"/>
      <c r="FS630" s="65"/>
      <c r="FT630" s="65"/>
      <c r="FU630" s="65"/>
      <c r="FV630" s="65"/>
      <c r="FW630" s="65"/>
      <c r="FX630" s="65"/>
      <c r="FY630" s="65"/>
      <c r="FZ630" s="65"/>
      <c r="GA630" s="65"/>
      <c r="GB630" s="65"/>
      <c r="GC630" s="65"/>
      <c r="GD630" s="65"/>
      <c r="GE630" s="65"/>
      <c r="GF630" s="65"/>
      <c r="GG630" s="65"/>
      <c r="GH630" s="65"/>
      <c r="GI630" s="65"/>
      <c r="GJ630" s="65"/>
      <c r="GK630" s="65"/>
      <c r="GL630" s="65"/>
      <c r="GM630" s="65"/>
      <c r="GN630" s="65"/>
      <c r="GO630" s="65"/>
    </row>
    <row r="631" spans="46:197" s="103" customFormat="1" ht="20.100000000000001" customHeight="1" x14ac:dyDescent="0.3">
      <c r="AT631" s="64"/>
      <c r="AU631" s="64"/>
      <c r="AV631" s="64"/>
      <c r="AW631" s="64"/>
      <c r="AX631" s="64"/>
      <c r="AY631" s="64"/>
      <c r="AZ631" s="64"/>
      <c r="BA631" s="64"/>
      <c r="BB631" s="64"/>
      <c r="BC631" s="64"/>
      <c r="BD631" s="64"/>
      <c r="BE631" s="64"/>
      <c r="BF631" s="64"/>
      <c r="BG631" s="64"/>
      <c r="BH631" s="64"/>
      <c r="BI631" s="64"/>
      <c r="BJ631" s="64"/>
      <c r="BK631" s="64"/>
      <c r="BL631" s="64"/>
      <c r="BM631" s="64"/>
      <c r="BN631" s="64"/>
      <c r="BO631" s="64"/>
      <c r="BP631" s="64"/>
      <c r="BQ631" s="64"/>
      <c r="BR631" s="64"/>
      <c r="BS631" s="64"/>
      <c r="BT631" s="64"/>
      <c r="BU631" s="64"/>
      <c r="BV631" s="64"/>
      <c r="BW631" s="64"/>
      <c r="BX631" s="64"/>
      <c r="BY631" s="64"/>
      <c r="BZ631" s="64"/>
      <c r="CA631" s="64"/>
      <c r="CB631" s="64"/>
      <c r="CC631" s="64"/>
      <c r="CD631" s="64"/>
      <c r="CE631" s="64"/>
      <c r="CF631" s="64"/>
      <c r="CG631" s="64"/>
      <c r="CH631" s="64"/>
      <c r="CI631" s="64"/>
      <c r="CJ631" s="64"/>
      <c r="CK631" s="64"/>
      <c r="CL631" s="64"/>
      <c r="CM631" s="64"/>
      <c r="CN631" s="64"/>
      <c r="CO631" s="64"/>
      <c r="CP631" s="64"/>
      <c r="CQ631" s="64"/>
      <c r="CR631" s="64"/>
      <c r="CS631" s="64"/>
      <c r="CT631" s="64"/>
      <c r="CU631" s="64"/>
      <c r="CV631" s="64"/>
      <c r="CW631" s="64"/>
      <c r="CX631" s="64"/>
      <c r="CY631" s="64"/>
      <c r="CZ631" s="64"/>
      <c r="DA631" s="64"/>
      <c r="DB631" s="64"/>
      <c r="DC631" s="64"/>
      <c r="DD631" s="64"/>
      <c r="DE631" s="64"/>
      <c r="DF631" s="64"/>
      <c r="DG631" s="64"/>
      <c r="DH631" s="64"/>
      <c r="DI631" s="64"/>
      <c r="DJ631" s="64"/>
      <c r="DK631" s="65"/>
      <c r="DL631" s="65"/>
      <c r="DM631" s="65"/>
      <c r="DN631" s="65"/>
      <c r="DO631" s="65"/>
      <c r="DP631" s="65"/>
      <c r="DQ631" s="65"/>
      <c r="DR631" s="65"/>
      <c r="DS631" s="65"/>
      <c r="DT631" s="65"/>
      <c r="DU631" s="65"/>
      <c r="DV631" s="65"/>
      <c r="DW631" s="65"/>
      <c r="DX631" s="65"/>
      <c r="DY631" s="65"/>
      <c r="DZ631" s="65"/>
      <c r="EA631" s="65"/>
      <c r="EB631" s="65"/>
      <c r="EC631" s="65"/>
      <c r="ED631" s="65"/>
      <c r="EE631" s="65"/>
      <c r="EF631" s="65"/>
      <c r="EG631" s="65"/>
      <c r="EH631" s="65"/>
      <c r="EI631" s="65"/>
      <c r="EJ631" s="65"/>
      <c r="EK631" s="65"/>
      <c r="EL631" s="65"/>
      <c r="EM631" s="65"/>
      <c r="EN631" s="65"/>
      <c r="EO631" s="65"/>
      <c r="EP631" s="65"/>
      <c r="EQ631" s="65"/>
      <c r="ER631" s="65"/>
      <c r="ES631" s="65"/>
      <c r="ET631" s="65"/>
      <c r="EU631" s="65"/>
      <c r="EV631" s="65"/>
      <c r="EW631" s="65"/>
      <c r="EX631" s="65"/>
      <c r="EY631" s="65"/>
      <c r="EZ631" s="65"/>
      <c r="FA631" s="65"/>
      <c r="FB631" s="65"/>
      <c r="FC631" s="65"/>
      <c r="FD631" s="65"/>
      <c r="FE631" s="65"/>
      <c r="FF631" s="65"/>
      <c r="FG631" s="65"/>
      <c r="FH631" s="65"/>
      <c r="FI631" s="65"/>
      <c r="FJ631" s="65"/>
      <c r="FK631" s="65"/>
      <c r="FL631" s="65"/>
      <c r="FM631" s="65"/>
      <c r="FN631" s="65"/>
      <c r="FO631" s="65"/>
      <c r="FP631" s="65"/>
      <c r="FQ631" s="65"/>
      <c r="FR631" s="65"/>
      <c r="FS631" s="65"/>
      <c r="FT631" s="65"/>
      <c r="FU631" s="65"/>
      <c r="FV631" s="65"/>
      <c r="FW631" s="65"/>
      <c r="FX631" s="65"/>
      <c r="FY631" s="65"/>
      <c r="FZ631" s="65"/>
      <c r="GA631" s="65"/>
      <c r="GB631" s="65"/>
      <c r="GC631" s="65"/>
      <c r="GD631" s="65"/>
      <c r="GE631" s="65"/>
      <c r="GF631" s="65"/>
      <c r="GG631" s="65"/>
      <c r="GH631" s="65"/>
      <c r="GI631" s="65"/>
      <c r="GJ631" s="65"/>
      <c r="GK631" s="65"/>
      <c r="GL631" s="65"/>
      <c r="GM631" s="65"/>
      <c r="GN631" s="65"/>
      <c r="GO631" s="65"/>
    </row>
    <row r="632" spans="46:197" s="103" customFormat="1" ht="20.100000000000001" customHeight="1" x14ac:dyDescent="0.3">
      <c r="AT632" s="64"/>
      <c r="AU632" s="64"/>
      <c r="AV632" s="64"/>
      <c r="AW632" s="64"/>
      <c r="AX632" s="64"/>
      <c r="AY632" s="64"/>
      <c r="AZ632" s="64"/>
      <c r="BA632" s="64"/>
      <c r="BB632" s="64"/>
      <c r="BC632" s="64"/>
      <c r="BD632" s="64"/>
      <c r="BE632" s="64"/>
      <c r="BF632" s="64"/>
      <c r="BG632" s="64"/>
      <c r="BH632" s="64"/>
      <c r="BI632" s="64"/>
      <c r="BJ632" s="64"/>
      <c r="BK632" s="64"/>
      <c r="BL632" s="64"/>
      <c r="BM632" s="64"/>
      <c r="BN632" s="64"/>
      <c r="BO632" s="64"/>
      <c r="BP632" s="64"/>
      <c r="BQ632" s="64"/>
      <c r="BR632" s="64"/>
      <c r="BS632" s="64"/>
      <c r="BT632" s="64"/>
      <c r="BU632" s="64"/>
      <c r="BV632" s="64"/>
      <c r="BW632" s="64"/>
      <c r="BX632" s="64"/>
      <c r="BY632" s="64"/>
      <c r="BZ632" s="64"/>
      <c r="CA632" s="64"/>
      <c r="CB632" s="64"/>
      <c r="CC632" s="64"/>
      <c r="CD632" s="64"/>
      <c r="CE632" s="64"/>
      <c r="CF632" s="64"/>
      <c r="CG632" s="64"/>
      <c r="CH632" s="64"/>
      <c r="CI632" s="64"/>
      <c r="CJ632" s="64"/>
      <c r="CK632" s="64"/>
      <c r="CL632" s="64"/>
      <c r="CM632" s="64"/>
      <c r="CN632" s="64"/>
      <c r="CO632" s="64"/>
      <c r="CP632" s="64"/>
      <c r="CQ632" s="64"/>
      <c r="CR632" s="64"/>
      <c r="CS632" s="64"/>
      <c r="CT632" s="64"/>
      <c r="CU632" s="64"/>
      <c r="CV632" s="64"/>
      <c r="CW632" s="64"/>
      <c r="CX632" s="64"/>
      <c r="CY632" s="64"/>
      <c r="CZ632" s="64"/>
      <c r="DA632" s="64"/>
      <c r="DB632" s="64"/>
      <c r="DC632" s="64"/>
      <c r="DD632" s="64"/>
      <c r="DE632" s="64"/>
      <c r="DF632" s="64"/>
      <c r="DG632" s="64"/>
      <c r="DH632" s="64"/>
      <c r="DI632" s="64"/>
      <c r="DJ632" s="64"/>
      <c r="DK632" s="65"/>
      <c r="DL632" s="65"/>
      <c r="DM632" s="65"/>
      <c r="DN632" s="65"/>
      <c r="DO632" s="65"/>
      <c r="DP632" s="65"/>
      <c r="DQ632" s="65"/>
      <c r="DR632" s="65"/>
      <c r="DS632" s="65"/>
      <c r="DT632" s="65"/>
      <c r="DU632" s="65"/>
      <c r="DV632" s="65"/>
      <c r="DW632" s="65"/>
      <c r="DX632" s="65"/>
      <c r="DY632" s="65"/>
      <c r="DZ632" s="65"/>
      <c r="EA632" s="65"/>
      <c r="EB632" s="65"/>
      <c r="EC632" s="65"/>
      <c r="ED632" s="65"/>
      <c r="EE632" s="65"/>
      <c r="EF632" s="65"/>
      <c r="EG632" s="65"/>
      <c r="EH632" s="65"/>
      <c r="EI632" s="65"/>
      <c r="EJ632" s="65"/>
      <c r="EK632" s="65"/>
      <c r="EL632" s="65"/>
      <c r="EM632" s="65"/>
      <c r="EN632" s="65"/>
      <c r="EO632" s="65"/>
      <c r="EP632" s="65"/>
      <c r="EQ632" s="65"/>
      <c r="ER632" s="65"/>
      <c r="ES632" s="65"/>
      <c r="ET632" s="65"/>
      <c r="EU632" s="65"/>
      <c r="EV632" s="65"/>
      <c r="EW632" s="65"/>
      <c r="EX632" s="65"/>
      <c r="EY632" s="65"/>
      <c r="EZ632" s="65"/>
      <c r="FA632" s="65"/>
      <c r="FB632" s="65"/>
      <c r="FC632" s="65"/>
      <c r="FD632" s="65"/>
      <c r="FE632" s="65"/>
      <c r="FF632" s="65"/>
      <c r="FG632" s="65"/>
      <c r="FH632" s="65"/>
      <c r="FI632" s="65"/>
      <c r="FJ632" s="65"/>
      <c r="FK632" s="65"/>
      <c r="FL632" s="65"/>
      <c r="FM632" s="65"/>
      <c r="FN632" s="65"/>
      <c r="FO632" s="65"/>
      <c r="FP632" s="65"/>
      <c r="FQ632" s="65"/>
      <c r="FR632" s="65"/>
      <c r="FS632" s="65"/>
      <c r="FT632" s="65"/>
      <c r="FU632" s="65"/>
      <c r="FV632" s="65"/>
      <c r="FW632" s="65"/>
      <c r="FX632" s="65"/>
      <c r="FY632" s="65"/>
      <c r="FZ632" s="65"/>
      <c r="GA632" s="65"/>
      <c r="GB632" s="65"/>
      <c r="GC632" s="65"/>
      <c r="GD632" s="65"/>
      <c r="GE632" s="65"/>
      <c r="GF632" s="65"/>
      <c r="GG632" s="65"/>
      <c r="GH632" s="65"/>
      <c r="GI632" s="65"/>
      <c r="GJ632" s="65"/>
      <c r="GK632" s="65"/>
      <c r="GL632" s="65"/>
      <c r="GM632" s="65"/>
      <c r="GN632" s="65"/>
      <c r="GO632" s="65"/>
    </row>
    <row r="633" spans="46:197" s="103" customFormat="1" ht="20.100000000000001" customHeight="1" x14ac:dyDescent="0.3">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c r="BS633" s="64"/>
      <c r="BT633" s="64"/>
      <c r="BU633" s="64"/>
      <c r="BV633" s="64"/>
      <c r="BW633" s="64"/>
      <c r="BX633" s="64"/>
      <c r="BY633" s="64"/>
      <c r="BZ633" s="64"/>
      <c r="CA633" s="64"/>
      <c r="CB633" s="64"/>
      <c r="CC633" s="64"/>
      <c r="CD633" s="64"/>
      <c r="CE633" s="64"/>
      <c r="CF633" s="64"/>
      <c r="CG633" s="64"/>
      <c r="CH633" s="64"/>
      <c r="CI633" s="64"/>
      <c r="CJ633" s="64"/>
      <c r="CK633" s="64"/>
      <c r="CL633" s="64"/>
      <c r="CM633" s="64"/>
      <c r="CN633" s="64"/>
      <c r="CO633" s="64"/>
      <c r="CP633" s="64"/>
      <c r="CQ633" s="64"/>
      <c r="CR633" s="64"/>
      <c r="CS633" s="64"/>
      <c r="CT633" s="64"/>
      <c r="CU633" s="64"/>
      <c r="CV633" s="64"/>
      <c r="CW633" s="64"/>
      <c r="CX633" s="64"/>
      <c r="CY633" s="64"/>
      <c r="CZ633" s="64"/>
      <c r="DA633" s="64"/>
      <c r="DB633" s="64"/>
      <c r="DC633" s="64"/>
      <c r="DD633" s="64"/>
      <c r="DE633" s="64"/>
      <c r="DF633" s="64"/>
      <c r="DG633" s="64"/>
      <c r="DH633" s="64"/>
      <c r="DI633" s="64"/>
      <c r="DJ633" s="64"/>
      <c r="DK633" s="65"/>
      <c r="DL633" s="65"/>
      <c r="DM633" s="65"/>
      <c r="DN633" s="65"/>
      <c r="DO633" s="65"/>
      <c r="DP633" s="65"/>
      <c r="DQ633" s="65"/>
      <c r="DR633" s="65"/>
      <c r="DS633" s="65"/>
      <c r="DT633" s="65"/>
      <c r="DU633" s="65"/>
      <c r="DV633" s="65"/>
      <c r="DW633" s="65"/>
      <c r="DX633" s="65"/>
      <c r="DY633" s="65"/>
      <c r="DZ633" s="65"/>
      <c r="EA633" s="65"/>
      <c r="EB633" s="65"/>
      <c r="EC633" s="65"/>
      <c r="ED633" s="65"/>
      <c r="EE633" s="65"/>
      <c r="EF633" s="65"/>
      <c r="EG633" s="65"/>
      <c r="EH633" s="65"/>
      <c r="EI633" s="65"/>
      <c r="EJ633" s="65"/>
      <c r="EK633" s="65"/>
      <c r="EL633" s="65"/>
      <c r="EM633" s="65"/>
      <c r="EN633" s="65"/>
      <c r="EO633" s="65"/>
      <c r="EP633" s="65"/>
      <c r="EQ633" s="65"/>
      <c r="ER633" s="65"/>
      <c r="ES633" s="65"/>
      <c r="ET633" s="65"/>
      <c r="EU633" s="65"/>
      <c r="EV633" s="65"/>
      <c r="EW633" s="65"/>
      <c r="EX633" s="65"/>
      <c r="EY633" s="65"/>
      <c r="EZ633" s="65"/>
      <c r="FA633" s="65"/>
      <c r="FB633" s="65"/>
      <c r="FC633" s="65"/>
      <c r="FD633" s="65"/>
      <c r="FE633" s="65"/>
      <c r="FF633" s="65"/>
      <c r="FG633" s="65"/>
      <c r="FH633" s="65"/>
      <c r="FI633" s="65"/>
      <c r="FJ633" s="65"/>
      <c r="FK633" s="65"/>
      <c r="FL633" s="65"/>
      <c r="FM633" s="65"/>
      <c r="FN633" s="65"/>
      <c r="FO633" s="65"/>
      <c r="FP633" s="65"/>
      <c r="FQ633" s="65"/>
      <c r="FR633" s="65"/>
      <c r="FS633" s="65"/>
      <c r="FT633" s="65"/>
      <c r="FU633" s="65"/>
      <c r="FV633" s="65"/>
      <c r="FW633" s="65"/>
      <c r="FX633" s="65"/>
      <c r="FY633" s="65"/>
      <c r="FZ633" s="65"/>
      <c r="GA633" s="65"/>
      <c r="GB633" s="65"/>
      <c r="GC633" s="65"/>
      <c r="GD633" s="65"/>
      <c r="GE633" s="65"/>
      <c r="GF633" s="65"/>
      <c r="GG633" s="65"/>
      <c r="GH633" s="65"/>
      <c r="GI633" s="65"/>
      <c r="GJ633" s="65"/>
      <c r="GK633" s="65"/>
      <c r="GL633" s="65"/>
      <c r="GM633" s="65"/>
      <c r="GN633" s="65"/>
      <c r="GO633" s="65"/>
    </row>
    <row r="634" spans="46:197" s="103" customFormat="1" ht="20.100000000000001" customHeight="1" x14ac:dyDescent="0.3">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c r="BS634" s="64"/>
      <c r="BT634" s="64"/>
      <c r="BU634" s="64"/>
      <c r="BV634" s="64"/>
      <c r="BW634" s="64"/>
      <c r="BX634" s="64"/>
      <c r="BY634" s="64"/>
      <c r="BZ634" s="64"/>
      <c r="CA634" s="64"/>
      <c r="CB634" s="64"/>
      <c r="CC634" s="64"/>
      <c r="CD634" s="64"/>
      <c r="CE634" s="64"/>
      <c r="CF634" s="64"/>
      <c r="CG634" s="64"/>
      <c r="CH634" s="64"/>
      <c r="CI634" s="64"/>
      <c r="CJ634" s="64"/>
      <c r="CK634" s="64"/>
      <c r="CL634" s="64"/>
      <c r="CM634" s="64"/>
      <c r="CN634" s="64"/>
      <c r="CO634" s="64"/>
      <c r="CP634" s="64"/>
      <c r="CQ634" s="64"/>
      <c r="CR634" s="64"/>
      <c r="CS634" s="64"/>
      <c r="CT634" s="64"/>
      <c r="CU634" s="64"/>
      <c r="CV634" s="64"/>
      <c r="CW634" s="64"/>
      <c r="CX634" s="64"/>
      <c r="CY634" s="64"/>
      <c r="CZ634" s="64"/>
      <c r="DA634" s="64"/>
      <c r="DB634" s="64"/>
      <c r="DC634" s="64"/>
      <c r="DD634" s="64"/>
      <c r="DE634" s="64"/>
      <c r="DF634" s="64"/>
      <c r="DG634" s="64"/>
      <c r="DH634" s="64"/>
      <c r="DI634" s="64"/>
      <c r="DJ634" s="64"/>
      <c r="DK634" s="65"/>
      <c r="DL634" s="65"/>
      <c r="DM634" s="65"/>
      <c r="DN634" s="65"/>
      <c r="DO634" s="65"/>
      <c r="DP634" s="65"/>
      <c r="DQ634" s="65"/>
      <c r="DR634" s="65"/>
      <c r="DS634" s="65"/>
      <c r="DT634" s="65"/>
      <c r="DU634" s="65"/>
      <c r="DV634" s="65"/>
      <c r="DW634" s="65"/>
      <c r="DX634" s="65"/>
      <c r="DY634" s="65"/>
      <c r="DZ634" s="65"/>
      <c r="EA634" s="65"/>
      <c r="EB634" s="65"/>
      <c r="EC634" s="65"/>
      <c r="ED634" s="65"/>
      <c r="EE634" s="65"/>
      <c r="EF634" s="65"/>
      <c r="EG634" s="65"/>
      <c r="EH634" s="65"/>
      <c r="EI634" s="65"/>
      <c r="EJ634" s="65"/>
      <c r="EK634" s="65"/>
      <c r="EL634" s="65"/>
      <c r="EM634" s="65"/>
      <c r="EN634" s="65"/>
      <c r="EO634" s="65"/>
      <c r="EP634" s="65"/>
      <c r="EQ634" s="65"/>
      <c r="ER634" s="65"/>
      <c r="ES634" s="65"/>
      <c r="ET634" s="65"/>
      <c r="EU634" s="65"/>
      <c r="EV634" s="65"/>
      <c r="EW634" s="65"/>
      <c r="EX634" s="65"/>
      <c r="EY634" s="65"/>
      <c r="EZ634" s="65"/>
      <c r="FA634" s="65"/>
      <c r="FB634" s="65"/>
      <c r="FC634" s="65"/>
      <c r="FD634" s="65"/>
      <c r="FE634" s="65"/>
      <c r="FF634" s="65"/>
      <c r="FG634" s="65"/>
      <c r="FH634" s="65"/>
      <c r="FI634" s="65"/>
      <c r="FJ634" s="65"/>
      <c r="FK634" s="65"/>
      <c r="FL634" s="65"/>
      <c r="FM634" s="65"/>
      <c r="FN634" s="65"/>
      <c r="FO634" s="65"/>
      <c r="FP634" s="65"/>
      <c r="FQ634" s="65"/>
      <c r="FR634" s="65"/>
      <c r="FS634" s="65"/>
      <c r="FT634" s="65"/>
      <c r="FU634" s="65"/>
      <c r="FV634" s="65"/>
      <c r="FW634" s="65"/>
      <c r="FX634" s="65"/>
      <c r="FY634" s="65"/>
      <c r="FZ634" s="65"/>
      <c r="GA634" s="65"/>
      <c r="GB634" s="65"/>
      <c r="GC634" s="65"/>
      <c r="GD634" s="65"/>
      <c r="GE634" s="65"/>
      <c r="GF634" s="65"/>
      <c r="GG634" s="65"/>
      <c r="GH634" s="65"/>
      <c r="GI634" s="65"/>
      <c r="GJ634" s="65"/>
      <c r="GK634" s="65"/>
      <c r="GL634" s="65"/>
      <c r="GM634" s="65"/>
      <c r="GN634" s="65"/>
      <c r="GO634" s="65"/>
    </row>
    <row r="635" spans="46:197" s="103" customFormat="1" ht="20.100000000000001" customHeight="1" x14ac:dyDescent="0.3">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c r="BS635" s="64"/>
      <c r="BT635" s="64"/>
      <c r="BU635" s="64"/>
      <c r="BV635" s="64"/>
      <c r="BW635" s="64"/>
      <c r="BX635" s="64"/>
      <c r="BY635" s="64"/>
      <c r="BZ635" s="64"/>
      <c r="CA635" s="64"/>
      <c r="CB635" s="64"/>
      <c r="CC635" s="64"/>
      <c r="CD635" s="64"/>
      <c r="CE635" s="64"/>
      <c r="CF635" s="64"/>
      <c r="CG635" s="64"/>
      <c r="CH635" s="64"/>
      <c r="CI635" s="64"/>
      <c r="CJ635" s="64"/>
      <c r="CK635" s="64"/>
      <c r="CL635" s="64"/>
      <c r="CM635" s="64"/>
      <c r="CN635" s="64"/>
      <c r="CO635" s="64"/>
      <c r="CP635" s="64"/>
      <c r="CQ635" s="64"/>
      <c r="CR635" s="64"/>
      <c r="CS635" s="64"/>
      <c r="CT635" s="64"/>
      <c r="CU635" s="64"/>
      <c r="CV635" s="64"/>
      <c r="CW635" s="64"/>
      <c r="CX635" s="64"/>
      <c r="CY635" s="64"/>
      <c r="CZ635" s="64"/>
      <c r="DA635" s="64"/>
      <c r="DB635" s="64"/>
      <c r="DC635" s="64"/>
      <c r="DD635" s="64"/>
      <c r="DE635" s="64"/>
      <c r="DF635" s="64"/>
      <c r="DG635" s="64"/>
      <c r="DH635" s="64"/>
      <c r="DI635" s="64"/>
      <c r="DJ635" s="64"/>
      <c r="DK635" s="65"/>
      <c r="DL635" s="65"/>
      <c r="DM635" s="65"/>
      <c r="DN635" s="65"/>
      <c r="DO635" s="65"/>
      <c r="DP635" s="65"/>
      <c r="DQ635" s="65"/>
      <c r="DR635" s="65"/>
      <c r="DS635" s="65"/>
      <c r="DT635" s="65"/>
      <c r="DU635" s="65"/>
      <c r="DV635" s="65"/>
      <c r="DW635" s="65"/>
      <c r="DX635" s="65"/>
      <c r="DY635" s="65"/>
      <c r="DZ635" s="65"/>
      <c r="EA635" s="65"/>
      <c r="EB635" s="65"/>
      <c r="EC635" s="65"/>
      <c r="ED635" s="65"/>
      <c r="EE635" s="65"/>
      <c r="EF635" s="65"/>
      <c r="EG635" s="65"/>
      <c r="EH635" s="65"/>
      <c r="EI635" s="65"/>
      <c r="EJ635" s="65"/>
      <c r="EK635" s="65"/>
      <c r="EL635" s="65"/>
      <c r="EM635" s="65"/>
      <c r="EN635" s="65"/>
      <c r="EO635" s="65"/>
      <c r="EP635" s="65"/>
      <c r="EQ635" s="65"/>
      <c r="ER635" s="65"/>
      <c r="ES635" s="65"/>
      <c r="ET635" s="65"/>
      <c r="EU635" s="65"/>
      <c r="EV635" s="65"/>
      <c r="EW635" s="65"/>
      <c r="EX635" s="65"/>
      <c r="EY635" s="65"/>
      <c r="EZ635" s="65"/>
      <c r="FA635" s="65"/>
      <c r="FB635" s="65"/>
      <c r="FC635" s="65"/>
      <c r="FD635" s="65"/>
      <c r="FE635" s="65"/>
      <c r="FF635" s="65"/>
      <c r="FG635" s="65"/>
      <c r="FH635" s="65"/>
      <c r="FI635" s="65"/>
      <c r="FJ635" s="65"/>
      <c r="FK635" s="65"/>
      <c r="FL635" s="65"/>
      <c r="FM635" s="65"/>
      <c r="FN635" s="65"/>
      <c r="FO635" s="65"/>
      <c r="FP635" s="65"/>
      <c r="FQ635" s="65"/>
      <c r="FR635" s="65"/>
      <c r="FS635" s="65"/>
      <c r="FT635" s="65"/>
      <c r="FU635" s="65"/>
      <c r="FV635" s="65"/>
      <c r="FW635" s="65"/>
      <c r="FX635" s="65"/>
      <c r="FY635" s="65"/>
      <c r="FZ635" s="65"/>
      <c r="GA635" s="65"/>
      <c r="GB635" s="65"/>
      <c r="GC635" s="65"/>
      <c r="GD635" s="65"/>
      <c r="GE635" s="65"/>
      <c r="GF635" s="65"/>
      <c r="GG635" s="65"/>
      <c r="GH635" s="65"/>
      <c r="GI635" s="65"/>
      <c r="GJ635" s="65"/>
      <c r="GK635" s="65"/>
      <c r="GL635" s="65"/>
      <c r="GM635" s="65"/>
      <c r="GN635" s="65"/>
      <c r="GO635" s="65"/>
    </row>
    <row r="636" spans="46:197" s="103" customFormat="1" ht="20.100000000000001" customHeight="1" x14ac:dyDescent="0.3">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c r="BS636" s="64"/>
      <c r="BT636" s="64"/>
      <c r="BU636" s="64"/>
      <c r="BV636" s="64"/>
      <c r="BW636" s="64"/>
      <c r="BX636" s="64"/>
      <c r="BY636" s="64"/>
      <c r="BZ636" s="64"/>
      <c r="CA636" s="64"/>
      <c r="CB636" s="64"/>
      <c r="CC636" s="64"/>
      <c r="CD636" s="64"/>
      <c r="CE636" s="64"/>
      <c r="CF636" s="64"/>
      <c r="CG636" s="64"/>
      <c r="CH636" s="64"/>
      <c r="CI636" s="64"/>
      <c r="CJ636" s="64"/>
      <c r="CK636" s="64"/>
      <c r="CL636" s="64"/>
      <c r="CM636" s="64"/>
      <c r="CN636" s="64"/>
      <c r="CO636" s="64"/>
      <c r="CP636" s="64"/>
      <c r="CQ636" s="64"/>
      <c r="CR636" s="64"/>
      <c r="CS636" s="64"/>
      <c r="CT636" s="64"/>
      <c r="CU636" s="64"/>
      <c r="CV636" s="64"/>
      <c r="CW636" s="64"/>
      <c r="CX636" s="64"/>
      <c r="CY636" s="64"/>
      <c r="CZ636" s="64"/>
      <c r="DA636" s="64"/>
      <c r="DB636" s="64"/>
      <c r="DC636" s="64"/>
      <c r="DD636" s="64"/>
      <c r="DE636" s="64"/>
      <c r="DF636" s="64"/>
      <c r="DG636" s="64"/>
      <c r="DH636" s="64"/>
      <c r="DI636" s="64"/>
      <c r="DJ636" s="64"/>
      <c r="DK636" s="65"/>
      <c r="DL636" s="65"/>
      <c r="DM636" s="65"/>
      <c r="DN636" s="65"/>
      <c r="DO636" s="65"/>
      <c r="DP636" s="65"/>
      <c r="DQ636" s="65"/>
      <c r="DR636" s="65"/>
      <c r="DS636" s="65"/>
      <c r="DT636" s="65"/>
      <c r="DU636" s="65"/>
      <c r="DV636" s="65"/>
      <c r="DW636" s="65"/>
      <c r="DX636" s="65"/>
      <c r="DY636" s="65"/>
      <c r="DZ636" s="65"/>
      <c r="EA636" s="65"/>
      <c r="EB636" s="65"/>
      <c r="EC636" s="65"/>
      <c r="ED636" s="65"/>
      <c r="EE636" s="65"/>
      <c r="EF636" s="65"/>
      <c r="EG636" s="65"/>
      <c r="EH636" s="65"/>
      <c r="EI636" s="65"/>
      <c r="EJ636" s="65"/>
      <c r="EK636" s="65"/>
      <c r="EL636" s="65"/>
      <c r="EM636" s="65"/>
      <c r="EN636" s="65"/>
      <c r="EO636" s="65"/>
      <c r="EP636" s="65"/>
      <c r="EQ636" s="65"/>
      <c r="ER636" s="65"/>
      <c r="ES636" s="65"/>
      <c r="ET636" s="65"/>
      <c r="EU636" s="65"/>
      <c r="EV636" s="65"/>
      <c r="EW636" s="65"/>
      <c r="EX636" s="65"/>
      <c r="EY636" s="65"/>
      <c r="EZ636" s="65"/>
      <c r="FA636" s="65"/>
      <c r="FB636" s="65"/>
      <c r="FC636" s="65"/>
      <c r="FD636" s="65"/>
      <c r="FE636" s="65"/>
      <c r="FF636" s="65"/>
      <c r="FG636" s="65"/>
      <c r="FH636" s="65"/>
      <c r="FI636" s="65"/>
      <c r="FJ636" s="65"/>
      <c r="FK636" s="65"/>
      <c r="FL636" s="65"/>
      <c r="FM636" s="65"/>
      <c r="FN636" s="65"/>
      <c r="FO636" s="65"/>
      <c r="FP636" s="65"/>
      <c r="FQ636" s="65"/>
      <c r="FR636" s="65"/>
      <c r="FS636" s="65"/>
      <c r="FT636" s="65"/>
      <c r="FU636" s="65"/>
      <c r="FV636" s="65"/>
      <c r="FW636" s="65"/>
      <c r="FX636" s="65"/>
      <c r="FY636" s="65"/>
      <c r="FZ636" s="65"/>
      <c r="GA636" s="65"/>
      <c r="GB636" s="65"/>
      <c r="GC636" s="65"/>
      <c r="GD636" s="65"/>
      <c r="GE636" s="65"/>
      <c r="GF636" s="65"/>
      <c r="GG636" s="65"/>
      <c r="GH636" s="65"/>
      <c r="GI636" s="65"/>
      <c r="GJ636" s="65"/>
      <c r="GK636" s="65"/>
      <c r="GL636" s="65"/>
      <c r="GM636" s="65"/>
      <c r="GN636" s="65"/>
      <c r="GO636" s="65"/>
    </row>
    <row r="637" spans="46:197" s="103" customFormat="1" ht="20.100000000000001" customHeight="1" x14ac:dyDescent="0.3">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c r="BS637" s="64"/>
      <c r="BT637" s="64"/>
      <c r="BU637" s="64"/>
      <c r="BV637" s="64"/>
      <c r="BW637" s="64"/>
      <c r="BX637" s="64"/>
      <c r="BY637" s="64"/>
      <c r="BZ637" s="64"/>
      <c r="CA637" s="64"/>
      <c r="CB637" s="64"/>
      <c r="CC637" s="64"/>
      <c r="CD637" s="64"/>
      <c r="CE637" s="64"/>
      <c r="CF637" s="64"/>
      <c r="CG637" s="64"/>
      <c r="CH637" s="64"/>
      <c r="CI637" s="64"/>
      <c r="CJ637" s="64"/>
      <c r="CK637" s="64"/>
      <c r="CL637" s="64"/>
      <c r="CM637" s="64"/>
      <c r="CN637" s="64"/>
      <c r="CO637" s="64"/>
      <c r="CP637" s="64"/>
      <c r="CQ637" s="64"/>
      <c r="CR637" s="64"/>
      <c r="CS637" s="64"/>
      <c r="CT637" s="64"/>
      <c r="CU637" s="64"/>
      <c r="CV637" s="64"/>
      <c r="CW637" s="64"/>
      <c r="CX637" s="64"/>
      <c r="CY637" s="64"/>
      <c r="CZ637" s="64"/>
      <c r="DA637" s="64"/>
      <c r="DB637" s="64"/>
      <c r="DC637" s="64"/>
      <c r="DD637" s="64"/>
      <c r="DE637" s="64"/>
      <c r="DF637" s="64"/>
      <c r="DG637" s="64"/>
      <c r="DH637" s="64"/>
      <c r="DI637" s="64"/>
      <c r="DJ637" s="64"/>
      <c r="DK637" s="65"/>
      <c r="DL637" s="65"/>
      <c r="DM637" s="65"/>
      <c r="DN637" s="65"/>
      <c r="DO637" s="65"/>
      <c r="DP637" s="65"/>
      <c r="DQ637" s="65"/>
      <c r="DR637" s="65"/>
      <c r="DS637" s="65"/>
      <c r="DT637" s="65"/>
      <c r="DU637" s="65"/>
      <c r="DV637" s="65"/>
      <c r="DW637" s="65"/>
      <c r="DX637" s="65"/>
      <c r="DY637" s="65"/>
      <c r="DZ637" s="65"/>
      <c r="EA637" s="65"/>
      <c r="EB637" s="65"/>
      <c r="EC637" s="65"/>
      <c r="ED637" s="65"/>
      <c r="EE637" s="65"/>
      <c r="EF637" s="65"/>
      <c r="EG637" s="65"/>
      <c r="EH637" s="65"/>
      <c r="EI637" s="65"/>
      <c r="EJ637" s="65"/>
      <c r="EK637" s="65"/>
      <c r="EL637" s="65"/>
      <c r="EM637" s="65"/>
      <c r="EN637" s="65"/>
      <c r="EO637" s="65"/>
      <c r="EP637" s="65"/>
      <c r="EQ637" s="65"/>
      <c r="ER637" s="65"/>
      <c r="ES637" s="65"/>
      <c r="ET637" s="65"/>
      <c r="EU637" s="65"/>
      <c r="EV637" s="65"/>
      <c r="EW637" s="65"/>
      <c r="EX637" s="65"/>
      <c r="EY637" s="65"/>
      <c r="EZ637" s="65"/>
      <c r="FA637" s="65"/>
      <c r="FB637" s="65"/>
      <c r="FC637" s="65"/>
      <c r="FD637" s="65"/>
      <c r="FE637" s="65"/>
      <c r="FF637" s="65"/>
      <c r="FG637" s="65"/>
      <c r="FH637" s="65"/>
      <c r="FI637" s="65"/>
      <c r="FJ637" s="65"/>
      <c r="FK637" s="65"/>
      <c r="FL637" s="65"/>
      <c r="FM637" s="65"/>
      <c r="FN637" s="65"/>
      <c r="FO637" s="65"/>
      <c r="FP637" s="65"/>
      <c r="FQ637" s="65"/>
      <c r="FR637" s="65"/>
      <c r="FS637" s="65"/>
      <c r="FT637" s="65"/>
      <c r="FU637" s="65"/>
      <c r="FV637" s="65"/>
      <c r="FW637" s="65"/>
      <c r="FX637" s="65"/>
      <c r="FY637" s="65"/>
      <c r="FZ637" s="65"/>
      <c r="GA637" s="65"/>
      <c r="GB637" s="65"/>
      <c r="GC637" s="65"/>
      <c r="GD637" s="65"/>
      <c r="GE637" s="65"/>
      <c r="GF637" s="65"/>
      <c r="GG637" s="65"/>
      <c r="GH637" s="65"/>
      <c r="GI637" s="65"/>
      <c r="GJ637" s="65"/>
      <c r="GK637" s="65"/>
      <c r="GL637" s="65"/>
      <c r="GM637" s="65"/>
      <c r="GN637" s="65"/>
      <c r="GO637" s="65"/>
    </row>
    <row r="638" spans="46:197" s="103" customFormat="1" ht="20.100000000000001" customHeight="1" x14ac:dyDescent="0.3">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c r="BS638" s="64"/>
      <c r="BT638" s="64"/>
      <c r="BU638" s="64"/>
      <c r="BV638" s="64"/>
      <c r="BW638" s="64"/>
      <c r="BX638" s="64"/>
      <c r="BY638" s="64"/>
      <c r="BZ638" s="64"/>
      <c r="CA638" s="64"/>
      <c r="CB638" s="64"/>
      <c r="CC638" s="64"/>
      <c r="CD638" s="64"/>
      <c r="CE638" s="64"/>
      <c r="CF638" s="64"/>
      <c r="CG638" s="64"/>
      <c r="CH638" s="64"/>
      <c r="CI638" s="64"/>
      <c r="CJ638" s="64"/>
      <c r="CK638" s="64"/>
      <c r="CL638" s="64"/>
      <c r="CM638" s="64"/>
      <c r="CN638" s="64"/>
      <c r="CO638" s="64"/>
      <c r="CP638" s="64"/>
      <c r="CQ638" s="64"/>
      <c r="CR638" s="64"/>
      <c r="CS638" s="64"/>
      <c r="CT638" s="64"/>
      <c r="CU638" s="64"/>
      <c r="CV638" s="64"/>
      <c r="CW638" s="64"/>
      <c r="CX638" s="64"/>
      <c r="CY638" s="64"/>
      <c r="CZ638" s="64"/>
      <c r="DA638" s="64"/>
      <c r="DB638" s="64"/>
      <c r="DC638" s="64"/>
      <c r="DD638" s="64"/>
      <c r="DE638" s="64"/>
      <c r="DF638" s="64"/>
      <c r="DG638" s="64"/>
      <c r="DH638" s="64"/>
      <c r="DI638" s="64"/>
      <c r="DJ638" s="64"/>
      <c r="DK638" s="65"/>
      <c r="DL638" s="65"/>
      <c r="DM638" s="65"/>
      <c r="DN638" s="65"/>
      <c r="DO638" s="65"/>
      <c r="DP638" s="65"/>
      <c r="DQ638" s="65"/>
      <c r="DR638" s="65"/>
      <c r="DS638" s="65"/>
      <c r="DT638" s="65"/>
      <c r="DU638" s="65"/>
      <c r="DV638" s="65"/>
      <c r="DW638" s="65"/>
      <c r="DX638" s="65"/>
      <c r="DY638" s="65"/>
      <c r="DZ638" s="65"/>
      <c r="EA638" s="65"/>
      <c r="EB638" s="65"/>
      <c r="EC638" s="65"/>
      <c r="ED638" s="65"/>
      <c r="EE638" s="65"/>
      <c r="EF638" s="65"/>
      <c r="EG638" s="65"/>
      <c r="EH638" s="65"/>
      <c r="EI638" s="65"/>
      <c r="EJ638" s="65"/>
      <c r="EK638" s="65"/>
      <c r="EL638" s="65"/>
      <c r="EM638" s="65"/>
      <c r="EN638" s="65"/>
      <c r="EO638" s="65"/>
      <c r="EP638" s="65"/>
      <c r="EQ638" s="65"/>
      <c r="ER638" s="65"/>
      <c r="ES638" s="65"/>
      <c r="ET638" s="65"/>
      <c r="EU638" s="65"/>
      <c r="EV638" s="65"/>
      <c r="EW638" s="65"/>
      <c r="EX638" s="65"/>
      <c r="EY638" s="65"/>
      <c r="EZ638" s="65"/>
      <c r="FA638" s="65"/>
      <c r="FB638" s="65"/>
      <c r="FC638" s="65"/>
      <c r="FD638" s="65"/>
      <c r="FE638" s="65"/>
      <c r="FF638" s="65"/>
      <c r="FG638" s="65"/>
      <c r="FH638" s="65"/>
      <c r="FI638" s="65"/>
      <c r="FJ638" s="65"/>
      <c r="FK638" s="65"/>
      <c r="FL638" s="65"/>
      <c r="FM638" s="65"/>
      <c r="FN638" s="65"/>
      <c r="FO638" s="65"/>
      <c r="FP638" s="65"/>
      <c r="FQ638" s="65"/>
      <c r="FR638" s="65"/>
      <c r="FS638" s="65"/>
      <c r="FT638" s="65"/>
      <c r="FU638" s="65"/>
      <c r="FV638" s="65"/>
      <c r="FW638" s="65"/>
      <c r="FX638" s="65"/>
      <c r="FY638" s="65"/>
      <c r="FZ638" s="65"/>
      <c r="GA638" s="65"/>
      <c r="GB638" s="65"/>
      <c r="GC638" s="65"/>
      <c r="GD638" s="65"/>
      <c r="GE638" s="65"/>
      <c r="GF638" s="65"/>
      <c r="GG638" s="65"/>
      <c r="GH638" s="65"/>
      <c r="GI638" s="65"/>
      <c r="GJ638" s="65"/>
      <c r="GK638" s="65"/>
      <c r="GL638" s="65"/>
      <c r="GM638" s="65"/>
      <c r="GN638" s="65"/>
      <c r="GO638" s="65"/>
    </row>
    <row r="639" spans="46:197" s="103" customFormat="1" ht="20.100000000000001" customHeight="1" x14ac:dyDescent="0.3">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c r="BS639" s="64"/>
      <c r="BT639" s="64"/>
      <c r="BU639" s="64"/>
      <c r="BV639" s="64"/>
      <c r="BW639" s="64"/>
      <c r="BX639" s="64"/>
      <c r="BY639" s="64"/>
      <c r="BZ639" s="64"/>
      <c r="CA639" s="64"/>
      <c r="CB639" s="64"/>
      <c r="CC639" s="64"/>
      <c r="CD639" s="64"/>
      <c r="CE639" s="64"/>
      <c r="CF639" s="64"/>
      <c r="CG639" s="64"/>
      <c r="CH639" s="64"/>
      <c r="CI639" s="64"/>
      <c r="CJ639" s="64"/>
      <c r="CK639" s="64"/>
      <c r="CL639" s="64"/>
      <c r="CM639" s="64"/>
      <c r="CN639" s="64"/>
      <c r="CO639" s="64"/>
      <c r="CP639" s="64"/>
      <c r="CQ639" s="64"/>
      <c r="CR639" s="64"/>
      <c r="CS639" s="64"/>
      <c r="CT639" s="64"/>
      <c r="CU639" s="64"/>
      <c r="CV639" s="64"/>
      <c r="CW639" s="64"/>
      <c r="CX639" s="64"/>
      <c r="CY639" s="64"/>
      <c r="CZ639" s="64"/>
      <c r="DA639" s="64"/>
      <c r="DB639" s="64"/>
      <c r="DC639" s="64"/>
      <c r="DD639" s="64"/>
      <c r="DE639" s="64"/>
      <c r="DF639" s="64"/>
      <c r="DG639" s="64"/>
      <c r="DH639" s="64"/>
      <c r="DI639" s="64"/>
      <c r="DJ639" s="64"/>
      <c r="DK639" s="65"/>
      <c r="DL639" s="65"/>
      <c r="DM639" s="65"/>
      <c r="DN639" s="65"/>
      <c r="DO639" s="65"/>
      <c r="DP639" s="65"/>
      <c r="DQ639" s="65"/>
      <c r="DR639" s="65"/>
      <c r="DS639" s="65"/>
      <c r="DT639" s="65"/>
      <c r="DU639" s="65"/>
      <c r="DV639" s="65"/>
      <c r="DW639" s="65"/>
      <c r="DX639" s="65"/>
      <c r="DY639" s="65"/>
      <c r="DZ639" s="65"/>
      <c r="EA639" s="65"/>
      <c r="EB639" s="65"/>
      <c r="EC639" s="65"/>
      <c r="ED639" s="65"/>
      <c r="EE639" s="65"/>
      <c r="EF639" s="65"/>
      <c r="EG639" s="65"/>
      <c r="EH639" s="65"/>
      <c r="EI639" s="65"/>
      <c r="EJ639" s="65"/>
      <c r="EK639" s="65"/>
      <c r="EL639" s="65"/>
      <c r="EM639" s="65"/>
      <c r="EN639" s="65"/>
      <c r="EO639" s="65"/>
      <c r="EP639" s="65"/>
      <c r="EQ639" s="65"/>
      <c r="ER639" s="65"/>
      <c r="ES639" s="65"/>
      <c r="ET639" s="65"/>
      <c r="EU639" s="65"/>
      <c r="EV639" s="65"/>
      <c r="EW639" s="65"/>
      <c r="EX639" s="65"/>
      <c r="EY639" s="65"/>
      <c r="EZ639" s="65"/>
      <c r="FA639" s="65"/>
      <c r="FB639" s="65"/>
      <c r="FC639" s="65"/>
      <c r="FD639" s="65"/>
      <c r="FE639" s="65"/>
      <c r="FF639" s="65"/>
      <c r="FG639" s="65"/>
      <c r="FH639" s="65"/>
      <c r="FI639" s="65"/>
      <c r="FJ639" s="65"/>
      <c r="FK639" s="65"/>
      <c r="FL639" s="65"/>
      <c r="FM639" s="65"/>
      <c r="FN639" s="65"/>
      <c r="FO639" s="65"/>
      <c r="FP639" s="65"/>
      <c r="FQ639" s="65"/>
      <c r="FR639" s="65"/>
      <c r="FS639" s="65"/>
      <c r="FT639" s="65"/>
      <c r="FU639" s="65"/>
      <c r="FV639" s="65"/>
      <c r="FW639" s="65"/>
      <c r="FX639" s="65"/>
      <c r="FY639" s="65"/>
      <c r="FZ639" s="65"/>
      <c r="GA639" s="65"/>
      <c r="GB639" s="65"/>
      <c r="GC639" s="65"/>
      <c r="GD639" s="65"/>
      <c r="GE639" s="65"/>
      <c r="GF639" s="65"/>
      <c r="GG639" s="65"/>
      <c r="GH639" s="65"/>
      <c r="GI639" s="65"/>
      <c r="GJ639" s="65"/>
      <c r="GK639" s="65"/>
      <c r="GL639" s="65"/>
      <c r="GM639" s="65"/>
      <c r="GN639" s="65"/>
      <c r="GO639" s="65"/>
    </row>
    <row r="640" spans="46:197" s="103" customFormat="1" ht="20.100000000000001" customHeight="1" x14ac:dyDescent="0.3">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c r="CD640" s="64"/>
      <c r="CE640" s="64"/>
      <c r="CF640" s="64"/>
      <c r="CG640" s="64"/>
      <c r="CH640" s="64"/>
      <c r="CI640" s="64"/>
      <c r="CJ640" s="64"/>
      <c r="CK640" s="64"/>
      <c r="CL640" s="64"/>
      <c r="CM640" s="64"/>
      <c r="CN640" s="64"/>
      <c r="CO640" s="64"/>
      <c r="CP640" s="64"/>
      <c r="CQ640" s="64"/>
      <c r="CR640" s="64"/>
      <c r="CS640" s="64"/>
      <c r="CT640" s="64"/>
      <c r="CU640" s="64"/>
      <c r="CV640" s="64"/>
      <c r="CW640" s="64"/>
      <c r="CX640" s="64"/>
      <c r="CY640" s="64"/>
      <c r="CZ640" s="64"/>
      <c r="DA640" s="64"/>
      <c r="DB640" s="64"/>
      <c r="DC640" s="64"/>
      <c r="DD640" s="64"/>
      <c r="DE640" s="64"/>
      <c r="DF640" s="64"/>
      <c r="DG640" s="64"/>
      <c r="DH640" s="64"/>
      <c r="DI640" s="64"/>
      <c r="DJ640" s="64"/>
      <c r="DK640" s="65"/>
      <c r="DL640" s="65"/>
      <c r="DM640" s="65"/>
      <c r="DN640" s="65"/>
      <c r="DO640" s="65"/>
      <c r="DP640" s="65"/>
      <c r="DQ640" s="65"/>
      <c r="DR640" s="65"/>
      <c r="DS640" s="65"/>
      <c r="DT640" s="65"/>
      <c r="DU640" s="65"/>
      <c r="DV640" s="65"/>
      <c r="DW640" s="65"/>
      <c r="DX640" s="65"/>
      <c r="DY640" s="65"/>
      <c r="DZ640" s="65"/>
      <c r="EA640" s="65"/>
      <c r="EB640" s="65"/>
      <c r="EC640" s="65"/>
      <c r="ED640" s="65"/>
      <c r="EE640" s="65"/>
      <c r="EF640" s="65"/>
      <c r="EG640" s="65"/>
      <c r="EH640" s="65"/>
      <c r="EI640" s="65"/>
      <c r="EJ640" s="65"/>
      <c r="EK640" s="65"/>
      <c r="EL640" s="65"/>
      <c r="EM640" s="65"/>
      <c r="EN640" s="65"/>
      <c r="EO640" s="65"/>
      <c r="EP640" s="65"/>
      <c r="EQ640" s="65"/>
      <c r="ER640" s="65"/>
      <c r="ES640" s="65"/>
      <c r="ET640" s="65"/>
      <c r="EU640" s="65"/>
      <c r="EV640" s="65"/>
      <c r="EW640" s="65"/>
      <c r="EX640" s="65"/>
      <c r="EY640" s="65"/>
      <c r="EZ640" s="65"/>
      <c r="FA640" s="65"/>
      <c r="FB640" s="65"/>
      <c r="FC640" s="65"/>
      <c r="FD640" s="65"/>
      <c r="FE640" s="65"/>
      <c r="FF640" s="65"/>
      <c r="FG640" s="65"/>
      <c r="FH640" s="65"/>
      <c r="FI640" s="65"/>
      <c r="FJ640" s="65"/>
      <c r="FK640" s="65"/>
      <c r="FL640" s="65"/>
      <c r="FM640" s="65"/>
      <c r="FN640" s="65"/>
      <c r="FO640" s="65"/>
      <c r="FP640" s="65"/>
      <c r="FQ640" s="65"/>
      <c r="FR640" s="65"/>
      <c r="FS640" s="65"/>
      <c r="FT640" s="65"/>
      <c r="FU640" s="65"/>
      <c r="FV640" s="65"/>
      <c r="FW640" s="65"/>
      <c r="FX640" s="65"/>
      <c r="FY640" s="65"/>
      <c r="FZ640" s="65"/>
      <c r="GA640" s="65"/>
      <c r="GB640" s="65"/>
      <c r="GC640" s="65"/>
      <c r="GD640" s="65"/>
      <c r="GE640" s="65"/>
      <c r="GF640" s="65"/>
      <c r="GG640" s="65"/>
      <c r="GH640" s="65"/>
      <c r="GI640" s="65"/>
      <c r="GJ640" s="65"/>
      <c r="GK640" s="65"/>
      <c r="GL640" s="65"/>
      <c r="GM640" s="65"/>
      <c r="GN640" s="65"/>
      <c r="GO640" s="65"/>
    </row>
    <row r="641" spans="46:197" s="103" customFormat="1" ht="20.100000000000001" customHeight="1" x14ac:dyDescent="0.3">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c r="BS641" s="64"/>
      <c r="BT641" s="64"/>
      <c r="BU641" s="64"/>
      <c r="BV641" s="64"/>
      <c r="BW641" s="64"/>
      <c r="BX641" s="64"/>
      <c r="BY641" s="64"/>
      <c r="BZ641" s="64"/>
      <c r="CA641" s="64"/>
      <c r="CB641" s="64"/>
      <c r="CC641" s="64"/>
      <c r="CD641" s="64"/>
      <c r="CE641" s="64"/>
      <c r="CF641" s="64"/>
      <c r="CG641" s="64"/>
      <c r="CH641" s="64"/>
      <c r="CI641" s="64"/>
      <c r="CJ641" s="64"/>
      <c r="CK641" s="64"/>
      <c r="CL641" s="64"/>
      <c r="CM641" s="64"/>
      <c r="CN641" s="64"/>
      <c r="CO641" s="64"/>
      <c r="CP641" s="64"/>
      <c r="CQ641" s="64"/>
      <c r="CR641" s="64"/>
      <c r="CS641" s="64"/>
      <c r="CT641" s="64"/>
      <c r="CU641" s="64"/>
      <c r="CV641" s="64"/>
      <c r="CW641" s="64"/>
      <c r="CX641" s="64"/>
      <c r="CY641" s="64"/>
      <c r="CZ641" s="64"/>
      <c r="DA641" s="64"/>
      <c r="DB641" s="64"/>
      <c r="DC641" s="64"/>
      <c r="DD641" s="64"/>
      <c r="DE641" s="64"/>
      <c r="DF641" s="64"/>
      <c r="DG641" s="64"/>
      <c r="DH641" s="64"/>
      <c r="DI641" s="64"/>
      <c r="DJ641" s="64"/>
      <c r="DK641" s="65"/>
      <c r="DL641" s="65"/>
      <c r="DM641" s="65"/>
      <c r="DN641" s="65"/>
      <c r="DO641" s="65"/>
      <c r="DP641" s="65"/>
      <c r="DQ641" s="65"/>
      <c r="DR641" s="65"/>
      <c r="DS641" s="65"/>
      <c r="DT641" s="65"/>
      <c r="DU641" s="65"/>
      <c r="DV641" s="65"/>
      <c r="DW641" s="65"/>
      <c r="DX641" s="65"/>
      <c r="DY641" s="65"/>
      <c r="DZ641" s="65"/>
      <c r="EA641" s="65"/>
      <c r="EB641" s="65"/>
      <c r="EC641" s="65"/>
      <c r="ED641" s="65"/>
      <c r="EE641" s="65"/>
      <c r="EF641" s="65"/>
      <c r="EG641" s="65"/>
      <c r="EH641" s="65"/>
      <c r="EI641" s="65"/>
      <c r="EJ641" s="65"/>
      <c r="EK641" s="65"/>
      <c r="EL641" s="65"/>
      <c r="EM641" s="65"/>
      <c r="EN641" s="65"/>
      <c r="EO641" s="65"/>
      <c r="EP641" s="65"/>
      <c r="EQ641" s="65"/>
      <c r="ER641" s="65"/>
      <c r="ES641" s="65"/>
      <c r="ET641" s="65"/>
      <c r="EU641" s="65"/>
      <c r="EV641" s="65"/>
      <c r="EW641" s="65"/>
      <c r="EX641" s="65"/>
      <c r="EY641" s="65"/>
      <c r="EZ641" s="65"/>
      <c r="FA641" s="65"/>
      <c r="FB641" s="65"/>
      <c r="FC641" s="65"/>
      <c r="FD641" s="65"/>
      <c r="FE641" s="65"/>
      <c r="FF641" s="65"/>
      <c r="FG641" s="65"/>
      <c r="FH641" s="65"/>
      <c r="FI641" s="65"/>
      <c r="FJ641" s="65"/>
      <c r="FK641" s="65"/>
      <c r="FL641" s="65"/>
      <c r="FM641" s="65"/>
      <c r="FN641" s="65"/>
      <c r="FO641" s="65"/>
      <c r="FP641" s="65"/>
      <c r="FQ641" s="65"/>
      <c r="FR641" s="65"/>
      <c r="FS641" s="65"/>
      <c r="FT641" s="65"/>
      <c r="FU641" s="65"/>
      <c r="FV641" s="65"/>
      <c r="FW641" s="65"/>
      <c r="FX641" s="65"/>
      <c r="FY641" s="65"/>
      <c r="FZ641" s="65"/>
      <c r="GA641" s="65"/>
      <c r="GB641" s="65"/>
      <c r="GC641" s="65"/>
      <c r="GD641" s="65"/>
      <c r="GE641" s="65"/>
      <c r="GF641" s="65"/>
      <c r="GG641" s="65"/>
      <c r="GH641" s="65"/>
      <c r="GI641" s="65"/>
      <c r="GJ641" s="65"/>
      <c r="GK641" s="65"/>
      <c r="GL641" s="65"/>
      <c r="GM641" s="65"/>
      <c r="GN641" s="65"/>
      <c r="GO641" s="65"/>
    </row>
    <row r="642" spans="46:197" s="103" customFormat="1" ht="20.100000000000001" customHeight="1" x14ac:dyDescent="0.3">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c r="BS642" s="64"/>
      <c r="BT642" s="64"/>
      <c r="BU642" s="64"/>
      <c r="BV642" s="64"/>
      <c r="BW642" s="64"/>
      <c r="BX642" s="64"/>
      <c r="BY642" s="64"/>
      <c r="BZ642" s="64"/>
      <c r="CA642" s="64"/>
      <c r="CB642" s="64"/>
      <c r="CC642" s="64"/>
      <c r="CD642" s="64"/>
      <c r="CE642" s="64"/>
      <c r="CF642" s="64"/>
      <c r="CG642" s="64"/>
      <c r="CH642" s="64"/>
      <c r="CI642" s="64"/>
      <c r="CJ642" s="64"/>
      <c r="CK642" s="64"/>
      <c r="CL642" s="64"/>
      <c r="CM642" s="64"/>
      <c r="CN642" s="64"/>
      <c r="CO642" s="64"/>
      <c r="CP642" s="64"/>
      <c r="CQ642" s="64"/>
      <c r="CR642" s="64"/>
      <c r="CS642" s="64"/>
      <c r="CT642" s="64"/>
      <c r="CU642" s="64"/>
      <c r="CV642" s="64"/>
      <c r="CW642" s="64"/>
      <c r="CX642" s="64"/>
      <c r="CY642" s="64"/>
      <c r="CZ642" s="64"/>
      <c r="DA642" s="64"/>
      <c r="DB642" s="64"/>
      <c r="DC642" s="64"/>
      <c r="DD642" s="64"/>
      <c r="DE642" s="64"/>
      <c r="DF642" s="64"/>
      <c r="DG642" s="64"/>
      <c r="DH642" s="64"/>
      <c r="DI642" s="64"/>
      <c r="DJ642" s="64"/>
      <c r="DK642" s="65"/>
      <c r="DL642" s="65"/>
      <c r="DM642" s="65"/>
      <c r="DN642" s="65"/>
      <c r="DO642" s="65"/>
      <c r="DP642" s="65"/>
      <c r="DQ642" s="65"/>
      <c r="DR642" s="65"/>
      <c r="DS642" s="65"/>
      <c r="DT642" s="65"/>
      <c r="DU642" s="65"/>
      <c r="DV642" s="65"/>
      <c r="DW642" s="65"/>
      <c r="DX642" s="65"/>
      <c r="DY642" s="65"/>
      <c r="DZ642" s="65"/>
      <c r="EA642" s="65"/>
      <c r="EB642" s="65"/>
      <c r="EC642" s="65"/>
      <c r="ED642" s="65"/>
      <c r="EE642" s="65"/>
      <c r="EF642" s="65"/>
      <c r="EG642" s="65"/>
      <c r="EH642" s="65"/>
      <c r="EI642" s="65"/>
      <c r="EJ642" s="65"/>
      <c r="EK642" s="65"/>
      <c r="EL642" s="65"/>
      <c r="EM642" s="65"/>
      <c r="EN642" s="65"/>
      <c r="EO642" s="65"/>
      <c r="EP642" s="65"/>
      <c r="EQ642" s="65"/>
      <c r="ER642" s="65"/>
      <c r="ES642" s="65"/>
      <c r="ET642" s="65"/>
      <c r="EU642" s="65"/>
      <c r="EV642" s="65"/>
      <c r="EW642" s="65"/>
      <c r="EX642" s="65"/>
      <c r="EY642" s="65"/>
      <c r="EZ642" s="65"/>
      <c r="FA642" s="65"/>
      <c r="FB642" s="65"/>
      <c r="FC642" s="65"/>
      <c r="FD642" s="65"/>
      <c r="FE642" s="65"/>
      <c r="FF642" s="65"/>
      <c r="FG642" s="65"/>
      <c r="FH642" s="65"/>
      <c r="FI642" s="65"/>
      <c r="FJ642" s="65"/>
      <c r="FK642" s="65"/>
      <c r="FL642" s="65"/>
      <c r="FM642" s="65"/>
      <c r="FN642" s="65"/>
      <c r="FO642" s="65"/>
      <c r="FP642" s="65"/>
      <c r="FQ642" s="65"/>
      <c r="FR642" s="65"/>
      <c r="FS642" s="65"/>
      <c r="FT642" s="65"/>
      <c r="FU642" s="65"/>
      <c r="FV642" s="65"/>
      <c r="FW642" s="65"/>
      <c r="FX642" s="65"/>
      <c r="FY642" s="65"/>
      <c r="FZ642" s="65"/>
      <c r="GA642" s="65"/>
      <c r="GB642" s="65"/>
      <c r="GC642" s="65"/>
      <c r="GD642" s="65"/>
      <c r="GE642" s="65"/>
      <c r="GF642" s="65"/>
      <c r="GG642" s="65"/>
      <c r="GH642" s="65"/>
      <c r="GI642" s="65"/>
      <c r="GJ642" s="65"/>
      <c r="GK642" s="65"/>
      <c r="GL642" s="65"/>
      <c r="GM642" s="65"/>
      <c r="GN642" s="65"/>
      <c r="GO642" s="65"/>
    </row>
    <row r="643" spans="46:197" s="103" customFormat="1" ht="20.100000000000001" customHeight="1" x14ac:dyDescent="0.3">
      <c r="AT643" s="64"/>
      <c r="AU643" s="64"/>
      <c r="AV643" s="64"/>
      <c r="AW643" s="64"/>
      <c r="AX643" s="64"/>
      <c r="AY643" s="64"/>
      <c r="AZ643" s="64"/>
      <c r="BA643" s="64"/>
      <c r="BB643" s="64"/>
      <c r="BC643" s="64"/>
      <c r="BD643" s="64"/>
      <c r="BE643" s="64"/>
      <c r="BF643" s="64"/>
      <c r="BG643" s="64"/>
      <c r="BH643" s="64"/>
      <c r="BI643" s="64"/>
      <c r="BJ643" s="64"/>
      <c r="BK643" s="64"/>
      <c r="BL643" s="64"/>
      <c r="BM643" s="64"/>
      <c r="BN643" s="64"/>
      <c r="BO643" s="64"/>
      <c r="BP643" s="64"/>
      <c r="BQ643" s="64"/>
      <c r="BR643" s="64"/>
      <c r="BS643" s="64"/>
      <c r="BT643" s="64"/>
      <c r="BU643" s="64"/>
      <c r="BV643" s="64"/>
      <c r="BW643" s="64"/>
      <c r="BX643" s="64"/>
      <c r="BY643" s="64"/>
      <c r="BZ643" s="64"/>
      <c r="CA643" s="64"/>
      <c r="CB643" s="64"/>
      <c r="CC643" s="64"/>
      <c r="CD643" s="64"/>
      <c r="CE643" s="64"/>
      <c r="CF643" s="64"/>
      <c r="CG643" s="64"/>
      <c r="CH643" s="64"/>
      <c r="CI643" s="64"/>
      <c r="CJ643" s="64"/>
      <c r="CK643" s="64"/>
      <c r="CL643" s="64"/>
      <c r="CM643" s="64"/>
      <c r="CN643" s="64"/>
      <c r="CO643" s="64"/>
      <c r="CP643" s="64"/>
      <c r="CQ643" s="64"/>
      <c r="CR643" s="64"/>
      <c r="CS643" s="64"/>
      <c r="CT643" s="64"/>
      <c r="CU643" s="64"/>
      <c r="CV643" s="64"/>
      <c r="CW643" s="64"/>
      <c r="CX643" s="64"/>
      <c r="CY643" s="64"/>
      <c r="CZ643" s="64"/>
      <c r="DA643" s="64"/>
      <c r="DB643" s="64"/>
      <c r="DC643" s="64"/>
      <c r="DD643" s="64"/>
      <c r="DE643" s="64"/>
      <c r="DF643" s="64"/>
      <c r="DG643" s="64"/>
      <c r="DH643" s="64"/>
      <c r="DI643" s="64"/>
      <c r="DJ643" s="64"/>
      <c r="DK643" s="65"/>
      <c r="DL643" s="65"/>
      <c r="DM643" s="65"/>
      <c r="DN643" s="65"/>
      <c r="DO643" s="65"/>
      <c r="DP643" s="65"/>
      <c r="DQ643" s="65"/>
      <c r="DR643" s="65"/>
      <c r="DS643" s="65"/>
      <c r="DT643" s="65"/>
      <c r="DU643" s="65"/>
      <c r="DV643" s="65"/>
      <c r="DW643" s="65"/>
      <c r="DX643" s="65"/>
      <c r="DY643" s="65"/>
      <c r="DZ643" s="65"/>
      <c r="EA643" s="65"/>
      <c r="EB643" s="65"/>
      <c r="EC643" s="65"/>
      <c r="ED643" s="65"/>
      <c r="EE643" s="65"/>
      <c r="EF643" s="65"/>
      <c r="EG643" s="65"/>
      <c r="EH643" s="65"/>
      <c r="EI643" s="65"/>
      <c r="EJ643" s="65"/>
      <c r="EK643" s="65"/>
      <c r="EL643" s="65"/>
      <c r="EM643" s="65"/>
      <c r="EN643" s="65"/>
      <c r="EO643" s="65"/>
      <c r="EP643" s="65"/>
      <c r="EQ643" s="65"/>
      <c r="ER643" s="65"/>
      <c r="ES643" s="65"/>
      <c r="ET643" s="65"/>
      <c r="EU643" s="65"/>
      <c r="EV643" s="65"/>
      <c r="EW643" s="65"/>
      <c r="EX643" s="65"/>
      <c r="EY643" s="65"/>
      <c r="EZ643" s="65"/>
      <c r="FA643" s="65"/>
      <c r="FB643" s="65"/>
      <c r="FC643" s="65"/>
      <c r="FD643" s="65"/>
      <c r="FE643" s="65"/>
      <c r="FF643" s="65"/>
      <c r="FG643" s="65"/>
      <c r="FH643" s="65"/>
      <c r="FI643" s="65"/>
      <c r="FJ643" s="65"/>
      <c r="FK643" s="65"/>
      <c r="FL643" s="65"/>
      <c r="FM643" s="65"/>
      <c r="FN643" s="65"/>
      <c r="FO643" s="65"/>
      <c r="FP643" s="65"/>
      <c r="FQ643" s="65"/>
      <c r="FR643" s="65"/>
      <c r="FS643" s="65"/>
      <c r="FT643" s="65"/>
      <c r="FU643" s="65"/>
      <c r="FV643" s="65"/>
      <c r="FW643" s="65"/>
      <c r="FX643" s="65"/>
      <c r="FY643" s="65"/>
      <c r="FZ643" s="65"/>
      <c r="GA643" s="65"/>
      <c r="GB643" s="65"/>
      <c r="GC643" s="65"/>
      <c r="GD643" s="65"/>
      <c r="GE643" s="65"/>
      <c r="GF643" s="65"/>
      <c r="GG643" s="65"/>
      <c r="GH643" s="65"/>
      <c r="GI643" s="65"/>
      <c r="GJ643" s="65"/>
      <c r="GK643" s="65"/>
      <c r="GL643" s="65"/>
      <c r="GM643" s="65"/>
      <c r="GN643" s="65"/>
      <c r="GO643" s="65"/>
    </row>
    <row r="644" spans="46:197" s="103" customFormat="1" ht="20.100000000000001" customHeight="1" x14ac:dyDescent="0.3">
      <c r="AT644" s="64"/>
      <c r="AU644" s="64"/>
      <c r="AV644" s="64"/>
      <c r="AW644" s="64"/>
      <c r="AX644" s="64"/>
      <c r="AY644" s="64"/>
      <c r="AZ644" s="64"/>
      <c r="BA644" s="64"/>
      <c r="BB644" s="64"/>
      <c r="BC644" s="64"/>
      <c r="BD644" s="64"/>
      <c r="BE644" s="64"/>
      <c r="BF644" s="64"/>
      <c r="BG644" s="64"/>
      <c r="BH644" s="64"/>
      <c r="BI644" s="64"/>
      <c r="BJ644" s="64"/>
      <c r="BK644" s="64"/>
      <c r="BL644" s="64"/>
      <c r="BM644" s="64"/>
      <c r="BN644" s="64"/>
      <c r="BO644" s="64"/>
      <c r="BP644" s="64"/>
      <c r="BQ644" s="64"/>
      <c r="BR644" s="64"/>
      <c r="BS644" s="64"/>
      <c r="BT644" s="64"/>
      <c r="BU644" s="64"/>
      <c r="BV644" s="64"/>
      <c r="BW644" s="64"/>
      <c r="BX644" s="64"/>
      <c r="BY644" s="64"/>
      <c r="BZ644" s="64"/>
      <c r="CA644" s="64"/>
      <c r="CB644" s="64"/>
      <c r="CC644" s="64"/>
      <c r="CD644" s="64"/>
      <c r="CE644" s="64"/>
      <c r="CF644" s="64"/>
      <c r="CG644" s="64"/>
      <c r="CH644" s="64"/>
      <c r="CI644" s="64"/>
      <c r="CJ644" s="64"/>
      <c r="CK644" s="64"/>
      <c r="CL644" s="64"/>
      <c r="CM644" s="64"/>
      <c r="CN644" s="64"/>
      <c r="CO644" s="64"/>
      <c r="CP644" s="64"/>
      <c r="CQ644" s="64"/>
      <c r="CR644" s="64"/>
      <c r="CS644" s="64"/>
      <c r="CT644" s="64"/>
      <c r="CU644" s="64"/>
      <c r="CV644" s="64"/>
      <c r="CW644" s="64"/>
      <c r="CX644" s="64"/>
      <c r="CY644" s="64"/>
      <c r="CZ644" s="64"/>
      <c r="DA644" s="64"/>
      <c r="DB644" s="64"/>
      <c r="DC644" s="64"/>
      <c r="DD644" s="64"/>
      <c r="DE644" s="64"/>
      <c r="DF644" s="64"/>
      <c r="DG644" s="64"/>
      <c r="DH644" s="64"/>
      <c r="DI644" s="64"/>
      <c r="DJ644" s="64"/>
      <c r="DK644" s="65"/>
      <c r="DL644" s="65"/>
      <c r="DM644" s="65"/>
      <c r="DN644" s="65"/>
      <c r="DO644" s="65"/>
      <c r="DP644" s="65"/>
      <c r="DQ644" s="65"/>
      <c r="DR644" s="65"/>
      <c r="DS644" s="65"/>
      <c r="DT644" s="65"/>
      <c r="DU644" s="65"/>
      <c r="DV644" s="65"/>
      <c r="DW644" s="65"/>
      <c r="DX644" s="65"/>
      <c r="DY644" s="65"/>
      <c r="DZ644" s="65"/>
      <c r="EA644" s="65"/>
      <c r="EB644" s="65"/>
      <c r="EC644" s="65"/>
      <c r="ED644" s="65"/>
      <c r="EE644" s="65"/>
      <c r="EF644" s="65"/>
      <c r="EG644" s="65"/>
      <c r="EH644" s="65"/>
      <c r="EI644" s="65"/>
      <c r="EJ644" s="65"/>
      <c r="EK644" s="65"/>
      <c r="EL644" s="65"/>
      <c r="EM644" s="65"/>
      <c r="EN644" s="65"/>
      <c r="EO644" s="65"/>
      <c r="EP644" s="65"/>
      <c r="EQ644" s="65"/>
      <c r="ER644" s="65"/>
      <c r="ES644" s="65"/>
      <c r="ET644" s="65"/>
      <c r="EU644" s="65"/>
      <c r="EV644" s="65"/>
      <c r="EW644" s="65"/>
      <c r="EX644" s="65"/>
      <c r="EY644" s="65"/>
      <c r="EZ644" s="65"/>
      <c r="FA644" s="65"/>
      <c r="FB644" s="65"/>
      <c r="FC644" s="65"/>
      <c r="FD644" s="65"/>
      <c r="FE644" s="65"/>
      <c r="FF644" s="65"/>
      <c r="FG644" s="65"/>
      <c r="FH644" s="65"/>
      <c r="FI644" s="65"/>
      <c r="FJ644" s="65"/>
      <c r="FK644" s="65"/>
      <c r="FL644" s="65"/>
      <c r="FM644" s="65"/>
      <c r="FN644" s="65"/>
      <c r="FO644" s="65"/>
      <c r="FP644" s="65"/>
      <c r="FQ644" s="65"/>
      <c r="FR644" s="65"/>
      <c r="FS644" s="65"/>
      <c r="FT644" s="65"/>
      <c r="FU644" s="65"/>
      <c r="FV644" s="65"/>
      <c r="FW644" s="65"/>
      <c r="FX644" s="65"/>
      <c r="FY644" s="65"/>
      <c r="FZ644" s="65"/>
      <c r="GA644" s="65"/>
      <c r="GB644" s="65"/>
      <c r="GC644" s="65"/>
      <c r="GD644" s="65"/>
      <c r="GE644" s="65"/>
      <c r="GF644" s="65"/>
      <c r="GG644" s="65"/>
      <c r="GH644" s="65"/>
      <c r="GI644" s="65"/>
      <c r="GJ644" s="65"/>
      <c r="GK644" s="65"/>
      <c r="GL644" s="65"/>
      <c r="GM644" s="65"/>
      <c r="GN644" s="65"/>
      <c r="GO644" s="65"/>
    </row>
    <row r="645" spans="46:197" s="103" customFormat="1" ht="20.100000000000001" customHeight="1" x14ac:dyDescent="0.3">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c r="BS645" s="64"/>
      <c r="BT645" s="64"/>
      <c r="BU645" s="64"/>
      <c r="BV645" s="64"/>
      <c r="BW645" s="64"/>
      <c r="BX645" s="64"/>
      <c r="BY645" s="64"/>
      <c r="BZ645" s="64"/>
      <c r="CA645" s="64"/>
      <c r="CB645" s="64"/>
      <c r="CC645" s="64"/>
      <c r="CD645" s="64"/>
      <c r="CE645" s="64"/>
      <c r="CF645" s="64"/>
      <c r="CG645" s="64"/>
      <c r="CH645" s="64"/>
      <c r="CI645" s="64"/>
      <c r="CJ645" s="64"/>
      <c r="CK645" s="64"/>
      <c r="CL645" s="64"/>
      <c r="CM645" s="64"/>
      <c r="CN645" s="64"/>
      <c r="CO645" s="64"/>
      <c r="CP645" s="64"/>
      <c r="CQ645" s="64"/>
      <c r="CR645" s="64"/>
      <c r="CS645" s="64"/>
      <c r="CT645" s="64"/>
      <c r="CU645" s="64"/>
      <c r="CV645" s="64"/>
      <c r="CW645" s="64"/>
      <c r="CX645" s="64"/>
      <c r="CY645" s="64"/>
      <c r="CZ645" s="64"/>
      <c r="DA645" s="64"/>
      <c r="DB645" s="64"/>
      <c r="DC645" s="64"/>
      <c r="DD645" s="64"/>
      <c r="DE645" s="64"/>
      <c r="DF645" s="64"/>
      <c r="DG645" s="64"/>
      <c r="DH645" s="64"/>
      <c r="DI645" s="64"/>
      <c r="DJ645" s="64"/>
      <c r="DK645" s="65"/>
      <c r="DL645" s="65"/>
      <c r="DM645" s="65"/>
      <c r="DN645" s="65"/>
      <c r="DO645" s="65"/>
      <c r="DP645" s="65"/>
      <c r="DQ645" s="65"/>
      <c r="DR645" s="65"/>
      <c r="DS645" s="65"/>
      <c r="DT645" s="65"/>
      <c r="DU645" s="65"/>
      <c r="DV645" s="65"/>
      <c r="DW645" s="65"/>
      <c r="DX645" s="65"/>
      <c r="DY645" s="65"/>
      <c r="DZ645" s="65"/>
      <c r="EA645" s="65"/>
      <c r="EB645" s="65"/>
      <c r="EC645" s="65"/>
      <c r="ED645" s="65"/>
      <c r="EE645" s="65"/>
      <c r="EF645" s="65"/>
      <c r="EG645" s="65"/>
      <c r="EH645" s="65"/>
      <c r="EI645" s="65"/>
      <c r="EJ645" s="65"/>
      <c r="EK645" s="65"/>
      <c r="EL645" s="65"/>
      <c r="EM645" s="65"/>
      <c r="EN645" s="65"/>
      <c r="EO645" s="65"/>
      <c r="EP645" s="65"/>
      <c r="EQ645" s="65"/>
      <c r="ER645" s="65"/>
      <c r="ES645" s="65"/>
      <c r="ET645" s="65"/>
      <c r="EU645" s="65"/>
      <c r="EV645" s="65"/>
      <c r="EW645" s="65"/>
      <c r="EX645" s="65"/>
      <c r="EY645" s="65"/>
      <c r="EZ645" s="65"/>
      <c r="FA645" s="65"/>
      <c r="FB645" s="65"/>
      <c r="FC645" s="65"/>
      <c r="FD645" s="65"/>
      <c r="FE645" s="65"/>
      <c r="FF645" s="65"/>
      <c r="FG645" s="65"/>
      <c r="FH645" s="65"/>
      <c r="FI645" s="65"/>
      <c r="FJ645" s="65"/>
      <c r="FK645" s="65"/>
      <c r="FL645" s="65"/>
      <c r="FM645" s="65"/>
      <c r="FN645" s="65"/>
      <c r="FO645" s="65"/>
      <c r="FP645" s="65"/>
      <c r="FQ645" s="65"/>
      <c r="FR645" s="65"/>
      <c r="FS645" s="65"/>
      <c r="FT645" s="65"/>
      <c r="FU645" s="65"/>
      <c r="FV645" s="65"/>
      <c r="FW645" s="65"/>
      <c r="FX645" s="65"/>
      <c r="FY645" s="65"/>
      <c r="FZ645" s="65"/>
      <c r="GA645" s="65"/>
      <c r="GB645" s="65"/>
      <c r="GC645" s="65"/>
      <c r="GD645" s="65"/>
      <c r="GE645" s="65"/>
      <c r="GF645" s="65"/>
      <c r="GG645" s="65"/>
      <c r="GH645" s="65"/>
      <c r="GI645" s="65"/>
      <c r="GJ645" s="65"/>
      <c r="GK645" s="65"/>
      <c r="GL645" s="65"/>
      <c r="GM645" s="65"/>
      <c r="GN645" s="65"/>
      <c r="GO645" s="65"/>
    </row>
    <row r="646" spans="46:197" s="103" customFormat="1" ht="20.100000000000001" customHeight="1" x14ac:dyDescent="0.3">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c r="BS646" s="64"/>
      <c r="BT646" s="64"/>
      <c r="BU646" s="64"/>
      <c r="BV646" s="64"/>
      <c r="BW646" s="64"/>
      <c r="BX646" s="64"/>
      <c r="BY646" s="64"/>
      <c r="BZ646" s="64"/>
      <c r="CA646" s="64"/>
      <c r="CB646" s="64"/>
      <c r="CC646" s="64"/>
      <c r="CD646" s="64"/>
      <c r="CE646" s="64"/>
      <c r="CF646" s="64"/>
      <c r="CG646" s="64"/>
      <c r="CH646" s="64"/>
      <c r="CI646" s="64"/>
      <c r="CJ646" s="64"/>
      <c r="CK646" s="64"/>
      <c r="CL646" s="64"/>
      <c r="CM646" s="64"/>
      <c r="CN646" s="64"/>
      <c r="CO646" s="64"/>
      <c r="CP646" s="64"/>
      <c r="CQ646" s="64"/>
      <c r="CR646" s="64"/>
      <c r="CS646" s="64"/>
      <c r="CT646" s="64"/>
      <c r="CU646" s="64"/>
      <c r="CV646" s="64"/>
      <c r="CW646" s="64"/>
      <c r="CX646" s="64"/>
      <c r="CY646" s="64"/>
      <c r="CZ646" s="64"/>
      <c r="DA646" s="64"/>
      <c r="DB646" s="64"/>
      <c r="DC646" s="64"/>
      <c r="DD646" s="64"/>
      <c r="DE646" s="64"/>
      <c r="DF646" s="64"/>
      <c r="DG646" s="64"/>
      <c r="DH646" s="64"/>
      <c r="DI646" s="64"/>
      <c r="DJ646" s="64"/>
      <c r="DK646" s="65"/>
      <c r="DL646" s="65"/>
      <c r="DM646" s="65"/>
      <c r="DN646" s="65"/>
      <c r="DO646" s="65"/>
      <c r="DP646" s="65"/>
      <c r="DQ646" s="65"/>
      <c r="DR646" s="65"/>
      <c r="DS646" s="65"/>
      <c r="DT646" s="65"/>
      <c r="DU646" s="65"/>
      <c r="DV646" s="65"/>
      <c r="DW646" s="65"/>
      <c r="DX646" s="65"/>
      <c r="DY646" s="65"/>
      <c r="DZ646" s="65"/>
      <c r="EA646" s="65"/>
      <c r="EB646" s="65"/>
      <c r="EC646" s="65"/>
      <c r="ED646" s="65"/>
      <c r="EE646" s="65"/>
      <c r="EF646" s="65"/>
      <c r="EG646" s="65"/>
      <c r="EH646" s="65"/>
      <c r="EI646" s="65"/>
      <c r="EJ646" s="65"/>
      <c r="EK646" s="65"/>
      <c r="EL646" s="65"/>
      <c r="EM646" s="65"/>
      <c r="EN646" s="65"/>
      <c r="EO646" s="65"/>
      <c r="EP646" s="65"/>
      <c r="EQ646" s="65"/>
      <c r="ER646" s="65"/>
      <c r="ES646" s="65"/>
      <c r="ET646" s="65"/>
      <c r="EU646" s="65"/>
      <c r="EV646" s="65"/>
      <c r="EW646" s="65"/>
      <c r="EX646" s="65"/>
      <c r="EY646" s="65"/>
      <c r="EZ646" s="65"/>
      <c r="FA646" s="65"/>
      <c r="FB646" s="65"/>
      <c r="FC646" s="65"/>
      <c r="FD646" s="65"/>
      <c r="FE646" s="65"/>
      <c r="FF646" s="65"/>
      <c r="FG646" s="65"/>
      <c r="FH646" s="65"/>
      <c r="FI646" s="65"/>
      <c r="FJ646" s="65"/>
      <c r="FK646" s="65"/>
      <c r="FL646" s="65"/>
      <c r="FM646" s="65"/>
      <c r="FN646" s="65"/>
      <c r="FO646" s="65"/>
      <c r="FP646" s="65"/>
      <c r="FQ646" s="65"/>
      <c r="FR646" s="65"/>
      <c r="FS646" s="65"/>
      <c r="FT646" s="65"/>
      <c r="FU646" s="65"/>
      <c r="FV646" s="65"/>
      <c r="FW646" s="65"/>
      <c r="FX646" s="65"/>
      <c r="FY646" s="65"/>
      <c r="FZ646" s="65"/>
      <c r="GA646" s="65"/>
      <c r="GB646" s="65"/>
      <c r="GC646" s="65"/>
      <c r="GD646" s="65"/>
      <c r="GE646" s="65"/>
      <c r="GF646" s="65"/>
      <c r="GG646" s="65"/>
      <c r="GH646" s="65"/>
      <c r="GI646" s="65"/>
      <c r="GJ646" s="65"/>
      <c r="GK646" s="65"/>
      <c r="GL646" s="65"/>
      <c r="GM646" s="65"/>
      <c r="GN646" s="65"/>
      <c r="GO646" s="65"/>
    </row>
    <row r="647" spans="46:197" s="103" customFormat="1" ht="20.100000000000001" customHeight="1" x14ac:dyDescent="0.3">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c r="BS647" s="64"/>
      <c r="BT647" s="64"/>
      <c r="BU647" s="64"/>
      <c r="BV647" s="64"/>
      <c r="BW647" s="64"/>
      <c r="BX647" s="64"/>
      <c r="BY647" s="64"/>
      <c r="BZ647" s="64"/>
      <c r="CA647" s="64"/>
      <c r="CB647" s="64"/>
      <c r="CC647" s="64"/>
      <c r="CD647" s="64"/>
      <c r="CE647" s="64"/>
      <c r="CF647" s="64"/>
      <c r="CG647" s="64"/>
      <c r="CH647" s="64"/>
      <c r="CI647" s="64"/>
      <c r="CJ647" s="64"/>
      <c r="CK647" s="64"/>
      <c r="CL647" s="64"/>
      <c r="CM647" s="64"/>
      <c r="CN647" s="64"/>
      <c r="CO647" s="64"/>
      <c r="CP647" s="64"/>
      <c r="CQ647" s="64"/>
      <c r="CR647" s="64"/>
      <c r="CS647" s="64"/>
      <c r="CT647" s="64"/>
      <c r="CU647" s="64"/>
      <c r="CV647" s="64"/>
      <c r="CW647" s="64"/>
      <c r="CX647" s="64"/>
      <c r="CY647" s="64"/>
      <c r="CZ647" s="64"/>
      <c r="DA647" s="64"/>
      <c r="DB647" s="64"/>
      <c r="DC647" s="64"/>
      <c r="DD647" s="64"/>
      <c r="DE647" s="64"/>
      <c r="DF647" s="64"/>
      <c r="DG647" s="64"/>
      <c r="DH647" s="64"/>
      <c r="DI647" s="64"/>
      <c r="DJ647" s="64"/>
      <c r="DK647" s="65"/>
      <c r="DL647" s="65"/>
      <c r="DM647" s="65"/>
      <c r="DN647" s="65"/>
      <c r="DO647" s="65"/>
      <c r="DP647" s="65"/>
      <c r="DQ647" s="65"/>
      <c r="DR647" s="65"/>
      <c r="DS647" s="65"/>
      <c r="DT647" s="65"/>
      <c r="DU647" s="65"/>
      <c r="DV647" s="65"/>
      <c r="DW647" s="65"/>
      <c r="DX647" s="65"/>
      <c r="DY647" s="65"/>
      <c r="DZ647" s="65"/>
      <c r="EA647" s="65"/>
      <c r="EB647" s="65"/>
      <c r="EC647" s="65"/>
      <c r="ED647" s="65"/>
      <c r="EE647" s="65"/>
      <c r="EF647" s="65"/>
      <c r="EG647" s="65"/>
      <c r="EH647" s="65"/>
      <c r="EI647" s="65"/>
      <c r="EJ647" s="65"/>
      <c r="EK647" s="65"/>
      <c r="EL647" s="65"/>
      <c r="EM647" s="65"/>
      <c r="EN647" s="65"/>
      <c r="EO647" s="65"/>
      <c r="EP647" s="65"/>
      <c r="EQ647" s="65"/>
      <c r="ER647" s="65"/>
      <c r="ES647" s="65"/>
      <c r="ET647" s="65"/>
      <c r="EU647" s="65"/>
      <c r="EV647" s="65"/>
      <c r="EW647" s="65"/>
      <c r="EX647" s="65"/>
      <c r="EY647" s="65"/>
      <c r="EZ647" s="65"/>
      <c r="FA647" s="65"/>
      <c r="FB647" s="65"/>
      <c r="FC647" s="65"/>
      <c r="FD647" s="65"/>
      <c r="FE647" s="65"/>
      <c r="FF647" s="65"/>
      <c r="FG647" s="65"/>
      <c r="FH647" s="65"/>
      <c r="FI647" s="65"/>
      <c r="FJ647" s="65"/>
      <c r="FK647" s="65"/>
      <c r="FL647" s="65"/>
      <c r="FM647" s="65"/>
      <c r="FN647" s="65"/>
      <c r="FO647" s="65"/>
      <c r="FP647" s="65"/>
      <c r="FQ647" s="65"/>
      <c r="FR647" s="65"/>
      <c r="FS647" s="65"/>
      <c r="FT647" s="65"/>
      <c r="FU647" s="65"/>
      <c r="FV647" s="65"/>
      <c r="FW647" s="65"/>
      <c r="FX647" s="65"/>
      <c r="FY647" s="65"/>
      <c r="FZ647" s="65"/>
      <c r="GA647" s="65"/>
      <c r="GB647" s="65"/>
      <c r="GC647" s="65"/>
      <c r="GD647" s="65"/>
      <c r="GE647" s="65"/>
      <c r="GF647" s="65"/>
      <c r="GG647" s="65"/>
      <c r="GH647" s="65"/>
      <c r="GI647" s="65"/>
      <c r="GJ647" s="65"/>
      <c r="GK647" s="65"/>
      <c r="GL647" s="65"/>
      <c r="GM647" s="65"/>
      <c r="GN647" s="65"/>
      <c r="GO647" s="65"/>
    </row>
    <row r="648" spans="46:197" s="103" customFormat="1" ht="20.100000000000001" customHeight="1" x14ac:dyDescent="0.3">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c r="BS648" s="64"/>
      <c r="BT648" s="64"/>
      <c r="BU648" s="64"/>
      <c r="BV648" s="64"/>
      <c r="BW648" s="64"/>
      <c r="BX648" s="64"/>
      <c r="BY648" s="64"/>
      <c r="BZ648" s="64"/>
      <c r="CA648" s="64"/>
      <c r="CB648" s="64"/>
      <c r="CC648" s="64"/>
      <c r="CD648" s="64"/>
      <c r="CE648" s="64"/>
      <c r="CF648" s="64"/>
      <c r="CG648" s="64"/>
      <c r="CH648" s="64"/>
      <c r="CI648" s="64"/>
      <c r="CJ648" s="64"/>
      <c r="CK648" s="64"/>
      <c r="CL648" s="64"/>
      <c r="CM648" s="64"/>
      <c r="CN648" s="64"/>
      <c r="CO648" s="64"/>
      <c r="CP648" s="64"/>
      <c r="CQ648" s="64"/>
      <c r="CR648" s="64"/>
      <c r="CS648" s="64"/>
      <c r="CT648" s="64"/>
      <c r="CU648" s="64"/>
      <c r="CV648" s="64"/>
      <c r="CW648" s="64"/>
      <c r="CX648" s="64"/>
      <c r="CY648" s="64"/>
      <c r="CZ648" s="64"/>
      <c r="DA648" s="64"/>
      <c r="DB648" s="64"/>
      <c r="DC648" s="64"/>
      <c r="DD648" s="64"/>
      <c r="DE648" s="64"/>
      <c r="DF648" s="64"/>
      <c r="DG648" s="64"/>
      <c r="DH648" s="64"/>
      <c r="DI648" s="64"/>
      <c r="DJ648" s="64"/>
      <c r="DK648" s="65"/>
      <c r="DL648" s="65"/>
      <c r="DM648" s="65"/>
      <c r="DN648" s="65"/>
      <c r="DO648" s="65"/>
      <c r="DP648" s="65"/>
      <c r="DQ648" s="65"/>
      <c r="DR648" s="65"/>
      <c r="DS648" s="65"/>
      <c r="DT648" s="65"/>
      <c r="DU648" s="65"/>
      <c r="DV648" s="65"/>
      <c r="DW648" s="65"/>
      <c r="DX648" s="65"/>
      <c r="DY648" s="65"/>
      <c r="DZ648" s="65"/>
      <c r="EA648" s="65"/>
      <c r="EB648" s="65"/>
      <c r="EC648" s="65"/>
      <c r="ED648" s="65"/>
      <c r="EE648" s="65"/>
      <c r="EF648" s="65"/>
      <c r="EG648" s="65"/>
      <c r="EH648" s="65"/>
      <c r="EI648" s="65"/>
      <c r="EJ648" s="65"/>
      <c r="EK648" s="65"/>
      <c r="EL648" s="65"/>
      <c r="EM648" s="65"/>
      <c r="EN648" s="65"/>
      <c r="EO648" s="65"/>
      <c r="EP648" s="65"/>
      <c r="EQ648" s="65"/>
      <c r="ER648" s="65"/>
      <c r="ES648" s="65"/>
      <c r="ET648" s="65"/>
      <c r="EU648" s="65"/>
      <c r="EV648" s="65"/>
      <c r="EW648" s="65"/>
      <c r="EX648" s="65"/>
      <c r="EY648" s="65"/>
      <c r="EZ648" s="65"/>
      <c r="FA648" s="65"/>
      <c r="FB648" s="65"/>
      <c r="FC648" s="65"/>
      <c r="FD648" s="65"/>
      <c r="FE648" s="65"/>
      <c r="FF648" s="65"/>
      <c r="FG648" s="65"/>
      <c r="FH648" s="65"/>
      <c r="FI648" s="65"/>
      <c r="FJ648" s="65"/>
      <c r="FK648" s="65"/>
      <c r="FL648" s="65"/>
      <c r="FM648" s="65"/>
      <c r="FN648" s="65"/>
      <c r="FO648" s="65"/>
      <c r="FP648" s="65"/>
      <c r="FQ648" s="65"/>
      <c r="FR648" s="65"/>
      <c r="FS648" s="65"/>
      <c r="FT648" s="65"/>
      <c r="FU648" s="65"/>
      <c r="FV648" s="65"/>
      <c r="FW648" s="65"/>
      <c r="FX648" s="65"/>
      <c r="FY648" s="65"/>
      <c r="FZ648" s="65"/>
      <c r="GA648" s="65"/>
      <c r="GB648" s="65"/>
      <c r="GC648" s="65"/>
      <c r="GD648" s="65"/>
      <c r="GE648" s="65"/>
      <c r="GF648" s="65"/>
      <c r="GG648" s="65"/>
      <c r="GH648" s="65"/>
      <c r="GI648" s="65"/>
      <c r="GJ648" s="65"/>
      <c r="GK648" s="65"/>
      <c r="GL648" s="65"/>
      <c r="GM648" s="65"/>
      <c r="GN648" s="65"/>
      <c r="GO648" s="65"/>
    </row>
    <row r="649" spans="46:197" s="103" customFormat="1" ht="20.100000000000001" customHeight="1" x14ac:dyDescent="0.3">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c r="CD649" s="64"/>
      <c r="CE649" s="64"/>
      <c r="CF649" s="64"/>
      <c r="CG649" s="64"/>
      <c r="CH649" s="64"/>
      <c r="CI649" s="64"/>
      <c r="CJ649" s="64"/>
      <c r="CK649" s="64"/>
      <c r="CL649" s="64"/>
      <c r="CM649" s="64"/>
      <c r="CN649" s="64"/>
      <c r="CO649" s="64"/>
      <c r="CP649" s="64"/>
      <c r="CQ649" s="64"/>
      <c r="CR649" s="64"/>
      <c r="CS649" s="64"/>
      <c r="CT649" s="64"/>
      <c r="CU649" s="64"/>
      <c r="CV649" s="64"/>
      <c r="CW649" s="64"/>
      <c r="CX649" s="64"/>
      <c r="CY649" s="64"/>
      <c r="CZ649" s="64"/>
      <c r="DA649" s="64"/>
      <c r="DB649" s="64"/>
      <c r="DC649" s="64"/>
      <c r="DD649" s="64"/>
      <c r="DE649" s="64"/>
      <c r="DF649" s="64"/>
      <c r="DG649" s="64"/>
      <c r="DH649" s="64"/>
      <c r="DI649" s="64"/>
      <c r="DJ649" s="64"/>
      <c r="DK649" s="65"/>
      <c r="DL649" s="65"/>
      <c r="DM649" s="65"/>
      <c r="DN649" s="65"/>
      <c r="DO649" s="65"/>
      <c r="DP649" s="65"/>
      <c r="DQ649" s="65"/>
      <c r="DR649" s="65"/>
      <c r="DS649" s="65"/>
      <c r="DT649" s="65"/>
      <c r="DU649" s="65"/>
      <c r="DV649" s="65"/>
      <c r="DW649" s="65"/>
      <c r="DX649" s="65"/>
      <c r="DY649" s="65"/>
      <c r="DZ649" s="65"/>
      <c r="EA649" s="65"/>
      <c r="EB649" s="65"/>
      <c r="EC649" s="65"/>
      <c r="ED649" s="65"/>
      <c r="EE649" s="65"/>
      <c r="EF649" s="65"/>
      <c r="EG649" s="65"/>
      <c r="EH649" s="65"/>
      <c r="EI649" s="65"/>
      <c r="EJ649" s="65"/>
      <c r="EK649" s="65"/>
      <c r="EL649" s="65"/>
      <c r="EM649" s="65"/>
      <c r="EN649" s="65"/>
      <c r="EO649" s="65"/>
      <c r="EP649" s="65"/>
      <c r="EQ649" s="65"/>
      <c r="ER649" s="65"/>
      <c r="ES649" s="65"/>
      <c r="ET649" s="65"/>
      <c r="EU649" s="65"/>
      <c r="EV649" s="65"/>
      <c r="EW649" s="65"/>
      <c r="EX649" s="65"/>
      <c r="EY649" s="65"/>
      <c r="EZ649" s="65"/>
      <c r="FA649" s="65"/>
      <c r="FB649" s="65"/>
      <c r="FC649" s="65"/>
      <c r="FD649" s="65"/>
      <c r="FE649" s="65"/>
      <c r="FF649" s="65"/>
      <c r="FG649" s="65"/>
      <c r="FH649" s="65"/>
      <c r="FI649" s="65"/>
      <c r="FJ649" s="65"/>
      <c r="FK649" s="65"/>
      <c r="FL649" s="65"/>
      <c r="FM649" s="65"/>
      <c r="FN649" s="65"/>
      <c r="FO649" s="65"/>
      <c r="FP649" s="65"/>
      <c r="FQ649" s="65"/>
      <c r="FR649" s="65"/>
      <c r="FS649" s="65"/>
      <c r="FT649" s="65"/>
      <c r="FU649" s="65"/>
      <c r="FV649" s="65"/>
      <c r="FW649" s="65"/>
      <c r="FX649" s="65"/>
      <c r="FY649" s="65"/>
      <c r="FZ649" s="65"/>
      <c r="GA649" s="65"/>
      <c r="GB649" s="65"/>
      <c r="GC649" s="65"/>
      <c r="GD649" s="65"/>
      <c r="GE649" s="65"/>
      <c r="GF649" s="65"/>
      <c r="GG649" s="65"/>
      <c r="GH649" s="65"/>
      <c r="GI649" s="65"/>
      <c r="GJ649" s="65"/>
      <c r="GK649" s="65"/>
      <c r="GL649" s="65"/>
      <c r="GM649" s="65"/>
      <c r="GN649" s="65"/>
      <c r="GO649" s="65"/>
    </row>
    <row r="650" spans="46:197" s="103" customFormat="1" ht="20.100000000000001" customHeight="1" x14ac:dyDescent="0.3">
      <c r="AT650" s="64"/>
      <c r="AU650" s="64"/>
      <c r="AV650" s="64"/>
      <c r="AW650" s="64"/>
      <c r="AX650" s="64"/>
      <c r="AY650" s="64"/>
      <c r="AZ650" s="64"/>
      <c r="BA650" s="64"/>
      <c r="BB650" s="64"/>
      <c r="BC650" s="64"/>
      <c r="BD650" s="64"/>
      <c r="BE650" s="64"/>
      <c r="BF650" s="64"/>
      <c r="BG650" s="64"/>
      <c r="BH650" s="64"/>
      <c r="BI650" s="64"/>
      <c r="BJ650" s="64"/>
      <c r="BK650" s="64"/>
      <c r="BL650" s="64"/>
      <c r="BM650" s="64"/>
      <c r="BN650" s="64"/>
      <c r="BO650" s="64"/>
      <c r="BP650" s="64"/>
      <c r="BQ650" s="64"/>
      <c r="BR650" s="64"/>
      <c r="BS650" s="64"/>
      <c r="BT650" s="64"/>
      <c r="BU650" s="64"/>
      <c r="BV650" s="64"/>
      <c r="BW650" s="64"/>
      <c r="BX650" s="64"/>
      <c r="BY650" s="64"/>
      <c r="BZ650" s="64"/>
      <c r="CA650" s="64"/>
      <c r="CB650" s="64"/>
      <c r="CC650" s="64"/>
      <c r="CD650" s="64"/>
      <c r="CE650" s="64"/>
      <c r="CF650" s="64"/>
      <c r="CG650" s="64"/>
      <c r="CH650" s="64"/>
      <c r="CI650" s="64"/>
      <c r="CJ650" s="64"/>
      <c r="CK650" s="64"/>
      <c r="CL650" s="64"/>
      <c r="CM650" s="64"/>
      <c r="CN650" s="64"/>
      <c r="CO650" s="64"/>
      <c r="CP650" s="64"/>
      <c r="CQ650" s="64"/>
      <c r="CR650" s="64"/>
      <c r="CS650" s="64"/>
      <c r="CT650" s="64"/>
      <c r="CU650" s="64"/>
      <c r="CV650" s="64"/>
      <c r="CW650" s="64"/>
      <c r="CX650" s="64"/>
      <c r="CY650" s="64"/>
      <c r="CZ650" s="64"/>
      <c r="DA650" s="64"/>
      <c r="DB650" s="64"/>
      <c r="DC650" s="64"/>
      <c r="DD650" s="64"/>
      <c r="DE650" s="64"/>
      <c r="DF650" s="64"/>
      <c r="DG650" s="64"/>
      <c r="DH650" s="64"/>
      <c r="DI650" s="64"/>
      <c r="DJ650" s="64"/>
      <c r="DK650" s="65"/>
      <c r="DL650" s="65"/>
      <c r="DM650" s="65"/>
      <c r="DN650" s="65"/>
      <c r="DO650" s="65"/>
      <c r="DP650" s="65"/>
      <c r="DQ650" s="65"/>
      <c r="DR650" s="65"/>
      <c r="DS650" s="65"/>
      <c r="DT650" s="65"/>
      <c r="DU650" s="65"/>
      <c r="DV650" s="65"/>
      <c r="DW650" s="65"/>
      <c r="DX650" s="65"/>
      <c r="DY650" s="65"/>
      <c r="DZ650" s="65"/>
      <c r="EA650" s="65"/>
      <c r="EB650" s="65"/>
      <c r="EC650" s="65"/>
      <c r="ED650" s="65"/>
      <c r="EE650" s="65"/>
      <c r="EF650" s="65"/>
      <c r="EG650" s="65"/>
      <c r="EH650" s="65"/>
      <c r="EI650" s="65"/>
      <c r="EJ650" s="65"/>
      <c r="EK650" s="65"/>
      <c r="EL650" s="65"/>
      <c r="EM650" s="65"/>
      <c r="EN650" s="65"/>
      <c r="EO650" s="65"/>
      <c r="EP650" s="65"/>
      <c r="EQ650" s="65"/>
      <c r="ER650" s="65"/>
      <c r="ES650" s="65"/>
      <c r="ET650" s="65"/>
      <c r="EU650" s="65"/>
      <c r="EV650" s="65"/>
      <c r="EW650" s="65"/>
      <c r="EX650" s="65"/>
      <c r="EY650" s="65"/>
      <c r="EZ650" s="65"/>
      <c r="FA650" s="65"/>
      <c r="FB650" s="65"/>
      <c r="FC650" s="65"/>
      <c r="FD650" s="65"/>
      <c r="FE650" s="65"/>
      <c r="FF650" s="65"/>
      <c r="FG650" s="65"/>
      <c r="FH650" s="65"/>
      <c r="FI650" s="65"/>
      <c r="FJ650" s="65"/>
      <c r="FK650" s="65"/>
      <c r="FL650" s="65"/>
      <c r="FM650" s="65"/>
      <c r="FN650" s="65"/>
      <c r="FO650" s="65"/>
      <c r="FP650" s="65"/>
      <c r="FQ650" s="65"/>
      <c r="FR650" s="65"/>
      <c r="FS650" s="65"/>
      <c r="FT650" s="65"/>
      <c r="FU650" s="65"/>
      <c r="FV650" s="65"/>
      <c r="FW650" s="65"/>
      <c r="FX650" s="65"/>
      <c r="FY650" s="65"/>
      <c r="FZ650" s="65"/>
      <c r="GA650" s="65"/>
      <c r="GB650" s="65"/>
      <c r="GC650" s="65"/>
      <c r="GD650" s="65"/>
      <c r="GE650" s="65"/>
      <c r="GF650" s="65"/>
      <c r="GG650" s="65"/>
      <c r="GH650" s="65"/>
      <c r="GI650" s="65"/>
      <c r="GJ650" s="65"/>
      <c r="GK650" s="65"/>
      <c r="GL650" s="65"/>
      <c r="GM650" s="65"/>
      <c r="GN650" s="65"/>
      <c r="GO650" s="65"/>
    </row>
    <row r="651" spans="46:197" s="103" customFormat="1" ht="20.100000000000001" customHeight="1" x14ac:dyDescent="0.3">
      <c r="AT651" s="64"/>
      <c r="AU651" s="64"/>
      <c r="AV651" s="64"/>
      <c r="AW651" s="64"/>
      <c r="AX651" s="64"/>
      <c r="AY651" s="64"/>
      <c r="AZ651" s="64"/>
      <c r="BA651" s="64"/>
      <c r="BB651" s="64"/>
      <c r="BC651" s="64"/>
      <c r="BD651" s="64"/>
      <c r="BE651" s="64"/>
      <c r="BF651" s="64"/>
      <c r="BG651" s="64"/>
      <c r="BH651" s="64"/>
      <c r="BI651" s="64"/>
      <c r="BJ651" s="64"/>
      <c r="BK651" s="64"/>
      <c r="BL651" s="64"/>
      <c r="BM651" s="64"/>
      <c r="BN651" s="64"/>
      <c r="BO651" s="64"/>
      <c r="BP651" s="64"/>
      <c r="BQ651" s="64"/>
      <c r="BR651" s="64"/>
      <c r="BS651" s="64"/>
      <c r="BT651" s="64"/>
      <c r="BU651" s="64"/>
      <c r="BV651" s="64"/>
      <c r="BW651" s="64"/>
      <c r="BX651" s="64"/>
      <c r="BY651" s="64"/>
      <c r="BZ651" s="64"/>
      <c r="CA651" s="64"/>
      <c r="CB651" s="64"/>
      <c r="CC651" s="64"/>
      <c r="CD651" s="64"/>
      <c r="CE651" s="64"/>
      <c r="CF651" s="64"/>
      <c r="CG651" s="64"/>
      <c r="CH651" s="64"/>
      <c r="CI651" s="64"/>
      <c r="CJ651" s="64"/>
      <c r="CK651" s="64"/>
      <c r="CL651" s="64"/>
      <c r="CM651" s="64"/>
      <c r="CN651" s="64"/>
      <c r="CO651" s="64"/>
      <c r="CP651" s="64"/>
      <c r="CQ651" s="64"/>
      <c r="CR651" s="64"/>
      <c r="CS651" s="64"/>
      <c r="CT651" s="64"/>
      <c r="CU651" s="64"/>
      <c r="CV651" s="64"/>
      <c r="CW651" s="64"/>
      <c r="CX651" s="64"/>
      <c r="CY651" s="64"/>
      <c r="CZ651" s="64"/>
      <c r="DA651" s="64"/>
      <c r="DB651" s="64"/>
      <c r="DC651" s="64"/>
      <c r="DD651" s="64"/>
      <c r="DE651" s="64"/>
      <c r="DF651" s="64"/>
      <c r="DG651" s="64"/>
      <c r="DH651" s="64"/>
      <c r="DI651" s="64"/>
      <c r="DJ651" s="64"/>
      <c r="DK651" s="65"/>
      <c r="DL651" s="65"/>
      <c r="DM651" s="65"/>
      <c r="DN651" s="65"/>
      <c r="DO651" s="65"/>
      <c r="DP651" s="65"/>
      <c r="DQ651" s="65"/>
      <c r="DR651" s="65"/>
      <c r="DS651" s="65"/>
      <c r="DT651" s="65"/>
      <c r="DU651" s="65"/>
      <c r="DV651" s="65"/>
      <c r="DW651" s="65"/>
      <c r="DX651" s="65"/>
      <c r="DY651" s="65"/>
      <c r="DZ651" s="65"/>
      <c r="EA651" s="65"/>
      <c r="EB651" s="65"/>
      <c r="EC651" s="65"/>
      <c r="ED651" s="65"/>
      <c r="EE651" s="65"/>
      <c r="EF651" s="65"/>
      <c r="EG651" s="65"/>
      <c r="EH651" s="65"/>
      <c r="EI651" s="65"/>
      <c r="EJ651" s="65"/>
      <c r="EK651" s="65"/>
      <c r="EL651" s="65"/>
      <c r="EM651" s="65"/>
      <c r="EN651" s="65"/>
      <c r="EO651" s="65"/>
      <c r="EP651" s="65"/>
      <c r="EQ651" s="65"/>
      <c r="ER651" s="65"/>
      <c r="ES651" s="65"/>
      <c r="ET651" s="65"/>
      <c r="EU651" s="65"/>
      <c r="EV651" s="65"/>
      <c r="EW651" s="65"/>
      <c r="EX651" s="65"/>
      <c r="EY651" s="65"/>
      <c r="EZ651" s="65"/>
      <c r="FA651" s="65"/>
      <c r="FB651" s="65"/>
      <c r="FC651" s="65"/>
      <c r="FD651" s="65"/>
      <c r="FE651" s="65"/>
      <c r="FF651" s="65"/>
      <c r="FG651" s="65"/>
      <c r="FH651" s="65"/>
      <c r="FI651" s="65"/>
      <c r="FJ651" s="65"/>
      <c r="FK651" s="65"/>
      <c r="FL651" s="65"/>
      <c r="FM651" s="65"/>
      <c r="FN651" s="65"/>
      <c r="FO651" s="65"/>
      <c r="FP651" s="65"/>
      <c r="FQ651" s="65"/>
      <c r="FR651" s="65"/>
      <c r="FS651" s="65"/>
      <c r="FT651" s="65"/>
      <c r="FU651" s="65"/>
      <c r="FV651" s="65"/>
      <c r="FW651" s="65"/>
      <c r="FX651" s="65"/>
      <c r="FY651" s="65"/>
      <c r="FZ651" s="65"/>
      <c r="GA651" s="65"/>
      <c r="GB651" s="65"/>
      <c r="GC651" s="65"/>
      <c r="GD651" s="65"/>
      <c r="GE651" s="65"/>
      <c r="GF651" s="65"/>
      <c r="GG651" s="65"/>
      <c r="GH651" s="65"/>
      <c r="GI651" s="65"/>
      <c r="GJ651" s="65"/>
      <c r="GK651" s="65"/>
      <c r="GL651" s="65"/>
      <c r="GM651" s="65"/>
      <c r="GN651" s="65"/>
      <c r="GO651" s="65"/>
    </row>
    <row r="652" spans="46:197" s="103" customFormat="1" ht="20.100000000000001" customHeight="1" x14ac:dyDescent="0.3">
      <c r="AT652" s="64"/>
      <c r="AU652" s="64"/>
      <c r="AV652" s="64"/>
      <c r="AW652" s="64"/>
      <c r="AX652" s="64"/>
      <c r="AY652" s="64"/>
      <c r="AZ652" s="64"/>
      <c r="BA652" s="64"/>
      <c r="BB652" s="64"/>
      <c r="BC652" s="64"/>
      <c r="BD652" s="64"/>
      <c r="BE652" s="64"/>
      <c r="BF652" s="64"/>
      <c r="BG652" s="64"/>
      <c r="BH652" s="64"/>
      <c r="BI652" s="64"/>
      <c r="BJ652" s="64"/>
      <c r="BK652" s="64"/>
      <c r="BL652" s="64"/>
      <c r="BM652" s="64"/>
      <c r="BN652" s="64"/>
      <c r="BO652" s="64"/>
      <c r="BP652" s="64"/>
      <c r="BQ652" s="64"/>
      <c r="BR652" s="64"/>
      <c r="BS652" s="64"/>
      <c r="BT652" s="64"/>
      <c r="BU652" s="64"/>
      <c r="BV652" s="64"/>
      <c r="BW652" s="64"/>
      <c r="BX652" s="64"/>
      <c r="BY652" s="64"/>
      <c r="BZ652" s="64"/>
      <c r="CA652" s="64"/>
      <c r="CB652" s="64"/>
      <c r="CC652" s="64"/>
      <c r="CD652" s="64"/>
      <c r="CE652" s="64"/>
      <c r="CF652" s="64"/>
      <c r="CG652" s="64"/>
      <c r="CH652" s="64"/>
      <c r="CI652" s="64"/>
      <c r="CJ652" s="64"/>
      <c r="CK652" s="64"/>
      <c r="CL652" s="64"/>
      <c r="CM652" s="64"/>
      <c r="CN652" s="64"/>
      <c r="CO652" s="64"/>
      <c r="CP652" s="64"/>
      <c r="CQ652" s="64"/>
      <c r="CR652" s="64"/>
      <c r="CS652" s="64"/>
      <c r="CT652" s="64"/>
      <c r="CU652" s="64"/>
      <c r="CV652" s="64"/>
      <c r="CW652" s="64"/>
      <c r="CX652" s="64"/>
      <c r="CY652" s="64"/>
      <c r="CZ652" s="64"/>
      <c r="DA652" s="64"/>
      <c r="DB652" s="64"/>
      <c r="DC652" s="64"/>
      <c r="DD652" s="64"/>
      <c r="DE652" s="64"/>
      <c r="DF652" s="64"/>
      <c r="DG652" s="64"/>
      <c r="DH652" s="64"/>
      <c r="DI652" s="64"/>
      <c r="DJ652" s="64"/>
      <c r="DK652" s="65"/>
      <c r="DL652" s="65"/>
      <c r="DM652" s="65"/>
      <c r="DN652" s="65"/>
      <c r="DO652" s="65"/>
      <c r="DP652" s="65"/>
      <c r="DQ652" s="65"/>
      <c r="DR652" s="65"/>
      <c r="DS652" s="65"/>
      <c r="DT652" s="65"/>
      <c r="DU652" s="65"/>
      <c r="DV652" s="65"/>
      <c r="DW652" s="65"/>
      <c r="DX652" s="65"/>
      <c r="DY652" s="65"/>
      <c r="DZ652" s="65"/>
      <c r="EA652" s="65"/>
      <c r="EB652" s="65"/>
      <c r="EC652" s="65"/>
      <c r="ED652" s="65"/>
      <c r="EE652" s="65"/>
      <c r="EF652" s="65"/>
      <c r="EG652" s="65"/>
      <c r="EH652" s="65"/>
      <c r="EI652" s="65"/>
      <c r="EJ652" s="65"/>
      <c r="EK652" s="65"/>
      <c r="EL652" s="65"/>
      <c r="EM652" s="65"/>
      <c r="EN652" s="65"/>
      <c r="EO652" s="65"/>
      <c r="EP652" s="65"/>
      <c r="EQ652" s="65"/>
      <c r="ER652" s="65"/>
      <c r="ES652" s="65"/>
      <c r="ET652" s="65"/>
      <c r="EU652" s="65"/>
      <c r="EV652" s="65"/>
      <c r="EW652" s="65"/>
      <c r="EX652" s="65"/>
      <c r="EY652" s="65"/>
      <c r="EZ652" s="65"/>
      <c r="FA652" s="65"/>
      <c r="FB652" s="65"/>
      <c r="FC652" s="65"/>
      <c r="FD652" s="65"/>
      <c r="FE652" s="65"/>
      <c r="FF652" s="65"/>
      <c r="FG652" s="65"/>
      <c r="FH652" s="65"/>
      <c r="FI652" s="65"/>
      <c r="FJ652" s="65"/>
      <c r="FK652" s="65"/>
      <c r="FL652" s="65"/>
      <c r="FM652" s="65"/>
      <c r="FN652" s="65"/>
      <c r="FO652" s="65"/>
      <c r="FP652" s="65"/>
      <c r="FQ652" s="65"/>
      <c r="FR652" s="65"/>
      <c r="FS652" s="65"/>
      <c r="FT652" s="65"/>
      <c r="FU652" s="65"/>
      <c r="FV652" s="65"/>
      <c r="FW652" s="65"/>
      <c r="FX652" s="65"/>
      <c r="FY652" s="65"/>
      <c r="FZ652" s="65"/>
      <c r="GA652" s="65"/>
      <c r="GB652" s="65"/>
      <c r="GC652" s="65"/>
      <c r="GD652" s="65"/>
      <c r="GE652" s="65"/>
      <c r="GF652" s="65"/>
      <c r="GG652" s="65"/>
      <c r="GH652" s="65"/>
      <c r="GI652" s="65"/>
      <c r="GJ652" s="65"/>
      <c r="GK652" s="65"/>
      <c r="GL652" s="65"/>
      <c r="GM652" s="65"/>
      <c r="GN652" s="65"/>
      <c r="GO652" s="65"/>
    </row>
    <row r="653" spans="46:197" s="103" customFormat="1" ht="20.100000000000001" customHeight="1" x14ac:dyDescent="0.3">
      <c r="AT653" s="64"/>
      <c r="AU653" s="64"/>
      <c r="AV653" s="64"/>
      <c r="AW653" s="64"/>
      <c r="AX653" s="64"/>
      <c r="AY653" s="64"/>
      <c r="AZ653" s="64"/>
      <c r="BA653" s="64"/>
      <c r="BB653" s="64"/>
      <c r="BC653" s="64"/>
      <c r="BD653" s="64"/>
      <c r="BE653" s="64"/>
      <c r="BF653" s="64"/>
      <c r="BG653" s="64"/>
      <c r="BH653" s="64"/>
      <c r="BI653" s="64"/>
      <c r="BJ653" s="64"/>
      <c r="BK653" s="64"/>
      <c r="BL653" s="64"/>
      <c r="BM653" s="64"/>
      <c r="BN653" s="64"/>
      <c r="BO653" s="64"/>
      <c r="BP653" s="64"/>
      <c r="BQ653" s="64"/>
      <c r="BR653" s="64"/>
      <c r="BS653" s="64"/>
      <c r="BT653" s="64"/>
      <c r="BU653" s="64"/>
      <c r="BV653" s="64"/>
      <c r="BW653" s="64"/>
      <c r="BX653" s="64"/>
      <c r="BY653" s="64"/>
      <c r="BZ653" s="64"/>
      <c r="CA653" s="64"/>
      <c r="CB653" s="64"/>
      <c r="CC653" s="64"/>
      <c r="CD653" s="64"/>
      <c r="CE653" s="64"/>
      <c r="CF653" s="64"/>
      <c r="CG653" s="64"/>
      <c r="CH653" s="64"/>
      <c r="CI653" s="64"/>
      <c r="CJ653" s="64"/>
      <c r="CK653" s="64"/>
      <c r="CL653" s="64"/>
      <c r="CM653" s="64"/>
      <c r="CN653" s="64"/>
      <c r="CO653" s="64"/>
      <c r="CP653" s="64"/>
      <c r="CQ653" s="64"/>
      <c r="CR653" s="64"/>
      <c r="CS653" s="64"/>
      <c r="CT653" s="64"/>
      <c r="CU653" s="64"/>
      <c r="CV653" s="64"/>
      <c r="CW653" s="64"/>
      <c r="CX653" s="64"/>
      <c r="CY653" s="64"/>
      <c r="CZ653" s="64"/>
      <c r="DA653" s="64"/>
      <c r="DB653" s="64"/>
      <c r="DC653" s="64"/>
      <c r="DD653" s="64"/>
      <c r="DE653" s="64"/>
      <c r="DF653" s="64"/>
      <c r="DG653" s="64"/>
      <c r="DH653" s="64"/>
      <c r="DI653" s="64"/>
      <c r="DJ653" s="64"/>
      <c r="DK653" s="65"/>
      <c r="DL653" s="65"/>
      <c r="DM653" s="65"/>
      <c r="DN653" s="65"/>
      <c r="DO653" s="65"/>
      <c r="DP653" s="65"/>
      <c r="DQ653" s="65"/>
      <c r="DR653" s="65"/>
      <c r="DS653" s="65"/>
      <c r="DT653" s="65"/>
      <c r="DU653" s="65"/>
      <c r="DV653" s="65"/>
      <c r="DW653" s="65"/>
      <c r="DX653" s="65"/>
      <c r="DY653" s="65"/>
      <c r="DZ653" s="65"/>
      <c r="EA653" s="65"/>
      <c r="EB653" s="65"/>
      <c r="EC653" s="65"/>
      <c r="ED653" s="65"/>
      <c r="EE653" s="65"/>
      <c r="EF653" s="65"/>
      <c r="EG653" s="65"/>
      <c r="EH653" s="65"/>
      <c r="EI653" s="65"/>
      <c r="EJ653" s="65"/>
      <c r="EK653" s="65"/>
      <c r="EL653" s="65"/>
      <c r="EM653" s="65"/>
      <c r="EN653" s="65"/>
      <c r="EO653" s="65"/>
      <c r="EP653" s="65"/>
      <c r="EQ653" s="65"/>
      <c r="ER653" s="65"/>
      <c r="ES653" s="65"/>
      <c r="ET653" s="65"/>
      <c r="EU653" s="65"/>
      <c r="EV653" s="65"/>
      <c r="EW653" s="65"/>
      <c r="EX653" s="65"/>
      <c r="EY653" s="65"/>
      <c r="EZ653" s="65"/>
      <c r="FA653" s="65"/>
      <c r="FB653" s="65"/>
      <c r="FC653" s="65"/>
      <c r="FD653" s="65"/>
      <c r="FE653" s="65"/>
      <c r="FF653" s="65"/>
      <c r="FG653" s="65"/>
      <c r="FH653" s="65"/>
      <c r="FI653" s="65"/>
      <c r="FJ653" s="65"/>
      <c r="FK653" s="65"/>
      <c r="FL653" s="65"/>
      <c r="FM653" s="65"/>
      <c r="FN653" s="65"/>
      <c r="FO653" s="65"/>
      <c r="FP653" s="65"/>
      <c r="FQ653" s="65"/>
      <c r="FR653" s="65"/>
      <c r="FS653" s="65"/>
      <c r="FT653" s="65"/>
      <c r="FU653" s="65"/>
      <c r="FV653" s="65"/>
      <c r="FW653" s="65"/>
      <c r="FX653" s="65"/>
      <c r="FY653" s="65"/>
      <c r="FZ653" s="65"/>
      <c r="GA653" s="65"/>
      <c r="GB653" s="65"/>
      <c r="GC653" s="65"/>
      <c r="GD653" s="65"/>
      <c r="GE653" s="65"/>
      <c r="GF653" s="65"/>
      <c r="GG653" s="65"/>
      <c r="GH653" s="65"/>
      <c r="GI653" s="65"/>
      <c r="GJ653" s="65"/>
      <c r="GK653" s="65"/>
      <c r="GL653" s="65"/>
      <c r="GM653" s="65"/>
      <c r="GN653" s="65"/>
      <c r="GO653" s="65"/>
    </row>
    <row r="654" spans="46:197" s="103" customFormat="1" ht="20.100000000000001" customHeight="1" x14ac:dyDescent="0.3">
      <c r="AT654" s="64"/>
      <c r="AU654" s="64"/>
      <c r="AV654" s="64"/>
      <c r="AW654" s="64"/>
      <c r="AX654" s="64"/>
      <c r="AY654" s="64"/>
      <c r="AZ654" s="64"/>
      <c r="BA654" s="64"/>
      <c r="BB654" s="64"/>
      <c r="BC654" s="64"/>
      <c r="BD654" s="64"/>
      <c r="BE654" s="64"/>
      <c r="BF654" s="64"/>
      <c r="BG654" s="64"/>
      <c r="BH654" s="64"/>
      <c r="BI654" s="64"/>
      <c r="BJ654" s="64"/>
      <c r="BK654" s="64"/>
      <c r="BL654" s="64"/>
      <c r="BM654" s="64"/>
      <c r="BN654" s="64"/>
      <c r="BO654" s="64"/>
      <c r="BP654" s="64"/>
      <c r="BQ654" s="64"/>
      <c r="BR654" s="64"/>
      <c r="BS654" s="64"/>
      <c r="BT654" s="64"/>
      <c r="BU654" s="64"/>
      <c r="BV654" s="64"/>
      <c r="BW654" s="64"/>
      <c r="BX654" s="64"/>
      <c r="BY654" s="64"/>
      <c r="BZ654" s="64"/>
      <c r="CA654" s="64"/>
      <c r="CB654" s="64"/>
      <c r="CC654" s="64"/>
      <c r="CD654" s="64"/>
      <c r="CE654" s="64"/>
      <c r="CF654" s="64"/>
      <c r="CG654" s="64"/>
      <c r="CH654" s="64"/>
      <c r="CI654" s="64"/>
      <c r="CJ654" s="64"/>
      <c r="CK654" s="64"/>
      <c r="CL654" s="64"/>
      <c r="CM654" s="64"/>
      <c r="CN654" s="64"/>
      <c r="CO654" s="64"/>
      <c r="CP654" s="64"/>
      <c r="CQ654" s="64"/>
      <c r="CR654" s="64"/>
      <c r="CS654" s="64"/>
      <c r="CT654" s="64"/>
      <c r="CU654" s="64"/>
      <c r="CV654" s="64"/>
      <c r="CW654" s="64"/>
      <c r="CX654" s="64"/>
      <c r="CY654" s="64"/>
      <c r="CZ654" s="64"/>
      <c r="DA654" s="64"/>
      <c r="DB654" s="64"/>
      <c r="DC654" s="64"/>
      <c r="DD654" s="64"/>
      <c r="DE654" s="64"/>
      <c r="DF654" s="64"/>
      <c r="DG654" s="64"/>
      <c r="DH654" s="64"/>
      <c r="DI654" s="64"/>
      <c r="DJ654" s="64"/>
      <c r="DK654" s="65"/>
      <c r="DL654" s="65"/>
      <c r="DM654" s="65"/>
      <c r="DN654" s="65"/>
      <c r="DO654" s="65"/>
      <c r="DP654" s="65"/>
      <c r="DQ654" s="65"/>
      <c r="DR654" s="65"/>
      <c r="DS654" s="65"/>
      <c r="DT654" s="65"/>
      <c r="DU654" s="65"/>
      <c r="DV654" s="65"/>
      <c r="DW654" s="65"/>
      <c r="DX654" s="65"/>
      <c r="DY654" s="65"/>
      <c r="DZ654" s="65"/>
      <c r="EA654" s="65"/>
      <c r="EB654" s="65"/>
      <c r="EC654" s="65"/>
      <c r="ED654" s="65"/>
      <c r="EE654" s="65"/>
      <c r="EF654" s="65"/>
      <c r="EG654" s="65"/>
      <c r="EH654" s="65"/>
      <c r="EI654" s="65"/>
      <c r="EJ654" s="65"/>
      <c r="EK654" s="65"/>
      <c r="EL654" s="65"/>
      <c r="EM654" s="65"/>
      <c r="EN654" s="65"/>
      <c r="EO654" s="65"/>
      <c r="EP654" s="65"/>
      <c r="EQ654" s="65"/>
      <c r="ER654" s="65"/>
      <c r="ES654" s="65"/>
      <c r="ET654" s="65"/>
      <c r="EU654" s="65"/>
      <c r="EV654" s="65"/>
      <c r="EW654" s="65"/>
      <c r="EX654" s="65"/>
      <c r="EY654" s="65"/>
      <c r="EZ654" s="65"/>
      <c r="FA654" s="65"/>
      <c r="FB654" s="65"/>
      <c r="FC654" s="65"/>
      <c r="FD654" s="65"/>
      <c r="FE654" s="65"/>
      <c r="FF654" s="65"/>
      <c r="FG654" s="65"/>
      <c r="FH654" s="65"/>
      <c r="FI654" s="65"/>
      <c r="FJ654" s="65"/>
      <c r="FK654" s="65"/>
      <c r="FL654" s="65"/>
      <c r="FM654" s="65"/>
      <c r="FN654" s="65"/>
      <c r="FO654" s="65"/>
      <c r="FP654" s="65"/>
      <c r="FQ654" s="65"/>
      <c r="FR654" s="65"/>
      <c r="FS654" s="65"/>
      <c r="FT654" s="65"/>
      <c r="FU654" s="65"/>
      <c r="FV654" s="65"/>
      <c r="FW654" s="65"/>
      <c r="FX654" s="65"/>
      <c r="FY654" s="65"/>
      <c r="FZ654" s="65"/>
      <c r="GA654" s="65"/>
      <c r="GB654" s="65"/>
      <c r="GC654" s="65"/>
      <c r="GD654" s="65"/>
      <c r="GE654" s="65"/>
      <c r="GF654" s="65"/>
      <c r="GG654" s="65"/>
      <c r="GH654" s="65"/>
      <c r="GI654" s="65"/>
      <c r="GJ654" s="65"/>
      <c r="GK654" s="65"/>
      <c r="GL654" s="65"/>
      <c r="GM654" s="65"/>
      <c r="GN654" s="65"/>
      <c r="GO654" s="65"/>
    </row>
    <row r="655" spans="46:197" s="103" customFormat="1" ht="20.100000000000001" customHeight="1" x14ac:dyDescent="0.3">
      <c r="AT655" s="64"/>
      <c r="AU655" s="64"/>
      <c r="AV655" s="64"/>
      <c r="AW655" s="64"/>
      <c r="AX655" s="64"/>
      <c r="AY655" s="64"/>
      <c r="AZ655" s="64"/>
      <c r="BA655" s="64"/>
      <c r="BB655" s="64"/>
      <c r="BC655" s="64"/>
      <c r="BD655" s="64"/>
      <c r="BE655" s="64"/>
      <c r="BF655" s="64"/>
      <c r="BG655" s="64"/>
      <c r="BH655" s="64"/>
      <c r="BI655" s="64"/>
      <c r="BJ655" s="64"/>
      <c r="BK655" s="64"/>
      <c r="BL655" s="64"/>
      <c r="BM655" s="64"/>
      <c r="BN655" s="64"/>
      <c r="BO655" s="64"/>
      <c r="BP655" s="64"/>
      <c r="BQ655" s="64"/>
      <c r="BR655" s="64"/>
      <c r="BS655" s="64"/>
      <c r="BT655" s="64"/>
      <c r="BU655" s="64"/>
      <c r="BV655" s="64"/>
      <c r="BW655" s="64"/>
      <c r="BX655" s="64"/>
      <c r="BY655" s="64"/>
      <c r="BZ655" s="64"/>
      <c r="CA655" s="64"/>
      <c r="CB655" s="64"/>
      <c r="CC655" s="64"/>
      <c r="CD655" s="64"/>
      <c r="CE655" s="64"/>
      <c r="CF655" s="64"/>
      <c r="CG655" s="64"/>
      <c r="CH655" s="64"/>
      <c r="CI655" s="64"/>
      <c r="CJ655" s="64"/>
      <c r="CK655" s="64"/>
      <c r="CL655" s="64"/>
      <c r="CM655" s="64"/>
      <c r="CN655" s="64"/>
      <c r="CO655" s="64"/>
      <c r="CP655" s="64"/>
      <c r="CQ655" s="64"/>
      <c r="CR655" s="64"/>
      <c r="CS655" s="64"/>
      <c r="CT655" s="64"/>
      <c r="CU655" s="64"/>
      <c r="CV655" s="64"/>
      <c r="CW655" s="64"/>
      <c r="CX655" s="64"/>
      <c r="CY655" s="64"/>
      <c r="CZ655" s="64"/>
      <c r="DA655" s="64"/>
      <c r="DB655" s="64"/>
      <c r="DC655" s="64"/>
      <c r="DD655" s="64"/>
      <c r="DE655" s="64"/>
      <c r="DF655" s="64"/>
      <c r="DG655" s="64"/>
      <c r="DH655" s="64"/>
      <c r="DI655" s="64"/>
      <c r="DJ655" s="64"/>
      <c r="DK655" s="65"/>
      <c r="DL655" s="65"/>
      <c r="DM655" s="65"/>
      <c r="DN655" s="65"/>
      <c r="DO655" s="65"/>
      <c r="DP655" s="65"/>
      <c r="DQ655" s="65"/>
      <c r="DR655" s="65"/>
      <c r="DS655" s="65"/>
      <c r="DT655" s="65"/>
      <c r="DU655" s="65"/>
      <c r="DV655" s="65"/>
      <c r="DW655" s="65"/>
      <c r="DX655" s="65"/>
      <c r="DY655" s="65"/>
      <c r="DZ655" s="65"/>
      <c r="EA655" s="65"/>
      <c r="EB655" s="65"/>
      <c r="EC655" s="65"/>
      <c r="ED655" s="65"/>
      <c r="EE655" s="65"/>
      <c r="EF655" s="65"/>
      <c r="EG655" s="65"/>
      <c r="EH655" s="65"/>
      <c r="EI655" s="65"/>
      <c r="EJ655" s="65"/>
      <c r="EK655" s="65"/>
      <c r="EL655" s="65"/>
      <c r="EM655" s="65"/>
      <c r="EN655" s="65"/>
      <c r="EO655" s="65"/>
      <c r="EP655" s="65"/>
      <c r="EQ655" s="65"/>
      <c r="ER655" s="65"/>
      <c r="ES655" s="65"/>
      <c r="ET655" s="65"/>
      <c r="EU655" s="65"/>
      <c r="EV655" s="65"/>
      <c r="EW655" s="65"/>
      <c r="EX655" s="65"/>
      <c r="EY655" s="65"/>
      <c r="EZ655" s="65"/>
      <c r="FA655" s="65"/>
      <c r="FB655" s="65"/>
      <c r="FC655" s="65"/>
      <c r="FD655" s="65"/>
      <c r="FE655" s="65"/>
      <c r="FF655" s="65"/>
      <c r="FG655" s="65"/>
      <c r="FH655" s="65"/>
      <c r="FI655" s="65"/>
      <c r="FJ655" s="65"/>
      <c r="FK655" s="65"/>
      <c r="FL655" s="65"/>
      <c r="FM655" s="65"/>
      <c r="FN655" s="65"/>
      <c r="FO655" s="65"/>
      <c r="FP655" s="65"/>
      <c r="FQ655" s="65"/>
      <c r="FR655" s="65"/>
      <c r="FS655" s="65"/>
      <c r="FT655" s="65"/>
      <c r="FU655" s="65"/>
      <c r="FV655" s="65"/>
      <c r="FW655" s="65"/>
      <c r="FX655" s="65"/>
      <c r="FY655" s="65"/>
      <c r="FZ655" s="65"/>
      <c r="GA655" s="65"/>
      <c r="GB655" s="65"/>
      <c r="GC655" s="65"/>
      <c r="GD655" s="65"/>
      <c r="GE655" s="65"/>
      <c r="GF655" s="65"/>
      <c r="GG655" s="65"/>
      <c r="GH655" s="65"/>
      <c r="GI655" s="65"/>
      <c r="GJ655" s="65"/>
      <c r="GK655" s="65"/>
      <c r="GL655" s="65"/>
      <c r="GM655" s="65"/>
      <c r="GN655" s="65"/>
      <c r="GO655" s="65"/>
    </row>
    <row r="656" spans="46:197" s="103" customFormat="1" ht="20.100000000000001" customHeight="1" x14ac:dyDescent="0.3">
      <c r="AT656" s="64"/>
      <c r="AU656" s="64"/>
      <c r="AV656" s="64"/>
      <c r="AW656" s="64"/>
      <c r="AX656" s="64"/>
      <c r="AY656" s="64"/>
      <c r="AZ656" s="64"/>
      <c r="BA656" s="64"/>
      <c r="BB656" s="64"/>
      <c r="BC656" s="64"/>
      <c r="BD656" s="64"/>
      <c r="BE656" s="64"/>
      <c r="BF656" s="64"/>
      <c r="BG656" s="64"/>
      <c r="BH656" s="64"/>
      <c r="BI656" s="64"/>
      <c r="BJ656" s="64"/>
      <c r="BK656" s="64"/>
      <c r="BL656" s="64"/>
      <c r="BM656" s="64"/>
      <c r="BN656" s="64"/>
      <c r="BO656" s="64"/>
      <c r="BP656" s="64"/>
      <c r="BQ656" s="64"/>
      <c r="BR656" s="64"/>
      <c r="BS656" s="64"/>
      <c r="BT656" s="64"/>
      <c r="BU656" s="64"/>
      <c r="BV656" s="64"/>
      <c r="BW656" s="64"/>
      <c r="BX656" s="64"/>
      <c r="BY656" s="64"/>
      <c r="BZ656" s="64"/>
      <c r="CA656" s="64"/>
      <c r="CB656" s="64"/>
      <c r="CC656" s="64"/>
      <c r="CD656" s="64"/>
      <c r="CE656" s="64"/>
      <c r="CF656" s="64"/>
      <c r="CG656" s="64"/>
      <c r="CH656" s="64"/>
      <c r="CI656" s="64"/>
      <c r="CJ656" s="64"/>
      <c r="CK656" s="64"/>
      <c r="CL656" s="64"/>
      <c r="CM656" s="64"/>
      <c r="CN656" s="64"/>
      <c r="CO656" s="64"/>
      <c r="CP656" s="64"/>
      <c r="CQ656" s="64"/>
      <c r="CR656" s="64"/>
      <c r="CS656" s="64"/>
      <c r="CT656" s="64"/>
      <c r="CU656" s="64"/>
      <c r="CV656" s="64"/>
      <c r="CW656" s="64"/>
      <c r="CX656" s="64"/>
      <c r="CY656" s="64"/>
      <c r="CZ656" s="64"/>
      <c r="DA656" s="64"/>
      <c r="DB656" s="64"/>
      <c r="DC656" s="64"/>
      <c r="DD656" s="64"/>
      <c r="DE656" s="64"/>
      <c r="DF656" s="64"/>
      <c r="DG656" s="64"/>
      <c r="DH656" s="64"/>
      <c r="DI656" s="64"/>
      <c r="DJ656" s="64"/>
      <c r="DK656" s="65"/>
      <c r="DL656" s="65"/>
      <c r="DM656" s="65"/>
      <c r="DN656" s="65"/>
      <c r="DO656" s="65"/>
      <c r="DP656" s="65"/>
      <c r="DQ656" s="65"/>
      <c r="DR656" s="65"/>
      <c r="DS656" s="65"/>
      <c r="DT656" s="65"/>
      <c r="DU656" s="65"/>
      <c r="DV656" s="65"/>
      <c r="DW656" s="65"/>
      <c r="DX656" s="65"/>
      <c r="DY656" s="65"/>
      <c r="DZ656" s="65"/>
      <c r="EA656" s="65"/>
      <c r="EB656" s="65"/>
      <c r="EC656" s="65"/>
      <c r="ED656" s="65"/>
      <c r="EE656" s="65"/>
      <c r="EF656" s="65"/>
      <c r="EG656" s="65"/>
      <c r="EH656" s="65"/>
      <c r="EI656" s="65"/>
      <c r="EJ656" s="65"/>
      <c r="EK656" s="65"/>
      <c r="EL656" s="65"/>
      <c r="EM656" s="65"/>
      <c r="EN656" s="65"/>
      <c r="EO656" s="65"/>
      <c r="EP656" s="65"/>
      <c r="EQ656" s="65"/>
      <c r="ER656" s="65"/>
      <c r="ES656" s="65"/>
      <c r="ET656" s="65"/>
      <c r="EU656" s="65"/>
      <c r="EV656" s="65"/>
      <c r="EW656" s="65"/>
      <c r="EX656" s="65"/>
      <c r="EY656" s="65"/>
      <c r="EZ656" s="65"/>
      <c r="FA656" s="65"/>
      <c r="FB656" s="65"/>
      <c r="FC656" s="65"/>
      <c r="FD656" s="65"/>
      <c r="FE656" s="65"/>
      <c r="FF656" s="65"/>
      <c r="FG656" s="65"/>
      <c r="FH656" s="65"/>
      <c r="FI656" s="65"/>
      <c r="FJ656" s="65"/>
      <c r="FK656" s="65"/>
      <c r="FL656" s="65"/>
      <c r="FM656" s="65"/>
      <c r="FN656" s="65"/>
      <c r="FO656" s="65"/>
      <c r="FP656" s="65"/>
      <c r="FQ656" s="65"/>
      <c r="FR656" s="65"/>
      <c r="FS656" s="65"/>
      <c r="FT656" s="65"/>
      <c r="FU656" s="65"/>
      <c r="FV656" s="65"/>
      <c r="FW656" s="65"/>
      <c r="FX656" s="65"/>
      <c r="FY656" s="65"/>
      <c r="FZ656" s="65"/>
      <c r="GA656" s="65"/>
      <c r="GB656" s="65"/>
      <c r="GC656" s="65"/>
      <c r="GD656" s="65"/>
      <c r="GE656" s="65"/>
      <c r="GF656" s="65"/>
      <c r="GG656" s="65"/>
      <c r="GH656" s="65"/>
      <c r="GI656" s="65"/>
      <c r="GJ656" s="65"/>
      <c r="GK656" s="65"/>
      <c r="GL656" s="65"/>
      <c r="GM656" s="65"/>
      <c r="GN656" s="65"/>
      <c r="GO656" s="65"/>
    </row>
    <row r="657" spans="46:197" s="103" customFormat="1" ht="20.100000000000001" customHeight="1" x14ac:dyDescent="0.3">
      <c r="AT657" s="64"/>
      <c r="AU657" s="64"/>
      <c r="AV657" s="64"/>
      <c r="AW657" s="64"/>
      <c r="AX657" s="64"/>
      <c r="AY657" s="64"/>
      <c r="AZ657" s="64"/>
      <c r="BA657" s="64"/>
      <c r="BB657" s="64"/>
      <c r="BC657" s="64"/>
      <c r="BD657" s="64"/>
      <c r="BE657" s="64"/>
      <c r="BF657" s="64"/>
      <c r="BG657" s="64"/>
      <c r="BH657" s="64"/>
      <c r="BI657" s="64"/>
      <c r="BJ657" s="64"/>
      <c r="BK657" s="64"/>
      <c r="BL657" s="64"/>
      <c r="BM657" s="64"/>
      <c r="BN657" s="64"/>
      <c r="BO657" s="64"/>
      <c r="BP657" s="64"/>
      <c r="BQ657" s="64"/>
      <c r="BR657" s="64"/>
      <c r="BS657" s="64"/>
      <c r="BT657" s="64"/>
      <c r="BU657" s="64"/>
      <c r="BV657" s="64"/>
      <c r="BW657" s="64"/>
      <c r="BX657" s="64"/>
      <c r="BY657" s="64"/>
      <c r="BZ657" s="64"/>
      <c r="CA657" s="64"/>
      <c r="CB657" s="64"/>
      <c r="CC657" s="64"/>
      <c r="CD657" s="64"/>
      <c r="CE657" s="64"/>
      <c r="CF657" s="64"/>
      <c r="CG657" s="64"/>
      <c r="CH657" s="64"/>
      <c r="CI657" s="64"/>
      <c r="CJ657" s="64"/>
      <c r="CK657" s="64"/>
      <c r="CL657" s="64"/>
      <c r="CM657" s="64"/>
      <c r="CN657" s="64"/>
      <c r="CO657" s="64"/>
      <c r="CP657" s="64"/>
      <c r="CQ657" s="64"/>
      <c r="CR657" s="64"/>
      <c r="CS657" s="64"/>
      <c r="CT657" s="64"/>
      <c r="CU657" s="64"/>
      <c r="CV657" s="64"/>
      <c r="CW657" s="64"/>
      <c r="CX657" s="64"/>
      <c r="CY657" s="64"/>
      <c r="CZ657" s="64"/>
      <c r="DA657" s="64"/>
      <c r="DB657" s="64"/>
      <c r="DC657" s="64"/>
      <c r="DD657" s="64"/>
      <c r="DE657" s="64"/>
      <c r="DF657" s="64"/>
      <c r="DG657" s="64"/>
      <c r="DH657" s="64"/>
      <c r="DI657" s="64"/>
      <c r="DJ657" s="64"/>
      <c r="DK657" s="65"/>
      <c r="DL657" s="65"/>
      <c r="DM657" s="65"/>
      <c r="DN657" s="65"/>
      <c r="DO657" s="65"/>
      <c r="DP657" s="65"/>
      <c r="DQ657" s="65"/>
      <c r="DR657" s="65"/>
      <c r="DS657" s="65"/>
      <c r="DT657" s="65"/>
      <c r="DU657" s="65"/>
      <c r="DV657" s="65"/>
      <c r="DW657" s="65"/>
      <c r="DX657" s="65"/>
      <c r="DY657" s="65"/>
      <c r="DZ657" s="65"/>
      <c r="EA657" s="65"/>
      <c r="EB657" s="65"/>
      <c r="EC657" s="65"/>
      <c r="ED657" s="65"/>
      <c r="EE657" s="65"/>
      <c r="EF657" s="65"/>
      <c r="EG657" s="65"/>
      <c r="EH657" s="65"/>
      <c r="EI657" s="65"/>
      <c r="EJ657" s="65"/>
      <c r="EK657" s="65"/>
      <c r="EL657" s="65"/>
      <c r="EM657" s="65"/>
      <c r="EN657" s="65"/>
      <c r="EO657" s="65"/>
      <c r="EP657" s="65"/>
      <c r="EQ657" s="65"/>
      <c r="ER657" s="65"/>
      <c r="ES657" s="65"/>
      <c r="ET657" s="65"/>
      <c r="EU657" s="65"/>
      <c r="EV657" s="65"/>
      <c r="EW657" s="65"/>
      <c r="EX657" s="65"/>
      <c r="EY657" s="65"/>
      <c r="EZ657" s="65"/>
      <c r="FA657" s="65"/>
      <c r="FB657" s="65"/>
      <c r="FC657" s="65"/>
      <c r="FD657" s="65"/>
      <c r="FE657" s="65"/>
      <c r="FF657" s="65"/>
      <c r="FG657" s="65"/>
      <c r="FH657" s="65"/>
      <c r="FI657" s="65"/>
      <c r="FJ657" s="65"/>
      <c r="FK657" s="65"/>
      <c r="FL657" s="65"/>
      <c r="FM657" s="65"/>
      <c r="FN657" s="65"/>
      <c r="FO657" s="65"/>
      <c r="FP657" s="65"/>
      <c r="FQ657" s="65"/>
      <c r="FR657" s="65"/>
      <c r="FS657" s="65"/>
      <c r="FT657" s="65"/>
      <c r="FU657" s="65"/>
      <c r="FV657" s="65"/>
      <c r="FW657" s="65"/>
      <c r="FX657" s="65"/>
      <c r="FY657" s="65"/>
      <c r="FZ657" s="65"/>
      <c r="GA657" s="65"/>
      <c r="GB657" s="65"/>
      <c r="GC657" s="65"/>
      <c r="GD657" s="65"/>
      <c r="GE657" s="65"/>
      <c r="GF657" s="65"/>
      <c r="GG657" s="65"/>
      <c r="GH657" s="65"/>
      <c r="GI657" s="65"/>
      <c r="GJ657" s="65"/>
      <c r="GK657" s="65"/>
      <c r="GL657" s="65"/>
      <c r="GM657" s="65"/>
      <c r="GN657" s="65"/>
      <c r="GO657" s="65"/>
    </row>
    <row r="658" spans="46:197" s="103" customFormat="1" ht="20.100000000000001" customHeight="1" x14ac:dyDescent="0.3">
      <c r="AT658" s="64"/>
      <c r="AU658" s="64"/>
      <c r="AV658" s="64"/>
      <c r="AW658" s="64"/>
      <c r="AX658" s="64"/>
      <c r="AY658" s="64"/>
      <c r="AZ658" s="64"/>
      <c r="BA658" s="64"/>
      <c r="BB658" s="64"/>
      <c r="BC658" s="64"/>
      <c r="BD658" s="64"/>
      <c r="BE658" s="64"/>
      <c r="BF658" s="64"/>
      <c r="BG658" s="64"/>
      <c r="BH658" s="64"/>
      <c r="BI658" s="64"/>
      <c r="BJ658" s="64"/>
      <c r="BK658" s="64"/>
      <c r="BL658" s="64"/>
      <c r="BM658" s="64"/>
      <c r="BN658" s="64"/>
      <c r="BO658" s="64"/>
      <c r="BP658" s="64"/>
      <c r="BQ658" s="64"/>
      <c r="BR658" s="64"/>
      <c r="BS658" s="64"/>
      <c r="BT658" s="64"/>
      <c r="BU658" s="64"/>
      <c r="BV658" s="64"/>
      <c r="BW658" s="64"/>
      <c r="BX658" s="64"/>
      <c r="BY658" s="64"/>
      <c r="BZ658" s="64"/>
      <c r="CA658" s="64"/>
      <c r="CB658" s="64"/>
      <c r="CC658" s="64"/>
      <c r="CD658" s="64"/>
      <c r="CE658" s="64"/>
      <c r="CF658" s="64"/>
      <c r="CG658" s="64"/>
      <c r="CH658" s="64"/>
      <c r="CI658" s="64"/>
      <c r="CJ658" s="64"/>
      <c r="CK658" s="64"/>
      <c r="CL658" s="64"/>
      <c r="CM658" s="64"/>
      <c r="CN658" s="64"/>
      <c r="CO658" s="64"/>
      <c r="CP658" s="64"/>
      <c r="CQ658" s="64"/>
      <c r="CR658" s="64"/>
      <c r="CS658" s="64"/>
      <c r="CT658" s="64"/>
      <c r="CU658" s="64"/>
      <c r="CV658" s="64"/>
      <c r="CW658" s="64"/>
      <c r="CX658" s="64"/>
      <c r="CY658" s="64"/>
      <c r="CZ658" s="64"/>
      <c r="DA658" s="64"/>
      <c r="DB658" s="64"/>
      <c r="DC658" s="64"/>
      <c r="DD658" s="64"/>
      <c r="DE658" s="64"/>
      <c r="DF658" s="64"/>
      <c r="DG658" s="64"/>
      <c r="DH658" s="64"/>
      <c r="DI658" s="64"/>
      <c r="DJ658" s="64"/>
      <c r="DK658" s="65"/>
      <c r="DL658" s="65"/>
      <c r="DM658" s="65"/>
      <c r="DN658" s="65"/>
      <c r="DO658" s="65"/>
      <c r="DP658" s="65"/>
      <c r="DQ658" s="65"/>
      <c r="DR658" s="65"/>
      <c r="DS658" s="65"/>
      <c r="DT658" s="65"/>
      <c r="DU658" s="65"/>
      <c r="DV658" s="65"/>
      <c r="DW658" s="65"/>
      <c r="DX658" s="65"/>
      <c r="DY658" s="65"/>
      <c r="DZ658" s="65"/>
      <c r="EA658" s="65"/>
      <c r="EB658" s="65"/>
      <c r="EC658" s="65"/>
      <c r="ED658" s="65"/>
      <c r="EE658" s="65"/>
      <c r="EF658" s="65"/>
      <c r="EG658" s="65"/>
      <c r="EH658" s="65"/>
      <c r="EI658" s="65"/>
      <c r="EJ658" s="65"/>
      <c r="EK658" s="65"/>
      <c r="EL658" s="65"/>
      <c r="EM658" s="65"/>
      <c r="EN658" s="65"/>
      <c r="EO658" s="65"/>
      <c r="EP658" s="65"/>
      <c r="EQ658" s="65"/>
      <c r="ER658" s="65"/>
      <c r="ES658" s="65"/>
      <c r="ET658" s="65"/>
      <c r="EU658" s="65"/>
      <c r="EV658" s="65"/>
      <c r="EW658" s="65"/>
      <c r="EX658" s="65"/>
      <c r="EY658" s="65"/>
      <c r="EZ658" s="65"/>
      <c r="FA658" s="65"/>
      <c r="FB658" s="65"/>
      <c r="FC658" s="65"/>
      <c r="FD658" s="65"/>
      <c r="FE658" s="65"/>
      <c r="FF658" s="65"/>
      <c r="FG658" s="65"/>
      <c r="FH658" s="65"/>
      <c r="FI658" s="65"/>
      <c r="FJ658" s="65"/>
      <c r="FK658" s="65"/>
      <c r="FL658" s="65"/>
      <c r="FM658" s="65"/>
      <c r="FN658" s="65"/>
      <c r="FO658" s="65"/>
      <c r="FP658" s="65"/>
      <c r="FQ658" s="65"/>
      <c r="FR658" s="65"/>
      <c r="FS658" s="65"/>
      <c r="FT658" s="65"/>
      <c r="FU658" s="65"/>
      <c r="FV658" s="65"/>
      <c r="FW658" s="65"/>
      <c r="FX658" s="65"/>
      <c r="FY658" s="65"/>
      <c r="FZ658" s="65"/>
      <c r="GA658" s="65"/>
      <c r="GB658" s="65"/>
      <c r="GC658" s="65"/>
      <c r="GD658" s="65"/>
      <c r="GE658" s="65"/>
      <c r="GF658" s="65"/>
      <c r="GG658" s="65"/>
      <c r="GH658" s="65"/>
      <c r="GI658" s="65"/>
      <c r="GJ658" s="65"/>
      <c r="GK658" s="65"/>
      <c r="GL658" s="65"/>
      <c r="GM658" s="65"/>
      <c r="GN658" s="65"/>
      <c r="GO658" s="65"/>
    </row>
    <row r="659" spans="46:197" s="103" customFormat="1" ht="20.100000000000001" customHeight="1" x14ac:dyDescent="0.3">
      <c r="AT659" s="64"/>
      <c r="AU659" s="64"/>
      <c r="AV659" s="64"/>
      <c r="AW659" s="64"/>
      <c r="AX659" s="64"/>
      <c r="AY659" s="64"/>
      <c r="AZ659" s="64"/>
      <c r="BA659" s="64"/>
      <c r="BB659" s="64"/>
      <c r="BC659" s="64"/>
      <c r="BD659" s="64"/>
      <c r="BE659" s="64"/>
      <c r="BF659" s="64"/>
      <c r="BG659" s="64"/>
      <c r="BH659" s="64"/>
      <c r="BI659" s="64"/>
      <c r="BJ659" s="64"/>
      <c r="BK659" s="64"/>
      <c r="BL659" s="64"/>
      <c r="BM659" s="64"/>
      <c r="BN659" s="64"/>
      <c r="BO659" s="64"/>
      <c r="BP659" s="64"/>
      <c r="BQ659" s="64"/>
      <c r="BR659" s="64"/>
      <c r="BS659" s="64"/>
      <c r="BT659" s="64"/>
      <c r="BU659" s="64"/>
      <c r="BV659" s="64"/>
      <c r="BW659" s="64"/>
      <c r="BX659" s="64"/>
      <c r="BY659" s="64"/>
      <c r="BZ659" s="64"/>
      <c r="CA659" s="64"/>
      <c r="CB659" s="64"/>
      <c r="CC659" s="64"/>
      <c r="CD659" s="64"/>
      <c r="CE659" s="64"/>
      <c r="CF659" s="64"/>
      <c r="CG659" s="64"/>
      <c r="CH659" s="64"/>
      <c r="CI659" s="64"/>
      <c r="CJ659" s="64"/>
      <c r="CK659" s="64"/>
      <c r="CL659" s="64"/>
      <c r="CM659" s="64"/>
      <c r="CN659" s="64"/>
      <c r="CO659" s="64"/>
      <c r="CP659" s="64"/>
      <c r="CQ659" s="64"/>
      <c r="CR659" s="64"/>
      <c r="CS659" s="64"/>
      <c r="CT659" s="64"/>
      <c r="CU659" s="64"/>
      <c r="CV659" s="64"/>
      <c r="CW659" s="64"/>
      <c r="CX659" s="64"/>
      <c r="CY659" s="64"/>
      <c r="CZ659" s="64"/>
      <c r="DA659" s="64"/>
      <c r="DB659" s="64"/>
      <c r="DC659" s="64"/>
      <c r="DD659" s="64"/>
      <c r="DE659" s="64"/>
      <c r="DF659" s="64"/>
      <c r="DG659" s="64"/>
      <c r="DH659" s="64"/>
      <c r="DI659" s="64"/>
      <c r="DJ659" s="64"/>
      <c r="DK659" s="65"/>
      <c r="DL659" s="65"/>
      <c r="DM659" s="65"/>
      <c r="DN659" s="65"/>
      <c r="DO659" s="65"/>
      <c r="DP659" s="65"/>
      <c r="DQ659" s="65"/>
      <c r="DR659" s="65"/>
      <c r="DS659" s="65"/>
      <c r="DT659" s="65"/>
      <c r="DU659" s="65"/>
      <c r="DV659" s="65"/>
      <c r="DW659" s="65"/>
      <c r="DX659" s="65"/>
      <c r="DY659" s="65"/>
      <c r="DZ659" s="65"/>
      <c r="EA659" s="65"/>
      <c r="EB659" s="65"/>
      <c r="EC659" s="65"/>
      <c r="ED659" s="65"/>
      <c r="EE659" s="65"/>
      <c r="EF659" s="65"/>
      <c r="EG659" s="65"/>
      <c r="EH659" s="65"/>
      <c r="EI659" s="65"/>
      <c r="EJ659" s="65"/>
      <c r="EK659" s="65"/>
      <c r="EL659" s="65"/>
      <c r="EM659" s="65"/>
      <c r="EN659" s="65"/>
      <c r="EO659" s="65"/>
      <c r="EP659" s="65"/>
      <c r="EQ659" s="65"/>
      <c r="ER659" s="65"/>
      <c r="ES659" s="65"/>
      <c r="ET659" s="65"/>
      <c r="EU659" s="65"/>
      <c r="EV659" s="65"/>
      <c r="EW659" s="65"/>
      <c r="EX659" s="65"/>
      <c r="EY659" s="65"/>
      <c r="EZ659" s="65"/>
      <c r="FA659" s="65"/>
      <c r="FB659" s="65"/>
      <c r="FC659" s="65"/>
      <c r="FD659" s="65"/>
      <c r="FE659" s="65"/>
      <c r="FF659" s="65"/>
      <c r="FG659" s="65"/>
      <c r="FH659" s="65"/>
      <c r="FI659" s="65"/>
      <c r="FJ659" s="65"/>
      <c r="FK659" s="65"/>
      <c r="FL659" s="65"/>
      <c r="FM659" s="65"/>
      <c r="FN659" s="65"/>
      <c r="FO659" s="65"/>
      <c r="FP659" s="65"/>
      <c r="FQ659" s="65"/>
      <c r="FR659" s="65"/>
      <c r="FS659" s="65"/>
      <c r="FT659" s="65"/>
      <c r="FU659" s="65"/>
      <c r="FV659" s="65"/>
      <c r="FW659" s="65"/>
      <c r="FX659" s="65"/>
      <c r="FY659" s="65"/>
      <c r="FZ659" s="65"/>
      <c r="GA659" s="65"/>
      <c r="GB659" s="65"/>
      <c r="GC659" s="65"/>
      <c r="GD659" s="65"/>
      <c r="GE659" s="65"/>
      <c r="GF659" s="65"/>
      <c r="GG659" s="65"/>
      <c r="GH659" s="65"/>
      <c r="GI659" s="65"/>
      <c r="GJ659" s="65"/>
      <c r="GK659" s="65"/>
      <c r="GL659" s="65"/>
      <c r="GM659" s="65"/>
      <c r="GN659" s="65"/>
      <c r="GO659" s="65"/>
    </row>
    <row r="660" spans="46:197" s="103" customFormat="1" ht="20.100000000000001" customHeight="1" x14ac:dyDescent="0.3">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c r="CD660" s="64"/>
      <c r="CE660" s="64"/>
      <c r="CF660" s="64"/>
      <c r="CG660" s="64"/>
      <c r="CH660" s="64"/>
      <c r="CI660" s="64"/>
      <c r="CJ660" s="64"/>
      <c r="CK660" s="64"/>
      <c r="CL660" s="64"/>
      <c r="CM660" s="64"/>
      <c r="CN660" s="64"/>
      <c r="CO660" s="64"/>
      <c r="CP660" s="64"/>
      <c r="CQ660" s="64"/>
      <c r="CR660" s="64"/>
      <c r="CS660" s="64"/>
      <c r="CT660" s="64"/>
      <c r="CU660" s="64"/>
      <c r="CV660" s="64"/>
      <c r="CW660" s="64"/>
      <c r="CX660" s="64"/>
      <c r="CY660" s="64"/>
      <c r="CZ660" s="64"/>
      <c r="DA660" s="64"/>
      <c r="DB660" s="64"/>
      <c r="DC660" s="64"/>
      <c r="DD660" s="64"/>
      <c r="DE660" s="64"/>
      <c r="DF660" s="64"/>
      <c r="DG660" s="64"/>
      <c r="DH660" s="64"/>
      <c r="DI660" s="64"/>
      <c r="DJ660" s="64"/>
      <c r="DK660" s="65"/>
      <c r="DL660" s="65"/>
      <c r="DM660" s="65"/>
      <c r="DN660" s="65"/>
      <c r="DO660" s="65"/>
      <c r="DP660" s="65"/>
      <c r="DQ660" s="65"/>
      <c r="DR660" s="65"/>
      <c r="DS660" s="65"/>
      <c r="DT660" s="65"/>
      <c r="DU660" s="65"/>
      <c r="DV660" s="65"/>
      <c r="DW660" s="65"/>
      <c r="DX660" s="65"/>
      <c r="DY660" s="65"/>
      <c r="DZ660" s="65"/>
      <c r="EA660" s="65"/>
      <c r="EB660" s="65"/>
      <c r="EC660" s="65"/>
      <c r="ED660" s="65"/>
      <c r="EE660" s="65"/>
      <c r="EF660" s="65"/>
      <c r="EG660" s="65"/>
      <c r="EH660" s="65"/>
      <c r="EI660" s="65"/>
      <c r="EJ660" s="65"/>
      <c r="EK660" s="65"/>
      <c r="EL660" s="65"/>
      <c r="EM660" s="65"/>
      <c r="EN660" s="65"/>
      <c r="EO660" s="65"/>
      <c r="EP660" s="65"/>
      <c r="EQ660" s="65"/>
      <c r="ER660" s="65"/>
      <c r="ES660" s="65"/>
      <c r="ET660" s="65"/>
      <c r="EU660" s="65"/>
      <c r="EV660" s="65"/>
      <c r="EW660" s="65"/>
      <c r="EX660" s="65"/>
      <c r="EY660" s="65"/>
      <c r="EZ660" s="65"/>
      <c r="FA660" s="65"/>
      <c r="FB660" s="65"/>
      <c r="FC660" s="65"/>
      <c r="FD660" s="65"/>
      <c r="FE660" s="65"/>
      <c r="FF660" s="65"/>
      <c r="FG660" s="65"/>
      <c r="FH660" s="65"/>
      <c r="FI660" s="65"/>
      <c r="FJ660" s="65"/>
      <c r="FK660" s="65"/>
      <c r="FL660" s="65"/>
      <c r="FM660" s="65"/>
      <c r="FN660" s="65"/>
      <c r="FO660" s="65"/>
      <c r="FP660" s="65"/>
      <c r="FQ660" s="65"/>
      <c r="FR660" s="65"/>
      <c r="FS660" s="65"/>
      <c r="FT660" s="65"/>
      <c r="FU660" s="65"/>
      <c r="FV660" s="65"/>
      <c r="FW660" s="65"/>
      <c r="FX660" s="65"/>
      <c r="FY660" s="65"/>
      <c r="FZ660" s="65"/>
      <c r="GA660" s="65"/>
      <c r="GB660" s="65"/>
      <c r="GC660" s="65"/>
      <c r="GD660" s="65"/>
      <c r="GE660" s="65"/>
      <c r="GF660" s="65"/>
      <c r="GG660" s="65"/>
      <c r="GH660" s="65"/>
      <c r="GI660" s="65"/>
      <c r="GJ660" s="65"/>
      <c r="GK660" s="65"/>
      <c r="GL660" s="65"/>
      <c r="GM660" s="65"/>
      <c r="GN660" s="65"/>
      <c r="GO660" s="65"/>
    </row>
    <row r="661" spans="46:197" s="103" customFormat="1" ht="20.100000000000001" customHeight="1" x14ac:dyDescent="0.3">
      <c r="AT661" s="64"/>
      <c r="AU661" s="64"/>
      <c r="AV661" s="64"/>
      <c r="AW661" s="64"/>
      <c r="AX661" s="64"/>
      <c r="AY661" s="64"/>
      <c r="AZ661" s="64"/>
      <c r="BA661" s="64"/>
      <c r="BB661" s="64"/>
      <c r="BC661" s="64"/>
      <c r="BD661" s="64"/>
      <c r="BE661" s="64"/>
      <c r="BF661" s="64"/>
      <c r="BG661" s="64"/>
      <c r="BH661" s="64"/>
      <c r="BI661" s="64"/>
      <c r="BJ661" s="64"/>
      <c r="BK661" s="64"/>
      <c r="BL661" s="64"/>
      <c r="BM661" s="64"/>
      <c r="BN661" s="64"/>
      <c r="BO661" s="64"/>
      <c r="BP661" s="64"/>
      <c r="BQ661" s="64"/>
      <c r="BR661" s="64"/>
      <c r="BS661" s="64"/>
      <c r="BT661" s="64"/>
      <c r="BU661" s="64"/>
      <c r="BV661" s="64"/>
      <c r="BW661" s="64"/>
      <c r="BX661" s="64"/>
      <c r="BY661" s="64"/>
      <c r="BZ661" s="64"/>
      <c r="CA661" s="64"/>
      <c r="CB661" s="64"/>
      <c r="CC661" s="64"/>
      <c r="CD661" s="64"/>
      <c r="CE661" s="64"/>
      <c r="CF661" s="64"/>
      <c r="CG661" s="64"/>
      <c r="CH661" s="64"/>
      <c r="CI661" s="64"/>
      <c r="CJ661" s="64"/>
      <c r="CK661" s="64"/>
      <c r="CL661" s="64"/>
      <c r="CM661" s="64"/>
      <c r="CN661" s="64"/>
      <c r="CO661" s="64"/>
      <c r="CP661" s="64"/>
      <c r="CQ661" s="64"/>
      <c r="CR661" s="64"/>
      <c r="CS661" s="64"/>
      <c r="CT661" s="64"/>
      <c r="CU661" s="64"/>
      <c r="CV661" s="64"/>
      <c r="CW661" s="64"/>
      <c r="CX661" s="64"/>
      <c r="CY661" s="64"/>
      <c r="CZ661" s="64"/>
      <c r="DA661" s="64"/>
      <c r="DB661" s="64"/>
      <c r="DC661" s="64"/>
      <c r="DD661" s="64"/>
      <c r="DE661" s="64"/>
      <c r="DF661" s="64"/>
      <c r="DG661" s="64"/>
      <c r="DH661" s="64"/>
      <c r="DI661" s="64"/>
      <c r="DJ661" s="64"/>
      <c r="DK661" s="65"/>
      <c r="DL661" s="65"/>
      <c r="DM661" s="65"/>
      <c r="DN661" s="65"/>
      <c r="DO661" s="65"/>
      <c r="DP661" s="65"/>
      <c r="DQ661" s="65"/>
      <c r="DR661" s="65"/>
      <c r="DS661" s="65"/>
      <c r="DT661" s="65"/>
      <c r="DU661" s="65"/>
      <c r="DV661" s="65"/>
      <c r="DW661" s="65"/>
      <c r="DX661" s="65"/>
      <c r="DY661" s="65"/>
      <c r="DZ661" s="65"/>
      <c r="EA661" s="65"/>
      <c r="EB661" s="65"/>
      <c r="EC661" s="65"/>
      <c r="ED661" s="65"/>
      <c r="EE661" s="65"/>
      <c r="EF661" s="65"/>
      <c r="EG661" s="65"/>
      <c r="EH661" s="65"/>
      <c r="EI661" s="65"/>
      <c r="EJ661" s="65"/>
      <c r="EK661" s="65"/>
      <c r="EL661" s="65"/>
      <c r="EM661" s="65"/>
      <c r="EN661" s="65"/>
      <c r="EO661" s="65"/>
      <c r="EP661" s="65"/>
      <c r="EQ661" s="65"/>
      <c r="ER661" s="65"/>
      <c r="ES661" s="65"/>
      <c r="ET661" s="65"/>
      <c r="EU661" s="65"/>
      <c r="EV661" s="65"/>
      <c r="EW661" s="65"/>
      <c r="EX661" s="65"/>
      <c r="EY661" s="65"/>
      <c r="EZ661" s="65"/>
      <c r="FA661" s="65"/>
      <c r="FB661" s="65"/>
      <c r="FC661" s="65"/>
      <c r="FD661" s="65"/>
      <c r="FE661" s="65"/>
      <c r="FF661" s="65"/>
      <c r="FG661" s="65"/>
      <c r="FH661" s="65"/>
      <c r="FI661" s="65"/>
      <c r="FJ661" s="65"/>
      <c r="FK661" s="65"/>
      <c r="FL661" s="65"/>
      <c r="FM661" s="65"/>
      <c r="FN661" s="65"/>
      <c r="FO661" s="65"/>
      <c r="FP661" s="65"/>
      <c r="FQ661" s="65"/>
      <c r="FR661" s="65"/>
      <c r="FS661" s="65"/>
      <c r="FT661" s="65"/>
      <c r="FU661" s="65"/>
      <c r="FV661" s="65"/>
      <c r="FW661" s="65"/>
      <c r="FX661" s="65"/>
      <c r="FY661" s="65"/>
      <c r="FZ661" s="65"/>
      <c r="GA661" s="65"/>
      <c r="GB661" s="65"/>
      <c r="GC661" s="65"/>
      <c r="GD661" s="65"/>
      <c r="GE661" s="65"/>
      <c r="GF661" s="65"/>
      <c r="GG661" s="65"/>
      <c r="GH661" s="65"/>
      <c r="GI661" s="65"/>
      <c r="GJ661" s="65"/>
      <c r="GK661" s="65"/>
      <c r="GL661" s="65"/>
      <c r="GM661" s="65"/>
      <c r="GN661" s="65"/>
      <c r="GO661" s="65"/>
    </row>
    <row r="662" spans="46:197" s="103" customFormat="1" ht="20.100000000000001" customHeight="1" x14ac:dyDescent="0.3">
      <c r="AT662" s="64"/>
      <c r="AU662" s="64"/>
      <c r="AV662" s="64"/>
      <c r="AW662" s="64"/>
      <c r="AX662" s="64"/>
      <c r="AY662" s="64"/>
      <c r="AZ662" s="64"/>
      <c r="BA662" s="64"/>
      <c r="BB662" s="64"/>
      <c r="BC662" s="64"/>
      <c r="BD662" s="64"/>
      <c r="BE662" s="64"/>
      <c r="BF662" s="64"/>
      <c r="BG662" s="64"/>
      <c r="BH662" s="64"/>
      <c r="BI662" s="64"/>
      <c r="BJ662" s="64"/>
      <c r="BK662" s="64"/>
      <c r="BL662" s="64"/>
      <c r="BM662" s="64"/>
      <c r="BN662" s="64"/>
      <c r="BO662" s="64"/>
      <c r="BP662" s="64"/>
      <c r="BQ662" s="64"/>
      <c r="BR662" s="64"/>
      <c r="BS662" s="64"/>
      <c r="BT662" s="64"/>
      <c r="BU662" s="64"/>
      <c r="BV662" s="64"/>
      <c r="BW662" s="64"/>
      <c r="BX662" s="64"/>
      <c r="BY662" s="64"/>
      <c r="BZ662" s="64"/>
      <c r="CA662" s="64"/>
      <c r="CB662" s="64"/>
      <c r="CC662" s="64"/>
      <c r="CD662" s="64"/>
      <c r="CE662" s="64"/>
      <c r="CF662" s="64"/>
      <c r="CG662" s="64"/>
      <c r="CH662" s="64"/>
      <c r="CI662" s="64"/>
      <c r="CJ662" s="64"/>
      <c r="CK662" s="64"/>
      <c r="CL662" s="64"/>
      <c r="CM662" s="64"/>
      <c r="CN662" s="64"/>
      <c r="CO662" s="64"/>
      <c r="CP662" s="64"/>
      <c r="CQ662" s="64"/>
      <c r="CR662" s="64"/>
      <c r="CS662" s="64"/>
      <c r="CT662" s="64"/>
      <c r="CU662" s="64"/>
      <c r="CV662" s="64"/>
      <c r="CW662" s="64"/>
      <c r="CX662" s="64"/>
      <c r="CY662" s="64"/>
      <c r="CZ662" s="64"/>
      <c r="DA662" s="64"/>
      <c r="DB662" s="64"/>
      <c r="DC662" s="64"/>
      <c r="DD662" s="64"/>
      <c r="DE662" s="64"/>
      <c r="DF662" s="64"/>
      <c r="DG662" s="64"/>
      <c r="DH662" s="64"/>
      <c r="DI662" s="64"/>
      <c r="DJ662" s="64"/>
      <c r="DK662" s="65"/>
      <c r="DL662" s="65"/>
      <c r="DM662" s="65"/>
      <c r="DN662" s="65"/>
      <c r="DO662" s="65"/>
      <c r="DP662" s="65"/>
      <c r="DQ662" s="65"/>
      <c r="DR662" s="65"/>
      <c r="DS662" s="65"/>
      <c r="DT662" s="65"/>
      <c r="DU662" s="65"/>
      <c r="DV662" s="65"/>
      <c r="DW662" s="65"/>
      <c r="DX662" s="65"/>
      <c r="DY662" s="65"/>
      <c r="DZ662" s="65"/>
      <c r="EA662" s="65"/>
      <c r="EB662" s="65"/>
      <c r="EC662" s="65"/>
      <c r="ED662" s="65"/>
      <c r="EE662" s="65"/>
      <c r="EF662" s="65"/>
      <c r="EG662" s="65"/>
      <c r="EH662" s="65"/>
      <c r="EI662" s="65"/>
      <c r="EJ662" s="65"/>
      <c r="EK662" s="65"/>
      <c r="EL662" s="65"/>
      <c r="EM662" s="65"/>
      <c r="EN662" s="65"/>
      <c r="EO662" s="65"/>
      <c r="EP662" s="65"/>
      <c r="EQ662" s="65"/>
      <c r="ER662" s="65"/>
      <c r="ES662" s="65"/>
      <c r="ET662" s="65"/>
      <c r="EU662" s="65"/>
      <c r="EV662" s="65"/>
      <c r="EW662" s="65"/>
      <c r="EX662" s="65"/>
      <c r="EY662" s="65"/>
      <c r="EZ662" s="65"/>
      <c r="FA662" s="65"/>
      <c r="FB662" s="65"/>
      <c r="FC662" s="65"/>
      <c r="FD662" s="65"/>
      <c r="FE662" s="65"/>
      <c r="FF662" s="65"/>
      <c r="FG662" s="65"/>
      <c r="FH662" s="65"/>
      <c r="FI662" s="65"/>
      <c r="FJ662" s="65"/>
      <c r="FK662" s="65"/>
      <c r="FL662" s="65"/>
      <c r="FM662" s="65"/>
      <c r="FN662" s="65"/>
      <c r="FO662" s="65"/>
      <c r="FP662" s="65"/>
      <c r="FQ662" s="65"/>
      <c r="FR662" s="65"/>
      <c r="FS662" s="65"/>
      <c r="FT662" s="65"/>
      <c r="FU662" s="65"/>
      <c r="FV662" s="65"/>
      <c r="FW662" s="65"/>
      <c r="FX662" s="65"/>
      <c r="FY662" s="65"/>
      <c r="FZ662" s="65"/>
      <c r="GA662" s="65"/>
      <c r="GB662" s="65"/>
      <c r="GC662" s="65"/>
      <c r="GD662" s="65"/>
      <c r="GE662" s="65"/>
      <c r="GF662" s="65"/>
      <c r="GG662" s="65"/>
      <c r="GH662" s="65"/>
      <c r="GI662" s="65"/>
      <c r="GJ662" s="65"/>
      <c r="GK662" s="65"/>
      <c r="GL662" s="65"/>
      <c r="GM662" s="65"/>
      <c r="GN662" s="65"/>
      <c r="GO662" s="65"/>
    </row>
    <row r="663" spans="46:197" s="103" customFormat="1" ht="20.100000000000001" customHeight="1" x14ac:dyDescent="0.3">
      <c r="AT663" s="64"/>
      <c r="AU663" s="64"/>
      <c r="AV663" s="64"/>
      <c r="AW663" s="64"/>
      <c r="AX663" s="64"/>
      <c r="AY663" s="64"/>
      <c r="AZ663" s="64"/>
      <c r="BA663" s="64"/>
      <c r="BB663" s="64"/>
      <c r="BC663" s="64"/>
      <c r="BD663" s="64"/>
      <c r="BE663" s="64"/>
      <c r="BF663" s="64"/>
      <c r="BG663" s="64"/>
      <c r="BH663" s="64"/>
      <c r="BI663" s="64"/>
      <c r="BJ663" s="64"/>
      <c r="BK663" s="64"/>
      <c r="BL663" s="64"/>
      <c r="BM663" s="64"/>
      <c r="BN663" s="64"/>
      <c r="BO663" s="64"/>
      <c r="BP663" s="64"/>
      <c r="BQ663" s="64"/>
      <c r="BR663" s="64"/>
      <c r="BS663" s="64"/>
      <c r="BT663" s="64"/>
      <c r="BU663" s="64"/>
      <c r="BV663" s="64"/>
      <c r="BW663" s="64"/>
      <c r="BX663" s="64"/>
      <c r="BY663" s="64"/>
      <c r="BZ663" s="64"/>
      <c r="CA663" s="64"/>
      <c r="CB663" s="64"/>
      <c r="CC663" s="64"/>
      <c r="CD663" s="64"/>
      <c r="CE663" s="64"/>
      <c r="CF663" s="64"/>
      <c r="CG663" s="64"/>
      <c r="CH663" s="64"/>
      <c r="CI663" s="64"/>
      <c r="CJ663" s="64"/>
      <c r="CK663" s="64"/>
      <c r="CL663" s="64"/>
      <c r="CM663" s="64"/>
      <c r="CN663" s="64"/>
      <c r="CO663" s="64"/>
      <c r="CP663" s="64"/>
      <c r="CQ663" s="64"/>
      <c r="CR663" s="64"/>
      <c r="CS663" s="64"/>
      <c r="CT663" s="64"/>
      <c r="CU663" s="64"/>
      <c r="CV663" s="64"/>
      <c r="CW663" s="64"/>
      <c r="CX663" s="64"/>
      <c r="CY663" s="64"/>
      <c r="CZ663" s="64"/>
      <c r="DA663" s="64"/>
      <c r="DB663" s="64"/>
      <c r="DC663" s="64"/>
      <c r="DD663" s="64"/>
      <c r="DE663" s="64"/>
      <c r="DF663" s="64"/>
      <c r="DG663" s="64"/>
      <c r="DH663" s="64"/>
      <c r="DI663" s="64"/>
      <c r="DJ663" s="64"/>
      <c r="DK663" s="65"/>
      <c r="DL663" s="65"/>
      <c r="DM663" s="65"/>
      <c r="DN663" s="65"/>
      <c r="DO663" s="65"/>
      <c r="DP663" s="65"/>
      <c r="DQ663" s="65"/>
      <c r="DR663" s="65"/>
      <c r="DS663" s="65"/>
      <c r="DT663" s="65"/>
      <c r="DU663" s="65"/>
      <c r="DV663" s="65"/>
      <c r="DW663" s="65"/>
      <c r="DX663" s="65"/>
      <c r="DY663" s="65"/>
      <c r="DZ663" s="65"/>
      <c r="EA663" s="65"/>
      <c r="EB663" s="65"/>
      <c r="EC663" s="65"/>
      <c r="ED663" s="65"/>
      <c r="EE663" s="65"/>
      <c r="EF663" s="65"/>
      <c r="EG663" s="65"/>
      <c r="EH663" s="65"/>
      <c r="EI663" s="65"/>
      <c r="EJ663" s="65"/>
      <c r="EK663" s="65"/>
      <c r="EL663" s="65"/>
      <c r="EM663" s="65"/>
      <c r="EN663" s="65"/>
      <c r="EO663" s="65"/>
      <c r="EP663" s="65"/>
      <c r="EQ663" s="65"/>
      <c r="ER663" s="65"/>
      <c r="ES663" s="65"/>
      <c r="ET663" s="65"/>
      <c r="EU663" s="65"/>
      <c r="EV663" s="65"/>
      <c r="EW663" s="65"/>
      <c r="EX663" s="65"/>
      <c r="EY663" s="65"/>
      <c r="EZ663" s="65"/>
      <c r="FA663" s="65"/>
      <c r="FB663" s="65"/>
      <c r="FC663" s="65"/>
      <c r="FD663" s="65"/>
      <c r="FE663" s="65"/>
      <c r="FF663" s="65"/>
      <c r="FG663" s="65"/>
      <c r="FH663" s="65"/>
      <c r="FI663" s="65"/>
      <c r="FJ663" s="65"/>
      <c r="FK663" s="65"/>
      <c r="FL663" s="65"/>
      <c r="FM663" s="65"/>
      <c r="FN663" s="65"/>
      <c r="FO663" s="65"/>
      <c r="FP663" s="65"/>
      <c r="FQ663" s="65"/>
      <c r="FR663" s="65"/>
      <c r="FS663" s="65"/>
      <c r="FT663" s="65"/>
      <c r="FU663" s="65"/>
      <c r="FV663" s="65"/>
      <c r="FW663" s="65"/>
      <c r="FX663" s="65"/>
      <c r="FY663" s="65"/>
      <c r="FZ663" s="65"/>
      <c r="GA663" s="65"/>
      <c r="GB663" s="65"/>
      <c r="GC663" s="65"/>
      <c r="GD663" s="65"/>
      <c r="GE663" s="65"/>
      <c r="GF663" s="65"/>
      <c r="GG663" s="65"/>
      <c r="GH663" s="65"/>
      <c r="GI663" s="65"/>
      <c r="GJ663" s="65"/>
      <c r="GK663" s="65"/>
      <c r="GL663" s="65"/>
      <c r="GM663" s="65"/>
      <c r="GN663" s="65"/>
      <c r="GO663" s="65"/>
    </row>
    <row r="664" spans="46:197" s="103" customFormat="1" ht="20.100000000000001" customHeight="1" x14ac:dyDescent="0.3">
      <c r="AT664" s="64"/>
      <c r="AU664" s="64"/>
      <c r="AV664" s="64"/>
      <c r="AW664" s="64"/>
      <c r="AX664" s="64"/>
      <c r="AY664" s="64"/>
      <c r="AZ664" s="64"/>
      <c r="BA664" s="64"/>
      <c r="BB664" s="64"/>
      <c r="BC664" s="64"/>
      <c r="BD664" s="64"/>
      <c r="BE664" s="64"/>
      <c r="BF664" s="64"/>
      <c r="BG664" s="64"/>
      <c r="BH664" s="64"/>
      <c r="BI664" s="64"/>
      <c r="BJ664" s="64"/>
      <c r="BK664" s="64"/>
      <c r="BL664" s="64"/>
      <c r="BM664" s="64"/>
      <c r="BN664" s="64"/>
      <c r="BO664" s="64"/>
      <c r="BP664" s="64"/>
      <c r="BQ664" s="64"/>
      <c r="BR664" s="64"/>
      <c r="BS664" s="64"/>
      <c r="BT664" s="64"/>
      <c r="BU664" s="64"/>
      <c r="BV664" s="64"/>
      <c r="BW664" s="64"/>
      <c r="BX664" s="64"/>
      <c r="BY664" s="64"/>
      <c r="BZ664" s="64"/>
      <c r="CA664" s="64"/>
      <c r="CB664" s="64"/>
      <c r="CC664" s="64"/>
      <c r="CD664" s="64"/>
      <c r="CE664" s="64"/>
      <c r="CF664" s="64"/>
      <c r="CG664" s="64"/>
      <c r="CH664" s="64"/>
      <c r="CI664" s="64"/>
      <c r="CJ664" s="64"/>
      <c r="CK664" s="64"/>
      <c r="CL664" s="64"/>
      <c r="CM664" s="64"/>
      <c r="CN664" s="64"/>
      <c r="CO664" s="64"/>
      <c r="CP664" s="64"/>
      <c r="CQ664" s="64"/>
      <c r="CR664" s="64"/>
      <c r="CS664" s="64"/>
      <c r="CT664" s="64"/>
      <c r="CU664" s="64"/>
      <c r="CV664" s="64"/>
      <c r="CW664" s="64"/>
      <c r="CX664" s="64"/>
      <c r="CY664" s="64"/>
      <c r="CZ664" s="64"/>
      <c r="DA664" s="64"/>
      <c r="DB664" s="64"/>
      <c r="DC664" s="64"/>
      <c r="DD664" s="64"/>
      <c r="DE664" s="64"/>
      <c r="DF664" s="64"/>
      <c r="DG664" s="64"/>
      <c r="DH664" s="64"/>
      <c r="DI664" s="64"/>
      <c r="DJ664" s="64"/>
      <c r="DK664" s="65"/>
      <c r="DL664" s="65"/>
      <c r="DM664" s="65"/>
      <c r="DN664" s="65"/>
      <c r="DO664" s="65"/>
      <c r="DP664" s="65"/>
      <c r="DQ664" s="65"/>
      <c r="DR664" s="65"/>
      <c r="DS664" s="65"/>
      <c r="DT664" s="65"/>
      <c r="DU664" s="65"/>
      <c r="DV664" s="65"/>
      <c r="DW664" s="65"/>
      <c r="DX664" s="65"/>
      <c r="DY664" s="65"/>
      <c r="DZ664" s="65"/>
      <c r="EA664" s="65"/>
      <c r="EB664" s="65"/>
      <c r="EC664" s="65"/>
      <c r="ED664" s="65"/>
      <c r="EE664" s="65"/>
      <c r="EF664" s="65"/>
      <c r="EG664" s="65"/>
      <c r="EH664" s="65"/>
      <c r="EI664" s="65"/>
      <c r="EJ664" s="65"/>
      <c r="EK664" s="65"/>
      <c r="EL664" s="65"/>
      <c r="EM664" s="65"/>
      <c r="EN664" s="65"/>
      <c r="EO664" s="65"/>
      <c r="EP664" s="65"/>
      <c r="EQ664" s="65"/>
      <c r="ER664" s="65"/>
      <c r="ES664" s="65"/>
      <c r="ET664" s="65"/>
      <c r="EU664" s="65"/>
      <c r="EV664" s="65"/>
      <c r="EW664" s="65"/>
      <c r="EX664" s="65"/>
      <c r="EY664" s="65"/>
      <c r="EZ664" s="65"/>
      <c r="FA664" s="65"/>
      <c r="FB664" s="65"/>
      <c r="FC664" s="65"/>
      <c r="FD664" s="65"/>
      <c r="FE664" s="65"/>
      <c r="FF664" s="65"/>
      <c r="FG664" s="65"/>
      <c r="FH664" s="65"/>
      <c r="FI664" s="65"/>
      <c r="FJ664" s="65"/>
      <c r="FK664" s="65"/>
      <c r="FL664" s="65"/>
      <c r="FM664" s="65"/>
      <c r="FN664" s="65"/>
      <c r="FO664" s="65"/>
      <c r="FP664" s="65"/>
      <c r="FQ664" s="65"/>
      <c r="FR664" s="65"/>
      <c r="FS664" s="65"/>
      <c r="FT664" s="65"/>
      <c r="FU664" s="65"/>
      <c r="FV664" s="65"/>
      <c r="FW664" s="65"/>
      <c r="FX664" s="65"/>
      <c r="FY664" s="65"/>
      <c r="FZ664" s="65"/>
      <c r="GA664" s="65"/>
      <c r="GB664" s="65"/>
      <c r="GC664" s="65"/>
      <c r="GD664" s="65"/>
      <c r="GE664" s="65"/>
      <c r="GF664" s="65"/>
      <c r="GG664" s="65"/>
      <c r="GH664" s="65"/>
      <c r="GI664" s="65"/>
      <c r="GJ664" s="65"/>
      <c r="GK664" s="65"/>
      <c r="GL664" s="65"/>
      <c r="GM664" s="65"/>
      <c r="GN664" s="65"/>
      <c r="GO664" s="65"/>
    </row>
    <row r="665" spans="46:197" s="103" customFormat="1" ht="20.100000000000001" customHeight="1" x14ac:dyDescent="0.3">
      <c r="AT665" s="64"/>
      <c r="AU665" s="64"/>
      <c r="AV665" s="64"/>
      <c r="AW665" s="64"/>
      <c r="AX665" s="64"/>
      <c r="AY665" s="64"/>
      <c r="AZ665" s="64"/>
      <c r="BA665" s="64"/>
      <c r="BB665" s="64"/>
      <c r="BC665" s="64"/>
      <c r="BD665" s="64"/>
      <c r="BE665" s="64"/>
      <c r="BF665" s="64"/>
      <c r="BG665" s="64"/>
      <c r="BH665" s="64"/>
      <c r="BI665" s="64"/>
      <c r="BJ665" s="64"/>
      <c r="BK665" s="64"/>
      <c r="BL665" s="64"/>
      <c r="BM665" s="64"/>
      <c r="BN665" s="64"/>
      <c r="BO665" s="64"/>
      <c r="BP665" s="64"/>
      <c r="BQ665" s="64"/>
      <c r="BR665" s="64"/>
      <c r="BS665" s="64"/>
      <c r="BT665" s="64"/>
      <c r="BU665" s="64"/>
      <c r="BV665" s="64"/>
      <c r="BW665" s="64"/>
      <c r="BX665" s="64"/>
      <c r="BY665" s="64"/>
      <c r="BZ665" s="64"/>
      <c r="CA665" s="64"/>
      <c r="CB665" s="64"/>
      <c r="CC665" s="64"/>
      <c r="CD665" s="64"/>
      <c r="CE665" s="64"/>
      <c r="CF665" s="64"/>
      <c r="CG665" s="64"/>
      <c r="CH665" s="64"/>
      <c r="CI665" s="64"/>
      <c r="CJ665" s="64"/>
      <c r="CK665" s="64"/>
      <c r="CL665" s="64"/>
      <c r="CM665" s="64"/>
      <c r="CN665" s="64"/>
      <c r="CO665" s="64"/>
      <c r="CP665" s="64"/>
      <c r="CQ665" s="64"/>
      <c r="CR665" s="64"/>
      <c r="CS665" s="64"/>
      <c r="CT665" s="64"/>
      <c r="CU665" s="64"/>
      <c r="CV665" s="64"/>
      <c r="CW665" s="64"/>
      <c r="CX665" s="64"/>
      <c r="CY665" s="64"/>
      <c r="CZ665" s="64"/>
      <c r="DA665" s="64"/>
      <c r="DB665" s="64"/>
      <c r="DC665" s="64"/>
      <c r="DD665" s="64"/>
      <c r="DE665" s="64"/>
      <c r="DF665" s="64"/>
      <c r="DG665" s="64"/>
      <c r="DH665" s="64"/>
      <c r="DI665" s="64"/>
      <c r="DJ665" s="64"/>
      <c r="DK665" s="65"/>
      <c r="DL665" s="65"/>
      <c r="DM665" s="65"/>
      <c r="DN665" s="65"/>
      <c r="DO665" s="65"/>
      <c r="DP665" s="65"/>
      <c r="DQ665" s="65"/>
      <c r="DR665" s="65"/>
      <c r="DS665" s="65"/>
      <c r="DT665" s="65"/>
      <c r="DU665" s="65"/>
      <c r="DV665" s="65"/>
      <c r="DW665" s="65"/>
      <c r="DX665" s="65"/>
      <c r="DY665" s="65"/>
      <c r="DZ665" s="65"/>
      <c r="EA665" s="65"/>
      <c r="EB665" s="65"/>
      <c r="EC665" s="65"/>
      <c r="ED665" s="65"/>
      <c r="EE665" s="65"/>
      <c r="EF665" s="65"/>
      <c r="EG665" s="65"/>
      <c r="EH665" s="65"/>
      <c r="EI665" s="65"/>
      <c r="EJ665" s="65"/>
      <c r="EK665" s="65"/>
      <c r="EL665" s="65"/>
      <c r="EM665" s="65"/>
      <c r="EN665" s="65"/>
      <c r="EO665" s="65"/>
      <c r="EP665" s="65"/>
      <c r="EQ665" s="65"/>
      <c r="ER665" s="65"/>
      <c r="ES665" s="65"/>
      <c r="ET665" s="65"/>
      <c r="EU665" s="65"/>
      <c r="EV665" s="65"/>
      <c r="EW665" s="65"/>
      <c r="EX665" s="65"/>
      <c r="EY665" s="65"/>
      <c r="EZ665" s="65"/>
      <c r="FA665" s="65"/>
      <c r="FB665" s="65"/>
      <c r="FC665" s="65"/>
      <c r="FD665" s="65"/>
      <c r="FE665" s="65"/>
      <c r="FF665" s="65"/>
      <c r="FG665" s="65"/>
      <c r="FH665" s="65"/>
      <c r="FI665" s="65"/>
      <c r="FJ665" s="65"/>
      <c r="FK665" s="65"/>
      <c r="FL665" s="65"/>
      <c r="FM665" s="65"/>
      <c r="FN665" s="65"/>
      <c r="FO665" s="65"/>
      <c r="FP665" s="65"/>
      <c r="FQ665" s="65"/>
      <c r="FR665" s="65"/>
      <c r="FS665" s="65"/>
      <c r="FT665" s="65"/>
      <c r="FU665" s="65"/>
      <c r="FV665" s="65"/>
      <c r="FW665" s="65"/>
      <c r="FX665" s="65"/>
      <c r="FY665" s="65"/>
      <c r="FZ665" s="65"/>
      <c r="GA665" s="65"/>
      <c r="GB665" s="65"/>
      <c r="GC665" s="65"/>
      <c r="GD665" s="65"/>
      <c r="GE665" s="65"/>
      <c r="GF665" s="65"/>
      <c r="GG665" s="65"/>
      <c r="GH665" s="65"/>
      <c r="GI665" s="65"/>
      <c r="GJ665" s="65"/>
      <c r="GK665" s="65"/>
      <c r="GL665" s="65"/>
      <c r="GM665" s="65"/>
      <c r="GN665" s="65"/>
      <c r="GO665" s="65"/>
    </row>
    <row r="666" spans="46:197" s="103" customFormat="1" ht="20.100000000000001" customHeight="1" x14ac:dyDescent="0.3">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c r="BS666" s="64"/>
      <c r="BT666" s="64"/>
      <c r="BU666" s="64"/>
      <c r="BV666" s="64"/>
      <c r="BW666" s="64"/>
      <c r="BX666" s="64"/>
      <c r="BY666" s="64"/>
      <c r="BZ666" s="64"/>
      <c r="CA666" s="64"/>
      <c r="CB666" s="64"/>
      <c r="CC666" s="64"/>
      <c r="CD666" s="64"/>
      <c r="CE666" s="64"/>
      <c r="CF666" s="64"/>
      <c r="CG666" s="64"/>
      <c r="CH666" s="64"/>
      <c r="CI666" s="64"/>
      <c r="CJ666" s="64"/>
      <c r="CK666" s="64"/>
      <c r="CL666" s="64"/>
      <c r="CM666" s="64"/>
      <c r="CN666" s="64"/>
      <c r="CO666" s="64"/>
      <c r="CP666" s="64"/>
      <c r="CQ666" s="64"/>
      <c r="CR666" s="64"/>
      <c r="CS666" s="64"/>
      <c r="CT666" s="64"/>
      <c r="CU666" s="64"/>
      <c r="CV666" s="64"/>
      <c r="CW666" s="64"/>
      <c r="CX666" s="64"/>
      <c r="CY666" s="64"/>
      <c r="CZ666" s="64"/>
      <c r="DA666" s="64"/>
      <c r="DB666" s="64"/>
      <c r="DC666" s="64"/>
      <c r="DD666" s="64"/>
      <c r="DE666" s="64"/>
      <c r="DF666" s="64"/>
      <c r="DG666" s="64"/>
      <c r="DH666" s="64"/>
      <c r="DI666" s="64"/>
      <c r="DJ666" s="64"/>
      <c r="DK666" s="65"/>
      <c r="DL666" s="65"/>
      <c r="DM666" s="65"/>
      <c r="DN666" s="65"/>
      <c r="DO666" s="65"/>
      <c r="DP666" s="65"/>
      <c r="DQ666" s="65"/>
      <c r="DR666" s="65"/>
      <c r="DS666" s="65"/>
      <c r="DT666" s="65"/>
      <c r="DU666" s="65"/>
      <c r="DV666" s="65"/>
      <c r="DW666" s="65"/>
      <c r="DX666" s="65"/>
      <c r="DY666" s="65"/>
      <c r="DZ666" s="65"/>
      <c r="EA666" s="65"/>
      <c r="EB666" s="65"/>
      <c r="EC666" s="65"/>
      <c r="ED666" s="65"/>
      <c r="EE666" s="65"/>
      <c r="EF666" s="65"/>
      <c r="EG666" s="65"/>
      <c r="EH666" s="65"/>
      <c r="EI666" s="65"/>
      <c r="EJ666" s="65"/>
      <c r="EK666" s="65"/>
      <c r="EL666" s="65"/>
      <c r="EM666" s="65"/>
      <c r="EN666" s="65"/>
      <c r="EO666" s="65"/>
      <c r="EP666" s="65"/>
      <c r="EQ666" s="65"/>
      <c r="ER666" s="65"/>
      <c r="ES666" s="65"/>
      <c r="ET666" s="65"/>
      <c r="EU666" s="65"/>
      <c r="EV666" s="65"/>
      <c r="EW666" s="65"/>
      <c r="EX666" s="65"/>
      <c r="EY666" s="65"/>
      <c r="EZ666" s="65"/>
      <c r="FA666" s="65"/>
      <c r="FB666" s="65"/>
      <c r="FC666" s="65"/>
      <c r="FD666" s="65"/>
      <c r="FE666" s="65"/>
      <c r="FF666" s="65"/>
      <c r="FG666" s="65"/>
      <c r="FH666" s="65"/>
      <c r="FI666" s="65"/>
      <c r="FJ666" s="65"/>
      <c r="FK666" s="65"/>
      <c r="FL666" s="65"/>
      <c r="FM666" s="65"/>
      <c r="FN666" s="65"/>
      <c r="FO666" s="65"/>
      <c r="FP666" s="65"/>
      <c r="FQ666" s="65"/>
      <c r="FR666" s="65"/>
      <c r="FS666" s="65"/>
      <c r="FT666" s="65"/>
      <c r="FU666" s="65"/>
      <c r="FV666" s="65"/>
      <c r="FW666" s="65"/>
      <c r="FX666" s="65"/>
      <c r="FY666" s="65"/>
      <c r="FZ666" s="65"/>
      <c r="GA666" s="65"/>
      <c r="GB666" s="65"/>
      <c r="GC666" s="65"/>
      <c r="GD666" s="65"/>
      <c r="GE666" s="65"/>
      <c r="GF666" s="65"/>
      <c r="GG666" s="65"/>
      <c r="GH666" s="65"/>
      <c r="GI666" s="65"/>
      <c r="GJ666" s="65"/>
      <c r="GK666" s="65"/>
      <c r="GL666" s="65"/>
      <c r="GM666" s="65"/>
      <c r="GN666" s="65"/>
      <c r="GO666" s="65"/>
    </row>
    <row r="667" spans="46:197" s="103" customFormat="1" ht="20.100000000000001" customHeight="1" x14ac:dyDescent="0.3">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c r="BS667" s="64"/>
      <c r="BT667" s="64"/>
      <c r="BU667" s="64"/>
      <c r="BV667" s="64"/>
      <c r="BW667" s="64"/>
      <c r="BX667" s="64"/>
      <c r="BY667" s="64"/>
      <c r="BZ667" s="64"/>
      <c r="CA667" s="64"/>
      <c r="CB667" s="64"/>
      <c r="CC667" s="64"/>
      <c r="CD667" s="64"/>
      <c r="CE667" s="64"/>
      <c r="CF667" s="64"/>
      <c r="CG667" s="64"/>
      <c r="CH667" s="64"/>
      <c r="CI667" s="64"/>
      <c r="CJ667" s="64"/>
      <c r="CK667" s="64"/>
      <c r="CL667" s="64"/>
      <c r="CM667" s="64"/>
      <c r="CN667" s="64"/>
      <c r="CO667" s="64"/>
      <c r="CP667" s="64"/>
      <c r="CQ667" s="64"/>
      <c r="CR667" s="64"/>
      <c r="CS667" s="64"/>
      <c r="CT667" s="64"/>
      <c r="CU667" s="64"/>
      <c r="CV667" s="64"/>
      <c r="CW667" s="64"/>
      <c r="CX667" s="64"/>
      <c r="CY667" s="64"/>
      <c r="CZ667" s="64"/>
      <c r="DA667" s="64"/>
      <c r="DB667" s="64"/>
      <c r="DC667" s="64"/>
      <c r="DD667" s="64"/>
      <c r="DE667" s="64"/>
      <c r="DF667" s="64"/>
      <c r="DG667" s="64"/>
      <c r="DH667" s="64"/>
      <c r="DI667" s="64"/>
      <c r="DJ667" s="64"/>
      <c r="DK667" s="65"/>
      <c r="DL667" s="65"/>
      <c r="DM667" s="65"/>
      <c r="DN667" s="65"/>
      <c r="DO667" s="65"/>
      <c r="DP667" s="65"/>
      <c r="DQ667" s="65"/>
      <c r="DR667" s="65"/>
      <c r="DS667" s="65"/>
      <c r="DT667" s="65"/>
      <c r="DU667" s="65"/>
      <c r="DV667" s="65"/>
      <c r="DW667" s="65"/>
      <c r="DX667" s="65"/>
      <c r="DY667" s="65"/>
      <c r="DZ667" s="65"/>
      <c r="EA667" s="65"/>
      <c r="EB667" s="65"/>
      <c r="EC667" s="65"/>
      <c r="ED667" s="65"/>
      <c r="EE667" s="65"/>
      <c r="EF667" s="65"/>
      <c r="EG667" s="65"/>
      <c r="EH667" s="65"/>
      <c r="EI667" s="65"/>
      <c r="EJ667" s="65"/>
      <c r="EK667" s="65"/>
      <c r="EL667" s="65"/>
      <c r="EM667" s="65"/>
      <c r="EN667" s="65"/>
      <c r="EO667" s="65"/>
      <c r="EP667" s="65"/>
      <c r="EQ667" s="65"/>
      <c r="ER667" s="65"/>
      <c r="ES667" s="65"/>
      <c r="ET667" s="65"/>
      <c r="EU667" s="65"/>
      <c r="EV667" s="65"/>
      <c r="EW667" s="65"/>
      <c r="EX667" s="65"/>
      <c r="EY667" s="65"/>
      <c r="EZ667" s="65"/>
      <c r="FA667" s="65"/>
      <c r="FB667" s="65"/>
      <c r="FC667" s="65"/>
      <c r="FD667" s="65"/>
      <c r="FE667" s="65"/>
      <c r="FF667" s="65"/>
      <c r="FG667" s="65"/>
      <c r="FH667" s="65"/>
      <c r="FI667" s="65"/>
      <c r="FJ667" s="65"/>
      <c r="FK667" s="65"/>
      <c r="FL667" s="65"/>
      <c r="FM667" s="65"/>
      <c r="FN667" s="65"/>
      <c r="FO667" s="65"/>
      <c r="FP667" s="65"/>
      <c r="FQ667" s="65"/>
      <c r="FR667" s="65"/>
      <c r="FS667" s="65"/>
      <c r="FT667" s="65"/>
      <c r="FU667" s="65"/>
      <c r="FV667" s="65"/>
      <c r="FW667" s="65"/>
      <c r="FX667" s="65"/>
      <c r="FY667" s="65"/>
      <c r="FZ667" s="65"/>
      <c r="GA667" s="65"/>
      <c r="GB667" s="65"/>
      <c r="GC667" s="65"/>
      <c r="GD667" s="65"/>
      <c r="GE667" s="65"/>
      <c r="GF667" s="65"/>
      <c r="GG667" s="65"/>
      <c r="GH667" s="65"/>
      <c r="GI667" s="65"/>
      <c r="GJ667" s="65"/>
      <c r="GK667" s="65"/>
      <c r="GL667" s="65"/>
      <c r="GM667" s="65"/>
      <c r="GN667" s="65"/>
      <c r="GO667" s="65"/>
    </row>
    <row r="668" spans="46:197" s="103" customFormat="1" ht="20.100000000000001" customHeight="1" x14ac:dyDescent="0.3">
      <c r="AT668" s="64"/>
      <c r="AU668" s="64"/>
      <c r="AV668" s="64"/>
      <c r="AW668" s="64"/>
      <c r="AX668" s="64"/>
      <c r="AY668" s="64"/>
      <c r="AZ668" s="64"/>
      <c r="BA668" s="64"/>
      <c r="BB668" s="64"/>
      <c r="BC668" s="64"/>
      <c r="BD668" s="64"/>
      <c r="BE668" s="64"/>
      <c r="BF668" s="64"/>
      <c r="BG668" s="64"/>
      <c r="BH668" s="64"/>
      <c r="BI668" s="64"/>
      <c r="BJ668" s="64"/>
      <c r="BK668" s="64"/>
      <c r="BL668" s="64"/>
      <c r="BM668" s="64"/>
      <c r="BN668" s="64"/>
      <c r="BO668" s="64"/>
      <c r="BP668" s="64"/>
      <c r="BQ668" s="64"/>
      <c r="BR668" s="64"/>
      <c r="BS668" s="64"/>
      <c r="BT668" s="64"/>
      <c r="BU668" s="64"/>
      <c r="BV668" s="64"/>
      <c r="BW668" s="64"/>
      <c r="BX668" s="64"/>
      <c r="BY668" s="64"/>
      <c r="BZ668" s="64"/>
      <c r="CA668" s="64"/>
      <c r="CB668" s="64"/>
      <c r="CC668" s="64"/>
      <c r="CD668" s="64"/>
      <c r="CE668" s="64"/>
      <c r="CF668" s="64"/>
      <c r="CG668" s="64"/>
      <c r="CH668" s="64"/>
      <c r="CI668" s="64"/>
      <c r="CJ668" s="64"/>
      <c r="CK668" s="64"/>
      <c r="CL668" s="64"/>
      <c r="CM668" s="64"/>
      <c r="CN668" s="64"/>
      <c r="CO668" s="64"/>
      <c r="CP668" s="64"/>
      <c r="CQ668" s="64"/>
      <c r="CR668" s="64"/>
      <c r="CS668" s="64"/>
      <c r="CT668" s="64"/>
      <c r="CU668" s="64"/>
      <c r="CV668" s="64"/>
      <c r="CW668" s="64"/>
      <c r="CX668" s="64"/>
      <c r="CY668" s="64"/>
      <c r="CZ668" s="64"/>
      <c r="DA668" s="64"/>
      <c r="DB668" s="64"/>
      <c r="DC668" s="64"/>
      <c r="DD668" s="64"/>
      <c r="DE668" s="64"/>
      <c r="DF668" s="64"/>
      <c r="DG668" s="64"/>
      <c r="DH668" s="64"/>
      <c r="DI668" s="64"/>
      <c r="DJ668" s="64"/>
      <c r="DK668" s="65"/>
      <c r="DL668" s="65"/>
      <c r="DM668" s="65"/>
      <c r="DN668" s="65"/>
      <c r="DO668" s="65"/>
      <c r="DP668" s="65"/>
      <c r="DQ668" s="65"/>
      <c r="DR668" s="65"/>
      <c r="DS668" s="65"/>
      <c r="DT668" s="65"/>
      <c r="DU668" s="65"/>
      <c r="DV668" s="65"/>
      <c r="DW668" s="65"/>
      <c r="DX668" s="65"/>
      <c r="DY668" s="65"/>
      <c r="DZ668" s="65"/>
      <c r="EA668" s="65"/>
      <c r="EB668" s="65"/>
      <c r="EC668" s="65"/>
      <c r="ED668" s="65"/>
      <c r="EE668" s="65"/>
      <c r="EF668" s="65"/>
      <c r="EG668" s="65"/>
      <c r="EH668" s="65"/>
      <c r="EI668" s="65"/>
      <c r="EJ668" s="65"/>
      <c r="EK668" s="65"/>
      <c r="EL668" s="65"/>
      <c r="EM668" s="65"/>
      <c r="EN668" s="65"/>
      <c r="EO668" s="65"/>
      <c r="EP668" s="65"/>
      <c r="EQ668" s="65"/>
      <c r="ER668" s="65"/>
      <c r="ES668" s="65"/>
      <c r="ET668" s="65"/>
      <c r="EU668" s="65"/>
      <c r="EV668" s="65"/>
      <c r="EW668" s="65"/>
      <c r="EX668" s="65"/>
      <c r="EY668" s="65"/>
      <c r="EZ668" s="65"/>
      <c r="FA668" s="65"/>
      <c r="FB668" s="65"/>
      <c r="FC668" s="65"/>
      <c r="FD668" s="65"/>
      <c r="FE668" s="65"/>
      <c r="FF668" s="65"/>
      <c r="FG668" s="65"/>
      <c r="FH668" s="65"/>
      <c r="FI668" s="65"/>
      <c r="FJ668" s="65"/>
      <c r="FK668" s="65"/>
      <c r="FL668" s="65"/>
      <c r="FM668" s="65"/>
      <c r="FN668" s="65"/>
      <c r="FO668" s="65"/>
      <c r="FP668" s="65"/>
      <c r="FQ668" s="65"/>
      <c r="FR668" s="65"/>
      <c r="FS668" s="65"/>
      <c r="FT668" s="65"/>
      <c r="FU668" s="65"/>
      <c r="FV668" s="65"/>
      <c r="FW668" s="65"/>
      <c r="FX668" s="65"/>
      <c r="FY668" s="65"/>
      <c r="FZ668" s="65"/>
      <c r="GA668" s="65"/>
      <c r="GB668" s="65"/>
      <c r="GC668" s="65"/>
      <c r="GD668" s="65"/>
      <c r="GE668" s="65"/>
      <c r="GF668" s="65"/>
      <c r="GG668" s="65"/>
      <c r="GH668" s="65"/>
      <c r="GI668" s="65"/>
      <c r="GJ668" s="65"/>
      <c r="GK668" s="65"/>
      <c r="GL668" s="65"/>
      <c r="GM668" s="65"/>
      <c r="GN668" s="65"/>
      <c r="GO668" s="65"/>
    </row>
    <row r="669" spans="46:197" s="103" customFormat="1" ht="20.100000000000001" customHeight="1" x14ac:dyDescent="0.3">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c r="BS669" s="64"/>
      <c r="BT669" s="64"/>
      <c r="BU669" s="64"/>
      <c r="BV669" s="64"/>
      <c r="BW669" s="64"/>
      <c r="BX669" s="64"/>
      <c r="BY669" s="64"/>
      <c r="BZ669" s="64"/>
      <c r="CA669" s="64"/>
      <c r="CB669" s="64"/>
      <c r="CC669" s="64"/>
      <c r="CD669" s="64"/>
      <c r="CE669" s="64"/>
      <c r="CF669" s="64"/>
      <c r="CG669" s="64"/>
      <c r="CH669" s="64"/>
      <c r="CI669" s="64"/>
      <c r="CJ669" s="64"/>
      <c r="CK669" s="64"/>
      <c r="CL669" s="64"/>
      <c r="CM669" s="64"/>
      <c r="CN669" s="64"/>
      <c r="CO669" s="64"/>
      <c r="CP669" s="64"/>
      <c r="CQ669" s="64"/>
      <c r="CR669" s="64"/>
      <c r="CS669" s="64"/>
      <c r="CT669" s="64"/>
      <c r="CU669" s="64"/>
      <c r="CV669" s="64"/>
      <c r="CW669" s="64"/>
      <c r="CX669" s="64"/>
      <c r="CY669" s="64"/>
      <c r="CZ669" s="64"/>
      <c r="DA669" s="64"/>
      <c r="DB669" s="64"/>
      <c r="DC669" s="64"/>
      <c r="DD669" s="64"/>
      <c r="DE669" s="64"/>
      <c r="DF669" s="64"/>
      <c r="DG669" s="64"/>
      <c r="DH669" s="64"/>
      <c r="DI669" s="64"/>
      <c r="DJ669" s="64"/>
      <c r="DK669" s="65"/>
      <c r="DL669" s="65"/>
      <c r="DM669" s="65"/>
      <c r="DN669" s="65"/>
      <c r="DO669" s="65"/>
      <c r="DP669" s="65"/>
      <c r="DQ669" s="65"/>
      <c r="DR669" s="65"/>
      <c r="DS669" s="65"/>
      <c r="DT669" s="65"/>
      <c r="DU669" s="65"/>
      <c r="DV669" s="65"/>
      <c r="DW669" s="65"/>
      <c r="DX669" s="65"/>
      <c r="DY669" s="65"/>
      <c r="DZ669" s="65"/>
      <c r="EA669" s="65"/>
      <c r="EB669" s="65"/>
      <c r="EC669" s="65"/>
      <c r="ED669" s="65"/>
      <c r="EE669" s="65"/>
      <c r="EF669" s="65"/>
      <c r="EG669" s="65"/>
      <c r="EH669" s="65"/>
      <c r="EI669" s="65"/>
      <c r="EJ669" s="65"/>
      <c r="EK669" s="65"/>
      <c r="EL669" s="65"/>
      <c r="EM669" s="65"/>
      <c r="EN669" s="65"/>
      <c r="EO669" s="65"/>
      <c r="EP669" s="65"/>
      <c r="EQ669" s="65"/>
      <c r="ER669" s="65"/>
      <c r="ES669" s="65"/>
      <c r="ET669" s="65"/>
      <c r="EU669" s="65"/>
      <c r="EV669" s="65"/>
      <c r="EW669" s="65"/>
      <c r="EX669" s="65"/>
      <c r="EY669" s="65"/>
      <c r="EZ669" s="65"/>
      <c r="FA669" s="65"/>
      <c r="FB669" s="65"/>
      <c r="FC669" s="65"/>
      <c r="FD669" s="65"/>
      <c r="FE669" s="65"/>
      <c r="FF669" s="65"/>
      <c r="FG669" s="65"/>
      <c r="FH669" s="65"/>
      <c r="FI669" s="65"/>
      <c r="FJ669" s="65"/>
      <c r="FK669" s="65"/>
      <c r="FL669" s="65"/>
      <c r="FM669" s="65"/>
      <c r="FN669" s="65"/>
      <c r="FO669" s="65"/>
      <c r="FP669" s="65"/>
      <c r="FQ669" s="65"/>
      <c r="FR669" s="65"/>
      <c r="FS669" s="65"/>
      <c r="FT669" s="65"/>
      <c r="FU669" s="65"/>
      <c r="FV669" s="65"/>
      <c r="FW669" s="65"/>
      <c r="FX669" s="65"/>
      <c r="FY669" s="65"/>
      <c r="FZ669" s="65"/>
      <c r="GA669" s="65"/>
      <c r="GB669" s="65"/>
      <c r="GC669" s="65"/>
      <c r="GD669" s="65"/>
      <c r="GE669" s="65"/>
      <c r="GF669" s="65"/>
      <c r="GG669" s="65"/>
      <c r="GH669" s="65"/>
      <c r="GI669" s="65"/>
      <c r="GJ669" s="65"/>
      <c r="GK669" s="65"/>
      <c r="GL669" s="65"/>
      <c r="GM669" s="65"/>
      <c r="GN669" s="65"/>
      <c r="GO669" s="65"/>
    </row>
    <row r="670" spans="46:197" s="103" customFormat="1" ht="20.100000000000001" customHeight="1" x14ac:dyDescent="0.3">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c r="CD670" s="64"/>
      <c r="CE670" s="64"/>
      <c r="CF670" s="64"/>
      <c r="CG670" s="64"/>
      <c r="CH670" s="64"/>
      <c r="CI670" s="64"/>
      <c r="CJ670" s="64"/>
      <c r="CK670" s="64"/>
      <c r="CL670" s="64"/>
      <c r="CM670" s="64"/>
      <c r="CN670" s="64"/>
      <c r="CO670" s="64"/>
      <c r="CP670" s="64"/>
      <c r="CQ670" s="64"/>
      <c r="CR670" s="64"/>
      <c r="CS670" s="64"/>
      <c r="CT670" s="64"/>
      <c r="CU670" s="64"/>
      <c r="CV670" s="64"/>
      <c r="CW670" s="64"/>
      <c r="CX670" s="64"/>
      <c r="CY670" s="64"/>
      <c r="CZ670" s="64"/>
      <c r="DA670" s="64"/>
      <c r="DB670" s="64"/>
      <c r="DC670" s="64"/>
      <c r="DD670" s="64"/>
      <c r="DE670" s="64"/>
      <c r="DF670" s="64"/>
      <c r="DG670" s="64"/>
      <c r="DH670" s="64"/>
      <c r="DI670" s="64"/>
      <c r="DJ670" s="64"/>
      <c r="DK670" s="65"/>
      <c r="DL670" s="65"/>
      <c r="DM670" s="65"/>
      <c r="DN670" s="65"/>
      <c r="DO670" s="65"/>
      <c r="DP670" s="65"/>
      <c r="DQ670" s="65"/>
      <c r="DR670" s="65"/>
      <c r="DS670" s="65"/>
      <c r="DT670" s="65"/>
      <c r="DU670" s="65"/>
      <c r="DV670" s="65"/>
      <c r="DW670" s="65"/>
      <c r="DX670" s="65"/>
      <c r="DY670" s="65"/>
      <c r="DZ670" s="65"/>
      <c r="EA670" s="65"/>
      <c r="EB670" s="65"/>
      <c r="EC670" s="65"/>
      <c r="ED670" s="65"/>
      <c r="EE670" s="65"/>
      <c r="EF670" s="65"/>
      <c r="EG670" s="65"/>
      <c r="EH670" s="65"/>
      <c r="EI670" s="65"/>
      <c r="EJ670" s="65"/>
      <c r="EK670" s="65"/>
      <c r="EL670" s="65"/>
      <c r="EM670" s="65"/>
      <c r="EN670" s="65"/>
      <c r="EO670" s="65"/>
      <c r="EP670" s="65"/>
      <c r="EQ670" s="65"/>
      <c r="ER670" s="65"/>
      <c r="ES670" s="65"/>
      <c r="ET670" s="65"/>
      <c r="EU670" s="65"/>
      <c r="EV670" s="65"/>
      <c r="EW670" s="65"/>
      <c r="EX670" s="65"/>
      <c r="EY670" s="65"/>
      <c r="EZ670" s="65"/>
      <c r="FA670" s="65"/>
      <c r="FB670" s="65"/>
      <c r="FC670" s="65"/>
      <c r="FD670" s="65"/>
      <c r="FE670" s="65"/>
      <c r="FF670" s="65"/>
      <c r="FG670" s="65"/>
      <c r="FH670" s="65"/>
      <c r="FI670" s="65"/>
      <c r="FJ670" s="65"/>
      <c r="FK670" s="65"/>
      <c r="FL670" s="65"/>
      <c r="FM670" s="65"/>
      <c r="FN670" s="65"/>
      <c r="FO670" s="65"/>
      <c r="FP670" s="65"/>
      <c r="FQ670" s="65"/>
      <c r="FR670" s="65"/>
      <c r="FS670" s="65"/>
      <c r="FT670" s="65"/>
      <c r="FU670" s="65"/>
      <c r="FV670" s="65"/>
      <c r="FW670" s="65"/>
      <c r="FX670" s="65"/>
      <c r="FY670" s="65"/>
      <c r="FZ670" s="65"/>
      <c r="GA670" s="65"/>
      <c r="GB670" s="65"/>
      <c r="GC670" s="65"/>
      <c r="GD670" s="65"/>
      <c r="GE670" s="65"/>
      <c r="GF670" s="65"/>
      <c r="GG670" s="65"/>
      <c r="GH670" s="65"/>
      <c r="GI670" s="65"/>
      <c r="GJ670" s="65"/>
      <c r="GK670" s="65"/>
      <c r="GL670" s="65"/>
      <c r="GM670" s="65"/>
      <c r="GN670" s="65"/>
      <c r="GO670" s="65"/>
    </row>
    <row r="671" spans="46:197" s="103" customFormat="1" ht="20.100000000000001" customHeight="1" x14ac:dyDescent="0.3">
      <c r="AT671" s="64"/>
      <c r="AU671" s="64"/>
      <c r="AV671" s="64"/>
      <c r="AW671" s="64"/>
      <c r="AX671" s="64"/>
      <c r="AY671" s="64"/>
      <c r="AZ671" s="64"/>
      <c r="BA671" s="64"/>
      <c r="BB671" s="64"/>
      <c r="BC671" s="64"/>
      <c r="BD671" s="64"/>
      <c r="BE671" s="64"/>
      <c r="BF671" s="64"/>
      <c r="BG671" s="64"/>
      <c r="BH671" s="64"/>
      <c r="BI671" s="64"/>
      <c r="BJ671" s="64"/>
      <c r="BK671" s="64"/>
      <c r="BL671" s="64"/>
      <c r="BM671" s="64"/>
      <c r="BN671" s="64"/>
      <c r="BO671" s="64"/>
      <c r="BP671" s="64"/>
      <c r="BQ671" s="64"/>
      <c r="BR671" s="64"/>
      <c r="BS671" s="64"/>
      <c r="BT671" s="64"/>
      <c r="BU671" s="64"/>
      <c r="BV671" s="64"/>
      <c r="BW671" s="64"/>
      <c r="BX671" s="64"/>
      <c r="BY671" s="64"/>
      <c r="BZ671" s="64"/>
      <c r="CA671" s="64"/>
      <c r="CB671" s="64"/>
      <c r="CC671" s="64"/>
      <c r="CD671" s="64"/>
      <c r="CE671" s="64"/>
      <c r="CF671" s="64"/>
      <c r="CG671" s="64"/>
      <c r="CH671" s="64"/>
      <c r="CI671" s="64"/>
      <c r="CJ671" s="64"/>
      <c r="CK671" s="64"/>
      <c r="CL671" s="64"/>
      <c r="CM671" s="64"/>
      <c r="CN671" s="64"/>
      <c r="CO671" s="64"/>
      <c r="CP671" s="64"/>
      <c r="CQ671" s="64"/>
      <c r="CR671" s="64"/>
      <c r="CS671" s="64"/>
      <c r="CT671" s="64"/>
      <c r="CU671" s="64"/>
      <c r="CV671" s="64"/>
      <c r="CW671" s="64"/>
      <c r="CX671" s="64"/>
      <c r="CY671" s="64"/>
      <c r="CZ671" s="64"/>
      <c r="DA671" s="64"/>
      <c r="DB671" s="64"/>
      <c r="DC671" s="64"/>
      <c r="DD671" s="64"/>
      <c r="DE671" s="64"/>
      <c r="DF671" s="64"/>
      <c r="DG671" s="64"/>
      <c r="DH671" s="64"/>
      <c r="DI671" s="64"/>
      <c r="DJ671" s="64"/>
      <c r="DK671" s="65"/>
      <c r="DL671" s="65"/>
      <c r="DM671" s="65"/>
      <c r="DN671" s="65"/>
      <c r="DO671" s="65"/>
      <c r="DP671" s="65"/>
      <c r="DQ671" s="65"/>
      <c r="DR671" s="65"/>
      <c r="DS671" s="65"/>
      <c r="DT671" s="65"/>
      <c r="DU671" s="65"/>
      <c r="DV671" s="65"/>
      <c r="DW671" s="65"/>
      <c r="DX671" s="65"/>
      <c r="DY671" s="65"/>
      <c r="DZ671" s="65"/>
      <c r="EA671" s="65"/>
      <c r="EB671" s="65"/>
      <c r="EC671" s="65"/>
      <c r="ED671" s="65"/>
      <c r="EE671" s="65"/>
      <c r="EF671" s="65"/>
      <c r="EG671" s="65"/>
      <c r="EH671" s="65"/>
      <c r="EI671" s="65"/>
      <c r="EJ671" s="65"/>
      <c r="EK671" s="65"/>
      <c r="EL671" s="65"/>
      <c r="EM671" s="65"/>
      <c r="EN671" s="65"/>
      <c r="EO671" s="65"/>
      <c r="EP671" s="65"/>
      <c r="EQ671" s="65"/>
      <c r="ER671" s="65"/>
      <c r="ES671" s="65"/>
      <c r="ET671" s="65"/>
      <c r="EU671" s="65"/>
      <c r="EV671" s="65"/>
      <c r="EW671" s="65"/>
      <c r="EX671" s="65"/>
      <c r="EY671" s="65"/>
      <c r="EZ671" s="65"/>
      <c r="FA671" s="65"/>
      <c r="FB671" s="65"/>
      <c r="FC671" s="65"/>
      <c r="FD671" s="65"/>
      <c r="FE671" s="65"/>
      <c r="FF671" s="65"/>
      <c r="FG671" s="65"/>
      <c r="FH671" s="65"/>
      <c r="FI671" s="65"/>
      <c r="FJ671" s="65"/>
      <c r="FK671" s="65"/>
      <c r="FL671" s="65"/>
      <c r="FM671" s="65"/>
      <c r="FN671" s="65"/>
      <c r="FO671" s="65"/>
      <c r="FP671" s="65"/>
      <c r="FQ671" s="65"/>
      <c r="FR671" s="65"/>
      <c r="FS671" s="65"/>
      <c r="FT671" s="65"/>
      <c r="FU671" s="65"/>
      <c r="FV671" s="65"/>
      <c r="FW671" s="65"/>
      <c r="FX671" s="65"/>
      <c r="FY671" s="65"/>
      <c r="FZ671" s="65"/>
      <c r="GA671" s="65"/>
      <c r="GB671" s="65"/>
      <c r="GC671" s="65"/>
      <c r="GD671" s="65"/>
      <c r="GE671" s="65"/>
      <c r="GF671" s="65"/>
      <c r="GG671" s="65"/>
      <c r="GH671" s="65"/>
      <c r="GI671" s="65"/>
      <c r="GJ671" s="65"/>
      <c r="GK671" s="65"/>
      <c r="GL671" s="65"/>
      <c r="GM671" s="65"/>
      <c r="GN671" s="65"/>
      <c r="GO671" s="65"/>
    </row>
    <row r="672" spans="46:197" s="103" customFormat="1" ht="20.100000000000001" customHeight="1" x14ac:dyDescent="0.3">
      <c r="AT672" s="64"/>
      <c r="AU672" s="64"/>
      <c r="AV672" s="64"/>
      <c r="AW672" s="64"/>
      <c r="AX672" s="64"/>
      <c r="AY672" s="64"/>
      <c r="AZ672" s="64"/>
      <c r="BA672" s="64"/>
      <c r="BB672" s="64"/>
      <c r="BC672" s="64"/>
      <c r="BD672" s="64"/>
      <c r="BE672" s="64"/>
      <c r="BF672" s="64"/>
      <c r="BG672" s="64"/>
      <c r="BH672" s="64"/>
      <c r="BI672" s="64"/>
      <c r="BJ672" s="64"/>
      <c r="BK672" s="64"/>
      <c r="BL672" s="64"/>
      <c r="BM672" s="64"/>
      <c r="BN672" s="64"/>
      <c r="BO672" s="64"/>
      <c r="BP672" s="64"/>
      <c r="BQ672" s="64"/>
      <c r="BR672" s="64"/>
      <c r="BS672" s="64"/>
      <c r="BT672" s="64"/>
      <c r="BU672" s="64"/>
      <c r="BV672" s="64"/>
      <c r="BW672" s="64"/>
      <c r="BX672" s="64"/>
      <c r="BY672" s="64"/>
      <c r="BZ672" s="64"/>
      <c r="CA672" s="64"/>
      <c r="CB672" s="64"/>
      <c r="CC672" s="64"/>
      <c r="CD672" s="64"/>
      <c r="CE672" s="64"/>
      <c r="CF672" s="64"/>
      <c r="CG672" s="64"/>
      <c r="CH672" s="64"/>
      <c r="CI672" s="64"/>
      <c r="CJ672" s="64"/>
      <c r="CK672" s="64"/>
      <c r="CL672" s="64"/>
      <c r="CM672" s="64"/>
      <c r="CN672" s="64"/>
      <c r="CO672" s="64"/>
      <c r="CP672" s="64"/>
      <c r="CQ672" s="64"/>
      <c r="CR672" s="64"/>
      <c r="CS672" s="64"/>
      <c r="CT672" s="64"/>
      <c r="CU672" s="64"/>
      <c r="CV672" s="64"/>
      <c r="CW672" s="64"/>
      <c r="CX672" s="64"/>
      <c r="CY672" s="64"/>
      <c r="CZ672" s="64"/>
      <c r="DA672" s="64"/>
      <c r="DB672" s="64"/>
      <c r="DC672" s="64"/>
      <c r="DD672" s="64"/>
      <c r="DE672" s="64"/>
      <c r="DF672" s="64"/>
      <c r="DG672" s="64"/>
      <c r="DH672" s="64"/>
      <c r="DI672" s="64"/>
      <c r="DJ672" s="64"/>
      <c r="DK672" s="65"/>
      <c r="DL672" s="65"/>
      <c r="DM672" s="65"/>
      <c r="DN672" s="65"/>
      <c r="DO672" s="65"/>
      <c r="DP672" s="65"/>
      <c r="DQ672" s="65"/>
      <c r="DR672" s="65"/>
      <c r="DS672" s="65"/>
      <c r="DT672" s="65"/>
      <c r="DU672" s="65"/>
      <c r="DV672" s="65"/>
      <c r="DW672" s="65"/>
      <c r="DX672" s="65"/>
      <c r="DY672" s="65"/>
      <c r="DZ672" s="65"/>
      <c r="EA672" s="65"/>
      <c r="EB672" s="65"/>
      <c r="EC672" s="65"/>
      <c r="ED672" s="65"/>
      <c r="EE672" s="65"/>
      <c r="EF672" s="65"/>
      <c r="EG672" s="65"/>
      <c r="EH672" s="65"/>
      <c r="EI672" s="65"/>
      <c r="EJ672" s="65"/>
      <c r="EK672" s="65"/>
      <c r="EL672" s="65"/>
      <c r="EM672" s="65"/>
      <c r="EN672" s="65"/>
      <c r="EO672" s="65"/>
      <c r="EP672" s="65"/>
      <c r="EQ672" s="65"/>
      <c r="ER672" s="65"/>
      <c r="ES672" s="65"/>
      <c r="ET672" s="65"/>
      <c r="EU672" s="65"/>
      <c r="EV672" s="65"/>
      <c r="EW672" s="65"/>
      <c r="EX672" s="65"/>
      <c r="EY672" s="65"/>
      <c r="EZ672" s="65"/>
      <c r="FA672" s="65"/>
      <c r="FB672" s="65"/>
      <c r="FC672" s="65"/>
      <c r="FD672" s="65"/>
      <c r="FE672" s="65"/>
      <c r="FF672" s="65"/>
      <c r="FG672" s="65"/>
      <c r="FH672" s="65"/>
      <c r="FI672" s="65"/>
      <c r="FJ672" s="65"/>
      <c r="FK672" s="65"/>
      <c r="FL672" s="65"/>
      <c r="FM672" s="65"/>
      <c r="FN672" s="65"/>
      <c r="FO672" s="65"/>
      <c r="FP672" s="65"/>
      <c r="FQ672" s="65"/>
      <c r="FR672" s="65"/>
      <c r="FS672" s="65"/>
      <c r="FT672" s="65"/>
      <c r="FU672" s="65"/>
      <c r="FV672" s="65"/>
      <c r="FW672" s="65"/>
      <c r="FX672" s="65"/>
      <c r="FY672" s="65"/>
      <c r="FZ672" s="65"/>
      <c r="GA672" s="65"/>
      <c r="GB672" s="65"/>
      <c r="GC672" s="65"/>
      <c r="GD672" s="65"/>
      <c r="GE672" s="65"/>
      <c r="GF672" s="65"/>
      <c r="GG672" s="65"/>
      <c r="GH672" s="65"/>
      <c r="GI672" s="65"/>
      <c r="GJ672" s="65"/>
      <c r="GK672" s="65"/>
      <c r="GL672" s="65"/>
      <c r="GM672" s="65"/>
      <c r="GN672" s="65"/>
      <c r="GO672" s="65"/>
    </row>
    <row r="673" spans="46:197" s="103" customFormat="1" ht="20.100000000000001" customHeight="1" x14ac:dyDescent="0.3">
      <c r="AT673" s="64"/>
      <c r="AU673" s="64"/>
      <c r="AV673" s="64"/>
      <c r="AW673" s="64"/>
      <c r="AX673" s="64"/>
      <c r="AY673" s="64"/>
      <c r="AZ673" s="64"/>
      <c r="BA673" s="64"/>
      <c r="BB673" s="64"/>
      <c r="BC673" s="64"/>
      <c r="BD673" s="64"/>
      <c r="BE673" s="64"/>
      <c r="BF673" s="64"/>
      <c r="BG673" s="64"/>
      <c r="BH673" s="64"/>
      <c r="BI673" s="64"/>
      <c r="BJ673" s="64"/>
      <c r="BK673" s="64"/>
      <c r="BL673" s="64"/>
      <c r="BM673" s="64"/>
      <c r="BN673" s="64"/>
      <c r="BO673" s="64"/>
      <c r="BP673" s="64"/>
      <c r="BQ673" s="64"/>
      <c r="BR673" s="64"/>
      <c r="BS673" s="64"/>
      <c r="BT673" s="64"/>
      <c r="BU673" s="64"/>
      <c r="BV673" s="64"/>
      <c r="BW673" s="64"/>
      <c r="BX673" s="64"/>
      <c r="BY673" s="64"/>
      <c r="BZ673" s="64"/>
      <c r="CA673" s="64"/>
      <c r="CB673" s="64"/>
      <c r="CC673" s="64"/>
      <c r="CD673" s="64"/>
      <c r="CE673" s="64"/>
      <c r="CF673" s="64"/>
      <c r="CG673" s="64"/>
      <c r="CH673" s="64"/>
      <c r="CI673" s="64"/>
      <c r="CJ673" s="64"/>
      <c r="CK673" s="64"/>
      <c r="CL673" s="64"/>
      <c r="CM673" s="64"/>
      <c r="CN673" s="64"/>
      <c r="CO673" s="64"/>
      <c r="CP673" s="64"/>
      <c r="CQ673" s="64"/>
      <c r="CR673" s="64"/>
      <c r="CS673" s="64"/>
      <c r="CT673" s="64"/>
      <c r="CU673" s="64"/>
      <c r="CV673" s="64"/>
      <c r="CW673" s="64"/>
      <c r="CX673" s="64"/>
      <c r="CY673" s="64"/>
      <c r="CZ673" s="64"/>
      <c r="DA673" s="64"/>
      <c r="DB673" s="64"/>
      <c r="DC673" s="64"/>
      <c r="DD673" s="64"/>
      <c r="DE673" s="64"/>
      <c r="DF673" s="64"/>
      <c r="DG673" s="64"/>
      <c r="DH673" s="64"/>
      <c r="DI673" s="64"/>
      <c r="DJ673" s="64"/>
      <c r="DK673" s="65"/>
      <c r="DL673" s="65"/>
      <c r="DM673" s="65"/>
      <c r="DN673" s="65"/>
      <c r="DO673" s="65"/>
      <c r="DP673" s="65"/>
      <c r="DQ673" s="65"/>
      <c r="DR673" s="65"/>
      <c r="DS673" s="65"/>
      <c r="DT673" s="65"/>
      <c r="DU673" s="65"/>
      <c r="DV673" s="65"/>
      <c r="DW673" s="65"/>
      <c r="DX673" s="65"/>
      <c r="DY673" s="65"/>
      <c r="DZ673" s="65"/>
      <c r="EA673" s="65"/>
      <c r="EB673" s="65"/>
      <c r="EC673" s="65"/>
      <c r="ED673" s="65"/>
      <c r="EE673" s="65"/>
      <c r="EF673" s="65"/>
      <c r="EG673" s="65"/>
      <c r="EH673" s="65"/>
      <c r="EI673" s="65"/>
      <c r="EJ673" s="65"/>
      <c r="EK673" s="65"/>
      <c r="EL673" s="65"/>
      <c r="EM673" s="65"/>
      <c r="EN673" s="65"/>
      <c r="EO673" s="65"/>
      <c r="EP673" s="65"/>
      <c r="EQ673" s="65"/>
      <c r="ER673" s="65"/>
      <c r="ES673" s="65"/>
      <c r="ET673" s="65"/>
      <c r="EU673" s="65"/>
      <c r="EV673" s="65"/>
      <c r="EW673" s="65"/>
      <c r="EX673" s="65"/>
      <c r="EY673" s="65"/>
      <c r="EZ673" s="65"/>
      <c r="FA673" s="65"/>
      <c r="FB673" s="65"/>
      <c r="FC673" s="65"/>
      <c r="FD673" s="65"/>
      <c r="FE673" s="65"/>
      <c r="FF673" s="65"/>
      <c r="FG673" s="65"/>
      <c r="FH673" s="65"/>
      <c r="FI673" s="65"/>
      <c r="FJ673" s="65"/>
      <c r="FK673" s="65"/>
      <c r="FL673" s="65"/>
      <c r="FM673" s="65"/>
      <c r="FN673" s="65"/>
      <c r="FO673" s="65"/>
      <c r="FP673" s="65"/>
      <c r="FQ673" s="65"/>
      <c r="FR673" s="65"/>
      <c r="FS673" s="65"/>
      <c r="FT673" s="65"/>
      <c r="FU673" s="65"/>
      <c r="FV673" s="65"/>
      <c r="FW673" s="65"/>
      <c r="FX673" s="65"/>
      <c r="FY673" s="65"/>
      <c r="FZ673" s="65"/>
      <c r="GA673" s="65"/>
      <c r="GB673" s="65"/>
      <c r="GC673" s="65"/>
      <c r="GD673" s="65"/>
      <c r="GE673" s="65"/>
      <c r="GF673" s="65"/>
      <c r="GG673" s="65"/>
      <c r="GH673" s="65"/>
      <c r="GI673" s="65"/>
      <c r="GJ673" s="65"/>
      <c r="GK673" s="65"/>
      <c r="GL673" s="65"/>
      <c r="GM673" s="65"/>
      <c r="GN673" s="65"/>
      <c r="GO673" s="65"/>
    </row>
    <row r="674" spans="46:197" s="103" customFormat="1" ht="20.100000000000001" customHeight="1" x14ac:dyDescent="0.3">
      <c r="AT674" s="64"/>
      <c r="AU674" s="64"/>
      <c r="AV674" s="64"/>
      <c r="AW674" s="64"/>
      <c r="AX674" s="64"/>
      <c r="AY674" s="64"/>
      <c r="AZ674" s="64"/>
      <c r="BA674" s="64"/>
      <c r="BB674" s="64"/>
      <c r="BC674" s="64"/>
      <c r="BD674" s="64"/>
      <c r="BE674" s="64"/>
      <c r="BF674" s="64"/>
      <c r="BG674" s="64"/>
      <c r="BH674" s="64"/>
      <c r="BI674" s="64"/>
      <c r="BJ674" s="64"/>
      <c r="BK674" s="64"/>
      <c r="BL674" s="64"/>
      <c r="BM674" s="64"/>
      <c r="BN674" s="64"/>
      <c r="BO674" s="64"/>
      <c r="BP674" s="64"/>
      <c r="BQ674" s="64"/>
      <c r="BR674" s="64"/>
      <c r="BS674" s="64"/>
      <c r="BT674" s="64"/>
      <c r="BU674" s="64"/>
      <c r="BV674" s="64"/>
      <c r="BW674" s="64"/>
      <c r="BX674" s="64"/>
      <c r="BY674" s="64"/>
      <c r="BZ674" s="64"/>
      <c r="CA674" s="64"/>
      <c r="CB674" s="64"/>
      <c r="CC674" s="64"/>
      <c r="CD674" s="64"/>
      <c r="CE674" s="64"/>
      <c r="CF674" s="64"/>
      <c r="CG674" s="64"/>
      <c r="CH674" s="64"/>
      <c r="CI674" s="64"/>
      <c r="CJ674" s="64"/>
      <c r="CK674" s="64"/>
      <c r="CL674" s="64"/>
      <c r="CM674" s="64"/>
      <c r="CN674" s="64"/>
      <c r="CO674" s="64"/>
      <c r="CP674" s="64"/>
      <c r="CQ674" s="64"/>
      <c r="CR674" s="64"/>
      <c r="CS674" s="64"/>
      <c r="CT674" s="64"/>
      <c r="CU674" s="64"/>
      <c r="CV674" s="64"/>
      <c r="CW674" s="64"/>
      <c r="CX674" s="64"/>
      <c r="CY674" s="64"/>
      <c r="CZ674" s="64"/>
      <c r="DA674" s="64"/>
      <c r="DB674" s="64"/>
      <c r="DC674" s="64"/>
      <c r="DD674" s="64"/>
      <c r="DE674" s="64"/>
      <c r="DF674" s="64"/>
      <c r="DG674" s="64"/>
      <c r="DH674" s="64"/>
      <c r="DI674" s="64"/>
      <c r="DJ674" s="64"/>
      <c r="DK674" s="65"/>
      <c r="DL674" s="65"/>
      <c r="DM674" s="65"/>
      <c r="DN674" s="65"/>
      <c r="DO674" s="65"/>
      <c r="DP674" s="65"/>
      <c r="DQ674" s="65"/>
      <c r="DR674" s="65"/>
      <c r="DS674" s="65"/>
      <c r="DT674" s="65"/>
      <c r="DU674" s="65"/>
      <c r="DV674" s="65"/>
      <c r="DW674" s="65"/>
      <c r="DX674" s="65"/>
      <c r="DY674" s="65"/>
      <c r="DZ674" s="65"/>
      <c r="EA674" s="65"/>
      <c r="EB674" s="65"/>
      <c r="EC674" s="65"/>
      <c r="ED674" s="65"/>
      <c r="EE674" s="65"/>
      <c r="EF674" s="65"/>
      <c r="EG674" s="65"/>
      <c r="EH674" s="65"/>
      <c r="EI674" s="65"/>
      <c r="EJ674" s="65"/>
      <c r="EK674" s="65"/>
      <c r="EL674" s="65"/>
      <c r="EM674" s="65"/>
      <c r="EN674" s="65"/>
      <c r="EO674" s="65"/>
      <c r="EP674" s="65"/>
      <c r="EQ674" s="65"/>
      <c r="ER674" s="65"/>
      <c r="ES674" s="65"/>
      <c r="ET674" s="65"/>
      <c r="EU674" s="65"/>
      <c r="EV674" s="65"/>
      <c r="EW674" s="65"/>
      <c r="EX674" s="65"/>
      <c r="EY674" s="65"/>
      <c r="EZ674" s="65"/>
      <c r="FA674" s="65"/>
      <c r="FB674" s="65"/>
      <c r="FC674" s="65"/>
      <c r="FD674" s="65"/>
      <c r="FE674" s="65"/>
      <c r="FF674" s="65"/>
      <c r="FG674" s="65"/>
      <c r="FH674" s="65"/>
      <c r="FI674" s="65"/>
      <c r="FJ674" s="65"/>
      <c r="FK674" s="65"/>
      <c r="FL674" s="65"/>
      <c r="FM674" s="65"/>
      <c r="FN674" s="65"/>
      <c r="FO674" s="65"/>
      <c r="FP674" s="65"/>
      <c r="FQ674" s="65"/>
      <c r="FR674" s="65"/>
      <c r="FS674" s="65"/>
      <c r="FT674" s="65"/>
      <c r="FU674" s="65"/>
      <c r="FV674" s="65"/>
      <c r="FW674" s="65"/>
      <c r="FX674" s="65"/>
      <c r="FY674" s="65"/>
      <c r="FZ674" s="65"/>
      <c r="GA674" s="65"/>
      <c r="GB674" s="65"/>
      <c r="GC674" s="65"/>
      <c r="GD674" s="65"/>
      <c r="GE674" s="65"/>
      <c r="GF674" s="65"/>
      <c r="GG674" s="65"/>
      <c r="GH674" s="65"/>
      <c r="GI674" s="65"/>
      <c r="GJ674" s="65"/>
      <c r="GK674" s="65"/>
      <c r="GL674" s="65"/>
      <c r="GM674" s="65"/>
      <c r="GN674" s="65"/>
      <c r="GO674" s="65"/>
    </row>
    <row r="675" spans="46:197" s="103" customFormat="1" ht="20.100000000000001" customHeight="1" x14ac:dyDescent="0.3">
      <c r="AT675" s="64"/>
      <c r="AU675" s="64"/>
      <c r="AV675" s="64"/>
      <c r="AW675" s="64"/>
      <c r="AX675" s="64"/>
      <c r="AY675" s="64"/>
      <c r="AZ675" s="64"/>
      <c r="BA675" s="64"/>
      <c r="BB675" s="64"/>
      <c r="BC675" s="64"/>
      <c r="BD675" s="64"/>
      <c r="BE675" s="64"/>
      <c r="BF675" s="64"/>
      <c r="BG675" s="64"/>
      <c r="BH675" s="64"/>
      <c r="BI675" s="64"/>
      <c r="BJ675" s="64"/>
      <c r="BK675" s="64"/>
      <c r="BL675" s="64"/>
      <c r="BM675" s="64"/>
      <c r="BN675" s="64"/>
      <c r="BO675" s="64"/>
      <c r="BP675" s="64"/>
      <c r="BQ675" s="64"/>
      <c r="BR675" s="64"/>
      <c r="BS675" s="64"/>
      <c r="BT675" s="64"/>
      <c r="BU675" s="64"/>
      <c r="BV675" s="64"/>
      <c r="BW675" s="64"/>
      <c r="BX675" s="64"/>
      <c r="BY675" s="64"/>
      <c r="BZ675" s="64"/>
      <c r="CA675" s="64"/>
      <c r="CB675" s="64"/>
      <c r="CC675" s="64"/>
      <c r="CD675" s="64"/>
      <c r="CE675" s="64"/>
      <c r="CF675" s="64"/>
      <c r="CG675" s="64"/>
      <c r="CH675" s="64"/>
      <c r="CI675" s="64"/>
      <c r="CJ675" s="64"/>
      <c r="CK675" s="64"/>
      <c r="CL675" s="64"/>
      <c r="CM675" s="64"/>
      <c r="CN675" s="64"/>
      <c r="CO675" s="64"/>
      <c r="CP675" s="64"/>
      <c r="CQ675" s="64"/>
      <c r="CR675" s="64"/>
      <c r="CS675" s="64"/>
      <c r="CT675" s="64"/>
      <c r="CU675" s="64"/>
      <c r="CV675" s="64"/>
      <c r="CW675" s="64"/>
      <c r="CX675" s="64"/>
      <c r="CY675" s="64"/>
      <c r="CZ675" s="64"/>
      <c r="DA675" s="64"/>
      <c r="DB675" s="64"/>
      <c r="DC675" s="64"/>
      <c r="DD675" s="64"/>
      <c r="DE675" s="64"/>
      <c r="DF675" s="64"/>
      <c r="DG675" s="64"/>
      <c r="DH675" s="64"/>
      <c r="DI675" s="64"/>
      <c r="DJ675" s="64"/>
      <c r="DK675" s="65"/>
      <c r="DL675" s="65"/>
      <c r="DM675" s="65"/>
      <c r="DN675" s="65"/>
      <c r="DO675" s="65"/>
      <c r="DP675" s="65"/>
      <c r="DQ675" s="65"/>
      <c r="DR675" s="65"/>
      <c r="DS675" s="65"/>
      <c r="DT675" s="65"/>
      <c r="DU675" s="65"/>
      <c r="DV675" s="65"/>
      <c r="DW675" s="65"/>
      <c r="DX675" s="65"/>
      <c r="DY675" s="65"/>
      <c r="DZ675" s="65"/>
      <c r="EA675" s="65"/>
      <c r="EB675" s="65"/>
      <c r="EC675" s="65"/>
      <c r="ED675" s="65"/>
      <c r="EE675" s="65"/>
      <c r="EF675" s="65"/>
      <c r="EG675" s="65"/>
      <c r="EH675" s="65"/>
      <c r="EI675" s="65"/>
      <c r="EJ675" s="65"/>
      <c r="EK675" s="65"/>
      <c r="EL675" s="65"/>
      <c r="EM675" s="65"/>
      <c r="EN675" s="65"/>
      <c r="EO675" s="65"/>
      <c r="EP675" s="65"/>
      <c r="EQ675" s="65"/>
      <c r="ER675" s="65"/>
      <c r="ES675" s="65"/>
      <c r="ET675" s="65"/>
      <c r="EU675" s="65"/>
      <c r="EV675" s="65"/>
      <c r="EW675" s="65"/>
      <c r="EX675" s="65"/>
      <c r="EY675" s="65"/>
      <c r="EZ675" s="65"/>
      <c r="FA675" s="65"/>
      <c r="FB675" s="65"/>
      <c r="FC675" s="65"/>
      <c r="FD675" s="65"/>
      <c r="FE675" s="65"/>
      <c r="FF675" s="65"/>
      <c r="FG675" s="65"/>
      <c r="FH675" s="65"/>
      <c r="FI675" s="65"/>
      <c r="FJ675" s="65"/>
      <c r="FK675" s="65"/>
      <c r="FL675" s="65"/>
      <c r="FM675" s="65"/>
      <c r="FN675" s="65"/>
      <c r="FO675" s="65"/>
      <c r="FP675" s="65"/>
      <c r="FQ675" s="65"/>
      <c r="FR675" s="65"/>
      <c r="FS675" s="65"/>
      <c r="FT675" s="65"/>
      <c r="FU675" s="65"/>
      <c r="FV675" s="65"/>
      <c r="FW675" s="65"/>
      <c r="FX675" s="65"/>
      <c r="FY675" s="65"/>
      <c r="FZ675" s="65"/>
      <c r="GA675" s="65"/>
      <c r="GB675" s="65"/>
      <c r="GC675" s="65"/>
      <c r="GD675" s="65"/>
      <c r="GE675" s="65"/>
      <c r="GF675" s="65"/>
      <c r="GG675" s="65"/>
      <c r="GH675" s="65"/>
      <c r="GI675" s="65"/>
      <c r="GJ675" s="65"/>
      <c r="GK675" s="65"/>
      <c r="GL675" s="65"/>
      <c r="GM675" s="65"/>
      <c r="GN675" s="65"/>
      <c r="GO675" s="65"/>
    </row>
    <row r="676" spans="46:197" s="103" customFormat="1" ht="20.100000000000001" customHeight="1" x14ac:dyDescent="0.3">
      <c r="AT676" s="64"/>
      <c r="AU676" s="64"/>
      <c r="AV676" s="64"/>
      <c r="AW676" s="64"/>
      <c r="AX676" s="64"/>
      <c r="AY676" s="64"/>
      <c r="AZ676" s="64"/>
      <c r="BA676" s="64"/>
      <c r="BB676" s="64"/>
      <c r="BC676" s="64"/>
      <c r="BD676" s="64"/>
      <c r="BE676" s="64"/>
      <c r="BF676" s="64"/>
      <c r="BG676" s="64"/>
      <c r="BH676" s="64"/>
      <c r="BI676" s="64"/>
      <c r="BJ676" s="64"/>
      <c r="BK676" s="64"/>
      <c r="BL676" s="64"/>
      <c r="BM676" s="64"/>
      <c r="BN676" s="64"/>
      <c r="BO676" s="64"/>
      <c r="BP676" s="64"/>
      <c r="BQ676" s="64"/>
      <c r="BR676" s="64"/>
      <c r="BS676" s="64"/>
      <c r="BT676" s="64"/>
      <c r="BU676" s="64"/>
      <c r="BV676" s="64"/>
      <c r="BW676" s="64"/>
      <c r="BX676" s="64"/>
      <c r="BY676" s="64"/>
      <c r="BZ676" s="64"/>
      <c r="CA676" s="64"/>
      <c r="CB676" s="64"/>
      <c r="CC676" s="64"/>
      <c r="CD676" s="64"/>
      <c r="CE676" s="64"/>
      <c r="CF676" s="64"/>
      <c r="CG676" s="64"/>
      <c r="CH676" s="64"/>
      <c r="CI676" s="64"/>
      <c r="CJ676" s="64"/>
      <c r="CK676" s="64"/>
      <c r="CL676" s="64"/>
      <c r="CM676" s="64"/>
      <c r="CN676" s="64"/>
      <c r="CO676" s="64"/>
      <c r="CP676" s="64"/>
      <c r="CQ676" s="64"/>
      <c r="CR676" s="64"/>
      <c r="CS676" s="64"/>
      <c r="CT676" s="64"/>
      <c r="CU676" s="64"/>
      <c r="CV676" s="64"/>
      <c r="CW676" s="64"/>
      <c r="CX676" s="64"/>
      <c r="CY676" s="64"/>
      <c r="CZ676" s="64"/>
      <c r="DA676" s="64"/>
      <c r="DB676" s="64"/>
      <c r="DC676" s="64"/>
      <c r="DD676" s="64"/>
      <c r="DE676" s="64"/>
      <c r="DF676" s="64"/>
      <c r="DG676" s="64"/>
      <c r="DH676" s="64"/>
      <c r="DI676" s="64"/>
      <c r="DJ676" s="64"/>
      <c r="DK676" s="65"/>
      <c r="DL676" s="65"/>
      <c r="DM676" s="65"/>
      <c r="DN676" s="65"/>
      <c r="DO676" s="65"/>
      <c r="DP676" s="65"/>
      <c r="DQ676" s="65"/>
      <c r="DR676" s="65"/>
      <c r="DS676" s="65"/>
      <c r="DT676" s="65"/>
      <c r="DU676" s="65"/>
      <c r="DV676" s="65"/>
      <c r="DW676" s="65"/>
      <c r="DX676" s="65"/>
      <c r="DY676" s="65"/>
      <c r="DZ676" s="65"/>
      <c r="EA676" s="65"/>
      <c r="EB676" s="65"/>
      <c r="EC676" s="65"/>
      <c r="ED676" s="65"/>
      <c r="EE676" s="65"/>
      <c r="EF676" s="65"/>
      <c r="EG676" s="65"/>
      <c r="EH676" s="65"/>
      <c r="EI676" s="65"/>
      <c r="EJ676" s="65"/>
      <c r="EK676" s="65"/>
      <c r="EL676" s="65"/>
      <c r="EM676" s="65"/>
      <c r="EN676" s="65"/>
      <c r="EO676" s="65"/>
      <c r="EP676" s="65"/>
      <c r="EQ676" s="65"/>
      <c r="ER676" s="65"/>
      <c r="ES676" s="65"/>
      <c r="ET676" s="65"/>
      <c r="EU676" s="65"/>
      <c r="EV676" s="65"/>
      <c r="EW676" s="65"/>
      <c r="EX676" s="65"/>
      <c r="EY676" s="65"/>
      <c r="EZ676" s="65"/>
      <c r="FA676" s="65"/>
      <c r="FB676" s="65"/>
      <c r="FC676" s="65"/>
      <c r="FD676" s="65"/>
      <c r="FE676" s="65"/>
      <c r="FF676" s="65"/>
      <c r="FG676" s="65"/>
      <c r="FH676" s="65"/>
      <c r="FI676" s="65"/>
      <c r="FJ676" s="65"/>
      <c r="FK676" s="65"/>
      <c r="FL676" s="65"/>
      <c r="FM676" s="65"/>
      <c r="FN676" s="65"/>
      <c r="FO676" s="65"/>
      <c r="FP676" s="65"/>
      <c r="FQ676" s="65"/>
      <c r="FR676" s="65"/>
      <c r="FS676" s="65"/>
      <c r="FT676" s="65"/>
      <c r="FU676" s="65"/>
      <c r="FV676" s="65"/>
      <c r="FW676" s="65"/>
      <c r="FX676" s="65"/>
      <c r="FY676" s="65"/>
      <c r="FZ676" s="65"/>
      <c r="GA676" s="65"/>
      <c r="GB676" s="65"/>
      <c r="GC676" s="65"/>
      <c r="GD676" s="65"/>
      <c r="GE676" s="65"/>
      <c r="GF676" s="65"/>
      <c r="GG676" s="65"/>
      <c r="GH676" s="65"/>
      <c r="GI676" s="65"/>
      <c r="GJ676" s="65"/>
      <c r="GK676" s="65"/>
      <c r="GL676" s="65"/>
      <c r="GM676" s="65"/>
      <c r="GN676" s="65"/>
      <c r="GO676" s="65"/>
    </row>
    <row r="677" spans="46:197" s="103" customFormat="1" ht="20.100000000000001" customHeight="1" x14ac:dyDescent="0.3">
      <c r="AT677" s="64"/>
      <c r="AU677" s="64"/>
      <c r="AV677" s="64"/>
      <c r="AW677" s="64"/>
      <c r="AX677" s="64"/>
      <c r="AY677" s="64"/>
      <c r="AZ677" s="64"/>
      <c r="BA677" s="64"/>
      <c r="BB677" s="64"/>
      <c r="BC677" s="64"/>
      <c r="BD677" s="64"/>
      <c r="BE677" s="64"/>
      <c r="BF677" s="64"/>
      <c r="BG677" s="64"/>
      <c r="BH677" s="64"/>
      <c r="BI677" s="64"/>
      <c r="BJ677" s="64"/>
      <c r="BK677" s="64"/>
      <c r="BL677" s="64"/>
      <c r="BM677" s="64"/>
      <c r="BN677" s="64"/>
      <c r="BO677" s="64"/>
      <c r="BP677" s="64"/>
      <c r="BQ677" s="64"/>
      <c r="BR677" s="64"/>
      <c r="BS677" s="64"/>
      <c r="BT677" s="64"/>
      <c r="BU677" s="64"/>
      <c r="BV677" s="64"/>
      <c r="BW677" s="64"/>
      <c r="BX677" s="64"/>
      <c r="BY677" s="64"/>
      <c r="BZ677" s="64"/>
      <c r="CA677" s="64"/>
      <c r="CB677" s="64"/>
      <c r="CC677" s="64"/>
      <c r="CD677" s="64"/>
      <c r="CE677" s="64"/>
      <c r="CF677" s="64"/>
      <c r="CG677" s="64"/>
      <c r="CH677" s="64"/>
      <c r="CI677" s="64"/>
      <c r="CJ677" s="64"/>
      <c r="CK677" s="64"/>
      <c r="CL677" s="64"/>
      <c r="CM677" s="64"/>
      <c r="CN677" s="64"/>
      <c r="CO677" s="64"/>
      <c r="CP677" s="64"/>
      <c r="CQ677" s="64"/>
      <c r="CR677" s="64"/>
      <c r="CS677" s="64"/>
      <c r="CT677" s="64"/>
      <c r="CU677" s="64"/>
      <c r="CV677" s="64"/>
      <c r="CW677" s="64"/>
      <c r="CX677" s="64"/>
      <c r="CY677" s="64"/>
      <c r="CZ677" s="64"/>
      <c r="DA677" s="64"/>
      <c r="DB677" s="64"/>
      <c r="DC677" s="64"/>
      <c r="DD677" s="64"/>
      <c r="DE677" s="64"/>
      <c r="DF677" s="64"/>
      <c r="DG677" s="64"/>
      <c r="DH677" s="64"/>
      <c r="DI677" s="64"/>
      <c r="DJ677" s="64"/>
      <c r="DK677" s="65"/>
      <c r="DL677" s="65"/>
      <c r="DM677" s="65"/>
      <c r="DN677" s="65"/>
      <c r="DO677" s="65"/>
      <c r="DP677" s="65"/>
      <c r="DQ677" s="65"/>
      <c r="DR677" s="65"/>
      <c r="DS677" s="65"/>
      <c r="DT677" s="65"/>
      <c r="DU677" s="65"/>
      <c r="DV677" s="65"/>
      <c r="DW677" s="65"/>
      <c r="DX677" s="65"/>
      <c r="DY677" s="65"/>
      <c r="DZ677" s="65"/>
      <c r="EA677" s="65"/>
      <c r="EB677" s="65"/>
      <c r="EC677" s="65"/>
      <c r="ED677" s="65"/>
      <c r="EE677" s="65"/>
      <c r="EF677" s="65"/>
      <c r="EG677" s="65"/>
      <c r="EH677" s="65"/>
      <c r="EI677" s="65"/>
      <c r="EJ677" s="65"/>
      <c r="EK677" s="65"/>
      <c r="EL677" s="65"/>
      <c r="EM677" s="65"/>
      <c r="EN677" s="65"/>
      <c r="EO677" s="65"/>
      <c r="EP677" s="65"/>
      <c r="EQ677" s="65"/>
      <c r="ER677" s="65"/>
      <c r="ES677" s="65"/>
      <c r="ET677" s="65"/>
      <c r="EU677" s="65"/>
      <c r="EV677" s="65"/>
      <c r="EW677" s="65"/>
      <c r="EX677" s="65"/>
      <c r="EY677" s="65"/>
      <c r="EZ677" s="65"/>
      <c r="FA677" s="65"/>
      <c r="FB677" s="65"/>
      <c r="FC677" s="65"/>
      <c r="FD677" s="65"/>
      <c r="FE677" s="65"/>
      <c r="FF677" s="65"/>
      <c r="FG677" s="65"/>
      <c r="FH677" s="65"/>
      <c r="FI677" s="65"/>
      <c r="FJ677" s="65"/>
      <c r="FK677" s="65"/>
      <c r="FL677" s="65"/>
      <c r="FM677" s="65"/>
      <c r="FN677" s="65"/>
      <c r="FO677" s="65"/>
      <c r="FP677" s="65"/>
      <c r="FQ677" s="65"/>
      <c r="FR677" s="65"/>
      <c r="FS677" s="65"/>
      <c r="FT677" s="65"/>
      <c r="FU677" s="65"/>
      <c r="FV677" s="65"/>
      <c r="FW677" s="65"/>
      <c r="FX677" s="65"/>
      <c r="FY677" s="65"/>
      <c r="FZ677" s="65"/>
      <c r="GA677" s="65"/>
      <c r="GB677" s="65"/>
      <c r="GC677" s="65"/>
      <c r="GD677" s="65"/>
      <c r="GE677" s="65"/>
      <c r="GF677" s="65"/>
      <c r="GG677" s="65"/>
      <c r="GH677" s="65"/>
      <c r="GI677" s="65"/>
      <c r="GJ677" s="65"/>
      <c r="GK677" s="65"/>
      <c r="GL677" s="65"/>
      <c r="GM677" s="65"/>
      <c r="GN677" s="65"/>
      <c r="GO677" s="65"/>
    </row>
    <row r="678" spans="46:197" s="103" customFormat="1" ht="20.100000000000001" customHeight="1" x14ac:dyDescent="0.3">
      <c r="AT678" s="64"/>
      <c r="AU678" s="64"/>
      <c r="AV678" s="64"/>
      <c r="AW678" s="64"/>
      <c r="AX678" s="64"/>
      <c r="AY678" s="64"/>
      <c r="AZ678" s="64"/>
      <c r="BA678" s="64"/>
      <c r="BB678" s="64"/>
      <c r="BC678" s="64"/>
      <c r="BD678" s="64"/>
      <c r="BE678" s="64"/>
      <c r="BF678" s="64"/>
      <c r="BG678" s="64"/>
      <c r="BH678" s="64"/>
      <c r="BI678" s="64"/>
      <c r="BJ678" s="64"/>
      <c r="BK678" s="64"/>
      <c r="BL678" s="64"/>
      <c r="BM678" s="64"/>
      <c r="BN678" s="64"/>
      <c r="BO678" s="64"/>
      <c r="BP678" s="64"/>
      <c r="BQ678" s="64"/>
      <c r="BR678" s="64"/>
      <c r="BS678" s="64"/>
      <c r="BT678" s="64"/>
      <c r="BU678" s="64"/>
      <c r="BV678" s="64"/>
      <c r="BW678" s="64"/>
      <c r="BX678" s="64"/>
      <c r="BY678" s="64"/>
      <c r="BZ678" s="64"/>
      <c r="CA678" s="64"/>
      <c r="CB678" s="64"/>
      <c r="CC678" s="64"/>
      <c r="CD678" s="64"/>
      <c r="CE678" s="64"/>
      <c r="CF678" s="64"/>
      <c r="CG678" s="64"/>
      <c r="CH678" s="64"/>
      <c r="CI678" s="64"/>
      <c r="CJ678" s="64"/>
      <c r="CK678" s="64"/>
      <c r="CL678" s="64"/>
      <c r="CM678" s="64"/>
      <c r="CN678" s="64"/>
      <c r="CO678" s="64"/>
      <c r="CP678" s="64"/>
      <c r="CQ678" s="64"/>
      <c r="CR678" s="64"/>
      <c r="CS678" s="64"/>
      <c r="CT678" s="64"/>
      <c r="CU678" s="64"/>
      <c r="CV678" s="64"/>
      <c r="CW678" s="64"/>
      <c r="CX678" s="64"/>
      <c r="CY678" s="64"/>
      <c r="CZ678" s="64"/>
      <c r="DA678" s="64"/>
      <c r="DB678" s="64"/>
      <c r="DC678" s="64"/>
      <c r="DD678" s="64"/>
      <c r="DE678" s="64"/>
      <c r="DF678" s="64"/>
      <c r="DG678" s="64"/>
      <c r="DH678" s="64"/>
      <c r="DI678" s="64"/>
      <c r="DJ678" s="64"/>
      <c r="DK678" s="65"/>
      <c r="DL678" s="65"/>
      <c r="DM678" s="65"/>
      <c r="DN678" s="65"/>
      <c r="DO678" s="65"/>
      <c r="DP678" s="65"/>
      <c r="DQ678" s="65"/>
      <c r="DR678" s="65"/>
      <c r="DS678" s="65"/>
      <c r="DT678" s="65"/>
      <c r="DU678" s="65"/>
      <c r="DV678" s="65"/>
      <c r="DW678" s="65"/>
      <c r="DX678" s="65"/>
      <c r="DY678" s="65"/>
      <c r="DZ678" s="65"/>
      <c r="EA678" s="65"/>
      <c r="EB678" s="65"/>
      <c r="EC678" s="65"/>
      <c r="ED678" s="65"/>
      <c r="EE678" s="65"/>
      <c r="EF678" s="65"/>
      <c r="EG678" s="65"/>
      <c r="EH678" s="65"/>
      <c r="EI678" s="65"/>
      <c r="EJ678" s="65"/>
      <c r="EK678" s="65"/>
      <c r="EL678" s="65"/>
      <c r="EM678" s="65"/>
      <c r="EN678" s="65"/>
      <c r="EO678" s="65"/>
      <c r="EP678" s="65"/>
      <c r="EQ678" s="65"/>
      <c r="ER678" s="65"/>
      <c r="ES678" s="65"/>
      <c r="ET678" s="65"/>
      <c r="EU678" s="65"/>
      <c r="EV678" s="65"/>
      <c r="EW678" s="65"/>
      <c r="EX678" s="65"/>
      <c r="EY678" s="65"/>
      <c r="EZ678" s="65"/>
      <c r="FA678" s="65"/>
      <c r="FB678" s="65"/>
      <c r="FC678" s="65"/>
      <c r="FD678" s="65"/>
      <c r="FE678" s="65"/>
      <c r="FF678" s="65"/>
      <c r="FG678" s="65"/>
      <c r="FH678" s="65"/>
      <c r="FI678" s="65"/>
      <c r="FJ678" s="65"/>
      <c r="FK678" s="65"/>
      <c r="FL678" s="65"/>
      <c r="FM678" s="65"/>
      <c r="FN678" s="65"/>
      <c r="FO678" s="65"/>
      <c r="FP678" s="65"/>
      <c r="FQ678" s="65"/>
      <c r="FR678" s="65"/>
      <c r="FS678" s="65"/>
      <c r="FT678" s="65"/>
      <c r="FU678" s="65"/>
      <c r="FV678" s="65"/>
      <c r="FW678" s="65"/>
      <c r="FX678" s="65"/>
      <c r="FY678" s="65"/>
      <c r="FZ678" s="65"/>
      <c r="GA678" s="65"/>
      <c r="GB678" s="65"/>
      <c r="GC678" s="65"/>
      <c r="GD678" s="65"/>
      <c r="GE678" s="65"/>
      <c r="GF678" s="65"/>
      <c r="GG678" s="65"/>
      <c r="GH678" s="65"/>
      <c r="GI678" s="65"/>
      <c r="GJ678" s="65"/>
      <c r="GK678" s="65"/>
      <c r="GL678" s="65"/>
      <c r="GM678" s="65"/>
      <c r="GN678" s="65"/>
      <c r="GO678" s="65"/>
    </row>
    <row r="679" spans="46:197" s="103" customFormat="1" ht="20.100000000000001" customHeight="1" x14ac:dyDescent="0.3">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c r="BS679" s="64"/>
      <c r="BT679" s="64"/>
      <c r="BU679" s="64"/>
      <c r="BV679" s="64"/>
      <c r="BW679" s="64"/>
      <c r="BX679" s="64"/>
      <c r="BY679" s="64"/>
      <c r="BZ679" s="64"/>
      <c r="CA679" s="64"/>
      <c r="CB679" s="64"/>
      <c r="CC679" s="64"/>
      <c r="CD679" s="64"/>
      <c r="CE679" s="64"/>
      <c r="CF679" s="64"/>
      <c r="CG679" s="64"/>
      <c r="CH679" s="64"/>
      <c r="CI679" s="64"/>
      <c r="CJ679" s="64"/>
      <c r="CK679" s="64"/>
      <c r="CL679" s="64"/>
      <c r="CM679" s="64"/>
      <c r="CN679" s="64"/>
      <c r="CO679" s="64"/>
      <c r="CP679" s="64"/>
      <c r="CQ679" s="64"/>
      <c r="CR679" s="64"/>
      <c r="CS679" s="64"/>
      <c r="CT679" s="64"/>
      <c r="CU679" s="64"/>
      <c r="CV679" s="64"/>
      <c r="CW679" s="64"/>
      <c r="CX679" s="64"/>
      <c r="CY679" s="64"/>
      <c r="CZ679" s="64"/>
      <c r="DA679" s="64"/>
      <c r="DB679" s="64"/>
      <c r="DC679" s="64"/>
      <c r="DD679" s="64"/>
      <c r="DE679" s="64"/>
      <c r="DF679" s="64"/>
      <c r="DG679" s="64"/>
      <c r="DH679" s="64"/>
      <c r="DI679" s="64"/>
      <c r="DJ679" s="64"/>
      <c r="DK679" s="65"/>
      <c r="DL679" s="65"/>
      <c r="DM679" s="65"/>
      <c r="DN679" s="65"/>
      <c r="DO679" s="65"/>
      <c r="DP679" s="65"/>
      <c r="DQ679" s="65"/>
      <c r="DR679" s="65"/>
      <c r="DS679" s="65"/>
      <c r="DT679" s="65"/>
      <c r="DU679" s="65"/>
      <c r="DV679" s="65"/>
      <c r="DW679" s="65"/>
      <c r="DX679" s="65"/>
      <c r="DY679" s="65"/>
      <c r="DZ679" s="65"/>
      <c r="EA679" s="65"/>
      <c r="EB679" s="65"/>
      <c r="EC679" s="65"/>
      <c r="ED679" s="65"/>
      <c r="EE679" s="65"/>
      <c r="EF679" s="65"/>
      <c r="EG679" s="65"/>
      <c r="EH679" s="65"/>
      <c r="EI679" s="65"/>
      <c r="EJ679" s="65"/>
      <c r="EK679" s="65"/>
      <c r="EL679" s="65"/>
      <c r="EM679" s="65"/>
      <c r="EN679" s="65"/>
      <c r="EO679" s="65"/>
      <c r="EP679" s="65"/>
      <c r="EQ679" s="65"/>
      <c r="ER679" s="65"/>
      <c r="ES679" s="65"/>
      <c r="ET679" s="65"/>
      <c r="EU679" s="65"/>
      <c r="EV679" s="65"/>
      <c r="EW679" s="65"/>
      <c r="EX679" s="65"/>
      <c r="EY679" s="65"/>
      <c r="EZ679" s="65"/>
      <c r="FA679" s="65"/>
      <c r="FB679" s="65"/>
      <c r="FC679" s="65"/>
      <c r="FD679" s="65"/>
      <c r="FE679" s="65"/>
      <c r="FF679" s="65"/>
      <c r="FG679" s="65"/>
      <c r="FH679" s="65"/>
      <c r="FI679" s="65"/>
      <c r="FJ679" s="65"/>
      <c r="FK679" s="65"/>
      <c r="FL679" s="65"/>
      <c r="FM679" s="65"/>
      <c r="FN679" s="65"/>
      <c r="FO679" s="65"/>
      <c r="FP679" s="65"/>
      <c r="FQ679" s="65"/>
      <c r="FR679" s="65"/>
      <c r="FS679" s="65"/>
      <c r="FT679" s="65"/>
      <c r="FU679" s="65"/>
      <c r="FV679" s="65"/>
      <c r="FW679" s="65"/>
      <c r="FX679" s="65"/>
      <c r="FY679" s="65"/>
      <c r="FZ679" s="65"/>
      <c r="GA679" s="65"/>
      <c r="GB679" s="65"/>
      <c r="GC679" s="65"/>
      <c r="GD679" s="65"/>
      <c r="GE679" s="65"/>
      <c r="GF679" s="65"/>
      <c r="GG679" s="65"/>
      <c r="GH679" s="65"/>
      <c r="GI679" s="65"/>
      <c r="GJ679" s="65"/>
      <c r="GK679" s="65"/>
      <c r="GL679" s="65"/>
      <c r="GM679" s="65"/>
      <c r="GN679" s="65"/>
      <c r="GO679" s="65"/>
    </row>
    <row r="680" spans="46:197" s="103" customFormat="1" ht="20.100000000000001" customHeight="1" x14ac:dyDescent="0.3">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c r="BS680" s="64"/>
      <c r="BT680" s="64"/>
      <c r="BU680" s="64"/>
      <c r="BV680" s="64"/>
      <c r="BW680" s="64"/>
      <c r="BX680" s="64"/>
      <c r="BY680" s="64"/>
      <c r="BZ680" s="64"/>
      <c r="CA680" s="64"/>
      <c r="CB680" s="64"/>
      <c r="CC680" s="64"/>
      <c r="CD680" s="64"/>
      <c r="CE680" s="64"/>
      <c r="CF680" s="64"/>
      <c r="CG680" s="64"/>
      <c r="CH680" s="64"/>
      <c r="CI680" s="64"/>
      <c r="CJ680" s="64"/>
      <c r="CK680" s="64"/>
      <c r="CL680" s="64"/>
      <c r="CM680" s="64"/>
      <c r="CN680" s="64"/>
      <c r="CO680" s="64"/>
      <c r="CP680" s="64"/>
      <c r="CQ680" s="64"/>
      <c r="CR680" s="64"/>
      <c r="CS680" s="64"/>
      <c r="CT680" s="64"/>
      <c r="CU680" s="64"/>
      <c r="CV680" s="64"/>
      <c r="CW680" s="64"/>
      <c r="CX680" s="64"/>
      <c r="CY680" s="64"/>
      <c r="CZ680" s="64"/>
      <c r="DA680" s="64"/>
      <c r="DB680" s="64"/>
      <c r="DC680" s="64"/>
      <c r="DD680" s="64"/>
      <c r="DE680" s="64"/>
      <c r="DF680" s="64"/>
      <c r="DG680" s="64"/>
      <c r="DH680" s="64"/>
      <c r="DI680" s="64"/>
      <c r="DJ680" s="64"/>
      <c r="DK680" s="65"/>
      <c r="DL680" s="65"/>
      <c r="DM680" s="65"/>
      <c r="DN680" s="65"/>
      <c r="DO680" s="65"/>
      <c r="DP680" s="65"/>
      <c r="DQ680" s="65"/>
      <c r="DR680" s="65"/>
      <c r="DS680" s="65"/>
      <c r="DT680" s="65"/>
      <c r="DU680" s="65"/>
      <c r="DV680" s="65"/>
      <c r="DW680" s="65"/>
      <c r="DX680" s="65"/>
      <c r="DY680" s="65"/>
      <c r="DZ680" s="65"/>
      <c r="EA680" s="65"/>
      <c r="EB680" s="65"/>
      <c r="EC680" s="65"/>
      <c r="ED680" s="65"/>
      <c r="EE680" s="65"/>
      <c r="EF680" s="65"/>
      <c r="EG680" s="65"/>
      <c r="EH680" s="65"/>
      <c r="EI680" s="65"/>
      <c r="EJ680" s="65"/>
      <c r="EK680" s="65"/>
      <c r="EL680" s="65"/>
      <c r="EM680" s="65"/>
      <c r="EN680" s="65"/>
      <c r="EO680" s="65"/>
      <c r="EP680" s="65"/>
      <c r="EQ680" s="65"/>
      <c r="ER680" s="65"/>
      <c r="ES680" s="65"/>
      <c r="ET680" s="65"/>
      <c r="EU680" s="65"/>
      <c r="EV680" s="65"/>
      <c r="EW680" s="65"/>
      <c r="EX680" s="65"/>
      <c r="EY680" s="65"/>
      <c r="EZ680" s="65"/>
      <c r="FA680" s="65"/>
      <c r="FB680" s="65"/>
      <c r="FC680" s="65"/>
      <c r="FD680" s="65"/>
      <c r="FE680" s="65"/>
      <c r="FF680" s="65"/>
      <c r="FG680" s="65"/>
      <c r="FH680" s="65"/>
      <c r="FI680" s="65"/>
      <c r="FJ680" s="65"/>
      <c r="FK680" s="65"/>
      <c r="FL680" s="65"/>
      <c r="FM680" s="65"/>
      <c r="FN680" s="65"/>
      <c r="FO680" s="65"/>
      <c r="FP680" s="65"/>
      <c r="FQ680" s="65"/>
      <c r="FR680" s="65"/>
      <c r="FS680" s="65"/>
      <c r="FT680" s="65"/>
      <c r="FU680" s="65"/>
      <c r="FV680" s="65"/>
      <c r="FW680" s="65"/>
      <c r="FX680" s="65"/>
      <c r="FY680" s="65"/>
      <c r="FZ680" s="65"/>
      <c r="GA680" s="65"/>
      <c r="GB680" s="65"/>
      <c r="GC680" s="65"/>
      <c r="GD680" s="65"/>
      <c r="GE680" s="65"/>
      <c r="GF680" s="65"/>
      <c r="GG680" s="65"/>
      <c r="GH680" s="65"/>
      <c r="GI680" s="65"/>
      <c r="GJ680" s="65"/>
      <c r="GK680" s="65"/>
      <c r="GL680" s="65"/>
      <c r="GM680" s="65"/>
      <c r="GN680" s="65"/>
      <c r="GO680" s="65"/>
    </row>
    <row r="681" spans="46:197" s="103" customFormat="1" ht="20.100000000000001" customHeight="1" x14ac:dyDescent="0.3">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c r="BS681" s="64"/>
      <c r="BT681" s="64"/>
      <c r="BU681" s="64"/>
      <c r="BV681" s="64"/>
      <c r="BW681" s="64"/>
      <c r="BX681" s="64"/>
      <c r="BY681" s="64"/>
      <c r="BZ681" s="64"/>
      <c r="CA681" s="64"/>
      <c r="CB681" s="64"/>
      <c r="CC681" s="64"/>
      <c r="CD681" s="64"/>
      <c r="CE681" s="64"/>
      <c r="CF681" s="64"/>
      <c r="CG681" s="64"/>
      <c r="CH681" s="64"/>
      <c r="CI681" s="64"/>
      <c r="CJ681" s="64"/>
      <c r="CK681" s="64"/>
      <c r="CL681" s="64"/>
      <c r="CM681" s="64"/>
      <c r="CN681" s="64"/>
      <c r="CO681" s="64"/>
      <c r="CP681" s="64"/>
      <c r="CQ681" s="64"/>
      <c r="CR681" s="64"/>
      <c r="CS681" s="64"/>
      <c r="CT681" s="64"/>
      <c r="CU681" s="64"/>
      <c r="CV681" s="64"/>
      <c r="CW681" s="64"/>
      <c r="CX681" s="64"/>
      <c r="CY681" s="64"/>
      <c r="CZ681" s="64"/>
      <c r="DA681" s="64"/>
      <c r="DB681" s="64"/>
      <c r="DC681" s="64"/>
      <c r="DD681" s="64"/>
      <c r="DE681" s="64"/>
      <c r="DF681" s="64"/>
      <c r="DG681" s="64"/>
      <c r="DH681" s="64"/>
      <c r="DI681" s="64"/>
      <c r="DJ681" s="64"/>
      <c r="DK681" s="65"/>
      <c r="DL681" s="65"/>
      <c r="DM681" s="65"/>
      <c r="DN681" s="65"/>
      <c r="DO681" s="65"/>
      <c r="DP681" s="65"/>
      <c r="DQ681" s="65"/>
      <c r="DR681" s="65"/>
      <c r="DS681" s="65"/>
      <c r="DT681" s="65"/>
      <c r="DU681" s="65"/>
      <c r="DV681" s="65"/>
      <c r="DW681" s="65"/>
      <c r="DX681" s="65"/>
      <c r="DY681" s="65"/>
      <c r="DZ681" s="65"/>
      <c r="EA681" s="65"/>
      <c r="EB681" s="65"/>
      <c r="EC681" s="65"/>
      <c r="ED681" s="65"/>
      <c r="EE681" s="65"/>
      <c r="EF681" s="65"/>
      <c r="EG681" s="65"/>
      <c r="EH681" s="65"/>
      <c r="EI681" s="65"/>
      <c r="EJ681" s="65"/>
      <c r="EK681" s="65"/>
      <c r="EL681" s="65"/>
      <c r="EM681" s="65"/>
      <c r="EN681" s="65"/>
      <c r="EO681" s="65"/>
      <c r="EP681" s="65"/>
      <c r="EQ681" s="65"/>
      <c r="ER681" s="65"/>
      <c r="ES681" s="65"/>
      <c r="ET681" s="65"/>
      <c r="EU681" s="65"/>
      <c r="EV681" s="65"/>
      <c r="EW681" s="65"/>
      <c r="EX681" s="65"/>
      <c r="EY681" s="65"/>
      <c r="EZ681" s="65"/>
      <c r="FA681" s="65"/>
      <c r="FB681" s="65"/>
      <c r="FC681" s="65"/>
      <c r="FD681" s="65"/>
      <c r="FE681" s="65"/>
      <c r="FF681" s="65"/>
      <c r="FG681" s="65"/>
      <c r="FH681" s="65"/>
      <c r="FI681" s="65"/>
      <c r="FJ681" s="65"/>
      <c r="FK681" s="65"/>
      <c r="FL681" s="65"/>
      <c r="FM681" s="65"/>
      <c r="FN681" s="65"/>
      <c r="FO681" s="65"/>
      <c r="FP681" s="65"/>
      <c r="FQ681" s="65"/>
      <c r="FR681" s="65"/>
      <c r="FS681" s="65"/>
      <c r="FT681" s="65"/>
      <c r="FU681" s="65"/>
      <c r="FV681" s="65"/>
      <c r="FW681" s="65"/>
      <c r="FX681" s="65"/>
      <c r="FY681" s="65"/>
      <c r="FZ681" s="65"/>
      <c r="GA681" s="65"/>
      <c r="GB681" s="65"/>
      <c r="GC681" s="65"/>
      <c r="GD681" s="65"/>
      <c r="GE681" s="65"/>
      <c r="GF681" s="65"/>
      <c r="GG681" s="65"/>
      <c r="GH681" s="65"/>
      <c r="GI681" s="65"/>
      <c r="GJ681" s="65"/>
      <c r="GK681" s="65"/>
      <c r="GL681" s="65"/>
      <c r="GM681" s="65"/>
      <c r="GN681" s="65"/>
      <c r="GO681" s="65"/>
    </row>
    <row r="682" spans="46:197" s="103" customFormat="1" ht="20.100000000000001" customHeight="1" x14ac:dyDescent="0.3">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c r="BS682" s="64"/>
      <c r="BT682" s="64"/>
      <c r="BU682" s="64"/>
      <c r="BV682" s="64"/>
      <c r="BW682" s="64"/>
      <c r="BX682" s="64"/>
      <c r="BY682" s="64"/>
      <c r="BZ682" s="64"/>
      <c r="CA682" s="64"/>
      <c r="CB682" s="64"/>
      <c r="CC682" s="64"/>
      <c r="CD682" s="64"/>
      <c r="CE682" s="64"/>
      <c r="CF682" s="64"/>
      <c r="CG682" s="64"/>
      <c r="CH682" s="64"/>
      <c r="CI682" s="64"/>
      <c r="CJ682" s="64"/>
      <c r="CK682" s="64"/>
      <c r="CL682" s="64"/>
      <c r="CM682" s="64"/>
      <c r="CN682" s="64"/>
      <c r="CO682" s="64"/>
      <c r="CP682" s="64"/>
      <c r="CQ682" s="64"/>
      <c r="CR682" s="64"/>
      <c r="CS682" s="64"/>
      <c r="CT682" s="64"/>
      <c r="CU682" s="64"/>
      <c r="CV682" s="64"/>
      <c r="CW682" s="64"/>
      <c r="CX682" s="64"/>
      <c r="CY682" s="64"/>
      <c r="CZ682" s="64"/>
      <c r="DA682" s="64"/>
      <c r="DB682" s="64"/>
      <c r="DC682" s="64"/>
      <c r="DD682" s="64"/>
      <c r="DE682" s="64"/>
      <c r="DF682" s="64"/>
      <c r="DG682" s="64"/>
      <c r="DH682" s="64"/>
      <c r="DI682" s="64"/>
      <c r="DJ682" s="64"/>
      <c r="DK682" s="65"/>
      <c r="DL682" s="65"/>
      <c r="DM682" s="65"/>
      <c r="DN682" s="65"/>
      <c r="DO682" s="65"/>
      <c r="DP682" s="65"/>
      <c r="DQ682" s="65"/>
      <c r="DR682" s="65"/>
      <c r="DS682" s="65"/>
      <c r="DT682" s="65"/>
      <c r="DU682" s="65"/>
      <c r="DV682" s="65"/>
      <c r="DW682" s="65"/>
      <c r="DX682" s="65"/>
      <c r="DY682" s="65"/>
      <c r="DZ682" s="65"/>
      <c r="EA682" s="65"/>
      <c r="EB682" s="65"/>
      <c r="EC682" s="65"/>
      <c r="ED682" s="65"/>
      <c r="EE682" s="65"/>
      <c r="EF682" s="65"/>
      <c r="EG682" s="65"/>
      <c r="EH682" s="65"/>
      <c r="EI682" s="65"/>
      <c r="EJ682" s="65"/>
      <c r="EK682" s="65"/>
      <c r="EL682" s="65"/>
      <c r="EM682" s="65"/>
      <c r="EN682" s="65"/>
      <c r="EO682" s="65"/>
      <c r="EP682" s="65"/>
      <c r="EQ682" s="65"/>
      <c r="ER682" s="65"/>
      <c r="ES682" s="65"/>
      <c r="ET682" s="65"/>
      <c r="EU682" s="65"/>
      <c r="EV682" s="65"/>
      <c r="EW682" s="65"/>
      <c r="EX682" s="65"/>
      <c r="EY682" s="65"/>
      <c r="EZ682" s="65"/>
      <c r="FA682" s="65"/>
      <c r="FB682" s="65"/>
      <c r="FC682" s="65"/>
      <c r="FD682" s="65"/>
      <c r="FE682" s="65"/>
      <c r="FF682" s="65"/>
      <c r="FG682" s="65"/>
      <c r="FH682" s="65"/>
      <c r="FI682" s="65"/>
      <c r="FJ682" s="65"/>
      <c r="FK682" s="65"/>
      <c r="FL682" s="65"/>
      <c r="FM682" s="65"/>
      <c r="FN682" s="65"/>
      <c r="FO682" s="65"/>
      <c r="FP682" s="65"/>
      <c r="FQ682" s="65"/>
      <c r="FR682" s="65"/>
      <c r="FS682" s="65"/>
      <c r="FT682" s="65"/>
      <c r="FU682" s="65"/>
      <c r="FV682" s="65"/>
      <c r="FW682" s="65"/>
      <c r="FX682" s="65"/>
      <c r="FY682" s="65"/>
      <c r="FZ682" s="65"/>
      <c r="GA682" s="65"/>
      <c r="GB682" s="65"/>
      <c r="GC682" s="65"/>
      <c r="GD682" s="65"/>
      <c r="GE682" s="65"/>
      <c r="GF682" s="65"/>
      <c r="GG682" s="65"/>
      <c r="GH682" s="65"/>
      <c r="GI682" s="65"/>
      <c r="GJ682" s="65"/>
      <c r="GK682" s="65"/>
      <c r="GL682" s="65"/>
      <c r="GM682" s="65"/>
      <c r="GN682" s="65"/>
      <c r="GO682" s="65"/>
    </row>
    <row r="683" spans="46:197" s="103" customFormat="1" ht="20.100000000000001" customHeight="1" x14ac:dyDescent="0.3">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c r="BS683" s="64"/>
      <c r="BT683" s="64"/>
      <c r="BU683" s="64"/>
      <c r="BV683" s="64"/>
      <c r="BW683" s="64"/>
      <c r="BX683" s="64"/>
      <c r="BY683" s="64"/>
      <c r="BZ683" s="64"/>
      <c r="CA683" s="64"/>
      <c r="CB683" s="64"/>
      <c r="CC683" s="64"/>
      <c r="CD683" s="64"/>
      <c r="CE683" s="64"/>
      <c r="CF683" s="64"/>
      <c r="CG683" s="64"/>
      <c r="CH683" s="64"/>
      <c r="CI683" s="64"/>
      <c r="CJ683" s="64"/>
      <c r="CK683" s="64"/>
      <c r="CL683" s="64"/>
      <c r="CM683" s="64"/>
      <c r="CN683" s="64"/>
      <c r="CO683" s="64"/>
      <c r="CP683" s="64"/>
      <c r="CQ683" s="64"/>
      <c r="CR683" s="64"/>
      <c r="CS683" s="64"/>
      <c r="CT683" s="64"/>
      <c r="CU683" s="64"/>
      <c r="CV683" s="64"/>
      <c r="CW683" s="64"/>
      <c r="CX683" s="64"/>
      <c r="CY683" s="64"/>
      <c r="CZ683" s="64"/>
      <c r="DA683" s="64"/>
      <c r="DB683" s="64"/>
      <c r="DC683" s="64"/>
      <c r="DD683" s="64"/>
      <c r="DE683" s="64"/>
      <c r="DF683" s="64"/>
      <c r="DG683" s="64"/>
      <c r="DH683" s="64"/>
      <c r="DI683" s="64"/>
      <c r="DJ683" s="64"/>
      <c r="DK683" s="65"/>
      <c r="DL683" s="65"/>
      <c r="DM683" s="65"/>
      <c r="DN683" s="65"/>
      <c r="DO683" s="65"/>
      <c r="DP683" s="65"/>
      <c r="DQ683" s="65"/>
      <c r="DR683" s="65"/>
      <c r="DS683" s="65"/>
      <c r="DT683" s="65"/>
      <c r="DU683" s="65"/>
      <c r="DV683" s="65"/>
      <c r="DW683" s="65"/>
      <c r="DX683" s="65"/>
      <c r="DY683" s="65"/>
      <c r="DZ683" s="65"/>
      <c r="EA683" s="65"/>
      <c r="EB683" s="65"/>
      <c r="EC683" s="65"/>
      <c r="ED683" s="65"/>
      <c r="EE683" s="65"/>
      <c r="EF683" s="65"/>
      <c r="EG683" s="65"/>
      <c r="EH683" s="65"/>
      <c r="EI683" s="65"/>
      <c r="EJ683" s="65"/>
      <c r="EK683" s="65"/>
      <c r="EL683" s="65"/>
      <c r="EM683" s="65"/>
      <c r="EN683" s="65"/>
      <c r="EO683" s="65"/>
      <c r="EP683" s="65"/>
      <c r="EQ683" s="65"/>
      <c r="ER683" s="65"/>
      <c r="ES683" s="65"/>
      <c r="ET683" s="65"/>
      <c r="EU683" s="65"/>
      <c r="EV683" s="65"/>
      <c r="EW683" s="65"/>
      <c r="EX683" s="65"/>
      <c r="EY683" s="65"/>
      <c r="EZ683" s="65"/>
      <c r="FA683" s="65"/>
      <c r="FB683" s="65"/>
      <c r="FC683" s="65"/>
      <c r="FD683" s="65"/>
      <c r="FE683" s="65"/>
      <c r="FF683" s="65"/>
      <c r="FG683" s="65"/>
      <c r="FH683" s="65"/>
      <c r="FI683" s="65"/>
      <c r="FJ683" s="65"/>
      <c r="FK683" s="65"/>
      <c r="FL683" s="65"/>
      <c r="FM683" s="65"/>
      <c r="FN683" s="65"/>
      <c r="FO683" s="65"/>
      <c r="FP683" s="65"/>
      <c r="FQ683" s="65"/>
      <c r="FR683" s="65"/>
      <c r="FS683" s="65"/>
      <c r="FT683" s="65"/>
      <c r="FU683" s="65"/>
      <c r="FV683" s="65"/>
      <c r="FW683" s="65"/>
      <c r="FX683" s="65"/>
      <c r="FY683" s="65"/>
      <c r="FZ683" s="65"/>
      <c r="GA683" s="65"/>
      <c r="GB683" s="65"/>
      <c r="GC683" s="65"/>
      <c r="GD683" s="65"/>
      <c r="GE683" s="65"/>
      <c r="GF683" s="65"/>
      <c r="GG683" s="65"/>
      <c r="GH683" s="65"/>
      <c r="GI683" s="65"/>
      <c r="GJ683" s="65"/>
      <c r="GK683" s="65"/>
      <c r="GL683" s="65"/>
      <c r="GM683" s="65"/>
      <c r="GN683" s="65"/>
      <c r="GO683" s="65"/>
    </row>
    <row r="684" spans="46:197" s="103" customFormat="1" ht="20.100000000000001" customHeight="1" x14ac:dyDescent="0.3">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c r="CD684" s="64"/>
      <c r="CE684" s="64"/>
      <c r="CF684" s="64"/>
      <c r="CG684" s="64"/>
      <c r="CH684" s="64"/>
      <c r="CI684" s="64"/>
      <c r="CJ684" s="64"/>
      <c r="CK684" s="64"/>
      <c r="CL684" s="64"/>
      <c r="CM684" s="64"/>
      <c r="CN684" s="64"/>
      <c r="CO684" s="64"/>
      <c r="CP684" s="64"/>
      <c r="CQ684" s="64"/>
      <c r="CR684" s="64"/>
      <c r="CS684" s="64"/>
      <c r="CT684" s="64"/>
      <c r="CU684" s="64"/>
      <c r="CV684" s="64"/>
      <c r="CW684" s="64"/>
      <c r="CX684" s="64"/>
      <c r="CY684" s="64"/>
      <c r="CZ684" s="64"/>
      <c r="DA684" s="64"/>
      <c r="DB684" s="64"/>
      <c r="DC684" s="64"/>
      <c r="DD684" s="64"/>
      <c r="DE684" s="64"/>
      <c r="DF684" s="64"/>
      <c r="DG684" s="64"/>
      <c r="DH684" s="64"/>
      <c r="DI684" s="64"/>
      <c r="DJ684" s="64"/>
      <c r="DK684" s="65"/>
      <c r="DL684" s="65"/>
      <c r="DM684" s="65"/>
      <c r="DN684" s="65"/>
      <c r="DO684" s="65"/>
      <c r="DP684" s="65"/>
      <c r="DQ684" s="65"/>
      <c r="DR684" s="65"/>
      <c r="DS684" s="65"/>
      <c r="DT684" s="65"/>
      <c r="DU684" s="65"/>
      <c r="DV684" s="65"/>
      <c r="DW684" s="65"/>
      <c r="DX684" s="65"/>
      <c r="DY684" s="65"/>
      <c r="DZ684" s="65"/>
      <c r="EA684" s="65"/>
      <c r="EB684" s="65"/>
      <c r="EC684" s="65"/>
      <c r="ED684" s="65"/>
      <c r="EE684" s="65"/>
      <c r="EF684" s="65"/>
      <c r="EG684" s="65"/>
      <c r="EH684" s="65"/>
      <c r="EI684" s="65"/>
      <c r="EJ684" s="65"/>
      <c r="EK684" s="65"/>
      <c r="EL684" s="65"/>
      <c r="EM684" s="65"/>
      <c r="EN684" s="65"/>
      <c r="EO684" s="65"/>
      <c r="EP684" s="65"/>
      <c r="EQ684" s="65"/>
      <c r="ER684" s="65"/>
      <c r="ES684" s="65"/>
      <c r="ET684" s="65"/>
      <c r="EU684" s="65"/>
      <c r="EV684" s="65"/>
      <c r="EW684" s="65"/>
      <c r="EX684" s="65"/>
      <c r="EY684" s="65"/>
      <c r="EZ684" s="65"/>
      <c r="FA684" s="65"/>
      <c r="FB684" s="65"/>
      <c r="FC684" s="65"/>
      <c r="FD684" s="65"/>
      <c r="FE684" s="65"/>
      <c r="FF684" s="65"/>
      <c r="FG684" s="65"/>
      <c r="FH684" s="65"/>
      <c r="FI684" s="65"/>
      <c r="FJ684" s="65"/>
      <c r="FK684" s="65"/>
      <c r="FL684" s="65"/>
      <c r="FM684" s="65"/>
      <c r="FN684" s="65"/>
      <c r="FO684" s="65"/>
      <c r="FP684" s="65"/>
      <c r="FQ684" s="65"/>
      <c r="FR684" s="65"/>
      <c r="FS684" s="65"/>
      <c r="FT684" s="65"/>
      <c r="FU684" s="65"/>
      <c r="FV684" s="65"/>
      <c r="FW684" s="65"/>
      <c r="FX684" s="65"/>
      <c r="FY684" s="65"/>
      <c r="FZ684" s="65"/>
      <c r="GA684" s="65"/>
      <c r="GB684" s="65"/>
      <c r="GC684" s="65"/>
      <c r="GD684" s="65"/>
      <c r="GE684" s="65"/>
      <c r="GF684" s="65"/>
      <c r="GG684" s="65"/>
      <c r="GH684" s="65"/>
      <c r="GI684" s="65"/>
      <c r="GJ684" s="65"/>
      <c r="GK684" s="65"/>
      <c r="GL684" s="65"/>
      <c r="GM684" s="65"/>
      <c r="GN684" s="65"/>
      <c r="GO684" s="65"/>
    </row>
    <row r="685" spans="46:197" s="103" customFormat="1" ht="20.100000000000001" customHeight="1" x14ac:dyDescent="0.3">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c r="BS685" s="64"/>
      <c r="BT685" s="64"/>
      <c r="BU685" s="64"/>
      <c r="BV685" s="64"/>
      <c r="BW685" s="64"/>
      <c r="BX685" s="64"/>
      <c r="BY685" s="64"/>
      <c r="BZ685" s="64"/>
      <c r="CA685" s="64"/>
      <c r="CB685" s="64"/>
      <c r="CC685" s="64"/>
      <c r="CD685" s="64"/>
      <c r="CE685" s="64"/>
      <c r="CF685" s="64"/>
      <c r="CG685" s="64"/>
      <c r="CH685" s="64"/>
      <c r="CI685" s="64"/>
      <c r="CJ685" s="64"/>
      <c r="CK685" s="64"/>
      <c r="CL685" s="64"/>
      <c r="CM685" s="64"/>
      <c r="CN685" s="64"/>
      <c r="CO685" s="64"/>
      <c r="CP685" s="64"/>
      <c r="CQ685" s="64"/>
      <c r="CR685" s="64"/>
      <c r="CS685" s="64"/>
      <c r="CT685" s="64"/>
      <c r="CU685" s="64"/>
      <c r="CV685" s="64"/>
      <c r="CW685" s="64"/>
      <c r="CX685" s="64"/>
      <c r="CY685" s="64"/>
      <c r="CZ685" s="64"/>
      <c r="DA685" s="64"/>
      <c r="DB685" s="64"/>
      <c r="DC685" s="64"/>
      <c r="DD685" s="64"/>
      <c r="DE685" s="64"/>
      <c r="DF685" s="64"/>
      <c r="DG685" s="64"/>
      <c r="DH685" s="64"/>
      <c r="DI685" s="64"/>
      <c r="DJ685" s="64"/>
      <c r="DK685" s="65"/>
      <c r="DL685" s="65"/>
      <c r="DM685" s="65"/>
      <c r="DN685" s="65"/>
      <c r="DO685" s="65"/>
      <c r="DP685" s="65"/>
      <c r="DQ685" s="65"/>
      <c r="DR685" s="65"/>
      <c r="DS685" s="65"/>
      <c r="DT685" s="65"/>
      <c r="DU685" s="65"/>
      <c r="DV685" s="65"/>
      <c r="DW685" s="65"/>
      <c r="DX685" s="65"/>
      <c r="DY685" s="65"/>
      <c r="DZ685" s="65"/>
      <c r="EA685" s="65"/>
      <c r="EB685" s="65"/>
      <c r="EC685" s="65"/>
      <c r="ED685" s="65"/>
      <c r="EE685" s="65"/>
      <c r="EF685" s="65"/>
      <c r="EG685" s="65"/>
      <c r="EH685" s="65"/>
      <c r="EI685" s="65"/>
      <c r="EJ685" s="65"/>
      <c r="EK685" s="65"/>
      <c r="EL685" s="65"/>
      <c r="EM685" s="65"/>
      <c r="EN685" s="65"/>
      <c r="EO685" s="65"/>
      <c r="EP685" s="65"/>
      <c r="EQ685" s="65"/>
      <c r="ER685" s="65"/>
      <c r="ES685" s="65"/>
      <c r="ET685" s="65"/>
      <c r="EU685" s="65"/>
      <c r="EV685" s="65"/>
      <c r="EW685" s="65"/>
      <c r="EX685" s="65"/>
      <c r="EY685" s="65"/>
      <c r="EZ685" s="65"/>
      <c r="FA685" s="65"/>
      <c r="FB685" s="65"/>
      <c r="FC685" s="65"/>
      <c r="FD685" s="65"/>
      <c r="FE685" s="65"/>
      <c r="FF685" s="65"/>
      <c r="FG685" s="65"/>
      <c r="FH685" s="65"/>
      <c r="FI685" s="65"/>
      <c r="FJ685" s="65"/>
      <c r="FK685" s="65"/>
      <c r="FL685" s="65"/>
      <c r="FM685" s="65"/>
      <c r="FN685" s="65"/>
      <c r="FO685" s="65"/>
      <c r="FP685" s="65"/>
      <c r="FQ685" s="65"/>
      <c r="FR685" s="65"/>
      <c r="FS685" s="65"/>
      <c r="FT685" s="65"/>
      <c r="FU685" s="65"/>
      <c r="FV685" s="65"/>
      <c r="FW685" s="65"/>
      <c r="FX685" s="65"/>
      <c r="FY685" s="65"/>
      <c r="FZ685" s="65"/>
      <c r="GA685" s="65"/>
      <c r="GB685" s="65"/>
      <c r="GC685" s="65"/>
      <c r="GD685" s="65"/>
      <c r="GE685" s="65"/>
      <c r="GF685" s="65"/>
      <c r="GG685" s="65"/>
      <c r="GH685" s="65"/>
      <c r="GI685" s="65"/>
      <c r="GJ685" s="65"/>
      <c r="GK685" s="65"/>
      <c r="GL685" s="65"/>
      <c r="GM685" s="65"/>
      <c r="GN685" s="65"/>
      <c r="GO685" s="65"/>
    </row>
    <row r="686" spans="46:197" s="103" customFormat="1" ht="20.100000000000001" customHeight="1" x14ac:dyDescent="0.3">
      <c r="AT686" s="64"/>
      <c r="AU686" s="64"/>
      <c r="AV686" s="64"/>
      <c r="AW686" s="64"/>
      <c r="AX686" s="64"/>
      <c r="AY686" s="64"/>
      <c r="AZ686" s="64"/>
      <c r="BA686" s="64"/>
      <c r="BB686" s="64"/>
      <c r="BC686" s="64"/>
      <c r="BD686" s="64"/>
      <c r="BE686" s="64"/>
      <c r="BF686" s="64"/>
      <c r="BG686" s="64"/>
      <c r="BH686" s="64"/>
      <c r="BI686" s="64"/>
      <c r="BJ686" s="64"/>
      <c r="BK686" s="64"/>
      <c r="BL686" s="64"/>
      <c r="BM686" s="64"/>
      <c r="BN686" s="64"/>
      <c r="BO686" s="64"/>
      <c r="BP686" s="64"/>
      <c r="BQ686" s="64"/>
      <c r="BR686" s="64"/>
      <c r="BS686" s="64"/>
      <c r="BT686" s="64"/>
      <c r="BU686" s="64"/>
      <c r="BV686" s="64"/>
      <c r="BW686" s="64"/>
      <c r="BX686" s="64"/>
      <c r="BY686" s="64"/>
      <c r="BZ686" s="64"/>
      <c r="CA686" s="64"/>
      <c r="CB686" s="64"/>
      <c r="CC686" s="64"/>
      <c r="CD686" s="64"/>
      <c r="CE686" s="64"/>
      <c r="CF686" s="64"/>
      <c r="CG686" s="64"/>
      <c r="CH686" s="64"/>
      <c r="CI686" s="64"/>
      <c r="CJ686" s="64"/>
      <c r="CK686" s="64"/>
      <c r="CL686" s="64"/>
      <c r="CM686" s="64"/>
      <c r="CN686" s="64"/>
      <c r="CO686" s="64"/>
      <c r="CP686" s="64"/>
      <c r="CQ686" s="64"/>
      <c r="CR686" s="64"/>
      <c r="CS686" s="64"/>
      <c r="CT686" s="64"/>
      <c r="CU686" s="64"/>
      <c r="CV686" s="64"/>
      <c r="CW686" s="64"/>
      <c r="CX686" s="64"/>
      <c r="CY686" s="64"/>
      <c r="CZ686" s="64"/>
      <c r="DA686" s="64"/>
      <c r="DB686" s="64"/>
      <c r="DC686" s="64"/>
      <c r="DD686" s="64"/>
      <c r="DE686" s="64"/>
      <c r="DF686" s="64"/>
      <c r="DG686" s="64"/>
      <c r="DH686" s="64"/>
      <c r="DI686" s="64"/>
      <c r="DJ686" s="64"/>
      <c r="DK686" s="65"/>
      <c r="DL686" s="65"/>
      <c r="DM686" s="65"/>
      <c r="DN686" s="65"/>
      <c r="DO686" s="65"/>
      <c r="DP686" s="65"/>
      <c r="DQ686" s="65"/>
      <c r="DR686" s="65"/>
      <c r="DS686" s="65"/>
      <c r="DT686" s="65"/>
      <c r="DU686" s="65"/>
      <c r="DV686" s="65"/>
      <c r="DW686" s="65"/>
      <c r="DX686" s="65"/>
      <c r="DY686" s="65"/>
      <c r="DZ686" s="65"/>
      <c r="EA686" s="65"/>
      <c r="EB686" s="65"/>
      <c r="EC686" s="65"/>
      <c r="ED686" s="65"/>
      <c r="EE686" s="65"/>
      <c r="EF686" s="65"/>
      <c r="EG686" s="65"/>
      <c r="EH686" s="65"/>
      <c r="EI686" s="65"/>
      <c r="EJ686" s="65"/>
      <c r="EK686" s="65"/>
      <c r="EL686" s="65"/>
      <c r="EM686" s="65"/>
      <c r="EN686" s="65"/>
      <c r="EO686" s="65"/>
      <c r="EP686" s="65"/>
      <c r="EQ686" s="65"/>
      <c r="ER686" s="65"/>
      <c r="ES686" s="65"/>
      <c r="ET686" s="65"/>
      <c r="EU686" s="65"/>
      <c r="EV686" s="65"/>
      <c r="EW686" s="65"/>
      <c r="EX686" s="65"/>
      <c r="EY686" s="65"/>
      <c r="EZ686" s="65"/>
      <c r="FA686" s="65"/>
      <c r="FB686" s="65"/>
      <c r="FC686" s="65"/>
      <c r="FD686" s="65"/>
      <c r="FE686" s="65"/>
      <c r="FF686" s="65"/>
      <c r="FG686" s="65"/>
      <c r="FH686" s="65"/>
      <c r="FI686" s="65"/>
      <c r="FJ686" s="65"/>
      <c r="FK686" s="65"/>
      <c r="FL686" s="65"/>
      <c r="FM686" s="65"/>
      <c r="FN686" s="65"/>
      <c r="FO686" s="65"/>
      <c r="FP686" s="65"/>
      <c r="FQ686" s="65"/>
      <c r="FR686" s="65"/>
      <c r="FS686" s="65"/>
      <c r="FT686" s="65"/>
      <c r="FU686" s="65"/>
      <c r="FV686" s="65"/>
      <c r="FW686" s="65"/>
      <c r="FX686" s="65"/>
      <c r="FY686" s="65"/>
      <c r="FZ686" s="65"/>
      <c r="GA686" s="65"/>
      <c r="GB686" s="65"/>
      <c r="GC686" s="65"/>
      <c r="GD686" s="65"/>
      <c r="GE686" s="65"/>
      <c r="GF686" s="65"/>
      <c r="GG686" s="65"/>
      <c r="GH686" s="65"/>
      <c r="GI686" s="65"/>
      <c r="GJ686" s="65"/>
      <c r="GK686" s="65"/>
      <c r="GL686" s="65"/>
      <c r="GM686" s="65"/>
      <c r="GN686" s="65"/>
      <c r="GO686" s="65"/>
    </row>
    <row r="687" spans="46:197" s="103" customFormat="1" ht="20.100000000000001" customHeight="1" x14ac:dyDescent="0.3">
      <c r="AT687" s="64"/>
      <c r="AU687" s="64"/>
      <c r="AV687" s="64"/>
      <c r="AW687" s="64"/>
      <c r="AX687" s="64"/>
      <c r="AY687" s="64"/>
      <c r="AZ687" s="64"/>
      <c r="BA687" s="64"/>
      <c r="BB687" s="64"/>
      <c r="BC687" s="64"/>
      <c r="BD687" s="64"/>
      <c r="BE687" s="64"/>
      <c r="BF687" s="64"/>
      <c r="BG687" s="64"/>
      <c r="BH687" s="64"/>
      <c r="BI687" s="64"/>
      <c r="BJ687" s="64"/>
      <c r="BK687" s="64"/>
      <c r="BL687" s="64"/>
      <c r="BM687" s="64"/>
      <c r="BN687" s="64"/>
      <c r="BO687" s="64"/>
      <c r="BP687" s="64"/>
      <c r="BQ687" s="64"/>
      <c r="BR687" s="64"/>
      <c r="BS687" s="64"/>
      <c r="BT687" s="64"/>
      <c r="BU687" s="64"/>
      <c r="BV687" s="64"/>
      <c r="BW687" s="64"/>
      <c r="BX687" s="64"/>
      <c r="BY687" s="64"/>
      <c r="BZ687" s="64"/>
      <c r="CA687" s="64"/>
      <c r="CB687" s="64"/>
      <c r="CC687" s="64"/>
      <c r="CD687" s="64"/>
      <c r="CE687" s="64"/>
      <c r="CF687" s="64"/>
      <c r="CG687" s="64"/>
      <c r="CH687" s="64"/>
      <c r="CI687" s="64"/>
      <c r="CJ687" s="64"/>
      <c r="CK687" s="64"/>
      <c r="CL687" s="64"/>
      <c r="CM687" s="64"/>
      <c r="CN687" s="64"/>
      <c r="CO687" s="64"/>
      <c r="CP687" s="64"/>
      <c r="CQ687" s="64"/>
      <c r="CR687" s="64"/>
      <c r="CS687" s="64"/>
      <c r="CT687" s="64"/>
      <c r="CU687" s="64"/>
      <c r="CV687" s="64"/>
      <c r="CW687" s="64"/>
      <c r="CX687" s="64"/>
      <c r="CY687" s="64"/>
      <c r="CZ687" s="64"/>
      <c r="DA687" s="64"/>
      <c r="DB687" s="64"/>
      <c r="DC687" s="64"/>
      <c r="DD687" s="64"/>
      <c r="DE687" s="64"/>
      <c r="DF687" s="64"/>
      <c r="DG687" s="64"/>
      <c r="DH687" s="64"/>
      <c r="DI687" s="64"/>
      <c r="DJ687" s="64"/>
      <c r="DK687" s="65"/>
      <c r="DL687" s="65"/>
      <c r="DM687" s="65"/>
      <c r="DN687" s="65"/>
      <c r="DO687" s="65"/>
      <c r="DP687" s="65"/>
      <c r="DQ687" s="65"/>
      <c r="DR687" s="65"/>
      <c r="DS687" s="65"/>
      <c r="DT687" s="65"/>
      <c r="DU687" s="65"/>
      <c r="DV687" s="65"/>
      <c r="DW687" s="65"/>
      <c r="DX687" s="65"/>
      <c r="DY687" s="65"/>
      <c r="DZ687" s="65"/>
      <c r="EA687" s="65"/>
      <c r="EB687" s="65"/>
      <c r="EC687" s="65"/>
      <c r="ED687" s="65"/>
      <c r="EE687" s="65"/>
      <c r="EF687" s="65"/>
      <c r="EG687" s="65"/>
      <c r="EH687" s="65"/>
      <c r="EI687" s="65"/>
      <c r="EJ687" s="65"/>
      <c r="EK687" s="65"/>
      <c r="EL687" s="65"/>
      <c r="EM687" s="65"/>
      <c r="EN687" s="65"/>
      <c r="EO687" s="65"/>
      <c r="EP687" s="65"/>
      <c r="EQ687" s="65"/>
      <c r="ER687" s="65"/>
      <c r="ES687" s="65"/>
      <c r="ET687" s="65"/>
      <c r="EU687" s="65"/>
      <c r="EV687" s="65"/>
      <c r="EW687" s="65"/>
      <c r="EX687" s="65"/>
      <c r="EY687" s="65"/>
      <c r="EZ687" s="65"/>
      <c r="FA687" s="65"/>
      <c r="FB687" s="65"/>
      <c r="FC687" s="65"/>
      <c r="FD687" s="65"/>
      <c r="FE687" s="65"/>
      <c r="FF687" s="65"/>
      <c r="FG687" s="65"/>
      <c r="FH687" s="65"/>
      <c r="FI687" s="65"/>
      <c r="FJ687" s="65"/>
      <c r="FK687" s="65"/>
      <c r="FL687" s="65"/>
      <c r="FM687" s="65"/>
      <c r="FN687" s="65"/>
      <c r="FO687" s="65"/>
      <c r="FP687" s="65"/>
      <c r="FQ687" s="65"/>
      <c r="FR687" s="65"/>
      <c r="FS687" s="65"/>
      <c r="FT687" s="65"/>
      <c r="FU687" s="65"/>
      <c r="FV687" s="65"/>
      <c r="FW687" s="65"/>
      <c r="FX687" s="65"/>
      <c r="FY687" s="65"/>
      <c r="FZ687" s="65"/>
      <c r="GA687" s="65"/>
      <c r="GB687" s="65"/>
      <c r="GC687" s="65"/>
      <c r="GD687" s="65"/>
      <c r="GE687" s="65"/>
      <c r="GF687" s="65"/>
      <c r="GG687" s="65"/>
      <c r="GH687" s="65"/>
      <c r="GI687" s="65"/>
      <c r="GJ687" s="65"/>
      <c r="GK687" s="65"/>
      <c r="GL687" s="65"/>
      <c r="GM687" s="65"/>
      <c r="GN687" s="65"/>
      <c r="GO687" s="65"/>
    </row>
    <row r="688" spans="46:197" s="103" customFormat="1" ht="20.100000000000001" customHeight="1" x14ac:dyDescent="0.3">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4"/>
      <c r="BP688" s="64"/>
      <c r="BQ688" s="64"/>
      <c r="BR688" s="64"/>
      <c r="BS688" s="64"/>
      <c r="BT688" s="64"/>
      <c r="BU688" s="64"/>
      <c r="BV688" s="64"/>
      <c r="BW688" s="64"/>
      <c r="BX688" s="64"/>
      <c r="BY688" s="64"/>
      <c r="BZ688" s="64"/>
      <c r="CA688" s="64"/>
      <c r="CB688" s="64"/>
      <c r="CC688" s="64"/>
      <c r="CD688" s="64"/>
      <c r="CE688" s="64"/>
      <c r="CF688" s="64"/>
      <c r="CG688" s="64"/>
      <c r="CH688" s="64"/>
      <c r="CI688" s="64"/>
      <c r="CJ688" s="64"/>
      <c r="CK688" s="64"/>
      <c r="CL688" s="64"/>
      <c r="CM688" s="64"/>
      <c r="CN688" s="64"/>
      <c r="CO688" s="64"/>
      <c r="CP688" s="64"/>
      <c r="CQ688" s="64"/>
      <c r="CR688" s="64"/>
      <c r="CS688" s="64"/>
      <c r="CT688" s="64"/>
      <c r="CU688" s="64"/>
      <c r="CV688" s="64"/>
      <c r="CW688" s="64"/>
      <c r="CX688" s="64"/>
      <c r="CY688" s="64"/>
      <c r="CZ688" s="64"/>
      <c r="DA688" s="64"/>
      <c r="DB688" s="64"/>
      <c r="DC688" s="64"/>
      <c r="DD688" s="64"/>
      <c r="DE688" s="64"/>
      <c r="DF688" s="64"/>
      <c r="DG688" s="64"/>
      <c r="DH688" s="64"/>
      <c r="DI688" s="64"/>
      <c r="DJ688" s="64"/>
      <c r="DK688" s="65"/>
      <c r="DL688" s="65"/>
      <c r="DM688" s="65"/>
      <c r="DN688" s="65"/>
      <c r="DO688" s="65"/>
      <c r="DP688" s="65"/>
      <c r="DQ688" s="65"/>
      <c r="DR688" s="65"/>
      <c r="DS688" s="65"/>
      <c r="DT688" s="65"/>
      <c r="DU688" s="65"/>
      <c r="DV688" s="65"/>
      <c r="DW688" s="65"/>
      <c r="DX688" s="65"/>
      <c r="DY688" s="65"/>
      <c r="DZ688" s="65"/>
      <c r="EA688" s="65"/>
      <c r="EB688" s="65"/>
      <c r="EC688" s="65"/>
      <c r="ED688" s="65"/>
      <c r="EE688" s="65"/>
      <c r="EF688" s="65"/>
      <c r="EG688" s="65"/>
      <c r="EH688" s="65"/>
      <c r="EI688" s="65"/>
      <c r="EJ688" s="65"/>
      <c r="EK688" s="65"/>
      <c r="EL688" s="65"/>
      <c r="EM688" s="65"/>
      <c r="EN688" s="65"/>
      <c r="EO688" s="65"/>
      <c r="EP688" s="65"/>
      <c r="EQ688" s="65"/>
      <c r="ER688" s="65"/>
      <c r="ES688" s="65"/>
      <c r="ET688" s="65"/>
      <c r="EU688" s="65"/>
      <c r="EV688" s="65"/>
      <c r="EW688" s="65"/>
      <c r="EX688" s="65"/>
      <c r="EY688" s="65"/>
      <c r="EZ688" s="65"/>
      <c r="FA688" s="65"/>
      <c r="FB688" s="65"/>
      <c r="FC688" s="65"/>
      <c r="FD688" s="65"/>
      <c r="FE688" s="65"/>
      <c r="FF688" s="65"/>
      <c r="FG688" s="65"/>
      <c r="FH688" s="65"/>
      <c r="FI688" s="65"/>
      <c r="FJ688" s="65"/>
      <c r="FK688" s="65"/>
      <c r="FL688" s="65"/>
      <c r="FM688" s="65"/>
      <c r="FN688" s="65"/>
      <c r="FO688" s="65"/>
      <c r="FP688" s="65"/>
      <c r="FQ688" s="65"/>
      <c r="FR688" s="65"/>
      <c r="FS688" s="65"/>
      <c r="FT688" s="65"/>
      <c r="FU688" s="65"/>
      <c r="FV688" s="65"/>
      <c r="FW688" s="65"/>
      <c r="FX688" s="65"/>
      <c r="FY688" s="65"/>
      <c r="FZ688" s="65"/>
      <c r="GA688" s="65"/>
      <c r="GB688" s="65"/>
      <c r="GC688" s="65"/>
      <c r="GD688" s="65"/>
      <c r="GE688" s="65"/>
      <c r="GF688" s="65"/>
      <c r="GG688" s="65"/>
      <c r="GH688" s="65"/>
      <c r="GI688" s="65"/>
      <c r="GJ688" s="65"/>
      <c r="GK688" s="65"/>
      <c r="GL688" s="65"/>
      <c r="GM688" s="65"/>
      <c r="GN688" s="65"/>
      <c r="GO688" s="65"/>
    </row>
    <row r="689" spans="46:197" s="103" customFormat="1" ht="20.100000000000001" customHeight="1" x14ac:dyDescent="0.3">
      <c r="AT689" s="64"/>
      <c r="AU689" s="64"/>
      <c r="AV689" s="64"/>
      <c r="AW689" s="64"/>
      <c r="AX689" s="64"/>
      <c r="AY689" s="64"/>
      <c r="AZ689" s="64"/>
      <c r="BA689" s="64"/>
      <c r="BB689" s="64"/>
      <c r="BC689" s="64"/>
      <c r="BD689" s="64"/>
      <c r="BE689" s="64"/>
      <c r="BF689" s="64"/>
      <c r="BG689" s="64"/>
      <c r="BH689" s="64"/>
      <c r="BI689" s="64"/>
      <c r="BJ689" s="64"/>
      <c r="BK689" s="64"/>
      <c r="BL689" s="64"/>
      <c r="BM689" s="64"/>
      <c r="BN689" s="64"/>
      <c r="BO689" s="64"/>
      <c r="BP689" s="64"/>
      <c r="BQ689" s="64"/>
      <c r="BR689" s="64"/>
      <c r="BS689" s="64"/>
      <c r="BT689" s="64"/>
      <c r="BU689" s="64"/>
      <c r="BV689" s="64"/>
      <c r="BW689" s="64"/>
      <c r="BX689" s="64"/>
      <c r="BY689" s="64"/>
      <c r="BZ689" s="64"/>
      <c r="CA689" s="64"/>
      <c r="CB689" s="64"/>
      <c r="CC689" s="64"/>
      <c r="CD689" s="64"/>
      <c r="CE689" s="64"/>
      <c r="CF689" s="64"/>
      <c r="CG689" s="64"/>
      <c r="CH689" s="64"/>
      <c r="CI689" s="64"/>
      <c r="CJ689" s="64"/>
      <c r="CK689" s="64"/>
      <c r="CL689" s="64"/>
      <c r="CM689" s="64"/>
      <c r="CN689" s="64"/>
      <c r="CO689" s="64"/>
      <c r="CP689" s="64"/>
      <c r="CQ689" s="64"/>
      <c r="CR689" s="64"/>
      <c r="CS689" s="64"/>
      <c r="CT689" s="64"/>
      <c r="CU689" s="64"/>
      <c r="CV689" s="64"/>
      <c r="CW689" s="64"/>
      <c r="CX689" s="64"/>
      <c r="CY689" s="64"/>
      <c r="CZ689" s="64"/>
      <c r="DA689" s="64"/>
      <c r="DB689" s="64"/>
      <c r="DC689" s="64"/>
      <c r="DD689" s="64"/>
      <c r="DE689" s="64"/>
      <c r="DF689" s="64"/>
      <c r="DG689" s="64"/>
      <c r="DH689" s="64"/>
      <c r="DI689" s="64"/>
      <c r="DJ689" s="64"/>
      <c r="DK689" s="65"/>
      <c r="DL689" s="65"/>
      <c r="DM689" s="65"/>
      <c r="DN689" s="65"/>
      <c r="DO689" s="65"/>
      <c r="DP689" s="65"/>
      <c r="DQ689" s="65"/>
      <c r="DR689" s="65"/>
      <c r="DS689" s="65"/>
      <c r="DT689" s="65"/>
      <c r="DU689" s="65"/>
      <c r="DV689" s="65"/>
      <c r="DW689" s="65"/>
      <c r="DX689" s="65"/>
      <c r="DY689" s="65"/>
      <c r="DZ689" s="65"/>
      <c r="EA689" s="65"/>
      <c r="EB689" s="65"/>
      <c r="EC689" s="65"/>
      <c r="ED689" s="65"/>
      <c r="EE689" s="65"/>
      <c r="EF689" s="65"/>
      <c r="EG689" s="65"/>
      <c r="EH689" s="65"/>
      <c r="EI689" s="65"/>
      <c r="EJ689" s="65"/>
      <c r="EK689" s="65"/>
      <c r="EL689" s="65"/>
      <c r="EM689" s="65"/>
      <c r="EN689" s="65"/>
      <c r="EO689" s="65"/>
      <c r="EP689" s="65"/>
      <c r="EQ689" s="65"/>
      <c r="ER689" s="65"/>
      <c r="ES689" s="65"/>
      <c r="ET689" s="65"/>
      <c r="EU689" s="65"/>
      <c r="EV689" s="65"/>
      <c r="EW689" s="65"/>
      <c r="EX689" s="65"/>
      <c r="EY689" s="65"/>
      <c r="EZ689" s="65"/>
      <c r="FA689" s="65"/>
      <c r="FB689" s="65"/>
      <c r="FC689" s="65"/>
      <c r="FD689" s="65"/>
      <c r="FE689" s="65"/>
      <c r="FF689" s="65"/>
      <c r="FG689" s="65"/>
      <c r="FH689" s="65"/>
      <c r="FI689" s="65"/>
      <c r="FJ689" s="65"/>
      <c r="FK689" s="65"/>
      <c r="FL689" s="65"/>
      <c r="FM689" s="65"/>
      <c r="FN689" s="65"/>
      <c r="FO689" s="65"/>
      <c r="FP689" s="65"/>
      <c r="FQ689" s="65"/>
      <c r="FR689" s="65"/>
      <c r="FS689" s="65"/>
      <c r="FT689" s="65"/>
      <c r="FU689" s="65"/>
      <c r="FV689" s="65"/>
      <c r="FW689" s="65"/>
      <c r="FX689" s="65"/>
      <c r="FY689" s="65"/>
      <c r="FZ689" s="65"/>
      <c r="GA689" s="65"/>
      <c r="GB689" s="65"/>
      <c r="GC689" s="65"/>
      <c r="GD689" s="65"/>
      <c r="GE689" s="65"/>
      <c r="GF689" s="65"/>
      <c r="GG689" s="65"/>
      <c r="GH689" s="65"/>
      <c r="GI689" s="65"/>
      <c r="GJ689" s="65"/>
      <c r="GK689" s="65"/>
      <c r="GL689" s="65"/>
      <c r="GM689" s="65"/>
      <c r="GN689" s="65"/>
      <c r="GO689" s="65"/>
    </row>
    <row r="690" spans="46:197" s="103" customFormat="1" ht="20.100000000000001" customHeight="1" x14ac:dyDescent="0.3">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c r="BS690" s="64"/>
      <c r="BT690" s="64"/>
      <c r="BU690" s="64"/>
      <c r="BV690" s="64"/>
      <c r="BW690" s="64"/>
      <c r="BX690" s="64"/>
      <c r="BY690" s="64"/>
      <c r="BZ690" s="64"/>
      <c r="CA690" s="64"/>
      <c r="CB690" s="64"/>
      <c r="CC690" s="64"/>
      <c r="CD690" s="64"/>
      <c r="CE690" s="64"/>
      <c r="CF690" s="64"/>
      <c r="CG690" s="64"/>
      <c r="CH690" s="64"/>
      <c r="CI690" s="64"/>
      <c r="CJ690" s="64"/>
      <c r="CK690" s="64"/>
      <c r="CL690" s="64"/>
      <c r="CM690" s="64"/>
      <c r="CN690" s="64"/>
      <c r="CO690" s="64"/>
      <c r="CP690" s="64"/>
      <c r="CQ690" s="64"/>
      <c r="CR690" s="64"/>
      <c r="CS690" s="64"/>
      <c r="CT690" s="64"/>
      <c r="CU690" s="64"/>
      <c r="CV690" s="64"/>
      <c r="CW690" s="64"/>
      <c r="CX690" s="64"/>
      <c r="CY690" s="64"/>
      <c r="CZ690" s="64"/>
      <c r="DA690" s="64"/>
      <c r="DB690" s="64"/>
      <c r="DC690" s="64"/>
      <c r="DD690" s="64"/>
      <c r="DE690" s="64"/>
      <c r="DF690" s="64"/>
      <c r="DG690" s="64"/>
      <c r="DH690" s="64"/>
      <c r="DI690" s="64"/>
      <c r="DJ690" s="64"/>
      <c r="DK690" s="65"/>
      <c r="DL690" s="65"/>
      <c r="DM690" s="65"/>
      <c r="DN690" s="65"/>
      <c r="DO690" s="65"/>
      <c r="DP690" s="65"/>
      <c r="DQ690" s="65"/>
      <c r="DR690" s="65"/>
      <c r="DS690" s="65"/>
      <c r="DT690" s="65"/>
      <c r="DU690" s="65"/>
      <c r="DV690" s="65"/>
      <c r="DW690" s="65"/>
      <c r="DX690" s="65"/>
      <c r="DY690" s="65"/>
      <c r="DZ690" s="65"/>
      <c r="EA690" s="65"/>
      <c r="EB690" s="65"/>
      <c r="EC690" s="65"/>
      <c r="ED690" s="65"/>
      <c r="EE690" s="65"/>
      <c r="EF690" s="65"/>
      <c r="EG690" s="65"/>
      <c r="EH690" s="65"/>
      <c r="EI690" s="65"/>
      <c r="EJ690" s="65"/>
      <c r="EK690" s="65"/>
      <c r="EL690" s="65"/>
      <c r="EM690" s="65"/>
      <c r="EN690" s="65"/>
      <c r="EO690" s="65"/>
      <c r="EP690" s="65"/>
      <c r="EQ690" s="65"/>
      <c r="ER690" s="65"/>
      <c r="ES690" s="65"/>
      <c r="ET690" s="65"/>
      <c r="EU690" s="65"/>
      <c r="EV690" s="65"/>
      <c r="EW690" s="65"/>
      <c r="EX690" s="65"/>
      <c r="EY690" s="65"/>
      <c r="EZ690" s="65"/>
      <c r="FA690" s="65"/>
      <c r="FB690" s="65"/>
      <c r="FC690" s="65"/>
      <c r="FD690" s="65"/>
      <c r="FE690" s="65"/>
      <c r="FF690" s="65"/>
      <c r="FG690" s="65"/>
      <c r="FH690" s="65"/>
      <c r="FI690" s="65"/>
      <c r="FJ690" s="65"/>
      <c r="FK690" s="65"/>
      <c r="FL690" s="65"/>
      <c r="FM690" s="65"/>
      <c r="FN690" s="65"/>
      <c r="FO690" s="65"/>
      <c r="FP690" s="65"/>
      <c r="FQ690" s="65"/>
      <c r="FR690" s="65"/>
      <c r="FS690" s="65"/>
      <c r="FT690" s="65"/>
      <c r="FU690" s="65"/>
      <c r="FV690" s="65"/>
      <c r="FW690" s="65"/>
      <c r="FX690" s="65"/>
      <c r="FY690" s="65"/>
      <c r="FZ690" s="65"/>
      <c r="GA690" s="65"/>
      <c r="GB690" s="65"/>
      <c r="GC690" s="65"/>
      <c r="GD690" s="65"/>
      <c r="GE690" s="65"/>
      <c r="GF690" s="65"/>
      <c r="GG690" s="65"/>
      <c r="GH690" s="65"/>
      <c r="GI690" s="65"/>
      <c r="GJ690" s="65"/>
      <c r="GK690" s="65"/>
      <c r="GL690" s="65"/>
      <c r="GM690" s="65"/>
      <c r="GN690" s="65"/>
      <c r="GO690" s="65"/>
    </row>
    <row r="691" spans="46:197" s="103" customFormat="1" ht="20.100000000000001" customHeight="1" x14ac:dyDescent="0.3">
      <c r="AT691" s="64"/>
      <c r="AU691" s="64"/>
      <c r="AV691" s="64"/>
      <c r="AW691" s="64"/>
      <c r="AX691" s="64"/>
      <c r="AY691" s="64"/>
      <c r="AZ691" s="64"/>
      <c r="BA691" s="64"/>
      <c r="BB691" s="64"/>
      <c r="BC691" s="64"/>
      <c r="BD691" s="64"/>
      <c r="BE691" s="64"/>
      <c r="BF691" s="64"/>
      <c r="BG691" s="64"/>
      <c r="BH691" s="64"/>
      <c r="BI691" s="64"/>
      <c r="BJ691" s="64"/>
      <c r="BK691" s="64"/>
      <c r="BL691" s="64"/>
      <c r="BM691" s="64"/>
      <c r="BN691" s="64"/>
      <c r="BO691" s="64"/>
      <c r="BP691" s="64"/>
      <c r="BQ691" s="64"/>
      <c r="BR691" s="64"/>
      <c r="BS691" s="64"/>
      <c r="BT691" s="64"/>
      <c r="BU691" s="64"/>
      <c r="BV691" s="64"/>
      <c r="BW691" s="64"/>
      <c r="BX691" s="64"/>
      <c r="BY691" s="64"/>
      <c r="BZ691" s="64"/>
      <c r="CA691" s="64"/>
      <c r="CB691" s="64"/>
      <c r="CC691" s="64"/>
      <c r="CD691" s="64"/>
      <c r="CE691" s="64"/>
      <c r="CF691" s="64"/>
      <c r="CG691" s="64"/>
      <c r="CH691" s="64"/>
      <c r="CI691" s="64"/>
      <c r="CJ691" s="64"/>
      <c r="CK691" s="64"/>
      <c r="CL691" s="64"/>
      <c r="CM691" s="64"/>
      <c r="CN691" s="64"/>
      <c r="CO691" s="64"/>
      <c r="CP691" s="64"/>
      <c r="CQ691" s="64"/>
      <c r="CR691" s="64"/>
      <c r="CS691" s="64"/>
      <c r="CT691" s="64"/>
      <c r="CU691" s="64"/>
      <c r="CV691" s="64"/>
      <c r="CW691" s="64"/>
      <c r="CX691" s="64"/>
      <c r="CY691" s="64"/>
      <c r="CZ691" s="64"/>
      <c r="DA691" s="64"/>
      <c r="DB691" s="64"/>
      <c r="DC691" s="64"/>
      <c r="DD691" s="64"/>
      <c r="DE691" s="64"/>
      <c r="DF691" s="64"/>
      <c r="DG691" s="64"/>
      <c r="DH691" s="64"/>
      <c r="DI691" s="64"/>
      <c r="DJ691" s="64"/>
      <c r="DK691" s="65"/>
      <c r="DL691" s="65"/>
      <c r="DM691" s="65"/>
      <c r="DN691" s="65"/>
      <c r="DO691" s="65"/>
      <c r="DP691" s="65"/>
      <c r="DQ691" s="65"/>
      <c r="DR691" s="65"/>
      <c r="DS691" s="65"/>
      <c r="DT691" s="65"/>
      <c r="DU691" s="65"/>
      <c r="DV691" s="65"/>
      <c r="DW691" s="65"/>
      <c r="DX691" s="65"/>
      <c r="DY691" s="65"/>
      <c r="DZ691" s="65"/>
      <c r="EA691" s="65"/>
      <c r="EB691" s="65"/>
      <c r="EC691" s="65"/>
      <c r="ED691" s="65"/>
      <c r="EE691" s="65"/>
      <c r="EF691" s="65"/>
      <c r="EG691" s="65"/>
      <c r="EH691" s="65"/>
      <c r="EI691" s="65"/>
      <c r="EJ691" s="65"/>
      <c r="EK691" s="65"/>
      <c r="EL691" s="65"/>
      <c r="EM691" s="65"/>
      <c r="EN691" s="65"/>
      <c r="EO691" s="65"/>
      <c r="EP691" s="65"/>
      <c r="EQ691" s="65"/>
      <c r="ER691" s="65"/>
      <c r="ES691" s="65"/>
      <c r="ET691" s="65"/>
      <c r="EU691" s="65"/>
      <c r="EV691" s="65"/>
      <c r="EW691" s="65"/>
      <c r="EX691" s="65"/>
      <c r="EY691" s="65"/>
      <c r="EZ691" s="65"/>
      <c r="FA691" s="65"/>
      <c r="FB691" s="65"/>
      <c r="FC691" s="65"/>
      <c r="FD691" s="65"/>
      <c r="FE691" s="65"/>
      <c r="FF691" s="65"/>
      <c r="FG691" s="65"/>
      <c r="FH691" s="65"/>
      <c r="FI691" s="65"/>
      <c r="FJ691" s="65"/>
      <c r="FK691" s="65"/>
      <c r="FL691" s="65"/>
      <c r="FM691" s="65"/>
      <c r="FN691" s="65"/>
      <c r="FO691" s="65"/>
      <c r="FP691" s="65"/>
      <c r="FQ691" s="65"/>
      <c r="FR691" s="65"/>
      <c r="FS691" s="65"/>
      <c r="FT691" s="65"/>
      <c r="FU691" s="65"/>
      <c r="FV691" s="65"/>
      <c r="FW691" s="65"/>
      <c r="FX691" s="65"/>
      <c r="FY691" s="65"/>
      <c r="FZ691" s="65"/>
      <c r="GA691" s="65"/>
      <c r="GB691" s="65"/>
      <c r="GC691" s="65"/>
      <c r="GD691" s="65"/>
      <c r="GE691" s="65"/>
      <c r="GF691" s="65"/>
      <c r="GG691" s="65"/>
      <c r="GH691" s="65"/>
      <c r="GI691" s="65"/>
      <c r="GJ691" s="65"/>
      <c r="GK691" s="65"/>
      <c r="GL691" s="65"/>
      <c r="GM691" s="65"/>
      <c r="GN691" s="65"/>
      <c r="GO691" s="65"/>
    </row>
    <row r="692" spans="46:197" s="103" customFormat="1" ht="20.100000000000001" customHeight="1" x14ac:dyDescent="0.3">
      <c r="AT692" s="64"/>
      <c r="AU692" s="64"/>
      <c r="AV692" s="64"/>
      <c r="AW692" s="64"/>
      <c r="AX692" s="64"/>
      <c r="AY692" s="64"/>
      <c r="AZ692" s="64"/>
      <c r="BA692" s="64"/>
      <c r="BB692" s="64"/>
      <c r="BC692" s="64"/>
      <c r="BD692" s="64"/>
      <c r="BE692" s="64"/>
      <c r="BF692" s="64"/>
      <c r="BG692" s="64"/>
      <c r="BH692" s="64"/>
      <c r="BI692" s="64"/>
      <c r="BJ692" s="64"/>
      <c r="BK692" s="64"/>
      <c r="BL692" s="64"/>
      <c r="BM692" s="64"/>
      <c r="BN692" s="64"/>
      <c r="BO692" s="64"/>
      <c r="BP692" s="64"/>
      <c r="BQ692" s="64"/>
      <c r="BR692" s="64"/>
      <c r="BS692" s="64"/>
      <c r="BT692" s="64"/>
      <c r="BU692" s="64"/>
      <c r="BV692" s="64"/>
      <c r="BW692" s="64"/>
      <c r="BX692" s="64"/>
      <c r="BY692" s="64"/>
      <c r="BZ692" s="64"/>
      <c r="CA692" s="64"/>
      <c r="CB692" s="64"/>
      <c r="CC692" s="64"/>
      <c r="CD692" s="64"/>
      <c r="CE692" s="64"/>
      <c r="CF692" s="64"/>
      <c r="CG692" s="64"/>
      <c r="CH692" s="64"/>
      <c r="CI692" s="64"/>
      <c r="CJ692" s="64"/>
      <c r="CK692" s="64"/>
      <c r="CL692" s="64"/>
      <c r="CM692" s="64"/>
      <c r="CN692" s="64"/>
      <c r="CO692" s="64"/>
      <c r="CP692" s="64"/>
      <c r="CQ692" s="64"/>
      <c r="CR692" s="64"/>
      <c r="CS692" s="64"/>
      <c r="CT692" s="64"/>
      <c r="CU692" s="64"/>
      <c r="CV692" s="64"/>
      <c r="CW692" s="64"/>
      <c r="CX692" s="64"/>
      <c r="CY692" s="64"/>
      <c r="CZ692" s="64"/>
      <c r="DA692" s="64"/>
      <c r="DB692" s="64"/>
      <c r="DC692" s="64"/>
      <c r="DD692" s="64"/>
      <c r="DE692" s="64"/>
      <c r="DF692" s="64"/>
      <c r="DG692" s="64"/>
      <c r="DH692" s="64"/>
      <c r="DI692" s="64"/>
      <c r="DJ692" s="64"/>
      <c r="DK692" s="65"/>
      <c r="DL692" s="65"/>
      <c r="DM692" s="65"/>
      <c r="DN692" s="65"/>
      <c r="DO692" s="65"/>
      <c r="DP692" s="65"/>
      <c r="DQ692" s="65"/>
      <c r="DR692" s="65"/>
      <c r="DS692" s="65"/>
      <c r="DT692" s="65"/>
      <c r="DU692" s="65"/>
      <c r="DV692" s="65"/>
      <c r="DW692" s="65"/>
      <c r="DX692" s="65"/>
      <c r="DY692" s="65"/>
      <c r="DZ692" s="65"/>
      <c r="EA692" s="65"/>
      <c r="EB692" s="65"/>
      <c r="EC692" s="65"/>
      <c r="ED692" s="65"/>
      <c r="EE692" s="65"/>
      <c r="EF692" s="65"/>
      <c r="EG692" s="65"/>
      <c r="EH692" s="65"/>
      <c r="EI692" s="65"/>
      <c r="EJ692" s="65"/>
      <c r="EK692" s="65"/>
      <c r="EL692" s="65"/>
      <c r="EM692" s="65"/>
      <c r="EN692" s="65"/>
      <c r="EO692" s="65"/>
      <c r="EP692" s="65"/>
      <c r="EQ692" s="65"/>
      <c r="ER692" s="65"/>
      <c r="ES692" s="65"/>
      <c r="ET692" s="65"/>
      <c r="EU692" s="65"/>
      <c r="EV692" s="65"/>
      <c r="EW692" s="65"/>
      <c r="EX692" s="65"/>
      <c r="EY692" s="65"/>
      <c r="EZ692" s="65"/>
      <c r="FA692" s="65"/>
      <c r="FB692" s="65"/>
      <c r="FC692" s="65"/>
      <c r="FD692" s="65"/>
      <c r="FE692" s="65"/>
      <c r="FF692" s="65"/>
      <c r="FG692" s="65"/>
      <c r="FH692" s="65"/>
      <c r="FI692" s="65"/>
      <c r="FJ692" s="65"/>
      <c r="FK692" s="65"/>
      <c r="FL692" s="65"/>
      <c r="FM692" s="65"/>
      <c r="FN692" s="65"/>
      <c r="FO692" s="65"/>
      <c r="FP692" s="65"/>
      <c r="FQ692" s="65"/>
      <c r="FR692" s="65"/>
      <c r="FS692" s="65"/>
      <c r="FT692" s="65"/>
      <c r="FU692" s="65"/>
      <c r="FV692" s="65"/>
      <c r="FW692" s="65"/>
      <c r="FX692" s="65"/>
      <c r="FY692" s="65"/>
      <c r="FZ692" s="65"/>
      <c r="GA692" s="65"/>
      <c r="GB692" s="65"/>
      <c r="GC692" s="65"/>
      <c r="GD692" s="65"/>
      <c r="GE692" s="65"/>
      <c r="GF692" s="65"/>
      <c r="GG692" s="65"/>
      <c r="GH692" s="65"/>
      <c r="GI692" s="65"/>
      <c r="GJ692" s="65"/>
      <c r="GK692" s="65"/>
      <c r="GL692" s="65"/>
      <c r="GM692" s="65"/>
      <c r="GN692" s="65"/>
      <c r="GO692" s="65"/>
    </row>
    <row r="693" spans="46:197" s="103" customFormat="1" ht="20.100000000000001" customHeight="1" x14ac:dyDescent="0.3">
      <c r="AT693" s="64"/>
      <c r="AU693" s="64"/>
      <c r="AV693" s="64"/>
      <c r="AW693" s="64"/>
      <c r="AX693" s="64"/>
      <c r="AY693" s="64"/>
      <c r="AZ693" s="64"/>
      <c r="BA693" s="64"/>
      <c r="BB693" s="64"/>
      <c r="BC693" s="64"/>
      <c r="BD693" s="64"/>
      <c r="BE693" s="64"/>
      <c r="BF693" s="64"/>
      <c r="BG693" s="64"/>
      <c r="BH693" s="64"/>
      <c r="BI693" s="64"/>
      <c r="BJ693" s="64"/>
      <c r="BK693" s="64"/>
      <c r="BL693" s="64"/>
      <c r="BM693" s="64"/>
      <c r="BN693" s="64"/>
      <c r="BO693" s="64"/>
      <c r="BP693" s="64"/>
      <c r="BQ693" s="64"/>
      <c r="BR693" s="64"/>
      <c r="BS693" s="64"/>
      <c r="BT693" s="64"/>
      <c r="BU693" s="64"/>
      <c r="BV693" s="64"/>
      <c r="BW693" s="64"/>
      <c r="BX693" s="64"/>
      <c r="BY693" s="64"/>
      <c r="BZ693" s="64"/>
      <c r="CA693" s="64"/>
      <c r="CB693" s="64"/>
      <c r="CC693" s="64"/>
      <c r="CD693" s="64"/>
      <c r="CE693" s="64"/>
      <c r="CF693" s="64"/>
      <c r="CG693" s="64"/>
      <c r="CH693" s="64"/>
      <c r="CI693" s="64"/>
      <c r="CJ693" s="64"/>
      <c r="CK693" s="64"/>
      <c r="CL693" s="64"/>
      <c r="CM693" s="64"/>
      <c r="CN693" s="64"/>
      <c r="CO693" s="64"/>
      <c r="CP693" s="64"/>
      <c r="CQ693" s="64"/>
      <c r="CR693" s="64"/>
      <c r="CS693" s="64"/>
      <c r="CT693" s="64"/>
      <c r="CU693" s="64"/>
      <c r="CV693" s="64"/>
      <c r="CW693" s="64"/>
      <c r="CX693" s="64"/>
      <c r="CY693" s="64"/>
      <c r="CZ693" s="64"/>
      <c r="DA693" s="64"/>
      <c r="DB693" s="64"/>
      <c r="DC693" s="64"/>
      <c r="DD693" s="64"/>
      <c r="DE693" s="64"/>
      <c r="DF693" s="64"/>
      <c r="DG693" s="64"/>
      <c r="DH693" s="64"/>
      <c r="DI693" s="64"/>
      <c r="DJ693" s="64"/>
      <c r="DK693" s="65"/>
      <c r="DL693" s="65"/>
      <c r="DM693" s="65"/>
      <c r="DN693" s="65"/>
      <c r="DO693" s="65"/>
      <c r="DP693" s="65"/>
      <c r="DQ693" s="65"/>
      <c r="DR693" s="65"/>
      <c r="DS693" s="65"/>
      <c r="DT693" s="65"/>
      <c r="DU693" s="65"/>
      <c r="DV693" s="65"/>
      <c r="DW693" s="65"/>
      <c r="DX693" s="65"/>
      <c r="DY693" s="65"/>
      <c r="DZ693" s="65"/>
      <c r="EA693" s="65"/>
      <c r="EB693" s="65"/>
      <c r="EC693" s="65"/>
      <c r="ED693" s="65"/>
      <c r="EE693" s="65"/>
      <c r="EF693" s="65"/>
      <c r="EG693" s="65"/>
      <c r="EH693" s="65"/>
      <c r="EI693" s="65"/>
      <c r="EJ693" s="65"/>
      <c r="EK693" s="65"/>
      <c r="EL693" s="65"/>
      <c r="EM693" s="65"/>
      <c r="EN693" s="65"/>
      <c r="EO693" s="65"/>
      <c r="EP693" s="65"/>
      <c r="EQ693" s="65"/>
      <c r="ER693" s="65"/>
      <c r="ES693" s="65"/>
      <c r="ET693" s="65"/>
      <c r="EU693" s="65"/>
      <c r="EV693" s="65"/>
      <c r="EW693" s="65"/>
      <c r="EX693" s="65"/>
      <c r="EY693" s="65"/>
      <c r="EZ693" s="65"/>
      <c r="FA693" s="65"/>
      <c r="FB693" s="65"/>
      <c r="FC693" s="65"/>
      <c r="FD693" s="65"/>
      <c r="FE693" s="65"/>
      <c r="FF693" s="65"/>
      <c r="FG693" s="65"/>
      <c r="FH693" s="65"/>
      <c r="FI693" s="65"/>
      <c r="FJ693" s="65"/>
      <c r="FK693" s="65"/>
      <c r="FL693" s="65"/>
      <c r="FM693" s="65"/>
      <c r="FN693" s="65"/>
      <c r="FO693" s="65"/>
      <c r="FP693" s="65"/>
      <c r="FQ693" s="65"/>
      <c r="FR693" s="65"/>
      <c r="FS693" s="65"/>
      <c r="FT693" s="65"/>
      <c r="FU693" s="65"/>
      <c r="FV693" s="65"/>
      <c r="FW693" s="65"/>
      <c r="FX693" s="65"/>
      <c r="FY693" s="65"/>
      <c r="FZ693" s="65"/>
      <c r="GA693" s="65"/>
      <c r="GB693" s="65"/>
      <c r="GC693" s="65"/>
      <c r="GD693" s="65"/>
      <c r="GE693" s="65"/>
      <c r="GF693" s="65"/>
      <c r="GG693" s="65"/>
      <c r="GH693" s="65"/>
      <c r="GI693" s="65"/>
      <c r="GJ693" s="65"/>
      <c r="GK693" s="65"/>
      <c r="GL693" s="65"/>
      <c r="GM693" s="65"/>
      <c r="GN693" s="65"/>
      <c r="GO693" s="65"/>
    </row>
    <row r="694" spans="46:197" s="103" customFormat="1" ht="20.100000000000001" customHeight="1" x14ac:dyDescent="0.3">
      <c r="AT694" s="64"/>
      <c r="AU694" s="64"/>
      <c r="AV694" s="64"/>
      <c r="AW694" s="64"/>
      <c r="AX694" s="64"/>
      <c r="AY694" s="64"/>
      <c r="AZ694" s="64"/>
      <c r="BA694" s="64"/>
      <c r="BB694" s="64"/>
      <c r="BC694" s="64"/>
      <c r="BD694" s="64"/>
      <c r="BE694" s="64"/>
      <c r="BF694" s="64"/>
      <c r="BG694" s="64"/>
      <c r="BH694" s="64"/>
      <c r="BI694" s="64"/>
      <c r="BJ694" s="64"/>
      <c r="BK694" s="64"/>
      <c r="BL694" s="64"/>
      <c r="BM694" s="64"/>
      <c r="BN694" s="64"/>
      <c r="BO694" s="64"/>
      <c r="BP694" s="64"/>
      <c r="BQ694" s="64"/>
      <c r="BR694" s="64"/>
      <c r="BS694" s="64"/>
      <c r="BT694" s="64"/>
      <c r="BU694" s="64"/>
      <c r="BV694" s="64"/>
      <c r="BW694" s="64"/>
      <c r="BX694" s="64"/>
      <c r="BY694" s="64"/>
      <c r="BZ694" s="64"/>
      <c r="CA694" s="64"/>
      <c r="CB694" s="64"/>
      <c r="CC694" s="64"/>
      <c r="CD694" s="64"/>
      <c r="CE694" s="64"/>
      <c r="CF694" s="64"/>
      <c r="CG694" s="64"/>
      <c r="CH694" s="64"/>
      <c r="CI694" s="64"/>
      <c r="CJ694" s="64"/>
      <c r="CK694" s="64"/>
      <c r="CL694" s="64"/>
      <c r="CM694" s="64"/>
      <c r="CN694" s="64"/>
      <c r="CO694" s="64"/>
      <c r="CP694" s="64"/>
      <c r="CQ694" s="64"/>
      <c r="CR694" s="64"/>
      <c r="CS694" s="64"/>
      <c r="CT694" s="64"/>
      <c r="CU694" s="64"/>
      <c r="CV694" s="64"/>
      <c r="CW694" s="64"/>
      <c r="CX694" s="64"/>
      <c r="CY694" s="64"/>
      <c r="CZ694" s="64"/>
      <c r="DA694" s="64"/>
      <c r="DB694" s="64"/>
      <c r="DC694" s="64"/>
      <c r="DD694" s="64"/>
      <c r="DE694" s="64"/>
      <c r="DF694" s="64"/>
      <c r="DG694" s="64"/>
      <c r="DH694" s="64"/>
      <c r="DI694" s="64"/>
      <c r="DJ694" s="64"/>
      <c r="DK694" s="65"/>
      <c r="DL694" s="65"/>
      <c r="DM694" s="65"/>
      <c r="DN694" s="65"/>
      <c r="DO694" s="65"/>
      <c r="DP694" s="65"/>
      <c r="DQ694" s="65"/>
      <c r="DR694" s="65"/>
      <c r="DS694" s="65"/>
      <c r="DT694" s="65"/>
      <c r="DU694" s="65"/>
      <c r="DV694" s="65"/>
      <c r="DW694" s="65"/>
      <c r="DX694" s="65"/>
      <c r="DY694" s="65"/>
      <c r="DZ694" s="65"/>
      <c r="EA694" s="65"/>
      <c r="EB694" s="65"/>
      <c r="EC694" s="65"/>
      <c r="ED694" s="65"/>
      <c r="EE694" s="65"/>
      <c r="EF694" s="65"/>
      <c r="EG694" s="65"/>
      <c r="EH694" s="65"/>
      <c r="EI694" s="65"/>
      <c r="EJ694" s="65"/>
      <c r="EK694" s="65"/>
      <c r="EL694" s="65"/>
      <c r="EM694" s="65"/>
      <c r="EN694" s="65"/>
      <c r="EO694" s="65"/>
      <c r="EP694" s="65"/>
      <c r="EQ694" s="65"/>
      <c r="ER694" s="65"/>
      <c r="ES694" s="65"/>
      <c r="ET694" s="65"/>
      <c r="EU694" s="65"/>
      <c r="EV694" s="65"/>
      <c r="EW694" s="65"/>
      <c r="EX694" s="65"/>
      <c r="EY694" s="65"/>
      <c r="EZ694" s="65"/>
      <c r="FA694" s="65"/>
      <c r="FB694" s="65"/>
      <c r="FC694" s="65"/>
      <c r="FD694" s="65"/>
      <c r="FE694" s="65"/>
      <c r="FF694" s="65"/>
      <c r="FG694" s="65"/>
      <c r="FH694" s="65"/>
      <c r="FI694" s="65"/>
      <c r="FJ694" s="65"/>
      <c r="FK694" s="65"/>
      <c r="FL694" s="65"/>
      <c r="FM694" s="65"/>
      <c r="FN694" s="65"/>
      <c r="FO694" s="65"/>
      <c r="FP694" s="65"/>
      <c r="FQ694" s="65"/>
      <c r="FR694" s="65"/>
      <c r="FS694" s="65"/>
      <c r="FT694" s="65"/>
      <c r="FU694" s="65"/>
      <c r="FV694" s="65"/>
      <c r="FW694" s="65"/>
      <c r="FX694" s="65"/>
      <c r="FY694" s="65"/>
      <c r="FZ694" s="65"/>
      <c r="GA694" s="65"/>
      <c r="GB694" s="65"/>
      <c r="GC694" s="65"/>
      <c r="GD694" s="65"/>
      <c r="GE694" s="65"/>
      <c r="GF694" s="65"/>
      <c r="GG694" s="65"/>
      <c r="GH694" s="65"/>
      <c r="GI694" s="65"/>
      <c r="GJ694" s="65"/>
      <c r="GK694" s="65"/>
      <c r="GL694" s="65"/>
      <c r="GM694" s="65"/>
      <c r="GN694" s="65"/>
      <c r="GO694" s="65"/>
    </row>
    <row r="695" spans="46:197" s="103" customFormat="1" ht="20.100000000000001" customHeight="1" x14ac:dyDescent="0.3">
      <c r="AT695" s="64"/>
      <c r="AU695" s="64"/>
      <c r="AV695" s="64"/>
      <c r="AW695" s="64"/>
      <c r="AX695" s="64"/>
      <c r="AY695" s="64"/>
      <c r="AZ695" s="64"/>
      <c r="BA695" s="64"/>
      <c r="BB695" s="64"/>
      <c r="BC695" s="64"/>
      <c r="BD695" s="64"/>
      <c r="BE695" s="64"/>
      <c r="BF695" s="64"/>
      <c r="BG695" s="64"/>
      <c r="BH695" s="64"/>
      <c r="BI695" s="64"/>
      <c r="BJ695" s="64"/>
      <c r="BK695" s="64"/>
      <c r="BL695" s="64"/>
      <c r="BM695" s="64"/>
      <c r="BN695" s="64"/>
      <c r="BO695" s="64"/>
      <c r="BP695" s="64"/>
      <c r="BQ695" s="64"/>
      <c r="BR695" s="64"/>
      <c r="BS695" s="64"/>
      <c r="BT695" s="64"/>
      <c r="BU695" s="64"/>
      <c r="BV695" s="64"/>
      <c r="BW695" s="64"/>
      <c r="BX695" s="64"/>
      <c r="BY695" s="64"/>
      <c r="BZ695" s="64"/>
      <c r="CA695" s="64"/>
      <c r="CB695" s="64"/>
      <c r="CC695" s="64"/>
      <c r="CD695" s="64"/>
      <c r="CE695" s="64"/>
      <c r="CF695" s="64"/>
      <c r="CG695" s="64"/>
      <c r="CH695" s="64"/>
      <c r="CI695" s="64"/>
      <c r="CJ695" s="64"/>
      <c r="CK695" s="64"/>
      <c r="CL695" s="64"/>
      <c r="CM695" s="64"/>
      <c r="CN695" s="64"/>
      <c r="CO695" s="64"/>
      <c r="CP695" s="64"/>
      <c r="CQ695" s="64"/>
      <c r="CR695" s="64"/>
      <c r="CS695" s="64"/>
      <c r="CT695" s="64"/>
      <c r="CU695" s="64"/>
      <c r="CV695" s="64"/>
      <c r="CW695" s="64"/>
      <c r="CX695" s="64"/>
      <c r="CY695" s="64"/>
      <c r="CZ695" s="64"/>
      <c r="DA695" s="64"/>
      <c r="DB695" s="64"/>
      <c r="DC695" s="64"/>
      <c r="DD695" s="64"/>
      <c r="DE695" s="64"/>
      <c r="DF695" s="64"/>
      <c r="DG695" s="64"/>
      <c r="DH695" s="64"/>
      <c r="DI695" s="64"/>
      <c r="DJ695" s="64"/>
      <c r="DK695" s="65"/>
      <c r="DL695" s="65"/>
      <c r="DM695" s="65"/>
      <c r="DN695" s="65"/>
      <c r="DO695" s="65"/>
      <c r="DP695" s="65"/>
      <c r="DQ695" s="65"/>
      <c r="DR695" s="65"/>
      <c r="DS695" s="65"/>
      <c r="DT695" s="65"/>
      <c r="DU695" s="65"/>
      <c r="DV695" s="65"/>
      <c r="DW695" s="65"/>
      <c r="DX695" s="65"/>
      <c r="DY695" s="65"/>
      <c r="DZ695" s="65"/>
      <c r="EA695" s="65"/>
      <c r="EB695" s="65"/>
      <c r="EC695" s="65"/>
      <c r="ED695" s="65"/>
      <c r="EE695" s="65"/>
      <c r="EF695" s="65"/>
      <c r="EG695" s="65"/>
      <c r="EH695" s="65"/>
      <c r="EI695" s="65"/>
      <c r="EJ695" s="65"/>
      <c r="EK695" s="65"/>
      <c r="EL695" s="65"/>
      <c r="EM695" s="65"/>
      <c r="EN695" s="65"/>
      <c r="EO695" s="65"/>
      <c r="EP695" s="65"/>
      <c r="EQ695" s="65"/>
      <c r="ER695" s="65"/>
      <c r="ES695" s="65"/>
      <c r="ET695" s="65"/>
      <c r="EU695" s="65"/>
      <c r="EV695" s="65"/>
      <c r="EW695" s="65"/>
      <c r="EX695" s="65"/>
      <c r="EY695" s="65"/>
      <c r="EZ695" s="65"/>
      <c r="FA695" s="65"/>
      <c r="FB695" s="65"/>
      <c r="FC695" s="65"/>
      <c r="FD695" s="65"/>
      <c r="FE695" s="65"/>
      <c r="FF695" s="65"/>
      <c r="FG695" s="65"/>
      <c r="FH695" s="65"/>
      <c r="FI695" s="65"/>
      <c r="FJ695" s="65"/>
      <c r="FK695" s="65"/>
      <c r="FL695" s="65"/>
      <c r="FM695" s="65"/>
      <c r="FN695" s="65"/>
      <c r="FO695" s="65"/>
      <c r="FP695" s="65"/>
      <c r="FQ695" s="65"/>
      <c r="FR695" s="65"/>
      <c r="FS695" s="65"/>
      <c r="FT695" s="65"/>
      <c r="FU695" s="65"/>
      <c r="FV695" s="65"/>
      <c r="FW695" s="65"/>
      <c r="FX695" s="65"/>
      <c r="FY695" s="65"/>
      <c r="FZ695" s="65"/>
      <c r="GA695" s="65"/>
      <c r="GB695" s="65"/>
      <c r="GC695" s="65"/>
      <c r="GD695" s="65"/>
      <c r="GE695" s="65"/>
      <c r="GF695" s="65"/>
      <c r="GG695" s="65"/>
      <c r="GH695" s="65"/>
      <c r="GI695" s="65"/>
      <c r="GJ695" s="65"/>
      <c r="GK695" s="65"/>
      <c r="GL695" s="65"/>
      <c r="GM695" s="65"/>
      <c r="GN695" s="65"/>
      <c r="GO695" s="65"/>
    </row>
    <row r="696" spans="46:197" s="103" customFormat="1" ht="20.100000000000001" customHeight="1" x14ac:dyDescent="0.3">
      <c r="AT696" s="64"/>
      <c r="AU696" s="64"/>
      <c r="AV696" s="64"/>
      <c r="AW696" s="64"/>
      <c r="AX696" s="64"/>
      <c r="AY696" s="64"/>
      <c r="AZ696" s="64"/>
      <c r="BA696" s="64"/>
      <c r="BB696" s="64"/>
      <c r="BC696" s="64"/>
      <c r="BD696" s="64"/>
      <c r="BE696" s="64"/>
      <c r="BF696" s="64"/>
      <c r="BG696" s="64"/>
      <c r="BH696" s="64"/>
      <c r="BI696" s="64"/>
      <c r="BJ696" s="64"/>
      <c r="BK696" s="64"/>
      <c r="BL696" s="64"/>
      <c r="BM696" s="64"/>
      <c r="BN696" s="64"/>
      <c r="BO696" s="64"/>
      <c r="BP696" s="64"/>
      <c r="BQ696" s="64"/>
      <c r="BR696" s="64"/>
      <c r="BS696" s="64"/>
      <c r="BT696" s="64"/>
      <c r="BU696" s="64"/>
      <c r="BV696" s="64"/>
      <c r="BW696" s="64"/>
      <c r="BX696" s="64"/>
      <c r="BY696" s="64"/>
      <c r="BZ696" s="64"/>
      <c r="CA696" s="64"/>
      <c r="CB696" s="64"/>
      <c r="CC696" s="64"/>
      <c r="CD696" s="64"/>
      <c r="CE696" s="64"/>
      <c r="CF696" s="64"/>
      <c r="CG696" s="64"/>
      <c r="CH696" s="64"/>
      <c r="CI696" s="64"/>
      <c r="CJ696" s="64"/>
      <c r="CK696" s="64"/>
      <c r="CL696" s="64"/>
      <c r="CM696" s="64"/>
      <c r="CN696" s="64"/>
      <c r="CO696" s="64"/>
      <c r="CP696" s="64"/>
      <c r="CQ696" s="64"/>
      <c r="CR696" s="64"/>
      <c r="CS696" s="64"/>
      <c r="CT696" s="64"/>
      <c r="CU696" s="64"/>
      <c r="CV696" s="64"/>
      <c r="CW696" s="64"/>
      <c r="CX696" s="64"/>
      <c r="CY696" s="64"/>
      <c r="CZ696" s="64"/>
      <c r="DA696" s="64"/>
      <c r="DB696" s="64"/>
      <c r="DC696" s="64"/>
      <c r="DD696" s="64"/>
      <c r="DE696" s="64"/>
      <c r="DF696" s="64"/>
      <c r="DG696" s="64"/>
      <c r="DH696" s="64"/>
      <c r="DI696" s="64"/>
      <c r="DJ696" s="64"/>
      <c r="DK696" s="65"/>
      <c r="DL696" s="65"/>
      <c r="DM696" s="65"/>
      <c r="DN696" s="65"/>
      <c r="DO696" s="65"/>
      <c r="DP696" s="65"/>
      <c r="DQ696" s="65"/>
      <c r="DR696" s="65"/>
      <c r="DS696" s="65"/>
      <c r="DT696" s="65"/>
      <c r="DU696" s="65"/>
      <c r="DV696" s="65"/>
      <c r="DW696" s="65"/>
      <c r="DX696" s="65"/>
      <c r="DY696" s="65"/>
      <c r="DZ696" s="65"/>
      <c r="EA696" s="65"/>
      <c r="EB696" s="65"/>
      <c r="EC696" s="65"/>
      <c r="ED696" s="65"/>
      <c r="EE696" s="65"/>
      <c r="EF696" s="65"/>
      <c r="EG696" s="65"/>
      <c r="EH696" s="65"/>
      <c r="EI696" s="65"/>
      <c r="EJ696" s="65"/>
      <c r="EK696" s="65"/>
      <c r="EL696" s="65"/>
      <c r="EM696" s="65"/>
      <c r="EN696" s="65"/>
      <c r="EO696" s="65"/>
      <c r="EP696" s="65"/>
      <c r="EQ696" s="65"/>
      <c r="ER696" s="65"/>
      <c r="ES696" s="65"/>
      <c r="ET696" s="65"/>
      <c r="EU696" s="65"/>
      <c r="EV696" s="65"/>
      <c r="EW696" s="65"/>
      <c r="EX696" s="65"/>
      <c r="EY696" s="65"/>
      <c r="EZ696" s="65"/>
      <c r="FA696" s="65"/>
      <c r="FB696" s="65"/>
      <c r="FC696" s="65"/>
      <c r="FD696" s="65"/>
      <c r="FE696" s="65"/>
      <c r="FF696" s="65"/>
      <c r="FG696" s="65"/>
      <c r="FH696" s="65"/>
      <c r="FI696" s="65"/>
      <c r="FJ696" s="65"/>
      <c r="FK696" s="65"/>
      <c r="FL696" s="65"/>
      <c r="FM696" s="65"/>
      <c r="FN696" s="65"/>
      <c r="FO696" s="65"/>
      <c r="FP696" s="65"/>
      <c r="FQ696" s="65"/>
      <c r="FR696" s="65"/>
      <c r="FS696" s="65"/>
      <c r="FT696" s="65"/>
      <c r="FU696" s="65"/>
      <c r="FV696" s="65"/>
      <c r="FW696" s="65"/>
      <c r="FX696" s="65"/>
      <c r="FY696" s="65"/>
      <c r="FZ696" s="65"/>
      <c r="GA696" s="65"/>
      <c r="GB696" s="65"/>
      <c r="GC696" s="65"/>
      <c r="GD696" s="65"/>
      <c r="GE696" s="65"/>
      <c r="GF696" s="65"/>
      <c r="GG696" s="65"/>
      <c r="GH696" s="65"/>
      <c r="GI696" s="65"/>
      <c r="GJ696" s="65"/>
      <c r="GK696" s="65"/>
      <c r="GL696" s="65"/>
      <c r="GM696" s="65"/>
      <c r="GN696" s="65"/>
      <c r="GO696" s="65"/>
    </row>
    <row r="697" spans="46:197" s="103" customFormat="1" ht="20.100000000000001" customHeight="1" x14ac:dyDescent="0.3">
      <c r="AT697" s="64"/>
      <c r="AU697" s="64"/>
      <c r="AV697" s="64"/>
      <c r="AW697" s="64"/>
      <c r="AX697" s="64"/>
      <c r="AY697" s="64"/>
      <c r="AZ697" s="64"/>
      <c r="BA697" s="64"/>
      <c r="BB697" s="64"/>
      <c r="BC697" s="64"/>
      <c r="BD697" s="64"/>
      <c r="BE697" s="64"/>
      <c r="BF697" s="64"/>
      <c r="BG697" s="64"/>
      <c r="BH697" s="64"/>
      <c r="BI697" s="64"/>
      <c r="BJ697" s="64"/>
      <c r="BK697" s="64"/>
      <c r="BL697" s="64"/>
      <c r="BM697" s="64"/>
      <c r="BN697" s="64"/>
      <c r="BO697" s="64"/>
      <c r="BP697" s="64"/>
      <c r="BQ697" s="64"/>
      <c r="BR697" s="64"/>
      <c r="BS697" s="64"/>
      <c r="BT697" s="64"/>
      <c r="BU697" s="64"/>
      <c r="BV697" s="64"/>
      <c r="BW697" s="64"/>
      <c r="BX697" s="64"/>
      <c r="BY697" s="64"/>
      <c r="BZ697" s="64"/>
      <c r="CA697" s="64"/>
      <c r="CB697" s="64"/>
      <c r="CC697" s="64"/>
      <c r="CD697" s="64"/>
      <c r="CE697" s="64"/>
      <c r="CF697" s="64"/>
      <c r="CG697" s="64"/>
      <c r="CH697" s="64"/>
      <c r="CI697" s="64"/>
      <c r="CJ697" s="64"/>
      <c r="CK697" s="64"/>
      <c r="CL697" s="64"/>
      <c r="CM697" s="64"/>
      <c r="CN697" s="64"/>
      <c r="CO697" s="64"/>
      <c r="CP697" s="64"/>
      <c r="CQ697" s="64"/>
      <c r="CR697" s="64"/>
      <c r="CS697" s="64"/>
      <c r="CT697" s="64"/>
      <c r="CU697" s="64"/>
      <c r="CV697" s="64"/>
      <c r="CW697" s="64"/>
      <c r="CX697" s="64"/>
      <c r="CY697" s="64"/>
      <c r="CZ697" s="64"/>
      <c r="DA697" s="64"/>
      <c r="DB697" s="64"/>
      <c r="DC697" s="64"/>
      <c r="DD697" s="64"/>
      <c r="DE697" s="64"/>
      <c r="DF697" s="64"/>
      <c r="DG697" s="64"/>
      <c r="DH697" s="64"/>
      <c r="DI697" s="64"/>
      <c r="DJ697" s="64"/>
      <c r="DK697" s="65"/>
      <c r="DL697" s="65"/>
      <c r="DM697" s="65"/>
      <c r="DN697" s="65"/>
      <c r="DO697" s="65"/>
      <c r="DP697" s="65"/>
      <c r="DQ697" s="65"/>
      <c r="DR697" s="65"/>
      <c r="DS697" s="65"/>
      <c r="DT697" s="65"/>
      <c r="DU697" s="65"/>
      <c r="DV697" s="65"/>
      <c r="DW697" s="65"/>
      <c r="DX697" s="65"/>
      <c r="DY697" s="65"/>
      <c r="DZ697" s="65"/>
      <c r="EA697" s="65"/>
      <c r="EB697" s="65"/>
      <c r="EC697" s="65"/>
      <c r="ED697" s="65"/>
      <c r="EE697" s="65"/>
      <c r="EF697" s="65"/>
      <c r="EG697" s="65"/>
      <c r="EH697" s="65"/>
      <c r="EI697" s="65"/>
      <c r="EJ697" s="65"/>
      <c r="EK697" s="65"/>
      <c r="EL697" s="65"/>
      <c r="EM697" s="65"/>
      <c r="EN697" s="65"/>
      <c r="EO697" s="65"/>
      <c r="EP697" s="65"/>
      <c r="EQ697" s="65"/>
      <c r="ER697" s="65"/>
      <c r="ES697" s="65"/>
      <c r="ET697" s="65"/>
      <c r="EU697" s="65"/>
      <c r="EV697" s="65"/>
      <c r="EW697" s="65"/>
      <c r="EX697" s="65"/>
      <c r="EY697" s="65"/>
      <c r="EZ697" s="65"/>
      <c r="FA697" s="65"/>
      <c r="FB697" s="65"/>
      <c r="FC697" s="65"/>
      <c r="FD697" s="65"/>
      <c r="FE697" s="65"/>
      <c r="FF697" s="65"/>
      <c r="FG697" s="65"/>
      <c r="FH697" s="65"/>
      <c r="FI697" s="65"/>
      <c r="FJ697" s="65"/>
      <c r="FK697" s="65"/>
      <c r="FL697" s="65"/>
      <c r="FM697" s="65"/>
      <c r="FN697" s="65"/>
      <c r="FO697" s="65"/>
      <c r="FP697" s="65"/>
      <c r="FQ697" s="65"/>
      <c r="FR697" s="65"/>
      <c r="FS697" s="65"/>
      <c r="FT697" s="65"/>
      <c r="FU697" s="65"/>
      <c r="FV697" s="65"/>
      <c r="FW697" s="65"/>
      <c r="FX697" s="65"/>
      <c r="FY697" s="65"/>
      <c r="FZ697" s="65"/>
      <c r="GA697" s="65"/>
      <c r="GB697" s="65"/>
      <c r="GC697" s="65"/>
      <c r="GD697" s="65"/>
      <c r="GE697" s="65"/>
      <c r="GF697" s="65"/>
      <c r="GG697" s="65"/>
      <c r="GH697" s="65"/>
      <c r="GI697" s="65"/>
      <c r="GJ697" s="65"/>
      <c r="GK697" s="65"/>
      <c r="GL697" s="65"/>
      <c r="GM697" s="65"/>
      <c r="GN697" s="65"/>
      <c r="GO697" s="65"/>
    </row>
    <row r="698" spans="46:197" s="103" customFormat="1" ht="20.100000000000001" customHeight="1" x14ac:dyDescent="0.3">
      <c r="AT698" s="64"/>
      <c r="AU698" s="64"/>
      <c r="AV698" s="64"/>
      <c r="AW698" s="64"/>
      <c r="AX698" s="64"/>
      <c r="AY698" s="64"/>
      <c r="AZ698" s="64"/>
      <c r="BA698" s="64"/>
      <c r="BB698" s="64"/>
      <c r="BC698" s="64"/>
      <c r="BD698" s="64"/>
      <c r="BE698" s="64"/>
      <c r="BF698" s="64"/>
      <c r="BG698" s="64"/>
      <c r="BH698" s="64"/>
      <c r="BI698" s="64"/>
      <c r="BJ698" s="64"/>
      <c r="BK698" s="64"/>
      <c r="BL698" s="64"/>
      <c r="BM698" s="64"/>
      <c r="BN698" s="64"/>
      <c r="BO698" s="64"/>
      <c r="BP698" s="64"/>
      <c r="BQ698" s="64"/>
      <c r="BR698" s="64"/>
      <c r="BS698" s="64"/>
      <c r="BT698" s="64"/>
      <c r="BU698" s="64"/>
      <c r="BV698" s="64"/>
      <c r="BW698" s="64"/>
      <c r="BX698" s="64"/>
      <c r="BY698" s="64"/>
      <c r="BZ698" s="64"/>
      <c r="CA698" s="64"/>
      <c r="CB698" s="64"/>
      <c r="CC698" s="64"/>
      <c r="CD698" s="64"/>
      <c r="CE698" s="64"/>
      <c r="CF698" s="64"/>
      <c r="CG698" s="64"/>
      <c r="CH698" s="64"/>
      <c r="CI698" s="64"/>
      <c r="CJ698" s="64"/>
      <c r="CK698" s="64"/>
      <c r="CL698" s="64"/>
      <c r="CM698" s="64"/>
      <c r="CN698" s="64"/>
      <c r="CO698" s="64"/>
      <c r="CP698" s="64"/>
      <c r="CQ698" s="64"/>
      <c r="CR698" s="64"/>
      <c r="CS698" s="64"/>
      <c r="CT698" s="64"/>
      <c r="CU698" s="64"/>
      <c r="CV698" s="64"/>
      <c r="CW698" s="64"/>
      <c r="CX698" s="64"/>
      <c r="CY698" s="64"/>
      <c r="CZ698" s="64"/>
      <c r="DA698" s="64"/>
      <c r="DB698" s="64"/>
      <c r="DC698" s="64"/>
      <c r="DD698" s="64"/>
      <c r="DE698" s="64"/>
      <c r="DF698" s="64"/>
      <c r="DG698" s="64"/>
      <c r="DH698" s="64"/>
      <c r="DI698" s="64"/>
      <c r="DJ698" s="64"/>
      <c r="DK698" s="65"/>
      <c r="DL698" s="65"/>
      <c r="DM698" s="65"/>
      <c r="DN698" s="65"/>
      <c r="DO698" s="65"/>
      <c r="DP698" s="65"/>
      <c r="DQ698" s="65"/>
      <c r="DR698" s="65"/>
      <c r="DS698" s="65"/>
      <c r="DT698" s="65"/>
      <c r="DU698" s="65"/>
      <c r="DV698" s="65"/>
      <c r="DW698" s="65"/>
      <c r="DX698" s="65"/>
      <c r="DY698" s="65"/>
      <c r="DZ698" s="65"/>
      <c r="EA698" s="65"/>
      <c r="EB698" s="65"/>
      <c r="EC698" s="65"/>
      <c r="ED698" s="65"/>
      <c r="EE698" s="65"/>
      <c r="EF698" s="65"/>
      <c r="EG698" s="65"/>
      <c r="EH698" s="65"/>
      <c r="EI698" s="65"/>
      <c r="EJ698" s="65"/>
      <c r="EK698" s="65"/>
      <c r="EL698" s="65"/>
      <c r="EM698" s="65"/>
      <c r="EN698" s="65"/>
      <c r="EO698" s="65"/>
      <c r="EP698" s="65"/>
      <c r="EQ698" s="65"/>
      <c r="ER698" s="65"/>
      <c r="ES698" s="65"/>
      <c r="ET698" s="65"/>
      <c r="EU698" s="65"/>
      <c r="EV698" s="65"/>
      <c r="EW698" s="65"/>
      <c r="EX698" s="65"/>
      <c r="EY698" s="65"/>
      <c r="EZ698" s="65"/>
      <c r="FA698" s="65"/>
      <c r="FB698" s="65"/>
      <c r="FC698" s="65"/>
      <c r="FD698" s="65"/>
      <c r="FE698" s="65"/>
      <c r="FF698" s="65"/>
      <c r="FG698" s="65"/>
      <c r="FH698" s="65"/>
      <c r="FI698" s="65"/>
      <c r="FJ698" s="65"/>
      <c r="FK698" s="65"/>
      <c r="FL698" s="65"/>
      <c r="FM698" s="65"/>
      <c r="FN698" s="65"/>
      <c r="FO698" s="65"/>
      <c r="FP698" s="65"/>
      <c r="FQ698" s="65"/>
      <c r="FR698" s="65"/>
      <c r="FS698" s="65"/>
      <c r="FT698" s="65"/>
      <c r="FU698" s="65"/>
      <c r="FV698" s="65"/>
      <c r="FW698" s="65"/>
      <c r="FX698" s="65"/>
      <c r="FY698" s="65"/>
      <c r="FZ698" s="65"/>
      <c r="GA698" s="65"/>
      <c r="GB698" s="65"/>
      <c r="GC698" s="65"/>
      <c r="GD698" s="65"/>
      <c r="GE698" s="65"/>
      <c r="GF698" s="65"/>
      <c r="GG698" s="65"/>
      <c r="GH698" s="65"/>
      <c r="GI698" s="65"/>
      <c r="GJ698" s="65"/>
      <c r="GK698" s="65"/>
      <c r="GL698" s="65"/>
      <c r="GM698" s="65"/>
      <c r="GN698" s="65"/>
      <c r="GO698" s="65"/>
    </row>
    <row r="699" spans="46:197" s="103" customFormat="1" ht="20.100000000000001" customHeight="1" x14ac:dyDescent="0.3">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c r="BS699" s="64"/>
      <c r="BT699" s="64"/>
      <c r="BU699" s="64"/>
      <c r="BV699" s="64"/>
      <c r="BW699" s="64"/>
      <c r="BX699" s="64"/>
      <c r="BY699" s="64"/>
      <c r="BZ699" s="64"/>
      <c r="CA699" s="64"/>
      <c r="CB699" s="64"/>
      <c r="CC699" s="64"/>
      <c r="CD699" s="64"/>
      <c r="CE699" s="64"/>
      <c r="CF699" s="64"/>
      <c r="CG699" s="64"/>
      <c r="CH699" s="64"/>
      <c r="CI699" s="64"/>
      <c r="CJ699" s="64"/>
      <c r="CK699" s="64"/>
      <c r="CL699" s="64"/>
      <c r="CM699" s="64"/>
      <c r="CN699" s="64"/>
      <c r="CO699" s="64"/>
      <c r="CP699" s="64"/>
      <c r="CQ699" s="64"/>
      <c r="CR699" s="64"/>
      <c r="CS699" s="64"/>
      <c r="CT699" s="64"/>
      <c r="CU699" s="64"/>
      <c r="CV699" s="64"/>
      <c r="CW699" s="64"/>
      <c r="CX699" s="64"/>
      <c r="CY699" s="64"/>
      <c r="CZ699" s="64"/>
      <c r="DA699" s="64"/>
      <c r="DB699" s="64"/>
      <c r="DC699" s="64"/>
      <c r="DD699" s="64"/>
      <c r="DE699" s="64"/>
      <c r="DF699" s="64"/>
      <c r="DG699" s="64"/>
      <c r="DH699" s="64"/>
      <c r="DI699" s="64"/>
      <c r="DJ699" s="64"/>
      <c r="DK699" s="65"/>
      <c r="DL699" s="65"/>
      <c r="DM699" s="65"/>
      <c r="DN699" s="65"/>
      <c r="DO699" s="65"/>
      <c r="DP699" s="65"/>
      <c r="DQ699" s="65"/>
      <c r="DR699" s="65"/>
      <c r="DS699" s="65"/>
      <c r="DT699" s="65"/>
      <c r="DU699" s="65"/>
      <c r="DV699" s="65"/>
      <c r="DW699" s="65"/>
      <c r="DX699" s="65"/>
      <c r="DY699" s="65"/>
      <c r="DZ699" s="65"/>
      <c r="EA699" s="65"/>
      <c r="EB699" s="65"/>
      <c r="EC699" s="65"/>
      <c r="ED699" s="65"/>
      <c r="EE699" s="65"/>
      <c r="EF699" s="65"/>
      <c r="EG699" s="65"/>
      <c r="EH699" s="65"/>
      <c r="EI699" s="65"/>
      <c r="EJ699" s="65"/>
      <c r="EK699" s="65"/>
      <c r="EL699" s="65"/>
      <c r="EM699" s="65"/>
      <c r="EN699" s="65"/>
      <c r="EO699" s="65"/>
      <c r="EP699" s="65"/>
      <c r="EQ699" s="65"/>
      <c r="ER699" s="65"/>
      <c r="ES699" s="65"/>
      <c r="ET699" s="65"/>
      <c r="EU699" s="65"/>
      <c r="EV699" s="65"/>
      <c r="EW699" s="65"/>
      <c r="EX699" s="65"/>
      <c r="EY699" s="65"/>
      <c r="EZ699" s="65"/>
      <c r="FA699" s="65"/>
      <c r="FB699" s="65"/>
      <c r="FC699" s="65"/>
      <c r="FD699" s="65"/>
      <c r="FE699" s="65"/>
      <c r="FF699" s="65"/>
      <c r="FG699" s="65"/>
      <c r="FH699" s="65"/>
      <c r="FI699" s="65"/>
      <c r="FJ699" s="65"/>
      <c r="FK699" s="65"/>
      <c r="FL699" s="65"/>
      <c r="FM699" s="65"/>
      <c r="FN699" s="65"/>
      <c r="FO699" s="65"/>
      <c r="FP699" s="65"/>
      <c r="FQ699" s="65"/>
      <c r="FR699" s="65"/>
      <c r="FS699" s="65"/>
      <c r="FT699" s="65"/>
      <c r="FU699" s="65"/>
      <c r="FV699" s="65"/>
      <c r="FW699" s="65"/>
      <c r="FX699" s="65"/>
      <c r="FY699" s="65"/>
      <c r="FZ699" s="65"/>
      <c r="GA699" s="65"/>
      <c r="GB699" s="65"/>
      <c r="GC699" s="65"/>
      <c r="GD699" s="65"/>
      <c r="GE699" s="65"/>
      <c r="GF699" s="65"/>
      <c r="GG699" s="65"/>
      <c r="GH699" s="65"/>
      <c r="GI699" s="65"/>
      <c r="GJ699" s="65"/>
      <c r="GK699" s="65"/>
      <c r="GL699" s="65"/>
      <c r="GM699" s="65"/>
      <c r="GN699" s="65"/>
      <c r="GO699" s="65"/>
    </row>
    <row r="700" spans="46:197" s="103" customFormat="1" ht="20.100000000000001" customHeight="1" x14ac:dyDescent="0.3">
      <c r="AT700" s="64"/>
      <c r="AU700" s="64"/>
      <c r="AV700" s="64"/>
      <c r="AW700" s="64"/>
      <c r="AX700" s="64"/>
      <c r="AY700" s="64"/>
      <c r="AZ700" s="64"/>
      <c r="BA700" s="64"/>
      <c r="BB700" s="64"/>
      <c r="BC700" s="64"/>
      <c r="BD700" s="64"/>
      <c r="BE700" s="64"/>
      <c r="BF700" s="64"/>
      <c r="BG700" s="64"/>
      <c r="BH700" s="64"/>
      <c r="BI700" s="64"/>
      <c r="BJ700" s="64"/>
      <c r="BK700" s="64"/>
      <c r="BL700" s="64"/>
      <c r="BM700" s="64"/>
      <c r="BN700" s="64"/>
      <c r="BO700" s="64"/>
      <c r="BP700" s="64"/>
      <c r="BQ700" s="64"/>
      <c r="BR700" s="64"/>
      <c r="BS700" s="64"/>
      <c r="BT700" s="64"/>
      <c r="BU700" s="64"/>
      <c r="BV700" s="64"/>
      <c r="BW700" s="64"/>
      <c r="BX700" s="64"/>
      <c r="BY700" s="64"/>
      <c r="BZ700" s="64"/>
      <c r="CA700" s="64"/>
      <c r="CB700" s="64"/>
      <c r="CC700" s="64"/>
      <c r="CD700" s="64"/>
      <c r="CE700" s="64"/>
      <c r="CF700" s="64"/>
      <c r="CG700" s="64"/>
      <c r="CH700" s="64"/>
      <c r="CI700" s="64"/>
      <c r="CJ700" s="64"/>
      <c r="CK700" s="64"/>
      <c r="CL700" s="64"/>
      <c r="CM700" s="64"/>
      <c r="CN700" s="64"/>
      <c r="CO700" s="64"/>
      <c r="CP700" s="64"/>
      <c r="CQ700" s="64"/>
      <c r="CR700" s="64"/>
      <c r="CS700" s="64"/>
      <c r="CT700" s="64"/>
      <c r="CU700" s="64"/>
      <c r="CV700" s="64"/>
      <c r="CW700" s="64"/>
      <c r="CX700" s="64"/>
      <c r="CY700" s="64"/>
      <c r="CZ700" s="64"/>
      <c r="DA700" s="64"/>
      <c r="DB700" s="64"/>
      <c r="DC700" s="64"/>
      <c r="DD700" s="64"/>
      <c r="DE700" s="64"/>
      <c r="DF700" s="64"/>
      <c r="DG700" s="64"/>
      <c r="DH700" s="64"/>
      <c r="DI700" s="64"/>
      <c r="DJ700" s="64"/>
      <c r="DK700" s="65"/>
      <c r="DL700" s="65"/>
      <c r="DM700" s="65"/>
      <c r="DN700" s="65"/>
      <c r="DO700" s="65"/>
      <c r="DP700" s="65"/>
      <c r="DQ700" s="65"/>
      <c r="DR700" s="65"/>
      <c r="DS700" s="65"/>
      <c r="DT700" s="65"/>
      <c r="DU700" s="65"/>
      <c r="DV700" s="65"/>
      <c r="DW700" s="65"/>
      <c r="DX700" s="65"/>
      <c r="DY700" s="65"/>
      <c r="DZ700" s="65"/>
      <c r="EA700" s="65"/>
      <c r="EB700" s="65"/>
      <c r="EC700" s="65"/>
      <c r="ED700" s="65"/>
      <c r="EE700" s="65"/>
      <c r="EF700" s="65"/>
      <c r="EG700" s="65"/>
      <c r="EH700" s="65"/>
      <c r="EI700" s="65"/>
      <c r="EJ700" s="65"/>
      <c r="EK700" s="65"/>
      <c r="EL700" s="65"/>
      <c r="EM700" s="65"/>
      <c r="EN700" s="65"/>
      <c r="EO700" s="65"/>
      <c r="EP700" s="65"/>
      <c r="EQ700" s="65"/>
      <c r="ER700" s="65"/>
      <c r="ES700" s="65"/>
      <c r="ET700" s="65"/>
      <c r="EU700" s="65"/>
      <c r="EV700" s="65"/>
      <c r="EW700" s="65"/>
      <c r="EX700" s="65"/>
      <c r="EY700" s="65"/>
      <c r="EZ700" s="65"/>
      <c r="FA700" s="65"/>
      <c r="FB700" s="65"/>
      <c r="FC700" s="65"/>
      <c r="FD700" s="65"/>
      <c r="FE700" s="65"/>
      <c r="FF700" s="65"/>
      <c r="FG700" s="65"/>
      <c r="FH700" s="65"/>
      <c r="FI700" s="65"/>
      <c r="FJ700" s="65"/>
      <c r="FK700" s="65"/>
      <c r="FL700" s="65"/>
      <c r="FM700" s="65"/>
      <c r="FN700" s="65"/>
      <c r="FO700" s="65"/>
      <c r="FP700" s="65"/>
      <c r="FQ700" s="65"/>
      <c r="FR700" s="65"/>
      <c r="FS700" s="65"/>
      <c r="FT700" s="65"/>
      <c r="FU700" s="65"/>
      <c r="FV700" s="65"/>
      <c r="FW700" s="65"/>
      <c r="FX700" s="65"/>
      <c r="FY700" s="65"/>
      <c r="FZ700" s="65"/>
      <c r="GA700" s="65"/>
      <c r="GB700" s="65"/>
      <c r="GC700" s="65"/>
      <c r="GD700" s="65"/>
      <c r="GE700" s="65"/>
      <c r="GF700" s="65"/>
      <c r="GG700" s="65"/>
      <c r="GH700" s="65"/>
      <c r="GI700" s="65"/>
      <c r="GJ700" s="65"/>
      <c r="GK700" s="65"/>
      <c r="GL700" s="65"/>
      <c r="GM700" s="65"/>
      <c r="GN700" s="65"/>
      <c r="GO700" s="65"/>
    </row>
    <row r="701" spans="46:197" s="103" customFormat="1" ht="20.100000000000001" customHeight="1" x14ac:dyDescent="0.3">
      <c r="AT701" s="64"/>
      <c r="AU701" s="64"/>
      <c r="AV701" s="64"/>
      <c r="AW701" s="64"/>
      <c r="AX701" s="64"/>
      <c r="AY701" s="64"/>
      <c r="AZ701" s="64"/>
      <c r="BA701" s="64"/>
      <c r="BB701" s="64"/>
      <c r="BC701" s="64"/>
      <c r="BD701" s="64"/>
      <c r="BE701" s="64"/>
      <c r="BF701" s="64"/>
      <c r="BG701" s="64"/>
      <c r="BH701" s="64"/>
      <c r="BI701" s="64"/>
      <c r="BJ701" s="64"/>
      <c r="BK701" s="64"/>
      <c r="BL701" s="64"/>
      <c r="BM701" s="64"/>
      <c r="BN701" s="64"/>
      <c r="BO701" s="64"/>
      <c r="BP701" s="64"/>
      <c r="BQ701" s="64"/>
      <c r="BR701" s="64"/>
      <c r="BS701" s="64"/>
      <c r="BT701" s="64"/>
      <c r="BU701" s="64"/>
      <c r="BV701" s="64"/>
      <c r="BW701" s="64"/>
      <c r="BX701" s="64"/>
      <c r="BY701" s="64"/>
      <c r="BZ701" s="64"/>
      <c r="CA701" s="64"/>
      <c r="CB701" s="64"/>
      <c r="CC701" s="64"/>
      <c r="CD701" s="64"/>
      <c r="CE701" s="64"/>
      <c r="CF701" s="64"/>
      <c r="CG701" s="64"/>
      <c r="CH701" s="64"/>
      <c r="CI701" s="64"/>
      <c r="CJ701" s="64"/>
      <c r="CK701" s="64"/>
      <c r="CL701" s="64"/>
      <c r="CM701" s="64"/>
      <c r="CN701" s="64"/>
      <c r="CO701" s="64"/>
      <c r="CP701" s="64"/>
      <c r="CQ701" s="64"/>
      <c r="CR701" s="64"/>
      <c r="CS701" s="64"/>
      <c r="CT701" s="64"/>
      <c r="CU701" s="64"/>
      <c r="CV701" s="64"/>
      <c r="CW701" s="64"/>
      <c r="CX701" s="64"/>
      <c r="CY701" s="64"/>
      <c r="CZ701" s="64"/>
      <c r="DA701" s="64"/>
      <c r="DB701" s="64"/>
      <c r="DC701" s="64"/>
      <c r="DD701" s="64"/>
      <c r="DE701" s="64"/>
      <c r="DF701" s="64"/>
      <c r="DG701" s="64"/>
      <c r="DH701" s="64"/>
      <c r="DI701" s="64"/>
      <c r="DJ701" s="64"/>
      <c r="DK701" s="65"/>
      <c r="DL701" s="65"/>
      <c r="DM701" s="65"/>
      <c r="DN701" s="65"/>
      <c r="DO701" s="65"/>
      <c r="DP701" s="65"/>
      <c r="DQ701" s="65"/>
      <c r="DR701" s="65"/>
      <c r="DS701" s="65"/>
      <c r="DT701" s="65"/>
      <c r="DU701" s="65"/>
      <c r="DV701" s="65"/>
      <c r="DW701" s="65"/>
      <c r="DX701" s="65"/>
      <c r="DY701" s="65"/>
      <c r="DZ701" s="65"/>
      <c r="EA701" s="65"/>
      <c r="EB701" s="65"/>
      <c r="EC701" s="65"/>
      <c r="ED701" s="65"/>
      <c r="EE701" s="65"/>
      <c r="EF701" s="65"/>
      <c r="EG701" s="65"/>
      <c r="EH701" s="65"/>
      <c r="EI701" s="65"/>
      <c r="EJ701" s="65"/>
      <c r="EK701" s="65"/>
      <c r="EL701" s="65"/>
      <c r="EM701" s="65"/>
      <c r="EN701" s="65"/>
      <c r="EO701" s="65"/>
      <c r="EP701" s="65"/>
      <c r="EQ701" s="65"/>
      <c r="ER701" s="65"/>
      <c r="ES701" s="65"/>
      <c r="ET701" s="65"/>
      <c r="EU701" s="65"/>
      <c r="EV701" s="65"/>
      <c r="EW701" s="65"/>
      <c r="EX701" s="65"/>
      <c r="EY701" s="65"/>
      <c r="EZ701" s="65"/>
      <c r="FA701" s="65"/>
      <c r="FB701" s="65"/>
      <c r="FC701" s="65"/>
      <c r="FD701" s="65"/>
      <c r="FE701" s="65"/>
      <c r="FF701" s="65"/>
      <c r="FG701" s="65"/>
      <c r="FH701" s="65"/>
      <c r="FI701" s="65"/>
      <c r="FJ701" s="65"/>
      <c r="FK701" s="65"/>
      <c r="FL701" s="65"/>
      <c r="FM701" s="65"/>
      <c r="FN701" s="65"/>
      <c r="FO701" s="65"/>
      <c r="FP701" s="65"/>
      <c r="FQ701" s="65"/>
      <c r="FR701" s="65"/>
      <c r="FS701" s="65"/>
      <c r="FT701" s="65"/>
      <c r="FU701" s="65"/>
      <c r="FV701" s="65"/>
      <c r="FW701" s="65"/>
      <c r="FX701" s="65"/>
      <c r="FY701" s="65"/>
      <c r="FZ701" s="65"/>
      <c r="GA701" s="65"/>
      <c r="GB701" s="65"/>
      <c r="GC701" s="65"/>
      <c r="GD701" s="65"/>
      <c r="GE701" s="65"/>
      <c r="GF701" s="65"/>
      <c r="GG701" s="65"/>
      <c r="GH701" s="65"/>
      <c r="GI701" s="65"/>
      <c r="GJ701" s="65"/>
      <c r="GK701" s="65"/>
      <c r="GL701" s="65"/>
      <c r="GM701" s="65"/>
      <c r="GN701" s="65"/>
      <c r="GO701" s="65"/>
    </row>
    <row r="702" spans="46:197" s="103" customFormat="1" ht="20.100000000000001" customHeight="1" x14ac:dyDescent="0.3">
      <c r="AT702" s="64"/>
      <c r="AU702" s="64"/>
      <c r="AV702" s="64"/>
      <c r="AW702" s="64"/>
      <c r="AX702" s="64"/>
      <c r="AY702" s="64"/>
      <c r="AZ702" s="64"/>
      <c r="BA702" s="64"/>
      <c r="BB702" s="64"/>
      <c r="BC702" s="64"/>
      <c r="BD702" s="64"/>
      <c r="BE702" s="64"/>
      <c r="BF702" s="64"/>
      <c r="BG702" s="64"/>
      <c r="BH702" s="64"/>
      <c r="BI702" s="64"/>
      <c r="BJ702" s="64"/>
      <c r="BK702" s="64"/>
      <c r="BL702" s="64"/>
      <c r="BM702" s="64"/>
      <c r="BN702" s="64"/>
      <c r="BO702" s="64"/>
      <c r="BP702" s="64"/>
      <c r="BQ702" s="64"/>
      <c r="BR702" s="64"/>
      <c r="BS702" s="64"/>
      <c r="BT702" s="64"/>
      <c r="BU702" s="64"/>
      <c r="BV702" s="64"/>
      <c r="BW702" s="64"/>
      <c r="BX702" s="64"/>
      <c r="BY702" s="64"/>
      <c r="BZ702" s="64"/>
      <c r="CA702" s="64"/>
      <c r="CB702" s="64"/>
      <c r="CC702" s="64"/>
      <c r="CD702" s="64"/>
      <c r="CE702" s="64"/>
      <c r="CF702" s="64"/>
      <c r="CG702" s="64"/>
      <c r="CH702" s="64"/>
      <c r="CI702" s="64"/>
      <c r="CJ702" s="64"/>
      <c r="CK702" s="64"/>
      <c r="CL702" s="64"/>
      <c r="CM702" s="64"/>
      <c r="CN702" s="64"/>
      <c r="CO702" s="64"/>
      <c r="CP702" s="64"/>
      <c r="CQ702" s="64"/>
      <c r="CR702" s="64"/>
      <c r="CS702" s="64"/>
      <c r="CT702" s="64"/>
      <c r="CU702" s="64"/>
      <c r="CV702" s="64"/>
      <c r="CW702" s="64"/>
      <c r="CX702" s="64"/>
      <c r="CY702" s="64"/>
      <c r="CZ702" s="64"/>
      <c r="DA702" s="64"/>
      <c r="DB702" s="64"/>
      <c r="DC702" s="64"/>
      <c r="DD702" s="64"/>
      <c r="DE702" s="64"/>
      <c r="DF702" s="64"/>
      <c r="DG702" s="64"/>
      <c r="DH702" s="64"/>
      <c r="DI702" s="64"/>
      <c r="DJ702" s="64"/>
      <c r="DK702" s="65"/>
      <c r="DL702" s="65"/>
      <c r="DM702" s="65"/>
      <c r="DN702" s="65"/>
      <c r="DO702" s="65"/>
      <c r="DP702" s="65"/>
      <c r="DQ702" s="65"/>
      <c r="DR702" s="65"/>
      <c r="DS702" s="65"/>
      <c r="DT702" s="65"/>
      <c r="DU702" s="65"/>
      <c r="DV702" s="65"/>
      <c r="DW702" s="65"/>
      <c r="DX702" s="65"/>
      <c r="DY702" s="65"/>
      <c r="DZ702" s="65"/>
      <c r="EA702" s="65"/>
      <c r="EB702" s="65"/>
      <c r="EC702" s="65"/>
      <c r="ED702" s="65"/>
      <c r="EE702" s="65"/>
      <c r="EF702" s="65"/>
      <c r="EG702" s="65"/>
      <c r="EH702" s="65"/>
      <c r="EI702" s="65"/>
      <c r="EJ702" s="65"/>
      <c r="EK702" s="65"/>
      <c r="EL702" s="65"/>
      <c r="EM702" s="65"/>
      <c r="EN702" s="65"/>
      <c r="EO702" s="65"/>
      <c r="EP702" s="65"/>
      <c r="EQ702" s="65"/>
      <c r="ER702" s="65"/>
      <c r="ES702" s="65"/>
      <c r="ET702" s="65"/>
      <c r="EU702" s="65"/>
      <c r="EV702" s="65"/>
      <c r="EW702" s="65"/>
      <c r="EX702" s="65"/>
      <c r="EY702" s="65"/>
      <c r="EZ702" s="65"/>
      <c r="FA702" s="65"/>
      <c r="FB702" s="65"/>
      <c r="FC702" s="65"/>
      <c r="FD702" s="65"/>
      <c r="FE702" s="65"/>
      <c r="FF702" s="65"/>
      <c r="FG702" s="65"/>
      <c r="FH702" s="65"/>
      <c r="FI702" s="65"/>
      <c r="FJ702" s="65"/>
      <c r="FK702" s="65"/>
      <c r="FL702" s="65"/>
      <c r="FM702" s="65"/>
      <c r="FN702" s="65"/>
      <c r="FO702" s="65"/>
      <c r="FP702" s="65"/>
      <c r="FQ702" s="65"/>
      <c r="FR702" s="65"/>
      <c r="FS702" s="65"/>
      <c r="FT702" s="65"/>
      <c r="FU702" s="65"/>
      <c r="FV702" s="65"/>
      <c r="FW702" s="65"/>
      <c r="FX702" s="65"/>
      <c r="FY702" s="65"/>
      <c r="FZ702" s="65"/>
      <c r="GA702" s="65"/>
      <c r="GB702" s="65"/>
      <c r="GC702" s="65"/>
      <c r="GD702" s="65"/>
      <c r="GE702" s="65"/>
      <c r="GF702" s="65"/>
      <c r="GG702" s="65"/>
      <c r="GH702" s="65"/>
      <c r="GI702" s="65"/>
      <c r="GJ702" s="65"/>
      <c r="GK702" s="65"/>
      <c r="GL702" s="65"/>
      <c r="GM702" s="65"/>
      <c r="GN702" s="65"/>
      <c r="GO702" s="65"/>
    </row>
    <row r="703" spans="46:197" s="103" customFormat="1" ht="20.100000000000001" customHeight="1" x14ac:dyDescent="0.3">
      <c r="AT703" s="64"/>
      <c r="AU703" s="64"/>
      <c r="AV703" s="64"/>
      <c r="AW703" s="64"/>
      <c r="AX703" s="64"/>
      <c r="AY703" s="64"/>
      <c r="AZ703" s="64"/>
      <c r="BA703" s="64"/>
      <c r="BB703" s="64"/>
      <c r="BC703" s="64"/>
      <c r="BD703" s="64"/>
      <c r="BE703" s="64"/>
      <c r="BF703" s="64"/>
      <c r="BG703" s="64"/>
      <c r="BH703" s="64"/>
      <c r="BI703" s="64"/>
      <c r="BJ703" s="64"/>
      <c r="BK703" s="64"/>
      <c r="BL703" s="64"/>
      <c r="BM703" s="64"/>
      <c r="BN703" s="64"/>
      <c r="BO703" s="64"/>
      <c r="BP703" s="64"/>
      <c r="BQ703" s="64"/>
      <c r="BR703" s="64"/>
      <c r="BS703" s="64"/>
      <c r="BT703" s="64"/>
      <c r="BU703" s="64"/>
      <c r="BV703" s="64"/>
      <c r="BW703" s="64"/>
      <c r="BX703" s="64"/>
      <c r="BY703" s="64"/>
      <c r="BZ703" s="64"/>
      <c r="CA703" s="64"/>
      <c r="CB703" s="64"/>
      <c r="CC703" s="64"/>
      <c r="CD703" s="64"/>
      <c r="CE703" s="64"/>
      <c r="CF703" s="64"/>
      <c r="CG703" s="64"/>
      <c r="CH703" s="64"/>
      <c r="CI703" s="64"/>
      <c r="CJ703" s="64"/>
      <c r="CK703" s="64"/>
      <c r="CL703" s="64"/>
      <c r="CM703" s="64"/>
      <c r="CN703" s="64"/>
      <c r="CO703" s="64"/>
      <c r="CP703" s="64"/>
      <c r="CQ703" s="64"/>
      <c r="CR703" s="64"/>
      <c r="CS703" s="64"/>
      <c r="CT703" s="64"/>
      <c r="CU703" s="64"/>
      <c r="CV703" s="64"/>
      <c r="CW703" s="64"/>
      <c r="CX703" s="64"/>
      <c r="CY703" s="64"/>
      <c r="CZ703" s="64"/>
      <c r="DA703" s="64"/>
      <c r="DB703" s="64"/>
      <c r="DC703" s="64"/>
      <c r="DD703" s="64"/>
      <c r="DE703" s="64"/>
      <c r="DF703" s="64"/>
      <c r="DG703" s="64"/>
      <c r="DH703" s="64"/>
      <c r="DI703" s="64"/>
      <c r="DJ703" s="64"/>
      <c r="DK703" s="65"/>
      <c r="DL703" s="65"/>
      <c r="DM703" s="65"/>
      <c r="DN703" s="65"/>
      <c r="DO703" s="65"/>
      <c r="DP703" s="65"/>
      <c r="DQ703" s="65"/>
      <c r="DR703" s="65"/>
      <c r="DS703" s="65"/>
      <c r="DT703" s="65"/>
      <c r="DU703" s="65"/>
      <c r="DV703" s="65"/>
      <c r="DW703" s="65"/>
      <c r="DX703" s="65"/>
      <c r="DY703" s="65"/>
      <c r="DZ703" s="65"/>
      <c r="EA703" s="65"/>
      <c r="EB703" s="65"/>
      <c r="EC703" s="65"/>
      <c r="ED703" s="65"/>
      <c r="EE703" s="65"/>
      <c r="EF703" s="65"/>
      <c r="EG703" s="65"/>
      <c r="EH703" s="65"/>
      <c r="EI703" s="65"/>
      <c r="EJ703" s="65"/>
      <c r="EK703" s="65"/>
      <c r="EL703" s="65"/>
      <c r="EM703" s="65"/>
      <c r="EN703" s="65"/>
      <c r="EO703" s="65"/>
      <c r="EP703" s="65"/>
      <c r="EQ703" s="65"/>
      <c r="ER703" s="65"/>
      <c r="ES703" s="65"/>
      <c r="ET703" s="65"/>
      <c r="EU703" s="65"/>
      <c r="EV703" s="65"/>
      <c r="EW703" s="65"/>
      <c r="EX703" s="65"/>
      <c r="EY703" s="65"/>
      <c r="EZ703" s="65"/>
      <c r="FA703" s="65"/>
      <c r="FB703" s="65"/>
      <c r="FC703" s="65"/>
      <c r="FD703" s="65"/>
      <c r="FE703" s="65"/>
      <c r="FF703" s="65"/>
      <c r="FG703" s="65"/>
      <c r="FH703" s="65"/>
      <c r="FI703" s="65"/>
      <c r="FJ703" s="65"/>
      <c r="FK703" s="65"/>
      <c r="FL703" s="65"/>
      <c r="FM703" s="65"/>
      <c r="FN703" s="65"/>
      <c r="FO703" s="65"/>
      <c r="FP703" s="65"/>
      <c r="FQ703" s="65"/>
      <c r="FR703" s="65"/>
      <c r="FS703" s="65"/>
      <c r="FT703" s="65"/>
      <c r="FU703" s="65"/>
      <c r="FV703" s="65"/>
      <c r="FW703" s="65"/>
      <c r="FX703" s="65"/>
      <c r="FY703" s="65"/>
      <c r="FZ703" s="65"/>
      <c r="GA703" s="65"/>
      <c r="GB703" s="65"/>
      <c r="GC703" s="65"/>
      <c r="GD703" s="65"/>
      <c r="GE703" s="65"/>
      <c r="GF703" s="65"/>
      <c r="GG703" s="65"/>
      <c r="GH703" s="65"/>
      <c r="GI703" s="65"/>
      <c r="GJ703" s="65"/>
      <c r="GK703" s="65"/>
      <c r="GL703" s="65"/>
      <c r="GM703" s="65"/>
      <c r="GN703" s="65"/>
      <c r="GO703" s="65"/>
    </row>
    <row r="704" spans="46:197" s="103" customFormat="1" ht="20.100000000000001" customHeight="1" x14ac:dyDescent="0.3">
      <c r="AT704" s="64"/>
      <c r="AU704" s="64"/>
      <c r="AV704" s="64"/>
      <c r="AW704" s="64"/>
      <c r="AX704" s="64"/>
      <c r="AY704" s="64"/>
      <c r="AZ704" s="64"/>
      <c r="BA704" s="64"/>
      <c r="BB704" s="64"/>
      <c r="BC704" s="64"/>
      <c r="BD704" s="64"/>
      <c r="BE704" s="64"/>
      <c r="BF704" s="64"/>
      <c r="BG704" s="64"/>
      <c r="BH704" s="64"/>
      <c r="BI704" s="64"/>
      <c r="BJ704" s="64"/>
      <c r="BK704" s="64"/>
      <c r="BL704" s="64"/>
      <c r="BM704" s="64"/>
      <c r="BN704" s="64"/>
      <c r="BO704" s="64"/>
      <c r="BP704" s="64"/>
      <c r="BQ704" s="64"/>
      <c r="BR704" s="64"/>
      <c r="BS704" s="64"/>
      <c r="BT704" s="64"/>
      <c r="BU704" s="64"/>
      <c r="BV704" s="64"/>
      <c r="BW704" s="64"/>
      <c r="BX704" s="64"/>
      <c r="BY704" s="64"/>
      <c r="BZ704" s="64"/>
      <c r="CA704" s="64"/>
      <c r="CB704" s="64"/>
      <c r="CC704" s="64"/>
      <c r="CD704" s="64"/>
      <c r="CE704" s="64"/>
      <c r="CF704" s="64"/>
      <c r="CG704" s="64"/>
      <c r="CH704" s="64"/>
      <c r="CI704" s="64"/>
      <c r="CJ704" s="64"/>
      <c r="CK704" s="64"/>
      <c r="CL704" s="64"/>
      <c r="CM704" s="64"/>
      <c r="CN704" s="64"/>
      <c r="CO704" s="64"/>
      <c r="CP704" s="64"/>
      <c r="CQ704" s="64"/>
      <c r="CR704" s="64"/>
      <c r="CS704" s="64"/>
      <c r="CT704" s="64"/>
      <c r="CU704" s="64"/>
      <c r="CV704" s="64"/>
      <c r="CW704" s="64"/>
      <c r="CX704" s="64"/>
      <c r="CY704" s="64"/>
      <c r="CZ704" s="64"/>
      <c r="DA704" s="64"/>
      <c r="DB704" s="64"/>
      <c r="DC704" s="64"/>
      <c r="DD704" s="64"/>
      <c r="DE704" s="64"/>
      <c r="DF704" s="64"/>
      <c r="DG704" s="64"/>
      <c r="DH704" s="64"/>
      <c r="DI704" s="64"/>
      <c r="DJ704" s="64"/>
      <c r="DK704" s="65"/>
      <c r="DL704" s="65"/>
      <c r="DM704" s="65"/>
      <c r="DN704" s="65"/>
      <c r="DO704" s="65"/>
      <c r="DP704" s="65"/>
      <c r="DQ704" s="65"/>
      <c r="DR704" s="65"/>
      <c r="DS704" s="65"/>
      <c r="DT704" s="65"/>
      <c r="DU704" s="65"/>
      <c r="DV704" s="65"/>
      <c r="DW704" s="65"/>
      <c r="DX704" s="65"/>
      <c r="DY704" s="65"/>
      <c r="DZ704" s="65"/>
      <c r="EA704" s="65"/>
      <c r="EB704" s="65"/>
      <c r="EC704" s="65"/>
      <c r="ED704" s="65"/>
      <c r="EE704" s="65"/>
      <c r="EF704" s="65"/>
      <c r="EG704" s="65"/>
      <c r="EH704" s="65"/>
      <c r="EI704" s="65"/>
      <c r="EJ704" s="65"/>
      <c r="EK704" s="65"/>
      <c r="EL704" s="65"/>
      <c r="EM704" s="65"/>
      <c r="EN704" s="65"/>
      <c r="EO704" s="65"/>
      <c r="EP704" s="65"/>
      <c r="EQ704" s="65"/>
      <c r="ER704" s="65"/>
      <c r="ES704" s="65"/>
      <c r="ET704" s="65"/>
      <c r="EU704" s="65"/>
      <c r="EV704" s="65"/>
      <c r="EW704" s="65"/>
      <c r="EX704" s="65"/>
      <c r="EY704" s="65"/>
      <c r="EZ704" s="65"/>
      <c r="FA704" s="65"/>
      <c r="FB704" s="65"/>
      <c r="FC704" s="65"/>
      <c r="FD704" s="65"/>
      <c r="FE704" s="65"/>
      <c r="FF704" s="65"/>
      <c r="FG704" s="65"/>
      <c r="FH704" s="65"/>
      <c r="FI704" s="65"/>
      <c r="FJ704" s="65"/>
      <c r="FK704" s="65"/>
      <c r="FL704" s="65"/>
      <c r="FM704" s="65"/>
      <c r="FN704" s="65"/>
      <c r="FO704" s="65"/>
      <c r="FP704" s="65"/>
      <c r="FQ704" s="65"/>
      <c r="FR704" s="65"/>
      <c r="FS704" s="65"/>
      <c r="FT704" s="65"/>
      <c r="FU704" s="65"/>
      <c r="FV704" s="65"/>
      <c r="FW704" s="65"/>
      <c r="FX704" s="65"/>
      <c r="FY704" s="65"/>
      <c r="FZ704" s="65"/>
      <c r="GA704" s="65"/>
      <c r="GB704" s="65"/>
      <c r="GC704" s="65"/>
      <c r="GD704" s="65"/>
      <c r="GE704" s="65"/>
      <c r="GF704" s="65"/>
      <c r="GG704" s="65"/>
      <c r="GH704" s="65"/>
      <c r="GI704" s="65"/>
      <c r="GJ704" s="65"/>
      <c r="GK704" s="65"/>
      <c r="GL704" s="65"/>
      <c r="GM704" s="65"/>
      <c r="GN704" s="65"/>
      <c r="GO704" s="65"/>
    </row>
    <row r="705" spans="46:197" s="103" customFormat="1" ht="20.100000000000001" customHeight="1" x14ac:dyDescent="0.3">
      <c r="AT705" s="64"/>
      <c r="AU705" s="64"/>
      <c r="AV705" s="64"/>
      <c r="AW705" s="64"/>
      <c r="AX705" s="64"/>
      <c r="AY705" s="64"/>
      <c r="AZ705" s="64"/>
      <c r="BA705" s="64"/>
      <c r="BB705" s="64"/>
      <c r="BC705" s="64"/>
      <c r="BD705" s="64"/>
      <c r="BE705" s="64"/>
      <c r="BF705" s="64"/>
      <c r="BG705" s="64"/>
      <c r="BH705" s="64"/>
      <c r="BI705" s="64"/>
      <c r="BJ705" s="64"/>
      <c r="BK705" s="64"/>
      <c r="BL705" s="64"/>
      <c r="BM705" s="64"/>
      <c r="BN705" s="64"/>
      <c r="BO705" s="64"/>
      <c r="BP705" s="64"/>
      <c r="BQ705" s="64"/>
      <c r="BR705" s="64"/>
      <c r="BS705" s="64"/>
      <c r="BT705" s="64"/>
      <c r="BU705" s="64"/>
      <c r="BV705" s="64"/>
      <c r="BW705" s="64"/>
      <c r="BX705" s="64"/>
      <c r="BY705" s="64"/>
      <c r="BZ705" s="64"/>
      <c r="CA705" s="64"/>
      <c r="CB705" s="64"/>
      <c r="CC705" s="64"/>
      <c r="CD705" s="64"/>
      <c r="CE705" s="64"/>
      <c r="CF705" s="64"/>
      <c r="CG705" s="64"/>
      <c r="CH705" s="64"/>
      <c r="CI705" s="64"/>
      <c r="CJ705" s="64"/>
      <c r="CK705" s="64"/>
      <c r="CL705" s="64"/>
      <c r="CM705" s="64"/>
      <c r="CN705" s="64"/>
      <c r="CO705" s="64"/>
      <c r="CP705" s="64"/>
      <c r="CQ705" s="64"/>
      <c r="CR705" s="64"/>
      <c r="CS705" s="64"/>
      <c r="CT705" s="64"/>
      <c r="CU705" s="64"/>
      <c r="CV705" s="64"/>
      <c r="CW705" s="64"/>
      <c r="CX705" s="64"/>
      <c r="CY705" s="64"/>
      <c r="CZ705" s="64"/>
      <c r="DA705" s="64"/>
      <c r="DB705" s="64"/>
      <c r="DC705" s="64"/>
      <c r="DD705" s="64"/>
      <c r="DE705" s="64"/>
      <c r="DF705" s="64"/>
      <c r="DG705" s="64"/>
      <c r="DH705" s="64"/>
      <c r="DI705" s="64"/>
      <c r="DJ705" s="64"/>
      <c r="DK705" s="65"/>
      <c r="DL705" s="65"/>
      <c r="DM705" s="65"/>
      <c r="DN705" s="65"/>
      <c r="DO705" s="65"/>
      <c r="DP705" s="65"/>
      <c r="DQ705" s="65"/>
      <c r="DR705" s="65"/>
      <c r="DS705" s="65"/>
      <c r="DT705" s="65"/>
      <c r="DU705" s="65"/>
      <c r="DV705" s="65"/>
      <c r="DW705" s="65"/>
      <c r="DX705" s="65"/>
      <c r="DY705" s="65"/>
      <c r="DZ705" s="65"/>
      <c r="EA705" s="65"/>
      <c r="EB705" s="65"/>
      <c r="EC705" s="65"/>
      <c r="ED705" s="65"/>
      <c r="EE705" s="65"/>
      <c r="EF705" s="65"/>
      <c r="EG705" s="65"/>
      <c r="EH705" s="65"/>
      <c r="EI705" s="65"/>
      <c r="EJ705" s="65"/>
      <c r="EK705" s="65"/>
      <c r="EL705" s="65"/>
      <c r="EM705" s="65"/>
      <c r="EN705" s="65"/>
      <c r="EO705" s="65"/>
      <c r="EP705" s="65"/>
      <c r="EQ705" s="65"/>
      <c r="ER705" s="65"/>
      <c r="ES705" s="65"/>
      <c r="ET705" s="65"/>
      <c r="EU705" s="65"/>
      <c r="EV705" s="65"/>
      <c r="EW705" s="65"/>
      <c r="EX705" s="65"/>
      <c r="EY705" s="65"/>
      <c r="EZ705" s="65"/>
      <c r="FA705" s="65"/>
      <c r="FB705" s="65"/>
      <c r="FC705" s="65"/>
      <c r="FD705" s="65"/>
      <c r="FE705" s="65"/>
      <c r="FF705" s="65"/>
      <c r="FG705" s="65"/>
      <c r="FH705" s="65"/>
      <c r="FI705" s="65"/>
      <c r="FJ705" s="65"/>
      <c r="FK705" s="65"/>
      <c r="FL705" s="65"/>
      <c r="FM705" s="65"/>
      <c r="FN705" s="65"/>
      <c r="FO705" s="65"/>
      <c r="FP705" s="65"/>
      <c r="FQ705" s="65"/>
      <c r="FR705" s="65"/>
      <c r="FS705" s="65"/>
      <c r="FT705" s="65"/>
      <c r="FU705" s="65"/>
      <c r="FV705" s="65"/>
      <c r="FW705" s="65"/>
      <c r="FX705" s="65"/>
      <c r="FY705" s="65"/>
      <c r="FZ705" s="65"/>
      <c r="GA705" s="65"/>
      <c r="GB705" s="65"/>
      <c r="GC705" s="65"/>
      <c r="GD705" s="65"/>
      <c r="GE705" s="65"/>
      <c r="GF705" s="65"/>
      <c r="GG705" s="65"/>
      <c r="GH705" s="65"/>
      <c r="GI705" s="65"/>
      <c r="GJ705" s="65"/>
      <c r="GK705" s="65"/>
      <c r="GL705" s="65"/>
      <c r="GM705" s="65"/>
      <c r="GN705" s="65"/>
      <c r="GO705" s="65"/>
    </row>
    <row r="706" spans="46:197" s="103" customFormat="1" ht="20.100000000000001" customHeight="1" x14ac:dyDescent="0.3">
      <c r="AT706" s="64"/>
      <c r="AU706" s="64"/>
      <c r="AV706" s="64"/>
      <c r="AW706" s="64"/>
      <c r="AX706" s="64"/>
      <c r="AY706" s="64"/>
      <c r="AZ706" s="64"/>
      <c r="BA706" s="64"/>
      <c r="BB706" s="64"/>
      <c r="BC706" s="64"/>
      <c r="BD706" s="64"/>
      <c r="BE706" s="64"/>
      <c r="BF706" s="64"/>
      <c r="BG706" s="64"/>
      <c r="BH706" s="64"/>
      <c r="BI706" s="64"/>
      <c r="BJ706" s="64"/>
      <c r="BK706" s="64"/>
      <c r="BL706" s="64"/>
      <c r="BM706" s="64"/>
      <c r="BN706" s="64"/>
      <c r="BO706" s="64"/>
      <c r="BP706" s="64"/>
      <c r="BQ706" s="64"/>
      <c r="BR706" s="64"/>
      <c r="BS706" s="64"/>
      <c r="BT706" s="64"/>
      <c r="BU706" s="64"/>
      <c r="BV706" s="64"/>
      <c r="BW706" s="64"/>
      <c r="BX706" s="64"/>
      <c r="BY706" s="64"/>
      <c r="BZ706" s="64"/>
      <c r="CA706" s="64"/>
      <c r="CB706" s="64"/>
      <c r="CC706" s="64"/>
      <c r="CD706" s="64"/>
      <c r="CE706" s="64"/>
      <c r="CF706" s="64"/>
      <c r="CG706" s="64"/>
      <c r="CH706" s="64"/>
      <c r="CI706" s="64"/>
      <c r="CJ706" s="64"/>
      <c r="CK706" s="64"/>
      <c r="CL706" s="64"/>
      <c r="CM706" s="64"/>
      <c r="CN706" s="64"/>
      <c r="CO706" s="64"/>
      <c r="CP706" s="64"/>
      <c r="CQ706" s="64"/>
      <c r="CR706" s="64"/>
      <c r="CS706" s="64"/>
      <c r="CT706" s="64"/>
      <c r="CU706" s="64"/>
      <c r="CV706" s="64"/>
      <c r="CW706" s="64"/>
      <c r="CX706" s="64"/>
      <c r="CY706" s="64"/>
      <c r="CZ706" s="64"/>
      <c r="DA706" s="64"/>
      <c r="DB706" s="64"/>
      <c r="DC706" s="64"/>
      <c r="DD706" s="64"/>
      <c r="DE706" s="64"/>
      <c r="DF706" s="64"/>
      <c r="DG706" s="64"/>
      <c r="DH706" s="64"/>
      <c r="DI706" s="64"/>
      <c r="DJ706" s="64"/>
      <c r="DK706" s="65"/>
      <c r="DL706" s="65"/>
      <c r="DM706" s="65"/>
      <c r="DN706" s="65"/>
      <c r="DO706" s="65"/>
      <c r="DP706" s="65"/>
      <c r="DQ706" s="65"/>
      <c r="DR706" s="65"/>
      <c r="DS706" s="65"/>
      <c r="DT706" s="65"/>
      <c r="DU706" s="65"/>
      <c r="DV706" s="65"/>
      <c r="DW706" s="65"/>
      <c r="DX706" s="65"/>
      <c r="DY706" s="65"/>
      <c r="DZ706" s="65"/>
      <c r="EA706" s="65"/>
      <c r="EB706" s="65"/>
      <c r="EC706" s="65"/>
      <c r="ED706" s="65"/>
      <c r="EE706" s="65"/>
      <c r="EF706" s="65"/>
      <c r="EG706" s="65"/>
      <c r="EH706" s="65"/>
      <c r="EI706" s="65"/>
      <c r="EJ706" s="65"/>
      <c r="EK706" s="65"/>
      <c r="EL706" s="65"/>
      <c r="EM706" s="65"/>
      <c r="EN706" s="65"/>
      <c r="EO706" s="65"/>
      <c r="EP706" s="65"/>
      <c r="EQ706" s="65"/>
      <c r="ER706" s="65"/>
      <c r="ES706" s="65"/>
      <c r="ET706" s="65"/>
      <c r="EU706" s="65"/>
      <c r="EV706" s="65"/>
      <c r="EW706" s="65"/>
      <c r="EX706" s="65"/>
      <c r="EY706" s="65"/>
      <c r="EZ706" s="65"/>
      <c r="FA706" s="65"/>
      <c r="FB706" s="65"/>
      <c r="FC706" s="65"/>
      <c r="FD706" s="65"/>
      <c r="FE706" s="65"/>
      <c r="FF706" s="65"/>
      <c r="FG706" s="65"/>
      <c r="FH706" s="65"/>
      <c r="FI706" s="65"/>
      <c r="FJ706" s="65"/>
      <c r="FK706" s="65"/>
      <c r="FL706" s="65"/>
      <c r="FM706" s="65"/>
      <c r="FN706" s="65"/>
      <c r="FO706" s="65"/>
      <c r="FP706" s="65"/>
      <c r="FQ706" s="65"/>
      <c r="FR706" s="65"/>
      <c r="FS706" s="65"/>
      <c r="FT706" s="65"/>
      <c r="FU706" s="65"/>
      <c r="FV706" s="65"/>
      <c r="FW706" s="65"/>
      <c r="FX706" s="65"/>
      <c r="FY706" s="65"/>
      <c r="FZ706" s="65"/>
      <c r="GA706" s="65"/>
      <c r="GB706" s="65"/>
      <c r="GC706" s="65"/>
      <c r="GD706" s="65"/>
      <c r="GE706" s="65"/>
      <c r="GF706" s="65"/>
      <c r="GG706" s="65"/>
      <c r="GH706" s="65"/>
      <c r="GI706" s="65"/>
      <c r="GJ706" s="65"/>
      <c r="GK706" s="65"/>
      <c r="GL706" s="65"/>
      <c r="GM706" s="65"/>
      <c r="GN706" s="65"/>
      <c r="GO706" s="65"/>
    </row>
    <row r="707" spans="46:197" s="103" customFormat="1" ht="20.100000000000001" customHeight="1" x14ac:dyDescent="0.3">
      <c r="AT707" s="64"/>
      <c r="AU707" s="64"/>
      <c r="AV707" s="64"/>
      <c r="AW707" s="64"/>
      <c r="AX707" s="64"/>
      <c r="AY707" s="64"/>
      <c r="AZ707" s="64"/>
      <c r="BA707" s="64"/>
      <c r="BB707" s="64"/>
      <c r="BC707" s="64"/>
      <c r="BD707" s="64"/>
      <c r="BE707" s="64"/>
      <c r="BF707" s="64"/>
      <c r="BG707" s="64"/>
      <c r="BH707" s="64"/>
      <c r="BI707" s="64"/>
      <c r="BJ707" s="64"/>
      <c r="BK707" s="64"/>
      <c r="BL707" s="64"/>
      <c r="BM707" s="64"/>
      <c r="BN707" s="64"/>
      <c r="BO707" s="64"/>
      <c r="BP707" s="64"/>
      <c r="BQ707" s="64"/>
      <c r="BR707" s="64"/>
      <c r="BS707" s="64"/>
      <c r="BT707" s="64"/>
      <c r="BU707" s="64"/>
      <c r="BV707" s="64"/>
      <c r="BW707" s="64"/>
      <c r="BX707" s="64"/>
      <c r="BY707" s="64"/>
      <c r="BZ707" s="64"/>
      <c r="CA707" s="64"/>
      <c r="CB707" s="64"/>
      <c r="CC707" s="64"/>
      <c r="CD707" s="64"/>
      <c r="CE707" s="64"/>
      <c r="CF707" s="64"/>
      <c r="CG707" s="64"/>
      <c r="CH707" s="64"/>
      <c r="CI707" s="64"/>
      <c r="CJ707" s="64"/>
      <c r="CK707" s="64"/>
      <c r="CL707" s="64"/>
      <c r="CM707" s="64"/>
      <c r="CN707" s="64"/>
      <c r="CO707" s="64"/>
      <c r="CP707" s="64"/>
      <c r="CQ707" s="64"/>
      <c r="CR707" s="64"/>
      <c r="CS707" s="64"/>
      <c r="CT707" s="64"/>
      <c r="CU707" s="64"/>
      <c r="CV707" s="64"/>
      <c r="CW707" s="64"/>
      <c r="CX707" s="64"/>
      <c r="CY707" s="64"/>
      <c r="CZ707" s="64"/>
      <c r="DA707" s="64"/>
      <c r="DB707" s="64"/>
      <c r="DC707" s="64"/>
      <c r="DD707" s="64"/>
      <c r="DE707" s="64"/>
      <c r="DF707" s="64"/>
      <c r="DG707" s="64"/>
      <c r="DH707" s="64"/>
      <c r="DI707" s="64"/>
      <c r="DJ707" s="64"/>
      <c r="DK707" s="65"/>
      <c r="DL707" s="65"/>
      <c r="DM707" s="65"/>
      <c r="DN707" s="65"/>
      <c r="DO707" s="65"/>
      <c r="DP707" s="65"/>
      <c r="DQ707" s="65"/>
      <c r="DR707" s="65"/>
      <c r="DS707" s="65"/>
      <c r="DT707" s="65"/>
      <c r="DU707" s="65"/>
      <c r="DV707" s="65"/>
      <c r="DW707" s="65"/>
      <c r="DX707" s="65"/>
      <c r="DY707" s="65"/>
      <c r="DZ707" s="65"/>
      <c r="EA707" s="65"/>
      <c r="EB707" s="65"/>
      <c r="EC707" s="65"/>
      <c r="ED707" s="65"/>
      <c r="EE707" s="65"/>
      <c r="EF707" s="65"/>
      <c r="EG707" s="65"/>
      <c r="EH707" s="65"/>
      <c r="EI707" s="65"/>
      <c r="EJ707" s="65"/>
      <c r="EK707" s="65"/>
      <c r="EL707" s="65"/>
      <c r="EM707" s="65"/>
      <c r="EN707" s="65"/>
      <c r="EO707" s="65"/>
      <c r="EP707" s="65"/>
      <c r="EQ707" s="65"/>
      <c r="ER707" s="65"/>
      <c r="ES707" s="65"/>
      <c r="ET707" s="65"/>
      <c r="EU707" s="65"/>
      <c r="EV707" s="65"/>
      <c r="EW707" s="65"/>
      <c r="EX707" s="65"/>
      <c r="EY707" s="65"/>
      <c r="EZ707" s="65"/>
      <c r="FA707" s="65"/>
      <c r="FB707" s="65"/>
      <c r="FC707" s="65"/>
      <c r="FD707" s="65"/>
      <c r="FE707" s="65"/>
      <c r="FF707" s="65"/>
      <c r="FG707" s="65"/>
      <c r="FH707" s="65"/>
      <c r="FI707" s="65"/>
      <c r="FJ707" s="65"/>
      <c r="FK707" s="65"/>
      <c r="FL707" s="65"/>
      <c r="FM707" s="65"/>
      <c r="FN707" s="65"/>
      <c r="FO707" s="65"/>
      <c r="FP707" s="65"/>
      <c r="FQ707" s="65"/>
      <c r="FR707" s="65"/>
      <c r="FS707" s="65"/>
      <c r="FT707" s="65"/>
      <c r="FU707" s="65"/>
      <c r="FV707" s="65"/>
      <c r="FW707" s="65"/>
      <c r="FX707" s="65"/>
      <c r="FY707" s="65"/>
      <c r="FZ707" s="65"/>
      <c r="GA707" s="65"/>
      <c r="GB707" s="65"/>
      <c r="GC707" s="65"/>
      <c r="GD707" s="65"/>
      <c r="GE707" s="65"/>
      <c r="GF707" s="65"/>
      <c r="GG707" s="65"/>
      <c r="GH707" s="65"/>
      <c r="GI707" s="65"/>
      <c r="GJ707" s="65"/>
      <c r="GK707" s="65"/>
      <c r="GL707" s="65"/>
      <c r="GM707" s="65"/>
      <c r="GN707" s="65"/>
      <c r="GO707" s="65"/>
    </row>
    <row r="708" spans="46:197" s="103" customFormat="1" ht="20.100000000000001" customHeight="1" x14ac:dyDescent="0.3">
      <c r="AT708" s="64"/>
      <c r="AU708" s="64"/>
      <c r="AV708" s="64"/>
      <c r="AW708" s="64"/>
      <c r="AX708" s="64"/>
      <c r="AY708" s="64"/>
      <c r="AZ708" s="64"/>
      <c r="BA708" s="64"/>
      <c r="BB708" s="64"/>
      <c r="BC708" s="64"/>
      <c r="BD708" s="64"/>
      <c r="BE708" s="64"/>
      <c r="BF708" s="64"/>
      <c r="BG708" s="64"/>
      <c r="BH708" s="64"/>
      <c r="BI708" s="64"/>
      <c r="BJ708" s="64"/>
      <c r="BK708" s="64"/>
      <c r="BL708" s="64"/>
      <c r="BM708" s="64"/>
      <c r="BN708" s="64"/>
      <c r="BO708" s="64"/>
      <c r="BP708" s="64"/>
      <c r="BQ708" s="64"/>
      <c r="BR708" s="64"/>
      <c r="BS708" s="64"/>
      <c r="BT708" s="64"/>
      <c r="BU708" s="64"/>
      <c r="BV708" s="64"/>
      <c r="BW708" s="64"/>
      <c r="BX708" s="64"/>
      <c r="BY708" s="64"/>
      <c r="BZ708" s="64"/>
      <c r="CA708" s="64"/>
      <c r="CB708" s="64"/>
      <c r="CC708" s="64"/>
      <c r="CD708" s="64"/>
      <c r="CE708" s="64"/>
      <c r="CF708" s="64"/>
      <c r="CG708" s="64"/>
      <c r="CH708" s="64"/>
      <c r="CI708" s="64"/>
      <c r="CJ708" s="64"/>
      <c r="CK708" s="64"/>
      <c r="CL708" s="64"/>
      <c r="CM708" s="64"/>
      <c r="CN708" s="64"/>
      <c r="CO708" s="64"/>
      <c r="CP708" s="64"/>
      <c r="CQ708" s="64"/>
      <c r="CR708" s="64"/>
      <c r="CS708" s="64"/>
      <c r="CT708" s="64"/>
      <c r="CU708" s="64"/>
      <c r="CV708" s="64"/>
      <c r="CW708" s="64"/>
      <c r="CX708" s="64"/>
      <c r="CY708" s="64"/>
      <c r="CZ708" s="64"/>
      <c r="DA708" s="64"/>
      <c r="DB708" s="64"/>
      <c r="DC708" s="64"/>
      <c r="DD708" s="64"/>
      <c r="DE708" s="64"/>
      <c r="DF708" s="64"/>
      <c r="DG708" s="64"/>
      <c r="DH708" s="64"/>
      <c r="DI708" s="64"/>
      <c r="DJ708" s="64"/>
      <c r="DK708" s="65"/>
      <c r="DL708" s="65"/>
      <c r="DM708" s="65"/>
      <c r="DN708" s="65"/>
      <c r="DO708" s="65"/>
      <c r="DP708" s="65"/>
      <c r="DQ708" s="65"/>
      <c r="DR708" s="65"/>
      <c r="DS708" s="65"/>
      <c r="DT708" s="65"/>
      <c r="DU708" s="65"/>
      <c r="DV708" s="65"/>
      <c r="DW708" s="65"/>
      <c r="DX708" s="65"/>
      <c r="DY708" s="65"/>
      <c r="DZ708" s="65"/>
      <c r="EA708" s="65"/>
      <c r="EB708" s="65"/>
      <c r="EC708" s="65"/>
      <c r="ED708" s="65"/>
      <c r="EE708" s="65"/>
      <c r="EF708" s="65"/>
      <c r="EG708" s="65"/>
      <c r="EH708" s="65"/>
      <c r="EI708" s="65"/>
      <c r="EJ708" s="65"/>
      <c r="EK708" s="65"/>
      <c r="EL708" s="65"/>
      <c r="EM708" s="65"/>
      <c r="EN708" s="65"/>
      <c r="EO708" s="65"/>
      <c r="EP708" s="65"/>
      <c r="EQ708" s="65"/>
      <c r="ER708" s="65"/>
      <c r="ES708" s="65"/>
      <c r="ET708" s="65"/>
      <c r="EU708" s="65"/>
      <c r="EV708" s="65"/>
      <c r="EW708" s="65"/>
      <c r="EX708" s="65"/>
      <c r="EY708" s="65"/>
      <c r="EZ708" s="65"/>
      <c r="FA708" s="65"/>
      <c r="FB708" s="65"/>
      <c r="FC708" s="65"/>
      <c r="FD708" s="65"/>
      <c r="FE708" s="65"/>
      <c r="FF708" s="65"/>
      <c r="FG708" s="65"/>
      <c r="FH708" s="65"/>
      <c r="FI708" s="65"/>
      <c r="FJ708" s="65"/>
      <c r="FK708" s="65"/>
      <c r="FL708" s="65"/>
      <c r="FM708" s="65"/>
      <c r="FN708" s="65"/>
      <c r="FO708" s="65"/>
      <c r="FP708" s="65"/>
      <c r="FQ708" s="65"/>
      <c r="FR708" s="65"/>
      <c r="FS708" s="65"/>
      <c r="FT708" s="65"/>
      <c r="FU708" s="65"/>
      <c r="FV708" s="65"/>
      <c r="FW708" s="65"/>
      <c r="FX708" s="65"/>
      <c r="FY708" s="65"/>
      <c r="FZ708" s="65"/>
      <c r="GA708" s="65"/>
      <c r="GB708" s="65"/>
      <c r="GC708" s="65"/>
      <c r="GD708" s="65"/>
      <c r="GE708" s="65"/>
      <c r="GF708" s="65"/>
      <c r="GG708" s="65"/>
      <c r="GH708" s="65"/>
      <c r="GI708" s="65"/>
      <c r="GJ708" s="65"/>
      <c r="GK708" s="65"/>
      <c r="GL708" s="65"/>
      <c r="GM708" s="65"/>
      <c r="GN708" s="65"/>
      <c r="GO708" s="65"/>
    </row>
    <row r="709" spans="46:197" s="103" customFormat="1" ht="20.100000000000001" customHeight="1" x14ac:dyDescent="0.3">
      <c r="AT709" s="64"/>
      <c r="AU709" s="64"/>
      <c r="AV709" s="64"/>
      <c r="AW709" s="64"/>
      <c r="AX709" s="64"/>
      <c r="AY709" s="64"/>
      <c r="AZ709" s="64"/>
      <c r="BA709" s="64"/>
      <c r="BB709" s="64"/>
      <c r="BC709" s="64"/>
      <c r="BD709" s="64"/>
      <c r="BE709" s="64"/>
      <c r="BF709" s="64"/>
      <c r="BG709" s="64"/>
      <c r="BH709" s="64"/>
      <c r="BI709" s="64"/>
      <c r="BJ709" s="64"/>
      <c r="BK709" s="64"/>
      <c r="BL709" s="64"/>
      <c r="BM709" s="64"/>
      <c r="BN709" s="64"/>
      <c r="BO709" s="64"/>
      <c r="BP709" s="64"/>
      <c r="BQ709" s="64"/>
      <c r="BR709" s="64"/>
      <c r="BS709" s="64"/>
      <c r="BT709" s="64"/>
      <c r="BU709" s="64"/>
      <c r="BV709" s="64"/>
      <c r="BW709" s="64"/>
      <c r="BX709" s="64"/>
      <c r="BY709" s="64"/>
      <c r="BZ709" s="64"/>
      <c r="CA709" s="64"/>
      <c r="CB709" s="64"/>
      <c r="CC709" s="64"/>
      <c r="CD709" s="64"/>
      <c r="CE709" s="64"/>
      <c r="CF709" s="64"/>
      <c r="CG709" s="64"/>
      <c r="CH709" s="64"/>
      <c r="CI709" s="64"/>
      <c r="CJ709" s="64"/>
      <c r="CK709" s="64"/>
      <c r="CL709" s="64"/>
      <c r="CM709" s="64"/>
      <c r="CN709" s="64"/>
      <c r="CO709" s="64"/>
      <c r="CP709" s="64"/>
      <c r="CQ709" s="64"/>
      <c r="CR709" s="64"/>
      <c r="CS709" s="64"/>
      <c r="CT709" s="64"/>
      <c r="CU709" s="64"/>
      <c r="CV709" s="64"/>
      <c r="CW709" s="64"/>
      <c r="CX709" s="64"/>
      <c r="CY709" s="64"/>
      <c r="CZ709" s="64"/>
      <c r="DA709" s="64"/>
      <c r="DB709" s="64"/>
      <c r="DC709" s="64"/>
      <c r="DD709" s="64"/>
      <c r="DE709" s="64"/>
      <c r="DF709" s="64"/>
      <c r="DG709" s="64"/>
      <c r="DH709" s="64"/>
      <c r="DI709" s="64"/>
      <c r="DJ709" s="64"/>
      <c r="DK709" s="65"/>
      <c r="DL709" s="65"/>
      <c r="DM709" s="65"/>
      <c r="DN709" s="65"/>
      <c r="DO709" s="65"/>
      <c r="DP709" s="65"/>
      <c r="DQ709" s="65"/>
      <c r="DR709" s="65"/>
      <c r="DS709" s="65"/>
      <c r="DT709" s="65"/>
      <c r="DU709" s="65"/>
      <c r="DV709" s="65"/>
      <c r="DW709" s="65"/>
      <c r="DX709" s="65"/>
      <c r="DY709" s="65"/>
      <c r="DZ709" s="65"/>
      <c r="EA709" s="65"/>
      <c r="EB709" s="65"/>
      <c r="EC709" s="65"/>
      <c r="ED709" s="65"/>
      <c r="EE709" s="65"/>
      <c r="EF709" s="65"/>
      <c r="EG709" s="65"/>
      <c r="EH709" s="65"/>
      <c r="EI709" s="65"/>
      <c r="EJ709" s="65"/>
      <c r="EK709" s="65"/>
      <c r="EL709" s="65"/>
      <c r="EM709" s="65"/>
      <c r="EN709" s="65"/>
      <c r="EO709" s="65"/>
      <c r="EP709" s="65"/>
      <c r="EQ709" s="65"/>
      <c r="ER709" s="65"/>
      <c r="ES709" s="65"/>
      <c r="ET709" s="65"/>
      <c r="EU709" s="65"/>
      <c r="EV709" s="65"/>
      <c r="EW709" s="65"/>
      <c r="EX709" s="65"/>
      <c r="EY709" s="65"/>
      <c r="EZ709" s="65"/>
      <c r="FA709" s="65"/>
      <c r="FB709" s="65"/>
      <c r="FC709" s="65"/>
      <c r="FD709" s="65"/>
      <c r="FE709" s="65"/>
      <c r="FF709" s="65"/>
      <c r="FG709" s="65"/>
      <c r="FH709" s="65"/>
      <c r="FI709" s="65"/>
      <c r="FJ709" s="65"/>
      <c r="FK709" s="65"/>
      <c r="FL709" s="65"/>
      <c r="FM709" s="65"/>
      <c r="FN709" s="65"/>
      <c r="FO709" s="65"/>
      <c r="FP709" s="65"/>
      <c r="FQ709" s="65"/>
      <c r="FR709" s="65"/>
      <c r="FS709" s="65"/>
      <c r="FT709" s="65"/>
      <c r="FU709" s="65"/>
      <c r="FV709" s="65"/>
      <c r="FW709" s="65"/>
      <c r="FX709" s="65"/>
      <c r="FY709" s="65"/>
      <c r="FZ709" s="65"/>
      <c r="GA709" s="65"/>
      <c r="GB709" s="65"/>
      <c r="GC709" s="65"/>
      <c r="GD709" s="65"/>
      <c r="GE709" s="65"/>
      <c r="GF709" s="65"/>
      <c r="GG709" s="65"/>
      <c r="GH709" s="65"/>
      <c r="GI709" s="65"/>
      <c r="GJ709" s="65"/>
      <c r="GK709" s="65"/>
      <c r="GL709" s="65"/>
      <c r="GM709" s="65"/>
      <c r="GN709" s="65"/>
      <c r="GO709" s="65"/>
    </row>
    <row r="710" spans="46:197" s="103" customFormat="1" ht="20.100000000000001" customHeight="1" x14ac:dyDescent="0.3">
      <c r="AT710" s="64"/>
      <c r="AU710" s="64"/>
      <c r="AV710" s="64"/>
      <c r="AW710" s="64"/>
      <c r="AX710" s="64"/>
      <c r="AY710" s="64"/>
      <c r="AZ710" s="64"/>
      <c r="BA710" s="64"/>
      <c r="BB710" s="64"/>
      <c r="BC710" s="64"/>
      <c r="BD710" s="64"/>
      <c r="BE710" s="64"/>
      <c r="BF710" s="64"/>
      <c r="BG710" s="64"/>
      <c r="BH710" s="64"/>
      <c r="BI710" s="64"/>
      <c r="BJ710" s="64"/>
      <c r="BK710" s="64"/>
      <c r="BL710" s="64"/>
      <c r="BM710" s="64"/>
      <c r="BN710" s="64"/>
      <c r="BO710" s="64"/>
      <c r="BP710" s="64"/>
      <c r="BQ710" s="64"/>
      <c r="BR710" s="64"/>
      <c r="BS710" s="64"/>
      <c r="BT710" s="64"/>
      <c r="BU710" s="64"/>
      <c r="BV710" s="64"/>
      <c r="BW710" s="64"/>
      <c r="BX710" s="64"/>
      <c r="BY710" s="64"/>
      <c r="BZ710" s="64"/>
      <c r="CA710" s="64"/>
      <c r="CB710" s="64"/>
      <c r="CC710" s="64"/>
      <c r="CD710" s="64"/>
      <c r="CE710" s="64"/>
      <c r="CF710" s="64"/>
      <c r="CG710" s="64"/>
      <c r="CH710" s="64"/>
      <c r="CI710" s="64"/>
      <c r="CJ710" s="64"/>
      <c r="CK710" s="64"/>
      <c r="CL710" s="64"/>
      <c r="CM710" s="64"/>
      <c r="CN710" s="64"/>
      <c r="CO710" s="64"/>
      <c r="CP710" s="64"/>
      <c r="CQ710" s="64"/>
      <c r="CR710" s="64"/>
      <c r="CS710" s="64"/>
      <c r="CT710" s="64"/>
      <c r="CU710" s="64"/>
      <c r="CV710" s="64"/>
      <c r="CW710" s="64"/>
      <c r="CX710" s="64"/>
      <c r="CY710" s="64"/>
      <c r="CZ710" s="64"/>
      <c r="DA710" s="64"/>
      <c r="DB710" s="64"/>
      <c r="DC710" s="64"/>
      <c r="DD710" s="64"/>
      <c r="DE710" s="64"/>
      <c r="DF710" s="64"/>
      <c r="DG710" s="64"/>
      <c r="DH710" s="64"/>
      <c r="DI710" s="64"/>
      <c r="DJ710" s="64"/>
      <c r="DK710" s="65"/>
      <c r="DL710" s="65"/>
      <c r="DM710" s="65"/>
      <c r="DN710" s="65"/>
      <c r="DO710" s="65"/>
      <c r="DP710" s="65"/>
      <c r="DQ710" s="65"/>
      <c r="DR710" s="65"/>
      <c r="DS710" s="65"/>
      <c r="DT710" s="65"/>
      <c r="DU710" s="65"/>
      <c r="DV710" s="65"/>
      <c r="DW710" s="65"/>
      <c r="DX710" s="65"/>
      <c r="DY710" s="65"/>
      <c r="DZ710" s="65"/>
      <c r="EA710" s="65"/>
      <c r="EB710" s="65"/>
      <c r="EC710" s="65"/>
      <c r="ED710" s="65"/>
      <c r="EE710" s="65"/>
      <c r="EF710" s="65"/>
      <c r="EG710" s="65"/>
      <c r="EH710" s="65"/>
      <c r="EI710" s="65"/>
      <c r="EJ710" s="65"/>
      <c r="EK710" s="65"/>
      <c r="EL710" s="65"/>
      <c r="EM710" s="65"/>
      <c r="EN710" s="65"/>
      <c r="EO710" s="65"/>
      <c r="EP710" s="65"/>
      <c r="EQ710" s="65"/>
      <c r="ER710" s="65"/>
      <c r="ES710" s="65"/>
      <c r="ET710" s="65"/>
      <c r="EU710" s="65"/>
      <c r="EV710" s="65"/>
      <c r="EW710" s="65"/>
      <c r="EX710" s="65"/>
      <c r="EY710" s="65"/>
      <c r="EZ710" s="65"/>
      <c r="FA710" s="65"/>
      <c r="FB710" s="65"/>
      <c r="FC710" s="65"/>
      <c r="FD710" s="65"/>
      <c r="FE710" s="65"/>
      <c r="FF710" s="65"/>
      <c r="FG710" s="65"/>
      <c r="FH710" s="65"/>
      <c r="FI710" s="65"/>
      <c r="FJ710" s="65"/>
      <c r="FK710" s="65"/>
      <c r="FL710" s="65"/>
      <c r="FM710" s="65"/>
      <c r="FN710" s="65"/>
      <c r="FO710" s="65"/>
      <c r="FP710" s="65"/>
      <c r="FQ710" s="65"/>
      <c r="FR710" s="65"/>
      <c r="FS710" s="65"/>
      <c r="FT710" s="65"/>
      <c r="FU710" s="65"/>
      <c r="FV710" s="65"/>
      <c r="FW710" s="65"/>
      <c r="FX710" s="65"/>
      <c r="FY710" s="65"/>
      <c r="FZ710" s="65"/>
      <c r="GA710" s="65"/>
      <c r="GB710" s="65"/>
      <c r="GC710" s="65"/>
      <c r="GD710" s="65"/>
      <c r="GE710" s="65"/>
      <c r="GF710" s="65"/>
      <c r="GG710" s="65"/>
      <c r="GH710" s="65"/>
      <c r="GI710" s="65"/>
      <c r="GJ710" s="65"/>
      <c r="GK710" s="65"/>
      <c r="GL710" s="65"/>
      <c r="GM710" s="65"/>
      <c r="GN710" s="65"/>
      <c r="GO710" s="65"/>
    </row>
    <row r="711" spans="46:197" s="103" customFormat="1" ht="20.100000000000001" customHeight="1" x14ac:dyDescent="0.3">
      <c r="AT711" s="64"/>
      <c r="AU711" s="64"/>
      <c r="AV711" s="64"/>
      <c r="AW711" s="64"/>
      <c r="AX711" s="64"/>
      <c r="AY711" s="64"/>
      <c r="AZ711" s="64"/>
      <c r="BA711" s="64"/>
      <c r="BB711" s="64"/>
      <c r="BC711" s="64"/>
      <c r="BD711" s="64"/>
      <c r="BE711" s="64"/>
      <c r="BF711" s="64"/>
      <c r="BG711" s="64"/>
      <c r="BH711" s="64"/>
      <c r="BI711" s="64"/>
      <c r="BJ711" s="64"/>
      <c r="BK711" s="64"/>
      <c r="BL711" s="64"/>
      <c r="BM711" s="64"/>
      <c r="BN711" s="64"/>
      <c r="BO711" s="64"/>
      <c r="BP711" s="64"/>
      <c r="BQ711" s="64"/>
      <c r="BR711" s="64"/>
      <c r="BS711" s="64"/>
      <c r="BT711" s="64"/>
      <c r="BU711" s="64"/>
      <c r="BV711" s="64"/>
      <c r="BW711" s="64"/>
      <c r="BX711" s="64"/>
      <c r="BY711" s="64"/>
      <c r="BZ711" s="64"/>
      <c r="CA711" s="64"/>
      <c r="CB711" s="64"/>
      <c r="CC711" s="64"/>
      <c r="CD711" s="64"/>
      <c r="CE711" s="64"/>
      <c r="CF711" s="64"/>
      <c r="CG711" s="64"/>
      <c r="CH711" s="64"/>
      <c r="CI711" s="64"/>
      <c r="CJ711" s="64"/>
      <c r="CK711" s="64"/>
      <c r="CL711" s="64"/>
      <c r="CM711" s="64"/>
      <c r="CN711" s="64"/>
      <c r="CO711" s="64"/>
      <c r="CP711" s="64"/>
      <c r="CQ711" s="64"/>
      <c r="CR711" s="64"/>
      <c r="CS711" s="64"/>
      <c r="CT711" s="64"/>
      <c r="CU711" s="64"/>
      <c r="CV711" s="64"/>
      <c r="CW711" s="64"/>
      <c r="CX711" s="64"/>
      <c r="CY711" s="64"/>
      <c r="CZ711" s="64"/>
      <c r="DA711" s="64"/>
      <c r="DB711" s="64"/>
      <c r="DC711" s="64"/>
      <c r="DD711" s="64"/>
      <c r="DE711" s="64"/>
      <c r="DF711" s="64"/>
      <c r="DG711" s="64"/>
      <c r="DH711" s="64"/>
      <c r="DI711" s="64"/>
      <c r="DJ711" s="64"/>
      <c r="DK711" s="65"/>
      <c r="DL711" s="65"/>
      <c r="DM711" s="65"/>
      <c r="DN711" s="65"/>
      <c r="DO711" s="65"/>
      <c r="DP711" s="65"/>
      <c r="DQ711" s="65"/>
      <c r="DR711" s="65"/>
      <c r="DS711" s="65"/>
      <c r="DT711" s="65"/>
      <c r="DU711" s="65"/>
      <c r="DV711" s="65"/>
      <c r="DW711" s="65"/>
      <c r="DX711" s="65"/>
      <c r="DY711" s="65"/>
      <c r="DZ711" s="65"/>
      <c r="EA711" s="65"/>
      <c r="EB711" s="65"/>
      <c r="EC711" s="65"/>
      <c r="ED711" s="65"/>
      <c r="EE711" s="65"/>
      <c r="EF711" s="65"/>
      <c r="EG711" s="65"/>
      <c r="EH711" s="65"/>
      <c r="EI711" s="65"/>
      <c r="EJ711" s="65"/>
      <c r="EK711" s="65"/>
      <c r="EL711" s="65"/>
      <c r="EM711" s="65"/>
      <c r="EN711" s="65"/>
      <c r="EO711" s="65"/>
      <c r="EP711" s="65"/>
      <c r="EQ711" s="65"/>
      <c r="ER711" s="65"/>
      <c r="ES711" s="65"/>
      <c r="ET711" s="65"/>
      <c r="EU711" s="65"/>
      <c r="EV711" s="65"/>
      <c r="EW711" s="65"/>
      <c r="EX711" s="65"/>
      <c r="EY711" s="65"/>
      <c r="EZ711" s="65"/>
      <c r="FA711" s="65"/>
      <c r="FB711" s="65"/>
      <c r="FC711" s="65"/>
      <c r="FD711" s="65"/>
      <c r="FE711" s="65"/>
      <c r="FF711" s="65"/>
      <c r="FG711" s="65"/>
      <c r="FH711" s="65"/>
      <c r="FI711" s="65"/>
      <c r="FJ711" s="65"/>
      <c r="FK711" s="65"/>
      <c r="FL711" s="65"/>
      <c r="FM711" s="65"/>
      <c r="FN711" s="65"/>
      <c r="FO711" s="65"/>
      <c r="FP711" s="65"/>
      <c r="FQ711" s="65"/>
      <c r="FR711" s="65"/>
      <c r="FS711" s="65"/>
      <c r="FT711" s="65"/>
      <c r="FU711" s="65"/>
      <c r="FV711" s="65"/>
      <c r="FW711" s="65"/>
      <c r="FX711" s="65"/>
      <c r="FY711" s="65"/>
      <c r="FZ711" s="65"/>
      <c r="GA711" s="65"/>
      <c r="GB711" s="65"/>
      <c r="GC711" s="65"/>
      <c r="GD711" s="65"/>
      <c r="GE711" s="65"/>
      <c r="GF711" s="65"/>
      <c r="GG711" s="65"/>
      <c r="GH711" s="65"/>
      <c r="GI711" s="65"/>
      <c r="GJ711" s="65"/>
      <c r="GK711" s="65"/>
      <c r="GL711" s="65"/>
      <c r="GM711" s="65"/>
      <c r="GN711" s="65"/>
      <c r="GO711" s="65"/>
    </row>
    <row r="712" spans="46:197" s="103" customFormat="1" ht="20.100000000000001" customHeight="1" x14ac:dyDescent="0.3">
      <c r="AT712" s="64"/>
      <c r="AU712" s="64"/>
      <c r="AV712" s="64"/>
      <c r="AW712" s="64"/>
      <c r="AX712" s="64"/>
      <c r="AY712" s="64"/>
      <c r="AZ712" s="64"/>
      <c r="BA712" s="64"/>
      <c r="BB712" s="64"/>
      <c r="BC712" s="64"/>
      <c r="BD712" s="64"/>
      <c r="BE712" s="64"/>
      <c r="BF712" s="64"/>
      <c r="BG712" s="64"/>
      <c r="BH712" s="64"/>
      <c r="BI712" s="64"/>
      <c r="BJ712" s="64"/>
      <c r="BK712" s="64"/>
      <c r="BL712" s="64"/>
      <c r="BM712" s="64"/>
      <c r="BN712" s="64"/>
      <c r="BO712" s="64"/>
      <c r="BP712" s="64"/>
      <c r="BQ712" s="64"/>
      <c r="BR712" s="64"/>
      <c r="BS712" s="64"/>
      <c r="BT712" s="64"/>
      <c r="BU712" s="64"/>
      <c r="BV712" s="64"/>
      <c r="BW712" s="64"/>
      <c r="BX712" s="64"/>
      <c r="BY712" s="64"/>
      <c r="BZ712" s="64"/>
      <c r="CA712" s="64"/>
      <c r="CB712" s="64"/>
      <c r="CC712" s="64"/>
      <c r="CD712" s="64"/>
      <c r="CE712" s="64"/>
      <c r="CF712" s="64"/>
      <c r="CG712" s="64"/>
      <c r="CH712" s="64"/>
      <c r="CI712" s="64"/>
      <c r="CJ712" s="64"/>
      <c r="CK712" s="64"/>
      <c r="CL712" s="64"/>
      <c r="CM712" s="64"/>
      <c r="CN712" s="64"/>
      <c r="CO712" s="64"/>
      <c r="CP712" s="64"/>
      <c r="CQ712" s="64"/>
      <c r="CR712" s="64"/>
      <c r="CS712" s="64"/>
      <c r="CT712" s="64"/>
      <c r="CU712" s="64"/>
      <c r="CV712" s="64"/>
      <c r="CW712" s="64"/>
      <c r="CX712" s="64"/>
      <c r="CY712" s="64"/>
      <c r="CZ712" s="64"/>
      <c r="DA712" s="64"/>
      <c r="DB712" s="64"/>
      <c r="DC712" s="64"/>
      <c r="DD712" s="64"/>
      <c r="DE712" s="64"/>
      <c r="DF712" s="64"/>
      <c r="DG712" s="64"/>
      <c r="DH712" s="64"/>
      <c r="DI712" s="64"/>
      <c r="DJ712" s="64"/>
      <c r="DK712" s="65"/>
      <c r="DL712" s="65"/>
      <c r="DM712" s="65"/>
      <c r="DN712" s="65"/>
      <c r="DO712" s="65"/>
      <c r="DP712" s="65"/>
      <c r="DQ712" s="65"/>
      <c r="DR712" s="65"/>
      <c r="DS712" s="65"/>
      <c r="DT712" s="65"/>
      <c r="DU712" s="65"/>
      <c r="DV712" s="65"/>
      <c r="DW712" s="65"/>
      <c r="DX712" s="65"/>
      <c r="DY712" s="65"/>
      <c r="DZ712" s="65"/>
      <c r="EA712" s="65"/>
      <c r="EB712" s="65"/>
      <c r="EC712" s="65"/>
      <c r="ED712" s="65"/>
      <c r="EE712" s="65"/>
      <c r="EF712" s="65"/>
      <c r="EG712" s="65"/>
      <c r="EH712" s="65"/>
      <c r="EI712" s="65"/>
      <c r="EJ712" s="65"/>
      <c r="EK712" s="65"/>
      <c r="EL712" s="65"/>
      <c r="EM712" s="65"/>
      <c r="EN712" s="65"/>
      <c r="EO712" s="65"/>
      <c r="EP712" s="65"/>
      <c r="EQ712" s="65"/>
      <c r="ER712" s="65"/>
      <c r="ES712" s="65"/>
      <c r="ET712" s="65"/>
      <c r="EU712" s="65"/>
      <c r="EV712" s="65"/>
      <c r="EW712" s="65"/>
      <c r="EX712" s="65"/>
      <c r="EY712" s="65"/>
      <c r="EZ712" s="65"/>
      <c r="FA712" s="65"/>
      <c r="FB712" s="65"/>
      <c r="FC712" s="65"/>
      <c r="FD712" s="65"/>
      <c r="FE712" s="65"/>
      <c r="FF712" s="65"/>
      <c r="FG712" s="65"/>
      <c r="FH712" s="65"/>
      <c r="FI712" s="65"/>
      <c r="FJ712" s="65"/>
      <c r="FK712" s="65"/>
      <c r="FL712" s="65"/>
      <c r="FM712" s="65"/>
      <c r="FN712" s="65"/>
      <c r="FO712" s="65"/>
      <c r="FP712" s="65"/>
      <c r="FQ712" s="65"/>
      <c r="FR712" s="65"/>
      <c r="FS712" s="65"/>
      <c r="FT712" s="65"/>
      <c r="FU712" s="65"/>
      <c r="FV712" s="65"/>
      <c r="FW712" s="65"/>
      <c r="FX712" s="65"/>
      <c r="FY712" s="65"/>
      <c r="FZ712" s="65"/>
      <c r="GA712" s="65"/>
      <c r="GB712" s="65"/>
      <c r="GC712" s="65"/>
      <c r="GD712" s="65"/>
      <c r="GE712" s="65"/>
      <c r="GF712" s="65"/>
      <c r="GG712" s="65"/>
      <c r="GH712" s="65"/>
      <c r="GI712" s="65"/>
      <c r="GJ712" s="65"/>
      <c r="GK712" s="65"/>
      <c r="GL712" s="65"/>
      <c r="GM712" s="65"/>
      <c r="GN712" s="65"/>
      <c r="GO712" s="65"/>
    </row>
    <row r="713" spans="46:197" s="103" customFormat="1" ht="20.100000000000001" customHeight="1" x14ac:dyDescent="0.3">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c r="BS713" s="64"/>
      <c r="BT713" s="64"/>
      <c r="BU713" s="64"/>
      <c r="BV713" s="64"/>
      <c r="BW713" s="64"/>
      <c r="BX713" s="64"/>
      <c r="BY713" s="64"/>
      <c r="BZ713" s="64"/>
      <c r="CA713" s="64"/>
      <c r="CB713" s="64"/>
      <c r="CC713" s="64"/>
      <c r="CD713" s="64"/>
      <c r="CE713" s="64"/>
      <c r="CF713" s="64"/>
      <c r="CG713" s="64"/>
      <c r="CH713" s="64"/>
      <c r="CI713" s="64"/>
      <c r="CJ713" s="64"/>
      <c r="CK713" s="64"/>
      <c r="CL713" s="64"/>
      <c r="CM713" s="64"/>
      <c r="CN713" s="64"/>
      <c r="CO713" s="64"/>
      <c r="CP713" s="64"/>
      <c r="CQ713" s="64"/>
      <c r="CR713" s="64"/>
      <c r="CS713" s="64"/>
      <c r="CT713" s="64"/>
      <c r="CU713" s="64"/>
      <c r="CV713" s="64"/>
      <c r="CW713" s="64"/>
      <c r="CX713" s="64"/>
      <c r="CY713" s="64"/>
      <c r="CZ713" s="64"/>
      <c r="DA713" s="64"/>
      <c r="DB713" s="64"/>
      <c r="DC713" s="64"/>
      <c r="DD713" s="64"/>
      <c r="DE713" s="64"/>
      <c r="DF713" s="64"/>
      <c r="DG713" s="64"/>
      <c r="DH713" s="64"/>
      <c r="DI713" s="64"/>
      <c r="DJ713" s="64"/>
      <c r="DK713" s="65"/>
      <c r="DL713" s="65"/>
      <c r="DM713" s="65"/>
      <c r="DN713" s="65"/>
      <c r="DO713" s="65"/>
      <c r="DP713" s="65"/>
      <c r="DQ713" s="65"/>
      <c r="DR713" s="65"/>
      <c r="DS713" s="65"/>
      <c r="DT713" s="65"/>
      <c r="DU713" s="65"/>
      <c r="DV713" s="65"/>
      <c r="DW713" s="65"/>
      <c r="DX713" s="65"/>
      <c r="DY713" s="65"/>
      <c r="DZ713" s="65"/>
      <c r="EA713" s="65"/>
      <c r="EB713" s="65"/>
      <c r="EC713" s="65"/>
      <c r="ED713" s="65"/>
      <c r="EE713" s="65"/>
      <c r="EF713" s="65"/>
      <c r="EG713" s="65"/>
      <c r="EH713" s="65"/>
      <c r="EI713" s="65"/>
      <c r="EJ713" s="65"/>
      <c r="EK713" s="65"/>
      <c r="EL713" s="65"/>
      <c r="EM713" s="65"/>
      <c r="EN713" s="65"/>
      <c r="EO713" s="65"/>
      <c r="EP713" s="65"/>
      <c r="EQ713" s="65"/>
      <c r="ER713" s="65"/>
      <c r="ES713" s="65"/>
      <c r="ET713" s="65"/>
      <c r="EU713" s="65"/>
      <c r="EV713" s="65"/>
      <c r="EW713" s="65"/>
      <c r="EX713" s="65"/>
      <c r="EY713" s="65"/>
      <c r="EZ713" s="65"/>
      <c r="FA713" s="65"/>
      <c r="FB713" s="65"/>
      <c r="FC713" s="65"/>
      <c r="FD713" s="65"/>
      <c r="FE713" s="65"/>
      <c r="FF713" s="65"/>
      <c r="FG713" s="65"/>
      <c r="FH713" s="65"/>
      <c r="FI713" s="65"/>
      <c r="FJ713" s="65"/>
      <c r="FK713" s="65"/>
      <c r="FL713" s="65"/>
      <c r="FM713" s="65"/>
      <c r="FN713" s="65"/>
      <c r="FO713" s="65"/>
      <c r="FP713" s="65"/>
      <c r="FQ713" s="65"/>
      <c r="FR713" s="65"/>
      <c r="FS713" s="65"/>
      <c r="FT713" s="65"/>
      <c r="FU713" s="65"/>
      <c r="FV713" s="65"/>
      <c r="FW713" s="65"/>
      <c r="FX713" s="65"/>
      <c r="FY713" s="65"/>
      <c r="FZ713" s="65"/>
      <c r="GA713" s="65"/>
      <c r="GB713" s="65"/>
      <c r="GC713" s="65"/>
      <c r="GD713" s="65"/>
      <c r="GE713" s="65"/>
      <c r="GF713" s="65"/>
      <c r="GG713" s="65"/>
      <c r="GH713" s="65"/>
      <c r="GI713" s="65"/>
      <c r="GJ713" s="65"/>
      <c r="GK713" s="65"/>
      <c r="GL713" s="65"/>
      <c r="GM713" s="65"/>
      <c r="GN713" s="65"/>
      <c r="GO713" s="65"/>
    </row>
    <row r="714" spans="46:197" s="103" customFormat="1" ht="20.100000000000001" customHeight="1" x14ac:dyDescent="0.3">
      <c r="AT714" s="64"/>
      <c r="AU714" s="64"/>
      <c r="AV714" s="64"/>
      <c r="AW714" s="64"/>
      <c r="AX714" s="64"/>
      <c r="AY714" s="64"/>
      <c r="AZ714" s="64"/>
      <c r="BA714" s="64"/>
      <c r="BB714" s="64"/>
      <c r="BC714" s="64"/>
      <c r="BD714" s="64"/>
      <c r="BE714" s="64"/>
      <c r="BF714" s="64"/>
      <c r="BG714" s="64"/>
      <c r="BH714" s="64"/>
      <c r="BI714" s="64"/>
      <c r="BJ714" s="64"/>
      <c r="BK714" s="64"/>
      <c r="BL714" s="64"/>
      <c r="BM714" s="64"/>
      <c r="BN714" s="64"/>
      <c r="BO714" s="64"/>
      <c r="BP714" s="64"/>
      <c r="BQ714" s="64"/>
      <c r="BR714" s="64"/>
      <c r="BS714" s="64"/>
      <c r="BT714" s="64"/>
      <c r="BU714" s="64"/>
      <c r="BV714" s="64"/>
      <c r="BW714" s="64"/>
      <c r="BX714" s="64"/>
      <c r="BY714" s="64"/>
      <c r="BZ714" s="64"/>
      <c r="CA714" s="64"/>
      <c r="CB714" s="64"/>
      <c r="CC714" s="64"/>
      <c r="CD714" s="64"/>
      <c r="CE714" s="64"/>
      <c r="CF714" s="64"/>
      <c r="CG714" s="64"/>
      <c r="CH714" s="64"/>
      <c r="CI714" s="64"/>
      <c r="CJ714" s="64"/>
      <c r="CK714" s="64"/>
      <c r="CL714" s="64"/>
      <c r="CM714" s="64"/>
      <c r="CN714" s="64"/>
      <c r="CO714" s="64"/>
      <c r="CP714" s="64"/>
      <c r="CQ714" s="64"/>
      <c r="CR714" s="64"/>
      <c r="CS714" s="64"/>
      <c r="CT714" s="64"/>
      <c r="CU714" s="64"/>
      <c r="CV714" s="64"/>
      <c r="CW714" s="64"/>
      <c r="CX714" s="64"/>
      <c r="CY714" s="64"/>
      <c r="CZ714" s="64"/>
      <c r="DA714" s="64"/>
      <c r="DB714" s="64"/>
      <c r="DC714" s="64"/>
      <c r="DD714" s="64"/>
      <c r="DE714" s="64"/>
      <c r="DF714" s="64"/>
      <c r="DG714" s="64"/>
      <c r="DH714" s="64"/>
      <c r="DI714" s="64"/>
      <c r="DJ714" s="64"/>
      <c r="DK714" s="65"/>
      <c r="DL714" s="65"/>
      <c r="DM714" s="65"/>
      <c r="DN714" s="65"/>
      <c r="DO714" s="65"/>
      <c r="DP714" s="65"/>
      <c r="DQ714" s="65"/>
      <c r="DR714" s="65"/>
      <c r="DS714" s="65"/>
      <c r="DT714" s="65"/>
      <c r="DU714" s="65"/>
      <c r="DV714" s="65"/>
      <c r="DW714" s="65"/>
      <c r="DX714" s="65"/>
      <c r="DY714" s="65"/>
      <c r="DZ714" s="65"/>
      <c r="EA714" s="65"/>
      <c r="EB714" s="65"/>
      <c r="EC714" s="65"/>
      <c r="ED714" s="65"/>
      <c r="EE714" s="65"/>
      <c r="EF714" s="65"/>
      <c r="EG714" s="65"/>
      <c r="EH714" s="65"/>
      <c r="EI714" s="65"/>
      <c r="EJ714" s="65"/>
      <c r="EK714" s="65"/>
      <c r="EL714" s="65"/>
      <c r="EM714" s="65"/>
      <c r="EN714" s="65"/>
      <c r="EO714" s="65"/>
      <c r="EP714" s="65"/>
      <c r="EQ714" s="65"/>
      <c r="ER714" s="65"/>
      <c r="ES714" s="65"/>
      <c r="ET714" s="65"/>
      <c r="EU714" s="65"/>
      <c r="EV714" s="65"/>
      <c r="EW714" s="65"/>
      <c r="EX714" s="65"/>
      <c r="EY714" s="65"/>
      <c r="EZ714" s="65"/>
      <c r="FA714" s="65"/>
      <c r="FB714" s="65"/>
      <c r="FC714" s="65"/>
      <c r="FD714" s="65"/>
      <c r="FE714" s="65"/>
      <c r="FF714" s="65"/>
      <c r="FG714" s="65"/>
      <c r="FH714" s="65"/>
      <c r="FI714" s="65"/>
      <c r="FJ714" s="65"/>
      <c r="FK714" s="65"/>
      <c r="FL714" s="65"/>
      <c r="FM714" s="65"/>
      <c r="FN714" s="65"/>
      <c r="FO714" s="65"/>
      <c r="FP714" s="65"/>
      <c r="FQ714" s="65"/>
      <c r="FR714" s="65"/>
      <c r="FS714" s="65"/>
      <c r="FT714" s="65"/>
      <c r="FU714" s="65"/>
      <c r="FV714" s="65"/>
      <c r="FW714" s="65"/>
      <c r="FX714" s="65"/>
      <c r="FY714" s="65"/>
      <c r="FZ714" s="65"/>
      <c r="GA714" s="65"/>
      <c r="GB714" s="65"/>
      <c r="GC714" s="65"/>
      <c r="GD714" s="65"/>
      <c r="GE714" s="65"/>
      <c r="GF714" s="65"/>
      <c r="GG714" s="65"/>
      <c r="GH714" s="65"/>
      <c r="GI714" s="65"/>
      <c r="GJ714" s="65"/>
      <c r="GK714" s="65"/>
      <c r="GL714" s="65"/>
      <c r="GM714" s="65"/>
      <c r="GN714" s="65"/>
      <c r="GO714" s="65"/>
    </row>
    <row r="715" spans="46:197" s="103" customFormat="1" ht="20.100000000000001" customHeight="1" x14ac:dyDescent="0.3">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c r="BQ715" s="64"/>
      <c r="BR715" s="64"/>
      <c r="BS715" s="64"/>
      <c r="BT715" s="64"/>
      <c r="BU715" s="64"/>
      <c r="BV715" s="64"/>
      <c r="BW715" s="64"/>
      <c r="BX715" s="64"/>
      <c r="BY715" s="64"/>
      <c r="BZ715" s="64"/>
      <c r="CA715" s="64"/>
      <c r="CB715" s="64"/>
      <c r="CC715" s="64"/>
      <c r="CD715" s="64"/>
      <c r="CE715" s="64"/>
      <c r="CF715" s="64"/>
      <c r="CG715" s="64"/>
      <c r="CH715" s="64"/>
      <c r="CI715" s="64"/>
      <c r="CJ715" s="64"/>
      <c r="CK715" s="64"/>
      <c r="CL715" s="64"/>
      <c r="CM715" s="64"/>
      <c r="CN715" s="64"/>
      <c r="CO715" s="64"/>
      <c r="CP715" s="64"/>
      <c r="CQ715" s="64"/>
      <c r="CR715" s="64"/>
      <c r="CS715" s="64"/>
      <c r="CT715" s="64"/>
      <c r="CU715" s="64"/>
      <c r="CV715" s="64"/>
      <c r="CW715" s="64"/>
      <c r="CX715" s="64"/>
      <c r="CY715" s="64"/>
      <c r="CZ715" s="64"/>
      <c r="DA715" s="64"/>
      <c r="DB715" s="64"/>
      <c r="DC715" s="64"/>
      <c r="DD715" s="64"/>
      <c r="DE715" s="64"/>
      <c r="DF715" s="64"/>
      <c r="DG715" s="64"/>
      <c r="DH715" s="64"/>
      <c r="DI715" s="64"/>
      <c r="DJ715" s="64"/>
      <c r="DK715" s="65"/>
      <c r="DL715" s="65"/>
      <c r="DM715" s="65"/>
      <c r="DN715" s="65"/>
      <c r="DO715" s="65"/>
      <c r="DP715" s="65"/>
      <c r="DQ715" s="65"/>
      <c r="DR715" s="65"/>
      <c r="DS715" s="65"/>
      <c r="DT715" s="65"/>
      <c r="DU715" s="65"/>
      <c r="DV715" s="65"/>
      <c r="DW715" s="65"/>
      <c r="DX715" s="65"/>
      <c r="DY715" s="65"/>
      <c r="DZ715" s="65"/>
      <c r="EA715" s="65"/>
      <c r="EB715" s="65"/>
      <c r="EC715" s="65"/>
      <c r="ED715" s="65"/>
      <c r="EE715" s="65"/>
      <c r="EF715" s="65"/>
      <c r="EG715" s="65"/>
      <c r="EH715" s="65"/>
      <c r="EI715" s="65"/>
      <c r="EJ715" s="65"/>
      <c r="EK715" s="65"/>
      <c r="EL715" s="65"/>
      <c r="EM715" s="65"/>
      <c r="EN715" s="65"/>
      <c r="EO715" s="65"/>
      <c r="EP715" s="65"/>
      <c r="EQ715" s="65"/>
      <c r="ER715" s="65"/>
      <c r="ES715" s="65"/>
      <c r="ET715" s="65"/>
      <c r="EU715" s="65"/>
      <c r="EV715" s="65"/>
      <c r="EW715" s="65"/>
      <c r="EX715" s="65"/>
      <c r="EY715" s="65"/>
      <c r="EZ715" s="65"/>
      <c r="FA715" s="65"/>
      <c r="FB715" s="65"/>
      <c r="FC715" s="65"/>
      <c r="FD715" s="65"/>
      <c r="FE715" s="65"/>
      <c r="FF715" s="65"/>
      <c r="FG715" s="65"/>
      <c r="FH715" s="65"/>
      <c r="FI715" s="65"/>
      <c r="FJ715" s="65"/>
      <c r="FK715" s="65"/>
      <c r="FL715" s="65"/>
      <c r="FM715" s="65"/>
      <c r="FN715" s="65"/>
      <c r="FO715" s="65"/>
      <c r="FP715" s="65"/>
      <c r="FQ715" s="65"/>
      <c r="FR715" s="65"/>
      <c r="FS715" s="65"/>
      <c r="FT715" s="65"/>
      <c r="FU715" s="65"/>
      <c r="FV715" s="65"/>
      <c r="FW715" s="65"/>
      <c r="FX715" s="65"/>
      <c r="FY715" s="65"/>
      <c r="FZ715" s="65"/>
      <c r="GA715" s="65"/>
      <c r="GB715" s="65"/>
      <c r="GC715" s="65"/>
      <c r="GD715" s="65"/>
      <c r="GE715" s="65"/>
      <c r="GF715" s="65"/>
      <c r="GG715" s="65"/>
      <c r="GH715" s="65"/>
      <c r="GI715" s="65"/>
      <c r="GJ715" s="65"/>
      <c r="GK715" s="65"/>
      <c r="GL715" s="65"/>
      <c r="GM715" s="65"/>
      <c r="GN715" s="65"/>
      <c r="GO715" s="65"/>
    </row>
    <row r="716" spans="46:197" s="103" customFormat="1" ht="20.100000000000001" customHeight="1" x14ac:dyDescent="0.3">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c r="BS716" s="64"/>
      <c r="BT716" s="64"/>
      <c r="BU716" s="64"/>
      <c r="BV716" s="64"/>
      <c r="BW716" s="64"/>
      <c r="BX716" s="64"/>
      <c r="BY716" s="64"/>
      <c r="BZ716" s="64"/>
      <c r="CA716" s="64"/>
      <c r="CB716" s="64"/>
      <c r="CC716" s="64"/>
      <c r="CD716" s="64"/>
      <c r="CE716" s="64"/>
      <c r="CF716" s="64"/>
      <c r="CG716" s="64"/>
      <c r="CH716" s="64"/>
      <c r="CI716" s="64"/>
      <c r="CJ716" s="64"/>
      <c r="CK716" s="64"/>
      <c r="CL716" s="64"/>
      <c r="CM716" s="64"/>
      <c r="CN716" s="64"/>
      <c r="CO716" s="64"/>
      <c r="CP716" s="64"/>
      <c r="CQ716" s="64"/>
      <c r="CR716" s="64"/>
      <c r="CS716" s="64"/>
      <c r="CT716" s="64"/>
      <c r="CU716" s="64"/>
      <c r="CV716" s="64"/>
      <c r="CW716" s="64"/>
      <c r="CX716" s="64"/>
      <c r="CY716" s="64"/>
      <c r="CZ716" s="64"/>
      <c r="DA716" s="64"/>
      <c r="DB716" s="64"/>
      <c r="DC716" s="64"/>
      <c r="DD716" s="64"/>
      <c r="DE716" s="64"/>
      <c r="DF716" s="64"/>
      <c r="DG716" s="64"/>
      <c r="DH716" s="64"/>
      <c r="DI716" s="64"/>
      <c r="DJ716" s="64"/>
      <c r="DK716" s="65"/>
      <c r="DL716" s="65"/>
      <c r="DM716" s="65"/>
      <c r="DN716" s="65"/>
      <c r="DO716" s="65"/>
      <c r="DP716" s="65"/>
      <c r="DQ716" s="65"/>
      <c r="DR716" s="65"/>
      <c r="DS716" s="65"/>
      <c r="DT716" s="65"/>
      <c r="DU716" s="65"/>
      <c r="DV716" s="65"/>
      <c r="DW716" s="65"/>
      <c r="DX716" s="65"/>
      <c r="DY716" s="65"/>
      <c r="DZ716" s="65"/>
      <c r="EA716" s="65"/>
      <c r="EB716" s="65"/>
      <c r="EC716" s="65"/>
      <c r="ED716" s="65"/>
      <c r="EE716" s="65"/>
      <c r="EF716" s="65"/>
      <c r="EG716" s="65"/>
      <c r="EH716" s="65"/>
      <c r="EI716" s="65"/>
      <c r="EJ716" s="65"/>
      <c r="EK716" s="65"/>
      <c r="EL716" s="65"/>
      <c r="EM716" s="65"/>
      <c r="EN716" s="65"/>
      <c r="EO716" s="65"/>
      <c r="EP716" s="65"/>
      <c r="EQ716" s="65"/>
      <c r="ER716" s="65"/>
      <c r="ES716" s="65"/>
      <c r="ET716" s="65"/>
      <c r="EU716" s="65"/>
      <c r="EV716" s="65"/>
      <c r="EW716" s="65"/>
      <c r="EX716" s="65"/>
      <c r="EY716" s="65"/>
      <c r="EZ716" s="65"/>
      <c r="FA716" s="65"/>
      <c r="FB716" s="65"/>
      <c r="FC716" s="65"/>
      <c r="FD716" s="65"/>
      <c r="FE716" s="65"/>
      <c r="FF716" s="65"/>
      <c r="FG716" s="65"/>
      <c r="FH716" s="65"/>
      <c r="FI716" s="65"/>
      <c r="FJ716" s="65"/>
      <c r="FK716" s="65"/>
      <c r="FL716" s="65"/>
      <c r="FM716" s="65"/>
      <c r="FN716" s="65"/>
      <c r="FO716" s="65"/>
      <c r="FP716" s="65"/>
      <c r="FQ716" s="65"/>
      <c r="FR716" s="65"/>
      <c r="FS716" s="65"/>
      <c r="FT716" s="65"/>
      <c r="FU716" s="65"/>
      <c r="FV716" s="65"/>
      <c r="FW716" s="65"/>
      <c r="FX716" s="65"/>
      <c r="FY716" s="65"/>
      <c r="FZ716" s="65"/>
      <c r="GA716" s="65"/>
      <c r="GB716" s="65"/>
      <c r="GC716" s="65"/>
      <c r="GD716" s="65"/>
      <c r="GE716" s="65"/>
      <c r="GF716" s="65"/>
      <c r="GG716" s="65"/>
      <c r="GH716" s="65"/>
      <c r="GI716" s="65"/>
      <c r="GJ716" s="65"/>
      <c r="GK716" s="65"/>
      <c r="GL716" s="65"/>
      <c r="GM716" s="65"/>
      <c r="GN716" s="65"/>
      <c r="GO716" s="65"/>
    </row>
    <row r="717" spans="46:197" s="103" customFormat="1" ht="20.100000000000001" customHeight="1" x14ac:dyDescent="0.3">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64"/>
      <c r="CA717" s="64"/>
      <c r="CB717" s="64"/>
      <c r="CC717" s="64"/>
      <c r="CD717" s="64"/>
      <c r="CE717" s="64"/>
      <c r="CF717" s="64"/>
      <c r="CG717" s="64"/>
      <c r="CH717" s="64"/>
      <c r="CI717" s="64"/>
      <c r="CJ717" s="64"/>
      <c r="CK717" s="64"/>
      <c r="CL717" s="64"/>
      <c r="CM717" s="64"/>
      <c r="CN717" s="64"/>
      <c r="CO717" s="64"/>
      <c r="CP717" s="64"/>
      <c r="CQ717" s="64"/>
      <c r="CR717" s="64"/>
      <c r="CS717" s="64"/>
      <c r="CT717" s="64"/>
      <c r="CU717" s="64"/>
      <c r="CV717" s="64"/>
      <c r="CW717" s="64"/>
      <c r="CX717" s="64"/>
      <c r="CY717" s="64"/>
      <c r="CZ717" s="64"/>
      <c r="DA717" s="64"/>
      <c r="DB717" s="64"/>
      <c r="DC717" s="64"/>
      <c r="DD717" s="64"/>
      <c r="DE717" s="64"/>
      <c r="DF717" s="64"/>
      <c r="DG717" s="64"/>
      <c r="DH717" s="64"/>
      <c r="DI717" s="64"/>
      <c r="DJ717" s="64"/>
      <c r="DK717" s="65"/>
      <c r="DL717" s="65"/>
      <c r="DM717" s="65"/>
      <c r="DN717" s="65"/>
      <c r="DO717" s="65"/>
      <c r="DP717" s="65"/>
      <c r="DQ717" s="65"/>
      <c r="DR717" s="65"/>
      <c r="DS717" s="65"/>
      <c r="DT717" s="65"/>
      <c r="DU717" s="65"/>
      <c r="DV717" s="65"/>
      <c r="DW717" s="65"/>
      <c r="DX717" s="65"/>
      <c r="DY717" s="65"/>
      <c r="DZ717" s="65"/>
      <c r="EA717" s="65"/>
      <c r="EB717" s="65"/>
      <c r="EC717" s="65"/>
      <c r="ED717" s="65"/>
      <c r="EE717" s="65"/>
      <c r="EF717" s="65"/>
      <c r="EG717" s="65"/>
      <c r="EH717" s="65"/>
      <c r="EI717" s="65"/>
      <c r="EJ717" s="65"/>
      <c r="EK717" s="65"/>
      <c r="EL717" s="65"/>
      <c r="EM717" s="65"/>
      <c r="EN717" s="65"/>
      <c r="EO717" s="65"/>
      <c r="EP717" s="65"/>
      <c r="EQ717" s="65"/>
      <c r="ER717" s="65"/>
      <c r="ES717" s="65"/>
      <c r="ET717" s="65"/>
      <c r="EU717" s="65"/>
      <c r="EV717" s="65"/>
      <c r="EW717" s="65"/>
      <c r="EX717" s="65"/>
      <c r="EY717" s="65"/>
      <c r="EZ717" s="65"/>
      <c r="FA717" s="65"/>
      <c r="FB717" s="65"/>
      <c r="FC717" s="65"/>
      <c r="FD717" s="65"/>
      <c r="FE717" s="65"/>
      <c r="FF717" s="65"/>
      <c r="FG717" s="65"/>
      <c r="FH717" s="65"/>
      <c r="FI717" s="65"/>
      <c r="FJ717" s="65"/>
      <c r="FK717" s="65"/>
      <c r="FL717" s="65"/>
      <c r="FM717" s="65"/>
      <c r="FN717" s="65"/>
      <c r="FO717" s="65"/>
      <c r="FP717" s="65"/>
      <c r="FQ717" s="65"/>
      <c r="FR717" s="65"/>
      <c r="FS717" s="65"/>
      <c r="FT717" s="65"/>
      <c r="FU717" s="65"/>
      <c r="FV717" s="65"/>
      <c r="FW717" s="65"/>
      <c r="FX717" s="65"/>
      <c r="FY717" s="65"/>
      <c r="FZ717" s="65"/>
      <c r="GA717" s="65"/>
      <c r="GB717" s="65"/>
      <c r="GC717" s="65"/>
      <c r="GD717" s="65"/>
      <c r="GE717" s="65"/>
      <c r="GF717" s="65"/>
      <c r="GG717" s="65"/>
      <c r="GH717" s="65"/>
      <c r="GI717" s="65"/>
      <c r="GJ717" s="65"/>
      <c r="GK717" s="65"/>
      <c r="GL717" s="65"/>
      <c r="GM717" s="65"/>
      <c r="GN717" s="65"/>
      <c r="GO717" s="65"/>
    </row>
    <row r="718" spans="46:197" s="103" customFormat="1" ht="20.100000000000001" customHeight="1" x14ac:dyDescent="0.3">
      <c r="AT718" s="64"/>
      <c r="AU718" s="64"/>
      <c r="AV718" s="64"/>
      <c r="AW718" s="64"/>
      <c r="AX718" s="64"/>
      <c r="AY718" s="64"/>
      <c r="AZ718" s="64"/>
      <c r="BA718" s="64"/>
      <c r="BB718" s="64"/>
      <c r="BC718" s="64"/>
      <c r="BD718" s="64"/>
      <c r="BE718" s="64"/>
      <c r="BF718" s="64"/>
      <c r="BG718" s="64"/>
      <c r="BH718" s="64"/>
      <c r="BI718" s="64"/>
      <c r="BJ718" s="64"/>
      <c r="BK718" s="64"/>
      <c r="BL718" s="64"/>
      <c r="BM718" s="64"/>
      <c r="BN718" s="64"/>
      <c r="BO718" s="64"/>
      <c r="BP718" s="64"/>
      <c r="BQ718" s="64"/>
      <c r="BR718" s="64"/>
      <c r="BS718" s="64"/>
      <c r="BT718" s="64"/>
      <c r="BU718" s="64"/>
      <c r="BV718" s="64"/>
      <c r="BW718" s="64"/>
      <c r="BX718" s="64"/>
      <c r="BY718" s="64"/>
      <c r="BZ718" s="64"/>
      <c r="CA718" s="64"/>
      <c r="CB718" s="64"/>
      <c r="CC718" s="64"/>
      <c r="CD718" s="64"/>
      <c r="CE718" s="64"/>
      <c r="CF718" s="64"/>
      <c r="CG718" s="64"/>
      <c r="CH718" s="64"/>
      <c r="CI718" s="64"/>
      <c r="CJ718" s="64"/>
      <c r="CK718" s="64"/>
      <c r="CL718" s="64"/>
      <c r="CM718" s="64"/>
      <c r="CN718" s="64"/>
      <c r="CO718" s="64"/>
      <c r="CP718" s="64"/>
      <c r="CQ718" s="64"/>
      <c r="CR718" s="64"/>
      <c r="CS718" s="64"/>
      <c r="CT718" s="64"/>
      <c r="CU718" s="64"/>
      <c r="CV718" s="64"/>
      <c r="CW718" s="64"/>
      <c r="CX718" s="64"/>
      <c r="CY718" s="64"/>
      <c r="CZ718" s="64"/>
      <c r="DA718" s="64"/>
      <c r="DB718" s="64"/>
      <c r="DC718" s="64"/>
      <c r="DD718" s="64"/>
      <c r="DE718" s="64"/>
      <c r="DF718" s="64"/>
      <c r="DG718" s="64"/>
      <c r="DH718" s="64"/>
      <c r="DI718" s="64"/>
      <c r="DJ718" s="64"/>
      <c r="DK718" s="65"/>
      <c r="DL718" s="65"/>
      <c r="DM718" s="65"/>
      <c r="DN718" s="65"/>
      <c r="DO718" s="65"/>
      <c r="DP718" s="65"/>
      <c r="DQ718" s="65"/>
      <c r="DR718" s="65"/>
      <c r="DS718" s="65"/>
      <c r="DT718" s="65"/>
      <c r="DU718" s="65"/>
      <c r="DV718" s="65"/>
      <c r="DW718" s="65"/>
      <c r="DX718" s="65"/>
      <c r="DY718" s="65"/>
      <c r="DZ718" s="65"/>
      <c r="EA718" s="65"/>
      <c r="EB718" s="65"/>
      <c r="EC718" s="65"/>
      <c r="ED718" s="65"/>
      <c r="EE718" s="65"/>
      <c r="EF718" s="65"/>
      <c r="EG718" s="65"/>
      <c r="EH718" s="65"/>
      <c r="EI718" s="65"/>
      <c r="EJ718" s="65"/>
      <c r="EK718" s="65"/>
      <c r="EL718" s="65"/>
      <c r="EM718" s="65"/>
      <c r="EN718" s="65"/>
      <c r="EO718" s="65"/>
      <c r="EP718" s="65"/>
      <c r="EQ718" s="65"/>
      <c r="ER718" s="65"/>
      <c r="ES718" s="65"/>
      <c r="ET718" s="65"/>
      <c r="EU718" s="65"/>
      <c r="EV718" s="65"/>
      <c r="EW718" s="65"/>
      <c r="EX718" s="65"/>
      <c r="EY718" s="65"/>
      <c r="EZ718" s="65"/>
      <c r="FA718" s="65"/>
      <c r="FB718" s="65"/>
      <c r="FC718" s="65"/>
      <c r="FD718" s="65"/>
      <c r="FE718" s="65"/>
      <c r="FF718" s="65"/>
      <c r="FG718" s="65"/>
      <c r="FH718" s="65"/>
      <c r="FI718" s="65"/>
      <c r="FJ718" s="65"/>
      <c r="FK718" s="65"/>
      <c r="FL718" s="65"/>
      <c r="FM718" s="65"/>
      <c r="FN718" s="65"/>
      <c r="FO718" s="65"/>
      <c r="FP718" s="65"/>
      <c r="FQ718" s="65"/>
      <c r="FR718" s="65"/>
      <c r="FS718" s="65"/>
      <c r="FT718" s="65"/>
      <c r="FU718" s="65"/>
      <c r="FV718" s="65"/>
      <c r="FW718" s="65"/>
      <c r="FX718" s="65"/>
      <c r="FY718" s="65"/>
      <c r="FZ718" s="65"/>
      <c r="GA718" s="65"/>
      <c r="GB718" s="65"/>
      <c r="GC718" s="65"/>
      <c r="GD718" s="65"/>
      <c r="GE718" s="65"/>
      <c r="GF718" s="65"/>
      <c r="GG718" s="65"/>
      <c r="GH718" s="65"/>
      <c r="GI718" s="65"/>
      <c r="GJ718" s="65"/>
      <c r="GK718" s="65"/>
      <c r="GL718" s="65"/>
      <c r="GM718" s="65"/>
      <c r="GN718" s="65"/>
      <c r="GO718" s="65"/>
    </row>
    <row r="719" spans="46:197" s="103" customFormat="1" ht="20.100000000000001" customHeight="1" x14ac:dyDescent="0.3">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c r="BS719" s="64"/>
      <c r="BT719" s="64"/>
      <c r="BU719" s="64"/>
      <c r="BV719" s="64"/>
      <c r="BW719" s="64"/>
      <c r="BX719" s="64"/>
      <c r="BY719" s="64"/>
      <c r="BZ719" s="64"/>
      <c r="CA719" s="64"/>
      <c r="CB719" s="64"/>
      <c r="CC719" s="64"/>
      <c r="CD719" s="64"/>
      <c r="CE719" s="64"/>
      <c r="CF719" s="64"/>
      <c r="CG719" s="64"/>
      <c r="CH719" s="64"/>
      <c r="CI719" s="64"/>
      <c r="CJ719" s="64"/>
      <c r="CK719" s="64"/>
      <c r="CL719" s="64"/>
      <c r="CM719" s="64"/>
      <c r="CN719" s="64"/>
      <c r="CO719" s="64"/>
      <c r="CP719" s="64"/>
      <c r="CQ719" s="64"/>
      <c r="CR719" s="64"/>
      <c r="CS719" s="64"/>
      <c r="CT719" s="64"/>
      <c r="CU719" s="64"/>
      <c r="CV719" s="64"/>
      <c r="CW719" s="64"/>
      <c r="CX719" s="64"/>
      <c r="CY719" s="64"/>
      <c r="CZ719" s="64"/>
      <c r="DA719" s="64"/>
      <c r="DB719" s="64"/>
      <c r="DC719" s="64"/>
      <c r="DD719" s="64"/>
      <c r="DE719" s="64"/>
      <c r="DF719" s="64"/>
      <c r="DG719" s="64"/>
      <c r="DH719" s="64"/>
      <c r="DI719" s="64"/>
      <c r="DJ719" s="64"/>
      <c r="DK719" s="65"/>
      <c r="DL719" s="65"/>
      <c r="DM719" s="65"/>
      <c r="DN719" s="65"/>
      <c r="DO719" s="65"/>
      <c r="DP719" s="65"/>
      <c r="DQ719" s="65"/>
      <c r="DR719" s="65"/>
      <c r="DS719" s="65"/>
      <c r="DT719" s="65"/>
      <c r="DU719" s="65"/>
      <c r="DV719" s="65"/>
      <c r="DW719" s="65"/>
      <c r="DX719" s="65"/>
      <c r="DY719" s="65"/>
      <c r="DZ719" s="65"/>
      <c r="EA719" s="65"/>
      <c r="EB719" s="65"/>
      <c r="EC719" s="65"/>
      <c r="ED719" s="65"/>
      <c r="EE719" s="65"/>
      <c r="EF719" s="65"/>
      <c r="EG719" s="65"/>
      <c r="EH719" s="65"/>
      <c r="EI719" s="65"/>
      <c r="EJ719" s="65"/>
      <c r="EK719" s="65"/>
      <c r="EL719" s="65"/>
      <c r="EM719" s="65"/>
      <c r="EN719" s="65"/>
      <c r="EO719" s="65"/>
      <c r="EP719" s="65"/>
      <c r="EQ719" s="65"/>
      <c r="ER719" s="65"/>
      <c r="ES719" s="65"/>
      <c r="ET719" s="65"/>
      <c r="EU719" s="65"/>
      <c r="EV719" s="65"/>
      <c r="EW719" s="65"/>
      <c r="EX719" s="65"/>
      <c r="EY719" s="65"/>
      <c r="EZ719" s="65"/>
      <c r="FA719" s="65"/>
      <c r="FB719" s="65"/>
      <c r="FC719" s="65"/>
      <c r="FD719" s="65"/>
      <c r="FE719" s="65"/>
      <c r="FF719" s="65"/>
      <c r="FG719" s="65"/>
      <c r="FH719" s="65"/>
      <c r="FI719" s="65"/>
      <c r="FJ719" s="65"/>
      <c r="FK719" s="65"/>
      <c r="FL719" s="65"/>
      <c r="FM719" s="65"/>
      <c r="FN719" s="65"/>
      <c r="FO719" s="65"/>
      <c r="FP719" s="65"/>
      <c r="FQ719" s="65"/>
      <c r="FR719" s="65"/>
      <c r="FS719" s="65"/>
      <c r="FT719" s="65"/>
      <c r="FU719" s="65"/>
      <c r="FV719" s="65"/>
      <c r="FW719" s="65"/>
      <c r="FX719" s="65"/>
      <c r="FY719" s="65"/>
      <c r="FZ719" s="65"/>
      <c r="GA719" s="65"/>
      <c r="GB719" s="65"/>
      <c r="GC719" s="65"/>
      <c r="GD719" s="65"/>
      <c r="GE719" s="65"/>
      <c r="GF719" s="65"/>
      <c r="GG719" s="65"/>
      <c r="GH719" s="65"/>
      <c r="GI719" s="65"/>
      <c r="GJ719" s="65"/>
      <c r="GK719" s="65"/>
      <c r="GL719" s="65"/>
      <c r="GM719" s="65"/>
      <c r="GN719" s="65"/>
      <c r="GO719" s="65"/>
    </row>
    <row r="720" spans="46:197" s="103" customFormat="1" ht="20.100000000000001" customHeight="1" x14ac:dyDescent="0.3">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c r="BS720" s="64"/>
      <c r="BT720" s="64"/>
      <c r="BU720" s="64"/>
      <c r="BV720" s="64"/>
      <c r="BW720" s="64"/>
      <c r="BX720" s="64"/>
      <c r="BY720" s="64"/>
      <c r="BZ720" s="64"/>
      <c r="CA720" s="64"/>
      <c r="CB720" s="64"/>
      <c r="CC720" s="64"/>
      <c r="CD720" s="64"/>
      <c r="CE720" s="64"/>
      <c r="CF720" s="64"/>
      <c r="CG720" s="64"/>
      <c r="CH720" s="64"/>
      <c r="CI720" s="64"/>
      <c r="CJ720" s="64"/>
      <c r="CK720" s="64"/>
      <c r="CL720" s="64"/>
      <c r="CM720" s="64"/>
      <c r="CN720" s="64"/>
      <c r="CO720" s="64"/>
      <c r="CP720" s="64"/>
      <c r="CQ720" s="64"/>
      <c r="CR720" s="64"/>
      <c r="CS720" s="64"/>
      <c r="CT720" s="64"/>
      <c r="CU720" s="64"/>
      <c r="CV720" s="64"/>
      <c r="CW720" s="64"/>
      <c r="CX720" s="64"/>
      <c r="CY720" s="64"/>
      <c r="CZ720" s="64"/>
      <c r="DA720" s="64"/>
      <c r="DB720" s="64"/>
      <c r="DC720" s="64"/>
      <c r="DD720" s="64"/>
      <c r="DE720" s="64"/>
      <c r="DF720" s="64"/>
      <c r="DG720" s="64"/>
      <c r="DH720" s="64"/>
      <c r="DI720" s="64"/>
      <c r="DJ720" s="64"/>
      <c r="DK720" s="65"/>
      <c r="DL720" s="65"/>
      <c r="DM720" s="65"/>
      <c r="DN720" s="65"/>
      <c r="DO720" s="65"/>
      <c r="DP720" s="65"/>
      <c r="DQ720" s="65"/>
      <c r="DR720" s="65"/>
      <c r="DS720" s="65"/>
      <c r="DT720" s="65"/>
      <c r="DU720" s="65"/>
      <c r="DV720" s="65"/>
      <c r="DW720" s="65"/>
      <c r="DX720" s="65"/>
      <c r="DY720" s="65"/>
      <c r="DZ720" s="65"/>
      <c r="EA720" s="65"/>
      <c r="EB720" s="65"/>
      <c r="EC720" s="65"/>
      <c r="ED720" s="65"/>
      <c r="EE720" s="65"/>
      <c r="EF720" s="65"/>
      <c r="EG720" s="65"/>
      <c r="EH720" s="65"/>
      <c r="EI720" s="65"/>
      <c r="EJ720" s="65"/>
      <c r="EK720" s="65"/>
      <c r="EL720" s="65"/>
      <c r="EM720" s="65"/>
      <c r="EN720" s="65"/>
      <c r="EO720" s="65"/>
      <c r="EP720" s="65"/>
      <c r="EQ720" s="65"/>
      <c r="ER720" s="65"/>
      <c r="ES720" s="65"/>
      <c r="ET720" s="65"/>
      <c r="EU720" s="65"/>
      <c r="EV720" s="65"/>
      <c r="EW720" s="65"/>
      <c r="EX720" s="65"/>
      <c r="EY720" s="65"/>
      <c r="EZ720" s="65"/>
      <c r="FA720" s="65"/>
      <c r="FB720" s="65"/>
      <c r="FC720" s="65"/>
      <c r="FD720" s="65"/>
      <c r="FE720" s="65"/>
      <c r="FF720" s="65"/>
      <c r="FG720" s="65"/>
      <c r="FH720" s="65"/>
      <c r="FI720" s="65"/>
      <c r="FJ720" s="65"/>
      <c r="FK720" s="65"/>
      <c r="FL720" s="65"/>
      <c r="FM720" s="65"/>
      <c r="FN720" s="65"/>
      <c r="FO720" s="65"/>
      <c r="FP720" s="65"/>
      <c r="FQ720" s="65"/>
      <c r="FR720" s="65"/>
      <c r="FS720" s="65"/>
      <c r="FT720" s="65"/>
      <c r="FU720" s="65"/>
      <c r="FV720" s="65"/>
      <c r="FW720" s="65"/>
      <c r="FX720" s="65"/>
      <c r="FY720" s="65"/>
      <c r="FZ720" s="65"/>
      <c r="GA720" s="65"/>
      <c r="GB720" s="65"/>
      <c r="GC720" s="65"/>
      <c r="GD720" s="65"/>
      <c r="GE720" s="65"/>
      <c r="GF720" s="65"/>
      <c r="GG720" s="65"/>
      <c r="GH720" s="65"/>
      <c r="GI720" s="65"/>
      <c r="GJ720" s="65"/>
      <c r="GK720" s="65"/>
      <c r="GL720" s="65"/>
      <c r="GM720" s="65"/>
      <c r="GN720" s="65"/>
      <c r="GO720" s="65"/>
    </row>
    <row r="721" spans="46:197" s="103" customFormat="1" ht="20.100000000000001" customHeight="1" x14ac:dyDescent="0.3">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c r="BS721" s="64"/>
      <c r="BT721" s="64"/>
      <c r="BU721" s="64"/>
      <c r="BV721" s="64"/>
      <c r="BW721" s="64"/>
      <c r="BX721" s="64"/>
      <c r="BY721" s="64"/>
      <c r="BZ721" s="64"/>
      <c r="CA721" s="64"/>
      <c r="CB721" s="64"/>
      <c r="CC721" s="64"/>
      <c r="CD721" s="64"/>
      <c r="CE721" s="64"/>
      <c r="CF721" s="64"/>
      <c r="CG721" s="64"/>
      <c r="CH721" s="64"/>
      <c r="CI721" s="64"/>
      <c r="CJ721" s="64"/>
      <c r="CK721" s="64"/>
      <c r="CL721" s="64"/>
      <c r="CM721" s="64"/>
      <c r="CN721" s="64"/>
      <c r="CO721" s="64"/>
      <c r="CP721" s="64"/>
      <c r="CQ721" s="64"/>
      <c r="CR721" s="64"/>
      <c r="CS721" s="64"/>
      <c r="CT721" s="64"/>
      <c r="CU721" s="64"/>
      <c r="CV721" s="64"/>
      <c r="CW721" s="64"/>
      <c r="CX721" s="64"/>
      <c r="CY721" s="64"/>
      <c r="CZ721" s="64"/>
      <c r="DA721" s="64"/>
      <c r="DB721" s="64"/>
      <c r="DC721" s="64"/>
      <c r="DD721" s="64"/>
      <c r="DE721" s="64"/>
      <c r="DF721" s="64"/>
      <c r="DG721" s="64"/>
      <c r="DH721" s="64"/>
      <c r="DI721" s="64"/>
      <c r="DJ721" s="64"/>
      <c r="DK721" s="65"/>
      <c r="DL721" s="65"/>
      <c r="DM721" s="65"/>
      <c r="DN721" s="65"/>
      <c r="DO721" s="65"/>
      <c r="DP721" s="65"/>
      <c r="DQ721" s="65"/>
      <c r="DR721" s="65"/>
      <c r="DS721" s="65"/>
      <c r="DT721" s="65"/>
      <c r="DU721" s="65"/>
      <c r="DV721" s="65"/>
      <c r="DW721" s="65"/>
      <c r="DX721" s="65"/>
      <c r="DY721" s="65"/>
      <c r="DZ721" s="65"/>
      <c r="EA721" s="65"/>
      <c r="EB721" s="65"/>
      <c r="EC721" s="65"/>
      <c r="ED721" s="65"/>
      <c r="EE721" s="65"/>
      <c r="EF721" s="65"/>
      <c r="EG721" s="65"/>
      <c r="EH721" s="65"/>
      <c r="EI721" s="65"/>
      <c r="EJ721" s="65"/>
      <c r="EK721" s="65"/>
      <c r="EL721" s="65"/>
      <c r="EM721" s="65"/>
      <c r="EN721" s="65"/>
      <c r="EO721" s="65"/>
      <c r="EP721" s="65"/>
      <c r="EQ721" s="65"/>
      <c r="ER721" s="65"/>
      <c r="ES721" s="65"/>
      <c r="ET721" s="65"/>
      <c r="EU721" s="65"/>
      <c r="EV721" s="65"/>
      <c r="EW721" s="65"/>
      <c r="EX721" s="65"/>
      <c r="EY721" s="65"/>
      <c r="EZ721" s="65"/>
      <c r="FA721" s="65"/>
      <c r="FB721" s="65"/>
      <c r="FC721" s="65"/>
      <c r="FD721" s="65"/>
      <c r="FE721" s="65"/>
      <c r="FF721" s="65"/>
      <c r="FG721" s="65"/>
      <c r="FH721" s="65"/>
      <c r="FI721" s="65"/>
      <c r="FJ721" s="65"/>
      <c r="FK721" s="65"/>
      <c r="FL721" s="65"/>
      <c r="FM721" s="65"/>
      <c r="FN721" s="65"/>
      <c r="FO721" s="65"/>
      <c r="FP721" s="65"/>
      <c r="FQ721" s="65"/>
      <c r="FR721" s="65"/>
      <c r="FS721" s="65"/>
      <c r="FT721" s="65"/>
      <c r="FU721" s="65"/>
      <c r="FV721" s="65"/>
      <c r="FW721" s="65"/>
      <c r="FX721" s="65"/>
      <c r="FY721" s="65"/>
      <c r="FZ721" s="65"/>
      <c r="GA721" s="65"/>
      <c r="GB721" s="65"/>
      <c r="GC721" s="65"/>
      <c r="GD721" s="65"/>
      <c r="GE721" s="65"/>
      <c r="GF721" s="65"/>
      <c r="GG721" s="65"/>
      <c r="GH721" s="65"/>
      <c r="GI721" s="65"/>
      <c r="GJ721" s="65"/>
      <c r="GK721" s="65"/>
      <c r="GL721" s="65"/>
      <c r="GM721" s="65"/>
      <c r="GN721" s="65"/>
      <c r="GO721" s="65"/>
    </row>
    <row r="722" spans="46:197" s="103" customFormat="1" ht="20.100000000000001" customHeight="1" x14ac:dyDescent="0.3">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64"/>
      <c r="CA722" s="64"/>
      <c r="CB722" s="64"/>
      <c r="CC722" s="64"/>
      <c r="CD722" s="64"/>
      <c r="CE722" s="64"/>
      <c r="CF722" s="64"/>
      <c r="CG722" s="64"/>
      <c r="CH722" s="64"/>
      <c r="CI722" s="64"/>
      <c r="CJ722" s="64"/>
      <c r="CK722" s="64"/>
      <c r="CL722" s="64"/>
      <c r="CM722" s="64"/>
      <c r="CN722" s="64"/>
      <c r="CO722" s="64"/>
      <c r="CP722" s="64"/>
      <c r="CQ722" s="64"/>
      <c r="CR722" s="64"/>
      <c r="CS722" s="64"/>
      <c r="CT722" s="64"/>
      <c r="CU722" s="64"/>
      <c r="CV722" s="64"/>
      <c r="CW722" s="64"/>
      <c r="CX722" s="64"/>
      <c r="CY722" s="64"/>
      <c r="CZ722" s="64"/>
      <c r="DA722" s="64"/>
      <c r="DB722" s="64"/>
      <c r="DC722" s="64"/>
      <c r="DD722" s="64"/>
      <c r="DE722" s="64"/>
      <c r="DF722" s="64"/>
      <c r="DG722" s="64"/>
      <c r="DH722" s="64"/>
      <c r="DI722" s="64"/>
      <c r="DJ722" s="64"/>
      <c r="DK722" s="65"/>
      <c r="DL722" s="65"/>
      <c r="DM722" s="65"/>
      <c r="DN722" s="65"/>
      <c r="DO722" s="65"/>
      <c r="DP722" s="65"/>
      <c r="DQ722" s="65"/>
      <c r="DR722" s="65"/>
      <c r="DS722" s="65"/>
      <c r="DT722" s="65"/>
      <c r="DU722" s="65"/>
      <c r="DV722" s="65"/>
      <c r="DW722" s="65"/>
      <c r="DX722" s="65"/>
      <c r="DY722" s="65"/>
      <c r="DZ722" s="65"/>
      <c r="EA722" s="65"/>
      <c r="EB722" s="65"/>
      <c r="EC722" s="65"/>
      <c r="ED722" s="65"/>
      <c r="EE722" s="65"/>
      <c r="EF722" s="65"/>
      <c r="EG722" s="65"/>
      <c r="EH722" s="65"/>
      <c r="EI722" s="65"/>
      <c r="EJ722" s="65"/>
      <c r="EK722" s="65"/>
      <c r="EL722" s="65"/>
      <c r="EM722" s="65"/>
      <c r="EN722" s="65"/>
      <c r="EO722" s="65"/>
      <c r="EP722" s="65"/>
      <c r="EQ722" s="65"/>
      <c r="ER722" s="65"/>
      <c r="ES722" s="65"/>
      <c r="ET722" s="65"/>
      <c r="EU722" s="65"/>
      <c r="EV722" s="65"/>
      <c r="EW722" s="65"/>
      <c r="EX722" s="65"/>
      <c r="EY722" s="65"/>
      <c r="EZ722" s="65"/>
      <c r="FA722" s="65"/>
      <c r="FB722" s="65"/>
      <c r="FC722" s="65"/>
      <c r="FD722" s="65"/>
      <c r="FE722" s="65"/>
      <c r="FF722" s="65"/>
      <c r="FG722" s="65"/>
      <c r="FH722" s="65"/>
      <c r="FI722" s="65"/>
      <c r="FJ722" s="65"/>
      <c r="FK722" s="65"/>
      <c r="FL722" s="65"/>
      <c r="FM722" s="65"/>
      <c r="FN722" s="65"/>
      <c r="FO722" s="65"/>
      <c r="FP722" s="65"/>
      <c r="FQ722" s="65"/>
      <c r="FR722" s="65"/>
      <c r="FS722" s="65"/>
      <c r="FT722" s="65"/>
      <c r="FU722" s="65"/>
      <c r="FV722" s="65"/>
      <c r="FW722" s="65"/>
      <c r="FX722" s="65"/>
      <c r="FY722" s="65"/>
      <c r="FZ722" s="65"/>
      <c r="GA722" s="65"/>
      <c r="GB722" s="65"/>
      <c r="GC722" s="65"/>
      <c r="GD722" s="65"/>
      <c r="GE722" s="65"/>
      <c r="GF722" s="65"/>
      <c r="GG722" s="65"/>
      <c r="GH722" s="65"/>
      <c r="GI722" s="65"/>
      <c r="GJ722" s="65"/>
      <c r="GK722" s="65"/>
      <c r="GL722" s="65"/>
      <c r="GM722" s="65"/>
      <c r="GN722" s="65"/>
      <c r="GO722" s="65"/>
    </row>
    <row r="723" spans="46:197" s="103" customFormat="1" ht="20.100000000000001" customHeight="1" x14ac:dyDescent="0.3">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c r="BS723" s="64"/>
      <c r="BT723" s="64"/>
      <c r="BU723" s="64"/>
      <c r="BV723" s="64"/>
      <c r="BW723" s="64"/>
      <c r="BX723" s="64"/>
      <c r="BY723" s="64"/>
      <c r="BZ723" s="64"/>
      <c r="CA723" s="64"/>
      <c r="CB723" s="64"/>
      <c r="CC723" s="64"/>
      <c r="CD723" s="64"/>
      <c r="CE723" s="64"/>
      <c r="CF723" s="64"/>
      <c r="CG723" s="64"/>
      <c r="CH723" s="64"/>
      <c r="CI723" s="64"/>
      <c r="CJ723" s="64"/>
      <c r="CK723" s="64"/>
      <c r="CL723" s="64"/>
      <c r="CM723" s="64"/>
      <c r="CN723" s="64"/>
      <c r="CO723" s="64"/>
      <c r="CP723" s="64"/>
      <c r="CQ723" s="64"/>
      <c r="CR723" s="64"/>
      <c r="CS723" s="64"/>
      <c r="CT723" s="64"/>
      <c r="CU723" s="64"/>
      <c r="CV723" s="64"/>
      <c r="CW723" s="64"/>
      <c r="CX723" s="64"/>
      <c r="CY723" s="64"/>
      <c r="CZ723" s="64"/>
      <c r="DA723" s="64"/>
      <c r="DB723" s="64"/>
      <c r="DC723" s="64"/>
      <c r="DD723" s="64"/>
      <c r="DE723" s="64"/>
      <c r="DF723" s="64"/>
      <c r="DG723" s="64"/>
      <c r="DH723" s="64"/>
      <c r="DI723" s="64"/>
      <c r="DJ723" s="64"/>
      <c r="DK723" s="65"/>
      <c r="DL723" s="65"/>
      <c r="DM723" s="65"/>
      <c r="DN723" s="65"/>
      <c r="DO723" s="65"/>
      <c r="DP723" s="65"/>
      <c r="DQ723" s="65"/>
      <c r="DR723" s="65"/>
      <c r="DS723" s="65"/>
      <c r="DT723" s="65"/>
      <c r="DU723" s="65"/>
      <c r="DV723" s="65"/>
      <c r="DW723" s="65"/>
      <c r="DX723" s="65"/>
      <c r="DY723" s="65"/>
      <c r="DZ723" s="65"/>
      <c r="EA723" s="65"/>
      <c r="EB723" s="65"/>
      <c r="EC723" s="65"/>
      <c r="ED723" s="65"/>
      <c r="EE723" s="65"/>
      <c r="EF723" s="65"/>
      <c r="EG723" s="65"/>
      <c r="EH723" s="65"/>
      <c r="EI723" s="65"/>
      <c r="EJ723" s="65"/>
      <c r="EK723" s="65"/>
      <c r="EL723" s="65"/>
      <c r="EM723" s="65"/>
      <c r="EN723" s="65"/>
      <c r="EO723" s="65"/>
      <c r="EP723" s="65"/>
      <c r="EQ723" s="65"/>
      <c r="ER723" s="65"/>
      <c r="ES723" s="65"/>
      <c r="ET723" s="65"/>
      <c r="EU723" s="65"/>
      <c r="EV723" s="65"/>
      <c r="EW723" s="65"/>
      <c r="EX723" s="65"/>
      <c r="EY723" s="65"/>
      <c r="EZ723" s="65"/>
      <c r="FA723" s="65"/>
      <c r="FB723" s="65"/>
      <c r="FC723" s="65"/>
      <c r="FD723" s="65"/>
      <c r="FE723" s="65"/>
      <c r="FF723" s="65"/>
      <c r="FG723" s="65"/>
      <c r="FH723" s="65"/>
      <c r="FI723" s="65"/>
      <c r="FJ723" s="65"/>
      <c r="FK723" s="65"/>
      <c r="FL723" s="65"/>
      <c r="FM723" s="65"/>
      <c r="FN723" s="65"/>
      <c r="FO723" s="65"/>
      <c r="FP723" s="65"/>
      <c r="FQ723" s="65"/>
      <c r="FR723" s="65"/>
      <c r="FS723" s="65"/>
      <c r="FT723" s="65"/>
      <c r="FU723" s="65"/>
      <c r="FV723" s="65"/>
      <c r="FW723" s="65"/>
      <c r="FX723" s="65"/>
      <c r="FY723" s="65"/>
      <c r="FZ723" s="65"/>
      <c r="GA723" s="65"/>
      <c r="GB723" s="65"/>
      <c r="GC723" s="65"/>
      <c r="GD723" s="65"/>
      <c r="GE723" s="65"/>
      <c r="GF723" s="65"/>
      <c r="GG723" s="65"/>
      <c r="GH723" s="65"/>
      <c r="GI723" s="65"/>
      <c r="GJ723" s="65"/>
      <c r="GK723" s="65"/>
      <c r="GL723" s="65"/>
      <c r="GM723" s="65"/>
      <c r="GN723" s="65"/>
      <c r="GO723" s="65"/>
    </row>
    <row r="724" spans="46:197" s="103" customFormat="1" ht="20.100000000000001" customHeight="1" x14ac:dyDescent="0.3">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c r="BS724" s="64"/>
      <c r="BT724" s="64"/>
      <c r="BU724" s="64"/>
      <c r="BV724" s="64"/>
      <c r="BW724" s="64"/>
      <c r="BX724" s="64"/>
      <c r="BY724" s="64"/>
      <c r="BZ724" s="64"/>
      <c r="CA724" s="64"/>
      <c r="CB724" s="64"/>
      <c r="CC724" s="64"/>
      <c r="CD724" s="64"/>
      <c r="CE724" s="64"/>
      <c r="CF724" s="64"/>
      <c r="CG724" s="64"/>
      <c r="CH724" s="64"/>
      <c r="CI724" s="64"/>
      <c r="CJ724" s="64"/>
      <c r="CK724" s="64"/>
      <c r="CL724" s="64"/>
      <c r="CM724" s="64"/>
      <c r="CN724" s="64"/>
      <c r="CO724" s="64"/>
      <c r="CP724" s="64"/>
      <c r="CQ724" s="64"/>
      <c r="CR724" s="64"/>
      <c r="CS724" s="64"/>
      <c r="CT724" s="64"/>
      <c r="CU724" s="64"/>
      <c r="CV724" s="64"/>
      <c r="CW724" s="64"/>
      <c r="CX724" s="64"/>
      <c r="CY724" s="64"/>
      <c r="CZ724" s="64"/>
      <c r="DA724" s="64"/>
      <c r="DB724" s="64"/>
      <c r="DC724" s="64"/>
      <c r="DD724" s="64"/>
      <c r="DE724" s="64"/>
      <c r="DF724" s="64"/>
      <c r="DG724" s="64"/>
      <c r="DH724" s="64"/>
      <c r="DI724" s="64"/>
      <c r="DJ724" s="64"/>
      <c r="DK724" s="65"/>
      <c r="DL724" s="65"/>
      <c r="DM724" s="65"/>
      <c r="DN724" s="65"/>
      <c r="DO724" s="65"/>
      <c r="DP724" s="65"/>
      <c r="DQ724" s="65"/>
      <c r="DR724" s="65"/>
      <c r="DS724" s="65"/>
      <c r="DT724" s="65"/>
      <c r="DU724" s="65"/>
      <c r="DV724" s="65"/>
      <c r="DW724" s="65"/>
      <c r="DX724" s="65"/>
      <c r="DY724" s="65"/>
      <c r="DZ724" s="65"/>
      <c r="EA724" s="65"/>
      <c r="EB724" s="65"/>
      <c r="EC724" s="65"/>
      <c r="ED724" s="65"/>
      <c r="EE724" s="65"/>
      <c r="EF724" s="65"/>
      <c r="EG724" s="65"/>
      <c r="EH724" s="65"/>
      <c r="EI724" s="65"/>
      <c r="EJ724" s="65"/>
      <c r="EK724" s="65"/>
      <c r="EL724" s="65"/>
      <c r="EM724" s="65"/>
      <c r="EN724" s="65"/>
      <c r="EO724" s="65"/>
      <c r="EP724" s="65"/>
      <c r="EQ724" s="65"/>
      <c r="ER724" s="65"/>
      <c r="ES724" s="65"/>
      <c r="ET724" s="65"/>
      <c r="EU724" s="65"/>
      <c r="EV724" s="65"/>
      <c r="EW724" s="65"/>
      <c r="EX724" s="65"/>
      <c r="EY724" s="65"/>
      <c r="EZ724" s="65"/>
      <c r="FA724" s="65"/>
      <c r="FB724" s="65"/>
      <c r="FC724" s="65"/>
      <c r="FD724" s="65"/>
      <c r="FE724" s="65"/>
      <c r="FF724" s="65"/>
      <c r="FG724" s="65"/>
      <c r="FH724" s="65"/>
      <c r="FI724" s="65"/>
      <c r="FJ724" s="65"/>
      <c r="FK724" s="65"/>
      <c r="FL724" s="65"/>
      <c r="FM724" s="65"/>
      <c r="FN724" s="65"/>
      <c r="FO724" s="65"/>
      <c r="FP724" s="65"/>
      <c r="FQ724" s="65"/>
      <c r="FR724" s="65"/>
      <c r="FS724" s="65"/>
      <c r="FT724" s="65"/>
      <c r="FU724" s="65"/>
      <c r="FV724" s="65"/>
      <c r="FW724" s="65"/>
      <c r="FX724" s="65"/>
      <c r="FY724" s="65"/>
      <c r="FZ724" s="65"/>
      <c r="GA724" s="65"/>
      <c r="GB724" s="65"/>
      <c r="GC724" s="65"/>
      <c r="GD724" s="65"/>
      <c r="GE724" s="65"/>
      <c r="GF724" s="65"/>
      <c r="GG724" s="65"/>
      <c r="GH724" s="65"/>
      <c r="GI724" s="65"/>
      <c r="GJ724" s="65"/>
      <c r="GK724" s="65"/>
      <c r="GL724" s="65"/>
      <c r="GM724" s="65"/>
      <c r="GN724" s="65"/>
      <c r="GO724" s="65"/>
    </row>
    <row r="725" spans="46:197" s="103" customFormat="1" ht="20.100000000000001" customHeight="1" x14ac:dyDescent="0.3">
      <c r="AT725" s="64"/>
      <c r="AU725" s="64"/>
      <c r="AV725" s="64"/>
      <c r="AW725" s="64"/>
      <c r="AX725" s="64"/>
      <c r="AY725" s="64"/>
      <c r="AZ725" s="64"/>
      <c r="BA725" s="64"/>
      <c r="BB725" s="64"/>
      <c r="BC725" s="64"/>
      <c r="BD725" s="64"/>
      <c r="BE725" s="64"/>
      <c r="BF725" s="64"/>
      <c r="BG725" s="64"/>
      <c r="BH725" s="64"/>
      <c r="BI725" s="64"/>
      <c r="BJ725" s="64"/>
      <c r="BK725" s="64"/>
      <c r="BL725" s="64"/>
      <c r="BM725" s="64"/>
      <c r="BN725" s="64"/>
      <c r="BO725" s="64"/>
      <c r="BP725" s="64"/>
      <c r="BQ725" s="64"/>
      <c r="BR725" s="64"/>
      <c r="BS725" s="64"/>
      <c r="BT725" s="64"/>
      <c r="BU725" s="64"/>
      <c r="BV725" s="64"/>
      <c r="BW725" s="64"/>
      <c r="BX725" s="64"/>
      <c r="BY725" s="64"/>
      <c r="BZ725" s="64"/>
      <c r="CA725" s="64"/>
      <c r="CB725" s="64"/>
      <c r="CC725" s="64"/>
      <c r="CD725" s="64"/>
      <c r="CE725" s="64"/>
      <c r="CF725" s="64"/>
      <c r="CG725" s="64"/>
      <c r="CH725" s="64"/>
      <c r="CI725" s="64"/>
      <c r="CJ725" s="64"/>
      <c r="CK725" s="64"/>
      <c r="CL725" s="64"/>
      <c r="CM725" s="64"/>
      <c r="CN725" s="64"/>
      <c r="CO725" s="64"/>
      <c r="CP725" s="64"/>
      <c r="CQ725" s="64"/>
      <c r="CR725" s="64"/>
      <c r="CS725" s="64"/>
      <c r="CT725" s="64"/>
      <c r="CU725" s="64"/>
      <c r="CV725" s="64"/>
      <c r="CW725" s="64"/>
      <c r="CX725" s="64"/>
      <c r="CY725" s="64"/>
      <c r="CZ725" s="64"/>
      <c r="DA725" s="64"/>
      <c r="DB725" s="64"/>
      <c r="DC725" s="64"/>
      <c r="DD725" s="64"/>
      <c r="DE725" s="64"/>
      <c r="DF725" s="64"/>
      <c r="DG725" s="64"/>
      <c r="DH725" s="64"/>
      <c r="DI725" s="64"/>
      <c r="DJ725" s="64"/>
      <c r="DK725" s="65"/>
      <c r="DL725" s="65"/>
      <c r="DM725" s="65"/>
      <c r="DN725" s="65"/>
      <c r="DO725" s="65"/>
      <c r="DP725" s="65"/>
      <c r="DQ725" s="65"/>
      <c r="DR725" s="65"/>
      <c r="DS725" s="65"/>
      <c r="DT725" s="65"/>
      <c r="DU725" s="65"/>
      <c r="DV725" s="65"/>
      <c r="DW725" s="65"/>
      <c r="DX725" s="65"/>
      <c r="DY725" s="65"/>
      <c r="DZ725" s="65"/>
      <c r="EA725" s="65"/>
      <c r="EB725" s="65"/>
      <c r="EC725" s="65"/>
      <c r="ED725" s="65"/>
      <c r="EE725" s="65"/>
      <c r="EF725" s="65"/>
      <c r="EG725" s="65"/>
      <c r="EH725" s="65"/>
      <c r="EI725" s="65"/>
      <c r="EJ725" s="65"/>
      <c r="EK725" s="65"/>
      <c r="EL725" s="65"/>
      <c r="EM725" s="65"/>
      <c r="EN725" s="65"/>
      <c r="EO725" s="65"/>
      <c r="EP725" s="65"/>
      <c r="EQ725" s="65"/>
      <c r="ER725" s="65"/>
      <c r="ES725" s="65"/>
      <c r="ET725" s="65"/>
      <c r="EU725" s="65"/>
      <c r="EV725" s="65"/>
      <c r="EW725" s="65"/>
      <c r="EX725" s="65"/>
      <c r="EY725" s="65"/>
      <c r="EZ725" s="65"/>
      <c r="FA725" s="65"/>
      <c r="FB725" s="65"/>
      <c r="FC725" s="65"/>
      <c r="FD725" s="65"/>
      <c r="FE725" s="65"/>
      <c r="FF725" s="65"/>
      <c r="FG725" s="65"/>
      <c r="FH725" s="65"/>
      <c r="FI725" s="65"/>
      <c r="FJ725" s="65"/>
      <c r="FK725" s="65"/>
      <c r="FL725" s="65"/>
      <c r="FM725" s="65"/>
      <c r="FN725" s="65"/>
      <c r="FO725" s="65"/>
      <c r="FP725" s="65"/>
      <c r="FQ725" s="65"/>
      <c r="FR725" s="65"/>
      <c r="FS725" s="65"/>
      <c r="FT725" s="65"/>
      <c r="FU725" s="65"/>
      <c r="FV725" s="65"/>
      <c r="FW725" s="65"/>
      <c r="FX725" s="65"/>
      <c r="FY725" s="65"/>
      <c r="FZ725" s="65"/>
      <c r="GA725" s="65"/>
      <c r="GB725" s="65"/>
      <c r="GC725" s="65"/>
      <c r="GD725" s="65"/>
      <c r="GE725" s="65"/>
      <c r="GF725" s="65"/>
      <c r="GG725" s="65"/>
      <c r="GH725" s="65"/>
      <c r="GI725" s="65"/>
      <c r="GJ725" s="65"/>
      <c r="GK725" s="65"/>
      <c r="GL725" s="65"/>
      <c r="GM725" s="65"/>
      <c r="GN725" s="65"/>
      <c r="GO725" s="65"/>
    </row>
    <row r="726" spans="46:197" s="103" customFormat="1" ht="20.100000000000001" customHeight="1" x14ac:dyDescent="0.3">
      <c r="AT726" s="64"/>
      <c r="AU726" s="64"/>
      <c r="AV726" s="64"/>
      <c r="AW726" s="64"/>
      <c r="AX726" s="64"/>
      <c r="AY726" s="64"/>
      <c r="AZ726" s="64"/>
      <c r="BA726" s="64"/>
      <c r="BB726" s="64"/>
      <c r="BC726" s="64"/>
      <c r="BD726" s="64"/>
      <c r="BE726" s="64"/>
      <c r="BF726" s="64"/>
      <c r="BG726" s="64"/>
      <c r="BH726" s="64"/>
      <c r="BI726" s="64"/>
      <c r="BJ726" s="64"/>
      <c r="BK726" s="64"/>
      <c r="BL726" s="64"/>
      <c r="BM726" s="64"/>
      <c r="BN726" s="64"/>
      <c r="BO726" s="64"/>
      <c r="BP726" s="64"/>
      <c r="BQ726" s="64"/>
      <c r="BR726" s="64"/>
      <c r="BS726" s="64"/>
      <c r="BT726" s="64"/>
      <c r="BU726" s="64"/>
      <c r="BV726" s="64"/>
      <c r="BW726" s="64"/>
      <c r="BX726" s="64"/>
      <c r="BY726" s="64"/>
      <c r="BZ726" s="64"/>
      <c r="CA726" s="64"/>
      <c r="CB726" s="64"/>
      <c r="CC726" s="64"/>
      <c r="CD726" s="64"/>
      <c r="CE726" s="64"/>
      <c r="CF726" s="64"/>
      <c r="CG726" s="64"/>
      <c r="CH726" s="64"/>
      <c r="CI726" s="64"/>
      <c r="CJ726" s="64"/>
      <c r="CK726" s="64"/>
      <c r="CL726" s="64"/>
      <c r="CM726" s="64"/>
      <c r="CN726" s="64"/>
      <c r="CO726" s="64"/>
      <c r="CP726" s="64"/>
      <c r="CQ726" s="64"/>
      <c r="CR726" s="64"/>
      <c r="CS726" s="64"/>
      <c r="CT726" s="64"/>
      <c r="CU726" s="64"/>
      <c r="CV726" s="64"/>
      <c r="CW726" s="64"/>
      <c r="CX726" s="64"/>
      <c r="CY726" s="64"/>
      <c r="CZ726" s="64"/>
      <c r="DA726" s="64"/>
      <c r="DB726" s="64"/>
      <c r="DC726" s="64"/>
      <c r="DD726" s="64"/>
      <c r="DE726" s="64"/>
      <c r="DF726" s="64"/>
      <c r="DG726" s="64"/>
      <c r="DH726" s="64"/>
      <c r="DI726" s="64"/>
      <c r="DJ726" s="64"/>
      <c r="DK726" s="65"/>
      <c r="DL726" s="65"/>
      <c r="DM726" s="65"/>
      <c r="DN726" s="65"/>
      <c r="DO726" s="65"/>
      <c r="DP726" s="65"/>
      <c r="DQ726" s="65"/>
      <c r="DR726" s="65"/>
      <c r="DS726" s="65"/>
      <c r="DT726" s="65"/>
      <c r="DU726" s="65"/>
      <c r="DV726" s="65"/>
      <c r="DW726" s="65"/>
      <c r="DX726" s="65"/>
      <c r="DY726" s="65"/>
      <c r="DZ726" s="65"/>
      <c r="EA726" s="65"/>
      <c r="EB726" s="65"/>
      <c r="EC726" s="65"/>
      <c r="ED726" s="65"/>
      <c r="EE726" s="65"/>
      <c r="EF726" s="65"/>
      <c r="EG726" s="65"/>
      <c r="EH726" s="65"/>
      <c r="EI726" s="65"/>
      <c r="EJ726" s="65"/>
      <c r="EK726" s="65"/>
      <c r="EL726" s="65"/>
      <c r="EM726" s="65"/>
      <c r="EN726" s="65"/>
      <c r="EO726" s="65"/>
      <c r="EP726" s="65"/>
      <c r="EQ726" s="65"/>
      <c r="ER726" s="65"/>
      <c r="ES726" s="65"/>
      <c r="ET726" s="65"/>
      <c r="EU726" s="65"/>
      <c r="EV726" s="65"/>
      <c r="EW726" s="65"/>
      <c r="EX726" s="65"/>
      <c r="EY726" s="65"/>
      <c r="EZ726" s="65"/>
      <c r="FA726" s="65"/>
      <c r="FB726" s="65"/>
      <c r="FC726" s="65"/>
      <c r="FD726" s="65"/>
      <c r="FE726" s="65"/>
      <c r="FF726" s="65"/>
      <c r="FG726" s="65"/>
      <c r="FH726" s="65"/>
      <c r="FI726" s="65"/>
      <c r="FJ726" s="65"/>
      <c r="FK726" s="65"/>
      <c r="FL726" s="65"/>
      <c r="FM726" s="65"/>
      <c r="FN726" s="65"/>
      <c r="FO726" s="65"/>
      <c r="FP726" s="65"/>
      <c r="FQ726" s="65"/>
      <c r="FR726" s="65"/>
      <c r="FS726" s="65"/>
      <c r="FT726" s="65"/>
      <c r="FU726" s="65"/>
      <c r="FV726" s="65"/>
      <c r="FW726" s="65"/>
      <c r="FX726" s="65"/>
      <c r="FY726" s="65"/>
      <c r="FZ726" s="65"/>
      <c r="GA726" s="65"/>
      <c r="GB726" s="65"/>
      <c r="GC726" s="65"/>
      <c r="GD726" s="65"/>
      <c r="GE726" s="65"/>
      <c r="GF726" s="65"/>
      <c r="GG726" s="65"/>
      <c r="GH726" s="65"/>
      <c r="GI726" s="65"/>
      <c r="GJ726" s="65"/>
      <c r="GK726" s="65"/>
      <c r="GL726" s="65"/>
      <c r="GM726" s="65"/>
      <c r="GN726" s="65"/>
      <c r="GO726" s="65"/>
    </row>
    <row r="727" spans="46:197" s="103" customFormat="1" ht="20.100000000000001" customHeight="1" x14ac:dyDescent="0.3">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c r="BS727" s="64"/>
      <c r="BT727" s="64"/>
      <c r="BU727" s="64"/>
      <c r="BV727" s="64"/>
      <c r="BW727" s="64"/>
      <c r="BX727" s="64"/>
      <c r="BY727" s="64"/>
      <c r="BZ727" s="64"/>
      <c r="CA727" s="64"/>
      <c r="CB727" s="64"/>
      <c r="CC727" s="64"/>
      <c r="CD727" s="64"/>
      <c r="CE727" s="64"/>
      <c r="CF727" s="64"/>
      <c r="CG727" s="64"/>
      <c r="CH727" s="64"/>
      <c r="CI727" s="64"/>
      <c r="CJ727" s="64"/>
      <c r="CK727" s="64"/>
      <c r="CL727" s="64"/>
      <c r="CM727" s="64"/>
      <c r="CN727" s="64"/>
      <c r="CO727" s="64"/>
      <c r="CP727" s="64"/>
      <c r="CQ727" s="64"/>
      <c r="CR727" s="64"/>
      <c r="CS727" s="64"/>
      <c r="CT727" s="64"/>
      <c r="CU727" s="64"/>
      <c r="CV727" s="64"/>
      <c r="CW727" s="64"/>
      <c r="CX727" s="64"/>
      <c r="CY727" s="64"/>
      <c r="CZ727" s="64"/>
      <c r="DA727" s="64"/>
      <c r="DB727" s="64"/>
      <c r="DC727" s="64"/>
      <c r="DD727" s="64"/>
      <c r="DE727" s="64"/>
      <c r="DF727" s="64"/>
      <c r="DG727" s="64"/>
      <c r="DH727" s="64"/>
      <c r="DI727" s="64"/>
      <c r="DJ727" s="64"/>
      <c r="DK727" s="65"/>
      <c r="DL727" s="65"/>
      <c r="DM727" s="65"/>
      <c r="DN727" s="65"/>
      <c r="DO727" s="65"/>
      <c r="DP727" s="65"/>
      <c r="DQ727" s="65"/>
      <c r="DR727" s="65"/>
      <c r="DS727" s="65"/>
      <c r="DT727" s="65"/>
      <c r="DU727" s="65"/>
      <c r="DV727" s="65"/>
      <c r="DW727" s="65"/>
      <c r="DX727" s="65"/>
      <c r="DY727" s="65"/>
      <c r="DZ727" s="65"/>
      <c r="EA727" s="65"/>
      <c r="EB727" s="65"/>
      <c r="EC727" s="65"/>
      <c r="ED727" s="65"/>
      <c r="EE727" s="65"/>
      <c r="EF727" s="65"/>
      <c r="EG727" s="65"/>
      <c r="EH727" s="65"/>
      <c r="EI727" s="65"/>
      <c r="EJ727" s="65"/>
      <c r="EK727" s="65"/>
      <c r="EL727" s="65"/>
      <c r="EM727" s="65"/>
      <c r="EN727" s="65"/>
      <c r="EO727" s="65"/>
      <c r="EP727" s="65"/>
      <c r="EQ727" s="65"/>
      <c r="ER727" s="65"/>
      <c r="ES727" s="65"/>
      <c r="ET727" s="65"/>
      <c r="EU727" s="65"/>
      <c r="EV727" s="65"/>
      <c r="EW727" s="65"/>
      <c r="EX727" s="65"/>
      <c r="EY727" s="65"/>
      <c r="EZ727" s="65"/>
      <c r="FA727" s="65"/>
      <c r="FB727" s="65"/>
      <c r="FC727" s="65"/>
      <c r="FD727" s="65"/>
      <c r="FE727" s="65"/>
      <c r="FF727" s="65"/>
      <c r="FG727" s="65"/>
      <c r="FH727" s="65"/>
      <c r="FI727" s="65"/>
      <c r="FJ727" s="65"/>
      <c r="FK727" s="65"/>
      <c r="FL727" s="65"/>
      <c r="FM727" s="65"/>
      <c r="FN727" s="65"/>
      <c r="FO727" s="65"/>
      <c r="FP727" s="65"/>
      <c r="FQ727" s="65"/>
      <c r="FR727" s="65"/>
      <c r="FS727" s="65"/>
      <c r="FT727" s="65"/>
      <c r="FU727" s="65"/>
      <c r="FV727" s="65"/>
      <c r="FW727" s="65"/>
      <c r="FX727" s="65"/>
      <c r="FY727" s="65"/>
      <c r="FZ727" s="65"/>
      <c r="GA727" s="65"/>
      <c r="GB727" s="65"/>
      <c r="GC727" s="65"/>
      <c r="GD727" s="65"/>
      <c r="GE727" s="65"/>
      <c r="GF727" s="65"/>
      <c r="GG727" s="65"/>
      <c r="GH727" s="65"/>
      <c r="GI727" s="65"/>
      <c r="GJ727" s="65"/>
      <c r="GK727" s="65"/>
      <c r="GL727" s="65"/>
      <c r="GM727" s="65"/>
      <c r="GN727" s="65"/>
      <c r="GO727" s="65"/>
    </row>
    <row r="728" spans="46:197" s="103" customFormat="1" ht="20.100000000000001" customHeight="1" x14ac:dyDescent="0.3">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c r="BS728" s="64"/>
      <c r="BT728" s="64"/>
      <c r="BU728" s="64"/>
      <c r="BV728" s="64"/>
      <c r="BW728" s="64"/>
      <c r="BX728" s="64"/>
      <c r="BY728" s="64"/>
      <c r="BZ728" s="64"/>
      <c r="CA728" s="64"/>
      <c r="CB728" s="64"/>
      <c r="CC728" s="64"/>
      <c r="CD728" s="64"/>
      <c r="CE728" s="64"/>
      <c r="CF728" s="64"/>
      <c r="CG728" s="64"/>
      <c r="CH728" s="64"/>
      <c r="CI728" s="64"/>
      <c r="CJ728" s="64"/>
      <c r="CK728" s="64"/>
      <c r="CL728" s="64"/>
      <c r="CM728" s="64"/>
      <c r="CN728" s="64"/>
      <c r="CO728" s="64"/>
      <c r="CP728" s="64"/>
      <c r="CQ728" s="64"/>
      <c r="CR728" s="64"/>
      <c r="CS728" s="64"/>
      <c r="CT728" s="64"/>
      <c r="CU728" s="64"/>
      <c r="CV728" s="64"/>
      <c r="CW728" s="64"/>
      <c r="CX728" s="64"/>
      <c r="CY728" s="64"/>
      <c r="CZ728" s="64"/>
      <c r="DA728" s="64"/>
      <c r="DB728" s="64"/>
      <c r="DC728" s="64"/>
      <c r="DD728" s="64"/>
      <c r="DE728" s="64"/>
      <c r="DF728" s="64"/>
      <c r="DG728" s="64"/>
      <c r="DH728" s="64"/>
      <c r="DI728" s="64"/>
      <c r="DJ728" s="64"/>
      <c r="DK728" s="65"/>
      <c r="DL728" s="65"/>
      <c r="DM728" s="65"/>
      <c r="DN728" s="65"/>
      <c r="DO728" s="65"/>
      <c r="DP728" s="65"/>
      <c r="DQ728" s="65"/>
      <c r="DR728" s="65"/>
      <c r="DS728" s="65"/>
      <c r="DT728" s="65"/>
      <c r="DU728" s="65"/>
      <c r="DV728" s="65"/>
      <c r="DW728" s="65"/>
      <c r="DX728" s="65"/>
      <c r="DY728" s="65"/>
      <c r="DZ728" s="65"/>
      <c r="EA728" s="65"/>
      <c r="EB728" s="65"/>
      <c r="EC728" s="65"/>
      <c r="ED728" s="65"/>
      <c r="EE728" s="65"/>
      <c r="EF728" s="65"/>
      <c r="EG728" s="65"/>
      <c r="EH728" s="65"/>
      <c r="EI728" s="65"/>
      <c r="EJ728" s="65"/>
      <c r="EK728" s="65"/>
      <c r="EL728" s="65"/>
      <c r="EM728" s="65"/>
      <c r="EN728" s="65"/>
      <c r="EO728" s="65"/>
      <c r="EP728" s="65"/>
      <c r="EQ728" s="65"/>
      <c r="ER728" s="65"/>
      <c r="ES728" s="65"/>
      <c r="ET728" s="65"/>
      <c r="EU728" s="65"/>
      <c r="EV728" s="65"/>
      <c r="EW728" s="65"/>
      <c r="EX728" s="65"/>
      <c r="EY728" s="65"/>
      <c r="EZ728" s="65"/>
      <c r="FA728" s="65"/>
      <c r="FB728" s="65"/>
      <c r="FC728" s="65"/>
      <c r="FD728" s="65"/>
      <c r="FE728" s="65"/>
      <c r="FF728" s="65"/>
      <c r="FG728" s="65"/>
      <c r="FH728" s="65"/>
      <c r="FI728" s="65"/>
      <c r="FJ728" s="65"/>
      <c r="FK728" s="65"/>
      <c r="FL728" s="65"/>
      <c r="FM728" s="65"/>
      <c r="FN728" s="65"/>
      <c r="FO728" s="65"/>
      <c r="FP728" s="65"/>
      <c r="FQ728" s="65"/>
      <c r="FR728" s="65"/>
      <c r="FS728" s="65"/>
      <c r="FT728" s="65"/>
      <c r="FU728" s="65"/>
      <c r="FV728" s="65"/>
      <c r="FW728" s="65"/>
      <c r="FX728" s="65"/>
      <c r="FY728" s="65"/>
      <c r="FZ728" s="65"/>
      <c r="GA728" s="65"/>
      <c r="GB728" s="65"/>
      <c r="GC728" s="65"/>
      <c r="GD728" s="65"/>
      <c r="GE728" s="65"/>
      <c r="GF728" s="65"/>
      <c r="GG728" s="65"/>
      <c r="GH728" s="65"/>
      <c r="GI728" s="65"/>
      <c r="GJ728" s="65"/>
      <c r="GK728" s="65"/>
      <c r="GL728" s="65"/>
      <c r="GM728" s="65"/>
      <c r="GN728" s="65"/>
      <c r="GO728" s="65"/>
    </row>
    <row r="729" spans="46:197" s="103" customFormat="1" ht="20.100000000000001" customHeight="1" x14ac:dyDescent="0.3">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c r="BS729" s="64"/>
      <c r="BT729" s="64"/>
      <c r="BU729" s="64"/>
      <c r="BV729" s="64"/>
      <c r="BW729" s="64"/>
      <c r="BX729" s="64"/>
      <c r="BY729" s="64"/>
      <c r="BZ729" s="64"/>
      <c r="CA729" s="64"/>
      <c r="CB729" s="64"/>
      <c r="CC729" s="64"/>
      <c r="CD729" s="64"/>
      <c r="CE729" s="64"/>
      <c r="CF729" s="64"/>
      <c r="CG729" s="64"/>
      <c r="CH729" s="64"/>
      <c r="CI729" s="64"/>
      <c r="CJ729" s="64"/>
      <c r="CK729" s="64"/>
      <c r="CL729" s="64"/>
      <c r="CM729" s="64"/>
      <c r="CN729" s="64"/>
      <c r="CO729" s="64"/>
      <c r="CP729" s="64"/>
      <c r="CQ729" s="64"/>
      <c r="CR729" s="64"/>
      <c r="CS729" s="64"/>
      <c r="CT729" s="64"/>
      <c r="CU729" s="64"/>
      <c r="CV729" s="64"/>
      <c r="CW729" s="64"/>
      <c r="CX729" s="64"/>
      <c r="CY729" s="64"/>
      <c r="CZ729" s="64"/>
      <c r="DA729" s="64"/>
      <c r="DB729" s="64"/>
      <c r="DC729" s="64"/>
      <c r="DD729" s="64"/>
      <c r="DE729" s="64"/>
      <c r="DF729" s="64"/>
      <c r="DG729" s="64"/>
      <c r="DH729" s="64"/>
      <c r="DI729" s="64"/>
      <c r="DJ729" s="64"/>
      <c r="DK729" s="65"/>
      <c r="DL729" s="65"/>
      <c r="DM729" s="65"/>
      <c r="DN729" s="65"/>
      <c r="DO729" s="65"/>
      <c r="DP729" s="65"/>
      <c r="DQ729" s="65"/>
      <c r="DR729" s="65"/>
      <c r="DS729" s="65"/>
      <c r="DT729" s="65"/>
      <c r="DU729" s="65"/>
      <c r="DV729" s="65"/>
      <c r="DW729" s="65"/>
      <c r="DX729" s="65"/>
      <c r="DY729" s="65"/>
      <c r="DZ729" s="65"/>
      <c r="EA729" s="65"/>
      <c r="EB729" s="65"/>
      <c r="EC729" s="65"/>
      <c r="ED729" s="65"/>
      <c r="EE729" s="65"/>
      <c r="EF729" s="65"/>
      <c r="EG729" s="65"/>
      <c r="EH729" s="65"/>
      <c r="EI729" s="65"/>
      <c r="EJ729" s="65"/>
      <c r="EK729" s="65"/>
      <c r="EL729" s="65"/>
      <c r="EM729" s="65"/>
      <c r="EN729" s="65"/>
      <c r="EO729" s="65"/>
      <c r="EP729" s="65"/>
      <c r="EQ729" s="65"/>
      <c r="ER729" s="65"/>
      <c r="ES729" s="65"/>
      <c r="ET729" s="65"/>
      <c r="EU729" s="65"/>
      <c r="EV729" s="65"/>
      <c r="EW729" s="65"/>
      <c r="EX729" s="65"/>
      <c r="EY729" s="65"/>
      <c r="EZ729" s="65"/>
      <c r="FA729" s="65"/>
      <c r="FB729" s="65"/>
      <c r="FC729" s="65"/>
      <c r="FD729" s="65"/>
      <c r="FE729" s="65"/>
      <c r="FF729" s="65"/>
      <c r="FG729" s="65"/>
      <c r="FH729" s="65"/>
      <c r="FI729" s="65"/>
      <c r="FJ729" s="65"/>
      <c r="FK729" s="65"/>
      <c r="FL729" s="65"/>
      <c r="FM729" s="65"/>
      <c r="FN729" s="65"/>
      <c r="FO729" s="65"/>
      <c r="FP729" s="65"/>
      <c r="FQ729" s="65"/>
      <c r="FR729" s="65"/>
      <c r="FS729" s="65"/>
      <c r="FT729" s="65"/>
      <c r="FU729" s="65"/>
      <c r="FV729" s="65"/>
      <c r="FW729" s="65"/>
      <c r="FX729" s="65"/>
      <c r="FY729" s="65"/>
      <c r="FZ729" s="65"/>
      <c r="GA729" s="65"/>
      <c r="GB729" s="65"/>
      <c r="GC729" s="65"/>
      <c r="GD729" s="65"/>
      <c r="GE729" s="65"/>
      <c r="GF729" s="65"/>
      <c r="GG729" s="65"/>
      <c r="GH729" s="65"/>
      <c r="GI729" s="65"/>
      <c r="GJ729" s="65"/>
      <c r="GK729" s="65"/>
      <c r="GL729" s="65"/>
      <c r="GM729" s="65"/>
      <c r="GN729" s="65"/>
      <c r="GO729" s="65"/>
    </row>
    <row r="730" spans="46:197" s="103" customFormat="1" ht="20.100000000000001" customHeight="1" x14ac:dyDescent="0.3">
      <c r="AT730" s="64"/>
      <c r="AU730" s="64"/>
      <c r="AV730" s="64"/>
      <c r="AW730" s="64"/>
      <c r="AX730" s="64"/>
      <c r="AY730" s="64"/>
      <c r="AZ730" s="64"/>
      <c r="BA730" s="64"/>
      <c r="BB730" s="64"/>
      <c r="BC730" s="64"/>
      <c r="BD730" s="64"/>
      <c r="BE730" s="64"/>
      <c r="BF730" s="64"/>
      <c r="BG730" s="64"/>
      <c r="BH730" s="64"/>
      <c r="BI730" s="64"/>
      <c r="BJ730" s="64"/>
      <c r="BK730" s="64"/>
      <c r="BL730" s="64"/>
      <c r="BM730" s="64"/>
      <c r="BN730" s="64"/>
      <c r="BO730" s="64"/>
      <c r="BP730" s="64"/>
      <c r="BQ730" s="64"/>
      <c r="BR730" s="64"/>
      <c r="BS730" s="64"/>
      <c r="BT730" s="64"/>
      <c r="BU730" s="64"/>
      <c r="BV730" s="64"/>
      <c r="BW730" s="64"/>
      <c r="BX730" s="64"/>
      <c r="BY730" s="64"/>
      <c r="BZ730" s="64"/>
      <c r="CA730" s="64"/>
      <c r="CB730" s="64"/>
      <c r="CC730" s="64"/>
      <c r="CD730" s="64"/>
      <c r="CE730" s="64"/>
      <c r="CF730" s="64"/>
      <c r="CG730" s="64"/>
      <c r="CH730" s="64"/>
      <c r="CI730" s="64"/>
      <c r="CJ730" s="64"/>
      <c r="CK730" s="64"/>
      <c r="CL730" s="64"/>
      <c r="CM730" s="64"/>
      <c r="CN730" s="64"/>
      <c r="CO730" s="64"/>
      <c r="CP730" s="64"/>
      <c r="CQ730" s="64"/>
      <c r="CR730" s="64"/>
      <c r="CS730" s="64"/>
      <c r="CT730" s="64"/>
      <c r="CU730" s="64"/>
      <c r="CV730" s="64"/>
      <c r="CW730" s="64"/>
      <c r="CX730" s="64"/>
      <c r="CY730" s="64"/>
      <c r="CZ730" s="64"/>
      <c r="DA730" s="64"/>
      <c r="DB730" s="64"/>
      <c r="DC730" s="64"/>
      <c r="DD730" s="64"/>
      <c r="DE730" s="64"/>
      <c r="DF730" s="64"/>
      <c r="DG730" s="64"/>
      <c r="DH730" s="64"/>
      <c r="DI730" s="64"/>
      <c r="DJ730" s="64"/>
      <c r="DK730" s="65"/>
      <c r="DL730" s="65"/>
      <c r="DM730" s="65"/>
      <c r="DN730" s="65"/>
      <c r="DO730" s="65"/>
      <c r="DP730" s="65"/>
      <c r="DQ730" s="65"/>
      <c r="DR730" s="65"/>
      <c r="DS730" s="65"/>
      <c r="DT730" s="65"/>
      <c r="DU730" s="65"/>
      <c r="DV730" s="65"/>
      <c r="DW730" s="65"/>
      <c r="DX730" s="65"/>
      <c r="DY730" s="65"/>
      <c r="DZ730" s="65"/>
      <c r="EA730" s="65"/>
      <c r="EB730" s="65"/>
      <c r="EC730" s="65"/>
      <c r="ED730" s="65"/>
      <c r="EE730" s="65"/>
      <c r="EF730" s="65"/>
      <c r="EG730" s="65"/>
      <c r="EH730" s="65"/>
      <c r="EI730" s="65"/>
      <c r="EJ730" s="65"/>
      <c r="EK730" s="65"/>
      <c r="EL730" s="65"/>
      <c r="EM730" s="65"/>
      <c r="EN730" s="65"/>
      <c r="EO730" s="65"/>
      <c r="EP730" s="65"/>
      <c r="EQ730" s="65"/>
      <c r="ER730" s="65"/>
      <c r="ES730" s="65"/>
      <c r="ET730" s="65"/>
      <c r="EU730" s="65"/>
      <c r="EV730" s="65"/>
      <c r="EW730" s="65"/>
      <c r="EX730" s="65"/>
      <c r="EY730" s="65"/>
      <c r="EZ730" s="65"/>
      <c r="FA730" s="65"/>
      <c r="FB730" s="65"/>
      <c r="FC730" s="65"/>
      <c r="FD730" s="65"/>
      <c r="FE730" s="65"/>
      <c r="FF730" s="65"/>
      <c r="FG730" s="65"/>
      <c r="FH730" s="65"/>
      <c r="FI730" s="65"/>
      <c r="FJ730" s="65"/>
      <c r="FK730" s="65"/>
      <c r="FL730" s="65"/>
      <c r="FM730" s="65"/>
      <c r="FN730" s="65"/>
      <c r="FO730" s="65"/>
      <c r="FP730" s="65"/>
      <c r="FQ730" s="65"/>
      <c r="FR730" s="65"/>
      <c r="FS730" s="65"/>
      <c r="FT730" s="65"/>
      <c r="FU730" s="65"/>
      <c r="FV730" s="65"/>
      <c r="FW730" s="65"/>
      <c r="FX730" s="65"/>
      <c r="FY730" s="65"/>
      <c r="FZ730" s="65"/>
      <c r="GA730" s="65"/>
      <c r="GB730" s="65"/>
      <c r="GC730" s="65"/>
      <c r="GD730" s="65"/>
      <c r="GE730" s="65"/>
      <c r="GF730" s="65"/>
      <c r="GG730" s="65"/>
      <c r="GH730" s="65"/>
      <c r="GI730" s="65"/>
      <c r="GJ730" s="65"/>
      <c r="GK730" s="65"/>
      <c r="GL730" s="65"/>
      <c r="GM730" s="65"/>
      <c r="GN730" s="65"/>
      <c r="GO730" s="65"/>
    </row>
    <row r="731" spans="46:197" s="103" customFormat="1" ht="20.100000000000001" customHeight="1" x14ac:dyDescent="0.3">
      <c r="AT731" s="64"/>
      <c r="AU731" s="64"/>
      <c r="AV731" s="64"/>
      <c r="AW731" s="64"/>
      <c r="AX731" s="64"/>
      <c r="AY731" s="64"/>
      <c r="AZ731" s="64"/>
      <c r="BA731" s="64"/>
      <c r="BB731" s="64"/>
      <c r="BC731" s="64"/>
      <c r="BD731" s="64"/>
      <c r="BE731" s="64"/>
      <c r="BF731" s="64"/>
      <c r="BG731" s="64"/>
      <c r="BH731" s="64"/>
      <c r="BI731" s="64"/>
      <c r="BJ731" s="64"/>
      <c r="BK731" s="64"/>
      <c r="BL731" s="64"/>
      <c r="BM731" s="64"/>
      <c r="BN731" s="64"/>
      <c r="BO731" s="64"/>
      <c r="BP731" s="64"/>
      <c r="BQ731" s="64"/>
      <c r="BR731" s="64"/>
      <c r="BS731" s="64"/>
      <c r="BT731" s="64"/>
      <c r="BU731" s="64"/>
      <c r="BV731" s="64"/>
      <c r="BW731" s="64"/>
      <c r="BX731" s="64"/>
      <c r="BY731" s="64"/>
      <c r="BZ731" s="64"/>
      <c r="CA731" s="64"/>
      <c r="CB731" s="64"/>
      <c r="CC731" s="64"/>
      <c r="CD731" s="64"/>
      <c r="CE731" s="64"/>
      <c r="CF731" s="64"/>
      <c r="CG731" s="64"/>
      <c r="CH731" s="64"/>
      <c r="CI731" s="64"/>
      <c r="CJ731" s="64"/>
      <c r="CK731" s="64"/>
      <c r="CL731" s="64"/>
      <c r="CM731" s="64"/>
      <c r="CN731" s="64"/>
      <c r="CO731" s="64"/>
      <c r="CP731" s="64"/>
      <c r="CQ731" s="64"/>
      <c r="CR731" s="64"/>
      <c r="CS731" s="64"/>
      <c r="CT731" s="64"/>
      <c r="CU731" s="64"/>
      <c r="CV731" s="64"/>
      <c r="CW731" s="64"/>
      <c r="CX731" s="64"/>
      <c r="CY731" s="64"/>
      <c r="CZ731" s="64"/>
      <c r="DA731" s="64"/>
      <c r="DB731" s="64"/>
      <c r="DC731" s="64"/>
      <c r="DD731" s="64"/>
      <c r="DE731" s="64"/>
      <c r="DF731" s="64"/>
      <c r="DG731" s="64"/>
      <c r="DH731" s="64"/>
      <c r="DI731" s="64"/>
      <c r="DJ731" s="64"/>
      <c r="DK731" s="65"/>
      <c r="DL731" s="65"/>
      <c r="DM731" s="65"/>
      <c r="DN731" s="65"/>
      <c r="DO731" s="65"/>
      <c r="DP731" s="65"/>
      <c r="DQ731" s="65"/>
      <c r="DR731" s="65"/>
      <c r="DS731" s="65"/>
      <c r="DT731" s="65"/>
      <c r="DU731" s="65"/>
      <c r="DV731" s="65"/>
      <c r="DW731" s="65"/>
      <c r="DX731" s="65"/>
      <c r="DY731" s="65"/>
      <c r="DZ731" s="65"/>
      <c r="EA731" s="65"/>
      <c r="EB731" s="65"/>
      <c r="EC731" s="65"/>
      <c r="ED731" s="65"/>
      <c r="EE731" s="65"/>
      <c r="EF731" s="65"/>
      <c r="EG731" s="65"/>
      <c r="EH731" s="65"/>
      <c r="EI731" s="65"/>
      <c r="EJ731" s="65"/>
      <c r="EK731" s="65"/>
      <c r="EL731" s="65"/>
      <c r="EM731" s="65"/>
      <c r="EN731" s="65"/>
      <c r="EO731" s="65"/>
      <c r="EP731" s="65"/>
      <c r="EQ731" s="65"/>
      <c r="ER731" s="65"/>
      <c r="ES731" s="65"/>
      <c r="ET731" s="65"/>
      <c r="EU731" s="65"/>
      <c r="EV731" s="65"/>
      <c r="EW731" s="65"/>
      <c r="EX731" s="65"/>
      <c r="EY731" s="65"/>
      <c r="EZ731" s="65"/>
      <c r="FA731" s="65"/>
      <c r="FB731" s="65"/>
      <c r="FC731" s="65"/>
      <c r="FD731" s="65"/>
      <c r="FE731" s="65"/>
      <c r="FF731" s="65"/>
      <c r="FG731" s="65"/>
      <c r="FH731" s="65"/>
      <c r="FI731" s="65"/>
      <c r="FJ731" s="65"/>
      <c r="FK731" s="65"/>
      <c r="FL731" s="65"/>
      <c r="FM731" s="65"/>
      <c r="FN731" s="65"/>
      <c r="FO731" s="65"/>
      <c r="FP731" s="65"/>
      <c r="FQ731" s="65"/>
      <c r="FR731" s="65"/>
      <c r="FS731" s="65"/>
      <c r="FT731" s="65"/>
      <c r="FU731" s="65"/>
      <c r="FV731" s="65"/>
      <c r="FW731" s="65"/>
      <c r="FX731" s="65"/>
      <c r="FY731" s="65"/>
      <c r="FZ731" s="65"/>
      <c r="GA731" s="65"/>
      <c r="GB731" s="65"/>
      <c r="GC731" s="65"/>
      <c r="GD731" s="65"/>
      <c r="GE731" s="65"/>
      <c r="GF731" s="65"/>
      <c r="GG731" s="65"/>
      <c r="GH731" s="65"/>
      <c r="GI731" s="65"/>
      <c r="GJ731" s="65"/>
      <c r="GK731" s="65"/>
      <c r="GL731" s="65"/>
      <c r="GM731" s="65"/>
      <c r="GN731" s="65"/>
      <c r="GO731" s="65"/>
    </row>
    <row r="732" spans="46:197" s="103" customFormat="1" ht="20.100000000000001" customHeight="1" x14ac:dyDescent="0.3">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c r="BS732" s="64"/>
      <c r="BT732" s="64"/>
      <c r="BU732" s="64"/>
      <c r="BV732" s="64"/>
      <c r="BW732" s="64"/>
      <c r="BX732" s="64"/>
      <c r="BY732" s="64"/>
      <c r="BZ732" s="64"/>
      <c r="CA732" s="64"/>
      <c r="CB732" s="64"/>
      <c r="CC732" s="64"/>
      <c r="CD732" s="64"/>
      <c r="CE732" s="64"/>
      <c r="CF732" s="64"/>
      <c r="CG732" s="64"/>
      <c r="CH732" s="64"/>
      <c r="CI732" s="64"/>
      <c r="CJ732" s="64"/>
      <c r="CK732" s="64"/>
      <c r="CL732" s="64"/>
      <c r="CM732" s="64"/>
      <c r="CN732" s="64"/>
      <c r="CO732" s="64"/>
      <c r="CP732" s="64"/>
      <c r="CQ732" s="64"/>
      <c r="CR732" s="64"/>
      <c r="CS732" s="64"/>
      <c r="CT732" s="64"/>
      <c r="CU732" s="64"/>
      <c r="CV732" s="64"/>
      <c r="CW732" s="64"/>
      <c r="CX732" s="64"/>
      <c r="CY732" s="64"/>
      <c r="CZ732" s="64"/>
      <c r="DA732" s="64"/>
      <c r="DB732" s="64"/>
      <c r="DC732" s="64"/>
      <c r="DD732" s="64"/>
      <c r="DE732" s="64"/>
      <c r="DF732" s="64"/>
      <c r="DG732" s="64"/>
      <c r="DH732" s="64"/>
      <c r="DI732" s="64"/>
      <c r="DJ732" s="64"/>
      <c r="DK732" s="65"/>
      <c r="DL732" s="65"/>
      <c r="DM732" s="65"/>
      <c r="DN732" s="65"/>
      <c r="DO732" s="65"/>
      <c r="DP732" s="65"/>
      <c r="DQ732" s="65"/>
      <c r="DR732" s="65"/>
      <c r="DS732" s="65"/>
      <c r="DT732" s="65"/>
      <c r="DU732" s="65"/>
      <c r="DV732" s="65"/>
      <c r="DW732" s="65"/>
      <c r="DX732" s="65"/>
      <c r="DY732" s="65"/>
      <c r="DZ732" s="65"/>
      <c r="EA732" s="65"/>
      <c r="EB732" s="65"/>
      <c r="EC732" s="65"/>
      <c r="ED732" s="65"/>
      <c r="EE732" s="65"/>
      <c r="EF732" s="65"/>
      <c r="EG732" s="65"/>
      <c r="EH732" s="65"/>
      <c r="EI732" s="65"/>
      <c r="EJ732" s="65"/>
      <c r="EK732" s="65"/>
      <c r="EL732" s="65"/>
      <c r="EM732" s="65"/>
      <c r="EN732" s="65"/>
      <c r="EO732" s="65"/>
      <c r="EP732" s="65"/>
      <c r="EQ732" s="65"/>
      <c r="ER732" s="65"/>
      <c r="ES732" s="65"/>
      <c r="ET732" s="65"/>
      <c r="EU732" s="65"/>
      <c r="EV732" s="65"/>
      <c r="EW732" s="65"/>
      <c r="EX732" s="65"/>
      <c r="EY732" s="65"/>
      <c r="EZ732" s="65"/>
      <c r="FA732" s="65"/>
      <c r="FB732" s="65"/>
      <c r="FC732" s="65"/>
      <c r="FD732" s="65"/>
      <c r="FE732" s="65"/>
      <c r="FF732" s="65"/>
      <c r="FG732" s="65"/>
      <c r="FH732" s="65"/>
      <c r="FI732" s="65"/>
      <c r="FJ732" s="65"/>
      <c r="FK732" s="65"/>
      <c r="FL732" s="65"/>
      <c r="FM732" s="65"/>
      <c r="FN732" s="65"/>
      <c r="FO732" s="65"/>
      <c r="FP732" s="65"/>
      <c r="FQ732" s="65"/>
      <c r="FR732" s="65"/>
      <c r="FS732" s="65"/>
      <c r="FT732" s="65"/>
      <c r="FU732" s="65"/>
      <c r="FV732" s="65"/>
      <c r="FW732" s="65"/>
      <c r="FX732" s="65"/>
      <c r="FY732" s="65"/>
      <c r="FZ732" s="65"/>
      <c r="GA732" s="65"/>
      <c r="GB732" s="65"/>
      <c r="GC732" s="65"/>
      <c r="GD732" s="65"/>
      <c r="GE732" s="65"/>
      <c r="GF732" s="65"/>
      <c r="GG732" s="65"/>
      <c r="GH732" s="65"/>
      <c r="GI732" s="65"/>
      <c r="GJ732" s="65"/>
      <c r="GK732" s="65"/>
      <c r="GL732" s="65"/>
      <c r="GM732" s="65"/>
      <c r="GN732" s="65"/>
      <c r="GO732" s="65"/>
    </row>
    <row r="733" spans="46:197" s="103" customFormat="1" ht="20.100000000000001" customHeight="1" x14ac:dyDescent="0.3">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c r="BS733" s="64"/>
      <c r="BT733" s="64"/>
      <c r="BU733" s="64"/>
      <c r="BV733" s="64"/>
      <c r="BW733" s="64"/>
      <c r="BX733" s="64"/>
      <c r="BY733" s="64"/>
      <c r="BZ733" s="64"/>
      <c r="CA733" s="64"/>
      <c r="CB733" s="64"/>
      <c r="CC733" s="64"/>
      <c r="CD733" s="64"/>
      <c r="CE733" s="64"/>
      <c r="CF733" s="64"/>
      <c r="CG733" s="64"/>
      <c r="CH733" s="64"/>
      <c r="CI733" s="64"/>
      <c r="CJ733" s="64"/>
      <c r="CK733" s="64"/>
      <c r="CL733" s="64"/>
      <c r="CM733" s="64"/>
      <c r="CN733" s="64"/>
      <c r="CO733" s="64"/>
      <c r="CP733" s="64"/>
      <c r="CQ733" s="64"/>
      <c r="CR733" s="64"/>
      <c r="CS733" s="64"/>
      <c r="CT733" s="64"/>
      <c r="CU733" s="64"/>
      <c r="CV733" s="64"/>
      <c r="CW733" s="64"/>
      <c r="CX733" s="64"/>
      <c r="CY733" s="64"/>
      <c r="CZ733" s="64"/>
      <c r="DA733" s="64"/>
      <c r="DB733" s="64"/>
      <c r="DC733" s="64"/>
      <c r="DD733" s="64"/>
      <c r="DE733" s="64"/>
      <c r="DF733" s="64"/>
      <c r="DG733" s="64"/>
      <c r="DH733" s="64"/>
      <c r="DI733" s="64"/>
      <c r="DJ733" s="64"/>
      <c r="DK733" s="65"/>
      <c r="DL733" s="65"/>
      <c r="DM733" s="65"/>
      <c r="DN733" s="65"/>
      <c r="DO733" s="65"/>
      <c r="DP733" s="65"/>
      <c r="DQ733" s="65"/>
      <c r="DR733" s="65"/>
      <c r="DS733" s="65"/>
      <c r="DT733" s="65"/>
      <c r="DU733" s="65"/>
      <c r="DV733" s="65"/>
      <c r="DW733" s="65"/>
      <c r="DX733" s="65"/>
      <c r="DY733" s="65"/>
      <c r="DZ733" s="65"/>
      <c r="EA733" s="65"/>
      <c r="EB733" s="65"/>
      <c r="EC733" s="65"/>
      <c r="ED733" s="65"/>
      <c r="EE733" s="65"/>
      <c r="EF733" s="65"/>
      <c r="EG733" s="65"/>
      <c r="EH733" s="65"/>
      <c r="EI733" s="65"/>
      <c r="EJ733" s="65"/>
      <c r="EK733" s="65"/>
      <c r="EL733" s="65"/>
      <c r="EM733" s="65"/>
      <c r="EN733" s="65"/>
      <c r="EO733" s="65"/>
      <c r="EP733" s="65"/>
      <c r="EQ733" s="65"/>
      <c r="ER733" s="65"/>
      <c r="ES733" s="65"/>
      <c r="ET733" s="65"/>
      <c r="EU733" s="65"/>
      <c r="EV733" s="65"/>
      <c r="EW733" s="65"/>
      <c r="EX733" s="65"/>
      <c r="EY733" s="65"/>
      <c r="EZ733" s="65"/>
      <c r="FA733" s="65"/>
      <c r="FB733" s="65"/>
      <c r="FC733" s="65"/>
      <c r="FD733" s="65"/>
      <c r="FE733" s="65"/>
      <c r="FF733" s="65"/>
      <c r="FG733" s="65"/>
      <c r="FH733" s="65"/>
      <c r="FI733" s="65"/>
      <c r="FJ733" s="65"/>
      <c r="FK733" s="65"/>
      <c r="FL733" s="65"/>
      <c r="FM733" s="65"/>
      <c r="FN733" s="65"/>
      <c r="FO733" s="65"/>
      <c r="FP733" s="65"/>
      <c r="FQ733" s="65"/>
      <c r="FR733" s="65"/>
      <c r="FS733" s="65"/>
      <c r="FT733" s="65"/>
      <c r="FU733" s="65"/>
      <c r="FV733" s="65"/>
      <c r="FW733" s="65"/>
      <c r="FX733" s="65"/>
      <c r="FY733" s="65"/>
      <c r="FZ733" s="65"/>
      <c r="GA733" s="65"/>
      <c r="GB733" s="65"/>
      <c r="GC733" s="65"/>
      <c r="GD733" s="65"/>
      <c r="GE733" s="65"/>
      <c r="GF733" s="65"/>
      <c r="GG733" s="65"/>
      <c r="GH733" s="65"/>
      <c r="GI733" s="65"/>
      <c r="GJ733" s="65"/>
      <c r="GK733" s="65"/>
      <c r="GL733" s="65"/>
      <c r="GM733" s="65"/>
      <c r="GN733" s="65"/>
      <c r="GO733" s="65"/>
    </row>
    <row r="734" spans="46:197" s="103" customFormat="1" ht="20.100000000000001" customHeight="1" x14ac:dyDescent="0.3">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c r="BS734" s="64"/>
      <c r="BT734" s="64"/>
      <c r="BU734" s="64"/>
      <c r="BV734" s="64"/>
      <c r="BW734" s="64"/>
      <c r="BX734" s="64"/>
      <c r="BY734" s="64"/>
      <c r="BZ734" s="64"/>
      <c r="CA734" s="64"/>
      <c r="CB734" s="64"/>
      <c r="CC734" s="64"/>
      <c r="CD734" s="64"/>
      <c r="CE734" s="64"/>
      <c r="CF734" s="64"/>
      <c r="CG734" s="64"/>
      <c r="CH734" s="64"/>
      <c r="CI734" s="64"/>
      <c r="CJ734" s="64"/>
      <c r="CK734" s="64"/>
      <c r="CL734" s="64"/>
      <c r="CM734" s="64"/>
      <c r="CN734" s="64"/>
      <c r="CO734" s="64"/>
      <c r="CP734" s="64"/>
      <c r="CQ734" s="64"/>
      <c r="CR734" s="64"/>
      <c r="CS734" s="64"/>
      <c r="CT734" s="64"/>
      <c r="CU734" s="64"/>
      <c r="CV734" s="64"/>
      <c r="CW734" s="64"/>
      <c r="CX734" s="64"/>
      <c r="CY734" s="64"/>
      <c r="CZ734" s="64"/>
      <c r="DA734" s="64"/>
      <c r="DB734" s="64"/>
      <c r="DC734" s="64"/>
      <c r="DD734" s="64"/>
      <c r="DE734" s="64"/>
      <c r="DF734" s="64"/>
      <c r="DG734" s="64"/>
      <c r="DH734" s="64"/>
      <c r="DI734" s="64"/>
      <c r="DJ734" s="64"/>
      <c r="DK734" s="65"/>
      <c r="DL734" s="65"/>
      <c r="DM734" s="65"/>
      <c r="DN734" s="65"/>
      <c r="DO734" s="65"/>
      <c r="DP734" s="65"/>
      <c r="DQ734" s="65"/>
      <c r="DR734" s="65"/>
      <c r="DS734" s="65"/>
      <c r="DT734" s="65"/>
      <c r="DU734" s="65"/>
      <c r="DV734" s="65"/>
      <c r="DW734" s="65"/>
      <c r="DX734" s="65"/>
      <c r="DY734" s="65"/>
      <c r="DZ734" s="65"/>
      <c r="EA734" s="65"/>
      <c r="EB734" s="65"/>
      <c r="EC734" s="65"/>
      <c r="ED734" s="65"/>
      <c r="EE734" s="65"/>
      <c r="EF734" s="65"/>
      <c r="EG734" s="65"/>
      <c r="EH734" s="65"/>
      <c r="EI734" s="65"/>
      <c r="EJ734" s="65"/>
      <c r="EK734" s="65"/>
      <c r="EL734" s="65"/>
      <c r="EM734" s="65"/>
      <c r="EN734" s="65"/>
      <c r="EO734" s="65"/>
      <c r="EP734" s="65"/>
      <c r="EQ734" s="65"/>
      <c r="ER734" s="65"/>
      <c r="ES734" s="65"/>
      <c r="ET734" s="65"/>
      <c r="EU734" s="65"/>
      <c r="EV734" s="65"/>
      <c r="EW734" s="65"/>
      <c r="EX734" s="65"/>
      <c r="EY734" s="65"/>
      <c r="EZ734" s="65"/>
      <c r="FA734" s="65"/>
      <c r="FB734" s="65"/>
      <c r="FC734" s="65"/>
      <c r="FD734" s="65"/>
      <c r="FE734" s="65"/>
      <c r="FF734" s="65"/>
      <c r="FG734" s="65"/>
      <c r="FH734" s="65"/>
      <c r="FI734" s="65"/>
      <c r="FJ734" s="65"/>
      <c r="FK734" s="65"/>
      <c r="FL734" s="65"/>
      <c r="FM734" s="65"/>
      <c r="FN734" s="65"/>
      <c r="FO734" s="65"/>
      <c r="FP734" s="65"/>
      <c r="FQ734" s="65"/>
      <c r="FR734" s="65"/>
      <c r="FS734" s="65"/>
      <c r="FT734" s="65"/>
      <c r="FU734" s="65"/>
      <c r="FV734" s="65"/>
      <c r="FW734" s="65"/>
      <c r="FX734" s="65"/>
      <c r="FY734" s="65"/>
      <c r="FZ734" s="65"/>
      <c r="GA734" s="65"/>
      <c r="GB734" s="65"/>
      <c r="GC734" s="65"/>
      <c r="GD734" s="65"/>
      <c r="GE734" s="65"/>
      <c r="GF734" s="65"/>
      <c r="GG734" s="65"/>
      <c r="GH734" s="65"/>
      <c r="GI734" s="65"/>
      <c r="GJ734" s="65"/>
      <c r="GK734" s="65"/>
      <c r="GL734" s="65"/>
      <c r="GM734" s="65"/>
      <c r="GN734" s="65"/>
      <c r="GO734" s="65"/>
    </row>
    <row r="735" spans="46:197" s="103" customFormat="1" ht="20.100000000000001" customHeight="1" x14ac:dyDescent="0.3">
      <c r="AT735" s="64"/>
      <c r="AU735" s="64"/>
      <c r="AV735" s="64"/>
      <c r="AW735" s="64"/>
      <c r="AX735" s="64"/>
      <c r="AY735" s="64"/>
      <c r="AZ735" s="64"/>
      <c r="BA735" s="64"/>
      <c r="BB735" s="64"/>
      <c r="BC735" s="64"/>
      <c r="BD735" s="64"/>
      <c r="BE735" s="64"/>
      <c r="BF735" s="64"/>
      <c r="BG735" s="64"/>
      <c r="BH735" s="64"/>
      <c r="BI735" s="64"/>
      <c r="BJ735" s="64"/>
      <c r="BK735" s="64"/>
      <c r="BL735" s="64"/>
      <c r="BM735" s="64"/>
      <c r="BN735" s="64"/>
      <c r="BO735" s="64"/>
      <c r="BP735" s="64"/>
      <c r="BQ735" s="64"/>
      <c r="BR735" s="64"/>
      <c r="BS735" s="64"/>
      <c r="BT735" s="64"/>
      <c r="BU735" s="64"/>
      <c r="BV735" s="64"/>
      <c r="BW735" s="64"/>
      <c r="BX735" s="64"/>
      <c r="BY735" s="64"/>
      <c r="BZ735" s="64"/>
      <c r="CA735" s="64"/>
      <c r="CB735" s="64"/>
      <c r="CC735" s="64"/>
      <c r="CD735" s="64"/>
      <c r="CE735" s="64"/>
      <c r="CF735" s="64"/>
      <c r="CG735" s="64"/>
      <c r="CH735" s="64"/>
      <c r="CI735" s="64"/>
      <c r="CJ735" s="64"/>
      <c r="CK735" s="64"/>
      <c r="CL735" s="64"/>
      <c r="CM735" s="64"/>
      <c r="CN735" s="64"/>
      <c r="CO735" s="64"/>
      <c r="CP735" s="64"/>
      <c r="CQ735" s="64"/>
      <c r="CR735" s="64"/>
      <c r="CS735" s="64"/>
      <c r="CT735" s="64"/>
      <c r="CU735" s="64"/>
      <c r="CV735" s="64"/>
      <c r="CW735" s="64"/>
      <c r="CX735" s="64"/>
      <c r="CY735" s="64"/>
      <c r="CZ735" s="64"/>
      <c r="DA735" s="64"/>
      <c r="DB735" s="64"/>
      <c r="DC735" s="64"/>
      <c r="DD735" s="64"/>
      <c r="DE735" s="64"/>
      <c r="DF735" s="64"/>
      <c r="DG735" s="64"/>
      <c r="DH735" s="64"/>
      <c r="DI735" s="64"/>
      <c r="DJ735" s="64"/>
      <c r="DK735" s="65"/>
      <c r="DL735" s="65"/>
      <c r="DM735" s="65"/>
      <c r="DN735" s="65"/>
      <c r="DO735" s="65"/>
      <c r="DP735" s="65"/>
      <c r="DQ735" s="65"/>
      <c r="DR735" s="65"/>
      <c r="DS735" s="65"/>
      <c r="DT735" s="65"/>
      <c r="DU735" s="65"/>
      <c r="DV735" s="65"/>
      <c r="DW735" s="65"/>
      <c r="DX735" s="65"/>
      <c r="DY735" s="65"/>
      <c r="DZ735" s="65"/>
      <c r="EA735" s="65"/>
      <c r="EB735" s="65"/>
      <c r="EC735" s="65"/>
      <c r="ED735" s="65"/>
      <c r="EE735" s="65"/>
      <c r="EF735" s="65"/>
      <c r="EG735" s="65"/>
      <c r="EH735" s="65"/>
      <c r="EI735" s="65"/>
      <c r="EJ735" s="65"/>
      <c r="EK735" s="65"/>
      <c r="EL735" s="65"/>
      <c r="EM735" s="65"/>
      <c r="EN735" s="65"/>
      <c r="EO735" s="65"/>
      <c r="EP735" s="65"/>
      <c r="EQ735" s="65"/>
      <c r="ER735" s="65"/>
      <c r="ES735" s="65"/>
      <c r="ET735" s="65"/>
      <c r="EU735" s="65"/>
      <c r="EV735" s="65"/>
      <c r="EW735" s="65"/>
      <c r="EX735" s="65"/>
      <c r="EY735" s="65"/>
      <c r="EZ735" s="65"/>
      <c r="FA735" s="65"/>
      <c r="FB735" s="65"/>
      <c r="FC735" s="65"/>
      <c r="FD735" s="65"/>
      <c r="FE735" s="65"/>
      <c r="FF735" s="65"/>
      <c r="FG735" s="65"/>
      <c r="FH735" s="65"/>
      <c r="FI735" s="65"/>
      <c r="FJ735" s="65"/>
      <c r="FK735" s="65"/>
      <c r="FL735" s="65"/>
      <c r="FM735" s="65"/>
      <c r="FN735" s="65"/>
      <c r="FO735" s="65"/>
      <c r="FP735" s="65"/>
      <c r="FQ735" s="65"/>
      <c r="FR735" s="65"/>
      <c r="FS735" s="65"/>
      <c r="FT735" s="65"/>
      <c r="FU735" s="65"/>
      <c r="FV735" s="65"/>
      <c r="FW735" s="65"/>
      <c r="FX735" s="65"/>
      <c r="FY735" s="65"/>
      <c r="FZ735" s="65"/>
      <c r="GA735" s="65"/>
      <c r="GB735" s="65"/>
      <c r="GC735" s="65"/>
      <c r="GD735" s="65"/>
      <c r="GE735" s="65"/>
      <c r="GF735" s="65"/>
      <c r="GG735" s="65"/>
      <c r="GH735" s="65"/>
      <c r="GI735" s="65"/>
      <c r="GJ735" s="65"/>
      <c r="GK735" s="65"/>
      <c r="GL735" s="65"/>
      <c r="GM735" s="65"/>
      <c r="GN735" s="65"/>
      <c r="GO735" s="65"/>
    </row>
    <row r="736" spans="46:197" s="103" customFormat="1" ht="20.100000000000001" customHeight="1" x14ac:dyDescent="0.3">
      <c r="AT736" s="64"/>
      <c r="AU736" s="64"/>
      <c r="AV736" s="64"/>
      <c r="AW736" s="64"/>
      <c r="AX736" s="64"/>
      <c r="AY736" s="64"/>
      <c r="AZ736" s="64"/>
      <c r="BA736" s="64"/>
      <c r="BB736" s="64"/>
      <c r="BC736" s="64"/>
      <c r="BD736" s="64"/>
      <c r="BE736" s="64"/>
      <c r="BF736" s="64"/>
      <c r="BG736" s="64"/>
      <c r="BH736" s="64"/>
      <c r="BI736" s="64"/>
      <c r="BJ736" s="64"/>
      <c r="BK736" s="64"/>
      <c r="BL736" s="64"/>
      <c r="BM736" s="64"/>
      <c r="BN736" s="64"/>
      <c r="BO736" s="64"/>
      <c r="BP736" s="64"/>
      <c r="BQ736" s="64"/>
      <c r="BR736" s="64"/>
      <c r="BS736" s="64"/>
      <c r="BT736" s="64"/>
      <c r="BU736" s="64"/>
      <c r="BV736" s="64"/>
      <c r="BW736" s="64"/>
      <c r="BX736" s="64"/>
      <c r="BY736" s="64"/>
      <c r="BZ736" s="64"/>
      <c r="CA736" s="64"/>
      <c r="CB736" s="64"/>
      <c r="CC736" s="64"/>
      <c r="CD736" s="64"/>
      <c r="CE736" s="64"/>
      <c r="CF736" s="64"/>
      <c r="CG736" s="64"/>
      <c r="CH736" s="64"/>
      <c r="CI736" s="64"/>
      <c r="CJ736" s="64"/>
      <c r="CK736" s="64"/>
      <c r="CL736" s="64"/>
      <c r="CM736" s="64"/>
      <c r="CN736" s="64"/>
      <c r="CO736" s="64"/>
      <c r="CP736" s="64"/>
      <c r="CQ736" s="64"/>
      <c r="CR736" s="64"/>
      <c r="CS736" s="64"/>
      <c r="CT736" s="64"/>
      <c r="CU736" s="64"/>
      <c r="CV736" s="64"/>
      <c r="CW736" s="64"/>
      <c r="CX736" s="64"/>
      <c r="CY736" s="64"/>
      <c r="CZ736" s="64"/>
      <c r="DA736" s="64"/>
      <c r="DB736" s="64"/>
      <c r="DC736" s="64"/>
      <c r="DD736" s="64"/>
      <c r="DE736" s="64"/>
      <c r="DF736" s="64"/>
      <c r="DG736" s="64"/>
      <c r="DH736" s="64"/>
      <c r="DI736" s="64"/>
      <c r="DJ736" s="64"/>
      <c r="DK736" s="65"/>
      <c r="DL736" s="65"/>
      <c r="DM736" s="65"/>
      <c r="DN736" s="65"/>
      <c r="DO736" s="65"/>
      <c r="DP736" s="65"/>
      <c r="DQ736" s="65"/>
      <c r="DR736" s="65"/>
      <c r="DS736" s="65"/>
      <c r="DT736" s="65"/>
      <c r="DU736" s="65"/>
      <c r="DV736" s="65"/>
      <c r="DW736" s="65"/>
      <c r="DX736" s="65"/>
      <c r="DY736" s="65"/>
      <c r="DZ736" s="65"/>
      <c r="EA736" s="65"/>
      <c r="EB736" s="65"/>
      <c r="EC736" s="65"/>
      <c r="ED736" s="65"/>
      <c r="EE736" s="65"/>
      <c r="EF736" s="65"/>
      <c r="EG736" s="65"/>
      <c r="EH736" s="65"/>
      <c r="EI736" s="65"/>
      <c r="EJ736" s="65"/>
      <c r="EK736" s="65"/>
      <c r="EL736" s="65"/>
      <c r="EM736" s="65"/>
      <c r="EN736" s="65"/>
      <c r="EO736" s="65"/>
      <c r="EP736" s="65"/>
      <c r="EQ736" s="65"/>
      <c r="ER736" s="65"/>
      <c r="ES736" s="65"/>
      <c r="ET736" s="65"/>
      <c r="EU736" s="65"/>
      <c r="EV736" s="65"/>
      <c r="EW736" s="65"/>
      <c r="EX736" s="65"/>
      <c r="EY736" s="65"/>
      <c r="EZ736" s="65"/>
      <c r="FA736" s="65"/>
      <c r="FB736" s="65"/>
      <c r="FC736" s="65"/>
      <c r="FD736" s="65"/>
      <c r="FE736" s="65"/>
      <c r="FF736" s="65"/>
      <c r="FG736" s="65"/>
      <c r="FH736" s="65"/>
      <c r="FI736" s="65"/>
      <c r="FJ736" s="65"/>
      <c r="FK736" s="65"/>
      <c r="FL736" s="65"/>
      <c r="FM736" s="65"/>
      <c r="FN736" s="65"/>
      <c r="FO736" s="65"/>
      <c r="FP736" s="65"/>
      <c r="FQ736" s="65"/>
      <c r="FR736" s="65"/>
      <c r="FS736" s="65"/>
      <c r="FT736" s="65"/>
      <c r="FU736" s="65"/>
      <c r="FV736" s="65"/>
      <c r="FW736" s="65"/>
      <c r="FX736" s="65"/>
      <c r="FY736" s="65"/>
      <c r="FZ736" s="65"/>
      <c r="GA736" s="65"/>
      <c r="GB736" s="65"/>
      <c r="GC736" s="65"/>
      <c r="GD736" s="65"/>
      <c r="GE736" s="65"/>
      <c r="GF736" s="65"/>
      <c r="GG736" s="65"/>
      <c r="GH736" s="65"/>
      <c r="GI736" s="65"/>
      <c r="GJ736" s="65"/>
      <c r="GK736" s="65"/>
      <c r="GL736" s="65"/>
      <c r="GM736" s="65"/>
      <c r="GN736" s="65"/>
      <c r="GO736" s="65"/>
    </row>
    <row r="737" spans="46:197" s="103" customFormat="1" ht="20.100000000000001" customHeight="1" x14ac:dyDescent="0.3">
      <c r="AT737" s="64"/>
      <c r="AU737" s="64"/>
      <c r="AV737" s="64"/>
      <c r="AW737" s="64"/>
      <c r="AX737" s="64"/>
      <c r="AY737" s="64"/>
      <c r="AZ737" s="64"/>
      <c r="BA737" s="64"/>
      <c r="BB737" s="64"/>
      <c r="BC737" s="64"/>
      <c r="BD737" s="64"/>
      <c r="BE737" s="64"/>
      <c r="BF737" s="64"/>
      <c r="BG737" s="64"/>
      <c r="BH737" s="64"/>
      <c r="BI737" s="64"/>
      <c r="BJ737" s="64"/>
      <c r="BK737" s="64"/>
      <c r="BL737" s="64"/>
      <c r="BM737" s="64"/>
      <c r="BN737" s="64"/>
      <c r="BO737" s="64"/>
      <c r="BP737" s="64"/>
      <c r="BQ737" s="64"/>
      <c r="BR737" s="64"/>
      <c r="BS737" s="64"/>
      <c r="BT737" s="64"/>
      <c r="BU737" s="64"/>
      <c r="BV737" s="64"/>
      <c r="BW737" s="64"/>
      <c r="BX737" s="64"/>
      <c r="BY737" s="64"/>
      <c r="BZ737" s="64"/>
      <c r="CA737" s="64"/>
      <c r="CB737" s="64"/>
      <c r="CC737" s="64"/>
      <c r="CD737" s="64"/>
      <c r="CE737" s="64"/>
      <c r="CF737" s="64"/>
      <c r="CG737" s="64"/>
      <c r="CH737" s="64"/>
      <c r="CI737" s="64"/>
      <c r="CJ737" s="64"/>
      <c r="CK737" s="64"/>
      <c r="CL737" s="64"/>
      <c r="CM737" s="64"/>
      <c r="CN737" s="64"/>
      <c r="CO737" s="64"/>
      <c r="CP737" s="64"/>
      <c r="CQ737" s="64"/>
      <c r="CR737" s="64"/>
      <c r="CS737" s="64"/>
      <c r="CT737" s="64"/>
      <c r="CU737" s="64"/>
      <c r="CV737" s="64"/>
      <c r="CW737" s="64"/>
      <c r="CX737" s="64"/>
      <c r="CY737" s="64"/>
      <c r="CZ737" s="64"/>
      <c r="DA737" s="64"/>
      <c r="DB737" s="64"/>
      <c r="DC737" s="64"/>
      <c r="DD737" s="64"/>
      <c r="DE737" s="64"/>
      <c r="DF737" s="64"/>
      <c r="DG737" s="64"/>
      <c r="DH737" s="64"/>
      <c r="DI737" s="64"/>
      <c r="DJ737" s="64"/>
      <c r="DK737" s="65"/>
      <c r="DL737" s="65"/>
      <c r="DM737" s="65"/>
      <c r="DN737" s="65"/>
      <c r="DO737" s="65"/>
      <c r="DP737" s="65"/>
      <c r="DQ737" s="65"/>
      <c r="DR737" s="65"/>
      <c r="DS737" s="65"/>
      <c r="DT737" s="65"/>
      <c r="DU737" s="65"/>
      <c r="DV737" s="65"/>
      <c r="DW737" s="65"/>
      <c r="DX737" s="65"/>
      <c r="DY737" s="65"/>
      <c r="DZ737" s="65"/>
      <c r="EA737" s="65"/>
      <c r="EB737" s="65"/>
      <c r="EC737" s="65"/>
      <c r="ED737" s="65"/>
      <c r="EE737" s="65"/>
      <c r="EF737" s="65"/>
      <c r="EG737" s="65"/>
      <c r="EH737" s="65"/>
      <c r="EI737" s="65"/>
      <c r="EJ737" s="65"/>
      <c r="EK737" s="65"/>
      <c r="EL737" s="65"/>
      <c r="EM737" s="65"/>
      <c r="EN737" s="65"/>
      <c r="EO737" s="65"/>
      <c r="EP737" s="65"/>
      <c r="EQ737" s="65"/>
      <c r="ER737" s="65"/>
      <c r="ES737" s="65"/>
      <c r="ET737" s="65"/>
      <c r="EU737" s="65"/>
      <c r="EV737" s="65"/>
      <c r="EW737" s="65"/>
      <c r="EX737" s="65"/>
      <c r="EY737" s="65"/>
      <c r="EZ737" s="65"/>
      <c r="FA737" s="65"/>
      <c r="FB737" s="65"/>
      <c r="FC737" s="65"/>
      <c r="FD737" s="65"/>
      <c r="FE737" s="65"/>
      <c r="FF737" s="65"/>
      <c r="FG737" s="65"/>
      <c r="FH737" s="65"/>
      <c r="FI737" s="65"/>
      <c r="FJ737" s="65"/>
      <c r="FK737" s="65"/>
      <c r="FL737" s="65"/>
      <c r="FM737" s="65"/>
      <c r="FN737" s="65"/>
      <c r="FO737" s="65"/>
      <c r="FP737" s="65"/>
      <c r="FQ737" s="65"/>
      <c r="FR737" s="65"/>
      <c r="FS737" s="65"/>
      <c r="FT737" s="65"/>
      <c r="FU737" s="65"/>
      <c r="FV737" s="65"/>
      <c r="FW737" s="65"/>
      <c r="FX737" s="65"/>
      <c r="FY737" s="65"/>
      <c r="FZ737" s="65"/>
      <c r="GA737" s="65"/>
      <c r="GB737" s="65"/>
      <c r="GC737" s="65"/>
      <c r="GD737" s="65"/>
      <c r="GE737" s="65"/>
      <c r="GF737" s="65"/>
      <c r="GG737" s="65"/>
      <c r="GH737" s="65"/>
      <c r="GI737" s="65"/>
      <c r="GJ737" s="65"/>
      <c r="GK737" s="65"/>
      <c r="GL737" s="65"/>
      <c r="GM737" s="65"/>
      <c r="GN737" s="65"/>
      <c r="GO737" s="65"/>
    </row>
    <row r="738" spans="46:197" s="103" customFormat="1" ht="20.100000000000001" customHeight="1" x14ac:dyDescent="0.3">
      <c r="AT738" s="64"/>
      <c r="AU738" s="64"/>
      <c r="AV738" s="64"/>
      <c r="AW738" s="64"/>
      <c r="AX738" s="64"/>
      <c r="AY738" s="64"/>
      <c r="AZ738" s="64"/>
      <c r="BA738" s="64"/>
      <c r="BB738" s="64"/>
      <c r="BC738" s="64"/>
      <c r="BD738" s="64"/>
      <c r="BE738" s="64"/>
      <c r="BF738" s="64"/>
      <c r="BG738" s="64"/>
      <c r="BH738" s="64"/>
      <c r="BI738" s="64"/>
      <c r="BJ738" s="64"/>
      <c r="BK738" s="64"/>
      <c r="BL738" s="64"/>
      <c r="BM738" s="64"/>
      <c r="BN738" s="64"/>
      <c r="BO738" s="64"/>
      <c r="BP738" s="64"/>
      <c r="BQ738" s="64"/>
      <c r="BR738" s="64"/>
      <c r="BS738" s="64"/>
      <c r="BT738" s="64"/>
      <c r="BU738" s="64"/>
      <c r="BV738" s="64"/>
      <c r="BW738" s="64"/>
      <c r="BX738" s="64"/>
      <c r="BY738" s="64"/>
      <c r="BZ738" s="64"/>
      <c r="CA738" s="64"/>
      <c r="CB738" s="64"/>
      <c r="CC738" s="64"/>
      <c r="CD738" s="64"/>
      <c r="CE738" s="64"/>
      <c r="CF738" s="64"/>
      <c r="CG738" s="64"/>
      <c r="CH738" s="64"/>
      <c r="CI738" s="64"/>
      <c r="CJ738" s="64"/>
      <c r="CK738" s="64"/>
      <c r="CL738" s="64"/>
      <c r="CM738" s="64"/>
      <c r="CN738" s="64"/>
      <c r="CO738" s="64"/>
      <c r="CP738" s="64"/>
      <c r="CQ738" s="64"/>
      <c r="CR738" s="64"/>
      <c r="CS738" s="64"/>
      <c r="CT738" s="64"/>
      <c r="CU738" s="64"/>
      <c r="CV738" s="64"/>
      <c r="CW738" s="64"/>
      <c r="CX738" s="64"/>
      <c r="CY738" s="64"/>
      <c r="CZ738" s="64"/>
      <c r="DA738" s="64"/>
      <c r="DB738" s="64"/>
      <c r="DC738" s="64"/>
      <c r="DD738" s="64"/>
      <c r="DE738" s="64"/>
      <c r="DF738" s="64"/>
      <c r="DG738" s="64"/>
      <c r="DH738" s="64"/>
      <c r="DI738" s="64"/>
      <c r="DJ738" s="64"/>
      <c r="DK738" s="65"/>
      <c r="DL738" s="65"/>
      <c r="DM738" s="65"/>
      <c r="DN738" s="65"/>
      <c r="DO738" s="65"/>
      <c r="DP738" s="65"/>
      <c r="DQ738" s="65"/>
      <c r="DR738" s="65"/>
      <c r="DS738" s="65"/>
      <c r="DT738" s="65"/>
      <c r="DU738" s="65"/>
      <c r="DV738" s="65"/>
      <c r="DW738" s="65"/>
      <c r="DX738" s="65"/>
      <c r="DY738" s="65"/>
      <c r="DZ738" s="65"/>
      <c r="EA738" s="65"/>
      <c r="EB738" s="65"/>
      <c r="EC738" s="65"/>
      <c r="ED738" s="65"/>
      <c r="EE738" s="65"/>
      <c r="EF738" s="65"/>
      <c r="EG738" s="65"/>
      <c r="EH738" s="65"/>
      <c r="EI738" s="65"/>
      <c r="EJ738" s="65"/>
      <c r="EK738" s="65"/>
      <c r="EL738" s="65"/>
      <c r="EM738" s="65"/>
      <c r="EN738" s="65"/>
      <c r="EO738" s="65"/>
      <c r="EP738" s="65"/>
      <c r="EQ738" s="65"/>
      <c r="ER738" s="65"/>
      <c r="ES738" s="65"/>
      <c r="ET738" s="65"/>
      <c r="EU738" s="65"/>
      <c r="EV738" s="65"/>
      <c r="EW738" s="65"/>
      <c r="EX738" s="65"/>
      <c r="EY738" s="65"/>
      <c r="EZ738" s="65"/>
      <c r="FA738" s="65"/>
      <c r="FB738" s="65"/>
      <c r="FC738" s="65"/>
      <c r="FD738" s="65"/>
      <c r="FE738" s="65"/>
      <c r="FF738" s="65"/>
      <c r="FG738" s="65"/>
      <c r="FH738" s="65"/>
      <c r="FI738" s="65"/>
      <c r="FJ738" s="65"/>
      <c r="FK738" s="65"/>
      <c r="FL738" s="65"/>
      <c r="FM738" s="65"/>
      <c r="FN738" s="65"/>
      <c r="FO738" s="65"/>
      <c r="FP738" s="65"/>
      <c r="FQ738" s="65"/>
      <c r="FR738" s="65"/>
      <c r="FS738" s="65"/>
      <c r="FT738" s="65"/>
      <c r="FU738" s="65"/>
      <c r="FV738" s="65"/>
      <c r="FW738" s="65"/>
      <c r="FX738" s="65"/>
      <c r="FY738" s="65"/>
      <c r="FZ738" s="65"/>
      <c r="GA738" s="65"/>
      <c r="GB738" s="65"/>
      <c r="GC738" s="65"/>
      <c r="GD738" s="65"/>
      <c r="GE738" s="65"/>
      <c r="GF738" s="65"/>
      <c r="GG738" s="65"/>
      <c r="GH738" s="65"/>
      <c r="GI738" s="65"/>
      <c r="GJ738" s="65"/>
      <c r="GK738" s="65"/>
      <c r="GL738" s="65"/>
      <c r="GM738" s="65"/>
      <c r="GN738" s="65"/>
      <c r="GO738" s="65"/>
    </row>
    <row r="739" spans="46:197" s="103" customFormat="1" ht="20.100000000000001" customHeight="1" x14ac:dyDescent="0.3">
      <c r="AT739" s="64"/>
      <c r="AU739" s="64"/>
      <c r="AV739" s="64"/>
      <c r="AW739" s="64"/>
      <c r="AX739" s="64"/>
      <c r="AY739" s="64"/>
      <c r="AZ739" s="64"/>
      <c r="BA739" s="64"/>
      <c r="BB739" s="64"/>
      <c r="BC739" s="64"/>
      <c r="BD739" s="64"/>
      <c r="BE739" s="64"/>
      <c r="BF739" s="64"/>
      <c r="BG739" s="64"/>
      <c r="BH739" s="64"/>
      <c r="BI739" s="64"/>
      <c r="BJ739" s="64"/>
      <c r="BK739" s="64"/>
      <c r="BL739" s="64"/>
      <c r="BM739" s="64"/>
      <c r="BN739" s="64"/>
      <c r="BO739" s="64"/>
      <c r="BP739" s="64"/>
      <c r="BQ739" s="64"/>
      <c r="BR739" s="64"/>
      <c r="BS739" s="64"/>
      <c r="BT739" s="64"/>
      <c r="BU739" s="64"/>
      <c r="BV739" s="64"/>
      <c r="BW739" s="64"/>
      <c r="BX739" s="64"/>
      <c r="BY739" s="64"/>
      <c r="BZ739" s="64"/>
      <c r="CA739" s="64"/>
      <c r="CB739" s="64"/>
      <c r="CC739" s="64"/>
      <c r="CD739" s="64"/>
      <c r="CE739" s="64"/>
      <c r="CF739" s="64"/>
      <c r="CG739" s="64"/>
      <c r="CH739" s="64"/>
      <c r="CI739" s="64"/>
      <c r="CJ739" s="64"/>
      <c r="CK739" s="64"/>
      <c r="CL739" s="64"/>
      <c r="CM739" s="64"/>
      <c r="CN739" s="64"/>
      <c r="CO739" s="64"/>
      <c r="CP739" s="64"/>
      <c r="CQ739" s="64"/>
      <c r="CR739" s="64"/>
      <c r="CS739" s="64"/>
      <c r="CT739" s="64"/>
      <c r="CU739" s="64"/>
      <c r="CV739" s="64"/>
      <c r="CW739" s="64"/>
      <c r="CX739" s="64"/>
      <c r="CY739" s="64"/>
      <c r="CZ739" s="64"/>
      <c r="DA739" s="64"/>
      <c r="DB739" s="64"/>
      <c r="DC739" s="64"/>
      <c r="DD739" s="64"/>
      <c r="DE739" s="64"/>
      <c r="DF739" s="64"/>
      <c r="DG739" s="64"/>
      <c r="DH739" s="64"/>
      <c r="DI739" s="64"/>
      <c r="DJ739" s="64"/>
      <c r="DK739" s="65"/>
      <c r="DL739" s="65"/>
      <c r="DM739" s="65"/>
      <c r="DN739" s="65"/>
      <c r="DO739" s="65"/>
      <c r="DP739" s="65"/>
      <c r="DQ739" s="65"/>
      <c r="DR739" s="65"/>
      <c r="DS739" s="65"/>
      <c r="DT739" s="65"/>
      <c r="DU739" s="65"/>
      <c r="DV739" s="65"/>
      <c r="DW739" s="65"/>
      <c r="DX739" s="65"/>
      <c r="DY739" s="65"/>
      <c r="DZ739" s="65"/>
      <c r="EA739" s="65"/>
      <c r="EB739" s="65"/>
      <c r="EC739" s="65"/>
      <c r="ED739" s="65"/>
      <c r="EE739" s="65"/>
      <c r="EF739" s="65"/>
      <c r="EG739" s="65"/>
      <c r="EH739" s="65"/>
      <c r="EI739" s="65"/>
      <c r="EJ739" s="65"/>
      <c r="EK739" s="65"/>
      <c r="EL739" s="65"/>
      <c r="EM739" s="65"/>
      <c r="EN739" s="65"/>
      <c r="EO739" s="65"/>
      <c r="EP739" s="65"/>
      <c r="EQ739" s="65"/>
      <c r="ER739" s="65"/>
      <c r="ES739" s="65"/>
      <c r="ET739" s="65"/>
      <c r="EU739" s="65"/>
      <c r="EV739" s="65"/>
      <c r="EW739" s="65"/>
      <c r="EX739" s="65"/>
      <c r="EY739" s="65"/>
      <c r="EZ739" s="65"/>
      <c r="FA739" s="65"/>
      <c r="FB739" s="65"/>
      <c r="FC739" s="65"/>
      <c r="FD739" s="65"/>
      <c r="FE739" s="65"/>
      <c r="FF739" s="65"/>
      <c r="FG739" s="65"/>
      <c r="FH739" s="65"/>
      <c r="FI739" s="65"/>
      <c r="FJ739" s="65"/>
      <c r="FK739" s="65"/>
      <c r="FL739" s="65"/>
      <c r="FM739" s="65"/>
      <c r="FN739" s="65"/>
      <c r="FO739" s="65"/>
      <c r="FP739" s="65"/>
      <c r="FQ739" s="65"/>
      <c r="FR739" s="65"/>
      <c r="FS739" s="65"/>
      <c r="FT739" s="65"/>
      <c r="FU739" s="65"/>
      <c r="FV739" s="65"/>
      <c r="FW739" s="65"/>
      <c r="FX739" s="65"/>
      <c r="FY739" s="65"/>
      <c r="FZ739" s="65"/>
      <c r="GA739" s="65"/>
      <c r="GB739" s="65"/>
      <c r="GC739" s="65"/>
      <c r="GD739" s="65"/>
      <c r="GE739" s="65"/>
      <c r="GF739" s="65"/>
      <c r="GG739" s="65"/>
      <c r="GH739" s="65"/>
      <c r="GI739" s="65"/>
      <c r="GJ739" s="65"/>
      <c r="GK739" s="65"/>
      <c r="GL739" s="65"/>
      <c r="GM739" s="65"/>
      <c r="GN739" s="65"/>
      <c r="GO739" s="65"/>
    </row>
    <row r="740" spans="46:197" s="103" customFormat="1" ht="20.100000000000001" customHeight="1" x14ac:dyDescent="0.3">
      <c r="AT740" s="64"/>
      <c r="AU740" s="64"/>
      <c r="AV740" s="64"/>
      <c r="AW740" s="64"/>
      <c r="AX740" s="64"/>
      <c r="AY740" s="64"/>
      <c r="AZ740" s="64"/>
      <c r="BA740" s="64"/>
      <c r="BB740" s="64"/>
      <c r="BC740" s="64"/>
      <c r="BD740" s="64"/>
      <c r="BE740" s="64"/>
      <c r="BF740" s="64"/>
      <c r="BG740" s="64"/>
      <c r="BH740" s="64"/>
      <c r="BI740" s="64"/>
      <c r="BJ740" s="64"/>
      <c r="BK740" s="64"/>
      <c r="BL740" s="64"/>
      <c r="BM740" s="64"/>
      <c r="BN740" s="64"/>
      <c r="BO740" s="64"/>
      <c r="BP740" s="64"/>
      <c r="BQ740" s="64"/>
      <c r="BR740" s="64"/>
      <c r="BS740" s="64"/>
      <c r="BT740" s="64"/>
      <c r="BU740" s="64"/>
      <c r="BV740" s="64"/>
      <c r="BW740" s="64"/>
      <c r="BX740" s="64"/>
      <c r="BY740" s="64"/>
      <c r="BZ740" s="64"/>
      <c r="CA740" s="64"/>
      <c r="CB740" s="64"/>
      <c r="CC740" s="64"/>
      <c r="CD740" s="64"/>
      <c r="CE740" s="64"/>
      <c r="CF740" s="64"/>
      <c r="CG740" s="64"/>
      <c r="CH740" s="64"/>
      <c r="CI740" s="64"/>
      <c r="CJ740" s="64"/>
      <c r="CK740" s="64"/>
      <c r="CL740" s="64"/>
      <c r="CM740" s="64"/>
      <c r="CN740" s="64"/>
      <c r="CO740" s="64"/>
      <c r="CP740" s="64"/>
      <c r="CQ740" s="64"/>
      <c r="CR740" s="64"/>
      <c r="CS740" s="64"/>
      <c r="CT740" s="64"/>
      <c r="CU740" s="64"/>
      <c r="CV740" s="64"/>
      <c r="CW740" s="64"/>
      <c r="CX740" s="64"/>
      <c r="CY740" s="64"/>
      <c r="CZ740" s="64"/>
      <c r="DA740" s="64"/>
      <c r="DB740" s="64"/>
      <c r="DC740" s="64"/>
      <c r="DD740" s="64"/>
      <c r="DE740" s="64"/>
      <c r="DF740" s="64"/>
      <c r="DG740" s="64"/>
      <c r="DH740" s="64"/>
      <c r="DI740" s="64"/>
      <c r="DJ740" s="64"/>
      <c r="DK740" s="65"/>
      <c r="DL740" s="65"/>
      <c r="DM740" s="65"/>
      <c r="DN740" s="65"/>
      <c r="DO740" s="65"/>
      <c r="DP740" s="65"/>
      <c r="DQ740" s="65"/>
      <c r="DR740" s="65"/>
      <c r="DS740" s="65"/>
      <c r="DT740" s="65"/>
      <c r="DU740" s="65"/>
      <c r="DV740" s="65"/>
      <c r="DW740" s="65"/>
      <c r="DX740" s="65"/>
      <c r="DY740" s="65"/>
      <c r="DZ740" s="65"/>
      <c r="EA740" s="65"/>
      <c r="EB740" s="65"/>
      <c r="EC740" s="65"/>
      <c r="ED740" s="65"/>
      <c r="EE740" s="65"/>
      <c r="EF740" s="65"/>
      <c r="EG740" s="65"/>
      <c r="EH740" s="65"/>
      <c r="EI740" s="65"/>
      <c r="EJ740" s="65"/>
      <c r="EK740" s="65"/>
      <c r="EL740" s="65"/>
      <c r="EM740" s="65"/>
      <c r="EN740" s="65"/>
      <c r="EO740" s="65"/>
      <c r="EP740" s="65"/>
      <c r="EQ740" s="65"/>
      <c r="ER740" s="65"/>
      <c r="ES740" s="65"/>
      <c r="ET740" s="65"/>
      <c r="EU740" s="65"/>
      <c r="EV740" s="65"/>
      <c r="EW740" s="65"/>
      <c r="EX740" s="65"/>
      <c r="EY740" s="65"/>
      <c r="EZ740" s="65"/>
      <c r="FA740" s="65"/>
      <c r="FB740" s="65"/>
      <c r="FC740" s="65"/>
      <c r="FD740" s="65"/>
      <c r="FE740" s="65"/>
      <c r="FF740" s="65"/>
      <c r="FG740" s="65"/>
      <c r="FH740" s="65"/>
      <c r="FI740" s="65"/>
      <c r="FJ740" s="65"/>
      <c r="FK740" s="65"/>
      <c r="FL740" s="65"/>
      <c r="FM740" s="65"/>
      <c r="FN740" s="65"/>
      <c r="FO740" s="65"/>
      <c r="FP740" s="65"/>
      <c r="FQ740" s="65"/>
      <c r="FR740" s="65"/>
      <c r="FS740" s="65"/>
      <c r="FT740" s="65"/>
      <c r="FU740" s="65"/>
      <c r="FV740" s="65"/>
      <c r="FW740" s="65"/>
      <c r="FX740" s="65"/>
      <c r="FY740" s="65"/>
      <c r="FZ740" s="65"/>
      <c r="GA740" s="65"/>
      <c r="GB740" s="65"/>
      <c r="GC740" s="65"/>
      <c r="GD740" s="65"/>
      <c r="GE740" s="65"/>
      <c r="GF740" s="65"/>
      <c r="GG740" s="65"/>
      <c r="GH740" s="65"/>
      <c r="GI740" s="65"/>
      <c r="GJ740" s="65"/>
      <c r="GK740" s="65"/>
      <c r="GL740" s="65"/>
      <c r="GM740" s="65"/>
      <c r="GN740" s="65"/>
      <c r="GO740" s="65"/>
    </row>
    <row r="741" spans="46:197" s="103" customFormat="1" ht="20.100000000000001" customHeight="1" x14ac:dyDescent="0.3">
      <c r="AT741" s="64"/>
      <c r="AU741" s="64"/>
      <c r="AV741" s="64"/>
      <c r="AW741" s="64"/>
      <c r="AX741" s="64"/>
      <c r="AY741" s="64"/>
      <c r="AZ741" s="64"/>
      <c r="BA741" s="64"/>
      <c r="BB741" s="64"/>
      <c r="BC741" s="64"/>
      <c r="BD741" s="64"/>
      <c r="BE741" s="64"/>
      <c r="BF741" s="64"/>
      <c r="BG741" s="64"/>
      <c r="BH741" s="64"/>
      <c r="BI741" s="64"/>
      <c r="BJ741" s="64"/>
      <c r="BK741" s="64"/>
      <c r="BL741" s="64"/>
      <c r="BM741" s="64"/>
      <c r="BN741" s="64"/>
      <c r="BO741" s="64"/>
      <c r="BP741" s="64"/>
      <c r="BQ741" s="64"/>
      <c r="BR741" s="64"/>
      <c r="BS741" s="64"/>
      <c r="BT741" s="64"/>
      <c r="BU741" s="64"/>
      <c r="BV741" s="64"/>
      <c r="BW741" s="64"/>
      <c r="BX741" s="64"/>
      <c r="BY741" s="64"/>
      <c r="BZ741" s="64"/>
      <c r="CA741" s="64"/>
      <c r="CB741" s="64"/>
      <c r="CC741" s="64"/>
      <c r="CD741" s="64"/>
      <c r="CE741" s="64"/>
      <c r="CF741" s="64"/>
      <c r="CG741" s="64"/>
      <c r="CH741" s="64"/>
      <c r="CI741" s="64"/>
      <c r="CJ741" s="64"/>
      <c r="CK741" s="64"/>
      <c r="CL741" s="64"/>
      <c r="CM741" s="64"/>
      <c r="CN741" s="64"/>
      <c r="CO741" s="64"/>
      <c r="CP741" s="64"/>
      <c r="CQ741" s="64"/>
      <c r="CR741" s="64"/>
      <c r="CS741" s="64"/>
      <c r="CT741" s="64"/>
      <c r="CU741" s="64"/>
      <c r="CV741" s="64"/>
      <c r="CW741" s="64"/>
      <c r="CX741" s="64"/>
      <c r="CY741" s="64"/>
      <c r="CZ741" s="64"/>
      <c r="DA741" s="64"/>
      <c r="DB741" s="64"/>
      <c r="DC741" s="64"/>
      <c r="DD741" s="64"/>
      <c r="DE741" s="64"/>
      <c r="DF741" s="64"/>
      <c r="DG741" s="64"/>
      <c r="DH741" s="64"/>
      <c r="DI741" s="64"/>
      <c r="DJ741" s="64"/>
      <c r="DK741" s="65"/>
      <c r="DL741" s="65"/>
      <c r="DM741" s="65"/>
      <c r="DN741" s="65"/>
      <c r="DO741" s="65"/>
      <c r="DP741" s="65"/>
      <c r="DQ741" s="65"/>
      <c r="DR741" s="65"/>
      <c r="DS741" s="65"/>
      <c r="DT741" s="65"/>
      <c r="DU741" s="65"/>
      <c r="DV741" s="65"/>
      <c r="DW741" s="65"/>
      <c r="DX741" s="65"/>
      <c r="DY741" s="65"/>
      <c r="DZ741" s="65"/>
      <c r="EA741" s="65"/>
      <c r="EB741" s="65"/>
      <c r="EC741" s="65"/>
      <c r="ED741" s="65"/>
      <c r="EE741" s="65"/>
      <c r="EF741" s="65"/>
      <c r="EG741" s="65"/>
      <c r="EH741" s="65"/>
      <c r="EI741" s="65"/>
      <c r="EJ741" s="65"/>
      <c r="EK741" s="65"/>
      <c r="EL741" s="65"/>
      <c r="EM741" s="65"/>
      <c r="EN741" s="65"/>
      <c r="EO741" s="65"/>
      <c r="EP741" s="65"/>
      <c r="EQ741" s="65"/>
      <c r="ER741" s="65"/>
      <c r="ES741" s="65"/>
      <c r="ET741" s="65"/>
      <c r="EU741" s="65"/>
      <c r="EV741" s="65"/>
      <c r="EW741" s="65"/>
      <c r="EX741" s="65"/>
      <c r="EY741" s="65"/>
      <c r="EZ741" s="65"/>
      <c r="FA741" s="65"/>
      <c r="FB741" s="65"/>
      <c r="FC741" s="65"/>
      <c r="FD741" s="65"/>
      <c r="FE741" s="65"/>
      <c r="FF741" s="65"/>
      <c r="FG741" s="65"/>
      <c r="FH741" s="65"/>
      <c r="FI741" s="65"/>
      <c r="FJ741" s="65"/>
      <c r="FK741" s="65"/>
      <c r="FL741" s="65"/>
      <c r="FM741" s="65"/>
      <c r="FN741" s="65"/>
      <c r="FO741" s="65"/>
      <c r="FP741" s="65"/>
      <c r="FQ741" s="65"/>
      <c r="FR741" s="65"/>
      <c r="FS741" s="65"/>
      <c r="FT741" s="65"/>
      <c r="FU741" s="65"/>
      <c r="FV741" s="65"/>
      <c r="FW741" s="65"/>
      <c r="FX741" s="65"/>
      <c r="FY741" s="65"/>
      <c r="FZ741" s="65"/>
      <c r="GA741" s="65"/>
      <c r="GB741" s="65"/>
      <c r="GC741" s="65"/>
      <c r="GD741" s="65"/>
      <c r="GE741" s="65"/>
      <c r="GF741" s="65"/>
      <c r="GG741" s="65"/>
      <c r="GH741" s="65"/>
      <c r="GI741" s="65"/>
      <c r="GJ741" s="65"/>
      <c r="GK741" s="65"/>
      <c r="GL741" s="65"/>
      <c r="GM741" s="65"/>
      <c r="GN741" s="65"/>
      <c r="GO741" s="65"/>
    </row>
    <row r="742" spans="46:197" s="103" customFormat="1" ht="20.100000000000001" customHeight="1" x14ac:dyDescent="0.3">
      <c r="AT742" s="64"/>
      <c r="AU742" s="64"/>
      <c r="AV742" s="64"/>
      <c r="AW742" s="64"/>
      <c r="AX742" s="64"/>
      <c r="AY742" s="64"/>
      <c r="AZ742" s="64"/>
      <c r="BA742" s="64"/>
      <c r="BB742" s="64"/>
      <c r="BC742" s="64"/>
      <c r="BD742" s="64"/>
      <c r="BE742" s="64"/>
      <c r="BF742" s="64"/>
      <c r="BG742" s="64"/>
      <c r="BH742" s="64"/>
      <c r="BI742" s="64"/>
      <c r="BJ742" s="64"/>
      <c r="BK742" s="64"/>
      <c r="BL742" s="64"/>
      <c r="BM742" s="64"/>
      <c r="BN742" s="64"/>
      <c r="BO742" s="64"/>
      <c r="BP742" s="64"/>
      <c r="BQ742" s="64"/>
      <c r="BR742" s="64"/>
      <c r="BS742" s="64"/>
      <c r="BT742" s="64"/>
      <c r="BU742" s="64"/>
      <c r="BV742" s="64"/>
      <c r="BW742" s="64"/>
      <c r="BX742" s="64"/>
      <c r="BY742" s="64"/>
      <c r="BZ742" s="64"/>
      <c r="CA742" s="64"/>
      <c r="CB742" s="64"/>
      <c r="CC742" s="64"/>
      <c r="CD742" s="64"/>
      <c r="CE742" s="64"/>
      <c r="CF742" s="64"/>
      <c r="CG742" s="64"/>
      <c r="CH742" s="64"/>
      <c r="CI742" s="64"/>
      <c r="CJ742" s="64"/>
      <c r="CK742" s="64"/>
      <c r="CL742" s="64"/>
      <c r="CM742" s="64"/>
      <c r="CN742" s="64"/>
      <c r="CO742" s="64"/>
      <c r="CP742" s="64"/>
      <c r="CQ742" s="64"/>
      <c r="CR742" s="64"/>
      <c r="CS742" s="64"/>
      <c r="CT742" s="64"/>
      <c r="CU742" s="64"/>
      <c r="CV742" s="64"/>
      <c r="CW742" s="64"/>
      <c r="CX742" s="64"/>
      <c r="CY742" s="64"/>
      <c r="CZ742" s="64"/>
      <c r="DA742" s="64"/>
      <c r="DB742" s="64"/>
      <c r="DC742" s="64"/>
      <c r="DD742" s="64"/>
      <c r="DE742" s="64"/>
      <c r="DF742" s="64"/>
      <c r="DG742" s="64"/>
      <c r="DH742" s="64"/>
      <c r="DI742" s="64"/>
      <c r="DJ742" s="64"/>
      <c r="DK742" s="65"/>
      <c r="DL742" s="65"/>
      <c r="DM742" s="65"/>
      <c r="DN742" s="65"/>
      <c r="DO742" s="65"/>
      <c r="DP742" s="65"/>
      <c r="DQ742" s="65"/>
      <c r="DR742" s="65"/>
      <c r="DS742" s="65"/>
      <c r="DT742" s="65"/>
      <c r="DU742" s="65"/>
      <c r="DV742" s="65"/>
      <c r="DW742" s="65"/>
      <c r="DX742" s="65"/>
      <c r="DY742" s="65"/>
      <c r="DZ742" s="65"/>
      <c r="EA742" s="65"/>
      <c r="EB742" s="65"/>
      <c r="EC742" s="65"/>
      <c r="ED742" s="65"/>
      <c r="EE742" s="65"/>
      <c r="EF742" s="65"/>
      <c r="EG742" s="65"/>
      <c r="EH742" s="65"/>
      <c r="EI742" s="65"/>
      <c r="EJ742" s="65"/>
      <c r="EK742" s="65"/>
      <c r="EL742" s="65"/>
      <c r="EM742" s="65"/>
      <c r="EN742" s="65"/>
      <c r="EO742" s="65"/>
      <c r="EP742" s="65"/>
      <c r="EQ742" s="65"/>
      <c r="ER742" s="65"/>
      <c r="ES742" s="65"/>
      <c r="ET742" s="65"/>
      <c r="EU742" s="65"/>
      <c r="EV742" s="65"/>
      <c r="EW742" s="65"/>
      <c r="EX742" s="65"/>
      <c r="EY742" s="65"/>
      <c r="EZ742" s="65"/>
      <c r="FA742" s="65"/>
      <c r="FB742" s="65"/>
      <c r="FC742" s="65"/>
      <c r="FD742" s="65"/>
      <c r="FE742" s="65"/>
      <c r="FF742" s="65"/>
      <c r="FG742" s="65"/>
      <c r="FH742" s="65"/>
      <c r="FI742" s="65"/>
      <c r="FJ742" s="65"/>
      <c r="FK742" s="65"/>
      <c r="FL742" s="65"/>
      <c r="FM742" s="65"/>
      <c r="FN742" s="65"/>
      <c r="FO742" s="65"/>
      <c r="FP742" s="65"/>
      <c r="FQ742" s="65"/>
      <c r="FR742" s="65"/>
      <c r="FS742" s="65"/>
      <c r="FT742" s="65"/>
      <c r="FU742" s="65"/>
      <c r="FV742" s="65"/>
      <c r="FW742" s="65"/>
      <c r="FX742" s="65"/>
      <c r="FY742" s="65"/>
      <c r="FZ742" s="65"/>
      <c r="GA742" s="65"/>
      <c r="GB742" s="65"/>
      <c r="GC742" s="65"/>
      <c r="GD742" s="65"/>
      <c r="GE742" s="65"/>
      <c r="GF742" s="65"/>
      <c r="GG742" s="65"/>
      <c r="GH742" s="65"/>
      <c r="GI742" s="65"/>
      <c r="GJ742" s="65"/>
      <c r="GK742" s="65"/>
      <c r="GL742" s="65"/>
      <c r="GM742" s="65"/>
      <c r="GN742" s="65"/>
      <c r="GO742" s="65"/>
    </row>
    <row r="743" spans="46:197" s="103" customFormat="1" ht="20.100000000000001" customHeight="1" x14ac:dyDescent="0.3">
      <c r="AT743" s="64"/>
      <c r="AU743" s="64"/>
      <c r="AV743" s="64"/>
      <c r="AW743" s="64"/>
      <c r="AX743" s="64"/>
      <c r="AY743" s="64"/>
      <c r="AZ743" s="64"/>
      <c r="BA743" s="64"/>
      <c r="BB743" s="64"/>
      <c r="BC743" s="64"/>
      <c r="BD743" s="64"/>
      <c r="BE743" s="64"/>
      <c r="BF743" s="64"/>
      <c r="BG743" s="64"/>
      <c r="BH743" s="64"/>
      <c r="BI743" s="64"/>
      <c r="BJ743" s="64"/>
      <c r="BK743" s="64"/>
      <c r="BL743" s="64"/>
      <c r="BM743" s="64"/>
      <c r="BN743" s="64"/>
      <c r="BO743" s="64"/>
      <c r="BP743" s="64"/>
      <c r="BQ743" s="64"/>
      <c r="BR743" s="64"/>
      <c r="BS743" s="64"/>
      <c r="BT743" s="64"/>
      <c r="BU743" s="64"/>
      <c r="BV743" s="64"/>
      <c r="BW743" s="64"/>
      <c r="BX743" s="64"/>
      <c r="BY743" s="64"/>
      <c r="BZ743" s="64"/>
      <c r="CA743" s="64"/>
      <c r="CB743" s="64"/>
      <c r="CC743" s="64"/>
      <c r="CD743" s="64"/>
      <c r="CE743" s="64"/>
      <c r="CF743" s="64"/>
      <c r="CG743" s="64"/>
      <c r="CH743" s="64"/>
      <c r="CI743" s="64"/>
      <c r="CJ743" s="64"/>
      <c r="CK743" s="64"/>
      <c r="CL743" s="64"/>
      <c r="CM743" s="64"/>
      <c r="CN743" s="64"/>
      <c r="CO743" s="64"/>
      <c r="CP743" s="64"/>
      <c r="CQ743" s="64"/>
      <c r="CR743" s="64"/>
      <c r="CS743" s="64"/>
      <c r="CT743" s="64"/>
      <c r="CU743" s="64"/>
      <c r="CV743" s="64"/>
      <c r="CW743" s="64"/>
      <c r="CX743" s="64"/>
      <c r="CY743" s="64"/>
      <c r="CZ743" s="64"/>
      <c r="DA743" s="64"/>
      <c r="DB743" s="64"/>
      <c r="DC743" s="64"/>
      <c r="DD743" s="64"/>
      <c r="DE743" s="64"/>
      <c r="DF743" s="64"/>
      <c r="DG743" s="64"/>
      <c r="DH743" s="64"/>
      <c r="DI743" s="64"/>
      <c r="DJ743" s="64"/>
      <c r="DK743" s="65"/>
      <c r="DL743" s="65"/>
      <c r="DM743" s="65"/>
      <c r="DN743" s="65"/>
      <c r="DO743" s="65"/>
      <c r="DP743" s="65"/>
      <c r="DQ743" s="65"/>
      <c r="DR743" s="65"/>
      <c r="DS743" s="65"/>
      <c r="DT743" s="65"/>
      <c r="DU743" s="65"/>
      <c r="DV743" s="65"/>
      <c r="DW743" s="65"/>
      <c r="DX743" s="65"/>
      <c r="DY743" s="65"/>
      <c r="DZ743" s="65"/>
      <c r="EA743" s="65"/>
      <c r="EB743" s="65"/>
      <c r="EC743" s="65"/>
      <c r="ED743" s="65"/>
      <c r="EE743" s="65"/>
      <c r="EF743" s="65"/>
      <c r="EG743" s="65"/>
      <c r="EH743" s="65"/>
      <c r="EI743" s="65"/>
      <c r="EJ743" s="65"/>
      <c r="EK743" s="65"/>
      <c r="EL743" s="65"/>
      <c r="EM743" s="65"/>
      <c r="EN743" s="65"/>
      <c r="EO743" s="65"/>
      <c r="EP743" s="65"/>
      <c r="EQ743" s="65"/>
      <c r="ER743" s="65"/>
      <c r="ES743" s="65"/>
      <c r="ET743" s="65"/>
      <c r="EU743" s="65"/>
      <c r="EV743" s="65"/>
      <c r="EW743" s="65"/>
      <c r="EX743" s="65"/>
      <c r="EY743" s="65"/>
      <c r="EZ743" s="65"/>
      <c r="FA743" s="65"/>
      <c r="FB743" s="65"/>
      <c r="FC743" s="65"/>
      <c r="FD743" s="65"/>
      <c r="FE743" s="65"/>
      <c r="FF743" s="65"/>
      <c r="FG743" s="65"/>
      <c r="FH743" s="65"/>
      <c r="FI743" s="65"/>
      <c r="FJ743" s="65"/>
      <c r="FK743" s="65"/>
      <c r="FL743" s="65"/>
      <c r="FM743" s="65"/>
      <c r="FN743" s="65"/>
      <c r="FO743" s="65"/>
      <c r="FP743" s="65"/>
      <c r="FQ743" s="65"/>
      <c r="FR743" s="65"/>
      <c r="FS743" s="65"/>
      <c r="FT743" s="65"/>
      <c r="FU743" s="65"/>
      <c r="FV743" s="65"/>
      <c r="FW743" s="65"/>
      <c r="FX743" s="65"/>
      <c r="FY743" s="65"/>
      <c r="FZ743" s="65"/>
      <c r="GA743" s="65"/>
      <c r="GB743" s="65"/>
      <c r="GC743" s="65"/>
      <c r="GD743" s="65"/>
      <c r="GE743" s="65"/>
      <c r="GF743" s="65"/>
      <c r="GG743" s="65"/>
      <c r="GH743" s="65"/>
      <c r="GI743" s="65"/>
      <c r="GJ743" s="65"/>
      <c r="GK743" s="65"/>
      <c r="GL743" s="65"/>
      <c r="GM743" s="65"/>
      <c r="GN743" s="65"/>
      <c r="GO743" s="65"/>
    </row>
    <row r="744" spans="46:197" s="103" customFormat="1" ht="20.100000000000001" customHeight="1" x14ac:dyDescent="0.3">
      <c r="AT744" s="64"/>
      <c r="AU744" s="64"/>
      <c r="AV744" s="64"/>
      <c r="AW744" s="64"/>
      <c r="AX744" s="64"/>
      <c r="AY744" s="64"/>
      <c r="AZ744" s="64"/>
      <c r="BA744" s="64"/>
      <c r="BB744" s="64"/>
      <c r="BC744" s="64"/>
      <c r="BD744" s="64"/>
      <c r="BE744" s="64"/>
      <c r="BF744" s="64"/>
      <c r="BG744" s="64"/>
      <c r="BH744" s="64"/>
      <c r="BI744" s="64"/>
      <c r="BJ744" s="64"/>
      <c r="BK744" s="64"/>
      <c r="BL744" s="64"/>
      <c r="BM744" s="64"/>
      <c r="BN744" s="64"/>
      <c r="BO744" s="64"/>
      <c r="BP744" s="64"/>
      <c r="BQ744" s="64"/>
      <c r="BR744" s="64"/>
      <c r="BS744" s="64"/>
      <c r="BT744" s="64"/>
      <c r="BU744" s="64"/>
      <c r="BV744" s="64"/>
      <c r="BW744" s="64"/>
      <c r="BX744" s="64"/>
      <c r="BY744" s="64"/>
      <c r="BZ744" s="64"/>
      <c r="CA744" s="64"/>
      <c r="CB744" s="64"/>
      <c r="CC744" s="64"/>
      <c r="CD744" s="64"/>
      <c r="CE744" s="64"/>
      <c r="CF744" s="64"/>
      <c r="CG744" s="64"/>
      <c r="CH744" s="64"/>
      <c r="CI744" s="64"/>
      <c r="CJ744" s="64"/>
      <c r="CK744" s="64"/>
      <c r="CL744" s="64"/>
      <c r="CM744" s="64"/>
      <c r="CN744" s="64"/>
      <c r="CO744" s="64"/>
      <c r="CP744" s="64"/>
      <c r="CQ744" s="64"/>
      <c r="CR744" s="64"/>
      <c r="CS744" s="64"/>
      <c r="CT744" s="64"/>
      <c r="CU744" s="64"/>
      <c r="CV744" s="64"/>
      <c r="CW744" s="64"/>
      <c r="CX744" s="64"/>
      <c r="CY744" s="64"/>
      <c r="CZ744" s="64"/>
      <c r="DA744" s="64"/>
      <c r="DB744" s="64"/>
      <c r="DC744" s="64"/>
      <c r="DD744" s="64"/>
      <c r="DE744" s="64"/>
      <c r="DF744" s="64"/>
      <c r="DG744" s="64"/>
      <c r="DH744" s="64"/>
      <c r="DI744" s="64"/>
      <c r="DJ744" s="64"/>
      <c r="DK744" s="65"/>
      <c r="DL744" s="65"/>
      <c r="DM744" s="65"/>
      <c r="DN744" s="65"/>
      <c r="DO744" s="65"/>
      <c r="DP744" s="65"/>
      <c r="DQ744" s="65"/>
      <c r="DR744" s="65"/>
      <c r="DS744" s="65"/>
      <c r="DT744" s="65"/>
      <c r="DU744" s="65"/>
      <c r="DV744" s="65"/>
      <c r="DW744" s="65"/>
      <c r="DX744" s="65"/>
      <c r="DY744" s="65"/>
      <c r="DZ744" s="65"/>
      <c r="EA744" s="65"/>
      <c r="EB744" s="65"/>
      <c r="EC744" s="65"/>
      <c r="ED744" s="65"/>
      <c r="EE744" s="65"/>
      <c r="EF744" s="65"/>
      <c r="EG744" s="65"/>
      <c r="EH744" s="65"/>
      <c r="EI744" s="65"/>
      <c r="EJ744" s="65"/>
      <c r="EK744" s="65"/>
      <c r="EL744" s="65"/>
      <c r="EM744" s="65"/>
      <c r="EN744" s="65"/>
      <c r="EO744" s="65"/>
      <c r="EP744" s="65"/>
      <c r="EQ744" s="65"/>
      <c r="ER744" s="65"/>
      <c r="ES744" s="65"/>
      <c r="ET744" s="65"/>
      <c r="EU744" s="65"/>
      <c r="EV744" s="65"/>
      <c r="EW744" s="65"/>
      <c r="EX744" s="65"/>
      <c r="EY744" s="65"/>
      <c r="EZ744" s="65"/>
      <c r="FA744" s="65"/>
      <c r="FB744" s="65"/>
      <c r="FC744" s="65"/>
      <c r="FD744" s="65"/>
      <c r="FE744" s="65"/>
      <c r="FF744" s="65"/>
      <c r="FG744" s="65"/>
      <c r="FH744" s="65"/>
      <c r="FI744" s="65"/>
      <c r="FJ744" s="65"/>
      <c r="FK744" s="65"/>
      <c r="FL744" s="65"/>
      <c r="FM744" s="65"/>
      <c r="FN744" s="65"/>
      <c r="FO744" s="65"/>
      <c r="FP744" s="65"/>
      <c r="FQ744" s="65"/>
      <c r="FR744" s="65"/>
      <c r="FS744" s="65"/>
      <c r="FT744" s="65"/>
      <c r="FU744" s="65"/>
      <c r="FV744" s="65"/>
      <c r="FW744" s="65"/>
      <c r="FX744" s="65"/>
      <c r="FY744" s="65"/>
      <c r="FZ744" s="65"/>
      <c r="GA744" s="65"/>
      <c r="GB744" s="65"/>
      <c r="GC744" s="65"/>
      <c r="GD744" s="65"/>
      <c r="GE744" s="65"/>
      <c r="GF744" s="65"/>
      <c r="GG744" s="65"/>
      <c r="GH744" s="65"/>
      <c r="GI744" s="65"/>
      <c r="GJ744" s="65"/>
      <c r="GK744" s="65"/>
      <c r="GL744" s="65"/>
      <c r="GM744" s="65"/>
      <c r="GN744" s="65"/>
      <c r="GO744" s="65"/>
    </row>
    <row r="745" spans="46:197" s="103" customFormat="1" ht="20.100000000000001" customHeight="1" x14ac:dyDescent="0.3">
      <c r="AT745" s="64"/>
      <c r="AU745" s="64"/>
      <c r="AV745" s="64"/>
      <c r="AW745" s="64"/>
      <c r="AX745" s="64"/>
      <c r="AY745" s="64"/>
      <c r="AZ745" s="64"/>
      <c r="BA745" s="64"/>
      <c r="BB745" s="64"/>
      <c r="BC745" s="64"/>
      <c r="BD745" s="64"/>
      <c r="BE745" s="64"/>
      <c r="BF745" s="64"/>
      <c r="BG745" s="64"/>
      <c r="BH745" s="64"/>
      <c r="BI745" s="64"/>
      <c r="BJ745" s="64"/>
      <c r="BK745" s="64"/>
      <c r="BL745" s="64"/>
      <c r="BM745" s="64"/>
      <c r="BN745" s="64"/>
      <c r="BO745" s="64"/>
      <c r="BP745" s="64"/>
      <c r="BQ745" s="64"/>
      <c r="BR745" s="64"/>
      <c r="BS745" s="64"/>
      <c r="BT745" s="64"/>
      <c r="BU745" s="64"/>
      <c r="BV745" s="64"/>
      <c r="BW745" s="64"/>
      <c r="BX745" s="64"/>
      <c r="BY745" s="64"/>
      <c r="BZ745" s="64"/>
      <c r="CA745" s="64"/>
      <c r="CB745" s="64"/>
      <c r="CC745" s="64"/>
      <c r="CD745" s="64"/>
      <c r="CE745" s="64"/>
      <c r="CF745" s="64"/>
      <c r="CG745" s="64"/>
      <c r="CH745" s="64"/>
      <c r="CI745" s="64"/>
      <c r="CJ745" s="64"/>
      <c r="CK745" s="64"/>
      <c r="CL745" s="64"/>
      <c r="CM745" s="64"/>
      <c r="CN745" s="64"/>
      <c r="CO745" s="64"/>
      <c r="CP745" s="64"/>
      <c r="CQ745" s="64"/>
      <c r="CR745" s="64"/>
      <c r="CS745" s="64"/>
      <c r="CT745" s="64"/>
      <c r="CU745" s="64"/>
      <c r="CV745" s="64"/>
      <c r="CW745" s="64"/>
      <c r="CX745" s="64"/>
      <c r="CY745" s="64"/>
      <c r="CZ745" s="64"/>
      <c r="DA745" s="64"/>
      <c r="DB745" s="64"/>
      <c r="DC745" s="64"/>
      <c r="DD745" s="64"/>
      <c r="DE745" s="64"/>
      <c r="DF745" s="64"/>
      <c r="DG745" s="64"/>
      <c r="DH745" s="64"/>
      <c r="DI745" s="64"/>
      <c r="DJ745" s="64"/>
      <c r="DK745" s="65"/>
      <c r="DL745" s="65"/>
      <c r="DM745" s="65"/>
      <c r="DN745" s="65"/>
      <c r="DO745" s="65"/>
      <c r="DP745" s="65"/>
      <c r="DQ745" s="65"/>
      <c r="DR745" s="65"/>
      <c r="DS745" s="65"/>
      <c r="DT745" s="65"/>
      <c r="DU745" s="65"/>
      <c r="DV745" s="65"/>
      <c r="DW745" s="65"/>
      <c r="DX745" s="65"/>
      <c r="DY745" s="65"/>
      <c r="DZ745" s="65"/>
      <c r="EA745" s="65"/>
      <c r="EB745" s="65"/>
      <c r="EC745" s="65"/>
      <c r="ED745" s="65"/>
      <c r="EE745" s="65"/>
      <c r="EF745" s="65"/>
      <c r="EG745" s="65"/>
      <c r="EH745" s="65"/>
      <c r="EI745" s="65"/>
      <c r="EJ745" s="65"/>
      <c r="EK745" s="65"/>
      <c r="EL745" s="65"/>
      <c r="EM745" s="65"/>
      <c r="EN745" s="65"/>
      <c r="EO745" s="65"/>
      <c r="EP745" s="65"/>
      <c r="EQ745" s="65"/>
      <c r="ER745" s="65"/>
      <c r="ES745" s="65"/>
      <c r="ET745" s="65"/>
      <c r="EU745" s="65"/>
      <c r="EV745" s="65"/>
      <c r="EW745" s="65"/>
      <c r="EX745" s="65"/>
      <c r="EY745" s="65"/>
      <c r="EZ745" s="65"/>
      <c r="FA745" s="65"/>
      <c r="FB745" s="65"/>
      <c r="FC745" s="65"/>
      <c r="FD745" s="65"/>
      <c r="FE745" s="65"/>
      <c r="FF745" s="65"/>
      <c r="FG745" s="65"/>
      <c r="FH745" s="65"/>
      <c r="FI745" s="65"/>
      <c r="FJ745" s="65"/>
      <c r="FK745" s="65"/>
      <c r="FL745" s="65"/>
      <c r="FM745" s="65"/>
      <c r="FN745" s="65"/>
      <c r="FO745" s="65"/>
      <c r="FP745" s="65"/>
      <c r="FQ745" s="65"/>
      <c r="FR745" s="65"/>
      <c r="FS745" s="65"/>
      <c r="FT745" s="65"/>
      <c r="FU745" s="65"/>
      <c r="FV745" s="65"/>
      <c r="FW745" s="65"/>
      <c r="FX745" s="65"/>
      <c r="FY745" s="65"/>
      <c r="FZ745" s="65"/>
      <c r="GA745" s="65"/>
      <c r="GB745" s="65"/>
      <c r="GC745" s="65"/>
      <c r="GD745" s="65"/>
      <c r="GE745" s="65"/>
      <c r="GF745" s="65"/>
      <c r="GG745" s="65"/>
      <c r="GH745" s="65"/>
      <c r="GI745" s="65"/>
      <c r="GJ745" s="65"/>
      <c r="GK745" s="65"/>
      <c r="GL745" s="65"/>
      <c r="GM745" s="65"/>
      <c r="GN745" s="65"/>
      <c r="GO745" s="65"/>
    </row>
    <row r="746" spans="46:197" s="103" customFormat="1" ht="20.100000000000001" customHeight="1" x14ac:dyDescent="0.3">
      <c r="AT746" s="64"/>
      <c r="AU746" s="64"/>
      <c r="AV746" s="64"/>
      <c r="AW746" s="64"/>
      <c r="AX746" s="64"/>
      <c r="AY746" s="64"/>
      <c r="AZ746" s="64"/>
      <c r="BA746" s="64"/>
      <c r="BB746" s="64"/>
      <c r="BC746" s="64"/>
      <c r="BD746" s="64"/>
      <c r="BE746" s="64"/>
      <c r="BF746" s="64"/>
      <c r="BG746" s="64"/>
      <c r="BH746" s="64"/>
      <c r="BI746" s="64"/>
      <c r="BJ746" s="64"/>
      <c r="BK746" s="64"/>
      <c r="BL746" s="64"/>
      <c r="BM746" s="64"/>
      <c r="BN746" s="64"/>
      <c r="BO746" s="64"/>
      <c r="BP746" s="64"/>
      <c r="BQ746" s="64"/>
      <c r="BR746" s="64"/>
      <c r="BS746" s="64"/>
      <c r="BT746" s="64"/>
      <c r="BU746" s="64"/>
      <c r="BV746" s="64"/>
      <c r="BW746" s="64"/>
      <c r="BX746" s="64"/>
      <c r="BY746" s="64"/>
      <c r="BZ746" s="64"/>
      <c r="CA746" s="64"/>
      <c r="CB746" s="64"/>
      <c r="CC746" s="64"/>
      <c r="CD746" s="64"/>
      <c r="CE746" s="64"/>
      <c r="CF746" s="64"/>
      <c r="CG746" s="64"/>
      <c r="CH746" s="64"/>
      <c r="CI746" s="64"/>
      <c r="CJ746" s="64"/>
      <c r="CK746" s="64"/>
      <c r="CL746" s="64"/>
      <c r="CM746" s="64"/>
      <c r="CN746" s="64"/>
      <c r="CO746" s="64"/>
      <c r="CP746" s="64"/>
      <c r="CQ746" s="64"/>
      <c r="CR746" s="64"/>
      <c r="CS746" s="64"/>
      <c r="CT746" s="64"/>
      <c r="CU746" s="64"/>
      <c r="CV746" s="64"/>
      <c r="CW746" s="64"/>
      <c r="CX746" s="64"/>
      <c r="CY746" s="64"/>
      <c r="CZ746" s="64"/>
      <c r="DA746" s="64"/>
      <c r="DB746" s="64"/>
      <c r="DC746" s="64"/>
      <c r="DD746" s="64"/>
      <c r="DE746" s="64"/>
      <c r="DF746" s="64"/>
      <c r="DG746" s="64"/>
      <c r="DH746" s="64"/>
      <c r="DI746" s="64"/>
      <c r="DJ746" s="64"/>
      <c r="DK746" s="65"/>
      <c r="DL746" s="65"/>
      <c r="DM746" s="65"/>
      <c r="DN746" s="65"/>
      <c r="DO746" s="65"/>
      <c r="DP746" s="65"/>
      <c r="DQ746" s="65"/>
      <c r="DR746" s="65"/>
      <c r="DS746" s="65"/>
      <c r="DT746" s="65"/>
      <c r="DU746" s="65"/>
      <c r="DV746" s="65"/>
      <c r="DW746" s="65"/>
      <c r="DX746" s="65"/>
      <c r="DY746" s="65"/>
      <c r="DZ746" s="65"/>
      <c r="EA746" s="65"/>
      <c r="EB746" s="65"/>
      <c r="EC746" s="65"/>
      <c r="ED746" s="65"/>
      <c r="EE746" s="65"/>
      <c r="EF746" s="65"/>
      <c r="EG746" s="65"/>
      <c r="EH746" s="65"/>
      <c r="EI746" s="65"/>
      <c r="EJ746" s="65"/>
      <c r="EK746" s="65"/>
      <c r="EL746" s="65"/>
      <c r="EM746" s="65"/>
      <c r="EN746" s="65"/>
      <c r="EO746" s="65"/>
      <c r="EP746" s="65"/>
      <c r="EQ746" s="65"/>
      <c r="ER746" s="65"/>
      <c r="ES746" s="65"/>
      <c r="ET746" s="65"/>
      <c r="EU746" s="65"/>
      <c r="EV746" s="65"/>
      <c r="EW746" s="65"/>
      <c r="EX746" s="65"/>
      <c r="EY746" s="65"/>
      <c r="EZ746" s="65"/>
      <c r="FA746" s="65"/>
      <c r="FB746" s="65"/>
      <c r="FC746" s="65"/>
      <c r="FD746" s="65"/>
      <c r="FE746" s="65"/>
      <c r="FF746" s="65"/>
      <c r="FG746" s="65"/>
      <c r="FH746" s="65"/>
      <c r="FI746" s="65"/>
      <c r="FJ746" s="65"/>
      <c r="FK746" s="65"/>
      <c r="FL746" s="65"/>
      <c r="FM746" s="65"/>
      <c r="FN746" s="65"/>
      <c r="FO746" s="65"/>
      <c r="FP746" s="65"/>
      <c r="FQ746" s="65"/>
      <c r="FR746" s="65"/>
      <c r="FS746" s="65"/>
      <c r="FT746" s="65"/>
      <c r="FU746" s="65"/>
      <c r="FV746" s="65"/>
      <c r="FW746" s="65"/>
      <c r="FX746" s="65"/>
      <c r="FY746" s="65"/>
      <c r="FZ746" s="65"/>
      <c r="GA746" s="65"/>
      <c r="GB746" s="65"/>
      <c r="GC746" s="65"/>
      <c r="GD746" s="65"/>
      <c r="GE746" s="65"/>
      <c r="GF746" s="65"/>
      <c r="GG746" s="65"/>
      <c r="GH746" s="65"/>
      <c r="GI746" s="65"/>
      <c r="GJ746" s="65"/>
      <c r="GK746" s="65"/>
      <c r="GL746" s="65"/>
      <c r="GM746" s="65"/>
      <c r="GN746" s="65"/>
      <c r="GO746" s="65"/>
    </row>
    <row r="747" spans="46:197" s="103" customFormat="1" ht="20.100000000000001" customHeight="1" x14ac:dyDescent="0.3">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c r="BS747" s="64"/>
      <c r="BT747" s="64"/>
      <c r="BU747" s="64"/>
      <c r="BV747" s="64"/>
      <c r="BW747" s="64"/>
      <c r="BX747" s="64"/>
      <c r="BY747" s="64"/>
      <c r="BZ747" s="64"/>
      <c r="CA747" s="64"/>
      <c r="CB747" s="64"/>
      <c r="CC747" s="64"/>
      <c r="CD747" s="64"/>
      <c r="CE747" s="64"/>
      <c r="CF747" s="64"/>
      <c r="CG747" s="64"/>
      <c r="CH747" s="64"/>
      <c r="CI747" s="64"/>
      <c r="CJ747" s="64"/>
      <c r="CK747" s="64"/>
      <c r="CL747" s="64"/>
      <c r="CM747" s="64"/>
      <c r="CN747" s="64"/>
      <c r="CO747" s="64"/>
      <c r="CP747" s="64"/>
      <c r="CQ747" s="64"/>
      <c r="CR747" s="64"/>
      <c r="CS747" s="64"/>
      <c r="CT747" s="64"/>
      <c r="CU747" s="64"/>
      <c r="CV747" s="64"/>
      <c r="CW747" s="64"/>
      <c r="CX747" s="64"/>
      <c r="CY747" s="64"/>
      <c r="CZ747" s="64"/>
      <c r="DA747" s="64"/>
      <c r="DB747" s="64"/>
      <c r="DC747" s="64"/>
      <c r="DD747" s="64"/>
      <c r="DE747" s="64"/>
      <c r="DF747" s="64"/>
      <c r="DG747" s="64"/>
      <c r="DH747" s="64"/>
      <c r="DI747" s="64"/>
      <c r="DJ747" s="64"/>
      <c r="DK747" s="65"/>
      <c r="DL747" s="65"/>
      <c r="DM747" s="65"/>
      <c r="DN747" s="65"/>
      <c r="DO747" s="65"/>
      <c r="DP747" s="65"/>
      <c r="DQ747" s="65"/>
      <c r="DR747" s="65"/>
      <c r="DS747" s="65"/>
      <c r="DT747" s="65"/>
      <c r="DU747" s="65"/>
      <c r="DV747" s="65"/>
      <c r="DW747" s="65"/>
      <c r="DX747" s="65"/>
      <c r="DY747" s="65"/>
      <c r="DZ747" s="65"/>
      <c r="EA747" s="65"/>
      <c r="EB747" s="65"/>
      <c r="EC747" s="65"/>
      <c r="ED747" s="65"/>
      <c r="EE747" s="65"/>
      <c r="EF747" s="65"/>
      <c r="EG747" s="65"/>
      <c r="EH747" s="65"/>
      <c r="EI747" s="65"/>
      <c r="EJ747" s="65"/>
      <c r="EK747" s="65"/>
      <c r="EL747" s="65"/>
      <c r="EM747" s="65"/>
      <c r="EN747" s="65"/>
      <c r="EO747" s="65"/>
      <c r="EP747" s="65"/>
      <c r="EQ747" s="65"/>
      <c r="ER747" s="65"/>
      <c r="ES747" s="65"/>
      <c r="ET747" s="65"/>
      <c r="EU747" s="65"/>
      <c r="EV747" s="65"/>
      <c r="EW747" s="65"/>
      <c r="EX747" s="65"/>
      <c r="EY747" s="65"/>
      <c r="EZ747" s="65"/>
      <c r="FA747" s="65"/>
      <c r="FB747" s="65"/>
      <c r="FC747" s="65"/>
      <c r="FD747" s="65"/>
      <c r="FE747" s="65"/>
      <c r="FF747" s="65"/>
      <c r="FG747" s="65"/>
      <c r="FH747" s="65"/>
      <c r="FI747" s="65"/>
      <c r="FJ747" s="65"/>
      <c r="FK747" s="65"/>
      <c r="FL747" s="65"/>
      <c r="FM747" s="65"/>
      <c r="FN747" s="65"/>
      <c r="FO747" s="65"/>
      <c r="FP747" s="65"/>
      <c r="FQ747" s="65"/>
      <c r="FR747" s="65"/>
      <c r="FS747" s="65"/>
      <c r="FT747" s="65"/>
      <c r="FU747" s="65"/>
      <c r="FV747" s="65"/>
      <c r="FW747" s="65"/>
      <c r="FX747" s="65"/>
      <c r="FY747" s="65"/>
      <c r="FZ747" s="65"/>
      <c r="GA747" s="65"/>
      <c r="GB747" s="65"/>
      <c r="GC747" s="65"/>
      <c r="GD747" s="65"/>
      <c r="GE747" s="65"/>
      <c r="GF747" s="65"/>
      <c r="GG747" s="65"/>
      <c r="GH747" s="65"/>
      <c r="GI747" s="65"/>
      <c r="GJ747" s="65"/>
      <c r="GK747" s="65"/>
      <c r="GL747" s="65"/>
      <c r="GM747" s="65"/>
      <c r="GN747" s="65"/>
      <c r="GO747" s="65"/>
    </row>
    <row r="748" spans="46:197" s="103" customFormat="1" ht="20.100000000000001" customHeight="1" x14ac:dyDescent="0.3">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c r="BS748" s="64"/>
      <c r="BT748" s="64"/>
      <c r="BU748" s="64"/>
      <c r="BV748" s="64"/>
      <c r="BW748" s="64"/>
      <c r="BX748" s="64"/>
      <c r="BY748" s="64"/>
      <c r="BZ748" s="64"/>
      <c r="CA748" s="64"/>
      <c r="CB748" s="64"/>
      <c r="CC748" s="64"/>
      <c r="CD748" s="64"/>
      <c r="CE748" s="64"/>
      <c r="CF748" s="64"/>
      <c r="CG748" s="64"/>
      <c r="CH748" s="64"/>
      <c r="CI748" s="64"/>
      <c r="CJ748" s="64"/>
      <c r="CK748" s="64"/>
      <c r="CL748" s="64"/>
      <c r="CM748" s="64"/>
      <c r="CN748" s="64"/>
      <c r="CO748" s="64"/>
      <c r="CP748" s="64"/>
      <c r="CQ748" s="64"/>
      <c r="CR748" s="64"/>
      <c r="CS748" s="64"/>
      <c r="CT748" s="64"/>
      <c r="CU748" s="64"/>
      <c r="CV748" s="64"/>
      <c r="CW748" s="64"/>
      <c r="CX748" s="64"/>
      <c r="CY748" s="64"/>
      <c r="CZ748" s="64"/>
      <c r="DA748" s="64"/>
      <c r="DB748" s="64"/>
      <c r="DC748" s="64"/>
      <c r="DD748" s="64"/>
      <c r="DE748" s="64"/>
      <c r="DF748" s="64"/>
      <c r="DG748" s="64"/>
      <c r="DH748" s="64"/>
      <c r="DI748" s="64"/>
      <c r="DJ748" s="64"/>
      <c r="DK748" s="65"/>
      <c r="DL748" s="65"/>
      <c r="DM748" s="65"/>
      <c r="DN748" s="65"/>
      <c r="DO748" s="65"/>
      <c r="DP748" s="65"/>
      <c r="DQ748" s="65"/>
      <c r="DR748" s="65"/>
      <c r="DS748" s="65"/>
      <c r="DT748" s="65"/>
      <c r="DU748" s="65"/>
      <c r="DV748" s="65"/>
      <c r="DW748" s="65"/>
      <c r="DX748" s="65"/>
      <c r="DY748" s="65"/>
      <c r="DZ748" s="65"/>
      <c r="EA748" s="65"/>
      <c r="EB748" s="65"/>
      <c r="EC748" s="65"/>
      <c r="ED748" s="65"/>
      <c r="EE748" s="65"/>
      <c r="EF748" s="65"/>
      <c r="EG748" s="65"/>
      <c r="EH748" s="65"/>
      <c r="EI748" s="65"/>
      <c r="EJ748" s="65"/>
      <c r="EK748" s="65"/>
      <c r="EL748" s="65"/>
      <c r="EM748" s="65"/>
      <c r="EN748" s="65"/>
      <c r="EO748" s="65"/>
      <c r="EP748" s="65"/>
      <c r="EQ748" s="65"/>
      <c r="ER748" s="65"/>
      <c r="ES748" s="65"/>
      <c r="ET748" s="65"/>
      <c r="EU748" s="65"/>
      <c r="EV748" s="65"/>
      <c r="EW748" s="65"/>
      <c r="EX748" s="65"/>
      <c r="EY748" s="65"/>
      <c r="EZ748" s="65"/>
      <c r="FA748" s="65"/>
      <c r="FB748" s="65"/>
      <c r="FC748" s="65"/>
      <c r="FD748" s="65"/>
      <c r="FE748" s="65"/>
      <c r="FF748" s="65"/>
      <c r="FG748" s="65"/>
      <c r="FH748" s="65"/>
      <c r="FI748" s="65"/>
      <c r="FJ748" s="65"/>
      <c r="FK748" s="65"/>
      <c r="FL748" s="65"/>
      <c r="FM748" s="65"/>
      <c r="FN748" s="65"/>
      <c r="FO748" s="65"/>
      <c r="FP748" s="65"/>
      <c r="FQ748" s="65"/>
      <c r="FR748" s="65"/>
      <c r="FS748" s="65"/>
      <c r="FT748" s="65"/>
      <c r="FU748" s="65"/>
      <c r="FV748" s="65"/>
      <c r="FW748" s="65"/>
      <c r="FX748" s="65"/>
      <c r="FY748" s="65"/>
      <c r="FZ748" s="65"/>
      <c r="GA748" s="65"/>
      <c r="GB748" s="65"/>
      <c r="GC748" s="65"/>
      <c r="GD748" s="65"/>
      <c r="GE748" s="65"/>
      <c r="GF748" s="65"/>
      <c r="GG748" s="65"/>
      <c r="GH748" s="65"/>
      <c r="GI748" s="65"/>
      <c r="GJ748" s="65"/>
      <c r="GK748" s="65"/>
      <c r="GL748" s="65"/>
      <c r="GM748" s="65"/>
      <c r="GN748" s="65"/>
      <c r="GO748" s="65"/>
    </row>
    <row r="749" spans="46:197" s="103" customFormat="1" ht="20.100000000000001" customHeight="1" x14ac:dyDescent="0.3">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c r="BS749" s="64"/>
      <c r="BT749" s="64"/>
      <c r="BU749" s="64"/>
      <c r="BV749" s="64"/>
      <c r="BW749" s="64"/>
      <c r="BX749" s="64"/>
      <c r="BY749" s="64"/>
      <c r="BZ749" s="64"/>
      <c r="CA749" s="64"/>
      <c r="CB749" s="64"/>
      <c r="CC749" s="64"/>
      <c r="CD749" s="64"/>
      <c r="CE749" s="64"/>
      <c r="CF749" s="64"/>
      <c r="CG749" s="64"/>
      <c r="CH749" s="64"/>
      <c r="CI749" s="64"/>
      <c r="CJ749" s="64"/>
      <c r="CK749" s="64"/>
      <c r="CL749" s="64"/>
      <c r="CM749" s="64"/>
      <c r="CN749" s="64"/>
      <c r="CO749" s="64"/>
      <c r="CP749" s="64"/>
      <c r="CQ749" s="64"/>
      <c r="CR749" s="64"/>
      <c r="CS749" s="64"/>
      <c r="CT749" s="64"/>
      <c r="CU749" s="64"/>
      <c r="CV749" s="64"/>
      <c r="CW749" s="64"/>
      <c r="CX749" s="64"/>
      <c r="CY749" s="64"/>
      <c r="CZ749" s="64"/>
      <c r="DA749" s="64"/>
      <c r="DB749" s="64"/>
      <c r="DC749" s="64"/>
      <c r="DD749" s="64"/>
      <c r="DE749" s="64"/>
      <c r="DF749" s="64"/>
      <c r="DG749" s="64"/>
      <c r="DH749" s="64"/>
      <c r="DI749" s="64"/>
      <c r="DJ749" s="64"/>
      <c r="DK749" s="65"/>
      <c r="DL749" s="65"/>
      <c r="DM749" s="65"/>
      <c r="DN749" s="65"/>
      <c r="DO749" s="65"/>
      <c r="DP749" s="65"/>
      <c r="DQ749" s="65"/>
      <c r="DR749" s="65"/>
      <c r="DS749" s="65"/>
      <c r="DT749" s="65"/>
      <c r="DU749" s="65"/>
      <c r="DV749" s="65"/>
      <c r="DW749" s="65"/>
      <c r="DX749" s="65"/>
      <c r="DY749" s="65"/>
      <c r="DZ749" s="65"/>
      <c r="EA749" s="65"/>
      <c r="EB749" s="65"/>
      <c r="EC749" s="65"/>
      <c r="ED749" s="65"/>
      <c r="EE749" s="65"/>
      <c r="EF749" s="65"/>
      <c r="EG749" s="65"/>
      <c r="EH749" s="65"/>
      <c r="EI749" s="65"/>
      <c r="EJ749" s="65"/>
      <c r="EK749" s="65"/>
      <c r="EL749" s="65"/>
      <c r="EM749" s="65"/>
      <c r="EN749" s="65"/>
      <c r="EO749" s="65"/>
      <c r="EP749" s="65"/>
      <c r="EQ749" s="65"/>
      <c r="ER749" s="65"/>
      <c r="ES749" s="65"/>
      <c r="ET749" s="65"/>
      <c r="EU749" s="65"/>
      <c r="EV749" s="65"/>
      <c r="EW749" s="65"/>
      <c r="EX749" s="65"/>
      <c r="EY749" s="65"/>
      <c r="EZ749" s="65"/>
      <c r="FA749" s="65"/>
      <c r="FB749" s="65"/>
      <c r="FC749" s="65"/>
      <c r="FD749" s="65"/>
      <c r="FE749" s="65"/>
      <c r="FF749" s="65"/>
      <c r="FG749" s="65"/>
      <c r="FH749" s="65"/>
      <c r="FI749" s="65"/>
      <c r="FJ749" s="65"/>
      <c r="FK749" s="65"/>
      <c r="FL749" s="65"/>
      <c r="FM749" s="65"/>
      <c r="FN749" s="65"/>
      <c r="FO749" s="65"/>
      <c r="FP749" s="65"/>
      <c r="FQ749" s="65"/>
      <c r="FR749" s="65"/>
      <c r="FS749" s="65"/>
      <c r="FT749" s="65"/>
      <c r="FU749" s="65"/>
      <c r="FV749" s="65"/>
      <c r="FW749" s="65"/>
      <c r="FX749" s="65"/>
      <c r="FY749" s="65"/>
      <c r="FZ749" s="65"/>
      <c r="GA749" s="65"/>
      <c r="GB749" s="65"/>
      <c r="GC749" s="65"/>
      <c r="GD749" s="65"/>
      <c r="GE749" s="65"/>
      <c r="GF749" s="65"/>
      <c r="GG749" s="65"/>
      <c r="GH749" s="65"/>
      <c r="GI749" s="65"/>
      <c r="GJ749" s="65"/>
      <c r="GK749" s="65"/>
      <c r="GL749" s="65"/>
      <c r="GM749" s="65"/>
      <c r="GN749" s="65"/>
      <c r="GO749" s="65"/>
    </row>
    <row r="750" spans="46:197" s="103" customFormat="1" ht="20.100000000000001" customHeight="1" x14ac:dyDescent="0.3">
      <c r="AT750" s="64"/>
      <c r="AU750" s="64"/>
      <c r="AV750" s="64"/>
      <c r="AW750" s="64"/>
      <c r="AX750" s="64"/>
      <c r="AY750" s="64"/>
      <c r="AZ750" s="64"/>
      <c r="BA750" s="64"/>
      <c r="BB750" s="64"/>
      <c r="BC750" s="64"/>
      <c r="BD750" s="64"/>
      <c r="BE750" s="64"/>
      <c r="BF750" s="64"/>
      <c r="BG750" s="64"/>
      <c r="BH750" s="64"/>
      <c r="BI750" s="64"/>
      <c r="BJ750" s="64"/>
      <c r="BK750" s="64"/>
      <c r="BL750" s="64"/>
      <c r="BM750" s="64"/>
      <c r="BN750" s="64"/>
      <c r="BO750" s="64"/>
      <c r="BP750" s="64"/>
      <c r="BQ750" s="64"/>
      <c r="BR750" s="64"/>
      <c r="BS750" s="64"/>
      <c r="BT750" s="64"/>
      <c r="BU750" s="64"/>
      <c r="BV750" s="64"/>
      <c r="BW750" s="64"/>
      <c r="BX750" s="64"/>
      <c r="BY750" s="64"/>
      <c r="BZ750" s="64"/>
      <c r="CA750" s="64"/>
      <c r="CB750" s="64"/>
      <c r="CC750" s="64"/>
      <c r="CD750" s="64"/>
      <c r="CE750" s="64"/>
      <c r="CF750" s="64"/>
      <c r="CG750" s="64"/>
      <c r="CH750" s="64"/>
      <c r="CI750" s="64"/>
      <c r="CJ750" s="64"/>
      <c r="CK750" s="64"/>
      <c r="CL750" s="64"/>
      <c r="CM750" s="64"/>
      <c r="CN750" s="64"/>
      <c r="CO750" s="64"/>
      <c r="CP750" s="64"/>
      <c r="CQ750" s="64"/>
      <c r="CR750" s="64"/>
      <c r="CS750" s="64"/>
      <c r="CT750" s="64"/>
      <c r="CU750" s="64"/>
      <c r="CV750" s="64"/>
      <c r="CW750" s="64"/>
      <c r="CX750" s="64"/>
      <c r="CY750" s="64"/>
      <c r="CZ750" s="64"/>
      <c r="DA750" s="64"/>
      <c r="DB750" s="64"/>
      <c r="DC750" s="64"/>
      <c r="DD750" s="64"/>
      <c r="DE750" s="64"/>
      <c r="DF750" s="64"/>
      <c r="DG750" s="64"/>
      <c r="DH750" s="64"/>
      <c r="DI750" s="64"/>
      <c r="DJ750" s="64"/>
      <c r="DK750" s="65"/>
      <c r="DL750" s="65"/>
      <c r="DM750" s="65"/>
      <c r="DN750" s="65"/>
      <c r="DO750" s="65"/>
      <c r="DP750" s="65"/>
      <c r="DQ750" s="65"/>
      <c r="DR750" s="65"/>
      <c r="DS750" s="65"/>
      <c r="DT750" s="65"/>
      <c r="DU750" s="65"/>
      <c r="DV750" s="65"/>
      <c r="DW750" s="65"/>
      <c r="DX750" s="65"/>
      <c r="DY750" s="65"/>
      <c r="DZ750" s="65"/>
      <c r="EA750" s="65"/>
      <c r="EB750" s="65"/>
      <c r="EC750" s="65"/>
      <c r="ED750" s="65"/>
      <c r="EE750" s="65"/>
      <c r="EF750" s="65"/>
      <c r="EG750" s="65"/>
      <c r="EH750" s="65"/>
      <c r="EI750" s="65"/>
      <c r="EJ750" s="65"/>
      <c r="EK750" s="65"/>
      <c r="EL750" s="65"/>
      <c r="EM750" s="65"/>
      <c r="EN750" s="65"/>
      <c r="EO750" s="65"/>
      <c r="EP750" s="65"/>
      <c r="EQ750" s="65"/>
      <c r="ER750" s="65"/>
      <c r="ES750" s="65"/>
      <c r="ET750" s="65"/>
      <c r="EU750" s="65"/>
      <c r="EV750" s="65"/>
      <c r="EW750" s="65"/>
      <c r="EX750" s="65"/>
      <c r="EY750" s="65"/>
      <c r="EZ750" s="65"/>
      <c r="FA750" s="65"/>
      <c r="FB750" s="65"/>
      <c r="FC750" s="65"/>
      <c r="FD750" s="65"/>
      <c r="FE750" s="65"/>
      <c r="FF750" s="65"/>
      <c r="FG750" s="65"/>
      <c r="FH750" s="65"/>
      <c r="FI750" s="65"/>
      <c r="FJ750" s="65"/>
      <c r="FK750" s="65"/>
      <c r="FL750" s="65"/>
      <c r="FM750" s="65"/>
      <c r="FN750" s="65"/>
      <c r="FO750" s="65"/>
      <c r="FP750" s="65"/>
      <c r="FQ750" s="65"/>
      <c r="FR750" s="65"/>
      <c r="FS750" s="65"/>
      <c r="FT750" s="65"/>
      <c r="FU750" s="65"/>
      <c r="FV750" s="65"/>
      <c r="FW750" s="65"/>
      <c r="FX750" s="65"/>
      <c r="FY750" s="65"/>
      <c r="FZ750" s="65"/>
      <c r="GA750" s="65"/>
      <c r="GB750" s="65"/>
      <c r="GC750" s="65"/>
      <c r="GD750" s="65"/>
      <c r="GE750" s="65"/>
      <c r="GF750" s="65"/>
      <c r="GG750" s="65"/>
      <c r="GH750" s="65"/>
      <c r="GI750" s="65"/>
      <c r="GJ750" s="65"/>
      <c r="GK750" s="65"/>
      <c r="GL750" s="65"/>
      <c r="GM750" s="65"/>
      <c r="GN750" s="65"/>
      <c r="GO750" s="65"/>
    </row>
    <row r="751" spans="46:197" s="103" customFormat="1" ht="20.100000000000001" customHeight="1" x14ac:dyDescent="0.3">
      <c r="AT751" s="64"/>
      <c r="AU751" s="64"/>
      <c r="AV751" s="64"/>
      <c r="AW751" s="64"/>
      <c r="AX751" s="64"/>
      <c r="AY751" s="64"/>
      <c r="AZ751" s="64"/>
      <c r="BA751" s="64"/>
      <c r="BB751" s="64"/>
      <c r="BC751" s="64"/>
      <c r="BD751" s="64"/>
      <c r="BE751" s="64"/>
      <c r="BF751" s="64"/>
      <c r="BG751" s="64"/>
      <c r="BH751" s="64"/>
      <c r="BI751" s="64"/>
      <c r="BJ751" s="64"/>
      <c r="BK751" s="64"/>
      <c r="BL751" s="64"/>
      <c r="BM751" s="64"/>
      <c r="BN751" s="64"/>
      <c r="BO751" s="64"/>
      <c r="BP751" s="64"/>
      <c r="BQ751" s="64"/>
      <c r="BR751" s="64"/>
      <c r="BS751" s="64"/>
      <c r="BT751" s="64"/>
      <c r="BU751" s="64"/>
      <c r="BV751" s="64"/>
      <c r="BW751" s="64"/>
      <c r="BX751" s="64"/>
      <c r="BY751" s="64"/>
      <c r="BZ751" s="64"/>
      <c r="CA751" s="64"/>
      <c r="CB751" s="64"/>
      <c r="CC751" s="64"/>
      <c r="CD751" s="64"/>
      <c r="CE751" s="64"/>
      <c r="CF751" s="64"/>
      <c r="CG751" s="64"/>
      <c r="CH751" s="64"/>
      <c r="CI751" s="64"/>
      <c r="CJ751" s="64"/>
      <c r="CK751" s="64"/>
      <c r="CL751" s="64"/>
      <c r="CM751" s="64"/>
      <c r="CN751" s="64"/>
      <c r="CO751" s="64"/>
      <c r="CP751" s="64"/>
      <c r="CQ751" s="64"/>
      <c r="CR751" s="64"/>
      <c r="CS751" s="64"/>
      <c r="CT751" s="64"/>
      <c r="CU751" s="64"/>
      <c r="CV751" s="64"/>
      <c r="CW751" s="64"/>
      <c r="CX751" s="64"/>
      <c r="CY751" s="64"/>
      <c r="CZ751" s="64"/>
      <c r="DA751" s="64"/>
      <c r="DB751" s="64"/>
      <c r="DC751" s="64"/>
      <c r="DD751" s="64"/>
      <c r="DE751" s="64"/>
      <c r="DF751" s="64"/>
      <c r="DG751" s="64"/>
      <c r="DH751" s="64"/>
      <c r="DI751" s="64"/>
      <c r="DJ751" s="64"/>
      <c r="DK751" s="65"/>
      <c r="DL751" s="65"/>
      <c r="DM751" s="65"/>
      <c r="DN751" s="65"/>
      <c r="DO751" s="65"/>
      <c r="DP751" s="65"/>
      <c r="DQ751" s="65"/>
      <c r="DR751" s="65"/>
      <c r="DS751" s="65"/>
      <c r="DT751" s="65"/>
      <c r="DU751" s="65"/>
      <c r="DV751" s="65"/>
      <c r="DW751" s="65"/>
      <c r="DX751" s="65"/>
      <c r="DY751" s="65"/>
      <c r="DZ751" s="65"/>
      <c r="EA751" s="65"/>
      <c r="EB751" s="65"/>
      <c r="EC751" s="65"/>
      <c r="ED751" s="65"/>
      <c r="EE751" s="65"/>
      <c r="EF751" s="65"/>
      <c r="EG751" s="65"/>
      <c r="EH751" s="65"/>
      <c r="EI751" s="65"/>
      <c r="EJ751" s="65"/>
      <c r="EK751" s="65"/>
      <c r="EL751" s="65"/>
      <c r="EM751" s="65"/>
      <c r="EN751" s="65"/>
      <c r="EO751" s="65"/>
      <c r="EP751" s="65"/>
      <c r="EQ751" s="65"/>
      <c r="ER751" s="65"/>
      <c r="ES751" s="65"/>
      <c r="ET751" s="65"/>
      <c r="EU751" s="65"/>
      <c r="EV751" s="65"/>
      <c r="EW751" s="65"/>
      <c r="EX751" s="65"/>
      <c r="EY751" s="65"/>
      <c r="EZ751" s="65"/>
      <c r="FA751" s="65"/>
      <c r="FB751" s="65"/>
      <c r="FC751" s="65"/>
      <c r="FD751" s="65"/>
      <c r="FE751" s="65"/>
      <c r="FF751" s="65"/>
      <c r="FG751" s="65"/>
      <c r="FH751" s="65"/>
      <c r="FI751" s="65"/>
      <c r="FJ751" s="65"/>
      <c r="FK751" s="65"/>
      <c r="FL751" s="65"/>
      <c r="FM751" s="65"/>
      <c r="FN751" s="65"/>
      <c r="FO751" s="65"/>
      <c r="FP751" s="65"/>
      <c r="FQ751" s="65"/>
      <c r="FR751" s="65"/>
      <c r="FS751" s="65"/>
      <c r="FT751" s="65"/>
      <c r="FU751" s="65"/>
      <c r="FV751" s="65"/>
      <c r="FW751" s="65"/>
      <c r="FX751" s="65"/>
      <c r="FY751" s="65"/>
      <c r="FZ751" s="65"/>
      <c r="GA751" s="65"/>
      <c r="GB751" s="65"/>
      <c r="GC751" s="65"/>
      <c r="GD751" s="65"/>
      <c r="GE751" s="65"/>
      <c r="GF751" s="65"/>
      <c r="GG751" s="65"/>
      <c r="GH751" s="65"/>
      <c r="GI751" s="65"/>
      <c r="GJ751" s="65"/>
      <c r="GK751" s="65"/>
      <c r="GL751" s="65"/>
      <c r="GM751" s="65"/>
      <c r="GN751" s="65"/>
      <c r="GO751" s="65"/>
    </row>
    <row r="752" spans="46:197" s="103" customFormat="1" ht="20.100000000000001" customHeight="1" x14ac:dyDescent="0.3">
      <c r="AT752" s="64"/>
      <c r="AU752" s="64"/>
      <c r="AV752" s="64"/>
      <c r="AW752" s="64"/>
      <c r="AX752" s="64"/>
      <c r="AY752" s="64"/>
      <c r="AZ752" s="64"/>
      <c r="BA752" s="64"/>
      <c r="BB752" s="64"/>
      <c r="BC752" s="64"/>
      <c r="BD752" s="64"/>
      <c r="BE752" s="64"/>
      <c r="BF752" s="64"/>
      <c r="BG752" s="64"/>
      <c r="BH752" s="64"/>
      <c r="BI752" s="64"/>
      <c r="BJ752" s="64"/>
      <c r="BK752" s="64"/>
      <c r="BL752" s="64"/>
      <c r="BM752" s="64"/>
      <c r="BN752" s="64"/>
      <c r="BO752" s="64"/>
      <c r="BP752" s="64"/>
      <c r="BQ752" s="64"/>
      <c r="BR752" s="64"/>
      <c r="BS752" s="64"/>
      <c r="BT752" s="64"/>
      <c r="BU752" s="64"/>
      <c r="BV752" s="64"/>
      <c r="BW752" s="64"/>
      <c r="BX752" s="64"/>
      <c r="BY752" s="64"/>
      <c r="BZ752" s="64"/>
      <c r="CA752" s="64"/>
      <c r="CB752" s="64"/>
      <c r="CC752" s="64"/>
      <c r="CD752" s="64"/>
      <c r="CE752" s="64"/>
      <c r="CF752" s="64"/>
      <c r="CG752" s="64"/>
      <c r="CH752" s="64"/>
      <c r="CI752" s="64"/>
      <c r="CJ752" s="64"/>
      <c r="CK752" s="64"/>
      <c r="CL752" s="64"/>
      <c r="CM752" s="64"/>
      <c r="CN752" s="64"/>
      <c r="CO752" s="64"/>
      <c r="CP752" s="64"/>
      <c r="CQ752" s="64"/>
      <c r="CR752" s="64"/>
      <c r="CS752" s="64"/>
      <c r="CT752" s="64"/>
      <c r="CU752" s="64"/>
      <c r="CV752" s="64"/>
      <c r="CW752" s="64"/>
      <c r="CX752" s="64"/>
      <c r="CY752" s="64"/>
      <c r="CZ752" s="64"/>
      <c r="DA752" s="64"/>
      <c r="DB752" s="64"/>
      <c r="DC752" s="64"/>
      <c r="DD752" s="64"/>
      <c r="DE752" s="64"/>
      <c r="DF752" s="64"/>
      <c r="DG752" s="64"/>
      <c r="DH752" s="64"/>
      <c r="DI752" s="64"/>
      <c r="DJ752" s="64"/>
      <c r="DK752" s="65"/>
      <c r="DL752" s="65"/>
      <c r="DM752" s="65"/>
      <c r="DN752" s="65"/>
      <c r="DO752" s="65"/>
      <c r="DP752" s="65"/>
      <c r="DQ752" s="65"/>
      <c r="DR752" s="65"/>
      <c r="DS752" s="65"/>
      <c r="DT752" s="65"/>
      <c r="DU752" s="65"/>
      <c r="DV752" s="65"/>
      <c r="DW752" s="65"/>
      <c r="DX752" s="65"/>
      <c r="DY752" s="65"/>
      <c r="DZ752" s="65"/>
      <c r="EA752" s="65"/>
      <c r="EB752" s="65"/>
      <c r="EC752" s="65"/>
      <c r="ED752" s="65"/>
      <c r="EE752" s="65"/>
      <c r="EF752" s="65"/>
      <c r="EG752" s="65"/>
      <c r="EH752" s="65"/>
      <c r="EI752" s="65"/>
      <c r="EJ752" s="65"/>
      <c r="EK752" s="65"/>
      <c r="EL752" s="65"/>
      <c r="EM752" s="65"/>
      <c r="EN752" s="65"/>
      <c r="EO752" s="65"/>
      <c r="EP752" s="65"/>
      <c r="EQ752" s="65"/>
      <c r="ER752" s="65"/>
      <c r="ES752" s="65"/>
      <c r="ET752" s="65"/>
      <c r="EU752" s="65"/>
      <c r="EV752" s="65"/>
      <c r="EW752" s="65"/>
      <c r="EX752" s="65"/>
      <c r="EY752" s="65"/>
      <c r="EZ752" s="65"/>
      <c r="FA752" s="65"/>
      <c r="FB752" s="65"/>
      <c r="FC752" s="65"/>
      <c r="FD752" s="65"/>
      <c r="FE752" s="65"/>
      <c r="FF752" s="65"/>
      <c r="FG752" s="65"/>
      <c r="FH752" s="65"/>
      <c r="FI752" s="65"/>
      <c r="FJ752" s="65"/>
      <c r="FK752" s="65"/>
      <c r="FL752" s="65"/>
      <c r="FM752" s="65"/>
      <c r="FN752" s="65"/>
      <c r="FO752" s="65"/>
      <c r="FP752" s="65"/>
      <c r="FQ752" s="65"/>
      <c r="FR752" s="65"/>
      <c r="FS752" s="65"/>
      <c r="FT752" s="65"/>
      <c r="FU752" s="65"/>
      <c r="FV752" s="65"/>
      <c r="FW752" s="65"/>
      <c r="FX752" s="65"/>
      <c r="FY752" s="65"/>
      <c r="FZ752" s="65"/>
      <c r="GA752" s="65"/>
      <c r="GB752" s="65"/>
      <c r="GC752" s="65"/>
      <c r="GD752" s="65"/>
      <c r="GE752" s="65"/>
      <c r="GF752" s="65"/>
      <c r="GG752" s="65"/>
      <c r="GH752" s="65"/>
      <c r="GI752" s="65"/>
      <c r="GJ752" s="65"/>
      <c r="GK752" s="65"/>
      <c r="GL752" s="65"/>
      <c r="GM752" s="65"/>
      <c r="GN752" s="65"/>
      <c r="GO752" s="65"/>
    </row>
    <row r="753" spans="46:197" s="103" customFormat="1" ht="20.100000000000001" customHeight="1" x14ac:dyDescent="0.3">
      <c r="AT753" s="64"/>
      <c r="AU753" s="64"/>
      <c r="AV753" s="64"/>
      <c r="AW753" s="64"/>
      <c r="AX753" s="64"/>
      <c r="AY753" s="64"/>
      <c r="AZ753" s="64"/>
      <c r="BA753" s="64"/>
      <c r="BB753" s="64"/>
      <c r="BC753" s="64"/>
      <c r="BD753" s="64"/>
      <c r="BE753" s="64"/>
      <c r="BF753" s="64"/>
      <c r="BG753" s="64"/>
      <c r="BH753" s="64"/>
      <c r="BI753" s="64"/>
      <c r="BJ753" s="64"/>
      <c r="BK753" s="64"/>
      <c r="BL753" s="64"/>
      <c r="BM753" s="64"/>
      <c r="BN753" s="64"/>
      <c r="BO753" s="64"/>
      <c r="BP753" s="64"/>
      <c r="BQ753" s="64"/>
      <c r="BR753" s="64"/>
      <c r="BS753" s="64"/>
      <c r="BT753" s="64"/>
      <c r="BU753" s="64"/>
      <c r="BV753" s="64"/>
      <c r="BW753" s="64"/>
      <c r="BX753" s="64"/>
      <c r="BY753" s="64"/>
      <c r="BZ753" s="64"/>
      <c r="CA753" s="64"/>
      <c r="CB753" s="64"/>
      <c r="CC753" s="64"/>
      <c r="CD753" s="64"/>
      <c r="CE753" s="64"/>
      <c r="CF753" s="64"/>
      <c r="CG753" s="64"/>
      <c r="CH753" s="64"/>
      <c r="CI753" s="64"/>
      <c r="CJ753" s="64"/>
      <c r="CK753" s="64"/>
      <c r="CL753" s="64"/>
      <c r="CM753" s="64"/>
      <c r="CN753" s="64"/>
      <c r="CO753" s="64"/>
      <c r="CP753" s="64"/>
      <c r="CQ753" s="64"/>
      <c r="CR753" s="64"/>
      <c r="CS753" s="64"/>
      <c r="CT753" s="64"/>
      <c r="CU753" s="64"/>
      <c r="CV753" s="64"/>
      <c r="CW753" s="64"/>
      <c r="CX753" s="64"/>
      <c r="CY753" s="64"/>
      <c r="CZ753" s="64"/>
      <c r="DA753" s="64"/>
      <c r="DB753" s="64"/>
      <c r="DC753" s="64"/>
      <c r="DD753" s="64"/>
      <c r="DE753" s="64"/>
      <c r="DF753" s="64"/>
      <c r="DG753" s="64"/>
      <c r="DH753" s="64"/>
      <c r="DI753" s="64"/>
      <c r="DJ753" s="64"/>
      <c r="DK753" s="65"/>
      <c r="DL753" s="65"/>
      <c r="DM753" s="65"/>
      <c r="DN753" s="65"/>
      <c r="DO753" s="65"/>
      <c r="DP753" s="65"/>
      <c r="DQ753" s="65"/>
      <c r="DR753" s="65"/>
      <c r="DS753" s="65"/>
      <c r="DT753" s="65"/>
      <c r="DU753" s="65"/>
      <c r="DV753" s="65"/>
      <c r="DW753" s="65"/>
      <c r="DX753" s="65"/>
      <c r="DY753" s="65"/>
      <c r="DZ753" s="65"/>
      <c r="EA753" s="65"/>
      <c r="EB753" s="65"/>
      <c r="EC753" s="65"/>
      <c r="ED753" s="65"/>
      <c r="EE753" s="65"/>
      <c r="EF753" s="65"/>
      <c r="EG753" s="65"/>
      <c r="EH753" s="65"/>
      <c r="EI753" s="65"/>
      <c r="EJ753" s="65"/>
      <c r="EK753" s="65"/>
      <c r="EL753" s="65"/>
      <c r="EM753" s="65"/>
      <c r="EN753" s="65"/>
      <c r="EO753" s="65"/>
      <c r="EP753" s="65"/>
      <c r="EQ753" s="65"/>
      <c r="ER753" s="65"/>
      <c r="ES753" s="65"/>
      <c r="ET753" s="65"/>
      <c r="EU753" s="65"/>
      <c r="EV753" s="65"/>
      <c r="EW753" s="65"/>
      <c r="EX753" s="65"/>
      <c r="EY753" s="65"/>
      <c r="EZ753" s="65"/>
      <c r="FA753" s="65"/>
      <c r="FB753" s="65"/>
      <c r="FC753" s="65"/>
      <c r="FD753" s="65"/>
      <c r="FE753" s="65"/>
      <c r="FF753" s="65"/>
      <c r="FG753" s="65"/>
      <c r="FH753" s="65"/>
      <c r="FI753" s="65"/>
      <c r="FJ753" s="65"/>
      <c r="FK753" s="65"/>
      <c r="FL753" s="65"/>
      <c r="FM753" s="65"/>
      <c r="FN753" s="65"/>
      <c r="FO753" s="65"/>
      <c r="FP753" s="65"/>
      <c r="FQ753" s="65"/>
      <c r="FR753" s="65"/>
      <c r="FS753" s="65"/>
      <c r="FT753" s="65"/>
      <c r="FU753" s="65"/>
      <c r="FV753" s="65"/>
      <c r="FW753" s="65"/>
      <c r="FX753" s="65"/>
      <c r="FY753" s="65"/>
      <c r="FZ753" s="65"/>
      <c r="GA753" s="65"/>
      <c r="GB753" s="65"/>
      <c r="GC753" s="65"/>
      <c r="GD753" s="65"/>
      <c r="GE753" s="65"/>
      <c r="GF753" s="65"/>
      <c r="GG753" s="65"/>
      <c r="GH753" s="65"/>
      <c r="GI753" s="65"/>
      <c r="GJ753" s="65"/>
      <c r="GK753" s="65"/>
      <c r="GL753" s="65"/>
      <c r="GM753" s="65"/>
      <c r="GN753" s="65"/>
      <c r="GO753" s="65"/>
    </row>
    <row r="754" spans="46:197" s="103" customFormat="1" ht="20.100000000000001" customHeight="1" x14ac:dyDescent="0.3">
      <c r="AT754" s="64"/>
      <c r="AU754" s="64"/>
      <c r="AV754" s="64"/>
      <c r="AW754" s="64"/>
      <c r="AX754" s="64"/>
      <c r="AY754" s="64"/>
      <c r="AZ754" s="64"/>
      <c r="BA754" s="64"/>
      <c r="BB754" s="64"/>
      <c r="BC754" s="64"/>
      <c r="BD754" s="64"/>
      <c r="BE754" s="64"/>
      <c r="BF754" s="64"/>
      <c r="BG754" s="64"/>
      <c r="BH754" s="64"/>
      <c r="BI754" s="64"/>
      <c r="BJ754" s="64"/>
      <c r="BK754" s="64"/>
      <c r="BL754" s="64"/>
      <c r="BM754" s="64"/>
      <c r="BN754" s="64"/>
      <c r="BO754" s="64"/>
      <c r="BP754" s="64"/>
      <c r="BQ754" s="64"/>
      <c r="BR754" s="64"/>
      <c r="BS754" s="64"/>
      <c r="BT754" s="64"/>
      <c r="BU754" s="64"/>
      <c r="BV754" s="64"/>
      <c r="BW754" s="64"/>
      <c r="BX754" s="64"/>
      <c r="BY754" s="64"/>
      <c r="BZ754" s="64"/>
      <c r="CA754" s="64"/>
      <c r="CB754" s="64"/>
      <c r="CC754" s="64"/>
      <c r="CD754" s="64"/>
      <c r="CE754" s="64"/>
      <c r="CF754" s="64"/>
      <c r="CG754" s="64"/>
      <c r="CH754" s="64"/>
      <c r="CI754" s="64"/>
      <c r="CJ754" s="64"/>
      <c r="CK754" s="64"/>
      <c r="CL754" s="64"/>
      <c r="CM754" s="64"/>
      <c r="CN754" s="64"/>
      <c r="CO754" s="64"/>
      <c r="CP754" s="64"/>
      <c r="CQ754" s="64"/>
      <c r="CR754" s="64"/>
      <c r="CS754" s="64"/>
      <c r="CT754" s="64"/>
      <c r="CU754" s="64"/>
      <c r="CV754" s="64"/>
      <c r="CW754" s="64"/>
      <c r="CX754" s="64"/>
      <c r="CY754" s="64"/>
      <c r="CZ754" s="64"/>
      <c r="DA754" s="64"/>
      <c r="DB754" s="64"/>
      <c r="DC754" s="64"/>
      <c r="DD754" s="64"/>
      <c r="DE754" s="64"/>
      <c r="DF754" s="64"/>
      <c r="DG754" s="64"/>
      <c r="DH754" s="64"/>
      <c r="DI754" s="64"/>
      <c r="DJ754" s="64"/>
      <c r="DK754" s="65"/>
      <c r="DL754" s="65"/>
      <c r="DM754" s="65"/>
      <c r="DN754" s="65"/>
      <c r="DO754" s="65"/>
      <c r="DP754" s="65"/>
      <c r="DQ754" s="65"/>
      <c r="DR754" s="65"/>
      <c r="DS754" s="65"/>
      <c r="DT754" s="65"/>
      <c r="DU754" s="65"/>
      <c r="DV754" s="65"/>
      <c r="DW754" s="65"/>
      <c r="DX754" s="65"/>
      <c r="DY754" s="65"/>
      <c r="DZ754" s="65"/>
      <c r="EA754" s="65"/>
      <c r="EB754" s="65"/>
      <c r="EC754" s="65"/>
      <c r="ED754" s="65"/>
      <c r="EE754" s="65"/>
      <c r="EF754" s="65"/>
      <c r="EG754" s="65"/>
      <c r="EH754" s="65"/>
      <c r="EI754" s="65"/>
      <c r="EJ754" s="65"/>
      <c r="EK754" s="65"/>
      <c r="EL754" s="65"/>
      <c r="EM754" s="65"/>
      <c r="EN754" s="65"/>
      <c r="EO754" s="65"/>
      <c r="EP754" s="65"/>
      <c r="EQ754" s="65"/>
      <c r="ER754" s="65"/>
      <c r="ES754" s="65"/>
      <c r="ET754" s="65"/>
      <c r="EU754" s="65"/>
      <c r="EV754" s="65"/>
      <c r="EW754" s="65"/>
      <c r="EX754" s="65"/>
      <c r="EY754" s="65"/>
      <c r="EZ754" s="65"/>
      <c r="FA754" s="65"/>
      <c r="FB754" s="65"/>
      <c r="FC754" s="65"/>
      <c r="FD754" s="65"/>
      <c r="FE754" s="65"/>
      <c r="FF754" s="65"/>
      <c r="FG754" s="65"/>
      <c r="FH754" s="65"/>
      <c r="FI754" s="65"/>
      <c r="FJ754" s="65"/>
      <c r="FK754" s="65"/>
      <c r="FL754" s="65"/>
      <c r="FM754" s="65"/>
      <c r="FN754" s="65"/>
      <c r="FO754" s="65"/>
      <c r="FP754" s="65"/>
      <c r="FQ754" s="65"/>
      <c r="FR754" s="65"/>
      <c r="FS754" s="65"/>
      <c r="FT754" s="65"/>
      <c r="FU754" s="65"/>
      <c r="FV754" s="65"/>
      <c r="FW754" s="65"/>
      <c r="FX754" s="65"/>
      <c r="FY754" s="65"/>
      <c r="FZ754" s="65"/>
      <c r="GA754" s="65"/>
      <c r="GB754" s="65"/>
      <c r="GC754" s="65"/>
      <c r="GD754" s="65"/>
      <c r="GE754" s="65"/>
      <c r="GF754" s="65"/>
      <c r="GG754" s="65"/>
      <c r="GH754" s="65"/>
      <c r="GI754" s="65"/>
      <c r="GJ754" s="65"/>
      <c r="GK754" s="65"/>
      <c r="GL754" s="65"/>
      <c r="GM754" s="65"/>
      <c r="GN754" s="65"/>
      <c r="GO754" s="65"/>
    </row>
    <row r="755" spans="46:197" s="103" customFormat="1" ht="20.100000000000001" customHeight="1" x14ac:dyDescent="0.3">
      <c r="AT755" s="64"/>
      <c r="AU755" s="64"/>
      <c r="AV755" s="64"/>
      <c r="AW755" s="64"/>
      <c r="AX755" s="64"/>
      <c r="AY755" s="64"/>
      <c r="AZ755" s="64"/>
      <c r="BA755" s="64"/>
      <c r="BB755" s="64"/>
      <c r="BC755" s="64"/>
      <c r="BD755" s="64"/>
      <c r="BE755" s="64"/>
      <c r="BF755" s="64"/>
      <c r="BG755" s="64"/>
      <c r="BH755" s="64"/>
      <c r="BI755" s="64"/>
      <c r="BJ755" s="64"/>
      <c r="BK755" s="64"/>
      <c r="BL755" s="64"/>
      <c r="BM755" s="64"/>
      <c r="BN755" s="64"/>
      <c r="BO755" s="64"/>
      <c r="BP755" s="64"/>
      <c r="BQ755" s="64"/>
      <c r="BR755" s="64"/>
      <c r="BS755" s="64"/>
      <c r="BT755" s="64"/>
      <c r="BU755" s="64"/>
      <c r="BV755" s="64"/>
      <c r="BW755" s="64"/>
      <c r="BX755" s="64"/>
      <c r="BY755" s="64"/>
      <c r="BZ755" s="64"/>
      <c r="CA755" s="64"/>
      <c r="CB755" s="64"/>
      <c r="CC755" s="64"/>
      <c r="CD755" s="64"/>
      <c r="CE755" s="64"/>
      <c r="CF755" s="64"/>
      <c r="CG755" s="64"/>
      <c r="CH755" s="64"/>
      <c r="CI755" s="64"/>
      <c r="CJ755" s="64"/>
      <c r="CK755" s="64"/>
      <c r="CL755" s="64"/>
      <c r="CM755" s="64"/>
      <c r="CN755" s="64"/>
      <c r="CO755" s="64"/>
      <c r="CP755" s="64"/>
      <c r="CQ755" s="64"/>
      <c r="CR755" s="64"/>
      <c r="CS755" s="64"/>
      <c r="CT755" s="64"/>
      <c r="CU755" s="64"/>
      <c r="CV755" s="64"/>
      <c r="CW755" s="64"/>
      <c r="CX755" s="64"/>
      <c r="CY755" s="64"/>
      <c r="CZ755" s="64"/>
      <c r="DA755" s="64"/>
      <c r="DB755" s="64"/>
      <c r="DC755" s="64"/>
      <c r="DD755" s="64"/>
      <c r="DE755" s="64"/>
      <c r="DF755" s="64"/>
      <c r="DG755" s="64"/>
      <c r="DH755" s="64"/>
      <c r="DI755" s="64"/>
      <c r="DJ755" s="64"/>
      <c r="DK755" s="65"/>
      <c r="DL755" s="65"/>
      <c r="DM755" s="65"/>
      <c r="DN755" s="65"/>
      <c r="DO755" s="65"/>
      <c r="DP755" s="65"/>
      <c r="DQ755" s="65"/>
      <c r="DR755" s="65"/>
      <c r="DS755" s="65"/>
      <c r="DT755" s="65"/>
      <c r="DU755" s="65"/>
      <c r="DV755" s="65"/>
      <c r="DW755" s="65"/>
      <c r="DX755" s="65"/>
      <c r="DY755" s="65"/>
      <c r="DZ755" s="65"/>
      <c r="EA755" s="65"/>
      <c r="EB755" s="65"/>
      <c r="EC755" s="65"/>
      <c r="ED755" s="65"/>
      <c r="EE755" s="65"/>
      <c r="EF755" s="65"/>
      <c r="EG755" s="65"/>
      <c r="EH755" s="65"/>
      <c r="EI755" s="65"/>
      <c r="EJ755" s="65"/>
      <c r="EK755" s="65"/>
      <c r="EL755" s="65"/>
      <c r="EM755" s="65"/>
      <c r="EN755" s="65"/>
      <c r="EO755" s="65"/>
      <c r="EP755" s="65"/>
      <c r="EQ755" s="65"/>
      <c r="ER755" s="65"/>
      <c r="ES755" s="65"/>
      <c r="ET755" s="65"/>
      <c r="EU755" s="65"/>
      <c r="EV755" s="65"/>
      <c r="EW755" s="65"/>
      <c r="EX755" s="65"/>
      <c r="EY755" s="65"/>
      <c r="EZ755" s="65"/>
      <c r="FA755" s="65"/>
      <c r="FB755" s="65"/>
      <c r="FC755" s="65"/>
      <c r="FD755" s="65"/>
      <c r="FE755" s="65"/>
      <c r="FF755" s="65"/>
      <c r="FG755" s="65"/>
      <c r="FH755" s="65"/>
      <c r="FI755" s="65"/>
      <c r="FJ755" s="65"/>
      <c r="FK755" s="65"/>
      <c r="FL755" s="65"/>
      <c r="FM755" s="65"/>
      <c r="FN755" s="65"/>
      <c r="FO755" s="65"/>
      <c r="FP755" s="65"/>
      <c r="FQ755" s="65"/>
      <c r="FR755" s="65"/>
      <c r="FS755" s="65"/>
      <c r="FT755" s="65"/>
      <c r="FU755" s="65"/>
      <c r="FV755" s="65"/>
      <c r="FW755" s="65"/>
      <c r="FX755" s="65"/>
      <c r="FY755" s="65"/>
      <c r="FZ755" s="65"/>
      <c r="GA755" s="65"/>
      <c r="GB755" s="65"/>
      <c r="GC755" s="65"/>
      <c r="GD755" s="65"/>
      <c r="GE755" s="65"/>
      <c r="GF755" s="65"/>
      <c r="GG755" s="65"/>
      <c r="GH755" s="65"/>
      <c r="GI755" s="65"/>
      <c r="GJ755" s="65"/>
      <c r="GK755" s="65"/>
      <c r="GL755" s="65"/>
      <c r="GM755" s="65"/>
      <c r="GN755" s="65"/>
      <c r="GO755" s="65"/>
    </row>
    <row r="756" spans="46:197" s="103" customFormat="1" ht="20.100000000000001" customHeight="1" x14ac:dyDescent="0.3">
      <c r="AT756" s="64"/>
      <c r="AU756" s="64"/>
      <c r="AV756" s="64"/>
      <c r="AW756" s="64"/>
      <c r="AX756" s="64"/>
      <c r="AY756" s="64"/>
      <c r="AZ756" s="64"/>
      <c r="BA756" s="64"/>
      <c r="BB756" s="64"/>
      <c r="BC756" s="64"/>
      <c r="BD756" s="64"/>
      <c r="BE756" s="64"/>
      <c r="BF756" s="64"/>
      <c r="BG756" s="64"/>
      <c r="BH756" s="64"/>
      <c r="BI756" s="64"/>
      <c r="BJ756" s="64"/>
      <c r="BK756" s="64"/>
      <c r="BL756" s="64"/>
      <c r="BM756" s="64"/>
      <c r="BN756" s="64"/>
      <c r="BO756" s="64"/>
      <c r="BP756" s="64"/>
      <c r="BQ756" s="64"/>
      <c r="BR756" s="64"/>
      <c r="BS756" s="64"/>
      <c r="BT756" s="64"/>
      <c r="BU756" s="64"/>
      <c r="BV756" s="64"/>
      <c r="BW756" s="64"/>
      <c r="BX756" s="64"/>
      <c r="BY756" s="64"/>
      <c r="BZ756" s="64"/>
      <c r="CA756" s="64"/>
      <c r="CB756" s="64"/>
      <c r="CC756" s="64"/>
      <c r="CD756" s="64"/>
      <c r="CE756" s="64"/>
      <c r="CF756" s="64"/>
      <c r="CG756" s="64"/>
      <c r="CH756" s="64"/>
      <c r="CI756" s="64"/>
      <c r="CJ756" s="64"/>
      <c r="CK756" s="64"/>
      <c r="CL756" s="64"/>
      <c r="CM756" s="64"/>
      <c r="CN756" s="64"/>
      <c r="CO756" s="64"/>
      <c r="CP756" s="64"/>
      <c r="CQ756" s="64"/>
      <c r="CR756" s="64"/>
      <c r="CS756" s="64"/>
      <c r="CT756" s="64"/>
      <c r="CU756" s="64"/>
      <c r="CV756" s="64"/>
      <c r="CW756" s="64"/>
      <c r="CX756" s="64"/>
      <c r="CY756" s="64"/>
      <c r="CZ756" s="64"/>
      <c r="DA756" s="64"/>
      <c r="DB756" s="64"/>
      <c r="DC756" s="64"/>
      <c r="DD756" s="64"/>
      <c r="DE756" s="64"/>
      <c r="DF756" s="64"/>
      <c r="DG756" s="64"/>
      <c r="DH756" s="64"/>
      <c r="DI756" s="64"/>
      <c r="DJ756" s="64"/>
      <c r="DK756" s="65"/>
      <c r="DL756" s="65"/>
      <c r="DM756" s="65"/>
      <c r="DN756" s="65"/>
      <c r="DO756" s="65"/>
      <c r="DP756" s="65"/>
      <c r="DQ756" s="65"/>
      <c r="DR756" s="65"/>
      <c r="DS756" s="65"/>
      <c r="DT756" s="65"/>
      <c r="DU756" s="65"/>
      <c r="DV756" s="65"/>
      <c r="DW756" s="65"/>
      <c r="DX756" s="65"/>
      <c r="DY756" s="65"/>
      <c r="DZ756" s="65"/>
      <c r="EA756" s="65"/>
      <c r="EB756" s="65"/>
      <c r="EC756" s="65"/>
      <c r="ED756" s="65"/>
      <c r="EE756" s="65"/>
      <c r="EF756" s="65"/>
      <c r="EG756" s="65"/>
      <c r="EH756" s="65"/>
      <c r="EI756" s="65"/>
      <c r="EJ756" s="65"/>
      <c r="EK756" s="65"/>
      <c r="EL756" s="65"/>
      <c r="EM756" s="65"/>
      <c r="EN756" s="65"/>
      <c r="EO756" s="65"/>
      <c r="EP756" s="65"/>
      <c r="EQ756" s="65"/>
      <c r="ER756" s="65"/>
      <c r="ES756" s="65"/>
      <c r="ET756" s="65"/>
      <c r="EU756" s="65"/>
      <c r="EV756" s="65"/>
      <c r="EW756" s="65"/>
      <c r="EX756" s="65"/>
      <c r="EY756" s="65"/>
      <c r="EZ756" s="65"/>
      <c r="FA756" s="65"/>
      <c r="FB756" s="65"/>
      <c r="FC756" s="65"/>
      <c r="FD756" s="65"/>
      <c r="FE756" s="65"/>
      <c r="FF756" s="65"/>
      <c r="FG756" s="65"/>
      <c r="FH756" s="65"/>
      <c r="FI756" s="65"/>
      <c r="FJ756" s="65"/>
      <c r="FK756" s="65"/>
      <c r="FL756" s="65"/>
      <c r="FM756" s="65"/>
      <c r="FN756" s="65"/>
      <c r="FO756" s="65"/>
      <c r="FP756" s="65"/>
      <c r="FQ756" s="65"/>
      <c r="FR756" s="65"/>
      <c r="FS756" s="65"/>
      <c r="FT756" s="65"/>
      <c r="FU756" s="65"/>
      <c r="FV756" s="65"/>
      <c r="FW756" s="65"/>
      <c r="FX756" s="65"/>
      <c r="FY756" s="65"/>
      <c r="FZ756" s="65"/>
      <c r="GA756" s="65"/>
      <c r="GB756" s="65"/>
      <c r="GC756" s="65"/>
      <c r="GD756" s="65"/>
      <c r="GE756" s="65"/>
      <c r="GF756" s="65"/>
      <c r="GG756" s="65"/>
      <c r="GH756" s="65"/>
      <c r="GI756" s="65"/>
      <c r="GJ756" s="65"/>
      <c r="GK756" s="65"/>
      <c r="GL756" s="65"/>
      <c r="GM756" s="65"/>
      <c r="GN756" s="65"/>
      <c r="GO756" s="65"/>
    </row>
    <row r="757" spans="46:197" s="103" customFormat="1" ht="20.100000000000001" customHeight="1" x14ac:dyDescent="0.3">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c r="BS757" s="64"/>
      <c r="BT757" s="64"/>
      <c r="BU757" s="64"/>
      <c r="BV757" s="64"/>
      <c r="BW757" s="64"/>
      <c r="BX757" s="64"/>
      <c r="BY757" s="64"/>
      <c r="BZ757" s="64"/>
      <c r="CA757" s="64"/>
      <c r="CB757" s="64"/>
      <c r="CC757" s="64"/>
      <c r="CD757" s="64"/>
      <c r="CE757" s="64"/>
      <c r="CF757" s="64"/>
      <c r="CG757" s="64"/>
      <c r="CH757" s="64"/>
      <c r="CI757" s="64"/>
      <c r="CJ757" s="64"/>
      <c r="CK757" s="64"/>
      <c r="CL757" s="64"/>
      <c r="CM757" s="64"/>
      <c r="CN757" s="64"/>
      <c r="CO757" s="64"/>
      <c r="CP757" s="64"/>
      <c r="CQ757" s="64"/>
      <c r="CR757" s="64"/>
      <c r="CS757" s="64"/>
      <c r="CT757" s="64"/>
      <c r="CU757" s="64"/>
      <c r="CV757" s="64"/>
      <c r="CW757" s="64"/>
      <c r="CX757" s="64"/>
      <c r="CY757" s="64"/>
      <c r="CZ757" s="64"/>
      <c r="DA757" s="64"/>
      <c r="DB757" s="64"/>
      <c r="DC757" s="64"/>
      <c r="DD757" s="64"/>
      <c r="DE757" s="64"/>
      <c r="DF757" s="64"/>
      <c r="DG757" s="64"/>
      <c r="DH757" s="64"/>
      <c r="DI757" s="64"/>
      <c r="DJ757" s="64"/>
      <c r="DK757" s="65"/>
      <c r="DL757" s="65"/>
      <c r="DM757" s="65"/>
      <c r="DN757" s="65"/>
      <c r="DO757" s="65"/>
      <c r="DP757" s="65"/>
      <c r="DQ757" s="65"/>
      <c r="DR757" s="65"/>
      <c r="DS757" s="65"/>
      <c r="DT757" s="65"/>
      <c r="DU757" s="65"/>
      <c r="DV757" s="65"/>
      <c r="DW757" s="65"/>
      <c r="DX757" s="65"/>
      <c r="DY757" s="65"/>
      <c r="DZ757" s="65"/>
      <c r="EA757" s="65"/>
      <c r="EB757" s="65"/>
      <c r="EC757" s="65"/>
      <c r="ED757" s="65"/>
      <c r="EE757" s="65"/>
      <c r="EF757" s="65"/>
      <c r="EG757" s="65"/>
      <c r="EH757" s="65"/>
      <c r="EI757" s="65"/>
      <c r="EJ757" s="65"/>
      <c r="EK757" s="65"/>
      <c r="EL757" s="65"/>
      <c r="EM757" s="65"/>
      <c r="EN757" s="65"/>
      <c r="EO757" s="65"/>
      <c r="EP757" s="65"/>
      <c r="EQ757" s="65"/>
      <c r="ER757" s="65"/>
      <c r="ES757" s="65"/>
      <c r="ET757" s="65"/>
      <c r="EU757" s="65"/>
      <c r="EV757" s="65"/>
      <c r="EW757" s="65"/>
      <c r="EX757" s="65"/>
      <c r="EY757" s="65"/>
      <c r="EZ757" s="65"/>
      <c r="FA757" s="65"/>
      <c r="FB757" s="65"/>
      <c r="FC757" s="65"/>
      <c r="FD757" s="65"/>
      <c r="FE757" s="65"/>
      <c r="FF757" s="65"/>
      <c r="FG757" s="65"/>
      <c r="FH757" s="65"/>
      <c r="FI757" s="65"/>
      <c r="FJ757" s="65"/>
      <c r="FK757" s="65"/>
      <c r="FL757" s="65"/>
      <c r="FM757" s="65"/>
      <c r="FN757" s="65"/>
      <c r="FO757" s="65"/>
      <c r="FP757" s="65"/>
      <c r="FQ757" s="65"/>
      <c r="FR757" s="65"/>
      <c r="FS757" s="65"/>
      <c r="FT757" s="65"/>
      <c r="FU757" s="65"/>
      <c r="FV757" s="65"/>
      <c r="FW757" s="65"/>
      <c r="FX757" s="65"/>
      <c r="FY757" s="65"/>
      <c r="FZ757" s="65"/>
      <c r="GA757" s="65"/>
      <c r="GB757" s="65"/>
      <c r="GC757" s="65"/>
      <c r="GD757" s="65"/>
      <c r="GE757" s="65"/>
      <c r="GF757" s="65"/>
      <c r="GG757" s="65"/>
      <c r="GH757" s="65"/>
      <c r="GI757" s="65"/>
      <c r="GJ757" s="65"/>
      <c r="GK757" s="65"/>
      <c r="GL757" s="65"/>
      <c r="GM757" s="65"/>
      <c r="GN757" s="65"/>
      <c r="GO757" s="65"/>
    </row>
    <row r="758" spans="46:197" s="103" customFormat="1" ht="20.100000000000001" customHeight="1" x14ac:dyDescent="0.3">
      <c r="AT758" s="64"/>
      <c r="AU758" s="64"/>
      <c r="AV758" s="64"/>
      <c r="AW758" s="64"/>
      <c r="AX758" s="64"/>
      <c r="AY758" s="64"/>
      <c r="AZ758" s="64"/>
      <c r="BA758" s="64"/>
      <c r="BB758" s="64"/>
      <c r="BC758" s="64"/>
      <c r="BD758" s="64"/>
      <c r="BE758" s="64"/>
      <c r="BF758" s="64"/>
      <c r="BG758" s="64"/>
      <c r="BH758" s="64"/>
      <c r="BI758" s="64"/>
      <c r="BJ758" s="64"/>
      <c r="BK758" s="64"/>
      <c r="BL758" s="64"/>
      <c r="BM758" s="64"/>
      <c r="BN758" s="64"/>
      <c r="BO758" s="64"/>
      <c r="BP758" s="64"/>
      <c r="BQ758" s="64"/>
      <c r="BR758" s="64"/>
      <c r="BS758" s="64"/>
      <c r="BT758" s="64"/>
      <c r="BU758" s="64"/>
      <c r="BV758" s="64"/>
      <c r="BW758" s="64"/>
      <c r="BX758" s="64"/>
      <c r="BY758" s="64"/>
      <c r="BZ758" s="64"/>
      <c r="CA758" s="64"/>
      <c r="CB758" s="64"/>
      <c r="CC758" s="64"/>
      <c r="CD758" s="64"/>
      <c r="CE758" s="64"/>
      <c r="CF758" s="64"/>
      <c r="CG758" s="64"/>
      <c r="CH758" s="64"/>
      <c r="CI758" s="64"/>
      <c r="CJ758" s="64"/>
      <c r="CK758" s="64"/>
      <c r="CL758" s="64"/>
      <c r="CM758" s="64"/>
      <c r="CN758" s="64"/>
      <c r="CO758" s="64"/>
      <c r="CP758" s="64"/>
      <c r="CQ758" s="64"/>
      <c r="CR758" s="64"/>
      <c r="CS758" s="64"/>
      <c r="CT758" s="64"/>
      <c r="CU758" s="64"/>
      <c r="CV758" s="64"/>
      <c r="CW758" s="64"/>
      <c r="CX758" s="64"/>
      <c r="CY758" s="64"/>
      <c r="CZ758" s="64"/>
      <c r="DA758" s="64"/>
      <c r="DB758" s="64"/>
      <c r="DC758" s="64"/>
      <c r="DD758" s="64"/>
      <c r="DE758" s="64"/>
      <c r="DF758" s="64"/>
      <c r="DG758" s="64"/>
      <c r="DH758" s="64"/>
      <c r="DI758" s="64"/>
      <c r="DJ758" s="64"/>
      <c r="DK758" s="65"/>
      <c r="DL758" s="65"/>
      <c r="DM758" s="65"/>
      <c r="DN758" s="65"/>
      <c r="DO758" s="65"/>
      <c r="DP758" s="65"/>
      <c r="DQ758" s="65"/>
      <c r="DR758" s="65"/>
      <c r="DS758" s="65"/>
      <c r="DT758" s="65"/>
      <c r="DU758" s="65"/>
      <c r="DV758" s="65"/>
      <c r="DW758" s="65"/>
      <c r="DX758" s="65"/>
      <c r="DY758" s="65"/>
      <c r="DZ758" s="65"/>
      <c r="EA758" s="65"/>
      <c r="EB758" s="65"/>
      <c r="EC758" s="65"/>
      <c r="ED758" s="65"/>
      <c r="EE758" s="65"/>
      <c r="EF758" s="65"/>
      <c r="EG758" s="65"/>
      <c r="EH758" s="65"/>
      <c r="EI758" s="65"/>
      <c r="EJ758" s="65"/>
      <c r="EK758" s="65"/>
      <c r="EL758" s="65"/>
      <c r="EM758" s="65"/>
      <c r="EN758" s="65"/>
      <c r="EO758" s="65"/>
      <c r="EP758" s="65"/>
      <c r="EQ758" s="65"/>
      <c r="ER758" s="65"/>
      <c r="ES758" s="65"/>
      <c r="ET758" s="65"/>
      <c r="EU758" s="65"/>
      <c r="EV758" s="65"/>
      <c r="EW758" s="65"/>
      <c r="EX758" s="65"/>
      <c r="EY758" s="65"/>
      <c r="EZ758" s="65"/>
      <c r="FA758" s="65"/>
      <c r="FB758" s="65"/>
      <c r="FC758" s="65"/>
      <c r="FD758" s="65"/>
      <c r="FE758" s="65"/>
      <c r="FF758" s="65"/>
      <c r="FG758" s="65"/>
      <c r="FH758" s="65"/>
      <c r="FI758" s="65"/>
      <c r="FJ758" s="65"/>
      <c r="FK758" s="65"/>
      <c r="FL758" s="65"/>
      <c r="FM758" s="65"/>
      <c r="FN758" s="65"/>
      <c r="FO758" s="65"/>
      <c r="FP758" s="65"/>
      <c r="FQ758" s="65"/>
      <c r="FR758" s="65"/>
      <c r="FS758" s="65"/>
      <c r="FT758" s="65"/>
      <c r="FU758" s="65"/>
      <c r="FV758" s="65"/>
      <c r="FW758" s="65"/>
      <c r="FX758" s="65"/>
      <c r="FY758" s="65"/>
      <c r="FZ758" s="65"/>
      <c r="GA758" s="65"/>
      <c r="GB758" s="65"/>
      <c r="GC758" s="65"/>
      <c r="GD758" s="65"/>
      <c r="GE758" s="65"/>
      <c r="GF758" s="65"/>
      <c r="GG758" s="65"/>
      <c r="GH758" s="65"/>
      <c r="GI758" s="65"/>
      <c r="GJ758" s="65"/>
      <c r="GK758" s="65"/>
      <c r="GL758" s="65"/>
      <c r="GM758" s="65"/>
      <c r="GN758" s="65"/>
      <c r="GO758" s="65"/>
    </row>
    <row r="759" spans="46:197" s="103" customFormat="1" ht="20.100000000000001" customHeight="1" x14ac:dyDescent="0.3">
      <c r="AT759" s="64"/>
      <c r="AU759" s="64"/>
      <c r="AV759" s="64"/>
      <c r="AW759" s="64"/>
      <c r="AX759" s="64"/>
      <c r="AY759" s="64"/>
      <c r="AZ759" s="64"/>
      <c r="BA759" s="64"/>
      <c r="BB759" s="64"/>
      <c r="BC759" s="64"/>
      <c r="BD759" s="64"/>
      <c r="BE759" s="64"/>
      <c r="BF759" s="64"/>
      <c r="BG759" s="64"/>
      <c r="BH759" s="64"/>
      <c r="BI759" s="64"/>
      <c r="BJ759" s="64"/>
      <c r="BK759" s="64"/>
      <c r="BL759" s="64"/>
      <c r="BM759" s="64"/>
      <c r="BN759" s="64"/>
      <c r="BO759" s="64"/>
      <c r="BP759" s="64"/>
      <c r="BQ759" s="64"/>
      <c r="BR759" s="64"/>
      <c r="BS759" s="64"/>
      <c r="BT759" s="64"/>
      <c r="BU759" s="64"/>
      <c r="BV759" s="64"/>
      <c r="BW759" s="64"/>
      <c r="BX759" s="64"/>
      <c r="BY759" s="64"/>
      <c r="BZ759" s="64"/>
      <c r="CA759" s="64"/>
      <c r="CB759" s="64"/>
      <c r="CC759" s="64"/>
      <c r="CD759" s="64"/>
      <c r="CE759" s="64"/>
      <c r="CF759" s="64"/>
      <c r="CG759" s="64"/>
      <c r="CH759" s="64"/>
      <c r="CI759" s="64"/>
      <c r="CJ759" s="64"/>
      <c r="CK759" s="64"/>
      <c r="CL759" s="64"/>
      <c r="CM759" s="64"/>
      <c r="CN759" s="64"/>
      <c r="CO759" s="64"/>
      <c r="CP759" s="64"/>
      <c r="CQ759" s="64"/>
      <c r="CR759" s="64"/>
      <c r="CS759" s="64"/>
      <c r="CT759" s="64"/>
      <c r="CU759" s="64"/>
      <c r="CV759" s="64"/>
      <c r="CW759" s="64"/>
      <c r="CX759" s="64"/>
      <c r="CY759" s="64"/>
      <c r="CZ759" s="64"/>
      <c r="DA759" s="64"/>
      <c r="DB759" s="64"/>
      <c r="DC759" s="64"/>
      <c r="DD759" s="64"/>
      <c r="DE759" s="64"/>
      <c r="DF759" s="64"/>
      <c r="DG759" s="64"/>
      <c r="DH759" s="64"/>
      <c r="DI759" s="64"/>
      <c r="DJ759" s="64"/>
      <c r="DK759" s="65"/>
      <c r="DL759" s="65"/>
      <c r="DM759" s="65"/>
      <c r="DN759" s="65"/>
      <c r="DO759" s="65"/>
      <c r="DP759" s="65"/>
      <c r="DQ759" s="65"/>
      <c r="DR759" s="65"/>
      <c r="DS759" s="65"/>
      <c r="DT759" s="65"/>
      <c r="DU759" s="65"/>
      <c r="DV759" s="65"/>
      <c r="DW759" s="65"/>
      <c r="DX759" s="65"/>
      <c r="DY759" s="65"/>
      <c r="DZ759" s="65"/>
      <c r="EA759" s="65"/>
      <c r="EB759" s="65"/>
      <c r="EC759" s="65"/>
      <c r="ED759" s="65"/>
      <c r="EE759" s="65"/>
      <c r="EF759" s="65"/>
      <c r="EG759" s="65"/>
      <c r="EH759" s="65"/>
      <c r="EI759" s="65"/>
      <c r="EJ759" s="65"/>
      <c r="EK759" s="65"/>
      <c r="EL759" s="65"/>
      <c r="EM759" s="65"/>
      <c r="EN759" s="65"/>
      <c r="EO759" s="65"/>
      <c r="EP759" s="65"/>
      <c r="EQ759" s="65"/>
      <c r="ER759" s="65"/>
      <c r="ES759" s="65"/>
      <c r="ET759" s="65"/>
      <c r="EU759" s="65"/>
      <c r="EV759" s="65"/>
      <c r="EW759" s="65"/>
      <c r="EX759" s="65"/>
      <c r="EY759" s="65"/>
      <c r="EZ759" s="65"/>
      <c r="FA759" s="65"/>
      <c r="FB759" s="65"/>
      <c r="FC759" s="65"/>
      <c r="FD759" s="65"/>
      <c r="FE759" s="65"/>
      <c r="FF759" s="65"/>
      <c r="FG759" s="65"/>
      <c r="FH759" s="65"/>
      <c r="FI759" s="65"/>
      <c r="FJ759" s="65"/>
      <c r="FK759" s="65"/>
      <c r="FL759" s="65"/>
      <c r="FM759" s="65"/>
      <c r="FN759" s="65"/>
      <c r="FO759" s="65"/>
      <c r="FP759" s="65"/>
      <c r="FQ759" s="65"/>
      <c r="FR759" s="65"/>
      <c r="FS759" s="65"/>
      <c r="FT759" s="65"/>
      <c r="FU759" s="65"/>
      <c r="FV759" s="65"/>
      <c r="FW759" s="65"/>
      <c r="FX759" s="65"/>
      <c r="FY759" s="65"/>
      <c r="FZ759" s="65"/>
      <c r="GA759" s="65"/>
      <c r="GB759" s="65"/>
      <c r="GC759" s="65"/>
      <c r="GD759" s="65"/>
      <c r="GE759" s="65"/>
      <c r="GF759" s="65"/>
      <c r="GG759" s="65"/>
      <c r="GH759" s="65"/>
      <c r="GI759" s="65"/>
      <c r="GJ759" s="65"/>
      <c r="GK759" s="65"/>
      <c r="GL759" s="65"/>
      <c r="GM759" s="65"/>
      <c r="GN759" s="65"/>
      <c r="GO759" s="65"/>
    </row>
    <row r="760" spans="46:197" s="103" customFormat="1" ht="20.100000000000001" customHeight="1" x14ac:dyDescent="0.3">
      <c r="AT760" s="64"/>
      <c r="AU760" s="64"/>
      <c r="AV760" s="64"/>
      <c r="AW760" s="64"/>
      <c r="AX760" s="64"/>
      <c r="AY760" s="64"/>
      <c r="AZ760" s="64"/>
      <c r="BA760" s="64"/>
      <c r="BB760" s="64"/>
      <c r="BC760" s="64"/>
      <c r="BD760" s="64"/>
      <c r="BE760" s="64"/>
      <c r="BF760" s="64"/>
      <c r="BG760" s="64"/>
      <c r="BH760" s="64"/>
      <c r="BI760" s="64"/>
      <c r="BJ760" s="64"/>
      <c r="BK760" s="64"/>
      <c r="BL760" s="64"/>
      <c r="BM760" s="64"/>
      <c r="BN760" s="64"/>
      <c r="BO760" s="64"/>
      <c r="BP760" s="64"/>
      <c r="BQ760" s="64"/>
      <c r="BR760" s="64"/>
      <c r="BS760" s="64"/>
      <c r="BT760" s="64"/>
      <c r="BU760" s="64"/>
      <c r="BV760" s="64"/>
      <c r="BW760" s="64"/>
      <c r="BX760" s="64"/>
      <c r="BY760" s="64"/>
      <c r="BZ760" s="64"/>
      <c r="CA760" s="64"/>
      <c r="CB760" s="64"/>
      <c r="CC760" s="64"/>
      <c r="CD760" s="64"/>
      <c r="CE760" s="64"/>
      <c r="CF760" s="64"/>
      <c r="CG760" s="64"/>
      <c r="CH760" s="64"/>
      <c r="CI760" s="64"/>
      <c r="CJ760" s="64"/>
      <c r="CK760" s="64"/>
      <c r="CL760" s="64"/>
      <c r="CM760" s="64"/>
      <c r="CN760" s="64"/>
      <c r="CO760" s="64"/>
      <c r="CP760" s="64"/>
      <c r="CQ760" s="64"/>
      <c r="CR760" s="64"/>
      <c r="CS760" s="64"/>
      <c r="CT760" s="64"/>
      <c r="CU760" s="64"/>
      <c r="CV760" s="64"/>
      <c r="CW760" s="64"/>
      <c r="CX760" s="64"/>
      <c r="CY760" s="64"/>
      <c r="CZ760" s="64"/>
      <c r="DA760" s="64"/>
      <c r="DB760" s="64"/>
      <c r="DC760" s="64"/>
      <c r="DD760" s="64"/>
      <c r="DE760" s="64"/>
      <c r="DF760" s="64"/>
      <c r="DG760" s="64"/>
      <c r="DH760" s="64"/>
      <c r="DI760" s="64"/>
      <c r="DJ760" s="64"/>
      <c r="DK760" s="65"/>
      <c r="DL760" s="65"/>
      <c r="DM760" s="65"/>
      <c r="DN760" s="65"/>
      <c r="DO760" s="65"/>
      <c r="DP760" s="65"/>
      <c r="DQ760" s="65"/>
      <c r="DR760" s="65"/>
      <c r="DS760" s="65"/>
      <c r="DT760" s="65"/>
      <c r="DU760" s="65"/>
      <c r="DV760" s="65"/>
      <c r="DW760" s="65"/>
      <c r="DX760" s="65"/>
      <c r="DY760" s="65"/>
      <c r="DZ760" s="65"/>
      <c r="EA760" s="65"/>
      <c r="EB760" s="65"/>
      <c r="EC760" s="65"/>
      <c r="ED760" s="65"/>
      <c r="EE760" s="65"/>
      <c r="EF760" s="65"/>
      <c r="EG760" s="65"/>
      <c r="EH760" s="65"/>
      <c r="EI760" s="65"/>
      <c r="EJ760" s="65"/>
      <c r="EK760" s="65"/>
      <c r="EL760" s="65"/>
      <c r="EM760" s="65"/>
      <c r="EN760" s="65"/>
      <c r="EO760" s="65"/>
      <c r="EP760" s="65"/>
      <c r="EQ760" s="65"/>
      <c r="ER760" s="65"/>
      <c r="ES760" s="65"/>
      <c r="ET760" s="65"/>
      <c r="EU760" s="65"/>
      <c r="EV760" s="65"/>
      <c r="EW760" s="65"/>
      <c r="EX760" s="65"/>
      <c r="EY760" s="65"/>
      <c r="EZ760" s="65"/>
      <c r="FA760" s="65"/>
      <c r="FB760" s="65"/>
      <c r="FC760" s="65"/>
      <c r="FD760" s="65"/>
      <c r="FE760" s="65"/>
      <c r="FF760" s="65"/>
      <c r="FG760" s="65"/>
      <c r="FH760" s="65"/>
      <c r="FI760" s="65"/>
      <c r="FJ760" s="65"/>
      <c r="FK760" s="65"/>
      <c r="FL760" s="65"/>
      <c r="FM760" s="65"/>
      <c r="FN760" s="65"/>
      <c r="FO760" s="65"/>
      <c r="FP760" s="65"/>
      <c r="FQ760" s="65"/>
      <c r="FR760" s="65"/>
      <c r="FS760" s="65"/>
      <c r="FT760" s="65"/>
      <c r="FU760" s="65"/>
      <c r="FV760" s="65"/>
      <c r="FW760" s="65"/>
      <c r="FX760" s="65"/>
      <c r="FY760" s="65"/>
      <c r="FZ760" s="65"/>
      <c r="GA760" s="65"/>
      <c r="GB760" s="65"/>
      <c r="GC760" s="65"/>
      <c r="GD760" s="65"/>
      <c r="GE760" s="65"/>
      <c r="GF760" s="65"/>
      <c r="GG760" s="65"/>
      <c r="GH760" s="65"/>
      <c r="GI760" s="65"/>
      <c r="GJ760" s="65"/>
      <c r="GK760" s="65"/>
      <c r="GL760" s="65"/>
      <c r="GM760" s="65"/>
      <c r="GN760" s="65"/>
      <c r="GO760" s="65"/>
    </row>
    <row r="761" spans="46:197" s="103" customFormat="1" ht="20.100000000000001" customHeight="1" x14ac:dyDescent="0.3">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c r="BS761" s="64"/>
      <c r="BT761" s="64"/>
      <c r="BU761" s="64"/>
      <c r="BV761" s="64"/>
      <c r="BW761" s="64"/>
      <c r="BX761" s="64"/>
      <c r="BY761" s="64"/>
      <c r="BZ761" s="64"/>
      <c r="CA761" s="64"/>
      <c r="CB761" s="64"/>
      <c r="CC761" s="64"/>
      <c r="CD761" s="64"/>
      <c r="CE761" s="64"/>
      <c r="CF761" s="64"/>
      <c r="CG761" s="64"/>
      <c r="CH761" s="64"/>
      <c r="CI761" s="64"/>
      <c r="CJ761" s="64"/>
      <c r="CK761" s="64"/>
      <c r="CL761" s="64"/>
      <c r="CM761" s="64"/>
      <c r="CN761" s="64"/>
      <c r="CO761" s="64"/>
      <c r="CP761" s="64"/>
      <c r="CQ761" s="64"/>
      <c r="CR761" s="64"/>
      <c r="CS761" s="64"/>
      <c r="CT761" s="64"/>
      <c r="CU761" s="64"/>
      <c r="CV761" s="64"/>
      <c r="CW761" s="64"/>
      <c r="CX761" s="64"/>
      <c r="CY761" s="64"/>
      <c r="CZ761" s="64"/>
      <c r="DA761" s="64"/>
      <c r="DB761" s="64"/>
      <c r="DC761" s="64"/>
      <c r="DD761" s="64"/>
      <c r="DE761" s="64"/>
      <c r="DF761" s="64"/>
      <c r="DG761" s="64"/>
      <c r="DH761" s="64"/>
      <c r="DI761" s="64"/>
      <c r="DJ761" s="64"/>
      <c r="DK761" s="65"/>
      <c r="DL761" s="65"/>
      <c r="DM761" s="65"/>
      <c r="DN761" s="65"/>
      <c r="DO761" s="65"/>
      <c r="DP761" s="65"/>
      <c r="DQ761" s="65"/>
      <c r="DR761" s="65"/>
      <c r="DS761" s="65"/>
      <c r="DT761" s="65"/>
      <c r="DU761" s="65"/>
      <c r="DV761" s="65"/>
      <c r="DW761" s="65"/>
      <c r="DX761" s="65"/>
      <c r="DY761" s="65"/>
      <c r="DZ761" s="65"/>
      <c r="EA761" s="65"/>
      <c r="EB761" s="65"/>
      <c r="EC761" s="65"/>
      <c r="ED761" s="65"/>
      <c r="EE761" s="65"/>
      <c r="EF761" s="65"/>
      <c r="EG761" s="65"/>
      <c r="EH761" s="65"/>
      <c r="EI761" s="65"/>
      <c r="EJ761" s="65"/>
      <c r="EK761" s="65"/>
      <c r="EL761" s="65"/>
      <c r="EM761" s="65"/>
      <c r="EN761" s="65"/>
      <c r="EO761" s="65"/>
      <c r="EP761" s="65"/>
      <c r="EQ761" s="65"/>
      <c r="ER761" s="65"/>
      <c r="ES761" s="65"/>
      <c r="ET761" s="65"/>
      <c r="EU761" s="65"/>
      <c r="EV761" s="65"/>
      <c r="EW761" s="65"/>
      <c r="EX761" s="65"/>
      <c r="EY761" s="65"/>
      <c r="EZ761" s="65"/>
      <c r="FA761" s="65"/>
      <c r="FB761" s="65"/>
      <c r="FC761" s="65"/>
      <c r="FD761" s="65"/>
      <c r="FE761" s="65"/>
      <c r="FF761" s="65"/>
      <c r="FG761" s="65"/>
      <c r="FH761" s="65"/>
      <c r="FI761" s="65"/>
      <c r="FJ761" s="65"/>
      <c r="FK761" s="65"/>
      <c r="FL761" s="65"/>
      <c r="FM761" s="65"/>
      <c r="FN761" s="65"/>
      <c r="FO761" s="65"/>
      <c r="FP761" s="65"/>
      <c r="FQ761" s="65"/>
      <c r="FR761" s="65"/>
      <c r="FS761" s="65"/>
      <c r="FT761" s="65"/>
      <c r="FU761" s="65"/>
      <c r="FV761" s="65"/>
      <c r="FW761" s="65"/>
      <c r="FX761" s="65"/>
      <c r="FY761" s="65"/>
      <c r="FZ761" s="65"/>
      <c r="GA761" s="65"/>
      <c r="GB761" s="65"/>
      <c r="GC761" s="65"/>
      <c r="GD761" s="65"/>
      <c r="GE761" s="65"/>
      <c r="GF761" s="65"/>
      <c r="GG761" s="65"/>
      <c r="GH761" s="65"/>
      <c r="GI761" s="65"/>
      <c r="GJ761" s="65"/>
      <c r="GK761" s="65"/>
      <c r="GL761" s="65"/>
      <c r="GM761" s="65"/>
      <c r="GN761" s="65"/>
      <c r="GO761" s="65"/>
    </row>
    <row r="762" spans="46:197" s="103" customFormat="1" ht="20.100000000000001" customHeight="1" x14ac:dyDescent="0.3">
      <c r="AT762" s="64"/>
      <c r="AU762" s="64"/>
      <c r="AV762" s="64"/>
      <c r="AW762" s="64"/>
      <c r="AX762" s="64"/>
      <c r="AY762" s="64"/>
      <c r="AZ762" s="64"/>
      <c r="BA762" s="64"/>
      <c r="BB762" s="64"/>
      <c r="BC762" s="64"/>
      <c r="BD762" s="64"/>
      <c r="BE762" s="64"/>
      <c r="BF762" s="64"/>
      <c r="BG762" s="64"/>
      <c r="BH762" s="64"/>
      <c r="BI762" s="64"/>
      <c r="BJ762" s="64"/>
      <c r="BK762" s="64"/>
      <c r="BL762" s="64"/>
      <c r="BM762" s="64"/>
      <c r="BN762" s="64"/>
      <c r="BO762" s="64"/>
      <c r="BP762" s="64"/>
      <c r="BQ762" s="64"/>
      <c r="BR762" s="64"/>
      <c r="BS762" s="64"/>
      <c r="BT762" s="64"/>
      <c r="BU762" s="64"/>
      <c r="BV762" s="64"/>
      <c r="BW762" s="64"/>
      <c r="BX762" s="64"/>
      <c r="BY762" s="64"/>
      <c r="BZ762" s="64"/>
      <c r="CA762" s="64"/>
      <c r="CB762" s="64"/>
      <c r="CC762" s="64"/>
      <c r="CD762" s="64"/>
      <c r="CE762" s="64"/>
      <c r="CF762" s="64"/>
      <c r="CG762" s="64"/>
      <c r="CH762" s="64"/>
      <c r="CI762" s="64"/>
      <c r="CJ762" s="64"/>
      <c r="CK762" s="64"/>
      <c r="CL762" s="64"/>
      <c r="CM762" s="64"/>
      <c r="CN762" s="64"/>
      <c r="CO762" s="64"/>
      <c r="CP762" s="64"/>
      <c r="CQ762" s="64"/>
      <c r="CR762" s="64"/>
      <c r="CS762" s="64"/>
      <c r="CT762" s="64"/>
      <c r="CU762" s="64"/>
      <c r="CV762" s="64"/>
      <c r="CW762" s="64"/>
      <c r="CX762" s="64"/>
      <c r="CY762" s="64"/>
      <c r="CZ762" s="64"/>
      <c r="DA762" s="64"/>
      <c r="DB762" s="64"/>
      <c r="DC762" s="64"/>
      <c r="DD762" s="64"/>
      <c r="DE762" s="64"/>
      <c r="DF762" s="64"/>
      <c r="DG762" s="64"/>
      <c r="DH762" s="64"/>
      <c r="DI762" s="64"/>
      <c r="DJ762" s="64"/>
      <c r="DK762" s="65"/>
      <c r="DL762" s="65"/>
      <c r="DM762" s="65"/>
      <c r="DN762" s="65"/>
      <c r="DO762" s="65"/>
      <c r="DP762" s="65"/>
      <c r="DQ762" s="65"/>
      <c r="DR762" s="65"/>
      <c r="DS762" s="65"/>
      <c r="DT762" s="65"/>
      <c r="DU762" s="65"/>
      <c r="DV762" s="65"/>
      <c r="DW762" s="65"/>
      <c r="DX762" s="65"/>
      <c r="DY762" s="65"/>
      <c r="DZ762" s="65"/>
      <c r="EA762" s="65"/>
      <c r="EB762" s="65"/>
      <c r="EC762" s="65"/>
      <c r="ED762" s="65"/>
      <c r="EE762" s="65"/>
      <c r="EF762" s="65"/>
      <c r="EG762" s="65"/>
      <c r="EH762" s="65"/>
      <c r="EI762" s="65"/>
      <c r="EJ762" s="65"/>
      <c r="EK762" s="65"/>
      <c r="EL762" s="65"/>
      <c r="EM762" s="65"/>
      <c r="EN762" s="65"/>
      <c r="EO762" s="65"/>
      <c r="EP762" s="65"/>
      <c r="EQ762" s="65"/>
      <c r="ER762" s="65"/>
      <c r="ES762" s="65"/>
      <c r="ET762" s="65"/>
      <c r="EU762" s="65"/>
      <c r="EV762" s="65"/>
      <c r="EW762" s="65"/>
      <c r="EX762" s="65"/>
      <c r="EY762" s="65"/>
      <c r="EZ762" s="65"/>
      <c r="FA762" s="65"/>
      <c r="FB762" s="65"/>
      <c r="FC762" s="65"/>
      <c r="FD762" s="65"/>
      <c r="FE762" s="65"/>
      <c r="FF762" s="65"/>
      <c r="FG762" s="65"/>
      <c r="FH762" s="65"/>
      <c r="FI762" s="65"/>
      <c r="FJ762" s="65"/>
      <c r="FK762" s="65"/>
      <c r="FL762" s="65"/>
      <c r="FM762" s="65"/>
      <c r="FN762" s="65"/>
      <c r="FO762" s="65"/>
      <c r="FP762" s="65"/>
      <c r="FQ762" s="65"/>
      <c r="FR762" s="65"/>
      <c r="FS762" s="65"/>
      <c r="FT762" s="65"/>
      <c r="FU762" s="65"/>
      <c r="FV762" s="65"/>
      <c r="FW762" s="65"/>
      <c r="FX762" s="65"/>
      <c r="FY762" s="65"/>
      <c r="FZ762" s="65"/>
      <c r="GA762" s="65"/>
      <c r="GB762" s="65"/>
      <c r="GC762" s="65"/>
      <c r="GD762" s="65"/>
      <c r="GE762" s="65"/>
      <c r="GF762" s="65"/>
      <c r="GG762" s="65"/>
      <c r="GH762" s="65"/>
      <c r="GI762" s="65"/>
      <c r="GJ762" s="65"/>
      <c r="GK762" s="65"/>
      <c r="GL762" s="65"/>
      <c r="GM762" s="65"/>
      <c r="GN762" s="65"/>
      <c r="GO762" s="65"/>
    </row>
    <row r="763" spans="46:197" s="103" customFormat="1" ht="20.100000000000001" customHeight="1" x14ac:dyDescent="0.3">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c r="BS763" s="64"/>
      <c r="BT763" s="64"/>
      <c r="BU763" s="64"/>
      <c r="BV763" s="64"/>
      <c r="BW763" s="64"/>
      <c r="BX763" s="64"/>
      <c r="BY763" s="64"/>
      <c r="BZ763" s="64"/>
      <c r="CA763" s="64"/>
      <c r="CB763" s="64"/>
      <c r="CC763" s="64"/>
      <c r="CD763" s="64"/>
      <c r="CE763" s="64"/>
      <c r="CF763" s="64"/>
      <c r="CG763" s="64"/>
      <c r="CH763" s="64"/>
      <c r="CI763" s="64"/>
      <c r="CJ763" s="64"/>
      <c r="CK763" s="64"/>
      <c r="CL763" s="64"/>
      <c r="CM763" s="64"/>
      <c r="CN763" s="64"/>
      <c r="CO763" s="64"/>
      <c r="CP763" s="64"/>
      <c r="CQ763" s="64"/>
      <c r="CR763" s="64"/>
      <c r="CS763" s="64"/>
      <c r="CT763" s="64"/>
      <c r="CU763" s="64"/>
      <c r="CV763" s="64"/>
      <c r="CW763" s="64"/>
      <c r="CX763" s="64"/>
      <c r="CY763" s="64"/>
      <c r="CZ763" s="64"/>
      <c r="DA763" s="64"/>
      <c r="DB763" s="64"/>
      <c r="DC763" s="64"/>
      <c r="DD763" s="64"/>
      <c r="DE763" s="64"/>
      <c r="DF763" s="64"/>
      <c r="DG763" s="64"/>
      <c r="DH763" s="64"/>
      <c r="DI763" s="64"/>
      <c r="DJ763" s="64"/>
      <c r="DK763" s="65"/>
      <c r="DL763" s="65"/>
      <c r="DM763" s="65"/>
      <c r="DN763" s="65"/>
      <c r="DO763" s="65"/>
      <c r="DP763" s="65"/>
      <c r="DQ763" s="65"/>
      <c r="DR763" s="65"/>
      <c r="DS763" s="65"/>
      <c r="DT763" s="65"/>
      <c r="DU763" s="65"/>
      <c r="DV763" s="65"/>
      <c r="DW763" s="65"/>
      <c r="DX763" s="65"/>
      <c r="DY763" s="65"/>
      <c r="DZ763" s="65"/>
      <c r="EA763" s="65"/>
      <c r="EB763" s="65"/>
      <c r="EC763" s="65"/>
      <c r="ED763" s="65"/>
      <c r="EE763" s="65"/>
      <c r="EF763" s="65"/>
      <c r="EG763" s="65"/>
      <c r="EH763" s="65"/>
      <c r="EI763" s="65"/>
      <c r="EJ763" s="65"/>
      <c r="EK763" s="65"/>
      <c r="EL763" s="65"/>
      <c r="EM763" s="65"/>
      <c r="EN763" s="65"/>
      <c r="EO763" s="65"/>
      <c r="EP763" s="65"/>
      <c r="EQ763" s="65"/>
      <c r="ER763" s="65"/>
      <c r="ES763" s="65"/>
      <c r="ET763" s="65"/>
      <c r="EU763" s="65"/>
      <c r="EV763" s="65"/>
      <c r="EW763" s="65"/>
      <c r="EX763" s="65"/>
      <c r="EY763" s="65"/>
      <c r="EZ763" s="65"/>
      <c r="FA763" s="65"/>
      <c r="FB763" s="65"/>
      <c r="FC763" s="65"/>
      <c r="FD763" s="65"/>
      <c r="FE763" s="65"/>
      <c r="FF763" s="65"/>
      <c r="FG763" s="65"/>
      <c r="FH763" s="65"/>
      <c r="FI763" s="65"/>
      <c r="FJ763" s="65"/>
      <c r="FK763" s="65"/>
      <c r="FL763" s="65"/>
      <c r="FM763" s="65"/>
      <c r="FN763" s="65"/>
      <c r="FO763" s="65"/>
      <c r="FP763" s="65"/>
      <c r="FQ763" s="65"/>
      <c r="FR763" s="65"/>
      <c r="FS763" s="65"/>
      <c r="FT763" s="65"/>
      <c r="FU763" s="65"/>
      <c r="FV763" s="65"/>
      <c r="FW763" s="65"/>
      <c r="FX763" s="65"/>
      <c r="FY763" s="65"/>
      <c r="FZ763" s="65"/>
      <c r="GA763" s="65"/>
      <c r="GB763" s="65"/>
      <c r="GC763" s="65"/>
      <c r="GD763" s="65"/>
      <c r="GE763" s="65"/>
      <c r="GF763" s="65"/>
      <c r="GG763" s="65"/>
      <c r="GH763" s="65"/>
      <c r="GI763" s="65"/>
      <c r="GJ763" s="65"/>
      <c r="GK763" s="65"/>
      <c r="GL763" s="65"/>
      <c r="GM763" s="65"/>
      <c r="GN763" s="65"/>
      <c r="GO763" s="65"/>
    </row>
    <row r="764" spans="46:197" s="103" customFormat="1" ht="20.100000000000001" customHeight="1" x14ac:dyDescent="0.3">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c r="BQ764" s="64"/>
      <c r="BR764" s="64"/>
      <c r="BS764" s="64"/>
      <c r="BT764" s="64"/>
      <c r="BU764" s="64"/>
      <c r="BV764" s="64"/>
      <c r="BW764" s="64"/>
      <c r="BX764" s="64"/>
      <c r="BY764" s="64"/>
      <c r="BZ764" s="64"/>
      <c r="CA764" s="64"/>
      <c r="CB764" s="64"/>
      <c r="CC764" s="64"/>
      <c r="CD764" s="64"/>
      <c r="CE764" s="64"/>
      <c r="CF764" s="64"/>
      <c r="CG764" s="64"/>
      <c r="CH764" s="64"/>
      <c r="CI764" s="64"/>
      <c r="CJ764" s="64"/>
      <c r="CK764" s="64"/>
      <c r="CL764" s="64"/>
      <c r="CM764" s="64"/>
      <c r="CN764" s="64"/>
      <c r="CO764" s="64"/>
      <c r="CP764" s="64"/>
      <c r="CQ764" s="64"/>
      <c r="CR764" s="64"/>
      <c r="CS764" s="64"/>
      <c r="CT764" s="64"/>
      <c r="CU764" s="64"/>
      <c r="CV764" s="64"/>
      <c r="CW764" s="64"/>
      <c r="CX764" s="64"/>
      <c r="CY764" s="64"/>
      <c r="CZ764" s="64"/>
      <c r="DA764" s="64"/>
      <c r="DB764" s="64"/>
      <c r="DC764" s="64"/>
      <c r="DD764" s="64"/>
      <c r="DE764" s="64"/>
      <c r="DF764" s="64"/>
      <c r="DG764" s="64"/>
      <c r="DH764" s="64"/>
      <c r="DI764" s="64"/>
      <c r="DJ764" s="64"/>
      <c r="DK764" s="65"/>
      <c r="DL764" s="65"/>
      <c r="DM764" s="65"/>
      <c r="DN764" s="65"/>
      <c r="DO764" s="65"/>
      <c r="DP764" s="65"/>
      <c r="DQ764" s="65"/>
      <c r="DR764" s="65"/>
      <c r="DS764" s="65"/>
      <c r="DT764" s="65"/>
      <c r="DU764" s="65"/>
      <c r="DV764" s="65"/>
      <c r="DW764" s="65"/>
      <c r="DX764" s="65"/>
      <c r="DY764" s="65"/>
      <c r="DZ764" s="65"/>
      <c r="EA764" s="65"/>
      <c r="EB764" s="65"/>
      <c r="EC764" s="65"/>
      <c r="ED764" s="65"/>
      <c r="EE764" s="65"/>
      <c r="EF764" s="65"/>
      <c r="EG764" s="65"/>
      <c r="EH764" s="65"/>
      <c r="EI764" s="65"/>
      <c r="EJ764" s="65"/>
      <c r="EK764" s="65"/>
      <c r="EL764" s="65"/>
      <c r="EM764" s="65"/>
      <c r="EN764" s="65"/>
      <c r="EO764" s="65"/>
      <c r="EP764" s="65"/>
      <c r="EQ764" s="65"/>
      <c r="ER764" s="65"/>
      <c r="ES764" s="65"/>
      <c r="ET764" s="65"/>
      <c r="EU764" s="65"/>
      <c r="EV764" s="65"/>
      <c r="EW764" s="65"/>
      <c r="EX764" s="65"/>
      <c r="EY764" s="65"/>
      <c r="EZ764" s="65"/>
      <c r="FA764" s="65"/>
      <c r="FB764" s="65"/>
      <c r="FC764" s="65"/>
      <c r="FD764" s="65"/>
      <c r="FE764" s="65"/>
      <c r="FF764" s="65"/>
      <c r="FG764" s="65"/>
      <c r="FH764" s="65"/>
      <c r="FI764" s="65"/>
      <c r="FJ764" s="65"/>
      <c r="FK764" s="65"/>
      <c r="FL764" s="65"/>
      <c r="FM764" s="65"/>
      <c r="FN764" s="65"/>
      <c r="FO764" s="65"/>
      <c r="FP764" s="65"/>
      <c r="FQ764" s="65"/>
      <c r="FR764" s="65"/>
      <c r="FS764" s="65"/>
      <c r="FT764" s="65"/>
      <c r="FU764" s="65"/>
      <c r="FV764" s="65"/>
      <c r="FW764" s="65"/>
      <c r="FX764" s="65"/>
      <c r="FY764" s="65"/>
      <c r="FZ764" s="65"/>
      <c r="GA764" s="65"/>
      <c r="GB764" s="65"/>
      <c r="GC764" s="65"/>
      <c r="GD764" s="65"/>
      <c r="GE764" s="65"/>
      <c r="GF764" s="65"/>
      <c r="GG764" s="65"/>
      <c r="GH764" s="65"/>
      <c r="GI764" s="65"/>
      <c r="GJ764" s="65"/>
      <c r="GK764" s="65"/>
      <c r="GL764" s="65"/>
      <c r="GM764" s="65"/>
      <c r="GN764" s="65"/>
      <c r="GO764" s="65"/>
    </row>
    <row r="765" spans="46:197" s="103" customFormat="1" ht="20.100000000000001" customHeight="1" x14ac:dyDescent="0.3">
      <c r="AT765" s="64"/>
      <c r="AU765" s="64"/>
      <c r="AV765" s="64"/>
      <c r="AW765" s="64"/>
      <c r="AX765" s="64"/>
      <c r="AY765" s="64"/>
      <c r="AZ765" s="64"/>
      <c r="BA765" s="64"/>
      <c r="BB765" s="64"/>
      <c r="BC765" s="64"/>
      <c r="BD765" s="64"/>
      <c r="BE765" s="64"/>
      <c r="BF765" s="64"/>
      <c r="BG765" s="64"/>
      <c r="BH765" s="64"/>
      <c r="BI765" s="64"/>
      <c r="BJ765" s="64"/>
      <c r="BK765" s="64"/>
      <c r="BL765" s="64"/>
      <c r="BM765" s="64"/>
      <c r="BN765" s="64"/>
      <c r="BO765" s="64"/>
      <c r="BP765" s="64"/>
      <c r="BQ765" s="64"/>
      <c r="BR765" s="64"/>
      <c r="BS765" s="64"/>
      <c r="BT765" s="64"/>
      <c r="BU765" s="64"/>
      <c r="BV765" s="64"/>
      <c r="BW765" s="64"/>
      <c r="BX765" s="64"/>
      <c r="BY765" s="64"/>
      <c r="BZ765" s="64"/>
      <c r="CA765" s="64"/>
      <c r="CB765" s="64"/>
      <c r="CC765" s="64"/>
      <c r="CD765" s="64"/>
      <c r="CE765" s="64"/>
      <c r="CF765" s="64"/>
      <c r="CG765" s="64"/>
      <c r="CH765" s="64"/>
      <c r="CI765" s="64"/>
      <c r="CJ765" s="64"/>
      <c r="CK765" s="64"/>
      <c r="CL765" s="64"/>
      <c r="CM765" s="64"/>
      <c r="CN765" s="64"/>
      <c r="CO765" s="64"/>
      <c r="CP765" s="64"/>
      <c r="CQ765" s="64"/>
      <c r="CR765" s="64"/>
      <c r="CS765" s="64"/>
      <c r="CT765" s="64"/>
      <c r="CU765" s="64"/>
      <c r="CV765" s="64"/>
      <c r="CW765" s="64"/>
      <c r="CX765" s="64"/>
      <c r="CY765" s="64"/>
      <c r="CZ765" s="64"/>
      <c r="DA765" s="64"/>
      <c r="DB765" s="64"/>
      <c r="DC765" s="64"/>
      <c r="DD765" s="64"/>
      <c r="DE765" s="64"/>
      <c r="DF765" s="64"/>
      <c r="DG765" s="64"/>
      <c r="DH765" s="64"/>
      <c r="DI765" s="64"/>
      <c r="DJ765" s="64"/>
      <c r="DK765" s="65"/>
      <c r="DL765" s="65"/>
      <c r="DM765" s="65"/>
      <c r="DN765" s="65"/>
      <c r="DO765" s="65"/>
      <c r="DP765" s="65"/>
      <c r="DQ765" s="65"/>
      <c r="DR765" s="65"/>
      <c r="DS765" s="65"/>
      <c r="DT765" s="65"/>
      <c r="DU765" s="65"/>
      <c r="DV765" s="65"/>
      <c r="DW765" s="65"/>
      <c r="DX765" s="65"/>
      <c r="DY765" s="65"/>
      <c r="DZ765" s="65"/>
      <c r="EA765" s="65"/>
      <c r="EB765" s="65"/>
      <c r="EC765" s="65"/>
      <c r="ED765" s="65"/>
      <c r="EE765" s="65"/>
      <c r="EF765" s="65"/>
      <c r="EG765" s="65"/>
      <c r="EH765" s="65"/>
      <c r="EI765" s="65"/>
      <c r="EJ765" s="65"/>
      <c r="EK765" s="65"/>
      <c r="EL765" s="65"/>
      <c r="EM765" s="65"/>
      <c r="EN765" s="65"/>
      <c r="EO765" s="65"/>
      <c r="EP765" s="65"/>
      <c r="EQ765" s="65"/>
      <c r="ER765" s="65"/>
      <c r="ES765" s="65"/>
      <c r="ET765" s="65"/>
      <c r="EU765" s="65"/>
      <c r="EV765" s="65"/>
      <c r="EW765" s="65"/>
      <c r="EX765" s="65"/>
      <c r="EY765" s="65"/>
      <c r="EZ765" s="65"/>
      <c r="FA765" s="65"/>
      <c r="FB765" s="65"/>
      <c r="FC765" s="65"/>
      <c r="FD765" s="65"/>
      <c r="FE765" s="65"/>
      <c r="FF765" s="65"/>
      <c r="FG765" s="65"/>
      <c r="FH765" s="65"/>
      <c r="FI765" s="65"/>
      <c r="FJ765" s="65"/>
      <c r="FK765" s="65"/>
      <c r="FL765" s="65"/>
      <c r="FM765" s="65"/>
      <c r="FN765" s="65"/>
      <c r="FO765" s="65"/>
      <c r="FP765" s="65"/>
      <c r="FQ765" s="65"/>
      <c r="FR765" s="65"/>
      <c r="FS765" s="65"/>
      <c r="FT765" s="65"/>
      <c r="FU765" s="65"/>
      <c r="FV765" s="65"/>
      <c r="FW765" s="65"/>
      <c r="FX765" s="65"/>
      <c r="FY765" s="65"/>
      <c r="FZ765" s="65"/>
      <c r="GA765" s="65"/>
      <c r="GB765" s="65"/>
      <c r="GC765" s="65"/>
      <c r="GD765" s="65"/>
      <c r="GE765" s="65"/>
      <c r="GF765" s="65"/>
      <c r="GG765" s="65"/>
      <c r="GH765" s="65"/>
      <c r="GI765" s="65"/>
      <c r="GJ765" s="65"/>
      <c r="GK765" s="65"/>
      <c r="GL765" s="65"/>
      <c r="GM765" s="65"/>
      <c r="GN765" s="65"/>
      <c r="GO765" s="65"/>
    </row>
    <row r="766" spans="46:197" s="103" customFormat="1" ht="20.100000000000001" customHeight="1" x14ac:dyDescent="0.3">
      <c r="AT766" s="64"/>
      <c r="AU766" s="64"/>
      <c r="AV766" s="64"/>
      <c r="AW766" s="64"/>
      <c r="AX766" s="64"/>
      <c r="AY766" s="64"/>
      <c r="AZ766" s="64"/>
      <c r="BA766" s="64"/>
      <c r="BB766" s="64"/>
      <c r="BC766" s="64"/>
      <c r="BD766" s="64"/>
      <c r="BE766" s="64"/>
      <c r="BF766" s="64"/>
      <c r="BG766" s="64"/>
      <c r="BH766" s="64"/>
      <c r="BI766" s="64"/>
      <c r="BJ766" s="64"/>
      <c r="BK766" s="64"/>
      <c r="BL766" s="64"/>
      <c r="BM766" s="64"/>
      <c r="BN766" s="64"/>
      <c r="BO766" s="64"/>
      <c r="BP766" s="64"/>
      <c r="BQ766" s="64"/>
      <c r="BR766" s="64"/>
      <c r="BS766" s="64"/>
      <c r="BT766" s="64"/>
      <c r="BU766" s="64"/>
      <c r="BV766" s="64"/>
      <c r="BW766" s="64"/>
      <c r="BX766" s="64"/>
      <c r="BY766" s="64"/>
      <c r="BZ766" s="64"/>
      <c r="CA766" s="64"/>
      <c r="CB766" s="64"/>
      <c r="CC766" s="64"/>
      <c r="CD766" s="64"/>
      <c r="CE766" s="64"/>
      <c r="CF766" s="64"/>
      <c r="CG766" s="64"/>
      <c r="CH766" s="64"/>
      <c r="CI766" s="64"/>
      <c r="CJ766" s="64"/>
      <c r="CK766" s="64"/>
      <c r="CL766" s="64"/>
      <c r="CM766" s="64"/>
      <c r="CN766" s="64"/>
      <c r="CO766" s="64"/>
      <c r="CP766" s="64"/>
      <c r="CQ766" s="64"/>
      <c r="CR766" s="64"/>
      <c r="CS766" s="64"/>
      <c r="CT766" s="64"/>
      <c r="CU766" s="64"/>
      <c r="CV766" s="64"/>
      <c r="CW766" s="64"/>
      <c r="CX766" s="64"/>
      <c r="CY766" s="64"/>
      <c r="CZ766" s="64"/>
      <c r="DA766" s="64"/>
      <c r="DB766" s="64"/>
      <c r="DC766" s="64"/>
      <c r="DD766" s="64"/>
      <c r="DE766" s="64"/>
      <c r="DF766" s="64"/>
      <c r="DG766" s="64"/>
      <c r="DH766" s="64"/>
      <c r="DI766" s="64"/>
      <c r="DJ766" s="64"/>
      <c r="DK766" s="65"/>
      <c r="DL766" s="65"/>
      <c r="DM766" s="65"/>
      <c r="DN766" s="65"/>
      <c r="DO766" s="65"/>
      <c r="DP766" s="65"/>
      <c r="DQ766" s="65"/>
      <c r="DR766" s="65"/>
      <c r="DS766" s="65"/>
      <c r="DT766" s="65"/>
      <c r="DU766" s="65"/>
      <c r="DV766" s="65"/>
      <c r="DW766" s="65"/>
      <c r="DX766" s="65"/>
      <c r="DY766" s="65"/>
      <c r="DZ766" s="65"/>
      <c r="EA766" s="65"/>
      <c r="EB766" s="65"/>
      <c r="EC766" s="65"/>
      <c r="ED766" s="65"/>
      <c r="EE766" s="65"/>
      <c r="EF766" s="65"/>
      <c r="EG766" s="65"/>
      <c r="EH766" s="65"/>
      <c r="EI766" s="65"/>
      <c r="EJ766" s="65"/>
      <c r="EK766" s="65"/>
      <c r="EL766" s="65"/>
      <c r="EM766" s="65"/>
      <c r="EN766" s="65"/>
      <c r="EO766" s="65"/>
      <c r="EP766" s="65"/>
      <c r="EQ766" s="65"/>
      <c r="ER766" s="65"/>
      <c r="ES766" s="65"/>
      <c r="ET766" s="65"/>
      <c r="EU766" s="65"/>
      <c r="EV766" s="65"/>
      <c r="EW766" s="65"/>
      <c r="EX766" s="65"/>
      <c r="EY766" s="65"/>
      <c r="EZ766" s="65"/>
      <c r="FA766" s="65"/>
      <c r="FB766" s="65"/>
      <c r="FC766" s="65"/>
      <c r="FD766" s="65"/>
      <c r="FE766" s="65"/>
      <c r="FF766" s="65"/>
      <c r="FG766" s="65"/>
      <c r="FH766" s="65"/>
      <c r="FI766" s="65"/>
      <c r="FJ766" s="65"/>
      <c r="FK766" s="65"/>
      <c r="FL766" s="65"/>
      <c r="FM766" s="65"/>
      <c r="FN766" s="65"/>
      <c r="FO766" s="65"/>
      <c r="FP766" s="65"/>
      <c r="FQ766" s="65"/>
      <c r="FR766" s="65"/>
      <c r="FS766" s="65"/>
      <c r="FT766" s="65"/>
      <c r="FU766" s="65"/>
      <c r="FV766" s="65"/>
      <c r="FW766" s="65"/>
      <c r="FX766" s="65"/>
      <c r="FY766" s="65"/>
      <c r="FZ766" s="65"/>
      <c r="GA766" s="65"/>
      <c r="GB766" s="65"/>
      <c r="GC766" s="65"/>
      <c r="GD766" s="65"/>
      <c r="GE766" s="65"/>
      <c r="GF766" s="65"/>
      <c r="GG766" s="65"/>
      <c r="GH766" s="65"/>
      <c r="GI766" s="65"/>
      <c r="GJ766" s="65"/>
      <c r="GK766" s="65"/>
      <c r="GL766" s="65"/>
      <c r="GM766" s="65"/>
      <c r="GN766" s="65"/>
      <c r="GO766" s="65"/>
    </row>
    <row r="767" spans="46:197" s="103" customFormat="1" ht="20.100000000000001" customHeight="1" x14ac:dyDescent="0.3">
      <c r="AT767" s="64"/>
      <c r="AU767" s="64"/>
      <c r="AV767" s="64"/>
      <c r="AW767" s="64"/>
      <c r="AX767" s="64"/>
      <c r="AY767" s="64"/>
      <c r="AZ767" s="64"/>
      <c r="BA767" s="64"/>
      <c r="BB767" s="64"/>
      <c r="BC767" s="64"/>
      <c r="BD767" s="64"/>
      <c r="BE767" s="64"/>
      <c r="BF767" s="64"/>
      <c r="BG767" s="64"/>
      <c r="BH767" s="64"/>
      <c r="BI767" s="64"/>
      <c r="BJ767" s="64"/>
      <c r="BK767" s="64"/>
      <c r="BL767" s="64"/>
      <c r="BM767" s="64"/>
      <c r="BN767" s="64"/>
      <c r="BO767" s="64"/>
      <c r="BP767" s="64"/>
      <c r="BQ767" s="64"/>
      <c r="BR767" s="64"/>
      <c r="BS767" s="64"/>
      <c r="BT767" s="64"/>
      <c r="BU767" s="64"/>
      <c r="BV767" s="64"/>
      <c r="BW767" s="64"/>
      <c r="BX767" s="64"/>
      <c r="BY767" s="64"/>
      <c r="BZ767" s="64"/>
      <c r="CA767" s="64"/>
      <c r="CB767" s="64"/>
      <c r="CC767" s="64"/>
      <c r="CD767" s="64"/>
      <c r="CE767" s="64"/>
      <c r="CF767" s="64"/>
      <c r="CG767" s="64"/>
      <c r="CH767" s="64"/>
      <c r="CI767" s="64"/>
      <c r="CJ767" s="64"/>
      <c r="CK767" s="64"/>
      <c r="CL767" s="64"/>
      <c r="CM767" s="64"/>
      <c r="CN767" s="64"/>
      <c r="CO767" s="64"/>
      <c r="CP767" s="64"/>
      <c r="CQ767" s="64"/>
      <c r="CR767" s="64"/>
      <c r="CS767" s="64"/>
      <c r="CT767" s="64"/>
      <c r="CU767" s="64"/>
      <c r="CV767" s="64"/>
      <c r="CW767" s="64"/>
      <c r="CX767" s="64"/>
      <c r="CY767" s="64"/>
      <c r="CZ767" s="64"/>
      <c r="DA767" s="64"/>
      <c r="DB767" s="64"/>
      <c r="DC767" s="64"/>
      <c r="DD767" s="64"/>
      <c r="DE767" s="64"/>
      <c r="DF767" s="64"/>
      <c r="DG767" s="64"/>
      <c r="DH767" s="64"/>
      <c r="DI767" s="64"/>
      <c r="DJ767" s="64"/>
      <c r="DK767" s="65"/>
      <c r="DL767" s="65"/>
      <c r="DM767" s="65"/>
      <c r="DN767" s="65"/>
      <c r="DO767" s="65"/>
      <c r="DP767" s="65"/>
      <c r="DQ767" s="65"/>
      <c r="DR767" s="65"/>
      <c r="DS767" s="65"/>
      <c r="DT767" s="65"/>
      <c r="DU767" s="65"/>
      <c r="DV767" s="65"/>
      <c r="DW767" s="65"/>
      <c r="DX767" s="65"/>
      <c r="DY767" s="65"/>
      <c r="DZ767" s="65"/>
      <c r="EA767" s="65"/>
      <c r="EB767" s="65"/>
      <c r="EC767" s="65"/>
      <c r="ED767" s="65"/>
      <c r="EE767" s="65"/>
      <c r="EF767" s="65"/>
      <c r="EG767" s="65"/>
      <c r="EH767" s="65"/>
      <c r="EI767" s="65"/>
      <c r="EJ767" s="65"/>
      <c r="EK767" s="65"/>
      <c r="EL767" s="65"/>
      <c r="EM767" s="65"/>
      <c r="EN767" s="65"/>
      <c r="EO767" s="65"/>
      <c r="EP767" s="65"/>
      <c r="EQ767" s="65"/>
      <c r="ER767" s="65"/>
      <c r="ES767" s="65"/>
      <c r="ET767" s="65"/>
      <c r="EU767" s="65"/>
      <c r="EV767" s="65"/>
      <c r="EW767" s="65"/>
      <c r="EX767" s="65"/>
      <c r="EY767" s="65"/>
      <c r="EZ767" s="65"/>
      <c r="FA767" s="65"/>
      <c r="FB767" s="65"/>
      <c r="FC767" s="65"/>
      <c r="FD767" s="65"/>
      <c r="FE767" s="65"/>
      <c r="FF767" s="65"/>
      <c r="FG767" s="65"/>
      <c r="FH767" s="65"/>
      <c r="FI767" s="65"/>
      <c r="FJ767" s="65"/>
      <c r="FK767" s="65"/>
      <c r="FL767" s="65"/>
      <c r="FM767" s="65"/>
      <c r="FN767" s="65"/>
      <c r="FO767" s="65"/>
      <c r="FP767" s="65"/>
      <c r="FQ767" s="65"/>
      <c r="FR767" s="65"/>
      <c r="FS767" s="65"/>
      <c r="FT767" s="65"/>
      <c r="FU767" s="65"/>
      <c r="FV767" s="65"/>
      <c r="FW767" s="65"/>
      <c r="FX767" s="65"/>
      <c r="FY767" s="65"/>
      <c r="FZ767" s="65"/>
      <c r="GA767" s="65"/>
      <c r="GB767" s="65"/>
      <c r="GC767" s="65"/>
      <c r="GD767" s="65"/>
      <c r="GE767" s="65"/>
      <c r="GF767" s="65"/>
      <c r="GG767" s="65"/>
      <c r="GH767" s="65"/>
      <c r="GI767" s="65"/>
      <c r="GJ767" s="65"/>
      <c r="GK767" s="65"/>
      <c r="GL767" s="65"/>
      <c r="GM767" s="65"/>
      <c r="GN767" s="65"/>
      <c r="GO767" s="65"/>
    </row>
    <row r="768" spans="46:197" s="103" customFormat="1" ht="20.100000000000001" customHeight="1" x14ac:dyDescent="0.3">
      <c r="AT768" s="64"/>
      <c r="AU768" s="64"/>
      <c r="AV768" s="64"/>
      <c r="AW768" s="64"/>
      <c r="AX768" s="64"/>
      <c r="AY768" s="64"/>
      <c r="AZ768" s="64"/>
      <c r="BA768" s="64"/>
      <c r="BB768" s="64"/>
      <c r="BC768" s="64"/>
      <c r="BD768" s="64"/>
      <c r="BE768" s="64"/>
      <c r="BF768" s="64"/>
      <c r="BG768" s="64"/>
      <c r="BH768" s="64"/>
      <c r="BI768" s="64"/>
      <c r="BJ768" s="64"/>
      <c r="BK768" s="64"/>
      <c r="BL768" s="64"/>
      <c r="BM768" s="64"/>
      <c r="BN768" s="64"/>
      <c r="BO768" s="64"/>
      <c r="BP768" s="64"/>
      <c r="BQ768" s="64"/>
      <c r="BR768" s="64"/>
      <c r="BS768" s="64"/>
      <c r="BT768" s="64"/>
      <c r="BU768" s="64"/>
      <c r="BV768" s="64"/>
      <c r="BW768" s="64"/>
      <c r="BX768" s="64"/>
      <c r="BY768" s="64"/>
      <c r="BZ768" s="64"/>
      <c r="CA768" s="64"/>
      <c r="CB768" s="64"/>
      <c r="CC768" s="64"/>
      <c r="CD768" s="64"/>
      <c r="CE768" s="64"/>
      <c r="CF768" s="64"/>
      <c r="CG768" s="64"/>
      <c r="CH768" s="64"/>
      <c r="CI768" s="64"/>
      <c r="CJ768" s="64"/>
      <c r="CK768" s="64"/>
      <c r="CL768" s="64"/>
      <c r="CM768" s="64"/>
      <c r="CN768" s="64"/>
      <c r="CO768" s="64"/>
      <c r="CP768" s="64"/>
      <c r="CQ768" s="64"/>
      <c r="CR768" s="64"/>
      <c r="CS768" s="64"/>
      <c r="CT768" s="64"/>
      <c r="CU768" s="64"/>
      <c r="CV768" s="64"/>
      <c r="CW768" s="64"/>
      <c r="CX768" s="64"/>
      <c r="CY768" s="64"/>
      <c r="CZ768" s="64"/>
      <c r="DA768" s="64"/>
      <c r="DB768" s="64"/>
      <c r="DC768" s="64"/>
      <c r="DD768" s="64"/>
      <c r="DE768" s="64"/>
      <c r="DF768" s="64"/>
      <c r="DG768" s="64"/>
      <c r="DH768" s="64"/>
      <c r="DI768" s="64"/>
      <c r="DJ768" s="64"/>
      <c r="DK768" s="65"/>
      <c r="DL768" s="65"/>
      <c r="DM768" s="65"/>
      <c r="DN768" s="65"/>
      <c r="DO768" s="65"/>
      <c r="DP768" s="65"/>
      <c r="DQ768" s="65"/>
      <c r="DR768" s="65"/>
      <c r="DS768" s="65"/>
      <c r="DT768" s="65"/>
      <c r="DU768" s="65"/>
      <c r="DV768" s="65"/>
      <c r="DW768" s="65"/>
      <c r="DX768" s="65"/>
      <c r="DY768" s="65"/>
      <c r="DZ768" s="65"/>
      <c r="EA768" s="65"/>
      <c r="EB768" s="65"/>
      <c r="EC768" s="65"/>
      <c r="ED768" s="65"/>
      <c r="EE768" s="65"/>
      <c r="EF768" s="65"/>
      <c r="EG768" s="65"/>
      <c r="EH768" s="65"/>
      <c r="EI768" s="65"/>
      <c r="EJ768" s="65"/>
      <c r="EK768" s="65"/>
      <c r="EL768" s="65"/>
      <c r="EM768" s="65"/>
      <c r="EN768" s="65"/>
      <c r="EO768" s="65"/>
      <c r="EP768" s="65"/>
      <c r="EQ768" s="65"/>
      <c r="ER768" s="65"/>
      <c r="ES768" s="65"/>
      <c r="ET768" s="65"/>
      <c r="EU768" s="65"/>
      <c r="EV768" s="65"/>
      <c r="EW768" s="65"/>
      <c r="EX768" s="65"/>
      <c r="EY768" s="65"/>
      <c r="EZ768" s="65"/>
      <c r="FA768" s="65"/>
      <c r="FB768" s="65"/>
      <c r="FC768" s="65"/>
      <c r="FD768" s="65"/>
      <c r="FE768" s="65"/>
      <c r="FF768" s="65"/>
      <c r="FG768" s="65"/>
      <c r="FH768" s="65"/>
      <c r="FI768" s="65"/>
      <c r="FJ768" s="65"/>
      <c r="FK768" s="65"/>
      <c r="FL768" s="65"/>
      <c r="FM768" s="65"/>
      <c r="FN768" s="65"/>
      <c r="FO768" s="65"/>
      <c r="FP768" s="65"/>
      <c r="FQ768" s="65"/>
      <c r="FR768" s="65"/>
      <c r="FS768" s="65"/>
      <c r="FT768" s="65"/>
      <c r="FU768" s="65"/>
      <c r="FV768" s="65"/>
      <c r="FW768" s="65"/>
      <c r="FX768" s="65"/>
      <c r="FY768" s="65"/>
      <c r="FZ768" s="65"/>
      <c r="GA768" s="65"/>
      <c r="GB768" s="65"/>
      <c r="GC768" s="65"/>
      <c r="GD768" s="65"/>
      <c r="GE768" s="65"/>
      <c r="GF768" s="65"/>
      <c r="GG768" s="65"/>
      <c r="GH768" s="65"/>
      <c r="GI768" s="65"/>
      <c r="GJ768" s="65"/>
      <c r="GK768" s="65"/>
      <c r="GL768" s="65"/>
      <c r="GM768" s="65"/>
      <c r="GN768" s="65"/>
      <c r="GO768" s="65"/>
    </row>
    <row r="769" spans="46:197" s="103" customFormat="1" ht="20.100000000000001" customHeight="1" x14ac:dyDescent="0.3">
      <c r="AT769" s="64"/>
      <c r="AU769" s="64"/>
      <c r="AV769" s="64"/>
      <c r="AW769" s="64"/>
      <c r="AX769" s="64"/>
      <c r="AY769" s="64"/>
      <c r="AZ769" s="64"/>
      <c r="BA769" s="64"/>
      <c r="BB769" s="64"/>
      <c r="BC769" s="64"/>
      <c r="BD769" s="64"/>
      <c r="BE769" s="64"/>
      <c r="BF769" s="64"/>
      <c r="BG769" s="64"/>
      <c r="BH769" s="64"/>
      <c r="BI769" s="64"/>
      <c r="BJ769" s="64"/>
      <c r="BK769" s="64"/>
      <c r="BL769" s="64"/>
      <c r="BM769" s="64"/>
      <c r="BN769" s="64"/>
      <c r="BO769" s="64"/>
      <c r="BP769" s="64"/>
      <c r="BQ769" s="64"/>
      <c r="BR769" s="64"/>
      <c r="BS769" s="64"/>
      <c r="BT769" s="64"/>
      <c r="BU769" s="64"/>
      <c r="BV769" s="64"/>
      <c r="BW769" s="64"/>
      <c r="BX769" s="64"/>
      <c r="BY769" s="64"/>
      <c r="BZ769" s="64"/>
      <c r="CA769" s="64"/>
      <c r="CB769" s="64"/>
      <c r="CC769" s="64"/>
      <c r="CD769" s="64"/>
      <c r="CE769" s="64"/>
      <c r="CF769" s="64"/>
      <c r="CG769" s="64"/>
      <c r="CH769" s="64"/>
      <c r="CI769" s="64"/>
      <c r="CJ769" s="64"/>
      <c r="CK769" s="64"/>
      <c r="CL769" s="64"/>
      <c r="CM769" s="64"/>
      <c r="CN769" s="64"/>
      <c r="CO769" s="64"/>
      <c r="CP769" s="64"/>
      <c r="CQ769" s="64"/>
      <c r="CR769" s="64"/>
      <c r="CS769" s="64"/>
      <c r="CT769" s="64"/>
      <c r="CU769" s="64"/>
      <c r="CV769" s="64"/>
      <c r="CW769" s="64"/>
      <c r="CX769" s="64"/>
      <c r="CY769" s="64"/>
      <c r="CZ769" s="64"/>
      <c r="DA769" s="64"/>
      <c r="DB769" s="64"/>
      <c r="DC769" s="64"/>
      <c r="DD769" s="64"/>
      <c r="DE769" s="64"/>
      <c r="DF769" s="64"/>
      <c r="DG769" s="64"/>
      <c r="DH769" s="64"/>
      <c r="DI769" s="64"/>
      <c r="DJ769" s="64"/>
      <c r="DK769" s="65"/>
      <c r="DL769" s="65"/>
      <c r="DM769" s="65"/>
      <c r="DN769" s="65"/>
      <c r="DO769" s="65"/>
      <c r="DP769" s="65"/>
      <c r="DQ769" s="65"/>
      <c r="DR769" s="65"/>
      <c r="DS769" s="65"/>
      <c r="DT769" s="65"/>
      <c r="DU769" s="65"/>
      <c r="DV769" s="65"/>
      <c r="DW769" s="65"/>
      <c r="DX769" s="65"/>
      <c r="DY769" s="65"/>
      <c r="DZ769" s="65"/>
      <c r="EA769" s="65"/>
      <c r="EB769" s="65"/>
      <c r="EC769" s="65"/>
      <c r="ED769" s="65"/>
      <c r="EE769" s="65"/>
      <c r="EF769" s="65"/>
      <c r="EG769" s="65"/>
      <c r="EH769" s="65"/>
      <c r="EI769" s="65"/>
      <c r="EJ769" s="65"/>
      <c r="EK769" s="65"/>
      <c r="EL769" s="65"/>
      <c r="EM769" s="65"/>
      <c r="EN769" s="65"/>
      <c r="EO769" s="65"/>
      <c r="EP769" s="65"/>
      <c r="EQ769" s="65"/>
      <c r="ER769" s="65"/>
      <c r="ES769" s="65"/>
      <c r="ET769" s="65"/>
      <c r="EU769" s="65"/>
      <c r="EV769" s="65"/>
      <c r="EW769" s="65"/>
      <c r="EX769" s="65"/>
      <c r="EY769" s="65"/>
      <c r="EZ769" s="65"/>
      <c r="FA769" s="65"/>
      <c r="FB769" s="65"/>
      <c r="FC769" s="65"/>
      <c r="FD769" s="65"/>
      <c r="FE769" s="65"/>
      <c r="FF769" s="65"/>
      <c r="FG769" s="65"/>
      <c r="FH769" s="65"/>
      <c r="FI769" s="65"/>
      <c r="FJ769" s="65"/>
      <c r="FK769" s="65"/>
      <c r="FL769" s="65"/>
      <c r="FM769" s="65"/>
      <c r="FN769" s="65"/>
      <c r="FO769" s="65"/>
      <c r="FP769" s="65"/>
      <c r="FQ769" s="65"/>
      <c r="FR769" s="65"/>
      <c r="FS769" s="65"/>
      <c r="FT769" s="65"/>
      <c r="FU769" s="65"/>
      <c r="FV769" s="65"/>
      <c r="FW769" s="65"/>
      <c r="FX769" s="65"/>
      <c r="FY769" s="65"/>
      <c r="FZ769" s="65"/>
      <c r="GA769" s="65"/>
      <c r="GB769" s="65"/>
      <c r="GC769" s="65"/>
      <c r="GD769" s="65"/>
      <c r="GE769" s="65"/>
      <c r="GF769" s="65"/>
      <c r="GG769" s="65"/>
      <c r="GH769" s="65"/>
      <c r="GI769" s="65"/>
      <c r="GJ769" s="65"/>
      <c r="GK769" s="65"/>
      <c r="GL769" s="65"/>
      <c r="GM769" s="65"/>
      <c r="GN769" s="65"/>
      <c r="GO769" s="65"/>
    </row>
    <row r="770" spans="46:197" s="103" customFormat="1" ht="20.100000000000001" customHeight="1" x14ac:dyDescent="0.3">
      <c r="AT770" s="64"/>
      <c r="AU770" s="64"/>
      <c r="AV770" s="64"/>
      <c r="AW770" s="64"/>
      <c r="AX770" s="64"/>
      <c r="AY770" s="64"/>
      <c r="AZ770" s="64"/>
      <c r="BA770" s="64"/>
      <c r="BB770" s="64"/>
      <c r="BC770" s="64"/>
      <c r="BD770" s="64"/>
      <c r="BE770" s="64"/>
      <c r="BF770" s="64"/>
      <c r="BG770" s="64"/>
      <c r="BH770" s="64"/>
      <c r="BI770" s="64"/>
      <c r="BJ770" s="64"/>
      <c r="BK770" s="64"/>
      <c r="BL770" s="64"/>
      <c r="BM770" s="64"/>
      <c r="BN770" s="64"/>
      <c r="BO770" s="64"/>
      <c r="BP770" s="64"/>
      <c r="BQ770" s="64"/>
      <c r="BR770" s="64"/>
      <c r="BS770" s="64"/>
      <c r="BT770" s="64"/>
      <c r="BU770" s="64"/>
      <c r="BV770" s="64"/>
      <c r="BW770" s="64"/>
      <c r="BX770" s="64"/>
      <c r="BY770" s="64"/>
      <c r="BZ770" s="64"/>
      <c r="CA770" s="64"/>
      <c r="CB770" s="64"/>
      <c r="CC770" s="64"/>
      <c r="CD770" s="64"/>
      <c r="CE770" s="64"/>
      <c r="CF770" s="64"/>
      <c r="CG770" s="64"/>
      <c r="CH770" s="64"/>
      <c r="CI770" s="64"/>
      <c r="CJ770" s="64"/>
      <c r="CK770" s="64"/>
      <c r="CL770" s="64"/>
      <c r="CM770" s="64"/>
      <c r="CN770" s="64"/>
      <c r="CO770" s="64"/>
      <c r="CP770" s="64"/>
      <c r="CQ770" s="64"/>
      <c r="CR770" s="64"/>
      <c r="CS770" s="64"/>
      <c r="CT770" s="64"/>
      <c r="CU770" s="64"/>
      <c r="CV770" s="64"/>
      <c r="CW770" s="64"/>
      <c r="CX770" s="64"/>
      <c r="CY770" s="64"/>
      <c r="CZ770" s="64"/>
      <c r="DA770" s="64"/>
      <c r="DB770" s="64"/>
      <c r="DC770" s="64"/>
      <c r="DD770" s="64"/>
      <c r="DE770" s="64"/>
      <c r="DF770" s="64"/>
      <c r="DG770" s="64"/>
      <c r="DH770" s="64"/>
      <c r="DI770" s="64"/>
      <c r="DJ770" s="64"/>
      <c r="DK770" s="65"/>
      <c r="DL770" s="65"/>
      <c r="DM770" s="65"/>
      <c r="DN770" s="65"/>
      <c r="DO770" s="65"/>
      <c r="DP770" s="65"/>
      <c r="DQ770" s="65"/>
      <c r="DR770" s="65"/>
      <c r="DS770" s="65"/>
      <c r="DT770" s="65"/>
      <c r="DU770" s="65"/>
      <c r="DV770" s="65"/>
      <c r="DW770" s="65"/>
      <c r="DX770" s="65"/>
      <c r="DY770" s="65"/>
      <c r="DZ770" s="65"/>
      <c r="EA770" s="65"/>
      <c r="EB770" s="65"/>
      <c r="EC770" s="65"/>
      <c r="ED770" s="65"/>
      <c r="EE770" s="65"/>
      <c r="EF770" s="65"/>
      <c r="EG770" s="65"/>
      <c r="EH770" s="65"/>
      <c r="EI770" s="65"/>
      <c r="EJ770" s="65"/>
      <c r="EK770" s="65"/>
      <c r="EL770" s="65"/>
      <c r="EM770" s="65"/>
      <c r="EN770" s="65"/>
      <c r="EO770" s="65"/>
      <c r="EP770" s="65"/>
      <c r="EQ770" s="65"/>
      <c r="ER770" s="65"/>
      <c r="ES770" s="65"/>
      <c r="ET770" s="65"/>
      <c r="EU770" s="65"/>
      <c r="EV770" s="65"/>
      <c r="EW770" s="65"/>
      <c r="EX770" s="65"/>
      <c r="EY770" s="65"/>
      <c r="EZ770" s="65"/>
      <c r="FA770" s="65"/>
      <c r="FB770" s="65"/>
      <c r="FC770" s="65"/>
      <c r="FD770" s="65"/>
      <c r="FE770" s="65"/>
      <c r="FF770" s="65"/>
      <c r="FG770" s="65"/>
      <c r="FH770" s="65"/>
      <c r="FI770" s="65"/>
      <c r="FJ770" s="65"/>
      <c r="FK770" s="65"/>
      <c r="FL770" s="65"/>
      <c r="FM770" s="65"/>
      <c r="FN770" s="65"/>
      <c r="FO770" s="65"/>
      <c r="FP770" s="65"/>
      <c r="FQ770" s="65"/>
      <c r="FR770" s="65"/>
      <c r="FS770" s="65"/>
      <c r="FT770" s="65"/>
      <c r="FU770" s="65"/>
      <c r="FV770" s="65"/>
      <c r="FW770" s="65"/>
      <c r="FX770" s="65"/>
      <c r="FY770" s="65"/>
      <c r="FZ770" s="65"/>
      <c r="GA770" s="65"/>
      <c r="GB770" s="65"/>
      <c r="GC770" s="65"/>
      <c r="GD770" s="65"/>
      <c r="GE770" s="65"/>
      <c r="GF770" s="65"/>
      <c r="GG770" s="65"/>
      <c r="GH770" s="65"/>
      <c r="GI770" s="65"/>
      <c r="GJ770" s="65"/>
      <c r="GK770" s="65"/>
      <c r="GL770" s="65"/>
      <c r="GM770" s="65"/>
      <c r="GN770" s="65"/>
      <c r="GO770" s="65"/>
    </row>
    <row r="771" spans="46:197" s="103" customFormat="1" ht="20.100000000000001" customHeight="1" x14ac:dyDescent="0.3">
      <c r="AT771" s="64"/>
      <c r="AU771" s="64"/>
      <c r="AV771" s="64"/>
      <c r="AW771" s="64"/>
      <c r="AX771" s="64"/>
      <c r="AY771" s="64"/>
      <c r="AZ771" s="64"/>
      <c r="BA771" s="64"/>
      <c r="BB771" s="64"/>
      <c r="BC771" s="64"/>
      <c r="BD771" s="64"/>
      <c r="BE771" s="64"/>
      <c r="BF771" s="64"/>
      <c r="BG771" s="64"/>
      <c r="BH771" s="64"/>
      <c r="BI771" s="64"/>
      <c r="BJ771" s="64"/>
      <c r="BK771" s="64"/>
      <c r="BL771" s="64"/>
      <c r="BM771" s="64"/>
      <c r="BN771" s="64"/>
      <c r="BO771" s="64"/>
      <c r="BP771" s="64"/>
      <c r="BQ771" s="64"/>
      <c r="BR771" s="64"/>
      <c r="BS771" s="64"/>
      <c r="BT771" s="64"/>
      <c r="BU771" s="64"/>
      <c r="BV771" s="64"/>
      <c r="BW771" s="64"/>
      <c r="BX771" s="64"/>
      <c r="BY771" s="64"/>
      <c r="BZ771" s="64"/>
      <c r="CA771" s="64"/>
      <c r="CB771" s="64"/>
      <c r="CC771" s="64"/>
      <c r="CD771" s="64"/>
      <c r="CE771" s="64"/>
      <c r="CF771" s="64"/>
      <c r="CG771" s="64"/>
      <c r="CH771" s="64"/>
      <c r="CI771" s="64"/>
      <c r="CJ771" s="64"/>
      <c r="CK771" s="64"/>
      <c r="CL771" s="64"/>
      <c r="CM771" s="64"/>
      <c r="CN771" s="64"/>
      <c r="CO771" s="64"/>
      <c r="CP771" s="64"/>
      <c r="CQ771" s="64"/>
      <c r="CR771" s="64"/>
      <c r="CS771" s="64"/>
      <c r="CT771" s="64"/>
      <c r="CU771" s="64"/>
      <c r="CV771" s="64"/>
      <c r="CW771" s="64"/>
      <c r="CX771" s="64"/>
      <c r="CY771" s="64"/>
      <c r="CZ771" s="64"/>
      <c r="DA771" s="64"/>
      <c r="DB771" s="64"/>
      <c r="DC771" s="64"/>
      <c r="DD771" s="64"/>
      <c r="DE771" s="64"/>
      <c r="DF771" s="64"/>
      <c r="DG771" s="64"/>
      <c r="DH771" s="64"/>
      <c r="DI771" s="64"/>
      <c r="DJ771" s="64"/>
      <c r="DK771" s="65"/>
      <c r="DL771" s="65"/>
      <c r="DM771" s="65"/>
      <c r="DN771" s="65"/>
      <c r="DO771" s="65"/>
      <c r="DP771" s="65"/>
      <c r="DQ771" s="65"/>
      <c r="DR771" s="65"/>
      <c r="DS771" s="65"/>
      <c r="DT771" s="65"/>
      <c r="DU771" s="65"/>
      <c r="DV771" s="65"/>
      <c r="DW771" s="65"/>
      <c r="DX771" s="65"/>
      <c r="DY771" s="65"/>
      <c r="DZ771" s="65"/>
      <c r="EA771" s="65"/>
      <c r="EB771" s="65"/>
      <c r="EC771" s="65"/>
      <c r="ED771" s="65"/>
      <c r="EE771" s="65"/>
      <c r="EF771" s="65"/>
      <c r="EG771" s="65"/>
      <c r="EH771" s="65"/>
      <c r="EI771" s="65"/>
      <c r="EJ771" s="65"/>
      <c r="EK771" s="65"/>
      <c r="EL771" s="65"/>
      <c r="EM771" s="65"/>
      <c r="EN771" s="65"/>
      <c r="EO771" s="65"/>
      <c r="EP771" s="65"/>
      <c r="EQ771" s="65"/>
      <c r="ER771" s="65"/>
      <c r="ES771" s="65"/>
      <c r="ET771" s="65"/>
      <c r="EU771" s="65"/>
      <c r="EV771" s="65"/>
      <c r="EW771" s="65"/>
      <c r="EX771" s="65"/>
      <c r="EY771" s="65"/>
      <c r="EZ771" s="65"/>
      <c r="FA771" s="65"/>
      <c r="FB771" s="65"/>
      <c r="FC771" s="65"/>
      <c r="FD771" s="65"/>
      <c r="FE771" s="65"/>
      <c r="FF771" s="65"/>
      <c r="FG771" s="65"/>
      <c r="FH771" s="65"/>
      <c r="FI771" s="65"/>
      <c r="FJ771" s="65"/>
      <c r="FK771" s="65"/>
      <c r="FL771" s="65"/>
      <c r="FM771" s="65"/>
      <c r="FN771" s="65"/>
      <c r="FO771" s="65"/>
      <c r="FP771" s="65"/>
      <c r="FQ771" s="65"/>
      <c r="FR771" s="65"/>
      <c r="FS771" s="65"/>
      <c r="FT771" s="65"/>
      <c r="FU771" s="65"/>
      <c r="FV771" s="65"/>
      <c r="FW771" s="65"/>
      <c r="FX771" s="65"/>
      <c r="FY771" s="65"/>
      <c r="FZ771" s="65"/>
      <c r="GA771" s="65"/>
      <c r="GB771" s="65"/>
      <c r="GC771" s="65"/>
      <c r="GD771" s="65"/>
      <c r="GE771" s="65"/>
      <c r="GF771" s="65"/>
      <c r="GG771" s="65"/>
      <c r="GH771" s="65"/>
      <c r="GI771" s="65"/>
      <c r="GJ771" s="65"/>
      <c r="GK771" s="65"/>
      <c r="GL771" s="65"/>
      <c r="GM771" s="65"/>
      <c r="GN771" s="65"/>
      <c r="GO771" s="65"/>
    </row>
    <row r="772" spans="46:197" s="103" customFormat="1" ht="20.100000000000001" customHeight="1" x14ac:dyDescent="0.3">
      <c r="AT772" s="64"/>
      <c r="AU772" s="64"/>
      <c r="AV772" s="64"/>
      <c r="AW772" s="64"/>
      <c r="AX772" s="64"/>
      <c r="AY772" s="64"/>
      <c r="AZ772" s="64"/>
      <c r="BA772" s="64"/>
      <c r="BB772" s="64"/>
      <c r="BC772" s="64"/>
      <c r="BD772" s="64"/>
      <c r="BE772" s="64"/>
      <c r="BF772" s="64"/>
      <c r="BG772" s="64"/>
      <c r="BH772" s="64"/>
      <c r="BI772" s="64"/>
      <c r="BJ772" s="64"/>
      <c r="BK772" s="64"/>
      <c r="BL772" s="64"/>
      <c r="BM772" s="64"/>
      <c r="BN772" s="64"/>
      <c r="BO772" s="64"/>
      <c r="BP772" s="64"/>
      <c r="BQ772" s="64"/>
      <c r="BR772" s="64"/>
      <c r="BS772" s="64"/>
      <c r="BT772" s="64"/>
      <c r="BU772" s="64"/>
      <c r="BV772" s="64"/>
      <c r="BW772" s="64"/>
      <c r="BX772" s="64"/>
      <c r="BY772" s="64"/>
      <c r="BZ772" s="64"/>
      <c r="CA772" s="64"/>
      <c r="CB772" s="64"/>
      <c r="CC772" s="64"/>
      <c r="CD772" s="64"/>
      <c r="CE772" s="64"/>
      <c r="CF772" s="64"/>
      <c r="CG772" s="64"/>
      <c r="CH772" s="64"/>
      <c r="CI772" s="64"/>
      <c r="CJ772" s="64"/>
      <c r="CK772" s="64"/>
      <c r="CL772" s="64"/>
      <c r="CM772" s="64"/>
      <c r="CN772" s="64"/>
      <c r="CO772" s="64"/>
      <c r="CP772" s="64"/>
      <c r="CQ772" s="64"/>
      <c r="CR772" s="64"/>
      <c r="CS772" s="64"/>
      <c r="CT772" s="64"/>
      <c r="CU772" s="64"/>
      <c r="CV772" s="64"/>
      <c r="CW772" s="64"/>
      <c r="CX772" s="64"/>
      <c r="CY772" s="64"/>
      <c r="CZ772" s="64"/>
      <c r="DA772" s="64"/>
      <c r="DB772" s="64"/>
      <c r="DC772" s="64"/>
      <c r="DD772" s="64"/>
      <c r="DE772" s="64"/>
      <c r="DF772" s="64"/>
      <c r="DG772" s="64"/>
      <c r="DH772" s="64"/>
      <c r="DI772" s="64"/>
      <c r="DJ772" s="64"/>
      <c r="DK772" s="65"/>
      <c r="DL772" s="65"/>
      <c r="DM772" s="65"/>
      <c r="DN772" s="65"/>
      <c r="DO772" s="65"/>
      <c r="DP772" s="65"/>
      <c r="DQ772" s="65"/>
      <c r="DR772" s="65"/>
      <c r="DS772" s="65"/>
      <c r="DT772" s="65"/>
      <c r="DU772" s="65"/>
      <c r="DV772" s="65"/>
      <c r="DW772" s="65"/>
      <c r="DX772" s="65"/>
      <c r="DY772" s="65"/>
      <c r="DZ772" s="65"/>
      <c r="EA772" s="65"/>
      <c r="EB772" s="65"/>
      <c r="EC772" s="65"/>
      <c r="ED772" s="65"/>
      <c r="EE772" s="65"/>
      <c r="EF772" s="65"/>
      <c r="EG772" s="65"/>
      <c r="EH772" s="65"/>
      <c r="EI772" s="65"/>
      <c r="EJ772" s="65"/>
      <c r="EK772" s="65"/>
      <c r="EL772" s="65"/>
      <c r="EM772" s="65"/>
      <c r="EN772" s="65"/>
      <c r="EO772" s="65"/>
      <c r="EP772" s="65"/>
      <c r="EQ772" s="65"/>
      <c r="ER772" s="65"/>
      <c r="ES772" s="65"/>
      <c r="ET772" s="65"/>
      <c r="EU772" s="65"/>
      <c r="EV772" s="65"/>
      <c r="EW772" s="65"/>
      <c r="EX772" s="65"/>
      <c r="EY772" s="65"/>
      <c r="EZ772" s="65"/>
      <c r="FA772" s="65"/>
      <c r="FB772" s="65"/>
      <c r="FC772" s="65"/>
      <c r="FD772" s="65"/>
      <c r="FE772" s="65"/>
      <c r="FF772" s="65"/>
      <c r="FG772" s="65"/>
      <c r="FH772" s="65"/>
      <c r="FI772" s="65"/>
      <c r="FJ772" s="65"/>
      <c r="FK772" s="65"/>
      <c r="FL772" s="65"/>
      <c r="FM772" s="65"/>
      <c r="FN772" s="65"/>
      <c r="FO772" s="65"/>
      <c r="FP772" s="65"/>
      <c r="FQ772" s="65"/>
      <c r="FR772" s="65"/>
      <c r="FS772" s="65"/>
      <c r="FT772" s="65"/>
      <c r="FU772" s="65"/>
      <c r="FV772" s="65"/>
      <c r="FW772" s="65"/>
      <c r="FX772" s="65"/>
      <c r="FY772" s="65"/>
      <c r="FZ772" s="65"/>
      <c r="GA772" s="65"/>
      <c r="GB772" s="65"/>
      <c r="GC772" s="65"/>
      <c r="GD772" s="65"/>
      <c r="GE772" s="65"/>
      <c r="GF772" s="65"/>
      <c r="GG772" s="65"/>
      <c r="GH772" s="65"/>
      <c r="GI772" s="65"/>
      <c r="GJ772" s="65"/>
      <c r="GK772" s="65"/>
      <c r="GL772" s="65"/>
      <c r="GM772" s="65"/>
      <c r="GN772" s="65"/>
      <c r="GO772" s="65"/>
    </row>
    <row r="773" spans="46:197" s="103" customFormat="1" ht="20.100000000000001" customHeight="1" x14ac:dyDescent="0.3">
      <c r="AT773" s="64"/>
      <c r="AU773" s="64"/>
      <c r="AV773" s="64"/>
      <c r="AW773" s="64"/>
      <c r="AX773" s="64"/>
      <c r="AY773" s="64"/>
      <c r="AZ773" s="64"/>
      <c r="BA773" s="64"/>
      <c r="BB773" s="64"/>
      <c r="BC773" s="64"/>
      <c r="BD773" s="64"/>
      <c r="BE773" s="64"/>
      <c r="BF773" s="64"/>
      <c r="BG773" s="64"/>
      <c r="BH773" s="64"/>
      <c r="BI773" s="64"/>
      <c r="BJ773" s="64"/>
      <c r="BK773" s="64"/>
      <c r="BL773" s="64"/>
      <c r="BM773" s="64"/>
      <c r="BN773" s="64"/>
      <c r="BO773" s="64"/>
      <c r="BP773" s="64"/>
      <c r="BQ773" s="64"/>
      <c r="BR773" s="64"/>
      <c r="BS773" s="64"/>
      <c r="BT773" s="64"/>
      <c r="BU773" s="64"/>
      <c r="BV773" s="64"/>
      <c r="BW773" s="64"/>
      <c r="BX773" s="64"/>
      <c r="BY773" s="64"/>
      <c r="BZ773" s="64"/>
      <c r="CA773" s="64"/>
      <c r="CB773" s="64"/>
      <c r="CC773" s="64"/>
      <c r="CD773" s="64"/>
      <c r="CE773" s="64"/>
      <c r="CF773" s="64"/>
      <c r="CG773" s="64"/>
      <c r="CH773" s="64"/>
      <c r="CI773" s="64"/>
      <c r="CJ773" s="64"/>
      <c r="CK773" s="64"/>
      <c r="CL773" s="64"/>
      <c r="CM773" s="64"/>
      <c r="CN773" s="64"/>
      <c r="CO773" s="64"/>
      <c r="CP773" s="64"/>
      <c r="CQ773" s="64"/>
      <c r="CR773" s="64"/>
      <c r="CS773" s="64"/>
      <c r="CT773" s="64"/>
      <c r="CU773" s="64"/>
      <c r="CV773" s="64"/>
      <c r="CW773" s="64"/>
      <c r="CX773" s="64"/>
      <c r="CY773" s="64"/>
      <c r="CZ773" s="64"/>
      <c r="DA773" s="64"/>
      <c r="DB773" s="64"/>
      <c r="DC773" s="64"/>
      <c r="DD773" s="64"/>
      <c r="DE773" s="64"/>
      <c r="DF773" s="64"/>
      <c r="DG773" s="64"/>
      <c r="DH773" s="64"/>
      <c r="DI773" s="64"/>
      <c r="DJ773" s="64"/>
      <c r="DK773" s="65"/>
      <c r="DL773" s="65"/>
      <c r="DM773" s="65"/>
      <c r="DN773" s="65"/>
      <c r="DO773" s="65"/>
      <c r="DP773" s="65"/>
      <c r="DQ773" s="65"/>
      <c r="DR773" s="65"/>
      <c r="DS773" s="65"/>
      <c r="DT773" s="65"/>
      <c r="DU773" s="65"/>
      <c r="DV773" s="65"/>
      <c r="DW773" s="65"/>
      <c r="DX773" s="65"/>
      <c r="DY773" s="65"/>
      <c r="DZ773" s="65"/>
      <c r="EA773" s="65"/>
      <c r="EB773" s="65"/>
      <c r="EC773" s="65"/>
      <c r="ED773" s="65"/>
      <c r="EE773" s="65"/>
      <c r="EF773" s="65"/>
      <c r="EG773" s="65"/>
      <c r="EH773" s="65"/>
      <c r="EI773" s="65"/>
      <c r="EJ773" s="65"/>
      <c r="EK773" s="65"/>
      <c r="EL773" s="65"/>
      <c r="EM773" s="65"/>
      <c r="EN773" s="65"/>
      <c r="EO773" s="65"/>
      <c r="EP773" s="65"/>
      <c r="EQ773" s="65"/>
      <c r="ER773" s="65"/>
      <c r="ES773" s="65"/>
      <c r="ET773" s="65"/>
      <c r="EU773" s="65"/>
      <c r="EV773" s="65"/>
      <c r="EW773" s="65"/>
      <c r="EX773" s="65"/>
      <c r="EY773" s="65"/>
      <c r="EZ773" s="65"/>
      <c r="FA773" s="65"/>
      <c r="FB773" s="65"/>
      <c r="FC773" s="65"/>
      <c r="FD773" s="65"/>
      <c r="FE773" s="65"/>
      <c r="FF773" s="65"/>
      <c r="FG773" s="65"/>
      <c r="FH773" s="65"/>
      <c r="FI773" s="65"/>
      <c r="FJ773" s="65"/>
      <c r="FK773" s="65"/>
      <c r="FL773" s="65"/>
      <c r="FM773" s="65"/>
      <c r="FN773" s="65"/>
      <c r="FO773" s="65"/>
      <c r="FP773" s="65"/>
      <c r="FQ773" s="65"/>
      <c r="FR773" s="65"/>
      <c r="FS773" s="65"/>
      <c r="FT773" s="65"/>
      <c r="FU773" s="65"/>
      <c r="FV773" s="65"/>
      <c r="FW773" s="65"/>
      <c r="FX773" s="65"/>
      <c r="FY773" s="65"/>
      <c r="FZ773" s="65"/>
      <c r="GA773" s="65"/>
      <c r="GB773" s="65"/>
      <c r="GC773" s="65"/>
      <c r="GD773" s="65"/>
      <c r="GE773" s="65"/>
      <c r="GF773" s="65"/>
      <c r="GG773" s="65"/>
      <c r="GH773" s="65"/>
      <c r="GI773" s="65"/>
      <c r="GJ773" s="65"/>
      <c r="GK773" s="65"/>
      <c r="GL773" s="65"/>
      <c r="GM773" s="65"/>
      <c r="GN773" s="65"/>
      <c r="GO773" s="65"/>
    </row>
    <row r="774" spans="46:197" s="103" customFormat="1" ht="20.100000000000001" customHeight="1" x14ac:dyDescent="0.3">
      <c r="AT774" s="64"/>
      <c r="AU774" s="64"/>
      <c r="AV774" s="64"/>
      <c r="AW774" s="64"/>
      <c r="AX774" s="64"/>
      <c r="AY774" s="64"/>
      <c r="AZ774" s="64"/>
      <c r="BA774" s="64"/>
      <c r="BB774" s="64"/>
      <c r="BC774" s="64"/>
      <c r="BD774" s="64"/>
      <c r="BE774" s="64"/>
      <c r="BF774" s="64"/>
      <c r="BG774" s="64"/>
      <c r="BH774" s="64"/>
      <c r="BI774" s="64"/>
      <c r="BJ774" s="64"/>
      <c r="BK774" s="64"/>
      <c r="BL774" s="64"/>
      <c r="BM774" s="64"/>
      <c r="BN774" s="64"/>
      <c r="BO774" s="64"/>
      <c r="BP774" s="64"/>
      <c r="BQ774" s="64"/>
      <c r="BR774" s="64"/>
      <c r="BS774" s="64"/>
      <c r="BT774" s="64"/>
      <c r="BU774" s="64"/>
      <c r="BV774" s="64"/>
      <c r="BW774" s="64"/>
      <c r="BX774" s="64"/>
      <c r="BY774" s="64"/>
      <c r="BZ774" s="64"/>
      <c r="CA774" s="64"/>
      <c r="CB774" s="64"/>
      <c r="CC774" s="64"/>
      <c r="CD774" s="64"/>
      <c r="CE774" s="64"/>
      <c r="CF774" s="64"/>
      <c r="CG774" s="64"/>
      <c r="CH774" s="64"/>
      <c r="CI774" s="64"/>
      <c r="CJ774" s="64"/>
      <c r="CK774" s="64"/>
      <c r="CL774" s="64"/>
      <c r="CM774" s="64"/>
      <c r="CN774" s="64"/>
      <c r="CO774" s="64"/>
      <c r="CP774" s="64"/>
      <c r="CQ774" s="64"/>
      <c r="CR774" s="64"/>
      <c r="CS774" s="64"/>
      <c r="CT774" s="64"/>
      <c r="CU774" s="64"/>
      <c r="CV774" s="64"/>
      <c r="CW774" s="64"/>
      <c r="CX774" s="64"/>
      <c r="CY774" s="64"/>
      <c r="CZ774" s="64"/>
      <c r="DA774" s="64"/>
      <c r="DB774" s="64"/>
      <c r="DC774" s="64"/>
      <c r="DD774" s="64"/>
      <c r="DE774" s="64"/>
      <c r="DF774" s="64"/>
      <c r="DG774" s="64"/>
      <c r="DH774" s="64"/>
      <c r="DI774" s="64"/>
      <c r="DJ774" s="64"/>
      <c r="DK774" s="65"/>
      <c r="DL774" s="65"/>
      <c r="DM774" s="65"/>
      <c r="DN774" s="65"/>
      <c r="DO774" s="65"/>
      <c r="DP774" s="65"/>
      <c r="DQ774" s="65"/>
      <c r="DR774" s="65"/>
      <c r="DS774" s="65"/>
      <c r="DT774" s="65"/>
      <c r="DU774" s="65"/>
      <c r="DV774" s="65"/>
      <c r="DW774" s="65"/>
      <c r="DX774" s="65"/>
      <c r="DY774" s="65"/>
      <c r="DZ774" s="65"/>
      <c r="EA774" s="65"/>
      <c r="EB774" s="65"/>
      <c r="EC774" s="65"/>
      <c r="ED774" s="65"/>
      <c r="EE774" s="65"/>
      <c r="EF774" s="65"/>
      <c r="EG774" s="65"/>
      <c r="EH774" s="65"/>
      <c r="EI774" s="65"/>
      <c r="EJ774" s="65"/>
      <c r="EK774" s="65"/>
      <c r="EL774" s="65"/>
      <c r="EM774" s="65"/>
      <c r="EN774" s="65"/>
      <c r="EO774" s="65"/>
      <c r="EP774" s="65"/>
      <c r="EQ774" s="65"/>
      <c r="ER774" s="65"/>
      <c r="ES774" s="65"/>
      <c r="ET774" s="65"/>
      <c r="EU774" s="65"/>
      <c r="EV774" s="65"/>
      <c r="EW774" s="65"/>
      <c r="EX774" s="65"/>
      <c r="EY774" s="65"/>
      <c r="EZ774" s="65"/>
      <c r="FA774" s="65"/>
      <c r="FB774" s="65"/>
      <c r="FC774" s="65"/>
      <c r="FD774" s="65"/>
      <c r="FE774" s="65"/>
      <c r="FF774" s="65"/>
      <c r="FG774" s="65"/>
      <c r="FH774" s="65"/>
      <c r="FI774" s="65"/>
      <c r="FJ774" s="65"/>
      <c r="FK774" s="65"/>
      <c r="FL774" s="65"/>
      <c r="FM774" s="65"/>
      <c r="FN774" s="65"/>
      <c r="FO774" s="65"/>
      <c r="FP774" s="65"/>
      <c r="FQ774" s="65"/>
      <c r="FR774" s="65"/>
      <c r="FS774" s="65"/>
      <c r="FT774" s="65"/>
      <c r="FU774" s="65"/>
      <c r="FV774" s="65"/>
      <c r="FW774" s="65"/>
      <c r="FX774" s="65"/>
      <c r="FY774" s="65"/>
      <c r="FZ774" s="65"/>
      <c r="GA774" s="65"/>
      <c r="GB774" s="65"/>
      <c r="GC774" s="65"/>
      <c r="GD774" s="65"/>
      <c r="GE774" s="65"/>
      <c r="GF774" s="65"/>
      <c r="GG774" s="65"/>
      <c r="GH774" s="65"/>
      <c r="GI774" s="65"/>
      <c r="GJ774" s="65"/>
      <c r="GK774" s="65"/>
      <c r="GL774" s="65"/>
      <c r="GM774" s="65"/>
      <c r="GN774" s="65"/>
      <c r="GO774" s="65"/>
    </row>
    <row r="775" spans="46:197" s="103" customFormat="1" ht="20.100000000000001" customHeight="1" x14ac:dyDescent="0.3">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c r="CD775" s="64"/>
      <c r="CE775" s="64"/>
      <c r="CF775" s="64"/>
      <c r="CG775" s="64"/>
      <c r="CH775" s="64"/>
      <c r="CI775" s="64"/>
      <c r="CJ775" s="64"/>
      <c r="CK775" s="64"/>
      <c r="CL775" s="64"/>
      <c r="CM775" s="64"/>
      <c r="CN775" s="64"/>
      <c r="CO775" s="64"/>
      <c r="CP775" s="64"/>
      <c r="CQ775" s="64"/>
      <c r="CR775" s="64"/>
      <c r="CS775" s="64"/>
      <c r="CT775" s="64"/>
      <c r="CU775" s="64"/>
      <c r="CV775" s="64"/>
      <c r="CW775" s="64"/>
      <c r="CX775" s="64"/>
      <c r="CY775" s="64"/>
      <c r="CZ775" s="64"/>
      <c r="DA775" s="64"/>
      <c r="DB775" s="64"/>
      <c r="DC775" s="64"/>
      <c r="DD775" s="64"/>
      <c r="DE775" s="64"/>
      <c r="DF775" s="64"/>
      <c r="DG775" s="64"/>
      <c r="DH775" s="64"/>
      <c r="DI775" s="64"/>
      <c r="DJ775" s="64"/>
      <c r="DK775" s="65"/>
      <c r="DL775" s="65"/>
      <c r="DM775" s="65"/>
      <c r="DN775" s="65"/>
      <c r="DO775" s="65"/>
      <c r="DP775" s="65"/>
      <c r="DQ775" s="65"/>
      <c r="DR775" s="65"/>
      <c r="DS775" s="65"/>
      <c r="DT775" s="65"/>
      <c r="DU775" s="65"/>
      <c r="DV775" s="65"/>
      <c r="DW775" s="65"/>
      <c r="DX775" s="65"/>
      <c r="DY775" s="65"/>
      <c r="DZ775" s="65"/>
      <c r="EA775" s="65"/>
      <c r="EB775" s="65"/>
      <c r="EC775" s="65"/>
      <c r="ED775" s="65"/>
      <c r="EE775" s="65"/>
      <c r="EF775" s="65"/>
      <c r="EG775" s="65"/>
      <c r="EH775" s="65"/>
      <c r="EI775" s="65"/>
      <c r="EJ775" s="65"/>
      <c r="EK775" s="65"/>
      <c r="EL775" s="65"/>
      <c r="EM775" s="65"/>
      <c r="EN775" s="65"/>
      <c r="EO775" s="65"/>
      <c r="EP775" s="65"/>
      <c r="EQ775" s="65"/>
      <c r="ER775" s="65"/>
      <c r="ES775" s="65"/>
      <c r="ET775" s="65"/>
      <c r="EU775" s="65"/>
      <c r="EV775" s="65"/>
      <c r="EW775" s="65"/>
      <c r="EX775" s="65"/>
      <c r="EY775" s="65"/>
      <c r="EZ775" s="65"/>
      <c r="FA775" s="65"/>
      <c r="FB775" s="65"/>
      <c r="FC775" s="65"/>
      <c r="FD775" s="65"/>
      <c r="FE775" s="65"/>
      <c r="FF775" s="65"/>
      <c r="FG775" s="65"/>
      <c r="FH775" s="65"/>
      <c r="FI775" s="65"/>
      <c r="FJ775" s="65"/>
      <c r="FK775" s="65"/>
      <c r="FL775" s="65"/>
      <c r="FM775" s="65"/>
      <c r="FN775" s="65"/>
      <c r="FO775" s="65"/>
      <c r="FP775" s="65"/>
      <c r="FQ775" s="65"/>
      <c r="FR775" s="65"/>
      <c r="FS775" s="65"/>
      <c r="FT775" s="65"/>
      <c r="FU775" s="65"/>
      <c r="FV775" s="65"/>
      <c r="FW775" s="65"/>
      <c r="FX775" s="65"/>
      <c r="FY775" s="65"/>
      <c r="FZ775" s="65"/>
      <c r="GA775" s="65"/>
      <c r="GB775" s="65"/>
      <c r="GC775" s="65"/>
      <c r="GD775" s="65"/>
      <c r="GE775" s="65"/>
      <c r="GF775" s="65"/>
      <c r="GG775" s="65"/>
      <c r="GH775" s="65"/>
      <c r="GI775" s="65"/>
      <c r="GJ775" s="65"/>
      <c r="GK775" s="65"/>
      <c r="GL775" s="65"/>
      <c r="GM775" s="65"/>
      <c r="GN775" s="65"/>
      <c r="GO775" s="65"/>
    </row>
    <row r="776" spans="46:197" s="103" customFormat="1" ht="20.100000000000001" customHeight="1" x14ac:dyDescent="0.3">
      <c r="AT776" s="64"/>
      <c r="AU776" s="64"/>
      <c r="AV776" s="64"/>
      <c r="AW776" s="64"/>
      <c r="AX776" s="64"/>
      <c r="AY776" s="64"/>
      <c r="AZ776" s="64"/>
      <c r="BA776" s="64"/>
      <c r="BB776" s="64"/>
      <c r="BC776" s="64"/>
      <c r="BD776" s="64"/>
      <c r="BE776" s="64"/>
      <c r="BF776" s="64"/>
      <c r="BG776" s="64"/>
      <c r="BH776" s="64"/>
      <c r="BI776" s="64"/>
      <c r="BJ776" s="64"/>
      <c r="BK776" s="64"/>
      <c r="BL776" s="64"/>
      <c r="BM776" s="64"/>
      <c r="BN776" s="64"/>
      <c r="BO776" s="64"/>
      <c r="BP776" s="64"/>
      <c r="BQ776" s="64"/>
      <c r="BR776" s="64"/>
      <c r="BS776" s="64"/>
      <c r="BT776" s="64"/>
      <c r="BU776" s="64"/>
      <c r="BV776" s="64"/>
      <c r="BW776" s="64"/>
      <c r="BX776" s="64"/>
      <c r="BY776" s="64"/>
      <c r="BZ776" s="64"/>
      <c r="CA776" s="64"/>
      <c r="CB776" s="64"/>
      <c r="CC776" s="64"/>
      <c r="CD776" s="64"/>
      <c r="CE776" s="64"/>
      <c r="CF776" s="64"/>
      <c r="CG776" s="64"/>
      <c r="CH776" s="64"/>
      <c r="CI776" s="64"/>
      <c r="CJ776" s="64"/>
      <c r="CK776" s="64"/>
      <c r="CL776" s="64"/>
      <c r="CM776" s="64"/>
      <c r="CN776" s="64"/>
      <c r="CO776" s="64"/>
      <c r="CP776" s="64"/>
      <c r="CQ776" s="64"/>
      <c r="CR776" s="64"/>
      <c r="CS776" s="64"/>
      <c r="CT776" s="64"/>
      <c r="CU776" s="64"/>
      <c r="CV776" s="64"/>
      <c r="CW776" s="64"/>
      <c r="CX776" s="64"/>
      <c r="CY776" s="64"/>
      <c r="CZ776" s="64"/>
      <c r="DA776" s="64"/>
      <c r="DB776" s="64"/>
      <c r="DC776" s="64"/>
      <c r="DD776" s="64"/>
      <c r="DE776" s="64"/>
      <c r="DF776" s="64"/>
      <c r="DG776" s="64"/>
      <c r="DH776" s="64"/>
      <c r="DI776" s="64"/>
      <c r="DJ776" s="64"/>
      <c r="DK776" s="65"/>
      <c r="DL776" s="65"/>
      <c r="DM776" s="65"/>
      <c r="DN776" s="65"/>
      <c r="DO776" s="65"/>
      <c r="DP776" s="65"/>
      <c r="DQ776" s="65"/>
      <c r="DR776" s="65"/>
      <c r="DS776" s="65"/>
      <c r="DT776" s="65"/>
      <c r="DU776" s="65"/>
      <c r="DV776" s="65"/>
      <c r="DW776" s="65"/>
      <c r="DX776" s="65"/>
      <c r="DY776" s="65"/>
      <c r="DZ776" s="65"/>
      <c r="EA776" s="65"/>
      <c r="EB776" s="65"/>
      <c r="EC776" s="65"/>
      <c r="ED776" s="65"/>
      <c r="EE776" s="65"/>
      <c r="EF776" s="65"/>
      <c r="EG776" s="65"/>
      <c r="EH776" s="65"/>
      <c r="EI776" s="65"/>
      <c r="EJ776" s="65"/>
      <c r="EK776" s="65"/>
      <c r="EL776" s="65"/>
      <c r="EM776" s="65"/>
      <c r="EN776" s="65"/>
      <c r="EO776" s="65"/>
      <c r="EP776" s="65"/>
      <c r="EQ776" s="65"/>
      <c r="ER776" s="65"/>
      <c r="ES776" s="65"/>
      <c r="ET776" s="65"/>
      <c r="EU776" s="65"/>
      <c r="EV776" s="65"/>
      <c r="EW776" s="65"/>
      <c r="EX776" s="65"/>
      <c r="EY776" s="65"/>
      <c r="EZ776" s="65"/>
      <c r="FA776" s="65"/>
      <c r="FB776" s="65"/>
      <c r="FC776" s="65"/>
      <c r="FD776" s="65"/>
      <c r="FE776" s="65"/>
      <c r="FF776" s="65"/>
      <c r="FG776" s="65"/>
      <c r="FH776" s="65"/>
      <c r="FI776" s="65"/>
      <c r="FJ776" s="65"/>
      <c r="FK776" s="65"/>
      <c r="FL776" s="65"/>
      <c r="FM776" s="65"/>
      <c r="FN776" s="65"/>
      <c r="FO776" s="65"/>
      <c r="FP776" s="65"/>
      <c r="FQ776" s="65"/>
      <c r="FR776" s="65"/>
      <c r="FS776" s="65"/>
      <c r="FT776" s="65"/>
      <c r="FU776" s="65"/>
      <c r="FV776" s="65"/>
      <c r="FW776" s="65"/>
      <c r="FX776" s="65"/>
      <c r="FY776" s="65"/>
      <c r="FZ776" s="65"/>
      <c r="GA776" s="65"/>
      <c r="GB776" s="65"/>
      <c r="GC776" s="65"/>
      <c r="GD776" s="65"/>
      <c r="GE776" s="65"/>
      <c r="GF776" s="65"/>
      <c r="GG776" s="65"/>
      <c r="GH776" s="65"/>
      <c r="GI776" s="65"/>
      <c r="GJ776" s="65"/>
      <c r="GK776" s="65"/>
      <c r="GL776" s="65"/>
      <c r="GM776" s="65"/>
      <c r="GN776" s="65"/>
      <c r="GO776" s="65"/>
    </row>
    <row r="777" spans="46:197" s="103" customFormat="1" ht="20.100000000000001" customHeight="1" x14ac:dyDescent="0.3">
      <c r="AT777" s="64"/>
      <c r="AU777" s="64"/>
      <c r="AV777" s="64"/>
      <c r="AW777" s="64"/>
      <c r="AX777" s="64"/>
      <c r="AY777" s="64"/>
      <c r="AZ777" s="64"/>
      <c r="BA777" s="64"/>
      <c r="BB777" s="64"/>
      <c r="BC777" s="64"/>
      <c r="BD777" s="64"/>
      <c r="BE777" s="64"/>
      <c r="BF777" s="64"/>
      <c r="BG777" s="64"/>
      <c r="BH777" s="64"/>
      <c r="BI777" s="64"/>
      <c r="BJ777" s="64"/>
      <c r="BK777" s="64"/>
      <c r="BL777" s="64"/>
      <c r="BM777" s="64"/>
      <c r="BN777" s="64"/>
      <c r="BO777" s="64"/>
      <c r="BP777" s="64"/>
      <c r="BQ777" s="64"/>
      <c r="BR777" s="64"/>
      <c r="BS777" s="64"/>
      <c r="BT777" s="64"/>
      <c r="BU777" s="64"/>
      <c r="BV777" s="64"/>
      <c r="BW777" s="64"/>
      <c r="BX777" s="64"/>
      <c r="BY777" s="64"/>
      <c r="BZ777" s="64"/>
      <c r="CA777" s="64"/>
      <c r="CB777" s="64"/>
      <c r="CC777" s="64"/>
      <c r="CD777" s="64"/>
      <c r="CE777" s="64"/>
      <c r="CF777" s="64"/>
      <c r="CG777" s="64"/>
      <c r="CH777" s="64"/>
      <c r="CI777" s="64"/>
      <c r="CJ777" s="64"/>
      <c r="CK777" s="64"/>
      <c r="CL777" s="64"/>
      <c r="CM777" s="64"/>
      <c r="CN777" s="64"/>
      <c r="CO777" s="64"/>
      <c r="CP777" s="64"/>
      <c r="CQ777" s="64"/>
      <c r="CR777" s="64"/>
      <c r="CS777" s="64"/>
      <c r="CT777" s="64"/>
      <c r="CU777" s="64"/>
      <c r="CV777" s="64"/>
      <c r="CW777" s="64"/>
      <c r="CX777" s="64"/>
      <c r="CY777" s="64"/>
      <c r="CZ777" s="64"/>
      <c r="DA777" s="64"/>
      <c r="DB777" s="64"/>
      <c r="DC777" s="64"/>
      <c r="DD777" s="64"/>
      <c r="DE777" s="64"/>
      <c r="DF777" s="64"/>
      <c r="DG777" s="64"/>
      <c r="DH777" s="64"/>
      <c r="DI777" s="64"/>
      <c r="DJ777" s="64"/>
      <c r="DK777" s="65"/>
      <c r="DL777" s="65"/>
      <c r="DM777" s="65"/>
      <c r="DN777" s="65"/>
      <c r="DO777" s="65"/>
      <c r="DP777" s="65"/>
      <c r="DQ777" s="65"/>
      <c r="DR777" s="65"/>
      <c r="DS777" s="65"/>
      <c r="DT777" s="65"/>
      <c r="DU777" s="65"/>
      <c r="DV777" s="65"/>
      <c r="DW777" s="65"/>
      <c r="DX777" s="65"/>
      <c r="DY777" s="65"/>
      <c r="DZ777" s="65"/>
      <c r="EA777" s="65"/>
      <c r="EB777" s="65"/>
      <c r="EC777" s="65"/>
      <c r="ED777" s="65"/>
      <c r="EE777" s="65"/>
      <c r="EF777" s="65"/>
      <c r="EG777" s="65"/>
      <c r="EH777" s="65"/>
      <c r="EI777" s="65"/>
      <c r="EJ777" s="65"/>
      <c r="EK777" s="65"/>
      <c r="EL777" s="65"/>
      <c r="EM777" s="65"/>
      <c r="EN777" s="65"/>
      <c r="EO777" s="65"/>
      <c r="EP777" s="65"/>
      <c r="EQ777" s="65"/>
      <c r="ER777" s="65"/>
      <c r="ES777" s="65"/>
      <c r="ET777" s="65"/>
      <c r="EU777" s="65"/>
      <c r="EV777" s="65"/>
      <c r="EW777" s="65"/>
      <c r="EX777" s="65"/>
      <c r="EY777" s="65"/>
      <c r="EZ777" s="65"/>
      <c r="FA777" s="65"/>
      <c r="FB777" s="65"/>
      <c r="FC777" s="65"/>
      <c r="FD777" s="65"/>
      <c r="FE777" s="65"/>
      <c r="FF777" s="65"/>
      <c r="FG777" s="65"/>
      <c r="FH777" s="65"/>
      <c r="FI777" s="65"/>
      <c r="FJ777" s="65"/>
      <c r="FK777" s="65"/>
      <c r="FL777" s="65"/>
      <c r="FM777" s="65"/>
      <c r="FN777" s="65"/>
      <c r="FO777" s="65"/>
      <c r="FP777" s="65"/>
      <c r="FQ777" s="65"/>
      <c r="FR777" s="65"/>
      <c r="FS777" s="65"/>
      <c r="FT777" s="65"/>
      <c r="FU777" s="65"/>
      <c r="FV777" s="65"/>
      <c r="FW777" s="65"/>
      <c r="FX777" s="65"/>
      <c r="FY777" s="65"/>
      <c r="FZ777" s="65"/>
      <c r="GA777" s="65"/>
      <c r="GB777" s="65"/>
      <c r="GC777" s="65"/>
      <c r="GD777" s="65"/>
      <c r="GE777" s="65"/>
      <c r="GF777" s="65"/>
      <c r="GG777" s="65"/>
      <c r="GH777" s="65"/>
      <c r="GI777" s="65"/>
      <c r="GJ777" s="65"/>
      <c r="GK777" s="65"/>
      <c r="GL777" s="65"/>
      <c r="GM777" s="65"/>
      <c r="GN777" s="65"/>
      <c r="GO777" s="65"/>
    </row>
    <row r="778" spans="46:197" s="103" customFormat="1" ht="20.100000000000001" customHeight="1" x14ac:dyDescent="0.3">
      <c r="AT778" s="64"/>
      <c r="AU778" s="64"/>
      <c r="AV778" s="64"/>
      <c r="AW778" s="64"/>
      <c r="AX778" s="64"/>
      <c r="AY778" s="64"/>
      <c r="AZ778" s="64"/>
      <c r="BA778" s="64"/>
      <c r="BB778" s="64"/>
      <c r="BC778" s="64"/>
      <c r="BD778" s="64"/>
      <c r="BE778" s="64"/>
      <c r="BF778" s="64"/>
      <c r="BG778" s="64"/>
      <c r="BH778" s="64"/>
      <c r="BI778" s="64"/>
      <c r="BJ778" s="64"/>
      <c r="BK778" s="64"/>
      <c r="BL778" s="64"/>
      <c r="BM778" s="64"/>
      <c r="BN778" s="64"/>
      <c r="BO778" s="64"/>
      <c r="BP778" s="64"/>
      <c r="BQ778" s="64"/>
      <c r="BR778" s="64"/>
      <c r="BS778" s="64"/>
      <c r="BT778" s="64"/>
      <c r="BU778" s="64"/>
      <c r="BV778" s="64"/>
      <c r="BW778" s="64"/>
      <c r="BX778" s="64"/>
      <c r="BY778" s="64"/>
      <c r="BZ778" s="64"/>
      <c r="CA778" s="64"/>
      <c r="CB778" s="64"/>
      <c r="CC778" s="64"/>
      <c r="CD778" s="64"/>
      <c r="CE778" s="64"/>
      <c r="CF778" s="64"/>
      <c r="CG778" s="64"/>
      <c r="CH778" s="64"/>
      <c r="CI778" s="64"/>
      <c r="CJ778" s="64"/>
      <c r="CK778" s="64"/>
      <c r="CL778" s="64"/>
      <c r="CM778" s="64"/>
      <c r="CN778" s="64"/>
      <c r="CO778" s="64"/>
      <c r="CP778" s="64"/>
      <c r="CQ778" s="64"/>
      <c r="CR778" s="64"/>
      <c r="CS778" s="64"/>
      <c r="CT778" s="64"/>
      <c r="CU778" s="64"/>
      <c r="CV778" s="64"/>
      <c r="CW778" s="64"/>
      <c r="CX778" s="64"/>
      <c r="CY778" s="64"/>
      <c r="CZ778" s="64"/>
      <c r="DA778" s="64"/>
      <c r="DB778" s="64"/>
      <c r="DC778" s="64"/>
      <c r="DD778" s="64"/>
      <c r="DE778" s="64"/>
      <c r="DF778" s="64"/>
      <c r="DG778" s="64"/>
      <c r="DH778" s="64"/>
      <c r="DI778" s="64"/>
      <c r="DJ778" s="64"/>
      <c r="DK778" s="65"/>
      <c r="DL778" s="65"/>
      <c r="DM778" s="65"/>
      <c r="DN778" s="65"/>
      <c r="DO778" s="65"/>
      <c r="DP778" s="65"/>
      <c r="DQ778" s="65"/>
      <c r="DR778" s="65"/>
      <c r="DS778" s="65"/>
      <c r="DT778" s="65"/>
      <c r="DU778" s="65"/>
      <c r="DV778" s="65"/>
      <c r="DW778" s="65"/>
      <c r="DX778" s="65"/>
      <c r="DY778" s="65"/>
      <c r="DZ778" s="65"/>
      <c r="EA778" s="65"/>
      <c r="EB778" s="65"/>
      <c r="EC778" s="65"/>
      <c r="ED778" s="65"/>
      <c r="EE778" s="65"/>
      <c r="EF778" s="65"/>
      <c r="EG778" s="65"/>
      <c r="EH778" s="65"/>
      <c r="EI778" s="65"/>
      <c r="EJ778" s="65"/>
      <c r="EK778" s="65"/>
      <c r="EL778" s="65"/>
      <c r="EM778" s="65"/>
      <c r="EN778" s="65"/>
      <c r="EO778" s="65"/>
      <c r="EP778" s="65"/>
      <c r="EQ778" s="65"/>
      <c r="ER778" s="65"/>
      <c r="ES778" s="65"/>
      <c r="ET778" s="65"/>
      <c r="EU778" s="65"/>
      <c r="EV778" s="65"/>
      <c r="EW778" s="65"/>
      <c r="EX778" s="65"/>
      <c r="EY778" s="65"/>
      <c r="EZ778" s="65"/>
      <c r="FA778" s="65"/>
      <c r="FB778" s="65"/>
      <c r="FC778" s="65"/>
      <c r="FD778" s="65"/>
      <c r="FE778" s="65"/>
      <c r="FF778" s="65"/>
      <c r="FG778" s="65"/>
      <c r="FH778" s="65"/>
      <c r="FI778" s="65"/>
      <c r="FJ778" s="65"/>
      <c r="FK778" s="65"/>
      <c r="FL778" s="65"/>
      <c r="FM778" s="65"/>
      <c r="FN778" s="65"/>
      <c r="FO778" s="65"/>
      <c r="FP778" s="65"/>
      <c r="FQ778" s="65"/>
      <c r="FR778" s="65"/>
      <c r="FS778" s="65"/>
      <c r="FT778" s="65"/>
      <c r="FU778" s="65"/>
      <c r="FV778" s="65"/>
      <c r="FW778" s="65"/>
      <c r="FX778" s="65"/>
      <c r="FY778" s="65"/>
      <c r="FZ778" s="65"/>
      <c r="GA778" s="65"/>
      <c r="GB778" s="65"/>
      <c r="GC778" s="65"/>
      <c r="GD778" s="65"/>
      <c r="GE778" s="65"/>
      <c r="GF778" s="65"/>
      <c r="GG778" s="65"/>
      <c r="GH778" s="65"/>
      <c r="GI778" s="65"/>
      <c r="GJ778" s="65"/>
      <c r="GK778" s="65"/>
      <c r="GL778" s="65"/>
      <c r="GM778" s="65"/>
      <c r="GN778" s="65"/>
      <c r="GO778" s="65"/>
    </row>
    <row r="779" spans="46:197" s="103" customFormat="1" ht="20.100000000000001" customHeight="1" x14ac:dyDescent="0.3">
      <c r="AT779" s="64"/>
      <c r="AU779" s="64"/>
      <c r="AV779" s="64"/>
      <c r="AW779" s="64"/>
      <c r="AX779" s="64"/>
      <c r="AY779" s="64"/>
      <c r="AZ779" s="64"/>
      <c r="BA779" s="64"/>
      <c r="BB779" s="64"/>
      <c r="BC779" s="64"/>
      <c r="BD779" s="64"/>
      <c r="BE779" s="64"/>
      <c r="BF779" s="64"/>
      <c r="BG779" s="64"/>
      <c r="BH779" s="64"/>
      <c r="BI779" s="64"/>
      <c r="BJ779" s="64"/>
      <c r="BK779" s="64"/>
      <c r="BL779" s="64"/>
      <c r="BM779" s="64"/>
      <c r="BN779" s="64"/>
      <c r="BO779" s="64"/>
      <c r="BP779" s="64"/>
      <c r="BQ779" s="64"/>
      <c r="BR779" s="64"/>
      <c r="BS779" s="64"/>
      <c r="BT779" s="64"/>
      <c r="BU779" s="64"/>
      <c r="BV779" s="64"/>
      <c r="BW779" s="64"/>
      <c r="BX779" s="64"/>
      <c r="BY779" s="64"/>
      <c r="BZ779" s="64"/>
      <c r="CA779" s="64"/>
      <c r="CB779" s="64"/>
      <c r="CC779" s="64"/>
      <c r="CD779" s="64"/>
      <c r="CE779" s="64"/>
      <c r="CF779" s="64"/>
      <c r="CG779" s="64"/>
      <c r="CH779" s="64"/>
      <c r="CI779" s="64"/>
      <c r="CJ779" s="64"/>
      <c r="CK779" s="64"/>
      <c r="CL779" s="64"/>
      <c r="CM779" s="64"/>
      <c r="CN779" s="64"/>
      <c r="CO779" s="64"/>
      <c r="CP779" s="64"/>
      <c r="CQ779" s="64"/>
      <c r="CR779" s="64"/>
      <c r="CS779" s="64"/>
      <c r="CT779" s="64"/>
      <c r="CU779" s="64"/>
      <c r="CV779" s="64"/>
      <c r="CW779" s="64"/>
      <c r="CX779" s="64"/>
      <c r="CY779" s="64"/>
      <c r="CZ779" s="64"/>
      <c r="DA779" s="64"/>
      <c r="DB779" s="64"/>
      <c r="DC779" s="64"/>
      <c r="DD779" s="64"/>
      <c r="DE779" s="64"/>
      <c r="DF779" s="64"/>
      <c r="DG779" s="64"/>
      <c r="DH779" s="64"/>
      <c r="DI779" s="64"/>
      <c r="DJ779" s="64"/>
      <c r="DK779" s="65"/>
      <c r="DL779" s="65"/>
      <c r="DM779" s="65"/>
      <c r="DN779" s="65"/>
      <c r="DO779" s="65"/>
      <c r="DP779" s="65"/>
      <c r="DQ779" s="65"/>
      <c r="DR779" s="65"/>
      <c r="DS779" s="65"/>
      <c r="DT779" s="65"/>
      <c r="DU779" s="65"/>
      <c r="DV779" s="65"/>
      <c r="DW779" s="65"/>
      <c r="DX779" s="65"/>
      <c r="DY779" s="65"/>
      <c r="DZ779" s="65"/>
      <c r="EA779" s="65"/>
      <c r="EB779" s="65"/>
      <c r="EC779" s="65"/>
      <c r="ED779" s="65"/>
      <c r="EE779" s="65"/>
      <c r="EF779" s="65"/>
      <c r="EG779" s="65"/>
      <c r="EH779" s="65"/>
      <c r="EI779" s="65"/>
      <c r="EJ779" s="65"/>
      <c r="EK779" s="65"/>
      <c r="EL779" s="65"/>
      <c r="EM779" s="65"/>
      <c r="EN779" s="65"/>
      <c r="EO779" s="65"/>
      <c r="EP779" s="65"/>
      <c r="EQ779" s="65"/>
      <c r="ER779" s="65"/>
      <c r="ES779" s="65"/>
      <c r="ET779" s="65"/>
      <c r="EU779" s="65"/>
      <c r="EV779" s="65"/>
      <c r="EW779" s="65"/>
      <c r="EX779" s="65"/>
      <c r="EY779" s="65"/>
      <c r="EZ779" s="65"/>
      <c r="FA779" s="65"/>
      <c r="FB779" s="65"/>
      <c r="FC779" s="65"/>
      <c r="FD779" s="65"/>
      <c r="FE779" s="65"/>
      <c r="FF779" s="65"/>
      <c r="FG779" s="65"/>
      <c r="FH779" s="65"/>
      <c r="FI779" s="65"/>
      <c r="FJ779" s="65"/>
      <c r="FK779" s="65"/>
      <c r="FL779" s="65"/>
      <c r="FM779" s="65"/>
      <c r="FN779" s="65"/>
      <c r="FO779" s="65"/>
      <c r="FP779" s="65"/>
      <c r="FQ779" s="65"/>
      <c r="FR779" s="65"/>
      <c r="FS779" s="65"/>
      <c r="FT779" s="65"/>
      <c r="FU779" s="65"/>
      <c r="FV779" s="65"/>
      <c r="FW779" s="65"/>
      <c r="FX779" s="65"/>
      <c r="FY779" s="65"/>
      <c r="FZ779" s="65"/>
      <c r="GA779" s="65"/>
      <c r="GB779" s="65"/>
      <c r="GC779" s="65"/>
      <c r="GD779" s="65"/>
      <c r="GE779" s="65"/>
      <c r="GF779" s="65"/>
      <c r="GG779" s="65"/>
      <c r="GH779" s="65"/>
      <c r="GI779" s="65"/>
      <c r="GJ779" s="65"/>
      <c r="GK779" s="65"/>
      <c r="GL779" s="65"/>
      <c r="GM779" s="65"/>
      <c r="GN779" s="65"/>
      <c r="GO779" s="65"/>
    </row>
    <row r="780" spans="46:197" s="103" customFormat="1" ht="20.100000000000001" customHeight="1" x14ac:dyDescent="0.3">
      <c r="AT780" s="64"/>
      <c r="AU780" s="64"/>
      <c r="AV780" s="64"/>
      <c r="AW780" s="64"/>
      <c r="AX780" s="64"/>
      <c r="AY780" s="64"/>
      <c r="AZ780" s="64"/>
      <c r="BA780" s="64"/>
      <c r="BB780" s="64"/>
      <c r="BC780" s="64"/>
      <c r="BD780" s="64"/>
      <c r="BE780" s="64"/>
      <c r="BF780" s="64"/>
      <c r="BG780" s="64"/>
      <c r="BH780" s="64"/>
      <c r="BI780" s="64"/>
      <c r="BJ780" s="64"/>
      <c r="BK780" s="64"/>
      <c r="BL780" s="64"/>
      <c r="BM780" s="64"/>
      <c r="BN780" s="64"/>
      <c r="BO780" s="64"/>
      <c r="BP780" s="64"/>
      <c r="BQ780" s="64"/>
      <c r="BR780" s="64"/>
      <c r="BS780" s="64"/>
      <c r="BT780" s="64"/>
      <c r="BU780" s="64"/>
      <c r="BV780" s="64"/>
      <c r="BW780" s="64"/>
      <c r="BX780" s="64"/>
      <c r="BY780" s="64"/>
      <c r="BZ780" s="64"/>
      <c r="CA780" s="64"/>
      <c r="CB780" s="64"/>
      <c r="CC780" s="64"/>
      <c r="CD780" s="64"/>
      <c r="CE780" s="64"/>
      <c r="CF780" s="64"/>
      <c r="CG780" s="64"/>
      <c r="CH780" s="64"/>
      <c r="CI780" s="64"/>
      <c r="CJ780" s="64"/>
      <c r="CK780" s="64"/>
      <c r="CL780" s="64"/>
      <c r="CM780" s="64"/>
      <c r="CN780" s="64"/>
      <c r="CO780" s="64"/>
      <c r="CP780" s="64"/>
      <c r="CQ780" s="64"/>
      <c r="CR780" s="64"/>
      <c r="CS780" s="64"/>
      <c r="CT780" s="64"/>
      <c r="CU780" s="64"/>
      <c r="CV780" s="64"/>
      <c r="CW780" s="64"/>
      <c r="CX780" s="64"/>
      <c r="CY780" s="64"/>
      <c r="CZ780" s="64"/>
      <c r="DA780" s="64"/>
      <c r="DB780" s="64"/>
      <c r="DC780" s="64"/>
      <c r="DD780" s="64"/>
      <c r="DE780" s="64"/>
      <c r="DF780" s="64"/>
      <c r="DG780" s="64"/>
      <c r="DH780" s="64"/>
      <c r="DI780" s="64"/>
      <c r="DJ780" s="64"/>
      <c r="DK780" s="65"/>
      <c r="DL780" s="65"/>
      <c r="DM780" s="65"/>
      <c r="DN780" s="65"/>
      <c r="DO780" s="65"/>
      <c r="DP780" s="65"/>
      <c r="DQ780" s="65"/>
      <c r="DR780" s="65"/>
      <c r="DS780" s="65"/>
      <c r="DT780" s="65"/>
      <c r="DU780" s="65"/>
      <c r="DV780" s="65"/>
      <c r="DW780" s="65"/>
      <c r="DX780" s="65"/>
      <c r="DY780" s="65"/>
      <c r="DZ780" s="65"/>
      <c r="EA780" s="65"/>
      <c r="EB780" s="65"/>
      <c r="EC780" s="65"/>
      <c r="ED780" s="65"/>
      <c r="EE780" s="65"/>
      <c r="EF780" s="65"/>
      <c r="EG780" s="65"/>
      <c r="EH780" s="65"/>
      <c r="EI780" s="65"/>
      <c r="EJ780" s="65"/>
      <c r="EK780" s="65"/>
      <c r="EL780" s="65"/>
      <c r="EM780" s="65"/>
      <c r="EN780" s="65"/>
      <c r="EO780" s="65"/>
      <c r="EP780" s="65"/>
      <c r="EQ780" s="65"/>
      <c r="ER780" s="65"/>
      <c r="ES780" s="65"/>
      <c r="ET780" s="65"/>
      <c r="EU780" s="65"/>
      <c r="EV780" s="65"/>
      <c r="EW780" s="65"/>
      <c r="EX780" s="65"/>
      <c r="EY780" s="65"/>
      <c r="EZ780" s="65"/>
      <c r="FA780" s="65"/>
      <c r="FB780" s="65"/>
      <c r="FC780" s="65"/>
      <c r="FD780" s="65"/>
      <c r="FE780" s="65"/>
      <c r="FF780" s="65"/>
      <c r="FG780" s="65"/>
      <c r="FH780" s="65"/>
      <c r="FI780" s="65"/>
      <c r="FJ780" s="65"/>
      <c r="FK780" s="65"/>
      <c r="FL780" s="65"/>
      <c r="FM780" s="65"/>
      <c r="FN780" s="65"/>
      <c r="FO780" s="65"/>
      <c r="FP780" s="65"/>
      <c r="FQ780" s="65"/>
      <c r="FR780" s="65"/>
      <c r="FS780" s="65"/>
      <c r="FT780" s="65"/>
      <c r="FU780" s="65"/>
      <c r="FV780" s="65"/>
      <c r="FW780" s="65"/>
      <c r="FX780" s="65"/>
      <c r="FY780" s="65"/>
      <c r="FZ780" s="65"/>
      <c r="GA780" s="65"/>
      <c r="GB780" s="65"/>
      <c r="GC780" s="65"/>
      <c r="GD780" s="65"/>
      <c r="GE780" s="65"/>
      <c r="GF780" s="65"/>
      <c r="GG780" s="65"/>
      <c r="GH780" s="65"/>
      <c r="GI780" s="65"/>
      <c r="GJ780" s="65"/>
      <c r="GK780" s="65"/>
      <c r="GL780" s="65"/>
      <c r="GM780" s="65"/>
      <c r="GN780" s="65"/>
      <c r="GO780" s="65"/>
    </row>
    <row r="781" spans="46:197" s="103" customFormat="1" ht="20.100000000000001" customHeight="1" x14ac:dyDescent="0.3">
      <c r="AT781" s="64"/>
      <c r="AU781" s="64"/>
      <c r="AV781" s="64"/>
      <c r="AW781" s="64"/>
      <c r="AX781" s="64"/>
      <c r="AY781" s="64"/>
      <c r="AZ781" s="64"/>
      <c r="BA781" s="64"/>
      <c r="BB781" s="64"/>
      <c r="BC781" s="64"/>
      <c r="BD781" s="64"/>
      <c r="BE781" s="64"/>
      <c r="BF781" s="64"/>
      <c r="BG781" s="64"/>
      <c r="BH781" s="64"/>
      <c r="BI781" s="64"/>
      <c r="BJ781" s="64"/>
      <c r="BK781" s="64"/>
      <c r="BL781" s="64"/>
      <c r="BM781" s="64"/>
      <c r="BN781" s="64"/>
      <c r="BO781" s="64"/>
      <c r="BP781" s="64"/>
      <c r="BQ781" s="64"/>
      <c r="BR781" s="64"/>
      <c r="BS781" s="64"/>
      <c r="BT781" s="64"/>
      <c r="BU781" s="64"/>
      <c r="BV781" s="64"/>
      <c r="BW781" s="64"/>
      <c r="BX781" s="64"/>
      <c r="BY781" s="64"/>
      <c r="BZ781" s="64"/>
      <c r="CA781" s="64"/>
      <c r="CB781" s="64"/>
      <c r="CC781" s="64"/>
      <c r="CD781" s="64"/>
      <c r="CE781" s="64"/>
      <c r="CF781" s="64"/>
      <c r="CG781" s="64"/>
      <c r="CH781" s="64"/>
      <c r="CI781" s="64"/>
      <c r="CJ781" s="64"/>
      <c r="CK781" s="64"/>
      <c r="CL781" s="64"/>
      <c r="CM781" s="64"/>
      <c r="CN781" s="64"/>
      <c r="CO781" s="64"/>
      <c r="CP781" s="64"/>
      <c r="CQ781" s="64"/>
      <c r="CR781" s="64"/>
      <c r="CS781" s="64"/>
      <c r="CT781" s="64"/>
      <c r="CU781" s="64"/>
      <c r="CV781" s="64"/>
      <c r="CW781" s="64"/>
      <c r="CX781" s="64"/>
      <c r="CY781" s="64"/>
      <c r="CZ781" s="64"/>
      <c r="DA781" s="64"/>
      <c r="DB781" s="64"/>
      <c r="DC781" s="64"/>
      <c r="DD781" s="64"/>
      <c r="DE781" s="64"/>
      <c r="DF781" s="64"/>
      <c r="DG781" s="64"/>
      <c r="DH781" s="64"/>
      <c r="DI781" s="64"/>
      <c r="DJ781" s="64"/>
      <c r="DK781" s="65"/>
      <c r="DL781" s="65"/>
      <c r="DM781" s="65"/>
      <c r="DN781" s="65"/>
      <c r="DO781" s="65"/>
      <c r="DP781" s="65"/>
      <c r="DQ781" s="65"/>
      <c r="DR781" s="65"/>
      <c r="DS781" s="65"/>
      <c r="DT781" s="65"/>
      <c r="DU781" s="65"/>
      <c r="DV781" s="65"/>
      <c r="DW781" s="65"/>
      <c r="DX781" s="65"/>
      <c r="DY781" s="65"/>
      <c r="DZ781" s="65"/>
      <c r="EA781" s="65"/>
      <c r="EB781" s="65"/>
      <c r="EC781" s="65"/>
      <c r="ED781" s="65"/>
      <c r="EE781" s="65"/>
      <c r="EF781" s="65"/>
      <c r="EG781" s="65"/>
      <c r="EH781" s="65"/>
      <c r="EI781" s="65"/>
      <c r="EJ781" s="65"/>
      <c r="EK781" s="65"/>
      <c r="EL781" s="65"/>
      <c r="EM781" s="65"/>
      <c r="EN781" s="65"/>
      <c r="EO781" s="65"/>
      <c r="EP781" s="65"/>
      <c r="EQ781" s="65"/>
      <c r="ER781" s="65"/>
      <c r="ES781" s="65"/>
      <c r="ET781" s="65"/>
      <c r="EU781" s="65"/>
      <c r="EV781" s="65"/>
      <c r="EW781" s="65"/>
      <c r="EX781" s="65"/>
      <c r="EY781" s="65"/>
      <c r="EZ781" s="65"/>
      <c r="FA781" s="65"/>
      <c r="FB781" s="65"/>
      <c r="FC781" s="65"/>
      <c r="FD781" s="65"/>
      <c r="FE781" s="65"/>
      <c r="FF781" s="65"/>
      <c r="FG781" s="65"/>
      <c r="FH781" s="65"/>
      <c r="FI781" s="65"/>
      <c r="FJ781" s="65"/>
      <c r="FK781" s="65"/>
      <c r="FL781" s="65"/>
      <c r="FM781" s="65"/>
      <c r="FN781" s="65"/>
      <c r="FO781" s="65"/>
      <c r="FP781" s="65"/>
      <c r="FQ781" s="65"/>
      <c r="FR781" s="65"/>
      <c r="FS781" s="65"/>
      <c r="FT781" s="65"/>
      <c r="FU781" s="65"/>
      <c r="FV781" s="65"/>
      <c r="FW781" s="65"/>
      <c r="FX781" s="65"/>
      <c r="FY781" s="65"/>
      <c r="FZ781" s="65"/>
      <c r="GA781" s="65"/>
      <c r="GB781" s="65"/>
      <c r="GC781" s="65"/>
      <c r="GD781" s="65"/>
      <c r="GE781" s="65"/>
      <c r="GF781" s="65"/>
      <c r="GG781" s="65"/>
      <c r="GH781" s="65"/>
      <c r="GI781" s="65"/>
      <c r="GJ781" s="65"/>
      <c r="GK781" s="65"/>
      <c r="GL781" s="65"/>
      <c r="GM781" s="65"/>
      <c r="GN781" s="65"/>
      <c r="GO781" s="65"/>
    </row>
    <row r="782" spans="46:197" s="103" customFormat="1" ht="20.100000000000001" customHeight="1" x14ac:dyDescent="0.3">
      <c r="AT782" s="64"/>
      <c r="AU782" s="64"/>
      <c r="AV782" s="64"/>
      <c r="AW782" s="64"/>
      <c r="AX782" s="64"/>
      <c r="AY782" s="64"/>
      <c r="AZ782" s="64"/>
      <c r="BA782" s="64"/>
      <c r="BB782" s="64"/>
      <c r="BC782" s="64"/>
      <c r="BD782" s="64"/>
      <c r="BE782" s="64"/>
      <c r="BF782" s="64"/>
      <c r="BG782" s="64"/>
      <c r="BH782" s="64"/>
      <c r="BI782" s="64"/>
      <c r="BJ782" s="64"/>
      <c r="BK782" s="64"/>
      <c r="BL782" s="64"/>
      <c r="BM782" s="64"/>
      <c r="BN782" s="64"/>
      <c r="BO782" s="64"/>
      <c r="BP782" s="64"/>
      <c r="BQ782" s="64"/>
      <c r="BR782" s="64"/>
      <c r="BS782" s="64"/>
      <c r="BT782" s="64"/>
      <c r="BU782" s="64"/>
      <c r="BV782" s="64"/>
      <c r="BW782" s="64"/>
      <c r="BX782" s="64"/>
      <c r="BY782" s="64"/>
      <c r="BZ782" s="64"/>
      <c r="CA782" s="64"/>
      <c r="CB782" s="64"/>
      <c r="CC782" s="64"/>
      <c r="CD782" s="64"/>
      <c r="CE782" s="64"/>
      <c r="CF782" s="64"/>
      <c r="CG782" s="64"/>
      <c r="CH782" s="64"/>
      <c r="CI782" s="64"/>
      <c r="CJ782" s="64"/>
      <c r="CK782" s="64"/>
      <c r="CL782" s="64"/>
      <c r="CM782" s="64"/>
      <c r="CN782" s="64"/>
      <c r="CO782" s="64"/>
      <c r="CP782" s="64"/>
      <c r="CQ782" s="64"/>
      <c r="CR782" s="64"/>
      <c r="CS782" s="64"/>
      <c r="CT782" s="64"/>
      <c r="CU782" s="64"/>
      <c r="CV782" s="64"/>
      <c r="CW782" s="64"/>
      <c r="CX782" s="64"/>
      <c r="CY782" s="64"/>
      <c r="CZ782" s="64"/>
      <c r="DA782" s="64"/>
      <c r="DB782" s="64"/>
      <c r="DC782" s="64"/>
      <c r="DD782" s="64"/>
      <c r="DE782" s="64"/>
      <c r="DF782" s="64"/>
      <c r="DG782" s="64"/>
      <c r="DH782" s="64"/>
      <c r="DI782" s="64"/>
      <c r="DJ782" s="64"/>
      <c r="DK782" s="65"/>
      <c r="DL782" s="65"/>
      <c r="DM782" s="65"/>
      <c r="DN782" s="65"/>
      <c r="DO782" s="65"/>
      <c r="DP782" s="65"/>
      <c r="DQ782" s="65"/>
      <c r="DR782" s="65"/>
      <c r="DS782" s="65"/>
      <c r="DT782" s="65"/>
      <c r="DU782" s="65"/>
      <c r="DV782" s="65"/>
      <c r="DW782" s="65"/>
      <c r="DX782" s="65"/>
      <c r="DY782" s="65"/>
      <c r="DZ782" s="65"/>
      <c r="EA782" s="65"/>
      <c r="EB782" s="65"/>
      <c r="EC782" s="65"/>
      <c r="ED782" s="65"/>
      <c r="EE782" s="65"/>
      <c r="EF782" s="65"/>
      <c r="EG782" s="65"/>
      <c r="EH782" s="65"/>
      <c r="EI782" s="65"/>
      <c r="EJ782" s="65"/>
      <c r="EK782" s="65"/>
      <c r="EL782" s="65"/>
      <c r="EM782" s="65"/>
      <c r="EN782" s="65"/>
      <c r="EO782" s="65"/>
      <c r="EP782" s="65"/>
      <c r="EQ782" s="65"/>
      <c r="ER782" s="65"/>
      <c r="ES782" s="65"/>
      <c r="ET782" s="65"/>
      <c r="EU782" s="65"/>
      <c r="EV782" s="65"/>
      <c r="EW782" s="65"/>
      <c r="EX782" s="65"/>
      <c r="EY782" s="65"/>
      <c r="EZ782" s="65"/>
      <c r="FA782" s="65"/>
      <c r="FB782" s="65"/>
      <c r="FC782" s="65"/>
      <c r="FD782" s="65"/>
      <c r="FE782" s="65"/>
      <c r="FF782" s="65"/>
      <c r="FG782" s="65"/>
      <c r="FH782" s="65"/>
      <c r="FI782" s="65"/>
      <c r="FJ782" s="65"/>
      <c r="FK782" s="65"/>
      <c r="FL782" s="65"/>
      <c r="FM782" s="65"/>
      <c r="FN782" s="65"/>
      <c r="FO782" s="65"/>
      <c r="FP782" s="65"/>
      <c r="FQ782" s="65"/>
      <c r="FR782" s="65"/>
      <c r="FS782" s="65"/>
      <c r="FT782" s="65"/>
      <c r="FU782" s="65"/>
      <c r="FV782" s="65"/>
      <c r="FW782" s="65"/>
      <c r="FX782" s="65"/>
      <c r="FY782" s="65"/>
      <c r="FZ782" s="65"/>
      <c r="GA782" s="65"/>
      <c r="GB782" s="65"/>
      <c r="GC782" s="65"/>
      <c r="GD782" s="65"/>
      <c r="GE782" s="65"/>
      <c r="GF782" s="65"/>
      <c r="GG782" s="65"/>
      <c r="GH782" s="65"/>
      <c r="GI782" s="65"/>
      <c r="GJ782" s="65"/>
      <c r="GK782" s="65"/>
      <c r="GL782" s="65"/>
      <c r="GM782" s="65"/>
      <c r="GN782" s="65"/>
      <c r="GO782" s="65"/>
    </row>
    <row r="783" spans="46:197" s="103" customFormat="1" ht="20.100000000000001" customHeight="1" x14ac:dyDescent="0.3">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c r="BS783" s="64"/>
      <c r="BT783" s="64"/>
      <c r="BU783" s="64"/>
      <c r="BV783" s="64"/>
      <c r="BW783" s="64"/>
      <c r="BX783" s="64"/>
      <c r="BY783" s="64"/>
      <c r="BZ783" s="64"/>
      <c r="CA783" s="64"/>
      <c r="CB783" s="64"/>
      <c r="CC783" s="64"/>
      <c r="CD783" s="64"/>
      <c r="CE783" s="64"/>
      <c r="CF783" s="64"/>
      <c r="CG783" s="64"/>
      <c r="CH783" s="64"/>
      <c r="CI783" s="64"/>
      <c r="CJ783" s="64"/>
      <c r="CK783" s="64"/>
      <c r="CL783" s="64"/>
      <c r="CM783" s="64"/>
      <c r="CN783" s="64"/>
      <c r="CO783" s="64"/>
      <c r="CP783" s="64"/>
      <c r="CQ783" s="64"/>
      <c r="CR783" s="64"/>
      <c r="CS783" s="64"/>
      <c r="CT783" s="64"/>
      <c r="CU783" s="64"/>
      <c r="CV783" s="64"/>
      <c r="CW783" s="64"/>
      <c r="CX783" s="64"/>
      <c r="CY783" s="64"/>
      <c r="CZ783" s="64"/>
      <c r="DA783" s="64"/>
      <c r="DB783" s="64"/>
      <c r="DC783" s="64"/>
      <c r="DD783" s="64"/>
      <c r="DE783" s="64"/>
      <c r="DF783" s="64"/>
      <c r="DG783" s="64"/>
      <c r="DH783" s="64"/>
      <c r="DI783" s="64"/>
      <c r="DJ783" s="64"/>
      <c r="DK783" s="65"/>
      <c r="DL783" s="65"/>
      <c r="DM783" s="65"/>
      <c r="DN783" s="65"/>
      <c r="DO783" s="65"/>
      <c r="DP783" s="65"/>
      <c r="DQ783" s="65"/>
      <c r="DR783" s="65"/>
      <c r="DS783" s="65"/>
      <c r="DT783" s="65"/>
      <c r="DU783" s="65"/>
      <c r="DV783" s="65"/>
      <c r="DW783" s="65"/>
      <c r="DX783" s="65"/>
      <c r="DY783" s="65"/>
      <c r="DZ783" s="65"/>
      <c r="EA783" s="65"/>
      <c r="EB783" s="65"/>
      <c r="EC783" s="65"/>
      <c r="ED783" s="65"/>
      <c r="EE783" s="65"/>
      <c r="EF783" s="65"/>
      <c r="EG783" s="65"/>
      <c r="EH783" s="65"/>
      <c r="EI783" s="65"/>
      <c r="EJ783" s="65"/>
      <c r="EK783" s="65"/>
      <c r="EL783" s="65"/>
      <c r="EM783" s="65"/>
      <c r="EN783" s="65"/>
      <c r="EO783" s="65"/>
      <c r="EP783" s="65"/>
      <c r="EQ783" s="65"/>
      <c r="ER783" s="65"/>
      <c r="ES783" s="65"/>
      <c r="ET783" s="65"/>
      <c r="EU783" s="65"/>
      <c r="EV783" s="65"/>
      <c r="EW783" s="65"/>
      <c r="EX783" s="65"/>
      <c r="EY783" s="65"/>
      <c r="EZ783" s="65"/>
      <c r="FA783" s="65"/>
      <c r="FB783" s="65"/>
      <c r="FC783" s="65"/>
      <c r="FD783" s="65"/>
      <c r="FE783" s="65"/>
      <c r="FF783" s="65"/>
      <c r="FG783" s="65"/>
      <c r="FH783" s="65"/>
      <c r="FI783" s="65"/>
      <c r="FJ783" s="65"/>
      <c r="FK783" s="65"/>
      <c r="FL783" s="65"/>
      <c r="FM783" s="65"/>
      <c r="FN783" s="65"/>
      <c r="FO783" s="65"/>
      <c r="FP783" s="65"/>
      <c r="FQ783" s="65"/>
      <c r="FR783" s="65"/>
      <c r="FS783" s="65"/>
      <c r="FT783" s="65"/>
      <c r="FU783" s="65"/>
      <c r="FV783" s="65"/>
      <c r="FW783" s="65"/>
      <c r="FX783" s="65"/>
      <c r="FY783" s="65"/>
      <c r="FZ783" s="65"/>
      <c r="GA783" s="65"/>
      <c r="GB783" s="65"/>
      <c r="GC783" s="65"/>
      <c r="GD783" s="65"/>
      <c r="GE783" s="65"/>
      <c r="GF783" s="65"/>
      <c r="GG783" s="65"/>
      <c r="GH783" s="65"/>
      <c r="GI783" s="65"/>
      <c r="GJ783" s="65"/>
      <c r="GK783" s="65"/>
      <c r="GL783" s="65"/>
      <c r="GM783" s="65"/>
      <c r="GN783" s="65"/>
      <c r="GO783" s="65"/>
    </row>
    <row r="784" spans="46:197" s="103" customFormat="1" ht="20.100000000000001" customHeight="1" x14ac:dyDescent="0.3">
      <c r="AT784" s="64"/>
      <c r="AU784" s="64"/>
      <c r="AV784" s="64"/>
      <c r="AW784" s="64"/>
      <c r="AX784" s="64"/>
      <c r="AY784" s="64"/>
      <c r="AZ784" s="64"/>
      <c r="BA784" s="64"/>
      <c r="BB784" s="64"/>
      <c r="BC784" s="64"/>
      <c r="BD784" s="64"/>
      <c r="BE784" s="64"/>
      <c r="BF784" s="64"/>
      <c r="BG784" s="64"/>
      <c r="BH784" s="64"/>
      <c r="BI784" s="64"/>
      <c r="BJ784" s="64"/>
      <c r="BK784" s="64"/>
      <c r="BL784" s="64"/>
      <c r="BM784" s="64"/>
      <c r="BN784" s="64"/>
      <c r="BO784" s="64"/>
      <c r="BP784" s="64"/>
      <c r="BQ784" s="64"/>
      <c r="BR784" s="64"/>
      <c r="BS784" s="64"/>
      <c r="BT784" s="64"/>
      <c r="BU784" s="64"/>
      <c r="BV784" s="64"/>
      <c r="BW784" s="64"/>
      <c r="BX784" s="64"/>
      <c r="BY784" s="64"/>
      <c r="BZ784" s="64"/>
      <c r="CA784" s="64"/>
      <c r="CB784" s="64"/>
      <c r="CC784" s="64"/>
      <c r="CD784" s="64"/>
      <c r="CE784" s="64"/>
      <c r="CF784" s="64"/>
      <c r="CG784" s="64"/>
      <c r="CH784" s="64"/>
      <c r="CI784" s="64"/>
      <c r="CJ784" s="64"/>
      <c r="CK784" s="64"/>
      <c r="CL784" s="64"/>
      <c r="CM784" s="64"/>
      <c r="CN784" s="64"/>
      <c r="CO784" s="64"/>
      <c r="CP784" s="64"/>
      <c r="CQ784" s="64"/>
      <c r="CR784" s="64"/>
      <c r="CS784" s="64"/>
      <c r="CT784" s="64"/>
      <c r="CU784" s="64"/>
      <c r="CV784" s="64"/>
      <c r="CW784" s="64"/>
      <c r="CX784" s="64"/>
      <c r="CY784" s="64"/>
      <c r="CZ784" s="64"/>
      <c r="DA784" s="64"/>
      <c r="DB784" s="64"/>
      <c r="DC784" s="64"/>
      <c r="DD784" s="64"/>
      <c r="DE784" s="64"/>
      <c r="DF784" s="64"/>
      <c r="DG784" s="64"/>
      <c r="DH784" s="64"/>
      <c r="DI784" s="64"/>
      <c r="DJ784" s="64"/>
      <c r="DK784" s="65"/>
      <c r="DL784" s="65"/>
      <c r="DM784" s="65"/>
      <c r="DN784" s="65"/>
      <c r="DO784" s="65"/>
      <c r="DP784" s="65"/>
      <c r="DQ784" s="65"/>
      <c r="DR784" s="65"/>
      <c r="DS784" s="65"/>
      <c r="DT784" s="65"/>
      <c r="DU784" s="65"/>
      <c r="DV784" s="65"/>
      <c r="DW784" s="65"/>
      <c r="DX784" s="65"/>
      <c r="DY784" s="65"/>
      <c r="DZ784" s="65"/>
      <c r="EA784" s="65"/>
      <c r="EB784" s="65"/>
      <c r="EC784" s="65"/>
      <c r="ED784" s="65"/>
      <c r="EE784" s="65"/>
      <c r="EF784" s="65"/>
      <c r="EG784" s="65"/>
      <c r="EH784" s="65"/>
      <c r="EI784" s="65"/>
      <c r="EJ784" s="65"/>
      <c r="EK784" s="65"/>
      <c r="EL784" s="65"/>
      <c r="EM784" s="65"/>
      <c r="EN784" s="65"/>
      <c r="EO784" s="65"/>
      <c r="EP784" s="65"/>
      <c r="EQ784" s="65"/>
      <c r="ER784" s="65"/>
      <c r="ES784" s="65"/>
      <c r="ET784" s="65"/>
      <c r="EU784" s="65"/>
      <c r="EV784" s="65"/>
      <c r="EW784" s="65"/>
      <c r="EX784" s="65"/>
      <c r="EY784" s="65"/>
      <c r="EZ784" s="65"/>
      <c r="FA784" s="65"/>
      <c r="FB784" s="65"/>
      <c r="FC784" s="65"/>
      <c r="FD784" s="65"/>
      <c r="FE784" s="65"/>
      <c r="FF784" s="65"/>
      <c r="FG784" s="65"/>
      <c r="FH784" s="65"/>
      <c r="FI784" s="65"/>
      <c r="FJ784" s="65"/>
      <c r="FK784" s="65"/>
      <c r="FL784" s="65"/>
      <c r="FM784" s="65"/>
      <c r="FN784" s="65"/>
      <c r="FO784" s="65"/>
      <c r="FP784" s="65"/>
      <c r="FQ784" s="65"/>
      <c r="FR784" s="65"/>
      <c r="FS784" s="65"/>
      <c r="FT784" s="65"/>
      <c r="FU784" s="65"/>
      <c r="FV784" s="65"/>
      <c r="FW784" s="65"/>
      <c r="FX784" s="65"/>
      <c r="FY784" s="65"/>
      <c r="FZ784" s="65"/>
      <c r="GA784" s="65"/>
      <c r="GB784" s="65"/>
      <c r="GC784" s="65"/>
      <c r="GD784" s="65"/>
      <c r="GE784" s="65"/>
      <c r="GF784" s="65"/>
      <c r="GG784" s="65"/>
      <c r="GH784" s="65"/>
      <c r="GI784" s="65"/>
      <c r="GJ784" s="65"/>
      <c r="GK784" s="65"/>
      <c r="GL784" s="65"/>
      <c r="GM784" s="65"/>
      <c r="GN784" s="65"/>
      <c r="GO784" s="65"/>
    </row>
    <row r="785" spans="46:197" s="103" customFormat="1" ht="20.100000000000001" customHeight="1" x14ac:dyDescent="0.3">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c r="BQ785" s="64"/>
      <c r="BR785" s="64"/>
      <c r="BS785" s="64"/>
      <c r="BT785" s="64"/>
      <c r="BU785" s="64"/>
      <c r="BV785" s="64"/>
      <c r="BW785" s="64"/>
      <c r="BX785" s="64"/>
      <c r="BY785" s="64"/>
      <c r="BZ785" s="64"/>
      <c r="CA785" s="64"/>
      <c r="CB785" s="64"/>
      <c r="CC785" s="64"/>
      <c r="CD785" s="64"/>
      <c r="CE785" s="64"/>
      <c r="CF785" s="64"/>
      <c r="CG785" s="64"/>
      <c r="CH785" s="64"/>
      <c r="CI785" s="64"/>
      <c r="CJ785" s="64"/>
      <c r="CK785" s="64"/>
      <c r="CL785" s="64"/>
      <c r="CM785" s="64"/>
      <c r="CN785" s="64"/>
      <c r="CO785" s="64"/>
      <c r="CP785" s="64"/>
      <c r="CQ785" s="64"/>
      <c r="CR785" s="64"/>
      <c r="CS785" s="64"/>
      <c r="CT785" s="64"/>
      <c r="CU785" s="64"/>
      <c r="CV785" s="64"/>
      <c r="CW785" s="64"/>
      <c r="CX785" s="64"/>
      <c r="CY785" s="64"/>
      <c r="CZ785" s="64"/>
      <c r="DA785" s="64"/>
      <c r="DB785" s="64"/>
      <c r="DC785" s="64"/>
      <c r="DD785" s="64"/>
      <c r="DE785" s="64"/>
      <c r="DF785" s="64"/>
      <c r="DG785" s="64"/>
      <c r="DH785" s="64"/>
      <c r="DI785" s="64"/>
      <c r="DJ785" s="64"/>
      <c r="DK785" s="65"/>
      <c r="DL785" s="65"/>
      <c r="DM785" s="65"/>
      <c r="DN785" s="65"/>
      <c r="DO785" s="65"/>
      <c r="DP785" s="65"/>
      <c r="DQ785" s="65"/>
      <c r="DR785" s="65"/>
      <c r="DS785" s="65"/>
      <c r="DT785" s="65"/>
      <c r="DU785" s="65"/>
      <c r="DV785" s="65"/>
      <c r="DW785" s="65"/>
      <c r="DX785" s="65"/>
      <c r="DY785" s="65"/>
      <c r="DZ785" s="65"/>
      <c r="EA785" s="65"/>
      <c r="EB785" s="65"/>
      <c r="EC785" s="65"/>
      <c r="ED785" s="65"/>
      <c r="EE785" s="65"/>
      <c r="EF785" s="65"/>
      <c r="EG785" s="65"/>
      <c r="EH785" s="65"/>
      <c r="EI785" s="65"/>
      <c r="EJ785" s="65"/>
      <c r="EK785" s="65"/>
      <c r="EL785" s="65"/>
      <c r="EM785" s="65"/>
      <c r="EN785" s="65"/>
      <c r="EO785" s="65"/>
      <c r="EP785" s="65"/>
      <c r="EQ785" s="65"/>
      <c r="ER785" s="65"/>
      <c r="ES785" s="65"/>
      <c r="ET785" s="65"/>
      <c r="EU785" s="65"/>
      <c r="EV785" s="65"/>
      <c r="EW785" s="65"/>
      <c r="EX785" s="65"/>
      <c r="EY785" s="65"/>
      <c r="EZ785" s="65"/>
      <c r="FA785" s="65"/>
      <c r="FB785" s="65"/>
      <c r="FC785" s="65"/>
      <c r="FD785" s="65"/>
      <c r="FE785" s="65"/>
      <c r="FF785" s="65"/>
      <c r="FG785" s="65"/>
      <c r="FH785" s="65"/>
      <c r="FI785" s="65"/>
      <c r="FJ785" s="65"/>
      <c r="FK785" s="65"/>
      <c r="FL785" s="65"/>
      <c r="FM785" s="65"/>
      <c r="FN785" s="65"/>
      <c r="FO785" s="65"/>
      <c r="FP785" s="65"/>
      <c r="FQ785" s="65"/>
      <c r="FR785" s="65"/>
      <c r="FS785" s="65"/>
      <c r="FT785" s="65"/>
      <c r="FU785" s="65"/>
      <c r="FV785" s="65"/>
      <c r="FW785" s="65"/>
      <c r="FX785" s="65"/>
      <c r="FY785" s="65"/>
      <c r="FZ785" s="65"/>
      <c r="GA785" s="65"/>
      <c r="GB785" s="65"/>
      <c r="GC785" s="65"/>
      <c r="GD785" s="65"/>
      <c r="GE785" s="65"/>
      <c r="GF785" s="65"/>
      <c r="GG785" s="65"/>
      <c r="GH785" s="65"/>
      <c r="GI785" s="65"/>
      <c r="GJ785" s="65"/>
      <c r="GK785" s="65"/>
      <c r="GL785" s="65"/>
      <c r="GM785" s="65"/>
      <c r="GN785" s="65"/>
      <c r="GO785" s="65"/>
    </row>
    <row r="786" spans="46:197" s="103" customFormat="1" ht="20.100000000000001" customHeight="1" x14ac:dyDescent="0.3">
      <c r="AT786" s="64"/>
      <c r="AU786" s="64"/>
      <c r="AV786" s="64"/>
      <c r="AW786" s="64"/>
      <c r="AX786" s="64"/>
      <c r="AY786" s="64"/>
      <c r="AZ786" s="64"/>
      <c r="BA786" s="64"/>
      <c r="BB786" s="64"/>
      <c r="BC786" s="64"/>
      <c r="BD786" s="64"/>
      <c r="BE786" s="64"/>
      <c r="BF786" s="64"/>
      <c r="BG786" s="64"/>
      <c r="BH786" s="64"/>
      <c r="BI786" s="64"/>
      <c r="BJ786" s="64"/>
      <c r="BK786" s="64"/>
      <c r="BL786" s="64"/>
      <c r="BM786" s="64"/>
      <c r="BN786" s="64"/>
      <c r="BO786" s="64"/>
      <c r="BP786" s="64"/>
      <c r="BQ786" s="64"/>
      <c r="BR786" s="64"/>
      <c r="BS786" s="64"/>
      <c r="BT786" s="64"/>
      <c r="BU786" s="64"/>
      <c r="BV786" s="64"/>
      <c r="BW786" s="64"/>
      <c r="BX786" s="64"/>
      <c r="BY786" s="64"/>
      <c r="BZ786" s="64"/>
      <c r="CA786" s="64"/>
      <c r="CB786" s="64"/>
      <c r="CC786" s="64"/>
      <c r="CD786" s="64"/>
      <c r="CE786" s="64"/>
      <c r="CF786" s="64"/>
      <c r="CG786" s="64"/>
      <c r="CH786" s="64"/>
      <c r="CI786" s="64"/>
      <c r="CJ786" s="64"/>
      <c r="CK786" s="64"/>
      <c r="CL786" s="64"/>
      <c r="CM786" s="64"/>
      <c r="CN786" s="64"/>
      <c r="CO786" s="64"/>
      <c r="CP786" s="64"/>
      <c r="CQ786" s="64"/>
      <c r="CR786" s="64"/>
      <c r="CS786" s="64"/>
      <c r="CT786" s="64"/>
      <c r="CU786" s="64"/>
      <c r="CV786" s="64"/>
      <c r="CW786" s="64"/>
      <c r="CX786" s="64"/>
      <c r="CY786" s="64"/>
      <c r="CZ786" s="64"/>
      <c r="DA786" s="64"/>
      <c r="DB786" s="64"/>
      <c r="DC786" s="64"/>
      <c r="DD786" s="64"/>
      <c r="DE786" s="64"/>
      <c r="DF786" s="64"/>
      <c r="DG786" s="64"/>
      <c r="DH786" s="64"/>
      <c r="DI786" s="64"/>
      <c r="DJ786" s="64"/>
      <c r="DK786" s="65"/>
      <c r="DL786" s="65"/>
      <c r="DM786" s="65"/>
      <c r="DN786" s="65"/>
      <c r="DO786" s="65"/>
      <c r="DP786" s="65"/>
      <c r="DQ786" s="65"/>
      <c r="DR786" s="65"/>
      <c r="DS786" s="65"/>
      <c r="DT786" s="65"/>
      <c r="DU786" s="65"/>
      <c r="DV786" s="65"/>
      <c r="DW786" s="65"/>
      <c r="DX786" s="65"/>
      <c r="DY786" s="65"/>
      <c r="DZ786" s="65"/>
      <c r="EA786" s="65"/>
      <c r="EB786" s="65"/>
      <c r="EC786" s="65"/>
      <c r="ED786" s="65"/>
      <c r="EE786" s="65"/>
      <c r="EF786" s="65"/>
      <c r="EG786" s="65"/>
      <c r="EH786" s="65"/>
      <c r="EI786" s="65"/>
      <c r="EJ786" s="65"/>
      <c r="EK786" s="65"/>
      <c r="EL786" s="65"/>
      <c r="EM786" s="65"/>
      <c r="EN786" s="65"/>
      <c r="EO786" s="65"/>
      <c r="EP786" s="65"/>
      <c r="EQ786" s="65"/>
      <c r="ER786" s="65"/>
      <c r="ES786" s="65"/>
      <c r="ET786" s="65"/>
      <c r="EU786" s="65"/>
      <c r="EV786" s="65"/>
      <c r="EW786" s="65"/>
      <c r="EX786" s="65"/>
      <c r="EY786" s="65"/>
      <c r="EZ786" s="65"/>
      <c r="FA786" s="65"/>
      <c r="FB786" s="65"/>
      <c r="FC786" s="65"/>
      <c r="FD786" s="65"/>
      <c r="FE786" s="65"/>
      <c r="FF786" s="65"/>
      <c r="FG786" s="65"/>
      <c r="FH786" s="65"/>
      <c r="FI786" s="65"/>
      <c r="FJ786" s="65"/>
      <c r="FK786" s="65"/>
      <c r="FL786" s="65"/>
      <c r="FM786" s="65"/>
      <c r="FN786" s="65"/>
      <c r="FO786" s="65"/>
      <c r="FP786" s="65"/>
      <c r="FQ786" s="65"/>
      <c r="FR786" s="65"/>
      <c r="FS786" s="65"/>
      <c r="FT786" s="65"/>
      <c r="FU786" s="65"/>
      <c r="FV786" s="65"/>
      <c r="FW786" s="65"/>
      <c r="FX786" s="65"/>
      <c r="FY786" s="65"/>
      <c r="FZ786" s="65"/>
      <c r="GA786" s="65"/>
      <c r="GB786" s="65"/>
      <c r="GC786" s="65"/>
      <c r="GD786" s="65"/>
      <c r="GE786" s="65"/>
      <c r="GF786" s="65"/>
      <c r="GG786" s="65"/>
      <c r="GH786" s="65"/>
      <c r="GI786" s="65"/>
      <c r="GJ786" s="65"/>
      <c r="GK786" s="65"/>
      <c r="GL786" s="65"/>
      <c r="GM786" s="65"/>
      <c r="GN786" s="65"/>
      <c r="GO786" s="65"/>
    </row>
    <row r="787" spans="46:197" s="103" customFormat="1" ht="20.100000000000001" customHeight="1" x14ac:dyDescent="0.3">
      <c r="AT787" s="64"/>
      <c r="AU787" s="64"/>
      <c r="AV787" s="64"/>
      <c r="AW787" s="64"/>
      <c r="AX787" s="64"/>
      <c r="AY787" s="64"/>
      <c r="AZ787" s="64"/>
      <c r="BA787" s="64"/>
      <c r="BB787" s="64"/>
      <c r="BC787" s="64"/>
      <c r="BD787" s="64"/>
      <c r="BE787" s="64"/>
      <c r="BF787" s="64"/>
      <c r="BG787" s="64"/>
      <c r="BH787" s="64"/>
      <c r="BI787" s="64"/>
      <c r="BJ787" s="64"/>
      <c r="BK787" s="64"/>
      <c r="BL787" s="64"/>
      <c r="BM787" s="64"/>
      <c r="BN787" s="64"/>
      <c r="BO787" s="64"/>
      <c r="BP787" s="64"/>
      <c r="BQ787" s="64"/>
      <c r="BR787" s="64"/>
      <c r="BS787" s="64"/>
      <c r="BT787" s="64"/>
      <c r="BU787" s="64"/>
      <c r="BV787" s="64"/>
      <c r="BW787" s="64"/>
      <c r="BX787" s="64"/>
      <c r="BY787" s="64"/>
      <c r="BZ787" s="64"/>
      <c r="CA787" s="64"/>
      <c r="CB787" s="64"/>
      <c r="CC787" s="64"/>
      <c r="CD787" s="64"/>
      <c r="CE787" s="64"/>
      <c r="CF787" s="64"/>
      <c r="CG787" s="64"/>
      <c r="CH787" s="64"/>
      <c r="CI787" s="64"/>
      <c r="CJ787" s="64"/>
      <c r="CK787" s="64"/>
      <c r="CL787" s="64"/>
      <c r="CM787" s="64"/>
      <c r="CN787" s="64"/>
      <c r="CO787" s="64"/>
      <c r="CP787" s="64"/>
      <c r="CQ787" s="64"/>
      <c r="CR787" s="64"/>
      <c r="CS787" s="64"/>
      <c r="CT787" s="64"/>
      <c r="CU787" s="64"/>
      <c r="CV787" s="64"/>
      <c r="CW787" s="64"/>
      <c r="CX787" s="64"/>
      <c r="CY787" s="64"/>
      <c r="CZ787" s="64"/>
      <c r="DA787" s="64"/>
      <c r="DB787" s="64"/>
      <c r="DC787" s="64"/>
      <c r="DD787" s="64"/>
      <c r="DE787" s="64"/>
      <c r="DF787" s="64"/>
      <c r="DG787" s="64"/>
      <c r="DH787" s="64"/>
      <c r="DI787" s="64"/>
      <c r="DJ787" s="64"/>
      <c r="DK787" s="65"/>
      <c r="DL787" s="65"/>
      <c r="DM787" s="65"/>
      <c r="DN787" s="65"/>
      <c r="DO787" s="65"/>
      <c r="DP787" s="65"/>
      <c r="DQ787" s="65"/>
      <c r="DR787" s="65"/>
      <c r="DS787" s="65"/>
      <c r="DT787" s="65"/>
      <c r="DU787" s="65"/>
      <c r="DV787" s="65"/>
      <c r="DW787" s="65"/>
      <c r="DX787" s="65"/>
      <c r="DY787" s="65"/>
      <c r="DZ787" s="65"/>
      <c r="EA787" s="65"/>
      <c r="EB787" s="65"/>
      <c r="EC787" s="65"/>
      <c r="ED787" s="65"/>
      <c r="EE787" s="65"/>
      <c r="EF787" s="65"/>
      <c r="EG787" s="65"/>
      <c r="EH787" s="65"/>
      <c r="EI787" s="65"/>
      <c r="EJ787" s="65"/>
      <c r="EK787" s="65"/>
      <c r="EL787" s="65"/>
      <c r="EM787" s="65"/>
      <c r="EN787" s="65"/>
      <c r="EO787" s="65"/>
      <c r="EP787" s="65"/>
      <c r="EQ787" s="65"/>
      <c r="ER787" s="65"/>
      <c r="ES787" s="65"/>
      <c r="ET787" s="65"/>
      <c r="EU787" s="65"/>
      <c r="EV787" s="65"/>
      <c r="EW787" s="65"/>
      <c r="EX787" s="65"/>
      <c r="EY787" s="65"/>
      <c r="EZ787" s="65"/>
      <c r="FA787" s="65"/>
      <c r="FB787" s="65"/>
      <c r="FC787" s="65"/>
      <c r="FD787" s="65"/>
      <c r="FE787" s="65"/>
      <c r="FF787" s="65"/>
      <c r="FG787" s="65"/>
      <c r="FH787" s="65"/>
      <c r="FI787" s="65"/>
      <c r="FJ787" s="65"/>
      <c r="FK787" s="65"/>
      <c r="FL787" s="65"/>
      <c r="FM787" s="65"/>
      <c r="FN787" s="65"/>
      <c r="FO787" s="65"/>
      <c r="FP787" s="65"/>
      <c r="FQ787" s="65"/>
      <c r="FR787" s="65"/>
      <c r="FS787" s="65"/>
      <c r="FT787" s="65"/>
      <c r="FU787" s="65"/>
      <c r="FV787" s="65"/>
      <c r="FW787" s="65"/>
      <c r="FX787" s="65"/>
      <c r="FY787" s="65"/>
      <c r="FZ787" s="65"/>
      <c r="GA787" s="65"/>
      <c r="GB787" s="65"/>
      <c r="GC787" s="65"/>
      <c r="GD787" s="65"/>
      <c r="GE787" s="65"/>
      <c r="GF787" s="65"/>
      <c r="GG787" s="65"/>
      <c r="GH787" s="65"/>
      <c r="GI787" s="65"/>
      <c r="GJ787" s="65"/>
      <c r="GK787" s="65"/>
      <c r="GL787" s="65"/>
      <c r="GM787" s="65"/>
      <c r="GN787" s="65"/>
      <c r="GO787" s="65"/>
    </row>
    <row r="788" spans="46:197" s="103" customFormat="1" ht="20.100000000000001" customHeight="1" x14ac:dyDescent="0.3">
      <c r="AT788" s="64"/>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c r="BS788" s="64"/>
      <c r="BT788" s="64"/>
      <c r="BU788" s="64"/>
      <c r="BV788" s="64"/>
      <c r="BW788" s="64"/>
      <c r="BX788" s="64"/>
      <c r="BY788" s="64"/>
      <c r="BZ788" s="64"/>
      <c r="CA788" s="64"/>
      <c r="CB788" s="64"/>
      <c r="CC788" s="64"/>
      <c r="CD788" s="64"/>
      <c r="CE788" s="64"/>
      <c r="CF788" s="64"/>
      <c r="CG788" s="64"/>
      <c r="CH788" s="64"/>
      <c r="CI788" s="64"/>
      <c r="CJ788" s="64"/>
      <c r="CK788" s="64"/>
      <c r="CL788" s="64"/>
      <c r="CM788" s="64"/>
      <c r="CN788" s="64"/>
      <c r="CO788" s="64"/>
      <c r="CP788" s="64"/>
      <c r="CQ788" s="64"/>
      <c r="CR788" s="64"/>
      <c r="CS788" s="64"/>
      <c r="CT788" s="64"/>
      <c r="CU788" s="64"/>
      <c r="CV788" s="64"/>
      <c r="CW788" s="64"/>
      <c r="CX788" s="64"/>
      <c r="CY788" s="64"/>
      <c r="CZ788" s="64"/>
      <c r="DA788" s="64"/>
      <c r="DB788" s="64"/>
      <c r="DC788" s="64"/>
      <c r="DD788" s="64"/>
      <c r="DE788" s="64"/>
      <c r="DF788" s="64"/>
      <c r="DG788" s="64"/>
      <c r="DH788" s="64"/>
      <c r="DI788" s="64"/>
      <c r="DJ788" s="64"/>
      <c r="DK788" s="65"/>
      <c r="DL788" s="65"/>
      <c r="DM788" s="65"/>
      <c r="DN788" s="65"/>
      <c r="DO788" s="65"/>
      <c r="DP788" s="65"/>
      <c r="DQ788" s="65"/>
      <c r="DR788" s="65"/>
      <c r="DS788" s="65"/>
      <c r="DT788" s="65"/>
      <c r="DU788" s="65"/>
      <c r="DV788" s="65"/>
      <c r="DW788" s="65"/>
      <c r="DX788" s="65"/>
      <c r="DY788" s="65"/>
      <c r="DZ788" s="65"/>
      <c r="EA788" s="65"/>
      <c r="EB788" s="65"/>
      <c r="EC788" s="65"/>
      <c r="ED788" s="65"/>
      <c r="EE788" s="65"/>
      <c r="EF788" s="65"/>
      <c r="EG788" s="65"/>
      <c r="EH788" s="65"/>
      <c r="EI788" s="65"/>
      <c r="EJ788" s="65"/>
      <c r="EK788" s="65"/>
      <c r="EL788" s="65"/>
      <c r="EM788" s="65"/>
      <c r="EN788" s="65"/>
      <c r="EO788" s="65"/>
      <c r="EP788" s="65"/>
      <c r="EQ788" s="65"/>
      <c r="ER788" s="65"/>
      <c r="ES788" s="65"/>
      <c r="ET788" s="65"/>
      <c r="EU788" s="65"/>
      <c r="EV788" s="65"/>
      <c r="EW788" s="65"/>
      <c r="EX788" s="65"/>
      <c r="EY788" s="65"/>
      <c r="EZ788" s="65"/>
      <c r="FA788" s="65"/>
      <c r="FB788" s="65"/>
      <c r="FC788" s="65"/>
      <c r="FD788" s="65"/>
      <c r="FE788" s="65"/>
      <c r="FF788" s="65"/>
      <c r="FG788" s="65"/>
      <c r="FH788" s="65"/>
      <c r="FI788" s="65"/>
      <c r="FJ788" s="65"/>
      <c r="FK788" s="65"/>
      <c r="FL788" s="65"/>
      <c r="FM788" s="65"/>
      <c r="FN788" s="65"/>
      <c r="FO788" s="65"/>
      <c r="FP788" s="65"/>
      <c r="FQ788" s="65"/>
      <c r="FR788" s="65"/>
      <c r="FS788" s="65"/>
      <c r="FT788" s="65"/>
      <c r="FU788" s="65"/>
      <c r="FV788" s="65"/>
      <c r="FW788" s="65"/>
      <c r="FX788" s="65"/>
      <c r="FY788" s="65"/>
      <c r="FZ788" s="65"/>
      <c r="GA788" s="65"/>
      <c r="GB788" s="65"/>
      <c r="GC788" s="65"/>
      <c r="GD788" s="65"/>
      <c r="GE788" s="65"/>
      <c r="GF788" s="65"/>
      <c r="GG788" s="65"/>
      <c r="GH788" s="65"/>
      <c r="GI788" s="65"/>
      <c r="GJ788" s="65"/>
      <c r="GK788" s="65"/>
      <c r="GL788" s="65"/>
      <c r="GM788" s="65"/>
      <c r="GN788" s="65"/>
      <c r="GO788" s="65"/>
    </row>
    <row r="789" spans="46:197" s="103" customFormat="1" ht="20.100000000000001" customHeight="1" x14ac:dyDescent="0.3">
      <c r="AT789" s="64"/>
      <c r="AU789" s="64"/>
      <c r="AV789" s="64"/>
      <c r="AW789" s="64"/>
      <c r="AX789" s="64"/>
      <c r="AY789" s="64"/>
      <c r="AZ789" s="64"/>
      <c r="BA789" s="64"/>
      <c r="BB789" s="64"/>
      <c r="BC789" s="64"/>
      <c r="BD789" s="64"/>
      <c r="BE789" s="64"/>
      <c r="BF789" s="64"/>
      <c r="BG789" s="64"/>
      <c r="BH789" s="64"/>
      <c r="BI789" s="64"/>
      <c r="BJ789" s="64"/>
      <c r="BK789" s="64"/>
      <c r="BL789" s="64"/>
      <c r="BM789" s="64"/>
      <c r="BN789" s="64"/>
      <c r="BO789" s="64"/>
      <c r="BP789" s="64"/>
      <c r="BQ789" s="64"/>
      <c r="BR789" s="64"/>
      <c r="BS789" s="64"/>
      <c r="BT789" s="64"/>
      <c r="BU789" s="64"/>
      <c r="BV789" s="64"/>
      <c r="BW789" s="64"/>
      <c r="BX789" s="64"/>
      <c r="BY789" s="64"/>
      <c r="BZ789" s="64"/>
      <c r="CA789" s="64"/>
      <c r="CB789" s="64"/>
      <c r="CC789" s="64"/>
      <c r="CD789" s="64"/>
      <c r="CE789" s="64"/>
      <c r="CF789" s="64"/>
      <c r="CG789" s="64"/>
      <c r="CH789" s="64"/>
      <c r="CI789" s="64"/>
      <c r="CJ789" s="64"/>
      <c r="CK789" s="64"/>
      <c r="CL789" s="64"/>
      <c r="CM789" s="64"/>
      <c r="CN789" s="64"/>
      <c r="CO789" s="64"/>
      <c r="CP789" s="64"/>
      <c r="CQ789" s="64"/>
      <c r="CR789" s="64"/>
      <c r="CS789" s="64"/>
      <c r="CT789" s="64"/>
      <c r="CU789" s="64"/>
      <c r="CV789" s="64"/>
      <c r="CW789" s="64"/>
      <c r="CX789" s="64"/>
      <c r="CY789" s="64"/>
      <c r="CZ789" s="64"/>
      <c r="DA789" s="64"/>
      <c r="DB789" s="64"/>
      <c r="DC789" s="64"/>
      <c r="DD789" s="64"/>
      <c r="DE789" s="64"/>
      <c r="DF789" s="64"/>
      <c r="DG789" s="64"/>
      <c r="DH789" s="64"/>
      <c r="DI789" s="64"/>
      <c r="DJ789" s="64"/>
      <c r="DK789" s="65"/>
      <c r="DL789" s="65"/>
      <c r="DM789" s="65"/>
      <c r="DN789" s="65"/>
      <c r="DO789" s="65"/>
      <c r="DP789" s="65"/>
      <c r="DQ789" s="65"/>
      <c r="DR789" s="65"/>
      <c r="DS789" s="65"/>
      <c r="DT789" s="65"/>
      <c r="DU789" s="65"/>
      <c r="DV789" s="65"/>
      <c r="DW789" s="65"/>
      <c r="DX789" s="65"/>
      <c r="DY789" s="65"/>
      <c r="DZ789" s="65"/>
      <c r="EA789" s="65"/>
      <c r="EB789" s="65"/>
      <c r="EC789" s="65"/>
      <c r="ED789" s="65"/>
      <c r="EE789" s="65"/>
      <c r="EF789" s="65"/>
      <c r="EG789" s="65"/>
      <c r="EH789" s="65"/>
      <c r="EI789" s="65"/>
      <c r="EJ789" s="65"/>
      <c r="EK789" s="65"/>
      <c r="EL789" s="65"/>
      <c r="EM789" s="65"/>
      <c r="EN789" s="65"/>
      <c r="EO789" s="65"/>
      <c r="EP789" s="65"/>
      <c r="EQ789" s="65"/>
      <c r="ER789" s="65"/>
      <c r="ES789" s="65"/>
      <c r="ET789" s="65"/>
      <c r="EU789" s="65"/>
      <c r="EV789" s="65"/>
      <c r="EW789" s="65"/>
      <c r="EX789" s="65"/>
      <c r="EY789" s="65"/>
      <c r="EZ789" s="65"/>
      <c r="FA789" s="65"/>
      <c r="FB789" s="65"/>
      <c r="FC789" s="65"/>
      <c r="FD789" s="65"/>
      <c r="FE789" s="65"/>
      <c r="FF789" s="65"/>
      <c r="FG789" s="65"/>
      <c r="FH789" s="65"/>
      <c r="FI789" s="65"/>
      <c r="FJ789" s="65"/>
      <c r="FK789" s="65"/>
      <c r="FL789" s="65"/>
      <c r="FM789" s="65"/>
      <c r="FN789" s="65"/>
      <c r="FO789" s="65"/>
      <c r="FP789" s="65"/>
      <c r="FQ789" s="65"/>
      <c r="FR789" s="65"/>
      <c r="FS789" s="65"/>
      <c r="FT789" s="65"/>
      <c r="FU789" s="65"/>
      <c r="FV789" s="65"/>
      <c r="FW789" s="65"/>
      <c r="FX789" s="65"/>
      <c r="FY789" s="65"/>
      <c r="FZ789" s="65"/>
      <c r="GA789" s="65"/>
      <c r="GB789" s="65"/>
      <c r="GC789" s="65"/>
      <c r="GD789" s="65"/>
      <c r="GE789" s="65"/>
      <c r="GF789" s="65"/>
      <c r="GG789" s="65"/>
      <c r="GH789" s="65"/>
      <c r="GI789" s="65"/>
      <c r="GJ789" s="65"/>
      <c r="GK789" s="65"/>
      <c r="GL789" s="65"/>
      <c r="GM789" s="65"/>
      <c r="GN789" s="65"/>
      <c r="GO789" s="65"/>
    </row>
    <row r="790" spans="46:197" s="103" customFormat="1" ht="20.100000000000001" customHeight="1" x14ac:dyDescent="0.3">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c r="CD790" s="64"/>
      <c r="CE790" s="64"/>
      <c r="CF790" s="64"/>
      <c r="CG790" s="64"/>
      <c r="CH790" s="64"/>
      <c r="CI790" s="64"/>
      <c r="CJ790" s="64"/>
      <c r="CK790" s="64"/>
      <c r="CL790" s="64"/>
      <c r="CM790" s="64"/>
      <c r="CN790" s="64"/>
      <c r="CO790" s="64"/>
      <c r="CP790" s="64"/>
      <c r="CQ790" s="64"/>
      <c r="CR790" s="64"/>
      <c r="CS790" s="64"/>
      <c r="CT790" s="64"/>
      <c r="CU790" s="64"/>
      <c r="CV790" s="64"/>
      <c r="CW790" s="64"/>
      <c r="CX790" s="64"/>
      <c r="CY790" s="64"/>
      <c r="CZ790" s="64"/>
      <c r="DA790" s="64"/>
      <c r="DB790" s="64"/>
      <c r="DC790" s="64"/>
      <c r="DD790" s="64"/>
      <c r="DE790" s="64"/>
      <c r="DF790" s="64"/>
      <c r="DG790" s="64"/>
      <c r="DH790" s="64"/>
      <c r="DI790" s="64"/>
      <c r="DJ790" s="64"/>
      <c r="DK790" s="65"/>
      <c r="DL790" s="65"/>
      <c r="DM790" s="65"/>
      <c r="DN790" s="65"/>
      <c r="DO790" s="65"/>
      <c r="DP790" s="65"/>
      <c r="DQ790" s="65"/>
      <c r="DR790" s="65"/>
      <c r="DS790" s="65"/>
      <c r="DT790" s="65"/>
      <c r="DU790" s="65"/>
      <c r="DV790" s="65"/>
      <c r="DW790" s="65"/>
      <c r="DX790" s="65"/>
      <c r="DY790" s="65"/>
      <c r="DZ790" s="65"/>
      <c r="EA790" s="65"/>
      <c r="EB790" s="65"/>
      <c r="EC790" s="65"/>
      <c r="ED790" s="65"/>
      <c r="EE790" s="65"/>
      <c r="EF790" s="65"/>
      <c r="EG790" s="65"/>
      <c r="EH790" s="65"/>
      <c r="EI790" s="65"/>
      <c r="EJ790" s="65"/>
      <c r="EK790" s="65"/>
      <c r="EL790" s="65"/>
      <c r="EM790" s="65"/>
      <c r="EN790" s="65"/>
      <c r="EO790" s="65"/>
      <c r="EP790" s="65"/>
      <c r="EQ790" s="65"/>
      <c r="ER790" s="65"/>
      <c r="ES790" s="65"/>
      <c r="ET790" s="65"/>
      <c r="EU790" s="65"/>
      <c r="EV790" s="65"/>
      <c r="EW790" s="65"/>
      <c r="EX790" s="65"/>
      <c r="EY790" s="65"/>
      <c r="EZ790" s="65"/>
      <c r="FA790" s="65"/>
      <c r="FB790" s="65"/>
      <c r="FC790" s="65"/>
      <c r="FD790" s="65"/>
      <c r="FE790" s="65"/>
      <c r="FF790" s="65"/>
      <c r="FG790" s="65"/>
      <c r="FH790" s="65"/>
      <c r="FI790" s="65"/>
      <c r="FJ790" s="65"/>
      <c r="FK790" s="65"/>
      <c r="FL790" s="65"/>
      <c r="FM790" s="65"/>
      <c r="FN790" s="65"/>
      <c r="FO790" s="65"/>
      <c r="FP790" s="65"/>
      <c r="FQ790" s="65"/>
      <c r="FR790" s="65"/>
      <c r="FS790" s="65"/>
      <c r="FT790" s="65"/>
      <c r="FU790" s="65"/>
      <c r="FV790" s="65"/>
      <c r="FW790" s="65"/>
      <c r="FX790" s="65"/>
      <c r="FY790" s="65"/>
      <c r="FZ790" s="65"/>
      <c r="GA790" s="65"/>
      <c r="GB790" s="65"/>
      <c r="GC790" s="65"/>
      <c r="GD790" s="65"/>
      <c r="GE790" s="65"/>
      <c r="GF790" s="65"/>
      <c r="GG790" s="65"/>
      <c r="GH790" s="65"/>
      <c r="GI790" s="65"/>
      <c r="GJ790" s="65"/>
      <c r="GK790" s="65"/>
      <c r="GL790" s="65"/>
      <c r="GM790" s="65"/>
      <c r="GN790" s="65"/>
      <c r="GO790" s="65"/>
    </row>
    <row r="791" spans="46:197" s="103" customFormat="1" ht="20.100000000000001" customHeight="1" x14ac:dyDescent="0.3">
      <c r="AT791" s="64"/>
      <c r="AU791" s="64"/>
      <c r="AV791" s="64"/>
      <c r="AW791" s="64"/>
      <c r="AX791" s="64"/>
      <c r="AY791" s="64"/>
      <c r="AZ791" s="64"/>
      <c r="BA791" s="64"/>
      <c r="BB791" s="64"/>
      <c r="BC791" s="64"/>
      <c r="BD791" s="64"/>
      <c r="BE791" s="64"/>
      <c r="BF791" s="64"/>
      <c r="BG791" s="64"/>
      <c r="BH791" s="64"/>
      <c r="BI791" s="64"/>
      <c r="BJ791" s="64"/>
      <c r="BK791" s="64"/>
      <c r="BL791" s="64"/>
      <c r="BM791" s="64"/>
      <c r="BN791" s="64"/>
      <c r="BO791" s="64"/>
      <c r="BP791" s="64"/>
      <c r="BQ791" s="64"/>
      <c r="BR791" s="64"/>
      <c r="BS791" s="64"/>
      <c r="BT791" s="64"/>
      <c r="BU791" s="64"/>
      <c r="BV791" s="64"/>
      <c r="BW791" s="64"/>
      <c r="BX791" s="64"/>
      <c r="BY791" s="64"/>
      <c r="BZ791" s="64"/>
      <c r="CA791" s="64"/>
      <c r="CB791" s="64"/>
      <c r="CC791" s="64"/>
      <c r="CD791" s="64"/>
      <c r="CE791" s="64"/>
      <c r="CF791" s="64"/>
      <c r="CG791" s="64"/>
      <c r="CH791" s="64"/>
      <c r="CI791" s="64"/>
      <c r="CJ791" s="64"/>
      <c r="CK791" s="64"/>
      <c r="CL791" s="64"/>
      <c r="CM791" s="64"/>
      <c r="CN791" s="64"/>
      <c r="CO791" s="64"/>
      <c r="CP791" s="64"/>
      <c r="CQ791" s="64"/>
      <c r="CR791" s="64"/>
      <c r="CS791" s="64"/>
      <c r="CT791" s="64"/>
      <c r="CU791" s="64"/>
      <c r="CV791" s="64"/>
      <c r="CW791" s="64"/>
      <c r="CX791" s="64"/>
      <c r="CY791" s="64"/>
      <c r="CZ791" s="64"/>
      <c r="DA791" s="64"/>
      <c r="DB791" s="64"/>
      <c r="DC791" s="64"/>
      <c r="DD791" s="64"/>
      <c r="DE791" s="64"/>
      <c r="DF791" s="64"/>
      <c r="DG791" s="64"/>
      <c r="DH791" s="64"/>
      <c r="DI791" s="64"/>
      <c r="DJ791" s="64"/>
      <c r="DK791" s="65"/>
      <c r="DL791" s="65"/>
      <c r="DM791" s="65"/>
      <c r="DN791" s="65"/>
      <c r="DO791" s="65"/>
      <c r="DP791" s="65"/>
      <c r="DQ791" s="65"/>
      <c r="DR791" s="65"/>
      <c r="DS791" s="65"/>
      <c r="DT791" s="65"/>
      <c r="DU791" s="65"/>
      <c r="DV791" s="65"/>
      <c r="DW791" s="65"/>
      <c r="DX791" s="65"/>
      <c r="DY791" s="65"/>
      <c r="DZ791" s="65"/>
      <c r="EA791" s="65"/>
      <c r="EB791" s="65"/>
      <c r="EC791" s="65"/>
      <c r="ED791" s="65"/>
      <c r="EE791" s="65"/>
      <c r="EF791" s="65"/>
      <c r="EG791" s="65"/>
      <c r="EH791" s="65"/>
      <c r="EI791" s="65"/>
      <c r="EJ791" s="65"/>
      <c r="EK791" s="65"/>
      <c r="EL791" s="65"/>
      <c r="EM791" s="65"/>
      <c r="EN791" s="65"/>
      <c r="EO791" s="65"/>
      <c r="EP791" s="65"/>
      <c r="EQ791" s="65"/>
      <c r="ER791" s="65"/>
      <c r="ES791" s="65"/>
      <c r="ET791" s="65"/>
      <c r="EU791" s="65"/>
      <c r="EV791" s="65"/>
      <c r="EW791" s="65"/>
      <c r="EX791" s="65"/>
      <c r="EY791" s="65"/>
      <c r="EZ791" s="65"/>
      <c r="FA791" s="65"/>
      <c r="FB791" s="65"/>
      <c r="FC791" s="65"/>
      <c r="FD791" s="65"/>
      <c r="FE791" s="65"/>
      <c r="FF791" s="65"/>
      <c r="FG791" s="65"/>
      <c r="FH791" s="65"/>
      <c r="FI791" s="65"/>
      <c r="FJ791" s="65"/>
      <c r="FK791" s="65"/>
      <c r="FL791" s="65"/>
      <c r="FM791" s="65"/>
      <c r="FN791" s="65"/>
      <c r="FO791" s="65"/>
      <c r="FP791" s="65"/>
      <c r="FQ791" s="65"/>
      <c r="FR791" s="65"/>
      <c r="FS791" s="65"/>
      <c r="FT791" s="65"/>
      <c r="FU791" s="65"/>
      <c r="FV791" s="65"/>
      <c r="FW791" s="65"/>
      <c r="FX791" s="65"/>
      <c r="FY791" s="65"/>
      <c r="FZ791" s="65"/>
      <c r="GA791" s="65"/>
      <c r="GB791" s="65"/>
      <c r="GC791" s="65"/>
      <c r="GD791" s="65"/>
      <c r="GE791" s="65"/>
      <c r="GF791" s="65"/>
      <c r="GG791" s="65"/>
      <c r="GH791" s="65"/>
      <c r="GI791" s="65"/>
      <c r="GJ791" s="65"/>
      <c r="GK791" s="65"/>
      <c r="GL791" s="65"/>
      <c r="GM791" s="65"/>
      <c r="GN791" s="65"/>
      <c r="GO791" s="65"/>
    </row>
    <row r="792" spans="46:197" s="103" customFormat="1" ht="20.100000000000001" customHeight="1" x14ac:dyDescent="0.3">
      <c r="AT792" s="64"/>
      <c r="AU792" s="64"/>
      <c r="AV792" s="64"/>
      <c r="AW792" s="64"/>
      <c r="AX792" s="64"/>
      <c r="AY792" s="64"/>
      <c r="AZ792" s="64"/>
      <c r="BA792" s="64"/>
      <c r="BB792" s="64"/>
      <c r="BC792" s="64"/>
      <c r="BD792" s="64"/>
      <c r="BE792" s="64"/>
      <c r="BF792" s="64"/>
      <c r="BG792" s="64"/>
      <c r="BH792" s="64"/>
      <c r="BI792" s="64"/>
      <c r="BJ792" s="64"/>
      <c r="BK792" s="64"/>
      <c r="BL792" s="64"/>
      <c r="BM792" s="64"/>
      <c r="BN792" s="64"/>
      <c r="BO792" s="64"/>
      <c r="BP792" s="64"/>
      <c r="BQ792" s="64"/>
      <c r="BR792" s="64"/>
      <c r="BS792" s="64"/>
      <c r="BT792" s="64"/>
      <c r="BU792" s="64"/>
      <c r="BV792" s="64"/>
      <c r="BW792" s="64"/>
      <c r="BX792" s="64"/>
      <c r="BY792" s="64"/>
      <c r="BZ792" s="64"/>
      <c r="CA792" s="64"/>
      <c r="CB792" s="64"/>
      <c r="CC792" s="64"/>
      <c r="CD792" s="64"/>
      <c r="CE792" s="64"/>
      <c r="CF792" s="64"/>
      <c r="CG792" s="64"/>
      <c r="CH792" s="64"/>
      <c r="CI792" s="64"/>
      <c r="CJ792" s="64"/>
      <c r="CK792" s="64"/>
      <c r="CL792" s="64"/>
      <c r="CM792" s="64"/>
      <c r="CN792" s="64"/>
      <c r="CO792" s="64"/>
      <c r="CP792" s="64"/>
      <c r="CQ792" s="64"/>
      <c r="CR792" s="64"/>
      <c r="CS792" s="64"/>
      <c r="CT792" s="64"/>
      <c r="CU792" s="64"/>
      <c r="CV792" s="64"/>
      <c r="CW792" s="64"/>
      <c r="CX792" s="64"/>
      <c r="CY792" s="64"/>
      <c r="CZ792" s="64"/>
      <c r="DA792" s="64"/>
      <c r="DB792" s="64"/>
      <c r="DC792" s="64"/>
      <c r="DD792" s="64"/>
      <c r="DE792" s="64"/>
      <c r="DF792" s="64"/>
      <c r="DG792" s="64"/>
      <c r="DH792" s="64"/>
      <c r="DI792" s="64"/>
      <c r="DJ792" s="64"/>
      <c r="DK792" s="65"/>
      <c r="DL792" s="65"/>
      <c r="DM792" s="65"/>
      <c r="DN792" s="65"/>
      <c r="DO792" s="65"/>
      <c r="DP792" s="65"/>
      <c r="DQ792" s="65"/>
      <c r="DR792" s="65"/>
      <c r="DS792" s="65"/>
      <c r="DT792" s="65"/>
      <c r="DU792" s="65"/>
      <c r="DV792" s="65"/>
      <c r="DW792" s="65"/>
      <c r="DX792" s="65"/>
      <c r="DY792" s="65"/>
      <c r="DZ792" s="65"/>
      <c r="EA792" s="65"/>
      <c r="EB792" s="65"/>
      <c r="EC792" s="65"/>
      <c r="ED792" s="65"/>
      <c r="EE792" s="65"/>
      <c r="EF792" s="65"/>
      <c r="EG792" s="65"/>
      <c r="EH792" s="65"/>
      <c r="EI792" s="65"/>
      <c r="EJ792" s="65"/>
      <c r="EK792" s="65"/>
      <c r="EL792" s="65"/>
      <c r="EM792" s="65"/>
      <c r="EN792" s="65"/>
      <c r="EO792" s="65"/>
      <c r="EP792" s="65"/>
      <c r="EQ792" s="65"/>
      <c r="ER792" s="65"/>
      <c r="ES792" s="65"/>
      <c r="ET792" s="65"/>
      <c r="EU792" s="65"/>
      <c r="EV792" s="65"/>
      <c r="EW792" s="65"/>
      <c r="EX792" s="65"/>
      <c r="EY792" s="65"/>
      <c r="EZ792" s="65"/>
      <c r="FA792" s="65"/>
      <c r="FB792" s="65"/>
      <c r="FC792" s="65"/>
      <c r="FD792" s="65"/>
      <c r="FE792" s="65"/>
      <c r="FF792" s="65"/>
      <c r="FG792" s="65"/>
      <c r="FH792" s="65"/>
      <c r="FI792" s="65"/>
      <c r="FJ792" s="65"/>
      <c r="FK792" s="65"/>
      <c r="FL792" s="65"/>
      <c r="FM792" s="65"/>
      <c r="FN792" s="65"/>
      <c r="FO792" s="65"/>
      <c r="FP792" s="65"/>
      <c r="FQ792" s="65"/>
      <c r="FR792" s="65"/>
      <c r="FS792" s="65"/>
      <c r="FT792" s="65"/>
      <c r="FU792" s="65"/>
      <c r="FV792" s="65"/>
      <c r="FW792" s="65"/>
      <c r="FX792" s="65"/>
      <c r="FY792" s="65"/>
      <c r="FZ792" s="65"/>
      <c r="GA792" s="65"/>
      <c r="GB792" s="65"/>
      <c r="GC792" s="65"/>
      <c r="GD792" s="65"/>
      <c r="GE792" s="65"/>
      <c r="GF792" s="65"/>
      <c r="GG792" s="65"/>
      <c r="GH792" s="65"/>
      <c r="GI792" s="65"/>
      <c r="GJ792" s="65"/>
      <c r="GK792" s="65"/>
      <c r="GL792" s="65"/>
      <c r="GM792" s="65"/>
      <c r="GN792" s="65"/>
      <c r="GO792" s="65"/>
    </row>
    <row r="793" spans="46:197" s="103" customFormat="1" ht="20.100000000000001" customHeight="1" x14ac:dyDescent="0.3">
      <c r="AT793" s="64"/>
      <c r="AU793" s="64"/>
      <c r="AV793" s="64"/>
      <c r="AW793" s="64"/>
      <c r="AX793" s="64"/>
      <c r="AY793" s="64"/>
      <c r="AZ793" s="64"/>
      <c r="BA793" s="64"/>
      <c r="BB793" s="64"/>
      <c r="BC793" s="64"/>
      <c r="BD793" s="64"/>
      <c r="BE793" s="64"/>
      <c r="BF793" s="64"/>
      <c r="BG793" s="64"/>
      <c r="BH793" s="64"/>
      <c r="BI793" s="64"/>
      <c r="BJ793" s="64"/>
      <c r="BK793" s="64"/>
      <c r="BL793" s="64"/>
      <c r="BM793" s="64"/>
      <c r="BN793" s="64"/>
      <c r="BO793" s="64"/>
      <c r="BP793" s="64"/>
      <c r="BQ793" s="64"/>
      <c r="BR793" s="64"/>
      <c r="BS793" s="64"/>
      <c r="BT793" s="64"/>
      <c r="BU793" s="64"/>
      <c r="BV793" s="64"/>
      <c r="BW793" s="64"/>
      <c r="BX793" s="64"/>
      <c r="BY793" s="64"/>
      <c r="BZ793" s="64"/>
      <c r="CA793" s="64"/>
      <c r="CB793" s="64"/>
      <c r="CC793" s="64"/>
      <c r="CD793" s="64"/>
      <c r="CE793" s="64"/>
      <c r="CF793" s="64"/>
      <c r="CG793" s="64"/>
      <c r="CH793" s="64"/>
      <c r="CI793" s="64"/>
      <c r="CJ793" s="64"/>
      <c r="CK793" s="64"/>
      <c r="CL793" s="64"/>
      <c r="CM793" s="64"/>
      <c r="CN793" s="64"/>
      <c r="CO793" s="64"/>
      <c r="CP793" s="64"/>
      <c r="CQ793" s="64"/>
      <c r="CR793" s="64"/>
      <c r="CS793" s="64"/>
      <c r="CT793" s="64"/>
      <c r="CU793" s="64"/>
      <c r="CV793" s="64"/>
      <c r="CW793" s="64"/>
      <c r="CX793" s="64"/>
      <c r="CY793" s="64"/>
      <c r="CZ793" s="64"/>
      <c r="DA793" s="64"/>
      <c r="DB793" s="64"/>
      <c r="DC793" s="64"/>
      <c r="DD793" s="64"/>
      <c r="DE793" s="64"/>
      <c r="DF793" s="64"/>
      <c r="DG793" s="64"/>
      <c r="DH793" s="64"/>
      <c r="DI793" s="64"/>
      <c r="DJ793" s="64"/>
      <c r="DK793" s="65"/>
      <c r="DL793" s="65"/>
      <c r="DM793" s="65"/>
      <c r="DN793" s="65"/>
      <c r="DO793" s="65"/>
      <c r="DP793" s="65"/>
      <c r="DQ793" s="65"/>
      <c r="DR793" s="65"/>
      <c r="DS793" s="65"/>
      <c r="DT793" s="65"/>
      <c r="DU793" s="65"/>
      <c r="DV793" s="65"/>
      <c r="DW793" s="65"/>
      <c r="DX793" s="65"/>
      <c r="DY793" s="65"/>
      <c r="DZ793" s="65"/>
      <c r="EA793" s="65"/>
      <c r="EB793" s="65"/>
      <c r="EC793" s="65"/>
      <c r="ED793" s="65"/>
      <c r="EE793" s="65"/>
      <c r="EF793" s="65"/>
      <c r="EG793" s="65"/>
      <c r="EH793" s="65"/>
      <c r="EI793" s="65"/>
      <c r="EJ793" s="65"/>
      <c r="EK793" s="65"/>
      <c r="EL793" s="65"/>
      <c r="EM793" s="65"/>
      <c r="EN793" s="65"/>
      <c r="EO793" s="65"/>
      <c r="EP793" s="65"/>
      <c r="EQ793" s="65"/>
      <c r="ER793" s="65"/>
      <c r="ES793" s="65"/>
      <c r="ET793" s="65"/>
      <c r="EU793" s="65"/>
      <c r="EV793" s="65"/>
      <c r="EW793" s="65"/>
      <c r="EX793" s="65"/>
      <c r="EY793" s="65"/>
      <c r="EZ793" s="65"/>
      <c r="FA793" s="65"/>
      <c r="FB793" s="65"/>
      <c r="FC793" s="65"/>
      <c r="FD793" s="65"/>
      <c r="FE793" s="65"/>
      <c r="FF793" s="65"/>
      <c r="FG793" s="65"/>
      <c r="FH793" s="65"/>
      <c r="FI793" s="65"/>
      <c r="FJ793" s="65"/>
      <c r="FK793" s="65"/>
      <c r="FL793" s="65"/>
      <c r="FM793" s="65"/>
      <c r="FN793" s="65"/>
      <c r="FO793" s="65"/>
      <c r="FP793" s="65"/>
      <c r="FQ793" s="65"/>
      <c r="FR793" s="65"/>
      <c r="FS793" s="65"/>
      <c r="FT793" s="65"/>
      <c r="FU793" s="65"/>
      <c r="FV793" s="65"/>
      <c r="FW793" s="65"/>
      <c r="FX793" s="65"/>
      <c r="FY793" s="65"/>
      <c r="FZ793" s="65"/>
      <c r="GA793" s="65"/>
      <c r="GB793" s="65"/>
      <c r="GC793" s="65"/>
      <c r="GD793" s="65"/>
      <c r="GE793" s="65"/>
      <c r="GF793" s="65"/>
      <c r="GG793" s="65"/>
      <c r="GH793" s="65"/>
      <c r="GI793" s="65"/>
      <c r="GJ793" s="65"/>
      <c r="GK793" s="65"/>
      <c r="GL793" s="65"/>
      <c r="GM793" s="65"/>
      <c r="GN793" s="65"/>
      <c r="GO793" s="65"/>
    </row>
    <row r="794" spans="46:197" s="103" customFormat="1" ht="20.100000000000001" customHeight="1" x14ac:dyDescent="0.3">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c r="BQ794" s="64"/>
      <c r="BR794" s="64"/>
      <c r="BS794" s="64"/>
      <c r="BT794" s="64"/>
      <c r="BU794" s="64"/>
      <c r="BV794" s="64"/>
      <c r="BW794" s="64"/>
      <c r="BX794" s="64"/>
      <c r="BY794" s="64"/>
      <c r="BZ794" s="64"/>
      <c r="CA794" s="64"/>
      <c r="CB794" s="64"/>
      <c r="CC794" s="64"/>
      <c r="CD794" s="64"/>
      <c r="CE794" s="64"/>
      <c r="CF794" s="64"/>
      <c r="CG794" s="64"/>
      <c r="CH794" s="64"/>
      <c r="CI794" s="64"/>
      <c r="CJ794" s="64"/>
      <c r="CK794" s="64"/>
      <c r="CL794" s="64"/>
      <c r="CM794" s="64"/>
      <c r="CN794" s="64"/>
      <c r="CO794" s="64"/>
      <c r="CP794" s="64"/>
      <c r="CQ794" s="64"/>
      <c r="CR794" s="64"/>
      <c r="CS794" s="64"/>
      <c r="CT794" s="64"/>
      <c r="CU794" s="64"/>
      <c r="CV794" s="64"/>
      <c r="CW794" s="64"/>
      <c r="CX794" s="64"/>
      <c r="CY794" s="64"/>
      <c r="CZ794" s="64"/>
      <c r="DA794" s="64"/>
      <c r="DB794" s="64"/>
      <c r="DC794" s="64"/>
      <c r="DD794" s="64"/>
      <c r="DE794" s="64"/>
      <c r="DF794" s="64"/>
      <c r="DG794" s="64"/>
      <c r="DH794" s="64"/>
      <c r="DI794" s="64"/>
      <c r="DJ794" s="64"/>
      <c r="DK794" s="65"/>
      <c r="DL794" s="65"/>
      <c r="DM794" s="65"/>
      <c r="DN794" s="65"/>
      <c r="DO794" s="65"/>
      <c r="DP794" s="65"/>
      <c r="DQ794" s="65"/>
      <c r="DR794" s="65"/>
      <c r="DS794" s="65"/>
      <c r="DT794" s="65"/>
      <c r="DU794" s="65"/>
      <c r="DV794" s="65"/>
      <c r="DW794" s="65"/>
      <c r="DX794" s="65"/>
      <c r="DY794" s="65"/>
      <c r="DZ794" s="65"/>
      <c r="EA794" s="65"/>
      <c r="EB794" s="65"/>
      <c r="EC794" s="65"/>
      <c r="ED794" s="65"/>
      <c r="EE794" s="65"/>
      <c r="EF794" s="65"/>
      <c r="EG794" s="65"/>
      <c r="EH794" s="65"/>
      <c r="EI794" s="65"/>
      <c r="EJ794" s="65"/>
      <c r="EK794" s="65"/>
      <c r="EL794" s="65"/>
      <c r="EM794" s="65"/>
      <c r="EN794" s="65"/>
      <c r="EO794" s="65"/>
      <c r="EP794" s="65"/>
      <c r="EQ794" s="65"/>
      <c r="ER794" s="65"/>
      <c r="ES794" s="65"/>
      <c r="ET794" s="65"/>
      <c r="EU794" s="65"/>
      <c r="EV794" s="65"/>
      <c r="EW794" s="65"/>
      <c r="EX794" s="65"/>
      <c r="EY794" s="65"/>
      <c r="EZ794" s="65"/>
      <c r="FA794" s="65"/>
      <c r="FB794" s="65"/>
      <c r="FC794" s="65"/>
      <c r="FD794" s="65"/>
      <c r="FE794" s="65"/>
      <c r="FF794" s="65"/>
      <c r="FG794" s="65"/>
      <c r="FH794" s="65"/>
      <c r="FI794" s="65"/>
      <c r="FJ794" s="65"/>
      <c r="FK794" s="65"/>
      <c r="FL794" s="65"/>
      <c r="FM794" s="65"/>
      <c r="FN794" s="65"/>
      <c r="FO794" s="65"/>
      <c r="FP794" s="65"/>
      <c r="FQ794" s="65"/>
      <c r="FR794" s="65"/>
      <c r="FS794" s="65"/>
      <c r="FT794" s="65"/>
      <c r="FU794" s="65"/>
      <c r="FV794" s="65"/>
      <c r="FW794" s="65"/>
      <c r="FX794" s="65"/>
      <c r="FY794" s="65"/>
      <c r="FZ794" s="65"/>
      <c r="GA794" s="65"/>
      <c r="GB794" s="65"/>
      <c r="GC794" s="65"/>
      <c r="GD794" s="65"/>
      <c r="GE794" s="65"/>
      <c r="GF794" s="65"/>
      <c r="GG794" s="65"/>
      <c r="GH794" s="65"/>
      <c r="GI794" s="65"/>
      <c r="GJ794" s="65"/>
      <c r="GK794" s="65"/>
      <c r="GL794" s="65"/>
      <c r="GM794" s="65"/>
      <c r="GN794" s="65"/>
      <c r="GO794" s="65"/>
    </row>
    <row r="795" spans="46:197" s="103" customFormat="1" ht="20.100000000000001" customHeight="1" x14ac:dyDescent="0.3">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c r="BS795" s="64"/>
      <c r="BT795" s="64"/>
      <c r="BU795" s="64"/>
      <c r="BV795" s="64"/>
      <c r="BW795" s="64"/>
      <c r="BX795" s="64"/>
      <c r="BY795" s="64"/>
      <c r="BZ795" s="64"/>
      <c r="CA795" s="64"/>
      <c r="CB795" s="64"/>
      <c r="CC795" s="64"/>
      <c r="CD795" s="64"/>
      <c r="CE795" s="64"/>
      <c r="CF795" s="64"/>
      <c r="CG795" s="64"/>
      <c r="CH795" s="64"/>
      <c r="CI795" s="64"/>
      <c r="CJ795" s="64"/>
      <c r="CK795" s="64"/>
      <c r="CL795" s="64"/>
      <c r="CM795" s="64"/>
      <c r="CN795" s="64"/>
      <c r="CO795" s="64"/>
      <c r="CP795" s="64"/>
      <c r="CQ795" s="64"/>
      <c r="CR795" s="64"/>
      <c r="CS795" s="64"/>
      <c r="CT795" s="64"/>
      <c r="CU795" s="64"/>
      <c r="CV795" s="64"/>
      <c r="CW795" s="64"/>
      <c r="CX795" s="64"/>
      <c r="CY795" s="64"/>
      <c r="CZ795" s="64"/>
      <c r="DA795" s="64"/>
      <c r="DB795" s="64"/>
      <c r="DC795" s="64"/>
      <c r="DD795" s="64"/>
      <c r="DE795" s="64"/>
      <c r="DF795" s="64"/>
      <c r="DG795" s="64"/>
      <c r="DH795" s="64"/>
      <c r="DI795" s="64"/>
      <c r="DJ795" s="64"/>
      <c r="DK795" s="65"/>
      <c r="DL795" s="65"/>
      <c r="DM795" s="65"/>
      <c r="DN795" s="65"/>
      <c r="DO795" s="65"/>
      <c r="DP795" s="65"/>
      <c r="DQ795" s="65"/>
      <c r="DR795" s="65"/>
      <c r="DS795" s="65"/>
      <c r="DT795" s="65"/>
      <c r="DU795" s="65"/>
      <c r="DV795" s="65"/>
      <c r="DW795" s="65"/>
      <c r="DX795" s="65"/>
      <c r="DY795" s="65"/>
      <c r="DZ795" s="65"/>
      <c r="EA795" s="65"/>
      <c r="EB795" s="65"/>
      <c r="EC795" s="65"/>
      <c r="ED795" s="65"/>
      <c r="EE795" s="65"/>
      <c r="EF795" s="65"/>
      <c r="EG795" s="65"/>
      <c r="EH795" s="65"/>
      <c r="EI795" s="65"/>
      <c r="EJ795" s="65"/>
      <c r="EK795" s="65"/>
      <c r="EL795" s="65"/>
      <c r="EM795" s="65"/>
      <c r="EN795" s="65"/>
      <c r="EO795" s="65"/>
      <c r="EP795" s="65"/>
      <c r="EQ795" s="65"/>
      <c r="ER795" s="65"/>
      <c r="ES795" s="65"/>
      <c r="ET795" s="65"/>
      <c r="EU795" s="65"/>
      <c r="EV795" s="65"/>
      <c r="EW795" s="65"/>
      <c r="EX795" s="65"/>
      <c r="EY795" s="65"/>
      <c r="EZ795" s="65"/>
      <c r="FA795" s="65"/>
      <c r="FB795" s="65"/>
      <c r="FC795" s="65"/>
      <c r="FD795" s="65"/>
      <c r="FE795" s="65"/>
      <c r="FF795" s="65"/>
      <c r="FG795" s="65"/>
      <c r="FH795" s="65"/>
      <c r="FI795" s="65"/>
      <c r="FJ795" s="65"/>
      <c r="FK795" s="65"/>
      <c r="FL795" s="65"/>
      <c r="FM795" s="65"/>
      <c r="FN795" s="65"/>
      <c r="FO795" s="65"/>
      <c r="FP795" s="65"/>
      <c r="FQ795" s="65"/>
      <c r="FR795" s="65"/>
      <c r="FS795" s="65"/>
      <c r="FT795" s="65"/>
      <c r="FU795" s="65"/>
      <c r="FV795" s="65"/>
      <c r="FW795" s="65"/>
      <c r="FX795" s="65"/>
      <c r="FY795" s="65"/>
      <c r="FZ795" s="65"/>
      <c r="GA795" s="65"/>
      <c r="GB795" s="65"/>
      <c r="GC795" s="65"/>
      <c r="GD795" s="65"/>
      <c r="GE795" s="65"/>
      <c r="GF795" s="65"/>
      <c r="GG795" s="65"/>
      <c r="GH795" s="65"/>
      <c r="GI795" s="65"/>
      <c r="GJ795" s="65"/>
      <c r="GK795" s="65"/>
      <c r="GL795" s="65"/>
      <c r="GM795" s="65"/>
      <c r="GN795" s="65"/>
      <c r="GO795" s="65"/>
    </row>
    <row r="796" spans="46:197" s="103" customFormat="1" ht="20.100000000000001" customHeight="1" x14ac:dyDescent="0.3">
      <c r="AT796" s="64"/>
      <c r="AU796" s="64"/>
      <c r="AV796" s="64"/>
      <c r="AW796" s="64"/>
      <c r="AX796" s="64"/>
      <c r="AY796" s="64"/>
      <c r="AZ796" s="64"/>
      <c r="BA796" s="64"/>
      <c r="BB796" s="64"/>
      <c r="BC796" s="64"/>
      <c r="BD796" s="64"/>
      <c r="BE796" s="64"/>
      <c r="BF796" s="64"/>
      <c r="BG796" s="64"/>
      <c r="BH796" s="64"/>
      <c r="BI796" s="64"/>
      <c r="BJ796" s="64"/>
      <c r="BK796" s="64"/>
      <c r="BL796" s="64"/>
      <c r="BM796" s="64"/>
      <c r="BN796" s="64"/>
      <c r="BO796" s="64"/>
      <c r="BP796" s="64"/>
      <c r="BQ796" s="64"/>
      <c r="BR796" s="64"/>
      <c r="BS796" s="64"/>
      <c r="BT796" s="64"/>
      <c r="BU796" s="64"/>
      <c r="BV796" s="64"/>
      <c r="BW796" s="64"/>
      <c r="BX796" s="64"/>
      <c r="BY796" s="64"/>
      <c r="BZ796" s="64"/>
      <c r="CA796" s="64"/>
      <c r="CB796" s="64"/>
      <c r="CC796" s="64"/>
      <c r="CD796" s="64"/>
      <c r="CE796" s="64"/>
      <c r="CF796" s="64"/>
      <c r="CG796" s="64"/>
      <c r="CH796" s="64"/>
      <c r="CI796" s="64"/>
      <c r="CJ796" s="64"/>
      <c r="CK796" s="64"/>
      <c r="CL796" s="64"/>
      <c r="CM796" s="64"/>
      <c r="CN796" s="64"/>
      <c r="CO796" s="64"/>
      <c r="CP796" s="64"/>
      <c r="CQ796" s="64"/>
      <c r="CR796" s="64"/>
      <c r="CS796" s="64"/>
      <c r="CT796" s="64"/>
      <c r="CU796" s="64"/>
      <c r="CV796" s="64"/>
      <c r="CW796" s="64"/>
      <c r="CX796" s="64"/>
      <c r="CY796" s="64"/>
      <c r="CZ796" s="64"/>
      <c r="DA796" s="64"/>
      <c r="DB796" s="64"/>
      <c r="DC796" s="64"/>
      <c r="DD796" s="64"/>
      <c r="DE796" s="64"/>
      <c r="DF796" s="64"/>
      <c r="DG796" s="64"/>
      <c r="DH796" s="64"/>
      <c r="DI796" s="64"/>
      <c r="DJ796" s="64"/>
      <c r="DK796" s="65"/>
      <c r="DL796" s="65"/>
      <c r="DM796" s="65"/>
      <c r="DN796" s="65"/>
      <c r="DO796" s="65"/>
      <c r="DP796" s="65"/>
      <c r="DQ796" s="65"/>
      <c r="DR796" s="65"/>
      <c r="DS796" s="65"/>
      <c r="DT796" s="65"/>
      <c r="DU796" s="65"/>
      <c r="DV796" s="65"/>
      <c r="DW796" s="65"/>
      <c r="DX796" s="65"/>
      <c r="DY796" s="65"/>
      <c r="DZ796" s="65"/>
      <c r="EA796" s="65"/>
      <c r="EB796" s="65"/>
      <c r="EC796" s="65"/>
      <c r="ED796" s="65"/>
      <c r="EE796" s="65"/>
      <c r="EF796" s="65"/>
      <c r="EG796" s="65"/>
      <c r="EH796" s="65"/>
      <c r="EI796" s="65"/>
      <c r="EJ796" s="65"/>
      <c r="EK796" s="65"/>
      <c r="EL796" s="65"/>
      <c r="EM796" s="65"/>
      <c r="EN796" s="65"/>
      <c r="EO796" s="65"/>
      <c r="EP796" s="65"/>
      <c r="EQ796" s="65"/>
      <c r="ER796" s="65"/>
      <c r="ES796" s="65"/>
      <c r="ET796" s="65"/>
      <c r="EU796" s="65"/>
      <c r="EV796" s="65"/>
      <c r="EW796" s="65"/>
      <c r="EX796" s="65"/>
      <c r="EY796" s="65"/>
      <c r="EZ796" s="65"/>
      <c r="FA796" s="65"/>
      <c r="FB796" s="65"/>
      <c r="FC796" s="65"/>
      <c r="FD796" s="65"/>
      <c r="FE796" s="65"/>
      <c r="FF796" s="65"/>
      <c r="FG796" s="65"/>
      <c r="FH796" s="65"/>
      <c r="FI796" s="65"/>
      <c r="FJ796" s="65"/>
      <c r="FK796" s="65"/>
      <c r="FL796" s="65"/>
      <c r="FM796" s="65"/>
      <c r="FN796" s="65"/>
      <c r="FO796" s="65"/>
      <c r="FP796" s="65"/>
      <c r="FQ796" s="65"/>
      <c r="FR796" s="65"/>
      <c r="FS796" s="65"/>
      <c r="FT796" s="65"/>
      <c r="FU796" s="65"/>
      <c r="FV796" s="65"/>
      <c r="FW796" s="65"/>
      <c r="FX796" s="65"/>
      <c r="FY796" s="65"/>
      <c r="FZ796" s="65"/>
      <c r="GA796" s="65"/>
      <c r="GB796" s="65"/>
      <c r="GC796" s="65"/>
      <c r="GD796" s="65"/>
      <c r="GE796" s="65"/>
      <c r="GF796" s="65"/>
      <c r="GG796" s="65"/>
      <c r="GH796" s="65"/>
      <c r="GI796" s="65"/>
      <c r="GJ796" s="65"/>
      <c r="GK796" s="65"/>
      <c r="GL796" s="65"/>
      <c r="GM796" s="65"/>
      <c r="GN796" s="65"/>
      <c r="GO796" s="65"/>
    </row>
    <row r="797" spans="46:197" s="103" customFormat="1" ht="20.100000000000001" customHeight="1" x14ac:dyDescent="0.3">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c r="BS797" s="64"/>
      <c r="BT797" s="64"/>
      <c r="BU797" s="64"/>
      <c r="BV797" s="64"/>
      <c r="BW797" s="64"/>
      <c r="BX797" s="64"/>
      <c r="BY797" s="64"/>
      <c r="BZ797" s="64"/>
      <c r="CA797" s="64"/>
      <c r="CB797" s="64"/>
      <c r="CC797" s="64"/>
      <c r="CD797" s="64"/>
      <c r="CE797" s="64"/>
      <c r="CF797" s="64"/>
      <c r="CG797" s="64"/>
      <c r="CH797" s="64"/>
      <c r="CI797" s="64"/>
      <c r="CJ797" s="64"/>
      <c r="CK797" s="64"/>
      <c r="CL797" s="64"/>
      <c r="CM797" s="64"/>
      <c r="CN797" s="64"/>
      <c r="CO797" s="64"/>
      <c r="CP797" s="64"/>
      <c r="CQ797" s="64"/>
      <c r="CR797" s="64"/>
      <c r="CS797" s="64"/>
      <c r="CT797" s="64"/>
      <c r="CU797" s="64"/>
      <c r="CV797" s="64"/>
      <c r="CW797" s="64"/>
      <c r="CX797" s="64"/>
      <c r="CY797" s="64"/>
      <c r="CZ797" s="64"/>
      <c r="DA797" s="64"/>
      <c r="DB797" s="64"/>
      <c r="DC797" s="64"/>
      <c r="DD797" s="64"/>
      <c r="DE797" s="64"/>
      <c r="DF797" s="64"/>
      <c r="DG797" s="64"/>
      <c r="DH797" s="64"/>
      <c r="DI797" s="64"/>
      <c r="DJ797" s="64"/>
      <c r="DK797" s="65"/>
      <c r="DL797" s="65"/>
      <c r="DM797" s="65"/>
      <c r="DN797" s="65"/>
      <c r="DO797" s="65"/>
      <c r="DP797" s="65"/>
      <c r="DQ797" s="65"/>
      <c r="DR797" s="65"/>
      <c r="DS797" s="65"/>
      <c r="DT797" s="65"/>
      <c r="DU797" s="65"/>
      <c r="DV797" s="65"/>
      <c r="DW797" s="65"/>
      <c r="DX797" s="65"/>
      <c r="DY797" s="65"/>
      <c r="DZ797" s="65"/>
      <c r="EA797" s="65"/>
      <c r="EB797" s="65"/>
      <c r="EC797" s="65"/>
      <c r="ED797" s="65"/>
      <c r="EE797" s="65"/>
      <c r="EF797" s="65"/>
      <c r="EG797" s="65"/>
      <c r="EH797" s="65"/>
      <c r="EI797" s="65"/>
      <c r="EJ797" s="65"/>
      <c r="EK797" s="65"/>
      <c r="EL797" s="65"/>
      <c r="EM797" s="65"/>
      <c r="EN797" s="65"/>
      <c r="EO797" s="65"/>
      <c r="EP797" s="65"/>
      <c r="EQ797" s="65"/>
      <c r="ER797" s="65"/>
      <c r="ES797" s="65"/>
      <c r="ET797" s="65"/>
      <c r="EU797" s="65"/>
      <c r="EV797" s="65"/>
      <c r="EW797" s="65"/>
      <c r="EX797" s="65"/>
      <c r="EY797" s="65"/>
      <c r="EZ797" s="65"/>
      <c r="FA797" s="65"/>
      <c r="FB797" s="65"/>
      <c r="FC797" s="65"/>
      <c r="FD797" s="65"/>
      <c r="FE797" s="65"/>
      <c r="FF797" s="65"/>
      <c r="FG797" s="65"/>
      <c r="FH797" s="65"/>
      <c r="FI797" s="65"/>
      <c r="FJ797" s="65"/>
      <c r="FK797" s="65"/>
      <c r="FL797" s="65"/>
      <c r="FM797" s="65"/>
      <c r="FN797" s="65"/>
      <c r="FO797" s="65"/>
      <c r="FP797" s="65"/>
      <c r="FQ797" s="65"/>
      <c r="FR797" s="65"/>
      <c r="FS797" s="65"/>
      <c r="FT797" s="65"/>
      <c r="FU797" s="65"/>
      <c r="FV797" s="65"/>
      <c r="FW797" s="65"/>
      <c r="FX797" s="65"/>
      <c r="FY797" s="65"/>
      <c r="FZ797" s="65"/>
      <c r="GA797" s="65"/>
      <c r="GB797" s="65"/>
      <c r="GC797" s="65"/>
      <c r="GD797" s="65"/>
      <c r="GE797" s="65"/>
      <c r="GF797" s="65"/>
      <c r="GG797" s="65"/>
      <c r="GH797" s="65"/>
      <c r="GI797" s="65"/>
      <c r="GJ797" s="65"/>
      <c r="GK797" s="65"/>
      <c r="GL797" s="65"/>
      <c r="GM797" s="65"/>
      <c r="GN797" s="65"/>
      <c r="GO797" s="65"/>
    </row>
    <row r="798" spans="46:197" s="103" customFormat="1" ht="20.100000000000001" customHeight="1" x14ac:dyDescent="0.3">
      <c r="AT798" s="64"/>
      <c r="AU798" s="64"/>
      <c r="AV798" s="64"/>
      <c r="AW798" s="64"/>
      <c r="AX798" s="64"/>
      <c r="AY798" s="64"/>
      <c r="AZ798" s="64"/>
      <c r="BA798" s="64"/>
      <c r="BB798" s="64"/>
      <c r="BC798" s="64"/>
      <c r="BD798" s="64"/>
      <c r="BE798" s="64"/>
      <c r="BF798" s="64"/>
      <c r="BG798" s="64"/>
      <c r="BH798" s="64"/>
      <c r="BI798" s="64"/>
      <c r="BJ798" s="64"/>
      <c r="BK798" s="64"/>
      <c r="BL798" s="64"/>
      <c r="BM798" s="64"/>
      <c r="BN798" s="64"/>
      <c r="BO798" s="64"/>
      <c r="BP798" s="64"/>
      <c r="BQ798" s="64"/>
      <c r="BR798" s="64"/>
      <c r="BS798" s="64"/>
      <c r="BT798" s="64"/>
      <c r="BU798" s="64"/>
      <c r="BV798" s="64"/>
      <c r="BW798" s="64"/>
      <c r="BX798" s="64"/>
      <c r="BY798" s="64"/>
      <c r="BZ798" s="64"/>
      <c r="CA798" s="64"/>
      <c r="CB798" s="64"/>
      <c r="CC798" s="64"/>
      <c r="CD798" s="64"/>
      <c r="CE798" s="64"/>
      <c r="CF798" s="64"/>
      <c r="CG798" s="64"/>
      <c r="CH798" s="64"/>
      <c r="CI798" s="64"/>
      <c r="CJ798" s="64"/>
      <c r="CK798" s="64"/>
      <c r="CL798" s="64"/>
      <c r="CM798" s="64"/>
      <c r="CN798" s="64"/>
      <c r="CO798" s="64"/>
      <c r="CP798" s="64"/>
      <c r="CQ798" s="64"/>
      <c r="CR798" s="64"/>
      <c r="CS798" s="64"/>
      <c r="CT798" s="64"/>
      <c r="CU798" s="64"/>
      <c r="CV798" s="64"/>
      <c r="CW798" s="64"/>
      <c r="CX798" s="64"/>
      <c r="CY798" s="64"/>
      <c r="CZ798" s="64"/>
      <c r="DA798" s="64"/>
      <c r="DB798" s="64"/>
      <c r="DC798" s="64"/>
      <c r="DD798" s="64"/>
      <c r="DE798" s="64"/>
      <c r="DF798" s="64"/>
      <c r="DG798" s="64"/>
      <c r="DH798" s="64"/>
      <c r="DI798" s="64"/>
      <c r="DJ798" s="64"/>
      <c r="DK798" s="65"/>
      <c r="DL798" s="65"/>
      <c r="DM798" s="65"/>
      <c r="DN798" s="65"/>
      <c r="DO798" s="65"/>
      <c r="DP798" s="65"/>
      <c r="DQ798" s="65"/>
      <c r="DR798" s="65"/>
      <c r="DS798" s="65"/>
      <c r="DT798" s="65"/>
      <c r="DU798" s="65"/>
      <c r="DV798" s="65"/>
      <c r="DW798" s="65"/>
      <c r="DX798" s="65"/>
      <c r="DY798" s="65"/>
      <c r="DZ798" s="65"/>
      <c r="EA798" s="65"/>
      <c r="EB798" s="65"/>
      <c r="EC798" s="65"/>
      <c r="ED798" s="65"/>
      <c r="EE798" s="65"/>
      <c r="EF798" s="65"/>
      <c r="EG798" s="65"/>
      <c r="EH798" s="65"/>
      <c r="EI798" s="65"/>
      <c r="EJ798" s="65"/>
      <c r="EK798" s="65"/>
      <c r="EL798" s="65"/>
      <c r="EM798" s="65"/>
      <c r="EN798" s="65"/>
      <c r="EO798" s="65"/>
      <c r="EP798" s="65"/>
      <c r="EQ798" s="65"/>
      <c r="ER798" s="65"/>
      <c r="ES798" s="65"/>
      <c r="ET798" s="65"/>
      <c r="EU798" s="65"/>
      <c r="EV798" s="65"/>
      <c r="EW798" s="65"/>
      <c r="EX798" s="65"/>
      <c r="EY798" s="65"/>
      <c r="EZ798" s="65"/>
      <c r="FA798" s="65"/>
      <c r="FB798" s="65"/>
      <c r="FC798" s="65"/>
      <c r="FD798" s="65"/>
      <c r="FE798" s="65"/>
      <c r="FF798" s="65"/>
      <c r="FG798" s="65"/>
      <c r="FH798" s="65"/>
      <c r="FI798" s="65"/>
      <c r="FJ798" s="65"/>
      <c r="FK798" s="65"/>
      <c r="FL798" s="65"/>
      <c r="FM798" s="65"/>
      <c r="FN798" s="65"/>
      <c r="FO798" s="65"/>
      <c r="FP798" s="65"/>
      <c r="FQ798" s="65"/>
      <c r="FR798" s="65"/>
      <c r="FS798" s="65"/>
      <c r="FT798" s="65"/>
      <c r="FU798" s="65"/>
      <c r="FV798" s="65"/>
      <c r="FW798" s="65"/>
      <c r="FX798" s="65"/>
      <c r="FY798" s="65"/>
      <c r="FZ798" s="65"/>
      <c r="GA798" s="65"/>
      <c r="GB798" s="65"/>
      <c r="GC798" s="65"/>
      <c r="GD798" s="65"/>
      <c r="GE798" s="65"/>
      <c r="GF798" s="65"/>
      <c r="GG798" s="65"/>
      <c r="GH798" s="65"/>
      <c r="GI798" s="65"/>
      <c r="GJ798" s="65"/>
      <c r="GK798" s="65"/>
      <c r="GL798" s="65"/>
      <c r="GM798" s="65"/>
      <c r="GN798" s="65"/>
      <c r="GO798" s="65"/>
    </row>
    <row r="799" spans="46:197" s="103" customFormat="1" ht="20.100000000000001" customHeight="1" x14ac:dyDescent="0.3">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c r="BS799" s="64"/>
      <c r="BT799" s="64"/>
      <c r="BU799" s="64"/>
      <c r="BV799" s="64"/>
      <c r="BW799" s="64"/>
      <c r="BX799" s="64"/>
      <c r="BY799" s="64"/>
      <c r="BZ799" s="64"/>
      <c r="CA799" s="64"/>
      <c r="CB799" s="64"/>
      <c r="CC799" s="64"/>
      <c r="CD799" s="64"/>
      <c r="CE799" s="64"/>
      <c r="CF799" s="64"/>
      <c r="CG799" s="64"/>
      <c r="CH799" s="64"/>
      <c r="CI799" s="64"/>
      <c r="CJ799" s="64"/>
      <c r="CK799" s="64"/>
      <c r="CL799" s="64"/>
      <c r="CM799" s="64"/>
      <c r="CN799" s="64"/>
      <c r="CO799" s="64"/>
      <c r="CP799" s="64"/>
      <c r="CQ799" s="64"/>
      <c r="CR799" s="64"/>
      <c r="CS799" s="64"/>
      <c r="CT799" s="64"/>
      <c r="CU799" s="64"/>
      <c r="CV799" s="64"/>
      <c r="CW799" s="64"/>
      <c r="CX799" s="64"/>
      <c r="CY799" s="64"/>
      <c r="CZ799" s="64"/>
      <c r="DA799" s="64"/>
      <c r="DB799" s="64"/>
      <c r="DC799" s="64"/>
      <c r="DD799" s="64"/>
      <c r="DE799" s="64"/>
      <c r="DF799" s="64"/>
      <c r="DG799" s="64"/>
      <c r="DH799" s="64"/>
      <c r="DI799" s="64"/>
      <c r="DJ799" s="64"/>
      <c r="DK799" s="65"/>
      <c r="DL799" s="65"/>
      <c r="DM799" s="65"/>
      <c r="DN799" s="65"/>
      <c r="DO799" s="65"/>
      <c r="DP799" s="65"/>
      <c r="DQ799" s="65"/>
      <c r="DR799" s="65"/>
      <c r="DS799" s="65"/>
      <c r="DT799" s="65"/>
      <c r="DU799" s="65"/>
      <c r="DV799" s="65"/>
      <c r="DW799" s="65"/>
      <c r="DX799" s="65"/>
      <c r="DY799" s="65"/>
      <c r="DZ799" s="65"/>
      <c r="EA799" s="65"/>
      <c r="EB799" s="65"/>
      <c r="EC799" s="65"/>
      <c r="ED799" s="65"/>
      <c r="EE799" s="65"/>
      <c r="EF799" s="65"/>
      <c r="EG799" s="65"/>
      <c r="EH799" s="65"/>
      <c r="EI799" s="65"/>
      <c r="EJ799" s="65"/>
      <c r="EK799" s="65"/>
      <c r="EL799" s="65"/>
      <c r="EM799" s="65"/>
      <c r="EN799" s="65"/>
      <c r="EO799" s="65"/>
      <c r="EP799" s="65"/>
      <c r="EQ799" s="65"/>
      <c r="ER799" s="65"/>
      <c r="ES799" s="65"/>
      <c r="ET799" s="65"/>
      <c r="EU799" s="65"/>
      <c r="EV799" s="65"/>
      <c r="EW799" s="65"/>
      <c r="EX799" s="65"/>
      <c r="EY799" s="65"/>
      <c r="EZ799" s="65"/>
      <c r="FA799" s="65"/>
      <c r="FB799" s="65"/>
      <c r="FC799" s="65"/>
      <c r="FD799" s="65"/>
      <c r="FE799" s="65"/>
      <c r="FF799" s="65"/>
      <c r="FG799" s="65"/>
      <c r="FH799" s="65"/>
      <c r="FI799" s="65"/>
      <c r="FJ799" s="65"/>
      <c r="FK799" s="65"/>
      <c r="FL799" s="65"/>
      <c r="FM799" s="65"/>
      <c r="FN799" s="65"/>
      <c r="FO799" s="65"/>
      <c r="FP799" s="65"/>
      <c r="FQ799" s="65"/>
      <c r="FR799" s="65"/>
      <c r="FS799" s="65"/>
      <c r="FT799" s="65"/>
      <c r="FU799" s="65"/>
      <c r="FV799" s="65"/>
      <c r="FW799" s="65"/>
      <c r="FX799" s="65"/>
      <c r="FY799" s="65"/>
      <c r="FZ799" s="65"/>
      <c r="GA799" s="65"/>
      <c r="GB799" s="65"/>
      <c r="GC799" s="65"/>
      <c r="GD799" s="65"/>
      <c r="GE799" s="65"/>
      <c r="GF799" s="65"/>
      <c r="GG799" s="65"/>
      <c r="GH799" s="65"/>
      <c r="GI799" s="65"/>
      <c r="GJ799" s="65"/>
      <c r="GK799" s="65"/>
      <c r="GL799" s="65"/>
      <c r="GM799" s="65"/>
      <c r="GN799" s="65"/>
      <c r="GO799" s="65"/>
    </row>
    <row r="800" spans="46:197" s="103" customFormat="1" ht="20.100000000000001" customHeight="1" x14ac:dyDescent="0.3">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c r="BS800" s="64"/>
      <c r="BT800" s="64"/>
      <c r="BU800" s="64"/>
      <c r="BV800" s="64"/>
      <c r="BW800" s="64"/>
      <c r="BX800" s="64"/>
      <c r="BY800" s="64"/>
      <c r="BZ800" s="64"/>
      <c r="CA800" s="64"/>
      <c r="CB800" s="64"/>
      <c r="CC800" s="64"/>
      <c r="CD800" s="64"/>
      <c r="CE800" s="64"/>
      <c r="CF800" s="64"/>
      <c r="CG800" s="64"/>
      <c r="CH800" s="64"/>
      <c r="CI800" s="64"/>
      <c r="CJ800" s="64"/>
      <c r="CK800" s="64"/>
      <c r="CL800" s="64"/>
      <c r="CM800" s="64"/>
      <c r="CN800" s="64"/>
      <c r="CO800" s="64"/>
      <c r="CP800" s="64"/>
      <c r="CQ800" s="64"/>
      <c r="CR800" s="64"/>
      <c r="CS800" s="64"/>
      <c r="CT800" s="64"/>
      <c r="CU800" s="64"/>
      <c r="CV800" s="64"/>
      <c r="CW800" s="64"/>
      <c r="CX800" s="64"/>
      <c r="CY800" s="64"/>
      <c r="CZ800" s="64"/>
      <c r="DA800" s="64"/>
      <c r="DB800" s="64"/>
      <c r="DC800" s="64"/>
      <c r="DD800" s="64"/>
      <c r="DE800" s="64"/>
      <c r="DF800" s="64"/>
      <c r="DG800" s="64"/>
      <c r="DH800" s="64"/>
      <c r="DI800" s="64"/>
      <c r="DJ800" s="64"/>
      <c r="DK800" s="65"/>
      <c r="DL800" s="65"/>
      <c r="DM800" s="65"/>
      <c r="DN800" s="65"/>
      <c r="DO800" s="65"/>
      <c r="DP800" s="65"/>
      <c r="DQ800" s="65"/>
      <c r="DR800" s="65"/>
      <c r="DS800" s="65"/>
      <c r="DT800" s="65"/>
      <c r="DU800" s="65"/>
      <c r="DV800" s="65"/>
      <c r="DW800" s="65"/>
      <c r="DX800" s="65"/>
      <c r="DY800" s="65"/>
      <c r="DZ800" s="65"/>
      <c r="EA800" s="65"/>
      <c r="EB800" s="65"/>
      <c r="EC800" s="65"/>
      <c r="ED800" s="65"/>
      <c r="EE800" s="65"/>
      <c r="EF800" s="65"/>
      <c r="EG800" s="65"/>
      <c r="EH800" s="65"/>
      <c r="EI800" s="65"/>
      <c r="EJ800" s="65"/>
      <c r="EK800" s="65"/>
      <c r="EL800" s="65"/>
      <c r="EM800" s="65"/>
      <c r="EN800" s="65"/>
      <c r="EO800" s="65"/>
      <c r="EP800" s="65"/>
      <c r="EQ800" s="65"/>
      <c r="ER800" s="65"/>
      <c r="ES800" s="65"/>
      <c r="ET800" s="65"/>
      <c r="EU800" s="65"/>
      <c r="EV800" s="65"/>
      <c r="EW800" s="65"/>
      <c r="EX800" s="65"/>
      <c r="EY800" s="65"/>
      <c r="EZ800" s="65"/>
      <c r="FA800" s="65"/>
      <c r="FB800" s="65"/>
      <c r="FC800" s="65"/>
      <c r="FD800" s="65"/>
      <c r="FE800" s="65"/>
      <c r="FF800" s="65"/>
      <c r="FG800" s="65"/>
      <c r="FH800" s="65"/>
      <c r="FI800" s="65"/>
      <c r="FJ800" s="65"/>
      <c r="FK800" s="65"/>
      <c r="FL800" s="65"/>
      <c r="FM800" s="65"/>
      <c r="FN800" s="65"/>
      <c r="FO800" s="65"/>
      <c r="FP800" s="65"/>
      <c r="FQ800" s="65"/>
      <c r="FR800" s="65"/>
      <c r="FS800" s="65"/>
      <c r="FT800" s="65"/>
      <c r="FU800" s="65"/>
      <c r="FV800" s="65"/>
      <c r="FW800" s="65"/>
      <c r="FX800" s="65"/>
      <c r="FY800" s="65"/>
      <c r="FZ800" s="65"/>
      <c r="GA800" s="65"/>
      <c r="GB800" s="65"/>
      <c r="GC800" s="65"/>
      <c r="GD800" s="65"/>
      <c r="GE800" s="65"/>
      <c r="GF800" s="65"/>
      <c r="GG800" s="65"/>
      <c r="GH800" s="65"/>
      <c r="GI800" s="65"/>
      <c r="GJ800" s="65"/>
      <c r="GK800" s="65"/>
      <c r="GL800" s="65"/>
      <c r="GM800" s="65"/>
      <c r="GN800" s="65"/>
      <c r="GO800" s="65"/>
    </row>
    <row r="801" spans="46:197" s="103" customFormat="1" ht="20.100000000000001" customHeight="1" x14ac:dyDescent="0.3">
      <c r="AT801" s="64"/>
      <c r="AU801" s="64"/>
      <c r="AV801" s="64"/>
      <c r="AW801" s="64"/>
      <c r="AX801" s="64"/>
      <c r="AY801" s="64"/>
      <c r="AZ801" s="64"/>
      <c r="BA801" s="64"/>
      <c r="BB801" s="64"/>
      <c r="BC801" s="64"/>
      <c r="BD801" s="64"/>
      <c r="BE801" s="64"/>
      <c r="BF801" s="64"/>
      <c r="BG801" s="64"/>
      <c r="BH801" s="64"/>
      <c r="BI801" s="64"/>
      <c r="BJ801" s="64"/>
      <c r="BK801" s="64"/>
      <c r="BL801" s="64"/>
      <c r="BM801" s="64"/>
      <c r="BN801" s="64"/>
      <c r="BO801" s="64"/>
      <c r="BP801" s="64"/>
      <c r="BQ801" s="64"/>
      <c r="BR801" s="64"/>
      <c r="BS801" s="64"/>
      <c r="BT801" s="64"/>
      <c r="BU801" s="64"/>
      <c r="BV801" s="64"/>
      <c r="BW801" s="64"/>
      <c r="BX801" s="64"/>
      <c r="BY801" s="64"/>
      <c r="BZ801" s="64"/>
      <c r="CA801" s="64"/>
      <c r="CB801" s="64"/>
      <c r="CC801" s="64"/>
      <c r="CD801" s="64"/>
      <c r="CE801" s="64"/>
      <c r="CF801" s="64"/>
      <c r="CG801" s="64"/>
      <c r="CH801" s="64"/>
      <c r="CI801" s="64"/>
      <c r="CJ801" s="64"/>
      <c r="CK801" s="64"/>
      <c r="CL801" s="64"/>
      <c r="CM801" s="64"/>
      <c r="CN801" s="64"/>
      <c r="CO801" s="64"/>
      <c r="CP801" s="64"/>
      <c r="CQ801" s="64"/>
      <c r="CR801" s="64"/>
      <c r="CS801" s="64"/>
      <c r="CT801" s="64"/>
      <c r="CU801" s="64"/>
      <c r="CV801" s="64"/>
      <c r="CW801" s="64"/>
      <c r="CX801" s="64"/>
      <c r="CY801" s="64"/>
      <c r="CZ801" s="64"/>
      <c r="DA801" s="64"/>
      <c r="DB801" s="64"/>
      <c r="DC801" s="64"/>
      <c r="DD801" s="64"/>
      <c r="DE801" s="64"/>
      <c r="DF801" s="64"/>
      <c r="DG801" s="64"/>
      <c r="DH801" s="64"/>
      <c r="DI801" s="64"/>
      <c r="DJ801" s="64"/>
      <c r="DK801" s="65"/>
      <c r="DL801" s="65"/>
      <c r="DM801" s="65"/>
      <c r="DN801" s="65"/>
      <c r="DO801" s="65"/>
      <c r="DP801" s="65"/>
      <c r="DQ801" s="65"/>
      <c r="DR801" s="65"/>
      <c r="DS801" s="65"/>
      <c r="DT801" s="65"/>
      <c r="DU801" s="65"/>
      <c r="DV801" s="65"/>
      <c r="DW801" s="65"/>
      <c r="DX801" s="65"/>
      <c r="DY801" s="65"/>
      <c r="DZ801" s="65"/>
      <c r="EA801" s="65"/>
      <c r="EB801" s="65"/>
      <c r="EC801" s="65"/>
      <c r="ED801" s="65"/>
      <c r="EE801" s="65"/>
      <c r="EF801" s="65"/>
      <c r="EG801" s="65"/>
      <c r="EH801" s="65"/>
      <c r="EI801" s="65"/>
      <c r="EJ801" s="65"/>
      <c r="EK801" s="65"/>
      <c r="EL801" s="65"/>
      <c r="EM801" s="65"/>
      <c r="EN801" s="65"/>
      <c r="EO801" s="65"/>
      <c r="EP801" s="65"/>
      <c r="EQ801" s="65"/>
      <c r="ER801" s="65"/>
      <c r="ES801" s="65"/>
      <c r="ET801" s="65"/>
      <c r="EU801" s="65"/>
      <c r="EV801" s="65"/>
      <c r="EW801" s="65"/>
      <c r="EX801" s="65"/>
      <c r="EY801" s="65"/>
      <c r="EZ801" s="65"/>
      <c r="FA801" s="65"/>
      <c r="FB801" s="65"/>
      <c r="FC801" s="65"/>
      <c r="FD801" s="65"/>
      <c r="FE801" s="65"/>
      <c r="FF801" s="65"/>
      <c r="FG801" s="65"/>
      <c r="FH801" s="65"/>
      <c r="FI801" s="65"/>
      <c r="FJ801" s="65"/>
      <c r="FK801" s="65"/>
      <c r="FL801" s="65"/>
      <c r="FM801" s="65"/>
      <c r="FN801" s="65"/>
      <c r="FO801" s="65"/>
      <c r="FP801" s="65"/>
      <c r="FQ801" s="65"/>
      <c r="FR801" s="65"/>
      <c r="FS801" s="65"/>
      <c r="FT801" s="65"/>
      <c r="FU801" s="65"/>
      <c r="FV801" s="65"/>
      <c r="FW801" s="65"/>
      <c r="FX801" s="65"/>
      <c r="FY801" s="65"/>
      <c r="FZ801" s="65"/>
      <c r="GA801" s="65"/>
      <c r="GB801" s="65"/>
      <c r="GC801" s="65"/>
      <c r="GD801" s="65"/>
      <c r="GE801" s="65"/>
      <c r="GF801" s="65"/>
      <c r="GG801" s="65"/>
      <c r="GH801" s="65"/>
      <c r="GI801" s="65"/>
      <c r="GJ801" s="65"/>
      <c r="GK801" s="65"/>
      <c r="GL801" s="65"/>
      <c r="GM801" s="65"/>
      <c r="GN801" s="65"/>
      <c r="GO801" s="65"/>
    </row>
    <row r="802" spans="46:197" s="103" customFormat="1" ht="20.100000000000001" customHeight="1" x14ac:dyDescent="0.3">
      <c r="AT802" s="64"/>
      <c r="AU802" s="64"/>
      <c r="AV802" s="64"/>
      <c r="AW802" s="64"/>
      <c r="AX802" s="64"/>
      <c r="AY802" s="64"/>
      <c r="AZ802" s="64"/>
      <c r="BA802" s="64"/>
      <c r="BB802" s="64"/>
      <c r="BC802" s="64"/>
      <c r="BD802" s="64"/>
      <c r="BE802" s="64"/>
      <c r="BF802" s="64"/>
      <c r="BG802" s="64"/>
      <c r="BH802" s="64"/>
      <c r="BI802" s="64"/>
      <c r="BJ802" s="64"/>
      <c r="BK802" s="64"/>
      <c r="BL802" s="64"/>
      <c r="BM802" s="64"/>
      <c r="BN802" s="64"/>
      <c r="BO802" s="64"/>
      <c r="BP802" s="64"/>
      <c r="BQ802" s="64"/>
      <c r="BR802" s="64"/>
      <c r="BS802" s="64"/>
      <c r="BT802" s="64"/>
      <c r="BU802" s="64"/>
      <c r="BV802" s="64"/>
      <c r="BW802" s="64"/>
      <c r="BX802" s="64"/>
      <c r="BY802" s="64"/>
      <c r="BZ802" s="64"/>
      <c r="CA802" s="64"/>
      <c r="CB802" s="64"/>
      <c r="CC802" s="64"/>
      <c r="CD802" s="64"/>
      <c r="CE802" s="64"/>
      <c r="CF802" s="64"/>
      <c r="CG802" s="64"/>
      <c r="CH802" s="64"/>
      <c r="CI802" s="64"/>
      <c r="CJ802" s="64"/>
      <c r="CK802" s="64"/>
      <c r="CL802" s="64"/>
      <c r="CM802" s="64"/>
      <c r="CN802" s="64"/>
      <c r="CO802" s="64"/>
      <c r="CP802" s="64"/>
      <c r="CQ802" s="64"/>
      <c r="CR802" s="64"/>
      <c r="CS802" s="64"/>
      <c r="CT802" s="64"/>
      <c r="CU802" s="64"/>
      <c r="CV802" s="64"/>
      <c r="CW802" s="64"/>
      <c r="CX802" s="64"/>
      <c r="CY802" s="64"/>
      <c r="CZ802" s="64"/>
      <c r="DA802" s="64"/>
      <c r="DB802" s="64"/>
      <c r="DC802" s="64"/>
      <c r="DD802" s="64"/>
      <c r="DE802" s="64"/>
      <c r="DF802" s="64"/>
      <c r="DG802" s="64"/>
      <c r="DH802" s="64"/>
      <c r="DI802" s="64"/>
      <c r="DJ802" s="64"/>
      <c r="DK802" s="65"/>
      <c r="DL802" s="65"/>
      <c r="DM802" s="65"/>
      <c r="DN802" s="65"/>
      <c r="DO802" s="65"/>
      <c r="DP802" s="65"/>
      <c r="DQ802" s="65"/>
      <c r="DR802" s="65"/>
      <c r="DS802" s="65"/>
      <c r="DT802" s="65"/>
      <c r="DU802" s="65"/>
      <c r="DV802" s="65"/>
      <c r="DW802" s="65"/>
      <c r="DX802" s="65"/>
      <c r="DY802" s="65"/>
      <c r="DZ802" s="65"/>
      <c r="EA802" s="65"/>
      <c r="EB802" s="65"/>
      <c r="EC802" s="65"/>
      <c r="ED802" s="65"/>
      <c r="EE802" s="65"/>
      <c r="EF802" s="65"/>
      <c r="EG802" s="65"/>
      <c r="EH802" s="65"/>
      <c r="EI802" s="65"/>
      <c r="EJ802" s="65"/>
      <c r="EK802" s="65"/>
      <c r="EL802" s="65"/>
      <c r="EM802" s="65"/>
      <c r="EN802" s="65"/>
      <c r="EO802" s="65"/>
      <c r="EP802" s="65"/>
      <c r="EQ802" s="65"/>
      <c r="ER802" s="65"/>
      <c r="ES802" s="65"/>
      <c r="ET802" s="65"/>
      <c r="EU802" s="65"/>
      <c r="EV802" s="65"/>
      <c r="EW802" s="65"/>
      <c r="EX802" s="65"/>
      <c r="EY802" s="65"/>
      <c r="EZ802" s="65"/>
      <c r="FA802" s="65"/>
      <c r="FB802" s="65"/>
      <c r="FC802" s="65"/>
      <c r="FD802" s="65"/>
      <c r="FE802" s="65"/>
      <c r="FF802" s="65"/>
      <c r="FG802" s="65"/>
      <c r="FH802" s="65"/>
      <c r="FI802" s="65"/>
      <c r="FJ802" s="65"/>
      <c r="FK802" s="65"/>
      <c r="FL802" s="65"/>
      <c r="FM802" s="65"/>
      <c r="FN802" s="65"/>
      <c r="FO802" s="65"/>
      <c r="FP802" s="65"/>
      <c r="FQ802" s="65"/>
      <c r="FR802" s="65"/>
      <c r="FS802" s="65"/>
      <c r="FT802" s="65"/>
      <c r="FU802" s="65"/>
      <c r="FV802" s="65"/>
      <c r="FW802" s="65"/>
      <c r="FX802" s="65"/>
      <c r="FY802" s="65"/>
      <c r="FZ802" s="65"/>
      <c r="GA802" s="65"/>
      <c r="GB802" s="65"/>
      <c r="GC802" s="65"/>
      <c r="GD802" s="65"/>
      <c r="GE802" s="65"/>
      <c r="GF802" s="65"/>
      <c r="GG802" s="65"/>
      <c r="GH802" s="65"/>
      <c r="GI802" s="65"/>
      <c r="GJ802" s="65"/>
      <c r="GK802" s="65"/>
      <c r="GL802" s="65"/>
      <c r="GM802" s="65"/>
      <c r="GN802" s="65"/>
      <c r="GO802" s="65"/>
    </row>
    <row r="803" spans="46:197" s="103" customFormat="1" ht="20.100000000000001" customHeight="1" x14ac:dyDescent="0.3">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c r="BQ803" s="64"/>
      <c r="BR803" s="64"/>
      <c r="BS803" s="64"/>
      <c r="BT803" s="64"/>
      <c r="BU803" s="64"/>
      <c r="BV803" s="64"/>
      <c r="BW803" s="64"/>
      <c r="BX803" s="64"/>
      <c r="BY803" s="64"/>
      <c r="BZ803" s="64"/>
      <c r="CA803" s="64"/>
      <c r="CB803" s="64"/>
      <c r="CC803" s="64"/>
      <c r="CD803" s="64"/>
      <c r="CE803" s="64"/>
      <c r="CF803" s="64"/>
      <c r="CG803" s="64"/>
      <c r="CH803" s="64"/>
      <c r="CI803" s="64"/>
      <c r="CJ803" s="64"/>
      <c r="CK803" s="64"/>
      <c r="CL803" s="64"/>
      <c r="CM803" s="64"/>
      <c r="CN803" s="64"/>
      <c r="CO803" s="64"/>
      <c r="CP803" s="64"/>
      <c r="CQ803" s="64"/>
      <c r="CR803" s="64"/>
      <c r="CS803" s="64"/>
      <c r="CT803" s="64"/>
      <c r="CU803" s="64"/>
      <c r="CV803" s="64"/>
      <c r="CW803" s="64"/>
      <c r="CX803" s="64"/>
      <c r="CY803" s="64"/>
      <c r="CZ803" s="64"/>
      <c r="DA803" s="64"/>
      <c r="DB803" s="64"/>
      <c r="DC803" s="64"/>
      <c r="DD803" s="64"/>
      <c r="DE803" s="64"/>
      <c r="DF803" s="64"/>
      <c r="DG803" s="64"/>
      <c r="DH803" s="64"/>
      <c r="DI803" s="64"/>
      <c r="DJ803" s="64"/>
      <c r="DK803" s="65"/>
      <c r="DL803" s="65"/>
      <c r="DM803" s="65"/>
      <c r="DN803" s="65"/>
      <c r="DO803" s="65"/>
      <c r="DP803" s="65"/>
      <c r="DQ803" s="65"/>
      <c r="DR803" s="65"/>
      <c r="DS803" s="65"/>
      <c r="DT803" s="65"/>
      <c r="DU803" s="65"/>
      <c r="DV803" s="65"/>
      <c r="DW803" s="65"/>
      <c r="DX803" s="65"/>
      <c r="DY803" s="65"/>
      <c r="DZ803" s="65"/>
      <c r="EA803" s="65"/>
      <c r="EB803" s="65"/>
      <c r="EC803" s="65"/>
      <c r="ED803" s="65"/>
      <c r="EE803" s="65"/>
      <c r="EF803" s="65"/>
      <c r="EG803" s="65"/>
      <c r="EH803" s="65"/>
      <c r="EI803" s="65"/>
      <c r="EJ803" s="65"/>
      <c r="EK803" s="65"/>
      <c r="EL803" s="65"/>
      <c r="EM803" s="65"/>
      <c r="EN803" s="65"/>
      <c r="EO803" s="65"/>
      <c r="EP803" s="65"/>
      <c r="EQ803" s="65"/>
      <c r="ER803" s="65"/>
      <c r="ES803" s="65"/>
      <c r="ET803" s="65"/>
      <c r="EU803" s="65"/>
      <c r="EV803" s="65"/>
      <c r="EW803" s="65"/>
      <c r="EX803" s="65"/>
      <c r="EY803" s="65"/>
      <c r="EZ803" s="65"/>
      <c r="FA803" s="65"/>
      <c r="FB803" s="65"/>
      <c r="FC803" s="65"/>
      <c r="FD803" s="65"/>
      <c r="FE803" s="65"/>
      <c r="FF803" s="65"/>
      <c r="FG803" s="65"/>
      <c r="FH803" s="65"/>
      <c r="FI803" s="65"/>
      <c r="FJ803" s="65"/>
      <c r="FK803" s="65"/>
      <c r="FL803" s="65"/>
      <c r="FM803" s="65"/>
      <c r="FN803" s="65"/>
      <c r="FO803" s="65"/>
      <c r="FP803" s="65"/>
      <c r="FQ803" s="65"/>
      <c r="FR803" s="65"/>
      <c r="FS803" s="65"/>
      <c r="FT803" s="65"/>
      <c r="FU803" s="65"/>
      <c r="FV803" s="65"/>
      <c r="FW803" s="65"/>
      <c r="FX803" s="65"/>
      <c r="FY803" s="65"/>
      <c r="FZ803" s="65"/>
      <c r="GA803" s="65"/>
      <c r="GB803" s="65"/>
      <c r="GC803" s="65"/>
      <c r="GD803" s="65"/>
      <c r="GE803" s="65"/>
      <c r="GF803" s="65"/>
      <c r="GG803" s="65"/>
      <c r="GH803" s="65"/>
      <c r="GI803" s="65"/>
      <c r="GJ803" s="65"/>
      <c r="GK803" s="65"/>
      <c r="GL803" s="65"/>
      <c r="GM803" s="65"/>
      <c r="GN803" s="65"/>
      <c r="GO803" s="65"/>
    </row>
    <row r="804" spans="46:197" s="103" customFormat="1" ht="20.100000000000001" customHeight="1" x14ac:dyDescent="0.3">
      <c r="AT804" s="64"/>
      <c r="AU804" s="64"/>
      <c r="AV804" s="64"/>
      <c r="AW804" s="64"/>
      <c r="AX804" s="64"/>
      <c r="AY804" s="64"/>
      <c r="AZ804" s="64"/>
      <c r="BA804" s="64"/>
      <c r="BB804" s="64"/>
      <c r="BC804" s="64"/>
      <c r="BD804" s="64"/>
      <c r="BE804" s="64"/>
      <c r="BF804" s="64"/>
      <c r="BG804" s="64"/>
      <c r="BH804" s="64"/>
      <c r="BI804" s="64"/>
      <c r="BJ804" s="64"/>
      <c r="BK804" s="64"/>
      <c r="BL804" s="64"/>
      <c r="BM804" s="64"/>
      <c r="BN804" s="64"/>
      <c r="BO804" s="64"/>
      <c r="BP804" s="64"/>
      <c r="BQ804" s="64"/>
      <c r="BR804" s="64"/>
      <c r="BS804" s="64"/>
      <c r="BT804" s="64"/>
      <c r="BU804" s="64"/>
      <c r="BV804" s="64"/>
      <c r="BW804" s="64"/>
      <c r="BX804" s="64"/>
      <c r="BY804" s="64"/>
      <c r="BZ804" s="64"/>
      <c r="CA804" s="64"/>
      <c r="CB804" s="64"/>
      <c r="CC804" s="64"/>
      <c r="CD804" s="64"/>
      <c r="CE804" s="64"/>
      <c r="CF804" s="64"/>
      <c r="CG804" s="64"/>
      <c r="CH804" s="64"/>
      <c r="CI804" s="64"/>
      <c r="CJ804" s="64"/>
      <c r="CK804" s="64"/>
      <c r="CL804" s="64"/>
      <c r="CM804" s="64"/>
      <c r="CN804" s="64"/>
      <c r="CO804" s="64"/>
      <c r="CP804" s="64"/>
      <c r="CQ804" s="64"/>
      <c r="CR804" s="64"/>
      <c r="CS804" s="64"/>
      <c r="CT804" s="64"/>
      <c r="CU804" s="64"/>
      <c r="CV804" s="64"/>
      <c r="CW804" s="64"/>
      <c r="CX804" s="64"/>
      <c r="CY804" s="64"/>
      <c r="CZ804" s="64"/>
      <c r="DA804" s="64"/>
      <c r="DB804" s="64"/>
      <c r="DC804" s="64"/>
      <c r="DD804" s="64"/>
      <c r="DE804" s="64"/>
      <c r="DF804" s="64"/>
      <c r="DG804" s="64"/>
      <c r="DH804" s="64"/>
      <c r="DI804" s="64"/>
      <c r="DJ804" s="64"/>
      <c r="DK804" s="65"/>
      <c r="DL804" s="65"/>
      <c r="DM804" s="65"/>
      <c r="DN804" s="65"/>
      <c r="DO804" s="65"/>
      <c r="DP804" s="65"/>
      <c r="DQ804" s="65"/>
      <c r="DR804" s="65"/>
      <c r="DS804" s="65"/>
      <c r="DT804" s="65"/>
      <c r="DU804" s="65"/>
      <c r="DV804" s="65"/>
      <c r="DW804" s="65"/>
      <c r="DX804" s="65"/>
      <c r="DY804" s="65"/>
      <c r="DZ804" s="65"/>
      <c r="EA804" s="65"/>
      <c r="EB804" s="65"/>
      <c r="EC804" s="65"/>
      <c r="ED804" s="65"/>
      <c r="EE804" s="65"/>
      <c r="EF804" s="65"/>
      <c r="EG804" s="65"/>
      <c r="EH804" s="65"/>
      <c r="EI804" s="65"/>
      <c r="EJ804" s="65"/>
      <c r="EK804" s="65"/>
      <c r="EL804" s="65"/>
      <c r="EM804" s="65"/>
      <c r="EN804" s="65"/>
      <c r="EO804" s="65"/>
      <c r="EP804" s="65"/>
      <c r="EQ804" s="65"/>
      <c r="ER804" s="65"/>
      <c r="ES804" s="65"/>
      <c r="ET804" s="65"/>
      <c r="EU804" s="65"/>
      <c r="EV804" s="65"/>
      <c r="EW804" s="65"/>
      <c r="EX804" s="65"/>
      <c r="EY804" s="65"/>
      <c r="EZ804" s="65"/>
      <c r="FA804" s="65"/>
      <c r="FB804" s="65"/>
      <c r="FC804" s="65"/>
      <c r="FD804" s="65"/>
      <c r="FE804" s="65"/>
      <c r="FF804" s="65"/>
      <c r="FG804" s="65"/>
      <c r="FH804" s="65"/>
      <c r="FI804" s="65"/>
      <c r="FJ804" s="65"/>
      <c r="FK804" s="65"/>
      <c r="FL804" s="65"/>
      <c r="FM804" s="65"/>
      <c r="FN804" s="65"/>
      <c r="FO804" s="65"/>
      <c r="FP804" s="65"/>
      <c r="FQ804" s="65"/>
      <c r="FR804" s="65"/>
      <c r="FS804" s="65"/>
      <c r="FT804" s="65"/>
      <c r="FU804" s="65"/>
      <c r="FV804" s="65"/>
      <c r="FW804" s="65"/>
      <c r="FX804" s="65"/>
      <c r="FY804" s="65"/>
      <c r="FZ804" s="65"/>
      <c r="GA804" s="65"/>
      <c r="GB804" s="65"/>
      <c r="GC804" s="65"/>
      <c r="GD804" s="65"/>
      <c r="GE804" s="65"/>
      <c r="GF804" s="65"/>
      <c r="GG804" s="65"/>
      <c r="GH804" s="65"/>
      <c r="GI804" s="65"/>
      <c r="GJ804" s="65"/>
      <c r="GK804" s="65"/>
      <c r="GL804" s="65"/>
      <c r="GM804" s="65"/>
      <c r="GN804" s="65"/>
      <c r="GO804" s="65"/>
    </row>
    <row r="805" spans="46:197" s="103" customFormat="1" ht="20.100000000000001" customHeight="1" x14ac:dyDescent="0.3">
      <c r="AT805" s="64"/>
      <c r="AU805" s="64"/>
      <c r="AV805" s="64"/>
      <c r="AW805" s="64"/>
      <c r="AX805" s="64"/>
      <c r="AY805" s="64"/>
      <c r="AZ805" s="64"/>
      <c r="BA805" s="64"/>
      <c r="BB805" s="64"/>
      <c r="BC805" s="64"/>
      <c r="BD805" s="64"/>
      <c r="BE805" s="64"/>
      <c r="BF805" s="64"/>
      <c r="BG805" s="64"/>
      <c r="BH805" s="64"/>
      <c r="BI805" s="64"/>
      <c r="BJ805" s="64"/>
      <c r="BK805" s="64"/>
      <c r="BL805" s="64"/>
      <c r="BM805" s="64"/>
      <c r="BN805" s="64"/>
      <c r="BO805" s="64"/>
      <c r="BP805" s="64"/>
      <c r="BQ805" s="64"/>
      <c r="BR805" s="64"/>
      <c r="BS805" s="64"/>
      <c r="BT805" s="64"/>
      <c r="BU805" s="64"/>
      <c r="BV805" s="64"/>
      <c r="BW805" s="64"/>
      <c r="BX805" s="64"/>
      <c r="BY805" s="64"/>
      <c r="BZ805" s="64"/>
      <c r="CA805" s="64"/>
      <c r="CB805" s="64"/>
      <c r="CC805" s="64"/>
      <c r="CD805" s="64"/>
      <c r="CE805" s="64"/>
      <c r="CF805" s="64"/>
      <c r="CG805" s="64"/>
      <c r="CH805" s="64"/>
      <c r="CI805" s="64"/>
      <c r="CJ805" s="64"/>
      <c r="CK805" s="64"/>
      <c r="CL805" s="64"/>
      <c r="CM805" s="64"/>
      <c r="CN805" s="64"/>
      <c r="CO805" s="64"/>
      <c r="CP805" s="64"/>
      <c r="CQ805" s="64"/>
      <c r="CR805" s="64"/>
      <c r="CS805" s="64"/>
      <c r="CT805" s="64"/>
      <c r="CU805" s="64"/>
      <c r="CV805" s="64"/>
      <c r="CW805" s="64"/>
      <c r="CX805" s="64"/>
      <c r="CY805" s="64"/>
      <c r="CZ805" s="64"/>
      <c r="DA805" s="64"/>
      <c r="DB805" s="64"/>
      <c r="DC805" s="64"/>
      <c r="DD805" s="64"/>
      <c r="DE805" s="64"/>
      <c r="DF805" s="64"/>
      <c r="DG805" s="64"/>
      <c r="DH805" s="64"/>
      <c r="DI805" s="64"/>
      <c r="DJ805" s="64"/>
      <c r="DK805" s="65"/>
      <c r="DL805" s="65"/>
      <c r="DM805" s="65"/>
      <c r="DN805" s="65"/>
      <c r="DO805" s="65"/>
      <c r="DP805" s="65"/>
      <c r="DQ805" s="65"/>
      <c r="DR805" s="65"/>
      <c r="DS805" s="65"/>
      <c r="DT805" s="65"/>
      <c r="DU805" s="65"/>
      <c r="DV805" s="65"/>
      <c r="DW805" s="65"/>
      <c r="DX805" s="65"/>
      <c r="DY805" s="65"/>
      <c r="DZ805" s="65"/>
      <c r="EA805" s="65"/>
      <c r="EB805" s="65"/>
      <c r="EC805" s="65"/>
      <c r="ED805" s="65"/>
      <c r="EE805" s="65"/>
      <c r="EF805" s="65"/>
      <c r="EG805" s="65"/>
      <c r="EH805" s="65"/>
      <c r="EI805" s="65"/>
      <c r="EJ805" s="65"/>
      <c r="EK805" s="65"/>
      <c r="EL805" s="65"/>
      <c r="EM805" s="65"/>
      <c r="EN805" s="65"/>
      <c r="EO805" s="65"/>
      <c r="EP805" s="65"/>
      <c r="EQ805" s="65"/>
      <c r="ER805" s="65"/>
      <c r="ES805" s="65"/>
      <c r="ET805" s="65"/>
      <c r="EU805" s="65"/>
      <c r="EV805" s="65"/>
      <c r="EW805" s="65"/>
      <c r="EX805" s="65"/>
      <c r="EY805" s="65"/>
      <c r="EZ805" s="65"/>
      <c r="FA805" s="65"/>
      <c r="FB805" s="65"/>
      <c r="FC805" s="65"/>
      <c r="FD805" s="65"/>
      <c r="FE805" s="65"/>
      <c r="FF805" s="65"/>
      <c r="FG805" s="65"/>
      <c r="FH805" s="65"/>
      <c r="FI805" s="65"/>
      <c r="FJ805" s="65"/>
      <c r="FK805" s="65"/>
      <c r="FL805" s="65"/>
      <c r="FM805" s="65"/>
      <c r="FN805" s="65"/>
      <c r="FO805" s="65"/>
      <c r="FP805" s="65"/>
      <c r="FQ805" s="65"/>
      <c r="FR805" s="65"/>
      <c r="FS805" s="65"/>
      <c r="FT805" s="65"/>
      <c r="FU805" s="65"/>
      <c r="FV805" s="65"/>
      <c r="FW805" s="65"/>
      <c r="FX805" s="65"/>
      <c r="FY805" s="65"/>
      <c r="FZ805" s="65"/>
      <c r="GA805" s="65"/>
      <c r="GB805" s="65"/>
      <c r="GC805" s="65"/>
      <c r="GD805" s="65"/>
      <c r="GE805" s="65"/>
      <c r="GF805" s="65"/>
      <c r="GG805" s="65"/>
      <c r="GH805" s="65"/>
      <c r="GI805" s="65"/>
      <c r="GJ805" s="65"/>
      <c r="GK805" s="65"/>
      <c r="GL805" s="65"/>
      <c r="GM805" s="65"/>
      <c r="GN805" s="65"/>
      <c r="GO805" s="65"/>
    </row>
    <row r="806" spans="46:197" s="103" customFormat="1" ht="20.100000000000001" customHeight="1" x14ac:dyDescent="0.3">
      <c r="AT806" s="64"/>
      <c r="AU806" s="64"/>
      <c r="AV806" s="64"/>
      <c r="AW806" s="64"/>
      <c r="AX806" s="64"/>
      <c r="AY806" s="64"/>
      <c r="AZ806" s="64"/>
      <c r="BA806" s="64"/>
      <c r="BB806" s="64"/>
      <c r="BC806" s="64"/>
      <c r="BD806" s="64"/>
      <c r="BE806" s="64"/>
      <c r="BF806" s="64"/>
      <c r="BG806" s="64"/>
      <c r="BH806" s="64"/>
      <c r="BI806" s="64"/>
      <c r="BJ806" s="64"/>
      <c r="BK806" s="64"/>
      <c r="BL806" s="64"/>
      <c r="BM806" s="64"/>
      <c r="BN806" s="64"/>
      <c r="BO806" s="64"/>
      <c r="BP806" s="64"/>
      <c r="BQ806" s="64"/>
      <c r="BR806" s="64"/>
      <c r="BS806" s="64"/>
      <c r="BT806" s="64"/>
      <c r="BU806" s="64"/>
      <c r="BV806" s="64"/>
      <c r="BW806" s="64"/>
      <c r="BX806" s="64"/>
      <c r="BY806" s="64"/>
      <c r="BZ806" s="64"/>
      <c r="CA806" s="64"/>
      <c r="CB806" s="64"/>
      <c r="CC806" s="64"/>
      <c r="CD806" s="64"/>
      <c r="CE806" s="64"/>
      <c r="CF806" s="64"/>
      <c r="CG806" s="64"/>
      <c r="CH806" s="64"/>
      <c r="CI806" s="64"/>
      <c r="CJ806" s="64"/>
      <c r="CK806" s="64"/>
      <c r="CL806" s="64"/>
      <c r="CM806" s="64"/>
      <c r="CN806" s="64"/>
      <c r="CO806" s="64"/>
      <c r="CP806" s="64"/>
      <c r="CQ806" s="64"/>
      <c r="CR806" s="64"/>
      <c r="CS806" s="64"/>
      <c r="CT806" s="64"/>
      <c r="CU806" s="64"/>
      <c r="CV806" s="64"/>
      <c r="CW806" s="64"/>
      <c r="CX806" s="64"/>
      <c r="CY806" s="64"/>
      <c r="CZ806" s="64"/>
      <c r="DA806" s="64"/>
      <c r="DB806" s="64"/>
      <c r="DC806" s="64"/>
      <c r="DD806" s="64"/>
      <c r="DE806" s="64"/>
      <c r="DF806" s="64"/>
      <c r="DG806" s="64"/>
      <c r="DH806" s="64"/>
      <c r="DI806" s="64"/>
      <c r="DJ806" s="64"/>
      <c r="DK806" s="65"/>
      <c r="DL806" s="65"/>
      <c r="DM806" s="65"/>
      <c r="DN806" s="65"/>
      <c r="DO806" s="65"/>
      <c r="DP806" s="65"/>
      <c r="DQ806" s="65"/>
      <c r="DR806" s="65"/>
      <c r="DS806" s="65"/>
      <c r="DT806" s="65"/>
      <c r="DU806" s="65"/>
      <c r="DV806" s="65"/>
      <c r="DW806" s="65"/>
      <c r="DX806" s="65"/>
      <c r="DY806" s="65"/>
      <c r="DZ806" s="65"/>
      <c r="EA806" s="65"/>
      <c r="EB806" s="65"/>
      <c r="EC806" s="65"/>
      <c r="ED806" s="65"/>
      <c r="EE806" s="65"/>
      <c r="EF806" s="65"/>
      <c r="EG806" s="65"/>
      <c r="EH806" s="65"/>
      <c r="EI806" s="65"/>
      <c r="EJ806" s="65"/>
      <c r="EK806" s="65"/>
      <c r="EL806" s="65"/>
      <c r="EM806" s="65"/>
      <c r="EN806" s="65"/>
      <c r="EO806" s="65"/>
      <c r="EP806" s="65"/>
      <c r="EQ806" s="65"/>
      <c r="ER806" s="65"/>
      <c r="ES806" s="65"/>
      <c r="ET806" s="65"/>
      <c r="EU806" s="65"/>
      <c r="EV806" s="65"/>
      <c r="EW806" s="65"/>
      <c r="EX806" s="65"/>
      <c r="EY806" s="65"/>
      <c r="EZ806" s="65"/>
      <c r="FA806" s="65"/>
      <c r="FB806" s="65"/>
      <c r="FC806" s="65"/>
      <c r="FD806" s="65"/>
      <c r="FE806" s="65"/>
      <c r="FF806" s="65"/>
      <c r="FG806" s="65"/>
      <c r="FH806" s="65"/>
      <c r="FI806" s="65"/>
      <c r="FJ806" s="65"/>
      <c r="FK806" s="65"/>
      <c r="FL806" s="65"/>
      <c r="FM806" s="65"/>
      <c r="FN806" s="65"/>
      <c r="FO806" s="65"/>
      <c r="FP806" s="65"/>
      <c r="FQ806" s="65"/>
      <c r="FR806" s="65"/>
      <c r="FS806" s="65"/>
      <c r="FT806" s="65"/>
      <c r="FU806" s="65"/>
      <c r="FV806" s="65"/>
      <c r="FW806" s="65"/>
      <c r="FX806" s="65"/>
      <c r="FY806" s="65"/>
      <c r="FZ806" s="65"/>
      <c r="GA806" s="65"/>
      <c r="GB806" s="65"/>
      <c r="GC806" s="65"/>
      <c r="GD806" s="65"/>
      <c r="GE806" s="65"/>
      <c r="GF806" s="65"/>
      <c r="GG806" s="65"/>
      <c r="GH806" s="65"/>
      <c r="GI806" s="65"/>
      <c r="GJ806" s="65"/>
      <c r="GK806" s="65"/>
      <c r="GL806" s="65"/>
      <c r="GM806" s="65"/>
      <c r="GN806" s="65"/>
      <c r="GO806" s="65"/>
    </row>
    <row r="807" spans="46:197" s="103" customFormat="1" ht="20.100000000000001" customHeight="1" x14ac:dyDescent="0.3">
      <c r="AT807" s="64"/>
      <c r="AU807" s="64"/>
      <c r="AV807" s="64"/>
      <c r="AW807" s="64"/>
      <c r="AX807" s="64"/>
      <c r="AY807" s="64"/>
      <c r="AZ807" s="64"/>
      <c r="BA807" s="64"/>
      <c r="BB807" s="64"/>
      <c r="BC807" s="64"/>
      <c r="BD807" s="64"/>
      <c r="BE807" s="64"/>
      <c r="BF807" s="64"/>
      <c r="BG807" s="64"/>
      <c r="BH807" s="64"/>
      <c r="BI807" s="64"/>
      <c r="BJ807" s="64"/>
      <c r="BK807" s="64"/>
      <c r="BL807" s="64"/>
      <c r="BM807" s="64"/>
      <c r="BN807" s="64"/>
      <c r="BO807" s="64"/>
      <c r="BP807" s="64"/>
      <c r="BQ807" s="64"/>
      <c r="BR807" s="64"/>
      <c r="BS807" s="64"/>
      <c r="BT807" s="64"/>
      <c r="BU807" s="64"/>
      <c r="BV807" s="64"/>
      <c r="BW807" s="64"/>
      <c r="BX807" s="64"/>
      <c r="BY807" s="64"/>
      <c r="BZ807" s="64"/>
      <c r="CA807" s="64"/>
      <c r="CB807" s="64"/>
      <c r="CC807" s="64"/>
      <c r="CD807" s="64"/>
      <c r="CE807" s="64"/>
      <c r="CF807" s="64"/>
      <c r="CG807" s="64"/>
      <c r="CH807" s="64"/>
      <c r="CI807" s="64"/>
      <c r="CJ807" s="64"/>
      <c r="CK807" s="64"/>
      <c r="CL807" s="64"/>
      <c r="CM807" s="64"/>
      <c r="CN807" s="64"/>
      <c r="CO807" s="64"/>
      <c r="CP807" s="64"/>
      <c r="CQ807" s="64"/>
      <c r="CR807" s="64"/>
      <c r="CS807" s="64"/>
      <c r="CT807" s="64"/>
      <c r="CU807" s="64"/>
      <c r="CV807" s="64"/>
      <c r="CW807" s="64"/>
      <c r="CX807" s="64"/>
      <c r="CY807" s="64"/>
      <c r="CZ807" s="64"/>
      <c r="DA807" s="64"/>
      <c r="DB807" s="64"/>
      <c r="DC807" s="64"/>
      <c r="DD807" s="64"/>
      <c r="DE807" s="64"/>
      <c r="DF807" s="64"/>
      <c r="DG807" s="64"/>
      <c r="DH807" s="64"/>
      <c r="DI807" s="64"/>
      <c r="DJ807" s="64"/>
      <c r="DK807" s="65"/>
      <c r="DL807" s="65"/>
      <c r="DM807" s="65"/>
      <c r="DN807" s="65"/>
      <c r="DO807" s="65"/>
      <c r="DP807" s="65"/>
      <c r="DQ807" s="65"/>
      <c r="DR807" s="65"/>
      <c r="DS807" s="65"/>
      <c r="DT807" s="65"/>
      <c r="DU807" s="65"/>
      <c r="DV807" s="65"/>
      <c r="DW807" s="65"/>
      <c r="DX807" s="65"/>
      <c r="DY807" s="65"/>
      <c r="DZ807" s="65"/>
      <c r="EA807" s="65"/>
      <c r="EB807" s="65"/>
      <c r="EC807" s="65"/>
      <c r="ED807" s="65"/>
      <c r="EE807" s="65"/>
      <c r="EF807" s="65"/>
      <c r="EG807" s="65"/>
      <c r="EH807" s="65"/>
      <c r="EI807" s="65"/>
      <c r="EJ807" s="65"/>
      <c r="EK807" s="65"/>
      <c r="EL807" s="65"/>
      <c r="EM807" s="65"/>
      <c r="EN807" s="65"/>
      <c r="EO807" s="65"/>
      <c r="EP807" s="65"/>
      <c r="EQ807" s="65"/>
      <c r="ER807" s="65"/>
      <c r="ES807" s="65"/>
      <c r="ET807" s="65"/>
      <c r="EU807" s="65"/>
      <c r="EV807" s="65"/>
      <c r="EW807" s="65"/>
      <c r="EX807" s="65"/>
      <c r="EY807" s="65"/>
      <c r="EZ807" s="65"/>
      <c r="FA807" s="65"/>
      <c r="FB807" s="65"/>
      <c r="FC807" s="65"/>
      <c r="FD807" s="65"/>
      <c r="FE807" s="65"/>
      <c r="FF807" s="65"/>
      <c r="FG807" s="65"/>
      <c r="FH807" s="65"/>
      <c r="FI807" s="65"/>
      <c r="FJ807" s="65"/>
      <c r="FK807" s="65"/>
      <c r="FL807" s="65"/>
      <c r="FM807" s="65"/>
      <c r="FN807" s="65"/>
      <c r="FO807" s="65"/>
      <c r="FP807" s="65"/>
      <c r="FQ807" s="65"/>
      <c r="FR807" s="65"/>
      <c r="FS807" s="65"/>
      <c r="FT807" s="65"/>
      <c r="FU807" s="65"/>
      <c r="FV807" s="65"/>
      <c r="FW807" s="65"/>
      <c r="FX807" s="65"/>
      <c r="FY807" s="65"/>
      <c r="FZ807" s="65"/>
      <c r="GA807" s="65"/>
      <c r="GB807" s="65"/>
      <c r="GC807" s="65"/>
      <c r="GD807" s="65"/>
      <c r="GE807" s="65"/>
      <c r="GF807" s="65"/>
      <c r="GG807" s="65"/>
      <c r="GH807" s="65"/>
      <c r="GI807" s="65"/>
      <c r="GJ807" s="65"/>
      <c r="GK807" s="65"/>
      <c r="GL807" s="65"/>
      <c r="GM807" s="65"/>
      <c r="GN807" s="65"/>
      <c r="GO807" s="65"/>
    </row>
    <row r="808" spans="46:197" s="103" customFormat="1" ht="20.100000000000001" customHeight="1" x14ac:dyDescent="0.3">
      <c r="AT808" s="64"/>
      <c r="AU808" s="64"/>
      <c r="AV808" s="64"/>
      <c r="AW808" s="64"/>
      <c r="AX808" s="64"/>
      <c r="AY808" s="64"/>
      <c r="AZ808" s="64"/>
      <c r="BA808" s="64"/>
      <c r="BB808" s="64"/>
      <c r="BC808" s="64"/>
      <c r="BD808" s="64"/>
      <c r="BE808" s="64"/>
      <c r="BF808" s="64"/>
      <c r="BG808" s="64"/>
      <c r="BH808" s="64"/>
      <c r="BI808" s="64"/>
      <c r="BJ808" s="64"/>
      <c r="BK808" s="64"/>
      <c r="BL808" s="64"/>
      <c r="BM808" s="64"/>
      <c r="BN808" s="64"/>
      <c r="BO808" s="64"/>
      <c r="BP808" s="64"/>
      <c r="BQ808" s="64"/>
      <c r="BR808" s="64"/>
      <c r="BS808" s="64"/>
      <c r="BT808" s="64"/>
      <c r="BU808" s="64"/>
      <c r="BV808" s="64"/>
      <c r="BW808" s="64"/>
      <c r="BX808" s="64"/>
      <c r="BY808" s="64"/>
      <c r="BZ808" s="64"/>
      <c r="CA808" s="64"/>
      <c r="CB808" s="64"/>
      <c r="CC808" s="64"/>
      <c r="CD808" s="64"/>
      <c r="CE808" s="64"/>
      <c r="CF808" s="64"/>
      <c r="CG808" s="64"/>
      <c r="CH808" s="64"/>
      <c r="CI808" s="64"/>
      <c r="CJ808" s="64"/>
      <c r="CK808" s="64"/>
      <c r="CL808" s="64"/>
      <c r="CM808" s="64"/>
      <c r="CN808" s="64"/>
      <c r="CO808" s="64"/>
      <c r="CP808" s="64"/>
      <c r="CQ808" s="64"/>
      <c r="CR808" s="64"/>
      <c r="CS808" s="64"/>
      <c r="CT808" s="64"/>
      <c r="CU808" s="64"/>
      <c r="CV808" s="64"/>
      <c r="CW808" s="64"/>
      <c r="CX808" s="64"/>
      <c r="CY808" s="64"/>
      <c r="CZ808" s="64"/>
      <c r="DA808" s="64"/>
      <c r="DB808" s="64"/>
      <c r="DC808" s="64"/>
      <c r="DD808" s="64"/>
      <c r="DE808" s="64"/>
      <c r="DF808" s="64"/>
      <c r="DG808" s="64"/>
      <c r="DH808" s="64"/>
      <c r="DI808" s="64"/>
      <c r="DJ808" s="64"/>
      <c r="DK808" s="65"/>
      <c r="DL808" s="65"/>
      <c r="DM808" s="65"/>
      <c r="DN808" s="65"/>
      <c r="DO808" s="65"/>
      <c r="DP808" s="65"/>
      <c r="DQ808" s="65"/>
      <c r="DR808" s="65"/>
      <c r="DS808" s="65"/>
      <c r="DT808" s="65"/>
      <c r="DU808" s="65"/>
      <c r="DV808" s="65"/>
      <c r="DW808" s="65"/>
      <c r="DX808" s="65"/>
      <c r="DY808" s="65"/>
      <c r="DZ808" s="65"/>
      <c r="EA808" s="65"/>
      <c r="EB808" s="65"/>
      <c r="EC808" s="65"/>
      <c r="ED808" s="65"/>
      <c r="EE808" s="65"/>
      <c r="EF808" s="65"/>
      <c r="EG808" s="65"/>
      <c r="EH808" s="65"/>
      <c r="EI808" s="65"/>
      <c r="EJ808" s="65"/>
      <c r="EK808" s="65"/>
      <c r="EL808" s="65"/>
      <c r="EM808" s="65"/>
      <c r="EN808" s="65"/>
      <c r="EO808" s="65"/>
      <c r="EP808" s="65"/>
      <c r="EQ808" s="65"/>
      <c r="ER808" s="65"/>
      <c r="ES808" s="65"/>
      <c r="ET808" s="65"/>
      <c r="EU808" s="65"/>
      <c r="EV808" s="65"/>
      <c r="EW808" s="65"/>
      <c r="EX808" s="65"/>
      <c r="EY808" s="65"/>
      <c r="EZ808" s="65"/>
      <c r="FA808" s="65"/>
      <c r="FB808" s="65"/>
      <c r="FC808" s="65"/>
      <c r="FD808" s="65"/>
      <c r="FE808" s="65"/>
      <c r="FF808" s="65"/>
      <c r="FG808" s="65"/>
      <c r="FH808" s="65"/>
      <c r="FI808" s="65"/>
      <c r="FJ808" s="65"/>
      <c r="FK808" s="65"/>
      <c r="FL808" s="65"/>
      <c r="FM808" s="65"/>
      <c r="FN808" s="65"/>
      <c r="FO808" s="65"/>
      <c r="FP808" s="65"/>
      <c r="FQ808" s="65"/>
      <c r="FR808" s="65"/>
      <c r="FS808" s="65"/>
      <c r="FT808" s="65"/>
      <c r="FU808" s="65"/>
      <c r="FV808" s="65"/>
      <c r="FW808" s="65"/>
      <c r="FX808" s="65"/>
      <c r="FY808" s="65"/>
      <c r="FZ808" s="65"/>
      <c r="GA808" s="65"/>
      <c r="GB808" s="65"/>
      <c r="GC808" s="65"/>
      <c r="GD808" s="65"/>
      <c r="GE808" s="65"/>
      <c r="GF808" s="65"/>
      <c r="GG808" s="65"/>
      <c r="GH808" s="65"/>
      <c r="GI808" s="65"/>
      <c r="GJ808" s="65"/>
      <c r="GK808" s="65"/>
      <c r="GL808" s="65"/>
      <c r="GM808" s="65"/>
      <c r="GN808" s="65"/>
      <c r="GO808" s="65"/>
    </row>
    <row r="809" spans="46:197" s="103" customFormat="1" ht="20.100000000000001" customHeight="1" x14ac:dyDescent="0.3">
      <c r="AT809" s="64"/>
      <c r="AU809" s="64"/>
      <c r="AV809" s="64"/>
      <c r="AW809" s="64"/>
      <c r="AX809" s="64"/>
      <c r="AY809" s="64"/>
      <c r="AZ809" s="64"/>
      <c r="BA809" s="64"/>
      <c r="BB809" s="64"/>
      <c r="BC809" s="64"/>
      <c r="BD809" s="64"/>
      <c r="BE809" s="64"/>
      <c r="BF809" s="64"/>
      <c r="BG809" s="64"/>
      <c r="BH809" s="64"/>
      <c r="BI809" s="64"/>
      <c r="BJ809" s="64"/>
      <c r="BK809" s="64"/>
      <c r="BL809" s="64"/>
      <c r="BM809" s="64"/>
      <c r="BN809" s="64"/>
      <c r="BO809" s="64"/>
      <c r="BP809" s="64"/>
      <c r="BQ809" s="64"/>
      <c r="BR809" s="64"/>
      <c r="BS809" s="64"/>
      <c r="BT809" s="64"/>
      <c r="BU809" s="64"/>
      <c r="BV809" s="64"/>
      <c r="BW809" s="64"/>
      <c r="BX809" s="64"/>
      <c r="BY809" s="64"/>
      <c r="BZ809" s="64"/>
      <c r="CA809" s="64"/>
      <c r="CB809" s="64"/>
      <c r="CC809" s="64"/>
      <c r="CD809" s="64"/>
      <c r="CE809" s="64"/>
      <c r="CF809" s="64"/>
      <c r="CG809" s="64"/>
      <c r="CH809" s="64"/>
      <c r="CI809" s="64"/>
      <c r="CJ809" s="64"/>
      <c r="CK809" s="64"/>
      <c r="CL809" s="64"/>
      <c r="CM809" s="64"/>
      <c r="CN809" s="64"/>
      <c r="CO809" s="64"/>
      <c r="CP809" s="64"/>
      <c r="CQ809" s="64"/>
      <c r="CR809" s="64"/>
      <c r="CS809" s="64"/>
      <c r="CT809" s="64"/>
      <c r="CU809" s="64"/>
      <c r="CV809" s="64"/>
      <c r="CW809" s="64"/>
      <c r="CX809" s="64"/>
      <c r="CY809" s="64"/>
      <c r="CZ809" s="64"/>
      <c r="DA809" s="64"/>
      <c r="DB809" s="64"/>
      <c r="DC809" s="64"/>
      <c r="DD809" s="64"/>
      <c r="DE809" s="64"/>
      <c r="DF809" s="64"/>
      <c r="DG809" s="64"/>
      <c r="DH809" s="64"/>
      <c r="DI809" s="64"/>
      <c r="DJ809" s="64"/>
      <c r="DK809" s="65"/>
      <c r="DL809" s="65"/>
      <c r="DM809" s="65"/>
      <c r="DN809" s="65"/>
      <c r="DO809" s="65"/>
      <c r="DP809" s="65"/>
      <c r="DQ809" s="65"/>
      <c r="DR809" s="65"/>
      <c r="DS809" s="65"/>
      <c r="DT809" s="65"/>
      <c r="DU809" s="65"/>
      <c r="DV809" s="65"/>
      <c r="DW809" s="65"/>
      <c r="DX809" s="65"/>
      <c r="DY809" s="65"/>
      <c r="DZ809" s="65"/>
      <c r="EA809" s="65"/>
      <c r="EB809" s="65"/>
      <c r="EC809" s="65"/>
      <c r="ED809" s="65"/>
      <c r="EE809" s="65"/>
      <c r="EF809" s="65"/>
      <c r="EG809" s="65"/>
      <c r="EH809" s="65"/>
      <c r="EI809" s="65"/>
      <c r="EJ809" s="65"/>
      <c r="EK809" s="65"/>
      <c r="EL809" s="65"/>
      <c r="EM809" s="65"/>
      <c r="EN809" s="65"/>
      <c r="EO809" s="65"/>
      <c r="EP809" s="65"/>
      <c r="EQ809" s="65"/>
      <c r="ER809" s="65"/>
      <c r="ES809" s="65"/>
      <c r="ET809" s="65"/>
      <c r="EU809" s="65"/>
      <c r="EV809" s="65"/>
      <c r="EW809" s="65"/>
      <c r="EX809" s="65"/>
      <c r="EY809" s="65"/>
      <c r="EZ809" s="65"/>
      <c r="FA809" s="65"/>
      <c r="FB809" s="65"/>
      <c r="FC809" s="65"/>
      <c r="FD809" s="65"/>
      <c r="FE809" s="65"/>
      <c r="FF809" s="65"/>
      <c r="FG809" s="65"/>
      <c r="FH809" s="65"/>
      <c r="FI809" s="65"/>
      <c r="FJ809" s="65"/>
      <c r="FK809" s="65"/>
      <c r="FL809" s="65"/>
      <c r="FM809" s="65"/>
      <c r="FN809" s="65"/>
      <c r="FO809" s="65"/>
      <c r="FP809" s="65"/>
      <c r="FQ809" s="65"/>
      <c r="FR809" s="65"/>
      <c r="FS809" s="65"/>
      <c r="FT809" s="65"/>
      <c r="FU809" s="65"/>
      <c r="FV809" s="65"/>
      <c r="FW809" s="65"/>
      <c r="FX809" s="65"/>
      <c r="FY809" s="65"/>
      <c r="FZ809" s="65"/>
      <c r="GA809" s="65"/>
      <c r="GB809" s="65"/>
      <c r="GC809" s="65"/>
      <c r="GD809" s="65"/>
      <c r="GE809" s="65"/>
      <c r="GF809" s="65"/>
      <c r="GG809" s="65"/>
      <c r="GH809" s="65"/>
      <c r="GI809" s="65"/>
      <c r="GJ809" s="65"/>
      <c r="GK809" s="65"/>
      <c r="GL809" s="65"/>
      <c r="GM809" s="65"/>
      <c r="GN809" s="65"/>
      <c r="GO809" s="65"/>
    </row>
    <row r="810" spans="46:197" s="103" customFormat="1" ht="20.100000000000001" customHeight="1" x14ac:dyDescent="0.3">
      <c r="AT810" s="64"/>
      <c r="AU810" s="64"/>
      <c r="AV810" s="64"/>
      <c r="AW810" s="64"/>
      <c r="AX810" s="64"/>
      <c r="AY810" s="64"/>
      <c r="AZ810" s="64"/>
      <c r="BA810" s="64"/>
      <c r="BB810" s="64"/>
      <c r="BC810" s="64"/>
      <c r="BD810" s="64"/>
      <c r="BE810" s="64"/>
      <c r="BF810" s="64"/>
      <c r="BG810" s="64"/>
      <c r="BH810" s="64"/>
      <c r="BI810" s="64"/>
      <c r="BJ810" s="64"/>
      <c r="BK810" s="64"/>
      <c r="BL810" s="64"/>
      <c r="BM810" s="64"/>
      <c r="BN810" s="64"/>
      <c r="BO810" s="64"/>
      <c r="BP810" s="64"/>
      <c r="BQ810" s="64"/>
      <c r="BR810" s="64"/>
      <c r="BS810" s="64"/>
      <c r="BT810" s="64"/>
      <c r="BU810" s="64"/>
      <c r="BV810" s="64"/>
      <c r="BW810" s="64"/>
      <c r="BX810" s="64"/>
      <c r="BY810" s="64"/>
      <c r="BZ810" s="64"/>
      <c r="CA810" s="64"/>
      <c r="CB810" s="64"/>
      <c r="CC810" s="64"/>
      <c r="CD810" s="64"/>
      <c r="CE810" s="64"/>
      <c r="CF810" s="64"/>
      <c r="CG810" s="64"/>
      <c r="CH810" s="64"/>
      <c r="CI810" s="64"/>
      <c r="CJ810" s="64"/>
      <c r="CK810" s="64"/>
      <c r="CL810" s="64"/>
      <c r="CM810" s="64"/>
      <c r="CN810" s="64"/>
      <c r="CO810" s="64"/>
      <c r="CP810" s="64"/>
      <c r="CQ810" s="64"/>
      <c r="CR810" s="64"/>
      <c r="CS810" s="64"/>
      <c r="CT810" s="64"/>
      <c r="CU810" s="64"/>
      <c r="CV810" s="64"/>
      <c r="CW810" s="64"/>
      <c r="CX810" s="64"/>
      <c r="CY810" s="64"/>
      <c r="CZ810" s="64"/>
      <c r="DA810" s="64"/>
      <c r="DB810" s="64"/>
      <c r="DC810" s="64"/>
      <c r="DD810" s="64"/>
      <c r="DE810" s="64"/>
      <c r="DF810" s="64"/>
      <c r="DG810" s="64"/>
      <c r="DH810" s="64"/>
      <c r="DI810" s="64"/>
      <c r="DJ810" s="64"/>
      <c r="DK810" s="65"/>
      <c r="DL810" s="65"/>
      <c r="DM810" s="65"/>
      <c r="DN810" s="65"/>
      <c r="DO810" s="65"/>
      <c r="DP810" s="65"/>
      <c r="DQ810" s="65"/>
      <c r="DR810" s="65"/>
      <c r="DS810" s="65"/>
      <c r="DT810" s="65"/>
      <c r="DU810" s="65"/>
      <c r="DV810" s="65"/>
      <c r="DW810" s="65"/>
      <c r="DX810" s="65"/>
      <c r="DY810" s="65"/>
      <c r="DZ810" s="65"/>
      <c r="EA810" s="65"/>
      <c r="EB810" s="65"/>
      <c r="EC810" s="65"/>
      <c r="ED810" s="65"/>
      <c r="EE810" s="65"/>
      <c r="EF810" s="65"/>
      <c r="EG810" s="65"/>
      <c r="EH810" s="65"/>
      <c r="EI810" s="65"/>
      <c r="EJ810" s="65"/>
      <c r="EK810" s="65"/>
      <c r="EL810" s="65"/>
      <c r="EM810" s="65"/>
      <c r="EN810" s="65"/>
      <c r="EO810" s="65"/>
      <c r="EP810" s="65"/>
      <c r="EQ810" s="65"/>
      <c r="ER810" s="65"/>
      <c r="ES810" s="65"/>
      <c r="ET810" s="65"/>
      <c r="EU810" s="65"/>
      <c r="EV810" s="65"/>
      <c r="EW810" s="65"/>
      <c r="EX810" s="65"/>
      <c r="EY810" s="65"/>
      <c r="EZ810" s="65"/>
      <c r="FA810" s="65"/>
      <c r="FB810" s="65"/>
      <c r="FC810" s="65"/>
      <c r="FD810" s="65"/>
      <c r="FE810" s="65"/>
      <c r="FF810" s="65"/>
      <c r="FG810" s="65"/>
      <c r="FH810" s="65"/>
      <c r="FI810" s="65"/>
      <c r="FJ810" s="65"/>
      <c r="FK810" s="65"/>
      <c r="FL810" s="65"/>
      <c r="FM810" s="65"/>
      <c r="FN810" s="65"/>
      <c r="FO810" s="65"/>
      <c r="FP810" s="65"/>
      <c r="FQ810" s="65"/>
      <c r="FR810" s="65"/>
      <c r="FS810" s="65"/>
      <c r="FT810" s="65"/>
      <c r="FU810" s="65"/>
      <c r="FV810" s="65"/>
      <c r="FW810" s="65"/>
      <c r="FX810" s="65"/>
      <c r="FY810" s="65"/>
      <c r="FZ810" s="65"/>
      <c r="GA810" s="65"/>
      <c r="GB810" s="65"/>
      <c r="GC810" s="65"/>
      <c r="GD810" s="65"/>
      <c r="GE810" s="65"/>
      <c r="GF810" s="65"/>
      <c r="GG810" s="65"/>
      <c r="GH810" s="65"/>
      <c r="GI810" s="65"/>
      <c r="GJ810" s="65"/>
      <c r="GK810" s="65"/>
      <c r="GL810" s="65"/>
      <c r="GM810" s="65"/>
      <c r="GN810" s="65"/>
      <c r="GO810" s="65"/>
    </row>
    <row r="811" spans="46:197" s="103" customFormat="1" ht="20.100000000000001" customHeight="1" x14ac:dyDescent="0.3">
      <c r="AT811" s="64"/>
      <c r="AU811" s="64"/>
      <c r="AV811" s="64"/>
      <c r="AW811" s="64"/>
      <c r="AX811" s="64"/>
      <c r="AY811" s="64"/>
      <c r="AZ811" s="64"/>
      <c r="BA811" s="64"/>
      <c r="BB811" s="64"/>
      <c r="BC811" s="64"/>
      <c r="BD811" s="64"/>
      <c r="BE811" s="64"/>
      <c r="BF811" s="64"/>
      <c r="BG811" s="64"/>
      <c r="BH811" s="64"/>
      <c r="BI811" s="64"/>
      <c r="BJ811" s="64"/>
      <c r="BK811" s="64"/>
      <c r="BL811" s="64"/>
      <c r="BM811" s="64"/>
      <c r="BN811" s="64"/>
      <c r="BO811" s="64"/>
      <c r="BP811" s="64"/>
      <c r="BQ811" s="64"/>
      <c r="BR811" s="64"/>
      <c r="BS811" s="64"/>
      <c r="BT811" s="64"/>
      <c r="BU811" s="64"/>
      <c r="BV811" s="64"/>
      <c r="BW811" s="64"/>
      <c r="BX811" s="64"/>
      <c r="BY811" s="64"/>
      <c r="BZ811" s="64"/>
      <c r="CA811" s="64"/>
      <c r="CB811" s="64"/>
      <c r="CC811" s="64"/>
      <c r="CD811" s="64"/>
      <c r="CE811" s="64"/>
      <c r="CF811" s="64"/>
      <c r="CG811" s="64"/>
      <c r="CH811" s="64"/>
      <c r="CI811" s="64"/>
      <c r="CJ811" s="64"/>
      <c r="CK811" s="64"/>
      <c r="CL811" s="64"/>
      <c r="CM811" s="64"/>
      <c r="CN811" s="64"/>
      <c r="CO811" s="64"/>
      <c r="CP811" s="64"/>
      <c r="CQ811" s="64"/>
      <c r="CR811" s="64"/>
      <c r="CS811" s="64"/>
      <c r="CT811" s="64"/>
      <c r="CU811" s="64"/>
      <c r="CV811" s="64"/>
      <c r="CW811" s="64"/>
      <c r="CX811" s="64"/>
      <c r="CY811" s="64"/>
      <c r="CZ811" s="64"/>
      <c r="DA811" s="64"/>
      <c r="DB811" s="64"/>
      <c r="DC811" s="64"/>
      <c r="DD811" s="64"/>
      <c r="DE811" s="64"/>
      <c r="DF811" s="64"/>
      <c r="DG811" s="64"/>
      <c r="DH811" s="64"/>
      <c r="DI811" s="64"/>
      <c r="DJ811" s="64"/>
      <c r="DK811" s="65"/>
      <c r="DL811" s="65"/>
      <c r="DM811" s="65"/>
      <c r="DN811" s="65"/>
      <c r="DO811" s="65"/>
      <c r="DP811" s="65"/>
      <c r="DQ811" s="65"/>
      <c r="DR811" s="65"/>
      <c r="DS811" s="65"/>
      <c r="DT811" s="65"/>
      <c r="DU811" s="65"/>
      <c r="DV811" s="65"/>
      <c r="DW811" s="65"/>
      <c r="DX811" s="65"/>
      <c r="DY811" s="65"/>
      <c r="DZ811" s="65"/>
      <c r="EA811" s="65"/>
      <c r="EB811" s="65"/>
      <c r="EC811" s="65"/>
      <c r="ED811" s="65"/>
      <c r="EE811" s="65"/>
      <c r="EF811" s="65"/>
      <c r="EG811" s="65"/>
      <c r="EH811" s="65"/>
      <c r="EI811" s="65"/>
      <c r="EJ811" s="65"/>
      <c r="EK811" s="65"/>
      <c r="EL811" s="65"/>
      <c r="EM811" s="65"/>
      <c r="EN811" s="65"/>
      <c r="EO811" s="65"/>
      <c r="EP811" s="65"/>
      <c r="EQ811" s="65"/>
      <c r="ER811" s="65"/>
      <c r="ES811" s="65"/>
      <c r="ET811" s="65"/>
      <c r="EU811" s="65"/>
      <c r="EV811" s="65"/>
      <c r="EW811" s="65"/>
      <c r="EX811" s="65"/>
      <c r="EY811" s="65"/>
      <c r="EZ811" s="65"/>
      <c r="FA811" s="65"/>
      <c r="FB811" s="65"/>
      <c r="FC811" s="65"/>
      <c r="FD811" s="65"/>
      <c r="FE811" s="65"/>
      <c r="FF811" s="65"/>
      <c r="FG811" s="65"/>
      <c r="FH811" s="65"/>
      <c r="FI811" s="65"/>
      <c r="FJ811" s="65"/>
      <c r="FK811" s="65"/>
      <c r="FL811" s="65"/>
      <c r="FM811" s="65"/>
      <c r="FN811" s="65"/>
      <c r="FO811" s="65"/>
      <c r="FP811" s="65"/>
      <c r="FQ811" s="65"/>
      <c r="FR811" s="65"/>
      <c r="FS811" s="65"/>
      <c r="FT811" s="65"/>
      <c r="FU811" s="65"/>
      <c r="FV811" s="65"/>
      <c r="FW811" s="65"/>
      <c r="FX811" s="65"/>
      <c r="FY811" s="65"/>
      <c r="FZ811" s="65"/>
      <c r="GA811" s="65"/>
      <c r="GB811" s="65"/>
      <c r="GC811" s="65"/>
      <c r="GD811" s="65"/>
      <c r="GE811" s="65"/>
      <c r="GF811" s="65"/>
      <c r="GG811" s="65"/>
      <c r="GH811" s="65"/>
      <c r="GI811" s="65"/>
      <c r="GJ811" s="65"/>
      <c r="GK811" s="65"/>
      <c r="GL811" s="65"/>
      <c r="GM811" s="65"/>
      <c r="GN811" s="65"/>
      <c r="GO811" s="65"/>
    </row>
    <row r="812" spans="46:197" s="103" customFormat="1" ht="20.100000000000001" customHeight="1" x14ac:dyDescent="0.3">
      <c r="AT812" s="64"/>
      <c r="AU812" s="64"/>
      <c r="AV812" s="64"/>
      <c r="AW812" s="64"/>
      <c r="AX812" s="64"/>
      <c r="AY812" s="64"/>
      <c r="AZ812" s="64"/>
      <c r="BA812" s="64"/>
      <c r="BB812" s="64"/>
      <c r="BC812" s="64"/>
      <c r="BD812" s="64"/>
      <c r="BE812" s="64"/>
      <c r="BF812" s="64"/>
      <c r="BG812" s="64"/>
      <c r="BH812" s="64"/>
      <c r="BI812" s="64"/>
      <c r="BJ812" s="64"/>
      <c r="BK812" s="64"/>
      <c r="BL812" s="64"/>
      <c r="BM812" s="64"/>
      <c r="BN812" s="64"/>
      <c r="BO812" s="64"/>
      <c r="BP812" s="64"/>
      <c r="BQ812" s="64"/>
      <c r="BR812" s="64"/>
      <c r="BS812" s="64"/>
      <c r="BT812" s="64"/>
      <c r="BU812" s="64"/>
      <c r="BV812" s="64"/>
      <c r="BW812" s="64"/>
      <c r="BX812" s="64"/>
      <c r="BY812" s="64"/>
      <c r="BZ812" s="64"/>
      <c r="CA812" s="64"/>
      <c r="CB812" s="64"/>
      <c r="CC812" s="64"/>
      <c r="CD812" s="64"/>
      <c r="CE812" s="64"/>
      <c r="CF812" s="64"/>
      <c r="CG812" s="64"/>
      <c r="CH812" s="64"/>
      <c r="CI812" s="64"/>
      <c r="CJ812" s="64"/>
      <c r="CK812" s="64"/>
      <c r="CL812" s="64"/>
      <c r="CM812" s="64"/>
      <c r="CN812" s="64"/>
      <c r="CO812" s="64"/>
      <c r="CP812" s="64"/>
      <c r="CQ812" s="64"/>
      <c r="CR812" s="64"/>
      <c r="CS812" s="64"/>
      <c r="CT812" s="64"/>
      <c r="CU812" s="64"/>
      <c r="CV812" s="64"/>
      <c r="CW812" s="64"/>
      <c r="CX812" s="64"/>
      <c r="CY812" s="64"/>
      <c r="CZ812" s="64"/>
      <c r="DA812" s="64"/>
      <c r="DB812" s="64"/>
      <c r="DC812" s="64"/>
      <c r="DD812" s="64"/>
      <c r="DE812" s="64"/>
      <c r="DF812" s="64"/>
      <c r="DG812" s="64"/>
      <c r="DH812" s="64"/>
      <c r="DI812" s="64"/>
      <c r="DJ812" s="64"/>
      <c r="DK812" s="65"/>
      <c r="DL812" s="65"/>
      <c r="DM812" s="65"/>
      <c r="DN812" s="65"/>
      <c r="DO812" s="65"/>
      <c r="DP812" s="65"/>
      <c r="DQ812" s="65"/>
      <c r="DR812" s="65"/>
      <c r="DS812" s="65"/>
      <c r="DT812" s="65"/>
      <c r="DU812" s="65"/>
      <c r="DV812" s="65"/>
      <c r="DW812" s="65"/>
      <c r="DX812" s="65"/>
      <c r="DY812" s="65"/>
      <c r="DZ812" s="65"/>
      <c r="EA812" s="65"/>
      <c r="EB812" s="65"/>
      <c r="EC812" s="65"/>
      <c r="ED812" s="65"/>
      <c r="EE812" s="65"/>
      <c r="EF812" s="65"/>
      <c r="EG812" s="65"/>
      <c r="EH812" s="65"/>
      <c r="EI812" s="65"/>
      <c r="EJ812" s="65"/>
      <c r="EK812" s="65"/>
      <c r="EL812" s="65"/>
      <c r="EM812" s="65"/>
      <c r="EN812" s="65"/>
      <c r="EO812" s="65"/>
      <c r="EP812" s="65"/>
      <c r="EQ812" s="65"/>
      <c r="ER812" s="65"/>
      <c r="ES812" s="65"/>
      <c r="ET812" s="65"/>
      <c r="EU812" s="65"/>
      <c r="EV812" s="65"/>
      <c r="EW812" s="65"/>
      <c r="EX812" s="65"/>
      <c r="EY812" s="65"/>
      <c r="EZ812" s="65"/>
      <c r="FA812" s="65"/>
      <c r="FB812" s="65"/>
      <c r="FC812" s="65"/>
      <c r="FD812" s="65"/>
      <c r="FE812" s="65"/>
      <c r="FF812" s="65"/>
      <c r="FG812" s="65"/>
      <c r="FH812" s="65"/>
      <c r="FI812" s="65"/>
      <c r="FJ812" s="65"/>
      <c r="FK812" s="65"/>
      <c r="FL812" s="65"/>
      <c r="FM812" s="65"/>
      <c r="FN812" s="65"/>
      <c r="FO812" s="65"/>
      <c r="FP812" s="65"/>
      <c r="FQ812" s="65"/>
      <c r="FR812" s="65"/>
      <c r="FS812" s="65"/>
      <c r="FT812" s="65"/>
      <c r="FU812" s="65"/>
      <c r="FV812" s="65"/>
      <c r="FW812" s="65"/>
      <c r="FX812" s="65"/>
      <c r="FY812" s="65"/>
      <c r="FZ812" s="65"/>
      <c r="GA812" s="65"/>
      <c r="GB812" s="65"/>
      <c r="GC812" s="65"/>
      <c r="GD812" s="65"/>
      <c r="GE812" s="65"/>
      <c r="GF812" s="65"/>
      <c r="GG812" s="65"/>
      <c r="GH812" s="65"/>
      <c r="GI812" s="65"/>
      <c r="GJ812" s="65"/>
      <c r="GK812" s="65"/>
      <c r="GL812" s="65"/>
      <c r="GM812" s="65"/>
      <c r="GN812" s="65"/>
      <c r="GO812" s="65"/>
    </row>
    <row r="813" spans="46:197" s="103" customFormat="1" ht="20.100000000000001" customHeight="1" x14ac:dyDescent="0.3">
      <c r="AT813" s="64"/>
      <c r="AU813" s="64"/>
      <c r="AV813" s="64"/>
      <c r="AW813" s="64"/>
      <c r="AX813" s="64"/>
      <c r="AY813" s="64"/>
      <c r="AZ813" s="64"/>
      <c r="BA813" s="64"/>
      <c r="BB813" s="64"/>
      <c r="BC813" s="64"/>
      <c r="BD813" s="64"/>
      <c r="BE813" s="64"/>
      <c r="BF813" s="64"/>
      <c r="BG813" s="64"/>
      <c r="BH813" s="64"/>
      <c r="BI813" s="64"/>
      <c r="BJ813" s="64"/>
      <c r="BK813" s="64"/>
      <c r="BL813" s="64"/>
      <c r="BM813" s="64"/>
      <c r="BN813" s="64"/>
      <c r="BO813" s="64"/>
      <c r="BP813" s="64"/>
      <c r="BQ813" s="64"/>
      <c r="BR813" s="64"/>
      <c r="BS813" s="64"/>
      <c r="BT813" s="64"/>
      <c r="BU813" s="64"/>
      <c r="BV813" s="64"/>
      <c r="BW813" s="64"/>
      <c r="BX813" s="64"/>
      <c r="BY813" s="64"/>
      <c r="BZ813" s="64"/>
      <c r="CA813" s="64"/>
      <c r="CB813" s="64"/>
      <c r="CC813" s="64"/>
      <c r="CD813" s="64"/>
      <c r="CE813" s="64"/>
      <c r="CF813" s="64"/>
      <c r="CG813" s="64"/>
      <c r="CH813" s="64"/>
      <c r="CI813" s="64"/>
      <c r="CJ813" s="64"/>
      <c r="CK813" s="64"/>
      <c r="CL813" s="64"/>
      <c r="CM813" s="64"/>
      <c r="CN813" s="64"/>
      <c r="CO813" s="64"/>
      <c r="CP813" s="64"/>
      <c r="CQ813" s="64"/>
      <c r="CR813" s="64"/>
      <c r="CS813" s="64"/>
      <c r="CT813" s="64"/>
      <c r="CU813" s="64"/>
      <c r="CV813" s="64"/>
      <c r="CW813" s="64"/>
      <c r="CX813" s="64"/>
      <c r="CY813" s="64"/>
      <c r="CZ813" s="64"/>
      <c r="DA813" s="64"/>
      <c r="DB813" s="64"/>
      <c r="DC813" s="64"/>
      <c r="DD813" s="64"/>
      <c r="DE813" s="64"/>
      <c r="DF813" s="64"/>
      <c r="DG813" s="64"/>
      <c r="DH813" s="64"/>
      <c r="DI813" s="64"/>
      <c r="DJ813" s="64"/>
      <c r="DK813" s="65"/>
      <c r="DL813" s="65"/>
      <c r="DM813" s="65"/>
      <c r="DN813" s="65"/>
      <c r="DO813" s="65"/>
      <c r="DP813" s="65"/>
      <c r="DQ813" s="65"/>
      <c r="DR813" s="65"/>
      <c r="DS813" s="65"/>
      <c r="DT813" s="65"/>
      <c r="DU813" s="65"/>
      <c r="DV813" s="65"/>
      <c r="DW813" s="65"/>
      <c r="DX813" s="65"/>
      <c r="DY813" s="65"/>
      <c r="DZ813" s="65"/>
      <c r="EA813" s="65"/>
      <c r="EB813" s="65"/>
      <c r="EC813" s="65"/>
      <c r="ED813" s="65"/>
      <c r="EE813" s="65"/>
      <c r="EF813" s="65"/>
      <c r="EG813" s="65"/>
      <c r="EH813" s="65"/>
      <c r="EI813" s="65"/>
      <c r="EJ813" s="65"/>
      <c r="EK813" s="65"/>
      <c r="EL813" s="65"/>
      <c r="EM813" s="65"/>
      <c r="EN813" s="65"/>
      <c r="EO813" s="65"/>
      <c r="EP813" s="65"/>
      <c r="EQ813" s="65"/>
      <c r="ER813" s="65"/>
      <c r="ES813" s="65"/>
      <c r="ET813" s="65"/>
      <c r="EU813" s="65"/>
      <c r="EV813" s="65"/>
      <c r="EW813" s="65"/>
      <c r="EX813" s="65"/>
      <c r="EY813" s="65"/>
      <c r="EZ813" s="65"/>
      <c r="FA813" s="65"/>
      <c r="FB813" s="65"/>
      <c r="FC813" s="65"/>
      <c r="FD813" s="65"/>
      <c r="FE813" s="65"/>
      <c r="FF813" s="65"/>
      <c r="FG813" s="65"/>
      <c r="FH813" s="65"/>
      <c r="FI813" s="65"/>
      <c r="FJ813" s="65"/>
      <c r="FK813" s="65"/>
      <c r="FL813" s="65"/>
      <c r="FM813" s="65"/>
      <c r="FN813" s="65"/>
      <c r="FO813" s="65"/>
      <c r="FP813" s="65"/>
      <c r="FQ813" s="65"/>
      <c r="FR813" s="65"/>
      <c r="FS813" s="65"/>
      <c r="FT813" s="65"/>
      <c r="FU813" s="65"/>
      <c r="FV813" s="65"/>
      <c r="FW813" s="65"/>
      <c r="FX813" s="65"/>
      <c r="FY813" s="65"/>
      <c r="FZ813" s="65"/>
      <c r="GA813" s="65"/>
      <c r="GB813" s="65"/>
      <c r="GC813" s="65"/>
      <c r="GD813" s="65"/>
      <c r="GE813" s="65"/>
      <c r="GF813" s="65"/>
      <c r="GG813" s="65"/>
      <c r="GH813" s="65"/>
      <c r="GI813" s="65"/>
      <c r="GJ813" s="65"/>
      <c r="GK813" s="65"/>
      <c r="GL813" s="65"/>
      <c r="GM813" s="65"/>
      <c r="GN813" s="65"/>
      <c r="GO813" s="65"/>
    </row>
    <row r="814" spans="46:197" s="103" customFormat="1" ht="20.100000000000001" customHeight="1" x14ac:dyDescent="0.3">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c r="BS814" s="64"/>
      <c r="BT814" s="64"/>
      <c r="BU814" s="64"/>
      <c r="BV814" s="64"/>
      <c r="BW814" s="64"/>
      <c r="BX814" s="64"/>
      <c r="BY814" s="64"/>
      <c r="BZ814" s="64"/>
      <c r="CA814" s="64"/>
      <c r="CB814" s="64"/>
      <c r="CC814" s="64"/>
      <c r="CD814" s="64"/>
      <c r="CE814" s="64"/>
      <c r="CF814" s="64"/>
      <c r="CG814" s="64"/>
      <c r="CH814" s="64"/>
      <c r="CI814" s="64"/>
      <c r="CJ814" s="64"/>
      <c r="CK814" s="64"/>
      <c r="CL814" s="64"/>
      <c r="CM814" s="64"/>
      <c r="CN814" s="64"/>
      <c r="CO814" s="64"/>
      <c r="CP814" s="64"/>
      <c r="CQ814" s="64"/>
      <c r="CR814" s="64"/>
      <c r="CS814" s="64"/>
      <c r="CT814" s="64"/>
      <c r="CU814" s="64"/>
      <c r="CV814" s="64"/>
      <c r="CW814" s="64"/>
      <c r="CX814" s="64"/>
      <c r="CY814" s="64"/>
      <c r="CZ814" s="64"/>
      <c r="DA814" s="64"/>
      <c r="DB814" s="64"/>
      <c r="DC814" s="64"/>
      <c r="DD814" s="64"/>
      <c r="DE814" s="64"/>
      <c r="DF814" s="64"/>
      <c r="DG814" s="64"/>
      <c r="DH814" s="64"/>
      <c r="DI814" s="64"/>
      <c r="DJ814" s="64"/>
      <c r="DK814" s="65"/>
      <c r="DL814" s="65"/>
      <c r="DM814" s="65"/>
      <c r="DN814" s="65"/>
      <c r="DO814" s="65"/>
      <c r="DP814" s="65"/>
      <c r="DQ814" s="65"/>
      <c r="DR814" s="65"/>
      <c r="DS814" s="65"/>
      <c r="DT814" s="65"/>
      <c r="DU814" s="65"/>
      <c r="DV814" s="65"/>
      <c r="DW814" s="65"/>
      <c r="DX814" s="65"/>
      <c r="DY814" s="65"/>
      <c r="DZ814" s="65"/>
      <c r="EA814" s="65"/>
      <c r="EB814" s="65"/>
      <c r="EC814" s="65"/>
      <c r="ED814" s="65"/>
      <c r="EE814" s="65"/>
      <c r="EF814" s="65"/>
      <c r="EG814" s="65"/>
      <c r="EH814" s="65"/>
      <c r="EI814" s="65"/>
      <c r="EJ814" s="65"/>
      <c r="EK814" s="65"/>
      <c r="EL814" s="65"/>
      <c r="EM814" s="65"/>
      <c r="EN814" s="65"/>
      <c r="EO814" s="65"/>
      <c r="EP814" s="65"/>
      <c r="EQ814" s="65"/>
      <c r="ER814" s="65"/>
      <c r="ES814" s="65"/>
      <c r="ET814" s="65"/>
      <c r="EU814" s="65"/>
      <c r="EV814" s="65"/>
      <c r="EW814" s="65"/>
      <c r="EX814" s="65"/>
      <c r="EY814" s="65"/>
      <c r="EZ814" s="65"/>
      <c r="FA814" s="65"/>
      <c r="FB814" s="65"/>
      <c r="FC814" s="65"/>
      <c r="FD814" s="65"/>
      <c r="FE814" s="65"/>
      <c r="FF814" s="65"/>
      <c r="FG814" s="65"/>
      <c r="FH814" s="65"/>
      <c r="FI814" s="65"/>
      <c r="FJ814" s="65"/>
      <c r="FK814" s="65"/>
      <c r="FL814" s="65"/>
      <c r="FM814" s="65"/>
      <c r="FN814" s="65"/>
      <c r="FO814" s="65"/>
      <c r="FP814" s="65"/>
      <c r="FQ814" s="65"/>
      <c r="FR814" s="65"/>
      <c r="FS814" s="65"/>
      <c r="FT814" s="65"/>
      <c r="FU814" s="65"/>
      <c r="FV814" s="65"/>
      <c r="FW814" s="65"/>
      <c r="FX814" s="65"/>
      <c r="FY814" s="65"/>
      <c r="FZ814" s="65"/>
      <c r="GA814" s="65"/>
      <c r="GB814" s="65"/>
      <c r="GC814" s="65"/>
      <c r="GD814" s="65"/>
      <c r="GE814" s="65"/>
      <c r="GF814" s="65"/>
      <c r="GG814" s="65"/>
      <c r="GH814" s="65"/>
      <c r="GI814" s="65"/>
      <c r="GJ814" s="65"/>
      <c r="GK814" s="65"/>
      <c r="GL814" s="65"/>
      <c r="GM814" s="65"/>
      <c r="GN814" s="65"/>
      <c r="GO814" s="65"/>
    </row>
    <row r="815" spans="46:197" s="103" customFormat="1" ht="20.100000000000001" customHeight="1" x14ac:dyDescent="0.3">
      <c r="AT815" s="64"/>
      <c r="AU815" s="64"/>
      <c r="AV815" s="64"/>
      <c r="AW815" s="64"/>
      <c r="AX815" s="64"/>
      <c r="AY815" s="64"/>
      <c r="AZ815" s="64"/>
      <c r="BA815" s="64"/>
      <c r="BB815" s="64"/>
      <c r="BC815" s="64"/>
      <c r="BD815" s="64"/>
      <c r="BE815" s="64"/>
      <c r="BF815" s="64"/>
      <c r="BG815" s="64"/>
      <c r="BH815" s="64"/>
      <c r="BI815" s="64"/>
      <c r="BJ815" s="64"/>
      <c r="BK815" s="64"/>
      <c r="BL815" s="64"/>
      <c r="BM815" s="64"/>
      <c r="BN815" s="64"/>
      <c r="BO815" s="64"/>
      <c r="BP815" s="64"/>
      <c r="BQ815" s="64"/>
      <c r="BR815" s="64"/>
      <c r="BS815" s="64"/>
      <c r="BT815" s="64"/>
      <c r="BU815" s="64"/>
      <c r="BV815" s="64"/>
      <c r="BW815" s="64"/>
      <c r="BX815" s="64"/>
      <c r="BY815" s="64"/>
      <c r="BZ815" s="64"/>
      <c r="CA815" s="64"/>
      <c r="CB815" s="64"/>
      <c r="CC815" s="64"/>
      <c r="CD815" s="64"/>
      <c r="CE815" s="64"/>
      <c r="CF815" s="64"/>
      <c r="CG815" s="64"/>
      <c r="CH815" s="64"/>
      <c r="CI815" s="64"/>
      <c r="CJ815" s="64"/>
      <c r="CK815" s="64"/>
      <c r="CL815" s="64"/>
      <c r="CM815" s="64"/>
      <c r="CN815" s="64"/>
      <c r="CO815" s="64"/>
      <c r="CP815" s="64"/>
      <c r="CQ815" s="64"/>
      <c r="CR815" s="64"/>
      <c r="CS815" s="64"/>
      <c r="CT815" s="64"/>
      <c r="CU815" s="64"/>
      <c r="CV815" s="64"/>
      <c r="CW815" s="64"/>
      <c r="CX815" s="64"/>
      <c r="CY815" s="64"/>
      <c r="CZ815" s="64"/>
      <c r="DA815" s="64"/>
      <c r="DB815" s="64"/>
      <c r="DC815" s="64"/>
      <c r="DD815" s="64"/>
      <c r="DE815" s="64"/>
      <c r="DF815" s="64"/>
      <c r="DG815" s="64"/>
      <c r="DH815" s="64"/>
      <c r="DI815" s="64"/>
      <c r="DJ815" s="64"/>
      <c r="DK815" s="65"/>
      <c r="DL815" s="65"/>
      <c r="DM815" s="65"/>
      <c r="DN815" s="65"/>
      <c r="DO815" s="65"/>
      <c r="DP815" s="65"/>
      <c r="DQ815" s="65"/>
      <c r="DR815" s="65"/>
      <c r="DS815" s="65"/>
      <c r="DT815" s="65"/>
      <c r="DU815" s="65"/>
      <c r="DV815" s="65"/>
      <c r="DW815" s="65"/>
      <c r="DX815" s="65"/>
      <c r="DY815" s="65"/>
      <c r="DZ815" s="65"/>
      <c r="EA815" s="65"/>
      <c r="EB815" s="65"/>
      <c r="EC815" s="65"/>
      <c r="ED815" s="65"/>
      <c r="EE815" s="65"/>
      <c r="EF815" s="65"/>
      <c r="EG815" s="65"/>
      <c r="EH815" s="65"/>
      <c r="EI815" s="65"/>
      <c r="EJ815" s="65"/>
      <c r="EK815" s="65"/>
      <c r="EL815" s="65"/>
      <c r="EM815" s="65"/>
      <c r="EN815" s="65"/>
      <c r="EO815" s="65"/>
      <c r="EP815" s="65"/>
      <c r="EQ815" s="65"/>
      <c r="ER815" s="65"/>
      <c r="ES815" s="65"/>
      <c r="ET815" s="65"/>
      <c r="EU815" s="65"/>
      <c r="EV815" s="65"/>
      <c r="EW815" s="65"/>
      <c r="EX815" s="65"/>
      <c r="EY815" s="65"/>
      <c r="EZ815" s="65"/>
      <c r="FA815" s="65"/>
      <c r="FB815" s="65"/>
      <c r="FC815" s="65"/>
      <c r="FD815" s="65"/>
      <c r="FE815" s="65"/>
      <c r="FF815" s="65"/>
      <c r="FG815" s="65"/>
      <c r="FH815" s="65"/>
      <c r="FI815" s="65"/>
      <c r="FJ815" s="65"/>
      <c r="FK815" s="65"/>
      <c r="FL815" s="65"/>
      <c r="FM815" s="65"/>
      <c r="FN815" s="65"/>
      <c r="FO815" s="65"/>
      <c r="FP815" s="65"/>
      <c r="FQ815" s="65"/>
      <c r="FR815" s="65"/>
      <c r="FS815" s="65"/>
      <c r="FT815" s="65"/>
      <c r="FU815" s="65"/>
      <c r="FV815" s="65"/>
      <c r="FW815" s="65"/>
      <c r="FX815" s="65"/>
      <c r="FY815" s="65"/>
      <c r="FZ815" s="65"/>
      <c r="GA815" s="65"/>
      <c r="GB815" s="65"/>
      <c r="GC815" s="65"/>
      <c r="GD815" s="65"/>
      <c r="GE815" s="65"/>
      <c r="GF815" s="65"/>
      <c r="GG815" s="65"/>
      <c r="GH815" s="65"/>
      <c r="GI815" s="65"/>
      <c r="GJ815" s="65"/>
      <c r="GK815" s="65"/>
      <c r="GL815" s="65"/>
      <c r="GM815" s="65"/>
      <c r="GN815" s="65"/>
      <c r="GO815" s="65"/>
    </row>
    <row r="816" spans="46:197" s="103" customFormat="1" ht="20.100000000000001" customHeight="1" x14ac:dyDescent="0.3">
      <c r="AT816" s="64"/>
      <c r="AU816" s="64"/>
      <c r="AV816" s="64"/>
      <c r="AW816" s="64"/>
      <c r="AX816" s="64"/>
      <c r="AY816" s="64"/>
      <c r="AZ816" s="64"/>
      <c r="BA816" s="64"/>
      <c r="BB816" s="64"/>
      <c r="BC816" s="64"/>
      <c r="BD816" s="64"/>
      <c r="BE816" s="64"/>
      <c r="BF816" s="64"/>
      <c r="BG816" s="64"/>
      <c r="BH816" s="64"/>
      <c r="BI816" s="64"/>
      <c r="BJ816" s="64"/>
      <c r="BK816" s="64"/>
      <c r="BL816" s="64"/>
      <c r="BM816" s="64"/>
      <c r="BN816" s="64"/>
      <c r="BO816" s="64"/>
      <c r="BP816" s="64"/>
      <c r="BQ816" s="64"/>
      <c r="BR816" s="64"/>
      <c r="BS816" s="64"/>
      <c r="BT816" s="64"/>
      <c r="BU816" s="64"/>
      <c r="BV816" s="64"/>
      <c r="BW816" s="64"/>
      <c r="BX816" s="64"/>
      <c r="BY816" s="64"/>
      <c r="BZ816" s="64"/>
      <c r="CA816" s="64"/>
      <c r="CB816" s="64"/>
      <c r="CC816" s="64"/>
      <c r="CD816" s="64"/>
      <c r="CE816" s="64"/>
      <c r="CF816" s="64"/>
      <c r="CG816" s="64"/>
      <c r="CH816" s="64"/>
      <c r="CI816" s="64"/>
      <c r="CJ816" s="64"/>
      <c r="CK816" s="64"/>
      <c r="CL816" s="64"/>
      <c r="CM816" s="64"/>
      <c r="CN816" s="64"/>
      <c r="CO816" s="64"/>
      <c r="CP816" s="64"/>
      <c r="CQ816" s="64"/>
      <c r="CR816" s="64"/>
      <c r="CS816" s="64"/>
      <c r="CT816" s="64"/>
      <c r="CU816" s="64"/>
      <c r="CV816" s="64"/>
      <c r="CW816" s="64"/>
      <c r="CX816" s="64"/>
      <c r="CY816" s="64"/>
      <c r="CZ816" s="64"/>
      <c r="DA816" s="64"/>
      <c r="DB816" s="64"/>
      <c r="DC816" s="64"/>
      <c r="DD816" s="64"/>
      <c r="DE816" s="64"/>
      <c r="DF816" s="64"/>
      <c r="DG816" s="64"/>
      <c r="DH816" s="64"/>
      <c r="DI816" s="64"/>
      <c r="DJ816" s="64"/>
      <c r="DK816" s="65"/>
      <c r="DL816" s="65"/>
      <c r="DM816" s="65"/>
      <c r="DN816" s="65"/>
      <c r="DO816" s="65"/>
      <c r="DP816" s="65"/>
      <c r="DQ816" s="65"/>
      <c r="DR816" s="65"/>
      <c r="DS816" s="65"/>
      <c r="DT816" s="65"/>
      <c r="DU816" s="65"/>
      <c r="DV816" s="65"/>
      <c r="DW816" s="65"/>
      <c r="DX816" s="65"/>
      <c r="DY816" s="65"/>
      <c r="DZ816" s="65"/>
      <c r="EA816" s="65"/>
      <c r="EB816" s="65"/>
      <c r="EC816" s="65"/>
      <c r="ED816" s="65"/>
      <c r="EE816" s="65"/>
      <c r="EF816" s="65"/>
      <c r="EG816" s="65"/>
      <c r="EH816" s="65"/>
      <c r="EI816" s="65"/>
      <c r="EJ816" s="65"/>
      <c r="EK816" s="65"/>
      <c r="EL816" s="65"/>
      <c r="EM816" s="65"/>
      <c r="EN816" s="65"/>
      <c r="EO816" s="65"/>
      <c r="EP816" s="65"/>
      <c r="EQ816" s="65"/>
      <c r="ER816" s="65"/>
      <c r="ES816" s="65"/>
      <c r="ET816" s="65"/>
      <c r="EU816" s="65"/>
      <c r="EV816" s="65"/>
      <c r="EW816" s="65"/>
      <c r="EX816" s="65"/>
      <c r="EY816" s="65"/>
      <c r="EZ816" s="65"/>
      <c r="FA816" s="65"/>
      <c r="FB816" s="65"/>
      <c r="FC816" s="65"/>
      <c r="FD816" s="65"/>
      <c r="FE816" s="65"/>
      <c r="FF816" s="65"/>
      <c r="FG816" s="65"/>
      <c r="FH816" s="65"/>
      <c r="FI816" s="65"/>
      <c r="FJ816" s="65"/>
      <c r="FK816" s="65"/>
      <c r="FL816" s="65"/>
      <c r="FM816" s="65"/>
      <c r="FN816" s="65"/>
      <c r="FO816" s="65"/>
      <c r="FP816" s="65"/>
      <c r="FQ816" s="65"/>
      <c r="FR816" s="65"/>
      <c r="FS816" s="65"/>
      <c r="FT816" s="65"/>
      <c r="FU816" s="65"/>
      <c r="FV816" s="65"/>
      <c r="FW816" s="65"/>
      <c r="FX816" s="65"/>
      <c r="FY816" s="65"/>
      <c r="FZ816" s="65"/>
      <c r="GA816" s="65"/>
      <c r="GB816" s="65"/>
      <c r="GC816" s="65"/>
      <c r="GD816" s="65"/>
      <c r="GE816" s="65"/>
      <c r="GF816" s="65"/>
      <c r="GG816" s="65"/>
      <c r="GH816" s="65"/>
      <c r="GI816" s="65"/>
      <c r="GJ816" s="65"/>
      <c r="GK816" s="65"/>
      <c r="GL816" s="65"/>
      <c r="GM816" s="65"/>
      <c r="GN816" s="65"/>
      <c r="GO816" s="65"/>
    </row>
    <row r="817" spans="46:197" s="103" customFormat="1" ht="20.100000000000001" customHeight="1" x14ac:dyDescent="0.3">
      <c r="AT817" s="64"/>
      <c r="AU817" s="64"/>
      <c r="AV817" s="64"/>
      <c r="AW817" s="64"/>
      <c r="AX817" s="64"/>
      <c r="AY817" s="64"/>
      <c r="AZ817" s="64"/>
      <c r="BA817" s="64"/>
      <c r="BB817" s="64"/>
      <c r="BC817" s="64"/>
      <c r="BD817" s="64"/>
      <c r="BE817" s="64"/>
      <c r="BF817" s="64"/>
      <c r="BG817" s="64"/>
      <c r="BH817" s="64"/>
      <c r="BI817" s="64"/>
      <c r="BJ817" s="64"/>
      <c r="BK817" s="64"/>
      <c r="BL817" s="64"/>
      <c r="BM817" s="64"/>
      <c r="BN817" s="64"/>
      <c r="BO817" s="64"/>
      <c r="BP817" s="64"/>
      <c r="BQ817" s="64"/>
      <c r="BR817" s="64"/>
      <c r="BS817" s="64"/>
      <c r="BT817" s="64"/>
      <c r="BU817" s="64"/>
      <c r="BV817" s="64"/>
      <c r="BW817" s="64"/>
      <c r="BX817" s="64"/>
      <c r="BY817" s="64"/>
      <c r="BZ817" s="64"/>
      <c r="CA817" s="64"/>
      <c r="CB817" s="64"/>
      <c r="CC817" s="64"/>
      <c r="CD817" s="64"/>
      <c r="CE817" s="64"/>
      <c r="CF817" s="64"/>
      <c r="CG817" s="64"/>
      <c r="CH817" s="64"/>
      <c r="CI817" s="64"/>
      <c r="CJ817" s="64"/>
      <c r="CK817" s="64"/>
      <c r="CL817" s="64"/>
      <c r="CM817" s="64"/>
      <c r="CN817" s="64"/>
      <c r="CO817" s="64"/>
      <c r="CP817" s="64"/>
      <c r="CQ817" s="64"/>
      <c r="CR817" s="64"/>
      <c r="CS817" s="64"/>
      <c r="CT817" s="64"/>
      <c r="CU817" s="64"/>
      <c r="CV817" s="64"/>
      <c r="CW817" s="64"/>
      <c r="CX817" s="64"/>
      <c r="CY817" s="64"/>
      <c r="CZ817" s="64"/>
      <c r="DA817" s="64"/>
      <c r="DB817" s="64"/>
      <c r="DC817" s="64"/>
      <c r="DD817" s="64"/>
      <c r="DE817" s="64"/>
      <c r="DF817" s="64"/>
      <c r="DG817" s="64"/>
      <c r="DH817" s="64"/>
      <c r="DI817" s="64"/>
      <c r="DJ817" s="64"/>
      <c r="DK817" s="65"/>
      <c r="DL817" s="65"/>
      <c r="DM817" s="65"/>
      <c r="DN817" s="65"/>
      <c r="DO817" s="65"/>
      <c r="DP817" s="65"/>
      <c r="DQ817" s="65"/>
      <c r="DR817" s="65"/>
      <c r="DS817" s="65"/>
      <c r="DT817" s="65"/>
      <c r="DU817" s="65"/>
      <c r="DV817" s="65"/>
      <c r="DW817" s="65"/>
      <c r="DX817" s="65"/>
      <c r="DY817" s="65"/>
      <c r="DZ817" s="65"/>
      <c r="EA817" s="65"/>
      <c r="EB817" s="65"/>
      <c r="EC817" s="65"/>
      <c r="ED817" s="65"/>
      <c r="EE817" s="65"/>
      <c r="EF817" s="65"/>
      <c r="EG817" s="65"/>
      <c r="EH817" s="65"/>
      <c r="EI817" s="65"/>
      <c r="EJ817" s="65"/>
      <c r="EK817" s="65"/>
      <c r="EL817" s="65"/>
      <c r="EM817" s="65"/>
      <c r="EN817" s="65"/>
      <c r="EO817" s="65"/>
      <c r="EP817" s="65"/>
      <c r="EQ817" s="65"/>
      <c r="ER817" s="65"/>
      <c r="ES817" s="65"/>
      <c r="ET817" s="65"/>
      <c r="EU817" s="65"/>
      <c r="EV817" s="65"/>
      <c r="EW817" s="65"/>
      <c r="EX817" s="65"/>
      <c r="EY817" s="65"/>
      <c r="EZ817" s="65"/>
      <c r="FA817" s="65"/>
      <c r="FB817" s="65"/>
      <c r="FC817" s="65"/>
      <c r="FD817" s="65"/>
      <c r="FE817" s="65"/>
      <c r="FF817" s="65"/>
      <c r="FG817" s="65"/>
      <c r="FH817" s="65"/>
      <c r="FI817" s="65"/>
      <c r="FJ817" s="65"/>
      <c r="FK817" s="65"/>
      <c r="FL817" s="65"/>
      <c r="FM817" s="65"/>
      <c r="FN817" s="65"/>
      <c r="FO817" s="65"/>
      <c r="FP817" s="65"/>
      <c r="FQ817" s="65"/>
      <c r="FR817" s="65"/>
      <c r="FS817" s="65"/>
      <c r="FT817" s="65"/>
      <c r="FU817" s="65"/>
      <c r="FV817" s="65"/>
      <c r="FW817" s="65"/>
      <c r="FX817" s="65"/>
      <c r="FY817" s="65"/>
      <c r="FZ817" s="65"/>
      <c r="GA817" s="65"/>
      <c r="GB817" s="65"/>
      <c r="GC817" s="65"/>
      <c r="GD817" s="65"/>
      <c r="GE817" s="65"/>
      <c r="GF817" s="65"/>
      <c r="GG817" s="65"/>
      <c r="GH817" s="65"/>
      <c r="GI817" s="65"/>
      <c r="GJ817" s="65"/>
      <c r="GK817" s="65"/>
      <c r="GL817" s="65"/>
      <c r="GM817" s="65"/>
      <c r="GN817" s="65"/>
      <c r="GO817" s="65"/>
    </row>
    <row r="818" spans="46:197" s="103" customFormat="1" ht="20.100000000000001" customHeight="1" x14ac:dyDescent="0.3">
      <c r="AT818" s="64"/>
      <c r="AU818" s="64"/>
      <c r="AV818" s="64"/>
      <c r="AW818" s="64"/>
      <c r="AX818" s="64"/>
      <c r="AY818" s="64"/>
      <c r="AZ818" s="64"/>
      <c r="BA818" s="64"/>
      <c r="BB818" s="64"/>
      <c r="BC818" s="64"/>
      <c r="BD818" s="64"/>
      <c r="BE818" s="64"/>
      <c r="BF818" s="64"/>
      <c r="BG818" s="64"/>
      <c r="BH818" s="64"/>
      <c r="BI818" s="64"/>
      <c r="BJ818" s="64"/>
      <c r="BK818" s="64"/>
      <c r="BL818" s="64"/>
      <c r="BM818" s="64"/>
      <c r="BN818" s="64"/>
      <c r="BO818" s="64"/>
      <c r="BP818" s="64"/>
      <c r="BQ818" s="64"/>
      <c r="BR818" s="64"/>
      <c r="BS818" s="64"/>
      <c r="BT818" s="64"/>
      <c r="BU818" s="64"/>
      <c r="BV818" s="64"/>
      <c r="BW818" s="64"/>
      <c r="BX818" s="64"/>
      <c r="BY818" s="64"/>
      <c r="BZ818" s="64"/>
      <c r="CA818" s="64"/>
      <c r="CB818" s="64"/>
      <c r="CC818" s="64"/>
      <c r="CD818" s="64"/>
      <c r="CE818" s="64"/>
      <c r="CF818" s="64"/>
      <c r="CG818" s="64"/>
      <c r="CH818" s="64"/>
      <c r="CI818" s="64"/>
      <c r="CJ818" s="64"/>
      <c r="CK818" s="64"/>
      <c r="CL818" s="64"/>
      <c r="CM818" s="64"/>
      <c r="CN818" s="64"/>
      <c r="CO818" s="64"/>
      <c r="CP818" s="64"/>
      <c r="CQ818" s="64"/>
      <c r="CR818" s="64"/>
      <c r="CS818" s="64"/>
      <c r="CT818" s="64"/>
      <c r="CU818" s="64"/>
      <c r="CV818" s="64"/>
      <c r="CW818" s="64"/>
      <c r="CX818" s="64"/>
      <c r="CY818" s="64"/>
      <c r="CZ818" s="64"/>
      <c r="DA818" s="64"/>
      <c r="DB818" s="64"/>
      <c r="DC818" s="64"/>
      <c r="DD818" s="64"/>
      <c r="DE818" s="64"/>
      <c r="DF818" s="64"/>
      <c r="DG818" s="64"/>
      <c r="DH818" s="64"/>
      <c r="DI818" s="64"/>
      <c r="DJ818" s="64"/>
      <c r="DK818" s="65"/>
      <c r="DL818" s="65"/>
      <c r="DM818" s="65"/>
      <c r="DN818" s="65"/>
      <c r="DO818" s="65"/>
      <c r="DP818" s="65"/>
      <c r="DQ818" s="65"/>
      <c r="DR818" s="65"/>
      <c r="DS818" s="65"/>
      <c r="DT818" s="65"/>
      <c r="DU818" s="65"/>
      <c r="DV818" s="65"/>
      <c r="DW818" s="65"/>
      <c r="DX818" s="65"/>
      <c r="DY818" s="65"/>
      <c r="DZ818" s="65"/>
      <c r="EA818" s="65"/>
      <c r="EB818" s="65"/>
      <c r="EC818" s="65"/>
      <c r="ED818" s="65"/>
      <c r="EE818" s="65"/>
      <c r="EF818" s="65"/>
      <c r="EG818" s="65"/>
      <c r="EH818" s="65"/>
      <c r="EI818" s="65"/>
      <c r="EJ818" s="65"/>
      <c r="EK818" s="65"/>
      <c r="EL818" s="65"/>
      <c r="EM818" s="65"/>
      <c r="EN818" s="65"/>
      <c r="EO818" s="65"/>
      <c r="EP818" s="65"/>
      <c r="EQ818" s="65"/>
      <c r="ER818" s="65"/>
      <c r="ES818" s="65"/>
      <c r="ET818" s="65"/>
      <c r="EU818" s="65"/>
      <c r="EV818" s="65"/>
      <c r="EW818" s="65"/>
      <c r="EX818" s="65"/>
      <c r="EY818" s="65"/>
      <c r="EZ818" s="65"/>
      <c r="FA818" s="65"/>
      <c r="FB818" s="65"/>
      <c r="FC818" s="65"/>
      <c r="FD818" s="65"/>
      <c r="FE818" s="65"/>
      <c r="FF818" s="65"/>
      <c r="FG818" s="65"/>
      <c r="FH818" s="65"/>
      <c r="FI818" s="65"/>
      <c r="FJ818" s="65"/>
      <c r="FK818" s="65"/>
      <c r="FL818" s="65"/>
      <c r="FM818" s="65"/>
      <c r="FN818" s="65"/>
      <c r="FO818" s="65"/>
      <c r="FP818" s="65"/>
      <c r="FQ818" s="65"/>
      <c r="FR818" s="65"/>
      <c r="FS818" s="65"/>
      <c r="FT818" s="65"/>
      <c r="FU818" s="65"/>
      <c r="FV818" s="65"/>
      <c r="FW818" s="65"/>
      <c r="FX818" s="65"/>
      <c r="FY818" s="65"/>
      <c r="FZ818" s="65"/>
      <c r="GA818" s="65"/>
      <c r="GB818" s="65"/>
      <c r="GC818" s="65"/>
      <c r="GD818" s="65"/>
      <c r="GE818" s="65"/>
      <c r="GF818" s="65"/>
      <c r="GG818" s="65"/>
      <c r="GH818" s="65"/>
      <c r="GI818" s="65"/>
      <c r="GJ818" s="65"/>
      <c r="GK818" s="65"/>
      <c r="GL818" s="65"/>
      <c r="GM818" s="65"/>
      <c r="GN818" s="65"/>
      <c r="GO818" s="65"/>
    </row>
    <row r="819" spans="46:197" s="103" customFormat="1" ht="20.100000000000001" customHeight="1" x14ac:dyDescent="0.3">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c r="BS819" s="64"/>
      <c r="BT819" s="64"/>
      <c r="BU819" s="64"/>
      <c r="BV819" s="64"/>
      <c r="BW819" s="64"/>
      <c r="BX819" s="64"/>
      <c r="BY819" s="64"/>
      <c r="BZ819" s="64"/>
      <c r="CA819" s="64"/>
      <c r="CB819" s="64"/>
      <c r="CC819" s="64"/>
      <c r="CD819" s="64"/>
      <c r="CE819" s="64"/>
      <c r="CF819" s="64"/>
      <c r="CG819" s="64"/>
      <c r="CH819" s="64"/>
      <c r="CI819" s="64"/>
      <c r="CJ819" s="64"/>
      <c r="CK819" s="64"/>
      <c r="CL819" s="64"/>
      <c r="CM819" s="64"/>
      <c r="CN819" s="64"/>
      <c r="CO819" s="64"/>
      <c r="CP819" s="64"/>
      <c r="CQ819" s="64"/>
      <c r="CR819" s="64"/>
      <c r="CS819" s="64"/>
      <c r="CT819" s="64"/>
      <c r="CU819" s="64"/>
      <c r="CV819" s="64"/>
      <c r="CW819" s="64"/>
      <c r="CX819" s="64"/>
      <c r="CY819" s="64"/>
      <c r="CZ819" s="64"/>
      <c r="DA819" s="64"/>
      <c r="DB819" s="64"/>
      <c r="DC819" s="64"/>
      <c r="DD819" s="64"/>
      <c r="DE819" s="64"/>
      <c r="DF819" s="64"/>
      <c r="DG819" s="64"/>
      <c r="DH819" s="64"/>
      <c r="DI819" s="64"/>
      <c r="DJ819" s="64"/>
      <c r="DK819" s="65"/>
      <c r="DL819" s="65"/>
      <c r="DM819" s="65"/>
      <c r="DN819" s="65"/>
      <c r="DO819" s="65"/>
      <c r="DP819" s="65"/>
      <c r="DQ819" s="65"/>
      <c r="DR819" s="65"/>
      <c r="DS819" s="65"/>
      <c r="DT819" s="65"/>
      <c r="DU819" s="65"/>
      <c r="DV819" s="65"/>
      <c r="DW819" s="65"/>
      <c r="DX819" s="65"/>
      <c r="DY819" s="65"/>
      <c r="DZ819" s="65"/>
      <c r="EA819" s="65"/>
      <c r="EB819" s="65"/>
      <c r="EC819" s="65"/>
      <c r="ED819" s="65"/>
      <c r="EE819" s="65"/>
      <c r="EF819" s="65"/>
      <c r="EG819" s="65"/>
      <c r="EH819" s="65"/>
      <c r="EI819" s="65"/>
      <c r="EJ819" s="65"/>
      <c r="EK819" s="65"/>
      <c r="EL819" s="65"/>
      <c r="EM819" s="65"/>
      <c r="EN819" s="65"/>
      <c r="EO819" s="65"/>
      <c r="EP819" s="65"/>
      <c r="EQ819" s="65"/>
      <c r="ER819" s="65"/>
      <c r="ES819" s="65"/>
      <c r="ET819" s="65"/>
      <c r="EU819" s="65"/>
      <c r="EV819" s="65"/>
      <c r="EW819" s="65"/>
      <c r="EX819" s="65"/>
      <c r="EY819" s="65"/>
      <c r="EZ819" s="65"/>
      <c r="FA819" s="65"/>
      <c r="FB819" s="65"/>
      <c r="FC819" s="65"/>
      <c r="FD819" s="65"/>
      <c r="FE819" s="65"/>
      <c r="FF819" s="65"/>
      <c r="FG819" s="65"/>
      <c r="FH819" s="65"/>
      <c r="FI819" s="65"/>
      <c r="FJ819" s="65"/>
      <c r="FK819" s="65"/>
      <c r="FL819" s="65"/>
      <c r="FM819" s="65"/>
      <c r="FN819" s="65"/>
      <c r="FO819" s="65"/>
      <c r="FP819" s="65"/>
      <c r="FQ819" s="65"/>
      <c r="FR819" s="65"/>
      <c r="FS819" s="65"/>
      <c r="FT819" s="65"/>
      <c r="FU819" s="65"/>
      <c r="FV819" s="65"/>
      <c r="FW819" s="65"/>
      <c r="FX819" s="65"/>
      <c r="FY819" s="65"/>
      <c r="FZ819" s="65"/>
      <c r="GA819" s="65"/>
      <c r="GB819" s="65"/>
      <c r="GC819" s="65"/>
      <c r="GD819" s="65"/>
      <c r="GE819" s="65"/>
      <c r="GF819" s="65"/>
      <c r="GG819" s="65"/>
      <c r="GH819" s="65"/>
      <c r="GI819" s="65"/>
      <c r="GJ819" s="65"/>
      <c r="GK819" s="65"/>
      <c r="GL819" s="65"/>
      <c r="GM819" s="65"/>
      <c r="GN819" s="65"/>
      <c r="GO819" s="65"/>
    </row>
    <row r="820" spans="46:197" s="103" customFormat="1" ht="20.100000000000001" customHeight="1" x14ac:dyDescent="0.3">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c r="CD820" s="64"/>
      <c r="CE820" s="64"/>
      <c r="CF820" s="64"/>
      <c r="CG820" s="64"/>
      <c r="CH820" s="64"/>
      <c r="CI820" s="64"/>
      <c r="CJ820" s="64"/>
      <c r="CK820" s="64"/>
      <c r="CL820" s="64"/>
      <c r="CM820" s="64"/>
      <c r="CN820" s="64"/>
      <c r="CO820" s="64"/>
      <c r="CP820" s="64"/>
      <c r="CQ820" s="64"/>
      <c r="CR820" s="64"/>
      <c r="CS820" s="64"/>
      <c r="CT820" s="64"/>
      <c r="CU820" s="64"/>
      <c r="CV820" s="64"/>
      <c r="CW820" s="64"/>
      <c r="CX820" s="64"/>
      <c r="CY820" s="64"/>
      <c r="CZ820" s="64"/>
      <c r="DA820" s="64"/>
      <c r="DB820" s="64"/>
      <c r="DC820" s="64"/>
      <c r="DD820" s="64"/>
      <c r="DE820" s="64"/>
      <c r="DF820" s="64"/>
      <c r="DG820" s="64"/>
      <c r="DH820" s="64"/>
      <c r="DI820" s="64"/>
      <c r="DJ820" s="64"/>
      <c r="DK820" s="65"/>
      <c r="DL820" s="65"/>
      <c r="DM820" s="65"/>
      <c r="DN820" s="65"/>
      <c r="DO820" s="65"/>
      <c r="DP820" s="65"/>
      <c r="DQ820" s="65"/>
      <c r="DR820" s="65"/>
      <c r="DS820" s="65"/>
      <c r="DT820" s="65"/>
      <c r="DU820" s="65"/>
      <c r="DV820" s="65"/>
      <c r="DW820" s="65"/>
      <c r="DX820" s="65"/>
      <c r="DY820" s="65"/>
      <c r="DZ820" s="65"/>
      <c r="EA820" s="65"/>
      <c r="EB820" s="65"/>
      <c r="EC820" s="65"/>
      <c r="ED820" s="65"/>
      <c r="EE820" s="65"/>
      <c r="EF820" s="65"/>
      <c r="EG820" s="65"/>
      <c r="EH820" s="65"/>
      <c r="EI820" s="65"/>
      <c r="EJ820" s="65"/>
      <c r="EK820" s="65"/>
      <c r="EL820" s="65"/>
      <c r="EM820" s="65"/>
      <c r="EN820" s="65"/>
      <c r="EO820" s="65"/>
      <c r="EP820" s="65"/>
      <c r="EQ820" s="65"/>
      <c r="ER820" s="65"/>
      <c r="ES820" s="65"/>
      <c r="ET820" s="65"/>
      <c r="EU820" s="65"/>
      <c r="EV820" s="65"/>
      <c r="EW820" s="65"/>
      <c r="EX820" s="65"/>
      <c r="EY820" s="65"/>
      <c r="EZ820" s="65"/>
      <c r="FA820" s="65"/>
      <c r="FB820" s="65"/>
      <c r="FC820" s="65"/>
      <c r="FD820" s="65"/>
      <c r="FE820" s="65"/>
      <c r="FF820" s="65"/>
      <c r="FG820" s="65"/>
      <c r="FH820" s="65"/>
      <c r="FI820" s="65"/>
      <c r="FJ820" s="65"/>
      <c r="FK820" s="65"/>
      <c r="FL820" s="65"/>
      <c r="FM820" s="65"/>
      <c r="FN820" s="65"/>
      <c r="FO820" s="65"/>
      <c r="FP820" s="65"/>
      <c r="FQ820" s="65"/>
      <c r="FR820" s="65"/>
      <c r="FS820" s="65"/>
      <c r="FT820" s="65"/>
      <c r="FU820" s="65"/>
      <c r="FV820" s="65"/>
      <c r="FW820" s="65"/>
      <c r="FX820" s="65"/>
      <c r="FY820" s="65"/>
      <c r="FZ820" s="65"/>
      <c r="GA820" s="65"/>
      <c r="GB820" s="65"/>
      <c r="GC820" s="65"/>
      <c r="GD820" s="65"/>
      <c r="GE820" s="65"/>
      <c r="GF820" s="65"/>
      <c r="GG820" s="65"/>
      <c r="GH820" s="65"/>
      <c r="GI820" s="65"/>
      <c r="GJ820" s="65"/>
      <c r="GK820" s="65"/>
      <c r="GL820" s="65"/>
      <c r="GM820" s="65"/>
      <c r="GN820" s="65"/>
      <c r="GO820" s="65"/>
    </row>
    <row r="821" spans="46:197" s="103" customFormat="1" ht="20.100000000000001" customHeight="1" x14ac:dyDescent="0.3">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c r="CD821" s="64"/>
      <c r="CE821" s="64"/>
      <c r="CF821" s="64"/>
      <c r="CG821" s="64"/>
      <c r="CH821" s="64"/>
      <c r="CI821" s="64"/>
      <c r="CJ821" s="64"/>
      <c r="CK821" s="64"/>
      <c r="CL821" s="64"/>
      <c r="CM821" s="64"/>
      <c r="CN821" s="64"/>
      <c r="CO821" s="64"/>
      <c r="CP821" s="64"/>
      <c r="CQ821" s="64"/>
      <c r="CR821" s="64"/>
      <c r="CS821" s="64"/>
      <c r="CT821" s="64"/>
      <c r="CU821" s="64"/>
      <c r="CV821" s="64"/>
      <c r="CW821" s="64"/>
      <c r="CX821" s="64"/>
      <c r="CY821" s="64"/>
      <c r="CZ821" s="64"/>
      <c r="DA821" s="64"/>
      <c r="DB821" s="64"/>
      <c r="DC821" s="64"/>
      <c r="DD821" s="64"/>
      <c r="DE821" s="64"/>
      <c r="DF821" s="64"/>
      <c r="DG821" s="64"/>
      <c r="DH821" s="64"/>
      <c r="DI821" s="64"/>
      <c r="DJ821" s="64"/>
      <c r="DK821" s="65"/>
      <c r="DL821" s="65"/>
      <c r="DM821" s="65"/>
      <c r="DN821" s="65"/>
      <c r="DO821" s="65"/>
      <c r="DP821" s="65"/>
      <c r="DQ821" s="65"/>
      <c r="DR821" s="65"/>
      <c r="DS821" s="65"/>
      <c r="DT821" s="65"/>
      <c r="DU821" s="65"/>
      <c r="DV821" s="65"/>
      <c r="DW821" s="65"/>
      <c r="DX821" s="65"/>
      <c r="DY821" s="65"/>
      <c r="DZ821" s="65"/>
      <c r="EA821" s="65"/>
      <c r="EB821" s="65"/>
      <c r="EC821" s="65"/>
      <c r="ED821" s="65"/>
      <c r="EE821" s="65"/>
      <c r="EF821" s="65"/>
      <c r="EG821" s="65"/>
      <c r="EH821" s="65"/>
      <c r="EI821" s="65"/>
      <c r="EJ821" s="65"/>
      <c r="EK821" s="65"/>
      <c r="EL821" s="65"/>
      <c r="EM821" s="65"/>
      <c r="EN821" s="65"/>
      <c r="EO821" s="65"/>
      <c r="EP821" s="65"/>
      <c r="EQ821" s="65"/>
      <c r="ER821" s="65"/>
      <c r="ES821" s="65"/>
      <c r="ET821" s="65"/>
      <c r="EU821" s="65"/>
      <c r="EV821" s="65"/>
      <c r="EW821" s="65"/>
      <c r="EX821" s="65"/>
      <c r="EY821" s="65"/>
      <c r="EZ821" s="65"/>
      <c r="FA821" s="65"/>
      <c r="FB821" s="65"/>
      <c r="FC821" s="65"/>
      <c r="FD821" s="65"/>
      <c r="FE821" s="65"/>
      <c r="FF821" s="65"/>
      <c r="FG821" s="65"/>
      <c r="FH821" s="65"/>
      <c r="FI821" s="65"/>
      <c r="FJ821" s="65"/>
      <c r="FK821" s="65"/>
      <c r="FL821" s="65"/>
      <c r="FM821" s="65"/>
      <c r="FN821" s="65"/>
      <c r="FO821" s="65"/>
      <c r="FP821" s="65"/>
      <c r="FQ821" s="65"/>
      <c r="FR821" s="65"/>
      <c r="FS821" s="65"/>
      <c r="FT821" s="65"/>
      <c r="FU821" s="65"/>
      <c r="FV821" s="65"/>
      <c r="FW821" s="65"/>
      <c r="FX821" s="65"/>
      <c r="FY821" s="65"/>
      <c r="FZ821" s="65"/>
      <c r="GA821" s="65"/>
      <c r="GB821" s="65"/>
      <c r="GC821" s="65"/>
      <c r="GD821" s="65"/>
      <c r="GE821" s="65"/>
      <c r="GF821" s="65"/>
      <c r="GG821" s="65"/>
      <c r="GH821" s="65"/>
      <c r="GI821" s="65"/>
      <c r="GJ821" s="65"/>
      <c r="GK821" s="65"/>
      <c r="GL821" s="65"/>
      <c r="GM821" s="65"/>
      <c r="GN821" s="65"/>
      <c r="GO821" s="65"/>
    </row>
    <row r="822" spans="46:197" s="103" customFormat="1" ht="20.100000000000001" customHeight="1" x14ac:dyDescent="0.3">
      <c r="AT822" s="64"/>
      <c r="AU822" s="64"/>
      <c r="AV822" s="64"/>
      <c r="AW822" s="64"/>
      <c r="AX822" s="64"/>
      <c r="AY822" s="64"/>
      <c r="AZ822" s="64"/>
      <c r="BA822" s="64"/>
      <c r="BB822" s="64"/>
      <c r="BC822" s="64"/>
      <c r="BD822" s="64"/>
      <c r="BE822" s="64"/>
      <c r="BF822" s="64"/>
      <c r="BG822" s="64"/>
      <c r="BH822" s="64"/>
      <c r="BI822" s="64"/>
      <c r="BJ822" s="64"/>
      <c r="BK822" s="64"/>
      <c r="BL822" s="64"/>
      <c r="BM822" s="64"/>
      <c r="BN822" s="64"/>
      <c r="BO822" s="64"/>
      <c r="BP822" s="64"/>
      <c r="BQ822" s="64"/>
      <c r="BR822" s="64"/>
      <c r="BS822" s="64"/>
      <c r="BT822" s="64"/>
      <c r="BU822" s="64"/>
      <c r="BV822" s="64"/>
      <c r="BW822" s="64"/>
      <c r="BX822" s="64"/>
      <c r="BY822" s="64"/>
      <c r="BZ822" s="64"/>
      <c r="CA822" s="64"/>
      <c r="CB822" s="64"/>
      <c r="CC822" s="64"/>
      <c r="CD822" s="64"/>
      <c r="CE822" s="64"/>
      <c r="CF822" s="64"/>
      <c r="CG822" s="64"/>
      <c r="CH822" s="64"/>
      <c r="CI822" s="64"/>
      <c r="CJ822" s="64"/>
      <c r="CK822" s="64"/>
      <c r="CL822" s="64"/>
      <c r="CM822" s="64"/>
      <c r="CN822" s="64"/>
      <c r="CO822" s="64"/>
      <c r="CP822" s="64"/>
      <c r="CQ822" s="64"/>
      <c r="CR822" s="64"/>
      <c r="CS822" s="64"/>
      <c r="CT822" s="64"/>
      <c r="CU822" s="64"/>
      <c r="CV822" s="64"/>
      <c r="CW822" s="64"/>
      <c r="CX822" s="64"/>
      <c r="CY822" s="64"/>
      <c r="CZ822" s="64"/>
      <c r="DA822" s="64"/>
      <c r="DB822" s="64"/>
      <c r="DC822" s="64"/>
      <c r="DD822" s="64"/>
      <c r="DE822" s="64"/>
      <c r="DF822" s="64"/>
      <c r="DG822" s="64"/>
      <c r="DH822" s="64"/>
      <c r="DI822" s="64"/>
      <c r="DJ822" s="64"/>
      <c r="DK822" s="65"/>
      <c r="DL822" s="65"/>
      <c r="DM822" s="65"/>
      <c r="DN822" s="65"/>
      <c r="DO822" s="65"/>
      <c r="DP822" s="65"/>
      <c r="DQ822" s="65"/>
      <c r="DR822" s="65"/>
      <c r="DS822" s="65"/>
      <c r="DT822" s="65"/>
      <c r="DU822" s="65"/>
      <c r="DV822" s="65"/>
      <c r="DW822" s="65"/>
      <c r="DX822" s="65"/>
      <c r="DY822" s="65"/>
      <c r="DZ822" s="65"/>
      <c r="EA822" s="65"/>
      <c r="EB822" s="65"/>
      <c r="EC822" s="65"/>
      <c r="ED822" s="65"/>
      <c r="EE822" s="65"/>
      <c r="EF822" s="65"/>
      <c r="EG822" s="65"/>
      <c r="EH822" s="65"/>
      <c r="EI822" s="65"/>
      <c r="EJ822" s="65"/>
      <c r="EK822" s="65"/>
      <c r="EL822" s="65"/>
      <c r="EM822" s="65"/>
      <c r="EN822" s="65"/>
      <c r="EO822" s="65"/>
      <c r="EP822" s="65"/>
      <c r="EQ822" s="65"/>
      <c r="ER822" s="65"/>
      <c r="ES822" s="65"/>
      <c r="ET822" s="65"/>
      <c r="EU822" s="65"/>
      <c r="EV822" s="65"/>
      <c r="EW822" s="65"/>
      <c r="EX822" s="65"/>
      <c r="EY822" s="65"/>
      <c r="EZ822" s="65"/>
      <c r="FA822" s="65"/>
      <c r="FB822" s="65"/>
      <c r="FC822" s="65"/>
      <c r="FD822" s="65"/>
      <c r="FE822" s="65"/>
      <c r="FF822" s="65"/>
      <c r="FG822" s="65"/>
      <c r="FH822" s="65"/>
      <c r="FI822" s="65"/>
      <c r="FJ822" s="65"/>
      <c r="FK822" s="65"/>
      <c r="FL822" s="65"/>
      <c r="FM822" s="65"/>
      <c r="FN822" s="65"/>
      <c r="FO822" s="65"/>
      <c r="FP822" s="65"/>
      <c r="FQ822" s="65"/>
      <c r="FR822" s="65"/>
      <c r="FS822" s="65"/>
      <c r="FT822" s="65"/>
      <c r="FU822" s="65"/>
      <c r="FV822" s="65"/>
      <c r="FW822" s="65"/>
      <c r="FX822" s="65"/>
      <c r="FY822" s="65"/>
      <c r="FZ822" s="65"/>
      <c r="GA822" s="65"/>
      <c r="GB822" s="65"/>
      <c r="GC822" s="65"/>
      <c r="GD822" s="65"/>
      <c r="GE822" s="65"/>
      <c r="GF822" s="65"/>
      <c r="GG822" s="65"/>
      <c r="GH822" s="65"/>
      <c r="GI822" s="65"/>
      <c r="GJ822" s="65"/>
      <c r="GK822" s="65"/>
      <c r="GL822" s="65"/>
      <c r="GM822" s="65"/>
      <c r="GN822" s="65"/>
      <c r="GO822" s="65"/>
    </row>
    <row r="823" spans="46:197" s="103" customFormat="1" ht="20.100000000000001" customHeight="1" x14ac:dyDescent="0.3">
      <c r="AT823" s="64"/>
      <c r="AU823" s="64"/>
      <c r="AV823" s="64"/>
      <c r="AW823" s="64"/>
      <c r="AX823" s="64"/>
      <c r="AY823" s="64"/>
      <c r="AZ823" s="64"/>
      <c r="BA823" s="64"/>
      <c r="BB823" s="64"/>
      <c r="BC823" s="64"/>
      <c r="BD823" s="64"/>
      <c r="BE823" s="64"/>
      <c r="BF823" s="64"/>
      <c r="BG823" s="64"/>
      <c r="BH823" s="64"/>
      <c r="BI823" s="64"/>
      <c r="BJ823" s="64"/>
      <c r="BK823" s="64"/>
      <c r="BL823" s="64"/>
      <c r="BM823" s="64"/>
      <c r="BN823" s="64"/>
      <c r="BO823" s="64"/>
      <c r="BP823" s="64"/>
      <c r="BQ823" s="64"/>
      <c r="BR823" s="64"/>
      <c r="BS823" s="64"/>
      <c r="BT823" s="64"/>
      <c r="BU823" s="64"/>
      <c r="BV823" s="64"/>
      <c r="BW823" s="64"/>
      <c r="BX823" s="64"/>
      <c r="BY823" s="64"/>
      <c r="BZ823" s="64"/>
      <c r="CA823" s="64"/>
      <c r="CB823" s="64"/>
      <c r="CC823" s="64"/>
      <c r="CD823" s="64"/>
      <c r="CE823" s="64"/>
      <c r="CF823" s="64"/>
      <c r="CG823" s="64"/>
      <c r="CH823" s="64"/>
      <c r="CI823" s="64"/>
      <c r="CJ823" s="64"/>
      <c r="CK823" s="64"/>
      <c r="CL823" s="64"/>
      <c r="CM823" s="64"/>
      <c r="CN823" s="64"/>
      <c r="CO823" s="64"/>
      <c r="CP823" s="64"/>
      <c r="CQ823" s="64"/>
      <c r="CR823" s="64"/>
      <c r="CS823" s="64"/>
      <c r="CT823" s="64"/>
      <c r="CU823" s="64"/>
      <c r="CV823" s="64"/>
      <c r="CW823" s="64"/>
      <c r="CX823" s="64"/>
      <c r="CY823" s="64"/>
      <c r="CZ823" s="64"/>
      <c r="DA823" s="64"/>
      <c r="DB823" s="64"/>
      <c r="DC823" s="64"/>
      <c r="DD823" s="64"/>
      <c r="DE823" s="64"/>
      <c r="DF823" s="64"/>
      <c r="DG823" s="64"/>
      <c r="DH823" s="64"/>
      <c r="DI823" s="64"/>
      <c r="DJ823" s="64"/>
      <c r="DK823" s="65"/>
      <c r="DL823" s="65"/>
      <c r="DM823" s="65"/>
      <c r="DN823" s="65"/>
      <c r="DO823" s="65"/>
      <c r="DP823" s="65"/>
      <c r="DQ823" s="65"/>
      <c r="DR823" s="65"/>
      <c r="DS823" s="65"/>
      <c r="DT823" s="65"/>
      <c r="DU823" s="65"/>
      <c r="DV823" s="65"/>
      <c r="DW823" s="65"/>
      <c r="DX823" s="65"/>
      <c r="DY823" s="65"/>
      <c r="DZ823" s="65"/>
      <c r="EA823" s="65"/>
      <c r="EB823" s="65"/>
      <c r="EC823" s="65"/>
      <c r="ED823" s="65"/>
      <c r="EE823" s="65"/>
      <c r="EF823" s="65"/>
      <c r="EG823" s="65"/>
      <c r="EH823" s="65"/>
      <c r="EI823" s="65"/>
      <c r="EJ823" s="65"/>
      <c r="EK823" s="65"/>
      <c r="EL823" s="65"/>
      <c r="EM823" s="65"/>
      <c r="EN823" s="65"/>
      <c r="EO823" s="65"/>
      <c r="EP823" s="65"/>
      <c r="EQ823" s="65"/>
      <c r="ER823" s="65"/>
      <c r="ES823" s="65"/>
      <c r="ET823" s="65"/>
      <c r="EU823" s="65"/>
      <c r="EV823" s="65"/>
      <c r="EW823" s="65"/>
      <c r="EX823" s="65"/>
      <c r="EY823" s="65"/>
      <c r="EZ823" s="65"/>
      <c r="FA823" s="65"/>
      <c r="FB823" s="65"/>
      <c r="FC823" s="65"/>
      <c r="FD823" s="65"/>
      <c r="FE823" s="65"/>
      <c r="FF823" s="65"/>
      <c r="FG823" s="65"/>
      <c r="FH823" s="65"/>
      <c r="FI823" s="65"/>
      <c r="FJ823" s="65"/>
      <c r="FK823" s="65"/>
      <c r="FL823" s="65"/>
      <c r="FM823" s="65"/>
      <c r="FN823" s="65"/>
      <c r="FO823" s="65"/>
      <c r="FP823" s="65"/>
      <c r="FQ823" s="65"/>
      <c r="FR823" s="65"/>
      <c r="FS823" s="65"/>
      <c r="FT823" s="65"/>
      <c r="FU823" s="65"/>
      <c r="FV823" s="65"/>
      <c r="FW823" s="65"/>
      <c r="FX823" s="65"/>
      <c r="FY823" s="65"/>
      <c r="FZ823" s="65"/>
      <c r="GA823" s="65"/>
      <c r="GB823" s="65"/>
      <c r="GC823" s="65"/>
      <c r="GD823" s="65"/>
      <c r="GE823" s="65"/>
      <c r="GF823" s="65"/>
      <c r="GG823" s="65"/>
      <c r="GH823" s="65"/>
      <c r="GI823" s="65"/>
      <c r="GJ823" s="65"/>
      <c r="GK823" s="65"/>
      <c r="GL823" s="65"/>
      <c r="GM823" s="65"/>
      <c r="GN823" s="65"/>
      <c r="GO823" s="65"/>
    </row>
    <row r="824" spans="46:197" s="103" customFormat="1" ht="20.100000000000001" customHeight="1" x14ac:dyDescent="0.3">
      <c r="AT824" s="64"/>
      <c r="AU824" s="64"/>
      <c r="AV824" s="64"/>
      <c r="AW824" s="64"/>
      <c r="AX824" s="64"/>
      <c r="AY824" s="64"/>
      <c r="AZ824" s="64"/>
      <c r="BA824" s="64"/>
      <c r="BB824" s="64"/>
      <c r="BC824" s="64"/>
      <c r="BD824" s="64"/>
      <c r="BE824" s="64"/>
      <c r="BF824" s="64"/>
      <c r="BG824" s="64"/>
      <c r="BH824" s="64"/>
      <c r="BI824" s="64"/>
      <c r="BJ824" s="64"/>
      <c r="BK824" s="64"/>
      <c r="BL824" s="64"/>
      <c r="BM824" s="64"/>
      <c r="BN824" s="64"/>
      <c r="BO824" s="64"/>
      <c r="BP824" s="64"/>
      <c r="BQ824" s="64"/>
      <c r="BR824" s="64"/>
      <c r="BS824" s="64"/>
      <c r="BT824" s="64"/>
      <c r="BU824" s="64"/>
      <c r="BV824" s="64"/>
      <c r="BW824" s="64"/>
      <c r="BX824" s="64"/>
      <c r="BY824" s="64"/>
      <c r="BZ824" s="64"/>
      <c r="CA824" s="64"/>
      <c r="CB824" s="64"/>
      <c r="CC824" s="64"/>
      <c r="CD824" s="64"/>
      <c r="CE824" s="64"/>
      <c r="CF824" s="64"/>
      <c r="CG824" s="64"/>
      <c r="CH824" s="64"/>
      <c r="CI824" s="64"/>
      <c r="CJ824" s="64"/>
      <c r="CK824" s="64"/>
      <c r="CL824" s="64"/>
      <c r="CM824" s="64"/>
      <c r="CN824" s="64"/>
      <c r="CO824" s="64"/>
      <c r="CP824" s="64"/>
      <c r="CQ824" s="64"/>
      <c r="CR824" s="64"/>
      <c r="CS824" s="64"/>
      <c r="CT824" s="64"/>
      <c r="CU824" s="64"/>
      <c r="CV824" s="64"/>
      <c r="CW824" s="64"/>
      <c r="CX824" s="64"/>
      <c r="CY824" s="64"/>
      <c r="CZ824" s="64"/>
      <c r="DA824" s="64"/>
      <c r="DB824" s="64"/>
      <c r="DC824" s="64"/>
      <c r="DD824" s="64"/>
      <c r="DE824" s="64"/>
      <c r="DF824" s="64"/>
      <c r="DG824" s="64"/>
      <c r="DH824" s="64"/>
      <c r="DI824" s="64"/>
      <c r="DJ824" s="64"/>
      <c r="DK824" s="65"/>
      <c r="DL824" s="65"/>
      <c r="DM824" s="65"/>
      <c r="DN824" s="65"/>
      <c r="DO824" s="65"/>
      <c r="DP824" s="65"/>
      <c r="DQ824" s="65"/>
      <c r="DR824" s="65"/>
      <c r="DS824" s="65"/>
      <c r="DT824" s="65"/>
      <c r="DU824" s="65"/>
      <c r="DV824" s="65"/>
      <c r="DW824" s="65"/>
      <c r="DX824" s="65"/>
      <c r="DY824" s="65"/>
      <c r="DZ824" s="65"/>
      <c r="EA824" s="65"/>
      <c r="EB824" s="65"/>
      <c r="EC824" s="65"/>
      <c r="ED824" s="65"/>
      <c r="EE824" s="65"/>
      <c r="EF824" s="65"/>
      <c r="EG824" s="65"/>
      <c r="EH824" s="65"/>
      <c r="EI824" s="65"/>
      <c r="EJ824" s="65"/>
      <c r="EK824" s="65"/>
      <c r="EL824" s="65"/>
      <c r="EM824" s="65"/>
      <c r="EN824" s="65"/>
      <c r="EO824" s="65"/>
      <c r="EP824" s="65"/>
      <c r="EQ824" s="65"/>
      <c r="ER824" s="65"/>
      <c r="ES824" s="65"/>
      <c r="ET824" s="65"/>
      <c r="EU824" s="65"/>
      <c r="EV824" s="65"/>
      <c r="EW824" s="65"/>
      <c r="EX824" s="65"/>
      <c r="EY824" s="65"/>
      <c r="EZ824" s="65"/>
      <c r="FA824" s="65"/>
      <c r="FB824" s="65"/>
      <c r="FC824" s="65"/>
      <c r="FD824" s="65"/>
      <c r="FE824" s="65"/>
      <c r="FF824" s="65"/>
      <c r="FG824" s="65"/>
      <c r="FH824" s="65"/>
      <c r="FI824" s="65"/>
      <c r="FJ824" s="65"/>
      <c r="FK824" s="65"/>
      <c r="FL824" s="65"/>
      <c r="FM824" s="65"/>
      <c r="FN824" s="65"/>
      <c r="FO824" s="65"/>
      <c r="FP824" s="65"/>
      <c r="FQ824" s="65"/>
      <c r="FR824" s="65"/>
      <c r="FS824" s="65"/>
      <c r="FT824" s="65"/>
      <c r="FU824" s="65"/>
      <c r="FV824" s="65"/>
      <c r="FW824" s="65"/>
      <c r="FX824" s="65"/>
      <c r="FY824" s="65"/>
      <c r="FZ824" s="65"/>
      <c r="GA824" s="65"/>
      <c r="GB824" s="65"/>
      <c r="GC824" s="65"/>
      <c r="GD824" s="65"/>
      <c r="GE824" s="65"/>
      <c r="GF824" s="65"/>
      <c r="GG824" s="65"/>
      <c r="GH824" s="65"/>
      <c r="GI824" s="65"/>
      <c r="GJ824" s="65"/>
      <c r="GK824" s="65"/>
      <c r="GL824" s="65"/>
      <c r="GM824" s="65"/>
      <c r="GN824" s="65"/>
      <c r="GO824" s="65"/>
    </row>
    <row r="825" spans="46:197" s="103" customFormat="1" ht="20.100000000000001" customHeight="1" x14ac:dyDescent="0.3">
      <c r="AT825" s="64"/>
      <c r="AU825" s="64"/>
      <c r="AV825" s="64"/>
      <c r="AW825" s="64"/>
      <c r="AX825" s="64"/>
      <c r="AY825" s="64"/>
      <c r="AZ825" s="64"/>
      <c r="BA825" s="64"/>
      <c r="BB825" s="64"/>
      <c r="BC825" s="64"/>
      <c r="BD825" s="64"/>
      <c r="BE825" s="64"/>
      <c r="BF825" s="64"/>
      <c r="BG825" s="64"/>
      <c r="BH825" s="64"/>
      <c r="BI825" s="64"/>
      <c r="BJ825" s="64"/>
      <c r="BK825" s="64"/>
      <c r="BL825" s="64"/>
      <c r="BM825" s="64"/>
      <c r="BN825" s="64"/>
      <c r="BO825" s="64"/>
      <c r="BP825" s="64"/>
      <c r="BQ825" s="64"/>
      <c r="BR825" s="64"/>
      <c r="BS825" s="64"/>
      <c r="BT825" s="64"/>
      <c r="BU825" s="64"/>
      <c r="BV825" s="64"/>
      <c r="BW825" s="64"/>
      <c r="BX825" s="64"/>
      <c r="BY825" s="64"/>
      <c r="BZ825" s="64"/>
      <c r="CA825" s="64"/>
      <c r="CB825" s="64"/>
      <c r="CC825" s="64"/>
      <c r="CD825" s="64"/>
      <c r="CE825" s="64"/>
      <c r="CF825" s="64"/>
      <c r="CG825" s="64"/>
      <c r="CH825" s="64"/>
      <c r="CI825" s="64"/>
      <c r="CJ825" s="64"/>
      <c r="CK825" s="64"/>
      <c r="CL825" s="64"/>
      <c r="CM825" s="64"/>
      <c r="CN825" s="64"/>
      <c r="CO825" s="64"/>
      <c r="CP825" s="64"/>
      <c r="CQ825" s="64"/>
      <c r="CR825" s="64"/>
      <c r="CS825" s="64"/>
      <c r="CT825" s="64"/>
      <c r="CU825" s="64"/>
      <c r="CV825" s="64"/>
      <c r="CW825" s="64"/>
      <c r="CX825" s="64"/>
      <c r="CY825" s="64"/>
      <c r="CZ825" s="64"/>
      <c r="DA825" s="64"/>
      <c r="DB825" s="64"/>
      <c r="DC825" s="64"/>
      <c r="DD825" s="64"/>
      <c r="DE825" s="64"/>
      <c r="DF825" s="64"/>
      <c r="DG825" s="64"/>
      <c r="DH825" s="64"/>
      <c r="DI825" s="64"/>
      <c r="DJ825" s="64"/>
      <c r="DK825" s="65"/>
      <c r="DL825" s="65"/>
      <c r="DM825" s="65"/>
      <c r="DN825" s="65"/>
      <c r="DO825" s="65"/>
      <c r="DP825" s="65"/>
      <c r="DQ825" s="65"/>
      <c r="DR825" s="65"/>
      <c r="DS825" s="65"/>
      <c r="DT825" s="65"/>
      <c r="DU825" s="65"/>
      <c r="DV825" s="65"/>
      <c r="DW825" s="65"/>
      <c r="DX825" s="65"/>
      <c r="DY825" s="65"/>
      <c r="DZ825" s="65"/>
      <c r="EA825" s="65"/>
      <c r="EB825" s="65"/>
      <c r="EC825" s="65"/>
      <c r="ED825" s="65"/>
      <c r="EE825" s="65"/>
      <c r="EF825" s="65"/>
      <c r="EG825" s="65"/>
      <c r="EH825" s="65"/>
      <c r="EI825" s="65"/>
      <c r="EJ825" s="65"/>
      <c r="EK825" s="65"/>
      <c r="EL825" s="65"/>
      <c r="EM825" s="65"/>
      <c r="EN825" s="65"/>
      <c r="EO825" s="65"/>
      <c r="EP825" s="65"/>
      <c r="EQ825" s="65"/>
      <c r="ER825" s="65"/>
      <c r="ES825" s="65"/>
      <c r="ET825" s="65"/>
      <c r="EU825" s="65"/>
      <c r="EV825" s="65"/>
      <c r="EW825" s="65"/>
      <c r="EX825" s="65"/>
      <c r="EY825" s="65"/>
      <c r="EZ825" s="65"/>
      <c r="FA825" s="65"/>
      <c r="FB825" s="65"/>
      <c r="FC825" s="65"/>
      <c r="FD825" s="65"/>
      <c r="FE825" s="65"/>
      <c r="FF825" s="65"/>
      <c r="FG825" s="65"/>
      <c r="FH825" s="65"/>
      <c r="FI825" s="65"/>
      <c r="FJ825" s="65"/>
      <c r="FK825" s="65"/>
      <c r="FL825" s="65"/>
      <c r="FM825" s="65"/>
      <c r="FN825" s="65"/>
      <c r="FO825" s="65"/>
      <c r="FP825" s="65"/>
      <c r="FQ825" s="65"/>
      <c r="FR825" s="65"/>
      <c r="FS825" s="65"/>
      <c r="FT825" s="65"/>
      <c r="FU825" s="65"/>
      <c r="FV825" s="65"/>
      <c r="FW825" s="65"/>
      <c r="FX825" s="65"/>
      <c r="FY825" s="65"/>
      <c r="FZ825" s="65"/>
      <c r="GA825" s="65"/>
      <c r="GB825" s="65"/>
      <c r="GC825" s="65"/>
      <c r="GD825" s="65"/>
      <c r="GE825" s="65"/>
      <c r="GF825" s="65"/>
      <c r="GG825" s="65"/>
      <c r="GH825" s="65"/>
      <c r="GI825" s="65"/>
      <c r="GJ825" s="65"/>
      <c r="GK825" s="65"/>
      <c r="GL825" s="65"/>
      <c r="GM825" s="65"/>
      <c r="GN825" s="65"/>
      <c r="GO825" s="65"/>
    </row>
    <row r="826" spans="46:197" s="103" customFormat="1" ht="20.100000000000001" customHeight="1" x14ac:dyDescent="0.3">
      <c r="AT826" s="64"/>
      <c r="AU826" s="64"/>
      <c r="AV826" s="64"/>
      <c r="AW826" s="64"/>
      <c r="AX826" s="64"/>
      <c r="AY826" s="64"/>
      <c r="AZ826" s="64"/>
      <c r="BA826" s="64"/>
      <c r="BB826" s="64"/>
      <c r="BC826" s="64"/>
      <c r="BD826" s="64"/>
      <c r="BE826" s="64"/>
      <c r="BF826" s="64"/>
      <c r="BG826" s="64"/>
      <c r="BH826" s="64"/>
      <c r="BI826" s="64"/>
      <c r="BJ826" s="64"/>
      <c r="BK826" s="64"/>
      <c r="BL826" s="64"/>
      <c r="BM826" s="64"/>
      <c r="BN826" s="64"/>
      <c r="BO826" s="64"/>
      <c r="BP826" s="64"/>
      <c r="BQ826" s="64"/>
      <c r="BR826" s="64"/>
      <c r="BS826" s="64"/>
      <c r="BT826" s="64"/>
      <c r="BU826" s="64"/>
      <c r="BV826" s="64"/>
      <c r="BW826" s="64"/>
      <c r="BX826" s="64"/>
      <c r="BY826" s="64"/>
      <c r="BZ826" s="64"/>
      <c r="CA826" s="64"/>
      <c r="CB826" s="64"/>
      <c r="CC826" s="64"/>
      <c r="CD826" s="64"/>
      <c r="CE826" s="64"/>
      <c r="CF826" s="64"/>
      <c r="CG826" s="64"/>
      <c r="CH826" s="64"/>
      <c r="CI826" s="64"/>
      <c r="CJ826" s="64"/>
      <c r="CK826" s="64"/>
      <c r="CL826" s="64"/>
      <c r="CM826" s="64"/>
      <c r="CN826" s="64"/>
      <c r="CO826" s="64"/>
      <c r="CP826" s="64"/>
      <c r="CQ826" s="64"/>
      <c r="CR826" s="64"/>
      <c r="CS826" s="64"/>
      <c r="CT826" s="64"/>
      <c r="CU826" s="64"/>
      <c r="CV826" s="64"/>
      <c r="CW826" s="64"/>
      <c r="CX826" s="64"/>
      <c r="CY826" s="64"/>
      <c r="CZ826" s="64"/>
      <c r="DA826" s="64"/>
      <c r="DB826" s="64"/>
      <c r="DC826" s="64"/>
      <c r="DD826" s="64"/>
      <c r="DE826" s="64"/>
      <c r="DF826" s="64"/>
      <c r="DG826" s="64"/>
      <c r="DH826" s="64"/>
      <c r="DI826" s="64"/>
      <c r="DJ826" s="64"/>
      <c r="DK826" s="65"/>
      <c r="DL826" s="65"/>
      <c r="DM826" s="65"/>
      <c r="DN826" s="65"/>
      <c r="DO826" s="65"/>
      <c r="DP826" s="65"/>
      <c r="DQ826" s="65"/>
      <c r="DR826" s="65"/>
      <c r="DS826" s="65"/>
      <c r="DT826" s="65"/>
      <c r="DU826" s="65"/>
      <c r="DV826" s="65"/>
      <c r="DW826" s="65"/>
      <c r="DX826" s="65"/>
      <c r="DY826" s="65"/>
      <c r="DZ826" s="65"/>
      <c r="EA826" s="65"/>
      <c r="EB826" s="65"/>
      <c r="EC826" s="65"/>
      <c r="ED826" s="65"/>
      <c r="EE826" s="65"/>
      <c r="EF826" s="65"/>
      <c r="EG826" s="65"/>
      <c r="EH826" s="65"/>
      <c r="EI826" s="65"/>
      <c r="EJ826" s="65"/>
      <c r="EK826" s="65"/>
      <c r="EL826" s="65"/>
      <c r="EM826" s="65"/>
      <c r="EN826" s="65"/>
      <c r="EO826" s="65"/>
      <c r="EP826" s="65"/>
      <c r="EQ826" s="65"/>
      <c r="ER826" s="65"/>
      <c r="ES826" s="65"/>
      <c r="ET826" s="65"/>
      <c r="EU826" s="65"/>
      <c r="EV826" s="65"/>
      <c r="EW826" s="65"/>
      <c r="EX826" s="65"/>
      <c r="EY826" s="65"/>
      <c r="EZ826" s="65"/>
      <c r="FA826" s="65"/>
      <c r="FB826" s="65"/>
      <c r="FC826" s="65"/>
      <c r="FD826" s="65"/>
      <c r="FE826" s="65"/>
      <c r="FF826" s="65"/>
      <c r="FG826" s="65"/>
      <c r="FH826" s="65"/>
      <c r="FI826" s="65"/>
      <c r="FJ826" s="65"/>
      <c r="FK826" s="65"/>
      <c r="FL826" s="65"/>
      <c r="FM826" s="65"/>
      <c r="FN826" s="65"/>
      <c r="FO826" s="65"/>
      <c r="FP826" s="65"/>
      <c r="FQ826" s="65"/>
      <c r="FR826" s="65"/>
      <c r="FS826" s="65"/>
      <c r="FT826" s="65"/>
      <c r="FU826" s="65"/>
      <c r="FV826" s="65"/>
      <c r="FW826" s="65"/>
      <c r="FX826" s="65"/>
      <c r="FY826" s="65"/>
      <c r="FZ826" s="65"/>
      <c r="GA826" s="65"/>
      <c r="GB826" s="65"/>
      <c r="GC826" s="65"/>
      <c r="GD826" s="65"/>
      <c r="GE826" s="65"/>
      <c r="GF826" s="65"/>
      <c r="GG826" s="65"/>
      <c r="GH826" s="65"/>
      <c r="GI826" s="65"/>
      <c r="GJ826" s="65"/>
      <c r="GK826" s="65"/>
      <c r="GL826" s="65"/>
      <c r="GM826" s="65"/>
      <c r="GN826" s="65"/>
      <c r="GO826" s="65"/>
    </row>
    <row r="827" spans="46:197" s="103" customFormat="1" ht="20.100000000000001" customHeight="1" x14ac:dyDescent="0.3">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c r="BQ827" s="64"/>
      <c r="BR827" s="64"/>
      <c r="BS827" s="64"/>
      <c r="BT827" s="64"/>
      <c r="BU827" s="64"/>
      <c r="BV827" s="64"/>
      <c r="BW827" s="64"/>
      <c r="BX827" s="64"/>
      <c r="BY827" s="64"/>
      <c r="BZ827" s="64"/>
      <c r="CA827" s="64"/>
      <c r="CB827" s="64"/>
      <c r="CC827" s="64"/>
      <c r="CD827" s="64"/>
      <c r="CE827" s="64"/>
      <c r="CF827" s="64"/>
      <c r="CG827" s="64"/>
      <c r="CH827" s="64"/>
      <c r="CI827" s="64"/>
      <c r="CJ827" s="64"/>
      <c r="CK827" s="64"/>
      <c r="CL827" s="64"/>
      <c r="CM827" s="64"/>
      <c r="CN827" s="64"/>
      <c r="CO827" s="64"/>
      <c r="CP827" s="64"/>
      <c r="CQ827" s="64"/>
      <c r="CR827" s="64"/>
      <c r="CS827" s="64"/>
      <c r="CT827" s="64"/>
      <c r="CU827" s="64"/>
      <c r="CV827" s="64"/>
      <c r="CW827" s="64"/>
      <c r="CX827" s="64"/>
      <c r="CY827" s="64"/>
      <c r="CZ827" s="64"/>
      <c r="DA827" s="64"/>
      <c r="DB827" s="64"/>
      <c r="DC827" s="64"/>
      <c r="DD827" s="64"/>
      <c r="DE827" s="64"/>
      <c r="DF827" s="64"/>
      <c r="DG827" s="64"/>
      <c r="DH827" s="64"/>
      <c r="DI827" s="64"/>
      <c r="DJ827" s="64"/>
      <c r="DK827" s="65"/>
      <c r="DL827" s="65"/>
      <c r="DM827" s="65"/>
      <c r="DN827" s="65"/>
      <c r="DO827" s="65"/>
      <c r="DP827" s="65"/>
      <c r="DQ827" s="65"/>
      <c r="DR827" s="65"/>
      <c r="DS827" s="65"/>
      <c r="DT827" s="65"/>
      <c r="DU827" s="65"/>
      <c r="DV827" s="65"/>
      <c r="DW827" s="65"/>
      <c r="DX827" s="65"/>
      <c r="DY827" s="65"/>
      <c r="DZ827" s="65"/>
      <c r="EA827" s="65"/>
      <c r="EB827" s="65"/>
      <c r="EC827" s="65"/>
      <c r="ED827" s="65"/>
      <c r="EE827" s="65"/>
      <c r="EF827" s="65"/>
      <c r="EG827" s="65"/>
      <c r="EH827" s="65"/>
      <c r="EI827" s="65"/>
      <c r="EJ827" s="65"/>
      <c r="EK827" s="65"/>
      <c r="EL827" s="65"/>
      <c r="EM827" s="65"/>
      <c r="EN827" s="65"/>
      <c r="EO827" s="65"/>
      <c r="EP827" s="65"/>
      <c r="EQ827" s="65"/>
      <c r="ER827" s="65"/>
      <c r="ES827" s="65"/>
      <c r="ET827" s="65"/>
      <c r="EU827" s="65"/>
      <c r="EV827" s="65"/>
      <c r="EW827" s="65"/>
      <c r="EX827" s="65"/>
      <c r="EY827" s="65"/>
      <c r="EZ827" s="65"/>
      <c r="FA827" s="65"/>
      <c r="FB827" s="65"/>
      <c r="FC827" s="65"/>
      <c r="FD827" s="65"/>
      <c r="FE827" s="65"/>
      <c r="FF827" s="65"/>
      <c r="FG827" s="65"/>
      <c r="FH827" s="65"/>
      <c r="FI827" s="65"/>
      <c r="FJ827" s="65"/>
      <c r="FK827" s="65"/>
      <c r="FL827" s="65"/>
      <c r="FM827" s="65"/>
      <c r="FN827" s="65"/>
      <c r="FO827" s="65"/>
      <c r="FP827" s="65"/>
      <c r="FQ827" s="65"/>
      <c r="FR827" s="65"/>
      <c r="FS827" s="65"/>
      <c r="FT827" s="65"/>
      <c r="FU827" s="65"/>
      <c r="FV827" s="65"/>
      <c r="FW827" s="65"/>
      <c r="FX827" s="65"/>
      <c r="FY827" s="65"/>
      <c r="FZ827" s="65"/>
      <c r="GA827" s="65"/>
      <c r="GB827" s="65"/>
      <c r="GC827" s="65"/>
      <c r="GD827" s="65"/>
      <c r="GE827" s="65"/>
      <c r="GF827" s="65"/>
      <c r="GG827" s="65"/>
      <c r="GH827" s="65"/>
      <c r="GI827" s="65"/>
      <c r="GJ827" s="65"/>
      <c r="GK827" s="65"/>
      <c r="GL827" s="65"/>
      <c r="GM827" s="65"/>
      <c r="GN827" s="65"/>
      <c r="GO827" s="65"/>
    </row>
    <row r="828" spans="46:197" s="103" customFormat="1" ht="20.100000000000001" customHeight="1" x14ac:dyDescent="0.3">
      <c r="AT828" s="64"/>
      <c r="AU828" s="64"/>
      <c r="AV828" s="64"/>
      <c r="AW828" s="64"/>
      <c r="AX828" s="64"/>
      <c r="AY828" s="64"/>
      <c r="AZ828" s="64"/>
      <c r="BA828" s="64"/>
      <c r="BB828" s="64"/>
      <c r="BC828" s="64"/>
      <c r="BD828" s="64"/>
      <c r="BE828" s="64"/>
      <c r="BF828" s="64"/>
      <c r="BG828" s="64"/>
      <c r="BH828" s="64"/>
      <c r="BI828" s="64"/>
      <c r="BJ828" s="64"/>
      <c r="BK828" s="64"/>
      <c r="BL828" s="64"/>
      <c r="BM828" s="64"/>
      <c r="BN828" s="64"/>
      <c r="BO828" s="64"/>
      <c r="BP828" s="64"/>
      <c r="BQ828" s="64"/>
      <c r="BR828" s="64"/>
      <c r="BS828" s="64"/>
      <c r="BT828" s="64"/>
      <c r="BU828" s="64"/>
      <c r="BV828" s="64"/>
      <c r="BW828" s="64"/>
      <c r="BX828" s="64"/>
      <c r="BY828" s="64"/>
      <c r="BZ828" s="64"/>
      <c r="CA828" s="64"/>
      <c r="CB828" s="64"/>
      <c r="CC828" s="64"/>
      <c r="CD828" s="64"/>
      <c r="CE828" s="64"/>
      <c r="CF828" s="64"/>
      <c r="CG828" s="64"/>
      <c r="CH828" s="64"/>
      <c r="CI828" s="64"/>
      <c r="CJ828" s="64"/>
      <c r="CK828" s="64"/>
      <c r="CL828" s="64"/>
      <c r="CM828" s="64"/>
      <c r="CN828" s="64"/>
      <c r="CO828" s="64"/>
      <c r="CP828" s="64"/>
      <c r="CQ828" s="64"/>
      <c r="CR828" s="64"/>
      <c r="CS828" s="64"/>
      <c r="CT828" s="64"/>
      <c r="CU828" s="64"/>
      <c r="CV828" s="64"/>
      <c r="CW828" s="64"/>
      <c r="CX828" s="64"/>
      <c r="CY828" s="64"/>
      <c r="CZ828" s="64"/>
      <c r="DA828" s="64"/>
      <c r="DB828" s="64"/>
      <c r="DC828" s="64"/>
      <c r="DD828" s="64"/>
      <c r="DE828" s="64"/>
      <c r="DF828" s="64"/>
      <c r="DG828" s="64"/>
      <c r="DH828" s="64"/>
      <c r="DI828" s="64"/>
      <c r="DJ828" s="64"/>
      <c r="DK828" s="65"/>
      <c r="DL828" s="65"/>
      <c r="DM828" s="65"/>
      <c r="DN828" s="65"/>
      <c r="DO828" s="65"/>
      <c r="DP828" s="65"/>
      <c r="DQ828" s="65"/>
      <c r="DR828" s="65"/>
      <c r="DS828" s="65"/>
      <c r="DT828" s="65"/>
      <c r="DU828" s="65"/>
      <c r="DV828" s="65"/>
      <c r="DW828" s="65"/>
      <c r="DX828" s="65"/>
      <c r="DY828" s="65"/>
      <c r="DZ828" s="65"/>
      <c r="EA828" s="65"/>
      <c r="EB828" s="65"/>
      <c r="EC828" s="65"/>
      <c r="ED828" s="65"/>
      <c r="EE828" s="65"/>
      <c r="EF828" s="65"/>
      <c r="EG828" s="65"/>
      <c r="EH828" s="65"/>
      <c r="EI828" s="65"/>
      <c r="EJ828" s="65"/>
      <c r="EK828" s="65"/>
      <c r="EL828" s="65"/>
      <c r="EM828" s="65"/>
      <c r="EN828" s="65"/>
      <c r="EO828" s="65"/>
      <c r="EP828" s="65"/>
      <c r="EQ828" s="65"/>
      <c r="ER828" s="65"/>
      <c r="ES828" s="65"/>
      <c r="ET828" s="65"/>
      <c r="EU828" s="65"/>
      <c r="EV828" s="65"/>
      <c r="EW828" s="65"/>
      <c r="EX828" s="65"/>
      <c r="EY828" s="65"/>
      <c r="EZ828" s="65"/>
      <c r="FA828" s="65"/>
      <c r="FB828" s="65"/>
      <c r="FC828" s="65"/>
      <c r="FD828" s="65"/>
      <c r="FE828" s="65"/>
      <c r="FF828" s="65"/>
      <c r="FG828" s="65"/>
      <c r="FH828" s="65"/>
      <c r="FI828" s="65"/>
      <c r="FJ828" s="65"/>
      <c r="FK828" s="65"/>
      <c r="FL828" s="65"/>
      <c r="FM828" s="65"/>
      <c r="FN828" s="65"/>
      <c r="FO828" s="65"/>
      <c r="FP828" s="65"/>
      <c r="FQ828" s="65"/>
      <c r="FR828" s="65"/>
      <c r="FS828" s="65"/>
      <c r="FT828" s="65"/>
      <c r="FU828" s="65"/>
      <c r="FV828" s="65"/>
      <c r="FW828" s="65"/>
      <c r="FX828" s="65"/>
      <c r="FY828" s="65"/>
      <c r="FZ828" s="65"/>
      <c r="GA828" s="65"/>
      <c r="GB828" s="65"/>
      <c r="GC828" s="65"/>
      <c r="GD828" s="65"/>
      <c r="GE828" s="65"/>
      <c r="GF828" s="65"/>
      <c r="GG828" s="65"/>
      <c r="GH828" s="65"/>
      <c r="GI828" s="65"/>
      <c r="GJ828" s="65"/>
      <c r="GK828" s="65"/>
      <c r="GL828" s="65"/>
      <c r="GM828" s="65"/>
      <c r="GN828" s="65"/>
      <c r="GO828" s="65"/>
    </row>
    <row r="829" spans="46:197" s="103" customFormat="1" ht="20.100000000000001" customHeight="1" x14ac:dyDescent="0.3">
      <c r="AT829" s="64"/>
      <c r="AU829" s="64"/>
      <c r="AV829" s="64"/>
      <c r="AW829" s="64"/>
      <c r="AX829" s="64"/>
      <c r="AY829" s="64"/>
      <c r="AZ829" s="64"/>
      <c r="BA829" s="64"/>
      <c r="BB829" s="64"/>
      <c r="BC829" s="64"/>
      <c r="BD829" s="64"/>
      <c r="BE829" s="64"/>
      <c r="BF829" s="64"/>
      <c r="BG829" s="64"/>
      <c r="BH829" s="64"/>
      <c r="BI829" s="64"/>
      <c r="BJ829" s="64"/>
      <c r="BK829" s="64"/>
      <c r="BL829" s="64"/>
      <c r="BM829" s="64"/>
      <c r="BN829" s="64"/>
      <c r="BO829" s="64"/>
      <c r="BP829" s="64"/>
      <c r="BQ829" s="64"/>
      <c r="BR829" s="64"/>
      <c r="BS829" s="64"/>
      <c r="BT829" s="64"/>
      <c r="BU829" s="64"/>
      <c r="BV829" s="64"/>
      <c r="BW829" s="64"/>
      <c r="BX829" s="64"/>
      <c r="BY829" s="64"/>
      <c r="BZ829" s="64"/>
      <c r="CA829" s="64"/>
      <c r="CB829" s="64"/>
      <c r="CC829" s="64"/>
      <c r="CD829" s="64"/>
      <c r="CE829" s="64"/>
      <c r="CF829" s="64"/>
      <c r="CG829" s="64"/>
      <c r="CH829" s="64"/>
      <c r="CI829" s="64"/>
      <c r="CJ829" s="64"/>
      <c r="CK829" s="64"/>
      <c r="CL829" s="64"/>
      <c r="CM829" s="64"/>
      <c r="CN829" s="64"/>
      <c r="CO829" s="64"/>
      <c r="CP829" s="64"/>
      <c r="CQ829" s="64"/>
      <c r="CR829" s="64"/>
      <c r="CS829" s="64"/>
      <c r="CT829" s="64"/>
      <c r="CU829" s="64"/>
      <c r="CV829" s="64"/>
      <c r="CW829" s="64"/>
      <c r="CX829" s="64"/>
      <c r="CY829" s="64"/>
      <c r="CZ829" s="64"/>
      <c r="DA829" s="64"/>
      <c r="DB829" s="64"/>
      <c r="DC829" s="64"/>
      <c r="DD829" s="64"/>
      <c r="DE829" s="64"/>
      <c r="DF829" s="64"/>
      <c r="DG829" s="64"/>
      <c r="DH829" s="64"/>
      <c r="DI829" s="64"/>
      <c r="DJ829" s="64"/>
      <c r="DK829" s="65"/>
      <c r="DL829" s="65"/>
      <c r="DM829" s="65"/>
      <c r="DN829" s="65"/>
      <c r="DO829" s="65"/>
      <c r="DP829" s="65"/>
      <c r="DQ829" s="65"/>
      <c r="DR829" s="65"/>
      <c r="DS829" s="65"/>
      <c r="DT829" s="65"/>
      <c r="DU829" s="65"/>
      <c r="DV829" s="65"/>
      <c r="DW829" s="65"/>
      <c r="DX829" s="65"/>
      <c r="DY829" s="65"/>
      <c r="DZ829" s="65"/>
      <c r="EA829" s="65"/>
      <c r="EB829" s="65"/>
      <c r="EC829" s="65"/>
      <c r="ED829" s="65"/>
      <c r="EE829" s="65"/>
      <c r="EF829" s="65"/>
      <c r="EG829" s="65"/>
      <c r="EH829" s="65"/>
      <c r="EI829" s="65"/>
      <c r="EJ829" s="65"/>
      <c r="EK829" s="65"/>
      <c r="EL829" s="65"/>
      <c r="EM829" s="65"/>
      <c r="EN829" s="65"/>
      <c r="EO829" s="65"/>
      <c r="EP829" s="65"/>
      <c r="EQ829" s="65"/>
      <c r="ER829" s="65"/>
      <c r="ES829" s="65"/>
      <c r="ET829" s="65"/>
      <c r="EU829" s="65"/>
      <c r="EV829" s="65"/>
      <c r="EW829" s="65"/>
      <c r="EX829" s="65"/>
      <c r="EY829" s="65"/>
      <c r="EZ829" s="65"/>
      <c r="FA829" s="65"/>
      <c r="FB829" s="65"/>
      <c r="FC829" s="65"/>
      <c r="FD829" s="65"/>
      <c r="FE829" s="65"/>
      <c r="FF829" s="65"/>
      <c r="FG829" s="65"/>
      <c r="FH829" s="65"/>
      <c r="FI829" s="65"/>
      <c r="FJ829" s="65"/>
      <c r="FK829" s="65"/>
      <c r="FL829" s="65"/>
      <c r="FM829" s="65"/>
      <c r="FN829" s="65"/>
      <c r="FO829" s="65"/>
      <c r="FP829" s="65"/>
      <c r="FQ829" s="65"/>
      <c r="FR829" s="65"/>
      <c r="FS829" s="65"/>
      <c r="FT829" s="65"/>
      <c r="FU829" s="65"/>
      <c r="FV829" s="65"/>
      <c r="FW829" s="65"/>
      <c r="FX829" s="65"/>
      <c r="FY829" s="65"/>
      <c r="FZ829" s="65"/>
      <c r="GA829" s="65"/>
      <c r="GB829" s="65"/>
      <c r="GC829" s="65"/>
      <c r="GD829" s="65"/>
      <c r="GE829" s="65"/>
      <c r="GF829" s="65"/>
      <c r="GG829" s="65"/>
      <c r="GH829" s="65"/>
      <c r="GI829" s="65"/>
      <c r="GJ829" s="65"/>
      <c r="GK829" s="65"/>
      <c r="GL829" s="65"/>
      <c r="GM829" s="65"/>
      <c r="GN829" s="65"/>
      <c r="GO829" s="65"/>
    </row>
    <row r="830" spans="46:197" s="103" customFormat="1" ht="20.100000000000001" customHeight="1" x14ac:dyDescent="0.3">
      <c r="AT830" s="64"/>
      <c r="AU830" s="64"/>
      <c r="AV830" s="64"/>
      <c r="AW830" s="64"/>
      <c r="AX830" s="64"/>
      <c r="AY830" s="64"/>
      <c r="AZ830" s="64"/>
      <c r="BA830" s="64"/>
      <c r="BB830" s="64"/>
      <c r="BC830" s="64"/>
      <c r="BD830" s="64"/>
      <c r="BE830" s="64"/>
      <c r="BF830" s="64"/>
      <c r="BG830" s="64"/>
      <c r="BH830" s="64"/>
      <c r="BI830" s="64"/>
      <c r="BJ830" s="64"/>
      <c r="BK830" s="64"/>
      <c r="BL830" s="64"/>
      <c r="BM830" s="64"/>
      <c r="BN830" s="64"/>
      <c r="BO830" s="64"/>
      <c r="BP830" s="64"/>
      <c r="BQ830" s="64"/>
      <c r="BR830" s="64"/>
      <c r="BS830" s="64"/>
      <c r="BT830" s="64"/>
      <c r="BU830" s="64"/>
      <c r="BV830" s="64"/>
      <c r="BW830" s="64"/>
      <c r="BX830" s="64"/>
      <c r="BY830" s="64"/>
      <c r="BZ830" s="64"/>
      <c r="CA830" s="64"/>
      <c r="CB830" s="64"/>
      <c r="CC830" s="64"/>
      <c r="CD830" s="64"/>
      <c r="CE830" s="64"/>
      <c r="CF830" s="64"/>
      <c r="CG830" s="64"/>
      <c r="CH830" s="64"/>
      <c r="CI830" s="64"/>
      <c r="CJ830" s="64"/>
      <c r="CK830" s="64"/>
      <c r="CL830" s="64"/>
      <c r="CM830" s="64"/>
      <c r="CN830" s="64"/>
      <c r="CO830" s="64"/>
      <c r="CP830" s="64"/>
      <c r="CQ830" s="64"/>
      <c r="CR830" s="64"/>
      <c r="CS830" s="64"/>
      <c r="CT830" s="64"/>
      <c r="CU830" s="64"/>
      <c r="CV830" s="64"/>
      <c r="CW830" s="64"/>
      <c r="CX830" s="64"/>
      <c r="CY830" s="64"/>
      <c r="CZ830" s="64"/>
      <c r="DA830" s="64"/>
      <c r="DB830" s="64"/>
      <c r="DC830" s="64"/>
      <c r="DD830" s="64"/>
      <c r="DE830" s="64"/>
      <c r="DF830" s="64"/>
      <c r="DG830" s="64"/>
      <c r="DH830" s="64"/>
      <c r="DI830" s="64"/>
      <c r="DJ830" s="64"/>
      <c r="DK830" s="65"/>
      <c r="DL830" s="65"/>
      <c r="DM830" s="65"/>
      <c r="DN830" s="65"/>
      <c r="DO830" s="65"/>
      <c r="DP830" s="65"/>
      <c r="DQ830" s="65"/>
      <c r="DR830" s="65"/>
      <c r="DS830" s="65"/>
      <c r="DT830" s="65"/>
      <c r="DU830" s="65"/>
      <c r="DV830" s="65"/>
      <c r="DW830" s="65"/>
      <c r="DX830" s="65"/>
      <c r="DY830" s="65"/>
      <c r="DZ830" s="65"/>
      <c r="EA830" s="65"/>
      <c r="EB830" s="65"/>
      <c r="EC830" s="65"/>
      <c r="ED830" s="65"/>
      <c r="EE830" s="65"/>
      <c r="EF830" s="65"/>
      <c r="EG830" s="65"/>
      <c r="EH830" s="65"/>
      <c r="EI830" s="65"/>
      <c r="EJ830" s="65"/>
      <c r="EK830" s="65"/>
      <c r="EL830" s="65"/>
      <c r="EM830" s="65"/>
      <c r="EN830" s="65"/>
      <c r="EO830" s="65"/>
      <c r="EP830" s="65"/>
      <c r="EQ830" s="65"/>
      <c r="ER830" s="65"/>
      <c r="ES830" s="65"/>
      <c r="ET830" s="65"/>
      <c r="EU830" s="65"/>
      <c r="EV830" s="65"/>
      <c r="EW830" s="65"/>
      <c r="EX830" s="65"/>
      <c r="EY830" s="65"/>
      <c r="EZ830" s="65"/>
      <c r="FA830" s="65"/>
      <c r="FB830" s="65"/>
      <c r="FC830" s="65"/>
      <c r="FD830" s="65"/>
      <c r="FE830" s="65"/>
      <c r="FF830" s="65"/>
      <c r="FG830" s="65"/>
      <c r="FH830" s="65"/>
      <c r="FI830" s="65"/>
      <c r="FJ830" s="65"/>
      <c r="FK830" s="65"/>
      <c r="FL830" s="65"/>
      <c r="FM830" s="65"/>
      <c r="FN830" s="65"/>
      <c r="FO830" s="65"/>
      <c r="FP830" s="65"/>
      <c r="FQ830" s="65"/>
      <c r="FR830" s="65"/>
      <c r="FS830" s="65"/>
      <c r="FT830" s="65"/>
      <c r="FU830" s="65"/>
      <c r="FV830" s="65"/>
      <c r="FW830" s="65"/>
      <c r="FX830" s="65"/>
      <c r="FY830" s="65"/>
      <c r="FZ830" s="65"/>
      <c r="GA830" s="65"/>
      <c r="GB830" s="65"/>
      <c r="GC830" s="65"/>
      <c r="GD830" s="65"/>
      <c r="GE830" s="65"/>
      <c r="GF830" s="65"/>
      <c r="GG830" s="65"/>
      <c r="GH830" s="65"/>
      <c r="GI830" s="65"/>
      <c r="GJ830" s="65"/>
      <c r="GK830" s="65"/>
      <c r="GL830" s="65"/>
      <c r="GM830" s="65"/>
      <c r="GN830" s="65"/>
      <c r="GO830" s="65"/>
    </row>
    <row r="831" spans="46:197" s="103" customFormat="1" ht="20.100000000000001" customHeight="1" x14ac:dyDescent="0.3">
      <c r="AT831" s="64"/>
      <c r="AU831" s="64"/>
      <c r="AV831" s="64"/>
      <c r="AW831" s="64"/>
      <c r="AX831" s="64"/>
      <c r="AY831" s="64"/>
      <c r="AZ831" s="64"/>
      <c r="BA831" s="64"/>
      <c r="BB831" s="64"/>
      <c r="BC831" s="64"/>
      <c r="BD831" s="64"/>
      <c r="BE831" s="64"/>
      <c r="BF831" s="64"/>
      <c r="BG831" s="64"/>
      <c r="BH831" s="64"/>
      <c r="BI831" s="64"/>
      <c r="BJ831" s="64"/>
      <c r="BK831" s="64"/>
      <c r="BL831" s="64"/>
      <c r="BM831" s="64"/>
      <c r="BN831" s="64"/>
      <c r="BO831" s="64"/>
      <c r="BP831" s="64"/>
      <c r="BQ831" s="64"/>
      <c r="BR831" s="64"/>
      <c r="BS831" s="64"/>
      <c r="BT831" s="64"/>
      <c r="BU831" s="64"/>
      <c r="BV831" s="64"/>
      <c r="BW831" s="64"/>
      <c r="BX831" s="64"/>
      <c r="BY831" s="64"/>
      <c r="BZ831" s="64"/>
      <c r="CA831" s="64"/>
      <c r="CB831" s="64"/>
      <c r="CC831" s="64"/>
      <c r="CD831" s="64"/>
      <c r="CE831" s="64"/>
      <c r="CF831" s="64"/>
      <c r="CG831" s="64"/>
      <c r="CH831" s="64"/>
      <c r="CI831" s="64"/>
      <c r="CJ831" s="64"/>
      <c r="CK831" s="64"/>
      <c r="CL831" s="64"/>
      <c r="CM831" s="64"/>
      <c r="CN831" s="64"/>
      <c r="CO831" s="64"/>
      <c r="CP831" s="64"/>
      <c r="CQ831" s="64"/>
      <c r="CR831" s="64"/>
      <c r="CS831" s="64"/>
      <c r="CT831" s="64"/>
      <c r="CU831" s="64"/>
      <c r="CV831" s="64"/>
      <c r="CW831" s="64"/>
      <c r="CX831" s="64"/>
      <c r="CY831" s="64"/>
      <c r="CZ831" s="64"/>
      <c r="DA831" s="64"/>
      <c r="DB831" s="64"/>
      <c r="DC831" s="64"/>
      <c r="DD831" s="64"/>
      <c r="DE831" s="64"/>
      <c r="DF831" s="64"/>
      <c r="DG831" s="64"/>
      <c r="DH831" s="64"/>
      <c r="DI831" s="64"/>
      <c r="DJ831" s="64"/>
      <c r="DK831" s="65"/>
      <c r="DL831" s="65"/>
      <c r="DM831" s="65"/>
      <c r="DN831" s="65"/>
      <c r="DO831" s="65"/>
      <c r="DP831" s="65"/>
      <c r="DQ831" s="65"/>
      <c r="DR831" s="65"/>
      <c r="DS831" s="65"/>
      <c r="DT831" s="65"/>
      <c r="DU831" s="65"/>
      <c r="DV831" s="65"/>
      <c r="DW831" s="65"/>
      <c r="DX831" s="65"/>
      <c r="DY831" s="65"/>
      <c r="DZ831" s="65"/>
      <c r="EA831" s="65"/>
      <c r="EB831" s="65"/>
      <c r="EC831" s="65"/>
      <c r="ED831" s="65"/>
      <c r="EE831" s="65"/>
      <c r="EF831" s="65"/>
      <c r="EG831" s="65"/>
      <c r="EH831" s="65"/>
      <c r="EI831" s="65"/>
      <c r="EJ831" s="65"/>
      <c r="EK831" s="65"/>
      <c r="EL831" s="65"/>
      <c r="EM831" s="65"/>
      <c r="EN831" s="65"/>
      <c r="EO831" s="65"/>
      <c r="EP831" s="65"/>
      <c r="EQ831" s="65"/>
      <c r="ER831" s="65"/>
      <c r="ES831" s="65"/>
      <c r="ET831" s="65"/>
      <c r="EU831" s="65"/>
      <c r="EV831" s="65"/>
      <c r="EW831" s="65"/>
      <c r="EX831" s="65"/>
      <c r="EY831" s="65"/>
      <c r="EZ831" s="65"/>
      <c r="FA831" s="65"/>
      <c r="FB831" s="65"/>
      <c r="FC831" s="65"/>
      <c r="FD831" s="65"/>
      <c r="FE831" s="65"/>
      <c r="FF831" s="65"/>
      <c r="FG831" s="65"/>
      <c r="FH831" s="65"/>
      <c r="FI831" s="65"/>
      <c r="FJ831" s="65"/>
      <c r="FK831" s="65"/>
      <c r="FL831" s="65"/>
      <c r="FM831" s="65"/>
      <c r="FN831" s="65"/>
      <c r="FO831" s="65"/>
      <c r="FP831" s="65"/>
      <c r="FQ831" s="65"/>
      <c r="FR831" s="65"/>
      <c r="FS831" s="65"/>
      <c r="FT831" s="65"/>
      <c r="FU831" s="65"/>
      <c r="FV831" s="65"/>
      <c r="FW831" s="65"/>
      <c r="FX831" s="65"/>
      <c r="FY831" s="65"/>
      <c r="FZ831" s="65"/>
      <c r="GA831" s="65"/>
      <c r="GB831" s="65"/>
      <c r="GC831" s="65"/>
      <c r="GD831" s="65"/>
      <c r="GE831" s="65"/>
      <c r="GF831" s="65"/>
      <c r="GG831" s="65"/>
      <c r="GH831" s="65"/>
      <c r="GI831" s="65"/>
      <c r="GJ831" s="65"/>
      <c r="GK831" s="65"/>
      <c r="GL831" s="65"/>
      <c r="GM831" s="65"/>
      <c r="GN831" s="65"/>
      <c r="GO831" s="65"/>
    </row>
    <row r="832" spans="46:197" s="103" customFormat="1" ht="20.100000000000001" customHeight="1" x14ac:dyDescent="0.3">
      <c r="AT832" s="64"/>
      <c r="AU832" s="64"/>
      <c r="AV832" s="64"/>
      <c r="AW832" s="64"/>
      <c r="AX832" s="64"/>
      <c r="AY832" s="64"/>
      <c r="AZ832" s="64"/>
      <c r="BA832" s="64"/>
      <c r="BB832" s="64"/>
      <c r="BC832" s="64"/>
      <c r="BD832" s="64"/>
      <c r="BE832" s="64"/>
      <c r="BF832" s="64"/>
      <c r="BG832" s="64"/>
      <c r="BH832" s="64"/>
      <c r="BI832" s="64"/>
      <c r="BJ832" s="64"/>
      <c r="BK832" s="64"/>
      <c r="BL832" s="64"/>
      <c r="BM832" s="64"/>
      <c r="BN832" s="64"/>
      <c r="BO832" s="64"/>
      <c r="BP832" s="64"/>
      <c r="BQ832" s="64"/>
      <c r="BR832" s="64"/>
      <c r="BS832" s="64"/>
      <c r="BT832" s="64"/>
      <c r="BU832" s="64"/>
      <c r="BV832" s="64"/>
      <c r="BW832" s="64"/>
      <c r="BX832" s="64"/>
      <c r="BY832" s="64"/>
      <c r="BZ832" s="64"/>
      <c r="CA832" s="64"/>
      <c r="CB832" s="64"/>
      <c r="CC832" s="64"/>
      <c r="CD832" s="64"/>
      <c r="CE832" s="64"/>
      <c r="CF832" s="64"/>
      <c r="CG832" s="64"/>
      <c r="CH832" s="64"/>
      <c r="CI832" s="64"/>
      <c r="CJ832" s="64"/>
      <c r="CK832" s="64"/>
      <c r="CL832" s="64"/>
      <c r="CM832" s="64"/>
      <c r="CN832" s="64"/>
      <c r="CO832" s="64"/>
      <c r="CP832" s="64"/>
      <c r="CQ832" s="64"/>
      <c r="CR832" s="64"/>
      <c r="CS832" s="64"/>
      <c r="CT832" s="64"/>
      <c r="CU832" s="64"/>
      <c r="CV832" s="64"/>
      <c r="CW832" s="64"/>
      <c r="CX832" s="64"/>
      <c r="CY832" s="64"/>
      <c r="CZ832" s="64"/>
      <c r="DA832" s="64"/>
      <c r="DB832" s="64"/>
      <c r="DC832" s="64"/>
      <c r="DD832" s="64"/>
      <c r="DE832" s="64"/>
      <c r="DF832" s="64"/>
      <c r="DG832" s="64"/>
      <c r="DH832" s="64"/>
      <c r="DI832" s="64"/>
      <c r="DJ832" s="64"/>
      <c r="DK832" s="65"/>
      <c r="DL832" s="65"/>
      <c r="DM832" s="65"/>
      <c r="DN832" s="65"/>
      <c r="DO832" s="65"/>
      <c r="DP832" s="65"/>
      <c r="DQ832" s="65"/>
      <c r="DR832" s="65"/>
      <c r="DS832" s="65"/>
      <c r="DT832" s="65"/>
      <c r="DU832" s="65"/>
      <c r="DV832" s="65"/>
      <c r="DW832" s="65"/>
      <c r="DX832" s="65"/>
      <c r="DY832" s="65"/>
      <c r="DZ832" s="65"/>
      <c r="EA832" s="65"/>
      <c r="EB832" s="65"/>
      <c r="EC832" s="65"/>
      <c r="ED832" s="65"/>
      <c r="EE832" s="65"/>
      <c r="EF832" s="65"/>
      <c r="EG832" s="65"/>
      <c r="EH832" s="65"/>
      <c r="EI832" s="65"/>
      <c r="EJ832" s="65"/>
      <c r="EK832" s="65"/>
      <c r="EL832" s="65"/>
      <c r="EM832" s="65"/>
      <c r="EN832" s="65"/>
      <c r="EO832" s="65"/>
      <c r="EP832" s="65"/>
      <c r="EQ832" s="65"/>
      <c r="ER832" s="65"/>
      <c r="ES832" s="65"/>
      <c r="ET832" s="65"/>
      <c r="EU832" s="65"/>
      <c r="EV832" s="65"/>
      <c r="EW832" s="65"/>
      <c r="EX832" s="65"/>
      <c r="EY832" s="65"/>
      <c r="EZ832" s="65"/>
      <c r="FA832" s="65"/>
      <c r="FB832" s="65"/>
      <c r="FC832" s="65"/>
      <c r="FD832" s="65"/>
      <c r="FE832" s="65"/>
      <c r="FF832" s="65"/>
      <c r="FG832" s="65"/>
      <c r="FH832" s="65"/>
      <c r="FI832" s="65"/>
      <c r="FJ832" s="65"/>
      <c r="FK832" s="65"/>
      <c r="FL832" s="65"/>
      <c r="FM832" s="65"/>
      <c r="FN832" s="65"/>
      <c r="FO832" s="65"/>
      <c r="FP832" s="65"/>
      <c r="FQ832" s="65"/>
      <c r="FR832" s="65"/>
      <c r="FS832" s="65"/>
      <c r="FT832" s="65"/>
      <c r="FU832" s="65"/>
      <c r="FV832" s="65"/>
      <c r="FW832" s="65"/>
      <c r="FX832" s="65"/>
      <c r="FY832" s="65"/>
      <c r="FZ832" s="65"/>
      <c r="GA832" s="65"/>
      <c r="GB832" s="65"/>
      <c r="GC832" s="65"/>
      <c r="GD832" s="65"/>
      <c r="GE832" s="65"/>
      <c r="GF832" s="65"/>
      <c r="GG832" s="65"/>
      <c r="GH832" s="65"/>
      <c r="GI832" s="65"/>
      <c r="GJ832" s="65"/>
      <c r="GK832" s="65"/>
      <c r="GL832" s="65"/>
      <c r="GM832" s="65"/>
      <c r="GN832" s="65"/>
      <c r="GO832" s="65"/>
    </row>
    <row r="833" spans="46:197" s="103" customFormat="1" ht="20.100000000000001" customHeight="1" x14ac:dyDescent="0.3">
      <c r="AT833" s="64"/>
      <c r="AU833" s="64"/>
      <c r="AV833" s="64"/>
      <c r="AW833" s="64"/>
      <c r="AX833" s="64"/>
      <c r="AY833" s="64"/>
      <c r="AZ833" s="64"/>
      <c r="BA833" s="64"/>
      <c r="BB833" s="64"/>
      <c r="BC833" s="64"/>
      <c r="BD833" s="64"/>
      <c r="BE833" s="64"/>
      <c r="BF833" s="64"/>
      <c r="BG833" s="64"/>
      <c r="BH833" s="64"/>
      <c r="BI833" s="64"/>
      <c r="BJ833" s="64"/>
      <c r="BK833" s="64"/>
      <c r="BL833" s="64"/>
      <c r="BM833" s="64"/>
      <c r="BN833" s="64"/>
      <c r="BO833" s="64"/>
      <c r="BP833" s="64"/>
      <c r="BQ833" s="64"/>
      <c r="BR833" s="64"/>
      <c r="BS833" s="64"/>
      <c r="BT833" s="64"/>
      <c r="BU833" s="64"/>
      <c r="BV833" s="64"/>
      <c r="BW833" s="64"/>
      <c r="BX833" s="64"/>
      <c r="BY833" s="64"/>
      <c r="BZ833" s="64"/>
      <c r="CA833" s="64"/>
      <c r="CB833" s="64"/>
      <c r="CC833" s="64"/>
      <c r="CD833" s="64"/>
      <c r="CE833" s="64"/>
      <c r="CF833" s="64"/>
      <c r="CG833" s="64"/>
      <c r="CH833" s="64"/>
      <c r="CI833" s="64"/>
      <c r="CJ833" s="64"/>
      <c r="CK833" s="64"/>
      <c r="CL833" s="64"/>
      <c r="CM833" s="64"/>
      <c r="CN833" s="64"/>
      <c r="CO833" s="64"/>
      <c r="CP833" s="64"/>
      <c r="CQ833" s="64"/>
      <c r="CR833" s="64"/>
      <c r="CS833" s="64"/>
      <c r="CT833" s="64"/>
      <c r="CU833" s="64"/>
      <c r="CV833" s="64"/>
      <c r="CW833" s="64"/>
      <c r="CX833" s="64"/>
      <c r="CY833" s="64"/>
      <c r="CZ833" s="64"/>
      <c r="DA833" s="64"/>
      <c r="DB833" s="64"/>
      <c r="DC833" s="64"/>
      <c r="DD833" s="64"/>
      <c r="DE833" s="64"/>
      <c r="DF833" s="64"/>
      <c r="DG833" s="64"/>
      <c r="DH833" s="64"/>
      <c r="DI833" s="64"/>
      <c r="DJ833" s="64"/>
      <c r="DK833" s="65"/>
      <c r="DL833" s="65"/>
      <c r="DM833" s="65"/>
      <c r="DN833" s="65"/>
      <c r="DO833" s="65"/>
      <c r="DP833" s="65"/>
      <c r="DQ833" s="65"/>
      <c r="DR833" s="65"/>
      <c r="DS833" s="65"/>
      <c r="DT833" s="65"/>
      <c r="DU833" s="65"/>
      <c r="DV833" s="65"/>
      <c r="DW833" s="65"/>
      <c r="DX833" s="65"/>
      <c r="DY833" s="65"/>
      <c r="DZ833" s="65"/>
      <c r="EA833" s="65"/>
      <c r="EB833" s="65"/>
      <c r="EC833" s="65"/>
      <c r="ED833" s="65"/>
      <c r="EE833" s="65"/>
      <c r="EF833" s="65"/>
      <c r="EG833" s="65"/>
      <c r="EH833" s="65"/>
      <c r="EI833" s="65"/>
      <c r="EJ833" s="65"/>
      <c r="EK833" s="65"/>
      <c r="EL833" s="65"/>
      <c r="EM833" s="65"/>
      <c r="EN833" s="65"/>
      <c r="EO833" s="65"/>
      <c r="EP833" s="65"/>
      <c r="EQ833" s="65"/>
      <c r="ER833" s="65"/>
      <c r="ES833" s="65"/>
      <c r="ET833" s="65"/>
      <c r="EU833" s="65"/>
      <c r="EV833" s="65"/>
      <c r="EW833" s="65"/>
      <c r="EX833" s="65"/>
      <c r="EY833" s="65"/>
      <c r="EZ833" s="65"/>
      <c r="FA833" s="65"/>
      <c r="FB833" s="65"/>
      <c r="FC833" s="65"/>
      <c r="FD833" s="65"/>
      <c r="FE833" s="65"/>
      <c r="FF833" s="65"/>
      <c r="FG833" s="65"/>
      <c r="FH833" s="65"/>
      <c r="FI833" s="65"/>
      <c r="FJ833" s="65"/>
      <c r="FK833" s="65"/>
      <c r="FL833" s="65"/>
      <c r="FM833" s="65"/>
      <c r="FN833" s="65"/>
      <c r="FO833" s="65"/>
      <c r="FP833" s="65"/>
      <c r="FQ833" s="65"/>
      <c r="FR833" s="65"/>
      <c r="FS833" s="65"/>
      <c r="FT833" s="65"/>
      <c r="FU833" s="65"/>
      <c r="FV833" s="65"/>
      <c r="FW833" s="65"/>
      <c r="FX833" s="65"/>
      <c r="FY833" s="65"/>
      <c r="FZ833" s="65"/>
      <c r="GA833" s="65"/>
      <c r="GB833" s="65"/>
      <c r="GC833" s="65"/>
      <c r="GD833" s="65"/>
      <c r="GE833" s="65"/>
      <c r="GF833" s="65"/>
      <c r="GG833" s="65"/>
      <c r="GH833" s="65"/>
      <c r="GI833" s="65"/>
      <c r="GJ833" s="65"/>
      <c r="GK833" s="65"/>
      <c r="GL833" s="65"/>
      <c r="GM833" s="65"/>
      <c r="GN833" s="65"/>
      <c r="GO833" s="65"/>
    </row>
    <row r="834" spans="46:197" s="103" customFormat="1" ht="20.100000000000001" customHeight="1" x14ac:dyDescent="0.3">
      <c r="AT834" s="64"/>
      <c r="AU834" s="64"/>
      <c r="AV834" s="64"/>
      <c r="AW834" s="64"/>
      <c r="AX834" s="64"/>
      <c r="AY834" s="64"/>
      <c r="AZ834" s="64"/>
      <c r="BA834" s="64"/>
      <c r="BB834" s="64"/>
      <c r="BC834" s="64"/>
      <c r="BD834" s="64"/>
      <c r="BE834" s="64"/>
      <c r="BF834" s="64"/>
      <c r="BG834" s="64"/>
      <c r="BH834" s="64"/>
      <c r="BI834" s="64"/>
      <c r="BJ834" s="64"/>
      <c r="BK834" s="64"/>
      <c r="BL834" s="64"/>
      <c r="BM834" s="64"/>
      <c r="BN834" s="64"/>
      <c r="BO834" s="64"/>
      <c r="BP834" s="64"/>
      <c r="BQ834" s="64"/>
      <c r="BR834" s="64"/>
      <c r="BS834" s="64"/>
      <c r="BT834" s="64"/>
      <c r="BU834" s="64"/>
      <c r="BV834" s="64"/>
      <c r="BW834" s="64"/>
      <c r="BX834" s="64"/>
      <c r="BY834" s="64"/>
      <c r="BZ834" s="64"/>
      <c r="CA834" s="64"/>
      <c r="CB834" s="64"/>
      <c r="CC834" s="64"/>
      <c r="CD834" s="64"/>
      <c r="CE834" s="64"/>
      <c r="CF834" s="64"/>
      <c r="CG834" s="64"/>
      <c r="CH834" s="64"/>
      <c r="CI834" s="64"/>
      <c r="CJ834" s="64"/>
      <c r="CK834" s="64"/>
      <c r="CL834" s="64"/>
      <c r="CM834" s="64"/>
      <c r="CN834" s="64"/>
      <c r="CO834" s="64"/>
      <c r="CP834" s="64"/>
      <c r="CQ834" s="64"/>
      <c r="CR834" s="64"/>
      <c r="CS834" s="64"/>
      <c r="CT834" s="64"/>
      <c r="CU834" s="64"/>
      <c r="CV834" s="64"/>
      <c r="CW834" s="64"/>
      <c r="CX834" s="64"/>
      <c r="CY834" s="64"/>
      <c r="CZ834" s="64"/>
      <c r="DA834" s="64"/>
      <c r="DB834" s="64"/>
      <c r="DC834" s="64"/>
      <c r="DD834" s="64"/>
      <c r="DE834" s="64"/>
      <c r="DF834" s="64"/>
      <c r="DG834" s="64"/>
      <c r="DH834" s="64"/>
      <c r="DI834" s="64"/>
      <c r="DJ834" s="64"/>
      <c r="DK834" s="65"/>
      <c r="DL834" s="65"/>
      <c r="DM834" s="65"/>
      <c r="DN834" s="65"/>
      <c r="DO834" s="65"/>
      <c r="DP834" s="65"/>
      <c r="DQ834" s="65"/>
      <c r="DR834" s="65"/>
      <c r="DS834" s="65"/>
      <c r="DT834" s="65"/>
      <c r="DU834" s="65"/>
      <c r="DV834" s="65"/>
      <c r="DW834" s="65"/>
      <c r="DX834" s="65"/>
      <c r="DY834" s="65"/>
      <c r="DZ834" s="65"/>
      <c r="EA834" s="65"/>
      <c r="EB834" s="65"/>
      <c r="EC834" s="65"/>
      <c r="ED834" s="65"/>
      <c r="EE834" s="65"/>
      <c r="EF834" s="65"/>
      <c r="EG834" s="65"/>
      <c r="EH834" s="65"/>
      <c r="EI834" s="65"/>
      <c r="EJ834" s="65"/>
      <c r="EK834" s="65"/>
      <c r="EL834" s="65"/>
      <c r="EM834" s="65"/>
      <c r="EN834" s="65"/>
      <c r="EO834" s="65"/>
      <c r="EP834" s="65"/>
      <c r="EQ834" s="65"/>
      <c r="ER834" s="65"/>
      <c r="ES834" s="65"/>
      <c r="ET834" s="65"/>
      <c r="EU834" s="65"/>
      <c r="EV834" s="65"/>
      <c r="EW834" s="65"/>
      <c r="EX834" s="65"/>
      <c r="EY834" s="65"/>
      <c r="EZ834" s="65"/>
      <c r="FA834" s="65"/>
      <c r="FB834" s="65"/>
      <c r="FC834" s="65"/>
      <c r="FD834" s="65"/>
      <c r="FE834" s="65"/>
      <c r="FF834" s="65"/>
      <c r="FG834" s="65"/>
      <c r="FH834" s="65"/>
      <c r="FI834" s="65"/>
      <c r="FJ834" s="65"/>
      <c r="FK834" s="65"/>
      <c r="FL834" s="65"/>
      <c r="FM834" s="65"/>
      <c r="FN834" s="65"/>
      <c r="FO834" s="65"/>
      <c r="FP834" s="65"/>
      <c r="FQ834" s="65"/>
      <c r="FR834" s="65"/>
      <c r="FS834" s="65"/>
      <c r="FT834" s="65"/>
      <c r="FU834" s="65"/>
      <c r="FV834" s="65"/>
      <c r="FW834" s="65"/>
      <c r="FX834" s="65"/>
      <c r="FY834" s="65"/>
      <c r="FZ834" s="65"/>
      <c r="GA834" s="65"/>
      <c r="GB834" s="65"/>
      <c r="GC834" s="65"/>
      <c r="GD834" s="65"/>
      <c r="GE834" s="65"/>
      <c r="GF834" s="65"/>
      <c r="GG834" s="65"/>
      <c r="GH834" s="65"/>
      <c r="GI834" s="65"/>
      <c r="GJ834" s="65"/>
      <c r="GK834" s="65"/>
      <c r="GL834" s="65"/>
      <c r="GM834" s="65"/>
      <c r="GN834" s="65"/>
      <c r="GO834" s="65"/>
    </row>
    <row r="835" spans="46:197" s="103" customFormat="1" ht="20.100000000000001" customHeight="1" x14ac:dyDescent="0.3">
      <c r="AT835" s="64"/>
      <c r="AU835" s="64"/>
      <c r="AV835" s="64"/>
      <c r="AW835" s="64"/>
      <c r="AX835" s="64"/>
      <c r="AY835" s="64"/>
      <c r="AZ835" s="64"/>
      <c r="BA835" s="64"/>
      <c r="BB835" s="64"/>
      <c r="BC835" s="64"/>
      <c r="BD835" s="64"/>
      <c r="BE835" s="64"/>
      <c r="BF835" s="64"/>
      <c r="BG835" s="64"/>
      <c r="BH835" s="64"/>
      <c r="BI835" s="64"/>
      <c r="BJ835" s="64"/>
      <c r="BK835" s="64"/>
      <c r="BL835" s="64"/>
      <c r="BM835" s="64"/>
      <c r="BN835" s="64"/>
      <c r="BO835" s="64"/>
      <c r="BP835" s="64"/>
      <c r="BQ835" s="64"/>
      <c r="BR835" s="64"/>
      <c r="BS835" s="64"/>
      <c r="BT835" s="64"/>
      <c r="BU835" s="64"/>
      <c r="BV835" s="64"/>
      <c r="BW835" s="64"/>
      <c r="BX835" s="64"/>
      <c r="BY835" s="64"/>
      <c r="BZ835" s="64"/>
      <c r="CA835" s="64"/>
      <c r="CB835" s="64"/>
      <c r="CC835" s="64"/>
      <c r="CD835" s="64"/>
      <c r="CE835" s="64"/>
      <c r="CF835" s="64"/>
      <c r="CG835" s="64"/>
      <c r="CH835" s="64"/>
      <c r="CI835" s="64"/>
      <c r="CJ835" s="64"/>
      <c r="CK835" s="64"/>
      <c r="CL835" s="64"/>
      <c r="CM835" s="64"/>
      <c r="CN835" s="64"/>
      <c r="CO835" s="64"/>
      <c r="CP835" s="64"/>
      <c r="CQ835" s="64"/>
      <c r="CR835" s="64"/>
      <c r="CS835" s="64"/>
      <c r="CT835" s="64"/>
      <c r="CU835" s="64"/>
      <c r="CV835" s="64"/>
      <c r="CW835" s="64"/>
      <c r="CX835" s="64"/>
      <c r="CY835" s="64"/>
      <c r="CZ835" s="64"/>
      <c r="DA835" s="64"/>
      <c r="DB835" s="64"/>
      <c r="DC835" s="64"/>
      <c r="DD835" s="64"/>
      <c r="DE835" s="64"/>
      <c r="DF835" s="64"/>
      <c r="DG835" s="64"/>
      <c r="DH835" s="64"/>
      <c r="DI835" s="64"/>
      <c r="DJ835" s="64"/>
      <c r="DK835" s="65"/>
      <c r="DL835" s="65"/>
      <c r="DM835" s="65"/>
      <c r="DN835" s="65"/>
      <c r="DO835" s="65"/>
      <c r="DP835" s="65"/>
      <c r="DQ835" s="65"/>
      <c r="DR835" s="65"/>
      <c r="DS835" s="65"/>
      <c r="DT835" s="65"/>
      <c r="DU835" s="65"/>
      <c r="DV835" s="65"/>
      <c r="DW835" s="65"/>
      <c r="DX835" s="65"/>
      <c r="DY835" s="65"/>
      <c r="DZ835" s="65"/>
      <c r="EA835" s="65"/>
      <c r="EB835" s="65"/>
      <c r="EC835" s="65"/>
      <c r="ED835" s="65"/>
      <c r="EE835" s="65"/>
      <c r="EF835" s="65"/>
      <c r="EG835" s="65"/>
      <c r="EH835" s="65"/>
      <c r="EI835" s="65"/>
      <c r="EJ835" s="65"/>
      <c r="EK835" s="65"/>
      <c r="EL835" s="65"/>
      <c r="EM835" s="65"/>
      <c r="EN835" s="65"/>
      <c r="EO835" s="65"/>
      <c r="EP835" s="65"/>
      <c r="EQ835" s="65"/>
      <c r="ER835" s="65"/>
      <c r="ES835" s="65"/>
      <c r="ET835" s="65"/>
      <c r="EU835" s="65"/>
      <c r="EV835" s="65"/>
      <c r="EW835" s="65"/>
      <c r="EX835" s="65"/>
      <c r="EY835" s="65"/>
      <c r="EZ835" s="65"/>
      <c r="FA835" s="65"/>
      <c r="FB835" s="65"/>
      <c r="FC835" s="65"/>
      <c r="FD835" s="65"/>
      <c r="FE835" s="65"/>
      <c r="FF835" s="65"/>
      <c r="FG835" s="65"/>
      <c r="FH835" s="65"/>
      <c r="FI835" s="65"/>
      <c r="FJ835" s="65"/>
      <c r="FK835" s="65"/>
      <c r="FL835" s="65"/>
      <c r="FM835" s="65"/>
      <c r="FN835" s="65"/>
      <c r="FO835" s="65"/>
      <c r="FP835" s="65"/>
      <c r="FQ835" s="65"/>
      <c r="FR835" s="65"/>
      <c r="FS835" s="65"/>
      <c r="FT835" s="65"/>
      <c r="FU835" s="65"/>
      <c r="FV835" s="65"/>
      <c r="FW835" s="65"/>
      <c r="FX835" s="65"/>
      <c r="FY835" s="65"/>
      <c r="FZ835" s="65"/>
      <c r="GA835" s="65"/>
      <c r="GB835" s="65"/>
      <c r="GC835" s="65"/>
      <c r="GD835" s="65"/>
      <c r="GE835" s="65"/>
      <c r="GF835" s="65"/>
      <c r="GG835" s="65"/>
      <c r="GH835" s="65"/>
      <c r="GI835" s="65"/>
      <c r="GJ835" s="65"/>
      <c r="GK835" s="65"/>
      <c r="GL835" s="65"/>
      <c r="GM835" s="65"/>
      <c r="GN835" s="65"/>
      <c r="GO835" s="65"/>
    </row>
    <row r="836" spans="46:197" s="103" customFormat="1" ht="20.100000000000001" customHeight="1" x14ac:dyDescent="0.3">
      <c r="AT836" s="64"/>
      <c r="AU836" s="64"/>
      <c r="AV836" s="64"/>
      <c r="AW836" s="64"/>
      <c r="AX836" s="64"/>
      <c r="AY836" s="64"/>
      <c r="AZ836" s="64"/>
      <c r="BA836" s="64"/>
      <c r="BB836" s="64"/>
      <c r="BC836" s="64"/>
      <c r="BD836" s="64"/>
      <c r="BE836" s="64"/>
      <c r="BF836" s="64"/>
      <c r="BG836" s="64"/>
      <c r="BH836" s="64"/>
      <c r="BI836" s="64"/>
      <c r="BJ836" s="64"/>
      <c r="BK836" s="64"/>
      <c r="BL836" s="64"/>
      <c r="BM836" s="64"/>
      <c r="BN836" s="64"/>
      <c r="BO836" s="64"/>
      <c r="BP836" s="64"/>
      <c r="BQ836" s="64"/>
      <c r="BR836" s="64"/>
      <c r="BS836" s="64"/>
      <c r="BT836" s="64"/>
      <c r="BU836" s="64"/>
      <c r="BV836" s="64"/>
      <c r="BW836" s="64"/>
      <c r="BX836" s="64"/>
      <c r="BY836" s="64"/>
      <c r="BZ836" s="64"/>
      <c r="CA836" s="64"/>
      <c r="CB836" s="64"/>
      <c r="CC836" s="64"/>
      <c r="CD836" s="64"/>
      <c r="CE836" s="64"/>
      <c r="CF836" s="64"/>
      <c r="CG836" s="64"/>
      <c r="CH836" s="64"/>
      <c r="CI836" s="64"/>
      <c r="CJ836" s="64"/>
      <c r="CK836" s="64"/>
      <c r="CL836" s="64"/>
      <c r="CM836" s="64"/>
      <c r="CN836" s="64"/>
      <c r="CO836" s="64"/>
      <c r="CP836" s="64"/>
      <c r="CQ836" s="64"/>
      <c r="CR836" s="64"/>
      <c r="CS836" s="64"/>
      <c r="CT836" s="64"/>
      <c r="CU836" s="64"/>
      <c r="CV836" s="64"/>
      <c r="CW836" s="64"/>
      <c r="CX836" s="64"/>
      <c r="CY836" s="64"/>
      <c r="CZ836" s="64"/>
      <c r="DA836" s="64"/>
      <c r="DB836" s="64"/>
      <c r="DC836" s="64"/>
      <c r="DD836" s="64"/>
      <c r="DE836" s="64"/>
      <c r="DF836" s="64"/>
      <c r="DG836" s="64"/>
      <c r="DH836" s="64"/>
      <c r="DI836" s="64"/>
      <c r="DJ836" s="64"/>
      <c r="DK836" s="65"/>
      <c r="DL836" s="65"/>
      <c r="DM836" s="65"/>
      <c r="DN836" s="65"/>
      <c r="DO836" s="65"/>
      <c r="DP836" s="65"/>
      <c r="DQ836" s="65"/>
      <c r="DR836" s="65"/>
      <c r="DS836" s="65"/>
      <c r="DT836" s="65"/>
      <c r="DU836" s="65"/>
      <c r="DV836" s="65"/>
      <c r="DW836" s="65"/>
      <c r="DX836" s="65"/>
      <c r="DY836" s="65"/>
      <c r="DZ836" s="65"/>
      <c r="EA836" s="65"/>
      <c r="EB836" s="65"/>
      <c r="EC836" s="65"/>
      <c r="ED836" s="65"/>
      <c r="EE836" s="65"/>
      <c r="EF836" s="65"/>
      <c r="EG836" s="65"/>
      <c r="EH836" s="65"/>
      <c r="EI836" s="65"/>
      <c r="EJ836" s="65"/>
      <c r="EK836" s="65"/>
      <c r="EL836" s="65"/>
      <c r="EM836" s="65"/>
      <c r="EN836" s="65"/>
      <c r="EO836" s="65"/>
      <c r="EP836" s="65"/>
      <c r="EQ836" s="65"/>
      <c r="ER836" s="65"/>
      <c r="ES836" s="65"/>
      <c r="ET836" s="65"/>
      <c r="EU836" s="65"/>
      <c r="EV836" s="65"/>
      <c r="EW836" s="65"/>
      <c r="EX836" s="65"/>
      <c r="EY836" s="65"/>
      <c r="EZ836" s="65"/>
      <c r="FA836" s="65"/>
      <c r="FB836" s="65"/>
      <c r="FC836" s="65"/>
      <c r="FD836" s="65"/>
      <c r="FE836" s="65"/>
      <c r="FF836" s="65"/>
      <c r="FG836" s="65"/>
      <c r="FH836" s="65"/>
      <c r="FI836" s="65"/>
      <c r="FJ836" s="65"/>
      <c r="FK836" s="65"/>
      <c r="FL836" s="65"/>
      <c r="FM836" s="65"/>
      <c r="FN836" s="65"/>
      <c r="FO836" s="65"/>
      <c r="FP836" s="65"/>
      <c r="FQ836" s="65"/>
      <c r="FR836" s="65"/>
      <c r="FS836" s="65"/>
      <c r="FT836" s="65"/>
      <c r="FU836" s="65"/>
      <c r="FV836" s="65"/>
      <c r="FW836" s="65"/>
      <c r="FX836" s="65"/>
      <c r="FY836" s="65"/>
      <c r="FZ836" s="65"/>
      <c r="GA836" s="65"/>
      <c r="GB836" s="65"/>
      <c r="GC836" s="65"/>
      <c r="GD836" s="65"/>
      <c r="GE836" s="65"/>
      <c r="GF836" s="65"/>
      <c r="GG836" s="65"/>
      <c r="GH836" s="65"/>
      <c r="GI836" s="65"/>
      <c r="GJ836" s="65"/>
      <c r="GK836" s="65"/>
      <c r="GL836" s="65"/>
      <c r="GM836" s="65"/>
      <c r="GN836" s="65"/>
      <c r="GO836" s="65"/>
    </row>
    <row r="837" spans="46:197" s="103" customFormat="1" ht="20.100000000000001" customHeight="1" x14ac:dyDescent="0.3">
      <c r="AT837" s="64"/>
      <c r="AU837" s="64"/>
      <c r="AV837" s="64"/>
      <c r="AW837" s="64"/>
      <c r="AX837" s="64"/>
      <c r="AY837" s="64"/>
      <c r="AZ837" s="64"/>
      <c r="BA837" s="64"/>
      <c r="BB837" s="64"/>
      <c r="BC837" s="64"/>
      <c r="BD837" s="64"/>
      <c r="BE837" s="64"/>
      <c r="BF837" s="64"/>
      <c r="BG837" s="64"/>
      <c r="BH837" s="64"/>
      <c r="BI837" s="64"/>
      <c r="BJ837" s="64"/>
      <c r="BK837" s="64"/>
      <c r="BL837" s="64"/>
      <c r="BM837" s="64"/>
      <c r="BN837" s="64"/>
      <c r="BO837" s="64"/>
      <c r="BP837" s="64"/>
      <c r="BQ837" s="64"/>
      <c r="BR837" s="64"/>
      <c r="BS837" s="64"/>
      <c r="BT837" s="64"/>
      <c r="BU837" s="64"/>
      <c r="BV837" s="64"/>
      <c r="BW837" s="64"/>
      <c r="BX837" s="64"/>
      <c r="BY837" s="64"/>
      <c r="BZ837" s="64"/>
      <c r="CA837" s="64"/>
      <c r="CB837" s="64"/>
      <c r="CC837" s="64"/>
      <c r="CD837" s="64"/>
      <c r="CE837" s="64"/>
      <c r="CF837" s="64"/>
      <c r="CG837" s="64"/>
      <c r="CH837" s="64"/>
      <c r="CI837" s="64"/>
      <c r="CJ837" s="64"/>
      <c r="CK837" s="64"/>
      <c r="CL837" s="64"/>
      <c r="CM837" s="64"/>
      <c r="CN837" s="64"/>
      <c r="CO837" s="64"/>
      <c r="CP837" s="64"/>
      <c r="CQ837" s="64"/>
      <c r="CR837" s="64"/>
      <c r="CS837" s="64"/>
      <c r="CT837" s="64"/>
      <c r="CU837" s="64"/>
      <c r="CV837" s="64"/>
      <c r="CW837" s="64"/>
      <c r="CX837" s="64"/>
      <c r="CY837" s="64"/>
      <c r="CZ837" s="64"/>
      <c r="DA837" s="64"/>
      <c r="DB837" s="64"/>
      <c r="DC837" s="64"/>
      <c r="DD837" s="64"/>
      <c r="DE837" s="64"/>
      <c r="DF837" s="64"/>
      <c r="DG837" s="64"/>
      <c r="DH837" s="64"/>
      <c r="DI837" s="64"/>
      <c r="DJ837" s="64"/>
      <c r="DK837" s="65"/>
      <c r="DL837" s="65"/>
      <c r="DM837" s="65"/>
      <c r="DN837" s="65"/>
      <c r="DO837" s="65"/>
      <c r="DP837" s="65"/>
      <c r="DQ837" s="65"/>
      <c r="DR837" s="65"/>
      <c r="DS837" s="65"/>
      <c r="DT837" s="65"/>
      <c r="DU837" s="65"/>
      <c r="DV837" s="65"/>
      <c r="DW837" s="65"/>
      <c r="DX837" s="65"/>
      <c r="DY837" s="65"/>
      <c r="DZ837" s="65"/>
      <c r="EA837" s="65"/>
      <c r="EB837" s="65"/>
      <c r="EC837" s="65"/>
      <c r="ED837" s="65"/>
      <c r="EE837" s="65"/>
      <c r="EF837" s="65"/>
      <c r="EG837" s="65"/>
      <c r="EH837" s="65"/>
      <c r="EI837" s="65"/>
      <c r="EJ837" s="65"/>
      <c r="EK837" s="65"/>
      <c r="EL837" s="65"/>
      <c r="EM837" s="65"/>
      <c r="EN837" s="65"/>
      <c r="EO837" s="65"/>
      <c r="EP837" s="65"/>
      <c r="EQ837" s="65"/>
      <c r="ER837" s="65"/>
      <c r="ES837" s="65"/>
      <c r="ET837" s="65"/>
      <c r="EU837" s="65"/>
      <c r="EV837" s="65"/>
      <c r="EW837" s="65"/>
      <c r="EX837" s="65"/>
      <c r="EY837" s="65"/>
      <c r="EZ837" s="65"/>
      <c r="FA837" s="65"/>
      <c r="FB837" s="65"/>
      <c r="FC837" s="65"/>
      <c r="FD837" s="65"/>
      <c r="FE837" s="65"/>
      <c r="FF837" s="65"/>
      <c r="FG837" s="65"/>
      <c r="FH837" s="65"/>
      <c r="FI837" s="65"/>
      <c r="FJ837" s="65"/>
      <c r="FK837" s="65"/>
      <c r="FL837" s="65"/>
      <c r="FM837" s="65"/>
      <c r="FN837" s="65"/>
      <c r="FO837" s="65"/>
      <c r="FP837" s="65"/>
      <c r="FQ837" s="65"/>
      <c r="FR837" s="65"/>
      <c r="FS837" s="65"/>
      <c r="FT837" s="65"/>
      <c r="FU837" s="65"/>
      <c r="FV837" s="65"/>
      <c r="FW837" s="65"/>
      <c r="FX837" s="65"/>
      <c r="FY837" s="65"/>
      <c r="FZ837" s="65"/>
      <c r="GA837" s="65"/>
      <c r="GB837" s="65"/>
      <c r="GC837" s="65"/>
      <c r="GD837" s="65"/>
      <c r="GE837" s="65"/>
      <c r="GF837" s="65"/>
      <c r="GG837" s="65"/>
      <c r="GH837" s="65"/>
      <c r="GI837" s="65"/>
      <c r="GJ837" s="65"/>
      <c r="GK837" s="65"/>
      <c r="GL837" s="65"/>
      <c r="GM837" s="65"/>
      <c r="GN837" s="65"/>
      <c r="GO837" s="65"/>
    </row>
    <row r="838" spans="46:197" s="103" customFormat="1" ht="20.100000000000001" customHeight="1" x14ac:dyDescent="0.3">
      <c r="AT838" s="64"/>
      <c r="AU838" s="64"/>
      <c r="AV838" s="64"/>
      <c r="AW838" s="64"/>
      <c r="AX838" s="64"/>
      <c r="AY838" s="64"/>
      <c r="AZ838" s="64"/>
      <c r="BA838" s="64"/>
      <c r="BB838" s="64"/>
      <c r="BC838" s="64"/>
      <c r="BD838" s="64"/>
      <c r="BE838" s="64"/>
      <c r="BF838" s="64"/>
      <c r="BG838" s="64"/>
      <c r="BH838" s="64"/>
      <c r="BI838" s="64"/>
      <c r="BJ838" s="64"/>
      <c r="BK838" s="64"/>
      <c r="BL838" s="64"/>
      <c r="BM838" s="64"/>
      <c r="BN838" s="64"/>
      <c r="BO838" s="64"/>
      <c r="BP838" s="64"/>
      <c r="BQ838" s="64"/>
      <c r="BR838" s="64"/>
      <c r="BS838" s="64"/>
      <c r="BT838" s="64"/>
      <c r="BU838" s="64"/>
      <c r="BV838" s="64"/>
      <c r="BW838" s="64"/>
      <c r="BX838" s="64"/>
      <c r="BY838" s="64"/>
      <c r="BZ838" s="64"/>
      <c r="CA838" s="64"/>
      <c r="CB838" s="64"/>
      <c r="CC838" s="64"/>
      <c r="CD838" s="64"/>
      <c r="CE838" s="64"/>
      <c r="CF838" s="64"/>
      <c r="CG838" s="64"/>
      <c r="CH838" s="64"/>
      <c r="CI838" s="64"/>
      <c r="CJ838" s="64"/>
      <c r="CK838" s="64"/>
      <c r="CL838" s="64"/>
      <c r="CM838" s="64"/>
      <c r="CN838" s="64"/>
      <c r="CO838" s="64"/>
      <c r="CP838" s="64"/>
      <c r="CQ838" s="64"/>
      <c r="CR838" s="64"/>
      <c r="CS838" s="64"/>
      <c r="CT838" s="64"/>
      <c r="CU838" s="64"/>
      <c r="CV838" s="64"/>
      <c r="CW838" s="64"/>
      <c r="CX838" s="64"/>
      <c r="CY838" s="64"/>
      <c r="CZ838" s="64"/>
      <c r="DA838" s="64"/>
      <c r="DB838" s="64"/>
      <c r="DC838" s="64"/>
      <c r="DD838" s="64"/>
      <c r="DE838" s="64"/>
      <c r="DF838" s="64"/>
      <c r="DG838" s="64"/>
      <c r="DH838" s="64"/>
      <c r="DI838" s="64"/>
      <c r="DJ838" s="64"/>
      <c r="DK838" s="65"/>
      <c r="DL838" s="65"/>
      <c r="DM838" s="65"/>
      <c r="DN838" s="65"/>
      <c r="DO838" s="65"/>
      <c r="DP838" s="65"/>
      <c r="DQ838" s="65"/>
      <c r="DR838" s="65"/>
      <c r="DS838" s="65"/>
      <c r="DT838" s="65"/>
      <c r="DU838" s="65"/>
      <c r="DV838" s="65"/>
      <c r="DW838" s="65"/>
      <c r="DX838" s="65"/>
      <c r="DY838" s="65"/>
      <c r="DZ838" s="65"/>
      <c r="EA838" s="65"/>
      <c r="EB838" s="65"/>
      <c r="EC838" s="65"/>
      <c r="ED838" s="65"/>
      <c r="EE838" s="65"/>
      <c r="EF838" s="65"/>
      <c r="EG838" s="65"/>
      <c r="EH838" s="65"/>
      <c r="EI838" s="65"/>
      <c r="EJ838" s="65"/>
      <c r="EK838" s="65"/>
      <c r="EL838" s="65"/>
      <c r="EM838" s="65"/>
      <c r="EN838" s="65"/>
      <c r="EO838" s="65"/>
      <c r="EP838" s="65"/>
      <c r="EQ838" s="65"/>
      <c r="ER838" s="65"/>
      <c r="ES838" s="65"/>
      <c r="ET838" s="65"/>
      <c r="EU838" s="65"/>
      <c r="EV838" s="65"/>
      <c r="EW838" s="65"/>
      <c r="EX838" s="65"/>
      <c r="EY838" s="65"/>
      <c r="EZ838" s="65"/>
      <c r="FA838" s="65"/>
      <c r="FB838" s="65"/>
      <c r="FC838" s="65"/>
      <c r="FD838" s="65"/>
      <c r="FE838" s="65"/>
      <c r="FF838" s="65"/>
      <c r="FG838" s="65"/>
      <c r="FH838" s="65"/>
      <c r="FI838" s="65"/>
      <c r="FJ838" s="65"/>
      <c r="FK838" s="65"/>
      <c r="FL838" s="65"/>
      <c r="FM838" s="65"/>
      <c r="FN838" s="65"/>
      <c r="FO838" s="65"/>
      <c r="FP838" s="65"/>
      <c r="FQ838" s="65"/>
      <c r="FR838" s="65"/>
      <c r="FS838" s="65"/>
      <c r="FT838" s="65"/>
      <c r="FU838" s="65"/>
      <c r="FV838" s="65"/>
      <c r="FW838" s="65"/>
      <c r="FX838" s="65"/>
      <c r="FY838" s="65"/>
      <c r="FZ838" s="65"/>
      <c r="GA838" s="65"/>
      <c r="GB838" s="65"/>
      <c r="GC838" s="65"/>
      <c r="GD838" s="65"/>
      <c r="GE838" s="65"/>
      <c r="GF838" s="65"/>
      <c r="GG838" s="65"/>
      <c r="GH838" s="65"/>
      <c r="GI838" s="65"/>
      <c r="GJ838" s="65"/>
      <c r="GK838" s="65"/>
      <c r="GL838" s="65"/>
      <c r="GM838" s="65"/>
      <c r="GN838" s="65"/>
      <c r="GO838" s="65"/>
    </row>
    <row r="839" spans="46:197" s="103" customFormat="1" ht="20.100000000000001" customHeight="1" x14ac:dyDescent="0.3">
      <c r="AT839" s="64"/>
      <c r="AU839" s="64"/>
      <c r="AV839" s="64"/>
      <c r="AW839" s="64"/>
      <c r="AX839" s="64"/>
      <c r="AY839" s="64"/>
      <c r="AZ839" s="64"/>
      <c r="BA839" s="64"/>
      <c r="BB839" s="64"/>
      <c r="BC839" s="64"/>
      <c r="BD839" s="64"/>
      <c r="BE839" s="64"/>
      <c r="BF839" s="64"/>
      <c r="BG839" s="64"/>
      <c r="BH839" s="64"/>
      <c r="BI839" s="64"/>
      <c r="BJ839" s="64"/>
      <c r="BK839" s="64"/>
      <c r="BL839" s="64"/>
      <c r="BM839" s="64"/>
      <c r="BN839" s="64"/>
      <c r="BO839" s="64"/>
      <c r="BP839" s="64"/>
      <c r="BQ839" s="64"/>
      <c r="BR839" s="64"/>
      <c r="BS839" s="64"/>
      <c r="BT839" s="64"/>
      <c r="BU839" s="64"/>
      <c r="BV839" s="64"/>
      <c r="BW839" s="64"/>
      <c r="BX839" s="64"/>
      <c r="BY839" s="64"/>
      <c r="BZ839" s="64"/>
      <c r="CA839" s="64"/>
      <c r="CB839" s="64"/>
      <c r="CC839" s="64"/>
      <c r="CD839" s="64"/>
      <c r="CE839" s="64"/>
      <c r="CF839" s="64"/>
      <c r="CG839" s="64"/>
      <c r="CH839" s="64"/>
      <c r="CI839" s="64"/>
      <c r="CJ839" s="64"/>
      <c r="CK839" s="64"/>
      <c r="CL839" s="64"/>
      <c r="CM839" s="64"/>
      <c r="CN839" s="64"/>
      <c r="CO839" s="64"/>
      <c r="CP839" s="64"/>
      <c r="CQ839" s="64"/>
      <c r="CR839" s="64"/>
      <c r="CS839" s="64"/>
      <c r="CT839" s="64"/>
      <c r="CU839" s="64"/>
      <c r="CV839" s="64"/>
      <c r="CW839" s="64"/>
      <c r="CX839" s="64"/>
      <c r="CY839" s="64"/>
      <c r="CZ839" s="64"/>
      <c r="DA839" s="64"/>
      <c r="DB839" s="64"/>
      <c r="DC839" s="64"/>
      <c r="DD839" s="64"/>
      <c r="DE839" s="64"/>
      <c r="DF839" s="64"/>
      <c r="DG839" s="64"/>
      <c r="DH839" s="64"/>
      <c r="DI839" s="64"/>
      <c r="DJ839" s="64"/>
      <c r="DK839" s="65"/>
      <c r="DL839" s="65"/>
      <c r="DM839" s="65"/>
      <c r="DN839" s="65"/>
      <c r="DO839" s="65"/>
      <c r="DP839" s="65"/>
      <c r="DQ839" s="65"/>
      <c r="DR839" s="65"/>
      <c r="DS839" s="65"/>
      <c r="DT839" s="65"/>
      <c r="DU839" s="65"/>
      <c r="DV839" s="65"/>
      <c r="DW839" s="65"/>
      <c r="DX839" s="65"/>
      <c r="DY839" s="65"/>
      <c r="DZ839" s="65"/>
      <c r="EA839" s="65"/>
      <c r="EB839" s="65"/>
      <c r="EC839" s="65"/>
      <c r="ED839" s="65"/>
      <c r="EE839" s="65"/>
      <c r="EF839" s="65"/>
      <c r="EG839" s="65"/>
      <c r="EH839" s="65"/>
      <c r="EI839" s="65"/>
      <c r="EJ839" s="65"/>
      <c r="EK839" s="65"/>
      <c r="EL839" s="65"/>
      <c r="EM839" s="65"/>
      <c r="EN839" s="65"/>
      <c r="EO839" s="65"/>
      <c r="EP839" s="65"/>
      <c r="EQ839" s="65"/>
      <c r="ER839" s="65"/>
      <c r="ES839" s="65"/>
      <c r="ET839" s="65"/>
      <c r="EU839" s="65"/>
      <c r="EV839" s="65"/>
      <c r="EW839" s="65"/>
      <c r="EX839" s="65"/>
      <c r="EY839" s="65"/>
      <c r="EZ839" s="65"/>
      <c r="FA839" s="65"/>
      <c r="FB839" s="65"/>
      <c r="FC839" s="65"/>
      <c r="FD839" s="65"/>
      <c r="FE839" s="65"/>
      <c r="FF839" s="65"/>
      <c r="FG839" s="65"/>
      <c r="FH839" s="65"/>
      <c r="FI839" s="65"/>
      <c r="FJ839" s="65"/>
      <c r="FK839" s="65"/>
      <c r="FL839" s="65"/>
      <c r="FM839" s="65"/>
      <c r="FN839" s="65"/>
      <c r="FO839" s="65"/>
      <c r="FP839" s="65"/>
      <c r="FQ839" s="65"/>
      <c r="FR839" s="65"/>
      <c r="FS839" s="65"/>
      <c r="FT839" s="65"/>
      <c r="FU839" s="65"/>
      <c r="FV839" s="65"/>
      <c r="FW839" s="65"/>
      <c r="FX839" s="65"/>
      <c r="FY839" s="65"/>
      <c r="FZ839" s="65"/>
      <c r="GA839" s="65"/>
      <c r="GB839" s="65"/>
      <c r="GC839" s="65"/>
      <c r="GD839" s="65"/>
      <c r="GE839" s="65"/>
      <c r="GF839" s="65"/>
      <c r="GG839" s="65"/>
      <c r="GH839" s="65"/>
      <c r="GI839" s="65"/>
      <c r="GJ839" s="65"/>
      <c r="GK839" s="65"/>
      <c r="GL839" s="65"/>
      <c r="GM839" s="65"/>
      <c r="GN839" s="65"/>
      <c r="GO839" s="65"/>
    </row>
    <row r="840" spans="46:197" s="103" customFormat="1" ht="20.100000000000001" customHeight="1" x14ac:dyDescent="0.3">
      <c r="AT840" s="64"/>
      <c r="AU840" s="64"/>
      <c r="AV840" s="64"/>
      <c r="AW840" s="64"/>
      <c r="AX840" s="64"/>
      <c r="AY840" s="64"/>
      <c r="AZ840" s="64"/>
      <c r="BA840" s="64"/>
      <c r="BB840" s="64"/>
      <c r="BC840" s="64"/>
      <c r="BD840" s="64"/>
      <c r="BE840" s="64"/>
      <c r="BF840" s="64"/>
      <c r="BG840" s="64"/>
      <c r="BH840" s="64"/>
      <c r="BI840" s="64"/>
      <c r="BJ840" s="64"/>
      <c r="BK840" s="64"/>
      <c r="BL840" s="64"/>
      <c r="BM840" s="64"/>
      <c r="BN840" s="64"/>
      <c r="BO840" s="64"/>
      <c r="BP840" s="64"/>
      <c r="BQ840" s="64"/>
      <c r="BR840" s="64"/>
      <c r="BS840" s="64"/>
      <c r="BT840" s="64"/>
      <c r="BU840" s="64"/>
      <c r="BV840" s="64"/>
      <c r="BW840" s="64"/>
      <c r="BX840" s="64"/>
      <c r="BY840" s="64"/>
      <c r="BZ840" s="64"/>
      <c r="CA840" s="64"/>
      <c r="CB840" s="64"/>
      <c r="CC840" s="64"/>
      <c r="CD840" s="64"/>
      <c r="CE840" s="64"/>
      <c r="CF840" s="64"/>
      <c r="CG840" s="64"/>
      <c r="CH840" s="64"/>
      <c r="CI840" s="64"/>
      <c r="CJ840" s="64"/>
      <c r="CK840" s="64"/>
      <c r="CL840" s="64"/>
      <c r="CM840" s="64"/>
      <c r="CN840" s="64"/>
      <c r="CO840" s="64"/>
      <c r="CP840" s="64"/>
      <c r="CQ840" s="64"/>
      <c r="CR840" s="64"/>
      <c r="CS840" s="64"/>
      <c r="CT840" s="64"/>
      <c r="CU840" s="64"/>
      <c r="CV840" s="64"/>
      <c r="CW840" s="64"/>
      <c r="CX840" s="64"/>
      <c r="CY840" s="64"/>
      <c r="CZ840" s="64"/>
      <c r="DA840" s="64"/>
      <c r="DB840" s="64"/>
      <c r="DC840" s="64"/>
      <c r="DD840" s="64"/>
      <c r="DE840" s="64"/>
      <c r="DF840" s="64"/>
      <c r="DG840" s="64"/>
      <c r="DH840" s="64"/>
      <c r="DI840" s="64"/>
      <c r="DJ840" s="64"/>
      <c r="DK840" s="65"/>
      <c r="DL840" s="65"/>
      <c r="DM840" s="65"/>
      <c r="DN840" s="65"/>
      <c r="DO840" s="65"/>
      <c r="DP840" s="65"/>
      <c r="DQ840" s="65"/>
      <c r="DR840" s="65"/>
      <c r="DS840" s="65"/>
      <c r="DT840" s="65"/>
      <c r="DU840" s="65"/>
      <c r="DV840" s="65"/>
      <c r="DW840" s="65"/>
      <c r="DX840" s="65"/>
      <c r="DY840" s="65"/>
      <c r="DZ840" s="65"/>
      <c r="EA840" s="65"/>
      <c r="EB840" s="65"/>
      <c r="EC840" s="65"/>
      <c r="ED840" s="65"/>
      <c r="EE840" s="65"/>
      <c r="EF840" s="65"/>
      <c r="EG840" s="65"/>
      <c r="EH840" s="65"/>
      <c r="EI840" s="65"/>
      <c r="EJ840" s="65"/>
      <c r="EK840" s="65"/>
      <c r="EL840" s="65"/>
      <c r="EM840" s="65"/>
      <c r="EN840" s="65"/>
      <c r="EO840" s="65"/>
      <c r="EP840" s="65"/>
      <c r="EQ840" s="65"/>
      <c r="ER840" s="65"/>
      <c r="ES840" s="65"/>
      <c r="ET840" s="65"/>
      <c r="EU840" s="65"/>
      <c r="EV840" s="65"/>
      <c r="EW840" s="65"/>
      <c r="EX840" s="65"/>
      <c r="EY840" s="65"/>
      <c r="EZ840" s="65"/>
      <c r="FA840" s="65"/>
      <c r="FB840" s="65"/>
      <c r="FC840" s="65"/>
      <c r="FD840" s="65"/>
      <c r="FE840" s="65"/>
      <c r="FF840" s="65"/>
      <c r="FG840" s="65"/>
      <c r="FH840" s="65"/>
      <c r="FI840" s="65"/>
      <c r="FJ840" s="65"/>
      <c r="FK840" s="65"/>
      <c r="FL840" s="65"/>
      <c r="FM840" s="65"/>
      <c r="FN840" s="65"/>
      <c r="FO840" s="65"/>
      <c r="FP840" s="65"/>
      <c r="FQ840" s="65"/>
      <c r="FR840" s="65"/>
      <c r="FS840" s="65"/>
      <c r="FT840" s="65"/>
      <c r="FU840" s="65"/>
      <c r="FV840" s="65"/>
      <c r="FW840" s="65"/>
      <c r="FX840" s="65"/>
      <c r="FY840" s="65"/>
      <c r="FZ840" s="65"/>
      <c r="GA840" s="65"/>
      <c r="GB840" s="65"/>
      <c r="GC840" s="65"/>
      <c r="GD840" s="65"/>
      <c r="GE840" s="65"/>
      <c r="GF840" s="65"/>
      <c r="GG840" s="65"/>
      <c r="GH840" s="65"/>
      <c r="GI840" s="65"/>
      <c r="GJ840" s="65"/>
      <c r="GK840" s="65"/>
      <c r="GL840" s="65"/>
      <c r="GM840" s="65"/>
      <c r="GN840" s="65"/>
      <c r="GO840" s="65"/>
    </row>
    <row r="841" spans="46:197" s="103" customFormat="1" ht="20.100000000000001" customHeight="1" x14ac:dyDescent="0.3">
      <c r="AT841" s="64"/>
      <c r="AU841" s="64"/>
      <c r="AV841" s="64"/>
      <c r="AW841" s="64"/>
      <c r="AX841" s="64"/>
      <c r="AY841" s="64"/>
      <c r="AZ841" s="64"/>
      <c r="BA841" s="64"/>
      <c r="BB841" s="64"/>
      <c r="BC841" s="64"/>
      <c r="BD841" s="64"/>
      <c r="BE841" s="64"/>
      <c r="BF841" s="64"/>
      <c r="BG841" s="64"/>
      <c r="BH841" s="64"/>
      <c r="BI841" s="64"/>
      <c r="BJ841" s="64"/>
      <c r="BK841" s="64"/>
      <c r="BL841" s="64"/>
      <c r="BM841" s="64"/>
      <c r="BN841" s="64"/>
      <c r="BO841" s="64"/>
      <c r="BP841" s="64"/>
      <c r="BQ841" s="64"/>
      <c r="BR841" s="64"/>
      <c r="BS841" s="64"/>
      <c r="BT841" s="64"/>
      <c r="BU841" s="64"/>
      <c r="BV841" s="64"/>
      <c r="BW841" s="64"/>
      <c r="BX841" s="64"/>
      <c r="BY841" s="64"/>
      <c r="BZ841" s="64"/>
      <c r="CA841" s="64"/>
      <c r="CB841" s="64"/>
      <c r="CC841" s="64"/>
      <c r="CD841" s="64"/>
      <c r="CE841" s="64"/>
      <c r="CF841" s="64"/>
      <c r="CG841" s="64"/>
      <c r="CH841" s="64"/>
      <c r="CI841" s="64"/>
      <c r="CJ841" s="64"/>
      <c r="CK841" s="64"/>
      <c r="CL841" s="64"/>
      <c r="CM841" s="64"/>
      <c r="CN841" s="64"/>
      <c r="CO841" s="64"/>
      <c r="CP841" s="64"/>
      <c r="CQ841" s="64"/>
      <c r="CR841" s="64"/>
      <c r="CS841" s="64"/>
      <c r="CT841" s="64"/>
      <c r="CU841" s="64"/>
      <c r="CV841" s="64"/>
      <c r="CW841" s="64"/>
      <c r="CX841" s="64"/>
      <c r="CY841" s="64"/>
      <c r="CZ841" s="64"/>
      <c r="DA841" s="64"/>
      <c r="DB841" s="64"/>
      <c r="DC841" s="64"/>
      <c r="DD841" s="64"/>
      <c r="DE841" s="64"/>
      <c r="DF841" s="64"/>
      <c r="DG841" s="64"/>
      <c r="DH841" s="64"/>
      <c r="DI841" s="64"/>
      <c r="DJ841" s="64"/>
      <c r="DK841" s="65"/>
      <c r="DL841" s="65"/>
      <c r="DM841" s="65"/>
      <c r="DN841" s="65"/>
      <c r="DO841" s="65"/>
      <c r="DP841" s="65"/>
      <c r="DQ841" s="65"/>
      <c r="DR841" s="65"/>
      <c r="DS841" s="65"/>
      <c r="DT841" s="65"/>
      <c r="DU841" s="65"/>
      <c r="DV841" s="65"/>
      <c r="DW841" s="65"/>
      <c r="DX841" s="65"/>
      <c r="DY841" s="65"/>
      <c r="DZ841" s="65"/>
      <c r="EA841" s="65"/>
      <c r="EB841" s="65"/>
      <c r="EC841" s="65"/>
      <c r="ED841" s="65"/>
      <c r="EE841" s="65"/>
      <c r="EF841" s="65"/>
      <c r="EG841" s="65"/>
      <c r="EH841" s="65"/>
      <c r="EI841" s="65"/>
      <c r="EJ841" s="65"/>
      <c r="EK841" s="65"/>
      <c r="EL841" s="65"/>
      <c r="EM841" s="65"/>
      <c r="EN841" s="65"/>
      <c r="EO841" s="65"/>
      <c r="EP841" s="65"/>
      <c r="EQ841" s="65"/>
      <c r="ER841" s="65"/>
      <c r="ES841" s="65"/>
      <c r="ET841" s="65"/>
      <c r="EU841" s="65"/>
      <c r="EV841" s="65"/>
      <c r="EW841" s="65"/>
      <c r="EX841" s="65"/>
      <c r="EY841" s="65"/>
      <c r="EZ841" s="65"/>
      <c r="FA841" s="65"/>
      <c r="FB841" s="65"/>
      <c r="FC841" s="65"/>
      <c r="FD841" s="65"/>
      <c r="FE841" s="65"/>
      <c r="FF841" s="65"/>
      <c r="FG841" s="65"/>
      <c r="FH841" s="65"/>
      <c r="FI841" s="65"/>
      <c r="FJ841" s="65"/>
      <c r="FK841" s="65"/>
      <c r="FL841" s="65"/>
      <c r="FM841" s="65"/>
      <c r="FN841" s="65"/>
      <c r="FO841" s="65"/>
      <c r="FP841" s="65"/>
      <c r="FQ841" s="65"/>
      <c r="FR841" s="65"/>
      <c r="FS841" s="65"/>
      <c r="FT841" s="65"/>
      <c r="FU841" s="65"/>
      <c r="FV841" s="65"/>
      <c r="FW841" s="65"/>
      <c r="FX841" s="65"/>
      <c r="FY841" s="65"/>
      <c r="FZ841" s="65"/>
      <c r="GA841" s="65"/>
      <c r="GB841" s="65"/>
      <c r="GC841" s="65"/>
      <c r="GD841" s="65"/>
      <c r="GE841" s="65"/>
      <c r="GF841" s="65"/>
      <c r="GG841" s="65"/>
      <c r="GH841" s="65"/>
      <c r="GI841" s="65"/>
      <c r="GJ841" s="65"/>
      <c r="GK841" s="65"/>
      <c r="GL841" s="65"/>
      <c r="GM841" s="65"/>
      <c r="GN841" s="65"/>
      <c r="GO841" s="65"/>
    </row>
    <row r="842" spans="46:197" s="103" customFormat="1" ht="20.100000000000001" customHeight="1" x14ac:dyDescent="0.3">
      <c r="AT842" s="64"/>
      <c r="AU842" s="64"/>
      <c r="AV842" s="64"/>
      <c r="AW842" s="64"/>
      <c r="AX842" s="64"/>
      <c r="AY842" s="64"/>
      <c r="AZ842" s="64"/>
      <c r="BA842" s="64"/>
      <c r="BB842" s="64"/>
      <c r="BC842" s="64"/>
      <c r="BD842" s="64"/>
      <c r="BE842" s="64"/>
      <c r="BF842" s="64"/>
      <c r="BG842" s="64"/>
      <c r="BH842" s="64"/>
      <c r="BI842" s="64"/>
      <c r="BJ842" s="64"/>
      <c r="BK842" s="64"/>
      <c r="BL842" s="64"/>
      <c r="BM842" s="64"/>
      <c r="BN842" s="64"/>
      <c r="BO842" s="64"/>
      <c r="BP842" s="64"/>
      <c r="BQ842" s="64"/>
      <c r="BR842" s="64"/>
      <c r="BS842" s="64"/>
      <c r="BT842" s="64"/>
      <c r="BU842" s="64"/>
      <c r="BV842" s="64"/>
      <c r="BW842" s="64"/>
      <c r="BX842" s="64"/>
      <c r="BY842" s="64"/>
      <c r="BZ842" s="64"/>
      <c r="CA842" s="64"/>
      <c r="CB842" s="64"/>
      <c r="CC842" s="64"/>
      <c r="CD842" s="64"/>
      <c r="CE842" s="64"/>
      <c r="CF842" s="64"/>
      <c r="CG842" s="64"/>
      <c r="CH842" s="64"/>
      <c r="CI842" s="64"/>
      <c r="CJ842" s="64"/>
      <c r="CK842" s="64"/>
      <c r="CL842" s="64"/>
      <c r="CM842" s="64"/>
      <c r="CN842" s="64"/>
      <c r="CO842" s="64"/>
      <c r="CP842" s="64"/>
      <c r="CQ842" s="64"/>
      <c r="CR842" s="64"/>
      <c r="CS842" s="64"/>
      <c r="CT842" s="64"/>
      <c r="CU842" s="64"/>
      <c r="CV842" s="64"/>
      <c r="CW842" s="64"/>
      <c r="CX842" s="64"/>
      <c r="CY842" s="64"/>
      <c r="CZ842" s="64"/>
      <c r="DA842" s="64"/>
      <c r="DB842" s="64"/>
      <c r="DC842" s="64"/>
      <c r="DD842" s="64"/>
      <c r="DE842" s="64"/>
      <c r="DF842" s="64"/>
      <c r="DG842" s="64"/>
      <c r="DH842" s="64"/>
      <c r="DI842" s="64"/>
      <c r="DJ842" s="64"/>
      <c r="DK842" s="65"/>
      <c r="DL842" s="65"/>
      <c r="DM842" s="65"/>
      <c r="DN842" s="65"/>
      <c r="DO842" s="65"/>
      <c r="DP842" s="65"/>
      <c r="DQ842" s="65"/>
      <c r="DR842" s="65"/>
      <c r="DS842" s="65"/>
      <c r="DT842" s="65"/>
      <c r="DU842" s="65"/>
      <c r="DV842" s="65"/>
      <c r="DW842" s="65"/>
      <c r="DX842" s="65"/>
      <c r="DY842" s="65"/>
      <c r="DZ842" s="65"/>
      <c r="EA842" s="65"/>
      <c r="EB842" s="65"/>
      <c r="EC842" s="65"/>
      <c r="ED842" s="65"/>
      <c r="EE842" s="65"/>
      <c r="EF842" s="65"/>
      <c r="EG842" s="65"/>
      <c r="EH842" s="65"/>
      <c r="EI842" s="65"/>
      <c r="EJ842" s="65"/>
      <c r="EK842" s="65"/>
      <c r="EL842" s="65"/>
      <c r="EM842" s="65"/>
      <c r="EN842" s="65"/>
      <c r="EO842" s="65"/>
      <c r="EP842" s="65"/>
      <c r="EQ842" s="65"/>
      <c r="ER842" s="65"/>
      <c r="ES842" s="65"/>
      <c r="ET842" s="65"/>
      <c r="EU842" s="65"/>
      <c r="EV842" s="65"/>
      <c r="EW842" s="65"/>
      <c r="EX842" s="65"/>
      <c r="EY842" s="65"/>
      <c r="EZ842" s="65"/>
      <c r="FA842" s="65"/>
      <c r="FB842" s="65"/>
      <c r="FC842" s="65"/>
      <c r="FD842" s="65"/>
      <c r="FE842" s="65"/>
      <c r="FF842" s="65"/>
      <c r="FG842" s="65"/>
      <c r="FH842" s="65"/>
      <c r="FI842" s="65"/>
      <c r="FJ842" s="65"/>
      <c r="FK842" s="65"/>
      <c r="FL842" s="65"/>
      <c r="FM842" s="65"/>
      <c r="FN842" s="65"/>
      <c r="FO842" s="65"/>
      <c r="FP842" s="65"/>
      <c r="FQ842" s="65"/>
      <c r="FR842" s="65"/>
      <c r="FS842" s="65"/>
      <c r="FT842" s="65"/>
      <c r="FU842" s="65"/>
      <c r="FV842" s="65"/>
      <c r="FW842" s="65"/>
      <c r="FX842" s="65"/>
      <c r="FY842" s="65"/>
      <c r="FZ842" s="65"/>
      <c r="GA842" s="65"/>
      <c r="GB842" s="65"/>
      <c r="GC842" s="65"/>
      <c r="GD842" s="65"/>
      <c r="GE842" s="65"/>
      <c r="GF842" s="65"/>
      <c r="GG842" s="65"/>
      <c r="GH842" s="65"/>
      <c r="GI842" s="65"/>
      <c r="GJ842" s="65"/>
      <c r="GK842" s="65"/>
      <c r="GL842" s="65"/>
      <c r="GM842" s="65"/>
      <c r="GN842" s="65"/>
      <c r="GO842" s="65"/>
    </row>
    <row r="843" spans="46:197" s="103" customFormat="1" ht="20.100000000000001" customHeight="1" x14ac:dyDescent="0.3">
      <c r="AT843" s="64"/>
      <c r="AU843" s="64"/>
      <c r="AV843" s="64"/>
      <c r="AW843" s="64"/>
      <c r="AX843" s="64"/>
      <c r="AY843" s="64"/>
      <c r="AZ843" s="64"/>
      <c r="BA843" s="64"/>
      <c r="BB843" s="64"/>
      <c r="BC843" s="64"/>
      <c r="BD843" s="64"/>
      <c r="BE843" s="64"/>
      <c r="BF843" s="64"/>
      <c r="BG843" s="64"/>
      <c r="BH843" s="64"/>
      <c r="BI843" s="64"/>
      <c r="BJ843" s="64"/>
      <c r="BK843" s="64"/>
      <c r="BL843" s="64"/>
      <c r="BM843" s="64"/>
      <c r="BN843" s="64"/>
      <c r="BO843" s="64"/>
      <c r="BP843" s="64"/>
      <c r="BQ843" s="64"/>
      <c r="BR843" s="64"/>
      <c r="BS843" s="64"/>
      <c r="BT843" s="64"/>
      <c r="BU843" s="64"/>
      <c r="BV843" s="64"/>
      <c r="BW843" s="64"/>
      <c r="BX843" s="64"/>
      <c r="BY843" s="64"/>
      <c r="BZ843" s="64"/>
      <c r="CA843" s="64"/>
      <c r="CB843" s="64"/>
      <c r="CC843" s="64"/>
      <c r="CD843" s="64"/>
      <c r="CE843" s="64"/>
      <c r="CF843" s="64"/>
      <c r="CG843" s="64"/>
      <c r="CH843" s="64"/>
      <c r="CI843" s="64"/>
      <c r="CJ843" s="64"/>
      <c r="CK843" s="64"/>
      <c r="CL843" s="64"/>
      <c r="CM843" s="64"/>
      <c r="CN843" s="64"/>
      <c r="CO843" s="64"/>
      <c r="CP843" s="64"/>
      <c r="CQ843" s="64"/>
      <c r="CR843" s="64"/>
      <c r="CS843" s="64"/>
      <c r="CT843" s="64"/>
      <c r="CU843" s="64"/>
      <c r="CV843" s="64"/>
      <c r="CW843" s="64"/>
      <c r="CX843" s="64"/>
      <c r="CY843" s="64"/>
      <c r="CZ843" s="64"/>
      <c r="DA843" s="64"/>
      <c r="DB843" s="64"/>
      <c r="DC843" s="64"/>
      <c r="DD843" s="64"/>
      <c r="DE843" s="64"/>
      <c r="DF843" s="64"/>
      <c r="DG843" s="64"/>
      <c r="DH843" s="64"/>
      <c r="DI843" s="64"/>
      <c r="DJ843" s="64"/>
      <c r="DK843" s="65"/>
      <c r="DL843" s="65"/>
      <c r="DM843" s="65"/>
      <c r="DN843" s="65"/>
      <c r="DO843" s="65"/>
      <c r="DP843" s="65"/>
      <c r="DQ843" s="65"/>
      <c r="DR843" s="65"/>
      <c r="DS843" s="65"/>
      <c r="DT843" s="65"/>
      <c r="DU843" s="65"/>
      <c r="DV843" s="65"/>
      <c r="DW843" s="65"/>
      <c r="DX843" s="65"/>
      <c r="DY843" s="65"/>
      <c r="DZ843" s="65"/>
      <c r="EA843" s="65"/>
      <c r="EB843" s="65"/>
      <c r="EC843" s="65"/>
      <c r="ED843" s="65"/>
      <c r="EE843" s="65"/>
      <c r="EF843" s="65"/>
      <c r="EG843" s="65"/>
      <c r="EH843" s="65"/>
      <c r="EI843" s="65"/>
      <c r="EJ843" s="65"/>
      <c r="EK843" s="65"/>
      <c r="EL843" s="65"/>
      <c r="EM843" s="65"/>
      <c r="EN843" s="65"/>
      <c r="EO843" s="65"/>
      <c r="EP843" s="65"/>
      <c r="EQ843" s="65"/>
      <c r="ER843" s="65"/>
      <c r="ES843" s="65"/>
      <c r="ET843" s="65"/>
      <c r="EU843" s="65"/>
      <c r="EV843" s="65"/>
      <c r="EW843" s="65"/>
      <c r="EX843" s="65"/>
      <c r="EY843" s="65"/>
      <c r="EZ843" s="65"/>
      <c r="FA843" s="65"/>
      <c r="FB843" s="65"/>
      <c r="FC843" s="65"/>
      <c r="FD843" s="65"/>
      <c r="FE843" s="65"/>
      <c r="FF843" s="65"/>
      <c r="FG843" s="65"/>
      <c r="FH843" s="65"/>
      <c r="FI843" s="65"/>
      <c r="FJ843" s="65"/>
      <c r="FK843" s="65"/>
      <c r="FL843" s="65"/>
      <c r="FM843" s="65"/>
      <c r="FN843" s="65"/>
      <c r="FO843" s="65"/>
      <c r="FP843" s="65"/>
      <c r="FQ843" s="65"/>
      <c r="FR843" s="65"/>
      <c r="FS843" s="65"/>
      <c r="FT843" s="65"/>
      <c r="FU843" s="65"/>
      <c r="FV843" s="65"/>
      <c r="FW843" s="65"/>
      <c r="FX843" s="65"/>
      <c r="FY843" s="65"/>
      <c r="FZ843" s="65"/>
      <c r="GA843" s="65"/>
      <c r="GB843" s="65"/>
      <c r="GC843" s="65"/>
      <c r="GD843" s="65"/>
      <c r="GE843" s="65"/>
      <c r="GF843" s="65"/>
      <c r="GG843" s="65"/>
      <c r="GH843" s="65"/>
      <c r="GI843" s="65"/>
      <c r="GJ843" s="65"/>
      <c r="GK843" s="65"/>
      <c r="GL843" s="65"/>
      <c r="GM843" s="65"/>
      <c r="GN843" s="65"/>
      <c r="GO843" s="65"/>
    </row>
    <row r="844" spans="46:197" s="103" customFormat="1" ht="20.100000000000001" customHeight="1" x14ac:dyDescent="0.3">
      <c r="AT844" s="64"/>
      <c r="AU844" s="64"/>
      <c r="AV844" s="64"/>
      <c r="AW844" s="64"/>
      <c r="AX844" s="64"/>
      <c r="AY844" s="64"/>
      <c r="AZ844" s="64"/>
      <c r="BA844" s="64"/>
      <c r="BB844" s="64"/>
      <c r="BC844" s="64"/>
      <c r="BD844" s="64"/>
      <c r="BE844" s="64"/>
      <c r="BF844" s="64"/>
      <c r="BG844" s="64"/>
      <c r="BH844" s="64"/>
      <c r="BI844" s="64"/>
      <c r="BJ844" s="64"/>
      <c r="BK844" s="64"/>
      <c r="BL844" s="64"/>
      <c r="BM844" s="64"/>
      <c r="BN844" s="64"/>
      <c r="BO844" s="64"/>
      <c r="BP844" s="64"/>
      <c r="BQ844" s="64"/>
      <c r="BR844" s="64"/>
      <c r="BS844" s="64"/>
      <c r="BT844" s="64"/>
      <c r="BU844" s="64"/>
      <c r="BV844" s="64"/>
      <c r="BW844" s="64"/>
      <c r="BX844" s="64"/>
      <c r="BY844" s="64"/>
      <c r="BZ844" s="64"/>
      <c r="CA844" s="64"/>
      <c r="CB844" s="64"/>
      <c r="CC844" s="64"/>
      <c r="CD844" s="64"/>
      <c r="CE844" s="64"/>
      <c r="CF844" s="64"/>
      <c r="CG844" s="64"/>
      <c r="CH844" s="64"/>
      <c r="CI844" s="64"/>
      <c r="CJ844" s="64"/>
      <c r="CK844" s="64"/>
      <c r="CL844" s="64"/>
      <c r="CM844" s="64"/>
      <c r="CN844" s="64"/>
      <c r="CO844" s="64"/>
      <c r="CP844" s="64"/>
      <c r="CQ844" s="64"/>
      <c r="CR844" s="64"/>
      <c r="CS844" s="64"/>
      <c r="CT844" s="64"/>
      <c r="CU844" s="64"/>
      <c r="CV844" s="64"/>
      <c r="CW844" s="64"/>
      <c r="CX844" s="64"/>
      <c r="CY844" s="64"/>
      <c r="CZ844" s="64"/>
      <c r="DA844" s="64"/>
      <c r="DB844" s="64"/>
      <c r="DC844" s="64"/>
      <c r="DD844" s="64"/>
      <c r="DE844" s="64"/>
      <c r="DF844" s="64"/>
      <c r="DG844" s="64"/>
      <c r="DH844" s="64"/>
      <c r="DI844" s="64"/>
      <c r="DJ844" s="64"/>
      <c r="DK844" s="65"/>
      <c r="DL844" s="65"/>
      <c r="DM844" s="65"/>
      <c r="DN844" s="65"/>
      <c r="DO844" s="65"/>
      <c r="DP844" s="65"/>
      <c r="DQ844" s="65"/>
      <c r="DR844" s="65"/>
      <c r="DS844" s="65"/>
      <c r="DT844" s="65"/>
      <c r="DU844" s="65"/>
      <c r="DV844" s="65"/>
      <c r="DW844" s="65"/>
      <c r="DX844" s="65"/>
      <c r="DY844" s="65"/>
      <c r="DZ844" s="65"/>
      <c r="EA844" s="65"/>
      <c r="EB844" s="65"/>
      <c r="EC844" s="65"/>
      <c r="ED844" s="65"/>
      <c r="EE844" s="65"/>
      <c r="EF844" s="65"/>
      <c r="EG844" s="65"/>
      <c r="EH844" s="65"/>
      <c r="EI844" s="65"/>
      <c r="EJ844" s="65"/>
      <c r="EK844" s="65"/>
      <c r="EL844" s="65"/>
      <c r="EM844" s="65"/>
      <c r="EN844" s="65"/>
      <c r="EO844" s="65"/>
      <c r="EP844" s="65"/>
      <c r="EQ844" s="65"/>
      <c r="ER844" s="65"/>
      <c r="ES844" s="65"/>
      <c r="ET844" s="65"/>
      <c r="EU844" s="65"/>
      <c r="EV844" s="65"/>
      <c r="EW844" s="65"/>
      <c r="EX844" s="65"/>
      <c r="EY844" s="65"/>
      <c r="EZ844" s="65"/>
      <c r="FA844" s="65"/>
      <c r="FB844" s="65"/>
      <c r="FC844" s="65"/>
      <c r="FD844" s="65"/>
      <c r="FE844" s="65"/>
      <c r="FF844" s="65"/>
      <c r="FG844" s="65"/>
      <c r="FH844" s="65"/>
      <c r="FI844" s="65"/>
      <c r="FJ844" s="65"/>
      <c r="FK844" s="65"/>
      <c r="FL844" s="65"/>
      <c r="FM844" s="65"/>
      <c r="FN844" s="65"/>
      <c r="FO844" s="65"/>
      <c r="FP844" s="65"/>
      <c r="FQ844" s="65"/>
      <c r="FR844" s="65"/>
      <c r="FS844" s="65"/>
      <c r="FT844" s="65"/>
      <c r="FU844" s="65"/>
      <c r="FV844" s="65"/>
      <c r="FW844" s="65"/>
      <c r="FX844" s="65"/>
      <c r="FY844" s="65"/>
      <c r="FZ844" s="65"/>
      <c r="GA844" s="65"/>
      <c r="GB844" s="65"/>
      <c r="GC844" s="65"/>
      <c r="GD844" s="65"/>
      <c r="GE844" s="65"/>
      <c r="GF844" s="65"/>
      <c r="GG844" s="65"/>
      <c r="GH844" s="65"/>
      <c r="GI844" s="65"/>
      <c r="GJ844" s="65"/>
      <c r="GK844" s="65"/>
      <c r="GL844" s="65"/>
      <c r="GM844" s="65"/>
      <c r="GN844" s="65"/>
      <c r="GO844" s="65"/>
    </row>
    <row r="845" spans="46:197" s="103" customFormat="1" ht="20.100000000000001" customHeight="1" x14ac:dyDescent="0.3">
      <c r="AT845" s="64"/>
      <c r="AU845" s="64"/>
      <c r="AV845" s="64"/>
      <c r="AW845" s="64"/>
      <c r="AX845" s="64"/>
      <c r="AY845" s="64"/>
      <c r="AZ845" s="64"/>
      <c r="BA845" s="64"/>
      <c r="BB845" s="64"/>
      <c r="BC845" s="64"/>
      <c r="BD845" s="64"/>
      <c r="BE845" s="64"/>
      <c r="BF845" s="64"/>
      <c r="BG845" s="64"/>
      <c r="BH845" s="64"/>
      <c r="BI845" s="64"/>
      <c r="BJ845" s="64"/>
      <c r="BK845" s="64"/>
      <c r="BL845" s="64"/>
      <c r="BM845" s="64"/>
      <c r="BN845" s="64"/>
      <c r="BO845" s="64"/>
      <c r="BP845" s="64"/>
      <c r="BQ845" s="64"/>
      <c r="BR845" s="64"/>
      <c r="BS845" s="64"/>
      <c r="BT845" s="64"/>
      <c r="BU845" s="64"/>
      <c r="BV845" s="64"/>
      <c r="BW845" s="64"/>
      <c r="BX845" s="64"/>
      <c r="BY845" s="64"/>
      <c r="BZ845" s="64"/>
      <c r="CA845" s="64"/>
      <c r="CB845" s="64"/>
      <c r="CC845" s="64"/>
      <c r="CD845" s="64"/>
      <c r="CE845" s="64"/>
      <c r="CF845" s="64"/>
      <c r="CG845" s="64"/>
      <c r="CH845" s="64"/>
      <c r="CI845" s="64"/>
      <c r="CJ845" s="64"/>
      <c r="CK845" s="64"/>
      <c r="CL845" s="64"/>
      <c r="CM845" s="64"/>
      <c r="CN845" s="64"/>
      <c r="CO845" s="64"/>
      <c r="CP845" s="64"/>
      <c r="CQ845" s="64"/>
      <c r="CR845" s="64"/>
      <c r="CS845" s="64"/>
      <c r="CT845" s="64"/>
      <c r="CU845" s="64"/>
      <c r="CV845" s="64"/>
      <c r="CW845" s="64"/>
      <c r="CX845" s="64"/>
      <c r="CY845" s="64"/>
      <c r="CZ845" s="64"/>
      <c r="DA845" s="64"/>
      <c r="DB845" s="64"/>
      <c r="DC845" s="64"/>
      <c r="DD845" s="64"/>
      <c r="DE845" s="64"/>
      <c r="DF845" s="64"/>
      <c r="DG845" s="64"/>
      <c r="DH845" s="64"/>
      <c r="DI845" s="64"/>
      <c r="DJ845" s="64"/>
      <c r="DK845" s="65"/>
      <c r="DL845" s="65"/>
      <c r="DM845" s="65"/>
      <c r="DN845" s="65"/>
      <c r="DO845" s="65"/>
      <c r="DP845" s="65"/>
      <c r="DQ845" s="65"/>
      <c r="DR845" s="65"/>
      <c r="DS845" s="65"/>
      <c r="DT845" s="65"/>
      <c r="DU845" s="65"/>
      <c r="DV845" s="65"/>
      <c r="DW845" s="65"/>
      <c r="DX845" s="65"/>
      <c r="DY845" s="65"/>
      <c r="DZ845" s="65"/>
      <c r="EA845" s="65"/>
      <c r="EB845" s="65"/>
      <c r="EC845" s="65"/>
      <c r="ED845" s="65"/>
      <c r="EE845" s="65"/>
      <c r="EF845" s="65"/>
      <c r="EG845" s="65"/>
      <c r="EH845" s="65"/>
      <c r="EI845" s="65"/>
      <c r="EJ845" s="65"/>
      <c r="EK845" s="65"/>
      <c r="EL845" s="65"/>
      <c r="EM845" s="65"/>
      <c r="EN845" s="65"/>
      <c r="EO845" s="65"/>
      <c r="EP845" s="65"/>
      <c r="EQ845" s="65"/>
      <c r="ER845" s="65"/>
      <c r="ES845" s="65"/>
      <c r="ET845" s="65"/>
      <c r="EU845" s="65"/>
      <c r="EV845" s="65"/>
      <c r="EW845" s="65"/>
      <c r="EX845" s="65"/>
      <c r="EY845" s="65"/>
      <c r="EZ845" s="65"/>
      <c r="FA845" s="65"/>
      <c r="FB845" s="65"/>
      <c r="FC845" s="65"/>
      <c r="FD845" s="65"/>
      <c r="FE845" s="65"/>
      <c r="FF845" s="65"/>
      <c r="FG845" s="65"/>
      <c r="FH845" s="65"/>
      <c r="FI845" s="65"/>
      <c r="FJ845" s="65"/>
      <c r="FK845" s="65"/>
      <c r="FL845" s="65"/>
      <c r="FM845" s="65"/>
      <c r="FN845" s="65"/>
      <c r="FO845" s="65"/>
      <c r="FP845" s="65"/>
      <c r="FQ845" s="65"/>
      <c r="FR845" s="65"/>
      <c r="FS845" s="65"/>
      <c r="FT845" s="65"/>
      <c r="FU845" s="65"/>
      <c r="FV845" s="65"/>
      <c r="FW845" s="65"/>
      <c r="FX845" s="65"/>
      <c r="FY845" s="65"/>
      <c r="FZ845" s="65"/>
      <c r="GA845" s="65"/>
      <c r="GB845" s="65"/>
      <c r="GC845" s="65"/>
      <c r="GD845" s="65"/>
      <c r="GE845" s="65"/>
      <c r="GF845" s="65"/>
      <c r="GG845" s="65"/>
      <c r="GH845" s="65"/>
      <c r="GI845" s="65"/>
      <c r="GJ845" s="65"/>
      <c r="GK845" s="65"/>
      <c r="GL845" s="65"/>
      <c r="GM845" s="65"/>
      <c r="GN845" s="65"/>
      <c r="GO845" s="65"/>
    </row>
    <row r="846" spans="46:197" s="103" customFormat="1" ht="20.100000000000001" customHeight="1" x14ac:dyDescent="0.3">
      <c r="AT846" s="64"/>
      <c r="AU846" s="64"/>
      <c r="AV846" s="64"/>
      <c r="AW846" s="64"/>
      <c r="AX846" s="64"/>
      <c r="AY846" s="64"/>
      <c r="AZ846" s="64"/>
      <c r="BA846" s="64"/>
      <c r="BB846" s="64"/>
      <c r="BC846" s="64"/>
      <c r="BD846" s="64"/>
      <c r="BE846" s="64"/>
      <c r="BF846" s="64"/>
      <c r="BG846" s="64"/>
      <c r="BH846" s="64"/>
      <c r="BI846" s="64"/>
      <c r="BJ846" s="64"/>
      <c r="BK846" s="64"/>
      <c r="BL846" s="64"/>
      <c r="BM846" s="64"/>
      <c r="BN846" s="64"/>
      <c r="BO846" s="64"/>
      <c r="BP846" s="64"/>
      <c r="BQ846" s="64"/>
      <c r="BR846" s="64"/>
      <c r="BS846" s="64"/>
      <c r="BT846" s="64"/>
      <c r="BU846" s="64"/>
      <c r="BV846" s="64"/>
      <c r="BW846" s="64"/>
      <c r="BX846" s="64"/>
      <c r="BY846" s="64"/>
      <c r="BZ846" s="64"/>
      <c r="CA846" s="64"/>
      <c r="CB846" s="64"/>
      <c r="CC846" s="64"/>
      <c r="CD846" s="64"/>
      <c r="CE846" s="64"/>
      <c r="CF846" s="64"/>
      <c r="CG846" s="64"/>
      <c r="CH846" s="64"/>
      <c r="CI846" s="64"/>
      <c r="CJ846" s="64"/>
      <c r="CK846" s="64"/>
      <c r="CL846" s="64"/>
      <c r="CM846" s="64"/>
      <c r="CN846" s="64"/>
      <c r="CO846" s="64"/>
      <c r="CP846" s="64"/>
      <c r="CQ846" s="64"/>
      <c r="CR846" s="64"/>
      <c r="CS846" s="64"/>
      <c r="CT846" s="64"/>
      <c r="CU846" s="64"/>
      <c r="CV846" s="64"/>
      <c r="CW846" s="64"/>
      <c r="CX846" s="64"/>
      <c r="CY846" s="64"/>
      <c r="CZ846" s="64"/>
      <c r="DA846" s="64"/>
      <c r="DB846" s="64"/>
      <c r="DC846" s="64"/>
      <c r="DD846" s="64"/>
      <c r="DE846" s="64"/>
      <c r="DF846" s="64"/>
      <c r="DG846" s="64"/>
      <c r="DH846" s="64"/>
      <c r="DI846" s="64"/>
      <c r="DJ846" s="64"/>
      <c r="DK846" s="65"/>
      <c r="DL846" s="65"/>
      <c r="DM846" s="65"/>
      <c r="DN846" s="65"/>
      <c r="DO846" s="65"/>
      <c r="DP846" s="65"/>
      <c r="DQ846" s="65"/>
      <c r="DR846" s="65"/>
      <c r="DS846" s="65"/>
      <c r="DT846" s="65"/>
      <c r="DU846" s="65"/>
      <c r="DV846" s="65"/>
      <c r="DW846" s="65"/>
      <c r="DX846" s="65"/>
      <c r="DY846" s="65"/>
      <c r="DZ846" s="65"/>
      <c r="EA846" s="65"/>
      <c r="EB846" s="65"/>
      <c r="EC846" s="65"/>
      <c r="ED846" s="65"/>
      <c r="EE846" s="65"/>
      <c r="EF846" s="65"/>
      <c r="EG846" s="65"/>
      <c r="EH846" s="65"/>
      <c r="EI846" s="65"/>
      <c r="EJ846" s="65"/>
      <c r="EK846" s="65"/>
      <c r="EL846" s="65"/>
      <c r="EM846" s="65"/>
      <c r="EN846" s="65"/>
      <c r="EO846" s="65"/>
      <c r="EP846" s="65"/>
      <c r="EQ846" s="65"/>
      <c r="ER846" s="65"/>
      <c r="ES846" s="65"/>
      <c r="ET846" s="65"/>
      <c r="EU846" s="65"/>
      <c r="EV846" s="65"/>
      <c r="EW846" s="65"/>
      <c r="EX846" s="65"/>
      <c r="EY846" s="65"/>
      <c r="EZ846" s="65"/>
      <c r="FA846" s="65"/>
      <c r="FB846" s="65"/>
      <c r="FC846" s="65"/>
      <c r="FD846" s="65"/>
      <c r="FE846" s="65"/>
      <c r="FF846" s="65"/>
      <c r="FG846" s="65"/>
      <c r="FH846" s="65"/>
      <c r="FI846" s="65"/>
      <c r="FJ846" s="65"/>
      <c r="FK846" s="65"/>
      <c r="FL846" s="65"/>
      <c r="FM846" s="65"/>
      <c r="FN846" s="65"/>
      <c r="FO846" s="65"/>
      <c r="FP846" s="65"/>
      <c r="FQ846" s="65"/>
      <c r="FR846" s="65"/>
      <c r="FS846" s="65"/>
      <c r="FT846" s="65"/>
      <c r="FU846" s="65"/>
      <c r="FV846" s="65"/>
      <c r="FW846" s="65"/>
      <c r="FX846" s="65"/>
      <c r="FY846" s="65"/>
      <c r="FZ846" s="65"/>
      <c r="GA846" s="65"/>
      <c r="GB846" s="65"/>
      <c r="GC846" s="65"/>
      <c r="GD846" s="65"/>
      <c r="GE846" s="65"/>
      <c r="GF846" s="65"/>
      <c r="GG846" s="65"/>
      <c r="GH846" s="65"/>
      <c r="GI846" s="65"/>
      <c r="GJ846" s="65"/>
      <c r="GK846" s="65"/>
      <c r="GL846" s="65"/>
      <c r="GM846" s="65"/>
      <c r="GN846" s="65"/>
      <c r="GO846" s="65"/>
    </row>
    <row r="847" spans="46:197" s="103" customFormat="1" ht="20.100000000000001" customHeight="1" x14ac:dyDescent="0.3">
      <c r="AT847" s="64"/>
      <c r="AU847" s="64"/>
      <c r="AV847" s="64"/>
      <c r="AW847" s="64"/>
      <c r="AX847" s="64"/>
      <c r="AY847" s="64"/>
      <c r="AZ847" s="64"/>
      <c r="BA847" s="64"/>
      <c r="BB847" s="64"/>
      <c r="BC847" s="64"/>
      <c r="BD847" s="64"/>
      <c r="BE847" s="64"/>
      <c r="BF847" s="64"/>
      <c r="BG847" s="64"/>
      <c r="BH847" s="64"/>
      <c r="BI847" s="64"/>
      <c r="BJ847" s="64"/>
      <c r="BK847" s="64"/>
      <c r="BL847" s="64"/>
      <c r="BM847" s="64"/>
      <c r="BN847" s="64"/>
      <c r="BO847" s="64"/>
      <c r="BP847" s="64"/>
      <c r="BQ847" s="64"/>
      <c r="BR847" s="64"/>
      <c r="BS847" s="64"/>
      <c r="BT847" s="64"/>
      <c r="BU847" s="64"/>
      <c r="BV847" s="64"/>
      <c r="BW847" s="64"/>
      <c r="BX847" s="64"/>
      <c r="BY847" s="64"/>
      <c r="BZ847" s="64"/>
      <c r="CA847" s="64"/>
      <c r="CB847" s="64"/>
      <c r="CC847" s="64"/>
      <c r="CD847" s="64"/>
      <c r="CE847" s="64"/>
      <c r="CF847" s="64"/>
      <c r="CG847" s="64"/>
      <c r="CH847" s="64"/>
      <c r="CI847" s="64"/>
      <c r="CJ847" s="64"/>
      <c r="CK847" s="64"/>
      <c r="CL847" s="64"/>
      <c r="CM847" s="64"/>
      <c r="CN847" s="64"/>
      <c r="CO847" s="64"/>
      <c r="CP847" s="64"/>
      <c r="CQ847" s="64"/>
      <c r="CR847" s="64"/>
      <c r="CS847" s="64"/>
      <c r="CT847" s="64"/>
      <c r="CU847" s="64"/>
      <c r="CV847" s="64"/>
      <c r="CW847" s="64"/>
      <c r="CX847" s="64"/>
      <c r="CY847" s="64"/>
      <c r="CZ847" s="64"/>
      <c r="DA847" s="64"/>
      <c r="DB847" s="64"/>
      <c r="DC847" s="64"/>
      <c r="DD847" s="64"/>
      <c r="DE847" s="64"/>
      <c r="DF847" s="64"/>
      <c r="DG847" s="64"/>
      <c r="DH847" s="64"/>
      <c r="DI847" s="64"/>
      <c r="DJ847" s="64"/>
      <c r="DK847" s="65"/>
      <c r="DL847" s="65"/>
      <c r="DM847" s="65"/>
      <c r="DN847" s="65"/>
      <c r="DO847" s="65"/>
      <c r="DP847" s="65"/>
      <c r="DQ847" s="65"/>
      <c r="DR847" s="65"/>
      <c r="DS847" s="65"/>
      <c r="DT847" s="65"/>
      <c r="DU847" s="65"/>
      <c r="DV847" s="65"/>
      <c r="DW847" s="65"/>
      <c r="DX847" s="65"/>
      <c r="DY847" s="65"/>
      <c r="DZ847" s="65"/>
      <c r="EA847" s="65"/>
      <c r="EB847" s="65"/>
      <c r="EC847" s="65"/>
      <c r="ED847" s="65"/>
      <c r="EE847" s="65"/>
      <c r="EF847" s="65"/>
      <c r="EG847" s="65"/>
      <c r="EH847" s="65"/>
      <c r="EI847" s="65"/>
      <c r="EJ847" s="65"/>
      <c r="EK847" s="65"/>
      <c r="EL847" s="65"/>
      <c r="EM847" s="65"/>
      <c r="EN847" s="65"/>
      <c r="EO847" s="65"/>
      <c r="EP847" s="65"/>
      <c r="EQ847" s="65"/>
      <c r="ER847" s="65"/>
      <c r="ES847" s="65"/>
      <c r="ET847" s="65"/>
      <c r="EU847" s="65"/>
      <c r="EV847" s="65"/>
      <c r="EW847" s="65"/>
      <c r="EX847" s="65"/>
      <c r="EY847" s="65"/>
      <c r="EZ847" s="65"/>
      <c r="FA847" s="65"/>
      <c r="FB847" s="65"/>
      <c r="FC847" s="65"/>
      <c r="FD847" s="65"/>
      <c r="FE847" s="65"/>
      <c r="FF847" s="65"/>
      <c r="FG847" s="65"/>
      <c r="FH847" s="65"/>
      <c r="FI847" s="65"/>
      <c r="FJ847" s="65"/>
      <c r="FK847" s="65"/>
      <c r="FL847" s="65"/>
      <c r="FM847" s="65"/>
      <c r="FN847" s="65"/>
      <c r="FO847" s="65"/>
      <c r="FP847" s="65"/>
      <c r="FQ847" s="65"/>
      <c r="FR847" s="65"/>
      <c r="FS847" s="65"/>
      <c r="FT847" s="65"/>
      <c r="FU847" s="65"/>
      <c r="FV847" s="65"/>
      <c r="FW847" s="65"/>
      <c r="FX847" s="65"/>
      <c r="FY847" s="65"/>
      <c r="FZ847" s="65"/>
      <c r="GA847" s="65"/>
      <c r="GB847" s="65"/>
      <c r="GC847" s="65"/>
      <c r="GD847" s="65"/>
      <c r="GE847" s="65"/>
      <c r="GF847" s="65"/>
      <c r="GG847" s="65"/>
      <c r="GH847" s="65"/>
      <c r="GI847" s="65"/>
      <c r="GJ847" s="65"/>
      <c r="GK847" s="65"/>
      <c r="GL847" s="65"/>
      <c r="GM847" s="65"/>
      <c r="GN847" s="65"/>
      <c r="GO847" s="65"/>
    </row>
    <row r="848" spans="46:197" s="103" customFormat="1" ht="20.100000000000001" customHeight="1" x14ac:dyDescent="0.3">
      <c r="AT848" s="64"/>
      <c r="AU848" s="64"/>
      <c r="AV848" s="64"/>
      <c r="AW848" s="64"/>
      <c r="AX848" s="64"/>
      <c r="AY848" s="64"/>
      <c r="AZ848" s="64"/>
      <c r="BA848" s="64"/>
      <c r="BB848" s="64"/>
      <c r="BC848" s="64"/>
      <c r="BD848" s="64"/>
      <c r="BE848" s="64"/>
      <c r="BF848" s="64"/>
      <c r="BG848" s="64"/>
      <c r="BH848" s="64"/>
      <c r="BI848" s="64"/>
      <c r="BJ848" s="64"/>
      <c r="BK848" s="64"/>
      <c r="BL848" s="64"/>
      <c r="BM848" s="64"/>
      <c r="BN848" s="64"/>
      <c r="BO848" s="64"/>
      <c r="BP848" s="64"/>
      <c r="BQ848" s="64"/>
      <c r="BR848" s="64"/>
      <c r="BS848" s="64"/>
      <c r="BT848" s="64"/>
      <c r="BU848" s="64"/>
      <c r="BV848" s="64"/>
      <c r="BW848" s="64"/>
      <c r="BX848" s="64"/>
      <c r="BY848" s="64"/>
      <c r="BZ848" s="64"/>
      <c r="CA848" s="64"/>
      <c r="CB848" s="64"/>
      <c r="CC848" s="64"/>
      <c r="CD848" s="64"/>
      <c r="CE848" s="64"/>
      <c r="CF848" s="64"/>
      <c r="CG848" s="64"/>
      <c r="CH848" s="64"/>
      <c r="CI848" s="64"/>
      <c r="CJ848" s="64"/>
      <c r="CK848" s="64"/>
      <c r="CL848" s="64"/>
      <c r="CM848" s="64"/>
      <c r="CN848" s="64"/>
      <c r="CO848" s="64"/>
      <c r="CP848" s="64"/>
      <c r="CQ848" s="64"/>
      <c r="CR848" s="64"/>
      <c r="CS848" s="64"/>
      <c r="CT848" s="64"/>
      <c r="CU848" s="64"/>
      <c r="CV848" s="64"/>
      <c r="CW848" s="64"/>
      <c r="CX848" s="64"/>
      <c r="CY848" s="64"/>
      <c r="CZ848" s="64"/>
      <c r="DA848" s="64"/>
      <c r="DB848" s="64"/>
      <c r="DC848" s="64"/>
      <c r="DD848" s="64"/>
      <c r="DE848" s="64"/>
      <c r="DF848" s="64"/>
      <c r="DG848" s="64"/>
      <c r="DH848" s="64"/>
      <c r="DI848" s="64"/>
      <c r="DJ848" s="64"/>
      <c r="DK848" s="65"/>
      <c r="DL848" s="65"/>
      <c r="DM848" s="65"/>
      <c r="DN848" s="65"/>
      <c r="DO848" s="65"/>
      <c r="DP848" s="65"/>
      <c r="DQ848" s="65"/>
      <c r="DR848" s="65"/>
      <c r="DS848" s="65"/>
      <c r="DT848" s="65"/>
      <c r="DU848" s="65"/>
      <c r="DV848" s="65"/>
      <c r="DW848" s="65"/>
      <c r="DX848" s="65"/>
      <c r="DY848" s="65"/>
      <c r="DZ848" s="65"/>
      <c r="EA848" s="65"/>
      <c r="EB848" s="65"/>
      <c r="EC848" s="65"/>
      <c r="ED848" s="65"/>
      <c r="EE848" s="65"/>
      <c r="EF848" s="65"/>
      <c r="EG848" s="65"/>
      <c r="EH848" s="65"/>
      <c r="EI848" s="65"/>
      <c r="EJ848" s="65"/>
      <c r="EK848" s="65"/>
      <c r="EL848" s="65"/>
      <c r="EM848" s="65"/>
      <c r="EN848" s="65"/>
      <c r="EO848" s="65"/>
      <c r="EP848" s="65"/>
      <c r="EQ848" s="65"/>
      <c r="ER848" s="65"/>
      <c r="ES848" s="65"/>
      <c r="ET848" s="65"/>
      <c r="EU848" s="65"/>
      <c r="EV848" s="65"/>
      <c r="EW848" s="65"/>
      <c r="EX848" s="65"/>
      <c r="EY848" s="65"/>
      <c r="EZ848" s="65"/>
      <c r="FA848" s="65"/>
      <c r="FB848" s="65"/>
      <c r="FC848" s="65"/>
      <c r="FD848" s="65"/>
      <c r="FE848" s="65"/>
      <c r="FF848" s="65"/>
      <c r="FG848" s="65"/>
      <c r="FH848" s="65"/>
      <c r="FI848" s="65"/>
      <c r="FJ848" s="65"/>
      <c r="FK848" s="65"/>
      <c r="FL848" s="65"/>
      <c r="FM848" s="65"/>
      <c r="FN848" s="65"/>
      <c r="FO848" s="65"/>
      <c r="FP848" s="65"/>
      <c r="FQ848" s="65"/>
      <c r="FR848" s="65"/>
      <c r="FS848" s="65"/>
      <c r="FT848" s="65"/>
      <c r="FU848" s="65"/>
      <c r="FV848" s="65"/>
      <c r="FW848" s="65"/>
      <c r="FX848" s="65"/>
      <c r="FY848" s="65"/>
      <c r="FZ848" s="65"/>
      <c r="GA848" s="65"/>
      <c r="GB848" s="65"/>
      <c r="GC848" s="65"/>
      <c r="GD848" s="65"/>
      <c r="GE848" s="65"/>
      <c r="GF848" s="65"/>
      <c r="GG848" s="65"/>
      <c r="GH848" s="65"/>
      <c r="GI848" s="65"/>
      <c r="GJ848" s="65"/>
      <c r="GK848" s="65"/>
      <c r="GL848" s="65"/>
      <c r="GM848" s="65"/>
      <c r="GN848" s="65"/>
      <c r="GO848" s="65"/>
    </row>
    <row r="849" spans="46:197" s="103" customFormat="1" ht="20.100000000000001" customHeight="1" x14ac:dyDescent="0.3">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c r="BS849" s="64"/>
      <c r="BT849" s="64"/>
      <c r="BU849" s="64"/>
      <c r="BV849" s="64"/>
      <c r="BW849" s="64"/>
      <c r="BX849" s="64"/>
      <c r="BY849" s="64"/>
      <c r="BZ849" s="64"/>
      <c r="CA849" s="64"/>
      <c r="CB849" s="64"/>
      <c r="CC849" s="64"/>
      <c r="CD849" s="64"/>
      <c r="CE849" s="64"/>
      <c r="CF849" s="64"/>
      <c r="CG849" s="64"/>
      <c r="CH849" s="64"/>
      <c r="CI849" s="64"/>
      <c r="CJ849" s="64"/>
      <c r="CK849" s="64"/>
      <c r="CL849" s="64"/>
      <c r="CM849" s="64"/>
      <c r="CN849" s="64"/>
      <c r="CO849" s="64"/>
      <c r="CP849" s="64"/>
      <c r="CQ849" s="64"/>
      <c r="CR849" s="64"/>
      <c r="CS849" s="64"/>
      <c r="CT849" s="64"/>
      <c r="CU849" s="64"/>
      <c r="CV849" s="64"/>
      <c r="CW849" s="64"/>
      <c r="CX849" s="64"/>
      <c r="CY849" s="64"/>
      <c r="CZ849" s="64"/>
      <c r="DA849" s="64"/>
      <c r="DB849" s="64"/>
      <c r="DC849" s="64"/>
      <c r="DD849" s="64"/>
      <c r="DE849" s="64"/>
      <c r="DF849" s="64"/>
      <c r="DG849" s="64"/>
      <c r="DH849" s="64"/>
      <c r="DI849" s="64"/>
      <c r="DJ849" s="64"/>
      <c r="DK849" s="65"/>
      <c r="DL849" s="65"/>
      <c r="DM849" s="65"/>
      <c r="DN849" s="65"/>
      <c r="DO849" s="65"/>
      <c r="DP849" s="65"/>
      <c r="DQ849" s="65"/>
      <c r="DR849" s="65"/>
      <c r="DS849" s="65"/>
      <c r="DT849" s="65"/>
      <c r="DU849" s="65"/>
      <c r="DV849" s="65"/>
      <c r="DW849" s="65"/>
      <c r="DX849" s="65"/>
      <c r="DY849" s="65"/>
      <c r="DZ849" s="65"/>
      <c r="EA849" s="65"/>
      <c r="EB849" s="65"/>
      <c r="EC849" s="65"/>
      <c r="ED849" s="65"/>
      <c r="EE849" s="65"/>
      <c r="EF849" s="65"/>
      <c r="EG849" s="65"/>
      <c r="EH849" s="65"/>
      <c r="EI849" s="65"/>
      <c r="EJ849" s="65"/>
      <c r="EK849" s="65"/>
      <c r="EL849" s="65"/>
      <c r="EM849" s="65"/>
      <c r="EN849" s="65"/>
      <c r="EO849" s="65"/>
      <c r="EP849" s="65"/>
      <c r="EQ849" s="65"/>
      <c r="ER849" s="65"/>
      <c r="ES849" s="65"/>
      <c r="ET849" s="65"/>
      <c r="EU849" s="65"/>
      <c r="EV849" s="65"/>
      <c r="EW849" s="65"/>
      <c r="EX849" s="65"/>
      <c r="EY849" s="65"/>
      <c r="EZ849" s="65"/>
      <c r="FA849" s="65"/>
      <c r="FB849" s="65"/>
      <c r="FC849" s="65"/>
      <c r="FD849" s="65"/>
      <c r="FE849" s="65"/>
      <c r="FF849" s="65"/>
      <c r="FG849" s="65"/>
      <c r="FH849" s="65"/>
      <c r="FI849" s="65"/>
      <c r="FJ849" s="65"/>
      <c r="FK849" s="65"/>
      <c r="FL849" s="65"/>
      <c r="FM849" s="65"/>
      <c r="FN849" s="65"/>
      <c r="FO849" s="65"/>
      <c r="FP849" s="65"/>
      <c r="FQ849" s="65"/>
      <c r="FR849" s="65"/>
      <c r="FS849" s="65"/>
      <c r="FT849" s="65"/>
      <c r="FU849" s="65"/>
      <c r="FV849" s="65"/>
      <c r="FW849" s="65"/>
      <c r="FX849" s="65"/>
      <c r="FY849" s="65"/>
      <c r="FZ849" s="65"/>
      <c r="GA849" s="65"/>
      <c r="GB849" s="65"/>
      <c r="GC849" s="65"/>
      <c r="GD849" s="65"/>
      <c r="GE849" s="65"/>
      <c r="GF849" s="65"/>
      <c r="GG849" s="65"/>
      <c r="GH849" s="65"/>
      <c r="GI849" s="65"/>
      <c r="GJ849" s="65"/>
      <c r="GK849" s="65"/>
      <c r="GL849" s="65"/>
      <c r="GM849" s="65"/>
      <c r="GN849" s="65"/>
      <c r="GO849" s="65"/>
    </row>
    <row r="850" spans="46:197" s="103" customFormat="1" ht="20.100000000000001" customHeight="1" x14ac:dyDescent="0.3">
      <c r="AT850" s="64"/>
      <c r="AU850" s="64"/>
      <c r="AV850" s="64"/>
      <c r="AW850" s="64"/>
      <c r="AX850" s="64"/>
      <c r="AY850" s="64"/>
      <c r="AZ850" s="64"/>
      <c r="BA850" s="64"/>
      <c r="BB850" s="64"/>
      <c r="BC850" s="64"/>
      <c r="BD850" s="64"/>
      <c r="BE850" s="64"/>
      <c r="BF850" s="64"/>
      <c r="BG850" s="64"/>
      <c r="BH850" s="64"/>
      <c r="BI850" s="64"/>
      <c r="BJ850" s="64"/>
      <c r="BK850" s="64"/>
      <c r="BL850" s="64"/>
      <c r="BM850" s="64"/>
      <c r="BN850" s="64"/>
      <c r="BO850" s="64"/>
      <c r="BP850" s="64"/>
      <c r="BQ850" s="64"/>
      <c r="BR850" s="64"/>
      <c r="BS850" s="64"/>
      <c r="BT850" s="64"/>
      <c r="BU850" s="64"/>
      <c r="BV850" s="64"/>
      <c r="BW850" s="64"/>
      <c r="BX850" s="64"/>
      <c r="BY850" s="64"/>
      <c r="BZ850" s="64"/>
      <c r="CA850" s="64"/>
      <c r="CB850" s="64"/>
      <c r="CC850" s="64"/>
      <c r="CD850" s="64"/>
      <c r="CE850" s="64"/>
      <c r="CF850" s="64"/>
      <c r="CG850" s="64"/>
      <c r="CH850" s="64"/>
      <c r="CI850" s="64"/>
      <c r="CJ850" s="64"/>
      <c r="CK850" s="64"/>
      <c r="CL850" s="64"/>
      <c r="CM850" s="64"/>
      <c r="CN850" s="64"/>
      <c r="CO850" s="64"/>
      <c r="CP850" s="64"/>
      <c r="CQ850" s="64"/>
      <c r="CR850" s="64"/>
      <c r="CS850" s="64"/>
      <c r="CT850" s="64"/>
      <c r="CU850" s="64"/>
      <c r="CV850" s="64"/>
      <c r="CW850" s="64"/>
      <c r="CX850" s="64"/>
      <c r="CY850" s="64"/>
      <c r="CZ850" s="64"/>
      <c r="DA850" s="64"/>
      <c r="DB850" s="64"/>
      <c r="DC850" s="64"/>
      <c r="DD850" s="64"/>
      <c r="DE850" s="64"/>
      <c r="DF850" s="64"/>
      <c r="DG850" s="64"/>
      <c r="DH850" s="64"/>
      <c r="DI850" s="64"/>
      <c r="DJ850" s="64"/>
      <c r="DK850" s="65"/>
      <c r="DL850" s="65"/>
      <c r="DM850" s="65"/>
      <c r="DN850" s="65"/>
      <c r="DO850" s="65"/>
      <c r="DP850" s="65"/>
      <c r="DQ850" s="65"/>
      <c r="DR850" s="65"/>
      <c r="DS850" s="65"/>
      <c r="DT850" s="65"/>
      <c r="DU850" s="65"/>
      <c r="DV850" s="65"/>
      <c r="DW850" s="65"/>
      <c r="DX850" s="65"/>
      <c r="DY850" s="65"/>
      <c r="DZ850" s="65"/>
      <c r="EA850" s="65"/>
      <c r="EB850" s="65"/>
      <c r="EC850" s="65"/>
      <c r="ED850" s="65"/>
      <c r="EE850" s="65"/>
      <c r="EF850" s="65"/>
      <c r="EG850" s="65"/>
      <c r="EH850" s="65"/>
      <c r="EI850" s="65"/>
      <c r="EJ850" s="65"/>
      <c r="EK850" s="65"/>
      <c r="EL850" s="65"/>
      <c r="EM850" s="65"/>
      <c r="EN850" s="65"/>
      <c r="EO850" s="65"/>
      <c r="EP850" s="65"/>
      <c r="EQ850" s="65"/>
      <c r="ER850" s="65"/>
      <c r="ES850" s="65"/>
      <c r="ET850" s="65"/>
      <c r="EU850" s="65"/>
      <c r="EV850" s="65"/>
      <c r="EW850" s="65"/>
      <c r="EX850" s="65"/>
      <c r="EY850" s="65"/>
      <c r="EZ850" s="65"/>
      <c r="FA850" s="65"/>
      <c r="FB850" s="65"/>
      <c r="FC850" s="65"/>
      <c r="FD850" s="65"/>
      <c r="FE850" s="65"/>
      <c r="FF850" s="65"/>
      <c r="FG850" s="65"/>
      <c r="FH850" s="65"/>
      <c r="FI850" s="65"/>
      <c r="FJ850" s="65"/>
      <c r="FK850" s="65"/>
      <c r="FL850" s="65"/>
      <c r="FM850" s="65"/>
      <c r="FN850" s="65"/>
      <c r="FO850" s="65"/>
      <c r="FP850" s="65"/>
      <c r="FQ850" s="65"/>
      <c r="FR850" s="65"/>
      <c r="FS850" s="65"/>
      <c r="FT850" s="65"/>
      <c r="FU850" s="65"/>
      <c r="FV850" s="65"/>
      <c r="FW850" s="65"/>
      <c r="FX850" s="65"/>
      <c r="FY850" s="65"/>
      <c r="FZ850" s="65"/>
      <c r="GA850" s="65"/>
      <c r="GB850" s="65"/>
      <c r="GC850" s="65"/>
      <c r="GD850" s="65"/>
      <c r="GE850" s="65"/>
      <c r="GF850" s="65"/>
      <c r="GG850" s="65"/>
      <c r="GH850" s="65"/>
      <c r="GI850" s="65"/>
      <c r="GJ850" s="65"/>
      <c r="GK850" s="65"/>
      <c r="GL850" s="65"/>
      <c r="GM850" s="65"/>
      <c r="GN850" s="65"/>
      <c r="GO850" s="65"/>
    </row>
    <row r="851" spans="46:197" s="103" customFormat="1" ht="20.100000000000001" customHeight="1" x14ac:dyDescent="0.3">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c r="BQ851" s="64"/>
      <c r="BR851" s="64"/>
      <c r="BS851" s="64"/>
      <c r="BT851" s="64"/>
      <c r="BU851" s="64"/>
      <c r="BV851" s="64"/>
      <c r="BW851" s="64"/>
      <c r="BX851" s="64"/>
      <c r="BY851" s="64"/>
      <c r="BZ851" s="64"/>
      <c r="CA851" s="64"/>
      <c r="CB851" s="64"/>
      <c r="CC851" s="64"/>
      <c r="CD851" s="64"/>
      <c r="CE851" s="64"/>
      <c r="CF851" s="64"/>
      <c r="CG851" s="64"/>
      <c r="CH851" s="64"/>
      <c r="CI851" s="64"/>
      <c r="CJ851" s="64"/>
      <c r="CK851" s="64"/>
      <c r="CL851" s="64"/>
      <c r="CM851" s="64"/>
      <c r="CN851" s="64"/>
      <c r="CO851" s="64"/>
      <c r="CP851" s="64"/>
      <c r="CQ851" s="64"/>
      <c r="CR851" s="64"/>
      <c r="CS851" s="64"/>
      <c r="CT851" s="64"/>
      <c r="CU851" s="64"/>
      <c r="CV851" s="64"/>
      <c r="CW851" s="64"/>
      <c r="CX851" s="64"/>
      <c r="CY851" s="64"/>
      <c r="CZ851" s="64"/>
      <c r="DA851" s="64"/>
      <c r="DB851" s="64"/>
      <c r="DC851" s="64"/>
      <c r="DD851" s="64"/>
      <c r="DE851" s="64"/>
      <c r="DF851" s="64"/>
      <c r="DG851" s="64"/>
      <c r="DH851" s="64"/>
      <c r="DI851" s="64"/>
      <c r="DJ851" s="64"/>
      <c r="DK851" s="65"/>
      <c r="DL851" s="65"/>
      <c r="DM851" s="65"/>
      <c r="DN851" s="65"/>
      <c r="DO851" s="65"/>
      <c r="DP851" s="65"/>
      <c r="DQ851" s="65"/>
      <c r="DR851" s="65"/>
      <c r="DS851" s="65"/>
      <c r="DT851" s="65"/>
      <c r="DU851" s="65"/>
      <c r="DV851" s="65"/>
      <c r="DW851" s="65"/>
      <c r="DX851" s="65"/>
      <c r="DY851" s="65"/>
      <c r="DZ851" s="65"/>
      <c r="EA851" s="65"/>
      <c r="EB851" s="65"/>
      <c r="EC851" s="65"/>
      <c r="ED851" s="65"/>
      <c r="EE851" s="65"/>
      <c r="EF851" s="65"/>
      <c r="EG851" s="65"/>
      <c r="EH851" s="65"/>
      <c r="EI851" s="65"/>
      <c r="EJ851" s="65"/>
      <c r="EK851" s="65"/>
      <c r="EL851" s="65"/>
      <c r="EM851" s="65"/>
      <c r="EN851" s="65"/>
      <c r="EO851" s="65"/>
      <c r="EP851" s="65"/>
      <c r="EQ851" s="65"/>
      <c r="ER851" s="65"/>
      <c r="ES851" s="65"/>
      <c r="ET851" s="65"/>
      <c r="EU851" s="65"/>
      <c r="EV851" s="65"/>
      <c r="EW851" s="65"/>
      <c r="EX851" s="65"/>
      <c r="EY851" s="65"/>
      <c r="EZ851" s="65"/>
      <c r="FA851" s="65"/>
      <c r="FB851" s="65"/>
      <c r="FC851" s="65"/>
      <c r="FD851" s="65"/>
      <c r="FE851" s="65"/>
      <c r="FF851" s="65"/>
      <c r="FG851" s="65"/>
      <c r="FH851" s="65"/>
      <c r="FI851" s="65"/>
      <c r="FJ851" s="65"/>
      <c r="FK851" s="65"/>
      <c r="FL851" s="65"/>
      <c r="FM851" s="65"/>
      <c r="FN851" s="65"/>
      <c r="FO851" s="65"/>
      <c r="FP851" s="65"/>
      <c r="FQ851" s="65"/>
      <c r="FR851" s="65"/>
      <c r="FS851" s="65"/>
      <c r="FT851" s="65"/>
      <c r="FU851" s="65"/>
      <c r="FV851" s="65"/>
      <c r="FW851" s="65"/>
      <c r="FX851" s="65"/>
      <c r="FY851" s="65"/>
      <c r="FZ851" s="65"/>
      <c r="GA851" s="65"/>
      <c r="GB851" s="65"/>
      <c r="GC851" s="65"/>
      <c r="GD851" s="65"/>
      <c r="GE851" s="65"/>
      <c r="GF851" s="65"/>
      <c r="GG851" s="65"/>
      <c r="GH851" s="65"/>
      <c r="GI851" s="65"/>
      <c r="GJ851" s="65"/>
      <c r="GK851" s="65"/>
      <c r="GL851" s="65"/>
      <c r="GM851" s="65"/>
      <c r="GN851" s="65"/>
      <c r="GO851" s="65"/>
    </row>
    <row r="852" spans="46:197" s="103" customFormat="1" ht="20.100000000000001" customHeight="1" x14ac:dyDescent="0.3">
      <c r="AT852" s="64"/>
      <c r="AU852" s="64"/>
      <c r="AV852" s="64"/>
      <c r="AW852" s="64"/>
      <c r="AX852" s="64"/>
      <c r="AY852" s="64"/>
      <c r="AZ852" s="64"/>
      <c r="BA852" s="64"/>
      <c r="BB852" s="64"/>
      <c r="BC852" s="64"/>
      <c r="BD852" s="64"/>
      <c r="BE852" s="64"/>
      <c r="BF852" s="64"/>
      <c r="BG852" s="64"/>
      <c r="BH852" s="64"/>
      <c r="BI852" s="64"/>
      <c r="BJ852" s="64"/>
      <c r="BK852" s="64"/>
      <c r="BL852" s="64"/>
      <c r="BM852" s="64"/>
      <c r="BN852" s="64"/>
      <c r="BO852" s="64"/>
      <c r="BP852" s="64"/>
      <c r="BQ852" s="64"/>
      <c r="BR852" s="64"/>
      <c r="BS852" s="64"/>
      <c r="BT852" s="64"/>
      <c r="BU852" s="64"/>
      <c r="BV852" s="64"/>
      <c r="BW852" s="64"/>
      <c r="BX852" s="64"/>
      <c r="BY852" s="64"/>
      <c r="BZ852" s="64"/>
      <c r="CA852" s="64"/>
      <c r="CB852" s="64"/>
      <c r="CC852" s="64"/>
      <c r="CD852" s="64"/>
      <c r="CE852" s="64"/>
      <c r="CF852" s="64"/>
      <c r="CG852" s="64"/>
      <c r="CH852" s="64"/>
      <c r="CI852" s="64"/>
      <c r="CJ852" s="64"/>
      <c r="CK852" s="64"/>
      <c r="CL852" s="64"/>
      <c r="CM852" s="64"/>
      <c r="CN852" s="64"/>
      <c r="CO852" s="64"/>
      <c r="CP852" s="64"/>
      <c r="CQ852" s="64"/>
      <c r="CR852" s="64"/>
      <c r="CS852" s="64"/>
      <c r="CT852" s="64"/>
      <c r="CU852" s="64"/>
      <c r="CV852" s="64"/>
      <c r="CW852" s="64"/>
      <c r="CX852" s="64"/>
      <c r="CY852" s="64"/>
      <c r="CZ852" s="64"/>
      <c r="DA852" s="64"/>
      <c r="DB852" s="64"/>
      <c r="DC852" s="64"/>
      <c r="DD852" s="64"/>
      <c r="DE852" s="64"/>
      <c r="DF852" s="64"/>
      <c r="DG852" s="64"/>
      <c r="DH852" s="64"/>
      <c r="DI852" s="64"/>
      <c r="DJ852" s="64"/>
      <c r="DK852" s="65"/>
      <c r="DL852" s="65"/>
      <c r="DM852" s="65"/>
      <c r="DN852" s="65"/>
      <c r="DO852" s="65"/>
      <c r="DP852" s="65"/>
      <c r="DQ852" s="65"/>
      <c r="DR852" s="65"/>
      <c r="DS852" s="65"/>
      <c r="DT852" s="65"/>
      <c r="DU852" s="65"/>
      <c r="DV852" s="65"/>
      <c r="DW852" s="65"/>
      <c r="DX852" s="65"/>
      <c r="DY852" s="65"/>
      <c r="DZ852" s="65"/>
      <c r="EA852" s="65"/>
      <c r="EB852" s="65"/>
      <c r="EC852" s="65"/>
      <c r="ED852" s="65"/>
      <c r="EE852" s="65"/>
      <c r="EF852" s="65"/>
      <c r="EG852" s="65"/>
      <c r="EH852" s="65"/>
      <c r="EI852" s="65"/>
      <c r="EJ852" s="65"/>
      <c r="EK852" s="65"/>
      <c r="EL852" s="65"/>
      <c r="EM852" s="65"/>
      <c r="EN852" s="65"/>
      <c r="EO852" s="65"/>
      <c r="EP852" s="65"/>
      <c r="EQ852" s="65"/>
      <c r="ER852" s="65"/>
      <c r="ES852" s="65"/>
      <c r="ET852" s="65"/>
      <c r="EU852" s="65"/>
      <c r="EV852" s="65"/>
      <c r="EW852" s="65"/>
      <c r="EX852" s="65"/>
      <c r="EY852" s="65"/>
      <c r="EZ852" s="65"/>
      <c r="FA852" s="65"/>
      <c r="FB852" s="65"/>
      <c r="FC852" s="65"/>
      <c r="FD852" s="65"/>
      <c r="FE852" s="65"/>
      <c r="FF852" s="65"/>
      <c r="FG852" s="65"/>
      <c r="FH852" s="65"/>
      <c r="FI852" s="65"/>
      <c r="FJ852" s="65"/>
      <c r="FK852" s="65"/>
      <c r="FL852" s="65"/>
      <c r="FM852" s="65"/>
      <c r="FN852" s="65"/>
      <c r="FO852" s="65"/>
      <c r="FP852" s="65"/>
      <c r="FQ852" s="65"/>
      <c r="FR852" s="65"/>
      <c r="FS852" s="65"/>
      <c r="FT852" s="65"/>
      <c r="FU852" s="65"/>
      <c r="FV852" s="65"/>
      <c r="FW852" s="65"/>
      <c r="FX852" s="65"/>
      <c r="FY852" s="65"/>
      <c r="FZ852" s="65"/>
      <c r="GA852" s="65"/>
      <c r="GB852" s="65"/>
      <c r="GC852" s="65"/>
      <c r="GD852" s="65"/>
      <c r="GE852" s="65"/>
      <c r="GF852" s="65"/>
      <c r="GG852" s="65"/>
      <c r="GH852" s="65"/>
      <c r="GI852" s="65"/>
      <c r="GJ852" s="65"/>
      <c r="GK852" s="65"/>
      <c r="GL852" s="65"/>
      <c r="GM852" s="65"/>
      <c r="GN852" s="65"/>
      <c r="GO852" s="65"/>
    </row>
    <row r="853" spans="46:197" s="103" customFormat="1" ht="20.100000000000001" customHeight="1" x14ac:dyDescent="0.3">
      <c r="AT853" s="64"/>
      <c r="AU853" s="64"/>
      <c r="AV853" s="64"/>
      <c r="AW853" s="64"/>
      <c r="AX853" s="64"/>
      <c r="AY853" s="64"/>
      <c r="AZ853" s="64"/>
      <c r="BA853" s="64"/>
      <c r="BB853" s="64"/>
      <c r="BC853" s="64"/>
      <c r="BD853" s="64"/>
      <c r="BE853" s="64"/>
      <c r="BF853" s="64"/>
      <c r="BG853" s="64"/>
      <c r="BH853" s="64"/>
      <c r="BI853" s="64"/>
      <c r="BJ853" s="64"/>
      <c r="BK853" s="64"/>
      <c r="BL853" s="64"/>
      <c r="BM853" s="64"/>
      <c r="BN853" s="64"/>
      <c r="BO853" s="64"/>
      <c r="BP853" s="64"/>
      <c r="BQ853" s="64"/>
      <c r="BR853" s="64"/>
      <c r="BS853" s="64"/>
      <c r="BT853" s="64"/>
      <c r="BU853" s="64"/>
      <c r="BV853" s="64"/>
      <c r="BW853" s="64"/>
      <c r="BX853" s="64"/>
      <c r="BY853" s="64"/>
      <c r="BZ853" s="64"/>
      <c r="CA853" s="64"/>
      <c r="CB853" s="64"/>
      <c r="CC853" s="64"/>
      <c r="CD853" s="64"/>
      <c r="CE853" s="64"/>
      <c r="CF853" s="64"/>
      <c r="CG853" s="64"/>
      <c r="CH853" s="64"/>
      <c r="CI853" s="64"/>
      <c r="CJ853" s="64"/>
      <c r="CK853" s="64"/>
      <c r="CL853" s="64"/>
      <c r="CM853" s="64"/>
      <c r="CN853" s="64"/>
      <c r="CO853" s="64"/>
      <c r="CP853" s="64"/>
      <c r="CQ853" s="64"/>
      <c r="CR853" s="64"/>
      <c r="CS853" s="64"/>
      <c r="CT853" s="64"/>
      <c r="CU853" s="64"/>
      <c r="CV853" s="64"/>
      <c r="CW853" s="64"/>
      <c r="CX853" s="64"/>
      <c r="CY853" s="64"/>
      <c r="CZ853" s="64"/>
      <c r="DA853" s="64"/>
      <c r="DB853" s="64"/>
      <c r="DC853" s="64"/>
      <c r="DD853" s="64"/>
      <c r="DE853" s="64"/>
      <c r="DF853" s="64"/>
      <c r="DG853" s="64"/>
      <c r="DH853" s="64"/>
      <c r="DI853" s="64"/>
      <c r="DJ853" s="64"/>
      <c r="DK853" s="65"/>
      <c r="DL853" s="65"/>
      <c r="DM853" s="65"/>
      <c r="DN853" s="65"/>
      <c r="DO853" s="65"/>
      <c r="DP853" s="65"/>
      <c r="DQ853" s="65"/>
      <c r="DR853" s="65"/>
      <c r="DS853" s="65"/>
      <c r="DT853" s="65"/>
      <c r="DU853" s="65"/>
      <c r="DV853" s="65"/>
      <c r="DW853" s="65"/>
      <c r="DX853" s="65"/>
      <c r="DY853" s="65"/>
      <c r="DZ853" s="65"/>
      <c r="EA853" s="65"/>
      <c r="EB853" s="65"/>
      <c r="EC853" s="65"/>
      <c r="ED853" s="65"/>
      <c r="EE853" s="65"/>
      <c r="EF853" s="65"/>
      <c r="EG853" s="65"/>
      <c r="EH853" s="65"/>
      <c r="EI853" s="65"/>
      <c r="EJ853" s="65"/>
      <c r="EK853" s="65"/>
      <c r="EL853" s="65"/>
      <c r="EM853" s="65"/>
      <c r="EN853" s="65"/>
      <c r="EO853" s="65"/>
      <c r="EP853" s="65"/>
      <c r="EQ853" s="65"/>
      <c r="ER853" s="65"/>
      <c r="ES853" s="65"/>
      <c r="ET853" s="65"/>
      <c r="EU853" s="65"/>
      <c r="EV853" s="65"/>
      <c r="EW853" s="65"/>
      <c r="EX853" s="65"/>
      <c r="EY853" s="65"/>
      <c r="EZ853" s="65"/>
      <c r="FA853" s="65"/>
      <c r="FB853" s="65"/>
      <c r="FC853" s="65"/>
      <c r="FD853" s="65"/>
      <c r="FE853" s="65"/>
      <c r="FF853" s="65"/>
      <c r="FG853" s="65"/>
      <c r="FH853" s="65"/>
      <c r="FI853" s="65"/>
      <c r="FJ853" s="65"/>
      <c r="FK853" s="65"/>
      <c r="FL853" s="65"/>
      <c r="FM853" s="65"/>
      <c r="FN853" s="65"/>
      <c r="FO853" s="65"/>
      <c r="FP853" s="65"/>
      <c r="FQ853" s="65"/>
      <c r="FR853" s="65"/>
      <c r="FS853" s="65"/>
      <c r="FT853" s="65"/>
      <c r="FU853" s="65"/>
      <c r="FV853" s="65"/>
      <c r="FW853" s="65"/>
      <c r="FX853" s="65"/>
      <c r="FY853" s="65"/>
      <c r="FZ853" s="65"/>
      <c r="GA853" s="65"/>
      <c r="GB853" s="65"/>
      <c r="GC853" s="65"/>
      <c r="GD853" s="65"/>
      <c r="GE853" s="65"/>
      <c r="GF853" s="65"/>
      <c r="GG853" s="65"/>
      <c r="GH853" s="65"/>
      <c r="GI853" s="65"/>
      <c r="GJ853" s="65"/>
      <c r="GK853" s="65"/>
      <c r="GL853" s="65"/>
      <c r="GM853" s="65"/>
      <c r="GN853" s="65"/>
      <c r="GO853" s="65"/>
    </row>
    <row r="854" spans="46:197" s="103" customFormat="1" ht="20.100000000000001" customHeight="1" x14ac:dyDescent="0.3">
      <c r="AT854" s="64"/>
      <c r="AU854" s="64"/>
      <c r="AV854" s="64"/>
      <c r="AW854" s="64"/>
      <c r="AX854" s="64"/>
      <c r="AY854" s="64"/>
      <c r="AZ854" s="64"/>
      <c r="BA854" s="64"/>
      <c r="BB854" s="64"/>
      <c r="BC854" s="64"/>
      <c r="BD854" s="64"/>
      <c r="BE854" s="64"/>
      <c r="BF854" s="64"/>
      <c r="BG854" s="64"/>
      <c r="BH854" s="64"/>
      <c r="BI854" s="64"/>
      <c r="BJ854" s="64"/>
      <c r="BK854" s="64"/>
      <c r="BL854" s="64"/>
      <c r="BM854" s="64"/>
      <c r="BN854" s="64"/>
      <c r="BO854" s="64"/>
      <c r="BP854" s="64"/>
      <c r="BQ854" s="64"/>
      <c r="BR854" s="64"/>
      <c r="BS854" s="64"/>
      <c r="BT854" s="64"/>
      <c r="BU854" s="64"/>
      <c r="BV854" s="64"/>
      <c r="BW854" s="64"/>
      <c r="BX854" s="64"/>
      <c r="BY854" s="64"/>
      <c r="BZ854" s="64"/>
      <c r="CA854" s="64"/>
      <c r="CB854" s="64"/>
      <c r="CC854" s="64"/>
      <c r="CD854" s="64"/>
      <c r="CE854" s="64"/>
      <c r="CF854" s="64"/>
      <c r="CG854" s="64"/>
      <c r="CH854" s="64"/>
      <c r="CI854" s="64"/>
      <c r="CJ854" s="64"/>
      <c r="CK854" s="64"/>
      <c r="CL854" s="64"/>
      <c r="CM854" s="64"/>
      <c r="CN854" s="64"/>
      <c r="CO854" s="64"/>
      <c r="CP854" s="64"/>
      <c r="CQ854" s="64"/>
      <c r="CR854" s="64"/>
      <c r="CS854" s="64"/>
      <c r="CT854" s="64"/>
      <c r="CU854" s="64"/>
      <c r="CV854" s="64"/>
      <c r="CW854" s="64"/>
      <c r="CX854" s="64"/>
      <c r="CY854" s="64"/>
      <c r="CZ854" s="64"/>
      <c r="DA854" s="64"/>
      <c r="DB854" s="64"/>
      <c r="DC854" s="64"/>
      <c r="DD854" s="64"/>
      <c r="DE854" s="64"/>
      <c r="DF854" s="64"/>
      <c r="DG854" s="64"/>
      <c r="DH854" s="64"/>
      <c r="DI854" s="64"/>
      <c r="DJ854" s="64"/>
      <c r="DK854" s="65"/>
      <c r="DL854" s="65"/>
      <c r="DM854" s="65"/>
      <c r="DN854" s="65"/>
      <c r="DO854" s="65"/>
      <c r="DP854" s="65"/>
      <c r="DQ854" s="65"/>
      <c r="DR854" s="65"/>
      <c r="DS854" s="65"/>
      <c r="DT854" s="65"/>
      <c r="DU854" s="65"/>
      <c r="DV854" s="65"/>
      <c r="DW854" s="65"/>
      <c r="DX854" s="65"/>
      <c r="DY854" s="65"/>
      <c r="DZ854" s="65"/>
      <c r="EA854" s="65"/>
      <c r="EB854" s="65"/>
      <c r="EC854" s="65"/>
      <c r="ED854" s="65"/>
      <c r="EE854" s="65"/>
      <c r="EF854" s="65"/>
      <c r="EG854" s="65"/>
      <c r="EH854" s="65"/>
      <c r="EI854" s="65"/>
      <c r="EJ854" s="65"/>
      <c r="EK854" s="65"/>
      <c r="EL854" s="65"/>
      <c r="EM854" s="65"/>
      <c r="EN854" s="65"/>
      <c r="EO854" s="65"/>
      <c r="EP854" s="65"/>
      <c r="EQ854" s="65"/>
      <c r="ER854" s="65"/>
      <c r="ES854" s="65"/>
      <c r="ET854" s="65"/>
      <c r="EU854" s="65"/>
      <c r="EV854" s="65"/>
      <c r="EW854" s="65"/>
      <c r="EX854" s="65"/>
      <c r="EY854" s="65"/>
      <c r="EZ854" s="65"/>
      <c r="FA854" s="65"/>
      <c r="FB854" s="65"/>
      <c r="FC854" s="65"/>
      <c r="FD854" s="65"/>
      <c r="FE854" s="65"/>
      <c r="FF854" s="65"/>
      <c r="FG854" s="65"/>
      <c r="FH854" s="65"/>
      <c r="FI854" s="65"/>
      <c r="FJ854" s="65"/>
      <c r="FK854" s="65"/>
      <c r="FL854" s="65"/>
      <c r="FM854" s="65"/>
      <c r="FN854" s="65"/>
      <c r="FO854" s="65"/>
      <c r="FP854" s="65"/>
      <c r="FQ854" s="65"/>
      <c r="FR854" s="65"/>
      <c r="FS854" s="65"/>
      <c r="FT854" s="65"/>
      <c r="FU854" s="65"/>
      <c r="FV854" s="65"/>
      <c r="FW854" s="65"/>
      <c r="FX854" s="65"/>
      <c r="FY854" s="65"/>
      <c r="FZ854" s="65"/>
      <c r="GA854" s="65"/>
      <c r="GB854" s="65"/>
      <c r="GC854" s="65"/>
      <c r="GD854" s="65"/>
      <c r="GE854" s="65"/>
      <c r="GF854" s="65"/>
      <c r="GG854" s="65"/>
      <c r="GH854" s="65"/>
      <c r="GI854" s="65"/>
      <c r="GJ854" s="65"/>
      <c r="GK854" s="65"/>
      <c r="GL854" s="65"/>
      <c r="GM854" s="65"/>
      <c r="GN854" s="65"/>
      <c r="GO854" s="65"/>
    </row>
    <row r="855" spans="46:197" s="103" customFormat="1" ht="20.100000000000001" customHeight="1" x14ac:dyDescent="0.3">
      <c r="AT855" s="64"/>
      <c r="AU855" s="64"/>
      <c r="AV855" s="64"/>
      <c r="AW855" s="64"/>
      <c r="AX855" s="64"/>
      <c r="AY855" s="64"/>
      <c r="AZ855" s="64"/>
      <c r="BA855" s="64"/>
      <c r="BB855" s="64"/>
      <c r="BC855" s="64"/>
      <c r="BD855" s="64"/>
      <c r="BE855" s="64"/>
      <c r="BF855" s="64"/>
      <c r="BG855" s="64"/>
      <c r="BH855" s="64"/>
      <c r="BI855" s="64"/>
      <c r="BJ855" s="64"/>
      <c r="BK855" s="64"/>
      <c r="BL855" s="64"/>
      <c r="BM855" s="64"/>
      <c r="BN855" s="64"/>
      <c r="BO855" s="64"/>
      <c r="BP855" s="64"/>
      <c r="BQ855" s="64"/>
      <c r="BR855" s="64"/>
      <c r="BS855" s="64"/>
      <c r="BT855" s="64"/>
      <c r="BU855" s="64"/>
      <c r="BV855" s="64"/>
      <c r="BW855" s="64"/>
      <c r="BX855" s="64"/>
      <c r="BY855" s="64"/>
      <c r="BZ855" s="64"/>
      <c r="CA855" s="64"/>
      <c r="CB855" s="64"/>
      <c r="CC855" s="64"/>
      <c r="CD855" s="64"/>
      <c r="CE855" s="64"/>
      <c r="CF855" s="64"/>
      <c r="CG855" s="64"/>
      <c r="CH855" s="64"/>
      <c r="CI855" s="64"/>
      <c r="CJ855" s="64"/>
      <c r="CK855" s="64"/>
      <c r="CL855" s="64"/>
      <c r="CM855" s="64"/>
      <c r="CN855" s="64"/>
      <c r="CO855" s="64"/>
      <c r="CP855" s="64"/>
      <c r="CQ855" s="64"/>
      <c r="CR855" s="64"/>
      <c r="CS855" s="64"/>
      <c r="CT855" s="64"/>
      <c r="CU855" s="64"/>
      <c r="CV855" s="64"/>
      <c r="CW855" s="64"/>
      <c r="CX855" s="64"/>
      <c r="CY855" s="64"/>
      <c r="CZ855" s="64"/>
      <c r="DA855" s="64"/>
      <c r="DB855" s="64"/>
      <c r="DC855" s="64"/>
      <c r="DD855" s="64"/>
      <c r="DE855" s="64"/>
      <c r="DF855" s="64"/>
      <c r="DG855" s="64"/>
      <c r="DH855" s="64"/>
      <c r="DI855" s="64"/>
      <c r="DJ855" s="64"/>
      <c r="DK855" s="65"/>
      <c r="DL855" s="65"/>
      <c r="DM855" s="65"/>
      <c r="DN855" s="65"/>
      <c r="DO855" s="65"/>
      <c r="DP855" s="65"/>
      <c r="DQ855" s="65"/>
      <c r="DR855" s="65"/>
      <c r="DS855" s="65"/>
      <c r="DT855" s="65"/>
      <c r="DU855" s="65"/>
      <c r="DV855" s="65"/>
      <c r="DW855" s="65"/>
      <c r="DX855" s="65"/>
      <c r="DY855" s="65"/>
      <c r="DZ855" s="65"/>
      <c r="EA855" s="65"/>
      <c r="EB855" s="65"/>
      <c r="EC855" s="65"/>
      <c r="ED855" s="65"/>
      <c r="EE855" s="65"/>
      <c r="EF855" s="65"/>
      <c r="EG855" s="65"/>
      <c r="EH855" s="65"/>
      <c r="EI855" s="65"/>
      <c r="EJ855" s="65"/>
      <c r="EK855" s="65"/>
      <c r="EL855" s="65"/>
      <c r="EM855" s="65"/>
      <c r="EN855" s="65"/>
      <c r="EO855" s="65"/>
      <c r="EP855" s="65"/>
      <c r="EQ855" s="65"/>
      <c r="ER855" s="65"/>
      <c r="ES855" s="65"/>
      <c r="ET855" s="65"/>
      <c r="EU855" s="65"/>
      <c r="EV855" s="65"/>
      <c r="EW855" s="65"/>
      <c r="EX855" s="65"/>
      <c r="EY855" s="65"/>
      <c r="EZ855" s="65"/>
      <c r="FA855" s="65"/>
      <c r="FB855" s="65"/>
      <c r="FC855" s="65"/>
      <c r="FD855" s="65"/>
      <c r="FE855" s="65"/>
      <c r="FF855" s="65"/>
      <c r="FG855" s="65"/>
      <c r="FH855" s="65"/>
      <c r="FI855" s="65"/>
      <c r="FJ855" s="65"/>
      <c r="FK855" s="65"/>
      <c r="FL855" s="65"/>
      <c r="FM855" s="65"/>
      <c r="FN855" s="65"/>
      <c r="FO855" s="65"/>
      <c r="FP855" s="65"/>
      <c r="FQ855" s="65"/>
      <c r="FR855" s="65"/>
      <c r="FS855" s="65"/>
      <c r="FT855" s="65"/>
      <c r="FU855" s="65"/>
      <c r="FV855" s="65"/>
      <c r="FW855" s="65"/>
      <c r="FX855" s="65"/>
      <c r="FY855" s="65"/>
      <c r="FZ855" s="65"/>
      <c r="GA855" s="65"/>
      <c r="GB855" s="65"/>
      <c r="GC855" s="65"/>
      <c r="GD855" s="65"/>
      <c r="GE855" s="65"/>
      <c r="GF855" s="65"/>
      <c r="GG855" s="65"/>
      <c r="GH855" s="65"/>
      <c r="GI855" s="65"/>
      <c r="GJ855" s="65"/>
      <c r="GK855" s="65"/>
      <c r="GL855" s="65"/>
      <c r="GM855" s="65"/>
      <c r="GN855" s="65"/>
      <c r="GO855" s="65"/>
    </row>
    <row r="856" spans="46:197" s="103" customFormat="1" ht="20.100000000000001" customHeight="1" x14ac:dyDescent="0.3">
      <c r="AT856" s="64"/>
      <c r="AU856" s="64"/>
      <c r="AV856" s="64"/>
      <c r="AW856" s="64"/>
      <c r="AX856" s="64"/>
      <c r="AY856" s="64"/>
      <c r="AZ856" s="64"/>
      <c r="BA856" s="64"/>
      <c r="BB856" s="64"/>
      <c r="BC856" s="64"/>
      <c r="BD856" s="64"/>
      <c r="BE856" s="64"/>
      <c r="BF856" s="64"/>
      <c r="BG856" s="64"/>
      <c r="BH856" s="64"/>
      <c r="BI856" s="64"/>
      <c r="BJ856" s="64"/>
      <c r="BK856" s="64"/>
      <c r="BL856" s="64"/>
      <c r="BM856" s="64"/>
      <c r="BN856" s="64"/>
      <c r="BO856" s="64"/>
      <c r="BP856" s="64"/>
      <c r="BQ856" s="64"/>
      <c r="BR856" s="64"/>
      <c r="BS856" s="64"/>
      <c r="BT856" s="64"/>
      <c r="BU856" s="64"/>
      <c r="BV856" s="64"/>
      <c r="BW856" s="64"/>
      <c r="BX856" s="64"/>
      <c r="BY856" s="64"/>
      <c r="BZ856" s="64"/>
      <c r="CA856" s="64"/>
      <c r="CB856" s="64"/>
      <c r="CC856" s="64"/>
      <c r="CD856" s="64"/>
      <c r="CE856" s="64"/>
      <c r="CF856" s="64"/>
      <c r="CG856" s="64"/>
      <c r="CH856" s="64"/>
      <c r="CI856" s="64"/>
      <c r="CJ856" s="64"/>
      <c r="CK856" s="64"/>
      <c r="CL856" s="64"/>
      <c r="CM856" s="64"/>
      <c r="CN856" s="64"/>
      <c r="CO856" s="64"/>
      <c r="CP856" s="64"/>
      <c r="CQ856" s="64"/>
      <c r="CR856" s="64"/>
      <c r="CS856" s="64"/>
      <c r="CT856" s="64"/>
      <c r="CU856" s="64"/>
      <c r="CV856" s="64"/>
      <c r="CW856" s="64"/>
      <c r="CX856" s="64"/>
      <c r="CY856" s="64"/>
      <c r="CZ856" s="64"/>
      <c r="DA856" s="64"/>
      <c r="DB856" s="64"/>
      <c r="DC856" s="64"/>
      <c r="DD856" s="64"/>
      <c r="DE856" s="64"/>
      <c r="DF856" s="64"/>
      <c r="DG856" s="64"/>
      <c r="DH856" s="64"/>
      <c r="DI856" s="64"/>
      <c r="DJ856" s="64"/>
      <c r="DK856" s="65"/>
      <c r="DL856" s="65"/>
      <c r="DM856" s="65"/>
      <c r="DN856" s="65"/>
      <c r="DO856" s="65"/>
      <c r="DP856" s="65"/>
      <c r="DQ856" s="65"/>
      <c r="DR856" s="65"/>
      <c r="DS856" s="65"/>
      <c r="DT856" s="65"/>
      <c r="DU856" s="65"/>
      <c r="DV856" s="65"/>
      <c r="DW856" s="65"/>
      <c r="DX856" s="65"/>
      <c r="DY856" s="65"/>
      <c r="DZ856" s="65"/>
      <c r="EA856" s="65"/>
      <c r="EB856" s="65"/>
      <c r="EC856" s="65"/>
      <c r="ED856" s="65"/>
      <c r="EE856" s="65"/>
      <c r="EF856" s="65"/>
      <c r="EG856" s="65"/>
      <c r="EH856" s="65"/>
      <c r="EI856" s="65"/>
      <c r="EJ856" s="65"/>
      <c r="EK856" s="65"/>
      <c r="EL856" s="65"/>
      <c r="EM856" s="65"/>
      <c r="EN856" s="65"/>
      <c r="EO856" s="65"/>
      <c r="EP856" s="65"/>
      <c r="EQ856" s="65"/>
      <c r="ER856" s="65"/>
      <c r="ES856" s="65"/>
      <c r="ET856" s="65"/>
      <c r="EU856" s="65"/>
      <c r="EV856" s="65"/>
      <c r="EW856" s="65"/>
      <c r="EX856" s="65"/>
      <c r="EY856" s="65"/>
      <c r="EZ856" s="65"/>
      <c r="FA856" s="65"/>
      <c r="FB856" s="65"/>
      <c r="FC856" s="65"/>
      <c r="FD856" s="65"/>
      <c r="FE856" s="65"/>
      <c r="FF856" s="65"/>
      <c r="FG856" s="65"/>
      <c r="FH856" s="65"/>
      <c r="FI856" s="65"/>
      <c r="FJ856" s="65"/>
      <c r="FK856" s="65"/>
      <c r="FL856" s="65"/>
      <c r="FM856" s="65"/>
      <c r="FN856" s="65"/>
      <c r="FO856" s="65"/>
      <c r="FP856" s="65"/>
      <c r="FQ856" s="65"/>
      <c r="FR856" s="65"/>
      <c r="FS856" s="65"/>
      <c r="FT856" s="65"/>
      <c r="FU856" s="65"/>
      <c r="FV856" s="65"/>
      <c r="FW856" s="65"/>
      <c r="FX856" s="65"/>
      <c r="FY856" s="65"/>
      <c r="FZ856" s="65"/>
      <c r="GA856" s="65"/>
      <c r="GB856" s="65"/>
      <c r="GC856" s="65"/>
      <c r="GD856" s="65"/>
      <c r="GE856" s="65"/>
      <c r="GF856" s="65"/>
      <c r="GG856" s="65"/>
      <c r="GH856" s="65"/>
      <c r="GI856" s="65"/>
      <c r="GJ856" s="65"/>
      <c r="GK856" s="65"/>
      <c r="GL856" s="65"/>
      <c r="GM856" s="65"/>
      <c r="GN856" s="65"/>
      <c r="GO856" s="65"/>
    </row>
    <row r="857" spans="46:197" s="103" customFormat="1" ht="20.100000000000001" customHeight="1" x14ac:dyDescent="0.3">
      <c r="AT857" s="64"/>
      <c r="AU857" s="64"/>
      <c r="AV857" s="64"/>
      <c r="AW857" s="64"/>
      <c r="AX857" s="64"/>
      <c r="AY857" s="64"/>
      <c r="AZ857" s="64"/>
      <c r="BA857" s="64"/>
      <c r="BB857" s="64"/>
      <c r="BC857" s="64"/>
      <c r="BD857" s="64"/>
      <c r="BE857" s="64"/>
      <c r="BF857" s="64"/>
      <c r="BG857" s="64"/>
      <c r="BH857" s="64"/>
      <c r="BI857" s="64"/>
      <c r="BJ857" s="64"/>
      <c r="BK857" s="64"/>
      <c r="BL857" s="64"/>
      <c r="BM857" s="64"/>
      <c r="BN857" s="64"/>
      <c r="BO857" s="64"/>
      <c r="BP857" s="64"/>
      <c r="BQ857" s="64"/>
      <c r="BR857" s="64"/>
      <c r="BS857" s="64"/>
      <c r="BT857" s="64"/>
      <c r="BU857" s="64"/>
      <c r="BV857" s="64"/>
      <c r="BW857" s="64"/>
      <c r="BX857" s="64"/>
      <c r="BY857" s="64"/>
      <c r="BZ857" s="64"/>
      <c r="CA857" s="64"/>
      <c r="CB857" s="64"/>
      <c r="CC857" s="64"/>
      <c r="CD857" s="64"/>
      <c r="CE857" s="64"/>
      <c r="CF857" s="64"/>
      <c r="CG857" s="64"/>
      <c r="CH857" s="64"/>
      <c r="CI857" s="64"/>
      <c r="CJ857" s="64"/>
      <c r="CK857" s="64"/>
      <c r="CL857" s="64"/>
      <c r="CM857" s="64"/>
      <c r="CN857" s="64"/>
      <c r="CO857" s="64"/>
      <c r="CP857" s="64"/>
      <c r="CQ857" s="64"/>
      <c r="CR857" s="64"/>
      <c r="CS857" s="64"/>
      <c r="CT857" s="64"/>
      <c r="CU857" s="64"/>
      <c r="CV857" s="64"/>
      <c r="CW857" s="64"/>
      <c r="CX857" s="64"/>
      <c r="CY857" s="64"/>
      <c r="CZ857" s="64"/>
      <c r="DA857" s="64"/>
      <c r="DB857" s="64"/>
      <c r="DC857" s="64"/>
      <c r="DD857" s="64"/>
      <c r="DE857" s="64"/>
      <c r="DF857" s="64"/>
      <c r="DG857" s="64"/>
      <c r="DH857" s="64"/>
      <c r="DI857" s="64"/>
      <c r="DJ857" s="64"/>
      <c r="DK857" s="65"/>
      <c r="DL857" s="65"/>
      <c r="DM857" s="65"/>
      <c r="DN857" s="65"/>
      <c r="DO857" s="65"/>
      <c r="DP857" s="65"/>
      <c r="DQ857" s="65"/>
      <c r="DR857" s="65"/>
      <c r="DS857" s="65"/>
      <c r="DT857" s="65"/>
      <c r="DU857" s="65"/>
      <c r="DV857" s="65"/>
      <c r="DW857" s="65"/>
      <c r="DX857" s="65"/>
      <c r="DY857" s="65"/>
      <c r="DZ857" s="65"/>
      <c r="EA857" s="65"/>
      <c r="EB857" s="65"/>
      <c r="EC857" s="65"/>
      <c r="ED857" s="65"/>
      <c r="EE857" s="65"/>
      <c r="EF857" s="65"/>
      <c r="EG857" s="65"/>
      <c r="EH857" s="65"/>
      <c r="EI857" s="65"/>
      <c r="EJ857" s="65"/>
      <c r="EK857" s="65"/>
      <c r="EL857" s="65"/>
      <c r="EM857" s="65"/>
      <c r="EN857" s="65"/>
      <c r="EO857" s="65"/>
      <c r="EP857" s="65"/>
      <c r="EQ857" s="65"/>
      <c r="ER857" s="65"/>
      <c r="ES857" s="65"/>
      <c r="ET857" s="65"/>
      <c r="EU857" s="65"/>
      <c r="EV857" s="65"/>
      <c r="EW857" s="65"/>
      <c r="EX857" s="65"/>
      <c r="EY857" s="65"/>
      <c r="EZ857" s="65"/>
      <c r="FA857" s="65"/>
      <c r="FB857" s="65"/>
      <c r="FC857" s="65"/>
      <c r="FD857" s="65"/>
      <c r="FE857" s="65"/>
      <c r="FF857" s="65"/>
      <c r="FG857" s="65"/>
      <c r="FH857" s="65"/>
      <c r="FI857" s="65"/>
      <c r="FJ857" s="65"/>
      <c r="FK857" s="65"/>
      <c r="FL857" s="65"/>
      <c r="FM857" s="65"/>
      <c r="FN857" s="65"/>
      <c r="FO857" s="65"/>
      <c r="FP857" s="65"/>
      <c r="FQ857" s="65"/>
      <c r="FR857" s="65"/>
      <c r="FS857" s="65"/>
      <c r="FT857" s="65"/>
      <c r="FU857" s="65"/>
      <c r="FV857" s="65"/>
      <c r="FW857" s="65"/>
      <c r="FX857" s="65"/>
      <c r="FY857" s="65"/>
      <c r="FZ857" s="65"/>
      <c r="GA857" s="65"/>
      <c r="GB857" s="65"/>
      <c r="GC857" s="65"/>
      <c r="GD857" s="65"/>
      <c r="GE857" s="65"/>
      <c r="GF857" s="65"/>
      <c r="GG857" s="65"/>
      <c r="GH857" s="65"/>
      <c r="GI857" s="65"/>
      <c r="GJ857" s="65"/>
      <c r="GK857" s="65"/>
      <c r="GL857" s="65"/>
      <c r="GM857" s="65"/>
      <c r="GN857" s="65"/>
      <c r="GO857" s="65"/>
    </row>
    <row r="858" spans="46:197" s="103" customFormat="1" ht="20.100000000000001" customHeight="1" x14ac:dyDescent="0.3">
      <c r="AT858" s="64"/>
      <c r="AU858" s="64"/>
      <c r="AV858" s="64"/>
      <c r="AW858" s="64"/>
      <c r="AX858" s="64"/>
      <c r="AY858" s="64"/>
      <c r="AZ858" s="64"/>
      <c r="BA858" s="64"/>
      <c r="BB858" s="64"/>
      <c r="BC858" s="64"/>
      <c r="BD858" s="64"/>
      <c r="BE858" s="64"/>
      <c r="BF858" s="64"/>
      <c r="BG858" s="64"/>
      <c r="BH858" s="64"/>
      <c r="BI858" s="64"/>
      <c r="BJ858" s="64"/>
      <c r="BK858" s="64"/>
      <c r="BL858" s="64"/>
      <c r="BM858" s="64"/>
      <c r="BN858" s="64"/>
      <c r="BO858" s="64"/>
      <c r="BP858" s="64"/>
      <c r="BQ858" s="64"/>
      <c r="BR858" s="64"/>
      <c r="BS858" s="64"/>
      <c r="BT858" s="64"/>
      <c r="BU858" s="64"/>
      <c r="BV858" s="64"/>
      <c r="BW858" s="64"/>
      <c r="BX858" s="64"/>
      <c r="BY858" s="64"/>
      <c r="BZ858" s="64"/>
      <c r="CA858" s="64"/>
      <c r="CB858" s="64"/>
      <c r="CC858" s="64"/>
      <c r="CD858" s="64"/>
      <c r="CE858" s="64"/>
      <c r="CF858" s="64"/>
      <c r="CG858" s="64"/>
      <c r="CH858" s="64"/>
      <c r="CI858" s="64"/>
      <c r="CJ858" s="64"/>
      <c r="CK858" s="64"/>
      <c r="CL858" s="64"/>
      <c r="CM858" s="64"/>
      <c r="CN858" s="64"/>
      <c r="CO858" s="64"/>
      <c r="CP858" s="64"/>
      <c r="CQ858" s="64"/>
      <c r="CR858" s="64"/>
      <c r="CS858" s="64"/>
      <c r="CT858" s="64"/>
      <c r="CU858" s="64"/>
      <c r="CV858" s="64"/>
      <c r="CW858" s="64"/>
      <c r="CX858" s="64"/>
      <c r="CY858" s="64"/>
      <c r="CZ858" s="64"/>
      <c r="DA858" s="64"/>
      <c r="DB858" s="64"/>
      <c r="DC858" s="64"/>
      <c r="DD858" s="64"/>
      <c r="DE858" s="64"/>
      <c r="DF858" s="64"/>
      <c r="DG858" s="64"/>
      <c r="DH858" s="64"/>
      <c r="DI858" s="64"/>
      <c r="DJ858" s="64"/>
      <c r="DK858" s="65"/>
      <c r="DL858" s="65"/>
      <c r="DM858" s="65"/>
      <c r="DN858" s="65"/>
      <c r="DO858" s="65"/>
      <c r="DP858" s="65"/>
      <c r="DQ858" s="65"/>
      <c r="DR858" s="65"/>
      <c r="DS858" s="65"/>
      <c r="DT858" s="65"/>
      <c r="DU858" s="65"/>
      <c r="DV858" s="65"/>
      <c r="DW858" s="65"/>
      <c r="DX858" s="65"/>
      <c r="DY858" s="65"/>
      <c r="DZ858" s="65"/>
      <c r="EA858" s="65"/>
      <c r="EB858" s="65"/>
      <c r="EC858" s="65"/>
      <c r="ED858" s="65"/>
      <c r="EE858" s="65"/>
      <c r="EF858" s="65"/>
      <c r="EG858" s="65"/>
      <c r="EH858" s="65"/>
      <c r="EI858" s="65"/>
      <c r="EJ858" s="65"/>
      <c r="EK858" s="65"/>
      <c r="EL858" s="65"/>
      <c r="EM858" s="65"/>
      <c r="EN858" s="65"/>
      <c r="EO858" s="65"/>
      <c r="EP858" s="65"/>
      <c r="EQ858" s="65"/>
      <c r="ER858" s="65"/>
      <c r="ES858" s="65"/>
      <c r="ET858" s="65"/>
      <c r="EU858" s="65"/>
      <c r="EV858" s="65"/>
      <c r="EW858" s="65"/>
      <c r="EX858" s="65"/>
      <c r="EY858" s="65"/>
      <c r="EZ858" s="65"/>
      <c r="FA858" s="65"/>
      <c r="FB858" s="65"/>
      <c r="FC858" s="65"/>
      <c r="FD858" s="65"/>
      <c r="FE858" s="65"/>
      <c r="FF858" s="65"/>
      <c r="FG858" s="65"/>
      <c r="FH858" s="65"/>
      <c r="FI858" s="65"/>
      <c r="FJ858" s="65"/>
      <c r="FK858" s="65"/>
      <c r="FL858" s="65"/>
      <c r="FM858" s="65"/>
      <c r="FN858" s="65"/>
      <c r="FO858" s="65"/>
      <c r="FP858" s="65"/>
      <c r="FQ858" s="65"/>
      <c r="FR858" s="65"/>
      <c r="FS858" s="65"/>
      <c r="FT858" s="65"/>
      <c r="FU858" s="65"/>
      <c r="FV858" s="65"/>
      <c r="FW858" s="65"/>
      <c r="FX858" s="65"/>
      <c r="FY858" s="65"/>
      <c r="FZ858" s="65"/>
      <c r="GA858" s="65"/>
      <c r="GB858" s="65"/>
      <c r="GC858" s="65"/>
      <c r="GD858" s="65"/>
      <c r="GE858" s="65"/>
      <c r="GF858" s="65"/>
      <c r="GG858" s="65"/>
      <c r="GH858" s="65"/>
      <c r="GI858" s="65"/>
      <c r="GJ858" s="65"/>
      <c r="GK858" s="65"/>
      <c r="GL858" s="65"/>
      <c r="GM858" s="65"/>
      <c r="GN858" s="65"/>
      <c r="GO858" s="65"/>
    </row>
    <row r="859" spans="46:197" s="103" customFormat="1" ht="20.100000000000001" customHeight="1" x14ac:dyDescent="0.3">
      <c r="AT859" s="64"/>
      <c r="AU859" s="64"/>
      <c r="AV859" s="64"/>
      <c r="AW859" s="64"/>
      <c r="AX859" s="64"/>
      <c r="AY859" s="64"/>
      <c r="AZ859" s="64"/>
      <c r="BA859" s="64"/>
      <c r="BB859" s="64"/>
      <c r="BC859" s="64"/>
      <c r="BD859" s="64"/>
      <c r="BE859" s="64"/>
      <c r="BF859" s="64"/>
      <c r="BG859" s="64"/>
      <c r="BH859" s="64"/>
      <c r="BI859" s="64"/>
      <c r="BJ859" s="64"/>
      <c r="BK859" s="64"/>
      <c r="BL859" s="64"/>
      <c r="BM859" s="64"/>
      <c r="BN859" s="64"/>
      <c r="BO859" s="64"/>
      <c r="BP859" s="64"/>
      <c r="BQ859" s="64"/>
      <c r="BR859" s="64"/>
      <c r="BS859" s="64"/>
      <c r="BT859" s="64"/>
      <c r="BU859" s="64"/>
      <c r="BV859" s="64"/>
      <c r="BW859" s="64"/>
      <c r="BX859" s="64"/>
      <c r="BY859" s="64"/>
      <c r="BZ859" s="64"/>
      <c r="CA859" s="64"/>
      <c r="CB859" s="64"/>
      <c r="CC859" s="64"/>
      <c r="CD859" s="64"/>
      <c r="CE859" s="64"/>
      <c r="CF859" s="64"/>
      <c r="CG859" s="64"/>
      <c r="CH859" s="64"/>
      <c r="CI859" s="64"/>
      <c r="CJ859" s="64"/>
      <c r="CK859" s="64"/>
      <c r="CL859" s="64"/>
      <c r="CM859" s="64"/>
      <c r="CN859" s="64"/>
      <c r="CO859" s="64"/>
      <c r="CP859" s="64"/>
      <c r="CQ859" s="64"/>
      <c r="CR859" s="64"/>
      <c r="CS859" s="64"/>
      <c r="CT859" s="64"/>
      <c r="CU859" s="64"/>
      <c r="CV859" s="64"/>
      <c r="CW859" s="64"/>
      <c r="CX859" s="64"/>
      <c r="CY859" s="64"/>
      <c r="CZ859" s="64"/>
      <c r="DA859" s="64"/>
      <c r="DB859" s="64"/>
      <c r="DC859" s="64"/>
      <c r="DD859" s="64"/>
      <c r="DE859" s="64"/>
      <c r="DF859" s="64"/>
      <c r="DG859" s="64"/>
      <c r="DH859" s="64"/>
      <c r="DI859" s="64"/>
      <c r="DJ859" s="64"/>
      <c r="DK859" s="65"/>
      <c r="DL859" s="65"/>
      <c r="DM859" s="65"/>
      <c r="DN859" s="65"/>
      <c r="DO859" s="65"/>
      <c r="DP859" s="65"/>
      <c r="DQ859" s="65"/>
      <c r="DR859" s="65"/>
      <c r="DS859" s="65"/>
      <c r="DT859" s="65"/>
      <c r="DU859" s="65"/>
      <c r="DV859" s="65"/>
      <c r="DW859" s="65"/>
      <c r="DX859" s="65"/>
      <c r="DY859" s="65"/>
      <c r="DZ859" s="65"/>
      <c r="EA859" s="65"/>
      <c r="EB859" s="65"/>
      <c r="EC859" s="65"/>
      <c r="ED859" s="65"/>
      <c r="EE859" s="65"/>
      <c r="EF859" s="65"/>
      <c r="EG859" s="65"/>
      <c r="EH859" s="65"/>
      <c r="EI859" s="65"/>
      <c r="EJ859" s="65"/>
      <c r="EK859" s="65"/>
      <c r="EL859" s="65"/>
      <c r="EM859" s="65"/>
      <c r="EN859" s="65"/>
      <c r="EO859" s="65"/>
      <c r="EP859" s="65"/>
      <c r="EQ859" s="65"/>
      <c r="ER859" s="65"/>
      <c r="ES859" s="65"/>
      <c r="ET859" s="65"/>
      <c r="EU859" s="65"/>
      <c r="EV859" s="65"/>
      <c r="EW859" s="65"/>
      <c r="EX859" s="65"/>
      <c r="EY859" s="65"/>
      <c r="EZ859" s="65"/>
      <c r="FA859" s="65"/>
      <c r="FB859" s="65"/>
      <c r="FC859" s="65"/>
      <c r="FD859" s="65"/>
      <c r="FE859" s="65"/>
      <c r="FF859" s="65"/>
      <c r="FG859" s="65"/>
      <c r="FH859" s="65"/>
      <c r="FI859" s="65"/>
      <c r="FJ859" s="65"/>
      <c r="FK859" s="65"/>
      <c r="FL859" s="65"/>
      <c r="FM859" s="65"/>
      <c r="FN859" s="65"/>
      <c r="FO859" s="65"/>
      <c r="FP859" s="65"/>
      <c r="FQ859" s="65"/>
      <c r="FR859" s="65"/>
      <c r="FS859" s="65"/>
      <c r="FT859" s="65"/>
      <c r="FU859" s="65"/>
      <c r="FV859" s="65"/>
      <c r="FW859" s="65"/>
      <c r="FX859" s="65"/>
      <c r="FY859" s="65"/>
      <c r="FZ859" s="65"/>
      <c r="GA859" s="65"/>
      <c r="GB859" s="65"/>
      <c r="GC859" s="65"/>
      <c r="GD859" s="65"/>
      <c r="GE859" s="65"/>
      <c r="GF859" s="65"/>
      <c r="GG859" s="65"/>
      <c r="GH859" s="65"/>
      <c r="GI859" s="65"/>
      <c r="GJ859" s="65"/>
      <c r="GK859" s="65"/>
      <c r="GL859" s="65"/>
      <c r="GM859" s="65"/>
      <c r="GN859" s="65"/>
      <c r="GO859" s="65"/>
    </row>
    <row r="860" spans="46:197" s="103" customFormat="1" ht="20.100000000000001" customHeight="1" x14ac:dyDescent="0.3">
      <c r="AT860" s="64"/>
      <c r="AU860" s="64"/>
      <c r="AV860" s="64"/>
      <c r="AW860" s="64"/>
      <c r="AX860" s="64"/>
      <c r="AY860" s="64"/>
      <c r="AZ860" s="64"/>
      <c r="BA860" s="64"/>
      <c r="BB860" s="64"/>
      <c r="BC860" s="64"/>
      <c r="BD860" s="64"/>
      <c r="BE860" s="64"/>
      <c r="BF860" s="64"/>
      <c r="BG860" s="64"/>
      <c r="BH860" s="64"/>
      <c r="BI860" s="64"/>
      <c r="BJ860" s="64"/>
      <c r="BK860" s="64"/>
      <c r="BL860" s="64"/>
      <c r="BM860" s="64"/>
      <c r="BN860" s="64"/>
      <c r="BO860" s="64"/>
      <c r="BP860" s="64"/>
      <c r="BQ860" s="64"/>
      <c r="BR860" s="64"/>
      <c r="BS860" s="64"/>
      <c r="BT860" s="64"/>
      <c r="BU860" s="64"/>
      <c r="BV860" s="64"/>
      <c r="BW860" s="64"/>
      <c r="BX860" s="64"/>
      <c r="BY860" s="64"/>
      <c r="BZ860" s="64"/>
      <c r="CA860" s="64"/>
      <c r="CB860" s="64"/>
      <c r="CC860" s="64"/>
      <c r="CD860" s="64"/>
      <c r="CE860" s="64"/>
      <c r="CF860" s="64"/>
      <c r="CG860" s="64"/>
      <c r="CH860" s="64"/>
      <c r="CI860" s="64"/>
      <c r="CJ860" s="64"/>
      <c r="CK860" s="64"/>
      <c r="CL860" s="64"/>
      <c r="CM860" s="64"/>
      <c r="CN860" s="64"/>
      <c r="CO860" s="64"/>
      <c r="CP860" s="64"/>
      <c r="CQ860" s="64"/>
      <c r="CR860" s="64"/>
      <c r="CS860" s="64"/>
      <c r="CT860" s="64"/>
      <c r="CU860" s="64"/>
      <c r="CV860" s="64"/>
      <c r="CW860" s="64"/>
      <c r="CX860" s="64"/>
      <c r="CY860" s="64"/>
      <c r="CZ860" s="64"/>
      <c r="DA860" s="64"/>
      <c r="DB860" s="64"/>
      <c r="DC860" s="64"/>
      <c r="DD860" s="64"/>
      <c r="DE860" s="64"/>
      <c r="DF860" s="64"/>
      <c r="DG860" s="64"/>
      <c r="DH860" s="64"/>
      <c r="DI860" s="64"/>
      <c r="DJ860" s="64"/>
      <c r="DK860" s="65"/>
      <c r="DL860" s="65"/>
      <c r="DM860" s="65"/>
      <c r="DN860" s="65"/>
      <c r="DO860" s="65"/>
      <c r="DP860" s="65"/>
      <c r="DQ860" s="65"/>
      <c r="DR860" s="65"/>
      <c r="DS860" s="65"/>
      <c r="DT860" s="65"/>
      <c r="DU860" s="65"/>
      <c r="DV860" s="65"/>
      <c r="DW860" s="65"/>
      <c r="DX860" s="65"/>
      <c r="DY860" s="65"/>
      <c r="DZ860" s="65"/>
      <c r="EA860" s="65"/>
      <c r="EB860" s="65"/>
      <c r="EC860" s="65"/>
      <c r="ED860" s="65"/>
      <c r="EE860" s="65"/>
      <c r="EF860" s="65"/>
      <c r="EG860" s="65"/>
      <c r="EH860" s="65"/>
      <c r="EI860" s="65"/>
      <c r="EJ860" s="65"/>
      <c r="EK860" s="65"/>
      <c r="EL860" s="65"/>
      <c r="EM860" s="65"/>
      <c r="EN860" s="65"/>
      <c r="EO860" s="65"/>
      <c r="EP860" s="65"/>
      <c r="EQ860" s="65"/>
      <c r="ER860" s="65"/>
      <c r="ES860" s="65"/>
      <c r="ET860" s="65"/>
      <c r="EU860" s="65"/>
      <c r="EV860" s="65"/>
      <c r="EW860" s="65"/>
      <c r="EX860" s="65"/>
      <c r="EY860" s="65"/>
      <c r="EZ860" s="65"/>
      <c r="FA860" s="65"/>
      <c r="FB860" s="65"/>
      <c r="FC860" s="65"/>
      <c r="FD860" s="65"/>
      <c r="FE860" s="65"/>
      <c r="FF860" s="65"/>
      <c r="FG860" s="65"/>
      <c r="FH860" s="65"/>
      <c r="FI860" s="65"/>
      <c r="FJ860" s="65"/>
      <c r="FK860" s="65"/>
      <c r="FL860" s="65"/>
      <c r="FM860" s="65"/>
      <c r="FN860" s="65"/>
      <c r="FO860" s="65"/>
      <c r="FP860" s="65"/>
      <c r="FQ860" s="65"/>
      <c r="FR860" s="65"/>
      <c r="FS860" s="65"/>
      <c r="FT860" s="65"/>
      <c r="FU860" s="65"/>
      <c r="FV860" s="65"/>
      <c r="FW860" s="65"/>
      <c r="FX860" s="65"/>
      <c r="FY860" s="65"/>
      <c r="FZ860" s="65"/>
      <c r="GA860" s="65"/>
      <c r="GB860" s="65"/>
      <c r="GC860" s="65"/>
      <c r="GD860" s="65"/>
      <c r="GE860" s="65"/>
      <c r="GF860" s="65"/>
      <c r="GG860" s="65"/>
      <c r="GH860" s="65"/>
      <c r="GI860" s="65"/>
      <c r="GJ860" s="65"/>
      <c r="GK860" s="65"/>
      <c r="GL860" s="65"/>
      <c r="GM860" s="65"/>
      <c r="GN860" s="65"/>
      <c r="GO860" s="65"/>
    </row>
    <row r="861" spans="46:197" s="103" customFormat="1" ht="20.100000000000001" customHeight="1" x14ac:dyDescent="0.3">
      <c r="AT861" s="64"/>
      <c r="AU861" s="64"/>
      <c r="AV861" s="64"/>
      <c r="AW861" s="64"/>
      <c r="AX861" s="64"/>
      <c r="AY861" s="64"/>
      <c r="AZ861" s="64"/>
      <c r="BA861" s="64"/>
      <c r="BB861" s="64"/>
      <c r="BC861" s="64"/>
      <c r="BD861" s="64"/>
      <c r="BE861" s="64"/>
      <c r="BF861" s="64"/>
      <c r="BG861" s="64"/>
      <c r="BH861" s="64"/>
      <c r="BI861" s="64"/>
      <c r="BJ861" s="64"/>
      <c r="BK861" s="64"/>
      <c r="BL861" s="64"/>
      <c r="BM861" s="64"/>
      <c r="BN861" s="64"/>
      <c r="BO861" s="64"/>
      <c r="BP861" s="64"/>
      <c r="BQ861" s="64"/>
      <c r="BR861" s="64"/>
      <c r="BS861" s="64"/>
      <c r="BT861" s="64"/>
      <c r="BU861" s="64"/>
      <c r="BV861" s="64"/>
      <c r="BW861" s="64"/>
      <c r="BX861" s="64"/>
      <c r="BY861" s="64"/>
      <c r="BZ861" s="64"/>
      <c r="CA861" s="64"/>
      <c r="CB861" s="64"/>
      <c r="CC861" s="64"/>
      <c r="CD861" s="64"/>
      <c r="CE861" s="64"/>
      <c r="CF861" s="64"/>
      <c r="CG861" s="64"/>
      <c r="CH861" s="64"/>
      <c r="CI861" s="64"/>
      <c r="CJ861" s="64"/>
      <c r="CK861" s="64"/>
      <c r="CL861" s="64"/>
      <c r="CM861" s="64"/>
      <c r="CN861" s="64"/>
      <c r="CO861" s="64"/>
      <c r="CP861" s="64"/>
      <c r="CQ861" s="64"/>
      <c r="CR861" s="64"/>
      <c r="CS861" s="64"/>
      <c r="CT861" s="64"/>
      <c r="CU861" s="64"/>
      <c r="CV861" s="64"/>
      <c r="CW861" s="64"/>
      <c r="CX861" s="64"/>
      <c r="CY861" s="64"/>
      <c r="CZ861" s="64"/>
      <c r="DA861" s="64"/>
      <c r="DB861" s="64"/>
      <c r="DC861" s="64"/>
      <c r="DD861" s="64"/>
      <c r="DE861" s="64"/>
      <c r="DF861" s="64"/>
      <c r="DG861" s="64"/>
      <c r="DH861" s="64"/>
      <c r="DI861" s="64"/>
      <c r="DJ861" s="64"/>
      <c r="DK861" s="65"/>
      <c r="DL861" s="65"/>
      <c r="DM861" s="65"/>
      <c r="DN861" s="65"/>
      <c r="DO861" s="65"/>
      <c r="DP861" s="65"/>
      <c r="DQ861" s="65"/>
      <c r="DR861" s="65"/>
      <c r="DS861" s="65"/>
      <c r="DT861" s="65"/>
      <c r="DU861" s="65"/>
      <c r="DV861" s="65"/>
      <c r="DW861" s="65"/>
      <c r="DX861" s="65"/>
      <c r="DY861" s="65"/>
      <c r="DZ861" s="65"/>
      <c r="EA861" s="65"/>
      <c r="EB861" s="65"/>
      <c r="EC861" s="65"/>
      <c r="ED861" s="65"/>
      <c r="EE861" s="65"/>
      <c r="EF861" s="65"/>
      <c r="EG861" s="65"/>
      <c r="EH861" s="65"/>
      <c r="EI861" s="65"/>
      <c r="EJ861" s="65"/>
      <c r="EK861" s="65"/>
      <c r="EL861" s="65"/>
      <c r="EM861" s="65"/>
      <c r="EN861" s="65"/>
      <c r="EO861" s="65"/>
      <c r="EP861" s="65"/>
      <c r="EQ861" s="65"/>
      <c r="ER861" s="65"/>
      <c r="ES861" s="65"/>
      <c r="ET861" s="65"/>
      <c r="EU861" s="65"/>
      <c r="EV861" s="65"/>
      <c r="EW861" s="65"/>
      <c r="EX861" s="65"/>
      <c r="EY861" s="65"/>
      <c r="EZ861" s="65"/>
      <c r="FA861" s="65"/>
      <c r="FB861" s="65"/>
      <c r="FC861" s="65"/>
      <c r="FD861" s="65"/>
      <c r="FE861" s="65"/>
      <c r="FF861" s="65"/>
      <c r="FG861" s="65"/>
      <c r="FH861" s="65"/>
      <c r="FI861" s="65"/>
      <c r="FJ861" s="65"/>
      <c r="FK861" s="65"/>
      <c r="FL861" s="65"/>
      <c r="FM861" s="65"/>
      <c r="FN861" s="65"/>
      <c r="FO861" s="65"/>
      <c r="FP861" s="65"/>
      <c r="FQ861" s="65"/>
      <c r="FR861" s="65"/>
      <c r="FS861" s="65"/>
      <c r="FT861" s="65"/>
      <c r="FU861" s="65"/>
      <c r="FV861" s="65"/>
      <c r="FW861" s="65"/>
      <c r="FX861" s="65"/>
      <c r="FY861" s="65"/>
      <c r="FZ861" s="65"/>
      <c r="GA861" s="65"/>
      <c r="GB861" s="65"/>
      <c r="GC861" s="65"/>
      <c r="GD861" s="65"/>
      <c r="GE861" s="65"/>
      <c r="GF861" s="65"/>
      <c r="GG861" s="65"/>
      <c r="GH861" s="65"/>
      <c r="GI861" s="65"/>
      <c r="GJ861" s="65"/>
      <c r="GK861" s="65"/>
      <c r="GL861" s="65"/>
      <c r="GM861" s="65"/>
      <c r="GN861" s="65"/>
      <c r="GO861" s="65"/>
    </row>
    <row r="862" spans="46:197" s="103" customFormat="1" ht="20.100000000000001" customHeight="1" x14ac:dyDescent="0.3">
      <c r="AT862" s="64"/>
      <c r="AU862" s="64"/>
      <c r="AV862" s="64"/>
      <c r="AW862" s="64"/>
      <c r="AX862" s="64"/>
      <c r="AY862" s="64"/>
      <c r="AZ862" s="64"/>
      <c r="BA862" s="64"/>
      <c r="BB862" s="64"/>
      <c r="BC862" s="64"/>
      <c r="BD862" s="64"/>
      <c r="BE862" s="64"/>
      <c r="BF862" s="64"/>
      <c r="BG862" s="64"/>
      <c r="BH862" s="64"/>
      <c r="BI862" s="64"/>
      <c r="BJ862" s="64"/>
      <c r="BK862" s="64"/>
      <c r="BL862" s="64"/>
      <c r="BM862" s="64"/>
      <c r="BN862" s="64"/>
      <c r="BO862" s="64"/>
      <c r="BP862" s="64"/>
      <c r="BQ862" s="64"/>
      <c r="BR862" s="64"/>
      <c r="BS862" s="64"/>
      <c r="BT862" s="64"/>
      <c r="BU862" s="64"/>
      <c r="BV862" s="64"/>
      <c r="BW862" s="64"/>
      <c r="BX862" s="64"/>
      <c r="BY862" s="64"/>
      <c r="BZ862" s="64"/>
      <c r="CA862" s="64"/>
      <c r="CB862" s="64"/>
      <c r="CC862" s="64"/>
      <c r="CD862" s="64"/>
      <c r="CE862" s="64"/>
      <c r="CF862" s="64"/>
      <c r="CG862" s="64"/>
      <c r="CH862" s="64"/>
      <c r="CI862" s="64"/>
      <c r="CJ862" s="64"/>
      <c r="CK862" s="64"/>
      <c r="CL862" s="64"/>
      <c r="CM862" s="64"/>
      <c r="CN862" s="64"/>
      <c r="CO862" s="64"/>
      <c r="CP862" s="64"/>
      <c r="CQ862" s="64"/>
      <c r="CR862" s="64"/>
      <c r="CS862" s="64"/>
      <c r="CT862" s="64"/>
      <c r="CU862" s="64"/>
      <c r="CV862" s="64"/>
      <c r="CW862" s="64"/>
      <c r="CX862" s="64"/>
      <c r="CY862" s="64"/>
      <c r="CZ862" s="64"/>
      <c r="DA862" s="64"/>
      <c r="DB862" s="64"/>
      <c r="DC862" s="64"/>
      <c r="DD862" s="64"/>
      <c r="DE862" s="64"/>
      <c r="DF862" s="64"/>
      <c r="DG862" s="64"/>
      <c r="DH862" s="64"/>
      <c r="DI862" s="64"/>
      <c r="DJ862" s="64"/>
      <c r="DK862" s="65"/>
      <c r="DL862" s="65"/>
      <c r="DM862" s="65"/>
      <c r="DN862" s="65"/>
      <c r="DO862" s="65"/>
      <c r="DP862" s="65"/>
      <c r="DQ862" s="65"/>
      <c r="DR862" s="65"/>
      <c r="DS862" s="65"/>
      <c r="DT862" s="65"/>
      <c r="DU862" s="65"/>
      <c r="DV862" s="65"/>
      <c r="DW862" s="65"/>
      <c r="DX862" s="65"/>
      <c r="DY862" s="65"/>
      <c r="DZ862" s="65"/>
      <c r="EA862" s="65"/>
      <c r="EB862" s="65"/>
      <c r="EC862" s="65"/>
      <c r="ED862" s="65"/>
      <c r="EE862" s="65"/>
      <c r="EF862" s="65"/>
      <c r="EG862" s="65"/>
      <c r="EH862" s="65"/>
      <c r="EI862" s="65"/>
      <c r="EJ862" s="65"/>
      <c r="EK862" s="65"/>
      <c r="EL862" s="65"/>
      <c r="EM862" s="65"/>
      <c r="EN862" s="65"/>
      <c r="EO862" s="65"/>
      <c r="EP862" s="65"/>
      <c r="EQ862" s="65"/>
      <c r="ER862" s="65"/>
      <c r="ES862" s="65"/>
      <c r="ET862" s="65"/>
      <c r="EU862" s="65"/>
      <c r="EV862" s="65"/>
      <c r="EW862" s="65"/>
      <c r="EX862" s="65"/>
      <c r="EY862" s="65"/>
      <c r="EZ862" s="65"/>
      <c r="FA862" s="65"/>
      <c r="FB862" s="65"/>
      <c r="FC862" s="65"/>
      <c r="FD862" s="65"/>
      <c r="FE862" s="65"/>
      <c r="FF862" s="65"/>
      <c r="FG862" s="65"/>
      <c r="FH862" s="65"/>
      <c r="FI862" s="65"/>
      <c r="FJ862" s="65"/>
      <c r="FK862" s="65"/>
      <c r="FL862" s="65"/>
      <c r="FM862" s="65"/>
      <c r="FN862" s="65"/>
      <c r="FO862" s="65"/>
      <c r="FP862" s="65"/>
      <c r="FQ862" s="65"/>
      <c r="FR862" s="65"/>
      <c r="FS862" s="65"/>
      <c r="FT862" s="65"/>
      <c r="FU862" s="65"/>
      <c r="FV862" s="65"/>
      <c r="FW862" s="65"/>
      <c r="FX862" s="65"/>
      <c r="FY862" s="65"/>
      <c r="FZ862" s="65"/>
      <c r="GA862" s="65"/>
      <c r="GB862" s="65"/>
      <c r="GC862" s="65"/>
      <c r="GD862" s="65"/>
      <c r="GE862" s="65"/>
      <c r="GF862" s="65"/>
      <c r="GG862" s="65"/>
      <c r="GH862" s="65"/>
      <c r="GI862" s="65"/>
      <c r="GJ862" s="65"/>
      <c r="GK862" s="65"/>
      <c r="GL862" s="65"/>
      <c r="GM862" s="65"/>
      <c r="GN862" s="65"/>
      <c r="GO862" s="65"/>
    </row>
    <row r="863" spans="46:197" s="103" customFormat="1" ht="20.100000000000001" customHeight="1" x14ac:dyDescent="0.3">
      <c r="AT863" s="64"/>
      <c r="AU863" s="64"/>
      <c r="AV863" s="64"/>
      <c r="AW863" s="64"/>
      <c r="AX863" s="64"/>
      <c r="AY863" s="64"/>
      <c r="AZ863" s="64"/>
      <c r="BA863" s="64"/>
      <c r="BB863" s="64"/>
      <c r="BC863" s="64"/>
      <c r="BD863" s="64"/>
      <c r="BE863" s="64"/>
      <c r="BF863" s="64"/>
      <c r="BG863" s="64"/>
      <c r="BH863" s="64"/>
      <c r="BI863" s="64"/>
      <c r="BJ863" s="64"/>
      <c r="BK863" s="64"/>
      <c r="BL863" s="64"/>
      <c r="BM863" s="64"/>
      <c r="BN863" s="64"/>
      <c r="BO863" s="64"/>
      <c r="BP863" s="64"/>
      <c r="BQ863" s="64"/>
      <c r="BR863" s="64"/>
      <c r="BS863" s="64"/>
      <c r="BT863" s="64"/>
      <c r="BU863" s="64"/>
      <c r="BV863" s="64"/>
      <c r="BW863" s="64"/>
      <c r="BX863" s="64"/>
      <c r="BY863" s="64"/>
      <c r="BZ863" s="64"/>
      <c r="CA863" s="64"/>
      <c r="CB863" s="64"/>
      <c r="CC863" s="64"/>
      <c r="CD863" s="64"/>
      <c r="CE863" s="64"/>
      <c r="CF863" s="64"/>
      <c r="CG863" s="64"/>
      <c r="CH863" s="64"/>
      <c r="CI863" s="64"/>
      <c r="CJ863" s="64"/>
      <c r="CK863" s="64"/>
      <c r="CL863" s="64"/>
      <c r="CM863" s="64"/>
      <c r="CN863" s="64"/>
      <c r="CO863" s="64"/>
      <c r="CP863" s="64"/>
      <c r="CQ863" s="64"/>
      <c r="CR863" s="64"/>
      <c r="CS863" s="64"/>
      <c r="CT863" s="64"/>
      <c r="CU863" s="64"/>
      <c r="CV863" s="64"/>
      <c r="CW863" s="64"/>
      <c r="CX863" s="64"/>
      <c r="CY863" s="64"/>
      <c r="CZ863" s="64"/>
      <c r="DA863" s="64"/>
      <c r="DB863" s="64"/>
      <c r="DC863" s="64"/>
      <c r="DD863" s="64"/>
      <c r="DE863" s="64"/>
      <c r="DF863" s="64"/>
      <c r="DG863" s="64"/>
      <c r="DH863" s="64"/>
      <c r="DI863" s="64"/>
      <c r="DJ863" s="64"/>
      <c r="DK863" s="65"/>
      <c r="DL863" s="65"/>
      <c r="DM863" s="65"/>
      <c r="DN863" s="65"/>
      <c r="DO863" s="65"/>
      <c r="DP863" s="65"/>
      <c r="DQ863" s="65"/>
      <c r="DR863" s="65"/>
      <c r="DS863" s="65"/>
      <c r="DT863" s="65"/>
      <c r="DU863" s="65"/>
      <c r="DV863" s="65"/>
      <c r="DW863" s="65"/>
      <c r="DX863" s="65"/>
      <c r="DY863" s="65"/>
      <c r="DZ863" s="65"/>
      <c r="EA863" s="65"/>
      <c r="EB863" s="65"/>
      <c r="EC863" s="65"/>
      <c r="ED863" s="65"/>
      <c r="EE863" s="65"/>
      <c r="EF863" s="65"/>
      <c r="EG863" s="65"/>
      <c r="EH863" s="65"/>
      <c r="EI863" s="65"/>
      <c r="EJ863" s="65"/>
      <c r="EK863" s="65"/>
      <c r="EL863" s="65"/>
      <c r="EM863" s="65"/>
      <c r="EN863" s="65"/>
      <c r="EO863" s="65"/>
      <c r="EP863" s="65"/>
      <c r="EQ863" s="65"/>
      <c r="ER863" s="65"/>
      <c r="ES863" s="65"/>
      <c r="ET863" s="65"/>
      <c r="EU863" s="65"/>
      <c r="EV863" s="65"/>
      <c r="EW863" s="65"/>
      <c r="EX863" s="65"/>
      <c r="EY863" s="65"/>
      <c r="EZ863" s="65"/>
      <c r="FA863" s="65"/>
      <c r="FB863" s="65"/>
      <c r="FC863" s="65"/>
      <c r="FD863" s="65"/>
      <c r="FE863" s="65"/>
      <c r="FF863" s="65"/>
      <c r="FG863" s="65"/>
      <c r="FH863" s="65"/>
      <c r="FI863" s="65"/>
      <c r="FJ863" s="65"/>
      <c r="FK863" s="65"/>
      <c r="FL863" s="65"/>
      <c r="FM863" s="65"/>
      <c r="FN863" s="65"/>
      <c r="FO863" s="65"/>
      <c r="FP863" s="65"/>
      <c r="FQ863" s="65"/>
      <c r="FR863" s="65"/>
      <c r="FS863" s="65"/>
      <c r="FT863" s="65"/>
      <c r="FU863" s="65"/>
      <c r="FV863" s="65"/>
      <c r="FW863" s="65"/>
      <c r="FX863" s="65"/>
      <c r="FY863" s="65"/>
      <c r="FZ863" s="65"/>
      <c r="GA863" s="65"/>
      <c r="GB863" s="65"/>
      <c r="GC863" s="65"/>
      <c r="GD863" s="65"/>
      <c r="GE863" s="65"/>
      <c r="GF863" s="65"/>
      <c r="GG863" s="65"/>
      <c r="GH863" s="65"/>
      <c r="GI863" s="65"/>
      <c r="GJ863" s="65"/>
      <c r="GK863" s="65"/>
      <c r="GL863" s="65"/>
      <c r="GM863" s="65"/>
      <c r="GN863" s="65"/>
      <c r="GO863" s="65"/>
    </row>
    <row r="864" spans="46:197" s="103" customFormat="1" ht="20.100000000000001" customHeight="1" x14ac:dyDescent="0.3">
      <c r="AT864" s="64"/>
      <c r="AU864" s="64"/>
      <c r="AV864" s="64"/>
      <c r="AW864" s="64"/>
      <c r="AX864" s="64"/>
      <c r="AY864" s="64"/>
      <c r="AZ864" s="64"/>
      <c r="BA864" s="64"/>
      <c r="BB864" s="64"/>
      <c r="BC864" s="64"/>
      <c r="BD864" s="64"/>
      <c r="BE864" s="64"/>
      <c r="BF864" s="64"/>
      <c r="BG864" s="64"/>
      <c r="BH864" s="64"/>
      <c r="BI864" s="64"/>
      <c r="BJ864" s="64"/>
      <c r="BK864" s="64"/>
      <c r="BL864" s="64"/>
      <c r="BM864" s="64"/>
      <c r="BN864" s="64"/>
      <c r="BO864" s="64"/>
      <c r="BP864" s="64"/>
      <c r="BQ864" s="64"/>
      <c r="BR864" s="64"/>
      <c r="BS864" s="64"/>
      <c r="BT864" s="64"/>
      <c r="BU864" s="64"/>
      <c r="BV864" s="64"/>
      <c r="BW864" s="64"/>
      <c r="BX864" s="64"/>
      <c r="BY864" s="64"/>
      <c r="BZ864" s="64"/>
      <c r="CA864" s="64"/>
      <c r="CB864" s="64"/>
      <c r="CC864" s="64"/>
      <c r="CD864" s="64"/>
      <c r="CE864" s="64"/>
      <c r="CF864" s="64"/>
      <c r="CG864" s="64"/>
      <c r="CH864" s="64"/>
      <c r="CI864" s="64"/>
      <c r="CJ864" s="64"/>
      <c r="CK864" s="64"/>
      <c r="CL864" s="64"/>
      <c r="CM864" s="64"/>
      <c r="CN864" s="64"/>
      <c r="CO864" s="64"/>
      <c r="CP864" s="64"/>
      <c r="CQ864" s="64"/>
      <c r="CR864" s="64"/>
      <c r="CS864" s="64"/>
      <c r="CT864" s="64"/>
      <c r="CU864" s="64"/>
      <c r="CV864" s="64"/>
      <c r="CW864" s="64"/>
      <c r="CX864" s="64"/>
      <c r="CY864" s="64"/>
      <c r="CZ864" s="64"/>
      <c r="DA864" s="64"/>
      <c r="DB864" s="64"/>
      <c r="DC864" s="64"/>
      <c r="DD864" s="64"/>
      <c r="DE864" s="64"/>
      <c r="DF864" s="64"/>
      <c r="DG864" s="64"/>
      <c r="DH864" s="64"/>
      <c r="DI864" s="64"/>
      <c r="DJ864" s="64"/>
      <c r="DK864" s="65"/>
      <c r="DL864" s="65"/>
      <c r="DM864" s="65"/>
      <c r="DN864" s="65"/>
      <c r="DO864" s="65"/>
      <c r="DP864" s="65"/>
      <c r="DQ864" s="65"/>
      <c r="DR864" s="65"/>
      <c r="DS864" s="65"/>
      <c r="DT864" s="65"/>
      <c r="DU864" s="65"/>
      <c r="DV864" s="65"/>
      <c r="DW864" s="65"/>
      <c r="DX864" s="65"/>
      <c r="DY864" s="65"/>
      <c r="DZ864" s="65"/>
      <c r="EA864" s="65"/>
      <c r="EB864" s="65"/>
      <c r="EC864" s="65"/>
      <c r="ED864" s="65"/>
      <c r="EE864" s="65"/>
      <c r="EF864" s="65"/>
      <c r="EG864" s="65"/>
      <c r="EH864" s="65"/>
      <c r="EI864" s="65"/>
      <c r="EJ864" s="65"/>
      <c r="EK864" s="65"/>
      <c r="EL864" s="65"/>
      <c r="EM864" s="65"/>
      <c r="EN864" s="65"/>
      <c r="EO864" s="65"/>
      <c r="EP864" s="65"/>
      <c r="EQ864" s="65"/>
      <c r="ER864" s="65"/>
      <c r="ES864" s="65"/>
      <c r="ET864" s="65"/>
      <c r="EU864" s="65"/>
      <c r="EV864" s="65"/>
      <c r="EW864" s="65"/>
      <c r="EX864" s="65"/>
      <c r="EY864" s="65"/>
      <c r="EZ864" s="65"/>
      <c r="FA864" s="65"/>
      <c r="FB864" s="65"/>
      <c r="FC864" s="65"/>
      <c r="FD864" s="65"/>
      <c r="FE864" s="65"/>
      <c r="FF864" s="65"/>
      <c r="FG864" s="65"/>
      <c r="FH864" s="65"/>
      <c r="FI864" s="65"/>
      <c r="FJ864" s="65"/>
      <c r="FK864" s="65"/>
      <c r="FL864" s="65"/>
      <c r="FM864" s="65"/>
      <c r="FN864" s="65"/>
      <c r="FO864" s="65"/>
      <c r="FP864" s="65"/>
      <c r="FQ864" s="65"/>
      <c r="FR864" s="65"/>
      <c r="FS864" s="65"/>
      <c r="FT864" s="65"/>
      <c r="FU864" s="65"/>
      <c r="FV864" s="65"/>
      <c r="FW864" s="65"/>
      <c r="FX864" s="65"/>
      <c r="FY864" s="65"/>
      <c r="FZ864" s="65"/>
      <c r="GA864" s="65"/>
      <c r="GB864" s="65"/>
      <c r="GC864" s="65"/>
      <c r="GD864" s="65"/>
      <c r="GE864" s="65"/>
      <c r="GF864" s="65"/>
      <c r="GG864" s="65"/>
      <c r="GH864" s="65"/>
      <c r="GI864" s="65"/>
      <c r="GJ864" s="65"/>
      <c r="GK864" s="65"/>
      <c r="GL864" s="65"/>
      <c r="GM864" s="65"/>
      <c r="GN864" s="65"/>
      <c r="GO864" s="65"/>
    </row>
    <row r="865" spans="46:197" s="103" customFormat="1" ht="20.100000000000001" customHeight="1" x14ac:dyDescent="0.3">
      <c r="AT865" s="64"/>
      <c r="AU865" s="64"/>
      <c r="AV865" s="64"/>
      <c r="AW865" s="64"/>
      <c r="AX865" s="64"/>
      <c r="AY865" s="64"/>
      <c r="AZ865" s="64"/>
      <c r="BA865" s="64"/>
      <c r="BB865" s="64"/>
      <c r="BC865" s="64"/>
      <c r="BD865" s="64"/>
      <c r="BE865" s="64"/>
      <c r="BF865" s="64"/>
      <c r="BG865" s="64"/>
      <c r="BH865" s="64"/>
      <c r="BI865" s="64"/>
      <c r="BJ865" s="64"/>
      <c r="BK865" s="64"/>
      <c r="BL865" s="64"/>
      <c r="BM865" s="64"/>
      <c r="BN865" s="64"/>
      <c r="BO865" s="64"/>
      <c r="BP865" s="64"/>
      <c r="BQ865" s="64"/>
      <c r="BR865" s="64"/>
      <c r="BS865" s="64"/>
      <c r="BT865" s="64"/>
      <c r="BU865" s="64"/>
      <c r="BV865" s="64"/>
      <c r="BW865" s="64"/>
      <c r="BX865" s="64"/>
      <c r="BY865" s="64"/>
      <c r="BZ865" s="64"/>
      <c r="CA865" s="64"/>
      <c r="CB865" s="64"/>
      <c r="CC865" s="64"/>
      <c r="CD865" s="64"/>
      <c r="CE865" s="64"/>
      <c r="CF865" s="64"/>
      <c r="CG865" s="64"/>
      <c r="CH865" s="64"/>
      <c r="CI865" s="64"/>
      <c r="CJ865" s="64"/>
      <c r="CK865" s="64"/>
      <c r="CL865" s="64"/>
      <c r="CM865" s="64"/>
      <c r="CN865" s="64"/>
      <c r="CO865" s="64"/>
      <c r="CP865" s="64"/>
      <c r="CQ865" s="64"/>
      <c r="CR865" s="64"/>
      <c r="CS865" s="64"/>
      <c r="CT865" s="64"/>
      <c r="CU865" s="64"/>
      <c r="CV865" s="64"/>
      <c r="CW865" s="64"/>
      <c r="CX865" s="64"/>
      <c r="CY865" s="64"/>
      <c r="CZ865" s="64"/>
      <c r="DA865" s="64"/>
      <c r="DB865" s="64"/>
      <c r="DC865" s="64"/>
      <c r="DD865" s="64"/>
      <c r="DE865" s="64"/>
      <c r="DF865" s="64"/>
      <c r="DG865" s="64"/>
      <c r="DH865" s="64"/>
      <c r="DI865" s="64"/>
      <c r="DJ865" s="64"/>
      <c r="DK865" s="65"/>
      <c r="DL865" s="65"/>
      <c r="DM865" s="65"/>
      <c r="DN865" s="65"/>
      <c r="DO865" s="65"/>
      <c r="DP865" s="65"/>
      <c r="DQ865" s="65"/>
      <c r="DR865" s="65"/>
      <c r="DS865" s="65"/>
      <c r="DT865" s="65"/>
      <c r="DU865" s="65"/>
      <c r="DV865" s="65"/>
      <c r="DW865" s="65"/>
      <c r="DX865" s="65"/>
      <c r="DY865" s="65"/>
      <c r="DZ865" s="65"/>
      <c r="EA865" s="65"/>
      <c r="EB865" s="65"/>
      <c r="EC865" s="65"/>
      <c r="ED865" s="65"/>
      <c r="EE865" s="65"/>
      <c r="EF865" s="65"/>
      <c r="EG865" s="65"/>
      <c r="EH865" s="65"/>
      <c r="EI865" s="65"/>
      <c r="EJ865" s="65"/>
      <c r="EK865" s="65"/>
      <c r="EL865" s="65"/>
      <c r="EM865" s="65"/>
      <c r="EN865" s="65"/>
      <c r="EO865" s="65"/>
      <c r="EP865" s="65"/>
      <c r="EQ865" s="65"/>
      <c r="ER865" s="65"/>
      <c r="ES865" s="65"/>
      <c r="ET865" s="65"/>
      <c r="EU865" s="65"/>
      <c r="EV865" s="65"/>
      <c r="EW865" s="65"/>
      <c r="EX865" s="65"/>
      <c r="EY865" s="65"/>
      <c r="EZ865" s="65"/>
      <c r="FA865" s="65"/>
      <c r="FB865" s="65"/>
      <c r="FC865" s="65"/>
      <c r="FD865" s="65"/>
      <c r="FE865" s="65"/>
      <c r="FF865" s="65"/>
      <c r="FG865" s="65"/>
      <c r="FH865" s="65"/>
      <c r="FI865" s="65"/>
      <c r="FJ865" s="65"/>
      <c r="FK865" s="65"/>
      <c r="FL865" s="65"/>
      <c r="FM865" s="65"/>
      <c r="FN865" s="65"/>
      <c r="FO865" s="65"/>
      <c r="FP865" s="65"/>
      <c r="FQ865" s="65"/>
      <c r="FR865" s="65"/>
      <c r="FS865" s="65"/>
      <c r="FT865" s="65"/>
      <c r="FU865" s="65"/>
      <c r="FV865" s="65"/>
      <c r="FW865" s="65"/>
      <c r="FX865" s="65"/>
      <c r="FY865" s="65"/>
      <c r="FZ865" s="65"/>
      <c r="GA865" s="65"/>
      <c r="GB865" s="65"/>
      <c r="GC865" s="65"/>
      <c r="GD865" s="65"/>
      <c r="GE865" s="65"/>
      <c r="GF865" s="65"/>
      <c r="GG865" s="65"/>
      <c r="GH865" s="65"/>
      <c r="GI865" s="65"/>
      <c r="GJ865" s="65"/>
      <c r="GK865" s="65"/>
      <c r="GL865" s="65"/>
      <c r="GM865" s="65"/>
      <c r="GN865" s="65"/>
      <c r="GO865" s="65"/>
    </row>
    <row r="866" spans="46:197" s="103" customFormat="1" ht="20.100000000000001" customHeight="1" x14ac:dyDescent="0.3">
      <c r="AT866" s="64"/>
      <c r="AU866" s="64"/>
      <c r="AV866" s="64"/>
      <c r="AW866" s="64"/>
      <c r="AX866" s="64"/>
      <c r="AY866" s="64"/>
      <c r="AZ866" s="64"/>
      <c r="BA866" s="64"/>
      <c r="BB866" s="64"/>
      <c r="BC866" s="64"/>
      <c r="BD866" s="64"/>
      <c r="BE866" s="64"/>
      <c r="BF866" s="64"/>
      <c r="BG866" s="64"/>
      <c r="BH866" s="64"/>
      <c r="BI866" s="64"/>
      <c r="BJ866" s="64"/>
      <c r="BK866" s="64"/>
      <c r="BL866" s="64"/>
      <c r="BM866" s="64"/>
      <c r="BN866" s="64"/>
      <c r="BO866" s="64"/>
      <c r="BP866" s="64"/>
      <c r="BQ866" s="64"/>
      <c r="BR866" s="64"/>
      <c r="BS866" s="64"/>
      <c r="BT866" s="64"/>
      <c r="BU866" s="64"/>
      <c r="BV866" s="64"/>
      <c r="BW866" s="64"/>
      <c r="BX866" s="64"/>
      <c r="BY866" s="64"/>
      <c r="BZ866" s="64"/>
      <c r="CA866" s="64"/>
      <c r="CB866" s="64"/>
      <c r="CC866" s="64"/>
      <c r="CD866" s="64"/>
      <c r="CE866" s="64"/>
      <c r="CF866" s="64"/>
      <c r="CG866" s="64"/>
      <c r="CH866" s="64"/>
      <c r="CI866" s="64"/>
      <c r="CJ866" s="64"/>
      <c r="CK866" s="64"/>
      <c r="CL866" s="64"/>
      <c r="CM866" s="64"/>
      <c r="CN866" s="64"/>
      <c r="CO866" s="64"/>
      <c r="CP866" s="64"/>
      <c r="CQ866" s="64"/>
      <c r="CR866" s="64"/>
      <c r="CS866" s="64"/>
      <c r="CT866" s="64"/>
      <c r="CU866" s="64"/>
      <c r="CV866" s="64"/>
      <c r="CW866" s="64"/>
      <c r="CX866" s="64"/>
      <c r="CY866" s="64"/>
      <c r="CZ866" s="64"/>
      <c r="DA866" s="64"/>
      <c r="DB866" s="64"/>
      <c r="DC866" s="64"/>
      <c r="DD866" s="64"/>
      <c r="DE866" s="64"/>
      <c r="DF866" s="64"/>
      <c r="DG866" s="64"/>
      <c r="DH866" s="64"/>
      <c r="DI866" s="64"/>
      <c r="DJ866" s="64"/>
      <c r="DK866" s="65"/>
      <c r="DL866" s="65"/>
      <c r="DM866" s="65"/>
      <c r="DN866" s="65"/>
      <c r="DO866" s="65"/>
      <c r="DP866" s="65"/>
      <c r="DQ866" s="65"/>
      <c r="DR866" s="65"/>
      <c r="DS866" s="65"/>
      <c r="DT866" s="65"/>
      <c r="DU866" s="65"/>
      <c r="DV866" s="65"/>
      <c r="DW866" s="65"/>
      <c r="DX866" s="65"/>
      <c r="DY866" s="65"/>
      <c r="DZ866" s="65"/>
      <c r="EA866" s="65"/>
      <c r="EB866" s="65"/>
      <c r="EC866" s="65"/>
      <c r="ED866" s="65"/>
      <c r="EE866" s="65"/>
      <c r="EF866" s="65"/>
      <c r="EG866" s="65"/>
      <c r="EH866" s="65"/>
      <c r="EI866" s="65"/>
      <c r="EJ866" s="65"/>
      <c r="EK866" s="65"/>
      <c r="EL866" s="65"/>
      <c r="EM866" s="65"/>
      <c r="EN866" s="65"/>
      <c r="EO866" s="65"/>
      <c r="EP866" s="65"/>
      <c r="EQ866" s="65"/>
      <c r="ER866" s="65"/>
      <c r="ES866" s="65"/>
      <c r="ET866" s="65"/>
      <c r="EU866" s="65"/>
      <c r="EV866" s="65"/>
      <c r="EW866" s="65"/>
      <c r="EX866" s="65"/>
      <c r="EY866" s="65"/>
      <c r="EZ866" s="65"/>
      <c r="FA866" s="65"/>
      <c r="FB866" s="65"/>
      <c r="FC866" s="65"/>
      <c r="FD866" s="65"/>
      <c r="FE866" s="65"/>
      <c r="FF866" s="65"/>
      <c r="FG866" s="65"/>
      <c r="FH866" s="65"/>
      <c r="FI866" s="65"/>
      <c r="FJ866" s="65"/>
      <c r="FK866" s="65"/>
      <c r="FL866" s="65"/>
      <c r="FM866" s="65"/>
      <c r="FN866" s="65"/>
      <c r="FO866" s="65"/>
      <c r="FP866" s="65"/>
      <c r="FQ866" s="65"/>
      <c r="FR866" s="65"/>
      <c r="FS866" s="65"/>
      <c r="FT866" s="65"/>
      <c r="FU866" s="65"/>
      <c r="FV866" s="65"/>
      <c r="FW866" s="65"/>
      <c r="FX866" s="65"/>
      <c r="FY866" s="65"/>
      <c r="FZ866" s="65"/>
      <c r="GA866" s="65"/>
      <c r="GB866" s="65"/>
      <c r="GC866" s="65"/>
      <c r="GD866" s="65"/>
      <c r="GE866" s="65"/>
      <c r="GF866" s="65"/>
      <c r="GG866" s="65"/>
      <c r="GH866" s="65"/>
      <c r="GI866" s="65"/>
      <c r="GJ866" s="65"/>
      <c r="GK866" s="65"/>
      <c r="GL866" s="65"/>
      <c r="GM866" s="65"/>
      <c r="GN866" s="65"/>
      <c r="GO866" s="65"/>
    </row>
    <row r="867" spans="46:197" s="103" customFormat="1" ht="20.100000000000001" customHeight="1" x14ac:dyDescent="0.3">
      <c r="AT867" s="64"/>
      <c r="AU867" s="64"/>
      <c r="AV867" s="64"/>
      <c r="AW867" s="64"/>
      <c r="AX867" s="64"/>
      <c r="AY867" s="64"/>
      <c r="AZ867" s="64"/>
      <c r="BA867" s="64"/>
      <c r="BB867" s="64"/>
      <c r="BC867" s="64"/>
      <c r="BD867" s="64"/>
      <c r="BE867" s="64"/>
      <c r="BF867" s="64"/>
      <c r="BG867" s="64"/>
      <c r="BH867" s="64"/>
      <c r="BI867" s="64"/>
      <c r="BJ867" s="64"/>
      <c r="BK867" s="64"/>
      <c r="BL867" s="64"/>
      <c r="BM867" s="64"/>
      <c r="BN867" s="64"/>
      <c r="BO867" s="64"/>
      <c r="BP867" s="64"/>
      <c r="BQ867" s="64"/>
      <c r="BR867" s="64"/>
      <c r="BS867" s="64"/>
      <c r="BT867" s="64"/>
      <c r="BU867" s="64"/>
      <c r="BV867" s="64"/>
      <c r="BW867" s="64"/>
      <c r="BX867" s="64"/>
      <c r="BY867" s="64"/>
      <c r="BZ867" s="64"/>
      <c r="CA867" s="64"/>
      <c r="CB867" s="64"/>
      <c r="CC867" s="64"/>
      <c r="CD867" s="64"/>
      <c r="CE867" s="64"/>
      <c r="CF867" s="64"/>
      <c r="CG867" s="64"/>
      <c r="CH867" s="64"/>
      <c r="CI867" s="64"/>
      <c r="CJ867" s="64"/>
      <c r="CK867" s="64"/>
      <c r="CL867" s="64"/>
      <c r="CM867" s="64"/>
      <c r="CN867" s="64"/>
      <c r="CO867" s="64"/>
      <c r="CP867" s="64"/>
      <c r="CQ867" s="64"/>
      <c r="CR867" s="64"/>
      <c r="CS867" s="64"/>
      <c r="CT867" s="64"/>
      <c r="CU867" s="64"/>
      <c r="CV867" s="64"/>
      <c r="CW867" s="64"/>
      <c r="CX867" s="64"/>
      <c r="CY867" s="64"/>
      <c r="CZ867" s="64"/>
      <c r="DA867" s="64"/>
      <c r="DB867" s="64"/>
      <c r="DC867" s="64"/>
      <c r="DD867" s="64"/>
      <c r="DE867" s="64"/>
      <c r="DF867" s="64"/>
      <c r="DG867" s="64"/>
      <c r="DH867" s="64"/>
      <c r="DI867" s="64"/>
      <c r="DJ867" s="64"/>
      <c r="DK867" s="65"/>
      <c r="DL867" s="65"/>
      <c r="DM867" s="65"/>
      <c r="DN867" s="65"/>
      <c r="DO867" s="65"/>
      <c r="DP867" s="65"/>
      <c r="DQ867" s="65"/>
      <c r="DR867" s="65"/>
      <c r="DS867" s="65"/>
      <c r="DT867" s="65"/>
      <c r="DU867" s="65"/>
      <c r="DV867" s="65"/>
      <c r="DW867" s="65"/>
      <c r="DX867" s="65"/>
      <c r="DY867" s="65"/>
      <c r="DZ867" s="65"/>
      <c r="EA867" s="65"/>
      <c r="EB867" s="65"/>
      <c r="EC867" s="65"/>
      <c r="ED867" s="65"/>
      <c r="EE867" s="65"/>
      <c r="EF867" s="65"/>
      <c r="EG867" s="65"/>
      <c r="EH867" s="65"/>
      <c r="EI867" s="65"/>
      <c r="EJ867" s="65"/>
      <c r="EK867" s="65"/>
      <c r="EL867" s="65"/>
      <c r="EM867" s="65"/>
      <c r="EN867" s="65"/>
      <c r="EO867" s="65"/>
      <c r="EP867" s="65"/>
      <c r="EQ867" s="65"/>
      <c r="ER867" s="65"/>
      <c r="ES867" s="65"/>
      <c r="ET867" s="65"/>
      <c r="EU867" s="65"/>
      <c r="EV867" s="65"/>
      <c r="EW867" s="65"/>
      <c r="EX867" s="65"/>
      <c r="EY867" s="65"/>
      <c r="EZ867" s="65"/>
      <c r="FA867" s="65"/>
      <c r="FB867" s="65"/>
      <c r="FC867" s="65"/>
      <c r="FD867" s="65"/>
      <c r="FE867" s="65"/>
      <c r="FF867" s="65"/>
      <c r="FG867" s="65"/>
      <c r="FH867" s="65"/>
      <c r="FI867" s="65"/>
      <c r="FJ867" s="65"/>
      <c r="FK867" s="65"/>
      <c r="FL867" s="65"/>
      <c r="FM867" s="65"/>
      <c r="FN867" s="65"/>
      <c r="FO867" s="65"/>
      <c r="FP867" s="65"/>
      <c r="FQ867" s="65"/>
      <c r="FR867" s="65"/>
      <c r="FS867" s="65"/>
      <c r="FT867" s="65"/>
      <c r="FU867" s="65"/>
      <c r="FV867" s="65"/>
      <c r="FW867" s="65"/>
      <c r="FX867" s="65"/>
      <c r="FY867" s="65"/>
      <c r="FZ867" s="65"/>
      <c r="GA867" s="65"/>
      <c r="GB867" s="65"/>
      <c r="GC867" s="65"/>
      <c r="GD867" s="65"/>
      <c r="GE867" s="65"/>
      <c r="GF867" s="65"/>
      <c r="GG867" s="65"/>
      <c r="GH867" s="65"/>
      <c r="GI867" s="65"/>
      <c r="GJ867" s="65"/>
      <c r="GK867" s="65"/>
      <c r="GL867" s="65"/>
      <c r="GM867" s="65"/>
      <c r="GN867" s="65"/>
      <c r="GO867" s="65"/>
    </row>
    <row r="868" spans="46:197" s="103" customFormat="1" ht="20.100000000000001" customHeight="1" x14ac:dyDescent="0.3">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c r="BQ868" s="64"/>
      <c r="BR868" s="64"/>
      <c r="BS868" s="64"/>
      <c r="BT868" s="64"/>
      <c r="BU868" s="64"/>
      <c r="BV868" s="64"/>
      <c r="BW868" s="64"/>
      <c r="BX868" s="64"/>
      <c r="BY868" s="64"/>
      <c r="BZ868" s="64"/>
      <c r="CA868" s="64"/>
      <c r="CB868" s="64"/>
      <c r="CC868" s="64"/>
      <c r="CD868" s="64"/>
      <c r="CE868" s="64"/>
      <c r="CF868" s="64"/>
      <c r="CG868" s="64"/>
      <c r="CH868" s="64"/>
      <c r="CI868" s="64"/>
      <c r="CJ868" s="64"/>
      <c r="CK868" s="64"/>
      <c r="CL868" s="64"/>
      <c r="CM868" s="64"/>
      <c r="CN868" s="64"/>
      <c r="CO868" s="64"/>
      <c r="CP868" s="64"/>
      <c r="CQ868" s="64"/>
      <c r="CR868" s="64"/>
      <c r="CS868" s="64"/>
      <c r="CT868" s="64"/>
      <c r="CU868" s="64"/>
      <c r="CV868" s="64"/>
      <c r="CW868" s="64"/>
      <c r="CX868" s="64"/>
      <c r="CY868" s="64"/>
      <c r="CZ868" s="64"/>
      <c r="DA868" s="64"/>
      <c r="DB868" s="64"/>
      <c r="DC868" s="64"/>
      <c r="DD868" s="64"/>
      <c r="DE868" s="64"/>
      <c r="DF868" s="64"/>
      <c r="DG868" s="64"/>
      <c r="DH868" s="64"/>
      <c r="DI868" s="64"/>
      <c r="DJ868" s="64"/>
      <c r="DK868" s="65"/>
      <c r="DL868" s="65"/>
      <c r="DM868" s="65"/>
      <c r="DN868" s="65"/>
      <c r="DO868" s="65"/>
      <c r="DP868" s="65"/>
      <c r="DQ868" s="65"/>
      <c r="DR868" s="65"/>
      <c r="DS868" s="65"/>
      <c r="DT868" s="65"/>
      <c r="DU868" s="65"/>
      <c r="DV868" s="65"/>
      <c r="DW868" s="65"/>
      <c r="DX868" s="65"/>
      <c r="DY868" s="65"/>
      <c r="DZ868" s="65"/>
      <c r="EA868" s="65"/>
      <c r="EB868" s="65"/>
      <c r="EC868" s="65"/>
      <c r="ED868" s="65"/>
      <c r="EE868" s="65"/>
      <c r="EF868" s="65"/>
      <c r="EG868" s="65"/>
      <c r="EH868" s="65"/>
      <c r="EI868" s="65"/>
      <c r="EJ868" s="65"/>
      <c r="EK868" s="65"/>
      <c r="EL868" s="65"/>
      <c r="EM868" s="65"/>
      <c r="EN868" s="65"/>
      <c r="EO868" s="65"/>
      <c r="EP868" s="65"/>
      <c r="EQ868" s="65"/>
      <c r="ER868" s="65"/>
      <c r="ES868" s="65"/>
      <c r="ET868" s="65"/>
      <c r="EU868" s="65"/>
      <c r="EV868" s="65"/>
      <c r="EW868" s="65"/>
      <c r="EX868" s="65"/>
      <c r="EY868" s="65"/>
      <c r="EZ868" s="65"/>
      <c r="FA868" s="65"/>
      <c r="FB868" s="65"/>
      <c r="FC868" s="65"/>
      <c r="FD868" s="65"/>
      <c r="FE868" s="65"/>
      <c r="FF868" s="65"/>
      <c r="FG868" s="65"/>
      <c r="FH868" s="65"/>
      <c r="FI868" s="65"/>
      <c r="FJ868" s="65"/>
      <c r="FK868" s="65"/>
      <c r="FL868" s="65"/>
      <c r="FM868" s="65"/>
      <c r="FN868" s="65"/>
      <c r="FO868" s="65"/>
      <c r="FP868" s="65"/>
      <c r="FQ868" s="65"/>
      <c r="FR868" s="65"/>
      <c r="FS868" s="65"/>
      <c r="FT868" s="65"/>
      <c r="FU868" s="65"/>
      <c r="FV868" s="65"/>
      <c r="FW868" s="65"/>
      <c r="FX868" s="65"/>
      <c r="FY868" s="65"/>
      <c r="FZ868" s="65"/>
      <c r="GA868" s="65"/>
      <c r="GB868" s="65"/>
      <c r="GC868" s="65"/>
      <c r="GD868" s="65"/>
      <c r="GE868" s="65"/>
      <c r="GF868" s="65"/>
      <c r="GG868" s="65"/>
      <c r="GH868" s="65"/>
      <c r="GI868" s="65"/>
      <c r="GJ868" s="65"/>
      <c r="GK868" s="65"/>
      <c r="GL868" s="65"/>
      <c r="GM868" s="65"/>
      <c r="GN868" s="65"/>
      <c r="GO868" s="65"/>
    </row>
    <row r="869" spans="46:197" s="103" customFormat="1" ht="20.100000000000001" customHeight="1" x14ac:dyDescent="0.3">
      <c r="AT869" s="64"/>
      <c r="AU869" s="64"/>
      <c r="AV869" s="64"/>
      <c r="AW869" s="64"/>
      <c r="AX869" s="64"/>
      <c r="AY869" s="64"/>
      <c r="AZ869" s="64"/>
      <c r="BA869" s="64"/>
      <c r="BB869" s="64"/>
      <c r="BC869" s="64"/>
      <c r="BD869" s="64"/>
      <c r="BE869" s="64"/>
      <c r="BF869" s="64"/>
      <c r="BG869" s="64"/>
      <c r="BH869" s="64"/>
      <c r="BI869" s="64"/>
      <c r="BJ869" s="64"/>
      <c r="BK869" s="64"/>
      <c r="BL869" s="64"/>
      <c r="BM869" s="64"/>
      <c r="BN869" s="64"/>
      <c r="BO869" s="64"/>
      <c r="BP869" s="64"/>
      <c r="BQ869" s="64"/>
      <c r="BR869" s="64"/>
      <c r="BS869" s="64"/>
      <c r="BT869" s="64"/>
      <c r="BU869" s="64"/>
      <c r="BV869" s="64"/>
      <c r="BW869" s="64"/>
      <c r="BX869" s="64"/>
      <c r="BY869" s="64"/>
      <c r="BZ869" s="64"/>
      <c r="CA869" s="64"/>
      <c r="CB869" s="64"/>
      <c r="CC869" s="64"/>
      <c r="CD869" s="64"/>
      <c r="CE869" s="64"/>
      <c r="CF869" s="64"/>
      <c r="CG869" s="64"/>
      <c r="CH869" s="64"/>
      <c r="CI869" s="64"/>
      <c r="CJ869" s="64"/>
      <c r="CK869" s="64"/>
      <c r="CL869" s="64"/>
      <c r="CM869" s="64"/>
      <c r="CN869" s="64"/>
      <c r="CO869" s="64"/>
      <c r="CP869" s="64"/>
      <c r="CQ869" s="64"/>
      <c r="CR869" s="64"/>
      <c r="CS869" s="64"/>
      <c r="CT869" s="64"/>
      <c r="CU869" s="64"/>
      <c r="CV869" s="64"/>
      <c r="CW869" s="64"/>
      <c r="CX869" s="64"/>
      <c r="CY869" s="64"/>
      <c r="CZ869" s="64"/>
      <c r="DA869" s="64"/>
      <c r="DB869" s="64"/>
      <c r="DC869" s="64"/>
      <c r="DD869" s="64"/>
      <c r="DE869" s="64"/>
      <c r="DF869" s="64"/>
      <c r="DG869" s="64"/>
      <c r="DH869" s="64"/>
      <c r="DI869" s="64"/>
      <c r="DJ869" s="64"/>
      <c r="DK869" s="65"/>
      <c r="DL869" s="65"/>
      <c r="DM869" s="65"/>
      <c r="DN869" s="65"/>
      <c r="DO869" s="65"/>
      <c r="DP869" s="65"/>
      <c r="DQ869" s="65"/>
      <c r="DR869" s="65"/>
      <c r="DS869" s="65"/>
      <c r="DT869" s="65"/>
      <c r="DU869" s="65"/>
      <c r="DV869" s="65"/>
      <c r="DW869" s="65"/>
      <c r="DX869" s="65"/>
      <c r="DY869" s="65"/>
      <c r="DZ869" s="65"/>
      <c r="EA869" s="65"/>
      <c r="EB869" s="65"/>
      <c r="EC869" s="65"/>
      <c r="ED869" s="65"/>
      <c r="EE869" s="65"/>
      <c r="EF869" s="65"/>
      <c r="EG869" s="65"/>
      <c r="EH869" s="65"/>
      <c r="EI869" s="65"/>
      <c r="EJ869" s="65"/>
      <c r="EK869" s="65"/>
      <c r="EL869" s="65"/>
      <c r="EM869" s="65"/>
      <c r="EN869" s="65"/>
      <c r="EO869" s="65"/>
      <c r="EP869" s="65"/>
      <c r="EQ869" s="65"/>
      <c r="ER869" s="65"/>
      <c r="ES869" s="65"/>
      <c r="ET869" s="65"/>
      <c r="EU869" s="65"/>
      <c r="EV869" s="65"/>
      <c r="EW869" s="65"/>
      <c r="EX869" s="65"/>
      <c r="EY869" s="65"/>
      <c r="EZ869" s="65"/>
      <c r="FA869" s="65"/>
      <c r="FB869" s="65"/>
      <c r="FC869" s="65"/>
      <c r="FD869" s="65"/>
      <c r="FE869" s="65"/>
      <c r="FF869" s="65"/>
      <c r="FG869" s="65"/>
      <c r="FH869" s="65"/>
      <c r="FI869" s="65"/>
      <c r="FJ869" s="65"/>
      <c r="FK869" s="65"/>
      <c r="FL869" s="65"/>
      <c r="FM869" s="65"/>
      <c r="FN869" s="65"/>
      <c r="FO869" s="65"/>
      <c r="FP869" s="65"/>
      <c r="FQ869" s="65"/>
      <c r="FR869" s="65"/>
      <c r="FS869" s="65"/>
      <c r="FT869" s="65"/>
      <c r="FU869" s="65"/>
      <c r="FV869" s="65"/>
      <c r="FW869" s="65"/>
      <c r="FX869" s="65"/>
      <c r="FY869" s="65"/>
      <c r="FZ869" s="65"/>
      <c r="GA869" s="65"/>
      <c r="GB869" s="65"/>
      <c r="GC869" s="65"/>
      <c r="GD869" s="65"/>
      <c r="GE869" s="65"/>
      <c r="GF869" s="65"/>
      <c r="GG869" s="65"/>
      <c r="GH869" s="65"/>
      <c r="GI869" s="65"/>
      <c r="GJ869" s="65"/>
      <c r="GK869" s="65"/>
      <c r="GL869" s="65"/>
      <c r="GM869" s="65"/>
      <c r="GN869" s="65"/>
      <c r="GO869" s="65"/>
    </row>
    <row r="870" spans="46:197" s="103" customFormat="1" ht="20.100000000000001" customHeight="1" x14ac:dyDescent="0.3">
      <c r="AT870" s="64"/>
      <c r="AU870" s="64"/>
      <c r="AV870" s="64"/>
      <c r="AW870" s="64"/>
      <c r="AX870" s="64"/>
      <c r="AY870" s="64"/>
      <c r="AZ870" s="64"/>
      <c r="BA870" s="64"/>
      <c r="BB870" s="64"/>
      <c r="BC870" s="64"/>
      <c r="BD870" s="64"/>
      <c r="BE870" s="64"/>
      <c r="BF870" s="64"/>
      <c r="BG870" s="64"/>
      <c r="BH870" s="64"/>
      <c r="BI870" s="64"/>
      <c r="BJ870" s="64"/>
      <c r="BK870" s="64"/>
      <c r="BL870" s="64"/>
      <c r="BM870" s="64"/>
      <c r="BN870" s="64"/>
      <c r="BO870" s="64"/>
      <c r="BP870" s="64"/>
      <c r="BQ870" s="64"/>
      <c r="BR870" s="64"/>
      <c r="BS870" s="64"/>
      <c r="BT870" s="64"/>
      <c r="BU870" s="64"/>
      <c r="BV870" s="64"/>
      <c r="BW870" s="64"/>
      <c r="BX870" s="64"/>
      <c r="BY870" s="64"/>
      <c r="BZ870" s="64"/>
      <c r="CA870" s="64"/>
      <c r="CB870" s="64"/>
      <c r="CC870" s="64"/>
      <c r="CD870" s="64"/>
      <c r="CE870" s="64"/>
      <c r="CF870" s="64"/>
      <c r="CG870" s="64"/>
      <c r="CH870" s="64"/>
      <c r="CI870" s="64"/>
      <c r="CJ870" s="64"/>
      <c r="CK870" s="64"/>
      <c r="CL870" s="64"/>
      <c r="CM870" s="64"/>
      <c r="CN870" s="64"/>
      <c r="CO870" s="64"/>
      <c r="CP870" s="64"/>
      <c r="CQ870" s="64"/>
      <c r="CR870" s="64"/>
      <c r="CS870" s="64"/>
      <c r="CT870" s="64"/>
      <c r="CU870" s="64"/>
      <c r="CV870" s="64"/>
      <c r="CW870" s="64"/>
      <c r="CX870" s="64"/>
      <c r="CY870" s="64"/>
      <c r="CZ870" s="64"/>
      <c r="DA870" s="64"/>
      <c r="DB870" s="64"/>
      <c r="DC870" s="64"/>
      <c r="DD870" s="64"/>
      <c r="DE870" s="64"/>
      <c r="DF870" s="64"/>
      <c r="DG870" s="64"/>
      <c r="DH870" s="64"/>
      <c r="DI870" s="64"/>
      <c r="DJ870" s="64"/>
      <c r="DK870" s="65"/>
      <c r="DL870" s="65"/>
      <c r="DM870" s="65"/>
      <c r="DN870" s="65"/>
      <c r="DO870" s="65"/>
      <c r="DP870" s="65"/>
      <c r="DQ870" s="65"/>
      <c r="DR870" s="65"/>
      <c r="DS870" s="65"/>
      <c r="DT870" s="65"/>
      <c r="DU870" s="65"/>
      <c r="DV870" s="65"/>
      <c r="DW870" s="65"/>
      <c r="DX870" s="65"/>
      <c r="DY870" s="65"/>
      <c r="DZ870" s="65"/>
      <c r="EA870" s="65"/>
      <c r="EB870" s="65"/>
      <c r="EC870" s="65"/>
      <c r="ED870" s="65"/>
      <c r="EE870" s="65"/>
      <c r="EF870" s="65"/>
      <c r="EG870" s="65"/>
      <c r="EH870" s="65"/>
      <c r="EI870" s="65"/>
      <c r="EJ870" s="65"/>
      <c r="EK870" s="65"/>
      <c r="EL870" s="65"/>
      <c r="EM870" s="65"/>
      <c r="EN870" s="65"/>
      <c r="EO870" s="65"/>
      <c r="EP870" s="65"/>
      <c r="EQ870" s="65"/>
      <c r="ER870" s="65"/>
      <c r="ES870" s="65"/>
      <c r="ET870" s="65"/>
      <c r="EU870" s="65"/>
      <c r="EV870" s="65"/>
      <c r="EW870" s="65"/>
      <c r="EX870" s="65"/>
      <c r="EY870" s="65"/>
      <c r="EZ870" s="65"/>
      <c r="FA870" s="65"/>
      <c r="FB870" s="65"/>
      <c r="FC870" s="65"/>
      <c r="FD870" s="65"/>
      <c r="FE870" s="65"/>
      <c r="FF870" s="65"/>
      <c r="FG870" s="65"/>
      <c r="FH870" s="65"/>
      <c r="FI870" s="65"/>
      <c r="FJ870" s="65"/>
      <c r="FK870" s="65"/>
      <c r="FL870" s="65"/>
      <c r="FM870" s="65"/>
      <c r="FN870" s="65"/>
      <c r="FO870" s="65"/>
      <c r="FP870" s="65"/>
      <c r="FQ870" s="65"/>
      <c r="FR870" s="65"/>
      <c r="FS870" s="65"/>
      <c r="FT870" s="65"/>
      <c r="FU870" s="65"/>
      <c r="FV870" s="65"/>
      <c r="FW870" s="65"/>
      <c r="FX870" s="65"/>
      <c r="FY870" s="65"/>
      <c r="FZ870" s="65"/>
      <c r="GA870" s="65"/>
      <c r="GB870" s="65"/>
      <c r="GC870" s="65"/>
      <c r="GD870" s="65"/>
      <c r="GE870" s="65"/>
      <c r="GF870" s="65"/>
      <c r="GG870" s="65"/>
      <c r="GH870" s="65"/>
      <c r="GI870" s="65"/>
      <c r="GJ870" s="65"/>
      <c r="GK870" s="65"/>
      <c r="GL870" s="65"/>
      <c r="GM870" s="65"/>
      <c r="GN870" s="65"/>
      <c r="GO870" s="65"/>
    </row>
    <row r="871" spans="46:197" s="103" customFormat="1" ht="20.100000000000001" customHeight="1" x14ac:dyDescent="0.3">
      <c r="AT871" s="64"/>
      <c r="AU871" s="64"/>
      <c r="AV871" s="64"/>
      <c r="AW871" s="64"/>
      <c r="AX871" s="64"/>
      <c r="AY871" s="64"/>
      <c r="AZ871" s="64"/>
      <c r="BA871" s="64"/>
      <c r="BB871" s="64"/>
      <c r="BC871" s="64"/>
      <c r="BD871" s="64"/>
      <c r="BE871" s="64"/>
      <c r="BF871" s="64"/>
      <c r="BG871" s="64"/>
      <c r="BH871" s="64"/>
      <c r="BI871" s="64"/>
      <c r="BJ871" s="64"/>
      <c r="BK871" s="64"/>
      <c r="BL871" s="64"/>
      <c r="BM871" s="64"/>
      <c r="BN871" s="64"/>
      <c r="BO871" s="64"/>
      <c r="BP871" s="64"/>
      <c r="BQ871" s="64"/>
      <c r="BR871" s="64"/>
      <c r="BS871" s="64"/>
      <c r="BT871" s="64"/>
      <c r="BU871" s="64"/>
      <c r="BV871" s="64"/>
      <c r="BW871" s="64"/>
      <c r="BX871" s="64"/>
      <c r="BY871" s="64"/>
      <c r="BZ871" s="64"/>
      <c r="CA871" s="64"/>
      <c r="CB871" s="64"/>
      <c r="CC871" s="64"/>
      <c r="CD871" s="64"/>
      <c r="CE871" s="64"/>
      <c r="CF871" s="64"/>
      <c r="CG871" s="64"/>
      <c r="CH871" s="64"/>
      <c r="CI871" s="64"/>
      <c r="CJ871" s="64"/>
      <c r="CK871" s="64"/>
      <c r="CL871" s="64"/>
      <c r="CM871" s="64"/>
      <c r="CN871" s="64"/>
      <c r="CO871" s="64"/>
      <c r="CP871" s="64"/>
      <c r="CQ871" s="64"/>
      <c r="CR871" s="64"/>
      <c r="CS871" s="64"/>
      <c r="CT871" s="64"/>
      <c r="CU871" s="64"/>
      <c r="CV871" s="64"/>
      <c r="CW871" s="64"/>
      <c r="CX871" s="64"/>
      <c r="CY871" s="64"/>
      <c r="CZ871" s="64"/>
      <c r="DA871" s="64"/>
      <c r="DB871" s="64"/>
      <c r="DC871" s="64"/>
      <c r="DD871" s="64"/>
      <c r="DE871" s="64"/>
      <c r="DF871" s="64"/>
      <c r="DG871" s="64"/>
      <c r="DH871" s="64"/>
      <c r="DI871" s="64"/>
      <c r="DJ871" s="64"/>
      <c r="DK871" s="65"/>
      <c r="DL871" s="65"/>
      <c r="DM871" s="65"/>
      <c r="DN871" s="65"/>
      <c r="DO871" s="65"/>
      <c r="DP871" s="65"/>
      <c r="DQ871" s="65"/>
      <c r="DR871" s="65"/>
      <c r="DS871" s="65"/>
      <c r="DT871" s="65"/>
      <c r="DU871" s="65"/>
      <c r="DV871" s="65"/>
      <c r="DW871" s="65"/>
      <c r="DX871" s="65"/>
      <c r="DY871" s="65"/>
      <c r="DZ871" s="65"/>
      <c r="EA871" s="65"/>
      <c r="EB871" s="65"/>
      <c r="EC871" s="65"/>
      <c r="ED871" s="65"/>
      <c r="EE871" s="65"/>
      <c r="EF871" s="65"/>
      <c r="EG871" s="65"/>
      <c r="EH871" s="65"/>
      <c r="EI871" s="65"/>
      <c r="EJ871" s="65"/>
      <c r="EK871" s="65"/>
      <c r="EL871" s="65"/>
      <c r="EM871" s="65"/>
      <c r="EN871" s="65"/>
      <c r="EO871" s="65"/>
      <c r="EP871" s="65"/>
      <c r="EQ871" s="65"/>
      <c r="ER871" s="65"/>
      <c r="ES871" s="65"/>
      <c r="ET871" s="65"/>
      <c r="EU871" s="65"/>
      <c r="EV871" s="65"/>
      <c r="EW871" s="65"/>
      <c r="EX871" s="65"/>
      <c r="EY871" s="65"/>
      <c r="EZ871" s="65"/>
      <c r="FA871" s="65"/>
      <c r="FB871" s="65"/>
      <c r="FC871" s="65"/>
      <c r="FD871" s="65"/>
      <c r="FE871" s="65"/>
      <c r="FF871" s="65"/>
      <c r="FG871" s="65"/>
      <c r="FH871" s="65"/>
      <c r="FI871" s="65"/>
      <c r="FJ871" s="65"/>
      <c r="FK871" s="65"/>
      <c r="FL871" s="65"/>
      <c r="FM871" s="65"/>
      <c r="FN871" s="65"/>
      <c r="FO871" s="65"/>
      <c r="FP871" s="65"/>
      <c r="FQ871" s="65"/>
      <c r="FR871" s="65"/>
      <c r="FS871" s="65"/>
      <c r="FT871" s="65"/>
      <c r="FU871" s="65"/>
      <c r="FV871" s="65"/>
      <c r="FW871" s="65"/>
      <c r="FX871" s="65"/>
      <c r="FY871" s="65"/>
      <c r="FZ871" s="65"/>
      <c r="GA871" s="65"/>
      <c r="GB871" s="65"/>
      <c r="GC871" s="65"/>
      <c r="GD871" s="65"/>
      <c r="GE871" s="65"/>
      <c r="GF871" s="65"/>
      <c r="GG871" s="65"/>
      <c r="GH871" s="65"/>
      <c r="GI871" s="65"/>
      <c r="GJ871" s="65"/>
      <c r="GK871" s="65"/>
      <c r="GL871" s="65"/>
      <c r="GM871" s="65"/>
      <c r="GN871" s="65"/>
      <c r="GO871" s="65"/>
    </row>
    <row r="872" spans="46:197" s="103" customFormat="1" ht="20.100000000000001" customHeight="1" x14ac:dyDescent="0.3">
      <c r="AT872" s="64"/>
      <c r="AU872" s="64"/>
      <c r="AV872" s="64"/>
      <c r="AW872" s="64"/>
      <c r="AX872" s="64"/>
      <c r="AY872" s="64"/>
      <c r="AZ872" s="64"/>
      <c r="BA872" s="64"/>
      <c r="BB872" s="64"/>
      <c r="BC872" s="64"/>
      <c r="BD872" s="64"/>
      <c r="BE872" s="64"/>
      <c r="BF872" s="64"/>
      <c r="BG872" s="64"/>
      <c r="BH872" s="64"/>
      <c r="BI872" s="64"/>
      <c r="BJ872" s="64"/>
      <c r="BK872" s="64"/>
      <c r="BL872" s="64"/>
      <c r="BM872" s="64"/>
      <c r="BN872" s="64"/>
      <c r="BO872" s="64"/>
      <c r="BP872" s="64"/>
      <c r="BQ872" s="64"/>
      <c r="BR872" s="64"/>
      <c r="BS872" s="64"/>
      <c r="BT872" s="64"/>
      <c r="BU872" s="64"/>
      <c r="BV872" s="64"/>
      <c r="BW872" s="64"/>
      <c r="BX872" s="64"/>
      <c r="BY872" s="64"/>
      <c r="BZ872" s="64"/>
      <c r="CA872" s="64"/>
      <c r="CB872" s="64"/>
      <c r="CC872" s="64"/>
      <c r="CD872" s="64"/>
      <c r="CE872" s="64"/>
      <c r="CF872" s="64"/>
      <c r="CG872" s="64"/>
      <c r="CH872" s="64"/>
      <c r="CI872" s="64"/>
      <c r="CJ872" s="64"/>
      <c r="CK872" s="64"/>
      <c r="CL872" s="64"/>
      <c r="CM872" s="64"/>
      <c r="CN872" s="64"/>
      <c r="CO872" s="64"/>
      <c r="CP872" s="64"/>
      <c r="CQ872" s="64"/>
      <c r="CR872" s="64"/>
      <c r="CS872" s="64"/>
      <c r="CT872" s="64"/>
      <c r="CU872" s="64"/>
      <c r="CV872" s="64"/>
      <c r="CW872" s="64"/>
      <c r="CX872" s="64"/>
      <c r="CY872" s="64"/>
      <c r="CZ872" s="64"/>
      <c r="DA872" s="64"/>
      <c r="DB872" s="64"/>
      <c r="DC872" s="64"/>
      <c r="DD872" s="64"/>
      <c r="DE872" s="64"/>
      <c r="DF872" s="64"/>
      <c r="DG872" s="64"/>
      <c r="DH872" s="64"/>
      <c r="DI872" s="64"/>
      <c r="DJ872" s="64"/>
      <c r="DK872" s="65"/>
      <c r="DL872" s="65"/>
      <c r="DM872" s="65"/>
      <c r="DN872" s="65"/>
      <c r="DO872" s="65"/>
      <c r="DP872" s="65"/>
      <c r="DQ872" s="65"/>
      <c r="DR872" s="65"/>
      <c r="DS872" s="65"/>
      <c r="DT872" s="65"/>
      <c r="DU872" s="65"/>
      <c r="DV872" s="65"/>
      <c r="DW872" s="65"/>
      <c r="DX872" s="65"/>
      <c r="DY872" s="65"/>
      <c r="DZ872" s="65"/>
      <c r="EA872" s="65"/>
      <c r="EB872" s="65"/>
      <c r="EC872" s="65"/>
      <c r="ED872" s="65"/>
      <c r="EE872" s="65"/>
      <c r="EF872" s="65"/>
      <c r="EG872" s="65"/>
      <c r="EH872" s="65"/>
      <c r="EI872" s="65"/>
      <c r="EJ872" s="65"/>
      <c r="EK872" s="65"/>
      <c r="EL872" s="65"/>
      <c r="EM872" s="65"/>
      <c r="EN872" s="65"/>
      <c r="EO872" s="65"/>
      <c r="EP872" s="65"/>
      <c r="EQ872" s="65"/>
      <c r="ER872" s="65"/>
      <c r="ES872" s="65"/>
      <c r="ET872" s="65"/>
      <c r="EU872" s="65"/>
      <c r="EV872" s="65"/>
      <c r="EW872" s="65"/>
      <c r="EX872" s="65"/>
      <c r="EY872" s="65"/>
      <c r="EZ872" s="65"/>
      <c r="FA872" s="65"/>
      <c r="FB872" s="65"/>
      <c r="FC872" s="65"/>
      <c r="FD872" s="65"/>
      <c r="FE872" s="65"/>
      <c r="FF872" s="65"/>
      <c r="FG872" s="65"/>
      <c r="FH872" s="65"/>
      <c r="FI872" s="65"/>
      <c r="FJ872" s="65"/>
      <c r="FK872" s="65"/>
      <c r="FL872" s="65"/>
      <c r="FM872" s="65"/>
      <c r="FN872" s="65"/>
      <c r="FO872" s="65"/>
      <c r="FP872" s="65"/>
      <c r="FQ872" s="65"/>
      <c r="FR872" s="65"/>
      <c r="FS872" s="65"/>
      <c r="FT872" s="65"/>
      <c r="FU872" s="65"/>
      <c r="FV872" s="65"/>
      <c r="FW872" s="65"/>
      <c r="FX872" s="65"/>
      <c r="FY872" s="65"/>
      <c r="FZ872" s="65"/>
      <c r="GA872" s="65"/>
      <c r="GB872" s="65"/>
      <c r="GC872" s="65"/>
      <c r="GD872" s="65"/>
      <c r="GE872" s="65"/>
      <c r="GF872" s="65"/>
      <c r="GG872" s="65"/>
      <c r="GH872" s="65"/>
      <c r="GI872" s="65"/>
      <c r="GJ872" s="65"/>
      <c r="GK872" s="65"/>
      <c r="GL872" s="65"/>
      <c r="GM872" s="65"/>
      <c r="GN872" s="65"/>
      <c r="GO872" s="65"/>
    </row>
  </sheetData>
  <mergeCells count="34">
    <mergeCell ref="AG26:AH26"/>
    <mergeCell ref="AI26:AL26"/>
    <mergeCell ref="AG24:AH24"/>
    <mergeCell ref="AI24:AL24"/>
    <mergeCell ref="AG17:AH17"/>
    <mergeCell ref="AI17:AL17"/>
    <mergeCell ref="AG18:AH18"/>
    <mergeCell ref="AI18:AL18"/>
    <mergeCell ref="AG22:AH22"/>
    <mergeCell ref="AG25:AH25"/>
    <mergeCell ref="AI25:AL25"/>
    <mergeCell ref="AI16:AL16"/>
    <mergeCell ref="N21:U24"/>
    <mergeCell ref="X19:AE20"/>
    <mergeCell ref="X21:AE24"/>
    <mergeCell ref="AI21:AL21"/>
    <mergeCell ref="AI23:AL23"/>
    <mergeCell ref="AI22:AL22"/>
    <mergeCell ref="N2:AE4"/>
    <mergeCell ref="X7:AE10"/>
    <mergeCell ref="X14:AE17"/>
    <mergeCell ref="AI19:AL19"/>
    <mergeCell ref="AI20:AL20"/>
    <mergeCell ref="X5:AE6"/>
    <mergeCell ref="N7:U10"/>
    <mergeCell ref="N14:U17"/>
    <mergeCell ref="N5:U6"/>
    <mergeCell ref="N12:U13"/>
    <mergeCell ref="X12:AE13"/>
    <mergeCell ref="N19:U20"/>
    <mergeCell ref="AG13:AL14"/>
    <mergeCell ref="AG15:AH15"/>
    <mergeCell ref="AI15:AL15"/>
    <mergeCell ref="AG16:AH16"/>
  </mergeCells>
  <conditionalFormatting sqref="N21">
    <cfRule type="dataBar" priority="480">
      <dataBar>
        <cfvo type="min"/>
        <cfvo type="max"/>
        <color rgb="FF638EC6"/>
      </dataBar>
      <extLst>
        <ext xmlns:x14="http://schemas.microsoft.com/office/spreadsheetml/2009/9/main" uri="{B025F937-C7B1-47D3-B67F-A62EFF666E3E}">
          <x14:id>{EAB46611-CEDE-42E3-B7B4-C38DE0555B76}</x14:id>
        </ext>
      </extLst>
    </cfRule>
  </conditionalFormatting>
  <conditionalFormatting sqref="X7 N14 N7 X14">
    <cfRule type="dataBar" priority="491">
      <dataBar>
        <cfvo type="min"/>
        <cfvo type="max"/>
        <color theme="9" tint="0.39997558519241921"/>
      </dataBar>
      <extLst>
        <ext xmlns:x14="http://schemas.microsoft.com/office/spreadsheetml/2009/9/main" uri="{B025F937-C7B1-47D3-B67F-A62EFF666E3E}">
          <x14:id>{55BB5ED9-06B7-49DB-B734-50D436579AE8}</x14:id>
        </ext>
      </extLst>
    </cfRule>
  </conditionalFormatting>
  <conditionalFormatting sqref="X21">
    <cfRule type="dataBar" priority="1">
      <dataBar>
        <cfvo type="min"/>
        <cfvo type="max"/>
        <color rgb="FF638EC6"/>
      </dataBar>
      <extLst>
        <ext xmlns:x14="http://schemas.microsoft.com/office/spreadsheetml/2009/9/main" uri="{B025F937-C7B1-47D3-B67F-A62EFF666E3E}">
          <x14:id>{0C3B8E97-6F90-4A23-81D6-540BC86E9F53}</x14:id>
        </ext>
      </extLst>
    </cfRule>
  </conditionalFormatting>
  <conditionalFormatting sqref="AI15:AL26">
    <cfRule type="dataBar" priority="495">
      <dataBar>
        <cfvo type="min"/>
        <cfvo type="max"/>
        <color theme="8" tint="0.79998168889431442"/>
      </dataBar>
      <extLst>
        <ext xmlns:x14="http://schemas.microsoft.com/office/spreadsheetml/2009/9/main" uri="{B025F937-C7B1-47D3-B67F-A62EFF666E3E}">
          <x14:id>{15D37509-741D-4063-B797-835783D4A629}</x14:id>
        </ext>
      </extLst>
    </cfRule>
  </conditionalFormatting>
  <pageMargins left="0.39370078740157483" right="0.39370078740157483" top="0.39370078740157483" bottom="0.39370078740157483" header="0.31496062992125984" footer="0.31496062992125984"/>
  <pageSetup scale="13" fitToHeight="0" orientation="landscape" r:id="rId1"/>
  <ignoredErrors>
    <ignoredError sqref="N21 N7 X7 N14 AI15:AL26"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EAB46611-CEDE-42E3-B7B4-C38DE0555B76}">
            <x14:dataBar minLength="0" maxLength="100" border="1" negativeBarBorderColorSameAsPositive="0">
              <x14:cfvo type="autoMin"/>
              <x14:cfvo type="autoMax"/>
              <x14:borderColor rgb="FF638EC6"/>
              <x14:negativeFillColor rgb="FFFF0000"/>
              <x14:negativeBorderColor rgb="FFFF0000"/>
              <x14:axisColor rgb="FF000000"/>
            </x14:dataBar>
          </x14:cfRule>
          <xm:sqref>N21</xm:sqref>
        </x14:conditionalFormatting>
        <x14:conditionalFormatting xmlns:xm="http://schemas.microsoft.com/office/excel/2006/main">
          <x14:cfRule type="dataBar" id="{55BB5ED9-06B7-49DB-B734-50D436579AE8}">
            <x14:dataBar minLength="0" maxLength="100" border="1" negativeBarBorderColorSameAsPositive="0">
              <x14:cfvo type="autoMin"/>
              <x14:cfvo type="autoMax"/>
              <x14:borderColor theme="9" tint="-0.499984740745262"/>
              <x14:negativeFillColor rgb="FFFF0000"/>
              <x14:negativeBorderColor rgb="FFFF0000"/>
              <x14:axisColor rgb="FF000000"/>
            </x14:dataBar>
          </x14:cfRule>
          <xm:sqref>X7 N14 N7 X14</xm:sqref>
        </x14:conditionalFormatting>
        <x14:conditionalFormatting xmlns:xm="http://schemas.microsoft.com/office/excel/2006/main">
          <x14:cfRule type="dataBar" id="{0C3B8E97-6F90-4A23-81D6-540BC86E9F53}">
            <x14:dataBar minLength="0" maxLength="100" border="1" negativeBarBorderColorSameAsPositive="0">
              <x14:cfvo type="autoMin"/>
              <x14:cfvo type="autoMax"/>
              <x14:borderColor rgb="FF638EC6"/>
              <x14:negativeFillColor rgb="FFFF0000"/>
              <x14:negativeBorderColor rgb="FFFF0000"/>
              <x14:axisColor rgb="FF000000"/>
            </x14:dataBar>
          </x14:cfRule>
          <xm:sqref>X21</xm:sqref>
        </x14:conditionalFormatting>
        <x14:conditionalFormatting xmlns:xm="http://schemas.microsoft.com/office/excel/2006/main">
          <x14:cfRule type="dataBar" id="{15D37509-741D-4063-B797-835783D4A629}">
            <x14:dataBar minLength="0" maxLength="100" border="1" negativeBarBorderColorSameAsPositive="0">
              <x14:cfvo type="autoMin"/>
              <x14:cfvo type="autoMax"/>
              <x14:borderColor theme="8"/>
              <x14:negativeFillColor rgb="FFFF0000"/>
              <x14:negativeBorderColor rgb="FFFF0000"/>
              <x14:axisColor rgb="FF000000"/>
            </x14:dataBar>
          </x14:cfRule>
          <xm:sqref>AI15:AL26</xm:sqref>
        </x14:conditionalFormatting>
        <x14:conditionalFormatting xmlns:xm="http://schemas.microsoft.com/office/excel/2006/main">
          <x14:cfRule type="iconSet" priority="466" id="{CB3D4F1B-63DB-4346-8D51-1C73FAA3D72F}">
            <x14:iconSet iconSet="4TrafficLights" custom="1">
              <x14:cfvo type="percent">
                <xm:f>0</xm:f>
              </x14:cfvo>
              <x14:cfvo type="percent">
                <xm:f>98</xm:f>
              </x14:cfvo>
              <x14:cfvo type="percent">
                <xm:f>99</xm:f>
              </x14:cfvo>
              <x14:cfvo type="percent">
                <xm:f>100</xm:f>
              </x14:cfvo>
              <x14:cfIcon iconSet="3TrafficLights1" iconId="0"/>
              <x14:cfIcon iconSet="3TrafficLights1" iconId="1"/>
              <x14:cfIcon iconSet="3TrafficLights1" iconId="2"/>
              <x14:cfIcon iconSet="5Boxes" iconId="4"/>
            </x14:iconSet>
          </x14:cfRule>
          <xm:sqref>GB5:GB6</xm:sqref>
        </x14:conditionalFormatting>
        <x14:conditionalFormatting xmlns:xm="http://schemas.microsoft.com/office/excel/2006/main">
          <x14:cfRule type="iconSet" priority="468" id="{C68AFA55-210C-4AFE-84F0-B56C50680C9A}">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GF5:GF6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880C-A29A-40EA-8CFB-C01FB5714B62}">
  <sheetPr>
    <pageSetUpPr fitToPage="1"/>
  </sheetPr>
  <dimension ref="A1:AX6665"/>
  <sheetViews>
    <sheetView zoomScale="85" zoomScaleNormal="85" workbookViewId="0">
      <pane ySplit="6" topLeftCell="A7" activePane="bottomLeft" state="frozen"/>
      <selection activeCell="O10" sqref="O10:V17"/>
      <selection pane="bottomLeft" activeCell="A3" sqref="A3"/>
    </sheetView>
  </sheetViews>
  <sheetFormatPr baseColWidth="10" defaultColWidth="11.44140625" defaultRowHeight="12" x14ac:dyDescent="0.25"/>
  <cols>
    <col min="1" max="1" width="11.6640625" style="10" customWidth="1"/>
    <col min="2" max="2" width="13.44140625" style="10" customWidth="1"/>
    <col min="3" max="4" width="11.109375" style="10" customWidth="1"/>
    <col min="5" max="5" width="19.44140625" style="10" customWidth="1"/>
    <col min="6" max="7" width="27.5546875" style="10" customWidth="1"/>
    <col min="8" max="8" width="32.88671875" style="10" customWidth="1"/>
    <col min="9" max="10" width="21" style="10" customWidth="1"/>
    <col min="11" max="12" width="26.109375" style="10" customWidth="1"/>
    <col min="13" max="13" width="17" style="10" customWidth="1"/>
    <col min="14" max="14" width="14.109375" style="10" customWidth="1"/>
    <col min="15" max="15" width="20" style="10" customWidth="1"/>
    <col min="16" max="16" width="51.5546875" style="10" customWidth="1"/>
    <col min="17" max="17" width="9.33203125" style="10" customWidth="1"/>
    <col min="18" max="18" width="19.109375" style="10" customWidth="1"/>
    <col min="19" max="19" width="50.33203125" style="10" customWidth="1"/>
    <col min="20" max="20" width="53.88671875" style="10" customWidth="1"/>
    <col min="21" max="21" width="10.44140625" style="12" customWidth="1"/>
    <col min="22" max="24" width="18.5546875" style="10" customWidth="1"/>
    <col min="25" max="25" width="14" style="12" customWidth="1"/>
    <col min="26" max="27" width="21.6640625" style="12" customWidth="1"/>
    <col min="28" max="29" width="16.33203125" style="10" customWidth="1"/>
    <col min="30" max="30" width="15.5546875" style="10" customWidth="1"/>
    <col min="31" max="32" width="15.6640625" style="10" customWidth="1"/>
    <col min="33" max="33" width="15.109375" style="10" customWidth="1"/>
    <col min="34" max="34" width="15.6640625" style="10" customWidth="1"/>
    <col min="35" max="35" width="3.5546875" style="10" customWidth="1"/>
    <col min="36" max="38" width="14.109375" style="10" customWidth="1"/>
    <col min="39" max="39" width="15.33203125" style="10" customWidth="1"/>
    <col min="40" max="47" width="14.109375" style="10" customWidth="1"/>
    <col min="48" max="49" width="19.88671875" style="10" customWidth="1"/>
    <col min="50" max="50" width="18.44140625" style="10" bestFit="1" customWidth="1"/>
    <col min="51" max="16384" width="11.44140625" style="10"/>
  </cols>
  <sheetData>
    <row r="1" spans="1:50" ht="21" x14ac:dyDescent="0.4">
      <c r="A1" s="9" t="s">
        <v>753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J1" s="285" t="s">
        <v>2</v>
      </c>
      <c r="AK1" s="285"/>
      <c r="AL1" s="285"/>
      <c r="AM1" s="285"/>
      <c r="AN1" s="285"/>
      <c r="AO1" s="285"/>
      <c r="AP1" s="285"/>
      <c r="AQ1" s="285"/>
      <c r="AR1" s="285"/>
      <c r="AS1" s="285"/>
      <c r="AT1" s="285"/>
      <c r="AU1" s="285"/>
    </row>
    <row r="2" spans="1:50" x14ac:dyDescent="0.25">
      <c r="A2" s="11" t="s">
        <v>7137</v>
      </c>
      <c r="B2" s="11"/>
      <c r="C2" s="11"/>
      <c r="D2" s="11"/>
      <c r="E2" s="11"/>
      <c r="V2" s="11"/>
      <c r="W2" s="11"/>
      <c r="X2" s="11"/>
    </row>
    <row r="3" spans="1:50" ht="13.8"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4"/>
      <c r="AD3" s="13"/>
      <c r="AE3" s="13"/>
      <c r="AF3" s="14"/>
      <c r="AG3" s="14"/>
      <c r="AH3" s="13"/>
    </row>
    <row r="4" spans="1:50" ht="18" customHeight="1" x14ac:dyDescent="0.3">
      <c r="A4" s="15" t="s">
        <v>22</v>
      </c>
      <c r="B4" s="16"/>
      <c r="C4" s="16"/>
      <c r="D4" s="16"/>
      <c r="E4" s="16"/>
      <c r="F4" s="16"/>
      <c r="G4" s="16"/>
      <c r="H4" s="16"/>
      <c r="I4" s="16"/>
      <c r="J4" s="16"/>
      <c r="K4" s="16"/>
      <c r="L4" s="16"/>
      <c r="M4" s="16"/>
      <c r="N4" s="16"/>
      <c r="O4" s="16"/>
      <c r="P4" s="16"/>
      <c r="Q4" s="16"/>
      <c r="R4" s="122">
        <f>+SUBTOTAL(3,Tabla2[CCP])</f>
        <v>1875</v>
      </c>
      <c r="S4" s="16"/>
      <c r="T4" s="16"/>
      <c r="U4" s="16"/>
      <c r="V4" s="16"/>
      <c r="W4" s="16"/>
      <c r="X4" s="16"/>
      <c r="Y4" s="36"/>
      <c r="Z4" s="36"/>
      <c r="AA4" s="36"/>
      <c r="AB4" s="17">
        <f>+SUBTOTAL(9,Tabla2[CERT])</f>
        <v>233838636.98000002</v>
      </c>
      <c r="AC4" s="17">
        <f>+SUBTOTAL(9,Tabla2[COMP ANUAL])</f>
        <v>101791058.92</v>
      </c>
      <c r="AD4" s="18">
        <f>+AB4-AC4</f>
        <v>132047578.06000002</v>
      </c>
      <c r="AE4" s="17">
        <f>+SUBTOTAL(9,Tabla2[COMPROMISO])</f>
        <v>214113638.81000006</v>
      </c>
      <c r="AF4" s="17">
        <f>+SUBTOTAL(9,Tabla2[DEVENGADO])</f>
        <v>209593665.84000006</v>
      </c>
      <c r="AG4" s="18">
        <f>+AB4-AF4</f>
        <v>24244971.139999956</v>
      </c>
      <c r="AH4" s="17">
        <f>+SUBTOTAL(9,Tabla2[GIRADO])</f>
        <v>209469350.48000008</v>
      </c>
      <c r="AI4" s="135">
        <f>+SUBTOTAL(9,AI7:AI3405)</f>
        <v>0</v>
      </c>
      <c r="AJ4" s="17">
        <f>+SUBTOTAL(9,Tabla2[ENE])</f>
        <v>1066379.2399999977</v>
      </c>
      <c r="AK4" s="17">
        <f>+SUBTOTAL(9,Tabla2[FEB])</f>
        <v>1962584.9299999992</v>
      </c>
      <c r="AL4" s="17">
        <f>+SUBTOTAL(9,Tabla2[MAR])</f>
        <v>2792982.85</v>
      </c>
      <c r="AM4" s="17">
        <f>+SUBTOTAL(9,Tabla2[ABR])</f>
        <v>196539671.28</v>
      </c>
      <c r="AN4" s="17">
        <f>+SUBTOTAL(9,Tabla2[MAY])</f>
        <v>2187059.9299999988</v>
      </c>
      <c r="AO4" s="17">
        <f>+SUBTOTAL(9,Tabla2[JUN])</f>
        <v>2547006.0499999993</v>
      </c>
      <c r="AP4" s="17">
        <f>+SUBTOTAL(9,Tabla2[JUL])</f>
        <v>2497981.56</v>
      </c>
      <c r="AQ4" s="17">
        <f>+SUBTOTAL(9,Tabla2[AGO])</f>
        <v>0</v>
      </c>
      <c r="AR4" s="17">
        <f>+SUBTOTAL(9,Tabla2[SEP])</f>
        <v>0</v>
      </c>
      <c r="AS4" s="17">
        <f>+SUBTOTAL(9,Tabla2[OCT])</f>
        <v>0</v>
      </c>
      <c r="AT4" s="17">
        <f>+SUBTOTAL(9,Tabla2[NOV])</f>
        <v>0</v>
      </c>
      <c r="AU4" s="17">
        <f>+SUBTOTAL(9,Tabla2[DIC])</f>
        <v>0</v>
      </c>
    </row>
    <row r="5" spans="1:50" x14ac:dyDescent="0.25">
      <c r="AE5" s="40"/>
      <c r="AJ5" s="19"/>
      <c r="AK5" s="19"/>
      <c r="AL5" s="19"/>
      <c r="AM5" s="19"/>
      <c r="AN5" s="19"/>
      <c r="AO5" s="19"/>
      <c r="AP5" s="19"/>
      <c r="AQ5" s="19"/>
      <c r="AR5" s="19"/>
      <c r="AS5" s="19"/>
      <c r="AT5" s="19"/>
      <c r="AU5" s="19"/>
    </row>
    <row r="6" spans="1:50" s="24" customFormat="1" ht="36" x14ac:dyDescent="0.25">
      <c r="A6" s="118" t="s">
        <v>754</v>
      </c>
      <c r="B6" s="20" t="s">
        <v>548</v>
      </c>
      <c r="C6" s="20" t="s">
        <v>755</v>
      </c>
      <c r="D6" s="20" t="s">
        <v>507</v>
      </c>
      <c r="E6" s="20" t="s">
        <v>756</v>
      </c>
      <c r="F6" s="20" t="s">
        <v>757</v>
      </c>
      <c r="G6" s="20" t="s">
        <v>758</v>
      </c>
      <c r="H6" s="20" t="s">
        <v>5</v>
      </c>
      <c r="I6" s="20" t="s">
        <v>759</v>
      </c>
      <c r="J6" s="20" t="s">
        <v>572</v>
      </c>
      <c r="K6" s="20" t="s">
        <v>760</v>
      </c>
      <c r="L6" s="20" t="s">
        <v>761</v>
      </c>
      <c r="M6" s="20" t="s">
        <v>762</v>
      </c>
      <c r="N6" s="20" t="s">
        <v>763</v>
      </c>
      <c r="O6" s="20" t="s">
        <v>764</v>
      </c>
      <c r="P6" s="20" t="s">
        <v>765</v>
      </c>
      <c r="Q6" s="20" t="s">
        <v>766</v>
      </c>
      <c r="R6" s="20" t="s">
        <v>767</v>
      </c>
      <c r="S6" s="20" t="s">
        <v>768</v>
      </c>
      <c r="T6" s="20" t="s">
        <v>549</v>
      </c>
      <c r="U6" s="20" t="s">
        <v>242</v>
      </c>
      <c r="V6" s="20" t="s">
        <v>769</v>
      </c>
      <c r="W6" s="20" t="s">
        <v>550</v>
      </c>
      <c r="X6" s="20" t="s">
        <v>546</v>
      </c>
      <c r="Y6" s="20" t="s">
        <v>551</v>
      </c>
      <c r="Z6" s="20" t="s">
        <v>770</v>
      </c>
      <c r="AA6" s="20" t="s">
        <v>547</v>
      </c>
      <c r="AB6" s="21" t="s">
        <v>477</v>
      </c>
      <c r="AC6" s="21" t="s">
        <v>771</v>
      </c>
      <c r="AD6" s="22" t="s">
        <v>772</v>
      </c>
      <c r="AE6" s="21" t="s">
        <v>520</v>
      </c>
      <c r="AF6" s="21" t="s">
        <v>2</v>
      </c>
      <c r="AG6" s="22" t="s">
        <v>773</v>
      </c>
      <c r="AH6" s="21" t="s">
        <v>571</v>
      </c>
      <c r="AI6" s="23" t="s">
        <v>514</v>
      </c>
      <c r="AJ6" s="20" t="s">
        <v>7</v>
      </c>
      <c r="AK6" s="20" t="s">
        <v>8</v>
      </c>
      <c r="AL6" s="20" t="s">
        <v>9</v>
      </c>
      <c r="AM6" s="20" t="s">
        <v>10</v>
      </c>
      <c r="AN6" s="20" t="s">
        <v>11</v>
      </c>
      <c r="AO6" s="20" t="s">
        <v>12</v>
      </c>
      <c r="AP6" s="20" t="s">
        <v>13</v>
      </c>
      <c r="AQ6" s="20" t="s">
        <v>14</v>
      </c>
      <c r="AR6" s="20" t="s">
        <v>774</v>
      </c>
      <c r="AS6" s="20" t="s">
        <v>16</v>
      </c>
      <c r="AT6" s="20" t="s">
        <v>17</v>
      </c>
      <c r="AU6" s="119" t="s">
        <v>18</v>
      </c>
      <c r="AV6" s="22" t="s">
        <v>545</v>
      </c>
      <c r="AW6" s="22" t="s">
        <v>775</v>
      </c>
      <c r="AX6" s="22" t="s">
        <v>776</v>
      </c>
    </row>
    <row r="7" spans="1:50" ht="24" x14ac:dyDescent="0.25">
      <c r="A7" s="120">
        <v>46035</v>
      </c>
      <c r="B7" s="28" t="s">
        <v>552</v>
      </c>
      <c r="C7" s="25" t="s">
        <v>427</v>
      </c>
      <c r="D7" s="25" t="s">
        <v>430</v>
      </c>
      <c r="E7" s="25" t="s">
        <v>423</v>
      </c>
      <c r="F7" s="29" t="s">
        <v>243</v>
      </c>
      <c r="G7" s="29" t="s">
        <v>19</v>
      </c>
      <c r="H7" s="29" t="s">
        <v>598</v>
      </c>
      <c r="I7" s="29" t="s">
        <v>579</v>
      </c>
      <c r="J7" s="29" t="s">
        <v>777</v>
      </c>
      <c r="K7" s="25" t="s">
        <v>430</v>
      </c>
      <c r="L7" s="25" t="s">
        <v>778</v>
      </c>
      <c r="M7" s="25" t="s">
        <v>779</v>
      </c>
      <c r="N7" s="25" t="s">
        <v>780</v>
      </c>
      <c r="O7" s="25">
        <v>0</v>
      </c>
      <c r="P7" s="25" t="s">
        <v>4985</v>
      </c>
      <c r="Q7" s="28" t="s">
        <v>0</v>
      </c>
      <c r="R7" s="29" t="s">
        <v>781</v>
      </c>
      <c r="S7" s="27" t="s">
        <v>782</v>
      </c>
      <c r="T7" s="27" t="s">
        <v>783</v>
      </c>
      <c r="U7" s="28" t="s">
        <v>270</v>
      </c>
      <c r="V7" s="26" t="s">
        <v>430</v>
      </c>
      <c r="W7" s="26" t="s">
        <v>593</v>
      </c>
      <c r="X7" s="26" t="s">
        <v>411</v>
      </c>
      <c r="Y7" s="37" t="s">
        <v>119</v>
      </c>
      <c r="Z7" s="37" t="s">
        <v>121</v>
      </c>
      <c r="AA7" s="37" t="s">
        <v>120</v>
      </c>
      <c r="AB7" s="30">
        <v>20000</v>
      </c>
      <c r="AC7" s="30">
        <v>20000</v>
      </c>
      <c r="AD7" s="31">
        <v>0</v>
      </c>
      <c r="AE7" s="30">
        <v>20000</v>
      </c>
      <c r="AF7" s="30">
        <v>1286.8599999999999</v>
      </c>
      <c r="AG7" s="32">
        <v>18713.14</v>
      </c>
      <c r="AH7" s="30">
        <v>1286.8599999999999</v>
      </c>
      <c r="AI7" s="10" t="s">
        <v>573</v>
      </c>
      <c r="AJ7" s="30">
        <v>1286.8599999999999</v>
      </c>
      <c r="AK7" s="30">
        <v>0</v>
      </c>
      <c r="AL7" s="30">
        <v>0</v>
      </c>
      <c r="AM7" s="30">
        <v>0</v>
      </c>
      <c r="AN7" s="30">
        <v>0</v>
      </c>
      <c r="AO7" s="30">
        <v>0</v>
      </c>
      <c r="AP7" s="30">
        <v>0</v>
      </c>
      <c r="AQ7" s="30">
        <v>0</v>
      </c>
      <c r="AR7" s="30">
        <v>0</v>
      </c>
      <c r="AS7" s="30">
        <v>0</v>
      </c>
      <c r="AT7" s="30">
        <v>0</v>
      </c>
      <c r="AU7" s="121">
        <v>0</v>
      </c>
      <c r="AV7" s="129" t="s">
        <v>784</v>
      </c>
      <c r="AW7" s="129" t="s">
        <v>785</v>
      </c>
      <c r="AX7" s="129" t="s">
        <v>527</v>
      </c>
    </row>
    <row r="8" spans="1:50" ht="24" x14ac:dyDescent="0.25">
      <c r="A8" s="120">
        <v>46035</v>
      </c>
      <c r="B8" s="28" t="s">
        <v>552</v>
      </c>
      <c r="C8" s="25" t="s">
        <v>427</v>
      </c>
      <c r="D8" s="25" t="s">
        <v>430</v>
      </c>
      <c r="E8" s="25" t="s">
        <v>423</v>
      </c>
      <c r="F8" s="29" t="s">
        <v>243</v>
      </c>
      <c r="G8" s="29" t="s">
        <v>19</v>
      </c>
      <c r="H8" s="29" t="s">
        <v>594</v>
      </c>
      <c r="I8" s="29" t="s">
        <v>579</v>
      </c>
      <c r="J8" s="29" t="s">
        <v>777</v>
      </c>
      <c r="K8" s="25" t="s">
        <v>430</v>
      </c>
      <c r="L8" s="25" t="s">
        <v>786</v>
      </c>
      <c r="M8" s="25" t="s">
        <v>787</v>
      </c>
      <c r="N8" s="25" t="s">
        <v>788</v>
      </c>
      <c r="O8" s="25">
        <v>20340549750</v>
      </c>
      <c r="P8" s="25" t="s">
        <v>4986</v>
      </c>
      <c r="Q8" s="28" t="s">
        <v>0</v>
      </c>
      <c r="R8" s="29" t="s">
        <v>789</v>
      </c>
      <c r="S8" s="27" t="s">
        <v>790</v>
      </c>
      <c r="T8" s="27" t="s">
        <v>791</v>
      </c>
      <c r="U8" s="28" t="s">
        <v>270</v>
      </c>
      <c r="V8" s="26" t="s">
        <v>430</v>
      </c>
      <c r="W8" s="26" t="s">
        <v>593</v>
      </c>
      <c r="X8" s="26" t="s">
        <v>411</v>
      </c>
      <c r="Y8" s="37" t="s">
        <v>36</v>
      </c>
      <c r="Z8" s="37" t="s">
        <v>38</v>
      </c>
      <c r="AA8" s="37" t="s">
        <v>37</v>
      </c>
      <c r="AB8" s="30">
        <v>16800</v>
      </c>
      <c r="AC8" s="30">
        <v>16800</v>
      </c>
      <c r="AD8" s="31">
        <v>0</v>
      </c>
      <c r="AE8" s="30">
        <v>16800</v>
      </c>
      <c r="AF8" s="30">
        <v>14400</v>
      </c>
      <c r="AG8" s="32">
        <v>2400</v>
      </c>
      <c r="AH8" s="30">
        <v>14400</v>
      </c>
      <c r="AI8" s="10" t="s">
        <v>573</v>
      </c>
      <c r="AJ8" s="30">
        <v>2400</v>
      </c>
      <c r="AK8" s="30">
        <v>2400</v>
      </c>
      <c r="AL8" s="30">
        <v>2400</v>
      </c>
      <c r="AM8" s="30">
        <v>2400</v>
      </c>
      <c r="AN8" s="30">
        <v>2400</v>
      </c>
      <c r="AO8" s="30">
        <v>0</v>
      </c>
      <c r="AP8" s="30">
        <v>2400</v>
      </c>
      <c r="AQ8" s="30">
        <v>0</v>
      </c>
      <c r="AR8" s="30">
        <v>0</v>
      </c>
      <c r="AS8" s="30">
        <v>0</v>
      </c>
      <c r="AT8" s="30">
        <v>0</v>
      </c>
      <c r="AU8" s="121">
        <v>0</v>
      </c>
      <c r="AV8" s="129" t="s">
        <v>784</v>
      </c>
      <c r="AW8" s="129" t="s">
        <v>785</v>
      </c>
      <c r="AX8" s="129" t="s">
        <v>527</v>
      </c>
    </row>
    <row r="9" spans="1:50" ht="24" x14ac:dyDescent="0.25">
      <c r="A9" s="120">
        <v>46035</v>
      </c>
      <c r="B9" s="28" t="s">
        <v>552</v>
      </c>
      <c r="C9" s="25" t="s">
        <v>427</v>
      </c>
      <c r="D9" s="25" t="s">
        <v>430</v>
      </c>
      <c r="E9" s="25" t="s">
        <v>423</v>
      </c>
      <c r="F9" s="29" t="s">
        <v>243</v>
      </c>
      <c r="G9" s="29" t="s">
        <v>19</v>
      </c>
      <c r="H9" s="29" t="s">
        <v>422</v>
      </c>
      <c r="I9" s="29" t="s">
        <v>579</v>
      </c>
      <c r="J9" s="29" t="s">
        <v>777</v>
      </c>
      <c r="K9" s="25" t="s">
        <v>430</v>
      </c>
      <c r="L9" s="25" t="s">
        <v>835</v>
      </c>
      <c r="M9" s="25" t="s">
        <v>1247</v>
      </c>
      <c r="N9" s="25" t="s">
        <v>788</v>
      </c>
      <c r="O9" s="25">
        <v>10444528121</v>
      </c>
      <c r="P9" s="25" t="s">
        <v>5823</v>
      </c>
      <c r="Q9" s="28" t="s">
        <v>0</v>
      </c>
      <c r="R9" s="29" t="s">
        <v>778</v>
      </c>
      <c r="S9" s="27" t="s">
        <v>794</v>
      </c>
      <c r="T9" s="27" t="s">
        <v>795</v>
      </c>
      <c r="U9" s="28" t="s">
        <v>270</v>
      </c>
      <c r="V9" s="26" t="s">
        <v>430</v>
      </c>
      <c r="W9" s="26" t="s">
        <v>593</v>
      </c>
      <c r="X9" s="26" t="s">
        <v>411</v>
      </c>
      <c r="Y9" s="37" t="s">
        <v>200</v>
      </c>
      <c r="Z9" s="37" t="s">
        <v>586</v>
      </c>
      <c r="AA9" s="37" t="s">
        <v>585</v>
      </c>
      <c r="AB9" s="30">
        <v>6000</v>
      </c>
      <c r="AC9" s="30">
        <v>6000</v>
      </c>
      <c r="AD9" s="31">
        <v>0</v>
      </c>
      <c r="AE9" s="30">
        <v>6000</v>
      </c>
      <c r="AF9" s="30">
        <v>6000</v>
      </c>
      <c r="AG9" s="32">
        <v>0</v>
      </c>
      <c r="AH9" s="30">
        <v>6000</v>
      </c>
      <c r="AI9" s="10" t="s">
        <v>573</v>
      </c>
      <c r="AJ9" s="30">
        <v>6000</v>
      </c>
      <c r="AK9" s="30">
        <v>0</v>
      </c>
      <c r="AL9" s="30">
        <v>0</v>
      </c>
      <c r="AM9" s="30">
        <v>0</v>
      </c>
      <c r="AN9" s="30">
        <v>0</v>
      </c>
      <c r="AO9" s="30">
        <v>0</v>
      </c>
      <c r="AP9" s="30">
        <v>0</v>
      </c>
      <c r="AQ9" s="30">
        <v>0</v>
      </c>
      <c r="AR9" s="30">
        <v>0</v>
      </c>
      <c r="AS9" s="30">
        <v>0</v>
      </c>
      <c r="AT9" s="30">
        <v>0</v>
      </c>
      <c r="AU9" s="121">
        <v>0</v>
      </c>
      <c r="AV9" s="129" t="s">
        <v>784</v>
      </c>
      <c r="AW9" s="129" t="s">
        <v>796</v>
      </c>
      <c r="AX9" s="129" t="s">
        <v>797</v>
      </c>
    </row>
    <row r="10" spans="1:50" ht="24" x14ac:dyDescent="0.25">
      <c r="A10" s="120">
        <v>46035</v>
      </c>
      <c r="B10" s="28" t="s">
        <v>552</v>
      </c>
      <c r="C10" s="25" t="s">
        <v>427</v>
      </c>
      <c r="D10" s="25" t="s">
        <v>430</v>
      </c>
      <c r="E10" s="25" t="s">
        <v>423</v>
      </c>
      <c r="F10" s="29" t="s">
        <v>243</v>
      </c>
      <c r="G10" s="29" t="s">
        <v>19</v>
      </c>
      <c r="H10" s="29" t="s">
        <v>422</v>
      </c>
      <c r="I10" s="29" t="s">
        <v>579</v>
      </c>
      <c r="J10" s="29" t="s">
        <v>777</v>
      </c>
      <c r="K10" s="25" t="s">
        <v>430</v>
      </c>
      <c r="L10" s="25" t="s">
        <v>798</v>
      </c>
      <c r="M10" s="25" t="s">
        <v>799</v>
      </c>
      <c r="N10" s="25" t="s">
        <v>800</v>
      </c>
      <c r="O10" s="25">
        <v>10740657238</v>
      </c>
      <c r="P10" s="25" t="s">
        <v>4987</v>
      </c>
      <c r="Q10" s="28" t="s">
        <v>0</v>
      </c>
      <c r="R10" s="29" t="s">
        <v>801</v>
      </c>
      <c r="S10" s="27" t="s">
        <v>802</v>
      </c>
      <c r="T10" s="27" t="s">
        <v>803</v>
      </c>
      <c r="U10" s="28" t="s">
        <v>270</v>
      </c>
      <c r="V10" s="26" t="s">
        <v>430</v>
      </c>
      <c r="W10" s="26" t="s">
        <v>593</v>
      </c>
      <c r="X10" s="26" t="s">
        <v>411</v>
      </c>
      <c r="Y10" s="37" t="s">
        <v>200</v>
      </c>
      <c r="Z10" s="37" t="s">
        <v>586</v>
      </c>
      <c r="AA10" s="37" t="s">
        <v>585</v>
      </c>
      <c r="AB10" s="30">
        <v>7000</v>
      </c>
      <c r="AC10" s="30">
        <v>7000</v>
      </c>
      <c r="AD10" s="31">
        <v>0</v>
      </c>
      <c r="AE10" s="30">
        <v>7000</v>
      </c>
      <c r="AF10" s="30">
        <v>7000</v>
      </c>
      <c r="AG10" s="32">
        <v>0</v>
      </c>
      <c r="AH10" s="30">
        <v>7000</v>
      </c>
      <c r="AI10" s="10" t="s">
        <v>573</v>
      </c>
      <c r="AJ10" s="30">
        <v>7000</v>
      </c>
      <c r="AK10" s="30">
        <v>0</v>
      </c>
      <c r="AL10" s="30">
        <v>0</v>
      </c>
      <c r="AM10" s="30">
        <v>0</v>
      </c>
      <c r="AN10" s="30">
        <v>0</v>
      </c>
      <c r="AO10" s="30">
        <v>0</v>
      </c>
      <c r="AP10" s="30">
        <v>0</v>
      </c>
      <c r="AQ10" s="30">
        <v>0</v>
      </c>
      <c r="AR10" s="30">
        <v>0</v>
      </c>
      <c r="AS10" s="30">
        <v>0</v>
      </c>
      <c r="AT10" s="30">
        <v>0</v>
      </c>
      <c r="AU10" s="121">
        <v>0</v>
      </c>
      <c r="AV10" s="129" t="s">
        <v>784</v>
      </c>
      <c r="AW10" s="129" t="s">
        <v>796</v>
      </c>
      <c r="AX10" s="129" t="s">
        <v>797</v>
      </c>
    </row>
    <row r="11" spans="1:50" ht="36" x14ac:dyDescent="0.25">
      <c r="A11" s="120">
        <v>46035</v>
      </c>
      <c r="B11" s="28" t="s">
        <v>552</v>
      </c>
      <c r="C11" s="25" t="s">
        <v>427</v>
      </c>
      <c r="D11" s="25" t="s">
        <v>458</v>
      </c>
      <c r="E11" s="25" t="s">
        <v>423</v>
      </c>
      <c r="F11" s="29" t="s">
        <v>287</v>
      </c>
      <c r="G11" s="29" t="s">
        <v>21</v>
      </c>
      <c r="H11" s="29" t="s">
        <v>422</v>
      </c>
      <c r="I11" s="29" t="s">
        <v>579</v>
      </c>
      <c r="J11" s="29" t="s">
        <v>777</v>
      </c>
      <c r="K11" s="25" t="s">
        <v>458</v>
      </c>
      <c r="L11" s="25" t="s">
        <v>804</v>
      </c>
      <c r="M11" s="25" t="s">
        <v>805</v>
      </c>
      <c r="N11" s="25" t="s">
        <v>800</v>
      </c>
      <c r="O11" s="25">
        <v>10182169922</v>
      </c>
      <c r="P11" s="25" t="s">
        <v>4988</v>
      </c>
      <c r="Q11" s="28" t="s">
        <v>0</v>
      </c>
      <c r="R11" s="29" t="s">
        <v>806</v>
      </c>
      <c r="S11" s="27" t="s">
        <v>807</v>
      </c>
      <c r="T11" s="27" t="s">
        <v>808</v>
      </c>
      <c r="U11" s="28" t="s">
        <v>321</v>
      </c>
      <c r="V11" s="26" t="s">
        <v>458</v>
      </c>
      <c r="W11" s="26" t="s">
        <v>670</v>
      </c>
      <c r="X11" s="26" t="s">
        <v>411</v>
      </c>
      <c r="Y11" s="37" t="s">
        <v>200</v>
      </c>
      <c r="Z11" s="37" t="s">
        <v>586</v>
      </c>
      <c r="AA11" s="37" t="s">
        <v>585</v>
      </c>
      <c r="AB11" s="30">
        <v>8000</v>
      </c>
      <c r="AC11" s="30">
        <v>8000</v>
      </c>
      <c r="AD11" s="31">
        <v>0</v>
      </c>
      <c r="AE11" s="30">
        <v>8000</v>
      </c>
      <c r="AF11" s="30">
        <v>8000</v>
      </c>
      <c r="AG11" s="32">
        <v>0</v>
      </c>
      <c r="AH11" s="30">
        <v>8000</v>
      </c>
      <c r="AI11" s="10" t="s">
        <v>573</v>
      </c>
      <c r="AJ11" s="30">
        <v>8000</v>
      </c>
      <c r="AK11" s="30">
        <v>0</v>
      </c>
      <c r="AL11" s="30">
        <v>0</v>
      </c>
      <c r="AM11" s="30">
        <v>0</v>
      </c>
      <c r="AN11" s="30">
        <v>0</v>
      </c>
      <c r="AO11" s="30">
        <v>0</v>
      </c>
      <c r="AP11" s="30">
        <v>0</v>
      </c>
      <c r="AQ11" s="30">
        <v>0</v>
      </c>
      <c r="AR11" s="30">
        <v>0</v>
      </c>
      <c r="AS11" s="30">
        <v>0</v>
      </c>
      <c r="AT11" s="30">
        <v>0</v>
      </c>
      <c r="AU11" s="121">
        <v>0</v>
      </c>
      <c r="AV11" s="129" t="s">
        <v>784</v>
      </c>
      <c r="AW11" s="129" t="s">
        <v>796</v>
      </c>
      <c r="AX11" s="129" t="s">
        <v>797</v>
      </c>
    </row>
    <row r="12" spans="1:50" ht="24" x14ac:dyDescent="0.25">
      <c r="A12" s="120">
        <v>46035</v>
      </c>
      <c r="B12" s="28" t="s">
        <v>552</v>
      </c>
      <c r="C12" s="25" t="s">
        <v>427</v>
      </c>
      <c r="D12" s="25" t="s">
        <v>428</v>
      </c>
      <c r="E12" s="25" t="s">
        <v>423</v>
      </c>
      <c r="F12" s="29" t="s">
        <v>243</v>
      </c>
      <c r="G12" s="29" t="s">
        <v>19</v>
      </c>
      <c r="H12" s="29" t="s">
        <v>422</v>
      </c>
      <c r="I12" s="29" t="s">
        <v>579</v>
      </c>
      <c r="J12" s="29" t="s">
        <v>777</v>
      </c>
      <c r="K12" s="25" t="s">
        <v>428</v>
      </c>
      <c r="L12" s="25" t="s">
        <v>809</v>
      </c>
      <c r="M12" s="25" t="s">
        <v>810</v>
      </c>
      <c r="N12" s="25" t="s">
        <v>800</v>
      </c>
      <c r="O12" s="25">
        <v>10481279700</v>
      </c>
      <c r="P12" s="25" t="s">
        <v>4989</v>
      </c>
      <c r="Q12" s="28" t="s">
        <v>0</v>
      </c>
      <c r="R12" s="29" t="s">
        <v>811</v>
      </c>
      <c r="S12" s="27" t="s">
        <v>812</v>
      </c>
      <c r="T12" s="27" t="s">
        <v>813</v>
      </c>
      <c r="U12" s="28" t="s">
        <v>271</v>
      </c>
      <c r="V12" s="26" t="s">
        <v>428</v>
      </c>
      <c r="W12" s="26" t="s">
        <v>608</v>
      </c>
      <c r="X12" s="26" t="s">
        <v>411</v>
      </c>
      <c r="Y12" s="37" t="s">
        <v>200</v>
      </c>
      <c r="Z12" s="37" t="s">
        <v>586</v>
      </c>
      <c r="AA12" s="37" t="s">
        <v>585</v>
      </c>
      <c r="AB12" s="30">
        <v>8000</v>
      </c>
      <c r="AC12" s="30">
        <v>8000</v>
      </c>
      <c r="AD12" s="31">
        <v>0</v>
      </c>
      <c r="AE12" s="30">
        <v>8000</v>
      </c>
      <c r="AF12" s="30">
        <v>8000</v>
      </c>
      <c r="AG12" s="32">
        <v>0</v>
      </c>
      <c r="AH12" s="30">
        <v>8000</v>
      </c>
      <c r="AI12" s="10" t="s">
        <v>573</v>
      </c>
      <c r="AJ12" s="30">
        <v>8000</v>
      </c>
      <c r="AK12" s="30">
        <v>0</v>
      </c>
      <c r="AL12" s="30">
        <v>0</v>
      </c>
      <c r="AM12" s="30">
        <v>0</v>
      </c>
      <c r="AN12" s="30">
        <v>0</v>
      </c>
      <c r="AO12" s="30">
        <v>0</v>
      </c>
      <c r="AP12" s="30">
        <v>0</v>
      </c>
      <c r="AQ12" s="30">
        <v>0</v>
      </c>
      <c r="AR12" s="30">
        <v>0</v>
      </c>
      <c r="AS12" s="30">
        <v>0</v>
      </c>
      <c r="AT12" s="30">
        <v>0</v>
      </c>
      <c r="AU12" s="121">
        <v>0</v>
      </c>
      <c r="AV12" s="129" t="s">
        <v>784</v>
      </c>
      <c r="AW12" s="129" t="s">
        <v>796</v>
      </c>
      <c r="AX12" s="129" t="s">
        <v>797</v>
      </c>
    </row>
    <row r="13" spans="1:50" ht="24" x14ac:dyDescent="0.25">
      <c r="A13" s="120">
        <v>46035</v>
      </c>
      <c r="B13" s="28" t="s">
        <v>552</v>
      </c>
      <c r="C13" s="25" t="s">
        <v>427</v>
      </c>
      <c r="D13" s="25" t="s">
        <v>430</v>
      </c>
      <c r="E13" s="25" t="s">
        <v>423</v>
      </c>
      <c r="F13" s="29" t="s">
        <v>243</v>
      </c>
      <c r="G13" s="29" t="s">
        <v>19</v>
      </c>
      <c r="H13" s="29" t="s">
        <v>422</v>
      </c>
      <c r="I13" s="29" t="s">
        <v>579</v>
      </c>
      <c r="J13" s="29" t="s">
        <v>777</v>
      </c>
      <c r="K13" s="25" t="s">
        <v>430</v>
      </c>
      <c r="L13" s="25" t="s">
        <v>814</v>
      </c>
      <c r="M13" s="25" t="s">
        <v>815</v>
      </c>
      <c r="N13" s="25" t="s">
        <v>800</v>
      </c>
      <c r="O13" s="25">
        <v>10719216124</v>
      </c>
      <c r="P13" s="25" t="s">
        <v>4990</v>
      </c>
      <c r="Q13" s="28" t="s">
        <v>0</v>
      </c>
      <c r="R13" s="29" t="s">
        <v>786</v>
      </c>
      <c r="S13" s="27" t="s">
        <v>816</v>
      </c>
      <c r="T13" s="27" t="s">
        <v>817</v>
      </c>
      <c r="U13" s="28" t="s">
        <v>270</v>
      </c>
      <c r="V13" s="26" t="s">
        <v>430</v>
      </c>
      <c r="W13" s="26" t="s">
        <v>593</v>
      </c>
      <c r="X13" s="26" t="s">
        <v>411</v>
      </c>
      <c r="Y13" s="37" t="s">
        <v>200</v>
      </c>
      <c r="Z13" s="37" t="s">
        <v>586</v>
      </c>
      <c r="AA13" s="37" t="s">
        <v>585</v>
      </c>
      <c r="AB13" s="30">
        <v>7500</v>
      </c>
      <c r="AC13" s="30">
        <v>7500</v>
      </c>
      <c r="AD13" s="31">
        <v>0</v>
      </c>
      <c r="AE13" s="30">
        <v>7500</v>
      </c>
      <c r="AF13" s="30">
        <v>7500</v>
      </c>
      <c r="AG13" s="32">
        <v>0</v>
      </c>
      <c r="AH13" s="30">
        <v>7500</v>
      </c>
      <c r="AI13" s="10" t="s">
        <v>573</v>
      </c>
      <c r="AJ13" s="30">
        <v>7500</v>
      </c>
      <c r="AK13" s="30">
        <v>0</v>
      </c>
      <c r="AL13" s="30">
        <v>0</v>
      </c>
      <c r="AM13" s="30">
        <v>0</v>
      </c>
      <c r="AN13" s="30">
        <v>0</v>
      </c>
      <c r="AO13" s="30">
        <v>0</v>
      </c>
      <c r="AP13" s="30">
        <v>0</v>
      </c>
      <c r="AQ13" s="30">
        <v>0</v>
      </c>
      <c r="AR13" s="30">
        <v>0</v>
      </c>
      <c r="AS13" s="30">
        <v>0</v>
      </c>
      <c r="AT13" s="30">
        <v>0</v>
      </c>
      <c r="AU13" s="121">
        <v>0</v>
      </c>
      <c r="AV13" s="129" t="s">
        <v>784</v>
      </c>
      <c r="AW13" s="129" t="s">
        <v>796</v>
      </c>
      <c r="AX13" s="129" t="s">
        <v>797</v>
      </c>
    </row>
    <row r="14" spans="1:50" ht="24" x14ac:dyDescent="0.25">
      <c r="A14" s="120">
        <v>46035</v>
      </c>
      <c r="B14" s="28" t="s">
        <v>552</v>
      </c>
      <c r="C14" s="25" t="s">
        <v>427</v>
      </c>
      <c r="D14" s="25" t="s">
        <v>430</v>
      </c>
      <c r="E14" s="25" t="s">
        <v>423</v>
      </c>
      <c r="F14" s="29" t="s">
        <v>243</v>
      </c>
      <c r="G14" s="29" t="s">
        <v>19</v>
      </c>
      <c r="H14" s="29" t="s">
        <v>422</v>
      </c>
      <c r="I14" s="29" t="s">
        <v>579</v>
      </c>
      <c r="J14" s="29" t="s">
        <v>777</v>
      </c>
      <c r="K14" s="25" t="s">
        <v>430</v>
      </c>
      <c r="L14" s="25" t="s">
        <v>818</v>
      </c>
      <c r="M14" s="25" t="s">
        <v>819</v>
      </c>
      <c r="N14" s="25" t="s">
        <v>800</v>
      </c>
      <c r="O14" s="25">
        <v>10729341113</v>
      </c>
      <c r="P14" s="25" t="s">
        <v>4991</v>
      </c>
      <c r="Q14" s="28" t="s">
        <v>0</v>
      </c>
      <c r="R14" s="29" t="s">
        <v>820</v>
      </c>
      <c r="S14" s="27" t="s">
        <v>821</v>
      </c>
      <c r="T14" s="27" t="s">
        <v>822</v>
      </c>
      <c r="U14" s="28" t="s">
        <v>270</v>
      </c>
      <c r="V14" s="26" t="s">
        <v>430</v>
      </c>
      <c r="W14" s="26" t="s">
        <v>593</v>
      </c>
      <c r="X14" s="26" t="s">
        <v>411</v>
      </c>
      <c r="Y14" s="37" t="s">
        <v>200</v>
      </c>
      <c r="Z14" s="37" t="s">
        <v>586</v>
      </c>
      <c r="AA14" s="37" t="s">
        <v>585</v>
      </c>
      <c r="AB14" s="30">
        <v>8500</v>
      </c>
      <c r="AC14" s="30">
        <v>8500</v>
      </c>
      <c r="AD14" s="31">
        <v>0</v>
      </c>
      <c r="AE14" s="30">
        <v>8500</v>
      </c>
      <c r="AF14" s="30">
        <v>8500</v>
      </c>
      <c r="AG14" s="32">
        <v>0</v>
      </c>
      <c r="AH14" s="30">
        <v>8500</v>
      </c>
      <c r="AI14" s="10" t="s">
        <v>573</v>
      </c>
      <c r="AJ14" s="30">
        <v>8500</v>
      </c>
      <c r="AK14" s="30">
        <v>0</v>
      </c>
      <c r="AL14" s="30">
        <v>0</v>
      </c>
      <c r="AM14" s="30">
        <v>0</v>
      </c>
      <c r="AN14" s="30">
        <v>0</v>
      </c>
      <c r="AO14" s="30">
        <v>0</v>
      </c>
      <c r="AP14" s="30">
        <v>0</v>
      </c>
      <c r="AQ14" s="30">
        <v>0</v>
      </c>
      <c r="AR14" s="30">
        <v>0</v>
      </c>
      <c r="AS14" s="30">
        <v>0</v>
      </c>
      <c r="AT14" s="30">
        <v>0</v>
      </c>
      <c r="AU14" s="121">
        <v>0</v>
      </c>
      <c r="AV14" s="129" t="s">
        <v>784</v>
      </c>
      <c r="AW14" s="129" t="s">
        <v>796</v>
      </c>
      <c r="AX14" s="129" t="s">
        <v>797</v>
      </c>
    </row>
    <row r="15" spans="1:50" ht="24" x14ac:dyDescent="0.25">
      <c r="A15" s="120">
        <v>46035</v>
      </c>
      <c r="B15" s="28" t="s">
        <v>552</v>
      </c>
      <c r="C15" s="25" t="s">
        <v>427</v>
      </c>
      <c r="D15" s="25" t="s">
        <v>430</v>
      </c>
      <c r="E15" s="25" t="s">
        <v>423</v>
      </c>
      <c r="F15" s="29" t="s">
        <v>243</v>
      </c>
      <c r="G15" s="29" t="s">
        <v>19</v>
      </c>
      <c r="H15" s="29" t="s">
        <v>422</v>
      </c>
      <c r="I15" s="29" t="s">
        <v>579</v>
      </c>
      <c r="J15" s="29" t="s">
        <v>777</v>
      </c>
      <c r="K15" s="25" t="s">
        <v>430</v>
      </c>
      <c r="L15" s="25" t="s">
        <v>823</v>
      </c>
      <c r="M15" s="25" t="s">
        <v>824</v>
      </c>
      <c r="N15" s="25" t="s">
        <v>800</v>
      </c>
      <c r="O15" s="25">
        <v>10739875418</v>
      </c>
      <c r="P15" s="25" t="s">
        <v>4992</v>
      </c>
      <c r="Q15" s="28" t="s">
        <v>0</v>
      </c>
      <c r="R15" s="29" t="s">
        <v>825</v>
      </c>
      <c r="S15" s="27" t="s">
        <v>826</v>
      </c>
      <c r="T15" s="27" t="s">
        <v>827</v>
      </c>
      <c r="U15" s="28" t="s">
        <v>270</v>
      </c>
      <c r="V15" s="26" t="s">
        <v>430</v>
      </c>
      <c r="W15" s="26" t="s">
        <v>593</v>
      </c>
      <c r="X15" s="26" t="s">
        <v>411</v>
      </c>
      <c r="Y15" s="37" t="s">
        <v>200</v>
      </c>
      <c r="Z15" s="37" t="s">
        <v>586</v>
      </c>
      <c r="AA15" s="37" t="s">
        <v>585</v>
      </c>
      <c r="AB15" s="30">
        <v>7000</v>
      </c>
      <c r="AC15" s="30">
        <v>7000</v>
      </c>
      <c r="AD15" s="31">
        <v>0</v>
      </c>
      <c r="AE15" s="30">
        <v>7000</v>
      </c>
      <c r="AF15" s="30">
        <v>7000</v>
      </c>
      <c r="AG15" s="32">
        <v>0</v>
      </c>
      <c r="AH15" s="30">
        <v>7000</v>
      </c>
      <c r="AI15" s="10" t="s">
        <v>573</v>
      </c>
      <c r="AJ15" s="30">
        <v>7000</v>
      </c>
      <c r="AK15" s="30">
        <v>0</v>
      </c>
      <c r="AL15" s="30">
        <v>0</v>
      </c>
      <c r="AM15" s="30">
        <v>0</v>
      </c>
      <c r="AN15" s="30">
        <v>0</v>
      </c>
      <c r="AO15" s="30">
        <v>0</v>
      </c>
      <c r="AP15" s="30">
        <v>0</v>
      </c>
      <c r="AQ15" s="30">
        <v>0</v>
      </c>
      <c r="AR15" s="30">
        <v>0</v>
      </c>
      <c r="AS15" s="30">
        <v>0</v>
      </c>
      <c r="AT15" s="30">
        <v>0</v>
      </c>
      <c r="AU15" s="121">
        <v>0</v>
      </c>
      <c r="AV15" s="129" t="s">
        <v>784</v>
      </c>
      <c r="AW15" s="129" t="s">
        <v>796</v>
      </c>
      <c r="AX15" s="129" t="s">
        <v>797</v>
      </c>
    </row>
    <row r="16" spans="1:50" ht="36" x14ac:dyDescent="0.25">
      <c r="A16" s="120">
        <v>46035</v>
      </c>
      <c r="B16" s="28" t="s">
        <v>552</v>
      </c>
      <c r="C16" s="25" t="s">
        <v>427</v>
      </c>
      <c r="D16" s="25" t="s">
        <v>458</v>
      </c>
      <c r="E16" s="25" t="s">
        <v>423</v>
      </c>
      <c r="F16" s="29" t="s">
        <v>287</v>
      </c>
      <c r="G16" s="29" t="s">
        <v>21</v>
      </c>
      <c r="H16" s="29" t="s">
        <v>422</v>
      </c>
      <c r="I16" s="29" t="s">
        <v>579</v>
      </c>
      <c r="J16" s="29" t="s">
        <v>777</v>
      </c>
      <c r="K16" s="25" t="s">
        <v>458</v>
      </c>
      <c r="L16" s="25" t="s">
        <v>828</v>
      </c>
      <c r="M16" s="25" t="s">
        <v>829</v>
      </c>
      <c r="N16" s="25" t="s">
        <v>800</v>
      </c>
      <c r="O16" s="25">
        <v>10707573428</v>
      </c>
      <c r="P16" s="25" t="s">
        <v>4993</v>
      </c>
      <c r="Q16" s="28" t="s">
        <v>0</v>
      </c>
      <c r="R16" s="29" t="s">
        <v>830</v>
      </c>
      <c r="S16" s="27" t="s">
        <v>831</v>
      </c>
      <c r="T16" s="27" t="s">
        <v>832</v>
      </c>
      <c r="U16" s="28" t="s">
        <v>321</v>
      </c>
      <c r="V16" s="26" t="s">
        <v>458</v>
      </c>
      <c r="W16" s="26" t="s">
        <v>670</v>
      </c>
      <c r="X16" s="26" t="s">
        <v>411</v>
      </c>
      <c r="Y16" s="37" t="s">
        <v>200</v>
      </c>
      <c r="Z16" s="37" t="s">
        <v>586</v>
      </c>
      <c r="AA16" s="37" t="s">
        <v>585</v>
      </c>
      <c r="AB16" s="30">
        <v>7000</v>
      </c>
      <c r="AC16" s="30">
        <v>7000</v>
      </c>
      <c r="AD16" s="31">
        <v>0</v>
      </c>
      <c r="AE16" s="30">
        <v>7000</v>
      </c>
      <c r="AF16" s="30">
        <v>7000</v>
      </c>
      <c r="AG16" s="32">
        <v>0</v>
      </c>
      <c r="AH16" s="30">
        <v>7000</v>
      </c>
      <c r="AI16" s="10" t="s">
        <v>573</v>
      </c>
      <c r="AJ16" s="30">
        <v>7000</v>
      </c>
      <c r="AK16" s="30">
        <v>0</v>
      </c>
      <c r="AL16" s="30">
        <v>0</v>
      </c>
      <c r="AM16" s="30">
        <v>0</v>
      </c>
      <c r="AN16" s="30">
        <v>0</v>
      </c>
      <c r="AO16" s="30">
        <v>0</v>
      </c>
      <c r="AP16" s="30">
        <v>0</v>
      </c>
      <c r="AQ16" s="30">
        <v>0</v>
      </c>
      <c r="AR16" s="30">
        <v>0</v>
      </c>
      <c r="AS16" s="30">
        <v>0</v>
      </c>
      <c r="AT16" s="30">
        <v>0</v>
      </c>
      <c r="AU16" s="121">
        <v>0</v>
      </c>
      <c r="AV16" s="129" t="s">
        <v>784</v>
      </c>
      <c r="AW16" s="129" t="s">
        <v>796</v>
      </c>
      <c r="AX16" s="129" t="s">
        <v>797</v>
      </c>
    </row>
    <row r="17" spans="1:50" ht="36" x14ac:dyDescent="0.25">
      <c r="A17" s="120">
        <v>46035</v>
      </c>
      <c r="B17" s="28" t="s">
        <v>552</v>
      </c>
      <c r="C17" s="25" t="s">
        <v>427</v>
      </c>
      <c r="D17" s="25" t="s">
        <v>458</v>
      </c>
      <c r="E17" s="25" t="s">
        <v>423</v>
      </c>
      <c r="F17" s="29" t="s">
        <v>287</v>
      </c>
      <c r="G17" s="29" t="s">
        <v>21</v>
      </c>
      <c r="H17" s="29" t="s">
        <v>422</v>
      </c>
      <c r="I17" s="29" t="s">
        <v>579</v>
      </c>
      <c r="J17" s="29" t="s">
        <v>777</v>
      </c>
      <c r="K17" s="25" t="s">
        <v>458</v>
      </c>
      <c r="L17" s="25" t="s">
        <v>833</v>
      </c>
      <c r="M17" s="25" t="s">
        <v>834</v>
      </c>
      <c r="N17" s="25" t="s">
        <v>800</v>
      </c>
      <c r="O17" s="25">
        <v>10710114108</v>
      </c>
      <c r="P17" s="25" t="s">
        <v>4994</v>
      </c>
      <c r="Q17" s="28" t="s">
        <v>0</v>
      </c>
      <c r="R17" s="29" t="s">
        <v>835</v>
      </c>
      <c r="S17" s="27" t="s">
        <v>836</v>
      </c>
      <c r="T17" s="27" t="s">
        <v>837</v>
      </c>
      <c r="U17" s="28" t="s">
        <v>321</v>
      </c>
      <c r="V17" s="26" t="s">
        <v>458</v>
      </c>
      <c r="W17" s="26" t="s">
        <v>670</v>
      </c>
      <c r="X17" s="26" t="s">
        <v>411</v>
      </c>
      <c r="Y17" s="37" t="s">
        <v>200</v>
      </c>
      <c r="Z17" s="37" t="s">
        <v>586</v>
      </c>
      <c r="AA17" s="37" t="s">
        <v>585</v>
      </c>
      <c r="AB17" s="30">
        <v>7000</v>
      </c>
      <c r="AC17" s="30">
        <v>7000</v>
      </c>
      <c r="AD17" s="31">
        <v>0</v>
      </c>
      <c r="AE17" s="30">
        <v>7000</v>
      </c>
      <c r="AF17" s="30">
        <v>7000</v>
      </c>
      <c r="AG17" s="32">
        <v>0</v>
      </c>
      <c r="AH17" s="30">
        <v>7000</v>
      </c>
      <c r="AI17" s="10" t="s">
        <v>573</v>
      </c>
      <c r="AJ17" s="30">
        <v>7000</v>
      </c>
      <c r="AK17" s="30">
        <v>0</v>
      </c>
      <c r="AL17" s="30">
        <v>0</v>
      </c>
      <c r="AM17" s="30">
        <v>0</v>
      </c>
      <c r="AN17" s="30">
        <v>0</v>
      </c>
      <c r="AO17" s="30">
        <v>0</v>
      </c>
      <c r="AP17" s="30">
        <v>0</v>
      </c>
      <c r="AQ17" s="30">
        <v>0</v>
      </c>
      <c r="AR17" s="30">
        <v>0</v>
      </c>
      <c r="AS17" s="30">
        <v>0</v>
      </c>
      <c r="AT17" s="30">
        <v>0</v>
      </c>
      <c r="AU17" s="121">
        <v>0</v>
      </c>
      <c r="AV17" s="129" t="s">
        <v>784</v>
      </c>
      <c r="AW17" s="129" t="s">
        <v>796</v>
      </c>
      <c r="AX17" s="129" t="s">
        <v>797</v>
      </c>
    </row>
    <row r="18" spans="1:50" ht="36" x14ac:dyDescent="0.25">
      <c r="A18" s="120">
        <v>46035</v>
      </c>
      <c r="B18" s="28" t="s">
        <v>552</v>
      </c>
      <c r="C18" s="25" t="s">
        <v>427</v>
      </c>
      <c r="D18" s="25" t="s">
        <v>458</v>
      </c>
      <c r="E18" s="25" t="s">
        <v>423</v>
      </c>
      <c r="F18" s="29" t="s">
        <v>287</v>
      </c>
      <c r="G18" s="29" t="s">
        <v>21</v>
      </c>
      <c r="H18" s="29" t="s">
        <v>422</v>
      </c>
      <c r="I18" s="29" t="s">
        <v>579</v>
      </c>
      <c r="J18" s="29" t="s">
        <v>777</v>
      </c>
      <c r="K18" s="25" t="s">
        <v>458</v>
      </c>
      <c r="L18" s="25" t="s">
        <v>838</v>
      </c>
      <c r="M18" s="25" t="s">
        <v>839</v>
      </c>
      <c r="N18" s="25" t="s">
        <v>800</v>
      </c>
      <c r="O18" s="25">
        <v>10440018853</v>
      </c>
      <c r="P18" s="25" t="s">
        <v>4995</v>
      </c>
      <c r="Q18" s="28" t="s">
        <v>0</v>
      </c>
      <c r="R18" s="29" t="s">
        <v>840</v>
      </c>
      <c r="S18" s="27" t="s">
        <v>841</v>
      </c>
      <c r="T18" s="27" t="s">
        <v>842</v>
      </c>
      <c r="U18" s="28" t="s">
        <v>321</v>
      </c>
      <c r="V18" s="26" t="s">
        <v>458</v>
      </c>
      <c r="W18" s="26" t="s">
        <v>670</v>
      </c>
      <c r="X18" s="26" t="s">
        <v>411</v>
      </c>
      <c r="Y18" s="37" t="s">
        <v>200</v>
      </c>
      <c r="Z18" s="37" t="s">
        <v>586</v>
      </c>
      <c r="AA18" s="37" t="s">
        <v>585</v>
      </c>
      <c r="AB18" s="30">
        <v>7000</v>
      </c>
      <c r="AC18" s="30">
        <v>7000</v>
      </c>
      <c r="AD18" s="31">
        <v>0</v>
      </c>
      <c r="AE18" s="30">
        <v>7000</v>
      </c>
      <c r="AF18" s="30">
        <v>7000</v>
      </c>
      <c r="AG18" s="32">
        <v>0</v>
      </c>
      <c r="AH18" s="30">
        <v>7000</v>
      </c>
      <c r="AI18" s="10" t="s">
        <v>573</v>
      </c>
      <c r="AJ18" s="30">
        <v>7000</v>
      </c>
      <c r="AK18" s="30">
        <v>0</v>
      </c>
      <c r="AL18" s="30">
        <v>0</v>
      </c>
      <c r="AM18" s="30">
        <v>0</v>
      </c>
      <c r="AN18" s="30">
        <v>0</v>
      </c>
      <c r="AO18" s="30">
        <v>0</v>
      </c>
      <c r="AP18" s="30">
        <v>0</v>
      </c>
      <c r="AQ18" s="30">
        <v>0</v>
      </c>
      <c r="AR18" s="30">
        <v>0</v>
      </c>
      <c r="AS18" s="30">
        <v>0</v>
      </c>
      <c r="AT18" s="30">
        <v>0</v>
      </c>
      <c r="AU18" s="121">
        <v>0</v>
      </c>
      <c r="AV18" s="129" t="s">
        <v>784</v>
      </c>
      <c r="AW18" s="129" t="s">
        <v>796</v>
      </c>
      <c r="AX18" s="129" t="s">
        <v>797</v>
      </c>
    </row>
    <row r="19" spans="1:50" ht="36" x14ac:dyDescent="0.25">
      <c r="A19" s="120">
        <v>46035</v>
      </c>
      <c r="B19" s="28" t="s">
        <v>552</v>
      </c>
      <c r="C19" s="25" t="s">
        <v>427</v>
      </c>
      <c r="D19" s="25" t="s">
        <v>430</v>
      </c>
      <c r="E19" s="25" t="s">
        <v>423</v>
      </c>
      <c r="F19" s="29" t="s">
        <v>243</v>
      </c>
      <c r="G19" s="29" t="s">
        <v>19</v>
      </c>
      <c r="H19" s="29" t="s">
        <v>422</v>
      </c>
      <c r="I19" s="29" t="s">
        <v>579</v>
      </c>
      <c r="J19" s="29" t="s">
        <v>777</v>
      </c>
      <c r="K19" s="25" t="s">
        <v>430</v>
      </c>
      <c r="L19" s="25" t="s">
        <v>843</v>
      </c>
      <c r="M19" s="25" t="s">
        <v>844</v>
      </c>
      <c r="N19" s="25" t="s">
        <v>800</v>
      </c>
      <c r="O19" s="25">
        <v>10430904766</v>
      </c>
      <c r="P19" s="25" t="s">
        <v>4996</v>
      </c>
      <c r="Q19" s="28" t="s">
        <v>0</v>
      </c>
      <c r="R19" s="29" t="s">
        <v>845</v>
      </c>
      <c r="S19" s="27" t="s">
        <v>846</v>
      </c>
      <c r="T19" s="27" t="s">
        <v>847</v>
      </c>
      <c r="U19" s="28" t="s">
        <v>270</v>
      </c>
      <c r="V19" s="26" t="s">
        <v>430</v>
      </c>
      <c r="W19" s="26" t="s">
        <v>593</v>
      </c>
      <c r="X19" s="26" t="s">
        <v>411</v>
      </c>
      <c r="Y19" s="37" t="s">
        <v>200</v>
      </c>
      <c r="Z19" s="37" t="s">
        <v>586</v>
      </c>
      <c r="AA19" s="37" t="s">
        <v>585</v>
      </c>
      <c r="AB19" s="30">
        <v>5000</v>
      </c>
      <c r="AC19" s="30">
        <v>5000</v>
      </c>
      <c r="AD19" s="31">
        <v>0</v>
      </c>
      <c r="AE19" s="30">
        <v>5000</v>
      </c>
      <c r="AF19" s="30">
        <v>5000</v>
      </c>
      <c r="AG19" s="32">
        <v>0</v>
      </c>
      <c r="AH19" s="30">
        <v>5000</v>
      </c>
      <c r="AI19" s="10" t="s">
        <v>573</v>
      </c>
      <c r="AJ19" s="30">
        <v>5000</v>
      </c>
      <c r="AK19" s="30">
        <v>0</v>
      </c>
      <c r="AL19" s="30">
        <v>0</v>
      </c>
      <c r="AM19" s="30">
        <v>0</v>
      </c>
      <c r="AN19" s="30">
        <v>0</v>
      </c>
      <c r="AO19" s="30">
        <v>0</v>
      </c>
      <c r="AP19" s="30">
        <v>0</v>
      </c>
      <c r="AQ19" s="30">
        <v>0</v>
      </c>
      <c r="AR19" s="30">
        <v>0</v>
      </c>
      <c r="AS19" s="30">
        <v>0</v>
      </c>
      <c r="AT19" s="30">
        <v>0</v>
      </c>
      <c r="AU19" s="121">
        <v>0</v>
      </c>
      <c r="AV19" s="129" t="s">
        <v>784</v>
      </c>
      <c r="AW19" s="129" t="s">
        <v>796</v>
      </c>
      <c r="AX19" s="129" t="s">
        <v>797</v>
      </c>
    </row>
    <row r="20" spans="1:50" ht="24" x14ac:dyDescent="0.25">
      <c r="A20" s="120">
        <v>46035</v>
      </c>
      <c r="B20" s="28" t="s">
        <v>552</v>
      </c>
      <c r="C20" s="25" t="s">
        <v>427</v>
      </c>
      <c r="D20" s="25" t="s">
        <v>430</v>
      </c>
      <c r="E20" s="25" t="s">
        <v>423</v>
      </c>
      <c r="F20" s="29" t="s">
        <v>243</v>
      </c>
      <c r="G20" s="29" t="s">
        <v>19</v>
      </c>
      <c r="H20" s="29" t="s">
        <v>422</v>
      </c>
      <c r="I20" s="29" t="s">
        <v>579</v>
      </c>
      <c r="J20" s="29" t="s">
        <v>777</v>
      </c>
      <c r="K20" s="25" t="s">
        <v>430</v>
      </c>
      <c r="L20" s="25" t="s">
        <v>848</v>
      </c>
      <c r="M20" s="25" t="s">
        <v>849</v>
      </c>
      <c r="N20" s="25" t="s">
        <v>800</v>
      </c>
      <c r="O20" s="25">
        <v>10701656780</v>
      </c>
      <c r="P20" s="25" t="s">
        <v>4997</v>
      </c>
      <c r="Q20" s="28" t="s">
        <v>0</v>
      </c>
      <c r="R20" s="29" t="s">
        <v>828</v>
      </c>
      <c r="S20" s="27" t="s">
        <v>850</v>
      </c>
      <c r="T20" s="27" t="s">
        <v>851</v>
      </c>
      <c r="U20" s="28" t="s">
        <v>270</v>
      </c>
      <c r="V20" s="26" t="s">
        <v>430</v>
      </c>
      <c r="W20" s="26" t="s">
        <v>593</v>
      </c>
      <c r="X20" s="26" t="s">
        <v>411</v>
      </c>
      <c r="Y20" s="37" t="s">
        <v>200</v>
      </c>
      <c r="Z20" s="37" t="s">
        <v>586</v>
      </c>
      <c r="AA20" s="37" t="s">
        <v>585</v>
      </c>
      <c r="AB20" s="30">
        <v>6500</v>
      </c>
      <c r="AC20" s="30">
        <v>6500</v>
      </c>
      <c r="AD20" s="31">
        <v>0</v>
      </c>
      <c r="AE20" s="30">
        <v>6500</v>
      </c>
      <c r="AF20" s="30">
        <v>6500</v>
      </c>
      <c r="AG20" s="32">
        <v>0</v>
      </c>
      <c r="AH20" s="30">
        <v>6500</v>
      </c>
      <c r="AI20" s="10" t="s">
        <v>573</v>
      </c>
      <c r="AJ20" s="30">
        <v>6500</v>
      </c>
      <c r="AK20" s="30">
        <v>0</v>
      </c>
      <c r="AL20" s="30">
        <v>0</v>
      </c>
      <c r="AM20" s="30">
        <v>0</v>
      </c>
      <c r="AN20" s="30">
        <v>0</v>
      </c>
      <c r="AO20" s="30">
        <v>0</v>
      </c>
      <c r="AP20" s="30">
        <v>0</v>
      </c>
      <c r="AQ20" s="30">
        <v>0</v>
      </c>
      <c r="AR20" s="30">
        <v>0</v>
      </c>
      <c r="AS20" s="30">
        <v>0</v>
      </c>
      <c r="AT20" s="30">
        <v>0</v>
      </c>
      <c r="AU20" s="121">
        <v>0</v>
      </c>
      <c r="AV20" s="129" t="s">
        <v>784</v>
      </c>
      <c r="AW20" s="129" t="s">
        <v>796</v>
      </c>
      <c r="AX20" s="129" t="s">
        <v>797</v>
      </c>
    </row>
    <row r="21" spans="1:50" ht="24" x14ac:dyDescent="0.25">
      <c r="A21" s="120">
        <v>46035</v>
      </c>
      <c r="B21" s="28" t="s">
        <v>552</v>
      </c>
      <c r="C21" s="25" t="s">
        <v>427</v>
      </c>
      <c r="D21" s="25" t="s">
        <v>430</v>
      </c>
      <c r="E21" s="25" t="s">
        <v>423</v>
      </c>
      <c r="F21" s="29" t="s">
        <v>243</v>
      </c>
      <c r="G21" s="29" t="s">
        <v>19</v>
      </c>
      <c r="H21" s="29" t="s">
        <v>422</v>
      </c>
      <c r="I21" s="29" t="s">
        <v>579</v>
      </c>
      <c r="J21" s="29" t="s">
        <v>777</v>
      </c>
      <c r="K21" s="25" t="s">
        <v>430</v>
      </c>
      <c r="L21" s="25" t="s">
        <v>852</v>
      </c>
      <c r="M21" s="25" t="s">
        <v>853</v>
      </c>
      <c r="N21" s="25" t="s">
        <v>800</v>
      </c>
      <c r="O21" s="25">
        <v>10420952410</v>
      </c>
      <c r="P21" s="25" t="s">
        <v>4998</v>
      </c>
      <c r="Q21" s="28" t="s">
        <v>0</v>
      </c>
      <c r="R21" s="29" t="s">
        <v>833</v>
      </c>
      <c r="S21" s="27" t="s">
        <v>854</v>
      </c>
      <c r="T21" s="27" t="s">
        <v>855</v>
      </c>
      <c r="U21" s="28" t="s">
        <v>270</v>
      </c>
      <c r="V21" s="26" t="s">
        <v>430</v>
      </c>
      <c r="W21" s="26" t="s">
        <v>593</v>
      </c>
      <c r="X21" s="26" t="s">
        <v>411</v>
      </c>
      <c r="Y21" s="37" t="s">
        <v>200</v>
      </c>
      <c r="Z21" s="37" t="s">
        <v>586</v>
      </c>
      <c r="AA21" s="37" t="s">
        <v>585</v>
      </c>
      <c r="AB21" s="30">
        <v>10000</v>
      </c>
      <c r="AC21" s="30">
        <v>10000</v>
      </c>
      <c r="AD21" s="31">
        <v>0</v>
      </c>
      <c r="AE21" s="30">
        <v>10000</v>
      </c>
      <c r="AF21" s="30">
        <v>10000</v>
      </c>
      <c r="AG21" s="32">
        <v>0</v>
      </c>
      <c r="AH21" s="30">
        <v>10000</v>
      </c>
      <c r="AI21" s="10" t="s">
        <v>573</v>
      </c>
      <c r="AJ21" s="30">
        <v>10000</v>
      </c>
      <c r="AK21" s="30">
        <v>0</v>
      </c>
      <c r="AL21" s="30">
        <v>0</v>
      </c>
      <c r="AM21" s="30">
        <v>0</v>
      </c>
      <c r="AN21" s="30">
        <v>0</v>
      </c>
      <c r="AO21" s="30">
        <v>0</v>
      </c>
      <c r="AP21" s="30">
        <v>0</v>
      </c>
      <c r="AQ21" s="30">
        <v>0</v>
      </c>
      <c r="AR21" s="30">
        <v>0</v>
      </c>
      <c r="AS21" s="30">
        <v>0</v>
      </c>
      <c r="AT21" s="30">
        <v>0</v>
      </c>
      <c r="AU21" s="121">
        <v>0</v>
      </c>
      <c r="AV21" s="129" t="s">
        <v>784</v>
      </c>
      <c r="AW21" s="129" t="s">
        <v>796</v>
      </c>
      <c r="AX21" s="129" t="s">
        <v>797</v>
      </c>
    </row>
    <row r="22" spans="1:50" ht="24" x14ac:dyDescent="0.25">
      <c r="A22" s="120">
        <v>46035</v>
      </c>
      <c r="B22" s="28" t="s">
        <v>552</v>
      </c>
      <c r="C22" s="25" t="s">
        <v>427</v>
      </c>
      <c r="D22" s="25" t="s">
        <v>456</v>
      </c>
      <c r="E22" s="25" t="s">
        <v>423</v>
      </c>
      <c r="F22" s="29" t="s">
        <v>287</v>
      </c>
      <c r="G22" s="29" t="s">
        <v>21</v>
      </c>
      <c r="H22" s="29" t="s">
        <v>422</v>
      </c>
      <c r="I22" s="29" t="s">
        <v>579</v>
      </c>
      <c r="J22" s="29" t="s">
        <v>777</v>
      </c>
      <c r="K22" s="25" t="s">
        <v>456</v>
      </c>
      <c r="L22" s="25" t="s">
        <v>856</v>
      </c>
      <c r="M22" s="25" t="s">
        <v>857</v>
      </c>
      <c r="N22" s="25" t="s">
        <v>800</v>
      </c>
      <c r="O22" s="25">
        <v>10725497135</v>
      </c>
      <c r="P22" s="25" t="s">
        <v>4999</v>
      </c>
      <c r="Q22" s="28" t="s">
        <v>0</v>
      </c>
      <c r="R22" s="29" t="s">
        <v>838</v>
      </c>
      <c r="S22" s="27" t="s">
        <v>858</v>
      </c>
      <c r="T22" s="27" t="s">
        <v>859</v>
      </c>
      <c r="U22" s="28" t="s">
        <v>323</v>
      </c>
      <c r="V22" s="26" t="s">
        <v>456</v>
      </c>
      <c r="W22" s="26" t="s">
        <v>672</v>
      </c>
      <c r="X22" s="26" t="s">
        <v>411</v>
      </c>
      <c r="Y22" s="37" t="s">
        <v>200</v>
      </c>
      <c r="Z22" s="37" t="s">
        <v>586</v>
      </c>
      <c r="AA22" s="37" t="s">
        <v>585</v>
      </c>
      <c r="AB22" s="30">
        <v>7000</v>
      </c>
      <c r="AC22" s="30">
        <v>7000</v>
      </c>
      <c r="AD22" s="31">
        <v>0</v>
      </c>
      <c r="AE22" s="30">
        <v>7000</v>
      </c>
      <c r="AF22" s="30">
        <v>7000</v>
      </c>
      <c r="AG22" s="32">
        <v>0</v>
      </c>
      <c r="AH22" s="30">
        <v>7000</v>
      </c>
      <c r="AI22" s="10" t="s">
        <v>573</v>
      </c>
      <c r="AJ22" s="30">
        <v>7000</v>
      </c>
      <c r="AK22" s="30">
        <v>0</v>
      </c>
      <c r="AL22" s="30">
        <v>0</v>
      </c>
      <c r="AM22" s="30">
        <v>0</v>
      </c>
      <c r="AN22" s="30">
        <v>0</v>
      </c>
      <c r="AO22" s="30">
        <v>0</v>
      </c>
      <c r="AP22" s="30">
        <v>0</v>
      </c>
      <c r="AQ22" s="30">
        <v>0</v>
      </c>
      <c r="AR22" s="30">
        <v>0</v>
      </c>
      <c r="AS22" s="30">
        <v>0</v>
      </c>
      <c r="AT22" s="30">
        <v>0</v>
      </c>
      <c r="AU22" s="121">
        <v>0</v>
      </c>
      <c r="AV22" s="129" t="s">
        <v>784</v>
      </c>
      <c r="AW22" s="129" t="s">
        <v>796</v>
      </c>
      <c r="AX22" s="129" t="s">
        <v>797</v>
      </c>
    </row>
    <row r="23" spans="1:50" ht="24" x14ac:dyDescent="0.25">
      <c r="A23" s="120">
        <v>46035</v>
      </c>
      <c r="B23" s="28" t="s">
        <v>552</v>
      </c>
      <c r="C23" s="25" t="s">
        <v>427</v>
      </c>
      <c r="D23" s="25" t="s">
        <v>456</v>
      </c>
      <c r="E23" s="25" t="s">
        <v>423</v>
      </c>
      <c r="F23" s="29" t="s">
        <v>287</v>
      </c>
      <c r="G23" s="29" t="s">
        <v>21</v>
      </c>
      <c r="H23" s="29" t="s">
        <v>422</v>
      </c>
      <c r="I23" s="29" t="s">
        <v>579</v>
      </c>
      <c r="J23" s="29" t="s">
        <v>777</v>
      </c>
      <c r="K23" s="25" t="s">
        <v>456</v>
      </c>
      <c r="L23" s="25" t="s">
        <v>860</v>
      </c>
      <c r="M23" s="25" t="s">
        <v>861</v>
      </c>
      <c r="N23" s="25" t="s">
        <v>800</v>
      </c>
      <c r="O23" s="25">
        <v>10740606595</v>
      </c>
      <c r="P23" s="25" t="s">
        <v>5000</v>
      </c>
      <c r="Q23" s="28" t="s">
        <v>0</v>
      </c>
      <c r="R23" s="29" t="s">
        <v>856</v>
      </c>
      <c r="S23" s="27" t="s">
        <v>862</v>
      </c>
      <c r="T23" s="27" t="s">
        <v>863</v>
      </c>
      <c r="U23" s="28" t="s">
        <v>323</v>
      </c>
      <c r="V23" s="26" t="s">
        <v>456</v>
      </c>
      <c r="W23" s="26" t="s">
        <v>672</v>
      </c>
      <c r="X23" s="26" t="s">
        <v>411</v>
      </c>
      <c r="Y23" s="37" t="s">
        <v>200</v>
      </c>
      <c r="Z23" s="37" t="s">
        <v>586</v>
      </c>
      <c r="AA23" s="37" t="s">
        <v>585</v>
      </c>
      <c r="AB23" s="30">
        <v>5000</v>
      </c>
      <c r="AC23" s="30">
        <v>5000</v>
      </c>
      <c r="AD23" s="31">
        <v>0</v>
      </c>
      <c r="AE23" s="30">
        <v>5000</v>
      </c>
      <c r="AF23" s="30">
        <v>5000</v>
      </c>
      <c r="AG23" s="32">
        <v>0</v>
      </c>
      <c r="AH23" s="30">
        <v>5000</v>
      </c>
      <c r="AI23" s="10" t="s">
        <v>573</v>
      </c>
      <c r="AJ23" s="30">
        <v>5000</v>
      </c>
      <c r="AK23" s="30">
        <v>0</v>
      </c>
      <c r="AL23" s="30">
        <v>0</v>
      </c>
      <c r="AM23" s="30">
        <v>0</v>
      </c>
      <c r="AN23" s="30">
        <v>0</v>
      </c>
      <c r="AO23" s="30">
        <v>0</v>
      </c>
      <c r="AP23" s="30">
        <v>0</v>
      </c>
      <c r="AQ23" s="30">
        <v>0</v>
      </c>
      <c r="AR23" s="30">
        <v>0</v>
      </c>
      <c r="AS23" s="30">
        <v>0</v>
      </c>
      <c r="AT23" s="30">
        <v>0</v>
      </c>
      <c r="AU23" s="121">
        <v>0</v>
      </c>
      <c r="AV23" s="129" t="s">
        <v>784</v>
      </c>
      <c r="AW23" s="129" t="s">
        <v>796</v>
      </c>
      <c r="AX23" s="129" t="s">
        <v>797</v>
      </c>
    </row>
    <row r="24" spans="1:50" ht="24" x14ac:dyDescent="0.25">
      <c r="A24" s="120">
        <v>46035</v>
      </c>
      <c r="B24" s="28" t="s">
        <v>552</v>
      </c>
      <c r="C24" s="25" t="s">
        <v>427</v>
      </c>
      <c r="D24" s="25" t="s">
        <v>456</v>
      </c>
      <c r="E24" s="25" t="s">
        <v>423</v>
      </c>
      <c r="F24" s="29" t="s">
        <v>287</v>
      </c>
      <c r="G24" s="29" t="s">
        <v>21</v>
      </c>
      <c r="H24" s="29" t="s">
        <v>422</v>
      </c>
      <c r="I24" s="29" t="s">
        <v>579</v>
      </c>
      <c r="J24" s="29" t="s">
        <v>777</v>
      </c>
      <c r="K24" s="25" t="s">
        <v>456</v>
      </c>
      <c r="L24" s="25" t="s">
        <v>864</v>
      </c>
      <c r="M24" s="25" t="s">
        <v>865</v>
      </c>
      <c r="N24" s="25" t="s">
        <v>800</v>
      </c>
      <c r="O24" s="25">
        <v>10413347144</v>
      </c>
      <c r="P24" s="25" t="s">
        <v>5001</v>
      </c>
      <c r="Q24" s="28" t="s">
        <v>0</v>
      </c>
      <c r="R24" s="29" t="s">
        <v>860</v>
      </c>
      <c r="S24" s="27" t="s">
        <v>866</v>
      </c>
      <c r="T24" s="27" t="s">
        <v>867</v>
      </c>
      <c r="U24" s="28" t="s">
        <v>323</v>
      </c>
      <c r="V24" s="26" t="s">
        <v>456</v>
      </c>
      <c r="W24" s="26" t="s">
        <v>672</v>
      </c>
      <c r="X24" s="26" t="s">
        <v>411</v>
      </c>
      <c r="Y24" s="37" t="s">
        <v>200</v>
      </c>
      <c r="Z24" s="37" t="s">
        <v>586</v>
      </c>
      <c r="AA24" s="37" t="s">
        <v>585</v>
      </c>
      <c r="AB24" s="30">
        <v>10000</v>
      </c>
      <c r="AC24" s="30">
        <v>10000</v>
      </c>
      <c r="AD24" s="31">
        <v>0</v>
      </c>
      <c r="AE24" s="30">
        <v>10000</v>
      </c>
      <c r="AF24" s="30">
        <v>10000</v>
      </c>
      <c r="AG24" s="32">
        <v>0</v>
      </c>
      <c r="AH24" s="30">
        <v>10000</v>
      </c>
      <c r="AI24" s="10" t="s">
        <v>573</v>
      </c>
      <c r="AJ24" s="30">
        <v>10000</v>
      </c>
      <c r="AK24" s="30">
        <v>0</v>
      </c>
      <c r="AL24" s="30">
        <v>0</v>
      </c>
      <c r="AM24" s="30">
        <v>0</v>
      </c>
      <c r="AN24" s="30">
        <v>0</v>
      </c>
      <c r="AO24" s="30">
        <v>0</v>
      </c>
      <c r="AP24" s="30">
        <v>0</v>
      </c>
      <c r="AQ24" s="30">
        <v>0</v>
      </c>
      <c r="AR24" s="30">
        <v>0</v>
      </c>
      <c r="AS24" s="30">
        <v>0</v>
      </c>
      <c r="AT24" s="30">
        <v>0</v>
      </c>
      <c r="AU24" s="121">
        <v>0</v>
      </c>
      <c r="AV24" s="129" t="s">
        <v>784</v>
      </c>
      <c r="AW24" s="129" t="s">
        <v>796</v>
      </c>
      <c r="AX24" s="129" t="s">
        <v>797</v>
      </c>
    </row>
    <row r="25" spans="1:50" ht="24" x14ac:dyDescent="0.25">
      <c r="A25" s="120">
        <v>46036</v>
      </c>
      <c r="B25" s="28" t="s">
        <v>552</v>
      </c>
      <c r="C25" s="25" t="s">
        <v>427</v>
      </c>
      <c r="D25" s="25" t="s">
        <v>430</v>
      </c>
      <c r="E25" s="25" t="s">
        <v>423</v>
      </c>
      <c r="F25" s="29" t="s">
        <v>243</v>
      </c>
      <c r="G25" s="29" t="s">
        <v>19</v>
      </c>
      <c r="H25" s="29" t="s">
        <v>581</v>
      </c>
      <c r="I25" s="29" t="s">
        <v>269</v>
      </c>
      <c r="J25" s="29" t="s">
        <v>868</v>
      </c>
      <c r="K25" s="25" t="s">
        <v>451</v>
      </c>
      <c r="L25" s="25" t="s">
        <v>811</v>
      </c>
      <c r="M25" s="25" t="s">
        <v>869</v>
      </c>
      <c r="N25" s="25" t="s">
        <v>788</v>
      </c>
      <c r="O25" s="25">
        <v>20607880272</v>
      </c>
      <c r="P25" s="25" t="s">
        <v>5002</v>
      </c>
      <c r="Q25" s="28" t="s">
        <v>0</v>
      </c>
      <c r="R25" s="29" t="s">
        <v>864</v>
      </c>
      <c r="S25" s="27" t="s">
        <v>870</v>
      </c>
      <c r="T25" s="27" t="s">
        <v>871</v>
      </c>
      <c r="U25" s="28" t="s">
        <v>268</v>
      </c>
      <c r="V25" s="26" t="s">
        <v>451</v>
      </c>
      <c r="W25" s="26" t="s">
        <v>592</v>
      </c>
      <c r="X25" s="26" t="s">
        <v>411</v>
      </c>
      <c r="Y25" s="37" t="s">
        <v>110</v>
      </c>
      <c r="Z25" s="37" t="s">
        <v>112</v>
      </c>
      <c r="AA25" s="37" t="s">
        <v>111</v>
      </c>
      <c r="AB25" s="30">
        <v>6000</v>
      </c>
      <c r="AC25" s="30">
        <v>6000</v>
      </c>
      <c r="AD25" s="31">
        <v>0</v>
      </c>
      <c r="AE25" s="30">
        <v>6000</v>
      </c>
      <c r="AF25" s="30">
        <v>3000</v>
      </c>
      <c r="AG25" s="32">
        <v>3000</v>
      </c>
      <c r="AH25" s="30">
        <v>3000</v>
      </c>
      <c r="AI25" s="10" t="s">
        <v>573</v>
      </c>
      <c r="AJ25" s="30">
        <v>0</v>
      </c>
      <c r="AK25" s="30">
        <v>500</v>
      </c>
      <c r="AL25" s="30">
        <v>500</v>
      </c>
      <c r="AM25" s="30">
        <v>500</v>
      </c>
      <c r="AN25" s="30">
        <v>500</v>
      </c>
      <c r="AO25" s="30">
        <v>500</v>
      </c>
      <c r="AP25" s="30">
        <v>500</v>
      </c>
      <c r="AQ25" s="30">
        <v>0</v>
      </c>
      <c r="AR25" s="30">
        <v>0</v>
      </c>
      <c r="AS25" s="30">
        <v>0</v>
      </c>
      <c r="AT25" s="30">
        <v>0</v>
      </c>
      <c r="AU25" s="121">
        <v>0</v>
      </c>
      <c r="AV25" s="129" t="s">
        <v>784</v>
      </c>
      <c r="AW25" s="129" t="s">
        <v>785</v>
      </c>
      <c r="AX25" s="129" t="s">
        <v>527</v>
      </c>
    </row>
    <row r="26" spans="1:50" ht="24" x14ac:dyDescent="0.25">
      <c r="A26" s="120">
        <v>46036</v>
      </c>
      <c r="B26" s="28" t="s">
        <v>552</v>
      </c>
      <c r="C26" s="25" t="s">
        <v>427</v>
      </c>
      <c r="D26" s="25" t="s">
        <v>430</v>
      </c>
      <c r="E26" s="25" t="s">
        <v>423</v>
      </c>
      <c r="F26" s="29" t="s">
        <v>243</v>
      </c>
      <c r="G26" s="29" t="s">
        <v>19</v>
      </c>
      <c r="H26" s="29" t="s">
        <v>581</v>
      </c>
      <c r="I26" s="29" t="s">
        <v>269</v>
      </c>
      <c r="J26" s="29" t="s">
        <v>868</v>
      </c>
      <c r="K26" s="25" t="s">
        <v>258</v>
      </c>
      <c r="L26" s="25" t="s">
        <v>830</v>
      </c>
      <c r="M26" s="25" t="s">
        <v>872</v>
      </c>
      <c r="N26" s="25" t="s">
        <v>788</v>
      </c>
      <c r="O26" s="25">
        <v>20487093972</v>
      </c>
      <c r="P26" s="25" t="s">
        <v>5003</v>
      </c>
      <c r="Q26" s="28" t="s">
        <v>0</v>
      </c>
      <c r="R26" s="29" t="s">
        <v>852</v>
      </c>
      <c r="S26" s="27" t="s">
        <v>873</v>
      </c>
      <c r="T26" s="27" t="s">
        <v>874</v>
      </c>
      <c r="U26" s="28" t="s">
        <v>259</v>
      </c>
      <c r="V26" s="26" t="s">
        <v>258</v>
      </c>
      <c r="W26" s="26" t="s">
        <v>560</v>
      </c>
      <c r="X26" s="26" t="s">
        <v>411</v>
      </c>
      <c r="Y26" s="37" t="s">
        <v>110</v>
      </c>
      <c r="Z26" s="37" t="s">
        <v>112</v>
      </c>
      <c r="AA26" s="37" t="s">
        <v>111</v>
      </c>
      <c r="AB26" s="30">
        <v>12000</v>
      </c>
      <c r="AC26" s="30">
        <v>12000</v>
      </c>
      <c r="AD26" s="31">
        <v>0</v>
      </c>
      <c r="AE26" s="30">
        <v>12000</v>
      </c>
      <c r="AF26" s="30">
        <v>6000</v>
      </c>
      <c r="AG26" s="32">
        <v>6000</v>
      </c>
      <c r="AH26" s="30">
        <v>6000</v>
      </c>
      <c r="AI26" s="10" t="s">
        <v>573</v>
      </c>
      <c r="AJ26" s="30">
        <v>0</v>
      </c>
      <c r="AK26" s="30">
        <v>1000</v>
      </c>
      <c r="AL26" s="30">
        <v>1000</v>
      </c>
      <c r="AM26" s="30">
        <v>1000</v>
      </c>
      <c r="AN26" s="30">
        <v>2000</v>
      </c>
      <c r="AO26" s="30">
        <v>1000</v>
      </c>
      <c r="AP26" s="30">
        <v>0</v>
      </c>
      <c r="AQ26" s="30">
        <v>0</v>
      </c>
      <c r="AR26" s="30">
        <v>0</v>
      </c>
      <c r="AS26" s="30">
        <v>0</v>
      </c>
      <c r="AT26" s="30">
        <v>0</v>
      </c>
      <c r="AU26" s="121">
        <v>0</v>
      </c>
      <c r="AV26" s="129" t="s">
        <v>784</v>
      </c>
      <c r="AW26" s="129" t="s">
        <v>785</v>
      </c>
      <c r="AX26" s="129" t="s">
        <v>527</v>
      </c>
    </row>
    <row r="27" spans="1:50" ht="24" x14ac:dyDescent="0.25">
      <c r="A27" s="120">
        <v>46036</v>
      </c>
      <c r="B27" s="28" t="s">
        <v>552</v>
      </c>
      <c r="C27" s="25" t="s">
        <v>427</v>
      </c>
      <c r="D27" s="25" t="s">
        <v>430</v>
      </c>
      <c r="E27" s="25" t="s">
        <v>423</v>
      </c>
      <c r="F27" s="29" t="s">
        <v>243</v>
      </c>
      <c r="G27" s="29" t="s">
        <v>19</v>
      </c>
      <c r="H27" s="29" t="s">
        <v>581</v>
      </c>
      <c r="I27" s="29" t="s">
        <v>269</v>
      </c>
      <c r="J27" s="29" t="s">
        <v>868</v>
      </c>
      <c r="K27" s="25" t="s">
        <v>276</v>
      </c>
      <c r="L27" s="25" t="s">
        <v>875</v>
      </c>
      <c r="M27" s="25" t="s">
        <v>876</v>
      </c>
      <c r="N27" s="25" t="s">
        <v>877</v>
      </c>
      <c r="O27" s="25">
        <v>20518777646</v>
      </c>
      <c r="P27" s="25" t="s">
        <v>5004</v>
      </c>
      <c r="Q27" s="28" t="s">
        <v>0</v>
      </c>
      <c r="R27" s="29" t="s">
        <v>843</v>
      </c>
      <c r="S27" s="27" t="s">
        <v>878</v>
      </c>
      <c r="T27" s="27" t="s">
        <v>879</v>
      </c>
      <c r="U27" s="28" t="s">
        <v>284</v>
      </c>
      <c r="V27" s="26" t="s">
        <v>276</v>
      </c>
      <c r="W27" s="26" t="s">
        <v>625</v>
      </c>
      <c r="X27" s="26" t="s">
        <v>411</v>
      </c>
      <c r="Y27" s="37" t="s">
        <v>110</v>
      </c>
      <c r="Z27" s="37" t="s">
        <v>112</v>
      </c>
      <c r="AA27" s="37" t="s">
        <v>111</v>
      </c>
      <c r="AB27" s="30">
        <v>3000</v>
      </c>
      <c r="AC27" s="30">
        <v>3000</v>
      </c>
      <c r="AD27" s="31">
        <v>0</v>
      </c>
      <c r="AE27" s="30">
        <v>3000</v>
      </c>
      <c r="AF27" s="30">
        <v>3000</v>
      </c>
      <c r="AG27" s="32">
        <v>0</v>
      </c>
      <c r="AH27" s="30">
        <v>3000</v>
      </c>
      <c r="AI27" s="10" t="s">
        <v>573</v>
      </c>
      <c r="AJ27" s="30">
        <v>1500</v>
      </c>
      <c r="AK27" s="30">
        <v>1500</v>
      </c>
      <c r="AL27" s="30">
        <v>0</v>
      </c>
      <c r="AM27" s="30">
        <v>0</v>
      </c>
      <c r="AN27" s="30">
        <v>0</v>
      </c>
      <c r="AO27" s="30">
        <v>0</v>
      </c>
      <c r="AP27" s="30">
        <v>0</v>
      </c>
      <c r="AQ27" s="30">
        <v>0</v>
      </c>
      <c r="AR27" s="30">
        <v>0</v>
      </c>
      <c r="AS27" s="30">
        <v>0</v>
      </c>
      <c r="AT27" s="30">
        <v>0</v>
      </c>
      <c r="AU27" s="121">
        <v>0</v>
      </c>
      <c r="AV27" s="129" t="s">
        <v>784</v>
      </c>
      <c r="AW27" s="129" t="s">
        <v>796</v>
      </c>
      <c r="AX27" s="129" t="s">
        <v>527</v>
      </c>
    </row>
    <row r="28" spans="1:50" ht="36" x14ac:dyDescent="0.25">
      <c r="A28" s="120">
        <v>46036</v>
      </c>
      <c r="B28" s="28" t="s">
        <v>552</v>
      </c>
      <c r="C28" s="25" t="s">
        <v>427</v>
      </c>
      <c r="D28" s="25" t="s">
        <v>430</v>
      </c>
      <c r="E28" s="25" t="s">
        <v>423</v>
      </c>
      <c r="F28" s="29" t="s">
        <v>243</v>
      </c>
      <c r="G28" s="29" t="s">
        <v>19</v>
      </c>
      <c r="H28" s="29" t="s">
        <v>422</v>
      </c>
      <c r="I28" s="29" t="s">
        <v>579</v>
      </c>
      <c r="J28" s="29" t="s">
        <v>777</v>
      </c>
      <c r="K28" s="25" t="s">
        <v>430</v>
      </c>
      <c r="L28" s="25" t="s">
        <v>820</v>
      </c>
      <c r="M28" s="25" t="s">
        <v>880</v>
      </c>
      <c r="N28" s="25" t="s">
        <v>788</v>
      </c>
      <c r="O28" s="25">
        <v>10743665070</v>
      </c>
      <c r="P28" s="25" t="s">
        <v>5005</v>
      </c>
      <c r="Q28" s="28" t="s">
        <v>0</v>
      </c>
      <c r="R28" s="29" t="s">
        <v>848</v>
      </c>
      <c r="S28" s="27" t="s">
        <v>881</v>
      </c>
      <c r="T28" s="27" t="s">
        <v>882</v>
      </c>
      <c r="U28" s="28" t="s">
        <v>270</v>
      </c>
      <c r="V28" s="26" t="s">
        <v>430</v>
      </c>
      <c r="W28" s="26" t="s">
        <v>593</v>
      </c>
      <c r="X28" s="26" t="s">
        <v>411</v>
      </c>
      <c r="Y28" s="37" t="s">
        <v>200</v>
      </c>
      <c r="Z28" s="37" t="s">
        <v>586</v>
      </c>
      <c r="AA28" s="37" t="s">
        <v>585</v>
      </c>
      <c r="AB28" s="30">
        <v>3500</v>
      </c>
      <c r="AC28" s="30">
        <v>3500</v>
      </c>
      <c r="AD28" s="31">
        <v>0</v>
      </c>
      <c r="AE28" s="30">
        <v>3500</v>
      </c>
      <c r="AF28" s="30">
        <v>3500</v>
      </c>
      <c r="AG28" s="32">
        <v>0</v>
      </c>
      <c r="AH28" s="30">
        <v>3500</v>
      </c>
      <c r="AI28" s="10" t="s">
        <v>573</v>
      </c>
      <c r="AJ28" s="30">
        <v>3500</v>
      </c>
      <c r="AK28" s="30">
        <v>0</v>
      </c>
      <c r="AL28" s="30">
        <v>0</v>
      </c>
      <c r="AM28" s="30">
        <v>0</v>
      </c>
      <c r="AN28" s="30">
        <v>0</v>
      </c>
      <c r="AO28" s="30">
        <v>0</v>
      </c>
      <c r="AP28" s="30">
        <v>0</v>
      </c>
      <c r="AQ28" s="30">
        <v>0</v>
      </c>
      <c r="AR28" s="30">
        <v>0</v>
      </c>
      <c r="AS28" s="30">
        <v>0</v>
      </c>
      <c r="AT28" s="30">
        <v>0</v>
      </c>
      <c r="AU28" s="121">
        <v>0</v>
      </c>
      <c r="AV28" s="129" t="s">
        <v>784</v>
      </c>
      <c r="AW28" s="129" t="s">
        <v>796</v>
      </c>
      <c r="AX28" s="129" t="s">
        <v>797</v>
      </c>
    </row>
    <row r="29" spans="1:50" ht="24" x14ac:dyDescent="0.25">
      <c r="A29" s="120">
        <v>46036</v>
      </c>
      <c r="B29" s="28" t="s">
        <v>552</v>
      </c>
      <c r="C29" s="25" t="s">
        <v>427</v>
      </c>
      <c r="D29" s="25" t="s">
        <v>430</v>
      </c>
      <c r="E29" s="25" t="s">
        <v>423</v>
      </c>
      <c r="F29" s="29" t="s">
        <v>243</v>
      </c>
      <c r="G29" s="29" t="s">
        <v>19</v>
      </c>
      <c r="H29" s="29" t="s">
        <v>422</v>
      </c>
      <c r="I29" s="29" t="s">
        <v>579</v>
      </c>
      <c r="J29" s="29" t="s">
        <v>777</v>
      </c>
      <c r="K29" s="25" t="s">
        <v>430</v>
      </c>
      <c r="L29" s="25" t="s">
        <v>883</v>
      </c>
      <c r="M29" s="25" t="s">
        <v>884</v>
      </c>
      <c r="N29" s="25" t="s">
        <v>800</v>
      </c>
      <c r="O29" s="25">
        <v>10453039485</v>
      </c>
      <c r="P29" s="25" t="s">
        <v>5006</v>
      </c>
      <c r="Q29" s="28" t="s">
        <v>0</v>
      </c>
      <c r="R29" s="29" t="s">
        <v>885</v>
      </c>
      <c r="S29" s="27" t="s">
        <v>886</v>
      </c>
      <c r="T29" s="27" t="s">
        <v>887</v>
      </c>
      <c r="U29" s="28" t="s">
        <v>270</v>
      </c>
      <c r="V29" s="26" t="s">
        <v>430</v>
      </c>
      <c r="W29" s="26" t="s">
        <v>593</v>
      </c>
      <c r="X29" s="26" t="s">
        <v>411</v>
      </c>
      <c r="Y29" s="37" t="s">
        <v>200</v>
      </c>
      <c r="Z29" s="37" t="s">
        <v>586</v>
      </c>
      <c r="AA29" s="37" t="s">
        <v>585</v>
      </c>
      <c r="AB29" s="30">
        <v>6500</v>
      </c>
      <c r="AC29" s="30">
        <v>6500</v>
      </c>
      <c r="AD29" s="31">
        <v>0</v>
      </c>
      <c r="AE29" s="30">
        <v>6500</v>
      </c>
      <c r="AF29" s="30">
        <v>6500</v>
      </c>
      <c r="AG29" s="32">
        <v>0</v>
      </c>
      <c r="AH29" s="30">
        <v>6500</v>
      </c>
      <c r="AI29" s="10" t="s">
        <v>573</v>
      </c>
      <c r="AJ29" s="30">
        <v>6500</v>
      </c>
      <c r="AK29" s="30">
        <v>0</v>
      </c>
      <c r="AL29" s="30">
        <v>0</v>
      </c>
      <c r="AM29" s="30">
        <v>0</v>
      </c>
      <c r="AN29" s="30">
        <v>0</v>
      </c>
      <c r="AO29" s="30">
        <v>0</v>
      </c>
      <c r="AP29" s="30">
        <v>0</v>
      </c>
      <c r="AQ29" s="30">
        <v>0</v>
      </c>
      <c r="AR29" s="30">
        <v>0</v>
      </c>
      <c r="AS29" s="30">
        <v>0</v>
      </c>
      <c r="AT29" s="30">
        <v>0</v>
      </c>
      <c r="AU29" s="121">
        <v>0</v>
      </c>
      <c r="AV29" s="129" t="s">
        <v>784</v>
      </c>
      <c r="AW29" s="129" t="s">
        <v>796</v>
      </c>
      <c r="AX29" s="129" t="s">
        <v>797</v>
      </c>
    </row>
    <row r="30" spans="1:50" ht="24" x14ac:dyDescent="0.25">
      <c r="A30" s="120">
        <v>46036</v>
      </c>
      <c r="B30" s="28" t="s">
        <v>552</v>
      </c>
      <c r="C30" s="25" t="s">
        <v>427</v>
      </c>
      <c r="D30" s="25" t="s">
        <v>457</v>
      </c>
      <c r="E30" s="25" t="s">
        <v>423</v>
      </c>
      <c r="F30" s="29" t="s">
        <v>243</v>
      </c>
      <c r="G30" s="29" t="s">
        <v>19</v>
      </c>
      <c r="H30" s="29" t="s">
        <v>422</v>
      </c>
      <c r="I30" s="29" t="s">
        <v>579</v>
      </c>
      <c r="J30" s="29" t="s">
        <v>777</v>
      </c>
      <c r="K30" s="25" t="s">
        <v>457</v>
      </c>
      <c r="L30" s="25" t="s">
        <v>789</v>
      </c>
      <c r="M30" s="25" t="s">
        <v>792</v>
      </c>
      <c r="N30" s="25" t="s">
        <v>793</v>
      </c>
      <c r="O30" s="25">
        <v>0</v>
      </c>
      <c r="P30" s="25" t="s">
        <v>5007</v>
      </c>
      <c r="Q30" s="28" t="s">
        <v>0</v>
      </c>
      <c r="R30" s="29" t="s">
        <v>888</v>
      </c>
      <c r="S30" s="27" t="s">
        <v>889</v>
      </c>
      <c r="T30" s="27" t="s">
        <v>890</v>
      </c>
      <c r="U30" s="28" t="s">
        <v>282</v>
      </c>
      <c r="V30" s="26" t="s">
        <v>457</v>
      </c>
      <c r="W30" s="26" t="s">
        <v>624</v>
      </c>
      <c r="X30" s="26" t="s">
        <v>411</v>
      </c>
      <c r="Y30" s="37" t="s">
        <v>200</v>
      </c>
      <c r="Z30" s="37" t="s">
        <v>586</v>
      </c>
      <c r="AA30" s="37" t="s">
        <v>585</v>
      </c>
      <c r="AB30" s="30">
        <v>7000</v>
      </c>
      <c r="AC30" s="30">
        <v>7000</v>
      </c>
      <c r="AD30" s="31">
        <v>0</v>
      </c>
      <c r="AE30" s="30">
        <v>7000</v>
      </c>
      <c r="AF30" s="30">
        <v>7000</v>
      </c>
      <c r="AG30" s="32">
        <v>0</v>
      </c>
      <c r="AH30" s="30">
        <v>7000</v>
      </c>
      <c r="AI30" s="10" t="s">
        <v>573</v>
      </c>
      <c r="AJ30" s="30">
        <v>0</v>
      </c>
      <c r="AK30" s="30">
        <v>7000</v>
      </c>
      <c r="AL30" s="30">
        <v>0</v>
      </c>
      <c r="AM30" s="30">
        <v>0</v>
      </c>
      <c r="AN30" s="30">
        <v>0</v>
      </c>
      <c r="AO30" s="30">
        <v>0</v>
      </c>
      <c r="AP30" s="30">
        <v>0</v>
      </c>
      <c r="AQ30" s="30">
        <v>0</v>
      </c>
      <c r="AR30" s="30">
        <v>0</v>
      </c>
      <c r="AS30" s="30">
        <v>0</v>
      </c>
      <c r="AT30" s="30">
        <v>0</v>
      </c>
      <c r="AU30" s="121">
        <v>0</v>
      </c>
      <c r="AV30" s="129" t="s">
        <v>784</v>
      </c>
      <c r="AW30" s="129" t="s">
        <v>796</v>
      </c>
      <c r="AX30" s="129" t="s">
        <v>797</v>
      </c>
    </row>
    <row r="31" spans="1:50" ht="36" x14ac:dyDescent="0.25">
      <c r="A31" s="120">
        <v>46036</v>
      </c>
      <c r="B31" s="28" t="s">
        <v>552</v>
      </c>
      <c r="C31" s="25" t="s">
        <v>427</v>
      </c>
      <c r="D31" s="25" t="s">
        <v>430</v>
      </c>
      <c r="E31" s="25" t="s">
        <v>423</v>
      </c>
      <c r="F31" s="29" t="s">
        <v>243</v>
      </c>
      <c r="G31" s="29" t="s">
        <v>19</v>
      </c>
      <c r="H31" s="29" t="s">
        <v>581</v>
      </c>
      <c r="I31" s="29" t="s">
        <v>269</v>
      </c>
      <c r="J31" s="29" t="s">
        <v>777</v>
      </c>
      <c r="K31" s="25" t="s">
        <v>430</v>
      </c>
      <c r="L31" s="25" t="s">
        <v>891</v>
      </c>
      <c r="M31" s="25" t="s">
        <v>892</v>
      </c>
      <c r="N31" s="25" t="s">
        <v>877</v>
      </c>
      <c r="O31" s="25">
        <v>20522259064</v>
      </c>
      <c r="P31" s="25" t="s">
        <v>5008</v>
      </c>
      <c r="Q31" s="28" t="s">
        <v>0</v>
      </c>
      <c r="R31" s="29" t="s">
        <v>823</v>
      </c>
      <c r="S31" s="27" t="s">
        <v>893</v>
      </c>
      <c r="T31" s="27" t="s">
        <v>894</v>
      </c>
      <c r="U31" s="28" t="s">
        <v>270</v>
      </c>
      <c r="V31" s="26" t="s">
        <v>430</v>
      </c>
      <c r="W31" s="26" t="s">
        <v>593</v>
      </c>
      <c r="X31" s="26" t="s">
        <v>411</v>
      </c>
      <c r="Y31" s="37" t="s">
        <v>110</v>
      </c>
      <c r="Z31" s="37" t="s">
        <v>112</v>
      </c>
      <c r="AA31" s="37" t="s">
        <v>111</v>
      </c>
      <c r="AB31" s="30">
        <v>2540</v>
      </c>
      <c r="AC31" s="30">
        <v>2540</v>
      </c>
      <c r="AD31" s="31">
        <v>0</v>
      </c>
      <c r="AE31" s="30">
        <v>2540</v>
      </c>
      <c r="AF31" s="30">
        <v>2540</v>
      </c>
      <c r="AG31" s="32">
        <v>0</v>
      </c>
      <c r="AH31" s="30">
        <v>2540</v>
      </c>
      <c r="AI31" s="10" t="s">
        <v>573</v>
      </c>
      <c r="AJ31" s="30">
        <v>1270</v>
      </c>
      <c r="AK31" s="30">
        <v>1270</v>
      </c>
      <c r="AL31" s="30">
        <v>0</v>
      </c>
      <c r="AM31" s="30">
        <v>0</v>
      </c>
      <c r="AN31" s="30">
        <v>0</v>
      </c>
      <c r="AO31" s="30">
        <v>0</v>
      </c>
      <c r="AP31" s="30">
        <v>0</v>
      </c>
      <c r="AQ31" s="30">
        <v>0</v>
      </c>
      <c r="AR31" s="30">
        <v>0</v>
      </c>
      <c r="AS31" s="30">
        <v>0</v>
      </c>
      <c r="AT31" s="30">
        <v>0</v>
      </c>
      <c r="AU31" s="121">
        <v>0</v>
      </c>
      <c r="AV31" s="129" t="s">
        <v>784</v>
      </c>
      <c r="AW31" s="129" t="s">
        <v>796</v>
      </c>
      <c r="AX31" s="129" t="s">
        <v>527</v>
      </c>
    </row>
    <row r="32" spans="1:50" ht="24" x14ac:dyDescent="0.25">
      <c r="A32" s="120">
        <v>46036</v>
      </c>
      <c r="B32" s="28" t="s">
        <v>552</v>
      </c>
      <c r="C32" s="25" t="s">
        <v>427</v>
      </c>
      <c r="D32" s="25" t="s">
        <v>459</v>
      </c>
      <c r="E32" s="25" t="s">
        <v>423</v>
      </c>
      <c r="F32" s="29" t="s">
        <v>287</v>
      </c>
      <c r="G32" s="29" t="s">
        <v>20</v>
      </c>
      <c r="H32" s="29" t="s">
        <v>422</v>
      </c>
      <c r="I32" s="29" t="s">
        <v>579</v>
      </c>
      <c r="J32" s="29" t="s">
        <v>777</v>
      </c>
      <c r="K32" s="25" t="s">
        <v>459</v>
      </c>
      <c r="L32" s="25" t="s">
        <v>895</v>
      </c>
      <c r="M32" s="25" t="s">
        <v>896</v>
      </c>
      <c r="N32" s="25" t="s">
        <v>800</v>
      </c>
      <c r="O32" s="25">
        <v>10476691180</v>
      </c>
      <c r="P32" s="25" t="s">
        <v>5009</v>
      </c>
      <c r="Q32" s="28" t="s">
        <v>0</v>
      </c>
      <c r="R32" s="29" t="s">
        <v>883</v>
      </c>
      <c r="S32" s="27" t="s">
        <v>897</v>
      </c>
      <c r="T32" s="27" t="s">
        <v>898</v>
      </c>
      <c r="U32" s="28" t="s">
        <v>304</v>
      </c>
      <c r="V32" s="26" t="s">
        <v>459</v>
      </c>
      <c r="W32" s="26" t="s">
        <v>649</v>
      </c>
      <c r="X32" s="26" t="s">
        <v>411</v>
      </c>
      <c r="Y32" s="37" t="s">
        <v>200</v>
      </c>
      <c r="Z32" s="37" t="s">
        <v>586</v>
      </c>
      <c r="AA32" s="37" t="s">
        <v>585</v>
      </c>
      <c r="AB32" s="30">
        <v>7000</v>
      </c>
      <c r="AC32" s="30">
        <v>7000</v>
      </c>
      <c r="AD32" s="31">
        <v>0</v>
      </c>
      <c r="AE32" s="30">
        <v>7000</v>
      </c>
      <c r="AF32" s="30">
        <v>7000</v>
      </c>
      <c r="AG32" s="32">
        <v>0</v>
      </c>
      <c r="AH32" s="30">
        <v>7000</v>
      </c>
      <c r="AI32" s="10" t="s">
        <v>573</v>
      </c>
      <c r="AJ32" s="30">
        <v>7000</v>
      </c>
      <c r="AK32" s="30">
        <v>0</v>
      </c>
      <c r="AL32" s="30">
        <v>0</v>
      </c>
      <c r="AM32" s="30">
        <v>0</v>
      </c>
      <c r="AN32" s="30">
        <v>0</v>
      </c>
      <c r="AO32" s="30">
        <v>0</v>
      </c>
      <c r="AP32" s="30">
        <v>0</v>
      </c>
      <c r="AQ32" s="30">
        <v>0</v>
      </c>
      <c r="AR32" s="30">
        <v>0</v>
      </c>
      <c r="AS32" s="30">
        <v>0</v>
      </c>
      <c r="AT32" s="30">
        <v>0</v>
      </c>
      <c r="AU32" s="121">
        <v>0</v>
      </c>
      <c r="AV32" s="129" t="s">
        <v>784</v>
      </c>
      <c r="AW32" s="129" t="s">
        <v>796</v>
      </c>
      <c r="AX32" s="129" t="s">
        <v>797</v>
      </c>
    </row>
    <row r="33" spans="1:50" ht="24" x14ac:dyDescent="0.25">
      <c r="A33" s="120">
        <v>46036</v>
      </c>
      <c r="B33" s="28" t="s">
        <v>552</v>
      </c>
      <c r="C33" s="25" t="s">
        <v>427</v>
      </c>
      <c r="D33" s="25" t="s">
        <v>459</v>
      </c>
      <c r="E33" s="25" t="s">
        <v>423</v>
      </c>
      <c r="F33" s="29" t="s">
        <v>287</v>
      </c>
      <c r="G33" s="29" t="s">
        <v>20</v>
      </c>
      <c r="H33" s="29" t="s">
        <v>422</v>
      </c>
      <c r="I33" s="29" t="s">
        <v>579</v>
      </c>
      <c r="J33" s="29" t="s">
        <v>777</v>
      </c>
      <c r="K33" s="25" t="s">
        <v>459</v>
      </c>
      <c r="L33" s="25" t="s">
        <v>825</v>
      </c>
      <c r="M33" s="25" t="s">
        <v>899</v>
      </c>
      <c r="N33" s="25" t="s">
        <v>788</v>
      </c>
      <c r="O33" s="25">
        <v>10435689707</v>
      </c>
      <c r="P33" s="25" t="s">
        <v>5010</v>
      </c>
      <c r="Q33" s="28" t="s">
        <v>0</v>
      </c>
      <c r="R33" s="29" t="s">
        <v>895</v>
      </c>
      <c r="S33" s="27" t="s">
        <v>900</v>
      </c>
      <c r="T33" s="27" t="s">
        <v>901</v>
      </c>
      <c r="U33" s="28" t="s">
        <v>304</v>
      </c>
      <c r="V33" s="26" t="s">
        <v>459</v>
      </c>
      <c r="W33" s="26" t="s">
        <v>649</v>
      </c>
      <c r="X33" s="26" t="s">
        <v>411</v>
      </c>
      <c r="Y33" s="37" t="s">
        <v>200</v>
      </c>
      <c r="Z33" s="37" t="s">
        <v>586</v>
      </c>
      <c r="AA33" s="37" t="s">
        <v>585</v>
      </c>
      <c r="AB33" s="30">
        <v>7000</v>
      </c>
      <c r="AC33" s="30">
        <v>7000</v>
      </c>
      <c r="AD33" s="31">
        <v>0</v>
      </c>
      <c r="AE33" s="30">
        <v>7000</v>
      </c>
      <c r="AF33" s="30">
        <v>7000</v>
      </c>
      <c r="AG33" s="32">
        <v>0</v>
      </c>
      <c r="AH33" s="30">
        <v>7000</v>
      </c>
      <c r="AI33" s="10" t="s">
        <v>573</v>
      </c>
      <c r="AJ33" s="30">
        <v>0</v>
      </c>
      <c r="AK33" s="30">
        <v>7000</v>
      </c>
      <c r="AL33" s="30">
        <v>0</v>
      </c>
      <c r="AM33" s="30">
        <v>0</v>
      </c>
      <c r="AN33" s="30">
        <v>0</v>
      </c>
      <c r="AO33" s="30">
        <v>0</v>
      </c>
      <c r="AP33" s="30">
        <v>0</v>
      </c>
      <c r="AQ33" s="30">
        <v>0</v>
      </c>
      <c r="AR33" s="30">
        <v>0</v>
      </c>
      <c r="AS33" s="30">
        <v>0</v>
      </c>
      <c r="AT33" s="30">
        <v>0</v>
      </c>
      <c r="AU33" s="121">
        <v>0</v>
      </c>
      <c r="AV33" s="129" t="s">
        <v>784</v>
      </c>
      <c r="AW33" s="129" t="s">
        <v>796</v>
      </c>
      <c r="AX33" s="129" t="s">
        <v>797</v>
      </c>
    </row>
    <row r="34" spans="1:50" ht="24" x14ac:dyDescent="0.25">
      <c r="A34" s="120">
        <v>46036</v>
      </c>
      <c r="B34" s="28" t="s">
        <v>552</v>
      </c>
      <c r="C34" s="25" t="s">
        <v>427</v>
      </c>
      <c r="D34" s="25" t="s">
        <v>430</v>
      </c>
      <c r="E34" s="25" t="s">
        <v>423</v>
      </c>
      <c r="F34" s="29" t="s">
        <v>243</v>
      </c>
      <c r="G34" s="29" t="s">
        <v>19</v>
      </c>
      <c r="H34" s="29" t="s">
        <v>581</v>
      </c>
      <c r="I34" s="29" t="s">
        <v>269</v>
      </c>
      <c r="J34" s="29" t="s">
        <v>868</v>
      </c>
      <c r="K34" s="25" t="s">
        <v>256</v>
      </c>
      <c r="L34" s="25" t="s">
        <v>902</v>
      </c>
      <c r="M34" s="25" t="s">
        <v>903</v>
      </c>
      <c r="N34" s="25" t="s">
        <v>877</v>
      </c>
      <c r="O34" s="25">
        <v>20602472770</v>
      </c>
      <c r="P34" s="25" t="s">
        <v>5011</v>
      </c>
      <c r="Q34" s="28" t="s">
        <v>0</v>
      </c>
      <c r="R34" s="29" t="s">
        <v>904</v>
      </c>
      <c r="S34" s="27" t="s">
        <v>905</v>
      </c>
      <c r="T34" s="27" t="s">
        <v>906</v>
      </c>
      <c r="U34" s="28" t="s">
        <v>257</v>
      </c>
      <c r="V34" s="26" t="s">
        <v>256</v>
      </c>
      <c r="W34" s="26" t="s">
        <v>559</v>
      </c>
      <c r="X34" s="26" t="s">
        <v>411</v>
      </c>
      <c r="Y34" s="37" t="s">
        <v>110</v>
      </c>
      <c r="Z34" s="37" t="s">
        <v>112</v>
      </c>
      <c r="AA34" s="37" t="s">
        <v>111</v>
      </c>
      <c r="AB34" s="30">
        <v>2400</v>
      </c>
      <c r="AC34" s="30">
        <v>2400</v>
      </c>
      <c r="AD34" s="31">
        <v>0</v>
      </c>
      <c r="AE34" s="30">
        <v>2400</v>
      </c>
      <c r="AF34" s="30">
        <v>2400</v>
      </c>
      <c r="AG34" s="32">
        <v>0</v>
      </c>
      <c r="AH34" s="30">
        <v>2400</v>
      </c>
      <c r="AI34" s="10" t="s">
        <v>573</v>
      </c>
      <c r="AJ34" s="30">
        <v>0</v>
      </c>
      <c r="AK34" s="30">
        <v>800</v>
      </c>
      <c r="AL34" s="30">
        <v>400</v>
      </c>
      <c r="AM34" s="30">
        <v>400</v>
      </c>
      <c r="AN34" s="30">
        <v>400</v>
      </c>
      <c r="AO34" s="30">
        <v>400</v>
      </c>
      <c r="AP34" s="30">
        <v>0</v>
      </c>
      <c r="AQ34" s="30">
        <v>0</v>
      </c>
      <c r="AR34" s="30">
        <v>0</v>
      </c>
      <c r="AS34" s="30">
        <v>0</v>
      </c>
      <c r="AT34" s="30">
        <v>0</v>
      </c>
      <c r="AU34" s="121">
        <v>0</v>
      </c>
      <c r="AV34" s="129" t="s">
        <v>784</v>
      </c>
      <c r="AW34" s="129" t="s">
        <v>796</v>
      </c>
      <c r="AX34" s="129" t="s">
        <v>527</v>
      </c>
    </row>
    <row r="35" spans="1:50" ht="24" x14ac:dyDescent="0.25">
      <c r="A35" s="120">
        <v>46036</v>
      </c>
      <c r="B35" s="28" t="s">
        <v>552</v>
      </c>
      <c r="C35" s="25" t="s">
        <v>427</v>
      </c>
      <c r="D35" s="25" t="s">
        <v>430</v>
      </c>
      <c r="E35" s="25" t="s">
        <v>423</v>
      </c>
      <c r="F35" s="29" t="s">
        <v>243</v>
      </c>
      <c r="G35" s="29" t="s">
        <v>19</v>
      </c>
      <c r="H35" s="29" t="s">
        <v>422</v>
      </c>
      <c r="I35" s="29" t="s">
        <v>579</v>
      </c>
      <c r="J35" s="29" t="s">
        <v>777</v>
      </c>
      <c r="K35" s="25" t="s">
        <v>430</v>
      </c>
      <c r="L35" s="25" t="s">
        <v>907</v>
      </c>
      <c r="M35" s="25" t="s">
        <v>908</v>
      </c>
      <c r="N35" s="25" t="s">
        <v>800</v>
      </c>
      <c r="O35" s="25">
        <v>10731716035</v>
      </c>
      <c r="P35" s="25" t="s">
        <v>5012</v>
      </c>
      <c r="Q35" s="28" t="s">
        <v>0</v>
      </c>
      <c r="R35" s="29" t="s">
        <v>907</v>
      </c>
      <c r="S35" s="27" t="s">
        <v>909</v>
      </c>
      <c r="T35" s="27" t="s">
        <v>910</v>
      </c>
      <c r="U35" s="28" t="s">
        <v>270</v>
      </c>
      <c r="V35" s="26" t="s">
        <v>430</v>
      </c>
      <c r="W35" s="26" t="s">
        <v>593</v>
      </c>
      <c r="X35" s="26" t="s">
        <v>411</v>
      </c>
      <c r="Y35" s="37" t="s">
        <v>200</v>
      </c>
      <c r="Z35" s="37" t="s">
        <v>586</v>
      </c>
      <c r="AA35" s="37" t="s">
        <v>585</v>
      </c>
      <c r="AB35" s="30">
        <v>3500</v>
      </c>
      <c r="AC35" s="30">
        <v>3500</v>
      </c>
      <c r="AD35" s="31">
        <v>0</v>
      </c>
      <c r="AE35" s="30">
        <v>3500</v>
      </c>
      <c r="AF35" s="30">
        <v>3500</v>
      </c>
      <c r="AG35" s="32">
        <v>0</v>
      </c>
      <c r="AH35" s="30">
        <v>3500</v>
      </c>
      <c r="AI35" s="10" t="s">
        <v>573</v>
      </c>
      <c r="AJ35" s="30">
        <v>0</v>
      </c>
      <c r="AK35" s="30">
        <v>3500</v>
      </c>
      <c r="AL35" s="30">
        <v>0</v>
      </c>
      <c r="AM35" s="30">
        <v>0</v>
      </c>
      <c r="AN35" s="30">
        <v>0</v>
      </c>
      <c r="AO35" s="30">
        <v>0</v>
      </c>
      <c r="AP35" s="30">
        <v>0</v>
      </c>
      <c r="AQ35" s="30">
        <v>0</v>
      </c>
      <c r="AR35" s="30">
        <v>0</v>
      </c>
      <c r="AS35" s="30">
        <v>0</v>
      </c>
      <c r="AT35" s="30">
        <v>0</v>
      </c>
      <c r="AU35" s="121">
        <v>0</v>
      </c>
      <c r="AV35" s="129" t="s">
        <v>784</v>
      </c>
      <c r="AW35" s="129" t="s">
        <v>796</v>
      </c>
      <c r="AX35" s="129" t="s">
        <v>797</v>
      </c>
    </row>
    <row r="36" spans="1:50" ht="24" x14ac:dyDescent="0.25">
      <c r="A36" s="120">
        <v>46036</v>
      </c>
      <c r="B36" s="28" t="s">
        <v>552</v>
      </c>
      <c r="C36" s="25" t="s">
        <v>427</v>
      </c>
      <c r="D36" s="25" t="s">
        <v>457</v>
      </c>
      <c r="E36" s="25" t="s">
        <v>423</v>
      </c>
      <c r="F36" s="29" t="s">
        <v>243</v>
      </c>
      <c r="G36" s="29" t="s">
        <v>19</v>
      </c>
      <c r="H36" s="29" t="s">
        <v>422</v>
      </c>
      <c r="I36" s="29" t="s">
        <v>579</v>
      </c>
      <c r="J36" s="29" t="s">
        <v>777</v>
      </c>
      <c r="K36" s="25" t="s">
        <v>457</v>
      </c>
      <c r="L36" s="25" t="s">
        <v>781</v>
      </c>
      <c r="M36" s="25" t="s">
        <v>787</v>
      </c>
      <c r="N36" s="25" t="s">
        <v>911</v>
      </c>
      <c r="O36" s="25">
        <v>10200448800</v>
      </c>
      <c r="P36" s="25" t="s">
        <v>5013</v>
      </c>
      <c r="Q36" s="28" t="s">
        <v>0</v>
      </c>
      <c r="R36" s="29" t="s">
        <v>912</v>
      </c>
      <c r="S36" s="27" t="s">
        <v>913</v>
      </c>
      <c r="T36" s="27" t="s">
        <v>914</v>
      </c>
      <c r="U36" s="28" t="s">
        <v>282</v>
      </c>
      <c r="V36" s="26" t="s">
        <v>457</v>
      </c>
      <c r="W36" s="26" t="s">
        <v>624</v>
      </c>
      <c r="X36" s="26" t="s">
        <v>411</v>
      </c>
      <c r="Y36" s="37" t="s">
        <v>200</v>
      </c>
      <c r="Z36" s="37" t="s">
        <v>586</v>
      </c>
      <c r="AA36" s="37" t="s">
        <v>585</v>
      </c>
      <c r="AB36" s="30">
        <v>11000</v>
      </c>
      <c r="AC36" s="30">
        <v>11000</v>
      </c>
      <c r="AD36" s="31">
        <v>0</v>
      </c>
      <c r="AE36" s="30">
        <v>11000</v>
      </c>
      <c r="AF36" s="30">
        <v>11000</v>
      </c>
      <c r="AG36" s="32">
        <v>0</v>
      </c>
      <c r="AH36" s="30">
        <v>11000</v>
      </c>
      <c r="AI36" s="10" t="s">
        <v>573</v>
      </c>
      <c r="AJ36" s="30">
        <v>0</v>
      </c>
      <c r="AK36" s="30">
        <v>11000</v>
      </c>
      <c r="AL36" s="30">
        <v>0</v>
      </c>
      <c r="AM36" s="30">
        <v>0</v>
      </c>
      <c r="AN36" s="30">
        <v>0</v>
      </c>
      <c r="AO36" s="30">
        <v>0</v>
      </c>
      <c r="AP36" s="30">
        <v>0</v>
      </c>
      <c r="AQ36" s="30">
        <v>0</v>
      </c>
      <c r="AR36" s="30">
        <v>0</v>
      </c>
      <c r="AS36" s="30">
        <v>0</v>
      </c>
      <c r="AT36" s="30">
        <v>0</v>
      </c>
      <c r="AU36" s="121">
        <v>0</v>
      </c>
      <c r="AV36" s="129" t="s">
        <v>784</v>
      </c>
      <c r="AW36" s="129" t="s">
        <v>796</v>
      </c>
      <c r="AX36" s="129" t="s">
        <v>797</v>
      </c>
    </row>
    <row r="37" spans="1:50" ht="24" x14ac:dyDescent="0.25">
      <c r="A37" s="120">
        <v>46036.208333333489</v>
      </c>
      <c r="B37" s="28" t="s">
        <v>552</v>
      </c>
      <c r="C37" s="25" t="s">
        <v>427</v>
      </c>
      <c r="D37" s="25" t="s">
        <v>459</v>
      </c>
      <c r="E37" s="25" t="s">
        <v>423</v>
      </c>
      <c r="F37" s="29" t="s">
        <v>287</v>
      </c>
      <c r="G37" s="29" t="s">
        <v>20</v>
      </c>
      <c r="H37" s="29" t="s">
        <v>580</v>
      </c>
      <c r="I37" s="29" t="s">
        <v>579</v>
      </c>
      <c r="J37" s="29" t="s">
        <v>777</v>
      </c>
      <c r="K37" s="25" t="s">
        <v>459</v>
      </c>
      <c r="L37" s="25" t="s">
        <v>801</v>
      </c>
      <c r="M37" s="25" t="s">
        <v>915</v>
      </c>
      <c r="N37" s="25" t="s">
        <v>911</v>
      </c>
      <c r="O37" s="25">
        <v>0</v>
      </c>
      <c r="P37" s="25" t="s">
        <v>5014</v>
      </c>
      <c r="Q37" s="28" t="s">
        <v>0</v>
      </c>
      <c r="R37" s="29" t="s">
        <v>916</v>
      </c>
      <c r="S37" s="27" t="s">
        <v>917</v>
      </c>
      <c r="T37" s="27" t="s">
        <v>918</v>
      </c>
      <c r="U37" s="28" t="s">
        <v>304</v>
      </c>
      <c r="V37" s="26" t="s">
        <v>459</v>
      </c>
      <c r="W37" s="26" t="s">
        <v>649</v>
      </c>
      <c r="X37" s="26" t="s">
        <v>411</v>
      </c>
      <c r="Y37" s="37" t="s">
        <v>25</v>
      </c>
      <c r="Z37" s="37" t="s">
        <v>92</v>
      </c>
      <c r="AA37" s="37" t="s">
        <v>95</v>
      </c>
      <c r="AB37" s="30">
        <v>38400</v>
      </c>
      <c r="AC37" s="30">
        <v>1881.3</v>
      </c>
      <c r="AD37" s="31">
        <v>36518.699999999997</v>
      </c>
      <c r="AE37" s="30">
        <v>348</v>
      </c>
      <c r="AF37" s="30">
        <v>348</v>
      </c>
      <c r="AG37" s="32">
        <v>38052</v>
      </c>
      <c r="AH37" s="30">
        <v>348</v>
      </c>
      <c r="AI37" s="10" t="s">
        <v>573</v>
      </c>
      <c r="AJ37" s="30">
        <v>100</v>
      </c>
      <c r="AK37" s="30">
        <v>-100</v>
      </c>
      <c r="AL37" s="30">
        <v>0</v>
      </c>
      <c r="AM37" s="30">
        <v>0</v>
      </c>
      <c r="AN37" s="30">
        <v>0</v>
      </c>
      <c r="AO37" s="30">
        <v>350</v>
      </c>
      <c r="AP37" s="30">
        <v>-2</v>
      </c>
      <c r="AQ37" s="30">
        <v>0</v>
      </c>
      <c r="AR37" s="30">
        <v>0</v>
      </c>
      <c r="AS37" s="30">
        <v>0</v>
      </c>
      <c r="AT37" s="30">
        <v>0</v>
      </c>
      <c r="AU37" s="121">
        <v>0</v>
      </c>
      <c r="AV37" s="129" t="s">
        <v>920</v>
      </c>
      <c r="AW37" s="129" t="s">
        <v>785</v>
      </c>
      <c r="AX37" s="129" t="s">
        <v>527</v>
      </c>
    </row>
    <row r="38" spans="1:50" ht="24" x14ac:dyDescent="0.25">
      <c r="A38" s="120">
        <v>46036.208333333489</v>
      </c>
      <c r="B38" s="28" t="s">
        <v>552</v>
      </c>
      <c r="C38" s="25" t="s">
        <v>427</v>
      </c>
      <c r="D38" s="25" t="s">
        <v>459</v>
      </c>
      <c r="E38" s="25" t="s">
        <v>423</v>
      </c>
      <c r="F38" s="29" t="s">
        <v>287</v>
      </c>
      <c r="G38" s="29" t="s">
        <v>20</v>
      </c>
      <c r="H38" s="29" t="s">
        <v>580</v>
      </c>
      <c r="I38" s="29" t="s">
        <v>579</v>
      </c>
      <c r="J38" s="29" t="s">
        <v>777</v>
      </c>
      <c r="K38" s="25" t="s">
        <v>459</v>
      </c>
      <c r="L38" s="25" t="s">
        <v>801</v>
      </c>
      <c r="M38" s="25" t="s">
        <v>915</v>
      </c>
      <c r="N38" s="25" t="s">
        <v>911</v>
      </c>
      <c r="O38" s="25">
        <v>0</v>
      </c>
      <c r="P38" s="25" t="s">
        <v>5014</v>
      </c>
      <c r="Q38" s="28" t="s">
        <v>0</v>
      </c>
      <c r="R38" s="29" t="s">
        <v>916</v>
      </c>
      <c r="S38" s="27" t="s">
        <v>917</v>
      </c>
      <c r="T38" s="27" t="s">
        <v>918</v>
      </c>
      <c r="U38" s="28" t="s">
        <v>304</v>
      </c>
      <c r="V38" s="26" t="s">
        <v>459</v>
      </c>
      <c r="W38" s="26" t="s">
        <v>649</v>
      </c>
      <c r="X38" s="26" t="s">
        <v>411</v>
      </c>
      <c r="Y38" s="37" t="s">
        <v>26</v>
      </c>
      <c r="Z38" s="37" t="s">
        <v>93</v>
      </c>
      <c r="AA38" s="37" t="s">
        <v>96</v>
      </c>
      <c r="AB38" s="30">
        <v>2200</v>
      </c>
      <c r="AC38" s="30">
        <v>4520.29</v>
      </c>
      <c r="AD38" s="31">
        <v>-2320.29</v>
      </c>
      <c r="AE38" s="30">
        <v>6749.59</v>
      </c>
      <c r="AF38" s="30">
        <v>6749.59</v>
      </c>
      <c r="AG38" s="32">
        <v>-4549.59</v>
      </c>
      <c r="AH38" s="30">
        <v>6749.59</v>
      </c>
      <c r="AI38" s="10" t="s">
        <v>573</v>
      </c>
      <c r="AJ38" s="30">
        <v>3840</v>
      </c>
      <c r="AK38" s="30">
        <v>-643.20000000000005</v>
      </c>
      <c r="AL38" s="30">
        <v>637.75</v>
      </c>
      <c r="AM38" s="30">
        <v>0</v>
      </c>
      <c r="AN38" s="30">
        <v>0</v>
      </c>
      <c r="AO38" s="30">
        <v>2217.04</v>
      </c>
      <c r="AP38" s="30">
        <v>698</v>
      </c>
      <c r="AQ38" s="30">
        <v>0</v>
      </c>
      <c r="AR38" s="30">
        <v>0</v>
      </c>
      <c r="AS38" s="30">
        <v>0</v>
      </c>
      <c r="AT38" s="30">
        <v>0</v>
      </c>
      <c r="AU38" s="121">
        <v>0</v>
      </c>
      <c r="AV38" s="129" t="s">
        <v>1011</v>
      </c>
      <c r="AW38" s="129" t="s">
        <v>1011</v>
      </c>
      <c r="AX38" s="129" t="s">
        <v>527</v>
      </c>
    </row>
    <row r="39" spans="1:50" ht="24" x14ac:dyDescent="0.25">
      <c r="A39" s="120">
        <v>46036.208333333489</v>
      </c>
      <c r="B39" s="28" t="s">
        <v>552</v>
      </c>
      <c r="C39" s="25" t="s">
        <v>427</v>
      </c>
      <c r="D39" s="25" t="s">
        <v>456</v>
      </c>
      <c r="E39" s="25" t="s">
        <v>423</v>
      </c>
      <c r="F39" s="29" t="s">
        <v>287</v>
      </c>
      <c r="G39" s="29" t="s">
        <v>21</v>
      </c>
      <c r="H39" s="29" t="s">
        <v>580</v>
      </c>
      <c r="I39" s="29" t="s">
        <v>579</v>
      </c>
      <c r="J39" s="29" t="s">
        <v>777</v>
      </c>
      <c r="K39" s="25" t="s">
        <v>456</v>
      </c>
      <c r="L39" s="25" t="s">
        <v>921</v>
      </c>
      <c r="M39" s="25" t="s">
        <v>922</v>
      </c>
      <c r="N39" s="25" t="s">
        <v>923</v>
      </c>
      <c r="O39" s="25">
        <v>0</v>
      </c>
      <c r="P39" s="25" t="s">
        <v>5015</v>
      </c>
      <c r="Q39" s="28" t="s">
        <v>0</v>
      </c>
      <c r="R39" s="29" t="s">
        <v>924</v>
      </c>
      <c r="S39" s="27" t="s">
        <v>925</v>
      </c>
      <c r="T39" s="27" t="s">
        <v>926</v>
      </c>
      <c r="U39" s="28" t="s">
        <v>323</v>
      </c>
      <c r="V39" s="26" t="s">
        <v>456</v>
      </c>
      <c r="W39" s="26" t="s">
        <v>672</v>
      </c>
      <c r="X39" s="26" t="s">
        <v>411</v>
      </c>
      <c r="Y39" s="37" t="s">
        <v>25</v>
      </c>
      <c r="Z39" s="37" t="s">
        <v>92</v>
      </c>
      <c r="AA39" s="37" t="s">
        <v>95</v>
      </c>
      <c r="AB39" s="30">
        <v>51200</v>
      </c>
      <c r="AC39" s="30">
        <v>2122</v>
      </c>
      <c r="AD39" s="31">
        <v>49078</v>
      </c>
      <c r="AE39" s="30">
        <v>9461</v>
      </c>
      <c r="AF39" s="30">
        <v>9461</v>
      </c>
      <c r="AG39" s="32">
        <v>41739</v>
      </c>
      <c r="AH39" s="30">
        <v>9461</v>
      </c>
      <c r="AI39" s="10" t="s">
        <v>573</v>
      </c>
      <c r="AJ39" s="30">
        <v>0</v>
      </c>
      <c r="AK39" s="30">
        <v>0</v>
      </c>
      <c r="AL39" s="30">
        <v>970</v>
      </c>
      <c r="AM39" s="30">
        <v>-820</v>
      </c>
      <c r="AN39" s="30">
        <v>2204</v>
      </c>
      <c r="AO39" s="30">
        <v>3734</v>
      </c>
      <c r="AP39" s="30">
        <v>3373</v>
      </c>
      <c r="AQ39" s="30">
        <v>0</v>
      </c>
      <c r="AR39" s="30">
        <v>0</v>
      </c>
      <c r="AS39" s="30">
        <v>0</v>
      </c>
      <c r="AT39" s="30">
        <v>0</v>
      </c>
      <c r="AU39" s="121">
        <v>0</v>
      </c>
      <c r="AV39" s="129" t="s">
        <v>920</v>
      </c>
      <c r="AW39" s="129" t="s">
        <v>785</v>
      </c>
      <c r="AX39" s="129" t="s">
        <v>527</v>
      </c>
    </row>
    <row r="40" spans="1:50" ht="24" x14ac:dyDescent="0.25">
      <c r="A40" s="120">
        <v>46036.208333333489</v>
      </c>
      <c r="B40" s="28" t="s">
        <v>552</v>
      </c>
      <c r="C40" s="25" t="s">
        <v>427</v>
      </c>
      <c r="D40" s="25" t="s">
        <v>456</v>
      </c>
      <c r="E40" s="25" t="s">
        <v>423</v>
      </c>
      <c r="F40" s="29" t="s">
        <v>287</v>
      </c>
      <c r="G40" s="29" t="s">
        <v>21</v>
      </c>
      <c r="H40" s="29" t="s">
        <v>580</v>
      </c>
      <c r="I40" s="29" t="s">
        <v>579</v>
      </c>
      <c r="J40" s="29" t="s">
        <v>777</v>
      </c>
      <c r="K40" s="25" t="s">
        <v>456</v>
      </c>
      <c r="L40" s="25" t="s">
        <v>921</v>
      </c>
      <c r="M40" s="25" t="s">
        <v>922</v>
      </c>
      <c r="N40" s="25" t="s">
        <v>923</v>
      </c>
      <c r="O40" s="25">
        <v>0</v>
      </c>
      <c r="P40" s="25" t="s">
        <v>5015</v>
      </c>
      <c r="Q40" s="28" t="s">
        <v>0</v>
      </c>
      <c r="R40" s="29" t="s">
        <v>924</v>
      </c>
      <c r="S40" s="27" t="s">
        <v>925</v>
      </c>
      <c r="T40" s="27" t="s">
        <v>926</v>
      </c>
      <c r="U40" s="28" t="s">
        <v>323</v>
      </c>
      <c r="V40" s="26" t="s">
        <v>456</v>
      </c>
      <c r="W40" s="26" t="s">
        <v>672</v>
      </c>
      <c r="X40" s="26" t="s">
        <v>411</v>
      </c>
      <c r="Y40" s="37" t="s">
        <v>26</v>
      </c>
      <c r="Z40" s="37" t="s">
        <v>93</v>
      </c>
      <c r="AA40" s="37" t="s">
        <v>96</v>
      </c>
      <c r="AB40" s="30">
        <v>9700</v>
      </c>
      <c r="AC40" s="30">
        <v>2083.1</v>
      </c>
      <c r="AD40" s="31">
        <v>7616.9</v>
      </c>
      <c r="AE40" s="30">
        <v>34256.910000000003</v>
      </c>
      <c r="AF40" s="30">
        <v>34256.910000000003</v>
      </c>
      <c r="AG40" s="32">
        <v>-24556.910000000003</v>
      </c>
      <c r="AH40" s="30">
        <v>34256.910000000003</v>
      </c>
      <c r="AI40" s="10" t="s">
        <v>573</v>
      </c>
      <c r="AJ40" s="30">
        <v>0</v>
      </c>
      <c r="AK40" s="30">
        <v>0</v>
      </c>
      <c r="AL40" s="30">
        <v>3840</v>
      </c>
      <c r="AM40" s="30">
        <v>343.1</v>
      </c>
      <c r="AN40" s="30">
        <v>5830.3</v>
      </c>
      <c r="AO40" s="30">
        <v>11517</v>
      </c>
      <c r="AP40" s="30">
        <v>12726.51</v>
      </c>
      <c r="AQ40" s="30">
        <v>0</v>
      </c>
      <c r="AR40" s="30">
        <v>0</v>
      </c>
      <c r="AS40" s="30">
        <v>0</v>
      </c>
      <c r="AT40" s="30">
        <v>0</v>
      </c>
      <c r="AU40" s="121">
        <v>0</v>
      </c>
      <c r="AV40" s="129" t="s">
        <v>920</v>
      </c>
      <c r="AW40" s="129" t="s">
        <v>796</v>
      </c>
      <c r="AX40" s="129" t="s">
        <v>527</v>
      </c>
    </row>
    <row r="41" spans="1:50" ht="24" x14ac:dyDescent="0.25">
      <c r="A41" s="120">
        <v>46036</v>
      </c>
      <c r="B41" s="28" t="s">
        <v>552</v>
      </c>
      <c r="C41" s="25" t="s">
        <v>427</v>
      </c>
      <c r="D41" s="25" t="s">
        <v>430</v>
      </c>
      <c r="E41" s="25" t="s">
        <v>423</v>
      </c>
      <c r="F41" s="29" t="s">
        <v>243</v>
      </c>
      <c r="G41" s="29" t="s">
        <v>19</v>
      </c>
      <c r="H41" s="29" t="s">
        <v>581</v>
      </c>
      <c r="I41" s="29" t="s">
        <v>269</v>
      </c>
      <c r="J41" s="29" t="s">
        <v>868</v>
      </c>
      <c r="K41" s="25" t="s">
        <v>262</v>
      </c>
      <c r="L41" s="25" t="s">
        <v>927</v>
      </c>
      <c r="M41" s="25" t="s">
        <v>6377</v>
      </c>
      <c r="N41" s="25" t="s">
        <v>928</v>
      </c>
      <c r="O41" s="25">
        <v>20492511146</v>
      </c>
      <c r="P41" s="25" t="s">
        <v>6378</v>
      </c>
      <c r="Q41" s="28" t="s">
        <v>0</v>
      </c>
      <c r="R41" s="29" t="s">
        <v>929</v>
      </c>
      <c r="S41" s="27" t="s">
        <v>930</v>
      </c>
      <c r="T41" s="27" t="s">
        <v>931</v>
      </c>
      <c r="U41" s="28" t="s">
        <v>263</v>
      </c>
      <c r="V41" s="26" t="s">
        <v>262</v>
      </c>
      <c r="W41" s="26" t="s">
        <v>562</v>
      </c>
      <c r="X41" s="26" t="s">
        <v>411</v>
      </c>
      <c r="Y41" s="37" t="s">
        <v>110</v>
      </c>
      <c r="Z41" s="37" t="s">
        <v>112</v>
      </c>
      <c r="AA41" s="37" t="s">
        <v>111</v>
      </c>
      <c r="AB41" s="30">
        <v>7480</v>
      </c>
      <c r="AC41" s="30">
        <v>7480</v>
      </c>
      <c r="AD41" s="31">
        <v>0</v>
      </c>
      <c r="AE41" s="30">
        <v>7480</v>
      </c>
      <c r="AF41" s="30">
        <v>3400</v>
      </c>
      <c r="AG41" s="32">
        <v>4080</v>
      </c>
      <c r="AH41" s="30">
        <v>3400</v>
      </c>
      <c r="AI41" s="10" t="s">
        <v>573</v>
      </c>
      <c r="AJ41" s="30">
        <v>0</v>
      </c>
      <c r="AK41" s="30">
        <v>680</v>
      </c>
      <c r="AL41" s="30">
        <v>680</v>
      </c>
      <c r="AM41" s="30">
        <v>680</v>
      </c>
      <c r="AN41" s="30">
        <v>680</v>
      </c>
      <c r="AO41" s="30">
        <v>680</v>
      </c>
      <c r="AP41" s="30">
        <v>0</v>
      </c>
      <c r="AQ41" s="30">
        <v>0</v>
      </c>
      <c r="AR41" s="30">
        <v>0</v>
      </c>
      <c r="AS41" s="30">
        <v>0</v>
      </c>
      <c r="AT41" s="30">
        <v>0</v>
      </c>
      <c r="AU41" s="121">
        <v>0</v>
      </c>
      <c r="AV41" s="129" t="s">
        <v>784</v>
      </c>
      <c r="AW41" s="129" t="s">
        <v>785</v>
      </c>
      <c r="AX41" s="129" t="s">
        <v>527</v>
      </c>
    </row>
    <row r="42" spans="1:50" ht="24" x14ac:dyDescent="0.25">
      <c r="A42" s="120">
        <v>46036</v>
      </c>
      <c r="B42" s="28" t="s">
        <v>552</v>
      </c>
      <c r="C42" s="25" t="s">
        <v>427</v>
      </c>
      <c r="D42" s="25" t="s">
        <v>456</v>
      </c>
      <c r="E42" s="25" t="s">
        <v>423</v>
      </c>
      <c r="F42" s="29" t="s">
        <v>287</v>
      </c>
      <c r="G42" s="29" t="s">
        <v>21</v>
      </c>
      <c r="H42" s="29" t="s">
        <v>422</v>
      </c>
      <c r="I42" s="29" t="s">
        <v>579</v>
      </c>
      <c r="J42" s="29" t="s">
        <v>777</v>
      </c>
      <c r="K42" s="25" t="s">
        <v>456</v>
      </c>
      <c r="L42" s="25" t="s">
        <v>932</v>
      </c>
      <c r="M42" s="25" t="s">
        <v>933</v>
      </c>
      <c r="N42" s="25" t="s">
        <v>800</v>
      </c>
      <c r="O42" s="25">
        <v>10096408124</v>
      </c>
      <c r="P42" s="25" t="s">
        <v>5016</v>
      </c>
      <c r="Q42" s="28" t="s">
        <v>0</v>
      </c>
      <c r="R42" s="29" t="s">
        <v>934</v>
      </c>
      <c r="S42" s="27" t="s">
        <v>935</v>
      </c>
      <c r="T42" s="27" t="s">
        <v>936</v>
      </c>
      <c r="U42" s="28" t="s">
        <v>323</v>
      </c>
      <c r="V42" s="26" t="s">
        <v>456</v>
      </c>
      <c r="W42" s="26" t="s">
        <v>672</v>
      </c>
      <c r="X42" s="26" t="s">
        <v>411</v>
      </c>
      <c r="Y42" s="37" t="s">
        <v>200</v>
      </c>
      <c r="Z42" s="37" t="s">
        <v>586</v>
      </c>
      <c r="AA42" s="37" t="s">
        <v>585</v>
      </c>
      <c r="AB42" s="30">
        <v>7000</v>
      </c>
      <c r="AC42" s="30">
        <v>7000</v>
      </c>
      <c r="AD42" s="31">
        <v>0</v>
      </c>
      <c r="AE42" s="30">
        <v>7000</v>
      </c>
      <c r="AF42" s="30">
        <v>7000</v>
      </c>
      <c r="AG42" s="32">
        <v>0</v>
      </c>
      <c r="AH42" s="30">
        <v>7000</v>
      </c>
      <c r="AI42" s="10" t="s">
        <v>573</v>
      </c>
      <c r="AJ42" s="30">
        <v>7000</v>
      </c>
      <c r="AK42" s="30">
        <v>0</v>
      </c>
      <c r="AL42" s="30">
        <v>0</v>
      </c>
      <c r="AM42" s="30">
        <v>0</v>
      </c>
      <c r="AN42" s="30">
        <v>0</v>
      </c>
      <c r="AO42" s="30">
        <v>0</v>
      </c>
      <c r="AP42" s="30">
        <v>0</v>
      </c>
      <c r="AQ42" s="30">
        <v>0</v>
      </c>
      <c r="AR42" s="30">
        <v>0</v>
      </c>
      <c r="AS42" s="30">
        <v>0</v>
      </c>
      <c r="AT42" s="30">
        <v>0</v>
      </c>
      <c r="AU42" s="121">
        <v>0</v>
      </c>
      <c r="AV42" s="129" t="s">
        <v>784</v>
      </c>
      <c r="AW42" s="129" t="s">
        <v>796</v>
      </c>
      <c r="AX42" s="129" t="s">
        <v>797</v>
      </c>
    </row>
    <row r="43" spans="1:50" ht="24" x14ac:dyDescent="0.25">
      <c r="A43" s="120">
        <v>46036</v>
      </c>
      <c r="B43" s="28" t="s">
        <v>552</v>
      </c>
      <c r="C43" s="25" t="s">
        <v>427</v>
      </c>
      <c r="D43" s="25" t="s">
        <v>456</v>
      </c>
      <c r="E43" s="25" t="s">
        <v>423</v>
      </c>
      <c r="F43" s="29" t="s">
        <v>287</v>
      </c>
      <c r="G43" s="29" t="s">
        <v>21</v>
      </c>
      <c r="H43" s="29" t="s">
        <v>422</v>
      </c>
      <c r="I43" s="29" t="s">
        <v>579</v>
      </c>
      <c r="J43" s="29" t="s">
        <v>777</v>
      </c>
      <c r="K43" s="25" t="s">
        <v>456</v>
      </c>
      <c r="L43" s="25" t="s">
        <v>937</v>
      </c>
      <c r="M43" s="25" t="s">
        <v>938</v>
      </c>
      <c r="N43" s="25" t="s">
        <v>800</v>
      </c>
      <c r="O43" s="25">
        <v>10761425345</v>
      </c>
      <c r="P43" s="25" t="s">
        <v>5017</v>
      </c>
      <c r="Q43" s="28" t="s">
        <v>0</v>
      </c>
      <c r="R43" s="29" t="s">
        <v>939</v>
      </c>
      <c r="S43" s="27" t="s">
        <v>940</v>
      </c>
      <c r="T43" s="27" t="s">
        <v>941</v>
      </c>
      <c r="U43" s="28" t="s">
        <v>323</v>
      </c>
      <c r="V43" s="26" t="s">
        <v>456</v>
      </c>
      <c r="W43" s="26" t="s">
        <v>672</v>
      </c>
      <c r="X43" s="26" t="s">
        <v>411</v>
      </c>
      <c r="Y43" s="37" t="s">
        <v>200</v>
      </c>
      <c r="Z43" s="37" t="s">
        <v>586</v>
      </c>
      <c r="AA43" s="37" t="s">
        <v>585</v>
      </c>
      <c r="AB43" s="30">
        <v>7000</v>
      </c>
      <c r="AC43" s="30">
        <v>7000</v>
      </c>
      <c r="AD43" s="31">
        <v>0</v>
      </c>
      <c r="AE43" s="30">
        <v>7000</v>
      </c>
      <c r="AF43" s="30">
        <v>7000</v>
      </c>
      <c r="AG43" s="32">
        <v>0</v>
      </c>
      <c r="AH43" s="30">
        <v>7000</v>
      </c>
      <c r="AI43" s="10" t="s">
        <v>573</v>
      </c>
      <c r="AJ43" s="30">
        <v>7000</v>
      </c>
      <c r="AK43" s="30">
        <v>0</v>
      </c>
      <c r="AL43" s="30">
        <v>0</v>
      </c>
      <c r="AM43" s="30">
        <v>0</v>
      </c>
      <c r="AN43" s="30">
        <v>0</v>
      </c>
      <c r="AO43" s="30">
        <v>0</v>
      </c>
      <c r="AP43" s="30">
        <v>0</v>
      </c>
      <c r="AQ43" s="30">
        <v>0</v>
      </c>
      <c r="AR43" s="30">
        <v>0</v>
      </c>
      <c r="AS43" s="30">
        <v>0</v>
      </c>
      <c r="AT43" s="30">
        <v>0</v>
      </c>
      <c r="AU43" s="121">
        <v>0</v>
      </c>
      <c r="AV43" s="129" t="s">
        <v>784</v>
      </c>
      <c r="AW43" s="129" t="s">
        <v>796</v>
      </c>
      <c r="AX43" s="129" t="s">
        <v>797</v>
      </c>
    </row>
    <row r="44" spans="1:50" ht="24" x14ac:dyDescent="0.25">
      <c r="A44" s="120">
        <v>46036</v>
      </c>
      <c r="B44" s="28" t="s">
        <v>552</v>
      </c>
      <c r="C44" s="25" t="s">
        <v>427</v>
      </c>
      <c r="D44" s="25" t="s">
        <v>456</v>
      </c>
      <c r="E44" s="25" t="s">
        <v>423</v>
      </c>
      <c r="F44" s="29" t="s">
        <v>287</v>
      </c>
      <c r="G44" s="29" t="s">
        <v>21</v>
      </c>
      <c r="H44" s="29" t="s">
        <v>422</v>
      </c>
      <c r="I44" s="29" t="s">
        <v>579</v>
      </c>
      <c r="J44" s="29" t="s">
        <v>777</v>
      </c>
      <c r="K44" s="25" t="s">
        <v>456</v>
      </c>
      <c r="L44" s="25" t="s">
        <v>942</v>
      </c>
      <c r="M44" s="25" t="s">
        <v>943</v>
      </c>
      <c r="N44" s="25" t="s">
        <v>800</v>
      </c>
      <c r="O44" s="25">
        <v>10763347821</v>
      </c>
      <c r="P44" s="25" t="s">
        <v>5018</v>
      </c>
      <c r="Q44" s="28" t="s">
        <v>0</v>
      </c>
      <c r="R44" s="29" t="s">
        <v>944</v>
      </c>
      <c r="S44" s="27" t="s">
        <v>945</v>
      </c>
      <c r="T44" s="27" t="s">
        <v>946</v>
      </c>
      <c r="U44" s="28" t="s">
        <v>323</v>
      </c>
      <c r="V44" s="26" t="s">
        <v>456</v>
      </c>
      <c r="W44" s="26" t="s">
        <v>672</v>
      </c>
      <c r="X44" s="26" t="s">
        <v>411</v>
      </c>
      <c r="Y44" s="37" t="s">
        <v>200</v>
      </c>
      <c r="Z44" s="37" t="s">
        <v>586</v>
      </c>
      <c r="AA44" s="37" t="s">
        <v>585</v>
      </c>
      <c r="AB44" s="30">
        <v>7000</v>
      </c>
      <c r="AC44" s="30">
        <v>7000</v>
      </c>
      <c r="AD44" s="31">
        <v>0</v>
      </c>
      <c r="AE44" s="30">
        <v>7000</v>
      </c>
      <c r="AF44" s="30">
        <v>7000</v>
      </c>
      <c r="AG44" s="32">
        <v>0</v>
      </c>
      <c r="AH44" s="30">
        <v>7000</v>
      </c>
      <c r="AI44" s="10" t="s">
        <v>573</v>
      </c>
      <c r="AJ44" s="30">
        <v>7000</v>
      </c>
      <c r="AK44" s="30">
        <v>0</v>
      </c>
      <c r="AL44" s="30">
        <v>0</v>
      </c>
      <c r="AM44" s="30">
        <v>0</v>
      </c>
      <c r="AN44" s="30">
        <v>0</v>
      </c>
      <c r="AO44" s="30">
        <v>0</v>
      </c>
      <c r="AP44" s="30">
        <v>0</v>
      </c>
      <c r="AQ44" s="30">
        <v>0</v>
      </c>
      <c r="AR44" s="30">
        <v>0</v>
      </c>
      <c r="AS44" s="30">
        <v>0</v>
      </c>
      <c r="AT44" s="30">
        <v>0</v>
      </c>
      <c r="AU44" s="121">
        <v>0</v>
      </c>
      <c r="AV44" s="129" t="s">
        <v>784</v>
      </c>
      <c r="AW44" s="129" t="s">
        <v>796</v>
      </c>
      <c r="AX44" s="129" t="s">
        <v>797</v>
      </c>
    </row>
    <row r="45" spans="1:50" ht="36" x14ac:dyDescent="0.25">
      <c r="A45" s="120">
        <v>46036</v>
      </c>
      <c r="B45" s="28" t="s">
        <v>552</v>
      </c>
      <c r="C45" s="25" t="s">
        <v>427</v>
      </c>
      <c r="D45" s="25" t="s">
        <v>430</v>
      </c>
      <c r="E45" s="25" t="s">
        <v>423</v>
      </c>
      <c r="F45" s="29" t="s">
        <v>243</v>
      </c>
      <c r="G45" s="29" t="s">
        <v>19</v>
      </c>
      <c r="H45" s="29" t="s">
        <v>422</v>
      </c>
      <c r="I45" s="29" t="s">
        <v>579</v>
      </c>
      <c r="J45" s="29" t="s">
        <v>777</v>
      </c>
      <c r="K45" s="25" t="s">
        <v>430</v>
      </c>
      <c r="L45" s="25" t="s">
        <v>947</v>
      </c>
      <c r="M45" s="25" t="s">
        <v>948</v>
      </c>
      <c r="N45" s="25" t="s">
        <v>800</v>
      </c>
      <c r="O45" s="25">
        <v>10724605198</v>
      </c>
      <c r="P45" s="25" t="s">
        <v>5019</v>
      </c>
      <c r="Q45" s="28" t="s">
        <v>0</v>
      </c>
      <c r="R45" s="29" t="s">
        <v>949</v>
      </c>
      <c r="S45" s="27" t="s">
        <v>950</v>
      </c>
      <c r="T45" s="27" t="s">
        <v>951</v>
      </c>
      <c r="U45" s="28" t="s">
        <v>270</v>
      </c>
      <c r="V45" s="26" t="s">
        <v>430</v>
      </c>
      <c r="W45" s="26" t="s">
        <v>593</v>
      </c>
      <c r="X45" s="26" t="s">
        <v>411</v>
      </c>
      <c r="Y45" s="37" t="s">
        <v>200</v>
      </c>
      <c r="Z45" s="37" t="s">
        <v>586</v>
      </c>
      <c r="AA45" s="37" t="s">
        <v>585</v>
      </c>
      <c r="AB45" s="30">
        <v>6500</v>
      </c>
      <c r="AC45" s="30">
        <v>6500</v>
      </c>
      <c r="AD45" s="31">
        <v>0</v>
      </c>
      <c r="AE45" s="30">
        <v>6500</v>
      </c>
      <c r="AF45" s="30">
        <v>6500</v>
      </c>
      <c r="AG45" s="32">
        <v>0</v>
      </c>
      <c r="AH45" s="30">
        <v>6500</v>
      </c>
      <c r="AI45" s="10" t="s">
        <v>573</v>
      </c>
      <c r="AJ45" s="30">
        <v>6500</v>
      </c>
      <c r="AK45" s="30">
        <v>0</v>
      </c>
      <c r="AL45" s="30">
        <v>0</v>
      </c>
      <c r="AM45" s="30">
        <v>0</v>
      </c>
      <c r="AN45" s="30">
        <v>0</v>
      </c>
      <c r="AO45" s="30">
        <v>0</v>
      </c>
      <c r="AP45" s="30">
        <v>0</v>
      </c>
      <c r="AQ45" s="30">
        <v>0</v>
      </c>
      <c r="AR45" s="30">
        <v>0</v>
      </c>
      <c r="AS45" s="30">
        <v>0</v>
      </c>
      <c r="AT45" s="30">
        <v>0</v>
      </c>
      <c r="AU45" s="121">
        <v>0</v>
      </c>
      <c r="AV45" s="129" t="s">
        <v>784</v>
      </c>
      <c r="AW45" s="129" t="s">
        <v>796</v>
      </c>
      <c r="AX45" s="129" t="s">
        <v>797</v>
      </c>
    </row>
    <row r="46" spans="1:50" ht="36" x14ac:dyDescent="0.25">
      <c r="A46" s="120">
        <v>46036</v>
      </c>
      <c r="B46" s="28" t="s">
        <v>552</v>
      </c>
      <c r="C46" s="25" t="s">
        <v>427</v>
      </c>
      <c r="D46" s="25" t="s">
        <v>430</v>
      </c>
      <c r="E46" s="25" t="s">
        <v>423</v>
      </c>
      <c r="F46" s="29" t="s">
        <v>243</v>
      </c>
      <c r="G46" s="29" t="s">
        <v>19</v>
      </c>
      <c r="H46" s="29" t="s">
        <v>422</v>
      </c>
      <c r="I46" s="29" t="s">
        <v>579</v>
      </c>
      <c r="J46" s="29" t="s">
        <v>777</v>
      </c>
      <c r="K46" s="25" t="s">
        <v>430</v>
      </c>
      <c r="L46" s="25" t="s">
        <v>952</v>
      </c>
      <c r="M46" s="25" t="s">
        <v>953</v>
      </c>
      <c r="N46" s="25" t="s">
        <v>800</v>
      </c>
      <c r="O46" s="25">
        <v>10748074959</v>
      </c>
      <c r="P46" s="25" t="s">
        <v>5020</v>
      </c>
      <c r="Q46" s="28" t="s">
        <v>0</v>
      </c>
      <c r="R46" s="29" t="s">
        <v>954</v>
      </c>
      <c r="S46" s="27" t="s">
        <v>955</v>
      </c>
      <c r="T46" s="27" t="s">
        <v>956</v>
      </c>
      <c r="U46" s="28" t="s">
        <v>270</v>
      </c>
      <c r="V46" s="26" t="s">
        <v>430</v>
      </c>
      <c r="W46" s="26" t="s">
        <v>593</v>
      </c>
      <c r="X46" s="26" t="s">
        <v>411</v>
      </c>
      <c r="Y46" s="37" t="s">
        <v>200</v>
      </c>
      <c r="Z46" s="37" t="s">
        <v>586</v>
      </c>
      <c r="AA46" s="37" t="s">
        <v>585</v>
      </c>
      <c r="AB46" s="30">
        <v>6500</v>
      </c>
      <c r="AC46" s="30">
        <v>6500</v>
      </c>
      <c r="AD46" s="31">
        <v>0</v>
      </c>
      <c r="AE46" s="30">
        <v>6500</v>
      </c>
      <c r="AF46" s="30">
        <v>6500</v>
      </c>
      <c r="AG46" s="32">
        <v>0</v>
      </c>
      <c r="AH46" s="30">
        <v>6500</v>
      </c>
      <c r="AI46" s="10" t="s">
        <v>573</v>
      </c>
      <c r="AJ46" s="30">
        <v>6500</v>
      </c>
      <c r="AK46" s="30">
        <v>0</v>
      </c>
      <c r="AL46" s="30">
        <v>0</v>
      </c>
      <c r="AM46" s="30">
        <v>0</v>
      </c>
      <c r="AN46" s="30">
        <v>0</v>
      </c>
      <c r="AO46" s="30">
        <v>0</v>
      </c>
      <c r="AP46" s="30">
        <v>0</v>
      </c>
      <c r="AQ46" s="30">
        <v>0</v>
      </c>
      <c r="AR46" s="30">
        <v>0</v>
      </c>
      <c r="AS46" s="30">
        <v>0</v>
      </c>
      <c r="AT46" s="30">
        <v>0</v>
      </c>
      <c r="AU46" s="121">
        <v>0</v>
      </c>
      <c r="AV46" s="129" t="s">
        <v>784</v>
      </c>
      <c r="AW46" s="129" t="s">
        <v>796</v>
      </c>
      <c r="AX46" s="129" t="s">
        <v>797</v>
      </c>
    </row>
    <row r="47" spans="1:50" ht="24" x14ac:dyDescent="0.25">
      <c r="A47" s="120">
        <v>46036</v>
      </c>
      <c r="B47" s="28" t="s">
        <v>552</v>
      </c>
      <c r="C47" s="25" t="s">
        <v>427</v>
      </c>
      <c r="D47" s="25" t="s">
        <v>459</v>
      </c>
      <c r="E47" s="25" t="s">
        <v>423</v>
      </c>
      <c r="F47" s="29" t="s">
        <v>287</v>
      </c>
      <c r="G47" s="29" t="s">
        <v>20</v>
      </c>
      <c r="H47" s="29" t="s">
        <v>580</v>
      </c>
      <c r="I47" s="29" t="s">
        <v>579</v>
      </c>
      <c r="J47" s="29" t="s">
        <v>777</v>
      </c>
      <c r="K47" s="25" t="s">
        <v>459</v>
      </c>
      <c r="L47" s="25" t="s">
        <v>957</v>
      </c>
      <c r="M47" s="25" t="s">
        <v>958</v>
      </c>
      <c r="N47" s="25" t="s">
        <v>959</v>
      </c>
      <c r="O47" s="25">
        <v>20341841357</v>
      </c>
      <c r="P47" s="25" t="s">
        <v>5021</v>
      </c>
      <c r="Q47" s="28" t="s">
        <v>0</v>
      </c>
      <c r="R47" s="29" t="s">
        <v>960</v>
      </c>
      <c r="S47" s="27" t="s">
        <v>961</v>
      </c>
      <c r="T47" s="27" t="s">
        <v>962</v>
      </c>
      <c r="U47" s="28" t="s">
        <v>304</v>
      </c>
      <c r="V47" s="26" t="s">
        <v>459</v>
      </c>
      <c r="W47" s="26" t="s">
        <v>649</v>
      </c>
      <c r="X47" s="26" t="s">
        <v>411</v>
      </c>
      <c r="Y47" s="37" t="s">
        <v>25</v>
      </c>
      <c r="Z47" s="37" t="s">
        <v>92</v>
      </c>
      <c r="AA47" s="37" t="s">
        <v>95</v>
      </c>
      <c r="AB47" s="30">
        <v>4000</v>
      </c>
      <c r="AC47" s="30">
        <v>2454.6799999999998</v>
      </c>
      <c r="AD47" s="31">
        <v>1545.3200000000002</v>
      </c>
      <c r="AE47" s="30">
        <v>2454.6799999999998</v>
      </c>
      <c r="AF47" s="30">
        <v>2454.6799999999998</v>
      </c>
      <c r="AG47" s="32">
        <v>1545.3200000000002</v>
      </c>
      <c r="AH47" s="30">
        <v>2454.6799999999998</v>
      </c>
      <c r="AI47" s="10" t="s">
        <v>573</v>
      </c>
      <c r="AJ47" s="30">
        <v>2454.6799999999998</v>
      </c>
      <c r="AK47" s="30">
        <v>0</v>
      </c>
      <c r="AL47" s="30">
        <v>0</v>
      </c>
      <c r="AM47" s="30">
        <v>0</v>
      </c>
      <c r="AN47" s="30">
        <v>0</v>
      </c>
      <c r="AO47" s="30">
        <v>0</v>
      </c>
      <c r="AP47" s="30">
        <v>0</v>
      </c>
      <c r="AQ47" s="30">
        <v>0</v>
      </c>
      <c r="AR47" s="30">
        <v>0</v>
      </c>
      <c r="AS47" s="30">
        <v>0</v>
      </c>
      <c r="AT47" s="30">
        <v>0</v>
      </c>
      <c r="AU47" s="121">
        <v>0</v>
      </c>
      <c r="AV47" s="129" t="s">
        <v>920</v>
      </c>
      <c r="AW47" s="129" t="s">
        <v>785</v>
      </c>
      <c r="AX47" s="129" t="s">
        <v>527</v>
      </c>
    </row>
    <row r="48" spans="1:50" x14ac:dyDescent="0.25">
      <c r="A48" s="120">
        <v>46036</v>
      </c>
      <c r="B48" s="28" t="s">
        <v>552</v>
      </c>
      <c r="C48" s="25" t="s">
        <v>427</v>
      </c>
      <c r="D48" s="25" t="s">
        <v>430</v>
      </c>
      <c r="E48" s="25" t="s">
        <v>423</v>
      </c>
      <c r="F48" s="29" t="s">
        <v>243</v>
      </c>
      <c r="G48" s="29" t="s">
        <v>19</v>
      </c>
      <c r="H48" s="29" t="s">
        <v>581</v>
      </c>
      <c r="I48" s="29" t="s">
        <v>269</v>
      </c>
      <c r="J48" s="29" t="s">
        <v>868</v>
      </c>
      <c r="K48" s="25" t="s">
        <v>250</v>
      </c>
      <c r="L48" s="25" t="s">
        <v>963</v>
      </c>
      <c r="M48" s="25" t="s">
        <v>964</v>
      </c>
      <c r="N48" s="25" t="s">
        <v>877</v>
      </c>
      <c r="O48" s="25">
        <v>20100211034</v>
      </c>
      <c r="P48" s="25" t="s">
        <v>5022</v>
      </c>
      <c r="Q48" s="28" t="s">
        <v>0</v>
      </c>
      <c r="R48" s="29" t="s">
        <v>965</v>
      </c>
      <c r="S48" s="27" t="s">
        <v>966</v>
      </c>
      <c r="T48" s="27" t="s">
        <v>967</v>
      </c>
      <c r="U48" s="28" t="s">
        <v>251</v>
      </c>
      <c r="V48" s="26" t="s">
        <v>250</v>
      </c>
      <c r="W48" s="26" t="s">
        <v>556</v>
      </c>
      <c r="X48" s="26" t="s">
        <v>411</v>
      </c>
      <c r="Y48" s="37" t="s">
        <v>101</v>
      </c>
      <c r="Z48" s="37" t="s">
        <v>103</v>
      </c>
      <c r="AA48" s="37" t="s">
        <v>102</v>
      </c>
      <c r="AB48" s="30">
        <v>800</v>
      </c>
      <c r="AC48" s="30">
        <v>800</v>
      </c>
      <c r="AD48" s="31">
        <v>0</v>
      </c>
      <c r="AE48" s="30">
        <v>800</v>
      </c>
      <c r="AF48" s="30">
        <v>579</v>
      </c>
      <c r="AG48" s="32">
        <v>221</v>
      </c>
      <c r="AH48" s="30">
        <v>579</v>
      </c>
      <c r="AI48" s="10" t="s">
        <v>573</v>
      </c>
      <c r="AJ48" s="30">
        <v>79.7</v>
      </c>
      <c r="AK48" s="30">
        <v>76.3</v>
      </c>
      <c r="AL48" s="30">
        <v>44.9</v>
      </c>
      <c r="AM48" s="30">
        <v>90.5</v>
      </c>
      <c r="AN48" s="30">
        <v>126.3</v>
      </c>
      <c r="AO48" s="30">
        <v>161.30000000000001</v>
      </c>
      <c r="AP48" s="30">
        <v>0</v>
      </c>
      <c r="AQ48" s="30">
        <v>0</v>
      </c>
      <c r="AR48" s="30">
        <v>0</v>
      </c>
      <c r="AS48" s="30">
        <v>0</v>
      </c>
      <c r="AT48" s="30">
        <v>0</v>
      </c>
      <c r="AU48" s="121">
        <v>0</v>
      </c>
      <c r="AV48" s="129" t="s">
        <v>784</v>
      </c>
      <c r="AW48" s="129" t="s">
        <v>785</v>
      </c>
      <c r="AX48" s="129" t="s">
        <v>527</v>
      </c>
    </row>
    <row r="49" spans="1:50" x14ac:dyDescent="0.25">
      <c r="A49" s="120">
        <v>46036</v>
      </c>
      <c r="B49" s="28" t="s">
        <v>552</v>
      </c>
      <c r="C49" s="25" t="s">
        <v>427</v>
      </c>
      <c r="D49" s="25" t="s">
        <v>430</v>
      </c>
      <c r="E49" s="25" t="s">
        <v>423</v>
      </c>
      <c r="F49" s="29" t="s">
        <v>243</v>
      </c>
      <c r="G49" s="29" t="s">
        <v>19</v>
      </c>
      <c r="H49" s="29" t="s">
        <v>581</v>
      </c>
      <c r="I49" s="29" t="s">
        <v>269</v>
      </c>
      <c r="J49" s="29" t="s">
        <v>868</v>
      </c>
      <c r="K49" s="25" t="s">
        <v>252</v>
      </c>
      <c r="L49" s="25" t="s">
        <v>968</v>
      </c>
      <c r="M49" s="25" t="s">
        <v>969</v>
      </c>
      <c r="N49" s="25" t="s">
        <v>877</v>
      </c>
      <c r="O49" s="25">
        <v>20129646099</v>
      </c>
      <c r="P49" s="25" t="s">
        <v>5023</v>
      </c>
      <c r="Q49" s="28" t="s">
        <v>0</v>
      </c>
      <c r="R49" s="29" t="s">
        <v>798</v>
      </c>
      <c r="S49" s="27" t="s">
        <v>970</v>
      </c>
      <c r="T49" s="27" t="s">
        <v>971</v>
      </c>
      <c r="U49" s="28" t="s">
        <v>253</v>
      </c>
      <c r="V49" s="26" t="s">
        <v>252</v>
      </c>
      <c r="W49" s="26" t="s">
        <v>557</v>
      </c>
      <c r="X49" s="26" t="s">
        <v>411</v>
      </c>
      <c r="Y49" s="37" t="s">
        <v>98</v>
      </c>
      <c r="Z49" s="37" t="s">
        <v>100</v>
      </c>
      <c r="AA49" s="37" t="s">
        <v>99</v>
      </c>
      <c r="AB49" s="30">
        <v>3000</v>
      </c>
      <c r="AC49" s="30">
        <v>3000</v>
      </c>
      <c r="AD49" s="31">
        <v>0</v>
      </c>
      <c r="AE49" s="30">
        <v>3000</v>
      </c>
      <c r="AF49" s="30">
        <v>1321.4</v>
      </c>
      <c r="AG49" s="32">
        <v>1678.6</v>
      </c>
      <c r="AH49" s="30">
        <v>1321.4</v>
      </c>
      <c r="AI49" s="10" t="s">
        <v>573</v>
      </c>
      <c r="AJ49" s="30">
        <v>197.8</v>
      </c>
      <c r="AK49" s="30">
        <v>317.20000000000005</v>
      </c>
      <c r="AL49" s="30">
        <v>196.3</v>
      </c>
      <c r="AM49" s="30">
        <v>202.2</v>
      </c>
      <c r="AN49" s="30">
        <v>202.9</v>
      </c>
      <c r="AO49" s="30">
        <v>205</v>
      </c>
      <c r="AP49" s="30">
        <v>0</v>
      </c>
      <c r="AQ49" s="30">
        <v>0</v>
      </c>
      <c r="AR49" s="30">
        <v>0</v>
      </c>
      <c r="AS49" s="30">
        <v>0</v>
      </c>
      <c r="AT49" s="30">
        <v>0</v>
      </c>
      <c r="AU49" s="121">
        <v>0</v>
      </c>
      <c r="AV49" s="129" t="s">
        <v>784</v>
      </c>
      <c r="AW49" s="129" t="s">
        <v>785</v>
      </c>
      <c r="AX49" s="129" t="s">
        <v>527</v>
      </c>
    </row>
    <row r="50" spans="1:50" ht="36" x14ac:dyDescent="0.25">
      <c r="A50" s="120">
        <v>46037</v>
      </c>
      <c r="B50" s="28" t="s">
        <v>552</v>
      </c>
      <c r="C50" s="25" t="s">
        <v>427</v>
      </c>
      <c r="D50" s="25" t="s">
        <v>430</v>
      </c>
      <c r="E50" s="25" t="s">
        <v>423</v>
      </c>
      <c r="F50" s="29" t="s">
        <v>243</v>
      </c>
      <c r="G50" s="29" t="s">
        <v>19</v>
      </c>
      <c r="H50" s="29" t="s">
        <v>422</v>
      </c>
      <c r="I50" s="29" t="s">
        <v>579</v>
      </c>
      <c r="J50" s="29" t="s">
        <v>777</v>
      </c>
      <c r="K50" s="25" t="s">
        <v>430</v>
      </c>
      <c r="L50" s="25" t="s">
        <v>912</v>
      </c>
      <c r="M50" s="25" t="s">
        <v>972</v>
      </c>
      <c r="N50" s="25" t="s">
        <v>800</v>
      </c>
      <c r="O50" s="25">
        <v>10762008055</v>
      </c>
      <c r="P50" s="25" t="s">
        <v>5024</v>
      </c>
      <c r="Q50" s="28" t="s">
        <v>0</v>
      </c>
      <c r="R50" s="29" t="s">
        <v>818</v>
      </c>
      <c r="S50" s="27" t="s">
        <v>973</v>
      </c>
      <c r="T50" s="27" t="s">
        <v>974</v>
      </c>
      <c r="U50" s="28" t="s">
        <v>270</v>
      </c>
      <c r="V50" s="26" t="s">
        <v>430</v>
      </c>
      <c r="W50" s="26" t="s">
        <v>593</v>
      </c>
      <c r="X50" s="26" t="s">
        <v>411</v>
      </c>
      <c r="Y50" s="37" t="s">
        <v>200</v>
      </c>
      <c r="Z50" s="37" t="s">
        <v>586</v>
      </c>
      <c r="AA50" s="37" t="s">
        <v>585</v>
      </c>
      <c r="AB50" s="30">
        <v>6500</v>
      </c>
      <c r="AC50" s="30">
        <v>6500</v>
      </c>
      <c r="AD50" s="31">
        <v>0</v>
      </c>
      <c r="AE50" s="30">
        <v>6500</v>
      </c>
      <c r="AF50" s="30">
        <v>6500</v>
      </c>
      <c r="AG50" s="32">
        <v>0</v>
      </c>
      <c r="AH50" s="30">
        <v>6500</v>
      </c>
      <c r="AI50" s="10" t="s">
        <v>573</v>
      </c>
      <c r="AJ50" s="30">
        <v>6500</v>
      </c>
      <c r="AK50" s="30">
        <v>0</v>
      </c>
      <c r="AL50" s="30">
        <v>0</v>
      </c>
      <c r="AM50" s="30">
        <v>0</v>
      </c>
      <c r="AN50" s="30">
        <v>0</v>
      </c>
      <c r="AO50" s="30">
        <v>0</v>
      </c>
      <c r="AP50" s="30">
        <v>0</v>
      </c>
      <c r="AQ50" s="30">
        <v>0</v>
      </c>
      <c r="AR50" s="30">
        <v>0</v>
      </c>
      <c r="AS50" s="30">
        <v>0</v>
      </c>
      <c r="AT50" s="30">
        <v>0</v>
      </c>
      <c r="AU50" s="121">
        <v>0</v>
      </c>
      <c r="AV50" s="129" t="s">
        <v>784</v>
      </c>
      <c r="AW50" s="129" t="s">
        <v>796</v>
      </c>
      <c r="AX50" s="129" t="s">
        <v>797</v>
      </c>
    </row>
    <row r="51" spans="1:50" ht="24" x14ac:dyDescent="0.25">
      <c r="A51" s="120">
        <v>46037</v>
      </c>
      <c r="B51" s="28" t="s">
        <v>552</v>
      </c>
      <c r="C51" s="25" t="s">
        <v>427</v>
      </c>
      <c r="D51" s="25" t="s">
        <v>430</v>
      </c>
      <c r="E51" s="25" t="s">
        <v>423</v>
      </c>
      <c r="F51" s="29" t="s">
        <v>243</v>
      </c>
      <c r="G51" s="29" t="s">
        <v>19</v>
      </c>
      <c r="H51" s="29" t="s">
        <v>422</v>
      </c>
      <c r="I51" s="29" t="s">
        <v>579</v>
      </c>
      <c r="J51" s="29" t="s">
        <v>777</v>
      </c>
      <c r="K51" s="25" t="s">
        <v>430</v>
      </c>
      <c r="L51" s="25" t="s">
        <v>916</v>
      </c>
      <c r="M51" s="25" t="s">
        <v>975</v>
      </c>
      <c r="N51" s="25" t="s">
        <v>800</v>
      </c>
      <c r="O51" s="25">
        <v>10724517345</v>
      </c>
      <c r="P51" s="25" t="s">
        <v>5025</v>
      </c>
      <c r="Q51" s="28" t="s">
        <v>0</v>
      </c>
      <c r="R51" s="29" t="s">
        <v>809</v>
      </c>
      <c r="S51" s="27" t="s">
        <v>976</v>
      </c>
      <c r="T51" s="27" t="s">
        <v>977</v>
      </c>
      <c r="U51" s="28" t="s">
        <v>270</v>
      </c>
      <c r="V51" s="26" t="s">
        <v>430</v>
      </c>
      <c r="W51" s="26" t="s">
        <v>593</v>
      </c>
      <c r="X51" s="26" t="s">
        <v>411</v>
      </c>
      <c r="Y51" s="37" t="s">
        <v>200</v>
      </c>
      <c r="Z51" s="37" t="s">
        <v>586</v>
      </c>
      <c r="AA51" s="37" t="s">
        <v>585</v>
      </c>
      <c r="AB51" s="30">
        <v>4000</v>
      </c>
      <c r="AC51" s="30">
        <v>4000</v>
      </c>
      <c r="AD51" s="31">
        <v>0</v>
      </c>
      <c r="AE51" s="30">
        <v>4000</v>
      </c>
      <c r="AF51" s="30">
        <v>4000</v>
      </c>
      <c r="AG51" s="32">
        <v>0</v>
      </c>
      <c r="AH51" s="30">
        <v>4000</v>
      </c>
      <c r="AI51" s="10" t="s">
        <v>573</v>
      </c>
      <c r="AJ51" s="30">
        <v>4000</v>
      </c>
      <c r="AK51" s="30">
        <v>0</v>
      </c>
      <c r="AL51" s="30">
        <v>0</v>
      </c>
      <c r="AM51" s="30">
        <v>0</v>
      </c>
      <c r="AN51" s="30">
        <v>0</v>
      </c>
      <c r="AO51" s="30">
        <v>0</v>
      </c>
      <c r="AP51" s="30">
        <v>0</v>
      </c>
      <c r="AQ51" s="30">
        <v>0</v>
      </c>
      <c r="AR51" s="30">
        <v>0</v>
      </c>
      <c r="AS51" s="30">
        <v>0</v>
      </c>
      <c r="AT51" s="30">
        <v>0</v>
      </c>
      <c r="AU51" s="121">
        <v>0</v>
      </c>
      <c r="AV51" s="129" t="s">
        <v>784</v>
      </c>
      <c r="AW51" s="129" t="s">
        <v>796</v>
      </c>
      <c r="AX51" s="129" t="s">
        <v>797</v>
      </c>
    </row>
    <row r="52" spans="1:50" ht="24" x14ac:dyDescent="0.25">
      <c r="A52" s="120">
        <v>46037</v>
      </c>
      <c r="B52" s="28" t="s">
        <v>552</v>
      </c>
      <c r="C52" s="25" t="s">
        <v>427</v>
      </c>
      <c r="D52" s="25" t="s">
        <v>430</v>
      </c>
      <c r="E52" s="25" t="s">
        <v>423</v>
      </c>
      <c r="F52" s="29" t="s">
        <v>243</v>
      </c>
      <c r="G52" s="29" t="s">
        <v>19</v>
      </c>
      <c r="H52" s="29" t="s">
        <v>422</v>
      </c>
      <c r="I52" s="29" t="s">
        <v>579</v>
      </c>
      <c r="J52" s="29" t="s">
        <v>777</v>
      </c>
      <c r="K52" s="25" t="s">
        <v>430</v>
      </c>
      <c r="L52" s="25" t="s">
        <v>978</v>
      </c>
      <c r="M52" s="25" t="s">
        <v>979</v>
      </c>
      <c r="N52" s="25" t="s">
        <v>800</v>
      </c>
      <c r="O52" s="25">
        <v>10747440561</v>
      </c>
      <c r="P52" s="25" t="s">
        <v>5026</v>
      </c>
      <c r="Q52" s="28" t="s">
        <v>0</v>
      </c>
      <c r="R52" s="29" t="s">
        <v>804</v>
      </c>
      <c r="S52" s="27" t="s">
        <v>980</v>
      </c>
      <c r="T52" s="27" t="s">
        <v>981</v>
      </c>
      <c r="U52" s="28" t="s">
        <v>270</v>
      </c>
      <c r="V52" s="26" t="s">
        <v>430</v>
      </c>
      <c r="W52" s="26" t="s">
        <v>593</v>
      </c>
      <c r="X52" s="26" t="s">
        <v>411</v>
      </c>
      <c r="Y52" s="37" t="s">
        <v>200</v>
      </c>
      <c r="Z52" s="37" t="s">
        <v>586</v>
      </c>
      <c r="AA52" s="37" t="s">
        <v>585</v>
      </c>
      <c r="AB52" s="30">
        <v>5500</v>
      </c>
      <c r="AC52" s="30">
        <v>5500</v>
      </c>
      <c r="AD52" s="31">
        <v>0</v>
      </c>
      <c r="AE52" s="30">
        <v>5500</v>
      </c>
      <c r="AF52" s="30">
        <v>5500</v>
      </c>
      <c r="AG52" s="32">
        <v>0</v>
      </c>
      <c r="AH52" s="30">
        <v>5500</v>
      </c>
      <c r="AI52" s="10" t="s">
        <v>573</v>
      </c>
      <c r="AJ52" s="30">
        <v>5500</v>
      </c>
      <c r="AK52" s="30">
        <v>0</v>
      </c>
      <c r="AL52" s="30">
        <v>0</v>
      </c>
      <c r="AM52" s="30">
        <v>0</v>
      </c>
      <c r="AN52" s="30">
        <v>0</v>
      </c>
      <c r="AO52" s="30">
        <v>0</v>
      </c>
      <c r="AP52" s="30">
        <v>0</v>
      </c>
      <c r="AQ52" s="30">
        <v>0</v>
      </c>
      <c r="AR52" s="30">
        <v>0</v>
      </c>
      <c r="AS52" s="30">
        <v>0</v>
      </c>
      <c r="AT52" s="30">
        <v>0</v>
      </c>
      <c r="AU52" s="121">
        <v>0</v>
      </c>
      <c r="AV52" s="129" t="s">
        <v>784</v>
      </c>
      <c r="AW52" s="129" t="s">
        <v>796</v>
      </c>
      <c r="AX52" s="129" t="s">
        <v>797</v>
      </c>
    </row>
    <row r="53" spans="1:50" ht="24" x14ac:dyDescent="0.25">
      <c r="A53" s="120">
        <v>46037</v>
      </c>
      <c r="B53" s="28" t="s">
        <v>552</v>
      </c>
      <c r="C53" s="25" t="s">
        <v>427</v>
      </c>
      <c r="D53" s="25" t="s">
        <v>430</v>
      </c>
      <c r="E53" s="25" t="s">
        <v>423</v>
      </c>
      <c r="F53" s="29" t="s">
        <v>243</v>
      </c>
      <c r="G53" s="29" t="s">
        <v>19</v>
      </c>
      <c r="H53" s="29" t="s">
        <v>422</v>
      </c>
      <c r="I53" s="29" t="s">
        <v>579</v>
      </c>
      <c r="J53" s="29" t="s">
        <v>777</v>
      </c>
      <c r="K53" s="25" t="s">
        <v>430</v>
      </c>
      <c r="L53" s="25" t="s">
        <v>840</v>
      </c>
      <c r="M53" s="25" t="s">
        <v>982</v>
      </c>
      <c r="N53" s="25" t="s">
        <v>788</v>
      </c>
      <c r="O53" s="25">
        <v>10157268185</v>
      </c>
      <c r="P53" s="25" t="s">
        <v>5027</v>
      </c>
      <c r="Q53" s="28" t="s">
        <v>0</v>
      </c>
      <c r="R53" s="29" t="s">
        <v>947</v>
      </c>
      <c r="S53" s="27" t="s">
        <v>983</v>
      </c>
      <c r="T53" s="27" t="s">
        <v>984</v>
      </c>
      <c r="U53" s="28" t="s">
        <v>270</v>
      </c>
      <c r="V53" s="26" t="s">
        <v>430</v>
      </c>
      <c r="W53" s="26" t="s">
        <v>593</v>
      </c>
      <c r="X53" s="26" t="s">
        <v>411</v>
      </c>
      <c r="Y53" s="37" t="s">
        <v>200</v>
      </c>
      <c r="Z53" s="37" t="s">
        <v>586</v>
      </c>
      <c r="AA53" s="37" t="s">
        <v>585</v>
      </c>
      <c r="AB53" s="30">
        <v>19500</v>
      </c>
      <c r="AC53" s="30">
        <v>19500</v>
      </c>
      <c r="AD53" s="31">
        <v>0</v>
      </c>
      <c r="AE53" s="30">
        <v>19500</v>
      </c>
      <c r="AF53" s="30">
        <v>19500</v>
      </c>
      <c r="AG53" s="32">
        <v>0</v>
      </c>
      <c r="AH53" s="30">
        <v>19500</v>
      </c>
      <c r="AI53" s="10" t="s">
        <v>573</v>
      </c>
      <c r="AJ53" s="30">
        <v>6500</v>
      </c>
      <c r="AK53" s="30">
        <v>6500</v>
      </c>
      <c r="AL53" s="30">
        <v>6500</v>
      </c>
      <c r="AM53" s="30">
        <v>0</v>
      </c>
      <c r="AN53" s="30">
        <v>0</v>
      </c>
      <c r="AO53" s="30">
        <v>0</v>
      </c>
      <c r="AP53" s="30">
        <v>0</v>
      </c>
      <c r="AQ53" s="30">
        <v>0</v>
      </c>
      <c r="AR53" s="30">
        <v>0</v>
      </c>
      <c r="AS53" s="30">
        <v>0</v>
      </c>
      <c r="AT53" s="30">
        <v>0</v>
      </c>
      <c r="AU53" s="121">
        <v>0</v>
      </c>
      <c r="AV53" s="129" t="s">
        <v>784</v>
      </c>
      <c r="AW53" s="129" t="s">
        <v>796</v>
      </c>
      <c r="AX53" s="129" t="s">
        <v>797</v>
      </c>
    </row>
    <row r="54" spans="1:50" ht="24" x14ac:dyDescent="0.25">
      <c r="A54" s="120">
        <v>46037</v>
      </c>
      <c r="B54" s="28" t="s">
        <v>552</v>
      </c>
      <c r="C54" s="25" t="s">
        <v>427</v>
      </c>
      <c r="D54" s="25" t="s">
        <v>430</v>
      </c>
      <c r="E54" s="25" t="s">
        <v>423</v>
      </c>
      <c r="F54" s="29" t="s">
        <v>243</v>
      </c>
      <c r="G54" s="29" t="s">
        <v>19</v>
      </c>
      <c r="H54" s="29" t="s">
        <v>581</v>
      </c>
      <c r="I54" s="29" t="s">
        <v>269</v>
      </c>
      <c r="J54" s="29" t="s">
        <v>868</v>
      </c>
      <c r="K54" s="25" t="s">
        <v>266</v>
      </c>
      <c r="L54" s="25" t="s">
        <v>985</v>
      </c>
      <c r="M54" s="25" t="s">
        <v>986</v>
      </c>
      <c r="N54" s="25" t="s">
        <v>877</v>
      </c>
      <c r="O54" s="25">
        <v>20132023540</v>
      </c>
      <c r="P54" s="25" t="s">
        <v>5028</v>
      </c>
      <c r="Q54" s="28" t="s">
        <v>0</v>
      </c>
      <c r="R54" s="29" t="s">
        <v>942</v>
      </c>
      <c r="S54" s="27" t="s">
        <v>987</v>
      </c>
      <c r="T54" s="27" t="s">
        <v>988</v>
      </c>
      <c r="U54" s="28" t="s">
        <v>267</v>
      </c>
      <c r="V54" s="26" t="s">
        <v>266</v>
      </c>
      <c r="W54" s="26" t="s">
        <v>564</v>
      </c>
      <c r="X54" s="26" t="s">
        <v>411</v>
      </c>
      <c r="Y54" s="37" t="s">
        <v>98</v>
      </c>
      <c r="Z54" s="37" t="s">
        <v>100</v>
      </c>
      <c r="AA54" s="37" t="s">
        <v>99</v>
      </c>
      <c r="AB54" s="30">
        <v>3000</v>
      </c>
      <c r="AC54" s="30">
        <v>3000</v>
      </c>
      <c r="AD54" s="31">
        <v>0</v>
      </c>
      <c r="AE54" s="30">
        <v>3000</v>
      </c>
      <c r="AF54" s="30">
        <v>1397.1999999999998</v>
      </c>
      <c r="AG54" s="32">
        <v>1602.8000000000002</v>
      </c>
      <c r="AH54" s="30">
        <v>1397.1999999999998</v>
      </c>
      <c r="AI54" s="10" t="s">
        <v>573</v>
      </c>
      <c r="AJ54" s="30">
        <v>204.1</v>
      </c>
      <c r="AK54" s="30">
        <v>158.30000000000001</v>
      </c>
      <c r="AL54" s="30">
        <v>186.7</v>
      </c>
      <c r="AM54" s="30">
        <v>235.9</v>
      </c>
      <c r="AN54" s="30">
        <v>199.1</v>
      </c>
      <c r="AO54" s="30">
        <v>194.6</v>
      </c>
      <c r="AP54" s="30">
        <v>218.5</v>
      </c>
      <c r="AQ54" s="30">
        <v>0</v>
      </c>
      <c r="AR54" s="30">
        <v>0</v>
      </c>
      <c r="AS54" s="30">
        <v>0</v>
      </c>
      <c r="AT54" s="30">
        <v>0</v>
      </c>
      <c r="AU54" s="121">
        <v>0</v>
      </c>
      <c r="AV54" s="129" t="s">
        <v>784</v>
      </c>
      <c r="AW54" s="129" t="s">
        <v>785</v>
      </c>
      <c r="AX54" s="129" t="s">
        <v>527</v>
      </c>
    </row>
    <row r="55" spans="1:50" ht="24" x14ac:dyDescent="0.25">
      <c r="A55" s="120">
        <v>46037</v>
      </c>
      <c r="B55" s="28" t="s">
        <v>552</v>
      </c>
      <c r="C55" s="25" t="s">
        <v>427</v>
      </c>
      <c r="D55" s="25" t="s">
        <v>430</v>
      </c>
      <c r="E55" s="25" t="s">
        <v>423</v>
      </c>
      <c r="F55" s="29" t="s">
        <v>243</v>
      </c>
      <c r="G55" s="29" t="s">
        <v>19</v>
      </c>
      <c r="H55" s="29" t="s">
        <v>581</v>
      </c>
      <c r="I55" s="29" t="s">
        <v>269</v>
      </c>
      <c r="J55" s="29" t="s">
        <v>868</v>
      </c>
      <c r="K55" s="25" t="s">
        <v>260</v>
      </c>
      <c r="L55" s="25" t="s">
        <v>989</v>
      </c>
      <c r="M55" s="25" t="s">
        <v>990</v>
      </c>
      <c r="N55" s="25" t="s">
        <v>877</v>
      </c>
      <c r="O55" s="25">
        <v>20129646099</v>
      </c>
      <c r="P55" s="25" t="s">
        <v>5029</v>
      </c>
      <c r="Q55" s="28" t="s">
        <v>0</v>
      </c>
      <c r="R55" s="29" t="s">
        <v>814</v>
      </c>
      <c r="S55" s="27" t="s">
        <v>991</v>
      </c>
      <c r="T55" s="27" t="s">
        <v>992</v>
      </c>
      <c r="U55" s="28" t="s">
        <v>261</v>
      </c>
      <c r="V55" s="26" t="s">
        <v>260</v>
      </c>
      <c r="W55" s="26" t="s">
        <v>561</v>
      </c>
      <c r="X55" s="26" t="s">
        <v>411</v>
      </c>
      <c r="Y55" s="37" t="s">
        <v>98</v>
      </c>
      <c r="Z55" s="37" t="s">
        <v>100</v>
      </c>
      <c r="AA55" s="37" t="s">
        <v>99</v>
      </c>
      <c r="AB55" s="30">
        <v>5400</v>
      </c>
      <c r="AC55" s="30">
        <v>5400</v>
      </c>
      <c r="AD55" s="31">
        <v>0</v>
      </c>
      <c r="AE55" s="30">
        <v>5400</v>
      </c>
      <c r="AF55" s="30">
        <v>1910.9999999999998</v>
      </c>
      <c r="AG55" s="32">
        <v>3489</v>
      </c>
      <c r="AH55" s="30">
        <v>1911</v>
      </c>
      <c r="AI55" s="10" t="s">
        <v>573</v>
      </c>
      <c r="AJ55" s="30">
        <v>358</v>
      </c>
      <c r="AK55" s="30">
        <v>610.79999999999995</v>
      </c>
      <c r="AL55" s="30">
        <v>0</v>
      </c>
      <c r="AM55" s="30">
        <v>246.6</v>
      </c>
      <c r="AN55" s="30">
        <v>214.4</v>
      </c>
      <c r="AO55" s="30">
        <v>234.1</v>
      </c>
      <c r="AP55" s="30">
        <v>247.1</v>
      </c>
      <c r="AQ55" s="30">
        <v>0</v>
      </c>
      <c r="AR55" s="30">
        <v>0</v>
      </c>
      <c r="AS55" s="30">
        <v>0</v>
      </c>
      <c r="AT55" s="30">
        <v>0</v>
      </c>
      <c r="AU55" s="121">
        <v>0</v>
      </c>
      <c r="AV55" s="129" t="s">
        <v>784</v>
      </c>
      <c r="AW55" s="129" t="s">
        <v>785</v>
      </c>
      <c r="AX55" s="129" t="s">
        <v>527</v>
      </c>
    </row>
    <row r="56" spans="1:50" ht="24" x14ac:dyDescent="0.25">
      <c r="A56" s="120">
        <v>46037</v>
      </c>
      <c r="B56" s="28" t="s">
        <v>552</v>
      </c>
      <c r="C56" s="25" t="s">
        <v>427</v>
      </c>
      <c r="D56" s="25" t="s">
        <v>430</v>
      </c>
      <c r="E56" s="25" t="s">
        <v>423</v>
      </c>
      <c r="F56" s="29" t="s">
        <v>243</v>
      </c>
      <c r="G56" s="29" t="s">
        <v>19</v>
      </c>
      <c r="H56" s="29" t="s">
        <v>581</v>
      </c>
      <c r="I56" s="29" t="s">
        <v>269</v>
      </c>
      <c r="J56" s="29" t="s">
        <v>868</v>
      </c>
      <c r="K56" s="25" t="s">
        <v>262</v>
      </c>
      <c r="L56" s="25" t="s">
        <v>993</v>
      </c>
      <c r="M56" s="25" t="s">
        <v>994</v>
      </c>
      <c r="N56" s="25" t="s">
        <v>877</v>
      </c>
      <c r="O56" s="25">
        <v>20106156400</v>
      </c>
      <c r="P56" s="25" t="s">
        <v>5030</v>
      </c>
      <c r="Q56" s="28" t="s">
        <v>0</v>
      </c>
      <c r="R56" s="29" t="s">
        <v>932</v>
      </c>
      <c r="S56" s="27" t="s">
        <v>995</v>
      </c>
      <c r="T56" s="27" t="s">
        <v>996</v>
      </c>
      <c r="U56" s="28" t="s">
        <v>263</v>
      </c>
      <c r="V56" s="26" t="s">
        <v>262</v>
      </c>
      <c r="W56" s="26" t="s">
        <v>562</v>
      </c>
      <c r="X56" s="26" t="s">
        <v>411</v>
      </c>
      <c r="Y56" s="37" t="s">
        <v>98</v>
      </c>
      <c r="Z56" s="37" t="s">
        <v>100</v>
      </c>
      <c r="AA56" s="37" t="s">
        <v>99</v>
      </c>
      <c r="AB56" s="30">
        <v>3540</v>
      </c>
      <c r="AC56" s="30">
        <v>3540</v>
      </c>
      <c r="AD56" s="31">
        <v>0</v>
      </c>
      <c r="AE56" s="30">
        <v>3540</v>
      </c>
      <c r="AF56" s="30">
        <v>1064.5999999999999</v>
      </c>
      <c r="AG56" s="32">
        <v>2475.4</v>
      </c>
      <c r="AH56" s="30">
        <v>1064.5999999999999</v>
      </c>
      <c r="AI56" s="10" t="s">
        <v>573</v>
      </c>
      <c r="AJ56" s="30">
        <v>141.19999999999999</v>
      </c>
      <c r="AK56" s="30">
        <v>119.7</v>
      </c>
      <c r="AL56" s="30">
        <v>214</v>
      </c>
      <c r="AM56" s="30">
        <v>164.1</v>
      </c>
      <c r="AN56" s="30">
        <v>129</v>
      </c>
      <c r="AO56" s="30">
        <v>146.80000000000001</v>
      </c>
      <c r="AP56" s="30">
        <v>149.80000000000001</v>
      </c>
      <c r="AQ56" s="30">
        <v>0</v>
      </c>
      <c r="AR56" s="30">
        <v>0</v>
      </c>
      <c r="AS56" s="30">
        <v>0</v>
      </c>
      <c r="AT56" s="30">
        <v>0</v>
      </c>
      <c r="AU56" s="121">
        <v>0</v>
      </c>
      <c r="AV56" s="129" t="s">
        <v>784</v>
      </c>
      <c r="AW56" s="129" t="s">
        <v>785</v>
      </c>
      <c r="AX56" s="129" t="s">
        <v>527</v>
      </c>
    </row>
    <row r="57" spans="1:50" ht="36" x14ac:dyDescent="0.25">
      <c r="A57" s="120">
        <v>46037</v>
      </c>
      <c r="B57" s="28" t="s">
        <v>552</v>
      </c>
      <c r="C57" s="25" t="s">
        <v>427</v>
      </c>
      <c r="D57" s="25" t="s">
        <v>430</v>
      </c>
      <c r="E57" s="25" t="s">
        <v>423</v>
      </c>
      <c r="F57" s="29" t="s">
        <v>243</v>
      </c>
      <c r="G57" s="29" t="s">
        <v>19</v>
      </c>
      <c r="H57" s="29" t="s">
        <v>422</v>
      </c>
      <c r="I57" s="29" t="s">
        <v>579</v>
      </c>
      <c r="J57" s="29" t="s">
        <v>777</v>
      </c>
      <c r="K57" s="25" t="s">
        <v>430</v>
      </c>
      <c r="L57" s="25" t="s">
        <v>924</v>
      </c>
      <c r="M57" s="25" t="s">
        <v>997</v>
      </c>
      <c r="N57" s="25" t="s">
        <v>800</v>
      </c>
      <c r="O57" s="25">
        <v>10407625655</v>
      </c>
      <c r="P57" s="25" t="s">
        <v>5031</v>
      </c>
      <c r="Q57" s="28" t="s">
        <v>0</v>
      </c>
      <c r="R57" s="29" t="s">
        <v>937</v>
      </c>
      <c r="S57" s="27" t="s">
        <v>998</v>
      </c>
      <c r="T57" s="27" t="s">
        <v>999</v>
      </c>
      <c r="U57" s="28" t="s">
        <v>270</v>
      </c>
      <c r="V57" s="26" t="s">
        <v>430</v>
      </c>
      <c r="W57" s="26" t="s">
        <v>593</v>
      </c>
      <c r="X57" s="26" t="s">
        <v>411</v>
      </c>
      <c r="Y57" s="37" t="s">
        <v>200</v>
      </c>
      <c r="Z57" s="37" t="s">
        <v>586</v>
      </c>
      <c r="AA57" s="37" t="s">
        <v>585</v>
      </c>
      <c r="AB57" s="30">
        <v>6500</v>
      </c>
      <c r="AC57" s="30">
        <v>6500</v>
      </c>
      <c r="AD57" s="31">
        <v>0</v>
      </c>
      <c r="AE57" s="30">
        <v>6500</v>
      </c>
      <c r="AF57" s="30">
        <v>6500</v>
      </c>
      <c r="AG57" s="32">
        <v>0</v>
      </c>
      <c r="AH57" s="30">
        <v>6500</v>
      </c>
      <c r="AI57" s="10" t="s">
        <v>573</v>
      </c>
      <c r="AJ57" s="30">
        <v>6500</v>
      </c>
      <c r="AK57" s="30">
        <v>0</v>
      </c>
      <c r="AL57" s="30">
        <v>0</v>
      </c>
      <c r="AM57" s="30">
        <v>0</v>
      </c>
      <c r="AN57" s="30">
        <v>0</v>
      </c>
      <c r="AO57" s="30">
        <v>0</v>
      </c>
      <c r="AP57" s="30">
        <v>0</v>
      </c>
      <c r="AQ57" s="30">
        <v>0</v>
      </c>
      <c r="AR57" s="30">
        <v>0</v>
      </c>
      <c r="AS57" s="30">
        <v>0</v>
      </c>
      <c r="AT57" s="30">
        <v>0</v>
      </c>
      <c r="AU57" s="121">
        <v>0</v>
      </c>
      <c r="AV57" s="129" t="s">
        <v>784</v>
      </c>
      <c r="AW57" s="129" t="s">
        <v>796</v>
      </c>
      <c r="AX57" s="129" t="s">
        <v>797</v>
      </c>
    </row>
    <row r="58" spans="1:50" ht="36" x14ac:dyDescent="0.25">
      <c r="A58" s="120">
        <v>46037</v>
      </c>
      <c r="B58" s="28" t="s">
        <v>552</v>
      </c>
      <c r="C58" s="25" t="s">
        <v>427</v>
      </c>
      <c r="D58" s="25" t="s">
        <v>430</v>
      </c>
      <c r="E58" s="25" t="s">
        <v>423</v>
      </c>
      <c r="F58" s="29" t="s">
        <v>243</v>
      </c>
      <c r="G58" s="29" t="s">
        <v>19</v>
      </c>
      <c r="H58" s="29" t="s">
        <v>422</v>
      </c>
      <c r="I58" s="29" t="s">
        <v>579</v>
      </c>
      <c r="J58" s="29" t="s">
        <v>777</v>
      </c>
      <c r="K58" s="25" t="s">
        <v>430</v>
      </c>
      <c r="L58" s="25" t="s">
        <v>929</v>
      </c>
      <c r="M58" s="25" t="s">
        <v>1000</v>
      </c>
      <c r="N58" s="25" t="s">
        <v>800</v>
      </c>
      <c r="O58" s="25">
        <v>10454951447</v>
      </c>
      <c r="P58" s="25" t="s">
        <v>5032</v>
      </c>
      <c r="Q58" s="28" t="s">
        <v>0</v>
      </c>
      <c r="R58" s="29" t="s">
        <v>952</v>
      </c>
      <c r="S58" s="27" t="s">
        <v>1001</v>
      </c>
      <c r="T58" s="27" t="s">
        <v>1002</v>
      </c>
      <c r="U58" s="28" t="s">
        <v>270</v>
      </c>
      <c r="V58" s="26" t="s">
        <v>430</v>
      </c>
      <c r="W58" s="26" t="s">
        <v>593</v>
      </c>
      <c r="X58" s="26" t="s">
        <v>411</v>
      </c>
      <c r="Y58" s="37" t="s">
        <v>200</v>
      </c>
      <c r="Z58" s="37" t="s">
        <v>586</v>
      </c>
      <c r="AA58" s="37" t="s">
        <v>585</v>
      </c>
      <c r="AB58" s="30">
        <v>6500</v>
      </c>
      <c r="AC58" s="30">
        <v>6500</v>
      </c>
      <c r="AD58" s="31">
        <v>0</v>
      </c>
      <c r="AE58" s="30">
        <v>6500</v>
      </c>
      <c r="AF58" s="30">
        <v>6500</v>
      </c>
      <c r="AG58" s="32">
        <v>0</v>
      </c>
      <c r="AH58" s="30">
        <v>6500</v>
      </c>
      <c r="AI58" s="10" t="s">
        <v>573</v>
      </c>
      <c r="AJ58" s="30">
        <v>6500</v>
      </c>
      <c r="AK58" s="30">
        <v>0</v>
      </c>
      <c r="AL58" s="30">
        <v>0</v>
      </c>
      <c r="AM58" s="30">
        <v>0</v>
      </c>
      <c r="AN58" s="30">
        <v>0</v>
      </c>
      <c r="AO58" s="30">
        <v>0</v>
      </c>
      <c r="AP58" s="30">
        <v>0</v>
      </c>
      <c r="AQ58" s="30">
        <v>0</v>
      </c>
      <c r="AR58" s="30">
        <v>0</v>
      </c>
      <c r="AS58" s="30">
        <v>0</v>
      </c>
      <c r="AT58" s="30">
        <v>0</v>
      </c>
      <c r="AU58" s="121">
        <v>0</v>
      </c>
      <c r="AV58" s="129" t="s">
        <v>784</v>
      </c>
      <c r="AW58" s="129" t="s">
        <v>796</v>
      </c>
      <c r="AX58" s="129" t="s">
        <v>797</v>
      </c>
    </row>
    <row r="59" spans="1:50" ht="24" x14ac:dyDescent="0.25">
      <c r="A59" s="120">
        <v>46037</v>
      </c>
      <c r="B59" s="28" t="s">
        <v>552</v>
      </c>
      <c r="C59" s="25" t="s">
        <v>427</v>
      </c>
      <c r="D59" s="25" t="s">
        <v>430</v>
      </c>
      <c r="E59" s="25" t="s">
        <v>423</v>
      </c>
      <c r="F59" s="29" t="s">
        <v>243</v>
      </c>
      <c r="G59" s="29" t="s">
        <v>19</v>
      </c>
      <c r="H59" s="29" t="s">
        <v>422</v>
      </c>
      <c r="I59" s="29" t="s">
        <v>579</v>
      </c>
      <c r="J59" s="29" t="s">
        <v>777</v>
      </c>
      <c r="K59" s="25" t="s">
        <v>430</v>
      </c>
      <c r="L59" s="25" t="s">
        <v>934</v>
      </c>
      <c r="M59" s="25" t="s">
        <v>1003</v>
      </c>
      <c r="N59" s="25" t="s">
        <v>800</v>
      </c>
      <c r="O59" s="25">
        <v>10455609408</v>
      </c>
      <c r="P59" s="25" t="s">
        <v>5033</v>
      </c>
      <c r="Q59" s="28" t="s">
        <v>0</v>
      </c>
      <c r="R59" s="29" t="s">
        <v>1004</v>
      </c>
      <c r="S59" s="27" t="s">
        <v>1005</v>
      </c>
      <c r="T59" s="27" t="s">
        <v>1006</v>
      </c>
      <c r="U59" s="28" t="s">
        <v>270</v>
      </c>
      <c r="V59" s="26" t="s">
        <v>430</v>
      </c>
      <c r="W59" s="26" t="s">
        <v>593</v>
      </c>
      <c r="X59" s="26" t="s">
        <v>411</v>
      </c>
      <c r="Y59" s="37" t="s">
        <v>200</v>
      </c>
      <c r="Z59" s="37" t="s">
        <v>586</v>
      </c>
      <c r="AA59" s="37" t="s">
        <v>585</v>
      </c>
      <c r="AB59" s="30">
        <v>8000</v>
      </c>
      <c r="AC59" s="30">
        <v>8000</v>
      </c>
      <c r="AD59" s="31">
        <v>0</v>
      </c>
      <c r="AE59" s="30">
        <v>8000</v>
      </c>
      <c r="AF59" s="30">
        <v>8000</v>
      </c>
      <c r="AG59" s="32">
        <v>0</v>
      </c>
      <c r="AH59" s="30">
        <v>8000</v>
      </c>
      <c r="AI59" s="10" t="s">
        <v>573</v>
      </c>
      <c r="AJ59" s="30">
        <v>8000</v>
      </c>
      <c r="AK59" s="30">
        <v>0</v>
      </c>
      <c r="AL59" s="30">
        <v>0</v>
      </c>
      <c r="AM59" s="30">
        <v>0</v>
      </c>
      <c r="AN59" s="30">
        <v>0</v>
      </c>
      <c r="AO59" s="30">
        <v>0</v>
      </c>
      <c r="AP59" s="30">
        <v>0</v>
      </c>
      <c r="AQ59" s="30">
        <v>0</v>
      </c>
      <c r="AR59" s="30">
        <v>0</v>
      </c>
      <c r="AS59" s="30">
        <v>0</v>
      </c>
      <c r="AT59" s="30">
        <v>0</v>
      </c>
      <c r="AU59" s="121">
        <v>0</v>
      </c>
      <c r="AV59" s="129" t="s">
        <v>784</v>
      </c>
      <c r="AW59" s="129" t="s">
        <v>796</v>
      </c>
      <c r="AX59" s="129" t="s">
        <v>797</v>
      </c>
    </row>
    <row r="60" spans="1:50" x14ac:dyDescent="0.25">
      <c r="A60" s="120">
        <v>46037.208333333489</v>
      </c>
      <c r="B60" s="28" t="s">
        <v>552</v>
      </c>
      <c r="C60" s="25" t="s">
        <v>427</v>
      </c>
      <c r="D60" s="25" t="s">
        <v>430</v>
      </c>
      <c r="E60" s="25" t="s">
        <v>423</v>
      </c>
      <c r="F60" s="29" t="s">
        <v>243</v>
      </c>
      <c r="G60" s="29" t="s">
        <v>19</v>
      </c>
      <c r="H60" s="29" t="s">
        <v>4</v>
      </c>
      <c r="I60" s="29" t="s">
        <v>269</v>
      </c>
      <c r="J60" s="29" t="s">
        <v>868</v>
      </c>
      <c r="K60" s="25" t="s">
        <v>250</v>
      </c>
      <c r="L60" s="25" t="s">
        <v>845</v>
      </c>
      <c r="M60" s="25" t="s">
        <v>1007</v>
      </c>
      <c r="N60" s="25" t="s">
        <v>800</v>
      </c>
      <c r="O60" s="25">
        <v>0</v>
      </c>
      <c r="P60" s="25" t="s">
        <v>5034</v>
      </c>
      <c r="Q60" s="28" t="s">
        <v>0</v>
      </c>
      <c r="R60" s="29" t="s">
        <v>1008</v>
      </c>
      <c r="S60" s="27" t="s">
        <v>1009</v>
      </c>
      <c r="T60" s="27" t="s">
        <v>1010</v>
      </c>
      <c r="U60" s="28" t="s">
        <v>251</v>
      </c>
      <c r="V60" s="26" t="s">
        <v>250</v>
      </c>
      <c r="W60" s="26" t="s">
        <v>556</v>
      </c>
      <c r="X60" s="26" t="s">
        <v>410</v>
      </c>
      <c r="Y60" s="37" t="s">
        <v>526</v>
      </c>
      <c r="Z60" s="37" t="s">
        <v>575</v>
      </c>
      <c r="AA60" s="37" t="s">
        <v>415</v>
      </c>
      <c r="AB60" s="30">
        <v>81811</v>
      </c>
      <c r="AC60" s="30">
        <v>6847</v>
      </c>
      <c r="AD60" s="31">
        <v>74964</v>
      </c>
      <c r="AE60" s="30">
        <v>0</v>
      </c>
      <c r="AF60" s="30">
        <v>0</v>
      </c>
      <c r="AG60" s="32">
        <v>81811</v>
      </c>
      <c r="AH60" s="30">
        <v>0</v>
      </c>
      <c r="AI60" s="10" t="s">
        <v>573</v>
      </c>
      <c r="AJ60" s="30">
        <v>0</v>
      </c>
      <c r="AK60" s="30">
        <v>0</v>
      </c>
      <c r="AL60" s="30">
        <v>0</v>
      </c>
      <c r="AM60" s="30">
        <v>0</v>
      </c>
      <c r="AN60" s="30">
        <v>0</v>
      </c>
      <c r="AO60" s="30">
        <v>0</v>
      </c>
      <c r="AP60" s="30">
        <v>0</v>
      </c>
      <c r="AQ60" s="30">
        <v>0</v>
      </c>
      <c r="AR60" s="30">
        <v>0</v>
      </c>
      <c r="AS60" s="30">
        <v>0</v>
      </c>
      <c r="AT60" s="30">
        <v>0</v>
      </c>
      <c r="AU60" s="121">
        <v>0</v>
      </c>
      <c r="AV60" s="129" t="s">
        <v>920</v>
      </c>
      <c r="AW60" s="129" t="s">
        <v>785</v>
      </c>
      <c r="AX60" s="129" t="s">
        <v>527</v>
      </c>
    </row>
    <row r="61" spans="1:50" x14ac:dyDescent="0.25">
      <c r="A61" s="120">
        <v>46037.208333333489</v>
      </c>
      <c r="B61" s="28" t="s">
        <v>552</v>
      </c>
      <c r="C61" s="25" t="s">
        <v>427</v>
      </c>
      <c r="D61" s="25" t="s">
        <v>430</v>
      </c>
      <c r="E61" s="25" t="s">
        <v>423</v>
      </c>
      <c r="F61" s="29" t="s">
        <v>243</v>
      </c>
      <c r="G61" s="29" t="s">
        <v>19</v>
      </c>
      <c r="H61" s="29" t="s">
        <v>4</v>
      </c>
      <c r="I61" s="29" t="s">
        <v>269</v>
      </c>
      <c r="J61" s="29" t="s">
        <v>868</v>
      </c>
      <c r="K61" s="25" t="s">
        <v>250</v>
      </c>
      <c r="L61" s="25" t="s">
        <v>845</v>
      </c>
      <c r="M61" s="25" t="s">
        <v>1007</v>
      </c>
      <c r="N61" s="25" t="s">
        <v>800</v>
      </c>
      <c r="O61" s="25">
        <v>0</v>
      </c>
      <c r="P61" s="25" t="s">
        <v>5034</v>
      </c>
      <c r="Q61" s="28" t="s">
        <v>0</v>
      </c>
      <c r="R61" s="29" t="s">
        <v>1008</v>
      </c>
      <c r="S61" s="27" t="s">
        <v>1009</v>
      </c>
      <c r="T61" s="27" t="s">
        <v>1010</v>
      </c>
      <c r="U61" s="28" t="s">
        <v>251</v>
      </c>
      <c r="V61" s="26" t="s">
        <v>250</v>
      </c>
      <c r="W61" s="26" t="s">
        <v>556</v>
      </c>
      <c r="X61" s="26" t="s">
        <v>410</v>
      </c>
      <c r="Y61" s="37" t="s">
        <v>528</v>
      </c>
      <c r="Z61" s="37" t="s">
        <v>576</v>
      </c>
      <c r="AA61" s="37" t="s">
        <v>416</v>
      </c>
      <c r="AB61" s="30">
        <v>6798</v>
      </c>
      <c r="AC61" s="30">
        <v>1751</v>
      </c>
      <c r="AD61" s="31">
        <v>5047</v>
      </c>
      <c r="AE61" s="30">
        <v>47592.100000000006</v>
      </c>
      <c r="AF61" s="30">
        <v>47592.100000000006</v>
      </c>
      <c r="AG61" s="32">
        <v>-40794.100000000006</v>
      </c>
      <c r="AH61" s="30">
        <v>47592.100000000006</v>
      </c>
      <c r="AI61" s="10" t="s">
        <v>573</v>
      </c>
      <c r="AJ61" s="30">
        <v>6710.8</v>
      </c>
      <c r="AK61" s="30">
        <v>6817.57</v>
      </c>
      <c r="AL61" s="30">
        <v>6875.43</v>
      </c>
      <c r="AM61" s="30">
        <v>6811.6900000000005</v>
      </c>
      <c r="AN61" s="30">
        <v>6808.2599999999993</v>
      </c>
      <c r="AO61" s="30">
        <v>6807.77</v>
      </c>
      <c r="AP61" s="30">
        <v>6760.58</v>
      </c>
      <c r="AQ61" s="30">
        <v>0</v>
      </c>
      <c r="AR61" s="30">
        <v>0</v>
      </c>
      <c r="AS61" s="30">
        <v>0</v>
      </c>
      <c r="AT61" s="30">
        <v>0</v>
      </c>
      <c r="AU61" s="121">
        <v>0</v>
      </c>
      <c r="AV61" s="129" t="s">
        <v>920</v>
      </c>
      <c r="AW61" s="129" t="s">
        <v>796</v>
      </c>
      <c r="AX61" s="129" t="s">
        <v>527</v>
      </c>
    </row>
    <row r="62" spans="1:50" x14ac:dyDescent="0.25">
      <c r="A62" s="120">
        <v>46037.208333333489</v>
      </c>
      <c r="B62" s="28" t="s">
        <v>552</v>
      </c>
      <c r="C62" s="25" t="s">
        <v>427</v>
      </c>
      <c r="D62" s="25" t="s">
        <v>430</v>
      </c>
      <c r="E62" s="25" t="s">
        <v>423</v>
      </c>
      <c r="F62" s="29" t="s">
        <v>243</v>
      </c>
      <c r="G62" s="29" t="s">
        <v>19</v>
      </c>
      <c r="H62" s="29" t="s">
        <v>4</v>
      </c>
      <c r="I62" s="29" t="s">
        <v>269</v>
      </c>
      <c r="J62" s="29" t="s">
        <v>868</v>
      </c>
      <c r="K62" s="25" t="s">
        <v>250</v>
      </c>
      <c r="L62" s="25" t="s">
        <v>845</v>
      </c>
      <c r="M62" s="25" t="s">
        <v>1007</v>
      </c>
      <c r="N62" s="25" t="s">
        <v>800</v>
      </c>
      <c r="O62" s="25">
        <v>0</v>
      </c>
      <c r="P62" s="25" t="s">
        <v>5034</v>
      </c>
      <c r="Q62" s="28" t="s">
        <v>0</v>
      </c>
      <c r="R62" s="29" t="s">
        <v>1008</v>
      </c>
      <c r="S62" s="27" t="s">
        <v>1009</v>
      </c>
      <c r="T62" s="27" t="s">
        <v>1010</v>
      </c>
      <c r="U62" s="28" t="s">
        <v>251</v>
      </c>
      <c r="V62" s="26" t="s">
        <v>250</v>
      </c>
      <c r="W62" s="26" t="s">
        <v>556</v>
      </c>
      <c r="X62" s="26" t="s">
        <v>410</v>
      </c>
      <c r="Y62" s="37" t="s">
        <v>529</v>
      </c>
      <c r="Z62" s="37" t="s">
        <v>577</v>
      </c>
      <c r="AA62" s="37" t="s">
        <v>419</v>
      </c>
      <c r="AB62" s="30">
        <v>1800</v>
      </c>
      <c r="AC62" s="30">
        <v>81811</v>
      </c>
      <c r="AD62" s="31">
        <v>-80011</v>
      </c>
      <c r="AE62" s="30">
        <v>3982.4500000000003</v>
      </c>
      <c r="AF62" s="30">
        <v>3982.4500000000003</v>
      </c>
      <c r="AG62" s="32">
        <v>-2182.4500000000003</v>
      </c>
      <c r="AH62" s="30">
        <v>3982.4500000000003</v>
      </c>
      <c r="AI62" s="10" t="s">
        <v>573</v>
      </c>
      <c r="AJ62" s="30">
        <v>566.39</v>
      </c>
      <c r="AK62" s="30">
        <v>570.53</v>
      </c>
      <c r="AL62" s="30">
        <v>570.26</v>
      </c>
      <c r="AM62" s="30">
        <v>570</v>
      </c>
      <c r="AN62" s="30">
        <v>569.85</v>
      </c>
      <c r="AO62" s="30">
        <v>569.82000000000005</v>
      </c>
      <c r="AP62" s="30">
        <v>565.6</v>
      </c>
      <c r="AQ62" s="30">
        <v>0</v>
      </c>
      <c r="AR62" s="30">
        <v>0</v>
      </c>
      <c r="AS62" s="30">
        <v>0</v>
      </c>
      <c r="AT62" s="30">
        <v>0</v>
      </c>
      <c r="AU62" s="121">
        <v>0</v>
      </c>
      <c r="AV62" s="129" t="s">
        <v>1011</v>
      </c>
      <c r="AW62" s="129" t="s">
        <v>1011</v>
      </c>
      <c r="AX62" s="129" t="s">
        <v>527</v>
      </c>
    </row>
    <row r="63" spans="1:50" x14ac:dyDescent="0.25">
      <c r="A63" s="120">
        <v>46037.208333333489</v>
      </c>
      <c r="B63" s="28" t="s">
        <v>552</v>
      </c>
      <c r="C63" s="25" t="s">
        <v>427</v>
      </c>
      <c r="D63" s="25" t="s">
        <v>430</v>
      </c>
      <c r="E63" s="25" t="s">
        <v>423</v>
      </c>
      <c r="F63" s="29" t="s">
        <v>243</v>
      </c>
      <c r="G63" s="29" t="s">
        <v>19</v>
      </c>
      <c r="H63" s="29" t="s">
        <v>4</v>
      </c>
      <c r="I63" s="29" t="s">
        <v>269</v>
      </c>
      <c r="J63" s="29" t="s">
        <v>868</v>
      </c>
      <c r="K63" s="25" t="s">
        <v>252</v>
      </c>
      <c r="L63" s="25" t="s">
        <v>845</v>
      </c>
      <c r="M63" s="25" t="s">
        <v>1007</v>
      </c>
      <c r="N63" s="25" t="s">
        <v>800</v>
      </c>
      <c r="O63" s="25">
        <v>0</v>
      </c>
      <c r="P63" s="25" t="s">
        <v>5034</v>
      </c>
      <c r="Q63" s="28" t="s">
        <v>0</v>
      </c>
      <c r="R63" s="29" t="s">
        <v>1008</v>
      </c>
      <c r="S63" s="27" t="s">
        <v>1009</v>
      </c>
      <c r="T63" s="27" t="s">
        <v>1010</v>
      </c>
      <c r="U63" s="28" t="s">
        <v>253</v>
      </c>
      <c r="V63" s="26" t="s">
        <v>252</v>
      </c>
      <c r="W63" s="26" t="s">
        <v>557</v>
      </c>
      <c r="X63" s="26" t="s">
        <v>410</v>
      </c>
      <c r="Y63" s="37" t="s">
        <v>526</v>
      </c>
      <c r="Z63" s="37" t="s">
        <v>575</v>
      </c>
      <c r="AA63" s="37" t="s">
        <v>415</v>
      </c>
      <c r="AB63" s="30">
        <v>28371</v>
      </c>
      <c r="AC63" s="30">
        <v>34371</v>
      </c>
      <c r="AD63" s="31">
        <v>-6000</v>
      </c>
      <c r="AE63" s="30">
        <v>0</v>
      </c>
      <c r="AF63" s="30">
        <v>0</v>
      </c>
      <c r="AG63" s="32">
        <v>28371</v>
      </c>
      <c r="AH63" s="30">
        <v>0</v>
      </c>
      <c r="AI63" s="10" t="s">
        <v>573</v>
      </c>
      <c r="AJ63" s="30">
        <v>0</v>
      </c>
      <c r="AK63" s="30">
        <v>0</v>
      </c>
      <c r="AL63" s="30">
        <v>0</v>
      </c>
      <c r="AM63" s="30">
        <v>0</v>
      </c>
      <c r="AN63" s="30">
        <v>0</v>
      </c>
      <c r="AO63" s="30">
        <v>0</v>
      </c>
      <c r="AP63" s="30">
        <v>0</v>
      </c>
      <c r="AQ63" s="30">
        <v>0</v>
      </c>
      <c r="AR63" s="30">
        <v>0</v>
      </c>
      <c r="AS63" s="30">
        <v>0</v>
      </c>
      <c r="AT63" s="30">
        <v>0</v>
      </c>
      <c r="AU63" s="121">
        <v>0</v>
      </c>
      <c r="AV63" s="129" t="s">
        <v>1011</v>
      </c>
      <c r="AW63" s="129" t="s">
        <v>1011</v>
      </c>
      <c r="AX63" s="129" t="s">
        <v>527</v>
      </c>
    </row>
    <row r="64" spans="1:50" x14ac:dyDescent="0.25">
      <c r="A64" s="120">
        <v>46037.208333333489</v>
      </c>
      <c r="B64" s="28" t="s">
        <v>552</v>
      </c>
      <c r="C64" s="25" t="s">
        <v>427</v>
      </c>
      <c r="D64" s="25" t="s">
        <v>430</v>
      </c>
      <c r="E64" s="25" t="s">
        <v>423</v>
      </c>
      <c r="F64" s="29" t="s">
        <v>243</v>
      </c>
      <c r="G64" s="29" t="s">
        <v>19</v>
      </c>
      <c r="H64" s="29" t="s">
        <v>4</v>
      </c>
      <c r="I64" s="29" t="s">
        <v>269</v>
      </c>
      <c r="J64" s="29" t="s">
        <v>868</v>
      </c>
      <c r="K64" s="25" t="s">
        <v>252</v>
      </c>
      <c r="L64" s="25" t="s">
        <v>845</v>
      </c>
      <c r="M64" s="25" t="s">
        <v>1007</v>
      </c>
      <c r="N64" s="25" t="s">
        <v>800</v>
      </c>
      <c r="O64" s="25">
        <v>0</v>
      </c>
      <c r="P64" s="25" t="s">
        <v>5034</v>
      </c>
      <c r="Q64" s="28" t="s">
        <v>0</v>
      </c>
      <c r="R64" s="29" t="s">
        <v>1008</v>
      </c>
      <c r="S64" s="27" t="s">
        <v>1009</v>
      </c>
      <c r="T64" s="27" t="s">
        <v>1010</v>
      </c>
      <c r="U64" s="28" t="s">
        <v>253</v>
      </c>
      <c r="V64" s="26" t="s">
        <v>252</v>
      </c>
      <c r="W64" s="26" t="s">
        <v>557</v>
      </c>
      <c r="X64" s="26" t="s">
        <v>410</v>
      </c>
      <c r="Y64" s="37" t="s">
        <v>528</v>
      </c>
      <c r="Z64" s="37" t="s">
        <v>576</v>
      </c>
      <c r="AA64" s="37" t="s">
        <v>416</v>
      </c>
      <c r="AB64" s="30">
        <v>1200</v>
      </c>
      <c r="AC64" s="30">
        <v>5227</v>
      </c>
      <c r="AD64" s="31">
        <v>-4027</v>
      </c>
      <c r="AE64" s="30">
        <v>16549.330000000002</v>
      </c>
      <c r="AF64" s="30">
        <v>16549.330000000002</v>
      </c>
      <c r="AG64" s="32">
        <v>-15349.330000000002</v>
      </c>
      <c r="AH64" s="30">
        <v>16549.330000000002</v>
      </c>
      <c r="AI64" s="10" t="s">
        <v>573</v>
      </c>
      <c r="AJ64" s="30">
        <v>2364.19</v>
      </c>
      <c r="AK64" s="30">
        <v>2364.19</v>
      </c>
      <c r="AL64" s="30">
        <v>2364.19</v>
      </c>
      <c r="AM64" s="30">
        <v>2364.19</v>
      </c>
      <c r="AN64" s="30">
        <v>2364.19</v>
      </c>
      <c r="AO64" s="30">
        <v>2364.19</v>
      </c>
      <c r="AP64" s="30">
        <v>2364.19</v>
      </c>
      <c r="AQ64" s="30">
        <v>0</v>
      </c>
      <c r="AR64" s="30">
        <v>0</v>
      </c>
      <c r="AS64" s="30">
        <v>0</v>
      </c>
      <c r="AT64" s="30">
        <v>0</v>
      </c>
      <c r="AU64" s="121">
        <v>0</v>
      </c>
      <c r="AV64" s="129" t="s">
        <v>1011</v>
      </c>
      <c r="AW64" s="129" t="s">
        <v>1011</v>
      </c>
      <c r="AX64" s="129" t="s">
        <v>527</v>
      </c>
    </row>
    <row r="65" spans="1:50" x14ac:dyDescent="0.25">
      <c r="A65" s="120">
        <v>46037.208333333489</v>
      </c>
      <c r="B65" s="28" t="s">
        <v>552</v>
      </c>
      <c r="C65" s="25" t="s">
        <v>427</v>
      </c>
      <c r="D65" s="25" t="s">
        <v>430</v>
      </c>
      <c r="E65" s="25" t="s">
        <v>423</v>
      </c>
      <c r="F65" s="29" t="s">
        <v>243</v>
      </c>
      <c r="G65" s="29" t="s">
        <v>19</v>
      </c>
      <c r="H65" s="29" t="s">
        <v>4</v>
      </c>
      <c r="I65" s="29" t="s">
        <v>269</v>
      </c>
      <c r="J65" s="29" t="s">
        <v>868</v>
      </c>
      <c r="K65" s="25" t="s">
        <v>252</v>
      </c>
      <c r="L65" s="25" t="s">
        <v>845</v>
      </c>
      <c r="M65" s="25" t="s">
        <v>1007</v>
      </c>
      <c r="N65" s="25" t="s">
        <v>800</v>
      </c>
      <c r="O65" s="25">
        <v>0</v>
      </c>
      <c r="P65" s="25" t="s">
        <v>5034</v>
      </c>
      <c r="Q65" s="28" t="s">
        <v>0</v>
      </c>
      <c r="R65" s="29" t="s">
        <v>1008</v>
      </c>
      <c r="S65" s="27" t="s">
        <v>1009</v>
      </c>
      <c r="T65" s="27" t="s">
        <v>1010</v>
      </c>
      <c r="U65" s="28" t="s">
        <v>253</v>
      </c>
      <c r="V65" s="26" t="s">
        <v>252</v>
      </c>
      <c r="W65" s="26" t="s">
        <v>557</v>
      </c>
      <c r="X65" s="26" t="s">
        <v>410</v>
      </c>
      <c r="Y65" s="37" t="s">
        <v>529</v>
      </c>
      <c r="Z65" s="37" t="s">
        <v>577</v>
      </c>
      <c r="AA65" s="37" t="s">
        <v>419</v>
      </c>
      <c r="AB65" s="30">
        <v>5227</v>
      </c>
      <c r="AC65" s="30">
        <v>28371</v>
      </c>
      <c r="AD65" s="31">
        <v>-23144</v>
      </c>
      <c r="AE65" s="30">
        <v>3048.7099999999991</v>
      </c>
      <c r="AF65" s="30">
        <v>3048.7099999999991</v>
      </c>
      <c r="AG65" s="32">
        <v>2178.2900000000009</v>
      </c>
      <c r="AH65" s="30">
        <v>3048.7099999999991</v>
      </c>
      <c r="AI65" s="10" t="s">
        <v>573</v>
      </c>
      <c r="AJ65" s="30">
        <v>435.53</v>
      </c>
      <c r="AK65" s="30">
        <v>435.53</v>
      </c>
      <c r="AL65" s="30">
        <v>435.53</v>
      </c>
      <c r="AM65" s="30">
        <v>435.53</v>
      </c>
      <c r="AN65" s="30">
        <v>435.53</v>
      </c>
      <c r="AO65" s="30">
        <v>435.53</v>
      </c>
      <c r="AP65" s="30">
        <v>435.53</v>
      </c>
      <c r="AQ65" s="30">
        <v>0</v>
      </c>
      <c r="AR65" s="30">
        <v>0</v>
      </c>
      <c r="AS65" s="30">
        <v>0</v>
      </c>
      <c r="AT65" s="30">
        <v>0</v>
      </c>
      <c r="AU65" s="121">
        <v>0</v>
      </c>
      <c r="AV65" s="129" t="s">
        <v>1011</v>
      </c>
      <c r="AW65" s="129" t="s">
        <v>1011</v>
      </c>
      <c r="AX65" s="129" t="s">
        <v>527</v>
      </c>
    </row>
    <row r="66" spans="1:50" x14ac:dyDescent="0.25">
      <c r="A66" s="120">
        <v>46037.208333333489</v>
      </c>
      <c r="B66" s="28" t="s">
        <v>552</v>
      </c>
      <c r="C66" s="25" t="s">
        <v>427</v>
      </c>
      <c r="D66" s="25" t="s">
        <v>430</v>
      </c>
      <c r="E66" s="25" t="s">
        <v>423</v>
      </c>
      <c r="F66" s="29" t="s">
        <v>243</v>
      </c>
      <c r="G66" s="29" t="s">
        <v>19</v>
      </c>
      <c r="H66" s="29" t="s">
        <v>4</v>
      </c>
      <c r="I66" s="29" t="s">
        <v>269</v>
      </c>
      <c r="J66" s="29" t="s">
        <v>868</v>
      </c>
      <c r="K66" s="25" t="s">
        <v>252</v>
      </c>
      <c r="L66" s="25" t="s">
        <v>845</v>
      </c>
      <c r="M66" s="25" t="s">
        <v>1007</v>
      </c>
      <c r="N66" s="25" t="s">
        <v>800</v>
      </c>
      <c r="O66" s="25">
        <v>0</v>
      </c>
      <c r="P66" s="25" t="s">
        <v>5034</v>
      </c>
      <c r="Q66" s="28" t="s">
        <v>0</v>
      </c>
      <c r="R66" s="29" t="s">
        <v>1008</v>
      </c>
      <c r="S66" s="27" t="s">
        <v>1009</v>
      </c>
      <c r="T66" s="27" t="s">
        <v>1010</v>
      </c>
      <c r="U66" s="28" t="s">
        <v>253</v>
      </c>
      <c r="V66" s="26" t="s">
        <v>252</v>
      </c>
      <c r="W66" s="26" t="s">
        <v>557</v>
      </c>
      <c r="X66" s="26" t="s">
        <v>410</v>
      </c>
      <c r="Y66" s="37" t="s">
        <v>530</v>
      </c>
      <c r="Z66" s="37" t="s">
        <v>587</v>
      </c>
      <c r="AA66" s="37" t="s">
        <v>417</v>
      </c>
      <c r="AB66" s="30">
        <v>33547</v>
      </c>
      <c r="AC66" s="30">
        <v>376</v>
      </c>
      <c r="AD66" s="31">
        <v>33171</v>
      </c>
      <c r="AE66" s="30">
        <v>18068.86</v>
      </c>
      <c r="AF66" s="30">
        <v>18068.86</v>
      </c>
      <c r="AG66" s="32">
        <v>15478.14</v>
      </c>
      <c r="AH66" s="30">
        <v>18068.86</v>
      </c>
      <c r="AI66" s="10" t="s">
        <v>573</v>
      </c>
      <c r="AJ66" s="30">
        <v>2583.6799999999998</v>
      </c>
      <c r="AK66" s="30">
        <v>2595.67</v>
      </c>
      <c r="AL66" s="30">
        <v>2589.35</v>
      </c>
      <c r="AM66" s="30">
        <v>2595.85</v>
      </c>
      <c r="AN66" s="30">
        <v>2592.7800000000002</v>
      </c>
      <c r="AO66" s="30">
        <v>2600</v>
      </c>
      <c r="AP66" s="30">
        <v>2511.5299999999997</v>
      </c>
      <c r="AQ66" s="30">
        <v>0</v>
      </c>
      <c r="AR66" s="30">
        <v>0</v>
      </c>
      <c r="AS66" s="30">
        <v>0</v>
      </c>
      <c r="AT66" s="30">
        <v>0</v>
      </c>
      <c r="AU66" s="121">
        <v>0</v>
      </c>
      <c r="AV66" s="129" t="s">
        <v>920</v>
      </c>
      <c r="AW66" s="129" t="s">
        <v>785</v>
      </c>
      <c r="AX66" s="129" t="s">
        <v>527</v>
      </c>
    </row>
    <row r="67" spans="1:50" x14ac:dyDescent="0.25">
      <c r="A67" s="120">
        <v>46037.208333333489</v>
      </c>
      <c r="B67" s="28" t="s">
        <v>552</v>
      </c>
      <c r="C67" s="25" t="s">
        <v>427</v>
      </c>
      <c r="D67" s="25" t="s">
        <v>430</v>
      </c>
      <c r="E67" s="25" t="s">
        <v>423</v>
      </c>
      <c r="F67" s="29" t="s">
        <v>243</v>
      </c>
      <c r="G67" s="29" t="s">
        <v>19</v>
      </c>
      <c r="H67" s="29" t="s">
        <v>4</v>
      </c>
      <c r="I67" s="29" t="s">
        <v>269</v>
      </c>
      <c r="J67" s="29" t="s">
        <v>868</v>
      </c>
      <c r="K67" s="25" t="s">
        <v>256</v>
      </c>
      <c r="L67" s="25" t="s">
        <v>845</v>
      </c>
      <c r="M67" s="25" t="s">
        <v>1007</v>
      </c>
      <c r="N67" s="25" t="s">
        <v>800</v>
      </c>
      <c r="O67" s="25">
        <v>0</v>
      </c>
      <c r="P67" s="25" t="s">
        <v>5034</v>
      </c>
      <c r="Q67" s="28" t="s">
        <v>0</v>
      </c>
      <c r="R67" s="29" t="s">
        <v>1008</v>
      </c>
      <c r="S67" s="27" t="s">
        <v>1009</v>
      </c>
      <c r="T67" s="27" t="s">
        <v>1010</v>
      </c>
      <c r="U67" s="28" t="s">
        <v>257</v>
      </c>
      <c r="V67" s="26" t="s">
        <v>256</v>
      </c>
      <c r="W67" s="26" t="s">
        <v>559</v>
      </c>
      <c r="X67" s="26" t="s">
        <v>410</v>
      </c>
      <c r="Y67" s="37" t="s">
        <v>526</v>
      </c>
      <c r="Z67" s="37" t="s">
        <v>575</v>
      </c>
      <c r="AA67" s="37" t="s">
        <v>415</v>
      </c>
      <c r="AB67" s="30">
        <v>7900</v>
      </c>
      <c r="AC67" s="30">
        <v>1800</v>
      </c>
      <c r="AD67" s="31">
        <v>6100</v>
      </c>
      <c r="AE67" s="30">
        <v>0</v>
      </c>
      <c r="AF67" s="30">
        <v>0</v>
      </c>
      <c r="AG67" s="32">
        <v>7900</v>
      </c>
      <c r="AH67" s="30">
        <v>0</v>
      </c>
      <c r="AI67" s="10" t="s">
        <v>573</v>
      </c>
      <c r="AJ67" s="30">
        <v>0</v>
      </c>
      <c r="AK67" s="30">
        <v>0</v>
      </c>
      <c r="AL67" s="30">
        <v>0</v>
      </c>
      <c r="AM67" s="30">
        <v>0</v>
      </c>
      <c r="AN67" s="30">
        <v>0</v>
      </c>
      <c r="AO67" s="30">
        <v>0</v>
      </c>
      <c r="AP67" s="30">
        <v>0</v>
      </c>
      <c r="AQ67" s="30">
        <v>0</v>
      </c>
      <c r="AR67" s="30">
        <v>0</v>
      </c>
      <c r="AS67" s="30">
        <v>0</v>
      </c>
      <c r="AT67" s="30">
        <v>0</v>
      </c>
      <c r="AU67" s="121">
        <v>0</v>
      </c>
      <c r="AV67" s="129" t="s">
        <v>920</v>
      </c>
      <c r="AW67" s="129" t="s">
        <v>785</v>
      </c>
      <c r="AX67" s="129" t="s">
        <v>527</v>
      </c>
    </row>
    <row r="68" spans="1:50" x14ac:dyDescent="0.25">
      <c r="A68" s="120">
        <v>46037.208333333489</v>
      </c>
      <c r="B68" s="28" t="s">
        <v>552</v>
      </c>
      <c r="C68" s="25" t="s">
        <v>427</v>
      </c>
      <c r="D68" s="25" t="s">
        <v>430</v>
      </c>
      <c r="E68" s="25" t="s">
        <v>423</v>
      </c>
      <c r="F68" s="29" t="s">
        <v>243</v>
      </c>
      <c r="G68" s="29" t="s">
        <v>19</v>
      </c>
      <c r="H68" s="29" t="s">
        <v>4</v>
      </c>
      <c r="I68" s="29" t="s">
        <v>269</v>
      </c>
      <c r="J68" s="29" t="s">
        <v>868</v>
      </c>
      <c r="K68" s="25" t="s">
        <v>256</v>
      </c>
      <c r="L68" s="25" t="s">
        <v>845</v>
      </c>
      <c r="M68" s="25" t="s">
        <v>1007</v>
      </c>
      <c r="N68" s="25" t="s">
        <v>800</v>
      </c>
      <c r="O68" s="25">
        <v>0</v>
      </c>
      <c r="P68" s="25" t="s">
        <v>5034</v>
      </c>
      <c r="Q68" s="28" t="s">
        <v>0</v>
      </c>
      <c r="R68" s="29" t="s">
        <v>1008</v>
      </c>
      <c r="S68" s="27" t="s">
        <v>1009</v>
      </c>
      <c r="T68" s="27" t="s">
        <v>1010</v>
      </c>
      <c r="U68" s="28" t="s">
        <v>257</v>
      </c>
      <c r="V68" s="26" t="s">
        <v>256</v>
      </c>
      <c r="W68" s="26" t="s">
        <v>559</v>
      </c>
      <c r="X68" s="26" t="s">
        <v>410</v>
      </c>
      <c r="Y68" s="37" t="s">
        <v>528</v>
      </c>
      <c r="Z68" s="37" t="s">
        <v>576</v>
      </c>
      <c r="AA68" s="37" t="s">
        <v>416</v>
      </c>
      <c r="AB68" s="30">
        <v>770</v>
      </c>
      <c r="AC68" s="30">
        <v>6870</v>
      </c>
      <c r="AD68" s="31">
        <v>-6100</v>
      </c>
      <c r="AE68" s="30">
        <v>46976.789999999994</v>
      </c>
      <c r="AF68" s="30">
        <v>46976.789999999994</v>
      </c>
      <c r="AG68" s="32">
        <v>-46206.789999999994</v>
      </c>
      <c r="AH68" s="30">
        <v>46976.789999999994</v>
      </c>
      <c r="AI68" s="10" t="s">
        <v>573</v>
      </c>
      <c r="AJ68" s="30">
        <v>6714.27</v>
      </c>
      <c r="AK68" s="30">
        <v>6707.53</v>
      </c>
      <c r="AL68" s="30">
        <v>6718.15</v>
      </c>
      <c r="AM68" s="30">
        <v>6713.99</v>
      </c>
      <c r="AN68" s="30">
        <v>6715.62</v>
      </c>
      <c r="AO68" s="30">
        <v>6711.7</v>
      </c>
      <c r="AP68" s="30">
        <v>6695.53</v>
      </c>
      <c r="AQ68" s="30">
        <v>0</v>
      </c>
      <c r="AR68" s="30">
        <v>0</v>
      </c>
      <c r="AS68" s="30">
        <v>0</v>
      </c>
      <c r="AT68" s="30">
        <v>0</v>
      </c>
      <c r="AU68" s="121">
        <v>0</v>
      </c>
      <c r="AV68" s="129" t="s">
        <v>1011</v>
      </c>
      <c r="AW68" s="129" t="s">
        <v>1011</v>
      </c>
      <c r="AX68" s="129" t="s">
        <v>527</v>
      </c>
    </row>
    <row r="69" spans="1:50" x14ac:dyDescent="0.25">
      <c r="A69" s="120">
        <v>46037.208333333489</v>
      </c>
      <c r="B69" s="28" t="s">
        <v>552</v>
      </c>
      <c r="C69" s="25" t="s">
        <v>427</v>
      </c>
      <c r="D69" s="25" t="s">
        <v>430</v>
      </c>
      <c r="E69" s="25" t="s">
        <v>423</v>
      </c>
      <c r="F69" s="29" t="s">
        <v>243</v>
      </c>
      <c r="G69" s="29" t="s">
        <v>19</v>
      </c>
      <c r="H69" s="29" t="s">
        <v>4</v>
      </c>
      <c r="I69" s="29" t="s">
        <v>269</v>
      </c>
      <c r="J69" s="29" t="s">
        <v>868</v>
      </c>
      <c r="K69" s="25" t="s">
        <v>256</v>
      </c>
      <c r="L69" s="25" t="s">
        <v>845</v>
      </c>
      <c r="M69" s="25" t="s">
        <v>1007</v>
      </c>
      <c r="N69" s="25" t="s">
        <v>800</v>
      </c>
      <c r="O69" s="25">
        <v>0</v>
      </c>
      <c r="P69" s="25" t="s">
        <v>5034</v>
      </c>
      <c r="Q69" s="28" t="s">
        <v>0</v>
      </c>
      <c r="R69" s="29" t="s">
        <v>1008</v>
      </c>
      <c r="S69" s="27" t="s">
        <v>1009</v>
      </c>
      <c r="T69" s="27" t="s">
        <v>1010</v>
      </c>
      <c r="U69" s="28" t="s">
        <v>257</v>
      </c>
      <c r="V69" s="26" t="s">
        <v>256</v>
      </c>
      <c r="W69" s="26" t="s">
        <v>559</v>
      </c>
      <c r="X69" s="26" t="s">
        <v>410</v>
      </c>
      <c r="Y69" s="37" t="s">
        <v>529</v>
      </c>
      <c r="Z69" s="37" t="s">
        <v>577</v>
      </c>
      <c r="AA69" s="37" t="s">
        <v>419</v>
      </c>
      <c r="AB69" s="30">
        <v>34371</v>
      </c>
      <c r="AC69" s="30">
        <v>34371</v>
      </c>
      <c r="AD69" s="31">
        <v>0</v>
      </c>
      <c r="AE69" s="30">
        <v>4182.24</v>
      </c>
      <c r="AF69" s="30">
        <v>4182.24</v>
      </c>
      <c r="AG69" s="32">
        <v>30188.760000000002</v>
      </c>
      <c r="AH69" s="30">
        <v>4182.24</v>
      </c>
      <c r="AI69" s="10" t="s">
        <v>573</v>
      </c>
      <c r="AJ69" s="30">
        <v>657.3</v>
      </c>
      <c r="AK69" s="30">
        <v>657.46</v>
      </c>
      <c r="AL69" s="30">
        <v>658.01</v>
      </c>
      <c r="AM69" s="30">
        <v>657.94</v>
      </c>
      <c r="AN69" s="30">
        <v>658.06</v>
      </c>
      <c r="AO69" s="30">
        <v>450.79</v>
      </c>
      <c r="AP69" s="30">
        <v>442.67999999999995</v>
      </c>
      <c r="AQ69" s="30">
        <v>0</v>
      </c>
      <c r="AR69" s="30">
        <v>0</v>
      </c>
      <c r="AS69" s="30">
        <v>0</v>
      </c>
      <c r="AT69" s="30">
        <v>0</v>
      </c>
      <c r="AU69" s="121">
        <v>0</v>
      </c>
      <c r="AV69" s="129" t="s">
        <v>784</v>
      </c>
      <c r="AW69" s="129" t="s">
        <v>785</v>
      </c>
      <c r="AX69" s="129" t="s">
        <v>527</v>
      </c>
    </row>
    <row r="70" spans="1:50" x14ac:dyDescent="0.25">
      <c r="A70" s="120">
        <v>46037.208333333489</v>
      </c>
      <c r="B70" s="28" t="s">
        <v>552</v>
      </c>
      <c r="C70" s="25" t="s">
        <v>427</v>
      </c>
      <c r="D70" s="25" t="s">
        <v>430</v>
      </c>
      <c r="E70" s="25" t="s">
        <v>423</v>
      </c>
      <c r="F70" s="29" t="s">
        <v>243</v>
      </c>
      <c r="G70" s="29" t="s">
        <v>19</v>
      </c>
      <c r="H70" s="29" t="s">
        <v>4</v>
      </c>
      <c r="I70" s="29" t="s">
        <v>269</v>
      </c>
      <c r="J70" s="29" t="s">
        <v>868</v>
      </c>
      <c r="K70" s="25" t="s">
        <v>256</v>
      </c>
      <c r="L70" s="25" t="s">
        <v>845</v>
      </c>
      <c r="M70" s="25" t="s">
        <v>1007</v>
      </c>
      <c r="N70" s="25" t="s">
        <v>800</v>
      </c>
      <c r="O70" s="25">
        <v>0</v>
      </c>
      <c r="P70" s="25" t="s">
        <v>5034</v>
      </c>
      <c r="Q70" s="28" t="s">
        <v>0</v>
      </c>
      <c r="R70" s="29" t="s">
        <v>1008</v>
      </c>
      <c r="S70" s="27" t="s">
        <v>1009</v>
      </c>
      <c r="T70" s="27" t="s">
        <v>1010</v>
      </c>
      <c r="U70" s="28" t="s">
        <v>257</v>
      </c>
      <c r="V70" s="26" t="s">
        <v>256</v>
      </c>
      <c r="W70" s="26" t="s">
        <v>559</v>
      </c>
      <c r="X70" s="26" t="s">
        <v>410</v>
      </c>
      <c r="Y70" s="37" t="s">
        <v>530</v>
      </c>
      <c r="Z70" s="37" t="s">
        <v>587</v>
      </c>
      <c r="AA70" s="37" t="s">
        <v>417</v>
      </c>
      <c r="AB70" s="30">
        <v>80696</v>
      </c>
      <c r="AC70" s="30">
        <v>80696</v>
      </c>
      <c r="AD70" s="31">
        <v>0</v>
      </c>
      <c r="AE70" s="30">
        <v>12850.75</v>
      </c>
      <c r="AF70" s="30">
        <v>12850.75</v>
      </c>
      <c r="AG70" s="32">
        <v>67845.25</v>
      </c>
      <c r="AH70" s="30">
        <v>12850.75</v>
      </c>
      <c r="AI70" s="10" t="s">
        <v>573</v>
      </c>
      <c r="AJ70" s="30">
        <v>2534.0300000000002</v>
      </c>
      <c r="AK70" s="30">
        <v>2502.1400000000003</v>
      </c>
      <c r="AL70" s="30">
        <v>2526.15</v>
      </c>
      <c r="AM70" s="30">
        <v>2505.21</v>
      </c>
      <c r="AN70" s="30">
        <v>2512.79</v>
      </c>
      <c r="AO70" s="30">
        <v>175.62</v>
      </c>
      <c r="AP70" s="30">
        <v>94.81</v>
      </c>
      <c r="AQ70" s="30">
        <v>0</v>
      </c>
      <c r="AR70" s="30">
        <v>0</v>
      </c>
      <c r="AS70" s="30">
        <v>0</v>
      </c>
      <c r="AT70" s="30">
        <v>0</v>
      </c>
      <c r="AU70" s="121">
        <v>0</v>
      </c>
      <c r="AV70" s="129" t="s">
        <v>784</v>
      </c>
      <c r="AW70" s="129" t="s">
        <v>785</v>
      </c>
      <c r="AX70" s="129" t="s">
        <v>527</v>
      </c>
    </row>
    <row r="71" spans="1:50" x14ac:dyDescent="0.25">
      <c r="A71" s="120">
        <v>46037.208333333489</v>
      </c>
      <c r="B71" s="28" t="s">
        <v>552</v>
      </c>
      <c r="C71" s="25" t="s">
        <v>427</v>
      </c>
      <c r="D71" s="25" t="s">
        <v>430</v>
      </c>
      <c r="E71" s="25" t="s">
        <v>423</v>
      </c>
      <c r="F71" s="29" t="s">
        <v>243</v>
      </c>
      <c r="G71" s="29" t="s">
        <v>19</v>
      </c>
      <c r="H71" s="29" t="s">
        <v>4</v>
      </c>
      <c r="I71" s="29" t="s">
        <v>269</v>
      </c>
      <c r="J71" s="29" t="s">
        <v>868</v>
      </c>
      <c r="K71" s="25" t="s">
        <v>258</v>
      </c>
      <c r="L71" s="25" t="s">
        <v>845</v>
      </c>
      <c r="M71" s="25" t="s">
        <v>1007</v>
      </c>
      <c r="N71" s="25" t="s">
        <v>800</v>
      </c>
      <c r="O71" s="25">
        <v>0</v>
      </c>
      <c r="P71" s="25" t="s">
        <v>5034</v>
      </c>
      <c r="Q71" s="28" t="s">
        <v>0</v>
      </c>
      <c r="R71" s="29" t="s">
        <v>1008</v>
      </c>
      <c r="S71" s="27" t="s">
        <v>1009</v>
      </c>
      <c r="T71" s="27" t="s">
        <v>1010</v>
      </c>
      <c r="U71" s="28" t="s">
        <v>259</v>
      </c>
      <c r="V71" s="26" t="s">
        <v>258</v>
      </c>
      <c r="W71" s="26" t="s">
        <v>560</v>
      </c>
      <c r="X71" s="26" t="s">
        <v>410</v>
      </c>
      <c r="Y71" s="37" t="s">
        <v>526</v>
      </c>
      <c r="Z71" s="37" t="s">
        <v>575</v>
      </c>
      <c r="AA71" s="37" t="s">
        <v>415</v>
      </c>
      <c r="AB71" s="30">
        <v>62741</v>
      </c>
      <c r="AC71" s="30">
        <v>5227</v>
      </c>
      <c r="AD71" s="31">
        <v>57514</v>
      </c>
      <c r="AE71" s="30">
        <v>0</v>
      </c>
      <c r="AF71" s="30">
        <v>0</v>
      </c>
      <c r="AG71" s="32">
        <v>62741</v>
      </c>
      <c r="AH71" s="30">
        <v>0</v>
      </c>
      <c r="AI71" s="10" t="s">
        <v>573</v>
      </c>
      <c r="AJ71" s="30">
        <v>0</v>
      </c>
      <c r="AK71" s="30">
        <v>0</v>
      </c>
      <c r="AL71" s="30">
        <v>0</v>
      </c>
      <c r="AM71" s="30">
        <v>0</v>
      </c>
      <c r="AN71" s="30">
        <v>0</v>
      </c>
      <c r="AO71" s="30">
        <v>0</v>
      </c>
      <c r="AP71" s="30">
        <v>0</v>
      </c>
      <c r="AQ71" s="30">
        <v>0</v>
      </c>
      <c r="AR71" s="30">
        <v>0</v>
      </c>
      <c r="AS71" s="30">
        <v>0</v>
      </c>
      <c r="AT71" s="30">
        <v>0</v>
      </c>
      <c r="AU71" s="121">
        <v>0</v>
      </c>
      <c r="AV71" s="129" t="s">
        <v>920</v>
      </c>
      <c r="AW71" s="129" t="s">
        <v>785</v>
      </c>
      <c r="AX71" s="129" t="s">
        <v>527</v>
      </c>
    </row>
    <row r="72" spans="1:50" x14ac:dyDescent="0.25">
      <c r="A72" s="120">
        <v>46037.208333333489</v>
      </c>
      <c r="B72" s="28" t="s">
        <v>552</v>
      </c>
      <c r="C72" s="25" t="s">
        <v>427</v>
      </c>
      <c r="D72" s="25" t="s">
        <v>430</v>
      </c>
      <c r="E72" s="25" t="s">
        <v>423</v>
      </c>
      <c r="F72" s="29" t="s">
        <v>243</v>
      </c>
      <c r="G72" s="29" t="s">
        <v>19</v>
      </c>
      <c r="H72" s="29" t="s">
        <v>4</v>
      </c>
      <c r="I72" s="29" t="s">
        <v>269</v>
      </c>
      <c r="J72" s="29" t="s">
        <v>868</v>
      </c>
      <c r="K72" s="25" t="s">
        <v>258</v>
      </c>
      <c r="L72" s="25" t="s">
        <v>845</v>
      </c>
      <c r="M72" s="25" t="s">
        <v>1007</v>
      </c>
      <c r="N72" s="25" t="s">
        <v>800</v>
      </c>
      <c r="O72" s="25">
        <v>0</v>
      </c>
      <c r="P72" s="25" t="s">
        <v>5034</v>
      </c>
      <c r="Q72" s="28" t="s">
        <v>0</v>
      </c>
      <c r="R72" s="29" t="s">
        <v>1008</v>
      </c>
      <c r="S72" s="27" t="s">
        <v>1009</v>
      </c>
      <c r="T72" s="27" t="s">
        <v>1010</v>
      </c>
      <c r="U72" s="28" t="s">
        <v>259</v>
      </c>
      <c r="V72" s="26" t="s">
        <v>258</v>
      </c>
      <c r="W72" s="26" t="s">
        <v>560</v>
      </c>
      <c r="X72" s="26" t="s">
        <v>410</v>
      </c>
      <c r="Y72" s="37" t="s">
        <v>529</v>
      </c>
      <c r="Z72" s="37" t="s">
        <v>577</v>
      </c>
      <c r="AA72" s="37" t="s">
        <v>419</v>
      </c>
      <c r="AB72" s="30">
        <v>5227</v>
      </c>
      <c r="AC72" s="30">
        <v>62741</v>
      </c>
      <c r="AD72" s="31">
        <v>-57514</v>
      </c>
      <c r="AE72" s="30">
        <v>2285.13</v>
      </c>
      <c r="AF72" s="30">
        <v>2285.13</v>
      </c>
      <c r="AG72" s="32">
        <v>2941.87</v>
      </c>
      <c r="AH72" s="30">
        <v>2285.13</v>
      </c>
      <c r="AI72" s="10" t="s">
        <v>573</v>
      </c>
      <c r="AJ72" s="30">
        <v>401.88</v>
      </c>
      <c r="AK72" s="30">
        <v>202.5</v>
      </c>
      <c r="AL72" s="30">
        <v>202.5</v>
      </c>
      <c r="AM72" s="30">
        <v>202.5</v>
      </c>
      <c r="AN72" s="30">
        <v>425.25</v>
      </c>
      <c r="AO72" s="30">
        <v>425.25</v>
      </c>
      <c r="AP72" s="30">
        <v>425.25</v>
      </c>
      <c r="AQ72" s="30">
        <v>0</v>
      </c>
      <c r="AR72" s="30">
        <v>0</v>
      </c>
      <c r="AS72" s="30">
        <v>0</v>
      </c>
      <c r="AT72" s="30">
        <v>0</v>
      </c>
      <c r="AU72" s="121">
        <v>0</v>
      </c>
      <c r="AV72" s="129" t="s">
        <v>1011</v>
      </c>
      <c r="AW72" s="129" t="s">
        <v>1011</v>
      </c>
      <c r="AX72" s="129" t="s">
        <v>527</v>
      </c>
    </row>
    <row r="73" spans="1:50" x14ac:dyDescent="0.25">
      <c r="A73" s="120">
        <v>46037.208333333489</v>
      </c>
      <c r="B73" s="28" t="s">
        <v>552</v>
      </c>
      <c r="C73" s="25" t="s">
        <v>427</v>
      </c>
      <c r="D73" s="25" t="s">
        <v>430</v>
      </c>
      <c r="E73" s="25" t="s">
        <v>423</v>
      </c>
      <c r="F73" s="29" t="s">
        <v>243</v>
      </c>
      <c r="G73" s="29" t="s">
        <v>19</v>
      </c>
      <c r="H73" s="29" t="s">
        <v>4</v>
      </c>
      <c r="I73" s="29" t="s">
        <v>269</v>
      </c>
      <c r="J73" s="29" t="s">
        <v>868</v>
      </c>
      <c r="K73" s="25" t="s">
        <v>258</v>
      </c>
      <c r="L73" s="25" t="s">
        <v>845</v>
      </c>
      <c r="M73" s="25" t="s">
        <v>1007</v>
      </c>
      <c r="N73" s="25" t="s">
        <v>800</v>
      </c>
      <c r="O73" s="25">
        <v>0</v>
      </c>
      <c r="P73" s="25" t="s">
        <v>5034</v>
      </c>
      <c r="Q73" s="28" t="s">
        <v>0</v>
      </c>
      <c r="R73" s="29" t="s">
        <v>1008</v>
      </c>
      <c r="S73" s="27" t="s">
        <v>1009</v>
      </c>
      <c r="T73" s="27" t="s">
        <v>1010</v>
      </c>
      <c r="U73" s="28" t="s">
        <v>259</v>
      </c>
      <c r="V73" s="26" t="s">
        <v>258</v>
      </c>
      <c r="W73" s="26" t="s">
        <v>560</v>
      </c>
      <c r="X73" s="26" t="s">
        <v>410</v>
      </c>
      <c r="Y73" s="37" t="s">
        <v>530</v>
      </c>
      <c r="Z73" s="37" t="s">
        <v>587</v>
      </c>
      <c r="AA73" s="37" t="s">
        <v>417</v>
      </c>
      <c r="AB73" s="30">
        <v>-7735</v>
      </c>
      <c r="AC73" s="30">
        <v>-7735</v>
      </c>
      <c r="AD73" s="31">
        <v>0</v>
      </c>
      <c r="AE73" s="30">
        <v>23793.39</v>
      </c>
      <c r="AF73" s="30">
        <v>23793.39</v>
      </c>
      <c r="AG73" s="32">
        <v>-31528.39</v>
      </c>
      <c r="AH73" s="30">
        <v>23793.39</v>
      </c>
      <c r="AI73" s="10" t="s">
        <v>573</v>
      </c>
      <c r="AJ73" s="30">
        <v>2250</v>
      </c>
      <c r="AK73" s="30">
        <v>2250</v>
      </c>
      <c r="AL73" s="30">
        <v>2250</v>
      </c>
      <c r="AM73" s="30">
        <v>2250</v>
      </c>
      <c r="AN73" s="30">
        <v>5110</v>
      </c>
      <c r="AO73" s="30">
        <v>4850</v>
      </c>
      <c r="AP73" s="30">
        <v>4833.3900000000003</v>
      </c>
      <c r="AQ73" s="30">
        <v>0</v>
      </c>
      <c r="AR73" s="30">
        <v>0</v>
      </c>
      <c r="AS73" s="30">
        <v>0</v>
      </c>
      <c r="AT73" s="30">
        <v>0</v>
      </c>
      <c r="AU73" s="121">
        <v>0</v>
      </c>
      <c r="AV73" s="129" t="s">
        <v>1011</v>
      </c>
      <c r="AW73" s="129" t="s">
        <v>1011</v>
      </c>
      <c r="AX73" s="129" t="s">
        <v>527</v>
      </c>
    </row>
    <row r="74" spans="1:50" x14ac:dyDescent="0.25">
      <c r="A74" s="120">
        <v>46037.208333333489</v>
      </c>
      <c r="B74" s="28" t="s">
        <v>552</v>
      </c>
      <c r="C74" s="25" t="s">
        <v>427</v>
      </c>
      <c r="D74" s="25" t="s">
        <v>430</v>
      </c>
      <c r="E74" s="25" t="s">
        <v>423</v>
      </c>
      <c r="F74" s="29" t="s">
        <v>243</v>
      </c>
      <c r="G74" s="29" t="s">
        <v>19</v>
      </c>
      <c r="H74" s="29" t="s">
        <v>4</v>
      </c>
      <c r="I74" s="29" t="s">
        <v>579</v>
      </c>
      <c r="J74" s="29" t="s">
        <v>868</v>
      </c>
      <c r="K74" s="25" t="s">
        <v>258</v>
      </c>
      <c r="L74" s="25" t="s">
        <v>845</v>
      </c>
      <c r="M74" s="25" t="s">
        <v>1007</v>
      </c>
      <c r="N74" s="25" t="s">
        <v>800</v>
      </c>
      <c r="O74" s="25">
        <v>0</v>
      </c>
      <c r="P74" s="25" t="s">
        <v>5034</v>
      </c>
      <c r="Q74" s="28" t="s">
        <v>0</v>
      </c>
      <c r="R74" s="29" t="s">
        <v>1008</v>
      </c>
      <c r="S74" s="27" t="s">
        <v>1009</v>
      </c>
      <c r="T74" s="27" t="s">
        <v>1010</v>
      </c>
      <c r="U74" s="28" t="s">
        <v>259</v>
      </c>
      <c r="V74" s="26" t="s">
        <v>258</v>
      </c>
      <c r="W74" s="26" t="s">
        <v>560</v>
      </c>
      <c r="X74" s="26" t="s">
        <v>410</v>
      </c>
      <c r="Y74" s="37" t="s">
        <v>533</v>
      </c>
      <c r="Z74" s="37" t="s">
        <v>590</v>
      </c>
      <c r="AA74" s="37" t="s">
        <v>591</v>
      </c>
      <c r="AB74" s="30">
        <v>2216</v>
      </c>
      <c r="AC74" s="30">
        <v>2216</v>
      </c>
      <c r="AD74" s="31">
        <v>0</v>
      </c>
      <c r="AE74" s="30">
        <v>2215.2800000000002</v>
      </c>
      <c r="AF74" s="30">
        <v>2215.2799999999997</v>
      </c>
      <c r="AG74" s="32">
        <v>0.72000000000025466</v>
      </c>
      <c r="AH74" s="30">
        <v>2215.2799999999997</v>
      </c>
      <c r="AI74" s="10" t="s">
        <v>573</v>
      </c>
      <c r="AJ74" s="30">
        <v>2215.2799999999997</v>
      </c>
      <c r="AK74" s="30">
        <v>0</v>
      </c>
      <c r="AL74" s="30">
        <v>0</v>
      </c>
      <c r="AM74" s="30">
        <v>0</v>
      </c>
      <c r="AN74" s="30">
        <v>0</v>
      </c>
      <c r="AO74" s="30">
        <v>0</v>
      </c>
      <c r="AP74" s="30">
        <v>0</v>
      </c>
      <c r="AQ74" s="30">
        <v>0</v>
      </c>
      <c r="AR74" s="30">
        <v>0</v>
      </c>
      <c r="AS74" s="30">
        <v>0</v>
      </c>
      <c r="AT74" s="30">
        <v>0</v>
      </c>
      <c r="AU74" s="121">
        <v>0</v>
      </c>
      <c r="AV74" s="129" t="s">
        <v>784</v>
      </c>
      <c r="AW74" s="129" t="s">
        <v>785</v>
      </c>
      <c r="AX74" s="129" t="s">
        <v>527</v>
      </c>
    </row>
    <row r="75" spans="1:50" x14ac:dyDescent="0.25">
      <c r="A75" s="120">
        <v>46037.208333333489</v>
      </c>
      <c r="B75" s="28" t="s">
        <v>552</v>
      </c>
      <c r="C75" s="25" t="s">
        <v>427</v>
      </c>
      <c r="D75" s="25" t="s">
        <v>430</v>
      </c>
      <c r="E75" s="25" t="s">
        <v>423</v>
      </c>
      <c r="F75" s="29" t="s">
        <v>243</v>
      </c>
      <c r="G75" s="29" t="s">
        <v>19</v>
      </c>
      <c r="H75" s="29" t="s">
        <v>4</v>
      </c>
      <c r="I75" s="29" t="s">
        <v>269</v>
      </c>
      <c r="J75" s="29" t="s">
        <v>868</v>
      </c>
      <c r="K75" s="25" t="s">
        <v>262</v>
      </c>
      <c r="L75" s="25" t="s">
        <v>845</v>
      </c>
      <c r="M75" s="25" t="s">
        <v>1007</v>
      </c>
      <c r="N75" s="25" t="s">
        <v>800</v>
      </c>
      <c r="O75" s="25">
        <v>0</v>
      </c>
      <c r="P75" s="25" t="s">
        <v>5034</v>
      </c>
      <c r="Q75" s="28" t="s">
        <v>0</v>
      </c>
      <c r="R75" s="29" t="s">
        <v>1008</v>
      </c>
      <c r="S75" s="27" t="s">
        <v>1009</v>
      </c>
      <c r="T75" s="27" t="s">
        <v>1010</v>
      </c>
      <c r="U75" s="28" t="s">
        <v>263</v>
      </c>
      <c r="V75" s="26" t="s">
        <v>262</v>
      </c>
      <c r="W75" s="26" t="s">
        <v>562</v>
      </c>
      <c r="X75" s="26" t="s">
        <v>410</v>
      </c>
      <c r="Y75" s="37" t="s">
        <v>526</v>
      </c>
      <c r="Z75" s="37" t="s">
        <v>575</v>
      </c>
      <c r="AA75" s="37" t="s">
        <v>415</v>
      </c>
      <c r="AB75" s="30">
        <v>34371</v>
      </c>
      <c r="AC75" s="30">
        <v>34371</v>
      </c>
      <c r="AD75" s="31">
        <v>0</v>
      </c>
      <c r="AE75" s="30">
        <v>0</v>
      </c>
      <c r="AF75" s="30">
        <v>0</v>
      </c>
      <c r="AG75" s="32">
        <v>34371</v>
      </c>
      <c r="AH75" s="30">
        <v>0</v>
      </c>
      <c r="AI75" s="10" t="s">
        <v>573</v>
      </c>
      <c r="AJ75" s="30">
        <v>0</v>
      </c>
      <c r="AK75" s="30">
        <v>0</v>
      </c>
      <c r="AL75" s="30">
        <v>0</v>
      </c>
      <c r="AM75" s="30">
        <v>0</v>
      </c>
      <c r="AN75" s="30">
        <v>0</v>
      </c>
      <c r="AO75" s="30">
        <v>0</v>
      </c>
      <c r="AP75" s="30">
        <v>0</v>
      </c>
      <c r="AQ75" s="30">
        <v>0</v>
      </c>
      <c r="AR75" s="30">
        <v>0</v>
      </c>
      <c r="AS75" s="30">
        <v>0</v>
      </c>
      <c r="AT75" s="30">
        <v>0</v>
      </c>
      <c r="AU75" s="121">
        <v>0</v>
      </c>
      <c r="AV75" s="129" t="s">
        <v>784</v>
      </c>
      <c r="AW75" s="129" t="s">
        <v>785</v>
      </c>
      <c r="AX75" s="129" t="s">
        <v>527</v>
      </c>
    </row>
    <row r="76" spans="1:50" x14ac:dyDescent="0.25">
      <c r="A76" s="120">
        <v>46037.208333333489</v>
      </c>
      <c r="B76" s="28" t="s">
        <v>552</v>
      </c>
      <c r="C76" s="25" t="s">
        <v>427</v>
      </c>
      <c r="D76" s="25" t="s">
        <v>430</v>
      </c>
      <c r="E76" s="25" t="s">
        <v>423</v>
      </c>
      <c r="F76" s="29" t="s">
        <v>243</v>
      </c>
      <c r="G76" s="29" t="s">
        <v>19</v>
      </c>
      <c r="H76" s="29" t="s">
        <v>4</v>
      </c>
      <c r="I76" s="29" t="s">
        <v>269</v>
      </c>
      <c r="J76" s="29" t="s">
        <v>868</v>
      </c>
      <c r="K76" s="25" t="s">
        <v>262</v>
      </c>
      <c r="L76" s="25" t="s">
        <v>845</v>
      </c>
      <c r="M76" s="25" t="s">
        <v>1007</v>
      </c>
      <c r="N76" s="25" t="s">
        <v>800</v>
      </c>
      <c r="O76" s="25">
        <v>0</v>
      </c>
      <c r="P76" s="25" t="s">
        <v>5034</v>
      </c>
      <c r="Q76" s="28" t="s">
        <v>0</v>
      </c>
      <c r="R76" s="29" t="s">
        <v>1008</v>
      </c>
      <c r="S76" s="27" t="s">
        <v>1009</v>
      </c>
      <c r="T76" s="27" t="s">
        <v>1010</v>
      </c>
      <c r="U76" s="28" t="s">
        <v>263</v>
      </c>
      <c r="V76" s="26" t="s">
        <v>262</v>
      </c>
      <c r="W76" s="26" t="s">
        <v>562</v>
      </c>
      <c r="X76" s="26" t="s">
        <v>410</v>
      </c>
      <c r="Y76" s="37" t="s">
        <v>529</v>
      </c>
      <c r="Z76" s="37" t="s">
        <v>577</v>
      </c>
      <c r="AA76" s="37" t="s">
        <v>419</v>
      </c>
      <c r="AB76" s="30">
        <v>2673</v>
      </c>
      <c r="AC76" s="30">
        <v>2673</v>
      </c>
      <c r="AD76" s="31">
        <v>0</v>
      </c>
      <c r="AE76" s="30">
        <v>1559.25</v>
      </c>
      <c r="AF76" s="30">
        <v>1559.25</v>
      </c>
      <c r="AG76" s="32">
        <v>1113.75</v>
      </c>
      <c r="AH76" s="30">
        <v>1559.25</v>
      </c>
      <c r="AI76" s="10" t="s">
        <v>573</v>
      </c>
      <c r="AJ76" s="30">
        <v>222.75</v>
      </c>
      <c r="AK76" s="30">
        <v>222.75</v>
      </c>
      <c r="AL76" s="30">
        <v>222.75</v>
      </c>
      <c r="AM76" s="30">
        <v>222.75</v>
      </c>
      <c r="AN76" s="30">
        <v>222.75</v>
      </c>
      <c r="AO76" s="30">
        <v>222.75</v>
      </c>
      <c r="AP76" s="30">
        <v>222.75</v>
      </c>
      <c r="AQ76" s="30">
        <v>0</v>
      </c>
      <c r="AR76" s="30">
        <v>0</v>
      </c>
      <c r="AS76" s="30">
        <v>0</v>
      </c>
      <c r="AT76" s="30">
        <v>0</v>
      </c>
      <c r="AU76" s="121">
        <v>0</v>
      </c>
      <c r="AV76" s="129" t="s">
        <v>784</v>
      </c>
      <c r="AW76" s="129" t="s">
        <v>785</v>
      </c>
      <c r="AX76" s="129" t="s">
        <v>527</v>
      </c>
    </row>
    <row r="77" spans="1:50" x14ac:dyDescent="0.25">
      <c r="A77" s="120">
        <v>46037.208333333489</v>
      </c>
      <c r="B77" s="28" t="s">
        <v>552</v>
      </c>
      <c r="C77" s="25" t="s">
        <v>427</v>
      </c>
      <c r="D77" s="25" t="s">
        <v>430</v>
      </c>
      <c r="E77" s="25" t="s">
        <v>423</v>
      </c>
      <c r="F77" s="29" t="s">
        <v>243</v>
      </c>
      <c r="G77" s="29" t="s">
        <v>19</v>
      </c>
      <c r="H77" s="29" t="s">
        <v>4</v>
      </c>
      <c r="I77" s="29" t="s">
        <v>269</v>
      </c>
      <c r="J77" s="29" t="s">
        <v>868</v>
      </c>
      <c r="K77" s="25" t="s">
        <v>262</v>
      </c>
      <c r="L77" s="25" t="s">
        <v>845</v>
      </c>
      <c r="M77" s="25" t="s">
        <v>1007</v>
      </c>
      <c r="N77" s="25" t="s">
        <v>800</v>
      </c>
      <c r="O77" s="25">
        <v>0</v>
      </c>
      <c r="P77" s="25" t="s">
        <v>5034</v>
      </c>
      <c r="Q77" s="28" t="s">
        <v>0</v>
      </c>
      <c r="R77" s="29" t="s">
        <v>1008</v>
      </c>
      <c r="S77" s="27" t="s">
        <v>1009</v>
      </c>
      <c r="T77" s="27" t="s">
        <v>1010</v>
      </c>
      <c r="U77" s="28" t="s">
        <v>263</v>
      </c>
      <c r="V77" s="26" t="s">
        <v>262</v>
      </c>
      <c r="W77" s="26" t="s">
        <v>562</v>
      </c>
      <c r="X77" s="26" t="s">
        <v>410</v>
      </c>
      <c r="Y77" s="37" t="s">
        <v>530</v>
      </c>
      <c r="Z77" s="37" t="s">
        <v>587</v>
      </c>
      <c r="AA77" s="37" t="s">
        <v>417</v>
      </c>
      <c r="AB77" s="30">
        <v>-193</v>
      </c>
      <c r="AC77" s="30">
        <v>-193</v>
      </c>
      <c r="AD77" s="31">
        <v>0</v>
      </c>
      <c r="AE77" s="30">
        <v>18197.29</v>
      </c>
      <c r="AF77" s="30">
        <v>18197.29</v>
      </c>
      <c r="AG77" s="32">
        <v>-18390.29</v>
      </c>
      <c r="AH77" s="30">
        <v>18197.29</v>
      </c>
      <c r="AI77" s="10" t="s">
        <v>573</v>
      </c>
      <c r="AJ77" s="30">
        <v>2600</v>
      </c>
      <c r="AK77" s="30">
        <v>2599.64</v>
      </c>
      <c r="AL77" s="30">
        <v>2600</v>
      </c>
      <c r="AM77" s="30">
        <v>2600</v>
      </c>
      <c r="AN77" s="30">
        <v>2600</v>
      </c>
      <c r="AO77" s="30">
        <v>2597.65</v>
      </c>
      <c r="AP77" s="30">
        <v>2600</v>
      </c>
      <c r="AQ77" s="30">
        <v>0</v>
      </c>
      <c r="AR77" s="30">
        <v>0</v>
      </c>
      <c r="AS77" s="30">
        <v>0</v>
      </c>
      <c r="AT77" s="30">
        <v>0</v>
      </c>
      <c r="AU77" s="121">
        <v>0</v>
      </c>
      <c r="AV77" s="129" t="s">
        <v>1011</v>
      </c>
      <c r="AW77" s="129" t="s">
        <v>1011</v>
      </c>
      <c r="AX77" s="129" t="s">
        <v>527</v>
      </c>
    </row>
    <row r="78" spans="1:50" x14ac:dyDescent="0.25">
      <c r="A78" s="120">
        <v>46037.208333333489</v>
      </c>
      <c r="B78" s="28" t="s">
        <v>552</v>
      </c>
      <c r="C78" s="25" t="s">
        <v>427</v>
      </c>
      <c r="D78" s="25" t="s">
        <v>430</v>
      </c>
      <c r="E78" s="25" t="s">
        <v>423</v>
      </c>
      <c r="F78" s="29" t="s">
        <v>243</v>
      </c>
      <c r="G78" s="29" t="s">
        <v>19</v>
      </c>
      <c r="H78" s="29" t="s">
        <v>4</v>
      </c>
      <c r="I78" s="29" t="s">
        <v>269</v>
      </c>
      <c r="J78" s="29" t="s">
        <v>868</v>
      </c>
      <c r="K78" s="25" t="s">
        <v>451</v>
      </c>
      <c r="L78" s="25" t="s">
        <v>845</v>
      </c>
      <c r="M78" s="25" t="s">
        <v>1007</v>
      </c>
      <c r="N78" s="25" t="s">
        <v>800</v>
      </c>
      <c r="O78" s="25">
        <v>0</v>
      </c>
      <c r="P78" s="25" t="s">
        <v>5034</v>
      </c>
      <c r="Q78" s="28" t="s">
        <v>0</v>
      </c>
      <c r="R78" s="29" t="s">
        <v>1008</v>
      </c>
      <c r="S78" s="27" t="s">
        <v>1009</v>
      </c>
      <c r="T78" s="27" t="s">
        <v>1010</v>
      </c>
      <c r="U78" s="28" t="s">
        <v>268</v>
      </c>
      <c r="V78" s="26" t="s">
        <v>451</v>
      </c>
      <c r="W78" s="26" t="s">
        <v>592</v>
      </c>
      <c r="X78" s="26" t="s">
        <v>410</v>
      </c>
      <c r="Y78" s="37" t="s">
        <v>526</v>
      </c>
      <c r="Z78" s="37" t="s">
        <v>575</v>
      </c>
      <c r="AA78" s="37" t="s">
        <v>415</v>
      </c>
      <c r="AB78" s="30">
        <v>2673</v>
      </c>
      <c r="AC78" s="30">
        <v>600</v>
      </c>
      <c r="AD78" s="31">
        <v>2073</v>
      </c>
      <c r="AE78" s="30">
        <v>0</v>
      </c>
      <c r="AF78" s="30">
        <v>0</v>
      </c>
      <c r="AG78" s="32">
        <v>2673</v>
      </c>
      <c r="AH78" s="30">
        <v>0</v>
      </c>
      <c r="AI78" s="10" t="s">
        <v>573</v>
      </c>
      <c r="AJ78" s="30">
        <v>0</v>
      </c>
      <c r="AK78" s="30">
        <v>0</v>
      </c>
      <c r="AL78" s="30">
        <v>0</v>
      </c>
      <c r="AM78" s="30">
        <v>0</v>
      </c>
      <c r="AN78" s="30">
        <v>0</v>
      </c>
      <c r="AO78" s="30">
        <v>0</v>
      </c>
      <c r="AP78" s="30">
        <v>0</v>
      </c>
      <c r="AQ78" s="30">
        <v>0</v>
      </c>
      <c r="AR78" s="30">
        <v>0</v>
      </c>
      <c r="AS78" s="30">
        <v>0</v>
      </c>
      <c r="AT78" s="30">
        <v>0</v>
      </c>
      <c r="AU78" s="121">
        <v>0</v>
      </c>
      <c r="AV78" s="129" t="s">
        <v>920</v>
      </c>
      <c r="AW78" s="129" t="s">
        <v>785</v>
      </c>
      <c r="AX78" s="129" t="s">
        <v>527</v>
      </c>
    </row>
    <row r="79" spans="1:50" x14ac:dyDescent="0.25">
      <c r="A79" s="120">
        <v>46037.208333333489</v>
      </c>
      <c r="B79" s="28" t="s">
        <v>552</v>
      </c>
      <c r="C79" s="25" t="s">
        <v>427</v>
      </c>
      <c r="D79" s="25" t="s">
        <v>430</v>
      </c>
      <c r="E79" s="25" t="s">
        <v>423</v>
      </c>
      <c r="F79" s="29" t="s">
        <v>243</v>
      </c>
      <c r="G79" s="29" t="s">
        <v>19</v>
      </c>
      <c r="H79" s="29" t="s">
        <v>4</v>
      </c>
      <c r="I79" s="29" t="s">
        <v>269</v>
      </c>
      <c r="J79" s="29" t="s">
        <v>868</v>
      </c>
      <c r="K79" s="25" t="s">
        <v>451</v>
      </c>
      <c r="L79" s="25" t="s">
        <v>845</v>
      </c>
      <c r="M79" s="25" t="s">
        <v>1007</v>
      </c>
      <c r="N79" s="25" t="s">
        <v>800</v>
      </c>
      <c r="O79" s="25">
        <v>0</v>
      </c>
      <c r="P79" s="25" t="s">
        <v>5034</v>
      </c>
      <c r="Q79" s="28" t="s">
        <v>0</v>
      </c>
      <c r="R79" s="29" t="s">
        <v>1008</v>
      </c>
      <c r="S79" s="27" t="s">
        <v>1009</v>
      </c>
      <c r="T79" s="27" t="s">
        <v>1010</v>
      </c>
      <c r="U79" s="28" t="s">
        <v>268</v>
      </c>
      <c r="V79" s="26" t="s">
        <v>451</v>
      </c>
      <c r="W79" s="26" t="s">
        <v>592</v>
      </c>
      <c r="X79" s="26" t="s">
        <v>410</v>
      </c>
      <c r="Y79" s="37" t="s">
        <v>529</v>
      </c>
      <c r="Z79" s="37" t="s">
        <v>577</v>
      </c>
      <c r="AA79" s="37" t="s">
        <v>419</v>
      </c>
      <c r="AB79" s="30">
        <v>600</v>
      </c>
      <c r="AC79" s="30">
        <v>2673</v>
      </c>
      <c r="AD79" s="31">
        <v>-2073</v>
      </c>
      <c r="AE79" s="30">
        <v>1559.25</v>
      </c>
      <c r="AF79" s="30">
        <v>1559.25</v>
      </c>
      <c r="AG79" s="32">
        <v>-959.25</v>
      </c>
      <c r="AH79" s="30">
        <v>1559.25</v>
      </c>
      <c r="AI79" s="10" t="s">
        <v>573</v>
      </c>
      <c r="AJ79" s="30">
        <v>222.75</v>
      </c>
      <c r="AK79" s="30">
        <v>222.75</v>
      </c>
      <c r="AL79" s="30">
        <v>222.75</v>
      </c>
      <c r="AM79" s="30">
        <v>222.75</v>
      </c>
      <c r="AN79" s="30">
        <v>222.75</v>
      </c>
      <c r="AO79" s="30">
        <v>222.75</v>
      </c>
      <c r="AP79" s="30">
        <v>222.75</v>
      </c>
      <c r="AQ79" s="30">
        <v>0</v>
      </c>
      <c r="AR79" s="30">
        <v>0</v>
      </c>
      <c r="AS79" s="30">
        <v>0</v>
      </c>
      <c r="AT79" s="30">
        <v>0</v>
      </c>
      <c r="AU79" s="121">
        <v>0</v>
      </c>
      <c r="AV79" s="129" t="s">
        <v>1011</v>
      </c>
      <c r="AW79" s="129" t="s">
        <v>1011</v>
      </c>
      <c r="AX79" s="129" t="s">
        <v>527</v>
      </c>
    </row>
    <row r="80" spans="1:50" x14ac:dyDescent="0.25">
      <c r="A80" s="120">
        <v>46037.208333333489</v>
      </c>
      <c r="B80" s="28" t="s">
        <v>552</v>
      </c>
      <c r="C80" s="25" t="s">
        <v>427</v>
      </c>
      <c r="D80" s="25" t="s">
        <v>430</v>
      </c>
      <c r="E80" s="25" t="s">
        <v>423</v>
      </c>
      <c r="F80" s="29" t="s">
        <v>243</v>
      </c>
      <c r="G80" s="29" t="s">
        <v>19</v>
      </c>
      <c r="H80" s="29" t="s">
        <v>4</v>
      </c>
      <c r="I80" s="29" t="s">
        <v>269</v>
      </c>
      <c r="J80" s="29" t="s">
        <v>868</v>
      </c>
      <c r="K80" s="25" t="s">
        <v>451</v>
      </c>
      <c r="L80" s="25" t="s">
        <v>845</v>
      </c>
      <c r="M80" s="25" t="s">
        <v>1007</v>
      </c>
      <c r="N80" s="25" t="s">
        <v>800</v>
      </c>
      <c r="O80" s="25">
        <v>0</v>
      </c>
      <c r="P80" s="25" t="s">
        <v>5034</v>
      </c>
      <c r="Q80" s="28" t="s">
        <v>0</v>
      </c>
      <c r="R80" s="29" t="s">
        <v>1008</v>
      </c>
      <c r="S80" s="27" t="s">
        <v>1009</v>
      </c>
      <c r="T80" s="27" t="s">
        <v>1010</v>
      </c>
      <c r="U80" s="28" t="s">
        <v>268</v>
      </c>
      <c r="V80" s="26" t="s">
        <v>451</v>
      </c>
      <c r="W80" s="26" t="s">
        <v>592</v>
      </c>
      <c r="X80" s="26" t="s">
        <v>410</v>
      </c>
      <c r="Y80" s="37" t="s">
        <v>530</v>
      </c>
      <c r="Z80" s="37" t="s">
        <v>587</v>
      </c>
      <c r="AA80" s="37" t="s">
        <v>417</v>
      </c>
      <c r="AB80" s="30">
        <v>33575</v>
      </c>
      <c r="AC80" s="30">
        <v>33575</v>
      </c>
      <c r="AD80" s="31">
        <v>0</v>
      </c>
      <c r="AE80" s="30">
        <v>18114.37</v>
      </c>
      <c r="AF80" s="30">
        <v>18114.37</v>
      </c>
      <c r="AG80" s="32">
        <v>15460.630000000001</v>
      </c>
      <c r="AH80" s="30">
        <v>18114.37</v>
      </c>
      <c r="AI80" s="10" t="s">
        <v>573</v>
      </c>
      <c r="AJ80" s="30">
        <v>2596.5299999999997</v>
      </c>
      <c r="AK80" s="30">
        <v>2600</v>
      </c>
      <c r="AL80" s="30">
        <v>2600</v>
      </c>
      <c r="AM80" s="30">
        <v>2586.8199999999997</v>
      </c>
      <c r="AN80" s="30">
        <v>2574.9</v>
      </c>
      <c r="AO80" s="30">
        <v>2585.19</v>
      </c>
      <c r="AP80" s="30">
        <v>2570.9299999999998</v>
      </c>
      <c r="AQ80" s="30">
        <v>0</v>
      </c>
      <c r="AR80" s="30">
        <v>0</v>
      </c>
      <c r="AS80" s="30">
        <v>0</v>
      </c>
      <c r="AT80" s="30">
        <v>0</v>
      </c>
      <c r="AU80" s="121">
        <v>0</v>
      </c>
      <c r="AV80" s="129" t="s">
        <v>784</v>
      </c>
      <c r="AW80" s="129" t="s">
        <v>785</v>
      </c>
      <c r="AX80" s="129" t="s">
        <v>527</v>
      </c>
    </row>
    <row r="81" spans="1:50" x14ac:dyDescent="0.25">
      <c r="A81" s="120">
        <v>46037.208333333489</v>
      </c>
      <c r="B81" s="28" t="s">
        <v>552</v>
      </c>
      <c r="C81" s="25" t="s">
        <v>427</v>
      </c>
      <c r="D81" s="25" t="s">
        <v>430</v>
      </c>
      <c r="E81" s="25" t="s">
        <v>423</v>
      </c>
      <c r="F81" s="29" t="s">
        <v>243</v>
      </c>
      <c r="G81" s="29" t="s">
        <v>19</v>
      </c>
      <c r="H81" s="29" t="s">
        <v>4</v>
      </c>
      <c r="I81" s="29" t="s">
        <v>269</v>
      </c>
      <c r="J81" s="29" t="s">
        <v>777</v>
      </c>
      <c r="K81" s="25" t="s">
        <v>430</v>
      </c>
      <c r="L81" s="25" t="s">
        <v>845</v>
      </c>
      <c r="M81" s="25" t="s">
        <v>1007</v>
      </c>
      <c r="N81" s="25" t="s">
        <v>800</v>
      </c>
      <c r="O81" s="25">
        <v>0</v>
      </c>
      <c r="P81" s="25" t="s">
        <v>5034</v>
      </c>
      <c r="Q81" s="28" t="s">
        <v>0</v>
      </c>
      <c r="R81" s="29" t="s">
        <v>1008</v>
      </c>
      <c r="S81" s="27" t="s">
        <v>1009</v>
      </c>
      <c r="T81" s="27" t="s">
        <v>1010</v>
      </c>
      <c r="U81" s="28" t="s">
        <v>270</v>
      </c>
      <c r="V81" s="26" t="s">
        <v>430</v>
      </c>
      <c r="W81" s="26" t="s">
        <v>593</v>
      </c>
      <c r="X81" s="26" t="s">
        <v>410</v>
      </c>
      <c r="Y81" s="37" t="s">
        <v>526</v>
      </c>
      <c r="Z81" s="37" t="s">
        <v>575</v>
      </c>
      <c r="AA81" s="37" t="s">
        <v>415</v>
      </c>
      <c r="AB81" s="30">
        <v>21000</v>
      </c>
      <c r="AC81" s="30">
        <v>21000</v>
      </c>
      <c r="AD81" s="31">
        <v>0</v>
      </c>
      <c r="AE81" s="30">
        <v>0</v>
      </c>
      <c r="AF81" s="30">
        <v>0</v>
      </c>
      <c r="AG81" s="32">
        <v>21000</v>
      </c>
      <c r="AH81" s="30">
        <v>0</v>
      </c>
      <c r="AI81" s="10" t="s">
        <v>573</v>
      </c>
      <c r="AJ81" s="30">
        <v>0</v>
      </c>
      <c r="AK81" s="30">
        <v>0</v>
      </c>
      <c r="AL81" s="30">
        <v>0</v>
      </c>
      <c r="AM81" s="30">
        <v>0</v>
      </c>
      <c r="AN81" s="30">
        <v>0</v>
      </c>
      <c r="AO81" s="30">
        <v>0</v>
      </c>
      <c r="AP81" s="30">
        <v>0</v>
      </c>
      <c r="AQ81" s="30">
        <v>0</v>
      </c>
      <c r="AR81" s="30">
        <v>0</v>
      </c>
      <c r="AS81" s="30">
        <v>0</v>
      </c>
      <c r="AT81" s="30">
        <v>0</v>
      </c>
      <c r="AU81" s="121">
        <v>0</v>
      </c>
      <c r="AV81" s="129" t="s">
        <v>784</v>
      </c>
      <c r="AW81" s="129" t="s">
        <v>785</v>
      </c>
      <c r="AX81" s="129" t="s">
        <v>527</v>
      </c>
    </row>
    <row r="82" spans="1:50" x14ac:dyDescent="0.25">
      <c r="A82" s="120">
        <v>46037.208333333489</v>
      </c>
      <c r="B82" s="28" t="s">
        <v>552</v>
      </c>
      <c r="C82" s="25" t="s">
        <v>427</v>
      </c>
      <c r="D82" s="25" t="s">
        <v>430</v>
      </c>
      <c r="E82" s="25" t="s">
        <v>423</v>
      </c>
      <c r="F82" s="29" t="s">
        <v>243</v>
      </c>
      <c r="G82" s="29" t="s">
        <v>19</v>
      </c>
      <c r="H82" s="29" t="s">
        <v>4</v>
      </c>
      <c r="I82" s="29" t="s">
        <v>269</v>
      </c>
      <c r="J82" s="29" t="s">
        <v>777</v>
      </c>
      <c r="K82" s="25" t="s">
        <v>430</v>
      </c>
      <c r="L82" s="25" t="s">
        <v>845</v>
      </c>
      <c r="M82" s="25" t="s">
        <v>1007</v>
      </c>
      <c r="N82" s="25" t="s">
        <v>800</v>
      </c>
      <c r="O82" s="25">
        <v>0</v>
      </c>
      <c r="P82" s="25" t="s">
        <v>5034</v>
      </c>
      <c r="Q82" s="28" t="s">
        <v>0</v>
      </c>
      <c r="R82" s="29" t="s">
        <v>1008</v>
      </c>
      <c r="S82" s="27" t="s">
        <v>1009</v>
      </c>
      <c r="T82" s="27" t="s">
        <v>1010</v>
      </c>
      <c r="U82" s="28" t="s">
        <v>270</v>
      </c>
      <c r="V82" s="26" t="s">
        <v>430</v>
      </c>
      <c r="W82" s="26" t="s">
        <v>593</v>
      </c>
      <c r="X82" s="26" t="s">
        <v>410</v>
      </c>
      <c r="Y82" s="37" t="s">
        <v>528</v>
      </c>
      <c r="Z82" s="37" t="s">
        <v>576</v>
      </c>
      <c r="AA82" s="37" t="s">
        <v>416</v>
      </c>
      <c r="AB82" s="30">
        <v>95106</v>
      </c>
      <c r="AC82" s="30">
        <v>1693915</v>
      </c>
      <c r="AD82" s="31">
        <v>-1598809</v>
      </c>
      <c r="AE82" s="30">
        <v>854733.49</v>
      </c>
      <c r="AF82" s="30">
        <v>854733.49</v>
      </c>
      <c r="AG82" s="32">
        <v>-759627.49</v>
      </c>
      <c r="AH82" s="30">
        <v>854733.49</v>
      </c>
      <c r="AI82" s="10" t="s">
        <v>573</v>
      </c>
      <c r="AJ82" s="30">
        <v>120813.95000000001</v>
      </c>
      <c r="AK82" s="30">
        <v>118522.81000000001</v>
      </c>
      <c r="AL82" s="30">
        <v>117714.95</v>
      </c>
      <c r="AM82" s="30">
        <v>123961.05</v>
      </c>
      <c r="AN82" s="30">
        <v>123391.75</v>
      </c>
      <c r="AO82" s="30">
        <v>123010.6</v>
      </c>
      <c r="AP82" s="30">
        <v>127318.38</v>
      </c>
      <c r="AQ82" s="30">
        <v>0</v>
      </c>
      <c r="AR82" s="30">
        <v>0</v>
      </c>
      <c r="AS82" s="30">
        <v>0</v>
      </c>
      <c r="AT82" s="30">
        <v>0</v>
      </c>
      <c r="AU82" s="121">
        <v>0</v>
      </c>
      <c r="AV82" s="129" t="s">
        <v>1011</v>
      </c>
      <c r="AW82" s="129" t="s">
        <v>1011</v>
      </c>
      <c r="AX82" s="129" t="s">
        <v>527</v>
      </c>
    </row>
    <row r="83" spans="1:50" x14ac:dyDescent="0.25">
      <c r="A83" s="120">
        <v>46037.208333333489</v>
      </c>
      <c r="B83" s="28" t="s">
        <v>552</v>
      </c>
      <c r="C83" s="25" t="s">
        <v>427</v>
      </c>
      <c r="D83" s="25" t="s">
        <v>430</v>
      </c>
      <c r="E83" s="25" t="s">
        <v>423</v>
      </c>
      <c r="F83" s="29" t="s">
        <v>243</v>
      </c>
      <c r="G83" s="29" t="s">
        <v>19</v>
      </c>
      <c r="H83" s="29" t="s">
        <v>4</v>
      </c>
      <c r="I83" s="29" t="s">
        <v>269</v>
      </c>
      <c r="J83" s="29" t="s">
        <v>777</v>
      </c>
      <c r="K83" s="25" t="s">
        <v>430</v>
      </c>
      <c r="L83" s="25" t="s">
        <v>845</v>
      </c>
      <c r="M83" s="25" t="s">
        <v>1007</v>
      </c>
      <c r="N83" s="25" t="s">
        <v>800</v>
      </c>
      <c r="O83" s="25">
        <v>0</v>
      </c>
      <c r="P83" s="25" t="s">
        <v>5034</v>
      </c>
      <c r="Q83" s="28" t="s">
        <v>0</v>
      </c>
      <c r="R83" s="29" t="s">
        <v>1008</v>
      </c>
      <c r="S83" s="27" t="s">
        <v>1009</v>
      </c>
      <c r="T83" s="27" t="s">
        <v>1010</v>
      </c>
      <c r="U83" s="28" t="s">
        <v>270</v>
      </c>
      <c r="V83" s="26" t="s">
        <v>430</v>
      </c>
      <c r="W83" s="26" t="s">
        <v>593</v>
      </c>
      <c r="X83" s="26" t="s">
        <v>410</v>
      </c>
      <c r="Y83" s="37" t="s">
        <v>529</v>
      </c>
      <c r="Z83" s="37" t="s">
        <v>577</v>
      </c>
      <c r="AA83" s="37" t="s">
        <v>419</v>
      </c>
      <c r="AB83" s="30">
        <v>527822</v>
      </c>
      <c r="AC83" s="30">
        <v>527822</v>
      </c>
      <c r="AD83" s="31">
        <v>0</v>
      </c>
      <c r="AE83" s="30">
        <v>49263.710000000006</v>
      </c>
      <c r="AF83" s="30">
        <v>49263.710000000006</v>
      </c>
      <c r="AG83" s="32">
        <v>478558.29</v>
      </c>
      <c r="AH83" s="30">
        <v>49263.710000000006</v>
      </c>
      <c r="AI83" s="10" t="s">
        <v>573</v>
      </c>
      <c r="AJ83" s="30">
        <v>7046.81</v>
      </c>
      <c r="AK83" s="30">
        <v>6986.3</v>
      </c>
      <c r="AL83" s="30">
        <v>6823.01</v>
      </c>
      <c r="AM83" s="30">
        <v>7046.47</v>
      </c>
      <c r="AN83" s="30">
        <v>7047.21</v>
      </c>
      <c r="AO83" s="30">
        <v>7047.08</v>
      </c>
      <c r="AP83" s="30">
        <v>7266.83</v>
      </c>
      <c r="AQ83" s="30">
        <v>0</v>
      </c>
      <c r="AR83" s="30">
        <v>0</v>
      </c>
      <c r="AS83" s="30">
        <v>0</v>
      </c>
      <c r="AT83" s="30">
        <v>0</v>
      </c>
      <c r="AU83" s="121">
        <v>0</v>
      </c>
      <c r="AV83" s="129" t="s">
        <v>784</v>
      </c>
      <c r="AW83" s="129" t="s">
        <v>785</v>
      </c>
      <c r="AX83" s="129" t="s">
        <v>527</v>
      </c>
    </row>
    <row r="84" spans="1:50" x14ac:dyDescent="0.25">
      <c r="A84" s="120">
        <v>46037.208333333489</v>
      </c>
      <c r="B84" s="28" t="s">
        <v>552</v>
      </c>
      <c r="C84" s="25" t="s">
        <v>427</v>
      </c>
      <c r="D84" s="25" t="s">
        <v>430</v>
      </c>
      <c r="E84" s="25" t="s">
        <v>423</v>
      </c>
      <c r="F84" s="29" t="s">
        <v>243</v>
      </c>
      <c r="G84" s="29" t="s">
        <v>19</v>
      </c>
      <c r="H84" s="29" t="s">
        <v>4</v>
      </c>
      <c r="I84" s="29" t="s">
        <v>269</v>
      </c>
      <c r="J84" s="29" t="s">
        <v>777</v>
      </c>
      <c r="K84" s="25" t="s">
        <v>430</v>
      </c>
      <c r="L84" s="25" t="s">
        <v>845</v>
      </c>
      <c r="M84" s="25" t="s">
        <v>1007</v>
      </c>
      <c r="N84" s="25" t="s">
        <v>800</v>
      </c>
      <c r="O84" s="25">
        <v>0</v>
      </c>
      <c r="P84" s="25" t="s">
        <v>5034</v>
      </c>
      <c r="Q84" s="28" t="s">
        <v>0</v>
      </c>
      <c r="R84" s="29" t="s">
        <v>1008</v>
      </c>
      <c r="S84" s="27" t="s">
        <v>1009</v>
      </c>
      <c r="T84" s="27" t="s">
        <v>1010</v>
      </c>
      <c r="U84" s="28" t="s">
        <v>270</v>
      </c>
      <c r="V84" s="26" t="s">
        <v>430</v>
      </c>
      <c r="W84" s="26" t="s">
        <v>593</v>
      </c>
      <c r="X84" s="26" t="s">
        <v>410</v>
      </c>
      <c r="Y84" s="37" t="s">
        <v>530</v>
      </c>
      <c r="Z84" s="37" t="s">
        <v>587</v>
      </c>
      <c r="AA84" s="37" t="s">
        <v>417</v>
      </c>
      <c r="AB84" s="30">
        <v>1657776</v>
      </c>
      <c r="AC84" s="30">
        <v>58967</v>
      </c>
      <c r="AD84" s="31">
        <v>1598809</v>
      </c>
      <c r="AE84" s="30">
        <v>297311.14</v>
      </c>
      <c r="AF84" s="30">
        <v>297311.14</v>
      </c>
      <c r="AG84" s="32">
        <v>1360464.8599999999</v>
      </c>
      <c r="AH84" s="30">
        <v>297311.14</v>
      </c>
      <c r="AI84" s="10" t="s">
        <v>573</v>
      </c>
      <c r="AJ84" s="30">
        <v>42566.87</v>
      </c>
      <c r="AK84" s="30">
        <v>42624.160000000003</v>
      </c>
      <c r="AL84" s="30">
        <v>42540.32</v>
      </c>
      <c r="AM84" s="30">
        <v>42582.880000000005</v>
      </c>
      <c r="AN84" s="30">
        <v>42639.81</v>
      </c>
      <c r="AO84" s="30">
        <v>42504.939999999995</v>
      </c>
      <c r="AP84" s="30">
        <v>41852.159999999996</v>
      </c>
      <c r="AQ84" s="30">
        <v>0</v>
      </c>
      <c r="AR84" s="30">
        <v>0</v>
      </c>
      <c r="AS84" s="30">
        <v>0</v>
      </c>
      <c r="AT84" s="30">
        <v>0</v>
      </c>
      <c r="AU84" s="121">
        <v>0</v>
      </c>
      <c r="AV84" s="129" t="s">
        <v>920</v>
      </c>
      <c r="AW84" s="129" t="s">
        <v>785</v>
      </c>
      <c r="AX84" s="129" t="s">
        <v>527</v>
      </c>
    </row>
    <row r="85" spans="1:50" x14ac:dyDescent="0.25">
      <c r="A85" s="120">
        <v>46037.208333333489</v>
      </c>
      <c r="B85" s="28" t="s">
        <v>552</v>
      </c>
      <c r="C85" s="25" t="s">
        <v>427</v>
      </c>
      <c r="D85" s="25" t="s">
        <v>430</v>
      </c>
      <c r="E85" s="25" t="s">
        <v>423</v>
      </c>
      <c r="F85" s="29" t="s">
        <v>243</v>
      </c>
      <c r="G85" s="29" t="s">
        <v>19</v>
      </c>
      <c r="H85" s="29" t="s">
        <v>4</v>
      </c>
      <c r="I85" s="29" t="s">
        <v>579</v>
      </c>
      <c r="J85" s="29" t="s">
        <v>777</v>
      </c>
      <c r="K85" s="25" t="s">
        <v>430</v>
      </c>
      <c r="L85" s="25" t="s">
        <v>845</v>
      </c>
      <c r="M85" s="25" t="s">
        <v>1007</v>
      </c>
      <c r="N85" s="25" t="s">
        <v>800</v>
      </c>
      <c r="O85" s="25">
        <v>0</v>
      </c>
      <c r="P85" s="25" t="s">
        <v>5034</v>
      </c>
      <c r="Q85" s="28" t="s">
        <v>0</v>
      </c>
      <c r="R85" s="29" t="s">
        <v>1008</v>
      </c>
      <c r="S85" s="27" t="s">
        <v>1009</v>
      </c>
      <c r="T85" s="27" t="s">
        <v>1010</v>
      </c>
      <c r="U85" s="28" t="s">
        <v>270</v>
      </c>
      <c r="V85" s="26" t="s">
        <v>430</v>
      </c>
      <c r="W85" s="26" t="s">
        <v>593</v>
      </c>
      <c r="X85" s="26" t="s">
        <v>410</v>
      </c>
      <c r="Y85" s="37" t="s">
        <v>533</v>
      </c>
      <c r="Z85" s="37" t="s">
        <v>590</v>
      </c>
      <c r="AA85" s="37" t="s">
        <v>591</v>
      </c>
      <c r="AB85" s="30">
        <v>669</v>
      </c>
      <c r="AC85" s="30">
        <v>669</v>
      </c>
      <c r="AD85" s="31">
        <v>0</v>
      </c>
      <c r="AE85" s="30">
        <v>668.89</v>
      </c>
      <c r="AF85" s="30">
        <v>668.89</v>
      </c>
      <c r="AG85" s="32">
        <v>0.11000000000001364</v>
      </c>
      <c r="AH85" s="30">
        <v>668.89</v>
      </c>
      <c r="AI85" s="10" t="s">
        <v>573</v>
      </c>
      <c r="AJ85" s="30">
        <v>0</v>
      </c>
      <c r="AK85" s="30">
        <v>668.89</v>
      </c>
      <c r="AL85" s="30">
        <v>0</v>
      </c>
      <c r="AM85" s="30">
        <v>0</v>
      </c>
      <c r="AN85" s="30">
        <v>0</v>
      </c>
      <c r="AO85" s="30">
        <v>0</v>
      </c>
      <c r="AP85" s="30">
        <v>0</v>
      </c>
      <c r="AQ85" s="30">
        <v>0</v>
      </c>
      <c r="AR85" s="30">
        <v>0</v>
      </c>
      <c r="AS85" s="30">
        <v>0</v>
      </c>
      <c r="AT85" s="30">
        <v>0</v>
      </c>
      <c r="AU85" s="121">
        <v>0</v>
      </c>
      <c r="AV85" s="129" t="s">
        <v>784</v>
      </c>
      <c r="AW85" s="129" t="s">
        <v>785</v>
      </c>
      <c r="AX85" s="129" t="s">
        <v>527</v>
      </c>
    </row>
    <row r="86" spans="1:50" x14ac:dyDescent="0.25">
      <c r="A86" s="120">
        <v>46037.208333333489</v>
      </c>
      <c r="B86" s="28" t="s">
        <v>552</v>
      </c>
      <c r="C86" s="25" t="s">
        <v>427</v>
      </c>
      <c r="D86" s="25" t="s">
        <v>428</v>
      </c>
      <c r="E86" s="25" t="s">
        <v>423</v>
      </c>
      <c r="F86" s="29" t="s">
        <v>243</v>
      </c>
      <c r="G86" s="29" t="s">
        <v>19</v>
      </c>
      <c r="H86" s="29" t="s">
        <v>4</v>
      </c>
      <c r="I86" s="29" t="s">
        <v>269</v>
      </c>
      <c r="J86" s="29" t="s">
        <v>777</v>
      </c>
      <c r="K86" s="25" t="s">
        <v>428</v>
      </c>
      <c r="L86" s="25" t="s">
        <v>845</v>
      </c>
      <c r="M86" s="25" t="s">
        <v>1007</v>
      </c>
      <c r="N86" s="25" t="s">
        <v>800</v>
      </c>
      <c r="O86" s="25">
        <v>0</v>
      </c>
      <c r="P86" s="25" t="s">
        <v>5034</v>
      </c>
      <c r="Q86" s="28" t="s">
        <v>0</v>
      </c>
      <c r="R86" s="29" t="s">
        <v>1008</v>
      </c>
      <c r="S86" s="27" t="s">
        <v>1009</v>
      </c>
      <c r="T86" s="27" t="s">
        <v>1010</v>
      </c>
      <c r="U86" s="28" t="s">
        <v>271</v>
      </c>
      <c r="V86" s="26" t="s">
        <v>428</v>
      </c>
      <c r="W86" s="26" t="s">
        <v>608</v>
      </c>
      <c r="X86" s="26" t="s">
        <v>410</v>
      </c>
      <c r="Y86" s="37" t="s">
        <v>526</v>
      </c>
      <c r="Z86" s="37" t="s">
        <v>575</v>
      </c>
      <c r="AA86" s="37" t="s">
        <v>415</v>
      </c>
      <c r="AB86" s="30">
        <v>18711</v>
      </c>
      <c r="AC86" s="30">
        <v>160371</v>
      </c>
      <c r="AD86" s="31">
        <v>-141660</v>
      </c>
      <c r="AE86" s="30">
        <v>0</v>
      </c>
      <c r="AF86" s="30">
        <v>0</v>
      </c>
      <c r="AG86" s="32">
        <v>18711</v>
      </c>
      <c r="AH86" s="30">
        <v>0</v>
      </c>
      <c r="AI86" s="10" t="s">
        <v>573</v>
      </c>
      <c r="AJ86" s="30">
        <v>0</v>
      </c>
      <c r="AK86" s="30">
        <v>0</v>
      </c>
      <c r="AL86" s="30">
        <v>0</v>
      </c>
      <c r="AM86" s="30">
        <v>0</v>
      </c>
      <c r="AN86" s="30">
        <v>0</v>
      </c>
      <c r="AO86" s="30">
        <v>0</v>
      </c>
      <c r="AP86" s="30">
        <v>0</v>
      </c>
      <c r="AQ86" s="30">
        <v>0</v>
      </c>
      <c r="AR86" s="30">
        <v>0</v>
      </c>
      <c r="AS86" s="30">
        <v>0</v>
      </c>
      <c r="AT86" s="30">
        <v>0</v>
      </c>
      <c r="AU86" s="121">
        <v>0</v>
      </c>
      <c r="AV86" s="129" t="s">
        <v>1011</v>
      </c>
      <c r="AW86" s="129" t="s">
        <v>1011</v>
      </c>
      <c r="AX86" s="129" t="s">
        <v>527</v>
      </c>
    </row>
    <row r="87" spans="1:50" x14ac:dyDescent="0.25">
      <c r="A87" s="120">
        <v>46037.208333333489</v>
      </c>
      <c r="B87" s="28" t="s">
        <v>552</v>
      </c>
      <c r="C87" s="25" t="s">
        <v>427</v>
      </c>
      <c r="D87" s="25" t="s">
        <v>428</v>
      </c>
      <c r="E87" s="25" t="s">
        <v>423</v>
      </c>
      <c r="F87" s="29" t="s">
        <v>243</v>
      </c>
      <c r="G87" s="29" t="s">
        <v>19</v>
      </c>
      <c r="H87" s="29" t="s">
        <v>4</v>
      </c>
      <c r="I87" s="29" t="s">
        <v>269</v>
      </c>
      <c r="J87" s="29" t="s">
        <v>777</v>
      </c>
      <c r="K87" s="25" t="s">
        <v>428</v>
      </c>
      <c r="L87" s="25" t="s">
        <v>845</v>
      </c>
      <c r="M87" s="25" t="s">
        <v>1007</v>
      </c>
      <c r="N87" s="25" t="s">
        <v>800</v>
      </c>
      <c r="O87" s="25">
        <v>0</v>
      </c>
      <c r="P87" s="25" t="s">
        <v>5034</v>
      </c>
      <c r="Q87" s="28" t="s">
        <v>0</v>
      </c>
      <c r="R87" s="29" t="s">
        <v>1008</v>
      </c>
      <c r="S87" s="27" t="s">
        <v>1009</v>
      </c>
      <c r="T87" s="27" t="s">
        <v>1010</v>
      </c>
      <c r="U87" s="28" t="s">
        <v>271</v>
      </c>
      <c r="V87" s="26" t="s">
        <v>428</v>
      </c>
      <c r="W87" s="26" t="s">
        <v>608</v>
      </c>
      <c r="X87" s="26" t="s">
        <v>410</v>
      </c>
      <c r="Y87" s="37" t="s">
        <v>528</v>
      </c>
      <c r="Z87" s="37" t="s">
        <v>576</v>
      </c>
      <c r="AA87" s="37" t="s">
        <v>416</v>
      </c>
      <c r="AB87" s="30">
        <v>160178</v>
      </c>
      <c r="AC87" s="30">
        <v>446029</v>
      </c>
      <c r="AD87" s="31">
        <v>-285851</v>
      </c>
      <c r="AE87" s="30">
        <v>252077.43</v>
      </c>
      <c r="AF87" s="30">
        <v>252077.43</v>
      </c>
      <c r="AG87" s="32">
        <v>-91899.43</v>
      </c>
      <c r="AH87" s="30">
        <v>252077.43</v>
      </c>
      <c r="AI87" s="10" t="s">
        <v>573</v>
      </c>
      <c r="AJ87" s="30">
        <v>36541.870000000003</v>
      </c>
      <c r="AK87" s="30">
        <v>36536.15</v>
      </c>
      <c r="AL87" s="30">
        <v>36553.599999999999</v>
      </c>
      <c r="AM87" s="30">
        <v>36560.36</v>
      </c>
      <c r="AN87" s="30">
        <v>36522.06</v>
      </c>
      <c r="AO87" s="30">
        <v>33646.879999999997</v>
      </c>
      <c r="AP87" s="30">
        <v>35716.51</v>
      </c>
      <c r="AQ87" s="30">
        <v>0</v>
      </c>
      <c r="AR87" s="30">
        <v>0</v>
      </c>
      <c r="AS87" s="30">
        <v>0</v>
      </c>
      <c r="AT87" s="30">
        <v>0</v>
      </c>
      <c r="AU87" s="121">
        <v>0</v>
      </c>
      <c r="AV87" s="129" t="s">
        <v>1011</v>
      </c>
      <c r="AW87" s="129" t="s">
        <v>1011</v>
      </c>
      <c r="AX87" s="129" t="s">
        <v>527</v>
      </c>
    </row>
    <row r="88" spans="1:50" x14ac:dyDescent="0.25">
      <c r="A88" s="120">
        <v>46037.208333333489</v>
      </c>
      <c r="B88" s="28" t="s">
        <v>552</v>
      </c>
      <c r="C88" s="25" t="s">
        <v>427</v>
      </c>
      <c r="D88" s="25" t="s">
        <v>428</v>
      </c>
      <c r="E88" s="25" t="s">
        <v>423</v>
      </c>
      <c r="F88" s="29" t="s">
        <v>243</v>
      </c>
      <c r="G88" s="29" t="s">
        <v>19</v>
      </c>
      <c r="H88" s="29" t="s">
        <v>4</v>
      </c>
      <c r="I88" s="29" t="s">
        <v>269</v>
      </c>
      <c r="J88" s="29" t="s">
        <v>777</v>
      </c>
      <c r="K88" s="25" t="s">
        <v>428</v>
      </c>
      <c r="L88" s="25" t="s">
        <v>845</v>
      </c>
      <c r="M88" s="25" t="s">
        <v>1007</v>
      </c>
      <c r="N88" s="25" t="s">
        <v>800</v>
      </c>
      <c r="O88" s="25">
        <v>0</v>
      </c>
      <c r="P88" s="25" t="s">
        <v>5034</v>
      </c>
      <c r="Q88" s="28" t="s">
        <v>0</v>
      </c>
      <c r="R88" s="29" t="s">
        <v>1008</v>
      </c>
      <c r="S88" s="27" t="s">
        <v>1009</v>
      </c>
      <c r="T88" s="27" t="s">
        <v>1010</v>
      </c>
      <c r="U88" s="28" t="s">
        <v>271</v>
      </c>
      <c r="V88" s="26" t="s">
        <v>428</v>
      </c>
      <c r="W88" s="26" t="s">
        <v>608</v>
      </c>
      <c r="X88" s="26" t="s">
        <v>410</v>
      </c>
      <c r="Y88" s="37" t="s">
        <v>529</v>
      </c>
      <c r="Z88" s="37" t="s">
        <v>577</v>
      </c>
      <c r="AA88" s="37" t="s">
        <v>419</v>
      </c>
      <c r="AB88" s="30">
        <v>446222</v>
      </c>
      <c r="AC88" s="30">
        <v>18711</v>
      </c>
      <c r="AD88" s="31">
        <v>427511</v>
      </c>
      <c r="AE88" s="30">
        <v>10664.25</v>
      </c>
      <c r="AF88" s="30">
        <v>10664.25</v>
      </c>
      <c r="AG88" s="32">
        <v>435557.75</v>
      </c>
      <c r="AH88" s="30">
        <v>10664.25</v>
      </c>
      <c r="AI88" s="10" t="s">
        <v>573</v>
      </c>
      <c r="AJ88" s="30">
        <v>1559.25</v>
      </c>
      <c r="AK88" s="30">
        <v>1559.25</v>
      </c>
      <c r="AL88" s="30">
        <v>1559.25</v>
      </c>
      <c r="AM88" s="30">
        <v>1559.25</v>
      </c>
      <c r="AN88" s="30">
        <v>1559.25</v>
      </c>
      <c r="AO88" s="30">
        <v>1336.5</v>
      </c>
      <c r="AP88" s="30">
        <v>1531.5</v>
      </c>
      <c r="AQ88" s="30">
        <v>0</v>
      </c>
      <c r="AR88" s="30">
        <v>0</v>
      </c>
      <c r="AS88" s="30">
        <v>0</v>
      </c>
      <c r="AT88" s="30">
        <v>0</v>
      </c>
      <c r="AU88" s="121">
        <v>0</v>
      </c>
      <c r="AV88" s="129" t="s">
        <v>920</v>
      </c>
      <c r="AW88" s="129" t="s">
        <v>785</v>
      </c>
      <c r="AX88" s="129" t="s">
        <v>527</v>
      </c>
    </row>
    <row r="89" spans="1:50" x14ac:dyDescent="0.25">
      <c r="A89" s="120">
        <v>46037.208333333489</v>
      </c>
      <c r="B89" s="28" t="s">
        <v>552</v>
      </c>
      <c r="C89" s="25" t="s">
        <v>427</v>
      </c>
      <c r="D89" s="25" t="s">
        <v>428</v>
      </c>
      <c r="E89" s="25" t="s">
        <v>423</v>
      </c>
      <c r="F89" s="29" t="s">
        <v>243</v>
      </c>
      <c r="G89" s="29" t="s">
        <v>19</v>
      </c>
      <c r="H89" s="29" t="s">
        <v>4</v>
      </c>
      <c r="I89" s="29" t="s">
        <v>269</v>
      </c>
      <c r="J89" s="29" t="s">
        <v>777</v>
      </c>
      <c r="K89" s="25" t="s">
        <v>428</v>
      </c>
      <c r="L89" s="25" t="s">
        <v>845</v>
      </c>
      <c r="M89" s="25" t="s">
        <v>1007</v>
      </c>
      <c r="N89" s="25" t="s">
        <v>800</v>
      </c>
      <c r="O89" s="25">
        <v>0</v>
      </c>
      <c r="P89" s="25" t="s">
        <v>5034</v>
      </c>
      <c r="Q89" s="28" t="s">
        <v>0</v>
      </c>
      <c r="R89" s="29" t="s">
        <v>1008</v>
      </c>
      <c r="S89" s="27" t="s">
        <v>1009</v>
      </c>
      <c r="T89" s="27" t="s">
        <v>1010</v>
      </c>
      <c r="U89" s="28" t="s">
        <v>271</v>
      </c>
      <c r="V89" s="26" t="s">
        <v>428</v>
      </c>
      <c r="W89" s="26" t="s">
        <v>608</v>
      </c>
      <c r="X89" s="26" t="s">
        <v>410</v>
      </c>
      <c r="Y89" s="37" t="s">
        <v>530</v>
      </c>
      <c r="Z89" s="37" t="s">
        <v>587</v>
      </c>
      <c r="AA89" s="37" t="s">
        <v>417</v>
      </c>
      <c r="AB89" s="30">
        <v>2276</v>
      </c>
      <c r="AC89" s="30">
        <v>2276</v>
      </c>
      <c r="AD89" s="31">
        <v>0</v>
      </c>
      <c r="AE89" s="30">
        <v>93100</v>
      </c>
      <c r="AF89" s="30">
        <v>93100</v>
      </c>
      <c r="AG89" s="32">
        <v>-90824</v>
      </c>
      <c r="AH89" s="30">
        <v>93100</v>
      </c>
      <c r="AI89" s="10" t="s">
        <v>573</v>
      </c>
      <c r="AJ89" s="30">
        <v>13300</v>
      </c>
      <c r="AK89" s="30">
        <v>13300</v>
      </c>
      <c r="AL89" s="30">
        <v>13300</v>
      </c>
      <c r="AM89" s="30">
        <v>13300</v>
      </c>
      <c r="AN89" s="30">
        <v>13300</v>
      </c>
      <c r="AO89" s="30">
        <v>13300</v>
      </c>
      <c r="AP89" s="30">
        <v>13300</v>
      </c>
      <c r="AQ89" s="30">
        <v>0</v>
      </c>
      <c r="AR89" s="30">
        <v>0</v>
      </c>
      <c r="AS89" s="30">
        <v>0</v>
      </c>
      <c r="AT89" s="30">
        <v>0</v>
      </c>
      <c r="AU89" s="121">
        <v>0</v>
      </c>
      <c r="AV89" s="129" t="s">
        <v>784</v>
      </c>
      <c r="AW89" s="129" t="s">
        <v>796</v>
      </c>
      <c r="AX89" s="129" t="s">
        <v>527</v>
      </c>
    </row>
    <row r="90" spans="1:50" x14ac:dyDescent="0.25">
      <c r="A90" s="120">
        <v>46037.208333333489</v>
      </c>
      <c r="B90" s="28" t="s">
        <v>552</v>
      </c>
      <c r="C90" s="25" t="s">
        <v>427</v>
      </c>
      <c r="D90" s="25" t="s">
        <v>457</v>
      </c>
      <c r="E90" s="25" t="s">
        <v>423</v>
      </c>
      <c r="F90" s="29" t="s">
        <v>243</v>
      </c>
      <c r="G90" s="29" t="s">
        <v>19</v>
      </c>
      <c r="H90" s="29" t="s">
        <v>4</v>
      </c>
      <c r="I90" s="29" t="s">
        <v>269</v>
      </c>
      <c r="J90" s="29" t="s">
        <v>777</v>
      </c>
      <c r="K90" s="25" t="s">
        <v>457</v>
      </c>
      <c r="L90" s="25" t="s">
        <v>845</v>
      </c>
      <c r="M90" s="25" t="s">
        <v>1007</v>
      </c>
      <c r="N90" s="25" t="s">
        <v>800</v>
      </c>
      <c r="O90" s="25">
        <v>0</v>
      </c>
      <c r="P90" s="25" t="s">
        <v>5034</v>
      </c>
      <c r="Q90" s="28" t="s">
        <v>0</v>
      </c>
      <c r="R90" s="29" t="s">
        <v>1008</v>
      </c>
      <c r="S90" s="27" t="s">
        <v>1009</v>
      </c>
      <c r="T90" s="27" t="s">
        <v>1010</v>
      </c>
      <c r="U90" s="28" t="s">
        <v>282</v>
      </c>
      <c r="V90" s="26" t="s">
        <v>457</v>
      </c>
      <c r="W90" s="26" t="s">
        <v>624</v>
      </c>
      <c r="X90" s="26" t="s">
        <v>410</v>
      </c>
      <c r="Y90" s="37" t="s">
        <v>526</v>
      </c>
      <c r="Z90" s="37" t="s">
        <v>575</v>
      </c>
      <c r="AA90" s="37" t="s">
        <v>415</v>
      </c>
      <c r="AB90" s="30">
        <v>4200</v>
      </c>
      <c r="AC90" s="30">
        <v>4200</v>
      </c>
      <c r="AD90" s="31">
        <v>0</v>
      </c>
      <c r="AE90" s="30">
        <v>0</v>
      </c>
      <c r="AF90" s="30">
        <v>0</v>
      </c>
      <c r="AG90" s="32">
        <v>4200</v>
      </c>
      <c r="AH90" s="30">
        <v>0</v>
      </c>
      <c r="AI90" s="10" t="s">
        <v>573</v>
      </c>
      <c r="AJ90" s="30">
        <v>0</v>
      </c>
      <c r="AK90" s="30">
        <v>0</v>
      </c>
      <c r="AL90" s="30">
        <v>0</v>
      </c>
      <c r="AM90" s="30">
        <v>0</v>
      </c>
      <c r="AN90" s="30">
        <v>0</v>
      </c>
      <c r="AO90" s="30">
        <v>0</v>
      </c>
      <c r="AP90" s="30">
        <v>0</v>
      </c>
      <c r="AQ90" s="30">
        <v>0</v>
      </c>
      <c r="AR90" s="30">
        <v>0</v>
      </c>
      <c r="AS90" s="30">
        <v>0</v>
      </c>
      <c r="AT90" s="30">
        <v>0</v>
      </c>
      <c r="AU90" s="121">
        <v>0</v>
      </c>
      <c r="AV90" s="129" t="s">
        <v>784</v>
      </c>
      <c r="AW90" s="129" t="s">
        <v>785</v>
      </c>
      <c r="AX90" s="129" t="s">
        <v>527</v>
      </c>
    </row>
    <row r="91" spans="1:50" x14ac:dyDescent="0.25">
      <c r="A91" s="120">
        <v>46037.208333333489</v>
      </c>
      <c r="B91" s="28" t="s">
        <v>552</v>
      </c>
      <c r="C91" s="25" t="s">
        <v>427</v>
      </c>
      <c r="D91" s="25" t="s">
        <v>457</v>
      </c>
      <c r="E91" s="25" t="s">
        <v>423</v>
      </c>
      <c r="F91" s="29" t="s">
        <v>243</v>
      </c>
      <c r="G91" s="29" t="s">
        <v>19</v>
      </c>
      <c r="H91" s="29" t="s">
        <v>4</v>
      </c>
      <c r="I91" s="29" t="s">
        <v>269</v>
      </c>
      <c r="J91" s="29" t="s">
        <v>777</v>
      </c>
      <c r="K91" s="25" t="s">
        <v>457</v>
      </c>
      <c r="L91" s="25" t="s">
        <v>845</v>
      </c>
      <c r="M91" s="25" t="s">
        <v>1007</v>
      </c>
      <c r="N91" s="25" t="s">
        <v>800</v>
      </c>
      <c r="O91" s="25">
        <v>0</v>
      </c>
      <c r="P91" s="25" t="s">
        <v>5034</v>
      </c>
      <c r="Q91" s="28" t="s">
        <v>0</v>
      </c>
      <c r="R91" s="29" t="s">
        <v>1008</v>
      </c>
      <c r="S91" s="27" t="s">
        <v>1009</v>
      </c>
      <c r="T91" s="27" t="s">
        <v>1010</v>
      </c>
      <c r="U91" s="28" t="s">
        <v>282</v>
      </c>
      <c r="V91" s="26" t="s">
        <v>457</v>
      </c>
      <c r="W91" s="26" t="s">
        <v>624</v>
      </c>
      <c r="X91" s="26" t="s">
        <v>410</v>
      </c>
      <c r="Y91" s="37" t="s">
        <v>528</v>
      </c>
      <c r="Z91" s="37" t="s">
        <v>576</v>
      </c>
      <c r="AA91" s="37" t="s">
        <v>416</v>
      </c>
      <c r="AB91" s="30">
        <v>20965</v>
      </c>
      <c r="AC91" s="30">
        <v>459782</v>
      </c>
      <c r="AD91" s="31">
        <v>-438817</v>
      </c>
      <c r="AE91" s="30">
        <v>170522.67</v>
      </c>
      <c r="AF91" s="30">
        <v>170522.67</v>
      </c>
      <c r="AG91" s="32">
        <v>-149557.67000000001</v>
      </c>
      <c r="AH91" s="30">
        <v>170522.67</v>
      </c>
      <c r="AI91" s="10" t="s">
        <v>573</v>
      </c>
      <c r="AJ91" s="30">
        <v>24387.08</v>
      </c>
      <c r="AK91" s="30">
        <v>24450.65</v>
      </c>
      <c r="AL91" s="30">
        <v>24374.21</v>
      </c>
      <c r="AM91" s="30">
        <v>24328.639999999999</v>
      </c>
      <c r="AN91" s="30">
        <v>24333.919999999998</v>
      </c>
      <c r="AO91" s="30">
        <v>24380.38</v>
      </c>
      <c r="AP91" s="30">
        <v>24267.79</v>
      </c>
      <c r="AQ91" s="30">
        <v>0</v>
      </c>
      <c r="AR91" s="30">
        <v>0</v>
      </c>
      <c r="AS91" s="30">
        <v>0</v>
      </c>
      <c r="AT91" s="30">
        <v>0</v>
      </c>
      <c r="AU91" s="121">
        <v>0</v>
      </c>
      <c r="AV91" s="129" t="s">
        <v>1011</v>
      </c>
      <c r="AW91" s="129" t="s">
        <v>1011</v>
      </c>
      <c r="AX91" s="129" t="s">
        <v>527</v>
      </c>
    </row>
    <row r="92" spans="1:50" x14ac:dyDescent="0.25">
      <c r="A92" s="120">
        <v>46037.208333333489</v>
      </c>
      <c r="B92" s="28" t="s">
        <v>552</v>
      </c>
      <c r="C92" s="25" t="s">
        <v>427</v>
      </c>
      <c r="D92" s="25" t="s">
        <v>457</v>
      </c>
      <c r="E92" s="25" t="s">
        <v>423</v>
      </c>
      <c r="F92" s="29" t="s">
        <v>243</v>
      </c>
      <c r="G92" s="29" t="s">
        <v>19</v>
      </c>
      <c r="H92" s="29" t="s">
        <v>4</v>
      </c>
      <c r="I92" s="29" t="s">
        <v>269</v>
      </c>
      <c r="J92" s="29" t="s">
        <v>777</v>
      </c>
      <c r="K92" s="25" t="s">
        <v>457</v>
      </c>
      <c r="L92" s="25" t="s">
        <v>845</v>
      </c>
      <c r="M92" s="25" t="s">
        <v>1007</v>
      </c>
      <c r="N92" s="25" t="s">
        <v>800</v>
      </c>
      <c r="O92" s="25">
        <v>0</v>
      </c>
      <c r="P92" s="25" t="s">
        <v>5034</v>
      </c>
      <c r="Q92" s="28" t="s">
        <v>0</v>
      </c>
      <c r="R92" s="29" t="s">
        <v>1008</v>
      </c>
      <c r="S92" s="27" t="s">
        <v>1009</v>
      </c>
      <c r="T92" s="27" t="s">
        <v>1010</v>
      </c>
      <c r="U92" s="28" t="s">
        <v>282</v>
      </c>
      <c r="V92" s="26" t="s">
        <v>457</v>
      </c>
      <c r="W92" s="26" t="s">
        <v>624</v>
      </c>
      <c r="X92" s="26" t="s">
        <v>410</v>
      </c>
      <c r="Y92" s="37" t="s">
        <v>529</v>
      </c>
      <c r="Z92" s="37" t="s">
        <v>577</v>
      </c>
      <c r="AA92" s="37" t="s">
        <v>419</v>
      </c>
      <c r="AB92" s="30">
        <v>459941</v>
      </c>
      <c r="AC92" s="30">
        <v>21124</v>
      </c>
      <c r="AD92" s="31">
        <v>438817</v>
      </c>
      <c r="AE92" s="30">
        <v>8910</v>
      </c>
      <c r="AF92" s="30">
        <v>8910</v>
      </c>
      <c r="AG92" s="32">
        <v>451031</v>
      </c>
      <c r="AH92" s="30">
        <v>8910</v>
      </c>
      <c r="AI92" s="10" t="s">
        <v>573</v>
      </c>
      <c r="AJ92" s="30">
        <v>1336.5000000000002</v>
      </c>
      <c r="AK92" s="30">
        <v>1113.75</v>
      </c>
      <c r="AL92" s="30">
        <v>1113.75</v>
      </c>
      <c r="AM92" s="30">
        <v>1336.5</v>
      </c>
      <c r="AN92" s="30">
        <v>1336.5</v>
      </c>
      <c r="AO92" s="30">
        <v>1336.5</v>
      </c>
      <c r="AP92" s="30">
        <v>1336.5</v>
      </c>
      <c r="AQ92" s="30">
        <v>0</v>
      </c>
      <c r="AR92" s="30">
        <v>0</v>
      </c>
      <c r="AS92" s="30">
        <v>0</v>
      </c>
      <c r="AT92" s="30">
        <v>0</v>
      </c>
      <c r="AU92" s="121">
        <v>0</v>
      </c>
      <c r="AV92" s="129" t="s">
        <v>920</v>
      </c>
      <c r="AW92" s="129" t="s">
        <v>785</v>
      </c>
      <c r="AX92" s="129" t="s">
        <v>527</v>
      </c>
    </row>
    <row r="93" spans="1:50" x14ac:dyDescent="0.25">
      <c r="A93" s="120">
        <v>46037.208333333489</v>
      </c>
      <c r="B93" s="28" t="s">
        <v>552</v>
      </c>
      <c r="C93" s="25" t="s">
        <v>427</v>
      </c>
      <c r="D93" s="25" t="s">
        <v>457</v>
      </c>
      <c r="E93" s="25" t="s">
        <v>423</v>
      </c>
      <c r="F93" s="29" t="s">
        <v>243</v>
      </c>
      <c r="G93" s="29" t="s">
        <v>19</v>
      </c>
      <c r="H93" s="29" t="s">
        <v>4</v>
      </c>
      <c r="I93" s="29" t="s">
        <v>269</v>
      </c>
      <c r="J93" s="29" t="s">
        <v>777</v>
      </c>
      <c r="K93" s="25" t="s">
        <v>457</v>
      </c>
      <c r="L93" s="25" t="s">
        <v>845</v>
      </c>
      <c r="M93" s="25" t="s">
        <v>1007</v>
      </c>
      <c r="N93" s="25" t="s">
        <v>800</v>
      </c>
      <c r="O93" s="25">
        <v>0</v>
      </c>
      <c r="P93" s="25" t="s">
        <v>5034</v>
      </c>
      <c r="Q93" s="28" t="s">
        <v>0</v>
      </c>
      <c r="R93" s="29" t="s">
        <v>1008</v>
      </c>
      <c r="S93" s="27" t="s">
        <v>1009</v>
      </c>
      <c r="T93" s="27" t="s">
        <v>1010</v>
      </c>
      <c r="U93" s="28" t="s">
        <v>282</v>
      </c>
      <c r="V93" s="26" t="s">
        <v>457</v>
      </c>
      <c r="W93" s="26" t="s">
        <v>624</v>
      </c>
      <c r="X93" s="26" t="s">
        <v>410</v>
      </c>
      <c r="Y93" s="37" t="s">
        <v>530</v>
      </c>
      <c r="Z93" s="37" t="s">
        <v>587</v>
      </c>
      <c r="AA93" s="37" t="s">
        <v>417</v>
      </c>
      <c r="AB93" s="30">
        <v>293482</v>
      </c>
      <c r="AC93" s="30">
        <v>293482</v>
      </c>
      <c r="AD93" s="31">
        <v>0</v>
      </c>
      <c r="AE93" s="30">
        <v>128670</v>
      </c>
      <c r="AF93" s="30">
        <v>128670</v>
      </c>
      <c r="AG93" s="32">
        <v>164812</v>
      </c>
      <c r="AH93" s="30">
        <v>128670</v>
      </c>
      <c r="AI93" s="10" t="s">
        <v>573</v>
      </c>
      <c r="AJ93" s="30">
        <v>15930</v>
      </c>
      <c r="AK93" s="30">
        <v>11250</v>
      </c>
      <c r="AL93" s="30">
        <v>11250</v>
      </c>
      <c r="AM93" s="30">
        <v>14370</v>
      </c>
      <c r="AN93" s="30">
        <v>22170</v>
      </c>
      <c r="AO93" s="30">
        <v>26850</v>
      </c>
      <c r="AP93" s="30">
        <v>26850</v>
      </c>
      <c r="AQ93" s="30">
        <v>0</v>
      </c>
      <c r="AR93" s="30">
        <v>0</v>
      </c>
      <c r="AS93" s="30">
        <v>0</v>
      </c>
      <c r="AT93" s="30">
        <v>0</v>
      </c>
      <c r="AU93" s="121">
        <v>0</v>
      </c>
      <c r="AV93" s="129" t="s">
        <v>784</v>
      </c>
      <c r="AW93" s="129" t="s">
        <v>785</v>
      </c>
      <c r="AX93" s="129" t="s">
        <v>527</v>
      </c>
    </row>
    <row r="94" spans="1:50" x14ac:dyDescent="0.25">
      <c r="A94" s="120">
        <v>46037.208333333489</v>
      </c>
      <c r="B94" s="28" t="s">
        <v>552</v>
      </c>
      <c r="C94" s="25" t="s">
        <v>427</v>
      </c>
      <c r="D94" s="25" t="s">
        <v>430</v>
      </c>
      <c r="E94" s="25" t="s">
        <v>423</v>
      </c>
      <c r="F94" s="29" t="s">
        <v>243</v>
      </c>
      <c r="G94" s="29" t="s">
        <v>19</v>
      </c>
      <c r="H94" s="29" t="s">
        <v>4</v>
      </c>
      <c r="I94" s="29" t="s">
        <v>269</v>
      </c>
      <c r="J94" s="29" t="s">
        <v>868</v>
      </c>
      <c r="K94" s="25" t="s">
        <v>276</v>
      </c>
      <c r="L94" s="25" t="s">
        <v>845</v>
      </c>
      <c r="M94" s="25" t="s">
        <v>1007</v>
      </c>
      <c r="N94" s="25" t="s">
        <v>800</v>
      </c>
      <c r="O94" s="25">
        <v>0</v>
      </c>
      <c r="P94" s="25" t="s">
        <v>5034</v>
      </c>
      <c r="Q94" s="28" t="s">
        <v>0</v>
      </c>
      <c r="R94" s="29" t="s">
        <v>1008</v>
      </c>
      <c r="S94" s="27" t="s">
        <v>1009</v>
      </c>
      <c r="T94" s="27" t="s">
        <v>1010</v>
      </c>
      <c r="U94" s="28" t="s">
        <v>284</v>
      </c>
      <c r="V94" s="26" t="s">
        <v>276</v>
      </c>
      <c r="W94" s="26" t="s">
        <v>625</v>
      </c>
      <c r="X94" s="26" t="s">
        <v>410</v>
      </c>
      <c r="Y94" s="37" t="s">
        <v>526</v>
      </c>
      <c r="Z94" s="37" t="s">
        <v>575</v>
      </c>
      <c r="AA94" s="37" t="s">
        <v>415</v>
      </c>
      <c r="AB94" s="30">
        <v>600</v>
      </c>
      <c r="AC94" s="30">
        <v>600</v>
      </c>
      <c r="AD94" s="31">
        <v>0</v>
      </c>
      <c r="AE94" s="30">
        <v>0</v>
      </c>
      <c r="AF94" s="30">
        <v>0</v>
      </c>
      <c r="AG94" s="32">
        <v>600</v>
      </c>
      <c r="AH94" s="30">
        <v>0</v>
      </c>
      <c r="AI94" s="10" t="s">
        <v>573</v>
      </c>
      <c r="AJ94" s="30">
        <v>0</v>
      </c>
      <c r="AK94" s="30">
        <v>0</v>
      </c>
      <c r="AL94" s="30">
        <v>0</v>
      </c>
      <c r="AM94" s="30">
        <v>0</v>
      </c>
      <c r="AN94" s="30">
        <v>0</v>
      </c>
      <c r="AO94" s="30">
        <v>0</v>
      </c>
      <c r="AP94" s="30">
        <v>0</v>
      </c>
      <c r="AQ94" s="30">
        <v>0</v>
      </c>
      <c r="AR94" s="30">
        <v>0</v>
      </c>
      <c r="AS94" s="30">
        <v>0</v>
      </c>
      <c r="AT94" s="30">
        <v>0</v>
      </c>
      <c r="AU94" s="121">
        <v>0</v>
      </c>
      <c r="AV94" s="129" t="s">
        <v>784</v>
      </c>
      <c r="AW94" s="129" t="s">
        <v>785</v>
      </c>
      <c r="AX94" s="129" t="s">
        <v>527</v>
      </c>
    </row>
    <row r="95" spans="1:50" x14ac:dyDescent="0.25">
      <c r="A95" s="120">
        <v>46037.208333333489</v>
      </c>
      <c r="B95" s="28" t="s">
        <v>552</v>
      </c>
      <c r="C95" s="25" t="s">
        <v>427</v>
      </c>
      <c r="D95" s="25" t="s">
        <v>430</v>
      </c>
      <c r="E95" s="25" t="s">
        <v>423</v>
      </c>
      <c r="F95" s="29" t="s">
        <v>243</v>
      </c>
      <c r="G95" s="29" t="s">
        <v>19</v>
      </c>
      <c r="H95" s="29" t="s">
        <v>4</v>
      </c>
      <c r="I95" s="29" t="s">
        <v>269</v>
      </c>
      <c r="J95" s="29" t="s">
        <v>868</v>
      </c>
      <c r="K95" s="25" t="s">
        <v>276</v>
      </c>
      <c r="L95" s="25" t="s">
        <v>845</v>
      </c>
      <c r="M95" s="25" t="s">
        <v>1007</v>
      </c>
      <c r="N95" s="25" t="s">
        <v>800</v>
      </c>
      <c r="O95" s="25">
        <v>0</v>
      </c>
      <c r="P95" s="25" t="s">
        <v>5034</v>
      </c>
      <c r="Q95" s="28" t="s">
        <v>0</v>
      </c>
      <c r="R95" s="29" t="s">
        <v>1008</v>
      </c>
      <c r="S95" s="27" t="s">
        <v>1009</v>
      </c>
      <c r="T95" s="27" t="s">
        <v>1010</v>
      </c>
      <c r="U95" s="28" t="s">
        <v>284</v>
      </c>
      <c r="V95" s="26" t="s">
        <v>276</v>
      </c>
      <c r="W95" s="26" t="s">
        <v>625</v>
      </c>
      <c r="X95" s="26" t="s">
        <v>410</v>
      </c>
      <c r="Y95" s="37" t="s">
        <v>528</v>
      </c>
      <c r="Z95" s="37" t="s">
        <v>576</v>
      </c>
      <c r="AA95" s="37" t="s">
        <v>416</v>
      </c>
      <c r="AB95" s="30">
        <v>0</v>
      </c>
      <c r="AC95" s="30">
        <v>33572</v>
      </c>
      <c r="AD95" s="31">
        <v>-33572</v>
      </c>
      <c r="AE95" s="30">
        <v>0</v>
      </c>
      <c r="AF95" s="30">
        <v>0</v>
      </c>
      <c r="AG95" s="32">
        <v>0</v>
      </c>
      <c r="AH95" s="30">
        <v>0</v>
      </c>
      <c r="AI95" s="10" t="s">
        <v>573</v>
      </c>
      <c r="AJ95" s="30">
        <v>0</v>
      </c>
      <c r="AK95" s="30">
        <v>0</v>
      </c>
      <c r="AL95" s="30">
        <v>0</v>
      </c>
      <c r="AM95" s="30">
        <v>0</v>
      </c>
      <c r="AN95" s="30">
        <v>0</v>
      </c>
      <c r="AO95" s="30">
        <v>0</v>
      </c>
      <c r="AP95" s="30">
        <v>0</v>
      </c>
      <c r="AQ95" s="30">
        <v>0</v>
      </c>
      <c r="AR95" s="30">
        <v>0</v>
      </c>
      <c r="AS95" s="30">
        <v>0</v>
      </c>
      <c r="AT95" s="30">
        <v>0</v>
      </c>
      <c r="AU95" s="121">
        <v>0</v>
      </c>
      <c r="AV95" s="129" t="s">
        <v>1011</v>
      </c>
      <c r="AW95" s="129" t="s">
        <v>1011</v>
      </c>
      <c r="AX95" s="129" t="s">
        <v>527</v>
      </c>
    </row>
    <row r="96" spans="1:50" x14ac:dyDescent="0.25">
      <c r="A96" s="120">
        <v>46037.208333333489</v>
      </c>
      <c r="B96" s="28" t="s">
        <v>552</v>
      </c>
      <c r="C96" s="25" t="s">
        <v>427</v>
      </c>
      <c r="D96" s="25" t="s">
        <v>430</v>
      </c>
      <c r="E96" s="25" t="s">
        <v>423</v>
      </c>
      <c r="F96" s="29" t="s">
        <v>243</v>
      </c>
      <c r="G96" s="29" t="s">
        <v>19</v>
      </c>
      <c r="H96" s="29" t="s">
        <v>4</v>
      </c>
      <c r="I96" s="29" t="s">
        <v>269</v>
      </c>
      <c r="J96" s="29" t="s">
        <v>868</v>
      </c>
      <c r="K96" s="25" t="s">
        <v>276</v>
      </c>
      <c r="L96" s="25" t="s">
        <v>845</v>
      </c>
      <c r="M96" s="25" t="s">
        <v>1007</v>
      </c>
      <c r="N96" s="25" t="s">
        <v>800</v>
      </c>
      <c r="O96" s="25">
        <v>0</v>
      </c>
      <c r="P96" s="25" t="s">
        <v>5034</v>
      </c>
      <c r="Q96" s="28" t="s">
        <v>0</v>
      </c>
      <c r="R96" s="29" t="s">
        <v>1008</v>
      </c>
      <c r="S96" s="27" t="s">
        <v>1009</v>
      </c>
      <c r="T96" s="27" t="s">
        <v>1010</v>
      </c>
      <c r="U96" s="28" t="s">
        <v>284</v>
      </c>
      <c r="V96" s="26" t="s">
        <v>276</v>
      </c>
      <c r="W96" s="26" t="s">
        <v>625</v>
      </c>
      <c r="X96" s="26" t="s">
        <v>410</v>
      </c>
      <c r="Y96" s="37" t="s">
        <v>529</v>
      </c>
      <c r="Z96" s="37" t="s">
        <v>577</v>
      </c>
      <c r="AA96" s="37" t="s">
        <v>419</v>
      </c>
      <c r="AB96" s="30">
        <v>34371</v>
      </c>
      <c r="AC96" s="30">
        <v>2673</v>
      </c>
      <c r="AD96" s="31">
        <v>31698</v>
      </c>
      <c r="AE96" s="30">
        <v>1559.25</v>
      </c>
      <c r="AF96" s="30">
        <v>1559.25</v>
      </c>
      <c r="AG96" s="32">
        <v>32811.75</v>
      </c>
      <c r="AH96" s="30">
        <v>1559.25</v>
      </c>
      <c r="AI96" s="10" t="s">
        <v>573</v>
      </c>
      <c r="AJ96" s="30">
        <v>222.75</v>
      </c>
      <c r="AK96" s="30">
        <v>222.75</v>
      </c>
      <c r="AL96" s="30">
        <v>222.75</v>
      </c>
      <c r="AM96" s="30">
        <v>222.75</v>
      </c>
      <c r="AN96" s="30">
        <v>222.75</v>
      </c>
      <c r="AO96" s="30">
        <v>222.75</v>
      </c>
      <c r="AP96" s="30">
        <v>222.75</v>
      </c>
      <c r="AQ96" s="30">
        <v>0</v>
      </c>
      <c r="AR96" s="30">
        <v>0</v>
      </c>
      <c r="AS96" s="30">
        <v>0</v>
      </c>
      <c r="AT96" s="30">
        <v>0</v>
      </c>
      <c r="AU96" s="121">
        <v>0</v>
      </c>
      <c r="AV96" s="129" t="s">
        <v>920</v>
      </c>
      <c r="AW96" s="129" t="s">
        <v>785</v>
      </c>
      <c r="AX96" s="129" t="s">
        <v>527</v>
      </c>
    </row>
    <row r="97" spans="1:50" x14ac:dyDescent="0.25">
      <c r="A97" s="120">
        <v>46037.208333333489</v>
      </c>
      <c r="B97" s="28" t="s">
        <v>552</v>
      </c>
      <c r="C97" s="25" t="s">
        <v>427</v>
      </c>
      <c r="D97" s="25" t="s">
        <v>430</v>
      </c>
      <c r="E97" s="25" t="s">
        <v>423</v>
      </c>
      <c r="F97" s="29" t="s">
        <v>243</v>
      </c>
      <c r="G97" s="29" t="s">
        <v>19</v>
      </c>
      <c r="H97" s="29" t="s">
        <v>4</v>
      </c>
      <c r="I97" s="29" t="s">
        <v>269</v>
      </c>
      <c r="J97" s="29" t="s">
        <v>868</v>
      </c>
      <c r="K97" s="25" t="s">
        <v>276</v>
      </c>
      <c r="L97" s="25" t="s">
        <v>845</v>
      </c>
      <c r="M97" s="25" t="s">
        <v>1007</v>
      </c>
      <c r="N97" s="25" t="s">
        <v>800</v>
      </c>
      <c r="O97" s="25">
        <v>0</v>
      </c>
      <c r="P97" s="25" t="s">
        <v>5034</v>
      </c>
      <c r="Q97" s="28" t="s">
        <v>0</v>
      </c>
      <c r="R97" s="29" t="s">
        <v>1008</v>
      </c>
      <c r="S97" s="27" t="s">
        <v>1009</v>
      </c>
      <c r="T97" s="27" t="s">
        <v>1010</v>
      </c>
      <c r="U97" s="28" t="s">
        <v>284</v>
      </c>
      <c r="V97" s="26" t="s">
        <v>276</v>
      </c>
      <c r="W97" s="26" t="s">
        <v>625</v>
      </c>
      <c r="X97" s="26" t="s">
        <v>410</v>
      </c>
      <c r="Y97" s="37" t="s">
        <v>530</v>
      </c>
      <c r="Z97" s="37" t="s">
        <v>587</v>
      </c>
      <c r="AA97" s="37" t="s">
        <v>417</v>
      </c>
      <c r="AB97" s="30">
        <v>1874</v>
      </c>
      <c r="AC97" s="30">
        <v>0</v>
      </c>
      <c r="AD97" s="31">
        <v>1874</v>
      </c>
      <c r="AE97" s="30">
        <v>18193.75</v>
      </c>
      <c r="AF97" s="30">
        <v>18193.75</v>
      </c>
      <c r="AG97" s="32">
        <v>-16319.75</v>
      </c>
      <c r="AH97" s="30">
        <v>18193.75</v>
      </c>
      <c r="AI97" s="10" t="s">
        <v>573</v>
      </c>
      <c r="AJ97" s="30">
        <v>2593.75</v>
      </c>
      <c r="AK97" s="30">
        <v>2600</v>
      </c>
      <c r="AL97" s="30">
        <v>2600</v>
      </c>
      <c r="AM97" s="30">
        <v>2600</v>
      </c>
      <c r="AN97" s="30">
        <v>2600</v>
      </c>
      <c r="AO97" s="30">
        <v>2600</v>
      </c>
      <c r="AP97" s="30">
        <v>2600</v>
      </c>
      <c r="AQ97" s="30">
        <v>0</v>
      </c>
      <c r="AR97" s="30">
        <v>0</v>
      </c>
      <c r="AS97" s="30">
        <v>0</v>
      </c>
      <c r="AT97" s="30">
        <v>0</v>
      </c>
      <c r="AU97" s="121">
        <v>0</v>
      </c>
      <c r="AV97" s="129" t="s">
        <v>919</v>
      </c>
      <c r="AW97" s="129" t="s">
        <v>796</v>
      </c>
      <c r="AX97" s="129" t="s">
        <v>527</v>
      </c>
    </row>
    <row r="98" spans="1:50" x14ac:dyDescent="0.25">
      <c r="A98" s="120">
        <v>46037.208333333489</v>
      </c>
      <c r="B98" s="28" t="s">
        <v>552</v>
      </c>
      <c r="C98" s="25" t="s">
        <v>427</v>
      </c>
      <c r="D98" s="25" t="s">
        <v>459</v>
      </c>
      <c r="E98" s="25" t="s">
        <v>423</v>
      </c>
      <c r="F98" s="29" t="s">
        <v>287</v>
      </c>
      <c r="G98" s="29" t="s">
        <v>20</v>
      </c>
      <c r="H98" s="29" t="s">
        <v>4</v>
      </c>
      <c r="I98" s="29" t="s">
        <v>269</v>
      </c>
      <c r="J98" s="29" t="s">
        <v>777</v>
      </c>
      <c r="K98" s="25" t="s">
        <v>459</v>
      </c>
      <c r="L98" s="25" t="s">
        <v>845</v>
      </c>
      <c r="M98" s="25" t="s">
        <v>1007</v>
      </c>
      <c r="N98" s="25" t="s">
        <v>800</v>
      </c>
      <c r="O98" s="25">
        <v>0</v>
      </c>
      <c r="P98" s="25" t="s">
        <v>5034</v>
      </c>
      <c r="Q98" s="28" t="s">
        <v>0</v>
      </c>
      <c r="R98" s="29" t="s">
        <v>1008</v>
      </c>
      <c r="S98" s="27" t="s">
        <v>1009</v>
      </c>
      <c r="T98" s="27" t="s">
        <v>1010</v>
      </c>
      <c r="U98" s="28" t="s">
        <v>304</v>
      </c>
      <c r="V98" s="26" t="s">
        <v>459</v>
      </c>
      <c r="W98" s="26" t="s">
        <v>649</v>
      </c>
      <c r="X98" s="26" t="s">
        <v>410</v>
      </c>
      <c r="Y98" s="37" t="s">
        <v>526</v>
      </c>
      <c r="Z98" s="37" t="s">
        <v>575</v>
      </c>
      <c r="AA98" s="37" t="s">
        <v>415</v>
      </c>
      <c r="AB98" s="30">
        <v>160371</v>
      </c>
      <c r="AC98" s="30">
        <v>456592</v>
      </c>
      <c r="AD98" s="31">
        <v>-296221</v>
      </c>
      <c r="AE98" s="30">
        <v>0</v>
      </c>
      <c r="AF98" s="30">
        <v>0</v>
      </c>
      <c r="AG98" s="32">
        <v>160371</v>
      </c>
      <c r="AH98" s="30">
        <v>0</v>
      </c>
      <c r="AI98" s="10" t="s">
        <v>573</v>
      </c>
      <c r="AJ98" s="30">
        <v>0</v>
      </c>
      <c r="AK98" s="30">
        <v>0</v>
      </c>
      <c r="AL98" s="30">
        <v>0</v>
      </c>
      <c r="AM98" s="30">
        <v>0</v>
      </c>
      <c r="AN98" s="30">
        <v>0</v>
      </c>
      <c r="AO98" s="30">
        <v>0</v>
      </c>
      <c r="AP98" s="30">
        <v>0</v>
      </c>
      <c r="AQ98" s="30">
        <v>0</v>
      </c>
      <c r="AR98" s="30">
        <v>0</v>
      </c>
      <c r="AS98" s="30">
        <v>0</v>
      </c>
      <c r="AT98" s="30">
        <v>0</v>
      </c>
      <c r="AU98" s="121">
        <v>0</v>
      </c>
      <c r="AV98" s="129" t="s">
        <v>1011</v>
      </c>
      <c r="AW98" s="129" t="s">
        <v>1011</v>
      </c>
      <c r="AX98" s="129" t="s">
        <v>527</v>
      </c>
    </row>
    <row r="99" spans="1:50" x14ac:dyDescent="0.25">
      <c r="A99" s="120">
        <v>46037.208333333489</v>
      </c>
      <c r="B99" s="28" t="s">
        <v>552</v>
      </c>
      <c r="C99" s="25" t="s">
        <v>427</v>
      </c>
      <c r="D99" s="25" t="s">
        <v>459</v>
      </c>
      <c r="E99" s="25" t="s">
        <v>423</v>
      </c>
      <c r="F99" s="29" t="s">
        <v>287</v>
      </c>
      <c r="G99" s="29" t="s">
        <v>20</v>
      </c>
      <c r="H99" s="29" t="s">
        <v>4</v>
      </c>
      <c r="I99" s="29" t="s">
        <v>269</v>
      </c>
      <c r="J99" s="29" t="s">
        <v>777</v>
      </c>
      <c r="K99" s="25" t="s">
        <v>459</v>
      </c>
      <c r="L99" s="25" t="s">
        <v>845</v>
      </c>
      <c r="M99" s="25" t="s">
        <v>1007</v>
      </c>
      <c r="N99" s="25" t="s">
        <v>800</v>
      </c>
      <c r="O99" s="25">
        <v>0</v>
      </c>
      <c r="P99" s="25" t="s">
        <v>5034</v>
      </c>
      <c r="Q99" s="28" t="s">
        <v>0</v>
      </c>
      <c r="R99" s="29" t="s">
        <v>1008</v>
      </c>
      <c r="S99" s="27" t="s">
        <v>1009</v>
      </c>
      <c r="T99" s="27" t="s">
        <v>1010</v>
      </c>
      <c r="U99" s="28" t="s">
        <v>304</v>
      </c>
      <c r="V99" s="26" t="s">
        <v>459</v>
      </c>
      <c r="W99" s="26" t="s">
        <v>649</v>
      </c>
      <c r="X99" s="26" t="s">
        <v>410</v>
      </c>
      <c r="Y99" s="37" t="s">
        <v>528</v>
      </c>
      <c r="Z99" s="37" t="s">
        <v>576</v>
      </c>
      <c r="AA99" s="37" t="s">
        <v>416</v>
      </c>
      <c r="AB99" s="30">
        <v>4457</v>
      </c>
      <c r="AC99" s="30">
        <v>35261</v>
      </c>
      <c r="AD99" s="31">
        <v>-30804</v>
      </c>
      <c r="AE99" s="30">
        <v>252535.50999999998</v>
      </c>
      <c r="AF99" s="30">
        <v>252535.51</v>
      </c>
      <c r="AG99" s="32">
        <v>-248078.51</v>
      </c>
      <c r="AH99" s="30">
        <v>252535.51</v>
      </c>
      <c r="AI99" s="10" t="s">
        <v>573</v>
      </c>
      <c r="AJ99" s="30">
        <v>33486.79</v>
      </c>
      <c r="AK99" s="30">
        <v>37860.79</v>
      </c>
      <c r="AL99" s="30">
        <v>37842.559999999998</v>
      </c>
      <c r="AM99" s="30">
        <v>31483.55</v>
      </c>
      <c r="AN99" s="30">
        <v>36768.18</v>
      </c>
      <c r="AO99" s="30">
        <v>37560.870000000003</v>
      </c>
      <c r="AP99" s="30">
        <v>37532.770000000004</v>
      </c>
      <c r="AQ99" s="30">
        <v>0</v>
      </c>
      <c r="AR99" s="30">
        <v>0</v>
      </c>
      <c r="AS99" s="30">
        <v>0</v>
      </c>
      <c r="AT99" s="30">
        <v>0</v>
      </c>
      <c r="AU99" s="121">
        <v>0</v>
      </c>
      <c r="AV99" s="129" t="s">
        <v>1011</v>
      </c>
      <c r="AW99" s="129" t="s">
        <v>1011</v>
      </c>
      <c r="AX99" s="129" t="s">
        <v>527</v>
      </c>
    </row>
    <row r="100" spans="1:50" x14ac:dyDescent="0.25">
      <c r="A100" s="120">
        <v>46037.208333333489</v>
      </c>
      <c r="B100" s="28" t="s">
        <v>552</v>
      </c>
      <c r="C100" s="25" t="s">
        <v>427</v>
      </c>
      <c r="D100" s="25" t="s">
        <v>459</v>
      </c>
      <c r="E100" s="25" t="s">
        <v>423</v>
      </c>
      <c r="F100" s="29" t="s">
        <v>287</v>
      </c>
      <c r="G100" s="29" t="s">
        <v>20</v>
      </c>
      <c r="H100" s="29" t="s">
        <v>4</v>
      </c>
      <c r="I100" s="29" t="s">
        <v>269</v>
      </c>
      <c r="J100" s="29" t="s">
        <v>777</v>
      </c>
      <c r="K100" s="25" t="s">
        <v>459</v>
      </c>
      <c r="L100" s="25" t="s">
        <v>845</v>
      </c>
      <c r="M100" s="25" t="s">
        <v>1007</v>
      </c>
      <c r="N100" s="25" t="s">
        <v>800</v>
      </c>
      <c r="O100" s="25">
        <v>0</v>
      </c>
      <c r="P100" s="25" t="s">
        <v>5034</v>
      </c>
      <c r="Q100" s="28" t="s">
        <v>0</v>
      </c>
      <c r="R100" s="29" t="s">
        <v>1008</v>
      </c>
      <c r="S100" s="27" t="s">
        <v>1009</v>
      </c>
      <c r="T100" s="27" t="s">
        <v>1010</v>
      </c>
      <c r="U100" s="28" t="s">
        <v>304</v>
      </c>
      <c r="V100" s="26" t="s">
        <v>459</v>
      </c>
      <c r="W100" s="26" t="s">
        <v>649</v>
      </c>
      <c r="X100" s="26" t="s">
        <v>410</v>
      </c>
      <c r="Y100" s="37" t="s">
        <v>529</v>
      </c>
      <c r="Z100" s="37" t="s">
        <v>577</v>
      </c>
      <c r="AA100" s="37" t="s">
        <v>419</v>
      </c>
      <c r="AB100" s="30">
        <v>455040</v>
      </c>
      <c r="AC100" s="30">
        <v>3248</v>
      </c>
      <c r="AD100" s="31">
        <v>451792</v>
      </c>
      <c r="AE100" s="30">
        <v>12028.5</v>
      </c>
      <c r="AF100" s="30">
        <v>12028.5</v>
      </c>
      <c r="AG100" s="32">
        <v>443011.5</v>
      </c>
      <c r="AH100" s="30">
        <v>12028.5</v>
      </c>
      <c r="AI100" s="10" t="s">
        <v>573</v>
      </c>
      <c r="AJ100" s="30">
        <v>1559.25</v>
      </c>
      <c r="AK100" s="30">
        <v>1782</v>
      </c>
      <c r="AL100" s="30">
        <v>1782</v>
      </c>
      <c r="AM100" s="30">
        <v>1559.25</v>
      </c>
      <c r="AN100" s="30">
        <v>1782</v>
      </c>
      <c r="AO100" s="30">
        <v>1782</v>
      </c>
      <c r="AP100" s="30">
        <v>1782</v>
      </c>
      <c r="AQ100" s="30">
        <v>0</v>
      </c>
      <c r="AR100" s="30">
        <v>0</v>
      </c>
      <c r="AS100" s="30">
        <v>0</v>
      </c>
      <c r="AT100" s="30">
        <v>0</v>
      </c>
      <c r="AU100" s="121">
        <v>0</v>
      </c>
      <c r="AV100" s="129" t="s">
        <v>920</v>
      </c>
      <c r="AW100" s="129" t="s">
        <v>785</v>
      </c>
      <c r="AX100" s="129" t="s">
        <v>527</v>
      </c>
    </row>
    <row r="101" spans="1:50" x14ac:dyDescent="0.25">
      <c r="A101" s="120">
        <v>46037.208333333489</v>
      </c>
      <c r="B101" s="28" t="s">
        <v>552</v>
      </c>
      <c r="C101" s="25" t="s">
        <v>427</v>
      </c>
      <c r="D101" s="25" t="s">
        <v>459</v>
      </c>
      <c r="E101" s="25" t="s">
        <v>423</v>
      </c>
      <c r="F101" s="29" t="s">
        <v>287</v>
      </c>
      <c r="G101" s="29" t="s">
        <v>20</v>
      </c>
      <c r="H101" s="29" t="s">
        <v>4</v>
      </c>
      <c r="I101" s="29" t="s">
        <v>269</v>
      </c>
      <c r="J101" s="29" t="s">
        <v>777</v>
      </c>
      <c r="K101" s="25" t="s">
        <v>459</v>
      </c>
      <c r="L101" s="25" t="s">
        <v>845</v>
      </c>
      <c r="M101" s="25" t="s">
        <v>1007</v>
      </c>
      <c r="N101" s="25" t="s">
        <v>800</v>
      </c>
      <c r="O101" s="25">
        <v>0</v>
      </c>
      <c r="P101" s="25" t="s">
        <v>5034</v>
      </c>
      <c r="Q101" s="28" t="s">
        <v>0</v>
      </c>
      <c r="R101" s="29" t="s">
        <v>1008</v>
      </c>
      <c r="S101" s="27" t="s">
        <v>1009</v>
      </c>
      <c r="T101" s="27" t="s">
        <v>1010</v>
      </c>
      <c r="U101" s="28" t="s">
        <v>304</v>
      </c>
      <c r="V101" s="26" t="s">
        <v>459</v>
      </c>
      <c r="W101" s="26" t="s">
        <v>649</v>
      </c>
      <c r="X101" s="26" t="s">
        <v>410</v>
      </c>
      <c r="Y101" s="37" t="s">
        <v>530</v>
      </c>
      <c r="Z101" s="37" t="s">
        <v>587</v>
      </c>
      <c r="AA101" s="37" t="s">
        <v>417</v>
      </c>
      <c r="AB101" s="30">
        <v>30647</v>
      </c>
      <c r="AC101" s="30">
        <v>155414</v>
      </c>
      <c r="AD101" s="31">
        <v>-124767</v>
      </c>
      <c r="AE101" s="30">
        <v>92750</v>
      </c>
      <c r="AF101" s="30">
        <v>92750</v>
      </c>
      <c r="AG101" s="32">
        <v>-62103</v>
      </c>
      <c r="AH101" s="30">
        <v>92750</v>
      </c>
      <c r="AI101" s="10" t="s">
        <v>573</v>
      </c>
      <c r="AJ101" s="30">
        <v>13250</v>
      </c>
      <c r="AK101" s="30">
        <v>13250</v>
      </c>
      <c r="AL101" s="30">
        <v>13250</v>
      </c>
      <c r="AM101" s="30">
        <v>13250</v>
      </c>
      <c r="AN101" s="30">
        <v>13250</v>
      </c>
      <c r="AO101" s="30">
        <v>13250</v>
      </c>
      <c r="AP101" s="30">
        <v>13250</v>
      </c>
      <c r="AQ101" s="30">
        <v>0</v>
      </c>
      <c r="AR101" s="30">
        <v>0</v>
      </c>
      <c r="AS101" s="30">
        <v>0</v>
      </c>
      <c r="AT101" s="30">
        <v>0</v>
      </c>
      <c r="AU101" s="121">
        <v>0</v>
      </c>
      <c r="AV101" s="129" t="s">
        <v>1011</v>
      </c>
      <c r="AW101" s="129" t="s">
        <v>1011</v>
      </c>
      <c r="AX101" s="129" t="s">
        <v>527</v>
      </c>
    </row>
    <row r="102" spans="1:50" x14ac:dyDescent="0.25">
      <c r="A102" s="120">
        <v>46037.208333333489</v>
      </c>
      <c r="B102" s="28" t="s">
        <v>552</v>
      </c>
      <c r="C102" s="25" t="s">
        <v>427</v>
      </c>
      <c r="D102" s="25" t="s">
        <v>456</v>
      </c>
      <c r="E102" s="25" t="s">
        <v>423</v>
      </c>
      <c r="F102" s="29" t="s">
        <v>287</v>
      </c>
      <c r="G102" s="29" t="s">
        <v>21</v>
      </c>
      <c r="H102" s="29" t="s">
        <v>4</v>
      </c>
      <c r="I102" s="29" t="s">
        <v>269</v>
      </c>
      <c r="J102" s="29" t="s">
        <v>777</v>
      </c>
      <c r="K102" s="25" t="s">
        <v>456</v>
      </c>
      <c r="L102" s="25" t="s">
        <v>845</v>
      </c>
      <c r="M102" s="25" t="s">
        <v>1007</v>
      </c>
      <c r="N102" s="25" t="s">
        <v>800</v>
      </c>
      <c r="O102" s="25">
        <v>0</v>
      </c>
      <c r="P102" s="25" t="s">
        <v>5034</v>
      </c>
      <c r="Q102" s="28" t="s">
        <v>0</v>
      </c>
      <c r="R102" s="29" t="s">
        <v>1008</v>
      </c>
      <c r="S102" s="27" t="s">
        <v>1009</v>
      </c>
      <c r="T102" s="27" t="s">
        <v>1010</v>
      </c>
      <c r="U102" s="28" t="s">
        <v>323</v>
      </c>
      <c r="V102" s="26" t="s">
        <v>456</v>
      </c>
      <c r="W102" s="26" t="s">
        <v>672</v>
      </c>
      <c r="X102" s="26" t="s">
        <v>410</v>
      </c>
      <c r="Y102" s="37" t="s">
        <v>526</v>
      </c>
      <c r="Z102" s="37" t="s">
        <v>575</v>
      </c>
      <c r="AA102" s="37" t="s">
        <v>415</v>
      </c>
      <c r="AB102" s="30">
        <v>168891</v>
      </c>
      <c r="AC102" s="30">
        <v>3000</v>
      </c>
      <c r="AD102" s="31">
        <v>165891</v>
      </c>
      <c r="AE102" s="30">
        <v>0</v>
      </c>
      <c r="AF102" s="30">
        <v>0</v>
      </c>
      <c r="AG102" s="32">
        <v>168891</v>
      </c>
      <c r="AH102" s="30">
        <v>0</v>
      </c>
      <c r="AI102" s="10" t="s">
        <v>573</v>
      </c>
      <c r="AJ102" s="30">
        <v>0</v>
      </c>
      <c r="AK102" s="30">
        <v>0</v>
      </c>
      <c r="AL102" s="30">
        <v>0</v>
      </c>
      <c r="AM102" s="30">
        <v>0</v>
      </c>
      <c r="AN102" s="30">
        <v>0</v>
      </c>
      <c r="AO102" s="30">
        <v>0</v>
      </c>
      <c r="AP102" s="30">
        <v>0</v>
      </c>
      <c r="AQ102" s="30">
        <v>0</v>
      </c>
      <c r="AR102" s="30">
        <v>0</v>
      </c>
      <c r="AS102" s="30">
        <v>0</v>
      </c>
      <c r="AT102" s="30">
        <v>0</v>
      </c>
      <c r="AU102" s="121">
        <v>0</v>
      </c>
      <c r="AV102" s="129" t="s">
        <v>920</v>
      </c>
      <c r="AW102" s="129" t="s">
        <v>785</v>
      </c>
      <c r="AX102" s="129" t="s">
        <v>527</v>
      </c>
    </row>
    <row r="103" spans="1:50" x14ac:dyDescent="0.25">
      <c r="A103" s="120">
        <v>46037.208333333489</v>
      </c>
      <c r="B103" s="28" t="s">
        <v>552</v>
      </c>
      <c r="C103" s="25" t="s">
        <v>427</v>
      </c>
      <c r="D103" s="25" t="s">
        <v>456</v>
      </c>
      <c r="E103" s="25" t="s">
        <v>423</v>
      </c>
      <c r="F103" s="29" t="s">
        <v>287</v>
      </c>
      <c r="G103" s="29" t="s">
        <v>21</v>
      </c>
      <c r="H103" s="29" t="s">
        <v>4</v>
      </c>
      <c r="I103" s="29" t="s">
        <v>269</v>
      </c>
      <c r="J103" s="29" t="s">
        <v>777</v>
      </c>
      <c r="K103" s="25" t="s">
        <v>456</v>
      </c>
      <c r="L103" s="25" t="s">
        <v>845</v>
      </c>
      <c r="M103" s="25" t="s">
        <v>1007</v>
      </c>
      <c r="N103" s="25" t="s">
        <v>800</v>
      </c>
      <c r="O103" s="25">
        <v>0</v>
      </c>
      <c r="P103" s="25" t="s">
        <v>5034</v>
      </c>
      <c r="Q103" s="28" t="s">
        <v>0</v>
      </c>
      <c r="R103" s="29" t="s">
        <v>1008</v>
      </c>
      <c r="S103" s="27" t="s">
        <v>1009</v>
      </c>
      <c r="T103" s="27" t="s">
        <v>1010</v>
      </c>
      <c r="U103" s="28" t="s">
        <v>323</v>
      </c>
      <c r="V103" s="26" t="s">
        <v>456</v>
      </c>
      <c r="W103" s="26" t="s">
        <v>672</v>
      </c>
      <c r="X103" s="26" t="s">
        <v>410</v>
      </c>
      <c r="Y103" s="37" t="s">
        <v>528</v>
      </c>
      <c r="Z103" s="37" t="s">
        <v>576</v>
      </c>
      <c r="AA103" s="37" t="s">
        <v>416</v>
      </c>
      <c r="AB103" s="30">
        <v>13350</v>
      </c>
      <c r="AC103" s="30">
        <v>269467</v>
      </c>
      <c r="AD103" s="31">
        <v>-256117</v>
      </c>
      <c r="AE103" s="30">
        <v>156581</v>
      </c>
      <c r="AF103" s="30">
        <v>156581</v>
      </c>
      <c r="AG103" s="32">
        <v>-143231</v>
      </c>
      <c r="AH103" s="30">
        <v>156581</v>
      </c>
      <c r="AI103" s="10" t="s">
        <v>573</v>
      </c>
      <c r="AJ103" s="30">
        <v>22442.51</v>
      </c>
      <c r="AK103" s="30">
        <v>22456.76</v>
      </c>
      <c r="AL103" s="30">
        <v>22456.76</v>
      </c>
      <c r="AM103" s="30">
        <v>22432.05</v>
      </c>
      <c r="AN103" s="30">
        <v>22212.800000000003</v>
      </c>
      <c r="AO103" s="30">
        <v>22456.760000000002</v>
      </c>
      <c r="AP103" s="30">
        <v>22123.360000000001</v>
      </c>
      <c r="AQ103" s="30">
        <v>0</v>
      </c>
      <c r="AR103" s="30">
        <v>0</v>
      </c>
      <c r="AS103" s="30">
        <v>0</v>
      </c>
      <c r="AT103" s="30">
        <v>0</v>
      </c>
      <c r="AU103" s="121">
        <v>0</v>
      </c>
      <c r="AV103" s="129" t="s">
        <v>1011</v>
      </c>
      <c r="AW103" s="129" t="s">
        <v>1011</v>
      </c>
      <c r="AX103" s="129" t="s">
        <v>527</v>
      </c>
    </row>
    <row r="104" spans="1:50" x14ac:dyDescent="0.25">
      <c r="A104" s="120">
        <v>46037.208333333489</v>
      </c>
      <c r="B104" s="28" t="s">
        <v>552</v>
      </c>
      <c r="C104" s="25" t="s">
        <v>427</v>
      </c>
      <c r="D104" s="25" t="s">
        <v>456</v>
      </c>
      <c r="E104" s="25" t="s">
        <v>423</v>
      </c>
      <c r="F104" s="29" t="s">
        <v>287</v>
      </c>
      <c r="G104" s="29" t="s">
        <v>21</v>
      </c>
      <c r="H104" s="29" t="s">
        <v>4</v>
      </c>
      <c r="I104" s="29" t="s">
        <v>269</v>
      </c>
      <c r="J104" s="29" t="s">
        <v>777</v>
      </c>
      <c r="K104" s="25" t="s">
        <v>456</v>
      </c>
      <c r="L104" s="25" t="s">
        <v>845</v>
      </c>
      <c r="M104" s="25" t="s">
        <v>1007</v>
      </c>
      <c r="N104" s="25" t="s">
        <v>800</v>
      </c>
      <c r="O104" s="25">
        <v>0</v>
      </c>
      <c r="P104" s="25" t="s">
        <v>5034</v>
      </c>
      <c r="Q104" s="28" t="s">
        <v>0</v>
      </c>
      <c r="R104" s="29" t="s">
        <v>1008</v>
      </c>
      <c r="S104" s="27" t="s">
        <v>1009</v>
      </c>
      <c r="T104" s="27" t="s">
        <v>1010</v>
      </c>
      <c r="U104" s="28" t="s">
        <v>323</v>
      </c>
      <c r="V104" s="26" t="s">
        <v>456</v>
      </c>
      <c r="W104" s="26" t="s">
        <v>672</v>
      </c>
      <c r="X104" s="26" t="s">
        <v>410</v>
      </c>
      <c r="Y104" s="37" t="s">
        <v>529</v>
      </c>
      <c r="Z104" s="37" t="s">
        <v>577</v>
      </c>
      <c r="AA104" s="37" t="s">
        <v>419</v>
      </c>
      <c r="AB104" s="30">
        <v>269482</v>
      </c>
      <c r="AC104" s="30">
        <v>13365</v>
      </c>
      <c r="AD104" s="31">
        <v>256117</v>
      </c>
      <c r="AE104" s="30">
        <v>7796.25</v>
      </c>
      <c r="AF104" s="30">
        <v>7796.25</v>
      </c>
      <c r="AG104" s="32">
        <v>261685.75</v>
      </c>
      <c r="AH104" s="30">
        <v>7796.25</v>
      </c>
      <c r="AI104" s="10" t="s">
        <v>573</v>
      </c>
      <c r="AJ104" s="30">
        <v>1113.75</v>
      </c>
      <c r="AK104" s="30">
        <v>1113.75</v>
      </c>
      <c r="AL104" s="30">
        <v>1113.75</v>
      </c>
      <c r="AM104" s="30">
        <v>1113.75</v>
      </c>
      <c r="AN104" s="30">
        <v>1113.75</v>
      </c>
      <c r="AO104" s="30">
        <v>1113.75</v>
      </c>
      <c r="AP104" s="30">
        <v>1113.75</v>
      </c>
      <c r="AQ104" s="30">
        <v>0</v>
      </c>
      <c r="AR104" s="30">
        <v>0</v>
      </c>
      <c r="AS104" s="30">
        <v>0</v>
      </c>
      <c r="AT104" s="30">
        <v>0</v>
      </c>
      <c r="AU104" s="121">
        <v>0</v>
      </c>
      <c r="AV104" s="129" t="s">
        <v>920</v>
      </c>
      <c r="AW104" s="129" t="s">
        <v>785</v>
      </c>
      <c r="AX104" s="129" t="s">
        <v>527</v>
      </c>
    </row>
    <row r="105" spans="1:50" x14ac:dyDescent="0.25">
      <c r="A105" s="120">
        <v>46037.208333333489</v>
      </c>
      <c r="B105" s="28" t="s">
        <v>552</v>
      </c>
      <c r="C105" s="25" t="s">
        <v>427</v>
      </c>
      <c r="D105" s="25" t="s">
        <v>456</v>
      </c>
      <c r="E105" s="25" t="s">
        <v>423</v>
      </c>
      <c r="F105" s="29" t="s">
        <v>287</v>
      </c>
      <c r="G105" s="29" t="s">
        <v>21</v>
      </c>
      <c r="H105" s="29" t="s">
        <v>4</v>
      </c>
      <c r="I105" s="29" t="s">
        <v>269</v>
      </c>
      <c r="J105" s="29" t="s">
        <v>777</v>
      </c>
      <c r="K105" s="25" t="s">
        <v>456</v>
      </c>
      <c r="L105" s="25" t="s">
        <v>845</v>
      </c>
      <c r="M105" s="25" t="s">
        <v>1007</v>
      </c>
      <c r="N105" s="25" t="s">
        <v>800</v>
      </c>
      <c r="O105" s="25">
        <v>0</v>
      </c>
      <c r="P105" s="25" t="s">
        <v>5034</v>
      </c>
      <c r="Q105" s="28" t="s">
        <v>0</v>
      </c>
      <c r="R105" s="29" t="s">
        <v>1008</v>
      </c>
      <c r="S105" s="27" t="s">
        <v>1009</v>
      </c>
      <c r="T105" s="27" t="s">
        <v>1010</v>
      </c>
      <c r="U105" s="28" t="s">
        <v>323</v>
      </c>
      <c r="V105" s="26" t="s">
        <v>456</v>
      </c>
      <c r="W105" s="26" t="s">
        <v>672</v>
      </c>
      <c r="X105" s="26" t="s">
        <v>410</v>
      </c>
      <c r="Y105" s="37" t="s">
        <v>530</v>
      </c>
      <c r="Z105" s="37" t="s">
        <v>587</v>
      </c>
      <c r="AA105" s="37" t="s">
        <v>417</v>
      </c>
      <c r="AB105" s="30">
        <v>-5863</v>
      </c>
      <c r="AC105" s="30">
        <v>160028</v>
      </c>
      <c r="AD105" s="31">
        <v>-165891</v>
      </c>
      <c r="AE105" s="30">
        <v>92750</v>
      </c>
      <c r="AF105" s="30">
        <v>92750</v>
      </c>
      <c r="AG105" s="32">
        <v>-98613</v>
      </c>
      <c r="AH105" s="30">
        <v>92750</v>
      </c>
      <c r="AI105" s="10" t="s">
        <v>573</v>
      </c>
      <c r="AJ105" s="30">
        <v>13250</v>
      </c>
      <c r="AK105" s="30">
        <v>13250</v>
      </c>
      <c r="AL105" s="30">
        <v>13250</v>
      </c>
      <c r="AM105" s="30">
        <v>13250</v>
      </c>
      <c r="AN105" s="30">
        <v>13250</v>
      </c>
      <c r="AO105" s="30">
        <v>13250</v>
      </c>
      <c r="AP105" s="30">
        <v>13250</v>
      </c>
      <c r="AQ105" s="30">
        <v>0</v>
      </c>
      <c r="AR105" s="30">
        <v>0</v>
      </c>
      <c r="AS105" s="30">
        <v>0</v>
      </c>
      <c r="AT105" s="30">
        <v>0</v>
      </c>
      <c r="AU105" s="121">
        <v>0</v>
      </c>
      <c r="AV105" s="129" t="s">
        <v>1011</v>
      </c>
      <c r="AW105" s="129" t="s">
        <v>1011</v>
      </c>
      <c r="AX105" s="129" t="s">
        <v>527</v>
      </c>
    </row>
    <row r="106" spans="1:50" x14ac:dyDescent="0.25">
      <c r="A106" s="120">
        <v>46037.208333333489</v>
      </c>
      <c r="B106" s="28" t="s">
        <v>552</v>
      </c>
      <c r="C106" s="25" t="s">
        <v>427</v>
      </c>
      <c r="D106" s="25" t="s">
        <v>455</v>
      </c>
      <c r="E106" s="25" t="s">
        <v>423</v>
      </c>
      <c r="F106" s="29" t="s">
        <v>243</v>
      </c>
      <c r="G106" s="29" t="s">
        <v>19</v>
      </c>
      <c r="H106" s="29" t="s">
        <v>4</v>
      </c>
      <c r="I106" s="29" t="s">
        <v>269</v>
      </c>
      <c r="J106" s="29" t="s">
        <v>777</v>
      </c>
      <c r="K106" s="25" t="s">
        <v>455</v>
      </c>
      <c r="L106" s="25" t="s">
        <v>845</v>
      </c>
      <c r="M106" s="25" t="s">
        <v>1007</v>
      </c>
      <c r="N106" s="25" t="s">
        <v>800</v>
      </c>
      <c r="O106" s="25">
        <v>0</v>
      </c>
      <c r="P106" s="25" t="s">
        <v>5034</v>
      </c>
      <c r="Q106" s="28" t="s">
        <v>0</v>
      </c>
      <c r="R106" s="29" t="s">
        <v>1008</v>
      </c>
      <c r="S106" s="27" t="s">
        <v>1009</v>
      </c>
      <c r="T106" s="27" t="s">
        <v>1010</v>
      </c>
      <c r="U106" s="28" t="s">
        <v>275</v>
      </c>
      <c r="V106" s="26" t="s">
        <v>455</v>
      </c>
      <c r="W106" s="26" t="s">
        <v>611</v>
      </c>
      <c r="X106" s="26" t="s">
        <v>410</v>
      </c>
      <c r="Y106" s="37" t="s">
        <v>526</v>
      </c>
      <c r="Z106" s="37" t="s">
        <v>575</v>
      </c>
      <c r="AA106" s="37" t="s">
        <v>415</v>
      </c>
      <c r="AB106" s="30">
        <v>-29376</v>
      </c>
      <c r="AC106" s="30">
        <v>356376</v>
      </c>
      <c r="AD106" s="31">
        <v>-385752</v>
      </c>
      <c r="AE106" s="30">
        <v>0</v>
      </c>
      <c r="AF106" s="30">
        <v>0</v>
      </c>
      <c r="AG106" s="32">
        <v>-29376</v>
      </c>
      <c r="AH106" s="30">
        <v>0</v>
      </c>
      <c r="AI106" s="10" t="s">
        <v>573</v>
      </c>
      <c r="AJ106" s="30">
        <v>0</v>
      </c>
      <c r="AK106" s="30">
        <v>0</v>
      </c>
      <c r="AL106" s="30">
        <v>0</v>
      </c>
      <c r="AM106" s="30">
        <v>0</v>
      </c>
      <c r="AN106" s="30">
        <v>0</v>
      </c>
      <c r="AO106" s="30">
        <v>0</v>
      </c>
      <c r="AP106" s="30">
        <v>0</v>
      </c>
      <c r="AQ106" s="30">
        <v>0</v>
      </c>
      <c r="AR106" s="30">
        <v>0</v>
      </c>
      <c r="AS106" s="30">
        <v>0</v>
      </c>
      <c r="AT106" s="30">
        <v>0</v>
      </c>
      <c r="AU106" s="121">
        <v>0</v>
      </c>
      <c r="AV106" s="129" t="s">
        <v>1011</v>
      </c>
      <c r="AW106" s="129" t="s">
        <v>1011</v>
      </c>
      <c r="AX106" s="129" t="s">
        <v>527</v>
      </c>
    </row>
    <row r="107" spans="1:50" x14ac:dyDescent="0.25">
      <c r="A107" s="120">
        <v>46037.208333333489</v>
      </c>
      <c r="B107" s="28" t="s">
        <v>552</v>
      </c>
      <c r="C107" s="25" t="s">
        <v>427</v>
      </c>
      <c r="D107" s="25" t="s">
        <v>455</v>
      </c>
      <c r="E107" s="25" t="s">
        <v>423</v>
      </c>
      <c r="F107" s="29" t="s">
        <v>243</v>
      </c>
      <c r="G107" s="29" t="s">
        <v>19</v>
      </c>
      <c r="H107" s="29" t="s">
        <v>4</v>
      </c>
      <c r="I107" s="29" t="s">
        <v>269</v>
      </c>
      <c r="J107" s="29" t="s">
        <v>777</v>
      </c>
      <c r="K107" s="25" t="s">
        <v>455</v>
      </c>
      <c r="L107" s="25" t="s">
        <v>845</v>
      </c>
      <c r="M107" s="25" t="s">
        <v>1007</v>
      </c>
      <c r="N107" s="25" t="s">
        <v>800</v>
      </c>
      <c r="O107" s="25">
        <v>0</v>
      </c>
      <c r="P107" s="25" t="s">
        <v>5034</v>
      </c>
      <c r="Q107" s="28" t="s">
        <v>0</v>
      </c>
      <c r="R107" s="29" t="s">
        <v>1008</v>
      </c>
      <c r="S107" s="27" t="s">
        <v>1009</v>
      </c>
      <c r="T107" s="27" t="s">
        <v>1010</v>
      </c>
      <c r="U107" s="28" t="s">
        <v>275</v>
      </c>
      <c r="V107" s="26" t="s">
        <v>455</v>
      </c>
      <c r="W107" s="26" t="s">
        <v>611</v>
      </c>
      <c r="X107" s="26" t="s">
        <v>410</v>
      </c>
      <c r="Y107" s="37" t="s">
        <v>528</v>
      </c>
      <c r="Z107" s="37" t="s">
        <v>576</v>
      </c>
      <c r="AA107" s="37" t="s">
        <v>416</v>
      </c>
      <c r="AB107" s="30">
        <v>862413</v>
      </c>
      <c r="AC107" s="30">
        <v>32949</v>
      </c>
      <c r="AD107" s="31">
        <v>829464</v>
      </c>
      <c r="AE107" s="30">
        <v>210162.02999999997</v>
      </c>
      <c r="AF107" s="30">
        <v>210162.03</v>
      </c>
      <c r="AG107" s="32">
        <v>652250.97</v>
      </c>
      <c r="AH107" s="30">
        <v>210162.02999999997</v>
      </c>
      <c r="AI107" s="10" t="s">
        <v>573</v>
      </c>
      <c r="AJ107" s="30">
        <v>13653.94</v>
      </c>
      <c r="AK107" s="30">
        <v>32747.309999999998</v>
      </c>
      <c r="AL107" s="30">
        <v>32762.17</v>
      </c>
      <c r="AM107" s="30">
        <v>32728.12</v>
      </c>
      <c r="AN107" s="30">
        <v>32772.57</v>
      </c>
      <c r="AO107" s="30">
        <v>32748.920000000002</v>
      </c>
      <c r="AP107" s="30">
        <v>32749</v>
      </c>
      <c r="AQ107" s="30">
        <v>0</v>
      </c>
      <c r="AR107" s="30">
        <v>0</v>
      </c>
      <c r="AS107" s="30">
        <v>0</v>
      </c>
      <c r="AT107" s="30">
        <v>0</v>
      </c>
      <c r="AU107" s="121">
        <v>0</v>
      </c>
      <c r="AV107" s="129" t="s">
        <v>920</v>
      </c>
      <c r="AW107" s="129" t="s">
        <v>785</v>
      </c>
      <c r="AX107" s="129" t="s">
        <v>527</v>
      </c>
    </row>
    <row r="108" spans="1:50" x14ac:dyDescent="0.25">
      <c r="A108" s="120">
        <v>46037.208333333489</v>
      </c>
      <c r="B108" s="28" t="s">
        <v>552</v>
      </c>
      <c r="C108" s="25" t="s">
        <v>427</v>
      </c>
      <c r="D108" s="25" t="s">
        <v>455</v>
      </c>
      <c r="E108" s="25" t="s">
        <v>423</v>
      </c>
      <c r="F108" s="29" t="s">
        <v>243</v>
      </c>
      <c r="G108" s="29" t="s">
        <v>19</v>
      </c>
      <c r="H108" s="29" t="s">
        <v>4</v>
      </c>
      <c r="I108" s="29" t="s">
        <v>269</v>
      </c>
      <c r="J108" s="29" t="s">
        <v>777</v>
      </c>
      <c r="K108" s="25" t="s">
        <v>455</v>
      </c>
      <c r="L108" s="25" t="s">
        <v>845</v>
      </c>
      <c r="M108" s="25" t="s">
        <v>1007</v>
      </c>
      <c r="N108" s="25" t="s">
        <v>800</v>
      </c>
      <c r="O108" s="25">
        <v>0</v>
      </c>
      <c r="P108" s="25" t="s">
        <v>5034</v>
      </c>
      <c r="Q108" s="28" t="s">
        <v>0</v>
      </c>
      <c r="R108" s="29" t="s">
        <v>1008</v>
      </c>
      <c r="S108" s="27" t="s">
        <v>1009</v>
      </c>
      <c r="T108" s="27" t="s">
        <v>1010</v>
      </c>
      <c r="U108" s="28" t="s">
        <v>275</v>
      </c>
      <c r="V108" s="26" t="s">
        <v>455</v>
      </c>
      <c r="W108" s="26" t="s">
        <v>611</v>
      </c>
      <c r="X108" s="26" t="s">
        <v>410</v>
      </c>
      <c r="Y108" s="37" t="s">
        <v>529</v>
      </c>
      <c r="Z108" s="37" t="s">
        <v>577</v>
      </c>
      <c r="AA108" s="37" t="s">
        <v>419</v>
      </c>
      <c r="AB108" s="30">
        <v>34749</v>
      </c>
      <c r="AC108" s="30">
        <v>8100</v>
      </c>
      <c r="AD108" s="31">
        <v>26649</v>
      </c>
      <c r="AE108" s="30">
        <v>15363.39</v>
      </c>
      <c r="AF108" s="30">
        <v>15363.39</v>
      </c>
      <c r="AG108" s="32">
        <v>19385.61</v>
      </c>
      <c r="AH108" s="30">
        <v>15363.39</v>
      </c>
      <c r="AI108" s="10" t="s">
        <v>573</v>
      </c>
      <c r="AJ108" s="30">
        <v>2227.5</v>
      </c>
      <c r="AK108" s="30">
        <v>2004.75</v>
      </c>
      <c r="AL108" s="30">
        <v>2004.75</v>
      </c>
      <c r="AM108" s="30">
        <v>2227.5</v>
      </c>
      <c r="AN108" s="30">
        <v>2227.5</v>
      </c>
      <c r="AO108" s="30">
        <v>2227.5</v>
      </c>
      <c r="AP108" s="30">
        <v>2443.89</v>
      </c>
      <c r="AQ108" s="30">
        <v>0</v>
      </c>
      <c r="AR108" s="30">
        <v>0</v>
      </c>
      <c r="AS108" s="30">
        <v>0</v>
      </c>
      <c r="AT108" s="30">
        <v>0</v>
      </c>
      <c r="AU108" s="121">
        <v>0</v>
      </c>
      <c r="AV108" s="129" t="s">
        <v>920</v>
      </c>
      <c r="AW108" s="129" t="s">
        <v>785</v>
      </c>
      <c r="AX108" s="129" t="s">
        <v>527</v>
      </c>
    </row>
    <row r="109" spans="1:50" x14ac:dyDescent="0.25">
      <c r="A109" s="120">
        <v>46037.208333333489</v>
      </c>
      <c r="B109" s="28" t="s">
        <v>552</v>
      </c>
      <c r="C109" s="25" t="s">
        <v>427</v>
      </c>
      <c r="D109" s="25" t="s">
        <v>455</v>
      </c>
      <c r="E109" s="25" t="s">
        <v>423</v>
      </c>
      <c r="F109" s="29" t="s">
        <v>243</v>
      </c>
      <c r="G109" s="29" t="s">
        <v>19</v>
      </c>
      <c r="H109" s="29" t="s">
        <v>4</v>
      </c>
      <c r="I109" s="29" t="s">
        <v>269</v>
      </c>
      <c r="J109" s="29" t="s">
        <v>777</v>
      </c>
      <c r="K109" s="25" t="s">
        <v>455</v>
      </c>
      <c r="L109" s="25" t="s">
        <v>845</v>
      </c>
      <c r="M109" s="25" t="s">
        <v>1007</v>
      </c>
      <c r="N109" s="25" t="s">
        <v>800</v>
      </c>
      <c r="O109" s="25">
        <v>0</v>
      </c>
      <c r="P109" s="25" t="s">
        <v>5034</v>
      </c>
      <c r="Q109" s="28" t="s">
        <v>0</v>
      </c>
      <c r="R109" s="29" t="s">
        <v>1008</v>
      </c>
      <c r="S109" s="27" t="s">
        <v>1009</v>
      </c>
      <c r="T109" s="27" t="s">
        <v>1010</v>
      </c>
      <c r="U109" s="28" t="s">
        <v>275</v>
      </c>
      <c r="V109" s="26" t="s">
        <v>455</v>
      </c>
      <c r="W109" s="26" t="s">
        <v>611</v>
      </c>
      <c r="X109" s="26" t="s">
        <v>410</v>
      </c>
      <c r="Y109" s="37" t="s">
        <v>530</v>
      </c>
      <c r="Z109" s="37" t="s">
        <v>587</v>
      </c>
      <c r="AA109" s="37" t="s">
        <v>417</v>
      </c>
      <c r="AB109" s="30">
        <v>374552</v>
      </c>
      <c r="AC109" s="30">
        <v>844913</v>
      </c>
      <c r="AD109" s="31">
        <v>-470361</v>
      </c>
      <c r="AE109" s="30">
        <v>290890.44</v>
      </c>
      <c r="AF109" s="30">
        <v>290890.44</v>
      </c>
      <c r="AG109" s="32">
        <v>83661.56</v>
      </c>
      <c r="AH109" s="30">
        <v>290890.44</v>
      </c>
      <c r="AI109" s="10" t="s">
        <v>573</v>
      </c>
      <c r="AJ109" s="30">
        <v>56612.3</v>
      </c>
      <c r="AK109" s="30">
        <v>34312.950000000004</v>
      </c>
      <c r="AL109" s="30">
        <v>34373.67</v>
      </c>
      <c r="AM109" s="30">
        <v>41482.11</v>
      </c>
      <c r="AN109" s="30">
        <v>41458.160000000003</v>
      </c>
      <c r="AO109" s="30">
        <v>41382.43</v>
      </c>
      <c r="AP109" s="30">
        <v>41268.82</v>
      </c>
      <c r="AQ109" s="30">
        <v>0</v>
      </c>
      <c r="AR109" s="30">
        <v>0</v>
      </c>
      <c r="AS109" s="30">
        <v>0</v>
      </c>
      <c r="AT109" s="30">
        <v>0</v>
      </c>
      <c r="AU109" s="121">
        <v>0</v>
      </c>
      <c r="AV109" s="129" t="s">
        <v>1011</v>
      </c>
      <c r="AW109" s="129" t="s">
        <v>1011</v>
      </c>
      <c r="AX109" s="129" t="s">
        <v>527</v>
      </c>
    </row>
    <row r="110" spans="1:50" x14ac:dyDescent="0.25">
      <c r="A110" s="120">
        <v>46037.208333333489</v>
      </c>
      <c r="B110" s="28" t="s">
        <v>552</v>
      </c>
      <c r="C110" s="25" t="s">
        <v>427</v>
      </c>
      <c r="D110" s="25" t="s">
        <v>455</v>
      </c>
      <c r="E110" s="25" t="s">
        <v>423</v>
      </c>
      <c r="F110" s="29" t="s">
        <v>243</v>
      </c>
      <c r="G110" s="29" t="s">
        <v>19</v>
      </c>
      <c r="H110" s="29" t="s">
        <v>4</v>
      </c>
      <c r="I110" s="29" t="s">
        <v>579</v>
      </c>
      <c r="J110" s="29" t="s">
        <v>777</v>
      </c>
      <c r="K110" s="25" t="s">
        <v>455</v>
      </c>
      <c r="L110" s="25" t="s">
        <v>845</v>
      </c>
      <c r="M110" s="25" t="s">
        <v>1007</v>
      </c>
      <c r="N110" s="25" t="s">
        <v>800</v>
      </c>
      <c r="O110" s="25">
        <v>0</v>
      </c>
      <c r="P110" s="25" t="s">
        <v>5034</v>
      </c>
      <c r="Q110" s="28" t="s">
        <v>0</v>
      </c>
      <c r="R110" s="29" t="s">
        <v>1008</v>
      </c>
      <c r="S110" s="27" t="s">
        <v>1009</v>
      </c>
      <c r="T110" s="27" t="s">
        <v>1010</v>
      </c>
      <c r="U110" s="28" t="s">
        <v>275</v>
      </c>
      <c r="V110" s="26" t="s">
        <v>455</v>
      </c>
      <c r="W110" s="26" t="s">
        <v>611</v>
      </c>
      <c r="X110" s="26" t="s">
        <v>410</v>
      </c>
      <c r="Y110" s="37" t="s">
        <v>533</v>
      </c>
      <c r="Z110" s="37" t="s">
        <v>590</v>
      </c>
      <c r="AA110" s="37" t="s">
        <v>591</v>
      </c>
      <c r="AB110" s="30">
        <v>14710</v>
      </c>
      <c r="AC110" s="30">
        <v>14710</v>
      </c>
      <c r="AD110" s="31">
        <v>0</v>
      </c>
      <c r="AE110" s="30">
        <v>14707.939999999999</v>
      </c>
      <c r="AF110" s="30">
        <v>14707.939999999999</v>
      </c>
      <c r="AG110" s="32">
        <v>2.0600000000013097</v>
      </c>
      <c r="AH110" s="30">
        <v>14707.94</v>
      </c>
      <c r="AI110" s="10" t="s">
        <v>573</v>
      </c>
      <c r="AJ110" s="30">
        <v>6550.99</v>
      </c>
      <c r="AK110" s="30">
        <v>8156.95</v>
      </c>
      <c r="AL110" s="30">
        <v>0</v>
      </c>
      <c r="AM110" s="30">
        <v>0</v>
      </c>
      <c r="AN110" s="30">
        <v>0</v>
      </c>
      <c r="AO110" s="30">
        <v>0</v>
      </c>
      <c r="AP110" s="30">
        <v>0</v>
      </c>
      <c r="AQ110" s="30">
        <v>0</v>
      </c>
      <c r="AR110" s="30">
        <v>0</v>
      </c>
      <c r="AS110" s="30">
        <v>0</v>
      </c>
      <c r="AT110" s="30">
        <v>0</v>
      </c>
      <c r="AU110" s="121">
        <v>0</v>
      </c>
      <c r="AV110" s="129" t="s">
        <v>784</v>
      </c>
      <c r="AW110" s="129" t="s">
        <v>785</v>
      </c>
      <c r="AX110" s="129" t="s">
        <v>527</v>
      </c>
    </row>
    <row r="111" spans="1:50" x14ac:dyDescent="0.25">
      <c r="A111" s="120">
        <v>46037.208333333489</v>
      </c>
      <c r="B111" s="28" t="s">
        <v>552</v>
      </c>
      <c r="C111" s="25" t="s">
        <v>427</v>
      </c>
      <c r="D111" s="25" t="s">
        <v>455</v>
      </c>
      <c r="E111" s="25" t="s">
        <v>423</v>
      </c>
      <c r="F111" s="29" t="s">
        <v>243</v>
      </c>
      <c r="G111" s="29" t="s">
        <v>19</v>
      </c>
      <c r="H111" s="29" t="s">
        <v>650</v>
      </c>
      <c r="I111" s="29" t="s">
        <v>269</v>
      </c>
      <c r="J111" s="29" t="s">
        <v>777</v>
      </c>
      <c r="K111" s="25" t="s">
        <v>455</v>
      </c>
      <c r="L111" s="25" t="s">
        <v>845</v>
      </c>
      <c r="M111" s="25" t="s">
        <v>1007</v>
      </c>
      <c r="N111" s="25" t="s">
        <v>800</v>
      </c>
      <c r="O111" s="25">
        <v>0</v>
      </c>
      <c r="P111" s="25" t="s">
        <v>5034</v>
      </c>
      <c r="Q111" s="28" t="s">
        <v>0</v>
      </c>
      <c r="R111" s="29" t="s">
        <v>1008</v>
      </c>
      <c r="S111" s="27" t="s">
        <v>1009</v>
      </c>
      <c r="T111" s="27" t="s">
        <v>1010</v>
      </c>
      <c r="U111" s="28" t="s">
        <v>275</v>
      </c>
      <c r="V111" s="26" t="s">
        <v>455</v>
      </c>
      <c r="W111" s="26" t="s">
        <v>611</v>
      </c>
      <c r="X111" s="26" t="s">
        <v>410</v>
      </c>
      <c r="Y111" s="37" t="s">
        <v>33</v>
      </c>
      <c r="Z111" s="37" t="s">
        <v>35</v>
      </c>
      <c r="AA111" s="37" t="s">
        <v>34</v>
      </c>
      <c r="AB111" s="30">
        <v>0</v>
      </c>
      <c r="AC111" s="30">
        <v>0</v>
      </c>
      <c r="AD111" s="31">
        <v>0</v>
      </c>
      <c r="AE111" s="30">
        <v>66288.709999999992</v>
      </c>
      <c r="AF111" s="30">
        <v>66288.709999999992</v>
      </c>
      <c r="AG111" s="32">
        <v>-66288.709999999992</v>
      </c>
      <c r="AH111" s="30">
        <v>66288.709999999992</v>
      </c>
      <c r="AI111" s="10" t="s">
        <v>573</v>
      </c>
      <c r="AJ111" s="30">
        <v>0</v>
      </c>
      <c r="AK111" s="30">
        <v>0</v>
      </c>
      <c r="AL111" s="30">
        <v>0</v>
      </c>
      <c r="AM111" s="30">
        <v>0</v>
      </c>
      <c r="AN111" s="30">
        <v>0</v>
      </c>
      <c r="AO111" s="30">
        <v>0</v>
      </c>
      <c r="AP111" s="30">
        <v>66288.709999999992</v>
      </c>
      <c r="AQ111" s="30">
        <v>0</v>
      </c>
      <c r="AR111" s="30">
        <v>0</v>
      </c>
      <c r="AS111" s="30">
        <v>0</v>
      </c>
      <c r="AT111" s="30">
        <v>0</v>
      </c>
      <c r="AU111" s="121">
        <v>0</v>
      </c>
      <c r="AV111" s="129" t="s">
        <v>1011</v>
      </c>
      <c r="AW111" s="129" t="s">
        <v>1011</v>
      </c>
      <c r="AX111" s="129" t="s">
        <v>527</v>
      </c>
    </row>
    <row r="112" spans="1:50" x14ac:dyDescent="0.25">
      <c r="A112" s="120">
        <v>46037.208333333489</v>
      </c>
      <c r="B112" s="28" t="s">
        <v>552</v>
      </c>
      <c r="C112" s="25" t="s">
        <v>427</v>
      </c>
      <c r="D112" s="25" t="s">
        <v>430</v>
      </c>
      <c r="E112" s="25" t="s">
        <v>423</v>
      </c>
      <c r="F112" s="29" t="s">
        <v>243</v>
      </c>
      <c r="G112" s="29" t="s">
        <v>19</v>
      </c>
      <c r="H112" s="29" t="s">
        <v>4</v>
      </c>
      <c r="I112" s="29" t="s">
        <v>269</v>
      </c>
      <c r="J112" s="29" t="s">
        <v>868</v>
      </c>
      <c r="K112" s="25" t="s">
        <v>246</v>
      </c>
      <c r="L112" s="25" t="s">
        <v>845</v>
      </c>
      <c r="M112" s="25" t="s">
        <v>1007</v>
      </c>
      <c r="N112" s="25" t="s">
        <v>800</v>
      </c>
      <c r="O112" s="25">
        <v>0</v>
      </c>
      <c r="P112" s="25" t="s">
        <v>5034</v>
      </c>
      <c r="Q112" s="28" t="s">
        <v>0</v>
      </c>
      <c r="R112" s="29" t="s">
        <v>1008</v>
      </c>
      <c r="S112" s="27" t="s">
        <v>1009</v>
      </c>
      <c r="T112" s="27" t="s">
        <v>1010</v>
      </c>
      <c r="U112" s="28" t="s">
        <v>247</v>
      </c>
      <c r="V112" s="26" t="s">
        <v>246</v>
      </c>
      <c r="W112" s="26" t="s">
        <v>554</v>
      </c>
      <c r="X112" s="26" t="s">
        <v>410</v>
      </c>
      <c r="Y112" s="37" t="s">
        <v>526</v>
      </c>
      <c r="Z112" s="37" t="s">
        <v>575</v>
      </c>
      <c r="AA112" s="37" t="s">
        <v>415</v>
      </c>
      <c r="AB112" s="30">
        <v>62741</v>
      </c>
      <c r="AC112" s="30">
        <v>5227</v>
      </c>
      <c r="AD112" s="31">
        <v>57514</v>
      </c>
      <c r="AE112" s="30">
        <v>0</v>
      </c>
      <c r="AF112" s="30">
        <v>0</v>
      </c>
      <c r="AG112" s="32">
        <v>62741</v>
      </c>
      <c r="AH112" s="30">
        <v>0</v>
      </c>
      <c r="AI112" s="10" t="s">
        <v>573</v>
      </c>
      <c r="AJ112" s="30">
        <v>0</v>
      </c>
      <c r="AK112" s="30">
        <v>0</v>
      </c>
      <c r="AL112" s="30">
        <v>0</v>
      </c>
      <c r="AM112" s="30">
        <v>0</v>
      </c>
      <c r="AN112" s="30">
        <v>0</v>
      </c>
      <c r="AO112" s="30">
        <v>0</v>
      </c>
      <c r="AP112" s="30">
        <v>0</v>
      </c>
      <c r="AQ112" s="30">
        <v>0</v>
      </c>
      <c r="AR112" s="30">
        <v>0</v>
      </c>
      <c r="AS112" s="30">
        <v>0</v>
      </c>
      <c r="AT112" s="30">
        <v>0</v>
      </c>
      <c r="AU112" s="121">
        <v>0</v>
      </c>
      <c r="AV112" s="129" t="s">
        <v>920</v>
      </c>
      <c r="AW112" s="129" t="s">
        <v>785</v>
      </c>
      <c r="AX112" s="129" t="s">
        <v>527</v>
      </c>
    </row>
    <row r="113" spans="1:50" x14ac:dyDescent="0.25">
      <c r="A113" s="120">
        <v>46037.208333333489</v>
      </c>
      <c r="B113" s="28" t="s">
        <v>552</v>
      </c>
      <c r="C113" s="25" t="s">
        <v>427</v>
      </c>
      <c r="D113" s="25" t="s">
        <v>430</v>
      </c>
      <c r="E113" s="25" t="s">
        <v>423</v>
      </c>
      <c r="F113" s="29" t="s">
        <v>243</v>
      </c>
      <c r="G113" s="29" t="s">
        <v>19</v>
      </c>
      <c r="H113" s="29" t="s">
        <v>4</v>
      </c>
      <c r="I113" s="29" t="s">
        <v>269</v>
      </c>
      <c r="J113" s="29" t="s">
        <v>868</v>
      </c>
      <c r="K113" s="25" t="s">
        <v>246</v>
      </c>
      <c r="L113" s="25" t="s">
        <v>845</v>
      </c>
      <c r="M113" s="25" t="s">
        <v>1007</v>
      </c>
      <c r="N113" s="25" t="s">
        <v>800</v>
      </c>
      <c r="O113" s="25">
        <v>0</v>
      </c>
      <c r="P113" s="25" t="s">
        <v>5034</v>
      </c>
      <c r="Q113" s="28" t="s">
        <v>0</v>
      </c>
      <c r="R113" s="29" t="s">
        <v>1008</v>
      </c>
      <c r="S113" s="27" t="s">
        <v>1009</v>
      </c>
      <c r="T113" s="27" t="s">
        <v>1010</v>
      </c>
      <c r="U113" s="28" t="s">
        <v>247</v>
      </c>
      <c r="V113" s="26" t="s">
        <v>246</v>
      </c>
      <c r="W113" s="26" t="s">
        <v>554</v>
      </c>
      <c r="X113" s="26" t="s">
        <v>410</v>
      </c>
      <c r="Y113" s="37" t="s">
        <v>528</v>
      </c>
      <c r="Z113" s="37" t="s">
        <v>576</v>
      </c>
      <c r="AA113" s="37" t="s">
        <v>416</v>
      </c>
      <c r="AB113" s="30">
        <v>1192</v>
      </c>
      <c r="AC113" s="30">
        <v>1192</v>
      </c>
      <c r="AD113" s="31">
        <v>0</v>
      </c>
      <c r="AE113" s="30">
        <v>36581.03</v>
      </c>
      <c r="AF113" s="30">
        <v>36581.030000000006</v>
      </c>
      <c r="AG113" s="32">
        <v>-35389.030000000006</v>
      </c>
      <c r="AH113" s="30">
        <v>36581.030000000006</v>
      </c>
      <c r="AI113" s="10" t="s">
        <v>573</v>
      </c>
      <c r="AJ113" s="30">
        <v>5161.2800000000007</v>
      </c>
      <c r="AK113" s="30">
        <v>5228.38</v>
      </c>
      <c r="AL113" s="30">
        <v>5287.4000000000005</v>
      </c>
      <c r="AM113" s="30">
        <v>5228.38</v>
      </c>
      <c r="AN113" s="30">
        <v>5225.4000000000005</v>
      </c>
      <c r="AO113" s="30">
        <v>5226.1900000000005</v>
      </c>
      <c r="AP113" s="30">
        <v>5224</v>
      </c>
      <c r="AQ113" s="30">
        <v>0</v>
      </c>
      <c r="AR113" s="30">
        <v>0</v>
      </c>
      <c r="AS113" s="30">
        <v>0</v>
      </c>
      <c r="AT113" s="30">
        <v>0</v>
      </c>
      <c r="AU113" s="121">
        <v>0</v>
      </c>
      <c r="AV113" s="129" t="s">
        <v>784</v>
      </c>
      <c r="AW113" s="129" t="s">
        <v>796</v>
      </c>
      <c r="AX113" s="129" t="s">
        <v>527</v>
      </c>
    </row>
    <row r="114" spans="1:50" x14ac:dyDescent="0.25">
      <c r="A114" s="120">
        <v>46037.208333333489</v>
      </c>
      <c r="B114" s="28" t="s">
        <v>552</v>
      </c>
      <c r="C114" s="25" t="s">
        <v>427</v>
      </c>
      <c r="D114" s="25" t="s">
        <v>430</v>
      </c>
      <c r="E114" s="25" t="s">
        <v>423</v>
      </c>
      <c r="F114" s="29" t="s">
        <v>243</v>
      </c>
      <c r="G114" s="29" t="s">
        <v>19</v>
      </c>
      <c r="H114" s="29" t="s">
        <v>4</v>
      </c>
      <c r="I114" s="29" t="s">
        <v>269</v>
      </c>
      <c r="J114" s="29" t="s">
        <v>868</v>
      </c>
      <c r="K114" s="25" t="s">
        <v>246</v>
      </c>
      <c r="L114" s="25" t="s">
        <v>845</v>
      </c>
      <c r="M114" s="25" t="s">
        <v>1007</v>
      </c>
      <c r="N114" s="25" t="s">
        <v>800</v>
      </c>
      <c r="O114" s="25">
        <v>0</v>
      </c>
      <c r="P114" s="25" t="s">
        <v>5034</v>
      </c>
      <c r="Q114" s="28" t="s">
        <v>0</v>
      </c>
      <c r="R114" s="29" t="s">
        <v>1008</v>
      </c>
      <c r="S114" s="27" t="s">
        <v>1009</v>
      </c>
      <c r="T114" s="27" t="s">
        <v>1010</v>
      </c>
      <c r="U114" s="28" t="s">
        <v>247</v>
      </c>
      <c r="V114" s="26" t="s">
        <v>246</v>
      </c>
      <c r="W114" s="26" t="s">
        <v>554</v>
      </c>
      <c r="X114" s="26" t="s">
        <v>410</v>
      </c>
      <c r="Y114" s="37" t="s">
        <v>529</v>
      </c>
      <c r="Z114" s="37" t="s">
        <v>577</v>
      </c>
      <c r="AA114" s="37" t="s">
        <v>419</v>
      </c>
      <c r="AB114" s="30">
        <v>5227</v>
      </c>
      <c r="AC114" s="30">
        <v>62741</v>
      </c>
      <c r="AD114" s="31">
        <v>-57514</v>
      </c>
      <c r="AE114" s="30">
        <v>3048.3399999999992</v>
      </c>
      <c r="AF114" s="30">
        <v>3048.3399999999992</v>
      </c>
      <c r="AG114" s="32">
        <v>2178.6600000000008</v>
      </c>
      <c r="AH114" s="30">
        <v>3048.3399999999992</v>
      </c>
      <c r="AI114" s="10" t="s">
        <v>573</v>
      </c>
      <c r="AJ114" s="30">
        <v>435.41</v>
      </c>
      <c r="AK114" s="30">
        <v>435.53</v>
      </c>
      <c r="AL114" s="30">
        <v>435.28</v>
      </c>
      <c r="AM114" s="30">
        <v>435.53</v>
      </c>
      <c r="AN114" s="30">
        <v>435.53</v>
      </c>
      <c r="AO114" s="30">
        <v>435.53</v>
      </c>
      <c r="AP114" s="30">
        <v>435.53</v>
      </c>
      <c r="AQ114" s="30">
        <v>0</v>
      </c>
      <c r="AR114" s="30">
        <v>0</v>
      </c>
      <c r="AS114" s="30">
        <v>0</v>
      </c>
      <c r="AT114" s="30">
        <v>0</v>
      </c>
      <c r="AU114" s="121">
        <v>0</v>
      </c>
      <c r="AV114" s="129" t="s">
        <v>1011</v>
      </c>
      <c r="AW114" s="129" t="s">
        <v>1011</v>
      </c>
      <c r="AX114" s="129" t="s">
        <v>527</v>
      </c>
    </row>
    <row r="115" spans="1:50" x14ac:dyDescent="0.25">
      <c r="A115" s="120">
        <v>46037.208333333489</v>
      </c>
      <c r="B115" s="28" t="s">
        <v>552</v>
      </c>
      <c r="C115" s="25" t="s">
        <v>427</v>
      </c>
      <c r="D115" s="25" t="s">
        <v>430</v>
      </c>
      <c r="E115" s="25" t="s">
        <v>423</v>
      </c>
      <c r="F115" s="29" t="s">
        <v>243</v>
      </c>
      <c r="G115" s="29" t="s">
        <v>19</v>
      </c>
      <c r="H115" s="29" t="s">
        <v>4</v>
      </c>
      <c r="I115" s="29" t="s">
        <v>269</v>
      </c>
      <c r="J115" s="29" t="s">
        <v>868</v>
      </c>
      <c r="K115" s="25" t="s">
        <v>244</v>
      </c>
      <c r="L115" s="25" t="s">
        <v>845</v>
      </c>
      <c r="M115" s="25" t="s">
        <v>1007</v>
      </c>
      <c r="N115" s="25" t="s">
        <v>800</v>
      </c>
      <c r="O115" s="25">
        <v>0</v>
      </c>
      <c r="P115" s="25" t="s">
        <v>5034</v>
      </c>
      <c r="Q115" s="28" t="s">
        <v>0</v>
      </c>
      <c r="R115" s="29" t="s">
        <v>1008</v>
      </c>
      <c r="S115" s="27" t="s">
        <v>1009</v>
      </c>
      <c r="T115" s="27" t="s">
        <v>1010</v>
      </c>
      <c r="U115" s="28" t="s">
        <v>245</v>
      </c>
      <c r="V115" s="26" t="s">
        <v>244</v>
      </c>
      <c r="W115" s="26" t="s">
        <v>553</v>
      </c>
      <c r="X115" s="26" t="s">
        <v>410</v>
      </c>
      <c r="Y115" s="37" t="s">
        <v>526</v>
      </c>
      <c r="Z115" s="37" t="s">
        <v>575</v>
      </c>
      <c r="AA115" s="37" t="s">
        <v>415</v>
      </c>
      <c r="AB115" s="30">
        <v>2673</v>
      </c>
      <c r="AC115" s="30">
        <v>600</v>
      </c>
      <c r="AD115" s="31">
        <v>2073</v>
      </c>
      <c r="AE115" s="30">
        <v>0</v>
      </c>
      <c r="AF115" s="30">
        <v>0</v>
      </c>
      <c r="AG115" s="32">
        <v>2673</v>
      </c>
      <c r="AH115" s="30">
        <v>0</v>
      </c>
      <c r="AI115" s="10" t="s">
        <v>573</v>
      </c>
      <c r="AJ115" s="30">
        <v>0</v>
      </c>
      <c r="AK115" s="30">
        <v>0</v>
      </c>
      <c r="AL115" s="30">
        <v>0</v>
      </c>
      <c r="AM115" s="30">
        <v>0</v>
      </c>
      <c r="AN115" s="30">
        <v>0</v>
      </c>
      <c r="AO115" s="30">
        <v>0</v>
      </c>
      <c r="AP115" s="30">
        <v>0</v>
      </c>
      <c r="AQ115" s="30">
        <v>0</v>
      </c>
      <c r="AR115" s="30">
        <v>0</v>
      </c>
      <c r="AS115" s="30">
        <v>0</v>
      </c>
      <c r="AT115" s="30">
        <v>0</v>
      </c>
      <c r="AU115" s="121">
        <v>0</v>
      </c>
      <c r="AV115" s="129" t="s">
        <v>920</v>
      </c>
      <c r="AW115" s="129" t="s">
        <v>785</v>
      </c>
      <c r="AX115" s="129" t="s">
        <v>527</v>
      </c>
    </row>
    <row r="116" spans="1:50" x14ac:dyDescent="0.25">
      <c r="A116" s="120">
        <v>46037.208333333489</v>
      </c>
      <c r="B116" s="28" t="s">
        <v>552</v>
      </c>
      <c r="C116" s="25" t="s">
        <v>427</v>
      </c>
      <c r="D116" s="25" t="s">
        <v>430</v>
      </c>
      <c r="E116" s="25" t="s">
        <v>423</v>
      </c>
      <c r="F116" s="29" t="s">
        <v>243</v>
      </c>
      <c r="G116" s="29" t="s">
        <v>19</v>
      </c>
      <c r="H116" s="29" t="s">
        <v>4</v>
      </c>
      <c r="I116" s="29" t="s">
        <v>269</v>
      </c>
      <c r="J116" s="29" t="s">
        <v>868</v>
      </c>
      <c r="K116" s="25" t="s">
        <v>244</v>
      </c>
      <c r="L116" s="25" t="s">
        <v>845</v>
      </c>
      <c r="M116" s="25" t="s">
        <v>1007</v>
      </c>
      <c r="N116" s="25" t="s">
        <v>800</v>
      </c>
      <c r="O116" s="25">
        <v>0</v>
      </c>
      <c r="P116" s="25" t="s">
        <v>5034</v>
      </c>
      <c r="Q116" s="28" t="s">
        <v>0</v>
      </c>
      <c r="R116" s="29" t="s">
        <v>1008</v>
      </c>
      <c r="S116" s="27" t="s">
        <v>1009</v>
      </c>
      <c r="T116" s="27" t="s">
        <v>1010</v>
      </c>
      <c r="U116" s="28" t="s">
        <v>245</v>
      </c>
      <c r="V116" s="26" t="s">
        <v>244</v>
      </c>
      <c r="W116" s="26" t="s">
        <v>553</v>
      </c>
      <c r="X116" s="26" t="s">
        <v>410</v>
      </c>
      <c r="Y116" s="37" t="s">
        <v>528</v>
      </c>
      <c r="Z116" s="37" t="s">
        <v>576</v>
      </c>
      <c r="AA116" s="37" t="s">
        <v>416</v>
      </c>
      <c r="AB116" s="30">
        <v>34371</v>
      </c>
      <c r="AC116" s="30">
        <v>34371</v>
      </c>
      <c r="AD116" s="31">
        <v>0</v>
      </c>
      <c r="AE116" s="30">
        <v>20049.329999999998</v>
      </c>
      <c r="AF116" s="30">
        <v>20049.329999999998</v>
      </c>
      <c r="AG116" s="32">
        <v>14321.670000000002</v>
      </c>
      <c r="AH116" s="30">
        <v>20049.329999999998</v>
      </c>
      <c r="AI116" s="10" t="s">
        <v>573</v>
      </c>
      <c r="AJ116" s="30">
        <v>2864.19</v>
      </c>
      <c r="AK116" s="30">
        <v>2864.19</v>
      </c>
      <c r="AL116" s="30">
        <v>2864.19</v>
      </c>
      <c r="AM116" s="30">
        <v>2864.19</v>
      </c>
      <c r="AN116" s="30">
        <v>2864.19</v>
      </c>
      <c r="AO116" s="30">
        <v>2864.19</v>
      </c>
      <c r="AP116" s="30">
        <v>2864.19</v>
      </c>
      <c r="AQ116" s="30">
        <v>0</v>
      </c>
      <c r="AR116" s="30">
        <v>0</v>
      </c>
      <c r="AS116" s="30">
        <v>0</v>
      </c>
      <c r="AT116" s="30">
        <v>0</v>
      </c>
      <c r="AU116" s="121">
        <v>0</v>
      </c>
      <c r="AV116" s="129" t="s">
        <v>784</v>
      </c>
      <c r="AW116" s="129" t="s">
        <v>785</v>
      </c>
      <c r="AX116" s="129" t="s">
        <v>527</v>
      </c>
    </row>
    <row r="117" spans="1:50" x14ac:dyDescent="0.25">
      <c r="A117" s="120">
        <v>46037.208333333489</v>
      </c>
      <c r="B117" s="28" t="s">
        <v>552</v>
      </c>
      <c r="C117" s="25" t="s">
        <v>427</v>
      </c>
      <c r="D117" s="25" t="s">
        <v>430</v>
      </c>
      <c r="E117" s="25" t="s">
        <v>423</v>
      </c>
      <c r="F117" s="29" t="s">
        <v>243</v>
      </c>
      <c r="G117" s="29" t="s">
        <v>19</v>
      </c>
      <c r="H117" s="29" t="s">
        <v>4</v>
      </c>
      <c r="I117" s="29" t="s">
        <v>269</v>
      </c>
      <c r="J117" s="29" t="s">
        <v>868</v>
      </c>
      <c r="K117" s="25" t="s">
        <v>244</v>
      </c>
      <c r="L117" s="25" t="s">
        <v>845</v>
      </c>
      <c r="M117" s="25" t="s">
        <v>1007</v>
      </c>
      <c r="N117" s="25" t="s">
        <v>800</v>
      </c>
      <c r="O117" s="25">
        <v>0</v>
      </c>
      <c r="P117" s="25" t="s">
        <v>5034</v>
      </c>
      <c r="Q117" s="28" t="s">
        <v>0</v>
      </c>
      <c r="R117" s="29" t="s">
        <v>1008</v>
      </c>
      <c r="S117" s="27" t="s">
        <v>1009</v>
      </c>
      <c r="T117" s="27" t="s">
        <v>1010</v>
      </c>
      <c r="U117" s="28" t="s">
        <v>245</v>
      </c>
      <c r="V117" s="26" t="s">
        <v>244</v>
      </c>
      <c r="W117" s="26" t="s">
        <v>553</v>
      </c>
      <c r="X117" s="26" t="s">
        <v>410</v>
      </c>
      <c r="Y117" s="37" t="s">
        <v>529</v>
      </c>
      <c r="Z117" s="37" t="s">
        <v>577</v>
      </c>
      <c r="AA117" s="37" t="s">
        <v>419</v>
      </c>
      <c r="AB117" s="30">
        <v>600</v>
      </c>
      <c r="AC117" s="30">
        <v>2673</v>
      </c>
      <c r="AD117" s="31">
        <v>-2073</v>
      </c>
      <c r="AE117" s="30">
        <v>1559.25</v>
      </c>
      <c r="AF117" s="30">
        <v>1559.25</v>
      </c>
      <c r="AG117" s="32">
        <v>-959.25</v>
      </c>
      <c r="AH117" s="30">
        <v>1559.25</v>
      </c>
      <c r="AI117" s="10" t="s">
        <v>573</v>
      </c>
      <c r="AJ117" s="30">
        <v>222.75</v>
      </c>
      <c r="AK117" s="30">
        <v>222.75</v>
      </c>
      <c r="AL117" s="30">
        <v>222.75</v>
      </c>
      <c r="AM117" s="30">
        <v>222.75</v>
      </c>
      <c r="AN117" s="30">
        <v>222.75</v>
      </c>
      <c r="AO117" s="30">
        <v>222.75</v>
      </c>
      <c r="AP117" s="30">
        <v>222.75</v>
      </c>
      <c r="AQ117" s="30">
        <v>0</v>
      </c>
      <c r="AR117" s="30">
        <v>0</v>
      </c>
      <c r="AS117" s="30">
        <v>0</v>
      </c>
      <c r="AT117" s="30">
        <v>0</v>
      </c>
      <c r="AU117" s="121">
        <v>0</v>
      </c>
      <c r="AV117" s="129" t="s">
        <v>1011</v>
      </c>
      <c r="AW117" s="129" t="s">
        <v>1011</v>
      </c>
      <c r="AX117" s="129" t="s">
        <v>527</v>
      </c>
    </row>
    <row r="118" spans="1:50" x14ac:dyDescent="0.25">
      <c r="A118" s="120">
        <v>46037.208333333489</v>
      </c>
      <c r="B118" s="28" t="s">
        <v>552</v>
      </c>
      <c r="C118" s="25" t="s">
        <v>427</v>
      </c>
      <c r="D118" s="25" t="s">
        <v>429</v>
      </c>
      <c r="E118" s="25" t="s">
        <v>423</v>
      </c>
      <c r="F118" s="29" t="s">
        <v>243</v>
      </c>
      <c r="G118" s="29" t="s">
        <v>19</v>
      </c>
      <c r="H118" s="29" t="s">
        <v>4</v>
      </c>
      <c r="I118" s="29" t="s">
        <v>269</v>
      </c>
      <c r="J118" s="29" t="s">
        <v>777</v>
      </c>
      <c r="K118" s="25" t="s">
        <v>429</v>
      </c>
      <c r="L118" s="25" t="s">
        <v>845</v>
      </c>
      <c r="M118" s="25" t="s">
        <v>1007</v>
      </c>
      <c r="N118" s="25" t="s">
        <v>800</v>
      </c>
      <c r="O118" s="25">
        <v>0</v>
      </c>
      <c r="P118" s="25" t="s">
        <v>5034</v>
      </c>
      <c r="Q118" s="28" t="s">
        <v>0</v>
      </c>
      <c r="R118" s="29" t="s">
        <v>1008</v>
      </c>
      <c r="S118" s="27" t="s">
        <v>1009</v>
      </c>
      <c r="T118" s="27" t="s">
        <v>1010</v>
      </c>
      <c r="U118" s="28" t="s">
        <v>277</v>
      </c>
      <c r="V118" s="26" t="s">
        <v>429</v>
      </c>
      <c r="W118" s="26" t="s">
        <v>617</v>
      </c>
      <c r="X118" s="26" t="s">
        <v>410</v>
      </c>
      <c r="Y118" s="37" t="s">
        <v>526</v>
      </c>
      <c r="Z118" s="37" t="s">
        <v>575</v>
      </c>
      <c r="AA118" s="37" t="s">
        <v>415</v>
      </c>
      <c r="AB118" s="30">
        <v>369852</v>
      </c>
      <c r="AC118" s="30">
        <v>18711</v>
      </c>
      <c r="AD118" s="31">
        <v>351141</v>
      </c>
      <c r="AE118" s="30">
        <v>0</v>
      </c>
      <c r="AF118" s="30">
        <v>0</v>
      </c>
      <c r="AG118" s="32">
        <v>369852</v>
      </c>
      <c r="AH118" s="30">
        <v>0</v>
      </c>
      <c r="AI118" s="10" t="s">
        <v>573</v>
      </c>
      <c r="AJ118" s="30">
        <v>0</v>
      </c>
      <c r="AK118" s="30">
        <v>0</v>
      </c>
      <c r="AL118" s="30">
        <v>0</v>
      </c>
      <c r="AM118" s="30">
        <v>0</v>
      </c>
      <c r="AN118" s="30">
        <v>0</v>
      </c>
      <c r="AO118" s="30">
        <v>0</v>
      </c>
      <c r="AP118" s="30">
        <v>0</v>
      </c>
      <c r="AQ118" s="30">
        <v>0</v>
      </c>
      <c r="AR118" s="30">
        <v>0</v>
      </c>
      <c r="AS118" s="30">
        <v>0</v>
      </c>
      <c r="AT118" s="30">
        <v>0</v>
      </c>
      <c r="AU118" s="121">
        <v>0</v>
      </c>
      <c r="AV118" s="129" t="s">
        <v>920</v>
      </c>
      <c r="AW118" s="129" t="s">
        <v>785</v>
      </c>
      <c r="AX118" s="129" t="s">
        <v>527</v>
      </c>
    </row>
    <row r="119" spans="1:50" x14ac:dyDescent="0.25">
      <c r="A119" s="120">
        <v>46037.208333333489</v>
      </c>
      <c r="B119" s="28" t="s">
        <v>552</v>
      </c>
      <c r="C119" s="25" t="s">
        <v>427</v>
      </c>
      <c r="D119" s="25" t="s">
        <v>429</v>
      </c>
      <c r="E119" s="25" t="s">
        <v>423</v>
      </c>
      <c r="F119" s="29" t="s">
        <v>243</v>
      </c>
      <c r="G119" s="29" t="s">
        <v>19</v>
      </c>
      <c r="H119" s="29" t="s">
        <v>4</v>
      </c>
      <c r="I119" s="29" t="s">
        <v>269</v>
      </c>
      <c r="J119" s="29" t="s">
        <v>777</v>
      </c>
      <c r="K119" s="25" t="s">
        <v>429</v>
      </c>
      <c r="L119" s="25" t="s">
        <v>845</v>
      </c>
      <c r="M119" s="25" t="s">
        <v>1007</v>
      </c>
      <c r="N119" s="25" t="s">
        <v>800</v>
      </c>
      <c r="O119" s="25">
        <v>0</v>
      </c>
      <c r="P119" s="25" t="s">
        <v>5034</v>
      </c>
      <c r="Q119" s="28" t="s">
        <v>0</v>
      </c>
      <c r="R119" s="29" t="s">
        <v>1008</v>
      </c>
      <c r="S119" s="27" t="s">
        <v>1009</v>
      </c>
      <c r="T119" s="27" t="s">
        <v>1010</v>
      </c>
      <c r="U119" s="28" t="s">
        <v>277</v>
      </c>
      <c r="V119" s="26" t="s">
        <v>429</v>
      </c>
      <c r="W119" s="26" t="s">
        <v>617</v>
      </c>
      <c r="X119" s="26" t="s">
        <v>410</v>
      </c>
      <c r="Y119" s="37" t="s">
        <v>528</v>
      </c>
      <c r="Z119" s="37" t="s">
        <v>576</v>
      </c>
      <c r="AA119" s="37" t="s">
        <v>416</v>
      </c>
      <c r="AB119" s="30">
        <v>2803</v>
      </c>
      <c r="AC119" s="30">
        <v>368631</v>
      </c>
      <c r="AD119" s="31">
        <v>-365828</v>
      </c>
      <c r="AE119" s="30">
        <v>209498.64</v>
      </c>
      <c r="AF119" s="30">
        <v>209498.64</v>
      </c>
      <c r="AG119" s="32">
        <v>-206695.64</v>
      </c>
      <c r="AH119" s="30">
        <v>209498.64</v>
      </c>
      <c r="AI119" s="10" t="s">
        <v>573</v>
      </c>
      <c r="AJ119" s="30">
        <v>30358.23</v>
      </c>
      <c r="AK119" s="30">
        <v>30339.22</v>
      </c>
      <c r="AL119" s="30">
        <v>30368.83</v>
      </c>
      <c r="AM119" s="30">
        <v>30469.82</v>
      </c>
      <c r="AN119" s="30">
        <v>30361.74</v>
      </c>
      <c r="AO119" s="30">
        <v>30539.41</v>
      </c>
      <c r="AP119" s="30">
        <v>27061.39</v>
      </c>
      <c r="AQ119" s="30">
        <v>0</v>
      </c>
      <c r="AR119" s="30">
        <v>0</v>
      </c>
      <c r="AS119" s="30">
        <v>0</v>
      </c>
      <c r="AT119" s="30">
        <v>0</v>
      </c>
      <c r="AU119" s="121">
        <v>0</v>
      </c>
      <c r="AV119" s="129" t="s">
        <v>1011</v>
      </c>
      <c r="AW119" s="129" t="s">
        <v>1011</v>
      </c>
      <c r="AX119" s="129" t="s">
        <v>527</v>
      </c>
    </row>
    <row r="120" spans="1:50" x14ac:dyDescent="0.25">
      <c r="A120" s="120">
        <v>46037.208333333489</v>
      </c>
      <c r="B120" s="28" t="s">
        <v>552</v>
      </c>
      <c r="C120" s="25" t="s">
        <v>427</v>
      </c>
      <c r="D120" s="25" t="s">
        <v>429</v>
      </c>
      <c r="E120" s="25" t="s">
        <v>423</v>
      </c>
      <c r="F120" s="29" t="s">
        <v>243</v>
      </c>
      <c r="G120" s="29" t="s">
        <v>19</v>
      </c>
      <c r="H120" s="29" t="s">
        <v>4</v>
      </c>
      <c r="I120" s="29" t="s">
        <v>269</v>
      </c>
      <c r="J120" s="29" t="s">
        <v>777</v>
      </c>
      <c r="K120" s="25" t="s">
        <v>429</v>
      </c>
      <c r="L120" s="25" t="s">
        <v>845</v>
      </c>
      <c r="M120" s="25" t="s">
        <v>1007</v>
      </c>
      <c r="N120" s="25" t="s">
        <v>800</v>
      </c>
      <c r="O120" s="25">
        <v>0</v>
      </c>
      <c r="P120" s="25" t="s">
        <v>5034</v>
      </c>
      <c r="Q120" s="28" t="s">
        <v>0</v>
      </c>
      <c r="R120" s="29" t="s">
        <v>1008</v>
      </c>
      <c r="S120" s="27" t="s">
        <v>1009</v>
      </c>
      <c r="T120" s="27" t="s">
        <v>1010</v>
      </c>
      <c r="U120" s="28" t="s">
        <v>277</v>
      </c>
      <c r="V120" s="26" t="s">
        <v>429</v>
      </c>
      <c r="W120" s="26" t="s">
        <v>617</v>
      </c>
      <c r="X120" s="26" t="s">
        <v>410</v>
      </c>
      <c r="Y120" s="37" t="s">
        <v>529</v>
      </c>
      <c r="Z120" s="37" t="s">
        <v>577</v>
      </c>
      <c r="AA120" s="37" t="s">
        <v>419</v>
      </c>
      <c r="AB120" s="30">
        <v>236741</v>
      </c>
      <c r="AC120" s="30">
        <v>4200</v>
      </c>
      <c r="AD120" s="31">
        <v>232541</v>
      </c>
      <c r="AE120" s="30">
        <v>10914.75</v>
      </c>
      <c r="AF120" s="30">
        <v>10914.75</v>
      </c>
      <c r="AG120" s="32">
        <v>225826.25</v>
      </c>
      <c r="AH120" s="30">
        <v>10914.75</v>
      </c>
      <c r="AI120" s="10" t="s">
        <v>573</v>
      </c>
      <c r="AJ120" s="30">
        <v>1559.25</v>
      </c>
      <c r="AK120" s="30">
        <v>1559.25</v>
      </c>
      <c r="AL120" s="30">
        <v>1559.25</v>
      </c>
      <c r="AM120" s="30">
        <v>1559.25</v>
      </c>
      <c r="AN120" s="30">
        <v>1559.25</v>
      </c>
      <c r="AO120" s="30">
        <v>1559.25</v>
      </c>
      <c r="AP120" s="30">
        <v>1559.25</v>
      </c>
      <c r="AQ120" s="30">
        <v>0</v>
      </c>
      <c r="AR120" s="30">
        <v>0</v>
      </c>
      <c r="AS120" s="30">
        <v>0</v>
      </c>
      <c r="AT120" s="30">
        <v>0</v>
      </c>
      <c r="AU120" s="121">
        <v>0</v>
      </c>
      <c r="AV120" s="129" t="s">
        <v>920</v>
      </c>
      <c r="AW120" s="129" t="s">
        <v>785</v>
      </c>
      <c r="AX120" s="129" t="s">
        <v>527</v>
      </c>
    </row>
    <row r="121" spans="1:50" x14ac:dyDescent="0.25">
      <c r="A121" s="120">
        <v>46037.208333333489</v>
      </c>
      <c r="B121" s="28" t="s">
        <v>552</v>
      </c>
      <c r="C121" s="25" t="s">
        <v>427</v>
      </c>
      <c r="D121" s="25" t="s">
        <v>429</v>
      </c>
      <c r="E121" s="25" t="s">
        <v>423</v>
      </c>
      <c r="F121" s="29" t="s">
        <v>243</v>
      </c>
      <c r="G121" s="29" t="s">
        <v>19</v>
      </c>
      <c r="H121" s="29" t="s">
        <v>4</v>
      </c>
      <c r="I121" s="29" t="s">
        <v>269</v>
      </c>
      <c r="J121" s="29" t="s">
        <v>777</v>
      </c>
      <c r="K121" s="25" t="s">
        <v>429</v>
      </c>
      <c r="L121" s="25" t="s">
        <v>845</v>
      </c>
      <c r="M121" s="25" t="s">
        <v>1007</v>
      </c>
      <c r="N121" s="25" t="s">
        <v>800</v>
      </c>
      <c r="O121" s="25">
        <v>0</v>
      </c>
      <c r="P121" s="25" t="s">
        <v>5034</v>
      </c>
      <c r="Q121" s="28" t="s">
        <v>0</v>
      </c>
      <c r="R121" s="29" t="s">
        <v>1008</v>
      </c>
      <c r="S121" s="27" t="s">
        <v>1009</v>
      </c>
      <c r="T121" s="27" t="s">
        <v>1010</v>
      </c>
      <c r="U121" s="28" t="s">
        <v>277</v>
      </c>
      <c r="V121" s="26" t="s">
        <v>429</v>
      </c>
      <c r="W121" s="26" t="s">
        <v>617</v>
      </c>
      <c r="X121" s="26" t="s">
        <v>410</v>
      </c>
      <c r="Y121" s="37" t="s">
        <v>530</v>
      </c>
      <c r="Z121" s="37" t="s">
        <v>587</v>
      </c>
      <c r="AA121" s="37" t="s">
        <v>417</v>
      </c>
      <c r="AB121" s="30">
        <v>17490</v>
      </c>
      <c r="AC121" s="30">
        <v>235344</v>
      </c>
      <c r="AD121" s="31">
        <v>-217854</v>
      </c>
      <c r="AE121" s="30">
        <v>135130.28</v>
      </c>
      <c r="AF121" s="30">
        <v>135130.28</v>
      </c>
      <c r="AG121" s="32">
        <v>-117640.28</v>
      </c>
      <c r="AH121" s="30">
        <v>135130.28</v>
      </c>
      <c r="AI121" s="10" t="s">
        <v>573</v>
      </c>
      <c r="AJ121" s="30">
        <v>19339.75</v>
      </c>
      <c r="AK121" s="30">
        <v>19319.620000000003</v>
      </c>
      <c r="AL121" s="30">
        <v>19304.86</v>
      </c>
      <c r="AM121" s="30">
        <v>19321.349999999999</v>
      </c>
      <c r="AN121" s="30">
        <v>19266.23</v>
      </c>
      <c r="AO121" s="30">
        <v>19312.240000000002</v>
      </c>
      <c r="AP121" s="30">
        <v>19266.23</v>
      </c>
      <c r="AQ121" s="30">
        <v>0</v>
      </c>
      <c r="AR121" s="30">
        <v>0</v>
      </c>
      <c r="AS121" s="30">
        <v>0</v>
      </c>
      <c r="AT121" s="30">
        <v>0</v>
      </c>
      <c r="AU121" s="121">
        <v>0</v>
      </c>
      <c r="AV121" s="129" t="s">
        <v>1011</v>
      </c>
      <c r="AW121" s="129" t="s">
        <v>1011</v>
      </c>
      <c r="AX121" s="129" t="s">
        <v>527</v>
      </c>
    </row>
    <row r="122" spans="1:50" x14ac:dyDescent="0.25">
      <c r="A122" s="120">
        <v>46037.208333333489</v>
      </c>
      <c r="B122" s="28" t="s">
        <v>552</v>
      </c>
      <c r="C122" s="25" t="s">
        <v>427</v>
      </c>
      <c r="D122" s="25" t="s">
        <v>430</v>
      </c>
      <c r="E122" s="25" t="s">
        <v>423</v>
      </c>
      <c r="F122" s="29" t="s">
        <v>243</v>
      </c>
      <c r="G122" s="29" t="s">
        <v>19</v>
      </c>
      <c r="H122" s="29" t="s">
        <v>4</v>
      </c>
      <c r="I122" s="29" t="s">
        <v>269</v>
      </c>
      <c r="J122" s="29" t="s">
        <v>868</v>
      </c>
      <c r="K122" s="25" t="s">
        <v>443</v>
      </c>
      <c r="L122" s="25" t="s">
        <v>845</v>
      </c>
      <c r="M122" s="25" t="s">
        <v>1007</v>
      </c>
      <c r="N122" s="25" t="s">
        <v>800</v>
      </c>
      <c r="O122" s="25">
        <v>0</v>
      </c>
      <c r="P122" s="25" t="s">
        <v>5034</v>
      </c>
      <c r="Q122" s="28" t="s">
        <v>0</v>
      </c>
      <c r="R122" s="29" t="s">
        <v>1008</v>
      </c>
      <c r="S122" s="27" t="s">
        <v>1009</v>
      </c>
      <c r="T122" s="27" t="s">
        <v>1010</v>
      </c>
      <c r="U122" s="28" t="s">
        <v>289</v>
      </c>
      <c r="V122" s="26" t="s">
        <v>443</v>
      </c>
      <c r="W122" s="26" t="s">
        <v>627</v>
      </c>
      <c r="X122" s="26" t="s">
        <v>410</v>
      </c>
      <c r="Y122" s="37" t="s">
        <v>526</v>
      </c>
      <c r="Z122" s="37" t="s">
        <v>575</v>
      </c>
      <c r="AA122" s="37" t="s">
        <v>415</v>
      </c>
      <c r="AB122" s="30">
        <v>65141</v>
      </c>
      <c r="AC122" s="30">
        <v>5346</v>
      </c>
      <c r="AD122" s="31">
        <v>59795</v>
      </c>
      <c r="AE122" s="30">
        <v>0</v>
      </c>
      <c r="AF122" s="30">
        <v>0</v>
      </c>
      <c r="AG122" s="32">
        <v>65141</v>
      </c>
      <c r="AH122" s="30">
        <v>0</v>
      </c>
      <c r="AI122" s="10" t="s">
        <v>573</v>
      </c>
      <c r="AJ122" s="30">
        <v>0</v>
      </c>
      <c r="AK122" s="30">
        <v>0</v>
      </c>
      <c r="AL122" s="30">
        <v>0</v>
      </c>
      <c r="AM122" s="30">
        <v>0</v>
      </c>
      <c r="AN122" s="30">
        <v>0</v>
      </c>
      <c r="AO122" s="30">
        <v>0</v>
      </c>
      <c r="AP122" s="30">
        <v>0</v>
      </c>
      <c r="AQ122" s="30">
        <v>0</v>
      </c>
      <c r="AR122" s="30">
        <v>0</v>
      </c>
      <c r="AS122" s="30">
        <v>0</v>
      </c>
      <c r="AT122" s="30">
        <v>0</v>
      </c>
      <c r="AU122" s="121">
        <v>0</v>
      </c>
      <c r="AV122" s="129" t="s">
        <v>920</v>
      </c>
      <c r="AW122" s="129" t="s">
        <v>785</v>
      </c>
      <c r="AX122" s="129" t="s">
        <v>527</v>
      </c>
    </row>
    <row r="123" spans="1:50" x14ac:dyDescent="0.25">
      <c r="A123" s="120">
        <v>46037.208333333489</v>
      </c>
      <c r="B123" s="28" t="s">
        <v>552</v>
      </c>
      <c r="C123" s="25" t="s">
        <v>427</v>
      </c>
      <c r="D123" s="25" t="s">
        <v>430</v>
      </c>
      <c r="E123" s="25" t="s">
        <v>423</v>
      </c>
      <c r="F123" s="29" t="s">
        <v>243</v>
      </c>
      <c r="G123" s="29" t="s">
        <v>19</v>
      </c>
      <c r="H123" s="29" t="s">
        <v>4</v>
      </c>
      <c r="I123" s="29" t="s">
        <v>269</v>
      </c>
      <c r="J123" s="29" t="s">
        <v>868</v>
      </c>
      <c r="K123" s="25" t="s">
        <v>443</v>
      </c>
      <c r="L123" s="25" t="s">
        <v>845</v>
      </c>
      <c r="M123" s="25" t="s">
        <v>1007</v>
      </c>
      <c r="N123" s="25" t="s">
        <v>800</v>
      </c>
      <c r="O123" s="25">
        <v>0</v>
      </c>
      <c r="P123" s="25" t="s">
        <v>5034</v>
      </c>
      <c r="Q123" s="28" t="s">
        <v>0</v>
      </c>
      <c r="R123" s="29" t="s">
        <v>1008</v>
      </c>
      <c r="S123" s="27" t="s">
        <v>1009</v>
      </c>
      <c r="T123" s="27" t="s">
        <v>1010</v>
      </c>
      <c r="U123" s="28" t="s">
        <v>289</v>
      </c>
      <c r="V123" s="26" t="s">
        <v>443</v>
      </c>
      <c r="W123" s="26" t="s">
        <v>627</v>
      </c>
      <c r="X123" s="26" t="s">
        <v>410</v>
      </c>
      <c r="Y123" s="37" t="s">
        <v>528</v>
      </c>
      <c r="Z123" s="37" t="s">
        <v>576</v>
      </c>
      <c r="AA123" s="37" t="s">
        <v>416</v>
      </c>
      <c r="AB123" s="30">
        <v>1189</v>
      </c>
      <c r="AC123" s="30">
        <v>1189</v>
      </c>
      <c r="AD123" s="31">
        <v>0</v>
      </c>
      <c r="AE123" s="30">
        <v>37984.26</v>
      </c>
      <c r="AF123" s="30">
        <v>37984.26</v>
      </c>
      <c r="AG123" s="32">
        <v>-36795.26</v>
      </c>
      <c r="AH123" s="30">
        <v>37984.26</v>
      </c>
      <c r="AI123" s="10" t="s">
        <v>573</v>
      </c>
      <c r="AJ123" s="30">
        <v>5417.02</v>
      </c>
      <c r="AK123" s="30">
        <v>5428.38</v>
      </c>
      <c r="AL123" s="30">
        <v>5428.38</v>
      </c>
      <c r="AM123" s="30">
        <v>5428.38</v>
      </c>
      <c r="AN123" s="30">
        <v>5427.3899999999994</v>
      </c>
      <c r="AO123" s="30">
        <v>5428.38</v>
      </c>
      <c r="AP123" s="30">
        <v>5426.33</v>
      </c>
      <c r="AQ123" s="30">
        <v>0</v>
      </c>
      <c r="AR123" s="30">
        <v>0</v>
      </c>
      <c r="AS123" s="30">
        <v>0</v>
      </c>
      <c r="AT123" s="30">
        <v>0</v>
      </c>
      <c r="AU123" s="121">
        <v>0</v>
      </c>
      <c r="AV123" s="129" t="s">
        <v>784</v>
      </c>
      <c r="AW123" s="129" t="s">
        <v>796</v>
      </c>
      <c r="AX123" s="129" t="s">
        <v>527</v>
      </c>
    </row>
    <row r="124" spans="1:50" x14ac:dyDescent="0.25">
      <c r="A124" s="120">
        <v>46037.208333333489</v>
      </c>
      <c r="B124" s="28" t="s">
        <v>552</v>
      </c>
      <c r="C124" s="25" t="s">
        <v>427</v>
      </c>
      <c r="D124" s="25" t="s">
        <v>430</v>
      </c>
      <c r="E124" s="25" t="s">
        <v>423</v>
      </c>
      <c r="F124" s="29" t="s">
        <v>243</v>
      </c>
      <c r="G124" s="29" t="s">
        <v>19</v>
      </c>
      <c r="H124" s="29" t="s">
        <v>4</v>
      </c>
      <c r="I124" s="29" t="s">
        <v>269</v>
      </c>
      <c r="J124" s="29" t="s">
        <v>868</v>
      </c>
      <c r="K124" s="25" t="s">
        <v>443</v>
      </c>
      <c r="L124" s="25" t="s">
        <v>845</v>
      </c>
      <c r="M124" s="25" t="s">
        <v>1007</v>
      </c>
      <c r="N124" s="25" t="s">
        <v>800</v>
      </c>
      <c r="O124" s="25">
        <v>0</v>
      </c>
      <c r="P124" s="25" t="s">
        <v>5034</v>
      </c>
      <c r="Q124" s="28" t="s">
        <v>0</v>
      </c>
      <c r="R124" s="29" t="s">
        <v>1008</v>
      </c>
      <c r="S124" s="27" t="s">
        <v>1009</v>
      </c>
      <c r="T124" s="27" t="s">
        <v>1010</v>
      </c>
      <c r="U124" s="28" t="s">
        <v>289</v>
      </c>
      <c r="V124" s="26" t="s">
        <v>443</v>
      </c>
      <c r="W124" s="26" t="s">
        <v>627</v>
      </c>
      <c r="X124" s="26" t="s">
        <v>410</v>
      </c>
      <c r="Y124" s="37" t="s">
        <v>529</v>
      </c>
      <c r="Z124" s="37" t="s">
        <v>577</v>
      </c>
      <c r="AA124" s="37" t="s">
        <v>419</v>
      </c>
      <c r="AB124" s="30">
        <v>5346</v>
      </c>
      <c r="AC124" s="30">
        <v>65141</v>
      </c>
      <c r="AD124" s="31">
        <v>-59795</v>
      </c>
      <c r="AE124" s="30">
        <v>3118.5</v>
      </c>
      <c r="AF124" s="30">
        <v>3118.5</v>
      </c>
      <c r="AG124" s="32">
        <v>2227.5</v>
      </c>
      <c r="AH124" s="30">
        <v>3118.5</v>
      </c>
      <c r="AI124" s="10" t="s">
        <v>573</v>
      </c>
      <c r="AJ124" s="30">
        <v>445.5</v>
      </c>
      <c r="AK124" s="30">
        <v>445.5</v>
      </c>
      <c r="AL124" s="30">
        <v>445.5</v>
      </c>
      <c r="AM124" s="30">
        <v>445.5</v>
      </c>
      <c r="AN124" s="30">
        <v>445.5</v>
      </c>
      <c r="AO124" s="30">
        <v>445.5</v>
      </c>
      <c r="AP124" s="30">
        <v>445.5</v>
      </c>
      <c r="AQ124" s="30">
        <v>0</v>
      </c>
      <c r="AR124" s="30">
        <v>0</v>
      </c>
      <c r="AS124" s="30">
        <v>0</v>
      </c>
      <c r="AT124" s="30">
        <v>0</v>
      </c>
      <c r="AU124" s="121">
        <v>0</v>
      </c>
      <c r="AV124" s="129" t="s">
        <v>1011</v>
      </c>
      <c r="AW124" s="129" t="s">
        <v>1011</v>
      </c>
      <c r="AX124" s="129" t="s">
        <v>527</v>
      </c>
    </row>
    <row r="125" spans="1:50" x14ac:dyDescent="0.25">
      <c r="A125" s="120">
        <v>46037.208333333489</v>
      </c>
      <c r="B125" s="28" t="s">
        <v>552</v>
      </c>
      <c r="C125" s="25" t="s">
        <v>427</v>
      </c>
      <c r="D125" s="25" t="s">
        <v>430</v>
      </c>
      <c r="E125" s="25" t="s">
        <v>423</v>
      </c>
      <c r="F125" s="29" t="s">
        <v>243</v>
      </c>
      <c r="G125" s="29" t="s">
        <v>19</v>
      </c>
      <c r="H125" s="29" t="s">
        <v>4</v>
      </c>
      <c r="I125" s="29" t="s">
        <v>269</v>
      </c>
      <c r="J125" s="29" t="s">
        <v>868</v>
      </c>
      <c r="K125" s="25" t="s">
        <v>248</v>
      </c>
      <c r="L125" s="25" t="s">
        <v>845</v>
      </c>
      <c r="M125" s="25" t="s">
        <v>1007</v>
      </c>
      <c r="N125" s="25" t="s">
        <v>800</v>
      </c>
      <c r="O125" s="25">
        <v>0</v>
      </c>
      <c r="P125" s="25" t="s">
        <v>5034</v>
      </c>
      <c r="Q125" s="28" t="s">
        <v>0</v>
      </c>
      <c r="R125" s="29" t="s">
        <v>1008</v>
      </c>
      <c r="S125" s="27" t="s">
        <v>1009</v>
      </c>
      <c r="T125" s="27" t="s">
        <v>1010</v>
      </c>
      <c r="U125" s="28" t="s">
        <v>249</v>
      </c>
      <c r="V125" s="26" t="s">
        <v>248</v>
      </c>
      <c r="W125" s="26" t="s">
        <v>555</v>
      </c>
      <c r="X125" s="26" t="s">
        <v>410</v>
      </c>
      <c r="Y125" s="37" t="s">
        <v>526</v>
      </c>
      <c r="Z125" s="37" t="s">
        <v>575</v>
      </c>
      <c r="AA125" s="37" t="s">
        <v>415</v>
      </c>
      <c r="AB125" s="30">
        <v>5346</v>
      </c>
      <c r="AC125" s="30">
        <v>65141</v>
      </c>
      <c r="AD125" s="31">
        <v>-59795</v>
      </c>
      <c r="AE125" s="30">
        <v>0</v>
      </c>
      <c r="AF125" s="30">
        <v>0</v>
      </c>
      <c r="AG125" s="32">
        <v>5346</v>
      </c>
      <c r="AH125" s="30">
        <v>0</v>
      </c>
      <c r="AI125" s="10" t="s">
        <v>573</v>
      </c>
      <c r="AJ125" s="30">
        <v>0</v>
      </c>
      <c r="AK125" s="30">
        <v>0</v>
      </c>
      <c r="AL125" s="30">
        <v>0</v>
      </c>
      <c r="AM125" s="30">
        <v>0</v>
      </c>
      <c r="AN125" s="30">
        <v>0</v>
      </c>
      <c r="AO125" s="30">
        <v>0</v>
      </c>
      <c r="AP125" s="30">
        <v>0</v>
      </c>
      <c r="AQ125" s="30">
        <v>0</v>
      </c>
      <c r="AR125" s="30">
        <v>0</v>
      </c>
      <c r="AS125" s="30">
        <v>0</v>
      </c>
      <c r="AT125" s="30">
        <v>0</v>
      </c>
      <c r="AU125" s="121">
        <v>0</v>
      </c>
      <c r="AV125" s="129" t="s">
        <v>1011</v>
      </c>
      <c r="AW125" s="129" t="s">
        <v>1011</v>
      </c>
      <c r="AX125" s="129" t="s">
        <v>527</v>
      </c>
    </row>
    <row r="126" spans="1:50" x14ac:dyDescent="0.25">
      <c r="A126" s="120">
        <v>46037.208333333489</v>
      </c>
      <c r="B126" s="28" t="s">
        <v>552</v>
      </c>
      <c r="C126" s="25" t="s">
        <v>427</v>
      </c>
      <c r="D126" s="25" t="s">
        <v>430</v>
      </c>
      <c r="E126" s="25" t="s">
        <v>423</v>
      </c>
      <c r="F126" s="29" t="s">
        <v>243</v>
      </c>
      <c r="G126" s="29" t="s">
        <v>19</v>
      </c>
      <c r="H126" s="29" t="s">
        <v>4</v>
      </c>
      <c r="I126" s="29" t="s">
        <v>269</v>
      </c>
      <c r="J126" s="29" t="s">
        <v>868</v>
      </c>
      <c r="K126" s="25" t="s">
        <v>248</v>
      </c>
      <c r="L126" s="25" t="s">
        <v>845</v>
      </c>
      <c r="M126" s="25" t="s">
        <v>1007</v>
      </c>
      <c r="N126" s="25" t="s">
        <v>800</v>
      </c>
      <c r="O126" s="25">
        <v>0</v>
      </c>
      <c r="P126" s="25" t="s">
        <v>5034</v>
      </c>
      <c r="Q126" s="28" t="s">
        <v>0</v>
      </c>
      <c r="R126" s="29" t="s">
        <v>1008</v>
      </c>
      <c r="S126" s="27" t="s">
        <v>1009</v>
      </c>
      <c r="T126" s="27" t="s">
        <v>1010</v>
      </c>
      <c r="U126" s="28" t="s">
        <v>249</v>
      </c>
      <c r="V126" s="26" t="s">
        <v>248</v>
      </c>
      <c r="W126" s="26" t="s">
        <v>555</v>
      </c>
      <c r="X126" s="26" t="s">
        <v>410</v>
      </c>
      <c r="Y126" s="37" t="s">
        <v>529</v>
      </c>
      <c r="Z126" s="37" t="s">
        <v>577</v>
      </c>
      <c r="AA126" s="37" t="s">
        <v>419</v>
      </c>
      <c r="AB126" s="30">
        <v>65141</v>
      </c>
      <c r="AC126" s="30">
        <v>5346</v>
      </c>
      <c r="AD126" s="31">
        <v>59795</v>
      </c>
      <c r="AE126" s="30">
        <v>3118.5</v>
      </c>
      <c r="AF126" s="30">
        <v>3118.5</v>
      </c>
      <c r="AG126" s="32">
        <v>62022.5</v>
      </c>
      <c r="AH126" s="30">
        <v>3118.5</v>
      </c>
      <c r="AI126" s="10" t="s">
        <v>573</v>
      </c>
      <c r="AJ126" s="30">
        <v>445.5</v>
      </c>
      <c r="AK126" s="30">
        <v>445.5</v>
      </c>
      <c r="AL126" s="30">
        <v>445.5</v>
      </c>
      <c r="AM126" s="30">
        <v>445.5</v>
      </c>
      <c r="AN126" s="30">
        <v>445.5</v>
      </c>
      <c r="AO126" s="30">
        <v>445.5</v>
      </c>
      <c r="AP126" s="30">
        <v>445.5</v>
      </c>
      <c r="AQ126" s="30">
        <v>0</v>
      </c>
      <c r="AR126" s="30">
        <v>0</v>
      </c>
      <c r="AS126" s="30">
        <v>0</v>
      </c>
      <c r="AT126" s="30">
        <v>0</v>
      </c>
      <c r="AU126" s="121">
        <v>0</v>
      </c>
      <c r="AV126" s="129" t="s">
        <v>920</v>
      </c>
      <c r="AW126" s="129" t="s">
        <v>785</v>
      </c>
      <c r="AX126" s="129" t="s">
        <v>527</v>
      </c>
    </row>
    <row r="127" spans="1:50" x14ac:dyDescent="0.25">
      <c r="A127" s="120">
        <v>46037.208333333489</v>
      </c>
      <c r="B127" s="28" t="s">
        <v>552</v>
      </c>
      <c r="C127" s="25" t="s">
        <v>427</v>
      </c>
      <c r="D127" s="25" t="s">
        <v>430</v>
      </c>
      <c r="E127" s="25" t="s">
        <v>423</v>
      </c>
      <c r="F127" s="29" t="s">
        <v>243</v>
      </c>
      <c r="G127" s="29" t="s">
        <v>19</v>
      </c>
      <c r="H127" s="29" t="s">
        <v>4</v>
      </c>
      <c r="I127" s="29" t="s">
        <v>269</v>
      </c>
      <c r="J127" s="29" t="s">
        <v>868</v>
      </c>
      <c r="K127" s="25" t="s">
        <v>248</v>
      </c>
      <c r="L127" s="25" t="s">
        <v>845</v>
      </c>
      <c r="M127" s="25" t="s">
        <v>1007</v>
      </c>
      <c r="N127" s="25" t="s">
        <v>800</v>
      </c>
      <c r="O127" s="25">
        <v>0</v>
      </c>
      <c r="P127" s="25" t="s">
        <v>5034</v>
      </c>
      <c r="Q127" s="28" t="s">
        <v>0</v>
      </c>
      <c r="R127" s="29" t="s">
        <v>1008</v>
      </c>
      <c r="S127" s="27" t="s">
        <v>1009</v>
      </c>
      <c r="T127" s="27" t="s">
        <v>1010</v>
      </c>
      <c r="U127" s="28" t="s">
        <v>249</v>
      </c>
      <c r="V127" s="26" t="s">
        <v>248</v>
      </c>
      <c r="W127" s="26" t="s">
        <v>555</v>
      </c>
      <c r="X127" s="26" t="s">
        <v>410</v>
      </c>
      <c r="Y127" s="37" t="s">
        <v>530</v>
      </c>
      <c r="Z127" s="37" t="s">
        <v>587</v>
      </c>
      <c r="AA127" s="37" t="s">
        <v>417</v>
      </c>
      <c r="AB127" s="30">
        <v>365</v>
      </c>
      <c r="AC127" s="30">
        <v>365</v>
      </c>
      <c r="AD127" s="31">
        <v>0</v>
      </c>
      <c r="AE127" s="30">
        <v>36092.18</v>
      </c>
      <c r="AF127" s="30">
        <v>36092.18</v>
      </c>
      <c r="AG127" s="32">
        <v>-35727.18</v>
      </c>
      <c r="AH127" s="30">
        <v>36092.18</v>
      </c>
      <c r="AI127" s="10" t="s">
        <v>573</v>
      </c>
      <c r="AJ127" s="30">
        <v>5127.76</v>
      </c>
      <c r="AK127" s="30">
        <v>5162.93</v>
      </c>
      <c r="AL127" s="30">
        <v>5159.33</v>
      </c>
      <c r="AM127" s="30">
        <v>5161.84</v>
      </c>
      <c r="AN127" s="30">
        <v>5160.42</v>
      </c>
      <c r="AO127" s="30">
        <v>5160.2199999999993</v>
      </c>
      <c r="AP127" s="30">
        <v>5159.6799999999994</v>
      </c>
      <c r="AQ127" s="30">
        <v>0</v>
      </c>
      <c r="AR127" s="30">
        <v>0</v>
      </c>
      <c r="AS127" s="30">
        <v>0</v>
      </c>
      <c r="AT127" s="30">
        <v>0</v>
      </c>
      <c r="AU127" s="121">
        <v>0</v>
      </c>
      <c r="AV127" s="129" t="s">
        <v>784</v>
      </c>
      <c r="AW127" s="129" t="s">
        <v>796</v>
      </c>
      <c r="AX127" s="129" t="s">
        <v>527</v>
      </c>
    </row>
    <row r="128" spans="1:50" x14ac:dyDescent="0.25">
      <c r="A128" s="120">
        <v>46037.208333333489</v>
      </c>
      <c r="B128" s="28" t="s">
        <v>552</v>
      </c>
      <c r="C128" s="25" t="s">
        <v>427</v>
      </c>
      <c r="D128" s="25" t="s">
        <v>430</v>
      </c>
      <c r="E128" s="25" t="s">
        <v>423</v>
      </c>
      <c r="F128" s="29" t="s">
        <v>243</v>
      </c>
      <c r="G128" s="29" t="s">
        <v>19</v>
      </c>
      <c r="H128" s="29" t="s">
        <v>4</v>
      </c>
      <c r="I128" s="29" t="s">
        <v>269</v>
      </c>
      <c r="J128" s="29" t="s">
        <v>868</v>
      </c>
      <c r="K128" s="25" t="s">
        <v>281</v>
      </c>
      <c r="L128" s="25" t="s">
        <v>845</v>
      </c>
      <c r="M128" s="25" t="s">
        <v>1007</v>
      </c>
      <c r="N128" s="25" t="s">
        <v>800</v>
      </c>
      <c r="O128" s="25">
        <v>0</v>
      </c>
      <c r="P128" s="25" t="s">
        <v>5034</v>
      </c>
      <c r="Q128" s="28" t="s">
        <v>0</v>
      </c>
      <c r="R128" s="29" t="s">
        <v>1008</v>
      </c>
      <c r="S128" s="27" t="s">
        <v>1009</v>
      </c>
      <c r="T128" s="27" t="s">
        <v>1010</v>
      </c>
      <c r="U128" s="28" t="s">
        <v>290</v>
      </c>
      <c r="V128" s="26" t="s">
        <v>281</v>
      </c>
      <c r="W128" s="26" t="s">
        <v>628</v>
      </c>
      <c r="X128" s="26" t="s">
        <v>410</v>
      </c>
      <c r="Y128" s="37" t="s">
        <v>526</v>
      </c>
      <c r="Z128" s="37" t="s">
        <v>575</v>
      </c>
      <c r="AA128" s="37" t="s">
        <v>415</v>
      </c>
      <c r="AB128" s="30">
        <v>34371</v>
      </c>
      <c r="AC128" s="30">
        <v>600</v>
      </c>
      <c r="AD128" s="31">
        <v>33771</v>
      </c>
      <c r="AE128" s="30">
        <v>0</v>
      </c>
      <c r="AF128" s="30">
        <v>0</v>
      </c>
      <c r="AG128" s="32">
        <v>34371</v>
      </c>
      <c r="AH128" s="30">
        <v>0</v>
      </c>
      <c r="AI128" s="10" t="s">
        <v>573</v>
      </c>
      <c r="AJ128" s="30">
        <v>0</v>
      </c>
      <c r="AK128" s="30">
        <v>0</v>
      </c>
      <c r="AL128" s="30">
        <v>0</v>
      </c>
      <c r="AM128" s="30">
        <v>0</v>
      </c>
      <c r="AN128" s="30">
        <v>0</v>
      </c>
      <c r="AO128" s="30">
        <v>0</v>
      </c>
      <c r="AP128" s="30">
        <v>0</v>
      </c>
      <c r="AQ128" s="30">
        <v>0</v>
      </c>
      <c r="AR128" s="30">
        <v>0</v>
      </c>
      <c r="AS128" s="30">
        <v>0</v>
      </c>
      <c r="AT128" s="30">
        <v>0</v>
      </c>
      <c r="AU128" s="121">
        <v>0</v>
      </c>
      <c r="AV128" s="129" t="s">
        <v>920</v>
      </c>
      <c r="AW128" s="129" t="s">
        <v>785</v>
      </c>
      <c r="AX128" s="129" t="s">
        <v>527</v>
      </c>
    </row>
    <row r="129" spans="1:50" x14ac:dyDescent="0.25">
      <c r="A129" s="120">
        <v>46037.208333333489</v>
      </c>
      <c r="B129" s="28" t="s">
        <v>552</v>
      </c>
      <c r="C129" s="25" t="s">
        <v>427</v>
      </c>
      <c r="D129" s="25" t="s">
        <v>430</v>
      </c>
      <c r="E129" s="25" t="s">
        <v>423</v>
      </c>
      <c r="F129" s="29" t="s">
        <v>243</v>
      </c>
      <c r="G129" s="29" t="s">
        <v>19</v>
      </c>
      <c r="H129" s="29" t="s">
        <v>4</v>
      </c>
      <c r="I129" s="29" t="s">
        <v>269</v>
      </c>
      <c r="J129" s="29" t="s">
        <v>868</v>
      </c>
      <c r="K129" s="25" t="s">
        <v>281</v>
      </c>
      <c r="L129" s="25" t="s">
        <v>845</v>
      </c>
      <c r="M129" s="25" t="s">
        <v>1007</v>
      </c>
      <c r="N129" s="25" t="s">
        <v>800</v>
      </c>
      <c r="O129" s="25">
        <v>0</v>
      </c>
      <c r="P129" s="25" t="s">
        <v>5034</v>
      </c>
      <c r="Q129" s="28" t="s">
        <v>0</v>
      </c>
      <c r="R129" s="29" t="s">
        <v>1008</v>
      </c>
      <c r="S129" s="27" t="s">
        <v>1009</v>
      </c>
      <c r="T129" s="27" t="s">
        <v>1010</v>
      </c>
      <c r="U129" s="28" t="s">
        <v>290</v>
      </c>
      <c r="V129" s="26" t="s">
        <v>281</v>
      </c>
      <c r="W129" s="26" t="s">
        <v>628</v>
      </c>
      <c r="X129" s="26" t="s">
        <v>410</v>
      </c>
      <c r="Y129" s="37" t="s">
        <v>528</v>
      </c>
      <c r="Z129" s="37" t="s">
        <v>576</v>
      </c>
      <c r="AA129" s="37" t="s">
        <v>416</v>
      </c>
      <c r="AB129" s="30">
        <v>3969</v>
      </c>
      <c r="AC129" s="30">
        <v>34371</v>
      </c>
      <c r="AD129" s="31">
        <v>-30402</v>
      </c>
      <c r="AE129" s="30">
        <v>20049.329999999998</v>
      </c>
      <c r="AF129" s="30">
        <v>20049.329999999998</v>
      </c>
      <c r="AG129" s="32">
        <v>-16080.329999999998</v>
      </c>
      <c r="AH129" s="30">
        <v>20049.329999999998</v>
      </c>
      <c r="AI129" s="10" t="s">
        <v>573</v>
      </c>
      <c r="AJ129" s="30">
        <v>2864.19</v>
      </c>
      <c r="AK129" s="30">
        <v>2864.19</v>
      </c>
      <c r="AL129" s="30">
        <v>2864.19</v>
      </c>
      <c r="AM129" s="30">
        <v>2864.19</v>
      </c>
      <c r="AN129" s="30">
        <v>2864.19</v>
      </c>
      <c r="AO129" s="30">
        <v>2864.19</v>
      </c>
      <c r="AP129" s="30">
        <v>2864.19</v>
      </c>
      <c r="AQ129" s="30">
        <v>0</v>
      </c>
      <c r="AR129" s="30">
        <v>0</v>
      </c>
      <c r="AS129" s="30">
        <v>0</v>
      </c>
      <c r="AT129" s="30">
        <v>0</v>
      </c>
      <c r="AU129" s="121">
        <v>0</v>
      </c>
      <c r="AV129" s="129" t="s">
        <v>1011</v>
      </c>
      <c r="AW129" s="129" t="s">
        <v>1011</v>
      </c>
      <c r="AX129" s="129" t="s">
        <v>527</v>
      </c>
    </row>
    <row r="130" spans="1:50" x14ac:dyDescent="0.25">
      <c r="A130" s="120">
        <v>46037.208333333489</v>
      </c>
      <c r="B130" s="28" t="s">
        <v>552</v>
      </c>
      <c r="C130" s="25" t="s">
        <v>427</v>
      </c>
      <c r="D130" s="25" t="s">
        <v>430</v>
      </c>
      <c r="E130" s="25" t="s">
        <v>423</v>
      </c>
      <c r="F130" s="29" t="s">
        <v>243</v>
      </c>
      <c r="G130" s="29" t="s">
        <v>19</v>
      </c>
      <c r="H130" s="29" t="s">
        <v>4</v>
      </c>
      <c r="I130" s="29" t="s">
        <v>269</v>
      </c>
      <c r="J130" s="29" t="s">
        <v>868</v>
      </c>
      <c r="K130" s="25" t="s">
        <v>281</v>
      </c>
      <c r="L130" s="25" t="s">
        <v>845</v>
      </c>
      <c r="M130" s="25" t="s">
        <v>1007</v>
      </c>
      <c r="N130" s="25" t="s">
        <v>800</v>
      </c>
      <c r="O130" s="25">
        <v>0</v>
      </c>
      <c r="P130" s="25" t="s">
        <v>5034</v>
      </c>
      <c r="Q130" s="28" t="s">
        <v>0</v>
      </c>
      <c r="R130" s="29" t="s">
        <v>1008</v>
      </c>
      <c r="S130" s="27" t="s">
        <v>1009</v>
      </c>
      <c r="T130" s="27" t="s">
        <v>1010</v>
      </c>
      <c r="U130" s="28" t="s">
        <v>290</v>
      </c>
      <c r="V130" s="26" t="s">
        <v>281</v>
      </c>
      <c r="W130" s="26" t="s">
        <v>628</v>
      </c>
      <c r="X130" s="26" t="s">
        <v>410</v>
      </c>
      <c r="Y130" s="37" t="s">
        <v>529</v>
      </c>
      <c r="Z130" s="37" t="s">
        <v>577</v>
      </c>
      <c r="AA130" s="37" t="s">
        <v>419</v>
      </c>
      <c r="AB130" s="30">
        <v>600</v>
      </c>
      <c r="AC130" s="30">
        <v>3969</v>
      </c>
      <c r="AD130" s="31">
        <v>-3369</v>
      </c>
      <c r="AE130" s="30">
        <v>1559.25</v>
      </c>
      <c r="AF130" s="30">
        <v>1559.25</v>
      </c>
      <c r="AG130" s="32">
        <v>-959.25</v>
      </c>
      <c r="AH130" s="30">
        <v>1559.25</v>
      </c>
      <c r="AI130" s="10" t="s">
        <v>573</v>
      </c>
      <c r="AJ130" s="30">
        <v>222.75</v>
      </c>
      <c r="AK130" s="30">
        <v>222.75</v>
      </c>
      <c r="AL130" s="30">
        <v>222.75</v>
      </c>
      <c r="AM130" s="30">
        <v>222.75</v>
      </c>
      <c r="AN130" s="30">
        <v>222.75</v>
      </c>
      <c r="AO130" s="30">
        <v>222.75</v>
      </c>
      <c r="AP130" s="30">
        <v>222.75</v>
      </c>
      <c r="AQ130" s="30">
        <v>0</v>
      </c>
      <c r="AR130" s="30">
        <v>0</v>
      </c>
      <c r="AS130" s="30">
        <v>0</v>
      </c>
      <c r="AT130" s="30">
        <v>0</v>
      </c>
      <c r="AU130" s="121">
        <v>0</v>
      </c>
      <c r="AV130" s="129" t="s">
        <v>1011</v>
      </c>
      <c r="AW130" s="129" t="s">
        <v>1011</v>
      </c>
      <c r="AX130" s="129" t="s">
        <v>527</v>
      </c>
    </row>
    <row r="131" spans="1:50" x14ac:dyDescent="0.25">
      <c r="A131" s="120">
        <v>46037.208333333489</v>
      </c>
      <c r="B131" s="28" t="s">
        <v>552</v>
      </c>
      <c r="C131" s="25" t="s">
        <v>427</v>
      </c>
      <c r="D131" s="25" t="s">
        <v>430</v>
      </c>
      <c r="E131" s="25" t="s">
        <v>423</v>
      </c>
      <c r="F131" s="29" t="s">
        <v>243</v>
      </c>
      <c r="G131" s="29" t="s">
        <v>19</v>
      </c>
      <c r="H131" s="29" t="s">
        <v>4</v>
      </c>
      <c r="I131" s="29" t="s">
        <v>269</v>
      </c>
      <c r="J131" s="29" t="s">
        <v>868</v>
      </c>
      <c r="K131" s="25" t="s">
        <v>254</v>
      </c>
      <c r="L131" s="25" t="s">
        <v>845</v>
      </c>
      <c r="M131" s="25" t="s">
        <v>1007</v>
      </c>
      <c r="N131" s="25" t="s">
        <v>800</v>
      </c>
      <c r="O131" s="25">
        <v>0</v>
      </c>
      <c r="P131" s="25" t="s">
        <v>5034</v>
      </c>
      <c r="Q131" s="28" t="s">
        <v>0</v>
      </c>
      <c r="R131" s="29" t="s">
        <v>1008</v>
      </c>
      <c r="S131" s="27" t="s">
        <v>1009</v>
      </c>
      <c r="T131" s="27" t="s">
        <v>1010</v>
      </c>
      <c r="U131" s="28" t="s">
        <v>255</v>
      </c>
      <c r="V131" s="26" t="s">
        <v>254</v>
      </c>
      <c r="W131" s="26" t="s">
        <v>558</v>
      </c>
      <c r="X131" s="26" t="s">
        <v>410</v>
      </c>
      <c r="Y131" s="37" t="s">
        <v>526</v>
      </c>
      <c r="Z131" s="37" t="s">
        <v>575</v>
      </c>
      <c r="AA131" s="37" t="s">
        <v>415</v>
      </c>
      <c r="AB131" s="30">
        <v>65141</v>
      </c>
      <c r="AC131" s="30">
        <v>1200</v>
      </c>
      <c r="AD131" s="31">
        <v>63941</v>
      </c>
      <c r="AE131" s="30">
        <v>0</v>
      </c>
      <c r="AF131" s="30">
        <v>0</v>
      </c>
      <c r="AG131" s="32">
        <v>65141</v>
      </c>
      <c r="AH131" s="30">
        <v>0</v>
      </c>
      <c r="AI131" s="10" t="s">
        <v>573</v>
      </c>
      <c r="AJ131" s="30">
        <v>0</v>
      </c>
      <c r="AK131" s="30">
        <v>0</v>
      </c>
      <c r="AL131" s="30">
        <v>0</v>
      </c>
      <c r="AM131" s="30">
        <v>0</v>
      </c>
      <c r="AN131" s="30">
        <v>0</v>
      </c>
      <c r="AO131" s="30">
        <v>0</v>
      </c>
      <c r="AP131" s="30">
        <v>0</v>
      </c>
      <c r="AQ131" s="30">
        <v>0</v>
      </c>
      <c r="AR131" s="30">
        <v>0</v>
      </c>
      <c r="AS131" s="30">
        <v>0</v>
      </c>
      <c r="AT131" s="30">
        <v>0</v>
      </c>
      <c r="AU131" s="121">
        <v>0</v>
      </c>
      <c r="AV131" s="129" t="s">
        <v>920</v>
      </c>
      <c r="AW131" s="129" t="s">
        <v>785</v>
      </c>
      <c r="AX131" s="129" t="s">
        <v>527</v>
      </c>
    </row>
    <row r="132" spans="1:50" x14ac:dyDescent="0.25">
      <c r="A132" s="120">
        <v>46037.208333333489</v>
      </c>
      <c r="B132" s="28" t="s">
        <v>552</v>
      </c>
      <c r="C132" s="25" t="s">
        <v>427</v>
      </c>
      <c r="D132" s="25" t="s">
        <v>430</v>
      </c>
      <c r="E132" s="25" t="s">
        <v>423</v>
      </c>
      <c r="F132" s="29" t="s">
        <v>243</v>
      </c>
      <c r="G132" s="29" t="s">
        <v>19</v>
      </c>
      <c r="H132" s="29" t="s">
        <v>4</v>
      </c>
      <c r="I132" s="29" t="s">
        <v>269</v>
      </c>
      <c r="J132" s="29" t="s">
        <v>868</v>
      </c>
      <c r="K132" s="25" t="s">
        <v>254</v>
      </c>
      <c r="L132" s="25" t="s">
        <v>845</v>
      </c>
      <c r="M132" s="25" t="s">
        <v>1007</v>
      </c>
      <c r="N132" s="25" t="s">
        <v>800</v>
      </c>
      <c r="O132" s="25">
        <v>0</v>
      </c>
      <c r="P132" s="25" t="s">
        <v>5034</v>
      </c>
      <c r="Q132" s="28" t="s">
        <v>0</v>
      </c>
      <c r="R132" s="29" t="s">
        <v>1008</v>
      </c>
      <c r="S132" s="27" t="s">
        <v>1009</v>
      </c>
      <c r="T132" s="27" t="s">
        <v>1010</v>
      </c>
      <c r="U132" s="28" t="s">
        <v>255</v>
      </c>
      <c r="V132" s="26" t="s">
        <v>254</v>
      </c>
      <c r="W132" s="26" t="s">
        <v>558</v>
      </c>
      <c r="X132" s="26" t="s">
        <v>410</v>
      </c>
      <c r="Y132" s="37" t="s">
        <v>528</v>
      </c>
      <c r="Z132" s="37" t="s">
        <v>576</v>
      </c>
      <c r="AA132" s="37" t="s">
        <v>416</v>
      </c>
      <c r="AB132" s="30">
        <v>5343</v>
      </c>
      <c r="AC132" s="30">
        <v>65138</v>
      </c>
      <c r="AD132" s="31">
        <v>-59795</v>
      </c>
      <c r="AE132" s="30">
        <v>37984.240000000005</v>
      </c>
      <c r="AF132" s="30">
        <v>37984.240000000005</v>
      </c>
      <c r="AG132" s="32">
        <v>-32641.240000000005</v>
      </c>
      <c r="AH132" s="30">
        <v>37984.240000000005</v>
      </c>
      <c r="AI132" s="10" t="s">
        <v>573</v>
      </c>
      <c r="AJ132" s="30">
        <v>5425.5</v>
      </c>
      <c r="AK132" s="30">
        <v>5428.38</v>
      </c>
      <c r="AL132" s="30">
        <v>5428.38</v>
      </c>
      <c r="AM132" s="30">
        <v>5428.38</v>
      </c>
      <c r="AN132" s="30">
        <v>5425.79</v>
      </c>
      <c r="AO132" s="30">
        <v>5427.78</v>
      </c>
      <c r="AP132" s="30">
        <v>5420.03</v>
      </c>
      <c r="AQ132" s="30">
        <v>0</v>
      </c>
      <c r="AR132" s="30">
        <v>0</v>
      </c>
      <c r="AS132" s="30">
        <v>0</v>
      </c>
      <c r="AT132" s="30">
        <v>0</v>
      </c>
      <c r="AU132" s="121">
        <v>0</v>
      </c>
      <c r="AV132" s="129" t="s">
        <v>1011</v>
      </c>
      <c r="AW132" s="129" t="s">
        <v>1011</v>
      </c>
      <c r="AX132" s="129" t="s">
        <v>527</v>
      </c>
    </row>
    <row r="133" spans="1:50" x14ac:dyDescent="0.25">
      <c r="A133" s="120">
        <v>46037.208333333489</v>
      </c>
      <c r="B133" s="28" t="s">
        <v>552</v>
      </c>
      <c r="C133" s="25" t="s">
        <v>427</v>
      </c>
      <c r="D133" s="25" t="s">
        <v>430</v>
      </c>
      <c r="E133" s="25" t="s">
        <v>423</v>
      </c>
      <c r="F133" s="29" t="s">
        <v>243</v>
      </c>
      <c r="G133" s="29" t="s">
        <v>19</v>
      </c>
      <c r="H133" s="29" t="s">
        <v>4</v>
      </c>
      <c r="I133" s="29" t="s">
        <v>269</v>
      </c>
      <c r="J133" s="29" t="s">
        <v>868</v>
      </c>
      <c r="K133" s="25" t="s">
        <v>254</v>
      </c>
      <c r="L133" s="25" t="s">
        <v>845</v>
      </c>
      <c r="M133" s="25" t="s">
        <v>1007</v>
      </c>
      <c r="N133" s="25" t="s">
        <v>800</v>
      </c>
      <c r="O133" s="25">
        <v>0</v>
      </c>
      <c r="P133" s="25" t="s">
        <v>5034</v>
      </c>
      <c r="Q133" s="28" t="s">
        <v>0</v>
      </c>
      <c r="R133" s="29" t="s">
        <v>1008</v>
      </c>
      <c r="S133" s="27" t="s">
        <v>1009</v>
      </c>
      <c r="T133" s="27" t="s">
        <v>1010</v>
      </c>
      <c r="U133" s="28" t="s">
        <v>255</v>
      </c>
      <c r="V133" s="26" t="s">
        <v>254</v>
      </c>
      <c r="W133" s="26" t="s">
        <v>558</v>
      </c>
      <c r="X133" s="26" t="s">
        <v>410</v>
      </c>
      <c r="Y133" s="37" t="s">
        <v>529</v>
      </c>
      <c r="Z133" s="37" t="s">
        <v>577</v>
      </c>
      <c r="AA133" s="37" t="s">
        <v>419</v>
      </c>
      <c r="AB133" s="30">
        <v>1200</v>
      </c>
      <c r="AC133" s="30">
        <v>5346</v>
      </c>
      <c r="AD133" s="31">
        <v>-4146</v>
      </c>
      <c r="AE133" s="30">
        <v>3118.5</v>
      </c>
      <c r="AF133" s="30">
        <v>3118.5</v>
      </c>
      <c r="AG133" s="32">
        <v>-1918.5</v>
      </c>
      <c r="AH133" s="30">
        <v>3118.5</v>
      </c>
      <c r="AI133" s="10" t="s">
        <v>573</v>
      </c>
      <c r="AJ133" s="30">
        <v>445.5</v>
      </c>
      <c r="AK133" s="30">
        <v>445.5</v>
      </c>
      <c r="AL133" s="30">
        <v>445.5</v>
      </c>
      <c r="AM133" s="30">
        <v>445.5</v>
      </c>
      <c r="AN133" s="30">
        <v>445.5</v>
      </c>
      <c r="AO133" s="30">
        <v>445.5</v>
      </c>
      <c r="AP133" s="30">
        <v>445.5</v>
      </c>
      <c r="AQ133" s="30">
        <v>0</v>
      </c>
      <c r="AR133" s="30">
        <v>0</v>
      </c>
      <c r="AS133" s="30">
        <v>0</v>
      </c>
      <c r="AT133" s="30">
        <v>0</v>
      </c>
      <c r="AU133" s="121">
        <v>0</v>
      </c>
      <c r="AV133" s="129" t="s">
        <v>1011</v>
      </c>
      <c r="AW133" s="129" t="s">
        <v>1011</v>
      </c>
      <c r="AX133" s="129" t="s">
        <v>527</v>
      </c>
    </row>
    <row r="134" spans="1:50" x14ac:dyDescent="0.25">
      <c r="A134" s="120">
        <v>46037.208333333489</v>
      </c>
      <c r="B134" s="28" t="s">
        <v>552</v>
      </c>
      <c r="C134" s="25" t="s">
        <v>427</v>
      </c>
      <c r="D134" s="25" t="s">
        <v>430</v>
      </c>
      <c r="E134" s="25" t="s">
        <v>423</v>
      </c>
      <c r="F134" s="29" t="s">
        <v>243</v>
      </c>
      <c r="G134" s="29" t="s">
        <v>19</v>
      </c>
      <c r="H134" s="29" t="s">
        <v>4</v>
      </c>
      <c r="I134" s="29" t="s">
        <v>269</v>
      </c>
      <c r="J134" s="29" t="s">
        <v>868</v>
      </c>
      <c r="K134" s="25" t="s">
        <v>260</v>
      </c>
      <c r="L134" s="25" t="s">
        <v>845</v>
      </c>
      <c r="M134" s="25" t="s">
        <v>1007</v>
      </c>
      <c r="N134" s="25" t="s">
        <v>800</v>
      </c>
      <c r="O134" s="25">
        <v>0</v>
      </c>
      <c r="P134" s="25" t="s">
        <v>5034</v>
      </c>
      <c r="Q134" s="28" t="s">
        <v>0</v>
      </c>
      <c r="R134" s="29" t="s">
        <v>1008</v>
      </c>
      <c r="S134" s="27" t="s">
        <v>1009</v>
      </c>
      <c r="T134" s="27" t="s">
        <v>1010</v>
      </c>
      <c r="U134" s="28" t="s">
        <v>261</v>
      </c>
      <c r="V134" s="26" t="s">
        <v>260</v>
      </c>
      <c r="W134" s="26" t="s">
        <v>561</v>
      </c>
      <c r="X134" s="26" t="s">
        <v>410</v>
      </c>
      <c r="Y134" s="37" t="s">
        <v>526</v>
      </c>
      <c r="Z134" s="37" t="s">
        <v>575</v>
      </c>
      <c r="AA134" s="37" t="s">
        <v>415</v>
      </c>
      <c r="AB134" s="30">
        <v>62741</v>
      </c>
      <c r="AC134" s="30">
        <v>62741</v>
      </c>
      <c r="AD134" s="31">
        <v>0</v>
      </c>
      <c r="AE134" s="30">
        <v>0</v>
      </c>
      <c r="AF134" s="30">
        <v>0</v>
      </c>
      <c r="AG134" s="32">
        <v>62741</v>
      </c>
      <c r="AH134" s="30">
        <v>0</v>
      </c>
      <c r="AI134" s="10" t="s">
        <v>573</v>
      </c>
      <c r="AJ134" s="30">
        <v>0</v>
      </c>
      <c r="AK134" s="30">
        <v>0</v>
      </c>
      <c r="AL134" s="30">
        <v>0</v>
      </c>
      <c r="AM134" s="30">
        <v>0</v>
      </c>
      <c r="AN134" s="30">
        <v>0</v>
      </c>
      <c r="AO134" s="30">
        <v>0</v>
      </c>
      <c r="AP134" s="30">
        <v>0</v>
      </c>
      <c r="AQ134" s="30">
        <v>0</v>
      </c>
      <c r="AR134" s="30">
        <v>0</v>
      </c>
      <c r="AS134" s="30">
        <v>0</v>
      </c>
      <c r="AT134" s="30">
        <v>0</v>
      </c>
      <c r="AU134" s="121">
        <v>0</v>
      </c>
      <c r="AV134" s="129" t="s">
        <v>784</v>
      </c>
      <c r="AW134" s="129" t="s">
        <v>785</v>
      </c>
      <c r="AX134" s="129" t="s">
        <v>527</v>
      </c>
    </row>
    <row r="135" spans="1:50" x14ac:dyDescent="0.25">
      <c r="A135" s="120">
        <v>46037.208333333489</v>
      </c>
      <c r="B135" s="28" t="s">
        <v>552</v>
      </c>
      <c r="C135" s="25" t="s">
        <v>427</v>
      </c>
      <c r="D135" s="25" t="s">
        <v>430</v>
      </c>
      <c r="E135" s="25" t="s">
        <v>423</v>
      </c>
      <c r="F135" s="29" t="s">
        <v>243</v>
      </c>
      <c r="G135" s="29" t="s">
        <v>19</v>
      </c>
      <c r="H135" s="29" t="s">
        <v>4</v>
      </c>
      <c r="I135" s="29" t="s">
        <v>269</v>
      </c>
      <c r="J135" s="29" t="s">
        <v>868</v>
      </c>
      <c r="K135" s="25" t="s">
        <v>260</v>
      </c>
      <c r="L135" s="25" t="s">
        <v>845</v>
      </c>
      <c r="M135" s="25" t="s">
        <v>1007</v>
      </c>
      <c r="N135" s="25" t="s">
        <v>800</v>
      </c>
      <c r="O135" s="25">
        <v>0</v>
      </c>
      <c r="P135" s="25" t="s">
        <v>5034</v>
      </c>
      <c r="Q135" s="28" t="s">
        <v>0</v>
      </c>
      <c r="R135" s="29" t="s">
        <v>1008</v>
      </c>
      <c r="S135" s="27" t="s">
        <v>1009</v>
      </c>
      <c r="T135" s="27" t="s">
        <v>1010</v>
      </c>
      <c r="U135" s="28" t="s">
        <v>261</v>
      </c>
      <c r="V135" s="26" t="s">
        <v>260</v>
      </c>
      <c r="W135" s="26" t="s">
        <v>561</v>
      </c>
      <c r="X135" s="26" t="s">
        <v>410</v>
      </c>
      <c r="Y135" s="37" t="s">
        <v>528</v>
      </c>
      <c r="Z135" s="37" t="s">
        <v>576</v>
      </c>
      <c r="AA135" s="37" t="s">
        <v>416</v>
      </c>
      <c r="AB135" s="30">
        <v>5227</v>
      </c>
      <c r="AC135" s="30">
        <v>1200</v>
      </c>
      <c r="AD135" s="31">
        <v>4027</v>
      </c>
      <c r="AE135" s="30">
        <v>36545.350000000006</v>
      </c>
      <c r="AF135" s="30">
        <v>36545.350000000006</v>
      </c>
      <c r="AG135" s="32">
        <v>-31318.350000000006</v>
      </c>
      <c r="AH135" s="30">
        <v>36545.350000000006</v>
      </c>
      <c r="AI135" s="10" t="s">
        <v>573</v>
      </c>
      <c r="AJ135" s="30">
        <v>5228.38</v>
      </c>
      <c r="AK135" s="30">
        <v>5228.38</v>
      </c>
      <c r="AL135" s="30">
        <v>5228.38</v>
      </c>
      <c r="AM135" s="30">
        <v>5228.38</v>
      </c>
      <c r="AN135" s="30">
        <v>5228.38</v>
      </c>
      <c r="AO135" s="30">
        <v>5228.38</v>
      </c>
      <c r="AP135" s="30">
        <v>5175.07</v>
      </c>
      <c r="AQ135" s="30">
        <v>0</v>
      </c>
      <c r="AR135" s="30">
        <v>0</v>
      </c>
      <c r="AS135" s="30">
        <v>0</v>
      </c>
      <c r="AT135" s="30">
        <v>0</v>
      </c>
      <c r="AU135" s="121">
        <v>0</v>
      </c>
      <c r="AV135" s="129" t="s">
        <v>920</v>
      </c>
      <c r="AW135" s="129" t="s">
        <v>796</v>
      </c>
      <c r="AX135" s="129" t="s">
        <v>527</v>
      </c>
    </row>
    <row r="136" spans="1:50" x14ac:dyDescent="0.25">
      <c r="A136" s="120">
        <v>46037.208333333489</v>
      </c>
      <c r="B136" s="28" t="s">
        <v>552</v>
      </c>
      <c r="C136" s="25" t="s">
        <v>427</v>
      </c>
      <c r="D136" s="25" t="s">
        <v>430</v>
      </c>
      <c r="E136" s="25" t="s">
        <v>423</v>
      </c>
      <c r="F136" s="29" t="s">
        <v>243</v>
      </c>
      <c r="G136" s="29" t="s">
        <v>19</v>
      </c>
      <c r="H136" s="29" t="s">
        <v>4</v>
      </c>
      <c r="I136" s="29" t="s">
        <v>269</v>
      </c>
      <c r="J136" s="29" t="s">
        <v>868</v>
      </c>
      <c r="K136" s="25" t="s">
        <v>260</v>
      </c>
      <c r="L136" s="25" t="s">
        <v>845</v>
      </c>
      <c r="M136" s="25" t="s">
        <v>1007</v>
      </c>
      <c r="N136" s="25" t="s">
        <v>800</v>
      </c>
      <c r="O136" s="25">
        <v>0</v>
      </c>
      <c r="P136" s="25" t="s">
        <v>5034</v>
      </c>
      <c r="Q136" s="28" t="s">
        <v>0</v>
      </c>
      <c r="R136" s="29" t="s">
        <v>1008</v>
      </c>
      <c r="S136" s="27" t="s">
        <v>1009</v>
      </c>
      <c r="T136" s="27" t="s">
        <v>1010</v>
      </c>
      <c r="U136" s="28" t="s">
        <v>261</v>
      </c>
      <c r="V136" s="26" t="s">
        <v>260</v>
      </c>
      <c r="W136" s="26" t="s">
        <v>561</v>
      </c>
      <c r="X136" s="26" t="s">
        <v>410</v>
      </c>
      <c r="Y136" s="37" t="s">
        <v>529</v>
      </c>
      <c r="Z136" s="37" t="s">
        <v>577</v>
      </c>
      <c r="AA136" s="37" t="s">
        <v>419</v>
      </c>
      <c r="AB136" s="30">
        <v>1200</v>
      </c>
      <c r="AC136" s="30">
        <v>5227</v>
      </c>
      <c r="AD136" s="31">
        <v>-4027</v>
      </c>
      <c r="AE136" s="30">
        <v>3048.7099999999991</v>
      </c>
      <c r="AF136" s="30">
        <v>3048.7099999999991</v>
      </c>
      <c r="AG136" s="32">
        <v>-1848.7099999999991</v>
      </c>
      <c r="AH136" s="30">
        <v>3048.7099999999991</v>
      </c>
      <c r="AI136" s="10" t="s">
        <v>573</v>
      </c>
      <c r="AJ136" s="30">
        <v>435.53</v>
      </c>
      <c r="AK136" s="30">
        <v>435.53</v>
      </c>
      <c r="AL136" s="30">
        <v>435.53</v>
      </c>
      <c r="AM136" s="30">
        <v>435.53</v>
      </c>
      <c r="AN136" s="30">
        <v>435.53</v>
      </c>
      <c r="AO136" s="30">
        <v>435.53</v>
      </c>
      <c r="AP136" s="30">
        <v>435.53</v>
      </c>
      <c r="AQ136" s="30">
        <v>0</v>
      </c>
      <c r="AR136" s="30">
        <v>0</v>
      </c>
      <c r="AS136" s="30">
        <v>0</v>
      </c>
      <c r="AT136" s="30">
        <v>0</v>
      </c>
      <c r="AU136" s="121">
        <v>0</v>
      </c>
      <c r="AV136" s="129" t="s">
        <v>1011</v>
      </c>
      <c r="AW136" s="129" t="s">
        <v>1011</v>
      </c>
      <c r="AX136" s="129" t="s">
        <v>527</v>
      </c>
    </row>
    <row r="137" spans="1:50" x14ac:dyDescent="0.25">
      <c r="A137" s="120">
        <v>46037.208333333489</v>
      </c>
      <c r="B137" s="28" t="s">
        <v>552</v>
      </c>
      <c r="C137" s="25" t="s">
        <v>427</v>
      </c>
      <c r="D137" s="25" t="s">
        <v>430</v>
      </c>
      <c r="E137" s="25" t="s">
        <v>423</v>
      </c>
      <c r="F137" s="29" t="s">
        <v>243</v>
      </c>
      <c r="G137" s="29" t="s">
        <v>19</v>
      </c>
      <c r="H137" s="29" t="s">
        <v>4</v>
      </c>
      <c r="I137" s="29" t="s">
        <v>269</v>
      </c>
      <c r="J137" s="29" t="s">
        <v>868</v>
      </c>
      <c r="K137" s="25" t="s">
        <v>622</v>
      </c>
      <c r="L137" s="25" t="s">
        <v>845</v>
      </c>
      <c r="M137" s="25" t="s">
        <v>1007</v>
      </c>
      <c r="N137" s="25" t="s">
        <v>800</v>
      </c>
      <c r="O137" s="25">
        <v>0</v>
      </c>
      <c r="P137" s="25" t="s">
        <v>5034</v>
      </c>
      <c r="Q137" s="28" t="s">
        <v>0</v>
      </c>
      <c r="R137" s="29" t="s">
        <v>1008</v>
      </c>
      <c r="S137" s="27" t="s">
        <v>1009</v>
      </c>
      <c r="T137" s="27" t="s">
        <v>1010</v>
      </c>
      <c r="U137" s="28" t="s">
        <v>280</v>
      </c>
      <c r="V137" s="26" t="s">
        <v>622</v>
      </c>
      <c r="W137" s="26" t="s">
        <v>623</v>
      </c>
      <c r="X137" s="26" t="s">
        <v>410</v>
      </c>
      <c r="Y137" s="37" t="s">
        <v>526</v>
      </c>
      <c r="Z137" s="37" t="s">
        <v>575</v>
      </c>
      <c r="AA137" s="37" t="s">
        <v>415</v>
      </c>
      <c r="AB137" s="30">
        <v>2673</v>
      </c>
      <c r="AC137" s="30">
        <v>2673</v>
      </c>
      <c r="AD137" s="31">
        <v>0</v>
      </c>
      <c r="AE137" s="30">
        <v>0</v>
      </c>
      <c r="AF137" s="30">
        <v>0</v>
      </c>
      <c r="AG137" s="32">
        <v>2673</v>
      </c>
      <c r="AH137" s="30">
        <v>0</v>
      </c>
      <c r="AI137" s="10" t="s">
        <v>573</v>
      </c>
      <c r="AJ137" s="30">
        <v>0</v>
      </c>
      <c r="AK137" s="30">
        <v>0</v>
      </c>
      <c r="AL137" s="30">
        <v>0</v>
      </c>
      <c r="AM137" s="30">
        <v>0</v>
      </c>
      <c r="AN137" s="30">
        <v>0</v>
      </c>
      <c r="AO137" s="30">
        <v>0</v>
      </c>
      <c r="AP137" s="30">
        <v>0</v>
      </c>
      <c r="AQ137" s="30">
        <v>0</v>
      </c>
      <c r="AR137" s="30">
        <v>0</v>
      </c>
      <c r="AS137" s="30">
        <v>0</v>
      </c>
      <c r="AT137" s="30">
        <v>0</v>
      </c>
      <c r="AU137" s="121">
        <v>0</v>
      </c>
      <c r="AV137" s="129" t="s">
        <v>784</v>
      </c>
      <c r="AW137" s="129" t="s">
        <v>785</v>
      </c>
      <c r="AX137" s="129" t="s">
        <v>527</v>
      </c>
    </row>
    <row r="138" spans="1:50" x14ac:dyDescent="0.25">
      <c r="A138" s="120">
        <v>46037.208333333489</v>
      </c>
      <c r="B138" s="28" t="s">
        <v>552</v>
      </c>
      <c r="C138" s="25" t="s">
        <v>427</v>
      </c>
      <c r="D138" s="25" t="s">
        <v>430</v>
      </c>
      <c r="E138" s="25" t="s">
        <v>423</v>
      </c>
      <c r="F138" s="29" t="s">
        <v>243</v>
      </c>
      <c r="G138" s="29" t="s">
        <v>19</v>
      </c>
      <c r="H138" s="29" t="s">
        <v>4</v>
      </c>
      <c r="I138" s="29" t="s">
        <v>269</v>
      </c>
      <c r="J138" s="29" t="s">
        <v>868</v>
      </c>
      <c r="K138" s="25" t="s">
        <v>622</v>
      </c>
      <c r="L138" s="25" t="s">
        <v>845</v>
      </c>
      <c r="M138" s="25" t="s">
        <v>1007</v>
      </c>
      <c r="N138" s="25" t="s">
        <v>800</v>
      </c>
      <c r="O138" s="25">
        <v>0</v>
      </c>
      <c r="P138" s="25" t="s">
        <v>5034</v>
      </c>
      <c r="Q138" s="28" t="s">
        <v>0</v>
      </c>
      <c r="R138" s="29" t="s">
        <v>1008</v>
      </c>
      <c r="S138" s="27" t="s">
        <v>1009</v>
      </c>
      <c r="T138" s="27" t="s">
        <v>1010</v>
      </c>
      <c r="U138" s="28" t="s">
        <v>280</v>
      </c>
      <c r="V138" s="26" t="s">
        <v>622</v>
      </c>
      <c r="W138" s="26" t="s">
        <v>623</v>
      </c>
      <c r="X138" s="26" t="s">
        <v>410</v>
      </c>
      <c r="Y138" s="37" t="s">
        <v>529</v>
      </c>
      <c r="Z138" s="37" t="s">
        <v>577</v>
      </c>
      <c r="AA138" s="37" t="s">
        <v>419</v>
      </c>
      <c r="AB138" s="30">
        <v>34371</v>
      </c>
      <c r="AC138" s="30">
        <v>600</v>
      </c>
      <c r="AD138" s="31">
        <v>33771</v>
      </c>
      <c r="AE138" s="30">
        <v>1336.5</v>
      </c>
      <c r="AF138" s="30">
        <v>1336.5</v>
      </c>
      <c r="AG138" s="32">
        <v>33034.5</v>
      </c>
      <c r="AH138" s="30">
        <v>1336.5</v>
      </c>
      <c r="AI138" s="10" t="s">
        <v>573</v>
      </c>
      <c r="AJ138" s="30">
        <v>0</v>
      </c>
      <c r="AK138" s="30">
        <v>222.75</v>
      </c>
      <c r="AL138" s="30">
        <v>222.75</v>
      </c>
      <c r="AM138" s="30">
        <v>222.75</v>
      </c>
      <c r="AN138" s="30">
        <v>222.75</v>
      </c>
      <c r="AO138" s="30">
        <v>222.75</v>
      </c>
      <c r="AP138" s="30">
        <v>222.75</v>
      </c>
      <c r="AQ138" s="30">
        <v>0</v>
      </c>
      <c r="AR138" s="30">
        <v>0</v>
      </c>
      <c r="AS138" s="30">
        <v>0</v>
      </c>
      <c r="AT138" s="30">
        <v>0</v>
      </c>
      <c r="AU138" s="121">
        <v>0</v>
      </c>
      <c r="AV138" s="129" t="s">
        <v>920</v>
      </c>
      <c r="AW138" s="129" t="s">
        <v>785</v>
      </c>
      <c r="AX138" s="129" t="s">
        <v>527</v>
      </c>
    </row>
    <row r="139" spans="1:50" x14ac:dyDescent="0.25">
      <c r="A139" s="120">
        <v>46037.208333333489</v>
      </c>
      <c r="B139" s="28" t="s">
        <v>552</v>
      </c>
      <c r="C139" s="25" t="s">
        <v>427</v>
      </c>
      <c r="D139" s="25" t="s">
        <v>430</v>
      </c>
      <c r="E139" s="25" t="s">
        <v>423</v>
      </c>
      <c r="F139" s="29" t="s">
        <v>243</v>
      </c>
      <c r="G139" s="29" t="s">
        <v>19</v>
      </c>
      <c r="H139" s="29" t="s">
        <v>4</v>
      </c>
      <c r="I139" s="29" t="s">
        <v>269</v>
      </c>
      <c r="J139" s="29" t="s">
        <v>868</v>
      </c>
      <c r="K139" s="25" t="s">
        <v>622</v>
      </c>
      <c r="L139" s="25" t="s">
        <v>845</v>
      </c>
      <c r="M139" s="25" t="s">
        <v>1007</v>
      </c>
      <c r="N139" s="25" t="s">
        <v>800</v>
      </c>
      <c r="O139" s="25">
        <v>0</v>
      </c>
      <c r="P139" s="25" t="s">
        <v>5034</v>
      </c>
      <c r="Q139" s="28" t="s">
        <v>0</v>
      </c>
      <c r="R139" s="29" t="s">
        <v>1008</v>
      </c>
      <c r="S139" s="27" t="s">
        <v>1009</v>
      </c>
      <c r="T139" s="27" t="s">
        <v>1010</v>
      </c>
      <c r="U139" s="28" t="s">
        <v>280</v>
      </c>
      <c r="V139" s="26" t="s">
        <v>622</v>
      </c>
      <c r="W139" s="26" t="s">
        <v>623</v>
      </c>
      <c r="X139" s="26" t="s">
        <v>410</v>
      </c>
      <c r="Y139" s="37" t="s">
        <v>530</v>
      </c>
      <c r="Z139" s="37" t="s">
        <v>587</v>
      </c>
      <c r="AA139" s="37" t="s">
        <v>417</v>
      </c>
      <c r="AB139" s="30">
        <v>-2851</v>
      </c>
      <c r="AC139" s="30">
        <v>30920</v>
      </c>
      <c r="AD139" s="31">
        <v>-33771</v>
      </c>
      <c r="AE139" s="30">
        <v>15344.699999999999</v>
      </c>
      <c r="AF139" s="30">
        <v>15344.699999999999</v>
      </c>
      <c r="AG139" s="32">
        <v>-18195.699999999997</v>
      </c>
      <c r="AH139" s="30">
        <v>15344.699999999999</v>
      </c>
      <c r="AI139" s="10" t="s">
        <v>573</v>
      </c>
      <c r="AJ139" s="30">
        <v>0</v>
      </c>
      <c r="AK139" s="30">
        <v>2547.8200000000002</v>
      </c>
      <c r="AL139" s="30">
        <v>2593.6800000000003</v>
      </c>
      <c r="AM139" s="30">
        <v>2560.46</v>
      </c>
      <c r="AN139" s="30">
        <v>2522.1799999999998</v>
      </c>
      <c r="AO139" s="30">
        <v>2562.81</v>
      </c>
      <c r="AP139" s="30">
        <v>2557.75</v>
      </c>
      <c r="AQ139" s="30">
        <v>0</v>
      </c>
      <c r="AR139" s="30">
        <v>0</v>
      </c>
      <c r="AS139" s="30">
        <v>0</v>
      </c>
      <c r="AT139" s="30">
        <v>0</v>
      </c>
      <c r="AU139" s="121">
        <v>0</v>
      </c>
      <c r="AV139" s="129" t="s">
        <v>1011</v>
      </c>
      <c r="AW139" s="129" t="s">
        <v>1011</v>
      </c>
      <c r="AX139" s="129" t="s">
        <v>527</v>
      </c>
    </row>
    <row r="140" spans="1:50" x14ac:dyDescent="0.25">
      <c r="A140" s="120">
        <v>46037.208333333489</v>
      </c>
      <c r="B140" s="28" t="s">
        <v>552</v>
      </c>
      <c r="C140" s="25" t="s">
        <v>427</v>
      </c>
      <c r="D140" s="25" t="s">
        <v>430</v>
      </c>
      <c r="E140" s="25" t="s">
        <v>423</v>
      </c>
      <c r="F140" s="29" t="s">
        <v>243</v>
      </c>
      <c r="G140" s="29" t="s">
        <v>19</v>
      </c>
      <c r="H140" s="29" t="s">
        <v>4</v>
      </c>
      <c r="I140" s="29" t="s">
        <v>269</v>
      </c>
      <c r="J140" s="29" t="s">
        <v>868</v>
      </c>
      <c r="K140" s="25" t="s">
        <v>283</v>
      </c>
      <c r="L140" s="25" t="s">
        <v>845</v>
      </c>
      <c r="M140" s="25" t="s">
        <v>1007</v>
      </c>
      <c r="N140" s="25" t="s">
        <v>800</v>
      </c>
      <c r="O140" s="25">
        <v>0</v>
      </c>
      <c r="P140" s="25" t="s">
        <v>5034</v>
      </c>
      <c r="Q140" s="28" t="s">
        <v>0</v>
      </c>
      <c r="R140" s="29" t="s">
        <v>1008</v>
      </c>
      <c r="S140" s="27" t="s">
        <v>1009</v>
      </c>
      <c r="T140" s="27" t="s">
        <v>1010</v>
      </c>
      <c r="U140" s="28" t="s">
        <v>292</v>
      </c>
      <c r="V140" s="26" t="s">
        <v>283</v>
      </c>
      <c r="W140" s="26" t="s">
        <v>629</v>
      </c>
      <c r="X140" s="26" t="s">
        <v>410</v>
      </c>
      <c r="Y140" s="37" t="s">
        <v>526</v>
      </c>
      <c r="Z140" s="37" t="s">
        <v>575</v>
      </c>
      <c r="AA140" s="37" t="s">
        <v>415</v>
      </c>
      <c r="AB140" s="30">
        <v>5346</v>
      </c>
      <c r="AC140" s="30">
        <v>1200</v>
      </c>
      <c r="AD140" s="31">
        <v>4146</v>
      </c>
      <c r="AE140" s="30">
        <v>0</v>
      </c>
      <c r="AF140" s="30">
        <v>0</v>
      </c>
      <c r="AG140" s="32">
        <v>5346</v>
      </c>
      <c r="AH140" s="30">
        <v>0</v>
      </c>
      <c r="AI140" s="10" t="s">
        <v>573</v>
      </c>
      <c r="AJ140" s="30">
        <v>0</v>
      </c>
      <c r="AK140" s="30">
        <v>0</v>
      </c>
      <c r="AL140" s="30">
        <v>0</v>
      </c>
      <c r="AM140" s="30">
        <v>0</v>
      </c>
      <c r="AN140" s="30">
        <v>0</v>
      </c>
      <c r="AO140" s="30">
        <v>0</v>
      </c>
      <c r="AP140" s="30">
        <v>0</v>
      </c>
      <c r="AQ140" s="30">
        <v>0</v>
      </c>
      <c r="AR140" s="30">
        <v>0</v>
      </c>
      <c r="AS140" s="30">
        <v>0</v>
      </c>
      <c r="AT140" s="30">
        <v>0</v>
      </c>
      <c r="AU140" s="121">
        <v>0</v>
      </c>
      <c r="AV140" s="129" t="s">
        <v>920</v>
      </c>
      <c r="AW140" s="129" t="s">
        <v>785</v>
      </c>
      <c r="AX140" s="129" t="s">
        <v>527</v>
      </c>
    </row>
    <row r="141" spans="1:50" x14ac:dyDescent="0.25">
      <c r="A141" s="120">
        <v>46037.208333333489</v>
      </c>
      <c r="B141" s="28" t="s">
        <v>552</v>
      </c>
      <c r="C141" s="25" t="s">
        <v>427</v>
      </c>
      <c r="D141" s="25" t="s">
        <v>430</v>
      </c>
      <c r="E141" s="25" t="s">
        <v>423</v>
      </c>
      <c r="F141" s="29" t="s">
        <v>243</v>
      </c>
      <c r="G141" s="29" t="s">
        <v>19</v>
      </c>
      <c r="H141" s="29" t="s">
        <v>4</v>
      </c>
      <c r="I141" s="29" t="s">
        <v>269</v>
      </c>
      <c r="J141" s="29" t="s">
        <v>868</v>
      </c>
      <c r="K141" s="25" t="s">
        <v>283</v>
      </c>
      <c r="L141" s="25" t="s">
        <v>845</v>
      </c>
      <c r="M141" s="25" t="s">
        <v>1007</v>
      </c>
      <c r="N141" s="25" t="s">
        <v>800</v>
      </c>
      <c r="O141" s="25">
        <v>0</v>
      </c>
      <c r="P141" s="25" t="s">
        <v>5034</v>
      </c>
      <c r="Q141" s="28" t="s">
        <v>0</v>
      </c>
      <c r="R141" s="29" t="s">
        <v>1008</v>
      </c>
      <c r="S141" s="27" t="s">
        <v>1009</v>
      </c>
      <c r="T141" s="27" t="s">
        <v>1010</v>
      </c>
      <c r="U141" s="28" t="s">
        <v>292</v>
      </c>
      <c r="V141" s="26" t="s">
        <v>283</v>
      </c>
      <c r="W141" s="26" t="s">
        <v>629</v>
      </c>
      <c r="X141" s="26" t="s">
        <v>410</v>
      </c>
      <c r="Y141" s="37" t="s">
        <v>528</v>
      </c>
      <c r="Z141" s="37" t="s">
        <v>576</v>
      </c>
      <c r="AA141" s="37" t="s">
        <v>416</v>
      </c>
      <c r="AB141" s="30">
        <v>1200</v>
      </c>
      <c r="AC141" s="30">
        <v>34371</v>
      </c>
      <c r="AD141" s="31">
        <v>-33171</v>
      </c>
      <c r="AE141" s="30">
        <v>17948.97</v>
      </c>
      <c r="AF141" s="30">
        <v>17948.97</v>
      </c>
      <c r="AG141" s="32">
        <v>-16748.97</v>
      </c>
      <c r="AH141" s="30">
        <v>17948.97</v>
      </c>
      <c r="AI141" s="10" t="s">
        <v>573</v>
      </c>
      <c r="AJ141" s="30">
        <v>2564.19</v>
      </c>
      <c r="AK141" s="30">
        <v>2564.19</v>
      </c>
      <c r="AL141" s="30">
        <v>2564.19</v>
      </c>
      <c r="AM141" s="30">
        <v>2564.19</v>
      </c>
      <c r="AN141" s="30">
        <v>2563.83</v>
      </c>
      <c r="AO141" s="30">
        <v>2564.19</v>
      </c>
      <c r="AP141" s="30">
        <v>2564.19</v>
      </c>
      <c r="AQ141" s="30">
        <v>0</v>
      </c>
      <c r="AR141" s="30">
        <v>0</v>
      </c>
      <c r="AS141" s="30">
        <v>0</v>
      </c>
      <c r="AT141" s="30">
        <v>0</v>
      </c>
      <c r="AU141" s="121">
        <v>0</v>
      </c>
      <c r="AV141" s="129" t="s">
        <v>1011</v>
      </c>
      <c r="AW141" s="129" t="s">
        <v>1011</v>
      </c>
      <c r="AX141" s="129" t="s">
        <v>527</v>
      </c>
    </row>
    <row r="142" spans="1:50" x14ac:dyDescent="0.25">
      <c r="A142" s="120">
        <v>46037.208333333489</v>
      </c>
      <c r="B142" s="28" t="s">
        <v>552</v>
      </c>
      <c r="C142" s="25" t="s">
        <v>427</v>
      </c>
      <c r="D142" s="25" t="s">
        <v>430</v>
      </c>
      <c r="E142" s="25" t="s">
        <v>423</v>
      </c>
      <c r="F142" s="29" t="s">
        <v>243</v>
      </c>
      <c r="G142" s="29" t="s">
        <v>19</v>
      </c>
      <c r="H142" s="29" t="s">
        <v>4</v>
      </c>
      <c r="I142" s="29" t="s">
        <v>269</v>
      </c>
      <c r="J142" s="29" t="s">
        <v>868</v>
      </c>
      <c r="K142" s="25" t="s">
        <v>283</v>
      </c>
      <c r="L142" s="25" t="s">
        <v>845</v>
      </c>
      <c r="M142" s="25" t="s">
        <v>1007</v>
      </c>
      <c r="N142" s="25" t="s">
        <v>800</v>
      </c>
      <c r="O142" s="25">
        <v>0</v>
      </c>
      <c r="P142" s="25" t="s">
        <v>5034</v>
      </c>
      <c r="Q142" s="28" t="s">
        <v>0</v>
      </c>
      <c r="R142" s="29" t="s">
        <v>1008</v>
      </c>
      <c r="S142" s="27" t="s">
        <v>1009</v>
      </c>
      <c r="T142" s="27" t="s">
        <v>1010</v>
      </c>
      <c r="U142" s="28" t="s">
        <v>292</v>
      </c>
      <c r="V142" s="26" t="s">
        <v>283</v>
      </c>
      <c r="W142" s="26" t="s">
        <v>629</v>
      </c>
      <c r="X142" s="26" t="s">
        <v>410</v>
      </c>
      <c r="Y142" s="37" t="s">
        <v>529</v>
      </c>
      <c r="Z142" s="37" t="s">
        <v>577</v>
      </c>
      <c r="AA142" s="37" t="s">
        <v>419</v>
      </c>
      <c r="AB142" s="30">
        <v>30771</v>
      </c>
      <c r="AC142" s="30">
        <v>5346</v>
      </c>
      <c r="AD142" s="31">
        <v>25425</v>
      </c>
      <c r="AE142" s="30">
        <v>3118.5</v>
      </c>
      <c r="AF142" s="30">
        <v>3118.5</v>
      </c>
      <c r="AG142" s="32">
        <v>27652.5</v>
      </c>
      <c r="AH142" s="30">
        <v>3118.5</v>
      </c>
      <c r="AI142" s="10" t="s">
        <v>573</v>
      </c>
      <c r="AJ142" s="30">
        <v>445.5</v>
      </c>
      <c r="AK142" s="30">
        <v>445.5</v>
      </c>
      <c r="AL142" s="30">
        <v>445.5</v>
      </c>
      <c r="AM142" s="30">
        <v>445.5</v>
      </c>
      <c r="AN142" s="30">
        <v>445.5</v>
      </c>
      <c r="AO142" s="30">
        <v>445.5</v>
      </c>
      <c r="AP142" s="30">
        <v>445.5</v>
      </c>
      <c r="AQ142" s="30">
        <v>0</v>
      </c>
      <c r="AR142" s="30">
        <v>0</v>
      </c>
      <c r="AS142" s="30">
        <v>0</v>
      </c>
      <c r="AT142" s="30">
        <v>0</v>
      </c>
      <c r="AU142" s="121">
        <v>0</v>
      </c>
      <c r="AV142" s="129" t="s">
        <v>920</v>
      </c>
      <c r="AW142" s="129" t="s">
        <v>785</v>
      </c>
      <c r="AX142" s="129" t="s">
        <v>527</v>
      </c>
    </row>
    <row r="143" spans="1:50" x14ac:dyDescent="0.25">
      <c r="A143" s="120">
        <v>46037.208333333489</v>
      </c>
      <c r="B143" s="28" t="s">
        <v>552</v>
      </c>
      <c r="C143" s="25" t="s">
        <v>427</v>
      </c>
      <c r="D143" s="25" t="s">
        <v>430</v>
      </c>
      <c r="E143" s="25" t="s">
        <v>423</v>
      </c>
      <c r="F143" s="29" t="s">
        <v>243</v>
      </c>
      <c r="G143" s="29" t="s">
        <v>19</v>
      </c>
      <c r="H143" s="29" t="s">
        <v>4</v>
      </c>
      <c r="I143" s="29" t="s">
        <v>269</v>
      </c>
      <c r="J143" s="29" t="s">
        <v>868</v>
      </c>
      <c r="K143" s="25" t="s">
        <v>283</v>
      </c>
      <c r="L143" s="25" t="s">
        <v>845</v>
      </c>
      <c r="M143" s="25" t="s">
        <v>1007</v>
      </c>
      <c r="N143" s="25" t="s">
        <v>800</v>
      </c>
      <c r="O143" s="25">
        <v>0</v>
      </c>
      <c r="P143" s="25" t="s">
        <v>5034</v>
      </c>
      <c r="Q143" s="28" t="s">
        <v>0</v>
      </c>
      <c r="R143" s="29" t="s">
        <v>1008</v>
      </c>
      <c r="S143" s="27" t="s">
        <v>1009</v>
      </c>
      <c r="T143" s="27" t="s">
        <v>1010</v>
      </c>
      <c r="U143" s="28" t="s">
        <v>292</v>
      </c>
      <c r="V143" s="26" t="s">
        <v>283</v>
      </c>
      <c r="W143" s="26" t="s">
        <v>629</v>
      </c>
      <c r="X143" s="26" t="s">
        <v>410</v>
      </c>
      <c r="Y143" s="37" t="s">
        <v>530</v>
      </c>
      <c r="Z143" s="37" t="s">
        <v>587</v>
      </c>
      <c r="AA143" s="37" t="s">
        <v>417</v>
      </c>
      <c r="AB143" s="30">
        <v>33542</v>
      </c>
      <c r="AC143" s="30">
        <v>29942</v>
      </c>
      <c r="AD143" s="31">
        <v>3600</v>
      </c>
      <c r="AE143" s="30">
        <v>18135.830000000002</v>
      </c>
      <c r="AF143" s="30">
        <v>18135.830000000002</v>
      </c>
      <c r="AG143" s="32">
        <v>15406.169999999998</v>
      </c>
      <c r="AH143" s="30">
        <v>18135.830000000002</v>
      </c>
      <c r="AI143" s="10" t="s">
        <v>573</v>
      </c>
      <c r="AJ143" s="30">
        <v>2592.5300000000002</v>
      </c>
      <c r="AK143" s="30">
        <v>2579.42</v>
      </c>
      <c r="AL143" s="30">
        <v>2591.69</v>
      </c>
      <c r="AM143" s="30">
        <v>2593.5</v>
      </c>
      <c r="AN143" s="30">
        <v>2600</v>
      </c>
      <c r="AO143" s="30">
        <v>2590.79</v>
      </c>
      <c r="AP143" s="30">
        <v>2587.8999999999996</v>
      </c>
      <c r="AQ143" s="30">
        <v>0</v>
      </c>
      <c r="AR143" s="30">
        <v>0</v>
      </c>
      <c r="AS143" s="30">
        <v>0</v>
      </c>
      <c r="AT143" s="30">
        <v>0</v>
      </c>
      <c r="AU143" s="121">
        <v>0</v>
      </c>
      <c r="AV143" s="129" t="s">
        <v>920</v>
      </c>
      <c r="AW143" s="129" t="s">
        <v>785</v>
      </c>
      <c r="AX143" s="129" t="s">
        <v>527</v>
      </c>
    </row>
    <row r="144" spans="1:50" x14ac:dyDescent="0.25">
      <c r="A144" s="120">
        <v>46037.208333333489</v>
      </c>
      <c r="B144" s="28" t="s">
        <v>552</v>
      </c>
      <c r="C144" s="25" t="s">
        <v>427</v>
      </c>
      <c r="D144" s="25" t="s">
        <v>430</v>
      </c>
      <c r="E144" s="25" t="s">
        <v>423</v>
      </c>
      <c r="F144" s="29" t="s">
        <v>243</v>
      </c>
      <c r="G144" s="29" t="s">
        <v>19</v>
      </c>
      <c r="H144" s="29" t="s">
        <v>4</v>
      </c>
      <c r="I144" s="29" t="s">
        <v>269</v>
      </c>
      <c r="J144" s="29" t="s">
        <v>868</v>
      </c>
      <c r="K144" s="25" t="s">
        <v>264</v>
      </c>
      <c r="L144" s="25" t="s">
        <v>845</v>
      </c>
      <c r="M144" s="25" t="s">
        <v>1007</v>
      </c>
      <c r="N144" s="25" t="s">
        <v>800</v>
      </c>
      <c r="O144" s="25">
        <v>0</v>
      </c>
      <c r="P144" s="25" t="s">
        <v>5034</v>
      </c>
      <c r="Q144" s="28" t="s">
        <v>0</v>
      </c>
      <c r="R144" s="29" t="s">
        <v>1008</v>
      </c>
      <c r="S144" s="27" t="s">
        <v>1009</v>
      </c>
      <c r="T144" s="27" t="s">
        <v>1010</v>
      </c>
      <c r="U144" s="28" t="s">
        <v>265</v>
      </c>
      <c r="V144" s="26" t="s">
        <v>264</v>
      </c>
      <c r="W144" s="26" t="s">
        <v>563</v>
      </c>
      <c r="X144" s="26" t="s">
        <v>410</v>
      </c>
      <c r="Y144" s="37" t="s">
        <v>526</v>
      </c>
      <c r="Z144" s="37" t="s">
        <v>575</v>
      </c>
      <c r="AA144" s="37" t="s">
        <v>415</v>
      </c>
      <c r="AB144" s="30">
        <v>5107</v>
      </c>
      <c r="AC144" s="30">
        <v>1200</v>
      </c>
      <c r="AD144" s="31">
        <v>3907</v>
      </c>
      <c r="AE144" s="30">
        <v>0</v>
      </c>
      <c r="AF144" s="30">
        <v>0</v>
      </c>
      <c r="AG144" s="32">
        <v>5107</v>
      </c>
      <c r="AH144" s="30">
        <v>0</v>
      </c>
      <c r="AI144" s="10" t="s">
        <v>573</v>
      </c>
      <c r="AJ144" s="30">
        <v>0</v>
      </c>
      <c r="AK144" s="30">
        <v>0</v>
      </c>
      <c r="AL144" s="30">
        <v>0</v>
      </c>
      <c r="AM144" s="30">
        <v>0</v>
      </c>
      <c r="AN144" s="30">
        <v>0</v>
      </c>
      <c r="AO144" s="30">
        <v>0</v>
      </c>
      <c r="AP144" s="30">
        <v>0</v>
      </c>
      <c r="AQ144" s="30">
        <v>0</v>
      </c>
      <c r="AR144" s="30">
        <v>0</v>
      </c>
      <c r="AS144" s="30">
        <v>0</v>
      </c>
      <c r="AT144" s="30">
        <v>0</v>
      </c>
      <c r="AU144" s="121">
        <v>0</v>
      </c>
      <c r="AV144" s="129" t="s">
        <v>920</v>
      </c>
      <c r="AW144" s="129" t="s">
        <v>785</v>
      </c>
      <c r="AX144" s="129" t="s">
        <v>527</v>
      </c>
    </row>
    <row r="145" spans="1:50" x14ac:dyDescent="0.25">
      <c r="A145" s="120">
        <v>46037.208333333489</v>
      </c>
      <c r="B145" s="28" t="s">
        <v>552</v>
      </c>
      <c r="C145" s="25" t="s">
        <v>427</v>
      </c>
      <c r="D145" s="25" t="s">
        <v>430</v>
      </c>
      <c r="E145" s="25" t="s">
        <v>423</v>
      </c>
      <c r="F145" s="29" t="s">
        <v>243</v>
      </c>
      <c r="G145" s="29" t="s">
        <v>19</v>
      </c>
      <c r="H145" s="29" t="s">
        <v>4</v>
      </c>
      <c r="I145" s="29" t="s">
        <v>269</v>
      </c>
      <c r="J145" s="29" t="s">
        <v>868</v>
      </c>
      <c r="K145" s="25" t="s">
        <v>264</v>
      </c>
      <c r="L145" s="25" t="s">
        <v>845</v>
      </c>
      <c r="M145" s="25" t="s">
        <v>1007</v>
      </c>
      <c r="N145" s="25" t="s">
        <v>800</v>
      </c>
      <c r="O145" s="25">
        <v>0</v>
      </c>
      <c r="P145" s="25" t="s">
        <v>5034</v>
      </c>
      <c r="Q145" s="28" t="s">
        <v>0</v>
      </c>
      <c r="R145" s="29" t="s">
        <v>1008</v>
      </c>
      <c r="S145" s="27" t="s">
        <v>1009</v>
      </c>
      <c r="T145" s="27" t="s">
        <v>1010</v>
      </c>
      <c r="U145" s="28" t="s">
        <v>265</v>
      </c>
      <c r="V145" s="26" t="s">
        <v>264</v>
      </c>
      <c r="W145" s="26" t="s">
        <v>563</v>
      </c>
      <c r="X145" s="26" t="s">
        <v>410</v>
      </c>
      <c r="Y145" s="37" t="s">
        <v>528</v>
      </c>
      <c r="Z145" s="37" t="s">
        <v>576</v>
      </c>
      <c r="AA145" s="37" t="s">
        <v>416</v>
      </c>
      <c r="AB145" s="30">
        <v>1195</v>
      </c>
      <c r="AC145" s="30">
        <v>5102</v>
      </c>
      <c r="AD145" s="31">
        <v>-3907</v>
      </c>
      <c r="AE145" s="30">
        <v>32890.639999999999</v>
      </c>
      <c r="AF145" s="30">
        <v>32890.639999999999</v>
      </c>
      <c r="AG145" s="32">
        <v>-31695.64</v>
      </c>
      <c r="AH145" s="30">
        <v>32890.639999999999</v>
      </c>
      <c r="AI145" s="10" t="s">
        <v>573</v>
      </c>
      <c r="AJ145" s="30">
        <v>4725.08</v>
      </c>
      <c r="AK145" s="30">
        <v>4728.38</v>
      </c>
      <c r="AL145" s="30">
        <v>4727.07</v>
      </c>
      <c r="AM145" s="30">
        <v>4534.6499999999996</v>
      </c>
      <c r="AN145" s="30">
        <v>4725.1000000000004</v>
      </c>
      <c r="AO145" s="30">
        <v>4724.7700000000004</v>
      </c>
      <c r="AP145" s="30">
        <v>4725.59</v>
      </c>
      <c r="AQ145" s="30">
        <v>0</v>
      </c>
      <c r="AR145" s="30">
        <v>0</v>
      </c>
      <c r="AS145" s="30">
        <v>0</v>
      </c>
      <c r="AT145" s="30">
        <v>0</v>
      </c>
      <c r="AU145" s="121">
        <v>0</v>
      </c>
      <c r="AV145" s="129" t="s">
        <v>1011</v>
      </c>
      <c r="AW145" s="129" t="s">
        <v>1011</v>
      </c>
      <c r="AX145" s="129" t="s">
        <v>527</v>
      </c>
    </row>
    <row r="146" spans="1:50" x14ac:dyDescent="0.25">
      <c r="A146" s="120">
        <v>46037.208333333489</v>
      </c>
      <c r="B146" s="28" t="s">
        <v>552</v>
      </c>
      <c r="C146" s="25" t="s">
        <v>427</v>
      </c>
      <c r="D146" s="25" t="s">
        <v>430</v>
      </c>
      <c r="E146" s="25" t="s">
        <v>423</v>
      </c>
      <c r="F146" s="29" t="s">
        <v>243</v>
      </c>
      <c r="G146" s="29" t="s">
        <v>19</v>
      </c>
      <c r="H146" s="29" t="s">
        <v>4</v>
      </c>
      <c r="I146" s="29" t="s">
        <v>269</v>
      </c>
      <c r="J146" s="29" t="s">
        <v>868</v>
      </c>
      <c r="K146" s="25" t="s">
        <v>264</v>
      </c>
      <c r="L146" s="25" t="s">
        <v>845</v>
      </c>
      <c r="M146" s="25" t="s">
        <v>1007</v>
      </c>
      <c r="N146" s="25" t="s">
        <v>800</v>
      </c>
      <c r="O146" s="25">
        <v>0</v>
      </c>
      <c r="P146" s="25" t="s">
        <v>5034</v>
      </c>
      <c r="Q146" s="28" t="s">
        <v>0</v>
      </c>
      <c r="R146" s="29" t="s">
        <v>1008</v>
      </c>
      <c r="S146" s="27" t="s">
        <v>1009</v>
      </c>
      <c r="T146" s="27" t="s">
        <v>1010</v>
      </c>
      <c r="U146" s="28" t="s">
        <v>265</v>
      </c>
      <c r="V146" s="26" t="s">
        <v>264</v>
      </c>
      <c r="W146" s="26" t="s">
        <v>563</v>
      </c>
      <c r="X146" s="26" t="s">
        <v>410</v>
      </c>
      <c r="Y146" s="37" t="s">
        <v>529</v>
      </c>
      <c r="Z146" s="37" t="s">
        <v>577</v>
      </c>
      <c r="AA146" s="37" t="s">
        <v>419</v>
      </c>
      <c r="AB146" s="30">
        <v>56741</v>
      </c>
      <c r="AC146" s="30">
        <v>56741</v>
      </c>
      <c r="AD146" s="31">
        <v>0</v>
      </c>
      <c r="AE146" s="30">
        <v>2960.1800000000003</v>
      </c>
      <c r="AF146" s="30">
        <v>2960.1800000000003</v>
      </c>
      <c r="AG146" s="32">
        <v>53780.82</v>
      </c>
      <c r="AH146" s="30">
        <v>2960.1800000000003</v>
      </c>
      <c r="AI146" s="10" t="s">
        <v>573</v>
      </c>
      <c r="AJ146" s="30">
        <v>425.26</v>
      </c>
      <c r="AK146" s="30">
        <v>425.56</v>
      </c>
      <c r="AL146" s="30">
        <v>425.44</v>
      </c>
      <c r="AM146" s="30">
        <v>408.12</v>
      </c>
      <c r="AN146" s="30">
        <v>425.26</v>
      </c>
      <c r="AO146" s="30">
        <v>425.23</v>
      </c>
      <c r="AP146" s="30">
        <v>425.31</v>
      </c>
      <c r="AQ146" s="30">
        <v>0</v>
      </c>
      <c r="AR146" s="30">
        <v>0</v>
      </c>
      <c r="AS146" s="30">
        <v>0</v>
      </c>
      <c r="AT146" s="30">
        <v>0</v>
      </c>
      <c r="AU146" s="121">
        <v>0</v>
      </c>
      <c r="AV146" s="129" t="s">
        <v>784</v>
      </c>
      <c r="AW146" s="129" t="s">
        <v>785</v>
      </c>
      <c r="AX146" s="129" t="s">
        <v>527</v>
      </c>
    </row>
    <row r="147" spans="1:50" x14ac:dyDescent="0.25">
      <c r="A147" s="120">
        <v>46037.208333333489</v>
      </c>
      <c r="B147" s="28" t="s">
        <v>552</v>
      </c>
      <c r="C147" s="25" t="s">
        <v>427</v>
      </c>
      <c r="D147" s="25" t="s">
        <v>430</v>
      </c>
      <c r="E147" s="25" t="s">
        <v>423</v>
      </c>
      <c r="F147" s="29" t="s">
        <v>243</v>
      </c>
      <c r="G147" s="29" t="s">
        <v>19</v>
      </c>
      <c r="H147" s="29" t="s">
        <v>4</v>
      </c>
      <c r="I147" s="29" t="s">
        <v>269</v>
      </c>
      <c r="J147" s="29" t="s">
        <v>868</v>
      </c>
      <c r="K147" s="25" t="s">
        <v>266</v>
      </c>
      <c r="L147" s="25" t="s">
        <v>845</v>
      </c>
      <c r="M147" s="25" t="s">
        <v>1007</v>
      </c>
      <c r="N147" s="25" t="s">
        <v>800</v>
      </c>
      <c r="O147" s="25">
        <v>0</v>
      </c>
      <c r="P147" s="25" t="s">
        <v>5034</v>
      </c>
      <c r="Q147" s="28" t="s">
        <v>0</v>
      </c>
      <c r="R147" s="29" t="s">
        <v>1008</v>
      </c>
      <c r="S147" s="27" t="s">
        <v>1009</v>
      </c>
      <c r="T147" s="27" t="s">
        <v>1010</v>
      </c>
      <c r="U147" s="28" t="s">
        <v>267</v>
      </c>
      <c r="V147" s="26" t="s">
        <v>266</v>
      </c>
      <c r="W147" s="26" t="s">
        <v>564</v>
      </c>
      <c r="X147" s="26" t="s">
        <v>410</v>
      </c>
      <c r="Y147" s="37" t="s">
        <v>526</v>
      </c>
      <c r="Z147" s="37" t="s">
        <v>575</v>
      </c>
      <c r="AA147" s="37" t="s">
        <v>415</v>
      </c>
      <c r="AB147" s="30">
        <v>28371</v>
      </c>
      <c r="AC147" s="30">
        <v>1200</v>
      </c>
      <c r="AD147" s="31">
        <v>27171</v>
      </c>
      <c r="AE147" s="30">
        <v>0</v>
      </c>
      <c r="AF147" s="30">
        <v>0</v>
      </c>
      <c r="AG147" s="32">
        <v>28371</v>
      </c>
      <c r="AH147" s="30">
        <v>0</v>
      </c>
      <c r="AI147" s="10" t="s">
        <v>573</v>
      </c>
      <c r="AJ147" s="30">
        <v>0</v>
      </c>
      <c r="AK147" s="30">
        <v>0</v>
      </c>
      <c r="AL147" s="30">
        <v>0</v>
      </c>
      <c r="AM147" s="30">
        <v>0</v>
      </c>
      <c r="AN147" s="30">
        <v>0</v>
      </c>
      <c r="AO147" s="30">
        <v>0</v>
      </c>
      <c r="AP147" s="30">
        <v>0</v>
      </c>
      <c r="AQ147" s="30">
        <v>0</v>
      </c>
      <c r="AR147" s="30">
        <v>0</v>
      </c>
      <c r="AS147" s="30">
        <v>0</v>
      </c>
      <c r="AT147" s="30">
        <v>0</v>
      </c>
      <c r="AU147" s="121">
        <v>0</v>
      </c>
      <c r="AV147" s="129" t="s">
        <v>920</v>
      </c>
      <c r="AW147" s="129" t="s">
        <v>785</v>
      </c>
      <c r="AX147" s="129" t="s">
        <v>527</v>
      </c>
    </row>
    <row r="148" spans="1:50" x14ac:dyDescent="0.25">
      <c r="A148" s="120">
        <v>46037.208333333489</v>
      </c>
      <c r="B148" s="28" t="s">
        <v>552</v>
      </c>
      <c r="C148" s="25" t="s">
        <v>427</v>
      </c>
      <c r="D148" s="25" t="s">
        <v>430</v>
      </c>
      <c r="E148" s="25" t="s">
        <v>423</v>
      </c>
      <c r="F148" s="29" t="s">
        <v>243</v>
      </c>
      <c r="G148" s="29" t="s">
        <v>19</v>
      </c>
      <c r="H148" s="29" t="s">
        <v>4</v>
      </c>
      <c r="I148" s="29" t="s">
        <v>269</v>
      </c>
      <c r="J148" s="29" t="s">
        <v>868</v>
      </c>
      <c r="K148" s="25" t="s">
        <v>266</v>
      </c>
      <c r="L148" s="25" t="s">
        <v>845</v>
      </c>
      <c r="M148" s="25" t="s">
        <v>1007</v>
      </c>
      <c r="N148" s="25" t="s">
        <v>800</v>
      </c>
      <c r="O148" s="25">
        <v>0</v>
      </c>
      <c r="P148" s="25" t="s">
        <v>5034</v>
      </c>
      <c r="Q148" s="28" t="s">
        <v>0</v>
      </c>
      <c r="R148" s="29" t="s">
        <v>1008</v>
      </c>
      <c r="S148" s="27" t="s">
        <v>1009</v>
      </c>
      <c r="T148" s="27" t="s">
        <v>1010</v>
      </c>
      <c r="U148" s="28" t="s">
        <v>267</v>
      </c>
      <c r="V148" s="26" t="s">
        <v>266</v>
      </c>
      <c r="W148" s="26" t="s">
        <v>564</v>
      </c>
      <c r="X148" s="26" t="s">
        <v>410</v>
      </c>
      <c r="Y148" s="37" t="s">
        <v>528</v>
      </c>
      <c r="Z148" s="37" t="s">
        <v>576</v>
      </c>
      <c r="AA148" s="37" t="s">
        <v>416</v>
      </c>
      <c r="AB148" s="30">
        <v>34028</v>
      </c>
      <c r="AC148" s="30">
        <v>28028</v>
      </c>
      <c r="AD148" s="31">
        <v>6000</v>
      </c>
      <c r="AE148" s="30">
        <v>15907.330000000002</v>
      </c>
      <c r="AF148" s="30">
        <v>15907.330000000002</v>
      </c>
      <c r="AG148" s="32">
        <v>18120.669999999998</v>
      </c>
      <c r="AH148" s="30">
        <v>15907.330000000002</v>
      </c>
      <c r="AI148" s="10" t="s">
        <v>573</v>
      </c>
      <c r="AJ148" s="30">
        <v>1722.19</v>
      </c>
      <c r="AK148" s="30">
        <v>2364.19</v>
      </c>
      <c r="AL148" s="30">
        <v>2364.19</v>
      </c>
      <c r="AM148" s="30">
        <v>2364.19</v>
      </c>
      <c r="AN148" s="30">
        <v>2364.19</v>
      </c>
      <c r="AO148" s="30">
        <v>2364.19</v>
      </c>
      <c r="AP148" s="30">
        <v>2364.19</v>
      </c>
      <c r="AQ148" s="30">
        <v>0</v>
      </c>
      <c r="AR148" s="30">
        <v>0</v>
      </c>
      <c r="AS148" s="30">
        <v>0</v>
      </c>
      <c r="AT148" s="30">
        <v>0</v>
      </c>
      <c r="AU148" s="121">
        <v>0</v>
      </c>
      <c r="AV148" s="129" t="s">
        <v>920</v>
      </c>
      <c r="AW148" s="129" t="s">
        <v>785</v>
      </c>
      <c r="AX148" s="129" t="s">
        <v>527</v>
      </c>
    </row>
    <row r="149" spans="1:50" x14ac:dyDescent="0.25">
      <c r="A149" s="120">
        <v>46037.208333333489</v>
      </c>
      <c r="B149" s="28" t="s">
        <v>552</v>
      </c>
      <c r="C149" s="25" t="s">
        <v>427</v>
      </c>
      <c r="D149" s="25" t="s">
        <v>430</v>
      </c>
      <c r="E149" s="25" t="s">
        <v>423</v>
      </c>
      <c r="F149" s="29" t="s">
        <v>243</v>
      </c>
      <c r="G149" s="29" t="s">
        <v>19</v>
      </c>
      <c r="H149" s="29" t="s">
        <v>4</v>
      </c>
      <c r="I149" s="29" t="s">
        <v>269</v>
      </c>
      <c r="J149" s="29" t="s">
        <v>868</v>
      </c>
      <c r="K149" s="25" t="s">
        <v>266</v>
      </c>
      <c r="L149" s="25" t="s">
        <v>845</v>
      </c>
      <c r="M149" s="25" t="s">
        <v>1007</v>
      </c>
      <c r="N149" s="25" t="s">
        <v>800</v>
      </c>
      <c r="O149" s="25">
        <v>0</v>
      </c>
      <c r="P149" s="25" t="s">
        <v>5034</v>
      </c>
      <c r="Q149" s="28" t="s">
        <v>0</v>
      </c>
      <c r="R149" s="29" t="s">
        <v>1008</v>
      </c>
      <c r="S149" s="27" t="s">
        <v>1009</v>
      </c>
      <c r="T149" s="27" t="s">
        <v>1010</v>
      </c>
      <c r="U149" s="28" t="s">
        <v>267</v>
      </c>
      <c r="V149" s="26" t="s">
        <v>266</v>
      </c>
      <c r="W149" s="26" t="s">
        <v>564</v>
      </c>
      <c r="X149" s="26" t="s">
        <v>410</v>
      </c>
      <c r="Y149" s="37" t="s">
        <v>529</v>
      </c>
      <c r="Z149" s="37" t="s">
        <v>577</v>
      </c>
      <c r="AA149" s="37" t="s">
        <v>419</v>
      </c>
      <c r="AB149" s="30">
        <v>1200</v>
      </c>
      <c r="AC149" s="30">
        <v>5227</v>
      </c>
      <c r="AD149" s="31">
        <v>-4027</v>
      </c>
      <c r="AE149" s="30">
        <v>2990.9299999999994</v>
      </c>
      <c r="AF149" s="30">
        <v>2990.9299999999994</v>
      </c>
      <c r="AG149" s="32">
        <v>-1790.9299999999994</v>
      </c>
      <c r="AH149" s="30">
        <v>2990.9299999999994</v>
      </c>
      <c r="AI149" s="10" t="s">
        <v>573</v>
      </c>
      <c r="AJ149" s="30">
        <v>377.75</v>
      </c>
      <c r="AK149" s="30">
        <v>435.53</v>
      </c>
      <c r="AL149" s="30">
        <v>435.53</v>
      </c>
      <c r="AM149" s="30">
        <v>435.53</v>
      </c>
      <c r="AN149" s="30">
        <v>435.53</v>
      </c>
      <c r="AO149" s="30">
        <v>435.53</v>
      </c>
      <c r="AP149" s="30">
        <v>435.53</v>
      </c>
      <c r="AQ149" s="30">
        <v>0</v>
      </c>
      <c r="AR149" s="30">
        <v>0</v>
      </c>
      <c r="AS149" s="30">
        <v>0</v>
      </c>
      <c r="AT149" s="30">
        <v>0</v>
      </c>
      <c r="AU149" s="121">
        <v>0</v>
      </c>
      <c r="AV149" s="129" t="s">
        <v>1011</v>
      </c>
      <c r="AW149" s="129" t="s">
        <v>1011</v>
      </c>
      <c r="AX149" s="129" t="s">
        <v>527</v>
      </c>
    </row>
    <row r="150" spans="1:50" x14ac:dyDescent="0.25">
      <c r="A150" s="120">
        <v>46037.208333333489</v>
      </c>
      <c r="B150" s="28" t="s">
        <v>552</v>
      </c>
      <c r="C150" s="25" t="s">
        <v>427</v>
      </c>
      <c r="D150" s="25" t="s">
        <v>430</v>
      </c>
      <c r="E150" s="25" t="s">
        <v>423</v>
      </c>
      <c r="F150" s="29" t="s">
        <v>243</v>
      </c>
      <c r="G150" s="29" t="s">
        <v>19</v>
      </c>
      <c r="H150" s="29" t="s">
        <v>4</v>
      </c>
      <c r="I150" s="29" t="s">
        <v>269</v>
      </c>
      <c r="J150" s="29" t="s">
        <v>868</v>
      </c>
      <c r="K150" s="25" t="s">
        <v>266</v>
      </c>
      <c r="L150" s="25" t="s">
        <v>845</v>
      </c>
      <c r="M150" s="25" t="s">
        <v>1007</v>
      </c>
      <c r="N150" s="25" t="s">
        <v>800</v>
      </c>
      <c r="O150" s="25">
        <v>0</v>
      </c>
      <c r="P150" s="25" t="s">
        <v>5034</v>
      </c>
      <c r="Q150" s="28" t="s">
        <v>0</v>
      </c>
      <c r="R150" s="29" t="s">
        <v>1008</v>
      </c>
      <c r="S150" s="27" t="s">
        <v>1009</v>
      </c>
      <c r="T150" s="27" t="s">
        <v>1010</v>
      </c>
      <c r="U150" s="28" t="s">
        <v>267</v>
      </c>
      <c r="V150" s="26" t="s">
        <v>266</v>
      </c>
      <c r="W150" s="26" t="s">
        <v>564</v>
      </c>
      <c r="X150" s="26" t="s">
        <v>410</v>
      </c>
      <c r="Y150" s="37" t="s">
        <v>530</v>
      </c>
      <c r="Z150" s="37" t="s">
        <v>587</v>
      </c>
      <c r="AA150" s="37" t="s">
        <v>417</v>
      </c>
      <c r="AB150" s="30">
        <v>4585</v>
      </c>
      <c r="AC150" s="30">
        <v>33729</v>
      </c>
      <c r="AD150" s="31">
        <v>-29144</v>
      </c>
      <c r="AE150" s="30">
        <v>19250</v>
      </c>
      <c r="AF150" s="30">
        <v>19250</v>
      </c>
      <c r="AG150" s="32">
        <v>-14665</v>
      </c>
      <c r="AH150" s="30">
        <v>19250</v>
      </c>
      <c r="AI150" s="10" t="s">
        <v>573</v>
      </c>
      <c r="AJ150" s="30">
        <v>2750</v>
      </c>
      <c r="AK150" s="30">
        <v>2750</v>
      </c>
      <c r="AL150" s="30">
        <v>2750</v>
      </c>
      <c r="AM150" s="30">
        <v>2750</v>
      </c>
      <c r="AN150" s="30">
        <v>2750</v>
      </c>
      <c r="AO150" s="30">
        <v>2750</v>
      </c>
      <c r="AP150" s="30">
        <v>2750</v>
      </c>
      <c r="AQ150" s="30">
        <v>0</v>
      </c>
      <c r="AR150" s="30">
        <v>0</v>
      </c>
      <c r="AS150" s="30">
        <v>0</v>
      </c>
      <c r="AT150" s="30">
        <v>0</v>
      </c>
      <c r="AU150" s="121">
        <v>0</v>
      </c>
      <c r="AV150" s="129" t="s">
        <v>1011</v>
      </c>
      <c r="AW150" s="129" t="s">
        <v>1011</v>
      </c>
      <c r="AX150" s="129" t="s">
        <v>527</v>
      </c>
    </row>
    <row r="151" spans="1:50" x14ac:dyDescent="0.25">
      <c r="A151" s="120">
        <v>46037.208333333489</v>
      </c>
      <c r="B151" s="28" t="s">
        <v>552</v>
      </c>
      <c r="C151" s="25" t="s">
        <v>427</v>
      </c>
      <c r="D151" s="25" t="s">
        <v>430</v>
      </c>
      <c r="E151" s="25" t="s">
        <v>423</v>
      </c>
      <c r="F151" s="29" t="s">
        <v>243</v>
      </c>
      <c r="G151" s="29" t="s">
        <v>19</v>
      </c>
      <c r="H151" s="29" t="s">
        <v>4</v>
      </c>
      <c r="I151" s="29" t="s">
        <v>269</v>
      </c>
      <c r="J151" s="29" t="s">
        <v>868</v>
      </c>
      <c r="K151" s="25" t="s">
        <v>445</v>
      </c>
      <c r="L151" s="25" t="s">
        <v>845</v>
      </c>
      <c r="M151" s="25" t="s">
        <v>1007</v>
      </c>
      <c r="N151" s="25" t="s">
        <v>800</v>
      </c>
      <c r="O151" s="25">
        <v>0</v>
      </c>
      <c r="P151" s="25" t="s">
        <v>5034</v>
      </c>
      <c r="Q151" s="28" t="s">
        <v>0</v>
      </c>
      <c r="R151" s="29" t="s">
        <v>1008</v>
      </c>
      <c r="S151" s="27" t="s">
        <v>1009</v>
      </c>
      <c r="T151" s="27" t="s">
        <v>1010</v>
      </c>
      <c r="U151" s="28" t="s">
        <v>272</v>
      </c>
      <c r="V151" s="26" t="s">
        <v>445</v>
      </c>
      <c r="W151" s="26" t="s">
        <v>609</v>
      </c>
      <c r="X151" s="26" t="s">
        <v>410</v>
      </c>
      <c r="Y151" s="37" t="s">
        <v>526</v>
      </c>
      <c r="Z151" s="37" t="s">
        <v>575</v>
      </c>
      <c r="AA151" s="37" t="s">
        <v>415</v>
      </c>
      <c r="AB151" s="30">
        <v>34371</v>
      </c>
      <c r="AC151" s="30">
        <v>2673</v>
      </c>
      <c r="AD151" s="31">
        <v>31698</v>
      </c>
      <c r="AE151" s="30">
        <v>0</v>
      </c>
      <c r="AF151" s="30">
        <v>0</v>
      </c>
      <c r="AG151" s="32">
        <v>34371</v>
      </c>
      <c r="AH151" s="30">
        <v>0</v>
      </c>
      <c r="AI151" s="10" t="s">
        <v>573</v>
      </c>
      <c r="AJ151" s="30">
        <v>0</v>
      </c>
      <c r="AK151" s="30">
        <v>0</v>
      </c>
      <c r="AL151" s="30">
        <v>0</v>
      </c>
      <c r="AM151" s="30">
        <v>0</v>
      </c>
      <c r="AN151" s="30">
        <v>0</v>
      </c>
      <c r="AO151" s="30">
        <v>0</v>
      </c>
      <c r="AP151" s="30">
        <v>0</v>
      </c>
      <c r="AQ151" s="30">
        <v>0</v>
      </c>
      <c r="AR151" s="30">
        <v>0</v>
      </c>
      <c r="AS151" s="30">
        <v>0</v>
      </c>
      <c r="AT151" s="30">
        <v>0</v>
      </c>
      <c r="AU151" s="121">
        <v>0</v>
      </c>
      <c r="AV151" s="129" t="s">
        <v>920</v>
      </c>
      <c r="AW151" s="129" t="s">
        <v>785</v>
      </c>
      <c r="AX151" s="129" t="s">
        <v>527</v>
      </c>
    </row>
    <row r="152" spans="1:50" x14ac:dyDescent="0.25">
      <c r="A152" s="120">
        <v>46037.208333333489</v>
      </c>
      <c r="B152" s="28" t="s">
        <v>552</v>
      </c>
      <c r="C152" s="25" t="s">
        <v>427</v>
      </c>
      <c r="D152" s="25" t="s">
        <v>430</v>
      </c>
      <c r="E152" s="25" t="s">
        <v>423</v>
      </c>
      <c r="F152" s="29" t="s">
        <v>243</v>
      </c>
      <c r="G152" s="29" t="s">
        <v>19</v>
      </c>
      <c r="H152" s="29" t="s">
        <v>4</v>
      </c>
      <c r="I152" s="29" t="s">
        <v>269</v>
      </c>
      <c r="J152" s="29" t="s">
        <v>868</v>
      </c>
      <c r="K152" s="25" t="s">
        <v>445</v>
      </c>
      <c r="L152" s="25" t="s">
        <v>845</v>
      </c>
      <c r="M152" s="25" t="s">
        <v>1007</v>
      </c>
      <c r="N152" s="25" t="s">
        <v>800</v>
      </c>
      <c r="O152" s="25">
        <v>0</v>
      </c>
      <c r="P152" s="25" t="s">
        <v>5034</v>
      </c>
      <c r="Q152" s="28" t="s">
        <v>0</v>
      </c>
      <c r="R152" s="29" t="s">
        <v>1008</v>
      </c>
      <c r="S152" s="27" t="s">
        <v>1009</v>
      </c>
      <c r="T152" s="27" t="s">
        <v>1010</v>
      </c>
      <c r="U152" s="28" t="s">
        <v>272</v>
      </c>
      <c r="V152" s="26" t="s">
        <v>445</v>
      </c>
      <c r="W152" s="26" t="s">
        <v>609</v>
      </c>
      <c r="X152" s="26" t="s">
        <v>410</v>
      </c>
      <c r="Y152" s="37" t="s">
        <v>529</v>
      </c>
      <c r="Z152" s="37" t="s">
        <v>577</v>
      </c>
      <c r="AA152" s="37" t="s">
        <v>419</v>
      </c>
      <c r="AB152" s="30">
        <v>2673</v>
      </c>
      <c r="AC152" s="30">
        <v>34371</v>
      </c>
      <c r="AD152" s="31">
        <v>-31698</v>
      </c>
      <c r="AE152" s="30">
        <v>1559.25</v>
      </c>
      <c r="AF152" s="30">
        <v>1559.25</v>
      </c>
      <c r="AG152" s="32">
        <v>1113.75</v>
      </c>
      <c r="AH152" s="30">
        <v>1559.25</v>
      </c>
      <c r="AI152" s="10" t="s">
        <v>573</v>
      </c>
      <c r="AJ152" s="30">
        <v>222.75</v>
      </c>
      <c r="AK152" s="30">
        <v>222.75</v>
      </c>
      <c r="AL152" s="30">
        <v>222.75</v>
      </c>
      <c r="AM152" s="30">
        <v>222.75</v>
      </c>
      <c r="AN152" s="30">
        <v>222.75</v>
      </c>
      <c r="AO152" s="30">
        <v>222.75</v>
      </c>
      <c r="AP152" s="30">
        <v>222.75</v>
      </c>
      <c r="AQ152" s="30">
        <v>0</v>
      </c>
      <c r="AR152" s="30">
        <v>0</v>
      </c>
      <c r="AS152" s="30">
        <v>0</v>
      </c>
      <c r="AT152" s="30">
        <v>0</v>
      </c>
      <c r="AU152" s="121">
        <v>0</v>
      </c>
      <c r="AV152" s="129" t="s">
        <v>1011</v>
      </c>
      <c r="AW152" s="129" t="s">
        <v>1011</v>
      </c>
      <c r="AX152" s="129" t="s">
        <v>527</v>
      </c>
    </row>
    <row r="153" spans="1:50" x14ac:dyDescent="0.25">
      <c r="A153" s="120">
        <v>46037.208333333489</v>
      </c>
      <c r="B153" s="28" t="s">
        <v>552</v>
      </c>
      <c r="C153" s="25" t="s">
        <v>427</v>
      </c>
      <c r="D153" s="25" t="s">
        <v>430</v>
      </c>
      <c r="E153" s="25" t="s">
        <v>423</v>
      </c>
      <c r="F153" s="29" t="s">
        <v>243</v>
      </c>
      <c r="G153" s="29" t="s">
        <v>19</v>
      </c>
      <c r="H153" s="29" t="s">
        <v>4</v>
      </c>
      <c r="I153" s="29" t="s">
        <v>269</v>
      </c>
      <c r="J153" s="29" t="s">
        <v>868</v>
      </c>
      <c r="K153" s="25" t="s">
        <v>445</v>
      </c>
      <c r="L153" s="25" t="s">
        <v>845</v>
      </c>
      <c r="M153" s="25" t="s">
        <v>1007</v>
      </c>
      <c r="N153" s="25" t="s">
        <v>800</v>
      </c>
      <c r="O153" s="25">
        <v>0</v>
      </c>
      <c r="P153" s="25" t="s">
        <v>5034</v>
      </c>
      <c r="Q153" s="28" t="s">
        <v>0</v>
      </c>
      <c r="R153" s="29" t="s">
        <v>1008</v>
      </c>
      <c r="S153" s="27" t="s">
        <v>1009</v>
      </c>
      <c r="T153" s="27" t="s">
        <v>1010</v>
      </c>
      <c r="U153" s="28" t="s">
        <v>272</v>
      </c>
      <c r="V153" s="26" t="s">
        <v>445</v>
      </c>
      <c r="W153" s="26" t="s">
        <v>609</v>
      </c>
      <c r="X153" s="26" t="s">
        <v>410</v>
      </c>
      <c r="Y153" s="37" t="s">
        <v>530</v>
      </c>
      <c r="Z153" s="37" t="s">
        <v>587</v>
      </c>
      <c r="AA153" s="37" t="s">
        <v>417</v>
      </c>
      <c r="AB153" s="30">
        <v>-207</v>
      </c>
      <c r="AC153" s="30">
        <v>-207</v>
      </c>
      <c r="AD153" s="31">
        <v>0</v>
      </c>
      <c r="AE153" s="30">
        <v>18120.670000000002</v>
      </c>
      <c r="AF153" s="30">
        <v>18120.670000000002</v>
      </c>
      <c r="AG153" s="32">
        <v>-18327.670000000002</v>
      </c>
      <c r="AH153" s="30">
        <v>18120.670000000002</v>
      </c>
      <c r="AI153" s="10" t="s">
        <v>573</v>
      </c>
      <c r="AJ153" s="30">
        <v>2592.71</v>
      </c>
      <c r="AK153" s="30">
        <v>2600</v>
      </c>
      <c r="AL153" s="30">
        <v>2593.5</v>
      </c>
      <c r="AM153" s="30">
        <v>2586.2799999999997</v>
      </c>
      <c r="AN153" s="30">
        <v>2588.44</v>
      </c>
      <c r="AO153" s="30">
        <v>2574.1799999999998</v>
      </c>
      <c r="AP153" s="30">
        <v>2585.56</v>
      </c>
      <c r="AQ153" s="30">
        <v>0</v>
      </c>
      <c r="AR153" s="30">
        <v>0</v>
      </c>
      <c r="AS153" s="30">
        <v>0</v>
      </c>
      <c r="AT153" s="30">
        <v>0</v>
      </c>
      <c r="AU153" s="121">
        <v>0</v>
      </c>
      <c r="AV153" s="129" t="s">
        <v>1011</v>
      </c>
      <c r="AW153" s="129" t="s">
        <v>1011</v>
      </c>
      <c r="AX153" s="129" t="s">
        <v>527</v>
      </c>
    </row>
    <row r="154" spans="1:50" x14ac:dyDescent="0.25">
      <c r="A154" s="120">
        <v>46037.208333333489</v>
      </c>
      <c r="B154" s="28" t="s">
        <v>552</v>
      </c>
      <c r="C154" s="25" t="s">
        <v>427</v>
      </c>
      <c r="D154" s="25" t="s">
        <v>425</v>
      </c>
      <c r="E154" s="25" t="s">
        <v>423</v>
      </c>
      <c r="F154" s="29" t="s">
        <v>243</v>
      </c>
      <c r="G154" s="29" t="s">
        <v>19</v>
      </c>
      <c r="H154" s="29" t="s">
        <v>4</v>
      </c>
      <c r="I154" s="29" t="s">
        <v>269</v>
      </c>
      <c r="J154" s="29" t="s">
        <v>777</v>
      </c>
      <c r="K154" s="25" t="s">
        <v>425</v>
      </c>
      <c r="L154" s="25" t="s">
        <v>845</v>
      </c>
      <c r="M154" s="25" t="s">
        <v>1007</v>
      </c>
      <c r="N154" s="25" t="s">
        <v>800</v>
      </c>
      <c r="O154" s="25">
        <v>0</v>
      </c>
      <c r="P154" s="25" t="s">
        <v>5034</v>
      </c>
      <c r="Q154" s="28" t="s">
        <v>0</v>
      </c>
      <c r="R154" s="29" t="s">
        <v>1008</v>
      </c>
      <c r="S154" s="27" t="s">
        <v>1009</v>
      </c>
      <c r="T154" s="27" t="s">
        <v>1010</v>
      </c>
      <c r="U154" s="28" t="s">
        <v>274</v>
      </c>
      <c r="V154" s="26" t="s">
        <v>425</v>
      </c>
      <c r="W154" s="26" t="s">
        <v>610</v>
      </c>
      <c r="X154" s="26" t="s">
        <v>410</v>
      </c>
      <c r="Y154" s="37" t="s">
        <v>526</v>
      </c>
      <c r="Z154" s="37" t="s">
        <v>575</v>
      </c>
      <c r="AA154" s="37" t="s">
        <v>415</v>
      </c>
      <c r="AB154" s="30">
        <v>5100</v>
      </c>
      <c r="AC154" s="30">
        <v>5100</v>
      </c>
      <c r="AD154" s="31">
        <v>0</v>
      </c>
      <c r="AE154" s="30">
        <v>0</v>
      </c>
      <c r="AF154" s="30">
        <v>0</v>
      </c>
      <c r="AG154" s="32">
        <v>5100</v>
      </c>
      <c r="AH154" s="30">
        <v>0</v>
      </c>
      <c r="AI154" s="10" t="s">
        <v>573</v>
      </c>
      <c r="AJ154" s="30">
        <v>0</v>
      </c>
      <c r="AK154" s="30">
        <v>0</v>
      </c>
      <c r="AL154" s="30">
        <v>0</v>
      </c>
      <c r="AM154" s="30">
        <v>0</v>
      </c>
      <c r="AN154" s="30">
        <v>0</v>
      </c>
      <c r="AO154" s="30">
        <v>0</v>
      </c>
      <c r="AP154" s="30">
        <v>0</v>
      </c>
      <c r="AQ154" s="30">
        <v>0</v>
      </c>
      <c r="AR154" s="30">
        <v>0</v>
      </c>
      <c r="AS154" s="30">
        <v>0</v>
      </c>
      <c r="AT154" s="30">
        <v>0</v>
      </c>
      <c r="AU154" s="121">
        <v>0</v>
      </c>
      <c r="AV154" s="129" t="s">
        <v>784</v>
      </c>
      <c r="AW154" s="129" t="s">
        <v>785</v>
      </c>
      <c r="AX154" s="129" t="s">
        <v>527</v>
      </c>
    </row>
    <row r="155" spans="1:50" x14ac:dyDescent="0.25">
      <c r="A155" s="120">
        <v>46037.208333333489</v>
      </c>
      <c r="B155" s="28" t="s">
        <v>552</v>
      </c>
      <c r="C155" s="25" t="s">
        <v>427</v>
      </c>
      <c r="D155" s="25" t="s">
        <v>425</v>
      </c>
      <c r="E155" s="25" t="s">
        <v>423</v>
      </c>
      <c r="F155" s="29" t="s">
        <v>243</v>
      </c>
      <c r="G155" s="29" t="s">
        <v>19</v>
      </c>
      <c r="H155" s="29" t="s">
        <v>4</v>
      </c>
      <c r="I155" s="29" t="s">
        <v>269</v>
      </c>
      <c r="J155" s="29" t="s">
        <v>777</v>
      </c>
      <c r="K155" s="25" t="s">
        <v>425</v>
      </c>
      <c r="L155" s="25" t="s">
        <v>845</v>
      </c>
      <c r="M155" s="25" t="s">
        <v>1007</v>
      </c>
      <c r="N155" s="25" t="s">
        <v>800</v>
      </c>
      <c r="O155" s="25">
        <v>0</v>
      </c>
      <c r="P155" s="25" t="s">
        <v>5034</v>
      </c>
      <c r="Q155" s="28" t="s">
        <v>0</v>
      </c>
      <c r="R155" s="29" t="s">
        <v>1008</v>
      </c>
      <c r="S155" s="27" t="s">
        <v>1009</v>
      </c>
      <c r="T155" s="27" t="s">
        <v>1010</v>
      </c>
      <c r="U155" s="28" t="s">
        <v>274</v>
      </c>
      <c r="V155" s="26" t="s">
        <v>425</v>
      </c>
      <c r="W155" s="26" t="s">
        <v>610</v>
      </c>
      <c r="X155" s="26" t="s">
        <v>410</v>
      </c>
      <c r="Y155" s="37" t="s">
        <v>528</v>
      </c>
      <c r="Z155" s="37" t="s">
        <v>576</v>
      </c>
      <c r="AA155" s="37" t="s">
        <v>416</v>
      </c>
      <c r="AB155" s="30">
        <v>23045</v>
      </c>
      <c r="AC155" s="30">
        <v>637210</v>
      </c>
      <c r="AD155" s="31">
        <v>-614165</v>
      </c>
      <c r="AE155" s="30">
        <v>124097.63</v>
      </c>
      <c r="AF155" s="30">
        <v>124097.63</v>
      </c>
      <c r="AG155" s="32">
        <v>-101052.63</v>
      </c>
      <c r="AH155" s="30">
        <v>124097.63</v>
      </c>
      <c r="AI155" s="10" t="s">
        <v>573</v>
      </c>
      <c r="AJ155" s="30">
        <v>17753.09</v>
      </c>
      <c r="AK155" s="30">
        <v>17761.05</v>
      </c>
      <c r="AL155" s="30">
        <v>17751.36</v>
      </c>
      <c r="AM155" s="30">
        <v>17776.400000000001</v>
      </c>
      <c r="AN155" s="30">
        <v>17715.080000000002</v>
      </c>
      <c r="AO155" s="30">
        <v>17722.63</v>
      </c>
      <c r="AP155" s="30">
        <v>17618.02</v>
      </c>
      <c r="AQ155" s="30">
        <v>0</v>
      </c>
      <c r="AR155" s="30">
        <v>0</v>
      </c>
      <c r="AS155" s="30">
        <v>0</v>
      </c>
      <c r="AT155" s="30">
        <v>0</v>
      </c>
      <c r="AU155" s="121">
        <v>0</v>
      </c>
      <c r="AV155" s="129" t="s">
        <v>1011</v>
      </c>
      <c r="AW155" s="129" t="s">
        <v>1011</v>
      </c>
      <c r="AX155" s="129" t="s">
        <v>527</v>
      </c>
    </row>
    <row r="156" spans="1:50" x14ac:dyDescent="0.25">
      <c r="A156" s="120">
        <v>46037.208333333489</v>
      </c>
      <c r="B156" s="28" t="s">
        <v>552</v>
      </c>
      <c r="C156" s="25" t="s">
        <v>427</v>
      </c>
      <c r="D156" s="25" t="s">
        <v>425</v>
      </c>
      <c r="E156" s="25" t="s">
        <v>423</v>
      </c>
      <c r="F156" s="29" t="s">
        <v>243</v>
      </c>
      <c r="G156" s="29" t="s">
        <v>19</v>
      </c>
      <c r="H156" s="29" t="s">
        <v>4</v>
      </c>
      <c r="I156" s="29" t="s">
        <v>269</v>
      </c>
      <c r="J156" s="29" t="s">
        <v>777</v>
      </c>
      <c r="K156" s="25" t="s">
        <v>425</v>
      </c>
      <c r="L156" s="25" t="s">
        <v>845</v>
      </c>
      <c r="M156" s="25" t="s">
        <v>1007</v>
      </c>
      <c r="N156" s="25" t="s">
        <v>800</v>
      </c>
      <c r="O156" s="25">
        <v>0</v>
      </c>
      <c r="P156" s="25" t="s">
        <v>5034</v>
      </c>
      <c r="Q156" s="28" t="s">
        <v>0</v>
      </c>
      <c r="R156" s="29" t="s">
        <v>1008</v>
      </c>
      <c r="S156" s="27" t="s">
        <v>1009</v>
      </c>
      <c r="T156" s="27" t="s">
        <v>1010</v>
      </c>
      <c r="U156" s="28" t="s">
        <v>274</v>
      </c>
      <c r="V156" s="26" t="s">
        <v>425</v>
      </c>
      <c r="W156" s="26" t="s">
        <v>610</v>
      </c>
      <c r="X156" s="26" t="s">
        <v>410</v>
      </c>
      <c r="Y156" s="37" t="s">
        <v>529</v>
      </c>
      <c r="Z156" s="37" t="s">
        <v>577</v>
      </c>
      <c r="AA156" s="37" t="s">
        <v>419</v>
      </c>
      <c r="AB156" s="30">
        <v>217111</v>
      </c>
      <c r="AC156" s="30">
        <v>24057</v>
      </c>
      <c r="AD156" s="31">
        <v>193054</v>
      </c>
      <c r="AE156" s="30">
        <v>9355.5</v>
      </c>
      <c r="AF156" s="30">
        <v>9355.5</v>
      </c>
      <c r="AG156" s="32">
        <v>207755.5</v>
      </c>
      <c r="AH156" s="30">
        <v>9355.5</v>
      </c>
      <c r="AI156" s="10" t="s">
        <v>573</v>
      </c>
      <c r="AJ156" s="30">
        <v>1336.5000000000002</v>
      </c>
      <c r="AK156" s="30">
        <v>1336.5</v>
      </c>
      <c r="AL156" s="30">
        <v>1336.5</v>
      </c>
      <c r="AM156" s="30">
        <v>1336.5</v>
      </c>
      <c r="AN156" s="30">
        <v>1336.5</v>
      </c>
      <c r="AO156" s="30">
        <v>1336.5</v>
      </c>
      <c r="AP156" s="30">
        <v>1336.5</v>
      </c>
      <c r="AQ156" s="30">
        <v>0</v>
      </c>
      <c r="AR156" s="30">
        <v>0</v>
      </c>
      <c r="AS156" s="30">
        <v>0</v>
      </c>
      <c r="AT156" s="30">
        <v>0</v>
      </c>
      <c r="AU156" s="121">
        <v>0</v>
      </c>
      <c r="AV156" s="129" t="s">
        <v>920</v>
      </c>
      <c r="AW156" s="129" t="s">
        <v>785</v>
      </c>
      <c r="AX156" s="129" t="s">
        <v>527</v>
      </c>
    </row>
    <row r="157" spans="1:50" x14ac:dyDescent="0.25">
      <c r="A157" s="120">
        <v>46037.208333333489</v>
      </c>
      <c r="B157" s="28" t="s">
        <v>552</v>
      </c>
      <c r="C157" s="25" t="s">
        <v>427</v>
      </c>
      <c r="D157" s="25" t="s">
        <v>425</v>
      </c>
      <c r="E157" s="25" t="s">
        <v>423</v>
      </c>
      <c r="F157" s="29" t="s">
        <v>243</v>
      </c>
      <c r="G157" s="29" t="s">
        <v>19</v>
      </c>
      <c r="H157" s="29" t="s">
        <v>4</v>
      </c>
      <c r="I157" s="29" t="s">
        <v>269</v>
      </c>
      <c r="J157" s="29" t="s">
        <v>777</v>
      </c>
      <c r="K157" s="25" t="s">
        <v>425</v>
      </c>
      <c r="L157" s="25" t="s">
        <v>845</v>
      </c>
      <c r="M157" s="25" t="s">
        <v>1007</v>
      </c>
      <c r="N157" s="25" t="s">
        <v>800</v>
      </c>
      <c r="O157" s="25">
        <v>0</v>
      </c>
      <c r="P157" s="25" t="s">
        <v>5034</v>
      </c>
      <c r="Q157" s="28" t="s">
        <v>0</v>
      </c>
      <c r="R157" s="29" t="s">
        <v>1008</v>
      </c>
      <c r="S157" s="27" t="s">
        <v>1009</v>
      </c>
      <c r="T157" s="27" t="s">
        <v>1010</v>
      </c>
      <c r="U157" s="28" t="s">
        <v>274</v>
      </c>
      <c r="V157" s="26" t="s">
        <v>425</v>
      </c>
      <c r="W157" s="26" t="s">
        <v>610</v>
      </c>
      <c r="X157" s="26" t="s">
        <v>410</v>
      </c>
      <c r="Y157" s="37" t="s">
        <v>530</v>
      </c>
      <c r="Z157" s="37" t="s">
        <v>587</v>
      </c>
      <c r="AA157" s="37" t="s">
        <v>417</v>
      </c>
      <c r="AB157" s="30">
        <v>619522</v>
      </c>
      <c r="AC157" s="30">
        <v>198411</v>
      </c>
      <c r="AD157" s="31">
        <v>421111</v>
      </c>
      <c r="AE157" s="30">
        <v>206926.93</v>
      </c>
      <c r="AF157" s="30">
        <v>206926.93</v>
      </c>
      <c r="AG157" s="32">
        <v>412595.07</v>
      </c>
      <c r="AH157" s="30">
        <v>206926.93</v>
      </c>
      <c r="AI157" s="10" t="s">
        <v>573</v>
      </c>
      <c r="AJ157" s="30">
        <v>29557.5</v>
      </c>
      <c r="AK157" s="30">
        <v>29552.639999999999</v>
      </c>
      <c r="AL157" s="30">
        <v>29471.16</v>
      </c>
      <c r="AM157" s="30">
        <v>29548.83</v>
      </c>
      <c r="AN157" s="30">
        <v>29611.8</v>
      </c>
      <c r="AO157" s="30">
        <v>29621.56</v>
      </c>
      <c r="AP157" s="30">
        <v>29563.440000000002</v>
      </c>
      <c r="AQ157" s="30">
        <v>0</v>
      </c>
      <c r="AR157" s="30">
        <v>0</v>
      </c>
      <c r="AS157" s="30">
        <v>0</v>
      </c>
      <c r="AT157" s="30">
        <v>0</v>
      </c>
      <c r="AU157" s="121">
        <v>0</v>
      </c>
      <c r="AV157" s="129" t="s">
        <v>920</v>
      </c>
      <c r="AW157" s="129" t="s">
        <v>785</v>
      </c>
      <c r="AX157" s="129" t="s">
        <v>527</v>
      </c>
    </row>
    <row r="158" spans="1:50" x14ac:dyDescent="0.25">
      <c r="A158" s="120">
        <v>46037.208333333489</v>
      </c>
      <c r="B158" s="28" t="s">
        <v>552</v>
      </c>
      <c r="C158" s="25" t="s">
        <v>427</v>
      </c>
      <c r="D158" s="25" t="s">
        <v>430</v>
      </c>
      <c r="E158" s="25" t="s">
        <v>423</v>
      </c>
      <c r="F158" s="29" t="s">
        <v>243</v>
      </c>
      <c r="G158" s="29" t="s">
        <v>19</v>
      </c>
      <c r="H158" s="29" t="s">
        <v>4</v>
      </c>
      <c r="I158" s="29" t="s">
        <v>269</v>
      </c>
      <c r="J158" s="29" t="s">
        <v>868</v>
      </c>
      <c r="K158" s="25" t="s">
        <v>273</v>
      </c>
      <c r="L158" s="25" t="s">
        <v>845</v>
      </c>
      <c r="M158" s="25" t="s">
        <v>1007</v>
      </c>
      <c r="N158" s="25" t="s">
        <v>800</v>
      </c>
      <c r="O158" s="25">
        <v>0</v>
      </c>
      <c r="P158" s="25" t="s">
        <v>5034</v>
      </c>
      <c r="Q158" s="28" t="s">
        <v>0</v>
      </c>
      <c r="R158" s="29" t="s">
        <v>1008</v>
      </c>
      <c r="S158" s="27" t="s">
        <v>1009</v>
      </c>
      <c r="T158" s="27" t="s">
        <v>1010</v>
      </c>
      <c r="U158" s="28" t="s">
        <v>279</v>
      </c>
      <c r="V158" s="26" t="s">
        <v>273</v>
      </c>
      <c r="W158" s="26" t="s">
        <v>621</v>
      </c>
      <c r="X158" s="26" t="s">
        <v>410</v>
      </c>
      <c r="Y158" s="37" t="s">
        <v>526</v>
      </c>
      <c r="Z158" s="37" t="s">
        <v>575</v>
      </c>
      <c r="AA158" s="37" t="s">
        <v>415</v>
      </c>
      <c r="AB158" s="30">
        <v>34371</v>
      </c>
      <c r="AC158" s="30">
        <v>2673</v>
      </c>
      <c r="AD158" s="31">
        <v>31698</v>
      </c>
      <c r="AE158" s="30">
        <v>0</v>
      </c>
      <c r="AF158" s="30">
        <v>0</v>
      </c>
      <c r="AG158" s="32">
        <v>34371</v>
      </c>
      <c r="AH158" s="30">
        <v>0</v>
      </c>
      <c r="AI158" s="10" t="s">
        <v>573</v>
      </c>
      <c r="AJ158" s="30">
        <v>0</v>
      </c>
      <c r="AK158" s="30">
        <v>0</v>
      </c>
      <c r="AL158" s="30">
        <v>0</v>
      </c>
      <c r="AM158" s="30">
        <v>0</v>
      </c>
      <c r="AN158" s="30">
        <v>0</v>
      </c>
      <c r="AO158" s="30">
        <v>0</v>
      </c>
      <c r="AP158" s="30">
        <v>0</v>
      </c>
      <c r="AQ158" s="30">
        <v>0</v>
      </c>
      <c r="AR158" s="30">
        <v>0</v>
      </c>
      <c r="AS158" s="30">
        <v>0</v>
      </c>
      <c r="AT158" s="30">
        <v>0</v>
      </c>
      <c r="AU158" s="121">
        <v>0</v>
      </c>
      <c r="AV158" s="129" t="s">
        <v>920</v>
      </c>
      <c r="AW158" s="129" t="s">
        <v>785</v>
      </c>
      <c r="AX158" s="129" t="s">
        <v>527</v>
      </c>
    </row>
    <row r="159" spans="1:50" x14ac:dyDescent="0.25">
      <c r="A159" s="120">
        <v>46037.208333333489</v>
      </c>
      <c r="B159" s="28" t="s">
        <v>552</v>
      </c>
      <c r="C159" s="25" t="s">
        <v>427</v>
      </c>
      <c r="D159" s="25" t="s">
        <v>430</v>
      </c>
      <c r="E159" s="25" t="s">
        <v>423</v>
      </c>
      <c r="F159" s="29" t="s">
        <v>243</v>
      </c>
      <c r="G159" s="29" t="s">
        <v>19</v>
      </c>
      <c r="H159" s="29" t="s">
        <v>4</v>
      </c>
      <c r="I159" s="29" t="s">
        <v>269</v>
      </c>
      <c r="J159" s="29" t="s">
        <v>868</v>
      </c>
      <c r="K159" s="25" t="s">
        <v>273</v>
      </c>
      <c r="L159" s="25" t="s">
        <v>845</v>
      </c>
      <c r="M159" s="25" t="s">
        <v>1007</v>
      </c>
      <c r="N159" s="25" t="s">
        <v>800</v>
      </c>
      <c r="O159" s="25">
        <v>0</v>
      </c>
      <c r="P159" s="25" t="s">
        <v>5034</v>
      </c>
      <c r="Q159" s="28" t="s">
        <v>0</v>
      </c>
      <c r="R159" s="29" t="s">
        <v>1008</v>
      </c>
      <c r="S159" s="27" t="s">
        <v>1009</v>
      </c>
      <c r="T159" s="27" t="s">
        <v>1010</v>
      </c>
      <c r="U159" s="28" t="s">
        <v>279</v>
      </c>
      <c r="V159" s="26" t="s">
        <v>273</v>
      </c>
      <c r="W159" s="26" t="s">
        <v>621</v>
      </c>
      <c r="X159" s="26" t="s">
        <v>410</v>
      </c>
      <c r="Y159" s="37" t="s">
        <v>528</v>
      </c>
      <c r="Z159" s="37" t="s">
        <v>576</v>
      </c>
      <c r="AA159" s="37" t="s">
        <v>416</v>
      </c>
      <c r="AB159" s="30">
        <v>600</v>
      </c>
      <c r="AC159" s="30">
        <v>600</v>
      </c>
      <c r="AD159" s="31">
        <v>0</v>
      </c>
      <c r="AE159" s="30">
        <v>20049.329999999998</v>
      </c>
      <c r="AF159" s="30">
        <v>20049.329999999998</v>
      </c>
      <c r="AG159" s="32">
        <v>-19449.329999999998</v>
      </c>
      <c r="AH159" s="30">
        <v>20049.329999999998</v>
      </c>
      <c r="AI159" s="10" t="s">
        <v>573</v>
      </c>
      <c r="AJ159" s="30">
        <v>2864.19</v>
      </c>
      <c r="AK159" s="30">
        <v>2864.19</v>
      </c>
      <c r="AL159" s="30">
        <v>2864.19</v>
      </c>
      <c r="AM159" s="30">
        <v>2864.19</v>
      </c>
      <c r="AN159" s="30">
        <v>2864.19</v>
      </c>
      <c r="AO159" s="30">
        <v>2864.19</v>
      </c>
      <c r="AP159" s="30">
        <v>2864.19</v>
      </c>
      <c r="AQ159" s="30">
        <v>0</v>
      </c>
      <c r="AR159" s="30">
        <v>0</v>
      </c>
      <c r="AS159" s="30">
        <v>0</v>
      </c>
      <c r="AT159" s="30">
        <v>0</v>
      </c>
      <c r="AU159" s="121">
        <v>0</v>
      </c>
      <c r="AV159" s="129" t="s">
        <v>784</v>
      </c>
      <c r="AW159" s="129" t="s">
        <v>796</v>
      </c>
      <c r="AX159" s="129" t="s">
        <v>527</v>
      </c>
    </row>
    <row r="160" spans="1:50" x14ac:dyDescent="0.25">
      <c r="A160" s="120">
        <v>46037.208333333489</v>
      </c>
      <c r="B160" s="28" t="s">
        <v>552</v>
      </c>
      <c r="C160" s="25" t="s">
        <v>427</v>
      </c>
      <c r="D160" s="25" t="s">
        <v>430</v>
      </c>
      <c r="E160" s="25" t="s">
        <v>423</v>
      </c>
      <c r="F160" s="29" t="s">
        <v>243</v>
      </c>
      <c r="G160" s="29" t="s">
        <v>19</v>
      </c>
      <c r="H160" s="29" t="s">
        <v>4</v>
      </c>
      <c r="I160" s="29" t="s">
        <v>269</v>
      </c>
      <c r="J160" s="29" t="s">
        <v>868</v>
      </c>
      <c r="K160" s="25" t="s">
        <v>273</v>
      </c>
      <c r="L160" s="25" t="s">
        <v>845</v>
      </c>
      <c r="M160" s="25" t="s">
        <v>1007</v>
      </c>
      <c r="N160" s="25" t="s">
        <v>800</v>
      </c>
      <c r="O160" s="25">
        <v>0</v>
      </c>
      <c r="P160" s="25" t="s">
        <v>5034</v>
      </c>
      <c r="Q160" s="28" t="s">
        <v>0</v>
      </c>
      <c r="R160" s="29" t="s">
        <v>1008</v>
      </c>
      <c r="S160" s="27" t="s">
        <v>1009</v>
      </c>
      <c r="T160" s="27" t="s">
        <v>1010</v>
      </c>
      <c r="U160" s="28" t="s">
        <v>279</v>
      </c>
      <c r="V160" s="26" t="s">
        <v>273</v>
      </c>
      <c r="W160" s="26" t="s">
        <v>621</v>
      </c>
      <c r="X160" s="26" t="s">
        <v>410</v>
      </c>
      <c r="Y160" s="37" t="s">
        <v>529</v>
      </c>
      <c r="Z160" s="37" t="s">
        <v>577</v>
      </c>
      <c r="AA160" s="37" t="s">
        <v>419</v>
      </c>
      <c r="AB160" s="30">
        <v>2673</v>
      </c>
      <c r="AC160" s="30">
        <v>34371</v>
      </c>
      <c r="AD160" s="31">
        <v>-31698</v>
      </c>
      <c r="AE160" s="30">
        <v>1559.25</v>
      </c>
      <c r="AF160" s="30">
        <v>1559.25</v>
      </c>
      <c r="AG160" s="32">
        <v>1113.75</v>
      </c>
      <c r="AH160" s="30">
        <v>1559.25</v>
      </c>
      <c r="AI160" s="10" t="s">
        <v>573</v>
      </c>
      <c r="AJ160" s="30">
        <v>222.75</v>
      </c>
      <c r="AK160" s="30">
        <v>222.75</v>
      </c>
      <c r="AL160" s="30">
        <v>222.75</v>
      </c>
      <c r="AM160" s="30">
        <v>222.75</v>
      </c>
      <c r="AN160" s="30">
        <v>222.75</v>
      </c>
      <c r="AO160" s="30">
        <v>222.75</v>
      </c>
      <c r="AP160" s="30">
        <v>222.75</v>
      </c>
      <c r="AQ160" s="30">
        <v>0</v>
      </c>
      <c r="AR160" s="30">
        <v>0</v>
      </c>
      <c r="AS160" s="30">
        <v>0</v>
      </c>
      <c r="AT160" s="30">
        <v>0</v>
      </c>
      <c r="AU160" s="121">
        <v>0</v>
      </c>
      <c r="AV160" s="129" t="s">
        <v>1011</v>
      </c>
      <c r="AW160" s="129" t="s">
        <v>1011</v>
      </c>
      <c r="AX160" s="129" t="s">
        <v>527</v>
      </c>
    </row>
    <row r="161" spans="1:50" x14ac:dyDescent="0.25">
      <c r="A161" s="120">
        <v>46037.208333333489</v>
      </c>
      <c r="B161" s="28" t="s">
        <v>552</v>
      </c>
      <c r="C161" s="25" t="s">
        <v>427</v>
      </c>
      <c r="D161" s="25" t="s">
        <v>430</v>
      </c>
      <c r="E161" s="25" t="s">
        <v>423</v>
      </c>
      <c r="F161" s="29" t="s">
        <v>243</v>
      </c>
      <c r="G161" s="29" t="s">
        <v>19</v>
      </c>
      <c r="H161" s="29" t="s">
        <v>4</v>
      </c>
      <c r="I161" s="29" t="s">
        <v>269</v>
      </c>
      <c r="J161" s="29" t="s">
        <v>868</v>
      </c>
      <c r="K161" s="25" t="s">
        <v>285</v>
      </c>
      <c r="L161" s="25" t="s">
        <v>845</v>
      </c>
      <c r="M161" s="25" t="s">
        <v>1007</v>
      </c>
      <c r="N161" s="25" t="s">
        <v>800</v>
      </c>
      <c r="O161" s="25">
        <v>0</v>
      </c>
      <c r="P161" s="25" t="s">
        <v>5034</v>
      </c>
      <c r="Q161" s="28" t="s">
        <v>0</v>
      </c>
      <c r="R161" s="29" t="s">
        <v>1008</v>
      </c>
      <c r="S161" s="27" t="s">
        <v>1009</v>
      </c>
      <c r="T161" s="27" t="s">
        <v>1010</v>
      </c>
      <c r="U161" s="28" t="s">
        <v>293</v>
      </c>
      <c r="V161" s="26" t="s">
        <v>285</v>
      </c>
      <c r="W161" s="26" t="s">
        <v>630</v>
      </c>
      <c r="X161" s="26" t="s">
        <v>410</v>
      </c>
      <c r="Y161" s="37" t="s">
        <v>526</v>
      </c>
      <c r="Z161" s="37" t="s">
        <v>575</v>
      </c>
      <c r="AA161" s="37" t="s">
        <v>415</v>
      </c>
      <c r="AB161" s="30">
        <v>68741</v>
      </c>
      <c r="AC161" s="30">
        <v>5346</v>
      </c>
      <c r="AD161" s="31">
        <v>63395</v>
      </c>
      <c r="AE161" s="30">
        <v>0</v>
      </c>
      <c r="AF161" s="30">
        <v>0</v>
      </c>
      <c r="AG161" s="32">
        <v>68741</v>
      </c>
      <c r="AH161" s="30">
        <v>0</v>
      </c>
      <c r="AI161" s="10" t="s">
        <v>573</v>
      </c>
      <c r="AJ161" s="30">
        <v>0</v>
      </c>
      <c r="AK161" s="30">
        <v>0</v>
      </c>
      <c r="AL161" s="30">
        <v>0</v>
      </c>
      <c r="AM161" s="30">
        <v>0</v>
      </c>
      <c r="AN161" s="30">
        <v>0</v>
      </c>
      <c r="AO161" s="30">
        <v>0</v>
      </c>
      <c r="AP161" s="30">
        <v>0</v>
      </c>
      <c r="AQ161" s="30">
        <v>0</v>
      </c>
      <c r="AR161" s="30">
        <v>0</v>
      </c>
      <c r="AS161" s="30">
        <v>0</v>
      </c>
      <c r="AT161" s="30">
        <v>0</v>
      </c>
      <c r="AU161" s="121">
        <v>0</v>
      </c>
      <c r="AV161" s="129" t="s">
        <v>920</v>
      </c>
      <c r="AW161" s="129" t="s">
        <v>785</v>
      </c>
      <c r="AX161" s="129" t="s">
        <v>527</v>
      </c>
    </row>
    <row r="162" spans="1:50" x14ac:dyDescent="0.25">
      <c r="A162" s="120">
        <v>46037.208333333489</v>
      </c>
      <c r="B162" s="28" t="s">
        <v>552</v>
      </c>
      <c r="C162" s="25" t="s">
        <v>427</v>
      </c>
      <c r="D162" s="25" t="s">
        <v>430</v>
      </c>
      <c r="E162" s="25" t="s">
        <v>423</v>
      </c>
      <c r="F162" s="29" t="s">
        <v>243</v>
      </c>
      <c r="G162" s="29" t="s">
        <v>19</v>
      </c>
      <c r="H162" s="29" t="s">
        <v>4</v>
      </c>
      <c r="I162" s="29" t="s">
        <v>269</v>
      </c>
      <c r="J162" s="29" t="s">
        <v>868</v>
      </c>
      <c r="K162" s="25" t="s">
        <v>285</v>
      </c>
      <c r="L162" s="25" t="s">
        <v>845</v>
      </c>
      <c r="M162" s="25" t="s">
        <v>1007</v>
      </c>
      <c r="N162" s="25" t="s">
        <v>800</v>
      </c>
      <c r="O162" s="25">
        <v>0</v>
      </c>
      <c r="P162" s="25" t="s">
        <v>5034</v>
      </c>
      <c r="Q162" s="28" t="s">
        <v>0</v>
      </c>
      <c r="R162" s="29" t="s">
        <v>1008</v>
      </c>
      <c r="S162" s="27" t="s">
        <v>1009</v>
      </c>
      <c r="T162" s="27" t="s">
        <v>1010</v>
      </c>
      <c r="U162" s="28" t="s">
        <v>293</v>
      </c>
      <c r="V162" s="26" t="s">
        <v>285</v>
      </c>
      <c r="W162" s="26" t="s">
        <v>630</v>
      </c>
      <c r="X162" s="26" t="s">
        <v>410</v>
      </c>
      <c r="Y162" s="37" t="s">
        <v>529</v>
      </c>
      <c r="Z162" s="37" t="s">
        <v>577</v>
      </c>
      <c r="AA162" s="37" t="s">
        <v>419</v>
      </c>
      <c r="AB162" s="30">
        <v>5346</v>
      </c>
      <c r="AC162" s="30">
        <v>68741</v>
      </c>
      <c r="AD162" s="31">
        <v>-63395</v>
      </c>
      <c r="AE162" s="30">
        <v>3118.5</v>
      </c>
      <c r="AF162" s="30">
        <v>3118.5</v>
      </c>
      <c r="AG162" s="32">
        <v>2227.5</v>
      </c>
      <c r="AH162" s="30">
        <v>3118.5</v>
      </c>
      <c r="AI162" s="10" t="s">
        <v>573</v>
      </c>
      <c r="AJ162" s="30">
        <v>445.5</v>
      </c>
      <c r="AK162" s="30">
        <v>445.5</v>
      </c>
      <c r="AL162" s="30">
        <v>445.5</v>
      </c>
      <c r="AM162" s="30">
        <v>445.5</v>
      </c>
      <c r="AN162" s="30">
        <v>445.5</v>
      </c>
      <c r="AO162" s="30">
        <v>445.5</v>
      </c>
      <c r="AP162" s="30">
        <v>445.5</v>
      </c>
      <c r="AQ162" s="30">
        <v>0</v>
      </c>
      <c r="AR162" s="30">
        <v>0</v>
      </c>
      <c r="AS162" s="30">
        <v>0</v>
      </c>
      <c r="AT162" s="30">
        <v>0</v>
      </c>
      <c r="AU162" s="121">
        <v>0</v>
      </c>
      <c r="AV162" s="129" t="s">
        <v>1011</v>
      </c>
      <c r="AW162" s="129" t="s">
        <v>1011</v>
      </c>
      <c r="AX162" s="129" t="s">
        <v>527</v>
      </c>
    </row>
    <row r="163" spans="1:50" x14ac:dyDescent="0.25">
      <c r="A163" s="120">
        <v>46037.208333333489</v>
      </c>
      <c r="B163" s="28" t="s">
        <v>552</v>
      </c>
      <c r="C163" s="25" t="s">
        <v>427</v>
      </c>
      <c r="D163" s="25" t="s">
        <v>430</v>
      </c>
      <c r="E163" s="25" t="s">
        <v>423</v>
      </c>
      <c r="F163" s="29" t="s">
        <v>243</v>
      </c>
      <c r="G163" s="29" t="s">
        <v>19</v>
      </c>
      <c r="H163" s="29" t="s">
        <v>4</v>
      </c>
      <c r="I163" s="29" t="s">
        <v>269</v>
      </c>
      <c r="J163" s="29" t="s">
        <v>868</v>
      </c>
      <c r="K163" s="25" t="s">
        <v>285</v>
      </c>
      <c r="L163" s="25" t="s">
        <v>845</v>
      </c>
      <c r="M163" s="25" t="s">
        <v>1007</v>
      </c>
      <c r="N163" s="25" t="s">
        <v>800</v>
      </c>
      <c r="O163" s="25">
        <v>0</v>
      </c>
      <c r="P163" s="25" t="s">
        <v>5034</v>
      </c>
      <c r="Q163" s="28" t="s">
        <v>0</v>
      </c>
      <c r="R163" s="29" t="s">
        <v>1008</v>
      </c>
      <c r="S163" s="27" t="s">
        <v>1009</v>
      </c>
      <c r="T163" s="27" t="s">
        <v>1010</v>
      </c>
      <c r="U163" s="28" t="s">
        <v>293</v>
      </c>
      <c r="V163" s="26" t="s">
        <v>285</v>
      </c>
      <c r="W163" s="26" t="s">
        <v>630</v>
      </c>
      <c r="X163" s="26" t="s">
        <v>410</v>
      </c>
      <c r="Y163" s="37" t="s">
        <v>530</v>
      </c>
      <c r="Z163" s="37" t="s">
        <v>587</v>
      </c>
      <c r="AA163" s="37" t="s">
        <v>417</v>
      </c>
      <c r="AB163" s="30">
        <v>-389</v>
      </c>
      <c r="AC163" s="30">
        <v>-389</v>
      </c>
      <c r="AD163" s="31">
        <v>0</v>
      </c>
      <c r="AE163" s="30">
        <v>36396.49</v>
      </c>
      <c r="AF163" s="30">
        <v>36396.49</v>
      </c>
      <c r="AG163" s="32">
        <v>-36785.49</v>
      </c>
      <c r="AH163" s="30">
        <v>36396.49</v>
      </c>
      <c r="AI163" s="10" t="s">
        <v>573</v>
      </c>
      <c r="AJ163" s="30">
        <v>5197.5700000000006</v>
      </c>
      <c r="AK163" s="30">
        <v>5200</v>
      </c>
      <c r="AL163" s="30">
        <v>5198.92</v>
      </c>
      <c r="AM163" s="30">
        <v>5200</v>
      </c>
      <c r="AN163" s="30">
        <v>5200</v>
      </c>
      <c r="AO163" s="30">
        <v>5200</v>
      </c>
      <c r="AP163" s="30">
        <v>5200</v>
      </c>
      <c r="AQ163" s="30">
        <v>0</v>
      </c>
      <c r="AR163" s="30">
        <v>0</v>
      </c>
      <c r="AS163" s="30">
        <v>0</v>
      </c>
      <c r="AT163" s="30">
        <v>0</v>
      </c>
      <c r="AU163" s="121">
        <v>0</v>
      </c>
      <c r="AV163" s="129" t="s">
        <v>1011</v>
      </c>
      <c r="AW163" s="129" t="s">
        <v>1011</v>
      </c>
      <c r="AX163" s="129" t="s">
        <v>527</v>
      </c>
    </row>
    <row r="164" spans="1:50" x14ac:dyDescent="0.25">
      <c r="A164" s="120">
        <v>46037.208333333489</v>
      </c>
      <c r="B164" s="28" t="s">
        <v>552</v>
      </c>
      <c r="C164" s="25" t="s">
        <v>427</v>
      </c>
      <c r="D164" s="25" t="s">
        <v>430</v>
      </c>
      <c r="E164" s="25" t="s">
        <v>423</v>
      </c>
      <c r="F164" s="29" t="s">
        <v>243</v>
      </c>
      <c r="G164" s="29" t="s">
        <v>19</v>
      </c>
      <c r="H164" s="29" t="s">
        <v>4</v>
      </c>
      <c r="I164" s="29" t="s">
        <v>269</v>
      </c>
      <c r="J164" s="29" t="s">
        <v>868</v>
      </c>
      <c r="K164" s="25" t="s">
        <v>453</v>
      </c>
      <c r="L164" s="25" t="s">
        <v>845</v>
      </c>
      <c r="M164" s="25" t="s">
        <v>1007</v>
      </c>
      <c r="N164" s="25" t="s">
        <v>800</v>
      </c>
      <c r="O164" s="25">
        <v>0</v>
      </c>
      <c r="P164" s="25" t="s">
        <v>5034</v>
      </c>
      <c r="Q164" s="28" t="s">
        <v>0</v>
      </c>
      <c r="R164" s="29" t="s">
        <v>1008</v>
      </c>
      <c r="S164" s="27" t="s">
        <v>1009</v>
      </c>
      <c r="T164" s="27" t="s">
        <v>1010</v>
      </c>
      <c r="U164" s="28" t="s">
        <v>294</v>
      </c>
      <c r="V164" s="26" t="s">
        <v>453</v>
      </c>
      <c r="W164" s="26" t="s">
        <v>631</v>
      </c>
      <c r="X164" s="26" t="s">
        <v>410</v>
      </c>
      <c r="Y164" s="37" t="s">
        <v>526</v>
      </c>
      <c r="Z164" s="37" t="s">
        <v>575</v>
      </c>
      <c r="AA164" s="37" t="s">
        <v>415</v>
      </c>
      <c r="AB164" s="30">
        <v>2673</v>
      </c>
      <c r="AC164" s="30">
        <v>2673</v>
      </c>
      <c r="AD164" s="31">
        <v>0</v>
      </c>
      <c r="AE164" s="30">
        <v>0</v>
      </c>
      <c r="AF164" s="30">
        <v>0</v>
      </c>
      <c r="AG164" s="32">
        <v>2673</v>
      </c>
      <c r="AH164" s="30">
        <v>0</v>
      </c>
      <c r="AI164" s="10" t="s">
        <v>573</v>
      </c>
      <c r="AJ164" s="30">
        <v>0</v>
      </c>
      <c r="AK164" s="30">
        <v>0</v>
      </c>
      <c r="AL164" s="30">
        <v>0</v>
      </c>
      <c r="AM164" s="30">
        <v>0</v>
      </c>
      <c r="AN164" s="30">
        <v>0</v>
      </c>
      <c r="AO164" s="30">
        <v>0</v>
      </c>
      <c r="AP164" s="30">
        <v>0</v>
      </c>
      <c r="AQ164" s="30">
        <v>0</v>
      </c>
      <c r="AR164" s="30">
        <v>0</v>
      </c>
      <c r="AS164" s="30">
        <v>0</v>
      </c>
      <c r="AT164" s="30">
        <v>0</v>
      </c>
      <c r="AU164" s="121">
        <v>0</v>
      </c>
      <c r="AV164" s="129" t="s">
        <v>784</v>
      </c>
      <c r="AW164" s="129" t="s">
        <v>785</v>
      </c>
      <c r="AX164" s="129" t="s">
        <v>527</v>
      </c>
    </row>
    <row r="165" spans="1:50" x14ac:dyDescent="0.25">
      <c r="A165" s="120">
        <v>46037.208333333489</v>
      </c>
      <c r="B165" s="28" t="s">
        <v>552</v>
      </c>
      <c r="C165" s="25" t="s">
        <v>427</v>
      </c>
      <c r="D165" s="25" t="s">
        <v>430</v>
      </c>
      <c r="E165" s="25" t="s">
        <v>423</v>
      </c>
      <c r="F165" s="29" t="s">
        <v>243</v>
      </c>
      <c r="G165" s="29" t="s">
        <v>19</v>
      </c>
      <c r="H165" s="29" t="s">
        <v>4</v>
      </c>
      <c r="I165" s="29" t="s">
        <v>269</v>
      </c>
      <c r="J165" s="29" t="s">
        <v>868</v>
      </c>
      <c r="K165" s="25" t="s">
        <v>453</v>
      </c>
      <c r="L165" s="25" t="s">
        <v>845</v>
      </c>
      <c r="M165" s="25" t="s">
        <v>1007</v>
      </c>
      <c r="N165" s="25" t="s">
        <v>800</v>
      </c>
      <c r="O165" s="25">
        <v>0</v>
      </c>
      <c r="P165" s="25" t="s">
        <v>5034</v>
      </c>
      <c r="Q165" s="28" t="s">
        <v>0</v>
      </c>
      <c r="R165" s="29" t="s">
        <v>1008</v>
      </c>
      <c r="S165" s="27" t="s">
        <v>1009</v>
      </c>
      <c r="T165" s="27" t="s">
        <v>1010</v>
      </c>
      <c r="U165" s="28" t="s">
        <v>294</v>
      </c>
      <c r="V165" s="26" t="s">
        <v>453</v>
      </c>
      <c r="W165" s="26" t="s">
        <v>631</v>
      </c>
      <c r="X165" s="26" t="s">
        <v>410</v>
      </c>
      <c r="Y165" s="37" t="s">
        <v>529</v>
      </c>
      <c r="Z165" s="37" t="s">
        <v>577</v>
      </c>
      <c r="AA165" s="37" t="s">
        <v>419</v>
      </c>
      <c r="AB165" s="30">
        <v>600</v>
      </c>
      <c r="AC165" s="30">
        <v>600</v>
      </c>
      <c r="AD165" s="31">
        <v>0</v>
      </c>
      <c r="AE165" s="30">
        <v>1336.5</v>
      </c>
      <c r="AF165" s="30">
        <v>1336.5</v>
      </c>
      <c r="AG165" s="32">
        <v>-736.5</v>
      </c>
      <c r="AH165" s="30">
        <v>1336.5</v>
      </c>
      <c r="AI165" s="10" t="s">
        <v>573</v>
      </c>
      <c r="AJ165" s="30">
        <v>222.75</v>
      </c>
      <c r="AK165" s="30">
        <v>222.75</v>
      </c>
      <c r="AL165" s="30">
        <v>222.75</v>
      </c>
      <c r="AM165" s="30">
        <v>222.75</v>
      </c>
      <c r="AN165" s="30">
        <v>222.75</v>
      </c>
      <c r="AO165" s="30">
        <v>222.75</v>
      </c>
      <c r="AP165" s="30">
        <v>0</v>
      </c>
      <c r="AQ165" s="30">
        <v>0</v>
      </c>
      <c r="AR165" s="30">
        <v>0</v>
      </c>
      <c r="AS165" s="30">
        <v>0</v>
      </c>
      <c r="AT165" s="30">
        <v>0</v>
      </c>
      <c r="AU165" s="121">
        <v>0</v>
      </c>
      <c r="AV165" s="129" t="s">
        <v>784</v>
      </c>
      <c r="AW165" s="129" t="s">
        <v>796</v>
      </c>
      <c r="AX165" s="129" t="s">
        <v>527</v>
      </c>
    </row>
    <row r="166" spans="1:50" x14ac:dyDescent="0.25">
      <c r="A166" s="120">
        <v>46037.208333333489</v>
      </c>
      <c r="B166" s="28" t="s">
        <v>552</v>
      </c>
      <c r="C166" s="25" t="s">
        <v>427</v>
      </c>
      <c r="D166" s="25" t="s">
        <v>430</v>
      </c>
      <c r="E166" s="25" t="s">
        <v>423</v>
      </c>
      <c r="F166" s="29" t="s">
        <v>243</v>
      </c>
      <c r="G166" s="29" t="s">
        <v>19</v>
      </c>
      <c r="H166" s="29" t="s">
        <v>4</v>
      </c>
      <c r="I166" s="29" t="s">
        <v>269</v>
      </c>
      <c r="J166" s="29" t="s">
        <v>868</v>
      </c>
      <c r="K166" s="25" t="s">
        <v>453</v>
      </c>
      <c r="L166" s="25" t="s">
        <v>845</v>
      </c>
      <c r="M166" s="25" t="s">
        <v>1007</v>
      </c>
      <c r="N166" s="25" t="s">
        <v>800</v>
      </c>
      <c r="O166" s="25">
        <v>0</v>
      </c>
      <c r="P166" s="25" t="s">
        <v>5034</v>
      </c>
      <c r="Q166" s="28" t="s">
        <v>0</v>
      </c>
      <c r="R166" s="29" t="s">
        <v>1008</v>
      </c>
      <c r="S166" s="27" t="s">
        <v>1009</v>
      </c>
      <c r="T166" s="27" t="s">
        <v>1010</v>
      </c>
      <c r="U166" s="28" t="s">
        <v>294</v>
      </c>
      <c r="V166" s="26" t="s">
        <v>453</v>
      </c>
      <c r="W166" s="26" t="s">
        <v>631</v>
      </c>
      <c r="X166" s="26" t="s">
        <v>410</v>
      </c>
      <c r="Y166" s="37" t="s">
        <v>530</v>
      </c>
      <c r="Z166" s="37" t="s">
        <v>587</v>
      </c>
      <c r="AA166" s="37" t="s">
        <v>417</v>
      </c>
      <c r="AB166" s="30">
        <v>33513</v>
      </c>
      <c r="AC166" s="30">
        <v>33513</v>
      </c>
      <c r="AD166" s="31">
        <v>0</v>
      </c>
      <c r="AE166" s="30">
        <v>15534.4</v>
      </c>
      <c r="AF166" s="30">
        <v>15534.4</v>
      </c>
      <c r="AG166" s="32">
        <v>17978.599999999999</v>
      </c>
      <c r="AH166" s="30">
        <v>15534.4</v>
      </c>
      <c r="AI166" s="10" t="s">
        <v>573</v>
      </c>
      <c r="AJ166" s="30">
        <v>2542.71</v>
      </c>
      <c r="AK166" s="30">
        <v>2593.8599999999997</v>
      </c>
      <c r="AL166" s="30">
        <v>2597.83</v>
      </c>
      <c r="AM166" s="30">
        <v>2600</v>
      </c>
      <c r="AN166" s="30">
        <v>2600</v>
      </c>
      <c r="AO166" s="30">
        <v>2600</v>
      </c>
      <c r="AP166" s="30">
        <v>0</v>
      </c>
      <c r="AQ166" s="30">
        <v>0</v>
      </c>
      <c r="AR166" s="30">
        <v>0</v>
      </c>
      <c r="AS166" s="30">
        <v>0</v>
      </c>
      <c r="AT166" s="30">
        <v>0</v>
      </c>
      <c r="AU166" s="121">
        <v>0</v>
      </c>
      <c r="AV166" s="129" t="s">
        <v>784</v>
      </c>
      <c r="AW166" s="129" t="s">
        <v>785</v>
      </c>
      <c r="AX166" s="129" t="s">
        <v>527</v>
      </c>
    </row>
    <row r="167" spans="1:50" x14ac:dyDescent="0.25">
      <c r="A167" s="120">
        <v>46037.208333333489</v>
      </c>
      <c r="B167" s="28" t="s">
        <v>552</v>
      </c>
      <c r="C167" s="25" t="s">
        <v>427</v>
      </c>
      <c r="D167" s="25" t="s">
        <v>430</v>
      </c>
      <c r="E167" s="25" t="s">
        <v>423</v>
      </c>
      <c r="F167" s="29" t="s">
        <v>243</v>
      </c>
      <c r="G167" s="29" t="s">
        <v>19</v>
      </c>
      <c r="H167" s="29" t="s">
        <v>4</v>
      </c>
      <c r="I167" s="29" t="s">
        <v>579</v>
      </c>
      <c r="J167" s="29" t="s">
        <v>868</v>
      </c>
      <c r="K167" s="25" t="s">
        <v>453</v>
      </c>
      <c r="L167" s="25" t="s">
        <v>845</v>
      </c>
      <c r="M167" s="25" t="s">
        <v>1007</v>
      </c>
      <c r="N167" s="25" t="s">
        <v>800</v>
      </c>
      <c r="O167" s="25">
        <v>0</v>
      </c>
      <c r="P167" s="25" t="s">
        <v>5034</v>
      </c>
      <c r="Q167" s="28" t="s">
        <v>0</v>
      </c>
      <c r="R167" s="29" t="s">
        <v>1008</v>
      </c>
      <c r="S167" s="27" t="s">
        <v>1009</v>
      </c>
      <c r="T167" s="27" t="s">
        <v>1010</v>
      </c>
      <c r="U167" s="28" t="s">
        <v>294</v>
      </c>
      <c r="V167" s="26" t="s">
        <v>453</v>
      </c>
      <c r="W167" s="26" t="s">
        <v>631</v>
      </c>
      <c r="X167" s="26" t="s">
        <v>410</v>
      </c>
      <c r="Y167" s="37" t="s">
        <v>533</v>
      </c>
      <c r="Z167" s="37" t="s">
        <v>590</v>
      </c>
      <c r="AA167" s="37" t="s">
        <v>591</v>
      </c>
      <c r="AB167" s="30">
        <v>0</v>
      </c>
      <c r="AC167" s="30">
        <v>0</v>
      </c>
      <c r="AD167" s="31">
        <v>0</v>
      </c>
      <c r="AE167" s="30">
        <v>1603.34</v>
      </c>
      <c r="AF167" s="30">
        <v>1603.34</v>
      </c>
      <c r="AG167" s="32">
        <v>-1603.34</v>
      </c>
      <c r="AH167" s="30">
        <v>1603.34</v>
      </c>
      <c r="AI167" s="10" t="s">
        <v>573</v>
      </c>
      <c r="AJ167" s="30">
        <v>0</v>
      </c>
      <c r="AK167" s="30">
        <v>0</v>
      </c>
      <c r="AL167" s="30">
        <v>0</v>
      </c>
      <c r="AM167" s="30">
        <v>0</v>
      </c>
      <c r="AN167" s="30">
        <v>0</v>
      </c>
      <c r="AO167" s="30">
        <v>0</v>
      </c>
      <c r="AP167" s="30">
        <v>1603.34</v>
      </c>
      <c r="AQ167" s="30">
        <v>0</v>
      </c>
      <c r="AR167" s="30">
        <v>0</v>
      </c>
      <c r="AS167" s="30">
        <v>0</v>
      </c>
      <c r="AT167" s="30">
        <v>0</v>
      </c>
      <c r="AU167" s="121">
        <v>0</v>
      </c>
      <c r="AV167" s="129" t="s">
        <v>1011</v>
      </c>
      <c r="AW167" s="129" t="s">
        <v>1011</v>
      </c>
      <c r="AX167" s="129" t="s">
        <v>527</v>
      </c>
    </row>
    <row r="168" spans="1:50" x14ac:dyDescent="0.25">
      <c r="A168" s="120">
        <v>46037.208333333489</v>
      </c>
      <c r="B168" s="28" t="s">
        <v>552</v>
      </c>
      <c r="C168" s="25" t="s">
        <v>427</v>
      </c>
      <c r="D168" s="25" t="s">
        <v>459</v>
      </c>
      <c r="E168" s="25" t="s">
        <v>423</v>
      </c>
      <c r="F168" s="29" t="s">
        <v>287</v>
      </c>
      <c r="G168" s="29" t="s">
        <v>20</v>
      </c>
      <c r="H168" s="29" t="s">
        <v>4</v>
      </c>
      <c r="I168" s="29" t="s">
        <v>269</v>
      </c>
      <c r="J168" s="29" t="s">
        <v>868</v>
      </c>
      <c r="K168" s="25" t="s">
        <v>246</v>
      </c>
      <c r="L168" s="25" t="s">
        <v>845</v>
      </c>
      <c r="M168" s="25" t="s">
        <v>1007</v>
      </c>
      <c r="N168" s="25" t="s">
        <v>800</v>
      </c>
      <c r="O168" s="25">
        <v>0</v>
      </c>
      <c r="P168" s="25" t="s">
        <v>5034</v>
      </c>
      <c r="Q168" s="28" t="s">
        <v>0</v>
      </c>
      <c r="R168" s="29" t="s">
        <v>1008</v>
      </c>
      <c r="S168" s="27" t="s">
        <v>1009</v>
      </c>
      <c r="T168" s="27" t="s">
        <v>1010</v>
      </c>
      <c r="U168" s="28" t="s">
        <v>297</v>
      </c>
      <c r="V168" s="26" t="s">
        <v>246</v>
      </c>
      <c r="W168" s="26" t="s">
        <v>641</v>
      </c>
      <c r="X168" s="26" t="s">
        <v>410</v>
      </c>
      <c r="Y168" s="37" t="s">
        <v>526</v>
      </c>
      <c r="Z168" s="37" t="s">
        <v>575</v>
      </c>
      <c r="AA168" s="37" t="s">
        <v>415</v>
      </c>
      <c r="AB168" s="30">
        <v>600</v>
      </c>
      <c r="AC168" s="30">
        <v>600</v>
      </c>
      <c r="AD168" s="31">
        <v>0</v>
      </c>
      <c r="AE168" s="30">
        <v>0</v>
      </c>
      <c r="AF168" s="30">
        <v>0</v>
      </c>
      <c r="AG168" s="32">
        <v>600</v>
      </c>
      <c r="AH168" s="30">
        <v>0</v>
      </c>
      <c r="AI168" s="10" t="s">
        <v>573</v>
      </c>
      <c r="AJ168" s="30">
        <v>0</v>
      </c>
      <c r="AK168" s="30">
        <v>0</v>
      </c>
      <c r="AL168" s="30">
        <v>0</v>
      </c>
      <c r="AM168" s="30">
        <v>0</v>
      </c>
      <c r="AN168" s="30">
        <v>0</v>
      </c>
      <c r="AO168" s="30">
        <v>0</v>
      </c>
      <c r="AP168" s="30">
        <v>0</v>
      </c>
      <c r="AQ168" s="30">
        <v>0</v>
      </c>
      <c r="AR168" s="30">
        <v>0</v>
      </c>
      <c r="AS168" s="30">
        <v>0</v>
      </c>
      <c r="AT168" s="30">
        <v>0</v>
      </c>
      <c r="AU168" s="121">
        <v>0</v>
      </c>
      <c r="AV168" s="129" t="s">
        <v>784</v>
      </c>
      <c r="AW168" s="129" t="s">
        <v>785</v>
      </c>
      <c r="AX168" s="129" t="s">
        <v>527</v>
      </c>
    </row>
    <row r="169" spans="1:50" x14ac:dyDescent="0.25">
      <c r="A169" s="120">
        <v>46037.208333333489</v>
      </c>
      <c r="B169" s="28" t="s">
        <v>552</v>
      </c>
      <c r="C169" s="25" t="s">
        <v>427</v>
      </c>
      <c r="D169" s="25" t="s">
        <v>459</v>
      </c>
      <c r="E169" s="25" t="s">
        <v>423</v>
      </c>
      <c r="F169" s="29" t="s">
        <v>287</v>
      </c>
      <c r="G169" s="29" t="s">
        <v>20</v>
      </c>
      <c r="H169" s="29" t="s">
        <v>4</v>
      </c>
      <c r="I169" s="29" t="s">
        <v>269</v>
      </c>
      <c r="J169" s="29" t="s">
        <v>868</v>
      </c>
      <c r="K169" s="25" t="s">
        <v>246</v>
      </c>
      <c r="L169" s="25" t="s">
        <v>845</v>
      </c>
      <c r="M169" s="25" t="s">
        <v>1007</v>
      </c>
      <c r="N169" s="25" t="s">
        <v>800</v>
      </c>
      <c r="O169" s="25">
        <v>0</v>
      </c>
      <c r="P169" s="25" t="s">
        <v>5034</v>
      </c>
      <c r="Q169" s="28" t="s">
        <v>0</v>
      </c>
      <c r="R169" s="29" t="s">
        <v>1008</v>
      </c>
      <c r="S169" s="27" t="s">
        <v>1009</v>
      </c>
      <c r="T169" s="27" t="s">
        <v>1010</v>
      </c>
      <c r="U169" s="28" t="s">
        <v>297</v>
      </c>
      <c r="V169" s="26" t="s">
        <v>246</v>
      </c>
      <c r="W169" s="26" t="s">
        <v>641</v>
      </c>
      <c r="X169" s="26" t="s">
        <v>410</v>
      </c>
      <c r="Y169" s="37" t="s">
        <v>528</v>
      </c>
      <c r="Z169" s="37" t="s">
        <v>576</v>
      </c>
      <c r="AA169" s="37" t="s">
        <v>416</v>
      </c>
      <c r="AB169" s="30">
        <v>64314</v>
      </c>
      <c r="AC169" s="30">
        <v>2616</v>
      </c>
      <c r="AD169" s="31">
        <v>61698</v>
      </c>
      <c r="AE169" s="30">
        <v>37449.949999999997</v>
      </c>
      <c r="AF169" s="30">
        <v>37449.949999999997</v>
      </c>
      <c r="AG169" s="32">
        <v>26864.050000000003</v>
      </c>
      <c r="AH169" s="30">
        <v>37449.949999999997</v>
      </c>
      <c r="AI169" s="10" t="s">
        <v>573</v>
      </c>
      <c r="AJ169" s="30">
        <v>5196.3899999999994</v>
      </c>
      <c r="AK169" s="30">
        <v>5359.7199999999993</v>
      </c>
      <c r="AL169" s="30">
        <v>5479.55</v>
      </c>
      <c r="AM169" s="30">
        <v>5335.8799999999992</v>
      </c>
      <c r="AN169" s="30">
        <v>5364.19</v>
      </c>
      <c r="AO169" s="30">
        <v>5358.23</v>
      </c>
      <c r="AP169" s="30">
        <v>5355.99</v>
      </c>
      <c r="AQ169" s="30">
        <v>0</v>
      </c>
      <c r="AR169" s="30">
        <v>0</v>
      </c>
      <c r="AS169" s="30">
        <v>0</v>
      </c>
      <c r="AT169" s="30">
        <v>0</v>
      </c>
      <c r="AU169" s="121">
        <v>0</v>
      </c>
      <c r="AV169" s="129" t="s">
        <v>920</v>
      </c>
      <c r="AW169" s="129" t="s">
        <v>785</v>
      </c>
      <c r="AX169" s="129" t="s">
        <v>527</v>
      </c>
    </row>
    <row r="170" spans="1:50" x14ac:dyDescent="0.25">
      <c r="A170" s="120">
        <v>46037.208333333489</v>
      </c>
      <c r="B170" s="28" t="s">
        <v>552</v>
      </c>
      <c r="C170" s="25" t="s">
        <v>427</v>
      </c>
      <c r="D170" s="25" t="s">
        <v>459</v>
      </c>
      <c r="E170" s="25" t="s">
        <v>423</v>
      </c>
      <c r="F170" s="29" t="s">
        <v>287</v>
      </c>
      <c r="G170" s="29" t="s">
        <v>20</v>
      </c>
      <c r="H170" s="29" t="s">
        <v>4</v>
      </c>
      <c r="I170" s="29" t="s">
        <v>269</v>
      </c>
      <c r="J170" s="29" t="s">
        <v>868</v>
      </c>
      <c r="K170" s="25" t="s">
        <v>246</v>
      </c>
      <c r="L170" s="25" t="s">
        <v>845</v>
      </c>
      <c r="M170" s="25" t="s">
        <v>1007</v>
      </c>
      <c r="N170" s="25" t="s">
        <v>800</v>
      </c>
      <c r="O170" s="25">
        <v>0</v>
      </c>
      <c r="P170" s="25" t="s">
        <v>5034</v>
      </c>
      <c r="Q170" s="28" t="s">
        <v>0</v>
      </c>
      <c r="R170" s="29" t="s">
        <v>1008</v>
      </c>
      <c r="S170" s="27" t="s">
        <v>1009</v>
      </c>
      <c r="T170" s="27" t="s">
        <v>1010</v>
      </c>
      <c r="U170" s="28" t="s">
        <v>297</v>
      </c>
      <c r="V170" s="26" t="s">
        <v>246</v>
      </c>
      <c r="W170" s="26" t="s">
        <v>641</v>
      </c>
      <c r="X170" s="26" t="s">
        <v>410</v>
      </c>
      <c r="Y170" s="37" t="s">
        <v>529</v>
      </c>
      <c r="Z170" s="37" t="s">
        <v>577</v>
      </c>
      <c r="AA170" s="37" t="s">
        <v>419</v>
      </c>
      <c r="AB170" s="30">
        <v>2673</v>
      </c>
      <c r="AC170" s="30">
        <v>64371</v>
      </c>
      <c r="AD170" s="31">
        <v>-61698</v>
      </c>
      <c r="AE170" s="30">
        <v>1559.25</v>
      </c>
      <c r="AF170" s="30">
        <v>1559.25</v>
      </c>
      <c r="AG170" s="32">
        <v>1113.75</v>
      </c>
      <c r="AH170" s="30">
        <v>1559.25</v>
      </c>
      <c r="AI170" s="10" t="s">
        <v>573</v>
      </c>
      <c r="AJ170" s="30">
        <v>222.75</v>
      </c>
      <c r="AK170" s="30">
        <v>222.75</v>
      </c>
      <c r="AL170" s="30">
        <v>222.75</v>
      </c>
      <c r="AM170" s="30">
        <v>222.75</v>
      </c>
      <c r="AN170" s="30">
        <v>222.75</v>
      </c>
      <c r="AO170" s="30">
        <v>222.75</v>
      </c>
      <c r="AP170" s="30">
        <v>222.75</v>
      </c>
      <c r="AQ170" s="30">
        <v>0</v>
      </c>
      <c r="AR170" s="30">
        <v>0</v>
      </c>
      <c r="AS170" s="30">
        <v>0</v>
      </c>
      <c r="AT170" s="30">
        <v>0</v>
      </c>
      <c r="AU170" s="121">
        <v>0</v>
      </c>
      <c r="AV170" s="129" t="s">
        <v>1011</v>
      </c>
      <c r="AW170" s="129" t="s">
        <v>1011</v>
      </c>
      <c r="AX170" s="129" t="s">
        <v>527</v>
      </c>
    </row>
    <row r="171" spans="1:50" x14ac:dyDescent="0.25">
      <c r="A171" s="120">
        <v>46037.208333333489</v>
      </c>
      <c r="B171" s="28" t="s">
        <v>552</v>
      </c>
      <c r="C171" s="25" t="s">
        <v>427</v>
      </c>
      <c r="D171" s="25" t="s">
        <v>459</v>
      </c>
      <c r="E171" s="25" t="s">
        <v>423</v>
      </c>
      <c r="F171" s="29" t="s">
        <v>287</v>
      </c>
      <c r="G171" s="29" t="s">
        <v>20</v>
      </c>
      <c r="H171" s="29" t="s">
        <v>4</v>
      </c>
      <c r="I171" s="29" t="s">
        <v>269</v>
      </c>
      <c r="J171" s="29" t="s">
        <v>868</v>
      </c>
      <c r="K171" s="25" t="s">
        <v>250</v>
      </c>
      <c r="L171" s="25" t="s">
        <v>845</v>
      </c>
      <c r="M171" s="25" t="s">
        <v>1007</v>
      </c>
      <c r="N171" s="25" t="s">
        <v>800</v>
      </c>
      <c r="O171" s="25">
        <v>0</v>
      </c>
      <c r="P171" s="25" t="s">
        <v>5034</v>
      </c>
      <c r="Q171" s="28" t="s">
        <v>0</v>
      </c>
      <c r="R171" s="29" t="s">
        <v>1008</v>
      </c>
      <c r="S171" s="27" t="s">
        <v>1009</v>
      </c>
      <c r="T171" s="27" t="s">
        <v>1010</v>
      </c>
      <c r="U171" s="28" t="s">
        <v>298</v>
      </c>
      <c r="V171" s="26" t="s">
        <v>250</v>
      </c>
      <c r="W171" s="26" t="s">
        <v>642</v>
      </c>
      <c r="X171" s="26" t="s">
        <v>410</v>
      </c>
      <c r="Y171" s="37" t="s">
        <v>526</v>
      </c>
      <c r="Z171" s="37" t="s">
        <v>575</v>
      </c>
      <c r="AA171" s="37" t="s">
        <v>415</v>
      </c>
      <c r="AB171" s="30">
        <v>600</v>
      </c>
      <c r="AC171" s="30">
        <v>64371</v>
      </c>
      <c r="AD171" s="31">
        <v>-63771</v>
      </c>
      <c r="AE171" s="30">
        <v>0</v>
      </c>
      <c r="AF171" s="30">
        <v>0</v>
      </c>
      <c r="AG171" s="32">
        <v>600</v>
      </c>
      <c r="AH171" s="30">
        <v>0</v>
      </c>
      <c r="AI171" s="10" t="s">
        <v>573</v>
      </c>
      <c r="AJ171" s="30">
        <v>0</v>
      </c>
      <c r="AK171" s="30">
        <v>0</v>
      </c>
      <c r="AL171" s="30">
        <v>0</v>
      </c>
      <c r="AM171" s="30">
        <v>0</v>
      </c>
      <c r="AN171" s="30">
        <v>0</v>
      </c>
      <c r="AO171" s="30">
        <v>0</v>
      </c>
      <c r="AP171" s="30">
        <v>0</v>
      </c>
      <c r="AQ171" s="30">
        <v>0</v>
      </c>
      <c r="AR171" s="30">
        <v>0</v>
      </c>
      <c r="AS171" s="30">
        <v>0</v>
      </c>
      <c r="AT171" s="30">
        <v>0</v>
      </c>
      <c r="AU171" s="121">
        <v>0</v>
      </c>
      <c r="AV171" s="129" t="s">
        <v>1011</v>
      </c>
      <c r="AW171" s="129" t="s">
        <v>1011</v>
      </c>
      <c r="AX171" s="129" t="s">
        <v>527</v>
      </c>
    </row>
    <row r="172" spans="1:50" x14ac:dyDescent="0.25">
      <c r="A172" s="120">
        <v>46037.208333333489</v>
      </c>
      <c r="B172" s="28" t="s">
        <v>552</v>
      </c>
      <c r="C172" s="25" t="s">
        <v>427</v>
      </c>
      <c r="D172" s="25" t="s">
        <v>459</v>
      </c>
      <c r="E172" s="25" t="s">
        <v>423</v>
      </c>
      <c r="F172" s="29" t="s">
        <v>287</v>
      </c>
      <c r="G172" s="29" t="s">
        <v>20</v>
      </c>
      <c r="H172" s="29" t="s">
        <v>4</v>
      </c>
      <c r="I172" s="29" t="s">
        <v>269</v>
      </c>
      <c r="J172" s="29" t="s">
        <v>868</v>
      </c>
      <c r="K172" s="25" t="s">
        <v>250</v>
      </c>
      <c r="L172" s="25" t="s">
        <v>845</v>
      </c>
      <c r="M172" s="25" t="s">
        <v>1007</v>
      </c>
      <c r="N172" s="25" t="s">
        <v>800</v>
      </c>
      <c r="O172" s="25">
        <v>0</v>
      </c>
      <c r="P172" s="25" t="s">
        <v>5034</v>
      </c>
      <c r="Q172" s="28" t="s">
        <v>0</v>
      </c>
      <c r="R172" s="29" t="s">
        <v>1008</v>
      </c>
      <c r="S172" s="27" t="s">
        <v>1009</v>
      </c>
      <c r="T172" s="27" t="s">
        <v>1010</v>
      </c>
      <c r="U172" s="28" t="s">
        <v>298</v>
      </c>
      <c r="V172" s="26" t="s">
        <v>250</v>
      </c>
      <c r="W172" s="26" t="s">
        <v>642</v>
      </c>
      <c r="X172" s="26" t="s">
        <v>410</v>
      </c>
      <c r="Y172" s="37" t="s">
        <v>528</v>
      </c>
      <c r="Z172" s="37" t="s">
        <v>576</v>
      </c>
      <c r="AA172" s="37" t="s">
        <v>416</v>
      </c>
      <c r="AB172" s="30">
        <v>64351</v>
      </c>
      <c r="AC172" s="30">
        <v>580</v>
      </c>
      <c r="AD172" s="31">
        <v>63771</v>
      </c>
      <c r="AE172" s="30">
        <v>37512.75</v>
      </c>
      <c r="AF172" s="30">
        <v>37512.75</v>
      </c>
      <c r="AG172" s="32">
        <v>26838.25</v>
      </c>
      <c r="AH172" s="30">
        <v>37512.75</v>
      </c>
      <c r="AI172" s="10" t="s">
        <v>573</v>
      </c>
      <c r="AJ172" s="30">
        <v>5348.84</v>
      </c>
      <c r="AK172" s="30">
        <v>5364.1900000000005</v>
      </c>
      <c r="AL172" s="30">
        <v>5359.7199999999993</v>
      </c>
      <c r="AM172" s="30">
        <v>5364.1900000000005</v>
      </c>
      <c r="AN172" s="30">
        <v>5364.1900000000005</v>
      </c>
      <c r="AO172" s="30">
        <v>5356.37</v>
      </c>
      <c r="AP172" s="30">
        <v>5355.25</v>
      </c>
      <c r="AQ172" s="30">
        <v>0</v>
      </c>
      <c r="AR172" s="30">
        <v>0</v>
      </c>
      <c r="AS172" s="30">
        <v>0</v>
      </c>
      <c r="AT172" s="30">
        <v>0</v>
      </c>
      <c r="AU172" s="121">
        <v>0</v>
      </c>
      <c r="AV172" s="129" t="s">
        <v>920</v>
      </c>
      <c r="AW172" s="129" t="s">
        <v>785</v>
      </c>
      <c r="AX172" s="129" t="s">
        <v>527</v>
      </c>
    </row>
    <row r="173" spans="1:50" x14ac:dyDescent="0.25">
      <c r="A173" s="120">
        <v>46037.208333333489</v>
      </c>
      <c r="B173" s="28" t="s">
        <v>552</v>
      </c>
      <c r="C173" s="25" t="s">
        <v>427</v>
      </c>
      <c r="D173" s="25" t="s">
        <v>459</v>
      </c>
      <c r="E173" s="25" t="s">
        <v>423</v>
      </c>
      <c r="F173" s="29" t="s">
        <v>287</v>
      </c>
      <c r="G173" s="29" t="s">
        <v>20</v>
      </c>
      <c r="H173" s="29" t="s">
        <v>4</v>
      </c>
      <c r="I173" s="29" t="s">
        <v>269</v>
      </c>
      <c r="J173" s="29" t="s">
        <v>868</v>
      </c>
      <c r="K173" s="25" t="s">
        <v>250</v>
      </c>
      <c r="L173" s="25" t="s">
        <v>845</v>
      </c>
      <c r="M173" s="25" t="s">
        <v>1007</v>
      </c>
      <c r="N173" s="25" t="s">
        <v>800</v>
      </c>
      <c r="O173" s="25">
        <v>0</v>
      </c>
      <c r="P173" s="25" t="s">
        <v>5034</v>
      </c>
      <c r="Q173" s="28" t="s">
        <v>0</v>
      </c>
      <c r="R173" s="29" t="s">
        <v>1008</v>
      </c>
      <c r="S173" s="27" t="s">
        <v>1009</v>
      </c>
      <c r="T173" s="27" t="s">
        <v>1010</v>
      </c>
      <c r="U173" s="28" t="s">
        <v>298</v>
      </c>
      <c r="V173" s="26" t="s">
        <v>250</v>
      </c>
      <c r="W173" s="26" t="s">
        <v>642</v>
      </c>
      <c r="X173" s="26" t="s">
        <v>410</v>
      </c>
      <c r="Y173" s="37" t="s">
        <v>529</v>
      </c>
      <c r="Z173" s="37" t="s">
        <v>577</v>
      </c>
      <c r="AA173" s="37" t="s">
        <v>419</v>
      </c>
      <c r="AB173" s="30">
        <v>2673</v>
      </c>
      <c r="AC173" s="30">
        <v>2673</v>
      </c>
      <c r="AD173" s="31">
        <v>0</v>
      </c>
      <c r="AE173" s="30">
        <v>1559.25</v>
      </c>
      <c r="AF173" s="30">
        <v>1559.25</v>
      </c>
      <c r="AG173" s="32">
        <v>1113.75</v>
      </c>
      <c r="AH173" s="30">
        <v>1559.25</v>
      </c>
      <c r="AI173" s="10" t="s">
        <v>573</v>
      </c>
      <c r="AJ173" s="30">
        <v>222.75</v>
      </c>
      <c r="AK173" s="30">
        <v>222.75</v>
      </c>
      <c r="AL173" s="30">
        <v>222.75</v>
      </c>
      <c r="AM173" s="30">
        <v>222.75</v>
      </c>
      <c r="AN173" s="30">
        <v>222.75</v>
      </c>
      <c r="AO173" s="30">
        <v>222.75</v>
      </c>
      <c r="AP173" s="30">
        <v>222.75</v>
      </c>
      <c r="AQ173" s="30">
        <v>0</v>
      </c>
      <c r="AR173" s="30">
        <v>0</v>
      </c>
      <c r="AS173" s="30">
        <v>0</v>
      </c>
      <c r="AT173" s="30">
        <v>0</v>
      </c>
      <c r="AU173" s="121">
        <v>0</v>
      </c>
      <c r="AV173" s="129" t="s">
        <v>784</v>
      </c>
      <c r="AW173" s="129" t="s">
        <v>785</v>
      </c>
      <c r="AX173" s="129" t="s">
        <v>527</v>
      </c>
    </row>
    <row r="174" spans="1:50" x14ac:dyDescent="0.25">
      <c r="A174" s="120">
        <v>46037.208333333489</v>
      </c>
      <c r="B174" s="28" t="s">
        <v>552</v>
      </c>
      <c r="C174" s="25" t="s">
        <v>427</v>
      </c>
      <c r="D174" s="25" t="s">
        <v>459</v>
      </c>
      <c r="E174" s="25" t="s">
        <v>423</v>
      </c>
      <c r="F174" s="29" t="s">
        <v>287</v>
      </c>
      <c r="G174" s="29" t="s">
        <v>20</v>
      </c>
      <c r="H174" s="29" t="s">
        <v>4</v>
      </c>
      <c r="I174" s="29" t="s">
        <v>269</v>
      </c>
      <c r="J174" s="29" t="s">
        <v>868</v>
      </c>
      <c r="K174" s="25" t="s">
        <v>252</v>
      </c>
      <c r="L174" s="25" t="s">
        <v>845</v>
      </c>
      <c r="M174" s="25" t="s">
        <v>1007</v>
      </c>
      <c r="N174" s="25" t="s">
        <v>800</v>
      </c>
      <c r="O174" s="25">
        <v>0</v>
      </c>
      <c r="P174" s="25" t="s">
        <v>5034</v>
      </c>
      <c r="Q174" s="28" t="s">
        <v>0</v>
      </c>
      <c r="R174" s="29" t="s">
        <v>1008</v>
      </c>
      <c r="S174" s="27" t="s">
        <v>1009</v>
      </c>
      <c r="T174" s="27" t="s">
        <v>1010</v>
      </c>
      <c r="U174" s="28" t="s">
        <v>299</v>
      </c>
      <c r="V174" s="26" t="s">
        <v>252</v>
      </c>
      <c r="W174" s="26" t="s">
        <v>643</v>
      </c>
      <c r="X174" s="26" t="s">
        <v>410</v>
      </c>
      <c r="Y174" s="37" t="s">
        <v>526</v>
      </c>
      <c r="Z174" s="37" t="s">
        <v>575</v>
      </c>
      <c r="AA174" s="37" t="s">
        <v>415</v>
      </c>
      <c r="AB174" s="30">
        <v>2673</v>
      </c>
      <c r="AC174" s="30">
        <v>600</v>
      </c>
      <c r="AD174" s="31">
        <v>2073</v>
      </c>
      <c r="AE174" s="30">
        <v>0</v>
      </c>
      <c r="AF174" s="30">
        <v>0</v>
      </c>
      <c r="AG174" s="32">
        <v>2673</v>
      </c>
      <c r="AH174" s="30">
        <v>0</v>
      </c>
      <c r="AI174" s="10" t="s">
        <v>573</v>
      </c>
      <c r="AJ174" s="30">
        <v>0</v>
      </c>
      <c r="AK174" s="30">
        <v>0</v>
      </c>
      <c r="AL174" s="30">
        <v>0</v>
      </c>
      <c r="AM174" s="30">
        <v>0</v>
      </c>
      <c r="AN174" s="30">
        <v>0</v>
      </c>
      <c r="AO174" s="30">
        <v>0</v>
      </c>
      <c r="AP174" s="30">
        <v>0</v>
      </c>
      <c r="AQ174" s="30">
        <v>0</v>
      </c>
      <c r="AR174" s="30">
        <v>0</v>
      </c>
      <c r="AS174" s="30">
        <v>0</v>
      </c>
      <c r="AT174" s="30">
        <v>0</v>
      </c>
      <c r="AU174" s="121">
        <v>0</v>
      </c>
      <c r="AV174" s="129" t="s">
        <v>920</v>
      </c>
      <c r="AW174" s="129" t="s">
        <v>785</v>
      </c>
      <c r="AX174" s="129" t="s">
        <v>527</v>
      </c>
    </row>
    <row r="175" spans="1:50" x14ac:dyDescent="0.25">
      <c r="A175" s="120">
        <v>46037.208333333489</v>
      </c>
      <c r="B175" s="28" t="s">
        <v>552</v>
      </c>
      <c r="C175" s="25" t="s">
        <v>427</v>
      </c>
      <c r="D175" s="25" t="s">
        <v>459</v>
      </c>
      <c r="E175" s="25" t="s">
        <v>423</v>
      </c>
      <c r="F175" s="29" t="s">
        <v>287</v>
      </c>
      <c r="G175" s="29" t="s">
        <v>20</v>
      </c>
      <c r="H175" s="29" t="s">
        <v>4</v>
      </c>
      <c r="I175" s="29" t="s">
        <v>269</v>
      </c>
      <c r="J175" s="29" t="s">
        <v>868</v>
      </c>
      <c r="K175" s="25" t="s">
        <v>252</v>
      </c>
      <c r="L175" s="25" t="s">
        <v>845</v>
      </c>
      <c r="M175" s="25" t="s">
        <v>1007</v>
      </c>
      <c r="N175" s="25" t="s">
        <v>800</v>
      </c>
      <c r="O175" s="25">
        <v>0</v>
      </c>
      <c r="P175" s="25" t="s">
        <v>5034</v>
      </c>
      <c r="Q175" s="28" t="s">
        <v>0</v>
      </c>
      <c r="R175" s="29" t="s">
        <v>1008</v>
      </c>
      <c r="S175" s="27" t="s">
        <v>1009</v>
      </c>
      <c r="T175" s="27" t="s">
        <v>1010</v>
      </c>
      <c r="U175" s="28" t="s">
        <v>299</v>
      </c>
      <c r="V175" s="26" t="s">
        <v>252</v>
      </c>
      <c r="W175" s="26" t="s">
        <v>643</v>
      </c>
      <c r="X175" s="26" t="s">
        <v>410</v>
      </c>
      <c r="Y175" s="37" t="s">
        <v>528</v>
      </c>
      <c r="Z175" s="37" t="s">
        <v>576</v>
      </c>
      <c r="AA175" s="37" t="s">
        <v>416</v>
      </c>
      <c r="AB175" s="30">
        <v>71</v>
      </c>
      <c r="AC175" s="30">
        <v>63842</v>
      </c>
      <c r="AD175" s="31">
        <v>-63771</v>
      </c>
      <c r="AE175" s="30">
        <v>36996.74</v>
      </c>
      <c r="AF175" s="30">
        <v>36996.740000000005</v>
      </c>
      <c r="AG175" s="32">
        <v>-36925.740000000005</v>
      </c>
      <c r="AH175" s="30">
        <v>36996.740000000005</v>
      </c>
      <c r="AI175" s="10" t="s">
        <v>573</v>
      </c>
      <c r="AJ175" s="30">
        <v>5100</v>
      </c>
      <c r="AK175" s="30">
        <v>5100</v>
      </c>
      <c r="AL175" s="30">
        <v>5364.1900000000005</v>
      </c>
      <c r="AM175" s="30">
        <v>5354.88</v>
      </c>
      <c r="AN175" s="30">
        <v>5364.1900000000005</v>
      </c>
      <c r="AO175" s="30">
        <v>5364.1900000000005</v>
      </c>
      <c r="AP175" s="30">
        <v>5349.29</v>
      </c>
      <c r="AQ175" s="30">
        <v>0</v>
      </c>
      <c r="AR175" s="30">
        <v>0</v>
      </c>
      <c r="AS175" s="30">
        <v>0</v>
      </c>
      <c r="AT175" s="30">
        <v>0</v>
      </c>
      <c r="AU175" s="121">
        <v>0</v>
      </c>
      <c r="AV175" s="129" t="s">
        <v>1011</v>
      </c>
      <c r="AW175" s="129" t="s">
        <v>1011</v>
      </c>
      <c r="AX175" s="129" t="s">
        <v>527</v>
      </c>
    </row>
    <row r="176" spans="1:50" x14ac:dyDescent="0.25">
      <c r="A176" s="120">
        <v>46037.208333333489</v>
      </c>
      <c r="B176" s="28" t="s">
        <v>552</v>
      </c>
      <c r="C176" s="25" t="s">
        <v>427</v>
      </c>
      <c r="D176" s="25" t="s">
        <v>459</v>
      </c>
      <c r="E176" s="25" t="s">
        <v>423</v>
      </c>
      <c r="F176" s="29" t="s">
        <v>287</v>
      </c>
      <c r="G176" s="29" t="s">
        <v>20</v>
      </c>
      <c r="H176" s="29" t="s">
        <v>4</v>
      </c>
      <c r="I176" s="29" t="s">
        <v>269</v>
      </c>
      <c r="J176" s="29" t="s">
        <v>868</v>
      </c>
      <c r="K176" s="25" t="s">
        <v>252</v>
      </c>
      <c r="L176" s="25" t="s">
        <v>845</v>
      </c>
      <c r="M176" s="25" t="s">
        <v>1007</v>
      </c>
      <c r="N176" s="25" t="s">
        <v>800</v>
      </c>
      <c r="O176" s="25">
        <v>0</v>
      </c>
      <c r="P176" s="25" t="s">
        <v>5034</v>
      </c>
      <c r="Q176" s="28" t="s">
        <v>0</v>
      </c>
      <c r="R176" s="29" t="s">
        <v>1008</v>
      </c>
      <c r="S176" s="27" t="s">
        <v>1009</v>
      </c>
      <c r="T176" s="27" t="s">
        <v>1010</v>
      </c>
      <c r="U176" s="28" t="s">
        <v>299</v>
      </c>
      <c r="V176" s="26" t="s">
        <v>252</v>
      </c>
      <c r="W176" s="26" t="s">
        <v>643</v>
      </c>
      <c r="X176" s="26" t="s">
        <v>410</v>
      </c>
      <c r="Y176" s="37" t="s">
        <v>529</v>
      </c>
      <c r="Z176" s="37" t="s">
        <v>577</v>
      </c>
      <c r="AA176" s="37" t="s">
        <v>419</v>
      </c>
      <c r="AB176" s="30">
        <v>64494</v>
      </c>
      <c r="AC176" s="30">
        <v>2796</v>
      </c>
      <c r="AD176" s="31">
        <v>61698</v>
      </c>
      <c r="AE176" s="30">
        <v>1681.65</v>
      </c>
      <c r="AF176" s="30">
        <v>1681.65</v>
      </c>
      <c r="AG176" s="32">
        <v>62812.35</v>
      </c>
      <c r="AH176" s="30">
        <v>1681.65</v>
      </c>
      <c r="AI176" s="10" t="s">
        <v>573</v>
      </c>
      <c r="AJ176" s="30">
        <v>222.75</v>
      </c>
      <c r="AK176" s="30">
        <v>222.75</v>
      </c>
      <c r="AL176" s="30">
        <v>345.15</v>
      </c>
      <c r="AM176" s="30">
        <v>222.75</v>
      </c>
      <c r="AN176" s="30">
        <v>222.75</v>
      </c>
      <c r="AO176" s="30">
        <v>222.75</v>
      </c>
      <c r="AP176" s="30">
        <v>222.75</v>
      </c>
      <c r="AQ176" s="30">
        <v>0</v>
      </c>
      <c r="AR176" s="30">
        <v>0</v>
      </c>
      <c r="AS176" s="30">
        <v>0</v>
      </c>
      <c r="AT176" s="30">
        <v>0</v>
      </c>
      <c r="AU176" s="121">
        <v>0</v>
      </c>
      <c r="AV176" s="129" t="s">
        <v>920</v>
      </c>
      <c r="AW176" s="129" t="s">
        <v>785</v>
      </c>
      <c r="AX176" s="129" t="s">
        <v>527</v>
      </c>
    </row>
    <row r="177" spans="1:50" x14ac:dyDescent="0.25">
      <c r="A177" s="120">
        <v>46037.208333333489</v>
      </c>
      <c r="B177" s="28" t="s">
        <v>552</v>
      </c>
      <c r="C177" s="25" t="s">
        <v>427</v>
      </c>
      <c r="D177" s="25" t="s">
        <v>459</v>
      </c>
      <c r="E177" s="25" t="s">
        <v>423</v>
      </c>
      <c r="F177" s="29" t="s">
        <v>287</v>
      </c>
      <c r="G177" s="29" t="s">
        <v>20</v>
      </c>
      <c r="H177" s="29" t="s">
        <v>4</v>
      </c>
      <c r="I177" s="29" t="s">
        <v>579</v>
      </c>
      <c r="J177" s="29" t="s">
        <v>868</v>
      </c>
      <c r="K177" s="25" t="s">
        <v>252</v>
      </c>
      <c r="L177" s="25" t="s">
        <v>845</v>
      </c>
      <c r="M177" s="25" t="s">
        <v>1007</v>
      </c>
      <c r="N177" s="25" t="s">
        <v>800</v>
      </c>
      <c r="O177" s="25">
        <v>0</v>
      </c>
      <c r="P177" s="25" t="s">
        <v>5034</v>
      </c>
      <c r="Q177" s="28" t="s">
        <v>0</v>
      </c>
      <c r="R177" s="29" t="s">
        <v>1008</v>
      </c>
      <c r="S177" s="27" t="s">
        <v>1009</v>
      </c>
      <c r="T177" s="27" t="s">
        <v>1010</v>
      </c>
      <c r="U177" s="28" t="s">
        <v>299</v>
      </c>
      <c r="V177" s="26" t="s">
        <v>252</v>
      </c>
      <c r="W177" s="26" t="s">
        <v>643</v>
      </c>
      <c r="X177" s="26" t="s">
        <v>410</v>
      </c>
      <c r="Y177" s="37" t="s">
        <v>533</v>
      </c>
      <c r="Z177" s="37" t="s">
        <v>590</v>
      </c>
      <c r="AA177" s="37" t="s">
        <v>591</v>
      </c>
      <c r="AB177" s="30">
        <v>1360</v>
      </c>
      <c r="AC177" s="30">
        <v>1360</v>
      </c>
      <c r="AD177" s="31">
        <v>0</v>
      </c>
      <c r="AE177" s="30">
        <v>1360</v>
      </c>
      <c r="AF177" s="30">
        <v>1360</v>
      </c>
      <c r="AG177" s="32">
        <v>0</v>
      </c>
      <c r="AH177" s="30">
        <v>1360</v>
      </c>
      <c r="AI177" s="10" t="s">
        <v>573</v>
      </c>
      <c r="AJ177" s="30">
        <v>0</v>
      </c>
      <c r="AK177" s="30">
        <v>0</v>
      </c>
      <c r="AL177" s="30">
        <v>1360</v>
      </c>
      <c r="AM177" s="30">
        <v>0</v>
      </c>
      <c r="AN177" s="30">
        <v>0</v>
      </c>
      <c r="AO177" s="30">
        <v>0</v>
      </c>
      <c r="AP177" s="30">
        <v>0</v>
      </c>
      <c r="AQ177" s="30">
        <v>0</v>
      </c>
      <c r="AR177" s="30">
        <v>0</v>
      </c>
      <c r="AS177" s="30">
        <v>0</v>
      </c>
      <c r="AT177" s="30">
        <v>0</v>
      </c>
      <c r="AU177" s="121">
        <v>0</v>
      </c>
      <c r="AV177" s="129" t="s">
        <v>784</v>
      </c>
      <c r="AW177" s="129" t="s">
        <v>796</v>
      </c>
      <c r="AX177" s="129" t="s">
        <v>527</v>
      </c>
    </row>
    <row r="178" spans="1:50" x14ac:dyDescent="0.25">
      <c r="A178" s="120">
        <v>46037.208333333489</v>
      </c>
      <c r="B178" s="28" t="s">
        <v>552</v>
      </c>
      <c r="C178" s="25" t="s">
        <v>427</v>
      </c>
      <c r="D178" s="25" t="s">
        <v>459</v>
      </c>
      <c r="E178" s="25" t="s">
        <v>423</v>
      </c>
      <c r="F178" s="29" t="s">
        <v>287</v>
      </c>
      <c r="G178" s="29" t="s">
        <v>20</v>
      </c>
      <c r="H178" s="29" t="s">
        <v>4</v>
      </c>
      <c r="I178" s="29" t="s">
        <v>269</v>
      </c>
      <c r="J178" s="29" t="s">
        <v>868</v>
      </c>
      <c r="K178" s="25" t="s">
        <v>256</v>
      </c>
      <c r="L178" s="25" t="s">
        <v>845</v>
      </c>
      <c r="M178" s="25" t="s">
        <v>1007</v>
      </c>
      <c r="N178" s="25" t="s">
        <v>800</v>
      </c>
      <c r="O178" s="25">
        <v>0</v>
      </c>
      <c r="P178" s="25" t="s">
        <v>5034</v>
      </c>
      <c r="Q178" s="28" t="s">
        <v>0</v>
      </c>
      <c r="R178" s="29" t="s">
        <v>1008</v>
      </c>
      <c r="S178" s="27" t="s">
        <v>1009</v>
      </c>
      <c r="T178" s="27" t="s">
        <v>1010</v>
      </c>
      <c r="U178" s="28" t="s">
        <v>300</v>
      </c>
      <c r="V178" s="26" t="s">
        <v>256</v>
      </c>
      <c r="W178" s="26" t="s">
        <v>644</v>
      </c>
      <c r="X178" s="26" t="s">
        <v>410</v>
      </c>
      <c r="Y178" s="37" t="s">
        <v>526</v>
      </c>
      <c r="Z178" s="37" t="s">
        <v>575</v>
      </c>
      <c r="AA178" s="37" t="s">
        <v>415</v>
      </c>
      <c r="AB178" s="30">
        <v>2673</v>
      </c>
      <c r="AC178" s="30">
        <v>2673</v>
      </c>
      <c r="AD178" s="31">
        <v>0</v>
      </c>
      <c r="AE178" s="30">
        <v>0</v>
      </c>
      <c r="AF178" s="30">
        <v>0</v>
      </c>
      <c r="AG178" s="32">
        <v>2673</v>
      </c>
      <c r="AH178" s="30">
        <v>0</v>
      </c>
      <c r="AI178" s="10" t="s">
        <v>573</v>
      </c>
      <c r="AJ178" s="30">
        <v>0</v>
      </c>
      <c r="AK178" s="30">
        <v>0</v>
      </c>
      <c r="AL178" s="30">
        <v>0</v>
      </c>
      <c r="AM178" s="30">
        <v>0</v>
      </c>
      <c r="AN178" s="30">
        <v>0</v>
      </c>
      <c r="AO178" s="30">
        <v>0</v>
      </c>
      <c r="AP178" s="30">
        <v>0</v>
      </c>
      <c r="AQ178" s="30">
        <v>0</v>
      </c>
      <c r="AR178" s="30">
        <v>0</v>
      </c>
      <c r="AS178" s="30">
        <v>0</v>
      </c>
      <c r="AT178" s="30">
        <v>0</v>
      </c>
      <c r="AU178" s="121">
        <v>0</v>
      </c>
      <c r="AV178" s="129" t="s">
        <v>784</v>
      </c>
      <c r="AW178" s="129" t="s">
        <v>785</v>
      </c>
      <c r="AX178" s="129" t="s">
        <v>527</v>
      </c>
    </row>
    <row r="179" spans="1:50" x14ac:dyDescent="0.25">
      <c r="A179" s="120">
        <v>46037.208333333489</v>
      </c>
      <c r="B179" s="28" t="s">
        <v>552</v>
      </c>
      <c r="C179" s="25" t="s">
        <v>427</v>
      </c>
      <c r="D179" s="25" t="s">
        <v>459</v>
      </c>
      <c r="E179" s="25" t="s">
        <v>423</v>
      </c>
      <c r="F179" s="29" t="s">
        <v>287</v>
      </c>
      <c r="G179" s="29" t="s">
        <v>20</v>
      </c>
      <c r="H179" s="29" t="s">
        <v>4</v>
      </c>
      <c r="I179" s="29" t="s">
        <v>269</v>
      </c>
      <c r="J179" s="29" t="s">
        <v>868</v>
      </c>
      <c r="K179" s="25" t="s">
        <v>256</v>
      </c>
      <c r="L179" s="25" t="s">
        <v>845</v>
      </c>
      <c r="M179" s="25" t="s">
        <v>1007</v>
      </c>
      <c r="N179" s="25" t="s">
        <v>800</v>
      </c>
      <c r="O179" s="25">
        <v>0</v>
      </c>
      <c r="P179" s="25" t="s">
        <v>5034</v>
      </c>
      <c r="Q179" s="28" t="s">
        <v>0</v>
      </c>
      <c r="R179" s="29" t="s">
        <v>1008</v>
      </c>
      <c r="S179" s="27" t="s">
        <v>1009</v>
      </c>
      <c r="T179" s="27" t="s">
        <v>1010</v>
      </c>
      <c r="U179" s="28" t="s">
        <v>300</v>
      </c>
      <c r="V179" s="26" t="s">
        <v>256</v>
      </c>
      <c r="W179" s="26" t="s">
        <v>644</v>
      </c>
      <c r="X179" s="26" t="s">
        <v>410</v>
      </c>
      <c r="Y179" s="37" t="s">
        <v>528</v>
      </c>
      <c r="Z179" s="37" t="s">
        <v>576</v>
      </c>
      <c r="AA179" s="37" t="s">
        <v>416</v>
      </c>
      <c r="AB179" s="30">
        <v>64367</v>
      </c>
      <c r="AC179" s="30">
        <v>596</v>
      </c>
      <c r="AD179" s="31">
        <v>63771</v>
      </c>
      <c r="AE179" s="30">
        <v>37539.269999999997</v>
      </c>
      <c r="AF179" s="30">
        <v>37539.269999999997</v>
      </c>
      <c r="AG179" s="32">
        <v>26827.730000000003</v>
      </c>
      <c r="AH179" s="30">
        <v>37539.269999999997</v>
      </c>
      <c r="AI179" s="10" t="s">
        <v>573</v>
      </c>
      <c r="AJ179" s="30">
        <v>5364.1900000000005</v>
      </c>
      <c r="AK179" s="30">
        <v>5364.19</v>
      </c>
      <c r="AL179" s="30">
        <v>5360.09</v>
      </c>
      <c r="AM179" s="30">
        <v>5358.6</v>
      </c>
      <c r="AN179" s="30">
        <v>5364.19</v>
      </c>
      <c r="AO179" s="30">
        <v>5363.82</v>
      </c>
      <c r="AP179" s="30">
        <v>5364.19</v>
      </c>
      <c r="AQ179" s="30">
        <v>0</v>
      </c>
      <c r="AR179" s="30">
        <v>0</v>
      </c>
      <c r="AS179" s="30">
        <v>0</v>
      </c>
      <c r="AT179" s="30">
        <v>0</v>
      </c>
      <c r="AU179" s="121">
        <v>0</v>
      </c>
      <c r="AV179" s="129" t="s">
        <v>920</v>
      </c>
      <c r="AW179" s="129" t="s">
        <v>785</v>
      </c>
      <c r="AX179" s="129" t="s">
        <v>527</v>
      </c>
    </row>
    <row r="180" spans="1:50" x14ac:dyDescent="0.25">
      <c r="A180" s="120">
        <v>46037.208333333489</v>
      </c>
      <c r="B180" s="28" t="s">
        <v>552</v>
      </c>
      <c r="C180" s="25" t="s">
        <v>427</v>
      </c>
      <c r="D180" s="25" t="s">
        <v>459</v>
      </c>
      <c r="E180" s="25" t="s">
        <v>423</v>
      </c>
      <c r="F180" s="29" t="s">
        <v>287</v>
      </c>
      <c r="G180" s="29" t="s">
        <v>20</v>
      </c>
      <c r="H180" s="29" t="s">
        <v>4</v>
      </c>
      <c r="I180" s="29" t="s">
        <v>269</v>
      </c>
      <c r="J180" s="29" t="s">
        <v>868</v>
      </c>
      <c r="K180" s="25" t="s">
        <v>256</v>
      </c>
      <c r="L180" s="25" t="s">
        <v>845</v>
      </c>
      <c r="M180" s="25" t="s">
        <v>1007</v>
      </c>
      <c r="N180" s="25" t="s">
        <v>800</v>
      </c>
      <c r="O180" s="25">
        <v>0</v>
      </c>
      <c r="P180" s="25" t="s">
        <v>5034</v>
      </c>
      <c r="Q180" s="28" t="s">
        <v>0</v>
      </c>
      <c r="R180" s="29" t="s">
        <v>1008</v>
      </c>
      <c r="S180" s="27" t="s">
        <v>1009</v>
      </c>
      <c r="T180" s="27" t="s">
        <v>1010</v>
      </c>
      <c r="U180" s="28" t="s">
        <v>300</v>
      </c>
      <c r="V180" s="26" t="s">
        <v>256</v>
      </c>
      <c r="W180" s="26" t="s">
        <v>644</v>
      </c>
      <c r="X180" s="26" t="s">
        <v>410</v>
      </c>
      <c r="Y180" s="37" t="s">
        <v>529</v>
      </c>
      <c r="Z180" s="37" t="s">
        <v>577</v>
      </c>
      <c r="AA180" s="37" t="s">
        <v>419</v>
      </c>
      <c r="AB180" s="30">
        <v>600</v>
      </c>
      <c r="AC180" s="30">
        <v>64371</v>
      </c>
      <c r="AD180" s="31">
        <v>-63771</v>
      </c>
      <c r="AE180" s="30">
        <v>1559.25</v>
      </c>
      <c r="AF180" s="30">
        <v>1559.25</v>
      </c>
      <c r="AG180" s="32">
        <v>-959.25</v>
      </c>
      <c r="AH180" s="30">
        <v>1559.25</v>
      </c>
      <c r="AI180" s="10" t="s">
        <v>573</v>
      </c>
      <c r="AJ180" s="30">
        <v>222.75</v>
      </c>
      <c r="AK180" s="30">
        <v>222.75</v>
      </c>
      <c r="AL180" s="30">
        <v>222.75</v>
      </c>
      <c r="AM180" s="30">
        <v>222.75</v>
      </c>
      <c r="AN180" s="30">
        <v>222.75</v>
      </c>
      <c r="AO180" s="30">
        <v>222.75</v>
      </c>
      <c r="AP180" s="30">
        <v>222.75</v>
      </c>
      <c r="AQ180" s="30">
        <v>0</v>
      </c>
      <c r="AR180" s="30">
        <v>0</v>
      </c>
      <c r="AS180" s="30">
        <v>0</v>
      </c>
      <c r="AT180" s="30">
        <v>0</v>
      </c>
      <c r="AU180" s="121">
        <v>0</v>
      </c>
      <c r="AV180" s="129" t="s">
        <v>1011</v>
      </c>
      <c r="AW180" s="129" t="s">
        <v>1011</v>
      </c>
      <c r="AX180" s="129" t="s">
        <v>527</v>
      </c>
    </row>
    <row r="181" spans="1:50" x14ac:dyDescent="0.25">
      <c r="A181" s="120">
        <v>46037.208333333489</v>
      </c>
      <c r="B181" s="28" t="s">
        <v>552</v>
      </c>
      <c r="C181" s="25" t="s">
        <v>427</v>
      </c>
      <c r="D181" s="25" t="s">
        <v>459</v>
      </c>
      <c r="E181" s="25" t="s">
        <v>423</v>
      </c>
      <c r="F181" s="29" t="s">
        <v>287</v>
      </c>
      <c r="G181" s="29" t="s">
        <v>20</v>
      </c>
      <c r="H181" s="29" t="s">
        <v>4</v>
      </c>
      <c r="I181" s="29" t="s">
        <v>269</v>
      </c>
      <c r="J181" s="29" t="s">
        <v>868</v>
      </c>
      <c r="K181" s="25" t="s">
        <v>258</v>
      </c>
      <c r="L181" s="25" t="s">
        <v>845</v>
      </c>
      <c r="M181" s="25" t="s">
        <v>1007</v>
      </c>
      <c r="N181" s="25" t="s">
        <v>800</v>
      </c>
      <c r="O181" s="25">
        <v>0</v>
      </c>
      <c r="P181" s="25" t="s">
        <v>5034</v>
      </c>
      <c r="Q181" s="28" t="s">
        <v>0</v>
      </c>
      <c r="R181" s="29" t="s">
        <v>1008</v>
      </c>
      <c r="S181" s="27" t="s">
        <v>1009</v>
      </c>
      <c r="T181" s="27" t="s">
        <v>1010</v>
      </c>
      <c r="U181" s="28" t="s">
        <v>301</v>
      </c>
      <c r="V181" s="26" t="s">
        <v>258</v>
      </c>
      <c r="W181" s="26" t="s">
        <v>645</v>
      </c>
      <c r="X181" s="26" t="s">
        <v>410</v>
      </c>
      <c r="Y181" s="37" t="s">
        <v>526</v>
      </c>
      <c r="Z181" s="37" t="s">
        <v>575</v>
      </c>
      <c r="AA181" s="37" t="s">
        <v>415</v>
      </c>
      <c r="AB181" s="30">
        <v>64371</v>
      </c>
      <c r="AC181" s="30">
        <v>64371</v>
      </c>
      <c r="AD181" s="31">
        <v>0</v>
      </c>
      <c r="AE181" s="30">
        <v>0</v>
      </c>
      <c r="AF181" s="30">
        <v>0</v>
      </c>
      <c r="AG181" s="32">
        <v>64371</v>
      </c>
      <c r="AH181" s="30">
        <v>0</v>
      </c>
      <c r="AI181" s="10" t="s">
        <v>573</v>
      </c>
      <c r="AJ181" s="30">
        <v>0</v>
      </c>
      <c r="AK181" s="30">
        <v>0</v>
      </c>
      <c r="AL181" s="30">
        <v>0</v>
      </c>
      <c r="AM181" s="30">
        <v>0</v>
      </c>
      <c r="AN181" s="30">
        <v>0</v>
      </c>
      <c r="AO181" s="30">
        <v>0</v>
      </c>
      <c r="AP181" s="30">
        <v>0</v>
      </c>
      <c r="AQ181" s="30">
        <v>0</v>
      </c>
      <c r="AR181" s="30">
        <v>0</v>
      </c>
      <c r="AS181" s="30">
        <v>0</v>
      </c>
      <c r="AT181" s="30">
        <v>0</v>
      </c>
      <c r="AU181" s="121">
        <v>0</v>
      </c>
      <c r="AV181" s="129" t="s">
        <v>784</v>
      </c>
      <c r="AW181" s="129" t="s">
        <v>785</v>
      </c>
      <c r="AX181" s="129" t="s">
        <v>527</v>
      </c>
    </row>
    <row r="182" spans="1:50" x14ac:dyDescent="0.25">
      <c r="A182" s="120">
        <v>46037.208333333489</v>
      </c>
      <c r="B182" s="28" t="s">
        <v>552</v>
      </c>
      <c r="C182" s="25" t="s">
        <v>427</v>
      </c>
      <c r="D182" s="25" t="s">
        <v>459</v>
      </c>
      <c r="E182" s="25" t="s">
        <v>423</v>
      </c>
      <c r="F182" s="29" t="s">
        <v>287</v>
      </c>
      <c r="G182" s="29" t="s">
        <v>20</v>
      </c>
      <c r="H182" s="29" t="s">
        <v>4</v>
      </c>
      <c r="I182" s="29" t="s">
        <v>269</v>
      </c>
      <c r="J182" s="29" t="s">
        <v>868</v>
      </c>
      <c r="K182" s="25" t="s">
        <v>258</v>
      </c>
      <c r="L182" s="25" t="s">
        <v>845</v>
      </c>
      <c r="M182" s="25" t="s">
        <v>1007</v>
      </c>
      <c r="N182" s="25" t="s">
        <v>800</v>
      </c>
      <c r="O182" s="25">
        <v>0</v>
      </c>
      <c r="P182" s="25" t="s">
        <v>5034</v>
      </c>
      <c r="Q182" s="28" t="s">
        <v>0</v>
      </c>
      <c r="R182" s="29" t="s">
        <v>1008</v>
      </c>
      <c r="S182" s="27" t="s">
        <v>1009</v>
      </c>
      <c r="T182" s="27" t="s">
        <v>1010</v>
      </c>
      <c r="U182" s="28" t="s">
        <v>301</v>
      </c>
      <c r="V182" s="26" t="s">
        <v>258</v>
      </c>
      <c r="W182" s="26" t="s">
        <v>645</v>
      </c>
      <c r="X182" s="26" t="s">
        <v>410</v>
      </c>
      <c r="Y182" s="37" t="s">
        <v>528</v>
      </c>
      <c r="Z182" s="37" t="s">
        <v>576</v>
      </c>
      <c r="AA182" s="37" t="s">
        <v>416</v>
      </c>
      <c r="AB182" s="30">
        <v>2640</v>
      </c>
      <c r="AC182" s="30">
        <v>567</v>
      </c>
      <c r="AD182" s="31">
        <v>2073</v>
      </c>
      <c r="AE182" s="30">
        <v>37501.369999999995</v>
      </c>
      <c r="AF182" s="30">
        <v>37501.369999999995</v>
      </c>
      <c r="AG182" s="32">
        <v>-34861.369999999995</v>
      </c>
      <c r="AH182" s="30">
        <v>37501.370000000003</v>
      </c>
      <c r="AI182" s="10" t="s">
        <v>573</v>
      </c>
      <c r="AJ182" s="30">
        <v>5339.7</v>
      </c>
      <c r="AK182" s="30">
        <v>5364.1900000000005</v>
      </c>
      <c r="AL182" s="30">
        <v>5355.62</v>
      </c>
      <c r="AM182" s="30">
        <v>5359.3499999999995</v>
      </c>
      <c r="AN182" s="30">
        <v>5364.1900000000005</v>
      </c>
      <c r="AO182" s="30">
        <v>5364.1900000000005</v>
      </c>
      <c r="AP182" s="30">
        <v>5354.13</v>
      </c>
      <c r="AQ182" s="30">
        <v>0</v>
      </c>
      <c r="AR182" s="30">
        <v>0</v>
      </c>
      <c r="AS182" s="30">
        <v>0</v>
      </c>
      <c r="AT182" s="30">
        <v>0</v>
      </c>
      <c r="AU182" s="121">
        <v>0</v>
      </c>
      <c r="AV182" s="129" t="s">
        <v>920</v>
      </c>
      <c r="AW182" s="129" t="s">
        <v>796</v>
      </c>
      <c r="AX182" s="129" t="s">
        <v>527</v>
      </c>
    </row>
    <row r="183" spans="1:50" x14ac:dyDescent="0.25">
      <c r="A183" s="120">
        <v>46037.208333333489</v>
      </c>
      <c r="B183" s="28" t="s">
        <v>552</v>
      </c>
      <c r="C183" s="25" t="s">
        <v>427</v>
      </c>
      <c r="D183" s="25" t="s">
        <v>459</v>
      </c>
      <c r="E183" s="25" t="s">
        <v>423</v>
      </c>
      <c r="F183" s="29" t="s">
        <v>287</v>
      </c>
      <c r="G183" s="29" t="s">
        <v>20</v>
      </c>
      <c r="H183" s="29" t="s">
        <v>4</v>
      </c>
      <c r="I183" s="29" t="s">
        <v>269</v>
      </c>
      <c r="J183" s="29" t="s">
        <v>868</v>
      </c>
      <c r="K183" s="25" t="s">
        <v>258</v>
      </c>
      <c r="L183" s="25" t="s">
        <v>845</v>
      </c>
      <c r="M183" s="25" t="s">
        <v>1007</v>
      </c>
      <c r="N183" s="25" t="s">
        <v>800</v>
      </c>
      <c r="O183" s="25">
        <v>0</v>
      </c>
      <c r="P183" s="25" t="s">
        <v>5034</v>
      </c>
      <c r="Q183" s="28" t="s">
        <v>0</v>
      </c>
      <c r="R183" s="29" t="s">
        <v>1008</v>
      </c>
      <c r="S183" s="27" t="s">
        <v>1009</v>
      </c>
      <c r="T183" s="27" t="s">
        <v>1010</v>
      </c>
      <c r="U183" s="28" t="s">
        <v>301</v>
      </c>
      <c r="V183" s="26" t="s">
        <v>258</v>
      </c>
      <c r="W183" s="26" t="s">
        <v>645</v>
      </c>
      <c r="X183" s="26" t="s">
        <v>410</v>
      </c>
      <c r="Y183" s="37" t="s">
        <v>529</v>
      </c>
      <c r="Z183" s="37" t="s">
        <v>577</v>
      </c>
      <c r="AA183" s="37" t="s">
        <v>419</v>
      </c>
      <c r="AB183" s="30">
        <v>600</v>
      </c>
      <c r="AC183" s="30">
        <v>2673</v>
      </c>
      <c r="AD183" s="31">
        <v>-2073</v>
      </c>
      <c r="AE183" s="30">
        <v>1559.25</v>
      </c>
      <c r="AF183" s="30">
        <v>1559.25</v>
      </c>
      <c r="AG183" s="32">
        <v>-959.25</v>
      </c>
      <c r="AH183" s="30">
        <v>1559.25</v>
      </c>
      <c r="AI183" s="10" t="s">
        <v>573</v>
      </c>
      <c r="AJ183" s="30">
        <v>222.75</v>
      </c>
      <c r="AK183" s="30">
        <v>222.75</v>
      </c>
      <c r="AL183" s="30">
        <v>222.75</v>
      </c>
      <c r="AM183" s="30">
        <v>222.75</v>
      </c>
      <c r="AN183" s="30">
        <v>222.75</v>
      </c>
      <c r="AO183" s="30">
        <v>222.75</v>
      </c>
      <c r="AP183" s="30">
        <v>222.75</v>
      </c>
      <c r="AQ183" s="30">
        <v>0</v>
      </c>
      <c r="AR183" s="30">
        <v>0</v>
      </c>
      <c r="AS183" s="30">
        <v>0</v>
      </c>
      <c r="AT183" s="30">
        <v>0</v>
      </c>
      <c r="AU183" s="121">
        <v>0</v>
      </c>
      <c r="AV183" s="129" t="s">
        <v>1011</v>
      </c>
      <c r="AW183" s="129" t="s">
        <v>1011</v>
      </c>
      <c r="AX183" s="129" t="s">
        <v>527</v>
      </c>
    </row>
    <row r="184" spans="1:50" x14ac:dyDescent="0.25">
      <c r="A184" s="120">
        <v>46037.208333333489</v>
      </c>
      <c r="B184" s="28" t="s">
        <v>552</v>
      </c>
      <c r="C184" s="25" t="s">
        <v>427</v>
      </c>
      <c r="D184" s="25" t="s">
        <v>459</v>
      </c>
      <c r="E184" s="25" t="s">
        <v>423</v>
      </c>
      <c r="F184" s="29" t="s">
        <v>287</v>
      </c>
      <c r="G184" s="29" t="s">
        <v>20</v>
      </c>
      <c r="H184" s="29" t="s">
        <v>4</v>
      </c>
      <c r="I184" s="29" t="s">
        <v>269</v>
      </c>
      <c r="J184" s="29" t="s">
        <v>868</v>
      </c>
      <c r="K184" s="25" t="s">
        <v>646</v>
      </c>
      <c r="L184" s="25" t="s">
        <v>845</v>
      </c>
      <c r="M184" s="25" t="s">
        <v>1007</v>
      </c>
      <c r="N184" s="25" t="s">
        <v>800</v>
      </c>
      <c r="O184" s="25">
        <v>0</v>
      </c>
      <c r="P184" s="25" t="s">
        <v>5034</v>
      </c>
      <c r="Q184" s="28" t="s">
        <v>0</v>
      </c>
      <c r="R184" s="29" t="s">
        <v>1008</v>
      </c>
      <c r="S184" s="27" t="s">
        <v>1009</v>
      </c>
      <c r="T184" s="27" t="s">
        <v>1010</v>
      </c>
      <c r="U184" s="28" t="s">
        <v>302</v>
      </c>
      <c r="V184" s="26" t="s">
        <v>646</v>
      </c>
      <c r="W184" s="26" t="s">
        <v>647</v>
      </c>
      <c r="X184" s="26" t="s">
        <v>410</v>
      </c>
      <c r="Y184" s="37" t="s">
        <v>526</v>
      </c>
      <c r="Z184" s="37" t="s">
        <v>575</v>
      </c>
      <c r="AA184" s="37" t="s">
        <v>415</v>
      </c>
      <c r="AB184" s="30">
        <v>64371</v>
      </c>
      <c r="AC184" s="30">
        <v>2673</v>
      </c>
      <c r="AD184" s="31">
        <v>61698</v>
      </c>
      <c r="AE184" s="30">
        <v>0</v>
      </c>
      <c r="AF184" s="30">
        <v>0</v>
      </c>
      <c r="AG184" s="32">
        <v>64371</v>
      </c>
      <c r="AH184" s="30">
        <v>0</v>
      </c>
      <c r="AI184" s="10" t="s">
        <v>573</v>
      </c>
      <c r="AJ184" s="30">
        <v>0</v>
      </c>
      <c r="AK184" s="30">
        <v>0</v>
      </c>
      <c r="AL184" s="30">
        <v>0</v>
      </c>
      <c r="AM184" s="30">
        <v>0</v>
      </c>
      <c r="AN184" s="30">
        <v>0</v>
      </c>
      <c r="AO184" s="30">
        <v>0</v>
      </c>
      <c r="AP184" s="30">
        <v>0</v>
      </c>
      <c r="AQ184" s="30">
        <v>0</v>
      </c>
      <c r="AR184" s="30">
        <v>0</v>
      </c>
      <c r="AS184" s="30">
        <v>0</v>
      </c>
      <c r="AT184" s="30">
        <v>0</v>
      </c>
      <c r="AU184" s="121">
        <v>0</v>
      </c>
      <c r="AV184" s="129" t="s">
        <v>920</v>
      </c>
      <c r="AW184" s="129" t="s">
        <v>785</v>
      </c>
      <c r="AX184" s="129" t="s">
        <v>527</v>
      </c>
    </row>
    <row r="185" spans="1:50" x14ac:dyDescent="0.25">
      <c r="A185" s="120">
        <v>46037.208333333489</v>
      </c>
      <c r="B185" s="28" t="s">
        <v>552</v>
      </c>
      <c r="C185" s="25" t="s">
        <v>427</v>
      </c>
      <c r="D185" s="25" t="s">
        <v>459</v>
      </c>
      <c r="E185" s="25" t="s">
        <v>423</v>
      </c>
      <c r="F185" s="29" t="s">
        <v>287</v>
      </c>
      <c r="G185" s="29" t="s">
        <v>20</v>
      </c>
      <c r="H185" s="29" t="s">
        <v>4</v>
      </c>
      <c r="I185" s="29" t="s">
        <v>269</v>
      </c>
      <c r="J185" s="29" t="s">
        <v>868</v>
      </c>
      <c r="K185" s="25" t="s">
        <v>646</v>
      </c>
      <c r="L185" s="25" t="s">
        <v>845</v>
      </c>
      <c r="M185" s="25" t="s">
        <v>1007</v>
      </c>
      <c r="N185" s="25" t="s">
        <v>800</v>
      </c>
      <c r="O185" s="25">
        <v>0</v>
      </c>
      <c r="P185" s="25" t="s">
        <v>5034</v>
      </c>
      <c r="Q185" s="28" t="s">
        <v>0</v>
      </c>
      <c r="R185" s="29" t="s">
        <v>1008</v>
      </c>
      <c r="S185" s="27" t="s">
        <v>1009</v>
      </c>
      <c r="T185" s="27" t="s">
        <v>1010</v>
      </c>
      <c r="U185" s="28" t="s">
        <v>302</v>
      </c>
      <c r="V185" s="26" t="s">
        <v>646</v>
      </c>
      <c r="W185" s="26" t="s">
        <v>647</v>
      </c>
      <c r="X185" s="26" t="s">
        <v>410</v>
      </c>
      <c r="Y185" s="37" t="s">
        <v>528</v>
      </c>
      <c r="Z185" s="37" t="s">
        <v>576</v>
      </c>
      <c r="AA185" s="37" t="s">
        <v>416</v>
      </c>
      <c r="AB185" s="30">
        <v>2494</v>
      </c>
      <c r="AC185" s="30">
        <v>64192</v>
      </c>
      <c r="AD185" s="31">
        <v>-61698</v>
      </c>
      <c r="AE185" s="30">
        <v>37369.769999999997</v>
      </c>
      <c r="AF185" s="30">
        <v>37369.769999999997</v>
      </c>
      <c r="AG185" s="32">
        <v>-34875.769999999997</v>
      </c>
      <c r="AH185" s="30">
        <v>37369.769999999997</v>
      </c>
      <c r="AI185" s="10" t="s">
        <v>573</v>
      </c>
      <c r="AJ185" s="30">
        <v>5364.1900000000005</v>
      </c>
      <c r="AK185" s="30">
        <v>5364.19</v>
      </c>
      <c r="AL185" s="30">
        <v>5185.38</v>
      </c>
      <c r="AM185" s="30">
        <v>5364.19</v>
      </c>
      <c r="AN185" s="30">
        <v>5363.44</v>
      </c>
      <c r="AO185" s="30">
        <v>5364.19</v>
      </c>
      <c r="AP185" s="30">
        <v>5364.19</v>
      </c>
      <c r="AQ185" s="30">
        <v>0</v>
      </c>
      <c r="AR185" s="30">
        <v>0</v>
      </c>
      <c r="AS185" s="30">
        <v>0</v>
      </c>
      <c r="AT185" s="30">
        <v>0</v>
      </c>
      <c r="AU185" s="121">
        <v>0</v>
      </c>
      <c r="AV185" s="129" t="s">
        <v>1011</v>
      </c>
      <c r="AW185" s="129" t="s">
        <v>1011</v>
      </c>
      <c r="AX185" s="129" t="s">
        <v>527</v>
      </c>
    </row>
    <row r="186" spans="1:50" x14ac:dyDescent="0.25">
      <c r="A186" s="120">
        <v>46037.208333333489</v>
      </c>
      <c r="B186" s="28" t="s">
        <v>552</v>
      </c>
      <c r="C186" s="25" t="s">
        <v>427</v>
      </c>
      <c r="D186" s="25" t="s">
        <v>459</v>
      </c>
      <c r="E186" s="25" t="s">
        <v>423</v>
      </c>
      <c r="F186" s="29" t="s">
        <v>287</v>
      </c>
      <c r="G186" s="29" t="s">
        <v>20</v>
      </c>
      <c r="H186" s="29" t="s">
        <v>4</v>
      </c>
      <c r="I186" s="29" t="s">
        <v>269</v>
      </c>
      <c r="J186" s="29" t="s">
        <v>868</v>
      </c>
      <c r="K186" s="25" t="s">
        <v>646</v>
      </c>
      <c r="L186" s="25" t="s">
        <v>845</v>
      </c>
      <c r="M186" s="25" t="s">
        <v>1007</v>
      </c>
      <c r="N186" s="25" t="s">
        <v>800</v>
      </c>
      <c r="O186" s="25">
        <v>0</v>
      </c>
      <c r="P186" s="25" t="s">
        <v>5034</v>
      </c>
      <c r="Q186" s="28" t="s">
        <v>0</v>
      </c>
      <c r="R186" s="29" t="s">
        <v>1008</v>
      </c>
      <c r="S186" s="27" t="s">
        <v>1009</v>
      </c>
      <c r="T186" s="27" t="s">
        <v>1010</v>
      </c>
      <c r="U186" s="28" t="s">
        <v>302</v>
      </c>
      <c r="V186" s="26" t="s">
        <v>646</v>
      </c>
      <c r="W186" s="26" t="s">
        <v>647</v>
      </c>
      <c r="X186" s="26" t="s">
        <v>410</v>
      </c>
      <c r="Y186" s="37" t="s">
        <v>529</v>
      </c>
      <c r="Z186" s="37" t="s">
        <v>577</v>
      </c>
      <c r="AA186" s="37" t="s">
        <v>419</v>
      </c>
      <c r="AB186" s="30">
        <v>600</v>
      </c>
      <c r="AC186" s="30">
        <v>600</v>
      </c>
      <c r="AD186" s="31">
        <v>0</v>
      </c>
      <c r="AE186" s="30">
        <v>1559.25</v>
      </c>
      <c r="AF186" s="30">
        <v>1559.25</v>
      </c>
      <c r="AG186" s="32">
        <v>-959.25</v>
      </c>
      <c r="AH186" s="30">
        <v>1559.25</v>
      </c>
      <c r="AI186" s="10" t="s">
        <v>573</v>
      </c>
      <c r="AJ186" s="30">
        <v>222.75</v>
      </c>
      <c r="AK186" s="30">
        <v>222.75</v>
      </c>
      <c r="AL186" s="30">
        <v>222.75</v>
      </c>
      <c r="AM186" s="30">
        <v>222.75</v>
      </c>
      <c r="AN186" s="30">
        <v>222.75</v>
      </c>
      <c r="AO186" s="30">
        <v>222.75</v>
      </c>
      <c r="AP186" s="30">
        <v>222.75</v>
      </c>
      <c r="AQ186" s="30">
        <v>0</v>
      </c>
      <c r="AR186" s="30">
        <v>0</v>
      </c>
      <c r="AS186" s="30">
        <v>0</v>
      </c>
      <c r="AT186" s="30">
        <v>0</v>
      </c>
      <c r="AU186" s="121">
        <v>0</v>
      </c>
      <c r="AV186" s="129" t="s">
        <v>784</v>
      </c>
      <c r="AW186" s="129" t="s">
        <v>796</v>
      </c>
      <c r="AX186" s="129" t="s">
        <v>527</v>
      </c>
    </row>
    <row r="187" spans="1:50" x14ac:dyDescent="0.25">
      <c r="A187" s="120">
        <v>46037.208333333489</v>
      </c>
      <c r="B187" s="28" t="s">
        <v>552</v>
      </c>
      <c r="C187" s="25" t="s">
        <v>427</v>
      </c>
      <c r="D187" s="25" t="s">
        <v>459</v>
      </c>
      <c r="E187" s="25" t="s">
        <v>423</v>
      </c>
      <c r="F187" s="29" t="s">
        <v>287</v>
      </c>
      <c r="G187" s="29" t="s">
        <v>20</v>
      </c>
      <c r="H187" s="29" t="s">
        <v>4</v>
      </c>
      <c r="I187" s="29" t="s">
        <v>269</v>
      </c>
      <c r="J187" s="29" t="s">
        <v>868</v>
      </c>
      <c r="K187" s="25" t="s">
        <v>451</v>
      </c>
      <c r="L187" s="25" t="s">
        <v>845</v>
      </c>
      <c r="M187" s="25" t="s">
        <v>1007</v>
      </c>
      <c r="N187" s="25" t="s">
        <v>800</v>
      </c>
      <c r="O187" s="25">
        <v>0</v>
      </c>
      <c r="P187" s="25" t="s">
        <v>5034</v>
      </c>
      <c r="Q187" s="28" t="s">
        <v>0</v>
      </c>
      <c r="R187" s="29" t="s">
        <v>1008</v>
      </c>
      <c r="S187" s="27" t="s">
        <v>1009</v>
      </c>
      <c r="T187" s="27" t="s">
        <v>1010</v>
      </c>
      <c r="U187" s="28" t="s">
        <v>303</v>
      </c>
      <c r="V187" s="26" t="s">
        <v>451</v>
      </c>
      <c r="W187" s="26" t="s">
        <v>648</v>
      </c>
      <c r="X187" s="26" t="s">
        <v>410</v>
      </c>
      <c r="Y187" s="37" t="s">
        <v>526</v>
      </c>
      <c r="Z187" s="37" t="s">
        <v>575</v>
      </c>
      <c r="AA187" s="37" t="s">
        <v>415</v>
      </c>
      <c r="AB187" s="30">
        <v>1200</v>
      </c>
      <c r="AC187" s="30">
        <v>39171</v>
      </c>
      <c r="AD187" s="31">
        <v>-37971</v>
      </c>
      <c r="AE187" s="30">
        <v>0</v>
      </c>
      <c r="AF187" s="30">
        <v>0</v>
      </c>
      <c r="AG187" s="32">
        <v>1200</v>
      </c>
      <c r="AH187" s="30">
        <v>0</v>
      </c>
      <c r="AI187" s="10" t="s">
        <v>573</v>
      </c>
      <c r="AJ187" s="30">
        <v>0</v>
      </c>
      <c r="AK187" s="30">
        <v>0</v>
      </c>
      <c r="AL187" s="30">
        <v>0</v>
      </c>
      <c r="AM187" s="30">
        <v>0</v>
      </c>
      <c r="AN187" s="30">
        <v>0</v>
      </c>
      <c r="AO187" s="30">
        <v>0</v>
      </c>
      <c r="AP187" s="30">
        <v>0</v>
      </c>
      <c r="AQ187" s="30">
        <v>0</v>
      </c>
      <c r="AR187" s="30">
        <v>0</v>
      </c>
      <c r="AS187" s="30">
        <v>0</v>
      </c>
      <c r="AT187" s="30">
        <v>0</v>
      </c>
      <c r="AU187" s="121">
        <v>0</v>
      </c>
      <c r="AV187" s="129" t="s">
        <v>1011</v>
      </c>
      <c r="AW187" s="129" t="s">
        <v>1011</v>
      </c>
      <c r="AX187" s="129" t="s">
        <v>527</v>
      </c>
    </row>
    <row r="188" spans="1:50" x14ac:dyDescent="0.25">
      <c r="A188" s="120">
        <v>46037.208333333489</v>
      </c>
      <c r="B188" s="28" t="s">
        <v>552</v>
      </c>
      <c r="C188" s="25" t="s">
        <v>427</v>
      </c>
      <c r="D188" s="25" t="s">
        <v>459</v>
      </c>
      <c r="E188" s="25" t="s">
        <v>423</v>
      </c>
      <c r="F188" s="29" t="s">
        <v>287</v>
      </c>
      <c r="G188" s="29" t="s">
        <v>20</v>
      </c>
      <c r="H188" s="29" t="s">
        <v>4</v>
      </c>
      <c r="I188" s="29" t="s">
        <v>269</v>
      </c>
      <c r="J188" s="29" t="s">
        <v>868</v>
      </c>
      <c r="K188" s="25" t="s">
        <v>451</v>
      </c>
      <c r="L188" s="25" t="s">
        <v>845</v>
      </c>
      <c r="M188" s="25" t="s">
        <v>1007</v>
      </c>
      <c r="N188" s="25" t="s">
        <v>800</v>
      </c>
      <c r="O188" s="25">
        <v>0</v>
      </c>
      <c r="P188" s="25" t="s">
        <v>5034</v>
      </c>
      <c r="Q188" s="28" t="s">
        <v>0</v>
      </c>
      <c r="R188" s="29" t="s">
        <v>1008</v>
      </c>
      <c r="S188" s="27" t="s">
        <v>1009</v>
      </c>
      <c r="T188" s="27" t="s">
        <v>1010</v>
      </c>
      <c r="U188" s="28" t="s">
        <v>303</v>
      </c>
      <c r="V188" s="26" t="s">
        <v>451</v>
      </c>
      <c r="W188" s="26" t="s">
        <v>648</v>
      </c>
      <c r="X188" s="26" t="s">
        <v>410</v>
      </c>
      <c r="Y188" s="37" t="s">
        <v>528</v>
      </c>
      <c r="Z188" s="37" t="s">
        <v>576</v>
      </c>
      <c r="AA188" s="37" t="s">
        <v>416</v>
      </c>
      <c r="AB188" s="30">
        <v>5346</v>
      </c>
      <c r="AC188" s="30">
        <v>46371</v>
      </c>
      <c r="AD188" s="31">
        <v>-41025</v>
      </c>
      <c r="AE188" s="30">
        <v>22849.329999999998</v>
      </c>
      <c r="AF188" s="30">
        <v>22849.329999999998</v>
      </c>
      <c r="AG188" s="32">
        <v>-17503.329999999998</v>
      </c>
      <c r="AH188" s="30">
        <v>22849.329999999998</v>
      </c>
      <c r="AI188" s="10" t="s">
        <v>573</v>
      </c>
      <c r="AJ188" s="30">
        <v>3264.19</v>
      </c>
      <c r="AK188" s="30">
        <v>3264.19</v>
      </c>
      <c r="AL188" s="30">
        <v>3264.19</v>
      </c>
      <c r="AM188" s="30">
        <v>3264.19</v>
      </c>
      <c r="AN188" s="30">
        <v>3264.19</v>
      </c>
      <c r="AO188" s="30">
        <v>3264.19</v>
      </c>
      <c r="AP188" s="30">
        <v>3264.19</v>
      </c>
      <c r="AQ188" s="30">
        <v>0</v>
      </c>
      <c r="AR188" s="30">
        <v>0</v>
      </c>
      <c r="AS188" s="30">
        <v>0</v>
      </c>
      <c r="AT188" s="30">
        <v>0</v>
      </c>
      <c r="AU188" s="121">
        <v>0</v>
      </c>
      <c r="AV188" s="129" t="s">
        <v>1011</v>
      </c>
      <c r="AW188" s="129" t="s">
        <v>1011</v>
      </c>
      <c r="AX188" s="129" t="s">
        <v>527</v>
      </c>
    </row>
    <row r="189" spans="1:50" x14ac:dyDescent="0.25">
      <c r="A189" s="120">
        <v>46037.208333333489</v>
      </c>
      <c r="B189" s="28" t="s">
        <v>552</v>
      </c>
      <c r="C189" s="25" t="s">
        <v>427</v>
      </c>
      <c r="D189" s="25" t="s">
        <v>459</v>
      </c>
      <c r="E189" s="25" t="s">
        <v>423</v>
      </c>
      <c r="F189" s="29" t="s">
        <v>287</v>
      </c>
      <c r="G189" s="29" t="s">
        <v>20</v>
      </c>
      <c r="H189" s="29" t="s">
        <v>4</v>
      </c>
      <c r="I189" s="29" t="s">
        <v>269</v>
      </c>
      <c r="J189" s="29" t="s">
        <v>868</v>
      </c>
      <c r="K189" s="25" t="s">
        <v>451</v>
      </c>
      <c r="L189" s="25" t="s">
        <v>845</v>
      </c>
      <c r="M189" s="25" t="s">
        <v>1007</v>
      </c>
      <c r="N189" s="25" t="s">
        <v>800</v>
      </c>
      <c r="O189" s="25">
        <v>0</v>
      </c>
      <c r="P189" s="25" t="s">
        <v>5034</v>
      </c>
      <c r="Q189" s="28" t="s">
        <v>0</v>
      </c>
      <c r="R189" s="29" t="s">
        <v>1008</v>
      </c>
      <c r="S189" s="27" t="s">
        <v>1009</v>
      </c>
      <c r="T189" s="27" t="s">
        <v>1010</v>
      </c>
      <c r="U189" s="28" t="s">
        <v>303</v>
      </c>
      <c r="V189" s="26" t="s">
        <v>451</v>
      </c>
      <c r="W189" s="26" t="s">
        <v>648</v>
      </c>
      <c r="X189" s="26" t="s">
        <v>410</v>
      </c>
      <c r="Y189" s="37" t="s">
        <v>529</v>
      </c>
      <c r="Z189" s="37" t="s">
        <v>577</v>
      </c>
      <c r="AA189" s="37" t="s">
        <v>419</v>
      </c>
      <c r="AB189" s="30">
        <v>39171</v>
      </c>
      <c r="AC189" s="30">
        <v>5346</v>
      </c>
      <c r="AD189" s="31">
        <v>33825</v>
      </c>
      <c r="AE189" s="30">
        <v>3118.5</v>
      </c>
      <c r="AF189" s="30">
        <v>3118.5</v>
      </c>
      <c r="AG189" s="32">
        <v>36052.5</v>
      </c>
      <c r="AH189" s="30">
        <v>3118.5</v>
      </c>
      <c r="AI189" s="10" t="s">
        <v>573</v>
      </c>
      <c r="AJ189" s="30">
        <v>445.5</v>
      </c>
      <c r="AK189" s="30">
        <v>445.5</v>
      </c>
      <c r="AL189" s="30">
        <v>445.5</v>
      </c>
      <c r="AM189" s="30">
        <v>445.5</v>
      </c>
      <c r="AN189" s="30">
        <v>445.5</v>
      </c>
      <c r="AO189" s="30">
        <v>445.5</v>
      </c>
      <c r="AP189" s="30">
        <v>445.5</v>
      </c>
      <c r="AQ189" s="30">
        <v>0</v>
      </c>
      <c r="AR189" s="30">
        <v>0</v>
      </c>
      <c r="AS189" s="30">
        <v>0</v>
      </c>
      <c r="AT189" s="30">
        <v>0</v>
      </c>
      <c r="AU189" s="121">
        <v>0</v>
      </c>
      <c r="AV189" s="129" t="s">
        <v>920</v>
      </c>
      <c r="AW189" s="129" t="s">
        <v>785</v>
      </c>
      <c r="AX189" s="129" t="s">
        <v>527</v>
      </c>
    </row>
    <row r="190" spans="1:50" x14ac:dyDescent="0.25">
      <c r="A190" s="120">
        <v>46037.208333333489</v>
      </c>
      <c r="B190" s="28" t="s">
        <v>552</v>
      </c>
      <c r="C190" s="25" t="s">
        <v>427</v>
      </c>
      <c r="D190" s="25" t="s">
        <v>459</v>
      </c>
      <c r="E190" s="25" t="s">
        <v>423</v>
      </c>
      <c r="F190" s="29" t="s">
        <v>287</v>
      </c>
      <c r="G190" s="29" t="s">
        <v>20</v>
      </c>
      <c r="H190" s="29" t="s">
        <v>4</v>
      </c>
      <c r="I190" s="29" t="s">
        <v>269</v>
      </c>
      <c r="J190" s="29" t="s">
        <v>868</v>
      </c>
      <c r="K190" s="25" t="s">
        <v>451</v>
      </c>
      <c r="L190" s="25" t="s">
        <v>845</v>
      </c>
      <c r="M190" s="25" t="s">
        <v>1007</v>
      </c>
      <c r="N190" s="25" t="s">
        <v>800</v>
      </c>
      <c r="O190" s="25">
        <v>0</v>
      </c>
      <c r="P190" s="25" t="s">
        <v>5034</v>
      </c>
      <c r="Q190" s="28" t="s">
        <v>0</v>
      </c>
      <c r="R190" s="29" t="s">
        <v>1008</v>
      </c>
      <c r="S190" s="27" t="s">
        <v>1009</v>
      </c>
      <c r="T190" s="27" t="s">
        <v>1010</v>
      </c>
      <c r="U190" s="28" t="s">
        <v>303</v>
      </c>
      <c r="V190" s="26" t="s">
        <v>451</v>
      </c>
      <c r="W190" s="26" t="s">
        <v>648</v>
      </c>
      <c r="X190" s="26" t="s">
        <v>410</v>
      </c>
      <c r="Y190" s="37" t="s">
        <v>530</v>
      </c>
      <c r="Z190" s="37" t="s">
        <v>587</v>
      </c>
      <c r="AA190" s="37" t="s">
        <v>417</v>
      </c>
      <c r="AB190" s="30">
        <v>45576</v>
      </c>
      <c r="AC190" s="30">
        <v>405</v>
      </c>
      <c r="AD190" s="31">
        <v>45171</v>
      </c>
      <c r="AE190" s="30">
        <v>25089.82</v>
      </c>
      <c r="AF190" s="30">
        <v>25089.82</v>
      </c>
      <c r="AG190" s="32">
        <v>20486.18</v>
      </c>
      <c r="AH190" s="30">
        <v>25089.82</v>
      </c>
      <c r="AI190" s="10" t="s">
        <v>573</v>
      </c>
      <c r="AJ190" s="30">
        <v>3597.57</v>
      </c>
      <c r="AK190" s="30">
        <v>3600</v>
      </c>
      <c r="AL190" s="30">
        <v>3600</v>
      </c>
      <c r="AM190" s="30">
        <v>3594</v>
      </c>
      <c r="AN190" s="30">
        <v>3563</v>
      </c>
      <c r="AO190" s="30">
        <v>3549.75</v>
      </c>
      <c r="AP190" s="30">
        <v>3585.5</v>
      </c>
      <c r="AQ190" s="30">
        <v>0</v>
      </c>
      <c r="AR190" s="30">
        <v>0</v>
      </c>
      <c r="AS190" s="30">
        <v>0</v>
      </c>
      <c r="AT190" s="30">
        <v>0</v>
      </c>
      <c r="AU190" s="121">
        <v>0</v>
      </c>
      <c r="AV190" s="129" t="s">
        <v>920</v>
      </c>
      <c r="AW190" s="129" t="s">
        <v>785</v>
      </c>
      <c r="AX190" s="129" t="s">
        <v>527</v>
      </c>
    </row>
    <row r="191" spans="1:50" x14ac:dyDescent="0.25">
      <c r="A191" s="120">
        <v>46037.208333333489</v>
      </c>
      <c r="B191" s="28" t="s">
        <v>552</v>
      </c>
      <c r="C191" s="25" t="s">
        <v>427</v>
      </c>
      <c r="D191" s="25" t="s">
        <v>459</v>
      </c>
      <c r="E191" s="25" t="s">
        <v>423</v>
      </c>
      <c r="F191" s="29" t="s">
        <v>287</v>
      </c>
      <c r="G191" s="29" t="s">
        <v>20</v>
      </c>
      <c r="H191" s="29" t="s">
        <v>4</v>
      </c>
      <c r="I191" s="29" t="s">
        <v>269</v>
      </c>
      <c r="J191" s="29" t="s">
        <v>868</v>
      </c>
      <c r="K191" s="25" t="s">
        <v>273</v>
      </c>
      <c r="L191" s="25" t="s">
        <v>845</v>
      </c>
      <c r="M191" s="25" t="s">
        <v>1007</v>
      </c>
      <c r="N191" s="25" t="s">
        <v>800</v>
      </c>
      <c r="O191" s="25">
        <v>0</v>
      </c>
      <c r="P191" s="25" t="s">
        <v>5034</v>
      </c>
      <c r="Q191" s="28" t="s">
        <v>0</v>
      </c>
      <c r="R191" s="29" t="s">
        <v>1008</v>
      </c>
      <c r="S191" s="27" t="s">
        <v>1009</v>
      </c>
      <c r="T191" s="27" t="s">
        <v>1010</v>
      </c>
      <c r="U191" s="28" t="s">
        <v>305</v>
      </c>
      <c r="V191" s="26" t="s">
        <v>273</v>
      </c>
      <c r="W191" s="26" t="s">
        <v>653</v>
      </c>
      <c r="X191" s="26" t="s">
        <v>410</v>
      </c>
      <c r="Y191" s="37" t="s">
        <v>526</v>
      </c>
      <c r="Z191" s="37" t="s">
        <v>575</v>
      </c>
      <c r="AA191" s="37" t="s">
        <v>415</v>
      </c>
      <c r="AB191" s="30">
        <v>64371</v>
      </c>
      <c r="AC191" s="30">
        <v>2673</v>
      </c>
      <c r="AD191" s="31">
        <v>61698</v>
      </c>
      <c r="AE191" s="30">
        <v>0</v>
      </c>
      <c r="AF191" s="30">
        <v>0</v>
      </c>
      <c r="AG191" s="32">
        <v>64371</v>
      </c>
      <c r="AH191" s="30">
        <v>0</v>
      </c>
      <c r="AI191" s="10" t="s">
        <v>573</v>
      </c>
      <c r="AJ191" s="30">
        <v>0</v>
      </c>
      <c r="AK191" s="30">
        <v>0</v>
      </c>
      <c r="AL191" s="30">
        <v>0</v>
      </c>
      <c r="AM191" s="30">
        <v>0</v>
      </c>
      <c r="AN191" s="30">
        <v>0</v>
      </c>
      <c r="AO191" s="30">
        <v>0</v>
      </c>
      <c r="AP191" s="30">
        <v>0</v>
      </c>
      <c r="AQ191" s="30">
        <v>0</v>
      </c>
      <c r="AR191" s="30">
        <v>0</v>
      </c>
      <c r="AS191" s="30">
        <v>0</v>
      </c>
      <c r="AT191" s="30">
        <v>0</v>
      </c>
      <c r="AU191" s="121">
        <v>0</v>
      </c>
      <c r="AV191" s="129" t="s">
        <v>920</v>
      </c>
      <c r="AW191" s="129" t="s">
        <v>785</v>
      </c>
      <c r="AX191" s="129" t="s">
        <v>527</v>
      </c>
    </row>
    <row r="192" spans="1:50" x14ac:dyDescent="0.25">
      <c r="A192" s="120">
        <v>46037.208333333489</v>
      </c>
      <c r="B192" s="28" t="s">
        <v>552</v>
      </c>
      <c r="C192" s="25" t="s">
        <v>427</v>
      </c>
      <c r="D192" s="25" t="s">
        <v>459</v>
      </c>
      <c r="E192" s="25" t="s">
        <v>423</v>
      </c>
      <c r="F192" s="29" t="s">
        <v>287</v>
      </c>
      <c r="G192" s="29" t="s">
        <v>20</v>
      </c>
      <c r="H192" s="29" t="s">
        <v>4</v>
      </c>
      <c r="I192" s="29" t="s">
        <v>269</v>
      </c>
      <c r="J192" s="29" t="s">
        <v>868</v>
      </c>
      <c r="K192" s="25" t="s">
        <v>273</v>
      </c>
      <c r="L192" s="25" t="s">
        <v>845</v>
      </c>
      <c r="M192" s="25" t="s">
        <v>1007</v>
      </c>
      <c r="N192" s="25" t="s">
        <v>800</v>
      </c>
      <c r="O192" s="25">
        <v>0</v>
      </c>
      <c r="P192" s="25" t="s">
        <v>5034</v>
      </c>
      <c r="Q192" s="28" t="s">
        <v>0</v>
      </c>
      <c r="R192" s="29" t="s">
        <v>1008</v>
      </c>
      <c r="S192" s="27" t="s">
        <v>1009</v>
      </c>
      <c r="T192" s="27" t="s">
        <v>1010</v>
      </c>
      <c r="U192" s="28" t="s">
        <v>305</v>
      </c>
      <c r="V192" s="26" t="s">
        <v>273</v>
      </c>
      <c r="W192" s="26" t="s">
        <v>653</v>
      </c>
      <c r="X192" s="26" t="s">
        <v>410</v>
      </c>
      <c r="Y192" s="37" t="s">
        <v>528</v>
      </c>
      <c r="Z192" s="37" t="s">
        <v>576</v>
      </c>
      <c r="AA192" s="37" t="s">
        <v>416</v>
      </c>
      <c r="AB192" s="30">
        <v>2673</v>
      </c>
      <c r="AC192" s="30">
        <v>64371</v>
      </c>
      <c r="AD192" s="31">
        <v>-61698</v>
      </c>
      <c r="AE192" s="30">
        <v>37549.329999999994</v>
      </c>
      <c r="AF192" s="30">
        <v>37549.330000000009</v>
      </c>
      <c r="AG192" s="32">
        <v>-34876.330000000009</v>
      </c>
      <c r="AH192" s="30">
        <v>37549.330000000009</v>
      </c>
      <c r="AI192" s="10" t="s">
        <v>573</v>
      </c>
      <c r="AJ192" s="30">
        <v>5364.1900000000005</v>
      </c>
      <c r="AK192" s="30">
        <v>5364.1900000000005</v>
      </c>
      <c r="AL192" s="30">
        <v>5364.1900000000005</v>
      </c>
      <c r="AM192" s="30">
        <v>5364.1900000000005</v>
      </c>
      <c r="AN192" s="30">
        <v>5364.1900000000005</v>
      </c>
      <c r="AO192" s="30">
        <v>5364.1900000000005</v>
      </c>
      <c r="AP192" s="30">
        <v>5364.1900000000005</v>
      </c>
      <c r="AQ192" s="30">
        <v>0</v>
      </c>
      <c r="AR192" s="30">
        <v>0</v>
      </c>
      <c r="AS192" s="30">
        <v>0</v>
      </c>
      <c r="AT192" s="30">
        <v>0</v>
      </c>
      <c r="AU192" s="121">
        <v>0</v>
      </c>
      <c r="AV192" s="129" t="s">
        <v>1011</v>
      </c>
      <c r="AW192" s="129" t="s">
        <v>1011</v>
      </c>
      <c r="AX192" s="129" t="s">
        <v>527</v>
      </c>
    </row>
    <row r="193" spans="1:50" x14ac:dyDescent="0.25">
      <c r="A193" s="120">
        <v>46037.208333333489</v>
      </c>
      <c r="B193" s="28" t="s">
        <v>552</v>
      </c>
      <c r="C193" s="25" t="s">
        <v>427</v>
      </c>
      <c r="D193" s="25" t="s">
        <v>459</v>
      </c>
      <c r="E193" s="25" t="s">
        <v>423</v>
      </c>
      <c r="F193" s="29" t="s">
        <v>287</v>
      </c>
      <c r="G193" s="29" t="s">
        <v>20</v>
      </c>
      <c r="H193" s="29" t="s">
        <v>4</v>
      </c>
      <c r="I193" s="29" t="s">
        <v>269</v>
      </c>
      <c r="J193" s="29" t="s">
        <v>868</v>
      </c>
      <c r="K193" s="25" t="s">
        <v>273</v>
      </c>
      <c r="L193" s="25" t="s">
        <v>845</v>
      </c>
      <c r="M193" s="25" t="s">
        <v>1007</v>
      </c>
      <c r="N193" s="25" t="s">
        <v>800</v>
      </c>
      <c r="O193" s="25">
        <v>0</v>
      </c>
      <c r="P193" s="25" t="s">
        <v>5034</v>
      </c>
      <c r="Q193" s="28" t="s">
        <v>0</v>
      </c>
      <c r="R193" s="29" t="s">
        <v>1008</v>
      </c>
      <c r="S193" s="27" t="s">
        <v>1009</v>
      </c>
      <c r="T193" s="27" t="s">
        <v>1010</v>
      </c>
      <c r="U193" s="28" t="s">
        <v>305</v>
      </c>
      <c r="V193" s="26" t="s">
        <v>273</v>
      </c>
      <c r="W193" s="26" t="s">
        <v>653</v>
      </c>
      <c r="X193" s="26" t="s">
        <v>410</v>
      </c>
      <c r="Y193" s="37" t="s">
        <v>529</v>
      </c>
      <c r="Z193" s="37" t="s">
        <v>577</v>
      </c>
      <c r="AA193" s="37" t="s">
        <v>419</v>
      </c>
      <c r="AB193" s="30">
        <v>600</v>
      </c>
      <c r="AC193" s="30">
        <v>600</v>
      </c>
      <c r="AD193" s="31">
        <v>0</v>
      </c>
      <c r="AE193" s="30">
        <v>1559.25</v>
      </c>
      <c r="AF193" s="30">
        <v>1559.25</v>
      </c>
      <c r="AG193" s="32">
        <v>-959.25</v>
      </c>
      <c r="AH193" s="30">
        <v>1559.25</v>
      </c>
      <c r="AI193" s="10" t="s">
        <v>573</v>
      </c>
      <c r="AJ193" s="30">
        <v>222.75</v>
      </c>
      <c r="AK193" s="30">
        <v>222.75</v>
      </c>
      <c r="AL193" s="30">
        <v>222.75</v>
      </c>
      <c r="AM193" s="30">
        <v>222.75</v>
      </c>
      <c r="AN193" s="30">
        <v>222.75</v>
      </c>
      <c r="AO193" s="30">
        <v>222.75</v>
      </c>
      <c r="AP193" s="30">
        <v>222.75</v>
      </c>
      <c r="AQ193" s="30">
        <v>0</v>
      </c>
      <c r="AR193" s="30">
        <v>0</v>
      </c>
      <c r="AS193" s="30">
        <v>0</v>
      </c>
      <c r="AT193" s="30">
        <v>0</v>
      </c>
      <c r="AU193" s="121">
        <v>0</v>
      </c>
      <c r="AV193" s="129" t="s">
        <v>784</v>
      </c>
      <c r="AW193" s="129" t="s">
        <v>796</v>
      </c>
      <c r="AX193" s="129" t="s">
        <v>527</v>
      </c>
    </row>
    <row r="194" spans="1:50" x14ac:dyDescent="0.25">
      <c r="A194" s="120">
        <v>46037.208333333489</v>
      </c>
      <c r="B194" s="28" t="s">
        <v>552</v>
      </c>
      <c r="C194" s="25" t="s">
        <v>427</v>
      </c>
      <c r="D194" s="25" t="s">
        <v>459</v>
      </c>
      <c r="E194" s="25" t="s">
        <v>423</v>
      </c>
      <c r="F194" s="29" t="s">
        <v>287</v>
      </c>
      <c r="G194" s="29" t="s">
        <v>20</v>
      </c>
      <c r="H194" s="29" t="s">
        <v>4</v>
      </c>
      <c r="I194" s="29" t="s">
        <v>269</v>
      </c>
      <c r="J194" s="29" t="s">
        <v>868</v>
      </c>
      <c r="K194" s="25" t="s">
        <v>276</v>
      </c>
      <c r="L194" s="25" t="s">
        <v>845</v>
      </c>
      <c r="M194" s="25" t="s">
        <v>1007</v>
      </c>
      <c r="N194" s="25" t="s">
        <v>800</v>
      </c>
      <c r="O194" s="25">
        <v>0</v>
      </c>
      <c r="P194" s="25" t="s">
        <v>5034</v>
      </c>
      <c r="Q194" s="28" t="s">
        <v>0</v>
      </c>
      <c r="R194" s="29" t="s">
        <v>1008</v>
      </c>
      <c r="S194" s="27" t="s">
        <v>1009</v>
      </c>
      <c r="T194" s="27" t="s">
        <v>1010</v>
      </c>
      <c r="U194" s="28" t="s">
        <v>306</v>
      </c>
      <c r="V194" s="26" t="s">
        <v>276</v>
      </c>
      <c r="W194" s="26" t="s">
        <v>654</v>
      </c>
      <c r="X194" s="26" t="s">
        <v>410</v>
      </c>
      <c r="Y194" s="37" t="s">
        <v>526</v>
      </c>
      <c r="Z194" s="37" t="s">
        <v>575</v>
      </c>
      <c r="AA194" s="37" t="s">
        <v>415</v>
      </c>
      <c r="AB194" s="30">
        <v>2673</v>
      </c>
      <c r="AC194" s="30">
        <v>2673</v>
      </c>
      <c r="AD194" s="31">
        <v>0</v>
      </c>
      <c r="AE194" s="30">
        <v>0</v>
      </c>
      <c r="AF194" s="30">
        <v>0</v>
      </c>
      <c r="AG194" s="32">
        <v>2673</v>
      </c>
      <c r="AH194" s="30">
        <v>0</v>
      </c>
      <c r="AI194" s="10" t="s">
        <v>573</v>
      </c>
      <c r="AJ194" s="30">
        <v>0</v>
      </c>
      <c r="AK194" s="30">
        <v>0</v>
      </c>
      <c r="AL194" s="30">
        <v>0</v>
      </c>
      <c r="AM194" s="30">
        <v>0</v>
      </c>
      <c r="AN194" s="30">
        <v>0</v>
      </c>
      <c r="AO194" s="30">
        <v>0</v>
      </c>
      <c r="AP194" s="30">
        <v>0</v>
      </c>
      <c r="AQ194" s="30">
        <v>0</v>
      </c>
      <c r="AR194" s="30">
        <v>0</v>
      </c>
      <c r="AS194" s="30">
        <v>0</v>
      </c>
      <c r="AT194" s="30">
        <v>0</v>
      </c>
      <c r="AU194" s="121">
        <v>0</v>
      </c>
      <c r="AV194" s="129" t="s">
        <v>784</v>
      </c>
      <c r="AW194" s="129" t="s">
        <v>785</v>
      </c>
      <c r="AX194" s="129" t="s">
        <v>527</v>
      </c>
    </row>
    <row r="195" spans="1:50" x14ac:dyDescent="0.25">
      <c r="A195" s="120">
        <v>46037.208333333489</v>
      </c>
      <c r="B195" s="28" t="s">
        <v>552</v>
      </c>
      <c r="C195" s="25" t="s">
        <v>427</v>
      </c>
      <c r="D195" s="25" t="s">
        <v>459</v>
      </c>
      <c r="E195" s="25" t="s">
        <v>423</v>
      </c>
      <c r="F195" s="29" t="s">
        <v>287</v>
      </c>
      <c r="G195" s="29" t="s">
        <v>20</v>
      </c>
      <c r="H195" s="29" t="s">
        <v>4</v>
      </c>
      <c r="I195" s="29" t="s">
        <v>269</v>
      </c>
      <c r="J195" s="29" t="s">
        <v>868</v>
      </c>
      <c r="K195" s="25" t="s">
        <v>276</v>
      </c>
      <c r="L195" s="25" t="s">
        <v>845</v>
      </c>
      <c r="M195" s="25" t="s">
        <v>1007</v>
      </c>
      <c r="N195" s="25" t="s">
        <v>800</v>
      </c>
      <c r="O195" s="25">
        <v>0</v>
      </c>
      <c r="P195" s="25" t="s">
        <v>5034</v>
      </c>
      <c r="Q195" s="28" t="s">
        <v>0</v>
      </c>
      <c r="R195" s="29" t="s">
        <v>1008</v>
      </c>
      <c r="S195" s="27" t="s">
        <v>1009</v>
      </c>
      <c r="T195" s="27" t="s">
        <v>1010</v>
      </c>
      <c r="U195" s="28" t="s">
        <v>306</v>
      </c>
      <c r="V195" s="26" t="s">
        <v>276</v>
      </c>
      <c r="W195" s="26" t="s">
        <v>654</v>
      </c>
      <c r="X195" s="26" t="s">
        <v>410</v>
      </c>
      <c r="Y195" s="37" t="s">
        <v>528</v>
      </c>
      <c r="Z195" s="37" t="s">
        <v>576</v>
      </c>
      <c r="AA195" s="37" t="s">
        <v>416</v>
      </c>
      <c r="AB195" s="30">
        <v>580</v>
      </c>
      <c r="AC195" s="30">
        <v>580</v>
      </c>
      <c r="AD195" s="31">
        <v>0</v>
      </c>
      <c r="AE195" s="30">
        <v>37529.14</v>
      </c>
      <c r="AF195" s="30">
        <v>37529.139999999992</v>
      </c>
      <c r="AG195" s="32">
        <v>-36949.139999999992</v>
      </c>
      <c r="AH195" s="30">
        <v>37529.139999999992</v>
      </c>
      <c r="AI195" s="10" t="s">
        <v>573</v>
      </c>
      <c r="AJ195" s="30">
        <v>5348.4699999999993</v>
      </c>
      <c r="AK195" s="30">
        <v>5359.72</v>
      </c>
      <c r="AL195" s="30">
        <v>5364.19</v>
      </c>
      <c r="AM195" s="30">
        <v>5364.19</v>
      </c>
      <c r="AN195" s="30">
        <v>5364.19</v>
      </c>
      <c r="AO195" s="30">
        <v>5364.19</v>
      </c>
      <c r="AP195" s="30">
        <v>5364.19</v>
      </c>
      <c r="AQ195" s="30">
        <v>0</v>
      </c>
      <c r="AR195" s="30">
        <v>0</v>
      </c>
      <c r="AS195" s="30">
        <v>0</v>
      </c>
      <c r="AT195" s="30">
        <v>0</v>
      </c>
      <c r="AU195" s="121">
        <v>0</v>
      </c>
      <c r="AV195" s="129" t="s">
        <v>784</v>
      </c>
      <c r="AW195" s="129" t="s">
        <v>796</v>
      </c>
      <c r="AX195" s="129" t="s">
        <v>527</v>
      </c>
    </row>
    <row r="196" spans="1:50" x14ac:dyDescent="0.25">
      <c r="A196" s="120">
        <v>46037.208333333489</v>
      </c>
      <c r="B196" s="28" t="s">
        <v>552</v>
      </c>
      <c r="C196" s="25" t="s">
        <v>427</v>
      </c>
      <c r="D196" s="25" t="s">
        <v>459</v>
      </c>
      <c r="E196" s="25" t="s">
        <v>423</v>
      </c>
      <c r="F196" s="29" t="s">
        <v>287</v>
      </c>
      <c r="G196" s="29" t="s">
        <v>20</v>
      </c>
      <c r="H196" s="29" t="s">
        <v>4</v>
      </c>
      <c r="I196" s="29" t="s">
        <v>269</v>
      </c>
      <c r="J196" s="29" t="s">
        <v>868</v>
      </c>
      <c r="K196" s="25" t="s">
        <v>276</v>
      </c>
      <c r="L196" s="25" t="s">
        <v>845</v>
      </c>
      <c r="M196" s="25" t="s">
        <v>1007</v>
      </c>
      <c r="N196" s="25" t="s">
        <v>800</v>
      </c>
      <c r="O196" s="25">
        <v>0</v>
      </c>
      <c r="P196" s="25" t="s">
        <v>5034</v>
      </c>
      <c r="Q196" s="28" t="s">
        <v>0</v>
      </c>
      <c r="R196" s="29" t="s">
        <v>1008</v>
      </c>
      <c r="S196" s="27" t="s">
        <v>1009</v>
      </c>
      <c r="T196" s="27" t="s">
        <v>1010</v>
      </c>
      <c r="U196" s="28" t="s">
        <v>306</v>
      </c>
      <c r="V196" s="26" t="s">
        <v>276</v>
      </c>
      <c r="W196" s="26" t="s">
        <v>654</v>
      </c>
      <c r="X196" s="26" t="s">
        <v>410</v>
      </c>
      <c r="Y196" s="37" t="s">
        <v>529</v>
      </c>
      <c r="Z196" s="37" t="s">
        <v>577</v>
      </c>
      <c r="AA196" s="37" t="s">
        <v>419</v>
      </c>
      <c r="AB196" s="30">
        <v>64371</v>
      </c>
      <c r="AC196" s="30">
        <v>64371</v>
      </c>
      <c r="AD196" s="31">
        <v>0</v>
      </c>
      <c r="AE196" s="30">
        <v>1559.25</v>
      </c>
      <c r="AF196" s="30">
        <v>1559.25</v>
      </c>
      <c r="AG196" s="32">
        <v>62811.75</v>
      </c>
      <c r="AH196" s="30">
        <v>1559.25</v>
      </c>
      <c r="AI196" s="10" t="s">
        <v>573</v>
      </c>
      <c r="AJ196" s="30">
        <v>222.75</v>
      </c>
      <c r="AK196" s="30">
        <v>222.75</v>
      </c>
      <c r="AL196" s="30">
        <v>222.75</v>
      </c>
      <c r="AM196" s="30">
        <v>222.75</v>
      </c>
      <c r="AN196" s="30">
        <v>222.75</v>
      </c>
      <c r="AO196" s="30">
        <v>222.75</v>
      </c>
      <c r="AP196" s="30">
        <v>222.75</v>
      </c>
      <c r="AQ196" s="30">
        <v>0</v>
      </c>
      <c r="AR196" s="30">
        <v>0</v>
      </c>
      <c r="AS196" s="30">
        <v>0</v>
      </c>
      <c r="AT196" s="30">
        <v>0</v>
      </c>
      <c r="AU196" s="121">
        <v>0</v>
      </c>
      <c r="AV196" s="129" t="s">
        <v>784</v>
      </c>
      <c r="AW196" s="129" t="s">
        <v>785</v>
      </c>
      <c r="AX196" s="129" t="s">
        <v>527</v>
      </c>
    </row>
    <row r="197" spans="1:50" x14ac:dyDescent="0.25">
      <c r="A197" s="120">
        <v>46037.208333333489</v>
      </c>
      <c r="B197" s="28" t="s">
        <v>552</v>
      </c>
      <c r="C197" s="25" t="s">
        <v>427</v>
      </c>
      <c r="D197" s="25" t="s">
        <v>459</v>
      </c>
      <c r="E197" s="25" t="s">
        <v>423</v>
      </c>
      <c r="F197" s="29" t="s">
        <v>287</v>
      </c>
      <c r="G197" s="29" t="s">
        <v>20</v>
      </c>
      <c r="H197" s="29" t="s">
        <v>4</v>
      </c>
      <c r="I197" s="29" t="s">
        <v>269</v>
      </c>
      <c r="J197" s="29" t="s">
        <v>868</v>
      </c>
      <c r="K197" s="25" t="s">
        <v>443</v>
      </c>
      <c r="L197" s="25" t="s">
        <v>845</v>
      </c>
      <c r="M197" s="25" t="s">
        <v>1007</v>
      </c>
      <c r="N197" s="25" t="s">
        <v>800</v>
      </c>
      <c r="O197" s="25">
        <v>0</v>
      </c>
      <c r="P197" s="25" t="s">
        <v>5034</v>
      </c>
      <c r="Q197" s="28" t="s">
        <v>0</v>
      </c>
      <c r="R197" s="29" t="s">
        <v>1008</v>
      </c>
      <c r="S197" s="27" t="s">
        <v>1009</v>
      </c>
      <c r="T197" s="27" t="s">
        <v>1010</v>
      </c>
      <c r="U197" s="28" t="s">
        <v>307</v>
      </c>
      <c r="V197" s="26" t="s">
        <v>443</v>
      </c>
      <c r="W197" s="26" t="s">
        <v>655</v>
      </c>
      <c r="X197" s="26" t="s">
        <v>410</v>
      </c>
      <c r="Y197" s="37" t="s">
        <v>526</v>
      </c>
      <c r="Z197" s="37" t="s">
        <v>575</v>
      </c>
      <c r="AA197" s="37" t="s">
        <v>415</v>
      </c>
      <c r="AB197" s="30">
        <v>600</v>
      </c>
      <c r="AC197" s="30">
        <v>46371</v>
      </c>
      <c r="AD197" s="31">
        <v>-45771</v>
      </c>
      <c r="AE197" s="30">
        <v>0</v>
      </c>
      <c r="AF197" s="30">
        <v>0</v>
      </c>
      <c r="AG197" s="32">
        <v>600</v>
      </c>
      <c r="AH197" s="30">
        <v>0</v>
      </c>
      <c r="AI197" s="10" t="s">
        <v>573</v>
      </c>
      <c r="AJ197" s="30">
        <v>0</v>
      </c>
      <c r="AK197" s="30">
        <v>0</v>
      </c>
      <c r="AL197" s="30">
        <v>0</v>
      </c>
      <c r="AM197" s="30">
        <v>0</v>
      </c>
      <c r="AN197" s="30">
        <v>0</v>
      </c>
      <c r="AO197" s="30">
        <v>0</v>
      </c>
      <c r="AP197" s="30">
        <v>0</v>
      </c>
      <c r="AQ197" s="30">
        <v>0</v>
      </c>
      <c r="AR197" s="30">
        <v>0</v>
      </c>
      <c r="AS197" s="30">
        <v>0</v>
      </c>
      <c r="AT197" s="30">
        <v>0</v>
      </c>
      <c r="AU197" s="121">
        <v>0</v>
      </c>
      <c r="AV197" s="129" t="s">
        <v>1011</v>
      </c>
      <c r="AW197" s="129" t="s">
        <v>1011</v>
      </c>
      <c r="AX197" s="129" t="s">
        <v>527</v>
      </c>
    </row>
    <row r="198" spans="1:50" x14ac:dyDescent="0.25">
      <c r="A198" s="120">
        <v>46037.208333333489</v>
      </c>
      <c r="B198" s="28" t="s">
        <v>552</v>
      </c>
      <c r="C198" s="25" t="s">
        <v>427</v>
      </c>
      <c r="D198" s="25" t="s">
        <v>459</v>
      </c>
      <c r="E198" s="25" t="s">
        <v>423</v>
      </c>
      <c r="F198" s="29" t="s">
        <v>287</v>
      </c>
      <c r="G198" s="29" t="s">
        <v>20</v>
      </c>
      <c r="H198" s="29" t="s">
        <v>4</v>
      </c>
      <c r="I198" s="29" t="s">
        <v>269</v>
      </c>
      <c r="J198" s="29" t="s">
        <v>868</v>
      </c>
      <c r="K198" s="25" t="s">
        <v>443</v>
      </c>
      <c r="L198" s="25" t="s">
        <v>845</v>
      </c>
      <c r="M198" s="25" t="s">
        <v>1007</v>
      </c>
      <c r="N198" s="25" t="s">
        <v>800</v>
      </c>
      <c r="O198" s="25">
        <v>0</v>
      </c>
      <c r="P198" s="25" t="s">
        <v>5034</v>
      </c>
      <c r="Q198" s="28" t="s">
        <v>0</v>
      </c>
      <c r="R198" s="29" t="s">
        <v>1008</v>
      </c>
      <c r="S198" s="27" t="s">
        <v>1009</v>
      </c>
      <c r="T198" s="27" t="s">
        <v>1010</v>
      </c>
      <c r="U198" s="28" t="s">
        <v>307</v>
      </c>
      <c r="V198" s="26" t="s">
        <v>443</v>
      </c>
      <c r="W198" s="26" t="s">
        <v>655</v>
      </c>
      <c r="X198" s="26" t="s">
        <v>410</v>
      </c>
      <c r="Y198" s="37" t="s">
        <v>528</v>
      </c>
      <c r="Z198" s="37" t="s">
        <v>576</v>
      </c>
      <c r="AA198" s="37" t="s">
        <v>416</v>
      </c>
      <c r="AB198" s="30">
        <v>2673</v>
      </c>
      <c r="AC198" s="30">
        <v>600</v>
      </c>
      <c r="AD198" s="31">
        <v>2073</v>
      </c>
      <c r="AE198" s="30">
        <v>27049.329999999998</v>
      </c>
      <c r="AF198" s="30">
        <v>27049.329999999998</v>
      </c>
      <c r="AG198" s="32">
        <v>-24376.329999999998</v>
      </c>
      <c r="AH198" s="30">
        <v>27049.329999999998</v>
      </c>
      <c r="AI198" s="10" t="s">
        <v>573</v>
      </c>
      <c r="AJ198" s="30">
        <v>3864.1899999999996</v>
      </c>
      <c r="AK198" s="30">
        <v>3864.19</v>
      </c>
      <c r="AL198" s="30">
        <v>3864.19</v>
      </c>
      <c r="AM198" s="30">
        <v>3864.19</v>
      </c>
      <c r="AN198" s="30">
        <v>3864.1899999999996</v>
      </c>
      <c r="AO198" s="30">
        <v>3864.1899999999996</v>
      </c>
      <c r="AP198" s="30">
        <v>3864.1899999999996</v>
      </c>
      <c r="AQ198" s="30">
        <v>0</v>
      </c>
      <c r="AR198" s="30">
        <v>0</v>
      </c>
      <c r="AS198" s="30">
        <v>0</v>
      </c>
      <c r="AT198" s="30">
        <v>0</v>
      </c>
      <c r="AU198" s="121">
        <v>0</v>
      </c>
      <c r="AV198" s="129" t="s">
        <v>920</v>
      </c>
      <c r="AW198" s="129" t="s">
        <v>796</v>
      </c>
      <c r="AX198" s="129" t="s">
        <v>527</v>
      </c>
    </row>
    <row r="199" spans="1:50" x14ac:dyDescent="0.25">
      <c r="A199" s="120">
        <v>46037.208333333489</v>
      </c>
      <c r="B199" s="28" t="s">
        <v>552</v>
      </c>
      <c r="C199" s="25" t="s">
        <v>427</v>
      </c>
      <c r="D199" s="25" t="s">
        <v>459</v>
      </c>
      <c r="E199" s="25" t="s">
        <v>423</v>
      </c>
      <c r="F199" s="29" t="s">
        <v>287</v>
      </c>
      <c r="G199" s="29" t="s">
        <v>20</v>
      </c>
      <c r="H199" s="29" t="s">
        <v>4</v>
      </c>
      <c r="I199" s="29" t="s">
        <v>269</v>
      </c>
      <c r="J199" s="29" t="s">
        <v>868</v>
      </c>
      <c r="K199" s="25" t="s">
        <v>443</v>
      </c>
      <c r="L199" s="25" t="s">
        <v>845</v>
      </c>
      <c r="M199" s="25" t="s">
        <v>1007</v>
      </c>
      <c r="N199" s="25" t="s">
        <v>800</v>
      </c>
      <c r="O199" s="25">
        <v>0</v>
      </c>
      <c r="P199" s="25" t="s">
        <v>5034</v>
      </c>
      <c r="Q199" s="28" t="s">
        <v>0</v>
      </c>
      <c r="R199" s="29" t="s">
        <v>1008</v>
      </c>
      <c r="S199" s="27" t="s">
        <v>1009</v>
      </c>
      <c r="T199" s="27" t="s">
        <v>1010</v>
      </c>
      <c r="U199" s="28" t="s">
        <v>307</v>
      </c>
      <c r="V199" s="26" t="s">
        <v>443</v>
      </c>
      <c r="W199" s="26" t="s">
        <v>655</v>
      </c>
      <c r="X199" s="26" t="s">
        <v>410</v>
      </c>
      <c r="Y199" s="37" t="s">
        <v>529</v>
      </c>
      <c r="Z199" s="37" t="s">
        <v>577</v>
      </c>
      <c r="AA199" s="37" t="s">
        <v>419</v>
      </c>
      <c r="AB199" s="30">
        <v>46371</v>
      </c>
      <c r="AC199" s="30">
        <v>2673</v>
      </c>
      <c r="AD199" s="31">
        <v>43698</v>
      </c>
      <c r="AE199" s="30">
        <v>1559.25</v>
      </c>
      <c r="AF199" s="30">
        <v>1559.25</v>
      </c>
      <c r="AG199" s="32">
        <v>44811.75</v>
      </c>
      <c r="AH199" s="30">
        <v>1559.25</v>
      </c>
      <c r="AI199" s="10" t="s">
        <v>573</v>
      </c>
      <c r="AJ199" s="30">
        <v>222.75</v>
      </c>
      <c r="AK199" s="30">
        <v>222.75</v>
      </c>
      <c r="AL199" s="30">
        <v>222.75</v>
      </c>
      <c r="AM199" s="30">
        <v>222.75</v>
      </c>
      <c r="AN199" s="30">
        <v>222.75</v>
      </c>
      <c r="AO199" s="30">
        <v>222.75</v>
      </c>
      <c r="AP199" s="30">
        <v>222.75</v>
      </c>
      <c r="AQ199" s="30">
        <v>0</v>
      </c>
      <c r="AR199" s="30">
        <v>0</v>
      </c>
      <c r="AS199" s="30">
        <v>0</v>
      </c>
      <c r="AT199" s="30">
        <v>0</v>
      </c>
      <c r="AU199" s="121">
        <v>0</v>
      </c>
      <c r="AV199" s="129" t="s">
        <v>920</v>
      </c>
      <c r="AW199" s="129" t="s">
        <v>785</v>
      </c>
      <c r="AX199" s="129" t="s">
        <v>527</v>
      </c>
    </row>
    <row r="200" spans="1:50" x14ac:dyDescent="0.25">
      <c r="A200" s="120">
        <v>46037.208333333489</v>
      </c>
      <c r="B200" s="28" t="s">
        <v>552</v>
      </c>
      <c r="C200" s="25" t="s">
        <v>427</v>
      </c>
      <c r="D200" s="25" t="s">
        <v>459</v>
      </c>
      <c r="E200" s="25" t="s">
        <v>423</v>
      </c>
      <c r="F200" s="29" t="s">
        <v>287</v>
      </c>
      <c r="G200" s="29" t="s">
        <v>20</v>
      </c>
      <c r="H200" s="29" t="s">
        <v>4</v>
      </c>
      <c r="I200" s="29" t="s">
        <v>269</v>
      </c>
      <c r="J200" s="29" t="s">
        <v>868</v>
      </c>
      <c r="K200" s="25" t="s">
        <v>281</v>
      </c>
      <c r="L200" s="25" t="s">
        <v>845</v>
      </c>
      <c r="M200" s="25" t="s">
        <v>1007</v>
      </c>
      <c r="N200" s="25" t="s">
        <v>800</v>
      </c>
      <c r="O200" s="25">
        <v>0</v>
      </c>
      <c r="P200" s="25" t="s">
        <v>5034</v>
      </c>
      <c r="Q200" s="28" t="s">
        <v>0</v>
      </c>
      <c r="R200" s="29" t="s">
        <v>1008</v>
      </c>
      <c r="S200" s="27" t="s">
        <v>1009</v>
      </c>
      <c r="T200" s="27" t="s">
        <v>1010</v>
      </c>
      <c r="U200" s="28" t="s">
        <v>308</v>
      </c>
      <c r="V200" s="26" t="s">
        <v>281</v>
      </c>
      <c r="W200" s="26" t="s">
        <v>656</v>
      </c>
      <c r="X200" s="26" t="s">
        <v>410</v>
      </c>
      <c r="Y200" s="37" t="s">
        <v>526</v>
      </c>
      <c r="Z200" s="37" t="s">
        <v>575</v>
      </c>
      <c r="AA200" s="37" t="s">
        <v>415</v>
      </c>
      <c r="AB200" s="30">
        <v>64371</v>
      </c>
      <c r="AC200" s="30">
        <v>64371</v>
      </c>
      <c r="AD200" s="31">
        <v>0</v>
      </c>
      <c r="AE200" s="30">
        <v>0</v>
      </c>
      <c r="AF200" s="30">
        <v>0</v>
      </c>
      <c r="AG200" s="32">
        <v>64371</v>
      </c>
      <c r="AH200" s="30">
        <v>0</v>
      </c>
      <c r="AI200" s="10" t="s">
        <v>573</v>
      </c>
      <c r="AJ200" s="30">
        <v>0</v>
      </c>
      <c r="AK200" s="30">
        <v>0</v>
      </c>
      <c r="AL200" s="30">
        <v>0</v>
      </c>
      <c r="AM200" s="30">
        <v>0</v>
      </c>
      <c r="AN200" s="30">
        <v>0</v>
      </c>
      <c r="AO200" s="30">
        <v>0</v>
      </c>
      <c r="AP200" s="30">
        <v>0</v>
      </c>
      <c r="AQ200" s="30">
        <v>0</v>
      </c>
      <c r="AR200" s="30">
        <v>0</v>
      </c>
      <c r="AS200" s="30">
        <v>0</v>
      </c>
      <c r="AT200" s="30">
        <v>0</v>
      </c>
      <c r="AU200" s="121">
        <v>0</v>
      </c>
      <c r="AV200" s="129" t="s">
        <v>784</v>
      </c>
      <c r="AW200" s="129" t="s">
        <v>785</v>
      </c>
      <c r="AX200" s="129" t="s">
        <v>527</v>
      </c>
    </row>
    <row r="201" spans="1:50" x14ac:dyDescent="0.25">
      <c r="A201" s="120">
        <v>46037.208333333489</v>
      </c>
      <c r="B201" s="28" t="s">
        <v>552</v>
      </c>
      <c r="C201" s="25" t="s">
        <v>427</v>
      </c>
      <c r="D201" s="25" t="s">
        <v>459</v>
      </c>
      <c r="E201" s="25" t="s">
        <v>423</v>
      </c>
      <c r="F201" s="29" t="s">
        <v>287</v>
      </c>
      <c r="G201" s="29" t="s">
        <v>20</v>
      </c>
      <c r="H201" s="29" t="s">
        <v>4</v>
      </c>
      <c r="I201" s="29" t="s">
        <v>269</v>
      </c>
      <c r="J201" s="29" t="s">
        <v>868</v>
      </c>
      <c r="K201" s="25" t="s">
        <v>281</v>
      </c>
      <c r="L201" s="25" t="s">
        <v>845</v>
      </c>
      <c r="M201" s="25" t="s">
        <v>1007</v>
      </c>
      <c r="N201" s="25" t="s">
        <v>800</v>
      </c>
      <c r="O201" s="25">
        <v>0</v>
      </c>
      <c r="P201" s="25" t="s">
        <v>5034</v>
      </c>
      <c r="Q201" s="28" t="s">
        <v>0</v>
      </c>
      <c r="R201" s="29" t="s">
        <v>1008</v>
      </c>
      <c r="S201" s="27" t="s">
        <v>1009</v>
      </c>
      <c r="T201" s="27" t="s">
        <v>1010</v>
      </c>
      <c r="U201" s="28" t="s">
        <v>308</v>
      </c>
      <c r="V201" s="26" t="s">
        <v>281</v>
      </c>
      <c r="W201" s="26" t="s">
        <v>656</v>
      </c>
      <c r="X201" s="26" t="s">
        <v>410</v>
      </c>
      <c r="Y201" s="37" t="s">
        <v>528</v>
      </c>
      <c r="Z201" s="37" t="s">
        <v>576</v>
      </c>
      <c r="AA201" s="37" t="s">
        <v>416</v>
      </c>
      <c r="AB201" s="30">
        <v>2652</v>
      </c>
      <c r="AC201" s="30">
        <v>579</v>
      </c>
      <c r="AD201" s="31">
        <v>2073</v>
      </c>
      <c r="AE201" s="30">
        <v>37514.68</v>
      </c>
      <c r="AF201" s="30">
        <v>37514.68</v>
      </c>
      <c r="AG201" s="32">
        <v>-34862.68</v>
      </c>
      <c r="AH201" s="30">
        <v>37514.68</v>
      </c>
      <c r="AI201" s="10" t="s">
        <v>573</v>
      </c>
      <c r="AJ201" s="30">
        <v>5364.1900000000005</v>
      </c>
      <c r="AK201" s="30">
        <v>5349.29</v>
      </c>
      <c r="AL201" s="30">
        <v>5358.6</v>
      </c>
      <c r="AM201" s="30">
        <v>5362.7</v>
      </c>
      <c r="AN201" s="30">
        <v>5361.21</v>
      </c>
      <c r="AO201" s="30">
        <v>5361.58</v>
      </c>
      <c r="AP201" s="30">
        <v>5357.1100000000006</v>
      </c>
      <c r="AQ201" s="30">
        <v>0</v>
      </c>
      <c r="AR201" s="30">
        <v>0</v>
      </c>
      <c r="AS201" s="30">
        <v>0</v>
      </c>
      <c r="AT201" s="30">
        <v>0</v>
      </c>
      <c r="AU201" s="121">
        <v>0</v>
      </c>
      <c r="AV201" s="129" t="s">
        <v>920</v>
      </c>
      <c r="AW201" s="129" t="s">
        <v>796</v>
      </c>
      <c r="AX201" s="129" t="s">
        <v>527</v>
      </c>
    </row>
    <row r="202" spans="1:50" x14ac:dyDescent="0.25">
      <c r="A202" s="120">
        <v>46037.208333333489</v>
      </c>
      <c r="B202" s="28" t="s">
        <v>552</v>
      </c>
      <c r="C202" s="25" t="s">
        <v>427</v>
      </c>
      <c r="D202" s="25" t="s">
        <v>459</v>
      </c>
      <c r="E202" s="25" t="s">
        <v>423</v>
      </c>
      <c r="F202" s="29" t="s">
        <v>287</v>
      </c>
      <c r="G202" s="29" t="s">
        <v>20</v>
      </c>
      <c r="H202" s="29" t="s">
        <v>4</v>
      </c>
      <c r="I202" s="29" t="s">
        <v>269</v>
      </c>
      <c r="J202" s="29" t="s">
        <v>868</v>
      </c>
      <c r="K202" s="25" t="s">
        <v>281</v>
      </c>
      <c r="L202" s="25" t="s">
        <v>845</v>
      </c>
      <c r="M202" s="25" t="s">
        <v>1007</v>
      </c>
      <c r="N202" s="25" t="s">
        <v>800</v>
      </c>
      <c r="O202" s="25">
        <v>0</v>
      </c>
      <c r="P202" s="25" t="s">
        <v>5034</v>
      </c>
      <c r="Q202" s="28" t="s">
        <v>0</v>
      </c>
      <c r="R202" s="29" t="s">
        <v>1008</v>
      </c>
      <c r="S202" s="27" t="s">
        <v>1009</v>
      </c>
      <c r="T202" s="27" t="s">
        <v>1010</v>
      </c>
      <c r="U202" s="28" t="s">
        <v>308</v>
      </c>
      <c r="V202" s="26" t="s">
        <v>281</v>
      </c>
      <c r="W202" s="26" t="s">
        <v>656</v>
      </c>
      <c r="X202" s="26" t="s">
        <v>410</v>
      </c>
      <c r="Y202" s="37" t="s">
        <v>529</v>
      </c>
      <c r="Z202" s="37" t="s">
        <v>577</v>
      </c>
      <c r="AA202" s="37" t="s">
        <v>419</v>
      </c>
      <c r="AB202" s="30">
        <v>600</v>
      </c>
      <c r="AC202" s="30">
        <v>2673</v>
      </c>
      <c r="AD202" s="31">
        <v>-2073</v>
      </c>
      <c r="AE202" s="30">
        <v>1559.25</v>
      </c>
      <c r="AF202" s="30">
        <v>1559.25</v>
      </c>
      <c r="AG202" s="32">
        <v>-959.25</v>
      </c>
      <c r="AH202" s="30">
        <v>1559.25</v>
      </c>
      <c r="AI202" s="10" t="s">
        <v>573</v>
      </c>
      <c r="AJ202" s="30">
        <v>222.75</v>
      </c>
      <c r="AK202" s="30">
        <v>222.75</v>
      </c>
      <c r="AL202" s="30">
        <v>222.75</v>
      </c>
      <c r="AM202" s="30">
        <v>222.75</v>
      </c>
      <c r="AN202" s="30">
        <v>222.75</v>
      </c>
      <c r="AO202" s="30">
        <v>222.75</v>
      </c>
      <c r="AP202" s="30">
        <v>222.75</v>
      </c>
      <c r="AQ202" s="30">
        <v>0</v>
      </c>
      <c r="AR202" s="30">
        <v>0</v>
      </c>
      <c r="AS202" s="30">
        <v>0</v>
      </c>
      <c r="AT202" s="30">
        <v>0</v>
      </c>
      <c r="AU202" s="121">
        <v>0</v>
      </c>
      <c r="AV202" s="129" t="s">
        <v>1011</v>
      </c>
      <c r="AW202" s="129" t="s">
        <v>1011</v>
      </c>
      <c r="AX202" s="129" t="s">
        <v>527</v>
      </c>
    </row>
    <row r="203" spans="1:50" x14ac:dyDescent="0.25">
      <c r="A203" s="120">
        <v>46037.208333333489</v>
      </c>
      <c r="B203" s="28" t="s">
        <v>552</v>
      </c>
      <c r="C203" s="25" t="s">
        <v>427</v>
      </c>
      <c r="D203" s="25" t="s">
        <v>498</v>
      </c>
      <c r="E203" s="25" t="s">
        <v>423</v>
      </c>
      <c r="F203" s="29" t="s">
        <v>287</v>
      </c>
      <c r="G203" s="29" t="s">
        <v>21</v>
      </c>
      <c r="H203" s="29" t="s">
        <v>4</v>
      </c>
      <c r="I203" s="29" t="s">
        <v>269</v>
      </c>
      <c r="J203" s="29" t="s">
        <v>868</v>
      </c>
      <c r="K203" s="25" t="s">
        <v>244</v>
      </c>
      <c r="L203" s="25" t="s">
        <v>845</v>
      </c>
      <c r="M203" s="25" t="s">
        <v>1007</v>
      </c>
      <c r="N203" s="25" t="s">
        <v>800</v>
      </c>
      <c r="O203" s="25">
        <v>0</v>
      </c>
      <c r="P203" s="25" t="s">
        <v>5034</v>
      </c>
      <c r="Q203" s="28" t="s">
        <v>0</v>
      </c>
      <c r="R203" s="29" t="s">
        <v>1008</v>
      </c>
      <c r="S203" s="27" t="s">
        <v>1009</v>
      </c>
      <c r="T203" s="27" t="s">
        <v>1010</v>
      </c>
      <c r="U203" s="28" t="s">
        <v>309</v>
      </c>
      <c r="V203" s="26" t="s">
        <v>244</v>
      </c>
      <c r="W203" s="26" t="s">
        <v>658</v>
      </c>
      <c r="X203" s="26" t="s">
        <v>410</v>
      </c>
      <c r="Y203" s="37" t="s">
        <v>526</v>
      </c>
      <c r="Z203" s="37" t="s">
        <v>575</v>
      </c>
      <c r="AA203" s="37" t="s">
        <v>415</v>
      </c>
      <c r="AB203" s="30">
        <v>1800</v>
      </c>
      <c r="AC203" s="30">
        <v>1800</v>
      </c>
      <c r="AD203" s="31">
        <v>0</v>
      </c>
      <c r="AE203" s="30">
        <v>0</v>
      </c>
      <c r="AF203" s="30">
        <v>0</v>
      </c>
      <c r="AG203" s="32">
        <v>1800</v>
      </c>
      <c r="AH203" s="30">
        <v>0</v>
      </c>
      <c r="AI203" s="10" t="s">
        <v>573</v>
      </c>
      <c r="AJ203" s="30">
        <v>0</v>
      </c>
      <c r="AK203" s="30">
        <v>0</v>
      </c>
      <c r="AL203" s="30">
        <v>0</v>
      </c>
      <c r="AM203" s="30">
        <v>0</v>
      </c>
      <c r="AN203" s="30">
        <v>0</v>
      </c>
      <c r="AO203" s="30">
        <v>0</v>
      </c>
      <c r="AP203" s="30">
        <v>0</v>
      </c>
      <c r="AQ203" s="30">
        <v>0</v>
      </c>
      <c r="AR203" s="30">
        <v>0</v>
      </c>
      <c r="AS203" s="30">
        <v>0</v>
      </c>
      <c r="AT203" s="30">
        <v>0</v>
      </c>
      <c r="AU203" s="121">
        <v>0</v>
      </c>
      <c r="AV203" s="129" t="s">
        <v>784</v>
      </c>
      <c r="AW203" s="129" t="s">
        <v>785</v>
      </c>
      <c r="AX203" s="129" t="s">
        <v>527</v>
      </c>
    </row>
    <row r="204" spans="1:50" x14ac:dyDescent="0.25">
      <c r="A204" s="120">
        <v>46037.208333333489</v>
      </c>
      <c r="B204" s="28" t="s">
        <v>552</v>
      </c>
      <c r="C204" s="25" t="s">
        <v>427</v>
      </c>
      <c r="D204" s="25" t="s">
        <v>498</v>
      </c>
      <c r="E204" s="25" t="s">
        <v>423</v>
      </c>
      <c r="F204" s="29" t="s">
        <v>287</v>
      </c>
      <c r="G204" s="29" t="s">
        <v>21</v>
      </c>
      <c r="H204" s="29" t="s">
        <v>4</v>
      </c>
      <c r="I204" s="29" t="s">
        <v>269</v>
      </c>
      <c r="J204" s="29" t="s">
        <v>868</v>
      </c>
      <c r="K204" s="25" t="s">
        <v>244</v>
      </c>
      <c r="L204" s="25" t="s">
        <v>845</v>
      </c>
      <c r="M204" s="25" t="s">
        <v>1007</v>
      </c>
      <c r="N204" s="25" t="s">
        <v>800</v>
      </c>
      <c r="O204" s="25">
        <v>0</v>
      </c>
      <c r="P204" s="25" t="s">
        <v>5034</v>
      </c>
      <c r="Q204" s="28" t="s">
        <v>0</v>
      </c>
      <c r="R204" s="29" t="s">
        <v>1008</v>
      </c>
      <c r="S204" s="27" t="s">
        <v>1009</v>
      </c>
      <c r="T204" s="27" t="s">
        <v>1010</v>
      </c>
      <c r="U204" s="28" t="s">
        <v>309</v>
      </c>
      <c r="V204" s="26" t="s">
        <v>244</v>
      </c>
      <c r="W204" s="26" t="s">
        <v>658</v>
      </c>
      <c r="X204" s="26" t="s">
        <v>410</v>
      </c>
      <c r="Y204" s="37" t="s">
        <v>528</v>
      </c>
      <c r="Z204" s="37" t="s">
        <v>576</v>
      </c>
      <c r="AA204" s="37" t="s">
        <v>416</v>
      </c>
      <c r="AB204" s="30">
        <v>8017</v>
      </c>
      <c r="AC204" s="30">
        <v>181109</v>
      </c>
      <c r="AD204" s="31">
        <v>-173092</v>
      </c>
      <c r="AE204" s="30">
        <v>105600.87</v>
      </c>
      <c r="AF204" s="30">
        <v>105600.87</v>
      </c>
      <c r="AG204" s="32">
        <v>-97583.87</v>
      </c>
      <c r="AH204" s="30">
        <v>105600.87</v>
      </c>
      <c r="AI204" s="10" t="s">
        <v>573</v>
      </c>
      <c r="AJ204" s="30">
        <v>15092.57</v>
      </c>
      <c r="AK204" s="30">
        <v>15090.69</v>
      </c>
      <c r="AL204" s="30">
        <v>15092.57</v>
      </c>
      <c r="AM204" s="30">
        <v>15092.03</v>
      </c>
      <c r="AN204" s="30">
        <v>15092.57</v>
      </c>
      <c r="AO204" s="30">
        <v>15092.57</v>
      </c>
      <c r="AP204" s="30">
        <v>15047.87</v>
      </c>
      <c r="AQ204" s="30">
        <v>0</v>
      </c>
      <c r="AR204" s="30">
        <v>0</v>
      </c>
      <c r="AS204" s="30">
        <v>0</v>
      </c>
      <c r="AT204" s="30">
        <v>0</v>
      </c>
      <c r="AU204" s="121">
        <v>0</v>
      </c>
      <c r="AV204" s="129" t="s">
        <v>1011</v>
      </c>
      <c r="AW204" s="129" t="s">
        <v>1011</v>
      </c>
      <c r="AX204" s="129" t="s">
        <v>527</v>
      </c>
    </row>
    <row r="205" spans="1:50" x14ac:dyDescent="0.25">
      <c r="A205" s="120">
        <v>46037.208333333489</v>
      </c>
      <c r="B205" s="28" t="s">
        <v>552</v>
      </c>
      <c r="C205" s="25" t="s">
        <v>427</v>
      </c>
      <c r="D205" s="25" t="s">
        <v>498</v>
      </c>
      <c r="E205" s="25" t="s">
        <v>423</v>
      </c>
      <c r="F205" s="29" t="s">
        <v>287</v>
      </c>
      <c r="G205" s="29" t="s">
        <v>21</v>
      </c>
      <c r="H205" s="29" t="s">
        <v>4</v>
      </c>
      <c r="I205" s="29" t="s">
        <v>269</v>
      </c>
      <c r="J205" s="29" t="s">
        <v>868</v>
      </c>
      <c r="K205" s="25" t="s">
        <v>244</v>
      </c>
      <c r="L205" s="25" t="s">
        <v>845</v>
      </c>
      <c r="M205" s="25" t="s">
        <v>1007</v>
      </c>
      <c r="N205" s="25" t="s">
        <v>800</v>
      </c>
      <c r="O205" s="25">
        <v>0</v>
      </c>
      <c r="P205" s="25" t="s">
        <v>5034</v>
      </c>
      <c r="Q205" s="28" t="s">
        <v>0</v>
      </c>
      <c r="R205" s="29" t="s">
        <v>1008</v>
      </c>
      <c r="S205" s="27" t="s">
        <v>1009</v>
      </c>
      <c r="T205" s="27" t="s">
        <v>1010</v>
      </c>
      <c r="U205" s="28" t="s">
        <v>309</v>
      </c>
      <c r="V205" s="26" t="s">
        <v>244</v>
      </c>
      <c r="W205" s="26" t="s">
        <v>658</v>
      </c>
      <c r="X205" s="26" t="s">
        <v>410</v>
      </c>
      <c r="Y205" s="37" t="s">
        <v>529</v>
      </c>
      <c r="Z205" s="37" t="s">
        <v>577</v>
      </c>
      <c r="AA205" s="37" t="s">
        <v>419</v>
      </c>
      <c r="AB205" s="30">
        <v>181111</v>
      </c>
      <c r="AC205" s="30">
        <v>8019</v>
      </c>
      <c r="AD205" s="31">
        <v>173092</v>
      </c>
      <c r="AE205" s="30">
        <v>4677.75</v>
      </c>
      <c r="AF205" s="30">
        <v>4677.75</v>
      </c>
      <c r="AG205" s="32">
        <v>176433.25</v>
      </c>
      <c r="AH205" s="30">
        <v>4677.75</v>
      </c>
      <c r="AI205" s="10" t="s">
        <v>573</v>
      </c>
      <c r="AJ205" s="30">
        <v>668.25</v>
      </c>
      <c r="AK205" s="30">
        <v>668.25</v>
      </c>
      <c r="AL205" s="30">
        <v>668.25</v>
      </c>
      <c r="AM205" s="30">
        <v>668.25</v>
      </c>
      <c r="AN205" s="30">
        <v>668.25</v>
      </c>
      <c r="AO205" s="30">
        <v>668.25</v>
      </c>
      <c r="AP205" s="30">
        <v>668.25</v>
      </c>
      <c r="AQ205" s="30">
        <v>0</v>
      </c>
      <c r="AR205" s="30">
        <v>0</v>
      </c>
      <c r="AS205" s="30">
        <v>0</v>
      </c>
      <c r="AT205" s="30">
        <v>0</v>
      </c>
      <c r="AU205" s="121">
        <v>0</v>
      </c>
      <c r="AV205" s="129" t="s">
        <v>920</v>
      </c>
      <c r="AW205" s="129" t="s">
        <v>785</v>
      </c>
      <c r="AX205" s="129" t="s">
        <v>527</v>
      </c>
    </row>
    <row r="206" spans="1:50" x14ac:dyDescent="0.25">
      <c r="A206" s="120">
        <v>46037.208333333489</v>
      </c>
      <c r="B206" s="28" t="s">
        <v>552</v>
      </c>
      <c r="C206" s="25" t="s">
        <v>427</v>
      </c>
      <c r="D206" s="25" t="s">
        <v>498</v>
      </c>
      <c r="E206" s="25" t="s">
        <v>423</v>
      </c>
      <c r="F206" s="29" t="s">
        <v>287</v>
      </c>
      <c r="G206" s="29" t="s">
        <v>21</v>
      </c>
      <c r="H206" s="29" t="s">
        <v>4</v>
      </c>
      <c r="I206" s="29" t="s">
        <v>269</v>
      </c>
      <c r="J206" s="29" t="s">
        <v>868</v>
      </c>
      <c r="K206" s="25" t="s">
        <v>246</v>
      </c>
      <c r="L206" s="25" t="s">
        <v>845</v>
      </c>
      <c r="M206" s="25" t="s">
        <v>1007</v>
      </c>
      <c r="N206" s="25" t="s">
        <v>800</v>
      </c>
      <c r="O206" s="25">
        <v>0</v>
      </c>
      <c r="P206" s="25" t="s">
        <v>5034</v>
      </c>
      <c r="Q206" s="28" t="s">
        <v>0</v>
      </c>
      <c r="R206" s="29" t="s">
        <v>1008</v>
      </c>
      <c r="S206" s="27" t="s">
        <v>1009</v>
      </c>
      <c r="T206" s="27" t="s">
        <v>1010</v>
      </c>
      <c r="U206" s="28" t="s">
        <v>310</v>
      </c>
      <c r="V206" s="26" t="s">
        <v>246</v>
      </c>
      <c r="W206" s="26" t="s">
        <v>659</v>
      </c>
      <c r="X206" s="26" t="s">
        <v>410</v>
      </c>
      <c r="Y206" s="37" t="s">
        <v>526</v>
      </c>
      <c r="Z206" s="37" t="s">
        <v>575</v>
      </c>
      <c r="AA206" s="37" t="s">
        <v>415</v>
      </c>
      <c r="AB206" s="30">
        <v>64371</v>
      </c>
      <c r="AC206" s="30">
        <v>8019</v>
      </c>
      <c r="AD206" s="31">
        <v>56352</v>
      </c>
      <c r="AE206" s="30">
        <v>0</v>
      </c>
      <c r="AF206" s="30">
        <v>0</v>
      </c>
      <c r="AG206" s="32">
        <v>64371</v>
      </c>
      <c r="AH206" s="30">
        <v>0</v>
      </c>
      <c r="AI206" s="10" t="s">
        <v>573</v>
      </c>
      <c r="AJ206" s="30">
        <v>0</v>
      </c>
      <c r="AK206" s="30">
        <v>0</v>
      </c>
      <c r="AL206" s="30">
        <v>0</v>
      </c>
      <c r="AM206" s="30">
        <v>0</v>
      </c>
      <c r="AN206" s="30">
        <v>0</v>
      </c>
      <c r="AO206" s="30">
        <v>0</v>
      </c>
      <c r="AP206" s="30">
        <v>0</v>
      </c>
      <c r="AQ206" s="30">
        <v>0</v>
      </c>
      <c r="AR206" s="30">
        <v>0</v>
      </c>
      <c r="AS206" s="30">
        <v>0</v>
      </c>
      <c r="AT206" s="30">
        <v>0</v>
      </c>
      <c r="AU206" s="121">
        <v>0</v>
      </c>
      <c r="AV206" s="129" t="s">
        <v>920</v>
      </c>
      <c r="AW206" s="129" t="s">
        <v>785</v>
      </c>
      <c r="AX206" s="129" t="s">
        <v>527</v>
      </c>
    </row>
    <row r="207" spans="1:50" x14ac:dyDescent="0.25">
      <c r="A207" s="120">
        <v>46037.208333333489</v>
      </c>
      <c r="B207" s="28" t="s">
        <v>552</v>
      </c>
      <c r="C207" s="25" t="s">
        <v>427</v>
      </c>
      <c r="D207" s="25" t="s">
        <v>498</v>
      </c>
      <c r="E207" s="25" t="s">
        <v>423</v>
      </c>
      <c r="F207" s="29" t="s">
        <v>287</v>
      </c>
      <c r="G207" s="29" t="s">
        <v>21</v>
      </c>
      <c r="H207" s="29" t="s">
        <v>4</v>
      </c>
      <c r="I207" s="29" t="s">
        <v>269</v>
      </c>
      <c r="J207" s="29" t="s">
        <v>868</v>
      </c>
      <c r="K207" s="25" t="s">
        <v>246</v>
      </c>
      <c r="L207" s="25" t="s">
        <v>845</v>
      </c>
      <c r="M207" s="25" t="s">
        <v>1007</v>
      </c>
      <c r="N207" s="25" t="s">
        <v>800</v>
      </c>
      <c r="O207" s="25">
        <v>0</v>
      </c>
      <c r="P207" s="25" t="s">
        <v>5034</v>
      </c>
      <c r="Q207" s="28" t="s">
        <v>0</v>
      </c>
      <c r="R207" s="29" t="s">
        <v>1008</v>
      </c>
      <c r="S207" s="27" t="s">
        <v>1009</v>
      </c>
      <c r="T207" s="27" t="s">
        <v>1010</v>
      </c>
      <c r="U207" s="28" t="s">
        <v>310</v>
      </c>
      <c r="V207" s="26" t="s">
        <v>246</v>
      </c>
      <c r="W207" s="26" t="s">
        <v>659</v>
      </c>
      <c r="X207" s="26" t="s">
        <v>410</v>
      </c>
      <c r="Y207" s="37" t="s">
        <v>528</v>
      </c>
      <c r="Z207" s="37" t="s">
        <v>576</v>
      </c>
      <c r="AA207" s="37" t="s">
        <v>416</v>
      </c>
      <c r="AB207" s="30">
        <v>109465</v>
      </c>
      <c r="AC207" s="30">
        <v>57095</v>
      </c>
      <c r="AD207" s="31">
        <v>52370</v>
      </c>
      <c r="AE207" s="30">
        <v>36585.58</v>
      </c>
      <c r="AF207" s="30">
        <v>36585.58</v>
      </c>
      <c r="AG207" s="32">
        <v>72879.42</v>
      </c>
      <c r="AH207" s="30">
        <v>36585.58</v>
      </c>
      <c r="AI207" s="10" t="s">
        <v>573</v>
      </c>
      <c r="AJ207" s="30">
        <v>5864.19</v>
      </c>
      <c r="AK207" s="30">
        <v>5864.1900000000005</v>
      </c>
      <c r="AL207" s="30">
        <v>10180.859999999999</v>
      </c>
      <c r="AM207" s="30">
        <v>3722.33</v>
      </c>
      <c r="AN207" s="30">
        <v>3595.5</v>
      </c>
      <c r="AO207" s="30">
        <v>3600</v>
      </c>
      <c r="AP207" s="30">
        <v>3758.51</v>
      </c>
      <c r="AQ207" s="30">
        <v>0</v>
      </c>
      <c r="AR207" s="30">
        <v>0</v>
      </c>
      <c r="AS207" s="30">
        <v>0</v>
      </c>
      <c r="AT207" s="30">
        <v>0</v>
      </c>
      <c r="AU207" s="121">
        <v>0</v>
      </c>
      <c r="AV207" s="129" t="s">
        <v>920</v>
      </c>
      <c r="AW207" s="129" t="s">
        <v>785</v>
      </c>
      <c r="AX207" s="129" t="s">
        <v>527</v>
      </c>
    </row>
    <row r="208" spans="1:50" x14ac:dyDescent="0.25">
      <c r="A208" s="120">
        <v>46037.208333333489</v>
      </c>
      <c r="B208" s="28" t="s">
        <v>552</v>
      </c>
      <c r="C208" s="25" t="s">
        <v>427</v>
      </c>
      <c r="D208" s="25" t="s">
        <v>498</v>
      </c>
      <c r="E208" s="25" t="s">
        <v>423</v>
      </c>
      <c r="F208" s="29" t="s">
        <v>287</v>
      </c>
      <c r="G208" s="29" t="s">
        <v>21</v>
      </c>
      <c r="H208" s="29" t="s">
        <v>4</v>
      </c>
      <c r="I208" s="29" t="s">
        <v>269</v>
      </c>
      <c r="J208" s="29" t="s">
        <v>868</v>
      </c>
      <c r="K208" s="25" t="s">
        <v>246</v>
      </c>
      <c r="L208" s="25" t="s">
        <v>845</v>
      </c>
      <c r="M208" s="25" t="s">
        <v>1007</v>
      </c>
      <c r="N208" s="25" t="s">
        <v>800</v>
      </c>
      <c r="O208" s="25">
        <v>0</v>
      </c>
      <c r="P208" s="25" t="s">
        <v>5034</v>
      </c>
      <c r="Q208" s="28" t="s">
        <v>0</v>
      </c>
      <c r="R208" s="29" t="s">
        <v>1008</v>
      </c>
      <c r="S208" s="27" t="s">
        <v>1009</v>
      </c>
      <c r="T208" s="27" t="s">
        <v>1010</v>
      </c>
      <c r="U208" s="28" t="s">
        <v>310</v>
      </c>
      <c r="V208" s="26" t="s">
        <v>246</v>
      </c>
      <c r="W208" s="26" t="s">
        <v>659</v>
      </c>
      <c r="X208" s="26" t="s">
        <v>410</v>
      </c>
      <c r="Y208" s="37" t="s">
        <v>529</v>
      </c>
      <c r="Z208" s="37" t="s">
        <v>577</v>
      </c>
      <c r="AA208" s="37" t="s">
        <v>419</v>
      </c>
      <c r="AB208" s="30">
        <v>8019</v>
      </c>
      <c r="AC208" s="30">
        <v>116741</v>
      </c>
      <c r="AD208" s="31">
        <v>-108722</v>
      </c>
      <c r="AE208" s="30">
        <v>3456.77</v>
      </c>
      <c r="AF208" s="30">
        <v>3456.77</v>
      </c>
      <c r="AG208" s="32">
        <v>4562.2299999999996</v>
      </c>
      <c r="AH208" s="30">
        <v>3456.77</v>
      </c>
      <c r="AI208" s="10" t="s">
        <v>573</v>
      </c>
      <c r="AJ208" s="30">
        <v>445.5</v>
      </c>
      <c r="AK208" s="30">
        <v>445.5</v>
      </c>
      <c r="AL208" s="30">
        <v>668.25</v>
      </c>
      <c r="AM208" s="30">
        <v>445.5</v>
      </c>
      <c r="AN208" s="30">
        <v>445.5</v>
      </c>
      <c r="AO208" s="30">
        <v>445.5</v>
      </c>
      <c r="AP208" s="30">
        <v>561.02</v>
      </c>
      <c r="AQ208" s="30">
        <v>0</v>
      </c>
      <c r="AR208" s="30">
        <v>0</v>
      </c>
      <c r="AS208" s="30">
        <v>0</v>
      </c>
      <c r="AT208" s="30">
        <v>0</v>
      </c>
      <c r="AU208" s="121">
        <v>0</v>
      </c>
      <c r="AV208" s="129" t="s">
        <v>1011</v>
      </c>
      <c r="AW208" s="129" t="s">
        <v>1011</v>
      </c>
      <c r="AX208" s="129" t="s">
        <v>527</v>
      </c>
    </row>
    <row r="209" spans="1:50" x14ac:dyDescent="0.25">
      <c r="A209" s="120">
        <v>46037.208333333489</v>
      </c>
      <c r="B209" s="28" t="s">
        <v>552</v>
      </c>
      <c r="C209" s="25" t="s">
        <v>427</v>
      </c>
      <c r="D209" s="25" t="s">
        <v>498</v>
      </c>
      <c r="E209" s="25" t="s">
        <v>423</v>
      </c>
      <c r="F209" s="29" t="s">
        <v>287</v>
      </c>
      <c r="G209" s="29" t="s">
        <v>21</v>
      </c>
      <c r="H209" s="29" t="s">
        <v>4</v>
      </c>
      <c r="I209" s="29" t="s">
        <v>269</v>
      </c>
      <c r="J209" s="29" t="s">
        <v>868</v>
      </c>
      <c r="K209" s="25" t="s">
        <v>246</v>
      </c>
      <c r="L209" s="25" t="s">
        <v>845</v>
      </c>
      <c r="M209" s="25" t="s">
        <v>1007</v>
      </c>
      <c r="N209" s="25" t="s">
        <v>800</v>
      </c>
      <c r="O209" s="25">
        <v>0</v>
      </c>
      <c r="P209" s="25" t="s">
        <v>5034</v>
      </c>
      <c r="Q209" s="28" t="s">
        <v>0</v>
      </c>
      <c r="R209" s="29" t="s">
        <v>1008</v>
      </c>
      <c r="S209" s="27" t="s">
        <v>1009</v>
      </c>
      <c r="T209" s="27" t="s">
        <v>1010</v>
      </c>
      <c r="U209" s="28" t="s">
        <v>310</v>
      </c>
      <c r="V209" s="26" t="s">
        <v>246</v>
      </c>
      <c r="W209" s="26" t="s">
        <v>659</v>
      </c>
      <c r="X209" s="26" t="s">
        <v>410</v>
      </c>
      <c r="Y209" s="37" t="s">
        <v>530</v>
      </c>
      <c r="Z209" s="37" t="s">
        <v>587</v>
      </c>
      <c r="AA209" s="37" t="s">
        <v>417</v>
      </c>
      <c r="AB209" s="30">
        <v>1007</v>
      </c>
      <c r="AC209" s="30">
        <v>1007</v>
      </c>
      <c r="AD209" s="31">
        <v>0</v>
      </c>
      <c r="AE209" s="30">
        <v>35691.86</v>
      </c>
      <c r="AF209" s="30">
        <v>35691.86</v>
      </c>
      <c r="AG209" s="32">
        <v>-34684.86</v>
      </c>
      <c r="AH209" s="30">
        <v>35691.86</v>
      </c>
      <c r="AI209" s="10" t="s">
        <v>573</v>
      </c>
      <c r="AJ209" s="30">
        <v>5100</v>
      </c>
      <c r="AK209" s="30">
        <v>5100</v>
      </c>
      <c r="AL209" s="30">
        <v>5100</v>
      </c>
      <c r="AM209" s="30">
        <v>5095.75</v>
      </c>
      <c r="AN209" s="30">
        <v>5100</v>
      </c>
      <c r="AO209" s="30">
        <v>5099.6500000000005</v>
      </c>
      <c r="AP209" s="30">
        <v>5096.46</v>
      </c>
      <c r="AQ209" s="30">
        <v>0</v>
      </c>
      <c r="AR209" s="30">
        <v>0</v>
      </c>
      <c r="AS209" s="30">
        <v>0</v>
      </c>
      <c r="AT209" s="30">
        <v>0</v>
      </c>
      <c r="AU209" s="121">
        <v>0</v>
      </c>
      <c r="AV209" s="129" t="s">
        <v>784</v>
      </c>
      <c r="AW209" s="129" t="s">
        <v>796</v>
      </c>
      <c r="AX209" s="129" t="s">
        <v>527</v>
      </c>
    </row>
    <row r="210" spans="1:50" x14ac:dyDescent="0.25">
      <c r="A210" s="120">
        <v>46037.208333333489</v>
      </c>
      <c r="B210" s="28" t="s">
        <v>552</v>
      </c>
      <c r="C210" s="25" t="s">
        <v>427</v>
      </c>
      <c r="D210" s="25" t="s">
        <v>498</v>
      </c>
      <c r="E210" s="25" t="s">
        <v>423</v>
      </c>
      <c r="F210" s="29" t="s">
        <v>287</v>
      </c>
      <c r="G210" s="29" t="s">
        <v>21</v>
      </c>
      <c r="H210" s="29" t="s">
        <v>4</v>
      </c>
      <c r="I210" s="29" t="s">
        <v>269</v>
      </c>
      <c r="J210" s="29" t="s">
        <v>868</v>
      </c>
      <c r="K210" s="25" t="s">
        <v>248</v>
      </c>
      <c r="L210" s="25" t="s">
        <v>845</v>
      </c>
      <c r="M210" s="25" t="s">
        <v>1007</v>
      </c>
      <c r="N210" s="25" t="s">
        <v>800</v>
      </c>
      <c r="O210" s="25">
        <v>0</v>
      </c>
      <c r="P210" s="25" t="s">
        <v>5034</v>
      </c>
      <c r="Q210" s="28" t="s">
        <v>0</v>
      </c>
      <c r="R210" s="29" t="s">
        <v>1008</v>
      </c>
      <c r="S210" s="27" t="s">
        <v>1009</v>
      </c>
      <c r="T210" s="27" t="s">
        <v>1010</v>
      </c>
      <c r="U210" s="28" t="s">
        <v>311</v>
      </c>
      <c r="V210" s="26" t="s">
        <v>248</v>
      </c>
      <c r="W210" s="26" t="s">
        <v>660</v>
      </c>
      <c r="X210" s="26" t="s">
        <v>410</v>
      </c>
      <c r="Y210" s="37" t="s">
        <v>526</v>
      </c>
      <c r="Z210" s="37" t="s">
        <v>575</v>
      </c>
      <c r="AA210" s="37" t="s">
        <v>415</v>
      </c>
      <c r="AB210" s="30">
        <v>2400</v>
      </c>
      <c r="AC210" s="30">
        <v>110741</v>
      </c>
      <c r="AD210" s="31">
        <v>-108341</v>
      </c>
      <c r="AE210" s="30">
        <v>0</v>
      </c>
      <c r="AF210" s="30">
        <v>0</v>
      </c>
      <c r="AG210" s="32">
        <v>2400</v>
      </c>
      <c r="AH210" s="30">
        <v>0</v>
      </c>
      <c r="AI210" s="10" t="s">
        <v>573</v>
      </c>
      <c r="AJ210" s="30">
        <v>0</v>
      </c>
      <c r="AK210" s="30">
        <v>0</v>
      </c>
      <c r="AL210" s="30">
        <v>0</v>
      </c>
      <c r="AM210" s="30">
        <v>0</v>
      </c>
      <c r="AN210" s="30">
        <v>0</v>
      </c>
      <c r="AO210" s="30">
        <v>0</v>
      </c>
      <c r="AP210" s="30">
        <v>0</v>
      </c>
      <c r="AQ210" s="30">
        <v>0</v>
      </c>
      <c r="AR210" s="30">
        <v>0</v>
      </c>
      <c r="AS210" s="30">
        <v>0</v>
      </c>
      <c r="AT210" s="30">
        <v>0</v>
      </c>
      <c r="AU210" s="121">
        <v>0</v>
      </c>
      <c r="AV210" s="129" t="s">
        <v>1011</v>
      </c>
      <c r="AW210" s="129" t="s">
        <v>1011</v>
      </c>
      <c r="AX210" s="129" t="s">
        <v>527</v>
      </c>
    </row>
    <row r="211" spans="1:50" x14ac:dyDescent="0.25">
      <c r="A211" s="120">
        <v>46037.208333333489</v>
      </c>
      <c r="B211" s="28" t="s">
        <v>552</v>
      </c>
      <c r="C211" s="25" t="s">
        <v>427</v>
      </c>
      <c r="D211" s="25" t="s">
        <v>498</v>
      </c>
      <c r="E211" s="25" t="s">
        <v>423</v>
      </c>
      <c r="F211" s="29" t="s">
        <v>287</v>
      </c>
      <c r="G211" s="29" t="s">
        <v>21</v>
      </c>
      <c r="H211" s="29" t="s">
        <v>4</v>
      </c>
      <c r="I211" s="29" t="s">
        <v>269</v>
      </c>
      <c r="J211" s="29" t="s">
        <v>868</v>
      </c>
      <c r="K211" s="25" t="s">
        <v>248</v>
      </c>
      <c r="L211" s="25" t="s">
        <v>845</v>
      </c>
      <c r="M211" s="25" t="s">
        <v>1007</v>
      </c>
      <c r="N211" s="25" t="s">
        <v>800</v>
      </c>
      <c r="O211" s="25">
        <v>0</v>
      </c>
      <c r="P211" s="25" t="s">
        <v>5034</v>
      </c>
      <c r="Q211" s="28" t="s">
        <v>0</v>
      </c>
      <c r="R211" s="29" t="s">
        <v>1008</v>
      </c>
      <c r="S211" s="27" t="s">
        <v>1009</v>
      </c>
      <c r="T211" s="27" t="s">
        <v>1010</v>
      </c>
      <c r="U211" s="28" t="s">
        <v>311</v>
      </c>
      <c r="V211" s="26" t="s">
        <v>248</v>
      </c>
      <c r="W211" s="26" t="s">
        <v>660</v>
      </c>
      <c r="X211" s="26" t="s">
        <v>410</v>
      </c>
      <c r="Y211" s="37" t="s">
        <v>528</v>
      </c>
      <c r="Z211" s="37" t="s">
        <v>576</v>
      </c>
      <c r="AA211" s="37" t="s">
        <v>416</v>
      </c>
      <c r="AB211" s="30">
        <v>-64579</v>
      </c>
      <c r="AC211" s="30">
        <v>106156</v>
      </c>
      <c r="AD211" s="31">
        <v>-170735</v>
      </c>
      <c r="AE211" s="30">
        <v>5100</v>
      </c>
      <c r="AF211" s="30">
        <v>5100</v>
      </c>
      <c r="AG211" s="32">
        <v>-69679</v>
      </c>
      <c r="AH211" s="30">
        <v>5100</v>
      </c>
      <c r="AI211" s="10" t="s">
        <v>573</v>
      </c>
      <c r="AJ211" s="30">
        <v>5100</v>
      </c>
      <c r="AK211" s="30">
        <v>0</v>
      </c>
      <c r="AL211" s="30">
        <v>0</v>
      </c>
      <c r="AM211" s="30">
        <v>0</v>
      </c>
      <c r="AN211" s="30">
        <v>0</v>
      </c>
      <c r="AO211" s="30">
        <v>0</v>
      </c>
      <c r="AP211" s="30">
        <v>0</v>
      </c>
      <c r="AQ211" s="30">
        <v>0</v>
      </c>
      <c r="AR211" s="30">
        <v>0</v>
      </c>
      <c r="AS211" s="30">
        <v>0</v>
      </c>
      <c r="AT211" s="30">
        <v>0</v>
      </c>
      <c r="AU211" s="121">
        <v>0</v>
      </c>
      <c r="AV211" s="129" t="s">
        <v>1011</v>
      </c>
      <c r="AW211" s="129" t="s">
        <v>1011</v>
      </c>
      <c r="AX211" s="129" t="s">
        <v>527</v>
      </c>
    </row>
    <row r="212" spans="1:50" x14ac:dyDescent="0.25">
      <c r="A212" s="120">
        <v>46037.208333333489</v>
      </c>
      <c r="B212" s="28" t="s">
        <v>552</v>
      </c>
      <c r="C212" s="25" t="s">
        <v>427</v>
      </c>
      <c r="D212" s="25" t="s">
        <v>498</v>
      </c>
      <c r="E212" s="25" t="s">
        <v>423</v>
      </c>
      <c r="F212" s="29" t="s">
        <v>287</v>
      </c>
      <c r="G212" s="29" t="s">
        <v>21</v>
      </c>
      <c r="H212" s="29" t="s">
        <v>4</v>
      </c>
      <c r="I212" s="29" t="s">
        <v>269</v>
      </c>
      <c r="J212" s="29" t="s">
        <v>868</v>
      </c>
      <c r="K212" s="25" t="s">
        <v>248</v>
      </c>
      <c r="L212" s="25" t="s">
        <v>845</v>
      </c>
      <c r="M212" s="25" t="s">
        <v>1007</v>
      </c>
      <c r="N212" s="25" t="s">
        <v>800</v>
      </c>
      <c r="O212" s="25">
        <v>0</v>
      </c>
      <c r="P212" s="25" t="s">
        <v>5034</v>
      </c>
      <c r="Q212" s="28" t="s">
        <v>0</v>
      </c>
      <c r="R212" s="29" t="s">
        <v>1008</v>
      </c>
      <c r="S212" s="27" t="s">
        <v>1009</v>
      </c>
      <c r="T212" s="27" t="s">
        <v>1010</v>
      </c>
      <c r="U212" s="28" t="s">
        <v>311</v>
      </c>
      <c r="V212" s="26" t="s">
        <v>248</v>
      </c>
      <c r="W212" s="26" t="s">
        <v>660</v>
      </c>
      <c r="X212" s="26" t="s">
        <v>410</v>
      </c>
      <c r="Y212" s="37" t="s">
        <v>529</v>
      </c>
      <c r="Z212" s="37" t="s">
        <v>577</v>
      </c>
      <c r="AA212" s="37" t="s">
        <v>419</v>
      </c>
      <c r="AB212" s="30">
        <v>110741</v>
      </c>
      <c r="AC212" s="30">
        <v>10692</v>
      </c>
      <c r="AD212" s="31">
        <v>100049</v>
      </c>
      <c r="AE212" s="30">
        <v>4368.67</v>
      </c>
      <c r="AF212" s="30">
        <v>4368.67</v>
      </c>
      <c r="AG212" s="32">
        <v>106372.33</v>
      </c>
      <c r="AH212" s="30">
        <v>4368.67</v>
      </c>
      <c r="AI212" s="10" t="s">
        <v>573</v>
      </c>
      <c r="AJ212" s="30">
        <v>668.25</v>
      </c>
      <c r="AK212" s="30">
        <v>581.91999999999996</v>
      </c>
      <c r="AL212" s="30">
        <v>445.5</v>
      </c>
      <c r="AM212" s="30">
        <v>668.25</v>
      </c>
      <c r="AN212" s="30">
        <v>668.25</v>
      </c>
      <c r="AO212" s="30">
        <v>668.25</v>
      </c>
      <c r="AP212" s="30">
        <v>668.25</v>
      </c>
      <c r="AQ212" s="30">
        <v>0</v>
      </c>
      <c r="AR212" s="30">
        <v>0</v>
      </c>
      <c r="AS212" s="30">
        <v>0</v>
      </c>
      <c r="AT212" s="30">
        <v>0</v>
      </c>
      <c r="AU212" s="121">
        <v>0</v>
      </c>
      <c r="AV212" s="129" t="s">
        <v>920</v>
      </c>
      <c r="AW212" s="129" t="s">
        <v>785</v>
      </c>
      <c r="AX212" s="129" t="s">
        <v>527</v>
      </c>
    </row>
    <row r="213" spans="1:50" x14ac:dyDescent="0.25">
      <c r="A213" s="120">
        <v>46037.208333333489</v>
      </c>
      <c r="B213" s="28" t="s">
        <v>552</v>
      </c>
      <c r="C213" s="25" t="s">
        <v>427</v>
      </c>
      <c r="D213" s="25" t="s">
        <v>498</v>
      </c>
      <c r="E213" s="25" t="s">
        <v>423</v>
      </c>
      <c r="F213" s="29" t="s">
        <v>287</v>
      </c>
      <c r="G213" s="29" t="s">
        <v>21</v>
      </c>
      <c r="H213" s="29" t="s">
        <v>4</v>
      </c>
      <c r="I213" s="29" t="s">
        <v>269</v>
      </c>
      <c r="J213" s="29" t="s">
        <v>868</v>
      </c>
      <c r="K213" s="25" t="s">
        <v>248</v>
      </c>
      <c r="L213" s="25" t="s">
        <v>845</v>
      </c>
      <c r="M213" s="25" t="s">
        <v>1007</v>
      </c>
      <c r="N213" s="25" t="s">
        <v>800</v>
      </c>
      <c r="O213" s="25">
        <v>0</v>
      </c>
      <c r="P213" s="25" t="s">
        <v>5034</v>
      </c>
      <c r="Q213" s="28" t="s">
        <v>0</v>
      </c>
      <c r="R213" s="29" t="s">
        <v>1008</v>
      </c>
      <c r="S213" s="27" t="s">
        <v>1009</v>
      </c>
      <c r="T213" s="27" t="s">
        <v>1010</v>
      </c>
      <c r="U213" s="28" t="s">
        <v>311</v>
      </c>
      <c r="V213" s="26" t="s">
        <v>248</v>
      </c>
      <c r="W213" s="26" t="s">
        <v>660</v>
      </c>
      <c r="X213" s="26" t="s">
        <v>410</v>
      </c>
      <c r="Y213" s="37" t="s">
        <v>530</v>
      </c>
      <c r="Z213" s="37" t="s">
        <v>587</v>
      </c>
      <c r="AA213" s="37" t="s">
        <v>417</v>
      </c>
      <c r="AB213" s="30">
        <v>133149</v>
      </c>
      <c r="AC213" s="30">
        <v>808</v>
      </c>
      <c r="AD213" s="31">
        <v>132341</v>
      </c>
      <c r="AE213" s="30">
        <v>79762.62</v>
      </c>
      <c r="AF213" s="30">
        <v>79762.62</v>
      </c>
      <c r="AG213" s="32">
        <v>53386.380000000005</v>
      </c>
      <c r="AH213" s="30">
        <v>79762.62</v>
      </c>
      <c r="AI213" s="10" t="s">
        <v>573</v>
      </c>
      <c r="AJ213" s="30">
        <v>8697.2199999999993</v>
      </c>
      <c r="AK213" s="30">
        <v>8695.75</v>
      </c>
      <c r="AL213" s="30">
        <v>8700</v>
      </c>
      <c r="AM213" s="30">
        <v>12270</v>
      </c>
      <c r="AN213" s="30">
        <v>13800</v>
      </c>
      <c r="AO213" s="30">
        <v>13799.650000000001</v>
      </c>
      <c r="AP213" s="30">
        <v>13800</v>
      </c>
      <c r="AQ213" s="30">
        <v>0</v>
      </c>
      <c r="AR213" s="30">
        <v>0</v>
      </c>
      <c r="AS213" s="30">
        <v>0</v>
      </c>
      <c r="AT213" s="30">
        <v>0</v>
      </c>
      <c r="AU213" s="121">
        <v>0</v>
      </c>
      <c r="AV213" s="129" t="s">
        <v>920</v>
      </c>
      <c r="AW213" s="129" t="s">
        <v>785</v>
      </c>
      <c r="AX213" s="129" t="s">
        <v>527</v>
      </c>
    </row>
    <row r="214" spans="1:50" x14ac:dyDescent="0.25">
      <c r="A214" s="120">
        <v>46037.208333333489</v>
      </c>
      <c r="B214" s="28" t="s">
        <v>552</v>
      </c>
      <c r="C214" s="25" t="s">
        <v>427</v>
      </c>
      <c r="D214" s="25" t="s">
        <v>498</v>
      </c>
      <c r="E214" s="25" t="s">
        <v>423</v>
      </c>
      <c r="F214" s="29" t="s">
        <v>287</v>
      </c>
      <c r="G214" s="29" t="s">
        <v>21</v>
      </c>
      <c r="H214" s="29" t="s">
        <v>4</v>
      </c>
      <c r="I214" s="29" t="s">
        <v>579</v>
      </c>
      <c r="J214" s="29" t="s">
        <v>868</v>
      </c>
      <c r="K214" s="25" t="s">
        <v>248</v>
      </c>
      <c r="L214" s="25" t="s">
        <v>845</v>
      </c>
      <c r="M214" s="25" t="s">
        <v>1007</v>
      </c>
      <c r="N214" s="25" t="s">
        <v>800</v>
      </c>
      <c r="O214" s="25">
        <v>0</v>
      </c>
      <c r="P214" s="25" t="s">
        <v>5034</v>
      </c>
      <c r="Q214" s="28" t="s">
        <v>0</v>
      </c>
      <c r="R214" s="29" t="s">
        <v>1008</v>
      </c>
      <c r="S214" s="27" t="s">
        <v>1009</v>
      </c>
      <c r="T214" s="27" t="s">
        <v>1010</v>
      </c>
      <c r="U214" s="28" t="s">
        <v>311</v>
      </c>
      <c r="V214" s="26" t="s">
        <v>248</v>
      </c>
      <c r="W214" s="26" t="s">
        <v>660</v>
      </c>
      <c r="X214" s="26" t="s">
        <v>410</v>
      </c>
      <c r="Y214" s="37" t="s">
        <v>533</v>
      </c>
      <c r="Z214" s="37" t="s">
        <v>590</v>
      </c>
      <c r="AA214" s="37" t="s">
        <v>591</v>
      </c>
      <c r="AB214" s="30">
        <v>1516</v>
      </c>
      <c r="AC214" s="30">
        <v>1516</v>
      </c>
      <c r="AD214" s="31">
        <v>0</v>
      </c>
      <c r="AE214" s="30">
        <v>1515.83</v>
      </c>
      <c r="AF214" s="30">
        <v>1515.83</v>
      </c>
      <c r="AG214" s="32">
        <v>0.17000000000007276</v>
      </c>
      <c r="AH214" s="30">
        <v>1515.83</v>
      </c>
      <c r="AI214" s="10" t="s">
        <v>573</v>
      </c>
      <c r="AJ214" s="30">
        <v>0</v>
      </c>
      <c r="AK214" s="30">
        <v>1515.83</v>
      </c>
      <c r="AL214" s="30">
        <v>0</v>
      </c>
      <c r="AM214" s="30">
        <v>0</v>
      </c>
      <c r="AN214" s="30">
        <v>0</v>
      </c>
      <c r="AO214" s="30">
        <v>0</v>
      </c>
      <c r="AP214" s="30">
        <v>0</v>
      </c>
      <c r="AQ214" s="30">
        <v>0</v>
      </c>
      <c r="AR214" s="30">
        <v>0</v>
      </c>
      <c r="AS214" s="30">
        <v>0</v>
      </c>
      <c r="AT214" s="30">
        <v>0</v>
      </c>
      <c r="AU214" s="121">
        <v>0</v>
      </c>
      <c r="AV214" s="129" t="s">
        <v>784</v>
      </c>
      <c r="AW214" s="129" t="s">
        <v>785</v>
      </c>
      <c r="AX214" s="129" t="s">
        <v>527</v>
      </c>
    </row>
    <row r="215" spans="1:50" x14ac:dyDescent="0.25">
      <c r="A215" s="120">
        <v>46037.208333333489</v>
      </c>
      <c r="B215" s="28" t="s">
        <v>552</v>
      </c>
      <c r="C215" s="25" t="s">
        <v>427</v>
      </c>
      <c r="D215" s="25" t="s">
        <v>498</v>
      </c>
      <c r="E215" s="25" t="s">
        <v>423</v>
      </c>
      <c r="F215" s="29" t="s">
        <v>287</v>
      </c>
      <c r="G215" s="29" t="s">
        <v>21</v>
      </c>
      <c r="H215" s="29" t="s">
        <v>4</v>
      </c>
      <c r="I215" s="29" t="s">
        <v>269</v>
      </c>
      <c r="J215" s="29" t="s">
        <v>868</v>
      </c>
      <c r="K215" s="25" t="s">
        <v>250</v>
      </c>
      <c r="L215" s="25" t="s">
        <v>845</v>
      </c>
      <c r="M215" s="25" t="s">
        <v>1007</v>
      </c>
      <c r="N215" s="25" t="s">
        <v>800</v>
      </c>
      <c r="O215" s="25">
        <v>0</v>
      </c>
      <c r="P215" s="25" t="s">
        <v>5034</v>
      </c>
      <c r="Q215" s="28" t="s">
        <v>0</v>
      </c>
      <c r="R215" s="29" t="s">
        <v>1008</v>
      </c>
      <c r="S215" s="27" t="s">
        <v>1009</v>
      </c>
      <c r="T215" s="27" t="s">
        <v>1010</v>
      </c>
      <c r="U215" s="28" t="s">
        <v>312</v>
      </c>
      <c r="V215" s="26" t="s">
        <v>250</v>
      </c>
      <c r="W215" s="26" t="s">
        <v>661</v>
      </c>
      <c r="X215" s="26" t="s">
        <v>410</v>
      </c>
      <c r="Y215" s="37" t="s">
        <v>526</v>
      </c>
      <c r="Z215" s="37" t="s">
        <v>575</v>
      </c>
      <c r="AA215" s="37" t="s">
        <v>415</v>
      </c>
      <c r="AB215" s="30">
        <v>116741</v>
      </c>
      <c r="AC215" s="30">
        <v>5346</v>
      </c>
      <c r="AD215" s="31">
        <v>111395</v>
      </c>
      <c r="AE215" s="30">
        <v>0</v>
      </c>
      <c r="AF215" s="30">
        <v>0</v>
      </c>
      <c r="AG215" s="32">
        <v>116741</v>
      </c>
      <c r="AH215" s="30">
        <v>0</v>
      </c>
      <c r="AI215" s="10" t="s">
        <v>573</v>
      </c>
      <c r="AJ215" s="30">
        <v>0</v>
      </c>
      <c r="AK215" s="30">
        <v>0</v>
      </c>
      <c r="AL215" s="30">
        <v>0</v>
      </c>
      <c r="AM215" s="30">
        <v>0</v>
      </c>
      <c r="AN215" s="30">
        <v>0</v>
      </c>
      <c r="AO215" s="30">
        <v>0</v>
      </c>
      <c r="AP215" s="30">
        <v>0</v>
      </c>
      <c r="AQ215" s="30">
        <v>0</v>
      </c>
      <c r="AR215" s="30">
        <v>0</v>
      </c>
      <c r="AS215" s="30">
        <v>0</v>
      </c>
      <c r="AT215" s="30">
        <v>0</v>
      </c>
      <c r="AU215" s="121">
        <v>0</v>
      </c>
      <c r="AV215" s="129" t="s">
        <v>920</v>
      </c>
      <c r="AW215" s="129" t="s">
        <v>785</v>
      </c>
      <c r="AX215" s="129" t="s">
        <v>527</v>
      </c>
    </row>
    <row r="216" spans="1:50" x14ac:dyDescent="0.25">
      <c r="A216" s="120">
        <v>46037.208333333489</v>
      </c>
      <c r="B216" s="28" t="s">
        <v>552</v>
      </c>
      <c r="C216" s="25" t="s">
        <v>427</v>
      </c>
      <c r="D216" s="25" t="s">
        <v>498</v>
      </c>
      <c r="E216" s="25" t="s">
        <v>423</v>
      </c>
      <c r="F216" s="29" t="s">
        <v>287</v>
      </c>
      <c r="G216" s="29" t="s">
        <v>21</v>
      </c>
      <c r="H216" s="29" t="s">
        <v>4</v>
      </c>
      <c r="I216" s="29" t="s">
        <v>269</v>
      </c>
      <c r="J216" s="29" t="s">
        <v>868</v>
      </c>
      <c r="K216" s="25" t="s">
        <v>250</v>
      </c>
      <c r="L216" s="25" t="s">
        <v>845</v>
      </c>
      <c r="M216" s="25" t="s">
        <v>1007</v>
      </c>
      <c r="N216" s="25" t="s">
        <v>800</v>
      </c>
      <c r="O216" s="25">
        <v>0</v>
      </c>
      <c r="P216" s="25" t="s">
        <v>5034</v>
      </c>
      <c r="Q216" s="28" t="s">
        <v>0</v>
      </c>
      <c r="R216" s="29" t="s">
        <v>1008</v>
      </c>
      <c r="S216" s="27" t="s">
        <v>1009</v>
      </c>
      <c r="T216" s="27" t="s">
        <v>1010</v>
      </c>
      <c r="U216" s="28" t="s">
        <v>312</v>
      </c>
      <c r="V216" s="26" t="s">
        <v>250</v>
      </c>
      <c r="W216" s="26" t="s">
        <v>661</v>
      </c>
      <c r="X216" s="26" t="s">
        <v>410</v>
      </c>
      <c r="Y216" s="37" t="s">
        <v>528</v>
      </c>
      <c r="Z216" s="37" t="s">
        <v>576</v>
      </c>
      <c r="AA216" s="37" t="s">
        <v>416</v>
      </c>
      <c r="AB216" s="30">
        <v>5217</v>
      </c>
      <c r="AC216" s="30">
        <v>1071</v>
      </c>
      <c r="AD216" s="31">
        <v>4146</v>
      </c>
      <c r="AE216" s="30">
        <v>67382.299999999988</v>
      </c>
      <c r="AF216" s="30">
        <v>67382.3</v>
      </c>
      <c r="AG216" s="32">
        <v>-62165.3</v>
      </c>
      <c r="AH216" s="30">
        <v>67382.3</v>
      </c>
      <c r="AI216" s="10" t="s">
        <v>573</v>
      </c>
      <c r="AJ216" s="30">
        <v>9599.5099999999984</v>
      </c>
      <c r="AK216" s="30">
        <v>9728.380000000001</v>
      </c>
      <c r="AL216" s="30">
        <v>9728.380000000001</v>
      </c>
      <c r="AM216" s="30">
        <v>9728.380000000001</v>
      </c>
      <c r="AN216" s="30">
        <v>9728.380000000001</v>
      </c>
      <c r="AO216" s="30">
        <v>9141.9599999999991</v>
      </c>
      <c r="AP216" s="30">
        <v>9727.31</v>
      </c>
      <c r="AQ216" s="30">
        <v>0</v>
      </c>
      <c r="AR216" s="30">
        <v>0</v>
      </c>
      <c r="AS216" s="30">
        <v>0</v>
      </c>
      <c r="AT216" s="30">
        <v>0</v>
      </c>
      <c r="AU216" s="121">
        <v>0</v>
      </c>
      <c r="AV216" s="129" t="s">
        <v>920</v>
      </c>
      <c r="AW216" s="129" t="s">
        <v>796</v>
      </c>
      <c r="AX216" s="129" t="s">
        <v>527</v>
      </c>
    </row>
    <row r="217" spans="1:50" x14ac:dyDescent="0.25">
      <c r="A217" s="120">
        <v>46037.208333333489</v>
      </c>
      <c r="B217" s="28" t="s">
        <v>552</v>
      </c>
      <c r="C217" s="25" t="s">
        <v>427</v>
      </c>
      <c r="D217" s="25" t="s">
        <v>498</v>
      </c>
      <c r="E217" s="25" t="s">
        <v>423</v>
      </c>
      <c r="F217" s="29" t="s">
        <v>287</v>
      </c>
      <c r="G217" s="29" t="s">
        <v>21</v>
      </c>
      <c r="H217" s="29" t="s">
        <v>4</v>
      </c>
      <c r="I217" s="29" t="s">
        <v>269</v>
      </c>
      <c r="J217" s="29" t="s">
        <v>868</v>
      </c>
      <c r="K217" s="25" t="s">
        <v>250</v>
      </c>
      <c r="L217" s="25" t="s">
        <v>845</v>
      </c>
      <c r="M217" s="25" t="s">
        <v>1007</v>
      </c>
      <c r="N217" s="25" t="s">
        <v>800</v>
      </c>
      <c r="O217" s="25">
        <v>0</v>
      </c>
      <c r="P217" s="25" t="s">
        <v>5034</v>
      </c>
      <c r="Q217" s="28" t="s">
        <v>0</v>
      </c>
      <c r="R217" s="29" t="s">
        <v>1008</v>
      </c>
      <c r="S217" s="27" t="s">
        <v>1009</v>
      </c>
      <c r="T217" s="27" t="s">
        <v>1010</v>
      </c>
      <c r="U217" s="28" t="s">
        <v>312</v>
      </c>
      <c r="V217" s="26" t="s">
        <v>250</v>
      </c>
      <c r="W217" s="26" t="s">
        <v>661</v>
      </c>
      <c r="X217" s="26" t="s">
        <v>410</v>
      </c>
      <c r="Y217" s="37" t="s">
        <v>529</v>
      </c>
      <c r="Z217" s="37" t="s">
        <v>577</v>
      </c>
      <c r="AA217" s="37" t="s">
        <v>419</v>
      </c>
      <c r="AB217" s="30">
        <v>1200</v>
      </c>
      <c r="AC217" s="30">
        <v>116741</v>
      </c>
      <c r="AD217" s="31">
        <v>-115541</v>
      </c>
      <c r="AE217" s="30">
        <v>3118.5</v>
      </c>
      <c r="AF217" s="30">
        <v>3118.5</v>
      </c>
      <c r="AG217" s="32">
        <v>-1918.5</v>
      </c>
      <c r="AH217" s="30">
        <v>3118.5</v>
      </c>
      <c r="AI217" s="10" t="s">
        <v>573</v>
      </c>
      <c r="AJ217" s="30">
        <v>445.5</v>
      </c>
      <c r="AK217" s="30">
        <v>445.5</v>
      </c>
      <c r="AL217" s="30">
        <v>445.5</v>
      </c>
      <c r="AM217" s="30">
        <v>445.5</v>
      </c>
      <c r="AN217" s="30">
        <v>445.5</v>
      </c>
      <c r="AO217" s="30">
        <v>445.5</v>
      </c>
      <c r="AP217" s="30">
        <v>445.5</v>
      </c>
      <c r="AQ217" s="30">
        <v>0</v>
      </c>
      <c r="AR217" s="30">
        <v>0</v>
      </c>
      <c r="AS217" s="30">
        <v>0</v>
      </c>
      <c r="AT217" s="30">
        <v>0</v>
      </c>
      <c r="AU217" s="121">
        <v>0</v>
      </c>
      <c r="AV217" s="129" t="s">
        <v>1011</v>
      </c>
      <c r="AW217" s="129" t="s">
        <v>1011</v>
      </c>
      <c r="AX217" s="129" t="s">
        <v>527</v>
      </c>
    </row>
    <row r="218" spans="1:50" x14ac:dyDescent="0.25">
      <c r="A218" s="120">
        <v>46037.208333333489</v>
      </c>
      <c r="B218" s="28" t="s">
        <v>552</v>
      </c>
      <c r="C218" s="25" t="s">
        <v>427</v>
      </c>
      <c r="D218" s="25" t="s">
        <v>498</v>
      </c>
      <c r="E218" s="25" t="s">
        <v>423</v>
      </c>
      <c r="F218" s="29" t="s">
        <v>287</v>
      </c>
      <c r="G218" s="29" t="s">
        <v>21</v>
      </c>
      <c r="H218" s="29" t="s">
        <v>4</v>
      </c>
      <c r="I218" s="29" t="s">
        <v>269</v>
      </c>
      <c r="J218" s="29" t="s">
        <v>868</v>
      </c>
      <c r="K218" s="25" t="s">
        <v>252</v>
      </c>
      <c r="L218" s="25" t="s">
        <v>845</v>
      </c>
      <c r="M218" s="25" t="s">
        <v>1007</v>
      </c>
      <c r="N218" s="25" t="s">
        <v>800</v>
      </c>
      <c r="O218" s="25">
        <v>0</v>
      </c>
      <c r="P218" s="25" t="s">
        <v>5034</v>
      </c>
      <c r="Q218" s="28" t="s">
        <v>0</v>
      </c>
      <c r="R218" s="29" t="s">
        <v>1008</v>
      </c>
      <c r="S218" s="27" t="s">
        <v>1009</v>
      </c>
      <c r="T218" s="27" t="s">
        <v>1010</v>
      </c>
      <c r="U218" s="28" t="s">
        <v>313</v>
      </c>
      <c r="V218" s="26" t="s">
        <v>252</v>
      </c>
      <c r="W218" s="26" t="s">
        <v>662</v>
      </c>
      <c r="X218" s="26" t="s">
        <v>410</v>
      </c>
      <c r="Y218" s="37" t="s">
        <v>526</v>
      </c>
      <c r="Z218" s="37" t="s">
        <v>575</v>
      </c>
      <c r="AA218" s="37" t="s">
        <v>415</v>
      </c>
      <c r="AB218" s="30">
        <v>8019</v>
      </c>
      <c r="AC218" s="30">
        <v>8019</v>
      </c>
      <c r="AD218" s="31">
        <v>0</v>
      </c>
      <c r="AE218" s="30">
        <v>0</v>
      </c>
      <c r="AF218" s="30">
        <v>0</v>
      </c>
      <c r="AG218" s="32">
        <v>8019</v>
      </c>
      <c r="AH218" s="30">
        <v>0</v>
      </c>
      <c r="AI218" s="10" t="s">
        <v>573</v>
      </c>
      <c r="AJ218" s="30">
        <v>0</v>
      </c>
      <c r="AK218" s="30">
        <v>0</v>
      </c>
      <c r="AL218" s="30">
        <v>0</v>
      </c>
      <c r="AM218" s="30">
        <v>0</v>
      </c>
      <c r="AN218" s="30">
        <v>0</v>
      </c>
      <c r="AO218" s="30">
        <v>0</v>
      </c>
      <c r="AP218" s="30">
        <v>0</v>
      </c>
      <c r="AQ218" s="30">
        <v>0</v>
      </c>
      <c r="AR218" s="30">
        <v>0</v>
      </c>
      <c r="AS218" s="30">
        <v>0</v>
      </c>
      <c r="AT218" s="30">
        <v>0</v>
      </c>
      <c r="AU218" s="121">
        <v>0</v>
      </c>
      <c r="AV218" s="129" t="s">
        <v>784</v>
      </c>
      <c r="AW218" s="129" t="s">
        <v>785</v>
      </c>
      <c r="AX218" s="129" t="s">
        <v>527</v>
      </c>
    </row>
    <row r="219" spans="1:50" x14ac:dyDescent="0.25">
      <c r="A219" s="120">
        <v>46037.208333333489</v>
      </c>
      <c r="B219" s="28" t="s">
        <v>552</v>
      </c>
      <c r="C219" s="25" t="s">
        <v>427</v>
      </c>
      <c r="D219" s="25" t="s">
        <v>498</v>
      </c>
      <c r="E219" s="25" t="s">
        <v>423</v>
      </c>
      <c r="F219" s="29" t="s">
        <v>287</v>
      </c>
      <c r="G219" s="29" t="s">
        <v>21</v>
      </c>
      <c r="H219" s="29" t="s">
        <v>4</v>
      </c>
      <c r="I219" s="29" t="s">
        <v>269</v>
      </c>
      <c r="J219" s="29" t="s">
        <v>868</v>
      </c>
      <c r="K219" s="25" t="s">
        <v>252</v>
      </c>
      <c r="L219" s="25" t="s">
        <v>845</v>
      </c>
      <c r="M219" s="25" t="s">
        <v>1007</v>
      </c>
      <c r="N219" s="25" t="s">
        <v>800</v>
      </c>
      <c r="O219" s="25">
        <v>0</v>
      </c>
      <c r="P219" s="25" t="s">
        <v>5034</v>
      </c>
      <c r="Q219" s="28" t="s">
        <v>0</v>
      </c>
      <c r="R219" s="29" t="s">
        <v>1008</v>
      </c>
      <c r="S219" s="27" t="s">
        <v>1009</v>
      </c>
      <c r="T219" s="27" t="s">
        <v>1010</v>
      </c>
      <c r="U219" s="28" t="s">
        <v>313</v>
      </c>
      <c r="V219" s="26" t="s">
        <v>252</v>
      </c>
      <c r="W219" s="26" t="s">
        <v>662</v>
      </c>
      <c r="X219" s="26" t="s">
        <v>410</v>
      </c>
      <c r="Y219" s="37" t="s">
        <v>528</v>
      </c>
      <c r="Z219" s="37" t="s">
        <v>576</v>
      </c>
      <c r="AA219" s="37" t="s">
        <v>416</v>
      </c>
      <c r="AB219" s="30">
        <v>180186</v>
      </c>
      <c r="AC219" s="30">
        <v>180186</v>
      </c>
      <c r="AD219" s="31">
        <v>0</v>
      </c>
      <c r="AE219" s="30">
        <v>102902.23999999999</v>
      </c>
      <c r="AF219" s="30">
        <v>102902.23999999999</v>
      </c>
      <c r="AG219" s="32">
        <v>77283.760000000009</v>
      </c>
      <c r="AH219" s="30">
        <v>102902.23999999999</v>
      </c>
      <c r="AI219" s="10" t="s">
        <v>573</v>
      </c>
      <c r="AJ219" s="30">
        <v>14781.59</v>
      </c>
      <c r="AK219" s="30">
        <v>14810.699999999999</v>
      </c>
      <c r="AL219" s="30">
        <v>14760.16</v>
      </c>
      <c r="AM219" s="30">
        <v>14570.6</v>
      </c>
      <c r="AN219" s="30">
        <v>14731.83</v>
      </c>
      <c r="AO219" s="30">
        <v>14802.890000000001</v>
      </c>
      <c r="AP219" s="30">
        <v>14444.470000000001</v>
      </c>
      <c r="AQ219" s="30">
        <v>0</v>
      </c>
      <c r="AR219" s="30">
        <v>0</v>
      </c>
      <c r="AS219" s="30">
        <v>0</v>
      </c>
      <c r="AT219" s="30">
        <v>0</v>
      </c>
      <c r="AU219" s="121">
        <v>0</v>
      </c>
      <c r="AV219" s="129" t="s">
        <v>784</v>
      </c>
      <c r="AW219" s="129" t="s">
        <v>785</v>
      </c>
      <c r="AX219" s="129" t="s">
        <v>527</v>
      </c>
    </row>
    <row r="220" spans="1:50" x14ac:dyDescent="0.25">
      <c r="A220" s="120">
        <v>46037.208333333489</v>
      </c>
      <c r="B220" s="28" t="s">
        <v>552</v>
      </c>
      <c r="C220" s="25" t="s">
        <v>427</v>
      </c>
      <c r="D220" s="25" t="s">
        <v>498</v>
      </c>
      <c r="E220" s="25" t="s">
        <v>423</v>
      </c>
      <c r="F220" s="29" t="s">
        <v>287</v>
      </c>
      <c r="G220" s="29" t="s">
        <v>21</v>
      </c>
      <c r="H220" s="29" t="s">
        <v>4</v>
      </c>
      <c r="I220" s="29" t="s">
        <v>269</v>
      </c>
      <c r="J220" s="29" t="s">
        <v>868</v>
      </c>
      <c r="K220" s="25" t="s">
        <v>252</v>
      </c>
      <c r="L220" s="25" t="s">
        <v>845</v>
      </c>
      <c r="M220" s="25" t="s">
        <v>1007</v>
      </c>
      <c r="N220" s="25" t="s">
        <v>800</v>
      </c>
      <c r="O220" s="25">
        <v>0</v>
      </c>
      <c r="P220" s="25" t="s">
        <v>5034</v>
      </c>
      <c r="Q220" s="28" t="s">
        <v>0</v>
      </c>
      <c r="R220" s="29" t="s">
        <v>1008</v>
      </c>
      <c r="S220" s="27" t="s">
        <v>1009</v>
      </c>
      <c r="T220" s="27" t="s">
        <v>1010</v>
      </c>
      <c r="U220" s="28" t="s">
        <v>313</v>
      </c>
      <c r="V220" s="26" t="s">
        <v>252</v>
      </c>
      <c r="W220" s="26" t="s">
        <v>662</v>
      </c>
      <c r="X220" s="26" t="s">
        <v>410</v>
      </c>
      <c r="Y220" s="37" t="s">
        <v>529</v>
      </c>
      <c r="Z220" s="37" t="s">
        <v>577</v>
      </c>
      <c r="AA220" s="37" t="s">
        <v>419</v>
      </c>
      <c r="AB220" s="30">
        <v>1800</v>
      </c>
      <c r="AC220" s="30">
        <v>1800</v>
      </c>
      <c r="AD220" s="31">
        <v>0</v>
      </c>
      <c r="AE220" s="30">
        <v>4677.75</v>
      </c>
      <c r="AF220" s="30">
        <v>4677.75</v>
      </c>
      <c r="AG220" s="32">
        <v>-2877.75</v>
      </c>
      <c r="AH220" s="30">
        <v>4677.75</v>
      </c>
      <c r="AI220" s="10" t="s">
        <v>573</v>
      </c>
      <c r="AJ220" s="30">
        <v>668.25</v>
      </c>
      <c r="AK220" s="30">
        <v>668.25</v>
      </c>
      <c r="AL220" s="30">
        <v>668.25</v>
      </c>
      <c r="AM220" s="30">
        <v>668.25</v>
      </c>
      <c r="AN220" s="30">
        <v>668.25</v>
      </c>
      <c r="AO220" s="30">
        <v>668.25</v>
      </c>
      <c r="AP220" s="30">
        <v>668.25</v>
      </c>
      <c r="AQ220" s="30">
        <v>0</v>
      </c>
      <c r="AR220" s="30">
        <v>0</v>
      </c>
      <c r="AS220" s="30">
        <v>0</v>
      </c>
      <c r="AT220" s="30">
        <v>0</v>
      </c>
      <c r="AU220" s="121">
        <v>0</v>
      </c>
      <c r="AV220" s="129" t="s">
        <v>784</v>
      </c>
      <c r="AW220" s="129" t="s">
        <v>796</v>
      </c>
      <c r="AX220" s="129" t="s">
        <v>527</v>
      </c>
    </row>
    <row r="221" spans="1:50" x14ac:dyDescent="0.25">
      <c r="A221" s="120">
        <v>46037.208333333489</v>
      </c>
      <c r="B221" s="28" t="s">
        <v>552</v>
      </c>
      <c r="C221" s="25" t="s">
        <v>427</v>
      </c>
      <c r="D221" s="25" t="s">
        <v>498</v>
      </c>
      <c r="E221" s="25" t="s">
        <v>423</v>
      </c>
      <c r="F221" s="29" t="s">
        <v>287</v>
      </c>
      <c r="G221" s="29" t="s">
        <v>21</v>
      </c>
      <c r="H221" s="29" t="s">
        <v>4</v>
      </c>
      <c r="I221" s="29" t="s">
        <v>269</v>
      </c>
      <c r="J221" s="29" t="s">
        <v>868</v>
      </c>
      <c r="K221" s="25" t="s">
        <v>254</v>
      </c>
      <c r="L221" s="25" t="s">
        <v>845</v>
      </c>
      <c r="M221" s="25" t="s">
        <v>1007</v>
      </c>
      <c r="N221" s="25" t="s">
        <v>800</v>
      </c>
      <c r="O221" s="25">
        <v>0</v>
      </c>
      <c r="P221" s="25" t="s">
        <v>5034</v>
      </c>
      <c r="Q221" s="28" t="s">
        <v>0</v>
      </c>
      <c r="R221" s="29" t="s">
        <v>1008</v>
      </c>
      <c r="S221" s="27" t="s">
        <v>1009</v>
      </c>
      <c r="T221" s="27" t="s">
        <v>1010</v>
      </c>
      <c r="U221" s="28" t="s">
        <v>314</v>
      </c>
      <c r="V221" s="26" t="s">
        <v>254</v>
      </c>
      <c r="W221" s="26" t="s">
        <v>663</v>
      </c>
      <c r="X221" s="26" t="s">
        <v>410</v>
      </c>
      <c r="Y221" s="37" t="s">
        <v>526</v>
      </c>
      <c r="Z221" s="37" t="s">
        <v>575</v>
      </c>
      <c r="AA221" s="37" t="s">
        <v>415</v>
      </c>
      <c r="AB221" s="30">
        <v>1800</v>
      </c>
      <c r="AC221" s="30">
        <v>181111</v>
      </c>
      <c r="AD221" s="31">
        <v>-179311</v>
      </c>
      <c r="AE221" s="30">
        <v>0</v>
      </c>
      <c r="AF221" s="30">
        <v>0</v>
      </c>
      <c r="AG221" s="32">
        <v>1800</v>
      </c>
      <c r="AH221" s="30">
        <v>0</v>
      </c>
      <c r="AI221" s="10" t="s">
        <v>573</v>
      </c>
      <c r="AJ221" s="30">
        <v>0</v>
      </c>
      <c r="AK221" s="30">
        <v>0</v>
      </c>
      <c r="AL221" s="30">
        <v>0</v>
      </c>
      <c r="AM221" s="30">
        <v>0</v>
      </c>
      <c r="AN221" s="30">
        <v>0</v>
      </c>
      <c r="AO221" s="30">
        <v>0</v>
      </c>
      <c r="AP221" s="30">
        <v>0</v>
      </c>
      <c r="AQ221" s="30">
        <v>0</v>
      </c>
      <c r="AR221" s="30">
        <v>0</v>
      </c>
      <c r="AS221" s="30">
        <v>0</v>
      </c>
      <c r="AT221" s="30">
        <v>0</v>
      </c>
      <c r="AU221" s="121">
        <v>0</v>
      </c>
      <c r="AV221" s="129" t="s">
        <v>1011</v>
      </c>
      <c r="AW221" s="129" t="s">
        <v>1011</v>
      </c>
      <c r="AX221" s="129" t="s">
        <v>527</v>
      </c>
    </row>
    <row r="222" spans="1:50" x14ac:dyDescent="0.25">
      <c r="A222" s="120">
        <v>46037.208333333489</v>
      </c>
      <c r="B222" s="28" t="s">
        <v>552</v>
      </c>
      <c r="C222" s="25" t="s">
        <v>427</v>
      </c>
      <c r="D222" s="25" t="s">
        <v>498</v>
      </c>
      <c r="E222" s="25" t="s">
        <v>423</v>
      </c>
      <c r="F222" s="29" t="s">
        <v>287</v>
      </c>
      <c r="G222" s="29" t="s">
        <v>21</v>
      </c>
      <c r="H222" s="29" t="s">
        <v>4</v>
      </c>
      <c r="I222" s="29" t="s">
        <v>269</v>
      </c>
      <c r="J222" s="29" t="s">
        <v>868</v>
      </c>
      <c r="K222" s="25" t="s">
        <v>254</v>
      </c>
      <c r="L222" s="25" t="s">
        <v>845</v>
      </c>
      <c r="M222" s="25" t="s">
        <v>1007</v>
      </c>
      <c r="N222" s="25" t="s">
        <v>800</v>
      </c>
      <c r="O222" s="25">
        <v>0</v>
      </c>
      <c r="P222" s="25" t="s">
        <v>5034</v>
      </c>
      <c r="Q222" s="28" t="s">
        <v>0</v>
      </c>
      <c r="R222" s="29" t="s">
        <v>1008</v>
      </c>
      <c r="S222" s="27" t="s">
        <v>1009</v>
      </c>
      <c r="T222" s="27" t="s">
        <v>1010</v>
      </c>
      <c r="U222" s="28" t="s">
        <v>314</v>
      </c>
      <c r="V222" s="26" t="s">
        <v>254</v>
      </c>
      <c r="W222" s="26" t="s">
        <v>663</v>
      </c>
      <c r="X222" s="26" t="s">
        <v>410</v>
      </c>
      <c r="Y222" s="37" t="s">
        <v>528</v>
      </c>
      <c r="Z222" s="37" t="s">
        <v>576</v>
      </c>
      <c r="AA222" s="37" t="s">
        <v>416</v>
      </c>
      <c r="AB222" s="30">
        <v>4039</v>
      </c>
      <c r="AC222" s="30">
        <v>-2180</v>
      </c>
      <c r="AD222" s="31">
        <v>6219</v>
      </c>
      <c r="AE222" s="30">
        <v>99826.96</v>
      </c>
      <c r="AF222" s="30">
        <v>99826.96</v>
      </c>
      <c r="AG222" s="32">
        <v>-95787.96</v>
      </c>
      <c r="AH222" s="30">
        <v>99826.96</v>
      </c>
      <c r="AI222" s="10" t="s">
        <v>573</v>
      </c>
      <c r="AJ222" s="30">
        <v>13853.619999999999</v>
      </c>
      <c r="AK222" s="30">
        <v>13517.64</v>
      </c>
      <c r="AL222" s="30">
        <v>13925.670000000002</v>
      </c>
      <c r="AM222" s="30">
        <v>13439.880000000001</v>
      </c>
      <c r="AN222" s="30">
        <v>15026.380000000001</v>
      </c>
      <c r="AO222" s="30">
        <v>15047.04</v>
      </c>
      <c r="AP222" s="30">
        <v>15016.73</v>
      </c>
      <c r="AQ222" s="30">
        <v>0</v>
      </c>
      <c r="AR222" s="30">
        <v>0</v>
      </c>
      <c r="AS222" s="30">
        <v>0</v>
      </c>
      <c r="AT222" s="30">
        <v>0</v>
      </c>
      <c r="AU222" s="121">
        <v>0</v>
      </c>
      <c r="AV222" s="129" t="s">
        <v>1011</v>
      </c>
      <c r="AW222" s="129" t="s">
        <v>1011</v>
      </c>
      <c r="AX222" s="129" t="s">
        <v>527</v>
      </c>
    </row>
    <row r="223" spans="1:50" x14ac:dyDescent="0.25">
      <c r="A223" s="120">
        <v>46037.208333333489</v>
      </c>
      <c r="B223" s="28" t="s">
        <v>552</v>
      </c>
      <c r="C223" s="25" t="s">
        <v>427</v>
      </c>
      <c r="D223" s="25" t="s">
        <v>498</v>
      </c>
      <c r="E223" s="25" t="s">
        <v>423</v>
      </c>
      <c r="F223" s="29" t="s">
        <v>287</v>
      </c>
      <c r="G223" s="29" t="s">
        <v>21</v>
      </c>
      <c r="H223" s="29" t="s">
        <v>4</v>
      </c>
      <c r="I223" s="29" t="s">
        <v>269</v>
      </c>
      <c r="J223" s="29" t="s">
        <v>868</v>
      </c>
      <c r="K223" s="25" t="s">
        <v>254</v>
      </c>
      <c r="L223" s="25" t="s">
        <v>845</v>
      </c>
      <c r="M223" s="25" t="s">
        <v>1007</v>
      </c>
      <c r="N223" s="25" t="s">
        <v>800</v>
      </c>
      <c r="O223" s="25">
        <v>0</v>
      </c>
      <c r="P223" s="25" t="s">
        <v>5034</v>
      </c>
      <c r="Q223" s="28" t="s">
        <v>0</v>
      </c>
      <c r="R223" s="29" t="s">
        <v>1008</v>
      </c>
      <c r="S223" s="27" t="s">
        <v>1009</v>
      </c>
      <c r="T223" s="27" t="s">
        <v>1010</v>
      </c>
      <c r="U223" s="28" t="s">
        <v>314</v>
      </c>
      <c r="V223" s="26" t="s">
        <v>254</v>
      </c>
      <c r="W223" s="26" t="s">
        <v>663</v>
      </c>
      <c r="X223" s="26" t="s">
        <v>410</v>
      </c>
      <c r="Y223" s="37" t="s">
        <v>529</v>
      </c>
      <c r="Z223" s="37" t="s">
        <v>577</v>
      </c>
      <c r="AA223" s="37" t="s">
        <v>419</v>
      </c>
      <c r="AB223" s="30">
        <v>181111</v>
      </c>
      <c r="AC223" s="30">
        <v>8019</v>
      </c>
      <c r="AD223" s="31">
        <v>173092</v>
      </c>
      <c r="AE223" s="30">
        <v>4653.5599999999995</v>
      </c>
      <c r="AF223" s="30">
        <v>4653.5599999999995</v>
      </c>
      <c r="AG223" s="32">
        <v>176457.44</v>
      </c>
      <c r="AH223" s="30">
        <v>4653.5599999999995</v>
      </c>
      <c r="AI223" s="10" t="s">
        <v>573</v>
      </c>
      <c r="AJ223" s="30">
        <v>668.25</v>
      </c>
      <c r="AK223" s="30">
        <v>662.17</v>
      </c>
      <c r="AL223" s="30">
        <v>668.25</v>
      </c>
      <c r="AM223" s="30">
        <v>650.14</v>
      </c>
      <c r="AN223" s="30">
        <v>668.25</v>
      </c>
      <c r="AO223" s="30">
        <v>668.25</v>
      </c>
      <c r="AP223" s="30">
        <v>668.25</v>
      </c>
      <c r="AQ223" s="30">
        <v>0</v>
      </c>
      <c r="AR223" s="30">
        <v>0</v>
      </c>
      <c r="AS223" s="30">
        <v>0</v>
      </c>
      <c r="AT223" s="30">
        <v>0</v>
      </c>
      <c r="AU223" s="121">
        <v>0</v>
      </c>
      <c r="AV223" s="129" t="s">
        <v>920</v>
      </c>
      <c r="AW223" s="129" t="s">
        <v>785</v>
      </c>
      <c r="AX223" s="129" t="s">
        <v>527</v>
      </c>
    </row>
    <row r="224" spans="1:50" x14ac:dyDescent="0.25">
      <c r="A224" s="120">
        <v>46037.208333333489</v>
      </c>
      <c r="B224" s="28" t="s">
        <v>552</v>
      </c>
      <c r="C224" s="25" t="s">
        <v>427</v>
      </c>
      <c r="D224" s="25" t="s">
        <v>498</v>
      </c>
      <c r="E224" s="25" t="s">
        <v>423</v>
      </c>
      <c r="F224" s="29" t="s">
        <v>287</v>
      </c>
      <c r="G224" s="29" t="s">
        <v>21</v>
      </c>
      <c r="H224" s="29" t="s">
        <v>4</v>
      </c>
      <c r="I224" s="29" t="s">
        <v>269</v>
      </c>
      <c r="J224" s="29" t="s">
        <v>868</v>
      </c>
      <c r="K224" s="25" t="s">
        <v>256</v>
      </c>
      <c r="L224" s="25" t="s">
        <v>845</v>
      </c>
      <c r="M224" s="25" t="s">
        <v>1007</v>
      </c>
      <c r="N224" s="25" t="s">
        <v>800</v>
      </c>
      <c r="O224" s="25">
        <v>0</v>
      </c>
      <c r="P224" s="25" t="s">
        <v>5034</v>
      </c>
      <c r="Q224" s="28" t="s">
        <v>0</v>
      </c>
      <c r="R224" s="29" t="s">
        <v>1008</v>
      </c>
      <c r="S224" s="27" t="s">
        <v>1009</v>
      </c>
      <c r="T224" s="27" t="s">
        <v>1010</v>
      </c>
      <c r="U224" s="28" t="s">
        <v>315</v>
      </c>
      <c r="V224" s="26" t="s">
        <v>256</v>
      </c>
      <c r="W224" s="26" t="s">
        <v>664</v>
      </c>
      <c r="X224" s="26" t="s">
        <v>410</v>
      </c>
      <c r="Y224" s="37" t="s">
        <v>526</v>
      </c>
      <c r="Z224" s="37" t="s">
        <v>575</v>
      </c>
      <c r="AA224" s="37" t="s">
        <v>415</v>
      </c>
      <c r="AB224" s="30">
        <v>2400</v>
      </c>
      <c r="AC224" s="30">
        <v>10692</v>
      </c>
      <c r="AD224" s="31">
        <v>-8292</v>
      </c>
      <c r="AE224" s="30">
        <v>0</v>
      </c>
      <c r="AF224" s="30">
        <v>0</v>
      </c>
      <c r="AG224" s="32">
        <v>2400</v>
      </c>
      <c r="AH224" s="30">
        <v>0</v>
      </c>
      <c r="AI224" s="10" t="s">
        <v>573</v>
      </c>
      <c r="AJ224" s="30">
        <v>0</v>
      </c>
      <c r="AK224" s="30">
        <v>0</v>
      </c>
      <c r="AL224" s="30">
        <v>0</v>
      </c>
      <c r="AM224" s="30">
        <v>0</v>
      </c>
      <c r="AN224" s="30">
        <v>0</v>
      </c>
      <c r="AO224" s="30">
        <v>0</v>
      </c>
      <c r="AP224" s="30">
        <v>0</v>
      </c>
      <c r="AQ224" s="30">
        <v>0</v>
      </c>
      <c r="AR224" s="30">
        <v>0</v>
      </c>
      <c r="AS224" s="30">
        <v>0</v>
      </c>
      <c r="AT224" s="30">
        <v>0</v>
      </c>
      <c r="AU224" s="121">
        <v>0</v>
      </c>
      <c r="AV224" s="129" t="s">
        <v>1011</v>
      </c>
      <c r="AW224" s="129" t="s">
        <v>1011</v>
      </c>
      <c r="AX224" s="129" t="s">
        <v>527</v>
      </c>
    </row>
    <row r="225" spans="1:50" x14ac:dyDescent="0.25">
      <c r="A225" s="120">
        <v>46037.208333333489</v>
      </c>
      <c r="B225" s="28" t="s">
        <v>552</v>
      </c>
      <c r="C225" s="25" t="s">
        <v>427</v>
      </c>
      <c r="D225" s="25" t="s">
        <v>498</v>
      </c>
      <c r="E225" s="25" t="s">
        <v>423</v>
      </c>
      <c r="F225" s="29" t="s">
        <v>287</v>
      </c>
      <c r="G225" s="29" t="s">
        <v>21</v>
      </c>
      <c r="H225" s="29" t="s">
        <v>4</v>
      </c>
      <c r="I225" s="29" t="s">
        <v>269</v>
      </c>
      <c r="J225" s="29" t="s">
        <v>868</v>
      </c>
      <c r="K225" s="25" t="s">
        <v>256</v>
      </c>
      <c r="L225" s="25" t="s">
        <v>845</v>
      </c>
      <c r="M225" s="25" t="s">
        <v>1007</v>
      </c>
      <c r="N225" s="25" t="s">
        <v>800</v>
      </c>
      <c r="O225" s="25">
        <v>0</v>
      </c>
      <c r="P225" s="25" t="s">
        <v>5034</v>
      </c>
      <c r="Q225" s="28" t="s">
        <v>0</v>
      </c>
      <c r="R225" s="29" t="s">
        <v>1008</v>
      </c>
      <c r="S225" s="27" t="s">
        <v>1009</v>
      </c>
      <c r="T225" s="27" t="s">
        <v>1010</v>
      </c>
      <c r="U225" s="28" t="s">
        <v>315</v>
      </c>
      <c r="V225" s="26" t="s">
        <v>256</v>
      </c>
      <c r="W225" s="26" t="s">
        <v>664</v>
      </c>
      <c r="X225" s="26" t="s">
        <v>410</v>
      </c>
      <c r="Y225" s="37" t="s">
        <v>528</v>
      </c>
      <c r="Z225" s="37" t="s">
        <v>576</v>
      </c>
      <c r="AA225" s="37" t="s">
        <v>416</v>
      </c>
      <c r="AB225" s="30">
        <v>8575</v>
      </c>
      <c r="AC225" s="30">
        <v>283</v>
      </c>
      <c r="AD225" s="31">
        <v>8292</v>
      </c>
      <c r="AE225" s="30">
        <v>74740.55</v>
      </c>
      <c r="AF225" s="30">
        <v>74740.55</v>
      </c>
      <c r="AG225" s="32">
        <v>-66165.55</v>
      </c>
      <c r="AH225" s="30">
        <v>74740.55</v>
      </c>
      <c r="AI225" s="10" t="s">
        <v>573</v>
      </c>
      <c r="AJ225" s="30">
        <v>10675.369999999999</v>
      </c>
      <c r="AK225" s="30">
        <v>10707.89</v>
      </c>
      <c r="AL225" s="30">
        <v>10704.54</v>
      </c>
      <c r="AM225" s="30">
        <v>10662.07</v>
      </c>
      <c r="AN225" s="30">
        <v>10666.91</v>
      </c>
      <c r="AO225" s="30">
        <v>10649.779999999999</v>
      </c>
      <c r="AP225" s="30">
        <v>10673.99</v>
      </c>
      <c r="AQ225" s="30">
        <v>0</v>
      </c>
      <c r="AR225" s="30">
        <v>0</v>
      </c>
      <c r="AS225" s="30">
        <v>0</v>
      </c>
      <c r="AT225" s="30">
        <v>0</v>
      </c>
      <c r="AU225" s="121">
        <v>0</v>
      </c>
      <c r="AV225" s="129" t="s">
        <v>920</v>
      </c>
      <c r="AW225" s="129" t="s">
        <v>796</v>
      </c>
      <c r="AX225" s="129" t="s">
        <v>527</v>
      </c>
    </row>
    <row r="226" spans="1:50" x14ac:dyDescent="0.25">
      <c r="A226" s="120">
        <v>46037.208333333489</v>
      </c>
      <c r="B226" s="28" t="s">
        <v>552</v>
      </c>
      <c r="C226" s="25" t="s">
        <v>427</v>
      </c>
      <c r="D226" s="25" t="s">
        <v>498</v>
      </c>
      <c r="E226" s="25" t="s">
        <v>423</v>
      </c>
      <c r="F226" s="29" t="s">
        <v>287</v>
      </c>
      <c r="G226" s="29" t="s">
        <v>21</v>
      </c>
      <c r="H226" s="29" t="s">
        <v>4</v>
      </c>
      <c r="I226" s="29" t="s">
        <v>269</v>
      </c>
      <c r="J226" s="29" t="s">
        <v>868</v>
      </c>
      <c r="K226" s="25" t="s">
        <v>256</v>
      </c>
      <c r="L226" s="25" t="s">
        <v>845</v>
      </c>
      <c r="M226" s="25" t="s">
        <v>1007</v>
      </c>
      <c r="N226" s="25" t="s">
        <v>800</v>
      </c>
      <c r="O226" s="25">
        <v>0</v>
      </c>
      <c r="P226" s="25" t="s">
        <v>5034</v>
      </c>
      <c r="Q226" s="28" t="s">
        <v>0</v>
      </c>
      <c r="R226" s="29" t="s">
        <v>1008</v>
      </c>
      <c r="S226" s="27" t="s">
        <v>1009</v>
      </c>
      <c r="T226" s="27" t="s">
        <v>1010</v>
      </c>
      <c r="U226" s="28" t="s">
        <v>315</v>
      </c>
      <c r="V226" s="26" t="s">
        <v>256</v>
      </c>
      <c r="W226" s="26" t="s">
        <v>664</v>
      </c>
      <c r="X226" s="26" t="s">
        <v>410</v>
      </c>
      <c r="Y226" s="37" t="s">
        <v>529</v>
      </c>
      <c r="Z226" s="37" t="s">
        <v>577</v>
      </c>
      <c r="AA226" s="37" t="s">
        <v>419</v>
      </c>
      <c r="AB226" s="30">
        <v>116741</v>
      </c>
      <c r="AC226" s="30">
        <v>116741</v>
      </c>
      <c r="AD226" s="31">
        <v>0</v>
      </c>
      <c r="AE226" s="30">
        <v>6237</v>
      </c>
      <c r="AF226" s="30">
        <v>6237</v>
      </c>
      <c r="AG226" s="32">
        <v>110504</v>
      </c>
      <c r="AH226" s="30">
        <v>6237</v>
      </c>
      <c r="AI226" s="10" t="s">
        <v>573</v>
      </c>
      <c r="AJ226" s="30">
        <v>891</v>
      </c>
      <c r="AK226" s="30">
        <v>891</v>
      </c>
      <c r="AL226" s="30">
        <v>891</v>
      </c>
      <c r="AM226" s="30">
        <v>891</v>
      </c>
      <c r="AN226" s="30">
        <v>891</v>
      </c>
      <c r="AO226" s="30">
        <v>891</v>
      </c>
      <c r="AP226" s="30">
        <v>891</v>
      </c>
      <c r="AQ226" s="30">
        <v>0</v>
      </c>
      <c r="AR226" s="30">
        <v>0</v>
      </c>
      <c r="AS226" s="30">
        <v>0</v>
      </c>
      <c r="AT226" s="30">
        <v>0</v>
      </c>
      <c r="AU226" s="121">
        <v>0</v>
      </c>
      <c r="AV226" s="129" t="s">
        <v>784</v>
      </c>
      <c r="AW226" s="129" t="s">
        <v>785</v>
      </c>
      <c r="AX226" s="129" t="s">
        <v>527</v>
      </c>
    </row>
    <row r="227" spans="1:50" x14ac:dyDescent="0.25">
      <c r="A227" s="120">
        <v>46037.208333333489</v>
      </c>
      <c r="B227" s="28" t="s">
        <v>552</v>
      </c>
      <c r="C227" s="25" t="s">
        <v>427</v>
      </c>
      <c r="D227" s="25" t="s">
        <v>498</v>
      </c>
      <c r="E227" s="25" t="s">
        <v>423</v>
      </c>
      <c r="F227" s="29" t="s">
        <v>287</v>
      </c>
      <c r="G227" s="29" t="s">
        <v>21</v>
      </c>
      <c r="H227" s="29" t="s">
        <v>4</v>
      </c>
      <c r="I227" s="29" t="s">
        <v>269</v>
      </c>
      <c r="J227" s="29" t="s">
        <v>868</v>
      </c>
      <c r="K227" s="25" t="s">
        <v>256</v>
      </c>
      <c r="L227" s="25" t="s">
        <v>845</v>
      </c>
      <c r="M227" s="25" t="s">
        <v>1007</v>
      </c>
      <c r="N227" s="25" t="s">
        <v>800</v>
      </c>
      <c r="O227" s="25">
        <v>0</v>
      </c>
      <c r="P227" s="25" t="s">
        <v>5034</v>
      </c>
      <c r="Q227" s="28" t="s">
        <v>0</v>
      </c>
      <c r="R227" s="29" t="s">
        <v>1008</v>
      </c>
      <c r="S227" s="27" t="s">
        <v>1009</v>
      </c>
      <c r="T227" s="27" t="s">
        <v>1010</v>
      </c>
      <c r="U227" s="28" t="s">
        <v>315</v>
      </c>
      <c r="V227" s="26" t="s">
        <v>256</v>
      </c>
      <c r="W227" s="26" t="s">
        <v>664</v>
      </c>
      <c r="X227" s="26" t="s">
        <v>410</v>
      </c>
      <c r="Y227" s="37" t="s">
        <v>530</v>
      </c>
      <c r="Z227" s="37" t="s">
        <v>587</v>
      </c>
      <c r="AA227" s="37" t="s">
        <v>417</v>
      </c>
      <c r="AB227" s="30">
        <v>128644</v>
      </c>
      <c r="AC227" s="30">
        <v>128644</v>
      </c>
      <c r="AD227" s="31">
        <v>0</v>
      </c>
      <c r="AE227" s="30">
        <v>62541.55</v>
      </c>
      <c r="AF227" s="30">
        <v>62541.55</v>
      </c>
      <c r="AG227" s="32">
        <v>66102.45</v>
      </c>
      <c r="AH227" s="30">
        <v>62541.55</v>
      </c>
      <c r="AI227" s="10" t="s">
        <v>573</v>
      </c>
      <c r="AJ227" s="30">
        <v>9111.7999999999993</v>
      </c>
      <c r="AK227" s="30">
        <v>9114.06</v>
      </c>
      <c r="AL227" s="30">
        <v>8841.83</v>
      </c>
      <c r="AM227" s="30">
        <v>8911.44</v>
      </c>
      <c r="AN227" s="30">
        <v>9061.17</v>
      </c>
      <c r="AO227" s="30">
        <v>8806.0299999999988</v>
      </c>
      <c r="AP227" s="30">
        <v>8695.2199999999993</v>
      </c>
      <c r="AQ227" s="30">
        <v>0</v>
      </c>
      <c r="AR227" s="30">
        <v>0</v>
      </c>
      <c r="AS227" s="30">
        <v>0</v>
      </c>
      <c r="AT227" s="30">
        <v>0</v>
      </c>
      <c r="AU227" s="121">
        <v>0</v>
      </c>
      <c r="AV227" s="129" t="s">
        <v>784</v>
      </c>
      <c r="AW227" s="129" t="s">
        <v>785</v>
      </c>
      <c r="AX227" s="129" t="s">
        <v>527</v>
      </c>
    </row>
    <row r="228" spans="1:50" x14ac:dyDescent="0.25">
      <c r="A228" s="120">
        <v>46037.208333333489</v>
      </c>
      <c r="B228" s="28" t="s">
        <v>552</v>
      </c>
      <c r="C228" s="25" t="s">
        <v>427</v>
      </c>
      <c r="D228" s="25" t="s">
        <v>498</v>
      </c>
      <c r="E228" s="25" t="s">
        <v>423</v>
      </c>
      <c r="F228" s="29" t="s">
        <v>287</v>
      </c>
      <c r="G228" s="29" t="s">
        <v>21</v>
      </c>
      <c r="H228" s="29" t="s">
        <v>4</v>
      </c>
      <c r="I228" s="29" t="s">
        <v>269</v>
      </c>
      <c r="J228" s="29" t="s">
        <v>868</v>
      </c>
      <c r="K228" s="25" t="s">
        <v>258</v>
      </c>
      <c r="L228" s="25" t="s">
        <v>845</v>
      </c>
      <c r="M228" s="25" t="s">
        <v>1007</v>
      </c>
      <c r="N228" s="25" t="s">
        <v>800</v>
      </c>
      <c r="O228" s="25">
        <v>0</v>
      </c>
      <c r="P228" s="25" t="s">
        <v>5034</v>
      </c>
      <c r="Q228" s="28" t="s">
        <v>0</v>
      </c>
      <c r="R228" s="29" t="s">
        <v>1008</v>
      </c>
      <c r="S228" s="27" t="s">
        <v>1009</v>
      </c>
      <c r="T228" s="27" t="s">
        <v>1010</v>
      </c>
      <c r="U228" s="28" t="s">
        <v>316</v>
      </c>
      <c r="V228" s="26" t="s">
        <v>258</v>
      </c>
      <c r="W228" s="26" t="s">
        <v>665</v>
      </c>
      <c r="X228" s="26" t="s">
        <v>410</v>
      </c>
      <c r="Y228" s="37" t="s">
        <v>526</v>
      </c>
      <c r="Z228" s="37" t="s">
        <v>575</v>
      </c>
      <c r="AA228" s="37" t="s">
        <v>415</v>
      </c>
      <c r="AB228" s="30">
        <v>178711</v>
      </c>
      <c r="AC228" s="30">
        <v>178711</v>
      </c>
      <c r="AD228" s="31">
        <v>0</v>
      </c>
      <c r="AE228" s="30">
        <v>0</v>
      </c>
      <c r="AF228" s="30">
        <v>0</v>
      </c>
      <c r="AG228" s="32">
        <v>178711</v>
      </c>
      <c r="AH228" s="30">
        <v>0</v>
      </c>
      <c r="AI228" s="10" t="s">
        <v>573</v>
      </c>
      <c r="AJ228" s="30">
        <v>0</v>
      </c>
      <c r="AK228" s="30">
        <v>0</v>
      </c>
      <c r="AL228" s="30">
        <v>0</v>
      </c>
      <c r="AM228" s="30">
        <v>0</v>
      </c>
      <c r="AN228" s="30">
        <v>0</v>
      </c>
      <c r="AO228" s="30">
        <v>0</v>
      </c>
      <c r="AP228" s="30">
        <v>0</v>
      </c>
      <c r="AQ228" s="30">
        <v>0</v>
      </c>
      <c r="AR228" s="30">
        <v>0</v>
      </c>
      <c r="AS228" s="30">
        <v>0</v>
      </c>
      <c r="AT228" s="30">
        <v>0</v>
      </c>
      <c r="AU228" s="121">
        <v>0</v>
      </c>
      <c r="AV228" s="129" t="s">
        <v>784</v>
      </c>
      <c r="AW228" s="129" t="s">
        <v>785</v>
      </c>
      <c r="AX228" s="129" t="s">
        <v>527</v>
      </c>
    </row>
    <row r="229" spans="1:50" x14ac:dyDescent="0.25">
      <c r="A229" s="120">
        <v>46037.208333333489</v>
      </c>
      <c r="B229" s="28" t="s">
        <v>552</v>
      </c>
      <c r="C229" s="25" t="s">
        <v>427</v>
      </c>
      <c r="D229" s="25" t="s">
        <v>498</v>
      </c>
      <c r="E229" s="25" t="s">
        <v>423</v>
      </c>
      <c r="F229" s="29" t="s">
        <v>287</v>
      </c>
      <c r="G229" s="29" t="s">
        <v>21</v>
      </c>
      <c r="H229" s="29" t="s">
        <v>4</v>
      </c>
      <c r="I229" s="29" t="s">
        <v>269</v>
      </c>
      <c r="J229" s="29" t="s">
        <v>868</v>
      </c>
      <c r="K229" s="25" t="s">
        <v>258</v>
      </c>
      <c r="L229" s="25" t="s">
        <v>845</v>
      </c>
      <c r="M229" s="25" t="s">
        <v>1007</v>
      </c>
      <c r="N229" s="25" t="s">
        <v>800</v>
      </c>
      <c r="O229" s="25">
        <v>0</v>
      </c>
      <c r="P229" s="25" t="s">
        <v>5034</v>
      </c>
      <c r="Q229" s="28" t="s">
        <v>0</v>
      </c>
      <c r="R229" s="29" t="s">
        <v>1008</v>
      </c>
      <c r="S229" s="27" t="s">
        <v>1009</v>
      </c>
      <c r="T229" s="27" t="s">
        <v>1010</v>
      </c>
      <c r="U229" s="28" t="s">
        <v>316</v>
      </c>
      <c r="V229" s="26" t="s">
        <v>258</v>
      </c>
      <c r="W229" s="26" t="s">
        <v>665</v>
      </c>
      <c r="X229" s="26" t="s">
        <v>410</v>
      </c>
      <c r="Y229" s="37" t="s">
        <v>528</v>
      </c>
      <c r="Z229" s="37" t="s">
        <v>576</v>
      </c>
      <c r="AA229" s="37" t="s">
        <v>416</v>
      </c>
      <c r="AB229" s="30">
        <v>3769</v>
      </c>
      <c r="AC229" s="30">
        <v>-2450</v>
      </c>
      <c r="AD229" s="31">
        <v>6219</v>
      </c>
      <c r="AE229" s="30">
        <v>98351.96</v>
      </c>
      <c r="AF229" s="30">
        <v>98351.96</v>
      </c>
      <c r="AG229" s="32">
        <v>-94582.96</v>
      </c>
      <c r="AH229" s="30">
        <v>98351.96</v>
      </c>
      <c r="AI229" s="10" t="s">
        <v>573</v>
      </c>
      <c r="AJ229" s="30">
        <v>14647.2</v>
      </c>
      <c r="AK229" s="30">
        <v>14774.89</v>
      </c>
      <c r="AL229" s="30">
        <v>11004.779999999999</v>
      </c>
      <c r="AM229" s="30">
        <v>13748.65</v>
      </c>
      <c r="AN229" s="30">
        <v>14455.48</v>
      </c>
      <c r="AO229" s="30">
        <v>14892.570000000002</v>
      </c>
      <c r="AP229" s="30">
        <v>14828.39</v>
      </c>
      <c r="AQ229" s="30">
        <v>0</v>
      </c>
      <c r="AR229" s="30">
        <v>0</v>
      </c>
      <c r="AS229" s="30">
        <v>0</v>
      </c>
      <c r="AT229" s="30">
        <v>0</v>
      </c>
      <c r="AU229" s="121">
        <v>0</v>
      </c>
      <c r="AV229" s="129" t="s">
        <v>1011</v>
      </c>
      <c r="AW229" s="129" t="s">
        <v>1011</v>
      </c>
      <c r="AX229" s="129" t="s">
        <v>527</v>
      </c>
    </row>
    <row r="230" spans="1:50" x14ac:dyDescent="0.25">
      <c r="A230" s="120">
        <v>46037.208333333489</v>
      </c>
      <c r="B230" s="28" t="s">
        <v>552</v>
      </c>
      <c r="C230" s="25" t="s">
        <v>427</v>
      </c>
      <c r="D230" s="25" t="s">
        <v>498</v>
      </c>
      <c r="E230" s="25" t="s">
        <v>423</v>
      </c>
      <c r="F230" s="29" t="s">
        <v>287</v>
      </c>
      <c r="G230" s="29" t="s">
        <v>21</v>
      </c>
      <c r="H230" s="29" t="s">
        <v>4</v>
      </c>
      <c r="I230" s="29" t="s">
        <v>269</v>
      </c>
      <c r="J230" s="29" t="s">
        <v>868</v>
      </c>
      <c r="K230" s="25" t="s">
        <v>258</v>
      </c>
      <c r="L230" s="25" t="s">
        <v>845</v>
      </c>
      <c r="M230" s="25" t="s">
        <v>1007</v>
      </c>
      <c r="N230" s="25" t="s">
        <v>800</v>
      </c>
      <c r="O230" s="25">
        <v>0</v>
      </c>
      <c r="P230" s="25" t="s">
        <v>5034</v>
      </c>
      <c r="Q230" s="28" t="s">
        <v>0</v>
      </c>
      <c r="R230" s="29" t="s">
        <v>1008</v>
      </c>
      <c r="S230" s="27" t="s">
        <v>1009</v>
      </c>
      <c r="T230" s="27" t="s">
        <v>1010</v>
      </c>
      <c r="U230" s="28" t="s">
        <v>316</v>
      </c>
      <c r="V230" s="26" t="s">
        <v>258</v>
      </c>
      <c r="W230" s="26" t="s">
        <v>665</v>
      </c>
      <c r="X230" s="26" t="s">
        <v>410</v>
      </c>
      <c r="Y230" s="37" t="s">
        <v>529</v>
      </c>
      <c r="Z230" s="37" t="s">
        <v>577</v>
      </c>
      <c r="AA230" s="37" t="s">
        <v>419</v>
      </c>
      <c r="AB230" s="30">
        <v>1800</v>
      </c>
      <c r="AC230" s="30">
        <v>8019</v>
      </c>
      <c r="AD230" s="31">
        <v>-6219</v>
      </c>
      <c r="AE230" s="30">
        <v>4502.7</v>
      </c>
      <c r="AF230" s="30">
        <v>4502.7</v>
      </c>
      <c r="AG230" s="32">
        <v>-2702.7</v>
      </c>
      <c r="AH230" s="30">
        <v>4502.7</v>
      </c>
      <c r="AI230" s="10" t="s">
        <v>573</v>
      </c>
      <c r="AJ230" s="30">
        <v>668.25</v>
      </c>
      <c r="AK230" s="30">
        <v>668.25</v>
      </c>
      <c r="AL230" s="30">
        <v>445.5</v>
      </c>
      <c r="AM230" s="30">
        <v>668.25</v>
      </c>
      <c r="AN230" s="30">
        <v>668.25</v>
      </c>
      <c r="AO230" s="30">
        <v>715.95</v>
      </c>
      <c r="AP230" s="30">
        <v>668.25</v>
      </c>
      <c r="AQ230" s="30">
        <v>0</v>
      </c>
      <c r="AR230" s="30">
        <v>0</v>
      </c>
      <c r="AS230" s="30">
        <v>0</v>
      </c>
      <c r="AT230" s="30">
        <v>0</v>
      </c>
      <c r="AU230" s="121">
        <v>0</v>
      </c>
      <c r="AV230" s="129" t="s">
        <v>1011</v>
      </c>
      <c r="AW230" s="129" t="s">
        <v>1011</v>
      </c>
      <c r="AX230" s="129" t="s">
        <v>527</v>
      </c>
    </row>
    <row r="231" spans="1:50" x14ac:dyDescent="0.25">
      <c r="A231" s="120">
        <v>46037.208333333489</v>
      </c>
      <c r="B231" s="28" t="s">
        <v>552</v>
      </c>
      <c r="C231" s="25" t="s">
        <v>427</v>
      </c>
      <c r="D231" s="25" t="s">
        <v>498</v>
      </c>
      <c r="E231" s="25" t="s">
        <v>423</v>
      </c>
      <c r="F231" s="29" t="s">
        <v>287</v>
      </c>
      <c r="G231" s="29" t="s">
        <v>21</v>
      </c>
      <c r="H231" s="29" t="s">
        <v>4</v>
      </c>
      <c r="I231" s="29" t="s">
        <v>579</v>
      </c>
      <c r="J231" s="29" t="s">
        <v>868</v>
      </c>
      <c r="K231" s="25" t="s">
        <v>258</v>
      </c>
      <c r="L231" s="25" t="s">
        <v>845</v>
      </c>
      <c r="M231" s="25" t="s">
        <v>1007</v>
      </c>
      <c r="N231" s="25" t="s">
        <v>800</v>
      </c>
      <c r="O231" s="25">
        <v>0</v>
      </c>
      <c r="P231" s="25" t="s">
        <v>5034</v>
      </c>
      <c r="Q231" s="28" t="s">
        <v>0</v>
      </c>
      <c r="R231" s="29" t="s">
        <v>1008</v>
      </c>
      <c r="S231" s="27" t="s">
        <v>1009</v>
      </c>
      <c r="T231" s="27" t="s">
        <v>1010</v>
      </c>
      <c r="U231" s="28" t="s">
        <v>316</v>
      </c>
      <c r="V231" s="26" t="s">
        <v>258</v>
      </c>
      <c r="W231" s="26" t="s">
        <v>665</v>
      </c>
      <c r="X231" s="26" t="s">
        <v>410</v>
      </c>
      <c r="Y231" s="37" t="s">
        <v>533</v>
      </c>
      <c r="Z231" s="37" t="s">
        <v>590</v>
      </c>
      <c r="AA231" s="37" t="s">
        <v>591</v>
      </c>
      <c r="AB231" s="30">
        <v>0</v>
      </c>
      <c r="AC231" s="30">
        <v>0</v>
      </c>
      <c r="AD231" s="31">
        <v>0</v>
      </c>
      <c r="AE231" s="30">
        <v>530</v>
      </c>
      <c r="AF231" s="30">
        <v>530</v>
      </c>
      <c r="AG231" s="32">
        <v>-530</v>
      </c>
      <c r="AH231" s="30">
        <v>530</v>
      </c>
      <c r="AI231" s="10" t="s">
        <v>573</v>
      </c>
      <c r="AJ231" s="30">
        <v>0</v>
      </c>
      <c r="AK231" s="30">
        <v>0</v>
      </c>
      <c r="AL231" s="30">
        <v>0</v>
      </c>
      <c r="AM231" s="30">
        <v>0</v>
      </c>
      <c r="AN231" s="30">
        <v>0</v>
      </c>
      <c r="AO231" s="30">
        <v>530</v>
      </c>
      <c r="AP231" s="30">
        <v>0</v>
      </c>
      <c r="AQ231" s="30">
        <v>0</v>
      </c>
      <c r="AR231" s="30">
        <v>0</v>
      </c>
      <c r="AS231" s="30">
        <v>0</v>
      </c>
      <c r="AT231" s="30">
        <v>0</v>
      </c>
      <c r="AU231" s="121">
        <v>0</v>
      </c>
      <c r="AV231" s="129" t="s">
        <v>1011</v>
      </c>
      <c r="AW231" s="129" t="s">
        <v>1011</v>
      </c>
      <c r="AX231" s="129" t="s">
        <v>527</v>
      </c>
    </row>
    <row r="232" spans="1:50" x14ac:dyDescent="0.25">
      <c r="A232" s="120">
        <v>46037.208333333489</v>
      </c>
      <c r="B232" s="28" t="s">
        <v>552</v>
      </c>
      <c r="C232" s="25" t="s">
        <v>427</v>
      </c>
      <c r="D232" s="25" t="s">
        <v>498</v>
      </c>
      <c r="E232" s="25" t="s">
        <v>423</v>
      </c>
      <c r="F232" s="29" t="s">
        <v>287</v>
      </c>
      <c r="G232" s="29" t="s">
        <v>21</v>
      </c>
      <c r="H232" s="29" t="s">
        <v>4</v>
      </c>
      <c r="I232" s="29" t="s">
        <v>269</v>
      </c>
      <c r="J232" s="29" t="s">
        <v>868</v>
      </c>
      <c r="K232" s="25" t="s">
        <v>646</v>
      </c>
      <c r="L232" s="25" t="s">
        <v>845</v>
      </c>
      <c r="M232" s="25" t="s">
        <v>1007</v>
      </c>
      <c r="N232" s="25" t="s">
        <v>800</v>
      </c>
      <c r="O232" s="25">
        <v>0</v>
      </c>
      <c r="P232" s="25" t="s">
        <v>5034</v>
      </c>
      <c r="Q232" s="28" t="s">
        <v>0</v>
      </c>
      <c r="R232" s="29" t="s">
        <v>1008</v>
      </c>
      <c r="S232" s="27" t="s">
        <v>1009</v>
      </c>
      <c r="T232" s="27" t="s">
        <v>1010</v>
      </c>
      <c r="U232" s="28" t="s">
        <v>317</v>
      </c>
      <c r="V232" s="26" t="s">
        <v>646</v>
      </c>
      <c r="W232" s="26" t="s">
        <v>666</v>
      </c>
      <c r="X232" s="26" t="s">
        <v>410</v>
      </c>
      <c r="Y232" s="37" t="s">
        <v>526</v>
      </c>
      <c r="Z232" s="37" t="s">
        <v>575</v>
      </c>
      <c r="AA232" s="37" t="s">
        <v>415</v>
      </c>
      <c r="AB232" s="30">
        <v>245482</v>
      </c>
      <c r="AC232" s="30">
        <v>10692</v>
      </c>
      <c r="AD232" s="31">
        <v>234790</v>
      </c>
      <c r="AE232" s="30">
        <v>0</v>
      </c>
      <c r="AF232" s="30">
        <v>0</v>
      </c>
      <c r="AG232" s="32">
        <v>245482</v>
      </c>
      <c r="AH232" s="30">
        <v>0</v>
      </c>
      <c r="AI232" s="10" t="s">
        <v>573</v>
      </c>
      <c r="AJ232" s="30">
        <v>0</v>
      </c>
      <c r="AK232" s="30">
        <v>0</v>
      </c>
      <c r="AL232" s="30">
        <v>0</v>
      </c>
      <c r="AM232" s="30">
        <v>0</v>
      </c>
      <c r="AN232" s="30">
        <v>0</v>
      </c>
      <c r="AO232" s="30">
        <v>0</v>
      </c>
      <c r="AP232" s="30">
        <v>0</v>
      </c>
      <c r="AQ232" s="30">
        <v>0</v>
      </c>
      <c r="AR232" s="30">
        <v>0</v>
      </c>
      <c r="AS232" s="30">
        <v>0</v>
      </c>
      <c r="AT232" s="30">
        <v>0</v>
      </c>
      <c r="AU232" s="121">
        <v>0</v>
      </c>
      <c r="AV232" s="129" t="s">
        <v>920</v>
      </c>
      <c r="AW232" s="129" t="s">
        <v>785</v>
      </c>
      <c r="AX232" s="129" t="s">
        <v>527</v>
      </c>
    </row>
    <row r="233" spans="1:50" x14ac:dyDescent="0.25">
      <c r="A233" s="120">
        <v>46037.208333333489</v>
      </c>
      <c r="B233" s="28" t="s">
        <v>552</v>
      </c>
      <c r="C233" s="25" t="s">
        <v>427</v>
      </c>
      <c r="D233" s="25" t="s">
        <v>498</v>
      </c>
      <c r="E233" s="25" t="s">
        <v>423</v>
      </c>
      <c r="F233" s="29" t="s">
        <v>287</v>
      </c>
      <c r="G233" s="29" t="s">
        <v>21</v>
      </c>
      <c r="H233" s="29" t="s">
        <v>4</v>
      </c>
      <c r="I233" s="29" t="s">
        <v>269</v>
      </c>
      <c r="J233" s="29" t="s">
        <v>868</v>
      </c>
      <c r="K233" s="25" t="s">
        <v>646</v>
      </c>
      <c r="L233" s="25" t="s">
        <v>845</v>
      </c>
      <c r="M233" s="25" t="s">
        <v>1007</v>
      </c>
      <c r="N233" s="25" t="s">
        <v>800</v>
      </c>
      <c r="O233" s="25">
        <v>0</v>
      </c>
      <c r="P233" s="25" t="s">
        <v>5034</v>
      </c>
      <c r="Q233" s="28" t="s">
        <v>0</v>
      </c>
      <c r="R233" s="29" t="s">
        <v>1008</v>
      </c>
      <c r="S233" s="27" t="s">
        <v>1009</v>
      </c>
      <c r="T233" s="27" t="s">
        <v>1010</v>
      </c>
      <c r="U233" s="28" t="s">
        <v>317</v>
      </c>
      <c r="V233" s="26" t="s">
        <v>646</v>
      </c>
      <c r="W233" s="26" t="s">
        <v>666</v>
      </c>
      <c r="X233" s="26" t="s">
        <v>410</v>
      </c>
      <c r="Y233" s="37" t="s">
        <v>528</v>
      </c>
      <c r="Z233" s="37" t="s">
        <v>576</v>
      </c>
      <c r="AA233" s="37" t="s">
        <v>416</v>
      </c>
      <c r="AB233" s="30">
        <v>2391</v>
      </c>
      <c r="AC233" s="30">
        <v>245473</v>
      </c>
      <c r="AD233" s="31">
        <v>-243082</v>
      </c>
      <c r="AE233" s="30">
        <v>143138.03</v>
      </c>
      <c r="AF233" s="30">
        <v>143138.03</v>
      </c>
      <c r="AG233" s="32">
        <v>-140747.03</v>
      </c>
      <c r="AH233" s="30">
        <v>143138.03</v>
      </c>
      <c r="AI233" s="10" t="s">
        <v>573</v>
      </c>
      <c r="AJ233" s="30">
        <v>20449.82</v>
      </c>
      <c r="AK233" s="30">
        <v>20456.759999999998</v>
      </c>
      <c r="AL233" s="30">
        <v>20455.419999999998</v>
      </c>
      <c r="AM233" s="30">
        <v>20455.419999999998</v>
      </c>
      <c r="AN233" s="30">
        <v>20440.57</v>
      </c>
      <c r="AO233" s="30">
        <v>20428.390000000003</v>
      </c>
      <c r="AP233" s="30">
        <v>20451.649999999998</v>
      </c>
      <c r="AQ233" s="30">
        <v>0</v>
      </c>
      <c r="AR233" s="30">
        <v>0</v>
      </c>
      <c r="AS233" s="30">
        <v>0</v>
      </c>
      <c r="AT233" s="30">
        <v>0</v>
      </c>
      <c r="AU233" s="121">
        <v>0</v>
      </c>
      <c r="AV233" s="129" t="s">
        <v>1011</v>
      </c>
      <c r="AW233" s="129" t="s">
        <v>1011</v>
      </c>
      <c r="AX233" s="129" t="s">
        <v>527</v>
      </c>
    </row>
    <row r="234" spans="1:50" x14ac:dyDescent="0.25">
      <c r="A234" s="120">
        <v>46037.208333333489</v>
      </c>
      <c r="B234" s="28" t="s">
        <v>552</v>
      </c>
      <c r="C234" s="25" t="s">
        <v>427</v>
      </c>
      <c r="D234" s="25" t="s">
        <v>498</v>
      </c>
      <c r="E234" s="25" t="s">
        <v>423</v>
      </c>
      <c r="F234" s="29" t="s">
        <v>287</v>
      </c>
      <c r="G234" s="29" t="s">
        <v>21</v>
      </c>
      <c r="H234" s="29" t="s">
        <v>4</v>
      </c>
      <c r="I234" s="29" t="s">
        <v>269</v>
      </c>
      <c r="J234" s="29" t="s">
        <v>868</v>
      </c>
      <c r="K234" s="25" t="s">
        <v>646</v>
      </c>
      <c r="L234" s="25" t="s">
        <v>845</v>
      </c>
      <c r="M234" s="25" t="s">
        <v>1007</v>
      </c>
      <c r="N234" s="25" t="s">
        <v>800</v>
      </c>
      <c r="O234" s="25">
        <v>0</v>
      </c>
      <c r="P234" s="25" t="s">
        <v>5034</v>
      </c>
      <c r="Q234" s="28" t="s">
        <v>0</v>
      </c>
      <c r="R234" s="29" t="s">
        <v>1008</v>
      </c>
      <c r="S234" s="27" t="s">
        <v>1009</v>
      </c>
      <c r="T234" s="27" t="s">
        <v>1010</v>
      </c>
      <c r="U234" s="28" t="s">
        <v>317</v>
      </c>
      <c r="V234" s="26" t="s">
        <v>646</v>
      </c>
      <c r="W234" s="26" t="s">
        <v>666</v>
      </c>
      <c r="X234" s="26" t="s">
        <v>410</v>
      </c>
      <c r="Y234" s="37" t="s">
        <v>529</v>
      </c>
      <c r="Z234" s="37" t="s">
        <v>577</v>
      </c>
      <c r="AA234" s="37" t="s">
        <v>419</v>
      </c>
      <c r="AB234" s="30">
        <v>10692</v>
      </c>
      <c r="AC234" s="30">
        <v>2400</v>
      </c>
      <c r="AD234" s="31">
        <v>8292</v>
      </c>
      <c r="AE234" s="30">
        <v>6237</v>
      </c>
      <c r="AF234" s="30">
        <v>6237</v>
      </c>
      <c r="AG234" s="32">
        <v>4455</v>
      </c>
      <c r="AH234" s="30">
        <v>6237</v>
      </c>
      <c r="AI234" s="10" t="s">
        <v>573</v>
      </c>
      <c r="AJ234" s="30">
        <v>891</v>
      </c>
      <c r="AK234" s="30">
        <v>891</v>
      </c>
      <c r="AL234" s="30">
        <v>891</v>
      </c>
      <c r="AM234" s="30">
        <v>891</v>
      </c>
      <c r="AN234" s="30">
        <v>891</v>
      </c>
      <c r="AO234" s="30">
        <v>891</v>
      </c>
      <c r="AP234" s="30">
        <v>891</v>
      </c>
      <c r="AQ234" s="30">
        <v>0</v>
      </c>
      <c r="AR234" s="30">
        <v>0</v>
      </c>
      <c r="AS234" s="30">
        <v>0</v>
      </c>
      <c r="AT234" s="30">
        <v>0</v>
      </c>
      <c r="AU234" s="121">
        <v>0</v>
      </c>
      <c r="AV234" s="129" t="s">
        <v>920</v>
      </c>
      <c r="AW234" s="129" t="s">
        <v>785</v>
      </c>
      <c r="AX234" s="129" t="s">
        <v>527</v>
      </c>
    </row>
    <row r="235" spans="1:50" x14ac:dyDescent="0.25">
      <c r="A235" s="120">
        <v>46037.208333333489</v>
      </c>
      <c r="B235" s="28" t="s">
        <v>552</v>
      </c>
      <c r="C235" s="25" t="s">
        <v>427</v>
      </c>
      <c r="D235" s="25" t="s">
        <v>498</v>
      </c>
      <c r="E235" s="25" t="s">
        <v>423</v>
      </c>
      <c r="F235" s="29" t="s">
        <v>287</v>
      </c>
      <c r="G235" s="29" t="s">
        <v>21</v>
      </c>
      <c r="H235" s="29" t="s">
        <v>4</v>
      </c>
      <c r="I235" s="29" t="s">
        <v>269</v>
      </c>
      <c r="J235" s="29" t="s">
        <v>868</v>
      </c>
      <c r="K235" s="25" t="s">
        <v>262</v>
      </c>
      <c r="L235" s="25" t="s">
        <v>845</v>
      </c>
      <c r="M235" s="25" t="s">
        <v>1007</v>
      </c>
      <c r="N235" s="25" t="s">
        <v>800</v>
      </c>
      <c r="O235" s="25">
        <v>0</v>
      </c>
      <c r="P235" s="25" t="s">
        <v>5034</v>
      </c>
      <c r="Q235" s="28" t="s">
        <v>0</v>
      </c>
      <c r="R235" s="29" t="s">
        <v>1008</v>
      </c>
      <c r="S235" s="27" t="s">
        <v>1009</v>
      </c>
      <c r="T235" s="27" t="s">
        <v>1010</v>
      </c>
      <c r="U235" s="28" t="s">
        <v>318</v>
      </c>
      <c r="V235" s="26" t="s">
        <v>262</v>
      </c>
      <c r="W235" s="26" t="s">
        <v>667</v>
      </c>
      <c r="X235" s="26" t="s">
        <v>410</v>
      </c>
      <c r="Y235" s="37" t="s">
        <v>526</v>
      </c>
      <c r="Z235" s="37" t="s">
        <v>575</v>
      </c>
      <c r="AA235" s="37" t="s">
        <v>415</v>
      </c>
      <c r="AB235" s="30">
        <v>158311</v>
      </c>
      <c r="AC235" s="30">
        <v>8019</v>
      </c>
      <c r="AD235" s="31">
        <v>150292</v>
      </c>
      <c r="AE235" s="30">
        <v>0</v>
      </c>
      <c r="AF235" s="30">
        <v>0</v>
      </c>
      <c r="AG235" s="32">
        <v>158311</v>
      </c>
      <c r="AH235" s="30">
        <v>0</v>
      </c>
      <c r="AI235" s="10" t="s">
        <v>573</v>
      </c>
      <c r="AJ235" s="30">
        <v>0</v>
      </c>
      <c r="AK235" s="30">
        <v>0</v>
      </c>
      <c r="AL235" s="30">
        <v>0</v>
      </c>
      <c r="AM235" s="30">
        <v>0</v>
      </c>
      <c r="AN235" s="30">
        <v>0</v>
      </c>
      <c r="AO235" s="30">
        <v>0</v>
      </c>
      <c r="AP235" s="30">
        <v>0</v>
      </c>
      <c r="AQ235" s="30">
        <v>0</v>
      </c>
      <c r="AR235" s="30">
        <v>0</v>
      </c>
      <c r="AS235" s="30">
        <v>0</v>
      </c>
      <c r="AT235" s="30">
        <v>0</v>
      </c>
      <c r="AU235" s="121">
        <v>0</v>
      </c>
      <c r="AV235" s="129" t="s">
        <v>920</v>
      </c>
      <c r="AW235" s="129" t="s">
        <v>785</v>
      </c>
      <c r="AX235" s="129" t="s">
        <v>527</v>
      </c>
    </row>
    <row r="236" spans="1:50" x14ac:dyDescent="0.25">
      <c r="A236" s="120">
        <v>46037.208333333489</v>
      </c>
      <c r="B236" s="28" t="s">
        <v>552</v>
      </c>
      <c r="C236" s="25" t="s">
        <v>427</v>
      </c>
      <c r="D236" s="25" t="s">
        <v>498</v>
      </c>
      <c r="E236" s="25" t="s">
        <v>423</v>
      </c>
      <c r="F236" s="29" t="s">
        <v>287</v>
      </c>
      <c r="G236" s="29" t="s">
        <v>21</v>
      </c>
      <c r="H236" s="29" t="s">
        <v>4</v>
      </c>
      <c r="I236" s="29" t="s">
        <v>269</v>
      </c>
      <c r="J236" s="29" t="s">
        <v>868</v>
      </c>
      <c r="K236" s="25" t="s">
        <v>262</v>
      </c>
      <c r="L236" s="25" t="s">
        <v>845</v>
      </c>
      <c r="M236" s="25" t="s">
        <v>1007</v>
      </c>
      <c r="N236" s="25" t="s">
        <v>800</v>
      </c>
      <c r="O236" s="25">
        <v>0</v>
      </c>
      <c r="P236" s="25" t="s">
        <v>5034</v>
      </c>
      <c r="Q236" s="28" t="s">
        <v>0</v>
      </c>
      <c r="R236" s="29" t="s">
        <v>1008</v>
      </c>
      <c r="S236" s="27" t="s">
        <v>1009</v>
      </c>
      <c r="T236" s="27" t="s">
        <v>1010</v>
      </c>
      <c r="U236" s="28" t="s">
        <v>318</v>
      </c>
      <c r="V236" s="26" t="s">
        <v>262</v>
      </c>
      <c r="W236" s="26" t="s">
        <v>667</v>
      </c>
      <c r="X236" s="26" t="s">
        <v>410</v>
      </c>
      <c r="Y236" s="37" t="s">
        <v>528</v>
      </c>
      <c r="Z236" s="37" t="s">
        <v>576</v>
      </c>
      <c r="AA236" s="37" t="s">
        <v>416</v>
      </c>
      <c r="AB236" s="30">
        <v>1800</v>
      </c>
      <c r="AC236" s="30">
        <v>1800</v>
      </c>
      <c r="AD236" s="31">
        <v>0</v>
      </c>
      <c r="AE236" s="30">
        <v>92346.110000000015</v>
      </c>
      <c r="AF236" s="30">
        <v>92346.110000000015</v>
      </c>
      <c r="AG236" s="32">
        <v>-90546.110000000015</v>
      </c>
      <c r="AH236" s="30">
        <v>92346.110000000015</v>
      </c>
      <c r="AI236" s="10" t="s">
        <v>573</v>
      </c>
      <c r="AJ236" s="30">
        <v>13192.57</v>
      </c>
      <c r="AK236" s="30">
        <v>13192.57</v>
      </c>
      <c r="AL236" s="30">
        <v>13192.57</v>
      </c>
      <c r="AM236" s="30">
        <v>13192.57</v>
      </c>
      <c r="AN236" s="30">
        <v>13190.69</v>
      </c>
      <c r="AO236" s="30">
        <v>13192.57</v>
      </c>
      <c r="AP236" s="30">
        <v>13192.57</v>
      </c>
      <c r="AQ236" s="30">
        <v>0</v>
      </c>
      <c r="AR236" s="30">
        <v>0</v>
      </c>
      <c r="AS236" s="30">
        <v>0</v>
      </c>
      <c r="AT236" s="30">
        <v>0</v>
      </c>
      <c r="AU236" s="121">
        <v>0</v>
      </c>
      <c r="AV236" s="129" t="s">
        <v>784</v>
      </c>
      <c r="AW236" s="129" t="s">
        <v>796</v>
      </c>
      <c r="AX236" s="129" t="s">
        <v>527</v>
      </c>
    </row>
    <row r="237" spans="1:50" x14ac:dyDescent="0.25">
      <c r="A237" s="120">
        <v>46037.208333333489</v>
      </c>
      <c r="B237" s="28" t="s">
        <v>552</v>
      </c>
      <c r="C237" s="25" t="s">
        <v>427</v>
      </c>
      <c r="D237" s="25" t="s">
        <v>498</v>
      </c>
      <c r="E237" s="25" t="s">
        <v>423</v>
      </c>
      <c r="F237" s="29" t="s">
        <v>287</v>
      </c>
      <c r="G237" s="29" t="s">
        <v>21</v>
      </c>
      <c r="H237" s="29" t="s">
        <v>4</v>
      </c>
      <c r="I237" s="29" t="s">
        <v>269</v>
      </c>
      <c r="J237" s="29" t="s">
        <v>868</v>
      </c>
      <c r="K237" s="25" t="s">
        <v>262</v>
      </c>
      <c r="L237" s="25" t="s">
        <v>845</v>
      </c>
      <c r="M237" s="25" t="s">
        <v>1007</v>
      </c>
      <c r="N237" s="25" t="s">
        <v>800</v>
      </c>
      <c r="O237" s="25">
        <v>0</v>
      </c>
      <c r="P237" s="25" t="s">
        <v>5034</v>
      </c>
      <c r="Q237" s="28" t="s">
        <v>0</v>
      </c>
      <c r="R237" s="29" t="s">
        <v>1008</v>
      </c>
      <c r="S237" s="27" t="s">
        <v>1009</v>
      </c>
      <c r="T237" s="27" t="s">
        <v>1010</v>
      </c>
      <c r="U237" s="28" t="s">
        <v>318</v>
      </c>
      <c r="V237" s="26" t="s">
        <v>262</v>
      </c>
      <c r="W237" s="26" t="s">
        <v>667</v>
      </c>
      <c r="X237" s="26" t="s">
        <v>410</v>
      </c>
      <c r="Y237" s="37" t="s">
        <v>529</v>
      </c>
      <c r="Z237" s="37" t="s">
        <v>577</v>
      </c>
      <c r="AA237" s="37" t="s">
        <v>419</v>
      </c>
      <c r="AB237" s="30">
        <v>8019</v>
      </c>
      <c r="AC237" s="30">
        <v>158311</v>
      </c>
      <c r="AD237" s="31">
        <v>-150292</v>
      </c>
      <c r="AE237" s="30">
        <v>4677.75</v>
      </c>
      <c r="AF237" s="30">
        <v>4677.75</v>
      </c>
      <c r="AG237" s="32">
        <v>3341.25</v>
      </c>
      <c r="AH237" s="30">
        <v>4677.75</v>
      </c>
      <c r="AI237" s="10" t="s">
        <v>573</v>
      </c>
      <c r="AJ237" s="30">
        <v>668.25</v>
      </c>
      <c r="AK237" s="30">
        <v>668.25</v>
      </c>
      <c r="AL237" s="30">
        <v>668.25</v>
      </c>
      <c r="AM237" s="30">
        <v>668.25</v>
      </c>
      <c r="AN237" s="30">
        <v>668.25</v>
      </c>
      <c r="AO237" s="30">
        <v>668.25</v>
      </c>
      <c r="AP237" s="30">
        <v>668.25</v>
      </c>
      <c r="AQ237" s="30">
        <v>0</v>
      </c>
      <c r="AR237" s="30">
        <v>0</v>
      </c>
      <c r="AS237" s="30">
        <v>0</v>
      </c>
      <c r="AT237" s="30">
        <v>0</v>
      </c>
      <c r="AU237" s="121">
        <v>0</v>
      </c>
      <c r="AV237" s="129" t="s">
        <v>1011</v>
      </c>
      <c r="AW237" s="129" t="s">
        <v>1011</v>
      </c>
      <c r="AX237" s="129" t="s">
        <v>527</v>
      </c>
    </row>
    <row r="238" spans="1:50" x14ac:dyDescent="0.25">
      <c r="A238" s="120">
        <v>46037.208333333489</v>
      </c>
      <c r="B238" s="28" t="s">
        <v>552</v>
      </c>
      <c r="C238" s="25" t="s">
        <v>427</v>
      </c>
      <c r="D238" s="25" t="s">
        <v>498</v>
      </c>
      <c r="E238" s="25" t="s">
        <v>423</v>
      </c>
      <c r="F238" s="29" t="s">
        <v>287</v>
      </c>
      <c r="G238" s="29" t="s">
        <v>21</v>
      </c>
      <c r="H238" s="29" t="s">
        <v>4</v>
      </c>
      <c r="I238" s="29" t="s">
        <v>269</v>
      </c>
      <c r="J238" s="29" t="s">
        <v>868</v>
      </c>
      <c r="K238" s="25" t="s">
        <v>264</v>
      </c>
      <c r="L238" s="25" t="s">
        <v>845</v>
      </c>
      <c r="M238" s="25" t="s">
        <v>1007</v>
      </c>
      <c r="N238" s="25" t="s">
        <v>800</v>
      </c>
      <c r="O238" s="25">
        <v>0</v>
      </c>
      <c r="P238" s="25" t="s">
        <v>5034</v>
      </c>
      <c r="Q238" s="28" t="s">
        <v>0</v>
      </c>
      <c r="R238" s="29" t="s">
        <v>1008</v>
      </c>
      <c r="S238" s="27" t="s">
        <v>1009</v>
      </c>
      <c r="T238" s="27" t="s">
        <v>1010</v>
      </c>
      <c r="U238" s="28" t="s">
        <v>319</v>
      </c>
      <c r="V238" s="26" t="s">
        <v>264</v>
      </c>
      <c r="W238" s="26" t="s">
        <v>668</v>
      </c>
      <c r="X238" s="26" t="s">
        <v>410</v>
      </c>
      <c r="Y238" s="37" t="s">
        <v>526</v>
      </c>
      <c r="Z238" s="37" t="s">
        <v>575</v>
      </c>
      <c r="AA238" s="37" t="s">
        <v>415</v>
      </c>
      <c r="AB238" s="30">
        <v>1200</v>
      </c>
      <c r="AC238" s="30">
        <v>105941</v>
      </c>
      <c r="AD238" s="31">
        <v>-104741</v>
      </c>
      <c r="AE238" s="30">
        <v>0</v>
      </c>
      <c r="AF238" s="30">
        <v>0</v>
      </c>
      <c r="AG238" s="32">
        <v>1200</v>
      </c>
      <c r="AH238" s="30">
        <v>0</v>
      </c>
      <c r="AI238" s="10" t="s">
        <v>573</v>
      </c>
      <c r="AJ238" s="30">
        <v>0</v>
      </c>
      <c r="AK238" s="30">
        <v>0</v>
      </c>
      <c r="AL238" s="30">
        <v>0</v>
      </c>
      <c r="AM238" s="30">
        <v>0</v>
      </c>
      <c r="AN238" s="30">
        <v>0</v>
      </c>
      <c r="AO238" s="30">
        <v>0</v>
      </c>
      <c r="AP238" s="30">
        <v>0</v>
      </c>
      <c r="AQ238" s="30">
        <v>0</v>
      </c>
      <c r="AR238" s="30">
        <v>0</v>
      </c>
      <c r="AS238" s="30">
        <v>0</v>
      </c>
      <c r="AT238" s="30">
        <v>0</v>
      </c>
      <c r="AU238" s="121">
        <v>0</v>
      </c>
      <c r="AV238" s="129" t="s">
        <v>1011</v>
      </c>
      <c r="AW238" s="129" t="s">
        <v>1011</v>
      </c>
      <c r="AX238" s="129" t="s">
        <v>527</v>
      </c>
    </row>
    <row r="239" spans="1:50" x14ac:dyDescent="0.25">
      <c r="A239" s="120">
        <v>46037.208333333489</v>
      </c>
      <c r="B239" s="28" t="s">
        <v>552</v>
      </c>
      <c r="C239" s="25" t="s">
        <v>427</v>
      </c>
      <c r="D239" s="25" t="s">
        <v>498</v>
      </c>
      <c r="E239" s="25" t="s">
        <v>423</v>
      </c>
      <c r="F239" s="29" t="s">
        <v>287</v>
      </c>
      <c r="G239" s="29" t="s">
        <v>21</v>
      </c>
      <c r="H239" s="29" t="s">
        <v>4</v>
      </c>
      <c r="I239" s="29" t="s">
        <v>269</v>
      </c>
      <c r="J239" s="29" t="s">
        <v>868</v>
      </c>
      <c r="K239" s="25" t="s">
        <v>264</v>
      </c>
      <c r="L239" s="25" t="s">
        <v>845</v>
      </c>
      <c r="M239" s="25" t="s">
        <v>1007</v>
      </c>
      <c r="N239" s="25" t="s">
        <v>800</v>
      </c>
      <c r="O239" s="25">
        <v>0</v>
      </c>
      <c r="P239" s="25" t="s">
        <v>5034</v>
      </c>
      <c r="Q239" s="28" t="s">
        <v>0</v>
      </c>
      <c r="R239" s="29" t="s">
        <v>1008</v>
      </c>
      <c r="S239" s="27" t="s">
        <v>1009</v>
      </c>
      <c r="T239" s="27" t="s">
        <v>1010</v>
      </c>
      <c r="U239" s="28" t="s">
        <v>319</v>
      </c>
      <c r="V239" s="26" t="s">
        <v>264</v>
      </c>
      <c r="W239" s="26" t="s">
        <v>668</v>
      </c>
      <c r="X239" s="26" t="s">
        <v>410</v>
      </c>
      <c r="Y239" s="37" t="s">
        <v>528</v>
      </c>
      <c r="Z239" s="37" t="s">
        <v>576</v>
      </c>
      <c r="AA239" s="37" t="s">
        <v>416</v>
      </c>
      <c r="AB239" s="30">
        <v>5342</v>
      </c>
      <c r="AC239" s="30">
        <v>5342</v>
      </c>
      <c r="AD239" s="31">
        <v>0</v>
      </c>
      <c r="AE239" s="30">
        <v>61794.739999999991</v>
      </c>
      <c r="AF239" s="30">
        <v>61794.74000000002</v>
      </c>
      <c r="AG239" s="32">
        <v>-56452.74000000002</v>
      </c>
      <c r="AH239" s="30">
        <v>61794.739999999991</v>
      </c>
      <c r="AI239" s="10" t="s">
        <v>573</v>
      </c>
      <c r="AJ239" s="30">
        <v>8825.58</v>
      </c>
      <c r="AK239" s="30">
        <v>8828.380000000001</v>
      </c>
      <c r="AL239" s="30">
        <v>8827.26</v>
      </c>
      <c r="AM239" s="30">
        <v>8828.380000000001</v>
      </c>
      <c r="AN239" s="30">
        <v>8828.380000000001</v>
      </c>
      <c r="AO239" s="30">
        <v>8828.380000000001</v>
      </c>
      <c r="AP239" s="30">
        <v>8828.380000000001</v>
      </c>
      <c r="AQ239" s="30">
        <v>0</v>
      </c>
      <c r="AR239" s="30">
        <v>0</v>
      </c>
      <c r="AS239" s="30">
        <v>0</v>
      </c>
      <c r="AT239" s="30">
        <v>0</v>
      </c>
      <c r="AU239" s="121">
        <v>0</v>
      </c>
      <c r="AV239" s="129" t="s">
        <v>784</v>
      </c>
      <c r="AW239" s="129" t="s">
        <v>796</v>
      </c>
      <c r="AX239" s="129" t="s">
        <v>527</v>
      </c>
    </row>
    <row r="240" spans="1:50" x14ac:dyDescent="0.25">
      <c r="A240" s="120">
        <v>46037.208333333489</v>
      </c>
      <c r="B240" s="28" t="s">
        <v>552</v>
      </c>
      <c r="C240" s="25" t="s">
        <v>427</v>
      </c>
      <c r="D240" s="25" t="s">
        <v>498</v>
      </c>
      <c r="E240" s="25" t="s">
        <v>423</v>
      </c>
      <c r="F240" s="29" t="s">
        <v>287</v>
      </c>
      <c r="G240" s="29" t="s">
        <v>21</v>
      </c>
      <c r="H240" s="29" t="s">
        <v>4</v>
      </c>
      <c r="I240" s="29" t="s">
        <v>269</v>
      </c>
      <c r="J240" s="29" t="s">
        <v>868</v>
      </c>
      <c r="K240" s="25" t="s">
        <v>264</v>
      </c>
      <c r="L240" s="25" t="s">
        <v>845</v>
      </c>
      <c r="M240" s="25" t="s">
        <v>1007</v>
      </c>
      <c r="N240" s="25" t="s">
        <v>800</v>
      </c>
      <c r="O240" s="25">
        <v>0</v>
      </c>
      <c r="P240" s="25" t="s">
        <v>5034</v>
      </c>
      <c r="Q240" s="28" t="s">
        <v>0</v>
      </c>
      <c r="R240" s="29" t="s">
        <v>1008</v>
      </c>
      <c r="S240" s="27" t="s">
        <v>1009</v>
      </c>
      <c r="T240" s="27" t="s">
        <v>1010</v>
      </c>
      <c r="U240" s="28" t="s">
        <v>319</v>
      </c>
      <c r="V240" s="26" t="s">
        <v>264</v>
      </c>
      <c r="W240" s="26" t="s">
        <v>668</v>
      </c>
      <c r="X240" s="26" t="s">
        <v>410</v>
      </c>
      <c r="Y240" s="37" t="s">
        <v>529</v>
      </c>
      <c r="Z240" s="37" t="s">
        <v>577</v>
      </c>
      <c r="AA240" s="37" t="s">
        <v>419</v>
      </c>
      <c r="AB240" s="30">
        <v>105941</v>
      </c>
      <c r="AC240" s="30">
        <v>1200</v>
      </c>
      <c r="AD240" s="31">
        <v>104741</v>
      </c>
      <c r="AE240" s="30">
        <v>3118.5</v>
      </c>
      <c r="AF240" s="30">
        <v>3118.5</v>
      </c>
      <c r="AG240" s="32">
        <v>102822.5</v>
      </c>
      <c r="AH240" s="30">
        <v>3118.5</v>
      </c>
      <c r="AI240" s="10" t="s">
        <v>573</v>
      </c>
      <c r="AJ240" s="30">
        <v>445.5</v>
      </c>
      <c r="AK240" s="30">
        <v>445.5</v>
      </c>
      <c r="AL240" s="30">
        <v>445.5</v>
      </c>
      <c r="AM240" s="30">
        <v>445.5</v>
      </c>
      <c r="AN240" s="30">
        <v>445.5</v>
      </c>
      <c r="AO240" s="30">
        <v>445.5</v>
      </c>
      <c r="AP240" s="30">
        <v>445.5</v>
      </c>
      <c r="AQ240" s="30">
        <v>0</v>
      </c>
      <c r="AR240" s="30">
        <v>0</v>
      </c>
      <c r="AS240" s="30">
        <v>0</v>
      </c>
      <c r="AT240" s="30">
        <v>0</v>
      </c>
      <c r="AU240" s="121">
        <v>0</v>
      </c>
      <c r="AV240" s="129" t="s">
        <v>920</v>
      </c>
      <c r="AW240" s="129" t="s">
        <v>785</v>
      </c>
      <c r="AX240" s="129" t="s">
        <v>527</v>
      </c>
    </row>
    <row r="241" spans="1:50" x14ac:dyDescent="0.25">
      <c r="A241" s="120">
        <v>46037.208333333489</v>
      </c>
      <c r="B241" s="28" t="s">
        <v>552</v>
      </c>
      <c r="C241" s="25" t="s">
        <v>427</v>
      </c>
      <c r="D241" s="25" t="s">
        <v>498</v>
      </c>
      <c r="E241" s="25" t="s">
        <v>423</v>
      </c>
      <c r="F241" s="29" t="s">
        <v>287</v>
      </c>
      <c r="G241" s="29" t="s">
        <v>21</v>
      </c>
      <c r="H241" s="29" t="s">
        <v>4</v>
      </c>
      <c r="I241" s="29" t="s">
        <v>269</v>
      </c>
      <c r="J241" s="29" t="s">
        <v>868</v>
      </c>
      <c r="K241" s="25" t="s">
        <v>266</v>
      </c>
      <c r="L241" s="25" t="s">
        <v>845</v>
      </c>
      <c r="M241" s="25" t="s">
        <v>1007</v>
      </c>
      <c r="N241" s="25" t="s">
        <v>800</v>
      </c>
      <c r="O241" s="25">
        <v>0</v>
      </c>
      <c r="P241" s="25" t="s">
        <v>5034</v>
      </c>
      <c r="Q241" s="28" t="s">
        <v>0</v>
      </c>
      <c r="R241" s="29" t="s">
        <v>1008</v>
      </c>
      <c r="S241" s="27" t="s">
        <v>1009</v>
      </c>
      <c r="T241" s="27" t="s">
        <v>1010</v>
      </c>
      <c r="U241" s="28" t="s">
        <v>320</v>
      </c>
      <c r="V241" s="26" t="s">
        <v>266</v>
      </c>
      <c r="W241" s="26" t="s">
        <v>669</v>
      </c>
      <c r="X241" s="26" t="s">
        <v>410</v>
      </c>
      <c r="Y241" s="37" t="s">
        <v>526</v>
      </c>
      <c r="Z241" s="37" t="s">
        <v>575</v>
      </c>
      <c r="AA241" s="37" t="s">
        <v>415</v>
      </c>
      <c r="AB241" s="30">
        <v>1800</v>
      </c>
      <c r="AC241" s="30">
        <v>1800</v>
      </c>
      <c r="AD241" s="31">
        <v>0</v>
      </c>
      <c r="AE241" s="30">
        <v>0</v>
      </c>
      <c r="AF241" s="30">
        <v>0</v>
      </c>
      <c r="AG241" s="32">
        <v>1800</v>
      </c>
      <c r="AH241" s="30">
        <v>0</v>
      </c>
      <c r="AI241" s="10" t="s">
        <v>573</v>
      </c>
      <c r="AJ241" s="30">
        <v>0</v>
      </c>
      <c r="AK241" s="30">
        <v>0</v>
      </c>
      <c r="AL241" s="30">
        <v>0</v>
      </c>
      <c r="AM241" s="30">
        <v>0</v>
      </c>
      <c r="AN241" s="30">
        <v>0</v>
      </c>
      <c r="AO241" s="30">
        <v>0</v>
      </c>
      <c r="AP241" s="30">
        <v>0</v>
      </c>
      <c r="AQ241" s="30">
        <v>0</v>
      </c>
      <c r="AR241" s="30">
        <v>0</v>
      </c>
      <c r="AS241" s="30">
        <v>0</v>
      </c>
      <c r="AT241" s="30">
        <v>0</v>
      </c>
      <c r="AU241" s="121">
        <v>0</v>
      </c>
      <c r="AV241" s="129" t="s">
        <v>784</v>
      </c>
      <c r="AW241" s="129" t="s">
        <v>785</v>
      </c>
      <c r="AX241" s="129" t="s">
        <v>527</v>
      </c>
    </row>
    <row r="242" spans="1:50" x14ac:dyDescent="0.25">
      <c r="A242" s="120">
        <v>46037.208333333489</v>
      </c>
      <c r="B242" s="28" t="s">
        <v>552</v>
      </c>
      <c r="C242" s="25" t="s">
        <v>427</v>
      </c>
      <c r="D242" s="25" t="s">
        <v>498</v>
      </c>
      <c r="E242" s="25" t="s">
        <v>423</v>
      </c>
      <c r="F242" s="29" t="s">
        <v>287</v>
      </c>
      <c r="G242" s="29" t="s">
        <v>21</v>
      </c>
      <c r="H242" s="29" t="s">
        <v>4</v>
      </c>
      <c r="I242" s="29" t="s">
        <v>269</v>
      </c>
      <c r="J242" s="29" t="s">
        <v>868</v>
      </c>
      <c r="K242" s="25" t="s">
        <v>266</v>
      </c>
      <c r="L242" s="25" t="s">
        <v>845</v>
      </c>
      <c r="M242" s="25" t="s">
        <v>1007</v>
      </c>
      <c r="N242" s="25" t="s">
        <v>800</v>
      </c>
      <c r="O242" s="25">
        <v>0</v>
      </c>
      <c r="P242" s="25" t="s">
        <v>5034</v>
      </c>
      <c r="Q242" s="28" t="s">
        <v>0</v>
      </c>
      <c r="R242" s="29" t="s">
        <v>1008</v>
      </c>
      <c r="S242" s="27" t="s">
        <v>1009</v>
      </c>
      <c r="T242" s="27" t="s">
        <v>1010</v>
      </c>
      <c r="U242" s="28" t="s">
        <v>320</v>
      </c>
      <c r="V242" s="26" t="s">
        <v>266</v>
      </c>
      <c r="W242" s="26" t="s">
        <v>669</v>
      </c>
      <c r="X242" s="26" t="s">
        <v>410</v>
      </c>
      <c r="Y242" s="37" t="s">
        <v>528</v>
      </c>
      <c r="Z242" s="37" t="s">
        <v>576</v>
      </c>
      <c r="AA242" s="37" t="s">
        <v>416</v>
      </c>
      <c r="AB242" s="30">
        <v>173690</v>
      </c>
      <c r="AC242" s="30">
        <v>173690</v>
      </c>
      <c r="AD242" s="31">
        <v>0</v>
      </c>
      <c r="AE242" s="30">
        <v>96949.810000000012</v>
      </c>
      <c r="AF242" s="30">
        <v>96949.810000000012</v>
      </c>
      <c r="AG242" s="32">
        <v>76740.189999999988</v>
      </c>
      <c r="AH242" s="30">
        <v>96949.810000000012</v>
      </c>
      <c r="AI242" s="10" t="s">
        <v>573</v>
      </c>
      <c r="AJ242" s="30">
        <v>14364.56</v>
      </c>
      <c r="AK242" s="30">
        <v>14424.47</v>
      </c>
      <c r="AL242" s="30">
        <v>14467.67</v>
      </c>
      <c r="AM242" s="30">
        <v>14432.75</v>
      </c>
      <c r="AN242" s="30">
        <v>14217.46</v>
      </c>
      <c r="AO242" s="30">
        <v>13021.63</v>
      </c>
      <c r="AP242" s="30">
        <v>12021.269999999999</v>
      </c>
      <c r="AQ242" s="30">
        <v>0</v>
      </c>
      <c r="AR242" s="30">
        <v>0</v>
      </c>
      <c r="AS242" s="30">
        <v>0</v>
      </c>
      <c r="AT242" s="30">
        <v>0</v>
      </c>
      <c r="AU242" s="121">
        <v>0</v>
      </c>
      <c r="AV242" s="129" t="s">
        <v>784</v>
      </c>
      <c r="AW242" s="129" t="s">
        <v>785</v>
      </c>
      <c r="AX242" s="129" t="s">
        <v>527</v>
      </c>
    </row>
    <row r="243" spans="1:50" x14ac:dyDescent="0.25">
      <c r="A243" s="120">
        <v>46037.208333333489</v>
      </c>
      <c r="B243" s="28" t="s">
        <v>552</v>
      </c>
      <c r="C243" s="25" t="s">
        <v>427</v>
      </c>
      <c r="D243" s="25" t="s">
        <v>498</v>
      </c>
      <c r="E243" s="25" t="s">
        <v>423</v>
      </c>
      <c r="F243" s="29" t="s">
        <v>287</v>
      </c>
      <c r="G243" s="29" t="s">
        <v>21</v>
      </c>
      <c r="H243" s="29" t="s">
        <v>4</v>
      </c>
      <c r="I243" s="29" t="s">
        <v>269</v>
      </c>
      <c r="J243" s="29" t="s">
        <v>868</v>
      </c>
      <c r="K243" s="25" t="s">
        <v>266</v>
      </c>
      <c r="L243" s="25" t="s">
        <v>845</v>
      </c>
      <c r="M243" s="25" t="s">
        <v>1007</v>
      </c>
      <c r="N243" s="25" t="s">
        <v>800</v>
      </c>
      <c r="O243" s="25">
        <v>0</v>
      </c>
      <c r="P243" s="25" t="s">
        <v>5034</v>
      </c>
      <c r="Q243" s="28" t="s">
        <v>0</v>
      </c>
      <c r="R243" s="29" t="s">
        <v>1008</v>
      </c>
      <c r="S243" s="27" t="s">
        <v>1009</v>
      </c>
      <c r="T243" s="27" t="s">
        <v>1010</v>
      </c>
      <c r="U243" s="28" t="s">
        <v>320</v>
      </c>
      <c r="V243" s="26" t="s">
        <v>266</v>
      </c>
      <c r="W243" s="26" t="s">
        <v>669</v>
      </c>
      <c r="X243" s="26" t="s">
        <v>410</v>
      </c>
      <c r="Y243" s="37" t="s">
        <v>529</v>
      </c>
      <c r="Z243" s="37" t="s">
        <v>577</v>
      </c>
      <c r="AA243" s="37" t="s">
        <v>419</v>
      </c>
      <c r="AB243" s="30">
        <v>8019</v>
      </c>
      <c r="AC243" s="30">
        <v>8019</v>
      </c>
      <c r="AD243" s="31">
        <v>0</v>
      </c>
      <c r="AE243" s="30">
        <v>4677.75</v>
      </c>
      <c r="AF243" s="30">
        <v>4677.75</v>
      </c>
      <c r="AG243" s="32">
        <v>3341.25</v>
      </c>
      <c r="AH243" s="30">
        <v>4677.75</v>
      </c>
      <c r="AI243" s="10" t="s">
        <v>573</v>
      </c>
      <c r="AJ243" s="30">
        <v>668.25</v>
      </c>
      <c r="AK243" s="30">
        <v>668.25</v>
      </c>
      <c r="AL243" s="30">
        <v>668.25</v>
      </c>
      <c r="AM243" s="30">
        <v>668.25</v>
      </c>
      <c r="AN243" s="30">
        <v>668.25</v>
      </c>
      <c r="AO243" s="30">
        <v>668.25</v>
      </c>
      <c r="AP243" s="30">
        <v>668.25</v>
      </c>
      <c r="AQ243" s="30">
        <v>0</v>
      </c>
      <c r="AR243" s="30">
        <v>0</v>
      </c>
      <c r="AS243" s="30">
        <v>0</v>
      </c>
      <c r="AT243" s="30">
        <v>0</v>
      </c>
      <c r="AU243" s="121">
        <v>0</v>
      </c>
      <c r="AV243" s="129" t="s">
        <v>784</v>
      </c>
      <c r="AW243" s="129" t="s">
        <v>785</v>
      </c>
      <c r="AX243" s="129" t="s">
        <v>527</v>
      </c>
    </row>
    <row r="244" spans="1:50" x14ac:dyDescent="0.25">
      <c r="A244" s="120">
        <v>46037.208333333489</v>
      </c>
      <c r="B244" s="28" t="s">
        <v>552</v>
      </c>
      <c r="C244" s="25" t="s">
        <v>427</v>
      </c>
      <c r="D244" s="25" t="s">
        <v>458</v>
      </c>
      <c r="E244" s="25" t="s">
        <v>423</v>
      </c>
      <c r="F244" s="29" t="s">
        <v>287</v>
      </c>
      <c r="G244" s="29" t="s">
        <v>21</v>
      </c>
      <c r="H244" s="29" t="s">
        <v>4</v>
      </c>
      <c r="I244" s="29" t="s">
        <v>269</v>
      </c>
      <c r="J244" s="29" t="s">
        <v>777</v>
      </c>
      <c r="K244" s="25" t="s">
        <v>458</v>
      </c>
      <c r="L244" s="25" t="s">
        <v>845</v>
      </c>
      <c r="M244" s="25" t="s">
        <v>1007</v>
      </c>
      <c r="N244" s="25" t="s">
        <v>800</v>
      </c>
      <c r="O244" s="25">
        <v>0</v>
      </c>
      <c r="P244" s="25" t="s">
        <v>5034</v>
      </c>
      <c r="Q244" s="28" t="s">
        <v>0</v>
      </c>
      <c r="R244" s="29" t="s">
        <v>1008</v>
      </c>
      <c r="S244" s="27" t="s">
        <v>1009</v>
      </c>
      <c r="T244" s="27" t="s">
        <v>1010</v>
      </c>
      <c r="U244" s="28" t="s">
        <v>321</v>
      </c>
      <c r="V244" s="26" t="s">
        <v>458</v>
      </c>
      <c r="W244" s="26" t="s">
        <v>670</v>
      </c>
      <c r="X244" s="26" t="s">
        <v>410</v>
      </c>
      <c r="Y244" s="37" t="s">
        <v>526</v>
      </c>
      <c r="Z244" s="37" t="s">
        <v>575</v>
      </c>
      <c r="AA244" s="37" t="s">
        <v>415</v>
      </c>
      <c r="AB244" s="30">
        <v>26730</v>
      </c>
      <c r="AC244" s="30">
        <v>160371</v>
      </c>
      <c r="AD244" s="31">
        <v>-133641</v>
      </c>
      <c r="AE244" s="30">
        <v>0</v>
      </c>
      <c r="AF244" s="30">
        <v>0</v>
      </c>
      <c r="AG244" s="32">
        <v>26730</v>
      </c>
      <c r="AH244" s="30">
        <v>0</v>
      </c>
      <c r="AI244" s="10" t="s">
        <v>573</v>
      </c>
      <c r="AJ244" s="30">
        <v>0</v>
      </c>
      <c r="AK244" s="30">
        <v>0</v>
      </c>
      <c r="AL244" s="30">
        <v>0</v>
      </c>
      <c r="AM244" s="30">
        <v>0</v>
      </c>
      <c r="AN244" s="30">
        <v>0</v>
      </c>
      <c r="AO244" s="30">
        <v>0</v>
      </c>
      <c r="AP244" s="30">
        <v>0</v>
      </c>
      <c r="AQ244" s="30">
        <v>0</v>
      </c>
      <c r="AR244" s="30">
        <v>0</v>
      </c>
      <c r="AS244" s="30">
        <v>0</v>
      </c>
      <c r="AT244" s="30">
        <v>0</v>
      </c>
      <c r="AU244" s="121">
        <v>0</v>
      </c>
      <c r="AV244" s="129" t="s">
        <v>1011</v>
      </c>
      <c r="AW244" s="129" t="s">
        <v>1011</v>
      </c>
      <c r="AX244" s="129" t="s">
        <v>527</v>
      </c>
    </row>
    <row r="245" spans="1:50" x14ac:dyDescent="0.25">
      <c r="A245" s="120">
        <v>46037.208333333489</v>
      </c>
      <c r="B245" s="28" t="s">
        <v>552</v>
      </c>
      <c r="C245" s="25" t="s">
        <v>427</v>
      </c>
      <c r="D245" s="25" t="s">
        <v>458</v>
      </c>
      <c r="E245" s="25" t="s">
        <v>423</v>
      </c>
      <c r="F245" s="29" t="s">
        <v>287</v>
      </c>
      <c r="G245" s="29" t="s">
        <v>21</v>
      </c>
      <c r="H245" s="29" t="s">
        <v>4</v>
      </c>
      <c r="I245" s="29" t="s">
        <v>269</v>
      </c>
      <c r="J245" s="29" t="s">
        <v>777</v>
      </c>
      <c r="K245" s="25" t="s">
        <v>458</v>
      </c>
      <c r="L245" s="25" t="s">
        <v>845</v>
      </c>
      <c r="M245" s="25" t="s">
        <v>1007</v>
      </c>
      <c r="N245" s="25" t="s">
        <v>800</v>
      </c>
      <c r="O245" s="25">
        <v>0</v>
      </c>
      <c r="P245" s="25" t="s">
        <v>5034</v>
      </c>
      <c r="Q245" s="28" t="s">
        <v>0</v>
      </c>
      <c r="R245" s="29" t="s">
        <v>1008</v>
      </c>
      <c r="S245" s="27" t="s">
        <v>1009</v>
      </c>
      <c r="T245" s="27" t="s">
        <v>1010</v>
      </c>
      <c r="U245" s="28" t="s">
        <v>321</v>
      </c>
      <c r="V245" s="26" t="s">
        <v>458</v>
      </c>
      <c r="W245" s="26" t="s">
        <v>670</v>
      </c>
      <c r="X245" s="26" t="s">
        <v>410</v>
      </c>
      <c r="Y245" s="37" t="s">
        <v>528</v>
      </c>
      <c r="Z245" s="37" t="s">
        <v>576</v>
      </c>
      <c r="AA245" s="37" t="s">
        <v>416</v>
      </c>
      <c r="AB245" s="30">
        <v>524904</v>
      </c>
      <c r="AC245" s="30">
        <v>-84429</v>
      </c>
      <c r="AD245" s="31">
        <v>609333</v>
      </c>
      <c r="AE245" s="30">
        <v>294807.09000000003</v>
      </c>
      <c r="AF245" s="30">
        <v>294807.09000000003</v>
      </c>
      <c r="AG245" s="32">
        <v>230096.90999999997</v>
      </c>
      <c r="AH245" s="30">
        <v>294807.09000000003</v>
      </c>
      <c r="AI245" s="10" t="s">
        <v>573</v>
      </c>
      <c r="AJ245" s="30">
        <v>35469.26</v>
      </c>
      <c r="AK245" s="30">
        <v>35615.54</v>
      </c>
      <c r="AL245" s="30">
        <v>45097.01</v>
      </c>
      <c r="AM245" s="30">
        <v>44752.369999999995</v>
      </c>
      <c r="AN245" s="30">
        <v>44692.23</v>
      </c>
      <c r="AO245" s="30">
        <v>44600.530000000006</v>
      </c>
      <c r="AP245" s="30">
        <v>44580.15</v>
      </c>
      <c r="AQ245" s="30">
        <v>0</v>
      </c>
      <c r="AR245" s="30">
        <v>0</v>
      </c>
      <c r="AS245" s="30">
        <v>0</v>
      </c>
      <c r="AT245" s="30">
        <v>0</v>
      </c>
      <c r="AU245" s="121">
        <v>0</v>
      </c>
      <c r="AV245" s="129" t="s">
        <v>1011</v>
      </c>
      <c r="AW245" s="129" t="s">
        <v>1011</v>
      </c>
      <c r="AX245" s="129" t="s">
        <v>527</v>
      </c>
    </row>
    <row r="246" spans="1:50" x14ac:dyDescent="0.25">
      <c r="A246" s="120">
        <v>46037.208333333489</v>
      </c>
      <c r="B246" s="28" t="s">
        <v>552</v>
      </c>
      <c r="C246" s="25" t="s">
        <v>427</v>
      </c>
      <c r="D246" s="25" t="s">
        <v>458</v>
      </c>
      <c r="E246" s="25" t="s">
        <v>423</v>
      </c>
      <c r="F246" s="29" t="s">
        <v>287</v>
      </c>
      <c r="G246" s="29" t="s">
        <v>21</v>
      </c>
      <c r="H246" s="29" t="s">
        <v>4</v>
      </c>
      <c r="I246" s="29" t="s">
        <v>269</v>
      </c>
      <c r="J246" s="29" t="s">
        <v>777</v>
      </c>
      <c r="K246" s="25" t="s">
        <v>458</v>
      </c>
      <c r="L246" s="25" t="s">
        <v>845</v>
      </c>
      <c r="M246" s="25" t="s">
        <v>1007</v>
      </c>
      <c r="N246" s="25" t="s">
        <v>800</v>
      </c>
      <c r="O246" s="25">
        <v>0</v>
      </c>
      <c r="P246" s="25" t="s">
        <v>5034</v>
      </c>
      <c r="Q246" s="28" t="s">
        <v>0</v>
      </c>
      <c r="R246" s="29" t="s">
        <v>1008</v>
      </c>
      <c r="S246" s="27" t="s">
        <v>1009</v>
      </c>
      <c r="T246" s="27" t="s">
        <v>1010</v>
      </c>
      <c r="U246" s="28" t="s">
        <v>321</v>
      </c>
      <c r="V246" s="26" t="s">
        <v>458</v>
      </c>
      <c r="W246" s="26" t="s">
        <v>670</v>
      </c>
      <c r="X246" s="26" t="s">
        <v>410</v>
      </c>
      <c r="Y246" s="37" t="s">
        <v>529</v>
      </c>
      <c r="Z246" s="37" t="s">
        <v>577</v>
      </c>
      <c r="AA246" s="37" t="s">
        <v>419</v>
      </c>
      <c r="AB246" s="30">
        <v>6000</v>
      </c>
      <c r="AC246" s="30">
        <v>26730</v>
      </c>
      <c r="AD246" s="31">
        <v>-20730</v>
      </c>
      <c r="AE246" s="30">
        <v>13463.95</v>
      </c>
      <c r="AF246" s="30">
        <v>13463.95</v>
      </c>
      <c r="AG246" s="32">
        <v>-7463.9500000000007</v>
      </c>
      <c r="AH246" s="30">
        <v>13463.95</v>
      </c>
      <c r="AI246" s="10" t="s">
        <v>573</v>
      </c>
      <c r="AJ246" s="30">
        <v>1779.25</v>
      </c>
      <c r="AK246" s="30">
        <v>1559.25</v>
      </c>
      <c r="AL246" s="30">
        <v>2004.75</v>
      </c>
      <c r="AM246" s="30">
        <v>2106.4499999999998</v>
      </c>
      <c r="AN246" s="30">
        <v>2004.75</v>
      </c>
      <c r="AO246" s="30">
        <v>2004.75</v>
      </c>
      <c r="AP246" s="30">
        <v>2004.75</v>
      </c>
      <c r="AQ246" s="30">
        <v>0</v>
      </c>
      <c r="AR246" s="30">
        <v>0</v>
      </c>
      <c r="AS246" s="30">
        <v>0</v>
      </c>
      <c r="AT246" s="30">
        <v>0</v>
      </c>
      <c r="AU246" s="121">
        <v>0</v>
      </c>
      <c r="AV246" s="129" t="s">
        <v>1011</v>
      </c>
      <c r="AW246" s="129" t="s">
        <v>1011</v>
      </c>
      <c r="AX246" s="129" t="s">
        <v>527</v>
      </c>
    </row>
    <row r="247" spans="1:50" x14ac:dyDescent="0.25">
      <c r="A247" s="120">
        <v>46037.208333333489</v>
      </c>
      <c r="B247" s="28" t="s">
        <v>552</v>
      </c>
      <c r="C247" s="25" t="s">
        <v>427</v>
      </c>
      <c r="D247" s="25" t="s">
        <v>458</v>
      </c>
      <c r="E247" s="25" t="s">
        <v>423</v>
      </c>
      <c r="F247" s="29" t="s">
        <v>287</v>
      </c>
      <c r="G247" s="29" t="s">
        <v>21</v>
      </c>
      <c r="H247" s="29" t="s">
        <v>4</v>
      </c>
      <c r="I247" s="29" t="s">
        <v>269</v>
      </c>
      <c r="J247" s="29" t="s">
        <v>777</v>
      </c>
      <c r="K247" s="25" t="s">
        <v>458</v>
      </c>
      <c r="L247" s="25" t="s">
        <v>845</v>
      </c>
      <c r="M247" s="25" t="s">
        <v>1007</v>
      </c>
      <c r="N247" s="25" t="s">
        <v>800</v>
      </c>
      <c r="O247" s="25">
        <v>0</v>
      </c>
      <c r="P247" s="25" t="s">
        <v>5034</v>
      </c>
      <c r="Q247" s="28" t="s">
        <v>0</v>
      </c>
      <c r="R247" s="29" t="s">
        <v>1008</v>
      </c>
      <c r="S247" s="27" t="s">
        <v>1009</v>
      </c>
      <c r="T247" s="27" t="s">
        <v>1010</v>
      </c>
      <c r="U247" s="28" t="s">
        <v>321</v>
      </c>
      <c r="V247" s="26" t="s">
        <v>458</v>
      </c>
      <c r="W247" s="26" t="s">
        <v>670</v>
      </c>
      <c r="X247" s="26" t="s">
        <v>410</v>
      </c>
      <c r="Y247" s="37" t="s">
        <v>530</v>
      </c>
      <c r="Z247" s="37" t="s">
        <v>587</v>
      </c>
      <c r="AA247" s="37" t="s">
        <v>417</v>
      </c>
      <c r="AB247" s="30">
        <v>212356</v>
      </c>
      <c r="AC247" s="30">
        <v>667318</v>
      </c>
      <c r="AD247" s="31">
        <v>-454962</v>
      </c>
      <c r="AE247" s="30">
        <v>91700</v>
      </c>
      <c r="AF247" s="30">
        <v>91700</v>
      </c>
      <c r="AG247" s="32">
        <v>120656</v>
      </c>
      <c r="AH247" s="30">
        <v>91700</v>
      </c>
      <c r="AI247" s="10" t="s">
        <v>573</v>
      </c>
      <c r="AJ247" s="30">
        <v>13100</v>
      </c>
      <c r="AK247" s="30">
        <v>13100</v>
      </c>
      <c r="AL247" s="30">
        <v>13100</v>
      </c>
      <c r="AM247" s="30">
        <v>13100</v>
      </c>
      <c r="AN247" s="30">
        <v>13100</v>
      </c>
      <c r="AO247" s="30">
        <v>13100</v>
      </c>
      <c r="AP247" s="30">
        <v>13100</v>
      </c>
      <c r="AQ247" s="30">
        <v>0</v>
      </c>
      <c r="AR247" s="30">
        <v>0</v>
      </c>
      <c r="AS247" s="30">
        <v>0</v>
      </c>
      <c r="AT247" s="30">
        <v>0</v>
      </c>
      <c r="AU247" s="121">
        <v>0</v>
      </c>
      <c r="AV247" s="129" t="s">
        <v>1011</v>
      </c>
      <c r="AW247" s="129" t="s">
        <v>1011</v>
      </c>
      <c r="AX247" s="129" t="s">
        <v>527</v>
      </c>
    </row>
    <row r="248" spans="1:50" x14ac:dyDescent="0.25">
      <c r="A248" s="120">
        <v>46037.208333333489</v>
      </c>
      <c r="B248" s="28" t="s">
        <v>552</v>
      </c>
      <c r="C248" s="25" t="s">
        <v>427</v>
      </c>
      <c r="D248" s="25" t="s">
        <v>458</v>
      </c>
      <c r="E248" s="25" t="s">
        <v>423</v>
      </c>
      <c r="F248" s="29" t="s">
        <v>287</v>
      </c>
      <c r="G248" s="29" t="s">
        <v>21</v>
      </c>
      <c r="H248" s="29" t="s">
        <v>4</v>
      </c>
      <c r="I248" s="29" t="s">
        <v>579</v>
      </c>
      <c r="J248" s="29" t="s">
        <v>777</v>
      </c>
      <c r="K248" s="25" t="s">
        <v>458</v>
      </c>
      <c r="L248" s="25" t="s">
        <v>845</v>
      </c>
      <c r="M248" s="25" t="s">
        <v>1007</v>
      </c>
      <c r="N248" s="25" t="s">
        <v>800</v>
      </c>
      <c r="O248" s="25">
        <v>0</v>
      </c>
      <c r="P248" s="25" t="s">
        <v>5034</v>
      </c>
      <c r="Q248" s="28" t="s">
        <v>0</v>
      </c>
      <c r="R248" s="29" t="s">
        <v>1008</v>
      </c>
      <c r="S248" s="27" t="s">
        <v>1009</v>
      </c>
      <c r="T248" s="27" t="s">
        <v>1010</v>
      </c>
      <c r="U248" s="28" t="s">
        <v>321</v>
      </c>
      <c r="V248" s="26" t="s">
        <v>458</v>
      </c>
      <c r="W248" s="26" t="s">
        <v>670</v>
      </c>
      <c r="X248" s="26" t="s">
        <v>410</v>
      </c>
      <c r="Y248" s="37" t="s">
        <v>533</v>
      </c>
      <c r="Z248" s="37" t="s">
        <v>590</v>
      </c>
      <c r="AA248" s="37" t="s">
        <v>591</v>
      </c>
      <c r="AB248" s="30">
        <v>2445</v>
      </c>
      <c r="AC248" s="30">
        <v>2445</v>
      </c>
      <c r="AD248" s="31">
        <v>0</v>
      </c>
      <c r="AE248" s="30">
        <v>3020.55</v>
      </c>
      <c r="AF248" s="30">
        <v>3020.55</v>
      </c>
      <c r="AG248" s="32">
        <v>-575.55000000000018</v>
      </c>
      <c r="AH248" s="30">
        <v>3020.55</v>
      </c>
      <c r="AI248" s="10" t="s">
        <v>573</v>
      </c>
      <c r="AJ248" s="30">
        <v>2444.44</v>
      </c>
      <c r="AK248" s="30">
        <v>0</v>
      </c>
      <c r="AL248" s="30">
        <v>0</v>
      </c>
      <c r="AM248" s="30">
        <v>576.11</v>
      </c>
      <c r="AN248" s="30">
        <v>0</v>
      </c>
      <c r="AO248" s="30">
        <v>0</v>
      </c>
      <c r="AP248" s="30">
        <v>0</v>
      </c>
      <c r="AQ248" s="30">
        <v>0</v>
      </c>
      <c r="AR248" s="30">
        <v>0</v>
      </c>
      <c r="AS248" s="30">
        <v>0</v>
      </c>
      <c r="AT248" s="30">
        <v>0</v>
      </c>
      <c r="AU248" s="121">
        <v>0</v>
      </c>
      <c r="AV248" s="129" t="s">
        <v>784</v>
      </c>
      <c r="AW248" s="129" t="s">
        <v>796</v>
      </c>
      <c r="AX248" s="129" t="s">
        <v>527</v>
      </c>
    </row>
    <row r="249" spans="1:50" x14ac:dyDescent="0.25">
      <c r="A249" s="120">
        <v>46037.208333333489</v>
      </c>
      <c r="B249" s="28" t="s">
        <v>552</v>
      </c>
      <c r="C249" s="25" t="s">
        <v>427</v>
      </c>
      <c r="D249" s="25" t="s">
        <v>498</v>
      </c>
      <c r="E249" s="25" t="s">
        <v>423</v>
      </c>
      <c r="F249" s="29" t="s">
        <v>287</v>
      </c>
      <c r="G249" s="29" t="s">
        <v>21</v>
      </c>
      <c r="H249" s="29" t="s">
        <v>4</v>
      </c>
      <c r="I249" s="29" t="s">
        <v>269</v>
      </c>
      <c r="J249" s="29" t="s">
        <v>868</v>
      </c>
      <c r="K249" s="25" t="s">
        <v>445</v>
      </c>
      <c r="L249" s="25" t="s">
        <v>845</v>
      </c>
      <c r="M249" s="25" t="s">
        <v>1007</v>
      </c>
      <c r="N249" s="25" t="s">
        <v>800</v>
      </c>
      <c r="O249" s="25">
        <v>0</v>
      </c>
      <c r="P249" s="25" t="s">
        <v>5034</v>
      </c>
      <c r="Q249" s="28" t="s">
        <v>0</v>
      </c>
      <c r="R249" s="29" t="s">
        <v>1008</v>
      </c>
      <c r="S249" s="27" t="s">
        <v>1009</v>
      </c>
      <c r="T249" s="27" t="s">
        <v>1010</v>
      </c>
      <c r="U249" s="28" t="s">
        <v>322</v>
      </c>
      <c r="V249" s="26" t="s">
        <v>445</v>
      </c>
      <c r="W249" s="26" t="s">
        <v>671</v>
      </c>
      <c r="X249" s="26" t="s">
        <v>410</v>
      </c>
      <c r="Y249" s="37" t="s">
        <v>526</v>
      </c>
      <c r="Z249" s="37" t="s">
        <v>575</v>
      </c>
      <c r="AA249" s="37" t="s">
        <v>415</v>
      </c>
      <c r="AB249" s="30">
        <v>110741</v>
      </c>
      <c r="AC249" s="30">
        <v>5346</v>
      </c>
      <c r="AD249" s="31">
        <v>105395</v>
      </c>
      <c r="AE249" s="30">
        <v>0</v>
      </c>
      <c r="AF249" s="30">
        <v>0</v>
      </c>
      <c r="AG249" s="32">
        <v>110741</v>
      </c>
      <c r="AH249" s="30">
        <v>0</v>
      </c>
      <c r="AI249" s="10" t="s">
        <v>573</v>
      </c>
      <c r="AJ249" s="30">
        <v>0</v>
      </c>
      <c r="AK249" s="30">
        <v>0</v>
      </c>
      <c r="AL249" s="30">
        <v>0</v>
      </c>
      <c r="AM249" s="30">
        <v>0</v>
      </c>
      <c r="AN249" s="30">
        <v>0</v>
      </c>
      <c r="AO249" s="30">
        <v>0</v>
      </c>
      <c r="AP249" s="30">
        <v>0</v>
      </c>
      <c r="AQ249" s="30">
        <v>0</v>
      </c>
      <c r="AR249" s="30">
        <v>0</v>
      </c>
      <c r="AS249" s="30">
        <v>0</v>
      </c>
      <c r="AT249" s="30">
        <v>0</v>
      </c>
      <c r="AU249" s="121">
        <v>0</v>
      </c>
      <c r="AV249" s="129" t="s">
        <v>920</v>
      </c>
      <c r="AW249" s="129" t="s">
        <v>785</v>
      </c>
      <c r="AX249" s="129" t="s">
        <v>527</v>
      </c>
    </row>
    <row r="250" spans="1:50" x14ac:dyDescent="0.25">
      <c r="A250" s="120">
        <v>46037.208333333489</v>
      </c>
      <c r="B250" s="28" t="s">
        <v>552</v>
      </c>
      <c r="C250" s="25" t="s">
        <v>427</v>
      </c>
      <c r="D250" s="25" t="s">
        <v>498</v>
      </c>
      <c r="E250" s="25" t="s">
        <v>423</v>
      </c>
      <c r="F250" s="29" t="s">
        <v>287</v>
      </c>
      <c r="G250" s="29" t="s">
        <v>21</v>
      </c>
      <c r="H250" s="29" t="s">
        <v>4</v>
      </c>
      <c r="I250" s="29" t="s">
        <v>269</v>
      </c>
      <c r="J250" s="29" t="s">
        <v>868</v>
      </c>
      <c r="K250" s="25" t="s">
        <v>445</v>
      </c>
      <c r="L250" s="25" t="s">
        <v>845</v>
      </c>
      <c r="M250" s="25" t="s">
        <v>1007</v>
      </c>
      <c r="N250" s="25" t="s">
        <v>800</v>
      </c>
      <c r="O250" s="25">
        <v>0</v>
      </c>
      <c r="P250" s="25" t="s">
        <v>5034</v>
      </c>
      <c r="Q250" s="28" t="s">
        <v>0</v>
      </c>
      <c r="R250" s="29" t="s">
        <v>1008</v>
      </c>
      <c r="S250" s="27" t="s">
        <v>1009</v>
      </c>
      <c r="T250" s="27" t="s">
        <v>1010</v>
      </c>
      <c r="U250" s="28" t="s">
        <v>322</v>
      </c>
      <c r="V250" s="26" t="s">
        <v>445</v>
      </c>
      <c r="W250" s="26" t="s">
        <v>671</v>
      </c>
      <c r="X250" s="26" t="s">
        <v>410</v>
      </c>
      <c r="Y250" s="37" t="s">
        <v>529</v>
      </c>
      <c r="Z250" s="37" t="s">
        <v>577</v>
      </c>
      <c r="AA250" s="37" t="s">
        <v>419</v>
      </c>
      <c r="AB250" s="30">
        <v>5346</v>
      </c>
      <c r="AC250" s="30">
        <v>1200</v>
      </c>
      <c r="AD250" s="31">
        <v>4146</v>
      </c>
      <c r="AE250" s="30">
        <v>3118.5</v>
      </c>
      <c r="AF250" s="30">
        <v>3118.5</v>
      </c>
      <c r="AG250" s="32">
        <v>2227.5</v>
      </c>
      <c r="AH250" s="30">
        <v>3118.5</v>
      </c>
      <c r="AI250" s="10" t="s">
        <v>573</v>
      </c>
      <c r="AJ250" s="30">
        <v>445.5</v>
      </c>
      <c r="AK250" s="30">
        <v>445.5</v>
      </c>
      <c r="AL250" s="30">
        <v>445.5</v>
      </c>
      <c r="AM250" s="30">
        <v>445.5</v>
      </c>
      <c r="AN250" s="30">
        <v>445.5</v>
      </c>
      <c r="AO250" s="30">
        <v>445.5</v>
      </c>
      <c r="AP250" s="30">
        <v>445.5</v>
      </c>
      <c r="AQ250" s="30">
        <v>0</v>
      </c>
      <c r="AR250" s="30">
        <v>0</v>
      </c>
      <c r="AS250" s="30">
        <v>0</v>
      </c>
      <c r="AT250" s="30">
        <v>0</v>
      </c>
      <c r="AU250" s="121">
        <v>0</v>
      </c>
      <c r="AV250" s="129" t="s">
        <v>920</v>
      </c>
      <c r="AW250" s="129" t="s">
        <v>785</v>
      </c>
      <c r="AX250" s="129" t="s">
        <v>527</v>
      </c>
    </row>
    <row r="251" spans="1:50" x14ac:dyDescent="0.25">
      <c r="A251" s="120">
        <v>46037.208333333489</v>
      </c>
      <c r="B251" s="28" t="s">
        <v>552</v>
      </c>
      <c r="C251" s="25" t="s">
        <v>427</v>
      </c>
      <c r="D251" s="25" t="s">
        <v>498</v>
      </c>
      <c r="E251" s="25" t="s">
        <v>423</v>
      </c>
      <c r="F251" s="29" t="s">
        <v>287</v>
      </c>
      <c r="G251" s="29" t="s">
        <v>21</v>
      </c>
      <c r="H251" s="29" t="s">
        <v>4</v>
      </c>
      <c r="I251" s="29" t="s">
        <v>269</v>
      </c>
      <c r="J251" s="29" t="s">
        <v>868</v>
      </c>
      <c r="K251" s="25" t="s">
        <v>445</v>
      </c>
      <c r="L251" s="25" t="s">
        <v>845</v>
      </c>
      <c r="M251" s="25" t="s">
        <v>1007</v>
      </c>
      <c r="N251" s="25" t="s">
        <v>800</v>
      </c>
      <c r="O251" s="25">
        <v>0</v>
      </c>
      <c r="P251" s="25" t="s">
        <v>5034</v>
      </c>
      <c r="Q251" s="28" t="s">
        <v>0</v>
      </c>
      <c r="R251" s="29" t="s">
        <v>1008</v>
      </c>
      <c r="S251" s="27" t="s">
        <v>1009</v>
      </c>
      <c r="T251" s="27" t="s">
        <v>1010</v>
      </c>
      <c r="U251" s="28" t="s">
        <v>322</v>
      </c>
      <c r="V251" s="26" t="s">
        <v>445</v>
      </c>
      <c r="W251" s="26" t="s">
        <v>671</v>
      </c>
      <c r="X251" s="26" t="s">
        <v>410</v>
      </c>
      <c r="Y251" s="37" t="s">
        <v>530</v>
      </c>
      <c r="Z251" s="37" t="s">
        <v>587</v>
      </c>
      <c r="AA251" s="37" t="s">
        <v>417</v>
      </c>
      <c r="AB251" s="30">
        <v>-388</v>
      </c>
      <c r="AC251" s="30">
        <v>109153</v>
      </c>
      <c r="AD251" s="31">
        <v>-109541</v>
      </c>
      <c r="AE251" s="30">
        <v>60889.85</v>
      </c>
      <c r="AF251" s="30">
        <v>60889.85</v>
      </c>
      <c r="AG251" s="32">
        <v>-61277.85</v>
      </c>
      <c r="AH251" s="30">
        <v>60889.85</v>
      </c>
      <c r="AI251" s="10" t="s">
        <v>573</v>
      </c>
      <c r="AJ251" s="30">
        <v>8696.6</v>
      </c>
      <c r="AK251" s="30">
        <v>8700</v>
      </c>
      <c r="AL251" s="30">
        <v>8700</v>
      </c>
      <c r="AM251" s="30">
        <v>8700</v>
      </c>
      <c r="AN251" s="30">
        <v>8693.25</v>
      </c>
      <c r="AO251" s="30">
        <v>8700</v>
      </c>
      <c r="AP251" s="30">
        <v>8700</v>
      </c>
      <c r="AQ251" s="30">
        <v>0</v>
      </c>
      <c r="AR251" s="30">
        <v>0</v>
      </c>
      <c r="AS251" s="30">
        <v>0</v>
      </c>
      <c r="AT251" s="30">
        <v>0</v>
      </c>
      <c r="AU251" s="121">
        <v>0</v>
      </c>
      <c r="AV251" s="129" t="s">
        <v>1011</v>
      </c>
      <c r="AW251" s="129" t="s">
        <v>1011</v>
      </c>
      <c r="AX251" s="129" t="s">
        <v>527</v>
      </c>
    </row>
    <row r="252" spans="1:50" x14ac:dyDescent="0.25">
      <c r="A252" s="120">
        <v>46037.208333333489</v>
      </c>
      <c r="B252" s="28" t="s">
        <v>552</v>
      </c>
      <c r="C252" s="25" t="s">
        <v>427</v>
      </c>
      <c r="D252" s="25" t="s">
        <v>498</v>
      </c>
      <c r="E252" s="25" t="s">
        <v>423</v>
      </c>
      <c r="F252" s="29" t="s">
        <v>287</v>
      </c>
      <c r="G252" s="29" t="s">
        <v>21</v>
      </c>
      <c r="H252" s="29" t="s">
        <v>4</v>
      </c>
      <c r="I252" s="29" t="s">
        <v>269</v>
      </c>
      <c r="J252" s="29" t="s">
        <v>868</v>
      </c>
      <c r="K252" s="25" t="s">
        <v>273</v>
      </c>
      <c r="L252" s="25" t="s">
        <v>845</v>
      </c>
      <c r="M252" s="25" t="s">
        <v>1007</v>
      </c>
      <c r="N252" s="25" t="s">
        <v>800</v>
      </c>
      <c r="O252" s="25">
        <v>0</v>
      </c>
      <c r="P252" s="25" t="s">
        <v>5034</v>
      </c>
      <c r="Q252" s="28" t="s">
        <v>0</v>
      </c>
      <c r="R252" s="29" t="s">
        <v>1008</v>
      </c>
      <c r="S252" s="27" t="s">
        <v>1009</v>
      </c>
      <c r="T252" s="27" t="s">
        <v>1010</v>
      </c>
      <c r="U252" s="28" t="s">
        <v>324</v>
      </c>
      <c r="V252" s="26" t="s">
        <v>273</v>
      </c>
      <c r="W252" s="26" t="s">
        <v>673</v>
      </c>
      <c r="X252" s="26" t="s">
        <v>410</v>
      </c>
      <c r="Y252" s="37" t="s">
        <v>526</v>
      </c>
      <c r="Z252" s="37" t="s">
        <v>575</v>
      </c>
      <c r="AA252" s="37" t="s">
        <v>415</v>
      </c>
      <c r="AB252" s="30">
        <v>1200</v>
      </c>
      <c r="AC252" s="30">
        <v>116741</v>
      </c>
      <c r="AD252" s="31">
        <v>-115541</v>
      </c>
      <c r="AE252" s="30">
        <v>0</v>
      </c>
      <c r="AF252" s="30">
        <v>0</v>
      </c>
      <c r="AG252" s="32">
        <v>1200</v>
      </c>
      <c r="AH252" s="30">
        <v>0</v>
      </c>
      <c r="AI252" s="10" t="s">
        <v>573</v>
      </c>
      <c r="AJ252" s="30">
        <v>0</v>
      </c>
      <c r="AK252" s="30">
        <v>0</v>
      </c>
      <c r="AL252" s="30">
        <v>0</v>
      </c>
      <c r="AM252" s="30">
        <v>0</v>
      </c>
      <c r="AN252" s="30">
        <v>0</v>
      </c>
      <c r="AO252" s="30">
        <v>0</v>
      </c>
      <c r="AP252" s="30">
        <v>0</v>
      </c>
      <c r="AQ252" s="30">
        <v>0</v>
      </c>
      <c r="AR252" s="30">
        <v>0</v>
      </c>
      <c r="AS252" s="30">
        <v>0</v>
      </c>
      <c r="AT252" s="30">
        <v>0</v>
      </c>
      <c r="AU252" s="121">
        <v>0</v>
      </c>
      <c r="AV252" s="129" t="s">
        <v>1011</v>
      </c>
      <c r="AW252" s="129" t="s">
        <v>1011</v>
      </c>
      <c r="AX252" s="129" t="s">
        <v>527</v>
      </c>
    </row>
    <row r="253" spans="1:50" x14ac:dyDescent="0.25">
      <c r="A253" s="120">
        <v>46037.208333333489</v>
      </c>
      <c r="B253" s="28" t="s">
        <v>552</v>
      </c>
      <c r="C253" s="25" t="s">
        <v>427</v>
      </c>
      <c r="D253" s="25" t="s">
        <v>498</v>
      </c>
      <c r="E253" s="25" t="s">
        <v>423</v>
      </c>
      <c r="F253" s="29" t="s">
        <v>287</v>
      </c>
      <c r="G253" s="29" t="s">
        <v>21</v>
      </c>
      <c r="H253" s="29" t="s">
        <v>4</v>
      </c>
      <c r="I253" s="29" t="s">
        <v>269</v>
      </c>
      <c r="J253" s="29" t="s">
        <v>868</v>
      </c>
      <c r="K253" s="25" t="s">
        <v>273</v>
      </c>
      <c r="L253" s="25" t="s">
        <v>845</v>
      </c>
      <c r="M253" s="25" t="s">
        <v>1007</v>
      </c>
      <c r="N253" s="25" t="s">
        <v>800</v>
      </c>
      <c r="O253" s="25">
        <v>0</v>
      </c>
      <c r="P253" s="25" t="s">
        <v>5034</v>
      </c>
      <c r="Q253" s="28" t="s">
        <v>0</v>
      </c>
      <c r="R253" s="29" t="s">
        <v>1008</v>
      </c>
      <c r="S253" s="27" t="s">
        <v>1009</v>
      </c>
      <c r="T253" s="27" t="s">
        <v>1010</v>
      </c>
      <c r="U253" s="28" t="s">
        <v>324</v>
      </c>
      <c r="V253" s="26" t="s">
        <v>273</v>
      </c>
      <c r="W253" s="26" t="s">
        <v>673</v>
      </c>
      <c r="X253" s="26" t="s">
        <v>410</v>
      </c>
      <c r="Y253" s="37" t="s">
        <v>528</v>
      </c>
      <c r="Z253" s="37" t="s">
        <v>576</v>
      </c>
      <c r="AA253" s="37" t="s">
        <v>416</v>
      </c>
      <c r="AB253" s="30">
        <v>5346</v>
      </c>
      <c r="AC253" s="30">
        <v>1200</v>
      </c>
      <c r="AD253" s="31">
        <v>4146</v>
      </c>
      <c r="AE253" s="30">
        <v>68090.87</v>
      </c>
      <c r="AF253" s="30">
        <v>68090.87</v>
      </c>
      <c r="AG253" s="32">
        <v>-62744.869999999995</v>
      </c>
      <c r="AH253" s="30">
        <v>68090.87000000001</v>
      </c>
      <c r="AI253" s="10" t="s">
        <v>573</v>
      </c>
      <c r="AJ253" s="30">
        <v>9728.3799999999992</v>
      </c>
      <c r="AK253" s="30">
        <v>9728.3799999999992</v>
      </c>
      <c r="AL253" s="30">
        <v>9728.3799999999992</v>
      </c>
      <c r="AM253" s="30">
        <v>9726.23</v>
      </c>
      <c r="AN253" s="30">
        <v>9728.3799999999992</v>
      </c>
      <c r="AO253" s="30">
        <v>9728.3799999999992</v>
      </c>
      <c r="AP253" s="30">
        <v>9722.74</v>
      </c>
      <c r="AQ253" s="30">
        <v>0</v>
      </c>
      <c r="AR253" s="30">
        <v>0</v>
      </c>
      <c r="AS253" s="30">
        <v>0</v>
      </c>
      <c r="AT253" s="30">
        <v>0</v>
      </c>
      <c r="AU253" s="121">
        <v>0</v>
      </c>
      <c r="AV253" s="129" t="s">
        <v>920</v>
      </c>
      <c r="AW253" s="129" t="s">
        <v>796</v>
      </c>
      <c r="AX253" s="129" t="s">
        <v>527</v>
      </c>
    </row>
    <row r="254" spans="1:50" x14ac:dyDescent="0.25">
      <c r="A254" s="120">
        <v>46037.208333333489</v>
      </c>
      <c r="B254" s="28" t="s">
        <v>552</v>
      </c>
      <c r="C254" s="25" t="s">
        <v>427</v>
      </c>
      <c r="D254" s="25" t="s">
        <v>498</v>
      </c>
      <c r="E254" s="25" t="s">
        <v>423</v>
      </c>
      <c r="F254" s="29" t="s">
        <v>287</v>
      </c>
      <c r="G254" s="29" t="s">
        <v>21</v>
      </c>
      <c r="H254" s="29" t="s">
        <v>4</v>
      </c>
      <c r="I254" s="29" t="s">
        <v>269</v>
      </c>
      <c r="J254" s="29" t="s">
        <v>868</v>
      </c>
      <c r="K254" s="25" t="s">
        <v>273</v>
      </c>
      <c r="L254" s="25" t="s">
        <v>845</v>
      </c>
      <c r="M254" s="25" t="s">
        <v>1007</v>
      </c>
      <c r="N254" s="25" t="s">
        <v>800</v>
      </c>
      <c r="O254" s="25">
        <v>0</v>
      </c>
      <c r="P254" s="25" t="s">
        <v>5034</v>
      </c>
      <c r="Q254" s="28" t="s">
        <v>0</v>
      </c>
      <c r="R254" s="29" t="s">
        <v>1008</v>
      </c>
      <c r="S254" s="27" t="s">
        <v>1009</v>
      </c>
      <c r="T254" s="27" t="s">
        <v>1010</v>
      </c>
      <c r="U254" s="28" t="s">
        <v>324</v>
      </c>
      <c r="V254" s="26" t="s">
        <v>273</v>
      </c>
      <c r="W254" s="26" t="s">
        <v>673</v>
      </c>
      <c r="X254" s="26" t="s">
        <v>410</v>
      </c>
      <c r="Y254" s="37" t="s">
        <v>529</v>
      </c>
      <c r="Z254" s="37" t="s">
        <v>577</v>
      </c>
      <c r="AA254" s="37" t="s">
        <v>419</v>
      </c>
      <c r="AB254" s="30">
        <v>116741</v>
      </c>
      <c r="AC254" s="30">
        <v>5346</v>
      </c>
      <c r="AD254" s="31">
        <v>111395</v>
      </c>
      <c r="AE254" s="30">
        <v>3118.5</v>
      </c>
      <c r="AF254" s="30">
        <v>3118.5</v>
      </c>
      <c r="AG254" s="32">
        <v>113622.5</v>
      </c>
      <c r="AH254" s="30">
        <v>3118.5</v>
      </c>
      <c r="AI254" s="10" t="s">
        <v>573</v>
      </c>
      <c r="AJ254" s="30">
        <v>445.5</v>
      </c>
      <c r="AK254" s="30">
        <v>445.5</v>
      </c>
      <c r="AL254" s="30">
        <v>445.5</v>
      </c>
      <c r="AM254" s="30">
        <v>445.5</v>
      </c>
      <c r="AN254" s="30">
        <v>445.5</v>
      </c>
      <c r="AO254" s="30">
        <v>445.5</v>
      </c>
      <c r="AP254" s="30">
        <v>445.5</v>
      </c>
      <c r="AQ254" s="30">
        <v>0</v>
      </c>
      <c r="AR254" s="30">
        <v>0</v>
      </c>
      <c r="AS254" s="30">
        <v>0</v>
      </c>
      <c r="AT254" s="30">
        <v>0</v>
      </c>
      <c r="AU254" s="121">
        <v>0</v>
      </c>
      <c r="AV254" s="129" t="s">
        <v>920</v>
      </c>
      <c r="AW254" s="129" t="s">
        <v>785</v>
      </c>
      <c r="AX254" s="129" t="s">
        <v>527</v>
      </c>
    </row>
    <row r="255" spans="1:50" x14ac:dyDescent="0.25">
      <c r="A255" s="120">
        <v>46037.208333333489</v>
      </c>
      <c r="B255" s="28" t="s">
        <v>552</v>
      </c>
      <c r="C255" s="25" t="s">
        <v>427</v>
      </c>
      <c r="D255" s="25" t="s">
        <v>498</v>
      </c>
      <c r="E255" s="25" t="s">
        <v>423</v>
      </c>
      <c r="F255" s="29" t="s">
        <v>287</v>
      </c>
      <c r="G255" s="29" t="s">
        <v>21</v>
      </c>
      <c r="H255" s="29" t="s">
        <v>4</v>
      </c>
      <c r="I255" s="29" t="s">
        <v>269</v>
      </c>
      <c r="J255" s="29" t="s">
        <v>868</v>
      </c>
      <c r="K255" s="25" t="s">
        <v>622</v>
      </c>
      <c r="L255" s="25" t="s">
        <v>845</v>
      </c>
      <c r="M255" s="25" t="s">
        <v>1007</v>
      </c>
      <c r="N255" s="25" t="s">
        <v>800</v>
      </c>
      <c r="O255" s="25">
        <v>0</v>
      </c>
      <c r="P255" s="25" t="s">
        <v>5034</v>
      </c>
      <c r="Q255" s="28" t="s">
        <v>0</v>
      </c>
      <c r="R255" s="29" t="s">
        <v>1008</v>
      </c>
      <c r="S255" s="27" t="s">
        <v>1009</v>
      </c>
      <c r="T255" s="27" t="s">
        <v>1010</v>
      </c>
      <c r="U255" s="28" t="s">
        <v>325</v>
      </c>
      <c r="V255" s="26" t="s">
        <v>622</v>
      </c>
      <c r="W255" s="26" t="s">
        <v>674</v>
      </c>
      <c r="X255" s="26" t="s">
        <v>410</v>
      </c>
      <c r="Y255" s="37" t="s">
        <v>526</v>
      </c>
      <c r="Z255" s="37" t="s">
        <v>575</v>
      </c>
      <c r="AA255" s="37" t="s">
        <v>415</v>
      </c>
      <c r="AB255" s="30">
        <v>2400</v>
      </c>
      <c r="AC255" s="30">
        <v>110741</v>
      </c>
      <c r="AD255" s="31">
        <v>-108341</v>
      </c>
      <c r="AE255" s="30">
        <v>0</v>
      </c>
      <c r="AF255" s="30">
        <v>0</v>
      </c>
      <c r="AG255" s="32">
        <v>2400</v>
      </c>
      <c r="AH255" s="30">
        <v>0</v>
      </c>
      <c r="AI255" s="10" t="s">
        <v>573</v>
      </c>
      <c r="AJ255" s="30">
        <v>0</v>
      </c>
      <c r="AK255" s="30">
        <v>0</v>
      </c>
      <c r="AL255" s="30">
        <v>0</v>
      </c>
      <c r="AM255" s="30">
        <v>0</v>
      </c>
      <c r="AN255" s="30">
        <v>0</v>
      </c>
      <c r="AO255" s="30">
        <v>0</v>
      </c>
      <c r="AP255" s="30">
        <v>0</v>
      </c>
      <c r="AQ255" s="30">
        <v>0</v>
      </c>
      <c r="AR255" s="30">
        <v>0</v>
      </c>
      <c r="AS255" s="30">
        <v>0</v>
      </c>
      <c r="AT255" s="30">
        <v>0</v>
      </c>
      <c r="AU255" s="121">
        <v>0</v>
      </c>
      <c r="AV255" s="129" t="s">
        <v>1011</v>
      </c>
      <c r="AW255" s="129" t="s">
        <v>1011</v>
      </c>
      <c r="AX255" s="129" t="s">
        <v>527</v>
      </c>
    </row>
    <row r="256" spans="1:50" x14ac:dyDescent="0.25">
      <c r="A256" s="120">
        <v>46037.208333333489</v>
      </c>
      <c r="B256" s="28" t="s">
        <v>552</v>
      </c>
      <c r="C256" s="25" t="s">
        <v>427</v>
      </c>
      <c r="D256" s="25" t="s">
        <v>498</v>
      </c>
      <c r="E256" s="25" t="s">
        <v>423</v>
      </c>
      <c r="F256" s="29" t="s">
        <v>287</v>
      </c>
      <c r="G256" s="29" t="s">
        <v>21</v>
      </c>
      <c r="H256" s="29" t="s">
        <v>4</v>
      </c>
      <c r="I256" s="29" t="s">
        <v>269</v>
      </c>
      <c r="J256" s="29" t="s">
        <v>868</v>
      </c>
      <c r="K256" s="25" t="s">
        <v>622</v>
      </c>
      <c r="L256" s="25" t="s">
        <v>845</v>
      </c>
      <c r="M256" s="25" t="s">
        <v>1007</v>
      </c>
      <c r="N256" s="25" t="s">
        <v>800</v>
      </c>
      <c r="O256" s="25">
        <v>0</v>
      </c>
      <c r="P256" s="25" t="s">
        <v>5034</v>
      </c>
      <c r="Q256" s="28" t="s">
        <v>0</v>
      </c>
      <c r="R256" s="29" t="s">
        <v>1008</v>
      </c>
      <c r="S256" s="27" t="s">
        <v>1009</v>
      </c>
      <c r="T256" s="27" t="s">
        <v>1010</v>
      </c>
      <c r="U256" s="28" t="s">
        <v>325</v>
      </c>
      <c r="V256" s="26" t="s">
        <v>622</v>
      </c>
      <c r="W256" s="26" t="s">
        <v>674</v>
      </c>
      <c r="X256" s="26" t="s">
        <v>410</v>
      </c>
      <c r="Y256" s="37" t="s">
        <v>528</v>
      </c>
      <c r="Z256" s="37" t="s">
        <v>576</v>
      </c>
      <c r="AA256" s="37" t="s">
        <v>416</v>
      </c>
      <c r="AB256" s="30">
        <v>130447</v>
      </c>
      <c r="AC256" s="30">
        <v>6398</v>
      </c>
      <c r="AD256" s="31">
        <v>124049</v>
      </c>
      <c r="AE256" s="30">
        <v>59076.350000000006</v>
      </c>
      <c r="AF256" s="30">
        <v>59076.350000000006</v>
      </c>
      <c r="AG256" s="32">
        <v>71370.649999999994</v>
      </c>
      <c r="AH256" s="30">
        <v>59076.350000000006</v>
      </c>
      <c r="AI256" s="10" t="s">
        <v>573</v>
      </c>
      <c r="AJ256" s="30">
        <v>7182.63</v>
      </c>
      <c r="AK256" s="30">
        <v>7008.19</v>
      </c>
      <c r="AL256" s="30">
        <v>9200.44</v>
      </c>
      <c r="AM256" s="30">
        <v>8180.25</v>
      </c>
      <c r="AN256" s="30">
        <v>9208.26</v>
      </c>
      <c r="AO256" s="30">
        <v>9183.31</v>
      </c>
      <c r="AP256" s="30">
        <v>9113.27</v>
      </c>
      <c r="AQ256" s="30">
        <v>0</v>
      </c>
      <c r="AR256" s="30">
        <v>0</v>
      </c>
      <c r="AS256" s="30">
        <v>0</v>
      </c>
      <c r="AT256" s="30">
        <v>0</v>
      </c>
      <c r="AU256" s="121">
        <v>0</v>
      </c>
      <c r="AV256" s="129" t="s">
        <v>920</v>
      </c>
      <c r="AW256" s="129" t="s">
        <v>785</v>
      </c>
      <c r="AX256" s="129" t="s">
        <v>527</v>
      </c>
    </row>
    <row r="257" spans="1:50" x14ac:dyDescent="0.25">
      <c r="A257" s="120">
        <v>46037.208333333489</v>
      </c>
      <c r="B257" s="28" t="s">
        <v>552</v>
      </c>
      <c r="C257" s="25" t="s">
        <v>427</v>
      </c>
      <c r="D257" s="25" t="s">
        <v>498</v>
      </c>
      <c r="E257" s="25" t="s">
        <v>423</v>
      </c>
      <c r="F257" s="29" t="s">
        <v>287</v>
      </c>
      <c r="G257" s="29" t="s">
        <v>21</v>
      </c>
      <c r="H257" s="29" t="s">
        <v>4</v>
      </c>
      <c r="I257" s="29" t="s">
        <v>269</v>
      </c>
      <c r="J257" s="29" t="s">
        <v>868</v>
      </c>
      <c r="K257" s="25" t="s">
        <v>622</v>
      </c>
      <c r="L257" s="25" t="s">
        <v>845</v>
      </c>
      <c r="M257" s="25" t="s">
        <v>1007</v>
      </c>
      <c r="N257" s="25" t="s">
        <v>800</v>
      </c>
      <c r="O257" s="25">
        <v>0</v>
      </c>
      <c r="P257" s="25" t="s">
        <v>5034</v>
      </c>
      <c r="Q257" s="28" t="s">
        <v>0</v>
      </c>
      <c r="R257" s="29" t="s">
        <v>1008</v>
      </c>
      <c r="S257" s="27" t="s">
        <v>1009</v>
      </c>
      <c r="T257" s="27" t="s">
        <v>1010</v>
      </c>
      <c r="U257" s="28" t="s">
        <v>325</v>
      </c>
      <c r="V257" s="26" t="s">
        <v>622</v>
      </c>
      <c r="W257" s="26" t="s">
        <v>674</v>
      </c>
      <c r="X257" s="26" t="s">
        <v>410</v>
      </c>
      <c r="Y257" s="37" t="s">
        <v>529</v>
      </c>
      <c r="Z257" s="37" t="s">
        <v>577</v>
      </c>
      <c r="AA257" s="37" t="s">
        <v>419</v>
      </c>
      <c r="AB257" s="30">
        <v>12075</v>
      </c>
      <c r="AC257" s="30">
        <v>2492</v>
      </c>
      <c r="AD257" s="31">
        <v>9583</v>
      </c>
      <c r="AE257" s="30">
        <v>6328.42</v>
      </c>
      <c r="AF257" s="30">
        <v>6328.42</v>
      </c>
      <c r="AG257" s="32">
        <v>5746.58</v>
      </c>
      <c r="AH257" s="30">
        <v>6328.42</v>
      </c>
      <c r="AI257" s="10" t="s">
        <v>573</v>
      </c>
      <c r="AJ257" s="30">
        <v>1054.6599999999999</v>
      </c>
      <c r="AK257" s="30">
        <v>818.76</v>
      </c>
      <c r="AL257" s="30">
        <v>891</v>
      </c>
      <c r="AM257" s="30">
        <v>891</v>
      </c>
      <c r="AN257" s="30">
        <v>891</v>
      </c>
      <c r="AO257" s="30">
        <v>891</v>
      </c>
      <c r="AP257" s="30">
        <v>891</v>
      </c>
      <c r="AQ257" s="30">
        <v>0</v>
      </c>
      <c r="AR257" s="30">
        <v>0</v>
      </c>
      <c r="AS257" s="30">
        <v>0</v>
      </c>
      <c r="AT257" s="30">
        <v>0</v>
      </c>
      <c r="AU257" s="121">
        <v>0</v>
      </c>
      <c r="AV257" s="129" t="s">
        <v>920</v>
      </c>
      <c r="AW257" s="129" t="s">
        <v>785</v>
      </c>
      <c r="AX257" s="129" t="s">
        <v>527</v>
      </c>
    </row>
    <row r="258" spans="1:50" x14ac:dyDescent="0.25">
      <c r="A258" s="120">
        <v>46037.208333333489</v>
      </c>
      <c r="B258" s="28" t="s">
        <v>552</v>
      </c>
      <c r="C258" s="25" t="s">
        <v>427</v>
      </c>
      <c r="D258" s="25" t="s">
        <v>498</v>
      </c>
      <c r="E258" s="25" t="s">
        <v>423</v>
      </c>
      <c r="F258" s="29" t="s">
        <v>287</v>
      </c>
      <c r="G258" s="29" t="s">
        <v>21</v>
      </c>
      <c r="H258" s="29" t="s">
        <v>4</v>
      </c>
      <c r="I258" s="29" t="s">
        <v>269</v>
      </c>
      <c r="J258" s="29" t="s">
        <v>868</v>
      </c>
      <c r="K258" s="25" t="s">
        <v>622</v>
      </c>
      <c r="L258" s="25" t="s">
        <v>845</v>
      </c>
      <c r="M258" s="25" t="s">
        <v>1007</v>
      </c>
      <c r="N258" s="25" t="s">
        <v>800</v>
      </c>
      <c r="O258" s="25">
        <v>0</v>
      </c>
      <c r="P258" s="25" t="s">
        <v>5034</v>
      </c>
      <c r="Q258" s="28" t="s">
        <v>0</v>
      </c>
      <c r="R258" s="29" t="s">
        <v>1008</v>
      </c>
      <c r="S258" s="27" t="s">
        <v>1009</v>
      </c>
      <c r="T258" s="27" t="s">
        <v>1010</v>
      </c>
      <c r="U258" s="28" t="s">
        <v>325</v>
      </c>
      <c r="V258" s="26" t="s">
        <v>622</v>
      </c>
      <c r="W258" s="26" t="s">
        <v>674</v>
      </c>
      <c r="X258" s="26" t="s">
        <v>410</v>
      </c>
      <c r="Y258" s="37" t="s">
        <v>530</v>
      </c>
      <c r="Z258" s="37" t="s">
        <v>587</v>
      </c>
      <c r="AA258" s="37" t="s">
        <v>417</v>
      </c>
      <c r="AB258" s="30">
        <v>110833</v>
      </c>
      <c r="AC258" s="30">
        <v>136124</v>
      </c>
      <c r="AD258" s="31">
        <v>-25291</v>
      </c>
      <c r="AE258" s="30">
        <v>78458.610000000015</v>
      </c>
      <c r="AF258" s="30">
        <v>78458.610000000015</v>
      </c>
      <c r="AG258" s="32">
        <v>32374.389999999985</v>
      </c>
      <c r="AH258" s="30">
        <v>78458.610000000015</v>
      </c>
      <c r="AI258" s="10" t="s">
        <v>573</v>
      </c>
      <c r="AJ258" s="30">
        <v>13398.01</v>
      </c>
      <c r="AK258" s="30">
        <v>10833.35</v>
      </c>
      <c r="AL258" s="30">
        <v>10836.82</v>
      </c>
      <c r="AM258" s="30">
        <v>10850</v>
      </c>
      <c r="AN258" s="30">
        <v>10844.33</v>
      </c>
      <c r="AO258" s="30">
        <v>10850</v>
      </c>
      <c r="AP258" s="30">
        <v>10846.099999999999</v>
      </c>
      <c r="AQ258" s="30">
        <v>0</v>
      </c>
      <c r="AR258" s="30">
        <v>0</v>
      </c>
      <c r="AS258" s="30">
        <v>0</v>
      </c>
      <c r="AT258" s="30">
        <v>0</v>
      </c>
      <c r="AU258" s="121">
        <v>0</v>
      </c>
      <c r="AV258" s="129" t="s">
        <v>1011</v>
      </c>
      <c r="AW258" s="129" t="s">
        <v>1011</v>
      </c>
      <c r="AX258" s="129" t="s">
        <v>527</v>
      </c>
    </row>
    <row r="259" spans="1:50" x14ac:dyDescent="0.25">
      <c r="A259" s="120">
        <v>46037.208333333489</v>
      </c>
      <c r="B259" s="28" t="s">
        <v>552</v>
      </c>
      <c r="C259" s="25" t="s">
        <v>427</v>
      </c>
      <c r="D259" s="25" t="s">
        <v>498</v>
      </c>
      <c r="E259" s="25" t="s">
        <v>423</v>
      </c>
      <c r="F259" s="29" t="s">
        <v>287</v>
      </c>
      <c r="G259" s="29" t="s">
        <v>21</v>
      </c>
      <c r="H259" s="29" t="s">
        <v>4</v>
      </c>
      <c r="I259" s="29" t="s">
        <v>269</v>
      </c>
      <c r="J259" s="29" t="s">
        <v>868</v>
      </c>
      <c r="K259" s="25" t="s">
        <v>276</v>
      </c>
      <c r="L259" s="25" t="s">
        <v>845</v>
      </c>
      <c r="M259" s="25" t="s">
        <v>1007</v>
      </c>
      <c r="N259" s="25" t="s">
        <v>800</v>
      </c>
      <c r="O259" s="25">
        <v>0</v>
      </c>
      <c r="P259" s="25" t="s">
        <v>5034</v>
      </c>
      <c r="Q259" s="28" t="s">
        <v>0</v>
      </c>
      <c r="R259" s="29" t="s">
        <v>1008</v>
      </c>
      <c r="S259" s="27" t="s">
        <v>1009</v>
      </c>
      <c r="T259" s="27" t="s">
        <v>1010</v>
      </c>
      <c r="U259" s="28" t="s">
        <v>326</v>
      </c>
      <c r="V259" s="26" t="s">
        <v>276</v>
      </c>
      <c r="W259" s="26" t="s">
        <v>675</v>
      </c>
      <c r="X259" s="26" t="s">
        <v>410</v>
      </c>
      <c r="Y259" s="37" t="s">
        <v>526</v>
      </c>
      <c r="Z259" s="37" t="s">
        <v>575</v>
      </c>
      <c r="AA259" s="37" t="s">
        <v>415</v>
      </c>
      <c r="AB259" s="30">
        <v>1800</v>
      </c>
      <c r="AC259" s="30">
        <v>181111</v>
      </c>
      <c r="AD259" s="31">
        <v>-179311</v>
      </c>
      <c r="AE259" s="30">
        <v>0</v>
      </c>
      <c r="AF259" s="30">
        <v>0</v>
      </c>
      <c r="AG259" s="32">
        <v>1800</v>
      </c>
      <c r="AH259" s="30">
        <v>0</v>
      </c>
      <c r="AI259" s="10" t="s">
        <v>573</v>
      </c>
      <c r="AJ259" s="30">
        <v>0</v>
      </c>
      <c r="AK259" s="30">
        <v>0</v>
      </c>
      <c r="AL259" s="30">
        <v>0</v>
      </c>
      <c r="AM259" s="30">
        <v>0</v>
      </c>
      <c r="AN259" s="30">
        <v>0</v>
      </c>
      <c r="AO259" s="30">
        <v>0</v>
      </c>
      <c r="AP259" s="30">
        <v>0</v>
      </c>
      <c r="AQ259" s="30">
        <v>0</v>
      </c>
      <c r="AR259" s="30">
        <v>0</v>
      </c>
      <c r="AS259" s="30">
        <v>0</v>
      </c>
      <c r="AT259" s="30">
        <v>0</v>
      </c>
      <c r="AU259" s="121">
        <v>0</v>
      </c>
      <c r="AV259" s="129" t="s">
        <v>1011</v>
      </c>
      <c r="AW259" s="129" t="s">
        <v>1011</v>
      </c>
      <c r="AX259" s="129" t="s">
        <v>527</v>
      </c>
    </row>
    <row r="260" spans="1:50" x14ac:dyDescent="0.25">
      <c r="A260" s="120">
        <v>46037.208333333489</v>
      </c>
      <c r="B260" s="28" t="s">
        <v>552</v>
      </c>
      <c r="C260" s="25" t="s">
        <v>427</v>
      </c>
      <c r="D260" s="25" t="s">
        <v>498</v>
      </c>
      <c r="E260" s="25" t="s">
        <v>423</v>
      </c>
      <c r="F260" s="29" t="s">
        <v>287</v>
      </c>
      <c r="G260" s="29" t="s">
        <v>21</v>
      </c>
      <c r="H260" s="29" t="s">
        <v>4</v>
      </c>
      <c r="I260" s="29" t="s">
        <v>269</v>
      </c>
      <c r="J260" s="29" t="s">
        <v>868</v>
      </c>
      <c r="K260" s="25" t="s">
        <v>276</v>
      </c>
      <c r="L260" s="25" t="s">
        <v>845</v>
      </c>
      <c r="M260" s="25" t="s">
        <v>1007</v>
      </c>
      <c r="N260" s="25" t="s">
        <v>800</v>
      </c>
      <c r="O260" s="25">
        <v>0</v>
      </c>
      <c r="P260" s="25" t="s">
        <v>5034</v>
      </c>
      <c r="Q260" s="28" t="s">
        <v>0</v>
      </c>
      <c r="R260" s="29" t="s">
        <v>1008</v>
      </c>
      <c r="S260" s="27" t="s">
        <v>1009</v>
      </c>
      <c r="T260" s="27" t="s">
        <v>1010</v>
      </c>
      <c r="U260" s="28" t="s">
        <v>326</v>
      </c>
      <c r="V260" s="26" t="s">
        <v>276</v>
      </c>
      <c r="W260" s="26" t="s">
        <v>675</v>
      </c>
      <c r="X260" s="26" t="s">
        <v>410</v>
      </c>
      <c r="Y260" s="37" t="s">
        <v>528</v>
      </c>
      <c r="Z260" s="37" t="s">
        <v>576</v>
      </c>
      <c r="AA260" s="37" t="s">
        <v>416</v>
      </c>
      <c r="AB260" s="30">
        <v>7990</v>
      </c>
      <c r="AC260" s="30">
        <v>1771</v>
      </c>
      <c r="AD260" s="31">
        <v>6219</v>
      </c>
      <c r="AE260" s="30">
        <v>105613.51000000001</v>
      </c>
      <c r="AF260" s="30">
        <v>105613.51000000001</v>
      </c>
      <c r="AG260" s="32">
        <v>-97623.510000000009</v>
      </c>
      <c r="AH260" s="30">
        <v>105613.51000000001</v>
      </c>
      <c r="AI260" s="10" t="s">
        <v>573</v>
      </c>
      <c r="AJ260" s="30">
        <v>15062.980000000001</v>
      </c>
      <c r="AK260" s="30">
        <v>15092.57</v>
      </c>
      <c r="AL260" s="30">
        <v>15092.57</v>
      </c>
      <c r="AM260" s="30">
        <v>15087.68</v>
      </c>
      <c r="AN260" s="30">
        <v>15092.57</v>
      </c>
      <c r="AO260" s="30">
        <v>15092.57</v>
      </c>
      <c r="AP260" s="30">
        <v>15092.57</v>
      </c>
      <c r="AQ260" s="30">
        <v>0</v>
      </c>
      <c r="AR260" s="30">
        <v>0</v>
      </c>
      <c r="AS260" s="30">
        <v>0</v>
      </c>
      <c r="AT260" s="30">
        <v>0</v>
      </c>
      <c r="AU260" s="121">
        <v>0</v>
      </c>
      <c r="AV260" s="129" t="s">
        <v>920</v>
      </c>
      <c r="AW260" s="129" t="s">
        <v>796</v>
      </c>
      <c r="AX260" s="129" t="s">
        <v>527</v>
      </c>
    </row>
    <row r="261" spans="1:50" x14ac:dyDescent="0.25">
      <c r="A261" s="120">
        <v>46037.208333333489</v>
      </c>
      <c r="B261" s="28" t="s">
        <v>552</v>
      </c>
      <c r="C261" s="25" t="s">
        <v>427</v>
      </c>
      <c r="D261" s="25" t="s">
        <v>498</v>
      </c>
      <c r="E261" s="25" t="s">
        <v>423</v>
      </c>
      <c r="F261" s="29" t="s">
        <v>287</v>
      </c>
      <c r="G261" s="29" t="s">
        <v>21</v>
      </c>
      <c r="H261" s="29" t="s">
        <v>4</v>
      </c>
      <c r="I261" s="29" t="s">
        <v>269</v>
      </c>
      <c r="J261" s="29" t="s">
        <v>868</v>
      </c>
      <c r="K261" s="25" t="s">
        <v>276</v>
      </c>
      <c r="L261" s="25" t="s">
        <v>845</v>
      </c>
      <c r="M261" s="25" t="s">
        <v>1007</v>
      </c>
      <c r="N261" s="25" t="s">
        <v>800</v>
      </c>
      <c r="O261" s="25">
        <v>0</v>
      </c>
      <c r="P261" s="25" t="s">
        <v>5034</v>
      </c>
      <c r="Q261" s="28" t="s">
        <v>0</v>
      </c>
      <c r="R261" s="29" t="s">
        <v>1008</v>
      </c>
      <c r="S261" s="27" t="s">
        <v>1009</v>
      </c>
      <c r="T261" s="27" t="s">
        <v>1010</v>
      </c>
      <c r="U261" s="28" t="s">
        <v>326</v>
      </c>
      <c r="V261" s="26" t="s">
        <v>276</v>
      </c>
      <c r="W261" s="26" t="s">
        <v>675</v>
      </c>
      <c r="X261" s="26" t="s">
        <v>410</v>
      </c>
      <c r="Y261" s="37" t="s">
        <v>529</v>
      </c>
      <c r="Z261" s="37" t="s">
        <v>577</v>
      </c>
      <c r="AA261" s="37" t="s">
        <v>419</v>
      </c>
      <c r="AB261" s="30">
        <v>181111</v>
      </c>
      <c r="AC261" s="30">
        <v>8019</v>
      </c>
      <c r="AD261" s="31">
        <v>173092</v>
      </c>
      <c r="AE261" s="30">
        <v>4677.75</v>
      </c>
      <c r="AF261" s="30">
        <v>4677.75</v>
      </c>
      <c r="AG261" s="32">
        <v>176433.25</v>
      </c>
      <c r="AH261" s="30">
        <v>4677.75</v>
      </c>
      <c r="AI261" s="10" t="s">
        <v>573</v>
      </c>
      <c r="AJ261" s="30">
        <v>668.25</v>
      </c>
      <c r="AK261" s="30">
        <v>668.25</v>
      </c>
      <c r="AL261" s="30">
        <v>668.25</v>
      </c>
      <c r="AM261" s="30">
        <v>668.25</v>
      </c>
      <c r="AN261" s="30">
        <v>668.25</v>
      </c>
      <c r="AO261" s="30">
        <v>668.25</v>
      </c>
      <c r="AP261" s="30">
        <v>668.25</v>
      </c>
      <c r="AQ261" s="30">
        <v>0</v>
      </c>
      <c r="AR261" s="30">
        <v>0</v>
      </c>
      <c r="AS261" s="30">
        <v>0</v>
      </c>
      <c r="AT261" s="30">
        <v>0</v>
      </c>
      <c r="AU261" s="121">
        <v>0</v>
      </c>
      <c r="AV261" s="129" t="s">
        <v>920</v>
      </c>
      <c r="AW261" s="129" t="s">
        <v>785</v>
      </c>
      <c r="AX261" s="129" t="s">
        <v>527</v>
      </c>
    </row>
    <row r="262" spans="1:50" x14ac:dyDescent="0.25">
      <c r="A262" s="120">
        <v>46037.208333333489</v>
      </c>
      <c r="B262" s="28" t="s">
        <v>552</v>
      </c>
      <c r="C262" s="25" t="s">
        <v>427</v>
      </c>
      <c r="D262" s="25" t="s">
        <v>498</v>
      </c>
      <c r="E262" s="25" t="s">
        <v>423</v>
      </c>
      <c r="F262" s="29" t="s">
        <v>287</v>
      </c>
      <c r="G262" s="29" t="s">
        <v>21</v>
      </c>
      <c r="H262" s="29" t="s">
        <v>4</v>
      </c>
      <c r="I262" s="29" t="s">
        <v>269</v>
      </c>
      <c r="J262" s="29" t="s">
        <v>868</v>
      </c>
      <c r="K262" s="25" t="s">
        <v>278</v>
      </c>
      <c r="L262" s="25" t="s">
        <v>845</v>
      </c>
      <c r="M262" s="25" t="s">
        <v>1007</v>
      </c>
      <c r="N262" s="25" t="s">
        <v>800</v>
      </c>
      <c r="O262" s="25">
        <v>0</v>
      </c>
      <c r="P262" s="25" t="s">
        <v>5034</v>
      </c>
      <c r="Q262" s="28" t="s">
        <v>0</v>
      </c>
      <c r="R262" s="29" t="s">
        <v>1008</v>
      </c>
      <c r="S262" s="27" t="s">
        <v>1009</v>
      </c>
      <c r="T262" s="27" t="s">
        <v>1010</v>
      </c>
      <c r="U262" s="28" t="s">
        <v>327</v>
      </c>
      <c r="V262" s="26" t="s">
        <v>278</v>
      </c>
      <c r="W262" s="26" t="s">
        <v>676</v>
      </c>
      <c r="X262" s="26" t="s">
        <v>410</v>
      </c>
      <c r="Y262" s="37" t="s">
        <v>526</v>
      </c>
      <c r="Z262" s="37" t="s">
        <v>575</v>
      </c>
      <c r="AA262" s="37" t="s">
        <v>415</v>
      </c>
      <c r="AB262" s="30">
        <v>181111</v>
      </c>
      <c r="AC262" s="30">
        <v>181111</v>
      </c>
      <c r="AD262" s="31">
        <v>0</v>
      </c>
      <c r="AE262" s="30">
        <v>0</v>
      </c>
      <c r="AF262" s="30">
        <v>0</v>
      </c>
      <c r="AG262" s="32">
        <v>181111</v>
      </c>
      <c r="AH262" s="30">
        <v>0</v>
      </c>
      <c r="AI262" s="10" t="s">
        <v>573</v>
      </c>
      <c r="AJ262" s="30">
        <v>0</v>
      </c>
      <c r="AK262" s="30">
        <v>0</v>
      </c>
      <c r="AL262" s="30">
        <v>0</v>
      </c>
      <c r="AM262" s="30">
        <v>0</v>
      </c>
      <c r="AN262" s="30">
        <v>0</v>
      </c>
      <c r="AO262" s="30">
        <v>0</v>
      </c>
      <c r="AP262" s="30">
        <v>0</v>
      </c>
      <c r="AQ262" s="30">
        <v>0</v>
      </c>
      <c r="AR262" s="30">
        <v>0</v>
      </c>
      <c r="AS262" s="30">
        <v>0</v>
      </c>
      <c r="AT262" s="30">
        <v>0</v>
      </c>
      <c r="AU262" s="121">
        <v>0</v>
      </c>
      <c r="AV262" s="129" t="s">
        <v>784</v>
      </c>
      <c r="AW262" s="129" t="s">
        <v>785</v>
      </c>
      <c r="AX262" s="129" t="s">
        <v>527</v>
      </c>
    </row>
    <row r="263" spans="1:50" x14ac:dyDescent="0.25">
      <c r="A263" s="120">
        <v>46037.208333333489</v>
      </c>
      <c r="B263" s="28" t="s">
        <v>552</v>
      </c>
      <c r="C263" s="25" t="s">
        <v>427</v>
      </c>
      <c r="D263" s="25" t="s">
        <v>498</v>
      </c>
      <c r="E263" s="25" t="s">
        <v>423</v>
      </c>
      <c r="F263" s="29" t="s">
        <v>287</v>
      </c>
      <c r="G263" s="29" t="s">
        <v>21</v>
      </c>
      <c r="H263" s="29" t="s">
        <v>4</v>
      </c>
      <c r="I263" s="29" t="s">
        <v>269</v>
      </c>
      <c r="J263" s="29" t="s">
        <v>868</v>
      </c>
      <c r="K263" s="25" t="s">
        <v>278</v>
      </c>
      <c r="L263" s="25" t="s">
        <v>845</v>
      </c>
      <c r="M263" s="25" t="s">
        <v>1007</v>
      </c>
      <c r="N263" s="25" t="s">
        <v>800</v>
      </c>
      <c r="O263" s="25">
        <v>0</v>
      </c>
      <c r="P263" s="25" t="s">
        <v>5034</v>
      </c>
      <c r="Q263" s="28" t="s">
        <v>0</v>
      </c>
      <c r="R263" s="29" t="s">
        <v>1008</v>
      </c>
      <c r="S263" s="27" t="s">
        <v>1009</v>
      </c>
      <c r="T263" s="27" t="s">
        <v>1010</v>
      </c>
      <c r="U263" s="28" t="s">
        <v>327</v>
      </c>
      <c r="V263" s="26" t="s">
        <v>278</v>
      </c>
      <c r="W263" s="26" t="s">
        <v>676</v>
      </c>
      <c r="X263" s="26" t="s">
        <v>410</v>
      </c>
      <c r="Y263" s="37" t="s">
        <v>528</v>
      </c>
      <c r="Z263" s="37" t="s">
        <v>576</v>
      </c>
      <c r="AA263" s="37" t="s">
        <v>416</v>
      </c>
      <c r="AB263" s="30">
        <v>-2429</v>
      </c>
      <c r="AC263" s="30">
        <v>3790</v>
      </c>
      <c r="AD263" s="31">
        <v>-6219</v>
      </c>
      <c r="AE263" s="30">
        <v>99243.950000000012</v>
      </c>
      <c r="AF263" s="30">
        <v>99243.949999999983</v>
      </c>
      <c r="AG263" s="32">
        <v>-101672.94999999998</v>
      </c>
      <c r="AH263" s="30">
        <v>99243.950000000012</v>
      </c>
      <c r="AI263" s="10" t="s">
        <v>573</v>
      </c>
      <c r="AJ263" s="30">
        <v>14829.029999999999</v>
      </c>
      <c r="AK263" s="30">
        <v>15024.949999999999</v>
      </c>
      <c r="AL263" s="30">
        <v>11194.48</v>
      </c>
      <c r="AM263" s="30">
        <v>13984.28</v>
      </c>
      <c r="AN263" s="30">
        <v>14756.11</v>
      </c>
      <c r="AO263" s="30">
        <v>14707.310000000001</v>
      </c>
      <c r="AP263" s="30">
        <v>14747.789999999999</v>
      </c>
      <c r="AQ263" s="30">
        <v>0</v>
      </c>
      <c r="AR263" s="30">
        <v>0</v>
      </c>
      <c r="AS263" s="30">
        <v>0</v>
      </c>
      <c r="AT263" s="30">
        <v>0</v>
      </c>
      <c r="AU263" s="121">
        <v>0</v>
      </c>
      <c r="AV263" s="129" t="s">
        <v>1011</v>
      </c>
      <c r="AW263" s="129" t="s">
        <v>1011</v>
      </c>
      <c r="AX263" s="129" t="s">
        <v>527</v>
      </c>
    </row>
    <row r="264" spans="1:50" x14ac:dyDescent="0.25">
      <c r="A264" s="120">
        <v>46037.208333333489</v>
      </c>
      <c r="B264" s="28" t="s">
        <v>552</v>
      </c>
      <c r="C264" s="25" t="s">
        <v>427</v>
      </c>
      <c r="D264" s="25" t="s">
        <v>498</v>
      </c>
      <c r="E264" s="25" t="s">
        <v>423</v>
      </c>
      <c r="F264" s="29" t="s">
        <v>287</v>
      </c>
      <c r="G264" s="29" t="s">
        <v>21</v>
      </c>
      <c r="H264" s="29" t="s">
        <v>4</v>
      </c>
      <c r="I264" s="29" t="s">
        <v>269</v>
      </c>
      <c r="J264" s="29" t="s">
        <v>868</v>
      </c>
      <c r="K264" s="25" t="s">
        <v>278</v>
      </c>
      <c r="L264" s="25" t="s">
        <v>845</v>
      </c>
      <c r="M264" s="25" t="s">
        <v>1007</v>
      </c>
      <c r="N264" s="25" t="s">
        <v>800</v>
      </c>
      <c r="O264" s="25">
        <v>0</v>
      </c>
      <c r="P264" s="25" t="s">
        <v>5034</v>
      </c>
      <c r="Q264" s="28" t="s">
        <v>0</v>
      </c>
      <c r="R264" s="29" t="s">
        <v>1008</v>
      </c>
      <c r="S264" s="27" t="s">
        <v>1009</v>
      </c>
      <c r="T264" s="27" t="s">
        <v>1010</v>
      </c>
      <c r="U264" s="28" t="s">
        <v>327</v>
      </c>
      <c r="V264" s="26" t="s">
        <v>278</v>
      </c>
      <c r="W264" s="26" t="s">
        <v>676</v>
      </c>
      <c r="X264" s="26" t="s">
        <v>410</v>
      </c>
      <c r="Y264" s="37" t="s">
        <v>529</v>
      </c>
      <c r="Z264" s="37" t="s">
        <v>577</v>
      </c>
      <c r="AA264" s="37" t="s">
        <v>419</v>
      </c>
      <c r="AB264" s="30">
        <v>8019</v>
      </c>
      <c r="AC264" s="30">
        <v>1800</v>
      </c>
      <c r="AD264" s="31">
        <v>6219</v>
      </c>
      <c r="AE264" s="30">
        <v>4455</v>
      </c>
      <c r="AF264" s="30">
        <v>4455</v>
      </c>
      <c r="AG264" s="32">
        <v>3564</v>
      </c>
      <c r="AH264" s="30">
        <v>4455</v>
      </c>
      <c r="AI264" s="10" t="s">
        <v>573</v>
      </c>
      <c r="AJ264" s="30">
        <v>668.25</v>
      </c>
      <c r="AK264" s="30">
        <v>668.25</v>
      </c>
      <c r="AL264" s="30">
        <v>445.5</v>
      </c>
      <c r="AM264" s="30">
        <v>668.25</v>
      </c>
      <c r="AN264" s="30">
        <v>668.25</v>
      </c>
      <c r="AO264" s="30">
        <v>668.25</v>
      </c>
      <c r="AP264" s="30">
        <v>668.25</v>
      </c>
      <c r="AQ264" s="30">
        <v>0</v>
      </c>
      <c r="AR264" s="30">
        <v>0</v>
      </c>
      <c r="AS264" s="30">
        <v>0</v>
      </c>
      <c r="AT264" s="30">
        <v>0</v>
      </c>
      <c r="AU264" s="121">
        <v>0</v>
      </c>
      <c r="AV264" s="129" t="s">
        <v>920</v>
      </c>
      <c r="AW264" s="129" t="s">
        <v>785</v>
      </c>
      <c r="AX264" s="129" t="s">
        <v>527</v>
      </c>
    </row>
    <row r="265" spans="1:50" x14ac:dyDescent="0.25">
      <c r="A265" s="120">
        <v>46037.208333333489</v>
      </c>
      <c r="B265" s="28" t="s">
        <v>552</v>
      </c>
      <c r="C265" s="25" t="s">
        <v>427</v>
      </c>
      <c r="D265" s="25" t="s">
        <v>498</v>
      </c>
      <c r="E265" s="25" t="s">
        <v>423</v>
      </c>
      <c r="F265" s="29" t="s">
        <v>287</v>
      </c>
      <c r="G265" s="29" t="s">
        <v>21</v>
      </c>
      <c r="H265" s="29" t="s">
        <v>4</v>
      </c>
      <c r="I265" s="29" t="s">
        <v>269</v>
      </c>
      <c r="J265" s="29" t="s">
        <v>868</v>
      </c>
      <c r="K265" s="25" t="s">
        <v>443</v>
      </c>
      <c r="L265" s="25" t="s">
        <v>845</v>
      </c>
      <c r="M265" s="25" t="s">
        <v>1007</v>
      </c>
      <c r="N265" s="25" t="s">
        <v>800</v>
      </c>
      <c r="O265" s="25">
        <v>0</v>
      </c>
      <c r="P265" s="25" t="s">
        <v>5034</v>
      </c>
      <c r="Q265" s="28" t="s">
        <v>0</v>
      </c>
      <c r="R265" s="29" t="s">
        <v>1008</v>
      </c>
      <c r="S265" s="27" t="s">
        <v>1009</v>
      </c>
      <c r="T265" s="27" t="s">
        <v>1010</v>
      </c>
      <c r="U265" s="28" t="s">
        <v>328</v>
      </c>
      <c r="V265" s="26" t="s">
        <v>443</v>
      </c>
      <c r="W265" s="26" t="s">
        <v>677</v>
      </c>
      <c r="X265" s="26" t="s">
        <v>410</v>
      </c>
      <c r="Y265" s="37" t="s">
        <v>526</v>
      </c>
      <c r="Z265" s="37" t="s">
        <v>575</v>
      </c>
      <c r="AA265" s="37" t="s">
        <v>415</v>
      </c>
      <c r="AB265" s="30">
        <v>2537</v>
      </c>
      <c r="AC265" s="30">
        <v>79778</v>
      </c>
      <c r="AD265" s="31">
        <v>-77241</v>
      </c>
      <c r="AE265" s="30">
        <v>0</v>
      </c>
      <c r="AF265" s="30">
        <v>0</v>
      </c>
      <c r="AG265" s="32">
        <v>2537</v>
      </c>
      <c r="AH265" s="30">
        <v>0</v>
      </c>
      <c r="AI265" s="10" t="s">
        <v>573</v>
      </c>
      <c r="AJ265" s="30">
        <v>0</v>
      </c>
      <c r="AK265" s="30">
        <v>0</v>
      </c>
      <c r="AL265" s="30">
        <v>0</v>
      </c>
      <c r="AM265" s="30">
        <v>0</v>
      </c>
      <c r="AN265" s="30">
        <v>0</v>
      </c>
      <c r="AO265" s="30">
        <v>0</v>
      </c>
      <c r="AP265" s="30">
        <v>0</v>
      </c>
      <c r="AQ265" s="30">
        <v>0</v>
      </c>
      <c r="AR265" s="30">
        <v>0</v>
      </c>
      <c r="AS265" s="30">
        <v>0</v>
      </c>
      <c r="AT265" s="30">
        <v>0</v>
      </c>
      <c r="AU265" s="121">
        <v>0</v>
      </c>
      <c r="AV265" s="129" t="s">
        <v>1011</v>
      </c>
      <c r="AW265" s="129" t="s">
        <v>1011</v>
      </c>
      <c r="AX265" s="129" t="s">
        <v>527</v>
      </c>
    </row>
    <row r="266" spans="1:50" x14ac:dyDescent="0.25">
      <c r="A266" s="120">
        <v>46037.208333333489</v>
      </c>
      <c r="B266" s="28" t="s">
        <v>552</v>
      </c>
      <c r="C266" s="25" t="s">
        <v>427</v>
      </c>
      <c r="D266" s="25" t="s">
        <v>498</v>
      </c>
      <c r="E266" s="25" t="s">
        <v>423</v>
      </c>
      <c r="F266" s="29" t="s">
        <v>287</v>
      </c>
      <c r="G266" s="29" t="s">
        <v>21</v>
      </c>
      <c r="H266" s="29" t="s">
        <v>4</v>
      </c>
      <c r="I266" s="29" t="s">
        <v>269</v>
      </c>
      <c r="J266" s="29" t="s">
        <v>868</v>
      </c>
      <c r="K266" s="25" t="s">
        <v>443</v>
      </c>
      <c r="L266" s="25" t="s">
        <v>845</v>
      </c>
      <c r="M266" s="25" t="s">
        <v>1007</v>
      </c>
      <c r="N266" s="25" t="s">
        <v>800</v>
      </c>
      <c r="O266" s="25">
        <v>0</v>
      </c>
      <c r="P266" s="25" t="s">
        <v>5034</v>
      </c>
      <c r="Q266" s="28" t="s">
        <v>0</v>
      </c>
      <c r="R266" s="29" t="s">
        <v>1008</v>
      </c>
      <c r="S266" s="27" t="s">
        <v>1009</v>
      </c>
      <c r="T266" s="27" t="s">
        <v>1010</v>
      </c>
      <c r="U266" s="28" t="s">
        <v>328</v>
      </c>
      <c r="V266" s="26" t="s">
        <v>443</v>
      </c>
      <c r="W266" s="26" t="s">
        <v>677</v>
      </c>
      <c r="X266" s="26" t="s">
        <v>410</v>
      </c>
      <c r="Y266" s="37" t="s">
        <v>528</v>
      </c>
      <c r="Z266" s="37" t="s">
        <v>576</v>
      </c>
      <c r="AA266" s="37" t="s">
        <v>416</v>
      </c>
      <c r="AB266" s="30">
        <v>46371</v>
      </c>
      <c r="AC266" s="30">
        <v>70371</v>
      </c>
      <c r="AD266" s="31">
        <v>-24000</v>
      </c>
      <c r="AE266" s="30">
        <v>36944.400000000001</v>
      </c>
      <c r="AF266" s="30">
        <v>36944.400000000001</v>
      </c>
      <c r="AG266" s="32">
        <v>9426.5999999999985</v>
      </c>
      <c r="AH266" s="30">
        <v>36944.400000000001</v>
      </c>
      <c r="AI266" s="10" t="s">
        <v>573</v>
      </c>
      <c r="AJ266" s="30">
        <v>5864.1900000000005</v>
      </c>
      <c r="AK266" s="30">
        <v>5864.19</v>
      </c>
      <c r="AL266" s="30">
        <v>5864.19</v>
      </c>
      <c r="AM266" s="30">
        <v>5864.19</v>
      </c>
      <c r="AN266" s="30">
        <v>5864.19</v>
      </c>
      <c r="AO266" s="30">
        <v>5864.19</v>
      </c>
      <c r="AP266" s="30">
        <v>1759.26</v>
      </c>
      <c r="AQ266" s="30">
        <v>0</v>
      </c>
      <c r="AR266" s="30">
        <v>0</v>
      </c>
      <c r="AS266" s="30">
        <v>0</v>
      </c>
      <c r="AT266" s="30">
        <v>0</v>
      </c>
      <c r="AU266" s="121">
        <v>0</v>
      </c>
      <c r="AV266" s="129" t="s">
        <v>1011</v>
      </c>
      <c r="AW266" s="129" t="s">
        <v>1011</v>
      </c>
      <c r="AX266" s="129" t="s">
        <v>527</v>
      </c>
    </row>
    <row r="267" spans="1:50" x14ac:dyDescent="0.25">
      <c r="A267" s="120">
        <v>46037.208333333489</v>
      </c>
      <c r="B267" s="28" t="s">
        <v>552</v>
      </c>
      <c r="C267" s="25" t="s">
        <v>427</v>
      </c>
      <c r="D267" s="25" t="s">
        <v>498</v>
      </c>
      <c r="E267" s="25" t="s">
        <v>423</v>
      </c>
      <c r="F267" s="29" t="s">
        <v>287</v>
      </c>
      <c r="G267" s="29" t="s">
        <v>21</v>
      </c>
      <c r="H267" s="29" t="s">
        <v>4</v>
      </c>
      <c r="I267" s="29" t="s">
        <v>269</v>
      </c>
      <c r="J267" s="29" t="s">
        <v>868</v>
      </c>
      <c r="K267" s="25" t="s">
        <v>443</v>
      </c>
      <c r="L267" s="25" t="s">
        <v>845</v>
      </c>
      <c r="M267" s="25" t="s">
        <v>1007</v>
      </c>
      <c r="N267" s="25" t="s">
        <v>800</v>
      </c>
      <c r="O267" s="25">
        <v>0</v>
      </c>
      <c r="P267" s="25" t="s">
        <v>5034</v>
      </c>
      <c r="Q267" s="28" t="s">
        <v>0</v>
      </c>
      <c r="R267" s="29" t="s">
        <v>1008</v>
      </c>
      <c r="S267" s="27" t="s">
        <v>1009</v>
      </c>
      <c r="T267" s="27" t="s">
        <v>1010</v>
      </c>
      <c r="U267" s="28" t="s">
        <v>328</v>
      </c>
      <c r="V267" s="26" t="s">
        <v>443</v>
      </c>
      <c r="W267" s="26" t="s">
        <v>677</v>
      </c>
      <c r="X267" s="26" t="s">
        <v>410</v>
      </c>
      <c r="Y267" s="37" t="s">
        <v>529</v>
      </c>
      <c r="Z267" s="37" t="s">
        <v>577</v>
      </c>
      <c r="AA267" s="37" t="s">
        <v>419</v>
      </c>
      <c r="AB267" s="30">
        <v>5946</v>
      </c>
      <c r="AC267" s="30">
        <v>5946</v>
      </c>
      <c r="AD267" s="31">
        <v>0</v>
      </c>
      <c r="AE267" s="30">
        <v>2831.33</v>
      </c>
      <c r="AF267" s="30">
        <v>2831.33</v>
      </c>
      <c r="AG267" s="32">
        <v>3114.67</v>
      </c>
      <c r="AH267" s="30">
        <v>2831.33</v>
      </c>
      <c r="AI267" s="10" t="s">
        <v>573</v>
      </c>
      <c r="AJ267" s="30">
        <v>222.75</v>
      </c>
      <c r="AK267" s="30">
        <v>222.75</v>
      </c>
      <c r="AL267" s="30">
        <v>222.75</v>
      </c>
      <c r="AM267" s="30">
        <v>222.75</v>
      </c>
      <c r="AN267" s="30">
        <v>668.25</v>
      </c>
      <c r="AO267" s="30">
        <v>668.25</v>
      </c>
      <c r="AP267" s="30">
        <v>603.83000000000004</v>
      </c>
      <c r="AQ267" s="30">
        <v>0</v>
      </c>
      <c r="AR267" s="30">
        <v>0</v>
      </c>
      <c r="AS267" s="30">
        <v>0</v>
      </c>
      <c r="AT267" s="30">
        <v>0</v>
      </c>
      <c r="AU267" s="121">
        <v>0</v>
      </c>
      <c r="AV267" s="129" t="s">
        <v>784</v>
      </c>
      <c r="AW267" s="129" t="s">
        <v>785</v>
      </c>
      <c r="AX267" s="129" t="s">
        <v>527</v>
      </c>
    </row>
    <row r="268" spans="1:50" x14ac:dyDescent="0.25">
      <c r="A268" s="120">
        <v>46037.208333333489</v>
      </c>
      <c r="B268" s="28" t="s">
        <v>552</v>
      </c>
      <c r="C268" s="25" t="s">
        <v>427</v>
      </c>
      <c r="D268" s="25" t="s">
        <v>498</v>
      </c>
      <c r="E268" s="25" t="s">
        <v>423</v>
      </c>
      <c r="F268" s="29" t="s">
        <v>287</v>
      </c>
      <c r="G268" s="29" t="s">
        <v>21</v>
      </c>
      <c r="H268" s="29" t="s">
        <v>4</v>
      </c>
      <c r="I268" s="29" t="s">
        <v>269</v>
      </c>
      <c r="J268" s="29" t="s">
        <v>868</v>
      </c>
      <c r="K268" s="25" t="s">
        <v>443</v>
      </c>
      <c r="L268" s="25" t="s">
        <v>845</v>
      </c>
      <c r="M268" s="25" t="s">
        <v>1007</v>
      </c>
      <c r="N268" s="25" t="s">
        <v>800</v>
      </c>
      <c r="O268" s="25">
        <v>0</v>
      </c>
      <c r="P268" s="25" t="s">
        <v>5034</v>
      </c>
      <c r="Q268" s="28" t="s">
        <v>0</v>
      </c>
      <c r="R268" s="29" t="s">
        <v>1008</v>
      </c>
      <c r="S268" s="27" t="s">
        <v>1009</v>
      </c>
      <c r="T268" s="27" t="s">
        <v>1010</v>
      </c>
      <c r="U268" s="28" t="s">
        <v>328</v>
      </c>
      <c r="V268" s="26" t="s">
        <v>443</v>
      </c>
      <c r="W268" s="26" t="s">
        <v>677</v>
      </c>
      <c r="X268" s="26" t="s">
        <v>410</v>
      </c>
      <c r="Y268" s="37" t="s">
        <v>530</v>
      </c>
      <c r="Z268" s="37" t="s">
        <v>587</v>
      </c>
      <c r="AA268" s="37" t="s">
        <v>417</v>
      </c>
      <c r="AB268" s="30">
        <v>103778</v>
      </c>
      <c r="AC268" s="30">
        <v>2537</v>
      </c>
      <c r="AD268" s="31">
        <v>101241</v>
      </c>
      <c r="AE268" s="30">
        <v>23695.25</v>
      </c>
      <c r="AF268" s="30">
        <v>23695.25</v>
      </c>
      <c r="AG268" s="32">
        <v>80082.75</v>
      </c>
      <c r="AH268" s="30">
        <v>23695.25</v>
      </c>
      <c r="AI268" s="10" t="s">
        <v>573</v>
      </c>
      <c r="AJ268" s="30">
        <v>0</v>
      </c>
      <c r="AK268" s="30">
        <v>0</v>
      </c>
      <c r="AL268" s="30">
        <v>0</v>
      </c>
      <c r="AM268" s="30">
        <v>0</v>
      </c>
      <c r="AN268" s="30">
        <v>6300</v>
      </c>
      <c r="AO268" s="30">
        <v>8700</v>
      </c>
      <c r="AP268" s="30">
        <v>8695.25</v>
      </c>
      <c r="AQ268" s="30">
        <v>0</v>
      </c>
      <c r="AR268" s="30">
        <v>0</v>
      </c>
      <c r="AS268" s="30">
        <v>0</v>
      </c>
      <c r="AT268" s="30">
        <v>0</v>
      </c>
      <c r="AU268" s="121">
        <v>0</v>
      </c>
      <c r="AV268" s="129" t="s">
        <v>920</v>
      </c>
      <c r="AW268" s="129" t="s">
        <v>785</v>
      </c>
      <c r="AX268" s="129" t="s">
        <v>527</v>
      </c>
    </row>
    <row r="269" spans="1:50" x14ac:dyDescent="0.25">
      <c r="A269" s="120">
        <v>46037.208333333489</v>
      </c>
      <c r="B269" s="28" t="s">
        <v>552</v>
      </c>
      <c r="C269" s="25" t="s">
        <v>427</v>
      </c>
      <c r="D269" s="25" t="s">
        <v>498</v>
      </c>
      <c r="E269" s="25" t="s">
        <v>423</v>
      </c>
      <c r="F269" s="29" t="s">
        <v>287</v>
      </c>
      <c r="G269" s="29" t="s">
        <v>21</v>
      </c>
      <c r="H269" s="29" t="s">
        <v>4</v>
      </c>
      <c r="I269" s="29" t="s">
        <v>269</v>
      </c>
      <c r="J269" s="29" t="s">
        <v>868</v>
      </c>
      <c r="K269" s="25" t="s">
        <v>281</v>
      </c>
      <c r="L269" s="25" t="s">
        <v>845</v>
      </c>
      <c r="M269" s="25" t="s">
        <v>1007</v>
      </c>
      <c r="N269" s="25" t="s">
        <v>800</v>
      </c>
      <c r="O269" s="25">
        <v>0</v>
      </c>
      <c r="P269" s="25" t="s">
        <v>5034</v>
      </c>
      <c r="Q269" s="28" t="s">
        <v>0</v>
      </c>
      <c r="R269" s="29" t="s">
        <v>1008</v>
      </c>
      <c r="S269" s="27" t="s">
        <v>1009</v>
      </c>
      <c r="T269" s="27" t="s">
        <v>1010</v>
      </c>
      <c r="U269" s="28" t="s">
        <v>329</v>
      </c>
      <c r="V269" s="26" t="s">
        <v>281</v>
      </c>
      <c r="W269" s="26" t="s">
        <v>678</v>
      </c>
      <c r="X269" s="26" t="s">
        <v>410</v>
      </c>
      <c r="Y269" s="37" t="s">
        <v>526</v>
      </c>
      <c r="Z269" s="37" t="s">
        <v>575</v>
      </c>
      <c r="AA269" s="37" t="s">
        <v>415</v>
      </c>
      <c r="AB269" s="30">
        <v>46371</v>
      </c>
      <c r="AC269" s="30">
        <v>70371</v>
      </c>
      <c r="AD269" s="31">
        <v>-24000</v>
      </c>
      <c r="AE269" s="30">
        <v>0</v>
      </c>
      <c r="AF269" s="30">
        <v>0</v>
      </c>
      <c r="AG269" s="32">
        <v>46371</v>
      </c>
      <c r="AH269" s="30">
        <v>0</v>
      </c>
      <c r="AI269" s="10" t="s">
        <v>573</v>
      </c>
      <c r="AJ269" s="30">
        <v>0</v>
      </c>
      <c r="AK269" s="30">
        <v>0</v>
      </c>
      <c r="AL269" s="30">
        <v>0</v>
      </c>
      <c r="AM269" s="30">
        <v>0</v>
      </c>
      <c r="AN269" s="30">
        <v>0</v>
      </c>
      <c r="AO269" s="30">
        <v>0</v>
      </c>
      <c r="AP269" s="30">
        <v>0</v>
      </c>
      <c r="AQ269" s="30">
        <v>0</v>
      </c>
      <c r="AR269" s="30">
        <v>0</v>
      </c>
      <c r="AS269" s="30">
        <v>0</v>
      </c>
      <c r="AT269" s="30">
        <v>0</v>
      </c>
      <c r="AU269" s="121">
        <v>0</v>
      </c>
      <c r="AV269" s="129" t="s">
        <v>1011</v>
      </c>
      <c r="AW269" s="129" t="s">
        <v>1011</v>
      </c>
      <c r="AX269" s="129" t="s">
        <v>527</v>
      </c>
    </row>
    <row r="270" spans="1:50" x14ac:dyDescent="0.25">
      <c r="A270" s="120">
        <v>46037.208333333489</v>
      </c>
      <c r="B270" s="28" t="s">
        <v>552</v>
      </c>
      <c r="C270" s="25" t="s">
        <v>427</v>
      </c>
      <c r="D270" s="25" t="s">
        <v>498</v>
      </c>
      <c r="E270" s="25" t="s">
        <v>423</v>
      </c>
      <c r="F270" s="29" t="s">
        <v>287</v>
      </c>
      <c r="G270" s="29" t="s">
        <v>21</v>
      </c>
      <c r="H270" s="29" t="s">
        <v>4</v>
      </c>
      <c r="I270" s="29" t="s">
        <v>269</v>
      </c>
      <c r="J270" s="29" t="s">
        <v>868</v>
      </c>
      <c r="K270" s="25" t="s">
        <v>281</v>
      </c>
      <c r="L270" s="25" t="s">
        <v>845</v>
      </c>
      <c r="M270" s="25" t="s">
        <v>1007</v>
      </c>
      <c r="N270" s="25" t="s">
        <v>800</v>
      </c>
      <c r="O270" s="25">
        <v>0</v>
      </c>
      <c r="P270" s="25" t="s">
        <v>5034</v>
      </c>
      <c r="Q270" s="28" t="s">
        <v>0</v>
      </c>
      <c r="R270" s="29" t="s">
        <v>1008</v>
      </c>
      <c r="S270" s="27" t="s">
        <v>1009</v>
      </c>
      <c r="T270" s="27" t="s">
        <v>1010</v>
      </c>
      <c r="U270" s="28" t="s">
        <v>329</v>
      </c>
      <c r="V270" s="26" t="s">
        <v>281</v>
      </c>
      <c r="W270" s="26" t="s">
        <v>678</v>
      </c>
      <c r="X270" s="26" t="s">
        <v>410</v>
      </c>
      <c r="Y270" s="37" t="s">
        <v>528</v>
      </c>
      <c r="Z270" s="37" t="s">
        <v>576</v>
      </c>
      <c r="AA270" s="37" t="s">
        <v>416</v>
      </c>
      <c r="AB270" s="30">
        <v>1185</v>
      </c>
      <c r="AC270" s="30">
        <v>5331</v>
      </c>
      <c r="AD270" s="31">
        <v>-4146</v>
      </c>
      <c r="AE270" s="30">
        <v>27013.03</v>
      </c>
      <c r="AF270" s="30">
        <v>27013.029999999995</v>
      </c>
      <c r="AG270" s="32">
        <v>-25828.029999999995</v>
      </c>
      <c r="AH270" s="30">
        <v>27013.029999999995</v>
      </c>
      <c r="AI270" s="10" t="s">
        <v>573</v>
      </c>
      <c r="AJ270" s="30">
        <v>3856.6099999999997</v>
      </c>
      <c r="AK270" s="30">
        <v>3864.19</v>
      </c>
      <c r="AL270" s="30">
        <v>3856.9399999999996</v>
      </c>
      <c r="AM270" s="30">
        <v>3855.33</v>
      </c>
      <c r="AN270" s="30">
        <v>3858.02</v>
      </c>
      <c r="AO270" s="30">
        <v>3857.75</v>
      </c>
      <c r="AP270" s="30">
        <v>3864.19</v>
      </c>
      <c r="AQ270" s="30">
        <v>0</v>
      </c>
      <c r="AR270" s="30">
        <v>0</v>
      </c>
      <c r="AS270" s="30">
        <v>0</v>
      </c>
      <c r="AT270" s="30">
        <v>0</v>
      </c>
      <c r="AU270" s="121">
        <v>0</v>
      </c>
      <c r="AV270" s="129" t="s">
        <v>1011</v>
      </c>
      <c r="AW270" s="129" t="s">
        <v>1011</v>
      </c>
      <c r="AX270" s="129" t="s">
        <v>527</v>
      </c>
    </row>
    <row r="271" spans="1:50" x14ac:dyDescent="0.25">
      <c r="A271" s="120">
        <v>46037.208333333489</v>
      </c>
      <c r="B271" s="28" t="s">
        <v>552</v>
      </c>
      <c r="C271" s="25" t="s">
        <v>427</v>
      </c>
      <c r="D271" s="25" t="s">
        <v>498</v>
      </c>
      <c r="E271" s="25" t="s">
        <v>423</v>
      </c>
      <c r="F271" s="29" t="s">
        <v>287</v>
      </c>
      <c r="G271" s="29" t="s">
        <v>21</v>
      </c>
      <c r="H271" s="29" t="s">
        <v>4</v>
      </c>
      <c r="I271" s="29" t="s">
        <v>269</v>
      </c>
      <c r="J271" s="29" t="s">
        <v>868</v>
      </c>
      <c r="K271" s="25" t="s">
        <v>281</v>
      </c>
      <c r="L271" s="25" t="s">
        <v>845</v>
      </c>
      <c r="M271" s="25" t="s">
        <v>1007</v>
      </c>
      <c r="N271" s="25" t="s">
        <v>800</v>
      </c>
      <c r="O271" s="25">
        <v>0</v>
      </c>
      <c r="P271" s="25" t="s">
        <v>5034</v>
      </c>
      <c r="Q271" s="28" t="s">
        <v>0</v>
      </c>
      <c r="R271" s="29" t="s">
        <v>1008</v>
      </c>
      <c r="S271" s="27" t="s">
        <v>1009</v>
      </c>
      <c r="T271" s="27" t="s">
        <v>1010</v>
      </c>
      <c r="U271" s="28" t="s">
        <v>329</v>
      </c>
      <c r="V271" s="26" t="s">
        <v>281</v>
      </c>
      <c r="W271" s="26" t="s">
        <v>678</v>
      </c>
      <c r="X271" s="26" t="s">
        <v>410</v>
      </c>
      <c r="Y271" s="37" t="s">
        <v>529</v>
      </c>
      <c r="Z271" s="37" t="s">
        <v>577</v>
      </c>
      <c r="AA271" s="37" t="s">
        <v>419</v>
      </c>
      <c r="AB271" s="30">
        <v>70371</v>
      </c>
      <c r="AC271" s="30">
        <v>1200</v>
      </c>
      <c r="AD271" s="31">
        <v>69171</v>
      </c>
      <c r="AE271" s="30">
        <v>3118.5</v>
      </c>
      <c r="AF271" s="30">
        <v>3118.5</v>
      </c>
      <c r="AG271" s="32">
        <v>67252.5</v>
      </c>
      <c r="AH271" s="30">
        <v>3118.5</v>
      </c>
      <c r="AI271" s="10" t="s">
        <v>573</v>
      </c>
      <c r="AJ271" s="30">
        <v>445.5</v>
      </c>
      <c r="AK271" s="30">
        <v>445.5</v>
      </c>
      <c r="AL271" s="30">
        <v>445.5</v>
      </c>
      <c r="AM271" s="30">
        <v>445.5</v>
      </c>
      <c r="AN271" s="30">
        <v>445.5</v>
      </c>
      <c r="AO271" s="30">
        <v>445.5</v>
      </c>
      <c r="AP271" s="30">
        <v>445.5</v>
      </c>
      <c r="AQ271" s="30">
        <v>0</v>
      </c>
      <c r="AR271" s="30">
        <v>0</v>
      </c>
      <c r="AS271" s="30">
        <v>0</v>
      </c>
      <c r="AT271" s="30">
        <v>0</v>
      </c>
      <c r="AU271" s="121">
        <v>0</v>
      </c>
      <c r="AV271" s="129" t="s">
        <v>920</v>
      </c>
      <c r="AW271" s="129" t="s">
        <v>785</v>
      </c>
      <c r="AX271" s="129" t="s">
        <v>527</v>
      </c>
    </row>
    <row r="272" spans="1:50" x14ac:dyDescent="0.25">
      <c r="A272" s="120">
        <v>46037.208333333489</v>
      </c>
      <c r="B272" s="28" t="s">
        <v>552</v>
      </c>
      <c r="C272" s="25" t="s">
        <v>427</v>
      </c>
      <c r="D272" s="25" t="s">
        <v>498</v>
      </c>
      <c r="E272" s="25" t="s">
        <v>423</v>
      </c>
      <c r="F272" s="29" t="s">
        <v>527</v>
      </c>
      <c r="G272" s="29" t="s">
        <v>527</v>
      </c>
      <c r="H272" s="29" t="s">
        <v>4</v>
      </c>
      <c r="I272" s="29" t="s">
        <v>269</v>
      </c>
      <c r="J272" s="29" t="s">
        <v>868</v>
      </c>
      <c r="K272" s="25" t="s">
        <v>281</v>
      </c>
      <c r="L272" s="25" t="s">
        <v>845</v>
      </c>
      <c r="M272" s="25" t="s">
        <v>1007</v>
      </c>
      <c r="N272" s="25" t="s">
        <v>800</v>
      </c>
      <c r="O272" s="25">
        <v>0</v>
      </c>
      <c r="P272" s="25" t="s">
        <v>5034</v>
      </c>
      <c r="Q272" s="28" t="s">
        <v>0</v>
      </c>
      <c r="R272" s="29" t="s">
        <v>1008</v>
      </c>
      <c r="S272" s="27" t="s">
        <v>1009</v>
      </c>
      <c r="T272" s="27" t="s">
        <v>1010</v>
      </c>
      <c r="U272" s="28" t="s">
        <v>329</v>
      </c>
      <c r="V272" s="26" t="s">
        <v>281</v>
      </c>
      <c r="W272" s="26" t="s">
        <v>678</v>
      </c>
      <c r="X272" s="26" t="s">
        <v>410</v>
      </c>
      <c r="Y272" s="37" t="s">
        <v>530</v>
      </c>
      <c r="Z272" s="37" t="s">
        <v>587</v>
      </c>
      <c r="AA272" s="37" t="s">
        <v>417</v>
      </c>
      <c r="AB272" s="30">
        <v>4998</v>
      </c>
      <c r="AC272" s="30">
        <v>46023</v>
      </c>
      <c r="AD272" s="31">
        <v>-41025</v>
      </c>
      <c r="AE272" s="30">
        <v>40244.410000000003</v>
      </c>
      <c r="AF272" s="30">
        <v>40244.410000000003</v>
      </c>
      <c r="AG272" s="32">
        <v>-35246.410000000003</v>
      </c>
      <c r="AH272" s="30">
        <v>40244.410000000003</v>
      </c>
      <c r="AI272" s="10" t="s">
        <v>573</v>
      </c>
      <c r="AJ272" s="30">
        <v>5750</v>
      </c>
      <c r="AK272" s="30">
        <v>5750</v>
      </c>
      <c r="AL272" s="30">
        <v>5744.41</v>
      </c>
      <c r="AM272" s="30">
        <v>5750</v>
      </c>
      <c r="AN272" s="30">
        <v>5750</v>
      </c>
      <c r="AO272" s="30">
        <v>5750</v>
      </c>
      <c r="AP272" s="30">
        <v>5750</v>
      </c>
      <c r="AQ272" s="30">
        <v>0</v>
      </c>
      <c r="AR272" s="30">
        <v>0</v>
      </c>
      <c r="AS272" s="30">
        <v>0</v>
      </c>
      <c r="AT272" s="30">
        <v>0</v>
      </c>
      <c r="AU272" s="121">
        <v>0</v>
      </c>
      <c r="AV272" s="129" t="s">
        <v>1011</v>
      </c>
      <c r="AW272" s="129" t="s">
        <v>1011</v>
      </c>
      <c r="AX272" s="129" t="s">
        <v>527</v>
      </c>
    </row>
    <row r="273" spans="1:50" x14ac:dyDescent="0.25">
      <c r="A273" s="120">
        <v>46037.208333333489</v>
      </c>
      <c r="B273" s="28" t="s">
        <v>552</v>
      </c>
      <c r="C273" s="25" t="s">
        <v>427</v>
      </c>
      <c r="D273" s="25" t="s">
        <v>498</v>
      </c>
      <c r="E273" s="25" t="s">
        <v>423</v>
      </c>
      <c r="F273" s="29" t="s">
        <v>527</v>
      </c>
      <c r="G273" s="29" t="s">
        <v>527</v>
      </c>
      <c r="H273" s="29" t="s">
        <v>4</v>
      </c>
      <c r="I273" s="29" t="s">
        <v>269</v>
      </c>
      <c r="J273" s="29" t="s">
        <v>868</v>
      </c>
      <c r="K273" s="25" t="s">
        <v>283</v>
      </c>
      <c r="L273" s="25" t="s">
        <v>845</v>
      </c>
      <c r="M273" s="25" t="s">
        <v>1007</v>
      </c>
      <c r="N273" s="25" t="s">
        <v>800</v>
      </c>
      <c r="O273" s="25">
        <v>0</v>
      </c>
      <c r="P273" s="25" t="s">
        <v>5034</v>
      </c>
      <c r="Q273" s="28" t="s">
        <v>0</v>
      </c>
      <c r="R273" s="29" t="s">
        <v>1008</v>
      </c>
      <c r="S273" s="27" t="s">
        <v>1009</v>
      </c>
      <c r="T273" s="27" t="s">
        <v>1010</v>
      </c>
      <c r="U273" s="28" t="s">
        <v>330</v>
      </c>
      <c r="V273" s="26" t="s">
        <v>283</v>
      </c>
      <c r="W273" s="26" t="s">
        <v>679</v>
      </c>
      <c r="X273" s="26" t="s">
        <v>410</v>
      </c>
      <c r="Y273" s="37" t="s">
        <v>526</v>
      </c>
      <c r="Z273" s="37" t="s">
        <v>575</v>
      </c>
      <c r="AA273" s="37" t="s">
        <v>415</v>
      </c>
      <c r="AB273" s="30">
        <v>181111</v>
      </c>
      <c r="AC273" s="30">
        <v>8019</v>
      </c>
      <c r="AD273" s="31">
        <v>173092</v>
      </c>
      <c r="AE273" s="30">
        <v>0</v>
      </c>
      <c r="AF273" s="30">
        <v>0</v>
      </c>
      <c r="AG273" s="32">
        <v>181111</v>
      </c>
      <c r="AH273" s="30">
        <v>0</v>
      </c>
      <c r="AI273" s="10" t="s">
        <v>573</v>
      </c>
      <c r="AJ273" s="30">
        <v>0</v>
      </c>
      <c r="AK273" s="30">
        <v>0</v>
      </c>
      <c r="AL273" s="30">
        <v>0</v>
      </c>
      <c r="AM273" s="30">
        <v>0</v>
      </c>
      <c r="AN273" s="30">
        <v>0</v>
      </c>
      <c r="AO273" s="30">
        <v>0</v>
      </c>
      <c r="AP273" s="30">
        <v>0</v>
      </c>
      <c r="AQ273" s="30">
        <v>0</v>
      </c>
      <c r="AR273" s="30">
        <v>0</v>
      </c>
      <c r="AS273" s="30">
        <v>0</v>
      </c>
      <c r="AT273" s="30">
        <v>0</v>
      </c>
      <c r="AU273" s="121">
        <v>0</v>
      </c>
      <c r="AV273" s="129" t="s">
        <v>920</v>
      </c>
      <c r="AW273" s="129" t="s">
        <v>785</v>
      </c>
      <c r="AX273" s="129" t="s">
        <v>527</v>
      </c>
    </row>
    <row r="274" spans="1:50" x14ac:dyDescent="0.25">
      <c r="A274" s="120">
        <v>46037.208333333489</v>
      </c>
      <c r="B274" s="28" t="s">
        <v>552</v>
      </c>
      <c r="C274" s="25" t="s">
        <v>427</v>
      </c>
      <c r="D274" s="25" t="s">
        <v>498</v>
      </c>
      <c r="E274" s="25" t="s">
        <v>423</v>
      </c>
      <c r="F274" s="29" t="s">
        <v>527</v>
      </c>
      <c r="G274" s="29" t="s">
        <v>527</v>
      </c>
      <c r="H274" s="29" t="s">
        <v>4</v>
      </c>
      <c r="I274" s="29" t="s">
        <v>269</v>
      </c>
      <c r="J274" s="29" t="s">
        <v>868</v>
      </c>
      <c r="K274" s="25" t="s">
        <v>283</v>
      </c>
      <c r="L274" s="25" t="s">
        <v>845</v>
      </c>
      <c r="M274" s="25" t="s">
        <v>1007</v>
      </c>
      <c r="N274" s="25" t="s">
        <v>800</v>
      </c>
      <c r="O274" s="25">
        <v>0</v>
      </c>
      <c r="P274" s="25" t="s">
        <v>5034</v>
      </c>
      <c r="Q274" s="28" t="s">
        <v>0</v>
      </c>
      <c r="R274" s="29" t="s">
        <v>1008</v>
      </c>
      <c r="S274" s="27" t="s">
        <v>1009</v>
      </c>
      <c r="T274" s="27" t="s">
        <v>1010</v>
      </c>
      <c r="U274" s="28" t="s">
        <v>330</v>
      </c>
      <c r="V274" s="26" t="s">
        <v>283</v>
      </c>
      <c r="W274" s="26" t="s">
        <v>679</v>
      </c>
      <c r="X274" s="26" t="s">
        <v>410</v>
      </c>
      <c r="Y274" s="37" t="s">
        <v>528</v>
      </c>
      <c r="Z274" s="37" t="s">
        <v>576</v>
      </c>
      <c r="AA274" s="37" t="s">
        <v>416</v>
      </c>
      <c r="AB274" s="30">
        <v>1693</v>
      </c>
      <c r="AC274" s="30">
        <v>1693</v>
      </c>
      <c r="AD274" s="31">
        <v>0</v>
      </c>
      <c r="AE274" s="30">
        <v>105501.95</v>
      </c>
      <c r="AF274" s="30">
        <v>105501.95</v>
      </c>
      <c r="AG274" s="32">
        <v>-103808.95</v>
      </c>
      <c r="AH274" s="30">
        <v>105501.95</v>
      </c>
      <c r="AI274" s="10" t="s">
        <v>573</v>
      </c>
      <c r="AJ274" s="30">
        <v>15056.14</v>
      </c>
      <c r="AK274" s="30">
        <v>15049.4</v>
      </c>
      <c r="AL274" s="30">
        <v>15065.289999999999</v>
      </c>
      <c r="AM274" s="30">
        <v>15077.650000000001</v>
      </c>
      <c r="AN274" s="30">
        <v>15085.960000000001</v>
      </c>
      <c r="AO274" s="30">
        <v>15087.28</v>
      </c>
      <c r="AP274" s="30">
        <v>15080.23</v>
      </c>
      <c r="AQ274" s="30">
        <v>0</v>
      </c>
      <c r="AR274" s="30">
        <v>0</v>
      </c>
      <c r="AS274" s="30">
        <v>0</v>
      </c>
      <c r="AT274" s="30">
        <v>0</v>
      </c>
      <c r="AU274" s="121">
        <v>0</v>
      </c>
      <c r="AV274" s="129" t="s">
        <v>784</v>
      </c>
      <c r="AW274" s="129" t="s">
        <v>796</v>
      </c>
      <c r="AX274" s="129" t="s">
        <v>527</v>
      </c>
    </row>
    <row r="275" spans="1:50" x14ac:dyDescent="0.25">
      <c r="A275" s="120">
        <v>46037.208333333489</v>
      </c>
      <c r="B275" s="28" t="s">
        <v>552</v>
      </c>
      <c r="C275" s="25" t="s">
        <v>427</v>
      </c>
      <c r="D275" s="25" t="s">
        <v>498</v>
      </c>
      <c r="E275" s="25" t="s">
        <v>423</v>
      </c>
      <c r="F275" s="29" t="s">
        <v>527</v>
      </c>
      <c r="G275" s="29" t="s">
        <v>527</v>
      </c>
      <c r="H275" s="29" t="s">
        <v>4</v>
      </c>
      <c r="I275" s="29" t="s">
        <v>269</v>
      </c>
      <c r="J275" s="29" t="s">
        <v>868</v>
      </c>
      <c r="K275" s="25" t="s">
        <v>283</v>
      </c>
      <c r="L275" s="25" t="s">
        <v>845</v>
      </c>
      <c r="M275" s="25" t="s">
        <v>1007</v>
      </c>
      <c r="N275" s="25" t="s">
        <v>800</v>
      </c>
      <c r="O275" s="25">
        <v>0</v>
      </c>
      <c r="P275" s="25" t="s">
        <v>5034</v>
      </c>
      <c r="Q275" s="28" t="s">
        <v>0</v>
      </c>
      <c r="R275" s="29" t="s">
        <v>1008</v>
      </c>
      <c r="S275" s="27" t="s">
        <v>1009</v>
      </c>
      <c r="T275" s="27" t="s">
        <v>1010</v>
      </c>
      <c r="U275" s="28" t="s">
        <v>330</v>
      </c>
      <c r="V275" s="26" t="s">
        <v>283</v>
      </c>
      <c r="W275" s="26" t="s">
        <v>679</v>
      </c>
      <c r="X275" s="26" t="s">
        <v>410</v>
      </c>
      <c r="Y275" s="37" t="s">
        <v>529</v>
      </c>
      <c r="Z275" s="37" t="s">
        <v>577</v>
      </c>
      <c r="AA275" s="37" t="s">
        <v>419</v>
      </c>
      <c r="AB275" s="30">
        <v>8019</v>
      </c>
      <c r="AC275" s="30">
        <v>181111</v>
      </c>
      <c r="AD275" s="31">
        <v>-173092</v>
      </c>
      <c r="AE275" s="30">
        <v>4677.75</v>
      </c>
      <c r="AF275" s="30">
        <v>4677.75</v>
      </c>
      <c r="AG275" s="32">
        <v>3341.25</v>
      </c>
      <c r="AH275" s="30">
        <v>4677.75</v>
      </c>
      <c r="AI275" s="10" t="s">
        <v>573</v>
      </c>
      <c r="AJ275" s="30">
        <v>668.25</v>
      </c>
      <c r="AK275" s="30">
        <v>668.25</v>
      </c>
      <c r="AL275" s="30">
        <v>668.25</v>
      </c>
      <c r="AM275" s="30">
        <v>668.25</v>
      </c>
      <c r="AN275" s="30">
        <v>668.25</v>
      </c>
      <c r="AO275" s="30">
        <v>668.25</v>
      </c>
      <c r="AP275" s="30">
        <v>668.25</v>
      </c>
      <c r="AQ275" s="30">
        <v>0</v>
      </c>
      <c r="AR275" s="30">
        <v>0</v>
      </c>
      <c r="AS275" s="30">
        <v>0</v>
      </c>
      <c r="AT275" s="30">
        <v>0</v>
      </c>
      <c r="AU275" s="121">
        <v>0</v>
      </c>
      <c r="AV275" s="129" t="s">
        <v>1011</v>
      </c>
      <c r="AW275" s="129" t="s">
        <v>1011</v>
      </c>
      <c r="AX275" s="129" t="s">
        <v>527</v>
      </c>
    </row>
    <row r="276" spans="1:50" x14ac:dyDescent="0.25">
      <c r="A276" s="120">
        <v>46037.208333333489</v>
      </c>
      <c r="B276" s="28" t="s">
        <v>552</v>
      </c>
      <c r="C276" s="25" t="s">
        <v>427</v>
      </c>
      <c r="D276" s="25" t="s">
        <v>498</v>
      </c>
      <c r="E276" s="25" t="s">
        <v>423</v>
      </c>
      <c r="F276" s="29" t="s">
        <v>527</v>
      </c>
      <c r="G276" s="29" t="s">
        <v>527</v>
      </c>
      <c r="H276" s="29" t="s">
        <v>4</v>
      </c>
      <c r="I276" s="29" t="s">
        <v>269</v>
      </c>
      <c r="J276" s="29" t="s">
        <v>868</v>
      </c>
      <c r="K276" s="25" t="s">
        <v>285</v>
      </c>
      <c r="L276" s="25" t="s">
        <v>845</v>
      </c>
      <c r="M276" s="25" t="s">
        <v>1007</v>
      </c>
      <c r="N276" s="25" t="s">
        <v>800</v>
      </c>
      <c r="O276" s="25">
        <v>0</v>
      </c>
      <c r="P276" s="25" t="s">
        <v>5034</v>
      </c>
      <c r="Q276" s="28" t="s">
        <v>0</v>
      </c>
      <c r="R276" s="29" t="s">
        <v>1008</v>
      </c>
      <c r="S276" s="27" t="s">
        <v>1009</v>
      </c>
      <c r="T276" s="27" t="s">
        <v>1010</v>
      </c>
      <c r="U276" s="28" t="s">
        <v>331</v>
      </c>
      <c r="V276" s="26" t="s">
        <v>285</v>
      </c>
      <c r="W276" s="26" t="s">
        <v>680</v>
      </c>
      <c r="X276" s="26" t="s">
        <v>410</v>
      </c>
      <c r="Y276" s="37" t="s">
        <v>526</v>
      </c>
      <c r="Z276" s="37" t="s">
        <v>575</v>
      </c>
      <c r="AA276" s="37" t="s">
        <v>415</v>
      </c>
      <c r="AB276" s="30">
        <v>110741</v>
      </c>
      <c r="AC276" s="30">
        <v>70371</v>
      </c>
      <c r="AD276" s="31">
        <v>40370</v>
      </c>
      <c r="AE276" s="30">
        <v>0</v>
      </c>
      <c r="AF276" s="30">
        <v>0</v>
      </c>
      <c r="AG276" s="32">
        <v>110741</v>
      </c>
      <c r="AH276" s="30">
        <v>0</v>
      </c>
      <c r="AI276" s="10" t="s">
        <v>573</v>
      </c>
      <c r="AJ276" s="30">
        <v>0</v>
      </c>
      <c r="AK276" s="30">
        <v>0</v>
      </c>
      <c r="AL276" s="30">
        <v>0</v>
      </c>
      <c r="AM276" s="30">
        <v>0</v>
      </c>
      <c r="AN276" s="30">
        <v>0</v>
      </c>
      <c r="AO276" s="30">
        <v>0</v>
      </c>
      <c r="AP276" s="30">
        <v>0</v>
      </c>
      <c r="AQ276" s="30">
        <v>0</v>
      </c>
      <c r="AR276" s="30">
        <v>0</v>
      </c>
      <c r="AS276" s="30">
        <v>0</v>
      </c>
      <c r="AT276" s="30">
        <v>0</v>
      </c>
      <c r="AU276" s="121">
        <v>0</v>
      </c>
      <c r="AV276" s="129" t="s">
        <v>920</v>
      </c>
      <c r="AW276" s="129" t="s">
        <v>785</v>
      </c>
      <c r="AX276" s="129" t="s">
        <v>527</v>
      </c>
    </row>
    <row r="277" spans="1:50" x14ac:dyDescent="0.25">
      <c r="A277" s="120">
        <v>46037.208333333489</v>
      </c>
      <c r="B277" s="28" t="s">
        <v>552</v>
      </c>
      <c r="C277" s="25" t="s">
        <v>427</v>
      </c>
      <c r="D277" s="25" t="s">
        <v>498</v>
      </c>
      <c r="E277" s="25" t="s">
        <v>423</v>
      </c>
      <c r="F277" s="29" t="s">
        <v>527</v>
      </c>
      <c r="G277" s="29" t="s">
        <v>527</v>
      </c>
      <c r="H277" s="29" t="s">
        <v>4</v>
      </c>
      <c r="I277" s="29" t="s">
        <v>269</v>
      </c>
      <c r="J277" s="29" t="s">
        <v>868</v>
      </c>
      <c r="K277" s="25" t="s">
        <v>285</v>
      </c>
      <c r="L277" s="25" t="s">
        <v>845</v>
      </c>
      <c r="M277" s="25" t="s">
        <v>1007</v>
      </c>
      <c r="N277" s="25" t="s">
        <v>800</v>
      </c>
      <c r="O277" s="25">
        <v>0</v>
      </c>
      <c r="P277" s="25" t="s">
        <v>5034</v>
      </c>
      <c r="Q277" s="28" t="s">
        <v>0</v>
      </c>
      <c r="R277" s="29" t="s">
        <v>1008</v>
      </c>
      <c r="S277" s="27" t="s">
        <v>1009</v>
      </c>
      <c r="T277" s="27" t="s">
        <v>1010</v>
      </c>
      <c r="U277" s="28" t="s">
        <v>331</v>
      </c>
      <c r="V277" s="26" t="s">
        <v>285</v>
      </c>
      <c r="W277" s="26" t="s">
        <v>680</v>
      </c>
      <c r="X277" s="26" t="s">
        <v>410</v>
      </c>
      <c r="Y277" s="37" t="s">
        <v>528</v>
      </c>
      <c r="Z277" s="37" t="s">
        <v>576</v>
      </c>
      <c r="AA277" s="37" t="s">
        <v>416</v>
      </c>
      <c r="AB277" s="30">
        <v>7226</v>
      </c>
      <c r="AC277" s="30">
        <v>1007</v>
      </c>
      <c r="AD277" s="31">
        <v>6219</v>
      </c>
      <c r="AE277" s="30">
        <v>64583.529999999992</v>
      </c>
      <c r="AF277" s="30">
        <v>64583.53</v>
      </c>
      <c r="AG277" s="32">
        <v>-57357.53</v>
      </c>
      <c r="AH277" s="30">
        <v>64583.529999999992</v>
      </c>
      <c r="AI277" s="10" t="s">
        <v>573</v>
      </c>
      <c r="AJ277" s="30">
        <v>9228.3799999999992</v>
      </c>
      <c r="AK277" s="30">
        <v>9223.5400000000009</v>
      </c>
      <c r="AL277" s="30">
        <v>9224.43</v>
      </c>
      <c r="AM277" s="30">
        <v>9228.380000000001</v>
      </c>
      <c r="AN277" s="30">
        <v>9228.380000000001</v>
      </c>
      <c r="AO277" s="30">
        <v>9224.2799999999988</v>
      </c>
      <c r="AP277" s="30">
        <v>9226.14</v>
      </c>
      <c r="AQ277" s="30">
        <v>0</v>
      </c>
      <c r="AR277" s="30">
        <v>0</v>
      </c>
      <c r="AS277" s="30">
        <v>0</v>
      </c>
      <c r="AT277" s="30">
        <v>0</v>
      </c>
      <c r="AU277" s="121">
        <v>0</v>
      </c>
      <c r="AV277" s="129" t="s">
        <v>920</v>
      </c>
      <c r="AW277" s="129" t="s">
        <v>796</v>
      </c>
      <c r="AX277" s="129" t="s">
        <v>527</v>
      </c>
    </row>
    <row r="278" spans="1:50" x14ac:dyDescent="0.25">
      <c r="A278" s="120">
        <v>46037.208333333489</v>
      </c>
      <c r="B278" s="28" t="s">
        <v>552</v>
      </c>
      <c r="C278" s="25" t="s">
        <v>427</v>
      </c>
      <c r="D278" s="25" t="s">
        <v>498</v>
      </c>
      <c r="E278" s="25" t="s">
        <v>423</v>
      </c>
      <c r="F278" s="29" t="s">
        <v>527</v>
      </c>
      <c r="G278" s="29" t="s">
        <v>527</v>
      </c>
      <c r="H278" s="29" t="s">
        <v>4</v>
      </c>
      <c r="I278" s="29" t="s">
        <v>269</v>
      </c>
      <c r="J278" s="29" t="s">
        <v>868</v>
      </c>
      <c r="K278" s="25" t="s">
        <v>285</v>
      </c>
      <c r="L278" s="25" t="s">
        <v>845</v>
      </c>
      <c r="M278" s="25" t="s">
        <v>1007</v>
      </c>
      <c r="N278" s="25" t="s">
        <v>800</v>
      </c>
      <c r="O278" s="25">
        <v>0</v>
      </c>
      <c r="P278" s="25" t="s">
        <v>5034</v>
      </c>
      <c r="Q278" s="28" t="s">
        <v>0</v>
      </c>
      <c r="R278" s="29" t="s">
        <v>1008</v>
      </c>
      <c r="S278" s="27" t="s">
        <v>1009</v>
      </c>
      <c r="T278" s="27" t="s">
        <v>1010</v>
      </c>
      <c r="U278" s="28" t="s">
        <v>331</v>
      </c>
      <c r="V278" s="26" t="s">
        <v>285</v>
      </c>
      <c r="W278" s="26" t="s">
        <v>680</v>
      </c>
      <c r="X278" s="26" t="s">
        <v>410</v>
      </c>
      <c r="Y278" s="37" t="s">
        <v>529</v>
      </c>
      <c r="Z278" s="37" t="s">
        <v>577</v>
      </c>
      <c r="AA278" s="37" t="s">
        <v>419</v>
      </c>
      <c r="AB278" s="30">
        <v>70371</v>
      </c>
      <c r="AC278" s="30">
        <v>8019</v>
      </c>
      <c r="AD278" s="31">
        <v>62352</v>
      </c>
      <c r="AE278" s="30">
        <v>4677.75</v>
      </c>
      <c r="AF278" s="30">
        <v>4677.75</v>
      </c>
      <c r="AG278" s="32">
        <v>65693.25</v>
      </c>
      <c r="AH278" s="30">
        <v>4677.75</v>
      </c>
      <c r="AI278" s="10" t="s">
        <v>573</v>
      </c>
      <c r="AJ278" s="30">
        <v>668.25</v>
      </c>
      <c r="AK278" s="30">
        <v>668.25</v>
      </c>
      <c r="AL278" s="30">
        <v>668.25</v>
      </c>
      <c r="AM278" s="30">
        <v>668.25</v>
      </c>
      <c r="AN278" s="30">
        <v>668.25</v>
      </c>
      <c r="AO278" s="30">
        <v>668.25</v>
      </c>
      <c r="AP278" s="30">
        <v>668.25</v>
      </c>
      <c r="AQ278" s="30">
        <v>0</v>
      </c>
      <c r="AR278" s="30">
        <v>0</v>
      </c>
      <c r="AS278" s="30">
        <v>0</v>
      </c>
      <c r="AT278" s="30">
        <v>0</v>
      </c>
      <c r="AU278" s="121">
        <v>0</v>
      </c>
      <c r="AV278" s="129" t="s">
        <v>920</v>
      </c>
      <c r="AW278" s="129" t="s">
        <v>785</v>
      </c>
      <c r="AX278" s="129" t="s">
        <v>527</v>
      </c>
    </row>
    <row r="279" spans="1:50" x14ac:dyDescent="0.25">
      <c r="A279" s="120">
        <v>46037.208333333489</v>
      </c>
      <c r="B279" s="28" t="s">
        <v>552</v>
      </c>
      <c r="C279" s="25" t="s">
        <v>427</v>
      </c>
      <c r="D279" s="25" t="s">
        <v>498</v>
      </c>
      <c r="E279" s="25" t="s">
        <v>423</v>
      </c>
      <c r="F279" s="29" t="s">
        <v>527</v>
      </c>
      <c r="G279" s="29" t="s">
        <v>527</v>
      </c>
      <c r="H279" s="29" t="s">
        <v>4</v>
      </c>
      <c r="I279" s="29" t="s">
        <v>269</v>
      </c>
      <c r="J279" s="29" t="s">
        <v>868</v>
      </c>
      <c r="K279" s="25" t="s">
        <v>285</v>
      </c>
      <c r="L279" s="25" t="s">
        <v>845</v>
      </c>
      <c r="M279" s="25" t="s">
        <v>1007</v>
      </c>
      <c r="N279" s="25" t="s">
        <v>800</v>
      </c>
      <c r="O279" s="25">
        <v>0</v>
      </c>
      <c r="P279" s="25" t="s">
        <v>5034</v>
      </c>
      <c r="Q279" s="28" t="s">
        <v>0</v>
      </c>
      <c r="R279" s="29" t="s">
        <v>1008</v>
      </c>
      <c r="S279" s="27" t="s">
        <v>1009</v>
      </c>
      <c r="T279" s="27" t="s">
        <v>1010</v>
      </c>
      <c r="U279" s="28" t="s">
        <v>331</v>
      </c>
      <c r="V279" s="26" t="s">
        <v>285</v>
      </c>
      <c r="W279" s="26" t="s">
        <v>680</v>
      </c>
      <c r="X279" s="26" t="s">
        <v>410</v>
      </c>
      <c r="Y279" s="37" t="s">
        <v>530</v>
      </c>
      <c r="Z279" s="37" t="s">
        <v>587</v>
      </c>
      <c r="AA279" s="37" t="s">
        <v>417</v>
      </c>
      <c r="AB279" s="30">
        <v>1791</v>
      </c>
      <c r="AC279" s="30">
        <v>110732</v>
      </c>
      <c r="AD279" s="31">
        <v>-108941</v>
      </c>
      <c r="AE279" s="30">
        <v>39200</v>
      </c>
      <c r="AF279" s="30">
        <v>39200</v>
      </c>
      <c r="AG279" s="32">
        <v>-37409</v>
      </c>
      <c r="AH279" s="30">
        <v>39200</v>
      </c>
      <c r="AI279" s="10" t="s">
        <v>573</v>
      </c>
      <c r="AJ279" s="30">
        <v>5600</v>
      </c>
      <c r="AK279" s="30">
        <v>5600</v>
      </c>
      <c r="AL279" s="30">
        <v>5600</v>
      </c>
      <c r="AM279" s="30">
        <v>5600</v>
      </c>
      <c r="AN279" s="30">
        <v>5600</v>
      </c>
      <c r="AO279" s="30">
        <v>5600</v>
      </c>
      <c r="AP279" s="30">
        <v>5600</v>
      </c>
      <c r="AQ279" s="30">
        <v>0</v>
      </c>
      <c r="AR279" s="30">
        <v>0</v>
      </c>
      <c r="AS279" s="30">
        <v>0</v>
      </c>
      <c r="AT279" s="30">
        <v>0</v>
      </c>
      <c r="AU279" s="121">
        <v>0</v>
      </c>
      <c r="AV279" s="129" t="s">
        <v>1011</v>
      </c>
      <c r="AW279" s="129" t="s">
        <v>1011</v>
      </c>
      <c r="AX279" s="129" t="s">
        <v>527</v>
      </c>
    </row>
    <row r="280" spans="1:50" x14ac:dyDescent="0.25">
      <c r="A280" s="120">
        <v>46037.208333333489</v>
      </c>
      <c r="B280" s="28" t="s">
        <v>552</v>
      </c>
      <c r="C280" s="25" t="s">
        <v>427</v>
      </c>
      <c r="D280" s="25" t="s">
        <v>498</v>
      </c>
      <c r="E280" s="25" t="s">
        <v>423</v>
      </c>
      <c r="F280" s="29" t="s">
        <v>527</v>
      </c>
      <c r="G280" s="29" t="s">
        <v>527</v>
      </c>
      <c r="H280" s="29" t="s">
        <v>4</v>
      </c>
      <c r="I280" s="29" t="s">
        <v>269</v>
      </c>
      <c r="J280" s="29" t="s">
        <v>868</v>
      </c>
      <c r="K280" s="25" t="s">
        <v>453</v>
      </c>
      <c r="L280" s="25" t="s">
        <v>845</v>
      </c>
      <c r="M280" s="25" t="s">
        <v>1007</v>
      </c>
      <c r="N280" s="25" t="s">
        <v>800</v>
      </c>
      <c r="O280" s="25">
        <v>0</v>
      </c>
      <c r="P280" s="25" t="s">
        <v>5034</v>
      </c>
      <c r="Q280" s="28" t="s">
        <v>0</v>
      </c>
      <c r="R280" s="29" t="s">
        <v>1008</v>
      </c>
      <c r="S280" s="27" t="s">
        <v>1009</v>
      </c>
      <c r="T280" s="27" t="s">
        <v>1010</v>
      </c>
      <c r="U280" s="28" t="s">
        <v>332</v>
      </c>
      <c r="V280" s="26" t="s">
        <v>453</v>
      </c>
      <c r="W280" s="26" t="s">
        <v>681</v>
      </c>
      <c r="X280" s="26" t="s">
        <v>410</v>
      </c>
      <c r="Y280" s="37" t="s">
        <v>526</v>
      </c>
      <c r="Z280" s="37" t="s">
        <v>575</v>
      </c>
      <c r="AA280" s="37" t="s">
        <v>415</v>
      </c>
      <c r="AB280" s="30">
        <v>8019</v>
      </c>
      <c r="AC280" s="30">
        <v>1800</v>
      </c>
      <c r="AD280" s="31">
        <v>6219</v>
      </c>
      <c r="AE280" s="30">
        <v>0</v>
      </c>
      <c r="AF280" s="30">
        <v>0</v>
      </c>
      <c r="AG280" s="32">
        <v>8019</v>
      </c>
      <c r="AH280" s="30">
        <v>0</v>
      </c>
      <c r="AI280" s="10" t="s">
        <v>573</v>
      </c>
      <c r="AJ280" s="30">
        <v>0</v>
      </c>
      <c r="AK280" s="30">
        <v>0</v>
      </c>
      <c r="AL280" s="30">
        <v>0</v>
      </c>
      <c r="AM280" s="30">
        <v>0</v>
      </c>
      <c r="AN280" s="30">
        <v>0</v>
      </c>
      <c r="AO280" s="30">
        <v>0</v>
      </c>
      <c r="AP280" s="30">
        <v>0</v>
      </c>
      <c r="AQ280" s="30">
        <v>0</v>
      </c>
      <c r="AR280" s="30">
        <v>0</v>
      </c>
      <c r="AS280" s="30">
        <v>0</v>
      </c>
      <c r="AT280" s="30">
        <v>0</v>
      </c>
      <c r="AU280" s="121">
        <v>0</v>
      </c>
      <c r="AV280" s="129" t="s">
        <v>920</v>
      </c>
      <c r="AW280" s="129" t="s">
        <v>785</v>
      </c>
      <c r="AX280" s="129" t="s">
        <v>527</v>
      </c>
    </row>
    <row r="281" spans="1:50" x14ac:dyDescent="0.25">
      <c r="A281" s="120">
        <v>46037.208333333489</v>
      </c>
      <c r="B281" s="28" t="s">
        <v>552</v>
      </c>
      <c r="C281" s="25" t="s">
        <v>427</v>
      </c>
      <c r="D281" s="25" t="s">
        <v>498</v>
      </c>
      <c r="E281" s="25" t="s">
        <v>423</v>
      </c>
      <c r="F281" s="29" t="s">
        <v>527</v>
      </c>
      <c r="G281" s="29" t="s">
        <v>527</v>
      </c>
      <c r="H281" s="29" t="s">
        <v>4</v>
      </c>
      <c r="I281" s="29" t="s">
        <v>269</v>
      </c>
      <c r="J281" s="29" t="s">
        <v>868</v>
      </c>
      <c r="K281" s="25" t="s">
        <v>453</v>
      </c>
      <c r="L281" s="25" t="s">
        <v>845</v>
      </c>
      <c r="M281" s="25" t="s">
        <v>1007</v>
      </c>
      <c r="N281" s="25" t="s">
        <v>800</v>
      </c>
      <c r="O281" s="25">
        <v>0</v>
      </c>
      <c r="P281" s="25" t="s">
        <v>5034</v>
      </c>
      <c r="Q281" s="28" t="s">
        <v>0</v>
      </c>
      <c r="R281" s="29" t="s">
        <v>1008</v>
      </c>
      <c r="S281" s="27" t="s">
        <v>1009</v>
      </c>
      <c r="T281" s="27" t="s">
        <v>1010</v>
      </c>
      <c r="U281" s="28" t="s">
        <v>332</v>
      </c>
      <c r="V281" s="26" t="s">
        <v>453</v>
      </c>
      <c r="W281" s="26" t="s">
        <v>681</v>
      </c>
      <c r="X281" s="26" t="s">
        <v>410</v>
      </c>
      <c r="Y281" s="37" t="s">
        <v>529</v>
      </c>
      <c r="Z281" s="37" t="s">
        <v>577</v>
      </c>
      <c r="AA281" s="37" t="s">
        <v>419</v>
      </c>
      <c r="AB281" s="30">
        <v>181111</v>
      </c>
      <c r="AC281" s="30">
        <v>8019</v>
      </c>
      <c r="AD281" s="31">
        <v>173092</v>
      </c>
      <c r="AE281" s="30">
        <v>4009.5</v>
      </c>
      <c r="AF281" s="30">
        <v>4009.5</v>
      </c>
      <c r="AG281" s="32">
        <v>177101.5</v>
      </c>
      <c r="AH281" s="30">
        <v>4009.5</v>
      </c>
      <c r="AI281" s="10" t="s">
        <v>573</v>
      </c>
      <c r="AJ281" s="30">
        <v>668.25</v>
      </c>
      <c r="AK281" s="30">
        <v>668.25</v>
      </c>
      <c r="AL281" s="30">
        <v>668.25</v>
      </c>
      <c r="AM281" s="30">
        <v>668.25</v>
      </c>
      <c r="AN281" s="30">
        <v>668.25</v>
      </c>
      <c r="AO281" s="30">
        <v>222.75</v>
      </c>
      <c r="AP281" s="30">
        <v>445.5</v>
      </c>
      <c r="AQ281" s="30">
        <v>0</v>
      </c>
      <c r="AR281" s="30">
        <v>0</v>
      </c>
      <c r="AS281" s="30">
        <v>0</v>
      </c>
      <c r="AT281" s="30">
        <v>0</v>
      </c>
      <c r="AU281" s="121">
        <v>0</v>
      </c>
      <c r="AV281" s="129" t="s">
        <v>920</v>
      </c>
      <c r="AW281" s="129" t="s">
        <v>785</v>
      </c>
      <c r="AX281" s="129" t="s">
        <v>527</v>
      </c>
    </row>
    <row r="282" spans="1:50" x14ac:dyDescent="0.25">
      <c r="A282" s="120">
        <v>46037.208333333489</v>
      </c>
      <c r="B282" s="28" t="s">
        <v>552</v>
      </c>
      <c r="C282" s="25" t="s">
        <v>427</v>
      </c>
      <c r="D282" s="25" t="s">
        <v>498</v>
      </c>
      <c r="E282" s="25" t="s">
        <v>423</v>
      </c>
      <c r="F282" s="29" t="s">
        <v>287</v>
      </c>
      <c r="G282" s="29" t="s">
        <v>21</v>
      </c>
      <c r="H282" s="29" t="s">
        <v>4</v>
      </c>
      <c r="I282" s="29" t="s">
        <v>269</v>
      </c>
      <c r="J282" s="29" t="s">
        <v>868</v>
      </c>
      <c r="K282" s="25" t="s">
        <v>453</v>
      </c>
      <c r="L282" s="25" t="s">
        <v>845</v>
      </c>
      <c r="M282" s="25" t="s">
        <v>1007</v>
      </c>
      <c r="N282" s="25" t="s">
        <v>800</v>
      </c>
      <c r="O282" s="25">
        <v>0</v>
      </c>
      <c r="P282" s="25" t="s">
        <v>5034</v>
      </c>
      <c r="Q282" s="28" t="s">
        <v>0</v>
      </c>
      <c r="R282" s="29" t="s">
        <v>1008</v>
      </c>
      <c r="S282" s="27" t="s">
        <v>1009</v>
      </c>
      <c r="T282" s="27" t="s">
        <v>1010</v>
      </c>
      <c r="U282" s="28" t="s">
        <v>332</v>
      </c>
      <c r="V282" s="26" t="s">
        <v>453</v>
      </c>
      <c r="W282" s="26" t="s">
        <v>681</v>
      </c>
      <c r="X282" s="26" t="s">
        <v>410</v>
      </c>
      <c r="Y282" s="37" t="s">
        <v>530</v>
      </c>
      <c r="Z282" s="37" t="s">
        <v>587</v>
      </c>
      <c r="AA282" s="37" t="s">
        <v>417</v>
      </c>
      <c r="AB282" s="30">
        <v>-302</v>
      </c>
      <c r="AC282" s="30">
        <v>179009</v>
      </c>
      <c r="AD282" s="31">
        <v>-179311</v>
      </c>
      <c r="AE282" s="30">
        <v>78037.87</v>
      </c>
      <c r="AF282" s="30">
        <v>78037.87</v>
      </c>
      <c r="AG282" s="32">
        <v>-78339.87</v>
      </c>
      <c r="AH282" s="30">
        <v>78037.87</v>
      </c>
      <c r="AI282" s="10" t="s">
        <v>573</v>
      </c>
      <c r="AJ282" s="30">
        <v>14324.82</v>
      </c>
      <c r="AK282" s="30">
        <v>14424.69</v>
      </c>
      <c r="AL282" s="30">
        <v>14425.650000000001</v>
      </c>
      <c r="AM282" s="30">
        <v>14422.96</v>
      </c>
      <c r="AN282" s="30">
        <v>5007.21</v>
      </c>
      <c r="AO282" s="30">
        <v>6758.0400000000009</v>
      </c>
      <c r="AP282" s="30">
        <v>8674.5</v>
      </c>
      <c r="AQ282" s="30">
        <v>0</v>
      </c>
      <c r="AR282" s="30">
        <v>0</v>
      </c>
      <c r="AS282" s="30">
        <v>0</v>
      </c>
      <c r="AT282" s="30">
        <v>0</v>
      </c>
      <c r="AU282" s="121">
        <v>0</v>
      </c>
      <c r="AV282" s="129" t="s">
        <v>1011</v>
      </c>
      <c r="AW282" s="129" t="s">
        <v>1011</v>
      </c>
      <c r="AX282" s="129" t="s">
        <v>527</v>
      </c>
    </row>
    <row r="283" spans="1:50" x14ac:dyDescent="0.25">
      <c r="A283" s="120">
        <v>46037.208333333489</v>
      </c>
      <c r="B283" s="28" t="s">
        <v>552</v>
      </c>
      <c r="C283" s="25" t="s">
        <v>427</v>
      </c>
      <c r="D283" s="25" t="s">
        <v>498</v>
      </c>
      <c r="E283" s="25" t="s">
        <v>423</v>
      </c>
      <c r="F283" s="29" t="s">
        <v>287</v>
      </c>
      <c r="G283" s="29" t="s">
        <v>21</v>
      </c>
      <c r="H283" s="29" t="s">
        <v>4</v>
      </c>
      <c r="I283" s="29" t="s">
        <v>579</v>
      </c>
      <c r="J283" s="29" t="s">
        <v>868</v>
      </c>
      <c r="K283" s="25" t="s">
        <v>453</v>
      </c>
      <c r="L283" s="25" t="s">
        <v>845</v>
      </c>
      <c r="M283" s="25" t="s">
        <v>1007</v>
      </c>
      <c r="N283" s="25" t="s">
        <v>800</v>
      </c>
      <c r="O283" s="25">
        <v>0</v>
      </c>
      <c r="P283" s="25" t="s">
        <v>5034</v>
      </c>
      <c r="Q283" s="28" t="s">
        <v>0</v>
      </c>
      <c r="R283" s="29" t="s">
        <v>1008</v>
      </c>
      <c r="S283" s="27" t="s">
        <v>1009</v>
      </c>
      <c r="T283" s="27" t="s">
        <v>1010</v>
      </c>
      <c r="U283" s="28" t="s">
        <v>332</v>
      </c>
      <c r="V283" s="26" t="s">
        <v>453</v>
      </c>
      <c r="W283" s="26" t="s">
        <v>681</v>
      </c>
      <c r="X283" s="26" t="s">
        <v>410</v>
      </c>
      <c r="Y283" s="37" t="s">
        <v>533</v>
      </c>
      <c r="Z283" s="37" t="s">
        <v>590</v>
      </c>
      <c r="AA283" s="37" t="s">
        <v>591</v>
      </c>
      <c r="AB283" s="30">
        <v>0</v>
      </c>
      <c r="AC283" s="30">
        <v>0</v>
      </c>
      <c r="AD283" s="31">
        <v>0</v>
      </c>
      <c r="AE283" s="30">
        <v>7049.44</v>
      </c>
      <c r="AF283" s="30">
        <v>7049.44</v>
      </c>
      <c r="AG283" s="32">
        <v>-7049.44</v>
      </c>
      <c r="AH283" s="30">
        <v>7049.4400000000005</v>
      </c>
      <c r="AI283" s="10" t="s">
        <v>573</v>
      </c>
      <c r="AJ283" s="30">
        <v>0</v>
      </c>
      <c r="AK283" s="30">
        <v>0</v>
      </c>
      <c r="AL283" s="30">
        <v>0</v>
      </c>
      <c r="AM283" s="30">
        <v>0</v>
      </c>
      <c r="AN283" s="30">
        <v>7049.44</v>
      </c>
      <c r="AO283" s="30">
        <v>0</v>
      </c>
      <c r="AP283" s="30">
        <v>0</v>
      </c>
      <c r="AQ283" s="30">
        <v>0</v>
      </c>
      <c r="AR283" s="30">
        <v>0</v>
      </c>
      <c r="AS283" s="30">
        <v>0</v>
      </c>
      <c r="AT283" s="30">
        <v>0</v>
      </c>
      <c r="AU283" s="121">
        <v>0</v>
      </c>
      <c r="AV283" s="129" t="s">
        <v>1011</v>
      </c>
      <c r="AW283" s="129" t="s">
        <v>1011</v>
      </c>
      <c r="AX283" s="129" t="s">
        <v>527</v>
      </c>
    </row>
    <row r="284" spans="1:50" x14ac:dyDescent="0.25">
      <c r="A284" s="120">
        <v>46037.208333333489</v>
      </c>
      <c r="B284" s="28" t="s">
        <v>552</v>
      </c>
      <c r="C284" s="25" t="s">
        <v>427</v>
      </c>
      <c r="D284" s="25" t="s">
        <v>498</v>
      </c>
      <c r="E284" s="25" t="s">
        <v>423</v>
      </c>
      <c r="F284" s="29" t="s">
        <v>287</v>
      </c>
      <c r="G284" s="29" t="s">
        <v>21</v>
      </c>
      <c r="H284" s="29" t="s">
        <v>4</v>
      </c>
      <c r="I284" s="29" t="s">
        <v>269</v>
      </c>
      <c r="J284" s="29" t="s">
        <v>868</v>
      </c>
      <c r="K284" s="25" t="s">
        <v>451</v>
      </c>
      <c r="L284" s="25" t="s">
        <v>845</v>
      </c>
      <c r="M284" s="25" t="s">
        <v>1007</v>
      </c>
      <c r="N284" s="25" t="s">
        <v>800</v>
      </c>
      <c r="O284" s="25">
        <v>0</v>
      </c>
      <c r="P284" s="25" t="s">
        <v>5034</v>
      </c>
      <c r="Q284" s="28" t="s">
        <v>0</v>
      </c>
      <c r="R284" s="29" t="s">
        <v>1008</v>
      </c>
      <c r="S284" s="27" t="s">
        <v>1009</v>
      </c>
      <c r="T284" s="27" t="s">
        <v>1010</v>
      </c>
      <c r="U284" s="28" t="s">
        <v>335</v>
      </c>
      <c r="V284" s="26" t="s">
        <v>451</v>
      </c>
      <c r="W284" s="26" t="s">
        <v>689</v>
      </c>
      <c r="X284" s="26" t="s">
        <v>410</v>
      </c>
      <c r="Y284" s="37" t="s">
        <v>526</v>
      </c>
      <c r="Z284" s="37" t="s">
        <v>575</v>
      </c>
      <c r="AA284" s="37" t="s">
        <v>415</v>
      </c>
      <c r="AB284" s="30">
        <v>2673</v>
      </c>
      <c r="AC284" s="30">
        <v>2673</v>
      </c>
      <c r="AD284" s="31">
        <v>0</v>
      </c>
      <c r="AE284" s="30">
        <v>0</v>
      </c>
      <c r="AF284" s="30">
        <v>0</v>
      </c>
      <c r="AG284" s="32">
        <v>2673</v>
      </c>
      <c r="AH284" s="30">
        <v>0</v>
      </c>
      <c r="AI284" s="10" t="s">
        <v>573</v>
      </c>
      <c r="AJ284" s="30">
        <v>0</v>
      </c>
      <c r="AK284" s="30">
        <v>0</v>
      </c>
      <c r="AL284" s="30">
        <v>0</v>
      </c>
      <c r="AM284" s="30">
        <v>0</v>
      </c>
      <c r="AN284" s="30">
        <v>0</v>
      </c>
      <c r="AO284" s="30">
        <v>0</v>
      </c>
      <c r="AP284" s="30">
        <v>0</v>
      </c>
      <c r="AQ284" s="30">
        <v>0</v>
      </c>
      <c r="AR284" s="30">
        <v>0</v>
      </c>
      <c r="AS284" s="30">
        <v>0</v>
      </c>
      <c r="AT284" s="30">
        <v>0</v>
      </c>
      <c r="AU284" s="121">
        <v>0</v>
      </c>
      <c r="AV284" s="129" t="s">
        <v>784</v>
      </c>
      <c r="AW284" s="129" t="s">
        <v>785</v>
      </c>
      <c r="AX284" s="129" t="s">
        <v>527</v>
      </c>
    </row>
    <row r="285" spans="1:50" x14ac:dyDescent="0.25">
      <c r="A285" s="120">
        <v>46037.208333333489</v>
      </c>
      <c r="B285" s="28" t="s">
        <v>552</v>
      </c>
      <c r="C285" s="25" t="s">
        <v>427</v>
      </c>
      <c r="D285" s="25" t="s">
        <v>498</v>
      </c>
      <c r="E285" s="25" t="s">
        <v>423</v>
      </c>
      <c r="F285" s="29" t="s">
        <v>287</v>
      </c>
      <c r="G285" s="29" t="s">
        <v>21</v>
      </c>
      <c r="H285" s="29" t="s">
        <v>4</v>
      </c>
      <c r="I285" s="29" t="s">
        <v>269</v>
      </c>
      <c r="J285" s="29" t="s">
        <v>868</v>
      </c>
      <c r="K285" s="25" t="s">
        <v>451</v>
      </c>
      <c r="L285" s="25" t="s">
        <v>845</v>
      </c>
      <c r="M285" s="25" t="s">
        <v>1007</v>
      </c>
      <c r="N285" s="25" t="s">
        <v>800</v>
      </c>
      <c r="O285" s="25">
        <v>0</v>
      </c>
      <c r="P285" s="25" t="s">
        <v>5034</v>
      </c>
      <c r="Q285" s="28" t="s">
        <v>0</v>
      </c>
      <c r="R285" s="29" t="s">
        <v>1008</v>
      </c>
      <c r="S285" s="27" t="s">
        <v>1009</v>
      </c>
      <c r="T285" s="27" t="s">
        <v>1010</v>
      </c>
      <c r="U285" s="28" t="s">
        <v>335</v>
      </c>
      <c r="V285" s="26" t="s">
        <v>451</v>
      </c>
      <c r="W285" s="26" t="s">
        <v>689</v>
      </c>
      <c r="X285" s="26" t="s">
        <v>410</v>
      </c>
      <c r="Y285" s="37" t="s">
        <v>529</v>
      </c>
      <c r="Z285" s="37" t="s">
        <v>577</v>
      </c>
      <c r="AA285" s="37" t="s">
        <v>419</v>
      </c>
      <c r="AB285" s="30">
        <v>70370</v>
      </c>
      <c r="AC285" s="30">
        <v>600</v>
      </c>
      <c r="AD285" s="31">
        <v>69770</v>
      </c>
      <c r="AE285" s="30">
        <v>1559.25</v>
      </c>
      <c r="AF285" s="30">
        <v>1559.25</v>
      </c>
      <c r="AG285" s="32">
        <v>68810.75</v>
      </c>
      <c r="AH285" s="30">
        <v>1559.25</v>
      </c>
      <c r="AI285" s="10" t="s">
        <v>573</v>
      </c>
      <c r="AJ285" s="30">
        <v>222.75</v>
      </c>
      <c r="AK285" s="30">
        <v>222.75</v>
      </c>
      <c r="AL285" s="30">
        <v>222.75</v>
      </c>
      <c r="AM285" s="30">
        <v>222.75</v>
      </c>
      <c r="AN285" s="30">
        <v>222.75</v>
      </c>
      <c r="AO285" s="30">
        <v>222.75</v>
      </c>
      <c r="AP285" s="30">
        <v>222.75</v>
      </c>
      <c r="AQ285" s="30">
        <v>0</v>
      </c>
      <c r="AR285" s="30">
        <v>0</v>
      </c>
      <c r="AS285" s="30">
        <v>0</v>
      </c>
      <c r="AT285" s="30">
        <v>0</v>
      </c>
      <c r="AU285" s="121">
        <v>0</v>
      </c>
      <c r="AV285" s="129" t="s">
        <v>920</v>
      </c>
      <c r="AW285" s="129" t="s">
        <v>785</v>
      </c>
      <c r="AX285" s="129" t="s">
        <v>527</v>
      </c>
    </row>
    <row r="286" spans="1:50" x14ac:dyDescent="0.25">
      <c r="A286" s="120">
        <v>46037.208333333489</v>
      </c>
      <c r="B286" s="28" t="s">
        <v>552</v>
      </c>
      <c r="C286" s="25" t="s">
        <v>427</v>
      </c>
      <c r="D286" s="25" t="s">
        <v>498</v>
      </c>
      <c r="E286" s="25" t="s">
        <v>423</v>
      </c>
      <c r="F286" s="29" t="s">
        <v>287</v>
      </c>
      <c r="G286" s="29" t="s">
        <v>21</v>
      </c>
      <c r="H286" s="29" t="s">
        <v>4</v>
      </c>
      <c r="I286" s="29" t="s">
        <v>269</v>
      </c>
      <c r="J286" s="29" t="s">
        <v>868</v>
      </c>
      <c r="K286" s="25" t="s">
        <v>451</v>
      </c>
      <c r="L286" s="25" t="s">
        <v>845</v>
      </c>
      <c r="M286" s="25" t="s">
        <v>1007</v>
      </c>
      <c r="N286" s="25" t="s">
        <v>800</v>
      </c>
      <c r="O286" s="25">
        <v>0</v>
      </c>
      <c r="P286" s="25" t="s">
        <v>5034</v>
      </c>
      <c r="Q286" s="28" t="s">
        <v>0</v>
      </c>
      <c r="R286" s="29" t="s">
        <v>1008</v>
      </c>
      <c r="S286" s="27" t="s">
        <v>1009</v>
      </c>
      <c r="T286" s="27" t="s">
        <v>1010</v>
      </c>
      <c r="U286" s="28" t="s">
        <v>335</v>
      </c>
      <c r="V286" s="26" t="s">
        <v>451</v>
      </c>
      <c r="W286" s="26" t="s">
        <v>689</v>
      </c>
      <c r="X286" s="26" t="s">
        <v>410</v>
      </c>
      <c r="Y286" s="37" t="s">
        <v>530</v>
      </c>
      <c r="Z286" s="37" t="s">
        <v>587</v>
      </c>
      <c r="AA286" s="37" t="s">
        <v>417</v>
      </c>
      <c r="AB286" s="30">
        <v>-196</v>
      </c>
      <c r="AC286" s="30">
        <v>69574</v>
      </c>
      <c r="AD286" s="31">
        <v>-69770</v>
      </c>
      <c r="AE286" s="30">
        <v>39196.18</v>
      </c>
      <c r="AF286" s="30">
        <v>39196.18</v>
      </c>
      <c r="AG286" s="32">
        <v>-39392.18</v>
      </c>
      <c r="AH286" s="30">
        <v>39196.18</v>
      </c>
      <c r="AI286" s="10" t="s">
        <v>573</v>
      </c>
      <c r="AJ286" s="30">
        <v>5596.18</v>
      </c>
      <c r="AK286" s="30">
        <v>5600</v>
      </c>
      <c r="AL286" s="30">
        <v>5600</v>
      </c>
      <c r="AM286" s="30">
        <v>5600</v>
      </c>
      <c r="AN286" s="30">
        <v>5600</v>
      </c>
      <c r="AO286" s="30">
        <v>5600</v>
      </c>
      <c r="AP286" s="30">
        <v>5600</v>
      </c>
      <c r="AQ286" s="30">
        <v>0</v>
      </c>
      <c r="AR286" s="30">
        <v>0</v>
      </c>
      <c r="AS286" s="30">
        <v>0</v>
      </c>
      <c r="AT286" s="30">
        <v>0</v>
      </c>
      <c r="AU286" s="121">
        <v>0</v>
      </c>
      <c r="AV286" s="129" t="s">
        <v>1011</v>
      </c>
      <c r="AW286" s="129" t="s">
        <v>1011</v>
      </c>
      <c r="AX286" s="129" t="s">
        <v>527</v>
      </c>
    </row>
    <row r="287" spans="1:50" ht="24" x14ac:dyDescent="0.25">
      <c r="A287" s="120">
        <v>46037</v>
      </c>
      <c r="B287" s="28" t="s">
        <v>552</v>
      </c>
      <c r="C287" s="25" t="s">
        <v>427</v>
      </c>
      <c r="D287" s="25" t="s">
        <v>458</v>
      </c>
      <c r="E287" s="25" t="s">
        <v>423</v>
      </c>
      <c r="F287" s="29" t="s">
        <v>287</v>
      </c>
      <c r="G287" s="29" t="s">
        <v>21</v>
      </c>
      <c r="H287" s="29" t="s">
        <v>422</v>
      </c>
      <c r="I287" s="29" t="s">
        <v>579</v>
      </c>
      <c r="J287" s="29" t="s">
        <v>777</v>
      </c>
      <c r="K287" s="25" t="s">
        <v>458</v>
      </c>
      <c r="L287" s="25" t="s">
        <v>885</v>
      </c>
      <c r="M287" s="25" t="s">
        <v>1012</v>
      </c>
      <c r="N287" s="25" t="s">
        <v>800</v>
      </c>
      <c r="O287" s="25">
        <v>10763868325</v>
      </c>
      <c r="P287" s="25" t="s">
        <v>5035</v>
      </c>
      <c r="Q287" s="28" t="s">
        <v>0</v>
      </c>
      <c r="R287" s="29" t="s">
        <v>1013</v>
      </c>
      <c r="S287" s="27" t="s">
        <v>1014</v>
      </c>
      <c r="T287" s="27" t="s">
        <v>1015</v>
      </c>
      <c r="U287" s="28" t="s">
        <v>321</v>
      </c>
      <c r="V287" s="26" t="s">
        <v>458</v>
      </c>
      <c r="W287" s="26" t="s">
        <v>670</v>
      </c>
      <c r="X287" s="26" t="s">
        <v>411</v>
      </c>
      <c r="Y287" s="37" t="s">
        <v>200</v>
      </c>
      <c r="Z287" s="37" t="s">
        <v>586</v>
      </c>
      <c r="AA287" s="37" t="s">
        <v>585</v>
      </c>
      <c r="AB287" s="30">
        <v>19500</v>
      </c>
      <c r="AC287" s="30">
        <v>19500</v>
      </c>
      <c r="AD287" s="31">
        <v>0</v>
      </c>
      <c r="AE287" s="30">
        <v>19500</v>
      </c>
      <c r="AF287" s="30">
        <v>19500</v>
      </c>
      <c r="AG287" s="32">
        <v>0</v>
      </c>
      <c r="AH287" s="30">
        <v>19500</v>
      </c>
      <c r="AI287" s="10" t="s">
        <v>573</v>
      </c>
      <c r="AJ287" s="30">
        <v>0</v>
      </c>
      <c r="AK287" s="30">
        <v>6500</v>
      </c>
      <c r="AL287" s="30">
        <v>6500</v>
      </c>
      <c r="AM287" s="30">
        <v>6500</v>
      </c>
      <c r="AN287" s="30">
        <v>0</v>
      </c>
      <c r="AO287" s="30">
        <v>0</v>
      </c>
      <c r="AP287" s="30">
        <v>0</v>
      </c>
      <c r="AQ287" s="30">
        <v>0</v>
      </c>
      <c r="AR287" s="30">
        <v>0</v>
      </c>
      <c r="AS287" s="30">
        <v>0</v>
      </c>
      <c r="AT287" s="30">
        <v>0</v>
      </c>
      <c r="AU287" s="121">
        <v>0</v>
      </c>
      <c r="AV287" s="129" t="s">
        <v>784</v>
      </c>
      <c r="AW287" s="129" t="s">
        <v>796</v>
      </c>
      <c r="AX287" s="129" t="s">
        <v>797</v>
      </c>
    </row>
    <row r="288" spans="1:50" ht="24" x14ac:dyDescent="0.25">
      <c r="A288" s="120">
        <v>46037</v>
      </c>
      <c r="B288" s="28" t="s">
        <v>552</v>
      </c>
      <c r="C288" s="25" t="s">
        <v>427</v>
      </c>
      <c r="D288" s="25" t="s">
        <v>458</v>
      </c>
      <c r="E288" s="25" t="s">
        <v>423</v>
      </c>
      <c r="F288" s="29" t="s">
        <v>287</v>
      </c>
      <c r="G288" s="29" t="s">
        <v>21</v>
      </c>
      <c r="H288" s="29" t="s">
        <v>422</v>
      </c>
      <c r="I288" s="29" t="s">
        <v>579</v>
      </c>
      <c r="J288" s="29" t="s">
        <v>777</v>
      </c>
      <c r="K288" s="25" t="s">
        <v>458</v>
      </c>
      <c r="L288" s="25" t="s">
        <v>1016</v>
      </c>
      <c r="M288" s="25" t="s">
        <v>1017</v>
      </c>
      <c r="N288" s="25" t="s">
        <v>800</v>
      </c>
      <c r="O288" s="25">
        <v>10707498710</v>
      </c>
      <c r="P288" s="25" t="s">
        <v>5036</v>
      </c>
      <c r="Q288" s="28" t="s">
        <v>0</v>
      </c>
      <c r="R288" s="29" t="s">
        <v>1018</v>
      </c>
      <c r="S288" s="27" t="s">
        <v>1019</v>
      </c>
      <c r="T288" s="27" t="s">
        <v>1020</v>
      </c>
      <c r="U288" s="28" t="s">
        <v>321</v>
      </c>
      <c r="V288" s="26" t="s">
        <v>458</v>
      </c>
      <c r="W288" s="26" t="s">
        <v>670</v>
      </c>
      <c r="X288" s="26" t="s">
        <v>411</v>
      </c>
      <c r="Y288" s="37" t="s">
        <v>200</v>
      </c>
      <c r="Z288" s="37" t="s">
        <v>586</v>
      </c>
      <c r="AA288" s="37" t="s">
        <v>585</v>
      </c>
      <c r="AB288" s="30">
        <v>18000</v>
      </c>
      <c r="AC288" s="30">
        <v>18000</v>
      </c>
      <c r="AD288" s="31">
        <v>0</v>
      </c>
      <c r="AE288" s="30">
        <v>18000</v>
      </c>
      <c r="AF288" s="30">
        <v>18000</v>
      </c>
      <c r="AG288" s="32">
        <v>0</v>
      </c>
      <c r="AH288" s="30">
        <v>18000</v>
      </c>
      <c r="AI288" s="10" t="s">
        <v>573</v>
      </c>
      <c r="AJ288" s="30">
        <v>0</v>
      </c>
      <c r="AK288" s="30">
        <v>6000</v>
      </c>
      <c r="AL288" s="30">
        <v>6000</v>
      </c>
      <c r="AM288" s="30">
        <v>6000</v>
      </c>
      <c r="AN288" s="30">
        <v>0</v>
      </c>
      <c r="AO288" s="30">
        <v>0</v>
      </c>
      <c r="AP288" s="30">
        <v>0</v>
      </c>
      <c r="AQ288" s="30">
        <v>0</v>
      </c>
      <c r="AR288" s="30">
        <v>0</v>
      </c>
      <c r="AS288" s="30">
        <v>0</v>
      </c>
      <c r="AT288" s="30">
        <v>0</v>
      </c>
      <c r="AU288" s="121">
        <v>0</v>
      </c>
      <c r="AV288" s="129" t="s">
        <v>784</v>
      </c>
      <c r="AW288" s="129" t="s">
        <v>796</v>
      </c>
      <c r="AX288" s="129" t="s">
        <v>797</v>
      </c>
    </row>
    <row r="289" spans="1:50" ht="24" x14ac:dyDescent="0.25">
      <c r="A289" s="120">
        <v>46037</v>
      </c>
      <c r="B289" s="28" t="s">
        <v>552</v>
      </c>
      <c r="C289" s="25" t="s">
        <v>427</v>
      </c>
      <c r="D289" s="25" t="s">
        <v>430</v>
      </c>
      <c r="E289" s="25" t="s">
        <v>423</v>
      </c>
      <c r="F289" s="29" t="s">
        <v>243</v>
      </c>
      <c r="G289" s="29" t="s">
        <v>19</v>
      </c>
      <c r="H289" s="29" t="s">
        <v>178</v>
      </c>
      <c r="I289" s="29" t="s">
        <v>269</v>
      </c>
      <c r="J289" s="29" t="s">
        <v>868</v>
      </c>
      <c r="K289" s="25" t="s">
        <v>246</v>
      </c>
      <c r="L289" s="25" t="s">
        <v>949</v>
      </c>
      <c r="M289" s="25" t="s">
        <v>1021</v>
      </c>
      <c r="N289" s="25" t="s">
        <v>800</v>
      </c>
      <c r="O289" s="25">
        <v>10769675341</v>
      </c>
      <c r="P289" s="25" t="s">
        <v>5037</v>
      </c>
      <c r="Q289" s="28" t="s">
        <v>0</v>
      </c>
      <c r="R289" s="29" t="s">
        <v>1022</v>
      </c>
      <c r="S289" s="27" t="s">
        <v>1023</v>
      </c>
      <c r="T289" s="27" t="s">
        <v>1024</v>
      </c>
      <c r="U289" s="28" t="s">
        <v>247</v>
      </c>
      <c r="V289" s="26" t="s">
        <v>246</v>
      </c>
      <c r="W289" s="26" t="s">
        <v>554</v>
      </c>
      <c r="X289" s="26" t="s">
        <v>411</v>
      </c>
      <c r="Y289" s="37" t="s">
        <v>28</v>
      </c>
      <c r="Z289" s="37" t="s">
        <v>178</v>
      </c>
      <c r="AA289" s="37" t="s">
        <v>177</v>
      </c>
      <c r="AB289" s="30">
        <v>3900</v>
      </c>
      <c r="AC289" s="30">
        <v>3900</v>
      </c>
      <c r="AD289" s="31">
        <v>0</v>
      </c>
      <c r="AE289" s="30">
        <v>3900</v>
      </c>
      <c r="AF289" s="30">
        <v>3900</v>
      </c>
      <c r="AG289" s="32">
        <v>0</v>
      </c>
      <c r="AH289" s="30">
        <v>3900</v>
      </c>
      <c r="AI289" s="10" t="s">
        <v>573</v>
      </c>
      <c r="AJ289" s="30">
        <v>0</v>
      </c>
      <c r="AK289" s="30">
        <v>1300</v>
      </c>
      <c r="AL289" s="30">
        <v>1300</v>
      </c>
      <c r="AM289" s="30">
        <v>1300</v>
      </c>
      <c r="AN289" s="30">
        <v>0</v>
      </c>
      <c r="AO289" s="30">
        <v>0</v>
      </c>
      <c r="AP289" s="30">
        <v>0</v>
      </c>
      <c r="AQ289" s="30">
        <v>0</v>
      </c>
      <c r="AR289" s="30">
        <v>0</v>
      </c>
      <c r="AS289" s="30">
        <v>0</v>
      </c>
      <c r="AT289" s="30">
        <v>0</v>
      </c>
      <c r="AU289" s="121">
        <v>0</v>
      </c>
      <c r="AV289" s="129" t="s">
        <v>784</v>
      </c>
      <c r="AW289" s="129" t="s">
        <v>796</v>
      </c>
      <c r="AX289" s="129" t="s">
        <v>1025</v>
      </c>
    </row>
    <row r="290" spans="1:50" x14ac:dyDescent="0.25">
      <c r="A290" s="120">
        <v>46037</v>
      </c>
      <c r="B290" s="28" t="s">
        <v>552</v>
      </c>
      <c r="C290" s="25" t="s">
        <v>427</v>
      </c>
      <c r="D290" s="25" t="s">
        <v>430</v>
      </c>
      <c r="E290" s="25" t="s">
        <v>423</v>
      </c>
      <c r="F290" s="29" t="s">
        <v>243</v>
      </c>
      <c r="G290" s="29" t="s">
        <v>19</v>
      </c>
      <c r="H290" s="29" t="s">
        <v>581</v>
      </c>
      <c r="I290" s="29" t="s">
        <v>269</v>
      </c>
      <c r="J290" s="29" t="s">
        <v>868</v>
      </c>
      <c r="K290" s="25" t="s">
        <v>260</v>
      </c>
      <c r="L290" s="25" t="s">
        <v>1026</v>
      </c>
      <c r="M290" s="25" t="s">
        <v>1027</v>
      </c>
      <c r="N290" s="25" t="s">
        <v>877</v>
      </c>
      <c r="O290" s="25">
        <v>20126850680</v>
      </c>
      <c r="P290" s="25" t="s">
        <v>5038</v>
      </c>
      <c r="Q290" s="28" t="s">
        <v>0</v>
      </c>
      <c r="R290" s="29" t="s">
        <v>1028</v>
      </c>
      <c r="S290" s="27" t="s">
        <v>1029</v>
      </c>
      <c r="T290" s="27" t="s">
        <v>1030</v>
      </c>
      <c r="U290" s="28" t="s">
        <v>261</v>
      </c>
      <c r="V290" s="26" t="s">
        <v>260</v>
      </c>
      <c r="W290" s="26" t="s">
        <v>561</v>
      </c>
      <c r="X290" s="26" t="s">
        <v>411</v>
      </c>
      <c r="Y290" s="37" t="s">
        <v>101</v>
      </c>
      <c r="Z290" s="37" t="s">
        <v>103</v>
      </c>
      <c r="AA290" s="37" t="s">
        <v>102</v>
      </c>
      <c r="AB290" s="30">
        <v>1800</v>
      </c>
      <c r="AC290" s="30">
        <v>1800</v>
      </c>
      <c r="AD290" s="31">
        <v>0</v>
      </c>
      <c r="AE290" s="30">
        <v>1800</v>
      </c>
      <c r="AF290" s="30">
        <v>594.1</v>
      </c>
      <c r="AG290" s="32">
        <v>1205.9000000000001</v>
      </c>
      <c r="AH290" s="30">
        <v>594.1</v>
      </c>
      <c r="AI290" s="10" t="s">
        <v>573</v>
      </c>
      <c r="AJ290" s="30">
        <v>0</v>
      </c>
      <c r="AK290" s="30">
        <v>0</v>
      </c>
      <c r="AL290" s="30">
        <v>336.8</v>
      </c>
      <c r="AM290" s="30">
        <v>0</v>
      </c>
      <c r="AN290" s="30">
        <v>0</v>
      </c>
      <c r="AO290" s="30">
        <v>257.3</v>
      </c>
      <c r="AP290" s="30">
        <v>0</v>
      </c>
      <c r="AQ290" s="30">
        <v>0</v>
      </c>
      <c r="AR290" s="30">
        <v>0</v>
      </c>
      <c r="AS290" s="30">
        <v>0</v>
      </c>
      <c r="AT290" s="30">
        <v>0</v>
      </c>
      <c r="AU290" s="121">
        <v>0</v>
      </c>
      <c r="AV290" s="129" t="s">
        <v>784</v>
      </c>
      <c r="AW290" s="129" t="s">
        <v>785</v>
      </c>
      <c r="AX290" s="129" t="s">
        <v>527</v>
      </c>
    </row>
    <row r="291" spans="1:50" ht="24" x14ac:dyDescent="0.25">
      <c r="A291" s="120">
        <v>46037</v>
      </c>
      <c r="B291" s="28" t="s">
        <v>552</v>
      </c>
      <c r="C291" s="25" t="s">
        <v>427</v>
      </c>
      <c r="D291" s="25" t="s">
        <v>430</v>
      </c>
      <c r="E291" s="25" t="s">
        <v>423</v>
      </c>
      <c r="F291" s="29" t="s">
        <v>243</v>
      </c>
      <c r="G291" s="29" t="s">
        <v>19</v>
      </c>
      <c r="H291" s="29" t="s">
        <v>178</v>
      </c>
      <c r="I291" s="29" t="s">
        <v>269</v>
      </c>
      <c r="J291" s="29" t="s">
        <v>868</v>
      </c>
      <c r="K291" s="25" t="s">
        <v>254</v>
      </c>
      <c r="L291" s="25" t="s">
        <v>904</v>
      </c>
      <c r="M291" s="25" t="s">
        <v>1031</v>
      </c>
      <c r="N291" s="25" t="s">
        <v>800</v>
      </c>
      <c r="O291" s="25">
        <v>10104528631</v>
      </c>
      <c r="P291" s="25" t="s">
        <v>5039</v>
      </c>
      <c r="Q291" s="28" t="s">
        <v>0</v>
      </c>
      <c r="R291" s="29" t="s">
        <v>1016</v>
      </c>
      <c r="S291" s="27" t="s">
        <v>1032</v>
      </c>
      <c r="T291" s="27" t="s">
        <v>1033</v>
      </c>
      <c r="U291" s="28" t="s">
        <v>255</v>
      </c>
      <c r="V291" s="26" t="s">
        <v>254</v>
      </c>
      <c r="W291" s="26" t="s">
        <v>558</v>
      </c>
      <c r="X291" s="26" t="s">
        <v>411</v>
      </c>
      <c r="Y291" s="37" t="s">
        <v>28</v>
      </c>
      <c r="Z291" s="37" t="s">
        <v>178</v>
      </c>
      <c r="AA291" s="37" t="s">
        <v>177</v>
      </c>
      <c r="AB291" s="30">
        <v>2600</v>
      </c>
      <c r="AC291" s="30">
        <v>2600</v>
      </c>
      <c r="AD291" s="31">
        <v>0</v>
      </c>
      <c r="AE291" s="30">
        <v>2600</v>
      </c>
      <c r="AF291" s="30">
        <v>2600</v>
      </c>
      <c r="AG291" s="32">
        <v>0</v>
      </c>
      <c r="AH291" s="30">
        <v>2600</v>
      </c>
      <c r="AI291" s="10" t="s">
        <v>573</v>
      </c>
      <c r="AJ291" s="30">
        <v>0</v>
      </c>
      <c r="AK291" s="30">
        <v>1300</v>
      </c>
      <c r="AL291" s="30">
        <v>1300</v>
      </c>
      <c r="AM291" s="30">
        <v>0</v>
      </c>
      <c r="AN291" s="30">
        <v>0</v>
      </c>
      <c r="AO291" s="30">
        <v>0</v>
      </c>
      <c r="AP291" s="30">
        <v>0</v>
      </c>
      <c r="AQ291" s="30">
        <v>0</v>
      </c>
      <c r="AR291" s="30">
        <v>0</v>
      </c>
      <c r="AS291" s="30">
        <v>0</v>
      </c>
      <c r="AT291" s="30">
        <v>0</v>
      </c>
      <c r="AU291" s="121">
        <v>0</v>
      </c>
      <c r="AV291" s="129" t="s">
        <v>784</v>
      </c>
      <c r="AW291" s="129" t="s">
        <v>796</v>
      </c>
      <c r="AX291" s="129" t="s">
        <v>1025</v>
      </c>
    </row>
    <row r="292" spans="1:50" ht="24" x14ac:dyDescent="0.25">
      <c r="A292" s="120">
        <v>46037</v>
      </c>
      <c r="B292" s="28" t="s">
        <v>552</v>
      </c>
      <c r="C292" s="25" t="s">
        <v>427</v>
      </c>
      <c r="D292" s="25" t="s">
        <v>430</v>
      </c>
      <c r="E292" s="25" t="s">
        <v>423</v>
      </c>
      <c r="F292" s="29" t="s">
        <v>243</v>
      </c>
      <c r="G292" s="29" t="s">
        <v>19</v>
      </c>
      <c r="H292" s="29" t="s">
        <v>581</v>
      </c>
      <c r="I292" s="29" t="s">
        <v>269</v>
      </c>
      <c r="J292" s="29" t="s">
        <v>868</v>
      </c>
      <c r="K292" s="25" t="s">
        <v>252</v>
      </c>
      <c r="L292" s="25" t="s">
        <v>1034</v>
      </c>
      <c r="M292" s="25" t="s">
        <v>1035</v>
      </c>
      <c r="N292" s="25" t="s">
        <v>877</v>
      </c>
      <c r="O292" s="25">
        <v>20143079075</v>
      </c>
      <c r="P292" s="25" t="s">
        <v>5040</v>
      </c>
      <c r="Q292" s="28" t="s">
        <v>0</v>
      </c>
      <c r="R292" s="29" t="s">
        <v>1036</v>
      </c>
      <c r="S292" s="27" t="s">
        <v>1037</v>
      </c>
      <c r="T292" s="27" t="s">
        <v>1038</v>
      </c>
      <c r="U292" s="28" t="s">
        <v>253</v>
      </c>
      <c r="V292" s="26" t="s">
        <v>252</v>
      </c>
      <c r="W292" s="26" t="s">
        <v>557</v>
      </c>
      <c r="X292" s="26" t="s">
        <v>411</v>
      </c>
      <c r="Y292" s="37" t="s">
        <v>101</v>
      </c>
      <c r="Z292" s="37" t="s">
        <v>103</v>
      </c>
      <c r="AA292" s="37" t="s">
        <v>102</v>
      </c>
      <c r="AB292" s="30">
        <v>600</v>
      </c>
      <c r="AC292" s="30">
        <v>600</v>
      </c>
      <c r="AD292" s="31">
        <v>0</v>
      </c>
      <c r="AE292" s="30">
        <v>600</v>
      </c>
      <c r="AF292" s="30">
        <v>163.50000000000003</v>
      </c>
      <c r="AG292" s="32">
        <v>436.5</v>
      </c>
      <c r="AH292" s="30">
        <v>163.50000000000003</v>
      </c>
      <c r="AI292" s="10" t="s">
        <v>573</v>
      </c>
      <c r="AJ292" s="30">
        <v>28.3</v>
      </c>
      <c r="AK292" s="30">
        <v>22.6</v>
      </c>
      <c r="AL292" s="30">
        <v>30</v>
      </c>
      <c r="AM292" s="30">
        <v>30</v>
      </c>
      <c r="AN292" s="30">
        <v>26.3</v>
      </c>
      <c r="AO292" s="30">
        <v>26.3</v>
      </c>
      <c r="AP292" s="30">
        <v>0</v>
      </c>
      <c r="AQ292" s="30">
        <v>0</v>
      </c>
      <c r="AR292" s="30">
        <v>0</v>
      </c>
      <c r="AS292" s="30">
        <v>0</v>
      </c>
      <c r="AT292" s="30">
        <v>0</v>
      </c>
      <c r="AU292" s="121">
        <v>0</v>
      </c>
      <c r="AV292" s="129" t="s">
        <v>784</v>
      </c>
      <c r="AW292" s="129" t="s">
        <v>785</v>
      </c>
      <c r="AX292" s="129" t="s">
        <v>527</v>
      </c>
    </row>
    <row r="293" spans="1:50" ht="24" x14ac:dyDescent="0.25">
      <c r="A293" s="120">
        <v>46037</v>
      </c>
      <c r="B293" s="28" t="s">
        <v>552</v>
      </c>
      <c r="C293" s="25" t="s">
        <v>427</v>
      </c>
      <c r="D293" s="25" t="s">
        <v>430</v>
      </c>
      <c r="E293" s="25" t="s">
        <v>423</v>
      </c>
      <c r="F293" s="29" t="s">
        <v>243</v>
      </c>
      <c r="G293" s="29" t="s">
        <v>19</v>
      </c>
      <c r="H293" s="29" t="s">
        <v>581</v>
      </c>
      <c r="I293" s="29" t="s">
        <v>269</v>
      </c>
      <c r="J293" s="29" t="s">
        <v>868</v>
      </c>
      <c r="K293" s="25" t="s">
        <v>283</v>
      </c>
      <c r="L293" s="25" t="s">
        <v>1039</v>
      </c>
      <c r="M293" s="25" t="s">
        <v>1040</v>
      </c>
      <c r="N293" s="25" t="s">
        <v>877</v>
      </c>
      <c r="O293" s="25">
        <v>20103795631</v>
      </c>
      <c r="P293" s="25" t="s">
        <v>5041</v>
      </c>
      <c r="Q293" s="28" t="s">
        <v>0</v>
      </c>
      <c r="R293" s="29" t="s">
        <v>1041</v>
      </c>
      <c r="S293" s="27" t="s">
        <v>1042</v>
      </c>
      <c r="T293" s="27" t="s">
        <v>1043</v>
      </c>
      <c r="U293" s="28" t="s">
        <v>292</v>
      </c>
      <c r="V293" s="26" t="s">
        <v>283</v>
      </c>
      <c r="W293" s="26" t="s">
        <v>629</v>
      </c>
      <c r="X293" s="26" t="s">
        <v>411</v>
      </c>
      <c r="Y293" s="37" t="s">
        <v>98</v>
      </c>
      <c r="Z293" s="37" t="s">
        <v>100</v>
      </c>
      <c r="AA293" s="37" t="s">
        <v>99</v>
      </c>
      <c r="AB293" s="30">
        <v>3600</v>
      </c>
      <c r="AC293" s="30">
        <v>3600</v>
      </c>
      <c r="AD293" s="31">
        <v>0</v>
      </c>
      <c r="AE293" s="30">
        <v>3600</v>
      </c>
      <c r="AF293" s="30">
        <v>1326.5</v>
      </c>
      <c r="AG293" s="32">
        <v>2273.5</v>
      </c>
      <c r="AH293" s="30">
        <v>1326.5</v>
      </c>
      <c r="AI293" s="10" t="s">
        <v>573</v>
      </c>
      <c r="AJ293" s="30">
        <v>186.5</v>
      </c>
      <c r="AK293" s="30">
        <v>187</v>
      </c>
      <c r="AL293" s="30">
        <v>172.5</v>
      </c>
      <c r="AM293" s="30">
        <v>183.5</v>
      </c>
      <c r="AN293" s="30">
        <v>198</v>
      </c>
      <c r="AO293" s="30">
        <v>217.5</v>
      </c>
      <c r="AP293" s="30">
        <v>181.5</v>
      </c>
      <c r="AQ293" s="30">
        <v>0</v>
      </c>
      <c r="AR293" s="30">
        <v>0</v>
      </c>
      <c r="AS293" s="30">
        <v>0</v>
      </c>
      <c r="AT293" s="30">
        <v>0</v>
      </c>
      <c r="AU293" s="121">
        <v>0</v>
      </c>
      <c r="AV293" s="129" t="s">
        <v>784</v>
      </c>
      <c r="AW293" s="129" t="s">
        <v>785</v>
      </c>
      <c r="AX293" s="129" t="s">
        <v>527</v>
      </c>
    </row>
    <row r="294" spans="1:50" ht="24" x14ac:dyDescent="0.25">
      <c r="A294" s="120">
        <v>46037</v>
      </c>
      <c r="B294" s="28" t="s">
        <v>552</v>
      </c>
      <c r="C294" s="25" t="s">
        <v>427</v>
      </c>
      <c r="D294" s="25" t="s">
        <v>430</v>
      </c>
      <c r="E294" s="25" t="s">
        <v>423</v>
      </c>
      <c r="F294" s="29" t="s">
        <v>243</v>
      </c>
      <c r="G294" s="29" t="s">
        <v>19</v>
      </c>
      <c r="H294" s="29" t="s">
        <v>581</v>
      </c>
      <c r="I294" s="29" t="s">
        <v>269</v>
      </c>
      <c r="J294" s="29" t="s">
        <v>868</v>
      </c>
      <c r="K294" s="25" t="s">
        <v>258</v>
      </c>
      <c r="L294" s="25" t="s">
        <v>1044</v>
      </c>
      <c r="M294" s="25" t="s">
        <v>1045</v>
      </c>
      <c r="N294" s="25" t="s">
        <v>877</v>
      </c>
      <c r="O294" s="25">
        <v>20129396122</v>
      </c>
      <c r="P294" s="25" t="s">
        <v>5042</v>
      </c>
      <c r="Q294" s="28" t="s">
        <v>0</v>
      </c>
      <c r="R294" s="29" t="s">
        <v>1046</v>
      </c>
      <c r="S294" s="27" t="s">
        <v>1047</v>
      </c>
      <c r="T294" s="27" t="s">
        <v>1048</v>
      </c>
      <c r="U294" s="28" t="s">
        <v>259</v>
      </c>
      <c r="V294" s="26" t="s">
        <v>258</v>
      </c>
      <c r="W294" s="26" t="s">
        <v>560</v>
      </c>
      <c r="X294" s="26" t="s">
        <v>411</v>
      </c>
      <c r="Y294" s="37" t="s">
        <v>101</v>
      </c>
      <c r="Z294" s="37" t="s">
        <v>103</v>
      </c>
      <c r="AA294" s="37" t="s">
        <v>102</v>
      </c>
      <c r="AB294" s="30">
        <v>600</v>
      </c>
      <c r="AC294" s="30">
        <v>600</v>
      </c>
      <c r="AD294" s="31">
        <v>0</v>
      </c>
      <c r="AE294" s="30">
        <v>600</v>
      </c>
      <c r="AF294" s="30">
        <v>177.1</v>
      </c>
      <c r="AG294" s="32">
        <v>422.9</v>
      </c>
      <c r="AH294" s="30">
        <v>177.1</v>
      </c>
      <c r="AI294" s="10" t="s">
        <v>573</v>
      </c>
      <c r="AJ294" s="30">
        <v>23.9</v>
      </c>
      <c r="AK294" s="30">
        <v>19.899999999999999</v>
      </c>
      <c r="AL294" s="30">
        <v>32.1</v>
      </c>
      <c r="AM294" s="30">
        <v>20.399999999999999</v>
      </c>
      <c r="AN294" s="30">
        <v>26.3</v>
      </c>
      <c r="AO294" s="30">
        <v>48.4</v>
      </c>
      <c r="AP294" s="30">
        <v>6.1</v>
      </c>
      <c r="AQ294" s="30">
        <v>0</v>
      </c>
      <c r="AR294" s="30">
        <v>0</v>
      </c>
      <c r="AS294" s="30">
        <v>0</v>
      </c>
      <c r="AT294" s="30">
        <v>0</v>
      </c>
      <c r="AU294" s="121">
        <v>0</v>
      </c>
      <c r="AV294" s="129" t="s">
        <v>784</v>
      </c>
      <c r="AW294" s="129" t="s">
        <v>785</v>
      </c>
      <c r="AX294" s="129" t="s">
        <v>527</v>
      </c>
    </row>
    <row r="295" spans="1:50" ht="24" x14ac:dyDescent="0.25">
      <c r="A295" s="120">
        <v>46037</v>
      </c>
      <c r="B295" s="28" t="s">
        <v>552</v>
      </c>
      <c r="C295" s="25" t="s">
        <v>427</v>
      </c>
      <c r="D295" s="25" t="s">
        <v>430</v>
      </c>
      <c r="E295" s="25" t="s">
        <v>423</v>
      </c>
      <c r="F295" s="29" t="s">
        <v>243</v>
      </c>
      <c r="G295" s="29" t="s">
        <v>19</v>
      </c>
      <c r="H295" s="29" t="s">
        <v>178</v>
      </c>
      <c r="I295" s="29" t="s">
        <v>269</v>
      </c>
      <c r="J295" s="29" t="s">
        <v>868</v>
      </c>
      <c r="K295" s="25" t="s">
        <v>281</v>
      </c>
      <c r="L295" s="25" t="s">
        <v>1049</v>
      </c>
      <c r="M295" s="25" t="s">
        <v>1050</v>
      </c>
      <c r="N295" s="25" t="s">
        <v>877</v>
      </c>
      <c r="O295" s="25">
        <v>10716258012</v>
      </c>
      <c r="P295" s="25" t="s">
        <v>5043</v>
      </c>
      <c r="Q295" s="28" t="s">
        <v>0</v>
      </c>
      <c r="R295" s="29" t="s">
        <v>1034</v>
      </c>
      <c r="S295" s="27" t="s">
        <v>1051</v>
      </c>
      <c r="T295" s="27" t="s">
        <v>1052</v>
      </c>
      <c r="U295" s="28" t="s">
        <v>290</v>
      </c>
      <c r="V295" s="26" t="s">
        <v>281</v>
      </c>
      <c r="W295" s="26" t="s">
        <v>628</v>
      </c>
      <c r="X295" s="26" t="s">
        <v>411</v>
      </c>
      <c r="Y295" s="37" t="s">
        <v>28</v>
      </c>
      <c r="Z295" s="37" t="s">
        <v>178</v>
      </c>
      <c r="AA295" s="37" t="s">
        <v>177</v>
      </c>
      <c r="AB295" s="30">
        <v>2600</v>
      </c>
      <c r="AC295" s="30">
        <v>2600</v>
      </c>
      <c r="AD295" s="31">
        <v>0</v>
      </c>
      <c r="AE295" s="30">
        <v>2600</v>
      </c>
      <c r="AF295" s="30">
        <v>2600</v>
      </c>
      <c r="AG295" s="32">
        <v>0</v>
      </c>
      <c r="AH295" s="30">
        <v>2600</v>
      </c>
      <c r="AI295" s="10" t="s">
        <v>573</v>
      </c>
      <c r="AJ295" s="30">
        <v>0</v>
      </c>
      <c r="AK295" s="30">
        <v>1300</v>
      </c>
      <c r="AL295" s="30">
        <v>1300</v>
      </c>
      <c r="AM295" s="30">
        <v>0</v>
      </c>
      <c r="AN295" s="30">
        <v>0</v>
      </c>
      <c r="AO295" s="30">
        <v>0</v>
      </c>
      <c r="AP295" s="30">
        <v>0</v>
      </c>
      <c r="AQ295" s="30">
        <v>0</v>
      </c>
      <c r="AR295" s="30">
        <v>0</v>
      </c>
      <c r="AS295" s="30">
        <v>0</v>
      </c>
      <c r="AT295" s="30">
        <v>0</v>
      </c>
      <c r="AU295" s="121">
        <v>0</v>
      </c>
      <c r="AV295" s="129" t="s">
        <v>784</v>
      </c>
      <c r="AW295" s="129" t="s">
        <v>796</v>
      </c>
      <c r="AX295" s="129" t="s">
        <v>1025</v>
      </c>
    </row>
    <row r="296" spans="1:50" ht="24" x14ac:dyDescent="0.25">
      <c r="A296" s="120">
        <v>46037</v>
      </c>
      <c r="B296" s="28" t="s">
        <v>552</v>
      </c>
      <c r="C296" s="25" t="s">
        <v>427</v>
      </c>
      <c r="D296" s="25" t="s">
        <v>430</v>
      </c>
      <c r="E296" s="25" t="s">
        <v>423</v>
      </c>
      <c r="F296" s="29" t="s">
        <v>243</v>
      </c>
      <c r="G296" s="29" t="s">
        <v>19</v>
      </c>
      <c r="H296" s="29" t="s">
        <v>178</v>
      </c>
      <c r="I296" s="29" t="s">
        <v>269</v>
      </c>
      <c r="J296" s="29" t="s">
        <v>868</v>
      </c>
      <c r="K296" s="25" t="s">
        <v>260</v>
      </c>
      <c r="L296" s="25" t="s">
        <v>1053</v>
      </c>
      <c r="M296" s="25" t="s">
        <v>1054</v>
      </c>
      <c r="N296" s="25" t="s">
        <v>877</v>
      </c>
      <c r="O296" s="25">
        <v>10438770408</v>
      </c>
      <c r="P296" s="25" t="s">
        <v>5044</v>
      </c>
      <c r="Q296" s="28" t="s">
        <v>0</v>
      </c>
      <c r="R296" s="29" t="s">
        <v>1055</v>
      </c>
      <c r="S296" s="27" t="s">
        <v>1056</v>
      </c>
      <c r="T296" s="27" t="s">
        <v>1057</v>
      </c>
      <c r="U296" s="28" t="s">
        <v>261</v>
      </c>
      <c r="V296" s="26" t="s">
        <v>260</v>
      </c>
      <c r="W296" s="26" t="s">
        <v>561</v>
      </c>
      <c r="X296" s="26" t="s">
        <v>411</v>
      </c>
      <c r="Y296" s="37" t="s">
        <v>28</v>
      </c>
      <c r="Z296" s="37" t="s">
        <v>178</v>
      </c>
      <c r="AA296" s="37" t="s">
        <v>177</v>
      </c>
      <c r="AB296" s="30">
        <v>3600</v>
      </c>
      <c r="AC296" s="30">
        <v>3600</v>
      </c>
      <c r="AD296" s="31">
        <v>0</v>
      </c>
      <c r="AE296" s="30">
        <v>3600</v>
      </c>
      <c r="AF296" s="30">
        <v>3600</v>
      </c>
      <c r="AG296" s="32">
        <v>0</v>
      </c>
      <c r="AH296" s="30">
        <v>3600</v>
      </c>
      <c r="AI296" s="10" t="s">
        <v>573</v>
      </c>
      <c r="AJ296" s="30">
        <v>0</v>
      </c>
      <c r="AK296" s="30">
        <v>1200</v>
      </c>
      <c r="AL296" s="30">
        <v>1200</v>
      </c>
      <c r="AM296" s="30">
        <v>1200</v>
      </c>
      <c r="AN296" s="30">
        <v>0</v>
      </c>
      <c r="AO296" s="30">
        <v>0</v>
      </c>
      <c r="AP296" s="30">
        <v>0</v>
      </c>
      <c r="AQ296" s="30">
        <v>0</v>
      </c>
      <c r="AR296" s="30">
        <v>0</v>
      </c>
      <c r="AS296" s="30">
        <v>0</v>
      </c>
      <c r="AT296" s="30">
        <v>0</v>
      </c>
      <c r="AU296" s="121">
        <v>0</v>
      </c>
      <c r="AV296" s="129" t="s">
        <v>784</v>
      </c>
      <c r="AW296" s="129" t="s">
        <v>796</v>
      </c>
      <c r="AX296" s="129" t="s">
        <v>1025</v>
      </c>
    </row>
    <row r="297" spans="1:50" ht="24" x14ac:dyDescent="0.25">
      <c r="A297" s="120">
        <v>46037</v>
      </c>
      <c r="B297" s="28" t="s">
        <v>552</v>
      </c>
      <c r="C297" s="25" t="s">
        <v>427</v>
      </c>
      <c r="D297" s="25" t="s">
        <v>430</v>
      </c>
      <c r="E297" s="25" t="s">
        <v>423</v>
      </c>
      <c r="F297" s="29" t="s">
        <v>243</v>
      </c>
      <c r="G297" s="29" t="s">
        <v>19</v>
      </c>
      <c r="H297" s="29" t="s">
        <v>178</v>
      </c>
      <c r="I297" s="29" t="s">
        <v>269</v>
      </c>
      <c r="J297" s="29" t="s">
        <v>868</v>
      </c>
      <c r="K297" s="25" t="s">
        <v>262</v>
      </c>
      <c r="L297" s="25" t="s">
        <v>1058</v>
      </c>
      <c r="M297" s="25" t="s">
        <v>1059</v>
      </c>
      <c r="N297" s="25" t="s">
        <v>877</v>
      </c>
      <c r="O297" s="25">
        <v>10409368111</v>
      </c>
      <c r="P297" s="25" t="s">
        <v>5045</v>
      </c>
      <c r="Q297" s="28" t="s">
        <v>0</v>
      </c>
      <c r="R297" s="29" t="s">
        <v>1060</v>
      </c>
      <c r="S297" s="27" t="s">
        <v>1061</v>
      </c>
      <c r="T297" s="27" t="s">
        <v>1062</v>
      </c>
      <c r="U297" s="28" t="s">
        <v>263</v>
      </c>
      <c r="V297" s="26" t="s">
        <v>262</v>
      </c>
      <c r="W297" s="26" t="s">
        <v>562</v>
      </c>
      <c r="X297" s="26" t="s">
        <v>411</v>
      </c>
      <c r="Y297" s="37" t="s">
        <v>28</v>
      </c>
      <c r="Z297" s="37" t="s">
        <v>178</v>
      </c>
      <c r="AA297" s="37" t="s">
        <v>177</v>
      </c>
      <c r="AB297" s="30">
        <v>2600</v>
      </c>
      <c r="AC297" s="30">
        <v>2600</v>
      </c>
      <c r="AD297" s="31">
        <v>0</v>
      </c>
      <c r="AE297" s="30">
        <v>2600</v>
      </c>
      <c r="AF297" s="30">
        <v>2600</v>
      </c>
      <c r="AG297" s="32">
        <v>0</v>
      </c>
      <c r="AH297" s="30">
        <v>2600</v>
      </c>
      <c r="AI297" s="10" t="s">
        <v>573</v>
      </c>
      <c r="AJ297" s="30">
        <v>0</v>
      </c>
      <c r="AK297" s="30">
        <v>1300</v>
      </c>
      <c r="AL297" s="30">
        <v>1300</v>
      </c>
      <c r="AM297" s="30">
        <v>0</v>
      </c>
      <c r="AN297" s="30">
        <v>0</v>
      </c>
      <c r="AO297" s="30">
        <v>0</v>
      </c>
      <c r="AP297" s="30">
        <v>0</v>
      </c>
      <c r="AQ297" s="30">
        <v>0</v>
      </c>
      <c r="AR297" s="30">
        <v>0</v>
      </c>
      <c r="AS297" s="30">
        <v>0</v>
      </c>
      <c r="AT297" s="30">
        <v>0</v>
      </c>
      <c r="AU297" s="121">
        <v>0</v>
      </c>
      <c r="AV297" s="129" t="s">
        <v>784</v>
      </c>
      <c r="AW297" s="129" t="s">
        <v>796</v>
      </c>
      <c r="AX297" s="129" t="s">
        <v>1025</v>
      </c>
    </row>
    <row r="298" spans="1:50" ht="24" x14ac:dyDescent="0.25">
      <c r="A298" s="120">
        <v>46037</v>
      </c>
      <c r="B298" s="28" t="s">
        <v>552</v>
      </c>
      <c r="C298" s="25" t="s">
        <v>427</v>
      </c>
      <c r="D298" s="25" t="s">
        <v>430</v>
      </c>
      <c r="E298" s="25" t="s">
        <v>423</v>
      </c>
      <c r="F298" s="29" t="s">
        <v>243</v>
      </c>
      <c r="G298" s="29" t="s">
        <v>19</v>
      </c>
      <c r="H298" s="29" t="s">
        <v>581</v>
      </c>
      <c r="I298" s="29" t="s">
        <v>269</v>
      </c>
      <c r="J298" s="29" t="s">
        <v>868</v>
      </c>
      <c r="K298" s="25" t="s">
        <v>246</v>
      </c>
      <c r="L298" s="25" t="s">
        <v>1018</v>
      </c>
      <c r="M298" s="25" t="s">
        <v>1063</v>
      </c>
      <c r="N298" s="25" t="s">
        <v>800</v>
      </c>
      <c r="O298" s="25">
        <v>20467534026</v>
      </c>
      <c r="P298" s="25" t="s">
        <v>5046</v>
      </c>
      <c r="Q298" s="28" t="s">
        <v>0</v>
      </c>
      <c r="R298" s="29" t="s">
        <v>1064</v>
      </c>
      <c r="S298" s="27" t="s">
        <v>1065</v>
      </c>
      <c r="T298" s="27" t="s">
        <v>1066</v>
      </c>
      <c r="U298" s="28" t="s">
        <v>247</v>
      </c>
      <c r="V298" s="26" t="s">
        <v>246</v>
      </c>
      <c r="W298" s="26" t="s">
        <v>554</v>
      </c>
      <c r="X298" s="26" t="s">
        <v>411</v>
      </c>
      <c r="Y298" s="37" t="s">
        <v>110</v>
      </c>
      <c r="Z298" s="37" t="s">
        <v>112</v>
      </c>
      <c r="AA298" s="37" t="s">
        <v>111</v>
      </c>
      <c r="AB298" s="30">
        <v>90</v>
      </c>
      <c r="AC298" s="30">
        <v>0</v>
      </c>
      <c r="AD298" s="31">
        <v>90</v>
      </c>
      <c r="AE298" s="30">
        <v>0</v>
      </c>
      <c r="AF298" s="30">
        <v>0</v>
      </c>
      <c r="AG298" s="32">
        <v>90</v>
      </c>
      <c r="AH298" s="30">
        <v>0</v>
      </c>
      <c r="AI298" s="10" t="s">
        <v>573</v>
      </c>
      <c r="AJ298" s="30">
        <v>0</v>
      </c>
      <c r="AK298" s="30">
        <v>0</v>
      </c>
      <c r="AL298" s="30">
        <v>0</v>
      </c>
      <c r="AM298" s="30">
        <v>0</v>
      </c>
      <c r="AN298" s="30">
        <v>0</v>
      </c>
      <c r="AO298" s="30">
        <v>0</v>
      </c>
      <c r="AP298" s="30">
        <v>0</v>
      </c>
      <c r="AQ298" s="30">
        <v>0</v>
      </c>
      <c r="AR298" s="30">
        <v>0</v>
      </c>
      <c r="AS298" s="30">
        <v>0</v>
      </c>
      <c r="AT298" s="30">
        <v>0</v>
      </c>
      <c r="AU298" s="121">
        <v>0</v>
      </c>
      <c r="AV298" s="129" t="s">
        <v>919</v>
      </c>
      <c r="AW298" s="129" t="s">
        <v>785</v>
      </c>
      <c r="AX298" s="129" t="s">
        <v>527</v>
      </c>
    </row>
    <row r="299" spans="1:50" ht="24" x14ac:dyDescent="0.25">
      <c r="A299" s="120">
        <v>46037</v>
      </c>
      <c r="B299" s="28" t="s">
        <v>552</v>
      </c>
      <c r="C299" s="25" t="s">
        <v>427</v>
      </c>
      <c r="D299" s="25" t="s">
        <v>430</v>
      </c>
      <c r="E299" s="25" t="s">
        <v>423</v>
      </c>
      <c r="F299" s="29" t="s">
        <v>243</v>
      </c>
      <c r="G299" s="29" t="s">
        <v>19</v>
      </c>
      <c r="H299" s="29" t="s">
        <v>581</v>
      </c>
      <c r="I299" s="29" t="s">
        <v>269</v>
      </c>
      <c r="J299" s="29" t="s">
        <v>868</v>
      </c>
      <c r="K299" s="25" t="s">
        <v>246</v>
      </c>
      <c r="L299" s="25" t="s">
        <v>1018</v>
      </c>
      <c r="M299" s="25" t="s">
        <v>1063</v>
      </c>
      <c r="N299" s="25" t="s">
        <v>800</v>
      </c>
      <c r="O299" s="25">
        <v>20467534026</v>
      </c>
      <c r="P299" s="25" t="s">
        <v>5046</v>
      </c>
      <c r="Q299" s="28" t="s">
        <v>0</v>
      </c>
      <c r="R299" s="29" t="s">
        <v>1064</v>
      </c>
      <c r="S299" s="27" t="s">
        <v>1065</v>
      </c>
      <c r="T299" s="27" t="s">
        <v>1066</v>
      </c>
      <c r="U299" s="28" t="s">
        <v>247</v>
      </c>
      <c r="V299" s="26" t="s">
        <v>246</v>
      </c>
      <c r="W299" s="26" t="s">
        <v>554</v>
      </c>
      <c r="X299" s="26" t="s">
        <v>411</v>
      </c>
      <c r="Y299" s="37" t="s">
        <v>107</v>
      </c>
      <c r="Z299" s="37" t="s">
        <v>109</v>
      </c>
      <c r="AA299" s="37" t="s">
        <v>108</v>
      </c>
      <c r="AB299" s="30">
        <v>-90</v>
      </c>
      <c r="AC299" s="30">
        <v>0</v>
      </c>
      <c r="AD299" s="31">
        <v>-90</v>
      </c>
      <c r="AE299" s="30">
        <v>0</v>
      </c>
      <c r="AF299" s="30">
        <v>0</v>
      </c>
      <c r="AG299" s="32">
        <v>-90</v>
      </c>
      <c r="AH299" s="30">
        <v>0</v>
      </c>
      <c r="AI299" s="10" t="s">
        <v>573</v>
      </c>
      <c r="AJ299" s="30">
        <v>0</v>
      </c>
      <c r="AK299" s="30">
        <v>0</v>
      </c>
      <c r="AL299" s="30">
        <v>0</v>
      </c>
      <c r="AM299" s="30">
        <v>0</v>
      </c>
      <c r="AN299" s="30">
        <v>0</v>
      </c>
      <c r="AO299" s="30">
        <v>0</v>
      </c>
      <c r="AP299" s="30">
        <v>0</v>
      </c>
      <c r="AQ299" s="30">
        <v>0</v>
      </c>
      <c r="AR299" s="30">
        <v>0</v>
      </c>
      <c r="AS299" s="30">
        <v>0</v>
      </c>
      <c r="AT299" s="30">
        <v>0</v>
      </c>
      <c r="AU299" s="121">
        <v>0</v>
      </c>
      <c r="AV299" s="129" t="s">
        <v>1011</v>
      </c>
      <c r="AW299" s="129" t="s">
        <v>1011</v>
      </c>
      <c r="AX299" s="129" t="s">
        <v>527</v>
      </c>
    </row>
    <row r="300" spans="1:50" ht="24" x14ac:dyDescent="0.25">
      <c r="A300" s="120">
        <v>46038</v>
      </c>
      <c r="B300" s="28" t="s">
        <v>552</v>
      </c>
      <c r="C300" s="25" t="s">
        <v>427</v>
      </c>
      <c r="D300" s="25" t="s">
        <v>456</v>
      </c>
      <c r="E300" s="25" t="s">
        <v>423</v>
      </c>
      <c r="F300" s="29" t="s">
        <v>287</v>
      </c>
      <c r="G300" s="29" t="s">
        <v>21</v>
      </c>
      <c r="H300" s="29" t="s">
        <v>422</v>
      </c>
      <c r="I300" s="29" t="s">
        <v>579</v>
      </c>
      <c r="J300" s="29" t="s">
        <v>777</v>
      </c>
      <c r="K300" s="25" t="s">
        <v>456</v>
      </c>
      <c r="L300" s="25" t="s">
        <v>888</v>
      </c>
      <c r="M300" s="25" t="s">
        <v>1067</v>
      </c>
      <c r="N300" s="25" t="s">
        <v>800</v>
      </c>
      <c r="O300" s="25">
        <v>10471408641</v>
      </c>
      <c r="P300" s="25" t="s">
        <v>5047</v>
      </c>
      <c r="Q300" s="28" t="s">
        <v>0</v>
      </c>
      <c r="R300" s="29" t="s">
        <v>1068</v>
      </c>
      <c r="S300" s="27" t="s">
        <v>1069</v>
      </c>
      <c r="T300" s="27" t="s">
        <v>1070</v>
      </c>
      <c r="U300" s="28" t="s">
        <v>323</v>
      </c>
      <c r="V300" s="26" t="s">
        <v>456</v>
      </c>
      <c r="W300" s="26" t="s">
        <v>672</v>
      </c>
      <c r="X300" s="26" t="s">
        <v>411</v>
      </c>
      <c r="Y300" s="37" t="s">
        <v>200</v>
      </c>
      <c r="Z300" s="37" t="s">
        <v>586</v>
      </c>
      <c r="AA300" s="37" t="s">
        <v>585</v>
      </c>
      <c r="AB300" s="30">
        <v>7500</v>
      </c>
      <c r="AC300" s="30">
        <v>7500</v>
      </c>
      <c r="AD300" s="31">
        <v>0</v>
      </c>
      <c r="AE300" s="30">
        <v>7500</v>
      </c>
      <c r="AF300" s="30">
        <v>7500</v>
      </c>
      <c r="AG300" s="32">
        <v>0</v>
      </c>
      <c r="AH300" s="30">
        <v>7500</v>
      </c>
      <c r="AI300" s="10" t="s">
        <v>573</v>
      </c>
      <c r="AJ300" s="30">
        <v>0</v>
      </c>
      <c r="AK300" s="30">
        <v>2500</v>
      </c>
      <c r="AL300" s="30">
        <v>2500</v>
      </c>
      <c r="AM300" s="30">
        <v>2500</v>
      </c>
      <c r="AN300" s="30">
        <v>0</v>
      </c>
      <c r="AO300" s="30">
        <v>0</v>
      </c>
      <c r="AP300" s="30">
        <v>0</v>
      </c>
      <c r="AQ300" s="30">
        <v>0</v>
      </c>
      <c r="AR300" s="30">
        <v>0</v>
      </c>
      <c r="AS300" s="30">
        <v>0</v>
      </c>
      <c r="AT300" s="30">
        <v>0</v>
      </c>
      <c r="AU300" s="121">
        <v>0</v>
      </c>
      <c r="AV300" s="129" t="s">
        <v>784</v>
      </c>
      <c r="AW300" s="129" t="s">
        <v>796</v>
      </c>
      <c r="AX300" s="129" t="s">
        <v>797</v>
      </c>
    </row>
    <row r="301" spans="1:50" ht="24" x14ac:dyDescent="0.25">
      <c r="A301" s="120">
        <v>46038</v>
      </c>
      <c r="B301" s="28" t="s">
        <v>552</v>
      </c>
      <c r="C301" s="25" t="s">
        <v>427</v>
      </c>
      <c r="D301" s="25" t="s">
        <v>430</v>
      </c>
      <c r="E301" s="25" t="s">
        <v>423</v>
      </c>
      <c r="F301" s="29" t="s">
        <v>243</v>
      </c>
      <c r="G301" s="29" t="s">
        <v>19</v>
      </c>
      <c r="H301" s="29" t="s">
        <v>581</v>
      </c>
      <c r="I301" s="29" t="s">
        <v>269</v>
      </c>
      <c r="J301" s="29" t="s">
        <v>868</v>
      </c>
      <c r="K301" s="25" t="s">
        <v>262</v>
      </c>
      <c r="L301" s="25" t="s">
        <v>1071</v>
      </c>
      <c r="M301" s="25" t="s">
        <v>1072</v>
      </c>
      <c r="N301" s="25" t="s">
        <v>877</v>
      </c>
      <c r="O301" s="25">
        <v>20147626712</v>
      </c>
      <c r="P301" s="25" t="s">
        <v>5048</v>
      </c>
      <c r="Q301" s="28" t="s">
        <v>0</v>
      </c>
      <c r="R301" s="29" t="s">
        <v>1073</v>
      </c>
      <c r="S301" s="27" t="s">
        <v>1074</v>
      </c>
      <c r="T301" s="27" t="s">
        <v>1075</v>
      </c>
      <c r="U301" s="28" t="s">
        <v>263</v>
      </c>
      <c r="V301" s="26" t="s">
        <v>262</v>
      </c>
      <c r="W301" s="26" t="s">
        <v>562</v>
      </c>
      <c r="X301" s="26" t="s">
        <v>411</v>
      </c>
      <c r="Y301" s="37" t="s">
        <v>101</v>
      </c>
      <c r="Z301" s="37" t="s">
        <v>103</v>
      </c>
      <c r="AA301" s="37" t="s">
        <v>102</v>
      </c>
      <c r="AB301" s="30">
        <v>840</v>
      </c>
      <c r="AC301" s="30">
        <v>840</v>
      </c>
      <c r="AD301" s="31">
        <v>0</v>
      </c>
      <c r="AE301" s="30">
        <v>840</v>
      </c>
      <c r="AF301" s="30">
        <v>310.8</v>
      </c>
      <c r="AG301" s="32">
        <v>529.20000000000005</v>
      </c>
      <c r="AH301" s="30">
        <v>310.79999999999995</v>
      </c>
      <c r="AI301" s="10" t="s">
        <v>573</v>
      </c>
      <c r="AJ301" s="30">
        <v>44.4</v>
      </c>
      <c r="AK301" s="30">
        <v>44.4</v>
      </c>
      <c r="AL301" s="30">
        <v>88.8</v>
      </c>
      <c r="AM301" s="30">
        <v>44.4</v>
      </c>
      <c r="AN301" s="30">
        <v>0</v>
      </c>
      <c r="AO301" s="30">
        <v>88.8</v>
      </c>
      <c r="AP301" s="30">
        <v>0</v>
      </c>
      <c r="AQ301" s="30">
        <v>0</v>
      </c>
      <c r="AR301" s="30">
        <v>0</v>
      </c>
      <c r="AS301" s="30">
        <v>0</v>
      </c>
      <c r="AT301" s="30">
        <v>0</v>
      </c>
      <c r="AU301" s="121">
        <v>0</v>
      </c>
      <c r="AV301" s="129" t="s">
        <v>784</v>
      </c>
      <c r="AW301" s="129" t="s">
        <v>785</v>
      </c>
      <c r="AX301" s="129" t="s">
        <v>527</v>
      </c>
    </row>
    <row r="302" spans="1:50" ht="24" x14ac:dyDescent="0.25">
      <c r="A302" s="120">
        <v>46038</v>
      </c>
      <c r="B302" s="28" t="s">
        <v>552</v>
      </c>
      <c r="C302" s="25" t="s">
        <v>427</v>
      </c>
      <c r="D302" s="25" t="s">
        <v>455</v>
      </c>
      <c r="E302" s="25" t="s">
        <v>423</v>
      </c>
      <c r="F302" s="29" t="s">
        <v>243</v>
      </c>
      <c r="G302" s="29" t="s">
        <v>19</v>
      </c>
      <c r="H302" s="29" t="s">
        <v>422</v>
      </c>
      <c r="I302" s="29" t="s">
        <v>579</v>
      </c>
      <c r="J302" s="29" t="s">
        <v>777</v>
      </c>
      <c r="K302" s="25" t="s">
        <v>455</v>
      </c>
      <c r="L302" s="25" t="s">
        <v>1036</v>
      </c>
      <c r="M302" s="25" t="s">
        <v>1076</v>
      </c>
      <c r="N302" s="25" t="s">
        <v>800</v>
      </c>
      <c r="O302" s="25">
        <v>10759602515</v>
      </c>
      <c r="P302" s="25" t="s">
        <v>5049</v>
      </c>
      <c r="Q302" s="28" t="s">
        <v>0</v>
      </c>
      <c r="R302" s="29" t="s">
        <v>1077</v>
      </c>
      <c r="S302" s="27" t="s">
        <v>1078</v>
      </c>
      <c r="T302" s="27" t="s">
        <v>1079</v>
      </c>
      <c r="U302" s="28" t="s">
        <v>275</v>
      </c>
      <c r="V302" s="26" t="s">
        <v>455</v>
      </c>
      <c r="W302" s="26" t="s">
        <v>611</v>
      </c>
      <c r="X302" s="26" t="s">
        <v>411</v>
      </c>
      <c r="Y302" s="37" t="s">
        <v>200</v>
      </c>
      <c r="Z302" s="37" t="s">
        <v>586</v>
      </c>
      <c r="AA302" s="37" t="s">
        <v>585</v>
      </c>
      <c r="AB302" s="30">
        <v>9000</v>
      </c>
      <c r="AC302" s="30">
        <v>9000</v>
      </c>
      <c r="AD302" s="31">
        <v>0</v>
      </c>
      <c r="AE302" s="30">
        <v>9000</v>
      </c>
      <c r="AF302" s="30">
        <v>9000</v>
      </c>
      <c r="AG302" s="32">
        <v>0</v>
      </c>
      <c r="AH302" s="30">
        <v>9000</v>
      </c>
      <c r="AI302" s="10" t="s">
        <v>573</v>
      </c>
      <c r="AJ302" s="30">
        <v>0</v>
      </c>
      <c r="AK302" s="30">
        <v>9000</v>
      </c>
      <c r="AL302" s="30">
        <v>0</v>
      </c>
      <c r="AM302" s="30">
        <v>0</v>
      </c>
      <c r="AN302" s="30">
        <v>0</v>
      </c>
      <c r="AO302" s="30">
        <v>0</v>
      </c>
      <c r="AP302" s="30">
        <v>0</v>
      </c>
      <c r="AQ302" s="30">
        <v>0</v>
      </c>
      <c r="AR302" s="30">
        <v>0</v>
      </c>
      <c r="AS302" s="30">
        <v>0</v>
      </c>
      <c r="AT302" s="30">
        <v>0</v>
      </c>
      <c r="AU302" s="121">
        <v>0</v>
      </c>
      <c r="AV302" s="129" t="s">
        <v>784</v>
      </c>
      <c r="AW302" s="129" t="s">
        <v>796</v>
      </c>
      <c r="AX302" s="129" t="s">
        <v>797</v>
      </c>
    </row>
    <row r="303" spans="1:50" ht="24" x14ac:dyDescent="0.25">
      <c r="A303" s="120">
        <v>46038</v>
      </c>
      <c r="B303" s="28" t="s">
        <v>552</v>
      </c>
      <c r="C303" s="25" t="s">
        <v>427</v>
      </c>
      <c r="D303" s="25" t="s">
        <v>455</v>
      </c>
      <c r="E303" s="25" t="s">
        <v>423</v>
      </c>
      <c r="F303" s="29" t="s">
        <v>243</v>
      </c>
      <c r="G303" s="29" t="s">
        <v>19</v>
      </c>
      <c r="H303" s="29" t="s">
        <v>422</v>
      </c>
      <c r="I303" s="29" t="s">
        <v>579</v>
      </c>
      <c r="J303" s="29" t="s">
        <v>777</v>
      </c>
      <c r="K303" s="25" t="s">
        <v>455</v>
      </c>
      <c r="L303" s="25" t="s">
        <v>1080</v>
      </c>
      <c r="M303" s="25" t="s">
        <v>1081</v>
      </c>
      <c r="N303" s="25" t="s">
        <v>800</v>
      </c>
      <c r="O303" s="25">
        <v>10741372318</v>
      </c>
      <c r="P303" s="25" t="s">
        <v>5050</v>
      </c>
      <c r="Q303" s="28" t="s">
        <v>0</v>
      </c>
      <c r="R303" s="29" t="s">
        <v>1049</v>
      </c>
      <c r="S303" s="27" t="s">
        <v>1082</v>
      </c>
      <c r="T303" s="27" t="s">
        <v>1083</v>
      </c>
      <c r="U303" s="28" t="s">
        <v>275</v>
      </c>
      <c r="V303" s="26" t="s">
        <v>455</v>
      </c>
      <c r="W303" s="26" t="s">
        <v>611</v>
      </c>
      <c r="X303" s="26" t="s">
        <v>411</v>
      </c>
      <c r="Y303" s="37" t="s">
        <v>200</v>
      </c>
      <c r="Z303" s="37" t="s">
        <v>586</v>
      </c>
      <c r="AA303" s="37" t="s">
        <v>585</v>
      </c>
      <c r="AB303" s="30">
        <v>5000</v>
      </c>
      <c r="AC303" s="30">
        <v>5000</v>
      </c>
      <c r="AD303" s="31">
        <v>0</v>
      </c>
      <c r="AE303" s="30">
        <v>5000</v>
      </c>
      <c r="AF303" s="30">
        <v>5000</v>
      </c>
      <c r="AG303" s="32">
        <v>0</v>
      </c>
      <c r="AH303" s="30">
        <v>5000</v>
      </c>
      <c r="AI303" s="10" t="s">
        <v>573</v>
      </c>
      <c r="AJ303" s="30">
        <v>0</v>
      </c>
      <c r="AK303" s="30">
        <v>2500</v>
      </c>
      <c r="AL303" s="30">
        <v>2500</v>
      </c>
      <c r="AM303" s="30">
        <v>0</v>
      </c>
      <c r="AN303" s="30">
        <v>0</v>
      </c>
      <c r="AO303" s="30">
        <v>0</v>
      </c>
      <c r="AP303" s="30">
        <v>0</v>
      </c>
      <c r="AQ303" s="30">
        <v>0</v>
      </c>
      <c r="AR303" s="30">
        <v>0</v>
      </c>
      <c r="AS303" s="30">
        <v>0</v>
      </c>
      <c r="AT303" s="30">
        <v>0</v>
      </c>
      <c r="AU303" s="121">
        <v>0</v>
      </c>
      <c r="AV303" s="129" t="s">
        <v>784</v>
      </c>
      <c r="AW303" s="129" t="s">
        <v>796</v>
      </c>
      <c r="AX303" s="129" t="s">
        <v>797</v>
      </c>
    </row>
    <row r="304" spans="1:50" ht="24" x14ac:dyDescent="0.25">
      <c r="A304" s="120">
        <v>46038</v>
      </c>
      <c r="B304" s="28" t="s">
        <v>552</v>
      </c>
      <c r="C304" s="25" t="s">
        <v>427</v>
      </c>
      <c r="D304" s="25" t="s">
        <v>430</v>
      </c>
      <c r="E304" s="25" t="s">
        <v>423</v>
      </c>
      <c r="F304" s="29" t="s">
        <v>243</v>
      </c>
      <c r="G304" s="29" t="s">
        <v>19</v>
      </c>
      <c r="H304" s="29" t="s">
        <v>581</v>
      </c>
      <c r="I304" s="29" t="s">
        <v>269</v>
      </c>
      <c r="J304" s="29" t="s">
        <v>868</v>
      </c>
      <c r="K304" s="25" t="s">
        <v>254</v>
      </c>
      <c r="L304" s="25" t="s">
        <v>1084</v>
      </c>
      <c r="M304" s="25" t="s">
        <v>1085</v>
      </c>
      <c r="N304" s="25" t="s">
        <v>877</v>
      </c>
      <c r="O304" s="25">
        <v>20113733641</v>
      </c>
      <c r="P304" s="25" t="s">
        <v>5051</v>
      </c>
      <c r="Q304" s="28" t="s">
        <v>0</v>
      </c>
      <c r="R304" s="29" t="s">
        <v>989</v>
      </c>
      <c r="S304" s="27" t="s">
        <v>1086</v>
      </c>
      <c r="T304" s="27" t="s">
        <v>1087</v>
      </c>
      <c r="U304" s="28" t="s">
        <v>255</v>
      </c>
      <c r="V304" s="26" t="s">
        <v>254</v>
      </c>
      <c r="W304" s="26" t="s">
        <v>558</v>
      </c>
      <c r="X304" s="26" t="s">
        <v>411</v>
      </c>
      <c r="Y304" s="37" t="s">
        <v>101</v>
      </c>
      <c r="Z304" s="37" t="s">
        <v>103</v>
      </c>
      <c r="AA304" s="37" t="s">
        <v>102</v>
      </c>
      <c r="AB304" s="30">
        <v>1200</v>
      </c>
      <c r="AC304" s="30">
        <v>1200</v>
      </c>
      <c r="AD304" s="31">
        <v>0</v>
      </c>
      <c r="AE304" s="30">
        <v>1200</v>
      </c>
      <c r="AF304" s="30">
        <v>678.69999999999993</v>
      </c>
      <c r="AG304" s="32">
        <v>521.30000000000007</v>
      </c>
      <c r="AH304" s="30">
        <v>678.69999999999993</v>
      </c>
      <c r="AI304" s="10" t="s">
        <v>573</v>
      </c>
      <c r="AJ304" s="30">
        <v>150.69999999999999</v>
      </c>
      <c r="AK304" s="30">
        <v>95.1</v>
      </c>
      <c r="AL304" s="30">
        <v>87.7</v>
      </c>
      <c r="AM304" s="30">
        <v>131.69999999999999</v>
      </c>
      <c r="AN304" s="30">
        <v>81.599999999999994</v>
      </c>
      <c r="AO304" s="30">
        <v>131.9</v>
      </c>
      <c r="AP304" s="30">
        <v>0</v>
      </c>
      <c r="AQ304" s="30">
        <v>0</v>
      </c>
      <c r="AR304" s="30">
        <v>0</v>
      </c>
      <c r="AS304" s="30">
        <v>0</v>
      </c>
      <c r="AT304" s="30">
        <v>0</v>
      </c>
      <c r="AU304" s="121">
        <v>0</v>
      </c>
      <c r="AV304" s="129" t="s">
        <v>784</v>
      </c>
      <c r="AW304" s="129" t="s">
        <v>785</v>
      </c>
      <c r="AX304" s="129" t="s">
        <v>527</v>
      </c>
    </row>
    <row r="305" spans="1:50" ht="24" x14ac:dyDescent="0.25">
      <c r="A305" s="120">
        <v>46038</v>
      </c>
      <c r="B305" s="28" t="s">
        <v>552</v>
      </c>
      <c r="C305" s="25" t="s">
        <v>427</v>
      </c>
      <c r="D305" s="25" t="s">
        <v>430</v>
      </c>
      <c r="E305" s="25" t="s">
        <v>423</v>
      </c>
      <c r="F305" s="29" t="s">
        <v>243</v>
      </c>
      <c r="G305" s="29" t="s">
        <v>19</v>
      </c>
      <c r="H305" s="29" t="s">
        <v>581</v>
      </c>
      <c r="I305" s="29" t="s">
        <v>269</v>
      </c>
      <c r="J305" s="29" t="s">
        <v>868</v>
      </c>
      <c r="K305" s="25" t="s">
        <v>276</v>
      </c>
      <c r="L305" s="25" t="s">
        <v>1088</v>
      </c>
      <c r="M305" s="25" t="s">
        <v>1089</v>
      </c>
      <c r="N305" s="25" t="s">
        <v>1090</v>
      </c>
      <c r="O305" s="25">
        <v>20103745293</v>
      </c>
      <c r="P305" s="25" t="s">
        <v>5052</v>
      </c>
      <c r="Q305" s="28" t="s">
        <v>0</v>
      </c>
      <c r="R305" s="29" t="s">
        <v>1071</v>
      </c>
      <c r="S305" s="27" t="s">
        <v>1091</v>
      </c>
      <c r="T305" s="27" t="s">
        <v>1092</v>
      </c>
      <c r="U305" s="28" t="s">
        <v>284</v>
      </c>
      <c r="V305" s="26" t="s">
        <v>276</v>
      </c>
      <c r="W305" s="26" t="s">
        <v>625</v>
      </c>
      <c r="X305" s="26" t="s">
        <v>411</v>
      </c>
      <c r="Y305" s="37" t="s">
        <v>101</v>
      </c>
      <c r="Z305" s="37" t="s">
        <v>103</v>
      </c>
      <c r="AA305" s="37" t="s">
        <v>102</v>
      </c>
      <c r="AB305" s="30">
        <v>3600</v>
      </c>
      <c r="AC305" s="30">
        <v>3600</v>
      </c>
      <c r="AD305" s="31">
        <v>0</v>
      </c>
      <c r="AE305" s="30">
        <v>3600</v>
      </c>
      <c r="AF305" s="30">
        <v>1000.7999999999998</v>
      </c>
      <c r="AG305" s="32">
        <v>2599.2000000000003</v>
      </c>
      <c r="AH305" s="30">
        <v>1000.7999999999998</v>
      </c>
      <c r="AI305" s="10" t="s">
        <v>573</v>
      </c>
      <c r="AJ305" s="30">
        <v>237.6</v>
      </c>
      <c r="AK305" s="30">
        <v>237.6</v>
      </c>
      <c r="AL305" s="30">
        <v>237.6</v>
      </c>
      <c r="AM305" s="30">
        <v>64.8</v>
      </c>
      <c r="AN305" s="30">
        <v>88.8</v>
      </c>
      <c r="AO305" s="30">
        <v>108</v>
      </c>
      <c r="AP305" s="30">
        <v>26.4</v>
      </c>
      <c r="AQ305" s="30">
        <v>0</v>
      </c>
      <c r="AR305" s="30">
        <v>0</v>
      </c>
      <c r="AS305" s="30">
        <v>0</v>
      </c>
      <c r="AT305" s="30">
        <v>0</v>
      </c>
      <c r="AU305" s="121">
        <v>0</v>
      </c>
      <c r="AV305" s="129" t="s">
        <v>784</v>
      </c>
      <c r="AW305" s="129" t="s">
        <v>785</v>
      </c>
      <c r="AX305" s="129" t="s">
        <v>527</v>
      </c>
    </row>
    <row r="306" spans="1:50" ht="24" x14ac:dyDescent="0.25">
      <c r="A306" s="120">
        <v>46038</v>
      </c>
      <c r="B306" s="28" t="s">
        <v>552</v>
      </c>
      <c r="C306" s="25" t="s">
        <v>427</v>
      </c>
      <c r="D306" s="25" t="s">
        <v>457</v>
      </c>
      <c r="E306" s="25" t="s">
        <v>423</v>
      </c>
      <c r="F306" s="29" t="s">
        <v>243</v>
      </c>
      <c r="G306" s="29" t="s">
        <v>19</v>
      </c>
      <c r="H306" s="29" t="s">
        <v>422</v>
      </c>
      <c r="I306" s="29" t="s">
        <v>579</v>
      </c>
      <c r="J306" s="29" t="s">
        <v>777</v>
      </c>
      <c r="K306" s="25" t="s">
        <v>457</v>
      </c>
      <c r="L306" s="25" t="s">
        <v>939</v>
      </c>
      <c r="M306" s="25" t="s">
        <v>1093</v>
      </c>
      <c r="N306" s="25" t="s">
        <v>800</v>
      </c>
      <c r="O306" s="25">
        <v>10463982304</v>
      </c>
      <c r="P306" s="25" t="s">
        <v>5053</v>
      </c>
      <c r="Q306" s="28" t="s">
        <v>0</v>
      </c>
      <c r="R306" s="29" t="s">
        <v>1044</v>
      </c>
      <c r="S306" s="27" t="s">
        <v>1094</v>
      </c>
      <c r="T306" s="27" t="s">
        <v>1095</v>
      </c>
      <c r="U306" s="28" t="s">
        <v>282</v>
      </c>
      <c r="V306" s="26" t="s">
        <v>457</v>
      </c>
      <c r="W306" s="26" t="s">
        <v>624</v>
      </c>
      <c r="X306" s="26" t="s">
        <v>411</v>
      </c>
      <c r="Y306" s="37" t="s">
        <v>200</v>
      </c>
      <c r="Z306" s="37" t="s">
        <v>586</v>
      </c>
      <c r="AA306" s="37" t="s">
        <v>585</v>
      </c>
      <c r="AB306" s="30">
        <v>5000</v>
      </c>
      <c r="AC306" s="30">
        <v>5000</v>
      </c>
      <c r="AD306" s="31">
        <v>0</v>
      </c>
      <c r="AE306" s="30">
        <v>5000</v>
      </c>
      <c r="AF306" s="30">
        <v>5000</v>
      </c>
      <c r="AG306" s="32">
        <v>0</v>
      </c>
      <c r="AH306" s="30">
        <v>5000</v>
      </c>
      <c r="AI306" s="10" t="s">
        <v>573</v>
      </c>
      <c r="AJ306" s="30">
        <v>0</v>
      </c>
      <c r="AK306" s="30">
        <v>5000</v>
      </c>
      <c r="AL306" s="30">
        <v>0</v>
      </c>
      <c r="AM306" s="30">
        <v>0</v>
      </c>
      <c r="AN306" s="30">
        <v>0</v>
      </c>
      <c r="AO306" s="30">
        <v>0</v>
      </c>
      <c r="AP306" s="30">
        <v>0</v>
      </c>
      <c r="AQ306" s="30">
        <v>0</v>
      </c>
      <c r="AR306" s="30">
        <v>0</v>
      </c>
      <c r="AS306" s="30">
        <v>0</v>
      </c>
      <c r="AT306" s="30">
        <v>0</v>
      </c>
      <c r="AU306" s="121">
        <v>0</v>
      </c>
      <c r="AV306" s="129" t="s">
        <v>784</v>
      </c>
      <c r="AW306" s="129" t="s">
        <v>796</v>
      </c>
      <c r="AX306" s="129" t="s">
        <v>797</v>
      </c>
    </row>
    <row r="307" spans="1:50" ht="24" x14ac:dyDescent="0.25">
      <c r="A307" s="120">
        <v>46038</v>
      </c>
      <c r="B307" s="28" t="s">
        <v>552</v>
      </c>
      <c r="C307" s="25" t="s">
        <v>427</v>
      </c>
      <c r="D307" s="25" t="s">
        <v>430</v>
      </c>
      <c r="E307" s="25" t="s">
        <v>423</v>
      </c>
      <c r="F307" s="29" t="s">
        <v>243</v>
      </c>
      <c r="G307" s="29" t="s">
        <v>19</v>
      </c>
      <c r="H307" s="29" t="s">
        <v>422</v>
      </c>
      <c r="I307" s="29" t="s">
        <v>579</v>
      </c>
      <c r="J307" s="29" t="s">
        <v>777</v>
      </c>
      <c r="K307" s="25" t="s">
        <v>430</v>
      </c>
      <c r="L307" s="25" t="s">
        <v>527</v>
      </c>
      <c r="M307" s="25" t="s">
        <v>527</v>
      </c>
      <c r="N307" s="25" t="s">
        <v>527</v>
      </c>
      <c r="O307" s="25" t="s">
        <v>527</v>
      </c>
      <c r="P307" s="25" t="s">
        <v>5054</v>
      </c>
      <c r="Q307" s="28" t="s">
        <v>0</v>
      </c>
      <c r="R307" s="29" t="s">
        <v>1058</v>
      </c>
      <c r="S307" s="27" t="s">
        <v>1096</v>
      </c>
      <c r="T307" s="27" t="s">
        <v>1097</v>
      </c>
      <c r="U307" s="28" t="s">
        <v>270</v>
      </c>
      <c r="V307" s="26" t="s">
        <v>430</v>
      </c>
      <c r="W307" s="26" t="s">
        <v>593</v>
      </c>
      <c r="X307" s="26" t="s">
        <v>411</v>
      </c>
      <c r="Y307" s="37" t="s">
        <v>200</v>
      </c>
      <c r="Z307" s="37" t="s">
        <v>586</v>
      </c>
      <c r="AA307" s="37" t="s">
        <v>585</v>
      </c>
      <c r="AB307" s="30">
        <v>0</v>
      </c>
      <c r="AC307" s="30">
        <v>0</v>
      </c>
      <c r="AD307" s="31">
        <v>0</v>
      </c>
      <c r="AE307" s="30">
        <v>0</v>
      </c>
      <c r="AF307" s="30">
        <v>0</v>
      </c>
      <c r="AG307" s="32">
        <v>0</v>
      </c>
      <c r="AH307" s="30">
        <v>0</v>
      </c>
      <c r="AI307" s="10" t="s">
        <v>573</v>
      </c>
      <c r="AJ307" s="30">
        <v>0</v>
      </c>
      <c r="AK307" s="30">
        <v>0</v>
      </c>
      <c r="AL307" s="30">
        <v>0</v>
      </c>
      <c r="AM307" s="30">
        <v>0</v>
      </c>
      <c r="AN307" s="30">
        <v>0</v>
      </c>
      <c r="AO307" s="30">
        <v>0</v>
      </c>
      <c r="AP307" s="30">
        <v>0</v>
      </c>
      <c r="AQ307" s="30">
        <v>0</v>
      </c>
      <c r="AR307" s="30">
        <v>0</v>
      </c>
      <c r="AS307" s="30">
        <v>0</v>
      </c>
      <c r="AT307" s="30">
        <v>0</v>
      </c>
      <c r="AU307" s="121">
        <v>0</v>
      </c>
      <c r="AV307" s="129" t="s">
        <v>1011</v>
      </c>
      <c r="AW307" s="129" t="s">
        <v>1011</v>
      </c>
      <c r="AX307" s="129" t="s">
        <v>797</v>
      </c>
    </row>
    <row r="308" spans="1:50" ht="24" x14ac:dyDescent="0.25">
      <c r="A308" s="120">
        <v>46038</v>
      </c>
      <c r="B308" s="28" t="s">
        <v>552</v>
      </c>
      <c r="C308" s="25" t="s">
        <v>427</v>
      </c>
      <c r="D308" s="25" t="s">
        <v>430</v>
      </c>
      <c r="E308" s="25" t="s">
        <v>423</v>
      </c>
      <c r="F308" s="29" t="s">
        <v>243</v>
      </c>
      <c r="G308" s="29" t="s">
        <v>19</v>
      </c>
      <c r="H308" s="29" t="s">
        <v>178</v>
      </c>
      <c r="I308" s="29" t="s">
        <v>269</v>
      </c>
      <c r="J308" s="29" t="s">
        <v>868</v>
      </c>
      <c r="K308" s="25" t="s">
        <v>258</v>
      </c>
      <c r="L308" s="25" t="s">
        <v>1064</v>
      </c>
      <c r="M308" s="25" t="s">
        <v>1098</v>
      </c>
      <c r="N308" s="25" t="s">
        <v>877</v>
      </c>
      <c r="O308" s="25">
        <v>10712334610</v>
      </c>
      <c r="P308" s="25" t="s">
        <v>5055</v>
      </c>
      <c r="Q308" s="28" t="s">
        <v>0</v>
      </c>
      <c r="R308" s="29" t="s">
        <v>891</v>
      </c>
      <c r="S308" s="27" t="s">
        <v>1099</v>
      </c>
      <c r="T308" s="27" t="s">
        <v>1100</v>
      </c>
      <c r="U308" s="28" t="s">
        <v>259</v>
      </c>
      <c r="V308" s="26" t="s">
        <v>258</v>
      </c>
      <c r="W308" s="26" t="s">
        <v>560</v>
      </c>
      <c r="X308" s="26" t="s">
        <v>411</v>
      </c>
      <c r="Y308" s="37" t="s">
        <v>28</v>
      </c>
      <c r="Z308" s="37" t="s">
        <v>178</v>
      </c>
      <c r="AA308" s="37" t="s">
        <v>177</v>
      </c>
      <c r="AB308" s="30">
        <v>2600</v>
      </c>
      <c r="AC308" s="30">
        <v>2600</v>
      </c>
      <c r="AD308" s="31">
        <v>0</v>
      </c>
      <c r="AE308" s="30">
        <v>2600</v>
      </c>
      <c r="AF308" s="30">
        <v>2600</v>
      </c>
      <c r="AG308" s="32">
        <v>0</v>
      </c>
      <c r="AH308" s="30">
        <v>2600</v>
      </c>
      <c r="AI308" s="10" t="s">
        <v>573</v>
      </c>
      <c r="AJ308" s="30">
        <v>0</v>
      </c>
      <c r="AK308" s="30">
        <v>1300</v>
      </c>
      <c r="AL308" s="30">
        <v>1300</v>
      </c>
      <c r="AM308" s="30">
        <v>0</v>
      </c>
      <c r="AN308" s="30">
        <v>0</v>
      </c>
      <c r="AO308" s="30">
        <v>0</v>
      </c>
      <c r="AP308" s="30">
        <v>0</v>
      </c>
      <c r="AQ308" s="30">
        <v>0</v>
      </c>
      <c r="AR308" s="30">
        <v>0</v>
      </c>
      <c r="AS308" s="30">
        <v>0</v>
      </c>
      <c r="AT308" s="30">
        <v>0</v>
      </c>
      <c r="AU308" s="121">
        <v>0</v>
      </c>
      <c r="AV308" s="129" t="s">
        <v>784</v>
      </c>
      <c r="AW308" s="129" t="s">
        <v>796</v>
      </c>
      <c r="AX308" s="129" t="s">
        <v>1025</v>
      </c>
    </row>
    <row r="309" spans="1:50" ht="24" x14ac:dyDescent="0.25">
      <c r="A309" s="120">
        <v>46038</v>
      </c>
      <c r="B309" s="28" t="s">
        <v>552</v>
      </c>
      <c r="C309" s="25" t="s">
        <v>427</v>
      </c>
      <c r="D309" s="25" t="s">
        <v>430</v>
      </c>
      <c r="E309" s="25" t="s">
        <v>423</v>
      </c>
      <c r="F309" s="29" t="s">
        <v>243</v>
      </c>
      <c r="G309" s="29" t="s">
        <v>19</v>
      </c>
      <c r="H309" s="29" t="s">
        <v>581</v>
      </c>
      <c r="I309" s="29" t="s">
        <v>269</v>
      </c>
      <c r="J309" s="29" t="s">
        <v>868</v>
      </c>
      <c r="K309" s="25" t="s">
        <v>258</v>
      </c>
      <c r="L309" s="25" t="s">
        <v>1101</v>
      </c>
      <c r="M309" s="25" t="s">
        <v>1102</v>
      </c>
      <c r="N309" s="25" t="s">
        <v>877</v>
      </c>
      <c r="O309" s="25">
        <v>20129646099</v>
      </c>
      <c r="P309" s="25" t="s">
        <v>5056</v>
      </c>
      <c r="Q309" s="28" t="s">
        <v>0</v>
      </c>
      <c r="R309" s="29" t="s">
        <v>902</v>
      </c>
      <c r="S309" s="27" t="s">
        <v>1103</v>
      </c>
      <c r="T309" s="27" t="s">
        <v>1104</v>
      </c>
      <c r="U309" s="28" t="s">
        <v>259</v>
      </c>
      <c r="V309" s="26" t="s">
        <v>258</v>
      </c>
      <c r="W309" s="26" t="s">
        <v>560</v>
      </c>
      <c r="X309" s="26" t="s">
        <v>411</v>
      </c>
      <c r="Y309" s="37" t="s">
        <v>98</v>
      </c>
      <c r="Z309" s="37" t="s">
        <v>100</v>
      </c>
      <c r="AA309" s="37" t="s">
        <v>99</v>
      </c>
      <c r="AB309" s="30">
        <v>6000</v>
      </c>
      <c r="AC309" s="30">
        <v>6000</v>
      </c>
      <c r="AD309" s="31">
        <v>0</v>
      </c>
      <c r="AE309" s="30">
        <v>6000</v>
      </c>
      <c r="AF309" s="30">
        <v>2614.5</v>
      </c>
      <c r="AG309" s="32">
        <v>3385.5</v>
      </c>
      <c r="AH309" s="30">
        <v>2614.5</v>
      </c>
      <c r="AI309" s="10" t="s">
        <v>573</v>
      </c>
      <c r="AJ309" s="30">
        <v>302.8</v>
      </c>
      <c r="AK309" s="30">
        <v>0</v>
      </c>
      <c r="AL309" s="30">
        <v>662.9</v>
      </c>
      <c r="AM309" s="30">
        <v>0</v>
      </c>
      <c r="AN309" s="30">
        <v>436.3</v>
      </c>
      <c r="AO309" s="30">
        <v>1636.3000000000002</v>
      </c>
      <c r="AP309" s="30">
        <v>-423.8</v>
      </c>
      <c r="AQ309" s="30">
        <v>0</v>
      </c>
      <c r="AR309" s="30">
        <v>0</v>
      </c>
      <c r="AS309" s="30">
        <v>0</v>
      </c>
      <c r="AT309" s="30">
        <v>0</v>
      </c>
      <c r="AU309" s="121">
        <v>0</v>
      </c>
      <c r="AV309" s="129" t="s">
        <v>784</v>
      </c>
      <c r="AW309" s="129" t="s">
        <v>785</v>
      </c>
      <c r="AX309" s="129" t="s">
        <v>527</v>
      </c>
    </row>
    <row r="310" spans="1:50" ht="36" x14ac:dyDescent="0.25">
      <c r="A310" s="120">
        <v>46038</v>
      </c>
      <c r="B310" s="28" t="s">
        <v>552</v>
      </c>
      <c r="C310" s="25" t="s">
        <v>427</v>
      </c>
      <c r="D310" s="25" t="s">
        <v>455</v>
      </c>
      <c r="E310" s="25" t="s">
        <v>423</v>
      </c>
      <c r="F310" s="29" t="s">
        <v>243</v>
      </c>
      <c r="G310" s="29" t="s">
        <v>19</v>
      </c>
      <c r="H310" s="29" t="s">
        <v>422</v>
      </c>
      <c r="I310" s="29" t="s">
        <v>579</v>
      </c>
      <c r="J310" s="29" t="s">
        <v>777</v>
      </c>
      <c r="K310" s="25" t="s">
        <v>455</v>
      </c>
      <c r="L310" s="25" t="s">
        <v>1004</v>
      </c>
      <c r="M310" s="25" t="s">
        <v>1105</v>
      </c>
      <c r="N310" s="25" t="s">
        <v>800</v>
      </c>
      <c r="O310" s="25">
        <v>10406948311</v>
      </c>
      <c r="P310" s="25" t="s">
        <v>5057</v>
      </c>
      <c r="Q310" s="28" t="s">
        <v>0</v>
      </c>
      <c r="R310" s="29" t="s">
        <v>985</v>
      </c>
      <c r="S310" s="27" t="s">
        <v>1106</v>
      </c>
      <c r="T310" s="27" t="s">
        <v>1107</v>
      </c>
      <c r="U310" s="28" t="s">
        <v>275</v>
      </c>
      <c r="V310" s="26" t="s">
        <v>455</v>
      </c>
      <c r="W310" s="26" t="s">
        <v>611</v>
      </c>
      <c r="X310" s="26" t="s">
        <v>411</v>
      </c>
      <c r="Y310" s="37" t="s">
        <v>200</v>
      </c>
      <c r="Z310" s="37" t="s">
        <v>586</v>
      </c>
      <c r="AA310" s="37" t="s">
        <v>585</v>
      </c>
      <c r="AB310" s="30">
        <v>9000</v>
      </c>
      <c r="AC310" s="30">
        <v>9000</v>
      </c>
      <c r="AD310" s="31">
        <v>0</v>
      </c>
      <c r="AE310" s="30">
        <v>9000</v>
      </c>
      <c r="AF310" s="30">
        <v>9000</v>
      </c>
      <c r="AG310" s="32">
        <v>0</v>
      </c>
      <c r="AH310" s="30">
        <v>9000</v>
      </c>
      <c r="AI310" s="10" t="s">
        <v>573</v>
      </c>
      <c r="AJ310" s="30">
        <v>0</v>
      </c>
      <c r="AK310" s="30">
        <v>4500</v>
      </c>
      <c r="AL310" s="30">
        <v>4500</v>
      </c>
      <c r="AM310" s="30">
        <v>0</v>
      </c>
      <c r="AN310" s="30">
        <v>0</v>
      </c>
      <c r="AO310" s="30">
        <v>0</v>
      </c>
      <c r="AP310" s="30">
        <v>0</v>
      </c>
      <c r="AQ310" s="30">
        <v>0</v>
      </c>
      <c r="AR310" s="30">
        <v>0</v>
      </c>
      <c r="AS310" s="30">
        <v>0</v>
      </c>
      <c r="AT310" s="30">
        <v>0</v>
      </c>
      <c r="AU310" s="121">
        <v>0</v>
      </c>
      <c r="AV310" s="129" t="s">
        <v>784</v>
      </c>
      <c r="AW310" s="129" t="s">
        <v>796</v>
      </c>
      <c r="AX310" s="129" t="s">
        <v>797</v>
      </c>
    </row>
    <row r="311" spans="1:50" ht="24" x14ac:dyDescent="0.25">
      <c r="A311" s="120">
        <v>46038</v>
      </c>
      <c r="B311" s="28" t="s">
        <v>552</v>
      </c>
      <c r="C311" s="25" t="s">
        <v>427</v>
      </c>
      <c r="D311" s="25" t="s">
        <v>429</v>
      </c>
      <c r="E311" s="25" t="s">
        <v>423</v>
      </c>
      <c r="F311" s="29" t="s">
        <v>243</v>
      </c>
      <c r="G311" s="29" t="s">
        <v>19</v>
      </c>
      <c r="H311" s="29" t="s">
        <v>422</v>
      </c>
      <c r="I311" s="29" t="s">
        <v>579</v>
      </c>
      <c r="J311" s="29" t="s">
        <v>777</v>
      </c>
      <c r="K311" s="25" t="s">
        <v>429</v>
      </c>
      <c r="L311" s="25" t="s">
        <v>1028</v>
      </c>
      <c r="M311" s="25" t="s">
        <v>1108</v>
      </c>
      <c r="N311" s="25" t="s">
        <v>800</v>
      </c>
      <c r="O311" s="25">
        <v>10453258411</v>
      </c>
      <c r="P311" s="25" t="s">
        <v>5058</v>
      </c>
      <c r="Q311" s="28" t="s">
        <v>0</v>
      </c>
      <c r="R311" s="29" t="s">
        <v>993</v>
      </c>
      <c r="S311" s="27" t="s">
        <v>1109</v>
      </c>
      <c r="T311" s="27" t="s">
        <v>1110</v>
      </c>
      <c r="U311" s="28" t="s">
        <v>277</v>
      </c>
      <c r="V311" s="26" t="s">
        <v>429</v>
      </c>
      <c r="W311" s="26" t="s">
        <v>617</v>
      </c>
      <c r="X311" s="26" t="s">
        <v>411</v>
      </c>
      <c r="Y311" s="37" t="s">
        <v>200</v>
      </c>
      <c r="Z311" s="37" t="s">
        <v>586</v>
      </c>
      <c r="AA311" s="37" t="s">
        <v>585</v>
      </c>
      <c r="AB311" s="30">
        <v>18000</v>
      </c>
      <c r="AC311" s="30">
        <v>18000</v>
      </c>
      <c r="AD311" s="31">
        <v>0</v>
      </c>
      <c r="AE311" s="30">
        <v>18000</v>
      </c>
      <c r="AF311" s="30">
        <v>18000</v>
      </c>
      <c r="AG311" s="32">
        <v>0</v>
      </c>
      <c r="AH311" s="30">
        <v>18000</v>
      </c>
      <c r="AI311" s="10" t="s">
        <v>573</v>
      </c>
      <c r="AJ311" s="30">
        <v>0</v>
      </c>
      <c r="AK311" s="30">
        <v>6000</v>
      </c>
      <c r="AL311" s="30">
        <v>12000</v>
      </c>
      <c r="AM311" s="30">
        <v>0</v>
      </c>
      <c r="AN311" s="30">
        <v>0</v>
      </c>
      <c r="AO311" s="30">
        <v>0</v>
      </c>
      <c r="AP311" s="30">
        <v>0</v>
      </c>
      <c r="AQ311" s="30">
        <v>0</v>
      </c>
      <c r="AR311" s="30">
        <v>0</v>
      </c>
      <c r="AS311" s="30">
        <v>0</v>
      </c>
      <c r="AT311" s="30">
        <v>0</v>
      </c>
      <c r="AU311" s="121">
        <v>0</v>
      </c>
      <c r="AV311" s="129" t="s">
        <v>784</v>
      </c>
      <c r="AW311" s="129" t="s">
        <v>796</v>
      </c>
      <c r="AX311" s="129" t="s">
        <v>797</v>
      </c>
    </row>
    <row r="312" spans="1:50" ht="24" x14ac:dyDescent="0.25">
      <c r="A312" s="120">
        <v>46038</v>
      </c>
      <c r="B312" s="28" t="s">
        <v>552</v>
      </c>
      <c r="C312" s="25" t="s">
        <v>427</v>
      </c>
      <c r="D312" s="25" t="s">
        <v>430</v>
      </c>
      <c r="E312" s="25" t="s">
        <v>423</v>
      </c>
      <c r="F312" s="29" t="s">
        <v>243</v>
      </c>
      <c r="G312" s="29" t="s">
        <v>19</v>
      </c>
      <c r="H312" s="29" t="s">
        <v>422</v>
      </c>
      <c r="I312" s="29" t="s">
        <v>579</v>
      </c>
      <c r="J312" s="29" t="s">
        <v>868</v>
      </c>
      <c r="K312" s="25" t="s">
        <v>622</v>
      </c>
      <c r="L312" s="25" t="s">
        <v>965</v>
      </c>
      <c r="M312" s="25" t="s">
        <v>1111</v>
      </c>
      <c r="N312" s="25" t="s">
        <v>800</v>
      </c>
      <c r="O312" s="25">
        <v>10729261225</v>
      </c>
      <c r="P312" s="25" t="s">
        <v>5059</v>
      </c>
      <c r="Q312" s="28" t="s">
        <v>0</v>
      </c>
      <c r="R312" s="29" t="s">
        <v>1112</v>
      </c>
      <c r="S312" s="27" t="s">
        <v>1113</v>
      </c>
      <c r="T312" s="27" t="s">
        <v>1114</v>
      </c>
      <c r="U312" s="28" t="s">
        <v>280</v>
      </c>
      <c r="V312" s="26" t="s">
        <v>622</v>
      </c>
      <c r="W312" s="26" t="s">
        <v>623</v>
      </c>
      <c r="X312" s="26" t="s">
        <v>411</v>
      </c>
      <c r="Y312" s="37" t="s">
        <v>200</v>
      </c>
      <c r="Z312" s="37" t="s">
        <v>586</v>
      </c>
      <c r="AA312" s="37" t="s">
        <v>585</v>
      </c>
      <c r="AB312" s="30">
        <v>7500</v>
      </c>
      <c r="AC312" s="30">
        <v>7500</v>
      </c>
      <c r="AD312" s="31">
        <v>0</v>
      </c>
      <c r="AE312" s="30">
        <v>7500</v>
      </c>
      <c r="AF312" s="30">
        <v>7500</v>
      </c>
      <c r="AG312" s="32">
        <v>0</v>
      </c>
      <c r="AH312" s="30">
        <v>7500</v>
      </c>
      <c r="AI312" s="10" t="s">
        <v>573</v>
      </c>
      <c r="AJ312" s="30">
        <v>0</v>
      </c>
      <c r="AK312" s="30">
        <v>2500</v>
      </c>
      <c r="AL312" s="30">
        <v>2500</v>
      </c>
      <c r="AM312" s="30">
        <v>2500</v>
      </c>
      <c r="AN312" s="30">
        <v>0</v>
      </c>
      <c r="AO312" s="30">
        <v>0</v>
      </c>
      <c r="AP312" s="30">
        <v>0</v>
      </c>
      <c r="AQ312" s="30">
        <v>0</v>
      </c>
      <c r="AR312" s="30">
        <v>0</v>
      </c>
      <c r="AS312" s="30">
        <v>0</v>
      </c>
      <c r="AT312" s="30">
        <v>0</v>
      </c>
      <c r="AU312" s="121">
        <v>0</v>
      </c>
      <c r="AV312" s="129" t="s">
        <v>784</v>
      </c>
      <c r="AW312" s="129" t="s">
        <v>796</v>
      </c>
      <c r="AX312" s="129" t="s">
        <v>1115</v>
      </c>
    </row>
    <row r="313" spans="1:50" ht="36" x14ac:dyDescent="0.25">
      <c r="A313" s="120">
        <v>46038</v>
      </c>
      <c r="B313" s="28" t="s">
        <v>552</v>
      </c>
      <c r="C313" s="25" t="s">
        <v>427</v>
      </c>
      <c r="D313" s="25" t="s">
        <v>455</v>
      </c>
      <c r="E313" s="25" t="s">
        <v>423</v>
      </c>
      <c r="F313" s="29" t="s">
        <v>243</v>
      </c>
      <c r="G313" s="29" t="s">
        <v>19</v>
      </c>
      <c r="H313" s="29" t="s">
        <v>422</v>
      </c>
      <c r="I313" s="29" t="s">
        <v>579</v>
      </c>
      <c r="J313" s="29" t="s">
        <v>777</v>
      </c>
      <c r="K313" s="25" t="s">
        <v>455</v>
      </c>
      <c r="L313" s="25" t="s">
        <v>1008</v>
      </c>
      <c r="M313" s="25" t="s">
        <v>1116</v>
      </c>
      <c r="N313" s="25" t="s">
        <v>800</v>
      </c>
      <c r="O313" s="25">
        <v>10720943536</v>
      </c>
      <c r="P313" s="25" t="s">
        <v>5060</v>
      </c>
      <c r="Q313" s="28" t="s">
        <v>0</v>
      </c>
      <c r="R313" s="29" t="s">
        <v>1026</v>
      </c>
      <c r="S313" s="27" t="s">
        <v>1117</v>
      </c>
      <c r="T313" s="27" t="s">
        <v>1118</v>
      </c>
      <c r="U313" s="28" t="s">
        <v>275</v>
      </c>
      <c r="V313" s="26" t="s">
        <v>455</v>
      </c>
      <c r="W313" s="26" t="s">
        <v>611</v>
      </c>
      <c r="X313" s="26" t="s">
        <v>411</v>
      </c>
      <c r="Y313" s="37" t="s">
        <v>200</v>
      </c>
      <c r="Z313" s="37" t="s">
        <v>586</v>
      </c>
      <c r="AA313" s="37" t="s">
        <v>585</v>
      </c>
      <c r="AB313" s="30">
        <v>9000</v>
      </c>
      <c r="AC313" s="30">
        <v>9000</v>
      </c>
      <c r="AD313" s="31">
        <v>0</v>
      </c>
      <c r="AE313" s="30">
        <v>9000</v>
      </c>
      <c r="AF313" s="30">
        <v>9000</v>
      </c>
      <c r="AG313" s="32">
        <v>0</v>
      </c>
      <c r="AH313" s="30">
        <v>9000</v>
      </c>
      <c r="AI313" s="10" t="s">
        <v>573</v>
      </c>
      <c r="AJ313" s="30">
        <v>0</v>
      </c>
      <c r="AK313" s="30">
        <v>4500</v>
      </c>
      <c r="AL313" s="30">
        <v>4500</v>
      </c>
      <c r="AM313" s="30">
        <v>0</v>
      </c>
      <c r="AN313" s="30">
        <v>0</v>
      </c>
      <c r="AO313" s="30">
        <v>0</v>
      </c>
      <c r="AP313" s="30">
        <v>0</v>
      </c>
      <c r="AQ313" s="30">
        <v>0</v>
      </c>
      <c r="AR313" s="30">
        <v>0</v>
      </c>
      <c r="AS313" s="30">
        <v>0</v>
      </c>
      <c r="AT313" s="30">
        <v>0</v>
      </c>
      <c r="AU313" s="121">
        <v>0</v>
      </c>
      <c r="AV313" s="129" t="s">
        <v>784</v>
      </c>
      <c r="AW313" s="129" t="s">
        <v>796</v>
      </c>
      <c r="AX313" s="129" t="s">
        <v>797</v>
      </c>
    </row>
    <row r="314" spans="1:50" ht="24" x14ac:dyDescent="0.25">
      <c r="A314" s="120">
        <v>46038</v>
      </c>
      <c r="B314" s="28" t="s">
        <v>552</v>
      </c>
      <c r="C314" s="25" t="s">
        <v>427</v>
      </c>
      <c r="D314" s="25" t="s">
        <v>455</v>
      </c>
      <c r="E314" s="25" t="s">
        <v>423</v>
      </c>
      <c r="F314" s="29" t="s">
        <v>243</v>
      </c>
      <c r="G314" s="29" t="s">
        <v>19</v>
      </c>
      <c r="H314" s="29" t="s">
        <v>422</v>
      </c>
      <c r="I314" s="29" t="s">
        <v>579</v>
      </c>
      <c r="J314" s="29" t="s">
        <v>777</v>
      </c>
      <c r="K314" s="25" t="s">
        <v>455</v>
      </c>
      <c r="L314" s="25" t="s">
        <v>1013</v>
      </c>
      <c r="M314" s="25" t="s">
        <v>1119</v>
      </c>
      <c r="N314" s="25" t="s">
        <v>800</v>
      </c>
      <c r="O314" s="25">
        <v>10446025118</v>
      </c>
      <c r="P314" s="25" t="s">
        <v>5061</v>
      </c>
      <c r="Q314" s="28" t="s">
        <v>0</v>
      </c>
      <c r="R314" s="29" t="s">
        <v>1084</v>
      </c>
      <c r="S314" s="27" t="s">
        <v>1120</v>
      </c>
      <c r="T314" s="27" t="s">
        <v>1121</v>
      </c>
      <c r="U314" s="28" t="s">
        <v>275</v>
      </c>
      <c r="V314" s="26" t="s">
        <v>455</v>
      </c>
      <c r="W314" s="26" t="s">
        <v>611</v>
      </c>
      <c r="X314" s="26" t="s">
        <v>411</v>
      </c>
      <c r="Y314" s="37" t="s">
        <v>200</v>
      </c>
      <c r="Z314" s="37" t="s">
        <v>586</v>
      </c>
      <c r="AA314" s="37" t="s">
        <v>585</v>
      </c>
      <c r="AB314" s="30">
        <v>16000</v>
      </c>
      <c r="AC314" s="30">
        <v>16000</v>
      </c>
      <c r="AD314" s="31">
        <v>0</v>
      </c>
      <c r="AE314" s="30">
        <v>16000</v>
      </c>
      <c r="AF314" s="30">
        <v>16000</v>
      </c>
      <c r="AG314" s="32">
        <v>0</v>
      </c>
      <c r="AH314" s="30">
        <v>16000</v>
      </c>
      <c r="AI314" s="10" t="s">
        <v>573</v>
      </c>
      <c r="AJ314" s="30">
        <v>0</v>
      </c>
      <c r="AK314" s="30">
        <v>8000</v>
      </c>
      <c r="AL314" s="30">
        <v>8000</v>
      </c>
      <c r="AM314" s="30">
        <v>0</v>
      </c>
      <c r="AN314" s="30">
        <v>0</v>
      </c>
      <c r="AO314" s="30">
        <v>0</v>
      </c>
      <c r="AP314" s="30">
        <v>0</v>
      </c>
      <c r="AQ314" s="30">
        <v>0</v>
      </c>
      <c r="AR314" s="30">
        <v>0</v>
      </c>
      <c r="AS314" s="30">
        <v>0</v>
      </c>
      <c r="AT314" s="30">
        <v>0</v>
      </c>
      <c r="AU314" s="121">
        <v>0</v>
      </c>
      <c r="AV314" s="129" t="s">
        <v>784</v>
      </c>
      <c r="AW314" s="129" t="s">
        <v>796</v>
      </c>
      <c r="AX314" s="129" t="s">
        <v>797</v>
      </c>
    </row>
    <row r="315" spans="1:50" ht="24" x14ac:dyDescent="0.25">
      <c r="A315" s="120">
        <v>46038</v>
      </c>
      <c r="B315" s="28" t="s">
        <v>552</v>
      </c>
      <c r="C315" s="25" t="s">
        <v>427</v>
      </c>
      <c r="D315" s="25" t="s">
        <v>430</v>
      </c>
      <c r="E315" s="25" t="s">
        <v>423</v>
      </c>
      <c r="F315" s="29" t="s">
        <v>243</v>
      </c>
      <c r="G315" s="29" t="s">
        <v>19</v>
      </c>
      <c r="H315" s="29" t="s">
        <v>178</v>
      </c>
      <c r="I315" s="29" t="s">
        <v>269</v>
      </c>
      <c r="J315" s="29" t="s">
        <v>868</v>
      </c>
      <c r="K315" s="25" t="s">
        <v>276</v>
      </c>
      <c r="L315" s="25" t="s">
        <v>1060</v>
      </c>
      <c r="M315" s="25" t="s">
        <v>1122</v>
      </c>
      <c r="N315" s="25" t="s">
        <v>877</v>
      </c>
      <c r="O315" s="25">
        <v>10053206170</v>
      </c>
      <c r="P315" s="25" t="s">
        <v>5062</v>
      </c>
      <c r="Q315" s="28" t="s">
        <v>0</v>
      </c>
      <c r="R315" s="29" t="s">
        <v>1101</v>
      </c>
      <c r="S315" s="27" t="s">
        <v>1123</v>
      </c>
      <c r="T315" s="27" t="s">
        <v>1124</v>
      </c>
      <c r="U315" s="28" t="s">
        <v>284</v>
      </c>
      <c r="V315" s="26" t="s">
        <v>276</v>
      </c>
      <c r="W315" s="26" t="s">
        <v>625</v>
      </c>
      <c r="X315" s="26" t="s">
        <v>411</v>
      </c>
      <c r="Y315" s="37" t="s">
        <v>28</v>
      </c>
      <c r="Z315" s="37" t="s">
        <v>178</v>
      </c>
      <c r="AA315" s="37" t="s">
        <v>177</v>
      </c>
      <c r="AB315" s="30">
        <v>2600</v>
      </c>
      <c r="AC315" s="30">
        <v>2600</v>
      </c>
      <c r="AD315" s="31">
        <v>0</v>
      </c>
      <c r="AE315" s="30">
        <v>2600</v>
      </c>
      <c r="AF315" s="30">
        <v>2600</v>
      </c>
      <c r="AG315" s="32">
        <v>0</v>
      </c>
      <c r="AH315" s="30">
        <v>2600</v>
      </c>
      <c r="AI315" s="10" t="s">
        <v>573</v>
      </c>
      <c r="AJ315" s="30">
        <v>0</v>
      </c>
      <c r="AK315" s="30">
        <v>1300</v>
      </c>
      <c r="AL315" s="30">
        <v>1300</v>
      </c>
      <c r="AM315" s="30">
        <v>0</v>
      </c>
      <c r="AN315" s="30">
        <v>0</v>
      </c>
      <c r="AO315" s="30">
        <v>0</v>
      </c>
      <c r="AP315" s="30">
        <v>0</v>
      </c>
      <c r="AQ315" s="30">
        <v>0</v>
      </c>
      <c r="AR315" s="30">
        <v>0</v>
      </c>
      <c r="AS315" s="30">
        <v>0</v>
      </c>
      <c r="AT315" s="30">
        <v>0</v>
      </c>
      <c r="AU315" s="121">
        <v>0</v>
      </c>
      <c r="AV315" s="129" t="s">
        <v>784</v>
      </c>
      <c r="AW315" s="129" t="s">
        <v>796</v>
      </c>
      <c r="AX315" s="129" t="s">
        <v>1025</v>
      </c>
    </row>
    <row r="316" spans="1:50" ht="24" x14ac:dyDescent="0.25">
      <c r="A316" s="120">
        <v>46038</v>
      </c>
      <c r="B316" s="28" t="s">
        <v>552</v>
      </c>
      <c r="C316" s="25" t="s">
        <v>427</v>
      </c>
      <c r="D316" s="25" t="s">
        <v>429</v>
      </c>
      <c r="E316" s="25" t="s">
        <v>423</v>
      </c>
      <c r="F316" s="29" t="s">
        <v>243</v>
      </c>
      <c r="G316" s="29" t="s">
        <v>19</v>
      </c>
      <c r="H316" s="29" t="s">
        <v>422</v>
      </c>
      <c r="I316" s="29" t="s">
        <v>579</v>
      </c>
      <c r="J316" s="29" t="s">
        <v>777</v>
      </c>
      <c r="K316" s="25" t="s">
        <v>429</v>
      </c>
      <c r="L316" s="25" t="s">
        <v>1041</v>
      </c>
      <c r="M316" s="25" t="s">
        <v>1125</v>
      </c>
      <c r="N316" s="25" t="s">
        <v>800</v>
      </c>
      <c r="O316" s="25">
        <v>10702328239</v>
      </c>
      <c r="P316" s="25" t="s">
        <v>5063</v>
      </c>
      <c r="Q316" s="28" t="s">
        <v>0</v>
      </c>
      <c r="R316" s="29" t="s">
        <v>1126</v>
      </c>
      <c r="S316" s="27" t="s">
        <v>1127</v>
      </c>
      <c r="T316" s="27" t="s">
        <v>1128</v>
      </c>
      <c r="U316" s="28" t="s">
        <v>277</v>
      </c>
      <c r="V316" s="26" t="s">
        <v>429</v>
      </c>
      <c r="W316" s="26" t="s">
        <v>617</v>
      </c>
      <c r="X316" s="26" t="s">
        <v>411</v>
      </c>
      <c r="Y316" s="37" t="s">
        <v>200</v>
      </c>
      <c r="Z316" s="37" t="s">
        <v>586</v>
      </c>
      <c r="AA316" s="37" t="s">
        <v>585</v>
      </c>
      <c r="AB316" s="30">
        <v>18000</v>
      </c>
      <c r="AC316" s="30">
        <v>18000</v>
      </c>
      <c r="AD316" s="31">
        <v>0</v>
      </c>
      <c r="AE316" s="30">
        <v>18000</v>
      </c>
      <c r="AF316" s="30">
        <v>18000</v>
      </c>
      <c r="AG316" s="32">
        <v>0</v>
      </c>
      <c r="AH316" s="30">
        <v>18000</v>
      </c>
      <c r="AI316" s="10" t="s">
        <v>573</v>
      </c>
      <c r="AJ316" s="30">
        <v>0</v>
      </c>
      <c r="AK316" s="30">
        <v>6000</v>
      </c>
      <c r="AL316" s="30">
        <v>6000</v>
      </c>
      <c r="AM316" s="30">
        <v>6000</v>
      </c>
      <c r="AN316" s="30">
        <v>0</v>
      </c>
      <c r="AO316" s="30">
        <v>0</v>
      </c>
      <c r="AP316" s="30">
        <v>0</v>
      </c>
      <c r="AQ316" s="30">
        <v>0</v>
      </c>
      <c r="AR316" s="30">
        <v>0</v>
      </c>
      <c r="AS316" s="30">
        <v>0</v>
      </c>
      <c r="AT316" s="30">
        <v>0</v>
      </c>
      <c r="AU316" s="121">
        <v>0</v>
      </c>
      <c r="AV316" s="129" t="s">
        <v>784</v>
      </c>
      <c r="AW316" s="129" t="s">
        <v>796</v>
      </c>
      <c r="AX316" s="129" t="s">
        <v>797</v>
      </c>
    </row>
    <row r="317" spans="1:50" ht="24" x14ac:dyDescent="0.25">
      <c r="A317" s="120">
        <v>46038</v>
      </c>
      <c r="B317" s="28" t="s">
        <v>552</v>
      </c>
      <c r="C317" s="25" t="s">
        <v>427</v>
      </c>
      <c r="D317" s="25" t="s">
        <v>429</v>
      </c>
      <c r="E317" s="25" t="s">
        <v>423</v>
      </c>
      <c r="F317" s="29" t="s">
        <v>243</v>
      </c>
      <c r="G317" s="29" t="s">
        <v>19</v>
      </c>
      <c r="H317" s="29" t="s">
        <v>422</v>
      </c>
      <c r="I317" s="29" t="s">
        <v>579</v>
      </c>
      <c r="J317" s="29" t="s">
        <v>777</v>
      </c>
      <c r="K317" s="25" t="s">
        <v>429</v>
      </c>
      <c r="L317" s="25" t="s">
        <v>1129</v>
      </c>
      <c r="M317" s="25" t="s">
        <v>1130</v>
      </c>
      <c r="N317" s="25" t="s">
        <v>800</v>
      </c>
      <c r="O317" s="25">
        <v>10791823434</v>
      </c>
      <c r="P317" s="25" t="s">
        <v>5064</v>
      </c>
      <c r="Q317" s="28" t="s">
        <v>0</v>
      </c>
      <c r="R317" s="29" t="s">
        <v>1039</v>
      </c>
      <c r="S317" s="27" t="s">
        <v>1131</v>
      </c>
      <c r="T317" s="27" t="s">
        <v>1132</v>
      </c>
      <c r="U317" s="28" t="s">
        <v>277</v>
      </c>
      <c r="V317" s="26" t="s">
        <v>429</v>
      </c>
      <c r="W317" s="26" t="s">
        <v>617</v>
      </c>
      <c r="X317" s="26" t="s">
        <v>411</v>
      </c>
      <c r="Y317" s="37" t="s">
        <v>200</v>
      </c>
      <c r="Z317" s="37" t="s">
        <v>586</v>
      </c>
      <c r="AA317" s="37" t="s">
        <v>585</v>
      </c>
      <c r="AB317" s="30">
        <v>18000</v>
      </c>
      <c r="AC317" s="30">
        <v>18000</v>
      </c>
      <c r="AD317" s="31">
        <v>0</v>
      </c>
      <c r="AE317" s="30">
        <v>18000</v>
      </c>
      <c r="AF317" s="30">
        <v>18000</v>
      </c>
      <c r="AG317" s="32">
        <v>0</v>
      </c>
      <c r="AH317" s="30">
        <v>18000</v>
      </c>
      <c r="AI317" s="10" t="s">
        <v>573</v>
      </c>
      <c r="AJ317" s="30">
        <v>0</v>
      </c>
      <c r="AK317" s="30">
        <v>6000</v>
      </c>
      <c r="AL317" s="30">
        <v>6000</v>
      </c>
      <c r="AM317" s="30">
        <v>6000</v>
      </c>
      <c r="AN317" s="30">
        <v>0</v>
      </c>
      <c r="AO317" s="30">
        <v>0</v>
      </c>
      <c r="AP317" s="30">
        <v>0</v>
      </c>
      <c r="AQ317" s="30">
        <v>0</v>
      </c>
      <c r="AR317" s="30">
        <v>0</v>
      </c>
      <c r="AS317" s="30">
        <v>0</v>
      </c>
      <c r="AT317" s="30">
        <v>0</v>
      </c>
      <c r="AU317" s="121">
        <v>0</v>
      </c>
      <c r="AV317" s="129" t="s">
        <v>784</v>
      </c>
      <c r="AW317" s="129" t="s">
        <v>796</v>
      </c>
      <c r="AX317" s="129" t="s">
        <v>797</v>
      </c>
    </row>
    <row r="318" spans="1:50" ht="24" x14ac:dyDescent="0.25">
      <c r="A318" s="120">
        <v>46038</v>
      </c>
      <c r="B318" s="28" t="s">
        <v>552</v>
      </c>
      <c r="C318" s="25" t="s">
        <v>427</v>
      </c>
      <c r="D318" s="25" t="s">
        <v>430</v>
      </c>
      <c r="E318" s="25" t="s">
        <v>423</v>
      </c>
      <c r="F318" s="29" t="s">
        <v>243</v>
      </c>
      <c r="G318" s="29" t="s">
        <v>19</v>
      </c>
      <c r="H318" s="29" t="s">
        <v>581</v>
      </c>
      <c r="I318" s="29" t="s">
        <v>269</v>
      </c>
      <c r="J318" s="29" t="s">
        <v>868</v>
      </c>
      <c r="K318" s="25" t="s">
        <v>276</v>
      </c>
      <c r="L318" s="25" t="s">
        <v>1133</v>
      </c>
      <c r="M318" s="25" t="s">
        <v>1134</v>
      </c>
      <c r="N318" s="25" t="s">
        <v>1090</v>
      </c>
      <c r="O318" s="25">
        <v>20103795631</v>
      </c>
      <c r="P318" s="25" t="s">
        <v>5065</v>
      </c>
      <c r="Q318" s="28" t="s">
        <v>0</v>
      </c>
      <c r="R318" s="29" t="s">
        <v>968</v>
      </c>
      <c r="S318" s="27" t="s">
        <v>1135</v>
      </c>
      <c r="T318" s="27" t="s">
        <v>1136</v>
      </c>
      <c r="U318" s="28" t="s">
        <v>284</v>
      </c>
      <c r="V318" s="26" t="s">
        <v>276</v>
      </c>
      <c r="W318" s="26" t="s">
        <v>625</v>
      </c>
      <c r="X318" s="26" t="s">
        <v>411</v>
      </c>
      <c r="Y318" s="37" t="s">
        <v>98</v>
      </c>
      <c r="Z318" s="37" t="s">
        <v>100</v>
      </c>
      <c r="AA318" s="37" t="s">
        <v>99</v>
      </c>
      <c r="AB318" s="30">
        <v>10800</v>
      </c>
      <c r="AC318" s="30">
        <v>10800</v>
      </c>
      <c r="AD318" s="31">
        <v>0</v>
      </c>
      <c r="AE318" s="30">
        <v>10800</v>
      </c>
      <c r="AF318" s="30">
        <v>3588.5</v>
      </c>
      <c r="AG318" s="32">
        <v>7211.5</v>
      </c>
      <c r="AH318" s="30">
        <v>3588.5</v>
      </c>
      <c r="AI318" s="10" t="s">
        <v>573</v>
      </c>
      <c r="AJ318" s="30">
        <v>726.5</v>
      </c>
      <c r="AK318" s="30">
        <v>401</v>
      </c>
      <c r="AL318" s="30">
        <v>342</v>
      </c>
      <c r="AM318" s="30">
        <v>593</v>
      </c>
      <c r="AN318" s="30">
        <v>547</v>
      </c>
      <c r="AO318" s="30">
        <v>455.5</v>
      </c>
      <c r="AP318" s="30">
        <v>523.5</v>
      </c>
      <c r="AQ318" s="30">
        <v>0</v>
      </c>
      <c r="AR318" s="30">
        <v>0</v>
      </c>
      <c r="AS318" s="30">
        <v>0</v>
      </c>
      <c r="AT318" s="30">
        <v>0</v>
      </c>
      <c r="AU318" s="121">
        <v>0</v>
      </c>
      <c r="AV318" s="129" t="s">
        <v>784</v>
      </c>
      <c r="AW318" s="129" t="s">
        <v>785</v>
      </c>
      <c r="AX318" s="129" t="s">
        <v>527</v>
      </c>
    </row>
    <row r="319" spans="1:50" ht="24" x14ac:dyDescent="0.25">
      <c r="A319" s="120">
        <v>46038</v>
      </c>
      <c r="B319" s="28" t="s">
        <v>552</v>
      </c>
      <c r="C319" s="25" t="s">
        <v>427</v>
      </c>
      <c r="D319" s="25" t="s">
        <v>429</v>
      </c>
      <c r="E319" s="25" t="s">
        <v>423</v>
      </c>
      <c r="F319" s="29" t="s">
        <v>243</v>
      </c>
      <c r="G319" s="29" t="s">
        <v>19</v>
      </c>
      <c r="H319" s="29" t="s">
        <v>422</v>
      </c>
      <c r="I319" s="29" t="s">
        <v>579</v>
      </c>
      <c r="J319" s="29" t="s">
        <v>777</v>
      </c>
      <c r="K319" s="25" t="s">
        <v>429</v>
      </c>
      <c r="L319" s="25" t="s">
        <v>1068</v>
      </c>
      <c r="M319" s="25" t="s">
        <v>1137</v>
      </c>
      <c r="N319" s="25" t="s">
        <v>877</v>
      </c>
      <c r="O319" s="25">
        <v>10157376212</v>
      </c>
      <c r="P319" s="25" t="s">
        <v>5066</v>
      </c>
      <c r="Q319" s="28" t="s">
        <v>0</v>
      </c>
      <c r="R319" s="29" t="s">
        <v>963</v>
      </c>
      <c r="S319" s="27" t="s">
        <v>1138</v>
      </c>
      <c r="T319" s="27" t="s">
        <v>1139</v>
      </c>
      <c r="U319" s="28" t="s">
        <v>277</v>
      </c>
      <c r="V319" s="26" t="s">
        <v>429</v>
      </c>
      <c r="W319" s="26" t="s">
        <v>617</v>
      </c>
      <c r="X319" s="26" t="s">
        <v>411</v>
      </c>
      <c r="Y319" s="37" t="s">
        <v>200</v>
      </c>
      <c r="Z319" s="37" t="s">
        <v>586</v>
      </c>
      <c r="AA319" s="37" t="s">
        <v>585</v>
      </c>
      <c r="AB319" s="30">
        <v>9000</v>
      </c>
      <c r="AC319" s="30">
        <v>9000</v>
      </c>
      <c r="AD319" s="31">
        <v>0</v>
      </c>
      <c r="AE319" s="30">
        <v>9000</v>
      </c>
      <c r="AF319" s="30">
        <v>9000</v>
      </c>
      <c r="AG319" s="32">
        <v>0</v>
      </c>
      <c r="AH319" s="30">
        <v>9000</v>
      </c>
      <c r="AI319" s="10" t="s">
        <v>573</v>
      </c>
      <c r="AJ319" s="30">
        <v>0</v>
      </c>
      <c r="AK319" s="30">
        <v>3000</v>
      </c>
      <c r="AL319" s="30">
        <v>3000</v>
      </c>
      <c r="AM319" s="30">
        <v>3000</v>
      </c>
      <c r="AN319" s="30">
        <v>0</v>
      </c>
      <c r="AO319" s="30">
        <v>0</v>
      </c>
      <c r="AP319" s="30">
        <v>0</v>
      </c>
      <c r="AQ319" s="30">
        <v>0</v>
      </c>
      <c r="AR319" s="30">
        <v>0</v>
      </c>
      <c r="AS319" s="30">
        <v>0</v>
      </c>
      <c r="AT319" s="30">
        <v>0</v>
      </c>
      <c r="AU319" s="121">
        <v>0</v>
      </c>
      <c r="AV319" s="129" t="s">
        <v>784</v>
      </c>
      <c r="AW319" s="129" t="s">
        <v>796</v>
      </c>
      <c r="AX319" s="129" t="s">
        <v>797</v>
      </c>
    </row>
    <row r="320" spans="1:50" ht="24" x14ac:dyDescent="0.25">
      <c r="A320" s="120">
        <v>46038</v>
      </c>
      <c r="B320" s="28" t="s">
        <v>552</v>
      </c>
      <c r="C320" s="25" t="s">
        <v>427</v>
      </c>
      <c r="D320" s="25" t="s">
        <v>430</v>
      </c>
      <c r="E320" s="25" t="s">
        <v>423</v>
      </c>
      <c r="F320" s="29" t="s">
        <v>243</v>
      </c>
      <c r="G320" s="29" t="s">
        <v>19</v>
      </c>
      <c r="H320" s="29" t="s">
        <v>178</v>
      </c>
      <c r="I320" s="29" t="s">
        <v>269</v>
      </c>
      <c r="J320" s="29" t="s">
        <v>868</v>
      </c>
      <c r="K320" s="25" t="s">
        <v>248</v>
      </c>
      <c r="L320" s="25" t="s">
        <v>1055</v>
      </c>
      <c r="M320" s="25" t="s">
        <v>1140</v>
      </c>
      <c r="N320" s="25" t="s">
        <v>877</v>
      </c>
      <c r="O320" s="25">
        <v>10478859061</v>
      </c>
      <c r="P320" s="25" t="s">
        <v>5067</v>
      </c>
      <c r="Q320" s="28" t="s">
        <v>0</v>
      </c>
      <c r="R320" s="29" t="s">
        <v>1141</v>
      </c>
      <c r="S320" s="27" t="s">
        <v>1142</v>
      </c>
      <c r="T320" s="27" t="s">
        <v>1143</v>
      </c>
      <c r="U320" s="28" t="s">
        <v>249</v>
      </c>
      <c r="V320" s="26" t="s">
        <v>248</v>
      </c>
      <c r="W320" s="26" t="s">
        <v>555</v>
      </c>
      <c r="X320" s="26" t="s">
        <v>411</v>
      </c>
      <c r="Y320" s="37" t="s">
        <v>28</v>
      </c>
      <c r="Z320" s="37" t="s">
        <v>178</v>
      </c>
      <c r="AA320" s="37" t="s">
        <v>177</v>
      </c>
      <c r="AB320" s="30">
        <v>3900</v>
      </c>
      <c r="AC320" s="30">
        <v>3900</v>
      </c>
      <c r="AD320" s="31">
        <v>0</v>
      </c>
      <c r="AE320" s="30">
        <v>3900</v>
      </c>
      <c r="AF320" s="30">
        <v>3900</v>
      </c>
      <c r="AG320" s="32">
        <v>0</v>
      </c>
      <c r="AH320" s="30">
        <v>3900</v>
      </c>
      <c r="AI320" s="10" t="s">
        <v>573</v>
      </c>
      <c r="AJ320" s="30">
        <v>0</v>
      </c>
      <c r="AK320" s="30">
        <v>1300</v>
      </c>
      <c r="AL320" s="30">
        <v>1300</v>
      </c>
      <c r="AM320" s="30">
        <v>1300</v>
      </c>
      <c r="AN320" s="30">
        <v>0</v>
      </c>
      <c r="AO320" s="30">
        <v>0</v>
      </c>
      <c r="AP320" s="30">
        <v>0</v>
      </c>
      <c r="AQ320" s="30">
        <v>0</v>
      </c>
      <c r="AR320" s="30">
        <v>0</v>
      </c>
      <c r="AS320" s="30">
        <v>0</v>
      </c>
      <c r="AT320" s="30">
        <v>0</v>
      </c>
      <c r="AU320" s="121">
        <v>0</v>
      </c>
      <c r="AV320" s="129" t="s">
        <v>784</v>
      </c>
      <c r="AW320" s="129" t="s">
        <v>796</v>
      </c>
      <c r="AX320" s="129" t="s">
        <v>1025</v>
      </c>
    </row>
    <row r="321" spans="1:50" ht="24" x14ac:dyDescent="0.25">
      <c r="A321" s="120">
        <v>46038</v>
      </c>
      <c r="B321" s="28" t="s">
        <v>552</v>
      </c>
      <c r="C321" s="25" t="s">
        <v>427</v>
      </c>
      <c r="D321" s="25" t="s">
        <v>430</v>
      </c>
      <c r="E321" s="25" t="s">
        <v>423</v>
      </c>
      <c r="F321" s="29" t="s">
        <v>243</v>
      </c>
      <c r="G321" s="29" t="s">
        <v>19</v>
      </c>
      <c r="H321" s="29" t="s">
        <v>581</v>
      </c>
      <c r="I321" s="29" t="s">
        <v>269</v>
      </c>
      <c r="J321" s="29" t="s">
        <v>868</v>
      </c>
      <c r="K321" s="25" t="s">
        <v>443</v>
      </c>
      <c r="L321" s="25" t="s">
        <v>1126</v>
      </c>
      <c r="M321" s="25" t="s">
        <v>1144</v>
      </c>
      <c r="N321" s="25" t="s">
        <v>877</v>
      </c>
      <c r="O321" s="25">
        <v>20102762925</v>
      </c>
      <c r="P321" s="25" t="s">
        <v>5068</v>
      </c>
      <c r="Q321" s="28" t="s">
        <v>0</v>
      </c>
      <c r="R321" s="29" t="s">
        <v>1145</v>
      </c>
      <c r="S321" s="27" t="s">
        <v>1146</v>
      </c>
      <c r="T321" s="27" t="s">
        <v>1147</v>
      </c>
      <c r="U321" s="28" t="s">
        <v>289</v>
      </c>
      <c r="V321" s="26" t="s">
        <v>443</v>
      </c>
      <c r="W321" s="26" t="s">
        <v>627</v>
      </c>
      <c r="X321" s="26" t="s">
        <v>411</v>
      </c>
      <c r="Y321" s="37" t="s">
        <v>101</v>
      </c>
      <c r="Z321" s="37" t="s">
        <v>103</v>
      </c>
      <c r="AA321" s="37" t="s">
        <v>102</v>
      </c>
      <c r="AB321" s="30">
        <v>1750</v>
      </c>
      <c r="AC321" s="30">
        <v>1750</v>
      </c>
      <c r="AD321" s="31">
        <v>0</v>
      </c>
      <c r="AE321" s="30">
        <v>1750</v>
      </c>
      <c r="AF321" s="30">
        <v>436.70000000000005</v>
      </c>
      <c r="AG321" s="32">
        <v>1313.3</v>
      </c>
      <c r="AH321" s="30">
        <v>436.70000000000005</v>
      </c>
      <c r="AI321" s="10" t="s">
        <v>573</v>
      </c>
      <c r="AJ321" s="30">
        <v>69.900000000000006</v>
      </c>
      <c r="AK321" s="30">
        <v>70.2</v>
      </c>
      <c r="AL321" s="30">
        <v>79.5</v>
      </c>
      <c r="AM321" s="30">
        <v>79.5</v>
      </c>
      <c r="AN321" s="30">
        <v>68.7</v>
      </c>
      <c r="AO321" s="30">
        <v>68.900000000000006</v>
      </c>
      <c r="AP321" s="30">
        <v>0</v>
      </c>
      <c r="AQ321" s="30">
        <v>0</v>
      </c>
      <c r="AR321" s="30">
        <v>0</v>
      </c>
      <c r="AS321" s="30">
        <v>0</v>
      </c>
      <c r="AT321" s="30">
        <v>0</v>
      </c>
      <c r="AU321" s="121">
        <v>0</v>
      </c>
      <c r="AV321" s="129" t="s">
        <v>784</v>
      </c>
      <c r="AW321" s="129" t="s">
        <v>785</v>
      </c>
      <c r="AX321" s="129" t="s">
        <v>527</v>
      </c>
    </row>
    <row r="322" spans="1:50" ht="24" x14ac:dyDescent="0.25">
      <c r="A322" s="120">
        <v>46038</v>
      </c>
      <c r="B322" s="28" t="s">
        <v>552</v>
      </c>
      <c r="C322" s="25" t="s">
        <v>427</v>
      </c>
      <c r="D322" s="25" t="s">
        <v>430</v>
      </c>
      <c r="E322" s="25" t="s">
        <v>423</v>
      </c>
      <c r="F322" s="29" t="s">
        <v>243</v>
      </c>
      <c r="G322" s="29" t="s">
        <v>19</v>
      </c>
      <c r="H322" s="29" t="s">
        <v>422</v>
      </c>
      <c r="I322" s="29" t="s">
        <v>579</v>
      </c>
      <c r="J322" s="29" t="s">
        <v>777</v>
      </c>
      <c r="K322" s="25" t="s">
        <v>430</v>
      </c>
      <c r="L322" s="25" t="s">
        <v>1073</v>
      </c>
      <c r="M322" s="25" t="s">
        <v>1148</v>
      </c>
      <c r="N322" s="25" t="s">
        <v>877</v>
      </c>
      <c r="O322" s="25">
        <v>10746550729</v>
      </c>
      <c r="P322" s="25" t="s">
        <v>5069</v>
      </c>
      <c r="Q322" s="28" t="s">
        <v>0</v>
      </c>
      <c r="R322" s="29" t="s">
        <v>1149</v>
      </c>
      <c r="S322" s="27" t="s">
        <v>1150</v>
      </c>
      <c r="T322" s="27" t="s">
        <v>1151</v>
      </c>
      <c r="U322" s="28" t="s">
        <v>270</v>
      </c>
      <c r="V322" s="26" t="s">
        <v>430</v>
      </c>
      <c r="W322" s="26" t="s">
        <v>593</v>
      </c>
      <c r="X322" s="26" t="s">
        <v>411</v>
      </c>
      <c r="Y322" s="37" t="s">
        <v>200</v>
      </c>
      <c r="Z322" s="37" t="s">
        <v>586</v>
      </c>
      <c r="AA322" s="37" t="s">
        <v>585</v>
      </c>
      <c r="AB322" s="30">
        <v>10500</v>
      </c>
      <c r="AC322" s="30">
        <v>10500</v>
      </c>
      <c r="AD322" s="31">
        <v>0</v>
      </c>
      <c r="AE322" s="30">
        <v>10500</v>
      </c>
      <c r="AF322" s="30">
        <v>10500</v>
      </c>
      <c r="AG322" s="32">
        <v>0</v>
      </c>
      <c r="AH322" s="30">
        <v>10500</v>
      </c>
      <c r="AI322" s="10" t="s">
        <v>573</v>
      </c>
      <c r="AJ322" s="30">
        <v>0</v>
      </c>
      <c r="AK322" s="30">
        <v>3500</v>
      </c>
      <c r="AL322" s="30">
        <v>3500</v>
      </c>
      <c r="AM322" s="30">
        <v>3500</v>
      </c>
      <c r="AN322" s="30">
        <v>0</v>
      </c>
      <c r="AO322" s="30">
        <v>0</v>
      </c>
      <c r="AP322" s="30">
        <v>0</v>
      </c>
      <c r="AQ322" s="30">
        <v>0</v>
      </c>
      <c r="AR322" s="30">
        <v>0</v>
      </c>
      <c r="AS322" s="30">
        <v>0</v>
      </c>
      <c r="AT322" s="30">
        <v>0</v>
      </c>
      <c r="AU322" s="121">
        <v>0</v>
      </c>
      <c r="AV322" s="129" t="s">
        <v>784</v>
      </c>
      <c r="AW322" s="129" t="s">
        <v>796</v>
      </c>
      <c r="AX322" s="129" t="s">
        <v>797</v>
      </c>
    </row>
    <row r="323" spans="1:50" ht="24" x14ac:dyDescent="0.25">
      <c r="A323" s="120">
        <v>46038</v>
      </c>
      <c r="B323" s="28" t="s">
        <v>552</v>
      </c>
      <c r="C323" s="25" t="s">
        <v>427</v>
      </c>
      <c r="D323" s="25" t="s">
        <v>429</v>
      </c>
      <c r="E323" s="25" t="s">
        <v>423</v>
      </c>
      <c r="F323" s="29" t="s">
        <v>243</v>
      </c>
      <c r="G323" s="29" t="s">
        <v>19</v>
      </c>
      <c r="H323" s="29" t="s">
        <v>422</v>
      </c>
      <c r="I323" s="29" t="s">
        <v>579</v>
      </c>
      <c r="J323" s="29" t="s">
        <v>777</v>
      </c>
      <c r="K323" s="25" t="s">
        <v>429</v>
      </c>
      <c r="L323" s="25" t="s">
        <v>1022</v>
      </c>
      <c r="M323" s="25" t="s">
        <v>1152</v>
      </c>
      <c r="N323" s="25" t="s">
        <v>800</v>
      </c>
      <c r="O323" s="25">
        <v>10747419855</v>
      </c>
      <c r="P323" s="25" t="s">
        <v>5070</v>
      </c>
      <c r="Q323" s="28" t="s">
        <v>0</v>
      </c>
      <c r="R323" s="29" t="s">
        <v>1153</v>
      </c>
      <c r="S323" s="27" t="s">
        <v>1154</v>
      </c>
      <c r="T323" s="27" t="s">
        <v>1155</v>
      </c>
      <c r="U323" s="28" t="s">
        <v>277</v>
      </c>
      <c r="V323" s="26" t="s">
        <v>429</v>
      </c>
      <c r="W323" s="26" t="s">
        <v>617</v>
      </c>
      <c r="X323" s="26" t="s">
        <v>411</v>
      </c>
      <c r="Y323" s="37" t="s">
        <v>200</v>
      </c>
      <c r="Z323" s="37" t="s">
        <v>586</v>
      </c>
      <c r="AA323" s="37" t="s">
        <v>585</v>
      </c>
      <c r="AB323" s="30">
        <v>18000</v>
      </c>
      <c r="AC323" s="30">
        <v>18000</v>
      </c>
      <c r="AD323" s="31">
        <v>0</v>
      </c>
      <c r="AE323" s="30">
        <v>18000</v>
      </c>
      <c r="AF323" s="30">
        <v>18000</v>
      </c>
      <c r="AG323" s="32">
        <v>0</v>
      </c>
      <c r="AH323" s="30">
        <v>18000</v>
      </c>
      <c r="AI323" s="10" t="s">
        <v>573</v>
      </c>
      <c r="AJ323" s="30">
        <v>0</v>
      </c>
      <c r="AK323" s="30">
        <v>6000</v>
      </c>
      <c r="AL323" s="30">
        <v>12000</v>
      </c>
      <c r="AM323" s="30">
        <v>0</v>
      </c>
      <c r="AN323" s="30">
        <v>0</v>
      </c>
      <c r="AO323" s="30">
        <v>0</v>
      </c>
      <c r="AP323" s="30">
        <v>0</v>
      </c>
      <c r="AQ323" s="30">
        <v>0</v>
      </c>
      <c r="AR323" s="30">
        <v>0</v>
      </c>
      <c r="AS323" s="30">
        <v>0</v>
      </c>
      <c r="AT323" s="30">
        <v>0</v>
      </c>
      <c r="AU323" s="121">
        <v>0</v>
      </c>
      <c r="AV323" s="129" t="s">
        <v>784</v>
      </c>
      <c r="AW323" s="129" t="s">
        <v>796</v>
      </c>
      <c r="AX323" s="129" t="s">
        <v>797</v>
      </c>
    </row>
    <row r="324" spans="1:50" ht="24" x14ac:dyDescent="0.25">
      <c r="A324" s="120">
        <v>46038</v>
      </c>
      <c r="B324" s="28" t="s">
        <v>552</v>
      </c>
      <c r="C324" s="25" t="s">
        <v>427</v>
      </c>
      <c r="D324" s="25" t="s">
        <v>430</v>
      </c>
      <c r="E324" s="25" t="s">
        <v>423</v>
      </c>
      <c r="F324" s="29" t="s">
        <v>243</v>
      </c>
      <c r="G324" s="29" t="s">
        <v>19</v>
      </c>
      <c r="H324" s="29" t="s">
        <v>422</v>
      </c>
      <c r="I324" s="29" t="s">
        <v>579</v>
      </c>
      <c r="J324" s="29" t="s">
        <v>777</v>
      </c>
      <c r="K324" s="25" t="s">
        <v>430</v>
      </c>
      <c r="L324" s="25" t="s">
        <v>1077</v>
      </c>
      <c r="M324" s="25" t="s">
        <v>1156</v>
      </c>
      <c r="N324" s="25" t="s">
        <v>877</v>
      </c>
      <c r="O324" s="25">
        <v>10094273841</v>
      </c>
      <c r="P324" s="25" t="s">
        <v>5071</v>
      </c>
      <c r="Q324" s="28" t="s">
        <v>0</v>
      </c>
      <c r="R324" s="29" t="s">
        <v>1157</v>
      </c>
      <c r="S324" s="27" t="s">
        <v>1158</v>
      </c>
      <c r="T324" s="27" t="s">
        <v>1159</v>
      </c>
      <c r="U324" s="28" t="s">
        <v>270</v>
      </c>
      <c r="V324" s="26" t="s">
        <v>430</v>
      </c>
      <c r="W324" s="26" t="s">
        <v>593</v>
      </c>
      <c r="X324" s="26" t="s">
        <v>411</v>
      </c>
      <c r="Y324" s="37" t="s">
        <v>200</v>
      </c>
      <c r="Z324" s="37" t="s">
        <v>586</v>
      </c>
      <c r="AA324" s="37" t="s">
        <v>585</v>
      </c>
      <c r="AB324" s="30">
        <v>7500</v>
      </c>
      <c r="AC324" s="30">
        <v>7500</v>
      </c>
      <c r="AD324" s="31">
        <v>0</v>
      </c>
      <c r="AE324" s="30">
        <v>7500</v>
      </c>
      <c r="AF324" s="30">
        <v>7500</v>
      </c>
      <c r="AG324" s="32">
        <v>0</v>
      </c>
      <c r="AH324" s="30">
        <v>7500</v>
      </c>
      <c r="AI324" s="10" t="s">
        <v>573</v>
      </c>
      <c r="AJ324" s="30">
        <v>0</v>
      </c>
      <c r="AK324" s="30">
        <v>2500</v>
      </c>
      <c r="AL324" s="30">
        <v>2500</v>
      </c>
      <c r="AM324" s="30">
        <v>2500</v>
      </c>
      <c r="AN324" s="30">
        <v>0</v>
      </c>
      <c r="AO324" s="30">
        <v>0</v>
      </c>
      <c r="AP324" s="30">
        <v>0</v>
      </c>
      <c r="AQ324" s="30">
        <v>0</v>
      </c>
      <c r="AR324" s="30">
        <v>0</v>
      </c>
      <c r="AS324" s="30">
        <v>0</v>
      </c>
      <c r="AT324" s="30">
        <v>0</v>
      </c>
      <c r="AU324" s="121">
        <v>0</v>
      </c>
      <c r="AV324" s="129" t="s">
        <v>784</v>
      </c>
      <c r="AW324" s="129" t="s">
        <v>796</v>
      </c>
      <c r="AX324" s="129" t="s">
        <v>797</v>
      </c>
    </row>
    <row r="325" spans="1:50" ht="24" x14ac:dyDescent="0.25">
      <c r="A325" s="120">
        <v>46038</v>
      </c>
      <c r="B325" s="28" t="s">
        <v>552</v>
      </c>
      <c r="C325" s="25" t="s">
        <v>427</v>
      </c>
      <c r="D325" s="25" t="s">
        <v>430</v>
      </c>
      <c r="E325" s="25" t="s">
        <v>423</v>
      </c>
      <c r="F325" s="29" t="s">
        <v>243</v>
      </c>
      <c r="G325" s="29" t="s">
        <v>19</v>
      </c>
      <c r="H325" s="29" t="s">
        <v>148</v>
      </c>
      <c r="I325" s="29" t="s">
        <v>579</v>
      </c>
      <c r="J325" s="29" t="s">
        <v>777</v>
      </c>
      <c r="K325" s="25" t="s">
        <v>430</v>
      </c>
      <c r="L325" s="25" t="s">
        <v>1160</v>
      </c>
      <c r="M325" s="25" t="s">
        <v>1161</v>
      </c>
      <c r="N325" s="25" t="s">
        <v>1162</v>
      </c>
      <c r="O325" s="25">
        <v>20418896915</v>
      </c>
      <c r="P325" s="25" t="s">
        <v>5072</v>
      </c>
      <c r="Q325" s="28" t="s">
        <v>0</v>
      </c>
      <c r="R325" s="29" t="s">
        <v>1163</v>
      </c>
      <c r="S325" s="27" t="s">
        <v>1164</v>
      </c>
      <c r="T325" s="27" t="s">
        <v>1165</v>
      </c>
      <c r="U325" s="28" t="s">
        <v>270</v>
      </c>
      <c r="V325" s="26" t="s">
        <v>430</v>
      </c>
      <c r="W325" s="26" t="s">
        <v>593</v>
      </c>
      <c r="X325" s="26" t="s">
        <v>411</v>
      </c>
      <c r="Y325" s="37" t="s">
        <v>152</v>
      </c>
      <c r="Z325" s="37" t="s">
        <v>154</v>
      </c>
      <c r="AA325" s="37" t="s">
        <v>153</v>
      </c>
      <c r="AB325" s="30">
        <v>-5097.2700000000004</v>
      </c>
      <c r="AC325" s="30">
        <v>0</v>
      </c>
      <c r="AD325" s="31">
        <v>-5097.2700000000004</v>
      </c>
      <c r="AE325" s="30">
        <v>45824.77</v>
      </c>
      <c r="AF325" s="30">
        <v>45824.77</v>
      </c>
      <c r="AG325" s="32">
        <v>-50922.039999999994</v>
      </c>
      <c r="AH325" s="30">
        <v>45824.77</v>
      </c>
      <c r="AI325" s="10" t="s">
        <v>573</v>
      </c>
      <c r="AJ325" s="30">
        <v>0</v>
      </c>
      <c r="AK325" s="30">
        <v>0</v>
      </c>
      <c r="AL325" s="30">
        <v>0</v>
      </c>
      <c r="AM325" s="30">
        <v>45824.77</v>
      </c>
      <c r="AN325" s="30">
        <v>0</v>
      </c>
      <c r="AO325" s="30">
        <v>0</v>
      </c>
      <c r="AP325" s="30">
        <v>0</v>
      </c>
      <c r="AQ325" s="30">
        <v>0</v>
      </c>
      <c r="AR325" s="30">
        <v>0</v>
      </c>
      <c r="AS325" s="30">
        <v>0</v>
      </c>
      <c r="AT325" s="30">
        <v>0</v>
      </c>
      <c r="AU325" s="121">
        <v>0</v>
      </c>
      <c r="AV325" s="129" t="s">
        <v>1011</v>
      </c>
      <c r="AW325" s="129" t="s">
        <v>1011</v>
      </c>
      <c r="AX325" s="129" t="s">
        <v>527</v>
      </c>
    </row>
    <row r="326" spans="1:50" ht="24" x14ac:dyDescent="0.25">
      <c r="A326" s="120">
        <v>46038</v>
      </c>
      <c r="B326" s="28" t="s">
        <v>552</v>
      </c>
      <c r="C326" s="25" t="s">
        <v>427</v>
      </c>
      <c r="D326" s="25" t="s">
        <v>430</v>
      </c>
      <c r="E326" s="25" t="s">
        <v>423</v>
      </c>
      <c r="F326" s="29" t="s">
        <v>243</v>
      </c>
      <c r="G326" s="29" t="s">
        <v>19</v>
      </c>
      <c r="H326" s="29" t="s">
        <v>148</v>
      </c>
      <c r="I326" s="29" t="s">
        <v>579</v>
      </c>
      <c r="J326" s="29" t="s">
        <v>777</v>
      </c>
      <c r="K326" s="25" t="s">
        <v>430</v>
      </c>
      <c r="L326" s="25" t="s">
        <v>1160</v>
      </c>
      <c r="M326" s="25" t="s">
        <v>1161</v>
      </c>
      <c r="N326" s="25" t="s">
        <v>1162</v>
      </c>
      <c r="O326" s="25">
        <v>20418896915</v>
      </c>
      <c r="P326" s="25" t="s">
        <v>5072</v>
      </c>
      <c r="Q326" s="28" t="s">
        <v>0</v>
      </c>
      <c r="R326" s="29" t="s">
        <v>1163</v>
      </c>
      <c r="S326" s="27" t="s">
        <v>1164</v>
      </c>
      <c r="T326" s="27" t="s">
        <v>1165</v>
      </c>
      <c r="U326" s="28" t="s">
        <v>270</v>
      </c>
      <c r="V326" s="26" t="s">
        <v>430</v>
      </c>
      <c r="W326" s="26" t="s">
        <v>593</v>
      </c>
      <c r="X326" s="26" t="s">
        <v>411</v>
      </c>
      <c r="Y326" s="37" t="s">
        <v>158</v>
      </c>
      <c r="Z326" s="37" t="s">
        <v>160</v>
      </c>
      <c r="AA326" s="37" t="s">
        <v>159</v>
      </c>
      <c r="AB326" s="30">
        <v>91804.35</v>
      </c>
      <c r="AC326" s="30">
        <v>0</v>
      </c>
      <c r="AD326" s="31">
        <v>91804.35</v>
      </c>
      <c r="AE326" s="30">
        <v>52775.28</v>
      </c>
      <c r="AF326" s="30">
        <v>52775.28</v>
      </c>
      <c r="AG326" s="32">
        <v>39029.070000000007</v>
      </c>
      <c r="AH326" s="30">
        <v>52775.28</v>
      </c>
      <c r="AI326" s="10" t="s">
        <v>573</v>
      </c>
      <c r="AJ326" s="30">
        <v>0</v>
      </c>
      <c r="AK326" s="30">
        <v>0</v>
      </c>
      <c r="AL326" s="30">
        <v>0</v>
      </c>
      <c r="AM326" s="30">
        <v>52775.28</v>
      </c>
      <c r="AN326" s="30">
        <v>0</v>
      </c>
      <c r="AO326" s="30">
        <v>0</v>
      </c>
      <c r="AP326" s="30">
        <v>0</v>
      </c>
      <c r="AQ326" s="30">
        <v>0</v>
      </c>
      <c r="AR326" s="30">
        <v>0</v>
      </c>
      <c r="AS326" s="30">
        <v>0</v>
      </c>
      <c r="AT326" s="30">
        <v>0</v>
      </c>
      <c r="AU326" s="121">
        <v>0</v>
      </c>
      <c r="AV326" s="129" t="s">
        <v>919</v>
      </c>
      <c r="AW326" s="129" t="s">
        <v>785</v>
      </c>
      <c r="AX326" s="129" t="s">
        <v>527</v>
      </c>
    </row>
    <row r="327" spans="1:50" ht="24" x14ac:dyDescent="0.25">
      <c r="A327" s="120">
        <v>46038</v>
      </c>
      <c r="B327" s="28" t="s">
        <v>552</v>
      </c>
      <c r="C327" s="25" t="s">
        <v>427</v>
      </c>
      <c r="D327" s="25" t="s">
        <v>430</v>
      </c>
      <c r="E327" s="25" t="s">
        <v>423</v>
      </c>
      <c r="F327" s="29" t="s">
        <v>243</v>
      </c>
      <c r="G327" s="29" t="s">
        <v>19</v>
      </c>
      <c r="H327" s="29" t="s">
        <v>148</v>
      </c>
      <c r="I327" s="29" t="s">
        <v>579</v>
      </c>
      <c r="J327" s="29" t="s">
        <v>777</v>
      </c>
      <c r="K327" s="25" t="s">
        <v>430</v>
      </c>
      <c r="L327" s="25" t="s">
        <v>1160</v>
      </c>
      <c r="M327" s="25" t="s">
        <v>1161</v>
      </c>
      <c r="N327" s="25" t="s">
        <v>1162</v>
      </c>
      <c r="O327" s="25">
        <v>20418896915</v>
      </c>
      <c r="P327" s="25" t="s">
        <v>5072</v>
      </c>
      <c r="Q327" s="28" t="s">
        <v>0</v>
      </c>
      <c r="R327" s="29" t="s">
        <v>1163</v>
      </c>
      <c r="S327" s="27" t="s">
        <v>1164</v>
      </c>
      <c r="T327" s="27" t="s">
        <v>1165</v>
      </c>
      <c r="U327" s="28" t="s">
        <v>270</v>
      </c>
      <c r="V327" s="26" t="s">
        <v>430</v>
      </c>
      <c r="W327" s="26" t="s">
        <v>593</v>
      </c>
      <c r="X327" s="26" t="s">
        <v>411</v>
      </c>
      <c r="Y327" s="37" t="s">
        <v>161</v>
      </c>
      <c r="Z327" s="37" t="s">
        <v>163</v>
      </c>
      <c r="AA327" s="37" t="s">
        <v>162</v>
      </c>
      <c r="AB327" s="30">
        <v>34308.559999999998</v>
      </c>
      <c r="AC327" s="30">
        <v>0</v>
      </c>
      <c r="AD327" s="31">
        <v>34308.559999999998</v>
      </c>
      <c r="AE327" s="30">
        <v>22415.59</v>
      </c>
      <c r="AF327" s="30">
        <v>22415.59</v>
      </c>
      <c r="AG327" s="32">
        <v>11892.969999999998</v>
      </c>
      <c r="AH327" s="30">
        <v>22415.59</v>
      </c>
      <c r="AI327" s="10" t="s">
        <v>573</v>
      </c>
      <c r="AJ327" s="30">
        <v>0</v>
      </c>
      <c r="AK327" s="30">
        <v>0</v>
      </c>
      <c r="AL327" s="30">
        <v>0</v>
      </c>
      <c r="AM327" s="30">
        <v>22415.59</v>
      </c>
      <c r="AN327" s="30">
        <v>0</v>
      </c>
      <c r="AO327" s="30">
        <v>0</v>
      </c>
      <c r="AP327" s="30">
        <v>0</v>
      </c>
      <c r="AQ327" s="30">
        <v>0</v>
      </c>
      <c r="AR327" s="30">
        <v>0</v>
      </c>
      <c r="AS327" s="30">
        <v>0</v>
      </c>
      <c r="AT327" s="30">
        <v>0</v>
      </c>
      <c r="AU327" s="121">
        <v>0</v>
      </c>
      <c r="AV327" s="129" t="s">
        <v>919</v>
      </c>
      <c r="AW327" s="129" t="s">
        <v>785</v>
      </c>
      <c r="AX327" s="129" t="s">
        <v>527</v>
      </c>
    </row>
    <row r="328" spans="1:50" ht="24" x14ac:dyDescent="0.25">
      <c r="A328" s="120">
        <v>46038</v>
      </c>
      <c r="B328" s="28" t="s">
        <v>552</v>
      </c>
      <c r="C328" s="25" t="s">
        <v>427</v>
      </c>
      <c r="D328" s="25" t="s">
        <v>455</v>
      </c>
      <c r="E328" s="25" t="s">
        <v>423</v>
      </c>
      <c r="F328" s="29" t="s">
        <v>243</v>
      </c>
      <c r="G328" s="29" t="s">
        <v>19</v>
      </c>
      <c r="H328" s="29" t="s">
        <v>148</v>
      </c>
      <c r="I328" s="29" t="s">
        <v>579</v>
      </c>
      <c r="J328" s="29" t="s">
        <v>777</v>
      </c>
      <c r="K328" s="25" t="s">
        <v>455</v>
      </c>
      <c r="L328" s="25" t="s">
        <v>1160</v>
      </c>
      <c r="M328" s="25" t="s">
        <v>1161</v>
      </c>
      <c r="N328" s="25" t="s">
        <v>1162</v>
      </c>
      <c r="O328" s="25">
        <v>20418896915</v>
      </c>
      <c r="P328" s="25" t="s">
        <v>5072</v>
      </c>
      <c r="Q328" s="28" t="s">
        <v>0</v>
      </c>
      <c r="R328" s="29" t="s">
        <v>1163</v>
      </c>
      <c r="S328" s="27" t="s">
        <v>1164</v>
      </c>
      <c r="T328" s="27" t="s">
        <v>1165</v>
      </c>
      <c r="U328" s="28" t="s">
        <v>275</v>
      </c>
      <c r="V328" s="26" t="s">
        <v>455</v>
      </c>
      <c r="W328" s="26" t="s">
        <v>611</v>
      </c>
      <c r="X328" s="26" t="s">
        <v>411</v>
      </c>
      <c r="Y328" s="37" t="s">
        <v>149</v>
      </c>
      <c r="Z328" s="37" t="s">
        <v>151</v>
      </c>
      <c r="AA328" s="37" t="s">
        <v>150</v>
      </c>
      <c r="AB328" s="30">
        <v>8925.2000000000007</v>
      </c>
      <c r="AC328" s="30">
        <v>0</v>
      </c>
      <c r="AD328" s="31">
        <v>8925.2000000000007</v>
      </c>
      <c r="AE328" s="30">
        <v>8925.2000000000007</v>
      </c>
      <c r="AF328" s="30">
        <v>8925.2000000000007</v>
      </c>
      <c r="AG328" s="32">
        <v>0</v>
      </c>
      <c r="AH328" s="30">
        <v>8925.2000000000007</v>
      </c>
      <c r="AI328" s="10" t="s">
        <v>573</v>
      </c>
      <c r="AJ328" s="30">
        <v>0</v>
      </c>
      <c r="AK328" s="30">
        <v>0</v>
      </c>
      <c r="AL328" s="30">
        <v>0</v>
      </c>
      <c r="AM328" s="30">
        <v>8925.2000000000007</v>
      </c>
      <c r="AN328" s="30">
        <v>0</v>
      </c>
      <c r="AO328" s="30">
        <v>0</v>
      </c>
      <c r="AP328" s="30">
        <v>0</v>
      </c>
      <c r="AQ328" s="30">
        <v>0</v>
      </c>
      <c r="AR328" s="30">
        <v>0</v>
      </c>
      <c r="AS328" s="30">
        <v>0</v>
      </c>
      <c r="AT328" s="30">
        <v>0</v>
      </c>
      <c r="AU328" s="121">
        <v>0</v>
      </c>
      <c r="AV328" s="129" t="s">
        <v>919</v>
      </c>
      <c r="AW328" s="129" t="s">
        <v>796</v>
      </c>
      <c r="AX328" s="129" t="s">
        <v>527</v>
      </c>
    </row>
    <row r="329" spans="1:50" ht="24" x14ac:dyDescent="0.25">
      <c r="A329" s="120">
        <v>46038</v>
      </c>
      <c r="B329" s="28" t="s">
        <v>552</v>
      </c>
      <c r="C329" s="25" t="s">
        <v>427</v>
      </c>
      <c r="D329" s="25" t="s">
        <v>457</v>
      </c>
      <c r="E329" s="25" t="s">
        <v>423</v>
      </c>
      <c r="F329" s="29" t="s">
        <v>243</v>
      </c>
      <c r="G329" s="29" t="s">
        <v>19</v>
      </c>
      <c r="H329" s="29" t="s">
        <v>422</v>
      </c>
      <c r="I329" s="29" t="s">
        <v>579</v>
      </c>
      <c r="J329" s="29" t="s">
        <v>777</v>
      </c>
      <c r="K329" s="25" t="s">
        <v>457</v>
      </c>
      <c r="L329" s="25" t="s">
        <v>1046</v>
      </c>
      <c r="M329" s="25" t="s">
        <v>1166</v>
      </c>
      <c r="N329" s="25" t="s">
        <v>800</v>
      </c>
      <c r="O329" s="25">
        <v>10730934497</v>
      </c>
      <c r="P329" s="25" t="s">
        <v>5073</v>
      </c>
      <c r="Q329" s="28" t="s">
        <v>0</v>
      </c>
      <c r="R329" s="29" t="s">
        <v>1167</v>
      </c>
      <c r="S329" s="27" t="s">
        <v>1168</v>
      </c>
      <c r="T329" s="27" t="s">
        <v>1169</v>
      </c>
      <c r="U329" s="28" t="s">
        <v>282</v>
      </c>
      <c r="V329" s="26" t="s">
        <v>457</v>
      </c>
      <c r="W329" s="26" t="s">
        <v>624</v>
      </c>
      <c r="X329" s="26" t="s">
        <v>411</v>
      </c>
      <c r="Y329" s="37" t="s">
        <v>200</v>
      </c>
      <c r="Z329" s="37" t="s">
        <v>586</v>
      </c>
      <c r="AA329" s="37" t="s">
        <v>585</v>
      </c>
      <c r="AB329" s="30">
        <v>4500</v>
      </c>
      <c r="AC329" s="30">
        <v>4500</v>
      </c>
      <c r="AD329" s="31">
        <v>0</v>
      </c>
      <c r="AE329" s="30">
        <v>4500</v>
      </c>
      <c r="AF329" s="30">
        <v>4500</v>
      </c>
      <c r="AG329" s="32">
        <v>0</v>
      </c>
      <c r="AH329" s="30">
        <v>4500</v>
      </c>
      <c r="AI329" s="10" t="s">
        <v>573</v>
      </c>
      <c r="AJ329" s="30">
        <v>0</v>
      </c>
      <c r="AK329" s="30">
        <v>4500</v>
      </c>
      <c r="AL329" s="30">
        <v>0</v>
      </c>
      <c r="AM329" s="30">
        <v>0</v>
      </c>
      <c r="AN329" s="30">
        <v>0</v>
      </c>
      <c r="AO329" s="30">
        <v>0</v>
      </c>
      <c r="AP329" s="30">
        <v>0</v>
      </c>
      <c r="AQ329" s="30">
        <v>0</v>
      </c>
      <c r="AR329" s="30">
        <v>0</v>
      </c>
      <c r="AS329" s="30">
        <v>0</v>
      </c>
      <c r="AT329" s="30">
        <v>0</v>
      </c>
      <c r="AU329" s="121">
        <v>0</v>
      </c>
      <c r="AV329" s="129" t="s">
        <v>784</v>
      </c>
      <c r="AW329" s="129" t="s">
        <v>796</v>
      </c>
      <c r="AX329" s="129" t="s">
        <v>797</v>
      </c>
    </row>
    <row r="330" spans="1:50" ht="36" x14ac:dyDescent="0.25">
      <c r="A330" s="120">
        <v>46038</v>
      </c>
      <c r="B330" s="28" t="s">
        <v>552</v>
      </c>
      <c r="C330" s="25" t="s">
        <v>427</v>
      </c>
      <c r="D330" s="25" t="s">
        <v>429</v>
      </c>
      <c r="E330" s="25" t="s">
        <v>423</v>
      </c>
      <c r="F330" s="29" t="s">
        <v>243</v>
      </c>
      <c r="G330" s="29" t="s">
        <v>19</v>
      </c>
      <c r="H330" s="29" t="s">
        <v>422</v>
      </c>
      <c r="I330" s="29" t="s">
        <v>579</v>
      </c>
      <c r="J330" s="29" t="s">
        <v>777</v>
      </c>
      <c r="K330" s="25" t="s">
        <v>429</v>
      </c>
      <c r="L330" s="25" t="s">
        <v>1170</v>
      </c>
      <c r="M330" s="25" t="s">
        <v>1171</v>
      </c>
      <c r="N330" s="25" t="s">
        <v>877</v>
      </c>
      <c r="O330" s="25">
        <v>10257690836</v>
      </c>
      <c r="P330" s="25" t="s">
        <v>5074</v>
      </c>
      <c r="Q330" s="28" t="s">
        <v>0</v>
      </c>
      <c r="R330" s="29" t="s">
        <v>1170</v>
      </c>
      <c r="S330" s="27" t="s">
        <v>1172</v>
      </c>
      <c r="T330" s="27" t="s">
        <v>1173</v>
      </c>
      <c r="U330" s="28" t="s">
        <v>277</v>
      </c>
      <c r="V330" s="26" t="s">
        <v>429</v>
      </c>
      <c r="W330" s="26" t="s">
        <v>617</v>
      </c>
      <c r="X330" s="26" t="s">
        <v>411</v>
      </c>
      <c r="Y330" s="37" t="s">
        <v>200</v>
      </c>
      <c r="Z330" s="37" t="s">
        <v>586</v>
      </c>
      <c r="AA330" s="37" t="s">
        <v>585</v>
      </c>
      <c r="AB330" s="30">
        <v>15000</v>
      </c>
      <c r="AC330" s="30">
        <v>15000</v>
      </c>
      <c r="AD330" s="31">
        <v>0</v>
      </c>
      <c r="AE330" s="30">
        <v>15000</v>
      </c>
      <c r="AF330" s="30">
        <v>15000</v>
      </c>
      <c r="AG330" s="32">
        <v>0</v>
      </c>
      <c r="AH330" s="30">
        <v>15000</v>
      </c>
      <c r="AI330" s="10" t="s">
        <v>573</v>
      </c>
      <c r="AJ330" s="30">
        <v>0</v>
      </c>
      <c r="AK330" s="30">
        <v>5000</v>
      </c>
      <c r="AL330" s="30">
        <v>10000</v>
      </c>
      <c r="AM330" s="30">
        <v>0</v>
      </c>
      <c r="AN330" s="30">
        <v>0</v>
      </c>
      <c r="AO330" s="30">
        <v>0</v>
      </c>
      <c r="AP330" s="30">
        <v>0</v>
      </c>
      <c r="AQ330" s="30">
        <v>0</v>
      </c>
      <c r="AR330" s="30">
        <v>0</v>
      </c>
      <c r="AS330" s="30">
        <v>0</v>
      </c>
      <c r="AT330" s="30">
        <v>0</v>
      </c>
      <c r="AU330" s="121">
        <v>0</v>
      </c>
      <c r="AV330" s="129" t="s">
        <v>784</v>
      </c>
      <c r="AW330" s="129" t="s">
        <v>796</v>
      </c>
      <c r="AX330" s="129" t="s">
        <v>797</v>
      </c>
    </row>
    <row r="331" spans="1:50" ht="24" x14ac:dyDescent="0.25">
      <c r="A331" s="120">
        <v>46038</v>
      </c>
      <c r="B331" s="28" t="s">
        <v>552</v>
      </c>
      <c r="C331" s="25" t="s">
        <v>427</v>
      </c>
      <c r="D331" s="25" t="s">
        <v>430</v>
      </c>
      <c r="E331" s="25" t="s">
        <v>423</v>
      </c>
      <c r="F331" s="29" t="s">
        <v>243</v>
      </c>
      <c r="G331" s="29" t="s">
        <v>19</v>
      </c>
      <c r="H331" s="29" t="s">
        <v>422</v>
      </c>
      <c r="I331" s="29" t="s">
        <v>579</v>
      </c>
      <c r="J331" s="29" t="s">
        <v>777</v>
      </c>
      <c r="K331" s="25" t="s">
        <v>430</v>
      </c>
      <c r="L331" s="25" t="s">
        <v>1112</v>
      </c>
      <c r="M331" s="25" t="s">
        <v>1174</v>
      </c>
      <c r="N331" s="25" t="s">
        <v>877</v>
      </c>
      <c r="O331" s="25">
        <v>10411477245</v>
      </c>
      <c r="P331" s="25" t="s">
        <v>5075</v>
      </c>
      <c r="Q331" s="28" t="s">
        <v>0</v>
      </c>
      <c r="R331" s="29" t="s">
        <v>1175</v>
      </c>
      <c r="S331" s="27" t="s">
        <v>1176</v>
      </c>
      <c r="T331" s="27" t="s">
        <v>1177</v>
      </c>
      <c r="U331" s="28" t="s">
        <v>270</v>
      </c>
      <c r="V331" s="26" t="s">
        <v>430</v>
      </c>
      <c r="W331" s="26" t="s">
        <v>593</v>
      </c>
      <c r="X331" s="26" t="s">
        <v>411</v>
      </c>
      <c r="Y331" s="37" t="s">
        <v>200</v>
      </c>
      <c r="Z331" s="37" t="s">
        <v>586</v>
      </c>
      <c r="AA331" s="37" t="s">
        <v>585</v>
      </c>
      <c r="AB331" s="30">
        <v>18000</v>
      </c>
      <c r="AC331" s="30">
        <v>18000</v>
      </c>
      <c r="AD331" s="31">
        <v>0</v>
      </c>
      <c r="AE331" s="30">
        <v>18000</v>
      </c>
      <c r="AF331" s="30">
        <v>18000</v>
      </c>
      <c r="AG331" s="32">
        <v>0</v>
      </c>
      <c r="AH331" s="30">
        <v>18000</v>
      </c>
      <c r="AI331" s="10" t="s">
        <v>573</v>
      </c>
      <c r="AJ331" s="30">
        <v>0</v>
      </c>
      <c r="AK331" s="30">
        <v>9000</v>
      </c>
      <c r="AL331" s="30">
        <v>9000</v>
      </c>
      <c r="AM331" s="30">
        <v>0</v>
      </c>
      <c r="AN331" s="30">
        <v>0</v>
      </c>
      <c r="AO331" s="30">
        <v>0</v>
      </c>
      <c r="AP331" s="30">
        <v>0</v>
      </c>
      <c r="AQ331" s="30">
        <v>0</v>
      </c>
      <c r="AR331" s="30">
        <v>0</v>
      </c>
      <c r="AS331" s="30">
        <v>0</v>
      </c>
      <c r="AT331" s="30">
        <v>0</v>
      </c>
      <c r="AU331" s="121">
        <v>0</v>
      </c>
      <c r="AV331" s="129" t="s">
        <v>784</v>
      </c>
      <c r="AW331" s="129" t="s">
        <v>796</v>
      </c>
      <c r="AX331" s="129" t="s">
        <v>797</v>
      </c>
    </row>
    <row r="332" spans="1:50" ht="24" x14ac:dyDescent="0.25">
      <c r="A332" s="120">
        <v>46038</v>
      </c>
      <c r="B332" s="28" t="s">
        <v>552</v>
      </c>
      <c r="C332" s="25" t="s">
        <v>427</v>
      </c>
      <c r="D332" s="25" t="s">
        <v>430</v>
      </c>
      <c r="E332" s="25" t="s">
        <v>423</v>
      </c>
      <c r="F332" s="29" t="s">
        <v>243</v>
      </c>
      <c r="G332" s="29" t="s">
        <v>19</v>
      </c>
      <c r="H332" s="29" t="s">
        <v>581</v>
      </c>
      <c r="I332" s="29" t="s">
        <v>269</v>
      </c>
      <c r="J332" s="29" t="s">
        <v>868</v>
      </c>
      <c r="K332" s="25" t="s">
        <v>246</v>
      </c>
      <c r="L332" s="25" t="s">
        <v>1178</v>
      </c>
      <c r="M332" s="25" t="s">
        <v>1179</v>
      </c>
      <c r="N332" s="25" t="s">
        <v>1090</v>
      </c>
      <c r="O332" s="25">
        <v>20119147051</v>
      </c>
      <c r="P332" s="25" t="s">
        <v>5076</v>
      </c>
      <c r="Q332" s="28" t="s">
        <v>0</v>
      </c>
      <c r="R332" s="29" t="s">
        <v>875</v>
      </c>
      <c r="S332" s="27" t="s">
        <v>1180</v>
      </c>
      <c r="T332" s="27" t="s">
        <v>1181</v>
      </c>
      <c r="U332" s="28" t="s">
        <v>247</v>
      </c>
      <c r="V332" s="26" t="s">
        <v>246</v>
      </c>
      <c r="W332" s="26" t="s">
        <v>554</v>
      </c>
      <c r="X332" s="26" t="s">
        <v>411</v>
      </c>
      <c r="Y332" s="37" t="s">
        <v>101</v>
      </c>
      <c r="Z332" s="37" t="s">
        <v>103</v>
      </c>
      <c r="AA332" s="37" t="s">
        <v>102</v>
      </c>
      <c r="AB332" s="30">
        <v>180</v>
      </c>
      <c r="AC332" s="30">
        <v>180</v>
      </c>
      <c r="AD332" s="31">
        <v>0</v>
      </c>
      <c r="AE332" s="30">
        <v>180</v>
      </c>
      <c r="AF332" s="30">
        <v>138.70000000000002</v>
      </c>
      <c r="AG332" s="32">
        <v>41.299999999999983</v>
      </c>
      <c r="AH332" s="30">
        <v>138.70000000000002</v>
      </c>
      <c r="AI332" s="10" t="s">
        <v>573</v>
      </c>
      <c r="AJ332" s="30">
        <v>11</v>
      </c>
      <c r="AK332" s="30">
        <v>12</v>
      </c>
      <c r="AL332" s="30">
        <v>31</v>
      </c>
      <c r="AM332" s="30">
        <v>31</v>
      </c>
      <c r="AN332" s="30">
        <v>25.4</v>
      </c>
      <c r="AO332" s="30">
        <v>14.7</v>
      </c>
      <c r="AP332" s="30">
        <v>13.6</v>
      </c>
      <c r="AQ332" s="30">
        <v>0</v>
      </c>
      <c r="AR332" s="30">
        <v>0</v>
      </c>
      <c r="AS332" s="30">
        <v>0</v>
      </c>
      <c r="AT332" s="30">
        <v>0</v>
      </c>
      <c r="AU332" s="121">
        <v>0</v>
      </c>
      <c r="AV332" s="129" t="s">
        <v>784</v>
      </c>
      <c r="AW332" s="129" t="s">
        <v>785</v>
      </c>
      <c r="AX332" s="129" t="s">
        <v>527</v>
      </c>
    </row>
    <row r="333" spans="1:50" ht="24" x14ac:dyDescent="0.25">
      <c r="A333" s="120">
        <v>46038</v>
      </c>
      <c r="B333" s="28" t="s">
        <v>552</v>
      </c>
      <c r="C333" s="25" t="s">
        <v>427</v>
      </c>
      <c r="D333" s="25" t="s">
        <v>430</v>
      </c>
      <c r="E333" s="25" t="s">
        <v>423</v>
      </c>
      <c r="F333" s="29" t="s">
        <v>243</v>
      </c>
      <c r="G333" s="29" t="s">
        <v>19</v>
      </c>
      <c r="H333" s="29" t="s">
        <v>178</v>
      </c>
      <c r="I333" s="29" t="s">
        <v>269</v>
      </c>
      <c r="J333" s="29" t="s">
        <v>868</v>
      </c>
      <c r="K333" s="25" t="s">
        <v>252</v>
      </c>
      <c r="L333" s="25" t="s">
        <v>1145</v>
      </c>
      <c r="M333" s="25" t="s">
        <v>1182</v>
      </c>
      <c r="N333" s="25" t="s">
        <v>877</v>
      </c>
      <c r="O333" s="25">
        <v>10464961700</v>
      </c>
      <c r="P333" s="25" t="s">
        <v>5077</v>
      </c>
      <c r="Q333" s="28" t="s">
        <v>0</v>
      </c>
      <c r="R333" s="29" t="s">
        <v>1183</v>
      </c>
      <c r="S333" s="27" t="s">
        <v>1184</v>
      </c>
      <c r="T333" s="27" t="s">
        <v>1185</v>
      </c>
      <c r="U333" s="28" t="s">
        <v>253</v>
      </c>
      <c r="V333" s="26" t="s">
        <v>252</v>
      </c>
      <c r="W333" s="26" t="s">
        <v>557</v>
      </c>
      <c r="X333" s="26" t="s">
        <v>411</v>
      </c>
      <c r="Y333" s="37" t="s">
        <v>28</v>
      </c>
      <c r="Z333" s="37" t="s">
        <v>178</v>
      </c>
      <c r="AA333" s="37" t="s">
        <v>177</v>
      </c>
      <c r="AB333" s="30">
        <v>3900</v>
      </c>
      <c r="AC333" s="30">
        <v>3900</v>
      </c>
      <c r="AD333" s="31">
        <v>0</v>
      </c>
      <c r="AE333" s="30">
        <v>3900</v>
      </c>
      <c r="AF333" s="30">
        <v>3900</v>
      </c>
      <c r="AG333" s="32">
        <v>0</v>
      </c>
      <c r="AH333" s="30">
        <v>3900</v>
      </c>
      <c r="AI333" s="10" t="s">
        <v>573</v>
      </c>
      <c r="AJ333" s="30">
        <v>0</v>
      </c>
      <c r="AK333" s="30">
        <v>1300</v>
      </c>
      <c r="AL333" s="30">
        <v>1300</v>
      </c>
      <c r="AM333" s="30">
        <v>1300</v>
      </c>
      <c r="AN333" s="30">
        <v>0</v>
      </c>
      <c r="AO333" s="30">
        <v>0</v>
      </c>
      <c r="AP333" s="30">
        <v>0</v>
      </c>
      <c r="AQ333" s="30">
        <v>0</v>
      </c>
      <c r="AR333" s="30">
        <v>0</v>
      </c>
      <c r="AS333" s="30">
        <v>0</v>
      </c>
      <c r="AT333" s="30">
        <v>0</v>
      </c>
      <c r="AU333" s="121">
        <v>0</v>
      </c>
      <c r="AV333" s="129" t="s">
        <v>784</v>
      </c>
      <c r="AW333" s="129" t="s">
        <v>796</v>
      </c>
      <c r="AX333" s="129" t="s">
        <v>1025</v>
      </c>
    </row>
    <row r="334" spans="1:50" ht="24" x14ac:dyDescent="0.25">
      <c r="A334" s="120">
        <v>46038</v>
      </c>
      <c r="B334" s="28" t="s">
        <v>552</v>
      </c>
      <c r="C334" s="25" t="s">
        <v>427</v>
      </c>
      <c r="D334" s="25" t="s">
        <v>430</v>
      </c>
      <c r="E334" s="25" t="s">
        <v>423</v>
      </c>
      <c r="F334" s="29" t="s">
        <v>243</v>
      </c>
      <c r="G334" s="29" t="s">
        <v>19</v>
      </c>
      <c r="H334" s="29" t="s">
        <v>178</v>
      </c>
      <c r="I334" s="29" t="s">
        <v>269</v>
      </c>
      <c r="J334" s="29" t="s">
        <v>868</v>
      </c>
      <c r="K334" s="25" t="s">
        <v>244</v>
      </c>
      <c r="L334" s="25" t="s">
        <v>1175</v>
      </c>
      <c r="M334" s="25" t="s">
        <v>1186</v>
      </c>
      <c r="N334" s="25" t="s">
        <v>877</v>
      </c>
      <c r="O334" s="25">
        <v>10717833185</v>
      </c>
      <c r="P334" s="25" t="s">
        <v>5078</v>
      </c>
      <c r="Q334" s="28" t="s">
        <v>0</v>
      </c>
      <c r="R334" s="29" t="s">
        <v>1187</v>
      </c>
      <c r="S334" s="27" t="s">
        <v>1188</v>
      </c>
      <c r="T334" s="27" t="s">
        <v>1189</v>
      </c>
      <c r="U334" s="28" t="s">
        <v>245</v>
      </c>
      <c r="V334" s="26" t="s">
        <v>244</v>
      </c>
      <c r="W334" s="26" t="s">
        <v>553</v>
      </c>
      <c r="X334" s="26" t="s">
        <v>411</v>
      </c>
      <c r="Y334" s="37" t="s">
        <v>28</v>
      </c>
      <c r="Z334" s="37" t="s">
        <v>178</v>
      </c>
      <c r="AA334" s="37" t="s">
        <v>177</v>
      </c>
      <c r="AB334" s="30">
        <v>2600</v>
      </c>
      <c r="AC334" s="30">
        <v>2600</v>
      </c>
      <c r="AD334" s="31">
        <v>0</v>
      </c>
      <c r="AE334" s="30">
        <v>2600</v>
      </c>
      <c r="AF334" s="30">
        <v>2600</v>
      </c>
      <c r="AG334" s="32">
        <v>0</v>
      </c>
      <c r="AH334" s="30">
        <v>2600</v>
      </c>
      <c r="AI334" s="10" t="s">
        <v>573</v>
      </c>
      <c r="AJ334" s="30">
        <v>0</v>
      </c>
      <c r="AK334" s="30">
        <v>1300</v>
      </c>
      <c r="AL334" s="30">
        <v>1300</v>
      </c>
      <c r="AM334" s="30">
        <v>0</v>
      </c>
      <c r="AN334" s="30">
        <v>0</v>
      </c>
      <c r="AO334" s="30">
        <v>0</v>
      </c>
      <c r="AP334" s="30">
        <v>0</v>
      </c>
      <c r="AQ334" s="30">
        <v>0</v>
      </c>
      <c r="AR334" s="30">
        <v>0</v>
      </c>
      <c r="AS334" s="30">
        <v>0</v>
      </c>
      <c r="AT334" s="30">
        <v>0</v>
      </c>
      <c r="AU334" s="121">
        <v>0</v>
      </c>
      <c r="AV334" s="129" t="s">
        <v>784</v>
      </c>
      <c r="AW334" s="129" t="s">
        <v>796</v>
      </c>
      <c r="AX334" s="129" t="s">
        <v>1025</v>
      </c>
    </row>
    <row r="335" spans="1:50" ht="24" x14ac:dyDescent="0.25">
      <c r="A335" s="120">
        <v>46041</v>
      </c>
      <c r="B335" s="28" t="s">
        <v>552</v>
      </c>
      <c r="C335" s="25" t="s">
        <v>427</v>
      </c>
      <c r="D335" s="25" t="s">
        <v>455</v>
      </c>
      <c r="E335" s="25" t="s">
        <v>423</v>
      </c>
      <c r="F335" s="29" t="s">
        <v>243</v>
      </c>
      <c r="G335" s="29" t="s">
        <v>19</v>
      </c>
      <c r="H335" s="29" t="s">
        <v>422</v>
      </c>
      <c r="I335" s="29" t="s">
        <v>579</v>
      </c>
      <c r="J335" s="29" t="s">
        <v>777</v>
      </c>
      <c r="K335" s="25" t="s">
        <v>455</v>
      </c>
      <c r="L335" s="25" t="s">
        <v>1141</v>
      </c>
      <c r="M335" s="25" t="s">
        <v>1190</v>
      </c>
      <c r="N335" s="25" t="s">
        <v>877</v>
      </c>
      <c r="O335" s="25">
        <v>10703590212</v>
      </c>
      <c r="P335" s="25" t="s">
        <v>5079</v>
      </c>
      <c r="Q335" s="28" t="s">
        <v>0</v>
      </c>
      <c r="R335" s="29" t="s">
        <v>1088</v>
      </c>
      <c r="S335" s="27" t="s">
        <v>1191</v>
      </c>
      <c r="T335" s="27" t="s">
        <v>1192</v>
      </c>
      <c r="U335" s="28" t="s">
        <v>275</v>
      </c>
      <c r="V335" s="26" t="s">
        <v>455</v>
      </c>
      <c r="W335" s="26" t="s">
        <v>611</v>
      </c>
      <c r="X335" s="26" t="s">
        <v>411</v>
      </c>
      <c r="Y335" s="37" t="s">
        <v>200</v>
      </c>
      <c r="Z335" s="37" t="s">
        <v>586</v>
      </c>
      <c r="AA335" s="37" t="s">
        <v>585</v>
      </c>
      <c r="AB335" s="30">
        <v>13000</v>
      </c>
      <c r="AC335" s="30">
        <v>13000</v>
      </c>
      <c r="AD335" s="31">
        <v>0</v>
      </c>
      <c r="AE335" s="30">
        <v>13000</v>
      </c>
      <c r="AF335" s="30">
        <v>13000</v>
      </c>
      <c r="AG335" s="32">
        <v>0</v>
      </c>
      <c r="AH335" s="30">
        <v>13000</v>
      </c>
      <c r="AI335" s="10" t="s">
        <v>573</v>
      </c>
      <c r="AJ335" s="30">
        <v>0</v>
      </c>
      <c r="AK335" s="30">
        <v>0</v>
      </c>
      <c r="AL335" s="30">
        <v>13000</v>
      </c>
      <c r="AM335" s="30">
        <v>0</v>
      </c>
      <c r="AN335" s="30">
        <v>0</v>
      </c>
      <c r="AO335" s="30">
        <v>0</v>
      </c>
      <c r="AP335" s="30">
        <v>0</v>
      </c>
      <c r="AQ335" s="30">
        <v>0</v>
      </c>
      <c r="AR335" s="30">
        <v>0</v>
      </c>
      <c r="AS335" s="30">
        <v>0</v>
      </c>
      <c r="AT335" s="30">
        <v>0</v>
      </c>
      <c r="AU335" s="121">
        <v>0</v>
      </c>
      <c r="AV335" s="129" t="s">
        <v>784</v>
      </c>
      <c r="AW335" s="129" t="s">
        <v>796</v>
      </c>
      <c r="AX335" s="129" t="s">
        <v>797</v>
      </c>
    </row>
    <row r="336" spans="1:50" ht="24" x14ac:dyDescent="0.25">
      <c r="A336" s="120">
        <v>46041</v>
      </c>
      <c r="B336" s="28" t="s">
        <v>552</v>
      </c>
      <c r="C336" s="25" t="s">
        <v>427</v>
      </c>
      <c r="D336" s="25" t="s">
        <v>459</v>
      </c>
      <c r="E336" s="25" t="s">
        <v>423</v>
      </c>
      <c r="F336" s="29" t="s">
        <v>287</v>
      </c>
      <c r="G336" s="29" t="s">
        <v>20</v>
      </c>
      <c r="H336" s="29" t="s">
        <v>422</v>
      </c>
      <c r="I336" s="29" t="s">
        <v>579</v>
      </c>
      <c r="J336" s="29" t="s">
        <v>777</v>
      </c>
      <c r="K336" s="25" t="s">
        <v>459</v>
      </c>
      <c r="L336" s="25" t="s">
        <v>1149</v>
      </c>
      <c r="M336" s="25" t="s">
        <v>1193</v>
      </c>
      <c r="N336" s="25" t="s">
        <v>877</v>
      </c>
      <c r="O336" s="25">
        <v>10460798502</v>
      </c>
      <c r="P336" s="25" t="s">
        <v>5080</v>
      </c>
      <c r="Q336" s="28" t="s">
        <v>0</v>
      </c>
      <c r="R336" s="29" t="s">
        <v>1133</v>
      </c>
      <c r="S336" s="27" t="s">
        <v>1194</v>
      </c>
      <c r="T336" s="27" t="s">
        <v>1195</v>
      </c>
      <c r="U336" s="28" t="s">
        <v>304</v>
      </c>
      <c r="V336" s="26" t="s">
        <v>459</v>
      </c>
      <c r="W336" s="26" t="s">
        <v>649</v>
      </c>
      <c r="X336" s="26" t="s">
        <v>411</v>
      </c>
      <c r="Y336" s="37" t="s">
        <v>200</v>
      </c>
      <c r="Z336" s="37" t="s">
        <v>586</v>
      </c>
      <c r="AA336" s="37" t="s">
        <v>585</v>
      </c>
      <c r="AB336" s="30">
        <v>21000</v>
      </c>
      <c r="AC336" s="30">
        <v>21000</v>
      </c>
      <c r="AD336" s="31">
        <v>0</v>
      </c>
      <c r="AE336" s="30">
        <v>21000</v>
      </c>
      <c r="AF336" s="30">
        <v>21000</v>
      </c>
      <c r="AG336" s="32">
        <v>0</v>
      </c>
      <c r="AH336" s="30">
        <v>21000</v>
      </c>
      <c r="AI336" s="10" t="s">
        <v>573</v>
      </c>
      <c r="AJ336" s="30">
        <v>0</v>
      </c>
      <c r="AK336" s="30">
        <v>7000</v>
      </c>
      <c r="AL336" s="30">
        <v>7000</v>
      </c>
      <c r="AM336" s="30">
        <v>7000</v>
      </c>
      <c r="AN336" s="30">
        <v>0</v>
      </c>
      <c r="AO336" s="30">
        <v>0</v>
      </c>
      <c r="AP336" s="30">
        <v>0</v>
      </c>
      <c r="AQ336" s="30">
        <v>0</v>
      </c>
      <c r="AR336" s="30">
        <v>0</v>
      </c>
      <c r="AS336" s="30">
        <v>0</v>
      </c>
      <c r="AT336" s="30">
        <v>0</v>
      </c>
      <c r="AU336" s="121">
        <v>0</v>
      </c>
      <c r="AV336" s="129" t="s">
        <v>784</v>
      </c>
      <c r="AW336" s="129" t="s">
        <v>796</v>
      </c>
      <c r="AX336" s="129" t="s">
        <v>797</v>
      </c>
    </row>
    <row r="337" spans="1:50" ht="24" x14ac:dyDescent="0.25">
      <c r="A337" s="120">
        <v>46041</v>
      </c>
      <c r="B337" s="28" t="s">
        <v>552</v>
      </c>
      <c r="C337" s="25" t="s">
        <v>427</v>
      </c>
      <c r="D337" s="25" t="s">
        <v>459</v>
      </c>
      <c r="E337" s="25" t="s">
        <v>423</v>
      </c>
      <c r="F337" s="29" t="s">
        <v>287</v>
      </c>
      <c r="G337" s="29" t="s">
        <v>20</v>
      </c>
      <c r="H337" s="29" t="s">
        <v>422</v>
      </c>
      <c r="I337" s="29" t="s">
        <v>579</v>
      </c>
      <c r="J337" s="29" t="s">
        <v>777</v>
      </c>
      <c r="K337" s="25" t="s">
        <v>459</v>
      </c>
      <c r="L337" s="25" t="s">
        <v>1153</v>
      </c>
      <c r="M337" s="25" t="s">
        <v>1196</v>
      </c>
      <c r="N337" s="25" t="s">
        <v>877</v>
      </c>
      <c r="O337" s="25">
        <v>10482551501</v>
      </c>
      <c r="P337" s="25" t="s">
        <v>5081</v>
      </c>
      <c r="Q337" s="28" t="s">
        <v>0</v>
      </c>
      <c r="R337" s="29" t="s">
        <v>1178</v>
      </c>
      <c r="S337" s="27" t="s">
        <v>1197</v>
      </c>
      <c r="T337" s="27" t="s">
        <v>1198</v>
      </c>
      <c r="U337" s="28" t="s">
        <v>304</v>
      </c>
      <c r="V337" s="26" t="s">
        <v>459</v>
      </c>
      <c r="W337" s="26" t="s">
        <v>649</v>
      </c>
      <c r="X337" s="26" t="s">
        <v>411</v>
      </c>
      <c r="Y337" s="37" t="s">
        <v>200</v>
      </c>
      <c r="Z337" s="37" t="s">
        <v>586</v>
      </c>
      <c r="AA337" s="37" t="s">
        <v>585</v>
      </c>
      <c r="AB337" s="30">
        <v>21000</v>
      </c>
      <c r="AC337" s="30">
        <v>21000</v>
      </c>
      <c r="AD337" s="31">
        <v>0</v>
      </c>
      <c r="AE337" s="30">
        <v>21000</v>
      </c>
      <c r="AF337" s="30">
        <v>21000</v>
      </c>
      <c r="AG337" s="32">
        <v>0</v>
      </c>
      <c r="AH337" s="30">
        <v>21000</v>
      </c>
      <c r="AI337" s="10" t="s">
        <v>573</v>
      </c>
      <c r="AJ337" s="30">
        <v>0</v>
      </c>
      <c r="AK337" s="30">
        <v>7000</v>
      </c>
      <c r="AL337" s="30">
        <v>7000</v>
      </c>
      <c r="AM337" s="30">
        <v>7000</v>
      </c>
      <c r="AN337" s="30">
        <v>0</v>
      </c>
      <c r="AO337" s="30">
        <v>0</v>
      </c>
      <c r="AP337" s="30">
        <v>0</v>
      </c>
      <c r="AQ337" s="30">
        <v>0</v>
      </c>
      <c r="AR337" s="30">
        <v>0</v>
      </c>
      <c r="AS337" s="30">
        <v>0</v>
      </c>
      <c r="AT337" s="30">
        <v>0</v>
      </c>
      <c r="AU337" s="121">
        <v>0</v>
      </c>
      <c r="AV337" s="129" t="s">
        <v>784</v>
      </c>
      <c r="AW337" s="129" t="s">
        <v>796</v>
      </c>
      <c r="AX337" s="129" t="s">
        <v>797</v>
      </c>
    </row>
    <row r="338" spans="1:50" ht="24" x14ac:dyDescent="0.25">
      <c r="A338" s="120">
        <v>46041</v>
      </c>
      <c r="B338" s="28" t="s">
        <v>552</v>
      </c>
      <c r="C338" s="25" t="s">
        <v>427</v>
      </c>
      <c r="D338" s="25" t="s">
        <v>459</v>
      </c>
      <c r="E338" s="25" t="s">
        <v>423</v>
      </c>
      <c r="F338" s="29" t="s">
        <v>287</v>
      </c>
      <c r="G338" s="29" t="s">
        <v>20</v>
      </c>
      <c r="H338" s="29" t="s">
        <v>422</v>
      </c>
      <c r="I338" s="29" t="s">
        <v>579</v>
      </c>
      <c r="J338" s="29" t="s">
        <v>777</v>
      </c>
      <c r="K338" s="25" t="s">
        <v>459</v>
      </c>
      <c r="L338" s="25" t="s">
        <v>1157</v>
      </c>
      <c r="M338" s="25" t="s">
        <v>1199</v>
      </c>
      <c r="N338" s="25" t="s">
        <v>877</v>
      </c>
      <c r="O338" s="25">
        <v>10721922591</v>
      </c>
      <c r="P338" s="25" t="s">
        <v>5082</v>
      </c>
      <c r="Q338" s="28" t="s">
        <v>0</v>
      </c>
      <c r="R338" s="29" t="s">
        <v>1200</v>
      </c>
      <c r="S338" s="27" t="s">
        <v>1201</v>
      </c>
      <c r="T338" s="27" t="s">
        <v>1202</v>
      </c>
      <c r="U338" s="28" t="s">
        <v>304</v>
      </c>
      <c r="V338" s="26" t="s">
        <v>459</v>
      </c>
      <c r="W338" s="26" t="s">
        <v>649</v>
      </c>
      <c r="X338" s="26" t="s">
        <v>411</v>
      </c>
      <c r="Y338" s="37" t="s">
        <v>200</v>
      </c>
      <c r="Z338" s="37" t="s">
        <v>586</v>
      </c>
      <c r="AA338" s="37" t="s">
        <v>585</v>
      </c>
      <c r="AB338" s="30">
        <v>13500</v>
      </c>
      <c r="AC338" s="30">
        <v>13500</v>
      </c>
      <c r="AD338" s="31">
        <v>0</v>
      </c>
      <c r="AE338" s="30">
        <v>13500</v>
      </c>
      <c r="AF338" s="30">
        <v>13500</v>
      </c>
      <c r="AG338" s="32">
        <v>0</v>
      </c>
      <c r="AH338" s="30">
        <v>13500</v>
      </c>
      <c r="AI338" s="10" t="s">
        <v>573</v>
      </c>
      <c r="AJ338" s="30">
        <v>0</v>
      </c>
      <c r="AK338" s="30">
        <v>4500</v>
      </c>
      <c r="AL338" s="30">
        <v>4500</v>
      </c>
      <c r="AM338" s="30">
        <v>4500</v>
      </c>
      <c r="AN338" s="30">
        <v>0</v>
      </c>
      <c r="AO338" s="30">
        <v>0</v>
      </c>
      <c r="AP338" s="30">
        <v>0</v>
      </c>
      <c r="AQ338" s="30">
        <v>0</v>
      </c>
      <c r="AR338" s="30">
        <v>0</v>
      </c>
      <c r="AS338" s="30">
        <v>0</v>
      </c>
      <c r="AT338" s="30">
        <v>0</v>
      </c>
      <c r="AU338" s="121">
        <v>0</v>
      </c>
      <c r="AV338" s="129" t="s">
        <v>784</v>
      </c>
      <c r="AW338" s="129" t="s">
        <v>796</v>
      </c>
      <c r="AX338" s="129" t="s">
        <v>797</v>
      </c>
    </row>
    <row r="339" spans="1:50" ht="24" x14ac:dyDescent="0.25">
      <c r="A339" s="120">
        <v>46041</v>
      </c>
      <c r="B339" s="28" t="s">
        <v>552</v>
      </c>
      <c r="C339" s="25" t="s">
        <v>427</v>
      </c>
      <c r="D339" s="25" t="s">
        <v>430</v>
      </c>
      <c r="E339" s="25" t="s">
        <v>423</v>
      </c>
      <c r="F339" s="29" t="s">
        <v>243</v>
      </c>
      <c r="G339" s="29" t="s">
        <v>19</v>
      </c>
      <c r="H339" s="29" t="s">
        <v>584</v>
      </c>
      <c r="I339" s="29" t="s">
        <v>579</v>
      </c>
      <c r="J339" s="29" t="s">
        <v>868</v>
      </c>
      <c r="K339" s="25" t="s">
        <v>451</v>
      </c>
      <c r="L339" s="25" t="s">
        <v>1203</v>
      </c>
      <c r="M339" s="25" t="s">
        <v>1204</v>
      </c>
      <c r="N339" s="25" t="s">
        <v>1205</v>
      </c>
      <c r="O339" s="25">
        <v>10164961520</v>
      </c>
      <c r="P339" s="25" t="s">
        <v>5083</v>
      </c>
      <c r="Q339" s="28" t="s">
        <v>0</v>
      </c>
      <c r="R339" s="29" t="s">
        <v>1206</v>
      </c>
      <c r="S339" s="27" t="s">
        <v>1207</v>
      </c>
      <c r="T339" s="27" t="s">
        <v>1208</v>
      </c>
      <c r="U339" s="28" t="s">
        <v>268</v>
      </c>
      <c r="V339" s="26" t="s">
        <v>451</v>
      </c>
      <c r="W339" s="26" t="s">
        <v>592</v>
      </c>
      <c r="X339" s="26" t="s">
        <v>411</v>
      </c>
      <c r="Y339" s="37" t="s">
        <v>140</v>
      </c>
      <c r="Z339" s="37" t="s">
        <v>142</v>
      </c>
      <c r="AA339" s="37" t="s">
        <v>141</v>
      </c>
      <c r="AB339" s="30">
        <v>54000</v>
      </c>
      <c r="AC339" s="30">
        <v>54000</v>
      </c>
      <c r="AD339" s="31">
        <v>0</v>
      </c>
      <c r="AE339" s="30">
        <v>54000</v>
      </c>
      <c r="AF339" s="30">
        <v>36000</v>
      </c>
      <c r="AG339" s="32">
        <v>18000</v>
      </c>
      <c r="AH339" s="30">
        <v>36000</v>
      </c>
      <c r="AI339" s="10" t="s">
        <v>573</v>
      </c>
      <c r="AJ339" s="30">
        <v>9000</v>
      </c>
      <c r="AK339" s="30">
        <v>4500</v>
      </c>
      <c r="AL339" s="30">
        <v>4500</v>
      </c>
      <c r="AM339" s="30">
        <v>4500</v>
      </c>
      <c r="AN339" s="30">
        <v>4500</v>
      </c>
      <c r="AO339" s="30">
        <v>4500</v>
      </c>
      <c r="AP339" s="30">
        <v>4500</v>
      </c>
      <c r="AQ339" s="30">
        <v>0</v>
      </c>
      <c r="AR339" s="30">
        <v>0</v>
      </c>
      <c r="AS339" s="30">
        <v>0</v>
      </c>
      <c r="AT339" s="30">
        <v>0</v>
      </c>
      <c r="AU339" s="121">
        <v>0</v>
      </c>
      <c r="AV339" s="129" t="s">
        <v>784</v>
      </c>
      <c r="AW339" s="129" t="s">
        <v>785</v>
      </c>
      <c r="AX339" s="129" t="s">
        <v>527</v>
      </c>
    </row>
    <row r="340" spans="1:50" ht="24" x14ac:dyDescent="0.25">
      <c r="A340" s="120">
        <v>46041</v>
      </c>
      <c r="B340" s="28" t="s">
        <v>552</v>
      </c>
      <c r="C340" s="25" t="s">
        <v>427</v>
      </c>
      <c r="D340" s="25" t="s">
        <v>430</v>
      </c>
      <c r="E340" s="25" t="s">
        <v>423</v>
      </c>
      <c r="F340" s="29" t="s">
        <v>243</v>
      </c>
      <c r="G340" s="29" t="s">
        <v>19</v>
      </c>
      <c r="H340" s="29" t="s">
        <v>422</v>
      </c>
      <c r="I340" s="29" t="s">
        <v>579</v>
      </c>
      <c r="J340" s="29" t="s">
        <v>777</v>
      </c>
      <c r="K340" s="25" t="s">
        <v>430</v>
      </c>
      <c r="L340" s="25" t="s">
        <v>1209</v>
      </c>
      <c r="M340" s="25" t="s">
        <v>1210</v>
      </c>
      <c r="N340" s="25" t="s">
        <v>1090</v>
      </c>
      <c r="O340" s="25">
        <v>10709908249</v>
      </c>
      <c r="P340" s="25" t="s">
        <v>5084</v>
      </c>
      <c r="Q340" s="28" t="s">
        <v>0</v>
      </c>
      <c r="R340" s="29" t="s">
        <v>1211</v>
      </c>
      <c r="S340" s="27" t="s">
        <v>1212</v>
      </c>
      <c r="T340" s="27" t="s">
        <v>1213</v>
      </c>
      <c r="U340" s="28" t="s">
        <v>270</v>
      </c>
      <c r="V340" s="26" t="s">
        <v>430</v>
      </c>
      <c r="W340" s="26" t="s">
        <v>593</v>
      </c>
      <c r="X340" s="26" t="s">
        <v>411</v>
      </c>
      <c r="Y340" s="37" t="s">
        <v>200</v>
      </c>
      <c r="Z340" s="37" t="s">
        <v>586</v>
      </c>
      <c r="AA340" s="37" t="s">
        <v>585</v>
      </c>
      <c r="AB340" s="30">
        <v>6500</v>
      </c>
      <c r="AC340" s="30">
        <v>6500</v>
      </c>
      <c r="AD340" s="31">
        <v>0</v>
      </c>
      <c r="AE340" s="30">
        <v>6500</v>
      </c>
      <c r="AF340" s="30">
        <v>6500</v>
      </c>
      <c r="AG340" s="32">
        <v>0</v>
      </c>
      <c r="AH340" s="30">
        <v>6500</v>
      </c>
      <c r="AI340" s="10" t="s">
        <v>573</v>
      </c>
      <c r="AJ340" s="30">
        <v>6500</v>
      </c>
      <c r="AK340" s="30">
        <v>0</v>
      </c>
      <c r="AL340" s="30">
        <v>0</v>
      </c>
      <c r="AM340" s="30">
        <v>0</v>
      </c>
      <c r="AN340" s="30">
        <v>0</v>
      </c>
      <c r="AO340" s="30">
        <v>0</v>
      </c>
      <c r="AP340" s="30">
        <v>0</v>
      </c>
      <c r="AQ340" s="30">
        <v>0</v>
      </c>
      <c r="AR340" s="30">
        <v>0</v>
      </c>
      <c r="AS340" s="30">
        <v>0</v>
      </c>
      <c r="AT340" s="30">
        <v>0</v>
      </c>
      <c r="AU340" s="121">
        <v>0</v>
      </c>
      <c r="AV340" s="129" t="s">
        <v>784</v>
      </c>
      <c r="AW340" s="129" t="s">
        <v>796</v>
      </c>
      <c r="AX340" s="129" t="s">
        <v>797</v>
      </c>
    </row>
    <row r="341" spans="1:50" ht="36" x14ac:dyDescent="0.25">
      <c r="A341" s="120">
        <v>46041</v>
      </c>
      <c r="B341" s="28" t="s">
        <v>552</v>
      </c>
      <c r="C341" s="25" t="s">
        <v>427</v>
      </c>
      <c r="D341" s="25" t="s">
        <v>458</v>
      </c>
      <c r="E341" s="25" t="s">
        <v>423</v>
      </c>
      <c r="F341" s="29" t="s">
        <v>287</v>
      </c>
      <c r="G341" s="29" t="s">
        <v>21</v>
      </c>
      <c r="H341" s="29" t="s">
        <v>422</v>
      </c>
      <c r="I341" s="29" t="s">
        <v>579</v>
      </c>
      <c r="J341" s="29" t="s">
        <v>777</v>
      </c>
      <c r="K341" s="25" t="s">
        <v>458</v>
      </c>
      <c r="L341" s="25" t="s">
        <v>1183</v>
      </c>
      <c r="M341" s="25" t="s">
        <v>5824</v>
      </c>
      <c r="N341" s="25" t="s">
        <v>1090</v>
      </c>
      <c r="O341" s="25">
        <v>10425814341</v>
      </c>
      <c r="P341" s="25" t="s">
        <v>5825</v>
      </c>
      <c r="Q341" s="28" t="s">
        <v>0</v>
      </c>
      <c r="R341" s="29" t="s">
        <v>1215</v>
      </c>
      <c r="S341" s="27" t="s">
        <v>1216</v>
      </c>
      <c r="T341" s="27" t="s">
        <v>1217</v>
      </c>
      <c r="U341" s="28" t="s">
        <v>321</v>
      </c>
      <c r="V341" s="26" t="s">
        <v>458</v>
      </c>
      <c r="W341" s="26" t="s">
        <v>670</v>
      </c>
      <c r="X341" s="26" t="s">
        <v>411</v>
      </c>
      <c r="Y341" s="37" t="s">
        <v>200</v>
      </c>
      <c r="Z341" s="37" t="s">
        <v>586</v>
      </c>
      <c r="AA341" s="37" t="s">
        <v>585</v>
      </c>
      <c r="AB341" s="30">
        <v>18000</v>
      </c>
      <c r="AC341" s="30">
        <v>18000</v>
      </c>
      <c r="AD341" s="31">
        <v>0</v>
      </c>
      <c r="AE341" s="30">
        <v>18000</v>
      </c>
      <c r="AF341" s="30">
        <v>18000</v>
      </c>
      <c r="AG341" s="32">
        <v>0</v>
      </c>
      <c r="AH341" s="30">
        <v>18000</v>
      </c>
      <c r="AI341" s="10" t="s">
        <v>573</v>
      </c>
      <c r="AJ341" s="30">
        <v>0</v>
      </c>
      <c r="AK341" s="30">
        <v>6000</v>
      </c>
      <c r="AL341" s="30">
        <v>6000</v>
      </c>
      <c r="AM341" s="30">
        <v>6000</v>
      </c>
      <c r="AN341" s="30">
        <v>0</v>
      </c>
      <c r="AO341" s="30">
        <v>0</v>
      </c>
      <c r="AP341" s="30">
        <v>0</v>
      </c>
      <c r="AQ341" s="30">
        <v>0</v>
      </c>
      <c r="AR341" s="30">
        <v>0</v>
      </c>
      <c r="AS341" s="30">
        <v>0</v>
      </c>
      <c r="AT341" s="30">
        <v>0</v>
      </c>
      <c r="AU341" s="121">
        <v>0</v>
      </c>
      <c r="AV341" s="129" t="s">
        <v>784</v>
      </c>
      <c r="AW341" s="129" t="s">
        <v>796</v>
      </c>
      <c r="AX341" s="129" t="s">
        <v>797</v>
      </c>
    </row>
    <row r="342" spans="1:50" ht="24" x14ac:dyDescent="0.25">
      <c r="A342" s="120">
        <v>46041</v>
      </c>
      <c r="B342" s="28" t="s">
        <v>552</v>
      </c>
      <c r="C342" s="25" t="s">
        <v>427</v>
      </c>
      <c r="D342" s="25" t="s">
        <v>430</v>
      </c>
      <c r="E342" s="25" t="s">
        <v>423</v>
      </c>
      <c r="F342" s="29" t="s">
        <v>243</v>
      </c>
      <c r="G342" s="29" t="s">
        <v>19</v>
      </c>
      <c r="H342" s="29" t="s">
        <v>584</v>
      </c>
      <c r="I342" s="29" t="s">
        <v>579</v>
      </c>
      <c r="J342" s="29" t="s">
        <v>868</v>
      </c>
      <c r="K342" s="25" t="s">
        <v>246</v>
      </c>
      <c r="L342" s="25" t="s">
        <v>1218</v>
      </c>
      <c r="M342" s="25" t="s">
        <v>1219</v>
      </c>
      <c r="N342" s="25" t="s">
        <v>1205</v>
      </c>
      <c r="O342" s="25">
        <v>10086824715</v>
      </c>
      <c r="P342" s="25" t="s">
        <v>5085</v>
      </c>
      <c r="Q342" s="28" t="s">
        <v>0</v>
      </c>
      <c r="R342" s="29" t="s">
        <v>1220</v>
      </c>
      <c r="S342" s="27" t="s">
        <v>1221</v>
      </c>
      <c r="T342" s="27" t="s">
        <v>1222</v>
      </c>
      <c r="U342" s="28" t="s">
        <v>247</v>
      </c>
      <c r="V342" s="26" t="s">
        <v>246</v>
      </c>
      <c r="W342" s="26" t="s">
        <v>554</v>
      </c>
      <c r="X342" s="26" t="s">
        <v>411</v>
      </c>
      <c r="Y342" s="37" t="s">
        <v>140</v>
      </c>
      <c r="Z342" s="37" t="s">
        <v>142</v>
      </c>
      <c r="AA342" s="37" t="s">
        <v>141</v>
      </c>
      <c r="AB342" s="30">
        <v>31500</v>
      </c>
      <c r="AC342" s="30">
        <v>31500</v>
      </c>
      <c r="AD342" s="31">
        <v>0</v>
      </c>
      <c r="AE342" s="30">
        <v>31500</v>
      </c>
      <c r="AF342" s="30">
        <v>31500</v>
      </c>
      <c r="AG342" s="32">
        <v>0</v>
      </c>
      <c r="AH342" s="30">
        <v>31500</v>
      </c>
      <c r="AI342" s="10" t="s">
        <v>573</v>
      </c>
      <c r="AJ342" s="30">
        <v>4500</v>
      </c>
      <c r="AK342" s="30">
        <v>4500</v>
      </c>
      <c r="AL342" s="30">
        <v>4500</v>
      </c>
      <c r="AM342" s="30">
        <v>4500</v>
      </c>
      <c r="AN342" s="30">
        <v>4500</v>
      </c>
      <c r="AO342" s="30">
        <v>4500</v>
      </c>
      <c r="AP342" s="30">
        <v>4500</v>
      </c>
      <c r="AQ342" s="30">
        <v>0</v>
      </c>
      <c r="AR342" s="30">
        <v>0</v>
      </c>
      <c r="AS342" s="30">
        <v>0</v>
      </c>
      <c r="AT342" s="30">
        <v>0</v>
      </c>
      <c r="AU342" s="121">
        <v>0</v>
      </c>
      <c r="AV342" s="129" t="s">
        <v>784</v>
      </c>
      <c r="AW342" s="129" t="s">
        <v>796</v>
      </c>
      <c r="AX342" s="129" t="s">
        <v>527</v>
      </c>
    </row>
    <row r="343" spans="1:50" ht="24" x14ac:dyDescent="0.25">
      <c r="A343" s="120">
        <v>46041</v>
      </c>
      <c r="B343" s="28" t="s">
        <v>552</v>
      </c>
      <c r="C343" s="25" t="s">
        <v>427</v>
      </c>
      <c r="D343" s="25" t="s">
        <v>430</v>
      </c>
      <c r="E343" s="25" t="s">
        <v>423</v>
      </c>
      <c r="F343" s="29" t="s">
        <v>243</v>
      </c>
      <c r="G343" s="29" t="s">
        <v>19</v>
      </c>
      <c r="H343" s="29" t="s">
        <v>584</v>
      </c>
      <c r="I343" s="29" t="s">
        <v>579</v>
      </c>
      <c r="J343" s="29" t="s">
        <v>868</v>
      </c>
      <c r="K343" s="25" t="s">
        <v>244</v>
      </c>
      <c r="L343" s="25" t="s">
        <v>1223</v>
      </c>
      <c r="M343" s="25" t="s">
        <v>1224</v>
      </c>
      <c r="N343" s="25" t="s">
        <v>1205</v>
      </c>
      <c r="O343" s="25">
        <v>10067796654</v>
      </c>
      <c r="P343" s="25" t="s">
        <v>5086</v>
      </c>
      <c r="Q343" s="28" t="s">
        <v>0</v>
      </c>
      <c r="R343" s="29" t="s">
        <v>1225</v>
      </c>
      <c r="S343" s="27" t="s">
        <v>1226</v>
      </c>
      <c r="T343" s="27" t="s">
        <v>1227</v>
      </c>
      <c r="U343" s="28" t="s">
        <v>245</v>
      </c>
      <c r="V343" s="26" t="s">
        <v>244</v>
      </c>
      <c r="W343" s="26" t="s">
        <v>553</v>
      </c>
      <c r="X343" s="26" t="s">
        <v>411</v>
      </c>
      <c r="Y343" s="37" t="s">
        <v>140</v>
      </c>
      <c r="Z343" s="37" t="s">
        <v>142</v>
      </c>
      <c r="AA343" s="37" t="s">
        <v>141</v>
      </c>
      <c r="AB343" s="30">
        <v>30400</v>
      </c>
      <c r="AC343" s="30">
        <v>30400</v>
      </c>
      <c r="AD343" s="31">
        <v>0</v>
      </c>
      <c r="AE343" s="30">
        <v>30400</v>
      </c>
      <c r="AF343" s="30">
        <v>26600</v>
      </c>
      <c r="AG343" s="32">
        <v>3800</v>
      </c>
      <c r="AH343" s="30">
        <v>26600</v>
      </c>
      <c r="AI343" s="10" t="s">
        <v>573</v>
      </c>
      <c r="AJ343" s="30">
        <v>3800</v>
      </c>
      <c r="AK343" s="30">
        <v>3800</v>
      </c>
      <c r="AL343" s="30">
        <v>3800</v>
      </c>
      <c r="AM343" s="30">
        <v>3800</v>
      </c>
      <c r="AN343" s="30">
        <v>3800</v>
      </c>
      <c r="AO343" s="30">
        <v>3800</v>
      </c>
      <c r="AP343" s="30">
        <v>3800</v>
      </c>
      <c r="AQ343" s="30">
        <v>0</v>
      </c>
      <c r="AR343" s="30">
        <v>0</v>
      </c>
      <c r="AS343" s="30">
        <v>0</v>
      </c>
      <c r="AT343" s="30">
        <v>0</v>
      </c>
      <c r="AU343" s="121">
        <v>0</v>
      </c>
      <c r="AV343" s="129" t="s">
        <v>784</v>
      </c>
      <c r="AW343" s="129" t="s">
        <v>785</v>
      </c>
      <c r="AX343" s="129" t="s">
        <v>527</v>
      </c>
    </row>
    <row r="344" spans="1:50" ht="36" x14ac:dyDescent="0.25">
      <c r="A344" s="120">
        <v>46041</v>
      </c>
      <c r="B344" s="28" t="s">
        <v>552</v>
      </c>
      <c r="C344" s="25" t="s">
        <v>427</v>
      </c>
      <c r="D344" s="25" t="s">
        <v>430</v>
      </c>
      <c r="E344" s="25" t="s">
        <v>423</v>
      </c>
      <c r="F344" s="29" t="s">
        <v>243</v>
      </c>
      <c r="G344" s="29" t="s">
        <v>19</v>
      </c>
      <c r="H344" s="29" t="s">
        <v>578</v>
      </c>
      <c r="I344" s="29" t="s">
        <v>579</v>
      </c>
      <c r="J344" s="29" t="s">
        <v>868</v>
      </c>
      <c r="K344" s="25" t="s">
        <v>256</v>
      </c>
      <c r="L344" s="25" t="s">
        <v>1228</v>
      </c>
      <c r="M344" s="25" t="s">
        <v>896</v>
      </c>
      <c r="N344" s="25" t="s">
        <v>1229</v>
      </c>
      <c r="O344" s="25">
        <v>20600705289</v>
      </c>
      <c r="P344" s="25" t="s">
        <v>5087</v>
      </c>
      <c r="Q344" s="28" t="s">
        <v>0</v>
      </c>
      <c r="R344" s="29" t="s">
        <v>1230</v>
      </c>
      <c r="S344" s="27" t="s">
        <v>1231</v>
      </c>
      <c r="T344" s="27" t="s">
        <v>1232</v>
      </c>
      <c r="U344" s="28" t="s">
        <v>257</v>
      </c>
      <c r="V344" s="26" t="s">
        <v>256</v>
      </c>
      <c r="W344" s="26" t="s">
        <v>559</v>
      </c>
      <c r="X344" s="26" t="s">
        <v>411</v>
      </c>
      <c r="Y344" s="37" t="s">
        <v>48</v>
      </c>
      <c r="Z344" s="37" t="s">
        <v>50</v>
      </c>
      <c r="AA344" s="37" t="s">
        <v>49</v>
      </c>
      <c r="AB344" s="30">
        <v>1914</v>
      </c>
      <c r="AC344" s="30">
        <v>1914</v>
      </c>
      <c r="AD344" s="31">
        <v>0</v>
      </c>
      <c r="AE344" s="30">
        <v>1909.4</v>
      </c>
      <c r="AF344" s="30">
        <v>1909.4</v>
      </c>
      <c r="AG344" s="32">
        <v>4.5999999999999091</v>
      </c>
      <c r="AH344" s="30">
        <v>1909.4</v>
      </c>
      <c r="AI344" s="10" t="s">
        <v>573</v>
      </c>
      <c r="AJ344" s="30">
        <v>0</v>
      </c>
      <c r="AK344" s="30">
        <v>0</v>
      </c>
      <c r="AL344" s="30">
        <v>0</v>
      </c>
      <c r="AM344" s="30">
        <v>148.5</v>
      </c>
      <c r="AN344" s="30">
        <v>185.56</v>
      </c>
      <c r="AO344" s="30">
        <v>1575.3400000000001</v>
      </c>
      <c r="AP344" s="30">
        <v>0</v>
      </c>
      <c r="AQ344" s="30">
        <v>0</v>
      </c>
      <c r="AR344" s="30">
        <v>0</v>
      </c>
      <c r="AS344" s="30">
        <v>0</v>
      </c>
      <c r="AT344" s="30">
        <v>0</v>
      </c>
      <c r="AU344" s="121">
        <v>0</v>
      </c>
      <c r="AV344" s="129" t="s">
        <v>784</v>
      </c>
      <c r="AW344" s="129" t="s">
        <v>785</v>
      </c>
      <c r="AX344" s="129" t="s">
        <v>527</v>
      </c>
    </row>
    <row r="345" spans="1:50" ht="36" x14ac:dyDescent="0.25">
      <c r="A345" s="120">
        <v>46041</v>
      </c>
      <c r="B345" s="28" t="s">
        <v>552</v>
      </c>
      <c r="C345" s="25" t="s">
        <v>427</v>
      </c>
      <c r="D345" s="25" t="s">
        <v>430</v>
      </c>
      <c r="E345" s="25" t="s">
        <v>423</v>
      </c>
      <c r="F345" s="29" t="s">
        <v>243</v>
      </c>
      <c r="G345" s="29" t="s">
        <v>19</v>
      </c>
      <c r="H345" s="29" t="s">
        <v>578</v>
      </c>
      <c r="I345" s="29" t="s">
        <v>579</v>
      </c>
      <c r="J345" s="29" t="s">
        <v>868</v>
      </c>
      <c r="K345" s="25" t="s">
        <v>250</v>
      </c>
      <c r="L345" s="25" t="s">
        <v>1233</v>
      </c>
      <c r="M345" s="25" t="s">
        <v>1040</v>
      </c>
      <c r="N345" s="25" t="s">
        <v>1234</v>
      </c>
      <c r="O345" s="25">
        <v>20405281997</v>
      </c>
      <c r="P345" s="25" t="s">
        <v>5088</v>
      </c>
      <c r="Q345" s="28" t="s">
        <v>0</v>
      </c>
      <c r="R345" s="29" t="s">
        <v>1235</v>
      </c>
      <c r="S345" s="27" t="s">
        <v>1236</v>
      </c>
      <c r="T345" s="27" t="s">
        <v>1237</v>
      </c>
      <c r="U345" s="28" t="s">
        <v>251</v>
      </c>
      <c r="V345" s="26" t="s">
        <v>250</v>
      </c>
      <c r="W345" s="26" t="s">
        <v>556</v>
      </c>
      <c r="X345" s="26" t="s">
        <v>411</v>
      </c>
      <c r="Y345" s="37" t="s">
        <v>48</v>
      </c>
      <c r="Z345" s="37" t="s">
        <v>50</v>
      </c>
      <c r="AA345" s="37" t="s">
        <v>49</v>
      </c>
      <c r="AB345" s="30">
        <v>2273.34</v>
      </c>
      <c r="AC345" s="30">
        <v>2273.34</v>
      </c>
      <c r="AD345" s="31">
        <v>0</v>
      </c>
      <c r="AE345" s="30">
        <v>2259.8199999999997</v>
      </c>
      <c r="AF345" s="30">
        <v>1850.3799999999999</v>
      </c>
      <c r="AG345" s="32">
        <v>422.96000000000026</v>
      </c>
      <c r="AH345" s="30">
        <v>1850.3799999999999</v>
      </c>
      <c r="AI345" s="10" t="s">
        <v>573</v>
      </c>
      <c r="AJ345" s="30">
        <v>0</v>
      </c>
      <c r="AK345" s="30">
        <v>0</v>
      </c>
      <c r="AL345" s="30">
        <v>0</v>
      </c>
      <c r="AM345" s="30">
        <v>0</v>
      </c>
      <c r="AN345" s="30">
        <v>605</v>
      </c>
      <c r="AO345" s="30">
        <v>1245.3799999999999</v>
      </c>
      <c r="AP345" s="30">
        <v>0</v>
      </c>
      <c r="AQ345" s="30">
        <v>0</v>
      </c>
      <c r="AR345" s="30">
        <v>0</v>
      </c>
      <c r="AS345" s="30">
        <v>0</v>
      </c>
      <c r="AT345" s="30">
        <v>0</v>
      </c>
      <c r="AU345" s="121">
        <v>0</v>
      </c>
      <c r="AV345" s="129" t="s">
        <v>784</v>
      </c>
      <c r="AW345" s="129" t="s">
        <v>785</v>
      </c>
      <c r="AX345" s="129" t="s">
        <v>527</v>
      </c>
    </row>
    <row r="346" spans="1:50" ht="24" x14ac:dyDescent="0.25">
      <c r="A346" s="120">
        <v>46041</v>
      </c>
      <c r="B346" s="28" t="s">
        <v>552</v>
      </c>
      <c r="C346" s="25" t="s">
        <v>427</v>
      </c>
      <c r="D346" s="25" t="s">
        <v>458</v>
      </c>
      <c r="E346" s="25" t="s">
        <v>423</v>
      </c>
      <c r="F346" s="29" t="s">
        <v>287</v>
      </c>
      <c r="G346" s="29" t="s">
        <v>21</v>
      </c>
      <c r="H346" s="29" t="s">
        <v>422</v>
      </c>
      <c r="I346" s="29" t="s">
        <v>579</v>
      </c>
      <c r="J346" s="29" t="s">
        <v>777</v>
      </c>
      <c r="K346" s="25" t="s">
        <v>458</v>
      </c>
      <c r="L346" s="25" t="s">
        <v>1187</v>
      </c>
      <c r="M346" s="25" t="s">
        <v>1238</v>
      </c>
      <c r="N346" s="25" t="s">
        <v>1090</v>
      </c>
      <c r="O346" s="25">
        <v>10427035064</v>
      </c>
      <c r="P346" s="25" t="s">
        <v>5089</v>
      </c>
      <c r="Q346" s="28" t="s">
        <v>0</v>
      </c>
      <c r="R346" s="29" t="s">
        <v>1239</v>
      </c>
      <c r="S346" s="27" t="s">
        <v>1240</v>
      </c>
      <c r="T346" s="27" t="s">
        <v>1241</v>
      </c>
      <c r="U346" s="28" t="s">
        <v>321</v>
      </c>
      <c r="V346" s="26" t="s">
        <v>458</v>
      </c>
      <c r="W346" s="26" t="s">
        <v>670</v>
      </c>
      <c r="X346" s="26" t="s">
        <v>411</v>
      </c>
      <c r="Y346" s="37" t="s">
        <v>200</v>
      </c>
      <c r="Z346" s="37" t="s">
        <v>586</v>
      </c>
      <c r="AA346" s="37" t="s">
        <v>585</v>
      </c>
      <c r="AB346" s="30">
        <v>24000</v>
      </c>
      <c r="AC346" s="30">
        <v>24000</v>
      </c>
      <c r="AD346" s="31">
        <v>0</v>
      </c>
      <c r="AE346" s="30">
        <v>24000</v>
      </c>
      <c r="AF346" s="30">
        <v>24000</v>
      </c>
      <c r="AG346" s="32">
        <v>0</v>
      </c>
      <c r="AH346" s="30">
        <v>24000</v>
      </c>
      <c r="AI346" s="10" t="s">
        <v>573</v>
      </c>
      <c r="AJ346" s="30">
        <v>0</v>
      </c>
      <c r="AK346" s="30">
        <v>8000</v>
      </c>
      <c r="AL346" s="30">
        <v>8000</v>
      </c>
      <c r="AM346" s="30">
        <v>8000</v>
      </c>
      <c r="AN346" s="30">
        <v>0</v>
      </c>
      <c r="AO346" s="30">
        <v>0</v>
      </c>
      <c r="AP346" s="30">
        <v>0</v>
      </c>
      <c r="AQ346" s="30">
        <v>0</v>
      </c>
      <c r="AR346" s="30">
        <v>0</v>
      </c>
      <c r="AS346" s="30">
        <v>0</v>
      </c>
      <c r="AT346" s="30">
        <v>0</v>
      </c>
      <c r="AU346" s="121">
        <v>0</v>
      </c>
      <c r="AV346" s="129" t="s">
        <v>784</v>
      </c>
      <c r="AW346" s="129" t="s">
        <v>796</v>
      </c>
      <c r="AX346" s="129" t="s">
        <v>797</v>
      </c>
    </row>
    <row r="347" spans="1:50" ht="36" x14ac:dyDescent="0.25">
      <c r="A347" s="120">
        <v>46041</v>
      </c>
      <c r="B347" s="28" t="s">
        <v>552</v>
      </c>
      <c r="C347" s="25" t="s">
        <v>427</v>
      </c>
      <c r="D347" s="25" t="s">
        <v>430</v>
      </c>
      <c r="E347" s="25" t="s">
        <v>423</v>
      </c>
      <c r="F347" s="29" t="s">
        <v>243</v>
      </c>
      <c r="G347" s="29" t="s">
        <v>19</v>
      </c>
      <c r="H347" s="29" t="s">
        <v>578</v>
      </c>
      <c r="I347" s="29" t="s">
        <v>579</v>
      </c>
      <c r="J347" s="29" t="s">
        <v>868</v>
      </c>
      <c r="K347" s="25" t="s">
        <v>248</v>
      </c>
      <c r="L347" s="25" t="s">
        <v>1242</v>
      </c>
      <c r="M347" s="25" t="s">
        <v>1108</v>
      </c>
      <c r="N347" s="25" t="s">
        <v>1243</v>
      </c>
      <c r="O347" s="25">
        <v>20450700771</v>
      </c>
      <c r="P347" s="25" t="s">
        <v>5090</v>
      </c>
      <c r="Q347" s="28" t="s">
        <v>0</v>
      </c>
      <c r="R347" s="29" t="s">
        <v>1209</v>
      </c>
      <c r="S347" s="27" t="s">
        <v>1244</v>
      </c>
      <c r="T347" s="27" t="s">
        <v>1245</v>
      </c>
      <c r="U347" s="28" t="s">
        <v>249</v>
      </c>
      <c r="V347" s="26" t="s">
        <v>248</v>
      </c>
      <c r="W347" s="26" t="s">
        <v>555</v>
      </c>
      <c r="X347" s="26" t="s">
        <v>411</v>
      </c>
      <c r="Y347" s="37" t="s">
        <v>48</v>
      </c>
      <c r="Z347" s="37" t="s">
        <v>50</v>
      </c>
      <c r="AA347" s="37" t="s">
        <v>49</v>
      </c>
      <c r="AB347" s="30">
        <v>1786.51</v>
      </c>
      <c r="AC347" s="30">
        <v>1786.51</v>
      </c>
      <c r="AD347" s="31">
        <v>0</v>
      </c>
      <c r="AE347" s="30">
        <v>1766.9200000000003</v>
      </c>
      <c r="AF347" s="30">
        <v>1573.5100000000002</v>
      </c>
      <c r="AG347" s="32">
        <v>212.99999999999977</v>
      </c>
      <c r="AH347" s="30">
        <v>1573.5100000000002</v>
      </c>
      <c r="AI347" s="10" t="s">
        <v>573</v>
      </c>
      <c r="AJ347" s="30">
        <v>0</v>
      </c>
      <c r="AK347" s="30">
        <v>0</v>
      </c>
      <c r="AL347" s="30">
        <v>0</v>
      </c>
      <c r="AM347" s="30">
        <v>760.15000000000009</v>
      </c>
      <c r="AN347" s="30">
        <v>524.98</v>
      </c>
      <c r="AO347" s="30">
        <v>288.38</v>
      </c>
      <c r="AP347" s="30">
        <v>0</v>
      </c>
      <c r="AQ347" s="30">
        <v>0</v>
      </c>
      <c r="AR347" s="30">
        <v>0</v>
      </c>
      <c r="AS347" s="30">
        <v>0</v>
      </c>
      <c r="AT347" s="30">
        <v>0</v>
      </c>
      <c r="AU347" s="121">
        <v>0</v>
      </c>
      <c r="AV347" s="129" t="s">
        <v>784</v>
      </c>
      <c r="AW347" s="129" t="s">
        <v>785</v>
      </c>
      <c r="AX347" s="129" t="s">
        <v>527</v>
      </c>
    </row>
    <row r="348" spans="1:50" ht="36" x14ac:dyDescent="0.25">
      <c r="A348" s="120">
        <v>46041</v>
      </c>
      <c r="B348" s="28" t="s">
        <v>552</v>
      </c>
      <c r="C348" s="25" t="s">
        <v>427</v>
      </c>
      <c r="D348" s="25" t="s">
        <v>430</v>
      </c>
      <c r="E348" s="25" t="s">
        <v>423</v>
      </c>
      <c r="F348" s="29" t="s">
        <v>243</v>
      </c>
      <c r="G348" s="29" t="s">
        <v>19</v>
      </c>
      <c r="H348" s="29" t="s">
        <v>578</v>
      </c>
      <c r="I348" s="29" t="s">
        <v>579</v>
      </c>
      <c r="J348" s="29" t="s">
        <v>868</v>
      </c>
      <c r="K348" s="25" t="s">
        <v>283</v>
      </c>
      <c r="L348" s="25" t="s">
        <v>1246</v>
      </c>
      <c r="M348" s="25" t="s">
        <v>1247</v>
      </c>
      <c r="N348" s="25" t="s">
        <v>1248</v>
      </c>
      <c r="O348" s="25">
        <v>20362074429</v>
      </c>
      <c r="P348" s="25" t="s">
        <v>6379</v>
      </c>
      <c r="Q348" s="28" t="s">
        <v>0</v>
      </c>
      <c r="R348" s="29" t="s">
        <v>1249</v>
      </c>
      <c r="S348" s="27" t="s">
        <v>1250</v>
      </c>
      <c r="T348" s="27" t="s">
        <v>1251</v>
      </c>
      <c r="U348" s="28" t="s">
        <v>292</v>
      </c>
      <c r="V348" s="26" t="s">
        <v>283</v>
      </c>
      <c r="W348" s="26" t="s">
        <v>629</v>
      </c>
      <c r="X348" s="26" t="s">
        <v>411</v>
      </c>
      <c r="Y348" s="37" t="s">
        <v>48</v>
      </c>
      <c r="Z348" s="37" t="s">
        <v>50</v>
      </c>
      <c r="AA348" s="37" t="s">
        <v>49</v>
      </c>
      <c r="AB348" s="30">
        <v>4615.6499999999996</v>
      </c>
      <c r="AC348" s="30">
        <v>4615.6499999999996</v>
      </c>
      <c r="AD348" s="31">
        <v>0</v>
      </c>
      <c r="AE348" s="30">
        <v>3227.57</v>
      </c>
      <c r="AF348" s="30">
        <v>1696.38</v>
      </c>
      <c r="AG348" s="32">
        <v>2919.2699999999995</v>
      </c>
      <c r="AH348" s="30">
        <v>1696.38</v>
      </c>
      <c r="AI348" s="10" t="s">
        <v>573</v>
      </c>
      <c r="AJ348" s="30">
        <v>0</v>
      </c>
      <c r="AK348" s="30">
        <v>210.6</v>
      </c>
      <c r="AL348" s="30">
        <v>526.5</v>
      </c>
      <c r="AM348" s="30">
        <v>0</v>
      </c>
      <c r="AN348" s="30">
        <v>436.76</v>
      </c>
      <c r="AO348" s="30">
        <v>522.52</v>
      </c>
      <c r="AP348" s="30">
        <v>0</v>
      </c>
      <c r="AQ348" s="30">
        <v>0</v>
      </c>
      <c r="AR348" s="30">
        <v>0</v>
      </c>
      <c r="AS348" s="30">
        <v>0</v>
      </c>
      <c r="AT348" s="30">
        <v>0</v>
      </c>
      <c r="AU348" s="121">
        <v>0</v>
      </c>
      <c r="AV348" s="129" t="s">
        <v>784</v>
      </c>
      <c r="AW348" s="129" t="s">
        <v>785</v>
      </c>
      <c r="AX348" s="129" t="s">
        <v>527</v>
      </c>
    </row>
    <row r="349" spans="1:50" ht="36" x14ac:dyDescent="0.25">
      <c r="A349" s="120">
        <v>46041</v>
      </c>
      <c r="B349" s="28" t="s">
        <v>552</v>
      </c>
      <c r="C349" s="25" t="s">
        <v>427</v>
      </c>
      <c r="D349" s="25" t="s">
        <v>430</v>
      </c>
      <c r="E349" s="25" t="s">
        <v>423</v>
      </c>
      <c r="F349" s="29" t="s">
        <v>243</v>
      </c>
      <c r="G349" s="29" t="s">
        <v>19</v>
      </c>
      <c r="H349" s="29" t="s">
        <v>422</v>
      </c>
      <c r="I349" s="29" t="s">
        <v>579</v>
      </c>
      <c r="J349" s="29" t="s">
        <v>868</v>
      </c>
      <c r="K349" s="25" t="s">
        <v>266</v>
      </c>
      <c r="L349" s="25" t="s">
        <v>1252</v>
      </c>
      <c r="M349" s="25" t="s">
        <v>1253</v>
      </c>
      <c r="N349" s="25" t="s">
        <v>1090</v>
      </c>
      <c r="O349" s="25">
        <v>10715104453</v>
      </c>
      <c r="P349" s="25" t="s">
        <v>5091</v>
      </c>
      <c r="Q349" s="28" t="s">
        <v>0</v>
      </c>
      <c r="R349" s="29" t="s">
        <v>1252</v>
      </c>
      <c r="S349" s="27" t="s">
        <v>1254</v>
      </c>
      <c r="T349" s="27" t="s">
        <v>1255</v>
      </c>
      <c r="U349" s="28" t="s">
        <v>267</v>
      </c>
      <c r="V349" s="26" t="s">
        <v>266</v>
      </c>
      <c r="W349" s="26" t="s">
        <v>564</v>
      </c>
      <c r="X349" s="26" t="s">
        <v>411</v>
      </c>
      <c r="Y349" s="37" t="s">
        <v>200</v>
      </c>
      <c r="Z349" s="37" t="s">
        <v>586</v>
      </c>
      <c r="AA349" s="37" t="s">
        <v>585</v>
      </c>
      <c r="AB349" s="30">
        <v>1785</v>
      </c>
      <c r="AC349" s="30">
        <v>1785</v>
      </c>
      <c r="AD349" s="31">
        <v>0</v>
      </c>
      <c r="AE349" s="30">
        <v>1785</v>
      </c>
      <c r="AF349" s="30">
        <v>1785</v>
      </c>
      <c r="AG349" s="32">
        <v>0</v>
      </c>
      <c r="AH349" s="30">
        <v>1785</v>
      </c>
      <c r="AI349" s="10" t="s">
        <v>573</v>
      </c>
      <c r="AJ349" s="30">
        <v>1785</v>
      </c>
      <c r="AK349" s="30">
        <v>0</v>
      </c>
      <c r="AL349" s="30">
        <v>0</v>
      </c>
      <c r="AM349" s="30">
        <v>0</v>
      </c>
      <c r="AN349" s="30">
        <v>0</v>
      </c>
      <c r="AO349" s="30">
        <v>0</v>
      </c>
      <c r="AP349" s="30">
        <v>0</v>
      </c>
      <c r="AQ349" s="30">
        <v>0</v>
      </c>
      <c r="AR349" s="30">
        <v>0</v>
      </c>
      <c r="AS349" s="30">
        <v>0</v>
      </c>
      <c r="AT349" s="30">
        <v>0</v>
      </c>
      <c r="AU349" s="121">
        <v>0</v>
      </c>
      <c r="AV349" s="129" t="s">
        <v>784</v>
      </c>
      <c r="AW349" s="129" t="s">
        <v>796</v>
      </c>
      <c r="AX349" s="129" t="s">
        <v>1256</v>
      </c>
    </row>
    <row r="350" spans="1:50" ht="36" x14ac:dyDescent="0.25">
      <c r="A350" s="120">
        <v>46041</v>
      </c>
      <c r="B350" s="28" t="s">
        <v>552</v>
      </c>
      <c r="C350" s="25" t="s">
        <v>427</v>
      </c>
      <c r="D350" s="25" t="s">
        <v>430</v>
      </c>
      <c r="E350" s="25" t="s">
        <v>423</v>
      </c>
      <c r="F350" s="29" t="s">
        <v>243</v>
      </c>
      <c r="G350" s="29" t="s">
        <v>19</v>
      </c>
      <c r="H350" s="29" t="s">
        <v>422</v>
      </c>
      <c r="I350" s="29" t="s">
        <v>579</v>
      </c>
      <c r="J350" s="29" t="s">
        <v>868</v>
      </c>
      <c r="K350" s="25" t="s">
        <v>266</v>
      </c>
      <c r="L350" s="25" t="s">
        <v>1257</v>
      </c>
      <c r="M350" s="25" t="s">
        <v>1258</v>
      </c>
      <c r="N350" s="25" t="s">
        <v>1090</v>
      </c>
      <c r="O350" s="25">
        <v>10702669192</v>
      </c>
      <c r="P350" s="25" t="s">
        <v>5092</v>
      </c>
      <c r="Q350" s="28" t="s">
        <v>0</v>
      </c>
      <c r="R350" s="29" t="s">
        <v>1259</v>
      </c>
      <c r="S350" s="27" t="s">
        <v>1260</v>
      </c>
      <c r="T350" s="27" t="s">
        <v>1261</v>
      </c>
      <c r="U350" s="28" t="s">
        <v>267</v>
      </c>
      <c r="V350" s="26" t="s">
        <v>266</v>
      </c>
      <c r="W350" s="26" t="s">
        <v>564</v>
      </c>
      <c r="X350" s="26" t="s">
        <v>411</v>
      </c>
      <c r="Y350" s="37" t="s">
        <v>200</v>
      </c>
      <c r="Z350" s="37" t="s">
        <v>586</v>
      </c>
      <c r="AA350" s="37" t="s">
        <v>585</v>
      </c>
      <c r="AB350" s="30">
        <v>1785</v>
      </c>
      <c r="AC350" s="30">
        <v>1785</v>
      </c>
      <c r="AD350" s="31">
        <v>0</v>
      </c>
      <c r="AE350" s="30">
        <v>1785</v>
      </c>
      <c r="AF350" s="30">
        <v>1785</v>
      </c>
      <c r="AG350" s="32">
        <v>0</v>
      </c>
      <c r="AH350" s="30">
        <v>1785</v>
      </c>
      <c r="AI350" s="10" t="s">
        <v>573</v>
      </c>
      <c r="AJ350" s="30">
        <v>1785</v>
      </c>
      <c r="AK350" s="30">
        <v>0</v>
      </c>
      <c r="AL350" s="30">
        <v>0</v>
      </c>
      <c r="AM350" s="30">
        <v>0</v>
      </c>
      <c r="AN350" s="30">
        <v>0</v>
      </c>
      <c r="AO350" s="30">
        <v>0</v>
      </c>
      <c r="AP350" s="30">
        <v>0</v>
      </c>
      <c r="AQ350" s="30">
        <v>0</v>
      </c>
      <c r="AR350" s="30">
        <v>0</v>
      </c>
      <c r="AS350" s="30">
        <v>0</v>
      </c>
      <c r="AT350" s="30">
        <v>0</v>
      </c>
      <c r="AU350" s="121">
        <v>0</v>
      </c>
      <c r="AV350" s="129" t="s">
        <v>784</v>
      </c>
      <c r="AW350" s="129" t="s">
        <v>796</v>
      </c>
      <c r="AX350" s="129" t="s">
        <v>1256</v>
      </c>
    </row>
    <row r="351" spans="1:50" ht="24" x14ac:dyDescent="0.25">
      <c r="A351" s="120">
        <v>46041</v>
      </c>
      <c r="B351" s="28" t="s">
        <v>552</v>
      </c>
      <c r="C351" s="25" t="s">
        <v>427</v>
      </c>
      <c r="D351" s="25" t="s">
        <v>430</v>
      </c>
      <c r="E351" s="25" t="s">
        <v>423</v>
      </c>
      <c r="F351" s="29" t="s">
        <v>243</v>
      </c>
      <c r="G351" s="29" t="s">
        <v>19</v>
      </c>
      <c r="H351" s="29" t="s">
        <v>178</v>
      </c>
      <c r="I351" s="29" t="s">
        <v>269</v>
      </c>
      <c r="J351" s="29" t="s">
        <v>868</v>
      </c>
      <c r="K351" s="25" t="s">
        <v>264</v>
      </c>
      <c r="L351" s="25" t="s">
        <v>1206</v>
      </c>
      <c r="M351" s="25" t="s">
        <v>1262</v>
      </c>
      <c r="N351" s="25" t="s">
        <v>1090</v>
      </c>
      <c r="O351" s="25">
        <v>10438060265</v>
      </c>
      <c r="P351" s="25" t="s">
        <v>5093</v>
      </c>
      <c r="Q351" s="28" t="s">
        <v>0</v>
      </c>
      <c r="R351" s="29" t="s">
        <v>1263</v>
      </c>
      <c r="S351" s="27" t="s">
        <v>1264</v>
      </c>
      <c r="T351" s="27" t="s">
        <v>1265</v>
      </c>
      <c r="U351" s="28" t="s">
        <v>265</v>
      </c>
      <c r="V351" s="26" t="s">
        <v>264</v>
      </c>
      <c r="W351" s="26" t="s">
        <v>563</v>
      </c>
      <c r="X351" s="26" t="s">
        <v>411</v>
      </c>
      <c r="Y351" s="37" t="s">
        <v>28</v>
      </c>
      <c r="Z351" s="37" t="s">
        <v>178</v>
      </c>
      <c r="AA351" s="37" t="s">
        <v>177</v>
      </c>
      <c r="AB351" s="30">
        <v>1473</v>
      </c>
      <c r="AC351" s="30">
        <v>1473</v>
      </c>
      <c r="AD351" s="31">
        <v>0</v>
      </c>
      <c r="AE351" s="30">
        <v>1473</v>
      </c>
      <c r="AF351" s="30">
        <v>1473</v>
      </c>
      <c r="AG351" s="32">
        <v>0</v>
      </c>
      <c r="AH351" s="30">
        <v>1473</v>
      </c>
      <c r="AI351" s="10" t="s">
        <v>573</v>
      </c>
      <c r="AJ351" s="30">
        <v>0</v>
      </c>
      <c r="AK351" s="30">
        <v>1473</v>
      </c>
      <c r="AL351" s="30">
        <v>0</v>
      </c>
      <c r="AM351" s="30">
        <v>0</v>
      </c>
      <c r="AN351" s="30">
        <v>0</v>
      </c>
      <c r="AO351" s="30">
        <v>0</v>
      </c>
      <c r="AP351" s="30">
        <v>0</v>
      </c>
      <c r="AQ351" s="30">
        <v>0</v>
      </c>
      <c r="AR351" s="30">
        <v>0</v>
      </c>
      <c r="AS351" s="30">
        <v>0</v>
      </c>
      <c r="AT351" s="30">
        <v>0</v>
      </c>
      <c r="AU351" s="121">
        <v>0</v>
      </c>
      <c r="AV351" s="129" t="s">
        <v>784</v>
      </c>
      <c r="AW351" s="129" t="s">
        <v>796</v>
      </c>
      <c r="AX351" s="129" t="s">
        <v>1256</v>
      </c>
    </row>
    <row r="352" spans="1:50" ht="36" x14ac:dyDescent="0.25">
      <c r="A352" s="120">
        <v>46041</v>
      </c>
      <c r="B352" s="28" t="s">
        <v>552</v>
      </c>
      <c r="C352" s="25" t="s">
        <v>427</v>
      </c>
      <c r="D352" s="25" t="s">
        <v>430</v>
      </c>
      <c r="E352" s="25" t="s">
        <v>423</v>
      </c>
      <c r="F352" s="29" t="s">
        <v>243</v>
      </c>
      <c r="G352" s="29" t="s">
        <v>19</v>
      </c>
      <c r="H352" s="29" t="s">
        <v>178</v>
      </c>
      <c r="I352" s="29" t="s">
        <v>269</v>
      </c>
      <c r="J352" s="29" t="s">
        <v>868</v>
      </c>
      <c r="K352" s="25" t="s">
        <v>256</v>
      </c>
      <c r="L352" s="25" t="s">
        <v>1266</v>
      </c>
      <c r="M352" s="25" t="s">
        <v>1267</v>
      </c>
      <c r="N352" s="25" t="s">
        <v>1205</v>
      </c>
      <c r="O352" s="25">
        <v>10801832372</v>
      </c>
      <c r="P352" s="25" t="s">
        <v>5094</v>
      </c>
      <c r="Q352" s="28" t="s">
        <v>0</v>
      </c>
      <c r="R352" s="29" t="s">
        <v>1268</v>
      </c>
      <c r="S352" s="27" t="s">
        <v>1269</v>
      </c>
      <c r="T352" s="27" t="s">
        <v>1270</v>
      </c>
      <c r="U352" s="28" t="s">
        <v>257</v>
      </c>
      <c r="V352" s="26" t="s">
        <v>256</v>
      </c>
      <c r="W352" s="26" t="s">
        <v>559</v>
      </c>
      <c r="X352" s="26" t="s">
        <v>411</v>
      </c>
      <c r="Y352" s="37" t="s">
        <v>28</v>
      </c>
      <c r="Z352" s="37" t="s">
        <v>178</v>
      </c>
      <c r="AA352" s="37" t="s">
        <v>177</v>
      </c>
      <c r="AB352" s="30">
        <v>1700</v>
      </c>
      <c r="AC352" s="30">
        <v>1700</v>
      </c>
      <c r="AD352" s="31">
        <v>0</v>
      </c>
      <c r="AE352" s="30">
        <v>1700</v>
      </c>
      <c r="AF352" s="30">
        <v>1700</v>
      </c>
      <c r="AG352" s="32">
        <v>0</v>
      </c>
      <c r="AH352" s="30">
        <v>1700</v>
      </c>
      <c r="AI352" s="10" t="s">
        <v>573</v>
      </c>
      <c r="AJ352" s="30">
        <v>1700</v>
      </c>
      <c r="AK352" s="30">
        <v>0</v>
      </c>
      <c r="AL352" s="30">
        <v>0</v>
      </c>
      <c r="AM352" s="30">
        <v>0</v>
      </c>
      <c r="AN352" s="30">
        <v>0</v>
      </c>
      <c r="AO352" s="30">
        <v>0</v>
      </c>
      <c r="AP352" s="30">
        <v>0</v>
      </c>
      <c r="AQ352" s="30">
        <v>0</v>
      </c>
      <c r="AR352" s="30">
        <v>0</v>
      </c>
      <c r="AS352" s="30">
        <v>0</v>
      </c>
      <c r="AT352" s="30">
        <v>0</v>
      </c>
      <c r="AU352" s="121">
        <v>0</v>
      </c>
      <c r="AV352" s="129" t="s">
        <v>784</v>
      </c>
      <c r="AW352" s="129" t="s">
        <v>796</v>
      </c>
      <c r="AX352" s="129" t="s">
        <v>1256</v>
      </c>
    </row>
    <row r="353" spans="1:50" ht="24" x14ac:dyDescent="0.25">
      <c r="A353" s="120">
        <v>46041</v>
      </c>
      <c r="B353" s="28" t="s">
        <v>552</v>
      </c>
      <c r="C353" s="25" t="s">
        <v>427</v>
      </c>
      <c r="D353" s="25" t="s">
        <v>430</v>
      </c>
      <c r="E353" s="25" t="s">
        <v>423</v>
      </c>
      <c r="F353" s="29" t="s">
        <v>243</v>
      </c>
      <c r="G353" s="29" t="s">
        <v>19</v>
      </c>
      <c r="H353" s="29" t="s">
        <v>584</v>
      </c>
      <c r="I353" s="29" t="s">
        <v>579</v>
      </c>
      <c r="J353" s="29" t="s">
        <v>868</v>
      </c>
      <c r="K353" s="25" t="s">
        <v>250</v>
      </c>
      <c r="L353" s="25" t="s">
        <v>1271</v>
      </c>
      <c r="M353" s="25" t="s">
        <v>1272</v>
      </c>
      <c r="N353" s="25" t="s">
        <v>959</v>
      </c>
      <c r="O353" s="25">
        <v>10295693202</v>
      </c>
      <c r="P353" s="25" t="s">
        <v>5095</v>
      </c>
      <c r="Q353" s="28" t="s">
        <v>0</v>
      </c>
      <c r="R353" s="29" t="s">
        <v>1273</v>
      </c>
      <c r="S353" s="27" t="s">
        <v>1274</v>
      </c>
      <c r="T353" s="27" t="s">
        <v>1275</v>
      </c>
      <c r="U353" s="28" t="s">
        <v>251</v>
      </c>
      <c r="V353" s="26" t="s">
        <v>250</v>
      </c>
      <c r="W353" s="26" t="s">
        <v>556</v>
      </c>
      <c r="X353" s="26" t="s">
        <v>411</v>
      </c>
      <c r="Y353" s="37" t="s">
        <v>140</v>
      </c>
      <c r="Z353" s="37" t="s">
        <v>142</v>
      </c>
      <c r="AA353" s="37" t="s">
        <v>141</v>
      </c>
      <c r="AB353" s="30">
        <v>9700</v>
      </c>
      <c r="AC353" s="30">
        <v>9700</v>
      </c>
      <c r="AD353" s="31">
        <v>0</v>
      </c>
      <c r="AE353" s="30">
        <v>9700</v>
      </c>
      <c r="AF353" s="30">
        <v>9700</v>
      </c>
      <c r="AG353" s="32">
        <v>0</v>
      </c>
      <c r="AH353" s="30">
        <v>9700</v>
      </c>
      <c r="AI353" s="10" t="s">
        <v>573</v>
      </c>
      <c r="AJ353" s="30">
        <v>0</v>
      </c>
      <c r="AK353" s="30">
        <v>9700</v>
      </c>
      <c r="AL353" s="30">
        <v>0</v>
      </c>
      <c r="AM353" s="30">
        <v>0</v>
      </c>
      <c r="AN353" s="30">
        <v>0</v>
      </c>
      <c r="AO353" s="30">
        <v>0</v>
      </c>
      <c r="AP353" s="30">
        <v>0</v>
      </c>
      <c r="AQ353" s="30">
        <v>0</v>
      </c>
      <c r="AR353" s="30">
        <v>0</v>
      </c>
      <c r="AS353" s="30">
        <v>0</v>
      </c>
      <c r="AT353" s="30">
        <v>0</v>
      </c>
      <c r="AU353" s="121">
        <v>0</v>
      </c>
      <c r="AV353" s="129" t="s">
        <v>784</v>
      </c>
      <c r="AW353" s="129" t="s">
        <v>796</v>
      </c>
      <c r="AX353" s="129" t="s">
        <v>527</v>
      </c>
    </row>
    <row r="354" spans="1:50" ht="24" x14ac:dyDescent="0.25">
      <c r="A354" s="120">
        <v>46041</v>
      </c>
      <c r="B354" s="28" t="s">
        <v>552</v>
      </c>
      <c r="C354" s="25" t="s">
        <v>427</v>
      </c>
      <c r="D354" s="25" t="s">
        <v>430</v>
      </c>
      <c r="E354" s="25" t="s">
        <v>423</v>
      </c>
      <c r="F354" s="29" t="s">
        <v>243</v>
      </c>
      <c r="G354" s="29" t="s">
        <v>19</v>
      </c>
      <c r="H354" s="29" t="s">
        <v>178</v>
      </c>
      <c r="I354" s="29" t="s">
        <v>269</v>
      </c>
      <c r="J354" s="29" t="s">
        <v>868</v>
      </c>
      <c r="K354" s="25" t="s">
        <v>281</v>
      </c>
      <c r="L354" s="25" t="s">
        <v>1249</v>
      </c>
      <c r="M354" s="25" t="s">
        <v>1276</v>
      </c>
      <c r="N354" s="25" t="s">
        <v>1090</v>
      </c>
      <c r="O354" s="25">
        <v>10452162038</v>
      </c>
      <c r="P354" s="25" t="s">
        <v>5096</v>
      </c>
      <c r="Q354" s="28" t="s">
        <v>0</v>
      </c>
      <c r="R354" s="29" t="s">
        <v>1277</v>
      </c>
      <c r="S354" s="27" t="s">
        <v>1278</v>
      </c>
      <c r="T354" s="27" t="s">
        <v>1279</v>
      </c>
      <c r="U354" s="28" t="s">
        <v>290</v>
      </c>
      <c r="V354" s="26" t="s">
        <v>281</v>
      </c>
      <c r="W354" s="26" t="s">
        <v>628</v>
      </c>
      <c r="X354" s="26" t="s">
        <v>411</v>
      </c>
      <c r="Y354" s="37" t="s">
        <v>28</v>
      </c>
      <c r="Z354" s="37" t="s">
        <v>178</v>
      </c>
      <c r="AA354" s="37" t="s">
        <v>177</v>
      </c>
      <c r="AB354" s="30">
        <v>1487.5</v>
      </c>
      <c r="AC354" s="30">
        <v>1487.5</v>
      </c>
      <c r="AD354" s="31">
        <v>0</v>
      </c>
      <c r="AE354" s="30">
        <v>1487.5</v>
      </c>
      <c r="AF354" s="30">
        <v>1487.5</v>
      </c>
      <c r="AG354" s="32">
        <v>0</v>
      </c>
      <c r="AH354" s="30">
        <v>1487.5</v>
      </c>
      <c r="AI354" s="10" t="s">
        <v>573</v>
      </c>
      <c r="AJ354" s="30">
        <v>0</v>
      </c>
      <c r="AK354" s="30">
        <v>1487.5</v>
      </c>
      <c r="AL354" s="30">
        <v>0</v>
      </c>
      <c r="AM354" s="30">
        <v>0</v>
      </c>
      <c r="AN354" s="30">
        <v>0</v>
      </c>
      <c r="AO354" s="30">
        <v>0</v>
      </c>
      <c r="AP354" s="30">
        <v>0</v>
      </c>
      <c r="AQ354" s="30">
        <v>0</v>
      </c>
      <c r="AR354" s="30">
        <v>0</v>
      </c>
      <c r="AS354" s="30">
        <v>0</v>
      </c>
      <c r="AT354" s="30">
        <v>0</v>
      </c>
      <c r="AU354" s="121">
        <v>0</v>
      </c>
      <c r="AV354" s="129" t="s">
        <v>784</v>
      </c>
      <c r="AW354" s="129" t="s">
        <v>796</v>
      </c>
      <c r="AX354" s="129" t="s">
        <v>1256</v>
      </c>
    </row>
    <row r="355" spans="1:50" ht="36" x14ac:dyDescent="0.25">
      <c r="A355" s="120">
        <v>46041</v>
      </c>
      <c r="B355" s="28" t="s">
        <v>552</v>
      </c>
      <c r="C355" s="25" t="s">
        <v>427</v>
      </c>
      <c r="D355" s="25" t="s">
        <v>430</v>
      </c>
      <c r="E355" s="25" t="s">
        <v>423</v>
      </c>
      <c r="F355" s="29" t="s">
        <v>243</v>
      </c>
      <c r="G355" s="29" t="s">
        <v>19</v>
      </c>
      <c r="H355" s="29" t="s">
        <v>178</v>
      </c>
      <c r="I355" s="29" t="s">
        <v>269</v>
      </c>
      <c r="J355" s="29" t="s">
        <v>868</v>
      </c>
      <c r="K355" s="25" t="s">
        <v>262</v>
      </c>
      <c r="L355" s="25" t="s">
        <v>1220</v>
      </c>
      <c r="M355" s="25" t="s">
        <v>1280</v>
      </c>
      <c r="N355" s="25" t="s">
        <v>1090</v>
      </c>
      <c r="O355" s="25">
        <v>10737542527</v>
      </c>
      <c r="P355" s="25" t="s">
        <v>5097</v>
      </c>
      <c r="Q355" s="28" t="s">
        <v>0</v>
      </c>
      <c r="R355" s="29" t="s">
        <v>1257</v>
      </c>
      <c r="S355" s="27" t="s">
        <v>1281</v>
      </c>
      <c r="T355" s="27" t="s">
        <v>1282</v>
      </c>
      <c r="U355" s="28" t="s">
        <v>263</v>
      </c>
      <c r="V355" s="26" t="s">
        <v>262</v>
      </c>
      <c r="W355" s="26" t="s">
        <v>562</v>
      </c>
      <c r="X355" s="26" t="s">
        <v>411</v>
      </c>
      <c r="Y355" s="37" t="s">
        <v>28</v>
      </c>
      <c r="Z355" s="37" t="s">
        <v>178</v>
      </c>
      <c r="AA355" s="37" t="s">
        <v>177</v>
      </c>
      <c r="AB355" s="30">
        <v>1700</v>
      </c>
      <c r="AC355" s="30">
        <v>1700</v>
      </c>
      <c r="AD355" s="31">
        <v>0</v>
      </c>
      <c r="AE355" s="30">
        <v>1700</v>
      </c>
      <c r="AF355" s="30">
        <v>1700</v>
      </c>
      <c r="AG355" s="32">
        <v>0</v>
      </c>
      <c r="AH355" s="30">
        <v>1700</v>
      </c>
      <c r="AI355" s="10" t="s">
        <v>573</v>
      </c>
      <c r="AJ355" s="30">
        <v>0</v>
      </c>
      <c r="AK355" s="30">
        <v>1700</v>
      </c>
      <c r="AL355" s="30">
        <v>0</v>
      </c>
      <c r="AM355" s="30">
        <v>0</v>
      </c>
      <c r="AN355" s="30">
        <v>0</v>
      </c>
      <c r="AO355" s="30">
        <v>0</v>
      </c>
      <c r="AP355" s="30">
        <v>0</v>
      </c>
      <c r="AQ355" s="30">
        <v>0</v>
      </c>
      <c r="AR355" s="30">
        <v>0</v>
      </c>
      <c r="AS355" s="30">
        <v>0</v>
      </c>
      <c r="AT355" s="30">
        <v>0</v>
      </c>
      <c r="AU355" s="121">
        <v>0</v>
      </c>
      <c r="AV355" s="129" t="s">
        <v>784</v>
      </c>
      <c r="AW355" s="129" t="s">
        <v>796</v>
      </c>
      <c r="AX355" s="129" t="s">
        <v>1256</v>
      </c>
    </row>
    <row r="356" spans="1:50" ht="24" x14ac:dyDescent="0.25">
      <c r="A356" s="120">
        <v>46041</v>
      </c>
      <c r="B356" s="28" t="s">
        <v>552</v>
      </c>
      <c r="C356" s="25" t="s">
        <v>427</v>
      </c>
      <c r="D356" s="25" t="s">
        <v>429</v>
      </c>
      <c r="E356" s="25" t="s">
        <v>423</v>
      </c>
      <c r="F356" s="29" t="s">
        <v>243</v>
      </c>
      <c r="G356" s="29" t="s">
        <v>19</v>
      </c>
      <c r="H356" s="29" t="s">
        <v>422</v>
      </c>
      <c r="I356" s="29" t="s">
        <v>579</v>
      </c>
      <c r="J356" s="29" t="s">
        <v>777</v>
      </c>
      <c r="K356" s="25" t="s">
        <v>429</v>
      </c>
      <c r="L356" s="25" t="s">
        <v>1163</v>
      </c>
      <c r="M356" s="25" t="s">
        <v>1283</v>
      </c>
      <c r="N356" s="25" t="s">
        <v>877</v>
      </c>
      <c r="O356" s="25">
        <v>10714744009</v>
      </c>
      <c r="P356" s="25" t="s">
        <v>5098</v>
      </c>
      <c r="Q356" s="28" t="s">
        <v>0</v>
      </c>
      <c r="R356" s="29" t="s">
        <v>1284</v>
      </c>
      <c r="S356" s="27" t="s">
        <v>1285</v>
      </c>
      <c r="T356" s="27" t="s">
        <v>1286</v>
      </c>
      <c r="U356" s="28" t="s">
        <v>277</v>
      </c>
      <c r="V356" s="26" t="s">
        <v>429</v>
      </c>
      <c r="W356" s="26" t="s">
        <v>617</v>
      </c>
      <c r="X356" s="26" t="s">
        <v>411</v>
      </c>
      <c r="Y356" s="37" t="s">
        <v>200</v>
      </c>
      <c r="Z356" s="37" t="s">
        <v>586</v>
      </c>
      <c r="AA356" s="37" t="s">
        <v>585</v>
      </c>
      <c r="AB356" s="30">
        <v>18000</v>
      </c>
      <c r="AC356" s="30">
        <v>18000</v>
      </c>
      <c r="AD356" s="31">
        <v>0</v>
      </c>
      <c r="AE356" s="30">
        <v>18000</v>
      </c>
      <c r="AF356" s="30">
        <v>18000</v>
      </c>
      <c r="AG356" s="32">
        <v>0</v>
      </c>
      <c r="AH356" s="30">
        <v>18000</v>
      </c>
      <c r="AI356" s="10" t="s">
        <v>573</v>
      </c>
      <c r="AJ356" s="30">
        <v>0</v>
      </c>
      <c r="AK356" s="30">
        <v>6000</v>
      </c>
      <c r="AL356" s="30">
        <v>12000</v>
      </c>
      <c r="AM356" s="30">
        <v>0</v>
      </c>
      <c r="AN356" s="30">
        <v>0</v>
      </c>
      <c r="AO356" s="30">
        <v>0</v>
      </c>
      <c r="AP356" s="30">
        <v>0</v>
      </c>
      <c r="AQ356" s="30">
        <v>0</v>
      </c>
      <c r="AR356" s="30">
        <v>0</v>
      </c>
      <c r="AS356" s="30">
        <v>0</v>
      </c>
      <c r="AT356" s="30">
        <v>0</v>
      </c>
      <c r="AU356" s="121">
        <v>0</v>
      </c>
      <c r="AV356" s="129" t="s">
        <v>784</v>
      </c>
      <c r="AW356" s="129" t="s">
        <v>796</v>
      </c>
      <c r="AX356" s="129" t="s">
        <v>797</v>
      </c>
    </row>
    <row r="357" spans="1:50" ht="24" x14ac:dyDescent="0.25">
      <c r="A357" s="120">
        <v>46041</v>
      </c>
      <c r="B357" s="28" t="s">
        <v>552</v>
      </c>
      <c r="C357" s="25" t="s">
        <v>427</v>
      </c>
      <c r="D357" s="25" t="s">
        <v>429</v>
      </c>
      <c r="E357" s="25" t="s">
        <v>423</v>
      </c>
      <c r="F357" s="29" t="s">
        <v>243</v>
      </c>
      <c r="G357" s="29" t="s">
        <v>19</v>
      </c>
      <c r="H357" s="29" t="s">
        <v>422</v>
      </c>
      <c r="I357" s="29" t="s">
        <v>579</v>
      </c>
      <c r="J357" s="29" t="s">
        <v>777</v>
      </c>
      <c r="K357" s="25" t="s">
        <v>429</v>
      </c>
      <c r="L357" s="25" t="s">
        <v>1167</v>
      </c>
      <c r="M357" s="25" t="s">
        <v>1287</v>
      </c>
      <c r="N357" s="25" t="s">
        <v>877</v>
      </c>
      <c r="O357" s="25">
        <v>10257482401</v>
      </c>
      <c r="P357" s="25" t="s">
        <v>5099</v>
      </c>
      <c r="Q357" s="28" t="s">
        <v>0</v>
      </c>
      <c r="R357" s="29" t="s">
        <v>1288</v>
      </c>
      <c r="S357" s="27" t="s">
        <v>1289</v>
      </c>
      <c r="T357" s="27" t="s">
        <v>1290</v>
      </c>
      <c r="U357" s="28" t="s">
        <v>277</v>
      </c>
      <c r="V357" s="26" t="s">
        <v>429</v>
      </c>
      <c r="W357" s="26" t="s">
        <v>617</v>
      </c>
      <c r="X357" s="26" t="s">
        <v>411</v>
      </c>
      <c r="Y357" s="37" t="s">
        <v>200</v>
      </c>
      <c r="Z357" s="37" t="s">
        <v>586</v>
      </c>
      <c r="AA357" s="37" t="s">
        <v>585</v>
      </c>
      <c r="AB357" s="30">
        <v>15000</v>
      </c>
      <c r="AC357" s="30">
        <v>15000</v>
      </c>
      <c r="AD357" s="31">
        <v>0</v>
      </c>
      <c r="AE357" s="30">
        <v>15000</v>
      </c>
      <c r="AF357" s="30">
        <v>15000</v>
      </c>
      <c r="AG357" s="32">
        <v>0</v>
      </c>
      <c r="AH357" s="30">
        <v>15000</v>
      </c>
      <c r="AI357" s="10" t="s">
        <v>573</v>
      </c>
      <c r="AJ357" s="30">
        <v>0</v>
      </c>
      <c r="AK357" s="30">
        <v>5000</v>
      </c>
      <c r="AL357" s="30">
        <v>10000</v>
      </c>
      <c r="AM357" s="30">
        <v>0</v>
      </c>
      <c r="AN357" s="30">
        <v>0</v>
      </c>
      <c r="AO357" s="30">
        <v>0</v>
      </c>
      <c r="AP357" s="30">
        <v>0</v>
      </c>
      <c r="AQ357" s="30">
        <v>0</v>
      </c>
      <c r="AR357" s="30">
        <v>0</v>
      </c>
      <c r="AS357" s="30">
        <v>0</v>
      </c>
      <c r="AT357" s="30">
        <v>0</v>
      </c>
      <c r="AU357" s="121">
        <v>0</v>
      </c>
      <c r="AV357" s="129" t="s">
        <v>784</v>
      </c>
      <c r="AW357" s="129" t="s">
        <v>796</v>
      </c>
      <c r="AX357" s="129" t="s">
        <v>797</v>
      </c>
    </row>
    <row r="358" spans="1:50" ht="24" x14ac:dyDescent="0.25">
      <c r="A358" s="120">
        <v>46041</v>
      </c>
      <c r="B358" s="28" t="s">
        <v>552</v>
      </c>
      <c r="C358" s="25" t="s">
        <v>427</v>
      </c>
      <c r="D358" s="25" t="s">
        <v>430</v>
      </c>
      <c r="E358" s="25" t="s">
        <v>423</v>
      </c>
      <c r="F358" s="29" t="s">
        <v>243</v>
      </c>
      <c r="G358" s="29" t="s">
        <v>19</v>
      </c>
      <c r="H358" s="29" t="s">
        <v>578</v>
      </c>
      <c r="I358" s="29" t="s">
        <v>579</v>
      </c>
      <c r="J358" s="29" t="s">
        <v>868</v>
      </c>
      <c r="K358" s="25" t="s">
        <v>266</v>
      </c>
      <c r="L358" s="25" t="s">
        <v>1291</v>
      </c>
      <c r="M358" s="25" t="s">
        <v>865</v>
      </c>
      <c r="N358" s="25" t="s">
        <v>1292</v>
      </c>
      <c r="O358" s="25">
        <v>20565643496</v>
      </c>
      <c r="P358" s="25" t="s">
        <v>5100</v>
      </c>
      <c r="Q358" s="28" t="s">
        <v>0</v>
      </c>
      <c r="R358" s="29" t="s">
        <v>1293</v>
      </c>
      <c r="S358" s="27" t="s">
        <v>1294</v>
      </c>
      <c r="T358" s="27" t="s">
        <v>1295</v>
      </c>
      <c r="U358" s="28" t="s">
        <v>267</v>
      </c>
      <c r="V358" s="26" t="s">
        <v>266</v>
      </c>
      <c r="W358" s="26" t="s">
        <v>564</v>
      </c>
      <c r="X358" s="26" t="s">
        <v>411</v>
      </c>
      <c r="Y358" s="37" t="s">
        <v>48</v>
      </c>
      <c r="Z358" s="37" t="s">
        <v>50</v>
      </c>
      <c r="AA358" s="37" t="s">
        <v>49</v>
      </c>
      <c r="AB358" s="30">
        <v>3261.45</v>
      </c>
      <c r="AC358" s="30">
        <v>3261.45</v>
      </c>
      <c r="AD358" s="31">
        <v>0</v>
      </c>
      <c r="AE358" s="30">
        <v>3261.45</v>
      </c>
      <c r="AF358" s="30">
        <v>3261.45</v>
      </c>
      <c r="AG358" s="32">
        <v>0</v>
      </c>
      <c r="AH358" s="30">
        <v>3261.45</v>
      </c>
      <c r="AI358" s="10" t="s">
        <v>573</v>
      </c>
      <c r="AJ358" s="30">
        <v>0</v>
      </c>
      <c r="AK358" s="30">
        <v>0</v>
      </c>
      <c r="AL358" s="30">
        <v>152.9</v>
      </c>
      <c r="AM358" s="30">
        <v>737.81999999999994</v>
      </c>
      <c r="AN358" s="30">
        <v>533.54999999999995</v>
      </c>
      <c r="AO358" s="30">
        <v>173.6</v>
      </c>
      <c r="AP358" s="30">
        <v>1663.58</v>
      </c>
      <c r="AQ358" s="30">
        <v>0</v>
      </c>
      <c r="AR358" s="30">
        <v>0</v>
      </c>
      <c r="AS358" s="30">
        <v>0</v>
      </c>
      <c r="AT358" s="30">
        <v>0</v>
      </c>
      <c r="AU358" s="121">
        <v>0</v>
      </c>
      <c r="AV358" s="129" t="s">
        <v>784</v>
      </c>
      <c r="AW358" s="129" t="s">
        <v>796</v>
      </c>
      <c r="AX358" s="129" t="s">
        <v>527</v>
      </c>
    </row>
    <row r="359" spans="1:50" ht="24" x14ac:dyDescent="0.25">
      <c r="A359" s="120">
        <v>46041</v>
      </c>
      <c r="B359" s="28" t="s">
        <v>552</v>
      </c>
      <c r="C359" s="25" t="s">
        <v>427</v>
      </c>
      <c r="D359" s="25" t="s">
        <v>430</v>
      </c>
      <c r="E359" s="25" t="s">
        <v>423</v>
      </c>
      <c r="F359" s="29" t="s">
        <v>243</v>
      </c>
      <c r="G359" s="29" t="s">
        <v>19</v>
      </c>
      <c r="H359" s="29" t="s">
        <v>584</v>
      </c>
      <c r="I359" s="29" t="s">
        <v>579</v>
      </c>
      <c r="J359" s="29" t="s">
        <v>868</v>
      </c>
      <c r="K359" s="25" t="s">
        <v>252</v>
      </c>
      <c r="L359" s="25" t="s">
        <v>1296</v>
      </c>
      <c r="M359" s="25" t="s">
        <v>1297</v>
      </c>
      <c r="N359" s="25" t="s">
        <v>959</v>
      </c>
      <c r="O359" s="25">
        <v>10283069881</v>
      </c>
      <c r="P359" s="25" t="s">
        <v>5101</v>
      </c>
      <c r="Q359" s="28" t="s">
        <v>0</v>
      </c>
      <c r="R359" s="29" t="s">
        <v>1298</v>
      </c>
      <c r="S359" s="27" t="s">
        <v>1299</v>
      </c>
      <c r="T359" s="27" t="s">
        <v>1300</v>
      </c>
      <c r="U359" s="28" t="s">
        <v>253</v>
      </c>
      <c r="V359" s="26" t="s">
        <v>252</v>
      </c>
      <c r="W359" s="26" t="s">
        <v>557</v>
      </c>
      <c r="X359" s="26" t="s">
        <v>411</v>
      </c>
      <c r="Y359" s="37" t="s">
        <v>140</v>
      </c>
      <c r="Z359" s="37" t="s">
        <v>142</v>
      </c>
      <c r="AA359" s="37" t="s">
        <v>141</v>
      </c>
      <c r="AB359" s="30">
        <v>16500</v>
      </c>
      <c r="AC359" s="30">
        <v>16500</v>
      </c>
      <c r="AD359" s="31">
        <v>0</v>
      </c>
      <c r="AE359" s="30">
        <v>16500</v>
      </c>
      <c r="AF359" s="30">
        <v>16500</v>
      </c>
      <c r="AG359" s="32">
        <v>0</v>
      </c>
      <c r="AH359" s="30">
        <v>16500</v>
      </c>
      <c r="AI359" s="10" t="s">
        <v>573</v>
      </c>
      <c r="AJ359" s="30">
        <v>5500</v>
      </c>
      <c r="AK359" s="30">
        <v>5500</v>
      </c>
      <c r="AL359" s="30">
        <v>5500</v>
      </c>
      <c r="AM359" s="30">
        <v>0</v>
      </c>
      <c r="AN359" s="30">
        <v>0</v>
      </c>
      <c r="AO359" s="30">
        <v>0</v>
      </c>
      <c r="AP359" s="30">
        <v>0</v>
      </c>
      <c r="AQ359" s="30">
        <v>0</v>
      </c>
      <c r="AR359" s="30">
        <v>0</v>
      </c>
      <c r="AS359" s="30">
        <v>0</v>
      </c>
      <c r="AT359" s="30">
        <v>0</v>
      </c>
      <c r="AU359" s="121">
        <v>0</v>
      </c>
      <c r="AV359" s="129" t="s">
        <v>784</v>
      </c>
      <c r="AW359" s="129" t="s">
        <v>796</v>
      </c>
      <c r="AX359" s="129" t="s">
        <v>527</v>
      </c>
    </row>
    <row r="360" spans="1:50" ht="24" x14ac:dyDescent="0.25">
      <c r="A360" s="120">
        <v>46041</v>
      </c>
      <c r="B360" s="28" t="s">
        <v>552</v>
      </c>
      <c r="C360" s="25" t="s">
        <v>427</v>
      </c>
      <c r="D360" s="25" t="s">
        <v>430</v>
      </c>
      <c r="E360" s="25" t="s">
        <v>423</v>
      </c>
      <c r="F360" s="29" t="s">
        <v>243</v>
      </c>
      <c r="G360" s="29" t="s">
        <v>19</v>
      </c>
      <c r="H360" s="29" t="s">
        <v>584</v>
      </c>
      <c r="I360" s="29" t="s">
        <v>579</v>
      </c>
      <c r="J360" s="29" t="s">
        <v>868</v>
      </c>
      <c r="K360" s="25" t="s">
        <v>281</v>
      </c>
      <c r="L360" s="25" t="s">
        <v>1301</v>
      </c>
      <c r="M360" s="25" t="s">
        <v>1302</v>
      </c>
      <c r="N360" s="25" t="s">
        <v>959</v>
      </c>
      <c r="O360" s="25">
        <v>10012304035</v>
      </c>
      <c r="P360" s="25" t="s">
        <v>5102</v>
      </c>
      <c r="Q360" s="28" t="s">
        <v>0</v>
      </c>
      <c r="R360" s="29" t="s">
        <v>1303</v>
      </c>
      <c r="S360" s="27" t="s">
        <v>1304</v>
      </c>
      <c r="T360" s="27" t="s">
        <v>1305</v>
      </c>
      <c r="U360" s="28" t="s">
        <v>290</v>
      </c>
      <c r="V360" s="26" t="s">
        <v>281</v>
      </c>
      <c r="W360" s="26" t="s">
        <v>628</v>
      </c>
      <c r="X360" s="26" t="s">
        <v>411</v>
      </c>
      <c r="Y360" s="37" t="s">
        <v>140</v>
      </c>
      <c r="Z360" s="37" t="s">
        <v>142</v>
      </c>
      <c r="AA360" s="37" t="s">
        <v>141</v>
      </c>
      <c r="AB360" s="30">
        <v>31500</v>
      </c>
      <c r="AC360" s="30">
        <v>31500</v>
      </c>
      <c r="AD360" s="31">
        <v>0</v>
      </c>
      <c r="AE360" s="30">
        <v>31500</v>
      </c>
      <c r="AF360" s="30">
        <v>28000</v>
      </c>
      <c r="AG360" s="32">
        <v>3500</v>
      </c>
      <c r="AH360" s="30">
        <v>24500</v>
      </c>
      <c r="AI360" s="10" t="s">
        <v>573</v>
      </c>
      <c r="AJ360" s="30">
        <v>7000</v>
      </c>
      <c r="AK360" s="30">
        <v>3500</v>
      </c>
      <c r="AL360" s="30">
        <v>3500</v>
      </c>
      <c r="AM360" s="30">
        <v>3500</v>
      </c>
      <c r="AN360" s="30">
        <v>3500</v>
      </c>
      <c r="AO360" s="30">
        <v>3500</v>
      </c>
      <c r="AP360" s="30">
        <v>3500</v>
      </c>
      <c r="AQ360" s="30">
        <v>0</v>
      </c>
      <c r="AR360" s="30">
        <v>0</v>
      </c>
      <c r="AS360" s="30">
        <v>0</v>
      </c>
      <c r="AT360" s="30">
        <v>0</v>
      </c>
      <c r="AU360" s="121">
        <v>0</v>
      </c>
      <c r="AV360" s="129" t="s">
        <v>784</v>
      </c>
      <c r="AW360" s="129" t="s">
        <v>785</v>
      </c>
      <c r="AX360" s="129" t="s">
        <v>527</v>
      </c>
    </row>
    <row r="361" spans="1:50" ht="24" x14ac:dyDescent="0.25">
      <c r="A361" s="120">
        <v>46041</v>
      </c>
      <c r="B361" s="28" t="s">
        <v>552</v>
      </c>
      <c r="C361" s="25" t="s">
        <v>427</v>
      </c>
      <c r="D361" s="25" t="s">
        <v>430</v>
      </c>
      <c r="E361" s="25" t="s">
        <v>423</v>
      </c>
      <c r="F361" s="29" t="s">
        <v>243</v>
      </c>
      <c r="G361" s="29" t="s">
        <v>19</v>
      </c>
      <c r="H361" s="29" t="s">
        <v>581</v>
      </c>
      <c r="I361" s="29" t="s">
        <v>269</v>
      </c>
      <c r="J361" s="29" t="s">
        <v>777</v>
      </c>
      <c r="K361" s="25" t="s">
        <v>430</v>
      </c>
      <c r="L361" s="25" t="s">
        <v>1215</v>
      </c>
      <c r="M361" s="25" t="s">
        <v>1306</v>
      </c>
      <c r="N361" s="25" t="s">
        <v>1090</v>
      </c>
      <c r="O361" s="25">
        <v>20519286794</v>
      </c>
      <c r="P361" s="25" t="s">
        <v>5103</v>
      </c>
      <c r="Q361" s="28" t="s">
        <v>0</v>
      </c>
      <c r="R361" s="29" t="s">
        <v>1307</v>
      </c>
      <c r="S361" s="27" t="s">
        <v>1308</v>
      </c>
      <c r="T361" s="27" t="s">
        <v>1309</v>
      </c>
      <c r="U361" s="28" t="s">
        <v>270</v>
      </c>
      <c r="V361" s="26" t="s">
        <v>430</v>
      </c>
      <c r="W361" s="26" t="s">
        <v>593</v>
      </c>
      <c r="X361" s="26" t="s">
        <v>411</v>
      </c>
      <c r="Y361" s="37" t="s">
        <v>107</v>
      </c>
      <c r="Z361" s="37" t="s">
        <v>109</v>
      </c>
      <c r="AA361" s="37" t="s">
        <v>108</v>
      </c>
      <c r="AB361" s="30">
        <v>12749.99</v>
      </c>
      <c r="AC361" s="30">
        <v>12749.99</v>
      </c>
      <c r="AD361" s="31">
        <v>0</v>
      </c>
      <c r="AE361" s="30">
        <v>12749.99</v>
      </c>
      <c r="AF361" s="30">
        <v>8500.02</v>
      </c>
      <c r="AG361" s="32">
        <v>4249.9699999999993</v>
      </c>
      <c r="AH361" s="30">
        <v>8500.02</v>
      </c>
      <c r="AI361" s="10" t="s">
        <v>573</v>
      </c>
      <c r="AJ361" s="30">
        <v>1416.67</v>
      </c>
      <c r="AK361" s="30">
        <v>1416.67</v>
      </c>
      <c r="AL361" s="30">
        <v>1416.67</v>
      </c>
      <c r="AM361" s="30">
        <v>1416.67</v>
      </c>
      <c r="AN361" s="30">
        <v>1416.67</v>
      </c>
      <c r="AO361" s="30">
        <v>1416.67</v>
      </c>
      <c r="AP361" s="30">
        <v>0</v>
      </c>
      <c r="AQ361" s="30">
        <v>0</v>
      </c>
      <c r="AR361" s="30">
        <v>0</v>
      </c>
      <c r="AS361" s="30">
        <v>0</v>
      </c>
      <c r="AT361" s="30">
        <v>0</v>
      </c>
      <c r="AU361" s="121">
        <v>0</v>
      </c>
      <c r="AV361" s="129" t="s">
        <v>784</v>
      </c>
      <c r="AW361" s="129" t="s">
        <v>785</v>
      </c>
      <c r="AX361" s="129" t="s">
        <v>527</v>
      </c>
    </row>
    <row r="362" spans="1:50" ht="24" x14ac:dyDescent="0.25">
      <c r="A362" s="120">
        <v>46041</v>
      </c>
      <c r="B362" s="28" t="s">
        <v>552</v>
      </c>
      <c r="C362" s="25" t="s">
        <v>427</v>
      </c>
      <c r="D362" s="25" t="s">
        <v>430</v>
      </c>
      <c r="E362" s="25" t="s">
        <v>423</v>
      </c>
      <c r="F362" s="29" t="s">
        <v>243</v>
      </c>
      <c r="G362" s="29" t="s">
        <v>19</v>
      </c>
      <c r="H362" s="29" t="s">
        <v>584</v>
      </c>
      <c r="I362" s="29" t="s">
        <v>579</v>
      </c>
      <c r="J362" s="29" t="s">
        <v>868</v>
      </c>
      <c r="K362" s="25" t="s">
        <v>256</v>
      </c>
      <c r="L362" s="25" t="s">
        <v>1310</v>
      </c>
      <c r="M362" s="25" t="s">
        <v>1311</v>
      </c>
      <c r="N362" s="25" t="s">
        <v>959</v>
      </c>
      <c r="O362" s="25">
        <v>10238312791</v>
      </c>
      <c r="P362" s="25" t="s">
        <v>5104</v>
      </c>
      <c r="Q362" s="28" t="s">
        <v>0</v>
      </c>
      <c r="R362" s="29" t="s">
        <v>1266</v>
      </c>
      <c r="S362" s="27" t="s">
        <v>1312</v>
      </c>
      <c r="T362" s="27" t="s">
        <v>1313</v>
      </c>
      <c r="U362" s="28" t="s">
        <v>257</v>
      </c>
      <c r="V362" s="26" t="s">
        <v>256</v>
      </c>
      <c r="W362" s="26" t="s">
        <v>559</v>
      </c>
      <c r="X362" s="26" t="s">
        <v>411</v>
      </c>
      <c r="Y362" s="37" t="s">
        <v>140</v>
      </c>
      <c r="Z362" s="37" t="s">
        <v>142</v>
      </c>
      <c r="AA362" s="37" t="s">
        <v>141</v>
      </c>
      <c r="AB362" s="30">
        <v>17160</v>
      </c>
      <c r="AC362" s="30">
        <v>17160</v>
      </c>
      <c r="AD362" s="31">
        <v>0</v>
      </c>
      <c r="AE362" s="30">
        <v>17160</v>
      </c>
      <c r="AF362" s="30">
        <v>17160</v>
      </c>
      <c r="AG362" s="32">
        <v>0</v>
      </c>
      <c r="AH362" s="30">
        <v>17160</v>
      </c>
      <c r="AI362" s="10" t="s">
        <v>573</v>
      </c>
      <c r="AJ362" s="30">
        <v>5720</v>
      </c>
      <c r="AK362" s="30">
        <v>5720</v>
      </c>
      <c r="AL362" s="30">
        <v>5720</v>
      </c>
      <c r="AM362" s="30">
        <v>0</v>
      </c>
      <c r="AN362" s="30">
        <v>0</v>
      </c>
      <c r="AO362" s="30">
        <v>0</v>
      </c>
      <c r="AP362" s="30">
        <v>0</v>
      </c>
      <c r="AQ362" s="30">
        <v>0</v>
      </c>
      <c r="AR362" s="30">
        <v>0</v>
      </c>
      <c r="AS362" s="30">
        <v>0</v>
      </c>
      <c r="AT362" s="30">
        <v>0</v>
      </c>
      <c r="AU362" s="121">
        <v>0</v>
      </c>
      <c r="AV362" s="129" t="s">
        <v>784</v>
      </c>
      <c r="AW362" s="129" t="s">
        <v>796</v>
      </c>
      <c r="AX362" s="129" t="s">
        <v>527</v>
      </c>
    </row>
    <row r="363" spans="1:50" ht="36" x14ac:dyDescent="0.25">
      <c r="A363" s="120">
        <v>46041</v>
      </c>
      <c r="B363" s="28" t="s">
        <v>552</v>
      </c>
      <c r="C363" s="25" t="s">
        <v>427</v>
      </c>
      <c r="D363" s="25" t="s">
        <v>430</v>
      </c>
      <c r="E363" s="25" t="s">
        <v>423</v>
      </c>
      <c r="F363" s="29" t="s">
        <v>243</v>
      </c>
      <c r="G363" s="29" t="s">
        <v>19</v>
      </c>
      <c r="H363" s="29" t="s">
        <v>584</v>
      </c>
      <c r="I363" s="29" t="s">
        <v>579</v>
      </c>
      <c r="J363" s="29" t="s">
        <v>868</v>
      </c>
      <c r="K363" s="25" t="s">
        <v>260</v>
      </c>
      <c r="L363" s="25" t="s">
        <v>1314</v>
      </c>
      <c r="M363" s="25" t="s">
        <v>1315</v>
      </c>
      <c r="N363" s="25" t="s">
        <v>959</v>
      </c>
      <c r="O363" s="25">
        <v>20604705313</v>
      </c>
      <c r="P363" s="25" t="s">
        <v>5105</v>
      </c>
      <c r="Q363" s="28" t="s">
        <v>0</v>
      </c>
      <c r="R363" s="29" t="s">
        <v>1316</v>
      </c>
      <c r="S363" s="27" t="s">
        <v>1317</v>
      </c>
      <c r="T363" s="27" t="s">
        <v>1318</v>
      </c>
      <c r="U363" s="28" t="s">
        <v>261</v>
      </c>
      <c r="V363" s="26" t="s">
        <v>260</v>
      </c>
      <c r="W363" s="26" t="s">
        <v>561</v>
      </c>
      <c r="X363" s="26" t="s">
        <v>411</v>
      </c>
      <c r="Y363" s="37" t="s">
        <v>140</v>
      </c>
      <c r="Z363" s="37" t="s">
        <v>142</v>
      </c>
      <c r="AA363" s="37" t="s">
        <v>141</v>
      </c>
      <c r="AB363" s="30">
        <v>45000</v>
      </c>
      <c r="AC363" s="30">
        <v>45000</v>
      </c>
      <c r="AD363" s="31">
        <v>0</v>
      </c>
      <c r="AE363" s="30">
        <v>45000</v>
      </c>
      <c r="AF363" s="30">
        <v>27000</v>
      </c>
      <c r="AG363" s="32">
        <v>18000</v>
      </c>
      <c r="AH363" s="30">
        <v>27000</v>
      </c>
      <c r="AI363" s="10" t="s">
        <v>573</v>
      </c>
      <c r="AJ363" s="30">
        <v>0</v>
      </c>
      <c r="AK363" s="30">
        <v>4500</v>
      </c>
      <c r="AL363" s="30">
        <v>4500</v>
      </c>
      <c r="AM363" s="30">
        <v>4500</v>
      </c>
      <c r="AN363" s="30">
        <v>4500</v>
      </c>
      <c r="AO363" s="30">
        <v>4500</v>
      </c>
      <c r="AP363" s="30">
        <v>4500</v>
      </c>
      <c r="AQ363" s="30">
        <v>0</v>
      </c>
      <c r="AR363" s="30">
        <v>0</v>
      </c>
      <c r="AS363" s="30">
        <v>0</v>
      </c>
      <c r="AT363" s="30">
        <v>0</v>
      </c>
      <c r="AU363" s="121">
        <v>0</v>
      </c>
      <c r="AV363" s="129" t="s">
        <v>784</v>
      </c>
      <c r="AW363" s="129" t="s">
        <v>785</v>
      </c>
      <c r="AX363" s="129" t="s">
        <v>527</v>
      </c>
    </row>
    <row r="364" spans="1:50" ht="24" x14ac:dyDescent="0.25">
      <c r="A364" s="120">
        <v>46041</v>
      </c>
      <c r="B364" s="28" t="s">
        <v>552</v>
      </c>
      <c r="C364" s="25" t="s">
        <v>427</v>
      </c>
      <c r="D364" s="25" t="s">
        <v>430</v>
      </c>
      <c r="E364" s="25" t="s">
        <v>423</v>
      </c>
      <c r="F364" s="29" t="s">
        <v>243</v>
      </c>
      <c r="G364" s="29" t="s">
        <v>19</v>
      </c>
      <c r="H364" s="29" t="s">
        <v>584</v>
      </c>
      <c r="I364" s="29" t="s">
        <v>579</v>
      </c>
      <c r="J364" s="29" t="s">
        <v>868</v>
      </c>
      <c r="K364" s="25" t="s">
        <v>276</v>
      </c>
      <c r="L364" s="25" t="s">
        <v>1319</v>
      </c>
      <c r="M364" s="25" t="s">
        <v>1320</v>
      </c>
      <c r="N364" s="25" t="s">
        <v>1205</v>
      </c>
      <c r="O364" s="25">
        <v>10053967251</v>
      </c>
      <c r="P364" s="25" t="s">
        <v>5106</v>
      </c>
      <c r="Q364" s="28" t="s">
        <v>0</v>
      </c>
      <c r="R364" s="29" t="s">
        <v>1321</v>
      </c>
      <c r="S364" s="27" t="s">
        <v>1322</v>
      </c>
      <c r="T364" s="27" t="s">
        <v>1323</v>
      </c>
      <c r="U364" s="28" t="s">
        <v>284</v>
      </c>
      <c r="V364" s="26" t="s">
        <v>276</v>
      </c>
      <c r="W364" s="26" t="s">
        <v>625</v>
      </c>
      <c r="X364" s="26" t="s">
        <v>411</v>
      </c>
      <c r="Y364" s="37" t="s">
        <v>140</v>
      </c>
      <c r="Z364" s="37" t="s">
        <v>142</v>
      </c>
      <c r="AA364" s="37" t="s">
        <v>141</v>
      </c>
      <c r="AB364" s="30">
        <v>20000</v>
      </c>
      <c r="AC364" s="30">
        <v>20000</v>
      </c>
      <c r="AD364" s="31">
        <v>0</v>
      </c>
      <c r="AE364" s="30">
        <v>20000</v>
      </c>
      <c r="AF364" s="30">
        <v>20000</v>
      </c>
      <c r="AG364" s="32">
        <v>0</v>
      </c>
      <c r="AH364" s="30">
        <v>20000</v>
      </c>
      <c r="AI364" s="10" t="s">
        <v>573</v>
      </c>
      <c r="AJ364" s="30">
        <v>10000</v>
      </c>
      <c r="AK364" s="30">
        <v>0</v>
      </c>
      <c r="AL364" s="30">
        <v>5000</v>
      </c>
      <c r="AM364" s="30">
        <v>5000</v>
      </c>
      <c r="AN364" s="30">
        <v>0</v>
      </c>
      <c r="AO364" s="30">
        <v>0</v>
      </c>
      <c r="AP364" s="30">
        <v>0</v>
      </c>
      <c r="AQ364" s="30">
        <v>0</v>
      </c>
      <c r="AR364" s="30">
        <v>0</v>
      </c>
      <c r="AS364" s="30">
        <v>0</v>
      </c>
      <c r="AT364" s="30">
        <v>0</v>
      </c>
      <c r="AU364" s="121">
        <v>0</v>
      </c>
      <c r="AV364" s="129" t="s">
        <v>784</v>
      </c>
      <c r="AW364" s="129" t="s">
        <v>796</v>
      </c>
      <c r="AX364" s="129" t="s">
        <v>527</v>
      </c>
    </row>
    <row r="365" spans="1:50" ht="36" x14ac:dyDescent="0.25">
      <c r="A365" s="120">
        <v>46041</v>
      </c>
      <c r="B365" s="28" t="s">
        <v>552</v>
      </c>
      <c r="C365" s="25" t="s">
        <v>427</v>
      </c>
      <c r="D365" s="25" t="s">
        <v>429</v>
      </c>
      <c r="E365" s="25" t="s">
        <v>423</v>
      </c>
      <c r="F365" s="29" t="s">
        <v>243</v>
      </c>
      <c r="G365" s="29" t="s">
        <v>19</v>
      </c>
      <c r="H365" s="29" t="s">
        <v>422</v>
      </c>
      <c r="I365" s="29" t="s">
        <v>579</v>
      </c>
      <c r="J365" s="29" t="s">
        <v>777</v>
      </c>
      <c r="K365" s="25" t="s">
        <v>429</v>
      </c>
      <c r="L365" s="25" t="s">
        <v>1200</v>
      </c>
      <c r="M365" s="25" t="s">
        <v>1324</v>
      </c>
      <c r="N365" s="25" t="s">
        <v>1090</v>
      </c>
      <c r="O365" s="25">
        <v>10463377036</v>
      </c>
      <c r="P365" s="25" t="s">
        <v>5107</v>
      </c>
      <c r="Q365" s="28" t="s">
        <v>0</v>
      </c>
      <c r="R365" s="29" t="s">
        <v>1325</v>
      </c>
      <c r="S365" s="27" t="s">
        <v>1326</v>
      </c>
      <c r="T365" s="27" t="s">
        <v>1327</v>
      </c>
      <c r="U365" s="28" t="s">
        <v>277</v>
      </c>
      <c r="V365" s="26" t="s">
        <v>429</v>
      </c>
      <c r="W365" s="26" t="s">
        <v>617</v>
      </c>
      <c r="X365" s="26" t="s">
        <v>411</v>
      </c>
      <c r="Y365" s="37" t="s">
        <v>200</v>
      </c>
      <c r="Z365" s="37" t="s">
        <v>586</v>
      </c>
      <c r="AA365" s="37" t="s">
        <v>585</v>
      </c>
      <c r="AB365" s="30">
        <v>15000</v>
      </c>
      <c r="AC365" s="30">
        <v>15000</v>
      </c>
      <c r="AD365" s="31">
        <v>0</v>
      </c>
      <c r="AE365" s="30">
        <v>15000</v>
      </c>
      <c r="AF365" s="30">
        <v>15000</v>
      </c>
      <c r="AG365" s="32">
        <v>0</v>
      </c>
      <c r="AH365" s="30">
        <v>15000</v>
      </c>
      <c r="AI365" s="10" t="s">
        <v>573</v>
      </c>
      <c r="AJ365" s="30">
        <v>0</v>
      </c>
      <c r="AK365" s="30">
        <v>5000</v>
      </c>
      <c r="AL365" s="30">
        <v>5000</v>
      </c>
      <c r="AM365" s="30">
        <v>5000</v>
      </c>
      <c r="AN365" s="30">
        <v>0</v>
      </c>
      <c r="AO365" s="30">
        <v>0</v>
      </c>
      <c r="AP365" s="30">
        <v>0</v>
      </c>
      <c r="AQ365" s="30">
        <v>0</v>
      </c>
      <c r="AR365" s="30">
        <v>0</v>
      </c>
      <c r="AS365" s="30">
        <v>0</v>
      </c>
      <c r="AT365" s="30">
        <v>0</v>
      </c>
      <c r="AU365" s="121">
        <v>0</v>
      </c>
      <c r="AV365" s="129" t="s">
        <v>784</v>
      </c>
      <c r="AW365" s="129" t="s">
        <v>796</v>
      </c>
      <c r="AX365" s="129" t="s">
        <v>797</v>
      </c>
    </row>
    <row r="366" spans="1:50" ht="24" x14ac:dyDescent="0.25">
      <c r="A366" s="120">
        <v>46041</v>
      </c>
      <c r="B366" s="28" t="s">
        <v>552</v>
      </c>
      <c r="C366" s="25" t="s">
        <v>427</v>
      </c>
      <c r="D366" s="25" t="s">
        <v>430</v>
      </c>
      <c r="E366" s="25" t="s">
        <v>423</v>
      </c>
      <c r="F366" s="29" t="s">
        <v>243</v>
      </c>
      <c r="G366" s="29" t="s">
        <v>19</v>
      </c>
      <c r="H366" s="29" t="s">
        <v>584</v>
      </c>
      <c r="I366" s="29" t="s">
        <v>579</v>
      </c>
      <c r="J366" s="29" t="s">
        <v>868</v>
      </c>
      <c r="K366" s="25" t="s">
        <v>264</v>
      </c>
      <c r="L366" s="25" t="s">
        <v>1328</v>
      </c>
      <c r="M366" s="25" t="s">
        <v>1329</v>
      </c>
      <c r="N366" s="25" t="s">
        <v>1205</v>
      </c>
      <c r="O366" s="25">
        <v>10200397075</v>
      </c>
      <c r="P366" s="25" t="s">
        <v>5108</v>
      </c>
      <c r="Q366" s="28" t="s">
        <v>0</v>
      </c>
      <c r="R366" s="29" t="s">
        <v>1330</v>
      </c>
      <c r="S366" s="27" t="s">
        <v>1331</v>
      </c>
      <c r="T366" s="27" t="s">
        <v>1332</v>
      </c>
      <c r="U366" s="28" t="s">
        <v>265</v>
      </c>
      <c r="V366" s="26" t="s">
        <v>264</v>
      </c>
      <c r="W366" s="26" t="s">
        <v>563</v>
      </c>
      <c r="X366" s="26" t="s">
        <v>411</v>
      </c>
      <c r="Y366" s="37" t="s">
        <v>140</v>
      </c>
      <c r="Z366" s="37" t="s">
        <v>142</v>
      </c>
      <c r="AA366" s="37" t="s">
        <v>141</v>
      </c>
      <c r="AB366" s="30">
        <v>47300</v>
      </c>
      <c r="AC366" s="30">
        <v>47300</v>
      </c>
      <c r="AD366" s="31">
        <v>0</v>
      </c>
      <c r="AE366" s="30">
        <v>47300</v>
      </c>
      <c r="AF366" s="30">
        <v>30100</v>
      </c>
      <c r="AG366" s="32">
        <v>17200</v>
      </c>
      <c r="AH366" s="30">
        <v>30100</v>
      </c>
      <c r="AI366" s="10" t="s">
        <v>573</v>
      </c>
      <c r="AJ366" s="30">
        <v>4300</v>
      </c>
      <c r="AK366" s="30">
        <v>4300</v>
      </c>
      <c r="AL366" s="30">
        <v>4300</v>
      </c>
      <c r="AM366" s="30">
        <v>4300</v>
      </c>
      <c r="AN366" s="30">
        <v>4300</v>
      </c>
      <c r="AO366" s="30">
        <v>4300</v>
      </c>
      <c r="AP366" s="30">
        <v>4300</v>
      </c>
      <c r="AQ366" s="30">
        <v>0</v>
      </c>
      <c r="AR366" s="30">
        <v>0</v>
      </c>
      <c r="AS366" s="30">
        <v>0</v>
      </c>
      <c r="AT366" s="30">
        <v>0</v>
      </c>
      <c r="AU366" s="121">
        <v>0</v>
      </c>
      <c r="AV366" s="129" t="s">
        <v>784</v>
      </c>
      <c r="AW366" s="129" t="s">
        <v>785</v>
      </c>
      <c r="AX366" s="129" t="s">
        <v>527</v>
      </c>
    </row>
    <row r="367" spans="1:50" ht="36" x14ac:dyDescent="0.25">
      <c r="A367" s="120">
        <v>46041</v>
      </c>
      <c r="B367" s="28" t="s">
        <v>552</v>
      </c>
      <c r="C367" s="25" t="s">
        <v>427</v>
      </c>
      <c r="D367" s="25" t="s">
        <v>430</v>
      </c>
      <c r="E367" s="25" t="s">
        <v>423</v>
      </c>
      <c r="F367" s="29" t="s">
        <v>243</v>
      </c>
      <c r="G367" s="29" t="s">
        <v>19</v>
      </c>
      <c r="H367" s="29" t="s">
        <v>584</v>
      </c>
      <c r="I367" s="29" t="s">
        <v>579</v>
      </c>
      <c r="J367" s="29" t="s">
        <v>868</v>
      </c>
      <c r="K367" s="25" t="s">
        <v>256</v>
      </c>
      <c r="L367" s="25" t="s">
        <v>1333</v>
      </c>
      <c r="M367" s="25" t="s">
        <v>1334</v>
      </c>
      <c r="N367" s="25" t="s">
        <v>1335</v>
      </c>
      <c r="O367" s="25">
        <v>10048126117</v>
      </c>
      <c r="P367" s="25" t="s">
        <v>5109</v>
      </c>
      <c r="Q367" s="28" t="s">
        <v>0</v>
      </c>
      <c r="R367" s="29" t="s">
        <v>1336</v>
      </c>
      <c r="S367" s="27" t="s">
        <v>1337</v>
      </c>
      <c r="T367" s="27" t="s">
        <v>1338</v>
      </c>
      <c r="U367" s="28" t="s">
        <v>257</v>
      </c>
      <c r="V367" s="26" t="s">
        <v>256</v>
      </c>
      <c r="W367" s="26" t="s">
        <v>559</v>
      </c>
      <c r="X367" s="26" t="s">
        <v>411</v>
      </c>
      <c r="Y367" s="37" t="s">
        <v>140</v>
      </c>
      <c r="Z367" s="37" t="s">
        <v>142</v>
      </c>
      <c r="AA367" s="37" t="s">
        <v>141</v>
      </c>
      <c r="AB367" s="30">
        <v>30000</v>
      </c>
      <c r="AC367" s="30">
        <v>30000</v>
      </c>
      <c r="AD367" s="31">
        <v>0</v>
      </c>
      <c r="AE367" s="30">
        <v>30000</v>
      </c>
      <c r="AF367" s="30">
        <v>17500</v>
      </c>
      <c r="AG367" s="32">
        <v>12500</v>
      </c>
      <c r="AH367" s="30">
        <v>17500</v>
      </c>
      <c r="AI367" s="10" t="s">
        <v>573</v>
      </c>
      <c r="AJ367" s="30">
        <v>0</v>
      </c>
      <c r="AK367" s="30">
        <v>5000</v>
      </c>
      <c r="AL367" s="30">
        <v>2500</v>
      </c>
      <c r="AM367" s="30">
        <v>2500</v>
      </c>
      <c r="AN367" s="30">
        <v>2500</v>
      </c>
      <c r="AO367" s="30">
        <v>2500</v>
      </c>
      <c r="AP367" s="30">
        <v>2500</v>
      </c>
      <c r="AQ367" s="30">
        <v>0</v>
      </c>
      <c r="AR367" s="30">
        <v>0</v>
      </c>
      <c r="AS367" s="30">
        <v>0</v>
      </c>
      <c r="AT367" s="30">
        <v>0</v>
      </c>
      <c r="AU367" s="121">
        <v>0</v>
      </c>
      <c r="AV367" s="129" t="s">
        <v>784</v>
      </c>
      <c r="AW367" s="129" t="s">
        <v>785</v>
      </c>
      <c r="AX367" s="129" t="s">
        <v>527</v>
      </c>
    </row>
    <row r="368" spans="1:50" ht="36" x14ac:dyDescent="0.25">
      <c r="A368" s="120">
        <v>46041</v>
      </c>
      <c r="B368" s="28" t="s">
        <v>552</v>
      </c>
      <c r="C368" s="25" t="s">
        <v>427</v>
      </c>
      <c r="D368" s="25" t="s">
        <v>430</v>
      </c>
      <c r="E368" s="25" t="s">
        <v>423</v>
      </c>
      <c r="F368" s="29" t="s">
        <v>243</v>
      </c>
      <c r="G368" s="29" t="s">
        <v>19</v>
      </c>
      <c r="H368" s="29" t="s">
        <v>584</v>
      </c>
      <c r="I368" s="29" t="s">
        <v>579</v>
      </c>
      <c r="J368" s="29" t="s">
        <v>868</v>
      </c>
      <c r="K368" s="25" t="s">
        <v>256</v>
      </c>
      <c r="L368" s="25" t="s">
        <v>1339</v>
      </c>
      <c r="M368" s="25" t="s">
        <v>1340</v>
      </c>
      <c r="N368" s="25" t="s">
        <v>1335</v>
      </c>
      <c r="O368" s="25">
        <v>10048126117</v>
      </c>
      <c r="P368" s="25" t="s">
        <v>5110</v>
      </c>
      <c r="Q368" s="28" t="s">
        <v>0</v>
      </c>
      <c r="R368" s="29" t="s">
        <v>1341</v>
      </c>
      <c r="S368" s="27" t="s">
        <v>1342</v>
      </c>
      <c r="T368" s="27" t="s">
        <v>1343</v>
      </c>
      <c r="U368" s="28" t="s">
        <v>257</v>
      </c>
      <c r="V368" s="26" t="s">
        <v>256</v>
      </c>
      <c r="W368" s="26" t="s">
        <v>559</v>
      </c>
      <c r="X368" s="26" t="s">
        <v>411</v>
      </c>
      <c r="Y368" s="37" t="s">
        <v>140</v>
      </c>
      <c r="Z368" s="37" t="s">
        <v>142</v>
      </c>
      <c r="AA368" s="37" t="s">
        <v>141</v>
      </c>
      <c r="AB368" s="30">
        <v>2500</v>
      </c>
      <c r="AC368" s="30">
        <v>2500</v>
      </c>
      <c r="AD368" s="31">
        <v>0</v>
      </c>
      <c r="AE368" s="30">
        <v>2500</v>
      </c>
      <c r="AF368" s="30">
        <v>2500</v>
      </c>
      <c r="AG368" s="32">
        <v>0</v>
      </c>
      <c r="AH368" s="30">
        <v>2500</v>
      </c>
      <c r="AI368" s="10" t="s">
        <v>573</v>
      </c>
      <c r="AJ368" s="30">
        <v>0</v>
      </c>
      <c r="AK368" s="30">
        <v>2500</v>
      </c>
      <c r="AL368" s="30">
        <v>0</v>
      </c>
      <c r="AM368" s="30">
        <v>0</v>
      </c>
      <c r="AN368" s="30">
        <v>0</v>
      </c>
      <c r="AO368" s="30">
        <v>0</v>
      </c>
      <c r="AP368" s="30">
        <v>0</v>
      </c>
      <c r="AQ368" s="30">
        <v>0</v>
      </c>
      <c r="AR368" s="30">
        <v>0</v>
      </c>
      <c r="AS368" s="30">
        <v>0</v>
      </c>
      <c r="AT368" s="30">
        <v>0</v>
      </c>
      <c r="AU368" s="121">
        <v>0</v>
      </c>
      <c r="AV368" s="129" t="s">
        <v>784</v>
      </c>
      <c r="AW368" s="129" t="s">
        <v>796</v>
      </c>
      <c r="AX368" s="129" t="s">
        <v>527</v>
      </c>
    </row>
    <row r="369" spans="1:50" ht="24" x14ac:dyDescent="0.25">
      <c r="A369" s="120">
        <v>46041</v>
      </c>
      <c r="B369" s="28" t="s">
        <v>552</v>
      </c>
      <c r="C369" s="25" t="s">
        <v>427</v>
      </c>
      <c r="D369" s="25" t="s">
        <v>430</v>
      </c>
      <c r="E369" s="25" t="s">
        <v>423</v>
      </c>
      <c r="F369" s="29" t="s">
        <v>243</v>
      </c>
      <c r="G369" s="29" t="s">
        <v>19</v>
      </c>
      <c r="H369" s="29" t="s">
        <v>584</v>
      </c>
      <c r="I369" s="29" t="s">
        <v>579</v>
      </c>
      <c r="J369" s="29" t="s">
        <v>868</v>
      </c>
      <c r="K369" s="25" t="s">
        <v>283</v>
      </c>
      <c r="L369" s="25" t="s">
        <v>1344</v>
      </c>
      <c r="M369" s="25" t="s">
        <v>1345</v>
      </c>
      <c r="N369" s="25" t="s">
        <v>1346</v>
      </c>
      <c r="O369" s="25">
        <v>10011171937</v>
      </c>
      <c r="P369" s="25" t="s">
        <v>5111</v>
      </c>
      <c r="Q369" s="28" t="s">
        <v>0</v>
      </c>
      <c r="R369" s="29" t="s">
        <v>1347</v>
      </c>
      <c r="S369" s="27" t="s">
        <v>1348</v>
      </c>
      <c r="T369" s="27" t="s">
        <v>1349</v>
      </c>
      <c r="U369" s="28" t="s">
        <v>292</v>
      </c>
      <c r="V369" s="26" t="s">
        <v>283</v>
      </c>
      <c r="W369" s="26" t="s">
        <v>629</v>
      </c>
      <c r="X369" s="26" t="s">
        <v>411</v>
      </c>
      <c r="Y369" s="37" t="s">
        <v>140</v>
      </c>
      <c r="Z369" s="37" t="s">
        <v>142</v>
      </c>
      <c r="AA369" s="37" t="s">
        <v>141</v>
      </c>
      <c r="AB369" s="30">
        <v>48000</v>
      </c>
      <c r="AC369" s="30">
        <v>48000</v>
      </c>
      <c r="AD369" s="31">
        <v>0</v>
      </c>
      <c r="AE369" s="30">
        <v>48000</v>
      </c>
      <c r="AF369" s="30">
        <v>24000</v>
      </c>
      <c r="AG369" s="32">
        <v>24000</v>
      </c>
      <c r="AH369" s="30">
        <v>24000</v>
      </c>
      <c r="AI369" s="10" t="s">
        <v>573</v>
      </c>
      <c r="AJ369" s="30">
        <v>0</v>
      </c>
      <c r="AK369" s="30">
        <v>8000</v>
      </c>
      <c r="AL369" s="30">
        <v>4000</v>
      </c>
      <c r="AM369" s="30">
        <v>0</v>
      </c>
      <c r="AN369" s="30">
        <v>4000</v>
      </c>
      <c r="AO369" s="30">
        <v>4000</v>
      </c>
      <c r="AP369" s="30">
        <v>4000</v>
      </c>
      <c r="AQ369" s="30">
        <v>0</v>
      </c>
      <c r="AR369" s="30">
        <v>0</v>
      </c>
      <c r="AS369" s="30">
        <v>0</v>
      </c>
      <c r="AT369" s="30">
        <v>0</v>
      </c>
      <c r="AU369" s="121">
        <v>0</v>
      </c>
      <c r="AV369" s="129" t="s">
        <v>784</v>
      </c>
      <c r="AW369" s="129" t="s">
        <v>785</v>
      </c>
      <c r="AX369" s="129" t="s">
        <v>527</v>
      </c>
    </row>
    <row r="370" spans="1:50" ht="24" x14ac:dyDescent="0.25">
      <c r="A370" s="120">
        <v>46041</v>
      </c>
      <c r="B370" s="28" t="s">
        <v>552</v>
      </c>
      <c r="C370" s="25" t="s">
        <v>427</v>
      </c>
      <c r="D370" s="25" t="s">
        <v>430</v>
      </c>
      <c r="E370" s="25" t="s">
        <v>423</v>
      </c>
      <c r="F370" s="29" t="s">
        <v>243</v>
      </c>
      <c r="G370" s="29" t="s">
        <v>19</v>
      </c>
      <c r="H370" s="29" t="s">
        <v>584</v>
      </c>
      <c r="I370" s="29" t="s">
        <v>579</v>
      </c>
      <c r="J370" s="29" t="s">
        <v>868</v>
      </c>
      <c r="K370" s="25" t="s">
        <v>443</v>
      </c>
      <c r="L370" s="25" t="s">
        <v>1350</v>
      </c>
      <c r="M370" s="25" t="s">
        <v>1351</v>
      </c>
      <c r="N370" s="25" t="s">
        <v>1205</v>
      </c>
      <c r="O370" s="25">
        <v>10468737171</v>
      </c>
      <c r="P370" s="25" t="s">
        <v>5112</v>
      </c>
      <c r="Q370" s="28" t="s">
        <v>0</v>
      </c>
      <c r="R370" s="29" t="s">
        <v>1223</v>
      </c>
      <c r="S370" s="27" t="s">
        <v>1352</v>
      </c>
      <c r="T370" s="27" t="s">
        <v>1353</v>
      </c>
      <c r="U370" s="28" t="s">
        <v>289</v>
      </c>
      <c r="V370" s="26" t="s">
        <v>443</v>
      </c>
      <c r="W370" s="26" t="s">
        <v>627</v>
      </c>
      <c r="X370" s="26" t="s">
        <v>411</v>
      </c>
      <c r="Y370" s="37" t="s">
        <v>140</v>
      </c>
      <c r="Z370" s="37" t="s">
        <v>142</v>
      </c>
      <c r="AA370" s="37" t="s">
        <v>141</v>
      </c>
      <c r="AB370" s="30">
        <v>18000</v>
      </c>
      <c r="AC370" s="30">
        <v>18000</v>
      </c>
      <c r="AD370" s="31">
        <v>0</v>
      </c>
      <c r="AE370" s="30">
        <v>18000</v>
      </c>
      <c r="AF370" s="30">
        <v>18000</v>
      </c>
      <c r="AG370" s="32">
        <v>0</v>
      </c>
      <c r="AH370" s="30">
        <v>18000</v>
      </c>
      <c r="AI370" s="10" t="s">
        <v>573</v>
      </c>
      <c r="AJ370" s="30">
        <v>12000</v>
      </c>
      <c r="AK370" s="30">
        <v>0</v>
      </c>
      <c r="AL370" s="30">
        <v>6000</v>
      </c>
      <c r="AM370" s="30">
        <v>0</v>
      </c>
      <c r="AN370" s="30">
        <v>0</v>
      </c>
      <c r="AO370" s="30">
        <v>0</v>
      </c>
      <c r="AP370" s="30">
        <v>0</v>
      </c>
      <c r="AQ370" s="30">
        <v>0</v>
      </c>
      <c r="AR370" s="30">
        <v>0</v>
      </c>
      <c r="AS370" s="30">
        <v>0</v>
      </c>
      <c r="AT370" s="30">
        <v>0</v>
      </c>
      <c r="AU370" s="121">
        <v>0</v>
      </c>
      <c r="AV370" s="129" t="s">
        <v>784</v>
      </c>
      <c r="AW370" s="129" t="s">
        <v>796</v>
      </c>
      <c r="AX370" s="129" t="s">
        <v>527</v>
      </c>
    </row>
    <row r="371" spans="1:50" ht="36" x14ac:dyDescent="0.25">
      <c r="A371" s="120">
        <v>46041</v>
      </c>
      <c r="B371" s="28" t="s">
        <v>552</v>
      </c>
      <c r="C371" s="25" t="s">
        <v>427</v>
      </c>
      <c r="D371" s="25" t="s">
        <v>430</v>
      </c>
      <c r="E371" s="25" t="s">
        <v>423</v>
      </c>
      <c r="F371" s="29" t="s">
        <v>243</v>
      </c>
      <c r="G371" s="29" t="s">
        <v>19</v>
      </c>
      <c r="H371" s="29" t="s">
        <v>584</v>
      </c>
      <c r="I371" s="29" t="s">
        <v>579</v>
      </c>
      <c r="J371" s="29" t="s">
        <v>868</v>
      </c>
      <c r="K371" s="25" t="s">
        <v>244</v>
      </c>
      <c r="L371" s="25" t="s">
        <v>1273</v>
      </c>
      <c r="M371" s="25" t="s">
        <v>1354</v>
      </c>
      <c r="N371" s="25" t="s">
        <v>1090</v>
      </c>
      <c r="O371" s="25">
        <v>10334091649</v>
      </c>
      <c r="P371" s="25" t="s">
        <v>5113</v>
      </c>
      <c r="Q371" s="28" t="s">
        <v>0</v>
      </c>
      <c r="R371" s="29" t="s">
        <v>1350</v>
      </c>
      <c r="S371" s="27" t="s">
        <v>1355</v>
      </c>
      <c r="T371" s="27" t="s">
        <v>1356</v>
      </c>
      <c r="U371" s="28" t="s">
        <v>245</v>
      </c>
      <c r="V371" s="26" t="s">
        <v>244</v>
      </c>
      <c r="W371" s="26" t="s">
        <v>553</v>
      </c>
      <c r="X371" s="26" t="s">
        <v>411</v>
      </c>
      <c r="Y371" s="37" t="s">
        <v>140</v>
      </c>
      <c r="Z371" s="37" t="s">
        <v>142</v>
      </c>
      <c r="AA371" s="37" t="s">
        <v>141</v>
      </c>
      <c r="AB371" s="30">
        <v>2000</v>
      </c>
      <c r="AC371" s="30">
        <v>2000</v>
      </c>
      <c r="AD371" s="31">
        <v>0</v>
      </c>
      <c r="AE371" s="30">
        <v>2000</v>
      </c>
      <c r="AF371" s="30">
        <v>2000</v>
      </c>
      <c r="AG371" s="32">
        <v>0</v>
      </c>
      <c r="AH371" s="30">
        <v>2000</v>
      </c>
      <c r="AI371" s="10" t="s">
        <v>573</v>
      </c>
      <c r="AJ371" s="30">
        <v>0</v>
      </c>
      <c r="AK371" s="30">
        <v>0</v>
      </c>
      <c r="AL371" s="30">
        <v>1000</v>
      </c>
      <c r="AM371" s="30">
        <v>500</v>
      </c>
      <c r="AN371" s="30">
        <v>500</v>
      </c>
      <c r="AO371" s="30">
        <v>0</v>
      </c>
      <c r="AP371" s="30">
        <v>0</v>
      </c>
      <c r="AQ371" s="30">
        <v>0</v>
      </c>
      <c r="AR371" s="30">
        <v>0</v>
      </c>
      <c r="AS371" s="30">
        <v>0</v>
      </c>
      <c r="AT371" s="30">
        <v>0</v>
      </c>
      <c r="AU371" s="121">
        <v>0</v>
      </c>
      <c r="AV371" s="129" t="s">
        <v>784</v>
      </c>
      <c r="AW371" s="129" t="s">
        <v>796</v>
      </c>
      <c r="AX371" s="129" t="s">
        <v>527</v>
      </c>
    </row>
    <row r="372" spans="1:50" ht="24" x14ac:dyDescent="0.25">
      <c r="A372" s="120">
        <v>46041</v>
      </c>
      <c r="B372" s="28" t="s">
        <v>552</v>
      </c>
      <c r="C372" s="25" t="s">
        <v>427</v>
      </c>
      <c r="D372" s="25" t="s">
        <v>430</v>
      </c>
      <c r="E372" s="25" t="s">
        <v>423</v>
      </c>
      <c r="F372" s="29" t="s">
        <v>243</v>
      </c>
      <c r="G372" s="29" t="s">
        <v>19</v>
      </c>
      <c r="H372" s="29" t="s">
        <v>581</v>
      </c>
      <c r="I372" s="29" t="s">
        <v>269</v>
      </c>
      <c r="J372" s="29" t="s">
        <v>868</v>
      </c>
      <c r="K372" s="25" t="s">
        <v>244</v>
      </c>
      <c r="L372" s="25" t="s">
        <v>1277</v>
      </c>
      <c r="M372" s="25" t="s">
        <v>1357</v>
      </c>
      <c r="N372" s="25" t="s">
        <v>1090</v>
      </c>
      <c r="O372" s="25">
        <v>20602919995</v>
      </c>
      <c r="P372" s="25" t="s">
        <v>5114</v>
      </c>
      <c r="Q372" s="28" t="s">
        <v>0</v>
      </c>
      <c r="R372" s="29" t="s">
        <v>1328</v>
      </c>
      <c r="S372" s="27" t="s">
        <v>1358</v>
      </c>
      <c r="T372" s="27" t="s">
        <v>1359</v>
      </c>
      <c r="U372" s="28" t="s">
        <v>245</v>
      </c>
      <c r="V372" s="26" t="s">
        <v>244</v>
      </c>
      <c r="W372" s="26" t="s">
        <v>553</v>
      </c>
      <c r="X372" s="26" t="s">
        <v>411</v>
      </c>
      <c r="Y372" s="37" t="s">
        <v>110</v>
      </c>
      <c r="Z372" s="37" t="s">
        <v>112</v>
      </c>
      <c r="AA372" s="37" t="s">
        <v>111</v>
      </c>
      <c r="AB372" s="30">
        <v>3150</v>
      </c>
      <c r="AC372" s="30">
        <v>3150</v>
      </c>
      <c r="AD372" s="31">
        <v>0</v>
      </c>
      <c r="AE372" s="30">
        <v>3150</v>
      </c>
      <c r="AF372" s="30">
        <v>3150</v>
      </c>
      <c r="AG372" s="32">
        <v>0</v>
      </c>
      <c r="AH372" s="30">
        <v>2700</v>
      </c>
      <c r="AI372" s="10" t="s">
        <v>573</v>
      </c>
      <c r="AJ372" s="30">
        <v>450</v>
      </c>
      <c r="AK372" s="30">
        <v>450</v>
      </c>
      <c r="AL372" s="30">
        <v>450</v>
      </c>
      <c r="AM372" s="30">
        <v>450</v>
      </c>
      <c r="AN372" s="30">
        <v>450</v>
      </c>
      <c r="AO372" s="30">
        <v>450</v>
      </c>
      <c r="AP372" s="30">
        <v>450</v>
      </c>
      <c r="AQ372" s="30">
        <v>0</v>
      </c>
      <c r="AR372" s="30">
        <v>0</v>
      </c>
      <c r="AS372" s="30">
        <v>0</v>
      </c>
      <c r="AT372" s="30">
        <v>0</v>
      </c>
      <c r="AU372" s="121">
        <v>0</v>
      </c>
      <c r="AV372" s="129" t="s">
        <v>784</v>
      </c>
      <c r="AW372" s="129" t="s">
        <v>796</v>
      </c>
      <c r="AX372" s="129" t="s">
        <v>527</v>
      </c>
    </row>
    <row r="373" spans="1:50" ht="24" x14ac:dyDescent="0.25">
      <c r="A373" s="120">
        <v>46041</v>
      </c>
      <c r="B373" s="28" t="s">
        <v>552</v>
      </c>
      <c r="C373" s="25" t="s">
        <v>427</v>
      </c>
      <c r="D373" s="25" t="s">
        <v>430</v>
      </c>
      <c r="E373" s="25" t="s">
        <v>423</v>
      </c>
      <c r="F373" s="29" t="s">
        <v>243</v>
      </c>
      <c r="G373" s="29" t="s">
        <v>19</v>
      </c>
      <c r="H373" s="29" t="s">
        <v>581</v>
      </c>
      <c r="I373" s="29" t="s">
        <v>269</v>
      </c>
      <c r="J373" s="29" t="s">
        <v>868</v>
      </c>
      <c r="K373" s="25" t="s">
        <v>248</v>
      </c>
      <c r="L373" s="25" t="s">
        <v>1259</v>
      </c>
      <c r="M373" s="25" t="s">
        <v>1360</v>
      </c>
      <c r="N373" s="25" t="s">
        <v>1090</v>
      </c>
      <c r="O373" s="25">
        <v>20601590175</v>
      </c>
      <c r="P373" s="25" t="s">
        <v>5115</v>
      </c>
      <c r="Q373" s="28" t="s">
        <v>0</v>
      </c>
      <c r="R373" s="29" t="s">
        <v>1218</v>
      </c>
      <c r="S373" s="27" t="s">
        <v>1361</v>
      </c>
      <c r="T373" s="27" t="s">
        <v>1362</v>
      </c>
      <c r="U373" s="28" t="s">
        <v>249</v>
      </c>
      <c r="V373" s="26" t="s">
        <v>248</v>
      </c>
      <c r="W373" s="26" t="s">
        <v>555</v>
      </c>
      <c r="X373" s="26" t="s">
        <v>411</v>
      </c>
      <c r="Y373" s="37" t="s">
        <v>110</v>
      </c>
      <c r="Z373" s="37" t="s">
        <v>112</v>
      </c>
      <c r="AA373" s="37" t="s">
        <v>111</v>
      </c>
      <c r="AB373" s="30">
        <v>1350</v>
      </c>
      <c r="AC373" s="30">
        <v>1350</v>
      </c>
      <c r="AD373" s="31">
        <v>0</v>
      </c>
      <c r="AE373" s="30">
        <v>1350</v>
      </c>
      <c r="AF373" s="30">
        <v>945</v>
      </c>
      <c r="AG373" s="32">
        <v>405</v>
      </c>
      <c r="AH373" s="30">
        <v>810</v>
      </c>
      <c r="AI373" s="10" t="s">
        <v>573</v>
      </c>
      <c r="AJ373" s="30">
        <v>135</v>
      </c>
      <c r="AK373" s="30">
        <v>135</v>
      </c>
      <c r="AL373" s="30">
        <v>135</v>
      </c>
      <c r="AM373" s="30">
        <v>135</v>
      </c>
      <c r="AN373" s="30">
        <v>135</v>
      </c>
      <c r="AO373" s="30">
        <v>135</v>
      </c>
      <c r="AP373" s="30">
        <v>135</v>
      </c>
      <c r="AQ373" s="30">
        <v>0</v>
      </c>
      <c r="AR373" s="30">
        <v>0</v>
      </c>
      <c r="AS373" s="30">
        <v>0</v>
      </c>
      <c r="AT373" s="30">
        <v>0</v>
      </c>
      <c r="AU373" s="121">
        <v>0</v>
      </c>
      <c r="AV373" s="129" t="s">
        <v>784</v>
      </c>
      <c r="AW373" s="129" t="s">
        <v>785</v>
      </c>
      <c r="AX373" s="129" t="s">
        <v>527</v>
      </c>
    </row>
    <row r="374" spans="1:50" ht="36" x14ac:dyDescent="0.25">
      <c r="A374" s="120">
        <v>46041</v>
      </c>
      <c r="B374" s="28" t="s">
        <v>552</v>
      </c>
      <c r="C374" s="25" t="s">
        <v>427</v>
      </c>
      <c r="D374" s="25" t="s">
        <v>430</v>
      </c>
      <c r="E374" s="25" t="s">
        <v>423</v>
      </c>
      <c r="F374" s="29" t="s">
        <v>243</v>
      </c>
      <c r="G374" s="29" t="s">
        <v>19</v>
      </c>
      <c r="H374" s="29" t="s">
        <v>581</v>
      </c>
      <c r="I374" s="29" t="s">
        <v>269</v>
      </c>
      <c r="J374" s="29" t="s">
        <v>868</v>
      </c>
      <c r="K374" s="25" t="s">
        <v>250</v>
      </c>
      <c r="L374" s="25" t="s">
        <v>1298</v>
      </c>
      <c r="M374" s="25" t="s">
        <v>1363</v>
      </c>
      <c r="N374" s="25" t="s">
        <v>1205</v>
      </c>
      <c r="O374" s="25">
        <v>20602998593</v>
      </c>
      <c r="P374" s="25" t="s">
        <v>5116</v>
      </c>
      <c r="Q374" s="28" t="s">
        <v>0</v>
      </c>
      <c r="R374" s="29" t="s">
        <v>1203</v>
      </c>
      <c r="S374" s="27" t="s">
        <v>1364</v>
      </c>
      <c r="T374" s="27" t="s">
        <v>1365</v>
      </c>
      <c r="U374" s="28" t="s">
        <v>251</v>
      </c>
      <c r="V374" s="26" t="s">
        <v>250</v>
      </c>
      <c r="W374" s="26" t="s">
        <v>556</v>
      </c>
      <c r="X374" s="26" t="s">
        <v>411</v>
      </c>
      <c r="Y374" s="37" t="s">
        <v>110</v>
      </c>
      <c r="Z374" s="37" t="s">
        <v>112</v>
      </c>
      <c r="AA374" s="37" t="s">
        <v>111</v>
      </c>
      <c r="AB374" s="30">
        <v>3300</v>
      </c>
      <c r="AC374" s="30">
        <v>3300</v>
      </c>
      <c r="AD374" s="31">
        <v>0</v>
      </c>
      <c r="AE374" s="30">
        <v>3300</v>
      </c>
      <c r="AF374" s="30">
        <v>2100</v>
      </c>
      <c r="AG374" s="32">
        <v>1200</v>
      </c>
      <c r="AH374" s="30">
        <v>2100</v>
      </c>
      <c r="AI374" s="10" t="s">
        <v>573</v>
      </c>
      <c r="AJ374" s="30">
        <v>300</v>
      </c>
      <c r="AK374" s="30">
        <v>300</v>
      </c>
      <c r="AL374" s="30">
        <v>300</v>
      </c>
      <c r="AM374" s="30">
        <v>300</v>
      </c>
      <c r="AN374" s="30">
        <v>300</v>
      </c>
      <c r="AO374" s="30">
        <v>300</v>
      </c>
      <c r="AP374" s="30">
        <v>300</v>
      </c>
      <c r="AQ374" s="30">
        <v>0</v>
      </c>
      <c r="AR374" s="30">
        <v>0</v>
      </c>
      <c r="AS374" s="30">
        <v>0</v>
      </c>
      <c r="AT374" s="30">
        <v>0</v>
      </c>
      <c r="AU374" s="121">
        <v>0</v>
      </c>
      <c r="AV374" s="129" t="s">
        <v>784</v>
      </c>
      <c r="AW374" s="129" t="s">
        <v>785</v>
      </c>
      <c r="AX374" s="129" t="s">
        <v>527</v>
      </c>
    </row>
    <row r="375" spans="1:50" ht="24" x14ac:dyDescent="0.25">
      <c r="A375" s="120">
        <v>46041</v>
      </c>
      <c r="B375" s="28" t="s">
        <v>552</v>
      </c>
      <c r="C375" s="25" t="s">
        <v>427</v>
      </c>
      <c r="D375" s="25" t="s">
        <v>430</v>
      </c>
      <c r="E375" s="25" t="s">
        <v>423</v>
      </c>
      <c r="F375" s="29" t="s">
        <v>243</v>
      </c>
      <c r="G375" s="29" t="s">
        <v>19</v>
      </c>
      <c r="H375" s="29" t="s">
        <v>581</v>
      </c>
      <c r="I375" s="29" t="s">
        <v>269</v>
      </c>
      <c r="J375" s="29" t="s">
        <v>868</v>
      </c>
      <c r="K375" s="25" t="s">
        <v>254</v>
      </c>
      <c r="L375" s="25" t="s">
        <v>1268</v>
      </c>
      <c r="M375" s="25" t="s">
        <v>1366</v>
      </c>
      <c r="N375" s="25" t="s">
        <v>1090</v>
      </c>
      <c r="O375" s="25">
        <v>20607880272</v>
      </c>
      <c r="P375" s="25" t="s">
        <v>5117</v>
      </c>
      <c r="Q375" s="28" t="s">
        <v>0</v>
      </c>
      <c r="R375" s="29" t="s">
        <v>1319</v>
      </c>
      <c r="S375" s="27" t="s">
        <v>1367</v>
      </c>
      <c r="T375" s="27" t="s">
        <v>1368</v>
      </c>
      <c r="U375" s="28" t="s">
        <v>255</v>
      </c>
      <c r="V375" s="26" t="s">
        <v>254</v>
      </c>
      <c r="W375" s="26" t="s">
        <v>558</v>
      </c>
      <c r="X375" s="26" t="s">
        <v>411</v>
      </c>
      <c r="Y375" s="37" t="s">
        <v>110</v>
      </c>
      <c r="Z375" s="37" t="s">
        <v>112</v>
      </c>
      <c r="AA375" s="37" t="s">
        <v>111</v>
      </c>
      <c r="AB375" s="30">
        <v>3570</v>
      </c>
      <c r="AC375" s="30">
        <v>3570</v>
      </c>
      <c r="AD375" s="31">
        <v>0</v>
      </c>
      <c r="AE375" s="30">
        <v>3570</v>
      </c>
      <c r="AF375" s="30">
        <v>3570</v>
      </c>
      <c r="AG375" s="32">
        <v>0</v>
      </c>
      <c r="AH375" s="30">
        <v>3509</v>
      </c>
      <c r="AI375" s="10" t="s">
        <v>573</v>
      </c>
      <c r="AJ375" s="30">
        <v>510</v>
      </c>
      <c r="AK375" s="30">
        <v>510</v>
      </c>
      <c r="AL375" s="30">
        <v>510</v>
      </c>
      <c r="AM375" s="30">
        <v>510</v>
      </c>
      <c r="AN375" s="30">
        <v>510</v>
      </c>
      <c r="AO375" s="30">
        <v>510</v>
      </c>
      <c r="AP375" s="30">
        <v>510</v>
      </c>
      <c r="AQ375" s="30">
        <v>0</v>
      </c>
      <c r="AR375" s="30">
        <v>0</v>
      </c>
      <c r="AS375" s="30">
        <v>0</v>
      </c>
      <c r="AT375" s="30">
        <v>0</v>
      </c>
      <c r="AU375" s="121">
        <v>0</v>
      </c>
      <c r="AV375" s="129" t="s">
        <v>784</v>
      </c>
      <c r="AW375" s="129" t="s">
        <v>796</v>
      </c>
      <c r="AX375" s="129" t="s">
        <v>527</v>
      </c>
    </row>
    <row r="376" spans="1:50" ht="24" x14ac:dyDescent="0.25">
      <c r="A376" s="120">
        <v>46042</v>
      </c>
      <c r="B376" s="28" t="s">
        <v>552</v>
      </c>
      <c r="C376" s="25" t="s">
        <v>427</v>
      </c>
      <c r="D376" s="25" t="s">
        <v>430</v>
      </c>
      <c r="E376" s="25" t="s">
        <v>423</v>
      </c>
      <c r="F376" s="29" t="s">
        <v>243</v>
      </c>
      <c r="G376" s="29" t="s">
        <v>19</v>
      </c>
      <c r="H376" s="29" t="s">
        <v>23</v>
      </c>
      <c r="I376" s="29" t="s">
        <v>579</v>
      </c>
      <c r="J376" s="29" t="s">
        <v>777</v>
      </c>
      <c r="K376" s="25" t="s">
        <v>430</v>
      </c>
      <c r="L376" s="25" t="s">
        <v>1263</v>
      </c>
      <c r="M376" s="25" t="s">
        <v>1369</v>
      </c>
      <c r="N376" s="25" t="s">
        <v>1090</v>
      </c>
      <c r="O376" s="25">
        <v>10099040918</v>
      </c>
      <c r="P376" s="25" t="s">
        <v>5118</v>
      </c>
      <c r="Q376" s="28" t="s">
        <v>0</v>
      </c>
      <c r="R376" s="29" t="s">
        <v>1370</v>
      </c>
      <c r="S376" s="27" t="s">
        <v>1371</v>
      </c>
      <c r="T376" s="27" t="s">
        <v>1372</v>
      </c>
      <c r="U376" s="28" t="s">
        <v>270</v>
      </c>
      <c r="V376" s="26" t="s">
        <v>430</v>
      </c>
      <c r="W376" s="26" t="s">
        <v>593</v>
      </c>
      <c r="X376" s="26" t="s">
        <v>411</v>
      </c>
      <c r="Y376" s="37" t="s">
        <v>200</v>
      </c>
      <c r="Z376" s="37" t="s">
        <v>586</v>
      </c>
      <c r="AA376" s="37" t="s">
        <v>585</v>
      </c>
      <c r="AB376" s="30">
        <v>8000</v>
      </c>
      <c r="AC376" s="30">
        <v>8000</v>
      </c>
      <c r="AD376" s="31">
        <v>0</v>
      </c>
      <c r="AE376" s="30">
        <v>8000</v>
      </c>
      <c r="AF376" s="30">
        <v>8000</v>
      </c>
      <c r="AG376" s="32">
        <v>0</v>
      </c>
      <c r="AH376" s="30">
        <v>8000</v>
      </c>
      <c r="AI376" s="10" t="s">
        <v>573</v>
      </c>
      <c r="AJ376" s="30">
        <v>0</v>
      </c>
      <c r="AK376" s="30">
        <v>4000</v>
      </c>
      <c r="AL376" s="30">
        <v>4000</v>
      </c>
      <c r="AM376" s="30">
        <v>0</v>
      </c>
      <c r="AN376" s="30">
        <v>0</v>
      </c>
      <c r="AO376" s="30">
        <v>0</v>
      </c>
      <c r="AP376" s="30">
        <v>0</v>
      </c>
      <c r="AQ376" s="30">
        <v>0</v>
      </c>
      <c r="AR376" s="30">
        <v>0</v>
      </c>
      <c r="AS376" s="30">
        <v>0</v>
      </c>
      <c r="AT376" s="30">
        <v>0</v>
      </c>
      <c r="AU376" s="121">
        <v>0</v>
      </c>
      <c r="AV376" s="129" t="s">
        <v>784</v>
      </c>
      <c r="AW376" s="129" t="s">
        <v>796</v>
      </c>
      <c r="AX376" s="129" t="s">
        <v>797</v>
      </c>
    </row>
    <row r="377" spans="1:50" ht="24" x14ac:dyDescent="0.25">
      <c r="A377" s="120">
        <v>46042</v>
      </c>
      <c r="B377" s="28" t="s">
        <v>552</v>
      </c>
      <c r="C377" s="25" t="s">
        <v>427</v>
      </c>
      <c r="D377" s="25" t="s">
        <v>430</v>
      </c>
      <c r="E377" s="25" t="s">
        <v>423</v>
      </c>
      <c r="F377" s="29" t="s">
        <v>243</v>
      </c>
      <c r="G377" s="29" t="s">
        <v>19</v>
      </c>
      <c r="H377" s="29" t="s">
        <v>23</v>
      </c>
      <c r="I377" s="29" t="s">
        <v>579</v>
      </c>
      <c r="J377" s="29" t="s">
        <v>868</v>
      </c>
      <c r="K377" s="25" t="s">
        <v>258</v>
      </c>
      <c r="L377" s="25" t="s">
        <v>1211</v>
      </c>
      <c r="M377" s="25" t="s">
        <v>1373</v>
      </c>
      <c r="N377" s="25" t="s">
        <v>1090</v>
      </c>
      <c r="O377" s="25">
        <v>10737876671</v>
      </c>
      <c r="P377" s="25" t="s">
        <v>5119</v>
      </c>
      <c r="Q377" s="28" t="s">
        <v>0</v>
      </c>
      <c r="R377" s="29" t="s">
        <v>1374</v>
      </c>
      <c r="S377" s="27" t="s">
        <v>1375</v>
      </c>
      <c r="T377" s="27" t="s">
        <v>1376</v>
      </c>
      <c r="U377" s="28" t="s">
        <v>259</v>
      </c>
      <c r="V377" s="26" t="s">
        <v>258</v>
      </c>
      <c r="W377" s="26" t="s">
        <v>560</v>
      </c>
      <c r="X377" s="26" t="s">
        <v>411</v>
      </c>
      <c r="Y377" s="37" t="s">
        <v>200</v>
      </c>
      <c r="Z377" s="37" t="s">
        <v>586</v>
      </c>
      <c r="AA377" s="37" t="s">
        <v>585</v>
      </c>
      <c r="AB377" s="30">
        <v>5000</v>
      </c>
      <c r="AC377" s="30">
        <v>5000</v>
      </c>
      <c r="AD377" s="31">
        <v>0</v>
      </c>
      <c r="AE377" s="30">
        <v>5000</v>
      </c>
      <c r="AF377" s="30">
        <v>5000</v>
      </c>
      <c r="AG377" s="32">
        <v>0</v>
      </c>
      <c r="AH377" s="30">
        <v>5000</v>
      </c>
      <c r="AI377" s="10" t="s">
        <v>573</v>
      </c>
      <c r="AJ377" s="30">
        <v>0</v>
      </c>
      <c r="AK377" s="30">
        <v>2500</v>
      </c>
      <c r="AL377" s="30">
        <v>2500</v>
      </c>
      <c r="AM377" s="30">
        <v>0</v>
      </c>
      <c r="AN377" s="30">
        <v>0</v>
      </c>
      <c r="AO377" s="30">
        <v>0</v>
      </c>
      <c r="AP377" s="30">
        <v>0</v>
      </c>
      <c r="AQ377" s="30">
        <v>0</v>
      </c>
      <c r="AR377" s="30">
        <v>0</v>
      </c>
      <c r="AS377" s="30">
        <v>0</v>
      </c>
      <c r="AT377" s="30">
        <v>0</v>
      </c>
      <c r="AU377" s="121">
        <v>0</v>
      </c>
      <c r="AV377" s="129" t="s">
        <v>784</v>
      </c>
      <c r="AW377" s="129" t="s">
        <v>796</v>
      </c>
      <c r="AX377" s="129" t="s">
        <v>1115</v>
      </c>
    </row>
    <row r="378" spans="1:50" ht="24" x14ac:dyDescent="0.25">
      <c r="A378" s="120">
        <v>46042</v>
      </c>
      <c r="B378" s="28" t="s">
        <v>552</v>
      </c>
      <c r="C378" s="25" t="s">
        <v>427</v>
      </c>
      <c r="D378" s="25" t="s">
        <v>430</v>
      </c>
      <c r="E378" s="25" t="s">
        <v>423</v>
      </c>
      <c r="F378" s="29" t="s">
        <v>243</v>
      </c>
      <c r="G378" s="29" t="s">
        <v>19</v>
      </c>
      <c r="H378" s="29" t="s">
        <v>23</v>
      </c>
      <c r="I378" s="29" t="s">
        <v>269</v>
      </c>
      <c r="J378" s="29" t="s">
        <v>868</v>
      </c>
      <c r="K378" s="25" t="s">
        <v>285</v>
      </c>
      <c r="L378" s="25" t="s">
        <v>1235</v>
      </c>
      <c r="M378" s="25" t="s">
        <v>1377</v>
      </c>
      <c r="N378" s="25" t="s">
        <v>1090</v>
      </c>
      <c r="O378" s="25">
        <v>15609375628</v>
      </c>
      <c r="P378" s="25" t="s">
        <v>5120</v>
      </c>
      <c r="Q378" s="28" t="s">
        <v>0</v>
      </c>
      <c r="R378" s="29" t="s">
        <v>1378</v>
      </c>
      <c r="S378" s="27" t="s">
        <v>1379</v>
      </c>
      <c r="T378" s="27" t="s">
        <v>1380</v>
      </c>
      <c r="U378" s="28" t="s">
        <v>293</v>
      </c>
      <c r="V378" s="26" t="s">
        <v>285</v>
      </c>
      <c r="W378" s="26" t="s">
        <v>630</v>
      </c>
      <c r="X378" s="26" t="s">
        <v>411</v>
      </c>
      <c r="Y378" s="37" t="s">
        <v>28</v>
      </c>
      <c r="Z378" s="37" t="s">
        <v>178</v>
      </c>
      <c r="AA378" s="37" t="s">
        <v>177</v>
      </c>
      <c r="AB378" s="30">
        <v>3900</v>
      </c>
      <c r="AC378" s="30">
        <v>3900</v>
      </c>
      <c r="AD378" s="31">
        <v>0</v>
      </c>
      <c r="AE378" s="30">
        <v>3900</v>
      </c>
      <c r="AF378" s="30">
        <v>3900</v>
      </c>
      <c r="AG378" s="32">
        <v>0</v>
      </c>
      <c r="AH378" s="30">
        <v>3900</v>
      </c>
      <c r="AI378" s="10" t="s">
        <v>573</v>
      </c>
      <c r="AJ378" s="30">
        <v>0</v>
      </c>
      <c r="AK378" s="30">
        <v>1300</v>
      </c>
      <c r="AL378" s="30">
        <v>1300</v>
      </c>
      <c r="AM378" s="30">
        <v>1300</v>
      </c>
      <c r="AN378" s="30">
        <v>0</v>
      </c>
      <c r="AO378" s="30">
        <v>0</v>
      </c>
      <c r="AP378" s="30">
        <v>0</v>
      </c>
      <c r="AQ378" s="30">
        <v>0</v>
      </c>
      <c r="AR378" s="30">
        <v>0</v>
      </c>
      <c r="AS378" s="30">
        <v>0</v>
      </c>
      <c r="AT378" s="30">
        <v>0</v>
      </c>
      <c r="AU378" s="121">
        <v>0</v>
      </c>
      <c r="AV378" s="129" t="s">
        <v>784</v>
      </c>
      <c r="AW378" s="129" t="s">
        <v>796</v>
      </c>
      <c r="AX378" s="129" t="s">
        <v>1025</v>
      </c>
    </row>
    <row r="379" spans="1:50" ht="24" x14ac:dyDescent="0.25">
      <c r="A379" s="120">
        <v>46042</v>
      </c>
      <c r="B379" s="28" t="s">
        <v>552</v>
      </c>
      <c r="C379" s="25" t="s">
        <v>427</v>
      </c>
      <c r="D379" s="25" t="s">
        <v>430</v>
      </c>
      <c r="E379" s="25" t="s">
        <v>423</v>
      </c>
      <c r="F379" s="29" t="s">
        <v>243</v>
      </c>
      <c r="G379" s="29" t="s">
        <v>19</v>
      </c>
      <c r="H379" s="29" t="s">
        <v>23</v>
      </c>
      <c r="I379" s="29" t="s">
        <v>269</v>
      </c>
      <c r="J379" s="29" t="s">
        <v>868</v>
      </c>
      <c r="K379" s="25" t="s">
        <v>266</v>
      </c>
      <c r="L379" s="25" t="s">
        <v>1230</v>
      </c>
      <c r="M379" s="25" t="s">
        <v>1381</v>
      </c>
      <c r="N379" s="25" t="s">
        <v>1090</v>
      </c>
      <c r="O379" s="25">
        <v>10190987634</v>
      </c>
      <c r="P379" s="25" t="s">
        <v>5121</v>
      </c>
      <c r="Q379" s="28" t="s">
        <v>0</v>
      </c>
      <c r="R379" s="29" t="s">
        <v>1382</v>
      </c>
      <c r="S379" s="27" t="s">
        <v>1383</v>
      </c>
      <c r="T379" s="27" t="s">
        <v>1384</v>
      </c>
      <c r="U379" s="28" t="s">
        <v>267</v>
      </c>
      <c r="V379" s="26" t="s">
        <v>266</v>
      </c>
      <c r="W379" s="26" t="s">
        <v>564</v>
      </c>
      <c r="X379" s="26" t="s">
        <v>411</v>
      </c>
      <c r="Y379" s="37" t="s">
        <v>28</v>
      </c>
      <c r="Z379" s="37" t="s">
        <v>178</v>
      </c>
      <c r="AA379" s="37" t="s">
        <v>177</v>
      </c>
      <c r="AB379" s="30">
        <v>2600</v>
      </c>
      <c r="AC379" s="30">
        <v>2600</v>
      </c>
      <c r="AD379" s="31">
        <v>0</v>
      </c>
      <c r="AE379" s="30">
        <v>2600</v>
      </c>
      <c r="AF379" s="30">
        <v>2600</v>
      </c>
      <c r="AG379" s="32">
        <v>0</v>
      </c>
      <c r="AH379" s="30">
        <v>2600</v>
      </c>
      <c r="AI379" s="10" t="s">
        <v>573</v>
      </c>
      <c r="AJ379" s="30">
        <v>0</v>
      </c>
      <c r="AK379" s="30">
        <v>1300</v>
      </c>
      <c r="AL379" s="30">
        <v>1300</v>
      </c>
      <c r="AM379" s="30">
        <v>0</v>
      </c>
      <c r="AN379" s="30">
        <v>0</v>
      </c>
      <c r="AO379" s="30">
        <v>0</v>
      </c>
      <c r="AP379" s="30">
        <v>0</v>
      </c>
      <c r="AQ379" s="30">
        <v>0</v>
      </c>
      <c r="AR379" s="30">
        <v>0</v>
      </c>
      <c r="AS379" s="30">
        <v>0</v>
      </c>
      <c r="AT379" s="30">
        <v>0</v>
      </c>
      <c r="AU379" s="121">
        <v>0</v>
      </c>
      <c r="AV379" s="129" t="s">
        <v>784</v>
      </c>
      <c r="AW379" s="129" t="s">
        <v>796</v>
      </c>
      <c r="AX379" s="129" t="s">
        <v>1025</v>
      </c>
    </row>
    <row r="380" spans="1:50" ht="24" x14ac:dyDescent="0.25">
      <c r="A380" s="120">
        <v>46042</v>
      </c>
      <c r="B380" s="28" t="s">
        <v>552</v>
      </c>
      <c r="C380" s="25" t="s">
        <v>427</v>
      </c>
      <c r="D380" s="25" t="s">
        <v>430</v>
      </c>
      <c r="E380" s="25" t="s">
        <v>423</v>
      </c>
      <c r="F380" s="29" t="s">
        <v>243</v>
      </c>
      <c r="G380" s="29" t="s">
        <v>19</v>
      </c>
      <c r="H380" s="29" t="s">
        <v>23</v>
      </c>
      <c r="I380" s="29" t="s">
        <v>269</v>
      </c>
      <c r="J380" s="29" t="s">
        <v>868</v>
      </c>
      <c r="K380" s="25" t="s">
        <v>443</v>
      </c>
      <c r="L380" s="25" t="s">
        <v>1293</v>
      </c>
      <c r="M380" s="25" t="s">
        <v>1385</v>
      </c>
      <c r="N380" s="25" t="s">
        <v>1205</v>
      </c>
      <c r="O380" s="25">
        <v>10026140337</v>
      </c>
      <c r="P380" s="25" t="s">
        <v>5122</v>
      </c>
      <c r="Q380" s="28" t="s">
        <v>0</v>
      </c>
      <c r="R380" s="29" t="s">
        <v>1386</v>
      </c>
      <c r="S380" s="27" t="s">
        <v>1387</v>
      </c>
      <c r="T380" s="27" t="s">
        <v>1388</v>
      </c>
      <c r="U380" s="28" t="s">
        <v>289</v>
      </c>
      <c r="V380" s="26" t="s">
        <v>443</v>
      </c>
      <c r="W380" s="26" t="s">
        <v>627</v>
      </c>
      <c r="X380" s="26" t="s">
        <v>411</v>
      </c>
      <c r="Y380" s="37" t="s">
        <v>28</v>
      </c>
      <c r="Z380" s="37" t="s">
        <v>178</v>
      </c>
      <c r="AA380" s="37" t="s">
        <v>177</v>
      </c>
      <c r="AB380" s="30">
        <v>3900</v>
      </c>
      <c r="AC380" s="30">
        <v>3900</v>
      </c>
      <c r="AD380" s="31">
        <v>0</v>
      </c>
      <c r="AE380" s="30">
        <v>3900</v>
      </c>
      <c r="AF380" s="30">
        <v>3900</v>
      </c>
      <c r="AG380" s="32">
        <v>0</v>
      </c>
      <c r="AH380" s="30">
        <v>3900</v>
      </c>
      <c r="AI380" s="10" t="s">
        <v>573</v>
      </c>
      <c r="AJ380" s="30">
        <v>0</v>
      </c>
      <c r="AK380" s="30">
        <v>1300</v>
      </c>
      <c r="AL380" s="30">
        <v>1300</v>
      </c>
      <c r="AM380" s="30">
        <v>1300</v>
      </c>
      <c r="AN380" s="30">
        <v>0</v>
      </c>
      <c r="AO380" s="30">
        <v>0</v>
      </c>
      <c r="AP380" s="30">
        <v>0</v>
      </c>
      <c r="AQ380" s="30">
        <v>0</v>
      </c>
      <c r="AR380" s="30">
        <v>0</v>
      </c>
      <c r="AS380" s="30">
        <v>0</v>
      </c>
      <c r="AT380" s="30">
        <v>0</v>
      </c>
      <c r="AU380" s="121">
        <v>0</v>
      </c>
      <c r="AV380" s="129" t="s">
        <v>784</v>
      </c>
      <c r="AW380" s="129" t="s">
        <v>796</v>
      </c>
      <c r="AX380" s="129" t="s">
        <v>1025</v>
      </c>
    </row>
    <row r="381" spans="1:50" ht="24" x14ac:dyDescent="0.25">
      <c r="A381" s="120">
        <v>46042</v>
      </c>
      <c r="B381" s="28" t="s">
        <v>552</v>
      </c>
      <c r="C381" s="25" t="s">
        <v>427</v>
      </c>
      <c r="D381" s="25" t="s">
        <v>429</v>
      </c>
      <c r="E381" s="25" t="s">
        <v>423</v>
      </c>
      <c r="F381" s="29" t="s">
        <v>243</v>
      </c>
      <c r="G381" s="29" t="s">
        <v>19</v>
      </c>
      <c r="H381" s="29" t="s">
        <v>23</v>
      </c>
      <c r="I381" s="29" t="s">
        <v>579</v>
      </c>
      <c r="J381" s="29" t="s">
        <v>777</v>
      </c>
      <c r="K381" s="25" t="s">
        <v>429</v>
      </c>
      <c r="L381" s="25" t="s">
        <v>1239</v>
      </c>
      <c r="M381" s="25" t="s">
        <v>1389</v>
      </c>
      <c r="N381" s="25" t="s">
        <v>1090</v>
      </c>
      <c r="O381" s="25">
        <v>10076362187</v>
      </c>
      <c r="P381" s="25" t="s">
        <v>5123</v>
      </c>
      <c r="Q381" s="28" t="s">
        <v>0</v>
      </c>
      <c r="R381" s="29" t="s">
        <v>1390</v>
      </c>
      <c r="S381" s="27" t="s">
        <v>1391</v>
      </c>
      <c r="T381" s="27" t="s">
        <v>1392</v>
      </c>
      <c r="U381" s="28" t="s">
        <v>277</v>
      </c>
      <c r="V381" s="26" t="s">
        <v>429</v>
      </c>
      <c r="W381" s="26" t="s">
        <v>617</v>
      </c>
      <c r="X381" s="26" t="s">
        <v>411</v>
      </c>
      <c r="Y381" s="37" t="s">
        <v>200</v>
      </c>
      <c r="Z381" s="37" t="s">
        <v>586</v>
      </c>
      <c r="AA381" s="37" t="s">
        <v>585</v>
      </c>
      <c r="AB381" s="30">
        <v>18000</v>
      </c>
      <c r="AC381" s="30">
        <v>18000</v>
      </c>
      <c r="AD381" s="31">
        <v>0</v>
      </c>
      <c r="AE381" s="30">
        <v>18000</v>
      </c>
      <c r="AF381" s="30">
        <v>18000</v>
      </c>
      <c r="AG381" s="32">
        <v>0</v>
      </c>
      <c r="AH381" s="30">
        <v>18000</v>
      </c>
      <c r="AI381" s="10" t="s">
        <v>573</v>
      </c>
      <c r="AJ381" s="30">
        <v>0</v>
      </c>
      <c r="AK381" s="30">
        <v>6000</v>
      </c>
      <c r="AL381" s="30">
        <v>6000</v>
      </c>
      <c r="AM381" s="30">
        <v>6000</v>
      </c>
      <c r="AN381" s="30">
        <v>0</v>
      </c>
      <c r="AO381" s="30">
        <v>0</v>
      </c>
      <c r="AP381" s="30">
        <v>0</v>
      </c>
      <c r="AQ381" s="30">
        <v>0</v>
      </c>
      <c r="AR381" s="30">
        <v>0</v>
      </c>
      <c r="AS381" s="30">
        <v>0</v>
      </c>
      <c r="AT381" s="30">
        <v>0</v>
      </c>
      <c r="AU381" s="121">
        <v>0</v>
      </c>
      <c r="AV381" s="129" t="s">
        <v>784</v>
      </c>
      <c r="AW381" s="129" t="s">
        <v>796</v>
      </c>
      <c r="AX381" s="129" t="s">
        <v>797</v>
      </c>
    </row>
    <row r="382" spans="1:50" ht="24" x14ac:dyDescent="0.25">
      <c r="A382" s="120">
        <v>46042</v>
      </c>
      <c r="B382" s="28" t="s">
        <v>552</v>
      </c>
      <c r="C382" s="25" t="s">
        <v>427</v>
      </c>
      <c r="D382" s="25" t="s">
        <v>459</v>
      </c>
      <c r="E382" s="25" t="s">
        <v>423</v>
      </c>
      <c r="F382" s="29" t="s">
        <v>287</v>
      </c>
      <c r="G382" s="29" t="s">
        <v>20</v>
      </c>
      <c r="H382" s="29" t="s">
        <v>23</v>
      </c>
      <c r="I382" s="29" t="s">
        <v>579</v>
      </c>
      <c r="J382" s="29" t="s">
        <v>868</v>
      </c>
      <c r="K382" s="25" t="s">
        <v>256</v>
      </c>
      <c r="L382" s="25" t="s">
        <v>1325</v>
      </c>
      <c r="M382" s="25" t="s">
        <v>1393</v>
      </c>
      <c r="N382" s="25" t="s">
        <v>1205</v>
      </c>
      <c r="O382" s="25">
        <v>10460134353</v>
      </c>
      <c r="P382" s="25" t="s">
        <v>5124</v>
      </c>
      <c r="Q382" s="28" t="s">
        <v>0</v>
      </c>
      <c r="R382" s="29" t="s">
        <v>1394</v>
      </c>
      <c r="S382" s="27" t="s">
        <v>1395</v>
      </c>
      <c r="T382" s="27" t="s">
        <v>1396</v>
      </c>
      <c r="U382" s="28" t="s">
        <v>300</v>
      </c>
      <c r="V382" s="26" t="s">
        <v>256</v>
      </c>
      <c r="W382" s="26" t="s">
        <v>644</v>
      </c>
      <c r="X382" s="26" t="s">
        <v>411</v>
      </c>
      <c r="Y382" s="37" t="s">
        <v>200</v>
      </c>
      <c r="Z382" s="37" t="s">
        <v>586</v>
      </c>
      <c r="AA382" s="37" t="s">
        <v>585</v>
      </c>
      <c r="AB382" s="30">
        <v>15000</v>
      </c>
      <c r="AC382" s="30">
        <v>15000</v>
      </c>
      <c r="AD382" s="31">
        <v>0</v>
      </c>
      <c r="AE382" s="30">
        <v>15000</v>
      </c>
      <c r="AF382" s="30">
        <v>15000</v>
      </c>
      <c r="AG382" s="32">
        <v>0</v>
      </c>
      <c r="AH382" s="30">
        <v>15000</v>
      </c>
      <c r="AI382" s="10" t="s">
        <v>573</v>
      </c>
      <c r="AJ382" s="30">
        <v>0</v>
      </c>
      <c r="AK382" s="30">
        <v>0</v>
      </c>
      <c r="AL382" s="30">
        <v>10000</v>
      </c>
      <c r="AM382" s="30">
        <v>5000</v>
      </c>
      <c r="AN382" s="30">
        <v>0</v>
      </c>
      <c r="AO382" s="30">
        <v>0</v>
      </c>
      <c r="AP382" s="30">
        <v>0</v>
      </c>
      <c r="AQ382" s="30">
        <v>0</v>
      </c>
      <c r="AR382" s="30">
        <v>0</v>
      </c>
      <c r="AS382" s="30">
        <v>0</v>
      </c>
      <c r="AT382" s="30">
        <v>0</v>
      </c>
      <c r="AU382" s="121">
        <v>0</v>
      </c>
      <c r="AV382" s="129" t="s">
        <v>784</v>
      </c>
      <c r="AW382" s="129" t="s">
        <v>796</v>
      </c>
      <c r="AX382" s="129" t="s">
        <v>291</v>
      </c>
    </row>
    <row r="383" spans="1:50" ht="36" x14ac:dyDescent="0.25">
      <c r="A383" s="120">
        <v>46042</v>
      </c>
      <c r="B383" s="28" t="s">
        <v>552</v>
      </c>
      <c r="C383" s="25" t="s">
        <v>427</v>
      </c>
      <c r="D383" s="25" t="s">
        <v>455</v>
      </c>
      <c r="E383" s="25" t="s">
        <v>423</v>
      </c>
      <c r="F383" s="29" t="s">
        <v>243</v>
      </c>
      <c r="G383" s="29" t="s">
        <v>19</v>
      </c>
      <c r="H383" s="29" t="s">
        <v>23</v>
      </c>
      <c r="I383" s="29" t="s">
        <v>579</v>
      </c>
      <c r="J383" s="29" t="s">
        <v>777</v>
      </c>
      <c r="K383" s="25" t="s">
        <v>455</v>
      </c>
      <c r="L383" s="25" t="s">
        <v>1225</v>
      </c>
      <c r="M383" s="25" t="s">
        <v>1397</v>
      </c>
      <c r="N383" s="25" t="s">
        <v>1090</v>
      </c>
      <c r="O383" s="25">
        <v>10417218837</v>
      </c>
      <c r="P383" s="25" t="s">
        <v>5125</v>
      </c>
      <c r="Q383" s="28" t="s">
        <v>0</v>
      </c>
      <c r="R383" s="29" t="s">
        <v>1398</v>
      </c>
      <c r="S383" s="27" t="s">
        <v>1399</v>
      </c>
      <c r="T383" s="27" t="s">
        <v>1400</v>
      </c>
      <c r="U383" s="28" t="s">
        <v>275</v>
      </c>
      <c r="V383" s="26" t="s">
        <v>455</v>
      </c>
      <c r="W383" s="26" t="s">
        <v>611</v>
      </c>
      <c r="X383" s="26" t="s">
        <v>411</v>
      </c>
      <c r="Y383" s="37" t="s">
        <v>200</v>
      </c>
      <c r="Z383" s="37" t="s">
        <v>586</v>
      </c>
      <c r="AA383" s="37" t="s">
        <v>585</v>
      </c>
      <c r="AB383" s="30">
        <v>14000</v>
      </c>
      <c r="AC383" s="30">
        <v>14000</v>
      </c>
      <c r="AD383" s="31">
        <v>0</v>
      </c>
      <c r="AE383" s="30">
        <v>14000</v>
      </c>
      <c r="AF383" s="30">
        <v>14000</v>
      </c>
      <c r="AG383" s="32">
        <v>0</v>
      </c>
      <c r="AH383" s="30">
        <v>14000</v>
      </c>
      <c r="AI383" s="10" t="s">
        <v>573</v>
      </c>
      <c r="AJ383" s="30">
        <v>0</v>
      </c>
      <c r="AK383" s="30">
        <v>7000</v>
      </c>
      <c r="AL383" s="30">
        <v>7000</v>
      </c>
      <c r="AM383" s="30">
        <v>0</v>
      </c>
      <c r="AN383" s="30">
        <v>0</v>
      </c>
      <c r="AO383" s="30">
        <v>0</v>
      </c>
      <c r="AP383" s="30">
        <v>0</v>
      </c>
      <c r="AQ383" s="30">
        <v>0</v>
      </c>
      <c r="AR383" s="30">
        <v>0</v>
      </c>
      <c r="AS383" s="30">
        <v>0</v>
      </c>
      <c r="AT383" s="30">
        <v>0</v>
      </c>
      <c r="AU383" s="121">
        <v>0</v>
      </c>
      <c r="AV383" s="129" t="s">
        <v>784</v>
      </c>
      <c r="AW383" s="129" t="s">
        <v>796</v>
      </c>
      <c r="AX383" s="129" t="s">
        <v>797</v>
      </c>
    </row>
    <row r="384" spans="1:50" ht="24" x14ac:dyDescent="0.25">
      <c r="A384" s="120">
        <v>46042.208333333489</v>
      </c>
      <c r="B384" s="28" t="s">
        <v>552</v>
      </c>
      <c r="C384" s="25" t="s">
        <v>427</v>
      </c>
      <c r="D384" s="25" t="s">
        <v>430</v>
      </c>
      <c r="E384" s="25" t="s">
        <v>423</v>
      </c>
      <c r="F384" s="29" t="s">
        <v>243</v>
      </c>
      <c r="G384" s="29" t="s">
        <v>19</v>
      </c>
      <c r="H384" s="29" t="s">
        <v>23</v>
      </c>
      <c r="I384" s="29" t="s">
        <v>269</v>
      </c>
      <c r="J384" s="29" t="s">
        <v>868</v>
      </c>
      <c r="K384" s="25" t="s">
        <v>250</v>
      </c>
      <c r="L384" s="25" t="s">
        <v>1401</v>
      </c>
      <c r="M384" s="25" t="s">
        <v>1402</v>
      </c>
      <c r="N384" s="25" t="s">
        <v>959</v>
      </c>
      <c r="O384" s="25">
        <v>0</v>
      </c>
      <c r="P384" s="25" t="s">
        <v>5126</v>
      </c>
      <c r="Q384" s="28" t="s">
        <v>0</v>
      </c>
      <c r="R384" s="29" t="s">
        <v>1401</v>
      </c>
      <c r="S384" s="27" t="s">
        <v>1403</v>
      </c>
      <c r="T384" s="27" t="s">
        <v>1404</v>
      </c>
      <c r="U384" s="28" t="s">
        <v>251</v>
      </c>
      <c r="V384" s="26" t="s">
        <v>250</v>
      </c>
      <c r="W384" s="26" t="s">
        <v>556</v>
      </c>
      <c r="X384" s="26" t="s">
        <v>411</v>
      </c>
      <c r="Y384" s="37" t="s">
        <v>28</v>
      </c>
      <c r="Z384" s="37" t="s">
        <v>178</v>
      </c>
      <c r="AA384" s="37" t="s">
        <v>177</v>
      </c>
      <c r="AB384" s="30">
        <v>500</v>
      </c>
      <c r="AC384" s="30">
        <v>1000</v>
      </c>
      <c r="AD384" s="31">
        <v>-500</v>
      </c>
      <c r="AE384" s="30">
        <v>1000</v>
      </c>
      <c r="AF384" s="30">
        <v>1000</v>
      </c>
      <c r="AG384" s="32">
        <v>-500</v>
      </c>
      <c r="AH384" s="30">
        <v>1000</v>
      </c>
      <c r="AI384" s="10" t="s">
        <v>573</v>
      </c>
      <c r="AJ384" s="30">
        <v>1000</v>
      </c>
      <c r="AK384" s="30">
        <v>0</v>
      </c>
      <c r="AL384" s="30">
        <v>0</v>
      </c>
      <c r="AM384" s="30">
        <v>0</v>
      </c>
      <c r="AN384" s="30">
        <v>0</v>
      </c>
      <c r="AO384" s="30">
        <v>0</v>
      </c>
      <c r="AP384" s="30">
        <v>0</v>
      </c>
      <c r="AQ384" s="30">
        <v>0</v>
      </c>
      <c r="AR384" s="30">
        <v>0</v>
      </c>
      <c r="AS384" s="30">
        <v>0</v>
      </c>
      <c r="AT384" s="30">
        <v>0</v>
      </c>
      <c r="AU384" s="121">
        <v>0</v>
      </c>
      <c r="AV384" s="129" t="s">
        <v>1011</v>
      </c>
      <c r="AW384" s="129" t="s">
        <v>1011</v>
      </c>
      <c r="AX384" s="129" t="s">
        <v>23</v>
      </c>
    </row>
    <row r="385" spans="1:50" ht="24" x14ac:dyDescent="0.25">
      <c r="A385" s="120">
        <v>46042.208333333489</v>
      </c>
      <c r="B385" s="28" t="s">
        <v>552</v>
      </c>
      <c r="C385" s="25" t="s">
        <v>427</v>
      </c>
      <c r="D385" s="25" t="s">
        <v>430</v>
      </c>
      <c r="E385" s="25" t="s">
        <v>423</v>
      </c>
      <c r="F385" s="29" t="s">
        <v>243</v>
      </c>
      <c r="G385" s="29" t="s">
        <v>19</v>
      </c>
      <c r="H385" s="29" t="s">
        <v>23</v>
      </c>
      <c r="I385" s="29" t="s">
        <v>579</v>
      </c>
      <c r="J385" s="29" t="s">
        <v>868</v>
      </c>
      <c r="K385" s="25" t="s">
        <v>250</v>
      </c>
      <c r="L385" s="25" t="s">
        <v>1401</v>
      </c>
      <c r="M385" s="25" t="s">
        <v>1402</v>
      </c>
      <c r="N385" s="25" t="s">
        <v>959</v>
      </c>
      <c r="O385" s="25">
        <v>0</v>
      </c>
      <c r="P385" s="25" t="s">
        <v>5126</v>
      </c>
      <c r="Q385" s="28" t="s">
        <v>0</v>
      </c>
      <c r="R385" s="29" t="s">
        <v>1401</v>
      </c>
      <c r="S385" s="27" t="s">
        <v>1403</v>
      </c>
      <c r="T385" s="27" t="s">
        <v>1404</v>
      </c>
      <c r="U385" s="28" t="s">
        <v>251</v>
      </c>
      <c r="V385" s="26" t="s">
        <v>250</v>
      </c>
      <c r="W385" s="26" t="s">
        <v>556</v>
      </c>
      <c r="X385" s="26" t="s">
        <v>411</v>
      </c>
      <c r="Y385" s="37" t="s">
        <v>24</v>
      </c>
      <c r="Z385" s="37" t="s">
        <v>66</v>
      </c>
      <c r="AA385" s="37" t="s">
        <v>67</v>
      </c>
      <c r="AB385" s="30">
        <v>1000</v>
      </c>
      <c r="AC385" s="30">
        <v>500</v>
      </c>
      <c r="AD385" s="31">
        <v>500</v>
      </c>
      <c r="AE385" s="30">
        <v>500</v>
      </c>
      <c r="AF385" s="30">
        <v>500</v>
      </c>
      <c r="AG385" s="32">
        <v>500</v>
      </c>
      <c r="AH385" s="30">
        <v>500</v>
      </c>
      <c r="AI385" s="10" t="s">
        <v>573</v>
      </c>
      <c r="AJ385" s="30">
        <v>500</v>
      </c>
      <c r="AK385" s="30">
        <v>0</v>
      </c>
      <c r="AL385" s="30">
        <v>0</v>
      </c>
      <c r="AM385" s="30">
        <v>0</v>
      </c>
      <c r="AN385" s="30">
        <v>0</v>
      </c>
      <c r="AO385" s="30">
        <v>0</v>
      </c>
      <c r="AP385" s="30">
        <v>0</v>
      </c>
      <c r="AQ385" s="30">
        <v>0</v>
      </c>
      <c r="AR385" s="30">
        <v>0</v>
      </c>
      <c r="AS385" s="30">
        <v>0</v>
      </c>
      <c r="AT385" s="30">
        <v>0</v>
      </c>
      <c r="AU385" s="121">
        <v>0</v>
      </c>
      <c r="AV385" s="129" t="s">
        <v>920</v>
      </c>
      <c r="AW385" s="129" t="s">
        <v>785</v>
      </c>
      <c r="AX385" s="129" t="s">
        <v>23</v>
      </c>
    </row>
    <row r="386" spans="1:50" ht="24" x14ac:dyDescent="0.25">
      <c r="A386" s="120">
        <v>46042.208333333489</v>
      </c>
      <c r="B386" s="28" t="s">
        <v>552</v>
      </c>
      <c r="C386" s="25" t="s">
        <v>427</v>
      </c>
      <c r="D386" s="25" t="s">
        <v>430</v>
      </c>
      <c r="E386" s="25" t="s">
        <v>423</v>
      </c>
      <c r="F386" s="29" t="s">
        <v>243</v>
      </c>
      <c r="G386" s="29" t="s">
        <v>19</v>
      </c>
      <c r="H386" s="29" t="s">
        <v>23</v>
      </c>
      <c r="I386" s="29" t="s">
        <v>269</v>
      </c>
      <c r="J386" s="29" t="s">
        <v>868</v>
      </c>
      <c r="K386" s="25" t="s">
        <v>252</v>
      </c>
      <c r="L386" s="25" t="s">
        <v>1401</v>
      </c>
      <c r="M386" s="25" t="s">
        <v>1402</v>
      </c>
      <c r="N386" s="25" t="s">
        <v>959</v>
      </c>
      <c r="O386" s="25">
        <v>0</v>
      </c>
      <c r="P386" s="25" t="s">
        <v>5126</v>
      </c>
      <c r="Q386" s="28" t="s">
        <v>0</v>
      </c>
      <c r="R386" s="29" t="s">
        <v>1401</v>
      </c>
      <c r="S386" s="27" t="s">
        <v>1403</v>
      </c>
      <c r="T386" s="27" t="s">
        <v>1404</v>
      </c>
      <c r="U386" s="28" t="s">
        <v>253</v>
      </c>
      <c r="V386" s="26" t="s">
        <v>252</v>
      </c>
      <c r="W386" s="26" t="s">
        <v>557</v>
      </c>
      <c r="X386" s="26" t="s">
        <v>411</v>
      </c>
      <c r="Y386" s="37" t="s">
        <v>28</v>
      </c>
      <c r="Z386" s="37" t="s">
        <v>178</v>
      </c>
      <c r="AA386" s="37" t="s">
        <v>177</v>
      </c>
      <c r="AB386" s="30">
        <v>500</v>
      </c>
      <c r="AC386" s="30">
        <v>1000</v>
      </c>
      <c r="AD386" s="31">
        <v>-500</v>
      </c>
      <c r="AE386" s="30">
        <v>1000</v>
      </c>
      <c r="AF386" s="30">
        <v>1000</v>
      </c>
      <c r="AG386" s="32">
        <v>-500</v>
      </c>
      <c r="AH386" s="30">
        <v>1000</v>
      </c>
      <c r="AI386" s="10" t="s">
        <v>573</v>
      </c>
      <c r="AJ386" s="30">
        <v>1000</v>
      </c>
      <c r="AK386" s="30">
        <v>0</v>
      </c>
      <c r="AL386" s="30">
        <v>0</v>
      </c>
      <c r="AM386" s="30">
        <v>0</v>
      </c>
      <c r="AN386" s="30">
        <v>0</v>
      </c>
      <c r="AO386" s="30">
        <v>0</v>
      </c>
      <c r="AP386" s="30">
        <v>0</v>
      </c>
      <c r="AQ386" s="30">
        <v>0</v>
      </c>
      <c r="AR386" s="30">
        <v>0</v>
      </c>
      <c r="AS386" s="30">
        <v>0</v>
      </c>
      <c r="AT386" s="30">
        <v>0</v>
      </c>
      <c r="AU386" s="121">
        <v>0</v>
      </c>
      <c r="AV386" s="129" t="s">
        <v>1011</v>
      </c>
      <c r="AW386" s="129" t="s">
        <v>1011</v>
      </c>
      <c r="AX386" s="129" t="s">
        <v>23</v>
      </c>
    </row>
    <row r="387" spans="1:50" ht="24" x14ac:dyDescent="0.25">
      <c r="A387" s="120">
        <v>46042.208333333489</v>
      </c>
      <c r="B387" s="28" t="s">
        <v>552</v>
      </c>
      <c r="C387" s="25" t="s">
        <v>427</v>
      </c>
      <c r="D387" s="25" t="s">
        <v>430</v>
      </c>
      <c r="E387" s="25" t="s">
        <v>423</v>
      </c>
      <c r="F387" s="29" t="s">
        <v>243</v>
      </c>
      <c r="G387" s="29" t="s">
        <v>19</v>
      </c>
      <c r="H387" s="29" t="s">
        <v>23</v>
      </c>
      <c r="I387" s="29" t="s">
        <v>579</v>
      </c>
      <c r="J387" s="29" t="s">
        <v>868</v>
      </c>
      <c r="K387" s="25" t="s">
        <v>252</v>
      </c>
      <c r="L387" s="25" t="s">
        <v>1401</v>
      </c>
      <c r="M387" s="25" t="s">
        <v>1402</v>
      </c>
      <c r="N387" s="25" t="s">
        <v>959</v>
      </c>
      <c r="O387" s="25">
        <v>0</v>
      </c>
      <c r="P387" s="25" t="s">
        <v>5126</v>
      </c>
      <c r="Q387" s="28" t="s">
        <v>0</v>
      </c>
      <c r="R387" s="29" t="s">
        <v>1401</v>
      </c>
      <c r="S387" s="27" t="s">
        <v>1403</v>
      </c>
      <c r="T387" s="27" t="s">
        <v>1404</v>
      </c>
      <c r="U387" s="28" t="s">
        <v>253</v>
      </c>
      <c r="V387" s="26" t="s">
        <v>252</v>
      </c>
      <c r="W387" s="26" t="s">
        <v>557</v>
      </c>
      <c r="X387" s="26" t="s">
        <v>411</v>
      </c>
      <c r="Y387" s="37" t="s">
        <v>24</v>
      </c>
      <c r="Z387" s="37" t="s">
        <v>66</v>
      </c>
      <c r="AA387" s="37" t="s">
        <v>67</v>
      </c>
      <c r="AB387" s="30">
        <v>1000</v>
      </c>
      <c r="AC387" s="30">
        <v>500</v>
      </c>
      <c r="AD387" s="31">
        <v>500</v>
      </c>
      <c r="AE387" s="30">
        <v>500</v>
      </c>
      <c r="AF387" s="30">
        <v>500</v>
      </c>
      <c r="AG387" s="32">
        <v>500</v>
      </c>
      <c r="AH387" s="30">
        <v>500</v>
      </c>
      <c r="AI387" s="10" t="s">
        <v>573</v>
      </c>
      <c r="AJ387" s="30">
        <v>500</v>
      </c>
      <c r="AK387" s="30">
        <v>0</v>
      </c>
      <c r="AL387" s="30">
        <v>0</v>
      </c>
      <c r="AM387" s="30">
        <v>0</v>
      </c>
      <c r="AN387" s="30">
        <v>0</v>
      </c>
      <c r="AO387" s="30">
        <v>0</v>
      </c>
      <c r="AP387" s="30">
        <v>0</v>
      </c>
      <c r="AQ387" s="30">
        <v>0</v>
      </c>
      <c r="AR387" s="30">
        <v>0</v>
      </c>
      <c r="AS387" s="30">
        <v>0</v>
      </c>
      <c r="AT387" s="30">
        <v>0</v>
      </c>
      <c r="AU387" s="121">
        <v>0</v>
      </c>
      <c r="AV387" s="129" t="s">
        <v>920</v>
      </c>
      <c r="AW387" s="129" t="s">
        <v>785</v>
      </c>
      <c r="AX387" s="129" t="s">
        <v>23</v>
      </c>
    </row>
    <row r="388" spans="1:50" ht="24" x14ac:dyDescent="0.25">
      <c r="A388" s="120">
        <v>46042.208333333489</v>
      </c>
      <c r="B388" s="28" t="s">
        <v>552</v>
      </c>
      <c r="C388" s="25" t="s">
        <v>427</v>
      </c>
      <c r="D388" s="25" t="s">
        <v>430</v>
      </c>
      <c r="E388" s="25" t="s">
        <v>423</v>
      </c>
      <c r="F388" s="29" t="s">
        <v>243</v>
      </c>
      <c r="G388" s="29" t="s">
        <v>19</v>
      </c>
      <c r="H388" s="29" t="s">
        <v>23</v>
      </c>
      <c r="I388" s="29" t="s">
        <v>269</v>
      </c>
      <c r="J388" s="29" t="s">
        <v>868</v>
      </c>
      <c r="K388" s="25" t="s">
        <v>256</v>
      </c>
      <c r="L388" s="25" t="s">
        <v>1401</v>
      </c>
      <c r="M388" s="25" t="s">
        <v>1402</v>
      </c>
      <c r="N388" s="25" t="s">
        <v>959</v>
      </c>
      <c r="O388" s="25">
        <v>0</v>
      </c>
      <c r="P388" s="25" t="s">
        <v>5126</v>
      </c>
      <c r="Q388" s="28" t="s">
        <v>0</v>
      </c>
      <c r="R388" s="29" t="s">
        <v>1401</v>
      </c>
      <c r="S388" s="27" t="s">
        <v>1403</v>
      </c>
      <c r="T388" s="27" t="s">
        <v>1404</v>
      </c>
      <c r="U388" s="28" t="s">
        <v>257</v>
      </c>
      <c r="V388" s="26" t="s">
        <v>256</v>
      </c>
      <c r="W388" s="26" t="s">
        <v>559</v>
      </c>
      <c r="X388" s="26" t="s">
        <v>411</v>
      </c>
      <c r="Y388" s="37" t="s">
        <v>28</v>
      </c>
      <c r="Z388" s="37" t="s">
        <v>178</v>
      </c>
      <c r="AA388" s="37" t="s">
        <v>177</v>
      </c>
      <c r="AB388" s="30">
        <v>1000</v>
      </c>
      <c r="AC388" s="30">
        <v>1000</v>
      </c>
      <c r="AD388" s="31">
        <v>0</v>
      </c>
      <c r="AE388" s="30">
        <v>1000</v>
      </c>
      <c r="AF388" s="30">
        <v>1000</v>
      </c>
      <c r="AG388" s="32">
        <v>0</v>
      </c>
      <c r="AH388" s="30">
        <v>1000</v>
      </c>
      <c r="AI388" s="10" t="s">
        <v>573</v>
      </c>
      <c r="AJ388" s="30">
        <v>1000</v>
      </c>
      <c r="AK388" s="30">
        <v>0</v>
      </c>
      <c r="AL388" s="30">
        <v>0</v>
      </c>
      <c r="AM388" s="30">
        <v>0</v>
      </c>
      <c r="AN388" s="30">
        <v>0</v>
      </c>
      <c r="AO388" s="30">
        <v>0</v>
      </c>
      <c r="AP388" s="30">
        <v>0</v>
      </c>
      <c r="AQ388" s="30">
        <v>0</v>
      </c>
      <c r="AR388" s="30">
        <v>0</v>
      </c>
      <c r="AS388" s="30">
        <v>0</v>
      </c>
      <c r="AT388" s="30">
        <v>0</v>
      </c>
      <c r="AU388" s="121">
        <v>0</v>
      </c>
      <c r="AV388" s="129" t="s">
        <v>784</v>
      </c>
      <c r="AW388" s="129" t="s">
        <v>796</v>
      </c>
      <c r="AX388" s="129" t="s">
        <v>23</v>
      </c>
    </row>
    <row r="389" spans="1:50" ht="24" x14ac:dyDescent="0.25">
      <c r="A389" s="120">
        <v>46042.208333333489</v>
      </c>
      <c r="B389" s="28" t="s">
        <v>552</v>
      </c>
      <c r="C389" s="25" t="s">
        <v>427</v>
      </c>
      <c r="D389" s="25" t="s">
        <v>430</v>
      </c>
      <c r="E389" s="25" t="s">
        <v>423</v>
      </c>
      <c r="F389" s="29" t="s">
        <v>243</v>
      </c>
      <c r="G389" s="29" t="s">
        <v>19</v>
      </c>
      <c r="H389" s="29" t="s">
        <v>23</v>
      </c>
      <c r="I389" s="29" t="s">
        <v>579</v>
      </c>
      <c r="J389" s="29" t="s">
        <v>868</v>
      </c>
      <c r="K389" s="25" t="s">
        <v>256</v>
      </c>
      <c r="L389" s="25" t="s">
        <v>1401</v>
      </c>
      <c r="M389" s="25" t="s">
        <v>1402</v>
      </c>
      <c r="N389" s="25" t="s">
        <v>959</v>
      </c>
      <c r="O389" s="25">
        <v>0</v>
      </c>
      <c r="P389" s="25" t="s">
        <v>5126</v>
      </c>
      <c r="Q389" s="28" t="s">
        <v>0</v>
      </c>
      <c r="R389" s="29" t="s">
        <v>1401</v>
      </c>
      <c r="S389" s="27" t="s">
        <v>1403</v>
      </c>
      <c r="T389" s="27" t="s">
        <v>1404</v>
      </c>
      <c r="U389" s="28" t="s">
        <v>257</v>
      </c>
      <c r="V389" s="26" t="s">
        <v>256</v>
      </c>
      <c r="W389" s="26" t="s">
        <v>559</v>
      </c>
      <c r="X389" s="26" t="s">
        <v>411</v>
      </c>
      <c r="Y389" s="37" t="s">
        <v>24</v>
      </c>
      <c r="Z389" s="37" t="s">
        <v>66</v>
      </c>
      <c r="AA389" s="37" t="s">
        <v>67</v>
      </c>
      <c r="AB389" s="30">
        <v>500</v>
      </c>
      <c r="AC389" s="30">
        <v>500</v>
      </c>
      <c r="AD389" s="31">
        <v>0</v>
      </c>
      <c r="AE389" s="30">
        <v>500</v>
      </c>
      <c r="AF389" s="30">
        <v>500</v>
      </c>
      <c r="AG389" s="32">
        <v>0</v>
      </c>
      <c r="AH389" s="30">
        <v>500</v>
      </c>
      <c r="AI389" s="10" t="s">
        <v>573</v>
      </c>
      <c r="AJ389" s="30">
        <v>500</v>
      </c>
      <c r="AK389" s="30">
        <v>0</v>
      </c>
      <c r="AL389" s="30">
        <v>0</v>
      </c>
      <c r="AM389" s="30">
        <v>0</v>
      </c>
      <c r="AN389" s="30">
        <v>0</v>
      </c>
      <c r="AO389" s="30">
        <v>0</v>
      </c>
      <c r="AP389" s="30">
        <v>0</v>
      </c>
      <c r="AQ389" s="30">
        <v>0</v>
      </c>
      <c r="AR389" s="30">
        <v>0</v>
      </c>
      <c r="AS389" s="30">
        <v>0</v>
      </c>
      <c r="AT389" s="30">
        <v>0</v>
      </c>
      <c r="AU389" s="121">
        <v>0</v>
      </c>
      <c r="AV389" s="129" t="s">
        <v>784</v>
      </c>
      <c r="AW389" s="129" t="s">
        <v>796</v>
      </c>
      <c r="AX389" s="129" t="s">
        <v>23</v>
      </c>
    </row>
    <row r="390" spans="1:50" ht="24" x14ac:dyDescent="0.25">
      <c r="A390" s="120">
        <v>46042.208333333489</v>
      </c>
      <c r="B390" s="28" t="s">
        <v>552</v>
      </c>
      <c r="C390" s="25" t="s">
        <v>427</v>
      </c>
      <c r="D390" s="25" t="s">
        <v>430</v>
      </c>
      <c r="E390" s="25" t="s">
        <v>423</v>
      </c>
      <c r="F390" s="29" t="s">
        <v>243</v>
      </c>
      <c r="G390" s="29" t="s">
        <v>19</v>
      </c>
      <c r="H390" s="29" t="s">
        <v>23</v>
      </c>
      <c r="I390" s="29" t="s">
        <v>269</v>
      </c>
      <c r="J390" s="29" t="s">
        <v>868</v>
      </c>
      <c r="K390" s="25" t="s">
        <v>258</v>
      </c>
      <c r="L390" s="25" t="s">
        <v>1401</v>
      </c>
      <c r="M390" s="25" t="s">
        <v>1402</v>
      </c>
      <c r="N390" s="25" t="s">
        <v>959</v>
      </c>
      <c r="O390" s="25">
        <v>0</v>
      </c>
      <c r="P390" s="25" t="s">
        <v>5126</v>
      </c>
      <c r="Q390" s="28" t="s">
        <v>0</v>
      </c>
      <c r="R390" s="29" t="s">
        <v>1401</v>
      </c>
      <c r="S390" s="27" t="s">
        <v>1403</v>
      </c>
      <c r="T390" s="27" t="s">
        <v>1404</v>
      </c>
      <c r="U390" s="28" t="s">
        <v>259</v>
      </c>
      <c r="V390" s="26" t="s">
        <v>258</v>
      </c>
      <c r="W390" s="26" t="s">
        <v>560</v>
      </c>
      <c r="X390" s="26" t="s">
        <v>411</v>
      </c>
      <c r="Y390" s="37" t="s">
        <v>28</v>
      </c>
      <c r="Z390" s="37" t="s">
        <v>178</v>
      </c>
      <c r="AA390" s="37" t="s">
        <v>177</v>
      </c>
      <c r="AB390" s="30">
        <v>1000</v>
      </c>
      <c r="AC390" s="30">
        <v>500</v>
      </c>
      <c r="AD390" s="31">
        <v>500</v>
      </c>
      <c r="AE390" s="30">
        <v>1000</v>
      </c>
      <c r="AF390" s="30">
        <v>1000</v>
      </c>
      <c r="AG390" s="32">
        <v>0</v>
      </c>
      <c r="AH390" s="30">
        <v>1000</v>
      </c>
      <c r="AI390" s="10" t="s">
        <v>573</v>
      </c>
      <c r="AJ390" s="30">
        <v>1000</v>
      </c>
      <c r="AK390" s="30">
        <v>0</v>
      </c>
      <c r="AL390" s="30">
        <v>0</v>
      </c>
      <c r="AM390" s="30">
        <v>0</v>
      </c>
      <c r="AN390" s="30">
        <v>0</v>
      </c>
      <c r="AO390" s="30">
        <v>0</v>
      </c>
      <c r="AP390" s="30">
        <v>0</v>
      </c>
      <c r="AQ390" s="30">
        <v>0</v>
      </c>
      <c r="AR390" s="30">
        <v>0</v>
      </c>
      <c r="AS390" s="30">
        <v>0</v>
      </c>
      <c r="AT390" s="30">
        <v>0</v>
      </c>
      <c r="AU390" s="121">
        <v>0</v>
      </c>
      <c r="AV390" s="129" t="s">
        <v>920</v>
      </c>
      <c r="AW390" s="129" t="s">
        <v>796</v>
      </c>
      <c r="AX390" s="129" t="s">
        <v>23</v>
      </c>
    </row>
    <row r="391" spans="1:50" ht="24" x14ac:dyDescent="0.25">
      <c r="A391" s="120">
        <v>46042.208333333489</v>
      </c>
      <c r="B391" s="28" t="s">
        <v>552</v>
      </c>
      <c r="C391" s="25" t="s">
        <v>427</v>
      </c>
      <c r="D391" s="25" t="s">
        <v>430</v>
      </c>
      <c r="E391" s="25" t="s">
        <v>423</v>
      </c>
      <c r="F391" s="29" t="s">
        <v>243</v>
      </c>
      <c r="G391" s="29" t="s">
        <v>19</v>
      </c>
      <c r="H391" s="29" t="s">
        <v>23</v>
      </c>
      <c r="I391" s="29" t="s">
        <v>579</v>
      </c>
      <c r="J391" s="29" t="s">
        <v>868</v>
      </c>
      <c r="K391" s="25" t="s">
        <v>258</v>
      </c>
      <c r="L391" s="25" t="s">
        <v>1401</v>
      </c>
      <c r="M391" s="25" t="s">
        <v>1402</v>
      </c>
      <c r="N391" s="25" t="s">
        <v>959</v>
      </c>
      <c r="O391" s="25">
        <v>0</v>
      </c>
      <c r="P391" s="25" t="s">
        <v>5126</v>
      </c>
      <c r="Q391" s="28" t="s">
        <v>0</v>
      </c>
      <c r="R391" s="29" t="s">
        <v>1401</v>
      </c>
      <c r="S391" s="27" t="s">
        <v>1403</v>
      </c>
      <c r="T391" s="27" t="s">
        <v>1404</v>
      </c>
      <c r="U391" s="28" t="s">
        <v>259</v>
      </c>
      <c r="V391" s="26" t="s">
        <v>258</v>
      </c>
      <c r="W391" s="26" t="s">
        <v>560</v>
      </c>
      <c r="X391" s="26" t="s">
        <v>411</v>
      </c>
      <c r="Y391" s="37" t="s">
        <v>24</v>
      </c>
      <c r="Z391" s="37" t="s">
        <v>66</v>
      </c>
      <c r="AA391" s="37" t="s">
        <v>67</v>
      </c>
      <c r="AB391" s="30">
        <v>500</v>
      </c>
      <c r="AC391" s="30">
        <v>1000</v>
      </c>
      <c r="AD391" s="31">
        <v>-500</v>
      </c>
      <c r="AE391" s="30">
        <v>500</v>
      </c>
      <c r="AF391" s="30">
        <v>500</v>
      </c>
      <c r="AG391" s="32">
        <v>0</v>
      </c>
      <c r="AH391" s="30">
        <v>500</v>
      </c>
      <c r="AI391" s="10" t="s">
        <v>573</v>
      </c>
      <c r="AJ391" s="30">
        <v>500</v>
      </c>
      <c r="AK391" s="30">
        <v>0</v>
      </c>
      <c r="AL391" s="30">
        <v>0</v>
      </c>
      <c r="AM391" s="30">
        <v>0</v>
      </c>
      <c r="AN391" s="30">
        <v>0</v>
      </c>
      <c r="AO391" s="30">
        <v>0</v>
      </c>
      <c r="AP391" s="30">
        <v>0</v>
      </c>
      <c r="AQ391" s="30">
        <v>0</v>
      </c>
      <c r="AR391" s="30">
        <v>0</v>
      </c>
      <c r="AS391" s="30">
        <v>0</v>
      </c>
      <c r="AT391" s="30">
        <v>0</v>
      </c>
      <c r="AU391" s="121">
        <v>0</v>
      </c>
      <c r="AV391" s="129" t="s">
        <v>1011</v>
      </c>
      <c r="AW391" s="129" t="s">
        <v>1011</v>
      </c>
      <c r="AX391" s="129" t="s">
        <v>23</v>
      </c>
    </row>
    <row r="392" spans="1:50" ht="24" x14ac:dyDescent="0.25">
      <c r="A392" s="120">
        <v>46042.208333333489</v>
      </c>
      <c r="B392" s="28" t="s">
        <v>552</v>
      </c>
      <c r="C392" s="25" t="s">
        <v>427</v>
      </c>
      <c r="D392" s="25" t="s">
        <v>430</v>
      </c>
      <c r="E392" s="25" t="s">
        <v>423</v>
      </c>
      <c r="F392" s="29" t="s">
        <v>243</v>
      </c>
      <c r="G392" s="29" t="s">
        <v>19</v>
      </c>
      <c r="H392" s="29" t="s">
        <v>23</v>
      </c>
      <c r="I392" s="29" t="s">
        <v>269</v>
      </c>
      <c r="J392" s="29" t="s">
        <v>868</v>
      </c>
      <c r="K392" s="25" t="s">
        <v>262</v>
      </c>
      <c r="L392" s="25" t="s">
        <v>1401</v>
      </c>
      <c r="M392" s="25" t="s">
        <v>1402</v>
      </c>
      <c r="N392" s="25" t="s">
        <v>959</v>
      </c>
      <c r="O392" s="25">
        <v>0</v>
      </c>
      <c r="P392" s="25" t="s">
        <v>5126</v>
      </c>
      <c r="Q392" s="28" t="s">
        <v>0</v>
      </c>
      <c r="R392" s="29" t="s">
        <v>1401</v>
      </c>
      <c r="S392" s="27" t="s">
        <v>1403</v>
      </c>
      <c r="T392" s="27" t="s">
        <v>1404</v>
      </c>
      <c r="U392" s="28" t="s">
        <v>263</v>
      </c>
      <c r="V392" s="26" t="s">
        <v>262</v>
      </c>
      <c r="W392" s="26" t="s">
        <v>562</v>
      </c>
      <c r="X392" s="26" t="s">
        <v>411</v>
      </c>
      <c r="Y392" s="37" t="s">
        <v>28</v>
      </c>
      <c r="Z392" s="37" t="s">
        <v>178</v>
      </c>
      <c r="AA392" s="37" t="s">
        <v>177</v>
      </c>
      <c r="AB392" s="30">
        <v>500</v>
      </c>
      <c r="AC392" s="30">
        <v>500</v>
      </c>
      <c r="AD392" s="31">
        <v>0</v>
      </c>
      <c r="AE392" s="30">
        <v>1000</v>
      </c>
      <c r="AF392" s="30">
        <v>1000</v>
      </c>
      <c r="AG392" s="32">
        <v>-500</v>
      </c>
      <c r="AH392" s="30">
        <v>1000</v>
      </c>
      <c r="AI392" s="10" t="s">
        <v>573</v>
      </c>
      <c r="AJ392" s="30">
        <v>1000</v>
      </c>
      <c r="AK392" s="30">
        <v>0</v>
      </c>
      <c r="AL392" s="30">
        <v>0</v>
      </c>
      <c r="AM392" s="30">
        <v>0</v>
      </c>
      <c r="AN392" s="30">
        <v>0</v>
      </c>
      <c r="AO392" s="30">
        <v>0</v>
      </c>
      <c r="AP392" s="30">
        <v>0</v>
      </c>
      <c r="AQ392" s="30">
        <v>0</v>
      </c>
      <c r="AR392" s="30">
        <v>0</v>
      </c>
      <c r="AS392" s="30">
        <v>0</v>
      </c>
      <c r="AT392" s="30">
        <v>0</v>
      </c>
      <c r="AU392" s="121">
        <v>0</v>
      </c>
      <c r="AV392" s="129" t="s">
        <v>784</v>
      </c>
      <c r="AW392" s="129" t="s">
        <v>796</v>
      </c>
      <c r="AX392" s="129" t="s">
        <v>23</v>
      </c>
    </row>
    <row r="393" spans="1:50" ht="24" x14ac:dyDescent="0.25">
      <c r="A393" s="120">
        <v>46042.208333333489</v>
      </c>
      <c r="B393" s="28" t="s">
        <v>552</v>
      </c>
      <c r="C393" s="25" t="s">
        <v>427</v>
      </c>
      <c r="D393" s="25" t="s">
        <v>430</v>
      </c>
      <c r="E393" s="25" t="s">
        <v>423</v>
      </c>
      <c r="F393" s="29" t="s">
        <v>243</v>
      </c>
      <c r="G393" s="29" t="s">
        <v>19</v>
      </c>
      <c r="H393" s="29" t="s">
        <v>23</v>
      </c>
      <c r="I393" s="29" t="s">
        <v>579</v>
      </c>
      <c r="J393" s="29" t="s">
        <v>868</v>
      </c>
      <c r="K393" s="25" t="s">
        <v>262</v>
      </c>
      <c r="L393" s="25" t="s">
        <v>1401</v>
      </c>
      <c r="M393" s="25" t="s">
        <v>1402</v>
      </c>
      <c r="N393" s="25" t="s">
        <v>959</v>
      </c>
      <c r="O393" s="25">
        <v>0</v>
      </c>
      <c r="P393" s="25" t="s">
        <v>5126</v>
      </c>
      <c r="Q393" s="28" t="s">
        <v>0</v>
      </c>
      <c r="R393" s="29" t="s">
        <v>1401</v>
      </c>
      <c r="S393" s="27" t="s">
        <v>1403</v>
      </c>
      <c r="T393" s="27" t="s">
        <v>1404</v>
      </c>
      <c r="U393" s="28" t="s">
        <v>263</v>
      </c>
      <c r="V393" s="26" t="s">
        <v>262</v>
      </c>
      <c r="W393" s="26" t="s">
        <v>562</v>
      </c>
      <c r="X393" s="26" t="s">
        <v>411</v>
      </c>
      <c r="Y393" s="37" t="s">
        <v>24</v>
      </c>
      <c r="Z393" s="37" t="s">
        <v>66</v>
      </c>
      <c r="AA393" s="37" t="s">
        <v>67</v>
      </c>
      <c r="AB393" s="30">
        <v>1000</v>
      </c>
      <c r="AC393" s="30">
        <v>1000</v>
      </c>
      <c r="AD393" s="31">
        <v>0</v>
      </c>
      <c r="AE393" s="30">
        <v>500</v>
      </c>
      <c r="AF393" s="30">
        <v>500</v>
      </c>
      <c r="AG393" s="32">
        <v>500</v>
      </c>
      <c r="AH393" s="30">
        <v>500</v>
      </c>
      <c r="AI393" s="10" t="s">
        <v>573</v>
      </c>
      <c r="AJ393" s="30">
        <v>500</v>
      </c>
      <c r="AK393" s="30">
        <v>0</v>
      </c>
      <c r="AL393" s="30">
        <v>0</v>
      </c>
      <c r="AM393" s="30">
        <v>0</v>
      </c>
      <c r="AN393" s="30">
        <v>0</v>
      </c>
      <c r="AO393" s="30">
        <v>0</v>
      </c>
      <c r="AP393" s="30">
        <v>0</v>
      </c>
      <c r="AQ393" s="30">
        <v>0</v>
      </c>
      <c r="AR393" s="30">
        <v>0</v>
      </c>
      <c r="AS393" s="30">
        <v>0</v>
      </c>
      <c r="AT393" s="30">
        <v>0</v>
      </c>
      <c r="AU393" s="121">
        <v>0</v>
      </c>
      <c r="AV393" s="129" t="s">
        <v>784</v>
      </c>
      <c r="AW393" s="129" t="s">
        <v>785</v>
      </c>
      <c r="AX393" s="129" t="s">
        <v>23</v>
      </c>
    </row>
    <row r="394" spans="1:50" ht="24" x14ac:dyDescent="0.25">
      <c r="A394" s="120">
        <v>46042.208333333489</v>
      </c>
      <c r="B394" s="28" t="s">
        <v>552</v>
      </c>
      <c r="C394" s="25" t="s">
        <v>427</v>
      </c>
      <c r="D394" s="25" t="s">
        <v>430</v>
      </c>
      <c r="E394" s="25" t="s">
        <v>423</v>
      </c>
      <c r="F394" s="29" t="s">
        <v>243</v>
      </c>
      <c r="G394" s="29" t="s">
        <v>19</v>
      </c>
      <c r="H394" s="29" t="s">
        <v>23</v>
      </c>
      <c r="I394" s="29" t="s">
        <v>269</v>
      </c>
      <c r="J394" s="29" t="s">
        <v>868</v>
      </c>
      <c r="K394" s="25" t="s">
        <v>451</v>
      </c>
      <c r="L394" s="25" t="s">
        <v>1401</v>
      </c>
      <c r="M394" s="25" t="s">
        <v>1402</v>
      </c>
      <c r="N394" s="25" t="s">
        <v>959</v>
      </c>
      <c r="O394" s="25">
        <v>0</v>
      </c>
      <c r="P394" s="25" t="s">
        <v>5126</v>
      </c>
      <c r="Q394" s="28" t="s">
        <v>0</v>
      </c>
      <c r="R394" s="29" t="s">
        <v>1401</v>
      </c>
      <c r="S394" s="27" t="s">
        <v>1403</v>
      </c>
      <c r="T394" s="27" t="s">
        <v>1404</v>
      </c>
      <c r="U394" s="28" t="s">
        <v>268</v>
      </c>
      <c r="V394" s="26" t="s">
        <v>451</v>
      </c>
      <c r="W394" s="26" t="s">
        <v>592</v>
      </c>
      <c r="X394" s="26" t="s">
        <v>411</v>
      </c>
      <c r="Y394" s="37" t="s">
        <v>28</v>
      </c>
      <c r="Z394" s="37" t="s">
        <v>178</v>
      </c>
      <c r="AA394" s="37" t="s">
        <v>177</v>
      </c>
      <c r="AB394" s="30">
        <v>1000</v>
      </c>
      <c r="AC394" s="30">
        <v>1000</v>
      </c>
      <c r="AD394" s="31">
        <v>0</v>
      </c>
      <c r="AE394" s="30">
        <v>1000</v>
      </c>
      <c r="AF394" s="30">
        <v>1000</v>
      </c>
      <c r="AG394" s="32">
        <v>0</v>
      </c>
      <c r="AH394" s="30">
        <v>1000</v>
      </c>
      <c r="AI394" s="10" t="s">
        <v>573</v>
      </c>
      <c r="AJ394" s="30">
        <v>1000</v>
      </c>
      <c r="AK394" s="30">
        <v>0</v>
      </c>
      <c r="AL394" s="30">
        <v>0</v>
      </c>
      <c r="AM394" s="30">
        <v>0</v>
      </c>
      <c r="AN394" s="30">
        <v>0</v>
      </c>
      <c r="AO394" s="30">
        <v>0</v>
      </c>
      <c r="AP394" s="30">
        <v>0</v>
      </c>
      <c r="AQ394" s="30">
        <v>0</v>
      </c>
      <c r="AR394" s="30">
        <v>0</v>
      </c>
      <c r="AS394" s="30">
        <v>0</v>
      </c>
      <c r="AT394" s="30">
        <v>0</v>
      </c>
      <c r="AU394" s="121">
        <v>0</v>
      </c>
      <c r="AV394" s="129" t="s">
        <v>784</v>
      </c>
      <c r="AW394" s="129" t="s">
        <v>796</v>
      </c>
      <c r="AX394" s="129" t="s">
        <v>23</v>
      </c>
    </row>
    <row r="395" spans="1:50" ht="24" x14ac:dyDescent="0.25">
      <c r="A395" s="120">
        <v>46042.208333333489</v>
      </c>
      <c r="B395" s="28" t="s">
        <v>552</v>
      </c>
      <c r="C395" s="25" t="s">
        <v>427</v>
      </c>
      <c r="D395" s="25" t="s">
        <v>430</v>
      </c>
      <c r="E395" s="25" t="s">
        <v>423</v>
      </c>
      <c r="F395" s="29" t="s">
        <v>243</v>
      </c>
      <c r="G395" s="29" t="s">
        <v>19</v>
      </c>
      <c r="H395" s="29" t="s">
        <v>23</v>
      </c>
      <c r="I395" s="29" t="s">
        <v>579</v>
      </c>
      <c r="J395" s="29" t="s">
        <v>868</v>
      </c>
      <c r="K395" s="25" t="s">
        <v>451</v>
      </c>
      <c r="L395" s="25" t="s">
        <v>1401</v>
      </c>
      <c r="M395" s="25" t="s">
        <v>1402</v>
      </c>
      <c r="N395" s="25" t="s">
        <v>959</v>
      </c>
      <c r="O395" s="25">
        <v>0</v>
      </c>
      <c r="P395" s="25" t="s">
        <v>5126</v>
      </c>
      <c r="Q395" s="28" t="s">
        <v>0</v>
      </c>
      <c r="R395" s="29" t="s">
        <v>1401</v>
      </c>
      <c r="S395" s="27" t="s">
        <v>1403</v>
      </c>
      <c r="T395" s="27" t="s">
        <v>1404</v>
      </c>
      <c r="U395" s="28" t="s">
        <v>268</v>
      </c>
      <c r="V395" s="26" t="s">
        <v>451</v>
      </c>
      <c r="W395" s="26" t="s">
        <v>592</v>
      </c>
      <c r="X395" s="26" t="s">
        <v>411</v>
      </c>
      <c r="Y395" s="37" t="s">
        <v>24</v>
      </c>
      <c r="Z395" s="37" t="s">
        <v>66</v>
      </c>
      <c r="AA395" s="37" t="s">
        <v>67</v>
      </c>
      <c r="AB395" s="30">
        <v>500</v>
      </c>
      <c r="AC395" s="30">
        <v>500</v>
      </c>
      <c r="AD395" s="31">
        <v>0</v>
      </c>
      <c r="AE395" s="30">
        <v>500</v>
      </c>
      <c r="AF395" s="30">
        <v>500</v>
      </c>
      <c r="AG395" s="32">
        <v>0</v>
      </c>
      <c r="AH395" s="30">
        <v>500</v>
      </c>
      <c r="AI395" s="10" t="s">
        <v>573</v>
      </c>
      <c r="AJ395" s="30">
        <v>500</v>
      </c>
      <c r="AK395" s="30">
        <v>0</v>
      </c>
      <c r="AL395" s="30">
        <v>0</v>
      </c>
      <c r="AM395" s="30">
        <v>0</v>
      </c>
      <c r="AN395" s="30">
        <v>0</v>
      </c>
      <c r="AO395" s="30">
        <v>0</v>
      </c>
      <c r="AP395" s="30">
        <v>0</v>
      </c>
      <c r="AQ395" s="30">
        <v>0</v>
      </c>
      <c r="AR395" s="30">
        <v>0</v>
      </c>
      <c r="AS395" s="30">
        <v>0</v>
      </c>
      <c r="AT395" s="30">
        <v>0</v>
      </c>
      <c r="AU395" s="121">
        <v>0</v>
      </c>
      <c r="AV395" s="129" t="s">
        <v>784</v>
      </c>
      <c r="AW395" s="129" t="s">
        <v>796</v>
      </c>
      <c r="AX395" s="129" t="s">
        <v>23</v>
      </c>
    </row>
    <row r="396" spans="1:50" ht="24" x14ac:dyDescent="0.25">
      <c r="A396" s="120">
        <v>46042.208333333489</v>
      </c>
      <c r="B396" s="28" t="s">
        <v>552</v>
      </c>
      <c r="C396" s="25" t="s">
        <v>427</v>
      </c>
      <c r="D396" s="25" t="s">
        <v>430</v>
      </c>
      <c r="E396" s="25" t="s">
        <v>423</v>
      </c>
      <c r="F396" s="29" t="s">
        <v>243</v>
      </c>
      <c r="G396" s="29" t="s">
        <v>19</v>
      </c>
      <c r="H396" s="29" t="s">
        <v>23</v>
      </c>
      <c r="I396" s="29" t="s">
        <v>269</v>
      </c>
      <c r="J396" s="29" t="s">
        <v>777</v>
      </c>
      <c r="K396" s="25" t="s">
        <v>430</v>
      </c>
      <c r="L396" s="25" t="s">
        <v>1401</v>
      </c>
      <c r="M396" s="25" t="s">
        <v>1402</v>
      </c>
      <c r="N396" s="25" t="s">
        <v>959</v>
      </c>
      <c r="O396" s="25">
        <v>0</v>
      </c>
      <c r="P396" s="25" t="s">
        <v>5126</v>
      </c>
      <c r="Q396" s="28" t="s">
        <v>0</v>
      </c>
      <c r="R396" s="29" t="s">
        <v>1401</v>
      </c>
      <c r="S396" s="27" t="s">
        <v>1403</v>
      </c>
      <c r="T396" s="27" t="s">
        <v>1404</v>
      </c>
      <c r="U396" s="28" t="s">
        <v>270</v>
      </c>
      <c r="V396" s="26" t="s">
        <v>430</v>
      </c>
      <c r="W396" s="26" t="s">
        <v>593</v>
      </c>
      <c r="X396" s="26" t="s">
        <v>411</v>
      </c>
      <c r="Y396" s="37" t="s">
        <v>28</v>
      </c>
      <c r="Z396" s="37" t="s">
        <v>178</v>
      </c>
      <c r="AA396" s="37" t="s">
        <v>177</v>
      </c>
      <c r="AB396" s="30">
        <v>3000</v>
      </c>
      <c r="AC396" s="30">
        <v>3000</v>
      </c>
      <c r="AD396" s="31">
        <v>0</v>
      </c>
      <c r="AE396" s="30">
        <v>3000</v>
      </c>
      <c r="AF396" s="30">
        <v>3000</v>
      </c>
      <c r="AG396" s="32">
        <v>0</v>
      </c>
      <c r="AH396" s="30">
        <v>3000</v>
      </c>
      <c r="AI396" s="10" t="s">
        <v>573</v>
      </c>
      <c r="AJ396" s="30">
        <v>3000</v>
      </c>
      <c r="AK396" s="30">
        <v>0</v>
      </c>
      <c r="AL396" s="30">
        <v>0</v>
      </c>
      <c r="AM396" s="30">
        <v>0</v>
      </c>
      <c r="AN396" s="30">
        <v>0</v>
      </c>
      <c r="AO396" s="30">
        <v>0</v>
      </c>
      <c r="AP396" s="30">
        <v>0</v>
      </c>
      <c r="AQ396" s="30">
        <v>0</v>
      </c>
      <c r="AR396" s="30">
        <v>0</v>
      </c>
      <c r="AS396" s="30">
        <v>0</v>
      </c>
      <c r="AT396" s="30">
        <v>0</v>
      </c>
      <c r="AU396" s="121">
        <v>0</v>
      </c>
      <c r="AV396" s="129" t="s">
        <v>784</v>
      </c>
      <c r="AW396" s="129" t="s">
        <v>796</v>
      </c>
      <c r="AX396" s="129" t="s">
        <v>23</v>
      </c>
    </row>
    <row r="397" spans="1:50" ht="24" x14ac:dyDescent="0.25">
      <c r="A397" s="120">
        <v>46042.208333333489</v>
      </c>
      <c r="B397" s="28" t="s">
        <v>552</v>
      </c>
      <c r="C397" s="25" t="s">
        <v>427</v>
      </c>
      <c r="D397" s="25" t="s">
        <v>430</v>
      </c>
      <c r="E397" s="25" t="s">
        <v>423</v>
      </c>
      <c r="F397" s="29" t="s">
        <v>243</v>
      </c>
      <c r="G397" s="29" t="s">
        <v>19</v>
      </c>
      <c r="H397" s="29" t="s">
        <v>23</v>
      </c>
      <c r="I397" s="29" t="s">
        <v>579</v>
      </c>
      <c r="J397" s="29" t="s">
        <v>777</v>
      </c>
      <c r="K397" s="25" t="s">
        <v>430</v>
      </c>
      <c r="L397" s="25" t="s">
        <v>1401</v>
      </c>
      <c r="M397" s="25" t="s">
        <v>1402</v>
      </c>
      <c r="N397" s="25" t="s">
        <v>959</v>
      </c>
      <c r="O397" s="25">
        <v>0</v>
      </c>
      <c r="P397" s="25" t="s">
        <v>5126</v>
      </c>
      <c r="Q397" s="28" t="s">
        <v>0</v>
      </c>
      <c r="R397" s="29" t="s">
        <v>1401</v>
      </c>
      <c r="S397" s="27" t="s">
        <v>1403</v>
      </c>
      <c r="T397" s="27" t="s">
        <v>1404</v>
      </c>
      <c r="U397" s="28" t="s">
        <v>270</v>
      </c>
      <c r="V397" s="26" t="s">
        <v>430</v>
      </c>
      <c r="W397" s="26" t="s">
        <v>593</v>
      </c>
      <c r="X397" s="26" t="s">
        <v>411</v>
      </c>
      <c r="Y397" s="37" t="s">
        <v>24</v>
      </c>
      <c r="Z397" s="37" t="s">
        <v>66</v>
      </c>
      <c r="AA397" s="37" t="s">
        <v>67</v>
      </c>
      <c r="AB397" s="30">
        <v>3000</v>
      </c>
      <c r="AC397" s="30">
        <v>3000</v>
      </c>
      <c r="AD397" s="31">
        <v>0</v>
      </c>
      <c r="AE397" s="30">
        <v>3000</v>
      </c>
      <c r="AF397" s="30">
        <v>3000</v>
      </c>
      <c r="AG397" s="32">
        <v>0</v>
      </c>
      <c r="AH397" s="30">
        <v>3000</v>
      </c>
      <c r="AI397" s="10" t="s">
        <v>573</v>
      </c>
      <c r="AJ397" s="30">
        <v>3000</v>
      </c>
      <c r="AK397" s="30">
        <v>0</v>
      </c>
      <c r="AL397" s="30">
        <v>0</v>
      </c>
      <c r="AM397" s="30">
        <v>0</v>
      </c>
      <c r="AN397" s="30">
        <v>0</v>
      </c>
      <c r="AO397" s="30">
        <v>0</v>
      </c>
      <c r="AP397" s="30">
        <v>0</v>
      </c>
      <c r="AQ397" s="30">
        <v>0</v>
      </c>
      <c r="AR397" s="30">
        <v>0</v>
      </c>
      <c r="AS397" s="30">
        <v>0</v>
      </c>
      <c r="AT397" s="30">
        <v>0</v>
      </c>
      <c r="AU397" s="121">
        <v>0</v>
      </c>
      <c r="AV397" s="129" t="s">
        <v>784</v>
      </c>
      <c r="AW397" s="129" t="s">
        <v>796</v>
      </c>
      <c r="AX397" s="129" t="s">
        <v>23</v>
      </c>
    </row>
    <row r="398" spans="1:50" ht="24" x14ac:dyDescent="0.25">
      <c r="A398" s="120">
        <v>46042.208333333489</v>
      </c>
      <c r="B398" s="28" t="s">
        <v>552</v>
      </c>
      <c r="C398" s="25" t="s">
        <v>427</v>
      </c>
      <c r="D398" s="25" t="s">
        <v>430</v>
      </c>
      <c r="E398" s="25" t="s">
        <v>423</v>
      </c>
      <c r="F398" s="29" t="s">
        <v>243</v>
      </c>
      <c r="G398" s="29" t="s">
        <v>19</v>
      </c>
      <c r="H398" s="29" t="s">
        <v>23</v>
      </c>
      <c r="I398" s="29" t="s">
        <v>269</v>
      </c>
      <c r="J398" s="29" t="s">
        <v>868</v>
      </c>
      <c r="K398" s="25" t="s">
        <v>276</v>
      </c>
      <c r="L398" s="25" t="s">
        <v>1401</v>
      </c>
      <c r="M398" s="25" t="s">
        <v>1402</v>
      </c>
      <c r="N398" s="25" t="s">
        <v>959</v>
      </c>
      <c r="O398" s="25">
        <v>0</v>
      </c>
      <c r="P398" s="25" t="s">
        <v>5126</v>
      </c>
      <c r="Q398" s="28" t="s">
        <v>0</v>
      </c>
      <c r="R398" s="29" t="s">
        <v>1401</v>
      </c>
      <c r="S398" s="27" t="s">
        <v>1403</v>
      </c>
      <c r="T398" s="27" t="s">
        <v>1404</v>
      </c>
      <c r="U398" s="28" t="s">
        <v>284</v>
      </c>
      <c r="V398" s="26" t="s">
        <v>276</v>
      </c>
      <c r="W398" s="26" t="s">
        <v>625</v>
      </c>
      <c r="X398" s="26" t="s">
        <v>411</v>
      </c>
      <c r="Y398" s="37" t="s">
        <v>28</v>
      </c>
      <c r="Z398" s="37" t="s">
        <v>178</v>
      </c>
      <c r="AA398" s="37" t="s">
        <v>177</v>
      </c>
      <c r="AB398" s="30">
        <v>500</v>
      </c>
      <c r="AC398" s="30">
        <v>1000</v>
      </c>
      <c r="AD398" s="31">
        <v>-500</v>
      </c>
      <c r="AE398" s="30">
        <v>1000</v>
      </c>
      <c r="AF398" s="30">
        <v>1000</v>
      </c>
      <c r="AG398" s="32">
        <v>-500</v>
      </c>
      <c r="AH398" s="30">
        <v>1000</v>
      </c>
      <c r="AI398" s="10" t="s">
        <v>573</v>
      </c>
      <c r="AJ398" s="30">
        <v>1000</v>
      </c>
      <c r="AK398" s="30">
        <v>0</v>
      </c>
      <c r="AL398" s="30">
        <v>0</v>
      </c>
      <c r="AM398" s="30">
        <v>0</v>
      </c>
      <c r="AN398" s="30">
        <v>0</v>
      </c>
      <c r="AO398" s="30">
        <v>0</v>
      </c>
      <c r="AP398" s="30">
        <v>0</v>
      </c>
      <c r="AQ398" s="30">
        <v>0</v>
      </c>
      <c r="AR398" s="30">
        <v>0</v>
      </c>
      <c r="AS398" s="30">
        <v>0</v>
      </c>
      <c r="AT398" s="30">
        <v>0</v>
      </c>
      <c r="AU398" s="121">
        <v>0</v>
      </c>
      <c r="AV398" s="129" t="s">
        <v>1011</v>
      </c>
      <c r="AW398" s="129" t="s">
        <v>1011</v>
      </c>
      <c r="AX398" s="129" t="s">
        <v>23</v>
      </c>
    </row>
    <row r="399" spans="1:50" ht="24" x14ac:dyDescent="0.25">
      <c r="A399" s="120">
        <v>46042.208333333489</v>
      </c>
      <c r="B399" s="28" t="s">
        <v>552</v>
      </c>
      <c r="C399" s="25" t="s">
        <v>427</v>
      </c>
      <c r="D399" s="25" t="s">
        <v>430</v>
      </c>
      <c r="E399" s="25" t="s">
        <v>423</v>
      </c>
      <c r="F399" s="29" t="s">
        <v>243</v>
      </c>
      <c r="G399" s="29" t="s">
        <v>19</v>
      </c>
      <c r="H399" s="29" t="s">
        <v>23</v>
      </c>
      <c r="I399" s="29" t="s">
        <v>579</v>
      </c>
      <c r="J399" s="29" t="s">
        <v>868</v>
      </c>
      <c r="K399" s="25" t="s">
        <v>276</v>
      </c>
      <c r="L399" s="25" t="s">
        <v>1401</v>
      </c>
      <c r="M399" s="25" t="s">
        <v>1402</v>
      </c>
      <c r="N399" s="25" t="s">
        <v>959</v>
      </c>
      <c r="O399" s="25">
        <v>0</v>
      </c>
      <c r="P399" s="25" t="s">
        <v>5126</v>
      </c>
      <c r="Q399" s="28" t="s">
        <v>0</v>
      </c>
      <c r="R399" s="29" t="s">
        <v>1401</v>
      </c>
      <c r="S399" s="27" t="s">
        <v>1403</v>
      </c>
      <c r="T399" s="27" t="s">
        <v>1404</v>
      </c>
      <c r="U399" s="28" t="s">
        <v>284</v>
      </c>
      <c r="V399" s="26" t="s">
        <v>276</v>
      </c>
      <c r="W399" s="26" t="s">
        <v>625</v>
      </c>
      <c r="X399" s="26" t="s">
        <v>411</v>
      </c>
      <c r="Y399" s="37" t="s">
        <v>24</v>
      </c>
      <c r="Z399" s="37" t="s">
        <v>66</v>
      </c>
      <c r="AA399" s="37" t="s">
        <v>67</v>
      </c>
      <c r="AB399" s="30">
        <v>1000</v>
      </c>
      <c r="AC399" s="30">
        <v>500</v>
      </c>
      <c r="AD399" s="31">
        <v>500</v>
      </c>
      <c r="AE399" s="30">
        <v>500</v>
      </c>
      <c r="AF399" s="30">
        <v>500</v>
      </c>
      <c r="AG399" s="32">
        <v>500</v>
      </c>
      <c r="AH399" s="30">
        <v>500</v>
      </c>
      <c r="AI399" s="10" t="s">
        <v>573</v>
      </c>
      <c r="AJ399" s="30">
        <v>500</v>
      </c>
      <c r="AK399" s="30">
        <v>0</v>
      </c>
      <c r="AL399" s="30">
        <v>0</v>
      </c>
      <c r="AM399" s="30">
        <v>0</v>
      </c>
      <c r="AN399" s="30">
        <v>0</v>
      </c>
      <c r="AO399" s="30">
        <v>0</v>
      </c>
      <c r="AP399" s="30">
        <v>0</v>
      </c>
      <c r="AQ399" s="30">
        <v>0</v>
      </c>
      <c r="AR399" s="30">
        <v>0</v>
      </c>
      <c r="AS399" s="30">
        <v>0</v>
      </c>
      <c r="AT399" s="30">
        <v>0</v>
      </c>
      <c r="AU399" s="121">
        <v>0</v>
      </c>
      <c r="AV399" s="129" t="s">
        <v>920</v>
      </c>
      <c r="AW399" s="129" t="s">
        <v>785</v>
      </c>
      <c r="AX399" s="129" t="s">
        <v>23</v>
      </c>
    </row>
    <row r="400" spans="1:50" ht="24" x14ac:dyDescent="0.25">
      <c r="A400" s="120">
        <v>46042.208333333489</v>
      </c>
      <c r="B400" s="28" t="s">
        <v>552</v>
      </c>
      <c r="C400" s="25" t="s">
        <v>427</v>
      </c>
      <c r="D400" s="25" t="s">
        <v>430</v>
      </c>
      <c r="E400" s="25" t="s">
        <v>423</v>
      </c>
      <c r="F400" s="29" t="s">
        <v>243</v>
      </c>
      <c r="G400" s="29" t="s">
        <v>19</v>
      </c>
      <c r="H400" s="29" t="s">
        <v>23</v>
      </c>
      <c r="I400" s="29" t="s">
        <v>269</v>
      </c>
      <c r="J400" s="29" t="s">
        <v>868</v>
      </c>
      <c r="K400" s="25" t="s">
        <v>246</v>
      </c>
      <c r="L400" s="25" t="s">
        <v>1401</v>
      </c>
      <c r="M400" s="25" t="s">
        <v>1402</v>
      </c>
      <c r="N400" s="25" t="s">
        <v>959</v>
      </c>
      <c r="O400" s="25">
        <v>0</v>
      </c>
      <c r="P400" s="25" t="s">
        <v>5126</v>
      </c>
      <c r="Q400" s="28" t="s">
        <v>0</v>
      </c>
      <c r="R400" s="29" t="s">
        <v>1401</v>
      </c>
      <c r="S400" s="27" t="s">
        <v>1403</v>
      </c>
      <c r="T400" s="27" t="s">
        <v>1404</v>
      </c>
      <c r="U400" s="28" t="s">
        <v>247</v>
      </c>
      <c r="V400" s="26" t="s">
        <v>246</v>
      </c>
      <c r="W400" s="26" t="s">
        <v>554</v>
      </c>
      <c r="X400" s="26" t="s">
        <v>411</v>
      </c>
      <c r="Y400" s="37" t="s">
        <v>28</v>
      </c>
      <c r="Z400" s="37" t="s">
        <v>178</v>
      </c>
      <c r="AA400" s="37" t="s">
        <v>177</v>
      </c>
      <c r="AB400" s="30">
        <v>1000</v>
      </c>
      <c r="AC400" s="30">
        <v>1000</v>
      </c>
      <c r="AD400" s="31">
        <v>0</v>
      </c>
      <c r="AE400" s="30">
        <v>1000</v>
      </c>
      <c r="AF400" s="30">
        <v>1000</v>
      </c>
      <c r="AG400" s="32">
        <v>0</v>
      </c>
      <c r="AH400" s="30">
        <v>1000</v>
      </c>
      <c r="AI400" s="10" t="s">
        <v>573</v>
      </c>
      <c r="AJ400" s="30">
        <v>1000</v>
      </c>
      <c r="AK400" s="30">
        <v>0</v>
      </c>
      <c r="AL400" s="30">
        <v>0</v>
      </c>
      <c r="AM400" s="30">
        <v>0</v>
      </c>
      <c r="AN400" s="30">
        <v>0</v>
      </c>
      <c r="AO400" s="30">
        <v>0</v>
      </c>
      <c r="AP400" s="30">
        <v>0</v>
      </c>
      <c r="AQ400" s="30">
        <v>0</v>
      </c>
      <c r="AR400" s="30">
        <v>0</v>
      </c>
      <c r="AS400" s="30">
        <v>0</v>
      </c>
      <c r="AT400" s="30">
        <v>0</v>
      </c>
      <c r="AU400" s="121">
        <v>0</v>
      </c>
      <c r="AV400" s="129" t="s">
        <v>784</v>
      </c>
      <c r="AW400" s="129" t="s">
        <v>796</v>
      </c>
      <c r="AX400" s="129" t="s">
        <v>23</v>
      </c>
    </row>
    <row r="401" spans="1:50" ht="24" x14ac:dyDescent="0.25">
      <c r="A401" s="120">
        <v>46042.208333333489</v>
      </c>
      <c r="B401" s="28" t="s">
        <v>552</v>
      </c>
      <c r="C401" s="25" t="s">
        <v>427</v>
      </c>
      <c r="D401" s="25" t="s">
        <v>430</v>
      </c>
      <c r="E401" s="25" t="s">
        <v>423</v>
      </c>
      <c r="F401" s="29" t="s">
        <v>243</v>
      </c>
      <c r="G401" s="29" t="s">
        <v>19</v>
      </c>
      <c r="H401" s="29" t="s">
        <v>23</v>
      </c>
      <c r="I401" s="29" t="s">
        <v>579</v>
      </c>
      <c r="J401" s="29" t="s">
        <v>868</v>
      </c>
      <c r="K401" s="25" t="s">
        <v>246</v>
      </c>
      <c r="L401" s="25" t="s">
        <v>1401</v>
      </c>
      <c r="M401" s="25" t="s">
        <v>1402</v>
      </c>
      <c r="N401" s="25" t="s">
        <v>959</v>
      </c>
      <c r="O401" s="25">
        <v>0</v>
      </c>
      <c r="P401" s="25" t="s">
        <v>5126</v>
      </c>
      <c r="Q401" s="28" t="s">
        <v>0</v>
      </c>
      <c r="R401" s="29" t="s">
        <v>1401</v>
      </c>
      <c r="S401" s="27" t="s">
        <v>1403</v>
      </c>
      <c r="T401" s="27" t="s">
        <v>1404</v>
      </c>
      <c r="U401" s="28" t="s">
        <v>247</v>
      </c>
      <c r="V401" s="26" t="s">
        <v>246</v>
      </c>
      <c r="W401" s="26" t="s">
        <v>554</v>
      </c>
      <c r="X401" s="26" t="s">
        <v>411</v>
      </c>
      <c r="Y401" s="37" t="s">
        <v>24</v>
      </c>
      <c r="Z401" s="37" t="s">
        <v>66</v>
      </c>
      <c r="AA401" s="37" t="s">
        <v>67</v>
      </c>
      <c r="AB401" s="30">
        <v>500</v>
      </c>
      <c r="AC401" s="30">
        <v>500</v>
      </c>
      <c r="AD401" s="31">
        <v>0</v>
      </c>
      <c r="AE401" s="30">
        <v>500</v>
      </c>
      <c r="AF401" s="30">
        <v>500</v>
      </c>
      <c r="AG401" s="32">
        <v>0</v>
      </c>
      <c r="AH401" s="30">
        <v>500</v>
      </c>
      <c r="AI401" s="10" t="s">
        <v>573</v>
      </c>
      <c r="AJ401" s="30">
        <v>500</v>
      </c>
      <c r="AK401" s="30">
        <v>0</v>
      </c>
      <c r="AL401" s="30">
        <v>0</v>
      </c>
      <c r="AM401" s="30">
        <v>0</v>
      </c>
      <c r="AN401" s="30">
        <v>0</v>
      </c>
      <c r="AO401" s="30">
        <v>0</v>
      </c>
      <c r="AP401" s="30">
        <v>0</v>
      </c>
      <c r="AQ401" s="30">
        <v>0</v>
      </c>
      <c r="AR401" s="30">
        <v>0</v>
      </c>
      <c r="AS401" s="30">
        <v>0</v>
      </c>
      <c r="AT401" s="30">
        <v>0</v>
      </c>
      <c r="AU401" s="121">
        <v>0</v>
      </c>
      <c r="AV401" s="129" t="s">
        <v>784</v>
      </c>
      <c r="AW401" s="129" t="s">
        <v>796</v>
      </c>
      <c r="AX401" s="129" t="s">
        <v>23</v>
      </c>
    </row>
    <row r="402" spans="1:50" ht="24" x14ac:dyDescent="0.25">
      <c r="A402" s="120">
        <v>46042.208333333489</v>
      </c>
      <c r="B402" s="28" t="s">
        <v>552</v>
      </c>
      <c r="C402" s="25" t="s">
        <v>427</v>
      </c>
      <c r="D402" s="25" t="s">
        <v>430</v>
      </c>
      <c r="E402" s="25" t="s">
        <v>423</v>
      </c>
      <c r="F402" s="29" t="s">
        <v>243</v>
      </c>
      <c r="G402" s="29" t="s">
        <v>19</v>
      </c>
      <c r="H402" s="29" t="s">
        <v>23</v>
      </c>
      <c r="I402" s="29" t="s">
        <v>269</v>
      </c>
      <c r="J402" s="29" t="s">
        <v>868</v>
      </c>
      <c r="K402" s="25" t="s">
        <v>244</v>
      </c>
      <c r="L402" s="25" t="s">
        <v>1401</v>
      </c>
      <c r="M402" s="25" t="s">
        <v>1402</v>
      </c>
      <c r="N402" s="25" t="s">
        <v>959</v>
      </c>
      <c r="O402" s="25">
        <v>0</v>
      </c>
      <c r="P402" s="25" t="s">
        <v>5126</v>
      </c>
      <c r="Q402" s="28" t="s">
        <v>0</v>
      </c>
      <c r="R402" s="29" t="s">
        <v>1401</v>
      </c>
      <c r="S402" s="27" t="s">
        <v>1403</v>
      </c>
      <c r="T402" s="27" t="s">
        <v>1404</v>
      </c>
      <c r="U402" s="28" t="s">
        <v>245</v>
      </c>
      <c r="V402" s="26" t="s">
        <v>244</v>
      </c>
      <c r="W402" s="26" t="s">
        <v>553</v>
      </c>
      <c r="X402" s="26" t="s">
        <v>411</v>
      </c>
      <c r="Y402" s="37" t="s">
        <v>28</v>
      </c>
      <c r="Z402" s="37" t="s">
        <v>178</v>
      </c>
      <c r="AA402" s="37" t="s">
        <v>177</v>
      </c>
      <c r="AB402" s="30">
        <v>500</v>
      </c>
      <c r="AC402" s="30">
        <v>1000</v>
      </c>
      <c r="AD402" s="31">
        <v>-500</v>
      </c>
      <c r="AE402" s="30">
        <v>1000</v>
      </c>
      <c r="AF402" s="30">
        <v>1000</v>
      </c>
      <c r="AG402" s="32">
        <v>-500</v>
      </c>
      <c r="AH402" s="30">
        <v>1000</v>
      </c>
      <c r="AI402" s="10" t="s">
        <v>573</v>
      </c>
      <c r="AJ402" s="30">
        <v>1000</v>
      </c>
      <c r="AK402" s="30">
        <v>0</v>
      </c>
      <c r="AL402" s="30">
        <v>0</v>
      </c>
      <c r="AM402" s="30">
        <v>0</v>
      </c>
      <c r="AN402" s="30">
        <v>0</v>
      </c>
      <c r="AO402" s="30">
        <v>0</v>
      </c>
      <c r="AP402" s="30">
        <v>0</v>
      </c>
      <c r="AQ402" s="30">
        <v>0</v>
      </c>
      <c r="AR402" s="30">
        <v>0</v>
      </c>
      <c r="AS402" s="30">
        <v>0</v>
      </c>
      <c r="AT402" s="30">
        <v>0</v>
      </c>
      <c r="AU402" s="121">
        <v>0</v>
      </c>
      <c r="AV402" s="129" t="s">
        <v>1011</v>
      </c>
      <c r="AW402" s="129" t="s">
        <v>1011</v>
      </c>
      <c r="AX402" s="129" t="s">
        <v>23</v>
      </c>
    </row>
    <row r="403" spans="1:50" ht="24" x14ac:dyDescent="0.25">
      <c r="A403" s="120">
        <v>46042.208333333489</v>
      </c>
      <c r="B403" s="28" t="s">
        <v>552</v>
      </c>
      <c r="C403" s="25" t="s">
        <v>427</v>
      </c>
      <c r="D403" s="25" t="s">
        <v>430</v>
      </c>
      <c r="E403" s="25" t="s">
        <v>423</v>
      </c>
      <c r="F403" s="29" t="s">
        <v>243</v>
      </c>
      <c r="G403" s="29" t="s">
        <v>19</v>
      </c>
      <c r="H403" s="29" t="s">
        <v>23</v>
      </c>
      <c r="I403" s="29" t="s">
        <v>579</v>
      </c>
      <c r="J403" s="29" t="s">
        <v>868</v>
      </c>
      <c r="K403" s="25" t="s">
        <v>244</v>
      </c>
      <c r="L403" s="25" t="s">
        <v>1401</v>
      </c>
      <c r="M403" s="25" t="s">
        <v>1402</v>
      </c>
      <c r="N403" s="25" t="s">
        <v>959</v>
      </c>
      <c r="O403" s="25">
        <v>0</v>
      </c>
      <c r="P403" s="25" t="s">
        <v>5126</v>
      </c>
      <c r="Q403" s="28" t="s">
        <v>0</v>
      </c>
      <c r="R403" s="29" t="s">
        <v>1401</v>
      </c>
      <c r="S403" s="27" t="s">
        <v>1403</v>
      </c>
      <c r="T403" s="27" t="s">
        <v>1404</v>
      </c>
      <c r="U403" s="28" t="s">
        <v>245</v>
      </c>
      <c r="V403" s="26" t="s">
        <v>244</v>
      </c>
      <c r="W403" s="26" t="s">
        <v>553</v>
      </c>
      <c r="X403" s="26" t="s">
        <v>411</v>
      </c>
      <c r="Y403" s="37" t="s">
        <v>24</v>
      </c>
      <c r="Z403" s="37" t="s">
        <v>66</v>
      </c>
      <c r="AA403" s="37" t="s">
        <v>67</v>
      </c>
      <c r="AB403" s="30">
        <v>1000</v>
      </c>
      <c r="AC403" s="30">
        <v>500</v>
      </c>
      <c r="AD403" s="31">
        <v>500</v>
      </c>
      <c r="AE403" s="30">
        <v>500</v>
      </c>
      <c r="AF403" s="30">
        <v>500</v>
      </c>
      <c r="AG403" s="32">
        <v>500</v>
      </c>
      <c r="AH403" s="30">
        <v>500</v>
      </c>
      <c r="AI403" s="10" t="s">
        <v>573</v>
      </c>
      <c r="AJ403" s="30">
        <v>500</v>
      </c>
      <c r="AK403" s="30">
        <v>0</v>
      </c>
      <c r="AL403" s="30">
        <v>0</v>
      </c>
      <c r="AM403" s="30">
        <v>0</v>
      </c>
      <c r="AN403" s="30">
        <v>0</v>
      </c>
      <c r="AO403" s="30">
        <v>0</v>
      </c>
      <c r="AP403" s="30">
        <v>0</v>
      </c>
      <c r="AQ403" s="30">
        <v>0</v>
      </c>
      <c r="AR403" s="30">
        <v>0</v>
      </c>
      <c r="AS403" s="30">
        <v>0</v>
      </c>
      <c r="AT403" s="30">
        <v>0</v>
      </c>
      <c r="AU403" s="121">
        <v>0</v>
      </c>
      <c r="AV403" s="129" t="s">
        <v>920</v>
      </c>
      <c r="AW403" s="129" t="s">
        <v>785</v>
      </c>
      <c r="AX403" s="129" t="s">
        <v>23</v>
      </c>
    </row>
    <row r="404" spans="1:50" ht="24" x14ac:dyDescent="0.25">
      <c r="A404" s="120">
        <v>46042.208333333489</v>
      </c>
      <c r="B404" s="28" t="s">
        <v>552</v>
      </c>
      <c r="C404" s="25" t="s">
        <v>427</v>
      </c>
      <c r="D404" s="25" t="s">
        <v>430</v>
      </c>
      <c r="E404" s="25" t="s">
        <v>423</v>
      </c>
      <c r="F404" s="29" t="s">
        <v>243</v>
      </c>
      <c r="G404" s="29" t="s">
        <v>19</v>
      </c>
      <c r="H404" s="29" t="s">
        <v>23</v>
      </c>
      <c r="I404" s="29" t="s">
        <v>269</v>
      </c>
      <c r="J404" s="29" t="s">
        <v>868</v>
      </c>
      <c r="K404" s="25" t="s">
        <v>443</v>
      </c>
      <c r="L404" s="25" t="s">
        <v>1401</v>
      </c>
      <c r="M404" s="25" t="s">
        <v>1402</v>
      </c>
      <c r="N404" s="25" t="s">
        <v>959</v>
      </c>
      <c r="O404" s="25">
        <v>0</v>
      </c>
      <c r="P404" s="25" t="s">
        <v>5126</v>
      </c>
      <c r="Q404" s="28" t="s">
        <v>0</v>
      </c>
      <c r="R404" s="29" t="s">
        <v>1401</v>
      </c>
      <c r="S404" s="27" t="s">
        <v>1403</v>
      </c>
      <c r="T404" s="27" t="s">
        <v>1404</v>
      </c>
      <c r="U404" s="28" t="s">
        <v>289</v>
      </c>
      <c r="V404" s="26" t="s">
        <v>443</v>
      </c>
      <c r="W404" s="26" t="s">
        <v>627</v>
      </c>
      <c r="X404" s="26" t="s">
        <v>411</v>
      </c>
      <c r="Y404" s="37" t="s">
        <v>28</v>
      </c>
      <c r="Z404" s="37" t="s">
        <v>178</v>
      </c>
      <c r="AA404" s="37" t="s">
        <v>177</v>
      </c>
      <c r="AB404" s="30">
        <v>500</v>
      </c>
      <c r="AC404" s="30">
        <v>1000</v>
      </c>
      <c r="AD404" s="31">
        <v>-500</v>
      </c>
      <c r="AE404" s="30">
        <v>1000</v>
      </c>
      <c r="AF404" s="30">
        <v>1000</v>
      </c>
      <c r="AG404" s="32">
        <v>-500</v>
      </c>
      <c r="AH404" s="30">
        <v>1000</v>
      </c>
      <c r="AI404" s="10" t="s">
        <v>573</v>
      </c>
      <c r="AJ404" s="30">
        <v>1000</v>
      </c>
      <c r="AK404" s="30">
        <v>0</v>
      </c>
      <c r="AL404" s="30">
        <v>0</v>
      </c>
      <c r="AM404" s="30">
        <v>0</v>
      </c>
      <c r="AN404" s="30">
        <v>0</v>
      </c>
      <c r="AO404" s="30">
        <v>0</v>
      </c>
      <c r="AP404" s="30">
        <v>0</v>
      </c>
      <c r="AQ404" s="30">
        <v>0</v>
      </c>
      <c r="AR404" s="30">
        <v>0</v>
      </c>
      <c r="AS404" s="30">
        <v>0</v>
      </c>
      <c r="AT404" s="30">
        <v>0</v>
      </c>
      <c r="AU404" s="121">
        <v>0</v>
      </c>
      <c r="AV404" s="129" t="s">
        <v>1011</v>
      </c>
      <c r="AW404" s="129" t="s">
        <v>1011</v>
      </c>
      <c r="AX404" s="129" t="s">
        <v>23</v>
      </c>
    </row>
    <row r="405" spans="1:50" ht="24" x14ac:dyDescent="0.25">
      <c r="A405" s="120">
        <v>46042.208333333489</v>
      </c>
      <c r="B405" s="28" t="s">
        <v>552</v>
      </c>
      <c r="C405" s="25" t="s">
        <v>427</v>
      </c>
      <c r="D405" s="25" t="s">
        <v>430</v>
      </c>
      <c r="E405" s="25" t="s">
        <v>423</v>
      </c>
      <c r="F405" s="29" t="s">
        <v>243</v>
      </c>
      <c r="G405" s="29" t="s">
        <v>19</v>
      </c>
      <c r="H405" s="29" t="s">
        <v>23</v>
      </c>
      <c r="I405" s="29" t="s">
        <v>579</v>
      </c>
      <c r="J405" s="29" t="s">
        <v>868</v>
      </c>
      <c r="K405" s="25" t="s">
        <v>443</v>
      </c>
      <c r="L405" s="25" t="s">
        <v>1401</v>
      </c>
      <c r="M405" s="25" t="s">
        <v>1402</v>
      </c>
      <c r="N405" s="25" t="s">
        <v>959</v>
      </c>
      <c r="O405" s="25">
        <v>0</v>
      </c>
      <c r="P405" s="25" t="s">
        <v>5126</v>
      </c>
      <c r="Q405" s="28" t="s">
        <v>0</v>
      </c>
      <c r="R405" s="29" t="s">
        <v>1401</v>
      </c>
      <c r="S405" s="27" t="s">
        <v>1403</v>
      </c>
      <c r="T405" s="27" t="s">
        <v>1404</v>
      </c>
      <c r="U405" s="28" t="s">
        <v>289</v>
      </c>
      <c r="V405" s="26" t="s">
        <v>443</v>
      </c>
      <c r="W405" s="26" t="s">
        <v>627</v>
      </c>
      <c r="X405" s="26" t="s">
        <v>411</v>
      </c>
      <c r="Y405" s="37" t="s">
        <v>24</v>
      </c>
      <c r="Z405" s="37" t="s">
        <v>66</v>
      </c>
      <c r="AA405" s="37" t="s">
        <v>67</v>
      </c>
      <c r="AB405" s="30">
        <v>1000</v>
      </c>
      <c r="AC405" s="30">
        <v>500</v>
      </c>
      <c r="AD405" s="31">
        <v>500</v>
      </c>
      <c r="AE405" s="30">
        <v>500</v>
      </c>
      <c r="AF405" s="30">
        <v>500</v>
      </c>
      <c r="AG405" s="32">
        <v>500</v>
      </c>
      <c r="AH405" s="30">
        <v>500</v>
      </c>
      <c r="AI405" s="10" t="s">
        <v>573</v>
      </c>
      <c r="AJ405" s="30">
        <v>500</v>
      </c>
      <c r="AK405" s="30">
        <v>0</v>
      </c>
      <c r="AL405" s="30">
        <v>0</v>
      </c>
      <c r="AM405" s="30">
        <v>0</v>
      </c>
      <c r="AN405" s="30">
        <v>0</v>
      </c>
      <c r="AO405" s="30">
        <v>0</v>
      </c>
      <c r="AP405" s="30">
        <v>0</v>
      </c>
      <c r="AQ405" s="30">
        <v>0</v>
      </c>
      <c r="AR405" s="30">
        <v>0</v>
      </c>
      <c r="AS405" s="30">
        <v>0</v>
      </c>
      <c r="AT405" s="30">
        <v>0</v>
      </c>
      <c r="AU405" s="121">
        <v>0</v>
      </c>
      <c r="AV405" s="129" t="s">
        <v>920</v>
      </c>
      <c r="AW405" s="129" t="s">
        <v>785</v>
      </c>
      <c r="AX405" s="129" t="s">
        <v>23</v>
      </c>
    </row>
    <row r="406" spans="1:50" ht="24" x14ac:dyDescent="0.25">
      <c r="A406" s="120">
        <v>46042.208333333489</v>
      </c>
      <c r="B406" s="28" t="s">
        <v>552</v>
      </c>
      <c r="C406" s="25" t="s">
        <v>427</v>
      </c>
      <c r="D406" s="25" t="s">
        <v>430</v>
      </c>
      <c r="E406" s="25" t="s">
        <v>423</v>
      </c>
      <c r="F406" s="29" t="s">
        <v>243</v>
      </c>
      <c r="G406" s="29" t="s">
        <v>19</v>
      </c>
      <c r="H406" s="29" t="s">
        <v>23</v>
      </c>
      <c r="I406" s="29" t="s">
        <v>269</v>
      </c>
      <c r="J406" s="29" t="s">
        <v>868</v>
      </c>
      <c r="K406" s="25" t="s">
        <v>248</v>
      </c>
      <c r="L406" s="25" t="s">
        <v>1401</v>
      </c>
      <c r="M406" s="25" t="s">
        <v>1402</v>
      </c>
      <c r="N406" s="25" t="s">
        <v>959</v>
      </c>
      <c r="O406" s="25">
        <v>0</v>
      </c>
      <c r="P406" s="25" t="s">
        <v>5126</v>
      </c>
      <c r="Q406" s="28" t="s">
        <v>0</v>
      </c>
      <c r="R406" s="29" t="s">
        <v>1401</v>
      </c>
      <c r="S406" s="27" t="s">
        <v>1403</v>
      </c>
      <c r="T406" s="27" t="s">
        <v>1404</v>
      </c>
      <c r="U406" s="28" t="s">
        <v>249</v>
      </c>
      <c r="V406" s="26" t="s">
        <v>248</v>
      </c>
      <c r="W406" s="26" t="s">
        <v>555</v>
      </c>
      <c r="X406" s="26" t="s">
        <v>411</v>
      </c>
      <c r="Y406" s="37" t="s">
        <v>28</v>
      </c>
      <c r="Z406" s="37" t="s">
        <v>178</v>
      </c>
      <c r="AA406" s="37" t="s">
        <v>177</v>
      </c>
      <c r="AB406" s="30">
        <v>1000</v>
      </c>
      <c r="AC406" s="30">
        <v>1000</v>
      </c>
      <c r="AD406" s="31">
        <v>0</v>
      </c>
      <c r="AE406" s="30">
        <v>1000</v>
      </c>
      <c r="AF406" s="30">
        <v>1000</v>
      </c>
      <c r="AG406" s="32">
        <v>0</v>
      </c>
      <c r="AH406" s="30">
        <v>1000</v>
      </c>
      <c r="AI406" s="10" t="s">
        <v>573</v>
      </c>
      <c r="AJ406" s="30">
        <v>1000</v>
      </c>
      <c r="AK406" s="30">
        <v>0</v>
      </c>
      <c r="AL406" s="30">
        <v>0</v>
      </c>
      <c r="AM406" s="30">
        <v>0</v>
      </c>
      <c r="AN406" s="30">
        <v>0</v>
      </c>
      <c r="AO406" s="30">
        <v>0</v>
      </c>
      <c r="AP406" s="30">
        <v>0</v>
      </c>
      <c r="AQ406" s="30">
        <v>0</v>
      </c>
      <c r="AR406" s="30">
        <v>0</v>
      </c>
      <c r="AS406" s="30">
        <v>0</v>
      </c>
      <c r="AT406" s="30">
        <v>0</v>
      </c>
      <c r="AU406" s="121">
        <v>0</v>
      </c>
      <c r="AV406" s="129" t="s">
        <v>784</v>
      </c>
      <c r="AW406" s="129" t="s">
        <v>796</v>
      </c>
      <c r="AX406" s="129" t="s">
        <v>23</v>
      </c>
    </row>
    <row r="407" spans="1:50" ht="24" x14ac:dyDescent="0.25">
      <c r="A407" s="120">
        <v>46042.208333333489</v>
      </c>
      <c r="B407" s="28" t="s">
        <v>552</v>
      </c>
      <c r="C407" s="25" t="s">
        <v>427</v>
      </c>
      <c r="D407" s="25" t="s">
        <v>430</v>
      </c>
      <c r="E407" s="25" t="s">
        <v>423</v>
      </c>
      <c r="F407" s="29" t="s">
        <v>243</v>
      </c>
      <c r="G407" s="29" t="s">
        <v>19</v>
      </c>
      <c r="H407" s="29" t="s">
        <v>23</v>
      </c>
      <c r="I407" s="29" t="s">
        <v>579</v>
      </c>
      <c r="J407" s="29" t="s">
        <v>868</v>
      </c>
      <c r="K407" s="25" t="s">
        <v>248</v>
      </c>
      <c r="L407" s="25" t="s">
        <v>1401</v>
      </c>
      <c r="M407" s="25" t="s">
        <v>1402</v>
      </c>
      <c r="N407" s="25" t="s">
        <v>959</v>
      </c>
      <c r="O407" s="25">
        <v>0</v>
      </c>
      <c r="P407" s="25" t="s">
        <v>5126</v>
      </c>
      <c r="Q407" s="28" t="s">
        <v>0</v>
      </c>
      <c r="R407" s="29" t="s">
        <v>1401</v>
      </c>
      <c r="S407" s="27" t="s">
        <v>1403</v>
      </c>
      <c r="T407" s="27" t="s">
        <v>1404</v>
      </c>
      <c r="U407" s="28" t="s">
        <v>249</v>
      </c>
      <c r="V407" s="26" t="s">
        <v>248</v>
      </c>
      <c r="W407" s="26" t="s">
        <v>555</v>
      </c>
      <c r="X407" s="26" t="s">
        <v>411</v>
      </c>
      <c r="Y407" s="37" t="s">
        <v>24</v>
      </c>
      <c r="Z407" s="37" t="s">
        <v>66</v>
      </c>
      <c r="AA407" s="37" t="s">
        <v>67</v>
      </c>
      <c r="AB407" s="30">
        <v>500</v>
      </c>
      <c r="AC407" s="30">
        <v>500</v>
      </c>
      <c r="AD407" s="31">
        <v>0</v>
      </c>
      <c r="AE407" s="30">
        <v>500</v>
      </c>
      <c r="AF407" s="30">
        <v>500</v>
      </c>
      <c r="AG407" s="32">
        <v>0</v>
      </c>
      <c r="AH407" s="30">
        <v>500</v>
      </c>
      <c r="AI407" s="10" t="s">
        <v>573</v>
      </c>
      <c r="AJ407" s="30">
        <v>500</v>
      </c>
      <c r="AK407" s="30">
        <v>0</v>
      </c>
      <c r="AL407" s="30">
        <v>0</v>
      </c>
      <c r="AM407" s="30">
        <v>0</v>
      </c>
      <c r="AN407" s="30">
        <v>0</v>
      </c>
      <c r="AO407" s="30">
        <v>0</v>
      </c>
      <c r="AP407" s="30">
        <v>0</v>
      </c>
      <c r="AQ407" s="30">
        <v>0</v>
      </c>
      <c r="AR407" s="30">
        <v>0</v>
      </c>
      <c r="AS407" s="30">
        <v>0</v>
      </c>
      <c r="AT407" s="30">
        <v>0</v>
      </c>
      <c r="AU407" s="121">
        <v>0</v>
      </c>
      <c r="AV407" s="129" t="s">
        <v>784</v>
      </c>
      <c r="AW407" s="129" t="s">
        <v>796</v>
      </c>
      <c r="AX407" s="129" t="s">
        <v>23</v>
      </c>
    </row>
    <row r="408" spans="1:50" ht="24" x14ac:dyDescent="0.25">
      <c r="A408" s="120">
        <v>46042.208333333489</v>
      </c>
      <c r="B408" s="28" t="s">
        <v>552</v>
      </c>
      <c r="C408" s="25" t="s">
        <v>427</v>
      </c>
      <c r="D408" s="25" t="s">
        <v>430</v>
      </c>
      <c r="E408" s="25" t="s">
        <v>423</v>
      </c>
      <c r="F408" s="29" t="s">
        <v>243</v>
      </c>
      <c r="G408" s="29" t="s">
        <v>19</v>
      </c>
      <c r="H408" s="29" t="s">
        <v>23</v>
      </c>
      <c r="I408" s="29" t="s">
        <v>269</v>
      </c>
      <c r="J408" s="29" t="s">
        <v>868</v>
      </c>
      <c r="K408" s="25" t="s">
        <v>281</v>
      </c>
      <c r="L408" s="25" t="s">
        <v>1401</v>
      </c>
      <c r="M408" s="25" t="s">
        <v>1402</v>
      </c>
      <c r="N408" s="25" t="s">
        <v>959</v>
      </c>
      <c r="O408" s="25">
        <v>0</v>
      </c>
      <c r="P408" s="25" t="s">
        <v>5126</v>
      </c>
      <c r="Q408" s="28" t="s">
        <v>0</v>
      </c>
      <c r="R408" s="29" t="s">
        <v>1401</v>
      </c>
      <c r="S408" s="27" t="s">
        <v>1403</v>
      </c>
      <c r="T408" s="27" t="s">
        <v>1404</v>
      </c>
      <c r="U408" s="28" t="s">
        <v>290</v>
      </c>
      <c r="V408" s="26" t="s">
        <v>281</v>
      </c>
      <c r="W408" s="26" t="s">
        <v>628</v>
      </c>
      <c r="X408" s="26" t="s">
        <v>411</v>
      </c>
      <c r="Y408" s="37" t="s">
        <v>28</v>
      </c>
      <c r="Z408" s="37" t="s">
        <v>178</v>
      </c>
      <c r="AA408" s="37" t="s">
        <v>177</v>
      </c>
      <c r="AB408" s="30">
        <v>1000</v>
      </c>
      <c r="AC408" s="30">
        <v>500</v>
      </c>
      <c r="AD408" s="31">
        <v>500</v>
      </c>
      <c r="AE408" s="30">
        <v>1000</v>
      </c>
      <c r="AF408" s="30">
        <v>1000</v>
      </c>
      <c r="AG408" s="32">
        <v>0</v>
      </c>
      <c r="AH408" s="30">
        <v>1000</v>
      </c>
      <c r="AI408" s="10" t="s">
        <v>573</v>
      </c>
      <c r="AJ408" s="30">
        <v>1000</v>
      </c>
      <c r="AK408" s="30">
        <v>0</v>
      </c>
      <c r="AL408" s="30">
        <v>0</v>
      </c>
      <c r="AM408" s="30">
        <v>0</v>
      </c>
      <c r="AN408" s="30">
        <v>0</v>
      </c>
      <c r="AO408" s="30">
        <v>0</v>
      </c>
      <c r="AP408" s="30">
        <v>0</v>
      </c>
      <c r="AQ408" s="30">
        <v>0</v>
      </c>
      <c r="AR408" s="30">
        <v>0</v>
      </c>
      <c r="AS408" s="30">
        <v>0</v>
      </c>
      <c r="AT408" s="30">
        <v>0</v>
      </c>
      <c r="AU408" s="121">
        <v>0</v>
      </c>
      <c r="AV408" s="129" t="s">
        <v>920</v>
      </c>
      <c r="AW408" s="129" t="s">
        <v>796</v>
      </c>
      <c r="AX408" s="129" t="s">
        <v>23</v>
      </c>
    </row>
    <row r="409" spans="1:50" ht="24" x14ac:dyDescent="0.25">
      <c r="A409" s="120">
        <v>46042.208333333489</v>
      </c>
      <c r="B409" s="28" t="s">
        <v>552</v>
      </c>
      <c r="C409" s="25" t="s">
        <v>427</v>
      </c>
      <c r="D409" s="25" t="s">
        <v>430</v>
      </c>
      <c r="E409" s="25" t="s">
        <v>423</v>
      </c>
      <c r="F409" s="29" t="s">
        <v>243</v>
      </c>
      <c r="G409" s="29" t="s">
        <v>19</v>
      </c>
      <c r="H409" s="29" t="s">
        <v>23</v>
      </c>
      <c r="I409" s="29" t="s">
        <v>579</v>
      </c>
      <c r="J409" s="29" t="s">
        <v>868</v>
      </c>
      <c r="K409" s="25" t="s">
        <v>281</v>
      </c>
      <c r="L409" s="25" t="s">
        <v>1401</v>
      </c>
      <c r="M409" s="25" t="s">
        <v>1402</v>
      </c>
      <c r="N409" s="25" t="s">
        <v>959</v>
      </c>
      <c r="O409" s="25">
        <v>0</v>
      </c>
      <c r="P409" s="25" t="s">
        <v>5126</v>
      </c>
      <c r="Q409" s="28" t="s">
        <v>0</v>
      </c>
      <c r="R409" s="29" t="s">
        <v>1401</v>
      </c>
      <c r="S409" s="27" t="s">
        <v>1403</v>
      </c>
      <c r="T409" s="27" t="s">
        <v>1404</v>
      </c>
      <c r="U409" s="28" t="s">
        <v>290</v>
      </c>
      <c r="V409" s="26" t="s">
        <v>281</v>
      </c>
      <c r="W409" s="26" t="s">
        <v>628</v>
      </c>
      <c r="X409" s="26" t="s">
        <v>411</v>
      </c>
      <c r="Y409" s="37" t="s">
        <v>24</v>
      </c>
      <c r="Z409" s="37" t="s">
        <v>66</v>
      </c>
      <c r="AA409" s="37" t="s">
        <v>67</v>
      </c>
      <c r="AB409" s="30">
        <v>500</v>
      </c>
      <c r="AC409" s="30">
        <v>1000</v>
      </c>
      <c r="AD409" s="31">
        <v>-500</v>
      </c>
      <c r="AE409" s="30">
        <v>500</v>
      </c>
      <c r="AF409" s="30">
        <v>500</v>
      </c>
      <c r="AG409" s="32">
        <v>0</v>
      </c>
      <c r="AH409" s="30">
        <v>500</v>
      </c>
      <c r="AI409" s="10" t="s">
        <v>573</v>
      </c>
      <c r="AJ409" s="30">
        <v>500</v>
      </c>
      <c r="AK409" s="30">
        <v>0</v>
      </c>
      <c r="AL409" s="30">
        <v>0</v>
      </c>
      <c r="AM409" s="30">
        <v>0</v>
      </c>
      <c r="AN409" s="30">
        <v>0</v>
      </c>
      <c r="AO409" s="30">
        <v>0</v>
      </c>
      <c r="AP409" s="30">
        <v>0</v>
      </c>
      <c r="AQ409" s="30">
        <v>0</v>
      </c>
      <c r="AR409" s="30">
        <v>0</v>
      </c>
      <c r="AS409" s="30">
        <v>0</v>
      </c>
      <c r="AT409" s="30">
        <v>0</v>
      </c>
      <c r="AU409" s="121">
        <v>0</v>
      </c>
      <c r="AV409" s="129" t="s">
        <v>1011</v>
      </c>
      <c r="AW409" s="129" t="s">
        <v>1011</v>
      </c>
      <c r="AX409" s="129" t="s">
        <v>23</v>
      </c>
    </row>
    <row r="410" spans="1:50" ht="24" x14ac:dyDescent="0.25">
      <c r="A410" s="120">
        <v>46042.208333333489</v>
      </c>
      <c r="B410" s="28" t="s">
        <v>552</v>
      </c>
      <c r="C410" s="25" t="s">
        <v>427</v>
      </c>
      <c r="D410" s="25" t="s">
        <v>430</v>
      </c>
      <c r="E410" s="25" t="s">
        <v>423</v>
      </c>
      <c r="F410" s="29" t="s">
        <v>243</v>
      </c>
      <c r="G410" s="29" t="s">
        <v>19</v>
      </c>
      <c r="H410" s="29" t="s">
        <v>23</v>
      </c>
      <c r="I410" s="29" t="s">
        <v>269</v>
      </c>
      <c r="J410" s="29" t="s">
        <v>868</v>
      </c>
      <c r="K410" s="25" t="s">
        <v>254</v>
      </c>
      <c r="L410" s="25" t="s">
        <v>1401</v>
      </c>
      <c r="M410" s="25" t="s">
        <v>1402</v>
      </c>
      <c r="N410" s="25" t="s">
        <v>959</v>
      </c>
      <c r="O410" s="25">
        <v>0</v>
      </c>
      <c r="P410" s="25" t="s">
        <v>5126</v>
      </c>
      <c r="Q410" s="28" t="s">
        <v>0</v>
      </c>
      <c r="R410" s="29" t="s">
        <v>1401</v>
      </c>
      <c r="S410" s="27" t="s">
        <v>1403</v>
      </c>
      <c r="T410" s="27" t="s">
        <v>1404</v>
      </c>
      <c r="U410" s="28" t="s">
        <v>255</v>
      </c>
      <c r="V410" s="26" t="s">
        <v>254</v>
      </c>
      <c r="W410" s="26" t="s">
        <v>558</v>
      </c>
      <c r="X410" s="26" t="s">
        <v>411</v>
      </c>
      <c r="Y410" s="37" t="s">
        <v>28</v>
      </c>
      <c r="Z410" s="37" t="s">
        <v>178</v>
      </c>
      <c r="AA410" s="37" t="s">
        <v>177</v>
      </c>
      <c r="AB410" s="30">
        <v>500</v>
      </c>
      <c r="AC410" s="30">
        <v>500</v>
      </c>
      <c r="AD410" s="31">
        <v>0</v>
      </c>
      <c r="AE410" s="30">
        <v>1000</v>
      </c>
      <c r="AF410" s="30">
        <v>1000</v>
      </c>
      <c r="AG410" s="32">
        <v>-500</v>
      </c>
      <c r="AH410" s="30">
        <v>1000</v>
      </c>
      <c r="AI410" s="10" t="s">
        <v>573</v>
      </c>
      <c r="AJ410" s="30">
        <v>1000</v>
      </c>
      <c r="AK410" s="30">
        <v>0</v>
      </c>
      <c r="AL410" s="30">
        <v>0</v>
      </c>
      <c r="AM410" s="30">
        <v>0</v>
      </c>
      <c r="AN410" s="30">
        <v>0</v>
      </c>
      <c r="AO410" s="30">
        <v>0</v>
      </c>
      <c r="AP410" s="30">
        <v>0</v>
      </c>
      <c r="AQ410" s="30">
        <v>0</v>
      </c>
      <c r="AR410" s="30">
        <v>0</v>
      </c>
      <c r="AS410" s="30">
        <v>0</v>
      </c>
      <c r="AT410" s="30">
        <v>0</v>
      </c>
      <c r="AU410" s="121">
        <v>0</v>
      </c>
      <c r="AV410" s="129" t="s">
        <v>784</v>
      </c>
      <c r="AW410" s="129" t="s">
        <v>796</v>
      </c>
      <c r="AX410" s="129" t="s">
        <v>23</v>
      </c>
    </row>
    <row r="411" spans="1:50" ht="24" x14ac:dyDescent="0.25">
      <c r="A411" s="120">
        <v>46042.208333333489</v>
      </c>
      <c r="B411" s="28" t="s">
        <v>552</v>
      </c>
      <c r="C411" s="25" t="s">
        <v>427</v>
      </c>
      <c r="D411" s="25" t="s">
        <v>430</v>
      </c>
      <c r="E411" s="25" t="s">
        <v>423</v>
      </c>
      <c r="F411" s="29" t="s">
        <v>243</v>
      </c>
      <c r="G411" s="29" t="s">
        <v>19</v>
      </c>
      <c r="H411" s="29" t="s">
        <v>23</v>
      </c>
      <c r="I411" s="29" t="s">
        <v>579</v>
      </c>
      <c r="J411" s="29" t="s">
        <v>868</v>
      </c>
      <c r="K411" s="25" t="s">
        <v>254</v>
      </c>
      <c r="L411" s="25" t="s">
        <v>1401</v>
      </c>
      <c r="M411" s="25" t="s">
        <v>1402</v>
      </c>
      <c r="N411" s="25" t="s">
        <v>959</v>
      </c>
      <c r="O411" s="25">
        <v>0</v>
      </c>
      <c r="P411" s="25" t="s">
        <v>5126</v>
      </c>
      <c r="Q411" s="28" t="s">
        <v>0</v>
      </c>
      <c r="R411" s="29" t="s">
        <v>1401</v>
      </c>
      <c r="S411" s="27" t="s">
        <v>1403</v>
      </c>
      <c r="T411" s="27" t="s">
        <v>1404</v>
      </c>
      <c r="U411" s="28" t="s">
        <v>255</v>
      </c>
      <c r="V411" s="26" t="s">
        <v>254</v>
      </c>
      <c r="W411" s="26" t="s">
        <v>558</v>
      </c>
      <c r="X411" s="26" t="s">
        <v>411</v>
      </c>
      <c r="Y411" s="37" t="s">
        <v>24</v>
      </c>
      <c r="Z411" s="37" t="s">
        <v>66</v>
      </c>
      <c r="AA411" s="37" t="s">
        <v>67</v>
      </c>
      <c r="AB411" s="30">
        <v>1000</v>
      </c>
      <c r="AC411" s="30">
        <v>1000</v>
      </c>
      <c r="AD411" s="31">
        <v>0</v>
      </c>
      <c r="AE411" s="30">
        <v>500</v>
      </c>
      <c r="AF411" s="30">
        <v>500</v>
      </c>
      <c r="AG411" s="32">
        <v>500</v>
      </c>
      <c r="AH411" s="30">
        <v>500</v>
      </c>
      <c r="AI411" s="10" t="s">
        <v>573</v>
      </c>
      <c r="AJ411" s="30">
        <v>500</v>
      </c>
      <c r="AK411" s="30">
        <v>0</v>
      </c>
      <c r="AL411" s="30">
        <v>0</v>
      </c>
      <c r="AM411" s="30">
        <v>0</v>
      </c>
      <c r="AN411" s="30">
        <v>0</v>
      </c>
      <c r="AO411" s="30">
        <v>0</v>
      </c>
      <c r="AP411" s="30">
        <v>0</v>
      </c>
      <c r="AQ411" s="30">
        <v>0</v>
      </c>
      <c r="AR411" s="30">
        <v>0</v>
      </c>
      <c r="AS411" s="30">
        <v>0</v>
      </c>
      <c r="AT411" s="30">
        <v>0</v>
      </c>
      <c r="AU411" s="121">
        <v>0</v>
      </c>
      <c r="AV411" s="129" t="s">
        <v>784</v>
      </c>
      <c r="AW411" s="129" t="s">
        <v>785</v>
      </c>
      <c r="AX411" s="129" t="s">
        <v>23</v>
      </c>
    </row>
    <row r="412" spans="1:50" ht="24" x14ac:dyDescent="0.25">
      <c r="A412" s="120">
        <v>46042.208333333489</v>
      </c>
      <c r="B412" s="28" t="s">
        <v>552</v>
      </c>
      <c r="C412" s="25" t="s">
        <v>427</v>
      </c>
      <c r="D412" s="25" t="s">
        <v>430</v>
      </c>
      <c r="E412" s="25" t="s">
        <v>423</v>
      </c>
      <c r="F412" s="29" t="s">
        <v>243</v>
      </c>
      <c r="G412" s="29" t="s">
        <v>19</v>
      </c>
      <c r="H412" s="29" t="s">
        <v>23</v>
      </c>
      <c r="I412" s="29" t="s">
        <v>269</v>
      </c>
      <c r="J412" s="29" t="s">
        <v>868</v>
      </c>
      <c r="K412" s="25" t="s">
        <v>260</v>
      </c>
      <c r="L412" s="25" t="s">
        <v>1401</v>
      </c>
      <c r="M412" s="25" t="s">
        <v>1402</v>
      </c>
      <c r="N412" s="25" t="s">
        <v>959</v>
      </c>
      <c r="O412" s="25">
        <v>0</v>
      </c>
      <c r="P412" s="25" t="s">
        <v>5126</v>
      </c>
      <c r="Q412" s="28" t="s">
        <v>0</v>
      </c>
      <c r="R412" s="29" t="s">
        <v>1401</v>
      </c>
      <c r="S412" s="27" t="s">
        <v>1403</v>
      </c>
      <c r="T412" s="27" t="s">
        <v>1404</v>
      </c>
      <c r="U412" s="28" t="s">
        <v>261</v>
      </c>
      <c r="V412" s="26" t="s">
        <v>260</v>
      </c>
      <c r="W412" s="26" t="s">
        <v>561</v>
      </c>
      <c r="X412" s="26" t="s">
        <v>411</v>
      </c>
      <c r="Y412" s="37" t="s">
        <v>28</v>
      </c>
      <c r="Z412" s="37" t="s">
        <v>178</v>
      </c>
      <c r="AA412" s="37" t="s">
        <v>177</v>
      </c>
      <c r="AB412" s="30">
        <v>500</v>
      </c>
      <c r="AC412" s="30">
        <v>500</v>
      </c>
      <c r="AD412" s="31">
        <v>0</v>
      </c>
      <c r="AE412" s="30">
        <v>1000</v>
      </c>
      <c r="AF412" s="30">
        <v>1000</v>
      </c>
      <c r="AG412" s="32">
        <v>-500</v>
      </c>
      <c r="AH412" s="30">
        <v>1000</v>
      </c>
      <c r="AI412" s="10" t="s">
        <v>573</v>
      </c>
      <c r="AJ412" s="30">
        <v>1000</v>
      </c>
      <c r="AK412" s="30">
        <v>0</v>
      </c>
      <c r="AL412" s="30">
        <v>0</v>
      </c>
      <c r="AM412" s="30">
        <v>0</v>
      </c>
      <c r="AN412" s="30">
        <v>0</v>
      </c>
      <c r="AO412" s="30">
        <v>0</v>
      </c>
      <c r="AP412" s="30">
        <v>0</v>
      </c>
      <c r="AQ412" s="30">
        <v>0</v>
      </c>
      <c r="AR412" s="30">
        <v>0</v>
      </c>
      <c r="AS412" s="30">
        <v>0</v>
      </c>
      <c r="AT412" s="30">
        <v>0</v>
      </c>
      <c r="AU412" s="121">
        <v>0</v>
      </c>
      <c r="AV412" s="129" t="s">
        <v>784</v>
      </c>
      <c r="AW412" s="129" t="s">
        <v>796</v>
      </c>
      <c r="AX412" s="129" t="s">
        <v>23</v>
      </c>
    </row>
    <row r="413" spans="1:50" ht="24" x14ac:dyDescent="0.25">
      <c r="A413" s="120">
        <v>46042.208333333489</v>
      </c>
      <c r="B413" s="28" t="s">
        <v>552</v>
      </c>
      <c r="C413" s="25" t="s">
        <v>427</v>
      </c>
      <c r="D413" s="25" t="s">
        <v>430</v>
      </c>
      <c r="E413" s="25" t="s">
        <v>423</v>
      </c>
      <c r="F413" s="29" t="s">
        <v>243</v>
      </c>
      <c r="G413" s="29" t="s">
        <v>19</v>
      </c>
      <c r="H413" s="29" t="s">
        <v>23</v>
      </c>
      <c r="I413" s="29" t="s">
        <v>579</v>
      </c>
      <c r="J413" s="29" t="s">
        <v>868</v>
      </c>
      <c r="K413" s="25" t="s">
        <v>260</v>
      </c>
      <c r="L413" s="25" t="s">
        <v>1401</v>
      </c>
      <c r="M413" s="25" t="s">
        <v>1402</v>
      </c>
      <c r="N413" s="25" t="s">
        <v>959</v>
      </c>
      <c r="O413" s="25">
        <v>0</v>
      </c>
      <c r="P413" s="25" t="s">
        <v>5126</v>
      </c>
      <c r="Q413" s="28" t="s">
        <v>0</v>
      </c>
      <c r="R413" s="29" t="s">
        <v>1401</v>
      </c>
      <c r="S413" s="27" t="s">
        <v>1403</v>
      </c>
      <c r="T413" s="27" t="s">
        <v>1404</v>
      </c>
      <c r="U413" s="28" t="s">
        <v>261</v>
      </c>
      <c r="V413" s="26" t="s">
        <v>260</v>
      </c>
      <c r="W413" s="26" t="s">
        <v>561</v>
      </c>
      <c r="X413" s="26" t="s">
        <v>411</v>
      </c>
      <c r="Y413" s="37" t="s">
        <v>24</v>
      </c>
      <c r="Z413" s="37" t="s">
        <v>66</v>
      </c>
      <c r="AA413" s="37" t="s">
        <v>67</v>
      </c>
      <c r="AB413" s="30">
        <v>1000</v>
      </c>
      <c r="AC413" s="30">
        <v>1000</v>
      </c>
      <c r="AD413" s="31">
        <v>0</v>
      </c>
      <c r="AE413" s="30">
        <v>500</v>
      </c>
      <c r="AF413" s="30">
        <v>500</v>
      </c>
      <c r="AG413" s="32">
        <v>500</v>
      </c>
      <c r="AH413" s="30">
        <v>500</v>
      </c>
      <c r="AI413" s="10" t="s">
        <v>573</v>
      </c>
      <c r="AJ413" s="30">
        <v>500</v>
      </c>
      <c r="AK413" s="30">
        <v>0</v>
      </c>
      <c r="AL413" s="30">
        <v>0</v>
      </c>
      <c r="AM413" s="30">
        <v>0</v>
      </c>
      <c r="AN413" s="30">
        <v>0</v>
      </c>
      <c r="AO413" s="30">
        <v>0</v>
      </c>
      <c r="AP413" s="30">
        <v>0</v>
      </c>
      <c r="AQ413" s="30">
        <v>0</v>
      </c>
      <c r="AR413" s="30">
        <v>0</v>
      </c>
      <c r="AS413" s="30">
        <v>0</v>
      </c>
      <c r="AT413" s="30">
        <v>0</v>
      </c>
      <c r="AU413" s="121">
        <v>0</v>
      </c>
      <c r="AV413" s="129" t="s">
        <v>784</v>
      </c>
      <c r="AW413" s="129" t="s">
        <v>785</v>
      </c>
      <c r="AX413" s="129" t="s">
        <v>23</v>
      </c>
    </row>
    <row r="414" spans="1:50" ht="24" x14ac:dyDescent="0.25">
      <c r="A414" s="120">
        <v>46042.208333333489</v>
      </c>
      <c r="B414" s="28" t="s">
        <v>552</v>
      </c>
      <c r="C414" s="25" t="s">
        <v>427</v>
      </c>
      <c r="D414" s="25" t="s">
        <v>430</v>
      </c>
      <c r="E414" s="25" t="s">
        <v>423</v>
      </c>
      <c r="F414" s="29" t="s">
        <v>243</v>
      </c>
      <c r="G414" s="29" t="s">
        <v>19</v>
      </c>
      <c r="H414" s="29" t="s">
        <v>23</v>
      </c>
      <c r="I414" s="29" t="s">
        <v>269</v>
      </c>
      <c r="J414" s="29" t="s">
        <v>868</v>
      </c>
      <c r="K414" s="25" t="s">
        <v>622</v>
      </c>
      <c r="L414" s="25" t="s">
        <v>1401</v>
      </c>
      <c r="M414" s="25" t="s">
        <v>1402</v>
      </c>
      <c r="N414" s="25" t="s">
        <v>959</v>
      </c>
      <c r="O414" s="25">
        <v>0</v>
      </c>
      <c r="P414" s="25" t="s">
        <v>5126</v>
      </c>
      <c r="Q414" s="28" t="s">
        <v>0</v>
      </c>
      <c r="R414" s="29" t="s">
        <v>1401</v>
      </c>
      <c r="S414" s="27" t="s">
        <v>1403</v>
      </c>
      <c r="T414" s="27" t="s">
        <v>1404</v>
      </c>
      <c r="U414" s="28" t="s">
        <v>280</v>
      </c>
      <c r="V414" s="26" t="s">
        <v>622</v>
      </c>
      <c r="W414" s="26" t="s">
        <v>623</v>
      </c>
      <c r="X414" s="26" t="s">
        <v>411</v>
      </c>
      <c r="Y414" s="37" t="s">
        <v>28</v>
      </c>
      <c r="Z414" s="37" t="s">
        <v>178</v>
      </c>
      <c r="AA414" s="37" t="s">
        <v>177</v>
      </c>
      <c r="AB414" s="30">
        <v>500</v>
      </c>
      <c r="AC414" s="30">
        <v>1000</v>
      </c>
      <c r="AD414" s="31">
        <v>-500</v>
      </c>
      <c r="AE414" s="30">
        <v>1000</v>
      </c>
      <c r="AF414" s="30">
        <v>1000</v>
      </c>
      <c r="AG414" s="32">
        <v>-500</v>
      </c>
      <c r="AH414" s="30">
        <v>1000</v>
      </c>
      <c r="AI414" s="10" t="s">
        <v>573</v>
      </c>
      <c r="AJ414" s="30">
        <v>1000</v>
      </c>
      <c r="AK414" s="30">
        <v>0</v>
      </c>
      <c r="AL414" s="30">
        <v>0</v>
      </c>
      <c r="AM414" s="30">
        <v>0</v>
      </c>
      <c r="AN414" s="30">
        <v>0</v>
      </c>
      <c r="AO414" s="30">
        <v>0</v>
      </c>
      <c r="AP414" s="30">
        <v>0</v>
      </c>
      <c r="AQ414" s="30">
        <v>0</v>
      </c>
      <c r="AR414" s="30">
        <v>0</v>
      </c>
      <c r="AS414" s="30">
        <v>0</v>
      </c>
      <c r="AT414" s="30">
        <v>0</v>
      </c>
      <c r="AU414" s="121">
        <v>0</v>
      </c>
      <c r="AV414" s="129" t="s">
        <v>1011</v>
      </c>
      <c r="AW414" s="129" t="s">
        <v>1011</v>
      </c>
      <c r="AX414" s="129" t="s">
        <v>23</v>
      </c>
    </row>
    <row r="415" spans="1:50" ht="24" x14ac:dyDescent="0.25">
      <c r="A415" s="120">
        <v>46042.208333333489</v>
      </c>
      <c r="B415" s="28" t="s">
        <v>552</v>
      </c>
      <c r="C415" s="25" t="s">
        <v>427</v>
      </c>
      <c r="D415" s="25" t="s">
        <v>430</v>
      </c>
      <c r="E415" s="25" t="s">
        <v>423</v>
      </c>
      <c r="F415" s="29" t="s">
        <v>243</v>
      </c>
      <c r="G415" s="29" t="s">
        <v>19</v>
      </c>
      <c r="H415" s="29" t="s">
        <v>23</v>
      </c>
      <c r="I415" s="29" t="s">
        <v>579</v>
      </c>
      <c r="J415" s="29" t="s">
        <v>868</v>
      </c>
      <c r="K415" s="25" t="s">
        <v>622</v>
      </c>
      <c r="L415" s="25" t="s">
        <v>1401</v>
      </c>
      <c r="M415" s="25" t="s">
        <v>1402</v>
      </c>
      <c r="N415" s="25" t="s">
        <v>959</v>
      </c>
      <c r="O415" s="25">
        <v>0</v>
      </c>
      <c r="P415" s="25" t="s">
        <v>5126</v>
      </c>
      <c r="Q415" s="28" t="s">
        <v>0</v>
      </c>
      <c r="R415" s="29" t="s">
        <v>1401</v>
      </c>
      <c r="S415" s="27" t="s">
        <v>1403</v>
      </c>
      <c r="T415" s="27" t="s">
        <v>1404</v>
      </c>
      <c r="U415" s="28" t="s">
        <v>280</v>
      </c>
      <c r="V415" s="26" t="s">
        <v>622</v>
      </c>
      <c r="W415" s="26" t="s">
        <v>623</v>
      </c>
      <c r="X415" s="26" t="s">
        <v>411</v>
      </c>
      <c r="Y415" s="37" t="s">
        <v>24</v>
      </c>
      <c r="Z415" s="37" t="s">
        <v>66</v>
      </c>
      <c r="AA415" s="37" t="s">
        <v>67</v>
      </c>
      <c r="AB415" s="30">
        <v>1000</v>
      </c>
      <c r="AC415" s="30">
        <v>500</v>
      </c>
      <c r="AD415" s="31">
        <v>500</v>
      </c>
      <c r="AE415" s="30">
        <v>500</v>
      </c>
      <c r="AF415" s="30">
        <v>500</v>
      </c>
      <c r="AG415" s="32">
        <v>500</v>
      </c>
      <c r="AH415" s="30">
        <v>500</v>
      </c>
      <c r="AI415" s="10" t="s">
        <v>573</v>
      </c>
      <c r="AJ415" s="30">
        <v>500</v>
      </c>
      <c r="AK415" s="30">
        <v>0</v>
      </c>
      <c r="AL415" s="30">
        <v>0</v>
      </c>
      <c r="AM415" s="30">
        <v>0</v>
      </c>
      <c r="AN415" s="30">
        <v>0</v>
      </c>
      <c r="AO415" s="30">
        <v>0</v>
      </c>
      <c r="AP415" s="30">
        <v>0</v>
      </c>
      <c r="AQ415" s="30">
        <v>0</v>
      </c>
      <c r="AR415" s="30">
        <v>0</v>
      </c>
      <c r="AS415" s="30">
        <v>0</v>
      </c>
      <c r="AT415" s="30">
        <v>0</v>
      </c>
      <c r="AU415" s="121">
        <v>0</v>
      </c>
      <c r="AV415" s="129" t="s">
        <v>920</v>
      </c>
      <c r="AW415" s="129" t="s">
        <v>785</v>
      </c>
      <c r="AX415" s="129" t="s">
        <v>23</v>
      </c>
    </row>
    <row r="416" spans="1:50" ht="24" x14ac:dyDescent="0.25">
      <c r="A416" s="120">
        <v>46042.208333333489</v>
      </c>
      <c r="B416" s="28" t="s">
        <v>552</v>
      </c>
      <c r="C416" s="25" t="s">
        <v>427</v>
      </c>
      <c r="D416" s="25" t="s">
        <v>430</v>
      </c>
      <c r="E416" s="25" t="s">
        <v>423</v>
      </c>
      <c r="F416" s="29" t="s">
        <v>243</v>
      </c>
      <c r="G416" s="29" t="s">
        <v>19</v>
      </c>
      <c r="H416" s="29" t="s">
        <v>23</v>
      </c>
      <c r="I416" s="29" t="s">
        <v>269</v>
      </c>
      <c r="J416" s="29" t="s">
        <v>868</v>
      </c>
      <c r="K416" s="25" t="s">
        <v>283</v>
      </c>
      <c r="L416" s="25" t="s">
        <v>1401</v>
      </c>
      <c r="M416" s="25" t="s">
        <v>1402</v>
      </c>
      <c r="N416" s="25" t="s">
        <v>959</v>
      </c>
      <c r="O416" s="25">
        <v>0</v>
      </c>
      <c r="P416" s="25" t="s">
        <v>5126</v>
      </c>
      <c r="Q416" s="28" t="s">
        <v>0</v>
      </c>
      <c r="R416" s="29" t="s">
        <v>1401</v>
      </c>
      <c r="S416" s="27" t="s">
        <v>1403</v>
      </c>
      <c r="T416" s="27" t="s">
        <v>1404</v>
      </c>
      <c r="U416" s="28" t="s">
        <v>292</v>
      </c>
      <c r="V416" s="26" t="s">
        <v>283</v>
      </c>
      <c r="W416" s="26" t="s">
        <v>629</v>
      </c>
      <c r="X416" s="26" t="s">
        <v>411</v>
      </c>
      <c r="Y416" s="37" t="s">
        <v>28</v>
      </c>
      <c r="Z416" s="37" t="s">
        <v>178</v>
      </c>
      <c r="AA416" s="37" t="s">
        <v>177</v>
      </c>
      <c r="AB416" s="30">
        <v>500</v>
      </c>
      <c r="AC416" s="30">
        <v>500</v>
      </c>
      <c r="AD416" s="31">
        <v>0</v>
      </c>
      <c r="AE416" s="30">
        <v>1000</v>
      </c>
      <c r="AF416" s="30">
        <v>1000</v>
      </c>
      <c r="AG416" s="32">
        <v>-500</v>
      </c>
      <c r="AH416" s="30">
        <v>1000</v>
      </c>
      <c r="AI416" s="10" t="s">
        <v>573</v>
      </c>
      <c r="AJ416" s="30">
        <v>1000</v>
      </c>
      <c r="AK416" s="30">
        <v>0</v>
      </c>
      <c r="AL416" s="30">
        <v>0</v>
      </c>
      <c r="AM416" s="30">
        <v>0</v>
      </c>
      <c r="AN416" s="30">
        <v>0</v>
      </c>
      <c r="AO416" s="30">
        <v>0</v>
      </c>
      <c r="AP416" s="30">
        <v>0</v>
      </c>
      <c r="AQ416" s="30">
        <v>0</v>
      </c>
      <c r="AR416" s="30">
        <v>0</v>
      </c>
      <c r="AS416" s="30">
        <v>0</v>
      </c>
      <c r="AT416" s="30">
        <v>0</v>
      </c>
      <c r="AU416" s="121">
        <v>0</v>
      </c>
      <c r="AV416" s="129" t="s">
        <v>784</v>
      </c>
      <c r="AW416" s="129" t="s">
        <v>796</v>
      </c>
      <c r="AX416" s="129" t="s">
        <v>23</v>
      </c>
    </row>
    <row r="417" spans="1:50" ht="24" x14ac:dyDescent="0.25">
      <c r="A417" s="120">
        <v>46042.208333333489</v>
      </c>
      <c r="B417" s="28" t="s">
        <v>552</v>
      </c>
      <c r="C417" s="25" t="s">
        <v>427</v>
      </c>
      <c r="D417" s="25" t="s">
        <v>430</v>
      </c>
      <c r="E417" s="25" t="s">
        <v>423</v>
      </c>
      <c r="F417" s="29" t="s">
        <v>243</v>
      </c>
      <c r="G417" s="29" t="s">
        <v>19</v>
      </c>
      <c r="H417" s="29" t="s">
        <v>23</v>
      </c>
      <c r="I417" s="29" t="s">
        <v>579</v>
      </c>
      <c r="J417" s="29" t="s">
        <v>868</v>
      </c>
      <c r="K417" s="25" t="s">
        <v>283</v>
      </c>
      <c r="L417" s="25" t="s">
        <v>1401</v>
      </c>
      <c r="M417" s="25" t="s">
        <v>1402</v>
      </c>
      <c r="N417" s="25" t="s">
        <v>959</v>
      </c>
      <c r="O417" s="25">
        <v>0</v>
      </c>
      <c r="P417" s="25" t="s">
        <v>5126</v>
      </c>
      <c r="Q417" s="28" t="s">
        <v>0</v>
      </c>
      <c r="R417" s="29" t="s">
        <v>1401</v>
      </c>
      <c r="S417" s="27" t="s">
        <v>1403</v>
      </c>
      <c r="T417" s="27" t="s">
        <v>1404</v>
      </c>
      <c r="U417" s="28" t="s">
        <v>292</v>
      </c>
      <c r="V417" s="26" t="s">
        <v>283</v>
      </c>
      <c r="W417" s="26" t="s">
        <v>629</v>
      </c>
      <c r="X417" s="26" t="s">
        <v>411</v>
      </c>
      <c r="Y417" s="37" t="s">
        <v>24</v>
      </c>
      <c r="Z417" s="37" t="s">
        <v>66</v>
      </c>
      <c r="AA417" s="37" t="s">
        <v>67</v>
      </c>
      <c r="AB417" s="30">
        <v>1000</v>
      </c>
      <c r="AC417" s="30">
        <v>1000</v>
      </c>
      <c r="AD417" s="31">
        <v>0</v>
      </c>
      <c r="AE417" s="30">
        <v>500</v>
      </c>
      <c r="AF417" s="30">
        <v>500</v>
      </c>
      <c r="AG417" s="32">
        <v>500</v>
      </c>
      <c r="AH417" s="30">
        <v>500</v>
      </c>
      <c r="AI417" s="10" t="s">
        <v>573</v>
      </c>
      <c r="AJ417" s="30">
        <v>500</v>
      </c>
      <c r="AK417" s="30">
        <v>0</v>
      </c>
      <c r="AL417" s="30">
        <v>0</v>
      </c>
      <c r="AM417" s="30">
        <v>0</v>
      </c>
      <c r="AN417" s="30">
        <v>0</v>
      </c>
      <c r="AO417" s="30">
        <v>0</v>
      </c>
      <c r="AP417" s="30">
        <v>0</v>
      </c>
      <c r="AQ417" s="30">
        <v>0</v>
      </c>
      <c r="AR417" s="30">
        <v>0</v>
      </c>
      <c r="AS417" s="30">
        <v>0</v>
      </c>
      <c r="AT417" s="30">
        <v>0</v>
      </c>
      <c r="AU417" s="121">
        <v>0</v>
      </c>
      <c r="AV417" s="129" t="s">
        <v>784</v>
      </c>
      <c r="AW417" s="129" t="s">
        <v>785</v>
      </c>
      <c r="AX417" s="129" t="s">
        <v>23</v>
      </c>
    </row>
    <row r="418" spans="1:50" ht="24" x14ac:dyDescent="0.25">
      <c r="A418" s="120">
        <v>46042.208333333489</v>
      </c>
      <c r="B418" s="28" t="s">
        <v>552</v>
      </c>
      <c r="C418" s="25" t="s">
        <v>427</v>
      </c>
      <c r="D418" s="25" t="s">
        <v>430</v>
      </c>
      <c r="E418" s="25" t="s">
        <v>423</v>
      </c>
      <c r="F418" s="29" t="s">
        <v>243</v>
      </c>
      <c r="G418" s="29" t="s">
        <v>19</v>
      </c>
      <c r="H418" s="29" t="s">
        <v>23</v>
      </c>
      <c r="I418" s="29" t="s">
        <v>269</v>
      </c>
      <c r="J418" s="29" t="s">
        <v>868</v>
      </c>
      <c r="K418" s="25" t="s">
        <v>264</v>
      </c>
      <c r="L418" s="25" t="s">
        <v>1401</v>
      </c>
      <c r="M418" s="25" t="s">
        <v>1402</v>
      </c>
      <c r="N418" s="25" t="s">
        <v>959</v>
      </c>
      <c r="O418" s="25">
        <v>0</v>
      </c>
      <c r="P418" s="25" t="s">
        <v>5126</v>
      </c>
      <c r="Q418" s="28" t="s">
        <v>0</v>
      </c>
      <c r="R418" s="29" t="s">
        <v>1401</v>
      </c>
      <c r="S418" s="27" t="s">
        <v>1403</v>
      </c>
      <c r="T418" s="27" t="s">
        <v>1404</v>
      </c>
      <c r="U418" s="28" t="s">
        <v>265</v>
      </c>
      <c r="V418" s="26" t="s">
        <v>264</v>
      </c>
      <c r="W418" s="26" t="s">
        <v>563</v>
      </c>
      <c r="X418" s="26" t="s">
        <v>411</v>
      </c>
      <c r="Y418" s="37" t="s">
        <v>28</v>
      </c>
      <c r="Z418" s="37" t="s">
        <v>178</v>
      </c>
      <c r="AA418" s="37" t="s">
        <v>177</v>
      </c>
      <c r="AB418" s="30">
        <v>500</v>
      </c>
      <c r="AC418" s="30">
        <v>500</v>
      </c>
      <c r="AD418" s="31">
        <v>0</v>
      </c>
      <c r="AE418" s="30">
        <v>1000</v>
      </c>
      <c r="AF418" s="30">
        <v>1000</v>
      </c>
      <c r="AG418" s="32">
        <v>-500</v>
      </c>
      <c r="AH418" s="30">
        <v>1000</v>
      </c>
      <c r="AI418" s="10" t="s">
        <v>573</v>
      </c>
      <c r="AJ418" s="30">
        <v>1000</v>
      </c>
      <c r="AK418" s="30">
        <v>0</v>
      </c>
      <c r="AL418" s="30">
        <v>0</v>
      </c>
      <c r="AM418" s="30">
        <v>0</v>
      </c>
      <c r="AN418" s="30">
        <v>0</v>
      </c>
      <c r="AO418" s="30">
        <v>0</v>
      </c>
      <c r="AP418" s="30">
        <v>0</v>
      </c>
      <c r="AQ418" s="30">
        <v>0</v>
      </c>
      <c r="AR418" s="30">
        <v>0</v>
      </c>
      <c r="AS418" s="30">
        <v>0</v>
      </c>
      <c r="AT418" s="30">
        <v>0</v>
      </c>
      <c r="AU418" s="121">
        <v>0</v>
      </c>
      <c r="AV418" s="129" t="s">
        <v>784</v>
      </c>
      <c r="AW418" s="129" t="s">
        <v>796</v>
      </c>
      <c r="AX418" s="129" t="s">
        <v>23</v>
      </c>
    </row>
    <row r="419" spans="1:50" ht="24" x14ac:dyDescent="0.25">
      <c r="A419" s="120">
        <v>46042.208333333489</v>
      </c>
      <c r="B419" s="28" t="s">
        <v>552</v>
      </c>
      <c r="C419" s="25" t="s">
        <v>427</v>
      </c>
      <c r="D419" s="25" t="s">
        <v>430</v>
      </c>
      <c r="E419" s="25" t="s">
        <v>423</v>
      </c>
      <c r="F419" s="29" t="s">
        <v>243</v>
      </c>
      <c r="G419" s="29" t="s">
        <v>19</v>
      </c>
      <c r="H419" s="29" t="s">
        <v>23</v>
      </c>
      <c r="I419" s="29" t="s">
        <v>579</v>
      </c>
      <c r="J419" s="29" t="s">
        <v>868</v>
      </c>
      <c r="K419" s="25" t="s">
        <v>264</v>
      </c>
      <c r="L419" s="25" t="s">
        <v>1401</v>
      </c>
      <c r="M419" s="25" t="s">
        <v>1402</v>
      </c>
      <c r="N419" s="25" t="s">
        <v>959</v>
      </c>
      <c r="O419" s="25">
        <v>0</v>
      </c>
      <c r="P419" s="25" t="s">
        <v>5126</v>
      </c>
      <c r="Q419" s="28" t="s">
        <v>0</v>
      </c>
      <c r="R419" s="29" t="s">
        <v>1401</v>
      </c>
      <c r="S419" s="27" t="s">
        <v>1403</v>
      </c>
      <c r="T419" s="27" t="s">
        <v>1404</v>
      </c>
      <c r="U419" s="28" t="s">
        <v>265</v>
      </c>
      <c r="V419" s="26" t="s">
        <v>264</v>
      </c>
      <c r="W419" s="26" t="s">
        <v>563</v>
      </c>
      <c r="X419" s="26" t="s">
        <v>411</v>
      </c>
      <c r="Y419" s="37" t="s">
        <v>24</v>
      </c>
      <c r="Z419" s="37" t="s">
        <v>66</v>
      </c>
      <c r="AA419" s="37" t="s">
        <v>67</v>
      </c>
      <c r="AB419" s="30">
        <v>1000</v>
      </c>
      <c r="AC419" s="30">
        <v>1000</v>
      </c>
      <c r="AD419" s="31">
        <v>0</v>
      </c>
      <c r="AE419" s="30">
        <v>500</v>
      </c>
      <c r="AF419" s="30">
        <v>500</v>
      </c>
      <c r="AG419" s="32">
        <v>500</v>
      </c>
      <c r="AH419" s="30">
        <v>500</v>
      </c>
      <c r="AI419" s="10" t="s">
        <v>573</v>
      </c>
      <c r="AJ419" s="30">
        <v>500</v>
      </c>
      <c r="AK419" s="30">
        <v>0</v>
      </c>
      <c r="AL419" s="30">
        <v>0</v>
      </c>
      <c r="AM419" s="30">
        <v>0</v>
      </c>
      <c r="AN419" s="30">
        <v>0</v>
      </c>
      <c r="AO419" s="30">
        <v>0</v>
      </c>
      <c r="AP419" s="30">
        <v>0</v>
      </c>
      <c r="AQ419" s="30">
        <v>0</v>
      </c>
      <c r="AR419" s="30">
        <v>0</v>
      </c>
      <c r="AS419" s="30">
        <v>0</v>
      </c>
      <c r="AT419" s="30">
        <v>0</v>
      </c>
      <c r="AU419" s="121">
        <v>0</v>
      </c>
      <c r="AV419" s="129" t="s">
        <v>784</v>
      </c>
      <c r="AW419" s="129" t="s">
        <v>785</v>
      </c>
      <c r="AX419" s="129" t="s">
        <v>23</v>
      </c>
    </row>
    <row r="420" spans="1:50" ht="24" x14ac:dyDescent="0.25">
      <c r="A420" s="120">
        <v>46042.208333333489</v>
      </c>
      <c r="B420" s="28" t="s">
        <v>552</v>
      </c>
      <c r="C420" s="25" t="s">
        <v>427</v>
      </c>
      <c r="D420" s="25" t="s">
        <v>430</v>
      </c>
      <c r="E420" s="25" t="s">
        <v>423</v>
      </c>
      <c r="F420" s="29" t="s">
        <v>243</v>
      </c>
      <c r="G420" s="29" t="s">
        <v>19</v>
      </c>
      <c r="H420" s="29" t="s">
        <v>23</v>
      </c>
      <c r="I420" s="29" t="s">
        <v>269</v>
      </c>
      <c r="J420" s="29" t="s">
        <v>868</v>
      </c>
      <c r="K420" s="25" t="s">
        <v>266</v>
      </c>
      <c r="L420" s="25" t="s">
        <v>1401</v>
      </c>
      <c r="M420" s="25" t="s">
        <v>1402</v>
      </c>
      <c r="N420" s="25" t="s">
        <v>959</v>
      </c>
      <c r="O420" s="25">
        <v>0</v>
      </c>
      <c r="P420" s="25" t="s">
        <v>5126</v>
      </c>
      <c r="Q420" s="28" t="s">
        <v>0</v>
      </c>
      <c r="R420" s="29" t="s">
        <v>1401</v>
      </c>
      <c r="S420" s="27" t="s">
        <v>1403</v>
      </c>
      <c r="T420" s="27" t="s">
        <v>1404</v>
      </c>
      <c r="U420" s="28" t="s">
        <v>267</v>
      </c>
      <c r="V420" s="26" t="s">
        <v>266</v>
      </c>
      <c r="W420" s="26" t="s">
        <v>564</v>
      </c>
      <c r="X420" s="26" t="s">
        <v>411</v>
      </c>
      <c r="Y420" s="37" t="s">
        <v>28</v>
      </c>
      <c r="Z420" s="37" t="s">
        <v>178</v>
      </c>
      <c r="AA420" s="37" t="s">
        <v>177</v>
      </c>
      <c r="AB420" s="30">
        <v>1000</v>
      </c>
      <c r="AC420" s="30">
        <v>500</v>
      </c>
      <c r="AD420" s="31">
        <v>500</v>
      </c>
      <c r="AE420" s="30">
        <v>1000</v>
      </c>
      <c r="AF420" s="30">
        <v>1000</v>
      </c>
      <c r="AG420" s="32">
        <v>0</v>
      </c>
      <c r="AH420" s="30">
        <v>1000</v>
      </c>
      <c r="AI420" s="10" t="s">
        <v>573</v>
      </c>
      <c r="AJ420" s="30">
        <v>1000</v>
      </c>
      <c r="AK420" s="30">
        <v>0</v>
      </c>
      <c r="AL420" s="30">
        <v>0</v>
      </c>
      <c r="AM420" s="30">
        <v>0</v>
      </c>
      <c r="AN420" s="30">
        <v>0</v>
      </c>
      <c r="AO420" s="30">
        <v>0</v>
      </c>
      <c r="AP420" s="30">
        <v>0</v>
      </c>
      <c r="AQ420" s="30">
        <v>0</v>
      </c>
      <c r="AR420" s="30">
        <v>0</v>
      </c>
      <c r="AS420" s="30">
        <v>0</v>
      </c>
      <c r="AT420" s="30">
        <v>0</v>
      </c>
      <c r="AU420" s="121">
        <v>0</v>
      </c>
      <c r="AV420" s="129" t="s">
        <v>920</v>
      </c>
      <c r="AW420" s="129" t="s">
        <v>796</v>
      </c>
      <c r="AX420" s="129" t="s">
        <v>23</v>
      </c>
    </row>
    <row r="421" spans="1:50" ht="24" x14ac:dyDescent="0.25">
      <c r="A421" s="120">
        <v>46042.208333333489</v>
      </c>
      <c r="B421" s="28" t="s">
        <v>552</v>
      </c>
      <c r="C421" s="25" t="s">
        <v>427</v>
      </c>
      <c r="D421" s="25" t="s">
        <v>430</v>
      </c>
      <c r="E421" s="25" t="s">
        <v>423</v>
      </c>
      <c r="F421" s="29" t="s">
        <v>243</v>
      </c>
      <c r="G421" s="29" t="s">
        <v>19</v>
      </c>
      <c r="H421" s="29" t="s">
        <v>23</v>
      </c>
      <c r="I421" s="29" t="s">
        <v>579</v>
      </c>
      <c r="J421" s="29" t="s">
        <v>868</v>
      </c>
      <c r="K421" s="25" t="s">
        <v>266</v>
      </c>
      <c r="L421" s="25" t="s">
        <v>1401</v>
      </c>
      <c r="M421" s="25" t="s">
        <v>1402</v>
      </c>
      <c r="N421" s="25" t="s">
        <v>959</v>
      </c>
      <c r="O421" s="25">
        <v>0</v>
      </c>
      <c r="P421" s="25" t="s">
        <v>5126</v>
      </c>
      <c r="Q421" s="28" t="s">
        <v>0</v>
      </c>
      <c r="R421" s="29" t="s">
        <v>1401</v>
      </c>
      <c r="S421" s="27" t="s">
        <v>1403</v>
      </c>
      <c r="T421" s="27" t="s">
        <v>1404</v>
      </c>
      <c r="U421" s="28" t="s">
        <v>267</v>
      </c>
      <c r="V421" s="26" t="s">
        <v>266</v>
      </c>
      <c r="W421" s="26" t="s">
        <v>564</v>
      </c>
      <c r="X421" s="26" t="s">
        <v>411</v>
      </c>
      <c r="Y421" s="37" t="s">
        <v>24</v>
      </c>
      <c r="Z421" s="37" t="s">
        <v>66</v>
      </c>
      <c r="AA421" s="37" t="s">
        <v>67</v>
      </c>
      <c r="AB421" s="30">
        <v>500</v>
      </c>
      <c r="AC421" s="30">
        <v>1000</v>
      </c>
      <c r="AD421" s="31">
        <v>-500</v>
      </c>
      <c r="AE421" s="30">
        <v>500</v>
      </c>
      <c r="AF421" s="30">
        <v>500</v>
      </c>
      <c r="AG421" s="32">
        <v>0</v>
      </c>
      <c r="AH421" s="30">
        <v>500</v>
      </c>
      <c r="AI421" s="10" t="s">
        <v>573</v>
      </c>
      <c r="AJ421" s="30">
        <v>500</v>
      </c>
      <c r="AK421" s="30">
        <v>0</v>
      </c>
      <c r="AL421" s="30">
        <v>0</v>
      </c>
      <c r="AM421" s="30">
        <v>0</v>
      </c>
      <c r="AN421" s="30">
        <v>0</v>
      </c>
      <c r="AO421" s="30">
        <v>0</v>
      </c>
      <c r="AP421" s="30">
        <v>0</v>
      </c>
      <c r="AQ421" s="30">
        <v>0</v>
      </c>
      <c r="AR421" s="30">
        <v>0</v>
      </c>
      <c r="AS421" s="30">
        <v>0</v>
      </c>
      <c r="AT421" s="30">
        <v>0</v>
      </c>
      <c r="AU421" s="121">
        <v>0</v>
      </c>
      <c r="AV421" s="129" t="s">
        <v>1011</v>
      </c>
      <c r="AW421" s="129" t="s">
        <v>1011</v>
      </c>
      <c r="AX421" s="129" t="s">
        <v>23</v>
      </c>
    </row>
    <row r="422" spans="1:50" ht="24" x14ac:dyDescent="0.25">
      <c r="A422" s="120">
        <v>46042.208333333489</v>
      </c>
      <c r="B422" s="28" t="s">
        <v>552</v>
      </c>
      <c r="C422" s="25" t="s">
        <v>427</v>
      </c>
      <c r="D422" s="25" t="s">
        <v>430</v>
      </c>
      <c r="E422" s="25" t="s">
        <v>423</v>
      </c>
      <c r="F422" s="29" t="s">
        <v>243</v>
      </c>
      <c r="G422" s="29" t="s">
        <v>19</v>
      </c>
      <c r="H422" s="29" t="s">
        <v>23</v>
      </c>
      <c r="I422" s="29" t="s">
        <v>269</v>
      </c>
      <c r="J422" s="29" t="s">
        <v>868</v>
      </c>
      <c r="K422" s="25" t="s">
        <v>445</v>
      </c>
      <c r="L422" s="25" t="s">
        <v>1401</v>
      </c>
      <c r="M422" s="25" t="s">
        <v>1402</v>
      </c>
      <c r="N422" s="25" t="s">
        <v>959</v>
      </c>
      <c r="O422" s="25">
        <v>0</v>
      </c>
      <c r="P422" s="25" t="s">
        <v>5126</v>
      </c>
      <c r="Q422" s="28" t="s">
        <v>0</v>
      </c>
      <c r="R422" s="29" t="s">
        <v>1401</v>
      </c>
      <c r="S422" s="27" t="s">
        <v>1403</v>
      </c>
      <c r="T422" s="27" t="s">
        <v>1404</v>
      </c>
      <c r="U422" s="28" t="s">
        <v>272</v>
      </c>
      <c r="V422" s="26" t="s">
        <v>445</v>
      </c>
      <c r="W422" s="26" t="s">
        <v>609</v>
      </c>
      <c r="X422" s="26" t="s">
        <v>411</v>
      </c>
      <c r="Y422" s="37" t="s">
        <v>28</v>
      </c>
      <c r="Z422" s="37" t="s">
        <v>178</v>
      </c>
      <c r="AA422" s="37" t="s">
        <v>177</v>
      </c>
      <c r="AB422" s="30">
        <v>1000</v>
      </c>
      <c r="AC422" s="30">
        <v>1000</v>
      </c>
      <c r="AD422" s="31">
        <v>0</v>
      </c>
      <c r="AE422" s="30">
        <v>1000</v>
      </c>
      <c r="AF422" s="30">
        <v>1000</v>
      </c>
      <c r="AG422" s="32">
        <v>0</v>
      </c>
      <c r="AH422" s="30">
        <v>1000</v>
      </c>
      <c r="AI422" s="10" t="s">
        <v>573</v>
      </c>
      <c r="AJ422" s="30">
        <v>1000</v>
      </c>
      <c r="AK422" s="30">
        <v>0</v>
      </c>
      <c r="AL422" s="30">
        <v>0</v>
      </c>
      <c r="AM422" s="30">
        <v>0</v>
      </c>
      <c r="AN422" s="30">
        <v>0</v>
      </c>
      <c r="AO422" s="30">
        <v>0</v>
      </c>
      <c r="AP422" s="30">
        <v>0</v>
      </c>
      <c r="AQ422" s="30">
        <v>0</v>
      </c>
      <c r="AR422" s="30">
        <v>0</v>
      </c>
      <c r="AS422" s="30">
        <v>0</v>
      </c>
      <c r="AT422" s="30">
        <v>0</v>
      </c>
      <c r="AU422" s="121">
        <v>0</v>
      </c>
      <c r="AV422" s="129" t="s">
        <v>784</v>
      </c>
      <c r="AW422" s="129" t="s">
        <v>796</v>
      </c>
      <c r="AX422" s="129" t="s">
        <v>23</v>
      </c>
    </row>
    <row r="423" spans="1:50" ht="24" x14ac:dyDescent="0.25">
      <c r="A423" s="120">
        <v>46042.208333333489</v>
      </c>
      <c r="B423" s="28" t="s">
        <v>552</v>
      </c>
      <c r="C423" s="25" t="s">
        <v>427</v>
      </c>
      <c r="D423" s="25" t="s">
        <v>430</v>
      </c>
      <c r="E423" s="25" t="s">
        <v>423</v>
      </c>
      <c r="F423" s="29" t="s">
        <v>243</v>
      </c>
      <c r="G423" s="29" t="s">
        <v>19</v>
      </c>
      <c r="H423" s="29" t="s">
        <v>23</v>
      </c>
      <c r="I423" s="29" t="s">
        <v>579</v>
      </c>
      <c r="J423" s="29" t="s">
        <v>868</v>
      </c>
      <c r="K423" s="25" t="s">
        <v>445</v>
      </c>
      <c r="L423" s="25" t="s">
        <v>1401</v>
      </c>
      <c r="M423" s="25" t="s">
        <v>1402</v>
      </c>
      <c r="N423" s="25" t="s">
        <v>959</v>
      </c>
      <c r="O423" s="25">
        <v>0</v>
      </c>
      <c r="P423" s="25" t="s">
        <v>5126</v>
      </c>
      <c r="Q423" s="28" t="s">
        <v>0</v>
      </c>
      <c r="R423" s="29" t="s">
        <v>1401</v>
      </c>
      <c r="S423" s="27" t="s">
        <v>1403</v>
      </c>
      <c r="T423" s="27" t="s">
        <v>1404</v>
      </c>
      <c r="U423" s="28" t="s">
        <v>272</v>
      </c>
      <c r="V423" s="26" t="s">
        <v>445</v>
      </c>
      <c r="W423" s="26" t="s">
        <v>609</v>
      </c>
      <c r="X423" s="26" t="s">
        <v>411</v>
      </c>
      <c r="Y423" s="37" t="s">
        <v>24</v>
      </c>
      <c r="Z423" s="37" t="s">
        <v>66</v>
      </c>
      <c r="AA423" s="37" t="s">
        <v>67</v>
      </c>
      <c r="AB423" s="30">
        <v>500</v>
      </c>
      <c r="AC423" s="30">
        <v>500</v>
      </c>
      <c r="AD423" s="31">
        <v>0</v>
      </c>
      <c r="AE423" s="30">
        <v>500</v>
      </c>
      <c r="AF423" s="30">
        <v>500</v>
      </c>
      <c r="AG423" s="32">
        <v>0</v>
      </c>
      <c r="AH423" s="30">
        <v>500</v>
      </c>
      <c r="AI423" s="10" t="s">
        <v>573</v>
      </c>
      <c r="AJ423" s="30">
        <v>500</v>
      </c>
      <c r="AK423" s="30">
        <v>0</v>
      </c>
      <c r="AL423" s="30">
        <v>0</v>
      </c>
      <c r="AM423" s="30">
        <v>0</v>
      </c>
      <c r="AN423" s="30">
        <v>0</v>
      </c>
      <c r="AO423" s="30">
        <v>0</v>
      </c>
      <c r="AP423" s="30">
        <v>0</v>
      </c>
      <c r="AQ423" s="30">
        <v>0</v>
      </c>
      <c r="AR423" s="30">
        <v>0</v>
      </c>
      <c r="AS423" s="30">
        <v>0</v>
      </c>
      <c r="AT423" s="30">
        <v>0</v>
      </c>
      <c r="AU423" s="121">
        <v>0</v>
      </c>
      <c r="AV423" s="129" t="s">
        <v>784</v>
      </c>
      <c r="AW423" s="129" t="s">
        <v>796</v>
      </c>
      <c r="AX423" s="129" t="s">
        <v>23</v>
      </c>
    </row>
    <row r="424" spans="1:50" ht="24" x14ac:dyDescent="0.25">
      <c r="A424" s="120">
        <v>46042.208333333489</v>
      </c>
      <c r="B424" s="28" t="s">
        <v>552</v>
      </c>
      <c r="C424" s="25" t="s">
        <v>427</v>
      </c>
      <c r="D424" s="25" t="s">
        <v>430</v>
      </c>
      <c r="E424" s="25" t="s">
        <v>423</v>
      </c>
      <c r="F424" s="29" t="s">
        <v>243</v>
      </c>
      <c r="G424" s="29" t="s">
        <v>19</v>
      </c>
      <c r="H424" s="29" t="s">
        <v>23</v>
      </c>
      <c r="I424" s="29" t="s">
        <v>269</v>
      </c>
      <c r="J424" s="29" t="s">
        <v>868</v>
      </c>
      <c r="K424" s="25" t="s">
        <v>273</v>
      </c>
      <c r="L424" s="25" t="s">
        <v>1401</v>
      </c>
      <c r="M424" s="25" t="s">
        <v>1402</v>
      </c>
      <c r="N424" s="25" t="s">
        <v>959</v>
      </c>
      <c r="O424" s="25">
        <v>0</v>
      </c>
      <c r="P424" s="25" t="s">
        <v>5126</v>
      </c>
      <c r="Q424" s="28" t="s">
        <v>0</v>
      </c>
      <c r="R424" s="29" t="s">
        <v>1401</v>
      </c>
      <c r="S424" s="27" t="s">
        <v>1403</v>
      </c>
      <c r="T424" s="27" t="s">
        <v>1404</v>
      </c>
      <c r="U424" s="28" t="s">
        <v>279</v>
      </c>
      <c r="V424" s="26" t="s">
        <v>273</v>
      </c>
      <c r="W424" s="26" t="s">
        <v>621</v>
      </c>
      <c r="X424" s="26" t="s">
        <v>411</v>
      </c>
      <c r="Y424" s="37" t="s">
        <v>28</v>
      </c>
      <c r="Z424" s="37" t="s">
        <v>178</v>
      </c>
      <c r="AA424" s="37" t="s">
        <v>177</v>
      </c>
      <c r="AB424" s="30">
        <v>1000</v>
      </c>
      <c r="AC424" s="30">
        <v>1000</v>
      </c>
      <c r="AD424" s="31">
        <v>0</v>
      </c>
      <c r="AE424" s="30">
        <v>1000</v>
      </c>
      <c r="AF424" s="30">
        <v>1000</v>
      </c>
      <c r="AG424" s="32">
        <v>0</v>
      </c>
      <c r="AH424" s="30">
        <v>1000</v>
      </c>
      <c r="AI424" s="10" t="s">
        <v>573</v>
      </c>
      <c r="AJ424" s="30">
        <v>1000</v>
      </c>
      <c r="AK424" s="30">
        <v>0</v>
      </c>
      <c r="AL424" s="30">
        <v>0</v>
      </c>
      <c r="AM424" s="30">
        <v>0</v>
      </c>
      <c r="AN424" s="30">
        <v>0</v>
      </c>
      <c r="AO424" s="30">
        <v>0</v>
      </c>
      <c r="AP424" s="30">
        <v>0</v>
      </c>
      <c r="AQ424" s="30">
        <v>0</v>
      </c>
      <c r="AR424" s="30">
        <v>0</v>
      </c>
      <c r="AS424" s="30">
        <v>0</v>
      </c>
      <c r="AT424" s="30">
        <v>0</v>
      </c>
      <c r="AU424" s="121">
        <v>0</v>
      </c>
      <c r="AV424" s="129" t="s">
        <v>784</v>
      </c>
      <c r="AW424" s="129" t="s">
        <v>796</v>
      </c>
      <c r="AX424" s="129" t="s">
        <v>23</v>
      </c>
    </row>
    <row r="425" spans="1:50" ht="24" x14ac:dyDescent="0.25">
      <c r="A425" s="120">
        <v>46042.208333333489</v>
      </c>
      <c r="B425" s="28" t="s">
        <v>552</v>
      </c>
      <c r="C425" s="25" t="s">
        <v>427</v>
      </c>
      <c r="D425" s="25" t="s">
        <v>430</v>
      </c>
      <c r="E425" s="25" t="s">
        <v>423</v>
      </c>
      <c r="F425" s="29" t="s">
        <v>243</v>
      </c>
      <c r="G425" s="29" t="s">
        <v>19</v>
      </c>
      <c r="H425" s="29" t="s">
        <v>23</v>
      </c>
      <c r="I425" s="29" t="s">
        <v>579</v>
      </c>
      <c r="J425" s="29" t="s">
        <v>868</v>
      </c>
      <c r="K425" s="25" t="s">
        <v>273</v>
      </c>
      <c r="L425" s="25" t="s">
        <v>1401</v>
      </c>
      <c r="M425" s="25" t="s">
        <v>1402</v>
      </c>
      <c r="N425" s="25" t="s">
        <v>959</v>
      </c>
      <c r="O425" s="25">
        <v>0</v>
      </c>
      <c r="P425" s="25" t="s">
        <v>5126</v>
      </c>
      <c r="Q425" s="28" t="s">
        <v>0</v>
      </c>
      <c r="R425" s="29" t="s">
        <v>1401</v>
      </c>
      <c r="S425" s="27" t="s">
        <v>1403</v>
      </c>
      <c r="T425" s="27" t="s">
        <v>1404</v>
      </c>
      <c r="U425" s="28" t="s">
        <v>279</v>
      </c>
      <c r="V425" s="26" t="s">
        <v>273</v>
      </c>
      <c r="W425" s="26" t="s">
        <v>621</v>
      </c>
      <c r="X425" s="26" t="s">
        <v>411</v>
      </c>
      <c r="Y425" s="37" t="s">
        <v>24</v>
      </c>
      <c r="Z425" s="37" t="s">
        <v>66</v>
      </c>
      <c r="AA425" s="37" t="s">
        <v>67</v>
      </c>
      <c r="AB425" s="30">
        <v>500</v>
      </c>
      <c r="AC425" s="30">
        <v>500</v>
      </c>
      <c r="AD425" s="31">
        <v>0</v>
      </c>
      <c r="AE425" s="30">
        <v>500</v>
      </c>
      <c r="AF425" s="30">
        <v>500</v>
      </c>
      <c r="AG425" s="32">
        <v>0</v>
      </c>
      <c r="AH425" s="30">
        <v>500</v>
      </c>
      <c r="AI425" s="10" t="s">
        <v>573</v>
      </c>
      <c r="AJ425" s="30">
        <v>500</v>
      </c>
      <c r="AK425" s="30">
        <v>0</v>
      </c>
      <c r="AL425" s="30">
        <v>0</v>
      </c>
      <c r="AM425" s="30">
        <v>0</v>
      </c>
      <c r="AN425" s="30">
        <v>0</v>
      </c>
      <c r="AO425" s="30">
        <v>0</v>
      </c>
      <c r="AP425" s="30">
        <v>0</v>
      </c>
      <c r="AQ425" s="30">
        <v>0</v>
      </c>
      <c r="AR425" s="30">
        <v>0</v>
      </c>
      <c r="AS425" s="30">
        <v>0</v>
      </c>
      <c r="AT425" s="30">
        <v>0</v>
      </c>
      <c r="AU425" s="121">
        <v>0</v>
      </c>
      <c r="AV425" s="129" t="s">
        <v>784</v>
      </c>
      <c r="AW425" s="129" t="s">
        <v>796</v>
      </c>
      <c r="AX425" s="129" t="s">
        <v>23</v>
      </c>
    </row>
    <row r="426" spans="1:50" ht="24" x14ac:dyDescent="0.25">
      <c r="A426" s="120">
        <v>46042.208333333489</v>
      </c>
      <c r="B426" s="28" t="s">
        <v>552</v>
      </c>
      <c r="C426" s="25" t="s">
        <v>427</v>
      </c>
      <c r="D426" s="25" t="s">
        <v>430</v>
      </c>
      <c r="E426" s="25" t="s">
        <v>423</v>
      </c>
      <c r="F426" s="29" t="s">
        <v>243</v>
      </c>
      <c r="G426" s="29" t="s">
        <v>19</v>
      </c>
      <c r="H426" s="29" t="s">
        <v>23</v>
      </c>
      <c r="I426" s="29" t="s">
        <v>269</v>
      </c>
      <c r="J426" s="29" t="s">
        <v>868</v>
      </c>
      <c r="K426" s="25" t="s">
        <v>285</v>
      </c>
      <c r="L426" s="25" t="s">
        <v>1401</v>
      </c>
      <c r="M426" s="25" t="s">
        <v>1402</v>
      </c>
      <c r="N426" s="25" t="s">
        <v>959</v>
      </c>
      <c r="O426" s="25">
        <v>0</v>
      </c>
      <c r="P426" s="25" t="s">
        <v>5126</v>
      </c>
      <c r="Q426" s="28" t="s">
        <v>0</v>
      </c>
      <c r="R426" s="29" t="s">
        <v>1401</v>
      </c>
      <c r="S426" s="27" t="s">
        <v>1403</v>
      </c>
      <c r="T426" s="27" t="s">
        <v>1404</v>
      </c>
      <c r="U426" s="28" t="s">
        <v>293</v>
      </c>
      <c r="V426" s="26" t="s">
        <v>285</v>
      </c>
      <c r="W426" s="26" t="s">
        <v>630</v>
      </c>
      <c r="X426" s="26" t="s">
        <v>411</v>
      </c>
      <c r="Y426" s="37" t="s">
        <v>28</v>
      </c>
      <c r="Z426" s="37" t="s">
        <v>178</v>
      </c>
      <c r="AA426" s="37" t="s">
        <v>177</v>
      </c>
      <c r="AB426" s="30">
        <v>500</v>
      </c>
      <c r="AC426" s="30">
        <v>1000</v>
      </c>
      <c r="AD426" s="31">
        <v>-500</v>
      </c>
      <c r="AE426" s="30">
        <v>1000</v>
      </c>
      <c r="AF426" s="30">
        <v>1000</v>
      </c>
      <c r="AG426" s="32">
        <v>-500</v>
      </c>
      <c r="AH426" s="30">
        <v>1000</v>
      </c>
      <c r="AI426" s="10" t="s">
        <v>573</v>
      </c>
      <c r="AJ426" s="30">
        <v>1000</v>
      </c>
      <c r="AK426" s="30">
        <v>0</v>
      </c>
      <c r="AL426" s="30">
        <v>0</v>
      </c>
      <c r="AM426" s="30">
        <v>0</v>
      </c>
      <c r="AN426" s="30">
        <v>0</v>
      </c>
      <c r="AO426" s="30">
        <v>0</v>
      </c>
      <c r="AP426" s="30">
        <v>0</v>
      </c>
      <c r="AQ426" s="30">
        <v>0</v>
      </c>
      <c r="AR426" s="30">
        <v>0</v>
      </c>
      <c r="AS426" s="30">
        <v>0</v>
      </c>
      <c r="AT426" s="30">
        <v>0</v>
      </c>
      <c r="AU426" s="121">
        <v>0</v>
      </c>
      <c r="AV426" s="129" t="s">
        <v>1011</v>
      </c>
      <c r="AW426" s="129" t="s">
        <v>1011</v>
      </c>
      <c r="AX426" s="129" t="s">
        <v>23</v>
      </c>
    </row>
    <row r="427" spans="1:50" ht="24" x14ac:dyDescent="0.25">
      <c r="A427" s="120">
        <v>46042.208333333489</v>
      </c>
      <c r="B427" s="28" t="s">
        <v>552</v>
      </c>
      <c r="C427" s="25" t="s">
        <v>427</v>
      </c>
      <c r="D427" s="25" t="s">
        <v>430</v>
      </c>
      <c r="E427" s="25" t="s">
        <v>423</v>
      </c>
      <c r="F427" s="29" t="s">
        <v>243</v>
      </c>
      <c r="G427" s="29" t="s">
        <v>19</v>
      </c>
      <c r="H427" s="29" t="s">
        <v>23</v>
      </c>
      <c r="I427" s="29" t="s">
        <v>579</v>
      </c>
      <c r="J427" s="29" t="s">
        <v>868</v>
      </c>
      <c r="K427" s="25" t="s">
        <v>285</v>
      </c>
      <c r="L427" s="25" t="s">
        <v>1401</v>
      </c>
      <c r="M427" s="25" t="s">
        <v>1402</v>
      </c>
      <c r="N427" s="25" t="s">
        <v>959</v>
      </c>
      <c r="O427" s="25">
        <v>0</v>
      </c>
      <c r="P427" s="25" t="s">
        <v>5126</v>
      </c>
      <c r="Q427" s="28" t="s">
        <v>0</v>
      </c>
      <c r="R427" s="29" t="s">
        <v>1401</v>
      </c>
      <c r="S427" s="27" t="s">
        <v>1403</v>
      </c>
      <c r="T427" s="27" t="s">
        <v>1404</v>
      </c>
      <c r="U427" s="28" t="s">
        <v>293</v>
      </c>
      <c r="V427" s="26" t="s">
        <v>285</v>
      </c>
      <c r="W427" s="26" t="s">
        <v>630</v>
      </c>
      <c r="X427" s="26" t="s">
        <v>411</v>
      </c>
      <c r="Y427" s="37" t="s">
        <v>24</v>
      </c>
      <c r="Z427" s="37" t="s">
        <v>66</v>
      </c>
      <c r="AA427" s="37" t="s">
        <v>67</v>
      </c>
      <c r="AB427" s="30">
        <v>1000</v>
      </c>
      <c r="AC427" s="30">
        <v>500</v>
      </c>
      <c r="AD427" s="31">
        <v>500</v>
      </c>
      <c r="AE427" s="30">
        <v>500</v>
      </c>
      <c r="AF427" s="30">
        <v>500</v>
      </c>
      <c r="AG427" s="32">
        <v>500</v>
      </c>
      <c r="AH427" s="30">
        <v>500</v>
      </c>
      <c r="AI427" s="10" t="s">
        <v>573</v>
      </c>
      <c r="AJ427" s="30">
        <v>500</v>
      </c>
      <c r="AK427" s="30">
        <v>0</v>
      </c>
      <c r="AL427" s="30">
        <v>0</v>
      </c>
      <c r="AM427" s="30">
        <v>0</v>
      </c>
      <c r="AN427" s="30">
        <v>0</v>
      </c>
      <c r="AO427" s="30">
        <v>0</v>
      </c>
      <c r="AP427" s="30">
        <v>0</v>
      </c>
      <c r="AQ427" s="30">
        <v>0</v>
      </c>
      <c r="AR427" s="30">
        <v>0</v>
      </c>
      <c r="AS427" s="30">
        <v>0</v>
      </c>
      <c r="AT427" s="30">
        <v>0</v>
      </c>
      <c r="AU427" s="121">
        <v>0</v>
      </c>
      <c r="AV427" s="129" t="s">
        <v>920</v>
      </c>
      <c r="AW427" s="129" t="s">
        <v>785</v>
      </c>
      <c r="AX427" s="129" t="s">
        <v>23</v>
      </c>
    </row>
    <row r="428" spans="1:50" ht="24" x14ac:dyDescent="0.25">
      <c r="A428" s="120">
        <v>46042.208333333489</v>
      </c>
      <c r="B428" s="28" t="s">
        <v>552</v>
      </c>
      <c r="C428" s="25" t="s">
        <v>427</v>
      </c>
      <c r="D428" s="25" t="s">
        <v>430</v>
      </c>
      <c r="E428" s="25" t="s">
        <v>423</v>
      </c>
      <c r="F428" s="29" t="s">
        <v>243</v>
      </c>
      <c r="G428" s="29" t="s">
        <v>19</v>
      </c>
      <c r="H428" s="29" t="s">
        <v>23</v>
      </c>
      <c r="I428" s="29" t="s">
        <v>269</v>
      </c>
      <c r="J428" s="29" t="s">
        <v>868</v>
      </c>
      <c r="K428" s="25" t="s">
        <v>453</v>
      </c>
      <c r="L428" s="25" t="s">
        <v>1401</v>
      </c>
      <c r="M428" s="25" t="s">
        <v>1402</v>
      </c>
      <c r="N428" s="25" t="s">
        <v>959</v>
      </c>
      <c r="O428" s="25">
        <v>0</v>
      </c>
      <c r="P428" s="25" t="s">
        <v>5126</v>
      </c>
      <c r="Q428" s="28" t="s">
        <v>0</v>
      </c>
      <c r="R428" s="29" t="s">
        <v>1401</v>
      </c>
      <c r="S428" s="27" t="s">
        <v>1403</v>
      </c>
      <c r="T428" s="27" t="s">
        <v>1404</v>
      </c>
      <c r="U428" s="28" t="s">
        <v>294</v>
      </c>
      <c r="V428" s="26" t="s">
        <v>453</v>
      </c>
      <c r="W428" s="26" t="s">
        <v>631</v>
      </c>
      <c r="X428" s="26" t="s">
        <v>411</v>
      </c>
      <c r="Y428" s="37" t="s">
        <v>28</v>
      </c>
      <c r="Z428" s="37" t="s">
        <v>178</v>
      </c>
      <c r="AA428" s="37" t="s">
        <v>177</v>
      </c>
      <c r="AB428" s="30">
        <v>1000</v>
      </c>
      <c r="AC428" s="30">
        <v>1000</v>
      </c>
      <c r="AD428" s="31">
        <v>0</v>
      </c>
      <c r="AE428" s="30">
        <v>1000</v>
      </c>
      <c r="AF428" s="30">
        <v>1000</v>
      </c>
      <c r="AG428" s="32">
        <v>0</v>
      </c>
      <c r="AH428" s="30">
        <v>1000</v>
      </c>
      <c r="AI428" s="10" t="s">
        <v>573</v>
      </c>
      <c r="AJ428" s="30">
        <v>1000</v>
      </c>
      <c r="AK428" s="30">
        <v>0</v>
      </c>
      <c r="AL428" s="30">
        <v>0</v>
      </c>
      <c r="AM428" s="30">
        <v>0</v>
      </c>
      <c r="AN428" s="30">
        <v>0</v>
      </c>
      <c r="AO428" s="30">
        <v>0</v>
      </c>
      <c r="AP428" s="30">
        <v>0</v>
      </c>
      <c r="AQ428" s="30">
        <v>0</v>
      </c>
      <c r="AR428" s="30">
        <v>0</v>
      </c>
      <c r="AS428" s="30">
        <v>0</v>
      </c>
      <c r="AT428" s="30">
        <v>0</v>
      </c>
      <c r="AU428" s="121">
        <v>0</v>
      </c>
      <c r="AV428" s="129" t="s">
        <v>784</v>
      </c>
      <c r="AW428" s="129" t="s">
        <v>796</v>
      </c>
      <c r="AX428" s="129" t="s">
        <v>23</v>
      </c>
    </row>
    <row r="429" spans="1:50" ht="24" x14ac:dyDescent="0.25">
      <c r="A429" s="120">
        <v>46042.208333333489</v>
      </c>
      <c r="B429" s="28" t="s">
        <v>552</v>
      </c>
      <c r="C429" s="25" t="s">
        <v>427</v>
      </c>
      <c r="D429" s="25" t="s">
        <v>430</v>
      </c>
      <c r="E429" s="25" t="s">
        <v>423</v>
      </c>
      <c r="F429" s="29" t="s">
        <v>243</v>
      </c>
      <c r="G429" s="29" t="s">
        <v>19</v>
      </c>
      <c r="H429" s="29" t="s">
        <v>23</v>
      </c>
      <c r="I429" s="29" t="s">
        <v>579</v>
      </c>
      <c r="J429" s="29" t="s">
        <v>868</v>
      </c>
      <c r="K429" s="25" t="s">
        <v>453</v>
      </c>
      <c r="L429" s="25" t="s">
        <v>1401</v>
      </c>
      <c r="M429" s="25" t="s">
        <v>1402</v>
      </c>
      <c r="N429" s="25" t="s">
        <v>959</v>
      </c>
      <c r="O429" s="25">
        <v>0</v>
      </c>
      <c r="P429" s="25" t="s">
        <v>5126</v>
      </c>
      <c r="Q429" s="28" t="s">
        <v>0</v>
      </c>
      <c r="R429" s="29" t="s">
        <v>1401</v>
      </c>
      <c r="S429" s="27" t="s">
        <v>1403</v>
      </c>
      <c r="T429" s="27" t="s">
        <v>1404</v>
      </c>
      <c r="U429" s="28" t="s">
        <v>294</v>
      </c>
      <c r="V429" s="26" t="s">
        <v>453</v>
      </c>
      <c r="W429" s="26" t="s">
        <v>631</v>
      </c>
      <c r="X429" s="26" t="s">
        <v>411</v>
      </c>
      <c r="Y429" s="37" t="s">
        <v>24</v>
      </c>
      <c r="Z429" s="37" t="s">
        <v>66</v>
      </c>
      <c r="AA429" s="37" t="s">
        <v>67</v>
      </c>
      <c r="AB429" s="30">
        <v>500</v>
      </c>
      <c r="AC429" s="30">
        <v>500</v>
      </c>
      <c r="AD429" s="31">
        <v>0</v>
      </c>
      <c r="AE429" s="30">
        <v>500</v>
      </c>
      <c r="AF429" s="30">
        <v>500</v>
      </c>
      <c r="AG429" s="32">
        <v>0</v>
      </c>
      <c r="AH429" s="30">
        <v>500</v>
      </c>
      <c r="AI429" s="10" t="s">
        <v>573</v>
      </c>
      <c r="AJ429" s="30">
        <v>500</v>
      </c>
      <c r="AK429" s="30">
        <v>0</v>
      </c>
      <c r="AL429" s="30">
        <v>0</v>
      </c>
      <c r="AM429" s="30">
        <v>0</v>
      </c>
      <c r="AN429" s="30">
        <v>0</v>
      </c>
      <c r="AO429" s="30">
        <v>0</v>
      </c>
      <c r="AP429" s="30">
        <v>0</v>
      </c>
      <c r="AQ429" s="30">
        <v>0</v>
      </c>
      <c r="AR429" s="30">
        <v>0</v>
      </c>
      <c r="AS429" s="30">
        <v>0</v>
      </c>
      <c r="AT429" s="30">
        <v>0</v>
      </c>
      <c r="AU429" s="121">
        <v>0</v>
      </c>
      <c r="AV429" s="129" t="s">
        <v>784</v>
      </c>
      <c r="AW429" s="129" t="s">
        <v>796</v>
      </c>
      <c r="AX429" s="129" t="s">
        <v>23</v>
      </c>
    </row>
    <row r="430" spans="1:50" ht="24" x14ac:dyDescent="0.25">
      <c r="A430" s="120">
        <v>46042.208333333489</v>
      </c>
      <c r="B430" s="28" t="s">
        <v>552</v>
      </c>
      <c r="C430" s="25" t="s">
        <v>427</v>
      </c>
      <c r="D430" s="25" t="s">
        <v>430</v>
      </c>
      <c r="E430" s="25" t="s">
        <v>423</v>
      </c>
      <c r="F430" s="29" t="s">
        <v>243</v>
      </c>
      <c r="G430" s="29" t="s">
        <v>19</v>
      </c>
      <c r="H430" s="29" t="s">
        <v>178</v>
      </c>
      <c r="I430" s="29" t="s">
        <v>269</v>
      </c>
      <c r="J430" s="29" t="s">
        <v>868</v>
      </c>
      <c r="K430" s="25" t="s">
        <v>278</v>
      </c>
      <c r="L430" s="25" t="s">
        <v>1401</v>
      </c>
      <c r="M430" s="25" t="s">
        <v>1402</v>
      </c>
      <c r="N430" s="25" t="s">
        <v>959</v>
      </c>
      <c r="O430" s="25">
        <v>0</v>
      </c>
      <c r="P430" s="25" t="s">
        <v>5126</v>
      </c>
      <c r="Q430" s="28" t="s">
        <v>0</v>
      </c>
      <c r="R430" s="29" t="s">
        <v>1401</v>
      </c>
      <c r="S430" s="27" t="s">
        <v>1403</v>
      </c>
      <c r="T430" s="27" t="s">
        <v>1404</v>
      </c>
      <c r="U430" s="28" t="s">
        <v>286</v>
      </c>
      <c r="V430" s="26" t="s">
        <v>278</v>
      </c>
      <c r="W430" s="26" t="s">
        <v>626</v>
      </c>
      <c r="X430" s="26" t="s">
        <v>411</v>
      </c>
      <c r="Y430" s="37" t="s">
        <v>28</v>
      </c>
      <c r="Z430" s="37" t="s">
        <v>178</v>
      </c>
      <c r="AA430" s="37" t="s">
        <v>177</v>
      </c>
      <c r="AB430" s="30">
        <v>1000</v>
      </c>
      <c r="AC430" s="30">
        <v>1000</v>
      </c>
      <c r="AD430" s="31">
        <v>0</v>
      </c>
      <c r="AE430" s="30">
        <v>1000</v>
      </c>
      <c r="AF430" s="30">
        <v>1000</v>
      </c>
      <c r="AG430" s="32">
        <v>0</v>
      </c>
      <c r="AH430" s="30">
        <v>1000</v>
      </c>
      <c r="AI430" s="10" t="s">
        <v>573</v>
      </c>
      <c r="AJ430" s="30">
        <v>1000</v>
      </c>
      <c r="AK430" s="30">
        <v>0</v>
      </c>
      <c r="AL430" s="30">
        <v>0</v>
      </c>
      <c r="AM430" s="30">
        <v>0</v>
      </c>
      <c r="AN430" s="30">
        <v>0</v>
      </c>
      <c r="AO430" s="30">
        <v>0</v>
      </c>
      <c r="AP430" s="30">
        <v>0</v>
      </c>
      <c r="AQ430" s="30">
        <v>0</v>
      </c>
      <c r="AR430" s="30">
        <v>0</v>
      </c>
      <c r="AS430" s="30">
        <v>0</v>
      </c>
      <c r="AT430" s="30">
        <v>0</v>
      </c>
      <c r="AU430" s="121">
        <v>0</v>
      </c>
      <c r="AV430" s="129" t="s">
        <v>784</v>
      </c>
      <c r="AW430" s="129" t="s">
        <v>796</v>
      </c>
      <c r="AX430" s="129" t="s">
        <v>23</v>
      </c>
    </row>
    <row r="431" spans="1:50" ht="24" x14ac:dyDescent="0.25">
      <c r="A431" s="120">
        <v>46042.208333333489</v>
      </c>
      <c r="B431" s="28" t="s">
        <v>552</v>
      </c>
      <c r="C431" s="25" t="s">
        <v>427</v>
      </c>
      <c r="D431" s="25" t="s">
        <v>430</v>
      </c>
      <c r="E431" s="25" t="s">
        <v>423</v>
      </c>
      <c r="F431" s="29" t="s">
        <v>243</v>
      </c>
      <c r="G431" s="29" t="s">
        <v>19</v>
      </c>
      <c r="H431" s="29" t="s">
        <v>91</v>
      </c>
      <c r="I431" s="29" t="s">
        <v>579</v>
      </c>
      <c r="J431" s="29" t="s">
        <v>868</v>
      </c>
      <c r="K431" s="25" t="s">
        <v>278</v>
      </c>
      <c r="L431" s="25" t="s">
        <v>1401</v>
      </c>
      <c r="M431" s="25" t="s">
        <v>1402</v>
      </c>
      <c r="N431" s="25" t="s">
        <v>959</v>
      </c>
      <c r="O431" s="25">
        <v>0</v>
      </c>
      <c r="P431" s="25" t="s">
        <v>5126</v>
      </c>
      <c r="Q431" s="28" t="s">
        <v>0</v>
      </c>
      <c r="R431" s="29" t="s">
        <v>1401</v>
      </c>
      <c r="S431" s="27" t="s">
        <v>1403</v>
      </c>
      <c r="T431" s="27" t="s">
        <v>1404</v>
      </c>
      <c r="U431" s="28" t="s">
        <v>286</v>
      </c>
      <c r="V431" s="26" t="s">
        <v>278</v>
      </c>
      <c r="W431" s="26" t="s">
        <v>626</v>
      </c>
      <c r="X431" s="26" t="s">
        <v>411</v>
      </c>
      <c r="Y431" s="37" t="s">
        <v>24</v>
      </c>
      <c r="Z431" s="37" t="s">
        <v>66</v>
      </c>
      <c r="AA431" s="37" t="s">
        <v>67</v>
      </c>
      <c r="AB431" s="30">
        <v>500</v>
      </c>
      <c r="AC431" s="30">
        <v>500</v>
      </c>
      <c r="AD431" s="31">
        <v>0</v>
      </c>
      <c r="AE431" s="30">
        <v>500</v>
      </c>
      <c r="AF431" s="30">
        <v>500</v>
      </c>
      <c r="AG431" s="32">
        <v>0</v>
      </c>
      <c r="AH431" s="30">
        <v>500</v>
      </c>
      <c r="AI431" s="10" t="s">
        <v>573</v>
      </c>
      <c r="AJ431" s="30">
        <v>500</v>
      </c>
      <c r="AK431" s="30">
        <v>0</v>
      </c>
      <c r="AL431" s="30">
        <v>0</v>
      </c>
      <c r="AM431" s="30">
        <v>0</v>
      </c>
      <c r="AN431" s="30">
        <v>0</v>
      </c>
      <c r="AO431" s="30">
        <v>0</v>
      </c>
      <c r="AP431" s="30">
        <v>0</v>
      </c>
      <c r="AQ431" s="30">
        <v>0</v>
      </c>
      <c r="AR431" s="30">
        <v>0</v>
      </c>
      <c r="AS431" s="30">
        <v>0</v>
      </c>
      <c r="AT431" s="30">
        <v>0</v>
      </c>
      <c r="AU431" s="121">
        <v>0</v>
      </c>
      <c r="AV431" s="129" t="s">
        <v>784</v>
      </c>
      <c r="AW431" s="129" t="s">
        <v>796</v>
      </c>
      <c r="AX431" s="129" t="s">
        <v>23</v>
      </c>
    </row>
    <row r="432" spans="1:50" ht="24" x14ac:dyDescent="0.25">
      <c r="A432" s="120">
        <v>46042</v>
      </c>
      <c r="B432" s="28" t="s">
        <v>552</v>
      </c>
      <c r="C432" s="25" t="s">
        <v>427</v>
      </c>
      <c r="D432" s="25" t="s">
        <v>459</v>
      </c>
      <c r="E432" s="25" t="s">
        <v>423</v>
      </c>
      <c r="F432" s="29" t="s">
        <v>287</v>
      </c>
      <c r="G432" s="29" t="s">
        <v>20</v>
      </c>
      <c r="H432" s="29" t="s">
        <v>422</v>
      </c>
      <c r="I432" s="29" t="s">
        <v>579</v>
      </c>
      <c r="J432" s="29" t="s">
        <v>868</v>
      </c>
      <c r="K432" s="25" t="s">
        <v>451</v>
      </c>
      <c r="L432" s="25" t="s">
        <v>1330</v>
      </c>
      <c r="M432" s="25" t="s">
        <v>1405</v>
      </c>
      <c r="N432" s="25" t="s">
        <v>1205</v>
      </c>
      <c r="O432" s="25">
        <v>10776862857</v>
      </c>
      <c r="P432" s="25" t="s">
        <v>5127</v>
      </c>
      <c r="Q432" s="28" t="s">
        <v>0</v>
      </c>
      <c r="R432" s="29" t="s">
        <v>1406</v>
      </c>
      <c r="S432" s="27" t="s">
        <v>1407</v>
      </c>
      <c r="T432" s="27" t="s">
        <v>1408</v>
      </c>
      <c r="U432" s="28" t="s">
        <v>303</v>
      </c>
      <c r="V432" s="26" t="s">
        <v>451</v>
      </c>
      <c r="W432" s="26" t="s">
        <v>648</v>
      </c>
      <c r="X432" s="26" t="s">
        <v>411</v>
      </c>
      <c r="Y432" s="37" t="s">
        <v>200</v>
      </c>
      <c r="Z432" s="37" t="s">
        <v>586</v>
      </c>
      <c r="AA432" s="37" t="s">
        <v>585</v>
      </c>
      <c r="AB432" s="30">
        <v>15000</v>
      </c>
      <c r="AC432" s="30">
        <v>15000</v>
      </c>
      <c r="AD432" s="31">
        <v>0</v>
      </c>
      <c r="AE432" s="30">
        <v>15000</v>
      </c>
      <c r="AF432" s="30">
        <v>15000</v>
      </c>
      <c r="AG432" s="32">
        <v>0</v>
      </c>
      <c r="AH432" s="30">
        <v>15000</v>
      </c>
      <c r="AI432" s="10" t="s">
        <v>573</v>
      </c>
      <c r="AJ432" s="30">
        <v>0</v>
      </c>
      <c r="AK432" s="30">
        <v>5000</v>
      </c>
      <c r="AL432" s="30">
        <v>5000</v>
      </c>
      <c r="AM432" s="30">
        <v>5000</v>
      </c>
      <c r="AN432" s="30">
        <v>0</v>
      </c>
      <c r="AO432" s="30">
        <v>0</v>
      </c>
      <c r="AP432" s="30">
        <v>0</v>
      </c>
      <c r="AQ432" s="30">
        <v>0</v>
      </c>
      <c r="AR432" s="30">
        <v>0</v>
      </c>
      <c r="AS432" s="30">
        <v>0</v>
      </c>
      <c r="AT432" s="30">
        <v>0</v>
      </c>
      <c r="AU432" s="121">
        <v>0</v>
      </c>
      <c r="AV432" s="129" t="s">
        <v>784</v>
      </c>
      <c r="AW432" s="129" t="s">
        <v>796</v>
      </c>
      <c r="AX432" s="129" t="s">
        <v>291</v>
      </c>
    </row>
    <row r="433" spans="1:50" ht="24" x14ac:dyDescent="0.25">
      <c r="A433" s="120">
        <v>46042</v>
      </c>
      <c r="B433" s="28" t="s">
        <v>552</v>
      </c>
      <c r="C433" s="25" t="s">
        <v>427</v>
      </c>
      <c r="D433" s="25" t="s">
        <v>430</v>
      </c>
      <c r="E433" s="25" t="s">
        <v>423</v>
      </c>
      <c r="F433" s="29" t="s">
        <v>243</v>
      </c>
      <c r="G433" s="29" t="s">
        <v>19</v>
      </c>
      <c r="H433" s="29" t="s">
        <v>581</v>
      </c>
      <c r="I433" s="29" t="s">
        <v>269</v>
      </c>
      <c r="J433" s="29" t="s">
        <v>777</v>
      </c>
      <c r="K433" s="25" t="s">
        <v>430</v>
      </c>
      <c r="L433" s="25" t="s">
        <v>1336</v>
      </c>
      <c r="M433" s="25" t="s">
        <v>1409</v>
      </c>
      <c r="N433" s="25" t="s">
        <v>1205</v>
      </c>
      <c r="O433" s="25">
        <v>20269985900</v>
      </c>
      <c r="P433" s="25" t="s">
        <v>5128</v>
      </c>
      <c r="Q433" s="28" t="s">
        <v>0</v>
      </c>
      <c r="R433" s="29" t="s">
        <v>957</v>
      </c>
      <c r="S433" s="27" t="s">
        <v>1410</v>
      </c>
      <c r="T433" s="27" t="s">
        <v>1411</v>
      </c>
      <c r="U433" s="28" t="s">
        <v>270</v>
      </c>
      <c r="V433" s="26" t="s">
        <v>430</v>
      </c>
      <c r="W433" s="26" t="s">
        <v>593</v>
      </c>
      <c r="X433" s="26" t="s">
        <v>411</v>
      </c>
      <c r="Y433" s="37" t="s">
        <v>98</v>
      </c>
      <c r="Z433" s="37" t="s">
        <v>100</v>
      </c>
      <c r="AA433" s="37" t="s">
        <v>99</v>
      </c>
      <c r="AB433" s="30">
        <v>14400</v>
      </c>
      <c r="AC433" s="30">
        <v>14400</v>
      </c>
      <c r="AD433" s="31">
        <v>0</v>
      </c>
      <c r="AE433" s="30">
        <v>14400</v>
      </c>
      <c r="AF433" s="30">
        <v>4501.5</v>
      </c>
      <c r="AG433" s="32">
        <v>9898.5</v>
      </c>
      <c r="AH433" s="30">
        <v>4501.5</v>
      </c>
      <c r="AI433" s="10" t="s">
        <v>573</v>
      </c>
      <c r="AJ433" s="30">
        <v>586.5</v>
      </c>
      <c r="AK433" s="30">
        <v>584.5</v>
      </c>
      <c r="AL433" s="30">
        <v>0</v>
      </c>
      <c r="AM433" s="30">
        <v>1301.5</v>
      </c>
      <c r="AN433" s="30">
        <v>691</v>
      </c>
      <c r="AO433" s="30">
        <v>620</v>
      </c>
      <c r="AP433" s="30">
        <v>718</v>
      </c>
      <c r="AQ433" s="30">
        <v>0</v>
      </c>
      <c r="AR433" s="30">
        <v>0</v>
      </c>
      <c r="AS433" s="30">
        <v>0</v>
      </c>
      <c r="AT433" s="30">
        <v>0</v>
      </c>
      <c r="AU433" s="121">
        <v>0</v>
      </c>
      <c r="AV433" s="129" t="s">
        <v>784</v>
      </c>
      <c r="AW433" s="129" t="s">
        <v>785</v>
      </c>
      <c r="AX433" s="129" t="s">
        <v>527</v>
      </c>
    </row>
    <row r="434" spans="1:50" ht="36" x14ac:dyDescent="0.25">
      <c r="A434" s="120">
        <v>46042</v>
      </c>
      <c r="B434" s="28" t="s">
        <v>552</v>
      </c>
      <c r="C434" s="25" t="s">
        <v>427</v>
      </c>
      <c r="D434" s="25" t="s">
        <v>429</v>
      </c>
      <c r="E434" s="25" t="s">
        <v>423</v>
      </c>
      <c r="F434" s="29" t="s">
        <v>243</v>
      </c>
      <c r="G434" s="29" t="s">
        <v>19</v>
      </c>
      <c r="H434" s="29" t="s">
        <v>422</v>
      </c>
      <c r="I434" s="29" t="s">
        <v>579</v>
      </c>
      <c r="J434" s="29" t="s">
        <v>777</v>
      </c>
      <c r="K434" s="25" t="s">
        <v>429</v>
      </c>
      <c r="L434" s="25" t="s">
        <v>1284</v>
      </c>
      <c r="M434" s="25" t="s">
        <v>1412</v>
      </c>
      <c r="N434" s="25" t="s">
        <v>1205</v>
      </c>
      <c r="O434" s="25">
        <v>10722032981</v>
      </c>
      <c r="P434" s="25" t="s">
        <v>5129</v>
      </c>
      <c r="Q434" s="28" t="s">
        <v>0</v>
      </c>
      <c r="R434" s="29" t="s">
        <v>1413</v>
      </c>
      <c r="S434" s="27" t="s">
        <v>1414</v>
      </c>
      <c r="T434" s="27" t="s">
        <v>1415</v>
      </c>
      <c r="U434" s="28" t="s">
        <v>277</v>
      </c>
      <c r="V434" s="26" t="s">
        <v>429</v>
      </c>
      <c r="W434" s="26" t="s">
        <v>617</v>
      </c>
      <c r="X434" s="26" t="s">
        <v>411</v>
      </c>
      <c r="Y434" s="37" t="s">
        <v>200</v>
      </c>
      <c r="Z434" s="37" t="s">
        <v>586</v>
      </c>
      <c r="AA434" s="37" t="s">
        <v>585</v>
      </c>
      <c r="AB434" s="30">
        <v>18000</v>
      </c>
      <c r="AC434" s="30">
        <v>18000</v>
      </c>
      <c r="AD434" s="31">
        <v>0</v>
      </c>
      <c r="AE434" s="30">
        <v>18000</v>
      </c>
      <c r="AF434" s="30">
        <v>18000</v>
      </c>
      <c r="AG434" s="32">
        <v>0</v>
      </c>
      <c r="AH434" s="30">
        <v>18000</v>
      </c>
      <c r="AI434" s="10" t="s">
        <v>573</v>
      </c>
      <c r="AJ434" s="30">
        <v>0</v>
      </c>
      <c r="AK434" s="30">
        <v>6000</v>
      </c>
      <c r="AL434" s="30">
        <v>6000</v>
      </c>
      <c r="AM434" s="30">
        <v>6000</v>
      </c>
      <c r="AN434" s="30">
        <v>0</v>
      </c>
      <c r="AO434" s="30">
        <v>0</v>
      </c>
      <c r="AP434" s="30">
        <v>0</v>
      </c>
      <c r="AQ434" s="30">
        <v>0</v>
      </c>
      <c r="AR434" s="30">
        <v>0</v>
      </c>
      <c r="AS434" s="30">
        <v>0</v>
      </c>
      <c r="AT434" s="30">
        <v>0</v>
      </c>
      <c r="AU434" s="121">
        <v>0</v>
      </c>
      <c r="AV434" s="129" t="s">
        <v>784</v>
      </c>
      <c r="AW434" s="129" t="s">
        <v>796</v>
      </c>
      <c r="AX434" s="129" t="s">
        <v>797</v>
      </c>
    </row>
    <row r="435" spans="1:50" ht="24" x14ac:dyDescent="0.25">
      <c r="A435" s="120">
        <v>46042</v>
      </c>
      <c r="B435" s="28" t="s">
        <v>552</v>
      </c>
      <c r="C435" s="25" t="s">
        <v>427</v>
      </c>
      <c r="D435" s="25" t="s">
        <v>430</v>
      </c>
      <c r="E435" s="25" t="s">
        <v>423</v>
      </c>
      <c r="F435" s="29" t="s">
        <v>243</v>
      </c>
      <c r="G435" s="29" t="s">
        <v>19</v>
      </c>
      <c r="H435" s="29" t="s">
        <v>178</v>
      </c>
      <c r="I435" s="29" t="s">
        <v>269</v>
      </c>
      <c r="J435" s="29" t="s">
        <v>868</v>
      </c>
      <c r="K435" s="25" t="s">
        <v>283</v>
      </c>
      <c r="L435" s="25" t="s">
        <v>1416</v>
      </c>
      <c r="M435" s="25" t="s">
        <v>1417</v>
      </c>
      <c r="N435" s="25" t="s">
        <v>1418</v>
      </c>
      <c r="O435" s="25">
        <v>10415677796</v>
      </c>
      <c r="P435" s="25" t="s">
        <v>5130</v>
      </c>
      <c r="Q435" s="28" t="s">
        <v>0</v>
      </c>
      <c r="R435" s="29" t="s">
        <v>1419</v>
      </c>
      <c r="S435" s="27" t="s">
        <v>1420</v>
      </c>
      <c r="T435" s="27" t="s">
        <v>1421</v>
      </c>
      <c r="U435" s="28" t="s">
        <v>292</v>
      </c>
      <c r="V435" s="26" t="s">
        <v>283</v>
      </c>
      <c r="W435" s="26" t="s">
        <v>629</v>
      </c>
      <c r="X435" s="26" t="s">
        <v>411</v>
      </c>
      <c r="Y435" s="37" t="s">
        <v>28</v>
      </c>
      <c r="Z435" s="37" t="s">
        <v>178</v>
      </c>
      <c r="AA435" s="37" t="s">
        <v>177</v>
      </c>
      <c r="AB435" s="30">
        <v>1617</v>
      </c>
      <c r="AC435" s="30">
        <v>1617</v>
      </c>
      <c r="AD435" s="31">
        <v>0</v>
      </c>
      <c r="AE435" s="30">
        <v>1617</v>
      </c>
      <c r="AF435" s="30">
        <v>1617</v>
      </c>
      <c r="AG435" s="32">
        <v>0</v>
      </c>
      <c r="AH435" s="30">
        <v>1617</v>
      </c>
      <c r="AI435" s="10" t="s">
        <v>573</v>
      </c>
      <c r="AJ435" s="30">
        <v>0</v>
      </c>
      <c r="AK435" s="30">
        <v>1617</v>
      </c>
      <c r="AL435" s="30">
        <v>0</v>
      </c>
      <c r="AM435" s="30">
        <v>0</v>
      </c>
      <c r="AN435" s="30">
        <v>0</v>
      </c>
      <c r="AO435" s="30">
        <v>0</v>
      </c>
      <c r="AP435" s="30">
        <v>0</v>
      </c>
      <c r="AQ435" s="30">
        <v>0</v>
      </c>
      <c r="AR435" s="30">
        <v>0</v>
      </c>
      <c r="AS435" s="30">
        <v>0</v>
      </c>
      <c r="AT435" s="30">
        <v>0</v>
      </c>
      <c r="AU435" s="121">
        <v>0</v>
      </c>
      <c r="AV435" s="129" t="s">
        <v>784</v>
      </c>
      <c r="AW435" s="129" t="s">
        <v>796</v>
      </c>
      <c r="AX435" s="129" t="s">
        <v>1256</v>
      </c>
    </row>
    <row r="436" spans="1:50" ht="24" x14ac:dyDescent="0.25">
      <c r="A436" s="120">
        <v>46042</v>
      </c>
      <c r="B436" s="28" t="s">
        <v>552</v>
      </c>
      <c r="C436" s="25" t="s">
        <v>427</v>
      </c>
      <c r="D436" s="25" t="s">
        <v>429</v>
      </c>
      <c r="E436" s="25" t="s">
        <v>423</v>
      </c>
      <c r="F436" s="29" t="s">
        <v>243</v>
      </c>
      <c r="G436" s="29" t="s">
        <v>19</v>
      </c>
      <c r="H436" s="29" t="s">
        <v>422</v>
      </c>
      <c r="I436" s="29" t="s">
        <v>579</v>
      </c>
      <c r="J436" s="29" t="s">
        <v>777</v>
      </c>
      <c r="K436" s="25" t="s">
        <v>429</v>
      </c>
      <c r="L436" s="25" t="s">
        <v>1288</v>
      </c>
      <c r="M436" s="25" t="s">
        <v>1422</v>
      </c>
      <c r="N436" s="25" t="s">
        <v>1205</v>
      </c>
      <c r="O436" s="25">
        <v>10427128488</v>
      </c>
      <c r="P436" s="25" t="s">
        <v>5131</v>
      </c>
      <c r="Q436" s="28" t="s">
        <v>0</v>
      </c>
      <c r="R436" s="29" t="s">
        <v>1423</v>
      </c>
      <c r="S436" s="27" t="s">
        <v>1424</v>
      </c>
      <c r="T436" s="27" t="s">
        <v>1425</v>
      </c>
      <c r="U436" s="28" t="s">
        <v>277</v>
      </c>
      <c r="V436" s="26" t="s">
        <v>429</v>
      </c>
      <c r="W436" s="26" t="s">
        <v>617</v>
      </c>
      <c r="X436" s="26" t="s">
        <v>411</v>
      </c>
      <c r="Y436" s="37" t="s">
        <v>200</v>
      </c>
      <c r="Z436" s="37" t="s">
        <v>586</v>
      </c>
      <c r="AA436" s="37" t="s">
        <v>585</v>
      </c>
      <c r="AB436" s="30">
        <v>15000</v>
      </c>
      <c r="AC436" s="30">
        <v>15000</v>
      </c>
      <c r="AD436" s="31">
        <v>0</v>
      </c>
      <c r="AE436" s="30">
        <v>15000</v>
      </c>
      <c r="AF436" s="30">
        <v>15000</v>
      </c>
      <c r="AG436" s="32">
        <v>0</v>
      </c>
      <c r="AH436" s="30">
        <v>15000</v>
      </c>
      <c r="AI436" s="10" t="s">
        <v>573</v>
      </c>
      <c r="AJ436" s="30">
        <v>0</v>
      </c>
      <c r="AK436" s="30">
        <v>5000</v>
      </c>
      <c r="AL436" s="30">
        <v>10000</v>
      </c>
      <c r="AM436" s="30">
        <v>0</v>
      </c>
      <c r="AN436" s="30">
        <v>0</v>
      </c>
      <c r="AO436" s="30">
        <v>0</v>
      </c>
      <c r="AP436" s="30">
        <v>0</v>
      </c>
      <c r="AQ436" s="30">
        <v>0</v>
      </c>
      <c r="AR436" s="30">
        <v>0</v>
      </c>
      <c r="AS436" s="30">
        <v>0</v>
      </c>
      <c r="AT436" s="30">
        <v>0</v>
      </c>
      <c r="AU436" s="121">
        <v>0</v>
      </c>
      <c r="AV436" s="129" t="s">
        <v>784</v>
      </c>
      <c r="AW436" s="129" t="s">
        <v>796</v>
      </c>
      <c r="AX436" s="129" t="s">
        <v>797</v>
      </c>
    </row>
    <row r="437" spans="1:50" ht="24" x14ac:dyDescent="0.25">
      <c r="A437" s="120">
        <v>46042</v>
      </c>
      <c r="B437" s="28" t="s">
        <v>552</v>
      </c>
      <c r="C437" s="25" t="s">
        <v>427</v>
      </c>
      <c r="D437" s="25" t="s">
        <v>430</v>
      </c>
      <c r="E437" s="25" t="s">
        <v>423</v>
      </c>
      <c r="F437" s="29" t="s">
        <v>243</v>
      </c>
      <c r="G437" s="29" t="s">
        <v>19</v>
      </c>
      <c r="H437" s="29" t="s">
        <v>178</v>
      </c>
      <c r="I437" s="29" t="s">
        <v>269</v>
      </c>
      <c r="J437" s="29" t="s">
        <v>868</v>
      </c>
      <c r="K437" s="25" t="s">
        <v>283</v>
      </c>
      <c r="L437" s="25" t="s">
        <v>1426</v>
      </c>
      <c r="M437" s="25" t="s">
        <v>1427</v>
      </c>
      <c r="N437" s="25" t="s">
        <v>1418</v>
      </c>
      <c r="O437" s="25">
        <v>10717317225</v>
      </c>
      <c r="P437" s="25" t="s">
        <v>5132</v>
      </c>
      <c r="Q437" s="28" t="s">
        <v>0</v>
      </c>
      <c r="R437" s="29" t="s">
        <v>1428</v>
      </c>
      <c r="S437" s="27" t="s">
        <v>1429</v>
      </c>
      <c r="T437" s="27" t="s">
        <v>1430</v>
      </c>
      <c r="U437" s="28" t="s">
        <v>292</v>
      </c>
      <c r="V437" s="26" t="s">
        <v>283</v>
      </c>
      <c r="W437" s="26" t="s">
        <v>629</v>
      </c>
      <c r="X437" s="26" t="s">
        <v>411</v>
      </c>
      <c r="Y437" s="37" t="s">
        <v>28</v>
      </c>
      <c r="Z437" s="37" t="s">
        <v>178</v>
      </c>
      <c r="AA437" s="37" t="s">
        <v>177</v>
      </c>
      <c r="AB437" s="30">
        <v>1617</v>
      </c>
      <c r="AC437" s="30">
        <v>1617</v>
      </c>
      <c r="AD437" s="31">
        <v>0</v>
      </c>
      <c r="AE437" s="30">
        <v>1617</v>
      </c>
      <c r="AF437" s="30">
        <v>1617</v>
      </c>
      <c r="AG437" s="32">
        <v>0</v>
      </c>
      <c r="AH437" s="30">
        <v>1617</v>
      </c>
      <c r="AI437" s="10" t="s">
        <v>573</v>
      </c>
      <c r="AJ437" s="30">
        <v>0</v>
      </c>
      <c r="AK437" s="30">
        <v>1617</v>
      </c>
      <c r="AL437" s="30">
        <v>0</v>
      </c>
      <c r="AM437" s="30">
        <v>0</v>
      </c>
      <c r="AN437" s="30">
        <v>0</v>
      </c>
      <c r="AO437" s="30">
        <v>0</v>
      </c>
      <c r="AP437" s="30">
        <v>0</v>
      </c>
      <c r="AQ437" s="30">
        <v>0</v>
      </c>
      <c r="AR437" s="30">
        <v>0</v>
      </c>
      <c r="AS437" s="30">
        <v>0</v>
      </c>
      <c r="AT437" s="30">
        <v>0</v>
      </c>
      <c r="AU437" s="121">
        <v>0</v>
      </c>
      <c r="AV437" s="129" t="s">
        <v>784</v>
      </c>
      <c r="AW437" s="129" t="s">
        <v>796</v>
      </c>
      <c r="AX437" s="129" t="s">
        <v>1256</v>
      </c>
    </row>
    <row r="438" spans="1:50" ht="24" x14ac:dyDescent="0.25">
      <c r="A438" s="120">
        <v>46043</v>
      </c>
      <c r="B438" s="28" t="s">
        <v>552</v>
      </c>
      <c r="C438" s="25" t="s">
        <v>427</v>
      </c>
      <c r="D438" s="25" t="s">
        <v>425</v>
      </c>
      <c r="E438" s="25" t="s">
        <v>423</v>
      </c>
      <c r="F438" s="29" t="s">
        <v>243</v>
      </c>
      <c r="G438" s="29" t="s">
        <v>19</v>
      </c>
      <c r="H438" s="29" t="s">
        <v>422</v>
      </c>
      <c r="I438" s="29" t="s">
        <v>579</v>
      </c>
      <c r="J438" s="29" t="s">
        <v>777</v>
      </c>
      <c r="K438" s="25" t="s">
        <v>425</v>
      </c>
      <c r="L438" s="25" t="s">
        <v>1316</v>
      </c>
      <c r="M438" s="25" t="s">
        <v>1431</v>
      </c>
      <c r="N438" s="25" t="s">
        <v>1205</v>
      </c>
      <c r="O438" s="25">
        <v>10713856415</v>
      </c>
      <c r="P438" s="25" t="s">
        <v>5133</v>
      </c>
      <c r="Q438" s="28" t="s">
        <v>0</v>
      </c>
      <c r="R438" s="29" t="s">
        <v>1432</v>
      </c>
      <c r="S438" s="27" t="s">
        <v>1433</v>
      </c>
      <c r="T438" s="27" t="s">
        <v>1434</v>
      </c>
      <c r="U438" s="28" t="s">
        <v>274</v>
      </c>
      <c r="V438" s="26" t="s">
        <v>425</v>
      </c>
      <c r="W438" s="26" t="s">
        <v>610</v>
      </c>
      <c r="X438" s="26" t="s">
        <v>411</v>
      </c>
      <c r="Y438" s="37" t="s">
        <v>200</v>
      </c>
      <c r="Z438" s="37" t="s">
        <v>586</v>
      </c>
      <c r="AA438" s="37" t="s">
        <v>585</v>
      </c>
      <c r="AB438" s="30">
        <v>18000</v>
      </c>
      <c r="AC438" s="30">
        <v>18000</v>
      </c>
      <c r="AD438" s="31">
        <v>0</v>
      </c>
      <c r="AE438" s="30">
        <v>18000</v>
      </c>
      <c r="AF438" s="30">
        <v>18000</v>
      </c>
      <c r="AG438" s="32">
        <v>0</v>
      </c>
      <c r="AH438" s="30">
        <v>18000</v>
      </c>
      <c r="AI438" s="10" t="s">
        <v>573</v>
      </c>
      <c r="AJ438" s="30">
        <v>0</v>
      </c>
      <c r="AK438" s="30">
        <v>6000</v>
      </c>
      <c r="AL438" s="30">
        <v>6000</v>
      </c>
      <c r="AM438" s="30">
        <v>6000</v>
      </c>
      <c r="AN438" s="30">
        <v>0</v>
      </c>
      <c r="AO438" s="30">
        <v>0</v>
      </c>
      <c r="AP438" s="30">
        <v>0</v>
      </c>
      <c r="AQ438" s="30">
        <v>0</v>
      </c>
      <c r="AR438" s="30">
        <v>0</v>
      </c>
      <c r="AS438" s="30">
        <v>0</v>
      </c>
      <c r="AT438" s="30">
        <v>0</v>
      </c>
      <c r="AU438" s="121">
        <v>0</v>
      </c>
      <c r="AV438" s="129" t="s">
        <v>784</v>
      </c>
      <c r="AW438" s="129" t="s">
        <v>796</v>
      </c>
      <c r="AX438" s="129" t="s">
        <v>797</v>
      </c>
    </row>
    <row r="439" spans="1:50" ht="24" x14ac:dyDescent="0.25">
      <c r="A439" s="120">
        <v>46043</v>
      </c>
      <c r="B439" s="28" t="s">
        <v>552</v>
      </c>
      <c r="C439" s="25" t="s">
        <v>427</v>
      </c>
      <c r="D439" s="25" t="s">
        <v>430</v>
      </c>
      <c r="E439" s="25" t="s">
        <v>423</v>
      </c>
      <c r="F439" s="29" t="s">
        <v>243</v>
      </c>
      <c r="G439" s="29" t="s">
        <v>19</v>
      </c>
      <c r="H439" s="29" t="s">
        <v>178</v>
      </c>
      <c r="I439" s="29" t="s">
        <v>269</v>
      </c>
      <c r="J439" s="29" t="s">
        <v>868</v>
      </c>
      <c r="K439" s="25" t="s">
        <v>256</v>
      </c>
      <c r="L439" s="25" t="s">
        <v>1303</v>
      </c>
      <c r="M439" s="25" t="s">
        <v>1435</v>
      </c>
      <c r="N439" s="25" t="s">
        <v>1205</v>
      </c>
      <c r="O439" s="25">
        <v>10732565669</v>
      </c>
      <c r="P439" s="25" t="s">
        <v>5134</v>
      </c>
      <c r="Q439" s="28" t="s">
        <v>0</v>
      </c>
      <c r="R439" s="29" t="s">
        <v>1436</v>
      </c>
      <c r="S439" s="27" t="s">
        <v>1437</v>
      </c>
      <c r="T439" s="27" t="s">
        <v>1438</v>
      </c>
      <c r="U439" s="28" t="s">
        <v>257</v>
      </c>
      <c r="V439" s="26" t="s">
        <v>256</v>
      </c>
      <c r="W439" s="26" t="s">
        <v>559</v>
      </c>
      <c r="X439" s="26" t="s">
        <v>411</v>
      </c>
      <c r="Y439" s="37" t="s">
        <v>28</v>
      </c>
      <c r="Z439" s="37" t="s">
        <v>178</v>
      </c>
      <c r="AA439" s="37" t="s">
        <v>177</v>
      </c>
      <c r="AB439" s="30">
        <v>3900</v>
      </c>
      <c r="AC439" s="30">
        <v>3900</v>
      </c>
      <c r="AD439" s="31">
        <v>0</v>
      </c>
      <c r="AE439" s="30">
        <v>3900</v>
      </c>
      <c r="AF439" s="30">
        <v>3900</v>
      </c>
      <c r="AG439" s="32">
        <v>0</v>
      </c>
      <c r="AH439" s="30">
        <v>3900</v>
      </c>
      <c r="AI439" s="10" t="s">
        <v>573</v>
      </c>
      <c r="AJ439" s="30">
        <v>0</v>
      </c>
      <c r="AK439" s="30">
        <v>1300</v>
      </c>
      <c r="AL439" s="30">
        <v>1300</v>
      </c>
      <c r="AM439" s="30">
        <v>1300</v>
      </c>
      <c r="AN439" s="30">
        <v>0</v>
      </c>
      <c r="AO439" s="30">
        <v>0</v>
      </c>
      <c r="AP439" s="30">
        <v>0</v>
      </c>
      <c r="AQ439" s="30">
        <v>0</v>
      </c>
      <c r="AR439" s="30">
        <v>0</v>
      </c>
      <c r="AS439" s="30">
        <v>0</v>
      </c>
      <c r="AT439" s="30">
        <v>0</v>
      </c>
      <c r="AU439" s="121">
        <v>0</v>
      </c>
      <c r="AV439" s="129" t="s">
        <v>784</v>
      </c>
      <c r="AW439" s="129" t="s">
        <v>796</v>
      </c>
      <c r="AX439" s="129" t="s">
        <v>1025</v>
      </c>
    </row>
    <row r="440" spans="1:50" ht="24" x14ac:dyDescent="0.25">
      <c r="A440" s="120">
        <v>46043</v>
      </c>
      <c r="B440" s="28" t="s">
        <v>552</v>
      </c>
      <c r="C440" s="25" t="s">
        <v>427</v>
      </c>
      <c r="D440" s="25" t="s">
        <v>430</v>
      </c>
      <c r="E440" s="25" t="s">
        <v>423</v>
      </c>
      <c r="F440" s="29" t="s">
        <v>243</v>
      </c>
      <c r="G440" s="29" t="s">
        <v>19</v>
      </c>
      <c r="H440" s="29" t="s">
        <v>581</v>
      </c>
      <c r="I440" s="29" t="s">
        <v>269</v>
      </c>
      <c r="J440" s="29" t="s">
        <v>868</v>
      </c>
      <c r="K440" s="25" t="s">
        <v>254</v>
      </c>
      <c r="L440" s="25" t="s">
        <v>1341</v>
      </c>
      <c r="M440" s="25" t="s">
        <v>1439</v>
      </c>
      <c r="N440" s="25" t="s">
        <v>1205</v>
      </c>
      <c r="O440" s="25">
        <v>20132023540</v>
      </c>
      <c r="P440" s="25" t="s">
        <v>5135</v>
      </c>
      <c r="Q440" s="28" t="s">
        <v>0</v>
      </c>
      <c r="R440" s="29" t="s">
        <v>1440</v>
      </c>
      <c r="S440" s="27" t="s">
        <v>1441</v>
      </c>
      <c r="T440" s="27" t="s">
        <v>1442</v>
      </c>
      <c r="U440" s="28" t="s">
        <v>255</v>
      </c>
      <c r="V440" s="26" t="s">
        <v>254</v>
      </c>
      <c r="W440" s="26" t="s">
        <v>558</v>
      </c>
      <c r="X440" s="26" t="s">
        <v>411</v>
      </c>
      <c r="Y440" s="37" t="s">
        <v>98</v>
      </c>
      <c r="Z440" s="37" t="s">
        <v>100</v>
      </c>
      <c r="AA440" s="37" t="s">
        <v>99</v>
      </c>
      <c r="AB440" s="30">
        <v>4800</v>
      </c>
      <c r="AC440" s="30">
        <v>4800</v>
      </c>
      <c r="AD440" s="31">
        <v>0</v>
      </c>
      <c r="AE440" s="30">
        <v>4800</v>
      </c>
      <c r="AF440" s="30">
        <v>2329</v>
      </c>
      <c r="AG440" s="32">
        <v>2471</v>
      </c>
      <c r="AH440" s="30">
        <v>2329</v>
      </c>
      <c r="AI440" s="10" t="s">
        <v>573</v>
      </c>
      <c r="AJ440" s="30">
        <v>353.4</v>
      </c>
      <c r="AK440" s="30">
        <v>156.5</v>
      </c>
      <c r="AL440" s="30">
        <v>221.2</v>
      </c>
      <c r="AM440" s="30">
        <v>326.10000000000002</v>
      </c>
      <c r="AN440" s="30">
        <v>400</v>
      </c>
      <c r="AO440" s="30">
        <v>362.7</v>
      </c>
      <c r="AP440" s="30">
        <v>509.1</v>
      </c>
      <c r="AQ440" s="30">
        <v>0</v>
      </c>
      <c r="AR440" s="30">
        <v>0</v>
      </c>
      <c r="AS440" s="30">
        <v>0</v>
      </c>
      <c r="AT440" s="30">
        <v>0</v>
      </c>
      <c r="AU440" s="121">
        <v>0</v>
      </c>
      <c r="AV440" s="129" t="s">
        <v>784</v>
      </c>
      <c r="AW440" s="129" t="s">
        <v>785</v>
      </c>
      <c r="AX440" s="129" t="s">
        <v>527</v>
      </c>
    </row>
    <row r="441" spans="1:50" ht="24" x14ac:dyDescent="0.25">
      <c r="A441" s="120">
        <v>46043</v>
      </c>
      <c r="B441" s="28" t="s">
        <v>552</v>
      </c>
      <c r="C441" s="25" t="s">
        <v>427</v>
      </c>
      <c r="D441" s="25" t="s">
        <v>459</v>
      </c>
      <c r="E441" s="25" t="s">
        <v>423</v>
      </c>
      <c r="F441" s="29" t="s">
        <v>287</v>
      </c>
      <c r="G441" s="29" t="s">
        <v>20</v>
      </c>
      <c r="H441" s="29" t="s">
        <v>422</v>
      </c>
      <c r="I441" s="29" t="s">
        <v>579</v>
      </c>
      <c r="J441" s="29" t="s">
        <v>868</v>
      </c>
      <c r="K441" s="25" t="s">
        <v>281</v>
      </c>
      <c r="L441" s="25" t="s">
        <v>1307</v>
      </c>
      <c r="M441" s="25" t="s">
        <v>1443</v>
      </c>
      <c r="N441" s="25" t="s">
        <v>1205</v>
      </c>
      <c r="O441" s="25">
        <v>10722806781</v>
      </c>
      <c r="P441" s="25" t="s">
        <v>5136</v>
      </c>
      <c r="Q441" s="28" t="s">
        <v>0</v>
      </c>
      <c r="R441" s="29" t="s">
        <v>1444</v>
      </c>
      <c r="S441" s="27" t="s">
        <v>1445</v>
      </c>
      <c r="T441" s="27" t="s">
        <v>1446</v>
      </c>
      <c r="U441" s="28" t="s">
        <v>308</v>
      </c>
      <c r="V441" s="26" t="s">
        <v>281</v>
      </c>
      <c r="W441" s="26" t="s">
        <v>656</v>
      </c>
      <c r="X441" s="26" t="s">
        <v>411</v>
      </c>
      <c r="Y441" s="37" t="s">
        <v>200</v>
      </c>
      <c r="Z441" s="37" t="s">
        <v>586</v>
      </c>
      <c r="AA441" s="37" t="s">
        <v>585</v>
      </c>
      <c r="AB441" s="30">
        <v>15000</v>
      </c>
      <c r="AC441" s="30">
        <v>15000</v>
      </c>
      <c r="AD441" s="31">
        <v>0</v>
      </c>
      <c r="AE441" s="30">
        <v>15000</v>
      </c>
      <c r="AF441" s="30">
        <v>15000</v>
      </c>
      <c r="AG441" s="32">
        <v>0</v>
      </c>
      <c r="AH441" s="30">
        <v>15000</v>
      </c>
      <c r="AI441" s="10" t="s">
        <v>573</v>
      </c>
      <c r="AJ441" s="30">
        <v>0</v>
      </c>
      <c r="AK441" s="30">
        <v>5000</v>
      </c>
      <c r="AL441" s="30">
        <v>5000</v>
      </c>
      <c r="AM441" s="30">
        <v>5000</v>
      </c>
      <c r="AN441" s="30">
        <v>0</v>
      </c>
      <c r="AO441" s="30">
        <v>0</v>
      </c>
      <c r="AP441" s="30">
        <v>0</v>
      </c>
      <c r="AQ441" s="30">
        <v>0</v>
      </c>
      <c r="AR441" s="30">
        <v>0</v>
      </c>
      <c r="AS441" s="30">
        <v>0</v>
      </c>
      <c r="AT441" s="30">
        <v>0</v>
      </c>
      <c r="AU441" s="121">
        <v>0</v>
      </c>
      <c r="AV441" s="129" t="s">
        <v>784</v>
      </c>
      <c r="AW441" s="129" t="s">
        <v>796</v>
      </c>
      <c r="AX441" s="129" t="s">
        <v>236</v>
      </c>
    </row>
    <row r="442" spans="1:50" ht="36" x14ac:dyDescent="0.25">
      <c r="A442" s="120">
        <v>46043</v>
      </c>
      <c r="B442" s="28" t="s">
        <v>552</v>
      </c>
      <c r="C442" s="25" t="s">
        <v>427</v>
      </c>
      <c r="D442" s="25" t="s">
        <v>459</v>
      </c>
      <c r="E442" s="25" t="s">
        <v>423</v>
      </c>
      <c r="F442" s="29" t="s">
        <v>287</v>
      </c>
      <c r="G442" s="29" t="s">
        <v>20</v>
      </c>
      <c r="H442" s="29" t="s">
        <v>422</v>
      </c>
      <c r="I442" s="29" t="s">
        <v>579</v>
      </c>
      <c r="J442" s="29" t="s">
        <v>868</v>
      </c>
      <c r="K442" s="25" t="s">
        <v>266</v>
      </c>
      <c r="L442" s="25" t="s">
        <v>1347</v>
      </c>
      <c r="M442" s="25" t="s">
        <v>1447</v>
      </c>
      <c r="N442" s="25" t="s">
        <v>1205</v>
      </c>
      <c r="O442" s="25">
        <v>10425174211</v>
      </c>
      <c r="P442" s="25" t="s">
        <v>5137</v>
      </c>
      <c r="Q442" s="28" t="s">
        <v>0</v>
      </c>
      <c r="R442" s="29" t="s">
        <v>1448</v>
      </c>
      <c r="S442" s="27" t="s">
        <v>1449</v>
      </c>
      <c r="T442" s="27" t="s">
        <v>1450</v>
      </c>
      <c r="U442" s="28" t="s">
        <v>341</v>
      </c>
      <c r="V442" s="26" t="s">
        <v>266</v>
      </c>
      <c r="W442" s="26" t="s">
        <v>696</v>
      </c>
      <c r="X442" s="26" t="s">
        <v>411</v>
      </c>
      <c r="Y442" s="37" t="s">
        <v>200</v>
      </c>
      <c r="Z442" s="37" t="s">
        <v>586</v>
      </c>
      <c r="AA442" s="37" t="s">
        <v>585</v>
      </c>
      <c r="AB442" s="30">
        <v>15000</v>
      </c>
      <c r="AC442" s="30">
        <v>15000</v>
      </c>
      <c r="AD442" s="31">
        <v>0</v>
      </c>
      <c r="AE442" s="30">
        <v>15000</v>
      </c>
      <c r="AF442" s="30">
        <v>15000</v>
      </c>
      <c r="AG442" s="32">
        <v>0</v>
      </c>
      <c r="AH442" s="30">
        <v>15000</v>
      </c>
      <c r="AI442" s="10" t="s">
        <v>573</v>
      </c>
      <c r="AJ442" s="30">
        <v>0</v>
      </c>
      <c r="AK442" s="30">
        <v>5000</v>
      </c>
      <c r="AL442" s="30">
        <v>5000</v>
      </c>
      <c r="AM442" s="30">
        <v>5000</v>
      </c>
      <c r="AN442" s="30">
        <v>0</v>
      </c>
      <c r="AO442" s="30">
        <v>0</v>
      </c>
      <c r="AP442" s="30">
        <v>0</v>
      </c>
      <c r="AQ442" s="30">
        <v>0</v>
      </c>
      <c r="AR442" s="30">
        <v>0</v>
      </c>
      <c r="AS442" s="30">
        <v>0</v>
      </c>
      <c r="AT442" s="30">
        <v>0</v>
      </c>
      <c r="AU442" s="121">
        <v>0</v>
      </c>
      <c r="AV442" s="129" t="s">
        <v>784</v>
      </c>
      <c r="AW442" s="129" t="s">
        <v>796</v>
      </c>
      <c r="AX442" s="129" t="s">
        <v>291</v>
      </c>
    </row>
    <row r="443" spans="1:50" ht="24" x14ac:dyDescent="0.25">
      <c r="A443" s="120">
        <v>46043</v>
      </c>
      <c r="B443" s="28" t="s">
        <v>552</v>
      </c>
      <c r="C443" s="25" t="s">
        <v>427</v>
      </c>
      <c r="D443" s="25" t="s">
        <v>430</v>
      </c>
      <c r="E443" s="25" t="s">
        <v>423</v>
      </c>
      <c r="F443" s="29" t="s">
        <v>243</v>
      </c>
      <c r="G443" s="29" t="s">
        <v>19</v>
      </c>
      <c r="H443" s="29" t="s">
        <v>178</v>
      </c>
      <c r="I443" s="29" t="s">
        <v>269</v>
      </c>
      <c r="J443" s="29" t="s">
        <v>868</v>
      </c>
      <c r="K443" s="25" t="s">
        <v>264</v>
      </c>
      <c r="L443" s="25" t="s">
        <v>1382</v>
      </c>
      <c r="M443" s="25" t="s">
        <v>1451</v>
      </c>
      <c r="N443" s="25" t="s">
        <v>1452</v>
      </c>
      <c r="O443" s="25">
        <v>10199089027</v>
      </c>
      <c r="P443" s="25" t="s">
        <v>5138</v>
      </c>
      <c r="Q443" s="28" t="s">
        <v>0</v>
      </c>
      <c r="R443" s="29" t="s">
        <v>1453</v>
      </c>
      <c r="S443" s="27" t="s">
        <v>1454</v>
      </c>
      <c r="T443" s="27" t="s">
        <v>1455</v>
      </c>
      <c r="U443" s="28" t="s">
        <v>265</v>
      </c>
      <c r="V443" s="26" t="s">
        <v>264</v>
      </c>
      <c r="W443" s="26" t="s">
        <v>563</v>
      </c>
      <c r="X443" s="26" t="s">
        <v>411</v>
      </c>
      <c r="Y443" s="37" t="s">
        <v>28</v>
      </c>
      <c r="Z443" s="37" t="s">
        <v>178</v>
      </c>
      <c r="AA443" s="37" t="s">
        <v>177</v>
      </c>
      <c r="AB443" s="30">
        <v>2600</v>
      </c>
      <c r="AC443" s="30">
        <v>2600</v>
      </c>
      <c r="AD443" s="31">
        <v>0</v>
      </c>
      <c r="AE443" s="30">
        <v>2600</v>
      </c>
      <c r="AF443" s="30">
        <v>2600</v>
      </c>
      <c r="AG443" s="32">
        <v>0</v>
      </c>
      <c r="AH443" s="30">
        <v>2600</v>
      </c>
      <c r="AI443" s="10" t="s">
        <v>573</v>
      </c>
      <c r="AJ443" s="30">
        <v>0</v>
      </c>
      <c r="AK443" s="30">
        <v>1300</v>
      </c>
      <c r="AL443" s="30">
        <v>1300</v>
      </c>
      <c r="AM443" s="30">
        <v>0</v>
      </c>
      <c r="AN443" s="30">
        <v>0</v>
      </c>
      <c r="AO443" s="30">
        <v>0</v>
      </c>
      <c r="AP443" s="30">
        <v>0</v>
      </c>
      <c r="AQ443" s="30">
        <v>0</v>
      </c>
      <c r="AR443" s="30">
        <v>0</v>
      </c>
      <c r="AS443" s="30">
        <v>0</v>
      </c>
      <c r="AT443" s="30">
        <v>0</v>
      </c>
      <c r="AU443" s="121">
        <v>0</v>
      </c>
      <c r="AV443" s="129" t="s">
        <v>784</v>
      </c>
      <c r="AW443" s="129" t="s">
        <v>796</v>
      </c>
      <c r="AX443" s="129" t="s">
        <v>1025</v>
      </c>
    </row>
    <row r="444" spans="1:50" ht="24" x14ac:dyDescent="0.25">
      <c r="A444" s="120">
        <v>46043</v>
      </c>
      <c r="B444" s="28" t="s">
        <v>552</v>
      </c>
      <c r="C444" s="25" t="s">
        <v>427</v>
      </c>
      <c r="D444" s="25" t="s">
        <v>430</v>
      </c>
      <c r="E444" s="25" t="s">
        <v>423</v>
      </c>
      <c r="F444" s="29" t="s">
        <v>243</v>
      </c>
      <c r="G444" s="29" t="s">
        <v>19</v>
      </c>
      <c r="H444" s="29" t="s">
        <v>422</v>
      </c>
      <c r="I444" s="29" t="s">
        <v>579</v>
      </c>
      <c r="J444" s="29" t="s">
        <v>868</v>
      </c>
      <c r="K444" s="25" t="s">
        <v>264</v>
      </c>
      <c r="L444" s="25" t="s">
        <v>1386</v>
      </c>
      <c r="M444" s="25" t="s">
        <v>1456</v>
      </c>
      <c r="N444" s="25" t="s">
        <v>1452</v>
      </c>
      <c r="O444" s="25">
        <v>10417019389</v>
      </c>
      <c r="P444" s="25" t="s">
        <v>5139</v>
      </c>
      <c r="Q444" s="28" t="s">
        <v>0</v>
      </c>
      <c r="R444" s="29" t="s">
        <v>1457</v>
      </c>
      <c r="S444" s="27" t="s">
        <v>1458</v>
      </c>
      <c r="T444" s="27" t="s">
        <v>1459</v>
      </c>
      <c r="U444" s="28" t="s">
        <v>265</v>
      </c>
      <c r="V444" s="26" t="s">
        <v>264</v>
      </c>
      <c r="W444" s="26" t="s">
        <v>563</v>
      </c>
      <c r="X444" s="26" t="s">
        <v>411</v>
      </c>
      <c r="Y444" s="37" t="s">
        <v>200</v>
      </c>
      <c r="Z444" s="37" t="s">
        <v>586</v>
      </c>
      <c r="AA444" s="37" t="s">
        <v>585</v>
      </c>
      <c r="AB444" s="30">
        <v>7500</v>
      </c>
      <c r="AC444" s="30">
        <v>7500</v>
      </c>
      <c r="AD444" s="31">
        <v>0</v>
      </c>
      <c r="AE444" s="30">
        <v>7500</v>
      </c>
      <c r="AF444" s="30">
        <v>7500</v>
      </c>
      <c r="AG444" s="32">
        <v>0</v>
      </c>
      <c r="AH444" s="30">
        <v>7500</v>
      </c>
      <c r="AI444" s="10" t="s">
        <v>573</v>
      </c>
      <c r="AJ444" s="30">
        <v>0</v>
      </c>
      <c r="AK444" s="30">
        <v>2500</v>
      </c>
      <c r="AL444" s="30">
        <v>2500</v>
      </c>
      <c r="AM444" s="30">
        <v>2500</v>
      </c>
      <c r="AN444" s="30">
        <v>0</v>
      </c>
      <c r="AO444" s="30">
        <v>0</v>
      </c>
      <c r="AP444" s="30">
        <v>0</v>
      </c>
      <c r="AQ444" s="30">
        <v>0</v>
      </c>
      <c r="AR444" s="30">
        <v>0</v>
      </c>
      <c r="AS444" s="30">
        <v>0</v>
      </c>
      <c r="AT444" s="30">
        <v>0</v>
      </c>
      <c r="AU444" s="121">
        <v>0</v>
      </c>
      <c r="AV444" s="129" t="s">
        <v>784</v>
      </c>
      <c r="AW444" s="129" t="s">
        <v>796</v>
      </c>
      <c r="AX444" s="129" t="s">
        <v>1115</v>
      </c>
    </row>
    <row r="445" spans="1:50" ht="36" x14ac:dyDescent="0.25">
      <c r="A445" s="120">
        <v>46043</v>
      </c>
      <c r="B445" s="28" t="s">
        <v>552</v>
      </c>
      <c r="C445" s="25" t="s">
        <v>427</v>
      </c>
      <c r="D445" s="25" t="s">
        <v>459</v>
      </c>
      <c r="E445" s="25" t="s">
        <v>423</v>
      </c>
      <c r="F445" s="29" t="s">
        <v>287</v>
      </c>
      <c r="G445" s="29" t="s">
        <v>20</v>
      </c>
      <c r="H445" s="29" t="s">
        <v>422</v>
      </c>
      <c r="I445" s="29" t="s">
        <v>579</v>
      </c>
      <c r="J445" s="29" t="s">
        <v>868</v>
      </c>
      <c r="K445" s="25" t="s">
        <v>622</v>
      </c>
      <c r="L445" s="25" t="s">
        <v>1390</v>
      </c>
      <c r="M445" s="25" t="s">
        <v>1460</v>
      </c>
      <c r="N445" s="25" t="s">
        <v>1452</v>
      </c>
      <c r="O445" s="25">
        <v>10730654192</v>
      </c>
      <c r="P445" s="25" t="s">
        <v>5140</v>
      </c>
      <c r="Q445" s="28" t="s">
        <v>0</v>
      </c>
      <c r="R445" s="29" t="s">
        <v>1461</v>
      </c>
      <c r="S445" s="27" t="s">
        <v>1462</v>
      </c>
      <c r="T445" s="27" t="s">
        <v>1463</v>
      </c>
      <c r="U445" s="28" t="s">
        <v>343</v>
      </c>
      <c r="V445" s="26" t="s">
        <v>622</v>
      </c>
      <c r="W445" s="26" t="s">
        <v>698</v>
      </c>
      <c r="X445" s="26" t="s">
        <v>411</v>
      </c>
      <c r="Y445" s="37" t="s">
        <v>200</v>
      </c>
      <c r="Z445" s="37" t="s">
        <v>586</v>
      </c>
      <c r="AA445" s="37" t="s">
        <v>585</v>
      </c>
      <c r="AB445" s="30">
        <v>15000</v>
      </c>
      <c r="AC445" s="30">
        <v>15000</v>
      </c>
      <c r="AD445" s="31">
        <v>0</v>
      </c>
      <c r="AE445" s="30">
        <v>15000</v>
      </c>
      <c r="AF445" s="30">
        <v>15000</v>
      </c>
      <c r="AG445" s="32">
        <v>0</v>
      </c>
      <c r="AH445" s="30">
        <v>15000</v>
      </c>
      <c r="AI445" s="10" t="s">
        <v>573</v>
      </c>
      <c r="AJ445" s="30">
        <v>0</v>
      </c>
      <c r="AK445" s="30">
        <v>5000</v>
      </c>
      <c r="AL445" s="30">
        <v>5000</v>
      </c>
      <c r="AM445" s="30">
        <v>5000</v>
      </c>
      <c r="AN445" s="30">
        <v>0</v>
      </c>
      <c r="AO445" s="30">
        <v>0</v>
      </c>
      <c r="AP445" s="30">
        <v>0</v>
      </c>
      <c r="AQ445" s="30">
        <v>0</v>
      </c>
      <c r="AR445" s="30">
        <v>0</v>
      </c>
      <c r="AS445" s="30">
        <v>0</v>
      </c>
      <c r="AT445" s="30">
        <v>0</v>
      </c>
      <c r="AU445" s="121">
        <v>0</v>
      </c>
      <c r="AV445" s="129" t="s">
        <v>784</v>
      </c>
      <c r="AW445" s="129" t="s">
        <v>796</v>
      </c>
      <c r="AX445" s="129" t="s">
        <v>291</v>
      </c>
    </row>
    <row r="446" spans="1:50" ht="24" x14ac:dyDescent="0.25">
      <c r="A446" s="120">
        <v>46043</v>
      </c>
      <c r="B446" s="28" t="s">
        <v>552</v>
      </c>
      <c r="C446" s="25" t="s">
        <v>427</v>
      </c>
      <c r="D446" s="25" t="s">
        <v>430</v>
      </c>
      <c r="E446" s="25" t="s">
        <v>423</v>
      </c>
      <c r="F446" s="29" t="s">
        <v>243</v>
      </c>
      <c r="G446" s="29" t="s">
        <v>19</v>
      </c>
      <c r="H446" s="29" t="s">
        <v>581</v>
      </c>
      <c r="I446" s="29" t="s">
        <v>269</v>
      </c>
      <c r="J446" s="29" t="s">
        <v>868</v>
      </c>
      <c r="K446" s="25" t="s">
        <v>443</v>
      </c>
      <c r="L446" s="25" t="s">
        <v>1436</v>
      </c>
      <c r="M446" s="25" t="s">
        <v>1464</v>
      </c>
      <c r="N446" s="25" t="s">
        <v>959</v>
      </c>
      <c r="O446" s="25">
        <v>20102708394</v>
      </c>
      <c r="P446" s="25" t="s">
        <v>5141</v>
      </c>
      <c r="Q446" s="28" t="s">
        <v>0</v>
      </c>
      <c r="R446" s="29" t="s">
        <v>1465</v>
      </c>
      <c r="S446" s="27" t="s">
        <v>1466</v>
      </c>
      <c r="T446" s="27" t="s">
        <v>1467</v>
      </c>
      <c r="U446" s="28" t="s">
        <v>289</v>
      </c>
      <c r="V446" s="26" t="s">
        <v>443</v>
      </c>
      <c r="W446" s="26" t="s">
        <v>627</v>
      </c>
      <c r="X446" s="26" t="s">
        <v>411</v>
      </c>
      <c r="Y446" s="37" t="s">
        <v>98</v>
      </c>
      <c r="Z446" s="37" t="s">
        <v>100</v>
      </c>
      <c r="AA446" s="37" t="s">
        <v>99</v>
      </c>
      <c r="AB446" s="30">
        <v>4200</v>
      </c>
      <c r="AC446" s="30">
        <v>4200</v>
      </c>
      <c r="AD446" s="31">
        <v>0</v>
      </c>
      <c r="AE446" s="30">
        <v>4200</v>
      </c>
      <c r="AF446" s="30">
        <v>1369.2</v>
      </c>
      <c r="AG446" s="32">
        <v>2830.8</v>
      </c>
      <c r="AH446" s="30">
        <v>1369.2</v>
      </c>
      <c r="AI446" s="10" t="s">
        <v>573</v>
      </c>
      <c r="AJ446" s="30">
        <v>239</v>
      </c>
      <c r="AK446" s="30">
        <v>195.1</v>
      </c>
      <c r="AL446" s="30">
        <v>212</v>
      </c>
      <c r="AM446" s="30">
        <v>269.39999999999998</v>
      </c>
      <c r="AN446" s="30">
        <v>221.5</v>
      </c>
      <c r="AO446" s="30">
        <v>232.2</v>
      </c>
      <c r="AP446" s="30">
        <v>0</v>
      </c>
      <c r="AQ446" s="30">
        <v>0</v>
      </c>
      <c r="AR446" s="30">
        <v>0</v>
      </c>
      <c r="AS446" s="30">
        <v>0</v>
      </c>
      <c r="AT446" s="30">
        <v>0</v>
      </c>
      <c r="AU446" s="121">
        <v>0</v>
      </c>
      <c r="AV446" s="129" t="s">
        <v>784</v>
      </c>
      <c r="AW446" s="129" t="s">
        <v>785</v>
      </c>
      <c r="AX446" s="129" t="s">
        <v>527</v>
      </c>
    </row>
    <row r="447" spans="1:50" ht="24" x14ac:dyDescent="0.25">
      <c r="A447" s="120">
        <v>46043</v>
      </c>
      <c r="B447" s="28" t="s">
        <v>552</v>
      </c>
      <c r="C447" s="25" t="s">
        <v>427</v>
      </c>
      <c r="D447" s="25" t="s">
        <v>430</v>
      </c>
      <c r="E447" s="25" t="s">
        <v>423</v>
      </c>
      <c r="F447" s="29" t="s">
        <v>243</v>
      </c>
      <c r="G447" s="29" t="s">
        <v>19</v>
      </c>
      <c r="H447" s="29" t="s">
        <v>581</v>
      </c>
      <c r="I447" s="29" t="s">
        <v>269</v>
      </c>
      <c r="J447" s="29" t="s">
        <v>868</v>
      </c>
      <c r="K447" s="25" t="s">
        <v>256</v>
      </c>
      <c r="L447" s="25" t="s">
        <v>1321</v>
      </c>
      <c r="M447" s="25" t="s">
        <v>1468</v>
      </c>
      <c r="N447" s="25" t="s">
        <v>1205</v>
      </c>
      <c r="O447" s="25">
        <v>20129302322</v>
      </c>
      <c r="P447" s="25" t="s">
        <v>5142</v>
      </c>
      <c r="Q447" s="28" t="s">
        <v>0</v>
      </c>
      <c r="R447" s="29" t="s">
        <v>1469</v>
      </c>
      <c r="S447" s="27" t="s">
        <v>1470</v>
      </c>
      <c r="T447" s="27" t="s">
        <v>1471</v>
      </c>
      <c r="U447" s="28" t="s">
        <v>257</v>
      </c>
      <c r="V447" s="26" t="s">
        <v>256</v>
      </c>
      <c r="W447" s="26" t="s">
        <v>559</v>
      </c>
      <c r="X447" s="26" t="s">
        <v>411</v>
      </c>
      <c r="Y447" s="37" t="s">
        <v>101</v>
      </c>
      <c r="Z447" s="37" t="s">
        <v>103</v>
      </c>
      <c r="AA447" s="37" t="s">
        <v>102</v>
      </c>
      <c r="AB447" s="30">
        <v>1200</v>
      </c>
      <c r="AC447" s="30">
        <v>1200</v>
      </c>
      <c r="AD447" s="31">
        <v>0</v>
      </c>
      <c r="AE447" s="30">
        <v>1200</v>
      </c>
      <c r="AF447" s="30">
        <v>88.399999999999991</v>
      </c>
      <c r="AG447" s="32">
        <v>1111.5999999999999</v>
      </c>
      <c r="AH447" s="30">
        <v>88.399999999999991</v>
      </c>
      <c r="AI447" s="10" t="s">
        <v>573</v>
      </c>
      <c r="AJ447" s="30">
        <v>0</v>
      </c>
      <c r="AK447" s="30">
        <v>16.5</v>
      </c>
      <c r="AL447" s="30">
        <v>13</v>
      </c>
      <c r="AM447" s="30">
        <v>12.8</v>
      </c>
      <c r="AN447" s="30">
        <v>13</v>
      </c>
      <c r="AO447" s="30">
        <v>12.8</v>
      </c>
      <c r="AP447" s="30">
        <v>20.3</v>
      </c>
      <c r="AQ447" s="30">
        <v>0</v>
      </c>
      <c r="AR447" s="30">
        <v>0</v>
      </c>
      <c r="AS447" s="30">
        <v>0</v>
      </c>
      <c r="AT447" s="30">
        <v>0</v>
      </c>
      <c r="AU447" s="121">
        <v>0</v>
      </c>
      <c r="AV447" s="129" t="s">
        <v>784</v>
      </c>
      <c r="AW447" s="129" t="s">
        <v>785</v>
      </c>
      <c r="AX447" s="129" t="s">
        <v>527</v>
      </c>
    </row>
    <row r="448" spans="1:50" ht="24" x14ac:dyDescent="0.25">
      <c r="A448" s="120">
        <v>46043</v>
      </c>
      <c r="B448" s="28" t="s">
        <v>552</v>
      </c>
      <c r="C448" s="25" t="s">
        <v>427</v>
      </c>
      <c r="D448" s="25" t="s">
        <v>430</v>
      </c>
      <c r="E448" s="25" t="s">
        <v>423</v>
      </c>
      <c r="F448" s="29" t="s">
        <v>243</v>
      </c>
      <c r="G448" s="29" t="s">
        <v>19</v>
      </c>
      <c r="H448" s="29" t="s">
        <v>581</v>
      </c>
      <c r="I448" s="29" t="s">
        <v>269</v>
      </c>
      <c r="J448" s="29" t="s">
        <v>868</v>
      </c>
      <c r="K448" s="25" t="s">
        <v>256</v>
      </c>
      <c r="L448" s="25" t="s">
        <v>1398</v>
      </c>
      <c r="M448" s="25" t="s">
        <v>1472</v>
      </c>
      <c r="N448" s="25" t="s">
        <v>1452</v>
      </c>
      <c r="O448" s="25">
        <v>20116544289</v>
      </c>
      <c r="P448" s="25" t="s">
        <v>5143</v>
      </c>
      <c r="Q448" s="28" t="s">
        <v>0</v>
      </c>
      <c r="R448" s="29" t="s">
        <v>1473</v>
      </c>
      <c r="S448" s="27" t="s">
        <v>1474</v>
      </c>
      <c r="T448" s="27" t="s">
        <v>1475</v>
      </c>
      <c r="U448" s="28" t="s">
        <v>257</v>
      </c>
      <c r="V448" s="26" t="s">
        <v>256</v>
      </c>
      <c r="W448" s="26" t="s">
        <v>559</v>
      </c>
      <c r="X448" s="26" t="s">
        <v>411</v>
      </c>
      <c r="Y448" s="37" t="s">
        <v>98</v>
      </c>
      <c r="Z448" s="37" t="s">
        <v>100</v>
      </c>
      <c r="AA448" s="37" t="s">
        <v>99</v>
      </c>
      <c r="AB448" s="30">
        <v>6000</v>
      </c>
      <c r="AC448" s="30">
        <v>6000</v>
      </c>
      <c r="AD448" s="31">
        <v>0</v>
      </c>
      <c r="AE448" s="30">
        <v>6000</v>
      </c>
      <c r="AF448" s="30">
        <v>2594.8000000000002</v>
      </c>
      <c r="AG448" s="32">
        <v>3405.2</v>
      </c>
      <c r="AH448" s="30">
        <v>2594.8000000000002</v>
      </c>
      <c r="AI448" s="10" t="s">
        <v>573</v>
      </c>
      <c r="AJ448" s="30">
        <v>441.4</v>
      </c>
      <c r="AK448" s="30">
        <v>453.90000000000003</v>
      </c>
      <c r="AL448" s="30">
        <v>390.3</v>
      </c>
      <c r="AM448" s="30">
        <v>257.10000000000002</v>
      </c>
      <c r="AN448" s="30">
        <v>120.8</v>
      </c>
      <c r="AO448" s="30">
        <v>595</v>
      </c>
      <c r="AP448" s="30">
        <v>336.3</v>
      </c>
      <c r="AQ448" s="30">
        <v>0</v>
      </c>
      <c r="AR448" s="30">
        <v>0</v>
      </c>
      <c r="AS448" s="30">
        <v>0</v>
      </c>
      <c r="AT448" s="30">
        <v>0</v>
      </c>
      <c r="AU448" s="121">
        <v>0</v>
      </c>
      <c r="AV448" s="129" t="s">
        <v>784</v>
      </c>
      <c r="AW448" s="129" t="s">
        <v>785</v>
      </c>
      <c r="AX448" s="129" t="s">
        <v>527</v>
      </c>
    </row>
    <row r="449" spans="1:50" ht="36" x14ac:dyDescent="0.25">
      <c r="A449" s="120">
        <v>46043</v>
      </c>
      <c r="B449" s="28" t="s">
        <v>552</v>
      </c>
      <c r="C449" s="25" t="s">
        <v>427</v>
      </c>
      <c r="D449" s="25" t="s">
        <v>430</v>
      </c>
      <c r="E449" s="25" t="s">
        <v>423</v>
      </c>
      <c r="F449" s="29" t="s">
        <v>243</v>
      </c>
      <c r="G449" s="29" t="s">
        <v>19</v>
      </c>
      <c r="H449" s="29" t="s">
        <v>178</v>
      </c>
      <c r="I449" s="29" t="s">
        <v>269</v>
      </c>
      <c r="J449" s="29" t="s">
        <v>868</v>
      </c>
      <c r="K449" s="25" t="s">
        <v>264</v>
      </c>
      <c r="L449" s="25" t="s">
        <v>1419</v>
      </c>
      <c r="M449" s="25" t="s">
        <v>1476</v>
      </c>
      <c r="N449" s="25" t="s">
        <v>959</v>
      </c>
      <c r="O449" s="25">
        <v>10472350701</v>
      </c>
      <c r="P449" s="25" t="s">
        <v>5144</v>
      </c>
      <c r="Q449" s="28" t="s">
        <v>0</v>
      </c>
      <c r="R449" s="29" t="s">
        <v>1310</v>
      </c>
      <c r="S449" s="27" t="s">
        <v>1477</v>
      </c>
      <c r="T449" s="27" t="s">
        <v>1478</v>
      </c>
      <c r="U449" s="28" t="s">
        <v>265</v>
      </c>
      <c r="V449" s="26" t="s">
        <v>264</v>
      </c>
      <c r="W449" s="26" t="s">
        <v>563</v>
      </c>
      <c r="X449" s="26" t="s">
        <v>411</v>
      </c>
      <c r="Y449" s="37" t="s">
        <v>28</v>
      </c>
      <c r="Z449" s="37" t="s">
        <v>178</v>
      </c>
      <c r="AA449" s="37" t="s">
        <v>177</v>
      </c>
      <c r="AB449" s="30">
        <v>1657.5</v>
      </c>
      <c r="AC449" s="30">
        <v>1657.5</v>
      </c>
      <c r="AD449" s="31">
        <v>0</v>
      </c>
      <c r="AE449" s="30">
        <v>1657.5</v>
      </c>
      <c r="AF449" s="30">
        <v>1657.5</v>
      </c>
      <c r="AG449" s="32">
        <v>0</v>
      </c>
      <c r="AH449" s="30">
        <v>1657.5</v>
      </c>
      <c r="AI449" s="10" t="s">
        <v>573</v>
      </c>
      <c r="AJ449" s="30">
        <v>0</v>
      </c>
      <c r="AK449" s="30">
        <v>1657.5</v>
      </c>
      <c r="AL449" s="30">
        <v>0</v>
      </c>
      <c r="AM449" s="30">
        <v>0</v>
      </c>
      <c r="AN449" s="30">
        <v>0</v>
      </c>
      <c r="AO449" s="30">
        <v>0</v>
      </c>
      <c r="AP449" s="30">
        <v>0</v>
      </c>
      <c r="AQ449" s="30">
        <v>0</v>
      </c>
      <c r="AR449" s="30">
        <v>0</v>
      </c>
      <c r="AS449" s="30">
        <v>0</v>
      </c>
      <c r="AT449" s="30">
        <v>0</v>
      </c>
      <c r="AU449" s="121">
        <v>0</v>
      </c>
      <c r="AV449" s="129" t="s">
        <v>784</v>
      </c>
      <c r="AW449" s="129" t="s">
        <v>796</v>
      </c>
      <c r="AX449" s="129" t="s">
        <v>1256</v>
      </c>
    </row>
    <row r="450" spans="1:50" ht="36" x14ac:dyDescent="0.25">
      <c r="A450" s="120">
        <v>46043</v>
      </c>
      <c r="B450" s="28" t="s">
        <v>552</v>
      </c>
      <c r="C450" s="25" t="s">
        <v>427</v>
      </c>
      <c r="D450" s="25" t="s">
        <v>430</v>
      </c>
      <c r="E450" s="25" t="s">
        <v>423</v>
      </c>
      <c r="F450" s="29" t="s">
        <v>243</v>
      </c>
      <c r="G450" s="29" t="s">
        <v>19</v>
      </c>
      <c r="H450" s="29" t="s">
        <v>178</v>
      </c>
      <c r="I450" s="29" t="s">
        <v>269</v>
      </c>
      <c r="J450" s="29" t="s">
        <v>868</v>
      </c>
      <c r="K450" s="25" t="s">
        <v>244</v>
      </c>
      <c r="L450" s="25" t="s">
        <v>1423</v>
      </c>
      <c r="M450" s="25" t="s">
        <v>1479</v>
      </c>
      <c r="N450" s="25" t="s">
        <v>959</v>
      </c>
      <c r="O450" s="25">
        <v>10720381121</v>
      </c>
      <c r="P450" s="25" t="s">
        <v>5145</v>
      </c>
      <c r="Q450" s="28" t="s">
        <v>0</v>
      </c>
      <c r="R450" s="29" t="s">
        <v>1314</v>
      </c>
      <c r="S450" s="27" t="s">
        <v>1480</v>
      </c>
      <c r="T450" s="27" t="s">
        <v>1481</v>
      </c>
      <c r="U450" s="28" t="s">
        <v>245</v>
      </c>
      <c r="V450" s="26" t="s">
        <v>244</v>
      </c>
      <c r="W450" s="26" t="s">
        <v>553</v>
      </c>
      <c r="X450" s="26" t="s">
        <v>411</v>
      </c>
      <c r="Y450" s="37" t="s">
        <v>28</v>
      </c>
      <c r="Z450" s="37" t="s">
        <v>178</v>
      </c>
      <c r="AA450" s="37" t="s">
        <v>177</v>
      </c>
      <c r="AB450" s="30">
        <v>1508</v>
      </c>
      <c r="AC450" s="30">
        <v>1508</v>
      </c>
      <c r="AD450" s="31">
        <v>0</v>
      </c>
      <c r="AE450" s="30">
        <v>1508</v>
      </c>
      <c r="AF450" s="30">
        <v>1508</v>
      </c>
      <c r="AG450" s="32">
        <v>0</v>
      </c>
      <c r="AH450" s="30">
        <v>1508</v>
      </c>
      <c r="AI450" s="10" t="s">
        <v>573</v>
      </c>
      <c r="AJ450" s="30">
        <v>1508</v>
      </c>
      <c r="AK450" s="30">
        <v>0</v>
      </c>
      <c r="AL450" s="30">
        <v>0</v>
      </c>
      <c r="AM450" s="30">
        <v>0</v>
      </c>
      <c r="AN450" s="30">
        <v>0</v>
      </c>
      <c r="AO450" s="30">
        <v>0</v>
      </c>
      <c r="AP450" s="30">
        <v>0</v>
      </c>
      <c r="AQ450" s="30">
        <v>0</v>
      </c>
      <c r="AR450" s="30">
        <v>0</v>
      </c>
      <c r="AS450" s="30">
        <v>0</v>
      </c>
      <c r="AT450" s="30">
        <v>0</v>
      </c>
      <c r="AU450" s="121">
        <v>0</v>
      </c>
      <c r="AV450" s="129" t="s">
        <v>784</v>
      </c>
      <c r="AW450" s="129" t="s">
        <v>796</v>
      </c>
      <c r="AX450" s="129" t="s">
        <v>1256</v>
      </c>
    </row>
    <row r="451" spans="1:50" ht="36" x14ac:dyDescent="0.25">
      <c r="A451" s="120">
        <v>46043</v>
      </c>
      <c r="B451" s="28" t="s">
        <v>552</v>
      </c>
      <c r="C451" s="25" t="s">
        <v>427</v>
      </c>
      <c r="D451" s="25" t="s">
        <v>430</v>
      </c>
      <c r="E451" s="25" t="s">
        <v>423</v>
      </c>
      <c r="F451" s="29" t="s">
        <v>243</v>
      </c>
      <c r="G451" s="29" t="s">
        <v>19</v>
      </c>
      <c r="H451" s="29" t="s">
        <v>178</v>
      </c>
      <c r="I451" s="29" t="s">
        <v>269</v>
      </c>
      <c r="J451" s="29" t="s">
        <v>868</v>
      </c>
      <c r="K451" s="25" t="s">
        <v>244</v>
      </c>
      <c r="L451" s="25" t="s">
        <v>1428</v>
      </c>
      <c r="M451" s="25" t="s">
        <v>1482</v>
      </c>
      <c r="N451" s="25" t="s">
        <v>959</v>
      </c>
      <c r="O451" s="25">
        <v>10719977206</v>
      </c>
      <c r="P451" s="25" t="s">
        <v>5146</v>
      </c>
      <c r="Q451" s="28" t="s">
        <v>0</v>
      </c>
      <c r="R451" s="29" t="s">
        <v>1271</v>
      </c>
      <c r="S451" s="27" t="s">
        <v>1483</v>
      </c>
      <c r="T451" s="27" t="s">
        <v>1484</v>
      </c>
      <c r="U451" s="28" t="s">
        <v>245</v>
      </c>
      <c r="V451" s="26" t="s">
        <v>244</v>
      </c>
      <c r="W451" s="26" t="s">
        <v>553</v>
      </c>
      <c r="X451" s="26" t="s">
        <v>411</v>
      </c>
      <c r="Y451" s="37" t="s">
        <v>28</v>
      </c>
      <c r="Z451" s="37" t="s">
        <v>178</v>
      </c>
      <c r="AA451" s="37" t="s">
        <v>177</v>
      </c>
      <c r="AB451" s="30">
        <v>1508</v>
      </c>
      <c r="AC451" s="30">
        <v>1508</v>
      </c>
      <c r="AD451" s="31">
        <v>0</v>
      </c>
      <c r="AE451" s="30">
        <v>1508</v>
      </c>
      <c r="AF451" s="30">
        <v>1508</v>
      </c>
      <c r="AG451" s="32">
        <v>0</v>
      </c>
      <c r="AH451" s="30">
        <v>1508</v>
      </c>
      <c r="AI451" s="10" t="s">
        <v>573</v>
      </c>
      <c r="AJ451" s="30">
        <v>0</v>
      </c>
      <c r="AK451" s="30">
        <v>1508</v>
      </c>
      <c r="AL451" s="30">
        <v>0</v>
      </c>
      <c r="AM451" s="30">
        <v>0</v>
      </c>
      <c r="AN451" s="30">
        <v>0</v>
      </c>
      <c r="AO451" s="30">
        <v>0</v>
      </c>
      <c r="AP451" s="30">
        <v>0</v>
      </c>
      <c r="AQ451" s="30">
        <v>0</v>
      </c>
      <c r="AR451" s="30">
        <v>0</v>
      </c>
      <c r="AS451" s="30">
        <v>0</v>
      </c>
      <c r="AT451" s="30">
        <v>0</v>
      </c>
      <c r="AU451" s="121">
        <v>0</v>
      </c>
      <c r="AV451" s="129" t="s">
        <v>784</v>
      </c>
      <c r="AW451" s="129" t="s">
        <v>796</v>
      </c>
      <c r="AX451" s="129" t="s">
        <v>1256</v>
      </c>
    </row>
    <row r="452" spans="1:50" ht="36" x14ac:dyDescent="0.25">
      <c r="A452" s="120">
        <v>46043</v>
      </c>
      <c r="B452" s="28" t="s">
        <v>552</v>
      </c>
      <c r="C452" s="25" t="s">
        <v>427</v>
      </c>
      <c r="D452" s="25" t="s">
        <v>430</v>
      </c>
      <c r="E452" s="25" t="s">
        <v>423</v>
      </c>
      <c r="F452" s="29" t="s">
        <v>243</v>
      </c>
      <c r="G452" s="29" t="s">
        <v>19</v>
      </c>
      <c r="H452" s="29" t="s">
        <v>178</v>
      </c>
      <c r="I452" s="29" t="s">
        <v>269</v>
      </c>
      <c r="J452" s="29" t="s">
        <v>868</v>
      </c>
      <c r="K452" s="25" t="s">
        <v>260</v>
      </c>
      <c r="L452" s="25" t="s">
        <v>1432</v>
      </c>
      <c r="M452" s="25" t="s">
        <v>1485</v>
      </c>
      <c r="N452" s="25" t="s">
        <v>959</v>
      </c>
      <c r="O452" s="25">
        <v>10418836739</v>
      </c>
      <c r="P452" s="25" t="s">
        <v>5147</v>
      </c>
      <c r="Q452" s="28" t="s">
        <v>0</v>
      </c>
      <c r="R452" s="29" t="s">
        <v>1296</v>
      </c>
      <c r="S452" s="27" t="s">
        <v>1486</v>
      </c>
      <c r="T452" s="27" t="s">
        <v>1487</v>
      </c>
      <c r="U452" s="28" t="s">
        <v>261</v>
      </c>
      <c r="V452" s="26" t="s">
        <v>260</v>
      </c>
      <c r="W452" s="26" t="s">
        <v>561</v>
      </c>
      <c r="X452" s="26" t="s">
        <v>411</v>
      </c>
      <c r="Y452" s="37" t="s">
        <v>28</v>
      </c>
      <c r="Z452" s="37" t="s">
        <v>178</v>
      </c>
      <c r="AA452" s="37" t="s">
        <v>177</v>
      </c>
      <c r="AB452" s="30">
        <v>2833.5</v>
      </c>
      <c r="AC452" s="30">
        <v>2833.5</v>
      </c>
      <c r="AD452" s="31">
        <v>0</v>
      </c>
      <c r="AE452" s="30">
        <v>2833.5</v>
      </c>
      <c r="AF452" s="30">
        <v>2833.5</v>
      </c>
      <c r="AG452" s="32">
        <v>0</v>
      </c>
      <c r="AH452" s="30">
        <v>2833.5</v>
      </c>
      <c r="AI452" s="10" t="s">
        <v>573</v>
      </c>
      <c r="AJ452" s="30">
        <v>1416.75</v>
      </c>
      <c r="AK452" s="30">
        <v>1416.75</v>
      </c>
      <c r="AL452" s="30">
        <v>0</v>
      </c>
      <c r="AM452" s="30">
        <v>0</v>
      </c>
      <c r="AN452" s="30">
        <v>0</v>
      </c>
      <c r="AO452" s="30">
        <v>0</v>
      </c>
      <c r="AP452" s="30">
        <v>0</v>
      </c>
      <c r="AQ452" s="30">
        <v>0</v>
      </c>
      <c r="AR452" s="30">
        <v>0</v>
      </c>
      <c r="AS452" s="30">
        <v>0</v>
      </c>
      <c r="AT452" s="30">
        <v>0</v>
      </c>
      <c r="AU452" s="121">
        <v>0</v>
      </c>
      <c r="AV452" s="129" t="s">
        <v>784</v>
      </c>
      <c r="AW452" s="129" t="s">
        <v>796</v>
      </c>
      <c r="AX452" s="129" t="s">
        <v>1256</v>
      </c>
    </row>
    <row r="453" spans="1:50" ht="24" x14ac:dyDescent="0.25">
      <c r="A453" s="120">
        <v>46043</v>
      </c>
      <c r="B453" s="28" t="s">
        <v>552</v>
      </c>
      <c r="C453" s="25" t="s">
        <v>427</v>
      </c>
      <c r="D453" s="25" t="s">
        <v>459</v>
      </c>
      <c r="E453" s="25" t="s">
        <v>423</v>
      </c>
      <c r="F453" s="29" t="s">
        <v>287</v>
      </c>
      <c r="G453" s="29" t="s">
        <v>20</v>
      </c>
      <c r="H453" s="29" t="s">
        <v>422</v>
      </c>
      <c r="I453" s="29" t="s">
        <v>579</v>
      </c>
      <c r="J453" s="29" t="s">
        <v>868</v>
      </c>
      <c r="K453" s="25" t="s">
        <v>445</v>
      </c>
      <c r="L453" s="25" t="s">
        <v>1413</v>
      </c>
      <c r="M453" s="25" t="s">
        <v>1488</v>
      </c>
      <c r="N453" s="25" t="s">
        <v>959</v>
      </c>
      <c r="O453" s="25">
        <v>10705406036</v>
      </c>
      <c r="P453" s="25" t="s">
        <v>5148</v>
      </c>
      <c r="Q453" s="28" t="s">
        <v>0</v>
      </c>
      <c r="R453" s="29" t="s">
        <v>1489</v>
      </c>
      <c r="S453" s="27" t="s">
        <v>1490</v>
      </c>
      <c r="T453" s="27" t="s">
        <v>1491</v>
      </c>
      <c r="U453" s="28" t="s">
        <v>342</v>
      </c>
      <c r="V453" s="26" t="s">
        <v>445</v>
      </c>
      <c r="W453" s="26" t="s">
        <v>697</v>
      </c>
      <c r="X453" s="26" t="s">
        <v>411</v>
      </c>
      <c r="Y453" s="37" t="s">
        <v>200</v>
      </c>
      <c r="Z453" s="37" t="s">
        <v>586</v>
      </c>
      <c r="AA453" s="37" t="s">
        <v>585</v>
      </c>
      <c r="AB453" s="30">
        <v>15000</v>
      </c>
      <c r="AC453" s="30">
        <v>15000</v>
      </c>
      <c r="AD453" s="31">
        <v>0</v>
      </c>
      <c r="AE453" s="30">
        <v>15000</v>
      </c>
      <c r="AF453" s="30">
        <v>15000</v>
      </c>
      <c r="AG453" s="32">
        <v>0</v>
      </c>
      <c r="AH453" s="30">
        <v>15000</v>
      </c>
      <c r="AI453" s="10" t="s">
        <v>573</v>
      </c>
      <c r="AJ453" s="30">
        <v>0</v>
      </c>
      <c r="AK453" s="30">
        <v>0</v>
      </c>
      <c r="AL453" s="30">
        <v>5000</v>
      </c>
      <c r="AM453" s="30">
        <v>5000</v>
      </c>
      <c r="AN453" s="30">
        <v>5000</v>
      </c>
      <c r="AO453" s="30">
        <v>0</v>
      </c>
      <c r="AP453" s="30">
        <v>0</v>
      </c>
      <c r="AQ453" s="30">
        <v>0</v>
      </c>
      <c r="AR453" s="30">
        <v>0</v>
      </c>
      <c r="AS453" s="30">
        <v>0</v>
      </c>
      <c r="AT453" s="30">
        <v>0</v>
      </c>
      <c r="AU453" s="121">
        <v>0</v>
      </c>
      <c r="AV453" s="129" t="s">
        <v>784</v>
      </c>
      <c r="AW453" s="129" t="s">
        <v>796</v>
      </c>
      <c r="AX453" s="129" t="s">
        <v>291</v>
      </c>
    </row>
    <row r="454" spans="1:50" ht="36" x14ac:dyDescent="0.25">
      <c r="A454" s="120">
        <v>46044</v>
      </c>
      <c r="B454" s="28" t="s">
        <v>552</v>
      </c>
      <c r="C454" s="25" t="s">
        <v>427</v>
      </c>
      <c r="D454" s="25" t="s">
        <v>430</v>
      </c>
      <c r="E454" s="25" t="s">
        <v>423</v>
      </c>
      <c r="F454" s="29" t="s">
        <v>243</v>
      </c>
      <c r="G454" s="29" t="s">
        <v>19</v>
      </c>
      <c r="H454" s="29" t="s">
        <v>178</v>
      </c>
      <c r="I454" s="29" t="s">
        <v>269</v>
      </c>
      <c r="J454" s="29" t="s">
        <v>868</v>
      </c>
      <c r="K454" s="25" t="s">
        <v>260</v>
      </c>
      <c r="L454" s="25" t="s">
        <v>1492</v>
      </c>
      <c r="M454" s="25" t="s">
        <v>1493</v>
      </c>
      <c r="N454" s="25" t="s">
        <v>1335</v>
      </c>
      <c r="O454" s="25">
        <v>10225217080</v>
      </c>
      <c r="P454" s="25" t="s">
        <v>5149</v>
      </c>
      <c r="Q454" s="28" t="s">
        <v>0</v>
      </c>
      <c r="R454" s="29" t="s">
        <v>1494</v>
      </c>
      <c r="S454" s="27" t="s">
        <v>1495</v>
      </c>
      <c r="T454" s="27" t="s">
        <v>1496</v>
      </c>
      <c r="U454" s="28" t="s">
        <v>261</v>
      </c>
      <c r="V454" s="26" t="s">
        <v>260</v>
      </c>
      <c r="W454" s="26" t="s">
        <v>561</v>
      </c>
      <c r="X454" s="26" t="s">
        <v>411</v>
      </c>
      <c r="Y454" s="37" t="s">
        <v>28</v>
      </c>
      <c r="Z454" s="37" t="s">
        <v>178</v>
      </c>
      <c r="AA454" s="37" t="s">
        <v>177</v>
      </c>
      <c r="AB454" s="30">
        <v>2833.5</v>
      </c>
      <c r="AC454" s="30">
        <v>2833.5</v>
      </c>
      <c r="AD454" s="31">
        <v>0</v>
      </c>
      <c r="AE454" s="30">
        <v>2833.5</v>
      </c>
      <c r="AF454" s="30">
        <v>2833.5</v>
      </c>
      <c r="AG454" s="32">
        <v>0</v>
      </c>
      <c r="AH454" s="30">
        <v>2833.5</v>
      </c>
      <c r="AI454" s="10" t="s">
        <v>573</v>
      </c>
      <c r="AJ454" s="30">
        <v>1416.75</v>
      </c>
      <c r="AK454" s="30">
        <v>1416.75</v>
      </c>
      <c r="AL454" s="30">
        <v>0</v>
      </c>
      <c r="AM454" s="30">
        <v>0</v>
      </c>
      <c r="AN454" s="30">
        <v>0</v>
      </c>
      <c r="AO454" s="30">
        <v>0</v>
      </c>
      <c r="AP454" s="30">
        <v>0</v>
      </c>
      <c r="AQ454" s="30">
        <v>0</v>
      </c>
      <c r="AR454" s="30">
        <v>0</v>
      </c>
      <c r="AS454" s="30">
        <v>0</v>
      </c>
      <c r="AT454" s="30">
        <v>0</v>
      </c>
      <c r="AU454" s="121">
        <v>0</v>
      </c>
      <c r="AV454" s="129" t="s">
        <v>784</v>
      </c>
      <c r="AW454" s="129" t="s">
        <v>796</v>
      </c>
      <c r="AX454" s="129" t="s">
        <v>1256</v>
      </c>
    </row>
    <row r="455" spans="1:50" ht="24" x14ac:dyDescent="0.25">
      <c r="A455" s="120">
        <v>46044</v>
      </c>
      <c r="B455" s="28" t="s">
        <v>552</v>
      </c>
      <c r="C455" s="25" t="s">
        <v>427</v>
      </c>
      <c r="D455" s="25" t="s">
        <v>430</v>
      </c>
      <c r="E455" s="25" t="s">
        <v>423</v>
      </c>
      <c r="F455" s="29" t="s">
        <v>243</v>
      </c>
      <c r="G455" s="29" t="s">
        <v>19</v>
      </c>
      <c r="H455" s="29" t="s">
        <v>588</v>
      </c>
      <c r="I455" s="29" t="s">
        <v>579</v>
      </c>
      <c r="J455" s="29" t="s">
        <v>868</v>
      </c>
      <c r="K455" s="25" t="s">
        <v>250</v>
      </c>
      <c r="L455" s="25" t="s">
        <v>1497</v>
      </c>
      <c r="M455" s="25" t="s">
        <v>1498</v>
      </c>
      <c r="N455" s="25" t="s">
        <v>1346</v>
      </c>
      <c r="O455" s="25">
        <v>20602585035</v>
      </c>
      <c r="P455" s="25" t="s">
        <v>5150</v>
      </c>
      <c r="Q455" s="28" t="s">
        <v>0</v>
      </c>
      <c r="R455" s="29" t="s">
        <v>1301</v>
      </c>
      <c r="S455" s="27" t="s">
        <v>1499</v>
      </c>
      <c r="T455" s="27" t="s">
        <v>1500</v>
      </c>
      <c r="U455" s="28" t="s">
        <v>251</v>
      </c>
      <c r="V455" s="26" t="s">
        <v>250</v>
      </c>
      <c r="W455" s="26" t="s">
        <v>556</v>
      </c>
      <c r="X455" s="26" t="s">
        <v>411</v>
      </c>
      <c r="Y455" s="37" t="s">
        <v>125</v>
      </c>
      <c r="Z455" s="37" t="s">
        <v>127</v>
      </c>
      <c r="AA455" s="37" t="s">
        <v>126</v>
      </c>
      <c r="AB455" s="30">
        <v>106099.95</v>
      </c>
      <c r="AC455" s="30">
        <v>106099.95</v>
      </c>
      <c r="AD455" s="31">
        <v>0</v>
      </c>
      <c r="AE455" s="30">
        <v>106099.95</v>
      </c>
      <c r="AF455" s="30">
        <v>57872.7</v>
      </c>
      <c r="AG455" s="32">
        <v>48227.25</v>
      </c>
      <c r="AH455" s="30">
        <v>57872.7</v>
      </c>
      <c r="AI455" s="10" t="s">
        <v>573</v>
      </c>
      <c r="AJ455" s="30">
        <v>9645.4500000000007</v>
      </c>
      <c r="AK455" s="30">
        <v>9645.4500000000007</v>
      </c>
      <c r="AL455" s="30">
        <v>9645.4500000000007</v>
      </c>
      <c r="AM455" s="30">
        <v>9645.4500000000007</v>
      </c>
      <c r="AN455" s="30">
        <v>9645.4500000000007</v>
      </c>
      <c r="AO455" s="30">
        <v>9645.4500000000007</v>
      </c>
      <c r="AP455" s="30">
        <v>0</v>
      </c>
      <c r="AQ455" s="30">
        <v>0</v>
      </c>
      <c r="AR455" s="30">
        <v>0</v>
      </c>
      <c r="AS455" s="30">
        <v>0</v>
      </c>
      <c r="AT455" s="30">
        <v>0</v>
      </c>
      <c r="AU455" s="121">
        <v>0</v>
      </c>
      <c r="AV455" s="129" t="s">
        <v>784</v>
      </c>
      <c r="AW455" s="129" t="s">
        <v>785</v>
      </c>
      <c r="AX455" s="129" t="s">
        <v>527</v>
      </c>
    </row>
    <row r="456" spans="1:50" ht="24" x14ac:dyDescent="0.25">
      <c r="A456" s="120">
        <v>46044</v>
      </c>
      <c r="B456" s="28" t="s">
        <v>552</v>
      </c>
      <c r="C456" s="25" t="s">
        <v>427</v>
      </c>
      <c r="D456" s="25" t="s">
        <v>430</v>
      </c>
      <c r="E456" s="25" t="s">
        <v>423</v>
      </c>
      <c r="F456" s="29" t="s">
        <v>243</v>
      </c>
      <c r="G456" s="29" t="s">
        <v>19</v>
      </c>
      <c r="H456" s="29" t="s">
        <v>422</v>
      </c>
      <c r="I456" s="29" t="s">
        <v>579</v>
      </c>
      <c r="J456" s="29" t="s">
        <v>777</v>
      </c>
      <c r="K456" s="25" t="s">
        <v>430</v>
      </c>
      <c r="L456" s="25" t="s">
        <v>1440</v>
      </c>
      <c r="M456" s="25" t="s">
        <v>1501</v>
      </c>
      <c r="N456" s="25" t="s">
        <v>959</v>
      </c>
      <c r="O456" s="25">
        <v>10754679552</v>
      </c>
      <c r="P456" s="25" t="s">
        <v>5151</v>
      </c>
      <c r="Q456" s="28" t="s">
        <v>0</v>
      </c>
      <c r="R456" s="29" t="s">
        <v>1053</v>
      </c>
      <c r="S456" s="27" t="s">
        <v>1502</v>
      </c>
      <c r="T456" s="27" t="s">
        <v>1503</v>
      </c>
      <c r="U456" s="28" t="s">
        <v>270</v>
      </c>
      <c r="V456" s="26" t="s">
        <v>430</v>
      </c>
      <c r="W456" s="26" t="s">
        <v>593</v>
      </c>
      <c r="X456" s="26" t="s">
        <v>411</v>
      </c>
      <c r="Y456" s="37" t="s">
        <v>200</v>
      </c>
      <c r="Z456" s="37" t="s">
        <v>586</v>
      </c>
      <c r="AA456" s="37" t="s">
        <v>585</v>
      </c>
      <c r="AB456" s="30">
        <v>12000</v>
      </c>
      <c r="AC456" s="30">
        <v>12000</v>
      </c>
      <c r="AD456" s="31">
        <v>0</v>
      </c>
      <c r="AE456" s="30">
        <v>12000</v>
      </c>
      <c r="AF456" s="30">
        <v>12000</v>
      </c>
      <c r="AG456" s="32">
        <v>0</v>
      </c>
      <c r="AH456" s="30">
        <v>12000</v>
      </c>
      <c r="AI456" s="10" t="s">
        <v>573</v>
      </c>
      <c r="AJ456" s="30">
        <v>0</v>
      </c>
      <c r="AK456" s="30">
        <v>6000</v>
      </c>
      <c r="AL456" s="30">
        <v>6000</v>
      </c>
      <c r="AM456" s="30">
        <v>0</v>
      </c>
      <c r="AN456" s="30">
        <v>0</v>
      </c>
      <c r="AO456" s="30">
        <v>0</v>
      </c>
      <c r="AP456" s="30">
        <v>0</v>
      </c>
      <c r="AQ456" s="30">
        <v>0</v>
      </c>
      <c r="AR456" s="30">
        <v>0</v>
      </c>
      <c r="AS456" s="30">
        <v>0</v>
      </c>
      <c r="AT456" s="30">
        <v>0</v>
      </c>
      <c r="AU456" s="121">
        <v>0</v>
      </c>
      <c r="AV456" s="129" t="s">
        <v>784</v>
      </c>
      <c r="AW456" s="129" t="s">
        <v>796</v>
      </c>
      <c r="AX456" s="129" t="s">
        <v>797</v>
      </c>
    </row>
    <row r="457" spans="1:50" ht="24" x14ac:dyDescent="0.25">
      <c r="A457" s="120">
        <v>46044</v>
      </c>
      <c r="B457" s="28" t="s">
        <v>552</v>
      </c>
      <c r="C457" s="25" t="s">
        <v>427</v>
      </c>
      <c r="D457" s="25" t="s">
        <v>430</v>
      </c>
      <c r="E457" s="25" t="s">
        <v>423</v>
      </c>
      <c r="F457" s="29" t="s">
        <v>243</v>
      </c>
      <c r="G457" s="29" t="s">
        <v>19</v>
      </c>
      <c r="H457" s="29" t="s">
        <v>581</v>
      </c>
      <c r="I457" s="29" t="s">
        <v>269</v>
      </c>
      <c r="J457" s="29" t="s">
        <v>777</v>
      </c>
      <c r="K457" s="25" t="s">
        <v>430</v>
      </c>
      <c r="L457" s="25" t="s">
        <v>1504</v>
      </c>
      <c r="M457" s="25" t="s">
        <v>1505</v>
      </c>
      <c r="N457" s="25" t="s">
        <v>959</v>
      </c>
      <c r="O457" s="25">
        <v>20100152356</v>
      </c>
      <c r="P457" s="25" t="s">
        <v>5152</v>
      </c>
      <c r="Q457" s="28" t="s">
        <v>0</v>
      </c>
      <c r="R457" s="29" t="s">
        <v>1506</v>
      </c>
      <c r="S457" s="27" t="s">
        <v>1507</v>
      </c>
      <c r="T457" s="27" t="s">
        <v>1508</v>
      </c>
      <c r="U457" s="28" t="s">
        <v>270</v>
      </c>
      <c r="V457" s="26" t="s">
        <v>430</v>
      </c>
      <c r="W457" s="26" t="s">
        <v>593</v>
      </c>
      <c r="X457" s="26" t="s">
        <v>411</v>
      </c>
      <c r="Y457" s="37" t="s">
        <v>101</v>
      </c>
      <c r="Z457" s="37" t="s">
        <v>103</v>
      </c>
      <c r="AA457" s="37" t="s">
        <v>102</v>
      </c>
      <c r="AB457" s="30">
        <v>3600</v>
      </c>
      <c r="AC457" s="30">
        <v>3600</v>
      </c>
      <c r="AD457" s="31">
        <v>0</v>
      </c>
      <c r="AE457" s="30">
        <v>3600</v>
      </c>
      <c r="AF457" s="30">
        <v>1360.3999999999999</v>
      </c>
      <c r="AG457" s="32">
        <v>2239.6000000000004</v>
      </c>
      <c r="AH457" s="30">
        <v>1360.3999999999999</v>
      </c>
      <c r="AI457" s="10" t="s">
        <v>573</v>
      </c>
      <c r="AJ457" s="30">
        <v>123.5</v>
      </c>
      <c r="AK457" s="30">
        <v>123.5</v>
      </c>
      <c r="AL457" s="30">
        <v>202.1</v>
      </c>
      <c r="AM457" s="30">
        <v>438.7</v>
      </c>
      <c r="AN457" s="30">
        <v>157.5</v>
      </c>
      <c r="AO457" s="30">
        <v>147.6</v>
      </c>
      <c r="AP457" s="30">
        <v>167.5</v>
      </c>
      <c r="AQ457" s="30">
        <v>0</v>
      </c>
      <c r="AR457" s="30">
        <v>0</v>
      </c>
      <c r="AS457" s="30">
        <v>0</v>
      </c>
      <c r="AT457" s="30">
        <v>0</v>
      </c>
      <c r="AU457" s="121">
        <v>0</v>
      </c>
      <c r="AV457" s="129" t="s">
        <v>784</v>
      </c>
      <c r="AW457" s="129" t="s">
        <v>785</v>
      </c>
      <c r="AX457" s="129" t="s">
        <v>527</v>
      </c>
    </row>
    <row r="458" spans="1:50" ht="24" x14ac:dyDescent="0.25">
      <c r="A458" s="120">
        <v>46044</v>
      </c>
      <c r="B458" s="28" t="s">
        <v>552</v>
      </c>
      <c r="C458" s="25" t="s">
        <v>427</v>
      </c>
      <c r="D458" s="25" t="s">
        <v>455</v>
      </c>
      <c r="E458" s="25" t="s">
        <v>423</v>
      </c>
      <c r="F458" s="29" t="s">
        <v>243</v>
      </c>
      <c r="G458" s="29" t="s">
        <v>19</v>
      </c>
      <c r="H458" s="29" t="s">
        <v>422</v>
      </c>
      <c r="I458" s="29" t="s">
        <v>579</v>
      </c>
      <c r="J458" s="29" t="s">
        <v>777</v>
      </c>
      <c r="K458" s="25" t="s">
        <v>455</v>
      </c>
      <c r="L458" s="25" t="s">
        <v>1448</v>
      </c>
      <c r="M458" s="25" t="s">
        <v>1509</v>
      </c>
      <c r="N458" s="25" t="s">
        <v>959</v>
      </c>
      <c r="O458" s="25">
        <v>10098688205</v>
      </c>
      <c r="P458" s="25" t="s">
        <v>5153</v>
      </c>
      <c r="Q458" s="28" t="s">
        <v>0</v>
      </c>
      <c r="R458" s="29" t="s">
        <v>1510</v>
      </c>
      <c r="S458" s="27" t="s">
        <v>1511</v>
      </c>
      <c r="T458" s="27" t="s">
        <v>1512</v>
      </c>
      <c r="U458" s="28" t="s">
        <v>275</v>
      </c>
      <c r="V458" s="26" t="s">
        <v>455</v>
      </c>
      <c r="W458" s="26" t="s">
        <v>611</v>
      </c>
      <c r="X458" s="26" t="s">
        <v>411</v>
      </c>
      <c r="Y458" s="37" t="s">
        <v>200</v>
      </c>
      <c r="Z458" s="37" t="s">
        <v>586</v>
      </c>
      <c r="AA458" s="37" t="s">
        <v>585</v>
      </c>
      <c r="AB458" s="30">
        <v>12000</v>
      </c>
      <c r="AC458" s="30">
        <v>12000</v>
      </c>
      <c r="AD458" s="31">
        <v>0</v>
      </c>
      <c r="AE458" s="30">
        <v>12000</v>
      </c>
      <c r="AF458" s="30">
        <v>12000</v>
      </c>
      <c r="AG458" s="32">
        <v>0</v>
      </c>
      <c r="AH458" s="30">
        <v>12000</v>
      </c>
      <c r="AI458" s="10" t="s">
        <v>573</v>
      </c>
      <c r="AJ458" s="30">
        <v>0</v>
      </c>
      <c r="AK458" s="30">
        <v>6000</v>
      </c>
      <c r="AL458" s="30">
        <v>6000</v>
      </c>
      <c r="AM458" s="30">
        <v>0</v>
      </c>
      <c r="AN458" s="30">
        <v>0</v>
      </c>
      <c r="AO458" s="30">
        <v>0</v>
      </c>
      <c r="AP458" s="30">
        <v>0</v>
      </c>
      <c r="AQ458" s="30">
        <v>0</v>
      </c>
      <c r="AR458" s="30">
        <v>0</v>
      </c>
      <c r="AS458" s="30">
        <v>0</v>
      </c>
      <c r="AT458" s="30">
        <v>0</v>
      </c>
      <c r="AU458" s="121">
        <v>0</v>
      </c>
      <c r="AV458" s="129" t="s">
        <v>784</v>
      </c>
      <c r="AW458" s="129" t="s">
        <v>796</v>
      </c>
      <c r="AX458" s="129" t="s">
        <v>797</v>
      </c>
    </row>
    <row r="459" spans="1:50" ht="24" x14ac:dyDescent="0.25">
      <c r="A459" s="120">
        <v>46044</v>
      </c>
      <c r="B459" s="28" t="s">
        <v>552</v>
      </c>
      <c r="C459" s="25" t="s">
        <v>427</v>
      </c>
      <c r="D459" s="25" t="s">
        <v>455</v>
      </c>
      <c r="E459" s="25" t="s">
        <v>423</v>
      </c>
      <c r="F459" s="29" t="s">
        <v>243</v>
      </c>
      <c r="G459" s="29" t="s">
        <v>19</v>
      </c>
      <c r="H459" s="29" t="s">
        <v>422</v>
      </c>
      <c r="I459" s="29" t="s">
        <v>579</v>
      </c>
      <c r="J459" s="29" t="s">
        <v>777</v>
      </c>
      <c r="K459" s="25" t="s">
        <v>455</v>
      </c>
      <c r="L459" s="25" t="s">
        <v>1453</v>
      </c>
      <c r="M459" s="25" t="s">
        <v>1513</v>
      </c>
      <c r="N459" s="25" t="s">
        <v>959</v>
      </c>
      <c r="O459" s="25">
        <v>10422568153</v>
      </c>
      <c r="P459" s="25" t="s">
        <v>5154</v>
      </c>
      <c r="Q459" s="28" t="s">
        <v>0</v>
      </c>
      <c r="R459" s="29" t="s">
        <v>1492</v>
      </c>
      <c r="S459" s="27" t="s">
        <v>1514</v>
      </c>
      <c r="T459" s="27" t="s">
        <v>1515</v>
      </c>
      <c r="U459" s="28" t="s">
        <v>275</v>
      </c>
      <c r="V459" s="26" t="s">
        <v>455</v>
      </c>
      <c r="W459" s="26" t="s">
        <v>611</v>
      </c>
      <c r="X459" s="26" t="s">
        <v>411</v>
      </c>
      <c r="Y459" s="37" t="s">
        <v>200</v>
      </c>
      <c r="Z459" s="37" t="s">
        <v>586</v>
      </c>
      <c r="AA459" s="37" t="s">
        <v>585</v>
      </c>
      <c r="AB459" s="30">
        <v>14000</v>
      </c>
      <c r="AC459" s="30">
        <v>14000</v>
      </c>
      <c r="AD459" s="31">
        <v>0</v>
      </c>
      <c r="AE459" s="30">
        <v>14000</v>
      </c>
      <c r="AF459" s="30">
        <v>14000</v>
      </c>
      <c r="AG459" s="32">
        <v>0</v>
      </c>
      <c r="AH459" s="30">
        <v>14000</v>
      </c>
      <c r="AI459" s="10" t="s">
        <v>573</v>
      </c>
      <c r="AJ459" s="30">
        <v>0</v>
      </c>
      <c r="AK459" s="30">
        <v>7000</v>
      </c>
      <c r="AL459" s="30">
        <v>7000</v>
      </c>
      <c r="AM459" s="30">
        <v>0</v>
      </c>
      <c r="AN459" s="30">
        <v>0</v>
      </c>
      <c r="AO459" s="30">
        <v>0</v>
      </c>
      <c r="AP459" s="30">
        <v>0</v>
      </c>
      <c r="AQ459" s="30">
        <v>0</v>
      </c>
      <c r="AR459" s="30">
        <v>0</v>
      </c>
      <c r="AS459" s="30">
        <v>0</v>
      </c>
      <c r="AT459" s="30">
        <v>0</v>
      </c>
      <c r="AU459" s="121">
        <v>0</v>
      </c>
      <c r="AV459" s="129" t="s">
        <v>784</v>
      </c>
      <c r="AW459" s="129" t="s">
        <v>796</v>
      </c>
      <c r="AX459" s="129" t="s">
        <v>797</v>
      </c>
    </row>
    <row r="460" spans="1:50" ht="24" x14ac:dyDescent="0.25">
      <c r="A460" s="120">
        <v>46044</v>
      </c>
      <c r="B460" s="28" t="s">
        <v>552</v>
      </c>
      <c r="C460" s="25" t="s">
        <v>427</v>
      </c>
      <c r="D460" s="25" t="s">
        <v>498</v>
      </c>
      <c r="E460" s="25" t="s">
        <v>423</v>
      </c>
      <c r="F460" s="29" t="s">
        <v>287</v>
      </c>
      <c r="G460" s="29" t="s">
        <v>21</v>
      </c>
      <c r="H460" s="29" t="s">
        <v>422</v>
      </c>
      <c r="I460" s="29" t="s">
        <v>579</v>
      </c>
      <c r="J460" s="29" t="s">
        <v>868</v>
      </c>
      <c r="K460" s="25" t="s">
        <v>622</v>
      </c>
      <c r="L460" s="25" t="s">
        <v>1461</v>
      </c>
      <c r="M460" s="25" t="s">
        <v>1516</v>
      </c>
      <c r="N460" s="25" t="s">
        <v>959</v>
      </c>
      <c r="O460" s="25">
        <v>10743258482</v>
      </c>
      <c r="P460" s="25" t="s">
        <v>5155</v>
      </c>
      <c r="Q460" s="28" t="s">
        <v>0</v>
      </c>
      <c r="R460" s="29" t="s">
        <v>1517</v>
      </c>
      <c r="S460" s="27" t="s">
        <v>1518</v>
      </c>
      <c r="T460" s="27" t="s">
        <v>1519</v>
      </c>
      <c r="U460" s="28" t="s">
        <v>325</v>
      </c>
      <c r="V460" s="26" t="s">
        <v>622</v>
      </c>
      <c r="W460" s="26" t="s">
        <v>674</v>
      </c>
      <c r="X460" s="26" t="s">
        <v>411</v>
      </c>
      <c r="Y460" s="37" t="s">
        <v>200</v>
      </c>
      <c r="Z460" s="37" t="s">
        <v>586</v>
      </c>
      <c r="AA460" s="37" t="s">
        <v>585</v>
      </c>
      <c r="AB460" s="30">
        <v>7000</v>
      </c>
      <c r="AC460" s="30">
        <v>7000</v>
      </c>
      <c r="AD460" s="31">
        <v>0</v>
      </c>
      <c r="AE460" s="30">
        <v>7000</v>
      </c>
      <c r="AF460" s="30">
        <v>7000</v>
      </c>
      <c r="AG460" s="32">
        <v>0</v>
      </c>
      <c r="AH460" s="30">
        <v>7000</v>
      </c>
      <c r="AI460" s="10" t="s">
        <v>573</v>
      </c>
      <c r="AJ460" s="30">
        <v>0</v>
      </c>
      <c r="AK460" s="30">
        <v>3500</v>
      </c>
      <c r="AL460" s="30">
        <v>3500</v>
      </c>
      <c r="AM460" s="30">
        <v>0</v>
      </c>
      <c r="AN460" s="30">
        <v>0</v>
      </c>
      <c r="AO460" s="30">
        <v>0</v>
      </c>
      <c r="AP460" s="30">
        <v>0</v>
      </c>
      <c r="AQ460" s="30">
        <v>0</v>
      </c>
      <c r="AR460" s="30">
        <v>0</v>
      </c>
      <c r="AS460" s="30">
        <v>0</v>
      </c>
      <c r="AT460" s="30">
        <v>0</v>
      </c>
      <c r="AU460" s="121">
        <v>0</v>
      </c>
      <c r="AV460" s="129" t="s">
        <v>784</v>
      </c>
      <c r="AW460" s="129" t="s">
        <v>796</v>
      </c>
      <c r="AX460" s="129" t="s">
        <v>236</v>
      </c>
    </row>
    <row r="461" spans="1:50" ht="24" x14ac:dyDescent="0.25">
      <c r="A461" s="120">
        <v>46044</v>
      </c>
      <c r="B461" s="28" t="s">
        <v>552</v>
      </c>
      <c r="C461" s="25" t="s">
        <v>427</v>
      </c>
      <c r="D461" s="25" t="s">
        <v>430</v>
      </c>
      <c r="E461" s="25" t="s">
        <v>423</v>
      </c>
      <c r="F461" s="29" t="s">
        <v>243</v>
      </c>
      <c r="G461" s="29" t="s">
        <v>19</v>
      </c>
      <c r="H461" s="29" t="s">
        <v>581</v>
      </c>
      <c r="I461" s="29" t="s">
        <v>269</v>
      </c>
      <c r="J461" s="29" t="s">
        <v>868</v>
      </c>
      <c r="K461" s="25" t="s">
        <v>451</v>
      </c>
      <c r="L461" s="25" t="s">
        <v>1510</v>
      </c>
      <c r="M461" s="25" t="s">
        <v>1520</v>
      </c>
      <c r="N461" s="25" t="s">
        <v>1335</v>
      </c>
      <c r="O461" s="25">
        <v>20103448591</v>
      </c>
      <c r="P461" s="25" t="s">
        <v>5156</v>
      </c>
      <c r="Q461" s="28" t="s">
        <v>0</v>
      </c>
      <c r="R461" s="29" t="s">
        <v>1521</v>
      </c>
      <c r="S461" s="27" t="s">
        <v>1522</v>
      </c>
      <c r="T461" s="27" t="s">
        <v>1523</v>
      </c>
      <c r="U461" s="28" t="s">
        <v>268</v>
      </c>
      <c r="V461" s="26" t="s">
        <v>451</v>
      </c>
      <c r="W461" s="26" t="s">
        <v>592</v>
      </c>
      <c r="X461" s="26" t="s">
        <v>411</v>
      </c>
      <c r="Y461" s="37" t="s">
        <v>101</v>
      </c>
      <c r="Z461" s="37" t="s">
        <v>103</v>
      </c>
      <c r="AA461" s="37" t="s">
        <v>102</v>
      </c>
      <c r="AB461" s="30">
        <v>600</v>
      </c>
      <c r="AC461" s="30">
        <v>600</v>
      </c>
      <c r="AD461" s="31">
        <v>0</v>
      </c>
      <c r="AE461" s="30">
        <v>600</v>
      </c>
      <c r="AF461" s="30">
        <v>151.19999999999999</v>
      </c>
      <c r="AG461" s="32">
        <v>448.8</v>
      </c>
      <c r="AH461" s="30">
        <v>151.19999999999999</v>
      </c>
      <c r="AI461" s="10" t="s">
        <v>573</v>
      </c>
      <c r="AJ461" s="30">
        <v>22.2</v>
      </c>
      <c r="AK461" s="30">
        <v>20.2</v>
      </c>
      <c r="AL461" s="30">
        <v>18.7</v>
      </c>
      <c r="AM461" s="30">
        <v>23.8</v>
      </c>
      <c r="AN461" s="30">
        <v>23.8</v>
      </c>
      <c r="AO461" s="30">
        <v>18.600000000000001</v>
      </c>
      <c r="AP461" s="30">
        <v>23.9</v>
      </c>
      <c r="AQ461" s="30">
        <v>0</v>
      </c>
      <c r="AR461" s="30">
        <v>0</v>
      </c>
      <c r="AS461" s="30">
        <v>0</v>
      </c>
      <c r="AT461" s="30">
        <v>0</v>
      </c>
      <c r="AU461" s="121">
        <v>0</v>
      </c>
      <c r="AV461" s="129" t="s">
        <v>784</v>
      </c>
      <c r="AW461" s="129" t="s">
        <v>785</v>
      </c>
      <c r="AX461" s="129" t="s">
        <v>527</v>
      </c>
    </row>
    <row r="462" spans="1:50" ht="24" x14ac:dyDescent="0.25">
      <c r="A462" s="120">
        <v>46044</v>
      </c>
      <c r="B462" s="28" t="s">
        <v>552</v>
      </c>
      <c r="C462" s="25" t="s">
        <v>427</v>
      </c>
      <c r="D462" s="25" t="s">
        <v>430</v>
      </c>
      <c r="E462" s="25" t="s">
        <v>423</v>
      </c>
      <c r="F462" s="29" t="s">
        <v>243</v>
      </c>
      <c r="G462" s="29" t="s">
        <v>19</v>
      </c>
      <c r="H462" s="29" t="s">
        <v>584</v>
      </c>
      <c r="I462" s="29" t="s">
        <v>579</v>
      </c>
      <c r="J462" s="29" t="s">
        <v>868</v>
      </c>
      <c r="K462" s="25" t="s">
        <v>254</v>
      </c>
      <c r="L462" s="25" t="s">
        <v>1524</v>
      </c>
      <c r="M462" s="25" t="s">
        <v>1525</v>
      </c>
      <c r="N462" s="25" t="s">
        <v>1335</v>
      </c>
      <c r="O462" s="25">
        <v>10266742792</v>
      </c>
      <c r="P462" s="25" t="s">
        <v>5157</v>
      </c>
      <c r="Q462" s="28" t="s">
        <v>0</v>
      </c>
      <c r="R462" s="29" t="s">
        <v>1526</v>
      </c>
      <c r="S462" s="27" t="s">
        <v>1527</v>
      </c>
      <c r="T462" s="27" t="s">
        <v>1528</v>
      </c>
      <c r="U462" s="28" t="s">
        <v>255</v>
      </c>
      <c r="V462" s="26" t="s">
        <v>254</v>
      </c>
      <c r="W462" s="26" t="s">
        <v>558</v>
      </c>
      <c r="X462" s="26" t="s">
        <v>411</v>
      </c>
      <c r="Y462" s="37" t="s">
        <v>140</v>
      </c>
      <c r="Z462" s="37" t="s">
        <v>142</v>
      </c>
      <c r="AA462" s="37" t="s">
        <v>141</v>
      </c>
      <c r="AB462" s="30">
        <v>48000</v>
      </c>
      <c r="AC462" s="30">
        <v>48000</v>
      </c>
      <c r="AD462" s="31">
        <v>0</v>
      </c>
      <c r="AE462" s="30">
        <v>48000</v>
      </c>
      <c r="AF462" s="30">
        <v>28000</v>
      </c>
      <c r="AG462" s="32">
        <v>20000</v>
      </c>
      <c r="AH462" s="30">
        <v>28000</v>
      </c>
      <c r="AI462" s="10" t="s">
        <v>573</v>
      </c>
      <c r="AJ462" s="30">
        <v>4000</v>
      </c>
      <c r="AK462" s="30">
        <v>4000</v>
      </c>
      <c r="AL462" s="30">
        <v>4000</v>
      </c>
      <c r="AM462" s="30">
        <v>4000</v>
      </c>
      <c r="AN462" s="30">
        <v>4000</v>
      </c>
      <c r="AO462" s="30">
        <v>4000</v>
      </c>
      <c r="AP462" s="30">
        <v>4000</v>
      </c>
      <c r="AQ462" s="30">
        <v>0</v>
      </c>
      <c r="AR462" s="30">
        <v>0</v>
      </c>
      <c r="AS462" s="30">
        <v>0</v>
      </c>
      <c r="AT462" s="30">
        <v>0</v>
      </c>
      <c r="AU462" s="121">
        <v>0</v>
      </c>
      <c r="AV462" s="129" t="s">
        <v>784</v>
      </c>
      <c r="AW462" s="129" t="s">
        <v>785</v>
      </c>
      <c r="AX462" s="129" t="s">
        <v>527</v>
      </c>
    </row>
    <row r="463" spans="1:50" ht="24" x14ac:dyDescent="0.25">
      <c r="A463" s="120">
        <v>46044</v>
      </c>
      <c r="B463" s="28" t="s">
        <v>552</v>
      </c>
      <c r="C463" s="25" t="s">
        <v>427</v>
      </c>
      <c r="D463" s="25" t="s">
        <v>430</v>
      </c>
      <c r="E463" s="25" t="s">
        <v>423</v>
      </c>
      <c r="F463" s="29" t="s">
        <v>243</v>
      </c>
      <c r="G463" s="29" t="s">
        <v>19</v>
      </c>
      <c r="H463" s="29" t="s">
        <v>578</v>
      </c>
      <c r="I463" s="29" t="s">
        <v>579</v>
      </c>
      <c r="J463" s="29" t="s">
        <v>868</v>
      </c>
      <c r="K463" s="25" t="s">
        <v>285</v>
      </c>
      <c r="L463" s="25" t="s">
        <v>1529</v>
      </c>
      <c r="M463" s="25" t="s">
        <v>1000</v>
      </c>
      <c r="N463" s="25" t="s">
        <v>1530</v>
      </c>
      <c r="O463" s="25">
        <v>20452857236</v>
      </c>
      <c r="P463" s="25" t="s">
        <v>5158</v>
      </c>
      <c r="Q463" s="28" t="s">
        <v>0</v>
      </c>
      <c r="R463" s="29" t="s">
        <v>1531</v>
      </c>
      <c r="S463" s="27" t="s">
        <v>1532</v>
      </c>
      <c r="T463" s="27" t="s">
        <v>1533</v>
      </c>
      <c r="U463" s="28" t="s">
        <v>293</v>
      </c>
      <c r="V463" s="26" t="s">
        <v>285</v>
      </c>
      <c r="W463" s="26" t="s">
        <v>630</v>
      </c>
      <c r="X463" s="26" t="s">
        <v>411</v>
      </c>
      <c r="Y463" s="37" t="s">
        <v>48</v>
      </c>
      <c r="Z463" s="37" t="s">
        <v>50</v>
      </c>
      <c r="AA463" s="37" t="s">
        <v>49</v>
      </c>
      <c r="AB463" s="30">
        <v>2764.8</v>
      </c>
      <c r="AC463" s="30">
        <v>2764.8</v>
      </c>
      <c r="AD463" s="31">
        <v>0</v>
      </c>
      <c r="AE463" s="30">
        <v>2764.75</v>
      </c>
      <c r="AF463" s="30">
        <v>2764.75</v>
      </c>
      <c r="AG463" s="32">
        <v>5.0000000000181899E-2</v>
      </c>
      <c r="AH463" s="30">
        <v>2764.75</v>
      </c>
      <c r="AI463" s="10" t="s">
        <v>573</v>
      </c>
      <c r="AJ463" s="30">
        <v>0</v>
      </c>
      <c r="AK463" s="30">
        <v>0</v>
      </c>
      <c r="AL463" s="30">
        <v>261.54000000000002</v>
      </c>
      <c r="AM463" s="30">
        <v>396.72</v>
      </c>
      <c r="AN463" s="30">
        <v>0</v>
      </c>
      <c r="AO463" s="30">
        <v>2106.4899999999998</v>
      </c>
      <c r="AP463" s="30">
        <v>0</v>
      </c>
      <c r="AQ463" s="30">
        <v>0</v>
      </c>
      <c r="AR463" s="30">
        <v>0</v>
      </c>
      <c r="AS463" s="30">
        <v>0</v>
      </c>
      <c r="AT463" s="30">
        <v>0</v>
      </c>
      <c r="AU463" s="121">
        <v>0</v>
      </c>
      <c r="AV463" s="129" t="s">
        <v>784</v>
      </c>
      <c r="AW463" s="129" t="s">
        <v>785</v>
      </c>
      <c r="AX463" s="129" t="s">
        <v>527</v>
      </c>
    </row>
    <row r="464" spans="1:50" ht="36" x14ac:dyDescent="0.25">
      <c r="A464" s="120">
        <v>46044</v>
      </c>
      <c r="B464" s="28" t="s">
        <v>552</v>
      </c>
      <c r="C464" s="25" t="s">
        <v>427</v>
      </c>
      <c r="D464" s="25" t="s">
        <v>498</v>
      </c>
      <c r="E464" s="25" t="s">
        <v>423</v>
      </c>
      <c r="F464" s="29" t="s">
        <v>287</v>
      </c>
      <c r="G464" s="29" t="s">
        <v>21</v>
      </c>
      <c r="H464" s="29" t="s">
        <v>422</v>
      </c>
      <c r="I464" s="29" t="s">
        <v>579</v>
      </c>
      <c r="J464" s="29" t="s">
        <v>868</v>
      </c>
      <c r="K464" s="25" t="s">
        <v>254</v>
      </c>
      <c r="L464" s="25" t="s">
        <v>1444</v>
      </c>
      <c r="M464" s="25" t="s">
        <v>1534</v>
      </c>
      <c r="N464" s="25" t="s">
        <v>959</v>
      </c>
      <c r="O464" s="25">
        <v>10427440571</v>
      </c>
      <c r="P464" s="25" t="s">
        <v>5159</v>
      </c>
      <c r="Q464" s="28" t="s">
        <v>0</v>
      </c>
      <c r="R464" s="29" t="s">
        <v>1535</v>
      </c>
      <c r="S464" s="27" t="s">
        <v>1536</v>
      </c>
      <c r="T464" s="27" t="s">
        <v>1537</v>
      </c>
      <c r="U464" s="28" t="s">
        <v>314</v>
      </c>
      <c r="V464" s="26" t="s">
        <v>254</v>
      </c>
      <c r="W464" s="26" t="s">
        <v>663</v>
      </c>
      <c r="X464" s="26" t="s">
        <v>411</v>
      </c>
      <c r="Y464" s="37" t="s">
        <v>200</v>
      </c>
      <c r="Z464" s="37" t="s">
        <v>586</v>
      </c>
      <c r="AA464" s="37" t="s">
        <v>585</v>
      </c>
      <c r="AB464" s="30">
        <v>7000</v>
      </c>
      <c r="AC464" s="30">
        <v>7000</v>
      </c>
      <c r="AD464" s="31">
        <v>0</v>
      </c>
      <c r="AE464" s="30">
        <v>7000</v>
      </c>
      <c r="AF464" s="30">
        <v>7000</v>
      </c>
      <c r="AG464" s="32">
        <v>0</v>
      </c>
      <c r="AH464" s="30">
        <v>7000</v>
      </c>
      <c r="AI464" s="10" t="s">
        <v>573</v>
      </c>
      <c r="AJ464" s="30">
        <v>0</v>
      </c>
      <c r="AK464" s="30">
        <v>0</v>
      </c>
      <c r="AL464" s="30">
        <v>7000</v>
      </c>
      <c r="AM464" s="30">
        <v>0</v>
      </c>
      <c r="AN464" s="30">
        <v>0</v>
      </c>
      <c r="AO464" s="30">
        <v>0</v>
      </c>
      <c r="AP464" s="30">
        <v>0</v>
      </c>
      <c r="AQ464" s="30">
        <v>0</v>
      </c>
      <c r="AR464" s="30">
        <v>0</v>
      </c>
      <c r="AS464" s="30">
        <v>0</v>
      </c>
      <c r="AT464" s="30">
        <v>0</v>
      </c>
      <c r="AU464" s="121">
        <v>0</v>
      </c>
      <c r="AV464" s="129" t="s">
        <v>784</v>
      </c>
      <c r="AW464" s="129" t="s">
        <v>796</v>
      </c>
      <c r="AX464" s="129" t="s">
        <v>1538</v>
      </c>
    </row>
    <row r="465" spans="1:50" ht="24" x14ac:dyDescent="0.25">
      <c r="A465" s="120">
        <v>46044</v>
      </c>
      <c r="B465" s="28" t="s">
        <v>552</v>
      </c>
      <c r="C465" s="25" t="s">
        <v>427</v>
      </c>
      <c r="D465" s="25" t="s">
        <v>430</v>
      </c>
      <c r="E465" s="25" t="s">
        <v>423</v>
      </c>
      <c r="F465" s="29" t="s">
        <v>243</v>
      </c>
      <c r="G465" s="29" t="s">
        <v>19</v>
      </c>
      <c r="H465" s="29" t="s">
        <v>178</v>
      </c>
      <c r="I465" s="29" t="s">
        <v>269</v>
      </c>
      <c r="J465" s="29" t="s">
        <v>868</v>
      </c>
      <c r="K465" s="25" t="s">
        <v>256</v>
      </c>
      <c r="L465" s="25" t="s">
        <v>1473</v>
      </c>
      <c r="M465" s="25" t="s">
        <v>1539</v>
      </c>
      <c r="N465" s="25" t="s">
        <v>959</v>
      </c>
      <c r="O465" s="25">
        <v>10426364307</v>
      </c>
      <c r="P465" s="25" t="s">
        <v>5160</v>
      </c>
      <c r="Q465" s="28" t="s">
        <v>0</v>
      </c>
      <c r="R465" s="29" t="s">
        <v>1540</v>
      </c>
      <c r="S465" s="27" t="s">
        <v>1541</v>
      </c>
      <c r="T465" s="27" t="s">
        <v>1542</v>
      </c>
      <c r="U465" s="28" t="s">
        <v>257</v>
      </c>
      <c r="V465" s="26" t="s">
        <v>256</v>
      </c>
      <c r="W465" s="26" t="s">
        <v>559</v>
      </c>
      <c r="X465" s="26" t="s">
        <v>411</v>
      </c>
      <c r="Y465" s="37" t="s">
        <v>28</v>
      </c>
      <c r="Z465" s="37" t="s">
        <v>178</v>
      </c>
      <c r="AA465" s="37" t="s">
        <v>177</v>
      </c>
      <c r="AB465" s="30">
        <v>1725</v>
      </c>
      <c r="AC465" s="30">
        <v>1725</v>
      </c>
      <c r="AD465" s="31">
        <v>0</v>
      </c>
      <c r="AE465" s="30">
        <v>1725</v>
      </c>
      <c r="AF465" s="30">
        <v>1725</v>
      </c>
      <c r="AG465" s="32">
        <v>0</v>
      </c>
      <c r="AH465" s="30">
        <v>1725</v>
      </c>
      <c r="AI465" s="10" t="s">
        <v>573</v>
      </c>
      <c r="AJ465" s="30">
        <v>0</v>
      </c>
      <c r="AK465" s="30">
        <v>862.5</v>
      </c>
      <c r="AL465" s="30">
        <v>862.5</v>
      </c>
      <c r="AM465" s="30">
        <v>0</v>
      </c>
      <c r="AN465" s="30">
        <v>0</v>
      </c>
      <c r="AO465" s="30">
        <v>0</v>
      </c>
      <c r="AP465" s="30">
        <v>0</v>
      </c>
      <c r="AQ465" s="30">
        <v>0</v>
      </c>
      <c r="AR465" s="30">
        <v>0</v>
      </c>
      <c r="AS465" s="30">
        <v>0</v>
      </c>
      <c r="AT465" s="30">
        <v>0</v>
      </c>
      <c r="AU465" s="121">
        <v>0</v>
      </c>
      <c r="AV465" s="129" t="s">
        <v>784</v>
      </c>
      <c r="AW465" s="129" t="s">
        <v>796</v>
      </c>
      <c r="AX465" s="129" t="s">
        <v>1025</v>
      </c>
    </row>
    <row r="466" spans="1:50" ht="24" x14ac:dyDescent="0.25">
      <c r="A466" s="120">
        <v>46044</v>
      </c>
      <c r="B466" s="28" t="s">
        <v>552</v>
      </c>
      <c r="C466" s="25" t="s">
        <v>427</v>
      </c>
      <c r="D466" s="25" t="s">
        <v>459</v>
      </c>
      <c r="E466" s="25" t="s">
        <v>423</v>
      </c>
      <c r="F466" s="29" t="s">
        <v>287</v>
      </c>
      <c r="G466" s="29" t="s">
        <v>20</v>
      </c>
      <c r="H466" s="29" t="s">
        <v>422</v>
      </c>
      <c r="I466" s="29" t="s">
        <v>579</v>
      </c>
      <c r="J466" s="29" t="s">
        <v>868</v>
      </c>
      <c r="K466" s="25" t="s">
        <v>264</v>
      </c>
      <c r="L466" s="25" t="s">
        <v>1465</v>
      </c>
      <c r="M466" s="25" t="s">
        <v>1543</v>
      </c>
      <c r="N466" s="25" t="s">
        <v>959</v>
      </c>
      <c r="O466" s="25">
        <v>10726829344</v>
      </c>
      <c r="P466" s="25" t="s">
        <v>5161</v>
      </c>
      <c r="Q466" s="28" t="s">
        <v>0</v>
      </c>
      <c r="R466" s="29" t="s">
        <v>1333</v>
      </c>
      <c r="S466" s="27" t="s">
        <v>1544</v>
      </c>
      <c r="T466" s="27" t="s">
        <v>1545</v>
      </c>
      <c r="U466" s="28" t="s">
        <v>340</v>
      </c>
      <c r="V466" s="26" t="s">
        <v>264</v>
      </c>
      <c r="W466" s="26" t="s">
        <v>695</v>
      </c>
      <c r="X466" s="26" t="s">
        <v>411</v>
      </c>
      <c r="Y466" s="37" t="s">
        <v>200</v>
      </c>
      <c r="Z466" s="37" t="s">
        <v>586</v>
      </c>
      <c r="AA466" s="37" t="s">
        <v>585</v>
      </c>
      <c r="AB466" s="30">
        <v>14380</v>
      </c>
      <c r="AC466" s="30">
        <v>14380</v>
      </c>
      <c r="AD466" s="31">
        <v>0</v>
      </c>
      <c r="AE466" s="30">
        <v>14380</v>
      </c>
      <c r="AF466" s="30">
        <v>14380</v>
      </c>
      <c r="AG466" s="32">
        <v>0</v>
      </c>
      <c r="AH466" s="30">
        <v>14380</v>
      </c>
      <c r="AI466" s="10" t="s">
        <v>573</v>
      </c>
      <c r="AJ466" s="30">
        <v>0</v>
      </c>
      <c r="AK466" s="30">
        <v>4794</v>
      </c>
      <c r="AL466" s="30">
        <v>4793</v>
      </c>
      <c r="AM466" s="30">
        <v>4793</v>
      </c>
      <c r="AN466" s="30">
        <v>0</v>
      </c>
      <c r="AO466" s="30">
        <v>0</v>
      </c>
      <c r="AP466" s="30">
        <v>0</v>
      </c>
      <c r="AQ466" s="30">
        <v>0</v>
      </c>
      <c r="AR466" s="30">
        <v>0</v>
      </c>
      <c r="AS466" s="30">
        <v>0</v>
      </c>
      <c r="AT466" s="30">
        <v>0</v>
      </c>
      <c r="AU466" s="121">
        <v>0</v>
      </c>
      <c r="AV466" s="129" t="s">
        <v>784</v>
      </c>
      <c r="AW466" s="129" t="s">
        <v>796</v>
      </c>
      <c r="AX466" s="129" t="s">
        <v>291</v>
      </c>
    </row>
    <row r="467" spans="1:50" ht="24" x14ac:dyDescent="0.25">
      <c r="A467" s="120">
        <v>46044</v>
      </c>
      <c r="B467" s="28" t="s">
        <v>552</v>
      </c>
      <c r="C467" s="25" t="s">
        <v>427</v>
      </c>
      <c r="D467" s="25" t="s">
        <v>430</v>
      </c>
      <c r="E467" s="25" t="s">
        <v>423</v>
      </c>
      <c r="F467" s="29" t="s">
        <v>243</v>
      </c>
      <c r="G467" s="29" t="s">
        <v>19</v>
      </c>
      <c r="H467" s="29" t="s">
        <v>584</v>
      </c>
      <c r="I467" s="29" t="s">
        <v>579</v>
      </c>
      <c r="J467" s="29" t="s">
        <v>777</v>
      </c>
      <c r="K467" s="25" t="s">
        <v>430</v>
      </c>
      <c r="L467" s="25" t="s">
        <v>1546</v>
      </c>
      <c r="M467" s="25" t="s">
        <v>1547</v>
      </c>
      <c r="N467" s="25" t="s">
        <v>1346</v>
      </c>
      <c r="O467" s="25">
        <v>10092992000</v>
      </c>
      <c r="P467" s="25" t="s">
        <v>5162</v>
      </c>
      <c r="Q467" s="28" t="s">
        <v>0</v>
      </c>
      <c r="R467" s="29" t="s">
        <v>1339</v>
      </c>
      <c r="S467" s="27" t="s">
        <v>1548</v>
      </c>
      <c r="T467" s="27" t="s">
        <v>1549</v>
      </c>
      <c r="U467" s="28" t="s">
        <v>270</v>
      </c>
      <c r="V467" s="26" t="s">
        <v>430</v>
      </c>
      <c r="W467" s="26" t="s">
        <v>593</v>
      </c>
      <c r="X467" s="26" t="s">
        <v>411</v>
      </c>
      <c r="Y467" s="37" t="s">
        <v>140</v>
      </c>
      <c r="Z467" s="37" t="s">
        <v>142</v>
      </c>
      <c r="AA467" s="37" t="s">
        <v>141</v>
      </c>
      <c r="AB467" s="30">
        <v>285600</v>
      </c>
      <c r="AC467" s="30">
        <v>285600</v>
      </c>
      <c r="AD467" s="31">
        <v>0</v>
      </c>
      <c r="AE467" s="30">
        <v>285600</v>
      </c>
      <c r="AF467" s="30">
        <v>142800</v>
      </c>
      <c r="AG467" s="32">
        <v>142800</v>
      </c>
      <c r="AH467" s="30">
        <v>142800</v>
      </c>
      <c r="AI467" s="10" t="s">
        <v>573</v>
      </c>
      <c r="AJ467" s="30">
        <v>0</v>
      </c>
      <c r="AK467" s="30">
        <v>23800</v>
      </c>
      <c r="AL467" s="30">
        <v>23800</v>
      </c>
      <c r="AM467" s="30">
        <v>23800</v>
      </c>
      <c r="AN467" s="30">
        <v>23800</v>
      </c>
      <c r="AO467" s="30">
        <v>23800</v>
      </c>
      <c r="AP467" s="30">
        <v>23800</v>
      </c>
      <c r="AQ467" s="30">
        <v>0</v>
      </c>
      <c r="AR467" s="30">
        <v>0</v>
      </c>
      <c r="AS467" s="30">
        <v>0</v>
      </c>
      <c r="AT467" s="30">
        <v>0</v>
      </c>
      <c r="AU467" s="121">
        <v>0</v>
      </c>
      <c r="AV467" s="129" t="s">
        <v>784</v>
      </c>
      <c r="AW467" s="129" t="s">
        <v>785</v>
      </c>
      <c r="AX467" s="129" t="s">
        <v>527</v>
      </c>
    </row>
    <row r="468" spans="1:50" ht="36" x14ac:dyDescent="0.25">
      <c r="A468" s="120">
        <v>46044</v>
      </c>
      <c r="B468" s="28" t="s">
        <v>552</v>
      </c>
      <c r="C468" s="25" t="s">
        <v>427</v>
      </c>
      <c r="D468" s="25" t="s">
        <v>498</v>
      </c>
      <c r="E468" s="25" t="s">
        <v>423</v>
      </c>
      <c r="F468" s="29" t="s">
        <v>287</v>
      </c>
      <c r="G468" s="29" t="s">
        <v>21</v>
      </c>
      <c r="H468" s="29" t="s">
        <v>422</v>
      </c>
      <c r="I468" s="29" t="s">
        <v>579</v>
      </c>
      <c r="J468" s="29" t="s">
        <v>868</v>
      </c>
      <c r="K468" s="25" t="s">
        <v>262</v>
      </c>
      <c r="L468" s="25" t="s">
        <v>1469</v>
      </c>
      <c r="M468" s="25" t="s">
        <v>1550</v>
      </c>
      <c r="N468" s="25" t="s">
        <v>959</v>
      </c>
      <c r="O468" s="25">
        <v>10703107970</v>
      </c>
      <c r="P468" s="25" t="s">
        <v>5163</v>
      </c>
      <c r="Q468" s="28" t="s">
        <v>0</v>
      </c>
      <c r="R468" s="29" t="s">
        <v>1551</v>
      </c>
      <c r="S468" s="27" t="s">
        <v>1552</v>
      </c>
      <c r="T468" s="27" t="s">
        <v>1553</v>
      </c>
      <c r="U468" s="28" t="s">
        <v>318</v>
      </c>
      <c r="V468" s="26" t="s">
        <v>262</v>
      </c>
      <c r="W468" s="26" t="s">
        <v>667</v>
      </c>
      <c r="X468" s="26" t="s">
        <v>411</v>
      </c>
      <c r="Y468" s="37" t="s">
        <v>200</v>
      </c>
      <c r="Z468" s="37" t="s">
        <v>586</v>
      </c>
      <c r="AA468" s="37" t="s">
        <v>585</v>
      </c>
      <c r="AB468" s="30">
        <v>7000</v>
      </c>
      <c r="AC468" s="30">
        <v>7000</v>
      </c>
      <c r="AD468" s="31">
        <v>0</v>
      </c>
      <c r="AE468" s="30">
        <v>7000</v>
      </c>
      <c r="AF468" s="30">
        <v>7000</v>
      </c>
      <c r="AG468" s="32">
        <v>0</v>
      </c>
      <c r="AH468" s="30">
        <v>7000</v>
      </c>
      <c r="AI468" s="10" t="s">
        <v>573</v>
      </c>
      <c r="AJ468" s="30">
        <v>0</v>
      </c>
      <c r="AK468" s="30">
        <v>3500</v>
      </c>
      <c r="AL468" s="30">
        <v>3500</v>
      </c>
      <c r="AM468" s="30">
        <v>0</v>
      </c>
      <c r="AN468" s="30">
        <v>0</v>
      </c>
      <c r="AO468" s="30">
        <v>0</v>
      </c>
      <c r="AP468" s="30">
        <v>0</v>
      </c>
      <c r="AQ468" s="30">
        <v>0</v>
      </c>
      <c r="AR468" s="30">
        <v>0</v>
      </c>
      <c r="AS468" s="30">
        <v>0</v>
      </c>
      <c r="AT468" s="30">
        <v>0</v>
      </c>
      <c r="AU468" s="121">
        <v>0</v>
      </c>
      <c r="AV468" s="129" t="s">
        <v>784</v>
      </c>
      <c r="AW468" s="129" t="s">
        <v>796</v>
      </c>
      <c r="AX468" s="129" t="s">
        <v>1538</v>
      </c>
    </row>
    <row r="469" spans="1:50" ht="24" x14ac:dyDescent="0.25">
      <c r="A469" s="120">
        <v>46044</v>
      </c>
      <c r="B469" s="28" t="s">
        <v>552</v>
      </c>
      <c r="C469" s="25" t="s">
        <v>427</v>
      </c>
      <c r="D469" s="25" t="s">
        <v>430</v>
      </c>
      <c r="E469" s="25" t="s">
        <v>423</v>
      </c>
      <c r="F469" s="29" t="s">
        <v>243</v>
      </c>
      <c r="G469" s="29" t="s">
        <v>19</v>
      </c>
      <c r="H469" s="29" t="s">
        <v>588</v>
      </c>
      <c r="I469" s="29" t="s">
        <v>579</v>
      </c>
      <c r="J469" s="29" t="s">
        <v>868</v>
      </c>
      <c r="K469" s="25" t="s">
        <v>443</v>
      </c>
      <c r="L469" s="25" t="s">
        <v>1567</v>
      </c>
      <c r="M469" s="25" t="s">
        <v>5826</v>
      </c>
      <c r="N469" s="25" t="s">
        <v>1335</v>
      </c>
      <c r="O469" s="25">
        <v>20609512858</v>
      </c>
      <c r="P469" s="25" t="s">
        <v>5827</v>
      </c>
      <c r="Q469" s="28" t="s">
        <v>0</v>
      </c>
      <c r="R469" s="29" t="s">
        <v>1555</v>
      </c>
      <c r="S469" s="27" t="s">
        <v>1556</v>
      </c>
      <c r="T469" s="27" t="s">
        <v>1557</v>
      </c>
      <c r="U469" s="28" t="s">
        <v>289</v>
      </c>
      <c r="V469" s="26" t="s">
        <v>443</v>
      </c>
      <c r="W469" s="26" t="s">
        <v>627</v>
      </c>
      <c r="X469" s="26" t="s">
        <v>411</v>
      </c>
      <c r="Y469" s="37" t="s">
        <v>125</v>
      </c>
      <c r="Z469" s="37" t="s">
        <v>127</v>
      </c>
      <c r="AA469" s="37" t="s">
        <v>126</v>
      </c>
      <c r="AB469" s="30">
        <v>28476.12</v>
      </c>
      <c r="AC469" s="30">
        <v>28476.12</v>
      </c>
      <c r="AD469" s="31">
        <v>0</v>
      </c>
      <c r="AE469" s="30">
        <v>28476.12</v>
      </c>
      <c r="AF469" s="30">
        <v>28476.120000000003</v>
      </c>
      <c r="AG469" s="32">
        <v>0</v>
      </c>
      <c r="AH469" s="30">
        <v>28476.120000000003</v>
      </c>
      <c r="AI469" s="10" t="s">
        <v>573</v>
      </c>
      <c r="AJ469" s="30">
        <v>9492.0400000000009</v>
      </c>
      <c r="AK469" s="30">
        <v>9492.0400000000009</v>
      </c>
      <c r="AL469" s="30">
        <v>9492.0400000000009</v>
      </c>
      <c r="AM469" s="30">
        <v>0</v>
      </c>
      <c r="AN469" s="30">
        <v>0</v>
      </c>
      <c r="AO469" s="30">
        <v>0</v>
      </c>
      <c r="AP469" s="30">
        <v>0</v>
      </c>
      <c r="AQ469" s="30">
        <v>0</v>
      </c>
      <c r="AR469" s="30">
        <v>0</v>
      </c>
      <c r="AS469" s="30">
        <v>0</v>
      </c>
      <c r="AT469" s="30">
        <v>0</v>
      </c>
      <c r="AU469" s="121">
        <v>0</v>
      </c>
      <c r="AV469" s="129" t="s">
        <v>784</v>
      </c>
      <c r="AW469" s="129" t="s">
        <v>796</v>
      </c>
      <c r="AX469" s="129" t="s">
        <v>527</v>
      </c>
    </row>
    <row r="470" spans="1:50" ht="36" x14ac:dyDescent="0.25">
      <c r="A470" s="120">
        <v>46044</v>
      </c>
      <c r="B470" s="28" t="s">
        <v>552</v>
      </c>
      <c r="C470" s="25" t="s">
        <v>427</v>
      </c>
      <c r="D470" s="25" t="s">
        <v>430</v>
      </c>
      <c r="E470" s="25" t="s">
        <v>423</v>
      </c>
      <c r="F470" s="29" t="s">
        <v>243</v>
      </c>
      <c r="G470" s="29" t="s">
        <v>19</v>
      </c>
      <c r="H470" s="29" t="s">
        <v>178</v>
      </c>
      <c r="I470" s="29" t="s">
        <v>269</v>
      </c>
      <c r="J470" s="29" t="s">
        <v>868</v>
      </c>
      <c r="K470" s="25" t="s">
        <v>256</v>
      </c>
      <c r="L470" s="25" t="s">
        <v>1517</v>
      </c>
      <c r="M470" s="25" t="s">
        <v>1558</v>
      </c>
      <c r="N470" s="25" t="s">
        <v>1335</v>
      </c>
      <c r="O470" s="25">
        <v>10714700133</v>
      </c>
      <c r="P470" s="25" t="s">
        <v>5164</v>
      </c>
      <c r="Q470" s="28" t="s">
        <v>0</v>
      </c>
      <c r="R470" s="29" t="s">
        <v>1504</v>
      </c>
      <c r="S470" s="27" t="s">
        <v>1559</v>
      </c>
      <c r="T470" s="27" t="s">
        <v>1560</v>
      </c>
      <c r="U470" s="28" t="s">
        <v>257</v>
      </c>
      <c r="V470" s="26" t="s">
        <v>256</v>
      </c>
      <c r="W470" s="26" t="s">
        <v>559</v>
      </c>
      <c r="X470" s="26" t="s">
        <v>411</v>
      </c>
      <c r="Y470" s="37" t="s">
        <v>28</v>
      </c>
      <c r="Z470" s="37" t="s">
        <v>178</v>
      </c>
      <c r="AA470" s="37" t="s">
        <v>177</v>
      </c>
      <c r="AB470" s="30">
        <v>1700</v>
      </c>
      <c r="AC470" s="30">
        <v>1700</v>
      </c>
      <c r="AD470" s="31">
        <v>0</v>
      </c>
      <c r="AE470" s="30">
        <v>1700</v>
      </c>
      <c r="AF470" s="30">
        <v>1700</v>
      </c>
      <c r="AG470" s="32">
        <v>0</v>
      </c>
      <c r="AH470" s="30">
        <v>1700</v>
      </c>
      <c r="AI470" s="10" t="s">
        <v>573</v>
      </c>
      <c r="AJ470" s="30">
        <v>1700</v>
      </c>
      <c r="AK470" s="30">
        <v>0</v>
      </c>
      <c r="AL470" s="30">
        <v>0</v>
      </c>
      <c r="AM470" s="30">
        <v>0</v>
      </c>
      <c r="AN470" s="30">
        <v>0</v>
      </c>
      <c r="AO470" s="30">
        <v>0</v>
      </c>
      <c r="AP470" s="30">
        <v>0</v>
      </c>
      <c r="AQ470" s="30">
        <v>0</v>
      </c>
      <c r="AR470" s="30">
        <v>0</v>
      </c>
      <c r="AS470" s="30">
        <v>0</v>
      </c>
      <c r="AT470" s="30">
        <v>0</v>
      </c>
      <c r="AU470" s="121">
        <v>0</v>
      </c>
      <c r="AV470" s="129" t="s">
        <v>784</v>
      </c>
      <c r="AW470" s="129" t="s">
        <v>796</v>
      </c>
      <c r="AX470" s="129" t="s">
        <v>1256</v>
      </c>
    </row>
    <row r="471" spans="1:50" ht="36" x14ac:dyDescent="0.25">
      <c r="A471" s="120">
        <v>46044</v>
      </c>
      <c r="B471" s="28" t="s">
        <v>552</v>
      </c>
      <c r="C471" s="25" t="s">
        <v>427</v>
      </c>
      <c r="D471" s="25" t="s">
        <v>430</v>
      </c>
      <c r="E471" s="25" t="s">
        <v>423</v>
      </c>
      <c r="F471" s="29" t="s">
        <v>243</v>
      </c>
      <c r="G471" s="29" t="s">
        <v>19</v>
      </c>
      <c r="H471" s="29" t="s">
        <v>178</v>
      </c>
      <c r="I471" s="29" t="s">
        <v>269</v>
      </c>
      <c r="J471" s="29" t="s">
        <v>868</v>
      </c>
      <c r="K471" s="25" t="s">
        <v>256</v>
      </c>
      <c r="L471" s="25" t="s">
        <v>1521</v>
      </c>
      <c r="M471" s="25" t="s">
        <v>1561</v>
      </c>
      <c r="N471" s="25" t="s">
        <v>1335</v>
      </c>
      <c r="O471" s="25">
        <v>10424770511</v>
      </c>
      <c r="P471" s="25" t="s">
        <v>5165</v>
      </c>
      <c r="Q471" s="28" t="s">
        <v>0</v>
      </c>
      <c r="R471" s="29" t="s">
        <v>1524</v>
      </c>
      <c r="S471" s="27" t="s">
        <v>1562</v>
      </c>
      <c r="T471" s="27" t="s">
        <v>1563</v>
      </c>
      <c r="U471" s="28" t="s">
        <v>257</v>
      </c>
      <c r="V471" s="26" t="s">
        <v>256</v>
      </c>
      <c r="W471" s="26" t="s">
        <v>559</v>
      </c>
      <c r="X471" s="26" t="s">
        <v>411</v>
      </c>
      <c r="Y471" s="37" t="s">
        <v>28</v>
      </c>
      <c r="Z471" s="37" t="s">
        <v>178</v>
      </c>
      <c r="AA471" s="37" t="s">
        <v>177</v>
      </c>
      <c r="AB471" s="30">
        <v>1700</v>
      </c>
      <c r="AC471" s="30">
        <v>1700</v>
      </c>
      <c r="AD471" s="31">
        <v>0</v>
      </c>
      <c r="AE471" s="30">
        <v>1700</v>
      </c>
      <c r="AF471" s="30">
        <v>1700</v>
      </c>
      <c r="AG471" s="32">
        <v>0</v>
      </c>
      <c r="AH471" s="30">
        <v>1700</v>
      </c>
      <c r="AI471" s="10" t="s">
        <v>573</v>
      </c>
      <c r="AJ471" s="30">
        <v>1700</v>
      </c>
      <c r="AK471" s="30">
        <v>0</v>
      </c>
      <c r="AL471" s="30">
        <v>0</v>
      </c>
      <c r="AM471" s="30">
        <v>0</v>
      </c>
      <c r="AN471" s="30">
        <v>0</v>
      </c>
      <c r="AO471" s="30">
        <v>0</v>
      </c>
      <c r="AP471" s="30">
        <v>0</v>
      </c>
      <c r="AQ471" s="30">
        <v>0</v>
      </c>
      <c r="AR471" s="30">
        <v>0</v>
      </c>
      <c r="AS471" s="30">
        <v>0</v>
      </c>
      <c r="AT471" s="30">
        <v>0</v>
      </c>
      <c r="AU471" s="121">
        <v>0</v>
      </c>
      <c r="AV471" s="129" t="s">
        <v>784</v>
      </c>
      <c r="AW471" s="129" t="s">
        <v>796</v>
      </c>
      <c r="AX471" s="129" t="s">
        <v>1256</v>
      </c>
    </row>
    <row r="472" spans="1:50" ht="24" x14ac:dyDescent="0.25">
      <c r="A472" s="120">
        <v>46044</v>
      </c>
      <c r="B472" s="28" t="s">
        <v>552</v>
      </c>
      <c r="C472" s="25" t="s">
        <v>427</v>
      </c>
      <c r="D472" s="25" t="s">
        <v>430</v>
      </c>
      <c r="E472" s="25" t="s">
        <v>423</v>
      </c>
      <c r="F472" s="29" t="s">
        <v>243</v>
      </c>
      <c r="G472" s="29" t="s">
        <v>19</v>
      </c>
      <c r="H472" s="29" t="s">
        <v>588</v>
      </c>
      <c r="I472" s="29" t="s">
        <v>579</v>
      </c>
      <c r="J472" s="29" t="s">
        <v>868</v>
      </c>
      <c r="K472" s="25" t="s">
        <v>276</v>
      </c>
      <c r="L472" s="25" t="s">
        <v>1564</v>
      </c>
      <c r="M472" s="25" t="s">
        <v>1565</v>
      </c>
      <c r="N472" s="25" t="s">
        <v>1566</v>
      </c>
      <c r="O472" s="25">
        <v>20605511393</v>
      </c>
      <c r="P472" s="25" t="s">
        <v>5166</v>
      </c>
      <c r="Q472" s="28" t="s">
        <v>0</v>
      </c>
      <c r="R472" s="29" t="s">
        <v>1567</v>
      </c>
      <c r="S472" s="27" t="s">
        <v>1568</v>
      </c>
      <c r="T472" s="27" t="s">
        <v>1569</v>
      </c>
      <c r="U472" s="28" t="s">
        <v>284</v>
      </c>
      <c r="V472" s="26" t="s">
        <v>276</v>
      </c>
      <c r="W472" s="26" t="s">
        <v>625</v>
      </c>
      <c r="X472" s="26" t="s">
        <v>411</v>
      </c>
      <c r="Y472" s="37" t="s">
        <v>125</v>
      </c>
      <c r="Z472" s="37" t="s">
        <v>127</v>
      </c>
      <c r="AA472" s="37" t="s">
        <v>126</v>
      </c>
      <c r="AB472" s="30">
        <v>95256</v>
      </c>
      <c r="AC472" s="30">
        <v>95256</v>
      </c>
      <c r="AD472" s="31">
        <v>0</v>
      </c>
      <c r="AE472" s="30">
        <v>15876</v>
      </c>
      <c r="AF472" s="30">
        <v>15876</v>
      </c>
      <c r="AG472" s="32">
        <v>79380</v>
      </c>
      <c r="AH472" s="30">
        <v>15876</v>
      </c>
      <c r="AI472" s="10" t="s">
        <v>573</v>
      </c>
      <c r="AJ472" s="30">
        <v>0</v>
      </c>
      <c r="AK472" s="30">
        <v>15876</v>
      </c>
      <c r="AL472" s="30">
        <v>0</v>
      </c>
      <c r="AM472" s="30">
        <v>0</v>
      </c>
      <c r="AN472" s="30">
        <v>0</v>
      </c>
      <c r="AO472" s="30">
        <v>0</v>
      </c>
      <c r="AP472" s="30">
        <v>0</v>
      </c>
      <c r="AQ472" s="30">
        <v>0</v>
      </c>
      <c r="AR472" s="30">
        <v>0</v>
      </c>
      <c r="AS472" s="30">
        <v>0</v>
      </c>
      <c r="AT472" s="30">
        <v>0</v>
      </c>
      <c r="AU472" s="121">
        <v>0</v>
      </c>
      <c r="AV472" s="129" t="s">
        <v>784</v>
      </c>
      <c r="AW472" s="129" t="s">
        <v>785</v>
      </c>
      <c r="AX472" s="129" t="s">
        <v>527</v>
      </c>
    </row>
    <row r="473" spans="1:50" ht="36" x14ac:dyDescent="0.25">
      <c r="A473" s="120">
        <v>46045</v>
      </c>
      <c r="B473" s="28" t="s">
        <v>552</v>
      </c>
      <c r="C473" s="25" t="s">
        <v>427</v>
      </c>
      <c r="D473" s="25" t="s">
        <v>430</v>
      </c>
      <c r="E473" s="25" t="s">
        <v>423</v>
      </c>
      <c r="F473" s="29" t="s">
        <v>243</v>
      </c>
      <c r="G473" s="29" t="s">
        <v>19</v>
      </c>
      <c r="H473" s="29" t="s">
        <v>178</v>
      </c>
      <c r="I473" s="29" t="s">
        <v>269</v>
      </c>
      <c r="J473" s="29" t="s">
        <v>868</v>
      </c>
      <c r="K473" s="25" t="s">
        <v>246</v>
      </c>
      <c r="L473" s="25" t="s">
        <v>1526</v>
      </c>
      <c r="M473" s="25" t="s">
        <v>1570</v>
      </c>
      <c r="N473" s="25" t="s">
        <v>1335</v>
      </c>
      <c r="O473" s="25">
        <v>10482905132</v>
      </c>
      <c r="P473" s="25" t="s">
        <v>5167</v>
      </c>
      <c r="Q473" s="28" t="s">
        <v>0</v>
      </c>
      <c r="R473" s="29" t="s">
        <v>1571</v>
      </c>
      <c r="S473" s="27" t="s">
        <v>1572</v>
      </c>
      <c r="T473" s="27" t="s">
        <v>1573</v>
      </c>
      <c r="U473" s="28" t="s">
        <v>247</v>
      </c>
      <c r="V473" s="26" t="s">
        <v>246</v>
      </c>
      <c r="W473" s="26" t="s">
        <v>554</v>
      </c>
      <c r="X473" s="26" t="s">
        <v>411</v>
      </c>
      <c r="Y473" s="37" t="s">
        <v>28</v>
      </c>
      <c r="Z473" s="37" t="s">
        <v>178</v>
      </c>
      <c r="AA473" s="37" t="s">
        <v>177</v>
      </c>
      <c r="AB473" s="30">
        <v>1700</v>
      </c>
      <c r="AC473" s="30">
        <v>1700</v>
      </c>
      <c r="AD473" s="31">
        <v>0</v>
      </c>
      <c r="AE473" s="30">
        <v>1700</v>
      </c>
      <c r="AF473" s="30">
        <v>1700</v>
      </c>
      <c r="AG473" s="32">
        <v>0</v>
      </c>
      <c r="AH473" s="30">
        <v>1700</v>
      </c>
      <c r="AI473" s="10" t="s">
        <v>573</v>
      </c>
      <c r="AJ473" s="30">
        <v>0</v>
      </c>
      <c r="AK473" s="30">
        <v>1700</v>
      </c>
      <c r="AL473" s="30">
        <v>0</v>
      </c>
      <c r="AM473" s="30">
        <v>0</v>
      </c>
      <c r="AN473" s="30">
        <v>0</v>
      </c>
      <c r="AO473" s="30">
        <v>0</v>
      </c>
      <c r="AP473" s="30">
        <v>0</v>
      </c>
      <c r="AQ473" s="30">
        <v>0</v>
      </c>
      <c r="AR473" s="30">
        <v>0</v>
      </c>
      <c r="AS473" s="30">
        <v>0</v>
      </c>
      <c r="AT473" s="30">
        <v>0</v>
      </c>
      <c r="AU473" s="121">
        <v>0</v>
      </c>
      <c r="AV473" s="129" t="s">
        <v>784</v>
      </c>
      <c r="AW473" s="129" t="s">
        <v>796</v>
      </c>
      <c r="AX473" s="129" t="s">
        <v>1256</v>
      </c>
    </row>
    <row r="474" spans="1:50" ht="36" x14ac:dyDescent="0.25">
      <c r="A474" s="120">
        <v>46045</v>
      </c>
      <c r="B474" s="28" t="s">
        <v>552</v>
      </c>
      <c r="C474" s="25" t="s">
        <v>427</v>
      </c>
      <c r="D474" s="25" t="s">
        <v>430</v>
      </c>
      <c r="E474" s="25" t="s">
        <v>423</v>
      </c>
      <c r="F474" s="29" t="s">
        <v>243</v>
      </c>
      <c r="G474" s="29" t="s">
        <v>19</v>
      </c>
      <c r="H474" s="29" t="s">
        <v>178</v>
      </c>
      <c r="I474" s="29" t="s">
        <v>269</v>
      </c>
      <c r="J474" s="29" t="s">
        <v>868</v>
      </c>
      <c r="K474" s="25" t="s">
        <v>246</v>
      </c>
      <c r="L474" s="25" t="s">
        <v>1531</v>
      </c>
      <c r="M474" s="25" t="s">
        <v>1574</v>
      </c>
      <c r="N474" s="25" t="s">
        <v>1335</v>
      </c>
      <c r="O474" s="25">
        <v>10469107634</v>
      </c>
      <c r="P474" s="25" t="s">
        <v>5168</v>
      </c>
      <c r="Q474" s="28" t="s">
        <v>0</v>
      </c>
      <c r="R474" s="29" t="s">
        <v>1575</v>
      </c>
      <c r="S474" s="27" t="s">
        <v>1576</v>
      </c>
      <c r="T474" s="27" t="s">
        <v>1577</v>
      </c>
      <c r="U474" s="28" t="s">
        <v>247</v>
      </c>
      <c r="V474" s="26" t="s">
        <v>246</v>
      </c>
      <c r="W474" s="26" t="s">
        <v>554</v>
      </c>
      <c r="X474" s="26" t="s">
        <v>411</v>
      </c>
      <c r="Y474" s="37" t="s">
        <v>28</v>
      </c>
      <c r="Z474" s="37" t="s">
        <v>178</v>
      </c>
      <c r="AA474" s="37" t="s">
        <v>177</v>
      </c>
      <c r="AB474" s="30">
        <v>1700</v>
      </c>
      <c r="AC474" s="30">
        <v>1700</v>
      </c>
      <c r="AD474" s="31">
        <v>0</v>
      </c>
      <c r="AE474" s="30">
        <v>1700</v>
      </c>
      <c r="AF474" s="30">
        <v>1700</v>
      </c>
      <c r="AG474" s="32">
        <v>0</v>
      </c>
      <c r="AH474" s="30">
        <v>1700</v>
      </c>
      <c r="AI474" s="10" t="s">
        <v>573</v>
      </c>
      <c r="AJ474" s="30">
        <v>0</v>
      </c>
      <c r="AK474" s="30">
        <v>1700</v>
      </c>
      <c r="AL474" s="30">
        <v>0</v>
      </c>
      <c r="AM474" s="30">
        <v>0</v>
      </c>
      <c r="AN474" s="30">
        <v>0</v>
      </c>
      <c r="AO474" s="30">
        <v>0</v>
      </c>
      <c r="AP474" s="30">
        <v>0</v>
      </c>
      <c r="AQ474" s="30">
        <v>0</v>
      </c>
      <c r="AR474" s="30">
        <v>0</v>
      </c>
      <c r="AS474" s="30">
        <v>0</v>
      </c>
      <c r="AT474" s="30">
        <v>0</v>
      </c>
      <c r="AU474" s="121">
        <v>0</v>
      </c>
      <c r="AV474" s="129" t="s">
        <v>784</v>
      </c>
      <c r="AW474" s="129" t="s">
        <v>796</v>
      </c>
      <c r="AX474" s="129" t="s">
        <v>1256</v>
      </c>
    </row>
    <row r="475" spans="1:50" ht="36" x14ac:dyDescent="0.25">
      <c r="A475" s="120">
        <v>46045</v>
      </c>
      <c r="B475" s="28" t="s">
        <v>552</v>
      </c>
      <c r="C475" s="25" t="s">
        <v>427</v>
      </c>
      <c r="D475" s="25" t="s">
        <v>430</v>
      </c>
      <c r="E475" s="25" t="s">
        <v>423</v>
      </c>
      <c r="F475" s="29" t="s">
        <v>243</v>
      </c>
      <c r="G475" s="29" t="s">
        <v>19</v>
      </c>
      <c r="H475" s="29" t="s">
        <v>581</v>
      </c>
      <c r="I475" s="29" t="s">
        <v>269</v>
      </c>
      <c r="J475" s="29" t="s">
        <v>868</v>
      </c>
      <c r="K475" s="25" t="s">
        <v>281</v>
      </c>
      <c r="L475" s="25" t="s">
        <v>1535</v>
      </c>
      <c r="M475" s="25" t="s">
        <v>1578</v>
      </c>
      <c r="N475" s="25" t="s">
        <v>1335</v>
      </c>
      <c r="O475" s="25">
        <v>20447707412</v>
      </c>
      <c r="P475" s="25" t="s">
        <v>5169</v>
      </c>
      <c r="Q475" s="28" t="s">
        <v>0</v>
      </c>
      <c r="R475" s="29" t="s">
        <v>1579</v>
      </c>
      <c r="S475" s="27" t="s">
        <v>1580</v>
      </c>
      <c r="T475" s="27" t="s">
        <v>1581</v>
      </c>
      <c r="U475" s="28" t="s">
        <v>290</v>
      </c>
      <c r="V475" s="26" t="s">
        <v>281</v>
      </c>
      <c r="W475" s="26" t="s">
        <v>628</v>
      </c>
      <c r="X475" s="26" t="s">
        <v>411</v>
      </c>
      <c r="Y475" s="37" t="s">
        <v>110</v>
      </c>
      <c r="Z475" s="37" t="s">
        <v>112</v>
      </c>
      <c r="AA475" s="37" t="s">
        <v>111</v>
      </c>
      <c r="AB475" s="30">
        <v>1438.8</v>
      </c>
      <c r="AC475" s="30">
        <v>120</v>
      </c>
      <c r="AD475" s="31">
        <v>1318.8</v>
      </c>
      <c r="AE475" s="30">
        <v>1438.8</v>
      </c>
      <c r="AF475" s="30">
        <v>927.2299999999999</v>
      </c>
      <c r="AG475" s="32">
        <v>511.57000000000005</v>
      </c>
      <c r="AH475" s="30">
        <v>927.2299999999999</v>
      </c>
      <c r="AI475" s="10" t="s">
        <v>573</v>
      </c>
      <c r="AJ475" s="30">
        <v>0</v>
      </c>
      <c r="AK475" s="30">
        <v>327.73</v>
      </c>
      <c r="AL475" s="30">
        <v>119.9</v>
      </c>
      <c r="AM475" s="30">
        <v>119.9</v>
      </c>
      <c r="AN475" s="30">
        <v>119.9</v>
      </c>
      <c r="AO475" s="30">
        <v>119.9</v>
      </c>
      <c r="AP475" s="30">
        <v>119.9</v>
      </c>
      <c r="AQ475" s="30">
        <v>0</v>
      </c>
      <c r="AR475" s="30">
        <v>0</v>
      </c>
      <c r="AS475" s="30">
        <v>0</v>
      </c>
      <c r="AT475" s="30">
        <v>0</v>
      </c>
      <c r="AU475" s="121">
        <v>0</v>
      </c>
      <c r="AV475" s="129" t="s">
        <v>920</v>
      </c>
      <c r="AW475" s="129" t="s">
        <v>785</v>
      </c>
      <c r="AX475" s="129" t="s">
        <v>527</v>
      </c>
    </row>
    <row r="476" spans="1:50" ht="36" x14ac:dyDescent="0.25">
      <c r="A476" s="120">
        <v>46045</v>
      </c>
      <c r="B476" s="28" t="s">
        <v>552</v>
      </c>
      <c r="C476" s="25" t="s">
        <v>427</v>
      </c>
      <c r="D476" s="25" t="s">
        <v>430</v>
      </c>
      <c r="E476" s="25" t="s">
        <v>423</v>
      </c>
      <c r="F476" s="29" t="s">
        <v>243</v>
      </c>
      <c r="G476" s="29" t="s">
        <v>19</v>
      </c>
      <c r="H476" s="29" t="s">
        <v>581</v>
      </c>
      <c r="I476" s="29" t="s">
        <v>269</v>
      </c>
      <c r="J476" s="29" t="s">
        <v>868</v>
      </c>
      <c r="K476" s="25" t="s">
        <v>281</v>
      </c>
      <c r="L476" s="25" t="s">
        <v>1535</v>
      </c>
      <c r="M476" s="25" t="s">
        <v>1578</v>
      </c>
      <c r="N476" s="25" t="s">
        <v>1335</v>
      </c>
      <c r="O476" s="25">
        <v>20447707412</v>
      </c>
      <c r="P476" s="25" t="s">
        <v>5169</v>
      </c>
      <c r="Q476" s="28" t="s">
        <v>0</v>
      </c>
      <c r="R476" s="29" t="s">
        <v>1579</v>
      </c>
      <c r="S476" s="27" t="s">
        <v>1580</v>
      </c>
      <c r="T476" s="27" t="s">
        <v>1581</v>
      </c>
      <c r="U476" s="28" t="s">
        <v>290</v>
      </c>
      <c r="V476" s="26" t="s">
        <v>281</v>
      </c>
      <c r="W476" s="26" t="s">
        <v>628</v>
      </c>
      <c r="X476" s="26" t="s">
        <v>411</v>
      </c>
      <c r="Y476" s="37" t="s">
        <v>107</v>
      </c>
      <c r="Z476" s="37" t="s">
        <v>109</v>
      </c>
      <c r="AA476" s="37" t="s">
        <v>108</v>
      </c>
      <c r="AB476" s="30">
        <v>120</v>
      </c>
      <c r="AC476" s="30">
        <v>1438.8</v>
      </c>
      <c r="AD476" s="31">
        <v>-1318.8</v>
      </c>
      <c r="AE476" s="30">
        <v>120</v>
      </c>
      <c r="AF476" s="30">
        <v>77.33</v>
      </c>
      <c r="AG476" s="32">
        <v>42.67</v>
      </c>
      <c r="AH476" s="30">
        <v>77.33</v>
      </c>
      <c r="AI476" s="10" t="s">
        <v>573</v>
      </c>
      <c r="AJ476" s="30">
        <v>0</v>
      </c>
      <c r="AK476" s="30">
        <v>27.33</v>
      </c>
      <c r="AL476" s="30">
        <v>10</v>
      </c>
      <c r="AM476" s="30">
        <v>10</v>
      </c>
      <c r="AN476" s="30">
        <v>10</v>
      </c>
      <c r="AO476" s="30">
        <v>10</v>
      </c>
      <c r="AP476" s="30">
        <v>10</v>
      </c>
      <c r="AQ476" s="30">
        <v>0</v>
      </c>
      <c r="AR476" s="30">
        <v>0</v>
      </c>
      <c r="AS476" s="30">
        <v>0</v>
      </c>
      <c r="AT476" s="30">
        <v>0</v>
      </c>
      <c r="AU476" s="121">
        <v>0</v>
      </c>
      <c r="AV476" s="129" t="s">
        <v>1011</v>
      </c>
      <c r="AW476" s="129" t="s">
        <v>1011</v>
      </c>
      <c r="AX476" s="129" t="s">
        <v>527</v>
      </c>
    </row>
    <row r="477" spans="1:50" ht="36" x14ac:dyDescent="0.25">
      <c r="A477" s="120">
        <v>46045</v>
      </c>
      <c r="B477" s="28" t="s">
        <v>552</v>
      </c>
      <c r="C477" s="25" t="s">
        <v>427</v>
      </c>
      <c r="D477" s="25" t="s">
        <v>430</v>
      </c>
      <c r="E477" s="25" t="s">
        <v>423</v>
      </c>
      <c r="F477" s="29" t="s">
        <v>243</v>
      </c>
      <c r="G477" s="29" t="s">
        <v>19</v>
      </c>
      <c r="H477" s="29" t="s">
        <v>422</v>
      </c>
      <c r="I477" s="29" t="s">
        <v>579</v>
      </c>
      <c r="J477" s="29" t="s">
        <v>868</v>
      </c>
      <c r="K477" s="25" t="s">
        <v>256</v>
      </c>
      <c r="L477" s="25" t="s">
        <v>1540</v>
      </c>
      <c r="M477" s="25" t="s">
        <v>1582</v>
      </c>
      <c r="N477" s="25" t="s">
        <v>1335</v>
      </c>
      <c r="O477" s="25">
        <v>10777984352</v>
      </c>
      <c r="P477" s="25" t="s">
        <v>5170</v>
      </c>
      <c r="Q477" s="28" t="s">
        <v>0</v>
      </c>
      <c r="R477" s="29" t="s">
        <v>1583</v>
      </c>
      <c r="S477" s="27" t="s">
        <v>1584</v>
      </c>
      <c r="T477" s="27" t="s">
        <v>1585</v>
      </c>
      <c r="U477" s="28" t="s">
        <v>257</v>
      </c>
      <c r="V477" s="26" t="s">
        <v>256</v>
      </c>
      <c r="W477" s="26" t="s">
        <v>559</v>
      </c>
      <c r="X477" s="26" t="s">
        <v>411</v>
      </c>
      <c r="Y477" s="37" t="s">
        <v>200</v>
      </c>
      <c r="Z477" s="37" t="s">
        <v>586</v>
      </c>
      <c r="AA477" s="37" t="s">
        <v>585</v>
      </c>
      <c r="AB477" s="30">
        <v>1477</v>
      </c>
      <c r="AC477" s="30">
        <v>1477</v>
      </c>
      <c r="AD477" s="31">
        <v>0</v>
      </c>
      <c r="AE477" s="30">
        <v>1477</v>
      </c>
      <c r="AF477" s="30">
        <v>1477</v>
      </c>
      <c r="AG477" s="32">
        <v>0</v>
      </c>
      <c r="AH477" s="30">
        <v>1477</v>
      </c>
      <c r="AI477" s="10" t="s">
        <v>573</v>
      </c>
      <c r="AJ477" s="30">
        <v>0</v>
      </c>
      <c r="AK477" s="30">
        <v>1477</v>
      </c>
      <c r="AL477" s="30">
        <v>0</v>
      </c>
      <c r="AM477" s="30">
        <v>0</v>
      </c>
      <c r="AN477" s="30">
        <v>0</v>
      </c>
      <c r="AO477" s="30">
        <v>0</v>
      </c>
      <c r="AP477" s="30">
        <v>0</v>
      </c>
      <c r="AQ477" s="30">
        <v>0</v>
      </c>
      <c r="AR477" s="30">
        <v>0</v>
      </c>
      <c r="AS477" s="30">
        <v>0</v>
      </c>
      <c r="AT477" s="30">
        <v>0</v>
      </c>
      <c r="AU477" s="121">
        <v>0</v>
      </c>
      <c r="AV477" s="129" t="s">
        <v>784</v>
      </c>
      <c r="AW477" s="129" t="s">
        <v>796</v>
      </c>
      <c r="AX477" s="129" t="s">
        <v>1256</v>
      </c>
    </row>
    <row r="478" spans="1:50" ht="24" x14ac:dyDescent="0.25">
      <c r="A478" s="120">
        <v>46045</v>
      </c>
      <c r="B478" s="28" t="s">
        <v>552</v>
      </c>
      <c r="C478" s="25" t="s">
        <v>427</v>
      </c>
      <c r="D478" s="25" t="s">
        <v>430</v>
      </c>
      <c r="E478" s="25" t="s">
        <v>423</v>
      </c>
      <c r="F478" s="29" t="s">
        <v>243</v>
      </c>
      <c r="G478" s="29" t="s">
        <v>19</v>
      </c>
      <c r="H478" s="29" t="s">
        <v>581</v>
      </c>
      <c r="I478" s="29" t="s">
        <v>269</v>
      </c>
      <c r="J478" s="29" t="s">
        <v>868</v>
      </c>
      <c r="K478" s="25" t="s">
        <v>443</v>
      </c>
      <c r="L478" s="25" t="s">
        <v>1551</v>
      </c>
      <c r="M478" s="25" t="s">
        <v>1586</v>
      </c>
      <c r="N478" s="25" t="s">
        <v>1335</v>
      </c>
      <c r="O478" s="25">
        <v>20492511146</v>
      </c>
      <c r="P478" s="25" t="s">
        <v>5171</v>
      </c>
      <c r="Q478" s="28" t="s">
        <v>0</v>
      </c>
      <c r="R478" s="29" t="s">
        <v>1587</v>
      </c>
      <c r="S478" s="27" t="s">
        <v>1588</v>
      </c>
      <c r="T478" s="27" t="s">
        <v>1589</v>
      </c>
      <c r="U478" s="28" t="s">
        <v>289</v>
      </c>
      <c r="V478" s="26" t="s">
        <v>443</v>
      </c>
      <c r="W478" s="26" t="s">
        <v>627</v>
      </c>
      <c r="X478" s="26" t="s">
        <v>411</v>
      </c>
      <c r="Y478" s="37" t="s">
        <v>110</v>
      </c>
      <c r="Z478" s="37" t="s">
        <v>112</v>
      </c>
      <c r="AA478" s="37" t="s">
        <v>111</v>
      </c>
      <c r="AB478" s="30">
        <v>6924.24</v>
      </c>
      <c r="AC478" s="30">
        <v>6924.24</v>
      </c>
      <c r="AD478" s="31">
        <v>0</v>
      </c>
      <c r="AE478" s="30">
        <v>6924.24</v>
      </c>
      <c r="AF478" s="30">
        <v>3462.12</v>
      </c>
      <c r="AG478" s="32">
        <v>3462.12</v>
      </c>
      <c r="AH478" s="30">
        <v>3462.12</v>
      </c>
      <c r="AI478" s="10" t="s">
        <v>573</v>
      </c>
      <c r="AJ478" s="30">
        <v>0</v>
      </c>
      <c r="AK478" s="30">
        <v>577.02</v>
      </c>
      <c r="AL478" s="30">
        <v>577.02</v>
      </c>
      <c r="AM478" s="30">
        <v>577.02</v>
      </c>
      <c r="AN478" s="30">
        <v>577.02</v>
      </c>
      <c r="AO478" s="30">
        <v>577.02</v>
      </c>
      <c r="AP478" s="30">
        <v>577.02</v>
      </c>
      <c r="AQ478" s="30">
        <v>0</v>
      </c>
      <c r="AR478" s="30">
        <v>0</v>
      </c>
      <c r="AS478" s="30">
        <v>0</v>
      </c>
      <c r="AT478" s="30">
        <v>0</v>
      </c>
      <c r="AU478" s="121">
        <v>0</v>
      </c>
      <c r="AV478" s="129" t="s">
        <v>784</v>
      </c>
      <c r="AW478" s="129" t="s">
        <v>785</v>
      </c>
      <c r="AX478" s="129" t="s">
        <v>527</v>
      </c>
    </row>
    <row r="479" spans="1:50" ht="24" x14ac:dyDescent="0.25">
      <c r="A479" s="120">
        <v>46045</v>
      </c>
      <c r="B479" s="28" t="s">
        <v>552</v>
      </c>
      <c r="C479" s="25" t="s">
        <v>427</v>
      </c>
      <c r="D479" s="25" t="s">
        <v>430</v>
      </c>
      <c r="E479" s="25" t="s">
        <v>423</v>
      </c>
      <c r="F479" s="29" t="s">
        <v>243</v>
      </c>
      <c r="G479" s="29" t="s">
        <v>19</v>
      </c>
      <c r="H479" s="29" t="s">
        <v>581</v>
      </c>
      <c r="I479" s="29" t="s">
        <v>269</v>
      </c>
      <c r="J479" s="29" t="s">
        <v>868</v>
      </c>
      <c r="K479" s="25" t="s">
        <v>252</v>
      </c>
      <c r="L479" s="25" t="s">
        <v>1590</v>
      </c>
      <c r="M479" s="25" t="s">
        <v>1591</v>
      </c>
      <c r="N479" s="25" t="s">
        <v>1592</v>
      </c>
      <c r="O479" s="25">
        <v>20607880272</v>
      </c>
      <c r="P479" s="25" t="s">
        <v>5172</v>
      </c>
      <c r="Q479" s="28" t="s">
        <v>0</v>
      </c>
      <c r="R479" s="29" t="s">
        <v>1593</v>
      </c>
      <c r="S479" s="27" t="s">
        <v>1594</v>
      </c>
      <c r="T479" s="27" t="s">
        <v>1595</v>
      </c>
      <c r="U479" s="28" t="s">
        <v>253</v>
      </c>
      <c r="V479" s="26" t="s">
        <v>252</v>
      </c>
      <c r="W479" s="26" t="s">
        <v>557</v>
      </c>
      <c r="X479" s="26" t="s">
        <v>411</v>
      </c>
      <c r="Y479" s="37" t="s">
        <v>110</v>
      </c>
      <c r="Z479" s="37" t="s">
        <v>112</v>
      </c>
      <c r="AA479" s="37" t="s">
        <v>111</v>
      </c>
      <c r="AB479" s="30">
        <v>4800</v>
      </c>
      <c r="AC479" s="30">
        <v>4800</v>
      </c>
      <c r="AD479" s="31">
        <v>0</v>
      </c>
      <c r="AE479" s="30">
        <v>4800</v>
      </c>
      <c r="AF479" s="30">
        <v>2400</v>
      </c>
      <c r="AG479" s="32">
        <v>2400</v>
      </c>
      <c r="AH479" s="30">
        <v>2400</v>
      </c>
      <c r="AI479" s="10" t="s">
        <v>573</v>
      </c>
      <c r="AJ479" s="30">
        <v>0</v>
      </c>
      <c r="AK479" s="30">
        <v>400</v>
      </c>
      <c r="AL479" s="30">
        <v>400</v>
      </c>
      <c r="AM479" s="30">
        <v>400</v>
      </c>
      <c r="AN479" s="30">
        <v>400</v>
      </c>
      <c r="AO479" s="30">
        <v>400</v>
      </c>
      <c r="AP479" s="30">
        <v>400</v>
      </c>
      <c r="AQ479" s="30">
        <v>0</v>
      </c>
      <c r="AR479" s="30">
        <v>0</v>
      </c>
      <c r="AS479" s="30">
        <v>0</v>
      </c>
      <c r="AT479" s="30">
        <v>0</v>
      </c>
      <c r="AU479" s="121">
        <v>0</v>
      </c>
      <c r="AV479" s="129" t="s">
        <v>784</v>
      </c>
      <c r="AW479" s="129" t="s">
        <v>785</v>
      </c>
      <c r="AX479" s="129" t="s">
        <v>527</v>
      </c>
    </row>
    <row r="480" spans="1:50" ht="24" x14ac:dyDescent="0.25">
      <c r="A480" s="120">
        <v>46045</v>
      </c>
      <c r="B480" s="28" t="s">
        <v>552</v>
      </c>
      <c r="C480" s="25" t="s">
        <v>427</v>
      </c>
      <c r="D480" s="25" t="s">
        <v>430</v>
      </c>
      <c r="E480" s="25" t="s">
        <v>423</v>
      </c>
      <c r="F480" s="29" t="s">
        <v>243</v>
      </c>
      <c r="G480" s="29" t="s">
        <v>19</v>
      </c>
      <c r="H480" s="29" t="s">
        <v>578</v>
      </c>
      <c r="I480" s="29" t="s">
        <v>579</v>
      </c>
      <c r="J480" s="29" t="s">
        <v>868</v>
      </c>
      <c r="K480" s="25" t="s">
        <v>252</v>
      </c>
      <c r="L480" s="25" t="s">
        <v>4513</v>
      </c>
      <c r="M480" s="25" t="s">
        <v>1193</v>
      </c>
      <c r="N480" s="25" t="s">
        <v>4770</v>
      </c>
      <c r="O480" s="25">
        <v>10282973095</v>
      </c>
      <c r="P480" s="25" t="s">
        <v>5173</v>
      </c>
      <c r="Q480" s="28" t="s">
        <v>0</v>
      </c>
      <c r="R480" s="29" t="s">
        <v>1596</v>
      </c>
      <c r="S480" s="27" t="s">
        <v>1597</v>
      </c>
      <c r="T480" s="27" t="s">
        <v>1598</v>
      </c>
      <c r="U480" s="28" t="s">
        <v>253</v>
      </c>
      <c r="V480" s="26" t="s">
        <v>252</v>
      </c>
      <c r="W480" s="26" t="s">
        <v>557</v>
      </c>
      <c r="X480" s="26" t="s">
        <v>411</v>
      </c>
      <c r="Y480" s="37" t="s">
        <v>48</v>
      </c>
      <c r="Z480" s="37" t="s">
        <v>50</v>
      </c>
      <c r="AA480" s="37" t="s">
        <v>49</v>
      </c>
      <c r="AB480" s="30">
        <v>1206</v>
      </c>
      <c r="AC480" s="30">
        <v>0</v>
      </c>
      <c r="AD480" s="31">
        <v>1206</v>
      </c>
      <c r="AE480" s="30">
        <v>1205.8599999999999</v>
      </c>
      <c r="AF480" s="30">
        <v>1205.8599999999999</v>
      </c>
      <c r="AG480" s="32">
        <v>0.14000000000010004</v>
      </c>
      <c r="AH480" s="30">
        <v>1205.8599999999999</v>
      </c>
      <c r="AI480" s="10" t="s">
        <v>573</v>
      </c>
      <c r="AJ480" s="30">
        <v>0</v>
      </c>
      <c r="AK480" s="30">
        <v>0</v>
      </c>
      <c r="AL480" s="30">
        <v>0</v>
      </c>
      <c r="AM480" s="30">
        <v>0</v>
      </c>
      <c r="AN480" s="30">
        <v>798.57999999999993</v>
      </c>
      <c r="AO480" s="30">
        <v>0</v>
      </c>
      <c r="AP480" s="30">
        <v>407.28</v>
      </c>
      <c r="AQ480" s="30">
        <v>0</v>
      </c>
      <c r="AR480" s="30">
        <v>0</v>
      </c>
      <c r="AS480" s="30">
        <v>0</v>
      </c>
      <c r="AT480" s="30">
        <v>0</v>
      </c>
      <c r="AU480" s="121">
        <v>0</v>
      </c>
      <c r="AV480" s="129" t="s">
        <v>919</v>
      </c>
      <c r="AW480" s="129" t="s">
        <v>785</v>
      </c>
      <c r="AX480" s="129" t="s">
        <v>527</v>
      </c>
    </row>
    <row r="481" spans="1:50" ht="24" x14ac:dyDescent="0.25">
      <c r="A481" s="120">
        <v>46045</v>
      </c>
      <c r="B481" s="28" t="s">
        <v>552</v>
      </c>
      <c r="C481" s="25" t="s">
        <v>427</v>
      </c>
      <c r="D481" s="25" t="s">
        <v>430</v>
      </c>
      <c r="E481" s="25" t="s">
        <v>423</v>
      </c>
      <c r="F481" s="29" t="s">
        <v>243</v>
      </c>
      <c r="G481" s="29" t="s">
        <v>19</v>
      </c>
      <c r="H481" s="29" t="s">
        <v>178</v>
      </c>
      <c r="I481" s="29" t="s">
        <v>269</v>
      </c>
      <c r="J481" s="29" t="s">
        <v>868</v>
      </c>
      <c r="K481" s="25" t="s">
        <v>281</v>
      </c>
      <c r="L481" s="25" t="s">
        <v>1599</v>
      </c>
      <c r="M481" s="25" t="s">
        <v>1600</v>
      </c>
      <c r="N481" s="25" t="s">
        <v>1592</v>
      </c>
      <c r="O481" s="25">
        <v>10746907562</v>
      </c>
      <c r="P481" s="25" t="s">
        <v>5174</v>
      </c>
      <c r="Q481" s="28" t="s">
        <v>0</v>
      </c>
      <c r="R481" s="29" t="s">
        <v>1601</v>
      </c>
      <c r="S481" s="27" t="s">
        <v>1602</v>
      </c>
      <c r="T481" s="27" t="s">
        <v>1603</v>
      </c>
      <c r="U481" s="28" t="s">
        <v>290</v>
      </c>
      <c r="V481" s="26" t="s">
        <v>281</v>
      </c>
      <c r="W481" s="26" t="s">
        <v>628</v>
      </c>
      <c r="X481" s="26" t="s">
        <v>411</v>
      </c>
      <c r="Y481" s="37" t="s">
        <v>28</v>
      </c>
      <c r="Z481" s="37" t="s">
        <v>178</v>
      </c>
      <c r="AA481" s="37" t="s">
        <v>177</v>
      </c>
      <c r="AB481" s="30">
        <v>1700</v>
      </c>
      <c r="AC481" s="30">
        <v>1700</v>
      </c>
      <c r="AD481" s="31">
        <v>0</v>
      </c>
      <c r="AE481" s="30">
        <v>1700</v>
      </c>
      <c r="AF481" s="30">
        <v>1700</v>
      </c>
      <c r="AG481" s="32">
        <v>0</v>
      </c>
      <c r="AH481" s="30">
        <v>1700</v>
      </c>
      <c r="AI481" s="10" t="s">
        <v>573</v>
      </c>
      <c r="AJ481" s="30">
        <v>1700</v>
      </c>
      <c r="AK481" s="30">
        <v>0</v>
      </c>
      <c r="AL481" s="30">
        <v>0</v>
      </c>
      <c r="AM481" s="30">
        <v>0</v>
      </c>
      <c r="AN481" s="30">
        <v>0</v>
      </c>
      <c r="AO481" s="30">
        <v>0</v>
      </c>
      <c r="AP481" s="30">
        <v>0</v>
      </c>
      <c r="AQ481" s="30">
        <v>0</v>
      </c>
      <c r="AR481" s="30">
        <v>0</v>
      </c>
      <c r="AS481" s="30">
        <v>0</v>
      </c>
      <c r="AT481" s="30">
        <v>0</v>
      </c>
      <c r="AU481" s="121">
        <v>0</v>
      </c>
      <c r="AV481" s="129" t="s">
        <v>784</v>
      </c>
      <c r="AW481" s="129" t="s">
        <v>796</v>
      </c>
      <c r="AX481" s="129" t="s">
        <v>1256</v>
      </c>
    </row>
    <row r="482" spans="1:50" ht="36" x14ac:dyDescent="0.25">
      <c r="A482" s="120">
        <v>46045</v>
      </c>
      <c r="B482" s="28" t="s">
        <v>552</v>
      </c>
      <c r="C482" s="25" t="s">
        <v>427</v>
      </c>
      <c r="D482" s="25" t="s">
        <v>498</v>
      </c>
      <c r="E482" s="25" t="s">
        <v>423</v>
      </c>
      <c r="F482" s="29" t="s">
        <v>287</v>
      </c>
      <c r="G482" s="29" t="s">
        <v>21</v>
      </c>
      <c r="H482" s="29" t="s">
        <v>422</v>
      </c>
      <c r="I482" s="29" t="s">
        <v>579</v>
      </c>
      <c r="J482" s="29" t="s">
        <v>868</v>
      </c>
      <c r="K482" s="25" t="s">
        <v>443</v>
      </c>
      <c r="L482" s="25" t="s">
        <v>1489</v>
      </c>
      <c r="M482" s="25" t="s">
        <v>1604</v>
      </c>
      <c r="N482" s="25" t="s">
        <v>959</v>
      </c>
      <c r="O482" s="25">
        <v>10459616824</v>
      </c>
      <c r="P482" s="25" t="s">
        <v>5175</v>
      </c>
      <c r="Q482" s="28" t="s">
        <v>0</v>
      </c>
      <c r="R482" s="29" t="s">
        <v>1605</v>
      </c>
      <c r="S482" s="27" t="s">
        <v>1606</v>
      </c>
      <c r="T482" s="27" t="s">
        <v>1607</v>
      </c>
      <c r="U482" s="28" t="s">
        <v>328</v>
      </c>
      <c r="V482" s="26" t="s">
        <v>443</v>
      </c>
      <c r="W482" s="26" t="s">
        <v>677</v>
      </c>
      <c r="X482" s="26" t="s">
        <v>411</v>
      </c>
      <c r="Y482" s="37" t="s">
        <v>200</v>
      </c>
      <c r="Z482" s="37" t="s">
        <v>586</v>
      </c>
      <c r="AA482" s="37" t="s">
        <v>585</v>
      </c>
      <c r="AB482" s="30">
        <v>6800</v>
      </c>
      <c r="AC482" s="30">
        <v>6800</v>
      </c>
      <c r="AD482" s="31">
        <v>0</v>
      </c>
      <c r="AE482" s="30">
        <v>0</v>
      </c>
      <c r="AF482" s="30">
        <v>0</v>
      </c>
      <c r="AG482" s="32">
        <v>6800</v>
      </c>
      <c r="AH482" s="30">
        <v>0</v>
      </c>
      <c r="AI482" s="10" t="s">
        <v>573</v>
      </c>
      <c r="AJ482" s="30">
        <v>0</v>
      </c>
      <c r="AK482" s="30">
        <v>0</v>
      </c>
      <c r="AL482" s="30">
        <v>0</v>
      </c>
      <c r="AM482" s="30">
        <v>0</v>
      </c>
      <c r="AN482" s="30">
        <v>0</v>
      </c>
      <c r="AO482" s="30">
        <v>0</v>
      </c>
      <c r="AP482" s="30">
        <v>0</v>
      </c>
      <c r="AQ482" s="30">
        <v>0</v>
      </c>
      <c r="AR482" s="30">
        <v>0</v>
      </c>
      <c r="AS482" s="30">
        <v>0</v>
      </c>
      <c r="AT482" s="30">
        <v>0</v>
      </c>
      <c r="AU482" s="121">
        <v>0</v>
      </c>
      <c r="AV482" s="129" t="s">
        <v>784</v>
      </c>
      <c r="AW482" s="129" t="s">
        <v>785</v>
      </c>
      <c r="AX482" s="129" t="s">
        <v>1538</v>
      </c>
    </row>
    <row r="483" spans="1:50" ht="24" x14ac:dyDescent="0.25">
      <c r="A483" s="120">
        <v>46045</v>
      </c>
      <c r="B483" s="28" t="s">
        <v>552</v>
      </c>
      <c r="C483" s="25" t="s">
        <v>427</v>
      </c>
      <c r="D483" s="25" t="s">
        <v>430</v>
      </c>
      <c r="E483" s="25" t="s">
        <v>423</v>
      </c>
      <c r="F483" s="29" t="s">
        <v>243</v>
      </c>
      <c r="G483" s="29" t="s">
        <v>19</v>
      </c>
      <c r="H483" s="29" t="s">
        <v>422</v>
      </c>
      <c r="I483" s="29" t="s">
        <v>579</v>
      </c>
      <c r="J483" s="29" t="s">
        <v>777</v>
      </c>
      <c r="K483" s="25" t="s">
        <v>430</v>
      </c>
      <c r="L483" s="25" t="s">
        <v>1457</v>
      </c>
      <c r="M483" s="25" t="s">
        <v>1608</v>
      </c>
      <c r="N483" s="25" t="s">
        <v>959</v>
      </c>
      <c r="O483" s="25">
        <v>10062680631</v>
      </c>
      <c r="P483" s="25" t="s">
        <v>5176</v>
      </c>
      <c r="Q483" s="28" t="s">
        <v>0</v>
      </c>
      <c r="R483" s="29" t="s">
        <v>1609</v>
      </c>
      <c r="S483" s="27" t="s">
        <v>1610</v>
      </c>
      <c r="T483" s="27" t="s">
        <v>1611</v>
      </c>
      <c r="U483" s="28" t="s">
        <v>270</v>
      </c>
      <c r="V483" s="26" t="s">
        <v>430</v>
      </c>
      <c r="W483" s="26" t="s">
        <v>593</v>
      </c>
      <c r="X483" s="26" t="s">
        <v>411</v>
      </c>
      <c r="Y483" s="37" t="s">
        <v>200</v>
      </c>
      <c r="Z483" s="37" t="s">
        <v>586</v>
      </c>
      <c r="AA483" s="37" t="s">
        <v>585</v>
      </c>
      <c r="AB483" s="30">
        <v>7800</v>
      </c>
      <c r="AC483" s="30">
        <v>7800</v>
      </c>
      <c r="AD483" s="31">
        <v>0</v>
      </c>
      <c r="AE483" s="30">
        <v>7800</v>
      </c>
      <c r="AF483" s="30">
        <v>7800</v>
      </c>
      <c r="AG483" s="32">
        <v>0</v>
      </c>
      <c r="AH483" s="30">
        <v>7800</v>
      </c>
      <c r="AI483" s="10" t="s">
        <v>573</v>
      </c>
      <c r="AJ483" s="30">
        <v>0</v>
      </c>
      <c r="AK483" s="30">
        <v>2600</v>
      </c>
      <c r="AL483" s="30">
        <v>2600</v>
      </c>
      <c r="AM483" s="30">
        <v>2600</v>
      </c>
      <c r="AN483" s="30">
        <v>0</v>
      </c>
      <c r="AO483" s="30">
        <v>0</v>
      </c>
      <c r="AP483" s="30">
        <v>0</v>
      </c>
      <c r="AQ483" s="30">
        <v>0</v>
      </c>
      <c r="AR483" s="30">
        <v>0</v>
      </c>
      <c r="AS483" s="30">
        <v>0</v>
      </c>
      <c r="AT483" s="30">
        <v>0</v>
      </c>
      <c r="AU483" s="121">
        <v>0</v>
      </c>
      <c r="AV483" s="129" t="s">
        <v>784</v>
      </c>
      <c r="AW483" s="129" t="s">
        <v>796</v>
      </c>
      <c r="AX483" s="129" t="s">
        <v>797</v>
      </c>
    </row>
    <row r="484" spans="1:50" ht="24" x14ac:dyDescent="0.25">
      <c r="A484" s="120">
        <v>46045.208333333489</v>
      </c>
      <c r="B484" s="28" t="s">
        <v>552</v>
      </c>
      <c r="C484" s="25" t="s">
        <v>427</v>
      </c>
      <c r="D484" s="25" t="s">
        <v>457</v>
      </c>
      <c r="E484" s="25" t="s">
        <v>423</v>
      </c>
      <c r="F484" s="29" t="s">
        <v>243</v>
      </c>
      <c r="G484" s="29" t="s">
        <v>19</v>
      </c>
      <c r="H484" s="29" t="s">
        <v>580</v>
      </c>
      <c r="I484" s="29" t="s">
        <v>579</v>
      </c>
      <c r="J484" s="29" t="s">
        <v>777</v>
      </c>
      <c r="K484" s="25" t="s">
        <v>457</v>
      </c>
      <c r="L484" s="25" t="s">
        <v>1612</v>
      </c>
      <c r="M484" s="25" t="s">
        <v>6380</v>
      </c>
      <c r="N484" s="25" t="s">
        <v>6381</v>
      </c>
      <c r="O484" s="25">
        <v>0</v>
      </c>
      <c r="P484" s="25" t="s">
        <v>6382</v>
      </c>
      <c r="Q484" s="28" t="s">
        <v>0</v>
      </c>
      <c r="R484" s="29" t="s">
        <v>1613</v>
      </c>
      <c r="S484" s="27" t="s">
        <v>1614</v>
      </c>
      <c r="T484" s="27" t="s">
        <v>1615</v>
      </c>
      <c r="U484" s="28" t="s">
        <v>282</v>
      </c>
      <c r="V484" s="26" t="s">
        <v>457</v>
      </c>
      <c r="W484" s="26" t="s">
        <v>624</v>
      </c>
      <c r="X484" s="26" t="s">
        <v>411</v>
      </c>
      <c r="Y484" s="37" t="s">
        <v>25</v>
      </c>
      <c r="Z484" s="37" t="s">
        <v>92</v>
      </c>
      <c r="AA484" s="37" t="s">
        <v>95</v>
      </c>
      <c r="AB484" s="30">
        <v>2500</v>
      </c>
      <c r="AC484" s="30">
        <v>1040</v>
      </c>
      <c r="AD484" s="31">
        <v>1460</v>
      </c>
      <c r="AE484" s="30">
        <v>5940</v>
      </c>
      <c r="AF484" s="30">
        <v>5940</v>
      </c>
      <c r="AG484" s="32">
        <v>-3440</v>
      </c>
      <c r="AH484" s="30">
        <v>5940</v>
      </c>
      <c r="AI484" s="10" t="s">
        <v>573</v>
      </c>
      <c r="AJ484" s="30">
        <v>0</v>
      </c>
      <c r="AK484" s="30">
        <v>0</v>
      </c>
      <c r="AL484" s="30">
        <v>0</v>
      </c>
      <c r="AM484" s="30">
        <v>0</v>
      </c>
      <c r="AN484" s="30">
        <v>0</v>
      </c>
      <c r="AO484" s="30">
        <v>2200</v>
      </c>
      <c r="AP484" s="30">
        <v>3740</v>
      </c>
      <c r="AQ484" s="30">
        <v>0</v>
      </c>
      <c r="AR484" s="30">
        <v>0</v>
      </c>
      <c r="AS484" s="30">
        <v>0</v>
      </c>
      <c r="AT484" s="30">
        <v>0</v>
      </c>
      <c r="AU484" s="121">
        <v>0</v>
      </c>
      <c r="AV484" s="129" t="s">
        <v>920</v>
      </c>
      <c r="AW484" s="129" t="s">
        <v>796</v>
      </c>
      <c r="AX484" s="129" t="s">
        <v>527</v>
      </c>
    </row>
    <row r="485" spans="1:50" ht="24" x14ac:dyDescent="0.25">
      <c r="A485" s="120">
        <v>46045.208333333489</v>
      </c>
      <c r="B485" s="28" t="s">
        <v>552</v>
      </c>
      <c r="C485" s="25" t="s">
        <v>427</v>
      </c>
      <c r="D485" s="25" t="s">
        <v>457</v>
      </c>
      <c r="E485" s="25" t="s">
        <v>423</v>
      </c>
      <c r="F485" s="29" t="s">
        <v>243</v>
      </c>
      <c r="G485" s="29" t="s">
        <v>19</v>
      </c>
      <c r="H485" s="29" t="s">
        <v>580</v>
      </c>
      <c r="I485" s="29" t="s">
        <v>579</v>
      </c>
      <c r="J485" s="29" t="s">
        <v>777</v>
      </c>
      <c r="K485" s="25" t="s">
        <v>457</v>
      </c>
      <c r="L485" s="25" t="s">
        <v>1612</v>
      </c>
      <c r="M485" s="25" t="s">
        <v>6380</v>
      </c>
      <c r="N485" s="25" t="s">
        <v>6381</v>
      </c>
      <c r="O485" s="25">
        <v>0</v>
      </c>
      <c r="P485" s="25" t="s">
        <v>6382</v>
      </c>
      <c r="Q485" s="28" t="s">
        <v>0</v>
      </c>
      <c r="R485" s="29" t="s">
        <v>1613</v>
      </c>
      <c r="S485" s="27" t="s">
        <v>1614</v>
      </c>
      <c r="T485" s="27" t="s">
        <v>1615</v>
      </c>
      <c r="U485" s="28" t="s">
        <v>282</v>
      </c>
      <c r="V485" s="26" t="s">
        <v>457</v>
      </c>
      <c r="W485" s="26" t="s">
        <v>624</v>
      </c>
      <c r="X485" s="26" t="s">
        <v>411</v>
      </c>
      <c r="Y485" s="37" t="s">
        <v>26</v>
      </c>
      <c r="Z485" s="37" t="s">
        <v>93</v>
      </c>
      <c r="AA485" s="37" t="s">
        <v>96</v>
      </c>
      <c r="AB485" s="30">
        <v>20160</v>
      </c>
      <c r="AC485" s="30">
        <v>4479.54</v>
      </c>
      <c r="AD485" s="31">
        <v>15680.46</v>
      </c>
      <c r="AE485" s="30">
        <v>19959.550000000003</v>
      </c>
      <c r="AF485" s="30">
        <v>19959.550000000003</v>
      </c>
      <c r="AG485" s="32">
        <v>200.44999999999709</v>
      </c>
      <c r="AH485" s="30">
        <v>19959.550000000003</v>
      </c>
      <c r="AI485" s="10" t="s">
        <v>573</v>
      </c>
      <c r="AJ485" s="30">
        <v>0</v>
      </c>
      <c r="AK485" s="30">
        <v>640</v>
      </c>
      <c r="AL485" s="30">
        <v>2879.8</v>
      </c>
      <c r="AM485" s="30">
        <v>-730.35</v>
      </c>
      <c r="AN485" s="30">
        <v>0</v>
      </c>
      <c r="AO485" s="30">
        <v>8622.2199999999993</v>
      </c>
      <c r="AP485" s="30">
        <v>8547.880000000001</v>
      </c>
      <c r="AQ485" s="30">
        <v>0</v>
      </c>
      <c r="AR485" s="30">
        <v>0</v>
      </c>
      <c r="AS485" s="30">
        <v>0</v>
      </c>
      <c r="AT485" s="30">
        <v>0</v>
      </c>
      <c r="AU485" s="121">
        <v>0</v>
      </c>
      <c r="AV485" s="129" t="s">
        <v>920</v>
      </c>
      <c r="AW485" s="129" t="s">
        <v>785</v>
      </c>
      <c r="AX485" s="129" t="s">
        <v>527</v>
      </c>
    </row>
    <row r="486" spans="1:50" ht="24" x14ac:dyDescent="0.25">
      <c r="A486" s="120">
        <v>46045</v>
      </c>
      <c r="B486" s="28" t="s">
        <v>552</v>
      </c>
      <c r="C486" s="25" t="s">
        <v>427</v>
      </c>
      <c r="D486" s="25" t="s">
        <v>459</v>
      </c>
      <c r="E486" s="25" t="s">
        <v>423</v>
      </c>
      <c r="F486" s="29" t="s">
        <v>287</v>
      </c>
      <c r="G486" s="29" t="s">
        <v>20</v>
      </c>
      <c r="H486" s="29" t="s">
        <v>422</v>
      </c>
      <c r="I486" s="29" t="s">
        <v>579</v>
      </c>
      <c r="J486" s="29" t="s">
        <v>868</v>
      </c>
      <c r="K486" s="25" t="s">
        <v>285</v>
      </c>
      <c r="L486" s="25" t="s">
        <v>1506</v>
      </c>
      <c r="M486" s="25" t="s">
        <v>1616</v>
      </c>
      <c r="N486" s="25" t="s">
        <v>1335</v>
      </c>
      <c r="O486" s="25">
        <v>10417849560</v>
      </c>
      <c r="P486" s="25" t="s">
        <v>5177</v>
      </c>
      <c r="Q486" s="28" t="s">
        <v>0</v>
      </c>
      <c r="R486" s="29" t="s">
        <v>1497</v>
      </c>
      <c r="S486" s="27" t="s">
        <v>1617</v>
      </c>
      <c r="T486" s="27" t="s">
        <v>1618</v>
      </c>
      <c r="U486" s="28" t="s">
        <v>346</v>
      </c>
      <c r="V486" s="26" t="s">
        <v>285</v>
      </c>
      <c r="W486" s="26" t="s">
        <v>701</v>
      </c>
      <c r="X486" s="26" t="s">
        <v>411</v>
      </c>
      <c r="Y486" s="37" t="s">
        <v>200</v>
      </c>
      <c r="Z486" s="37" t="s">
        <v>586</v>
      </c>
      <c r="AA486" s="37" t="s">
        <v>585</v>
      </c>
      <c r="AB486" s="30">
        <v>15000</v>
      </c>
      <c r="AC486" s="30">
        <v>15000</v>
      </c>
      <c r="AD486" s="31">
        <v>0</v>
      </c>
      <c r="AE486" s="30">
        <v>15000</v>
      </c>
      <c r="AF486" s="30">
        <v>15000</v>
      </c>
      <c r="AG486" s="32">
        <v>0</v>
      </c>
      <c r="AH486" s="30">
        <v>15000</v>
      </c>
      <c r="AI486" s="10" t="s">
        <v>573</v>
      </c>
      <c r="AJ486" s="30">
        <v>0</v>
      </c>
      <c r="AK486" s="30">
        <v>5000</v>
      </c>
      <c r="AL486" s="30">
        <v>5000</v>
      </c>
      <c r="AM486" s="30">
        <v>5000</v>
      </c>
      <c r="AN486" s="30">
        <v>0</v>
      </c>
      <c r="AO486" s="30">
        <v>0</v>
      </c>
      <c r="AP486" s="30">
        <v>0</v>
      </c>
      <c r="AQ486" s="30">
        <v>0</v>
      </c>
      <c r="AR486" s="30">
        <v>0</v>
      </c>
      <c r="AS486" s="30">
        <v>0</v>
      </c>
      <c r="AT486" s="30">
        <v>0</v>
      </c>
      <c r="AU486" s="121">
        <v>0</v>
      </c>
      <c r="AV486" s="129" t="s">
        <v>784</v>
      </c>
      <c r="AW486" s="129" t="s">
        <v>796</v>
      </c>
      <c r="AX486" s="129" t="s">
        <v>291</v>
      </c>
    </row>
    <row r="487" spans="1:50" ht="24" x14ac:dyDescent="0.25">
      <c r="A487" s="120">
        <v>46045</v>
      </c>
      <c r="B487" s="28" t="s">
        <v>552</v>
      </c>
      <c r="C487" s="25" t="s">
        <v>427</v>
      </c>
      <c r="D487" s="25" t="s">
        <v>498</v>
      </c>
      <c r="E487" s="25" t="s">
        <v>423</v>
      </c>
      <c r="F487" s="29" t="s">
        <v>287</v>
      </c>
      <c r="G487" s="29" t="s">
        <v>21</v>
      </c>
      <c r="H487" s="29" t="s">
        <v>422</v>
      </c>
      <c r="I487" s="29" t="s">
        <v>579</v>
      </c>
      <c r="J487" s="29" t="s">
        <v>868</v>
      </c>
      <c r="K487" s="25" t="s">
        <v>246</v>
      </c>
      <c r="L487" s="25" t="s">
        <v>1494</v>
      </c>
      <c r="M487" s="25" t="s">
        <v>1619</v>
      </c>
      <c r="N487" s="25" t="s">
        <v>959</v>
      </c>
      <c r="O487" s="25">
        <v>10425634467</v>
      </c>
      <c r="P487" s="25" t="s">
        <v>5178</v>
      </c>
      <c r="Q487" s="28" t="s">
        <v>0</v>
      </c>
      <c r="R487" s="29" t="s">
        <v>1620</v>
      </c>
      <c r="S487" s="27" t="s">
        <v>1621</v>
      </c>
      <c r="T487" s="27" t="s">
        <v>1622</v>
      </c>
      <c r="U487" s="28" t="s">
        <v>310</v>
      </c>
      <c r="V487" s="26" t="s">
        <v>246</v>
      </c>
      <c r="W487" s="26" t="s">
        <v>659</v>
      </c>
      <c r="X487" s="26" t="s">
        <v>411</v>
      </c>
      <c r="Y487" s="37" t="s">
        <v>200</v>
      </c>
      <c r="Z487" s="37" t="s">
        <v>586</v>
      </c>
      <c r="AA487" s="37" t="s">
        <v>585</v>
      </c>
      <c r="AB487" s="30">
        <v>7000</v>
      </c>
      <c r="AC487" s="30">
        <v>7000</v>
      </c>
      <c r="AD487" s="31">
        <v>0</v>
      </c>
      <c r="AE487" s="30">
        <v>7000</v>
      </c>
      <c r="AF487" s="30">
        <v>7000</v>
      </c>
      <c r="AG487" s="32">
        <v>0</v>
      </c>
      <c r="AH487" s="30">
        <v>7000</v>
      </c>
      <c r="AI487" s="10" t="s">
        <v>573</v>
      </c>
      <c r="AJ487" s="30">
        <v>0</v>
      </c>
      <c r="AK487" s="30">
        <v>3500</v>
      </c>
      <c r="AL487" s="30">
        <v>3500</v>
      </c>
      <c r="AM487" s="30">
        <v>0</v>
      </c>
      <c r="AN487" s="30">
        <v>0</v>
      </c>
      <c r="AO487" s="30">
        <v>0</v>
      </c>
      <c r="AP487" s="30">
        <v>0</v>
      </c>
      <c r="AQ487" s="30">
        <v>0</v>
      </c>
      <c r="AR487" s="30">
        <v>0</v>
      </c>
      <c r="AS487" s="30">
        <v>0</v>
      </c>
      <c r="AT487" s="30">
        <v>0</v>
      </c>
      <c r="AU487" s="121">
        <v>0</v>
      </c>
      <c r="AV487" s="129" t="s">
        <v>784</v>
      </c>
      <c r="AW487" s="129" t="s">
        <v>796</v>
      </c>
      <c r="AX487" s="129" t="s">
        <v>1538</v>
      </c>
    </row>
    <row r="488" spans="1:50" ht="24" x14ac:dyDescent="0.25">
      <c r="A488" s="120">
        <v>46045</v>
      </c>
      <c r="B488" s="28" t="s">
        <v>552</v>
      </c>
      <c r="C488" s="25" t="s">
        <v>427</v>
      </c>
      <c r="D488" s="25" t="s">
        <v>457</v>
      </c>
      <c r="E488" s="25" t="s">
        <v>423</v>
      </c>
      <c r="F488" s="29" t="s">
        <v>243</v>
      </c>
      <c r="G488" s="29" t="s">
        <v>19</v>
      </c>
      <c r="H488" s="29" t="s">
        <v>580</v>
      </c>
      <c r="I488" s="29" t="s">
        <v>579</v>
      </c>
      <c r="J488" s="29" t="s">
        <v>777</v>
      </c>
      <c r="K488" s="25" t="s">
        <v>457</v>
      </c>
      <c r="L488" s="25" t="s">
        <v>1623</v>
      </c>
      <c r="M488" s="25" t="s">
        <v>6383</v>
      </c>
      <c r="N488" s="25" t="s">
        <v>928</v>
      </c>
      <c r="O488" s="25">
        <v>20341841357</v>
      </c>
      <c r="P488" s="25" t="s">
        <v>6384</v>
      </c>
      <c r="Q488" s="28" t="s">
        <v>0</v>
      </c>
      <c r="R488" s="29" t="s">
        <v>1546</v>
      </c>
      <c r="S488" s="27" t="s">
        <v>1624</v>
      </c>
      <c r="T488" s="27" t="s">
        <v>1625</v>
      </c>
      <c r="U488" s="28" t="s">
        <v>282</v>
      </c>
      <c r="V488" s="26" t="s">
        <v>457</v>
      </c>
      <c r="W488" s="26" t="s">
        <v>624</v>
      </c>
      <c r="X488" s="26" t="s">
        <v>411</v>
      </c>
      <c r="Y488" s="37" t="s">
        <v>25</v>
      </c>
      <c r="Z488" s="37" t="s">
        <v>92</v>
      </c>
      <c r="AA488" s="37" t="s">
        <v>95</v>
      </c>
      <c r="AB488" s="30">
        <v>23100</v>
      </c>
      <c r="AC488" s="30">
        <v>23100</v>
      </c>
      <c r="AD488" s="31">
        <v>0</v>
      </c>
      <c r="AE488" s="30">
        <v>21946.11</v>
      </c>
      <c r="AF488" s="30">
        <v>21946.11</v>
      </c>
      <c r="AG488" s="32">
        <v>1153.8899999999994</v>
      </c>
      <c r="AH488" s="30">
        <v>21946.11</v>
      </c>
      <c r="AI488" s="10" t="s">
        <v>573</v>
      </c>
      <c r="AJ488" s="30">
        <v>0</v>
      </c>
      <c r="AK488" s="30">
        <v>0</v>
      </c>
      <c r="AL488" s="30">
        <v>1445.7</v>
      </c>
      <c r="AM488" s="30">
        <v>5401.93</v>
      </c>
      <c r="AN488" s="30">
        <v>0</v>
      </c>
      <c r="AO488" s="30">
        <v>3284.15</v>
      </c>
      <c r="AP488" s="30">
        <v>11814.329999999998</v>
      </c>
      <c r="AQ488" s="30">
        <v>0</v>
      </c>
      <c r="AR488" s="30">
        <v>0</v>
      </c>
      <c r="AS488" s="30">
        <v>0</v>
      </c>
      <c r="AT488" s="30">
        <v>0</v>
      </c>
      <c r="AU488" s="121">
        <v>0</v>
      </c>
      <c r="AV488" s="129" t="s">
        <v>784</v>
      </c>
      <c r="AW488" s="129" t="s">
        <v>785</v>
      </c>
      <c r="AX488" s="129" t="s">
        <v>527</v>
      </c>
    </row>
    <row r="489" spans="1:50" ht="24" x14ac:dyDescent="0.25">
      <c r="A489" s="120">
        <v>46045</v>
      </c>
      <c r="B489" s="28" t="s">
        <v>552</v>
      </c>
      <c r="C489" s="25" t="s">
        <v>427</v>
      </c>
      <c r="D489" s="25" t="s">
        <v>430</v>
      </c>
      <c r="E489" s="25" t="s">
        <v>423</v>
      </c>
      <c r="F489" s="29" t="s">
        <v>243</v>
      </c>
      <c r="G489" s="29" t="s">
        <v>19</v>
      </c>
      <c r="H489" s="29" t="s">
        <v>581</v>
      </c>
      <c r="I489" s="29" t="s">
        <v>269</v>
      </c>
      <c r="J489" s="29" t="s">
        <v>868</v>
      </c>
      <c r="K489" s="25" t="s">
        <v>283</v>
      </c>
      <c r="L489" s="25" t="s">
        <v>1587</v>
      </c>
      <c r="M489" s="25" t="s">
        <v>1626</v>
      </c>
      <c r="N489" s="25" t="s">
        <v>1627</v>
      </c>
      <c r="O489" s="25">
        <v>20143612431</v>
      </c>
      <c r="P489" s="25" t="s">
        <v>5179</v>
      </c>
      <c r="Q489" s="28" t="s">
        <v>0</v>
      </c>
      <c r="R489" s="29" t="s">
        <v>1344</v>
      </c>
      <c r="S489" s="27" t="s">
        <v>1628</v>
      </c>
      <c r="T489" s="27" t="s">
        <v>1629</v>
      </c>
      <c r="U489" s="28" t="s">
        <v>292</v>
      </c>
      <c r="V489" s="26" t="s">
        <v>283</v>
      </c>
      <c r="W489" s="26" t="s">
        <v>629</v>
      </c>
      <c r="X489" s="26" t="s">
        <v>411</v>
      </c>
      <c r="Y489" s="37" t="s">
        <v>101</v>
      </c>
      <c r="Z489" s="37" t="s">
        <v>103</v>
      </c>
      <c r="AA489" s="37" t="s">
        <v>102</v>
      </c>
      <c r="AB489" s="30">
        <v>600</v>
      </c>
      <c r="AC489" s="30">
        <v>600</v>
      </c>
      <c r="AD489" s="31">
        <v>0</v>
      </c>
      <c r="AE489" s="30">
        <v>600</v>
      </c>
      <c r="AF489" s="30">
        <v>196.79999999999998</v>
      </c>
      <c r="AG489" s="32">
        <v>403.20000000000005</v>
      </c>
      <c r="AH489" s="30">
        <v>196.79999999999998</v>
      </c>
      <c r="AI489" s="10" t="s">
        <v>573</v>
      </c>
      <c r="AJ489" s="30">
        <v>33.200000000000003</v>
      </c>
      <c r="AK489" s="30">
        <v>15.7</v>
      </c>
      <c r="AL489" s="30">
        <v>26</v>
      </c>
      <c r="AM489" s="30">
        <v>25.2</v>
      </c>
      <c r="AN489" s="30">
        <v>36.799999999999997</v>
      </c>
      <c r="AO489" s="30">
        <v>30.2</v>
      </c>
      <c r="AP489" s="30">
        <v>29.7</v>
      </c>
      <c r="AQ489" s="30">
        <v>0</v>
      </c>
      <c r="AR489" s="30">
        <v>0</v>
      </c>
      <c r="AS489" s="30">
        <v>0</v>
      </c>
      <c r="AT489" s="30">
        <v>0</v>
      </c>
      <c r="AU489" s="121">
        <v>0</v>
      </c>
      <c r="AV489" s="129" t="s">
        <v>784</v>
      </c>
      <c r="AW489" s="129" t="s">
        <v>785</v>
      </c>
      <c r="AX489" s="129" t="s">
        <v>527</v>
      </c>
    </row>
    <row r="490" spans="1:50" ht="24" x14ac:dyDescent="0.25">
      <c r="A490" s="120">
        <v>46045</v>
      </c>
      <c r="B490" s="28" t="s">
        <v>552</v>
      </c>
      <c r="C490" s="25" t="s">
        <v>427</v>
      </c>
      <c r="D490" s="25" t="s">
        <v>456</v>
      </c>
      <c r="E490" s="25" t="s">
        <v>423</v>
      </c>
      <c r="F490" s="29" t="s">
        <v>287</v>
      </c>
      <c r="G490" s="29" t="s">
        <v>21</v>
      </c>
      <c r="H490" s="29" t="s">
        <v>580</v>
      </c>
      <c r="I490" s="29" t="s">
        <v>579</v>
      </c>
      <c r="J490" s="29" t="s">
        <v>777</v>
      </c>
      <c r="K490" s="25" t="s">
        <v>456</v>
      </c>
      <c r="L490" s="25" t="s">
        <v>1630</v>
      </c>
      <c r="M490" s="25" t="s">
        <v>1631</v>
      </c>
      <c r="N490" s="25" t="s">
        <v>1632</v>
      </c>
      <c r="O490" s="25">
        <v>20341841357</v>
      </c>
      <c r="P490" s="25" t="s">
        <v>5180</v>
      </c>
      <c r="Q490" s="28" t="s">
        <v>0</v>
      </c>
      <c r="R490" s="29" t="s">
        <v>1633</v>
      </c>
      <c r="S490" s="27" t="s">
        <v>1634</v>
      </c>
      <c r="T490" s="27" t="s">
        <v>1635</v>
      </c>
      <c r="U490" s="28" t="s">
        <v>323</v>
      </c>
      <c r="V490" s="26" t="s">
        <v>456</v>
      </c>
      <c r="W490" s="26" t="s">
        <v>672</v>
      </c>
      <c r="X490" s="26" t="s">
        <v>411</v>
      </c>
      <c r="Y490" s="37" t="s">
        <v>25</v>
      </c>
      <c r="Z490" s="37" t="s">
        <v>92</v>
      </c>
      <c r="AA490" s="37" t="s">
        <v>95</v>
      </c>
      <c r="AB490" s="30">
        <v>17920</v>
      </c>
      <c r="AC490" s="30">
        <v>17920</v>
      </c>
      <c r="AD490" s="31">
        <v>0</v>
      </c>
      <c r="AE490" s="30">
        <v>17124.650000000001</v>
      </c>
      <c r="AF490" s="30">
        <v>17124.650000000001</v>
      </c>
      <c r="AG490" s="32">
        <v>795.34999999999854</v>
      </c>
      <c r="AH490" s="30">
        <v>17124.650000000001</v>
      </c>
      <c r="AI490" s="10" t="s">
        <v>573</v>
      </c>
      <c r="AJ490" s="30">
        <v>0</v>
      </c>
      <c r="AK490" s="30">
        <v>0</v>
      </c>
      <c r="AL490" s="30">
        <v>0</v>
      </c>
      <c r="AM490" s="30">
        <v>5233.6900000000005</v>
      </c>
      <c r="AN490" s="30">
        <v>0</v>
      </c>
      <c r="AO490" s="30">
        <v>9005.23</v>
      </c>
      <c r="AP490" s="30">
        <v>2885.73</v>
      </c>
      <c r="AQ490" s="30">
        <v>0</v>
      </c>
      <c r="AR490" s="30">
        <v>0</v>
      </c>
      <c r="AS490" s="30">
        <v>0</v>
      </c>
      <c r="AT490" s="30">
        <v>0</v>
      </c>
      <c r="AU490" s="121">
        <v>0</v>
      </c>
      <c r="AV490" s="129" t="s">
        <v>784</v>
      </c>
      <c r="AW490" s="129" t="s">
        <v>785</v>
      </c>
      <c r="AX490" s="129" t="s">
        <v>527</v>
      </c>
    </row>
    <row r="491" spans="1:50" ht="24" x14ac:dyDescent="0.25">
      <c r="A491" s="120">
        <v>46045</v>
      </c>
      <c r="B491" s="28" t="s">
        <v>552</v>
      </c>
      <c r="C491" s="25" t="s">
        <v>427</v>
      </c>
      <c r="D491" s="25" t="s">
        <v>456</v>
      </c>
      <c r="E491" s="25" t="s">
        <v>423</v>
      </c>
      <c r="F491" s="29" t="s">
        <v>287</v>
      </c>
      <c r="G491" s="29" t="s">
        <v>21</v>
      </c>
      <c r="H491" s="29" t="s">
        <v>580</v>
      </c>
      <c r="I491" s="29" t="s">
        <v>579</v>
      </c>
      <c r="J491" s="29" t="s">
        <v>777</v>
      </c>
      <c r="K491" s="25" t="s">
        <v>456</v>
      </c>
      <c r="L491" s="25" t="s">
        <v>1636</v>
      </c>
      <c r="M491" s="25" t="s">
        <v>1637</v>
      </c>
      <c r="N491" s="25" t="s">
        <v>1638</v>
      </c>
      <c r="O491" s="25">
        <v>20603446543</v>
      </c>
      <c r="P491" s="25" t="s">
        <v>5181</v>
      </c>
      <c r="Q491" s="28" t="s">
        <v>0</v>
      </c>
      <c r="R491" s="29" t="s">
        <v>1639</v>
      </c>
      <c r="S491" s="27" t="s">
        <v>1640</v>
      </c>
      <c r="T491" s="27" t="s">
        <v>1641</v>
      </c>
      <c r="U491" s="28" t="s">
        <v>323</v>
      </c>
      <c r="V491" s="26" t="s">
        <v>456</v>
      </c>
      <c r="W491" s="26" t="s">
        <v>672</v>
      </c>
      <c r="X491" s="26" t="s">
        <v>411</v>
      </c>
      <c r="Y491" s="37" t="s">
        <v>25</v>
      </c>
      <c r="Z491" s="37" t="s">
        <v>92</v>
      </c>
      <c r="AA491" s="37" t="s">
        <v>95</v>
      </c>
      <c r="AB491" s="30">
        <v>15680</v>
      </c>
      <c r="AC491" s="30">
        <v>15680</v>
      </c>
      <c r="AD491" s="31">
        <v>0</v>
      </c>
      <c r="AE491" s="30">
        <v>4735.47</v>
      </c>
      <c r="AF491" s="30">
        <v>4735.47</v>
      </c>
      <c r="AG491" s="32">
        <v>10944.529999999999</v>
      </c>
      <c r="AH491" s="30">
        <v>4735.47</v>
      </c>
      <c r="AI491" s="10" t="s">
        <v>573</v>
      </c>
      <c r="AJ491" s="30">
        <v>0</v>
      </c>
      <c r="AK491" s="30">
        <v>0</v>
      </c>
      <c r="AL491" s="30">
        <v>0</v>
      </c>
      <c r="AM491" s="30">
        <v>920.51</v>
      </c>
      <c r="AN491" s="30">
        <v>0</v>
      </c>
      <c r="AO491" s="30">
        <v>1862.49</v>
      </c>
      <c r="AP491" s="30">
        <v>1952.47</v>
      </c>
      <c r="AQ491" s="30">
        <v>0</v>
      </c>
      <c r="AR491" s="30">
        <v>0</v>
      </c>
      <c r="AS491" s="30">
        <v>0</v>
      </c>
      <c r="AT491" s="30">
        <v>0</v>
      </c>
      <c r="AU491" s="121">
        <v>0</v>
      </c>
      <c r="AV491" s="129" t="s">
        <v>784</v>
      </c>
      <c r="AW491" s="129" t="s">
        <v>785</v>
      </c>
      <c r="AX491" s="129" t="s">
        <v>527</v>
      </c>
    </row>
    <row r="492" spans="1:50" ht="24" x14ac:dyDescent="0.25">
      <c r="A492" s="120">
        <v>46045</v>
      </c>
      <c r="B492" s="28" t="s">
        <v>552</v>
      </c>
      <c r="C492" s="25" t="s">
        <v>427</v>
      </c>
      <c r="D492" s="25" t="s">
        <v>456</v>
      </c>
      <c r="E492" s="25" t="s">
        <v>423</v>
      </c>
      <c r="F492" s="29" t="s">
        <v>287</v>
      </c>
      <c r="G492" s="29" t="s">
        <v>21</v>
      </c>
      <c r="H492" s="29" t="s">
        <v>580</v>
      </c>
      <c r="I492" s="29" t="s">
        <v>579</v>
      </c>
      <c r="J492" s="29" t="s">
        <v>777</v>
      </c>
      <c r="K492" s="25" t="s">
        <v>456</v>
      </c>
      <c r="L492" s="25" t="s">
        <v>527</v>
      </c>
      <c r="M492" s="25" t="s">
        <v>527</v>
      </c>
      <c r="N492" s="25" t="s">
        <v>527</v>
      </c>
      <c r="O492" s="25" t="s">
        <v>527</v>
      </c>
      <c r="P492" s="25" t="s">
        <v>5182</v>
      </c>
      <c r="Q492" s="28" t="s">
        <v>0</v>
      </c>
      <c r="R492" s="29" t="s">
        <v>1642</v>
      </c>
      <c r="S492" s="27" t="s">
        <v>1643</v>
      </c>
      <c r="T492" s="27" t="s">
        <v>1644</v>
      </c>
      <c r="U492" s="28" t="s">
        <v>323</v>
      </c>
      <c r="V492" s="26" t="s">
        <v>456</v>
      </c>
      <c r="W492" s="26" t="s">
        <v>672</v>
      </c>
      <c r="X492" s="26" t="s">
        <v>411</v>
      </c>
      <c r="Y492" s="37" t="s">
        <v>25</v>
      </c>
      <c r="Z492" s="37" t="s">
        <v>92</v>
      </c>
      <c r="AA492" s="37" t="s">
        <v>95</v>
      </c>
      <c r="AB492" s="30">
        <v>6720</v>
      </c>
      <c r="AC492" s="30">
        <v>6720</v>
      </c>
      <c r="AD492" s="31">
        <v>0</v>
      </c>
      <c r="AE492" s="30">
        <v>0</v>
      </c>
      <c r="AF492" s="30">
        <v>0</v>
      </c>
      <c r="AG492" s="32">
        <v>6720</v>
      </c>
      <c r="AH492" s="30">
        <v>0</v>
      </c>
      <c r="AI492" s="10" t="s">
        <v>573</v>
      </c>
      <c r="AJ492" s="30">
        <v>0</v>
      </c>
      <c r="AK492" s="30">
        <v>0</v>
      </c>
      <c r="AL492" s="30">
        <v>0</v>
      </c>
      <c r="AM492" s="30">
        <v>0</v>
      </c>
      <c r="AN492" s="30">
        <v>0</v>
      </c>
      <c r="AO492" s="30">
        <v>0</v>
      </c>
      <c r="AP492" s="30">
        <v>0</v>
      </c>
      <c r="AQ492" s="30">
        <v>0</v>
      </c>
      <c r="AR492" s="30">
        <v>0</v>
      </c>
      <c r="AS492" s="30">
        <v>0</v>
      </c>
      <c r="AT492" s="30">
        <v>0</v>
      </c>
      <c r="AU492" s="121">
        <v>0</v>
      </c>
      <c r="AV492" s="129" t="s">
        <v>784</v>
      </c>
      <c r="AW492" s="129" t="s">
        <v>785</v>
      </c>
      <c r="AX492" s="129" t="s">
        <v>527</v>
      </c>
    </row>
    <row r="493" spans="1:50" ht="24" x14ac:dyDescent="0.25">
      <c r="A493" s="120">
        <v>46045</v>
      </c>
      <c r="B493" s="28" t="s">
        <v>552</v>
      </c>
      <c r="C493" s="25" t="s">
        <v>427</v>
      </c>
      <c r="D493" s="25" t="s">
        <v>456</v>
      </c>
      <c r="E493" s="25" t="s">
        <v>423</v>
      </c>
      <c r="F493" s="29" t="s">
        <v>287</v>
      </c>
      <c r="G493" s="29" t="s">
        <v>21</v>
      </c>
      <c r="H493" s="29" t="s">
        <v>580</v>
      </c>
      <c r="I493" s="29" t="s">
        <v>579</v>
      </c>
      <c r="J493" s="29" t="s">
        <v>777</v>
      </c>
      <c r="K493" s="25" t="s">
        <v>456</v>
      </c>
      <c r="L493" s="25" t="s">
        <v>4627</v>
      </c>
      <c r="M493" s="25" t="s">
        <v>5828</v>
      </c>
      <c r="N493" s="25" t="s">
        <v>5829</v>
      </c>
      <c r="O493" s="25">
        <v>20100010721</v>
      </c>
      <c r="P493" s="25" t="s">
        <v>5830</v>
      </c>
      <c r="Q493" s="28" t="s">
        <v>0</v>
      </c>
      <c r="R493" s="29" t="s">
        <v>1645</v>
      </c>
      <c r="S493" s="27" t="s">
        <v>1646</v>
      </c>
      <c r="T493" s="27" t="s">
        <v>1647</v>
      </c>
      <c r="U493" s="28" t="s">
        <v>323</v>
      </c>
      <c r="V493" s="26" t="s">
        <v>456</v>
      </c>
      <c r="W493" s="26" t="s">
        <v>672</v>
      </c>
      <c r="X493" s="26" t="s">
        <v>411</v>
      </c>
      <c r="Y493" s="37" t="s">
        <v>25</v>
      </c>
      <c r="Z493" s="37" t="s">
        <v>92</v>
      </c>
      <c r="AA493" s="37" t="s">
        <v>95</v>
      </c>
      <c r="AB493" s="30">
        <v>4480</v>
      </c>
      <c r="AC493" s="30">
        <v>4480</v>
      </c>
      <c r="AD493" s="31">
        <v>0</v>
      </c>
      <c r="AE493" s="30">
        <v>1160.6199999999999</v>
      </c>
      <c r="AF493" s="30">
        <v>1160.6199999999999</v>
      </c>
      <c r="AG493" s="32">
        <v>3319.38</v>
      </c>
      <c r="AH493" s="30">
        <v>1160.6199999999999</v>
      </c>
      <c r="AI493" s="10" t="s">
        <v>573</v>
      </c>
      <c r="AJ493" s="30">
        <v>0</v>
      </c>
      <c r="AK493" s="30">
        <v>0</v>
      </c>
      <c r="AL493" s="30">
        <v>0</v>
      </c>
      <c r="AM493" s="30">
        <v>0</v>
      </c>
      <c r="AN493" s="30">
        <v>0</v>
      </c>
      <c r="AO493" s="30">
        <v>0</v>
      </c>
      <c r="AP493" s="30">
        <v>1160.6199999999999</v>
      </c>
      <c r="AQ493" s="30">
        <v>0</v>
      </c>
      <c r="AR493" s="30">
        <v>0</v>
      </c>
      <c r="AS493" s="30">
        <v>0</v>
      </c>
      <c r="AT493" s="30">
        <v>0</v>
      </c>
      <c r="AU493" s="121">
        <v>0</v>
      </c>
      <c r="AV493" s="129" t="s">
        <v>784</v>
      </c>
      <c r="AW493" s="129" t="s">
        <v>785</v>
      </c>
      <c r="AX493" s="129" t="s">
        <v>527</v>
      </c>
    </row>
    <row r="494" spans="1:50" ht="24" x14ac:dyDescent="0.25">
      <c r="A494" s="120">
        <v>46045</v>
      </c>
      <c r="B494" s="28" t="s">
        <v>552</v>
      </c>
      <c r="C494" s="25" t="s">
        <v>427</v>
      </c>
      <c r="D494" s="25" t="s">
        <v>430</v>
      </c>
      <c r="E494" s="25" t="s">
        <v>423</v>
      </c>
      <c r="F494" s="29" t="s">
        <v>243</v>
      </c>
      <c r="G494" s="29" t="s">
        <v>19</v>
      </c>
      <c r="H494" s="29" t="s">
        <v>148</v>
      </c>
      <c r="I494" s="29" t="s">
        <v>579</v>
      </c>
      <c r="J494" s="29" t="s">
        <v>777</v>
      </c>
      <c r="K494" s="25" t="s">
        <v>430</v>
      </c>
      <c r="L494" s="25" t="s">
        <v>1555</v>
      </c>
      <c r="M494" s="25" t="s">
        <v>5831</v>
      </c>
      <c r="N494" s="25" t="s">
        <v>1335</v>
      </c>
      <c r="O494" s="25">
        <v>20517207331</v>
      </c>
      <c r="P494" s="25" t="s">
        <v>5832</v>
      </c>
      <c r="Q494" s="28" t="s">
        <v>0</v>
      </c>
      <c r="R494" s="29" t="s">
        <v>1648</v>
      </c>
      <c r="S494" s="27" t="s">
        <v>1649</v>
      </c>
      <c r="T494" s="27" t="s">
        <v>1650</v>
      </c>
      <c r="U494" s="28" t="s">
        <v>270</v>
      </c>
      <c r="V494" s="26" t="s">
        <v>430</v>
      </c>
      <c r="W494" s="26" t="s">
        <v>593</v>
      </c>
      <c r="X494" s="26" t="s">
        <v>411</v>
      </c>
      <c r="Y494" s="37" t="s">
        <v>155</v>
      </c>
      <c r="Z494" s="37" t="s">
        <v>157</v>
      </c>
      <c r="AA494" s="37" t="s">
        <v>156</v>
      </c>
      <c r="AB494" s="30">
        <v>3200</v>
      </c>
      <c r="AC494" s="30">
        <v>3200</v>
      </c>
      <c r="AD494" s="31">
        <v>0</v>
      </c>
      <c r="AE494" s="30">
        <v>3200</v>
      </c>
      <c r="AF494" s="30">
        <v>3200</v>
      </c>
      <c r="AG494" s="32">
        <v>0</v>
      </c>
      <c r="AH494" s="30">
        <v>3200</v>
      </c>
      <c r="AI494" s="10" t="s">
        <v>573</v>
      </c>
      <c r="AJ494" s="30">
        <v>0</v>
      </c>
      <c r="AK494" s="30">
        <v>0</v>
      </c>
      <c r="AL494" s="30">
        <v>0</v>
      </c>
      <c r="AM494" s="30">
        <v>0</v>
      </c>
      <c r="AN494" s="30">
        <v>0</v>
      </c>
      <c r="AO494" s="30">
        <v>3200</v>
      </c>
      <c r="AP494" s="30">
        <v>0</v>
      </c>
      <c r="AQ494" s="30">
        <v>0</v>
      </c>
      <c r="AR494" s="30">
        <v>0</v>
      </c>
      <c r="AS494" s="30">
        <v>0</v>
      </c>
      <c r="AT494" s="30">
        <v>0</v>
      </c>
      <c r="AU494" s="121">
        <v>0</v>
      </c>
      <c r="AV494" s="129" t="s">
        <v>784</v>
      </c>
      <c r="AW494" s="129" t="s">
        <v>796</v>
      </c>
      <c r="AX494" s="129" t="s">
        <v>527</v>
      </c>
    </row>
    <row r="495" spans="1:50" ht="24" x14ac:dyDescent="0.25">
      <c r="A495" s="120">
        <v>46045</v>
      </c>
      <c r="B495" s="28" t="s">
        <v>552</v>
      </c>
      <c r="C495" s="25" t="s">
        <v>427</v>
      </c>
      <c r="D495" s="25" t="s">
        <v>459</v>
      </c>
      <c r="E495" s="25" t="s">
        <v>423</v>
      </c>
      <c r="F495" s="29" t="s">
        <v>287</v>
      </c>
      <c r="G495" s="29" t="s">
        <v>20</v>
      </c>
      <c r="H495" s="29" t="s">
        <v>580</v>
      </c>
      <c r="I495" s="29" t="s">
        <v>579</v>
      </c>
      <c r="J495" s="29" t="s">
        <v>777</v>
      </c>
      <c r="K495" s="25" t="s">
        <v>459</v>
      </c>
      <c r="L495" s="25" t="s">
        <v>1651</v>
      </c>
      <c r="M495" s="25" t="s">
        <v>1652</v>
      </c>
      <c r="N495" s="25" t="s">
        <v>1632</v>
      </c>
      <c r="O495" s="25">
        <v>20341841357</v>
      </c>
      <c r="P495" s="25" t="s">
        <v>5183</v>
      </c>
      <c r="Q495" s="28" t="s">
        <v>0</v>
      </c>
      <c r="R495" s="29" t="s">
        <v>1653</v>
      </c>
      <c r="S495" s="27" t="s">
        <v>1654</v>
      </c>
      <c r="T495" s="27" t="s">
        <v>1655</v>
      </c>
      <c r="U495" s="28" t="s">
        <v>304</v>
      </c>
      <c r="V495" s="26" t="s">
        <v>459</v>
      </c>
      <c r="W495" s="26" t="s">
        <v>649</v>
      </c>
      <c r="X495" s="26" t="s">
        <v>411</v>
      </c>
      <c r="Y495" s="37" t="s">
        <v>25</v>
      </c>
      <c r="Z495" s="37" t="s">
        <v>92</v>
      </c>
      <c r="AA495" s="37" t="s">
        <v>95</v>
      </c>
      <c r="AB495" s="30">
        <v>22320</v>
      </c>
      <c r="AC495" s="30">
        <v>22320</v>
      </c>
      <c r="AD495" s="31">
        <v>0</v>
      </c>
      <c r="AE495" s="30">
        <v>4104.6399999999994</v>
      </c>
      <c r="AF495" s="30">
        <v>4104.6399999999994</v>
      </c>
      <c r="AG495" s="32">
        <v>18215.36</v>
      </c>
      <c r="AH495" s="30">
        <v>4104.6399999999994</v>
      </c>
      <c r="AI495" s="10" t="s">
        <v>573</v>
      </c>
      <c r="AJ495" s="30">
        <v>0</v>
      </c>
      <c r="AK495" s="30">
        <v>0</v>
      </c>
      <c r="AL495" s="30">
        <v>0</v>
      </c>
      <c r="AM495" s="30">
        <v>1939.7399999999998</v>
      </c>
      <c r="AN495" s="30">
        <v>0</v>
      </c>
      <c r="AO495" s="30">
        <v>991.17</v>
      </c>
      <c r="AP495" s="30">
        <v>1173.73</v>
      </c>
      <c r="AQ495" s="30">
        <v>0</v>
      </c>
      <c r="AR495" s="30">
        <v>0</v>
      </c>
      <c r="AS495" s="30">
        <v>0</v>
      </c>
      <c r="AT495" s="30">
        <v>0</v>
      </c>
      <c r="AU495" s="121">
        <v>0</v>
      </c>
      <c r="AV495" s="129" t="s">
        <v>784</v>
      </c>
      <c r="AW495" s="129" t="s">
        <v>785</v>
      </c>
      <c r="AX495" s="129" t="s">
        <v>527</v>
      </c>
    </row>
    <row r="496" spans="1:50" ht="24" x14ac:dyDescent="0.25">
      <c r="A496" s="120">
        <v>46045</v>
      </c>
      <c r="B496" s="28" t="s">
        <v>552</v>
      </c>
      <c r="C496" s="25" t="s">
        <v>427</v>
      </c>
      <c r="D496" s="25" t="s">
        <v>459</v>
      </c>
      <c r="E496" s="25" t="s">
        <v>423</v>
      </c>
      <c r="F496" s="29" t="s">
        <v>287</v>
      </c>
      <c r="G496" s="29" t="s">
        <v>20</v>
      </c>
      <c r="H496" s="29" t="s">
        <v>580</v>
      </c>
      <c r="I496" s="29" t="s">
        <v>579</v>
      </c>
      <c r="J496" s="29" t="s">
        <v>777</v>
      </c>
      <c r="K496" s="25" t="s">
        <v>459</v>
      </c>
      <c r="L496" s="25" t="s">
        <v>527</v>
      </c>
      <c r="M496" s="25" t="s">
        <v>527</v>
      </c>
      <c r="N496" s="25" t="s">
        <v>527</v>
      </c>
      <c r="O496" s="25" t="s">
        <v>527</v>
      </c>
      <c r="P496" s="25" t="s">
        <v>5833</v>
      </c>
      <c r="Q496" s="28" t="s">
        <v>0</v>
      </c>
      <c r="R496" s="29" t="s">
        <v>1656</v>
      </c>
      <c r="S496" s="27" t="s">
        <v>1657</v>
      </c>
      <c r="T496" s="27" t="s">
        <v>1658</v>
      </c>
      <c r="U496" s="28" t="s">
        <v>304</v>
      </c>
      <c r="V496" s="26" t="s">
        <v>459</v>
      </c>
      <c r="W496" s="26" t="s">
        <v>649</v>
      </c>
      <c r="X496" s="26" t="s">
        <v>411</v>
      </c>
      <c r="Y496" s="37" t="s">
        <v>25</v>
      </c>
      <c r="Z496" s="37" t="s">
        <v>92</v>
      </c>
      <c r="AA496" s="37" t="s">
        <v>95</v>
      </c>
      <c r="AB496" s="30">
        <v>19530</v>
      </c>
      <c r="AC496" s="30">
        <v>19530</v>
      </c>
      <c r="AD496" s="31">
        <v>0</v>
      </c>
      <c r="AE496" s="30">
        <v>0</v>
      </c>
      <c r="AF496" s="30">
        <v>0</v>
      </c>
      <c r="AG496" s="32">
        <v>19530</v>
      </c>
      <c r="AH496" s="30">
        <v>0</v>
      </c>
      <c r="AI496" s="10" t="s">
        <v>573</v>
      </c>
      <c r="AJ496" s="30">
        <v>0</v>
      </c>
      <c r="AK496" s="30">
        <v>0</v>
      </c>
      <c r="AL496" s="30">
        <v>0</v>
      </c>
      <c r="AM496" s="30">
        <v>0</v>
      </c>
      <c r="AN496" s="30">
        <v>0</v>
      </c>
      <c r="AO496" s="30">
        <v>0</v>
      </c>
      <c r="AP496" s="30">
        <v>0</v>
      </c>
      <c r="AQ496" s="30">
        <v>0</v>
      </c>
      <c r="AR496" s="30">
        <v>0</v>
      </c>
      <c r="AS496" s="30">
        <v>0</v>
      </c>
      <c r="AT496" s="30">
        <v>0</v>
      </c>
      <c r="AU496" s="121">
        <v>0</v>
      </c>
      <c r="AV496" s="129" t="s">
        <v>784</v>
      </c>
      <c r="AW496" s="129" t="s">
        <v>785</v>
      </c>
      <c r="AX496" s="129" t="s">
        <v>527</v>
      </c>
    </row>
    <row r="497" spans="1:50" ht="24" x14ac:dyDescent="0.25">
      <c r="A497" s="120">
        <v>46045</v>
      </c>
      <c r="B497" s="28" t="s">
        <v>552</v>
      </c>
      <c r="C497" s="25" t="s">
        <v>427</v>
      </c>
      <c r="D497" s="25" t="s">
        <v>459</v>
      </c>
      <c r="E497" s="25" t="s">
        <v>423</v>
      </c>
      <c r="F497" s="29" t="s">
        <v>287</v>
      </c>
      <c r="G497" s="29" t="s">
        <v>20</v>
      </c>
      <c r="H497" s="29" t="s">
        <v>580</v>
      </c>
      <c r="I497" s="29" t="s">
        <v>579</v>
      </c>
      <c r="J497" s="29" t="s">
        <v>777</v>
      </c>
      <c r="K497" s="25" t="s">
        <v>459</v>
      </c>
      <c r="L497" s="25" t="s">
        <v>4626</v>
      </c>
      <c r="M497" s="25" t="s">
        <v>5834</v>
      </c>
      <c r="N497" s="25" t="s">
        <v>5829</v>
      </c>
      <c r="O497" s="25">
        <v>20342868844</v>
      </c>
      <c r="P497" s="25" t="s">
        <v>5835</v>
      </c>
      <c r="Q497" s="28" t="s">
        <v>0</v>
      </c>
      <c r="R497" s="29" t="s">
        <v>1659</v>
      </c>
      <c r="S497" s="27" t="s">
        <v>1660</v>
      </c>
      <c r="T497" s="27" t="s">
        <v>1661</v>
      </c>
      <c r="U497" s="28" t="s">
        <v>304</v>
      </c>
      <c r="V497" s="26" t="s">
        <v>459</v>
      </c>
      <c r="W497" s="26" t="s">
        <v>649</v>
      </c>
      <c r="X497" s="26" t="s">
        <v>411</v>
      </c>
      <c r="Y497" s="37" t="s">
        <v>25</v>
      </c>
      <c r="Z497" s="37" t="s">
        <v>92</v>
      </c>
      <c r="AA497" s="37" t="s">
        <v>95</v>
      </c>
      <c r="AB497" s="30">
        <v>8370</v>
      </c>
      <c r="AC497" s="30">
        <v>8370</v>
      </c>
      <c r="AD497" s="31">
        <v>0</v>
      </c>
      <c r="AE497" s="30">
        <v>767.36</v>
      </c>
      <c r="AF497" s="30">
        <v>767.36</v>
      </c>
      <c r="AG497" s="32">
        <v>7602.64</v>
      </c>
      <c r="AH497" s="30">
        <v>767.36</v>
      </c>
      <c r="AI497" s="10" t="s">
        <v>573</v>
      </c>
      <c r="AJ497" s="30">
        <v>0</v>
      </c>
      <c r="AK497" s="30">
        <v>0</v>
      </c>
      <c r="AL497" s="30">
        <v>0</v>
      </c>
      <c r="AM497" s="30">
        <v>0</v>
      </c>
      <c r="AN497" s="30">
        <v>0</v>
      </c>
      <c r="AO497" s="30">
        <v>0</v>
      </c>
      <c r="AP497" s="30">
        <v>767.36</v>
      </c>
      <c r="AQ497" s="30">
        <v>0</v>
      </c>
      <c r="AR497" s="30">
        <v>0</v>
      </c>
      <c r="AS497" s="30">
        <v>0</v>
      </c>
      <c r="AT497" s="30">
        <v>0</v>
      </c>
      <c r="AU497" s="121">
        <v>0</v>
      </c>
      <c r="AV497" s="129" t="s">
        <v>784</v>
      </c>
      <c r="AW497" s="129" t="s">
        <v>785</v>
      </c>
      <c r="AX497" s="129" t="s">
        <v>527</v>
      </c>
    </row>
    <row r="498" spans="1:50" ht="24" x14ac:dyDescent="0.25">
      <c r="A498" s="120">
        <v>46045</v>
      </c>
      <c r="B498" s="28" t="s">
        <v>552</v>
      </c>
      <c r="C498" s="25" t="s">
        <v>427</v>
      </c>
      <c r="D498" s="25" t="s">
        <v>459</v>
      </c>
      <c r="E498" s="25" t="s">
        <v>423</v>
      </c>
      <c r="F498" s="29" t="s">
        <v>287</v>
      </c>
      <c r="G498" s="29" t="s">
        <v>20</v>
      </c>
      <c r="H498" s="29" t="s">
        <v>580</v>
      </c>
      <c r="I498" s="29" t="s">
        <v>579</v>
      </c>
      <c r="J498" s="29" t="s">
        <v>777</v>
      </c>
      <c r="K498" s="25" t="s">
        <v>459</v>
      </c>
      <c r="L498" s="25" t="s">
        <v>5836</v>
      </c>
      <c r="M498" s="25" t="s">
        <v>5837</v>
      </c>
      <c r="N498" s="25" t="s">
        <v>5829</v>
      </c>
      <c r="O498" s="25">
        <v>20100010721</v>
      </c>
      <c r="P498" s="25" t="s">
        <v>5838</v>
      </c>
      <c r="Q498" s="28" t="s">
        <v>0</v>
      </c>
      <c r="R498" s="29" t="s">
        <v>1662</v>
      </c>
      <c r="S498" s="27" t="s">
        <v>1663</v>
      </c>
      <c r="T498" s="27" t="s">
        <v>1664</v>
      </c>
      <c r="U498" s="28" t="s">
        <v>304</v>
      </c>
      <c r="V498" s="26" t="s">
        <v>459</v>
      </c>
      <c r="W498" s="26" t="s">
        <v>649</v>
      </c>
      <c r="X498" s="26" t="s">
        <v>411</v>
      </c>
      <c r="Y498" s="37" t="s">
        <v>25</v>
      </c>
      <c r="Z498" s="37" t="s">
        <v>92</v>
      </c>
      <c r="AA498" s="37" t="s">
        <v>95</v>
      </c>
      <c r="AB498" s="30">
        <v>5580</v>
      </c>
      <c r="AC498" s="30">
        <v>5580</v>
      </c>
      <c r="AD498" s="31">
        <v>0</v>
      </c>
      <c r="AE498" s="30">
        <v>580.30999999999995</v>
      </c>
      <c r="AF498" s="30">
        <v>580.30999999999995</v>
      </c>
      <c r="AG498" s="32">
        <v>4999.6900000000005</v>
      </c>
      <c r="AH498" s="30">
        <v>580.30999999999995</v>
      </c>
      <c r="AI498" s="10" t="s">
        <v>573</v>
      </c>
      <c r="AJ498" s="30">
        <v>0</v>
      </c>
      <c r="AK498" s="30">
        <v>0</v>
      </c>
      <c r="AL498" s="30">
        <v>0</v>
      </c>
      <c r="AM498" s="30">
        <v>0</v>
      </c>
      <c r="AN498" s="30">
        <v>0</v>
      </c>
      <c r="AO498" s="30">
        <v>0</v>
      </c>
      <c r="AP498" s="30">
        <v>580.30999999999995</v>
      </c>
      <c r="AQ498" s="30">
        <v>0</v>
      </c>
      <c r="AR498" s="30">
        <v>0</v>
      </c>
      <c r="AS498" s="30">
        <v>0</v>
      </c>
      <c r="AT498" s="30">
        <v>0</v>
      </c>
      <c r="AU498" s="121">
        <v>0</v>
      </c>
      <c r="AV498" s="129" t="s">
        <v>784</v>
      </c>
      <c r="AW498" s="129" t="s">
        <v>785</v>
      </c>
      <c r="AX498" s="129" t="s">
        <v>527</v>
      </c>
    </row>
    <row r="499" spans="1:50" ht="24" x14ac:dyDescent="0.25">
      <c r="A499" s="120">
        <v>46048</v>
      </c>
      <c r="B499" s="28" t="s">
        <v>552</v>
      </c>
      <c r="C499" s="25" t="s">
        <v>427</v>
      </c>
      <c r="D499" s="25" t="s">
        <v>430</v>
      </c>
      <c r="E499" s="25" t="s">
        <v>423</v>
      </c>
      <c r="F499" s="29" t="s">
        <v>243</v>
      </c>
      <c r="G499" s="29" t="s">
        <v>19</v>
      </c>
      <c r="H499" s="29" t="s">
        <v>584</v>
      </c>
      <c r="I499" s="29" t="s">
        <v>579</v>
      </c>
      <c r="J499" s="29" t="s">
        <v>868</v>
      </c>
      <c r="K499" s="25" t="s">
        <v>246</v>
      </c>
      <c r="L499" s="25" t="s">
        <v>1665</v>
      </c>
      <c r="M499" s="25" t="s">
        <v>1666</v>
      </c>
      <c r="N499" s="25" t="s">
        <v>1592</v>
      </c>
      <c r="O499" s="25">
        <v>10316510758</v>
      </c>
      <c r="P499" s="25" t="s">
        <v>5184</v>
      </c>
      <c r="Q499" s="28" t="s">
        <v>0</v>
      </c>
      <c r="R499" s="29" t="s">
        <v>1667</v>
      </c>
      <c r="S499" s="27" t="s">
        <v>1668</v>
      </c>
      <c r="T499" s="27" t="s">
        <v>1669</v>
      </c>
      <c r="U499" s="28" t="s">
        <v>247</v>
      </c>
      <c r="V499" s="26" t="s">
        <v>246</v>
      </c>
      <c r="W499" s="26" t="s">
        <v>554</v>
      </c>
      <c r="X499" s="26" t="s">
        <v>411</v>
      </c>
      <c r="Y499" s="37" t="s">
        <v>140</v>
      </c>
      <c r="Z499" s="37" t="s">
        <v>142</v>
      </c>
      <c r="AA499" s="37" t="s">
        <v>141</v>
      </c>
      <c r="AB499" s="30">
        <v>3600</v>
      </c>
      <c r="AC499" s="30">
        <v>3600</v>
      </c>
      <c r="AD499" s="31">
        <v>0</v>
      </c>
      <c r="AE499" s="30">
        <v>3600</v>
      </c>
      <c r="AF499" s="30">
        <v>1800</v>
      </c>
      <c r="AG499" s="32">
        <v>1800</v>
      </c>
      <c r="AH499" s="30">
        <v>1800</v>
      </c>
      <c r="AI499" s="10" t="s">
        <v>573</v>
      </c>
      <c r="AJ499" s="30">
        <v>0</v>
      </c>
      <c r="AK499" s="30">
        <v>300</v>
      </c>
      <c r="AL499" s="30">
        <v>600</v>
      </c>
      <c r="AM499" s="30">
        <v>0</v>
      </c>
      <c r="AN499" s="30">
        <v>600</v>
      </c>
      <c r="AO499" s="30">
        <v>300</v>
      </c>
      <c r="AP499" s="30">
        <v>0</v>
      </c>
      <c r="AQ499" s="30">
        <v>0</v>
      </c>
      <c r="AR499" s="30">
        <v>0</v>
      </c>
      <c r="AS499" s="30">
        <v>0</v>
      </c>
      <c r="AT499" s="30">
        <v>0</v>
      </c>
      <c r="AU499" s="121">
        <v>0</v>
      </c>
      <c r="AV499" s="129" t="s">
        <v>784</v>
      </c>
      <c r="AW499" s="129" t="s">
        <v>785</v>
      </c>
      <c r="AX499" s="129" t="s">
        <v>527</v>
      </c>
    </row>
    <row r="500" spans="1:50" ht="24" x14ac:dyDescent="0.25">
      <c r="A500" s="120">
        <v>46048</v>
      </c>
      <c r="B500" s="28" t="s">
        <v>552</v>
      </c>
      <c r="C500" s="25" t="s">
        <v>427</v>
      </c>
      <c r="D500" s="25" t="s">
        <v>430</v>
      </c>
      <c r="E500" s="25" t="s">
        <v>423</v>
      </c>
      <c r="F500" s="29" t="s">
        <v>243</v>
      </c>
      <c r="G500" s="29" t="s">
        <v>19</v>
      </c>
      <c r="H500" s="29" t="s">
        <v>581</v>
      </c>
      <c r="I500" s="29" t="s">
        <v>269</v>
      </c>
      <c r="J500" s="29" t="s">
        <v>868</v>
      </c>
      <c r="K500" s="25" t="s">
        <v>283</v>
      </c>
      <c r="L500" s="25" t="s">
        <v>1613</v>
      </c>
      <c r="M500" s="25" t="s">
        <v>1670</v>
      </c>
      <c r="N500" s="25" t="s">
        <v>1627</v>
      </c>
      <c r="O500" s="25">
        <v>20467534026</v>
      </c>
      <c r="P500" s="25" t="s">
        <v>5185</v>
      </c>
      <c r="Q500" s="28" t="s">
        <v>0</v>
      </c>
      <c r="R500" s="29" t="s">
        <v>1671</v>
      </c>
      <c r="S500" s="27" t="s">
        <v>1672</v>
      </c>
      <c r="T500" s="27" t="s">
        <v>1673</v>
      </c>
      <c r="U500" s="28" t="s">
        <v>292</v>
      </c>
      <c r="V500" s="26" t="s">
        <v>283</v>
      </c>
      <c r="W500" s="26" t="s">
        <v>629</v>
      </c>
      <c r="X500" s="26" t="s">
        <v>411</v>
      </c>
      <c r="Y500" s="37" t="s">
        <v>110</v>
      </c>
      <c r="Z500" s="37" t="s">
        <v>112</v>
      </c>
      <c r="AA500" s="37" t="s">
        <v>111</v>
      </c>
      <c r="AB500" s="30">
        <v>292.95</v>
      </c>
      <c r="AC500" s="30">
        <v>292.95</v>
      </c>
      <c r="AD500" s="31">
        <v>0</v>
      </c>
      <c r="AE500" s="30">
        <v>292.95</v>
      </c>
      <c r="AF500" s="30">
        <v>292.95</v>
      </c>
      <c r="AG500" s="32">
        <v>0</v>
      </c>
      <c r="AH500" s="30">
        <v>292.95</v>
      </c>
      <c r="AI500" s="10" t="s">
        <v>573</v>
      </c>
      <c r="AJ500" s="30">
        <v>0</v>
      </c>
      <c r="AK500" s="30">
        <v>199.98</v>
      </c>
      <c r="AL500" s="30">
        <v>92.97</v>
      </c>
      <c r="AM500" s="30">
        <v>0</v>
      </c>
      <c r="AN500" s="30">
        <v>0</v>
      </c>
      <c r="AO500" s="30">
        <v>0</v>
      </c>
      <c r="AP500" s="30">
        <v>0</v>
      </c>
      <c r="AQ500" s="30">
        <v>0</v>
      </c>
      <c r="AR500" s="30">
        <v>0</v>
      </c>
      <c r="AS500" s="30">
        <v>0</v>
      </c>
      <c r="AT500" s="30">
        <v>0</v>
      </c>
      <c r="AU500" s="121">
        <v>0</v>
      </c>
      <c r="AV500" s="129" t="s">
        <v>784</v>
      </c>
      <c r="AW500" s="129" t="s">
        <v>796</v>
      </c>
      <c r="AX500" s="129" t="s">
        <v>527</v>
      </c>
    </row>
    <row r="501" spans="1:50" ht="24" x14ac:dyDescent="0.25">
      <c r="A501" s="120">
        <v>46045</v>
      </c>
      <c r="B501" s="28" t="s">
        <v>552</v>
      </c>
      <c r="C501" s="25" t="s">
        <v>427</v>
      </c>
      <c r="D501" s="25" t="s">
        <v>430</v>
      </c>
      <c r="E501" s="25" t="s">
        <v>423</v>
      </c>
      <c r="F501" s="29" t="s">
        <v>243</v>
      </c>
      <c r="G501" s="29" t="s">
        <v>19</v>
      </c>
      <c r="H501" s="29" t="s">
        <v>599</v>
      </c>
      <c r="I501" s="29" t="s">
        <v>579</v>
      </c>
      <c r="J501" s="29" t="s">
        <v>777</v>
      </c>
      <c r="K501" s="25" t="s">
        <v>430</v>
      </c>
      <c r="L501" s="25" t="s">
        <v>1575</v>
      </c>
      <c r="M501" s="25" t="s">
        <v>5839</v>
      </c>
      <c r="N501" s="25" t="s">
        <v>1627</v>
      </c>
      <c r="O501" s="25">
        <v>20614212510</v>
      </c>
      <c r="P501" s="25" t="s">
        <v>5840</v>
      </c>
      <c r="Q501" s="28" t="s">
        <v>0</v>
      </c>
      <c r="R501" s="29" t="s">
        <v>1674</v>
      </c>
      <c r="S501" s="27" t="s">
        <v>1675</v>
      </c>
      <c r="T501" s="27" t="s">
        <v>1676</v>
      </c>
      <c r="U501" s="28" t="s">
        <v>270</v>
      </c>
      <c r="V501" s="26" t="s">
        <v>430</v>
      </c>
      <c r="W501" s="26" t="s">
        <v>593</v>
      </c>
      <c r="X501" s="26" t="s">
        <v>411</v>
      </c>
      <c r="Y501" s="37" t="s">
        <v>122</v>
      </c>
      <c r="Z501" s="37" t="s">
        <v>124</v>
      </c>
      <c r="AA501" s="37" t="s">
        <v>123</v>
      </c>
      <c r="AB501" s="30">
        <v>290833.34000000003</v>
      </c>
      <c r="AC501" s="30">
        <v>290833.34000000003</v>
      </c>
      <c r="AD501" s="31">
        <v>0</v>
      </c>
      <c r="AE501" s="30">
        <v>290833.34000000003</v>
      </c>
      <c r="AF501" s="30">
        <v>174499.98000000004</v>
      </c>
      <c r="AG501" s="32">
        <v>116333.35999999999</v>
      </c>
      <c r="AH501" s="30">
        <v>174499.98</v>
      </c>
      <c r="AI501" s="10" t="s">
        <v>573</v>
      </c>
      <c r="AJ501" s="30">
        <v>0</v>
      </c>
      <c r="AK501" s="30">
        <v>58166.66</v>
      </c>
      <c r="AL501" s="30">
        <v>29083.33</v>
      </c>
      <c r="AM501" s="30">
        <v>29083.33</v>
      </c>
      <c r="AN501" s="30">
        <v>29083.33</v>
      </c>
      <c r="AO501" s="30">
        <v>29083.33</v>
      </c>
      <c r="AP501" s="30">
        <v>0</v>
      </c>
      <c r="AQ501" s="30">
        <v>0</v>
      </c>
      <c r="AR501" s="30">
        <v>0</v>
      </c>
      <c r="AS501" s="30">
        <v>0</v>
      </c>
      <c r="AT501" s="30">
        <v>0</v>
      </c>
      <c r="AU501" s="121">
        <v>0</v>
      </c>
      <c r="AV501" s="129" t="s">
        <v>784</v>
      </c>
      <c r="AW501" s="129" t="s">
        <v>785</v>
      </c>
      <c r="AX501" s="129" t="s">
        <v>527</v>
      </c>
    </row>
    <row r="502" spans="1:50" ht="24" x14ac:dyDescent="0.25">
      <c r="A502" s="120">
        <v>46045</v>
      </c>
      <c r="B502" s="28" t="s">
        <v>552</v>
      </c>
      <c r="C502" s="25" t="s">
        <v>427</v>
      </c>
      <c r="D502" s="25" t="s">
        <v>430</v>
      </c>
      <c r="E502" s="25" t="s">
        <v>423</v>
      </c>
      <c r="F502" s="29" t="s">
        <v>243</v>
      </c>
      <c r="G502" s="29" t="s">
        <v>19</v>
      </c>
      <c r="H502" s="29" t="s">
        <v>584</v>
      </c>
      <c r="I502" s="29" t="s">
        <v>579</v>
      </c>
      <c r="J502" s="29" t="s">
        <v>868</v>
      </c>
      <c r="K502" s="25" t="s">
        <v>266</v>
      </c>
      <c r="L502" s="25" t="s">
        <v>1571</v>
      </c>
      <c r="M502" s="25" t="s">
        <v>1677</v>
      </c>
      <c r="N502" s="25" t="s">
        <v>1627</v>
      </c>
      <c r="O502" s="25">
        <v>10703016460</v>
      </c>
      <c r="P502" s="25" t="s">
        <v>5186</v>
      </c>
      <c r="Q502" s="28" t="s">
        <v>0</v>
      </c>
      <c r="R502" s="29" t="s">
        <v>1564</v>
      </c>
      <c r="S502" s="27" t="s">
        <v>1678</v>
      </c>
      <c r="T502" s="27" t="s">
        <v>1679</v>
      </c>
      <c r="U502" s="28" t="s">
        <v>267</v>
      </c>
      <c r="V502" s="26" t="s">
        <v>266</v>
      </c>
      <c r="W502" s="26" t="s">
        <v>564</v>
      </c>
      <c r="X502" s="26" t="s">
        <v>411</v>
      </c>
      <c r="Y502" s="37" t="s">
        <v>140</v>
      </c>
      <c r="Z502" s="37" t="s">
        <v>142</v>
      </c>
      <c r="AA502" s="37" t="s">
        <v>141</v>
      </c>
      <c r="AB502" s="30">
        <v>48000</v>
      </c>
      <c r="AC502" s="30">
        <v>48000</v>
      </c>
      <c r="AD502" s="31">
        <v>0</v>
      </c>
      <c r="AE502" s="30">
        <v>48000</v>
      </c>
      <c r="AF502" s="30">
        <v>42000</v>
      </c>
      <c r="AG502" s="32">
        <v>6000</v>
      </c>
      <c r="AH502" s="30">
        <v>42000</v>
      </c>
      <c r="AI502" s="10" t="s">
        <v>573</v>
      </c>
      <c r="AJ502" s="30">
        <v>6000</v>
      </c>
      <c r="AK502" s="30">
        <v>6000</v>
      </c>
      <c r="AL502" s="30">
        <v>6000</v>
      </c>
      <c r="AM502" s="30">
        <v>6000</v>
      </c>
      <c r="AN502" s="30">
        <v>6000</v>
      </c>
      <c r="AO502" s="30">
        <v>6000</v>
      </c>
      <c r="AP502" s="30">
        <v>6000</v>
      </c>
      <c r="AQ502" s="30">
        <v>0</v>
      </c>
      <c r="AR502" s="30">
        <v>0</v>
      </c>
      <c r="AS502" s="30">
        <v>0</v>
      </c>
      <c r="AT502" s="30">
        <v>0</v>
      </c>
      <c r="AU502" s="121">
        <v>0</v>
      </c>
      <c r="AV502" s="129" t="s">
        <v>784</v>
      </c>
      <c r="AW502" s="129" t="s">
        <v>785</v>
      </c>
      <c r="AX502" s="129" t="s">
        <v>527</v>
      </c>
    </row>
    <row r="503" spans="1:50" ht="24" x14ac:dyDescent="0.25">
      <c r="A503" s="120">
        <v>46045</v>
      </c>
      <c r="B503" s="28" t="s">
        <v>552</v>
      </c>
      <c r="C503" s="25" t="s">
        <v>427</v>
      </c>
      <c r="D503" s="25" t="s">
        <v>430</v>
      </c>
      <c r="E503" s="25" t="s">
        <v>423</v>
      </c>
      <c r="F503" s="29" t="s">
        <v>243</v>
      </c>
      <c r="G503" s="29" t="s">
        <v>19</v>
      </c>
      <c r="H503" s="29" t="s">
        <v>584</v>
      </c>
      <c r="I503" s="29" t="s">
        <v>579</v>
      </c>
      <c r="J503" s="29" t="s">
        <v>868</v>
      </c>
      <c r="K503" s="25" t="s">
        <v>262</v>
      </c>
      <c r="L503" s="25" t="s">
        <v>1680</v>
      </c>
      <c r="M503" s="25" t="s">
        <v>1681</v>
      </c>
      <c r="N503" s="25" t="s">
        <v>1566</v>
      </c>
      <c r="O503" s="25">
        <v>10215595591</v>
      </c>
      <c r="P503" s="25" t="s">
        <v>5187</v>
      </c>
      <c r="Q503" s="28" t="s">
        <v>0</v>
      </c>
      <c r="R503" s="29" t="s">
        <v>1682</v>
      </c>
      <c r="S503" s="27" t="s">
        <v>1683</v>
      </c>
      <c r="T503" s="27" t="s">
        <v>1684</v>
      </c>
      <c r="U503" s="28" t="s">
        <v>263</v>
      </c>
      <c r="V503" s="26" t="s">
        <v>262</v>
      </c>
      <c r="W503" s="26" t="s">
        <v>562</v>
      </c>
      <c r="X503" s="26" t="s">
        <v>411</v>
      </c>
      <c r="Y503" s="37" t="s">
        <v>140</v>
      </c>
      <c r="Z503" s="37" t="s">
        <v>142</v>
      </c>
      <c r="AA503" s="37" t="s">
        <v>141</v>
      </c>
      <c r="AB503" s="30">
        <v>40000</v>
      </c>
      <c r="AC503" s="30">
        <v>40000</v>
      </c>
      <c r="AD503" s="31">
        <v>0</v>
      </c>
      <c r="AE503" s="30">
        <v>40000</v>
      </c>
      <c r="AF503" s="30">
        <v>35000</v>
      </c>
      <c r="AG503" s="32">
        <v>5000</v>
      </c>
      <c r="AH503" s="30">
        <v>30000</v>
      </c>
      <c r="AI503" s="10" t="s">
        <v>573</v>
      </c>
      <c r="AJ503" s="30">
        <v>0</v>
      </c>
      <c r="AK503" s="30">
        <v>10000</v>
      </c>
      <c r="AL503" s="30">
        <v>5000</v>
      </c>
      <c r="AM503" s="30">
        <v>5000</v>
      </c>
      <c r="AN503" s="30">
        <v>5000</v>
      </c>
      <c r="AO503" s="30">
        <v>5000</v>
      </c>
      <c r="AP503" s="30">
        <v>5000</v>
      </c>
      <c r="AQ503" s="30">
        <v>0</v>
      </c>
      <c r="AR503" s="30">
        <v>0</v>
      </c>
      <c r="AS503" s="30">
        <v>0</v>
      </c>
      <c r="AT503" s="30">
        <v>0</v>
      </c>
      <c r="AU503" s="121">
        <v>0</v>
      </c>
      <c r="AV503" s="129" t="s">
        <v>784</v>
      </c>
      <c r="AW503" s="129" t="s">
        <v>785</v>
      </c>
      <c r="AX503" s="129" t="s">
        <v>527</v>
      </c>
    </row>
    <row r="504" spans="1:50" ht="36" x14ac:dyDescent="0.25">
      <c r="A504" s="120">
        <v>46048</v>
      </c>
      <c r="B504" s="28" t="s">
        <v>552</v>
      </c>
      <c r="C504" s="25" t="s">
        <v>427</v>
      </c>
      <c r="D504" s="25" t="s">
        <v>498</v>
      </c>
      <c r="E504" s="25" t="s">
        <v>423</v>
      </c>
      <c r="F504" s="29" t="s">
        <v>287</v>
      </c>
      <c r="G504" s="29" t="s">
        <v>21</v>
      </c>
      <c r="H504" s="29" t="s">
        <v>422</v>
      </c>
      <c r="I504" s="29" t="s">
        <v>579</v>
      </c>
      <c r="J504" s="29" t="s">
        <v>868</v>
      </c>
      <c r="K504" s="25" t="s">
        <v>276</v>
      </c>
      <c r="L504" s="25" t="s">
        <v>1579</v>
      </c>
      <c r="M504" s="25" t="s">
        <v>1685</v>
      </c>
      <c r="N504" s="25" t="s">
        <v>1627</v>
      </c>
      <c r="O504" s="25">
        <v>10474738979</v>
      </c>
      <c r="P504" s="25" t="s">
        <v>5188</v>
      </c>
      <c r="Q504" s="28" t="s">
        <v>0</v>
      </c>
      <c r="R504" s="29" t="s">
        <v>1686</v>
      </c>
      <c r="S504" s="27" t="s">
        <v>1687</v>
      </c>
      <c r="T504" s="27" t="s">
        <v>1688</v>
      </c>
      <c r="U504" s="28" t="s">
        <v>326</v>
      </c>
      <c r="V504" s="26" t="s">
        <v>276</v>
      </c>
      <c r="W504" s="26" t="s">
        <v>675</v>
      </c>
      <c r="X504" s="26" t="s">
        <v>411</v>
      </c>
      <c r="Y504" s="37" t="s">
        <v>200</v>
      </c>
      <c r="Z504" s="37" t="s">
        <v>586</v>
      </c>
      <c r="AA504" s="37" t="s">
        <v>585</v>
      </c>
      <c r="AB504" s="30">
        <v>7000</v>
      </c>
      <c r="AC504" s="30">
        <v>7000</v>
      </c>
      <c r="AD504" s="31">
        <v>0</v>
      </c>
      <c r="AE504" s="30">
        <v>7000</v>
      </c>
      <c r="AF504" s="30">
        <v>7000</v>
      </c>
      <c r="AG504" s="32">
        <v>0</v>
      </c>
      <c r="AH504" s="30">
        <v>7000</v>
      </c>
      <c r="AI504" s="10" t="s">
        <v>573</v>
      </c>
      <c r="AJ504" s="30">
        <v>0</v>
      </c>
      <c r="AK504" s="30">
        <v>0</v>
      </c>
      <c r="AL504" s="30">
        <v>3500</v>
      </c>
      <c r="AM504" s="30">
        <v>3500</v>
      </c>
      <c r="AN504" s="30">
        <v>0</v>
      </c>
      <c r="AO504" s="30">
        <v>0</v>
      </c>
      <c r="AP504" s="30">
        <v>0</v>
      </c>
      <c r="AQ504" s="30">
        <v>0</v>
      </c>
      <c r="AR504" s="30">
        <v>0</v>
      </c>
      <c r="AS504" s="30">
        <v>0</v>
      </c>
      <c r="AT504" s="30">
        <v>0</v>
      </c>
      <c r="AU504" s="121">
        <v>0</v>
      </c>
      <c r="AV504" s="129" t="s">
        <v>784</v>
      </c>
      <c r="AW504" s="129" t="s">
        <v>796</v>
      </c>
      <c r="AX504" s="129" t="s">
        <v>1538</v>
      </c>
    </row>
    <row r="505" spans="1:50" ht="24" x14ac:dyDescent="0.25">
      <c r="A505" s="120">
        <v>46048</v>
      </c>
      <c r="B505" s="28" t="s">
        <v>552</v>
      </c>
      <c r="C505" s="25" t="s">
        <v>427</v>
      </c>
      <c r="D505" s="25" t="s">
        <v>430</v>
      </c>
      <c r="E505" s="25" t="s">
        <v>423</v>
      </c>
      <c r="F505" s="29" t="s">
        <v>243</v>
      </c>
      <c r="G505" s="29" t="s">
        <v>19</v>
      </c>
      <c r="H505" s="29" t="s">
        <v>578</v>
      </c>
      <c r="I505" s="29" t="s">
        <v>579</v>
      </c>
      <c r="J505" s="29" t="s">
        <v>868</v>
      </c>
      <c r="K505" s="25" t="s">
        <v>254</v>
      </c>
      <c r="L505" s="25" t="s">
        <v>4565</v>
      </c>
      <c r="M505" s="25" t="s">
        <v>1435</v>
      </c>
      <c r="N505" s="25" t="s">
        <v>5189</v>
      </c>
      <c r="O505" s="25">
        <v>20601042135</v>
      </c>
      <c r="P505" s="25" t="s">
        <v>5190</v>
      </c>
      <c r="Q505" s="28" t="s">
        <v>0</v>
      </c>
      <c r="R505" s="29" t="s">
        <v>1689</v>
      </c>
      <c r="S505" s="27" t="s">
        <v>1690</v>
      </c>
      <c r="T505" s="27" t="s">
        <v>1691</v>
      </c>
      <c r="U505" s="28" t="s">
        <v>255</v>
      </c>
      <c r="V505" s="26" t="s">
        <v>254</v>
      </c>
      <c r="W505" s="26" t="s">
        <v>558</v>
      </c>
      <c r="X505" s="26" t="s">
        <v>411</v>
      </c>
      <c r="Y505" s="37" t="s">
        <v>48</v>
      </c>
      <c r="Z505" s="37" t="s">
        <v>50</v>
      </c>
      <c r="AA505" s="37" t="s">
        <v>49</v>
      </c>
      <c r="AB505" s="30">
        <v>1039.69</v>
      </c>
      <c r="AC505" s="30">
        <v>1039.69</v>
      </c>
      <c r="AD505" s="31">
        <v>0</v>
      </c>
      <c r="AE505" s="30">
        <v>654.14</v>
      </c>
      <c r="AF505" s="30">
        <v>654.14</v>
      </c>
      <c r="AG505" s="32">
        <v>385.55000000000007</v>
      </c>
      <c r="AH505" s="30">
        <v>654.14</v>
      </c>
      <c r="AI505" s="10" t="s">
        <v>573</v>
      </c>
      <c r="AJ505" s="30">
        <v>0</v>
      </c>
      <c r="AK505" s="30">
        <v>0</v>
      </c>
      <c r="AL505" s="30">
        <v>0</v>
      </c>
      <c r="AM505" s="30">
        <v>0</v>
      </c>
      <c r="AN505" s="30">
        <v>0</v>
      </c>
      <c r="AO505" s="30">
        <v>654.14</v>
      </c>
      <c r="AP505" s="30">
        <v>0</v>
      </c>
      <c r="AQ505" s="30">
        <v>0</v>
      </c>
      <c r="AR505" s="30">
        <v>0</v>
      </c>
      <c r="AS505" s="30">
        <v>0</v>
      </c>
      <c r="AT505" s="30">
        <v>0</v>
      </c>
      <c r="AU505" s="121">
        <v>0</v>
      </c>
      <c r="AV505" s="129" t="s">
        <v>784</v>
      </c>
      <c r="AW505" s="129" t="s">
        <v>785</v>
      </c>
      <c r="AX505" s="129" t="s">
        <v>527</v>
      </c>
    </row>
    <row r="506" spans="1:50" ht="24" x14ac:dyDescent="0.25">
      <c r="A506" s="120">
        <v>46048</v>
      </c>
      <c r="B506" s="28" t="s">
        <v>552</v>
      </c>
      <c r="C506" s="25" t="s">
        <v>427</v>
      </c>
      <c r="D506" s="25" t="s">
        <v>430</v>
      </c>
      <c r="E506" s="25" t="s">
        <v>423</v>
      </c>
      <c r="F506" s="29" t="s">
        <v>243</v>
      </c>
      <c r="G506" s="29" t="s">
        <v>19</v>
      </c>
      <c r="H506" s="29" t="s">
        <v>178</v>
      </c>
      <c r="I506" s="29" t="s">
        <v>269</v>
      </c>
      <c r="J506" s="29" t="s">
        <v>868</v>
      </c>
      <c r="K506" s="25" t="s">
        <v>453</v>
      </c>
      <c r="L506" s="25" t="s">
        <v>1593</v>
      </c>
      <c r="M506" s="25" t="s">
        <v>1692</v>
      </c>
      <c r="N506" s="25" t="s">
        <v>1627</v>
      </c>
      <c r="O506" s="25">
        <v>10404682216</v>
      </c>
      <c r="P506" s="25" t="s">
        <v>5191</v>
      </c>
      <c r="Q506" s="28" t="s">
        <v>0</v>
      </c>
      <c r="R506" s="29" t="s">
        <v>1693</v>
      </c>
      <c r="S506" s="27" t="s">
        <v>1694</v>
      </c>
      <c r="T506" s="27" t="s">
        <v>1695</v>
      </c>
      <c r="U506" s="28" t="s">
        <v>294</v>
      </c>
      <c r="V506" s="26" t="s">
        <v>453</v>
      </c>
      <c r="W506" s="26" t="s">
        <v>631</v>
      </c>
      <c r="X506" s="26" t="s">
        <v>411</v>
      </c>
      <c r="Y506" s="37" t="s">
        <v>28</v>
      </c>
      <c r="Z506" s="37" t="s">
        <v>178</v>
      </c>
      <c r="AA506" s="37" t="s">
        <v>177</v>
      </c>
      <c r="AB506" s="30">
        <v>6600</v>
      </c>
      <c r="AC506" s="30">
        <v>6600</v>
      </c>
      <c r="AD506" s="31">
        <v>0</v>
      </c>
      <c r="AE506" s="30">
        <v>6600</v>
      </c>
      <c r="AF506" s="30">
        <v>6600</v>
      </c>
      <c r="AG506" s="32">
        <v>0</v>
      </c>
      <c r="AH506" s="30">
        <v>6600</v>
      </c>
      <c r="AI506" s="10" t="s">
        <v>573</v>
      </c>
      <c r="AJ506" s="30">
        <v>0</v>
      </c>
      <c r="AK506" s="30">
        <v>2200</v>
      </c>
      <c r="AL506" s="30">
        <v>2200</v>
      </c>
      <c r="AM506" s="30">
        <v>2200</v>
      </c>
      <c r="AN506" s="30">
        <v>0</v>
      </c>
      <c r="AO506" s="30">
        <v>0</v>
      </c>
      <c r="AP506" s="30">
        <v>0</v>
      </c>
      <c r="AQ506" s="30">
        <v>0</v>
      </c>
      <c r="AR506" s="30">
        <v>0</v>
      </c>
      <c r="AS506" s="30">
        <v>0</v>
      </c>
      <c r="AT506" s="30">
        <v>0</v>
      </c>
      <c r="AU506" s="121">
        <v>0</v>
      </c>
      <c r="AV506" s="129" t="s">
        <v>784</v>
      </c>
      <c r="AW506" s="129" t="s">
        <v>796</v>
      </c>
      <c r="AX506" s="129" t="s">
        <v>1696</v>
      </c>
    </row>
    <row r="507" spans="1:50" ht="36" x14ac:dyDescent="0.25">
      <c r="A507" s="120">
        <v>46041.208333333489</v>
      </c>
      <c r="B507" s="28" t="s">
        <v>552</v>
      </c>
      <c r="C507" s="25" t="s">
        <v>427</v>
      </c>
      <c r="D507" s="25" t="s">
        <v>458</v>
      </c>
      <c r="E507" s="25" t="s">
        <v>423</v>
      </c>
      <c r="F507" s="29" t="s">
        <v>287</v>
      </c>
      <c r="G507" s="29" t="s">
        <v>21</v>
      </c>
      <c r="H507" s="29" t="s">
        <v>580</v>
      </c>
      <c r="I507" s="29" t="s">
        <v>579</v>
      </c>
      <c r="J507" s="29" t="s">
        <v>777</v>
      </c>
      <c r="K507" s="25" t="s">
        <v>458</v>
      </c>
      <c r="L507" s="25" t="s">
        <v>1697</v>
      </c>
      <c r="M507" s="25" t="s">
        <v>6385</v>
      </c>
      <c r="N507" s="25" t="s">
        <v>6386</v>
      </c>
      <c r="O507" s="25">
        <v>0</v>
      </c>
      <c r="P507" s="25" t="s">
        <v>6387</v>
      </c>
      <c r="Q507" s="28" t="s">
        <v>0</v>
      </c>
      <c r="R507" s="29" t="s">
        <v>1698</v>
      </c>
      <c r="S507" s="27" t="s">
        <v>1699</v>
      </c>
      <c r="T507" s="27" t="s">
        <v>1700</v>
      </c>
      <c r="U507" s="28" t="s">
        <v>321</v>
      </c>
      <c r="V507" s="26" t="s">
        <v>458</v>
      </c>
      <c r="W507" s="26" t="s">
        <v>670</v>
      </c>
      <c r="X507" s="26" t="s">
        <v>411</v>
      </c>
      <c r="Y507" s="37" t="s">
        <v>25</v>
      </c>
      <c r="Z507" s="37" t="s">
        <v>92</v>
      </c>
      <c r="AA507" s="37" t="s">
        <v>95</v>
      </c>
      <c r="AB507" s="30">
        <v>33600</v>
      </c>
      <c r="AC507" s="30">
        <v>200</v>
      </c>
      <c r="AD507" s="31">
        <v>33400</v>
      </c>
      <c r="AE507" s="30">
        <v>625</v>
      </c>
      <c r="AF507" s="30">
        <v>625</v>
      </c>
      <c r="AG507" s="32">
        <v>32975</v>
      </c>
      <c r="AH507" s="30">
        <v>625</v>
      </c>
      <c r="AI507" s="10" t="s">
        <v>573</v>
      </c>
      <c r="AJ507" s="30">
        <v>0</v>
      </c>
      <c r="AK507" s="30">
        <v>0</v>
      </c>
      <c r="AL507" s="30">
        <v>200</v>
      </c>
      <c r="AM507" s="30">
        <v>-90</v>
      </c>
      <c r="AN507" s="30">
        <v>0</v>
      </c>
      <c r="AO507" s="30">
        <v>800</v>
      </c>
      <c r="AP507" s="30">
        <v>-285</v>
      </c>
      <c r="AQ507" s="30">
        <v>0</v>
      </c>
      <c r="AR507" s="30">
        <v>0</v>
      </c>
      <c r="AS507" s="30">
        <v>0</v>
      </c>
      <c r="AT507" s="30">
        <v>0</v>
      </c>
      <c r="AU507" s="121">
        <v>0</v>
      </c>
      <c r="AV507" s="129" t="s">
        <v>920</v>
      </c>
      <c r="AW507" s="129" t="s">
        <v>785</v>
      </c>
      <c r="AX507" s="129" t="s">
        <v>527</v>
      </c>
    </row>
    <row r="508" spans="1:50" ht="36" x14ac:dyDescent="0.25">
      <c r="A508" s="120">
        <v>46041.208333333489</v>
      </c>
      <c r="B508" s="28" t="s">
        <v>552</v>
      </c>
      <c r="C508" s="25" t="s">
        <v>427</v>
      </c>
      <c r="D508" s="25" t="s">
        <v>458</v>
      </c>
      <c r="E508" s="25" t="s">
        <v>423</v>
      </c>
      <c r="F508" s="29" t="s">
        <v>287</v>
      </c>
      <c r="G508" s="29" t="s">
        <v>21</v>
      </c>
      <c r="H508" s="29" t="s">
        <v>580</v>
      </c>
      <c r="I508" s="29" t="s">
        <v>579</v>
      </c>
      <c r="J508" s="29" t="s">
        <v>777</v>
      </c>
      <c r="K508" s="25" t="s">
        <v>458</v>
      </c>
      <c r="L508" s="25" t="s">
        <v>1697</v>
      </c>
      <c r="M508" s="25" t="s">
        <v>6385</v>
      </c>
      <c r="N508" s="25" t="s">
        <v>6386</v>
      </c>
      <c r="O508" s="25">
        <v>0</v>
      </c>
      <c r="P508" s="25" t="s">
        <v>6387</v>
      </c>
      <c r="Q508" s="28" t="s">
        <v>0</v>
      </c>
      <c r="R508" s="29" t="s">
        <v>1698</v>
      </c>
      <c r="S508" s="27" t="s">
        <v>1699</v>
      </c>
      <c r="T508" s="27" t="s">
        <v>1700</v>
      </c>
      <c r="U508" s="28" t="s">
        <v>321</v>
      </c>
      <c r="V508" s="26" t="s">
        <v>458</v>
      </c>
      <c r="W508" s="26" t="s">
        <v>670</v>
      </c>
      <c r="X508" s="26" t="s">
        <v>411</v>
      </c>
      <c r="Y508" s="37" t="s">
        <v>26</v>
      </c>
      <c r="Z508" s="37" t="s">
        <v>93</v>
      </c>
      <c r="AA508" s="37" t="s">
        <v>96</v>
      </c>
      <c r="AB508" s="30">
        <v>21000</v>
      </c>
      <c r="AC508" s="30">
        <v>4640</v>
      </c>
      <c r="AD508" s="31">
        <v>16360</v>
      </c>
      <c r="AE508" s="30">
        <v>4673.8999999999996</v>
      </c>
      <c r="AF508" s="30">
        <v>4673.8999999999996</v>
      </c>
      <c r="AG508" s="32">
        <v>16326.1</v>
      </c>
      <c r="AH508" s="30">
        <v>4673.8999999999996</v>
      </c>
      <c r="AI508" s="10" t="s">
        <v>573</v>
      </c>
      <c r="AJ508" s="30">
        <v>0</v>
      </c>
      <c r="AK508" s="30">
        <v>640</v>
      </c>
      <c r="AL508" s="30">
        <v>2240</v>
      </c>
      <c r="AM508" s="30">
        <v>-485.5</v>
      </c>
      <c r="AN508" s="30">
        <v>0</v>
      </c>
      <c r="AO508" s="30">
        <v>1920</v>
      </c>
      <c r="AP508" s="30">
        <v>359.4</v>
      </c>
      <c r="AQ508" s="30">
        <v>0</v>
      </c>
      <c r="AR508" s="30">
        <v>0</v>
      </c>
      <c r="AS508" s="30">
        <v>0</v>
      </c>
      <c r="AT508" s="30">
        <v>0</v>
      </c>
      <c r="AU508" s="121">
        <v>0</v>
      </c>
      <c r="AV508" s="129" t="s">
        <v>920</v>
      </c>
      <c r="AW508" s="129" t="s">
        <v>785</v>
      </c>
      <c r="AX508" s="129" t="s">
        <v>527</v>
      </c>
    </row>
    <row r="509" spans="1:50" ht="24" x14ac:dyDescent="0.25">
      <c r="A509" s="120">
        <v>46045</v>
      </c>
      <c r="B509" s="28" t="s">
        <v>552</v>
      </c>
      <c r="C509" s="25" t="s">
        <v>427</v>
      </c>
      <c r="D509" s="25" t="s">
        <v>430</v>
      </c>
      <c r="E509" s="25" t="s">
        <v>423</v>
      </c>
      <c r="F509" s="29" t="s">
        <v>243</v>
      </c>
      <c r="G509" s="29" t="s">
        <v>19</v>
      </c>
      <c r="H509" s="29" t="s">
        <v>588</v>
      </c>
      <c r="I509" s="29" t="s">
        <v>579</v>
      </c>
      <c r="J509" s="29" t="s">
        <v>777</v>
      </c>
      <c r="K509" s="25" t="s">
        <v>430</v>
      </c>
      <c r="L509" s="25" t="s">
        <v>1701</v>
      </c>
      <c r="M509" s="25" t="s">
        <v>6388</v>
      </c>
      <c r="N509" s="25" t="s">
        <v>1418</v>
      </c>
      <c r="O509" s="25">
        <v>20555436743</v>
      </c>
      <c r="P509" s="25" t="s">
        <v>6389</v>
      </c>
      <c r="Q509" s="28" t="s">
        <v>0</v>
      </c>
      <c r="R509" s="29" t="s">
        <v>1702</v>
      </c>
      <c r="S509" s="27" t="s">
        <v>1703</v>
      </c>
      <c r="T509" s="27" t="s">
        <v>1704</v>
      </c>
      <c r="U509" s="28" t="s">
        <v>270</v>
      </c>
      <c r="V509" s="26" t="s">
        <v>430</v>
      </c>
      <c r="W509" s="26" t="s">
        <v>593</v>
      </c>
      <c r="X509" s="26" t="s">
        <v>411</v>
      </c>
      <c r="Y509" s="37" t="s">
        <v>125</v>
      </c>
      <c r="Z509" s="37" t="s">
        <v>127</v>
      </c>
      <c r="AA509" s="37" t="s">
        <v>126</v>
      </c>
      <c r="AB509" s="30">
        <v>397476.48</v>
      </c>
      <c r="AC509" s="30">
        <v>397476.48</v>
      </c>
      <c r="AD509" s="31">
        <v>0</v>
      </c>
      <c r="AE509" s="30">
        <v>397476.48</v>
      </c>
      <c r="AF509" s="30">
        <v>231861.28000000003</v>
      </c>
      <c r="AG509" s="32">
        <v>165615.19999999995</v>
      </c>
      <c r="AH509" s="30">
        <v>231861.28000000003</v>
      </c>
      <c r="AI509" s="10" t="s">
        <v>573</v>
      </c>
      <c r="AJ509" s="30">
        <v>0</v>
      </c>
      <c r="AK509" s="30">
        <v>66246.080000000002</v>
      </c>
      <c r="AL509" s="30">
        <v>33123.040000000001</v>
      </c>
      <c r="AM509" s="30">
        <v>33123.040000000001</v>
      </c>
      <c r="AN509" s="30">
        <v>33123.040000000001</v>
      </c>
      <c r="AO509" s="30">
        <v>33123.040000000001</v>
      </c>
      <c r="AP509" s="30">
        <v>33123.040000000001</v>
      </c>
      <c r="AQ509" s="30">
        <v>0</v>
      </c>
      <c r="AR509" s="30">
        <v>0</v>
      </c>
      <c r="AS509" s="30">
        <v>0</v>
      </c>
      <c r="AT509" s="30">
        <v>0</v>
      </c>
      <c r="AU509" s="121">
        <v>0</v>
      </c>
      <c r="AV509" s="129" t="s">
        <v>784</v>
      </c>
      <c r="AW509" s="129" t="s">
        <v>785</v>
      </c>
      <c r="AX509" s="129" t="s">
        <v>527</v>
      </c>
    </row>
    <row r="510" spans="1:50" ht="24" x14ac:dyDescent="0.25">
      <c r="A510" s="120">
        <v>46048</v>
      </c>
      <c r="B510" s="28" t="s">
        <v>552</v>
      </c>
      <c r="C510" s="25" t="s">
        <v>427</v>
      </c>
      <c r="D510" s="25" t="s">
        <v>458</v>
      </c>
      <c r="E510" s="25" t="s">
        <v>423</v>
      </c>
      <c r="F510" s="29" t="s">
        <v>287</v>
      </c>
      <c r="G510" s="29" t="s">
        <v>21</v>
      </c>
      <c r="H510" s="29" t="s">
        <v>580</v>
      </c>
      <c r="I510" s="29" t="s">
        <v>579</v>
      </c>
      <c r="J510" s="29" t="s">
        <v>777</v>
      </c>
      <c r="K510" s="25" t="s">
        <v>458</v>
      </c>
      <c r="L510" s="25" t="s">
        <v>1705</v>
      </c>
      <c r="M510" s="25" t="s">
        <v>6390</v>
      </c>
      <c r="N510" s="25" t="s">
        <v>928</v>
      </c>
      <c r="O510" s="25">
        <v>20341841357</v>
      </c>
      <c r="P510" s="25" t="s">
        <v>6391</v>
      </c>
      <c r="Q510" s="28" t="s">
        <v>0</v>
      </c>
      <c r="R510" s="29" t="s">
        <v>1706</v>
      </c>
      <c r="S510" s="27" t="s">
        <v>1707</v>
      </c>
      <c r="T510" s="27" t="s">
        <v>1708</v>
      </c>
      <c r="U510" s="28" t="s">
        <v>321</v>
      </c>
      <c r="V510" s="26" t="s">
        <v>458</v>
      </c>
      <c r="W510" s="26" t="s">
        <v>670</v>
      </c>
      <c r="X510" s="26" t="s">
        <v>411</v>
      </c>
      <c r="Y510" s="37" t="s">
        <v>25</v>
      </c>
      <c r="Z510" s="37" t="s">
        <v>92</v>
      </c>
      <c r="AA510" s="37" t="s">
        <v>95</v>
      </c>
      <c r="AB510" s="30">
        <v>15000</v>
      </c>
      <c r="AC510" s="30">
        <v>15000</v>
      </c>
      <c r="AD510" s="31">
        <v>0</v>
      </c>
      <c r="AE510" s="30">
        <v>4517.93</v>
      </c>
      <c r="AF510" s="30">
        <v>4517.93</v>
      </c>
      <c r="AG510" s="32">
        <v>10482.07</v>
      </c>
      <c r="AH510" s="30">
        <v>4517.93</v>
      </c>
      <c r="AI510" s="10" t="s">
        <v>573</v>
      </c>
      <c r="AJ510" s="30">
        <v>0</v>
      </c>
      <c r="AK510" s="30">
        <v>0</v>
      </c>
      <c r="AL510" s="30">
        <v>1829.55</v>
      </c>
      <c r="AM510" s="30">
        <v>2688.38</v>
      </c>
      <c r="AN510" s="30">
        <v>0</v>
      </c>
      <c r="AO510" s="30">
        <v>0</v>
      </c>
      <c r="AP510" s="30">
        <v>0</v>
      </c>
      <c r="AQ510" s="30">
        <v>0</v>
      </c>
      <c r="AR510" s="30">
        <v>0</v>
      </c>
      <c r="AS510" s="30">
        <v>0</v>
      </c>
      <c r="AT510" s="30">
        <v>0</v>
      </c>
      <c r="AU510" s="121">
        <v>0</v>
      </c>
      <c r="AV510" s="129" t="s">
        <v>784</v>
      </c>
      <c r="AW510" s="129" t="s">
        <v>785</v>
      </c>
      <c r="AX510" s="129" t="s">
        <v>527</v>
      </c>
    </row>
    <row r="511" spans="1:50" ht="24" x14ac:dyDescent="0.25">
      <c r="A511" s="120">
        <v>46048</v>
      </c>
      <c r="B511" s="28" t="s">
        <v>552</v>
      </c>
      <c r="C511" s="25" t="s">
        <v>427</v>
      </c>
      <c r="D511" s="25" t="s">
        <v>430</v>
      </c>
      <c r="E511" s="25" t="s">
        <v>423</v>
      </c>
      <c r="F511" s="29" t="s">
        <v>243</v>
      </c>
      <c r="G511" s="29" t="s">
        <v>19</v>
      </c>
      <c r="H511" s="29" t="s">
        <v>23</v>
      </c>
      <c r="I511" s="29" t="s">
        <v>269</v>
      </c>
      <c r="J511" s="29" t="s">
        <v>868</v>
      </c>
      <c r="K511" s="25" t="s">
        <v>285</v>
      </c>
      <c r="L511" s="25" t="s">
        <v>1662</v>
      </c>
      <c r="M511" s="25" t="s">
        <v>1709</v>
      </c>
      <c r="N511" s="25" t="s">
        <v>1566</v>
      </c>
      <c r="O511" s="25">
        <v>20607880272</v>
      </c>
      <c r="P511" s="25" t="s">
        <v>5192</v>
      </c>
      <c r="Q511" s="28" t="s">
        <v>0</v>
      </c>
      <c r="R511" s="29" t="s">
        <v>1710</v>
      </c>
      <c r="S511" s="27" t="s">
        <v>1711</v>
      </c>
      <c r="T511" s="27" t="s">
        <v>1712</v>
      </c>
      <c r="U511" s="28" t="s">
        <v>293</v>
      </c>
      <c r="V511" s="26" t="s">
        <v>285</v>
      </c>
      <c r="W511" s="26" t="s">
        <v>630</v>
      </c>
      <c r="X511" s="26" t="s">
        <v>411</v>
      </c>
      <c r="Y511" s="37" t="s">
        <v>110</v>
      </c>
      <c r="Z511" s="37" t="s">
        <v>112</v>
      </c>
      <c r="AA511" s="37" t="s">
        <v>111</v>
      </c>
      <c r="AB511" s="30">
        <v>4740</v>
      </c>
      <c r="AC511" s="30">
        <v>4740</v>
      </c>
      <c r="AD511" s="31">
        <v>0</v>
      </c>
      <c r="AE511" s="30">
        <v>4740</v>
      </c>
      <c r="AF511" s="30">
        <v>2765</v>
      </c>
      <c r="AG511" s="32">
        <v>1975</v>
      </c>
      <c r="AH511" s="30">
        <v>2765</v>
      </c>
      <c r="AI511" s="10" t="s">
        <v>573</v>
      </c>
      <c r="AJ511" s="30">
        <v>0</v>
      </c>
      <c r="AK511" s="30">
        <v>790</v>
      </c>
      <c r="AL511" s="30">
        <v>395</v>
      </c>
      <c r="AM511" s="30">
        <v>395</v>
      </c>
      <c r="AN511" s="30">
        <v>395</v>
      </c>
      <c r="AO511" s="30">
        <v>395</v>
      </c>
      <c r="AP511" s="30">
        <v>395</v>
      </c>
      <c r="AQ511" s="30">
        <v>0</v>
      </c>
      <c r="AR511" s="30">
        <v>0</v>
      </c>
      <c r="AS511" s="30">
        <v>0</v>
      </c>
      <c r="AT511" s="30">
        <v>0</v>
      </c>
      <c r="AU511" s="121">
        <v>0</v>
      </c>
      <c r="AV511" s="129" t="s">
        <v>784</v>
      </c>
      <c r="AW511" s="129" t="s">
        <v>785</v>
      </c>
      <c r="AX511" s="129" t="s">
        <v>527</v>
      </c>
    </row>
    <row r="512" spans="1:50" ht="24" x14ac:dyDescent="0.25">
      <c r="A512" s="120">
        <v>46048</v>
      </c>
      <c r="B512" s="28" t="s">
        <v>552</v>
      </c>
      <c r="C512" s="25" t="s">
        <v>427</v>
      </c>
      <c r="D512" s="25" t="s">
        <v>430</v>
      </c>
      <c r="E512" s="25" t="s">
        <v>423</v>
      </c>
      <c r="F512" s="29" t="s">
        <v>243</v>
      </c>
      <c r="G512" s="29" t="s">
        <v>19</v>
      </c>
      <c r="H512" s="29" t="s">
        <v>23</v>
      </c>
      <c r="I512" s="29" t="s">
        <v>579</v>
      </c>
      <c r="J512" s="29" t="s">
        <v>868</v>
      </c>
      <c r="K512" s="25" t="s">
        <v>278</v>
      </c>
      <c r="L512" s="25" t="s">
        <v>1667</v>
      </c>
      <c r="M512" s="25" t="s">
        <v>5841</v>
      </c>
      <c r="N512" s="25" t="s">
        <v>1566</v>
      </c>
      <c r="O512" s="25">
        <v>10420184072</v>
      </c>
      <c r="P512" s="25" t="s">
        <v>5842</v>
      </c>
      <c r="Q512" s="28" t="s">
        <v>0</v>
      </c>
      <c r="R512" s="29" t="s">
        <v>1714</v>
      </c>
      <c r="S512" s="27" t="s">
        <v>1715</v>
      </c>
      <c r="T512" s="27" t="s">
        <v>1716</v>
      </c>
      <c r="U512" s="28" t="s">
        <v>286</v>
      </c>
      <c r="V512" s="26" t="s">
        <v>278</v>
      </c>
      <c r="W512" s="26" t="s">
        <v>626</v>
      </c>
      <c r="X512" s="26" t="s">
        <v>411</v>
      </c>
      <c r="Y512" s="37" t="s">
        <v>200</v>
      </c>
      <c r="Z512" s="37" t="s">
        <v>586</v>
      </c>
      <c r="AA512" s="37" t="s">
        <v>585</v>
      </c>
      <c r="AB512" s="30">
        <v>1700.85</v>
      </c>
      <c r="AC512" s="30">
        <v>1700.85</v>
      </c>
      <c r="AD512" s="31">
        <v>0</v>
      </c>
      <c r="AE512" s="30">
        <v>1700.85</v>
      </c>
      <c r="AF512" s="30">
        <v>1700.85</v>
      </c>
      <c r="AG512" s="32">
        <v>0</v>
      </c>
      <c r="AH512" s="30">
        <v>1700.85</v>
      </c>
      <c r="AI512" s="10" t="s">
        <v>573</v>
      </c>
      <c r="AJ512" s="30">
        <v>1700.85</v>
      </c>
      <c r="AK512" s="30">
        <v>0</v>
      </c>
      <c r="AL512" s="30">
        <v>0</v>
      </c>
      <c r="AM512" s="30">
        <v>0</v>
      </c>
      <c r="AN512" s="30">
        <v>0</v>
      </c>
      <c r="AO512" s="30">
        <v>0</v>
      </c>
      <c r="AP512" s="30">
        <v>0</v>
      </c>
      <c r="AQ512" s="30">
        <v>0</v>
      </c>
      <c r="AR512" s="30">
        <v>0</v>
      </c>
      <c r="AS512" s="30">
        <v>0</v>
      </c>
      <c r="AT512" s="30">
        <v>0</v>
      </c>
      <c r="AU512" s="121">
        <v>0</v>
      </c>
      <c r="AV512" s="129" t="s">
        <v>784</v>
      </c>
      <c r="AW512" s="129" t="s">
        <v>796</v>
      </c>
      <c r="AX512" s="129" t="s">
        <v>1256</v>
      </c>
    </row>
    <row r="513" spans="1:50" ht="24" x14ac:dyDescent="0.25">
      <c r="A513" s="120">
        <v>46048</v>
      </c>
      <c r="B513" s="28" t="s">
        <v>552</v>
      </c>
      <c r="C513" s="25" t="s">
        <v>427</v>
      </c>
      <c r="D513" s="25" t="s">
        <v>430</v>
      </c>
      <c r="E513" s="25" t="s">
        <v>423</v>
      </c>
      <c r="F513" s="29" t="s">
        <v>243</v>
      </c>
      <c r="G513" s="29" t="s">
        <v>19</v>
      </c>
      <c r="H513" s="29" t="s">
        <v>23</v>
      </c>
      <c r="I513" s="29" t="s">
        <v>269</v>
      </c>
      <c r="J513" s="29" t="s">
        <v>868</v>
      </c>
      <c r="K513" s="25" t="s">
        <v>451</v>
      </c>
      <c r="L513" s="25" t="s">
        <v>1596</v>
      </c>
      <c r="M513" s="25" t="s">
        <v>1717</v>
      </c>
      <c r="N513" s="25" t="s">
        <v>1627</v>
      </c>
      <c r="O513" s="25">
        <v>10453714069</v>
      </c>
      <c r="P513" s="25" t="s">
        <v>5193</v>
      </c>
      <c r="Q513" s="28" t="s">
        <v>0</v>
      </c>
      <c r="R513" s="29" t="s">
        <v>1599</v>
      </c>
      <c r="S513" s="27" t="s">
        <v>1718</v>
      </c>
      <c r="T513" s="27" t="s">
        <v>1719</v>
      </c>
      <c r="U513" s="28" t="s">
        <v>268</v>
      </c>
      <c r="V513" s="26" t="s">
        <v>451</v>
      </c>
      <c r="W513" s="26" t="s">
        <v>592</v>
      </c>
      <c r="X513" s="26" t="s">
        <v>411</v>
      </c>
      <c r="Y513" s="37" t="s">
        <v>28</v>
      </c>
      <c r="Z513" s="37" t="s">
        <v>178</v>
      </c>
      <c r="AA513" s="37" t="s">
        <v>177</v>
      </c>
      <c r="AB513" s="30">
        <v>3900</v>
      </c>
      <c r="AC513" s="30">
        <v>3900</v>
      </c>
      <c r="AD513" s="31">
        <v>0</v>
      </c>
      <c r="AE513" s="30">
        <v>3900</v>
      </c>
      <c r="AF513" s="30">
        <v>3900</v>
      </c>
      <c r="AG513" s="32">
        <v>0</v>
      </c>
      <c r="AH513" s="30">
        <v>3900</v>
      </c>
      <c r="AI513" s="10" t="s">
        <v>573</v>
      </c>
      <c r="AJ513" s="30">
        <v>0</v>
      </c>
      <c r="AK513" s="30">
        <v>1300</v>
      </c>
      <c r="AL513" s="30">
        <v>1300</v>
      </c>
      <c r="AM513" s="30">
        <v>1300</v>
      </c>
      <c r="AN513" s="30">
        <v>0</v>
      </c>
      <c r="AO513" s="30">
        <v>0</v>
      </c>
      <c r="AP513" s="30">
        <v>0</v>
      </c>
      <c r="AQ513" s="30">
        <v>0</v>
      </c>
      <c r="AR513" s="30">
        <v>0</v>
      </c>
      <c r="AS513" s="30">
        <v>0</v>
      </c>
      <c r="AT513" s="30">
        <v>0</v>
      </c>
      <c r="AU513" s="121">
        <v>0</v>
      </c>
      <c r="AV513" s="129" t="s">
        <v>784</v>
      </c>
      <c r="AW513" s="129" t="s">
        <v>796</v>
      </c>
      <c r="AX513" s="129" t="s">
        <v>1025</v>
      </c>
    </row>
    <row r="514" spans="1:50" ht="24" x14ac:dyDescent="0.25">
      <c r="A514" s="120">
        <v>46048.208333333489</v>
      </c>
      <c r="B514" s="28" t="s">
        <v>552</v>
      </c>
      <c r="C514" s="25" t="s">
        <v>427</v>
      </c>
      <c r="D514" s="25" t="s">
        <v>430</v>
      </c>
      <c r="E514" s="25" t="s">
        <v>423</v>
      </c>
      <c r="F514" s="29" t="s">
        <v>243</v>
      </c>
      <c r="G514" s="29" t="s">
        <v>19</v>
      </c>
      <c r="H514" s="29" t="s">
        <v>23</v>
      </c>
      <c r="I514" s="29" t="s">
        <v>269</v>
      </c>
      <c r="J514" s="29" t="s">
        <v>868</v>
      </c>
      <c r="K514" s="25" t="s">
        <v>250</v>
      </c>
      <c r="L514" s="25" t="s">
        <v>1720</v>
      </c>
      <c r="M514" s="25" t="s">
        <v>6392</v>
      </c>
      <c r="N514" s="25" t="s">
        <v>1418</v>
      </c>
      <c r="O514" s="25">
        <v>0</v>
      </c>
      <c r="P514" s="25" t="s">
        <v>6393</v>
      </c>
      <c r="Q514" s="28" t="s">
        <v>0</v>
      </c>
      <c r="R514" s="29" t="s">
        <v>1721</v>
      </c>
      <c r="S514" s="27" t="s">
        <v>1722</v>
      </c>
      <c r="T514" s="27" t="s">
        <v>1723</v>
      </c>
      <c r="U514" s="28" t="s">
        <v>251</v>
      </c>
      <c r="V514" s="26" t="s">
        <v>250</v>
      </c>
      <c r="W514" s="26" t="s">
        <v>556</v>
      </c>
      <c r="X514" s="26" t="s">
        <v>411</v>
      </c>
      <c r="Y514" s="37" t="s">
        <v>28</v>
      </c>
      <c r="Z514" s="37" t="s">
        <v>178</v>
      </c>
      <c r="AA514" s="37" t="s">
        <v>177</v>
      </c>
      <c r="AB514" s="30">
        <v>600</v>
      </c>
      <c r="AC514" s="30">
        <v>5800</v>
      </c>
      <c r="AD514" s="31">
        <v>-5200</v>
      </c>
      <c r="AE514" s="30">
        <v>1187.5</v>
      </c>
      <c r="AF514" s="30">
        <v>1187.5</v>
      </c>
      <c r="AG514" s="32">
        <v>-587.5</v>
      </c>
      <c r="AH514" s="30">
        <v>1187.5</v>
      </c>
      <c r="AI514" s="10" t="s">
        <v>573</v>
      </c>
      <c r="AJ514" s="30">
        <v>0</v>
      </c>
      <c r="AK514" s="30">
        <v>972</v>
      </c>
      <c r="AL514" s="30">
        <v>0</v>
      </c>
      <c r="AM514" s="30">
        <v>215.5</v>
      </c>
      <c r="AN514" s="30">
        <v>0</v>
      </c>
      <c r="AO514" s="30">
        <v>0</v>
      </c>
      <c r="AP514" s="30">
        <v>0</v>
      </c>
      <c r="AQ514" s="30">
        <v>0</v>
      </c>
      <c r="AR514" s="30">
        <v>0</v>
      </c>
      <c r="AS514" s="30">
        <v>0</v>
      </c>
      <c r="AT514" s="30">
        <v>0</v>
      </c>
      <c r="AU514" s="121">
        <v>0</v>
      </c>
      <c r="AV514" s="129" t="s">
        <v>1011</v>
      </c>
      <c r="AW514" s="129" t="s">
        <v>1011</v>
      </c>
      <c r="AX514" s="129" t="s">
        <v>23</v>
      </c>
    </row>
    <row r="515" spans="1:50" ht="24" x14ac:dyDescent="0.25">
      <c r="A515" s="120">
        <v>46048.208333333489</v>
      </c>
      <c r="B515" s="28" t="s">
        <v>552</v>
      </c>
      <c r="C515" s="25" t="s">
        <v>427</v>
      </c>
      <c r="D515" s="25" t="s">
        <v>430</v>
      </c>
      <c r="E515" s="25" t="s">
        <v>423</v>
      </c>
      <c r="F515" s="29" t="s">
        <v>243</v>
      </c>
      <c r="G515" s="29" t="s">
        <v>19</v>
      </c>
      <c r="H515" s="29" t="s">
        <v>23</v>
      </c>
      <c r="I515" s="29" t="s">
        <v>579</v>
      </c>
      <c r="J515" s="29" t="s">
        <v>868</v>
      </c>
      <c r="K515" s="25" t="s">
        <v>250</v>
      </c>
      <c r="L515" s="25" t="s">
        <v>1720</v>
      </c>
      <c r="M515" s="25" t="s">
        <v>6392</v>
      </c>
      <c r="N515" s="25" t="s">
        <v>1418</v>
      </c>
      <c r="O515" s="25">
        <v>0</v>
      </c>
      <c r="P515" s="25" t="s">
        <v>6393</v>
      </c>
      <c r="Q515" s="28" t="s">
        <v>0</v>
      </c>
      <c r="R515" s="29" t="s">
        <v>1721</v>
      </c>
      <c r="S515" s="27" t="s">
        <v>1722</v>
      </c>
      <c r="T515" s="27" t="s">
        <v>1723</v>
      </c>
      <c r="U515" s="28" t="s">
        <v>251</v>
      </c>
      <c r="V515" s="26" t="s">
        <v>250</v>
      </c>
      <c r="W515" s="26" t="s">
        <v>556</v>
      </c>
      <c r="X515" s="26" t="s">
        <v>411</v>
      </c>
      <c r="Y515" s="37" t="s">
        <v>25</v>
      </c>
      <c r="Z515" s="37" t="s">
        <v>92</v>
      </c>
      <c r="AA515" s="37" t="s">
        <v>95</v>
      </c>
      <c r="AB515" s="30">
        <v>2100</v>
      </c>
      <c r="AC515" s="30">
        <v>3300</v>
      </c>
      <c r="AD515" s="31">
        <v>-1200</v>
      </c>
      <c r="AE515" s="30">
        <v>0</v>
      </c>
      <c r="AF515" s="30">
        <v>0</v>
      </c>
      <c r="AG515" s="32">
        <v>2100</v>
      </c>
      <c r="AH515" s="30">
        <v>0</v>
      </c>
      <c r="AI515" s="10" t="s">
        <v>573</v>
      </c>
      <c r="AJ515" s="30">
        <v>0</v>
      </c>
      <c r="AK515" s="30">
        <v>0</v>
      </c>
      <c r="AL515" s="30">
        <v>0</v>
      </c>
      <c r="AM515" s="30">
        <v>0</v>
      </c>
      <c r="AN515" s="30">
        <v>0</v>
      </c>
      <c r="AO515" s="30">
        <v>0</v>
      </c>
      <c r="AP515" s="30">
        <v>0</v>
      </c>
      <c r="AQ515" s="30">
        <v>0</v>
      </c>
      <c r="AR515" s="30">
        <v>0</v>
      </c>
      <c r="AS515" s="30">
        <v>0</v>
      </c>
      <c r="AT515" s="30">
        <v>0</v>
      </c>
      <c r="AU515" s="121">
        <v>0</v>
      </c>
      <c r="AV515" s="129" t="s">
        <v>1011</v>
      </c>
      <c r="AW515" s="129" t="s">
        <v>1011</v>
      </c>
      <c r="AX515" s="129" t="s">
        <v>23</v>
      </c>
    </row>
    <row r="516" spans="1:50" ht="24" x14ac:dyDescent="0.25">
      <c r="A516" s="120">
        <v>46048.208333333489</v>
      </c>
      <c r="B516" s="28" t="s">
        <v>552</v>
      </c>
      <c r="C516" s="25" t="s">
        <v>427</v>
      </c>
      <c r="D516" s="25" t="s">
        <v>430</v>
      </c>
      <c r="E516" s="25" t="s">
        <v>423</v>
      </c>
      <c r="F516" s="29" t="s">
        <v>243</v>
      </c>
      <c r="G516" s="29" t="s">
        <v>19</v>
      </c>
      <c r="H516" s="29" t="s">
        <v>23</v>
      </c>
      <c r="I516" s="29" t="s">
        <v>579</v>
      </c>
      <c r="J516" s="29" t="s">
        <v>868</v>
      </c>
      <c r="K516" s="25" t="s">
        <v>250</v>
      </c>
      <c r="L516" s="25" t="s">
        <v>1720</v>
      </c>
      <c r="M516" s="25" t="s">
        <v>6392</v>
      </c>
      <c r="N516" s="25" t="s">
        <v>1418</v>
      </c>
      <c r="O516" s="25">
        <v>0</v>
      </c>
      <c r="P516" s="25" t="s">
        <v>6393</v>
      </c>
      <c r="Q516" s="28" t="s">
        <v>0</v>
      </c>
      <c r="R516" s="29" t="s">
        <v>1721</v>
      </c>
      <c r="S516" s="27" t="s">
        <v>1722</v>
      </c>
      <c r="T516" s="27" t="s">
        <v>1723</v>
      </c>
      <c r="U516" s="28" t="s">
        <v>251</v>
      </c>
      <c r="V516" s="26" t="s">
        <v>250</v>
      </c>
      <c r="W516" s="26" t="s">
        <v>556</v>
      </c>
      <c r="X516" s="26" t="s">
        <v>411</v>
      </c>
      <c r="Y516" s="37" t="s">
        <v>26</v>
      </c>
      <c r="Z516" s="37" t="s">
        <v>93</v>
      </c>
      <c r="AA516" s="37" t="s">
        <v>96</v>
      </c>
      <c r="AB516" s="30">
        <v>100</v>
      </c>
      <c r="AC516" s="30">
        <v>600</v>
      </c>
      <c r="AD516" s="31">
        <v>-500</v>
      </c>
      <c r="AE516" s="30">
        <v>1457.4</v>
      </c>
      <c r="AF516" s="30">
        <v>1457.4</v>
      </c>
      <c r="AG516" s="32">
        <v>-1357.4</v>
      </c>
      <c r="AH516" s="30">
        <v>1457.4</v>
      </c>
      <c r="AI516" s="10" t="s">
        <v>573</v>
      </c>
      <c r="AJ516" s="30">
        <v>0</v>
      </c>
      <c r="AK516" s="30">
        <v>0</v>
      </c>
      <c r="AL516" s="30">
        <v>0</v>
      </c>
      <c r="AM516" s="30">
        <v>0</v>
      </c>
      <c r="AN516" s="30">
        <v>0</v>
      </c>
      <c r="AO516" s="30">
        <v>1280.4000000000001</v>
      </c>
      <c r="AP516" s="30">
        <v>177</v>
      </c>
      <c r="AQ516" s="30">
        <v>0</v>
      </c>
      <c r="AR516" s="30">
        <v>0</v>
      </c>
      <c r="AS516" s="30">
        <v>0</v>
      </c>
      <c r="AT516" s="30">
        <v>0</v>
      </c>
      <c r="AU516" s="121">
        <v>0</v>
      </c>
      <c r="AV516" s="129" t="s">
        <v>1011</v>
      </c>
      <c r="AW516" s="129" t="s">
        <v>1011</v>
      </c>
      <c r="AX516" s="129" t="s">
        <v>23</v>
      </c>
    </row>
    <row r="517" spans="1:50" ht="24" x14ac:dyDescent="0.25">
      <c r="A517" s="120">
        <v>46048.208333333489</v>
      </c>
      <c r="B517" s="28" t="s">
        <v>552</v>
      </c>
      <c r="C517" s="25" t="s">
        <v>427</v>
      </c>
      <c r="D517" s="25" t="s">
        <v>430</v>
      </c>
      <c r="E517" s="25" t="s">
        <v>423</v>
      </c>
      <c r="F517" s="29" t="s">
        <v>243</v>
      </c>
      <c r="G517" s="29" t="s">
        <v>19</v>
      </c>
      <c r="H517" s="29" t="s">
        <v>23</v>
      </c>
      <c r="I517" s="29" t="s">
        <v>579</v>
      </c>
      <c r="J517" s="29" t="s">
        <v>868</v>
      </c>
      <c r="K517" s="25" t="s">
        <v>250</v>
      </c>
      <c r="L517" s="25" t="s">
        <v>1720</v>
      </c>
      <c r="M517" s="25" t="s">
        <v>6392</v>
      </c>
      <c r="N517" s="25" t="s">
        <v>1418</v>
      </c>
      <c r="O517" s="25">
        <v>0</v>
      </c>
      <c r="P517" s="25" t="s">
        <v>6393</v>
      </c>
      <c r="Q517" s="28" t="s">
        <v>0</v>
      </c>
      <c r="R517" s="29" t="s">
        <v>1721</v>
      </c>
      <c r="S517" s="27" t="s">
        <v>1722</v>
      </c>
      <c r="T517" s="27" t="s">
        <v>1723</v>
      </c>
      <c r="U517" s="28" t="s">
        <v>251</v>
      </c>
      <c r="V517" s="26" t="s">
        <v>250</v>
      </c>
      <c r="W517" s="26" t="s">
        <v>556</v>
      </c>
      <c r="X517" s="26" t="s">
        <v>411</v>
      </c>
      <c r="Y517" s="37" t="s">
        <v>24</v>
      </c>
      <c r="Z517" s="37" t="s">
        <v>66</v>
      </c>
      <c r="AA517" s="37" t="s">
        <v>67</v>
      </c>
      <c r="AB517" s="30">
        <v>5800</v>
      </c>
      <c r="AC517" s="30">
        <v>100</v>
      </c>
      <c r="AD517" s="31">
        <v>5700</v>
      </c>
      <c r="AE517" s="30">
        <v>2655.3</v>
      </c>
      <c r="AF517" s="30">
        <v>2655.3</v>
      </c>
      <c r="AG517" s="32">
        <v>3144.7</v>
      </c>
      <c r="AH517" s="30">
        <v>2655.3</v>
      </c>
      <c r="AI517" s="10" t="s">
        <v>573</v>
      </c>
      <c r="AJ517" s="30">
        <v>0</v>
      </c>
      <c r="AK517" s="30">
        <v>70</v>
      </c>
      <c r="AL517" s="30">
        <v>0</v>
      </c>
      <c r="AM517" s="30">
        <v>1142.8</v>
      </c>
      <c r="AN517" s="30">
        <v>0</v>
      </c>
      <c r="AO517" s="30">
        <v>996</v>
      </c>
      <c r="AP517" s="30">
        <v>446.5</v>
      </c>
      <c r="AQ517" s="30">
        <v>0</v>
      </c>
      <c r="AR517" s="30">
        <v>0</v>
      </c>
      <c r="AS517" s="30">
        <v>0</v>
      </c>
      <c r="AT517" s="30">
        <v>0</v>
      </c>
      <c r="AU517" s="121">
        <v>0</v>
      </c>
      <c r="AV517" s="129" t="s">
        <v>920</v>
      </c>
      <c r="AW517" s="129" t="s">
        <v>785</v>
      </c>
      <c r="AX517" s="129" t="s">
        <v>23</v>
      </c>
    </row>
    <row r="518" spans="1:50" ht="24" x14ac:dyDescent="0.25">
      <c r="A518" s="120">
        <v>46048.208333333489</v>
      </c>
      <c r="B518" s="28" t="s">
        <v>552</v>
      </c>
      <c r="C518" s="25" t="s">
        <v>427</v>
      </c>
      <c r="D518" s="25" t="s">
        <v>430</v>
      </c>
      <c r="E518" s="25" t="s">
        <v>423</v>
      </c>
      <c r="F518" s="29" t="s">
        <v>243</v>
      </c>
      <c r="G518" s="29" t="s">
        <v>19</v>
      </c>
      <c r="H518" s="29" t="s">
        <v>23</v>
      </c>
      <c r="I518" s="29" t="s">
        <v>579</v>
      </c>
      <c r="J518" s="29" t="s">
        <v>868</v>
      </c>
      <c r="K518" s="25" t="s">
        <v>250</v>
      </c>
      <c r="L518" s="25" t="s">
        <v>1720</v>
      </c>
      <c r="M518" s="25" t="s">
        <v>6392</v>
      </c>
      <c r="N518" s="25" t="s">
        <v>1418</v>
      </c>
      <c r="O518" s="25">
        <v>0</v>
      </c>
      <c r="P518" s="25" t="s">
        <v>6393</v>
      </c>
      <c r="Q518" s="28" t="s">
        <v>0</v>
      </c>
      <c r="R518" s="29" t="s">
        <v>1721</v>
      </c>
      <c r="S518" s="27" t="s">
        <v>1722</v>
      </c>
      <c r="T518" s="27" t="s">
        <v>1723</v>
      </c>
      <c r="U518" s="28" t="s">
        <v>251</v>
      </c>
      <c r="V518" s="26" t="s">
        <v>250</v>
      </c>
      <c r="W518" s="26" t="s">
        <v>556</v>
      </c>
      <c r="X518" s="26" t="s">
        <v>411</v>
      </c>
      <c r="Y518" s="37" t="s">
        <v>113</v>
      </c>
      <c r="Z518" s="37" t="s">
        <v>115</v>
      </c>
      <c r="AA518" s="37" t="s">
        <v>114</v>
      </c>
      <c r="AB518" s="30">
        <v>100</v>
      </c>
      <c r="AC518" s="30">
        <v>2100</v>
      </c>
      <c r="AD518" s="31">
        <v>-2000</v>
      </c>
      <c r="AE518" s="30">
        <v>105</v>
      </c>
      <c r="AF518" s="30">
        <v>105</v>
      </c>
      <c r="AG518" s="32">
        <v>-5</v>
      </c>
      <c r="AH518" s="30">
        <v>105</v>
      </c>
      <c r="AI518" s="10" t="s">
        <v>573</v>
      </c>
      <c r="AJ518" s="30">
        <v>0</v>
      </c>
      <c r="AK518" s="30">
        <v>0</v>
      </c>
      <c r="AL518" s="30">
        <v>0</v>
      </c>
      <c r="AM518" s="30">
        <v>51</v>
      </c>
      <c r="AN518" s="30">
        <v>0</v>
      </c>
      <c r="AO518" s="30">
        <v>54</v>
      </c>
      <c r="AP518" s="30">
        <v>0</v>
      </c>
      <c r="AQ518" s="30">
        <v>0</v>
      </c>
      <c r="AR518" s="30">
        <v>0</v>
      </c>
      <c r="AS518" s="30">
        <v>0</v>
      </c>
      <c r="AT518" s="30">
        <v>0</v>
      </c>
      <c r="AU518" s="121">
        <v>0</v>
      </c>
      <c r="AV518" s="129" t="s">
        <v>1011</v>
      </c>
      <c r="AW518" s="129" t="s">
        <v>1011</v>
      </c>
      <c r="AX518" s="129" t="s">
        <v>23</v>
      </c>
    </row>
    <row r="519" spans="1:50" ht="24" x14ac:dyDescent="0.25">
      <c r="A519" s="120">
        <v>46048.208333333489</v>
      </c>
      <c r="B519" s="28" t="s">
        <v>552</v>
      </c>
      <c r="C519" s="25" t="s">
        <v>427</v>
      </c>
      <c r="D519" s="25" t="s">
        <v>430</v>
      </c>
      <c r="E519" s="25" t="s">
        <v>423</v>
      </c>
      <c r="F519" s="29" t="s">
        <v>243</v>
      </c>
      <c r="G519" s="29" t="s">
        <v>19</v>
      </c>
      <c r="H519" s="29" t="s">
        <v>23</v>
      </c>
      <c r="I519" s="29" t="s">
        <v>579</v>
      </c>
      <c r="J519" s="29" t="s">
        <v>868</v>
      </c>
      <c r="K519" s="25" t="s">
        <v>250</v>
      </c>
      <c r="L519" s="25" t="s">
        <v>1720</v>
      </c>
      <c r="M519" s="25" t="s">
        <v>6392</v>
      </c>
      <c r="N519" s="25" t="s">
        <v>1418</v>
      </c>
      <c r="O519" s="25">
        <v>0</v>
      </c>
      <c r="P519" s="25" t="s">
        <v>6393</v>
      </c>
      <c r="Q519" s="28" t="s">
        <v>0</v>
      </c>
      <c r="R519" s="29" t="s">
        <v>1721</v>
      </c>
      <c r="S519" s="27" t="s">
        <v>1722</v>
      </c>
      <c r="T519" s="27" t="s">
        <v>1723</v>
      </c>
      <c r="U519" s="28" t="s">
        <v>251</v>
      </c>
      <c r="V519" s="26" t="s">
        <v>250</v>
      </c>
      <c r="W519" s="26" t="s">
        <v>556</v>
      </c>
      <c r="X519" s="26" t="s">
        <v>411</v>
      </c>
      <c r="Y519" s="37" t="s">
        <v>27</v>
      </c>
      <c r="Z519" s="37" t="s">
        <v>94</v>
      </c>
      <c r="AA519" s="37" t="s">
        <v>97</v>
      </c>
      <c r="AB519" s="30">
        <v>3300</v>
      </c>
      <c r="AC519" s="30">
        <v>100</v>
      </c>
      <c r="AD519" s="31">
        <v>3200</v>
      </c>
      <c r="AE519" s="30">
        <v>74.2</v>
      </c>
      <c r="AF519" s="30">
        <v>74.2</v>
      </c>
      <c r="AG519" s="32">
        <v>3225.8</v>
      </c>
      <c r="AH519" s="30">
        <v>74.2</v>
      </c>
      <c r="AI519" s="10" t="s">
        <v>573</v>
      </c>
      <c r="AJ519" s="30">
        <v>0</v>
      </c>
      <c r="AK519" s="30">
        <v>10</v>
      </c>
      <c r="AL519" s="30">
        <v>0</v>
      </c>
      <c r="AM519" s="30">
        <v>0</v>
      </c>
      <c r="AN519" s="30">
        <v>0</v>
      </c>
      <c r="AO519" s="30">
        <v>64.2</v>
      </c>
      <c r="AP519" s="30">
        <v>0</v>
      </c>
      <c r="AQ519" s="30">
        <v>0</v>
      </c>
      <c r="AR519" s="30">
        <v>0</v>
      </c>
      <c r="AS519" s="30">
        <v>0</v>
      </c>
      <c r="AT519" s="30">
        <v>0</v>
      </c>
      <c r="AU519" s="121">
        <v>0</v>
      </c>
      <c r="AV519" s="129" t="s">
        <v>920</v>
      </c>
      <c r="AW519" s="129" t="s">
        <v>785</v>
      </c>
      <c r="AX519" s="129" t="s">
        <v>23</v>
      </c>
    </row>
    <row r="520" spans="1:50" ht="24" x14ac:dyDescent="0.25">
      <c r="A520" s="120">
        <v>46048.208333333489</v>
      </c>
      <c r="B520" s="28" t="s">
        <v>552</v>
      </c>
      <c r="C520" s="25" t="s">
        <v>427</v>
      </c>
      <c r="D520" s="25" t="s">
        <v>430</v>
      </c>
      <c r="E520" s="25" t="s">
        <v>423</v>
      </c>
      <c r="F520" s="29" t="s">
        <v>243</v>
      </c>
      <c r="G520" s="29" t="s">
        <v>19</v>
      </c>
      <c r="H520" s="29" t="s">
        <v>23</v>
      </c>
      <c r="I520" s="29" t="s">
        <v>269</v>
      </c>
      <c r="J520" s="29" t="s">
        <v>868</v>
      </c>
      <c r="K520" s="25" t="s">
        <v>252</v>
      </c>
      <c r="L520" s="25" t="s">
        <v>1720</v>
      </c>
      <c r="M520" s="25" t="s">
        <v>6392</v>
      </c>
      <c r="N520" s="25" t="s">
        <v>1418</v>
      </c>
      <c r="O520" s="25">
        <v>0</v>
      </c>
      <c r="P520" s="25" t="s">
        <v>6393</v>
      </c>
      <c r="Q520" s="28" t="s">
        <v>0</v>
      </c>
      <c r="R520" s="29" t="s">
        <v>1721</v>
      </c>
      <c r="S520" s="27" t="s">
        <v>1722</v>
      </c>
      <c r="T520" s="27" t="s">
        <v>1723</v>
      </c>
      <c r="U520" s="28" t="s">
        <v>253</v>
      </c>
      <c r="V520" s="26" t="s">
        <v>252</v>
      </c>
      <c r="W520" s="26" t="s">
        <v>557</v>
      </c>
      <c r="X520" s="26" t="s">
        <v>411</v>
      </c>
      <c r="Y520" s="37" t="s">
        <v>28</v>
      </c>
      <c r="Z520" s="37" t="s">
        <v>178</v>
      </c>
      <c r="AA520" s="37" t="s">
        <v>177</v>
      </c>
      <c r="AB520" s="30">
        <v>1000</v>
      </c>
      <c r="AC520" s="30">
        <v>1500</v>
      </c>
      <c r="AD520" s="31">
        <v>-500</v>
      </c>
      <c r="AE520" s="30">
        <v>100</v>
      </c>
      <c r="AF520" s="30">
        <v>100</v>
      </c>
      <c r="AG520" s="32">
        <v>900</v>
      </c>
      <c r="AH520" s="30">
        <v>100</v>
      </c>
      <c r="AI520" s="10" t="s">
        <v>573</v>
      </c>
      <c r="AJ520" s="30">
        <v>0</v>
      </c>
      <c r="AK520" s="30">
        <v>0</v>
      </c>
      <c r="AL520" s="30">
        <v>100</v>
      </c>
      <c r="AM520" s="30">
        <v>0</v>
      </c>
      <c r="AN520" s="30">
        <v>0</v>
      </c>
      <c r="AO520" s="30">
        <v>0</v>
      </c>
      <c r="AP520" s="30">
        <v>0</v>
      </c>
      <c r="AQ520" s="30">
        <v>0</v>
      </c>
      <c r="AR520" s="30">
        <v>0</v>
      </c>
      <c r="AS520" s="30">
        <v>0</v>
      </c>
      <c r="AT520" s="30">
        <v>0</v>
      </c>
      <c r="AU520" s="121">
        <v>0</v>
      </c>
      <c r="AV520" s="129" t="s">
        <v>1011</v>
      </c>
      <c r="AW520" s="129" t="s">
        <v>1011</v>
      </c>
      <c r="AX520" s="129" t="s">
        <v>23</v>
      </c>
    </row>
    <row r="521" spans="1:50" ht="24" x14ac:dyDescent="0.25">
      <c r="A521" s="120">
        <v>46048.208333333489</v>
      </c>
      <c r="B521" s="28" t="s">
        <v>552</v>
      </c>
      <c r="C521" s="25" t="s">
        <v>427</v>
      </c>
      <c r="D521" s="25" t="s">
        <v>430</v>
      </c>
      <c r="E521" s="25" t="s">
        <v>423</v>
      </c>
      <c r="F521" s="29" t="s">
        <v>243</v>
      </c>
      <c r="G521" s="29" t="s">
        <v>19</v>
      </c>
      <c r="H521" s="29" t="s">
        <v>23</v>
      </c>
      <c r="I521" s="29" t="s">
        <v>579</v>
      </c>
      <c r="J521" s="29" t="s">
        <v>868</v>
      </c>
      <c r="K521" s="25" t="s">
        <v>252</v>
      </c>
      <c r="L521" s="25" t="s">
        <v>1720</v>
      </c>
      <c r="M521" s="25" t="s">
        <v>6392</v>
      </c>
      <c r="N521" s="25" t="s">
        <v>1418</v>
      </c>
      <c r="O521" s="25">
        <v>0</v>
      </c>
      <c r="P521" s="25" t="s">
        <v>6393</v>
      </c>
      <c r="Q521" s="28" t="s">
        <v>0</v>
      </c>
      <c r="R521" s="29" t="s">
        <v>1721</v>
      </c>
      <c r="S521" s="27" t="s">
        <v>1722</v>
      </c>
      <c r="T521" s="27" t="s">
        <v>1723</v>
      </c>
      <c r="U521" s="28" t="s">
        <v>253</v>
      </c>
      <c r="V521" s="26" t="s">
        <v>252</v>
      </c>
      <c r="W521" s="26" t="s">
        <v>557</v>
      </c>
      <c r="X521" s="26" t="s">
        <v>411</v>
      </c>
      <c r="Y521" s="37" t="s">
        <v>25</v>
      </c>
      <c r="Z521" s="37" t="s">
        <v>92</v>
      </c>
      <c r="AA521" s="37" t="s">
        <v>95</v>
      </c>
      <c r="AB521" s="30">
        <v>1800</v>
      </c>
      <c r="AC521" s="30">
        <v>1000</v>
      </c>
      <c r="AD521" s="31">
        <v>800</v>
      </c>
      <c r="AE521" s="30">
        <v>70</v>
      </c>
      <c r="AF521" s="30">
        <v>70</v>
      </c>
      <c r="AG521" s="32">
        <v>1730</v>
      </c>
      <c r="AH521" s="30">
        <v>70</v>
      </c>
      <c r="AI521" s="10" t="s">
        <v>573</v>
      </c>
      <c r="AJ521" s="30">
        <v>0</v>
      </c>
      <c r="AK521" s="30">
        <v>0</v>
      </c>
      <c r="AL521" s="30">
        <v>0</v>
      </c>
      <c r="AM521" s="30">
        <v>0</v>
      </c>
      <c r="AN521" s="30">
        <v>0</v>
      </c>
      <c r="AO521" s="30">
        <v>70</v>
      </c>
      <c r="AP521" s="30">
        <v>0</v>
      </c>
      <c r="AQ521" s="30">
        <v>0</v>
      </c>
      <c r="AR521" s="30">
        <v>0</v>
      </c>
      <c r="AS521" s="30">
        <v>0</v>
      </c>
      <c r="AT521" s="30">
        <v>0</v>
      </c>
      <c r="AU521" s="121">
        <v>0</v>
      </c>
      <c r="AV521" s="129" t="s">
        <v>920</v>
      </c>
      <c r="AW521" s="129" t="s">
        <v>785</v>
      </c>
      <c r="AX521" s="129" t="s">
        <v>23</v>
      </c>
    </row>
    <row r="522" spans="1:50" ht="24" x14ac:dyDescent="0.25">
      <c r="A522" s="120">
        <v>46048.208333333489</v>
      </c>
      <c r="B522" s="28" t="s">
        <v>552</v>
      </c>
      <c r="C522" s="25" t="s">
        <v>427</v>
      </c>
      <c r="D522" s="25" t="s">
        <v>430</v>
      </c>
      <c r="E522" s="25" t="s">
        <v>423</v>
      </c>
      <c r="F522" s="29" t="s">
        <v>243</v>
      </c>
      <c r="G522" s="29" t="s">
        <v>19</v>
      </c>
      <c r="H522" s="29" t="s">
        <v>23</v>
      </c>
      <c r="I522" s="29" t="s">
        <v>579</v>
      </c>
      <c r="J522" s="29" t="s">
        <v>868</v>
      </c>
      <c r="K522" s="25" t="s">
        <v>252</v>
      </c>
      <c r="L522" s="25" t="s">
        <v>1720</v>
      </c>
      <c r="M522" s="25" t="s">
        <v>6392</v>
      </c>
      <c r="N522" s="25" t="s">
        <v>1418</v>
      </c>
      <c r="O522" s="25">
        <v>0</v>
      </c>
      <c r="P522" s="25" t="s">
        <v>6393</v>
      </c>
      <c r="Q522" s="28" t="s">
        <v>0</v>
      </c>
      <c r="R522" s="29" t="s">
        <v>1721</v>
      </c>
      <c r="S522" s="27" t="s">
        <v>1722</v>
      </c>
      <c r="T522" s="27" t="s">
        <v>1723</v>
      </c>
      <c r="U522" s="28" t="s">
        <v>253</v>
      </c>
      <c r="V522" s="26" t="s">
        <v>252</v>
      </c>
      <c r="W522" s="26" t="s">
        <v>557</v>
      </c>
      <c r="X522" s="26" t="s">
        <v>411</v>
      </c>
      <c r="Y522" s="37" t="s">
        <v>26</v>
      </c>
      <c r="Z522" s="37" t="s">
        <v>93</v>
      </c>
      <c r="AA522" s="37" t="s">
        <v>96</v>
      </c>
      <c r="AB522" s="30">
        <v>200</v>
      </c>
      <c r="AC522" s="30">
        <v>200</v>
      </c>
      <c r="AD522" s="31">
        <v>0</v>
      </c>
      <c r="AE522" s="30">
        <v>1490</v>
      </c>
      <c r="AF522" s="30">
        <v>1490</v>
      </c>
      <c r="AG522" s="32">
        <v>-1290</v>
      </c>
      <c r="AH522" s="30">
        <v>1490</v>
      </c>
      <c r="AI522" s="10" t="s">
        <v>573</v>
      </c>
      <c r="AJ522" s="30">
        <v>0</v>
      </c>
      <c r="AK522" s="30">
        <v>0</v>
      </c>
      <c r="AL522" s="30">
        <v>550</v>
      </c>
      <c r="AM522" s="30">
        <v>0</v>
      </c>
      <c r="AN522" s="30">
        <v>420</v>
      </c>
      <c r="AO522" s="30">
        <v>520</v>
      </c>
      <c r="AP522" s="30">
        <v>0</v>
      </c>
      <c r="AQ522" s="30">
        <v>0</v>
      </c>
      <c r="AR522" s="30">
        <v>0</v>
      </c>
      <c r="AS522" s="30">
        <v>0</v>
      </c>
      <c r="AT522" s="30">
        <v>0</v>
      </c>
      <c r="AU522" s="121">
        <v>0</v>
      </c>
      <c r="AV522" s="129" t="s">
        <v>784</v>
      </c>
      <c r="AW522" s="129" t="s">
        <v>796</v>
      </c>
      <c r="AX522" s="129" t="s">
        <v>23</v>
      </c>
    </row>
    <row r="523" spans="1:50" ht="24" x14ac:dyDescent="0.25">
      <c r="A523" s="120">
        <v>46048.208333333489</v>
      </c>
      <c r="B523" s="28" t="s">
        <v>552</v>
      </c>
      <c r="C523" s="25" t="s">
        <v>427</v>
      </c>
      <c r="D523" s="25" t="s">
        <v>430</v>
      </c>
      <c r="E523" s="25" t="s">
        <v>423</v>
      </c>
      <c r="F523" s="29" t="s">
        <v>243</v>
      </c>
      <c r="G523" s="29" t="s">
        <v>19</v>
      </c>
      <c r="H523" s="29" t="s">
        <v>23</v>
      </c>
      <c r="I523" s="29" t="s">
        <v>579</v>
      </c>
      <c r="J523" s="29" t="s">
        <v>868</v>
      </c>
      <c r="K523" s="25" t="s">
        <v>252</v>
      </c>
      <c r="L523" s="25" t="s">
        <v>1720</v>
      </c>
      <c r="M523" s="25" t="s">
        <v>6392</v>
      </c>
      <c r="N523" s="25" t="s">
        <v>1418</v>
      </c>
      <c r="O523" s="25">
        <v>0</v>
      </c>
      <c r="P523" s="25" t="s">
        <v>6393</v>
      </c>
      <c r="Q523" s="28" t="s">
        <v>0</v>
      </c>
      <c r="R523" s="29" t="s">
        <v>1721</v>
      </c>
      <c r="S523" s="27" t="s">
        <v>1722</v>
      </c>
      <c r="T523" s="27" t="s">
        <v>1723</v>
      </c>
      <c r="U523" s="28" t="s">
        <v>253</v>
      </c>
      <c r="V523" s="26" t="s">
        <v>252</v>
      </c>
      <c r="W523" s="26" t="s">
        <v>557</v>
      </c>
      <c r="X523" s="26" t="s">
        <v>411</v>
      </c>
      <c r="Y523" s="37" t="s">
        <v>24</v>
      </c>
      <c r="Z523" s="37" t="s">
        <v>66</v>
      </c>
      <c r="AA523" s="37" t="s">
        <v>67</v>
      </c>
      <c r="AB523" s="30">
        <v>700</v>
      </c>
      <c r="AC523" s="30">
        <v>700</v>
      </c>
      <c r="AD523" s="31">
        <v>0</v>
      </c>
      <c r="AE523" s="30">
        <v>839.7</v>
      </c>
      <c r="AF523" s="30">
        <v>839.7</v>
      </c>
      <c r="AG523" s="32">
        <v>-139.70000000000005</v>
      </c>
      <c r="AH523" s="30">
        <v>839.7</v>
      </c>
      <c r="AI523" s="10" t="s">
        <v>573</v>
      </c>
      <c r="AJ523" s="30">
        <v>0</v>
      </c>
      <c r="AK523" s="30">
        <v>0</v>
      </c>
      <c r="AL523" s="30">
        <v>295</v>
      </c>
      <c r="AM523" s="30">
        <v>0</v>
      </c>
      <c r="AN523" s="30">
        <v>298</v>
      </c>
      <c r="AO523" s="30">
        <v>246.7</v>
      </c>
      <c r="AP523" s="30">
        <v>0</v>
      </c>
      <c r="AQ523" s="30">
        <v>0</v>
      </c>
      <c r="AR523" s="30">
        <v>0</v>
      </c>
      <c r="AS523" s="30">
        <v>0</v>
      </c>
      <c r="AT523" s="30">
        <v>0</v>
      </c>
      <c r="AU523" s="121">
        <v>0</v>
      </c>
      <c r="AV523" s="129" t="s">
        <v>784</v>
      </c>
      <c r="AW523" s="129" t="s">
        <v>796</v>
      </c>
      <c r="AX523" s="129" t="s">
        <v>23</v>
      </c>
    </row>
    <row r="524" spans="1:50" ht="24" x14ac:dyDescent="0.25">
      <c r="A524" s="120">
        <v>46048.208333333489</v>
      </c>
      <c r="B524" s="28" t="s">
        <v>552</v>
      </c>
      <c r="C524" s="25" t="s">
        <v>427</v>
      </c>
      <c r="D524" s="25" t="s">
        <v>430</v>
      </c>
      <c r="E524" s="25" t="s">
        <v>423</v>
      </c>
      <c r="F524" s="29" t="s">
        <v>243</v>
      </c>
      <c r="G524" s="29" t="s">
        <v>19</v>
      </c>
      <c r="H524" s="29" t="s">
        <v>23</v>
      </c>
      <c r="I524" s="29" t="s">
        <v>579</v>
      </c>
      <c r="J524" s="29" t="s">
        <v>868</v>
      </c>
      <c r="K524" s="25" t="s">
        <v>252</v>
      </c>
      <c r="L524" s="25" t="s">
        <v>1720</v>
      </c>
      <c r="M524" s="25" t="s">
        <v>6392</v>
      </c>
      <c r="N524" s="25" t="s">
        <v>1418</v>
      </c>
      <c r="O524" s="25">
        <v>0</v>
      </c>
      <c r="P524" s="25" t="s">
        <v>6393</v>
      </c>
      <c r="Q524" s="28" t="s">
        <v>0</v>
      </c>
      <c r="R524" s="29" t="s">
        <v>1721</v>
      </c>
      <c r="S524" s="27" t="s">
        <v>1722</v>
      </c>
      <c r="T524" s="27" t="s">
        <v>1723</v>
      </c>
      <c r="U524" s="28" t="s">
        <v>253</v>
      </c>
      <c r="V524" s="26" t="s">
        <v>252</v>
      </c>
      <c r="W524" s="26" t="s">
        <v>557</v>
      </c>
      <c r="X524" s="26" t="s">
        <v>411</v>
      </c>
      <c r="Y524" s="37" t="s">
        <v>113</v>
      </c>
      <c r="Z524" s="37" t="s">
        <v>115</v>
      </c>
      <c r="AA524" s="37" t="s">
        <v>114</v>
      </c>
      <c r="AB524" s="30">
        <v>200</v>
      </c>
      <c r="AC524" s="30">
        <v>200</v>
      </c>
      <c r="AD524" s="31">
        <v>0</v>
      </c>
      <c r="AE524" s="30">
        <v>90</v>
      </c>
      <c r="AF524" s="30">
        <v>90</v>
      </c>
      <c r="AG524" s="32">
        <v>110</v>
      </c>
      <c r="AH524" s="30">
        <v>90</v>
      </c>
      <c r="AI524" s="10" t="s">
        <v>573</v>
      </c>
      <c r="AJ524" s="30">
        <v>0</v>
      </c>
      <c r="AK524" s="30">
        <v>0</v>
      </c>
      <c r="AL524" s="30">
        <v>90</v>
      </c>
      <c r="AM524" s="30">
        <v>0</v>
      </c>
      <c r="AN524" s="30">
        <v>0</v>
      </c>
      <c r="AO524" s="30">
        <v>0</v>
      </c>
      <c r="AP524" s="30">
        <v>0</v>
      </c>
      <c r="AQ524" s="30">
        <v>0</v>
      </c>
      <c r="AR524" s="30">
        <v>0</v>
      </c>
      <c r="AS524" s="30">
        <v>0</v>
      </c>
      <c r="AT524" s="30">
        <v>0</v>
      </c>
      <c r="AU524" s="121">
        <v>0</v>
      </c>
      <c r="AV524" s="129" t="s">
        <v>784</v>
      </c>
      <c r="AW524" s="129" t="s">
        <v>785</v>
      </c>
      <c r="AX524" s="129" t="s">
        <v>23</v>
      </c>
    </row>
    <row r="525" spans="1:50" ht="24" x14ac:dyDescent="0.25">
      <c r="A525" s="120">
        <v>46048.208333333489</v>
      </c>
      <c r="B525" s="28" t="s">
        <v>552</v>
      </c>
      <c r="C525" s="25" t="s">
        <v>427</v>
      </c>
      <c r="D525" s="25" t="s">
        <v>430</v>
      </c>
      <c r="E525" s="25" t="s">
        <v>423</v>
      </c>
      <c r="F525" s="29" t="s">
        <v>243</v>
      </c>
      <c r="G525" s="29" t="s">
        <v>19</v>
      </c>
      <c r="H525" s="29" t="s">
        <v>23</v>
      </c>
      <c r="I525" s="29" t="s">
        <v>579</v>
      </c>
      <c r="J525" s="29" t="s">
        <v>868</v>
      </c>
      <c r="K525" s="25" t="s">
        <v>252</v>
      </c>
      <c r="L525" s="25" t="s">
        <v>1720</v>
      </c>
      <c r="M525" s="25" t="s">
        <v>6392</v>
      </c>
      <c r="N525" s="25" t="s">
        <v>1418</v>
      </c>
      <c r="O525" s="25">
        <v>0</v>
      </c>
      <c r="P525" s="25" t="s">
        <v>6393</v>
      </c>
      <c r="Q525" s="28" t="s">
        <v>0</v>
      </c>
      <c r="R525" s="29" t="s">
        <v>1721</v>
      </c>
      <c r="S525" s="27" t="s">
        <v>1722</v>
      </c>
      <c r="T525" s="27" t="s">
        <v>1723</v>
      </c>
      <c r="U525" s="28" t="s">
        <v>253</v>
      </c>
      <c r="V525" s="26" t="s">
        <v>252</v>
      </c>
      <c r="W525" s="26" t="s">
        <v>557</v>
      </c>
      <c r="X525" s="26" t="s">
        <v>411</v>
      </c>
      <c r="Y525" s="37" t="s">
        <v>27</v>
      </c>
      <c r="Z525" s="37" t="s">
        <v>94</v>
      </c>
      <c r="AA525" s="37" t="s">
        <v>97</v>
      </c>
      <c r="AB525" s="30">
        <v>1500</v>
      </c>
      <c r="AC525" s="30">
        <v>1800</v>
      </c>
      <c r="AD525" s="31">
        <v>-300</v>
      </c>
      <c r="AE525" s="30">
        <v>87</v>
      </c>
      <c r="AF525" s="30">
        <v>87</v>
      </c>
      <c r="AG525" s="32">
        <v>1413</v>
      </c>
      <c r="AH525" s="30">
        <v>87</v>
      </c>
      <c r="AI525" s="10" t="s">
        <v>573</v>
      </c>
      <c r="AJ525" s="30">
        <v>0</v>
      </c>
      <c r="AK525" s="30">
        <v>0</v>
      </c>
      <c r="AL525" s="30">
        <v>25</v>
      </c>
      <c r="AM525" s="30">
        <v>0</v>
      </c>
      <c r="AN525" s="30">
        <v>17</v>
      </c>
      <c r="AO525" s="30">
        <v>45</v>
      </c>
      <c r="AP525" s="30">
        <v>0</v>
      </c>
      <c r="AQ525" s="30">
        <v>0</v>
      </c>
      <c r="AR525" s="30">
        <v>0</v>
      </c>
      <c r="AS525" s="30">
        <v>0</v>
      </c>
      <c r="AT525" s="30">
        <v>0</v>
      </c>
      <c r="AU525" s="121">
        <v>0</v>
      </c>
      <c r="AV525" s="129" t="s">
        <v>1011</v>
      </c>
      <c r="AW525" s="129" t="s">
        <v>1011</v>
      </c>
      <c r="AX525" s="129" t="s">
        <v>23</v>
      </c>
    </row>
    <row r="526" spans="1:50" ht="24" x14ac:dyDescent="0.25">
      <c r="A526" s="120">
        <v>46048.208333333489</v>
      </c>
      <c r="B526" s="28" t="s">
        <v>552</v>
      </c>
      <c r="C526" s="25" t="s">
        <v>427</v>
      </c>
      <c r="D526" s="25" t="s">
        <v>430</v>
      </c>
      <c r="E526" s="25" t="s">
        <v>423</v>
      </c>
      <c r="F526" s="29" t="s">
        <v>243</v>
      </c>
      <c r="G526" s="29" t="s">
        <v>19</v>
      </c>
      <c r="H526" s="29" t="s">
        <v>23</v>
      </c>
      <c r="I526" s="29" t="s">
        <v>269</v>
      </c>
      <c r="J526" s="29" t="s">
        <v>868</v>
      </c>
      <c r="K526" s="25" t="s">
        <v>256</v>
      </c>
      <c r="L526" s="25" t="s">
        <v>1720</v>
      </c>
      <c r="M526" s="25" t="s">
        <v>6392</v>
      </c>
      <c r="N526" s="25" t="s">
        <v>1418</v>
      </c>
      <c r="O526" s="25">
        <v>0</v>
      </c>
      <c r="P526" s="25" t="s">
        <v>6393</v>
      </c>
      <c r="Q526" s="28" t="s">
        <v>0</v>
      </c>
      <c r="R526" s="29" t="s">
        <v>1721</v>
      </c>
      <c r="S526" s="27" t="s">
        <v>1722</v>
      </c>
      <c r="T526" s="27" t="s">
        <v>1723</v>
      </c>
      <c r="U526" s="28" t="s">
        <v>257</v>
      </c>
      <c r="V526" s="26" t="s">
        <v>256</v>
      </c>
      <c r="W526" s="26" t="s">
        <v>559</v>
      </c>
      <c r="X526" s="26" t="s">
        <v>411</v>
      </c>
      <c r="Y526" s="37" t="s">
        <v>101</v>
      </c>
      <c r="Z526" s="37" t="s">
        <v>103</v>
      </c>
      <c r="AA526" s="37" t="s">
        <v>102</v>
      </c>
      <c r="AB526" s="30">
        <v>0</v>
      </c>
      <c r="AC526" s="30">
        <v>810</v>
      </c>
      <c r="AD526" s="31">
        <v>-810</v>
      </c>
      <c r="AE526" s="30">
        <v>629.79999999999995</v>
      </c>
      <c r="AF526" s="30">
        <v>629.79999999999995</v>
      </c>
      <c r="AG526" s="32">
        <v>-629.79999999999995</v>
      </c>
      <c r="AH526" s="30">
        <v>629.79999999999995</v>
      </c>
      <c r="AI526" s="10" t="s">
        <v>573</v>
      </c>
      <c r="AJ526" s="30">
        <v>0</v>
      </c>
      <c r="AK526" s="30">
        <v>0</v>
      </c>
      <c r="AL526" s="30">
        <v>0</v>
      </c>
      <c r="AM526" s="30">
        <v>0</v>
      </c>
      <c r="AN526" s="30">
        <v>550.5</v>
      </c>
      <c r="AO526" s="30">
        <v>79.3</v>
      </c>
      <c r="AP526" s="30">
        <v>0</v>
      </c>
      <c r="AQ526" s="30">
        <v>0</v>
      </c>
      <c r="AR526" s="30">
        <v>0</v>
      </c>
      <c r="AS526" s="30">
        <v>0</v>
      </c>
      <c r="AT526" s="30">
        <v>0</v>
      </c>
      <c r="AU526" s="121">
        <v>0</v>
      </c>
      <c r="AV526" s="129" t="s">
        <v>1011</v>
      </c>
      <c r="AW526" s="129" t="s">
        <v>1011</v>
      </c>
      <c r="AX526" s="129" t="s">
        <v>23</v>
      </c>
    </row>
    <row r="527" spans="1:50" ht="24" x14ac:dyDescent="0.25">
      <c r="A527" s="120">
        <v>46048.208333333489</v>
      </c>
      <c r="B527" s="28" t="s">
        <v>552</v>
      </c>
      <c r="C527" s="25" t="s">
        <v>427</v>
      </c>
      <c r="D527" s="25" t="s">
        <v>430</v>
      </c>
      <c r="E527" s="25" t="s">
        <v>423</v>
      </c>
      <c r="F527" s="29" t="s">
        <v>243</v>
      </c>
      <c r="G527" s="29" t="s">
        <v>19</v>
      </c>
      <c r="H527" s="29" t="s">
        <v>23</v>
      </c>
      <c r="I527" s="29" t="s">
        <v>269</v>
      </c>
      <c r="J527" s="29" t="s">
        <v>868</v>
      </c>
      <c r="K527" s="25" t="s">
        <v>256</v>
      </c>
      <c r="L527" s="25" t="s">
        <v>1720</v>
      </c>
      <c r="M527" s="25" t="s">
        <v>6392</v>
      </c>
      <c r="N527" s="25" t="s">
        <v>1418</v>
      </c>
      <c r="O527" s="25">
        <v>0</v>
      </c>
      <c r="P527" s="25" t="s">
        <v>6393</v>
      </c>
      <c r="Q527" s="28" t="s">
        <v>0</v>
      </c>
      <c r="R527" s="29" t="s">
        <v>1721</v>
      </c>
      <c r="S527" s="27" t="s">
        <v>1722</v>
      </c>
      <c r="T527" s="27" t="s">
        <v>1723</v>
      </c>
      <c r="U527" s="28" t="s">
        <v>257</v>
      </c>
      <c r="V527" s="26" t="s">
        <v>256</v>
      </c>
      <c r="W527" s="26" t="s">
        <v>559</v>
      </c>
      <c r="X527" s="26" t="s">
        <v>411</v>
      </c>
      <c r="Y527" s="37" t="s">
        <v>28</v>
      </c>
      <c r="Z527" s="37" t="s">
        <v>178</v>
      </c>
      <c r="AA527" s="37" t="s">
        <v>177</v>
      </c>
      <c r="AB527" s="30">
        <v>700</v>
      </c>
      <c r="AC527" s="30">
        <v>3000</v>
      </c>
      <c r="AD527" s="31">
        <v>-2300</v>
      </c>
      <c r="AE527" s="30">
        <v>3348</v>
      </c>
      <c r="AF527" s="30">
        <v>3348</v>
      </c>
      <c r="AG527" s="32">
        <v>-2648</v>
      </c>
      <c r="AH527" s="30">
        <v>3348</v>
      </c>
      <c r="AI527" s="10" t="s">
        <v>573</v>
      </c>
      <c r="AJ527" s="30">
        <v>0</v>
      </c>
      <c r="AK527" s="30">
        <v>2070</v>
      </c>
      <c r="AL527" s="30">
        <v>800</v>
      </c>
      <c r="AM527" s="30">
        <v>100</v>
      </c>
      <c r="AN527" s="30">
        <v>28</v>
      </c>
      <c r="AO527" s="30">
        <v>50</v>
      </c>
      <c r="AP527" s="30">
        <v>300</v>
      </c>
      <c r="AQ527" s="30">
        <v>0</v>
      </c>
      <c r="AR527" s="30">
        <v>0</v>
      </c>
      <c r="AS527" s="30">
        <v>0</v>
      </c>
      <c r="AT527" s="30">
        <v>0</v>
      </c>
      <c r="AU527" s="121">
        <v>0</v>
      </c>
      <c r="AV527" s="129" t="s">
        <v>1011</v>
      </c>
      <c r="AW527" s="129" t="s">
        <v>1011</v>
      </c>
      <c r="AX527" s="129" t="s">
        <v>23</v>
      </c>
    </row>
    <row r="528" spans="1:50" ht="24" x14ac:dyDescent="0.25">
      <c r="A528" s="120">
        <v>46048.208333333489</v>
      </c>
      <c r="B528" s="28" t="s">
        <v>552</v>
      </c>
      <c r="C528" s="25" t="s">
        <v>427</v>
      </c>
      <c r="D528" s="25" t="s">
        <v>430</v>
      </c>
      <c r="E528" s="25" t="s">
        <v>423</v>
      </c>
      <c r="F528" s="29" t="s">
        <v>243</v>
      </c>
      <c r="G528" s="29" t="s">
        <v>19</v>
      </c>
      <c r="H528" s="29" t="s">
        <v>23</v>
      </c>
      <c r="I528" s="29" t="s">
        <v>579</v>
      </c>
      <c r="J528" s="29" t="s">
        <v>868</v>
      </c>
      <c r="K528" s="25" t="s">
        <v>256</v>
      </c>
      <c r="L528" s="25" t="s">
        <v>1720</v>
      </c>
      <c r="M528" s="25" t="s">
        <v>6392</v>
      </c>
      <c r="N528" s="25" t="s">
        <v>1418</v>
      </c>
      <c r="O528" s="25">
        <v>0</v>
      </c>
      <c r="P528" s="25" t="s">
        <v>6393</v>
      </c>
      <c r="Q528" s="28" t="s">
        <v>0</v>
      </c>
      <c r="R528" s="29" t="s">
        <v>1721</v>
      </c>
      <c r="S528" s="27" t="s">
        <v>1722</v>
      </c>
      <c r="T528" s="27" t="s">
        <v>1723</v>
      </c>
      <c r="U528" s="28" t="s">
        <v>257</v>
      </c>
      <c r="V528" s="26" t="s">
        <v>256</v>
      </c>
      <c r="W528" s="26" t="s">
        <v>559</v>
      </c>
      <c r="X528" s="26" t="s">
        <v>411</v>
      </c>
      <c r="Y528" s="37" t="s">
        <v>25</v>
      </c>
      <c r="Z528" s="37" t="s">
        <v>92</v>
      </c>
      <c r="AA528" s="37" t="s">
        <v>95</v>
      </c>
      <c r="AB528" s="30">
        <v>3000</v>
      </c>
      <c r="AC528" s="30">
        <v>500</v>
      </c>
      <c r="AD528" s="31">
        <v>2500</v>
      </c>
      <c r="AE528" s="30">
        <v>400</v>
      </c>
      <c r="AF528" s="30">
        <v>400</v>
      </c>
      <c r="AG528" s="32">
        <v>2600</v>
      </c>
      <c r="AH528" s="30">
        <v>400</v>
      </c>
      <c r="AI528" s="10" t="s">
        <v>573</v>
      </c>
      <c r="AJ528" s="30">
        <v>0</v>
      </c>
      <c r="AK528" s="30">
        <v>130</v>
      </c>
      <c r="AL528" s="30">
        <v>0</v>
      </c>
      <c r="AM528" s="30">
        <v>0</v>
      </c>
      <c r="AN528" s="30">
        <v>140</v>
      </c>
      <c r="AO528" s="30">
        <v>130</v>
      </c>
      <c r="AP528" s="30">
        <v>0</v>
      </c>
      <c r="AQ528" s="30">
        <v>0</v>
      </c>
      <c r="AR528" s="30">
        <v>0</v>
      </c>
      <c r="AS528" s="30">
        <v>0</v>
      </c>
      <c r="AT528" s="30">
        <v>0</v>
      </c>
      <c r="AU528" s="121">
        <v>0</v>
      </c>
      <c r="AV528" s="129" t="s">
        <v>920</v>
      </c>
      <c r="AW528" s="129" t="s">
        <v>785</v>
      </c>
      <c r="AX528" s="129" t="s">
        <v>23</v>
      </c>
    </row>
    <row r="529" spans="1:50" ht="24" x14ac:dyDescent="0.25">
      <c r="A529" s="120">
        <v>46048.208333333489</v>
      </c>
      <c r="B529" s="28" t="s">
        <v>552</v>
      </c>
      <c r="C529" s="25" t="s">
        <v>427</v>
      </c>
      <c r="D529" s="25" t="s">
        <v>430</v>
      </c>
      <c r="E529" s="25" t="s">
        <v>423</v>
      </c>
      <c r="F529" s="29" t="s">
        <v>243</v>
      </c>
      <c r="G529" s="29" t="s">
        <v>19</v>
      </c>
      <c r="H529" s="29" t="s">
        <v>23</v>
      </c>
      <c r="I529" s="29" t="s">
        <v>579</v>
      </c>
      <c r="J529" s="29" t="s">
        <v>868</v>
      </c>
      <c r="K529" s="25" t="s">
        <v>256</v>
      </c>
      <c r="L529" s="25" t="s">
        <v>1720</v>
      </c>
      <c r="M529" s="25" t="s">
        <v>6392</v>
      </c>
      <c r="N529" s="25" t="s">
        <v>1418</v>
      </c>
      <c r="O529" s="25">
        <v>0</v>
      </c>
      <c r="P529" s="25" t="s">
        <v>6393</v>
      </c>
      <c r="Q529" s="28" t="s">
        <v>0</v>
      </c>
      <c r="R529" s="29" t="s">
        <v>1721</v>
      </c>
      <c r="S529" s="27" t="s">
        <v>1722</v>
      </c>
      <c r="T529" s="27" t="s">
        <v>1723</v>
      </c>
      <c r="U529" s="28" t="s">
        <v>257</v>
      </c>
      <c r="V529" s="26" t="s">
        <v>256</v>
      </c>
      <c r="W529" s="26" t="s">
        <v>559</v>
      </c>
      <c r="X529" s="26" t="s">
        <v>411</v>
      </c>
      <c r="Y529" s="37" t="s">
        <v>26</v>
      </c>
      <c r="Z529" s="37" t="s">
        <v>93</v>
      </c>
      <c r="AA529" s="37" t="s">
        <v>96</v>
      </c>
      <c r="AB529" s="30">
        <v>4010</v>
      </c>
      <c r="AC529" s="30">
        <v>-1010</v>
      </c>
      <c r="AD529" s="31">
        <v>5020</v>
      </c>
      <c r="AE529" s="30">
        <v>2292</v>
      </c>
      <c r="AF529" s="30">
        <v>2292</v>
      </c>
      <c r="AG529" s="32">
        <v>1718</v>
      </c>
      <c r="AH529" s="30">
        <v>2292</v>
      </c>
      <c r="AI529" s="10" t="s">
        <v>573</v>
      </c>
      <c r="AJ529" s="30">
        <v>0</v>
      </c>
      <c r="AK529" s="30">
        <v>0</v>
      </c>
      <c r="AL529" s="30">
        <v>31</v>
      </c>
      <c r="AM529" s="30">
        <v>111</v>
      </c>
      <c r="AN529" s="30">
        <v>667</v>
      </c>
      <c r="AO529" s="30">
        <v>923</v>
      </c>
      <c r="AP529" s="30">
        <v>560</v>
      </c>
      <c r="AQ529" s="30">
        <v>0</v>
      </c>
      <c r="AR529" s="30">
        <v>0</v>
      </c>
      <c r="AS529" s="30">
        <v>0</v>
      </c>
      <c r="AT529" s="30">
        <v>0</v>
      </c>
      <c r="AU529" s="121">
        <v>0</v>
      </c>
      <c r="AV529" s="129" t="s">
        <v>1011</v>
      </c>
      <c r="AW529" s="129" t="s">
        <v>1011</v>
      </c>
      <c r="AX529" s="129" t="s">
        <v>23</v>
      </c>
    </row>
    <row r="530" spans="1:50" ht="24" x14ac:dyDescent="0.25">
      <c r="A530" s="120">
        <v>46048.208333333489</v>
      </c>
      <c r="B530" s="28" t="s">
        <v>552</v>
      </c>
      <c r="C530" s="25" t="s">
        <v>427</v>
      </c>
      <c r="D530" s="25" t="s">
        <v>430</v>
      </c>
      <c r="E530" s="25" t="s">
        <v>423</v>
      </c>
      <c r="F530" s="29" t="s">
        <v>243</v>
      </c>
      <c r="G530" s="29" t="s">
        <v>19</v>
      </c>
      <c r="H530" s="29" t="s">
        <v>23</v>
      </c>
      <c r="I530" s="29" t="s">
        <v>579</v>
      </c>
      <c r="J530" s="29" t="s">
        <v>868</v>
      </c>
      <c r="K530" s="25" t="s">
        <v>256</v>
      </c>
      <c r="L530" s="25" t="s">
        <v>1720</v>
      </c>
      <c r="M530" s="25" t="s">
        <v>6392</v>
      </c>
      <c r="N530" s="25" t="s">
        <v>1418</v>
      </c>
      <c r="O530" s="25">
        <v>0</v>
      </c>
      <c r="P530" s="25" t="s">
        <v>6393</v>
      </c>
      <c r="Q530" s="28" t="s">
        <v>0</v>
      </c>
      <c r="R530" s="29" t="s">
        <v>1721</v>
      </c>
      <c r="S530" s="27" t="s">
        <v>1722</v>
      </c>
      <c r="T530" s="27" t="s">
        <v>1723</v>
      </c>
      <c r="U530" s="28" t="s">
        <v>257</v>
      </c>
      <c r="V530" s="26" t="s">
        <v>256</v>
      </c>
      <c r="W530" s="26" t="s">
        <v>559</v>
      </c>
      <c r="X530" s="26" t="s">
        <v>411</v>
      </c>
      <c r="Y530" s="37" t="s">
        <v>24</v>
      </c>
      <c r="Z530" s="37" t="s">
        <v>66</v>
      </c>
      <c r="AA530" s="37" t="s">
        <v>67</v>
      </c>
      <c r="AB530" s="30">
        <v>500</v>
      </c>
      <c r="AC530" s="30">
        <v>700</v>
      </c>
      <c r="AD530" s="31">
        <v>-200</v>
      </c>
      <c r="AE530" s="30">
        <v>3551.67</v>
      </c>
      <c r="AF530" s="30">
        <v>3551.67</v>
      </c>
      <c r="AG530" s="32">
        <v>-3051.67</v>
      </c>
      <c r="AH530" s="30">
        <v>3551.67</v>
      </c>
      <c r="AI530" s="10" t="s">
        <v>573</v>
      </c>
      <c r="AJ530" s="30">
        <v>0</v>
      </c>
      <c r="AK530" s="30">
        <v>420.5</v>
      </c>
      <c r="AL530" s="30">
        <v>518</v>
      </c>
      <c r="AM530" s="30">
        <v>547</v>
      </c>
      <c r="AN530" s="30">
        <v>1021.9</v>
      </c>
      <c r="AO530" s="30">
        <v>972.27</v>
      </c>
      <c r="AP530" s="30">
        <v>72</v>
      </c>
      <c r="AQ530" s="30">
        <v>0</v>
      </c>
      <c r="AR530" s="30">
        <v>0</v>
      </c>
      <c r="AS530" s="30">
        <v>0</v>
      </c>
      <c r="AT530" s="30">
        <v>0</v>
      </c>
      <c r="AU530" s="121">
        <v>0</v>
      </c>
      <c r="AV530" s="129" t="s">
        <v>1011</v>
      </c>
      <c r="AW530" s="129" t="s">
        <v>1011</v>
      </c>
      <c r="AX530" s="129" t="s">
        <v>23</v>
      </c>
    </row>
    <row r="531" spans="1:50" ht="24" x14ac:dyDescent="0.25">
      <c r="A531" s="120">
        <v>46048.208333333489</v>
      </c>
      <c r="B531" s="28" t="s">
        <v>552</v>
      </c>
      <c r="C531" s="25" t="s">
        <v>427</v>
      </c>
      <c r="D531" s="25" t="s">
        <v>430</v>
      </c>
      <c r="E531" s="25" t="s">
        <v>423</v>
      </c>
      <c r="F531" s="29" t="s">
        <v>243</v>
      </c>
      <c r="G531" s="29" t="s">
        <v>19</v>
      </c>
      <c r="H531" s="29" t="s">
        <v>23</v>
      </c>
      <c r="I531" s="29" t="s">
        <v>579</v>
      </c>
      <c r="J531" s="29" t="s">
        <v>868</v>
      </c>
      <c r="K531" s="25" t="s">
        <v>256</v>
      </c>
      <c r="L531" s="25" t="s">
        <v>1720</v>
      </c>
      <c r="M531" s="25" t="s">
        <v>6392</v>
      </c>
      <c r="N531" s="25" t="s">
        <v>1418</v>
      </c>
      <c r="O531" s="25">
        <v>0</v>
      </c>
      <c r="P531" s="25" t="s">
        <v>6393</v>
      </c>
      <c r="Q531" s="28" t="s">
        <v>0</v>
      </c>
      <c r="R531" s="29" t="s">
        <v>1721</v>
      </c>
      <c r="S531" s="27" t="s">
        <v>1722</v>
      </c>
      <c r="T531" s="27" t="s">
        <v>1723</v>
      </c>
      <c r="U531" s="28" t="s">
        <v>257</v>
      </c>
      <c r="V531" s="26" t="s">
        <v>256</v>
      </c>
      <c r="W531" s="26" t="s">
        <v>559</v>
      </c>
      <c r="X531" s="26" t="s">
        <v>411</v>
      </c>
      <c r="Y531" s="37" t="s">
        <v>113</v>
      </c>
      <c r="Z531" s="37" t="s">
        <v>115</v>
      </c>
      <c r="AA531" s="37" t="s">
        <v>114</v>
      </c>
      <c r="AB531" s="30">
        <v>3800</v>
      </c>
      <c r="AC531" s="30">
        <v>3200</v>
      </c>
      <c r="AD531" s="31">
        <v>600</v>
      </c>
      <c r="AE531" s="30">
        <v>339</v>
      </c>
      <c r="AF531" s="30">
        <v>339</v>
      </c>
      <c r="AG531" s="32">
        <v>3461</v>
      </c>
      <c r="AH531" s="30">
        <v>339</v>
      </c>
      <c r="AI531" s="10" t="s">
        <v>573</v>
      </c>
      <c r="AJ531" s="30">
        <v>0</v>
      </c>
      <c r="AK531" s="30">
        <v>63</v>
      </c>
      <c r="AL531" s="30">
        <v>123</v>
      </c>
      <c r="AM531" s="30">
        <v>18</v>
      </c>
      <c r="AN531" s="30">
        <v>13</v>
      </c>
      <c r="AO531" s="30">
        <v>109</v>
      </c>
      <c r="AP531" s="30">
        <v>13</v>
      </c>
      <c r="AQ531" s="30">
        <v>0</v>
      </c>
      <c r="AR531" s="30">
        <v>0</v>
      </c>
      <c r="AS531" s="30">
        <v>0</v>
      </c>
      <c r="AT531" s="30">
        <v>0</v>
      </c>
      <c r="AU531" s="121">
        <v>0</v>
      </c>
      <c r="AV531" s="129" t="s">
        <v>920</v>
      </c>
      <c r="AW531" s="129" t="s">
        <v>785</v>
      </c>
      <c r="AX531" s="129" t="s">
        <v>23</v>
      </c>
    </row>
    <row r="532" spans="1:50" ht="24" x14ac:dyDescent="0.25">
      <c r="A532" s="120">
        <v>46048.208333333489</v>
      </c>
      <c r="B532" s="28" t="s">
        <v>552</v>
      </c>
      <c r="C532" s="25" t="s">
        <v>427</v>
      </c>
      <c r="D532" s="25" t="s">
        <v>430</v>
      </c>
      <c r="E532" s="25" t="s">
        <v>423</v>
      </c>
      <c r="F532" s="29" t="s">
        <v>243</v>
      </c>
      <c r="G532" s="29" t="s">
        <v>19</v>
      </c>
      <c r="H532" s="29" t="s">
        <v>23</v>
      </c>
      <c r="I532" s="29" t="s">
        <v>579</v>
      </c>
      <c r="J532" s="29" t="s">
        <v>868</v>
      </c>
      <c r="K532" s="25" t="s">
        <v>256</v>
      </c>
      <c r="L532" s="25" t="s">
        <v>1720</v>
      </c>
      <c r="M532" s="25" t="s">
        <v>6392</v>
      </c>
      <c r="N532" s="25" t="s">
        <v>1418</v>
      </c>
      <c r="O532" s="25">
        <v>0</v>
      </c>
      <c r="P532" s="25" t="s">
        <v>6393</v>
      </c>
      <c r="Q532" s="28" t="s">
        <v>0</v>
      </c>
      <c r="R532" s="29" t="s">
        <v>1721</v>
      </c>
      <c r="S532" s="27" t="s">
        <v>1722</v>
      </c>
      <c r="T532" s="27" t="s">
        <v>1723</v>
      </c>
      <c r="U532" s="28" t="s">
        <v>257</v>
      </c>
      <c r="V532" s="26" t="s">
        <v>256</v>
      </c>
      <c r="W532" s="26" t="s">
        <v>559</v>
      </c>
      <c r="X532" s="26" t="s">
        <v>411</v>
      </c>
      <c r="Y532" s="37" t="s">
        <v>27</v>
      </c>
      <c r="Z532" s="37" t="s">
        <v>94</v>
      </c>
      <c r="AA532" s="37" t="s">
        <v>97</v>
      </c>
      <c r="AB532" s="30">
        <v>300</v>
      </c>
      <c r="AC532" s="30">
        <v>3800</v>
      </c>
      <c r="AD532" s="31">
        <v>-3500</v>
      </c>
      <c r="AE532" s="30">
        <v>358</v>
      </c>
      <c r="AF532" s="30">
        <v>358</v>
      </c>
      <c r="AG532" s="32">
        <v>-58</v>
      </c>
      <c r="AH532" s="30">
        <v>358</v>
      </c>
      <c r="AI532" s="10" t="s">
        <v>573</v>
      </c>
      <c r="AJ532" s="30">
        <v>0</v>
      </c>
      <c r="AK532" s="30">
        <v>65</v>
      </c>
      <c r="AL532" s="30">
        <v>22</v>
      </c>
      <c r="AM532" s="30">
        <v>47</v>
      </c>
      <c r="AN532" s="30">
        <v>33</v>
      </c>
      <c r="AO532" s="30">
        <v>135</v>
      </c>
      <c r="AP532" s="30">
        <v>56</v>
      </c>
      <c r="AQ532" s="30">
        <v>0</v>
      </c>
      <c r="AR532" s="30">
        <v>0</v>
      </c>
      <c r="AS532" s="30">
        <v>0</v>
      </c>
      <c r="AT532" s="30">
        <v>0</v>
      </c>
      <c r="AU532" s="121">
        <v>0</v>
      </c>
      <c r="AV532" s="129" t="s">
        <v>1011</v>
      </c>
      <c r="AW532" s="129" t="s">
        <v>1011</v>
      </c>
      <c r="AX532" s="129" t="s">
        <v>23</v>
      </c>
    </row>
    <row r="533" spans="1:50" ht="24" x14ac:dyDescent="0.25">
      <c r="A533" s="120">
        <v>46048.208333333489</v>
      </c>
      <c r="B533" s="28" t="s">
        <v>552</v>
      </c>
      <c r="C533" s="25" t="s">
        <v>427</v>
      </c>
      <c r="D533" s="25" t="s">
        <v>430</v>
      </c>
      <c r="E533" s="25" t="s">
        <v>423</v>
      </c>
      <c r="F533" s="29" t="s">
        <v>243</v>
      </c>
      <c r="G533" s="29" t="s">
        <v>19</v>
      </c>
      <c r="H533" s="29" t="s">
        <v>23</v>
      </c>
      <c r="I533" s="29" t="s">
        <v>269</v>
      </c>
      <c r="J533" s="29" t="s">
        <v>868</v>
      </c>
      <c r="K533" s="25" t="s">
        <v>258</v>
      </c>
      <c r="L533" s="25" t="s">
        <v>1720</v>
      </c>
      <c r="M533" s="25" t="s">
        <v>6392</v>
      </c>
      <c r="N533" s="25" t="s">
        <v>1418</v>
      </c>
      <c r="O533" s="25">
        <v>0</v>
      </c>
      <c r="P533" s="25" t="s">
        <v>6393</v>
      </c>
      <c r="Q533" s="28" t="s">
        <v>0</v>
      </c>
      <c r="R533" s="29" t="s">
        <v>1721</v>
      </c>
      <c r="S533" s="27" t="s">
        <v>1722</v>
      </c>
      <c r="T533" s="27" t="s">
        <v>1723</v>
      </c>
      <c r="U533" s="28" t="s">
        <v>259</v>
      </c>
      <c r="V533" s="26" t="s">
        <v>258</v>
      </c>
      <c r="W533" s="26" t="s">
        <v>560</v>
      </c>
      <c r="X533" s="26" t="s">
        <v>411</v>
      </c>
      <c r="Y533" s="37" t="s">
        <v>28</v>
      </c>
      <c r="Z533" s="37" t="s">
        <v>178</v>
      </c>
      <c r="AA533" s="37" t="s">
        <v>177</v>
      </c>
      <c r="AB533" s="30">
        <v>2337</v>
      </c>
      <c r="AC533" s="30">
        <v>100</v>
      </c>
      <c r="AD533" s="31">
        <v>2237</v>
      </c>
      <c r="AE533" s="30">
        <v>1855</v>
      </c>
      <c r="AF533" s="30">
        <v>1855</v>
      </c>
      <c r="AG533" s="32">
        <v>482</v>
      </c>
      <c r="AH533" s="30">
        <v>1855</v>
      </c>
      <c r="AI533" s="10" t="s">
        <v>573</v>
      </c>
      <c r="AJ533" s="30">
        <v>0</v>
      </c>
      <c r="AK533" s="30">
        <v>0</v>
      </c>
      <c r="AL533" s="30">
        <v>323</v>
      </c>
      <c r="AM533" s="30">
        <v>651</v>
      </c>
      <c r="AN533" s="30">
        <v>713</v>
      </c>
      <c r="AO533" s="30">
        <v>0</v>
      </c>
      <c r="AP533" s="30">
        <v>168</v>
      </c>
      <c r="AQ533" s="30">
        <v>0</v>
      </c>
      <c r="AR533" s="30">
        <v>0</v>
      </c>
      <c r="AS533" s="30">
        <v>0</v>
      </c>
      <c r="AT533" s="30">
        <v>0</v>
      </c>
      <c r="AU533" s="121">
        <v>0</v>
      </c>
      <c r="AV533" s="129" t="s">
        <v>920</v>
      </c>
      <c r="AW533" s="129" t="s">
        <v>785</v>
      </c>
      <c r="AX533" s="129" t="s">
        <v>23</v>
      </c>
    </row>
    <row r="534" spans="1:50" ht="24" x14ac:dyDescent="0.25">
      <c r="A534" s="120">
        <v>46048.208333333489</v>
      </c>
      <c r="B534" s="28" t="s">
        <v>552</v>
      </c>
      <c r="C534" s="25" t="s">
        <v>427</v>
      </c>
      <c r="D534" s="25" t="s">
        <v>430</v>
      </c>
      <c r="E534" s="25" t="s">
        <v>423</v>
      </c>
      <c r="F534" s="29" t="s">
        <v>243</v>
      </c>
      <c r="G534" s="29" t="s">
        <v>19</v>
      </c>
      <c r="H534" s="29" t="s">
        <v>23</v>
      </c>
      <c r="I534" s="29" t="s">
        <v>579</v>
      </c>
      <c r="J534" s="29" t="s">
        <v>868</v>
      </c>
      <c r="K534" s="25" t="s">
        <v>258</v>
      </c>
      <c r="L534" s="25" t="s">
        <v>1720</v>
      </c>
      <c r="M534" s="25" t="s">
        <v>6392</v>
      </c>
      <c r="N534" s="25" t="s">
        <v>1418</v>
      </c>
      <c r="O534" s="25">
        <v>0</v>
      </c>
      <c r="P534" s="25" t="s">
        <v>6393</v>
      </c>
      <c r="Q534" s="28" t="s">
        <v>0</v>
      </c>
      <c r="R534" s="29" t="s">
        <v>1721</v>
      </c>
      <c r="S534" s="27" t="s">
        <v>1722</v>
      </c>
      <c r="T534" s="27" t="s">
        <v>1723</v>
      </c>
      <c r="U534" s="28" t="s">
        <v>259</v>
      </c>
      <c r="V534" s="26" t="s">
        <v>258</v>
      </c>
      <c r="W534" s="26" t="s">
        <v>560</v>
      </c>
      <c r="X534" s="26" t="s">
        <v>411</v>
      </c>
      <c r="Y534" s="37" t="s">
        <v>26</v>
      </c>
      <c r="Z534" s="37" t="s">
        <v>93</v>
      </c>
      <c r="AA534" s="37" t="s">
        <v>96</v>
      </c>
      <c r="AB534" s="30">
        <v>100</v>
      </c>
      <c r="AC534" s="30">
        <v>100</v>
      </c>
      <c r="AD534" s="31">
        <v>0</v>
      </c>
      <c r="AE534" s="30">
        <v>1662</v>
      </c>
      <c r="AF534" s="30">
        <v>1662</v>
      </c>
      <c r="AG534" s="32">
        <v>-1562</v>
      </c>
      <c r="AH534" s="30">
        <v>1662</v>
      </c>
      <c r="AI534" s="10" t="s">
        <v>573</v>
      </c>
      <c r="AJ534" s="30">
        <v>0</v>
      </c>
      <c r="AK534" s="30">
        <v>0</v>
      </c>
      <c r="AL534" s="30">
        <v>466</v>
      </c>
      <c r="AM534" s="30">
        <v>97</v>
      </c>
      <c r="AN534" s="30">
        <v>331</v>
      </c>
      <c r="AO534" s="30">
        <v>0</v>
      </c>
      <c r="AP534" s="30">
        <v>768</v>
      </c>
      <c r="AQ534" s="30">
        <v>0</v>
      </c>
      <c r="AR534" s="30">
        <v>0</v>
      </c>
      <c r="AS534" s="30">
        <v>0</v>
      </c>
      <c r="AT534" s="30">
        <v>0</v>
      </c>
      <c r="AU534" s="121">
        <v>0</v>
      </c>
      <c r="AV534" s="129" t="s">
        <v>784</v>
      </c>
      <c r="AW534" s="129" t="s">
        <v>796</v>
      </c>
      <c r="AX534" s="129" t="s">
        <v>23</v>
      </c>
    </row>
    <row r="535" spans="1:50" ht="24" x14ac:dyDescent="0.25">
      <c r="A535" s="120">
        <v>46048.208333333489</v>
      </c>
      <c r="B535" s="28" t="s">
        <v>552</v>
      </c>
      <c r="C535" s="25" t="s">
        <v>427</v>
      </c>
      <c r="D535" s="25" t="s">
        <v>430</v>
      </c>
      <c r="E535" s="25" t="s">
        <v>423</v>
      </c>
      <c r="F535" s="29" t="s">
        <v>243</v>
      </c>
      <c r="G535" s="29" t="s">
        <v>19</v>
      </c>
      <c r="H535" s="29" t="s">
        <v>23</v>
      </c>
      <c r="I535" s="29" t="s">
        <v>579</v>
      </c>
      <c r="J535" s="29" t="s">
        <v>868</v>
      </c>
      <c r="K535" s="25" t="s">
        <v>258</v>
      </c>
      <c r="L535" s="25" t="s">
        <v>1720</v>
      </c>
      <c r="M535" s="25" t="s">
        <v>6392</v>
      </c>
      <c r="N535" s="25" t="s">
        <v>1418</v>
      </c>
      <c r="O535" s="25">
        <v>0</v>
      </c>
      <c r="P535" s="25" t="s">
        <v>6393</v>
      </c>
      <c r="Q535" s="28" t="s">
        <v>0</v>
      </c>
      <c r="R535" s="29" t="s">
        <v>1721</v>
      </c>
      <c r="S535" s="27" t="s">
        <v>1722</v>
      </c>
      <c r="T535" s="27" t="s">
        <v>1723</v>
      </c>
      <c r="U535" s="28" t="s">
        <v>259</v>
      </c>
      <c r="V535" s="26" t="s">
        <v>258</v>
      </c>
      <c r="W535" s="26" t="s">
        <v>560</v>
      </c>
      <c r="X535" s="26" t="s">
        <v>411</v>
      </c>
      <c r="Y535" s="37" t="s">
        <v>24</v>
      </c>
      <c r="Z535" s="37" t="s">
        <v>66</v>
      </c>
      <c r="AA535" s="37" t="s">
        <v>67</v>
      </c>
      <c r="AB535" s="30">
        <v>2500</v>
      </c>
      <c r="AC535" s="30">
        <v>2500</v>
      </c>
      <c r="AD535" s="31">
        <v>0</v>
      </c>
      <c r="AE535" s="30">
        <v>1453</v>
      </c>
      <c r="AF535" s="30">
        <v>1453</v>
      </c>
      <c r="AG535" s="32">
        <v>1047</v>
      </c>
      <c r="AH535" s="30">
        <v>1453</v>
      </c>
      <c r="AI535" s="10" t="s">
        <v>573</v>
      </c>
      <c r="AJ535" s="30">
        <v>0</v>
      </c>
      <c r="AK535" s="30">
        <v>0</v>
      </c>
      <c r="AL535" s="30">
        <v>83</v>
      </c>
      <c r="AM535" s="30">
        <v>34</v>
      </c>
      <c r="AN535" s="30">
        <v>140</v>
      </c>
      <c r="AO535" s="30">
        <v>713</v>
      </c>
      <c r="AP535" s="30">
        <v>483</v>
      </c>
      <c r="AQ535" s="30">
        <v>0</v>
      </c>
      <c r="AR535" s="30">
        <v>0</v>
      </c>
      <c r="AS535" s="30">
        <v>0</v>
      </c>
      <c r="AT535" s="30">
        <v>0</v>
      </c>
      <c r="AU535" s="121">
        <v>0</v>
      </c>
      <c r="AV535" s="129" t="s">
        <v>784</v>
      </c>
      <c r="AW535" s="129" t="s">
        <v>785</v>
      </c>
      <c r="AX535" s="129" t="s">
        <v>23</v>
      </c>
    </row>
    <row r="536" spans="1:50" ht="24" x14ac:dyDescent="0.25">
      <c r="A536" s="120">
        <v>46048.208333333489</v>
      </c>
      <c r="B536" s="28" t="s">
        <v>552</v>
      </c>
      <c r="C536" s="25" t="s">
        <v>427</v>
      </c>
      <c r="D536" s="25" t="s">
        <v>430</v>
      </c>
      <c r="E536" s="25" t="s">
        <v>423</v>
      </c>
      <c r="F536" s="29" t="s">
        <v>243</v>
      </c>
      <c r="G536" s="29" t="s">
        <v>19</v>
      </c>
      <c r="H536" s="29" t="s">
        <v>23</v>
      </c>
      <c r="I536" s="29" t="s">
        <v>579</v>
      </c>
      <c r="J536" s="29" t="s">
        <v>868</v>
      </c>
      <c r="K536" s="25" t="s">
        <v>258</v>
      </c>
      <c r="L536" s="25" t="s">
        <v>1720</v>
      </c>
      <c r="M536" s="25" t="s">
        <v>6392</v>
      </c>
      <c r="N536" s="25" t="s">
        <v>1418</v>
      </c>
      <c r="O536" s="25">
        <v>0</v>
      </c>
      <c r="P536" s="25" t="s">
        <v>6393</v>
      </c>
      <c r="Q536" s="28" t="s">
        <v>0</v>
      </c>
      <c r="R536" s="29" t="s">
        <v>1721</v>
      </c>
      <c r="S536" s="27" t="s">
        <v>1722</v>
      </c>
      <c r="T536" s="27" t="s">
        <v>1723</v>
      </c>
      <c r="U536" s="28" t="s">
        <v>259</v>
      </c>
      <c r="V536" s="26" t="s">
        <v>258</v>
      </c>
      <c r="W536" s="26" t="s">
        <v>560</v>
      </c>
      <c r="X536" s="26" t="s">
        <v>411</v>
      </c>
      <c r="Y536" s="37" t="s">
        <v>113</v>
      </c>
      <c r="Z536" s="37" t="s">
        <v>115</v>
      </c>
      <c r="AA536" s="37" t="s">
        <v>114</v>
      </c>
      <c r="AB536" s="30">
        <v>100</v>
      </c>
      <c r="AC536" s="30">
        <v>1100</v>
      </c>
      <c r="AD536" s="31">
        <v>-1000</v>
      </c>
      <c r="AE536" s="30">
        <v>91</v>
      </c>
      <c r="AF536" s="30">
        <v>91</v>
      </c>
      <c r="AG536" s="32">
        <v>9</v>
      </c>
      <c r="AH536" s="30">
        <v>91</v>
      </c>
      <c r="AI536" s="10" t="s">
        <v>573</v>
      </c>
      <c r="AJ536" s="30">
        <v>0</v>
      </c>
      <c r="AK536" s="30">
        <v>0</v>
      </c>
      <c r="AL536" s="30">
        <v>13</v>
      </c>
      <c r="AM536" s="30">
        <v>26</v>
      </c>
      <c r="AN536" s="30">
        <v>26</v>
      </c>
      <c r="AO536" s="30">
        <v>13</v>
      </c>
      <c r="AP536" s="30">
        <v>13</v>
      </c>
      <c r="AQ536" s="30">
        <v>0</v>
      </c>
      <c r="AR536" s="30">
        <v>0</v>
      </c>
      <c r="AS536" s="30">
        <v>0</v>
      </c>
      <c r="AT536" s="30">
        <v>0</v>
      </c>
      <c r="AU536" s="121">
        <v>0</v>
      </c>
      <c r="AV536" s="129" t="s">
        <v>1011</v>
      </c>
      <c r="AW536" s="129" t="s">
        <v>1011</v>
      </c>
      <c r="AX536" s="129" t="s">
        <v>23</v>
      </c>
    </row>
    <row r="537" spans="1:50" ht="24" x14ac:dyDescent="0.25">
      <c r="A537" s="120">
        <v>46048.208333333489</v>
      </c>
      <c r="B537" s="28" t="s">
        <v>552</v>
      </c>
      <c r="C537" s="25" t="s">
        <v>427</v>
      </c>
      <c r="D537" s="25" t="s">
        <v>430</v>
      </c>
      <c r="E537" s="25" t="s">
        <v>423</v>
      </c>
      <c r="F537" s="29" t="s">
        <v>243</v>
      </c>
      <c r="G537" s="29" t="s">
        <v>19</v>
      </c>
      <c r="H537" s="29" t="s">
        <v>23</v>
      </c>
      <c r="I537" s="29" t="s">
        <v>579</v>
      </c>
      <c r="J537" s="29" t="s">
        <v>868</v>
      </c>
      <c r="K537" s="25" t="s">
        <v>258</v>
      </c>
      <c r="L537" s="25" t="s">
        <v>1720</v>
      </c>
      <c r="M537" s="25" t="s">
        <v>6392</v>
      </c>
      <c r="N537" s="25" t="s">
        <v>1418</v>
      </c>
      <c r="O537" s="25">
        <v>0</v>
      </c>
      <c r="P537" s="25" t="s">
        <v>6393</v>
      </c>
      <c r="Q537" s="28" t="s">
        <v>0</v>
      </c>
      <c r="R537" s="29" t="s">
        <v>1721</v>
      </c>
      <c r="S537" s="27" t="s">
        <v>1722</v>
      </c>
      <c r="T537" s="27" t="s">
        <v>1723</v>
      </c>
      <c r="U537" s="28" t="s">
        <v>259</v>
      </c>
      <c r="V537" s="26" t="s">
        <v>258</v>
      </c>
      <c r="W537" s="26" t="s">
        <v>560</v>
      </c>
      <c r="X537" s="26" t="s">
        <v>411</v>
      </c>
      <c r="Y537" s="37" t="s">
        <v>27</v>
      </c>
      <c r="Z537" s="37" t="s">
        <v>94</v>
      </c>
      <c r="AA537" s="37" t="s">
        <v>97</v>
      </c>
      <c r="AB537" s="30">
        <v>1100</v>
      </c>
      <c r="AC537" s="30">
        <v>1700</v>
      </c>
      <c r="AD537" s="31">
        <v>-600</v>
      </c>
      <c r="AE537" s="30">
        <v>7.5</v>
      </c>
      <c r="AF537" s="30">
        <v>7.5</v>
      </c>
      <c r="AG537" s="32">
        <v>1092.5</v>
      </c>
      <c r="AH537" s="30">
        <v>7.5</v>
      </c>
      <c r="AI537" s="10" t="s">
        <v>573</v>
      </c>
      <c r="AJ537" s="30">
        <v>0</v>
      </c>
      <c r="AK537" s="30">
        <v>0</v>
      </c>
      <c r="AL537" s="30">
        <v>0</v>
      </c>
      <c r="AM537" s="30">
        <v>0</v>
      </c>
      <c r="AN537" s="30">
        <v>0</v>
      </c>
      <c r="AO537" s="30">
        <v>0</v>
      </c>
      <c r="AP537" s="30">
        <v>7.5</v>
      </c>
      <c r="AQ537" s="30">
        <v>0</v>
      </c>
      <c r="AR537" s="30">
        <v>0</v>
      </c>
      <c r="AS537" s="30">
        <v>0</v>
      </c>
      <c r="AT537" s="30">
        <v>0</v>
      </c>
      <c r="AU537" s="121">
        <v>0</v>
      </c>
      <c r="AV537" s="129" t="s">
        <v>1011</v>
      </c>
      <c r="AW537" s="129" t="s">
        <v>1011</v>
      </c>
      <c r="AX537" s="129" t="s">
        <v>23</v>
      </c>
    </row>
    <row r="538" spans="1:50" ht="24" x14ac:dyDescent="0.25">
      <c r="A538" s="120">
        <v>46048.208333333489</v>
      </c>
      <c r="B538" s="28" t="s">
        <v>552</v>
      </c>
      <c r="C538" s="25" t="s">
        <v>427</v>
      </c>
      <c r="D538" s="25" t="s">
        <v>430</v>
      </c>
      <c r="E538" s="25" t="s">
        <v>423</v>
      </c>
      <c r="F538" s="29" t="s">
        <v>243</v>
      </c>
      <c r="G538" s="29" t="s">
        <v>19</v>
      </c>
      <c r="H538" s="29" t="s">
        <v>23</v>
      </c>
      <c r="I538" s="29" t="s">
        <v>269</v>
      </c>
      <c r="J538" s="29" t="s">
        <v>868</v>
      </c>
      <c r="K538" s="25" t="s">
        <v>262</v>
      </c>
      <c r="L538" s="25" t="s">
        <v>1720</v>
      </c>
      <c r="M538" s="25" t="s">
        <v>6392</v>
      </c>
      <c r="N538" s="25" t="s">
        <v>1418</v>
      </c>
      <c r="O538" s="25">
        <v>0</v>
      </c>
      <c r="P538" s="25" t="s">
        <v>6393</v>
      </c>
      <c r="Q538" s="28" t="s">
        <v>0</v>
      </c>
      <c r="R538" s="29" t="s">
        <v>1721</v>
      </c>
      <c r="S538" s="27" t="s">
        <v>1722</v>
      </c>
      <c r="T538" s="27" t="s">
        <v>1723</v>
      </c>
      <c r="U538" s="28" t="s">
        <v>263</v>
      </c>
      <c r="V538" s="26" t="s">
        <v>262</v>
      </c>
      <c r="W538" s="26" t="s">
        <v>562</v>
      </c>
      <c r="X538" s="26" t="s">
        <v>411</v>
      </c>
      <c r="Y538" s="37" t="s">
        <v>28</v>
      </c>
      <c r="Z538" s="37" t="s">
        <v>178</v>
      </c>
      <c r="AA538" s="37" t="s">
        <v>177</v>
      </c>
      <c r="AB538" s="30">
        <v>100</v>
      </c>
      <c r="AC538" s="30">
        <v>100</v>
      </c>
      <c r="AD538" s="31">
        <v>0</v>
      </c>
      <c r="AE538" s="30">
        <v>363.67</v>
      </c>
      <c r="AF538" s="30">
        <v>363.67</v>
      </c>
      <c r="AG538" s="32">
        <v>-263.67</v>
      </c>
      <c r="AH538" s="30">
        <v>363.67</v>
      </c>
      <c r="AI538" s="10" t="s">
        <v>573</v>
      </c>
      <c r="AJ538" s="30">
        <v>0</v>
      </c>
      <c r="AK538" s="30">
        <v>0</v>
      </c>
      <c r="AL538" s="30">
        <v>363.67</v>
      </c>
      <c r="AM538" s="30">
        <v>0</v>
      </c>
      <c r="AN538" s="30">
        <v>0</v>
      </c>
      <c r="AO538" s="30">
        <v>0</v>
      </c>
      <c r="AP538" s="30">
        <v>0</v>
      </c>
      <c r="AQ538" s="30">
        <v>0</v>
      </c>
      <c r="AR538" s="30">
        <v>0</v>
      </c>
      <c r="AS538" s="30">
        <v>0</v>
      </c>
      <c r="AT538" s="30">
        <v>0</v>
      </c>
      <c r="AU538" s="121">
        <v>0</v>
      </c>
      <c r="AV538" s="129" t="s">
        <v>784</v>
      </c>
      <c r="AW538" s="129" t="s">
        <v>796</v>
      </c>
      <c r="AX538" s="129" t="s">
        <v>23</v>
      </c>
    </row>
    <row r="539" spans="1:50" ht="24" x14ac:dyDescent="0.25">
      <c r="A539" s="120">
        <v>46048.208333333489</v>
      </c>
      <c r="B539" s="28" t="s">
        <v>552</v>
      </c>
      <c r="C539" s="25" t="s">
        <v>427</v>
      </c>
      <c r="D539" s="25" t="s">
        <v>430</v>
      </c>
      <c r="E539" s="25" t="s">
        <v>423</v>
      </c>
      <c r="F539" s="29" t="s">
        <v>243</v>
      </c>
      <c r="G539" s="29" t="s">
        <v>19</v>
      </c>
      <c r="H539" s="29" t="s">
        <v>23</v>
      </c>
      <c r="I539" s="29" t="s">
        <v>579</v>
      </c>
      <c r="J539" s="29" t="s">
        <v>868</v>
      </c>
      <c r="K539" s="25" t="s">
        <v>262</v>
      </c>
      <c r="L539" s="25" t="s">
        <v>1720</v>
      </c>
      <c r="M539" s="25" t="s">
        <v>6392</v>
      </c>
      <c r="N539" s="25" t="s">
        <v>1418</v>
      </c>
      <c r="O539" s="25">
        <v>0</v>
      </c>
      <c r="P539" s="25" t="s">
        <v>6393</v>
      </c>
      <c r="Q539" s="28" t="s">
        <v>0</v>
      </c>
      <c r="R539" s="29" t="s">
        <v>1721</v>
      </c>
      <c r="S539" s="27" t="s">
        <v>1722</v>
      </c>
      <c r="T539" s="27" t="s">
        <v>1723</v>
      </c>
      <c r="U539" s="28" t="s">
        <v>263</v>
      </c>
      <c r="V539" s="26" t="s">
        <v>262</v>
      </c>
      <c r="W539" s="26" t="s">
        <v>562</v>
      </c>
      <c r="X539" s="26" t="s">
        <v>411</v>
      </c>
      <c r="Y539" s="37" t="s">
        <v>25</v>
      </c>
      <c r="Z539" s="37" t="s">
        <v>92</v>
      </c>
      <c r="AA539" s="37" t="s">
        <v>95</v>
      </c>
      <c r="AB539" s="30">
        <v>100</v>
      </c>
      <c r="AC539" s="30">
        <v>2700</v>
      </c>
      <c r="AD539" s="31">
        <v>-2600</v>
      </c>
      <c r="AE539" s="30">
        <v>10</v>
      </c>
      <c r="AF539" s="30">
        <v>10</v>
      </c>
      <c r="AG539" s="32">
        <v>90</v>
      </c>
      <c r="AH539" s="30">
        <v>10</v>
      </c>
      <c r="AI539" s="10" t="s">
        <v>573</v>
      </c>
      <c r="AJ539" s="30">
        <v>0</v>
      </c>
      <c r="AK539" s="30">
        <v>0</v>
      </c>
      <c r="AL539" s="30">
        <v>0</v>
      </c>
      <c r="AM539" s="30">
        <v>0</v>
      </c>
      <c r="AN539" s="30">
        <v>0</v>
      </c>
      <c r="AO539" s="30">
        <v>0</v>
      </c>
      <c r="AP539" s="30">
        <v>10</v>
      </c>
      <c r="AQ539" s="30">
        <v>0</v>
      </c>
      <c r="AR539" s="30">
        <v>0</v>
      </c>
      <c r="AS539" s="30">
        <v>0</v>
      </c>
      <c r="AT539" s="30">
        <v>0</v>
      </c>
      <c r="AU539" s="121">
        <v>0</v>
      </c>
      <c r="AV539" s="129" t="s">
        <v>1011</v>
      </c>
      <c r="AW539" s="129" t="s">
        <v>1011</v>
      </c>
      <c r="AX539" s="129" t="s">
        <v>23</v>
      </c>
    </row>
    <row r="540" spans="1:50" ht="24" x14ac:dyDescent="0.25">
      <c r="A540" s="120">
        <v>46048.208333333489</v>
      </c>
      <c r="B540" s="28" t="s">
        <v>552</v>
      </c>
      <c r="C540" s="25" t="s">
        <v>427</v>
      </c>
      <c r="D540" s="25" t="s">
        <v>430</v>
      </c>
      <c r="E540" s="25" t="s">
        <v>423</v>
      </c>
      <c r="F540" s="29" t="s">
        <v>243</v>
      </c>
      <c r="G540" s="29" t="s">
        <v>19</v>
      </c>
      <c r="H540" s="29" t="s">
        <v>23</v>
      </c>
      <c r="I540" s="29" t="s">
        <v>579</v>
      </c>
      <c r="J540" s="29" t="s">
        <v>868</v>
      </c>
      <c r="K540" s="25" t="s">
        <v>262</v>
      </c>
      <c r="L540" s="25" t="s">
        <v>1720</v>
      </c>
      <c r="M540" s="25" t="s">
        <v>6392</v>
      </c>
      <c r="N540" s="25" t="s">
        <v>1418</v>
      </c>
      <c r="O540" s="25">
        <v>0</v>
      </c>
      <c r="P540" s="25" t="s">
        <v>6393</v>
      </c>
      <c r="Q540" s="28" t="s">
        <v>0</v>
      </c>
      <c r="R540" s="29" t="s">
        <v>1721</v>
      </c>
      <c r="S540" s="27" t="s">
        <v>1722</v>
      </c>
      <c r="T540" s="27" t="s">
        <v>1723</v>
      </c>
      <c r="U540" s="28" t="s">
        <v>263</v>
      </c>
      <c r="V540" s="26" t="s">
        <v>262</v>
      </c>
      <c r="W540" s="26" t="s">
        <v>562</v>
      </c>
      <c r="X540" s="26" t="s">
        <v>411</v>
      </c>
      <c r="Y540" s="37" t="s">
        <v>26</v>
      </c>
      <c r="Z540" s="37" t="s">
        <v>93</v>
      </c>
      <c r="AA540" s="37" t="s">
        <v>96</v>
      </c>
      <c r="AB540" s="30">
        <v>100</v>
      </c>
      <c r="AC540" s="30">
        <v>100</v>
      </c>
      <c r="AD540" s="31">
        <v>0</v>
      </c>
      <c r="AE540" s="30">
        <v>206.3</v>
      </c>
      <c r="AF540" s="30">
        <v>206.3</v>
      </c>
      <c r="AG540" s="32">
        <v>-106.30000000000001</v>
      </c>
      <c r="AH540" s="30">
        <v>206.3</v>
      </c>
      <c r="AI540" s="10" t="s">
        <v>573</v>
      </c>
      <c r="AJ540" s="30">
        <v>0</v>
      </c>
      <c r="AK540" s="30">
        <v>0</v>
      </c>
      <c r="AL540" s="30">
        <v>86.4</v>
      </c>
      <c r="AM540" s="30">
        <v>0</v>
      </c>
      <c r="AN540" s="30">
        <v>0</v>
      </c>
      <c r="AO540" s="30">
        <v>0</v>
      </c>
      <c r="AP540" s="30">
        <v>119.9</v>
      </c>
      <c r="AQ540" s="30">
        <v>0</v>
      </c>
      <c r="AR540" s="30">
        <v>0</v>
      </c>
      <c r="AS540" s="30">
        <v>0</v>
      </c>
      <c r="AT540" s="30">
        <v>0</v>
      </c>
      <c r="AU540" s="121">
        <v>0</v>
      </c>
      <c r="AV540" s="129" t="s">
        <v>784</v>
      </c>
      <c r="AW540" s="129" t="s">
        <v>796</v>
      </c>
      <c r="AX540" s="129" t="s">
        <v>23</v>
      </c>
    </row>
    <row r="541" spans="1:50" ht="24" x14ac:dyDescent="0.25">
      <c r="A541" s="120">
        <v>46048.208333333489</v>
      </c>
      <c r="B541" s="28" t="s">
        <v>552</v>
      </c>
      <c r="C541" s="25" t="s">
        <v>427</v>
      </c>
      <c r="D541" s="25" t="s">
        <v>430</v>
      </c>
      <c r="E541" s="25" t="s">
        <v>423</v>
      </c>
      <c r="F541" s="29" t="s">
        <v>243</v>
      </c>
      <c r="G541" s="29" t="s">
        <v>19</v>
      </c>
      <c r="H541" s="29" t="s">
        <v>23</v>
      </c>
      <c r="I541" s="29" t="s">
        <v>579</v>
      </c>
      <c r="J541" s="29" t="s">
        <v>868</v>
      </c>
      <c r="K541" s="25" t="s">
        <v>262</v>
      </c>
      <c r="L541" s="25" t="s">
        <v>1720</v>
      </c>
      <c r="M541" s="25" t="s">
        <v>6392</v>
      </c>
      <c r="N541" s="25" t="s">
        <v>1418</v>
      </c>
      <c r="O541" s="25">
        <v>0</v>
      </c>
      <c r="P541" s="25" t="s">
        <v>6393</v>
      </c>
      <c r="Q541" s="28" t="s">
        <v>0</v>
      </c>
      <c r="R541" s="29" t="s">
        <v>1721</v>
      </c>
      <c r="S541" s="27" t="s">
        <v>1722</v>
      </c>
      <c r="T541" s="27" t="s">
        <v>1723</v>
      </c>
      <c r="U541" s="28" t="s">
        <v>263</v>
      </c>
      <c r="V541" s="26" t="s">
        <v>262</v>
      </c>
      <c r="W541" s="26" t="s">
        <v>562</v>
      </c>
      <c r="X541" s="26" t="s">
        <v>411</v>
      </c>
      <c r="Y541" s="37" t="s">
        <v>24</v>
      </c>
      <c r="Z541" s="37" t="s">
        <v>66</v>
      </c>
      <c r="AA541" s="37" t="s">
        <v>67</v>
      </c>
      <c r="AB541" s="30">
        <v>2700</v>
      </c>
      <c r="AC541" s="30">
        <v>3200</v>
      </c>
      <c r="AD541" s="31">
        <v>-500</v>
      </c>
      <c r="AE541" s="30">
        <v>2829.5</v>
      </c>
      <c r="AF541" s="30">
        <v>2829.5</v>
      </c>
      <c r="AG541" s="32">
        <v>-129.5</v>
      </c>
      <c r="AH541" s="30">
        <v>2829.5</v>
      </c>
      <c r="AI541" s="10" t="s">
        <v>573</v>
      </c>
      <c r="AJ541" s="30">
        <v>0</v>
      </c>
      <c r="AK541" s="30">
        <v>846.1</v>
      </c>
      <c r="AL541" s="30">
        <v>355</v>
      </c>
      <c r="AM541" s="30">
        <v>1149</v>
      </c>
      <c r="AN541" s="30">
        <v>0</v>
      </c>
      <c r="AO541" s="30">
        <v>0</v>
      </c>
      <c r="AP541" s="30">
        <v>479.4</v>
      </c>
      <c r="AQ541" s="30">
        <v>0</v>
      </c>
      <c r="AR541" s="30">
        <v>0</v>
      </c>
      <c r="AS541" s="30">
        <v>0</v>
      </c>
      <c r="AT541" s="30">
        <v>0</v>
      </c>
      <c r="AU541" s="121">
        <v>0</v>
      </c>
      <c r="AV541" s="129" t="s">
        <v>1011</v>
      </c>
      <c r="AW541" s="129" t="s">
        <v>1011</v>
      </c>
      <c r="AX541" s="129" t="s">
        <v>23</v>
      </c>
    </row>
    <row r="542" spans="1:50" ht="24" x14ac:dyDescent="0.25">
      <c r="A542" s="120">
        <v>46048.208333333489</v>
      </c>
      <c r="B542" s="28" t="s">
        <v>552</v>
      </c>
      <c r="C542" s="25" t="s">
        <v>427</v>
      </c>
      <c r="D542" s="25" t="s">
        <v>430</v>
      </c>
      <c r="E542" s="25" t="s">
        <v>423</v>
      </c>
      <c r="F542" s="29" t="s">
        <v>243</v>
      </c>
      <c r="G542" s="29" t="s">
        <v>19</v>
      </c>
      <c r="H542" s="29" t="s">
        <v>23</v>
      </c>
      <c r="I542" s="29" t="s">
        <v>579</v>
      </c>
      <c r="J542" s="29" t="s">
        <v>868</v>
      </c>
      <c r="K542" s="25" t="s">
        <v>262</v>
      </c>
      <c r="L542" s="25" t="s">
        <v>1720</v>
      </c>
      <c r="M542" s="25" t="s">
        <v>6392</v>
      </c>
      <c r="N542" s="25" t="s">
        <v>1418</v>
      </c>
      <c r="O542" s="25">
        <v>0</v>
      </c>
      <c r="P542" s="25" t="s">
        <v>6393</v>
      </c>
      <c r="Q542" s="28" t="s">
        <v>0</v>
      </c>
      <c r="R542" s="29" t="s">
        <v>1721</v>
      </c>
      <c r="S542" s="27" t="s">
        <v>1722</v>
      </c>
      <c r="T542" s="27" t="s">
        <v>1723</v>
      </c>
      <c r="U542" s="28" t="s">
        <v>263</v>
      </c>
      <c r="V542" s="26" t="s">
        <v>262</v>
      </c>
      <c r="W542" s="26" t="s">
        <v>562</v>
      </c>
      <c r="X542" s="26" t="s">
        <v>411</v>
      </c>
      <c r="Y542" s="37" t="s">
        <v>113</v>
      </c>
      <c r="Z542" s="37" t="s">
        <v>115</v>
      </c>
      <c r="AA542" s="37" t="s">
        <v>114</v>
      </c>
      <c r="AB542" s="30">
        <v>100</v>
      </c>
      <c r="AC542" s="30">
        <v>100</v>
      </c>
      <c r="AD542" s="31">
        <v>0</v>
      </c>
      <c r="AE542" s="30">
        <v>45</v>
      </c>
      <c r="AF542" s="30">
        <v>45</v>
      </c>
      <c r="AG542" s="32">
        <v>55</v>
      </c>
      <c r="AH542" s="30">
        <v>45</v>
      </c>
      <c r="AI542" s="10" t="s">
        <v>573</v>
      </c>
      <c r="AJ542" s="30">
        <v>0</v>
      </c>
      <c r="AK542" s="30">
        <v>15</v>
      </c>
      <c r="AL542" s="30">
        <v>0</v>
      </c>
      <c r="AM542" s="30">
        <v>15</v>
      </c>
      <c r="AN542" s="30">
        <v>0</v>
      </c>
      <c r="AO542" s="30">
        <v>0</v>
      </c>
      <c r="AP542" s="30">
        <v>15</v>
      </c>
      <c r="AQ542" s="30">
        <v>0</v>
      </c>
      <c r="AR542" s="30">
        <v>0</v>
      </c>
      <c r="AS542" s="30">
        <v>0</v>
      </c>
      <c r="AT542" s="30">
        <v>0</v>
      </c>
      <c r="AU542" s="121">
        <v>0</v>
      </c>
      <c r="AV542" s="129" t="s">
        <v>784</v>
      </c>
      <c r="AW542" s="129" t="s">
        <v>785</v>
      </c>
      <c r="AX542" s="129" t="s">
        <v>23</v>
      </c>
    </row>
    <row r="543" spans="1:50" ht="24" x14ac:dyDescent="0.25">
      <c r="A543" s="120">
        <v>46048.208333333489</v>
      </c>
      <c r="B543" s="28" t="s">
        <v>552</v>
      </c>
      <c r="C543" s="25" t="s">
        <v>427</v>
      </c>
      <c r="D543" s="25" t="s">
        <v>430</v>
      </c>
      <c r="E543" s="25" t="s">
        <v>423</v>
      </c>
      <c r="F543" s="29" t="s">
        <v>243</v>
      </c>
      <c r="G543" s="29" t="s">
        <v>19</v>
      </c>
      <c r="H543" s="29" t="s">
        <v>23</v>
      </c>
      <c r="I543" s="29" t="s">
        <v>579</v>
      </c>
      <c r="J543" s="29" t="s">
        <v>868</v>
      </c>
      <c r="K543" s="25" t="s">
        <v>262</v>
      </c>
      <c r="L543" s="25" t="s">
        <v>1720</v>
      </c>
      <c r="M543" s="25" t="s">
        <v>6392</v>
      </c>
      <c r="N543" s="25" t="s">
        <v>1418</v>
      </c>
      <c r="O543" s="25">
        <v>0</v>
      </c>
      <c r="P543" s="25" t="s">
        <v>6393</v>
      </c>
      <c r="Q543" s="28" t="s">
        <v>0</v>
      </c>
      <c r="R543" s="29" t="s">
        <v>1721</v>
      </c>
      <c r="S543" s="27" t="s">
        <v>1722</v>
      </c>
      <c r="T543" s="27" t="s">
        <v>1723</v>
      </c>
      <c r="U543" s="28" t="s">
        <v>263</v>
      </c>
      <c r="V543" s="26" t="s">
        <v>262</v>
      </c>
      <c r="W543" s="26" t="s">
        <v>562</v>
      </c>
      <c r="X543" s="26" t="s">
        <v>411</v>
      </c>
      <c r="Y543" s="37" t="s">
        <v>27</v>
      </c>
      <c r="Z543" s="37" t="s">
        <v>94</v>
      </c>
      <c r="AA543" s="37" t="s">
        <v>97</v>
      </c>
      <c r="AB543" s="30">
        <v>3200</v>
      </c>
      <c r="AC543" s="30">
        <v>100</v>
      </c>
      <c r="AD543" s="31">
        <v>3100</v>
      </c>
      <c r="AE543" s="30">
        <v>0</v>
      </c>
      <c r="AF543" s="30">
        <v>0</v>
      </c>
      <c r="AG543" s="32">
        <v>3200</v>
      </c>
      <c r="AH543" s="30">
        <v>0</v>
      </c>
      <c r="AI543" s="10" t="s">
        <v>573</v>
      </c>
      <c r="AJ543" s="30">
        <v>0</v>
      </c>
      <c r="AK543" s="30">
        <v>0</v>
      </c>
      <c r="AL543" s="30">
        <v>0</v>
      </c>
      <c r="AM543" s="30">
        <v>0</v>
      </c>
      <c r="AN543" s="30">
        <v>0</v>
      </c>
      <c r="AO543" s="30">
        <v>0</v>
      </c>
      <c r="AP543" s="30">
        <v>0</v>
      </c>
      <c r="AQ543" s="30">
        <v>0</v>
      </c>
      <c r="AR543" s="30">
        <v>0</v>
      </c>
      <c r="AS543" s="30">
        <v>0</v>
      </c>
      <c r="AT543" s="30">
        <v>0</v>
      </c>
      <c r="AU543" s="121">
        <v>0</v>
      </c>
      <c r="AV543" s="129" t="s">
        <v>920</v>
      </c>
      <c r="AW543" s="129" t="s">
        <v>785</v>
      </c>
      <c r="AX543" s="129" t="s">
        <v>23</v>
      </c>
    </row>
    <row r="544" spans="1:50" ht="24" x14ac:dyDescent="0.25">
      <c r="A544" s="120">
        <v>46048.208333333489</v>
      </c>
      <c r="B544" s="28" t="s">
        <v>552</v>
      </c>
      <c r="C544" s="25" t="s">
        <v>427</v>
      </c>
      <c r="D544" s="25" t="s">
        <v>430</v>
      </c>
      <c r="E544" s="25" t="s">
        <v>423</v>
      </c>
      <c r="F544" s="29" t="s">
        <v>243</v>
      </c>
      <c r="G544" s="29" t="s">
        <v>19</v>
      </c>
      <c r="H544" s="29" t="s">
        <v>23</v>
      </c>
      <c r="I544" s="29" t="s">
        <v>269</v>
      </c>
      <c r="J544" s="29" t="s">
        <v>868</v>
      </c>
      <c r="K544" s="25" t="s">
        <v>451</v>
      </c>
      <c r="L544" s="25" t="s">
        <v>1720</v>
      </c>
      <c r="M544" s="25" t="s">
        <v>6392</v>
      </c>
      <c r="N544" s="25" t="s">
        <v>1418</v>
      </c>
      <c r="O544" s="25">
        <v>0</v>
      </c>
      <c r="P544" s="25" t="s">
        <v>6393</v>
      </c>
      <c r="Q544" s="28" t="s">
        <v>0</v>
      </c>
      <c r="R544" s="29" t="s">
        <v>1721</v>
      </c>
      <c r="S544" s="27" t="s">
        <v>1722</v>
      </c>
      <c r="T544" s="27" t="s">
        <v>1723</v>
      </c>
      <c r="U544" s="28" t="s">
        <v>268</v>
      </c>
      <c r="V544" s="26" t="s">
        <v>451</v>
      </c>
      <c r="W544" s="26" t="s">
        <v>592</v>
      </c>
      <c r="X544" s="26" t="s">
        <v>411</v>
      </c>
      <c r="Y544" s="37" t="s">
        <v>28</v>
      </c>
      <c r="Z544" s="37" t="s">
        <v>178</v>
      </c>
      <c r="AA544" s="37" t="s">
        <v>177</v>
      </c>
      <c r="AB544" s="30">
        <v>1100</v>
      </c>
      <c r="AC544" s="30">
        <v>100</v>
      </c>
      <c r="AD544" s="31">
        <v>1000</v>
      </c>
      <c r="AE544" s="30">
        <v>355</v>
      </c>
      <c r="AF544" s="30">
        <v>355</v>
      </c>
      <c r="AG544" s="32">
        <v>745</v>
      </c>
      <c r="AH544" s="30">
        <v>355</v>
      </c>
      <c r="AI544" s="10" t="s">
        <v>573</v>
      </c>
      <c r="AJ544" s="30">
        <v>0</v>
      </c>
      <c r="AK544" s="30">
        <v>0</v>
      </c>
      <c r="AL544" s="30">
        <v>325</v>
      </c>
      <c r="AM544" s="30">
        <v>0</v>
      </c>
      <c r="AN544" s="30">
        <v>0</v>
      </c>
      <c r="AO544" s="30">
        <v>0</v>
      </c>
      <c r="AP544" s="30">
        <v>30</v>
      </c>
      <c r="AQ544" s="30">
        <v>0</v>
      </c>
      <c r="AR544" s="30">
        <v>0</v>
      </c>
      <c r="AS544" s="30">
        <v>0</v>
      </c>
      <c r="AT544" s="30">
        <v>0</v>
      </c>
      <c r="AU544" s="121">
        <v>0</v>
      </c>
      <c r="AV544" s="129" t="s">
        <v>920</v>
      </c>
      <c r="AW544" s="129" t="s">
        <v>785</v>
      </c>
      <c r="AX544" s="129" t="s">
        <v>23</v>
      </c>
    </row>
    <row r="545" spans="1:50" ht="24" x14ac:dyDescent="0.25">
      <c r="A545" s="120">
        <v>46048.208333333489</v>
      </c>
      <c r="B545" s="28" t="s">
        <v>552</v>
      </c>
      <c r="C545" s="25" t="s">
        <v>427</v>
      </c>
      <c r="D545" s="25" t="s">
        <v>430</v>
      </c>
      <c r="E545" s="25" t="s">
        <v>423</v>
      </c>
      <c r="F545" s="29" t="s">
        <v>243</v>
      </c>
      <c r="G545" s="29" t="s">
        <v>19</v>
      </c>
      <c r="H545" s="29" t="s">
        <v>23</v>
      </c>
      <c r="I545" s="29" t="s">
        <v>579</v>
      </c>
      <c r="J545" s="29" t="s">
        <v>868</v>
      </c>
      <c r="K545" s="25" t="s">
        <v>451</v>
      </c>
      <c r="L545" s="25" t="s">
        <v>1720</v>
      </c>
      <c r="M545" s="25" t="s">
        <v>6392</v>
      </c>
      <c r="N545" s="25" t="s">
        <v>1418</v>
      </c>
      <c r="O545" s="25">
        <v>0</v>
      </c>
      <c r="P545" s="25" t="s">
        <v>6393</v>
      </c>
      <c r="Q545" s="28" t="s">
        <v>0</v>
      </c>
      <c r="R545" s="29" t="s">
        <v>1721</v>
      </c>
      <c r="S545" s="27" t="s">
        <v>1722</v>
      </c>
      <c r="T545" s="27" t="s">
        <v>1723</v>
      </c>
      <c r="U545" s="28" t="s">
        <v>268</v>
      </c>
      <c r="V545" s="26" t="s">
        <v>451</v>
      </c>
      <c r="W545" s="26" t="s">
        <v>592</v>
      </c>
      <c r="X545" s="26" t="s">
        <v>411</v>
      </c>
      <c r="Y545" s="37" t="s">
        <v>26</v>
      </c>
      <c r="Z545" s="37" t="s">
        <v>93</v>
      </c>
      <c r="AA545" s="37" t="s">
        <v>96</v>
      </c>
      <c r="AB545" s="30">
        <v>1500</v>
      </c>
      <c r="AC545" s="30">
        <v>1500</v>
      </c>
      <c r="AD545" s="31">
        <v>0</v>
      </c>
      <c r="AE545" s="30">
        <v>200</v>
      </c>
      <c r="AF545" s="30">
        <v>200</v>
      </c>
      <c r="AG545" s="32">
        <v>1300</v>
      </c>
      <c r="AH545" s="30">
        <v>200</v>
      </c>
      <c r="AI545" s="10" t="s">
        <v>573</v>
      </c>
      <c r="AJ545" s="30">
        <v>0</v>
      </c>
      <c r="AK545" s="30">
        <v>0</v>
      </c>
      <c r="AL545" s="30">
        <v>120</v>
      </c>
      <c r="AM545" s="30">
        <v>0</v>
      </c>
      <c r="AN545" s="30">
        <v>0</v>
      </c>
      <c r="AO545" s="30">
        <v>0</v>
      </c>
      <c r="AP545" s="30">
        <v>80</v>
      </c>
      <c r="AQ545" s="30">
        <v>0</v>
      </c>
      <c r="AR545" s="30">
        <v>0</v>
      </c>
      <c r="AS545" s="30">
        <v>0</v>
      </c>
      <c r="AT545" s="30">
        <v>0</v>
      </c>
      <c r="AU545" s="121">
        <v>0</v>
      </c>
      <c r="AV545" s="129" t="s">
        <v>784</v>
      </c>
      <c r="AW545" s="129" t="s">
        <v>785</v>
      </c>
      <c r="AX545" s="129" t="s">
        <v>23</v>
      </c>
    </row>
    <row r="546" spans="1:50" ht="24" x14ac:dyDescent="0.25">
      <c r="A546" s="120">
        <v>46048.208333333489</v>
      </c>
      <c r="B546" s="28" t="s">
        <v>552</v>
      </c>
      <c r="C546" s="25" t="s">
        <v>427</v>
      </c>
      <c r="D546" s="25" t="s">
        <v>430</v>
      </c>
      <c r="E546" s="25" t="s">
        <v>423</v>
      </c>
      <c r="F546" s="29" t="s">
        <v>243</v>
      </c>
      <c r="G546" s="29" t="s">
        <v>19</v>
      </c>
      <c r="H546" s="29" t="s">
        <v>23</v>
      </c>
      <c r="I546" s="29" t="s">
        <v>579</v>
      </c>
      <c r="J546" s="29" t="s">
        <v>868</v>
      </c>
      <c r="K546" s="25" t="s">
        <v>451</v>
      </c>
      <c r="L546" s="25" t="s">
        <v>1720</v>
      </c>
      <c r="M546" s="25" t="s">
        <v>6392</v>
      </c>
      <c r="N546" s="25" t="s">
        <v>1418</v>
      </c>
      <c r="O546" s="25">
        <v>0</v>
      </c>
      <c r="P546" s="25" t="s">
        <v>6393</v>
      </c>
      <c r="Q546" s="28" t="s">
        <v>0</v>
      </c>
      <c r="R546" s="29" t="s">
        <v>1721</v>
      </c>
      <c r="S546" s="27" t="s">
        <v>1722</v>
      </c>
      <c r="T546" s="27" t="s">
        <v>1723</v>
      </c>
      <c r="U546" s="28" t="s">
        <v>268</v>
      </c>
      <c r="V546" s="26" t="s">
        <v>451</v>
      </c>
      <c r="W546" s="26" t="s">
        <v>592</v>
      </c>
      <c r="X546" s="26" t="s">
        <v>411</v>
      </c>
      <c r="Y546" s="37" t="s">
        <v>24</v>
      </c>
      <c r="Z546" s="37" t="s">
        <v>66</v>
      </c>
      <c r="AA546" s="37" t="s">
        <v>67</v>
      </c>
      <c r="AB546" s="30">
        <v>200</v>
      </c>
      <c r="AC546" s="30">
        <v>200</v>
      </c>
      <c r="AD546" s="31">
        <v>0</v>
      </c>
      <c r="AE546" s="30">
        <v>991.3</v>
      </c>
      <c r="AF546" s="30">
        <v>991.3</v>
      </c>
      <c r="AG546" s="32">
        <v>-791.3</v>
      </c>
      <c r="AH546" s="30">
        <v>991.3</v>
      </c>
      <c r="AI546" s="10" t="s">
        <v>573</v>
      </c>
      <c r="AJ546" s="30">
        <v>0</v>
      </c>
      <c r="AK546" s="30">
        <v>0</v>
      </c>
      <c r="AL546" s="30">
        <v>544</v>
      </c>
      <c r="AM546" s="30">
        <v>0</v>
      </c>
      <c r="AN546" s="30">
        <v>0</v>
      </c>
      <c r="AO546" s="30">
        <v>0</v>
      </c>
      <c r="AP546" s="30">
        <v>447.3</v>
      </c>
      <c r="AQ546" s="30">
        <v>0</v>
      </c>
      <c r="AR546" s="30">
        <v>0</v>
      </c>
      <c r="AS546" s="30">
        <v>0</v>
      </c>
      <c r="AT546" s="30">
        <v>0</v>
      </c>
      <c r="AU546" s="121">
        <v>0</v>
      </c>
      <c r="AV546" s="129" t="s">
        <v>784</v>
      </c>
      <c r="AW546" s="129" t="s">
        <v>796</v>
      </c>
      <c r="AX546" s="129" t="s">
        <v>23</v>
      </c>
    </row>
    <row r="547" spans="1:50" ht="24" x14ac:dyDescent="0.25">
      <c r="A547" s="120">
        <v>46048.208333333489</v>
      </c>
      <c r="B547" s="28" t="s">
        <v>552</v>
      </c>
      <c r="C547" s="25" t="s">
        <v>427</v>
      </c>
      <c r="D547" s="25" t="s">
        <v>430</v>
      </c>
      <c r="E547" s="25" t="s">
        <v>423</v>
      </c>
      <c r="F547" s="29" t="s">
        <v>243</v>
      </c>
      <c r="G547" s="29" t="s">
        <v>19</v>
      </c>
      <c r="H547" s="29" t="s">
        <v>23</v>
      </c>
      <c r="I547" s="29" t="s">
        <v>579</v>
      </c>
      <c r="J547" s="29" t="s">
        <v>868</v>
      </c>
      <c r="K547" s="25" t="s">
        <v>451</v>
      </c>
      <c r="L547" s="25" t="s">
        <v>1720</v>
      </c>
      <c r="M547" s="25" t="s">
        <v>6392</v>
      </c>
      <c r="N547" s="25" t="s">
        <v>1418</v>
      </c>
      <c r="O547" s="25">
        <v>0</v>
      </c>
      <c r="P547" s="25" t="s">
        <v>6393</v>
      </c>
      <c r="Q547" s="28" t="s">
        <v>0</v>
      </c>
      <c r="R547" s="29" t="s">
        <v>1721</v>
      </c>
      <c r="S547" s="27" t="s">
        <v>1722</v>
      </c>
      <c r="T547" s="27" t="s">
        <v>1723</v>
      </c>
      <c r="U547" s="28" t="s">
        <v>268</v>
      </c>
      <c r="V547" s="26" t="s">
        <v>451</v>
      </c>
      <c r="W547" s="26" t="s">
        <v>592</v>
      </c>
      <c r="X547" s="26" t="s">
        <v>411</v>
      </c>
      <c r="Y547" s="37" t="s">
        <v>113</v>
      </c>
      <c r="Z547" s="37" t="s">
        <v>115</v>
      </c>
      <c r="AA547" s="37" t="s">
        <v>114</v>
      </c>
      <c r="AB547" s="30">
        <v>100</v>
      </c>
      <c r="AC547" s="30">
        <v>100</v>
      </c>
      <c r="AD547" s="31">
        <v>0</v>
      </c>
      <c r="AE547" s="30">
        <v>94</v>
      </c>
      <c r="AF547" s="30">
        <v>94</v>
      </c>
      <c r="AG547" s="32">
        <v>6</v>
      </c>
      <c r="AH547" s="30">
        <v>94</v>
      </c>
      <c r="AI547" s="10" t="s">
        <v>573</v>
      </c>
      <c r="AJ547" s="30">
        <v>0</v>
      </c>
      <c r="AK547" s="30">
        <v>0</v>
      </c>
      <c r="AL547" s="30">
        <v>48</v>
      </c>
      <c r="AM547" s="30">
        <v>0</v>
      </c>
      <c r="AN547" s="30">
        <v>0</v>
      </c>
      <c r="AO547" s="30">
        <v>0</v>
      </c>
      <c r="AP547" s="30">
        <v>46</v>
      </c>
      <c r="AQ547" s="30">
        <v>0</v>
      </c>
      <c r="AR547" s="30">
        <v>0</v>
      </c>
      <c r="AS547" s="30">
        <v>0</v>
      </c>
      <c r="AT547" s="30">
        <v>0</v>
      </c>
      <c r="AU547" s="121">
        <v>0</v>
      </c>
      <c r="AV547" s="129" t="s">
        <v>784</v>
      </c>
      <c r="AW547" s="129" t="s">
        <v>785</v>
      </c>
      <c r="AX547" s="129" t="s">
        <v>23</v>
      </c>
    </row>
    <row r="548" spans="1:50" ht="24" x14ac:dyDescent="0.25">
      <c r="A548" s="120">
        <v>46048.208333333489</v>
      </c>
      <c r="B548" s="28" t="s">
        <v>552</v>
      </c>
      <c r="C548" s="25" t="s">
        <v>427</v>
      </c>
      <c r="D548" s="25" t="s">
        <v>430</v>
      </c>
      <c r="E548" s="25" t="s">
        <v>423</v>
      </c>
      <c r="F548" s="29" t="s">
        <v>243</v>
      </c>
      <c r="G548" s="29" t="s">
        <v>19</v>
      </c>
      <c r="H548" s="29" t="s">
        <v>23</v>
      </c>
      <c r="I548" s="29" t="s">
        <v>579</v>
      </c>
      <c r="J548" s="29" t="s">
        <v>868</v>
      </c>
      <c r="K548" s="25" t="s">
        <v>451</v>
      </c>
      <c r="L548" s="25" t="s">
        <v>1720</v>
      </c>
      <c r="M548" s="25" t="s">
        <v>6392</v>
      </c>
      <c r="N548" s="25" t="s">
        <v>1418</v>
      </c>
      <c r="O548" s="25">
        <v>0</v>
      </c>
      <c r="P548" s="25" t="s">
        <v>6393</v>
      </c>
      <c r="Q548" s="28" t="s">
        <v>0</v>
      </c>
      <c r="R548" s="29" t="s">
        <v>1721</v>
      </c>
      <c r="S548" s="27" t="s">
        <v>1722</v>
      </c>
      <c r="T548" s="27" t="s">
        <v>1723</v>
      </c>
      <c r="U548" s="28" t="s">
        <v>268</v>
      </c>
      <c r="V548" s="26" t="s">
        <v>451</v>
      </c>
      <c r="W548" s="26" t="s">
        <v>592</v>
      </c>
      <c r="X548" s="26" t="s">
        <v>411</v>
      </c>
      <c r="Y548" s="37" t="s">
        <v>27</v>
      </c>
      <c r="Z548" s="37" t="s">
        <v>94</v>
      </c>
      <c r="AA548" s="37" t="s">
        <v>97</v>
      </c>
      <c r="AB548" s="30">
        <v>100</v>
      </c>
      <c r="AC548" s="30">
        <v>1100</v>
      </c>
      <c r="AD548" s="31">
        <v>-1000</v>
      </c>
      <c r="AE548" s="30">
        <v>99.2</v>
      </c>
      <c r="AF548" s="30">
        <v>99.2</v>
      </c>
      <c r="AG548" s="32">
        <v>0.79999999999999716</v>
      </c>
      <c r="AH548" s="30">
        <v>99.2</v>
      </c>
      <c r="AI548" s="10" t="s">
        <v>573</v>
      </c>
      <c r="AJ548" s="30">
        <v>0</v>
      </c>
      <c r="AK548" s="30">
        <v>0</v>
      </c>
      <c r="AL548" s="30">
        <v>27</v>
      </c>
      <c r="AM548" s="30">
        <v>0</v>
      </c>
      <c r="AN548" s="30">
        <v>0</v>
      </c>
      <c r="AO548" s="30">
        <v>0</v>
      </c>
      <c r="AP548" s="30">
        <v>72.2</v>
      </c>
      <c r="AQ548" s="30">
        <v>0</v>
      </c>
      <c r="AR548" s="30">
        <v>0</v>
      </c>
      <c r="AS548" s="30">
        <v>0</v>
      </c>
      <c r="AT548" s="30">
        <v>0</v>
      </c>
      <c r="AU548" s="121">
        <v>0</v>
      </c>
      <c r="AV548" s="129" t="s">
        <v>1011</v>
      </c>
      <c r="AW548" s="129" t="s">
        <v>1011</v>
      </c>
      <c r="AX548" s="129" t="s">
        <v>23</v>
      </c>
    </row>
    <row r="549" spans="1:50" ht="24" x14ac:dyDescent="0.25">
      <c r="A549" s="120">
        <v>46048.208333333489</v>
      </c>
      <c r="B549" s="28" t="s">
        <v>552</v>
      </c>
      <c r="C549" s="25" t="s">
        <v>427</v>
      </c>
      <c r="D549" s="25" t="s">
        <v>430</v>
      </c>
      <c r="E549" s="25" t="s">
        <v>423</v>
      </c>
      <c r="F549" s="29" t="s">
        <v>243</v>
      </c>
      <c r="G549" s="29" t="s">
        <v>19</v>
      </c>
      <c r="H549" s="29" t="s">
        <v>23</v>
      </c>
      <c r="I549" s="29" t="s">
        <v>269</v>
      </c>
      <c r="J549" s="29" t="s">
        <v>777</v>
      </c>
      <c r="K549" s="25" t="s">
        <v>430</v>
      </c>
      <c r="L549" s="25" t="s">
        <v>1720</v>
      </c>
      <c r="M549" s="25" t="s">
        <v>6392</v>
      </c>
      <c r="N549" s="25" t="s">
        <v>1418</v>
      </c>
      <c r="O549" s="25">
        <v>0</v>
      </c>
      <c r="P549" s="25" t="s">
        <v>6393</v>
      </c>
      <c r="Q549" s="28" t="s">
        <v>0</v>
      </c>
      <c r="R549" s="29" t="s">
        <v>1721</v>
      </c>
      <c r="S549" s="27" t="s">
        <v>1722</v>
      </c>
      <c r="T549" s="27" t="s">
        <v>1723</v>
      </c>
      <c r="U549" s="28" t="s">
        <v>270</v>
      </c>
      <c r="V549" s="26" t="s">
        <v>430</v>
      </c>
      <c r="W549" s="26" t="s">
        <v>593</v>
      </c>
      <c r="X549" s="26" t="s">
        <v>411</v>
      </c>
      <c r="Y549" s="37" t="s">
        <v>28</v>
      </c>
      <c r="Z549" s="37" t="s">
        <v>178</v>
      </c>
      <c r="AA549" s="37" t="s">
        <v>177</v>
      </c>
      <c r="AB549" s="30">
        <v>12100</v>
      </c>
      <c r="AC549" s="30">
        <v>12100</v>
      </c>
      <c r="AD549" s="31">
        <v>0</v>
      </c>
      <c r="AE549" s="30">
        <v>14490.529999999999</v>
      </c>
      <c r="AF549" s="30">
        <v>14490.529999999999</v>
      </c>
      <c r="AG549" s="32">
        <v>-2390.5299999999988</v>
      </c>
      <c r="AH549" s="30">
        <v>14490.529999999999</v>
      </c>
      <c r="AI549" s="10" t="s">
        <v>573</v>
      </c>
      <c r="AJ549" s="30">
        <v>0</v>
      </c>
      <c r="AK549" s="30">
        <v>4756.7</v>
      </c>
      <c r="AL549" s="30">
        <v>845.92</v>
      </c>
      <c r="AM549" s="30">
        <v>1320.52</v>
      </c>
      <c r="AN549" s="30">
        <v>2394.48</v>
      </c>
      <c r="AO549" s="30">
        <v>3990.87</v>
      </c>
      <c r="AP549" s="30">
        <v>1182.04</v>
      </c>
      <c r="AQ549" s="30">
        <v>0</v>
      </c>
      <c r="AR549" s="30">
        <v>0</v>
      </c>
      <c r="AS549" s="30">
        <v>0</v>
      </c>
      <c r="AT549" s="30">
        <v>0</v>
      </c>
      <c r="AU549" s="121">
        <v>0</v>
      </c>
      <c r="AV549" s="129" t="s">
        <v>784</v>
      </c>
      <c r="AW549" s="129" t="s">
        <v>796</v>
      </c>
      <c r="AX549" s="129" t="s">
        <v>23</v>
      </c>
    </row>
    <row r="550" spans="1:50" ht="24" x14ac:dyDescent="0.25">
      <c r="A550" s="120">
        <v>46048.208333333489</v>
      </c>
      <c r="B550" s="28" t="s">
        <v>552</v>
      </c>
      <c r="C550" s="25" t="s">
        <v>427</v>
      </c>
      <c r="D550" s="25" t="s">
        <v>430</v>
      </c>
      <c r="E550" s="25" t="s">
        <v>423</v>
      </c>
      <c r="F550" s="29" t="s">
        <v>243</v>
      </c>
      <c r="G550" s="29" t="s">
        <v>19</v>
      </c>
      <c r="H550" s="29" t="s">
        <v>23</v>
      </c>
      <c r="I550" s="29" t="s">
        <v>579</v>
      </c>
      <c r="J550" s="29" t="s">
        <v>777</v>
      </c>
      <c r="K550" s="25" t="s">
        <v>430</v>
      </c>
      <c r="L550" s="25" t="s">
        <v>1720</v>
      </c>
      <c r="M550" s="25" t="s">
        <v>6392</v>
      </c>
      <c r="N550" s="25" t="s">
        <v>1418</v>
      </c>
      <c r="O550" s="25">
        <v>0</v>
      </c>
      <c r="P550" s="25" t="s">
        <v>6393</v>
      </c>
      <c r="Q550" s="28" t="s">
        <v>0</v>
      </c>
      <c r="R550" s="29" t="s">
        <v>1721</v>
      </c>
      <c r="S550" s="27" t="s">
        <v>1722</v>
      </c>
      <c r="T550" s="27" t="s">
        <v>1723</v>
      </c>
      <c r="U550" s="28" t="s">
        <v>270</v>
      </c>
      <c r="V550" s="26" t="s">
        <v>430</v>
      </c>
      <c r="W550" s="26" t="s">
        <v>593</v>
      </c>
      <c r="X550" s="26" t="s">
        <v>411</v>
      </c>
      <c r="Y550" s="37" t="s">
        <v>25</v>
      </c>
      <c r="Z550" s="37" t="s">
        <v>92</v>
      </c>
      <c r="AA550" s="37" t="s">
        <v>95</v>
      </c>
      <c r="AB550" s="30">
        <v>4800</v>
      </c>
      <c r="AC550" s="30">
        <v>300</v>
      </c>
      <c r="AD550" s="31">
        <v>4500</v>
      </c>
      <c r="AE550" s="30">
        <v>0</v>
      </c>
      <c r="AF550" s="30">
        <v>0</v>
      </c>
      <c r="AG550" s="32">
        <v>4800</v>
      </c>
      <c r="AH550" s="30">
        <v>0</v>
      </c>
      <c r="AI550" s="10" t="s">
        <v>573</v>
      </c>
      <c r="AJ550" s="30">
        <v>0</v>
      </c>
      <c r="AK550" s="30">
        <v>0</v>
      </c>
      <c r="AL550" s="30">
        <v>0</v>
      </c>
      <c r="AM550" s="30">
        <v>0</v>
      </c>
      <c r="AN550" s="30">
        <v>0</v>
      </c>
      <c r="AO550" s="30">
        <v>0</v>
      </c>
      <c r="AP550" s="30">
        <v>0</v>
      </c>
      <c r="AQ550" s="30">
        <v>0</v>
      </c>
      <c r="AR550" s="30">
        <v>0</v>
      </c>
      <c r="AS550" s="30">
        <v>0</v>
      </c>
      <c r="AT550" s="30">
        <v>0</v>
      </c>
      <c r="AU550" s="121">
        <v>0</v>
      </c>
      <c r="AV550" s="129" t="s">
        <v>920</v>
      </c>
      <c r="AW550" s="129" t="s">
        <v>785</v>
      </c>
      <c r="AX550" s="129" t="s">
        <v>23</v>
      </c>
    </row>
    <row r="551" spans="1:50" ht="24" x14ac:dyDescent="0.25">
      <c r="A551" s="120">
        <v>46048.208333333489</v>
      </c>
      <c r="B551" s="28" t="s">
        <v>552</v>
      </c>
      <c r="C551" s="25" t="s">
        <v>427</v>
      </c>
      <c r="D551" s="25" t="s">
        <v>430</v>
      </c>
      <c r="E551" s="25" t="s">
        <v>423</v>
      </c>
      <c r="F551" s="29" t="s">
        <v>243</v>
      </c>
      <c r="G551" s="29" t="s">
        <v>19</v>
      </c>
      <c r="H551" s="29" t="s">
        <v>23</v>
      </c>
      <c r="I551" s="29" t="s">
        <v>579</v>
      </c>
      <c r="J551" s="29" t="s">
        <v>777</v>
      </c>
      <c r="K551" s="25" t="s">
        <v>430</v>
      </c>
      <c r="L551" s="25" t="s">
        <v>1720</v>
      </c>
      <c r="M551" s="25" t="s">
        <v>6392</v>
      </c>
      <c r="N551" s="25" t="s">
        <v>1418</v>
      </c>
      <c r="O551" s="25">
        <v>0</v>
      </c>
      <c r="P551" s="25" t="s">
        <v>6393</v>
      </c>
      <c r="Q551" s="28" t="s">
        <v>0</v>
      </c>
      <c r="R551" s="29" t="s">
        <v>1721</v>
      </c>
      <c r="S551" s="27" t="s">
        <v>1722</v>
      </c>
      <c r="T551" s="27" t="s">
        <v>1723</v>
      </c>
      <c r="U551" s="28" t="s">
        <v>270</v>
      </c>
      <c r="V551" s="26" t="s">
        <v>430</v>
      </c>
      <c r="W551" s="26" t="s">
        <v>593</v>
      </c>
      <c r="X551" s="26" t="s">
        <v>411</v>
      </c>
      <c r="Y551" s="37" t="s">
        <v>26</v>
      </c>
      <c r="Z551" s="37" t="s">
        <v>93</v>
      </c>
      <c r="AA551" s="37" t="s">
        <v>96</v>
      </c>
      <c r="AB551" s="30">
        <v>300</v>
      </c>
      <c r="AC551" s="30">
        <v>4800</v>
      </c>
      <c r="AD551" s="31">
        <v>-4500</v>
      </c>
      <c r="AE551" s="30">
        <v>64</v>
      </c>
      <c r="AF551" s="30">
        <v>64</v>
      </c>
      <c r="AG551" s="32">
        <v>236</v>
      </c>
      <c r="AH551" s="30">
        <v>64</v>
      </c>
      <c r="AI551" s="10" t="s">
        <v>573</v>
      </c>
      <c r="AJ551" s="30">
        <v>0</v>
      </c>
      <c r="AK551" s="30">
        <v>64</v>
      </c>
      <c r="AL551" s="30">
        <v>0</v>
      </c>
      <c r="AM551" s="30">
        <v>0</v>
      </c>
      <c r="AN551" s="30">
        <v>0</v>
      </c>
      <c r="AO551" s="30">
        <v>0</v>
      </c>
      <c r="AP551" s="30">
        <v>0</v>
      </c>
      <c r="AQ551" s="30">
        <v>0</v>
      </c>
      <c r="AR551" s="30">
        <v>0</v>
      </c>
      <c r="AS551" s="30">
        <v>0</v>
      </c>
      <c r="AT551" s="30">
        <v>0</v>
      </c>
      <c r="AU551" s="121">
        <v>0</v>
      </c>
      <c r="AV551" s="129" t="s">
        <v>1011</v>
      </c>
      <c r="AW551" s="129" t="s">
        <v>1011</v>
      </c>
      <c r="AX551" s="129" t="s">
        <v>23</v>
      </c>
    </row>
    <row r="552" spans="1:50" ht="24" x14ac:dyDescent="0.25">
      <c r="A552" s="120">
        <v>46048.208333333489</v>
      </c>
      <c r="B552" s="28" t="s">
        <v>552</v>
      </c>
      <c r="C552" s="25" t="s">
        <v>427</v>
      </c>
      <c r="D552" s="25" t="s">
        <v>430</v>
      </c>
      <c r="E552" s="25" t="s">
        <v>423</v>
      </c>
      <c r="F552" s="29" t="s">
        <v>243</v>
      </c>
      <c r="G552" s="29" t="s">
        <v>19</v>
      </c>
      <c r="H552" s="29" t="s">
        <v>23</v>
      </c>
      <c r="I552" s="29" t="s">
        <v>579</v>
      </c>
      <c r="J552" s="29" t="s">
        <v>777</v>
      </c>
      <c r="K552" s="25" t="s">
        <v>430</v>
      </c>
      <c r="L552" s="25" t="s">
        <v>1720</v>
      </c>
      <c r="M552" s="25" t="s">
        <v>6392</v>
      </c>
      <c r="N552" s="25" t="s">
        <v>1418</v>
      </c>
      <c r="O552" s="25">
        <v>0</v>
      </c>
      <c r="P552" s="25" t="s">
        <v>6393</v>
      </c>
      <c r="Q552" s="28" t="s">
        <v>0</v>
      </c>
      <c r="R552" s="29" t="s">
        <v>1721</v>
      </c>
      <c r="S552" s="27" t="s">
        <v>1722</v>
      </c>
      <c r="T552" s="27" t="s">
        <v>1723</v>
      </c>
      <c r="U552" s="28" t="s">
        <v>270</v>
      </c>
      <c r="V552" s="26" t="s">
        <v>430</v>
      </c>
      <c r="W552" s="26" t="s">
        <v>593</v>
      </c>
      <c r="X552" s="26" t="s">
        <v>411</v>
      </c>
      <c r="Y552" s="37" t="s">
        <v>24</v>
      </c>
      <c r="Z552" s="37" t="s">
        <v>66</v>
      </c>
      <c r="AA552" s="37" t="s">
        <v>67</v>
      </c>
      <c r="AB552" s="30">
        <v>100</v>
      </c>
      <c r="AC552" s="30">
        <v>100</v>
      </c>
      <c r="AD552" s="31">
        <v>0</v>
      </c>
      <c r="AE552" s="30">
        <v>4013.3199999999997</v>
      </c>
      <c r="AF552" s="30">
        <v>4013.3199999999997</v>
      </c>
      <c r="AG552" s="32">
        <v>-3913.3199999999997</v>
      </c>
      <c r="AH552" s="30">
        <v>4013.3199999999997</v>
      </c>
      <c r="AI552" s="10" t="s">
        <v>573</v>
      </c>
      <c r="AJ552" s="30">
        <v>0</v>
      </c>
      <c r="AK552" s="30">
        <v>804.62</v>
      </c>
      <c r="AL552" s="30">
        <v>1342</v>
      </c>
      <c r="AM552" s="30">
        <v>463.6</v>
      </c>
      <c r="AN552" s="30">
        <v>0</v>
      </c>
      <c r="AO552" s="30">
        <v>438.1</v>
      </c>
      <c r="AP552" s="30">
        <v>965</v>
      </c>
      <c r="AQ552" s="30">
        <v>0</v>
      </c>
      <c r="AR552" s="30">
        <v>0</v>
      </c>
      <c r="AS552" s="30">
        <v>0</v>
      </c>
      <c r="AT552" s="30">
        <v>0</v>
      </c>
      <c r="AU552" s="121">
        <v>0</v>
      </c>
      <c r="AV552" s="129" t="s">
        <v>784</v>
      </c>
      <c r="AW552" s="129" t="s">
        <v>796</v>
      </c>
      <c r="AX552" s="129" t="s">
        <v>23</v>
      </c>
    </row>
    <row r="553" spans="1:50" ht="24" x14ac:dyDescent="0.25">
      <c r="A553" s="120">
        <v>46048.208333333489</v>
      </c>
      <c r="B553" s="28" t="s">
        <v>552</v>
      </c>
      <c r="C553" s="25" t="s">
        <v>427</v>
      </c>
      <c r="D553" s="25" t="s">
        <v>430</v>
      </c>
      <c r="E553" s="25" t="s">
        <v>423</v>
      </c>
      <c r="F553" s="29" t="s">
        <v>243</v>
      </c>
      <c r="G553" s="29" t="s">
        <v>19</v>
      </c>
      <c r="H553" s="29" t="s">
        <v>23</v>
      </c>
      <c r="I553" s="29" t="s">
        <v>579</v>
      </c>
      <c r="J553" s="29" t="s">
        <v>777</v>
      </c>
      <c r="K553" s="25" t="s">
        <v>430</v>
      </c>
      <c r="L553" s="25" t="s">
        <v>1720</v>
      </c>
      <c r="M553" s="25" t="s">
        <v>6392</v>
      </c>
      <c r="N553" s="25" t="s">
        <v>1418</v>
      </c>
      <c r="O553" s="25">
        <v>0</v>
      </c>
      <c r="P553" s="25" t="s">
        <v>6393</v>
      </c>
      <c r="Q553" s="28" t="s">
        <v>0</v>
      </c>
      <c r="R553" s="29" t="s">
        <v>1721</v>
      </c>
      <c r="S553" s="27" t="s">
        <v>1722</v>
      </c>
      <c r="T553" s="27" t="s">
        <v>1723</v>
      </c>
      <c r="U553" s="28" t="s">
        <v>270</v>
      </c>
      <c r="V553" s="26" t="s">
        <v>430</v>
      </c>
      <c r="W553" s="26" t="s">
        <v>593</v>
      </c>
      <c r="X553" s="26" t="s">
        <v>411</v>
      </c>
      <c r="Y553" s="37" t="s">
        <v>27</v>
      </c>
      <c r="Z553" s="37" t="s">
        <v>94</v>
      </c>
      <c r="AA553" s="37" t="s">
        <v>97</v>
      </c>
      <c r="AB553" s="30">
        <v>30100</v>
      </c>
      <c r="AC553" s="30">
        <v>30100</v>
      </c>
      <c r="AD553" s="31">
        <v>0</v>
      </c>
      <c r="AE553" s="30">
        <v>1759.5</v>
      </c>
      <c r="AF553" s="30">
        <v>1759.5</v>
      </c>
      <c r="AG553" s="32">
        <v>28340.5</v>
      </c>
      <c r="AH553" s="30">
        <v>1759.5</v>
      </c>
      <c r="AI553" s="10" t="s">
        <v>573</v>
      </c>
      <c r="AJ553" s="30">
        <v>0</v>
      </c>
      <c r="AK553" s="30">
        <v>206</v>
      </c>
      <c r="AL553" s="30">
        <v>440</v>
      </c>
      <c r="AM553" s="30">
        <v>256.3</v>
      </c>
      <c r="AN553" s="30">
        <v>342.2</v>
      </c>
      <c r="AO553" s="30">
        <v>455</v>
      </c>
      <c r="AP553" s="30">
        <v>60</v>
      </c>
      <c r="AQ553" s="30">
        <v>0</v>
      </c>
      <c r="AR553" s="30">
        <v>0</v>
      </c>
      <c r="AS553" s="30">
        <v>0</v>
      </c>
      <c r="AT553" s="30">
        <v>0</v>
      </c>
      <c r="AU553" s="121">
        <v>0</v>
      </c>
      <c r="AV553" s="129" t="s">
        <v>784</v>
      </c>
      <c r="AW553" s="129" t="s">
        <v>785</v>
      </c>
      <c r="AX553" s="129" t="s">
        <v>23</v>
      </c>
    </row>
    <row r="554" spans="1:50" ht="24" x14ac:dyDescent="0.25">
      <c r="A554" s="120">
        <v>46048.208333333489</v>
      </c>
      <c r="B554" s="28" t="s">
        <v>552</v>
      </c>
      <c r="C554" s="25" t="s">
        <v>427</v>
      </c>
      <c r="D554" s="25" t="s">
        <v>430</v>
      </c>
      <c r="E554" s="25" t="s">
        <v>423</v>
      </c>
      <c r="F554" s="29" t="s">
        <v>243</v>
      </c>
      <c r="G554" s="29" t="s">
        <v>19</v>
      </c>
      <c r="H554" s="29" t="s">
        <v>23</v>
      </c>
      <c r="I554" s="29" t="s">
        <v>269</v>
      </c>
      <c r="J554" s="29" t="s">
        <v>868</v>
      </c>
      <c r="K554" s="25" t="s">
        <v>276</v>
      </c>
      <c r="L554" s="25" t="s">
        <v>1720</v>
      </c>
      <c r="M554" s="25" t="s">
        <v>6392</v>
      </c>
      <c r="N554" s="25" t="s">
        <v>1418</v>
      </c>
      <c r="O554" s="25">
        <v>0</v>
      </c>
      <c r="P554" s="25" t="s">
        <v>6393</v>
      </c>
      <c r="Q554" s="28" t="s">
        <v>0</v>
      </c>
      <c r="R554" s="29" t="s">
        <v>1721</v>
      </c>
      <c r="S554" s="27" t="s">
        <v>1722</v>
      </c>
      <c r="T554" s="27" t="s">
        <v>1723</v>
      </c>
      <c r="U554" s="28" t="s">
        <v>284</v>
      </c>
      <c r="V554" s="26" t="s">
        <v>276</v>
      </c>
      <c r="W554" s="26" t="s">
        <v>625</v>
      </c>
      <c r="X554" s="26" t="s">
        <v>411</v>
      </c>
      <c r="Y554" s="37" t="s">
        <v>28</v>
      </c>
      <c r="Z554" s="37" t="s">
        <v>178</v>
      </c>
      <c r="AA554" s="37" t="s">
        <v>177</v>
      </c>
      <c r="AB554" s="30">
        <v>1300</v>
      </c>
      <c r="AC554" s="30">
        <v>1300</v>
      </c>
      <c r="AD554" s="31">
        <v>0</v>
      </c>
      <c r="AE554" s="30">
        <v>680</v>
      </c>
      <c r="AF554" s="30">
        <v>680</v>
      </c>
      <c r="AG554" s="32">
        <v>620</v>
      </c>
      <c r="AH554" s="30">
        <v>680</v>
      </c>
      <c r="AI554" s="10" t="s">
        <v>573</v>
      </c>
      <c r="AJ554" s="30">
        <v>0</v>
      </c>
      <c r="AK554" s="30">
        <v>0</v>
      </c>
      <c r="AL554" s="30">
        <v>320</v>
      </c>
      <c r="AM554" s="30">
        <v>360</v>
      </c>
      <c r="AN554" s="30">
        <v>0</v>
      </c>
      <c r="AO554" s="30">
        <v>0</v>
      </c>
      <c r="AP554" s="30">
        <v>0</v>
      </c>
      <c r="AQ554" s="30">
        <v>0</v>
      </c>
      <c r="AR554" s="30">
        <v>0</v>
      </c>
      <c r="AS554" s="30">
        <v>0</v>
      </c>
      <c r="AT554" s="30">
        <v>0</v>
      </c>
      <c r="AU554" s="121">
        <v>0</v>
      </c>
      <c r="AV554" s="129" t="s">
        <v>784</v>
      </c>
      <c r="AW554" s="129" t="s">
        <v>785</v>
      </c>
      <c r="AX554" s="129" t="s">
        <v>23</v>
      </c>
    </row>
    <row r="555" spans="1:50" ht="24" x14ac:dyDescent="0.25">
      <c r="A555" s="120">
        <v>46048.208333333489</v>
      </c>
      <c r="B555" s="28" t="s">
        <v>552</v>
      </c>
      <c r="C555" s="25" t="s">
        <v>427</v>
      </c>
      <c r="D555" s="25" t="s">
        <v>430</v>
      </c>
      <c r="E555" s="25" t="s">
        <v>423</v>
      </c>
      <c r="F555" s="29" t="s">
        <v>243</v>
      </c>
      <c r="G555" s="29" t="s">
        <v>19</v>
      </c>
      <c r="H555" s="29" t="s">
        <v>23</v>
      </c>
      <c r="I555" s="29" t="s">
        <v>579</v>
      </c>
      <c r="J555" s="29" t="s">
        <v>868</v>
      </c>
      <c r="K555" s="25" t="s">
        <v>276</v>
      </c>
      <c r="L555" s="25" t="s">
        <v>1720</v>
      </c>
      <c r="M555" s="25" t="s">
        <v>6392</v>
      </c>
      <c r="N555" s="25" t="s">
        <v>1418</v>
      </c>
      <c r="O555" s="25">
        <v>0</v>
      </c>
      <c r="P555" s="25" t="s">
        <v>6393</v>
      </c>
      <c r="Q555" s="28" t="s">
        <v>0</v>
      </c>
      <c r="R555" s="29" t="s">
        <v>1721</v>
      </c>
      <c r="S555" s="27" t="s">
        <v>1722</v>
      </c>
      <c r="T555" s="27" t="s">
        <v>1723</v>
      </c>
      <c r="U555" s="28" t="s">
        <v>284</v>
      </c>
      <c r="V555" s="26" t="s">
        <v>276</v>
      </c>
      <c r="W555" s="26" t="s">
        <v>625</v>
      </c>
      <c r="X555" s="26" t="s">
        <v>411</v>
      </c>
      <c r="Y555" s="37" t="s">
        <v>25</v>
      </c>
      <c r="Z555" s="37" t="s">
        <v>92</v>
      </c>
      <c r="AA555" s="37" t="s">
        <v>95</v>
      </c>
      <c r="AB555" s="30">
        <v>2300</v>
      </c>
      <c r="AC555" s="30">
        <v>2300</v>
      </c>
      <c r="AD555" s="31">
        <v>0</v>
      </c>
      <c r="AE555" s="30">
        <v>0</v>
      </c>
      <c r="AF555" s="30">
        <v>0</v>
      </c>
      <c r="AG555" s="32">
        <v>2300</v>
      </c>
      <c r="AH555" s="30">
        <v>0</v>
      </c>
      <c r="AI555" s="10" t="s">
        <v>573</v>
      </c>
      <c r="AJ555" s="30">
        <v>0</v>
      </c>
      <c r="AK555" s="30">
        <v>0</v>
      </c>
      <c r="AL555" s="30">
        <v>0</v>
      </c>
      <c r="AM555" s="30">
        <v>0</v>
      </c>
      <c r="AN555" s="30">
        <v>0</v>
      </c>
      <c r="AO555" s="30">
        <v>0</v>
      </c>
      <c r="AP555" s="30">
        <v>0</v>
      </c>
      <c r="AQ555" s="30">
        <v>0</v>
      </c>
      <c r="AR555" s="30">
        <v>0</v>
      </c>
      <c r="AS555" s="30">
        <v>0</v>
      </c>
      <c r="AT555" s="30">
        <v>0</v>
      </c>
      <c r="AU555" s="121">
        <v>0</v>
      </c>
      <c r="AV555" s="129" t="s">
        <v>784</v>
      </c>
      <c r="AW555" s="129" t="s">
        <v>785</v>
      </c>
      <c r="AX555" s="129" t="s">
        <v>23</v>
      </c>
    </row>
    <row r="556" spans="1:50" ht="24" x14ac:dyDescent="0.25">
      <c r="A556" s="120">
        <v>46048.208333333489</v>
      </c>
      <c r="B556" s="28" t="s">
        <v>552</v>
      </c>
      <c r="C556" s="25" t="s">
        <v>427</v>
      </c>
      <c r="D556" s="25" t="s">
        <v>430</v>
      </c>
      <c r="E556" s="25" t="s">
        <v>423</v>
      </c>
      <c r="F556" s="29" t="s">
        <v>243</v>
      </c>
      <c r="G556" s="29" t="s">
        <v>19</v>
      </c>
      <c r="H556" s="29" t="s">
        <v>23</v>
      </c>
      <c r="I556" s="29" t="s">
        <v>579</v>
      </c>
      <c r="J556" s="29" t="s">
        <v>868</v>
      </c>
      <c r="K556" s="25" t="s">
        <v>276</v>
      </c>
      <c r="L556" s="25" t="s">
        <v>1720</v>
      </c>
      <c r="M556" s="25" t="s">
        <v>6392</v>
      </c>
      <c r="N556" s="25" t="s">
        <v>1418</v>
      </c>
      <c r="O556" s="25">
        <v>0</v>
      </c>
      <c r="P556" s="25" t="s">
        <v>6393</v>
      </c>
      <c r="Q556" s="28" t="s">
        <v>0</v>
      </c>
      <c r="R556" s="29" t="s">
        <v>1721</v>
      </c>
      <c r="S556" s="27" t="s">
        <v>1722</v>
      </c>
      <c r="T556" s="27" t="s">
        <v>1723</v>
      </c>
      <c r="U556" s="28" t="s">
        <v>284</v>
      </c>
      <c r="V556" s="26" t="s">
        <v>276</v>
      </c>
      <c r="W556" s="26" t="s">
        <v>625</v>
      </c>
      <c r="X556" s="26" t="s">
        <v>411</v>
      </c>
      <c r="Y556" s="37" t="s">
        <v>26</v>
      </c>
      <c r="Z556" s="37" t="s">
        <v>93</v>
      </c>
      <c r="AA556" s="37" t="s">
        <v>96</v>
      </c>
      <c r="AB556" s="30">
        <v>100</v>
      </c>
      <c r="AC556" s="30">
        <v>100</v>
      </c>
      <c r="AD556" s="31">
        <v>0</v>
      </c>
      <c r="AE556" s="30">
        <v>0</v>
      </c>
      <c r="AF556" s="30">
        <v>0</v>
      </c>
      <c r="AG556" s="32">
        <v>100</v>
      </c>
      <c r="AH556" s="30">
        <v>0</v>
      </c>
      <c r="AI556" s="10" t="s">
        <v>573</v>
      </c>
      <c r="AJ556" s="30">
        <v>0</v>
      </c>
      <c r="AK556" s="30">
        <v>0</v>
      </c>
      <c r="AL556" s="30">
        <v>0</v>
      </c>
      <c r="AM556" s="30">
        <v>0</v>
      </c>
      <c r="AN556" s="30">
        <v>0</v>
      </c>
      <c r="AO556" s="30">
        <v>0</v>
      </c>
      <c r="AP556" s="30">
        <v>0</v>
      </c>
      <c r="AQ556" s="30">
        <v>0</v>
      </c>
      <c r="AR556" s="30">
        <v>0</v>
      </c>
      <c r="AS556" s="30">
        <v>0</v>
      </c>
      <c r="AT556" s="30">
        <v>0</v>
      </c>
      <c r="AU556" s="121">
        <v>0</v>
      </c>
      <c r="AV556" s="129" t="s">
        <v>784</v>
      </c>
      <c r="AW556" s="129" t="s">
        <v>785</v>
      </c>
      <c r="AX556" s="129" t="s">
        <v>23</v>
      </c>
    </row>
    <row r="557" spans="1:50" ht="24" x14ac:dyDescent="0.25">
      <c r="A557" s="120">
        <v>46048.208333333489</v>
      </c>
      <c r="B557" s="28" t="s">
        <v>552</v>
      </c>
      <c r="C557" s="25" t="s">
        <v>427</v>
      </c>
      <c r="D557" s="25" t="s">
        <v>430</v>
      </c>
      <c r="E557" s="25" t="s">
        <v>423</v>
      </c>
      <c r="F557" s="29" t="s">
        <v>243</v>
      </c>
      <c r="G557" s="29" t="s">
        <v>19</v>
      </c>
      <c r="H557" s="29" t="s">
        <v>23</v>
      </c>
      <c r="I557" s="29" t="s">
        <v>579</v>
      </c>
      <c r="J557" s="29" t="s">
        <v>868</v>
      </c>
      <c r="K557" s="25" t="s">
        <v>276</v>
      </c>
      <c r="L557" s="25" t="s">
        <v>1720</v>
      </c>
      <c r="M557" s="25" t="s">
        <v>6392</v>
      </c>
      <c r="N557" s="25" t="s">
        <v>1418</v>
      </c>
      <c r="O557" s="25">
        <v>0</v>
      </c>
      <c r="P557" s="25" t="s">
        <v>6393</v>
      </c>
      <c r="Q557" s="28" t="s">
        <v>0</v>
      </c>
      <c r="R557" s="29" t="s">
        <v>1721</v>
      </c>
      <c r="S557" s="27" t="s">
        <v>1722</v>
      </c>
      <c r="T557" s="27" t="s">
        <v>1723</v>
      </c>
      <c r="U557" s="28" t="s">
        <v>284</v>
      </c>
      <c r="V557" s="26" t="s">
        <v>276</v>
      </c>
      <c r="W557" s="26" t="s">
        <v>625</v>
      </c>
      <c r="X557" s="26" t="s">
        <v>411</v>
      </c>
      <c r="Y557" s="37" t="s">
        <v>24</v>
      </c>
      <c r="Z557" s="37" t="s">
        <v>66</v>
      </c>
      <c r="AA557" s="37" t="s">
        <v>67</v>
      </c>
      <c r="AB557" s="30">
        <v>500</v>
      </c>
      <c r="AC557" s="30">
        <v>100</v>
      </c>
      <c r="AD557" s="31">
        <v>400</v>
      </c>
      <c r="AE557" s="30">
        <v>664.5</v>
      </c>
      <c r="AF557" s="30">
        <v>664.5</v>
      </c>
      <c r="AG557" s="32">
        <v>-164.5</v>
      </c>
      <c r="AH557" s="30">
        <v>550.5</v>
      </c>
      <c r="AI557" s="10" t="s">
        <v>573</v>
      </c>
      <c r="AJ557" s="30">
        <v>0</v>
      </c>
      <c r="AK557" s="30">
        <v>0</v>
      </c>
      <c r="AL557" s="30">
        <v>82.5</v>
      </c>
      <c r="AM557" s="30">
        <v>93.5</v>
      </c>
      <c r="AN557" s="30">
        <v>0</v>
      </c>
      <c r="AO557" s="30">
        <v>374.5</v>
      </c>
      <c r="AP557" s="30">
        <v>114</v>
      </c>
      <c r="AQ557" s="30">
        <v>0</v>
      </c>
      <c r="AR557" s="30">
        <v>0</v>
      </c>
      <c r="AS557" s="30">
        <v>0</v>
      </c>
      <c r="AT557" s="30">
        <v>0</v>
      </c>
      <c r="AU557" s="121">
        <v>0</v>
      </c>
      <c r="AV557" s="129" t="s">
        <v>920</v>
      </c>
      <c r="AW557" s="129" t="s">
        <v>796</v>
      </c>
      <c r="AX557" s="129" t="s">
        <v>23</v>
      </c>
    </row>
    <row r="558" spans="1:50" ht="24" x14ac:dyDescent="0.25">
      <c r="A558" s="120">
        <v>46048.208333333489</v>
      </c>
      <c r="B558" s="28" t="s">
        <v>552</v>
      </c>
      <c r="C558" s="25" t="s">
        <v>427</v>
      </c>
      <c r="D558" s="25" t="s">
        <v>430</v>
      </c>
      <c r="E558" s="25" t="s">
        <v>423</v>
      </c>
      <c r="F558" s="29" t="s">
        <v>243</v>
      </c>
      <c r="G558" s="29" t="s">
        <v>19</v>
      </c>
      <c r="H558" s="29" t="s">
        <v>23</v>
      </c>
      <c r="I558" s="29" t="s">
        <v>579</v>
      </c>
      <c r="J558" s="29" t="s">
        <v>868</v>
      </c>
      <c r="K558" s="25" t="s">
        <v>276</v>
      </c>
      <c r="L558" s="25" t="s">
        <v>1720</v>
      </c>
      <c r="M558" s="25" t="s">
        <v>6392</v>
      </c>
      <c r="N558" s="25" t="s">
        <v>1418</v>
      </c>
      <c r="O558" s="25">
        <v>0</v>
      </c>
      <c r="P558" s="25" t="s">
        <v>6393</v>
      </c>
      <c r="Q558" s="28" t="s">
        <v>0</v>
      </c>
      <c r="R558" s="29" t="s">
        <v>1721</v>
      </c>
      <c r="S558" s="27" t="s">
        <v>1722</v>
      </c>
      <c r="T558" s="27" t="s">
        <v>1723</v>
      </c>
      <c r="U558" s="28" t="s">
        <v>284</v>
      </c>
      <c r="V558" s="26" t="s">
        <v>276</v>
      </c>
      <c r="W558" s="26" t="s">
        <v>625</v>
      </c>
      <c r="X558" s="26" t="s">
        <v>411</v>
      </c>
      <c r="Y558" s="37" t="s">
        <v>113</v>
      </c>
      <c r="Z558" s="37" t="s">
        <v>115</v>
      </c>
      <c r="AA558" s="37" t="s">
        <v>114</v>
      </c>
      <c r="AB558" s="30">
        <v>600</v>
      </c>
      <c r="AC558" s="30">
        <v>500</v>
      </c>
      <c r="AD558" s="31">
        <v>100</v>
      </c>
      <c r="AE558" s="30">
        <v>140</v>
      </c>
      <c r="AF558" s="30">
        <v>140</v>
      </c>
      <c r="AG558" s="32">
        <v>460</v>
      </c>
      <c r="AH558" s="30">
        <v>80</v>
      </c>
      <c r="AI558" s="10" t="s">
        <v>573</v>
      </c>
      <c r="AJ558" s="30">
        <v>0</v>
      </c>
      <c r="AK558" s="30">
        <v>0</v>
      </c>
      <c r="AL558" s="30">
        <v>20</v>
      </c>
      <c r="AM558" s="30">
        <v>40</v>
      </c>
      <c r="AN558" s="30">
        <v>0</v>
      </c>
      <c r="AO558" s="30">
        <v>20</v>
      </c>
      <c r="AP558" s="30">
        <v>60</v>
      </c>
      <c r="AQ558" s="30">
        <v>0</v>
      </c>
      <c r="AR558" s="30">
        <v>0</v>
      </c>
      <c r="AS558" s="30">
        <v>0</v>
      </c>
      <c r="AT558" s="30">
        <v>0</v>
      </c>
      <c r="AU558" s="121">
        <v>0</v>
      </c>
      <c r="AV558" s="129" t="s">
        <v>920</v>
      </c>
      <c r="AW558" s="129" t="s">
        <v>785</v>
      </c>
      <c r="AX558" s="129" t="s">
        <v>23</v>
      </c>
    </row>
    <row r="559" spans="1:50" ht="24" x14ac:dyDescent="0.25">
      <c r="A559" s="120">
        <v>46048.208333333489</v>
      </c>
      <c r="B559" s="28" t="s">
        <v>552</v>
      </c>
      <c r="C559" s="25" t="s">
        <v>427</v>
      </c>
      <c r="D559" s="25" t="s">
        <v>430</v>
      </c>
      <c r="E559" s="25" t="s">
        <v>423</v>
      </c>
      <c r="F559" s="29" t="s">
        <v>243</v>
      </c>
      <c r="G559" s="29" t="s">
        <v>19</v>
      </c>
      <c r="H559" s="29" t="s">
        <v>23</v>
      </c>
      <c r="I559" s="29" t="s">
        <v>579</v>
      </c>
      <c r="J559" s="29" t="s">
        <v>868</v>
      </c>
      <c r="K559" s="25" t="s">
        <v>276</v>
      </c>
      <c r="L559" s="25" t="s">
        <v>1720</v>
      </c>
      <c r="M559" s="25" t="s">
        <v>6392</v>
      </c>
      <c r="N559" s="25" t="s">
        <v>1418</v>
      </c>
      <c r="O559" s="25">
        <v>0</v>
      </c>
      <c r="P559" s="25" t="s">
        <v>6393</v>
      </c>
      <c r="Q559" s="28" t="s">
        <v>0</v>
      </c>
      <c r="R559" s="29" t="s">
        <v>1721</v>
      </c>
      <c r="S559" s="27" t="s">
        <v>1722</v>
      </c>
      <c r="T559" s="27" t="s">
        <v>1723</v>
      </c>
      <c r="U559" s="28" t="s">
        <v>284</v>
      </c>
      <c r="V559" s="26" t="s">
        <v>276</v>
      </c>
      <c r="W559" s="26" t="s">
        <v>625</v>
      </c>
      <c r="X559" s="26" t="s">
        <v>411</v>
      </c>
      <c r="Y559" s="37" t="s">
        <v>27</v>
      </c>
      <c r="Z559" s="37" t="s">
        <v>94</v>
      </c>
      <c r="AA559" s="37" t="s">
        <v>97</v>
      </c>
      <c r="AB559" s="30">
        <v>100</v>
      </c>
      <c r="AC559" s="30">
        <v>600</v>
      </c>
      <c r="AD559" s="31">
        <v>-500</v>
      </c>
      <c r="AE559" s="30">
        <v>157</v>
      </c>
      <c r="AF559" s="30">
        <v>157</v>
      </c>
      <c r="AG559" s="32">
        <v>-57</v>
      </c>
      <c r="AH559" s="30">
        <v>129</v>
      </c>
      <c r="AI559" s="10" t="s">
        <v>573</v>
      </c>
      <c r="AJ559" s="30">
        <v>0</v>
      </c>
      <c r="AK559" s="30">
        <v>0</v>
      </c>
      <c r="AL559" s="30">
        <v>45</v>
      </c>
      <c r="AM559" s="30">
        <v>42</v>
      </c>
      <c r="AN559" s="30">
        <v>0</v>
      </c>
      <c r="AO559" s="30">
        <v>42</v>
      </c>
      <c r="AP559" s="30">
        <v>28</v>
      </c>
      <c r="AQ559" s="30">
        <v>0</v>
      </c>
      <c r="AR559" s="30">
        <v>0</v>
      </c>
      <c r="AS559" s="30">
        <v>0</v>
      </c>
      <c r="AT559" s="30">
        <v>0</v>
      </c>
      <c r="AU559" s="121">
        <v>0</v>
      </c>
      <c r="AV559" s="129" t="s">
        <v>1011</v>
      </c>
      <c r="AW559" s="129" t="s">
        <v>1011</v>
      </c>
      <c r="AX559" s="129" t="s">
        <v>23</v>
      </c>
    </row>
    <row r="560" spans="1:50" ht="24" x14ac:dyDescent="0.25">
      <c r="A560" s="120">
        <v>46048.208333333489</v>
      </c>
      <c r="B560" s="28" t="s">
        <v>552</v>
      </c>
      <c r="C560" s="25" t="s">
        <v>427</v>
      </c>
      <c r="D560" s="25" t="s">
        <v>430</v>
      </c>
      <c r="E560" s="25" t="s">
        <v>423</v>
      </c>
      <c r="F560" s="29" t="s">
        <v>243</v>
      </c>
      <c r="G560" s="29" t="s">
        <v>19</v>
      </c>
      <c r="H560" s="29" t="s">
        <v>23</v>
      </c>
      <c r="I560" s="29" t="s">
        <v>269</v>
      </c>
      <c r="J560" s="29" t="s">
        <v>868</v>
      </c>
      <c r="K560" s="25" t="s">
        <v>246</v>
      </c>
      <c r="L560" s="25" t="s">
        <v>1720</v>
      </c>
      <c r="M560" s="25" t="s">
        <v>6392</v>
      </c>
      <c r="N560" s="25" t="s">
        <v>1418</v>
      </c>
      <c r="O560" s="25">
        <v>0</v>
      </c>
      <c r="P560" s="25" t="s">
        <v>6393</v>
      </c>
      <c r="Q560" s="28" t="s">
        <v>0</v>
      </c>
      <c r="R560" s="29" t="s">
        <v>1721</v>
      </c>
      <c r="S560" s="27" t="s">
        <v>1722</v>
      </c>
      <c r="T560" s="27" t="s">
        <v>1723</v>
      </c>
      <c r="U560" s="28" t="s">
        <v>247</v>
      </c>
      <c r="V560" s="26" t="s">
        <v>246</v>
      </c>
      <c r="W560" s="26" t="s">
        <v>554</v>
      </c>
      <c r="X560" s="26" t="s">
        <v>411</v>
      </c>
      <c r="Y560" s="37" t="s">
        <v>28</v>
      </c>
      <c r="Z560" s="37" t="s">
        <v>178</v>
      </c>
      <c r="AA560" s="37" t="s">
        <v>177</v>
      </c>
      <c r="AB560" s="30">
        <v>6700</v>
      </c>
      <c r="AC560" s="30">
        <v>100</v>
      </c>
      <c r="AD560" s="31">
        <v>6600</v>
      </c>
      <c r="AE560" s="30">
        <v>492</v>
      </c>
      <c r="AF560" s="30">
        <v>492</v>
      </c>
      <c r="AG560" s="32">
        <v>6208</v>
      </c>
      <c r="AH560" s="30">
        <v>492</v>
      </c>
      <c r="AI560" s="10" t="s">
        <v>573</v>
      </c>
      <c r="AJ560" s="30">
        <v>0</v>
      </c>
      <c r="AK560" s="30">
        <v>94</v>
      </c>
      <c r="AL560" s="30">
        <v>0</v>
      </c>
      <c r="AM560" s="30">
        <v>48</v>
      </c>
      <c r="AN560" s="30">
        <v>20</v>
      </c>
      <c r="AO560" s="30">
        <v>330</v>
      </c>
      <c r="AP560" s="30">
        <v>0</v>
      </c>
      <c r="AQ560" s="30">
        <v>0</v>
      </c>
      <c r="AR560" s="30">
        <v>0</v>
      </c>
      <c r="AS560" s="30">
        <v>0</v>
      </c>
      <c r="AT560" s="30">
        <v>0</v>
      </c>
      <c r="AU560" s="121">
        <v>0</v>
      </c>
      <c r="AV560" s="129" t="s">
        <v>920</v>
      </c>
      <c r="AW560" s="129" t="s">
        <v>785</v>
      </c>
      <c r="AX560" s="129" t="s">
        <v>23</v>
      </c>
    </row>
    <row r="561" spans="1:50" ht="24" x14ac:dyDescent="0.25">
      <c r="A561" s="120">
        <v>46048.208333333489</v>
      </c>
      <c r="B561" s="28" t="s">
        <v>552</v>
      </c>
      <c r="C561" s="25" t="s">
        <v>427</v>
      </c>
      <c r="D561" s="25" t="s">
        <v>430</v>
      </c>
      <c r="E561" s="25" t="s">
        <v>423</v>
      </c>
      <c r="F561" s="29" t="s">
        <v>243</v>
      </c>
      <c r="G561" s="29" t="s">
        <v>19</v>
      </c>
      <c r="H561" s="29" t="s">
        <v>23</v>
      </c>
      <c r="I561" s="29" t="s">
        <v>579</v>
      </c>
      <c r="J561" s="29" t="s">
        <v>868</v>
      </c>
      <c r="K561" s="25" t="s">
        <v>246</v>
      </c>
      <c r="L561" s="25" t="s">
        <v>1720</v>
      </c>
      <c r="M561" s="25" t="s">
        <v>6392</v>
      </c>
      <c r="N561" s="25" t="s">
        <v>1418</v>
      </c>
      <c r="O561" s="25">
        <v>0</v>
      </c>
      <c r="P561" s="25" t="s">
        <v>6393</v>
      </c>
      <c r="Q561" s="28" t="s">
        <v>0</v>
      </c>
      <c r="R561" s="29" t="s">
        <v>1721</v>
      </c>
      <c r="S561" s="27" t="s">
        <v>1722</v>
      </c>
      <c r="T561" s="27" t="s">
        <v>1723</v>
      </c>
      <c r="U561" s="28" t="s">
        <v>247</v>
      </c>
      <c r="V561" s="26" t="s">
        <v>246</v>
      </c>
      <c r="W561" s="26" t="s">
        <v>554</v>
      </c>
      <c r="X561" s="26" t="s">
        <v>411</v>
      </c>
      <c r="Y561" s="37" t="s">
        <v>25</v>
      </c>
      <c r="Z561" s="37" t="s">
        <v>92</v>
      </c>
      <c r="AA561" s="37" t="s">
        <v>95</v>
      </c>
      <c r="AB561" s="30">
        <v>500</v>
      </c>
      <c r="AC561" s="30">
        <v>3700</v>
      </c>
      <c r="AD561" s="31">
        <v>-3200</v>
      </c>
      <c r="AE561" s="30">
        <v>0</v>
      </c>
      <c r="AF561" s="30">
        <v>0</v>
      </c>
      <c r="AG561" s="32">
        <v>500</v>
      </c>
      <c r="AH561" s="30">
        <v>0</v>
      </c>
      <c r="AI561" s="10" t="s">
        <v>573</v>
      </c>
      <c r="AJ561" s="30">
        <v>0</v>
      </c>
      <c r="AK561" s="30">
        <v>0</v>
      </c>
      <c r="AL561" s="30">
        <v>0</v>
      </c>
      <c r="AM561" s="30">
        <v>0</v>
      </c>
      <c r="AN561" s="30">
        <v>0</v>
      </c>
      <c r="AO561" s="30">
        <v>0</v>
      </c>
      <c r="AP561" s="30">
        <v>0</v>
      </c>
      <c r="AQ561" s="30">
        <v>0</v>
      </c>
      <c r="AR561" s="30">
        <v>0</v>
      </c>
      <c r="AS561" s="30">
        <v>0</v>
      </c>
      <c r="AT561" s="30">
        <v>0</v>
      </c>
      <c r="AU561" s="121">
        <v>0</v>
      </c>
      <c r="AV561" s="129" t="s">
        <v>1011</v>
      </c>
      <c r="AW561" s="129" t="s">
        <v>1011</v>
      </c>
      <c r="AX561" s="129" t="s">
        <v>23</v>
      </c>
    </row>
    <row r="562" spans="1:50" ht="24" x14ac:dyDescent="0.25">
      <c r="A562" s="120">
        <v>46048.208333333489</v>
      </c>
      <c r="B562" s="28" t="s">
        <v>552</v>
      </c>
      <c r="C562" s="25" t="s">
        <v>427</v>
      </c>
      <c r="D562" s="25" t="s">
        <v>430</v>
      </c>
      <c r="E562" s="25" t="s">
        <v>423</v>
      </c>
      <c r="F562" s="29" t="s">
        <v>243</v>
      </c>
      <c r="G562" s="29" t="s">
        <v>19</v>
      </c>
      <c r="H562" s="29" t="s">
        <v>23</v>
      </c>
      <c r="I562" s="29" t="s">
        <v>579</v>
      </c>
      <c r="J562" s="29" t="s">
        <v>868</v>
      </c>
      <c r="K562" s="25" t="s">
        <v>246</v>
      </c>
      <c r="L562" s="25" t="s">
        <v>1720</v>
      </c>
      <c r="M562" s="25" t="s">
        <v>6392</v>
      </c>
      <c r="N562" s="25" t="s">
        <v>1418</v>
      </c>
      <c r="O562" s="25">
        <v>0</v>
      </c>
      <c r="P562" s="25" t="s">
        <v>6393</v>
      </c>
      <c r="Q562" s="28" t="s">
        <v>0</v>
      </c>
      <c r="R562" s="29" t="s">
        <v>1721</v>
      </c>
      <c r="S562" s="27" t="s">
        <v>1722</v>
      </c>
      <c r="T562" s="27" t="s">
        <v>1723</v>
      </c>
      <c r="U562" s="28" t="s">
        <v>247</v>
      </c>
      <c r="V562" s="26" t="s">
        <v>246</v>
      </c>
      <c r="W562" s="26" t="s">
        <v>554</v>
      </c>
      <c r="X562" s="26" t="s">
        <v>411</v>
      </c>
      <c r="Y562" s="37" t="s">
        <v>26</v>
      </c>
      <c r="Z562" s="37" t="s">
        <v>93</v>
      </c>
      <c r="AA562" s="37" t="s">
        <v>96</v>
      </c>
      <c r="AB562" s="30">
        <v>3700</v>
      </c>
      <c r="AC562" s="30">
        <v>6700</v>
      </c>
      <c r="AD562" s="31">
        <v>-3000</v>
      </c>
      <c r="AE562" s="30">
        <v>3970.02</v>
      </c>
      <c r="AF562" s="30">
        <v>3970.02</v>
      </c>
      <c r="AG562" s="32">
        <v>-270.02</v>
      </c>
      <c r="AH562" s="30">
        <v>3970.02</v>
      </c>
      <c r="AI562" s="10" t="s">
        <v>573</v>
      </c>
      <c r="AJ562" s="30">
        <v>0</v>
      </c>
      <c r="AK562" s="30">
        <v>100</v>
      </c>
      <c r="AL562" s="30">
        <v>699</v>
      </c>
      <c r="AM562" s="30">
        <v>144</v>
      </c>
      <c r="AN562" s="30">
        <v>678</v>
      </c>
      <c r="AO562" s="30">
        <v>1370.02</v>
      </c>
      <c r="AP562" s="30">
        <v>979</v>
      </c>
      <c r="AQ562" s="30">
        <v>0</v>
      </c>
      <c r="AR562" s="30">
        <v>0</v>
      </c>
      <c r="AS562" s="30">
        <v>0</v>
      </c>
      <c r="AT562" s="30">
        <v>0</v>
      </c>
      <c r="AU562" s="121">
        <v>0</v>
      </c>
      <c r="AV562" s="129" t="s">
        <v>1011</v>
      </c>
      <c r="AW562" s="129" t="s">
        <v>1011</v>
      </c>
      <c r="AX562" s="129" t="s">
        <v>23</v>
      </c>
    </row>
    <row r="563" spans="1:50" ht="24" x14ac:dyDescent="0.25">
      <c r="A563" s="120">
        <v>46048.208333333489</v>
      </c>
      <c r="B563" s="28" t="s">
        <v>552</v>
      </c>
      <c r="C563" s="25" t="s">
        <v>427</v>
      </c>
      <c r="D563" s="25" t="s">
        <v>430</v>
      </c>
      <c r="E563" s="25" t="s">
        <v>423</v>
      </c>
      <c r="F563" s="29" t="s">
        <v>243</v>
      </c>
      <c r="G563" s="29" t="s">
        <v>19</v>
      </c>
      <c r="H563" s="29" t="s">
        <v>23</v>
      </c>
      <c r="I563" s="29" t="s">
        <v>579</v>
      </c>
      <c r="J563" s="29" t="s">
        <v>868</v>
      </c>
      <c r="K563" s="25" t="s">
        <v>246</v>
      </c>
      <c r="L563" s="25" t="s">
        <v>1720</v>
      </c>
      <c r="M563" s="25" t="s">
        <v>6392</v>
      </c>
      <c r="N563" s="25" t="s">
        <v>1418</v>
      </c>
      <c r="O563" s="25">
        <v>0</v>
      </c>
      <c r="P563" s="25" t="s">
        <v>6393</v>
      </c>
      <c r="Q563" s="28" t="s">
        <v>0</v>
      </c>
      <c r="R563" s="29" t="s">
        <v>1721</v>
      </c>
      <c r="S563" s="27" t="s">
        <v>1722</v>
      </c>
      <c r="T563" s="27" t="s">
        <v>1723</v>
      </c>
      <c r="U563" s="28" t="s">
        <v>247</v>
      </c>
      <c r="V563" s="26" t="s">
        <v>246</v>
      </c>
      <c r="W563" s="26" t="s">
        <v>554</v>
      </c>
      <c r="X563" s="26" t="s">
        <v>411</v>
      </c>
      <c r="Y563" s="37" t="s">
        <v>24</v>
      </c>
      <c r="Z563" s="37" t="s">
        <v>66</v>
      </c>
      <c r="AA563" s="37" t="s">
        <v>67</v>
      </c>
      <c r="AB563" s="30">
        <v>100</v>
      </c>
      <c r="AC563" s="30">
        <v>3300</v>
      </c>
      <c r="AD563" s="31">
        <v>-3200</v>
      </c>
      <c r="AE563" s="30">
        <v>1349.5</v>
      </c>
      <c r="AF563" s="30">
        <v>1349.5</v>
      </c>
      <c r="AG563" s="32">
        <v>-1249.5</v>
      </c>
      <c r="AH563" s="30">
        <v>1349.5</v>
      </c>
      <c r="AI563" s="10" t="s">
        <v>573</v>
      </c>
      <c r="AJ563" s="30">
        <v>0</v>
      </c>
      <c r="AK563" s="30">
        <v>15</v>
      </c>
      <c r="AL563" s="30">
        <v>120</v>
      </c>
      <c r="AM563" s="30">
        <v>571</v>
      </c>
      <c r="AN563" s="30">
        <v>83</v>
      </c>
      <c r="AO563" s="30">
        <v>338.5</v>
      </c>
      <c r="AP563" s="30">
        <v>222</v>
      </c>
      <c r="AQ563" s="30">
        <v>0</v>
      </c>
      <c r="AR563" s="30">
        <v>0</v>
      </c>
      <c r="AS563" s="30">
        <v>0</v>
      </c>
      <c r="AT563" s="30">
        <v>0</v>
      </c>
      <c r="AU563" s="121">
        <v>0</v>
      </c>
      <c r="AV563" s="129" t="s">
        <v>1011</v>
      </c>
      <c r="AW563" s="129" t="s">
        <v>1011</v>
      </c>
      <c r="AX563" s="129" t="s">
        <v>23</v>
      </c>
    </row>
    <row r="564" spans="1:50" ht="24" x14ac:dyDescent="0.25">
      <c r="A564" s="120">
        <v>46048.208333333489</v>
      </c>
      <c r="B564" s="28" t="s">
        <v>552</v>
      </c>
      <c r="C564" s="25" t="s">
        <v>427</v>
      </c>
      <c r="D564" s="25" t="s">
        <v>430</v>
      </c>
      <c r="E564" s="25" t="s">
        <v>423</v>
      </c>
      <c r="F564" s="29" t="s">
        <v>243</v>
      </c>
      <c r="G564" s="29" t="s">
        <v>19</v>
      </c>
      <c r="H564" s="29" t="s">
        <v>23</v>
      </c>
      <c r="I564" s="29" t="s">
        <v>579</v>
      </c>
      <c r="J564" s="29" t="s">
        <v>868</v>
      </c>
      <c r="K564" s="25" t="s">
        <v>246</v>
      </c>
      <c r="L564" s="25" t="s">
        <v>1720</v>
      </c>
      <c r="M564" s="25" t="s">
        <v>6392</v>
      </c>
      <c r="N564" s="25" t="s">
        <v>1418</v>
      </c>
      <c r="O564" s="25">
        <v>0</v>
      </c>
      <c r="P564" s="25" t="s">
        <v>6393</v>
      </c>
      <c r="Q564" s="28" t="s">
        <v>0</v>
      </c>
      <c r="R564" s="29" t="s">
        <v>1721</v>
      </c>
      <c r="S564" s="27" t="s">
        <v>1722</v>
      </c>
      <c r="T564" s="27" t="s">
        <v>1723</v>
      </c>
      <c r="U564" s="28" t="s">
        <v>247</v>
      </c>
      <c r="V564" s="26" t="s">
        <v>246</v>
      </c>
      <c r="W564" s="26" t="s">
        <v>554</v>
      </c>
      <c r="X564" s="26" t="s">
        <v>411</v>
      </c>
      <c r="Y564" s="37" t="s">
        <v>113</v>
      </c>
      <c r="Z564" s="37" t="s">
        <v>115</v>
      </c>
      <c r="AA564" s="37" t="s">
        <v>114</v>
      </c>
      <c r="AB564" s="30">
        <v>3300</v>
      </c>
      <c r="AC564" s="30">
        <v>100</v>
      </c>
      <c r="AD564" s="31">
        <v>3200</v>
      </c>
      <c r="AE564" s="30">
        <v>94</v>
      </c>
      <c r="AF564" s="30">
        <v>94</v>
      </c>
      <c r="AG564" s="32">
        <v>3206</v>
      </c>
      <c r="AH564" s="30">
        <v>94</v>
      </c>
      <c r="AI564" s="10" t="s">
        <v>573</v>
      </c>
      <c r="AJ564" s="30">
        <v>0</v>
      </c>
      <c r="AK564" s="30">
        <v>35</v>
      </c>
      <c r="AL564" s="30">
        <v>59</v>
      </c>
      <c r="AM564" s="30">
        <v>0</v>
      </c>
      <c r="AN564" s="30">
        <v>0</v>
      </c>
      <c r="AO564" s="30">
        <v>0</v>
      </c>
      <c r="AP564" s="30">
        <v>0</v>
      </c>
      <c r="AQ564" s="30">
        <v>0</v>
      </c>
      <c r="AR564" s="30">
        <v>0</v>
      </c>
      <c r="AS564" s="30">
        <v>0</v>
      </c>
      <c r="AT564" s="30">
        <v>0</v>
      </c>
      <c r="AU564" s="121">
        <v>0</v>
      </c>
      <c r="AV564" s="129" t="s">
        <v>920</v>
      </c>
      <c r="AW564" s="129" t="s">
        <v>785</v>
      </c>
      <c r="AX564" s="129" t="s">
        <v>23</v>
      </c>
    </row>
    <row r="565" spans="1:50" ht="24" x14ac:dyDescent="0.25">
      <c r="A565" s="120">
        <v>46048.208333333489</v>
      </c>
      <c r="B565" s="28" t="s">
        <v>552</v>
      </c>
      <c r="C565" s="25" t="s">
        <v>427</v>
      </c>
      <c r="D565" s="25" t="s">
        <v>430</v>
      </c>
      <c r="E565" s="25" t="s">
        <v>423</v>
      </c>
      <c r="F565" s="29" t="s">
        <v>243</v>
      </c>
      <c r="G565" s="29" t="s">
        <v>19</v>
      </c>
      <c r="H565" s="29" t="s">
        <v>23</v>
      </c>
      <c r="I565" s="29" t="s">
        <v>579</v>
      </c>
      <c r="J565" s="29" t="s">
        <v>868</v>
      </c>
      <c r="K565" s="25" t="s">
        <v>246</v>
      </c>
      <c r="L565" s="25" t="s">
        <v>1720</v>
      </c>
      <c r="M565" s="25" t="s">
        <v>6392</v>
      </c>
      <c r="N565" s="25" t="s">
        <v>1418</v>
      </c>
      <c r="O565" s="25">
        <v>0</v>
      </c>
      <c r="P565" s="25" t="s">
        <v>6393</v>
      </c>
      <c r="Q565" s="28" t="s">
        <v>0</v>
      </c>
      <c r="R565" s="29" t="s">
        <v>1721</v>
      </c>
      <c r="S565" s="27" t="s">
        <v>1722</v>
      </c>
      <c r="T565" s="27" t="s">
        <v>1723</v>
      </c>
      <c r="U565" s="28" t="s">
        <v>247</v>
      </c>
      <c r="V565" s="26" t="s">
        <v>246</v>
      </c>
      <c r="W565" s="26" t="s">
        <v>554</v>
      </c>
      <c r="X565" s="26" t="s">
        <v>411</v>
      </c>
      <c r="Y565" s="37" t="s">
        <v>27</v>
      </c>
      <c r="Z565" s="37" t="s">
        <v>94</v>
      </c>
      <c r="AA565" s="37" t="s">
        <v>97</v>
      </c>
      <c r="AB565" s="30">
        <v>100</v>
      </c>
      <c r="AC565" s="30">
        <v>500</v>
      </c>
      <c r="AD565" s="31">
        <v>-400</v>
      </c>
      <c r="AE565" s="30">
        <v>95.5</v>
      </c>
      <c r="AF565" s="30">
        <v>95.5</v>
      </c>
      <c r="AG565" s="32">
        <v>4.5</v>
      </c>
      <c r="AH565" s="30">
        <v>95.5</v>
      </c>
      <c r="AI565" s="10" t="s">
        <v>573</v>
      </c>
      <c r="AJ565" s="30">
        <v>0</v>
      </c>
      <c r="AK565" s="30">
        <v>0</v>
      </c>
      <c r="AL565" s="30">
        <v>10</v>
      </c>
      <c r="AM565" s="30">
        <v>0</v>
      </c>
      <c r="AN565" s="30">
        <v>10</v>
      </c>
      <c r="AO565" s="30">
        <v>43.5</v>
      </c>
      <c r="AP565" s="30">
        <v>32</v>
      </c>
      <c r="AQ565" s="30">
        <v>0</v>
      </c>
      <c r="AR565" s="30">
        <v>0</v>
      </c>
      <c r="AS565" s="30">
        <v>0</v>
      </c>
      <c r="AT565" s="30">
        <v>0</v>
      </c>
      <c r="AU565" s="121">
        <v>0</v>
      </c>
      <c r="AV565" s="129" t="s">
        <v>1011</v>
      </c>
      <c r="AW565" s="129" t="s">
        <v>1011</v>
      </c>
      <c r="AX565" s="129" t="s">
        <v>23</v>
      </c>
    </row>
    <row r="566" spans="1:50" ht="24" x14ac:dyDescent="0.25">
      <c r="A566" s="120">
        <v>46048.208333333489</v>
      </c>
      <c r="B566" s="28" t="s">
        <v>552</v>
      </c>
      <c r="C566" s="25" t="s">
        <v>427</v>
      </c>
      <c r="D566" s="25" t="s">
        <v>430</v>
      </c>
      <c r="E566" s="25" t="s">
        <v>423</v>
      </c>
      <c r="F566" s="29" t="s">
        <v>243</v>
      </c>
      <c r="G566" s="29" t="s">
        <v>19</v>
      </c>
      <c r="H566" s="29" t="s">
        <v>23</v>
      </c>
      <c r="I566" s="29" t="s">
        <v>269</v>
      </c>
      <c r="J566" s="29" t="s">
        <v>868</v>
      </c>
      <c r="K566" s="25" t="s">
        <v>244</v>
      </c>
      <c r="L566" s="25" t="s">
        <v>1720</v>
      </c>
      <c r="M566" s="25" t="s">
        <v>6392</v>
      </c>
      <c r="N566" s="25" t="s">
        <v>1418</v>
      </c>
      <c r="O566" s="25">
        <v>0</v>
      </c>
      <c r="P566" s="25" t="s">
        <v>6393</v>
      </c>
      <c r="Q566" s="28" t="s">
        <v>0</v>
      </c>
      <c r="R566" s="29" t="s">
        <v>1721</v>
      </c>
      <c r="S566" s="27" t="s">
        <v>1722</v>
      </c>
      <c r="T566" s="27" t="s">
        <v>1723</v>
      </c>
      <c r="U566" s="28" t="s">
        <v>245</v>
      </c>
      <c r="V566" s="26" t="s">
        <v>244</v>
      </c>
      <c r="W566" s="26" t="s">
        <v>553</v>
      </c>
      <c r="X566" s="26" t="s">
        <v>411</v>
      </c>
      <c r="Y566" s="37" t="s">
        <v>28</v>
      </c>
      <c r="Z566" s="37" t="s">
        <v>178</v>
      </c>
      <c r="AA566" s="37" t="s">
        <v>177</v>
      </c>
      <c r="AB566" s="30">
        <v>3700</v>
      </c>
      <c r="AC566" s="30">
        <v>3700</v>
      </c>
      <c r="AD566" s="31">
        <v>0</v>
      </c>
      <c r="AE566" s="30">
        <v>150</v>
      </c>
      <c r="AF566" s="30">
        <v>150</v>
      </c>
      <c r="AG566" s="32">
        <v>3550</v>
      </c>
      <c r="AH566" s="30">
        <v>150</v>
      </c>
      <c r="AI566" s="10" t="s">
        <v>573</v>
      </c>
      <c r="AJ566" s="30">
        <v>0</v>
      </c>
      <c r="AK566" s="30">
        <v>0</v>
      </c>
      <c r="AL566" s="30">
        <v>0</v>
      </c>
      <c r="AM566" s="30">
        <v>0</v>
      </c>
      <c r="AN566" s="30">
        <v>0</v>
      </c>
      <c r="AO566" s="30">
        <v>0</v>
      </c>
      <c r="AP566" s="30">
        <v>150</v>
      </c>
      <c r="AQ566" s="30">
        <v>0</v>
      </c>
      <c r="AR566" s="30">
        <v>0</v>
      </c>
      <c r="AS566" s="30">
        <v>0</v>
      </c>
      <c r="AT566" s="30">
        <v>0</v>
      </c>
      <c r="AU566" s="121">
        <v>0</v>
      </c>
      <c r="AV566" s="129" t="s">
        <v>784</v>
      </c>
      <c r="AW566" s="129" t="s">
        <v>785</v>
      </c>
      <c r="AX566" s="129" t="s">
        <v>23</v>
      </c>
    </row>
    <row r="567" spans="1:50" ht="24" x14ac:dyDescent="0.25">
      <c r="A567" s="120">
        <v>46048.208333333489</v>
      </c>
      <c r="B567" s="28" t="s">
        <v>552</v>
      </c>
      <c r="C567" s="25" t="s">
        <v>427</v>
      </c>
      <c r="D567" s="25" t="s">
        <v>430</v>
      </c>
      <c r="E567" s="25" t="s">
        <v>423</v>
      </c>
      <c r="F567" s="29" t="s">
        <v>243</v>
      </c>
      <c r="G567" s="29" t="s">
        <v>19</v>
      </c>
      <c r="H567" s="29" t="s">
        <v>23</v>
      </c>
      <c r="I567" s="29" t="s">
        <v>579</v>
      </c>
      <c r="J567" s="29" t="s">
        <v>868</v>
      </c>
      <c r="K567" s="25" t="s">
        <v>244</v>
      </c>
      <c r="L567" s="25" t="s">
        <v>1720</v>
      </c>
      <c r="M567" s="25" t="s">
        <v>6392</v>
      </c>
      <c r="N567" s="25" t="s">
        <v>1418</v>
      </c>
      <c r="O567" s="25">
        <v>0</v>
      </c>
      <c r="P567" s="25" t="s">
        <v>6393</v>
      </c>
      <c r="Q567" s="28" t="s">
        <v>0</v>
      </c>
      <c r="R567" s="29" t="s">
        <v>1721</v>
      </c>
      <c r="S567" s="27" t="s">
        <v>1722</v>
      </c>
      <c r="T567" s="27" t="s">
        <v>1723</v>
      </c>
      <c r="U567" s="28" t="s">
        <v>245</v>
      </c>
      <c r="V567" s="26" t="s">
        <v>244</v>
      </c>
      <c r="W567" s="26" t="s">
        <v>553</v>
      </c>
      <c r="X567" s="26" t="s">
        <v>411</v>
      </c>
      <c r="Y567" s="37" t="s">
        <v>25</v>
      </c>
      <c r="Z567" s="37" t="s">
        <v>92</v>
      </c>
      <c r="AA567" s="37" t="s">
        <v>95</v>
      </c>
      <c r="AB567" s="30">
        <v>1600</v>
      </c>
      <c r="AC567" s="30">
        <v>100</v>
      </c>
      <c r="AD567" s="31">
        <v>1500</v>
      </c>
      <c r="AE567" s="30">
        <v>4570</v>
      </c>
      <c r="AF567" s="30">
        <v>4570</v>
      </c>
      <c r="AG567" s="32">
        <v>-2970</v>
      </c>
      <c r="AH567" s="30">
        <v>4570</v>
      </c>
      <c r="AI567" s="10" t="s">
        <v>573</v>
      </c>
      <c r="AJ567" s="30">
        <v>0</v>
      </c>
      <c r="AK567" s="30">
        <v>2300</v>
      </c>
      <c r="AL567" s="30">
        <v>400</v>
      </c>
      <c r="AM567" s="30">
        <v>0</v>
      </c>
      <c r="AN567" s="30">
        <v>1550</v>
      </c>
      <c r="AO567" s="30">
        <v>0</v>
      </c>
      <c r="AP567" s="30">
        <v>320</v>
      </c>
      <c r="AQ567" s="30">
        <v>0</v>
      </c>
      <c r="AR567" s="30">
        <v>0</v>
      </c>
      <c r="AS567" s="30">
        <v>0</v>
      </c>
      <c r="AT567" s="30">
        <v>0</v>
      </c>
      <c r="AU567" s="121">
        <v>0</v>
      </c>
      <c r="AV567" s="129" t="s">
        <v>920</v>
      </c>
      <c r="AW567" s="129" t="s">
        <v>796</v>
      </c>
      <c r="AX567" s="129" t="s">
        <v>23</v>
      </c>
    </row>
    <row r="568" spans="1:50" ht="24" x14ac:dyDescent="0.25">
      <c r="A568" s="120">
        <v>46048.208333333489</v>
      </c>
      <c r="B568" s="28" t="s">
        <v>552</v>
      </c>
      <c r="C568" s="25" t="s">
        <v>427</v>
      </c>
      <c r="D568" s="25" t="s">
        <v>430</v>
      </c>
      <c r="E568" s="25" t="s">
        <v>423</v>
      </c>
      <c r="F568" s="29" t="s">
        <v>243</v>
      </c>
      <c r="G568" s="29" t="s">
        <v>19</v>
      </c>
      <c r="H568" s="29" t="s">
        <v>23</v>
      </c>
      <c r="I568" s="29" t="s">
        <v>579</v>
      </c>
      <c r="J568" s="29" t="s">
        <v>868</v>
      </c>
      <c r="K568" s="25" t="s">
        <v>244</v>
      </c>
      <c r="L568" s="25" t="s">
        <v>1720</v>
      </c>
      <c r="M568" s="25" t="s">
        <v>6392</v>
      </c>
      <c r="N568" s="25" t="s">
        <v>1418</v>
      </c>
      <c r="O568" s="25">
        <v>0</v>
      </c>
      <c r="P568" s="25" t="s">
        <v>6393</v>
      </c>
      <c r="Q568" s="28" t="s">
        <v>0</v>
      </c>
      <c r="R568" s="29" t="s">
        <v>1721</v>
      </c>
      <c r="S568" s="27" t="s">
        <v>1722</v>
      </c>
      <c r="T568" s="27" t="s">
        <v>1723</v>
      </c>
      <c r="U568" s="28" t="s">
        <v>245</v>
      </c>
      <c r="V568" s="26" t="s">
        <v>244</v>
      </c>
      <c r="W568" s="26" t="s">
        <v>553</v>
      </c>
      <c r="X568" s="26" t="s">
        <v>411</v>
      </c>
      <c r="Y568" s="37" t="s">
        <v>26</v>
      </c>
      <c r="Z568" s="37" t="s">
        <v>93</v>
      </c>
      <c r="AA568" s="37" t="s">
        <v>96</v>
      </c>
      <c r="AB568" s="30">
        <v>7400</v>
      </c>
      <c r="AC568" s="30">
        <v>1600</v>
      </c>
      <c r="AD568" s="31">
        <v>5800</v>
      </c>
      <c r="AE568" s="30">
        <v>983</v>
      </c>
      <c r="AF568" s="30">
        <v>983</v>
      </c>
      <c r="AG568" s="32">
        <v>6417</v>
      </c>
      <c r="AH568" s="30">
        <v>983</v>
      </c>
      <c r="AI568" s="10" t="s">
        <v>573</v>
      </c>
      <c r="AJ568" s="30">
        <v>0</v>
      </c>
      <c r="AK568" s="30">
        <v>290</v>
      </c>
      <c r="AL568" s="30">
        <v>70</v>
      </c>
      <c r="AM568" s="30">
        <v>65</v>
      </c>
      <c r="AN568" s="30">
        <v>493</v>
      </c>
      <c r="AO568" s="30">
        <v>65</v>
      </c>
      <c r="AP568" s="30">
        <v>0</v>
      </c>
      <c r="AQ568" s="30">
        <v>0</v>
      </c>
      <c r="AR568" s="30">
        <v>0</v>
      </c>
      <c r="AS568" s="30">
        <v>0</v>
      </c>
      <c r="AT568" s="30">
        <v>0</v>
      </c>
      <c r="AU568" s="121">
        <v>0</v>
      </c>
      <c r="AV568" s="129" t="s">
        <v>920</v>
      </c>
      <c r="AW568" s="129" t="s">
        <v>785</v>
      </c>
      <c r="AX568" s="129" t="s">
        <v>23</v>
      </c>
    </row>
    <row r="569" spans="1:50" ht="24" x14ac:dyDescent="0.25">
      <c r="A569" s="120">
        <v>46048.208333333489</v>
      </c>
      <c r="B569" s="28" t="s">
        <v>552</v>
      </c>
      <c r="C569" s="25" t="s">
        <v>427</v>
      </c>
      <c r="D569" s="25" t="s">
        <v>430</v>
      </c>
      <c r="E569" s="25" t="s">
        <v>423</v>
      </c>
      <c r="F569" s="29" t="s">
        <v>243</v>
      </c>
      <c r="G569" s="29" t="s">
        <v>19</v>
      </c>
      <c r="H569" s="29" t="s">
        <v>23</v>
      </c>
      <c r="I569" s="29" t="s">
        <v>579</v>
      </c>
      <c r="J569" s="29" t="s">
        <v>868</v>
      </c>
      <c r="K569" s="25" t="s">
        <v>244</v>
      </c>
      <c r="L569" s="25" t="s">
        <v>1720</v>
      </c>
      <c r="M569" s="25" t="s">
        <v>6392</v>
      </c>
      <c r="N569" s="25" t="s">
        <v>1418</v>
      </c>
      <c r="O569" s="25">
        <v>0</v>
      </c>
      <c r="P569" s="25" t="s">
        <v>6393</v>
      </c>
      <c r="Q569" s="28" t="s">
        <v>0</v>
      </c>
      <c r="R569" s="29" t="s">
        <v>1721</v>
      </c>
      <c r="S569" s="27" t="s">
        <v>1722</v>
      </c>
      <c r="T569" s="27" t="s">
        <v>1723</v>
      </c>
      <c r="U569" s="28" t="s">
        <v>245</v>
      </c>
      <c r="V569" s="26" t="s">
        <v>244</v>
      </c>
      <c r="W569" s="26" t="s">
        <v>553</v>
      </c>
      <c r="X569" s="26" t="s">
        <v>411</v>
      </c>
      <c r="Y569" s="37" t="s">
        <v>24</v>
      </c>
      <c r="Z569" s="37" t="s">
        <v>66</v>
      </c>
      <c r="AA569" s="37" t="s">
        <v>67</v>
      </c>
      <c r="AB569" s="30">
        <v>4300</v>
      </c>
      <c r="AC569" s="30">
        <v>7400</v>
      </c>
      <c r="AD569" s="31">
        <v>-3100</v>
      </c>
      <c r="AE569" s="30">
        <v>4606.3999999999996</v>
      </c>
      <c r="AF569" s="30">
        <v>4606.3999999999996</v>
      </c>
      <c r="AG569" s="32">
        <v>-306.39999999999964</v>
      </c>
      <c r="AH569" s="30">
        <v>4606.3999999999996</v>
      </c>
      <c r="AI569" s="10" t="s">
        <v>573</v>
      </c>
      <c r="AJ569" s="30">
        <v>0</v>
      </c>
      <c r="AK569" s="30">
        <v>0</v>
      </c>
      <c r="AL569" s="30">
        <v>95.8</v>
      </c>
      <c r="AM569" s="30">
        <v>1386.6</v>
      </c>
      <c r="AN569" s="30">
        <v>745</v>
      </c>
      <c r="AO569" s="30">
        <v>1386</v>
      </c>
      <c r="AP569" s="30">
        <v>993</v>
      </c>
      <c r="AQ569" s="30">
        <v>0</v>
      </c>
      <c r="AR569" s="30">
        <v>0</v>
      </c>
      <c r="AS569" s="30">
        <v>0</v>
      </c>
      <c r="AT569" s="30">
        <v>0</v>
      </c>
      <c r="AU569" s="121">
        <v>0</v>
      </c>
      <c r="AV569" s="129" t="s">
        <v>1011</v>
      </c>
      <c r="AW569" s="129" t="s">
        <v>1011</v>
      </c>
      <c r="AX569" s="129" t="s">
        <v>23</v>
      </c>
    </row>
    <row r="570" spans="1:50" ht="24" x14ac:dyDescent="0.25">
      <c r="A570" s="120">
        <v>46048.208333333489</v>
      </c>
      <c r="B570" s="28" t="s">
        <v>552</v>
      </c>
      <c r="C570" s="25" t="s">
        <v>427</v>
      </c>
      <c r="D570" s="25" t="s">
        <v>430</v>
      </c>
      <c r="E570" s="25" t="s">
        <v>423</v>
      </c>
      <c r="F570" s="29" t="s">
        <v>243</v>
      </c>
      <c r="G570" s="29" t="s">
        <v>19</v>
      </c>
      <c r="H570" s="29" t="s">
        <v>23</v>
      </c>
      <c r="I570" s="29" t="s">
        <v>579</v>
      </c>
      <c r="J570" s="29" t="s">
        <v>868</v>
      </c>
      <c r="K570" s="25" t="s">
        <v>244</v>
      </c>
      <c r="L570" s="25" t="s">
        <v>1720</v>
      </c>
      <c r="M570" s="25" t="s">
        <v>6392</v>
      </c>
      <c r="N570" s="25" t="s">
        <v>1418</v>
      </c>
      <c r="O570" s="25">
        <v>0</v>
      </c>
      <c r="P570" s="25" t="s">
        <v>6393</v>
      </c>
      <c r="Q570" s="28" t="s">
        <v>0</v>
      </c>
      <c r="R570" s="29" t="s">
        <v>1721</v>
      </c>
      <c r="S570" s="27" t="s">
        <v>1722</v>
      </c>
      <c r="T570" s="27" t="s">
        <v>1723</v>
      </c>
      <c r="U570" s="28" t="s">
        <v>245</v>
      </c>
      <c r="V570" s="26" t="s">
        <v>244</v>
      </c>
      <c r="W570" s="26" t="s">
        <v>553</v>
      </c>
      <c r="X570" s="26" t="s">
        <v>411</v>
      </c>
      <c r="Y570" s="37" t="s">
        <v>113</v>
      </c>
      <c r="Z570" s="37" t="s">
        <v>115</v>
      </c>
      <c r="AA570" s="37" t="s">
        <v>114</v>
      </c>
      <c r="AB570" s="30">
        <v>4600</v>
      </c>
      <c r="AC570" s="30">
        <v>4600</v>
      </c>
      <c r="AD570" s="31">
        <v>0</v>
      </c>
      <c r="AE570" s="30">
        <v>0</v>
      </c>
      <c r="AF570" s="30">
        <v>0</v>
      </c>
      <c r="AG570" s="32">
        <v>4600</v>
      </c>
      <c r="AH570" s="30">
        <v>0</v>
      </c>
      <c r="AI570" s="10" t="s">
        <v>573</v>
      </c>
      <c r="AJ570" s="30">
        <v>0</v>
      </c>
      <c r="AK570" s="30">
        <v>0</v>
      </c>
      <c r="AL570" s="30">
        <v>0</v>
      </c>
      <c r="AM570" s="30">
        <v>0</v>
      </c>
      <c r="AN570" s="30">
        <v>0</v>
      </c>
      <c r="AO570" s="30">
        <v>0</v>
      </c>
      <c r="AP570" s="30">
        <v>0</v>
      </c>
      <c r="AQ570" s="30">
        <v>0</v>
      </c>
      <c r="AR570" s="30">
        <v>0</v>
      </c>
      <c r="AS570" s="30">
        <v>0</v>
      </c>
      <c r="AT570" s="30">
        <v>0</v>
      </c>
      <c r="AU570" s="121">
        <v>0</v>
      </c>
      <c r="AV570" s="129" t="s">
        <v>784</v>
      </c>
      <c r="AW570" s="129" t="s">
        <v>785</v>
      </c>
      <c r="AX570" s="129" t="s">
        <v>23</v>
      </c>
    </row>
    <row r="571" spans="1:50" ht="24" x14ac:dyDescent="0.25">
      <c r="A571" s="120">
        <v>46048.208333333489</v>
      </c>
      <c r="B571" s="28" t="s">
        <v>552</v>
      </c>
      <c r="C571" s="25" t="s">
        <v>427</v>
      </c>
      <c r="D571" s="25" t="s">
        <v>430</v>
      </c>
      <c r="E571" s="25" t="s">
        <v>423</v>
      </c>
      <c r="F571" s="29" t="s">
        <v>243</v>
      </c>
      <c r="G571" s="29" t="s">
        <v>19</v>
      </c>
      <c r="H571" s="29" t="s">
        <v>23</v>
      </c>
      <c r="I571" s="29" t="s">
        <v>579</v>
      </c>
      <c r="J571" s="29" t="s">
        <v>868</v>
      </c>
      <c r="K571" s="25" t="s">
        <v>244</v>
      </c>
      <c r="L571" s="25" t="s">
        <v>1720</v>
      </c>
      <c r="M571" s="25" t="s">
        <v>6392</v>
      </c>
      <c r="N571" s="25" t="s">
        <v>1418</v>
      </c>
      <c r="O571" s="25">
        <v>0</v>
      </c>
      <c r="P571" s="25" t="s">
        <v>6393</v>
      </c>
      <c r="Q571" s="28" t="s">
        <v>0</v>
      </c>
      <c r="R571" s="29" t="s">
        <v>1721</v>
      </c>
      <c r="S571" s="27" t="s">
        <v>1722</v>
      </c>
      <c r="T571" s="27" t="s">
        <v>1723</v>
      </c>
      <c r="U571" s="28" t="s">
        <v>245</v>
      </c>
      <c r="V571" s="26" t="s">
        <v>244</v>
      </c>
      <c r="W571" s="26" t="s">
        <v>553</v>
      </c>
      <c r="X571" s="26" t="s">
        <v>411</v>
      </c>
      <c r="Y571" s="37" t="s">
        <v>27</v>
      </c>
      <c r="Z571" s="37" t="s">
        <v>94</v>
      </c>
      <c r="AA571" s="37" t="s">
        <v>97</v>
      </c>
      <c r="AB571" s="30">
        <v>100</v>
      </c>
      <c r="AC571" s="30">
        <v>4300</v>
      </c>
      <c r="AD571" s="31">
        <v>-4200</v>
      </c>
      <c r="AE571" s="30">
        <v>26.099999999999998</v>
      </c>
      <c r="AF571" s="30">
        <v>26.099999999999998</v>
      </c>
      <c r="AG571" s="32">
        <v>73.900000000000006</v>
      </c>
      <c r="AH571" s="30">
        <v>26.099999999999998</v>
      </c>
      <c r="AI571" s="10" t="s">
        <v>573</v>
      </c>
      <c r="AJ571" s="30">
        <v>0</v>
      </c>
      <c r="AK571" s="30">
        <v>0</v>
      </c>
      <c r="AL571" s="30">
        <v>0</v>
      </c>
      <c r="AM571" s="30">
        <v>0</v>
      </c>
      <c r="AN571" s="30">
        <v>8.6999999999999993</v>
      </c>
      <c r="AO571" s="30">
        <v>8.6999999999999993</v>
      </c>
      <c r="AP571" s="30">
        <v>8.6999999999999993</v>
      </c>
      <c r="AQ571" s="30">
        <v>0</v>
      </c>
      <c r="AR571" s="30">
        <v>0</v>
      </c>
      <c r="AS571" s="30">
        <v>0</v>
      </c>
      <c r="AT571" s="30">
        <v>0</v>
      </c>
      <c r="AU571" s="121">
        <v>0</v>
      </c>
      <c r="AV571" s="129" t="s">
        <v>1011</v>
      </c>
      <c r="AW571" s="129" t="s">
        <v>1011</v>
      </c>
      <c r="AX571" s="129" t="s">
        <v>23</v>
      </c>
    </row>
    <row r="572" spans="1:50" ht="24" x14ac:dyDescent="0.25">
      <c r="A572" s="120">
        <v>46048.208333333489</v>
      </c>
      <c r="B572" s="28" t="s">
        <v>552</v>
      </c>
      <c r="C572" s="25" t="s">
        <v>427</v>
      </c>
      <c r="D572" s="25" t="s">
        <v>430</v>
      </c>
      <c r="E572" s="25" t="s">
        <v>423</v>
      </c>
      <c r="F572" s="29" t="s">
        <v>243</v>
      </c>
      <c r="G572" s="29" t="s">
        <v>19</v>
      </c>
      <c r="H572" s="29" t="s">
        <v>23</v>
      </c>
      <c r="I572" s="29" t="s">
        <v>579</v>
      </c>
      <c r="J572" s="29" t="s">
        <v>868</v>
      </c>
      <c r="K572" s="25" t="s">
        <v>244</v>
      </c>
      <c r="L572" s="25" t="s">
        <v>1720</v>
      </c>
      <c r="M572" s="25" t="s">
        <v>6392</v>
      </c>
      <c r="N572" s="25" t="s">
        <v>1418</v>
      </c>
      <c r="O572" s="25">
        <v>0</v>
      </c>
      <c r="P572" s="25" t="s">
        <v>6393</v>
      </c>
      <c r="Q572" s="28" t="s">
        <v>0</v>
      </c>
      <c r="R572" s="29" t="s">
        <v>1721</v>
      </c>
      <c r="S572" s="27" t="s">
        <v>1722</v>
      </c>
      <c r="T572" s="27" t="s">
        <v>1723</v>
      </c>
      <c r="U572" s="28" t="s">
        <v>245</v>
      </c>
      <c r="V572" s="26" t="s">
        <v>244</v>
      </c>
      <c r="W572" s="26" t="s">
        <v>553</v>
      </c>
      <c r="X572" s="26" t="s">
        <v>411</v>
      </c>
      <c r="Y572" s="37" t="s">
        <v>171</v>
      </c>
      <c r="Z572" s="37" t="s">
        <v>173</v>
      </c>
      <c r="AA572" s="37" t="s">
        <v>172</v>
      </c>
      <c r="AB572" s="30">
        <v>0</v>
      </c>
      <c r="AC572" s="30">
        <v>0</v>
      </c>
      <c r="AD572" s="31">
        <v>0</v>
      </c>
      <c r="AE572" s="30">
        <v>0</v>
      </c>
      <c r="AF572" s="30">
        <v>0</v>
      </c>
      <c r="AG572" s="32">
        <v>0</v>
      </c>
      <c r="AH572" s="30">
        <v>0</v>
      </c>
      <c r="AI572" s="10" t="s">
        <v>573</v>
      </c>
      <c r="AJ572" s="30">
        <v>0</v>
      </c>
      <c r="AK572" s="30">
        <v>0</v>
      </c>
      <c r="AL572" s="30">
        <v>0</v>
      </c>
      <c r="AM572" s="30">
        <v>0</v>
      </c>
      <c r="AN572" s="30">
        <v>0</v>
      </c>
      <c r="AO572" s="30">
        <v>0</v>
      </c>
      <c r="AP572" s="30">
        <v>0</v>
      </c>
      <c r="AQ572" s="30">
        <v>0</v>
      </c>
      <c r="AR572" s="30">
        <v>0</v>
      </c>
      <c r="AS572" s="30">
        <v>0</v>
      </c>
      <c r="AT572" s="30">
        <v>0</v>
      </c>
      <c r="AU572" s="121">
        <v>0</v>
      </c>
      <c r="AV572" s="129" t="s">
        <v>1011</v>
      </c>
      <c r="AW572" s="129" t="s">
        <v>1011</v>
      </c>
      <c r="AX572" s="129" t="s">
        <v>23</v>
      </c>
    </row>
    <row r="573" spans="1:50" ht="24" x14ac:dyDescent="0.25">
      <c r="A573" s="120">
        <v>46048.208333333489</v>
      </c>
      <c r="B573" s="28" t="s">
        <v>552</v>
      </c>
      <c r="C573" s="25" t="s">
        <v>427</v>
      </c>
      <c r="D573" s="25" t="s">
        <v>430</v>
      </c>
      <c r="E573" s="25" t="s">
        <v>423</v>
      </c>
      <c r="F573" s="29" t="s">
        <v>243</v>
      </c>
      <c r="G573" s="29" t="s">
        <v>19</v>
      </c>
      <c r="H573" s="29" t="s">
        <v>23</v>
      </c>
      <c r="I573" s="29" t="s">
        <v>269</v>
      </c>
      <c r="J573" s="29" t="s">
        <v>868</v>
      </c>
      <c r="K573" s="25" t="s">
        <v>443</v>
      </c>
      <c r="L573" s="25" t="s">
        <v>1720</v>
      </c>
      <c r="M573" s="25" t="s">
        <v>6392</v>
      </c>
      <c r="N573" s="25" t="s">
        <v>1418</v>
      </c>
      <c r="O573" s="25">
        <v>0</v>
      </c>
      <c r="P573" s="25" t="s">
        <v>6393</v>
      </c>
      <c r="Q573" s="28" t="s">
        <v>0</v>
      </c>
      <c r="R573" s="29" t="s">
        <v>1721</v>
      </c>
      <c r="S573" s="27" t="s">
        <v>1722</v>
      </c>
      <c r="T573" s="27" t="s">
        <v>1723</v>
      </c>
      <c r="U573" s="28" t="s">
        <v>289</v>
      </c>
      <c r="V573" s="26" t="s">
        <v>443</v>
      </c>
      <c r="W573" s="26" t="s">
        <v>627</v>
      </c>
      <c r="X573" s="26" t="s">
        <v>411</v>
      </c>
      <c r="Y573" s="37" t="s">
        <v>28</v>
      </c>
      <c r="Z573" s="37" t="s">
        <v>178</v>
      </c>
      <c r="AA573" s="37" t="s">
        <v>177</v>
      </c>
      <c r="AB573" s="30">
        <v>500</v>
      </c>
      <c r="AC573" s="30">
        <v>500</v>
      </c>
      <c r="AD573" s="31">
        <v>0</v>
      </c>
      <c r="AE573" s="30">
        <v>804.03</v>
      </c>
      <c r="AF573" s="30">
        <v>804.03</v>
      </c>
      <c r="AG573" s="32">
        <v>-304.02999999999997</v>
      </c>
      <c r="AH573" s="30">
        <v>804.03</v>
      </c>
      <c r="AI573" s="10" t="s">
        <v>573</v>
      </c>
      <c r="AJ573" s="30">
        <v>0</v>
      </c>
      <c r="AK573" s="30">
        <v>0</v>
      </c>
      <c r="AL573" s="30">
        <v>323.02999999999997</v>
      </c>
      <c r="AM573" s="30">
        <v>167</v>
      </c>
      <c r="AN573" s="30">
        <v>0</v>
      </c>
      <c r="AO573" s="30">
        <v>154</v>
      </c>
      <c r="AP573" s="30">
        <v>160</v>
      </c>
      <c r="AQ573" s="30">
        <v>0</v>
      </c>
      <c r="AR573" s="30">
        <v>0</v>
      </c>
      <c r="AS573" s="30">
        <v>0</v>
      </c>
      <c r="AT573" s="30">
        <v>0</v>
      </c>
      <c r="AU573" s="121">
        <v>0</v>
      </c>
      <c r="AV573" s="129" t="s">
        <v>784</v>
      </c>
      <c r="AW573" s="129" t="s">
        <v>796</v>
      </c>
      <c r="AX573" s="129" t="s">
        <v>23</v>
      </c>
    </row>
    <row r="574" spans="1:50" ht="24" x14ac:dyDescent="0.25">
      <c r="A574" s="120">
        <v>46048.208333333489</v>
      </c>
      <c r="B574" s="28" t="s">
        <v>552</v>
      </c>
      <c r="C574" s="25" t="s">
        <v>427</v>
      </c>
      <c r="D574" s="25" t="s">
        <v>430</v>
      </c>
      <c r="E574" s="25" t="s">
        <v>423</v>
      </c>
      <c r="F574" s="29" t="s">
        <v>243</v>
      </c>
      <c r="G574" s="29" t="s">
        <v>19</v>
      </c>
      <c r="H574" s="29" t="s">
        <v>23</v>
      </c>
      <c r="I574" s="29" t="s">
        <v>579</v>
      </c>
      <c r="J574" s="29" t="s">
        <v>868</v>
      </c>
      <c r="K574" s="25" t="s">
        <v>443</v>
      </c>
      <c r="L574" s="25" t="s">
        <v>1720</v>
      </c>
      <c r="M574" s="25" t="s">
        <v>6392</v>
      </c>
      <c r="N574" s="25" t="s">
        <v>1418</v>
      </c>
      <c r="O574" s="25">
        <v>0</v>
      </c>
      <c r="P574" s="25" t="s">
        <v>6393</v>
      </c>
      <c r="Q574" s="28" t="s">
        <v>0</v>
      </c>
      <c r="R574" s="29" t="s">
        <v>1721</v>
      </c>
      <c r="S574" s="27" t="s">
        <v>1722</v>
      </c>
      <c r="T574" s="27" t="s">
        <v>1723</v>
      </c>
      <c r="U574" s="28" t="s">
        <v>289</v>
      </c>
      <c r="V574" s="26" t="s">
        <v>443</v>
      </c>
      <c r="W574" s="26" t="s">
        <v>627</v>
      </c>
      <c r="X574" s="26" t="s">
        <v>411</v>
      </c>
      <c r="Y574" s="37" t="s">
        <v>25</v>
      </c>
      <c r="Z574" s="37" t="s">
        <v>92</v>
      </c>
      <c r="AA574" s="37" t="s">
        <v>95</v>
      </c>
      <c r="AB574" s="30">
        <v>5000</v>
      </c>
      <c r="AC574" s="30">
        <v>2900</v>
      </c>
      <c r="AD574" s="31">
        <v>2100</v>
      </c>
      <c r="AE574" s="30">
        <v>0</v>
      </c>
      <c r="AF574" s="30">
        <v>0</v>
      </c>
      <c r="AG574" s="32">
        <v>5000</v>
      </c>
      <c r="AH574" s="30">
        <v>0</v>
      </c>
      <c r="AI574" s="10" t="s">
        <v>573</v>
      </c>
      <c r="AJ574" s="30">
        <v>0</v>
      </c>
      <c r="AK574" s="30">
        <v>0</v>
      </c>
      <c r="AL574" s="30">
        <v>0</v>
      </c>
      <c r="AM574" s="30">
        <v>0</v>
      </c>
      <c r="AN574" s="30">
        <v>0</v>
      </c>
      <c r="AO574" s="30">
        <v>0</v>
      </c>
      <c r="AP574" s="30">
        <v>0</v>
      </c>
      <c r="AQ574" s="30">
        <v>0</v>
      </c>
      <c r="AR574" s="30">
        <v>0</v>
      </c>
      <c r="AS574" s="30">
        <v>0</v>
      </c>
      <c r="AT574" s="30">
        <v>0</v>
      </c>
      <c r="AU574" s="121">
        <v>0</v>
      </c>
      <c r="AV574" s="129" t="s">
        <v>920</v>
      </c>
      <c r="AW574" s="129" t="s">
        <v>785</v>
      </c>
      <c r="AX574" s="129" t="s">
        <v>23</v>
      </c>
    </row>
    <row r="575" spans="1:50" ht="24" x14ac:dyDescent="0.25">
      <c r="A575" s="120">
        <v>46048.208333333489</v>
      </c>
      <c r="B575" s="28" t="s">
        <v>552</v>
      </c>
      <c r="C575" s="25" t="s">
        <v>427</v>
      </c>
      <c r="D575" s="25" t="s">
        <v>430</v>
      </c>
      <c r="E575" s="25" t="s">
        <v>423</v>
      </c>
      <c r="F575" s="29" t="s">
        <v>243</v>
      </c>
      <c r="G575" s="29" t="s">
        <v>19</v>
      </c>
      <c r="H575" s="29" t="s">
        <v>23</v>
      </c>
      <c r="I575" s="29" t="s">
        <v>579</v>
      </c>
      <c r="J575" s="29" t="s">
        <v>868</v>
      </c>
      <c r="K575" s="25" t="s">
        <v>443</v>
      </c>
      <c r="L575" s="25" t="s">
        <v>1720</v>
      </c>
      <c r="M575" s="25" t="s">
        <v>6392</v>
      </c>
      <c r="N575" s="25" t="s">
        <v>1418</v>
      </c>
      <c r="O575" s="25">
        <v>0</v>
      </c>
      <c r="P575" s="25" t="s">
        <v>6393</v>
      </c>
      <c r="Q575" s="28" t="s">
        <v>0</v>
      </c>
      <c r="R575" s="29" t="s">
        <v>1721</v>
      </c>
      <c r="S575" s="27" t="s">
        <v>1722</v>
      </c>
      <c r="T575" s="27" t="s">
        <v>1723</v>
      </c>
      <c r="U575" s="28" t="s">
        <v>289</v>
      </c>
      <c r="V575" s="26" t="s">
        <v>443</v>
      </c>
      <c r="W575" s="26" t="s">
        <v>627</v>
      </c>
      <c r="X575" s="26" t="s">
        <v>411</v>
      </c>
      <c r="Y575" s="37" t="s">
        <v>26</v>
      </c>
      <c r="Z575" s="37" t="s">
        <v>93</v>
      </c>
      <c r="AA575" s="37" t="s">
        <v>96</v>
      </c>
      <c r="AB575" s="30">
        <v>100</v>
      </c>
      <c r="AC575" s="30">
        <v>100</v>
      </c>
      <c r="AD575" s="31">
        <v>0</v>
      </c>
      <c r="AE575" s="30">
        <v>798</v>
      </c>
      <c r="AF575" s="30">
        <v>798</v>
      </c>
      <c r="AG575" s="32">
        <v>-698</v>
      </c>
      <c r="AH575" s="30">
        <v>798</v>
      </c>
      <c r="AI575" s="10" t="s">
        <v>573</v>
      </c>
      <c r="AJ575" s="30">
        <v>0</v>
      </c>
      <c r="AK575" s="30">
        <v>0</v>
      </c>
      <c r="AL575" s="30">
        <v>0</v>
      </c>
      <c r="AM575" s="30">
        <v>0</v>
      </c>
      <c r="AN575" s="30">
        <v>0</v>
      </c>
      <c r="AO575" s="30">
        <v>40</v>
      </c>
      <c r="AP575" s="30">
        <v>758</v>
      </c>
      <c r="AQ575" s="30">
        <v>0</v>
      </c>
      <c r="AR575" s="30">
        <v>0</v>
      </c>
      <c r="AS575" s="30">
        <v>0</v>
      </c>
      <c r="AT575" s="30">
        <v>0</v>
      </c>
      <c r="AU575" s="121">
        <v>0</v>
      </c>
      <c r="AV575" s="129" t="s">
        <v>784</v>
      </c>
      <c r="AW575" s="129" t="s">
        <v>796</v>
      </c>
      <c r="AX575" s="129" t="s">
        <v>23</v>
      </c>
    </row>
    <row r="576" spans="1:50" ht="24" x14ac:dyDescent="0.25">
      <c r="A576" s="120">
        <v>46048.208333333489</v>
      </c>
      <c r="B576" s="28" t="s">
        <v>552</v>
      </c>
      <c r="C576" s="25" t="s">
        <v>427</v>
      </c>
      <c r="D576" s="25" t="s">
        <v>430</v>
      </c>
      <c r="E576" s="25" t="s">
        <v>423</v>
      </c>
      <c r="F576" s="29" t="s">
        <v>243</v>
      </c>
      <c r="G576" s="29" t="s">
        <v>19</v>
      </c>
      <c r="H576" s="29" t="s">
        <v>23</v>
      </c>
      <c r="I576" s="29" t="s">
        <v>579</v>
      </c>
      <c r="J576" s="29" t="s">
        <v>868</v>
      </c>
      <c r="K576" s="25" t="s">
        <v>443</v>
      </c>
      <c r="L576" s="25" t="s">
        <v>1720</v>
      </c>
      <c r="M576" s="25" t="s">
        <v>6392</v>
      </c>
      <c r="N576" s="25" t="s">
        <v>1418</v>
      </c>
      <c r="O576" s="25">
        <v>0</v>
      </c>
      <c r="P576" s="25" t="s">
        <v>6393</v>
      </c>
      <c r="Q576" s="28" t="s">
        <v>0</v>
      </c>
      <c r="R576" s="29" t="s">
        <v>1721</v>
      </c>
      <c r="S576" s="27" t="s">
        <v>1722</v>
      </c>
      <c r="T576" s="27" t="s">
        <v>1723</v>
      </c>
      <c r="U576" s="28" t="s">
        <v>289</v>
      </c>
      <c r="V576" s="26" t="s">
        <v>443</v>
      </c>
      <c r="W576" s="26" t="s">
        <v>627</v>
      </c>
      <c r="X576" s="26" t="s">
        <v>411</v>
      </c>
      <c r="Y576" s="37" t="s">
        <v>24</v>
      </c>
      <c r="Z576" s="37" t="s">
        <v>66</v>
      </c>
      <c r="AA576" s="37" t="s">
        <v>67</v>
      </c>
      <c r="AB576" s="30">
        <v>2400</v>
      </c>
      <c r="AC576" s="30">
        <v>600</v>
      </c>
      <c r="AD576" s="31">
        <v>1800</v>
      </c>
      <c r="AE576" s="30">
        <v>482.73</v>
      </c>
      <c r="AF576" s="30">
        <v>482.73</v>
      </c>
      <c r="AG576" s="32">
        <v>1917.27</v>
      </c>
      <c r="AH576" s="30">
        <v>482.73</v>
      </c>
      <c r="AI576" s="10" t="s">
        <v>573</v>
      </c>
      <c r="AJ576" s="30">
        <v>0</v>
      </c>
      <c r="AK576" s="30">
        <v>0</v>
      </c>
      <c r="AL576" s="30">
        <v>255.4</v>
      </c>
      <c r="AM576" s="30">
        <v>115.51</v>
      </c>
      <c r="AN576" s="30">
        <v>0</v>
      </c>
      <c r="AO576" s="30">
        <v>50.02</v>
      </c>
      <c r="AP576" s="30">
        <v>61.8</v>
      </c>
      <c r="AQ576" s="30">
        <v>0</v>
      </c>
      <c r="AR576" s="30">
        <v>0</v>
      </c>
      <c r="AS576" s="30">
        <v>0</v>
      </c>
      <c r="AT576" s="30">
        <v>0</v>
      </c>
      <c r="AU576" s="121">
        <v>0</v>
      </c>
      <c r="AV576" s="129" t="s">
        <v>920</v>
      </c>
      <c r="AW576" s="129" t="s">
        <v>785</v>
      </c>
      <c r="AX576" s="129" t="s">
        <v>23</v>
      </c>
    </row>
    <row r="577" spans="1:50" ht="24" x14ac:dyDescent="0.25">
      <c r="A577" s="120">
        <v>46048.208333333489</v>
      </c>
      <c r="B577" s="28" t="s">
        <v>552</v>
      </c>
      <c r="C577" s="25" t="s">
        <v>427</v>
      </c>
      <c r="D577" s="25" t="s">
        <v>430</v>
      </c>
      <c r="E577" s="25" t="s">
        <v>423</v>
      </c>
      <c r="F577" s="29" t="s">
        <v>243</v>
      </c>
      <c r="G577" s="29" t="s">
        <v>19</v>
      </c>
      <c r="H577" s="29" t="s">
        <v>23</v>
      </c>
      <c r="I577" s="29" t="s">
        <v>579</v>
      </c>
      <c r="J577" s="29" t="s">
        <v>868</v>
      </c>
      <c r="K577" s="25" t="s">
        <v>443</v>
      </c>
      <c r="L577" s="25" t="s">
        <v>1720</v>
      </c>
      <c r="M577" s="25" t="s">
        <v>6392</v>
      </c>
      <c r="N577" s="25" t="s">
        <v>1418</v>
      </c>
      <c r="O577" s="25">
        <v>0</v>
      </c>
      <c r="P577" s="25" t="s">
        <v>6393</v>
      </c>
      <c r="Q577" s="28" t="s">
        <v>0</v>
      </c>
      <c r="R577" s="29" t="s">
        <v>1721</v>
      </c>
      <c r="S577" s="27" t="s">
        <v>1722</v>
      </c>
      <c r="T577" s="27" t="s">
        <v>1723</v>
      </c>
      <c r="U577" s="28" t="s">
        <v>289</v>
      </c>
      <c r="V577" s="26" t="s">
        <v>443</v>
      </c>
      <c r="W577" s="26" t="s">
        <v>627</v>
      </c>
      <c r="X577" s="26" t="s">
        <v>411</v>
      </c>
      <c r="Y577" s="37" t="s">
        <v>113</v>
      </c>
      <c r="Z577" s="37" t="s">
        <v>115</v>
      </c>
      <c r="AA577" s="37" t="s">
        <v>114</v>
      </c>
      <c r="AB577" s="30">
        <v>600</v>
      </c>
      <c r="AC577" s="30">
        <v>5000</v>
      </c>
      <c r="AD577" s="31">
        <v>-4400</v>
      </c>
      <c r="AE577" s="30">
        <v>0</v>
      </c>
      <c r="AF577" s="30">
        <v>0</v>
      </c>
      <c r="AG577" s="32">
        <v>600</v>
      </c>
      <c r="AH577" s="30">
        <v>0</v>
      </c>
      <c r="AI577" s="10" t="s">
        <v>573</v>
      </c>
      <c r="AJ577" s="30">
        <v>0</v>
      </c>
      <c r="AK577" s="30">
        <v>0</v>
      </c>
      <c r="AL577" s="30">
        <v>0</v>
      </c>
      <c r="AM577" s="30">
        <v>0</v>
      </c>
      <c r="AN577" s="30">
        <v>0</v>
      </c>
      <c r="AO577" s="30">
        <v>0</v>
      </c>
      <c r="AP577" s="30">
        <v>0</v>
      </c>
      <c r="AQ577" s="30">
        <v>0</v>
      </c>
      <c r="AR577" s="30">
        <v>0</v>
      </c>
      <c r="AS577" s="30">
        <v>0</v>
      </c>
      <c r="AT577" s="30">
        <v>0</v>
      </c>
      <c r="AU577" s="121">
        <v>0</v>
      </c>
      <c r="AV577" s="129" t="s">
        <v>1011</v>
      </c>
      <c r="AW577" s="129" t="s">
        <v>1011</v>
      </c>
      <c r="AX577" s="129" t="s">
        <v>23</v>
      </c>
    </row>
    <row r="578" spans="1:50" ht="24" x14ac:dyDescent="0.25">
      <c r="A578" s="120">
        <v>46048.208333333489</v>
      </c>
      <c r="B578" s="28" t="s">
        <v>552</v>
      </c>
      <c r="C578" s="25" t="s">
        <v>427</v>
      </c>
      <c r="D578" s="25" t="s">
        <v>430</v>
      </c>
      <c r="E578" s="25" t="s">
        <v>423</v>
      </c>
      <c r="F578" s="29" t="s">
        <v>243</v>
      </c>
      <c r="G578" s="29" t="s">
        <v>19</v>
      </c>
      <c r="H578" s="29" t="s">
        <v>23</v>
      </c>
      <c r="I578" s="29" t="s">
        <v>579</v>
      </c>
      <c r="J578" s="29" t="s">
        <v>868</v>
      </c>
      <c r="K578" s="25" t="s">
        <v>443</v>
      </c>
      <c r="L578" s="25" t="s">
        <v>1720</v>
      </c>
      <c r="M578" s="25" t="s">
        <v>6392</v>
      </c>
      <c r="N578" s="25" t="s">
        <v>1418</v>
      </c>
      <c r="O578" s="25">
        <v>0</v>
      </c>
      <c r="P578" s="25" t="s">
        <v>6393</v>
      </c>
      <c r="Q578" s="28" t="s">
        <v>0</v>
      </c>
      <c r="R578" s="29" t="s">
        <v>1721</v>
      </c>
      <c r="S578" s="27" t="s">
        <v>1722</v>
      </c>
      <c r="T578" s="27" t="s">
        <v>1723</v>
      </c>
      <c r="U578" s="28" t="s">
        <v>289</v>
      </c>
      <c r="V578" s="26" t="s">
        <v>443</v>
      </c>
      <c r="W578" s="26" t="s">
        <v>627</v>
      </c>
      <c r="X578" s="26" t="s">
        <v>411</v>
      </c>
      <c r="Y578" s="37" t="s">
        <v>27</v>
      </c>
      <c r="Z578" s="37" t="s">
        <v>94</v>
      </c>
      <c r="AA578" s="37" t="s">
        <v>97</v>
      </c>
      <c r="AB578" s="30">
        <v>2900</v>
      </c>
      <c r="AC578" s="30">
        <v>2400</v>
      </c>
      <c r="AD578" s="31">
        <v>500</v>
      </c>
      <c r="AE578" s="30">
        <v>77.900000000000006</v>
      </c>
      <c r="AF578" s="30">
        <v>77.900000000000006</v>
      </c>
      <c r="AG578" s="32">
        <v>2822.1</v>
      </c>
      <c r="AH578" s="30">
        <v>77.900000000000006</v>
      </c>
      <c r="AI578" s="10" t="s">
        <v>573</v>
      </c>
      <c r="AJ578" s="30">
        <v>0</v>
      </c>
      <c r="AK578" s="30">
        <v>0</v>
      </c>
      <c r="AL578" s="30">
        <v>26</v>
      </c>
      <c r="AM578" s="30">
        <v>0</v>
      </c>
      <c r="AN578" s="30">
        <v>0</v>
      </c>
      <c r="AO578" s="30">
        <v>27.9</v>
      </c>
      <c r="AP578" s="30">
        <v>24</v>
      </c>
      <c r="AQ578" s="30">
        <v>0</v>
      </c>
      <c r="AR578" s="30">
        <v>0</v>
      </c>
      <c r="AS578" s="30">
        <v>0</v>
      </c>
      <c r="AT578" s="30">
        <v>0</v>
      </c>
      <c r="AU578" s="121">
        <v>0</v>
      </c>
      <c r="AV578" s="129" t="s">
        <v>920</v>
      </c>
      <c r="AW578" s="129" t="s">
        <v>785</v>
      </c>
      <c r="AX578" s="129" t="s">
        <v>23</v>
      </c>
    </row>
    <row r="579" spans="1:50" ht="24" x14ac:dyDescent="0.25">
      <c r="A579" s="120">
        <v>46048.208333333489</v>
      </c>
      <c r="B579" s="28" t="s">
        <v>552</v>
      </c>
      <c r="C579" s="25" t="s">
        <v>427</v>
      </c>
      <c r="D579" s="25" t="s">
        <v>430</v>
      </c>
      <c r="E579" s="25" t="s">
        <v>423</v>
      </c>
      <c r="F579" s="29" t="s">
        <v>243</v>
      </c>
      <c r="G579" s="29" t="s">
        <v>19</v>
      </c>
      <c r="H579" s="29" t="s">
        <v>23</v>
      </c>
      <c r="I579" s="29" t="s">
        <v>269</v>
      </c>
      <c r="J579" s="29" t="s">
        <v>868</v>
      </c>
      <c r="K579" s="25" t="s">
        <v>248</v>
      </c>
      <c r="L579" s="25" t="s">
        <v>1720</v>
      </c>
      <c r="M579" s="25" t="s">
        <v>6392</v>
      </c>
      <c r="N579" s="25" t="s">
        <v>1418</v>
      </c>
      <c r="O579" s="25">
        <v>0</v>
      </c>
      <c r="P579" s="25" t="s">
        <v>6393</v>
      </c>
      <c r="Q579" s="28" t="s">
        <v>0</v>
      </c>
      <c r="R579" s="29" t="s">
        <v>1721</v>
      </c>
      <c r="S579" s="27" t="s">
        <v>1722</v>
      </c>
      <c r="T579" s="27" t="s">
        <v>1723</v>
      </c>
      <c r="U579" s="28" t="s">
        <v>249</v>
      </c>
      <c r="V579" s="26" t="s">
        <v>248</v>
      </c>
      <c r="W579" s="26" t="s">
        <v>555</v>
      </c>
      <c r="X579" s="26" t="s">
        <v>411</v>
      </c>
      <c r="Y579" s="37" t="s">
        <v>28</v>
      </c>
      <c r="Z579" s="37" t="s">
        <v>178</v>
      </c>
      <c r="AA579" s="37" t="s">
        <v>177</v>
      </c>
      <c r="AB579" s="30">
        <v>700</v>
      </c>
      <c r="AC579" s="30">
        <v>400</v>
      </c>
      <c r="AD579" s="31">
        <v>300</v>
      </c>
      <c r="AE579" s="30">
        <v>580</v>
      </c>
      <c r="AF579" s="30">
        <v>580</v>
      </c>
      <c r="AG579" s="32">
        <v>120</v>
      </c>
      <c r="AH579" s="30">
        <v>580</v>
      </c>
      <c r="AI579" s="10" t="s">
        <v>573</v>
      </c>
      <c r="AJ579" s="30">
        <v>0</v>
      </c>
      <c r="AK579" s="30">
        <v>0</v>
      </c>
      <c r="AL579" s="30">
        <v>0</v>
      </c>
      <c r="AM579" s="30">
        <v>30</v>
      </c>
      <c r="AN579" s="30">
        <v>550</v>
      </c>
      <c r="AO579" s="30">
        <v>0</v>
      </c>
      <c r="AP579" s="30">
        <v>0</v>
      </c>
      <c r="AQ579" s="30">
        <v>0</v>
      </c>
      <c r="AR579" s="30">
        <v>0</v>
      </c>
      <c r="AS579" s="30">
        <v>0</v>
      </c>
      <c r="AT579" s="30">
        <v>0</v>
      </c>
      <c r="AU579" s="121">
        <v>0</v>
      </c>
      <c r="AV579" s="129" t="s">
        <v>920</v>
      </c>
      <c r="AW579" s="129" t="s">
        <v>785</v>
      </c>
      <c r="AX579" s="129" t="s">
        <v>23</v>
      </c>
    </row>
    <row r="580" spans="1:50" ht="24" x14ac:dyDescent="0.25">
      <c r="A580" s="120">
        <v>46048.208333333489</v>
      </c>
      <c r="B580" s="28" t="s">
        <v>552</v>
      </c>
      <c r="C580" s="25" t="s">
        <v>427</v>
      </c>
      <c r="D580" s="25" t="s">
        <v>430</v>
      </c>
      <c r="E580" s="25" t="s">
        <v>423</v>
      </c>
      <c r="F580" s="29" t="s">
        <v>243</v>
      </c>
      <c r="G580" s="29" t="s">
        <v>19</v>
      </c>
      <c r="H580" s="29" t="s">
        <v>23</v>
      </c>
      <c r="I580" s="29" t="s">
        <v>579</v>
      </c>
      <c r="J580" s="29" t="s">
        <v>868</v>
      </c>
      <c r="K580" s="25" t="s">
        <v>248</v>
      </c>
      <c r="L580" s="25" t="s">
        <v>1720</v>
      </c>
      <c r="M580" s="25" t="s">
        <v>6392</v>
      </c>
      <c r="N580" s="25" t="s">
        <v>1418</v>
      </c>
      <c r="O580" s="25">
        <v>0</v>
      </c>
      <c r="P580" s="25" t="s">
        <v>6393</v>
      </c>
      <c r="Q580" s="28" t="s">
        <v>0</v>
      </c>
      <c r="R580" s="29" t="s">
        <v>1721</v>
      </c>
      <c r="S580" s="27" t="s">
        <v>1722</v>
      </c>
      <c r="T580" s="27" t="s">
        <v>1723</v>
      </c>
      <c r="U580" s="28" t="s">
        <v>249</v>
      </c>
      <c r="V580" s="26" t="s">
        <v>248</v>
      </c>
      <c r="W580" s="26" t="s">
        <v>555</v>
      </c>
      <c r="X580" s="26" t="s">
        <v>411</v>
      </c>
      <c r="Y580" s="37" t="s">
        <v>25</v>
      </c>
      <c r="Z580" s="37" t="s">
        <v>92</v>
      </c>
      <c r="AA580" s="37" t="s">
        <v>95</v>
      </c>
      <c r="AB580" s="30">
        <v>2100</v>
      </c>
      <c r="AC580" s="30">
        <v>100</v>
      </c>
      <c r="AD580" s="31">
        <v>2000</v>
      </c>
      <c r="AE580" s="30">
        <v>0</v>
      </c>
      <c r="AF580" s="30">
        <v>0</v>
      </c>
      <c r="AG580" s="32">
        <v>2100</v>
      </c>
      <c r="AH580" s="30">
        <v>0</v>
      </c>
      <c r="AI580" s="10" t="s">
        <v>573</v>
      </c>
      <c r="AJ580" s="30">
        <v>0</v>
      </c>
      <c r="AK580" s="30">
        <v>0</v>
      </c>
      <c r="AL580" s="30">
        <v>0</v>
      </c>
      <c r="AM580" s="30">
        <v>0</v>
      </c>
      <c r="AN580" s="30">
        <v>0</v>
      </c>
      <c r="AO580" s="30">
        <v>0</v>
      </c>
      <c r="AP580" s="30">
        <v>0</v>
      </c>
      <c r="AQ580" s="30">
        <v>0</v>
      </c>
      <c r="AR580" s="30">
        <v>0</v>
      </c>
      <c r="AS580" s="30">
        <v>0</v>
      </c>
      <c r="AT580" s="30">
        <v>0</v>
      </c>
      <c r="AU580" s="121">
        <v>0</v>
      </c>
      <c r="AV580" s="129" t="s">
        <v>920</v>
      </c>
      <c r="AW580" s="129" t="s">
        <v>785</v>
      </c>
      <c r="AX580" s="129" t="s">
        <v>23</v>
      </c>
    </row>
    <row r="581" spans="1:50" ht="24" x14ac:dyDescent="0.25">
      <c r="A581" s="120">
        <v>46048.208333333489</v>
      </c>
      <c r="B581" s="28" t="s">
        <v>552</v>
      </c>
      <c r="C581" s="25" t="s">
        <v>427</v>
      </c>
      <c r="D581" s="25" t="s">
        <v>430</v>
      </c>
      <c r="E581" s="25" t="s">
        <v>423</v>
      </c>
      <c r="F581" s="29" t="s">
        <v>243</v>
      </c>
      <c r="G581" s="29" t="s">
        <v>19</v>
      </c>
      <c r="H581" s="29" t="s">
        <v>23</v>
      </c>
      <c r="I581" s="29" t="s">
        <v>579</v>
      </c>
      <c r="J581" s="29" t="s">
        <v>868</v>
      </c>
      <c r="K581" s="25" t="s">
        <v>248</v>
      </c>
      <c r="L581" s="25" t="s">
        <v>1720</v>
      </c>
      <c r="M581" s="25" t="s">
        <v>6392</v>
      </c>
      <c r="N581" s="25" t="s">
        <v>1418</v>
      </c>
      <c r="O581" s="25">
        <v>0</v>
      </c>
      <c r="P581" s="25" t="s">
        <v>6393</v>
      </c>
      <c r="Q581" s="28" t="s">
        <v>0</v>
      </c>
      <c r="R581" s="29" t="s">
        <v>1721</v>
      </c>
      <c r="S581" s="27" t="s">
        <v>1722</v>
      </c>
      <c r="T581" s="27" t="s">
        <v>1723</v>
      </c>
      <c r="U581" s="28" t="s">
        <v>249</v>
      </c>
      <c r="V581" s="26" t="s">
        <v>248</v>
      </c>
      <c r="W581" s="26" t="s">
        <v>555</v>
      </c>
      <c r="X581" s="26" t="s">
        <v>411</v>
      </c>
      <c r="Y581" s="37" t="s">
        <v>26</v>
      </c>
      <c r="Z581" s="37" t="s">
        <v>93</v>
      </c>
      <c r="AA581" s="37" t="s">
        <v>96</v>
      </c>
      <c r="AB581" s="30">
        <v>400</v>
      </c>
      <c r="AC581" s="30">
        <v>200</v>
      </c>
      <c r="AD581" s="31">
        <v>200</v>
      </c>
      <c r="AE581" s="30">
        <v>637</v>
      </c>
      <c r="AF581" s="30">
        <v>637</v>
      </c>
      <c r="AG581" s="32">
        <v>-237</v>
      </c>
      <c r="AH581" s="30">
        <v>637</v>
      </c>
      <c r="AI581" s="10" t="s">
        <v>573</v>
      </c>
      <c r="AJ581" s="30">
        <v>0</v>
      </c>
      <c r="AK581" s="30">
        <v>0</v>
      </c>
      <c r="AL581" s="30">
        <v>0</v>
      </c>
      <c r="AM581" s="30">
        <v>145</v>
      </c>
      <c r="AN581" s="30">
        <v>492</v>
      </c>
      <c r="AO581" s="30">
        <v>0</v>
      </c>
      <c r="AP581" s="30">
        <v>0</v>
      </c>
      <c r="AQ581" s="30">
        <v>0</v>
      </c>
      <c r="AR581" s="30">
        <v>0</v>
      </c>
      <c r="AS581" s="30">
        <v>0</v>
      </c>
      <c r="AT581" s="30">
        <v>0</v>
      </c>
      <c r="AU581" s="121">
        <v>0</v>
      </c>
      <c r="AV581" s="129" t="s">
        <v>920</v>
      </c>
      <c r="AW581" s="129" t="s">
        <v>796</v>
      </c>
      <c r="AX581" s="129" t="s">
        <v>23</v>
      </c>
    </row>
    <row r="582" spans="1:50" ht="24" x14ac:dyDescent="0.25">
      <c r="A582" s="120">
        <v>46048.208333333489</v>
      </c>
      <c r="B582" s="28" t="s">
        <v>552</v>
      </c>
      <c r="C582" s="25" t="s">
        <v>427</v>
      </c>
      <c r="D582" s="25" t="s">
        <v>430</v>
      </c>
      <c r="E582" s="25" t="s">
        <v>423</v>
      </c>
      <c r="F582" s="29" t="s">
        <v>243</v>
      </c>
      <c r="G582" s="29" t="s">
        <v>19</v>
      </c>
      <c r="H582" s="29" t="s">
        <v>23</v>
      </c>
      <c r="I582" s="29" t="s">
        <v>579</v>
      </c>
      <c r="J582" s="29" t="s">
        <v>868</v>
      </c>
      <c r="K582" s="25" t="s">
        <v>248</v>
      </c>
      <c r="L582" s="25" t="s">
        <v>1720</v>
      </c>
      <c r="M582" s="25" t="s">
        <v>6392</v>
      </c>
      <c r="N582" s="25" t="s">
        <v>1418</v>
      </c>
      <c r="O582" s="25">
        <v>0</v>
      </c>
      <c r="P582" s="25" t="s">
        <v>6393</v>
      </c>
      <c r="Q582" s="28" t="s">
        <v>0</v>
      </c>
      <c r="R582" s="29" t="s">
        <v>1721</v>
      </c>
      <c r="S582" s="27" t="s">
        <v>1722</v>
      </c>
      <c r="T582" s="27" t="s">
        <v>1723</v>
      </c>
      <c r="U582" s="28" t="s">
        <v>249</v>
      </c>
      <c r="V582" s="26" t="s">
        <v>248</v>
      </c>
      <c r="W582" s="26" t="s">
        <v>555</v>
      </c>
      <c r="X582" s="26" t="s">
        <v>411</v>
      </c>
      <c r="Y582" s="37" t="s">
        <v>24</v>
      </c>
      <c r="Z582" s="37" t="s">
        <v>66</v>
      </c>
      <c r="AA582" s="37" t="s">
        <v>67</v>
      </c>
      <c r="AB582" s="30">
        <v>1900</v>
      </c>
      <c r="AC582" s="30">
        <v>1900</v>
      </c>
      <c r="AD582" s="31">
        <v>0</v>
      </c>
      <c r="AE582" s="30">
        <v>1413.3</v>
      </c>
      <c r="AF582" s="30">
        <v>1413.3</v>
      </c>
      <c r="AG582" s="32">
        <v>486.70000000000005</v>
      </c>
      <c r="AH582" s="30">
        <v>1413.3</v>
      </c>
      <c r="AI582" s="10" t="s">
        <v>573</v>
      </c>
      <c r="AJ582" s="30">
        <v>0</v>
      </c>
      <c r="AK582" s="30">
        <v>0</v>
      </c>
      <c r="AL582" s="30">
        <v>0</v>
      </c>
      <c r="AM582" s="30">
        <v>428</v>
      </c>
      <c r="AN582" s="30">
        <v>199.8</v>
      </c>
      <c r="AO582" s="30">
        <v>785.5</v>
      </c>
      <c r="AP582" s="30">
        <v>0</v>
      </c>
      <c r="AQ582" s="30">
        <v>0</v>
      </c>
      <c r="AR582" s="30">
        <v>0</v>
      </c>
      <c r="AS582" s="30">
        <v>0</v>
      </c>
      <c r="AT582" s="30">
        <v>0</v>
      </c>
      <c r="AU582" s="121">
        <v>0</v>
      </c>
      <c r="AV582" s="129" t="s">
        <v>784</v>
      </c>
      <c r="AW582" s="129" t="s">
        <v>785</v>
      </c>
      <c r="AX582" s="129" t="s">
        <v>23</v>
      </c>
    </row>
    <row r="583" spans="1:50" ht="24" x14ac:dyDescent="0.25">
      <c r="A583" s="120">
        <v>46048.208333333489</v>
      </c>
      <c r="B583" s="28" t="s">
        <v>552</v>
      </c>
      <c r="C583" s="25" t="s">
        <v>427</v>
      </c>
      <c r="D583" s="25" t="s">
        <v>430</v>
      </c>
      <c r="E583" s="25" t="s">
        <v>423</v>
      </c>
      <c r="F583" s="29" t="s">
        <v>243</v>
      </c>
      <c r="G583" s="29" t="s">
        <v>19</v>
      </c>
      <c r="H583" s="29" t="s">
        <v>23</v>
      </c>
      <c r="I583" s="29" t="s">
        <v>579</v>
      </c>
      <c r="J583" s="29" t="s">
        <v>868</v>
      </c>
      <c r="K583" s="25" t="s">
        <v>248</v>
      </c>
      <c r="L583" s="25" t="s">
        <v>1720</v>
      </c>
      <c r="M583" s="25" t="s">
        <v>6392</v>
      </c>
      <c r="N583" s="25" t="s">
        <v>1418</v>
      </c>
      <c r="O583" s="25">
        <v>0</v>
      </c>
      <c r="P583" s="25" t="s">
        <v>6393</v>
      </c>
      <c r="Q583" s="28" t="s">
        <v>0</v>
      </c>
      <c r="R583" s="29" t="s">
        <v>1721</v>
      </c>
      <c r="S583" s="27" t="s">
        <v>1722</v>
      </c>
      <c r="T583" s="27" t="s">
        <v>1723</v>
      </c>
      <c r="U583" s="28" t="s">
        <v>249</v>
      </c>
      <c r="V583" s="26" t="s">
        <v>248</v>
      </c>
      <c r="W583" s="26" t="s">
        <v>555</v>
      </c>
      <c r="X583" s="26" t="s">
        <v>411</v>
      </c>
      <c r="Y583" s="37" t="s">
        <v>113</v>
      </c>
      <c r="Z583" s="37" t="s">
        <v>115</v>
      </c>
      <c r="AA583" s="37" t="s">
        <v>114</v>
      </c>
      <c r="AB583" s="30">
        <v>100</v>
      </c>
      <c r="AC583" s="30">
        <v>2100</v>
      </c>
      <c r="AD583" s="31">
        <v>-2000</v>
      </c>
      <c r="AE583" s="30">
        <v>141</v>
      </c>
      <c r="AF583" s="30">
        <v>141</v>
      </c>
      <c r="AG583" s="32">
        <v>-41</v>
      </c>
      <c r="AH583" s="30">
        <v>141</v>
      </c>
      <c r="AI583" s="10" t="s">
        <v>573</v>
      </c>
      <c r="AJ583" s="30">
        <v>0</v>
      </c>
      <c r="AK583" s="30">
        <v>0</v>
      </c>
      <c r="AL583" s="30">
        <v>0</v>
      </c>
      <c r="AM583" s="30">
        <v>54</v>
      </c>
      <c r="AN583" s="30">
        <v>36</v>
      </c>
      <c r="AO583" s="30">
        <v>51</v>
      </c>
      <c r="AP583" s="30">
        <v>0</v>
      </c>
      <c r="AQ583" s="30">
        <v>0</v>
      </c>
      <c r="AR583" s="30">
        <v>0</v>
      </c>
      <c r="AS583" s="30">
        <v>0</v>
      </c>
      <c r="AT583" s="30">
        <v>0</v>
      </c>
      <c r="AU583" s="121">
        <v>0</v>
      </c>
      <c r="AV583" s="129" t="s">
        <v>1011</v>
      </c>
      <c r="AW583" s="129" t="s">
        <v>1011</v>
      </c>
      <c r="AX583" s="129" t="s">
        <v>23</v>
      </c>
    </row>
    <row r="584" spans="1:50" ht="24" x14ac:dyDescent="0.25">
      <c r="A584" s="120">
        <v>46048.208333333489</v>
      </c>
      <c r="B584" s="28" t="s">
        <v>552</v>
      </c>
      <c r="C584" s="25" t="s">
        <v>427</v>
      </c>
      <c r="D584" s="25" t="s">
        <v>430</v>
      </c>
      <c r="E584" s="25" t="s">
        <v>423</v>
      </c>
      <c r="F584" s="29" t="s">
        <v>243</v>
      </c>
      <c r="G584" s="29" t="s">
        <v>19</v>
      </c>
      <c r="H584" s="29" t="s">
        <v>23</v>
      </c>
      <c r="I584" s="29" t="s">
        <v>579</v>
      </c>
      <c r="J584" s="29" t="s">
        <v>868</v>
      </c>
      <c r="K584" s="25" t="s">
        <v>248</v>
      </c>
      <c r="L584" s="25" t="s">
        <v>1720</v>
      </c>
      <c r="M584" s="25" t="s">
        <v>6392</v>
      </c>
      <c r="N584" s="25" t="s">
        <v>1418</v>
      </c>
      <c r="O584" s="25">
        <v>0</v>
      </c>
      <c r="P584" s="25" t="s">
        <v>6393</v>
      </c>
      <c r="Q584" s="28" t="s">
        <v>0</v>
      </c>
      <c r="R584" s="29" t="s">
        <v>1721</v>
      </c>
      <c r="S584" s="27" t="s">
        <v>1722</v>
      </c>
      <c r="T584" s="27" t="s">
        <v>1723</v>
      </c>
      <c r="U584" s="28" t="s">
        <v>249</v>
      </c>
      <c r="V584" s="26" t="s">
        <v>248</v>
      </c>
      <c r="W584" s="26" t="s">
        <v>555</v>
      </c>
      <c r="X584" s="26" t="s">
        <v>411</v>
      </c>
      <c r="Y584" s="37" t="s">
        <v>27</v>
      </c>
      <c r="Z584" s="37" t="s">
        <v>94</v>
      </c>
      <c r="AA584" s="37" t="s">
        <v>97</v>
      </c>
      <c r="AB584" s="30">
        <v>200</v>
      </c>
      <c r="AC584" s="30">
        <v>100</v>
      </c>
      <c r="AD584" s="31">
        <v>100</v>
      </c>
      <c r="AE584" s="30">
        <v>99.6</v>
      </c>
      <c r="AF584" s="30">
        <v>99.6</v>
      </c>
      <c r="AG584" s="32">
        <v>100.4</v>
      </c>
      <c r="AH584" s="30">
        <v>99.6</v>
      </c>
      <c r="AI584" s="10" t="s">
        <v>573</v>
      </c>
      <c r="AJ584" s="30">
        <v>0</v>
      </c>
      <c r="AK584" s="30">
        <v>0</v>
      </c>
      <c r="AL584" s="30">
        <v>0</v>
      </c>
      <c r="AM584" s="30">
        <v>59.8</v>
      </c>
      <c r="AN584" s="30">
        <v>32.799999999999997</v>
      </c>
      <c r="AO584" s="30">
        <v>7</v>
      </c>
      <c r="AP584" s="30">
        <v>0</v>
      </c>
      <c r="AQ584" s="30">
        <v>0</v>
      </c>
      <c r="AR584" s="30">
        <v>0</v>
      </c>
      <c r="AS584" s="30">
        <v>0</v>
      </c>
      <c r="AT584" s="30">
        <v>0</v>
      </c>
      <c r="AU584" s="121">
        <v>0</v>
      </c>
      <c r="AV584" s="129" t="s">
        <v>920</v>
      </c>
      <c r="AW584" s="129" t="s">
        <v>785</v>
      </c>
      <c r="AX584" s="129" t="s">
        <v>23</v>
      </c>
    </row>
    <row r="585" spans="1:50" ht="24" x14ac:dyDescent="0.25">
      <c r="A585" s="120">
        <v>46048.208333333489</v>
      </c>
      <c r="B585" s="28" t="s">
        <v>552</v>
      </c>
      <c r="C585" s="25" t="s">
        <v>427</v>
      </c>
      <c r="D585" s="25" t="s">
        <v>430</v>
      </c>
      <c r="E585" s="25" t="s">
        <v>423</v>
      </c>
      <c r="F585" s="29" t="s">
        <v>243</v>
      </c>
      <c r="G585" s="29" t="s">
        <v>19</v>
      </c>
      <c r="H585" s="29" t="s">
        <v>23</v>
      </c>
      <c r="I585" s="29" t="s">
        <v>269</v>
      </c>
      <c r="J585" s="29" t="s">
        <v>868</v>
      </c>
      <c r="K585" s="25" t="s">
        <v>281</v>
      </c>
      <c r="L585" s="25" t="s">
        <v>1720</v>
      </c>
      <c r="M585" s="25" t="s">
        <v>6392</v>
      </c>
      <c r="N585" s="25" t="s">
        <v>1418</v>
      </c>
      <c r="O585" s="25">
        <v>0</v>
      </c>
      <c r="P585" s="25" t="s">
        <v>6393</v>
      </c>
      <c r="Q585" s="28" t="s">
        <v>0</v>
      </c>
      <c r="R585" s="29" t="s">
        <v>1721</v>
      </c>
      <c r="S585" s="27" t="s">
        <v>1722</v>
      </c>
      <c r="T585" s="27" t="s">
        <v>1723</v>
      </c>
      <c r="U585" s="28" t="s">
        <v>290</v>
      </c>
      <c r="V585" s="26" t="s">
        <v>281</v>
      </c>
      <c r="W585" s="26" t="s">
        <v>628</v>
      </c>
      <c r="X585" s="26" t="s">
        <v>411</v>
      </c>
      <c r="Y585" s="37" t="s">
        <v>28</v>
      </c>
      <c r="Z585" s="37" t="s">
        <v>178</v>
      </c>
      <c r="AA585" s="37" t="s">
        <v>177</v>
      </c>
      <c r="AB585" s="30">
        <v>1200</v>
      </c>
      <c r="AC585" s="30">
        <v>1200</v>
      </c>
      <c r="AD585" s="31">
        <v>0</v>
      </c>
      <c r="AE585" s="30">
        <v>550</v>
      </c>
      <c r="AF585" s="30">
        <v>550</v>
      </c>
      <c r="AG585" s="32">
        <v>650</v>
      </c>
      <c r="AH585" s="30">
        <v>550</v>
      </c>
      <c r="AI585" s="10" t="s">
        <v>573</v>
      </c>
      <c r="AJ585" s="30">
        <v>0</v>
      </c>
      <c r="AK585" s="30">
        <v>0</v>
      </c>
      <c r="AL585" s="30">
        <v>0</v>
      </c>
      <c r="AM585" s="30">
        <v>514</v>
      </c>
      <c r="AN585" s="30">
        <v>0</v>
      </c>
      <c r="AO585" s="30">
        <v>0</v>
      </c>
      <c r="AP585" s="30">
        <v>36</v>
      </c>
      <c r="AQ585" s="30">
        <v>0</v>
      </c>
      <c r="AR585" s="30">
        <v>0</v>
      </c>
      <c r="AS585" s="30">
        <v>0</v>
      </c>
      <c r="AT585" s="30">
        <v>0</v>
      </c>
      <c r="AU585" s="121">
        <v>0</v>
      </c>
      <c r="AV585" s="129" t="s">
        <v>784</v>
      </c>
      <c r="AW585" s="129" t="s">
        <v>785</v>
      </c>
      <c r="AX585" s="129" t="s">
        <v>23</v>
      </c>
    </row>
    <row r="586" spans="1:50" ht="24" x14ac:dyDescent="0.25">
      <c r="A586" s="120">
        <v>46048.208333333489</v>
      </c>
      <c r="B586" s="28" t="s">
        <v>552</v>
      </c>
      <c r="C586" s="25" t="s">
        <v>427</v>
      </c>
      <c r="D586" s="25" t="s">
        <v>430</v>
      </c>
      <c r="E586" s="25" t="s">
        <v>423</v>
      </c>
      <c r="F586" s="29" t="s">
        <v>243</v>
      </c>
      <c r="G586" s="29" t="s">
        <v>19</v>
      </c>
      <c r="H586" s="29" t="s">
        <v>23</v>
      </c>
      <c r="I586" s="29" t="s">
        <v>579</v>
      </c>
      <c r="J586" s="29" t="s">
        <v>868</v>
      </c>
      <c r="K586" s="25" t="s">
        <v>281</v>
      </c>
      <c r="L586" s="25" t="s">
        <v>1720</v>
      </c>
      <c r="M586" s="25" t="s">
        <v>6392</v>
      </c>
      <c r="N586" s="25" t="s">
        <v>1418</v>
      </c>
      <c r="O586" s="25">
        <v>0</v>
      </c>
      <c r="P586" s="25" t="s">
        <v>6393</v>
      </c>
      <c r="Q586" s="28" t="s">
        <v>0</v>
      </c>
      <c r="R586" s="29" t="s">
        <v>1721</v>
      </c>
      <c r="S586" s="27" t="s">
        <v>1722</v>
      </c>
      <c r="T586" s="27" t="s">
        <v>1723</v>
      </c>
      <c r="U586" s="28" t="s">
        <v>290</v>
      </c>
      <c r="V586" s="26" t="s">
        <v>281</v>
      </c>
      <c r="W586" s="26" t="s">
        <v>628</v>
      </c>
      <c r="X586" s="26" t="s">
        <v>411</v>
      </c>
      <c r="Y586" s="37" t="s">
        <v>25</v>
      </c>
      <c r="Z586" s="37" t="s">
        <v>92</v>
      </c>
      <c r="AA586" s="37" t="s">
        <v>95</v>
      </c>
      <c r="AB586" s="30">
        <v>2000</v>
      </c>
      <c r="AC586" s="30">
        <v>700</v>
      </c>
      <c r="AD586" s="31">
        <v>1300</v>
      </c>
      <c r="AE586" s="30">
        <v>120</v>
      </c>
      <c r="AF586" s="30">
        <v>120</v>
      </c>
      <c r="AG586" s="32">
        <v>1880</v>
      </c>
      <c r="AH586" s="30">
        <v>120</v>
      </c>
      <c r="AI586" s="10" t="s">
        <v>573</v>
      </c>
      <c r="AJ586" s="30">
        <v>0</v>
      </c>
      <c r="AK586" s="30">
        <v>0</v>
      </c>
      <c r="AL586" s="30">
        <v>0</v>
      </c>
      <c r="AM586" s="30">
        <v>0</v>
      </c>
      <c r="AN586" s="30">
        <v>0</v>
      </c>
      <c r="AO586" s="30">
        <v>0</v>
      </c>
      <c r="AP586" s="30">
        <v>120</v>
      </c>
      <c r="AQ586" s="30">
        <v>0</v>
      </c>
      <c r="AR586" s="30">
        <v>0</v>
      </c>
      <c r="AS586" s="30">
        <v>0</v>
      </c>
      <c r="AT586" s="30">
        <v>0</v>
      </c>
      <c r="AU586" s="121">
        <v>0</v>
      </c>
      <c r="AV586" s="129" t="s">
        <v>920</v>
      </c>
      <c r="AW586" s="129" t="s">
        <v>785</v>
      </c>
      <c r="AX586" s="129" t="s">
        <v>23</v>
      </c>
    </row>
    <row r="587" spans="1:50" ht="24" x14ac:dyDescent="0.25">
      <c r="A587" s="120">
        <v>46048.208333333489</v>
      </c>
      <c r="B587" s="28" t="s">
        <v>552</v>
      </c>
      <c r="C587" s="25" t="s">
        <v>427</v>
      </c>
      <c r="D587" s="25" t="s">
        <v>430</v>
      </c>
      <c r="E587" s="25" t="s">
        <v>423</v>
      </c>
      <c r="F587" s="29" t="s">
        <v>243</v>
      </c>
      <c r="G587" s="29" t="s">
        <v>19</v>
      </c>
      <c r="H587" s="29" t="s">
        <v>23</v>
      </c>
      <c r="I587" s="29" t="s">
        <v>579</v>
      </c>
      <c r="J587" s="29" t="s">
        <v>868</v>
      </c>
      <c r="K587" s="25" t="s">
        <v>281</v>
      </c>
      <c r="L587" s="25" t="s">
        <v>1720</v>
      </c>
      <c r="M587" s="25" t="s">
        <v>6392</v>
      </c>
      <c r="N587" s="25" t="s">
        <v>1418</v>
      </c>
      <c r="O587" s="25">
        <v>0</v>
      </c>
      <c r="P587" s="25" t="s">
        <v>6393</v>
      </c>
      <c r="Q587" s="28" t="s">
        <v>0</v>
      </c>
      <c r="R587" s="29" t="s">
        <v>1721</v>
      </c>
      <c r="S587" s="27" t="s">
        <v>1722</v>
      </c>
      <c r="T587" s="27" t="s">
        <v>1723</v>
      </c>
      <c r="U587" s="28" t="s">
        <v>290</v>
      </c>
      <c r="V587" s="26" t="s">
        <v>281</v>
      </c>
      <c r="W587" s="26" t="s">
        <v>628</v>
      </c>
      <c r="X587" s="26" t="s">
        <v>411</v>
      </c>
      <c r="Y587" s="37" t="s">
        <v>26</v>
      </c>
      <c r="Z587" s="37" t="s">
        <v>93</v>
      </c>
      <c r="AA587" s="37" t="s">
        <v>96</v>
      </c>
      <c r="AB587" s="30">
        <v>200</v>
      </c>
      <c r="AC587" s="30">
        <v>200</v>
      </c>
      <c r="AD587" s="31">
        <v>0</v>
      </c>
      <c r="AE587" s="30">
        <v>819.5</v>
      </c>
      <c r="AF587" s="30">
        <v>819.5</v>
      </c>
      <c r="AG587" s="32">
        <v>-619.5</v>
      </c>
      <c r="AH587" s="30">
        <v>819.5</v>
      </c>
      <c r="AI587" s="10" t="s">
        <v>573</v>
      </c>
      <c r="AJ587" s="30">
        <v>0</v>
      </c>
      <c r="AK587" s="30">
        <v>0</v>
      </c>
      <c r="AL587" s="30">
        <v>0</v>
      </c>
      <c r="AM587" s="30">
        <v>89</v>
      </c>
      <c r="AN587" s="30">
        <v>0</v>
      </c>
      <c r="AO587" s="30">
        <v>0</v>
      </c>
      <c r="AP587" s="30">
        <v>730.5</v>
      </c>
      <c r="AQ587" s="30">
        <v>0</v>
      </c>
      <c r="AR587" s="30">
        <v>0</v>
      </c>
      <c r="AS587" s="30">
        <v>0</v>
      </c>
      <c r="AT587" s="30">
        <v>0</v>
      </c>
      <c r="AU587" s="121">
        <v>0</v>
      </c>
      <c r="AV587" s="129" t="s">
        <v>784</v>
      </c>
      <c r="AW587" s="129" t="s">
        <v>796</v>
      </c>
      <c r="AX587" s="129" t="s">
        <v>23</v>
      </c>
    </row>
    <row r="588" spans="1:50" ht="24" x14ac:dyDescent="0.25">
      <c r="A588" s="120">
        <v>46048.208333333489</v>
      </c>
      <c r="B588" s="28" t="s">
        <v>552</v>
      </c>
      <c r="C588" s="25" t="s">
        <v>427</v>
      </c>
      <c r="D588" s="25" t="s">
        <v>430</v>
      </c>
      <c r="E588" s="25" t="s">
        <v>423</v>
      </c>
      <c r="F588" s="29" t="s">
        <v>243</v>
      </c>
      <c r="G588" s="29" t="s">
        <v>19</v>
      </c>
      <c r="H588" s="29" t="s">
        <v>23</v>
      </c>
      <c r="I588" s="29" t="s">
        <v>579</v>
      </c>
      <c r="J588" s="29" t="s">
        <v>868</v>
      </c>
      <c r="K588" s="25" t="s">
        <v>281</v>
      </c>
      <c r="L588" s="25" t="s">
        <v>1720</v>
      </c>
      <c r="M588" s="25" t="s">
        <v>6392</v>
      </c>
      <c r="N588" s="25" t="s">
        <v>1418</v>
      </c>
      <c r="O588" s="25">
        <v>0</v>
      </c>
      <c r="P588" s="25" t="s">
        <v>6393</v>
      </c>
      <c r="Q588" s="28" t="s">
        <v>0</v>
      </c>
      <c r="R588" s="29" t="s">
        <v>1721</v>
      </c>
      <c r="S588" s="27" t="s">
        <v>1722</v>
      </c>
      <c r="T588" s="27" t="s">
        <v>1723</v>
      </c>
      <c r="U588" s="28" t="s">
        <v>290</v>
      </c>
      <c r="V588" s="26" t="s">
        <v>281</v>
      </c>
      <c r="W588" s="26" t="s">
        <v>628</v>
      </c>
      <c r="X588" s="26" t="s">
        <v>411</v>
      </c>
      <c r="Y588" s="37" t="s">
        <v>24</v>
      </c>
      <c r="Z588" s="37" t="s">
        <v>66</v>
      </c>
      <c r="AA588" s="37" t="s">
        <v>67</v>
      </c>
      <c r="AB588" s="30">
        <v>200</v>
      </c>
      <c r="AC588" s="30">
        <v>200</v>
      </c>
      <c r="AD588" s="31">
        <v>0</v>
      </c>
      <c r="AE588" s="30">
        <v>791.2</v>
      </c>
      <c r="AF588" s="30">
        <v>791.2</v>
      </c>
      <c r="AG588" s="32">
        <v>-591.20000000000005</v>
      </c>
      <c r="AH588" s="30">
        <v>791.2</v>
      </c>
      <c r="AI588" s="10" t="s">
        <v>573</v>
      </c>
      <c r="AJ588" s="30">
        <v>0</v>
      </c>
      <c r="AK588" s="30">
        <v>0</v>
      </c>
      <c r="AL588" s="30">
        <v>0</v>
      </c>
      <c r="AM588" s="30">
        <v>643.20000000000005</v>
      </c>
      <c r="AN588" s="30">
        <v>0</v>
      </c>
      <c r="AO588" s="30">
        <v>0</v>
      </c>
      <c r="AP588" s="30">
        <v>148</v>
      </c>
      <c r="AQ588" s="30">
        <v>0</v>
      </c>
      <c r="AR588" s="30">
        <v>0</v>
      </c>
      <c r="AS588" s="30">
        <v>0</v>
      </c>
      <c r="AT588" s="30">
        <v>0</v>
      </c>
      <c r="AU588" s="121">
        <v>0</v>
      </c>
      <c r="AV588" s="129" t="s">
        <v>784</v>
      </c>
      <c r="AW588" s="129" t="s">
        <v>796</v>
      </c>
      <c r="AX588" s="129" t="s">
        <v>23</v>
      </c>
    </row>
    <row r="589" spans="1:50" ht="24" x14ac:dyDescent="0.25">
      <c r="A589" s="120">
        <v>46048.208333333489</v>
      </c>
      <c r="B589" s="28" t="s">
        <v>552</v>
      </c>
      <c r="C589" s="25" t="s">
        <v>427</v>
      </c>
      <c r="D589" s="25" t="s">
        <v>430</v>
      </c>
      <c r="E589" s="25" t="s">
        <v>423</v>
      </c>
      <c r="F589" s="29" t="s">
        <v>243</v>
      </c>
      <c r="G589" s="29" t="s">
        <v>19</v>
      </c>
      <c r="H589" s="29" t="s">
        <v>23</v>
      </c>
      <c r="I589" s="29" t="s">
        <v>579</v>
      </c>
      <c r="J589" s="29" t="s">
        <v>868</v>
      </c>
      <c r="K589" s="25" t="s">
        <v>281</v>
      </c>
      <c r="L589" s="25" t="s">
        <v>1720</v>
      </c>
      <c r="M589" s="25" t="s">
        <v>6392</v>
      </c>
      <c r="N589" s="25" t="s">
        <v>1418</v>
      </c>
      <c r="O589" s="25">
        <v>0</v>
      </c>
      <c r="P589" s="25" t="s">
        <v>6393</v>
      </c>
      <c r="Q589" s="28" t="s">
        <v>0</v>
      </c>
      <c r="R589" s="29" t="s">
        <v>1721</v>
      </c>
      <c r="S589" s="27" t="s">
        <v>1722</v>
      </c>
      <c r="T589" s="27" t="s">
        <v>1723</v>
      </c>
      <c r="U589" s="28" t="s">
        <v>290</v>
      </c>
      <c r="V589" s="26" t="s">
        <v>281</v>
      </c>
      <c r="W589" s="26" t="s">
        <v>628</v>
      </c>
      <c r="X589" s="26" t="s">
        <v>411</v>
      </c>
      <c r="Y589" s="37" t="s">
        <v>113</v>
      </c>
      <c r="Z589" s="37" t="s">
        <v>115</v>
      </c>
      <c r="AA589" s="37" t="s">
        <v>114</v>
      </c>
      <c r="AB589" s="30">
        <v>1400</v>
      </c>
      <c r="AC589" s="30">
        <v>2000</v>
      </c>
      <c r="AD589" s="31">
        <v>-600</v>
      </c>
      <c r="AE589" s="30">
        <v>0</v>
      </c>
      <c r="AF589" s="30">
        <v>0</v>
      </c>
      <c r="AG589" s="32">
        <v>1400</v>
      </c>
      <c r="AH589" s="30">
        <v>0</v>
      </c>
      <c r="AI589" s="10" t="s">
        <v>573</v>
      </c>
      <c r="AJ589" s="30">
        <v>0</v>
      </c>
      <c r="AK589" s="30">
        <v>0</v>
      </c>
      <c r="AL589" s="30">
        <v>0</v>
      </c>
      <c r="AM589" s="30">
        <v>0</v>
      </c>
      <c r="AN589" s="30">
        <v>0</v>
      </c>
      <c r="AO589" s="30">
        <v>0</v>
      </c>
      <c r="AP589" s="30">
        <v>0</v>
      </c>
      <c r="AQ589" s="30">
        <v>0</v>
      </c>
      <c r="AR589" s="30">
        <v>0</v>
      </c>
      <c r="AS589" s="30">
        <v>0</v>
      </c>
      <c r="AT589" s="30">
        <v>0</v>
      </c>
      <c r="AU589" s="121">
        <v>0</v>
      </c>
      <c r="AV589" s="129" t="s">
        <v>1011</v>
      </c>
      <c r="AW589" s="129" t="s">
        <v>1011</v>
      </c>
      <c r="AX589" s="129" t="s">
        <v>23</v>
      </c>
    </row>
    <row r="590" spans="1:50" ht="24" x14ac:dyDescent="0.25">
      <c r="A590" s="120">
        <v>46048.208333333489</v>
      </c>
      <c r="B590" s="28" t="s">
        <v>552</v>
      </c>
      <c r="C590" s="25" t="s">
        <v>427</v>
      </c>
      <c r="D590" s="25" t="s">
        <v>430</v>
      </c>
      <c r="E590" s="25" t="s">
        <v>423</v>
      </c>
      <c r="F590" s="29" t="s">
        <v>243</v>
      </c>
      <c r="G590" s="29" t="s">
        <v>19</v>
      </c>
      <c r="H590" s="29" t="s">
        <v>23</v>
      </c>
      <c r="I590" s="29" t="s">
        <v>579</v>
      </c>
      <c r="J590" s="29" t="s">
        <v>868</v>
      </c>
      <c r="K590" s="25" t="s">
        <v>281</v>
      </c>
      <c r="L590" s="25" t="s">
        <v>1720</v>
      </c>
      <c r="M590" s="25" t="s">
        <v>6392</v>
      </c>
      <c r="N590" s="25" t="s">
        <v>1418</v>
      </c>
      <c r="O590" s="25">
        <v>0</v>
      </c>
      <c r="P590" s="25" t="s">
        <v>6393</v>
      </c>
      <c r="Q590" s="28" t="s">
        <v>0</v>
      </c>
      <c r="R590" s="29" t="s">
        <v>1721</v>
      </c>
      <c r="S590" s="27" t="s">
        <v>1722</v>
      </c>
      <c r="T590" s="27" t="s">
        <v>1723</v>
      </c>
      <c r="U590" s="28" t="s">
        <v>290</v>
      </c>
      <c r="V590" s="26" t="s">
        <v>281</v>
      </c>
      <c r="W590" s="26" t="s">
        <v>628</v>
      </c>
      <c r="X590" s="26" t="s">
        <v>411</v>
      </c>
      <c r="Y590" s="37" t="s">
        <v>27</v>
      </c>
      <c r="Z590" s="37" t="s">
        <v>94</v>
      </c>
      <c r="AA590" s="37" t="s">
        <v>97</v>
      </c>
      <c r="AB590" s="30">
        <v>700</v>
      </c>
      <c r="AC590" s="30">
        <v>1400</v>
      </c>
      <c r="AD590" s="31">
        <v>-700</v>
      </c>
      <c r="AE590" s="30">
        <v>0</v>
      </c>
      <c r="AF590" s="30">
        <v>0</v>
      </c>
      <c r="AG590" s="32">
        <v>700</v>
      </c>
      <c r="AH590" s="30">
        <v>0</v>
      </c>
      <c r="AI590" s="10" t="s">
        <v>573</v>
      </c>
      <c r="AJ590" s="30">
        <v>0</v>
      </c>
      <c r="AK590" s="30">
        <v>0</v>
      </c>
      <c r="AL590" s="30">
        <v>0</v>
      </c>
      <c r="AM590" s="30">
        <v>0</v>
      </c>
      <c r="AN590" s="30">
        <v>0</v>
      </c>
      <c r="AO590" s="30">
        <v>0</v>
      </c>
      <c r="AP590" s="30">
        <v>0</v>
      </c>
      <c r="AQ590" s="30">
        <v>0</v>
      </c>
      <c r="AR590" s="30">
        <v>0</v>
      </c>
      <c r="AS590" s="30">
        <v>0</v>
      </c>
      <c r="AT590" s="30">
        <v>0</v>
      </c>
      <c r="AU590" s="121">
        <v>0</v>
      </c>
      <c r="AV590" s="129" t="s">
        <v>1011</v>
      </c>
      <c r="AW590" s="129" t="s">
        <v>1011</v>
      </c>
      <c r="AX590" s="129" t="s">
        <v>23</v>
      </c>
    </row>
    <row r="591" spans="1:50" ht="24" x14ac:dyDescent="0.25">
      <c r="A591" s="120">
        <v>46048.208333333489</v>
      </c>
      <c r="B591" s="28" t="s">
        <v>552</v>
      </c>
      <c r="C591" s="25" t="s">
        <v>427</v>
      </c>
      <c r="D591" s="25" t="s">
        <v>430</v>
      </c>
      <c r="E591" s="25" t="s">
        <v>423</v>
      </c>
      <c r="F591" s="29" t="s">
        <v>243</v>
      </c>
      <c r="G591" s="29" t="s">
        <v>19</v>
      </c>
      <c r="H591" s="29" t="s">
        <v>23</v>
      </c>
      <c r="I591" s="29" t="s">
        <v>269</v>
      </c>
      <c r="J591" s="29" t="s">
        <v>868</v>
      </c>
      <c r="K591" s="25" t="s">
        <v>254</v>
      </c>
      <c r="L591" s="25" t="s">
        <v>1720</v>
      </c>
      <c r="M591" s="25" t="s">
        <v>6392</v>
      </c>
      <c r="N591" s="25" t="s">
        <v>1418</v>
      </c>
      <c r="O591" s="25">
        <v>0</v>
      </c>
      <c r="P591" s="25" t="s">
        <v>6393</v>
      </c>
      <c r="Q591" s="28" t="s">
        <v>0</v>
      </c>
      <c r="R591" s="29" t="s">
        <v>1721</v>
      </c>
      <c r="S591" s="27" t="s">
        <v>1722</v>
      </c>
      <c r="T591" s="27" t="s">
        <v>1723</v>
      </c>
      <c r="U591" s="28" t="s">
        <v>255</v>
      </c>
      <c r="V591" s="26" t="s">
        <v>254</v>
      </c>
      <c r="W591" s="26" t="s">
        <v>558</v>
      </c>
      <c r="X591" s="26" t="s">
        <v>411</v>
      </c>
      <c r="Y591" s="37" t="s">
        <v>28</v>
      </c>
      <c r="Z591" s="37" t="s">
        <v>178</v>
      </c>
      <c r="AA591" s="37" t="s">
        <v>177</v>
      </c>
      <c r="AB591" s="30">
        <v>2600</v>
      </c>
      <c r="AC591" s="30">
        <v>1500</v>
      </c>
      <c r="AD591" s="31">
        <v>1100</v>
      </c>
      <c r="AE591" s="30">
        <v>25</v>
      </c>
      <c r="AF591" s="30">
        <v>25</v>
      </c>
      <c r="AG591" s="32">
        <v>2575</v>
      </c>
      <c r="AH591" s="30">
        <v>25</v>
      </c>
      <c r="AI591" s="10" t="s">
        <v>573</v>
      </c>
      <c r="AJ591" s="30">
        <v>0</v>
      </c>
      <c r="AK591" s="30">
        <v>0</v>
      </c>
      <c r="AL591" s="30">
        <v>0</v>
      </c>
      <c r="AM591" s="30">
        <v>0</v>
      </c>
      <c r="AN591" s="30">
        <v>0</v>
      </c>
      <c r="AO591" s="30">
        <v>25</v>
      </c>
      <c r="AP591" s="30">
        <v>0</v>
      </c>
      <c r="AQ591" s="30">
        <v>0</v>
      </c>
      <c r="AR591" s="30">
        <v>0</v>
      </c>
      <c r="AS591" s="30">
        <v>0</v>
      </c>
      <c r="AT591" s="30">
        <v>0</v>
      </c>
      <c r="AU591" s="121">
        <v>0</v>
      </c>
      <c r="AV591" s="129" t="s">
        <v>920</v>
      </c>
      <c r="AW591" s="129" t="s">
        <v>785</v>
      </c>
      <c r="AX591" s="129" t="s">
        <v>23</v>
      </c>
    </row>
    <row r="592" spans="1:50" ht="24" x14ac:dyDescent="0.25">
      <c r="A592" s="120">
        <v>46048.208333333489</v>
      </c>
      <c r="B592" s="28" t="s">
        <v>552</v>
      </c>
      <c r="C592" s="25" t="s">
        <v>427</v>
      </c>
      <c r="D592" s="25" t="s">
        <v>430</v>
      </c>
      <c r="E592" s="25" t="s">
        <v>423</v>
      </c>
      <c r="F592" s="29" t="s">
        <v>243</v>
      </c>
      <c r="G592" s="29" t="s">
        <v>19</v>
      </c>
      <c r="H592" s="29" t="s">
        <v>23</v>
      </c>
      <c r="I592" s="29" t="s">
        <v>579</v>
      </c>
      <c r="J592" s="29" t="s">
        <v>868</v>
      </c>
      <c r="K592" s="25" t="s">
        <v>254</v>
      </c>
      <c r="L592" s="25" t="s">
        <v>1720</v>
      </c>
      <c r="M592" s="25" t="s">
        <v>6392</v>
      </c>
      <c r="N592" s="25" t="s">
        <v>1418</v>
      </c>
      <c r="O592" s="25">
        <v>0</v>
      </c>
      <c r="P592" s="25" t="s">
        <v>6393</v>
      </c>
      <c r="Q592" s="28" t="s">
        <v>0</v>
      </c>
      <c r="R592" s="29" t="s">
        <v>1721</v>
      </c>
      <c r="S592" s="27" t="s">
        <v>1722</v>
      </c>
      <c r="T592" s="27" t="s">
        <v>1723</v>
      </c>
      <c r="U592" s="28" t="s">
        <v>255</v>
      </c>
      <c r="V592" s="26" t="s">
        <v>254</v>
      </c>
      <c r="W592" s="26" t="s">
        <v>558</v>
      </c>
      <c r="X592" s="26" t="s">
        <v>411</v>
      </c>
      <c r="Y592" s="37" t="s">
        <v>25</v>
      </c>
      <c r="Z592" s="37" t="s">
        <v>92</v>
      </c>
      <c r="AA592" s="37" t="s">
        <v>95</v>
      </c>
      <c r="AB592" s="30">
        <v>2000</v>
      </c>
      <c r="AC592" s="30">
        <v>2900</v>
      </c>
      <c r="AD592" s="31">
        <v>-900</v>
      </c>
      <c r="AE592" s="30">
        <v>0</v>
      </c>
      <c r="AF592" s="30">
        <v>0</v>
      </c>
      <c r="AG592" s="32">
        <v>2000</v>
      </c>
      <c r="AH592" s="30">
        <v>0</v>
      </c>
      <c r="AI592" s="10" t="s">
        <v>573</v>
      </c>
      <c r="AJ592" s="30">
        <v>0</v>
      </c>
      <c r="AK592" s="30">
        <v>0</v>
      </c>
      <c r="AL592" s="30">
        <v>0</v>
      </c>
      <c r="AM592" s="30">
        <v>0</v>
      </c>
      <c r="AN592" s="30">
        <v>0</v>
      </c>
      <c r="AO592" s="30">
        <v>0</v>
      </c>
      <c r="AP592" s="30">
        <v>0</v>
      </c>
      <c r="AQ592" s="30">
        <v>0</v>
      </c>
      <c r="AR592" s="30">
        <v>0</v>
      </c>
      <c r="AS592" s="30">
        <v>0</v>
      </c>
      <c r="AT592" s="30">
        <v>0</v>
      </c>
      <c r="AU592" s="121">
        <v>0</v>
      </c>
      <c r="AV592" s="129" t="s">
        <v>1011</v>
      </c>
      <c r="AW592" s="129" t="s">
        <v>1011</v>
      </c>
      <c r="AX592" s="129" t="s">
        <v>23</v>
      </c>
    </row>
    <row r="593" spans="1:50" ht="24" x14ac:dyDescent="0.25">
      <c r="A593" s="120">
        <v>46048.208333333489</v>
      </c>
      <c r="B593" s="28" t="s">
        <v>552</v>
      </c>
      <c r="C593" s="25" t="s">
        <v>427</v>
      </c>
      <c r="D593" s="25" t="s">
        <v>430</v>
      </c>
      <c r="E593" s="25" t="s">
        <v>423</v>
      </c>
      <c r="F593" s="29" t="s">
        <v>243</v>
      </c>
      <c r="G593" s="29" t="s">
        <v>19</v>
      </c>
      <c r="H593" s="29" t="s">
        <v>23</v>
      </c>
      <c r="I593" s="29" t="s">
        <v>579</v>
      </c>
      <c r="J593" s="29" t="s">
        <v>868</v>
      </c>
      <c r="K593" s="25" t="s">
        <v>254</v>
      </c>
      <c r="L593" s="25" t="s">
        <v>1720</v>
      </c>
      <c r="M593" s="25" t="s">
        <v>6392</v>
      </c>
      <c r="N593" s="25" t="s">
        <v>1418</v>
      </c>
      <c r="O593" s="25">
        <v>0</v>
      </c>
      <c r="P593" s="25" t="s">
        <v>6393</v>
      </c>
      <c r="Q593" s="28" t="s">
        <v>0</v>
      </c>
      <c r="R593" s="29" t="s">
        <v>1721</v>
      </c>
      <c r="S593" s="27" t="s">
        <v>1722</v>
      </c>
      <c r="T593" s="27" t="s">
        <v>1723</v>
      </c>
      <c r="U593" s="28" t="s">
        <v>255</v>
      </c>
      <c r="V593" s="26" t="s">
        <v>254</v>
      </c>
      <c r="W593" s="26" t="s">
        <v>558</v>
      </c>
      <c r="X593" s="26" t="s">
        <v>411</v>
      </c>
      <c r="Y593" s="37" t="s">
        <v>26</v>
      </c>
      <c r="Z593" s="37" t="s">
        <v>93</v>
      </c>
      <c r="AA593" s="37" t="s">
        <v>96</v>
      </c>
      <c r="AB593" s="30">
        <v>2900</v>
      </c>
      <c r="AC593" s="30">
        <v>2600</v>
      </c>
      <c r="AD593" s="31">
        <v>300</v>
      </c>
      <c r="AE593" s="30">
        <v>1500</v>
      </c>
      <c r="AF593" s="30">
        <v>1500</v>
      </c>
      <c r="AG593" s="32">
        <v>1400</v>
      </c>
      <c r="AH593" s="30">
        <v>1500</v>
      </c>
      <c r="AI593" s="10" t="s">
        <v>573</v>
      </c>
      <c r="AJ593" s="30">
        <v>0</v>
      </c>
      <c r="AK593" s="30">
        <v>0</v>
      </c>
      <c r="AL593" s="30">
        <v>1500</v>
      </c>
      <c r="AM593" s="30">
        <v>0</v>
      </c>
      <c r="AN593" s="30">
        <v>0</v>
      </c>
      <c r="AO593" s="30">
        <v>0</v>
      </c>
      <c r="AP593" s="30">
        <v>0</v>
      </c>
      <c r="AQ593" s="30">
        <v>0</v>
      </c>
      <c r="AR593" s="30">
        <v>0</v>
      </c>
      <c r="AS593" s="30">
        <v>0</v>
      </c>
      <c r="AT593" s="30">
        <v>0</v>
      </c>
      <c r="AU593" s="121">
        <v>0</v>
      </c>
      <c r="AV593" s="129" t="s">
        <v>920</v>
      </c>
      <c r="AW593" s="129" t="s">
        <v>785</v>
      </c>
      <c r="AX593" s="129" t="s">
        <v>23</v>
      </c>
    </row>
    <row r="594" spans="1:50" ht="24" x14ac:dyDescent="0.25">
      <c r="A594" s="120">
        <v>46048.208333333489</v>
      </c>
      <c r="B594" s="28" t="s">
        <v>552</v>
      </c>
      <c r="C594" s="25" t="s">
        <v>427</v>
      </c>
      <c r="D594" s="25" t="s">
        <v>430</v>
      </c>
      <c r="E594" s="25" t="s">
        <v>423</v>
      </c>
      <c r="F594" s="29" t="s">
        <v>243</v>
      </c>
      <c r="G594" s="29" t="s">
        <v>19</v>
      </c>
      <c r="H594" s="29" t="s">
        <v>23</v>
      </c>
      <c r="I594" s="29" t="s">
        <v>579</v>
      </c>
      <c r="J594" s="29" t="s">
        <v>868</v>
      </c>
      <c r="K594" s="25" t="s">
        <v>254</v>
      </c>
      <c r="L594" s="25" t="s">
        <v>1720</v>
      </c>
      <c r="M594" s="25" t="s">
        <v>6392</v>
      </c>
      <c r="N594" s="25" t="s">
        <v>1418</v>
      </c>
      <c r="O594" s="25">
        <v>0</v>
      </c>
      <c r="P594" s="25" t="s">
        <v>6393</v>
      </c>
      <c r="Q594" s="28" t="s">
        <v>0</v>
      </c>
      <c r="R594" s="29" t="s">
        <v>1721</v>
      </c>
      <c r="S594" s="27" t="s">
        <v>1722</v>
      </c>
      <c r="T594" s="27" t="s">
        <v>1723</v>
      </c>
      <c r="U594" s="28" t="s">
        <v>255</v>
      </c>
      <c r="V594" s="26" t="s">
        <v>254</v>
      </c>
      <c r="W594" s="26" t="s">
        <v>558</v>
      </c>
      <c r="X594" s="26" t="s">
        <v>411</v>
      </c>
      <c r="Y594" s="37" t="s">
        <v>24</v>
      </c>
      <c r="Z594" s="37" t="s">
        <v>66</v>
      </c>
      <c r="AA594" s="37" t="s">
        <v>67</v>
      </c>
      <c r="AB594" s="30">
        <v>1500</v>
      </c>
      <c r="AC594" s="30">
        <v>100</v>
      </c>
      <c r="AD594" s="31">
        <v>1400</v>
      </c>
      <c r="AE594" s="30">
        <v>948.8</v>
      </c>
      <c r="AF594" s="30">
        <v>948.8</v>
      </c>
      <c r="AG594" s="32">
        <v>551.20000000000005</v>
      </c>
      <c r="AH594" s="30">
        <v>948.8</v>
      </c>
      <c r="AI594" s="10" t="s">
        <v>573</v>
      </c>
      <c r="AJ594" s="30">
        <v>0</v>
      </c>
      <c r="AK594" s="30">
        <v>0</v>
      </c>
      <c r="AL594" s="30">
        <v>0</v>
      </c>
      <c r="AM594" s="30">
        <v>0</v>
      </c>
      <c r="AN594" s="30">
        <v>0</v>
      </c>
      <c r="AO594" s="30">
        <v>948.8</v>
      </c>
      <c r="AP594" s="30">
        <v>0</v>
      </c>
      <c r="AQ594" s="30">
        <v>0</v>
      </c>
      <c r="AR594" s="30">
        <v>0</v>
      </c>
      <c r="AS594" s="30">
        <v>0</v>
      </c>
      <c r="AT594" s="30">
        <v>0</v>
      </c>
      <c r="AU594" s="121">
        <v>0</v>
      </c>
      <c r="AV594" s="129" t="s">
        <v>920</v>
      </c>
      <c r="AW594" s="129" t="s">
        <v>785</v>
      </c>
      <c r="AX594" s="129" t="s">
        <v>23</v>
      </c>
    </row>
    <row r="595" spans="1:50" ht="24" x14ac:dyDescent="0.25">
      <c r="A595" s="120">
        <v>46048.208333333489</v>
      </c>
      <c r="B595" s="28" t="s">
        <v>552</v>
      </c>
      <c r="C595" s="25" t="s">
        <v>427</v>
      </c>
      <c r="D595" s="25" t="s">
        <v>430</v>
      </c>
      <c r="E595" s="25" t="s">
        <v>423</v>
      </c>
      <c r="F595" s="29" t="s">
        <v>243</v>
      </c>
      <c r="G595" s="29" t="s">
        <v>19</v>
      </c>
      <c r="H595" s="29" t="s">
        <v>23</v>
      </c>
      <c r="I595" s="29" t="s">
        <v>579</v>
      </c>
      <c r="J595" s="29" t="s">
        <v>868</v>
      </c>
      <c r="K595" s="25" t="s">
        <v>254</v>
      </c>
      <c r="L595" s="25" t="s">
        <v>1720</v>
      </c>
      <c r="M595" s="25" t="s">
        <v>6392</v>
      </c>
      <c r="N595" s="25" t="s">
        <v>1418</v>
      </c>
      <c r="O595" s="25">
        <v>0</v>
      </c>
      <c r="P595" s="25" t="s">
        <v>6393</v>
      </c>
      <c r="Q595" s="28" t="s">
        <v>0</v>
      </c>
      <c r="R595" s="29" t="s">
        <v>1721</v>
      </c>
      <c r="S595" s="27" t="s">
        <v>1722</v>
      </c>
      <c r="T595" s="27" t="s">
        <v>1723</v>
      </c>
      <c r="U595" s="28" t="s">
        <v>255</v>
      </c>
      <c r="V595" s="26" t="s">
        <v>254</v>
      </c>
      <c r="W595" s="26" t="s">
        <v>558</v>
      </c>
      <c r="X595" s="26" t="s">
        <v>411</v>
      </c>
      <c r="Y595" s="37" t="s">
        <v>113</v>
      </c>
      <c r="Z595" s="37" t="s">
        <v>115</v>
      </c>
      <c r="AA595" s="37" t="s">
        <v>114</v>
      </c>
      <c r="AB595" s="30">
        <v>500</v>
      </c>
      <c r="AC595" s="30">
        <v>2000</v>
      </c>
      <c r="AD595" s="31">
        <v>-1500</v>
      </c>
      <c r="AE595" s="30">
        <v>20</v>
      </c>
      <c r="AF595" s="30">
        <v>20</v>
      </c>
      <c r="AG595" s="32">
        <v>480</v>
      </c>
      <c r="AH595" s="30">
        <v>20</v>
      </c>
      <c r="AI595" s="10" t="s">
        <v>573</v>
      </c>
      <c r="AJ595" s="30">
        <v>0</v>
      </c>
      <c r="AK595" s="30">
        <v>0</v>
      </c>
      <c r="AL595" s="30">
        <v>0</v>
      </c>
      <c r="AM595" s="30">
        <v>0</v>
      </c>
      <c r="AN595" s="30">
        <v>0</v>
      </c>
      <c r="AO595" s="30">
        <v>20</v>
      </c>
      <c r="AP595" s="30">
        <v>0</v>
      </c>
      <c r="AQ595" s="30">
        <v>0</v>
      </c>
      <c r="AR595" s="30">
        <v>0</v>
      </c>
      <c r="AS595" s="30">
        <v>0</v>
      </c>
      <c r="AT595" s="30">
        <v>0</v>
      </c>
      <c r="AU595" s="121">
        <v>0</v>
      </c>
      <c r="AV595" s="129" t="s">
        <v>1011</v>
      </c>
      <c r="AW595" s="129" t="s">
        <v>1011</v>
      </c>
      <c r="AX595" s="129" t="s">
        <v>23</v>
      </c>
    </row>
    <row r="596" spans="1:50" ht="24" x14ac:dyDescent="0.25">
      <c r="A596" s="120">
        <v>46048.208333333489</v>
      </c>
      <c r="B596" s="28" t="s">
        <v>552</v>
      </c>
      <c r="C596" s="25" t="s">
        <v>427</v>
      </c>
      <c r="D596" s="25" t="s">
        <v>430</v>
      </c>
      <c r="E596" s="25" t="s">
        <v>423</v>
      </c>
      <c r="F596" s="29" t="s">
        <v>243</v>
      </c>
      <c r="G596" s="29" t="s">
        <v>19</v>
      </c>
      <c r="H596" s="29" t="s">
        <v>23</v>
      </c>
      <c r="I596" s="29" t="s">
        <v>579</v>
      </c>
      <c r="J596" s="29" t="s">
        <v>868</v>
      </c>
      <c r="K596" s="25" t="s">
        <v>254</v>
      </c>
      <c r="L596" s="25" t="s">
        <v>1720</v>
      </c>
      <c r="M596" s="25" t="s">
        <v>6392</v>
      </c>
      <c r="N596" s="25" t="s">
        <v>1418</v>
      </c>
      <c r="O596" s="25">
        <v>0</v>
      </c>
      <c r="P596" s="25" t="s">
        <v>6393</v>
      </c>
      <c r="Q596" s="28" t="s">
        <v>0</v>
      </c>
      <c r="R596" s="29" t="s">
        <v>1721</v>
      </c>
      <c r="S596" s="27" t="s">
        <v>1722</v>
      </c>
      <c r="T596" s="27" t="s">
        <v>1723</v>
      </c>
      <c r="U596" s="28" t="s">
        <v>255</v>
      </c>
      <c r="V596" s="26" t="s">
        <v>254</v>
      </c>
      <c r="W596" s="26" t="s">
        <v>558</v>
      </c>
      <c r="X596" s="26" t="s">
        <v>411</v>
      </c>
      <c r="Y596" s="37" t="s">
        <v>27</v>
      </c>
      <c r="Z596" s="37" t="s">
        <v>94</v>
      </c>
      <c r="AA596" s="37" t="s">
        <v>97</v>
      </c>
      <c r="AB596" s="30">
        <v>100</v>
      </c>
      <c r="AC596" s="30">
        <v>500</v>
      </c>
      <c r="AD596" s="31">
        <v>-400</v>
      </c>
      <c r="AE596" s="30">
        <v>19</v>
      </c>
      <c r="AF596" s="30">
        <v>19</v>
      </c>
      <c r="AG596" s="32">
        <v>81</v>
      </c>
      <c r="AH596" s="30">
        <v>19</v>
      </c>
      <c r="AI596" s="10" t="s">
        <v>573</v>
      </c>
      <c r="AJ596" s="30">
        <v>0</v>
      </c>
      <c r="AK596" s="30">
        <v>0</v>
      </c>
      <c r="AL596" s="30">
        <v>0</v>
      </c>
      <c r="AM596" s="30">
        <v>0</v>
      </c>
      <c r="AN596" s="30">
        <v>0</v>
      </c>
      <c r="AO596" s="30">
        <v>19</v>
      </c>
      <c r="AP596" s="30">
        <v>0</v>
      </c>
      <c r="AQ596" s="30">
        <v>0</v>
      </c>
      <c r="AR596" s="30">
        <v>0</v>
      </c>
      <c r="AS596" s="30">
        <v>0</v>
      </c>
      <c r="AT596" s="30">
        <v>0</v>
      </c>
      <c r="AU596" s="121">
        <v>0</v>
      </c>
      <c r="AV596" s="129" t="s">
        <v>1011</v>
      </c>
      <c r="AW596" s="129" t="s">
        <v>1011</v>
      </c>
      <c r="AX596" s="129" t="s">
        <v>23</v>
      </c>
    </row>
    <row r="597" spans="1:50" ht="24" x14ac:dyDescent="0.25">
      <c r="A597" s="120">
        <v>46048.208333333489</v>
      </c>
      <c r="B597" s="28" t="s">
        <v>552</v>
      </c>
      <c r="C597" s="25" t="s">
        <v>427</v>
      </c>
      <c r="D597" s="25" t="s">
        <v>430</v>
      </c>
      <c r="E597" s="25" t="s">
        <v>423</v>
      </c>
      <c r="F597" s="29" t="s">
        <v>243</v>
      </c>
      <c r="G597" s="29" t="s">
        <v>19</v>
      </c>
      <c r="H597" s="29" t="s">
        <v>23</v>
      </c>
      <c r="I597" s="29" t="s">
        <v>269</v>
      </c>
      <c r="J597" s="29" t="s">
        <v>868</v>
      </c>
      <c r="K597" s="25" t="s">
        <v>260</v>
      </c>
      <c r="L597" s="25" t="s">
        <v>1720</v>
      </c>
      <c r="M597" s="25" t="s">
        <v>6392</v>
      </c>
      <c r="N597" s="25" t="s">
        <v>1418</v>
      </c>
      <c r="O597" s="25">
        <v>0</v>
      </c>
      <c r="P597" s="25" t="s">
        <v>6393</v>
      </c>
      <c r="Q597" s="28" t="s">
        <v>0</v>
      </c>
      <c r="R597" s="29" t="s">
        <v>1721</v>
      </c>
      <c r="S597" s="27" t="s">
        <v>1722</v>
      </c>
      <c r="T597" s="27" t="s">
        <v>1723</v>
      </c>
      <c r="U597" s="28" t="s">
        <v>261</v>
      </c>
      <c r="V597" s="26" t="s">
        <v>260</v>
      </c>
      <c r="W597" s="26" t="s">
        <v>561</v>
      </c>
      <c r="X597" s="26" t="s">
        <v>411</v>
      </c>
      <c r="Y597" s="37" t="s">
        <v>28</v>
      </c>
      <c r="Z597" s="37" t="s">
        <v>178</v>
      </c>
      <c r="AA597" s="37" t="s">
        <v>177</v>
      </c>
      <c r="AB597" s="30">
        <v>4300</v>
      </c>
      <c r="AC597" s="30">
        <v>800</v>
      </c>
      <c r="AD597" s="31">
        <v>3500</v>
      </c>
      <c r="AE597" s="30">
        <v>1104.2</v>
      </c>
      <c r="AF597" s="30">
        <v>1104.2</v>
      </c>
      <c r="AG597" s="32">
        <v>3195.8</v>
      </c>
      <c r="AH597" s="30">
        <v>1104.2</v>
      </c>
      <c r="AI597" s="10" t="s">
        <v>573</v>
      </c>
      <c r="AJ597" s="30">
        <v>0</v>
      </c>
      <c r="AK597" s="30">
        <v>0</v>
      </c>
      <c r="AL597" s="30">
        <v>160</v>
      </c>
      <c r="AM597" s="30">
        <v>644.20000000000005</v>
      </c>
      <c r="AN597" s="30">
        <v>0</v>
      </c>
      <c r="AO597" s="30">
        <v>0</v>
      </c>
      <c r="AP597" s="30">
        <v>300</v>
      </c>
      <c r="AQ597" s="30">
        <v>0</v>
      </c>
      <c r="AR597" s="30">
        <v>0</v>
      </c>
      <c r="AS597" s="30">
        <v>0</v>
      </c>
      <c r="AT597" s="30">
        <v>0</v>
      </c>
      <c r="AU597" s="121">
        <v>0</v>
      </c>
      <c r="AV597" s="129" t="s">
        <v>920</v>
      </c>
      <c r="AW597" s="129" t="s">
        <v>785</v>
      </c>
      <c r="AX597" s="129" t="s">
        <v>23</v>
      </c>
    </row>
    <row r="598" spans="1:50" ht="24" x14ac:dyDescent="0.25">
      <c r="A598" s="120">
        <v>46048.208333333489</v>
      </c>
      <c r="B598" s="28" t="s">
        <v>552</v>
      </c>
      <c r="C598" s="25" t="s">
        <v>427</v>
      </c>
      <c r="D598" s="25" t="s">
        <v>430</v>
      </c>
      <c r="E598" s="25" t="s">
        <v>423</v>
      </c>
      <c r="F598" s="29" t="s">
        <v>243</v>
      </c>
      <c r="G598" s="29" t="s">
        <v>19</v>
      </c>
      <c r="H598" s="29" t="s">
        <v>23</v>
      </c>
      <c r="I598" s="29" t="s">
        <v>579</v>
      </c>
      <c r="J598" s="29" t="s">
        <v>868</v>
      </c>
      <c r="K598" s="25" t="s">
        <v>260</v>
      </c>
      <c r="L598" s="25" t="s">
        <v>1720</v>
      </c>
      <c r="M598" s="25" t="s">
        <v>6392</v>
      </c>
      <c r="N598" s="25" t="s">
        <v>1418</v>
      </c>
      <c r="O598" s="25">
        <v>0</v>
      </c>
      <c r="P598" s="25" t="s">
        <v>6393</v>
      </c>
      <c r="Q598" s="28" t="s">
        <v>0</v>
      </c>
      <c r="R598" s="29" t="s">
        <v>1721</v>
      </c>
      <c r="S598" s="27" t="s">
        <v>1722</v>
      </c>
      <c r="T598" s="27" t="s">
        <v>1723</v>
      </c>
      <c r="U598" s="28" t="s">
        <v>261</v>
      </c>
      <c r="V598" s="26" t="s">
        <v>260</v>
      </c>
      <c r="W598" s="26" t="s">
        <v>561</v>
      </c>
      <c r="X598" s="26" t="s">
        <v>411</v>
      </c>
      <c r="Y598" s="37" t="s">
        <v>25</v>
      </c>
      <c r="Z598" s="37" t="s">
        <v>92</v>
      </c>
      <c r="AA598" s="37" t="s">
        <v>95</v>
      </c>
      <c r="AB598" s="30">
        <v>3800</v>
      </c>
      <c r="AC598" s="30">
        <v>4300</v>
      </c>
      <c r="AD598" s="31">
        <v>-500</v>
      </c>
      <c r="AE598" s="30">
        <v>0</v>
      </c>
      <c r="AF598" s="30">
        <v>0</v>
      </c>
      <c r="AG598" s="32">
        <v>3800</v>
      </c>
      <c r="AH598" s="30">
        <v>0</v>
      </c>
      <c r="AI598" s="10" t="s">
        <v>573</v>
      </c>
      <c r="AJ598" s="30">
        <v>0</v>
      </c>
      <c r="AK598" s="30">
        <v>0</v>
      </c>
      <c r="AL598" s="30">
        <v>0</v>
      </c>
      <c r="AM598" s="30">
        <v>0</v>
      </c>
      <c r="AN598" s="30">
        <v>0</v>
      </c>
      <c r="AO598" s="30">
        <v>0</v>
      </c>
      <c r="AP598" s="30">
        <v>0</v>
      </c>
      <c r="AQ598" s="30">
        <v>0</v>
      </c>
      <c r="AR598" s="30">
        <v>0</v>
      </c>
      <c r="AS598" s="30">
        <v>0</v>
      </c>
      <c r="AT598" s="30">
        <v>0</v>
      </c>
      <c r="AU598" s="121">
        <v>0</v>
      </c>
      <c r="AV598" s="129" t="s">
        <v>1011</v>
      </c>
      <c r="AW598" s="129" t="s">
        <v>1011</v>
      </c>
      <c r="AX598" s="129" t="s">
        <v>23</v>
      </c>
    </row>
    <row r="599" spans="1:50" ht="24" x14ac:dyDescent="0.25">
      <c r="A599" s="120">
        <v>46048.208333333489</v>
      </c>
      <c r="B599" s="28" t="s">
        <v>552</v>
      </c>
      <c r="C599" s="25" t="s">
        <v>427</v>
      </c>
      <c r="D599" s="25" t="s">
        <v>430</v>
      </c>
      <c r="E599" s="25" t="s">
        <v>423</v>
      </c>
      <c r="F599" s="29" t="s">
        <v>243</v>
      </c>
      <c r="G599" s="29" t="s">
        <v>19</v>
      </c>
      <c r="H599" s="29" t="s">
        <v>23</v>
      </c>
      <c r="I599" s="29" t="s">
        <v>579</v>
      </c>
      <c r="J599" s="29" t="s">
        <v>868</v>
      </c>
      <c r="K599" s="25" t="s">
        <v>260</v>
      </c>
      <c r="L599" s="25" t="s">
        <v>1720</v>
      </c>
      <c r="M599" s="25" t="s">
        <v>6392</v>
      </c>
      <c r="N599" s="25" t="s">
        <v>1418</v>
      </c>
      <c r="O599" s="25">
        <v>0</v>
      </c>
      <c r="P599" s="25" t="s">
        <v>6393</v>
      </c>
      <c r="Q599" s="28" t="s">
        <v>0</v>
      </c>
      <c r="R599" s="29" t="s">
        <v>1721</v>
      </c>
      <c r="S599" s="27" t="s">
        <v>1722</v>
      </c>
      <c r="T599" s="27" t="s">
        <v>1723</v>
      </c>
      <c r="U599" s="28" t="s">
        <v>261</v>
      </c>
      <c r="V599" s="26" t="s">
        <v>260</v>
      </c>
      <c r="W599" s="26" t="s">
        <v>561</v>
      </c>
      <c r="X599" s="26" t="s">
        <v>411</v>
      </c>
      <c r="Y599" s="37" t="s">
        <v>26</v>
      </c>
      <c r="Z599" s="37" t="s">
        <v>93</v>
      </c>
      <c r="AA599" s="37" t="s">
        <v>96</v>
      </c>
      <c r="AB599" s="30">
        <v>200</v>
      </c>
      <c r="AC599" s="30">
        <v>100</v>
      </c>
      <c r="AD599" s="31">
        <v>100</v>
      </c>
      <c r="AE599" s="30">
        <v>0</v>
      </c>
      <c r="AF599" s="30">
        <v>0</v>
      </c>
      <c r="AG599" s="32">
        <v>200</v>
      </c>
      <c r="AH599" s="30">
        <v>0</v>
      </c>
      <c r="AI599" s="10" t="s">
        <v>573</v>
      </c>
      <c r="AJ599" s="30">
        <v>0</v>
      </c>
      <c r="AK599" s="30">
        <v>0</v>
      </c>
      <c r="AL599" s="30">
        <v>0</v>
      </c>
      <c r="AM599" s="30">
        <v>0</v>
      </c>
      <c r="AN599" s="30">
        <v>0</v>
      </c>
      <c r="AO599" s="30">
        <v>0</v>
      </c>
      <c r="AP599" s="30">
        <v>0</v>
      </c>
      <c r="AQ599" s="30">
        <v>0</v>
      </c>
      <c r="AR599" s="30">
        <v>0</v>
      </c>
      <c r="AS599" s="30">
        <v>0</v>
      </c>
      <c r="AT599" s="30">
        <v>0</v>
      </c>
      <c r="AU599" s="121">
        <v>0</v>
      </c>
      <c r="AV599" s="129" t="s">
        <v>920</v>
      </c>
      <c r="AW599" s="129" t="s">
        <v>785</v>
      </c>
      <c r="AX599" s="129" t="s">
        <v>23</v>
      </c>
    </row>
    <row r="600" spans="1:50" ht="24" x14ac:dyDescent="0.25">
      <c r="A600" s="120">
        <v>46048.208333333489</v>
      </c>
      <c r="B600" s="28" t="s">
        <v>552</v>
      </c>
      <c r="C600" s="25" t="s">
        <v>427</v>
      </c>
      <c r="D600" s="25" t="s">
        <v>430</v>
      </c>
      <c r="E600" s="25" t="s">
        <v>423</v>
      </c>
      <c r="F600" s="29" t="s">
        <v>243</v>
      </c>
      <c r="G600" s="29" t="s">
        <v>19</v>
      </c>
      <c r="H600" s="29" t="s">
        <v>23</v>
      </c>
      <c r="I600" s="29" t="s">
        <v>579</v>
      </c>
      <c r="J600" s="29" t="s">
        <v>868</v>
      </c>
      <c r="K600" s="25" t="s">
        <v>260</v>
      </c>
      <c r="L600" s="25" t="s">
        <v>1720</v>
      </c>
      <c r="M600" s="25" t="s">
        <v>6392</v>
      </c>
      <c r="N600" s="25" t="s">
        <v>1418</v>
      </c>
      <c r="O600" s="25">
        <v>0</v>
      </c>
      <c r="P600" s="25" t="s">
        <v>6393</v>
      </c>
      <c r="Q600" s="28" t="s">
        <v>0</v>
      </c>
      <c r="R600" s="29" t="s">
        <v>1721</v>
      </c>
      <c r="S600" s="27" t="s">
        <v>1722</v>
      </c>
      <c r="T600" s="27" t="s">
        <v>1723</v>
      </c>
      <c r="U600" s="28" t="s">
        <v>261</v>
      </c>
      <c r="V600" s="26" t="s">
        <v>260</v>
      </c>
      <c r="W600" s="26" t="s">
        <v>561</v>
      </c>
      <c r="X600" s="26" t="s">
        <v>411</v>
      </c>
      <c r="Y600" s="37" t="s">
        <v>24</v>
      </c>
      <c r="Z600" s="37" t="s">
        <v>66</v>
      </c>
      <c r="AA600" s="37" t="s">
        <v>67</v>
      </c>
      <c r="AB600" s="30">
        <v>3400</v>
      </c>
      <c r="AC600" s="30">
        <v>3400</v>
      </c>
      <c r="AD600" s="31">
        <v>0</v>
      </c>
      <c r="AE600" s="30">
        <v>1186.2</v>
      </c>
      <c r="AF600" s="30">
        <v>1186.2</v>
      </c>
      <c r="AG600" s="32">
        <v>2213.8000000000002</v>
      </c>
      <c r="AH600" s="30">
        <v>1186.2</v>
      </c>
      <c r="AI600" s="10" t="s">
        <v>573</v>
      </c>
      <c r="AJ600" s="30">
        <v>0</v>
      </c>
      <c r="AK600" s="30">
        <v>0</v>
      </c>
      <c r="AL600" s="30">
        <v>425.1</v>
      </c>
      <c r="AM600" s="30">
        <v>270.39999999999998</v>
      </c>
      <c r="AN600" s="30">
        <v>238</v>
      </c>
      <c r="AO600" s="30">
        <v>0</v>
      </c>
      <c r="AP600" s="30">
        <v>252.7</v>
      </c>
      <c r="AQ600" s="30">
        <v>0</v>
      </c>
      <c r="AR600" s="30">
        <v>0</v>
      </c>
      <c r="AS600" s="30">
        <v>0</v>
      </c>
      <c r="AT600" s="30">
        <v>0</v>
      </c>
      <c r="AU600" s="121">
        <v>0</v>
      </c>
      <c r="AV600" s="129" t="s">
        <v>784</v>
      </c>
      <c r="AW600" s="129" t="s">
        <v>785</v>
      </c>
      <c r="AX600" s="129" t="s">
        <v>23</v>
      </c>
    </row>
    <row r="601" spans="1:50" ht="24" x14ac:dyDescent="0.25">
      <c r="A601" s="120">
        <v>46048.208333333489</v>
      </c>
      <c r="B601" s="28" t="s">
        <v>552</v>
      </c>
      <c r="C601" s="25" t="s">
        <v>427</v>
      </c>
      <c r="D601" s="25" t="s">
        <v>430</v>
      </c>
      <c r="E601" s="25" t="s">
        <v>423</v>
      </c>
      <c r="F601" s="29" t="s">
        <v>243</v>
      </c>
      <c r="G601" s="29" t="s">
        <v>19</v>
      </c>
      <c r="H601" s="29" t="s">
        <v>23</v>
      </c>
      <c r="I601" s="29" t="s">
        <v>579</v>
      </c>
      <c r="J601" s="29" t="s">
        <v>868</v>
      </c>
      <c r="K601" s="25" t="s">
        <v>260</v>
      </c>
      <c r="L601" s="25" t="s">
        <v>1720</v>
      </c>
      <c r="M601" s="25" t="s">
        <v>6392</v>
      </c>
      <c r="N601" s="25" t="s">
        <v>1418</v>
      </c>
      <c r="O601" s="25">
        <v>0</v>
      </c>
      <c r="P601" s="25" t="s">
        <v>6393</v>
      </c>
      <c r="Q601" s="28" t="s">
        <v>0</v>
      </c>
      <c r="R601" s="29" t="s">
        <v>1721</v>
      </c>
      <c r="S601" s="27" t="s">
        <v>1722</v>
      </c>
      <c r="T601" s="27" t="s">
        <v>1723</v>
      </c>
      <c r="U601" s="28" t="s">
        <v>261</v>
      </c>
      <c r="V601" s="26" t="s">
        <v>260</v>
      </c>
      <c r="W601" s="26" t="s">
        <v>561</v>
      </c>
      <c r="X601" s="26" t="s">
        <v>411</v>
      </c>
      <c r="Y601" s="37" t="s">
        <v>113</v>
      </c>
      <c r="Z601" s="37" t="s">
        <v>115</v>
      </c>
      <c r="AA601" s="37" t="s">
        <v>114</v>
      </c>
      <c r="AB601" s="30">
        <v>100</v>
      </c>
      <c r="AC601" s="30">
        <v>200</v>
      </c>
      <c r="AD601" s="31">
        <v>-100</v>
      </c>
      <c r="AE601" s="30">
        <v>95</v>
      </c>
      <c r="AF601" s="30">
        <v>95</v>
      </c>
      <c r="AG601" s="32">
        <v>5</v>
      </c>
      <c r="AH601" s="30">
        <v>95</v>
      </c>
      <c r="AI601" s="10" t="s">
        <v>573</v>
      </c>
      <c r="AJ601" s="30">
        <v>0</v>
      </c>
      <c r="AK601" s="30">
        <v>0</v>
      </c>
      <c r="AL601" s="30">
        <v>35</v>
      </c>
      <c r="AM601" s="30">
        <v>0</v>
      </c>
      <c r="AN601" s="30">
        <v>30</v>
      </c>
      <c r="AO601" s="30">
        <v>0</v>
      </c>
      <c r="AP601" s="30">
        <v>30</v>
      </c>
      <c r="AQ601" s="30">
        <v>0</v>
      </c>
      <c r="AR601" s="30">
        <v>0</v>
      </c>
      <c r="AS601" s="30">
        <v>0</v>
      </c>
      <c r="AT601" s="30">
        <v>0</v>
      </c>
      <c r="AU601" s="121">
        <v>0</v>
      </c>
      <c r="AV601" s="129" t="s">
        <v>1011</v>
      </c>
      <c r="AW601" s="129" t="s">
        <v>1011</v>
      </c>
      <c r="AX601" s="129" t="s">
        <v>23</v>
      </c>
    </row>
    <row r="602" spans="1:50" ht="24" x14ac:dyDescent="0.25">
      <c r="A602" s="120">
        <v>46048.208333333489</v>
      </c>
      <c r="B602" s="28" t="s">
        <v>552</v>
      </c>
      <c r="C602" s="25" t="s">
        <v>427</v>
      </c>
      <c r="D602" s="25" t="s">
        <v>430</v>
      </c>
      <c r="E602" s="25" t="s">
        <v>423</v>
      </c>
      <c r="F602" s="29" t="s">
        <v>243</v>
      </c>
      <c r="G602" s="29" t="s">
        <v>19</v>
      </c>
      <c r="H602" s="29" t="s">
        <v>23</v>
      </c>
      <c r="I602" s="29" t="s">
        <v>579</v>
      </c>
      <c r="J602" s="29" t="s">
        <v>868</v>
      </c>
      <c r="K602" s="25" t="s">
        <v>260</v>
      </c>
      <c r="L602" s="25" t="s">
        <v>1720</v>
      </c>
      <c r="M602" s="25" t="s">
        <v>6392</v>
      </c>
      <c r="N602" s="25" t="s">
        <v>1418</v>
      </c>
      <c r="O602" s="25">
        <v>0</v>
      </c>
      <c r="P602" s="25" t="s">
        <v>6393</v>
      </c>
      <c r="Q602" s="28" t="s">
        <v>0</v>
      </c>
      <c r="R602" s="29" t="s">
        <v>1721</v>
      </c>
      <c r="S602" s="27" t="s">
        <v>1722</v>
      </c>
      <c r="T602" s="27" t="s">
        <v>1723</v>
      </c>
      <c r="U602" s="28" t="s">
        <v>261</v>
      </c>
      <c r="V602" s="26" t="s">
        <v>260</v>
      </c>
      <c r="W602" s="26" t="s">
        <v>561</v>
      </c>
      <c r="X602" s="26" t="s">
        <v>411</v>
      </c>
      <c r="Y602" s="37" t="s">
        <v>27</v>
      </c>
      <c r="Z602" s="37" t="s">
        <v>94</v>
      </c>
      <c r="AA602" s="37" t="s">
        <v>97</v>
      </c>
      <c r="AB602" s="30">
        <v>800</v>
      </c>
      <c r="AC602" s="30">
        <v>3800</v>
      </c>
      <c r="AD602" s="31">
        <v>-3000</v>
      </c>
      <c r="AE602" s="30">
        <v>1683</v>
      </c>
      <c r="AF602" s="30">
        <v>1683</v>
      </c>
      <c r="AG602" s="32">
        <v>-883</v>
      </c>
      <c r="AH602" s="30">
        <v>1683</v>
      </c>
      <c r="AI602" s="10" t="s">
        <v>573</v>
      </c>
      <c r="AJ602" s="30">
        <v>0</v>
      </c>
      <c r="AK602" s="30">
        <v>0</v>
      </c>
      <c r="AL602" s="30">
        <v>315</v>
      </c>
      <c r="AM602" s="30">
        <v>275</v>
      </c>
      <c r="AN602" s="30">
        <v>693</v>
      </c>
      <c r="AO602" s="30">
        <v>0</v>
      </c>
      <c r="AP602" s="30">
        <v>400</v>
      </c>
      <c r="AQ602" s="30">
        <v>0</v>
      </c>
      <c r="AR602" s="30">
        <v>0</v>
      </c>
      <c r="AS602" s="30">
        <v>0</v>
      </c>
      <c r="AT602" s="30">
        <v>0</v>
      </c>
      <c r="AU602" s="121">
        <v>0</v>
      </c>
      <c r="AV602" s="129" t="s">
        <v>1011</v>
      </c>
      <c r="AW602" s="129" t="s">
        <v>1011</v>
      </c>
      <c r="AX602" s="129" t="s">
        <v>23</v>
      </c>
    </row>
    <row r="603" spans="1:50" ht="24" x14ac:dyDescent="0.25">
      <c r="A603" s="120">
        <v>46048.208333333489</v>
      </c>
      <c r="B603" s="28" t="s">
        <v>552</v>
      </c>
      <c r="C603" s="25" t="s">
        <v>427</v>
      </c>
      <c r="D603" s="25" t="s">
        <v>430</v>
      </c>
      <c r="E603" s="25" t="s">
        <v>423</v>
      </c>
      <c r="F603" s="29" t="s">
        <v>243</v>
      </c>
      <c r="G603" s="29" t="s">
        <v>19</v>
      </c>
      <c r="H603" s="29" t="s">
        <v>23</v>
      </c>
      <c r="I603" s="29" t="s">
        <v>269</v>
      </c>
      <c r="J603" s="29" t="s">
        <v>868</v>
      </c>
      <c r="K603" s="25" t="s">
        <v>622</v>
      </c>
      <c r="L603" s="25" t="s">
        <v>1720</v>
      </c>
      <c r="M603" s="25" t="s">
        <v>6392</v>
      </c>
      <c r="N603" s="25" t="s">
        <v>1418</v>
      </c>
      <c r="O603" s="25">
        <v>0</v>
      </c>
      <c r="P603" s="25" t="s">
        <v>6393</v>
      </c>
      <c r="Q603" s="28" t="s">
        <v>0</v>
      </c>
      <c r="R603" s="29" t="s">
        <v>1721</v>
      </c>
      <c r="S603" s="27" t="s">
        <v>1722</v>
      </c>
      <c r="T603" s="27" t="s">
        <v>1723</v>
      </c>
      <c r="U603" s="28" t="s">
        <v>280</v>
      </c>
      <c r="V603" s="26" t="s">
        <v>622</v>
      </c>
      <c r="W603" s="26" t="s">
        <v>623</v>
      </c>
      <c r="X603" s="26" t="s">
        <v>411</v>
      </c>
      <c r="Y603" s="37" t="s">
        <v>28</v>
      </c>
      <c r="Z603" s="37" t="s">
        <v>178</v>
      </c>
      <c r="AA603" s="37" t="s">
        <v>177</v>
      </c>
      <c r="AB603" s="30">
        <v>500</v>
      </c>
      <c r="AC603" s="30">
        <v>400</v>
      </c>
      <c r="AD603" s="31">
        <v>100</v>
      </c>
      <c r="AE603" s="30">
        <v>185</v>
      </c>
      <c r="AF603" s="30">
        <v>185</v>
      </c>
      <c r="AG603" s="32">
        <v>315</v>
      </c>
      <c r="AH603" s="30">
        <v>185</v>
      </c>
      <c r="AI603" s="10" t="s">
        <v>573</v>
      </c>
      <c r="AJ603" s="30">
        <v>0</v>
      </c>
      <c r="AK603" s="30">
        <v>0</v>
      </c>
      <c r="AL603" s="30">
        <v>160</v>
      </c>
      <c r="AM603" s="30">
        <v>0</v>
      </c>
      <c r="AN603" s="30">
        <v>0</v>
      </c>
      <c r="AO603" s="30">
        <v>25</v>
      </c>
      <c r="AP603" s="30">
        <v>0</v>
      </c>
      <c r="AQ603" s="30">
        <v>0</v>
      </c>
      <c r="AR603" s="30">
        <v>0</v>
      </c>
      <c r="AS603" s="30">
        <v>0</v>
      </c>
      <c r="AT603" s="30">
        <v>0</v>
      </c>
      <c r="AU603" s="121">
        <v>0</v>
      </c>
      <c r="AV603" s="129" t="s">
        <v>920</v>
      </c>
      <c r="AW603" s="129" t="s">
        <v>785</v>
      </c>
      <c r="AX603" s="129" t="s">
        <v>23</v>
      </c>
    </row>
    <row r="604" spans="1:50" ht="24" x14ac:dyDescent="0.25">
      <c r="A604" s="120">
        <v>46048.208333333489</v>
      </c>
      <c r="B604" s="28" t="s">
        <v>552</v>
      </c>
      <c r="C604" s="25" t="s">
        <v>427</v>
      </c>
      <c r="D604" s="25" t="s">
        <v>430</v>
      </c>
      <c r="E604" s="25" t="s">
        <v>423</v>
      </c>
      <c r="F604" s="29" t="s">
        <v>243</v>
      </c>
      <c r="G604" s="29" t="s">
        <v>19</v>
      </c>
      <c r="H604" s="29" t="s">
        <v>23</v>
      </c>
      <c r="I604" s="29" t="s">
        <v>579</v>
      </c>
      <c r="J604" s="29" t="s">
        <v>868</v>
      </c>
      <c r="K604" s="25" t="s">
        <v>622</v>
      </c>
      <c r="L604" s="25" t="s">
        <v>1720</v>
      </c>
      <c r="M604" s="25" t="s">
        <v>6392</v>
      </c>
      <c r="N604" s="25" t="s">
        <v>1418</v>
      </c>
      <c r="O604" s="25">
        <v>0</v>
      </c>
      <c r="P604" s="25" t="s">
        <v>6393</v>
      </c>
      <c r="Q604" s="28" t="s">
        <v>0</v>
      </c>
      <c r="R604" s="29" t="s">
        <v>1721</v>
      </c>
      <c r="S604" s="27" t="s">
        <v>1722</v>
      </c>
      <c r="T604" s="27" t="s">
        <v>1723</v>
      </c>
      <c r="U604" s="28" t="s">
        <v>280</v>
      </c>
      <c r="V604" s="26" t="s">
        <v>622</v>
      </c>
      <c r="W604" s="26" t="s">
        <v>623</v>
      </c>
      <c r="X604" s="26" t="s">
        <v>411</v>
      </c>
      <c r="Y604" s="37" t="s">
        <v>26</v>
      </c>
      <c r="Z604" s="37" t="s">
        <v>93</v>
      </c>
      <c r="AA604" s="37" t="s">
        <v>96</v>
      </c>
      <c r="AB604" s="30">
        <v>1700</v>
      </c>
      <c r="AC604" s="30">
        <v>1700</v>
      </c>
      <c r="AD604" s="31">
        <v>0</v>
      </c>
      <c r="AE604" s="30">
        <v>571.6</v>
      </c>
      <c r="AF604" s="30">
        <v>571.6</v>
      </c>
      <c r="AG604" s="32">
        <v>1128.4000000000001</v>
      </c>
      <c r="AH604" s="30">
        <v>571.6</v>
      </c>
      <c r="AI604" s="10" t="s">
        <v>573</v>
      </c>
      <c r="AJ604" s="30">
        <v>0</v>
      </c>
      <c r="AK604" s="30">
        <v>0</v>
      </c>
      <c r="AL604" s="30">
        <v>299.8</v>
      </c>
      <c r="AM604" s="30">
        <v>0</v>
      </c>
      <c r="AN604" s="30">
        <v>0</v>
      </c>
      <c r="AO604" s="30">
        <v>271.8</v>
      </c>
      <c r="AP604" s="30">
        <v>0</v>
      </c>
      <c r="AQ604" s="30">
        <v>0</v>
      </c>
      <c r="AR604" s="30">
        <v>0</v>
      </c>
      <c r="AS604" s="30">
        <v>0</v>
      </c>
      <c r="AT604" s="30">
        <v>0</v>
      </c>
      <c r="AU604" s="121">
        <v>0</v>
      </c>
      <c r="AV604" s="129" t="s">
        <v>784</v>
      </c>
      <c r="AW604" s="129" t="s">
        <v>785</v>
      </c>
      <c r="AX604" s="129" t="s">
        <v>23</v>
      </c>
    </row>
    <row r="605" spans="1:50" ht="24" x14ac:dyDescent="0.25">
      <c r="A605" s="120">
        <v>46048.208333333489</v>
      </c>
      <c r="B605" s="28" t="s">
        <v>552</v>
      </c>
      <c r="C605" s="25" t="s">
        <v>427</v>
      </c>
      <c r="D605" s="25" t="s">
        <v>430</v>
      </c>
      <c r="E605" s="25" t="s">
        <v>423</v>
      </c>
      <c r="F605" s="29" t="s">
        <v>243</v>
      </c>
      <c r="G605" s="29" t="s">
        <v>19</v>
      </c>
      <c r="H605" s="29" t="s">
        <v>23</v>
      </c>
      <c r="I605" s="29" t="s">
        <v>579</v>
      </c>
      <c r="J605" s="29" t="s">
        <v>868</v>
      </c>
      <c r="K605" s="25" t="s">
        <v>622</v>
      </c>
      <c r="L605" s="25" t="s">
        <v>1720</v>
      </c>
      <c r="M605" s="25" t="s">
        <v>6392</v>
      </c>
      <c r="N605" s="25" t="s">
        <v>1418</v>
      </c>
      <c r="O605" s="25">
        <v>0</v>
      </c>
      <c r="P605" s="25" t="s">
        <v>6393</v>
      </c>
      <c r="Q605" s="28" t="s">
        <v>0</v>
      </c>
      <c r="R605" s="29" t="s">
        <v>1721</v>
      </c>
      <c r="S605" s="27" t="s">
        <v>1722</v>
      </c>
      <c r="T605" s="27" t="s">
        <v>1723</v>
      </c>
      <c r="U605" s="28" t="s">
        <v>280</v>
      </c>
      <c r="V605" s="26" t="s">
        <v>622</v>
      </c>
      <c r="W605" s="26" t="s">
        <v>623</v>
      </c>
      <c r="X605" s="26" t="s">
        <v>411</v>
      </c>
      <c r="Y605" s="37" t="s">
        <v>24</v>
      </c>
      <c r="Z605" s="37" t="s">
        <v>66</v>
      </c>
      <c r="AA605" s="37" t="s">
        <v>67</v>
      </c>
      <c r="AB605" s="30">
        <v>400</v>
      </c>
      <c r="AC605" s="30">
        <v>300</v>
      </c>
      <c r="AD605" s="31">
        <v>100</v>
      </c>
      <c r="AE605" s="30">
        <v>377.3</v>
      </c>
      <c r="AF605" s="30">
        <v>377.3</v>
      </c>
      <c r="AG605" s="32">
        <v>22.699999999999989</v>
      </c>
      <c r="AH605" s="30">
        <v>377.3</v>
      </c>
      <c r="AI605" s="10" t="s">
        <v>573</v>
      </c>
      <c r="AJ605" s="30">
        <v>0</v>
      </c>
      <c r="AK605" s="30">
        <v>0</v>
      </c>
      <c r="AL605" s="30">
        <v>102.3</v>
      </c>
      <c r="AM605" s="30">
        <v>0</v>
      </c>
      <c r="AN605" s="30">
        <v>0</v>
      </c>
      <c r="AO605" s="30">
        <v>275</v>
      </c>
      <c r="AP605" s="30">
        <v>0</v>
      </c>
      <c r="AQ605" s="30">
        <v>0</v>
      </c>
      <c r="AR605" s="30">
        <v>0</v>
      </c>
      <c r="AS605" s="30">
        <v>0</v>
      </c>
      <c r="AT605" s="30">
        <v>0</v>
      </c>
      <c r="AU605" s="121">
        <v>0</v>
      </c>
      <c r="AV605" s="129" t="s">
        <v>920</v>
      </c>
      <c r="AW605" s="129" t="s">
        <v>785</v>
      </c>
      <c r="AX605" s="129" t="s">
        <v>23</v>
      </c>
    </row>
    <row r="606" spans="1:50" ht="24" x14ac:dyDescent="0.25">
      <c r="A606" s="120">
        <v>46048.208333333489</v>
      </c>
      <c r="B606" s="28" t="s">
        <v>552</v>
      </c>
      <c r="C606" s="25" t="s">
        <v>427</v>
      </c>
      <c r="D606" s="25" t="s">
        <v>430</v>
      </c>
      <c r="E606" s="25" t="s">
        <v>423</v>
      </c>
      <c r="F606" s="29" t="s">
        <v>243</v>
      </c>
      <c r="G606" s="29" t="s">
        <v>19</v>
      </c>
      <c r="H606" s="29" t="s">
        <v>23</v>
      </c>
      <c r="I606" s="29" t="s">
        <v>579</v>
      </c>
      <c r="J606" s="29" t="s">
        <v>868</v>
      </c>
      <c r="K606" s="25" t="s">
        <v>622</v>
      </c>
      <c r="L606" s="25" t="s">
        <v>1720</v>
      </c>
      <c r="M606" s="25" t="s">
        <v>6392</v>
      </c>
      <c r="N606" s="25" t="s">
        <v>1418</v>
      </c>
      <c r="O606" s="25">
        <v>0</v>
      </c>
      <c r="P606" s="25" t="s">
        <v>6393</v>
      </c>
      <c r="Q606" s="28" t="s">
        <v>0</v>
      </c>
      <c r="R606" s="29" t="s">
        <v>1721</v>
      </c>
      <c r="S606" s="27" t="s">
        <v>1722</v>
      </c>
      <c r="T606" s="27" t="s">
        <v>1723</v>
      </c>
      <c r="U606" s="28" t="s">
        <v>280</v>
      </c>
      <c r="V606" s="26" t="s">
        <v>622</v>
      </c>
      <c r="W606" s="26" t="s">
        <v>623</v>
      </c>
      <c r="X606" s="26" t="s">
        <v>411</v>
      </c>
      <c r="Y606" s="37" t="s">
        <v>27</v>
      </c>
      <c r="Z606" s="37" t="s">
        <v>94</v>
      </c>
      <c r="AA606" s="37" t="s">
        <v>97</v>
      </c>
      <c r="AB606" s="30">
        <v>300</v>
      </c>
      <c r="AC606" s="30">
        <v>500</v>
      </c>
      <c r="AD606" s="31">
        <v>-200</v>
      </c>
      <c r="AE606" s="30">
        <v>30</v>
      </c>
      <c r="AF606" s="30">
        <v>30</v>
      </c>
      <c r="AG606" s="32">
        <v>270</v>
      </c>
      <c r="AH606" s="30">
        <v>30</v>
      </c>
      <c r="AI606" s="10" t="s">
        <v>573</v>
      </c>
      <c r="AJ606" s="30">
        <v>0</v>
      </c>
      <c r="AK606" s="30">
        <v>0</v>
      </c>
      <c r="AL606" s="30">
        <v>0</v>
      </c>
      <c r="AM606" s="30">
        <v>0</v>
      </c>
      <c r="AN606" s="30">
        <v>0</v>
      </c>
      <c r="AO606" s="30">
        <v>30</v>
      </c>
      <c r="AP606" s="30">
        <v>0</v>
      </c>
      <c r="AQ606" s="30">
        <v>0</v>
      </c>
      <c r="AR606" s="30">
        <v>0</v>
      </c>
      <c r="AS606" s="30">
        <v>0</v>
      </c>
      <c r="AT606" s="30">
        <v>0</v>
      </c>
      <c r="AU606" s="121">
        <v>0</v>
      </c>
      <c r="AV606" s="129" t="s">
        <v>1011</v>
      </c>
      <c r="AW606" s="129" t="s">
        <v>1011</v>
      </c>
      <c r="AX606" s="129" t="s">
        <v>23</v>
      </c>
    </row>
    <row r="607" spans="1:50" ht="24" x14ac:dyDescent="0.25">
      <c r="A607" s="120">
        <v>46048.208333333489</v>
      </c>
      <c r="B607" s="28" t="s">
        <v>552</v>
      </c>
      <c r="C607" s="25" t="s">
        <v>427</v>
      </c>
      <c r="D607" s="25" t="s">
        <v>430</v>
      </c>
      <c r="E607" s="25" t="s">
        <v>423</v>
      </c>
      <c r="F607" s="29" t="s">
        <v>243</v>
      </c>
      <c r="G607" s="29" t="s">
        <v>19</v>
      </c>
      <c r="H607" s="29" t="s">
        <v>23</v>
      </c>
      <c r="I607" s="29" t="s">
        <v>269</v>
      </c>
      <c r="J607" s="29" t="s">
        <v>868</v>
      </c>
      <c r="K607" s="25" t="s">
        <v>283</v>
      </c>
      <c r="L607" s="25" t="s">
        <v>1720</v>
      </c>
      <c r="M607" s="25" t="s">
        <v>6392</v>
      </c>
      <c r="N607" s="25" t="s">
        <v>1418</v>
      </c>
      <c r="O607" s="25">
        <v>0</v>
      </c>
      <c r="P607" s="25" t="s">
        <v>6393</v>
      </c>
      <c r="Q607" s="28" t="s">
        <v>0</v>
      </c>
      <c r="R607" s="29" t="s">
        <v>1721</v>
      </c>
      <c r="S607" s="27" t="s">
        <v>1722</v>
      </c>
      <c r="T607" s="27" t="s">
        <v>1723</v>
      </c>
      <c r="U607" s="28" t="s">
        <v>292</v>
      </c>
      <c r="V607" s="26" t="s">
        <v>283</v>
      </c>
      <c r="W607" s="26" t="s">
        <v>629</v>
      </c>
      <c r="X607" s="26" t="s">
        <v>411</v>
      </c>
      <c r="Y607" s="37" t="s">
        <v>28</v>
      </c>
      <c r="Z607" s="37" t="s">
        <v>178</v>
      </c>
      <c r="AA607" s="37" t="s">
        <v>177</v>
      </c>
      <c r="AB607" s="30">
        <v>2400</v>
      </c>
      <c r="AC607" s="30">
        <v>2400</v>
      </c>
      <c r="AD607" s="31">
        <v>0</v>
      </c>
      <c r="AE607" s="30">
        <v>412</v>
      </c>
      <c r="AF607" s="30">
        <v>412</v>
      </c>
      <c r="AG607" s="32">
        <v>1988</v>
      </c>
      <c r="AH607" s="30">
        <v>412</v>
      </c>
      <c r="AI607" s="10" t="s">
        <v>573</v>
      </c>
      <c r="AJ607" s="30">
        <v>0</v>
      </c>
      <c r="AK607" s="30">
        <v>0</v>
      </c>
      <c r="AL607" s="30">
        <v>0</v>
      </c>
      <c r="AM607" s="30">
        <v>52</v>
      </c>
      <c r="AN607" s="30">
        <v>0</v>
      </c>
      <c r="AO607" s="30">
        <v>360</v>
      </c>
      <c r="AP607" s="30">
        <v>0</v>
      </c>
      <c r="AQ607" s="30">
        <v>0</v>
      </c>
      <c r="AR607" s="30">
        <v>0</v>
      </c>
      <c r="AS607" s="30">
        <v>0</v>
      </c>
      <c r="AT607" s="30">
        <v>0</v>
      </c>
      <c r="AU607" s="121">
        <v>0</v>
      </c>
      <c r="AV607" s="129" t="s">
        <v>784</v>
      </c>
      <c r="AW607" s="129" t="s">
        <v>785</v>
      </c>
      <c r="AX607" s="129" t="s">
        <v>23</v>
      </c>
    </row>
    <row r="608" spans="1:50" ht="24" x14ac:dyDescent="0.25">
      <c r="A608" s="120">
        <v>46048.208333333489</v>
      </c>
      <c r="B608" s="28" t="s">
        <v>552</v>
      </c>
      <c r="C608" s="25" t="s">
        <v>427</v>
      </c>
      <c r="D608" s="25" t="s">
        <v>430</v>
      </c>
      <c r="E608" s="25" t="s">
        <v>423</v>
      </c>
      <c r="F608" s="29" t="s">
        <v>243</v>
      </c>
      <c r="G608" s="29" t="s">
        <v>19</v>
      </c>
      <c r="H608" s="29" t="s">
        <v>23</v>
      </c>
      <c r="I608" s="29" t="s">
        <v>579</v>
      </c>
      <c r="J608" s="29" t="s">
        <v>868</v>
      </c>
      <c r="K608" s="25" t="s">
        <v>283</v>
      </c>
      <c r="L608" s="25" t="s">
        <v>1720</v>
      </c>
      <c r="M608" s="25" t="s">
        <v>6392</v>
      </c>
      <c r="N608" s="25" t="s">
        <v>1418</v>
      </c>
      <c r="O608" s="25">
        <v>0</v>
      </c>
      <c r="P608" s="25" t="s">
        <v>6393</v>
      </c>
      <c r="Q608" s="28" t="s">
        <v>0</v>
      </c>
      <c r="R608" s="29" t="s">
        <v>1721</v>
      </c>
      <c r="S608" s="27" t="s">
        <v>1722</v>
      </c>
      <c r="T608" s="27" t="s">
        <v>1723</v>
      </c>
      <c r="U608" s="28" t="s">
        <v>292</v>
      </c>
      <c r="V608" s="26" t="s">
        <v>283</v>
      </c>
      <c r="W608" s="26" t="s">
        <v>629</v>
      </c>
      <c r="X608" s="26" t="s">
        <v>411</v>
      </c>
      <c r="Y608" s="37" t="s">
        <v>25</v>
      </c>
      <c r="Z608" s="37" t="s">
        <v>92</v>
      </c>
      <c r="AA608" s="37" t="s">
        <v>95</v>
      </c>
      <c r="AB608" s="30">
        <v>600</v>
      </c>
      <c r="AC608" s="30">
        <v>2500</v>
      </c>
      <c r="AD608" s="31">
        <v>-1900</v>
      </c>
      <c r="AE608" s="30">
        <v>0</v>
      </c>
      <c r="AF608" s="30">
        <v>0</v>
      </c>
      <c r="AG608" s="32">
        <v>600</v>
      </c>
      <c r="AH608" s="30">
        <v>0</v>
      </c>
      <c r="AI608" s="10" t="s">
        <v>573</v>
      </c>
      <c r="AJ608" s="30">
        <v>0</v>
      </c>
      <c r="AK608" s="30">
        <v>0</v>
      </c>
      <c r="AL608" s="30">
        <v>0</v>
      </c>
      <c r="AM608" s="30">
        <v>0</v>
      </c>
      <c r="AN608" s="30">
        <v>0</v>
      </c>
      <c r="AO608" s="30">
        <v>0</v>
      </c>
      <c r="AP608" s="30">
        <v>0</v>
      </c>
      <c r="AQ608" s="30">
        <v>0</v>
      </c>
      <c r="AR608" s="30">
        <v>0</v>
      </c>
      <c r="AS608" s="30">
        <v>0</v>
      </c>
      <c r="AT608" s="30">
        <v>0</v>
      </c>
      <c r="AU608" s="121">
        <v>0</v>
      </c>
      <c r="AV608" s="129" t="s">
        <v>1011</v>
      </c>
      <c r="AW608" s="129" t="s">
        <v>1011</v>
      </c>
      <c r="AX608" s="129" t="s">
        <v>23</v>
      </c>
    </row>
    <row r="609" spans="1:50" ht="24" x14ac:dyDescent="0.25">
      <c r="A609" s="120">
        <v>46048.208333333489</v>
      </c>
      <c r="B609" s="28" t="s">
        <v>552</v>
      </c>
      <c r="C609" s="25" t="s">
        <v>427</v>
      </c>
      <c r="D609" s="25" t="s">
        <v>430</v>
      </c>
      <c r="E609" s="25" t="s">
        <v>423</v>
      </c>
      <c r="F609" s="29" t="s">
        <v>243</v>
      </c>
      <c r="G609" s="29" t="s">
        <v>19</v>
      </c>
      <c r="H609" s="29" t="s">
        <v>23</v>
      </c>
      <c r="I609" s="29" t="s">
        <v>579</v>
      </c>
      <c r="J609" s="29" t="s">
        <v>868</v>
      </c>
      <c r="K609" s="25" t="s">
        <v>283</v>
      </c>
      <c r="L609" s="25" t="s">
        <v>1720</v>
      </c>
      <c r="M609" s="25" t="s">
        <v>6392</v>
      </c>
      <c r="N609" s="25" t="s">
        <v>1418</v>
      </c>
      <c r="O609" s="25">
        <v>0</v>
      </c>
      <c r="P609" s="25" t="s">
        <v>6393</v>
      </c>
      <c r="Q609" s="28" t="s">
        <v>0</v>
      </c>
      <c r="R609" s="29" t="s">
        <v>1721</v>
      </c>
      <c r="S609" s="27" t="s">
        <v>1722</v>
      </c>
      <c r="T609" s="27" t="s">
        <v>1723</v>
      </c>
      <c r="U609" s="28" t="s">
        <v>292</v>
      </c>
      <c r="V609" s="26" t="s">
        <v>283</v>
      </c>
      <c r="W609" s="26" t="s">
        <v>629</v>
      </c>
      <c r="X609" s="26" t="s">
        <v>411</v>
      </c>
      <c r="Y609" s="37" t="s">
        <v>26</v>
      </c>
      <c r="Z609" s="37" t="s">
        <v>93</v>
      </c>
      <c r="AA609" s="37" t="s">
        <v>96</v>
      </c>
      <c r="AB609" s="30">
        <v>2400</v>
      </c>
      <c r="AC609" s="30">
        <v>100</v>
      </c>
      <c r="AD609" s="31">
        <v>2300</v>
      </c>
      <c r="AE609" s="30">
        <v>478</v>
      </c>
      <c r="AF609" s="30">
        <v>478</v>
      </c>
      <c r="AG609" s="32">
        <v>1922</v>
      </c>
      <c r="AH609" s="30">
        <v>478</v>
      </c>
      <c r="AI609" s="10" t="s">
        <v>573</v>
      </c>
      <c r="AJ609" s="30">
        <v>0</v>
      </c>
      <c r="AK609" s="30">
        <v>0</v>
      </c>
      <c r="AL609" s="30">
        <v>0</v>
      </c>
      <c r="AM609" s="30">
        <v>419</v>
      </c>
      <c r="AN609" s="30">
        <v>0</v>
      </c>
      <c r="AO609" s="30">
        <v>59</v>
      </c>
      <c r="AP609" s="30">
        <v>0</v>
      </c>
      <c r="AQ609" s="30">
        <v>0</v>
      </c>
      <c r="AR609" s="30">
        <v>0</v>
      </c>
      <c r="AS609" s="30">
        <v>0</v>
      </c>
      <c r="AT609" s="30">
        <v>0</v>
      </c>
      <c r="AU609" s="121">
        <v>0</v>
      </c>
      <c r="AV609" s="129" t="s">
        <v>920</v>
      </c>
      <c r="AW609" s="129" t="s">
        <v>785</v>
      </c>
      <c r="AX609" s="129" t="s">
        <v>23</v>
      </c>
    </row>
    <row r="610" spans="1:50" ht="24" x14ac:dyDescent="0.25">
      <c r="A610" s="120">
        <v>46048.208333333489</v>
      </c>
      <c r="B610" s="28" t="s">
        <v>552</v>
      </c>
      <c r="C610" s="25" t="s">
        <v>427</v>
      </c>
      <c r="D610" s="25" t="s">
        <v>430</v>
      </c>
      <c r="E610" s="25" t="s">
        <v>423</v>
      </c>
      <c r="F610" s="29" t="s">
        <v>243</v>
      </c>
      <c r="G610" s="29" t="s">
        <v>19</v>
      </c>
      <c r="H610" s="29" t="s">
        <v>23</v>
      </c>
      <c r="I610" s="29" t="s">
        <v>579</v>
      </c>
      <c r="J610" s="29" t="s">
        <v>868</v>
      </c>
      <c r="K610" s="25" t="s">
        <v>283</v>
      </c>
      <c r="L610" s="25" t="s">
        <v>1720</v>
      </c>
      <c r="M610" s="25" t="s">
        <v>6392</v>
      </c>
      <c r="N610" s="25" t="s">
        <v>1418</v>
      </c>
      <c r="O610" s="25">
        <v>0</v>
      </c>
      <c r="P610" s="25" t="s">
        <v>6393</v>
      </c>
      <c r="Q610" s="28" t="s">
        <v>0</v>
      </c>
      <c r="R610" s="29" t="s">
        <v>1721</v>
      </c>
      <c r="S610" s="27" t="s">
        <v>1722</v>
      </c>
      <c r="T610" s="27" t="s">
        <v>1723</v>
      </c>
      <c r="U610" s="28" t="s">
        <v>292</v>
      </c>
      <c r="V610" s="26" t="s">
        <v>283</v>
      </c>
      <c r="W610" s="26" t="s">
        <v>629</v>
      </c>
      <c r="X610" s="26" t="s">
        <v>411</v>
      </c>
      <c r="Y610" s="37" t="s">
        <v>24</v>
      </c>
      <c r="Z610" s="37" t="s">
        <v>66</v>
      </c>
      <c r="AA610" s="37" t="s">
        <v>67</v>
      </c>
      <c r="AB610" s="30">
        <v>100</v>
      </c>
      <c r="AC610" s="30">
        <v>100</v>
      </c>
      <c r="AD610" s="31">
        <v>0</v>
      </c>
      <c r="AE610" s="30">
        <v>895.13</v>
      </c>
      <c r="AF610" s="30">
        <v>895.13</v>
      </c>
      <c r="AG610" s="32">
        <v>-795.13</v>
      </c>
      <c r="AH610" s="30">
        <v>895.13</v>
      </c>
      <c r="AI610" s="10" t="s">
        <v>573</v>
      </c>
      <c r="AJ610" s="30">
        <v>0</v>
      </c>
      <c r="AK610" s="30">
        <v>0</v>
      </c>
      <c r="AL610" s="30">
        <v>0</v>
      </c>
      <c r="AM610" s="30">
        <v>662.52</v>
      </c>
      <c r="AN610" s="30">
        <v>0</v>
      </c>
      <c r="AO610" s="30">
        <v>232.61</v>
      </c>
      <c r="AP610" s="30">
        <v>0</v>
      </c>
      <c r="AQ610" s="30">
        <v>0</v>
      </c>
      <c r="AR610" s="30">
        <v>0</v>
      </c>
      <c r="AS610" s="30">
        <v>0</v>
      </c>
      <c r="AT610" s="30">
        <v>0</v>
      </c>
      <c r="AU610" s="121">
        <v>0</v>
      </c>
      <c r="AV610" s="129" t="s">
        <v>784</v>
      </c>
      <c r="AW610" s="129" t="s">
        <v>796</v>
      </c>
      <c r="AX610" s="129" t="s">
        <v>23</v>
      </c>
    </row>
    <row r="611" spans="1:50" ht="24" x14ac:dyDescent="0.25">
      <c r="A611" s="120">
        <v>46048.208333333489</v>
      </c>
      <c r="B611" s="28" t="s">
        <v>552</v>
      </c>
      <c r="C611" s="25" t="s">
        <v>427</v>
      </c>
      <c r="D611" s="25" t="s">
        <v>430</v>
      </c>
      <c r="E611" s="25" t="s">
        <v>423</v>
      </c>
      <c r="F611" s="29" t="s">
        <v>243</v>
      </c>
      <c r="G611" s="29" t="s">
        <v>19</v>
      </c>
      <c r="H611" s="29" t="s">
        <v>23</v>
      </c>
      <c r="I611" s="29" t="s">
        <v>579</v>
      </c>
      <c r="J611" s="29" t="s">
        <v>868</v>
      </c>
      <c r="K611" s="25" t="s">
        <v>283</v>
      </c>
      <c r="L611" s="25" t="s">
        <v>1720</v>
      </c>
      <c r="M611" s="25" t="s">
        <v>6392</v>
      </c>
      <c r="N611" s="25" t="s">
        <v>1418</v>
      </c>
      <c r="O611" s="25">
        <v>0</v>
      </c>
      <c r="P611" s="25" t="s">
        <v>6393</v>
      </c>
      <c r="Q611" s="28" t="s">
        <v>0</v>
      </c>
      <c r="R611" s="29" t="s">
        <v>1721</v>
      </c>
      <c r="S611" s="27" t="s">
        <v>1722</v>
      </c>
      <c r="T611" s="27" t="s">
        <v>1723</v>
      </c>
      <c r="U611" s="28" t="s">
        <v>292</v>
      </c>
      <c r="V611" s="26" t="s">
        <v>283</v>
      </c>
      <c r="W611" s="26" t="s">
        <v>629</v>
      </c>
      <c r="X611" s="26" t="s">
        <v>411</v>
      </c>
      <c r="Y611" s="37" t="s">
        <v>113</v>
      </c>
      <c r="Z611" s="37" t="s">
        <v>115</v>
      </c>
      <c r="AA611" s="37" t="s">
        <v>114</v>
      </c>
      <c r="AB611" s="30">
        <v>100</v>
      </c>
      <c r="AC611" s="30">
        <v>600</v>
      </c>
      <c r="AD611" s="31">
        <v>-500</v>
      </c>
      <c r="AE611" s="30">
        <v>150</v>
      </c>
      <c r="AF611" s="30">
        <v>150</v>
      </c>
      <c r="AG611" s="32">
        <v>-50</v>
      </c>
      <c r="AH611" s="30">
        <v>150</v>
      </c>
      <c r="AI611" s="10" t="s">
        <v>573</v>
      </c>
      <c r="AJ611" s="30">
        <v>0</v>
      </c>
      <c r="AK611" s="30">
        <v>0</v>
      </c>
      <c r="AL611" s="30">
        <v>0</v>
      </c>
      <c r="AM611" s="30">
        <v>122</v>
      </c>
      <c r="AN611" s="30">
        <v>0</v>
      </c>
      <c r="AO611" s="30">
        <v>28</v>
      </c>
      <c r="AP611" s="30">
        <v>0</v>
      </c>
      <c r="AQ611" s="30">
        <v>0</v>
      </c>
      <c r="AR611" s="30">
        <v>0</v>
      </c>
      <c r="AS611" s="30">
        <v>0</v>
      </c>
      <c r="AT611" s="30">
        <v>0</v>
      </c>
      <c r="AU611" s="121">
        <v>0</v>
      </c>
      <c r="AV611" s="129" t="s">
        <v>1011</v>
      </c>
      <c r="AW611" s="129" t="s">
        <v>1011</v>
      </c>
      <c r="AX611" s="129" t="s">
        <v>23</v>
      </c>
    </row>
    <row r="612" spans="1:50" ht="24" x14ac:dyDescent="0.25">
      <c r="A612" s="120">
        <v>46048.208333333489</v>
      </c>
      <c r="B612" s="28" t="s">
        <v>552</v>
      </c>
      <c r="C612" s="25" t="s">
        <v>427</v>
      </c>
      <c r="D612" s="25" t="s">
        <v>430</v>
      </c>
      <c r="E612" s="25" t="s">
        <v>423</v>
      </c>
      <c r="F612" s="29" t="s">
        <v>243</v>
      </c>
      <c r="G612" s="29" t="s">
        <v>19</v>
      </c>
      <c r="H612" s="29" t="s">
        <v>23</v>
      </c>
      <c r="I612" s="29" t="s">
        <v>579</v>
      </c>
      <c r="J612" s="29" t="s">
        <v>868</v>
      </c>
      <c r="K612" s="25" t="s">
        <v>283</v>
      </c>
      <c r="L612" s="25" t="s">
        <v>1720</v>
      </c>
      <c r="M612" s="25" t="s">
        <v>6392</v>
      </c>
      <c r="N612" s="25" t="s">
        <v>1418</v>
      </c>
      <c r="O612" s="25">
        <v>0</v>
      </c>
      <c r="P612" s="25" t="s">
        <v>6393</v>
      </c>
      <c r="Q612" s="28" t="s">
        <v>0</v>
      </c>
      <c r="R612" s="29" t="s">
        <v>1721</v>
      </c>
      <c r="S612" s="27" t="s">
        <v>1722</v>
      </c>
      <c r="T612" s="27" t="s">
        <v>1723</v>
      </c>
      <c r="U612" s="28" t="s">
        <v>292</v>
      </c>
      <c r="V612" s="26" t="s">
        <v>283</v>
      </c>
      <c r="W612" s="26" t="s">
        <v>629</v>
      </c>
      <c r="X612" s="26" t="s">
        <v>411</v>
      </c>
      <c r="Y612" s="37" t="s">
        <v>27</v>
      </c>
      <c r="Z612" s="37" t="s">
        <v>94</v>
      </c>
      <c r="AA612" s="37" t="s">
        <v>97</v>
      </c>
      <c r="AB612" s="30">
        <v>2500</v>
      </c>
      <c r="AC612" s="30">
        <v>2400</v>
      </c>
      <c r="AD612" s="31">
        <v>100</v>
      </c>
      <c r="AE612" s="30">
        <v>34.799999999999997</v>
      </c>
      <c r="AF612" s="30">
        <v>34.799999999999997</v>
      </c>
      <c r="AG612" s="32">
        <v>2465.1999999999998</v>
      </c>
      <c r="AH612" s="30">
        <v>34.799999999999997</v>
      </c>
      <c r="AI612" s="10" t="s">
        <v>573</v>
      </c>
      <c r="AJ612" s="30">
        <v>0</v>
      </c>
      <c r="AK612" s="30">
        <v>0</v>
      </c>
      <c r="AL612" s="30">
        <v>0</v>
      </c>
      <c r="AM612" s="30">
        <v>34.799999999999997</v>
      </c>
      <c r="AN612" s="30">
        <v>0</v>
      </c>
      <c r="AO612" s="30">
        <v>0</v>
      </c>
      <c r="AP612" s="30">
        <v>0</v>
      </c>
      <c r="AQ612" s="30">
        <v>0</v>
      </c>
      <c r="AR612" s="30">
        <v>0</v>
      </c>
      <c r="AS612" s="30">
        <v>0</v>
      </c>
      <c r="AT612" s="30">
        <v>0</v>
      </c>
      <c r="AU612" s="121">
        <v>0</v>
      </c>
      <c r="AV612" s="129" t="s">
        <v>920</v>
      </c>
      <c r="AW612" s="129" t="s">
        <v>785</v>
      </c>
      <c r="AX612" s="129" t="s">
        <v>23</v>
      </c>
    </row>
    <row r="613" spans="1:50" ht="24" x14ac:dyDescent="0.25">
      <c r="A613" s="120">
        <v>46048.208333333489</v>
      </c>
      <c r="B613" s="28" t="s">
        <v>552</v>
      </c>
      <c r="C613" s="25" t="s">
        <v>427</v>
      </c>
      <c r="D613" s="25" t="s">
        <v>430</v>
      </c>
      <c r="E613" s="25" t="s">
        <v>423</v>
      </c>
      <c r="F613" s="29" t="s">
        <v>243</v>
      </c>
      <c r="G613" s="29" t="s">
        <v>19</v>
      </c>
      <c r="H613" s="29" t="s">
        <v>23</v>
      </c>
      <c r="I613" s="29" t="s">
        <v>269</v>
      </c>
      <c r="J613" s="29" t="s">
        <v>868</v>
      </c>
      <c r="K613" s="25" t="s">
        <v>264</v>
      </c>
      <c r="L613" s="25" t="s">
        <v>1720</v>
      </c>
      <c r="M613" s="25" t="s">
        <v>6392</v>
      </c>
      <c r="N613" s="25" t="s">
        <v>1418</v>
      </c>
      <c r="O613" s="25">
        <v>0</v>
      </c>
      <c r="P613" s="25" t="s">
        <v>6393</v>
      </c>
      <c r="Q613" s="28" t="s">
        <v>0</v>
      </c>
      <c r="R613" s="29" t="s">
        <v>1721</v>
      </c>
      <c r="S613" s="27" t="s">
        <v>1722</v>
      </c>
      <c r="T613" s="27" t="s">
        <v>1723</v>
      </c>
      <c r="U613" s="28" t="s">
        <v>265</v>
      </c>
      <c r="V613" s="26" t="s">
        <v>264</v>
      </c>
      <c r="W613" s="26" t="s">
        <v>563</v>
      </c>
      <c r="X613" s="26" t="s">
        <v>411</v>
      </c>
      <c r="Y613" s="37" t="s">
        <v>28</v>
      </c>
      <c r="Z613" s="37" t="s">
        <v>178</v>
      </c>
      <c r="AA613" s="37" t="s">
        <v>177</v>
      </c>
      <c r="AB613" s="30">
        <v>2400</v>
      </c>
      <c r="AC613" s="30">
        <v>900</v>
      </c>
      <c r="AD613" s="31">
        <v>1500</v>
      </c>
      <c r="AE613" s="30">
        <v>785</v>
      </c>
      <c r="AF613" s="30">
        <v>785</v>
      </c>
      <c r="AG613" s="32">
        <v>1615</v>
      </c>
      <c r="AH613" s="30">
        <v>785</v>
      </c>
      <c r="AI613" s="10" t="s">
        <v>573</v>
      </c>
      <c r="AJ613" s="30">
        <v>0</v>
      </c>
      <c r="AK613" s="30">
        <v>235</v>
      </c>
      <c r="AL613" s="30">
        <v>160</v>
      </c>
      <c r="AM613" s="30">
        <v>200</v>
      </c>
      <c r="AN613" s="30">
        <v>190</v>
      </c>
      <c r="AO613" s="30">
        <v>0</v>
      </c>
      <c r="AP613" s="30">
        <v>0</v>
      </c>
      <c r="AQ613" s="30">
        <v>0</v>
      </c>
      <c r="AR613" s="30">
        <v>0</v>
      </c>
      <c r="AS613" s="30">
        <v>0</v>
      </c>
      <c r="AT613" s="30">
        <v>0</v>
      </c>
      <c r="AU613" s="121">
        <v>0</v>
      </c>
      <c r="AV613" s="129" t="s">
        <v>920</v>
      </c>
      <c r="AW613" s="129" t="s">
        <v>785</v>
      </c>
      <c r="AX613" s="129" t="s">
        <v>23</v>
      </c>
    </row>
    <row r="614" spans="1:50" ht="24" x14ac:dyDescent="0.25">
      <c r="A614" s="120">
        <v>46048.208333333489</v>
      </c>
      <c r="B614" s="28" t="s">
        <v>552</v>
      </c>
      <c r="C614" s="25" t="s">
        <v>427</v>
      </c>
      <c r="D614" s="25" t="s">
        <v>430</v>
      </c>
      <c r="E614" s="25" t="s">
        <v>423</v>
      </c>
      <c r="F614" s="29" t="s">
        <v>243</v>
      </c>
      <c r="G614" s="29" t="s">
        <v>19</v>
      </c>
      <c r="H614" s="29" t="s">
        <v>23</v>
      </c>
      <c r="I614" s="29" t="s">
        <v>579</v>
      </c>
      <c r="J614" s="29" t="s">
        <v>868</v>
      </c>
      <c r="K614" s="25" t="s">
        <v>264</v>
      </c>
      <c r="L614" s="25" t="s">
        <v>1720</v>
      </c>
      <c r="M614" s="25" t="s">
        <v>6392</v>
      </c>
      <c r="N614" s="25" t="s">
        <v>1418</v>
      </c>
      <c r="O614" s="25">
        <v>0</v>
      </c>
      <c r="P614" s="25" t="s">
        <v>6393</v>
      </c>
      <c r="Q614" s="28" t="s">
        <v>0</v>
      </c>
      <c r="R614" s="29" t="s">
        <v>1721</v>
      </c>
      <c r="S614" s="27" t="s">
        <v>1722</v>
      </c>
      <c r="T614" s="27" t="s">
        <v>1723</v>
      </c>
      <c r="U614" s="28" t="s">
        <v>265</v>
      </c>
      <c r="V614" s="26" t="s">
        <v>264</v>
      </c>
      <c r="W614" s="26" t="s">
        <v>563</v>
      </c>
      <c r="X614" s="26" t="s">
        <v>411</v>
      </c>
      <c r="Y614" s="37" t="s">
        <v>25</v>
      </c>
      <c r="Z614" s="37" t="s">
        <v>92</v>
      </c>
      <c r="AA614" s="37" t="s">
        <v>95</v>
      </c>
      <c r="AB614" s="30">
        <v>2600</v>
      </c>
      <c r="AC614" s="30">
        <v>900</v>
      </c>
      <c r="AD614" s="31">
        <v>1700</v>
      </c>
      <c r="AE614" s="30">
        <v>80</v>
      </c>
      <c r="AF614" s="30">
        <v>80</v>
      </c>
      <c r="AG614" s="32">
        <v>2520</v>
      </c>
      <c r="AH614" s="30">
        <v>80</v>
      </c>
      <c r="AI614" s="10" t="s">
        <v>573</v>
      </c>
      <c r="AJ614" s="30">
        <v>0</v>
      </c>
      <c r="AK614" s="30">
        <v>80</v>
      </c>
      <c r="AL614" s="30">
        <v>0</v>
      </c>
      <c r="AM614" s="30">
        <v>0</v>
      </c>
      <c r="AN614" s="30">
        <v>0</v>
      </c>
      <c r="AO614" s="30">
        <v>0</v>
      </c>
      <c r="AP614" s="30">
        <v>0</v>
      </c>
      <c r="AQ614" s="30">
        <v>0</v>
      </c>
      <c r="AR614" s="30">
        <v>0</v>
      </c>
      <c r="AS614" s="30">
        <v>0</v>
      </c>
      <c r="AT614" s="30">
        <v>0</v>
      </c>
      <c r="AU614" s="121">
        <v>0</v>
      </c>
      <c r="AV614" s="129" t="s">
        <v>920</v>
      </c>
      <c r="AW614" s="129" t="s">
        <v>785</v>
      </c>
      <c r="AX614" s="129" t="s">
        <v>23</v>
      </c>
    </row>
    <row r="615" spans="1:50" ht="24" x14ac:dyDescent="0.25">
      <c r="A615" s="120">
        <v>46048.208333333489</v>
      </c>
      <c r="B615" s="28" t="s">
        <v>552</v>
      </c>
      <c r="C615" s="25" t="s">
        <v>427</v>
      </c>
      <c r="D615" s="25" t="s">
        <v>430</v>
      </c>
      <c r="E615" s="25" t="s">
        <v>423</v>
      </c>
      <c r="F615" s="29" t="s">
        <v>243</v>
      </c>
      <c r="G615" s="29" t="s">
        <v>19</v>
      </c>
      <c r="H615" s="29" t="s">
        <v>23</v>
      </c>
      <c r="I615" s="29" t="s">
        <v>579</v>
      </c>
      <c r="J615" s="29" t="s">
        <v>868</v>
      </c>
      <c r="K615" s="25" t="s">
        <v>264</v>
      </c>
      <c r="L615" s="25" t="s">
        <v>1720</v>
      </c>
      <c r="M615" s="25" t="s">
        <v>6392</v>
      </c>
      <c r="N615" s="25" t="s">
        <v>1418</v>
      </c>
      <c r="O615" s="25">
        <v>0</v>
      </c>
      <c r="P615" s="25" t="s">
        <v>6393</v>
      </c>
      <c r="Q615" s="28" t="s">
        <v>0</v>
      </c>
      <c r="R615" s="29" t="s">
        <v>1721</v>
      </c>
      <c r="S615" s="27" t="s">
        <v>1722</v>
      </c>
      <c r="T615" s="27" t="s">
        <v>1723</v>
      </c>
      <c r="U615" s="28" t="s">
        <v>265</v>
      </c>
      <c r="V615" s="26" t="s">
        <v>264</v>
      </c>
      <c r="W615" s="26" t="s">
        <v>563</v>
      </c>
      <c r="X615" s="26" t="s">
        <v>411</v>
      </c>
      <c r="Y615" s="37" t="s">
        <v>26</v>
      </c>
      <c r="Z615" s="37" t="s">
        <v>93</v>
      </c>
      <c r="AA615" s="37" t="s">
        <v>96</v>
      </c>
      <c r="AB615" s="30">
        <v>1000</v>
      </c>
      <c r="AC615" s="30">
        <v>4400</v>
      </c>
      <c r="AD615" s="31">
        <v>-3400</v>
      </c>
      <c r="AE615" s="30">
        <v>1773</v>
      </c>
      <c r="AF615" s="30">
        <v>1773</v>
      </c>
      <c r="AG615" s="32">
        <v>-773</v>
      </c>
      <c r="AH615" s="30">
        <v>1773</v>
      </c>
      <c r="AI615" s="10" t="s">
        <v>573</v>
      </c>
      <c r="AJ615" s="30">
        <v>0</v>
      </c>
      <c r="AK615" s="30">
        <v>205</v>
      </c>
      <c r="AL615" s="30">
        <v>333</v>
      </c>
      <c r="AM615" s="30">
        <v>872</v>
      </c>
      <c r="AN615" s="30">
        <v>363</v>
      </c>
      <c r="AO615" s="30">
        <v>0</v>
      </c>
      <c r="AP615" s="30">
        <v>0</v>
      </c>
      <c r="AQ615" s="30">
        <v>0</v>
      </c>
      <c r="AR615" s="30">
        <v>0</v>
      </c>
      <c r="AS615" s="30">
        <v>0</v>
      </c>
      <c r="AT615" s="30">
        <v>0</v>
      </c>
      <c r="AU615" s="121">
        <v>0</v>
      </c>
      <c r="AV615" s="129" t="s">
        <v>1011</v>
      </c>
      <c r="AW615" s="129" t="s">
        <v>1011</v>
      </c>
      <c r="AX615" s="129" t="s">
        <v>23</v>
      </c>
    </row>
    <row r="616" spans="1:50" ht="24" x14ac:dyDescent="0.25">
      <c r="A616" s="120">
        <v>46048.208333333489</v>
      </c>
      <c r="B616" s="28" t="s">
        <v>552</v>
      </c>
      <c r="C616" s="25" t="s">
        <v>427</v>
      </c>
      <c r="D616" s="25" t="s">
        <v>430</v>
      </c>
      <c r="E616" s="25" t="s">
        <v>423</v>
      </c>
      <c r="F616" s="29" t="s">
        <v>243</v>
      </c>
      <c r="G616" s="29" t="s">
        <v>19</v>
      </c>
      <c r="H616" s="29" t="s">
        <v>23</v>
      </c>
      <c r="I616" s="29" t="s">
        <v>579</v>
      </c>
      <c r="J616" s="29" t="s">
        <v>868</v>
      </c>
      <c r="K616" s="25" t="s">
        <v>264</v>
      </c>
      <c r="L616" s="25" t="s">
        <v>1720</v>
      </c>
      <c r="M616" s="25" t="s">
        <v>6392</v>
      </c>
      <c r="N616" s="25" t="s">
        <v>1418</v>
      </c>
      <c r="O616" s="25">
        <v>0</v>
      </c>
      <c r="P616" s="25" t="s">
        <v>6393</v>
      </c>
      <c r="Q616" s="28" t="s">
        <v>0</v>
      </c>
      <c r="R616" s="29" t="s">
        <v>1721</v>
      </c>
      <c r="S616" s="27" t="s">
        <v>1722</v>
      </c>
      <c r="T616" s="27" t="s">
        <v>1723</v>
      </c>
      <c r="U616" s="28" t="s">
        <v>265</v>
      </c>
      <c r="V616" s="26" t="s">
        <v>264</v>
      </c>
      <c r="W616" s="26" t="s">
        <v>563</v>
      </c>
      <c r="X616" s="26" t="s">
        <v>411</v>
      </c>
      <c r="Y616" s="37" t="s">
        <v>24</v>
      </c>
      <c r="Z616" s="37" t="s">
        <v>66</v>
      </c>
      <c r="AA616" s="37" t="s">
        <v>67</v>
      </c>
      <c r="AB616" s="30">
        <v>900</v>
      </c>
      <c r="AC616" s="30">
        <v>1000</v>
      </c>
      <c r="AD616" s="31">
        <v>-100</v>
      </c>
      <c r="AE616" s="30">
        <v>1090.2</v>
      </c>
      <c r="AF616" s="30">
        <v>1090.2</v>
      </c>
      <c r="AG616" s="32">
        <v>-190.20000000000005</v>
      </c>
      <c r="AH616" s="30">
        <v>1090.2</v>
      </c>
      <c r="AI616" s="10" t="s">
        <v>573</v>
      </c>
      <c r="AJ616" s="30">
        <v>0</v>
      </c>
      <c r="AK616" s="30">
        <v>281.3</v>
      </c>
      <c r="AL616" s="30">
        <v>475.9</v>
      </c>
      <c r="AM616" s="30">
        <v>27</v>
      </c>
      <c r="AN616" s="30">
        <v>306</v>
      </c>
      <c r="AO616" s="30">
        <v>0</v>
      </c>
      <c r="AP616" s="30">
        <v>0</v>
      </c>
      <c r="AQ616" s="30">
        <v>0</v>
      </c>
      <c r="AR616" s="30">
        <v>0</v>
      </c>
      <c r="AS616" s="30">
        <v>0</v>
      </c>
      <c r="AT616" s="30">
        <v>0</v>
      </c>
      <c r="AU616" s="121">
        <v>0</v>
      </c>
      <c r="AV616" s="129" t="s">
        <v>1011</v>
      </c>
      <c r="AW616" s="129" t="s">
        <v>1011</v>
      </c>
      <c r="AX616" s="129" t="s">
        <v>23</v>
      </c>
    </row>
    <row r="617" spans="1:50" ht="24" x14ac:dyDescent="0.25">
      <c r="A617" s="120">
        <v>46048.208333333489</v>
      </c>
      <c r="B617" s="28" t="s">
        <v>552</v>
      </c>
      <c r="C617" s="25" t="s">
        <v>427</v>
      </c>
      <c r="D617" s="25" t="s">
        <v>430</v>
      </c>
      <c r="E617" s="25" t="s">
        <v>423</v>
      </c>
      <c r="F617" s="29" t="s">
        <v>243</v>
      </c>
      <c r="G617" s="29" t="s">
        <v>19</v>
      </c>
      <c r="H617" s="29" t="s">
        <v>23</v>
      </c>
      <c r="I617" s="29" t="s">
        <v>579</v>
      </c>
      <c r="J617" s="29" t="s">
        <v>868</v>
      </c>
      <c r="K617" s="25" t="s">
        <v>264</v>
      </c>
      <c r="L617" s="25" t="s">
        <v>1720</v>
      </c>
      <c r="M617" s="25" t="s">
        <v>6392</v>
      </c>
      <c r="N617" s="25" t="s">
        <v>1418</v>
      </c>
      <c r="O617" s="25">
        <v>0</v>
      </c>
      <c r="P617" s="25" t="s">
        <v>6393</v>
      </c>
      <c r="Q617" s="28" t="s">
        <v>0</v>
      </c>
      <c r="R617" s="29" t="s">
        <v>1721</v>
      </c>
      <c r="S617" s="27" t="s">
        <v>1722</v>
      </c>
      <c r="T617" s="27" t="s">
        <v>1723</v>
      </c>
      <c r="U617" s="28" t="s">
        <v>265</v>
      </c>
      <c r="V617" s="26" t="s">
        <v>264</v>
      </c>
      <c r="W617" s="26" t="s">
        <v>563</v>
      </c>
      <c r="X617" s="26" t="s">
        <v>411</v>
      </c>
      <c r="Y617" s="37" t="s">
        <v>113</v>
      </c>
      <c r="Z617" s="37" t="s">
        <v>115</v>
      </c>
      <c r="AA617" s="37" t="s">
        <v>114</v>
      </c>
      <c r="AB617" s="30">
        <v>4400</v>
      </c>
      <c r="AC617" s="30">
        <v>2400</v>
      </c>
      <c r="AD617" s="31">
        <v>2000</v>
      </c>
      <c r="AE617" s="30">
        <v>60</v>
      </c>
      <c r="AF617" s="30">
        <v>60</v>
      </c>
      <c r="AG617" s="32">
        <v>4340</v>
      </c>
      <c r="AH617" s="30">
        <v>60</v>
      </c>
      <c r="AI617" s="10" t="s">
        <v>573</v>
      </c>
      <c r="AJ617" s="30">
        <v>0</v>
      </c>
      <c r="AK617" s="30">
        <v>0</v>
      </c>
      <c r="AL617" s="30">
        <v>0</v>
      </c>
      <c r="AM617" s="30">
        <v>30</v>
      </c>
      <c r="AN617" s="30">
        <v>30</v>
      </c>
      <c r="AO617" s="30">
        <v>0</v>
      </c>
      <c r="AP617" s="30">
        <v>0</v>
      </c>
      <c r="AQ617" s="30">
        <v>0</v>
      </c>
      <c r="AR617" s="30">
        <v>0</v>
      </c>
      <c r="AS617" s="30">
        <v>0</v>
      </c>
      <c r="AT617" s="30">
        <v>0</v>
      </c>
      <c r="AU617" s="121">
        <v>0</v>
      </c>
      <c r="AV617" s="129" t="s">
        <v>920</v>
      </c>
      <c r="AW617" s="129" t="s">
        <v>785</v>
      </c>
      <c r="AX617" s="129" t="s">
        <v>23</v>
      </c>
    </row>
    <row r="618" spans="1:50" ht="24" x14ac:dyDescent="0.25">
      <c r="A618" s="120">
        <v>46048.208333333489</v>
      </c>
      <c r="B618" s="28" t="s">
        <v>552</v>
      </c>
      <c r="C618" s="25" t="s">
        <v>427</v>
      </c>
      <c r="D618" s="25" t="s">
        <v>430</v>
      </c>
      <c r="E618" s="25" t="s">
        <v>423</v>
      </c>
      <c r="F618" s="29" t="s">
        <v>243</v>
      </c>
      <c r="G618" s="29" t="s">
        <v>19</v>
      </c>
      <c r="H618" s="29" t="s">
        <v>23</v>
      </c>
      <c r="I618" s="29" t="s">
        <v>579</v>
      </c>
      <c r="J618" s="29" t="s">
        <v>868</v>
      </c>
      <c r="K618" s="25" t="s">
        <v>264</v>
      </c>
      <c r="L618" s="25" t="s">
        <v>1720</v>
      </c>
      <c r="M618" s="25" t="s">
        <v>6392</v>
      </c>
      <c r="N618" s="25" t="s">
        <v>1418</v>
      </c>
      <c r="O618" s="25">
        <v>0</v>
      </c>
      <c r="P618" s="25" t="s">
        <v>6393</v>
      </c>
      <c r="Q618" s="28" t="s">
        <v>0</v>
      </c>
      <c r="R618" s="29" t="s">
        <v>1721</v>
      </c>
      <c r="S618" s="27" t="s">
        <v>1722</v>
      </c>
      <c r="T618" s="27" t="s">
        <v>1723</v>
      </c>
      <c r="U618" s="28" t="s">
        <v>265</v>
      </c>
      <c r="V618" s="26" t="s">
        <v>264</v>
      </c>
      <c r="W618" s="26" t="s">
        <v>563</v>
      </c>
      <c r="X618" s="26" t="s">
        <v>411</v>
      </c>
      <c r="Y618" s="37" t="s">
        <v>27</v>
      </c>
      <c r="Z618" s="37" t="s">
        <v>94</v>
      </c>
      <c r="AA618" s="37" t="s">
        <v>97</v>
      </c>
      <c r="AB618" s="30">
        <v>900</v>
      </c>
      <c r="AC618" s="30">
        <v>2600</v>
      </c>
      <c r="AD618" s="31">
        <v>-1700</v>
      </c>
      <c r="AE618" s="30">
        <v>109</v>
      </c>
      <c r="AF618" s="30">
        <v>109</v>
      </c>
      <c r="AG618" s="32">
        <v>791</v>
      </c>
      <c r="AH618" s="30">
        <v>109</v>
      </c>
      <c r="AI618" s="10" t="s">
        <v>573</v>
      </c>
      <c r="AJ618" s="30">
        <v>0</v>
      </c>
      <c r="AK618" s="30">
        <v>0</v>
      </c>
      <c r="AL618" s="30">
        <v>77</v>
      </c>
      <c r="AM618" s="30">
        <v>0</v>
      </c>
      <c r="AN618" s="30">
        <v>32</v>
      </c>
      <c r="AO618" s="30">
        <v>0</v>
      </c>
      <c r="AP618" s="30">
        <v>0</v>
      </c>
      <c r="AQ618" s="30">
        <v>0</v>
      </c>
      <c r="AR618" s="30">
        <v>0</v>
      </c>
      <c r="AS618" s="30">
        <v>0</v>
      </c>
      <c r="AT618" s="30">
        <v>0</v>
      </c>
      <c r="AU618" s="121">
        <v>0</v>
      </c>
      <c r="AV618" s="129" t="s">
        <v>1011</v>
      </c>
      <c r="AW618" s="129" t="s">
        <v>1011</v>
      </c>
      <c r="AX618" s="129" t="s">
        <v>23</v>
      </c>
    </row>
    <row r="619" spans="1:50" ht="24" x14ac:dyDescent="0.25">
      <c r="A619" s="120">
        <v>46048.208333333489</v>
      </c>
      <c r="B619" s="28" t="s">
        <v>552</v>
      </c>
      <c r="C619" s="25" t="s">
        <v>427</v>
      </c>
      <c r="D619" s="25" t="s">
        <v>430</v>
      </c>
      <c r="E619" s="25" t="s">
        <v>423</v>
      </c>
      <c r="F619" s="29" t="s">
        <v>243</v>
      </c>
      <c r="G619" s="29" t="s">
        <v>19</v>
      </c>
      <c r="H619" s="29" t="s">
        <v>23</v>
      </c>
      <c r="I619" s="29" t="s">
        <v>269</v>
      </c>
      <c r="J619" s="29" t="s">
        <v>868</v>
      </c>
      <c r="K619" s="25" t="s">
        <v>266</v>
      </c>
      <c r="L619" s="25" t="s">
        <v>1720</v>
      </c>
      <c r="M619" s="25" t="s">
        <v>6392</v>
      </c>
      <c r="N619" s="25" t="s">
        <v>1418</v>
      </c>
      <c r="O619" s="25">
        <v>0</v>
      </c>
      <c r="P619" s="25" t="s">
        <v>6393</v>
      </c>
      <c r="Q619" s="28" t="s">
        <v>0</v>
      </c>
      <c r="R619" s="29" t="s">
        <v>1721</v>
      </c>
      <c r="S619" s="27" t="s">
        <v>1722</v>
      </c>
      <c r="T619" s="27" t="s">
        <v>1723</v>
      </c>
      <c r="U619" s="28" t="s">
        <v>267</v>
      </c>
      <c r="V619" s="26" t="s">
        <v>266</v>
      </c>
      <c r="W619" s="26" t="s">
        <v>564</v>
      </c>
      <c r="X619" s="26" t="s">
        <v>411</v>
      </c>
      <c r="Y619" s="37" t="s">
        <v>28</v>
      </c>
      <c r="Z619" s="37" t="s">
        <v>178</v>
      </c>
      <c r="AA619" s="37" t="s">
        <v>177</v>
      </c>
      <c r="AB619" s="30">
        <v>2400</v>
      </c>
      <c r="AC619" s="30">
        <v>2400</v>
      </c>
      <c r="AD619" s="31">
        <v>0</v>
      </c>
      <c r="AE619" s="30">
        <v>2511.4</v>
      </c>
      <c r="AF619" s="30">
        <v>2511.4</v>
      </c>
      <c r="AG619" s="32">
        <v>-111.40000000000009</v>
      </c>
      <c r="AH619" s="30">
        <v>2511.4</v>
      </c>
      <c r="AI619" s="10" t="s">
        <v>573</v>
      </c>
      <c r="AJ619" s="30">
        <v>0</v>
      </c>
      <c r="AK619" s="30">
        <v>130</v>
      </c>
      <c r="AL619" s="30">
        <v>1290</v>
      </c>
      <c r="AM619" s="30">
        <v>50</v>
      </c>
      <c r="AN619" s="30">
        <v>180</v>
      </c>
      <c r="AO619" s="30">
        <v>561.4</v>
      </c>
      <c r="AP619" s="30">
        <v>300</v>
      </c>
      <c r="AQ619" s="30">
        <v>0</v>
      </c>
      <c r="AR619" s="30">
        <v>0</v>
      </c>
      <c r="AS619" s="30">
        <v>0</v>
      </c>
      <c r="AT619" s="30">
        <v>0</v>
      </c>
      <c r="AU619" s="121">
        <v>0</v>
      </c>
      <c r="AV619" s="129" t="s">
        <v>784</v>
      </c>
      <c r="AW619" s="129" t="s">
        <v>796</v>
      </c>
      <c r="AX619" s="129" t="s">
        <v>23</v>
      </c>
    </row>
    <row r="620" spans="1:50" ht="24" x14ac:dyDescent="0.25">
      <c r="A620" s="120">
        <v>46048.208333333489</v>
      </c>
      <c r="B620" s="28" t="s">
        <v>552</v>
      </c>
      <c r="C620" s="25" t="s">
        <v>427</v>
      </c>
      <c r="D620" s="25" t="s">
        <v>430</v>
      </c>
      <c r="E620" s="25" t="s">
        <v>423</v>
      </c>
      <c r="F620" s="29" t="s">
        <v>243</v>
      </c>
      <c r="G620" s="29" t="s">
        <v>19</v>
      </c>
      <c r="H620" s="29" t="s">
        <v>23</v>
      </c>
      <c r="I620" s="29" t="s">
        <v>579</v>
      </c>
      <c r="J620" s="29" t="s">
        <v>868</v>
      </c>
      <c r="K620" s="25" t="s">
        <v>266</v>
      </c>
      <c r="L620" s="25" t="s">
        <v>1720</v>
      </c>
      <c r="M620" s="25" t="s">
        <v>6392</v>
      </c>
      <c r="N620" s="25" t="s">
        <v>1418</v>
      </c>
      <c r="O620" s="25">
        <v>0</v>
      </c>
      <c r="P620" s="25" t="s">
        <v>6393</v>
      </c>
      <c r="Q620" s="28" t="s">
        <v>0</v>
      </c>
      <c r="R620" s="29" t="s">
        <v>1721</v>
      </c>
      <c r="S620" s="27" t="s">
        <v>1722</v>
      </c>
      <c r="T620" s="27" t="s">
        <v>1723</v>
      </c>
      <c r="U620" s="28" t="s">
        <v>267</v>
      </c>
      <c r="V620" s="26" t="s">
        <v>266</v>
      </c>
      <c r="W620" s="26" t="s">
        <v>564</v>
      </c>
      <c r="X620" s="26" t="s">
        <v>411</v>
      </c>
      <c r="Y620" s="37" t="s">
        <v>25</v>
      </c>
      <c r="Z620" s="37" t="s">
        <v>92</v>
      </c>
      <c r="AA620" s="37" t="s">
        <v>95</v>
      </c>
      <c r="AB620" s="30">
        <v>4050</v>
      </c>
      <c r="AC620" s="30">
        <v>200</v>
      </c>
      <c r="AD620" s="31">
        <v>3850</v>
      </c>
      <c r="AE620" s="30">
        <v>76</v>
      </c>
      <c r="AF620" s="30">
        <v>76</v>
      </c>
      <c r="AG620" s="32">
        <v>3974</v>
      </c>
      <c r="AH620" s="30">
        <v>76</v>
      </c>
      <c r="AI620" s="10" t="s">
        <v>573</v>
      </c>
      <c r="AJ620" s="30">
        <v>0</v>
      </c>
      <c r="AK620" s="30">
        <v>76</v>
      </c>
      <c r="AL620" s="30">
        <v>0</v>
      </c>
      <c r="AM620" s="30">
        <v>0</v>
      </c>
      <c r="AN620" s="30">
        <v>0</v>
      </c>
      <c r="AO620" s="30">
        <v>0</v>
      </c>
      <c r="AP620" s="30">
        <v>0</v>
      </c>
      <c r="AQ620" s="30">
        <v>0</v>
      </c>
      <c r="AR620" s="30">
        <v>0</v>
      </c>
      <c r="AS620" s="30">
        <v>0</v>
      </c>
      <c r="AT620" s="30">
        <v>0</v>
      </c>
      <c r="AU620" s="121">
        <v>0</v>
      </c>
      <c r="AV620" s="129" t="s">
        <v>920</v>
      </c>
      <c r="AW620" s="129" t="s">
        <v>785</v>
      </c>
      <c r="AX620" s="129" t="s">
        <v>23</v>
      </c>
    </row>
    <row r="621" spans="1:50" ht="24" x14ac:dyDescent="0.25">
      <c r="A621" s="120">
        <v>46048.208333333489</v>
      </c>
      <c r="B621" s="28" t="s">
        <v>552</v>
      </c>
      <c r="C621" s="25" t="s">
        <v>427</v>
      </c>
      <c r="D621" s="25" t="s">
        <v>430</v>
      </c>
      <c r="E621" s="25" t="s">
        <v>423</v>
      </c>
      <c r="F621" s="29" t="s">
        <v>243</v>
      </c>
      <c r="G621" s="29" t="s">
        <v>19</v>
      </c>
      <c r="H621" s="29" t="s">
        <v>23</v>
      </c>
      <c r="I621" s="29" t="s">
        <v>579</v>
      </c>
      <c r="J621" s="29" t="s">
        <v>868</v>
      </c>
      <c r="K621" s="25" t="s">
        <v>266</v>
      </c>
      <c r="L621" s="25" t="s">
        <v>1720</v>
      </c>
      <c r="M621" s="25" t="s">
        <v>6392</v>
      </c>
      <c r="N621" s="25" t="s">
        <v>1418</v>
      </c>
      <c r="O621" s="25">
        <v>0</v>
      </c>
      <c r="P621" s="25" t="s">
        <v>6393</v>
      </c>
      <c r="Q621" s="28" t="s">
        <v>0</v>
      </c>
      <c r="R621" s="29" t="s">
        <v>1721</v>
      </c>
      <c r="S621" s="27" t="s">
        <v>1722</v>
      </c>
      <c r="T621" s="27" t="s">
        <v>1723</v>
      </c>
      <c r="U621" s="28" t="s">
        <v>267</v>
      </c>
      <c r="V621" s="26" t="s">
        <v>266</v>
      </c>
      <c r="W621" s="26" t="s">
        <v>564</v>
      </c>
      <c r="X621" s="26" t="s">
        <v>411</v>
      </c>
      <c r="Y621" s="37" t="s">
        <v>26</v>
      </c>
      <c r="Z621" s="37" t="s">
        <v>93</v>
      </c>
      <c r="AA621" s="37" t="s">
        <v>96</v>
      </c>
      <c r="AB621" s="30">
        <v>-850</v>
      </c>
      <c r="AC621" s="30">
        <v>-540</v>
      </c>
      <c r="AD621" s="31">
        <v>-310</v>
      </c>
      <c r="AE621" s="30">
        <v>2707</v>
      </c>
      <c r="AF621" s="30">
        <v>2707</v>
      </c>
      <c r="AG621" s="32">
        <v>-3557</v>
      </c>
      <c r="AH621" s="30">
        <v>2707</v>
      </c>
      <c r="AI621" s="10" t="s">
        <v>573</v>
      </c>
      <c r="AJ621" s="30">
        <v>0</v>
      </c>
      <c r="AK621" s="30">
        <v>610</v>
      </c>
      <c r="AL621" s="30">
        <v>0</v>
      </c>
      <c r="AM621" s="30">
        <v>696</v>
      </c>
      <c r="AN621" s="30">
        <v>0</v>
      </c>
      <c r="AO621" s="30">
        <v>939</v>
      </c>
      <c r="AP621" s="30">
        <v>462</v>
      </c>
      <c r="AQ621" s="30">
        <v>0</v>
      </c>
      <c r="AR621" s="30">
        <v>0</v>
      </c>
      <c r="AS621" s="30">
        <v>0</v>
      </c>
      <c r="AT621" s="30">
        <v>0</v>
      </c>
      <c r="AU621" s="121">
        <v>0</v>
      </c>
      <c r="AV621" s="129" t="s">
        <v>1011</v>
      </c>
      <c r="AW621" s="129" t="s">
        <v>1011</v>
      </c>
      <c r="AX621" s="129" t="s">
        <v>23</v>
      </c>
    </row>
    <row r="622" spans="1:50" ht="24" x14ac:dyDescent="0.25">
      <c r="A622" s="120">
        <v>46048.208333333489</v>
      </c>
      <c r="B622" s="28" t="s">
        <v>552</v>
      </c>
      <c r="C622" s="25" t="s">
        <v>427</v>
      </c>
      <c r="D622" s="25" t="s">
        <v>430</v>
      </c>
      <c r="E622" s="25" t="s">
        <v>423</v>
      </c>
      <c r="F622" s="29" t="s">
        <v>243</v>
      </c>
      <c r="G622" s="29" t="s">
        <v>19</v>
      </c>
      <c r="H622" s="29" t="s">
        <v>23</v>
      </c>
      <c r="I622" s="29" t="s">
        <v>579</v>
      </c>
      <c r="J622" s="29" t="s">
        <v>868</v>
      </c>
      <c r="K622" s="25" t="s">
        <v>266</v>
      </c>
      <c r="L622" s="25" t="s">
        <v>1720</v>
      </c>
      <c r="M622" s="25" t="s">
        <v>6392</v>
      </c>
      <c r="N622" s="25" t="s">
        <v>1418</v>
      </c>
      <c r="O622" s="25">
        <v>0</v>
      </c>
      <c r="P622" s="25" t="s">
        <v>6393</v>
      </c>
      <c r="Q622" s="28" t="s">
        <v>0</v>
      </c>
      <c r="R622" s="29" t="s">
        <v>1721</v>
      </c>
      <c r="S622" s="27" t="s">
        <v>1722</v>
      </c>
      <c r="T622" s="27" t="s">
        <v>1723</v>
      </c>
      <c r="U622" s="28" t="s">
        <v>267</v>
      </c>
      <c r="V622" s="26" t="s">
        <v>266</v>
      </c>
      <c r="W622" s="26" t="s">
        <v>564</v>
      </c>
      <c r="X622" s="26" t="s">
        <v>411</v>
      </c>
      <c r="Y622" s="37" t="s">
        <v>24</v>
      </c>
      <c r="Z622" s="37" t="s">
        <v>66</v>
      </c>
      <c r="AA622" s="37" t="s">
        <v>67</v>
      </c>
      <c r="AB622" s="30">
        <v>200</v>
      </c>
      <c r="AC622" s="30">
        <v>100</v>
      </c>
      <c r="AD622" s="31">
        <v>100</v>
      </c>
      <c r="AE622" s="30">
        <v>3912</v>
      </c>
      <c r="AF622" s="30">
        <v>3912</v>
      </c>
      <c r="AG622" s="32">
        <v>-3712</v>
      </c>
      <c r="AH622" s="30">
        <v>3912</v>
      </c>
      <c r="AI622" s="10" t="s">
        <v>573</v>
      </c>
      <c r="AJ622" s="30">
        <v>0</v>
      </c>
      <c r="AK622" s="30">
        <v>590</v>
      </c>
      <c r="AL622" s="30">
        <v>835</v>
      </c>
      <c r="AM622" s="30">
        <v>831</v>
      </c>
      <c r="AN622" s="30">
        <v>675</v>
      </c>
      <c r="AO622" s="30">
        <v>550</v>
      </c>
      <c r="AP622" s="30">
        <v>431</v>
      </c>
      <c r="AQ622" s="30">
        <v>0</v>
      </c>
      <c r="AR622" s="30">
        <v>0</v>
      </c>
      <c r="AS622" s="30">
        <v>0</v>
      </c>
      <c r="AT622" s="30">
        <v>0</v>
      </c>
      <c r="AU622" s="121">
        <v>0</v>
      </c>
      <c r="AV622" s="129" t="s">
        <v>920</v>
      </c>
      <c r="AW622" s="129" t="s">
        <v>796</v>
      </c>
      <c r="AX622" s="129" t="s">
        <v>23</v>
      </c>
    </row>
    <row r="623" spans="1:50" ht="24" x14ac:dyDescent="0.25">
      <c r="A623" s="120">
        <v>46048.208333333489</v>
      </c>
      <c r="B623" s="28" t="s">
        <v>552</v>
      </c>
      <c r="C623" s="25" t="s">
        <v>427</v>
      </c>
      <c r="D623" s="25" t="s">
        <v>430</v>
      </c>
      <c r="E623" s="25" t="s">
        <v>423</v>
      </c>
      <c r="F623" s="29" t="s">
        <v>243</v>
      </c>
      <c r="G623" s="29" t="s">
        <v>19</v>
      </c>
      <c r="H623" s="29" t="s">
        <v>23</v>
      </c>
      <c r="I623" s="29" t="s">
        <v>579</v>
      </c>
      <c r="J623" s="29" t="s">
        <v>868</v>
      </c>
      <c r="K623" s="25" t="s">
        <v>266</v>
      </c>
      <c r="L623" s="25" t="s">
        <v>1720</v>
      </c>
      <c r="M623" s="25" t="s">
        <v>6392</v>
      </c>
      <c r="N623" s="25" t="s">
        <v>1418</v>
      </c>
      <c r="O623" s="25">
        <v>0</v>
      </c>
      <c r="P623" s="25" t="s">
        <v>6393</v>
      </c>
      <c r="Q623" s="28" t="s">
        <v>0</v>
      </c>
      <c r="R623" s="29" t="s">
        <v>1721</v>
      </c>
      <c r="S623" s="27" t="s">
        <v>1722</v>
      </c>
      <c r="T623" s="27" t="s">
        <v>1723</v>
      </c>
      <c r="U623" s="28" t="s">
        <v>267</v>
      </c>
      <c r="V623" s="26" t="s">
        <v>266</v>
      </c>
      <c r="W623" s="26" t="s">
        <v>564</v>
      </c>
      <c r="X623" s="26" t="s">
        <v>411</v>
      </c>
      <c r="Y623" s="37" t="s">
        <v>113</v>
      </c>
      <c r="Z623" s="37" t="s">
        <v>115</v>
      </c>
      <c r="AA623" s="37" t="s">
        <v>114</v>
      </c>
      <c r="AB623" s="30">
        <v>6100</v>
      </c>
      <c r="AC623" s="30">
        <v>500</v>
      </c>
      <c r="AD623" s="31">
        <v>5600</v>
      </c>
      <c r="AE623" s="30">
        <v>296</v>
      </c>
      <c r="AF623" s="30">
        <v>296</v>
      </c>
      <c r="AG623" s="32">
        <v>5804</v>
      </c>
      <c r="AH623" s="30">
        <v>296</v>
      </c>
      <c r="AI623" s="10" t="s">
        <v>573</v>
      </c>
      <c r="AJ623" s="30">
        <v>0</v>
      </c>
      <c r="AK623" s="30">
        <v>32</v>
      </c>
      <c r="AL623" s="30">
        <v>216</v>
      </c>
      <c r="AM623" s="30">
        <v>0</v>
      </c>
      <c r="AN623" s="30">
        <v>16</v>
      </c>
      <c r="AO623" s="30">
        <v>16</v>
      </c>
      <c r="AP623" s="30">
        <v>16</v>
      </c>
      <c r="AQ623" s="30">
        <v>0</v>
      </c>
      <c r="AR623" s="30">
        <v>0</v>
      </c>
      <c r="AS623" s="30">
        <v>0</v>
      </c>
      <c r="AT623" s="30">
        <v>0</v>
      </c>
      <c r="AU623" s="121">
        <v>0</v>
      </c>
      <c r="AV623" s="129" t="s">
        <v>920</v>
      </c>
      <c r="AW623" s="129" t="s">
        <v>785</v>
      </c>
      <c r="AX623" s="129" t="s">
        <v>23</v>
      </c>
    </row>
    <row r="624" spans="1:50" ht="24" x14ac:dyDescent="0.25">
      <c r="A624" s="120">
        <v>46048.208333333489</v>
      </c>
      <c r="B624" s="28" t="s">
        <v>552</v>
      </c>
      <c r="C624" s="25" t="s">
        <v>427</v>
      </c>
      <c r="D624" s="25" t="s">
        <v>430</v>
      </c>
      <c r="E624" s="25" t="s">
        <v>423</v>
      </c>
      <c r="F624" s="29" t="s">
        <v>243</v>
      </c>
      <c r="G624" s="29" t="s">
        <v>19</v>
      </c>
      <c r="H624" s="29" t="s">
        <v>23</v>
      </c>
      <c r="I624" s="29" t="s">
        <v>579</v>
      </c>
      <c r="J624" s="29" t="s">
        <v>868</v>
      </c>
      <c r="K624" s="25" t="s">
        <v>266</v>
      </c>
      <c r="L624" s="25" t="s">
        <v>1720</v>
      </c>
      <c r="M624" s="25" t="s">
        <v>6392</v>
      </c>
      <c r="N624" s="25" t="s">
        <v>1418</v>
      </c>
      <c r="O624" s="25">
        <v>0</v>
      </c>
      <c r="P624" s="25" t="s">
        <v>6393</v>
      </c>
      <c r="Q624" s="28" t="s">
        <v>0</v>
      </c>
      <c r="R624" s="29" t="s">
        <v>1721</v>
      </c>
      <c r="S624" s="27" t="s">
        <v>1722</v>
      </c>
      <c r="T624" s="27" t="s">
        <v>1723</v>
      </c>
      <c r="U624" s="28" t="s">
        <v>267</v>
      </c>
      <c r="V624" s="26" t="s">
        <v>266</v>
      </c>
      <c r="W624" s="26" t="s">
        <v>564</v>
      </c>
      <c r="X624" s="26" t="s">
        <v>411</v>
      </c>
      <c r="Y624" s="37" t="s">
        <v>27</v>
      </c>
      <c r="Z624" s="37" t="s">
        <v>94</v>
      </c>
      <c r="AA624" s="37" t="s">
        <v>97</v>
      </c>
      <c r="AB624" s="30">
        <v>500</v>
      </c>
      <c r="AC624" s="30">
        <v>6100</v>
      </c>
      <c r="AD624" s="31">
        <v>-5600</v>
      </c>
      <c r="AE624" s="30">
        <v>386.1</v>
      </c>
      <c r="AF624" s="30">
        <v>386.1</v>
      </c>
      <c r="AG624" s="32">
        <v>113.89999999999998</v>
      </c>
      <c r="AH624" s="30">
        <v>386.1</v>
      </c>
      <c r="AI624" s="10" t="s">
        <v>573</v>
      </c>
      <c r="AJ624" s="30">
        <v>0</v>
      </c>
      <c r="AK624" s="30">
        <v>0</v>
      </c>
      <c r="AL624" s="30">
        <v>0</v>
      </c>
      <c r="AM624" s="30">
        <v>126.80000000000001</v>
      </c>
      <c r="AN624" s="30">
        <v>63.4</v>
      </c>
      <c r="AO624" s="30">
        <v>127.3</v>
      </c>
      <c r="AP624" s="30">
        <v>68.599999999999994</v>
      </c>
      <c r="AQ624" s="30">
        <v>0</v>
      </c>
      <c r="AR624" s="30">
        <v>0</v>
      </c>
      <c r="AS624" s="30">
        <v>0</v>
      </c>
      <c r="AT624" s="30">
        <v>0</v>
      </c>
      <c r="AU624" s="121">
        <v>0</v>
      </c>
      <c r="AV624" s="129" t="s">
        <v>1011</v>
      </c>
      <c r="AW624" s="129" t="s">
        <v>1011</v>
      </c>
      <c r="AX624" s="129" t="s">
        <v>23</v>
      </c>
    </row>
    <row r="625" spans="1:50" ht="24" x14ac:dyDescent="0.25">
      <c r="A625" s="120">
        <v>46048.208333333489</v>
      </c>
      <c r="B625" s="28" t="s">
        <v>552</v>
      </c>
      <c r="C625" s="25" t="s">
        <v>427</v>
      </c>
      <c r="D625" s="25" t="s">
        <v>430</v>
      </c>
      <c r="E625" s="25" t="s">
        <v>423</v>
      </c>
      <c r="F625" s="29" t="s">
        <v>243</v>
      </c>
      <c r="G625" s="29" t="s">
        <v>19</v>
      </c>
      <c r="H625" s="29" t="s">
        <v>23</v>
      </c>
      <c r="I625" s="29" t="s">
        <v>269</v>
      </c>
      <c r="J625" s="29" t="s">
        <v>868</v>
      </c>
      <c r="K625" s="25" t="s">
        <v>445</v>
      </c>
      <c r="L625" s="25" t="s">
        <v>1720</v>
      </c>
      <c r="M625" s="25" t="s">
        <v>6392</v>
      </c>
      <c r="N625" s="25" t="s">
        <v>1418</v>
      </c>
      <c r="O625" s="25">
        <v>0</v>
      </c>
      <c r="P625" s="25" t="s">
        <v>6393</v>
      </c>
      <c r="Q625" s="28" t="s">
        <v>0</v>
      </c>
      <c r="R625" s="29" t="s">
        <v>1721</v>
      </c>
      <c r="S625" s="27" t="s">
        <v>1722</v>
      </c>
      <c r="T625" s="27" t="s">
        <v>1723</v>
      </c>
      <c r="U625" s="28" t="s">
        <v>272</v>
      </c>
      <c r="V625" s="26" t="s">
        <v>445</v>
      </c>
      <c r="W625" s="26" t="s">
        <v>609</v>
      </c>
      <c r="X625" s="26" t="s">
        <v>411</v>
      </c>
      <c r="Y625" s="37" t="s">
        <v>28</v>
      </c>
      <c r="Z625" s="37" t="s">
        <v>178</v>
      </c>
      <c r="AA625" s="37" t="s">
        <v>177</v>
      </c>
      <c r="AB625" s="30">
        <v>1000</v>
      </c>
      <c r="AC625" s="30">
        <v>100</v>
      </c>
      <c r="AD625" s="31">
        <v>900</v>
      </c>
      <c r="AE625" s="30">
        <v>60</v>
      </c>
      <c r="AF625" s="30">
        <v>60</v>
      </c>
      <c r="AG625" s="32">
        <v>940</v>
      </c>
      <c r="AH625" s="30">
        <v>60</v>
      </c>
      <c r="AI625" s="10" t="s">
        <v>573</v>
      </c>
      <c r="AJ625" s="30">
        <v>0</v>
      </c>
      <c r="AK625" s="30">
        <v>0</v>
      </c>
      <c r="AL625" s="30">
        <v>0</v>
      </c>
      <c r="AM625" s="30">
        <v>0</v>
      </c>
      <c r="AN625" s="30">
        <v>0</v>
      </c>
      <c r="AO625" s="30">
        <v>0</v>
      </c>
      <c r="AP625" s="30">
        <v>60</v>
      </c>
      <c r="AQ625" s="30">
        <v>0</v>
      </c>
      <c r="AR625" s="30">
        <v>0</v>
      </c>
      <c r="AS625" s="30">
        <v>0</v>
      </c>
      <c r="AT625" s="30">
        <v>0</v>
      </c>
      <c r="AU625" s="121">
        <v>0</v>
      </c>
      <c r="AV625" s="129" t="s">
        <v>920</v>
      </c>
      <c r="AW625" s="129" t="s">
        <v>785</v>
      </c>
      <c r="AX625" s="129" t="s">
        <v>23</v>
      </c>
    </row>
    <row r="626" spans="1:50" ht="24" x14ac:dyDescent="0.25">
      <c r="A626" s="120">
        <v>46048.208333333489</v>
      </c>
      <c r="B626" s="28" t="s">
        <v>552</v>
      </c>
      <c r="C626" s="25" t="s">
        <v>427</v>
      </c>
      <c r="D626" s="25" t="s">
        <v>430</v>
      </c>
      <c r="E626" s="25" t="s">
        <v>423</v>
      </c>
      <c r="F626" s="29" t="s">
        <v>243</v>
      </c>
      <c r="G626" s="29" t="s">
        <v>19</v>
      </c>
      <c r="H626" s="29" t="s">
        <v>23</v>
      </c>
      <c r="I626" s="29" t="s">
        <v>579</v>
      </c>
      <c r="J626" s="29" t="s">
        <v>868</v>
      </c>
      <c r="K626" s="25" t="s">
        <v>445</v>
      </c>
      <c r="L626" s="25" t="s">
        <v>1720</v>
      </c>
      <c r="M626" s="25" t="s">
        <v>6392</v>
      </c>
      <c r="N626" s="25" t="s">
        <v>1418</v>
      </c>
      <c r="O626" s="25">
        <v>0</v>
      </c>
      <c r="P626" s="25" t="s">
        <v>6393</v>
      </c>
      <c r="Q626" s="28" t="s">
        <v>0</v>
      </c>
      <c r="R626" s="29" t="s">
        <v>1721</v>
      </c>
      <c r="S626" s="27" t="s">
        <v>1722</v>
      </c>
      <c r="T626" s="27" t="s">
        <v>1723</v>
      </c>
      <c r="U626" s="28" t="s">
        <v>272</v>
      </c>
      <c r="V626" s="26" t="s">
        <v>445</v>
      </c>
      <c r="W626" s="26" t="s">
        <v>609</v>
      </c>
      <c r="X626" s="26" t="s">
        <v>411</v>
      </c>
      <c r="Y626" s="37" t="s">
        <v>25</v>
      </c>
      <c r="Z626" s="37" t="s">
        <v>92</v>
      </c>
      <c r="AA626" s="37" t="s">
        <v>95</v>
      </c>
      <c r="AB626" s="30">
        <v>100</v>
      </c>
      <c r="AC626" s="30">
        <v>3000</v>
      </c>
      <c r="AD626" s="31">
        <v>-2900</v>
      </c>
      <c r="AE626" s="30">
        <v>80</v>
      </c>
      <c r="AF626" s="30">
        <v>80</v>
      </c>
      <c r="AG626" s="32">
        <v>20</v>
      </c>
      <c r="AH626" s="30">
        <v>80</v>
      </c>
      <c r="AI626" s="10" t="s">
        <v>573</v>
      </c>
      <c r="AJ626" s="30">
        <v>0</v>
      </c>
      <c r="AK626" s="30">
        <v>0</v>
      </c>
      <c r="AL626" s="30">
        <v>80</v>
      </c>
      <c r="AM626" s="30">
        <v>0</v>
      </c>
      <c r="AN626" s="30">
        <v>0</v>
      </c>
      <c r="AO626" s="30">
        <v>0</v>
      </c>
      <c r="AP626" s="30">
        <v>0</v>
      </c>
      <c r="AQ626" s="30">
        <v>0</v>
      </c>
      <c r="AR626" s="30">
        <v>0</v>
      </c>
      <c r="AS626" s="30">
        <v>0</v>
      </c>
      <c r="AT626" s="30">
        <v>0</v>
      </c>
      <c r="AU626" s="121">
        <v>0</v>
      </c>
      <c r="AV626" s="129" t="s">
        <v>1011</v>
      </c>
      <c r="AW626" s="129" t="s">
        <v>1011</v>
      </c>
      <c r="AX626" s="129" t="s">
        <v>23</v>
      </c>
    </row>
    <row r="627" spans="1:50" ht="24" x14ac:dyDescent="0.25">
      <c r="A627" s="120">
        <v>46048.208333333489</v>
      </c>
      <c r="B627" s="28" t="s">
        <v>552</v>
      </c>
      <c r="C627" s="25" t="s">
        <v>427</v>
      </c>
      <c r="D627" s="25" t="s">
        <v>430</v>
      </c>
      <c r="E627" s="25" t="s">
        <v>423</v>
      </c>
      <c r="F627" s="29" t="s">
        <v>243</v>
      </c>
      <c r="G627" s="29" t="s">
        <v>19</v>
      </c>
      <c r="H627" s="29" t="s">
        <v>23</v>
      </c>
      <c r="I627" s="29" t="s">
        <v>579</v>
      </c>
      <c r="J627" s="29" t="s">
        <v>868</v>
      </c>
      <c r="K627" s="25" t="s">
        <v>445</v>
      </c>
      <c r="L627" s="25" t="s">
        <v>1720</v>
      </c>
      <c r="M627" s="25" t="s">
        <v>6392</v>
      </c>
      <c r="N627" s="25" t="s">
        <v>1418</v>
      </c>
      <c r="O627" s="25">
        <v>0</v>
      </c>
      <c r="P627" s="25" t="s">
        <v>6393</v>
      </c>
      <c r="Q627" s="28" t="s">
        <v>0</v>
      </c>
      <c r="R627" s="29" t="s">
        <v>1721</v>
      </c>
      <c r="S627" s="27" t="s">
        <v>1722</v>
      </c>
      <c r="T627" s="27" t="s">
        <v>1723</v>
      </c>
      <c r="U627" s="28" t="s">
        <v>272</v>
      </c>
      <c r="V627" s="26" t="s">
        <v>445</v>
      </c>
      <c r="W627" s="26" t="s">
        <v>609</v>
      </c>
      <c r="X627" s="26" t="s">
        <v>411</v>
      </c>
      <c r="Y627" s="37" t="s">
        <v>26</v>
      </c>
      <c r="Z627" s="37" t="s">
        <v>93</v>
      </c>
      <c r="AA627" s="37" t="s">
        <v>96</v>
      </c>
      <c r="AB627" s="30">
        <v>3000</v>
      </c>
      <c r="AC627" s="30">
        <v>900</v>
      </c>
      <c r="AD627" s="31">
        <v>2100</v>
      </c>
      <c r="AE627" s="30">
        <v>5049.16</v>
      </c>
      <c r="AF627" s="30">
        <v>5049.16</v>
      </c>
      <c r="AG627" s="32">
        <v>-2049.16</v>
      </c>
      <c r="AH627" s="30">
        <v>5049.16</v>
      </c>
      <c r="AI627" s="10" t="s">
        <v>573</v>
      </c>
      <c r="AJ627" s="30">
        <v>0</v>
      </c>
      <c r="AK627" s="30">
        <v>1030.7</v>
      </c>
      <c r="AL627" s="30">
        <v>986.49</v>
      </c>
      <c r="AM627" s="30">
        <v>704.5</v>
      </c>
      <c r="AN627" s="30">
        <v>813.47</v>
      </c>
      <c r="AO627" s="30">
        <v>1002.5</v>
      </c>
      <c r="AP627" s="30">
        <v>511.5</v>
      </c>
      <c r="AQ627" s="30">
        <v>0</v>
      </c>
      <c r="AR627" s="30">
        <v>0</v>
      </c>
      <c r="AS627" s="30">
        <v>0</v>
      </c>
      <c r="AT627" s="30">
        <v>0</v>
      </c>
      <c r="AU627" s="121">
        <v>0</v>
      </c>
      <c r="AV627" s="129" t="s">
        <v>920</v>
      </c>
      <c r="AW627" s="129" t="s">
        <v>796</v>
      </c>
      <c r="AX627" s="129" t="s">
        <v>23</v>
      </c>
    </row>
    <row r="628" spans="1:50" ht="24" x14ac:dyDescent="0.25">
      <c r="A628" s="120">
        <v>46048.208333333489</v>
      </c>
      <c r="B628" s="28" t="s">
        <v>552</v>
      </c>
      <c r="C628" s="25" t="s">
        <v>427</v>
      </c>
      <c r="D628" s="25" t="s">
        <v>430</v>
      </c>
      <c r="E628" s="25" t="s">
        <v>423</v>
      </c>
      <c r="F628" s="29" t="s">
        <v>243</v>
      </c>
      <c r="G628" s="29" t="s">
        <v>19</v>
      </c>
      <c r="H628" s="29" t="s">
        <v>23</v>
      </c>
      <c r="I628" s="29" t="s">
        <v>579</v>
      </c>
      <c r="J628" s="29" t="s">
        <v>868</v>
      </c>
      <c r="K628" s="25" t="s">
        <v>445</v>
      </c>
      <c r="L628" s="25" t="s">
        <v>1720</v>
      </c>
      <c r="M628" s="25" t="s">
        <v>6392</v>
      </c>
      <c r="N628" s="25" t="s">
        <v>1418</v>
      </c>
      <c r="O628" s="25">
        <v>0</v>
      </c>
      <c r="P628" s="25" t="s">
        <v>6393</v>
      </c>
      <c r="Q628" s="28" t="s">
        <v>0</v>
      </c>
      <c r="R628" s="29" t="s">
        <v>1721</v>
      </c>
      <c r="S628" s="27" t="s">
        <v>1722</v>
      </c>
      <c r="T628" s="27" t="s">
        <v>1723</v>
      </c>
      <c r="U628" s="28" t="s">
        <v>272</v>
      </c>
      <c r="V628" s="26" t="s">
        <v>445</v>
      </c>
      <c r="W628" s="26" t="s">
        <v>609</v>
      </c>
      <c r="X628" s="26" t="s">
        <v>411</v>
      </c>
      <c r="Y628" s="37" t="s">
        <v>24</v>
      </c>
      <c r="Z628" s="37" t="s">
        <v>66</v>
      </c>
      <c r="AA628" s="37" t="s">
        <v>67</v>
      </c>
      <c r="AB628" s="30">
        <v>100</v>
      </c>
      <c r="AC628" s="30">
        <v>100</v>
      </c>
      <c r="AD628" s="31">
        <v>0</v>
      </c>
      <c r="AE628" s="30">
        <v>572.79999999999995</v>
      </c>
      <c r="AF628" s="30">
        <v>572.79999999999995</v>
      </c>
      <c r="AG628" s="32">
        <v>-472.79999999999995</v>
      </c>
      <c r="AH628" s="30">
        <v>572.79999999999995</v>
      </c>
      <c r="AI628" s="10" t="s">
        <v>573</v>
      </c>
      <c r="AJ628" s="30">
        <v>0</v>
      </c>
      <c r="AK628" s="30">
        <v>316</v>
      </c>
      <c r="AL628" s="30">
        <v>120.8</v>
      </c>
      <c r="AM628" s="30">
        <v>45</v>
      </c>
      <c r="AN628" s="30">
        <v>39</v>
      </c>
      <c r="AO628" s="30">
        <v>26</v>
      </c>
      <c r="AP628" s="30">
        <v>26</v>
      </c>
      <c r="AQ628" s="30">
        <v>0</v>
      </c>
      <c r="AR628" s="30">
        <v>0</v>
      </c>
      <c r="AS628" s="30">
        <v>0</v>
      </c>
      <c r="AT628" s="30">
        <v>0</v>
      </c>
      <c r="AU628" s="121">
        <v>0</v>
      </c>
      <c r="AV628" s="129" t="s">
        <v>784</v>
      </c>
      <c r="AW628" s="129" t="s">
        <v>796</v>
      </c>
      <c r="AX628" s="129" t="s">
        <v>23</v>
      </c>
    </row>
    <row r="629" spans="1:50" ht="24" x14ac:dyDescent="0.25">
      <c r="A629" s="120">
        <v>46048.208333333489</v>
      </c>
      <c r="B629" s="28" t="s">
        <v>552</v>
      </c>
      <c r="C629" s="25" t="s">
        <v>427</v>
      </c>
      <c r="D629" s="25" t="s">
        <v>430</v>
      </c>
      <c r="E629" s="25" t="s">
        <v>423</v>
      </c>
      <c r="F629" s="29" t="s">
        <v>243</v>
      </c>
      <c r="G629" s="29" t="s">
        <v>19</v>
      </c>
      <c r="H629" s="29" t="s">
        <v>23</v>
      </c>
      <c r="I629" s="29" t="s">
        <v>579</v>
      </c>
      <c r="J629" s="29" t="s">
        <v>868</v>
      </c>
      <c r="K629" s="25" t="s">
        <v>445</v>
      </c>
      <c r="L629" s="25" t="s">
        <v>1720</v>
      </c>
      <c r="M629" s="25" t="s">
        <v>6392</v>
      </c>
      <c r="N629" s="25" t="s">
        <v>1418</v>
      </c>
      <c r="O629" s="25">
        <v>0</v>
      </c>
      <c r="P629" s="25" t="s">
        <v>6393</v>
      </c>
      <c r="Q629" s="28" t="s">
        <v>0</v>
      </c>
      <c r="R629" s="29" t="s">
        <v>1721</v>
      </c>
      <c r="S629" s="27" t="s">
        <v>1722</v>
      </c>
      <c r="T629" s="27" t="s">
        <v>1723</v>
      </c>
      <c r="U629" s="28" t="s">
        <v>272</v>
      </c>
      <c r="V629" s="26" t="s">
        <v>445</v>
      </c>
      <c r="W629" s="26" t="s">
        <v>609</v>
      </c>
      <c r="X629" s="26" t="s">
        <v>411</v>
      </c>
      <c r="Y629" s="37" t="s">
        <v>27</v>
      </c>
      <c r="Z629" s="37" t="s">
        <v>94</v>
      </c>
      <c r="AA629" s="37" t="s">
        <v>97</v>
      </c>
      <c r="AB629" s="30">
        <v>900</v>
      </c>
      <c r="AC629" s="30">
        <v>1000</v>
      </c>
      <c r="AD629" s="31">
        <v>-100</v>
      </c>
      <c r="AE629" s="30">
        <v>978.00000000000011</v>
      </c>
      <c r="AF629" s="30">
        <v>978.00000000000011</v>
      </c>
      <c r="AG629" s="32">
        <v>-78.000000000000114</v>
      </c>
      <c r="AH629" s="30">
        <v>978.00000000000011</v>
      </c>
      <c r="AI629" s="10" t="s">
        <v>573</v>
      </c>
      <c r="AJ629" s="30">
        <v>0</v>
      </c>
      <c r="AK629" s="30">
        <v>263.90000000000003</v>
      </c>
      <c r="AL629" s="30">
        <v>129.60000000000002</v>
      </c>
      <c r="AM629" s="30">
        <v>123.3</v>
      </c>
      <c r="AN629" s="30">
        <v>121.6</v>
      </c>
      <c r="AO629" s="30">
        <v>204.2</v>
      </c>
      <c r="AP629" s="30">
        <v>135.4</v>
      </c>
      <c r="AQ629" s="30">
        <v>0</v>
      </c>
      <c r="AR629" s="30">
        <v>0</v>
      </c>
      <c r="AS629" s="30">
        <v>0</v>
      </c>
      <c r="AT629" s="30">
        <v>0</v>
      </c>
      <c r="AU629" s="121">
        <v>0</v>
      </c>
      <c r="AV629" s="129" t="s">
        <v>1011</v>
      </c>
      <c r="AW629" s="129" t="s">
        <v>1011</v>
      </c>
      <c r="AX629" s="129" t="s">
        <v>23</v>
      </c>
    </row>
    <row r="630" spans="1:50" ht="24" x14ac:dyDescent="0.25">
      <c r="A630" s="120">
        <v>46048.208333333489</v>
      </c>
      <c r="B630" s="28" t="s">
        <v>552</v>
      </c>
      <c r="C630" s="25" t="s">
        <v>427</v>
      </c>
      <c r="D630" s="25" t="s">
        <v>425</v>
      </c>
      <c r="E630" s="25" t="s">
        <v>423</v>
      </c>
      <c r="F630" s="29" t="s">
        <v>243</v>
      </c>
      <c r="G630" s="29" t="s">
        <v>19</v>
      </c>
      <c r="H630" s="29" t="s">
        <v>23</v>
      </c>
      <c r="I630" s="29" t="s">
        <v>269</v>
      </c>
      <c r="J630" s="29" t="s">
        <v>777</v>
      </c>
      <c r="K630" s="25" t="s">
        <v>425</v>
      </c>
      <c r="L630" s="25" t="s">
        <v>1720</v>
      </c>
      <c r="M630" s="25" t="s">
        <v>6392</v>
      </c>
      <c r="N630" s="25" t="s">
        <v>1418</v>
      </c>
      <c r="O630" s="25">
        <v>0</v>
      </c>
      <c r="P630" s="25" t="s">
        <v>6393</v>
      </c>
      <c r="Q630" s="28" t="s">
        <v>0</v>
      </c>
      <c r="R630" s="29" t="s">
        <v>1721</v>
      </c>
      <c r="S630" s="27" t="s">
        <v>1722</v>
      </c>
      <c r="T630" s="27" t="s">
        <v>1723</v>
      </c>
      <c r="U630" s="28" t="s">
        <v>274</v>
      </c>
      <c r="V630" s="26" t="s">
        <v>425</v>
      </c>
      <c r="W630" s="26" t="s">
        <v>610</v>
      </c>
      <c r="X630" s="26" t="s">
        <v>411</v>
      </c>
      <c r="Y630" s="37" t="s">
        <v>28</v>
      </c>
      <c r="Z630" s="37" t="s">
        <v>178</v>
      </c>
      <c r="AA630" s="37" t="s">
        <v>177</v>
      </c>
      <c r="AB630" s="30">
        <v>0</v>
      </c>
      <c r="AC630" s="30">
        <v>0</v>
      </c>
      <c r="AD630" s="31">
        <v>0</v>
      </c>
      <c r="AE630" s="30">
        <v>0</v>
      </c>
      <c r="AF630" s="30">
        <v>0</v>
      </c>
      <c r="AG630" s="32">
        <v>0</v>
      </c>
      <c r="AH630" s="30">
        <v>0</v>
      </c>
      <c r="AI630" s="10" t="s">
        <v>573</v>
      </c>
      <c r="AJ630" s="30">
        <v>0</v>
      </c>
      <c r="AK630" s="30">
        <v>0</v>
      </c>
      <c r="AL630" s="30">
        <v>0</v>
      </c>
      <c r="AM630" s="30">
        <v>0</v>
      </c>
      <c r="AN630" s="30">
        <v>0</v>
      </c>
      <c r="AO630" s="30">
        <v>0</v>
      </c>
      <c r="AP630" s="30">
        <v>0</v>
      </c>
      <c r="AQ630" s="30">
        <v>0</v>
      </c>
      <c r="AR630" s="30">
        <v>0</v>
      </c>
      <c r="AS630" s="30">
        <v>0</v>
      </c>
      <c r="AT630" s="30">
        <v>0</v>
      </c>
      <c r="AU630" s="121">
        <v>0</v>
      </c>
      <c r="AV630" s="129" t="s">
        <v>1011</v>
      </c>
      <c r="AW630" s="129" t="s">
        <v>1011</v>
      </c>
      <c r="AX630" s="129" t="s">
        <v>23</v>
      </c>
    </row>
    <row r="631" spans="1:50" ht="24" x14ac:dyDescent="0.25">
      <c r="A631" s="120">
        <v>46048.208333333489</v>
      </c>
      <c r="B631" s="28" t="s">
        <v>552</v>
      </c>
      <c r="C631" s="25" t="s">
        <v>427</v>
      </c>
      <c r="D631" s="25" t="s">
        <v>430</v>
      </c>
      <c r="E631" s="25" t="s">
        <v>423</v>
      </c>
      <c r="F631" s="29" t="s">
        <v>243</v>
      </c>
      <c r="G631" s="29" t="s">
        <v>19</v>
      </c>
      <c r="H631" s="29" t="s">
        <v>23</v>
      </c>
      <c r="I631" s="29" t="s">
        <v>579</v>
      </c>
      <c r="J631" s="29" t="s">
        <v>868</v>
      </c>
      <c r="K631" s="25" t="s">
        <v>273</v>
      </c>
      <c r="L631" s="25" t="s">
        <v>1720</v>
      </c>
      <c r="M631" s="25" t="s">
        <v>6392</v>
      </c>
      <c r="N631" s="25" t="s">
        <v>1418</v>
      </c>
      <c r="O631" s="25">
        <v>0</v>
      </c>
      <c r="P631" s="25" t="s">
        <v>6393</v>
      </c>
      <c r="Q631" s="28" t="s">
        <v>0</v>
      </c>
      <c r="R631" s="29" t="s">
        <v>1721</v>
      </c>
      <c r="S631" s="27" t="s">
        <v>1722</v>
      </c>
      <c r="T631" s="27" t="s">
        <v>1723</v>
      </c>
      <c r="U631" s="28" t="s">
        <v>279</v>
      </c>
      <c r="V631" s="26" t="s">
        <v>273</v>
      </c>
      <c r="W631" s="26" t="s">
        <v>621</v>
      </c>
      <c r="X631" s="26" t="s">
        <v>411</v>
      </c>
      <c r="Y631" s="37" t="s">
        <v>25</v>
      </c>
      <c r="Z631" s="37" t="s">
        <v>92</v>
      </c>
      <c r="AA631" s="37" t="s">
        <v>95</v>
      </c>
      <c r="AB631" s="30">
        <v>200</v>
      </c>
      <c r="AC631" s="30">
        <v>400</v>
      </c>
      <c r="AD631" s="31">
        <v>-200</v>
      </c>
      <c r="AE631" s="30">
        <v>0</v>
      </c>
      <c r="AF631" s="30">
        <v>0</v>
      </c>
      <c r="AG631" s="32">
        <v>200</v>
      </c>
      <c r="AH631" s="30">
        <v>0</v>
      </c>
      <c r="AI631" s="10" t="s">
        <v>573</v>
      </c>
      <c r="AJ631" s="30">
        <v>0</v>
      </c>
      <c r="AK631" s="30">
        <v>0</v>
      </c>
      <c r="AL631" s="30">
        <v>0</v>
      </c>
      <c r="AM631" s="30">
        <v>0</v>
      </c>
      <c r="AN631" s="30">
        <v>0</v>
      </c>
      <c r="AO631" s="30">
        <v>0</v>
      </c>
      <c r="AP631" s="30">
        <v>0</v>
      </c>
      <c r="AQ631" s="30">
        <v>0</v>
      </c>
      <c r="AR631" s="30">
        <v>0</v>
      </c>
      <c r="AS631" s="30">
        <v>0</v>
      </c>
      <c r="AT631" s="30">
        <v>0</v>
      </c>
      <c r="AU631" s="121">
        <v>0</v>
      </c>
      <c r="AV631" s="129" t="s">
        <v>1011</v>
      </c>
      <c r="AW631" s="129" t="s">
        <v>1011</v>
      </c>
      <c r="AX631" s="129" t="s">
        <v>23</v>
      </c>
    </row>
    <row r="632" spans="1:50" ht="24" x14ac:dyDescent="0.25">
      <c r="A632" s="120">
        <v>46048.208333333489</v>
      </c>
      <c r="B632" s="28" t="s">
        <v>552</v>
      </c>
      <c r="C632" s="25" t="s">
        <v>427</v>
      </c>
      <c r="D632" s="25" t="s">
        <v>430</v>
      </c>
      <c r="E632" s="25" t="s">
        <v>423</v>
      </c>
      <c r="F632" s="29" t="s">
        <v>243</v>
      </c>
      <c r="G632" s="29" t="s">
        <v>19</v>
      </c>
      <c r="H632" s="29" t="s">
        <v>23</v>
      </c>
      <c r="I632" s="29" t="s">
        <v>579</v>
      </c>
      <c r="J632" s="29" t="s">
        <v>868</v>
      </c>
      <c r="K632" s="25" t="s">
        <v>273</v>
      </c>
      <c r="L632" s="25" t="s">
        <v>1720</v>
      </c>
      <c r="M632" s="25" t="s">
        <v>6392</v>
      </c>
      <c r="N632" s="25" t="s">
        <v>1418</v>
      </c>
      <c r="O632" s="25">
        <v>0</v>
      </c>
      <c r="P632" s="25" t="s">
        <v>6393</v>
      </c>
      <c r="Q632" s="28" t="s">
        <v>0</v>
      </c>
      <c r="R632" s="29" t="s">
        <v>1721</v>
      </c>
      <c r="S632" s="27" t="s">
        <v>1722</v>
      </c>
      <c r="T632" s="27" t="s">
        <v>1723</v>
      </c>
      <c r="U632" s="28" t="s">
        <v>279</v>
      </c>
      <c r="V632" s="26" t="s">
        <v>273</v>
      </c>
      <c r="W632" s="26" t="s">
        <v>621</v>
      </c>
      <c r="X632" s="26" t="s">
        <v>411</v>
      </c>
      <c r="Y632" s="37" t="s">
        <v>26</v>
      </c>
      <c r="Z632" s="37" t="s">
        <v>93</v>
      </c>
      <c r="AA632" s="37" t="s">
        <v>96</v>
      </c>
      <c r="AB632" s="30">
        <v>100</v>
      </c>
      <c r="AC632" s="30">
        <v>200</v>
      </c>
      <c r="AD632" s="31">
        <v>-100</v>
      </c>
      <c r="AE632" s="30">
        <v>2087.1999999999998</v>
      </c>
      <c r="AF632" s="30">
        <v>2087.1999999999998</v>
      </c>
      <c r="AG632" s="32">
        <v>-1987.1999999999998</v>
      </c>
      <c r="AH632" s="30">
        <v>2087.1999999999998</v>
      </c>
      <c r="AI632" s="10" t="s">
        <v>573</v>
      </c>
      <c r="AJ632" s="30">
        <v>0</v>
      </c>
      <c r="AK632" s="30">
        <v>199.5</v>
      </c>
      <c r="AL632" s="30">
        <v>0</v>
      </c>
      <c r="AM632" s="30">
        <v>681.2</v>
      </c>
      <c r="AN632" s="30">
        <v>484.4</v>
      </c>
      <c r="AO632" s="30">
        <v>0</v>
      </c>
      <c r="AP632" s="30">
        <v>722.1</v>
      </c>
      <c r="AQ632" s="30">
        <v>0</v>
      </c>
      <c r="AR632" s="30">
        <v>0</v>
      </c>
      <c r="AS632" s="30">
        <v>0</v>
      </c>
      <c r="AT632" s="30">
        <v>0</v>
      </c>
      <c r="AU632" s="121">
        <v>0</v>
      </c>
      <c r="AV632" s="129" t="s">
        <v>1011</v>
      </c>
      <c r="AW632" s="129" t="s">
        <v>1011</v>
      </c>
      <c r="AX632" s="129" t="s">
        <v>23</v>
      </c>
    </row>
    <row r="633" spans="1:50" ht="24" x14ac:dyDescent="0.25">
      <c r="A633" s="120">
        <v>46048.208333333489</v>
      </c>
      <c r="B633" s="28" t="s">
        <v>552</v>
      </c>
      <c r="C633" s="25" t="s">
        <v>427</v>
      </c>
      <c r="D633" s="25" t="s">
        <v>430</v>
      </c>
      <c r="E633" s="25" t="s">
        <v>423</v>
      </c>
      <c r="F633" s="29" t="s">
        <v>243</v>
      </c>
      <c r="G633" s="29" t="s">
        <v>19</v>
      </c>
      <c r="H633" s="29" t="s">
        <v>23</v>
      </c>
      <c r="I633" s="29" t="s">
        <v>579</v>
      </c>
      <c r="J633" s="29" t="s">
        <v>868</v>
      </c>
      <c r="K633" s="25" t="s">
        <v>273</v>
      </c>
      <c r="L633" s="25" t="s">
        <v>1720</v>
      </c>
      <c r="M633" s="25" t="s">
        <v>6392</v>
      </c>
      <c r="N633" s="25" t="s">
        <v>1418</v>
      </c>
      <c r="O633" s="25">
        <v>0</v>
      </c>
      <c r="P633" s="25" t="s">
        <v>6393</v>
      </c>
      <c r="Q633" s="28" t="s">
        <v>0</v>
      </c>
      <c r="R633" s="29" t="s">
        <v>1721</v>
      </c>
      <c r="S633" s="27" t="s">
        <v>1722</v>
      </c>
      <c r="T633" s="27" t="s">
        <v>1723</v>
      </c>
      <c r="U633" s="28" t="s">
        <v>279</v>
      </c>
      <c r="V633" s="26" t="s">
        <v>273</v>
      </c>
      <c r="W633" s="26" t="s">
        <v>621</v>
      </c>
      <c r="X633" s="26" t="s">
        <v>411</v>
      </c>
      <c r="Y633" s="37" t="s">
        <v>24</v>
      </c>
      <c r="Z633" s="37" t="s">
        <v>66</v>
      </c>
      <c r="AA633" s="37" t="s">
        <v>67</v>
      </c>
      <c r="AB633" s="30">
        <v>2800</v>
      </c>
      <c r="AC633" s="30">
        <v>500</v>
      </c>
      <c r="AD633" s="31">
        <v>2300</v>
      </c>
      <c r="AE633" s="30">
        <v>635</v>
      </c>
      <c r="AF633" s="30">
        <v>635</v>
      </c>
      <c r="AG633" s="32">
        <v>2165</v>
      </c>
      <c r="AH633" s="30">
        <v>635</v>
      </c>
      <c r="AI633" s="10" t="s">
        <v>573</v>
      </c>
      <c r="AJ633" s="30">
        <v>0</v>
      </c>
      <c r="AK633" s="30">
        <v>195</v>
      </c>
      <c r="AL633" s="30">
        <v>0</v>
      </c>
      <c r="AM633" s="30">
        <v>100</v>
      </c>
      <c r="AN633" s="30">
        <v>200</v>
      </c>
      <c r="AO633" s="30">
        <v>0</v>
      </c>
      <c r="AP633" s="30">
        <v>140</v>
      </c>
      <c r="AQ633" s="30">
        <v>0</v>
      </c>
      <c r="AR633" s="30">
        <v>0</v>
      </c>
      <c r="AS633" s="30">
        <v>0</v>
      </c>
      <c r="AT633" s="30">
        <v>0</v>
      </c>
      <c r="AU633" s="121">
        <v>0</v>
      </c>
      <c r="AV633" s="129" t="s">
        <v>920</v>
      </c>
      <c r="AW633" s="129" t="s">
        <v>785</v>
      </c>
      <c r="AX633" s="129" t="s">
        <v>23</v>
      </c>
    </row>
    <row r="634" spans="1:50" ht="24" x14ac:dyDescent="0.25">
      <c r="A634" s="120">
        <v>46048.208333333489</v>
      </c>
      <c r="B634" s="28" t="s">
        <v>552</v>
      </c>
      <c r="C634" s="25" t="s">
        <v>427</v>
      </c>
      <c r="D634" s="25" t="s">
        <v>430</v>
      </c>
      <c r="E634" s="25" t="s">
        <v>423</v>
      </c>
      <c r="F634" s="29" t="s">
        <v>243</v>
      </c>
      <c r="G634" s="29" t="s">
        <v>19</v>
      </c>
      <c r="H634" s="29" t="s">
        <v>23</v>
      </c>
      <c r="I634" s="29" t="s">
        <v>579</v>
      </c>
      <c r="J634" s="29" t="s">
        <v>868</v>
      </c>
      <c r="K634" s="25" t="s">
        <v>273</v>
      </c>
      <c r="L634" s="25" t="s">
        <v>1720</v>
      </c>
      <c r="M634" s="25" t="s">
        <v>6392</v>
      </c>
      <c r="N634" s="25" t="s">
        <v>1418</v>
      </c>
      <c r="O634" s="25">
        <v>0</v>
      </c>
      <c r="P634" s="25" t="s">
        <v>6393</v>
      </c>
      <c r="Q634" s="28" t="s">
        <v>0</v>
      </c>
      <c r="R634" s="29" t="s">
        <v>1721</v>
      </c>
      <c r="S634" s="27" t="s">
        <v>1722</v>
      </c>
      <c r="T634" s="27" t="s">
        <v>1723</v>
      </c>
      <c r="U634" s="28" t="s">
        <v>279</v>
      </c>
      <c r="V634" s="26" t="s">
        <v>273</v>
      </c>
      <c r="W634" s="26" t="s">
        <v>621</v>
      </c>
      <c r="X634" s="26" t="s">
        <v>411</v>
      </c>
      <c r="Y634" s="37" t="s">
        <v>113</v>
      </c>
      <c r="Z634" s="37" t="s">
        <v>115</v>
      </c>
      <c r="AA634" s="37" t="s">
        <v>114</v>
      </c>
      <c r="AB634" s="30">
        <v>400</v>
      </c>
      <c r="AC634" s="30">
        <v>100</v>
      </c>
      <c r="AD634" s="31">
        <v>300</v>
      </c>
      <c r="AE634" s="30">
        <v>183.7</v>
      </c>
      <c r="AF634" s="30">
        <v>183.7</v>
      </c>
      <c r="AG634" s="32">
        <v>216.3</v>
      </c>
      <c r="AH634" s="30">
        <v>183.7</v>
      </c>
      <c r="AI634" s="10" t="s">
        <v>573</v>
      </c>
      <c r="AJ634" s="30">
        <v>0</v>
      </c>
      <c r="AK634" s="30">
        <v>0</v>
      </c>
      <c r="AL634" s="30">
        <v>0</v>
      </c>
      <c r="AM634" s="30">
        <v>37.799999999999997</v>
      </c>
      <c r="AN634" s="30">
        <v>0</v>
      </c>
      <c r="AO634" s="30">
        <v>0</v>
      </c>
      <c r="AP634" s="30">
        <v>145.9</v>
      </c>
      <c r="AQ634" s="30">
        <v>0</v>
      </c>
      <c r="AR634" s="30">
        <v>0</v>
      </c>
      <c r="AS634" s="30">
        <v>0</v>
      </c>
      <c r="AT634" s="30">
        <v>0</v>
      </c>
      <c r="AU634" s="121">
        <v>0</v>
      </c>
      <c r="AV634" s="129" t="s">
        <v>920</v>
      </c>
      <c r="AW634" s="129" t="s">
        <v>785</v>
      </c>
      <c r="AX634" s="129" t="s">
        <v>23</v>
      </c>
    </row>
    <row r="635" spans="1:50" ht="24" x14ac:dyDescent="0.25">
      <c r="A635" s="120">
        <v>46048.208333333489</v>
      </c>
      <c r="B635" s="28" t="s">
        <v>552</v>
      </c>
      <c r="C635" s="25" t="s">
        <v>427</v>
      </c>
      <c r="D635" s="25" t="s">
        <v>430</v>
      </c>
      <c r="E635" s="25" t="s">
        <v>423</v>
      </c>
      <c r="F635" s="29" t="s">
        <v>243</v>
      </c>
      <c r="G635" s="29" t="s">
        <v>19</v>
      </c>
      <c r="H635" s="29" t="s">
        <v>23</v>
      </c>
      <c r="I635" s="29" t="s">
        <v>579</v>
      </c>
      <c r="J635" s="29" t="s">
        <v>868</v>
      </c>
      <c r="K635" s="25" t="s">
        <v>273</v>
      </c>
      <c r="L635" s="25" t="s">
        <v>1720</v>
      </c>
      <c r="M635" s="25" t="s">
        <v>6392</v>
      </c>
      <c r="N635" s="25" t="s">
        <v>1418</v>
      </c>
      <c r="O635" s="25">
        <v>0</v>
      </c>
      <c r="P635" s="25" t="s">
        <v>6393</v>
      </c>
      <c r="Q635" s="28" t="s">
        <v>0</v>
      </c>
      <c r="R635" s="29" t="s">
        <v>1721</v>
      </c>
      <c r="S635" s="27" t="s">
        <v>1722</v>
      </c>
      <c r="T635" s="27" t="s">
        <v>1723</v>
      </c>
      <c r="U635" s="28" t="s">
        <v>279</v>
      </c>
      <c r="V635" s="26" t="s">
        <v>273</v>
      </c>
      <c r="W635" s="26" t="s">
        <v>621</v>
      </c>
      <c r="X635" s="26" t="s">
        <v>411</v>
      </c>
      <c r="Y635" s="37" t="s">
        <v>27</v>
      </c>
      <c r="Z635" s="37" t="s">
        <v>94</v>
      </c>
      <c r="AA635" s="37" t="s">
        <v>97</v>
      </c>
      <c r="AB635" s="30">
        <v>500</v>
      </c>
      <c r="AC635" s="30">
        <v>2800</v>
      </c>
      <c r="AD635" s="31">
        <v>-2300</v>
      </c>
      <c r="AE635" s="30">
        <v>188.09999999999997</v>
      </c>
      <c r="AF635" s="30">
        <v>188.09999999999997</v>
      </c>
      <c r="AG635" s="32">
        <v>311.90000000000003</v>
      </c>
      <c r="AH635" s="30">
        <v>188.09999999999997</v>
      </c>
      <c r="AI635" s="10" t="s">
        <v>573</v>
      </c>
      <c r="AJ635" s="30">
        <v>0</v>
      </c>
      <c r="AK635" s="30">
        <v>26.9</v>
      </c>
      <c r="AL635" s="30">
        <v>0</v>
      </c>
      <c r="AM635" s="30">
        <v>53.8</v>
      </c>
      <c r="AN635" s="30">
        <v>41.7</v>
      </c>
      <c r="AO635" s="30">
        <v>0</v>
      </c>
      <c r="AP635" s="30">
        <v>65.699999999999989</v>
      </c>
      <c r="AQ635" s="30">
        <v>0</v>
      </c>
      <c r="AR635" s="30">
        <v>0</v>
      </c>
      <c r="AS635" s="30">
        <v>0</v>
      </c>
      <c r="AT635" s="30">
        <v>0</v>
      </c>
      <c r="AU635" s="121">
        <v>0</v>
      </c>
      <c r="AV635" s="129" t="s">
        <v>1011</v>
      </c>
      <c r="AW635" s="129" t="s">
        <v>1011</v>
      </c>
      <c r="AX635" s="129" t="s">
        <v>23</v>
      </c>
    </row>
    <row r="636" spans="1:50" ht="24" x14ac:dyDescent="0.25">
      <c r="A636" s="120">
        <v>46048.208333333489</v>
      </c>
      <c r="B636" s="28" t="s">
        <v>552</v>
      </c>
      <c r="C636" s="25" t="s">
        <v>427</v>
      </c>
      <c r="D636" s="25" t="s">
        <v>430</v>
      </c>
      <c r="E636" s="25" t="s">
        <v>423</v>
      </c>
      <c r="F636" s="29" t="s">
        <v>243</v>
      </c>
      <c r="G636" s="29" t="s">
        <v>19</v>
      </c>
      <c r="H636" s="29" t="s">
        <v>23</v>
      </c>
      <c r="I636" s="29" t="s">
        <v>269</v>
      </c>
      <c r="J636" s="29" t="s">
        <v>868</v>
      </c>
      <c r="K636" s="25" t="s">
        <v>285</v>
      </c>
      <c r="L636" s="25" t="s">
        <v>1720</v>
      </c>
      <c r="M636" s="25" t="s">
        <v>6392</v>
      </c>
      <c r="N636" s="25" t="s">
        <v>1418</v>
      </c>
      <c r="O636" s="25">
        <v>0</v>
      </c>
      <c r="P636" s="25" t="s">
        <v>6393</v>
      </c>
      <c r="Q636" s="28" t="s">
        <v>0</v>
      </c>
      <c r="R636" s="29" t="s">
        <v>1721</v>
      </c>
      <c r="S636" s="27" t="s">
        <v>1722</v>
      </c>
      <c r="T636" s="27" t="s">
        <v>1723</v>
      </c>
      <c r="U636" s="28" t="s">
        <v>293</v>
      </c>
      <c r="V636" s="26" t="s">
        <v>285</v>
      </c>
      <c r="W636" s="26" t="s">
        <v>630</v>
      </c>
      <c r="X636" s="26" t="s">
        <v>411</v>
      </c>
      <c r="Y636" s="37" t="s">
        <v>28</v>
      </c>
      <c r="Z636" s="37" t="s">
        <v>178</v>
      </c>
      <c r="AA636" s="37" t="s">
        <v>177</v>
      </c>
      <c r="AB636" s="30">
        <v>800</v>
      </c>
      <c r="AC636" s="30">
        <v>200</v>
      </c>
      <c r="AD636" s="31">
        <v>600</v>
      </c>
      <c r="AE636" s="30">
        <v>143</v>
      </c>
      <c r="AF636" s="30">
        <v>143</v>
      </c>
      <c r="AG636" s="32">
        <v>657</v>
      </c>
      <c r="AH636" s="30">
        <v>143</v>
      </c>
      <c r="AI636" s="10" t="s">
        <v>573</v>
      </c>
      <c r="AJ636" s="30">
        <v>0</v>
      </c>
      <c r="AK636" s="30">
        <v>0</v>
      </c>
      <c r="AL636" s="30">
        <v>113</v>
      </c>
      <c r="AM636" s="30">
        <v>0</v>
      </c>
      <c r="AN636" s="30">
        <v>0</v>
      </c>
      <c r="AO636" s="30">
        <v>30</v>
      </c>
      <c r="AP636" s="30">
        <v>0</v>
      </c>
      <c r="AQ636" s="30">
        <v>0</v>
      </c>
      <c r="AR636" s="30">
        <v>0</v>
      </c>
      <c r="AS636" s="30">
        <v>0</v>
      </c>
      <c r="AT636" s="30">
        <v>0</v>
      </c>
      <c r="AU636" s="121">
        <v>0</v>
      </c>
      <c r="AV636" s="129" t="s">
        <v>920</v>
      </c>
      <c r="AW636" s="129" t="s">
        <v>785</v>
      </c>
      <c r="AX636" s="129" t="s">
        <v>23</v>
      </c>
    </row>
    <row r="637" spans="1:50" ht="24" x14ac:dyDescent="0.25">
      <c r="A637" s="120">
        <v>46048.208333333489</v>
      </c>
      <c r="B637" s="28" t="s">
        <v>552</v>
      </c>
      <c r="C637" s="25" t="s">
        <v>427</v>
      </c>
      <c r="D637" s="25" t="s">
        <v>430</v>
      </c>
      <c r="E637" s="25" t="s">
        <v>423</v>
      </c>
      <c r="F637" s="29" t="s">
        <v>243</v>
      </c>
      <c r="G637" s="29" t="s">
        <v>19</v>
      </c>
      <c r="H637" s="29" t="s">
        <v>23</v>
      </c>
      <c r="I637" s="29" t="s">
        <v>579</v>
      </c>
      <c r="J637" s="29" t="s">
        <v>868</v>
      </c>
      <c r="K637" s="25" t="s">
        <v>285</v>
      </c>
      <c r="L637" s="25" t="s">
        <v>1720</v>
      </c>
      <c r="M637" s="25" t="s">
        <v>6392</v>
      </c>
      <c r="N637" s="25" t="s">
        <v>1418</v>
      </c>
      <c r="O637" s="25">
        <v>0</v>
      </c>
      <c r="P637" s="25" t="s">
        <v>6393</v>
      </c>
      <c r="Q637" s="28" t="s">
        <v>0</v>
      </c>
      <c r="R637" s="29" t="s">
        <v>1721</v>
      </c>
      <c r="S637" s="27" t="s">
        <v>1722</v>
      </c>
      <c r="T637" s="27" t="s">
        <v>1723</v>
      </c>
      <c r="U637" s="28" t="s">
        <v>293</v>
      </c>
      <c r="V637" s="26" t="s">
        <v>285</v>
      </c>
      <c r="W637" s="26" t="s">
        <v>630</v>
      </c>
      <c r="X637" s="26" t="s">
        <v>411</v>
      </c>
      <c r="Y637" s="37" t="s">
        <v>25</v>
      </c>
      <c r="Z637" s="37" t="s">
        <v>92</v>
      </c>
      <c r="AA637" s="37" t="s">
        <v>95</v>
      </c>
      <c r="AB637" s="30">
        <v>200</v>
      </c>
      <c r="AC637" s="30">
        <v>1100</v>
      </c>
      <c r="AD637" s="31">
        <v>-900</v>
      </c>
      <c r="AE637" s="30">
        <v>0</v>
      </c>
      <c r="AF637" s="30">
        <v>0</v>
      </c>
      <c r="AG637" s="32">
        <v>200</v>
      </c>
      <c r="AH637" s="30">
        <v>0</v>
      </c>
      <c r="AI637" s="10" t="s">
        <v>573</v>
      </c>
      <c r="AJ637" s="30">
        <v>0</v>
      </c>
      <c r="AK637" s="30">
        <v>0</v>
      </c>
      <c r="AL637" s="30">
        <v>0</v>
      </c>
      <c r="AM637" s="30">
        <v>0</v>
      </c>
      <c r="AN637" s="30">
        <v>0</v>
      </c>
      <c r="AO637" s="30">
        <v>0</v>
      </c>
      <c r="AP637" s="30">
        <v>0</v>
      </c>
      <c r="AQ637" s="30">
        <v>0</v>
      </c>
      <c r="AR637" s="30">
        <v>0</v>
      </c>
      <c r="AS637" s="30">
        <v>0</v>
      </c>
      <c r="AT637" s="30">
        <v>0</v>
      </c>
      <c r="AU637" s="121">
        <v>0</v>
      </c>
      <c r="AV637" s="129" t="s">
        <v>1011</v>
      </c>
      <c r="AW637" s="129" t="s">
        <v>1011</v>
      </c>
      <c r="AX637" s="129" t="s">
        <v>23</v>
      </c>
    </row>
    <row r="638" spans="1:50" ht="24" x14ac:dyDescent="0.25">
      <c r="A638" s="120">
        <v>46048.208333333489</v>
      </c>
      <c r="B638" s="28" t="s">
        <v>552</v>
      </c>
      <c r="C638" s="25" t="s">
        <v>427</v>
      </c>
      <c r="D638" s="25" t="s">
        <v>430</v>
      </c>
      <c r="E638" s="25" t="s">
        <v>423</v>
      </c>
      <c r="F638" s="29" t="s">
        <v>243</v>
      </c>
      <c r="G638" s="29" t="s">
        <v>19</v>
      </c>
      <c r="H638" s="29" t="s">
        <v>23</v>
      </c>
      <c r="I638" s="29" t="s">
        <v>579</v>
      </c>
      <c r="J638" s="29" t="s">
        <v>868</v>
      </c>
      <c r="K638" s="25" t="s">
        <v>285</v>
      </c>
      <c r="L638" s="25" t="s">
        <v>1720</v>
      </c>
      <c r="M638" s="25" t="s">
        <v>6392</v>
      </c>
      <c r="N638" s="25" t="s">
        <v>1418</v>
      </c>
      <c r="O638" s="25">
        <v>0</v>
      </c>
      <c r="P638" s="25" t="s">
        <v>6393</v>
      </c>
      <c r="Q638" s="28" t="s">
        <v>0</v>
      </c>
      <c r="R638" s="29" t="s">
        <v>1721</v>
      </c>
      <c r="S638" s="27" t="s">
        <v>1722</v>
      </c>
      <c r="T638" s="27" t="s">
        <v>1723</v>
      </c>
      <c r="U638" s="28" t="s">
        <v>293</v>
      </c>
      <c r="V638" s="26" t="s">
        <v>285</v>
      </c>
      <c r="W638" s="26" t="s">
        <v>630</v>
      </c>
      <c r="X638" s="26" t="s">
        <v>411</v>
      </c>
      <c r="Y638" s="37" t="s">
        <v>26</v>
      </c>
      <c r="Z638" s="37" t="s">
        <v>93</v>
      </c>
      <c r="AA638" s="37" t="s">
        <v>96</v>
      </c>
      <c r="AB638" s="30">
        <v>3100</v>
      </c>
      <c r="AC638" s="30">
        <v>600</v>
      </c>
      <c r="AD638" s="31">
        <v>2500</v>
      </c>
      <c r="AE638" s="30">
        <v>1520</v>
      </c>
      <c r="AF638" s="30">
        <v>1520</v>
      </c>
      <c r="AG638" s="32">
        <v>1580</v>
      </c>
      <c r="AH638" s="30">
        <v>1520</v>
      </c>
      <c r="AI638" s="10" t="s">
        <v>573</v>
      </c>
      <c r="AJ638" s="30">
        <v>0</v>
      </c>
      <c r="AK638" s="30">
        <v>0</v>
      </c>
      <c r="AL638" s="30">
        <v>0</v>
      </c>
      <c r="AM638" s="30">
        <v>0</v>
      </c>
      <c r="AN638" s="30">
        <v>380</v>
      </c>
      <c r="AO638" s="30">
        <v>1140</v>
      </c>
      <c r="AP638" s="30">
        <v>0</v>
      </c>
      <c r="AQ638" s="30">
        <v>0</v>
      </c>
      <c r="AR638" s="30">
        <v>0</v>
      </c>
      <c r="AS638" s="30">
        <v>0</v>
      </c>
      <c r="AT638" s="30">
        <v>0</v>
      </c>
      <c r="AU638" s="121">
        <v>0</v>
      </c>
      <c r="AV638" s="129" t="s">
        <v>920</v>
      </c>
      <c r="AW638" s="129" t="s">
        <v>785</v>
      </c>
      <c r="AX638" s="129" t="s">
        <v>23</v>
      </c>
    </row>
    <row r="639" spans="1:50" ht="24" x14ac:dyDescent="0.25">
      <c r="A639" s="120">
        <v>46048.208333333489</v>
      </c>
      <c r="B639" s="28" t="s">
        <v>552</v>
      </c>
      <c r="C639" s="25" t="s">
        <v>427</v>
      </c>
      <c r="D639" s="25" t="s">
        <v>430</v>
      </c>
      <c r="E639" s="25" t="s">
        <v>423</v>
      </c>
      <c r="F639" s="29" t="s">
        <v>243</v>
      </c>
      <c r="G639" s="29" t="s">
        <v>19</v>
      </c>
      <c r="H639" s="29" t="s">
        <v>23</v>
      </c>
      <c r="I639" s="29" t="s">
        <v>579</v>
      </c>
      <c r="J639" s="29" t="s">
        <v>868</v>
      </c>
      <c r="K639" s="25" t="s">
        <v>285</v>
      </c>
      <c r="L639" s="25" t="s">
        <v>1720</v>
      </c>
      <c r="M639" s="25" t="s">
        <v>6392</v>
      </c>
      <c r="N639" s="25" t="s">
        <v>1418</v>
      </c>
      <c r="O639" s="25">
        <v>0</v>
      </c>
      <c r="P639" s="25" t="s">
        <v>6393</v>
      </c>
      <c r="Q639" s="28" t="s">
        <v>0</v>
      </c>
      <c r="R639" s="29" t="s">
        <v>1721</v>
      </c>
      <c r="S639" s="27" t="s">
        <v>1722</v>
      </c>
      <c r="T639" s="27" t="s">
        <v>1723</v>
      </c>
      <c r="U639" s="28" t="s">
        <v>293</v>
      </c>
      <c r="V639" s="26" t="s">
        <v>285</v>
      </c>
      <c r="W639" s="26" t="s">
        <v>630</v>
      </c>
      <c r="X639" s="26" t="s">
        <v>411</v>
      </c>
      <c r="Y639" s="37" t="s">
        <v>24</v>
      </c>
      <c r="Z639" s="37" t="s">
        <v>66</v>
      </c>
      <c r="AA639" s="37" t="s">
        <v>67</v>
      </c>
      <c r="AB639" s="30">
        <v>3000</v>
      </c>
      <c r="AC639" s="30">
        <v>800</v>
      </c>
      <c r="AD639" s="31">
        <v>2200</v>
      </c>
      <c r="AE639" s="30">
        <v>2902.08</v>
      </c>
      <c r="AF639" s="30">
        <v>2902.08</v>
      </c>
      <c r="AG639" s="32">
        <v>97.920000000000073</v>
      </c>
      <c r="AH639" s="30">
        <v>2902.08</v>
      </c>
      <c r="AI639" s="10" t="s">
        <v>573</v>
      </c>
      <c r="AJ639" s="30">
        <v>0</v>
      </c>
      <c r="AK639" s="30">
        <v>639.01</v>
      </c>
      <c r="AL639" s="30">
        <v>636.79999999999995</v>
      </c>
      <c r="AM639" s="30">
        <v>1041.68</v>
      </c>
      <c r="AN639" s="30">
        <v>80</v>
      </c>
      <c r="AO639" s="30">
        <v>504.59</v>
      </c>
      <c r="AP639" s="30">
        <v>0</v>
      </c>
      <c r="AQ639" s="30">
        <v>0</v>
      </c>
      <c r="AR639" s="30">
        <v>0</v>
      </c>
      <c r="AS639" s="30">
        <v>0</v>
      </c>
      <c r="AT639" s="30">
        <v>0</v>
      </c>
      <c r="AU639" s="121">
        <v>0</v>
      </c>
      <c r="AV639" s="129" t="s">
        <v>920</v>
      </c>
      <c r="AW639" s="129" t="s">
        <v>785</v>
      </c>
      <c r="AX639" s="129" t="s">
        <v>23</v>
      </c>
    </row>
    <row r="640" spans="1:50" ht="24" x14ac:dyDescent="0.25">
      <c r="A640" s="120">
        <v>46048.208333333489</v>
      </c>
      <c r="B640" s="28" t="s">
        <v>552</v>
      </c>
      <c r="C640" s="25" t="s">
        <v>427</v>
      </c>
      <c r="D640" s="25" t="s">
        <v>430</v>
      </c>
      <c r="E640" s="25" t="s">
        <v>423</v>
      </c>
      <c r="F640" s="29" t="s">
        <v>243</v>
      </c>
      <c r="G640" s="29" t="s">
        <v>19</v>
      </c>
      <c r="H640" s="29" t="s">
        <v>23</v>
      </c>
      <c r="I640" s="29" t="s">
        <v>579</v>
      </c>
      <c r="J640" s="29" t="s">
        <v>868</v>
      </c>
      <c r="K640" s="25" t="s">
        <v>285</v>
      </c>
      <c r="L640" s="25" t="s">
        <v>1720</v>
      </c>
      <c r="M640" s="25" t="s">
        <v>6392</v>
      </c>
      <c r="N640" s="25" t="s">
        <v>1418</v>
      </c>
      <c r="O640" s="25">
        <v>0</v>
      </c>
      <c r="P640" s="25" t="s">
        <v>6393</v>
      </c>
      <c r="Q640" s="28" t="s">
        <v>0</v>
      </c>
      <c r="R640" s="29" t="s">
        <v>1721</v>
      </c>
      <c r="S640" s="27" t="s">
        <v>1722</v>
      </c>
      <c r="T640" s="27" t="s">
        <v>1723</v>
      </c>
      <c r="U640" s="28" t="s">
        <v>293</v>
      </c>
      <c r="V640" s="26" t="s">
        <v>285</v>
      </c>
      <c r="W640" s="26" t="s">
        <v>630</v>
      </c>
      <c r="X640" s="26" t="s">
        <v>411</v>
      </c>
      <c r="Y640" s="37" t="s">
        <v>113</v>
      </c>
      <c r="Z640" s="37" t="s">
        <v>115</v>
      </c>
      <c r="AA640" s="37" t="s">
        <v>114</v>
      </c>
      <c r="AB640" s="30">
        <v>1100</v>
      </c>
      <c r="AC640" s="30">
        <v>3100</v>
      </c>
      <c r="AD640" s="31">
        <v>-2000</v>
      </c>
      <c r="AE640" s="30">
        <v>0</v>
      </c>
      <c r="AF640" s="30">
        <v>0</v>
      </c>
      <c r="AG640" s="32">
        <v>1100</v>
      </c>
      <c r="AH640" s="30">
        <v>0</v>
      </c>
      <c r="AI640" s="10" t="s">
        <v>573</v>
      </c>
      <c r="AJ640" s="30">
        <v>0</v>
      </c>
      <c r="AK640" s="30">
        <v>0</v>
      </c>
      <c r="AL640" s="30">
        <v>0</v>
      </c>
      <c r="AM640" s="30">
        <v>0</v>
      </c>
      <c r="AN640" s="30">
        <v>0</v>
      </c>
      <c r="AO640" s="30">
        <v>0</v>
      </c>
      <c r="AP640" s="30">
        <v>0</v>
      </c>
      <c r="AQ640" s="30">
        <v>0</v>
      </c>
      <c r="AR640" s="30">
        <v>0</v>
      </c>
      <c r="AS640" s="30">
        <v>0</v>
      </c>
      <c r="AT640" s="30">
        <v>0</v>
      </c>
      <c r="AU640" s="121">
        <v>0</v>
      </c>
      <c r="AV640" s="129" t="s">
        <v>1011</v>
      </c>
      <c r="AW640" s="129" t="s">
        <v>1011</v>
      </c>
      <c r="AX640" s="129" t="s">
        <v>23</v>
      </c>
    </row>
    <row r="641" spans="1:50" ht="24" x14ac:dyDescent="0.25">
      <c r="A641" s="120">
        <v>46048.208333333489</v>
      </c>
      <c r="B641" s="28" t="s">
        <v>552</v>
      </c>
      <c r="C641" s="25" t="s">
        <v>427</v>
      </c>
      <c r="D641" s="25" t="s">
        <v>430</v>
      </c>
      <c r="E641" s="25" t="s">
        <v>423</v>
      </c>
      <c r="F641" s="29" t="s">
        <v>243</v>
      </c>
      <c r="G641" s="29" t="s">
        <v>19</v>
      </c>
      <c r="H641" s="29" t="s">
        <v>23</v>
      </c>
      <c r="I641" s="29" t="s">
        <v>579</v>
      </c>
      <c r="J641" s="29" t="s">
        <v>868</v>
      </c>
      <c r="K641" s="25" t="s">
        <v>285</v>
      </c>
      <c r="L641" s="25" t="s">
        <v>1720</v>
      </c>
      <c r="M641" s="25" t="s">
        <v>6392</v>
      </c>
      <c r="N641" s="25" t="s">
        <v>1418</v>
      </c>
      <c r="O641" s="25">
        <v>0</v>
      </c>
      <c r="P641" s="25" t="s">
        <v>6393</v>
      </c>
      <c r="Q641" s="28" t="s">
        <v>0</v>
      </c>
      <c r="R641" s="29" t="s">
        <v>1721</v>
      </c>
      <c r="S641" s="27" t="s">
        <v>1722</v>
      </c>
      <c r="T641" s="27" t="s">
        <v>1723</v>
      </c>
      <c r="U641" s="28" t="s">
        <v>293</v>
      </c>
      <c r="V641" s="26" t="s">
        <v>285</v>
      </c>
      <c r="W641" s="26" t="s">
        <v>630</v>
      </c>
      <c r="X641" s="26" t="s">
        <v>411</v>
      </c>
      <c r="Y641" s="37" t="s">
        <v>27</v>
      </c>
      <c r="Z641" s="37" t="s">
        <v>94</v>
      </c>
      <c r="AA641" s="37" t="s">
        <v>97</v>
      </c>
      <c r="AB641" s="30">
        <v>600</v>
      </c>
      <c r="AC641" s="30">
        <v>3000</v>
      </c>
      <c r="AD641" s="31">
        <v>-2400</v>
      </c>
      <c r="AE641" s="30">
        <v>15.2</v>
      </c>
      <c r="AF641" s="30">
        <v>15.2</v>
      </c>
      <c r="AG641" s="32">
        <v>584.79999999999995</v>
      </c>
      <c r="AH641" s="30">
        <v>15.2</v>
      </c>
      <c r="AI641" s="10" t="s">
        <v>573</v>
      </c>
      <c r="AJ641" s="30">
        <v>0</v>
      </c>
      <c r="AK641" s="30">
        <v>0</v>
      </c>
      <c r="AL641" s="30">
        <v>0</v>
      </c>
      <c r="AM641" s="30">
        <v>0</v>
      </c>
      <c r="AN641" s="30">
        <v>0</v>
      </c>
      <c r="AO641" s="30">
        <v>15.2</v>
      </c>
      <c r="AP641" s="30">
        <v>0</v>
      </c>
      <c r="AQ641" s="30">
        <v>0</v>
      </c>
      <c r="AR641" s="30">
        <v>0</v>
      </c>
      <c r="AS641" s="30">
        <v>0</v>
      </c>
      <c r="AT641" s="30">
        <v>0</v>
      </c>
      <c r="AU641" s="121">
        <v>0</v>
      </c>
      <c r="AV641" s="129" t="s">
        <v>1011</v>
      </c>
      <c r="AW641" s="129" t="s">
        <v>1011</v>
      </c>
      <c r="AX641" s="129" t="s">
        <v>23</v>
      </c>
    </row>
    <row r="642" spans="1:50" ht="24" x14ac:dyDescent="0.25">
      <c r="A642" s="120">
        <v>46048.208333333489</v>
      </c>
      <c r="B642" s="28" t="s">
        <v>552</v>
      </c>
      <c r="C642" s="25" t="s">
        <v>427</v>
      </c>
      <c r="D642" s="25" t="s">
        <v>430</v>
      </c>
      <c r="E642" s="25" t="s">
        <v>423</v>
      </c>
      <c r="F642" s="29" t="s">
        <v>243</v>
      </c>
      <c r="G642" s="29" t="s">
        <v>19</v>
      </c>
      <c r="H642" s="29" t="s">
        <v>23</v>
      </c>
      <c r="I642" s="29" t="s">
        <v>269</v>
      </c>
      <c r="J642" s="29" t="s">
        <v>868</v>
      </c>
      <c r="K642" s="25" t="s">
        <v>453</v>
      </c>
      <c r="L642" s="25" t="s">
        <v>1720</v>
      </c>
      <c r="M642" s="25" t="s">
        <v>6392</v>
      </c>
      <c r="N642" s="25" t="s">
        <v>1418</v>
      </c>
      <c r="O642" s="25">
        <v>0</v>
      </c>
      <c r="P642" s="25" t="s">
        <v>6393</v>
      </c>
      <c r="Q642" s="28" t="s">
        <v>0</v>
      </c>
      <c r="R642" s="29" t="s">
        <v>1721</v>
      </c>
      <c r="S642" s="27" t="s">
        <v>1722</v>
      </c>
      <c r="T642" s="27" t="s">
        <v>1723</v>
      </c>
      <c r="U642" s="28" t="s">
        <v>294</v>
      </c>
      <c r="V642" s="26" t="s">
        <v>453</v>
      </c>
      <c r="W642" s="26" t="s">
        <v>631</v>
      </c>
      <c r="X642" s="26" t="s">
        <v>411</v>
      </c>
      <c r="Y642" s="37" t="s">
        <v>28</v>
      </c>
      <c r="Z642" s="37" t="s">
        <v>178</v>
      </c>
      <c r="AA642" s="37" t="s">
        <v>177</v>
      </c>
      <c r="AB642" s="30">
        <v>1200</v>
      </c>
      <c r="AC642" s="30">
        <v>1200</v>
      </c>
      <c r="AD642" s="31">
        <v>0</v>
      </c>
      <c r="AE642" s="30">
        <v>831</v>
      </c>
      <c r="AF642" s="30">
        <v>831</v>
      </c>
      <c r="AG642" s="32">
        <v>369</v>
      </c>
      <c r="AH642" s="30">
        <v>831</v>
      </c>
      <c r="AI642" s="10" t="s">
        <v>573</v>
      </c>
      <c r="AJ642" s="30">
        <v>0</v>
      </c>
      <c r="AK642" s="30">
        <v>0</v>
      </c>
      <c r="AL642" s="30">
        <v>0</v>
      </c>
      <c r="AM642" s="30">
        <v>530</v>
      </c>
      <c r="AN642" s="30">
        <v>296</v>
      </c>
      <c r="AO642" s="30">
        <v>0</v>
      </c>
      <c r="AP642" s="30">
        <v>5</v>
      </c>
      <c r="AQ642" s="30">
        <v>0</v>
      </c>
      <c r="AR642" s="30">
        <v>0</v>
      </c>
      <c r="AS642" s="30">
        <v>0</v>
      </c>
      <c r="AT642" s="30">
        <v>0</v>
      </c>
      <c r="AU642" s="121">
        <v>0</v>
      </c>
      <c r="AV642" s="129" t="s">
        <v>784</v>
      </c>
      <c r="AW642" s="129" t="s">
        <v>785</v>
      </c>
      <c r="AX642" s="129" t="s">
        <v>23</v>
      </c>
    </row>
    <row r="643" spans="1:50" ht="24" x14ac:dyDescent="0.25">
      <c r="A643" s="120">
        <v>46048.208333333489</v>
      </c>
      <c r="B643" s="28" t="s">
        <v>552</v>
      </c>
      <c r="C643" s="25" t="s">
        <v>427</v>
      </c>
      <c r="D643" s="25" t="s">
        <v>430</v>
      </c>
      <c r="E643" s="25" t="s">
        <v>423</v>
      </c>
      <c r="F643" s="29" t="s">
        <v>243</v>
      </c>
      <c r="G643" s="29" t="s">
        <v>19</v>
      </c>
      <c r="H643" s="29" t="s">
        <v>23</v>
      </c>
      <c r="I643" s="29" t="s">
        <v>579</v>
      </c>
      <c r="J643" s="29" t="s">
        <v>868</v>
      </c>
      <c r="K643" s="25" t="s">
        <v>453</v>
      </c>
      <c r="L643" s="25" t="s">
        <v>1720</v>
      </c>
      <c r="M643" s="25" t="s">
        <v>6392</v>
      </c>
      <c r="N643" s="25" t="s">
        <v>1418</v>
      </c>
      <c r="O643" s="25">
        <v>0</v>
      </c>
      <c r="P643" s="25" t="s">
        <v>6393</v>
      </c>
      <c r="Q643" s="28" t="s">
        <v>0</v>
      </c>
      <c r="R643" s="29" t="s">
        <v>1721</v>
      </c>
      <c r="S643" s="27" t="s">
        <v>1722</v>
      </c>
      <c r="T643" s="27" t="s">
        <v>1723</v>
      </c>
      <c r="U643" s="28" t="s">
        <v>294</v>
      </c>
      <c r="V643" s="26" t="s">
        <v>453</v>
      </c>
      <c r="W643" s="26" t="s">
        <v>631</v>
      </c>
      <c r="X643" s="26" t="s">
        <v>411</v>
      </c>
      <c r="Y643" s="37" t="s">
        <v>25</v>
      </c>
      <c r="Z643" s="37" t="s">
        <v>92</v>
      </c>
      <c r="AA643" s="37" t="s">
        <v>95</v>
      </c>
      <c r="AB643" s="30">
        <v>400</v>
      </c>
      <c r="AC643" s="30">
        <v>400</v>
      </c>
      <c r="AD643" s="31">
        <v>0</v>
      </c>
      <c r="AE643" s="30">
        <v>120</v>
      </c>
      <c r="AF643" s="30">
        <v>120</v>
      </c>
      <c r="AG643" s="32">
        <v>280</v>
      </c>
      <c r="AH643" s="30">
        <v>120</v>
      </c>
      <c r="AI643" s="10" t="s">
        <v>573</v>
      </c>
      <c r="AJ643" s="30">
        <v>0</v>
      </c>
      <c r="AK643" s="30">
        <v>0</v>
      </c>
      <c r="AL643" s="30">
        <v>0</v>
      </c>
      <c r="AM643" s="30">
        <v>120</v>
      </c>
      <c r="AN643" s="30">
        <v>0</v>
      </c>
      <c r="AO643" s="30">
        <v>0</v>
      </c>
      <c r="AP643" s="30">
        <v>0</v>
      </c>
      <c r="AQ643" s="30">
        <v>0</v>
      </c>
      <c r="AR643" s="30">
        <v>0</v>
      </c>
      <c r="AS643" s="30">
        <v>0</v>
      </c>
      <c r="AT643" s="30">
        <v>0</v>
      </c>
      <c r="AU643" s="121">
        <v>0</v>
      </c>
      <c r="AV643" s="129" t="s">
        <v>784</v>
      </c>
      <c r="AW643" s="129" t="s">
        <v>785</v>
      </c>
      <c r="AX643" s="129" t="s">
        <v>23</v>
      </c>
    </row>
    <row r="644" spans="1:50" ht="24" x14ac:dyDescent="0.25">
      <c r="A644" s="120">
        <v>46048.208333333489</v>
      </c>
      <c r="B644" s="28" t="s">
        <v>552</v>
      </c>
      <c r="C644" s="25" t="s">
        <v>427</v>
      </c>
      <c r="D644" s="25" t="s">
        <v>430</v>
      </c>
      <c r="E644" s="25" t="s">
        <v>423</v>
      </c>
      <c r="F644" s="29" t="s">
        <v>243</v>
      </c>
      <c r="G644" s="29" t="s">
        <v>19</v>
      </c>
      <c r="H644" s="29" t="s">
        <v>23</v>
      </c>
      <c r="I644" s="29" t="s">
        <v>579</v>
      </c>
      <c r="J644" s="29" t="s">
        <v>868</v>
      </c>
      <c r="K644" s="25" t="s">
        <v>453</v>
      </c>
      <c r="L644" s="25" t="s">
        <v>1720</v>
      </c>
      <c r="M644" s="25" t="s">
        <v>6392</v>
      </c>
      <c r="N644" s="25" t="s">
        <v>1418</v>
      </c>
      <c r="O644" s="25">
        <v>0</v>
      </c>
      <c r="P644" s="25" t="s">
        <v>6393</v>
      </c>
      <c r="Q644" s="28" t="s">
        <v>0</v>
      </c>
      <c r="R644" s="29" t="s">
        <v>1721</v>
      </c>
      <c r="S644" s="27" t="s">
        <v>1722</v>
      </c>
      <c r="T644" s="27" t="s">
        <v>1723</v>
      </c>
      <c r="U644" s="28" t="s">
        <v>294</v>
      </c>
      <c r="V644" s="26" t="s">
        <v>453</v>
      </c>
      <c r="W644" s="26" t="s">
        <v>631</v>
      </c>
      <c r="X644" s="26" t="s">
        <v>411</v>
      </c>
      <c r="Y644" s="37" t="s">
        <v>26</v>
      </c>
      <c r="Z644" s="37" t="s">
        <v>93</v>
      </c>
      <c r="AA644" s="37" t="s">
        <v>96</v>
      </c>
      <c r="AB644" s="30">
        <v>750</v>
      </c>
      <c r="AC644" s="30">
        <v>200</v>
      </c>
      <c r="AD644" s="31">
        <v>550</v>
      </c>
      <c r="AE644" s="30">
        <v>400</v>
      </c>
      <c r="AF644" s="30">
        <v>400</v>
      </c>
      <c r="AG644" s="32">
        <v>350</v>
      </c>
      <c r="AH644" s="30">
        <v>400</v>
      </c>
      <c r="AI644" s="10" t="s">
        <v>573</v>
      </c>
      <c r="AJ644" s="30">
        <v>0</v>
      </c>
      <c r="AK644" s="30">
        <v>0</v>
      </c>
      <c r="AL644" s="30">
        <v>0</v>
      </c>
      <c r="AM644" s="30">
        <v>400</v>
      </c>
      <c r="AN644" s="30">
        <v>0</v>
      </c>
      <c r="AO644" s="30">
        <v>0</v>
      </c>
      <c r="AP644" s="30">
        <v>0</v>
      </c>
      <c r="AQ644" s="30">
        <v>0</v>
      </c>
      <c r="AR644" s="30">
        <v>0</v>
      </c>
      <c r="AS644" s="30">
        <v>0</v>
      </c>
      <c r="AT644" s="30">
        <v>0</v>
      </c>
      <c r="AU644" s="121">
        <v>0</v>
      </c>
      <c r="AV644" s="129" t="s">
        <v>920</v>
      </c>
      <c r="AW644" s="129" t="s">
        <v>785</v>
      </c>
      <c r="AX644" s="129" t="s">
        <v>23</v>
      </c>
    </row>
    <row r="645" spans="1:50" ht="24" x14ac:dyDescent="0.25">
      <c r="A645" s="120">
        <v>46048.208333333489</v>
      </c>
      <c r="B645" s="28" t="s">
        <v>552</v>
      </c>
      <c r="C645" s="25" t="s">
        <v>427</v>
      </c>
      <c r="D645" s="25" t="s">
        <v>430</v>
      </c>
      <c r="E645" s="25" t="s">
        <v>423</v>
      </c>
      <c r="F645" s="29" t="s">
        <v>243</v>
      </c>
      <c r="G645" s="29" t="s">
        <v>19</v>
      </c>
      <c r="H645" s="29" t="s">
        <v>23</v>
      </c>
      <c r="I645" s="29" t="s">
        <v>579</v>
      </c>
      <c r="J645" s="29" t="s">
        <v>868</v>
      </c>
      <c r="K645" s="25" t="s">
        <v>453</v>
      </c>
      <c r="L645" s="25" t="s">
        <v>1720</v>
      </c>
      <c r="M645" s="25" t="s">
        <v>6392</v>
      </c>
      <c r="N645" s="25" t="s">
        <v>1418</v>
      </c>
      <c r="O645" s="25">
        <v>0</v>
      </c>
      <c r="P645" s="25" t="s">
        <v>6393</v>
      </c>
      <c r="Q645" s="28" t="s">
        <v>0</v>
      </c>
      <c r="R645" s="29" t="s">
        <v>1721</v>
      </c>
      <c r="S645" s="27" t="s">
        <v>1722</v>
      </c>
      <c r="T645" s="27" t="s">
        <v>1723</v>
      </c>
      <c r="U645" s="28" t="s">
        <v>294</v>
      </c>
      <c r="V645" s="26" t="s">
        <v>453</v>
      </c>
      <c r="W645" s="26" t="s">
        <v>631</v>
      </c>
      <c r="X645" s="26" t="s">
        <v>411</v>
      </c>
      <c r="Y645" s="37" t="s">
        <v>24</v>
      </c>
      <c r="Z645" s="37" t="s">
        <v>66</v>
      </c>
      <c r="AA645" s="37" t="s">
        <v>67</v>
      </c>
      <c r="AB645" s="30">
        <v>100</v>
      </c>
      <c r="AC645" s="30">
        <v>100</v>
      </c>
      <c r="AD645" s="31">
        <v>0</v>
      </c>
      <c r="AE645" s="30">
        <v>1988.0299999999997</v>
      </c>
      <c r="AF645" s="30">
        <v>1988.0299999999997</v>
      </c>
      <c r="AG645" s="32">
        <v>-1888.0299999999997</v>
      </c>
      <c r="AH645" s="30">
        <v>1988.0299999999997</v>
      </c>
      <c r="AI645" s="10" t="s">
        <v>573</v>
      </c>
      <c r="AJ645" s="30">
        <v>0</v>
      </c>
      <c r="AK645" s="30">
        <v>0</v>
      </c>
      <c r="AL645" s="30">
        <v>0</v>
      </c>
      <c r="AM645" s="30">
        <v>717.8</v>
      </c>
      <c r="AN645" s="30">
        <v>376.4</v>
      </c>
      <c r="AO645" s="30">
        <v>0</v>
      </c>
      <c r="AP645" s="30">
        <v>893.83</v>
      </c>
      <c r="AQ645" s="30">
        <v>0</v>
      </c>
      <c r="AR645" s="30">
        <v>0</v>
      </c>
      <c r="AS645" s="30">
        <v>0</v>
      </c>
      <c r="AT645" s="30">
        <v>0</v>
      </c>
      <c r="AU645" s="121">
        <v>0</v>
      </c>
      <c r="AV645" s="129" t="s">
        <v>784</v>
      </c>
      <c r="AW645" s="129" t="s">
        <v>796</v>
      </c>
      <c r="AX645" s="129" t="s">
        <v>23</v>
      </c>
    </row>
    <row r="646" spans="1:50" ht="24" x14ac:dyDescent="0.25">
      <c r="A646" s="120">
        <v>46048.208333333489</v>
      </c>
      <c r="B646" s="28" t="s">
        <v>552</v>
      </c>
      <c r="C646" s="25" t="s">
        <v>427</v>
      </c>
      <c r="D646" s="25" t="s">
        <v>430</v>
      </c>
      <c r="E646" s="25" t="s">
        <v>423</v>
      </c>
      <c r="F646" s="29" t="s">
        <v>243</v>
      </c>
      <c r="G646" s="29" t="s">
        <v>19</v>
      </c>
      <c r="H646" s="29" t="s">
        <v>23</v>
      </c>
      <c r="I646" s="29" t="s">
        <v>579</v>
      </c>
      <c r="J646" s="29" t="s">
        <v>868</v>
      </c>
      <c r="K646" s="25" t="s">
        <v>453</v>
      </c>
      <c r="L646" s="25" t="s">
        <v>1720</v>
      </c>
      <c r="M646" s="25" t="s">
        <v>6392</v>
      </c>
      <c r="N646" s="25" t="s">
        <v>1418</v>
      </c>
      <c r="O646" s="25">
        <v>0</v>
      </c>
      <c r="P646" s="25" t="s">
        <v>6393</v>
      </c>
      <c r="Q646" s="28" t="s">
        <v>0</v>
      </c>
      <c r="R646" s="29" t="s">
        <v>1721</v>
      </c>
      <c r="S646" s="27" t="s">
        <v>1722</v>
      </c>
      <c r="T646" s="27" t="s">
        <v>1723</v>
      </c>
      <c r="U646" s="28" t="s">
        <v>294</v>
      </c>
      <c r="V646" s="26" t="s">
        <v>453</v>
      </c>
      <c r="W646" s="26" t="s">
        <v>631</v>
      </c>
      <c r="X646" s="26" t="s">
        <v>411</v>
      </c>
      <c r="Y646" s="37" t="s">
        <v>113</v>
      </c>
      <c r="Z646" s="37" t="s">
        <v>115</v>
      </c>
      <c r="AA646" s="37" t="s">
        <v>114</v>
      </c>
      <c r="AB646" s="30">
        <v>2100</v>
      </c>
      <c r="AC646" s="30">
        <v>2100</v>
      </c>
      <c r="AD646" s="31">
        <v>0</v>
      </c>
      <c r="AE646" s="30">
        <v>116</v>
      </c>
      <c r="AF646" s="30">
        <v>116</v>
      </c>
      <c r="AG646" s="32">
        <v>1984</v>
      </c>
      <c r="AH646" s="30">
        <v>116</v>
      </c>
      <c r="AI646" s="10" t="s">
        <v>573</v>
      </c>
      <c r="AJ646" s="30">
        <v>0</v>
      </c>
      <c r="AK646" s="30">
        <v>0</v>
      </c>
      <c r="AL646" s="30">
        <v>0</v>
      </c>
      <c r="AM646" s="30">
        <v>76</v>
      </c>
      <c r="AN646" s="30">
        <v>20</v>
      </c>
      <c r="AO646" s="30">
        <v>0</v>
      </c>
      <c r="AP646" s="30">
        <v>20</v>
      </c>
      <c r="AQ646" s="30">
        <v>0</v>
      </c>
      <c r="AR646" s="30">
        <v>0</v>
      </c>
      <c r="AS646" s="30">
        <v>0</v>
      </c>
      <c r="AT646" s="30">
        <v>0</v>
      </c>
      <c r="AU646" s="121">
        <v>0</v>
      </c>
      <c r="AV646" s="129" t="s">
        <v>784</v>
      </c>
      <c r="AW646" s="129" t="s">
        <v>785</v>
      </c>
      <c r="AX646" s="129" t="s">
        <v>23</v>
      </c>
    </row>
    <row r="647" spans="1:50" ht="24" x14ac:dyDescent="0.25">
      <c r="A647" s="120">
        <v>46048.208333333489</v>
      </c>
      <c r="B647" s="28" t="s">
        <v>552</v>
      </c>
      <c r="C647" s="25" t="s">
        <v>427</v>
      </c>
      <c r="D647" s="25" t="s">
        <v>430</v>
      </c>
      <c r="E647" s="25" t="s">
        <v>423</v>
      </c>
      <c r="F647" s="29" t="s">
        <v>243</v>
      </c>
      <c r="G647" s="29" t="s">
        <v>19</v>
      </c>
      <c r="H647" s="29" t="s">
        <v>23</v>
      </c>
      <c r="I647" s="29" t="s">
        <v>269</v>
      </c>
      <c r="J647" s="29" t="s">
        <v>868</v>
      </c>
      <c r="K647" s="25" t="s">
        <v>278</v>
      </c>
      <c r="L647" s="25" t="s">
        <v>1720</v>
      </c>
      <c r="M647" s="25" t="s">
        <v>6392</v>
      </c>
      <c r="N647" s="25" t="s">
        <v>1418</v>
      </c>
      <c r="O647" s="25">
        <v>0</v>
      </c>
      <c r="P647" s="25" t="s">
        <v>6393</v>
      </c>
      <c r="Q647" s="28" t="s">
        <v>0</v>
      </c>
      <c r="R647" s="29" t="s">
        <v>1721</v>
      </c>
      <c r="S647" s="27" t="s">
        <v>1722</v>
      </c>
      <c r="T647" s="27" t="s">
        <v>1723</v>
      </c>
      <c r="U647" s="28" t="s">
        <v>286</v>
      </c>
      <c r="V647" s="26" t="s">
        <v>278</v>
      </c>
      <c r="W647" s="26" t="s">
        <v>626</v>
      </c>
      <c r="X647" s="26" t="s">
        <v>411</v>
      </c>
      <c r="Y647" s="37" t="s">
        <v>28</v>
      </c>
      <c r="Z647" s="37" t="s">
        <v>178</v>
      </c>
      <c r="AA647" s="37" t="s">
        <v>177</v>
      </c>
      <c r="AB647" s="30">
        <v>1800</v>
      </c>
      <c r="AC647" s="30">
        <v>300</v>
      </c>
      <c r="AD647" s="31">
        <v>1500</v>
      </c>
      <c r="AE647" s="30">
        <v>3459</v>
      </c>
      <c r="AF647" s="30">
        <v>3459</v>
      </c>
      <c r="AG647" s="32">
        <v>-1659</v>
      </c>
      <c r="AH647" s="30">
        <v>3459</v>
      </c>
      <c r="AI647" s="10" t="s">
        <v>573</v>
      </c>
      <c r="AJ647" s="30">
        <v>0</v>
      </c>
      <c r="AK647" s="30">
        <v>0</v>
      </c>
      <c r="AL647" s="30">
        <v>1680</v>
      </c>
      <c r="AM647" s="30">
        <v>488</v>
      </c>
      <c r="AN647" s="30">
        <v>203</v>
      </c>
      <c r="AO647" s="30">
        <v>580</v>
      </c>
      <c r="AP647" s="30">
        <v>508</v>
      </c>
      <c r="AQ647" s="30">
        <v>0</v>
      </c>
      <c r="AR647" s="30">
        <v>0</v>
      </c>
      <c r="AS647" s="30">
        <v>0</v>
      </c>
      <c r="AT647" s="30">
        <v>0</v>
      </c>
      <c r="AU647" s="121">
        <v>0</v>
      </c>
      <c r="AV647" s="129" t="s">
        <v>920</v>
      </c>
      <c r="AW647" s="129" t="s">
        <v>796</v>
      </c>
      <c r="AX647" s="129" t="s">
        <v>23</v>
      </c>
    </row>
    <row r="648" spans="1:50" ht="24" x14ac:dyDescent="0.25">
      <c r="A648" s="120">
        <v>46048.208333333489</v>
      </c>
      <c r="B648" s="28" t="s">
        <v>552</v>
      </c>
      <c r="C648" s="25" t="s">
        <v>427</v>
      </c>
      <c r="D648" s="25" t="s">
        <v>430</v>
      </c>
      <c r="E648" s="25" t="s">
        <v>423</v>
      </c>
      <c r="F648" s="29" t="s">
        <v>243</v>
      </c>
      <c r="G648" s="29" t="s">
        <v>19</v>
      </c>
      <c r="H648" s="29" t="s">
        <v>23</v>
      </c>
      <c r="I648" s="29" t="s">
        <v>579</v>
      </c>
      <c r="J648" s="29" t="s">
        <v>868</v>
      </c>
      <c r="K648" s="25" t="s">
        <v>278</v>
      </c>
      <c r="L648" s="25" t="s">
        <v>1720</v>
      </c>
      <c r="M648" s="25" t="s">
        <v>6392</v>
      </c>
      <c r="N648" s="25" t="s">
        <v>1418</v>
      </c>
      <c r="O648" s="25">
        <v>0</v>
      </c>
      <c r="P648" s="25" t="s">
        <v>6393</v>
      </c>
      <c r="Q648" s="28" t="s">
        <v>0</v>
      </c>
      <c r="R648" s="29" t="s">
        <v>1721</v>
      </c>
      <c r="S648" s="27" t="s">
        <v>1722</v>
      </c>
      <c r="T648" s="27" t="s">
        <v>1723</v>
      </c>
      <c r="U648" s="28" t="s">
        <v>286</v>
      </c>
      <c r="V648" s="26" t="s">
        <v>278</v>
      </c>
      <c r="W648" s="26" t="s">
        <v>626</v>
      </c>
      <c r="X648" s="26" t="s">
        <v>411</v>
      </c>
      <c r="Y648" s="37" t="s">
        <v>25</v>
      </c>
      <c r="Z648" s="37" t="s">
        <v>92</v>
      </c>
      <c r="AA648" s="37" t="s">
        <v>95</v>
      </c>
      <c r="AB648" s="30">
        <v>300</v>
      </c>
      <c r="AC648" s="30">
        <v>1800</v>
      </c>
      <c r="AD648" s="31">
        <v>-1500</v>
      </c>
      <c r="AE648" s="30">
        <v>116</v>
      </c>
      <c r="AF648" s="30">
        <v>116</v>
      </c>
      <c r="AG648" s="32">
        <v>184</v>
      </c>
      <c r="AH648" s="30">
        <v>116</v>
      </c>
      <c r="AI648" s="10" t="s">
        <v>573</v>
      </c>
      <c r="AJ648" s="30">
        <v>0</v>
      </c>
      <c r="AK648" s="30">
        <v>0</v>
      </c>
      <c r="AL648" s="30">
        <v>0</v>
      </c>
      <c r="AM648" s="30">
        <v>0</v>
      </c>
      <c r="AN648" s="30">
        <v>0</v>
      </c>
      <c r="AO648" s="30">
        <v>0</v>
      </c>
      <c r="AP648" s="30">
        <v>116</v>
      </c>
      <c r="AQ648" s="30">
        <v>0</v>
      </c>
      <c r="AR648" s="30">
        <v>0</v>
      </c>
      <c r="AS648" s="30">
        <v>0</v>
      </c>
      <c r="AT648" s="30">
        <v>0</v>
      </c>
      <c r="AU648" s="121">
        <v>0</v>
      </c>
      <c r="AV648" s="129" t="s">
        <v>1011</v>
      </c>
      <c r="AW648" s="129" t="s">
        <v>1011</v>
      </c>
      <c r="AX648" s="129" t="s">
        <v>23</v>
      </c>
    </row>
    <row r="649" spans="1:50" ht="24" x14ac:dyDescent="0.25">
      <c r="A649" s="120">
        <v>46048.208333333489</v>
      </c>
      <c r="B649" s="28" t="s">
        <v>552</v>
      </c>
      <c r="C649" s="25" t="s">
        <v>427</v>
      </c>
      <c r="D649" s="25" t="s">
        <v>430</v>
      </c>
      <c r="E649" s="25" t="s">
        <v>423</v>
      </c>
      <c r="F649" s="29" t="s">
        <v>243</v>
      </c>
      <c r="G649" s="29" t="s">
        <v>19</v>
      </c>
      <c r="H649" s="29" t="s">
        <v>580</v>
      </c>
      <c r="I649" s="29" t="s">
        <v>579</v>
      </c>
      <c r="J649" s="29" t="s">
        <v>868</v>
      </c>
      <c r="K649" s="25" t="s">
        <v>278</v>
      </c>
      <c r="L649" s="25" t="s">
        <v>1720</v>
      </c>
      <c r="M649" s="25" t="s">
        <v>6392</v>
      </c>
      <c r="N649" s="25" t="s">
        <v>1418</v>
      </c>
      <c r="O649" s="25">
        <v>0</v>
      </c>
      <c r="P649" s="25" t="s">
        <v>6393</v>
      </c>
      <c r="Q649" s="28" t="s">
        <v>0</v>
      </c>
      <c r="R649" s="29" t="s">
        <v>1721</v>
      </c>
      <c r="S649" s="27" t="s">
        <v>1722</v>
      </c>
      <c r="T649" s="27" t="s">
        <v>1723</v>
      </c>
      <c r="U649" s="28" t="s">
        <v>286</v>
      </c>
      <c r="V649" s="26" t="s">
        <v>278</v>
      </c>
      <c r="W649" s="26" t="s">
        <v>626</v>
      </c>
      <c r="X649" s="26" t="s">
        <v>411</v>
      </c>
      <c r="Y649" s="37" t="s">
        <v>26</v>
      </c>
      <c r="Z649" s="37" t="s">
        <v>93</v>
      </c>
      <c r="AA649" s="37" t="s">
        <v>96</v>
      </c>
      <c r="AB649" s="30">
        <v>4000</v>
      </c>
      <c r="AC649" s="30">
        <v>800</v>
      </c>
      <c r="AD649" s="31">
        <v>3200</v>
      </c>
      <c r="AE649" s="30">
        <v>1279</v>
      </c>
      <c r="AF649" s="30">
        <v>1279</v>
      </c>
      <c r="AG649" s="32">
        <v>2721</v>
      </c>
      <c r="AH649" s="30">
        <v>1279</v>
      </c>
      <c r="AI649" s="10" t="s">
        <v>573</v>
      </c>
      <c r="AJ649" s="30">
        <v>0</v>
      </c>
      <c r="AK649" s="30">
        <v>0</v>
      </c>
      <c r="AL649" s="30">
        <v>0</v>
      </c>
      <c r="AM649" s="30">
        <v>0</v>
      </c>
      <c r="AN649" s="30">
        <v>90</v>
      </c>
      <c r="AO649" s="30">
        <v>172</v>
      </c>
      <c r="AP649" s="30">
        <v>1017</v>
      </c>
      <c r="AQ649" s="30">
        <v>0</v>
      </c>
      <c r="AR649" s="30">
        <v>0</v>
      </c>
      <c r="AS649" s="30">
        <v>0</v>
      </c>
      <c r="AT649" s="30">
        <v>0</v>
      </c>
      <c r="AU649" s="121">
        <v>0</v>
      </c>
      <c r="AV649" s="129" t="s">
        <v>920</v>
      </c>
      <c r="AW649" s="129" t="s">
        <v>785</v>
      </c>
      <c r="AX649" s="129" t="s">
        <v>23</v>
      </c>
    </row>
    <row r="650" spans="1:50" ht="24" x14ac:dyDescent="0.25">
      <c r="A650" s="120">
        <v>46048.208333333489</v>
      </c>
      <c r="B650" s="28" t="s">
        <v>552</v>
      </c>
      <c r="C650" s="25" t="s">
        <v>427</v>
      </c>
      <c r="D650" s="25" t="s">
        <v>430</v>
      </c>
      <c r="E650" s="25" t="s">
        <v>423</v>
      </c>
      <c r="F650" s="29" t="s">
        <v>243</v>
      </c>
      <c r="G650" s="29" t="s">
        <v>19</v>
      </c>
      <c r="H650" s="29" t="s">
        <v>91</v>
      </c>
      <c r="I650" s="29" t="s">
        <v>579</v>
      </c>
      <c r="J650" s="29" t="s">
        <v>868</v>
      </c>
      <c r="K650" s="25" t="s">
        <v>278</v>
      </c>
      <c r="L650" s="25" t="s">
        <v>1720</v>
      </c>
      <c r="M650" s="25" t="s">
        <v>6392</v>
      </c>
      <c r="N650" s="25" t="s">
        <v>1418</v>
      </c>
      <c r="O650" s="25">
        <v>0</v>
      </c>
      <c r="P650" s="25" t="s">
        <v>6393</v>
      </c>
      <c r="Q650" s="28" t="s">
        <v>0</v>
      </c>
      <c r="R650" s="29" t="s">
        <v>1721</v>
      </c>
      <c r="S650" s="27" t="s">
        <v>1722</v>
      </c>
      <c r="T650" s="27" t="s">
        <v>1723</v>
      </c>
      <c r="U650" s="28" t="s">
        <v>286</v>
      </c>
      <c r="V650" s="26" t="s">
        <v>278</v>
      </c>
      <c r="W650" s="26" t="s">
        <v>626</v>
      </c>
      <c r="X650" s="26" t="s">
        <v>411</v>
      </c>
      <c r="Y650" s="37" t="s">
        <v>24</v>
      </c>
      <c r="Z650" s="37" t="s">
        <v>66</v>
      </c>
      <c r="AA650" s="37" t="s">
        <v>67</v>
      </c>
      <c r="AB650" s="30">
        <v>3200</v>
      </c>
      <c r="AC650" s="30">
        <v>4000</v>
      </c>
      <c r="AD650" s="31">
        <v>-800</v>
      </c>
      <c r="AE650" s="30">
        <v>2803.6000000000004</v>
      </c>
      <c r="AF650" s="30">
        <v>2803.6000000000004</v>
      </c>
      <c r="AG650" s="32">
        <v>396.39999999999964</v>
      </c>
      <c r="AH650" s="30">
        <v>2803.6000000000004</v>
      </c>
      <c r="AI650" s="10" t="s">
        <v>573</v>
      </c>
      <c r="AJ650" s="30">
        <v>0</v>
      </c>
      <c r="AK650" s="30">
        <v>0</v>
      </c>
      <c r="AL650" s="30">
        <v>259.8</v>
      </c>
      <c r="AM650" s="30">
        <v>1592.5</v>
      </c>
      <c r="AN650" s="30">
        <v>504.5</v>
      </c>
      <c r="AO650" s="30">
        <v>165.5</v>
      </c>
      <c r="AP650" s="30">
        <v>281.29999999999995</v>
      </c>
      <c r="AQ650" s="30">
        <v>0</v>
      </c>
      <c r="AR650" s="30">
        <v>0</v>
      </c>
      <c r="AS650" s="30">
        <v>0</v>
      </c>
      <c r="AT650" s="30">
        <v>0</v>
      </c>
      <c r="AU650" s="121">
        <v>0</v>
      </c>
      <c r="AV650" s="129" t="s">
        <v>1011</v>
      </c>
      <c r="AW650" s="129" t="s">
        <v>1011</v>
      </c>
      <c r="AX650" s="129" t="s">
        <v>23</v>
      </c>
    </row>
    <row r="651" spans="1:50" ht="24" x14ac:dyDescent="0.25">
      <c r="A651" s="120">
        <v>46048.208333333489</v>
      </c>
      <c r="B651" s="28" t="s">
        <v>552</v>
      </c>
      <c r="C651" s="25" t="s">
        <v>427</v>
      </c>
      <c r="D651" s="25" t="s">
        <v>430</v>
      </c>
      <c r="E651" s="25" t="s">
        <v>423</v>
      </c>
      <c r="F651" s="29" t="s">
        <v>243</v>
      </c>
      <c r="G651" s="29" t="s">
        <v>19</v>
      </c>
      <c r="H651" s="29" t="s">
        <v>582</v>
      </c>
      <c r="I651" s="29" t="s">
        <v>579</v>
      </c>
      <c r="J651" s="29" t="s">
        <v>868</v>
      </c>
      <c r="K651" s="25" t="s">
        <v>278</v>
      </c>
      <c r="L651" s="25" t="s">
        <v>1720</v>
      </c>
      <c r="M651" s="25" t="s">
        <v>6392</v>
      </c>
      <c r="N651" s="25" t="s">
        <v>1418</v>
      </c>
      <c r="O651" s="25">
        <v>0</v>
      </c>
      <c r="P651" s="25" t="s">
        <v>6393</v>
      </c>
      <c r="Q651" s="28" t="s">
        <v>0</v>
      </c>
      <c r="R651" s="29" t="s">
        <v>1721</v>
      </c>
      <c r="S651" s="27" t="s">
        <v>1722</v>
      </c>
      <c r="T651" s="27" t="s">
        <v>1723</v>
      </c>
      <c r="U651" s="28" t="s">
        <v>286</v>
      </c>
      <c r="V651" s="26" t="s">
        <v>278</v>
      </c>
      <c r="W651" s="26" t="s">
        <v>626</v>
      </c>
      <c r="X651" s="26" t="s">
        <v>411</v>
      </c>
      <c r="Y651" s="37" t="s">
        <v>113</v>
      </c>
      <c r="Z651" s="37" t="s">
        <v>115</v>
      </c>
      <c r="AA651" s="37" t="s">
        <v>114</v>
      </c>
      <c r="AB651" s="30">
        <v>200</v>
      </c>
      <c r="AC651" s="30">
        <v>200</v>
      </c>
      <c r="AD651" s="31">
        <v>0</v>
      </c>
      <c r="AE651" s="30">
        <v>110</v>
      </c>
      <c r="AF651" s="30">
        <v>110</v>
      </c>
      <c r="AG651" s="32">
        <v>90</v>
      </c>
      <c r="AH651" s="30">
        <v>110</v>
      </c>
      <c r="AI651" s="10" t="s">
        <v>573</v>
      </c>
      <c r="AJ651" s="30">
        <v>0</v>
      </c>
      <c r="AK651" s="30">
        <v>0</v>
      </c>
      <c r="AL651" s="30">
        <v>0</v>
      </c>
      <c r="AM651" s="30">
        <v>0</v>
      </c>
      <c r="AN651" s="30">
        <v>25</v>
      </c>
      <c r="AO651" s="30">
        <v>0</v>
      </c>
      <c r="AP651" s="30">
        <v>85</v>
      </c>
      <c r="AQ651" s="30">
        <v>0</v>
      </c>
      <c r="AR651" s="30">
        <v>0</v>
      </c>
      <c r="AS651" s="30">
        <v>0</v>
      </c>
      <c r="AT651" s="30">
        <v>0</v>
      </c>
      <c r="AU651" s="121">
        <v>0</v>
      </c>
      <c r="AV651" s="129" t="s">
        <v>784</v>
      </c>
      <c r="AW651" s="129" t="s">
        <v>785</v>
      </c>
      <c r="AX651" s="129" t="s">
        <v>23</v>
      </c>
    </row>
    <row r="652" spans="1:50" ht="24" x14ac:dyDescent="0.25">
      <c r="A652" s="120">
        <v>46048.208333333489</v>
      </c>
      <c r="B652" s="28" t="s">
        <v>552</v>
      </c>
      <c r="C652" s="25" t="s">
        <v>427</v>
      </c>
      <c r="D652" s="25" t="s">
        <v>430</v>
      </c>
      <c r="E652" s="25" t="s">
        <v>423</v>
      </c>
      <c r="F652" s="29" t="s">
        <v>243</v>
      </c>
      <c r="G652" s="29" t="s">
        <v>19</v>
      </c>
      <c r="H652" s="29" t="s">
        <v>170</v>
      </c>
      <c r="I652" s="29" t="s">
        <v>579</v>
      </c>
      <c r="J652" s="29" t="s">
        <v>868</v>
      </c>
      <c r="K652" s="25" t="s">
        <v>278</v>
      </c>
      <c r="L652" s="25" t="s">
        <v>1720</v>
      </c>
      <c r="M652" s="25" t="s">
        <v>6392</v>
      </c>
      <c r="N652" s="25" t="s">
        <v>1418</v>
      </c>
      <c r="O652" s="25">
        <v>0</v>
      </c>
      <c r="P652" s="25" t="s">
        <v>6393</v>
      </c>
      <c r="Q652" s="28" t="s">
        <v>0</v>
      </c>
      <c r="R652" s="29" t="s">
        <v>1721</v>
      </c>
      <c r="S652" s="27" t="s">
        <v>1722</v>
      </c>
      <c r="T652" s="27" t="s">
        <v>1723</v>
      </c>
      <c r="U652" s="28" t="s">
        <v>286</v>
      </c>
      <c r="V652" s="26" t="s">
        <v>278</v>
      </c>
      <c r="W652" s="26" t="s">
        <v>626</v>
      </c>
      <c r="X652" s="26" t="s">
        <v>411</v>
      </c>
      <c r="Y652" s="37" t="s">
        <v>27</v>
      </c>
      <c r="Z652" s="37" t="s">
        <v>94</v>
      </c>
      <c r="AA652" s="37" t="s">
        <v>97</v>
      </c>
      <c r="AB652" s="30">
        <v>800</v>
      </c>
      <c r="AC652" s="30">
        <v>3200</v>
      </c>
      <c r="AD652" s="31">
        <v>-2400</v>
      </c>
      <c r="AE652" s="30">
        <v>371.4</v>
      </c>
      <c r="AF652" s="30">
        <v>371.4</v>
      </c>
      <c r="AG652" s="32">
        <v>428.6</v>
      </c>
      <c r="AH652" s="30">
        <v>371.4</v>
      </c>
      <c r="AI652" s="10" t="s">
        <v>573</v>
      </c>
      <c r="AJ652" s="30">
        <v>0</v>
      </c>
      <c r="AK652" s="30">
        <v>0</v>
      </c>
      <c r="AL652" s="30">
        <v>156</v>
      </c>
      <c r="AM652" s="30">
        <v>127</v>
      </c>
      <c r="AN652" s="30">
        <v>16</v>
      </c>
      <c r="AO652" s="30">
        <v>0</v>
      </c>
      <c r="AP652" s="30">
        <v>72.400000000000006</v>
      </c>
      <c r="AQ652" s="30">
        <v>0</v>
      </c>
      <c r="AR652" s="30">
        <v>0</v>
      </c>
      <c r="AS652" s="30">
        <v>0</v>
      </c>
      <c r="AT652" s="30">
        <v>0</v>
      </c>
      <c r="AU652" s="121">
        <v>0</v>
      </c>
      <c r="AV652" s="129" t="s">
        <v>1011</v>
      </c>
      <c r="AW652" s="129" t="s">
        <v>1011</v>
      </c>
      <c r="AX652" s="129" t="s">
        <v>23</v>
      </c>
    </row>
    <row r="653" spans="1:50" ht="36" x14ac:dyDescent="0.25">
      <c r="A653" s="120">
        <v>46049</v>
      </c>
      <c r="B653" s="28" t="s">
        <v>552</v>
      </c>
      <c r="C653" s="25" t="s">
        <v>427</v>
      </c>
      <c r="D653" s="25" t="s">
        <v>429</v>
      </c>
      <c r="E653" s="25" t="s">
        <v>423</v>
      </c>
      <c r="F653" s="29" t="s">
        <v>243</v>
      </c>
      <c r="G653" s="29" t="s">
        <v>19</v>
      </c>
      <c r="H653" s="29" t="s">
        <v>618</v>
      </c>
      <c r="I653" s="29" t="s">
        <v>269</v>
      </c>
      <c r="J653" s="29" t="s">
        <v>777</v>
      </c>
      <c r="K653" s="25" t="s">
        <v>429</v>
      </c>
      <c r="L653" s="25" t="s">
        <v>1639</v>
      </c>
      <c r="M653" s="25" t="s">
        <v>1724</v>
      </c>
      <c r="N653" s="25" t="s">
        <v>1566</v>
      </c>
      <c r="O653" s="25">
        <v>20106897914</v>
      </c>
      <c r="P653" s="25" t="s">
        <v>5194</v>
      </c>
      <c r="Q653" s="28" t="s">
        <v>0</v>
      </c>
      <c r="R653" s="29" t="s">
        <v>1725</v>
      </c>
      <c r="S653" s="27" t="s">
        <v>1726</v>
      </c>
      <c r="T653" s="27" t="s">
        <v>1727</v>
      </c>
      <c r="U653" s="28" t="s">
        <v>277</v>
      </c>
      <c r="V653" s="26" t="s">
        <v>429</v>
      </c>
      <c r="W653" s="26" t="s">
        <v>617</v>
      </c>
      <c r="X653" s="26" t="s">
        <v>411</v>
      </c>
      <c r="Y653" s="37" t="s">
        <v>104</v>
      </c>
      <c r="Z653" s="37" t="s">
        <v>106</v>
      </c>
      <c r="AA653" s="37" t="s">
        <v>105</v>
      </c>
      <c r="AB653" s="30">
        <v>77161.5</v>
      </c>
      <c r="AC653" s="30">
        <v>77161.5</v>
      </c>
      <c r="AD653" s="31">
        <v>0</v>
      </c>
      <c r="AE653" s="30">
        <v>77161.5</v>
      </c>
      <c r="AF653" s="30">
        <v>60014.5</v>
      </c>
      <c r="AG653" s="32">
        <v>17147</v>
      </c>
      <c r="AH653" s="30">
        <v>60014.5</v>
      </c>
      <c r="AI653" s="10" t="s">
        <v>573</v>
      </c>
      <c r="AJ653" s="30">
        <v>0</v>
      </c>
      <c r="AK653" s="30">
        <v>0</v>
      </c>
      <c r="AL653" s="30">
        <v>34294</v>
      </c>
      <c r="AM653" s="30">
        <v>8573.5</v>
      </c>
      <c r="AN653" s="30">
        <v>8573.5</v>
      </c>
      <c r="AO653" s="30">
        <v>8573.5</v>
      </c>
      <c r="AP653" s="30">
        <v>0</v>
      </c>
      <c r="AQ653" s="30">
        <v>0</v>
      </c>
      <c r="AR653" s="30">
        <v>0</v>
      </c>
      <c r="AS653" s="30">
        <v>0</v>
      </c>
      <c r="AT653" s="30">
        <v>0</v>
      </c>
      <c r="AU653" s="121">
        <v>0</v>
      </c>
      <c r="AV653" s="129" t="s">
        <v>784</v>
      </c>
      <c r="AW653" s="129" t="s">
        <v>785</v>
      </c>
      <c r="AX653" s="129" t="s">
        <v>527</v>
      </c>
    </row>
    <row r="654" spans="1:50" x14ac:dyDescent="0.25">
      <c r="A654" s="120">
        <v>46049</v>
      </c>
      <c r="B654" s="28" t="s">
        <v>552</v>
      </c>
      <c r="C654" s="25" t="s">
        <v>427</v>
      </c>
      <c r="D654" s="25" t="s">
        <v>429</v>
      </c>
      <c r="E654" s="25" t="s">
        <v>423</v>
      </c>
      <c r="F654" s="29" t="s">
        <v>243</v>
      </c>
      <c r="G654" s="29" t="s">
        <v>19</v>
      </c>
      <c r="H654" s="29" t="s">
        <v>581</v>
      </c>
      <c r="I654" s="29" t="s">
        <v>269</v>
      </c>
      <c r="J654" s="29" t="s">
        <v>777</v>
      </c>
      <c r="K654" s="25" t="s">
        <v>429</v>
      </c>
      <c r="L654" s="25" t="s">
        <v>1633</v>
      </c>
      <c r="M654" s="25" t="s">
        <v>1728</v>
      </c>
      <c r="N654" s="25" t="s">
        <v>1566</v>
      </c>
      <c r="O654" s="25">
        <v>20603847203</v>
      </c>
      <c r="P654" s="25" t="s">
        <v>5195</v>
      </c>
      <c r="Q654" s="28" t="s">
        <v>0</v>
      </c>
      <c r="R654" s="29" t="s">
        <v>1713</v>
      </c>
      <c r="S654" s="27" t="s">
        <v>1729</v>
      </c>
      <c r="T654" s="27" t="s">
        <v>1730</v>
      </c>
      <c r="U654" s="28" t="s">
        <v>277</v>
      </c>
      <c r="V654" s="26" t="s">
        <v>429</v>
      </c>
      <c r="W654" s="26" t="s">
        <v>617</v>
      </c>
      <c r="X654" s="26" t="s">
        <v>411</v>
      </c>
      <c r="Y654" s="37" t="s">
        <v>110</v>
      </c>
      <c r="Z654" s="37" t="s">
        <v>112</v>
      </c>
      <c r="AA654" s="37" t="s">
        <v>111</v>
      </c>
      <c r="AB654" s="30">
        <v>176250.01</v>
      </c>
      <c r="AC654" s="30">
        <v>176250.01</v>
      </c>
      <c r="AD654" s="31">
        <v>0</v>
      </c>
      <c r="AE654" s="30">
        <v>176250.01</v>
      </c>
      <c r="AF654" s="30">
        <v>137083.31</v>
      </c>
      <c r="AG654" s="32">
        <v>39166.700000000012</v>
      </c>
      <c r="AH654" s="30">
        <v>137083.31</v>
      </c>
      <c r="AI654" s="10" t="s">
        <v>573</v>
      </c>
      <c r="AJ654" s="30">
        <v>39166.660000000003</v>
      </c>
      <c r="AK654" s="30">
        <v>19583.330000000002</v>
      </c>
      <c r="AL654" s="30">
        <v>19583.330000000002</v>
      </c>
      <c r="AM654" s="30">
        <v>19583.330000000002</v>
      </c>
      <c r="AN654" s="30">
        <v>19583.330000000002</v>
      </c>
      <c r="AO654" s="30">
        <v>19583.330000000002</v>
      </c>
      <c r="AP654" s="30">
        <v>0</v>
      </c>
      <c r="AQ654" s="30">
        <v>0</v>
      </c>
      <c r="AR654" s="30">
        <v>0</v>
      </c>
      <c r="AS654" s="30">
        <v>0</v>
      </c>
      <c r="AT654" s="30">
        <v>0</v>
      </c>
      <c r="AU654" s="121">
        <v>0</v>
      </c>
      <c r="AV654" s="129" t="s">
        <v>784</v>
      </c>
      <c r="AW654" s="129" t="s">
        <v>785</v>
      </c>
      <c r="AX654" s="129" t="s">
        <v>527</v>
      </c>
    </row>
    <row r="655" spans="1:50" ht="24" x14ac:dyDescent="0.25">
      <c r="A655" s="120">
        <v>46049.208333333489</v>
      </c>
      <c r="B655" s="28" t="s">
        <v>552</v>
      </c>
      <c r="C655" s="25" t="s">
        <v>427</v>
      </c>
      <c r="D655" s="25" t="s">
        <v>430</v>
      </c>
      <c r="E655" s="25" t="s">
        <v>423</v>
      </c>
      <c r="F655" s="29" t="s">
        <v>243</v>
      </c>
      <c r="G655" s="29" t="s">
        <v>19</v>
      </c>
      <c r="H655" s="29" t="s">
        <v>578</v>
      </c>
      <c r="I655" s="29" t="s">
        <v>579</v>
      </c>
      <c r="J655" s="29" t="s">
        <v>777</v>
      </c>
      <c r="K655" s="25" t="s">
        <v>430</v>
      </c>
      <c r="L655" s="25" t="s">
        <v>1731</v>
      </c>
      <c r="M655" s="25" t="s">
        <v>1732</v>
      </c>
      <c r="N655" s="25" t="s">
        <v>1733</v>
      </c>
      <c r="O655" s="25">
        <v>0</v>
      </c>
      <c r="P655" s="25" t="s">
        <v>5196</v>
      </c>
      <c r="Q655" s="28" t="s">
        <v>0</v>
      </c>
      <c r="R655" s="29" t="s">
        <v>1734</v>
      </c>
      <c r="S655" s="27" t="s">
        <v>1735</v>
      </c>
      <c r="T655" s="27" t="s">
        <v>1736</v>
      </c>
      <c r="U655" s="28" t="s">
        <v>270</v>
      </c>
      <c r="V655" s="26" t="s">
        <v>430</v>
      </c>
      <c r="W655" s="26" t="s">
        <v>593</v>
      </c>
      <c r="X655" s="26" t="s">
        <v>411</v>
      </c>
      <c r="Y655" s="37" t="s">
        <v>48</v>
      </c>
      <c r="Z655" s="37" t="s">
        <v>50</v>
      </c>
      <c r="AA655" s="37" t="s">
        <v>49</v>
      </c>
      <c r="AB655" s="30">
        <v>600</v>
      </c>
      <c r="AC655" s="30">
        <v>0</v>
      </c>
      <c r="AD655" s="31">
        <v>600</v>
      </c>
      <c r="AE655" s="30">
        <v>1250</v>
      </c>
      <c r="AF655" s="30">
        <v>1250</v>
      </c>
      <c r="AG655" s="32">
        <v>-650</v>
      </c>
      <c r="AH655" s="30">
        <v>1250</v>
      </c>
      <c r="AI655" s="10" t="s">
        <v>573</v>
      </c>
      <c r="AJ655" s="30">
        <v>-264</v>
      </c>
      <c r="AK655" s="30">
        <v>0</v>
      </c>
      <c r="AL655" s="30">
        <v>0</v>
      </c>
      <c r="AM655" s="30">
        <v>100</v>
      </c>
      <c r="AN655" s="30">
        <v>0</v>
      </c>
      <c r="AO655" s="30">
        <v>1284</v>
      </c>
      <c r="AP655" s="30">
        <v>130</v>
      </c>
      <c r="AQ655" s="30">
        <v>0</v>
      </c>
      <c r="AR655" s="30">
        <v>0</v>
      </c>
      <c r="AS655" s="30">
        <v>0</v>
      </c>
      <c r="AT655" s="30">
        <v>0</v>
      </c>
      <c r="AU655" s="121">
        <v>0</v>
      </c>
      <c r="AV655" s="129" t="s">
        <v>919</v>
      </c>
      <c r="AW655" s="129" t="s">
        <v>796</v>
      </c>
      <c r="AX655" s="129" t="s">
        <v>527</v>
      </c>
    </row>
    <row r="656" spans="1:50" ht="24" x14ac:dyDescent="0.25">
      <c r="A656" s="120">
        <v>46049.208333333489</v>
      </c>
      <c r="B656" s="28" t="s">
        <v>552</v>
      </c>
      <c r="C656" s="25" t="s">
        <v>427</v>
      </c>
      <c r="D656" s="25" t="s">
        <v>430</v>
      </c>
      <c r="E656" s="25" t="s">
        <v>423</v>
      </c>
      <c r="F656" s="29" t="s">
        <v>243</v>
      </c>
      <c r="G656" s="29" t="s">
        <v>19</v>
      </c>
      <c r="H656" s="29" t="s">
        <v>580</v>
      </c>
      <c r="I656" s="29" t="s">
        <v>579</v>
      </c>
      <c r="J656" s="29" t="s">
        <v>777</v>
      </c>
      <c r="K656" s="25" t="s">
        <v>430</v>
      </c>
      <c r="L656" s="25" t="s">
        <v>1731</v>
      </c>
      <c r="M656" s="25" t="s">
        <v>1732</v>
      </c>
      <c r="N656" s="25" t="s">
        <v>1733</v>
      </c>
      <c r="O656" s="25">
        <v>0</v>
      </c>
      <c r="P656" s="25" t="s">
        <v>5196</v>
      </c>
      <c r="Q656" s="28" t="s">
        <v>0</v>
      </c>
      <c r="R656" s="29" t="s">
        <v>1734</v>
      </c>
      <c r="S656" s="27" t="s">
        <v>1735</v>
      </c>
      <c r="T656" s="27" t="s">
        <v>1736</v>
      </c>
      <c r="U656" s="28" t="s">
        <v>270</v>
      </c>
      <c r="V656" s="26" t="s">
        <v>430</v>
      </c>
      <c r="W656" s="26" t="s">
        <v>593</v>
      </c>
      <c r="X656" s="26" t="s">
        <v>411</v>
      </c>
      <c r="Y656" s="37" t="s">
        <v>25</v>
      </c>
      <c r="Z656" s="37" t="s">
        <v>92</v>
      </c>
      <c r="AA656" s="37" t="s">
        <v>95</v>
      </c>
      <c r="AB656" s="30">
        <v>57540</v>
      </c>
      <c r="AC656" s="30">
        <v>191</v>
      </c>
      <c r="AD656" s="31">
        <v>57349</v>
      </c>
      <c r="AE656" s="30">
        <v>560</v>
      </c>
      <c r="AF656" s="30">
        <v>560</v>
      </c>
      <c r="AG656" s="32">
        <v>56980</v>
      </c>
      <c r="AH656" s="30">
        <v>560</v>
      </c>
      <c r="AI656" s="10" t="s">
        <v>573</v>
      </c>
      <c r="AJ656" s="30">
        <v>0</v>
      </c>
      <c r="AK656" s="30">
        <v>0</v>
      </c>
      <c r="AL656" s="30">
        <v>200</v>
      </c>
      <c r="AM656" s="30">
        <v>-40</v>
      </c>
      <c r="AN656" s="30">
        <v>200</v>
      </c>
      <c r="AO656" s="30">
        <v>0</v>
      </c>
      <c r="AP656" s="30">
        <v>200</v>
      </c>
      <c r="AQ656" s="30">
        <v>0</v>
      </c>
      <c r="AR656" s="30">
        <v>0</v>
      </c>
      <c r="AS656" s="30">
        <v>0</v>
      </c>
      <c r="AT656" s="30">
        <v>0</v>
      </c>
      <c r="AU656" s="121">
        <v>0</v>
      </c>
      <c r="AV656" s="129" t="s">
        <v>920</v>
      </c>
      <c r="AW656" s="129" t="s">
        <v>785</v>
      </c>
      <c r="AX656" s="129" t="s">
        <v>527</v>
      </c>
    </row>
    <row r="657" spans="1:50" ht="24" x14ac:dyDescent="0.25">
      <c r="A657" s="120">
        <v>46049.208333333489</v>
      </c>
      <c r="B657" s="28" t="s">
        <v>552</v>
      </c>
      <c r="C657" s="25" t="s">
        <v>427</v>
      </c>
      <c r="D657" s="25" t="s">
        <v>430</v>
      </c>
      <c r="E657" s="25" t="s">
        <v>423</v>
      </c>
      <c r="F657" s="29" t="s">
        <v>243</v>
      </c>
      <c r="G657" s="29" t="s">
        <v>19</v>
      </c>
      <c r="H657" s="29" t="s">
        <v>580</v>
      </c>
      <c r="I657" s="29" t="s">
        <v>579</v>
      </c>
      <c r="J657" s="29" t="s">
        <v>777</v>
      </c>
      <c r="K657" s="25" t="s">
        <v>430</v>
      </c>
      <c r="L657" s="25" t="s">
        <v>1731</v>
      </c>
      <c r="M657" s="25" t="s">
        <v>1732</v>
      </c>
      <c r="N657" s="25" t="s">
        <v>1733</v>
      </c>
      <c r="O657" s="25">
        <v>0</v>
      </c>
      <c r="P657" s="25" t="s">
        <v>5196</v>
      </c>
      <c r="Q657" s="28" t="s">
        <v>0</v>
      </c>
      <c r="R657" s="29" t="s">
        <v>1734</v>
      </c>
      <c r="S657" s="27" t="s">
        <v>1735</v>
      </c>
      <c r="T657" s="27" t="s">
        <v>1736</v>
      </c>
      <c r="U657" s="28" t="s">
        <v>270</v>
      </c>
      <c r="V657" s="26" t="s">
        <v>430</v>
      </c>
      <c r="W657" s="26" t="s">
        <v>593</v>
      </c>
      <c r="X657" s="26" t="s">
        <v>411</v>
      </c>
      <c r="Y657" s="37" t="s">
        <v>26</v>
      </c>
      <c r="Z657" s="37" t="s">
        <v>93</v>
      </c>
      <c r="AA657" s="37" t="s">
        <v>96</v>
      </c>
      <c r="AB657" s="30">
        <v>7220</v>
      </c>
      <c r="AC657" s="30">
        <v>1340</v>
      </c>
      <c r="AD657" s="31">
        <v>5880</v>
      </c>
      <c r="AE657" s="30">
        <v>8341.6</v>
      </c>
      <c r="AF657" s="30">
        <v>8341.6</v>
      </c>
      <c r="AG657" s="32">
        <v>-1121.6000000000004</v>
      </c>
      <c r="AH657" s="30">
        <v>8341.6</v>
      </c>
      <c r="AI657" s="10" t="s">
        <v>573</v>
      </c>
      <c r="AJ657" s="30">
        <v>264</v>
      </c>
      <c r="AK657" s="30">
        <v>0</v>
      </c>
      <c r="AL657" s="30">
        <v>1280</v>
      </c>
      <c r="AM657" s="30">
        <v>960</v>
      </c>
      <c r="AN657" s="30">
        <v>1634.4</v>
      </c>
      <c r="AO657" s="30">
        <v>2360.8000000000002</v>
      </c>
      <c r="AP657" s="30">
        <v>1842.4</v>
      </c>
      <c r="AQ657" s="30">
        <v>0</v>
      </c>
      <c r="AR657" s="30">
        <v>0</v>
      </c>
      <c r="AS657" s="30">
        <v>0</v>
      </c>
      <c r="AT657" s="30">
        <v>0</v>
      </c>
      <c r="AU657" s="121">
        <v>0</v>
      </c>
      <c r="AV657" s="129" t="s">
        <v>920</v>
      </c>
      <c r="AW657" s="129" t="s">
        <v>796</v>
      </c>
      <c r="AX657" s="129" t="s">
        <v>527</v>
      </c>
    </row>
    <row r="658" spans="1:50" ht="24" x14ac:dyDescent="0.25">
      <c r="A658" s="120">
        <v>46049.208333333489</v>
      </c>
      <c r="B658" s="28" t="s">
        <v>552</v>
      </c>
      <c r="C658" s="25" t="s">
        <v>427</v>
      </c>
      <c r="D658" s="25" t="s">
        <v>430</v>
      </c>
      <c r="E658" s="25" t="s">
        <v>423</v>
      </c>
      <c r="F658" s="29" t="s">
        <v>243</v>
      </c>
      <c r="G658" s="29" t="s">
        <v>19</v>
      </c>
      <c r="H658" s="29" t="s">
        <v>170</v>
      </c>
      <c r="I658" s="29" t="s">
        <v>579</v>
      </c>
      <c r="J658" s="29" t="s">
        <v>777</v>
      </c>
      <c r="K658" s="25" t="s">
        <v>430</v>
      </c>
      <c r="L658" s="25" t="s">
        <v>1731</v>
      </c>
      <c r="M658" s="25" t="s">
        <v>1732</v>
      </c>
      <c r="N658" s="25" t="s">
        <v>1733</v>
      </c>
      <c r="O658" s="25">
        <v>0</v>
      </c>
      <c r="P658" s="25" t="s">
        <v>5196</v>
      </c>
      <c r="Q658" s="28" t="s">
        <v>0</v>
      </c>
      <c r="R658" s="29" t="s">
        <v>1734</v>
      </c>
      <c r="S658" s="27" t="s">
        <v>1735</v>
      </c>
      <c r="T658" s="27" t="s">
        <v>1736</v>
      </c>
      <c r="U658" s="28" t="s">
        <v>270</v>
      </c>
      <c r="V658" s="26" t="s">
        <v>430</v>
      </c>
      <c r="W658" s="26" t="s">
        <v>593</v>
      </c>
      <c r="X658" s="26" t="s">
        <v>411</v>
      </c>
      <c r="Y658" s="37" t="s">
        <v>27</v>
      </c>
      <c r="Z658" s="37" t="s">
        <v>94</v>
      </c>
      <c r="AA658" s="37" t="s">
        <v>97</v>
      </c>
      <c r="AB658" s="30">
        <v>800</v>
      </c>
      <c r="AC658" s="30">
        <v>0</v>
      </c>
      <c r="AD658" s="31">
        <v>800</v>
      </c>
      <c r="AE658" s="30">
        <v>376.7</v>
      </c>
      <c r="AF658" s="30">
        <v>376.7</v>
      </c>
      <c r="AG658" s="32">
        <v>423.3</v>
      </c>
      <c r="AH658" s="30">
        <v>376.7</v>
      </c>
      <c r="AI658" s="10" t="s">
        <v>573</v>
      </c>
      <c r="AJ658" s="30">
        <v>0</v>
      </c>
      <c r="AK658" s="30">
        <v>0</v>
      </c>
      <c r="AL658" s="30">
        <v>0</v>
      </c>
      <c r="AM658" s="30">
        <v>60</v>
      </c>
      <c r="AN658" s="30">
        <v>17.599999999999998</v>
      </c>
      <c r="AO658" s="30">
        <v>249.4</v>
      </c>
      <c r="AP658" s="30">
        <v>49.7</v>
      </c>
      <c r="AQ658" s="30">
        <v>0</v>
      </c>
      <c r="AR658" s="30">
        <v>0</v>
      </c>
      <c r="AS658" s="30">
        <v>0</v>
      </c>
      <c r="AT658" s="30">
        <v>0</v>
      </c>
      <c r="AU658" s="121">
        <v>0</v>
      </c>
      <c r="AV658" s="129" t="s">
        <v>919</v>
      </c>
      <c r="AW658" s="129" t="s">
        <v>785</v>
      </c>
      <c r="AX658" s="129" t="s">
        <v>527</v>
      </c>
    </row>
    <row r="659" spans="1:50" ht="24" x14ac:dyDescent="0.25">
      <c r="A659" s="120">
        <v>46049</v>
      </c>
      <c r="B659" s="28" t="s">
        <v>552</v>
      </c>
      <c r="C659" s="25" t="s">
        <v>427</v>
      </c>
      <c r="D659" s="25" t="s">
        <v>430</v>
      </c>
      <c r="E659" s="25" t="s">
        <v>423</v>
      </c>
      <c r="F659" s="29" t="s">
        <v>243</v>
      </c>
      <c r="G659" s="29" t="s">
        <v>19</v>
      </c>
      <c r="H659" s="29" t="s">
        <v>581</v>
      </c>
      <c r="I659" s="29" t="s">
        <v>269</v>
      </c>
      <c r="J659" s="29" t="s">
        <v>868</v>
      </c>
      <c r="K659" s="25" t="s">
        <v>246</v>
      </c>
      <c r="L659" s="25" t="s">
        <v>1706</v>
      </c>
      <c r="M659" s="25" t="s">
        <v>1737</v>
      </c>
      <c r="N659" s="25" t="s">
        <v>1346</v>
      </c>
      <c r="O659" s="25">
        <v>20132023540</v>
      </c>
      <c r="P659" s="25" t="s">
        <v>5197</v>
      </c>
      <c r="Q659" s="28" t="s">
        <v>0</v>
      </c>
      <c r="R659" s="29" t="s">
        <v>1738</v>
      </c>
      <c r="S659" s="27" t="s">
        <v>1739</v>
      </c>
      <c r="T659" s="27" t="s">
        <v>1740</v>
      </c>
      <c r="U659" s="28" t="s">
        <v>247</v>
      </c>
      <c r="V659" s="26" t="s">
        <v>246</v>
      </c>
      <c r="W659" s="26" t="s">
        <v>554</v>
      </c>
      <c r="X659" s="26" t="s">
        <v>411</v>
      </c>
      <c r="Y659" s="37" t="s">
        <v>98</v>
      </c>
      <c r="Z659" s="37" t="s">
        <v>100</v>
      </c>
      <c r="AA659" s="37" t="s">
        <v>99</v>
      </c>
      <c r="AB659" s="30">
        <v>3300</v>
      </c>
      <c r="AC659" s="30">
        <v>3300</v>
      </c>
      <c r="AD659" s="31">
        <v>0</v>
      </c>
      <c r="AE659" s="30">
        <v>3300</v>
      </c>
      <c r="AF659" s="30">
        <v>1921.9999999999998</v>
      </c>
      <c r="AG659" s="32">
        <v>1378.0000000000002</v>
      </c>
      <c r="AH659" s="30">
        <v>1921.9999999999998</v>
      </c>
      <c r="AI659" s="10" t="s">
        <v>573</v>
      </c>
      <c r="AJ659" s="30">
        <v>0</v>
      </c>
      <c r="AK659" s="30">
        <v>490.3</v>
      </c>
      <c r="AL659" s="30">
        <v>265.8</v>
      </c>
      <c r="AM659" s="30">
        <v>318.2</v>
      </c>
      <c r="AN659" s="30">
        <v>252.1</v>
      </c>
      <c r="AO659" s="30">
        <v>264.3</v>
      </c>
      <c r="AP659" s="30">
        <v>331.3</v>
      </c>
      <c r="AQ659" s="30">
        <v>0</v>
      </c>
      <c r="AR659" s="30">
        <v>0</v>
      </c>
      <c r="AS659" s="30">
        <v>0</v>
      </c>
      <c r="AT659" s="30">
        <v>0</v>
      </c>
      <c r="AU659" s="121">
        <v>0</v>
      </c>
      <c r="AV659" s="129" t="s">
        <v>784</v>
      </c>
      <c r="AW659" s="129" t="s">
        <v>785</v>
      </c>
      <c r="AX659" s="129" t="s">
        <v>527</v>
      </c>
    </row>
    <row r="660" spans="1:50" ht="36" x14ac:dyDescent="0.25">
      <c r="A660" s="120">
        <v>46049.208333333489</v>
      </c>
      <c r="B660" s="28" t="s">
        <v>552</v>
      </c>
      <c r="C660" s="25" t="s">
        <v>427</v>
      </c>
      <c r="D660" s="25" t="s">
        <v>430</v>
      </c>
      <c r="E660" s="25" t="s">
        <v>423</v>
      </c>
      <c r="F660" s="29" t="s">
        <v>243</v>
      </c>
      <c r="G660" s="29" t="s">
        <v>19</v>
      </c>
      <c r="H660" s="29" t="s">
        <v>580</v>
      </c>
      <c r="I660" s="29" t="s">
        <v>579</v>
      </c>
      <c r="J660" s="29" t="s">
        <v>777</v>
      </c>
      <c r="K660" s="25" t="s">
        <v>430</v>
      </c>
      <c r="L660" s="25" t="s">
        <v>1741</v>
      </c>
      <c r="M660" s="25" t="s">
        <v>1742</v>
      </c>
      <c r="N660" s="25" t="s">
        <v>1743</v>
      </c>
      <c r="O660" s="25">
        <v>0</v>
      </c>
      <c r="P660" s="25" t="s">
        <v>5198</v>
      </c>
      <c r="Q660" s="28" t="s">
        <v>0</v>
      </c>
      <c r="R660" s="29" t="s">
        <v>1744</v>
      </c>
      <c r="S660" s="27" t="s">
        <v>1745</v>
      </c>
      <c r="T660" s="27" t="s">
        <v>1746</v>
      </c>
      <c r="U660" s="28" t="s">
        <v>270</v>
      </c>
      <c r="V660" s="26" t="s">
        <v>430</v>
      </c>
      <c r="W660" s="26" t="s">
        <v>593</v>
      </c>
      <c r="X660" s="26" t="s">
        <v>411</v>
      </c>
      <c r="Y660" s="37" t="s">
        <v>25</v>
      </c>
      <c r="Z660" s="37" t="s">
        <v>92</v>
      </c>
      <c r="AA660" s="37" t="s">
        <v>95</v>
      </c>
      <c r="AB660" s="30">
        <v>400</v>
      </c>
      <c r="AC660" s="30">
        <v>320</v>
      </c>
      <c r="AD660" s="31">
        <v>80</v>
      </c>
      <c r="AE660" s="30">
        <v>0</v>
      </c>
      <c r="AF660" s="30">
        <v>0</v>
      </c>
      <c r="AG660" s="32">
        <v>400</v>
      </c>
      <c r="AH660" s="30">
        <v>0</v>
      </c>
      <c r="AI660" s="10" t="s">
        <v>573</v>
      </c>
      <c r="AJ660" s="30">
        <v>0</v>
      </c>
      <c r="AK660" s="30">
        <v>0</v>
      </c>
      <c r="AL660" s="30">
        <v>0</v>
      </c>
      <c r="AM660" s="30">
        <v>0</v>
      </c>
      <c r="AN660" s="30">
        <v>0</v>
      </c>
      <c r="AO660" s="30">
        <v>0</v>
      </c>
      <c r="AP660" s="30">
        <v>0</v>
      </c>
      <c r="AQ660" s="30">
        <v>0</v>
      </c>
      <c r="AR660" s="30">
        <v>0</v>
      </c>
      <c r="AS660" s="30">
        <v>0</v>
      </c>
      <c r="AT660" s="30">
        <v>0</v>
      </c>
      <c r="AU660" s="121">
        <v>0</v>
      </c>
      <c r="AV660" s="129" t="s">
        <v>920</v>
      </c>
      <c r="AW660" s="129" t="s">
        <v>785</v>
      </c>
      <c r="AX660" s="129" t="s">
        <v>527</v>
      </c>
    </row>
    <row r="661" spans="1:50" ht="36" x14ac:dyDescent="0.25">
      <c r="A661" s="120">
        <v>46049.208333333489</v>
      </c>
      <c r="B661" s="28" t="s">
        <v>552</v>
      </c>
      <c r="C661" s="25" t="s">
        <v>427</v>
      </c>
      <c r="D661" s="25" t="s">
        <v>430</v>
      </c>
      <c r="E661" s="25" t="s">
        <v>423</v>
      </c>
      <c r="F661" s="29" t="s">
        <v>243</v>
      </c>
      <c r="G661" s="29" t="s">
        <v>19</v>
      </c>
      <c r="H661" s="29" t="s">
        <v>580</v>
      </c>
      <c r="I661" s="29" t="s">
        <v>579</v>
      </c>
      <c r="J661" s="29" t="s">
        <v>777</v>
      </c>
      <c r="K661" s="25" t="s">
        <v>430</v>
      </c>
      <c r="L661" s="25" t="s">
        <v>1741</v>
      </c>
      <c r="M661" s="25" t="s">
        <v>1742</v>
      </c>
      <c r="N661" s="25" t="s">
        <v>1743</v>
      </c>
      <c r="O661" s="25">
        <v>0</v>
      </c>
      <c r="P661" s="25" t="s">
        <v>5198</v>
      </c>
      <c r="Q661" s="28" t="s">
        <v>0</v>
      </c>
      <c r="R661" s="29" t="s">
        <v>1744</v>
      </c>
      <c r="S661" s="27" t="s">
        <v>1745</v>
      </c>
      <c r="T661" s="27" t="s">
        <v>1746</v>
      </c>
      <c r="U661" s="28" t="s">
        <v>270</v>
      </c>
      <c r="V661" s="26" t="s">
        <v>430</v>
      </c>
      <c r="W661" s="26" t="s">
        <v>593</v>
      </c>
      <c r="X661" s="26" t="s">
        <v>411</v>
      </c>
      <c r="Y661" s="37" t="s">
        <v>26</v>
      </c>
      <c r="Z661" s="37" t="s">
        <v>93</v>
      </c>
      <c r="AA661" s="37" t="s">
        <v>96</v>
      </c>
      <c r="AB661" s="30">
        <v>4480</v>
      </c>
      <c r="AC661" s="30">
        <v>123.5</v>
      </c>
      <c r="AD661" s="31">
        <v>4356.5</v>
      </c>
      <c r="AE661" s="30">
        <v>443.5</v>
      </c>
      <c r="AF661" s="30">
        <v>443.5</v>
      </c>
      <c r="AG661" s="32">
        <v>4036.5</v>
      </c>
      <c r="AH661" s="30">
        <v>443.5</v>
      </c>
      <c r="AI661" s="10" t="s">
        <v>573</v>
      </c>
      <c r="AJ661" s="30">
        <v>0</v>
      </c>
      <c r="AK661" s="30">
        <v>0</v>
      </c>
      <c r="AL661" s="30">
        <v>320</v>
      </c>
      <c r="AM661" s="30">
        <v>-126.5</v>
      </c>
      <c r="AN661" s="30">
        <v>0</v>
      </c>
      <c r="AO661" s="30">
        <v>250</v>
      </c>
      <c r="AP661" s="30">
        <v>0</v>
      </c>
      <c r="AQ661" s="30">
        <v>0</v>
      </c>
      <c r="AR661" s="30">
        <v>0</v>
      </c>
      <c r="AS661" s="30">
        <v>0</v>
      </c>
      <c r="AT661" s="30">
        <v>0</v>
      </c>
      <c r="AU661" s="121">
        <v>0</v>
      </c>
      <c r="AV661" s="129" t="s">
        <v>920</v>
      </c>
      <c r="AW661" s="129" t="s">
        <v>785</v>
      </c>
      <c r="AX661" s="129" t="s">
        <v>527</v>
      </c>
    </row>
    <row r="662" spans="1:50" ht="24" x14ac:dyDescent="0.25">
      <c r="A662" s="120">
        <v>46049.208333333489</v>
      </c>
      <c r="B662" s="28" t="s">
        <v>552</v>
      </c>
      <c r="C662" s="25" t="s">
        <v>427</v>
      </c>
      <c r="D662" s="25" t="s">
        <v>430</v>
      </c>
      <c r="E662" s="25" t="s">
        <v>423</v>
      </c>
      <c r="F662" s="29" t="s">
        <v>243</v>
      </c>
      <c r="G662" s="29" t="s">
        <v>19</v>
      </c>
      <c r="H662" s="29" t="s">
        <v>580</v>
      </c>
      <c r="I662" s="29" t="s">
        <v>579</v>
      </c>
      <c r="J662" s="29" t="s">
        <v>777</v>
      </c>
      <c r="K662" s="25" t="s">
        <v>430</v>
      </c>
      <c r="L662" s="25" t="s">
        <v>527</v>
      </c>
      <c r="M662" s="25" t="s">
        <v>527</v>
      </c>
      <c r="N662" s="25" t="s">
        <v>527</v>
      </c>
      <c r="O662" s="25" t="s">
        <v>527</v>
      </c>
      <c r="P662" s="25" t="s">
        <v>5843</v>
      </c>
      <c r="Q662" s="28" t="s">
        <v>0</v>
      </c>
      <c r="R662" s="29" t="s">
        <v>1748</v>
      </c>
      <c r="S662" s="27" t="s">
        <v>1749</v>
      </c>
      <c r="T662" s="27" t="s">
        <v>1750</v>
      </c>
      <c r="U662" s="28" t="s">
        <v>270</v>
      </c>
      <c r="V662" s="26" t="s">
        <v>430</v>
      </c>
      <c r="W662" s="26" t="s">
        <v>593</v>
      </c>
      <c r="X662" s="26" t="s">
        <v>411</v>
      </c>
      <c r="Y662" s="37" t="s">
        <v>25</v>
      </c>
      <c r="Z662" s="37" t="s">
        <v>92</v>
      </c>
      <c r="AA662" s="37" t="s">
        <v>95</v>
      </c>
      <c r="AB662" s="30">
        <v>6400</v>
      </c>
      <c r="AC662" s="30">
        <v>0</v>
      </c>
      <c r="AD662" s="31">
        <v>6400</v>
      </c>
      <c r="AE662" s="30">
        <v>0</v>
      </c>
      <c r="AF662" s="30">
        <v>0</v>
      </c>
      <c r="AG662" s="32">
        <v>6400</v>
      </c>
      <c r="AH662" s="30">
        <v>0</v>
      </c>
      <c r="AI662" s="10" t="s">
        <v>573</v>
      </c>
      <c r="AJ662" s="30">
        <v>0</v>
      </c>
      <c r="AK662" s="30">
        <v>0</v>
      </c>
      <c r="AL662" s="30">
        <v>0</v>
      </c>
      <c r="AM662" s="30">
        <v>0</v>
      </c>
      <c r="AN662" s="30">
        <v>0</v>
      </c>
      <c r="AO662" s="30">
        <v>0</v>
      </c>
      <c r="AP662" s="30">
        <v>0</v>
      </c>
      <c r="AQ662" s="30">
        <v>0</v>
      </c>
      <c r="AR662" s="30">
        <v>0</v>
      </c>
      <c r="AS662" s="30">
        <v>0</v>
      </c>
      <c r="AT662" s="30">
        <v>0</v>
      </c>
      <c r="AU662" s="121">
        <v>0</v>
      </c>
      <c r="AV662" s="129" t="s">
        <v>919</v>
      </c>
      <c r="AW662" s="129" t="s">
        <v>785</v>
      </c>
      <c r="AX662" s="129" t="s">
        <v>527</v>
      </c>
    </row>
    <row r="663" spans="1:50" ht="24" x14ac:dyDescent="0.25">
      <c r="A663" s="120">
        <v>46049.208333333489</v>
      </c>
      <c r="B663" s="28" t="s">
        <v>552</v>
      </c>
      <c r="C663" s="25" t="s">
        <v>427</v>
      </c>
      <c r="D663" s="25" t="s">
        <v>430</v>
      </c>
      <c r="E663" s="25" t="s">
        <v>423</v>
      </c>
      <c r="F663" s="29" t="s">
        <v>243</v>
      </c>
      <c r="G663" s="29" t="s">
        <v>19</v>
      </c>
      <c r="H663" s="29" t="s">
        <v>580</v>
      </c>
      <c r="I663" s="29" t="s">
        <v>579</v>
      </c>
      <c r="J663" s="29" t="s">
        <v>777</v>
      </c>
      <c r="K663" s="25" t="s">
        <v>430</v>
      </c>
      <c r="L663" s="25" t="s">
        <v>527</v>
      </c>
      <c r="M663" s="25" t="s">
        <v>527</v>
      </c>
      <c r="N663" s="25" t="s">
        <v>527</v>
      </c>
      <c r="O663" s="25" t="s">
        <v>527</v>
      </c>
      <c r="P663" s="25" t="s">
        <v>5843</v>
      </c>
      <c r="Q663" s="28" t="s">
        <v>0</v>
      </c>
      <c r="R663" s="29" t="s">
        <v>1748</v>
      </c>
      <c r="S663" s="27" t="s">
        <v>1749</v>
      </c>
      <c r="T663" s="27" t="s">
        <v>1750</v>
      </c>
      <c r="U663" s="28" t="s">
        <v>270</v>
      </c>
      <c r="V663" s="26" t="s">
        <v>430</v>
      </c>
      <c r="W663" s="26" t="s">
        <v>593</v>
      </c>
      <c r="X663" s="26" t="s">
        <v>411</v>
      </c>
      <c r="Y663" s="37" t="s">
        <v>26</v>
      </c>
      <c r="Z663" s="37" t="s">
        <v>93</v>
      </c>
      <c r="AA663" s="37" t="s">
        <v>96</v>
      </c>
      <c r="AB663" s="30">
        <v>600</v>
      </c>
      <c r="AC663" s="30">
        <v>0</v>
      </c>
      <c r="AD663" s="31">
        <v>600</v>
      </c>
      <c r="AE663" s="30">
        <v>0</v>
      </c>
      <c r="AF663" s="30">
        <v>0</v>
      </c>
      <c r="AG663" s="32">
        <v>600</v>
      </c>
      <c r="AH663" s="30">
        <v>0</v>
      </c>
      <c r="AI663" s="10" t="s">
        <v>573</v>
      </c>
      <c r="AJ663" s="30">
        <v>0</v>
      </c>
      <c r="AK663" s="30">
        <v>0</v>
      </c>
      <c r="AL663" s="30">
        <v>0</v>
      </c>
      <c r="AM663" s="30">
        <v>0</v>
      </c>
      <c r="AN663" s="30">
        <v>0</v>
      </c>
      <c r="AO663" s="30">
        <v>0</v>
      </c>
      <c r="AP663" s="30">
        <v>0</v>
      </c>
      <c r="AQ663" s="30">
        <v>0</v>
      </c>
      <c r="AR663" s="30">
        <v>0</v>
      </c>
      <c r="AS663" s="30">
        <v>0</v>
      </c>
      <c r="AT663" s="30">
        <v>0</v>
      </c>
      <c r="AU663" s="121">
        <v>0</v>
      </c>
      <c r="AV663" s="129" t="s">
        <v>919</v>
      </c>
      <c r="AW663" s="129" t="s">
        <v>785</v>
      </c>
      <c r="AX663" s="129" t="s">
        <v>527</v>
      </c>
    </row>
    <row r="664" spans="1:50" ht="24" x14ac:dyDescent="0.25">
      <c r="A664" s="120">
        <v>46049.208333333489</v>
      </c>
      <c r="B664" s="28" t="s">
        <v>552</v>
      </c>
      <c r="C664" s="25" t="s">
        <v>427</v>
      </c>
      <c r="D664" s="25" t="s">
        <v>430</v>
      </c>
      <c r="E664" s="25" t="s">
        <v>423</v>
      </c>
      <c r="F664" s="29" t="s">
        <v>243</v>
      </c>
      <c r="G664" s="29" t="s">
        <v>19</v>
      </c>
      <c r="H664" s="29" t="s">
        <v>580</v>
      </c>
      <c r="I664" s="29" t="s">
        <v>579</v>
      </c>
      <c r="J664" s="29" t="s">
        <v>777</v>
      </c>
      <c r="K664" s="25" t="s">
        <v>430</v>
      </c>
      <c r="L664" s="25" t="s">
        <v>6394</v>
      </c>
      <c r="M664" s="25" t="s">
        <v>6395</v>
      </c>
      <c r="N664" s="25" t="s">
        <v>6208</v>
      </c>
      <c r="O664" s="25">
        <v>0</v>
      </c>
      <c r="P664" s="25" t="s">
        <v>6396</v>
      </c>
      <c r="Q664" s="28" t="s">
        <v>0</v>
      </c>
      <c r="R664" s="29" t="s">
        <v>1590</v>
      </c>
      <c r="S664" s="27" t="s">
        <v>1751</v>
      </c>
      <c r="T664" s="27" t="s">
        <v>1752</v>
      </c>
      <c r="U664" s="28" t="s">
        <v>270</v>
      </c>
      <c r="V664" s="26" t="s">
        <v>430</v>
      </c>
      <c r="W664" s="26" t="s">
        <v>593</v>
      </c>
      <c r="X664" s="26" t="s">
        <v>411</v>
      </c>
      <c r="Y664" s="37" t="s">
        <v>25</v>
      </c>
      <c r="Z664" s="37" t="s">
        <v>92</v>
      </c>
      <c r="AA664" s="37" t="s">
        <v>95</v>
      </c>
      <c r="AB664" s="30">
        <v>400</v>
      </c>
      <c r="AC664" s="30">
        <v>0</v>
      </c>
      <c r="AD664" s="31">
        <v>400</v>
      </c>
      <c r="AE664" s="30">
        <v>0</v>
      </c>
      <c r="AF664" s="30">
        <v>0</v>
      </c>
      <c r="AG664" s="32">
        <v>400</v>
      </c>
      <c r="AH664" s="30">
        <v>0</v>
      </c>
      <c r="AI664" s="10" t="s">
        <v>573</v>
      </c>
      <c r="AJ664" s="30">
        <v>0</v>
      </c>
      <c r="AK664" s="30">
        <v>0</v>
      </c>
      <c r="AL664" s="30">
        <v>0</v>
      </c>
      <c r="AM664" s="30">
        <v>0</v>
      </c>
      <c r="AN664" s="30">
        <v>0</v>
      </c>
      <c r="AO664" s="30">
        <v>0</v>
      </c>
      <c r="AP664" s="30">
        <v>0</v>
      </c>
      <c r="AQ664" s="30">
        <v>0</v>
      </c>
      <c r="AR664" s="30">
        <v>0</v>
      </c>
      <c r="AS664" s="30">
        <v>0</v>
      </c>
      <c r="AT664" s="30">
        <v>0</v>
      </c>
      <c r="AU664" s="121">
        <v>0</v>
      </c>
      <c r="AV664" s="129" t="s">
        <v>919</v>
      </c>
      <c r="AW664" s="129" t="s">
        <v>785</v>
      </c>
      <c r="AX664" s="129" t="s">
        <v>527</v>
      </c>
    </row>
    <row r="665" spans="1:50" ht="24" x14ac:dyDescent="0.25">
      <c r="A665" s="120">
        <v>46049.208333333489</v>
      </c>
      <c r="B665" s="28" t="s">
        <v>552</v>
      </c>
      <c r="C665" s="25" t="s">
        <v>427</v>
      </c>
      <c r="D665" s="25" t="s">
        <v>430</v>
      </c>
      <c r="E665" s="25" t="s">
        <v>423</v>
      </c>
      <c r="F665" s="29" t="s">
        <v>243</v>
      </c>
      <c r="G665" s="29" t="s">
        <v>19</v>
      </c>
      <c r="H665" s="29" t="s">
        <v>580</v>
      </c>
      <c r="I665" s="29" t="s">
        <v>579</v>
      </c>
      <c r="J665" s="29" t="s">
        <v>777</v>
      </c>
      <c r="K665" s="25" t="s">
        <v>430</v>
      </c>
      <c r="L665" s="25" t="s">
        <v>6394</v>
      </c>
      <c r="M665" s="25" t="s">
        <v>6395</v>
      </c>
      <c r="N665" s="25" t="s">
        <v>6208</v>
      </c>
      <c r="O665" s="25">
        <v>0</v>
      </c>
      <c r="P665" s="25" t="s">
        <v>6396</v>
      </c>
      <c r="Q665" s="28" t="s">
        <v>0</v>
      </c>
      <c r="R665" s="29" t="s">
        <v>1590</v>
      </c>
      <c r="S665" s="27" t="s">
        <v>1751</v>
      </c>
      <c r="T665" s="27" t="s">
        <v>1752</v>
      </c>
      <c r="U665" s="28" t="s">
        <v>270</v>
      </c>
      <c r="V665" s="26" t="s">
        <v>430</v>
      </c>
      <c r="W665" s="26" t="s">
        <v>593</v>
      </c>
      <c r="X665" s="26" t="s">
        <v>411</v>
      </c>
      <c r="Y665" s="37" t="s">
        <v>26</v>
      </c>
      <c r="Z665" s="37" t="s">
        <v>93</v>
      </c>
      <c r="AA665" s="37" t="s">
        <v>96</v>
      </c>
      <c r="AB665" s="30">
        <v>7040</v>
      </c>
      <c r="AC665" s="30">
        <v>0</v>
      </c>
      <c r="AD665" s="31">
        <v>7040</v>
      </c>
      <c r="AE665" s="30">
        <v>640</v>
      </c>
      <c r="AF665" s="30">
        <v>640</v>
      </c>
      <c r="AG665" s="32">
        <v>6400</v>
      </c>
      <c r="AH665" s="30">
        <v>640</v>
      </c>
      <c r="AI665" s="10" t="s">
        <v>573</v>
      </c>
      <c r="AJ665" s="30">
        <v>0</v>
      </c>
      <c r="AK665" s="30">
        <v>0</v>
      </c>
      <c r="AL665" s="30">
        <v>0</v>
      </c>
      <c r="AM665" s="30">
        <v>0</v>
      </c>
      <c r="AN665" s="30">
        <v>0</v>
      </c>
      <c r="AO665" s="30">
        <v>0</v>
      </c>
      <c r="AP665" s="30">
        <v>640</v>
      </c>
      <c r="AQ665" s="30">
        <v>0</v>
      </c>
      <c r="AR665" s="30">
        <v>0</v>
      </c>
      <c r="AS665" s="30">
        <v>0</v>
      </c>
      <c r="AT665" s="30">
        <v>0</v>
      </c>
      <c r="AU665" s="121">
        <v>0</v>
      </c>
      <c r="AV665" s="129" t="s">
        <v>919</v>
      </c>
      <c r="AW665" s="129" t="s">
        <v>785</v>
      </c>
      <c r="AX665" s="129" t="s">
        <v>527</v>
      </c>
    </row>
    <row r="666" spans="1:50" ht="24" x14ac:dyDescent="0.25">
      <c r="A666" s="120">
        <v>46049</v>
      </c>
      <c r="B666" s="28" t="s">
        <v>552</v>
      </c>
      <c r="C666" s="25" t="s">
        <v>427</v>
      </c>
      <c r="D666" s="25" t="s">
        <v>430</v>
      </c>
      <c r="E666" s="25" t="s">
        <v>423</v>
      </c>
      <c r="F666" s="29" t="s">
        <v>243</v>
      </c>
      <c r="G666" s="29" t="s">
        <v>19</v>
      </c>
      <c r="H666" s="29" t="s">
        <v>584</v>
      </c>
      <c r="I666" s="29" t="s">
        <v>579</v>
      </c>
      <c r="J666" s="29" t="s">
        <v>868</v>
      </c>
      <c r="K666" s="25" t="s">
        <v>278</v>
      </c>
      <c r="L666" s="25" t="s">
        <v>1620</v>
      </c>
      <c r="M666" s="25" t="s">
        <v>1753</v>
      </c>
      <c r="N666" s="25" t="s">
        <v>1346</v>
      </c>
      <c r="O666" s="25">
        <v>10044043357</v>
      </c>
      <c r="P666" s="25" t="s">
        <v>5199</v>
      </c>
      <c r="Q666" s="28" t="s">
        <v>0</v>
      </c>
      <c r="R666" s="29" t="s">
        <v>1665</v>
      </c>
      <c r="S666" s="27" t="s">
        <v>1754</v>
      </c>
      <c r="T666" s="27" t="s">
        <v>1755</v>
      </c>
      <c r="U666" s="28" t="s">
        <v>286</v>
      </c>
      <c r="V666" s="26" t="s">
        <v>278</v>
      </c>
      <c r="W666" s="26" t="s">
        <v>626</v>
      </c>
      <c r="X666" s="26" t="s">
        <v>411</v>
      </c>
      <c r="Y666" s="37" t="s">
        <v>140</v>
      </c>
      <c r="Z666" s="37" t="s">
        <v>142</v>
      </c>
      <c r="AA666" s="37" t="s">
        <v>141</v>
      </c>
      <c r="AB666" s="30">
        <v>3000</v>
      </c>
      <c r="AC666" s="30">
        <v>3000</v>
      </c>
      <c r="AD666" s="31">
        <v>0</v>
      </c>
      <c r="AE666" s="30">
        <v>3000</v>
      </c>
      <c r="AF666" s="30">
        <v>3000</v>
      </c>
      <c r="AG666" s="32">
        <v>0</v>
      </c>
      <c r="AH666" s="30">
        <v>3000</v>
      </c>
      <c r="AI666" s="10" t="s">
        <v>573</v>
      </c>
      <c r="AJ666" s="30">
        <v>0</v>
      </c>
      <c r="AK666" s="30">
        <v>3000</v>
      </c>
      <c r="AL666" s="30">
        <v>0</v>
      </c>
      <c r="AM666" s="30">
        <v>0</v>
      </c>
      <c r="AN666" s="30">
        <v>0</v>
      </c>
      <c r="AO666" s="30">
        <v>0</v>
      </c>
      <c r="AP666" s="30">
        <v>0</v>
      </c>
      <c r="AQ666" s="30">
        <v>0</v>
      </c>
      <c r="AR666" s="30">
        <v>0</v>
      </c>
      <c r="AS666" s="30">
        <v>0</v>
      </c>
      <c r="AT666" s="30">
        <v>0</v>
      </c>
      <c r="AU666" s="121">
        <v>0</v>
      </c>
      <c r="AV666" s="129" t="s">
        <v>784</v>
      </c>
      <c r="AW666" s="129" t="s">
        <v>796</v>
      </c>
      <c r="AX666" s="129" t="s">
        <v>527</v>
      </c>
    </row>
    <row r="667" spans="1:50" ht="24" x14ac:dyDescent="0.25">
      <c r="A667" s="120">
        <v>46049</v>
      </c>
      <c r="B667" s="28" t="s">
        <v>552</v>
      </c>
      <c r="C667" s="25" t="s">
        <v>427</v>
      </c>
      <c r="D667" s="25" t="s">
        <v>430</v>
      </c>
      <c r="E667" s="25" t="s">
        <v>423</v>
      </c>
      <c r="F667" s="29" t="s">
        <v>243</v>
      </c>
      <c r="G667" s="29" t="s">
        <v>19</v>
      </c>
      <c r="H667" s="29" t="s">
        <v>584</v>
      </c>
      <c r="I667" s="29" t="s">
        <v>579</v>
      </c>
      <c r="J667" s="29" t="s">
        <v>868</v>
      </c>
      <c r="K667" s="25" t="s">
        <v>258</v>
      </c>
      <c r="L667" s="25" t="s">
        <v>1725</v>
      </c>
      <c r="M667" s="25" t="s">
        <v>1756</v>
      </c>
      <c r="N667" s="25" t="s">
        <v>1346</v>
      </c>
      <c r="O667" s="25">
        <v>10200839311</v>
      </c>
      <c r="P667" s="25" t="s">
        <v>5200</v>
      </c>
      <c r="Q667" s="28" t="s">
        <v>0</v>
      </c>
      <c r="R667" s="29" t="s">
        <v>1757</v>
      </c>
      <c r="S667" s="27" t="s">
        <v>1758</v>
      </c>
      <c r="T667" s="27" t="s">
        <v>1759</v>
      </c>
      <c r="U667" s="28" t="s">
        <v>259</v>
      </c>
      <c r="V667" s="26" t="s">
        <v>258</v>
      </c>
      <c r="W667" s="26" t="s">
        <v>560</v>
      </c>
      <c r="X667" s="26" t="s">
        <v>411</v>
      </c>
      <c r="Y667" s="37" t="s">
        <v>140</v>
      </c>
      <c r="Z667" s="37" t="s">
        <v>142</v>
      </c>
      <c r="AA667" s="37" t="s">
        <v>141</v>
      </c>
      <c r="AB667" s="30">
        <v>17000</v>
      </c>
      <c r="AC667" s="30">
        <v>17000</v>
      </c>
      <c r="AD667" s="31">
        <v>0</v>
      </c>
      <c r="AE667" s="30">
        <v>17000</v>
      </c>
      <c r="AF667" s="30">
        <v>17000</v>
      </c>
      <c r="AG667" s="32">
        <v>0</v>
      </c>
      <c r="AH667" s="30">
        <v>17000</v>
      </c>
      <c r="AI667" s="10" t="s">
        <v>573</v>
      </c>
      <c r="AJ667" s="30">
        <v>0</v>
      </c>
      <c r="AK667" s="30">
        <v>6800</v>
      </c>
      <c r="AL667" s="30">
        <v>3400</v>
      </c>
      <c r="AM667" s="30">
        <v>3400</v>
      </c>
      <c r="AN667" s="30">
        <v>0</v>
      </c>
      <c r="AO667" s="30">
        <v>3400</v>
      </c>
      <c r="AP667" s="30">
        <v>0</v>
      </c>
      <c r="AQ667" s="30">
        <v>0</v>
      </c>
      <c r="AR667" s="30">
        <v>0</v>
      </c>
      <c r="AS667" s="30">
        <v>0</v>
      </c>
      <c r="AT667" s="30">
        <v>0</v>
      </c>
      <c r="AU667" s="121">
        <v>0</v>
      </c>
      <c r="AV667" s="129" t="s">
        <v>784</v>
      </c>
      <c r="AW667" s="129" t="s">
        <v>796</v>
      </c>
      <c r="AX667" s="129" t="s">
        <v>527</v>
      </c>
    </row>
    <row r="668" spans="1:50" ht="24" x14ac:dyDescent="0.25">
      <c r="A668" s="120">
        <v>46050</v>
      </c>
      <c r="B668" s="28" t="s">
        <v>552</v>
      </c>
      <c r="C668" s="25" t="s">
        <v>427</v>
      </c>
      <c r="D668" s="25" t="s">
        <v>430</v>
      </c>
      <c r="E668" s="25" t="s">
        <v>423</v>
      </c>
      <c r="F668" s="29" t="s">
        <v>243</v>
      </c>
      <c r="G668" s="29" t="s">
        <v>19</v>
      </c>
      <c r="H668" s="29" t="s">
        <v>178</v>
      </c>
      <c r="I668" s="29" t="s">
        <v>269</v>
      </c>
      <c r="J668" s="29" t="s">
        <v>868</v>
      </c>
      <c r="K668" s="25" t="s">
        <v>451</v>
      </c>
      <c r="L668" s="25" t="s">
        <v>1748</v>
      </c>
      <c r="M668" s="25" t="s">
        <v>1760</v>
      </c>
      <c r="N668" s="25" t="s">
        <v>1592</v>
      </c>
      <c r="O668" s="25">
        <v>10475925471</v>
      </c>
      <c r="P668" s="25" t="s">
        <v>5201</v>
      </c>
      <c r="Q668" s="28" t="s">
        <v>0</v>
      </c>
      <c r="R668" s="29" t="s">
        <v>1761</v>
      </c>
      <c r="S668" s="27" t="s">
        <v>1762</v>
      </c>
      <c r="T668" s="27" t="s">
        <v>1763</v>
      </c>
      <c r="U668" s="28" t="s">
        <v>268</v>
      </c>
      <c r="V668" s="26" t="s">
        <v>451</v>
      </c>
      <c r="W668" s="26" t="s">
        <v>592</v>
      </c>
      <c r="X668" s="26" t="s">
        <v>411</v>
      </c>
      <c r="Y668" s="37" t="s">
        <v>28</v>
      </c>
      <c r="Z668" s="37" t="s">
        <v>178</v>
      </c>
      <c r="AA668" s="37" t="s">
        <v>177</v>
      </c>
      <c r="AB668" s="30">
        <v>6600</v>
      </c>
      <c r="AC668" s="30">
        <v>6600</v>
      </c>
      <c r="AD668" s="31">
        <v>0</v>
      </c>
      <c r="AE668" s="30">
        <v>6600</v>
      </c>
      <c r="AF668" s="30">
        <v>6600</v>
      </c>
      <c r="AG668" s="32">
        <v>0</v>
      </c>
      <c r="AH668" s="30">
        <v>6600</v>
      </c>
      <c r="AI668" s="10" t="s">
        <v>573</v>
      </c>
      <c r="AJ668" s="30">
        <v>0</v>
      </c>
      <c r="AK668" s="30">
        <v>0</v>
      </c>
      <c r="AL668" s="30">
        <v>2200</v>
      </c>
      <c r="AM668" s="30">
        <v>2200</v>
      </c>
      <c r="AN668" s="30">
        <v>2200</v>
      </c>
      <c r="AO668" s="30">
        <v>0</v>
      </c>
      <c r="AP668" s="30">
        <v>0</v>
      </c>
      <c r="AQ668" s="30">
        <v>0</v>
      </c>
      <c r="AR668" s="30">
        <v>0</v>
      </c>
      <c r="AS668" s="30">
        <v>0</v>
      </c>
      <c r="AT668" s="30">
        <v>0</v>
      </c>
      <c r="AU668" s="121">
        <v>0</v>
      </c>
      <c r="AV668" s="129" t="s">
        <v>784</v>
      </c>
      <c r="AW668" s="129" t="s">
        <v>796</v>
      </c>
      <c r="AX668" s="129" t="s">
        <v>1696</v>
      </c>
    </row>
    <row r="669" spans="1:50" ht="24" x14ac:dyDescent="0.25">
      <c r="A669" s="120">
        <v>46050</v>
      </c>
      <c r="B669" s="28" t="s">
        <v>552</v>
      </c>
      <c r="C669" s="25" t="s">
        <v>427</v>
      </c>
      <c r="D669" s="25" t="s">
        <v>430</v>
      </c>
      <c r="E669" s="25" t="s">
        <v>423</v>
      </c>
      <c r="F669" s="29" t="s">
        <v>243</v>
      </c>
      <c r="G669" s="29" t="s">
        <v>19</v>
      </c>
      <c r="H669" s="29" t="s">
        <v>581</v>
      </c>
      <c r="I669" s="29" t="s">
        <v>269</v>
      </c>
      <c r="J669" s="29" t="s">
        <v>868</v>
      </c>
      <c r="K669" s="25" t="s">
        <v>276</v>
      </c>
      <c r="L669" s="25" t="s">
        <v>1764</v>
      </c>
      <c r="M669" s="25" t="s">
        <v>6397</v>
      </c>
      <c r="N669" s="25" t="s">
        <v>1248</v>
      </c>
      <c r="O669" s="25">
        <v>20518777646</v>
      </c>
      <c r="P669" s="25" t="s">
        <v>6398</v>
      </c>
      <c r="Q669" s="28" t="s">
        <v>0</v>
      </c>
      <c r="R669" s="29" t="s">
        <v>1765</v>
      </c>
      <c r="S669" s="27" t="s">
        <v>1766</v>
      </c>
      <c r="T669" s="27" t="s">
        <v>1767</v>
      </c>
      <c r="U669" s="28" t="s">
        <v>284</v>
      </c>
      <c r="V669" s="26" t="s">
        <v>276</v>
      </c>
      <c r="W669" s="26" t="s">
        <v>625</v>
      </c>
      <c r="X669" s="26" t="s">
        <v>411</v>
      </c>
      <c r="Y669" s="37" t="s">
        <v>110</v>
      </c>
      <c r="Z669" s="37" t="s">
        <v>112</v>
      </c>
      <c r="AA669" s="37" t="s">
        <v>111</v>
      </c>
      <c r="AB669" s="30">
        <v>15000</v>
      </c>
      <c r="AC669" s="30">
        <v>15000</v>
      </c>
      <c r="AD669" s="31">
        <v>0</v>
      </c>
      <c r="AE669" s="30">
        <v>15000</v>
      </c>
      <c r="AF669" s="30">
        <v>7500</v>
      </c>
      <c r="AG669" s="32">
        <v>7500</v>
      </c>
      <c r="AH669" s="30">
        <v>7500</v>
      </c>
      <c r="AI669" s="10" t="s">
        <v>573</v>
      </c>
      <c r="AJ669" s="30">
        <v>0</v>
      </c>
      <c r="AK669" s="30">
        <v>0</v>
      </c>
      <c r="AL669" s="30">
        <v>1500</v>
      </c>
      <c r="AM669" s="30">
        <v>1500</v>
      </c>
      <c r="AN669" s="30">
        <v>1500</v>
      </c>
      <c r="AO669" s="30">
        <v>1500</v>
      </c>
      <c r="AP669" s="30">
        <v>1500</v>
      </c>
      <c r="AQ669" s="30">
        <v>0</v>
      </c>
      <c r="AR669" s="30">
        <v>0</v>
      </c>
      <c r="AS669" s="30">
        <v>0</v>
      </c>
      <c r="AT669" s="30">
        <v>0</v>
      </c>
      <c r="AU669" s="121">
        <v>0</v>
      </c>
      <c r="AV669" s="129" t="s">
        <v>784</v>
      </c>
      <c r="AW669" s="129" t="s">
        <v>785</v>
      </c>
      <c r="AX669" s="129" t="s">
        <v>527</v>
      </c>
    </row>
    <row r="670" spans="1:50" ht="24" x14ac:dyDescent="0.25">
      <c r="A670" s="120">
        <v>46050</v>
      </c>
      <c r="B670" s="28" t="s">
        <v>552</v>
      </c>
      <c r="C670" s="25" t="s">
        <v>427</v>
      </c>
      <c r="D670" s="25" t="s">
        <v>430</v>
      </c>
      <c r="E670" s="25" t="s">
        <v>423</v>
      </c>
      <c r="F670" s="29" t="s">
        <v>243</v>
      </c>
      <c r="G670" s="29" t="s">
        <v>19</v>
      </c>
      <c r="H670" s="29" t="s">
        <v>581</v>
      </c>
      <c r="I670" s="29" t="s">
        <v>269</v>
      </c>
      <c r="J670" s="29" t="s">
        <v>868</v>
      </c>
      <c r="K670" s="25" t="s">
        <v>451</v>
      </c>
      <c r="L670" s="25" t="s">
        <v>1768</v>
      </c>
      <c r="M670" s="25" t="s">
        <v>6399</v>
      </c>
      <c r="N670" s="25" t="s">
        <v>1769</v>
      </c>
      <c r="O670" s="25">
        <v>20103117560</v>
      </c>
      <c r="P670" s="25" t="s">
        <v>6400</v>
      </c>
      <c r="Q670" s="28" t="s">
        <v>0</v>
      </c>
      <c r="R670" s="29" t="s">
        <v>1770</v>
      </c>
      <c r="S670" s="27" t="s">
        <v>1771</v>
      </c>
      <c r="T670" s="27" t="s">
        <v>1772</v>
      </c>
      <c r="U670" s="28" t="s">
        <v>268</v>
      </c>
      <c r="V670" s="26" t="s">
        <v>451</v>
      </c>
      <c r="W670" s="26" t="s">
        <v>592</v>
      </c>
      <c r="X670" s="26" t="s">
        <v>411</v>
      </c>
      <c r="Y670" s="37" t="s">
        <v>98</v>
      </c>
      <c r="Z670" s="37" t="s">
        <v>100</v>
      </c>
      <c r="AA670" s="37" t="s">
        <v>99</v>
      </c>
      <c r="AB670" s="30">
        <v>840</v>
      </c>
      <c r="AC670" s="30">
        <v>840</v>
      </c>
      <c r="AD670" s="31">
        <v>0</v>
      </c>
      <c r="AE670" s="30">
        <v>840</v>
      </c>
      <c r="AF670" s="30">
        <v>358.90000000000003</v>
      </c>
      <c r="AG670" s="32">
        <v>481.09999999999997</v>
      </c>
      <c r="AH670" s="30">
        <v>358.90000000000003</v>
      </c>
      <c r="AI670" s="10" t="s">
        <v>573</v>
      </c>
      <c r="AJ670" s="30">
        <v>0</v>
      </c>
      <c r="AK670" s="30">
        <v>100.3</v>
      </c>
      <c r="AL670" s="30">
        <v>73.8</v>
      </c>
      <c r="AM670" s="30">
        <v>63.7</v>
      </c>
      <c r="AN670" s="30">
        <v>60.1</v>
      </c>
      <c r="AO670" s="30">
        <v>61</v>
      </c>
      <c r="AP670" s="30">
        <v>0</v>
      </c>
      <c r="AQ670" s="30">
        <v>0</v>
      </c>
      <c r="AR670" s="30">
        <v>0</v>
      </c>
      <c r="AS670" s="30">
        <v>0</v>
      </c>
      <c r="AT670" s="30">
        <v>0</v>
      </c>
      <c r="AU670" s="121">
        <v>0</v>
      </c>
      <c r="AV670" s="129" t="s">
        <v>784</v>
      </c>
      <c r="AW670" s="129" t="s">
        <v>785</v>
      </c>
      <c r="AX670" s="129" t="s">
        <v>527</v>
      </c>
    </row>
    <row r="671" spans="1:50" ht="36" x14ac:dyDescent="0.25">
      <c r="A671" s="120">
        <v>46050</v>
      </c>
      <c r="B671" s="28" t="s">
        <v>552</v>
      </c>
      <c r="C671" s="25" t="s">
        <v>427</v>
      </c>
      <c r="D671" s="25" t="s">
        <v>498</v>
      </c>
      <c r="E671" s="25" t="s">
        <v>423</v>
      </c>
      <c r="F671" s="29" t="s">
        <v>287</v>
      </c>
      <c r="G671" s="29" t="s">
        <v>21</v>
      </c>
      <c r="H671" s="29" t="s">
        <v>422</v>
      </c>
      <c r="I671" s="29" t="s">
        <v>579</v>
      </c>
      <c r="J671" s="29" t="s">
        <v>868</v>
      </c>
      <c r="K671" s="25" t="s">
        <v>262</v>
      </c>
      <c r="L671" s="25" t="s">
        <v>1648</v>
      </c>
      <c r="M671" s="25" t="s">
        <v>1773</v>
      </c>
      <c r="N671" s="25" t="s">
        <v>1566</v>
      </c>
      <c r="O671" s="25">
        <v>10722461113</v>
      </c>
      <c r="P671" s="25" t="s">
        <v>5202</v>
      </c>
      <c r="Q671" s="28" t="s">
        <v>0</v>
      </c>
      <c r="R671" s="29" t="s">
        <v>1720</v>
      </c>
      <c r="S671" s="27" t="s">
        <v>1774</v>
      </c>
      <c r="T671" s="27" t="s">
        <v>1775</v>
      </c>
      <c r="U671" s="28" t="s">
        <v>318</v>
      </c>
      <c r="V671" s="26" t="s">
        <v>262</v>
      </c>
      <c r="W671" s="26" t="s">
        <v>667</v>
      </c>
      <c r="X671" s="26" t="s">
        <v>411</v>
      </c>
      <c r="Y671" s="37" t="s">
        <v>200</v>
      </c>
      <c r="Z671" s="37" t="s">
        <v>586</v>
      </c>
      <c r="AA671" s="37" t="s">
        <v>585</v>
      </c>
      <c r="AB671" s="30">
        <v>10000</v>
      </c>
      <c r="AC671" s="30">
        <v>10000</v>
      </c>
      <c r="AD671" s="31">
        <v>0</v>
      </c>
      <c r="AE671" s="30">
        <v>10000</v>
      </c>
      <c r="AF671" s="30">
        <v>10000</v>
      </c>
      <c r="AG671" s="32">
        <v>0</v>
      </c>
      <c r="AH671" s="30">
        <v>10000</v>
      </c>
      <c r="AI671" s="10" t="s">
        <v>573</v>
      </c>
      <c r="AJ671" s="30">
        <v>0</v>
      </c>
      <c r="AK671" s="30">
        <v>5000</v>
      </c>
      <c r="AL671" s="30">
        <v>5000</v>
      </c>
      <c r="AM671" s="30">
        <v>0</v>
      </c>
      <c r="AN671" s="30">
        <v>0</v>
      </c>
      <c r="AO671" s="30">
        <v>0</v>
      </c>
      <c r="AP671" s="30">
        <v>0</v>
      </c>
      <c r="AQ671" s="30">
        <v>0</v>
      </c>
      <c r="AR671" s="30">
        <v>0</v>
      </c>
      <c r="AS671" s="30">
        <v>0</v>
      </c>
      <c r="AT671" s="30">
        <v>0</v>
      </c>
      <c r="AU671" s="121">
        <v>0</v>
      </c>
      <c r="AV671" s="129" t="s">
        <v>784</v>
      </c>
      <c r="AW671" s="129" t="s">
        <v>796</v>
      </c>
      <c r="AX671" s="129" t="s">
        <v>236</v>
      </c>
    </row>
    <row r="672" spans="1:50" ht="24" x14ac:dyDescent="0.25">
      <c r="A672" s="120">
        <v>46050</v>
      </c>
      <c r="B672" s="28" t="s">
        <v>552</v>
      </c>
      <c r="C672" s="25" t="s">
        <v>427</v>
      </c>
      <c r="D672" s="25" t="s">
        <v>498</v>
      </c>
      <c r="E672" s="25" t="s">
        <v>423</v>
      </c>
      <c r="F672" s="29" t="s">
        <v>287</v>
      </c>
      <c r="G672" s="29" t="s">
        <v>21</v>
      </c>
      <c r="H672" s="29" t="s">
        <v>422</v>
      </c>
      <c r="I672" s="29" t="s">
        <v>579</v>
      </c>
      <c r="J672" s="29" t="s">
        <v>868</v>
      </c>
      <c r="K672" s="25" t="s">
        <v>244</v>
      </c>
      <c r="L672" s="25" t="s">
        <v>1642</v>
      </c>
      <c r="M672" s="25" t="s">
        <v>1776</v>
      </c>
      <c r="N672" s="25" t="s">
        <v>1566</v>
      </c>
      <c r="O672" s="25">
        <v>10436483533</v>
      </c>
      <c r="P672" s="25" t="s">
        <v>5203</v>
      </c>
      <c r="Q672" s="28" t="s">
        <v>0</v>
      </c>
      <c r="R672" s="29" t="s">
        <v>1777</v>
      </c>
      <c r="S672" s="27" t="s">
        <v>1778</v>
      </c>
      <c r="T672" s="27" t="s">
        <v>1779</v>
      </c>
      <c r="U672" s="28" t="s">
        <v>309</v>
      </c>
      <c r="V672" s="26" t="s">
        <v>244</v>
      </c>
      <c r="W672" s="26" t="s">
        <v>658</v>
      </c>
      <c r="X672" s="26" t="s">
        <v>411</v>
      </c>
      <c r="Y672" s="37" t="s">
        <v>200</v>
      </c>
      <c r="Z672" s="37" t="s">
        <v>586</v>
      </c>
      <c r="AA672" s="37" t="s">
        <v>585</v>
      </c>
      <c r="AB672" s="30">
        <v>10000</v>
      </c>
      <c r="AC672" s="30">
        <v>10000</v>
      </c>
      <c r="AD672" s="31">
        <v>0</v>
      </c>
      <c r="AE672" s="30">
        <v>10000</v>
      </c>
      <c r="AF672" s="30">
        <v>10000</v>
      </c>
      <c r="AG672" s="32">
        <v>0</v>
      </c>
      <c r="AH672" s="30">
        <v>10000</v>
      </c>
      <c r="AI672" s="10" t="s">
        <v>573</v>
      </c>
      <c r="AJ672" s="30">
        <v>0</v>
      </c>
      <c r="AK672" s="30">
        <v>0</v>
      </c>
      <c r="AL672" s="30">
        <v>10000</v>
      </c>
      <c r="AM672" s="30">
        <v>0</v>
      </c>
      <c r="AN672" s="30">
        <v>0</v>
      </c>
      <c r="AO672" s="30">
        <v>0</v>
      </c>
      <c r="AP672" s="30">
        <v>0</v>
      </c>
      <c r="AQ672" s="30">
        <v>0</v>
      </c>
      <c r="AR672" s="30">
        <v>0</v>
      </c>
      <c r="AS672" s="30">
        <v>0</v>
      </c>
      <c r="AT672" s="30">
        <v>0</v>
      </c>
      <c r="AU672" s="121">
        <v>0</v>
      </c>
      <c r="AV672" s="129" t="s">
        <v>784</v>
      </c>
      <c r="AW672" s="129" t="s">
        <v>796</v>
      </c>
      <c r="AX672" s="129" t="s">
        <v>236</v>
      </c>
    </row>
    <row r="673" spans="1:50" ht="24" x14ac:dyDescent="0.25">
      <c r="A673" s="120">
        <v>46050</v>
      </c>
      <c r="B673" s="28" t="s">
        <v>552</v>
      </c>
      <c r="C673" s="25" t="s">
        <v>427</v>
      </c>
      <c r="D673" s="25" t="s">
        <v>498</v>
      </c>
      <c r="E673" s="25" t="s">
        <v>423</v>
      </c>
      <c r="F673" s="29" t="s">
        <v>287</v>
      </c>
      <c r="G673" s="29" t="s">
        <v>21</v>
      </c>
      <c r="H673" s="29" t="s">
        <v>422</v>
      </c>
      <c r="I673" s="29" t="s">
        <v>579</v>
      </c>
      <c r="J673" s="29" t="s">
        <v>868</v>
      </c>
      <c r="K673" s="25" t="s">
        <v>254</v>
      </c>
      <c r="L673" s="25" t="s">
        <v>1645</v>
      </c>
      <c r="M673" s="25" t="s">
        <v>1780</v>
      </c>
      <c r="N673" s="25" t="s">
        <v>1566</v>
      </c>
      <c r="O673" s="25">
        <v>10414644240</v>
      </c>
      <c r="P673" s="25" t="s">
        <v>5204</v>
      </c>
      <c r="Q673" s="28" t="s">
        <v>0</v>
      </c>
      <c r="R673" s="29" t="s">
        <v>1781</v>
      </c>
      <c r="S673" s="27" t="s">
        <v>1782</v>
      </c>
      <c r="T673" s="27" t="s">
        <v>1783</v>
      </c>
      <c r="U673" s="28" t="s">
        <v>314</v>
      </c>
      <c r="V673" s="26" t="s">
        <v>254</v>
      </c>
      <c r="W673" s="26" t="s">
        <v>663</v>
      </c>
      <c r="X673" s="26" t="s">
        <v>411</v>
      </c>
      <c r="Y673" s="37" t="s">
        <v>200</v>
      </c>
      <c r="Z673" s="37" t="s">
        <v>586</v>
      </c>
      <c r="AA673" s="37" t="s">
        <v>585</v>
      </c>
      <c r="AB673" s="30">
        <v>10000</v>
      </c>
      <c r="AC673" s="30">
        <v>10000</v>
      </c>
      <c r="AD673" s="31">
        <v>0</v>
      </c>
      <c r="AE673" s="30">
        <v>10000</v>
      </c>
      <c r="AF673" s="30">
        <v>10000</v>
      </c>
      <c r="AG673" s="32">
        <v>0</v>
      </c>
      <c r="AH673" s="30">
        <v>10000</v>
      </c>
      <c r="AI673" s="10" t="s">
        <v>573</v>
      </c>
      <c r="AJ673" s="30">
        <v>0</v>
      </c>
      <c r="AK673" s="30">
        <v>0</v>
      </c>
      <c r="AL673" s="30">
        <v>5000</v>
      </c>
      <c r="AM673" s="30">
        <v>5000</v>
      </c>
      <c r="AN673" s="30">
        <v>0</v>
      </c>
      <c r="AO673" s="30">
        <v>0</v>
      </c>
      <c r="AP673" s="30">
        <v>0</v>
      </c>
      <c r="AQ673" s="30">
        <v>0</v>
      </c>
      <c r="AR673" s="30">
        <v>0</v>
      </c>
      <c r="AS673" s="30">
        <v>0</v>
      </c>
      <c r="AT673" s="30">
        <v>0</v>
      </c>
      <c r="AU673" s="121">
        <v>0</v>
      </c>
      <c r="AV673" s="129" t="s">
        <v>784</v>
      </c>
      <c r="AW673" s="129" t="s">
        <v>796</v>
      </c>
      <c r="AX673" s="129" t="s">
        <v>236</v>
      </c>
    </row>
    <row r="674" spans="1:50" ht="36" x14ac:dyDescent="0.25">
      <c r="A674" s="120">
        <v>46050</v>
      </c>
      <c r="B674" s="28" t="s">
        <v>552</v>
      </c>
      <c r="C674" s="25" t="s">
        <v>427</v>
      </c>
      <c r="D674" s="25" t="s">
        <v>498</v>
      </c>
      <c r="E674" s="25" t="s">
        <v>423</v>
      </c>
      <c r="F674" s="29" t="s">
        <v>527</v>
      </c>
      <c r="G674" s="29" t="s">
        <v>527</v>
      </c>
      <c r="H674" s="29" t="s">
        <v>422</v>
      </c>
      <c r="I674" s="29" t="s">
        <v>579</v>
      </c>
      <c r="J674" s="29" t="s">
        <v>868</v>
      </c>
      <c r="K674" s="25" t="s">
        <v>622</v>
      </c>
      <c r="L674" s="25" t="s">
        <v>1689</v>
      </c>
      <c r="M674" s="25" t="s">
        <v>1747</v>
      </c>
      <c r="N674" s="25" t="s">
        <v>1214</v>
      </c>
      <c r="O674" s="25">
        <v>20602025234</v>
      </c>
      <c r="P674" s="25" t="s">
        <v>5205</v>
      </c>
      <c r="Q674" s="28" t="s">
        <v>0</v>
      </c>
      <c r="R674" s="29" t="s">
        <v>1784</v>
      </c>
      <c r="S674" s="27" t="s">
        <v>1785</v>
      </c>
      <c r="T674" s="27" t="s">
        <v>1786</v>
      </c>
      <c r="U674" s="28" t="s">
        <v>325</v>
      </c>
      <c r="V674" s="26" t="s">
        <v>622</v>
      </c>
      <c r="W674" s="26" t="s">
        <v>674</v>
      </c>
      <c r="X674" s="26" t="s">
        <v>411</v>
      </c>
      <c r="Y674" s="37" t="s">
        <v>200</v>
      </c>
      <c r="Z674" s="37" t="s">
        <v>586</v>
      </c>
      <c r="AA674" s="37" t="s">
        <v>585</v>
      </c>
      <c r="AB674" s="30">
        <v>10000</v>
      </c>
      <c r="AC674" s="30">
        <v>10000</v>
      </c>
      <c r="AD674" s="31">
        <v>0</v>
      </c>
      <c r="AE674" s="30">
        <v>10000</v>
      </c>
      <c r="AF674" s="30">
        <v>10000</v>
      </c>
      <c r="AG674" s="32">
        <v>0</v>
      </c>
      <c r="AH674" s="30">
        <v>10000</v>
      </c>
      <c r="AI674" s="10" t="s">
        <v>573</v>
      </c>
      <c r="AJ674" s="30">
        <v>0</v>
      </c>
      <c r="AK674" s="30">
        <v>0</v>
      </c>
      <c r="AL674" s="30">
        <v>10000</v>
      </c>
      <c r="AM674" s="30">
        <v>0</v>
      </c>
      <c r="AN674" s="30">
        <v>0</v>
      </c>
      <c r="AO674" s="30">
        <v>0</v>
      </c>
      <c r="AP674" s="30">
        <v>0</v>
      </c>
      <c r="AQ674" s="30">
        <v>0</v>
      </c>
      <c r="AR674" s="30">
        <v>0</v>
      </c>
      <c r="AS674" s="30">
        <v>0</v>
      </c>
      <c r="AT674" s="30">
        <v>0</v>
      </c>
      <c r="AU674" s="121">
        <v>0</v>
      </c>
      <c r="AV674" s="129" t="s">
        <v>784</v>
      </c>
      <c r="AW674" s="129" t="s">
        <v>796</v>
      </c>
      <c r="AX674" s="129" t="s">
        <v>236</v>
      </c>
    </row>
    <row r="675" spans="1:50" ht="24" x14ac:dyDescent="0.25">
      <c r="A675" s="120">
        <v>46050</v>
      </c>
      <c r="B675" s="28" t="s">
        <v>552</v>
      </c>
      <c r="C675" s="25" t="s">
        <v>427</v>
      </c>
      <c r="D675" s="25" t="s">
        <v>430</v>
      </c>
      <c r="E675" s="25" t="s">
        <v>423</v>
      </c>
      <c r="F675" s="29" t="s">
        <v>243</v>
      </c>
      <c r="G675" s="29" t="s">
        <v>19</v>
      </c>
      <c r="H675" s="29" t="s">
        <v>583</v>
      </c>
      <c r="I675" s="29" t="s">
        <v>269</v>
      </c>
      <c r="J675" s="29" t="s">
        <v>868</v>
      </c>
      <c r="K675" s="25" t="s">
        <v>283</v>
      </c>
      <c r="L675" s="25" t="s">
        <v>1659</v>
      </c>
      <c r="M675" s="25" t="s">
        <v>1787</v>
      </c>
      <c r="N675" s="25" t="s">
        <v>1566</v>
      </c>
      <c r="O675" s="25">
        <v>20450475042</v>
      </c>
      <c r="P675" s="25" t="s">
        <v>5206</v>
      </c>
      <c r="Q675" s="28" t="s">
        <v>0</v>
      </c>
      <c r="R675" s="29" t="s">
        <v>1788</v>
      </c>
      <c r="S675" s="27" t="s">
        <v>1789</v>
      </c>
      <c r="T675" s="27" t="s">
        <v>1790</v>
      </c>
      <c r="U675" s="28" t="s">
        <v>292</v>
      </c>
      <c r="V675" s="26" t="s">
        <v>283</v>
      </c>
      <c r="W675" s="26" t="s">
        <v>629</v>
      </c>
      <c r="X675" s="26" t="s">
        <v>411</v>
      </c>
      <c r="Y675" s="37" t="s">
        <v>131</v>
      </c>
      <c r="Z675" s="37" t="s">
        <v>70</v>
      </c>
      <c r="AA675" s="37" t="s">
        <v>132</v>
      </c>
      <c r="AB675" s="30">
        <v>1485.5</v>
      </c>
      <c r="AC675" s="30">
        <v>1485.5</v>
      </c>
      <c r="AD675" s="31">
        <v>0</v>
      </c>
      <c r="AE675" s="30">
        <v>1485.5</v>
      </c>
      <c r="AF675" s="30">
        <v>1485.5</v>
      </c>
      <c r="AG675" s="32">
        <v>0</v>
      </c>
      <c r="AH675" s="30">
        <v>1485.5</v>
      </c>
      <c r="AI675" s="10" t="s">
        <v>573</v>
      </c>
      <c r="AJ675" s="30">
        <v>0</v>
      </c>
      <c r="AK675" s="30">
        <v>1485.5</v>
      </c>
      <c r="AL675" s="30">
        <v>0</v>
      </c>
      <c r="AM675" s="30">
        <v>0</v>
      </c>
      <c r="AN675" s="30">
        <v>0</v>
      </c>
      <c r="AO675" s="30">
        <v>0</v>
      </c>
      <c r="AP675" s="30">
        <v>0</v>
      </c>
      <c r="AQ675" s="30">
        <v>0</v>
      </c>
      <c r="AR675" s="30">
        <v>0</v>
      </c>
      <c r="AS675" s="30">
        <v>0</v>
      </c>
      <c r="AT675" s="30">
        <v>0</v>
      </c>
      <c r="AU675" s="121">
        <v>0</v>
      </c>
      <c r="AV675" s="129" t="s">
        <v>784</v>
      </c>
      <c r="AW675" s="129" t="s">
        <v>796</v>
      </c>
      <c r="AX675" s="129" t="s">
        <v>527</v>
      </c>
    </row>
    <row r="676" spans="1:50" ht="24" x14ac:dyDescent="0.25">
      <c r="A676" s="120">
        <v>46050</v>
      </c>
      <c r="B676" s="28" t="s">
        <v>552</v>
      </c>
      <c r="C676" s="25" t="s">
        <v>427</v>
      </c>
      <c r="D676" s="25" t="s">
        <v>430</v>
      </c>
      <c r="E676" s="25" t="s">
        <v>423</v>
      </c>
      <c r="F676" s="29" t="s">
        <v>243</v>
      </c>
      <c r="G676" s="29" t="s">
        <v>19</v>
      </c>
      <c r="H676" s="29" t="s">
        <v>583</v>
      </c>
      <c r="I676" s="29" t="s">
        <v>269</v>
      </c>
      <c r="J676" s="29" t="s">
        <v>868</v>
      </c>
      <c r="K676" s="25" t="s">
        <v>254</v>
      </c>
      <c r="L676" s="25" t="s">
        <v>1656</v>
      </c>
      <c r="M676" s="25" t="s">
        <v>1791</v>
      </c>
      <c r="N676" s="25" t="s">
        <v>1566</v>
      </c>
      <c r="O676" s="25">
        <v>20606655356</v>
      </c>
      <c r="P676" s="25" t="s">
        <v>5207</v>
      </c>
      <c r="Q676" s="28" t="s">
        <v>0</v>
      </c>
      <c r="R676" s="29" t="s">
        <v>1792</v>
      </c>
      <c r="S676" s="27" t="s">
        <v>1793</v>
      </c>
      <c r="T676" s="27" t="s">
        <v>1794</v>
      </c>
      <c r="U676" s="28" t="s">
        <v>255</v>
      </c>
      <c r="V676" s="26" t="s">
        <v>254</v>
      </c>
      <c r="W676" s="26" t="s">
        <v>558</v>
      </c>
      <c r="X676" s="26" t="s">
        <v>411</v>
      </c>
      <c r="Y676" s="37" t="s">
        <v>131</v>
      </c>
      <c r="Z676" s="37" t="s">
        <v>70</v>
      </c>
      <c r="AA676" s="37" t="s">
        <v>132</v>
      </c>
      <c r="AB676" s="30">
        <v>5284</v>
      </c>
      <c r="AC676" s="30">
        <v>5284</v>
      </c>
      <c r="AD676" s="31">
        <v>0</v>
      </c>
      <c r="AE676" s="30">
        <v>5284</v>
      </c>
      <c r="AF676" s="30">
        <v>5284</v>
      </c>
      <c r="AG676" s="32">
        <v>0</v>
      </c>
      <c r="AH676" s="30">
        <v>5284</v>
      </c>
      <c r="AI676" s="10" t="s">
        <v>573</v>
      </c>
      <c r="AJ676" s="30">
        <v>0</v>
      </c>
      <c r="AK676" s="30">
        <v>5284</v>
      </c>
      <c r="AL676" s="30">
        <v>0</v>
      </c>
      <c r="AM676" s="30">
        <v>0</v>
      </c>
      <c r="AN676" s="30">
        <v>0</v>
      </c>
      <c r="AO676" s="30">
        <v>0</v>
      </c>
      <c r="AP676" s="30">
        <v>0</v>
      </c>
      <c r="AQ676" s="30">
        <v>0</v>
      </c>
      <c r="AR676" s="30">
        <v>0</v>
      </c>
      <c r="AS676" s="30">
        <v>0</v>
      </c>
      <c r="AT676" s="30">
        <v>0</v>
      </c>
      <c r="AU676" s="121">
        <v>0</v>
      </c>
      <c r="AV676" s="129" t="s">
        <v>784</v>
      </c>
      <c r="AW676" s="129" t="s">
        <v>796</v>
      </c>
      <c r="AX676" s="129" t="s">
        <v>527</v>
      </c>
    </row>
    <row r="677" spans="1:50" ht="24" x14ac:dyDescent="0.25">
      <c r="A677" s="120">
        <v>46050</v>
      </c>
      <c r="B677" s="28" t="s">
        <v>552</v>
      </c>
      <c r="C677" s="25" t="s">
        <v>427</v>
      </c>
      <c r="D677" s="25" t="s">
        <v>430</v>
      </c>
      <c r="E677" s="25" t="s">
        <v>423</v>
      </c>
      <c r="F677" s="29" t="s">
        <v>243</v>
      </c>
      <c r="G677" s="29" t="s">
        <v>19</v>
      </c>
      <c r="H677" s="29" t="s">
        <v>178</v>
      </c>
      <c r="I677" s="29" t="s">
        <v>269</v>
      </c>
      <c r="J677" s="29" t="s">
        <v>868</v>
      </c>
      <c r="K677" s="25" t="s">
        <v>278</v>
      </c>
      <c r="L677" s="25" t="s">
        <v>1671</v>
      </c>
      <c r="M677" s="25" t="s">
        <v>1795</v>
      </c>
      <c r="N677" s="25" t="s">
        <v>1566</v>
      </c>
      <c r="O677" s="25">
        <v>10439139434</v>
      </c>
      <c r="P677" s="25" t="s">
        <v>5208</v>
      </c>
      <c r="Q677" s="28" t="s">
        <v>0</v>
      </c>
      <c r="R677" s="29" t="s">
        <v>1796</v>
      </c>
      <c r="S677" s="27" t="s">
        <v>1797</v>
      </c>
      <c r="T677" s="27" t="s">
        <v>1798</v>
      </c>
      <c r="U677" s="28" t="s">
        <v>286</v>
      </c>
      <c r="V677" s="26" t="s">
        <v>278</v>
      </c>
      <c r="W677" s="26" t="s">
        <v>626</v>
      </c>
      <c r="X677" s="26" t="s">
        <v>411</v>
      </c>
      <c r="Y677" s="37" t="s">
        <v>28</v>
      </c>
      <c r="Z677" s="37" t="s">
        <v>178</v>
      </c>
      <c r="AA677" s="37" t="s">
        <v>177</v>
      </c>
      <c r="AB677" s="30">
        <v>3900</v>
      </c>
      <c r="AC677" s="30">
        <v>3900</v>
      </c>
      <c r="AD677" s="31">
        <v>0</v>
      </c>
      <c r="AE677" s="30">
        <v>3900</v>
      </c>
      <c r="AF677" s="30">
        <v>3900</v>
      </c>
      <c r="AG677" s="32">
        <v>0</v>
      </c>
      <c r="AH677" s="30">
        <v>3900</v>
      </c>
      <c r="AI677" s="10" t="s">
        <v>573</v>
      </c>
      <c r="AJ677" s="30">
        <v>0</v>
      </c>
      <c r="AK677" s="30">
        <v>0</v>
      </c>
      <c r="AL677" s="30">
        <v>1300</v>
      </c>
      <c r="AM677" s="30">
        <v>1300</v>
      </c>
      <c r="AN677" s="30">
        <v>1300</v>
      </c>
      <c r="AO677" s="30">
        <v>0</v>
      </c>
      <c r="AP677" s="30">
        <v>0</v>
      </c>
      <c r="AQ677" s="30">
        <v>0</v>
      </c>
      <c r="AR677" s="30">
        <v>0</v>
      </c>
      <c r="AS677" s="30">
        <v>0</v>
      </c>
      <c r="AT677" s="30">
        <v>0</v>
      </c>
      <c r="AU677" s="121">
        <v>0</v>
      </c>
      <c r="AV677" s="129" t="s">
        <v>784</v>
      </c>
      <c r="AW677" s="129" t="s">
        <v>796</v>
      </c>
      <c r="AX677" s="129" t="s">
        <v>1025</v>
      </c>
    </row>
    <row r="678" spans="1:50" ht="36" x14ac:dyDescent="0.25">
      <c r="A678" s="120">
        <v>46050</v>
      </c>
      <c r="B678" s="28" t="s">
        <v>552</v>
      </c>
      <c r="C678" s="25" t="s">
        <v>427</v>
      </c>
      <c r="D678" s="25" t="s">
        <v>430</v>
      </c>
      <c r="E678" s="25" t="s">
        <v>423</v>
      </c>
      <c r="F678" s="29" t="s">
        <v>243</v>
      </c>
      <c r="G678" s="29" t="s">
        <v>19</v>
      </c>
      <c r="H678" s="29" t="s">
        <v>588</v>
      </c>
      <c r="I678" s="29" t="s">
        <v>579</v>
      </c>
      <c r="J678" s="29" t="s">
        <v>868</v>
      </c>
      <c r="K678" s="25" t="s">
        <v>451</v>
      </c>
      <c r="L678" s="25" t="s">
        <v>1788</v>
      </c>
      <c r="M678" s="25" t="s">
        <v>1799</v>
      </c>
      <c r="N678" s="25" t="s">
        <v>1566</v>
      </c>
      <c r="O678" s="25">
        <v>20607954837</v>
      </c>
      <c r="P678" s="25" t="s">
        <v>5209</v>
      </c>
      <c r="Q678" s="28" t="s">
        <v>0</v>
      </c>
      <c r="R678" s="29" t="s">
        <v>1800</v>
      </c>
      <c r="S678" s="27" t="s">
        <v>1801</v>
      </c>
      <c r="T678" s="27" t="s">
        <v>1802</v>
      </c>
      <c r="U678" s="28" t="s">
        <v>268</v>
      </c>
      <c r="V678" s="26" t="s">
        <v>451</v>
      </c>
      <c r="W678" s="26" t="s">
        <v>592</v>
      </c>
      <c r="X678" s="26" t="s">
        <v>411</v>
      </c>
      <c r="Y678" s="37" t="s">
        <v>125</v>
      </c>
      <c r="Z678" s="37" t="s">
        <v>127</v>
      </c>
      <c r="AA678" s="37" t="s">
        <v>126</v>
      </c>
      <c r="AB678" s="30">
        <v>102667.29</v>
      </c>
      <c r="AC678" s="30">
        <v>102667.29</v>
      </c>
      <c r="AD678" s="31">
        <v>0</v>
      </c>
      <c r="AE678" s="30">
        <v>102667.29</v>
      </c>
      <c r="AF678" s="30">
        <v>65333.729999999996</v>
      </c>
      <c r="AG678" s="32">
        <v>37333.56</v>
      </c>
      <c r="AH678" s="30">
        <v>65333.729999999996</v>
      </c>
      <c r="AI678" s="10" t="s">
        <v>573</v>
      </c>
      <c r="AJ678" s="30">
        <v>0</v>
      </c>
      <c r="AK678" s="30">
        <v>18666.78</v>
      </c>
      <c r="AL678" s="30">
        <v>9333.39</v>
      </c>
      <c r="AM678" s="30">
        <v>9333.39</v>
      </c>
      <c r="AN678" s="30">
        <v>9333.39</v>
      </c>
      <c r="AO678" s="30">
        <v>9333.39</v>
      </c>
      <c r="AP678" s="30">
        <v>9333.39</v>
      </c>
      <c r="AQ678" s="30">
        <v>0</v>
      </c>
      <c r="AR678" s="30">
        <v>0</v>
      </c>
      <c r="AS678" s="30">
        <v>0</v>
      </c>
      <c r="AT678" s="30">
        <v>0</v>
      </c>
      <c r="AU678" s="121">
        <v>0</v>
      </c>
      <c r="AV678" s="129" t="s">
        <v>784</v>
      </c>
      <c r="AW678" s="129" t="s">
        <v>785</v>
      </c>
      <c r="AX678" s="129" t="s">
        <v>527</v>
      </c>
    </row>
    <row r="679" spans="1:50" ht="24" x14ac:dyDescent="0.25">
      <c r="A679" s="120">
        <v>46050</v>
      </c>
      <c r="B679" s="28" t="s">
        <v>552</v>
      </c>
      <c r="C679" s="25" t="s">
        <v>427</v>
      </c>
      <c r="D679" s="25" t="s">
        <v>430</v>
      </c>
      <c r="E679" s="25" t="s">
        <v>423</v>
      </c>
      <c r="F679" s="29" t="s">
        <v>243</v>
      </c>
      <c r="G679" s="29" t="s">
        <v>19</v>
      </c>
      <c r="H679" s="29" t="s">
        <v>178</v>
      </c>
      <c r="I679" s="29" t="s">
        <v>269</v>
      </c>
      <c r="J679" s="29" t="s">
        <v>868</v>
      </c>
      <c r="K679" s="25" t="s">
        <v>278</v>
      </c>
      <c r="L679" s="25" t="s">
        <v>1777</v>
      </c>
      <c r="M679" s="25" t="s">
        <v>1803</v>
      </c>
      <c r="N679" s="25" t="s">
        <v>1592</v>
      </c>
      <c r="O679" s="25">
        <v>10420184072</v>
      </c>
      <c r="P679" s="25" t="s">
        <v>5210</v>
      </c>
      <c r="Q679" s="28" t="s">
        <v>0</v>
      </c>
      <c r="R679" s="29" t="s">
        <v>1804</v>
      </c>
      <c r="S679" s="27" t="s">
        <v>1805</v>
      </c>
      <c r="T679" s="27" t="s">
        <v>1806</v>
      </c>
      <c r="U679" s="28" t="s">
        <v>286</v>
      </c>
      <c r="V679" s="26" t="s">
        <v>278</v>
      </c>
      <c r="W679" s="26" t="s">
        <v>626</v>
      </c>
      <c r="X679" s="26" t="s">
        <v>411</v>
      </c>
      <c r="Y679" s="37" t="s">
        <v>28</v>
      </c>
      <c r="Z679" s="37" t="s">
        <v>178</v>
      </c>
      <c r="AA679" s="37" t="s">
        <v>177</v>
      </c>
      <c r="AB679" s="30">
        <v>5100</v>
      </c>
      <c r="AC679" s="30">
        <v>5100</v>
      </c>
      <c r="AD679" s="31">
        <v>0</v>
      </c>
      <c r="AE679" s="30">
        <v>5100</v>
      </c>
      <c r="AF679" s="30">
        <v>5100</v>
      </c>
      <c r="AG679" s="32">
        <v>0</v>
      </c>
      <c r="AH679" s="30">
        <v>5100</v>
      </c>
      <c r="AI679" s="10" t="s">
        <v>573</v>
      </c>
      <c r="AJ679" s="30">
        <v>0</v>
      </c>
      <c r="AK679" s="30">
        <v>0</v>
      </c>
      <c r="AL679" s="30">
        <v>3400</v>
      </c>
      <c r="AM679" s="30">
        <v>1700</v>
      </c>
      <c r="AN679" s="30">
        <v>0</v>
      </c>
      <c r="AO679" s="30">
        <v>0</v>
      </c>
      <c r="AP679" s="30">
        <v>0</v>
      </c>
      <c r="AQ679" s="30">
        <v>0</v>
      </c>
      <c r="AR679" s="30">
        <v>0</v>
      </c>
      <c r="AS679" s="30">
        <v>0</v>
      </c>
      <c r="AT679" s="30">
        <v>0</v>
      </c>
      <c r="AU679" s="121">
        <v>0</v>
      </c>
      <c r="AV679" s="129" t="s">
        <v>784</v>
      </c>
      <c r="AW679" s="129" t="s">
        <v>796</v>
      </c>
      <c r="AX679" s="129" t="s">
        <v>1256</v>
      </c>
    </row>
    <row r="680" spans="1:50" ht="24" x14ac:dyDescent="0.25">
      <c r="A680" s="120">
        <v>46051</v>
      </c>
      <c r="B680" s="28" t="s">
        <v>552</v>
      </c>
      <c r="C680" s="25" t="s">
        <v>427</v>
      </c>
      <c r="D680" s="25" t="s">
        <v>430</v>
      </c>
      <c r="E680" s="25" t="s">
        <v>423</v>
      </c>
      <c r="F680" s="29" t="s">
        <v>243</v>
      </c>
      <c r="G680" s="29" t="s">
        <v>19</v>
      </c>
      <c r="H680" s="29" t="s">
        <v>422</v>
      </c>
      <c r="I680" s="29" t="s">
        <v>579</v>
      </c>
      <c r="J680" s="29" t="s">
        <v>777</v>
      </c>
      <c r="K680" s="25" t="s">
        <v>430</v>
      </c>
      <c r="L680" s="25" t="s">
        <v>1693</v>
      </c>
      <c r="M680" s="25" t="s">
        <v>1807</v>
      </c>
      <c r="N680" s="25" t="s">
        <v>1592</v>
      </c>
      <c r="O680" s="25">
        <v>10755003846</v>
      </c>
      <c r="P680" s="25" t="s">
        <v>5211</v>
      </c>
      <c r="Q680" s="28" t="s">
        <v>0</v>
      </c>
      <c r="R680" s="29" t="s">
        <v>1808</v>
      </c>
      <c r="S680" s="27" t="s">
        <v>1809</v>
      </c>
      <c r="T680" s="27" t="s">
        <v>1810</v>
      </c>
      <c r="U680" s="28" t="s">
        <v>270</v>
      </c>
      <c r="V680" s="26" t="s">
        <v>430</v>
      </c>
      <c r="W680" s="26" t="s">
        <v>593</v>
      </c>
      <c r="X680" s="26" t="s">
        <v>411</v>
      </c>
      <c r="Y680" s="37" t="s">
        <v>200</v>
      </c>
      <c r="Z680" s="37" t="s">
        <v>586</v>
      </c>
      <c r="AA680" s="37" t="s">
        <v>585</v>
      </c>
      <c r="AB680" s="30">
        <v>8000</v>
      </c>
      <c r="AC680" s="30">
        <v>8000</v>
      </c>
      <c r="AD680" s="31">
        <v>0</v>
      </c>
      <c r="AE680" s="30">
        <v>8000</v>
      </c>
      <c r="AF680" s="30">
        <v>8000</v>
      </c>
      <c r="AG680" s="32">
        <v>0</v>
      </c>
      <c r="AH680" s="30">
        <v>8000</v>
      </c>
      <c r="AI680" s="10" t="s">
        <v>573</v>
      </c>
      <c r="AJ680" s="30">
        <v>0</v>
      </c>
      <c r="AK680" s="30">
        <v>0</v>
      </c>
      <c r="AL680" s="30">
        <v>8000</v>
      </c>
      <c r="AM680" s="30">
        <v>0</v>
      </c>
      <c r="AN680" s="30">
        <v>0</v>
      </c>
      <c r="AO680" s="30">
        <v>0</v>
      </c>
      <c r="AP680" s="30">
        <v>0</v>
      </c>
      <c r="AQ680" s="30">
        <v>0</v>
      </c>
      <c r="AR680" s="30">
        <v>0</v>
      </c>
      <c r="AS680" s="30">
        <v>0</v>
      </c>
      <c r="AT680" s="30">
        <v>0</v>
      </c>
      <c r="AU680" s="121">
        <v>0</v>
      </c>
      <c r="AV680" s="129" t="s">
        <v>784</v>
      </c>
      <c r="AW680" s="129" t="s">
        <v>796</v>
      </c>
      <c r="AX680" s="129" t="s">
        <v>797</v>
      </c>
    </row>
    <row r="681" spans="1:50" ht="36" x14ac:dyDescent="0.25">
      <c r="A681" s="120">
        <v>46051</v>
      </c>
      <c r="B681" s="28" t="s">
        <v>552</v>
      </c>
      <c r="C681" s="25" t="s">
        <v>427</v>
      </c>
      <c r="D681" s="25" t="s">
        <v>498</v>
      </c>
      <c r="E681" s="25" t="s">
        <v>423</v>
      </c>
      <c r="F681" s="29" t="s">
        <v>287</v>
      </c>
      <c r="G681" s="29" t="s">
        <v>21</v>
      </c>
      <c r="H681" s="29" t="s">
        <v>422</v>
      </c>
      <c r="I681" s="29" t="s">
        <v>579</v>
      </c>
      <c r="J681" s="29" t="s">
        <v>868</v>
      </c>
      <c r="K681" s="25" t="s">
        <v>453</v>
      </c>
      <c r="L681" s="25" t="s">
        <v>1653</v>
      </c>
      <c r="M681" s="25" t="s">
        <v>1811</v>
      </c>
      <c r="N681" s="25" t="s">
        <v>1566</v>
      </c>
      <c r="O681" s="25">
        <v>10757411348</v>
      </c>
      <c r="P681" s="25" t="s">
        <v>5212</v>
      </c>
      <c r="Q681" s="28" t="s">
        <v>0</v>
      </c>
      <c r="R681" s="29" t="s">
        <v>1812</v>
      </c>
      <c r="S681" s="27" t="s">
        <v>1813</v>
      </c>
      <c r="T681" s="27" t="s">
        <v>1814</v>
      </c>
      <c r="U681" s="28" t="s">
        <v>332</v>
      </c>
      <c r="V681" s="26" t="s">
        <v>453</v>
      </c>
      <c r="W681" s="26" t="s">
        <v>681</v>
      </c>
      <c r="X681" s="26" t="s">
        <v>411</v>
      </c>
      <c r="Y681" s="37" t="s">
        <v>200</v>
      </c>
      <c r="Z681" s="37" t="s">
        <v>586</v>
      </c>
      <c r="AA681" s="37" t="s">
        <v>585</v>
      </c>
      <c r="AB681" s="30">
        <v>9900</v>
      </c>
      <c r="AC681" s="30">
        <v>9900</v>
      </c>
      <c r="AD681" s="31">
        <v>0</v>
      </c>
      <c r="AE681" s="30">
        <v>9900</v>
      </c>
      <c r="AF681" s="30">
        <v>9900</v>
      </c>
      <c r="AG681" s="32">
        <v>0</v>
      </c>
      <c r="AH681" s="30">
        <v>9900</v>
      </c>
      <c r="AI681" s="10" t="s">
        <v>573</v>
      </c>
      <c r="AJ681" s="30">
        <v>0</v>
      </c>
      <c r="AK681" s="30">
        <v>4950</v>
      </c>
      <c r="AL681" s="30">
        <v>4950</v>
      </c>
      <c r="AM681" s="30">
        <v>0</v>
      </c>
      <c r="AN681" s="30">
        <v>0</v>
      </c>
      <c r="AO681" s="30">
        <v>0</v>
      </c>
      <c r="AP681" s="30">
        <v>0</v>
      </c>
      <c r="AQ681" s="30">
        <v>0</v>
      </c>
      <c r="AR681" s="30">
        <v>0</v>
      </c>
      <c r="AS681" s="30">
        <v>0</v>
      </c>
      <c r="AT681" s="30">
        <v>0</v>
      </c>
      <c r="AU681" s="121">
        <v>0</v>
      </c>
      <c r="AV681" s="129" t="s">
        <v>784</v>
      </c>
      <c r="AW681" s="129" t="s">
        <v>796</v>
      </c>
      <c r="AX681" s="129" t="s">
        <v>236</v>
      </c>
    </row>
    <row r="682" spans="1:50" ht="24" x14ac:dyDescent="0.25">
      <c r="A682" s="120">
        <v>46051</v>
      </c>
      <c r="B682" s="28" t="s">
        <v>552</v>
      </c>
      <c r="C682" s="25" t="s">
        <v>427</v>
      </c>
      <c r="D682" s="25" t="s">
        <v>430</v>
      </c>
      <c r="E682" s="25" t="s">
        <v>423</v>
      </c>
      <c r="F682" s="29" t="s">
        <v>243</v>
      </c>
      <c r="G682" s="29" t="s">
        <v>19</v>
      </c>
      <c r="H682" s="29" t="s">
        <v>581</v>
      </c>
      <c r="I682" s="29" t="s">
        <v>269</v>
      </c>
      <c r="J682" s="29" t="s">
        <v>868</v>
      </c>
      <c r="K682" s="25" t="s">
        <v>260</v>
      </c>
      <c r="L682" s="25" t="s">
        <v>1686</v>
      </c>
      <c r="M682" s="25" t="s">
        <v>1815</v>
      </c>
      <c r="N682" s="25" t="s">
        <v>1592</v>
      </c>
      <c r="O682" s="25">
        <v>20607880272</v>
      </c>
      <c r="P682" s="25" t="s">
        <v>5213</v>
      </c>
      <c r="Q682" s="28" t="s">
        <v>0</v>
      </c>
      <c r="R682" s="29" t="s">
        <v>1816</v>
      </c>
      <c r="S682" s="27" t="s">
        <v>1817</v>
      </c>
      <c r="T682" s="27" t="s">
        <v>1818</v>
      </c>
      <c r="U682" s="28" t="s">
        <v>261</v>
      </c>
      <c r="V682" s="26" t="s">
        <v>260</v>
      </c>
      <c r="W682" s="26" t="s">
        <v>561</v>
      </c>
      <c r="X682" s="26" t="s">
        <v>411</v>
      </c>
      <c r="Y682" s="37" t="s">
        <v>110</v>
      </c>
      <c r="Z682" s="37" t="s">
        <v>112</v>
      </c>
      <c r="AA682" s="37" t="s">
        <v>111</v>
      </c>
      <c r="AB682" s="30">
        <v>4080</v>
      </c>
      <c r="AC682" s="30">
        <v>4080</v>
      </c>
      <c r="AD682" s="31">
        <v>0</v>
      </c>
      <c r="AE682" s="30">
        <v>4080</v>
      </c>
      <c r="AF682" s="30">
        <v>3060</v>
      </c>
      <c r="AG682" s="32">
        <v>1020</v>
      </c>
      <c r="AH682" s="30">
        <v>3060</v>
      </c>
      <c r="AI682" s="10" t="s">
        <v>573</v>
      </c>
      <c r="AJ682" s="30">
        <v>0</v>
      </c>
      <c r="AK682" s="30">
        <v>1020</v>
      </c>
      <c r="AL682" s="30">
        <v>510</v>
      </c>
      <c r="AM682" s="30">
        <v>0</v>
      </c>
      <c r="AN682" s="30">
        <v>1020</v>
      </c>
      <c r="AO682" s="30">
        <v>510</v>
      </c>
      <c r="AP682" s="30">
        <v>0</v>
      </c>
      <c r="AQ682" s="30">
        <v>0</v>
      </c>
      <c r="AR682" s="30">
        <v>0</v>
      </c>
      <c r="AS682" s="30">
        <v>0</v>
      </c>
      <c r="AT682" s="30">
        <v>0</v>
      </c>
      <c r="AU682" s="121">
        <v>0</v>
      </c>
      <c r="AV682" s="129" t="s">
        <v>784</v>
      </c>
      <c r="AW682" s="129" t="s">
        <v>785</v>
      </c>
      <c r="AX682" s="129" t="s">
        <v>527</v>
      </c>
    </row>
    <row r="683" spans="1:50" ht="24" x14ac:dyDescent="0.25">
      <c r="A683" s="120">
        <v>46051</v>
      </c>
      <c r="B683" s="28" t="s">
        <v>552</v>
      </c>
      <c r="C683" s="25" t="s">
        <v>427</v>
      </c>
      <c r="D683" s="25" t="s">
        <v>459</v>
      </c>
      <c r="E683" s="25" t="s">
        <v>423</v>
      </c>
      <c r="F683" s="29" t="s">
        <v>527</v>
      </c>
      <c r="G683" s="29" t="s">
        <v>527</v>
      </c>
      <c r="H683" s="29" t="s">
        <v>422</v>
      </c>
      <c r="I683" s="29" t="s">
        <v>579</v>
      </c>
      <c r="J683" s="29" t="s">
        <v>868</v>
      </c>
      <c r="K683" s="25" t="s">
        <v>252</v>
      </c>
      <c r="L683" s="25" t="s">
        <v>1674</v>
      </c>
      <c r="M683" s="25" t="s">
        <v>1819</v>
      </c>
      <c r="N683" s="25" t="s">
        <v>1566</v>
      </c>
      <c r="O683" s="25">
        <v>10424458479</v>
      </c>
      <c r="P683" s="25" t="s">
        <v>5214</v>
      </c>
      <c r="Q683" s="28" t="s">
        <v>0</v>
      </c>
      <c r="R683" s="29" t="s">
        <v>1820</v>
      </c>
      <c r="S683" s="27" t="s">
        <v>1821</v>
      </c>
      <c r="T683" s="27" t="s">
        <v>1822</v>
      </c>
      <c r="U683" s="28" t="s">
        <v>299</v>
      </c>
      <c r="V683" s="26" t="s">
        <v>252</v>
      </c>
      <c r="W683" s="26" t="s">
        <v>643</v>
      </c>
      <c r="X683" s="26" t="s">
        <v>411</v>
      </c>
      <c r="Y683" s="37" t="s">
        <v>200</v>
      </c>
      <c r="Z683" s="37" t="s">
        <v>586</v>
      </c>
      <c r="AA683" s="37" t="s">
        <v>585</v>
      </c>
      <c r="AB683" s="30">
        <v>14850</v>
      </c>
      <c r="AC683" s="30">
        <v>14850</v>
      </c>
      <c r="AD683" s="31">
        <v>0</v>
      </c>
      <c r="AE683" s="30">
        <v>14850</v>
      </c>
      <c r="AF683" s="30">
        <v>14850</v>
      </c>
      <c r="AG683" s="32">
        <v>0</v>
      </c>
      <c r="AH683" s="30">
        <v>14850</v>
      </c>
      <c r="AI683" s="10" t="s">
        <v>573</v>
      </c>
      <c r="AJ683" s="30">
        <v>0</v>
      </c>
      <c r="AK683" s="30">
        <v>0</v>
      </c>
      <c r="AL683" s="30">
        <v>4950</v>
      </c>
      <c r="AM683" s="30">
        <v>4950</v>
      </c>
      <c r="AN683" s="30">
        <v>4950</v>
      </c>
      <c r="AO683" s="30">
        <v>0</v>
      </c>
      <c r="AP683" s="30">
        <v>0</v>
      </c>
      <c r="AQ683" s="30">
        <v>0</v>
      </c>
      <c r="AR683" s="30">
        <v>0</v>
      </c>
      <c r="AS683" s="30">
        <v>0</v>
      </c>
      <c r="AT683" s="30">
        <v>0</v>
      </c>
      <c r="AU683" s="121">
        <v>0</v>
      </c>
      <c r="AV683" s="129" t="s">
        <v>784</v>
      </c>
      <c r="AW683" s="129" t="s">
        <v>796</v>
      </c>
      <c r="AX683" s="129" t="s">
        <v>291</v>
      </c>
    </row>
    <row r="684" spans="1:50" ht="24" x14ac:dyDescent="0.25">
      <c r="A684" s="120">
        <v>46051</v>
      </c>
      <c r="B684" s="28" t="s">
        <v>552</v>
      </c>
      <c r="C684" s="25" t="s">
        <v>427</v>
      </c>
      <c r="D684" s="25" t="s">
        <v>498</v>
      </c>
      <c r="E684" s="25" t="s">
        <v>423</v>
      </c>
      <c r="F684" s="29" t="s">
        <v>287</v>
      </c>
      <c r="G684" s="29" t="s">
        <v>21</v>
      </c>
      <c r="H684" s="29" t="s">
        <v>422</v>
      </c>
      <c r="I684" s="29" t="s">
        <v>579</v>
      </c>
      <c r="J684" s="29" t="s">
        <v>868</v>
      </c>
      <c r="K684" s="25" t="s">
        <v>252</v>
      </c>
      <c r="L684" s="25" t="s">
        <v>1698</v>
      </c>
      <c r="M684" s="25" t="s">
        <v>1823</v>
      </c>
      <c r="N684" s="25" t="s">
        <v>1592</v>
      </c>
      <c r="O684" s="25">
        <v>10702145410</v>
      </c>
      <c r="P684" s="25" t="s">
        <v>5215</v>
      </c>
      <c r="Q684" s="28" t="s">
        <v>0</v>
      </c>
      <c r="R684" s="29" t="s">
        <v>1824</v>
      </c>
      <c r="S684" s="27" t="s">
        <v>1825</v>
      </c>
      <c r="T684" s="27" t="s">
        <v>1826</v>
      </c>
      <c r="U684" s="28" t="s">
        <v>313</v>
      </c>
      <c r="V684" s="26" t="s">
        <v>252</v>
      </c>
      <c r="W684" s="26" t="s">
        <v>662</v>
      </c>
      <c r="X684" s="26" t="s">
        <v>411</v>
      </c>
      <c r="Y684" s="37" t="s">
        <v>200</v>
      </c>
      <c r="Z684" s="37" t="s">
        <v>586</v>
      </c>
      <c r="AA684" s="37" t="s">
        <v>585</v>
      </c>
      <c r="AB684" s="30">
        <v>9800</v>
      </c>
      <c r="AC684" s="30">
        <v>9800</v>
      </c>
      <c r="AD684" s="31">
        <v>0</v>
      </c>
      <c r="AE684" s="30">
        <v>9800</v>
      </c>
      <c r="AF684" s="30">
        <v>9800</v>
      </c>
      <c r="AG684" s="32">
        <v>0</v>
      </c>
      <c r="AH684" s="30">
        <v>9800</v>
      </c>
      <c r="AI684" s="10" t="s">
        <v>573</v>
      </c>
      <c r="AJ684" s="30">
        <v>0</v>
      </c>
      <c r="AK684" s="30">
        <v>0</v>
      </c>
      <c r="AL684" s="30">
        <v>4900</v>
      </c>
      <c r="AM684" s="30">
        <v>4900</v>
      </c>
      <c r="AN684" s="30">
        <v>0</v>
      </c>
      <c r="AO684" s="30">
        <v>0</v>
      </c>
      <c r="AP684" s="30">
        <v>0</v>
      </c>
      <c r="AQ684" s="30">
        <v>0</v>
      </c>
      <c r="AR684" s="30">
        <v>0</v>
      </c>
      <c r="AS684" s="30">
        <v>0</v>
      </c>
      <c r="AT684" s="30">
        <v>0</v>
      </c>
      <c r="AU684" s="121">
        <v>0</v>
      </c>
      <c r="AV684" s="129" t="s">
        <v>784</v>
      </c>
      <c r="AW684" s="129" t="s">
        <v>796</v>
      </c>
      <c r="AX684" s="129" t="s">
        <v>236</v>
      </c>
    </row>
    <row r="685" spans="1:50" ht="24" x14ac:dyDescent="0.25">
      <c r="A685" s="120">
        <v>46051</v>
      </c>
      <c r="B685" s="28" t="s">
        <v>552</v>
      </c>
      <c r="C685" s="25" t="s">
        <v>427</v>
      </c>
      <c r="D685" s="25" t="s">
        <v>498</v>
      </c>
      <c r="E685" s="25" t="s">
        <v>423</v>
      </c>
      <c r="F685" s="29" t="s">
        <v>287</v>
      </c>
      <c r="G685" s="29" t="s">
        <v>21</v>
      </c>
      <c r="H685" s="29" t="s">
        <v>422</v>
      </c>
      <c r="I685" s="29" t="s">
        <v>579</v>
      </c>
      <c r="J685" s="29" t="s">
        <v>868</v>
      </c>
      <c r="K685" s="25" t="s">
        <v>273</v>
      </c>
      <c r="L685" s="25" t="s">
        <v>1682</v>
      </c>
      <c r="M685" s="25" t="s">
        <v>1827</v>
      </c>
      <c r="N685" s="25" t="s">
        <v>1566</v>
      </c>
      <c r="O685" s="25">
        <v>10091523910</v>
      </c>
      <c r="P685" s="25" t="s">
        <v>5216</v>
      </c>
      <c r="Q685" s="28" t="s">
        <v>0</v>
      </c>
      <c r="R685" s="29" t="s">
        <v>1828</v>
      </c>
      <c r="S685" s="27" t="s">
        <v>1829</v>
      </c>
      <c r="T685" s="27" t="s">
        <v>1830</v>
      </c>
      <c r="U685" s="28" t="s">
        <v>324</v>
      </c>
      <c r="V685" s="26" t="s">
        <v>273</v>
      </c>
      <c r="W685" s="26" t="s">
        <v>673</v>
      </c>
      <c r="X685" s="26" t="s">
        <v>411</v>
      </c>
      <c r="Y685" s="37" t="s">
        <v>200</v>
      </c>
      <c r="Z685" s="37" t="s">
        <v>586</v>
      </c>
      <c r="AA685" s="37" t="s">
        <v>585</v>
      </c>
      <c r="AB685" s="30">
        <v>10000</v>
      </c>
      <c r="AC685" s="30">
        <v>10000</v>
      </c>
      <c r="AD685" s="31">
        <v>0</v>
      </c>
      <c r="AE685" s="30">
        <v>10000</v>
      </c>
      <c r="AF685" s="30">
        <v>10000</v>
      </c>
      <c r="AG685" s="32">
        <v>0</v>
      </c>
      <c r="AH685" s="30">
        <v>10000</v>
      </c>
      <c r="AI685" s="10" t="s">
        <v>573</v>
      </c>
      <c r="AJ685" s="30">
        <v>0</v>
      </c>
      <c r="AK685" s="30">
        <v>5000</v>
      </c>
      <c r="AL685" s="30">
        <v>5000</v>
      </c>
      <c r="AM685" s="30">
        <v>0</v>
      </c>
      <c r="AN685" s="30">
        <v>0</v>
      </c>
      <c r="AO685" s="30">
        <v>0</v>
      </c>
      <c r="AP685" s="30">
        <v>0</v>
      </c>
      <c r="AQ685" s="30">
        <v>0</v>
      </c>
      <c r="AR685" s="30">
        <v>0</v>
      </c>
      <c r="AS685" s="30">
        <v>0</v>
      </c>
      <c r="AT685" s="30">
        <v>0</v>
      </c>
      <c r="AU685" s="121">
        <v>0</v>
      </c>
      <c r="AV685" s="129" t="s">
        <v>784</v>
      </c>
      <c r="AW685" s="129" t="s">
        <v>796</v>
      </c>
      <c r="AX685" s="129" t="s">
        <v>236</v>
      </c>
    </row>
    <row r="686" spans="1:50" x14ac:dyDescent="0.25">
      <c r="A686" s="120">
        <v>46051</v>
      </c>
      <c r="B686" s="28" t="s">
        <v>552</v>
      </c>
      <c r="C686" s="25" t="s">
        <v>427</v>
      </c>
      <c r="D686" s="25" t="s">
        <v>430</v>
      </c>
      <c r="E686" s="25" t="s">
        <v>423</v>
      </c>
      <c r="F686" s="29" t="s">
        <v>243</v>
      </c>
      <c r="G686" s="29" t="s">
        <v>19</v>
      </c>
      <c r="H686" s="29" t="s">
        <v>148</v>
      </c>
      <c r="I686" s="29" t="s">
        <v>579</v>
      </c>
      <c r="J686" s="29" t="s">
        <v>777</v>
      </c>
      <c r="K686" s="25" t="s">
        <v>430</v>
      </c>
      <c r="L686" s="25" t="s">
        <v>1738</v>
      </c>
      <c r="M686" s="25" t="s">
        <v>1831</v>
      </c>
      <c r="N686" s="25" t="s">
        <v>1832</v>
      </c>
      <c r="O686" s="25">
        <v>20129646099</v>
      </c>
      <c r="P686" s="25" t="s">
        <v>5217</v>
      </c>
      <c r="Q686" s="28" t="s">
        <v>0</v>
      </c>
      <c r="R686" s="29" t="s">
        <v>1833</v>
      </c>
      <c r="S686" s="27" t="s">
        <v>1834</v>
      </c>
      <c r="T686" s="27" t="s">
        <v>1835</v>
      </c>
      <c r="U686" s="28" t="s">
        <v>270</v>
      </c>
      <c r="V686" s="26" t="s">
        <v>430</v>
      </c>
      <c r="W686" s="26" t="s">
        <v>593</v>
      </c>
      <c r="X686" s="26" t="s">
        <v>411</v>
      </c>
      <c r="Y686" s="37" t="s">
        <v>152</v>
      </c>
      <c r="Z686" s="37" t="s">
        <v>154</v>
      </c>
      <c r="AA686" s="37" t="s">
        <v>153</v>
      </c>
      <c r="AB686" s="30">
        <v>1511.77</v>
      </c>
      <c r="AC686" s="30">
        <v>2467.7700000000004</v>
      </c>
      <c r="AD686" s="31">
        <v>-956.00000000000045</v>
      </c>
      <c r="AE686" s="30">
        <v>0</v>
      </c>
      <c r="AF686" s="30">
        <v>0</v>
      </c>
      <c r="AG686" s="32">
        <v>1511.77</v>
      </c>
      <c r="AH686" s="30">
        <v>0</v>
      </c>
      <c r="AI686" s="10" t="s">
        <v>573</v>
      </c>
      <c r="AJ686" s="30">
        <v>0</v>
      </c>
      <c r="AK686" s="30">
        <v>0</v>
      </c>
      <c r="AL686" s="30">
        <v>0</v>
      </c>
      <c r="AM686" s="30">
        <v>0</v>
      </c>
      <c r="AN686" s="30">
        <v>0</v>
      </c>
      <c r="AO686" s="30">
        <v>0</v>
      </c>
      <c r="AP686" s="30">
        <v>0</v>
      </c>
      <c r="AQ686" s="30">
        <v>0</v>
      </c>
      <c r="AR686" s="30">
        <v>0</v>
      </c>
      <c r="AS686" s="30">
        <v>0</v>
      </c>
      <c r="AT686" s="30">
        <v>0</v>
      </c>
      <c r="AU686" s="121">
        <v>0</v>
      </c>
      <c r="AV686" s="129" t="s">
        <v>1011</v>
      </c>
      <c r="AW686" s="129" t="s">
        <v>1011</v>
      </c>
      <c r="AX686" s="129" t="s">
        <v>527</v>
      </c>
    </row>
    <row r="687" spans="1:50" x14ac:dyDescent="0.25">
      <c r="A687" s="120">
        <v>46051</v>
      </c>
      <c r="B687" s="28" t="s">
        <v>552</v>
      </c>
      <c r="C687" s="25" t="s">
        <v>427</v>
      </c>
      <c r="D687" s="25" t="s">
        <v>430</v>
      </c>
      <c r="E687" s="25" t="s">
        <v>423</v>
      </c>
      <c r="F687" s="29" t="s">
        <v>243</v>
      </c>
      <c r="G687" s="29" t="s">
        <v>19</v>
      </c>
      <c r="H687" s="29" t="s">
        <v>148</v>
      </c>
      <c r="I687" s="29" t="s">
        <v>579</v>
      </c>
      <c r="J687" s="29" t="s">
        <v>777</v>
      </c>
      <c r="K687" s="25" t="s">
        <v>430</v>
      </c>
      <c r="L687" s="25" t="s">
        <v>1738</v>
      </c>
      <c r="M687" s="25" t="s">
        <v>1831</v>
      </c>
      <c r="N687" s="25" t="s">
        <v>1832</v>
      </c>
      <c r="O687" s="25">
        <v>20129646099</v>
      </c>
      <c r="P687" s="25" t="s">
        <v>5217</v>
      </c>
      <c r="Q687" s="28" t="s">
        <v>0</v>
      </c>
      <c r="R687" s="29" t="s">
        <v>1833</v>
      </c>
      <c r="S687" s="27" t="s">
        <v>1834</v>
      </c>
      <c r="T687" s="27" t="s">
        <v>1835</v>
      </c>
      <c r="U687" s="28" t="s">
        <v>270</v>
      </c>
      <c r="V687" s="26" t="s">
        <v>430</v>
      </c>
      <c r="W687" s="26" t="s">
        <v>593</v>
      </c>
      <c r="X687" s="26" t="s">
        <v>411</v>
      </c>
      <c r="Y687" s="37" t="s">
        <v>158</v>
      </c>
      <c r="Z687" s="37" t="s">
        <v>160</v>
      </c>
      <c r="AA687" s="37" t="s">
        <v>159</v>
      </c>
      <c r="AB687" s="30">
        <v>0</v>
      </c>
      <c r="AC687" s="30">
        <v>1511.77</v>
      </c>
      <c r="AD687" s="31">
        <v>-1511.77</v>
      </c>
      <c r="AE687" s="30">
        <v>0</v>
      </c>
      <c r="AF687" s="30">
        <v>0</v>
      </c>
      <c r="AG687" s="32">
        <v>0</v>
      </c>
      <c r="AH687" s="30">
        <v>0</v>
      </c>
      <c r="AI687" s="10" t="s">
        <v>573</v>
      </c>
      <c r="AJ687" s="30">
        <v>0</v>
      </c>
      <c r="AK687" s="30">
        <v>0</v>
      </c>
      <c r="AL687" s="30">
        <v>0</v>
      </c>
      <c r="AM687" s="30">
        <v>0</v>
      </c>
      <c r="AN687" s="30">
        <v>0</v>
      </c>
      <c r="AO687" s="30">
        <v>0</v>
      </c>
      <c r="AP687" s="30">
        <v>0</v>
      </c>
      <c r="AQ687" s="30">
        <v>0</v>
      </c>
      <c r="AR687" s="30">
        <v>0</v>
      </c>
      <c r="AS687" s="30">
        <v>0</v>
      </c>
      <c r="AT687" s="30">
        <v>0</v>
      </c>
      <c r="AU687" s="121">
        <v>0</v>
      </c>
      <c r="AV687" s="129" t="s">
        <v>1011</v>
      </c>
      <c r="AW687" s="129" t="s">
        <v>1011</v>
      </c>
      <c r="AX687" s="129" t="s">
        <v>527</v>
      </c>
    </row>
    <row r="688" spans="1:50" x14ac:dyDescent="0.25">
      <c r="A688" s="120">
        <v>46051</v>
      </c>
      <c r="B688" s="28" t="s">
        <v>552</v>
      </c>
      <c r="C688" s="25" t="s">
        <v>427</v>
      </c>
      <c r="D688" s="25" t="s">
        <v>430</v>
      </c>
      <c r="E688" s="25" t="s">
        <v>423</v>
      </c>
      <c r="F688" s="29" t="s">
        <v>243</v>
      </c>
      <c r="G688" s="29" t="s">
        <v>19</v>
      </c>
      <c r="H688" s="29" t="s">
        <v>148</v>
      </c>
      <c r="I688" s="29" t="s">
        <v>579</v>
      </c>
      <c r="J688" s="29" t="s">
        <v>777</v>
      </c>
      <c r="K688" s="25" t="s">
        <v>430</v>
      </c>
      <c r="L688" s="25" t="s">
        <v>1738</v>
      </c>
      <c r="M688" s="25" t="s">
        <v>1831</v>
      </c>
      <c r="N688" s="25" t="s">
        <v>1832</v>
      </c>
      <c r="O688" s="25">
        <v>20129646099</v>
      </c>
      <c r="P688" s="25" t="s">
        <v>5217</v>
      </c>
      <c r="Q688" s="28" t="s">
        <v>0</v>
      </c>
      <c r="R688" s="29" t="s">
        <v>1833</v>
      </c>
      <c r="S688" s="27" t="s">
        <v>1834</v>
      </c>
      <c r="T688" s="27" t="s">
        <v>1835</v>
      </c>
      <c r="U688" s="28" t="s">
        <v>270</v>
      </c>
      <c r="V688" s="26" t="s">
        <v>430</v>
      </c>
      <c r="W688" s="26" t="s">
        <v>593</v>
      </c>
      <c r="X688" s="26" t="s">
        <v>411</v>
      </c>
      <c r="Y688" s="37" t="s">
        <v>161</v>
      </c>
      <c r="Z688" s="37" t="s">
        <v>163</v>
      </c>
      <c r="AA688" s="37" t="s">
        <v>162</v>
      </c>
      <c r="AB688" s="30">
        <v>-1511.77</v>
      </c>
      <c r="AC688" s="30">
        <v>-3979.5400000000004</v>
      </c>
      <c r="AD688" s="31">
        <v>2467.7700000000004</v>
      </c>
      <c r="AE688" s="30">
        <v>0</v>
      </c>
      <c r="AF688" s="30">
        <v>0</v>
      </c>
      <c r="AG688" s="32">
        <v>-1511.77</v>
      </c>
      <c r="AH688" s="30">
        <v>0</v>
      </c>
      <c r="AI688" s="10" t="s">
        <v>573</v>
      </c>
      <c r="AJ688" s="30">
        <v>0</v>
      </c>
      <c r="AK688" s="30">
        <v>0</v>
      </c>
      <c r="AL688" s="30">
        <v>0</v>
      </c>
      <c r="AM688" s="30">
        <v>0</v>
      </c>
      <c r="AN688" s="30">
        <v>0</v>
      </c>
      <c r="AO688" s="30">
        <v>0</v>
      </c>
      <c r="AP688" s="30">
        <v>0</v>
      </c>
      <c r="AQ688" s="30">
        <v>0</v>
      </c>
      <c r="AR688" s="30">
        <v>0</v>
      </c>
      <c r="AS688" s="30">
        <v>0</v>
      </c>
      <c r="AT688" s="30">
        <v>0</v>
      </c>
      <c r="AU688" s="121">
        <v>0</v>
      </c>
      <c r="AV688" s="129" t="s">
        <v>1011</v>
      </c>
      <c r="AW688" s="129" t="s">
        <v>1011</v>
      </c>
      <c r="AX688" s="129" t="s">
        <v>527</v>
      </c>
    </row>
    <row r="689" spans="1:50" x14ac:dyDescent="0.25">
      <c r="A689" s="120">
        <v>46051</v>
      </c>
      <c r="B689" s="28" t="s">
        <v>552</v>
      </c>
      <c r="C689" s="25" t="s">
        <v>427</v>
      </c>
      <c r="D689" s="25" t="s">
        <v>455</v>
      </c>
      <c r="E689" s="25" t="s">
        <v>423</v>
      </c>
      <c r="F689" s="29" t="s">
        <v>243</v>
      </c>
      <c r="G689" s="29" t="s">
        <v>19</v>
      </c>
      <c r="H689" s="29" t="s">
        <v>148</v>
      </c>
      <c r="I689" s="29" t="s">
        <v>579</v>
      </c>
      <c r="J689" s="29" t="s">
        <v>777</v>
      </c>
      <c r="K689" s="25" t="s">
        <v>455</v>
      </c>
      <c r="L689" s="25" t="s">
        <v>1738</v>
      </c>
      <c r="M689" s="25" t="s">
        <v>1831</v>
      </c>
      <c r="N689" s="25" t="s">
        <v>1832</v>
      </c>
      <c r="O689" s="25">
        <v>20129646099</v>
      </c>
      <c r="P689" s="25" t="s">
        <v>5217</v>
      </c>
      <c r="Q689" s="28" t="s">
        <v>0</v>
      </c>
      <c r="R689" s="29" t="s">
        <v>1833</v>
      </c>
      <c r="S689" s="27" t="s">
        <v>1834</v>
      </c>
      <c r="T689" s="27" t="s">
        <v>1835</v>
      </c>
      <c r="U689" s="28" t="s">
        <v>275</v>
      </c>
      <c r="V689" s="26" t="s">
        <v>455</v>
      </c>
      <c r="W689" s="26" t="s">
        <v>611</v>
      </c>
      <c r="X689" s="26" t="s">
        <v>411</v>
      </c>
      <c r="Y689" s="37" t="s">
        <v>149</v>
      </c>
      <c r="Z689" s="37" t="s">
        <v>151</v>
      </c>
      <c r="AA689" s="37" t="s">
        <v>150</v>
      </c>
      <c r="AB689" s="30">
        <v>0</v>
      </c>
      <c r="AC689" s="30">
        <v>0</v>
      </c>
      <c r="AD689" s="31">
        <v>0</v>
      </c>
      <c r="AE689" s="30">
        <v>0</v>
      </c>
      <c r="AF689" s="30">
        <v>0</v>
      </c>
      <c r="AG689" s="32">
        <v>0</v>
      </c>
      <c r="AH689" s="30">
        <v>0</v>
      </c>
      <c r="AI689" s="10" t="s">
        <v>573</v>
      </c>
      <c r="AJ689" s="30">
        <v>0</v>
      </c>
      <c r="AK689" s="30">
        <v>0</v>
      </c>
      <c r="AL689" s="30">
        <v>0</v>
      </c>
      <c r="AM689" s="30">
        <v>0</v>
      </c>
      <c r="AN689" s="30">
        <v>0</v>
      </c>
      <c r="AO689" s="30">
        <v>0</v>
      </c>
      <c r="AP689" s="30">
        <v>0</v>
      </c>
      <c r="AQ689" s="30">
        <v>0</v>
      </c>
      <c r="AR689" s="30">
        <v>0</v>
      </c>
      <c r="AS689" s="30">
        <v>0</v>
      </c>
      <c r="AT689" s="30">
        <v>0</v>
      </c>
      <c r="AU689" s="121">
        <v>0</v>
      </c>
      <c r="AV689" s="129" t="s">
        <v>1011</v>
      </c>
      <c r="AW689" s="129" t="s">
        <v>1011</v>
      </c>
      <c r="AX689" s="129" t="s">
        <v>527</v>
      </c>
    </row>
    <row r="690" spans="1:50" ht="24" x14ac:dyDescent="0.25">
      <c r="A690" s="120">
        <v>46051</v>
      </c>
      <c r="B690" s="28" t="s">
        <v>552</v>
      </c>
      <c r="C690" s="25" t="s">
        <v>427</v>
      </c>
      <c r="D690" s="25" t="s">
        <v>498</v>
      </c>
      <c r="E690" s="25" t="s">
        <v>423</v>
      </c>
      <c r="F690" s="29" t="s">
        <v>287</v>
      </c>
      <c r="G690" s="29" t="s">
        <v>21</v>
      </c>
      <c r="H690" s="29" t="s">
        <v>422</v>
      </c>
      <c r="I690" s="29" t="s">
        <v>579</v>
      </c>
      <c r="J690" s="29" t="s">
        <v>868</v>
      </c>
      <c r="K690" s="25" t="s">
        <v>451</v>
      </c>
      <c r="L690" s="25" t="s">
        <v>1765</v>
      </c>
      <c r="M690" s="25" t="s">
        <v>1836</v>
      </c>
      <c r="N690" s="25" t="s">
        <v>1592</v>
      </c>
      <c r="O690" s="25">
        <v>10764494011</v>
      </c>
      <c r="P690" s="25" t="s">
        <v>5218</v>
      </c>
      <c r="Q690" s="28" t="s">
        <v>0</v>
      </c>
      <c r="R690" s="29" t="s">
        <v>1837</v>
      </c>
      <c r="S690" s="27" t="s">
        <v>1838</v>
      </c>
      <c r="T690" s="27" t="s">
        <v>1839</v>
      </c>
      <c r="U690" s="28" t="s">
        <v>335</v>
      </c>
      <c r="V690" s="26" t="s">
        <v>451</v>
      </c>
      <c r="W690" s="26" t="s">
        <v>689</v>
      </c>
      <c r="X690" s="26" t="s">
        <v>411</v>
      </c>
      <c r="Y690" s="37" t="s">
        <v>200</v>
      </c>
      <c r="Z690" s="37" t="s">
        <v>586</v>
      </c>
      <c r="AA690" s="37" t="s">
        <v>585</v>
      </c>
      <c r="AB690" s="30">
        <v>9700</v>
      </c>
      <c r="AC690" s="30">
        <v>9700</v>
      </c>
      <c r="AD690" s="31">
        <v>0</v>
      </c>
      <c r="AE690" s="30">
        <v>9700</v>
      </c>
      <c r="AF690" s="30">
        <v>9700</v>
      </c>
      <c r="AG690" s="32">
        <v>0</v>
      </c>
      <c r="AH690" s="30">
        <v>9700</v>
      </c>
      <c r="AI690" s="10" t="s">
        <v>573</v>
      </c>
      <c r="AJ690" s="30">
        <v>0</v>
      </c>
      <c r="AK690" s="30">
        <v>4850</v>
      </c>
      <c r="AL690" s="30">
        <v>4850</v>
      </c>
      <c r="AM690" s="30">
        <v>0</v>
      </c>
      <c r="AN690" s="30">
        <v>0</v>
      </c>
      <c r="AO690" s="30">
        <v>0</v>
      </c>
      <c r="AP690" s="30">
        <v>0</v>
      </c>
      <c r="AQ690" s="30">
        <v>0</v>
      </c>
      <c r="AR690" s="30">
        <v>0</v>
      </c>
      <c r="AS690" s="30">
        <v>0</v>
      </c>
      <c r="AT690" s="30">
        <v>0</v>
      </c>
      <c r="AU690" s="121">
        <v>0</v>
      </c>
      <c r="AV690" s="129" t="s">
        <v>784</v>
      </c>
      <c r="AW690" s="129" t="s">
        <v>796</v>
      </c>
      <c r="AX690" s="129" t="s">
        <v>236</v>
      </c>
    </row>
    <row r="691" spans="1:50" ht="24" x14ac:dyDescent="0.25">
      <c r="A691" s="120">
        <v>46051</v>
      </c>
      <c r="B691" s="28" t="s">
        <v>552</v>
      </c>
      <c r="C691" s="25" t="s">
        <v>427</v>
      </c>
      <c r="D691" s="25" t="s">
        <v>498</v>
      </c>
      <c r="E691" s="25" t="s">
        <v>423</v>
      </c>
      <c r="F691" s="29" t="s">
        <v>287</v>
      </c>
      <c r="G691" s="29" t="s">
        <v>21</v>
      </c>
      <c r="H691" s="29" t="s">
        <v>422</v>
      </c>
      <c r="I691" s="29" t="s">
        <v>579</v>
      </c>
      <c r="J691" s="29" t="s">
        <v>868</v>
      </c>
      <c r="K691" s="25" t="s">
        <v>622</v>
      </c>
      <c r="L691" s="25" t="s">
        <v>1702</v>
      </c>
      <c r="M691" s="25" t="s">
        <v>1831</v>
      </c>
      <c r="N691" s="25" t="s">
        <v>1592</v>
      </c>
      <c r="O691" s="25">
        <v>10425831114</v>
      </c>
      <c r="P691" s="25" t="s">
        <v>5219</v>
      </c>
      <c r="Q691" s="28" t="s">
        <v>0</v>
      </c>
      <c r="R691" s="29" t="s">
        <v>1840</v>
      </c>
      <c r="S691" s="27" t="s">
        <v>1841</v>
      </c>
      <c r="T691" s="27" t="s">
        <v>1842</v>
      </c>
      <c r="U691" s="28" t="s">
        <v>325</v>
      </c>
      <c r="V691" s="26" t="s">
        <v>622</v>
      </c>
      <c r="W691" s="26" t="s">
        <v>674</v>
      </c>
      <c r="X691" s="26" t="s">
        <v>411</v>
      </c>
      <c r="Y691" s="37" t="s">
        <v>200</v>
      </c>
      <c r="Z691" s="37" t="s">
        <v>586</v>
      </c>
      <c r="AA691" s="37" t="s">
        <v>585</v>
      </c>
      <c r="AB691" s="30">
        <v>10000</v>
      </c>
      <c r="AC691" s="30">
        <v>10000</v>
      </c>
      <c r="AD691" s="31">
        <v>0</v>
      </c>
      <c r="AE691" s="30">
        <v>10000</v>
      </c>
      <c r="AF691" s="30">
        <v>10000</v>
      </c>
      <c r="AG691" s="32">
        <v>0</v>
      </c>
      <c r="AH691" s="30">
        <v>10000</v>
      </c>
      <c r="AI691" s="10" t="s">
        <v>573</v>
      </c>
      <c r="AJ691" s="30">
        <v>0</v>
      </c>
      <c r="AK691" s="30">
        <v>0</v>
      </c>
      <c r="AL691" s="30">
        <v>5000</v>
      </c>
      <c r="AM691" s="30">
        <v>5000</v>
      </c>
      <c r="AN691" s="30">
        <v>0</v>
      </c>
      <c r="AO691" s="30">
        <v>0</v>
      </c>
      <c r="AP691" s="30">
        <v>0</v>
      </c>
      <c r="AQ691" s="30">
        <v>0</v>
      </c>
      <c r="AR691" s="30">
        <v>0</v>
      </c>
      <c r="AS691" s="30">
        <v>0</v>
      </c>
      <c r="AT691" s="30">
        <v>0</v>
      </c>
      <c r="AU691" s="121">
        <v>0</v>
      </c>
      <c r="AV691" s="129" t="s">
        <v>784</v>
      </c>
      <c r="AW691" s="129" t="s">
        <v>796</v>
      </c>
      <c r="AX691" s="129" t="s">
        <v>236</v>
      </c>
    </row>
    <row r="692" spans="1:50" ht="24" x14ac:dyDescent="0.25">
      <c r="A692" s="120">
        <v>46051</v>
      </c>
      <c r="B692" s="28" t="s">
        <v>552</v>
      </c>
      <c r="C692" s="25" t="s">
        <v>427</v>
      </c>
      <c r="D692" s="25" t="s">
        <v>430</v>
      </c>
      <c r="E692" s="25" t="s">
        <v>423</v>
      </c>
      <c r="F692" s="29" t="s">
        <v>243</v>
      </c>
      <c r="G692" s="29" t="s">
        <v>19</v>
      </c>
      <c r="H692" s="29" t="s">
        <v>178</v>
      </c>
      <c r="I692" s="29" t="s">
        <v>269</v>
      </c>
      <c r="J692" s="29" t="s">
        <v>868</v>
      </c>
      <c r="K692" s="25" t="s">
        <v>262</v>
      </c>
      <c r="L692" s="25" t="s">
        <v>1757</v>
      </c>
      <c r="M692" s="25" t="s">
        <v>1843</v>
      </c>
      <c r="N692" s="25" t="s">
        <v>1592</v>
      </c>
      <c r="O692" s="25">
        <v>10215353112</v>
      </c>
      <c r="P692" s="25" t="s">
        <v>5220</v>
      </c>
      <c r="Q692" s="28" t="s">
        <v>0</v>
      </c>
      <c r="R692" s="29" t="s">
        <v>1844</v>
      </c>
      <c r="S692" s="27" t="s">
        <v>1845</v>
      </c>
      <c r="T692" s="27" t="s">
        <v>1846</v>
      </c>
      <c r="U692" s="28" t="s">
        <v>263</v>
      </c>
      <c r="V692" s="26" t="s">
        <v>262</v>
      </c>
      <c r="W692" s="26" t="s">
        <v>562</v>
      </c>
      <c r="X692" s="26" t="s">
        <v>411</v>
      </c>
      <c r="Y692" s="37" t="s">
        <v>28</v>
      </c>
      <c r="Z692" s="37" t="s">
        <v>178</v>
      </c>
      <c r="AA692" s="37" t="s">
        <v>177</v>
      </c>
      <c r="AB692" s="30">
        <v>6600</v>
      </c>
      <c r="AC692" s="30">
        <v>6600</v>
      </c>
      <c r="AD692" s="31">
        <v>0</v>
      </c>
      <c r="AE692" s="30">
        <v>6600</v>
      </c>
      <c r="AF692" s="30">
        <v>6600</v>
      </c>
      <c r="AG692" s="32">
        <v>0</v>
      </c>
      <c r="AH692" s="30">
        <v>6600</v>
      </c>
      <c r="AI692" s="10" t="s">
        <v>573</v>
      </c>
      <c r="AJ692" s="30">
        <v>0</v>
      </c>
      <c r="AK692" s="30">
        <v>0</v>
      </c>
      <c r="AL692" s="30">
        <v>2200</v>
      </c>
      <c r="AM692" s="30">
        <v>2200</v>
      </c>
      <c r="AN692" s="30">
        <v>2200</v>
      </c>
      <c r="AO692" s="30">
        <v>0</v>
      </c>
      <c r="AP692" s="30">
        <v>0</v>
      </c>
      <c r="AQ692" s="30">
        <v>0</v>
      </c>
      <c r="AR692" s="30">
        <v>0</v>
      </c>
      <c r="AS692" s="30">
        <v>0</v>
      </c>
      <c r="AT692" s="30">
        <v>0</v>
      </c>
      <c r="AU692" s="121">
        <v>0</v>
      </c>
      <c r="AV692" s="129" t="s">
        <v>784</v>
      </c>
      <c r="AW692" s="129" t="s">
        <v>796</v>
      </c>
      <c r="AX692" s="129" t="s">
        <v>1696</v>
      </c>
    </row>
    <row r="693" spans="1:50" ht="24" x14ac:dyDescent="0.25">
      <c r="A693" s="120">
        <v>46051</v>
      </c>
      <c r="B693" s="28" t="s">
        <v>552</v>
      </c>
      <c r="C693" s="25" t="s">
        <v>427</v>
      </c>
      <c r="D693" s="25" t="s">
        <v>498</v>
      </c>
      <c r="E693" s="25" t="s">
        <v>423</v>
      </c>
      <c r="F693" s="29" t="s">
        <v>287</v>
      </c>
      <c r="G693" s="29" t="s">
        <v>21</v>
      </c>
      <c r="H693" s="29" t="s">
        <v>422</v>
      </c>
      <c r="I693" s="29" t="s">
        <v>579</v>
      </c>
      <c r="J693" s="29" t="s">
        <v>868</v>
      </c>
      <c r="K693" s="25" t="s">
        <v>281</v>
      </c>
      <c r="L693" s="25" t="s">
        <v>1714</v>
      </c>
      <c r="M693" s="25" t="s">
        <v>1847</v>
      </c>
      <c r="N693" s="25" t="s">
        <v>1592</v>
      </c>
      <c r="O693" s="25">
        <v>10716378433</v>
      </c>
      <c r="P693" s="25" t="s">
        <v>5221</v>
      </c>
      <c r="Q693" s="28" t="s">
        <v>0</v>
      </c>
      <c r="R693" s="29" t="s">
        <v>1701</v>
      </c>
      <c r="S693" s="27" t="s">
        <v>1848</v>
      </c>
      <c r="T693" s="27" t="s">
        <v>1849</v>
      </c>
      <c r="U693" s="28" t="s">
        <v>329</v>
      </c>
      <c r="V693" s="26" t="s">
        <v>281</v>
      </c>
      <c r="W693" s="26" t="s">
        <v>678</v>
      </c>
      <c r="X693" s="26" t="s">
        <v>411</v>
      </c>
      <c r="Y693" s="37" t="s">
        <v>200</v>
      </c>
      <c r="Z693" s="37" t="s">
        <v>586</v>
      </c>
      <c r="AA693" s="37" t="s">
        <v>585</v>
      </c>
      <c r="AB693" s="30">
        <v>10000</v>
      </c>
      <c r="AC693" s="30">
        <v>10000</v>
      </c>
      <c r="AD693" s="31">
        <v>0</v>
      </c>
      <c r="AE693" s="30">
        <v>10000</v>
      </c>
      <c r="AF693" s="30">
        <v>10000</v>
      </c>
      <c r="AG693" s="32">
        <v>0</v>
      </c>
      <c r="AH693" s="30">
        <v>10000</v>
      </c>
      <c r="AI693" s="10" t="s">
        <v>573</v>
      </c>
      <c r="AJ693" s="30">
        <v>0</v>
      </c>
      <c r="AK693" s="30">
        <v>0</v>
      </c>
      <c r="AL693" s="30">
        <v>5000</v>
      </c>
      <c r="AM693" s="30">
        <v>5000</v>
      </c>
      <c r="AN693" s="30">
        <v>0</v>
      </c>
      <c r="AO693" s="30">
        <v>0</v>
      </c>
      <c r="AP693" s="30">
        <v>0</v>
      </c>
      <c r="AQ693" s="30">
        <v>0</v>
      </c>
      <c r="AR693" s="30">
        <v>0</v>
      </c>
      <c r="AS693" s="30">
        <v>0</v>
      </c>
      <c r="AT693" s="30">
        <v>0</v>
      </c>
      <c r="AU693" s="121">
        <v>0</v>
      </c>
      <c r="AV693" s="129" t="s">
        <v>784</v>
      </c>
      <c r="AW693" s="129" t="s">
        <v>796</v>
      </c>
      <c r="AX693" s="129" t="s">
        <v>236</v>
      </c>
    </row>
    <row r="694" spans="1:50" ht="24" x14ac:dyDescent="0.25">
      <c r="A694" s="120">
        <v>46051</v>
      </c>
      <c r="B694" s="28" t="s">
        <v>552</v>
      </c>
      <c r="C694" s="25" t="s">
        <v>427</v>
      </c>
      <c r="D694" s="25" t="s">
        <v>429</v>
      </c>
      <c r="E694" s="25" t="s">
        <v>423</v>
      </c>
      <c r="F694" s="29" t="s">
        <v>243</v>
      </c>
      <c r="G694" s="29" t="s">
        <v>19</v>
      </c>
      <c r="H694" s="29" t="s">
        <v>619</v>
      </c>
      <c r="I694" s="29" t="s">
        <v>579</v>
      </c>
      <c r="J694" s="29" t="s">
        <v>777</v>
      </c>
      <c r="K694" s="25" t="s">
        <v>429</v>
      </c>
      <c r="L694" s="25" t="s">
        <v>527</v>
      </c>
      <c r="M694" s="25" t="s">
        <v>527</v>
      </c>
      <c r="N694" s="25" t="s">
        <v>527</v>
      </c>
      <c r="O694" s="25" t="s">
        <v>527</v>
      </c>
      <c r="P694" s="25" t="s">
        <v>5222</v>
      </c>
      <c r="Q694" s="28" t="s">
        <v>0</v>
      </c>
      <c r="R694" s="29" t="s">
        <v>1850</v>
      </c>
      <c r="S694" s="27" t="s">
        <v>1851</v>
      </c>
      <c r="T694" s="27" t="s">
        <v>1852</v>
      </c>
      <c r="U694" s="28" t="s">
        <v>277</v>
      </c>
      <c r="V694" s="26" t="s">
        <v>429</v>
      </c>
      <c r="W694" s="26" t="s">
        <v>617</v>
      </c>
      <c r="X694" s="26" t="s">
        <v>411</v>
      </c>
      <c r="Y694" s="37" t="s">
        <v>143</v>
      </c>
      <c r="Z694" s="37" t="s">
        <v>139</v>
      </c>
      <c r="AA694" s="37" t="s">
        <v>144</v>
      </c>
      <c r="AB694" s="30">
        <v>214020</v>
      </c>
      <c r="AC694" s="30">
        <v>0</v>
      </c>
      <c r="AD694" s="31">
        <v>214020</v>
      </c>
      <c r="AE694" s="30">
        <v>0</v>
      </c>
      <c r="AF694" s="30">
        <v>0</v>
      </c>
      <c r="AG694" s="32">
        <v>214020</v>
      </c>
      <c r="AH694" s="30">
        <v>0</v>
      </c>
      <c r="AI694" s="10" t="s">
        <v>573</v>
      </c>
      <c r="AJ694" s="30">
        <v>0</v>
      </c>
      <c r="AK694" s="30">
        <v>0</v>
      </c>
      <c r="AL694" s="30">
        <v>0</v>
      </c>
      <c r="AM694" s="30">
        <v>0</v>
      </c>
      <c r="AN694" s="30">
        <v>0</v>
      </c>
      <c r="AO694" s="30">
        <v>0</v>
      </c>
      <c r="AP694" s="30">
        <v>0</v>
      </c>
      <c r="AQ694" s="30">
        <v>0</v>
      </c>
      <c r="AR694" s="30">
        <v>0</v>
      </c>
      <c r="AS694" s="30">
        <v>0</v>
      </c>
      <c r="AT694" s="30">
        <v>0</v>
      </c>
      <c r="AU694" s="121">
        <v>0</v>
      </c>
      <c r="AV694" s="129" t="s">
        <v>919</v>
      </c>
      <c r="AW694" s="129" t="s">
        <v>785</v>
      </c>
      <c r="AX694" s="129" t="s">
        <v>527</v>
      </c>
    </row>
    <row r="695" spans="1:50" ht="24" x14ac:dyDescent="0.25">
      <c r="A695" s="120">
        <v>46051</v>
      </c>
      <c r="B695" s="28" t="s">
        <v>552</v>
      </c>
      <c r="C695" s="25" t="s">
        <v>427</v>
      </c>
      <c r="D695" s="25" t="s">
        <v>430</v>
      </c>
      <c r="E695" s="25" t="s">
        <v>423</v>
      </c>
      <c r="F695" s="29" t="s">
        <v>243</v>
      </c>
      <c r="G695" s="29" t="s">
        <v>19</v>
      </c>
      <c r="H695" s="29" t="s">
        <v>422</v>
      </c>
      <c r="I695" s="29" t="s">
        <v>579</v>
      </c>
      <c r="J695" s="29" t="s">
        <v>777</v>
      </c>
      <c r="K695" s="25" t="s">
        <v>430</v>
      </c>
      <c r="L695" s="25" t="s">
        <v>1721</v>
      </c>
      <c r="M695" s="25" t="s">
        <v>1853</v>
      </c>
      <c r="N695" s="25" t="s">
        <v>1592</v>
      </c>
      <c r="O695" s="25">
        <v>10770297376</v>
      </c>
      <c r="P695" s="25" t="s">
        <v>5223</v>
      </c>
      <c r="Q695" s="28" t="s">
        <v>0</v>
      </c>
      <c r="R695" s="29" t="s">
        <v>1854</v>
      </c>
      <c r="S695" s="27" t="s">
        <v>1855</v>
      </c>
      <c r="T695" s="27" t="s">
        <v>1856</v>
      </c>
      <c r="U695" s="28" t="s">
        <v>270</v>
      </c>
      <c r="V695" s="26" t="s">
        <v>430</v>
      </c>
      <c r="W695" s="26" t="s">
        <v>593</v>
      </c>
      <c r="X695" s="26" t="s">
        <v>411</v>
      </c>
      <c r="Y695" s="37" t="s">
        <v>200</v>
      </c>
      <c r="Z695" s="37" t="s">
        <v>586</v>
      </c>
      <c r="AA695" s="37" t="s">
        <v>585</v>
      </c>
      <c r="AB695" s="30">
        <v>2500</v>
      </c>
      <c r="AC695" s="30">
        <v>2500</v>
      </c>
      <c r="AD695" s="31">
        <v>0</v>
      </c>
      <c r="AE695" s="30">
        <v>2500</v>
      </c>
      <c r="AF695" s="30">
        <v>2500</v>
      </c>
      <c r="AG695" s="32">
        <v>0</v>
      </c>
      <c r="AH695" s="30">
        <v>2500</v>
      </c>
      <c r="AI695" s="10" t="s">
        <v>573</v>
      </c>
      <c r="AJ695" s="30">
        <v>0</v>
      </c>
      <c r="AK695" s="30">
        <v>2500</v>
      </c>
      <c r="AL695" s="30">
        <v>0</v>
      </c>
      <c r="AM695" s="30">
        <v>0</v>
      </c>
      <c r="AN695" s="30">
        <v>0</v>
      </c>
      <c r="AO695" s="30">
        <v>0</v>
      </c>
      <c r="AP695" s="30">
        <v>0</v>
      </c>
      <c r="AQ695" s="30">
        <v>0</v>
      </c>
      <c r="AR695" s="30">
        <v>0</v>
      </c>
      <c r="AS695" s="30">
        <v>0</v>
      </c>
      <c r="AT695" s="30">
        <v>0</v>
      </c>
      <c r="AU695" s="121">
        <v>0</v>
      </c>
      <c r="AV695" s="129" t="s">
        <v>784</v>
      </c>
      <c r="AW695" s="129" t="s">
        <v>796</v>
      </c>
      <c r="AX695" s="129" t="s">
        <v>797</v>
      </c>
    </row>
    <row r="696" spans="1:50" ht="36" x14ac:dyDescent="0.25">
      <c r="A696" s="120">
        <v>46051</v>
      </c>
      <c r="B696" s="28" t="s">
        <v>552</v>
      </c>
      <c r="C696" s="25" t="s">
        <v>427</v>
      </c>
      <c r="D696" s="25" t="s">
        <v>498</v>
      </c>
      <c r="E696" s="25" t="s">
        <v>423</v>
      </c>
      <c r="F696" s="29" t="s">
        <v>287</v>
      </c>
      <c r="G696" s="29" t="s">
        <v>21</v>
      </c>
      <c r="H696" s="29" t="s">
        <v>422</v>
      </c>
      <c r="I696" s="29" t="s">
        <v>579</v>
      </c>
      <c r="J696" s="29" t="s">
        <v>868</v>
      </c>
      <c r="K696" s="25" t="s">
        <v>283</v>
      </c>
      <c r="L696" s="25" t="s">
        <v>1734</v>
      </c>
      <c r="M696" s="25" t="s">
        <v>1857</v>
      </c>
      <c r="N696" s="25" t="s">
        <v>1592</v>
      </c>
      <c r="O696" s="25">
        <v>10613990246</v>
      </c>
      <c r="P696" s="25" t="s">
        <v>5224</v>
      </c>
      <c r="Q696" s="28" t="s">
        <v>0</v>
      </c>
      <c r="R696" s="29" t="s">
        <v>1858</v>
      </c>
      <c r="S696" s="27" t="s">
        <v>1859</v>
      </c>
      <c r="T696" s="27" t="s">
        <v>1860</v>
      </c>
      <c r="U696" s="28" t="s">
        <v>330</v>
      </c>
      <c r="V696" s="26" t="s">
        <v>283</v>
      </c>
      <c r="W696" s="26" t="s">
        <v>679</v>
      </c>
      <c r="X696" s="26" t="s">
        <v>411</v>
      </c>
      <c r="Y696" s="37" t="s">
        <v>200</v>
      </c>
      <c r="Z696" s="37" t="s">
        <v>586</v>
      </c>
      <c r="AA696" s="37" t="s">
        <v>585</v>
      </c>
      <c r="AB696" s="30">
        <v>10000</v>
      </c>
      <c r="AC696" s="30">
        <v>10000</v>
      </c>
      <c r="AD696" s="31">
        <v>0</v>
      </c>
      <c r="AE696" s="30">
        <v>10000</v>
      </c>
      <c r="AF696" s="30">
        <v>10000</v>
      </c>
      <c r="AG696" s="32">
        <v>0</v>
      </c>
      <c r="AH696" s="30">
        <v>10000</v>
      </c>
      <c r="AI696" s="10" t="s">
        <v>573</v>
      </c>
      <c r="AJ696" s="30">
        <v>0</v>
      </c>
      <c r="AK696" s="30">
        <v>0</v>
      </c>
      <c r="AL696" s="30">
        <v>10000</v>
      </c>
      <c r="AM696" s="30">
        <v>0</v>
      </c>
      <c r="AN696" s="30">
        <v>0</v>
      </c>
      <c r="AO696" s="30">
        <v>0</v>
      </c>
      <c r="AP696" s="30">
        <v>0</v>
      </c>
      <c r="AQ696" s="30">
        <v>0</v>
      </c>
      <c r="AR696" s="30">
        <v>0</v>
      </c>
      <c r="AS696" s="30">
        <v>0</v>
      </c>
      <c r="AT696" s="30">
        <v>0</v>
      </c>
      <c r="AU696" s="121">
        <v>0</v>
      </c>
      <c r="AV696" s="129" t="s">
        <v>784</v>
      </c>
      <c r="AW696" s="129" t="s">
        <v>796</v>
      </c>
      <c r="AX696" s="129" t="s">
        <v>236</v>
      </c>
    </row>
    <row r="697" spans="1:50" ht="24" x14ac:dyDescent="0.25">
      <c r="A697" s="120">
        <v>46051</v>
      </c>
      <c r="B697" s="28" t="s">
        <v>552</v>
      </c>
      <c r="C697" s="25" t="s">
        <v>427</v>
      </c>
      <c r="D697" s="25" t="s">
        <v>430</v>
      </c>
      <c r="E697" s="25" t="s">
        <v>423</v>
      </c>
      <c r="F697" s="29" t="s">
        <v>243</v>
      </c>
      <c r="G697" s="29" t="s">
        <v>19</v>
      </c>
      <c r="H697" s="29" t="s">
        <v>588</v>
      </c>
      <c r="I697" s="29" t="s">
        <v>579</v>
      </c>
      <c r="J697" s="29" t="s">
        <v>868</v>
      </c>
      <c r="K697" s="25" t="s">
        <v>252</v>
      </c>
      <c r="L697" s="25" t="s">
        <v>1861</v>
      </c>
      <c r="M697" s="25" t="s">
        <v>1862</v>
      </c>
      <c r="N697" s="25" t="s">
        <v>1769</v>
      </c>
      <c r="O697" s="25">
        <v>20609884470</v>
      </c>
      <c r="P697" s="25" t="s">
        <v>5225</v>
      </c>
      <c r="Q697" s="28" t="s">
        <v>0</v>
      </c>
      <c r="R697" s="29" t="s">
        <v>1416</v>
      </c>
      <c r="S697" s="27" t="s">
        <v>1863</v>
      </c>
      <c r="T697" s="27" t="s">
        <v>1864</v>
      </c>
      <c r="U697" s="28" t="s">
        <v>253</v>
      </c>
      <c r="V697" s="26" t="s">
        <v>252</v>
      </c>
      <c r="W697" s="26" t="s">
        <v>557</v>
      </c>
      <c r="X697" s="26" t="s">
        <v>411</v>
      </c>
      <c r="Y697" s="37" t="s">
        <v>125</v>
      </c>
      <c r="Z697" s="37" t="s">
        <v>127</v>
      </c>
      <c r="AA697" s="37" t="s">
        <v>126</v>
      </c>
      <c r="AB697" s="30">
        <v>124230.24</v>
      </c>
      <c r="AC697" s="30">
        <v>124230.24</v>
      </c>
      <c r="AD697" s="31">
        <v>0</v>
      </c>
      <c r="AE697" s="30">
        <v>124230.24</v>
      </c>
      <c r="AF697" s="30">
        <v>72467.640000000014</v>
      </c>
      <c r="AG697" s="32">
        <v>51762.599999999991</v>
      </c>
      <c r="AH697" s="30">
        <v>72467.640000000014</v>
      </c>
      <c r="AI697" s="10" t="s">
        <v>573</v>
      </c>
      <c r="AJ697" s="30">
        <v>0</v>
      </c>
      <c r="AK697" s="30">
        <v>20705.04</v>
      </c>
      <c r="AL697" s="30">
        <v>10352.52</v>
      </c>
      <c r="AM697" s="30">
        <v>10352.52</v>
      </c>
      <c r="AN697" s="30">
        <v>10352.52</v>
      </c>
      <c r="AO697" s="30">
        <v>10352.52</v>
      </c>
      <c r="AP697" s="30">
        <v>10352.52</v>
      </c>
      <c r="AQ697" s="30">
        <v>0</v>
      </c>
      <c r="AR697" s="30">
        <v>0</v>
      </c>
      <c r="AS697" s="30">
        <v>0</v>
      </c>
      <c r="AT697" s="30">
        <v>0</v>
      </c>
      <c r="AU697" s="121">
        <v>0</v>
      </c>
      <c r="AV697" s="129" t="s">
        <v>784</v>
      </c>
      <c r="AW697" s="129" t="s">
        <v>785</v>
      </c>
      <c r="AX697" s="129" t="s">
        <v>527</v>
      </c>
    </row>
    <row r="698" spans="1:50" x14ac:dyDescent="0.25">
      <c r="A698" s="120">
        <v>46051</v>
      </c>
      <c r="B698" s="28" t="s">
        <v>552</v>
      </c>
      <c r="C698" s="25" t="s">
        <v>427</v>
      </c>
      <c r="D698" s="25" t="s">
        <v>430</v>
      </c>
      <c r="E698" s="25" t="s">
        <v>423</v>
      </c>
      <c r="F698" s="29" t="s">
        <v>243</v>
      </c>
      <c r="G698" s="29" t="s">
        <v>19</v>
      </c>
      <c r="H698" s="29" t="s">
        <v>588</v>
      </c>
      <c r="I698" s="29" t="s">
        <v>579</v>
      </c>
      <c r="J698" s="29" t="s">
        <v>868</v>
      </c>
      <c r="K698" s="25" t="s">
        <v>254</v>
      </c>
      <c r="L698" s="25" t="s">
        <v>1865</v>
      </c>
      <c r="M698" s="25" t="s">
        <v>6401</v>
      </c>
      <c r="N698" s="25" t="s">
        <v>1769</v>
      </c>
      <c r="O698" s="25">
        <v>20601221331</v>
      </c>
      <c r="P698" s="25" t="s">
        <v>6402</v>
      </c>
      <c r="Q698" s="28" t="s">
        <v>0</v>
      </c>
      <c r="R698" s="29" t="s">
        <v>1426</v>
      </c>
      <c r="S698" s="27" t="s">
        <v>1866</v>
      </c>
      <c r="T698" s="27" t="s">
        <v>1867</v>
      </c>
      <c r="U698" s="28" t="s">
        <v>255</v>
      </c>
      <c r="V698" s="26" t="s">
        <v>254</v>
      </c>
      <c r="W698" s="26" t="s">
        <v>558</v>
      </c>
      <c r="X698" s="26" t="s">
        <v>411</v>
      </c>
      <c r="Y698" s="37" t="s">
        <v>125</v>
      </c>
      <c r="Z698" s="37" t="s">
        <v>127</v>
      </c>
      <c r="AA698" s="37" t="s">
        <v>126</v>
      </c>
      <c r="AB698" s="30">
        <v>115337.04</v>
      </c>
      <c r="AC698" s="30">
        <v>115337.04</v>
      </c>
      <c r="AD698" s="31">
        <v>0</v>
      </c>
      <c r="AE698" s="30">
        <v>115337.04</v>
      </c>
      <c r="AF698" s="30">
        <v>48057.1</v>
      </c>
      <c r="AG698" s="32">
        <v>67279.94</v>
      </c>
      <c r="AH698" s="30">
        <v>48057.1</v>
      </c>
      <c r="AI698" s="10" t="s">
        <v>573</v>
      </c>
      <c r="AJ698" s="30">
        <v>0</v>
      </c>
      <c r="AK698" s="30">
        <v>0</v>
      </c>
      <c r="AL698" s="30">
        <v>19222.84</v>
      </c>
      <c r="AM698" s="30">
        <v>19222.84</v>
      </c>
      <c r="AN698" s="30">
        <v>0</v>
      </c>
      <c r="AO698" s="30">
        <v>0</v>
      </c>
      <c r="AP698" s="30">
        <v>9611.42</v>
      </c>
      <c r="AQ698" s="30">
        <v>0</v>
      </c>
      <c r="AR698" s="30">
        <v>0</v>
      </c>
      <c r="AS698" s="30">
        <v>0</v>
      </c>
      <c r="AT698" s="30">
        <v>0</v>
      </c>
      <c r="AU698" s="121">
        <v>0</v>
      </c>
      <c r="AV698" s="129" t="s">
        <v>784</v>
      </c>
      <c r="AW698" s="129" t="s">
        <v>785</v>
      </c>
      <c r="AX698" s="129" t="s">
        <v>527</v>
      </c>
    </row>
    <row r="699" spans="1:50" ht="36" x14ac:dyDescent="0.25">
      <c r="A699" s="120">
        <v>46052</v>
      </c>
      <c r="B699" s="28" t="s">
        <v>552</v>
      </c>
      <c r="C699" s="25" t="s">
        <v>427</v>
      </c>
      <c r="D699" s="25" t="s">
        <v>498</v>
      </c>
      <c r="E699" s="25" t="s">
        <v>423</v>
      </c>
      <c r="F699" s="29" t="s">
        <v>287</v>
      </c>
      <c r="G699" s="29" t="s">
        <v>21</v>
      </c>
      <c r="H699" s="29" t="s">
        <v>422</v>
      </c>
      <c r="I699" s="29" t="s">
        <v>579</v>
      </c>
      <c r="J699" s="29" t="s">
        <v>868</v>
      </c>
      <c r="K699" s="25" t="s">
        <v>258</v>
      </c>
      <c r="L699" s="25" t="s">
        <v>1781</v>
      </c>
      <c r="M699" s="25" t="s">
        <v>6403</v>
      </c>
      <c r="N699" s="25" t="s">
        <v>1418</v>
      </c>
      <c r="O699" s="25">
        <v>10436453049</v>
      </c>
      <c r="P699" s="25" t="s">
        <v>6404</v>
      </c>
      <c r="Q699" s="28" t="s">
        <v>0</v>
      </c>
      <c r="R699" s="29" t="s">
        <v>1868</v>
      </c>
      <c r="S699" s="27" t="s">
        <v>1869</v>
      </c>
      <c r="T699" s="27" t="s">
        <v>1870</v>
      </c>
      <c r="U699" s="28" t="s">
        <v>316</v>
      </c>
      <c r="V699" s="26" t="s">
        <v>258</v>
      </c>
      <c r="W699" s="26" t="s">
        <v>665</v>
      </c>
      <c r="X699" s="26" t="s">
        <v>411</v>
      </c>
      <c r="Y699" s="37" t="s">
        <v>200</v>
      </c>
      <c r="Z699" s="37" t="s">
        <v>586</v>
      </c>
      <c r="AA699" s="37" t="s">
        <v>585</v>
      </c>
      <c r="AB699" s="30">
        <v>10000</v>
      </c>
      <c r="AC699" s="30">
        <v>10000</v>
      </c>
      <c r="AD699" s="31">
        <v>0</v>
      </c>
      <c r="AE699" s="30">
        <v>10000</v>
      </c>
      <c r="AF699" s="30">
        <v>10000</v>
      </c>
      <c r="AG699" s="32">
        <v>0</v>
      </c>
      <c r="AH699" s="30">
        <v>10000</v>
      </c>
      <c r="AI699" s="10" t="s">
        <v>573</v>
      </c>
      <c r="AJ699" s="30">
        <v>0</v>
      </c>
      <c r="AK699" s="30">
        <v>0</v>
      </c>
      <c r="AL699" s="30">
        <v>5000</v>
      </c>
      <c r="AM699" s="30">
        <v>5000</v>
      </c>
      <c r="AN699" s="30">
        <v>0</v>
      </c>
      <c r="AO699" s="30">
        <v>0</v>
      </c>
      <c r="AP699" s="30">
        <v>0</v>
      </c>
      <c r="AQ699" s="30">
        <v>0</v>
      </c>
      <c r="AR699" s="30">
        <v>0</v>
      </c>
      <c r="AS699" s="30">
        <v>0</v>
      </c>
      <c r="AT699" s="30">
        <v>0</v>
      </c>
      <c r="AU699" s="121">
        <v>0</v>
      </c>
      <c r="AV699" s="129" t="s">
        <v>784</v>
      </c>
      <c r="AW699" s="129" t="s">
        <v>796</v>
      </c>
      <c r="AX699" s="129" t="s">
        <v>236</v>
      </c>
    </row>
    <row r="700" spans="1:50" ht="36" x14ac:dyDescent="0.25">
      <c r="A700" s="120">
        <v>46052</v>
      </c>
      <c r="B700" s="28" t="s">
        <v>552</v>
      </c>
      <c r="C700" s="25" t="s">
        <v>427</v>
      </c>
      <c r="D700" s="25" t="s">
        <v>498</v>
      </c>
      <c r="E700" s="25" t="s">
        <v>423</v>
      </c>
      <c r="F700" s="29" t="s">
        <v>287</v>
      </c>
      <c r="G700" s="29" t="s">
        <v>21</v>
      </c>
      <c r="H700" s="29" t="s">
        <v>422</v>
      </c>
      <c r="I700" s="29" t="s">
        <v>579</v>
      </c>
      <c r="J700" s="29" t="s">
        <v>868</v>
      </c>
      <c r="K700" s="25" t="s">
        <v>248</v>
      </c>
      <c r="L700" s="25" t="s">
        <v>1784</v>
      </c>
      <c r="M700" s="25" t="s">
        <v>6405</v>
      </c>
      <c r="N700" s="25" t="s">
        <v>1418</v>
      </c>
      <c r="O700" s="25">
        <v>10464017980</v>
      </c>
      <c r="P700" s="25" t="s">
        <v>6406</v>
      </c>
      <c r="Q700" s="28" t="s">
        <v>0</v>
      </c>
      <c r="R700" s="29" t="s">
        <v>1871</v>
      </c>
      <c r="S700" s="27" t="s">
        <v>1872</v>
      </c>
      <c r="T700" s="27" t="s">
        <v>1873</v>
      </c>
      <c r="U700" s="28" t="s">
        <v>311</v>
      </c>
      <c r="V700" s="26" t="s">
        <v>248</v>
      </c>
      <c r="W700" s="26" t="s">
        <v>660</v>
      </c>
      <c r="X700" s="26" t="s">
        <v>411</v>
      </c>
      <c r="Y700" s="37" t="s">
        <v>200</v>
      </c>
      <c r="Z700" s="37" t="s">
        <v>586</v>
      </c>
      <c r="AA700" s="37" t="s">
        <v>585</v>
      </c>
      <c r="AB700" s="30">
        <v>10000</v>
      </c>
      <c r="AC700" s="30">
        <v>10000</v>
      </c>
      <c r="AD700" s="31">
        <v>0</v>
      </c>
      <c r="AE700" s="30">
        <v>10000</v>
      </c>
      <c r="AF700" s="30">
        <v>10000</v>
      </c>
      <c r="AG700" s="32">
        <v>0</v>
      </c>
      <c r="AH700" s="30">
        <v>10000</v>
      </c>
      <c r="AI700" s="10" t="s">
        <v>573</v>
      </c>
      <c r="AJ700" s="30">
        <v>0</v>
      </c>
      <c r="AK700" s="30">
        <v>0</v>
      </c>
      <c r="AL700" s="30">
        <v>5000</v>
      </c>
      <c r="AM700" s="30">
        <v>5000</v>
      </c>
      <c r="AN700" s="30">
        <v>0</v>
      </c>
      <c r="AO700" s="30">
        <v>0</v>
      </c>
      <c r="AP700" s="30">
        <v>0</v>
      </c>
      <c r="AQ700" s="30">
        <v>0</v>
      </c>
      <c r="AR700" s="30">
        <v>0</v>
      </c>
      <c r="AS700" s="30">
        <v>0</v>
      </c>
      <c r="AT700" s="30">
        <v>0</v>
      </c>
      <c r="AU700" s="121">
        <v>0</v>
      </c>
      <c r="AV700" s="129" t="s">
        <v>784</v>
      </c>
      <c r="AW700" s="129" t="s">
        <v>796</v>
      </c>
      <c r="AX700" s="129" t="s">
        <v>236</v>
      </c>
    </row>
    <row r="701" spans="1:50" ht="36" x14ac:dyDescent="0.25">
      <c r="A701" s="120">
        <v>46052</v>
      </c>
      <c r="B701" s="28" t="s">
        <v>552</v>
      </c>
      <c r="C701" s="25" t="s">
        <v>427</v>
      </c>
      <c r="D701" s="25" t="s">
        <v>498</v>
      </c>
      <c r="E701" s="25" t="s">
        <v>423</v>
      </c>
      <c r="F701" s="29" t="s">
        <v>287</v>
      </c>
      <c r="G701" s="29" t="s">
        <v>21</v>
      </c>
      <c r="H701" s="29" t="s">
        <v>422</v>
      </c>
      <c r="I701" s="29" t="s">
        <v>579</v>
      </c>
      <c r="J701" s="29" t="s">
        <v>868</v>
      </c>
      <c r="K701" s="25" t="s">
        <v>264</v>
      </c>
      <c r="L701" s="25" t="s">
        <v>1874</v>
      </c>
      <c r="M701" s="25" t="s">
        <v>1875</v>
      </c>
      <c r="N701" s="25" t="s">
        <v>1418</v>
      </c>
      <c r="O701" s="25">
        <v>10444250416</v>
      </c>
      <c r="P701" s="25" t="s">
        <v>5226</v>
      </c>
      <c r="Q701" s="28" t="s">
        <v>0</v>
      </c>
      <c r="R701" s="29" t="s">
        <v>1876</v>
      </c>
      <c r="S701" s="27" t="s">
        <v>1877</v>
      </c>
      <c r="T701" s="27" t="s">
        <v>1878</v>
      </c>
      <c r="U701" s="28" t="s">
        <v>319</v>
      </c>
      <c r="V701" s="26" t="s">
        <v>264</v>
      </c>
      <c r="W701" s="26" t="s">
        <v>668</v>
      </c>
      <c r="X701" s="26" t="s">
        <v>411</v>
      </c>
      <c r="Y701" s="37" t="s">
        <v>200</v>
      </c>
      <c r="Z701" s="37" t="s">
        <v>586</v>
      </c>
      <c r="AA701" s="37" t="s">
        <v>585</v>
      </c>
      <c r="AB701" s="30">
        <v>0</v>
      </c>
      <c r="AC701" s="30">
        <v>0</v>
      </c>
      <c r="AD701" s="31">
        <v>0</v>
      </c>
      <c r="AE701" s="30">
        <v>0</v>
      </c>
      <c r="AF701" s="30">
        <v>0</v>
      </c>
      <c r="AG701" s="32">
        <v>0</v>
      </c>
      <c r="AH701" s="30">
        <v>0</v>
      </c>
      <c r="AI701" s="10" t="s">
        <v>573</v>
      </c>
      <c r="AJ701" s="30">
        <v>0</v>
      </c>
      <c r="AK701" s="30">
        <v>0</v>
      </c>
      <c r="AL701" s="30">
        <v>0</v>
      </c>
      <c r="AM701" s="30">
        <v>0</v>
      </c>
      <c r="AN701" s="30">
        <v>0</v>
      </c>
      <c r="AO701" s="30">
        <v>0</v>
      </c>
      <c r="AP701" s="30">
        <v>0</v>
      </c>
      <c r="AQ701" s="30">
        <v>0</v>
      </c>
      <c r="AR701" s="30">
        <v>0</v>
      </c>
      <c r="AS701" s="30">
        <v>0</v>
      </c>
      <c r="AT701" s="30">
        <v>0</v>
      </c>
      <c r="AU701" s="121">
        <v>0</v>
      </c>
      <c r="AV701" s="129" t="s">
        <v>1011</v>
      </c>
      <c r="AW701" s="129" t="s">
        <v>1011</v>
      </c>
      <c r="AX701" s="129" t="s">
        <v>236</v>
      </c>
    </row>
    <row r="702" spans="1:50" ht="24" x14ac:dyDescent="0.25">
      <c r="A702" s="120">
        <v>46052</v>
      </c>
      <c r="B702" s="28" t="s">
        <v>552</v>
      </c>
      <c r="C702" s="25" t="s">
        <v>427</v>
      </c>
      <c r="D702" s="25" t="s">
        <v>430</v>
      </c>
      <c r="E702" s="25" t="s">
        <v>423</v>
      </c>
      <c r="F702" s="29" t="s">
        <v>243</v>
      </c>
      <c r="G702" s="29" t="s">
        <v>19</v>
      </c>
      <c r="H702" s="29" t="s">
        <v>581</v>
      </c>
      <c r="I702" s="29" t="s">
        <v>269</v>
      </c>
      <c r="J702" s="29" t="s">
        <v>868</v>
      </c>
      <c r="K702" s="25" t="s">
        <v>246</v>
      </c>
      <c r="L702" s="25" t="s">
        <v>1770</v>
      </c>
      <c r="M702" s="25" t="s">
        <v>1879</v>
      </c>
      <c r="N702" s="25" t="s">
        <v>1592</v>
      </c>
      <c r="O702" s="25">
        <v>20467534026</v>
      </c>
      <c r="P702" s="25" t="s">
        <v>5227</v>
      </c>
      <c r="Q702" s="28" t="s">
        <v>0</v>
      </c>
      <c r="R702" s="29" t="s">
        <v>1880</v>
      </c>
      <c r="S702" s="27" t="s">
        <v>1881</v>
      </c>
      <c r="T702" s="27" t="s">
        <v>1882</v>
      </c>
      <c r="U702" s="28" t="s">
        <v>247</v>
      </c>
      <c r="V702" s="26" t="s">
        <v>246</v>
      </c>
      <c r="W702" s="26" t="s">
        <v>554</v>
      </c>
      <c r="X702" s="26" t="s">
        <v>411</v>
      </c>
      <c r="Y702" s="37" t="s">
        <v>110</v>
      </c>
      <c r="Z702" s="37" t="s">
        <v>112</v>
      </c>
      <c r="AA702" s="37" t="s">
        <v>111</v>
      </c>
      <c r="AB702" s="30">
        <v>72.91</v>
      </c>
      <c r="AC702" s="30">
        <v>72.91</v>
      </c>
      <c r="AD702" s="31">
        <v>0</v>
      </c>
      <c r="AE702" s="30">
        <v>182.26</v>
      </c>
      <c r="AF702" s="30">
        <v>182.26</v>
      </c>
      <c r="AG702" s="32">
        <v>-109.35</v>
      </c>
      <c r="AH702" s="30">
        <v>182.26</v>
      </c>
      <c r="AI702" s="10" t="s">
        <v>573</v>
      </c>
      <c r="AJ702" s="30">
        <v>0</v>
      </c>
      <c r="AK702" s="30">
        <v>100</v>
      </c>
      <c r="AL702" s="30">
        <v>50</v>
      </c>
      <c r="AM702" s="30">
        <v>32.26</v>
      </c>
      <c r="AN702" s="30">
        <v>0</v>
      </c>
      <c r="AO702" s="30">
        <v>0</v>
      </c>
      <c r="AP702" s="30">
        <v>0</v>
      </c>
      <c r="AQ702" s="30">
        <v>0</v>
      </c>
      <c r="AR702" s="30">
        <v>0</v>
      </c>
      <c r="AS702" s="30">
        <v>0</v>
      </c>
      <c r="AT702" s="30">
        <v>0</v>
      </c>
      <c r="AU702" s="121">
        <v>0</v>
      </c>
      <c r="AV702" s="129" t="s">
        <v>784</v>
      </c>
      <c r="AW702" s="129" t="s">
        <v>796</v>
      </c>
      <c r="AX702" s="129" t="s">
        <v>527</v>
      </c>
    </row>
    <row r="703" spans="1:50" ht="24" x14ac:dyDescent="0.25">
      <c r="A703" s="120">
        <v>46052</v>
      </c>
      <c r="B703" s="28" t="s">
        <v>552</v>
      </c>
      <c r="C703" s="25" t="s">
        <v>427</v>
      </c>
      <c r="D703" s="25" t="s">
        <v>430</v>
      </c>
      <c r="E703" s="25" t="s">
        <v>423</v>
      </c>
      <c r="F703" s="29" t="s">
        <v>243</v>
      </c>
      <c r="G703" s="29" t="s">
        <v>19</v>
      </c>
      <c r="H703" s="29" t="s">
        <v>581</v>
      </c>
      <c r="I703" s="29" t="s">
        <v>269</v>
      </c>
      <c r="J703" s="29" t="s">
        <v>868</v>
      </c>
      <c r="K703" s="25" t="s">
        <v>246</v>
      </c>
      <c r="L703" s="25" t="s">
        <v>1770</v>
      </c>
      <c r="M703" s="25" t="s">
        <v>1879</v>
      </c>
      <c r="N703" s="25" t="s">
        <v>1592</v>
      </c>
      <c r="O703" s="25">
        <v>20467534026</v>
      </c>
      <c r="P703" s="25" t="s">
        <v>5227</v>
      </c>
      <c r="Q703" s="28" t="s">
        <v>0</v>
      </c>
      <c r="R703" s="29" t="s">
        <v>1880</v>
      </c>
      <c r="S703" s="27" t="s">
        <v>1881</v>
      </c>
      <c r="T703" s="27" t="s">
        <v>1882</v>
      </c>
      <c r="U703" s="28" t="s">
        <v>247</v>
      </c>
      <c r="V703" s="26" t="s">
        <v>246</v>
      </c>
      <c r="W703" s="26" t="s">
        <v>554</v>
      </c>
      <c r="X703" s="26" t="s">
        <v>411</v>
      </c>
      <c r="Y703" s="37" t="s">
        <v>107</v>
      </c>
      <c r="Z703" s="37" t="s">
        <v>109</v>
      </c>
      <c r="AA703" s="37" t="s">
        <v>108</v>
      </c>
      <c r="AB703" s="30">
        <v>182.26</v>
      </c>
      <c r="AC703" s="30">
        <v>182.26</v>
      </c>
      <c r="AD703" s="31">
        <v>0</v>
      </c>
      <c r="AE703" s="30">
        <v>72.91</v>
      </c>
      <c r="AF703" s="30">
        <v>72.91</v>
      </c>
      <c r="AG703" s="32">
        <v>109.35</v>
      </c>
      <c r="AH703" s="30">
        <v>72.91</v>
      </c>
      <c r="AI703" s="10" t="s">
        <v>573</v>
      </c>
      <c r="AJ703" s="30">
        <v>0</v>
      </c>
      <c r="AK703" s="30">
        <v>40</v>
      </c>
      <c r="AL703" s="30">
        <v>20</v>
      </c>
      <c r="AM703" s="30">
        <v>12.91</v>
      </c>
      <c r="AN703" s="30">
        <v>0</v>
      </c>
      <c r="AO703" s="30">
        <v>0</v>
      </c>
      <c r="AP703" s="30">
        <v>0</v>
      </c>
      <c r="AQ703" s="30">
        <v>0</v>
      </c>
      <c r="AR703" s="30">
        <v>0</v>
      </c>
      <c r="AS703" s="30">
        <v>0</v>
      </c>
      <c r="AT703" s="30">
        <v>0</v>
      </c>
      <c r="AU703" s="121">
        <v>0</v>
      </c>
      <c r="AV703" s="129" t="s">
        <v>784</v>
      </c>
      <c r="AW703" s="129" t="s">
        <v>785</v>
      </c>
      <c r="AX703" s="129" t="s">
        <v>527</v>
      </c>
    </row>
    <row r="704" spans="1:50" ht="24" x14ac:dyDescent="0.25">
      <c r="A704" s="120">
        <v>46052</v>
      </c>
      <c r="B704" s="28" t="s">
        <v>552</v>
      </c>
      <c r="C704" s="25" t="s">
        <v>427</v>
      </c>
      <c r="D704" s="25" t="s">
        <v>498</v>
      </c>
      <c r="E704" s="25" t="s">
        <v>423</v>
      </c>
      <c r="F704" s="29" t="s">
        <v>287</v>
      </c>
      <c r="G704" s="29" t="s">
        <v>21</v>
      </c>
      <c r="H704" s="29" t="s">
        <v>422</v>
      </c>
      <c r="I704" s="29" t="s">
        <v>579</v>
      </c>
      <c r="J704" s="29" t="s">
        <v>868</v>
      </c>
      <c r="K704" s="25" t="s">
        <v>443</v>
      </c>
      <c r="L704" s="25" t="s">
        <v>1761</v>
      </c>
      <c r="M704" s="25" t="s">
        <v>1883</v>
      </c>
      <c r="N704" s="25" t="s">
        <v>1592</v>
      </c>
      <c r="O704" s="25">
        <v>10730047083</v>
      </c>
      <c r="P704" s="25" t="s">
        <v>5228</v>
      </c>
      <c r="Q704" s="28" t="s">
        <v>0</v>
      </c>
      <c r="R704" s="29" t="s">
        <v>1884</v>
      </c>
      <c r="S704" s="27" t="s">
        <v>1885</v>
      </c>
      <c r="T704" s="27" t="s">
        <v>1886</v>
      </c>
      <c r="U704" s="28" t="s">
        <v>328</v>
      </c>
      <c r="V704" s="26" t="s">
        <v>443</v>
      </c>
      <c r="W704" s="26" t="s">
        <v>677</v>
      </c>
      <c r="X704" s="26" t="s">
        <v>411</v>
      </c>
      <c r="Y704" s="37" t="s">
        <v>200</v>
      </c>
      <c r="Z704" s="37" t="s">
        <v>586</v>
      </c>
      <c r="AA704" s="37" t="s">
        <v>585</v>
      </c>
      <c r="AB704" s="30">
        <v>7000</v>
      </c>
      <c r="AC704" s="30">
        <v>7000</v>
      </c>
      <c r="AD704" s="31">
        <v>0</v>
      </c>
      <c r="AE704" s="30">
        <v>7000</v>
      </c>
      <c r="AF704" s="30">
        <v>7000</v>
      </c>
      <c r="AG704" s="32">
        <v>0</v>
      </c>
      <c r="AH704" s="30">
        <v>7000</v>
      </c>
      <c r="AI704" s="10" t="s">
        <v>573</v>
      </c>
      <c r="AJ704" s="30">
        <v>0</v>
      </c>
      <c r="AK704" s="30">
        <v>0</v>
      </c>
      <c r="AL704" s="30">
        <v>7000</v>
      </c>
      <c r="AM704" s="30">
        <v>0</v>
      </c>
      <c r="AN704" s="30">
        <v>0</v>
      </c>
      <c r="AO704" s="30">
        <v>0</v>
      </c>
      <c r="AP704" s="30">
        <v>0</v>
      </c>
      <c r="AQ704" s="30">
        <v>0</v>
      </c>
      <c r="AR704" s="30">
        <v>0</v>
      </c>
      <c r="AS704" s="30">
        <v>0</v>
      </c>
      <c r="AT704" s="30">
        <v>0</v>
      </c>
      <c r="AU704" s="121">
        <v>0</v>
      </c>
      <c r="AV704" s="129" t="s">
        <v>784</v>
      </c>
      <c r="AW704" s="129" t="s">
        <v>796</v>
      </c>
      <c r="AX704" s="129" t="s">
        <v>236</v>
      </c>
    </row>
    <row r="705" spans="1:50" ht="36" x14ac:dyDescent="0.25">
      <c r="A705" s="120">
        <v>46052</v>
      </c>
      <c r="B705" s="28" t="s">
        <v>552</v>
      </c>
      <c r="C705" s="25" t="s">
        <v>427</v>
      </c>
      <c r="D705" s="25" t="s">
        <v>430</v>
      </c>
      <c r="E705" s="25" t="s">
        <v>423</v>
      </c>
      <c r="F705" s="29" t="s">
        <v>243</v>
      </c>
      <c r="G705" s="29" t="s">
        <v>19</v>
      </c>
      <c r="H705" s="29" t="s">
        <v>422</v>
      </c>
      <c r="I705" s="29" t="s">
        <v>579</v>
      </c>
      <c r="J705" s="29" t="s">
        <v>777</v>
      </c>
      <c r="K705" s="25" t="s">
        <v>430</v>
      </c>
      <c r="L705" s="25" t="s">
        <v>1887</v>
      </c>
      <c r="M705" s="25" t="s">
        <v>1888</v>
      </c>
      <c r="N705" s="25" t="s">
        <v>1592</v>
      </c>
      <c r="O705" s="25">
        <v>10743665070</v>
      </c>
      <c r="P705" s="25" t="s">
        <v>5229</v>
      </c>
      <c r="Q705" s="28" t="s">
        <v>0</v>
      </c>
      <c r="R705" s="29" t="s">
        <v>1889</v>
      </c>
      <c r="S705" s="27" t="s">
        <v>1890</v>
      </c>
      <c r="T705" s="27" t="s">
        <v>1891</v>
      </c>
      <c r="U705" s="28" t="s">
        <v>270</v>
      </c>
      <c r="V705" s="26" t="s">
        <v>430</v>
      </c>
      <c r="W705" s="26" t="s">
        <v>593</v>
      </c>
      <c r="X705" s="26" t="s">
        <v>411</v>
      </c>
      <c r="Y705" s="37" t="s">
        <v>200</v>
      </c>
      <c r="Z705" s="37" t="s">
        <v>586</v>
      </c>
      <c r="AA705" s="37" t="s">
        <v>585</v>
      </c>
      <c r="AB705" s="30">
        <v>12000</v>
      </c>
      <c r="AC705" s="30">
        <v>12000</v>
      </c>
      <c r="AD705" s="31">
        <v>0</v>
      </c>
      <c r="AE705" s="30">
        <v>12000</v>
      </c>
      <c r="AF705" s="30">
        <v>12000</v>
      </c>
      <c r="AG705" s="32">
        <v>0</v>
      </c>
      <c r="AH705" s="30">
        <v>12000</v>
      </c>
      <c r="AI705" s="10" t="s">
        <v>573</v>
      </c>
      <c r="AJ705" s="30">
        <v>0</v>
      </c>
      <c r="AK705" s="30">
        <v>4000</v>
      </c>
      <c r="AL705" s="30">
        <v>4000</v>
      </c>
      <c r="AM705" s="30">
        <v>4000</v>
      </c>
      <c r="AN705" s="30">
        <v>0</v>
      </c>
      <c r="AO705" s="30">
        <v>0</v>
      </c>
      <c r="AP705" s="30">
        <v>0</v>
      </c>
      <c r="AQ705" s="30">
        <v>0</v>
      </c>
      <c r="AR705" s="30">
        <v>0</v>
      </c>
      <c r="AS705" s="30">
        <v>0</v>
      </c>
      <c r="AT705" s="30">
        <v>0</v>
      </c>
      <c r="AU705" s="121">
        <v>0</v>
      </c>
      <c r="AV705" s="129" t="s">
        <v>784</v>
      </c>
      <c r="AW705" s="129" t="s">
        <v>796</v>
      </c>
      <c r="AX705" s="129" t="s">
        <v>797</v>
      </c>
    </row>
    <row r="706" spans="1:50" ht="24" x14ac:dyDescent="0.25">
      <c r="A706" s="120">
        <v>46052</v>
      </c>
      <c r="B706" s="28" t="s">
        <v>552</v>
      </c>
      <c r="C706" s="25" t="s">
        <v>427</v>
      </c>
      <c r="D706" s="25" t="s">
        <v>456</v>
      </c>
      <c r="E706" s="25" t="s">
        <v>423</v>
      </c>
      <c r="F706" s="29" t="s">
        <v>287</v>
      </c>
      <c r="G706" s="29" t="s">
        <v>21</v>
      </c>
      <c r="H706" s="29" t="s">
        <v>422</v>
      </c>
      <c r="I706" s="29" t="s">
        <v>579</v>
      </c>
      <c r="J706" s="29" t="s">
        <v>777</v>
      </c>
      <c r="K706" s="25" t="s">
        <v>456</v>
      </c>
      <c r="L706" s="25" t="s">
        <v>1828</v>
      </c>
      <c r="M706" s="25" t="s">
        <v>6407</v>
      </c>
      <c r="N706" s="25" t="s">
        <v>1418</v>
      </c>
      <c r="O706" s="25">
        <v>10761425345</v>
      </c>
      <c r="P706" s="25" t="s">
        <v>6408</v>
      </c>
      <c r="Q706" s="28" t="s">
        <v>0</v>
      </c>
      <c r="R706" s="29" t="s">
        <v>1892</v>
      </c>
      <c r="S706" s="27" t="s">
        <v>1893</v>
      </c>
      <c r="T706" s="27" t="s">
        <v>1894</v>
      </c>
      <c r="U706" s="28" t="s">
        <v>323</v>
      </c>
      <c r="V706" s="26" t="s">
        <v>456</v>
      </c>
      <c r="W706" s="26" t="s">
        <v>672</v>
      </c>
      <c r="X706" s="26" t="s">
        <v>411</v>
      </c>
      <c r="Y706" s="37" t="s">
        <v>200</v>
      </c>
      <c r="Z706" s="37" t="s">
        <v>586</v>
      </c>
      <c r="AA706" s="37" t="s">
        <v>585</v>
      </c>
      <c r="AB706" s="30">
        <v>21000</v>
      </c>
      <c r="AC706" s="30">
        <v>21000</v>
      </c>
      <c r="AD706" s="31">
        <v>0</v>
      </c>
      <c r="AE706" s="30">
        <v>21000</v>
      </c>
      <c r="AF706" s="30">
        <v>21000</v>
      </c>
      <c r="AG706" s="32">
        <v>0</v>
      </c>
      <c r="AH706" s="30">
        <v>21000</v>
      </c>
      <c r="AI706" s="10" t="s">
        <v>573</v>
      </c>
      <c r="AJ706" s="30">
        <v>0</v>
      </c>
      <c r="AK706" s="30">
        <v>7000</v>
      </c>
      <c r="AL706" s="30">
        <v>7000</v>
      </c>
      <c r="AM706" s="30">
        <v>7000</v>
      </c>
      <c r="AN706" s="30">
        <v>0</v>
      </c>
      <c r="AO706" s="30">
        <v>0</v>
      </c>
      <c r="AP706" s="30">
        <v>0</v>
      </c>
      <c r="AQ706" s="30">
        <v>0</v>
      </c>
      <c r="AR706" s="30">
        <v>0</v>
      </c>
      <c r="AS706" s="30">
        <v>0</v>
      </c>
      <c r="AT706" s="30">
        <v>0</v>
      </c>
      <c r="AU706" s="121">
        <v>0</v>
      </c>
      <c r="AV706" s="129" t="s">
        <v>784</v>
      </c>
      <c r="AW706" s="129" t="s">
        <v>796</v>
      </c>
      <c r="AX706" s="129" t="s">
        <v>797</v>
      </c>
    </row>
    <row r="707" spans="1:50" x14ac:dyDescent="0.25">
      <c r="A707" s="120">
        <v>46052.208333333489</v>
      </c>
      <c r="B707" s="28" t="s">
        <v>552</v>
      </c>
      <c r="C707" s="25" t="s">
        <v>427</v>
      </c>
      <c r="D707" s="25" t="s">
        <v>455</v>
      </c>
      <c r="E707" s="25" t="s">
        <v>423</v>
      </c>
      <c r="F707" s="29" t="s">
        <v>243</v>
      </c>
      <c r="G707" s="29" t="s">
        <v>19</v>
      </c>
      <c r="H707" s="29" t="s">
        <v>4</v>
      </c>
      <c r="I707" s="29" t="s">
        <v>269</v>
      </c>
      <c r="J707" s="29" t="s">
        <v>777</v>
      </c>
      <c r="K707" s="25" t="s">
        <v>455</v>
      </c>
      <c r="L707" s="25" t="s">
        <v>1738</v>
      </c>
      <c r="M707" s="25" t="s">
        <v>1831</v>
      </c>
      <c r="N707" s="25" t="s">
        <v>1832</v>
      </c>
      <c r="O707" s="25">
        <v>20129646099</v>
      </c>
      <c r="P707" s="25" t="s">
        <v>5230</v>
      </c>
      <c r="Q707" s="28" t="s">
        <v>0</v>
      </c>
      <c r="R707" s="29" t="s">
        <v>1895</v>
      </c>
      <c r="S707" s="27" t="s">
        <v>1896</v>
      </c>
      <c r="T707" s="27" t="s">
        <v>1897</v>
      </c>
      <c r="U707" s="28" t="s">
        <v>275</v>
      </c>
      <c r="V707" s="26" t="s">
        <v>455</v>
      </c>
      <c r="W707" s="26" t="s">
        <v>611</v>
      </c>
      <c r="X707" s="26" t="s">
        <v>410</v>
      </c>
      <c r="Y707" s="37" t="s">
        <v>534</v>
      </c>
      <c r="Z707" s="37" t="s">
        <v>613</v>
      </c>
      <c r="AA707" s="37" t="s">
        <v>612</v>
      </c>
      <c r="AB707" s="30">
        <v>16900</v>
      </c>
      <c r="AC707" s="30">
        <v>16900</v>
      </c>
      <c r="AD707" s="31">
        <v>0</v>
      </c>
      <c r="AE707" s="30">
        <v>16900</v>
      </c>
      <c r="AF707" s="30">
        <v>16900</v>
      </c>
      <c r="AG707" s="32">
        <v>0</v>
      </c>
      <c r="AH707" s="30">
        <v>16900</v>
      </c>
      <c r="AI707" s="10" t="s">
        <v>573</v>
      </c>
      <c r="AJ707" s="30">
        <v>16500</v>
      </c>
      <c r="AK707" s="30">
        <v>400</v>
      </c>
      <c r="AL707" s="30">
        <v>0</v>
      </c>
      <c r="AM707" s="30">
        <v>0</v>
      </c>
      <c r="AN707" s="30">
        <v>0</v>
      </c>
      <c r="AO707" s="30">
        <v>0</v>
      </c>
      <c r="AP707" s="30">
        <v>0</v>
      </c>
      <c r="AQ707" s="30">
        <v>0</v>
      </c>
      <c r="AR707" s="30">
        <v>0</v>
      </c>
      <c r="AS707" s="30">
        <v>0</v>
      </c>
      <c r="AT707" s="30">
        <v>0</v>
      </c>
      <c r="AU707" s="121">
        <v>0</v>
      </c>
      <c r="AV707" s="129" t="s">
        <v>784</v>
      </c>
      <c r="AW707" s="129" t="s">
        <v>796</v>
      </c>
      <c r="AX707" s="129" t="s">
        <v>527</v>
      </c>
    </row>
    <row r="708" spans="1:50" ht="24" x14ac:dyDescent="0.25">
      <c r="A708" s="120">
        <v>46052</v>
      </c>
      <c r="B708" s="28" t="s">
        <v>552</v>
      </c>
      <c r="C708" s="25" t="s">
        <v>427</v>
      </c>
      <c r="D708" s="25" t="s">
        <v>430</v>
      </c>
      <c r="E708" s="25" t="s">
        <v>423</v>
      </c>
      <c r="F708" s="29" t="s">
        <v>243</v>
      </c>
      <c r="G708" s="29" t="s">
        <v>19</v>
      </c>
      <c r="H708" s="29" t="s">
        <v>178</v>
      </c>
      <c r="I708" s="29" t="s">
        <v>269</v>
      </c>
      <c r="J708" s="29" t="s">
        <v>868</v>
      </c>
      <c r="K708" s="25" t="s">
        <v>246</v>
      </c>
      <c r="L708" s="25" t="s">
        <v>1804</v>
      </c>
      <c r="M708" s="25" t="s">
        <v>6409</v>
      </c>
      <c r="N708" s="25" t="s">
        <v>1418</v>
      </c>
      <c r="O708" s="25">
        <v>10401992362</v>
      </c>
      <c r="P708" s="25" t="s">
        <v>6410</v>
      </c>
      <c r="Q708" s="28" t="s">
        <v>0</v>
      </c>
      <c r="R708" s="29" t="s">
        <v>1898</v>
      </c>
      <c r="S708" s="27" t="s">
        <v>1899</v>
      </c>
      <c r="T708" s="27" t="s">
        <v>1900</v>
      </c>
      <c r="U708" s="28" t="s">
        <v>247</v>
      </c>
      <c r="V708" s="26" t="s">
        <v>246</v>
      </c>
      <c r="W708" s="26" t="s">
        <v>554</v>
      </c>
      <c r="X708" s="26" t="s">
        <v>411</v>
      </c>
      <c r="Y708" s="37" t="s">
        <v>28</v>
      </c>
      <c r="Z708" s="37" t="s">
        <v>178</v>
      </c>
      <c r="AA708" s="37" t="s">
        <v>177</v>
      </c>
      <c r="AB708" s="30">
        <v>1700</v>
      </c>
      <c r="AC708" s="30">
        <v>1700</v>
      </c>
      <c r="AD708" s="31">
        <v>0</v>
      </c>
      <c r="AE708" s="30">
        <v>1700</v>
      </c>
      <c r="AF708" s="30">
        <v>1700</v>
      </c>
      <c r="AG708" s="32">
        <v>0</v>
      </c>
      <c r="AH708" s="30">
        <v>1700</v>
      </c>
      <c r="AI708" s="10" t="s">
        <v>573</v>
      </c>
      <c r="AJ708" s="30">
        <v>0</v>
      </c>
      <c r="AK708" s="30">
        <v>0</v>
      </c>
      <c r="AL708" s="30">
        <v>1700</v>
      </c>
      <c r="AM708" s="30">
        <v>0</v>
      </c>
      <c r="AN708" s="30">
        <v>0</v>
      </c>
      <c r="AO708" s="30">
        <v>0</v>
      </c>
      <c r="AP708" s="30">
        <v>0</v>
      </c>
      <c r="AQ708" s="30">
        <v>0</v>
      </c>
      <c r="AR708" s="30">
        <v>0</v>
      </c>
      <c r="AS708" s="30">
        <v>0</v>
      </c>
      <c r="AT708" s="30">
        <v>0</v>
      </c>
      <c r="AU708" s="121">
        <v>0</v>
      </c>
      <c r="AV708" s="129" t="s">
        <v>784</v>
      </c>
      <c r="AW708" s="129" t="s">
        <v>796</v>
      </c>
      <c r="AX708" s="129" t="s">
        <v>1256</v>
      </c>
    </row>
    <row r="709" spans="1:50" ht="24" x14ac:dyDescent="0.25">
      <c r="A709" s="120">
        <v>46052</v>
      </c>
      <c r="B709" s="28" t="s">
        <v>552</v>
      </c>
      <c r="C709" s="25" t="s">
        <v>427</v>
      </c>
      <c r="D709" s="25" t="s">
        <v>456</v>
      </c>
      <c r="E709" s="25" t="s">
        <v>423</v>
      </c>
      <c r="F709" s="29" t="s">
        <v>287</v>
      </c>
      <c r="G709" s="29" t="s">
        <v>21</v>
      </c>
      <c r="H709" s="29" t="s">
        <v>422</v>
      </c>
      <c r="I709" s="29" t="s">
        <v>579</v>
      </c>
      <c r="J709" s="29" t="s">
        <v>777</v>
      </c>
      <c r="K709" s="25" t="s">
        <v>456</v>
      </c>
      <c r="L709" s="25" t="s">
        <v>1824</v>
      </c>
      <c r="M709" s="25" t="s">
        <v>6411</v>
      </c>
      <c r="N709" s="25" t="s">
        <v>1418</v>
      </c>
      <c r="O709" s="25">
        <v>10763347821</v>
      </c>
      <c r="P709" s="25" t="s">
        <v>6412</v>
      </c>
      <c r="Q709" s="28" t="s">
        <v>0</v>
      </c>
      <c r="R709" s="29" t="s">
        <v>1901</v>
      </c>
      <c r="S709" s="27" t="s">
        <v>1902</v>
      </c>
      <c r="T709" s="27" t="s">
        <v>1903</v>
      </c>
      <c r="U709" s="28" t="s">
        <v>323</v>
      </c>
      <c r="V709" s="26" t="s">
        <v>456</v>
      </c>
      <c r="W709" s="26" t="s">
        <v>672</v>
      </c>
      <c r="X709" s="26" t="s">
        <v>411</v>
      </c>
      <c r="Y709" s="37" t="s">
        <v>200</v>
      </c>
      <c r="Z709" s="37" t="s">
        <v>586</v>
      </c>
      <c r="AA709" s="37" t="s">
        <v>585</v>
      </c>
      <c r="AB709" s="30">
        <v>21000</v>
      </c>
      <c r="AC709" s="30">
        <v>21000</v>
      </c>
      <c r="AD709" s="31">
        <v>0</v>
      </c>
      <c r="AE709" s="30">
        <v>21000</v>
      </c>
      <c r="AF709" s="30">
        <v>21000</v>
      </c>
      <c r="AG709" s="32">
        <v>0</v>
      </c>
      <c r="AH709" s="30">
        <v>21000</v>
      </c>
      <c r="AI709" s="10" t="s">
        <v>573</v>
      </c>
      <c r="AJ709" s="30">
        <v>0</v>
      </c>
      <c r="AK709" s="30">
        <v>7000</v>
      </c>
      <c r="AL709" s="30">
        <v>0</v>
      </c>
      <c r="AM709" s="30">
        <v>14000</v>
      </c>
      <c r="AN709" s="30">
        <v>0</v>
      </c>
      <c r="AO709" s="30">
        <v>0</v>
      </c>
      <c r="AP709" s="30">
        <v>0</v>
      </c>
      <c r="AQ709" s="30">
        <v>0</v>
      </c>
      <c r="AR709" s="30">
        <v>0</v>
      </c>
      <c r="AS709" s="30">
        <v>0</v>
      </c>
      <c r="AT709" s="30">
        <v>0</v>
      </c>
      <c r="AU709" s="121">
        <v>0</v>
      </c>
      <c r="AV709" s="129" t="s">
        <v>784</v>
      </c>
      <c r="AW709" s="129" t="s">
        <v>796</v>
      </c>
      <c r="AX709" s="129" t="s">
        <v>797</v>
      </c>
    </row>
    <row r="710" spans="1:50" ht="24" x14ac:dyDescent="0.25">
      <c r="A710" s="120">
        <v>46052</v>
      </c>
      <c r="B710" s="28" t="s">
        <v>552</v>
      </c>
      <c r="C710" s="25" t="s">
        <v>427</v>
      </c>
      <c r="D710" s="25" t="s">
        <v>430</v>
      </c>
      <c r="E710" s="25" t="s">
        <v>423</v>
      </c>
      <c r="F710" s="29" t="s">
        <v>243</v>
      </c>
      <c r="G710" s="29" t="s">
        <v>19</v>
      </c>
      <c r="H710" s="29" t="s">
        <v>584</v>
      </c>
      <c r="I710" s="29" t="s">
        <v>579</v>
      </c>
      <c r="J710" s="29" t="s">
        <v>868</v>
      </c>
      <c r="K710" s="25" t="s">
        <v>278</v>
      </c>
      <c r="L710" s="25" t="s">
        <v>1904</v>
      </c>
      <c r="M710" s="25" t="s">
        <v>6413</v>
      </c>
      <c r="N710" s="25" t="s">
        <v>1905</v>
      </c>
      <c r="O710" s="25">
        <v>10044043357</v>
      </c>
      <c r="P710" s="25" t="s">
        <v>6414</v>
      </c>
      <c r="Q710" s="28" t="s">
        <v>0</v>
      </c>
      <c r="R710" s="29" t="s">
        <v>1906</v>
      </c>
      <c r="S710" s="27" t="s">
        <v>1907</v>
      </c>
      <c r="T710" s="27" t="s">
        <v>1908</v>
      </c>
      <c r="U710" s="28" t="s">
        <v>286</v>
      </c>
      <c r="V710" s="26" t="s">
        <v>278</v>
      </c>
      <c r="W710" s="26" t="s">
        <v>626</v>
      </c>
      <c r="X710" s="26" t="s">
        <v>411</v>
      </c>
      <c r="Y710" s="37" t="s">
        <v>140</v>
      </c>
      <c r="Z710" s="37" t="s">
        <v>142</v>
      </c>
      <c r="AA710" s="37" t="s">
        <v>141</v>
      </c>
      <c r="AB710" s="30">
        <v>3000</v>
      </c>
      <c r="AC710" s="30">
        <v>3000</v>
      </c>
      <c r="AD710" s="31">
        <v>0</v>
      </c>
      <c r="AE710" s="30">
        <v>3000</v>
      </c>
      <c r="AF710" s="30">
        <v>3000</v>
      </c>
      <c r="AG710" s="32">
        <v>0</v>
      </c>
      <c r="AH710" s="30">
        <v>3000</v>
      </c>
      <c r="AI710" s="10" t="s">
        <v>573</v>
      </c>
      <c r="AJ710" s="30">
        <v>0</v>
      </c>
      <c r="AK710" s="30">
        <v>0</v>
      </c>
      <c r="AL710" s="30">
        <v>3000</v>
      </c>
      <c r="AM710" s="30">
        <v>0</v>
      </c>
      <c r="AN710" s="30">
        <v>0</v>
      </c>
      <c r="AO710" s="30">
        <v>0</v>
      </c>
      <c r="AP710" s="30">
        <v>0</v>
      </c>
      <c r="AQ710" s="30">
        <v>0</v>
      </c>
      <c r="AR710" s="30">
        <v>0</v>
      </c>
      <c r="AS710" s="30">
        <v>0</v>
      </c>
      <c r="AT710" s="30">
        <v>0</v>
      </c>
      <c r="AU710" s="121">
        <v>0</v>
      </c>
      <c r="AV710" s="129" t="s">
        <v>784</v>
      </c>
      <c r="AW710" s="129" t="s">
        <v>796</v>
      </c>
      <c r="AX710" s="129" t="s">
        <v>527</v>
      </c>
    </row>
    <row r="711" spans="1:50" ht="24" x14ac:dyDescent="0.25">
      <c r="A711" s="120">
        <v>46055</v>
      </c>
      <c r="B711" s="28" t="s">
        <v>565</v>
      </c>
      <c r="C711" s="25" t="s">
        <v>427</v>
      </c>
      <c r="D711" s="25" t="s">
        <v>430</v>
      </c>
      <c r="E711" s="25" t="s">
        <v>423</v>
      </c>
      <c r="F711" s="29" t="s">
        <v>243</v>
      </c>
      <c r="G711" s="29" t="s">
        <v>19</v>
      </c>
      <c r="H711" s="29" t="s">
        <v>178</v>
      </c>
      <c r="I711" s="29" t="s">
        <v>269</v>
      </c>
      <c r="J711" s="29" t="s">
        <v>868</v>
      </c>
      <c r="K711" s="25" t="s">
        <v>246</v>
      </c>
      <c r="L711" s="25" t="s">
        <v>1808</v>
      </c>
      <c r="M711" s="25" t="s">
        <v>6415</v>
      </c>
      <c r="N711" s="25" t="s">
        <v>1418</v>
      </c>
      <c r="O711" s="25">
        <v>10713974655</v>
      </c>
      <c r="P711" s="25" t="s">
        <v>6416</v>
      </c>
      <c r="Q711" s="28" t="s">
        <v>0</v>
      </c>
      <c r="R711" s="29" t="s">
        <v>1909</v>
      </c>
      <c r="S711" s="27" t="s">
        <v>1910</v>
      </c>
      <c r="T711" s="27" t="s">
        <v>1911</v>
      </c>
      <c r="U711" s="28" t="s">
        <v>247</v>
      </c>
      <c r="V711" s="26" t="s">
        <v>246</v>
      </c>
      <c r="W711" s="26" t="s">
        <v>554</v>
      </c>
      <c r="X711" s="26" t="s">
        <v>411</v>
      </c>
      <c r="Y711" s="37" t="s">
        <v>28</v>
      </c>
      <c r="Z711" s="37" t="s">
        <v>178</v>
      </c>
      <c r="AA711" s="37" t="s">
        <v>177</v>
      </c>
      <c r="AB711" s="30">
        <v>1700</v>
      </c>
      <c r="AC711" s="30">
        <v>1700</v>
      </c>
      <c r="AD711" s="31">
        <v>0</v>
      </c>
      <c r="AE711" s="30">
        <v>1700</v>
      </c>
      <c r="AF711" s="30">
        <v>1700</v>
      </c>
      <c r="AG711" s="32">
        <v>0</v>
      </c>
      <c r="AH711" s="30">
        <v>1700</v>
      </c>
      <c r="AI711" s="10" t="s">
        <v>573</v>
      </c>
      <c r="AJ711" s="30">
        <v>0</v>
      </c>
      <c r="AK711" s="30">
        <v>0</v>
      </c>
      <c r="AL711" s="30">
        <v>1700</v>
      </c>
      <c r="AM711" s="30">
        <v>0</v>
      </c>
      <c r="AN711" s="30">
        <v>0</v>
      </c>
      <c r="AO711" s="30">
        <v>0</v>
      </c>
      <c r="AP711" s="30">
        <v>0</v>
      </c>
      <c r="AQ711" s="30">
        <v>0</v>
      </c>
      <c r="AR711" s="30">
        <v>0</v>
      </c>
      <c r="AS711" s="30">
        <v>0</v>
      </c>
      <c r="AT711" s="30">
        <v>0</v>
      </c>
      <c r="AU711" s="121">
        <v>0</v>
      </c>
      <c r="AV711" s="129" t="s">
        <v>784</v>
      </c>
      <c r="AW711" s="129" t="s">
        <v>796</v>
      </c>
      <c r="AX711" s="129" t="s">
        <v>1256</v>
      </c>
    </row>
    <row r="712" spans="1:50" ht="24" x14ac:dyDescent="0.25">
      <c r="A712" s="120">
        <v>46055</v>
      </c>
      <c r="B712" s="28" t="s">
        <v>565</v>
      </c>
      <c r="C712" s="25" t="s">
        <v>427</v>
      </c>
      <c r="D712" s="25" t="s">
        <v>430</v>
      </c>
      <c r="E712" s="25" t="s">
        <v>423</v>
      </c>
      <c r="F712" s="29" t="s">
        <v>243</v>
      </c>
      <c r="G712" s="29" t="s">
        <v>19</v>
      </c>
      <c r="H712" s="29" t="s">
        <v>580</v>
      </c>
      <c r="I712" s="29" t="s">
        <v>579</v>
      </c>
      <c r="J712" s="29" t="s">
        <v>777</v>
      </c>
      <c r="K712" s="25" t="s">
        <v>430</v>
      </c>
      <c r="L712" s="25" t="s">
        <v>527</v>
      </c>
      <c r="M712" s="25" t="s">
        <v>527</v>
      </c>
      <c r="N712" s="25" t="s">
        <v>527</v>
      </c>
      <c r="O712" s="25" t="s">
        <v>527</v>
      </c>
      <c r="P712" s="25" t="s">
        <v>5231</v>
      </c>
      <c r="Q712" s="28" t="s">
        <v>0</v>
      </c>
      <c r="R712" s="29" t="s">
        <v>1912</v>
      </c>
      <c r="S712" s="27" t="s">
        <v>1913</v>
      </c>
      <c r="T712" s="27" t="s">
        <v>1914</v>
      </c>
      <c r="U712" s="28" t="s">
        <v>270</v>
      </c>
      <c r="V712" s="26" t="s">
        <v>430</v>
      </c>
      <c r="W712" s="26" t="s">
        <v>593</v>
      </c>
      <c r="X712" s="26" t="s">
        <v>411</v>
      </c>
      <c r="Y712" s="37" t="s">
        <v>25</v>
      </c>
      <c r="Z712" s="37" t="s">
        <v>92</v>
      </c>
      <c r="AA712" s="37" t="s">
        <v>95</v>
      </c>
      <c r="AB712" s="30">
        <v>12000</v>
      </c>
      <c r="AC712" s="30">
        <v>12000</v>
      </c>
      <c r="AD712" s="31">
        <v>0</v>
      </c>
      <c r="AE712" s="30">
        <v>0</v>
      </c>
      <c r="AF712" s="30">
        <v>0</v>
      </c>
      <c r="AG712" s="32">
        <v>12000</v>
      </c>
      <c r="AH712" s="30">
        <v>0</v>
      </c>
      <c r="AI712" s="10" t="s">
        <v>573</v>
      </c>
      <c r="AJ712" s="30">
        <v>0</v>
      </c>
      <c r="AK712" s="30">
        <v>0</v>
      </c>
      <c r="AL712" s="30">
        <v>0</v>
      </c>
      <c r="AM712" s="30">
        <v>0</v>
      </c>
      <c r="AN712" s="30">
        <v>0</v>
      </c>
      <c r="AO712" s="30">
        <v>0</v>
      </c>
      <c r="AP712" s="30">
        <v>0</v>
      </c>
      <c r="AQ712" s="30">
        <v>0</v>
      </c>
      <c r="AR712" s="30">
        <v>0</v>
      </c>
      <c r="AS712" s="30">
        <v>0</v>
      </c>
      <c r="AT712" s="30">
        <v>0</v>
      </c>
      <c r="AU712" s="121">
        <v>0</v>
      </c>
      <c r="AV712" s="129" t="s">
        <v>784</v>
      </c>
      <c r="AW712" s="129" t="s">
        <v>785</v>
      </c>
      <c r="AX712" s="129" t="s">
        <v>527</v>
      </c>
    </row>
    <row r="713" spans="1:50" ht="24" x14ac:dyDescent="0.25">
      <c r="A713" s="120">
        <v>46055</v>
      </c>
      <c r="B713" s="28" t="s">
        <v>565</v>
      </c>
      <c r="C713" s="25" t="s">
        <v>427</v>
      </c>
      <c r="D713" s="25" t="s">
        <v>430</v>
      </c>
      <c r="E713" s="25" t="s">
        <v>423</v>
      </c>
      <c r="F713" s="29" t="s">
        <v>243</v>
      </c>
      <c r="G713" s="29" t="s">
        <v>19</v>
      </c>
      <c r="H713" s="29" t="s">
        <v>580</v>
      </c>
      <c r="I713" s="29" t="s">
        <v>579</v>
      </c>
      <c r="J713" s="29" t="s">
        <v>777</v>
      </c>
      <c r="K713" s="25" t="s">
        <v>430</v>
      </c>
      <c r="L713" s="25" t="s">
        <v>4759</v>
      </c>
      <c r="M713" s="25" t="s">
        <v>7060</v>
      </c>
      <c r="N713" s="25" t="s">
        <v>7061</v>
      </c>
      <c r="O713" s="25">
        <v>20341841357</v>
      </c>
      <c r="P713" s="25" t="s">
        <v>7062</v>
      </c>
      <c r="Q713" s="28" t="s">
        <v>0</v>
      </c>
      <c r="R713" s="29" t="s">
        <v>1915</v>
      </c>
      <c r="S713" s="27" t="s">
        <v>1916</v>
      </c>
      <c r="T713" s="27" t="s">
        <v>1917</v>
      </c>
      <c r="U713" s="28" t="s">
        <v>270</v>
      </c>
      <c r="V713" s="26" t="s">
        <v>430</v>
      </c>
      <c r="W713" s="26" t="s">
        <v>593</v>
      </c>
      <c r="X713" s="26" t="s">
        <v>411</v>
      </c>
      <c r="Y713" s="37" t="s">
        <v>25</v>
      </c>
      <c r="Z713" s="37" t="s">
        <v>92</v>
      </c>
      <c r="AA713" s="37" t="s">
        <v>95</v>
      </c>
      <c r="AB713" s="30">
        <v>10500</v>
      </c>
      <c r="AC713" s="30">
        <v>10500</v>
      </c>
      <c r="AD713" s="31">
        <v>0</v>
      </c>
      <c r="AE713" s="30">
        <v>1126.6500000000001</v>
      </c>
      <c r="AF713" s="30">
        <v>0</v>
      </c>
      <c r="AG713" s="32">
        <v>10500</v>
      </c>
      <c r="AH713" s="30">
        <v>0</v>
      </c>
      <c r="AI713" s="10" t="s">
        <v>573</v>
      </c>
      <c r="AJ713" s="30">
        <v>0</v>
      </c>
      <c r="AK713" s="30">
        <v>0</v>
      </c>
      <c r="AL713" s="30">
        <v>0</v>
      </c>
      <c r="AM713" s="30">
        <v>0</v>
      </c>
      <c r="AN713" s="30">
        <v>0</v>
      </c>
      <c r="AO713" s="30">
        <v>0</v>
      </c>
      <c r="AP713" s="30">
        <v>0</v>
      </c>
      <c r="AQ713" s="30">
        <v>0</v>
      </c>
      <c r="AR713" s="30">
        <v>0</v>
      </c>
      <c r="AS713" s="30">
        <v>0</v>
      </c>
      <c r="AT713" s="30">
        <v>0</v>
      </c>
      <c r="AU713" s="121">
        <v>0</v>
      </c>
      <c r="AV713" s="129" t="s">
        <v>784</v>
      </c>
      <c r="AW713" s="129" t="s">
        <v>785</v>
      </c>
      <c r="AX713" s="129" t="s">
        <v>527</v>
      </c>
    </row>
    <row r="714" spans="1:50" ht="24" x14ac:dyDescent="0.25">
      <c r="A714" s="120">
        <v>46055</v>
      </c>
      <c r="B714" s="28" t="s">
        <v>565</v>
      </c>
      <c r="C714" s="25" t="s">
        <v>427</v>
      </c>
      <c r="D714" s="25" t="s">
        <v>430</v>
      </c>
      <c r="E714" s="25" t="s">
        <v>423</v>
      </c>
      <c r="F714" s="29" t="s">
        <v>243</v>
      </c>
      <c r="G714" s="29" t="s">
        <v>19</v>
      </c>
      <c r="H714" s="29" t="s">
        <v>580</v>
      </c>
      <c r="I714" s="29" t="s">
        <v>579</v>
      </c>
      <c r="J714" s="29" t="s">
        <v>777</v>
      </c>
      <c r="K714" s="25" t="s">
        <v>430</v>
      </c>
      <c r="L714" s="25" t="s">
        <v>527</v>
      </c>
      <c r="M714" s="25" t="s">
        <v>527</v>
      </c>
      <c r="N714" s="25" t="s">
        <v>527</v>
      </c>
      <c r="O714" s="25" t="s">
        <v>527</v>
      </c>
      <c r="P714" s="25" t="s">
        <v>5232</v>
      </c>
      <c r="Q714" s="28" t="s">
        <v>0</v>
      </c>
      <c r="R714" s="29" t="s">
        <v>1918</v>
      </c>
      <c r="S714" s="27" t="s">
        <v>1919</v>
      </c>
      <c r="T714" s="27" t="s">
        <v>1920</v>
      </c>
      <c r="U714" s="28" t="s">
        <v>270</v>
      </c>
      <c r="V714" s="26" t="s">
        <v>430</v>
      </c>
      <c r="W714" s="26" t="s">
        <v>593</v>
      </c>
      <c r="X714" s="26" t="s">
        <v>411</v>
      </c>
      <c r="Y714" s="37" t="s">
        <v>25</v>
      </c>
      <c r="Z714" s="37" t="s">
        <v>92</v>
      </c>
      <c r="AA714" s="37" t="s">
        <v>95</v>
      </c>
      <c r="AB714" s="30">
        <v>3000</v>
      </c>
      <c r="AC714" s="30">
        <v>3000</v>
      </c>
      <c r="AD714" s="31">
        <v>0</v>
      </c>
      <c r="AE714" s="30">
        <v>0</v>
      </c>
      <c r="AF714" s="30">
        <v>0</v>
      </c>
      <c r="AG714" s="32">
        <v>3000</v>
      </c>
      <c r="AH714" s="30">
        <v>0</v>
      </c>
      <c r="AI714" s="10" t="s">
        <v>573</v>
      </c>
      <c r="AJ714" s="30">
        <v>0</v>
      </c>
      <c r="AK714" s="30">
        <v>0</v>
      </c>
      <c r="AL714" s="30">
        <v>0</v>
      </c>
      <c r="AM714" s="30">
        <v>0</v>
      </c>
      <c r="AN714" s="30">
        <v>0</v>
      </c>
      <c r="AO714" s="30">
        <v>0</v>
      </c>
      <c r="AP714" s="30">
        <v>0</v>
      </c>
      <c r="AQ714" s="30">
        <v>0</v>
      </c>
      <c r="AR714" s="30">
        <v>0</v>
      </c>
      <c r="AS714" s="30">
        <v>0</v>
      </c>
      <c r="AT714" s="30">
        <v>0</v>
      </c>
      <c r="AU714" s="121">
        <v>0</v>
      </c>
      <c r="AV714" s="129" t="s">
        <v>784</v>
      </c>
      <c r="AW714" s="129" t="s">
        <v>785</v>
      </c>
      <c r="AX714" s="129" t="s">
        <v>527</v>
      </c>
    </row>
    <row r="715" spans="1:50" ht="24" x14ac:dyDescent="0.25">
      <c r="A715" s="120">
        <v>46055</v>
      </c>
      <c r="B715" s="28" t="s">
        <v>565</v>
      </c>
      <c r="C715" s="25" t="s">
        <v>427</v>
      </c>
      <c r="D715" s="25" t="s">
        <v>430</v>
      </c>
      <c r="E715" s="25" t="s">
        <v>423</v>
      </c>
      <c r="F715" s="29" t="s">
        <v>243</v>
      </c>
      <c r="G715" s="29" t="s">
        <v>19</v>
      </c>
      <c r="H715" s="29" t="s">
        <v>580</v>
      </c>
      <c r="I715" s="29" t="s">
        <v>579</v>
      </c>
      <c r="J715" s="29" t="s">
        <v>777</v>
      </c>
      <c r="K715" s="25" t="s">
        <v>430</v>
      </c>
      <c r="L715" s="25" t="s">
        <v>527</v>
      </c>
      <c r="M715" s="25" t="s">
        <v>527</v>
      </c>
      <c r="N715" s="25" t="s">
        <v>527</v>
      </c>
      <c r="O715" s="25" t="s">
        <v>527</v>
      </c>
      <c r="P715" s="25" t="s">
        <v>5233</v>
      </c>
      <c r="Q715" s="28" t="s">
        <v>0</v>
      </c>
      <c r="R715" s="29" t="s">
        <v>1921</v>
      </c>
      <c r="S715" s="27" t="s">
        <v>1922</v>
      </c>
      <c r="T715" s="27" t="s">
        <v>1923</v>
      </c>
      <c r="U715" s="28" t="s">
        <v>270</v>
      </c>
      <c r="V715" s="26" t="s">
        <v>430</v>
      </c>
      <c r="W715" s="26" t="s">
        <v>593</v>
      </c>
      <c r="X715" s="26" t="s">
        <v>411</v>
      </c>
      <c r="Y715" s="37" t="s">
        <v>25</v>
      </c>
      <c r="Z715" s="37" t="s">
        <v>92</v>
      </c>
      <c r="AA715" s="37" t="s">
        <v>95</v>
      </c>
      <c r="AB715" s="30">
        <v>4600</v>
      </c>
      <c r="AC715" s="30">
        <v>4600</v>
      </c>
      <c r="AD715" s="31">
        <v>0</v>
      </c>
      <c r="AE715" s="30">
        <v>0</v>
      </c>
      <c r="AF715" s="30">
        <v>0</v>
      </c>
      <c r="AG715" s="32">
        <v>4600</v>
      </c>
      <c r="AH715" s="30">
        <v>0</v>
      </c>
      <c r="AI715" s="10" t="s">
        <v>573</v>
      </c>
      <c r="AJ715" s="30">
        <v>0</v>
      </c>
      <c r="AK715" s="30">
        <v>0</v>
      </c>
      <c r="AL715" s="30">
        <v>0</v>
      </c>
      <c r="AM715" s="30">
        <v>0</v>
      </c>
      <c r="AN715" s="30">
        <v>0</v>
      </c>
      <c r="AO715" s="30">
        <v>0</v>
      </c>
      <c r="AP715" s="30">
        <v>0</v>
      </c>
      <c r="AQ715" s="30">
        <v>0</v>
      </c>
      <c r="AR715" s="30">
        <v>0</v>
      </c>
      <c r="AS715" s="30">
        <v>0</v>
      </c>
      <c r="AT715" s="30">
        <v>0</v>
      </c>
      <c r="AU715" s="121">
        <v>0</v>
      </c>
      <c r="AV715" s="129" t="s">
        <v>784</v>
      </c>
      <c r="AW715" s="129" t="s">
        <v>785</v>
      </c>
      <c r="AX715" s="129" t="s">
        <v>527</v>
      </c>
    </row>
    <row r="716" spans="1:50" ht="36" x14ac:dyDescent="0.25">
      <c r="A716" s="120">
        <v>46055</v>
      </c>
      <c r="B716" s="28" t="s">
        <v>565</v>
      </c>
      <c r="C716" s="25" t="s">
        <v>427</v>
      </c>
      <c r="D716" s="25" t="s">
        <v>430</v>
      </c>
      <c r="E716" s="25" t="s">
        <v>423</v>
      </c>
      <c r="F716" s="29" t="s">
        <v>243</v>
      </c>
      <c r="G716" s="29" t="s">
        <v>19</v>
      </c>
      <c r="H716" s="29" t="s">
        <v>422</v>
      </c>
      <c r="I716" s="29" t="s">
        <v>579</v>
      </c>
      <c r="J716" s="29" t="s">
        <v>777</v>
      </c>
      <c r="K716" s="25" t="s">
        <v>430</v>
      </c>
      <c r="L716" s="25" t="s">
        <v>1800</v>
      </c>
      <c r="M716" s="25" t="s">
        <v>6417</v>
      </c>
      <c r="N716" s="25" t="s">
        <v>1418</v>
      </c>
      <c r="O716" s="25">
        <v>10762008055</v>
      </c>
      <c r="P716" s="25" t="s">
        <v>6418</v>
      </c>
      <c r="Q716" s="28" t="s">
        <v>0</v>
      </c>
      <c r="R716" s="29" t="s">
        <v>1924</v>
      </c>
      <c r="S716" s="27" t="s">
        <v>1925</v>
      </c>
      <c r="T716" s="27" t="s">
        <v>1926</v>
      </c>
      <c r="U716" s="28" t="s">
        <v>270</v>
      </c>
      <c r="V716" s="26" t="s">
        <v>430</v>
      </c>
      <c r="W716" s="26" t="s">
        <v>593</v>
      </c>
      <c r="X716" s="26" t="s">
        <v>411</v>
      </c>
      <c r="Y716" s="37" t="s">
        <v>200</v>
      </c>
      <c r="Z716" s="37" t="s">
        <v>586</v>
      </c>
      <c r="AA716" s="37" t="s">
        <v>585</v>
      </c>
      <c r="AB716" s="30">
        <v>19500</v>
      </c>
      <c r="AC716" s="30">
        <v>19500</v>
      </c>
      <c r="AD716" s="31">
        <v>0</v>
      </c>
      <c r="AE716" s="30">
        <v>19500</v>
      </c>
      <c r="AF716" s="30">
        <v>19500</v>
      </c>
      <c r="AG716" s="32">
        <v>0</v>
      </c>
      <c r="AH716" s="30">
        <v>19500</v>
      </c>
      <c r="AI716" s="10" t="s">
        <v>573</v>
      </c>
      <c r="AJ716" s="30">
        <v>0</v>
      </c>
      <c r="AK716" s="30">
        <v>6500</v>
      </c>
      <c r="AL716" s="30">
        <v>6500</v>
      </c>
      <c r="AM716" s="30">
        <v>6500</v>
      </c>
      <c r="AN716" s="30">
        <v>0</v>
      </c>
      <c r="AO716" s="30">
        <v>0</v>
      </c>
      <c r="AP716" s="30">
        <v>0</v>
      </c>
      <c r="AQ716" s="30">
        <v>0</v>
      </c>
      <c r="AR716" s="30">
        <v>0</v>
      </c>
      <c r="AS716" s="30">
        <v>0</v>
      </c>
      <c r="AT716" s="30">
        <v>0</v>
      </c>
      <c r="AU716" s="121">
        <v>0</v>
      </c>
      <c r="AV716" s="129" t="s">
        <v>784</v>
      </c>
      <c r="AW716" s="129" t="s">
        <v>796</v>
      </c>
      <c r="AX716" s="129" t="s">
        <v>797</v>
      </c>
    </row>
    <row r="717" spans="1:50" ht="36" x14ac:dyDescent="0.25">
      <c r="A717" s="120">
        <v>46055</v>
      </c>
      <c r="B717" s="28" t="s">
        <v>565</v>
      </c>
      <c r="C717" s="25" t="s">
        <v>427</v>
      </c>
      <c r="D717" s="25" t="s">
        <v>430</v>
      </c>
      <c r="E717" s="25" t="s">
        <v>423</v>
      </c>
      <c r="F717" s="29" t="s">
        <v>243</v>
      </c>
      <c r="G717" s="29" t="s">
        <v>19</v>
      </c>
      <c r="H717" s="29" t="s">
        <v>422</v>
      </c>
      <c r="I717" s="29" t="s">
        <v>579</v>
      </c>
      <c r="J717" s="29" t="s">
        <v>777</v>
      </c>
      <c r="K717" s="25" t="s">
        <v>430</v>
      </c>
      <c r="L717" s="25" t="s">
        <v>1792</v>
      </c>
      <c r="M717" s="25" t="s">
        <v>6419</v>
      </c>
      <c r="N717" s="25" t="s">
        <v>1418</v>
      </c>
      <c r="O717" s="25">
        <v>10724605198</v>
      </c>
      <c r="P717" s="25" t="s">
        <v>6420</v>
      </c>
      <c r="Q717" s="28" t="s">
        <v>0</v>
      </c>
      <c r="R717" s="29" t="s">
        <v>1927</v>
      </c>
      <c r="S717" s="27" t="s">
        <v>1928</v>
      </c>
      <c r="T717" s="27" t="s">
        <v>1929</v>
      </c>
      <c r="U717" s="28" t="s">
        <v>270</v>
      </c>
      <c r="V717" s="26" t="s">
        <v>430</v>
      </c>
      <c r="W717" s="26" t="s">
        <v>593</v>
      </c>
      <c r="X717" s="26" t="s">
        <v>411</v>
      </c>
      <c r="Y717" s="37" t="s">
        <v>200</v>
      </c>
      <c r="Z717" s="37" t="s">
        <v>586</v>
      </c>
      <c r="AA717" s="37" t="s">
        <v>585</v>
      </c>
      <c r="AB717" s="30">
        <v>19500</v>
      </c>
      <c r="AC717" s="30">
        <v>19500</v>
      </c>
      <c r="AD717" s="31">
        <v>0</v>
      </c>
      <c r="AE717" s="30">
        <v>19500</v>
      </c>
      <c r="AF717" s="30">
        <v>19500</v>
      </c>
      <c r="AG717" s="32">
        <v>0</v>
      </c>
      <c r="AH717" s="30">
        <v>19500</v>
      </c>
      <c r="AI717" s="10" t="s">
        <v>573</v>
      </c>
      <c r="AJ717" s="30">
        <v>0</v>
      </c>
      <c r="AK717" s="30">
        <v>6500</v>
      </c>
      <c r="AL717" s="30">
        <v>6500</v>
      </c>
      <c r="AM717" s="30">
        <v>6500</v>
      </c>
      <c r="AN717" s="30">
        <v>0</v>
      </c>
      <c r="AO717" s="30">
        <v>0</v>
      </c>
      <c r="AP717" s="30">
        <v>0</v>
      </c>
      <c r="AQ717" s="30">
        <v>0</v>
      </c>
      <c r="AR717" s="30">
        <v>0</v>
      </c>
      <c r="AS717" s="30">
        <v>0</v>
      </c>
      <c r="AT717" s="30">
        <v>0</v>
      </c>
      <c r="AU717" s="121">
        <v>0</v>
      </c>
      <c r="AV717" s="129" t="s">
        <v>784</v>
      </c>
      <c r="AW717" s="129" t="s">
        <v>796</v>
      </c>
      <c r="AX717" s="129" t="s">
        <v>797</v>
      </c>
    </row>
    <row r="718" spans="1:50" ht="24" x14ac:dyDescent="0.25">
      <c r="A718" s="120">
        <v>46055</v>
      </c>
      <c r="B718" s="28" t="s">
        <v>565</v>
      </c>
      <c r="C718" s="25" t="s">
        <v>427</v>
      </c>
      <c r="D718" s="25" t="s">
        <v>430</v>
      </c>
      <c r="E718" s="25" t="s">
        <v>423</v>
      </c>
      <c r="F718" s="29" t="s">
        <v>243</v>
      </c>
      <c r="G718" s="29" t="s">
        <v>19</v>
      </c>
      <c r="H718" s="29" t="s">
        <v>422</v>
      </c>
      <c r="I718" s="29" t="s">
        <v>579</v>
      </c>
      <c r="J718" s="29" t="s">
        <v>777</v>
      </c>
      <c r="K718" s="25" t="s">
        <v>430</v>
      </c>
      <c r="L718" s="25" t="s">
        <v>1816</v>
      </c>
      <c r="M718" s="25" t="s">
        <v>6421</v>
      </c>
      <c r="N718" s="25" t="s">
        <v>1418</v>
      </c>
      <c r="O718" s="25">
        <v>10420952410</v>
      </c>
      <c r="P718" s="25" t="s">
        <v>6422</v>
      </c>
      <c r="Q718" s="28" t="s">
        <v>0</v>
      </c>
      <c r="R718" s="29" t="s">
        <v>1930</v>
      </c>
      <c r="S718" s="27" t="s">
        <v>1931</v>
      </c>
      <c r="T718" s="27" t="s">
        <v>1932</v>
      </c>
      <c r="U718" s="28" t="s">
        <v>270</v>
      </c>
      <c r="V718" s="26" t="s">
        <v>430</v>
      </c>
      <c r="W718" s="26" t="s">
        <v>593</v>
      </c>
      <c r="X718" s="26" t="s">
        <v>411</v>
      </c>
      <c r="Y718" s="37" t="s">
        <v>200</v>
      </c>
      <c r="Z718" s="37" t="s">
        <v>586</v>
      </c>
      <c r="AA718" s="37" t="s">
        <v>585</v>
      </c>
      <c r="AB718" s="30">
        <v>30000</v>
      </c>
      <c r="AC718" s="30">
        <v>30000</v>
      </c>
      <c r="AD718" s="31">
        <v>0</v>
      </c>
      <c r="AE718" s="30">
        <v>30000</v>
      </c>
      <c r="AF718" s="30">
        <v>30000</v>
      </c>
      <c r="AG718" s="32">
        <v>0</v>
      </c>
      <c r="AH718" s="30">
        <v>30000</v>
      </c>
      <c r="AI718" s="10" t="s">
        <v>573</v>
      </c>
      <c r="AJ718" s="30">
        <v>0</v>
      </c>
      <c r="AK718" s="30">
        <v>10000</v>
      </c>
      <c r="AL718" s="30">
        <v>10000</v>
      </c>
      <c r="AM718" s="30">
        <v>10000</v>
      </c>
      <c r="AN718" s="30">
        <v>0</v>
      </c>
      <c r="AO718" s="30">
        <v>0</v>
      </c>
      <c r="AP718" s="30">
        <v>0</v>
      </c>
      <c r="AQ718" s="30">
        <v>0</v>
      </c>
      <c r="AR718" s="30">
        <v>0</v>
      </c>
      <c r="AS718" s="30">
        <v>0</v>
      </c>
      <c r="AT718" s="30">
        <v>0</v>
      </c>
      <c r="AU718" s="121">
        <v>0</v>
      </c>
      <c r="AV718" s="129" t="s">
        <v>784</v>
      </c>
      <c r="AW718" s="129" t="s">
        <v>796</v>
      </c>
      <c r="AX718" s="129" t="s">
        <v>797</v>
      </c>
    </row>
    <row r="719" spans="1:50" ht="24" x14ac:dyDescent="0.25">
      <c r="A719" s="120">
        <v>46055</v>
      </c>
      <c r="B719" s="28" t="s">
        <v>565</v>
      </c>
      <c r="C719" s="25" t="s">
        <v>427</v>
      </c>
      <c r="D719" s="25" t="s">
        <v>430</v>
      </c>
      <c r="E719" s="25" t="s">
        <v>423</v>
      </c>
      <c r="F719" s="29" t="s">
        <v>243</v>
      </c>
      <c r="G719" s="29" t="s">
        <v>19</v>
      </c>
      <c r="H719" s="29" t="s">
        <v>597</v>
      </c>
      <c r="I719" s="29" t="s">
        <v>579</v>
      </c>
      <c r="J719" s="29" t="s">
        <v>777</v>
      </c>
      <c r="K719" s="25" t="s">
        <v>430</v>
      </c>
      <c r="L719" s="25" t="s">
        <v>1933</v>
      </c>
      <c r="M719" s="25" t="s">
        <v>6423</v>
      </c>
      <c r="N719" s="25" t="s">
        <v>1934</v>
      </c>
      <c r="O719" s="25">
        <v>20492511146</v>
      </c>
      <c r="P719" s="25" t="s">
        <v>6424</v>
      </c>
      <c r="Q719" s="28" t="s">
        <v>0</v>
      </c>
      <c r="R719" s="29" t="s">
        <v>1935</v>
      </c>
      <c r="S719" s="27" t="s">
        <v>1936</v>
      </c>
      <c r="T719" s="27" t="s">
        <v>1937</v>
      </c>
      <c r="U719" s="28" t="s">
        <v>270</v>
      </c>
      <c r="V719" s="26" t="s">
        <v>430</v>
      </c>
      <c r="W719" s="26" t="s">
        <v>593</v>
      </c>
      <c r="X719" s="26" t="s">
        <v>411</v>
      </c>
      <c r="Y719" s="37" t="s">
        <v>116</v>
      </c>
      <c r="Z719" s="37" t="s">
        <v>118</v>
      </c>
      <c r="AA719" s="37" t="s">
        <v>117</v>
      </c>
      <c r="AB719" s="30">
        <v>810</v>
      </c>
      <c r="AC719" s="30">
        <v>810</v>
      </c>
      <c r="AD719" s="31">
        <v>0</v>
      </c>
      <c r="AE719" s="30">
        <v>810</v>
      </c>
      <c r="AF719" s="30">
        <v>810</v>
      </c>
      <c r="AG719" s="32">
        <v>0</v>
      </c>
      <c r="AH719" s="30">
        <v>810</v>
      </c>
      <c r="AI719" s="10" t="s">
        <v>573</v>
      </c>
      <c r="AJ719" s="30">
        <v>0</v>
      </c>
      <c r="AK719" s="30">
        <v>540</v>
      </c>
      <c r="AL719" s="30">
        <v>270</v>
      </c>
      <c r="AM719" s="30">
        <v>0</v>
      </c>
      <c r="AN719" s="30">
        <v>0</v>
      </c>
      <c r="AO719" s="30">
        <v>0</v>
      </c>
      <c r="AP719" s="30">
        <v>0</v>
      </c>
      <c r="AQ719" s="30">
        <v>0</v>
      </c>
      <c r="AR719" s="30">
        <v>0</v>
      </c>
      <c r="AS719" s="30">
        <v>0</v>
      </c>
      <c r="AT719" s="30">
        <v>0</v>
      </c>
      <c r="AU719" s="121">
        <v>0</v>
      </c>
      <c r="AV719" s="129" t="s">
        <v>784</v>
      </c>
      <c r="AW719" s="129" t="s">
        <v>796</v>
      </c>
      <c r="AX719" s="129" t="s">
        <v>527</v>
      </c>
    </row>
    <row r="720" spans="1:50" ht="24" x14ac:dyDescent="0.25">
      <c r="A720" s="120">
        <v>46055</v>
      </c>
      <c r="B720" s="28" t="s">
        <v>565</v>
      </c>
      <c r="C720" s="25" t="s">
        <v>427</v>
      </c>
      <c r="D720" s="25" t="s">
        <v>430</v>
      </c>
      <c r="E720" s="25" t="s">
        <v>423</v>
      </c>
      <c r="F720" s="29" t="s">
        <v>243</v>
      </c>
      <c r="G720" s="29" t="s">
        <v>19</v>
      </c>
      <c r="H720" s="29" t="s">
        <v>422</v>
      </c>
      <c r="I720" s="29" t="s">
        <v>579</v>
      </c>
      <c r="J720" s="29" t="s">
        <v>777</v>
      </c>
      <c r="K720" s="25" t="s">
        <v>430</v>
      </c>
      <c r="L720" s="25" t="s">
        <v>1833</v>
      </c>
      <c r="M720" s="25" t="s">
        <v>6425</v>
      </c>
      <c r="N720" s="25" t="s">
        <v>1418</v>
      </c>
      <c r="O720" s="25">
        <v>10701656780</v>
      </c>
      <c r="P720" s="25" t="s">
        <v>6426</v>
      </c>
      <c r="Q720" s="28" t="s">
        <v>0</v>
      </c>
      <c r="R720" s="29" t="s">
        <v>1938</v>
      </c>
      <c r="S720" s="27" t="s">
        <v>1939</v>
      </c>
      <c r="T720" s="27" t="s">
        <v>1940</v>
      </c>
      <c r="U720" s="28" t="s">
        <v>270</v>
      </c>
      <c r="V720" s="26" t="s">
        <v>430</v>
      </c>
      <c r="W720" s="26" t="s">
        <v>593</v>
      </c>
      <c r="X720" s="26" t="s">
        <v>411</v>
      </c>
      <c r="Y720" s="37" t="s">
        <v>200</v>
      </c>
      <c r="Z720" s="37" t="s">
        <v>586</v>
      </c>
      <c r="AA720" s="37" t="s">
        <v>585</v>
      </c>
      <c r="AB720" s="30">
        <v>19500</v>
      </c>
      <c r="AC720" s="30">
        <v>19500</v>
      </c>
      <c r="AD720" s="31">
        <v>0</v>
      </c>
      <c r="AE720" s="30">
        <v>19500</v>
      </c>
      <c r="AF720" s="30">
        <v>19500</v>
      </c>
      <c r="AG720" s="32">
        <v>0</v>
      </c>
      <c r="AH720" s="30">
        <v>19500</v>
      </c>
      <c r="AI720" s="10" t="s">
        <v>573</v>
      </c>
      <c r="AJ720" s="30">
        <v>0</v>
      </c>
      <c r="AK720" s="30">
        <v>6500</v>
      </c>
      <c r="AL720" s="30">
        <v>6500</v>
      </c>
      <c r="AM720" s="30">
        <v>6500</v>
      </c>
      <c r="AN720" s="30">
        <v>0</v>
      </c>
      <c r="AO720" s="30">
        <v>0</v>
      </c>
      <c r="AP720" s="30">
        <v>0</v>
      </c>
      <c r="AQ720" s="30">
        <v>0</v>
      </c>
      <c r="AR720" s="30">
        <v>0</v>
      </c>
      <c r="AS720" s="30">
        <v>0</v>
      </c>
      <c r="AT720" s="30">
        <v>0</v>
      </c>
      <c r="AU720" s="121">
        <v>0</v>
      </c>
      <c r="AV720" s="129" t="s">
        <v>784</v>
      </c>
      <c r="AW720" s="129" t="s">
        <v>796</v>
      </c>
      <c r="AX720" s="129" t="s">
        <v>797</v>
      </c>
    </row>
    <row r="721" spans="1:50" ht="36" x14ac:dyDescent="0.25">
      <c r="A721" s="120">
        <v>46055</v>
      </c>
      <c r="B721" s="28" t="s">
        <v>565</v>
      </c>
      <c r="C721" s="25" t="s">
        <v>427</v>
      </c>
      <c r="D721" s="25" t="s">
        <v>430</v>
      </c>
      <c r="E721" s="25" t="s">
        <v>423</v>
      </c>
      <c r="F721" s="29" t="s">
        <v>243</v>
      </c>
      <c r="G721" s="29" t="s">
        <v>19</v>
      </c>
      <c r="H721" s="29" t="s">
        <v>422</v>
      </c>
      <c r="I721" s="29" t="s">
        <v>579</v>
      </c>
      <c r="J721" s="29" t="s">
        <v>777</v>
      </c>
      <c r="K721" s="25" t="s">
        <v>430</v>
      </c>
      <c r="L721" s="25" t="s">
        <v>1796</v>
      </c>
      <c r="M721" s="25" t="s">
        <v>6427</v>
      </c>
      <c r="N721" s="25" t="s">
        <v>1418</v>
      </c>
      <c r="O721" s="25">
        <v>10748074959</v>
      </c>
      <c r="P721" s="25" t="s">
        <v>6428</v>
      </c>
      <c r="Q721" s="28" t="s">
        <v>0</v>
      </c>
      <c r="R721" s="29" t="s">
        <v>1941</v>
      </c>
      <c r="S721" s="27" t="s">
        <v>1942</v>
      </c>
      <c r="T721" s="27" t="s">
        <v>1943</v>
      </c>
      <c r="U721" s="28" t="s">
        <v>270</v>
      </c>
      <c r="V721" s="26" t="s">
        <v>430</v>
      </c>
      <c r="W721" s="26" t="s">
        <v>593</v>
      </c>
      <c r="X721" s="26" t="s">
        <v>411</v>
      </c>
      <c r="Y721" s="37" t="s">
        <v>200</v>
      </c>
      <c r="Z721" s="37" t="s">
        <v>586</v>
      </c>
      <c r="AA721" s="37" t="s">
        <v>585</v>
      </c>
      <c r="AB721" s="30">
        <v>19500</v>
      </c>
      <c r="AC721" s="30">
        <v>19500</v>
      </c>
      <c r="AD721" s="31">
        <v>0</v>
      </c>
      <c r="AE721" s="30">
        <v>19500</v>
      </c>
      <c r="AF721" s="30">
        <v>19500</v>
      </c>
      <c r="AG721" s="32">
        <v>0</v>
      </c>
      <c r="AH721" s="30">
        <v>19500</v>
      </c>
      <c r="AI721" s="10" t="s">
        <v>573</v>
      </c>
      <c r="AJ721" s="30">
        <v>0</v>
      </c>
      <c r="AK721" s="30">
        <v>6500</v>
      </c>
      <c r="AL721" s="30">
        <v>6500</v>
      </c>
      <c r="AM721" s="30">
        <v>6500</v>
      </c>
      <c r="AN721" s="30">
        <v>0</v>
      </c>
      <c r="AO721" s="30">
        <v>0</v>
      </c>
      <c r="AP721" s="30">
        <v>0</v>
      </c>
      <c r="AQ721" s="30">
        <v>0</v>
      </c>
      <c r="AR721" s="30">
        <v>0</v>
      </c>
      <c r="AS721" s="30">
        <v>0</v>
      </c>
      <c r="AT721" s="30">
        <v>0</v>
      </c>
      <c r="AU721" s="121">
        <v>0</v>
      </c>
      <c r="AV721" s="129" t="s">
        <v>784</v>
      </c>
      <c r="AW721" s="129" t="s">
        <v>796</v>
      </c>
      <c r="AX721" s="129" t="s">
        <v>797</v>
      </c>
    </row>
    <row r="722" spans="1:50" ht="24" x14ac:dyDescent="0.25">
      <c r="A722" s="120">
        <v>46055</v>
      </c>
      <c r="B722" s="28" t="s">
        <v>565</v>
      </c>
      <c r="C722" s="25" t="s">
        <v>427</v>
      </c>
      <c r="D722" s="25" t="s">
        <v>430</v>
      </c>
      <c r="E722" s="25" t="s">
        <v>423</v>
      </c>
      <c r="F722" s="29" t="s">
        <v>243</v>
      </c>
      <c r="G722" s="29" t="s">
        <v>19</v>
      </c>
      <c r="H722" s="29" t="s">
        <v>422</v>
      </c>
      <c r="I722" s="29" t="s">
        <v>579</v>
      </c>
      <c r="J722" s="29" t="s">
        <v>777</v>
      </c>
      <c r="K722" s="25" t="s">
        <v>430</v>
      </c>
      <c r="L722" s="25" t="s">
        <v>1812</v>
      </c>
      <c r="M722" s="25" t="s">
        <v>6429</v>
      </c>
      <c r="N722" s="25" t="s">
        <v>1418</v>
      </c>
      <c r="O722" s="25">
        <v>10709908249</v>
      </c>
      <c r="P722" s="25" t="s">
        <v>6430</v>
      </c>
      <c r="Q722" s="28" t="s">
        <v>0</v>
      </c>
      <c r="R722" s="29" t="s">
        <v>1944</v>
      </c>
      <c r="S722" s="27" t="s">
        <v>1945</v>
      </c>
      <c r="T722" s="27" t="s">
        <v>1946</v>
      </c>
      <c r="U722" s="28" t="s">
        <v>270</v>
      </c>
      <c r="V722" s="26" t="s">
        <v>430</v>
      </c>
      <c r="W722" s="26" t="s">
        <v>593</v>
      </c>
      <c r="X722" s="26" t="s">
        <v>411</v>
      </c>
      <c r="Y722" s="37" t="s">
        <v>200</v>
      </c>
      <c r="Z722" s="37" t="s">
        <v>586</v>
      </c>
      <c r="AA722" s="37" t="s">
        <v>585</v>
      </c>
      <c r="AB722" s="30">
        <v>19500</v>
      </c>
      <c r="AC722" s="30">
        <v>19500</v>
      </c>
      <c r="AD722" s="31">
        <v>0</v>
      </c>
      <c r="AE722" s="30">
        <v>19500</v>
      </c>
      <c r="AF722" s="30">
        <v>19500</v>
      </c>
      <c r="AG722" s="32">
        <v>0</v>
      </c>
      <c r="AH722" s="30">
        <v>19500</v>
      </c>
      <c r="AI722" s="10" t="s">
        <v>573</v>
      </c>
      <c r="AJ722" s="30">
        <v>0</v>
      </c>
      <c r="AK722" s="30">
        <v>6500</v>
      </c>
      <c r="AL722" s="30">
        <v>6500</v>
      </c>
      <c r="AM722" s="30">
        <v>6500</v>
      </c>
      <c r="AN722" s="30">
        <v>0</v>
      </c>
      <c r="AO722" s="30">
        <v>0</v>
      </c>
      <c r="AP722" s="30">
        <v>0</v>
      </c>
      <c r="AQ722" s="30">
        <v>0</v>
      </c>
      <c r="AR722" s="30">
        <v>0</v>
      </c>
      <c r="AS722" s="30">
        <v>0</v>
      </c>
      <c r="AT722" s="30">
        <v>0</v>
      </c>
      <c r="AU722" s="121">
        <v>0</v>
      </c>
      <c r="AV722" s="129" t="s">
        <v>784</v>
      </c>
      <c r="AW722" s="129" t="s">
        <v>796</v>
      </c>
      <c r="AX722" s="129" t="s">
        <v>797</v>
      </c>
    </row>
    <row r="723" spans="1:50" ht="36" x14ac:dyDescent="0.25">
      <c r="A723" s="120">
        <v>46055</v>
      </c>
      <c r="B723" s="28" t="s">
        <v>565</v>
      </c>
      <c r="C723" s="25" t="s">
        <v>427</v>
      </c>
      <c r="D723" s="25" t="s">
        <v>430</v>
      </c>
      <c r="E723" s="25" t="s">
        <v>423</v>
      </c>
      <c r="F723" s="29" t="s">
        <v>243</v>
      </c>
      <c r="G723" s="29" t="s">
        <v>19</v>
      </c>
      <c r="H723" s="29" t="s">
        <v>422</v>
      </c>
      <c r="I723" s="29" t="s">
        <v>579</v>
      </c>
      <c r="J723" s="29" t="s">
        <v>868</v>
      </c>
      <c r="K723" s="25" t="s">
        <v>262</v>
      </c>
      <c r="L723" s="25" t="s">
        <v>1850</v>
      </c>
      <c r="M723" s="25" t="s">
        <v>6431</v>
      </c>
      <c r="N723" s="25" t="s">
        <v>1418</v>
      </c>
      <c r="O723" s="25">
        <v>10800006665</v>
      </c>
      <c r="P723" s="25" t="s">
        <v>6432</v>
      </c>
      <c r="Q723" s="28" t="s">
        <v>0</v>
      </c>
      <c r="R723" s="29" t="s">
        <v>1947</v>
      </c>
      <c r="S723" s="27" t="s">
        <v>1948</v>
      </c>
      <c r="T723" s="27" t="s">
        <v>1949</v>
      </c>
      <c r="U723" s="28" t="s">
        <v>263</v>
      </c>
      <c r="V723" s="26" t="s">
        <v>262</v>
      </c>
      <c r="W723" s="26" t="s">
        <v>562</v>
      </c>
      <c r="X723" s="26" t="s">
        <v>411</v>
      </c>
      <c r="Y723" s="37" t="s">
        <v>200</v>
      </c>
      <c r="Z723" s="37" t="s">
        <v>586</v>
      </c>
      <c r="AA723" s="37" t="s">
        <v>585</v>
      </c>
      <c r="AB723" s="30">
        <v>5000</v>
      </c>
      <c r="AC723" s="30">
        <v>5000</v>
      </c>
      <c r="AD723" s="31">
        <v>0</v>
      </c>
      <c r="AE723" s="30">
        <v>5000</v>
      </c>
      <c r="AF723" s="30">
        <v>5000</v>
      </c>
      <c r="AG723" s="32">
        <v>0</v>
      </c>
      <c r="AH723" s="30">
        <v>5000</v>
      </c>
      <c r="AI723" s="10" t="s">
        <v>573</v>
      </c>
      <c r="AJ723" s="30">
        <v>0</v>
      </c>
      <c r="AK723" s="30">
        <v>2500</v>
      </c>
      <c r="AL723" s="30">
        <v>2500</v>
      </c>
      <c r="AM723" s="30">
        <v>0</v>
      </c>
      <c r="AN723" s="30">
        <v>0</v>
      </c>
      <c r="AO723" s="30">
        <v>0</v>
      </c>
      <c r="AP723" s="30">
        <v>0</v>
      </c>
      <c r="AQ723" s="30">
        <v>0</v>
      </c>
      <c r="AR723" s="30">
        <v>0</v>
      </c>
      <c r="AS723" s="30">
        <v>0</v>
      </c>
      <c r="AT723" s="30">
        <v>0</v>
      </c>
      <c r="AU723" s="121">
        <v>0</v>
      </c>
      <c r="AV723" s="129" t="s">
        <v>784</v>
      </c>
      <c r="AW723" s="129" t="s">
        <v>796</v>
      </c>
      <c r="AX723" s="129" t="s">
        <v>1115</v>
      </c>
    </row>
    <row r="724" spans="1:50" ht="24" x14ac:dyDescent="0.25">
      <c r="A724" s="120">
        <v>46055</v>
      </c>
      <c r="B724" s="28" t="s">
        <v>565</v>
      </c>
      <c r="C724" s="25" t="s">
        <v>427</v>
      </c>
      <c r="D724" s="25" t="s">
        <v>458</v>
      </c>
      <c r="E724" s="25" t="s">
        <v>423</v>
      </c>
      <c r="F724" s="29" t="s">
        <v>287</v>
      </c>
      <c r="G724" s="29" t="s">
        <v>21</v>
      </c>
      <c r="H724" s="29" t="s">
        <v>422</v>
      </c>
      <c r="I724" s="29" t="s">
        <v>579</v>
      </c>
      <c r="J724" s="29" t="s">
        <v>777</v>
      </c>
      <c r="K724" s="25" t="s">
        <v>458</v>
      </c>
      <c r="L724" s="25" t="s">
        <v>1820</v>
      </c>
      <c r="M724" s="25" t="s">
        <v>6433</v>
      </c>
      <c r="N724" s="25" t="s">
        <v>1418</v>
      </c>
      <c r="O724" s="25">
        <v>10182169922</v>
      </c>
      <c r="P724" s="25" t="s">
        <v>6434</v>
      </c>
      <c r="Q724" s="28" t="s">
        <v>0</v>
      </c>
      <c r="R724" s="29" t="s">
        <v>1950</v>
      </c>
      <c r="S724" s="27" t="s">
        <v>1951</v>
      </c>
      <c r="T724" s="27" t="s">
        <v>1952</v>
      </c>
      <c r="U724" s="28" t="s">
        <v>321</v>
      </c>
      <c r="V724" s="26" t="s">
        <v>458</v>
      </c>
      <c r="W724" s="26" t="s">
        <v>670</v>
      </c>
      <c r="X724" s="26" t="s">
        <v>411</v>
      </c>
      <c r="Y724" s="37" t="s">
        <v>200</v>
      </c>
      <c r="Z724" s="37" t="s">
        <v>586</v>
      </c>
      <c r="AA724" s="37" t="s">
        <v>585</v>
      </c>
      <c r="AB724" s="30">
        <v>24000</v>
      </c>
      <c r="AC724" s="30">
        <v>24000</v>
      </c>
      <c r="AD724" s="31">
        <v>0</v>
      </c>
      <c r="AE724" s="30">
        <v>24000</v>
      </c>
      <c r="AF724" s="30">
        <v>24000</v>
      </c>
      <c r="AG724" s="32">
        <v>0</v>
      </c>
      <c r="AH724" s="30">
        <v>24000</v>
      </c>
      <c r="AI724" s="10" t="s">
        <v>573</v>
      </c>
      <c r="AJ724" s="30">
        <v>0</v>
      </c>
      <c r="AK724" s="30">
        <v>0</v>
      </c>
      <c r="AL724" s="30">
        <v>8000</v>
      </c>
      <c r="AM724" s="30">
        <v>16000</v>
      </c>
      <c r="AN724" s="30">
        <v>0</v>
      </c>
      <c r="AO724" s="30">
        <v>0</v>
      </c>
      <c r="AP724" s="30">
        <v>0</v>
      </c>
      <c r="AQ724" s="30">
        <v>0</v>
      </c>
      <c r="AR724" s="30">
        <v>0</v>
      </c>
      <c r="AS724" s="30">
        <v>0</v>
      </c>
      <c r="AT724" s="30">
        <v>0</v>
      </c>
      <c r="AU724" s="121">
        <v>0</v>
      </c>
      <c r="AV724" s="129" t="s">
        <v>784</v>
      </c>
      <c r="AW724" s="129" t="s">
        <v>796</v>
      </c>
      <c r="AX724" s="129" t="s">
        <v>797</v>
      </c>
    </row>
    <row r="725" spans="1:50" ht="24" x14ac:dyDescent="0.25">
      <c r="A725" s="120">
        <v>46055</v>
      </c>
      <c r="B725" s="28" t="s">
        <v>565</v>
      </c>
      <c r="C725" s="25" t="s">
        <v>427</v>
      </c>
      <c r="D725" s="25" t="s">
        <v>430</v>
      </c>
      <c r="E725" s="25" t="s">
        <v>423</v>
      </c>
      <c r="F725" s="29" t="s">
        <v>243</v>
      </c>
      <c r="G725" s="29" t="s">
        <v>19</v>
      </c>
      <c r="H725" s="29" t="s">
        <v>581</v>
      </c>
      <c r="I725" s="29" t="s">
        <v>269</v>
      </c>
      <c r="J725" s="29" t="s">
        <v>868</v>
      </c>
      <c r="K725" s="25" t="s">
        <v>266</v>
      </c>
      <c r="L725" s="25" t="s">
        <v>1953</v>
      </c>
      <c r="M725" s="25" t="s">
        <v>6435</v>
      </c>
      <c r="N725" s="25" t="s">
        <v>1769</v>
      </c>
      <c r="O725" s="25">
        <v>20481622582</v>
      </c>
      <c r="P725" s="25" t="s">
        <v>6436</v>
      </c>
      <c r="Q725" s="28" t="s">
        <v>0</v>
      </c>
      <c r="R725" s="29" t="s">
        <v>1954</v>
      </c>
      <c r="S725" s="27" t="s">
        <v>1955</v>
      </c>
      <c r="T725" s="27" t="s">
        <v>1956</v>
      </c>
      <c r="U725" s="28" t="s">
        <v>267</v>
      </c>
      <c r="V725" s="26" t="s">
        <v>266</v>
      </c>
      <c r="W725" s="26" t="s">
        <v>564</v>
      </c>
      <c r="X725" s="26" t="s">
        <v>411</v>
      </c>
      <c r="Y725" s="37" t="s">
        <v>110</v>
      </c>
      <c r="Z725" s="37" t="s">
        <v>112</v>
      </c>
      <c r="AA725" s="37" t="s">
        <v>111</v>
      </c>
      <c r="AB725" s="30">
        <v>5850</v>
      </c>
      <c r="AC725" s="30">
        <v>5850</v>
      </c>
      <c r="AD725" s="31">
        <v>0</v>
      </c>
      <c r="AE725" s="30">
        <v>5850</v>
      </c>
      <c r="AF725" s="30">
        <v>3900</v>
      </c>
      <c r="AG725" s="32">
        <v>1950</v>
      </c>
      <c r="AH725" s="30">
        <v>3900</v>
      </c>
      <c r="AI725" s="10" t="s">
        <v>573</v>
      </c>
      <c r="AJ725" s="30">
        <v>0</v>
      </c>
      <c r="AK725" s="30">
        <v>1300</v>
      </c>
      <c r="AL725" s="30">
        <v>650</v>
      </c>
      <c r="AM725" s="30">
        <v>650</v>
      </c>
      <c r="AN725" s="30">
        <v>650</v>
      </c>
      <c r="AO725" s="30">
        <v>650</v>
      </c>
      <c r="AP725" s="30">
        <v>0</v>
      </c>
      <c r="AQ725" s="30">
        <v>0</v>
      </c>
      <c r="AR725" s="30">
        <v>0</v>
      </c>
      <c r="AS725" s="30">
        <v>0</v>
      </c>
      <c r="AT725" s="30">
        <v>0</v>
      </c>
      <c r="AU725" s="121">
        <v>0</v>
      </c>
      <c r="AV725" s="129" t="s">
        <v>784</v>
      </c>
      <c r="AW725" s="129" t="s">
        <v>785</v>
      </c>
      <c r="AX725" s="129" t="s">
        <v>527</v>
      </c>
    </row>
    <row r="726" spans="1:50" ht="24" x14ac:dyDescent="0.25">
      <c r="A726" s="120">
        <v>46055</v>
      </c>
      <c r="B726" s="28" t="s">
        <v>565</v>
      </c>
      <c r="C726" s="25" t="s">
        <v>427</v>
      </c>
      <c r="D726" s="25" t="s">
        <v>430</v>
      </c>
      <c r="E726" s="25" t="s">
        <v>423</v>
      </c>
      <c r="F726" s="29" t="s">
        <v>243</v>
      </c>
      <c r="G726" s="29" t="s">
        <v>19</v>
      </c>
      <c r="H726" s="29" t="s">
        <v>422</v>
      </c>
      <c r="I726" s="29" t="s">
        <v>579</v>
      </c>
      <c r="J726" s="29" t="s">
        <v>777</v>
      </c>
      <c r="K726" s="25" t="s">
        <v>430</v>
      </c>
      <c r="L726" s="25" t="s">
        <v>1844</v>
      </c>
      <c r="M726" s="25" t="s">
        <v>6437</v>
      </c>
      <c r="N726" s="25" t="s">
        <v>1418</v>
      </c>
      <c r="O726" s="25">
        <v>10434590502</v>
      </c>
      <c r="P726" s="25" t="s">
        <v>6438</v>
      </c>
      <c r="Q726" s="28" t="s">
        <v>0</v>
      </c>
      <c r="R726" s="29" t="s">
        <v>1957</v>
      </c>
      <c r="S726" s="27" t="s">
        <v>1958</v>
      </c>
      <c r="T726" s="27" t="s">
        <v>1959</v>
      </c>
      <c r="U726" s="28" t="s">
        <v>270</v>
      </c>
      <c r="V726" s="26" t="s">
        <v>430</v>
      </c>
      <c r="W726" s="26" t="s">
        <v>593</v>
      </c>
      <c r="X726" s="26" t="s">
        <v>411</v>
      </c>
      <c r="Y726" s="37" t="s">
        <v>200</v>
      </c>
      <c r="Z726" s="37" t="s">
        <v>586</v>
      </c>
      <c r="AA726" s="37" t="s">
        <v>585</v>
      </c>
      <c r="AB726" s="30">
        <v>7500</v>
      </c>
      <c r="AC726" s="30">
        <v>7500</v>
      </c>
      <c r="AD726" s="31">
        <v>0</v>
      </c>
      <c r="AE726" s="30">
        <v>7500</v>
      </c>
      <c r="AF726" s="30">
        <v>7500</v>
      </c>
      <c r="AG726" s="32">
        <v>0</v>
      </c>
      <c r="AH726" s="30">
        <v>7500</v>
      </c>
      <c r="AI726" s="10" t="s">
        <v>573</v>
      </c>
      <c r="AJ726" s="30">
        <v>0</v>
      </c>
      <c r="AK726" s="30">
        <v>2500</v>
      </c>
      <c r="AL726" s="30">
        <v>2500</v>
      </c>
      <c r="AM726" s="30">
        <v>0</v>
      </c>
      <c r="AN726" s="30">
        <v>2500</v>
      </c>
      <c r="AO726" s="30">
        <v>0</v>
      </c>
      <c r="AP726" s="30">
        <v>0</v>
      </c>
      <c r="AQ726" s="30">
        <v>0</v>
      </c>
      <c r="AR726" s="30">
        <v>0</v>
      </c>
      <c r="AS726" s="30">
        <v>0</v>
      </c>
      <c r="AT726" s="30">
        <v>0</v>
      </c>
      <c r="AU726" s="121">
        <v>0</v>
      </c>
      <c r="AV726" s="129" t="s">
        <v>784</v>
      </c>
      <c r="AW726" s="129" t="s">
        <v>796</v>
      </c>
      <c r="AX726" s="129" t="s">
        <v>797</v>
      </c>
    </row>
    <row r="727" spans="1:50" ht="24" x14ac:dyDescent="0.25">
      <c r="A727" s="120">
        <v>46055</v>
      </c>
      <c r="B727" s="28" t="s">
        <v>565</v>
      </c>
      <c r="C727" s="25" t="s">
        <v>427</v>
      </c>
      <c r="D727" s="25" t="s">
        <v>430</v>
      </c>
      <c r="E727" s="25" t="s">
        <v>423</v>
      </c>
      <c r="F727" s="29" t="s">
        <v>243</v>
      </c>
      <c r="G727" s="29" t="s">
        <v>19</v>
      </c>
      <c r="H727" s="29" t="s">
        <v>422</v>
      </c>
      <c r="I727" s="29" t="s">
        <v>579</v>
      </c>
      <c r="J727" s="29" t="s">
        <v>777</v>
      </c>
      <c r="K727" s="25" t="s">
        <v>430</v>
      </c>
      <c r="L727" s="25" t="s">
        <v>1837</v>
      </c>
      <c r="M727" s="25" t="s">
        <v>6439</v>
      </c>
      <c r="N727" s="25" t="s">
        <v>1418</v>
      </c>
      <c r="O727" s="25">
        <v>10739875418</v>
      </c>
      <c r="P727" s="25" t="s">
        <v>6440</v>
      </c>
      <c r="Q727" s="28" t="s">
        <v>0</v>
      </c>
      <c r="R727" s="29" t="s">
        <v>1960</v>
      </c>
      <c r="S727" s="27" t="s">
        <v>1961</v>
      </c>
      <c r="T727" s="27" t="s">
        <v>1962</v>
      </c>
      <c r="U727" s="28" t="s">
        <v>270</v>
      </c>
      <c r="V727" s="26" t="s">
        <v>430</v>
      </c>
      <c r="W727" s="26" t="s">
        <v>593</v>
      </c>
      <c r="X727" s="26" t="s">
        <v>411</v>
      </c>
      <c r="Y727" s="37" t="s">
        <v>200</v>
      </c>
      <c r="Z727" s="37" t="s">
        <v>586</v>
      </c>
      <c r="AA727" s="37" t="s">
        <v>585</v>
      </c>
      <c r="AB727" s="30">
        <v>21000</v>
      </c>
      <c r="AC727" s="30">
        <v>21000</v>
      </c>
      <c r="AD727" s="31">
        <v>0</v>
      </c>
      <c r="AE727" s="30">
        <v>21000</v>
      </c>
      <c r="AF727" s="30">
        <v>21000</v>
      </c>
      <c r="AG727" s="32">
        <v>0</v>
      </c>
      <c r="AH727" s="30">
        <v>21000</v>
      </c>
      <c r="AI727" s="10" t="s">
        <v>573</v>
      </c>
      <c r="AJ727" s="30">
        <v>0</v>
      </c>
      <c r="AK727" s="30">
        <v>7000</v>
      </c>
      <c r="AL727" s="30">
        <v>7000</v>
      </c>
      <c r="AM727" s="30">
        <v>7000</v>
      </c>
      <c r="AN727" s="30">
        <v>0</v>
      </c>
      <c r="AO727" s="30">
        <v>0</v>
      </c>
      <c r="AP727" s="30">
        <v>0</v>
      </c>
      <c r="AQ727" s="30">
        <v>0</v>
      </c>
      <c r="AR727" s="30">
        <v>0</v>
      </c>
      <c r="AS727" s="30">
        <v>0</v>
      </c>
      <c r="AT727" s="30">
        <v>0</v>
      </c>
      <c r="AU727" s="121">
        <v>0</v>
      </c>
      <c r="AV727" s="129" t="s">
        <v>784</v>
      </c>
      <c r="AW727" s="129" t="s">
        <v>796</v>
      </c>
      <c r="AX727" s="129" t="s">
        <v>797</v>
      </c>
    </row>
    <row r="728" spans="1:50" ht="24" x14ac:dyDescent="0.25">
      <c r="A728" s="120">
        <v>46055</v>
      </c>
      <c r="B728" s="28" t="s">
        <v>565</v>
      </c>
      <c r="C728" s="25" t="s">
        <v>427</v>
      </c>
      <c r="D728" s="25" t="s">
        <v>456</v>
      </c>
      <c r="E728" s="25" t="s">
        <v>423</v>
      </c>
      <c r="F728" s="29" t="s">
        <v>287</v>
      </c>
      <c r="G728" s="29" t="s">
        <v>21</v>
      </c>
      <c r="H728" s="29" t="s">
        <v>422</v>
      </c>
      <c r="I728" s="29" t="s">
        <v>579</v>
      </c>
      <c r="J728" s="29" t="s">
        <v>777</v>
      </c>
      <c r="K728" s="25" t="s">
        <v>456</v>
      </c>
      <c r="L728" s="25" t="s">
        <v>1840</v>
      </c>
      <c r="M728" s="25" t="s">
        <v>6441</v>
      </c>
      <c r="N728" s="25" t="s">
        <v>1418</v>
      </c>
      <c r="O728" s="25">
        <v>10413347144</v>
      </c>
      <c r="P728" s="25" t="s">
        <v>6442</v>
      </c>
      <c r="Q728" s="28" t="s">
        <v>0</v>
      </c>
      <c r="R728" s="29" t="s">
        <v>1963</v>
      </c>
      <c r="S728" s="27" t="s">
        <v>1964</v>
      </c>
      <c r="T728" s="27" t="s">
        <v>1965</v>
      </c>
      <c r="U728" s="28" t="s">
        <v>323</v>
      </c>
      <c r="V728" s="26" t="s">
        <v>456</v>
      </c>
      <c r="W728" s="26" t="s">
        <v>672</v>
      </c>
      <c r="X728" s="26" t="s">
        <v>411</v>
      </c>
      <c r="Y728" s="37" t="s">
        <v>200</v>
      </c>
      <c r="Z728" s="37" t="s">
        <v>586</v>
      </c>
      <c r="AA728" s="37" t="s">
        <v>585</v>
      </c>
      <c r="AB728" s="30">
        <v>30000</v>
      </c>
      <c r="AC728" s="30">
        <v>30000</v>
      </c>
      <c r="AD728" s="31">
        <v>0</v>
      </c>
      <c r="AE728" s="30">
        <v>30000</v>
      </c>
      <c r="AF728" s="30">
        <v>30000</v>
      </c>
      <c r="AG728" s="32">
        <v>0</v>
      </c>
      <c r="AH728" s="30">
        <v>30000</v>
      </c>
      <c r="AI728" s="10" t="s">
        <v>573</v>
      </c>
      <c r="AJ728" s="30">
        <v>0</v>
      </c>
      <c r="AK728" s="30">
        <v>0</v>
      </c>
      <c r="AL728" s="30">
        <v>10000</v>
      </c>
      <c r="AM728" s="30">
        <v>20000</v>
      </c>
      <c r="AN728" s="30">
        <v>0</v>
      </c>
      <c r="AO728" s="30">
        <v>0</v>
      </c>
      <c r="AP728" s="30">
        <v>0</v>
      </c>
      <c r="AQ728" s="30">
        <v>0</v>
      </c>
      <c r="AR728" s="30">
        <v>0</v>
      </c>
      <c r="AS728" s="30">
        <v>0</v>
      </c>
      <c r="AT728" s="30">
        <v>0</v>
      </c>
      <c r="AU728" s="121">
        <v>0</v>
      </c>
      <c r="AV728" s="129" t="s">
        <v>784</v>
      </c>
      <c r="AW728" s="129" t="s">
        <v>796</v>
      </c>
      <c r="AX728" s="129" t="s">
        <v>797</v>
      </c>
    </row>
    <row r="729" spans="1:50" ht="36" x14ac:dyDescent="0.25">
      <c r="A729" s="120">
        <v>46055</v>
      </c>
      <c r="B729" s="28" t="s">
        <v>565</v>
      </c>
      <c r="C729" s="25" t="s">
        <v>427</v>
      </c>
      <c r="D729" s="25" t="s">
        <v>458</v>
      </c>
      <c r="E729" s="25" t="s">
        <v>423</v>
      </c>
      <c r="F729" s="29" t="s">
        <v>287</v>
      </c>
      <c r="G729" s="29" t="s">
        <v>21</v>
      </c>
      <c r="H729" s="29" t="s">
        <v>422</v>
      </c>
      <c r="I729" s="29" t="s">
        <v>579</v>
      </c>
      <c r="J729" s="29" t="s">
        <v>777</v>
      </c>
      <c r="K729" s="25" t="s">
        <v>458</v>
      </c>
      <c r="L729" s="25" t="s">
        <v>1966</v>
      </c>
      <c r="M729" s="25" t="s">
        <v>6443</v>
      </c>
      <c r="N729" s="25" t="s">
        <v>1769</v>
      </c>
      <c r="O729" s="25">
        <v>10710114108</v>
      </c>
      <c r="P729" s="25" t="s">
        <v>6444</v>
      </c>
      <c r="Q729" s="28" t="s">
        <v>0</v>
      </c>
      <c r="R729" s="29" t="s">
        <v>1967</v>
      </c>
      <c r="S729" s="27" t="s">
        <v>1968</v>
      </c>
      <c r="T729" s="27" t="s">
        <v>1969</v>
      </c>
      <c r="U729" s="28" t="s">
        <v>321</v>
      </c>
      <c r="V729" s="26" t="s">
        <v>458</v>
      </c>
      <c r="W729" s="26" t="s">
        <v>670</v>
      </c>
      <c r="X729" s="26" t="s">
        <v>411</v>
      </c>
      <c r="Y729" s="37" t="s">
        <v>200</v>
      </c>
      <c r="Z729" s="37" t="s">
        <v>586</v>
      </c>
      <c r="AA729" s="37" t="s">
        <v>585</v>
      </c>
      <c r="AB729" s="30">
        <v>21000</v>
      </c>
      <c r="AC729" s="30">
        <v>21000</v>
      </c>
      <c r="AD729" s="31">
        <v>0</v>
      </c>
      <c r="AE729" s="30">
        <v>21000</v>
      </c>
      <c r="AF729" s="30">
        <v>21000</v>
      </c>
      <c r="AG729" s="32">
        <v>0</v>
      </c>
      <c r="AH729" s="30">
        <v>21000</v>
      </c>
      <c r="AI729" s="10" t="s">
        <v>573</v>
      </c>
      <c r="AJ729" s="30">
        <v>0</v>
      </c>
      <c r="AK729" s="30">
        <v>7000</v>
      </c>
      <c r="AL729" s="30">
        <v>7000</v>
      </c>
      <c r="AM729" s="30">
        <v>7000</v>
      </c>
      <c r="AN729" s="30">
        <v>0</v>
      </c>
      <c r="AO729" s="30">
        <v>0</v>
      </c>
      <c r="AP729" s="30">
        <v>0</v>
      </c>
      <c r="AQ729" s="30">
        <v>0</v>
      </c>
      <c r="AR729" s="30">
        <v>0</v>
      </c>
      <c r="AS729" s="30">
        <v>0</v>
      </c>
      <c r="AT729" s="30">
        <v>0</v>
      </c>
      <c r="AU729" s="121">
        <v>0</v>
      </c>
      <c r="AV729" s="129" t="s">
        <v>784</v>
      </c>
      <c r="AW729" s="129" t="s">
        <v>796</v>
      </c>
      <c r="AX729" s="129" t="s">
        <v>797</v>
      </c>
    </row>
    <row r="730" spans="1:50" ht="24" x14ac:dyDescent="0.25">
      <c r="A730" s="120">
        <v>46055</v>
      </c>
      <c r="B730" s="28" t="s">
        <v>565</v>
      </c>
      <c r="C730" s="25" t="s">
        <v>427</v>
      </c>
      <c r="D730" s="25" t="s">
        <v>430</v>
      </c>
      <c r="E730" s="25" t="s">
        <v>423</v>
      </c>
      <c r="F730" s="29" t="s">
        <v>243</v>
      </c>
      <c r="G730" s="29" t="s">
        <v>19</v>
      </c>
      <c r="H730" s="29" t="s">
        <v>580</v>
      </c>
      <c r="I730" s="29" t="s">
        <v>579</v>
      </c>
      <c r="J730" s="29" t="s">
        <v>777</v>
      </c>
      <c r="K730" s="25" t="s">
        <v>430</v>
      </c>
      <c r="L730" s="25" t="s">
        <v>1970</v>
      </c>
      <c r="M730" s="25" t="s">
        <v>1971</v>
      </c>
      <c r="N730" s="25" t="s">
        <v>1972</v>
      </c>
      <c r="O730" s="25">
        <v>20341841357</v>
      </c>
      <c r="P730" s="25" t="s">
        <v>5234</v>
      </c>
      <c r="Q730" s="28" t="s">
        <v>0</v>
      </c>
      <c r="R730" s="29" t="s">
        <v>1973</v>
      </c>
      <c r="S730" s="27" t="s">
        <v>1974</v>
      </c>
      <c r="T730" s="27" t="s">
        <v>1975</v>
      </c>
      <c r="U730" s="28" t="s">
        <v>270</v>
      </c>
      <c r="V730" s="26" t="s">
        <v>430</v>
      </c>
      <c r="W730" s="26" t="s">
        <v>593</v>
      </c>
      <c r="X730" s="26" t="s">
        <v>411</v>
      </c>
      <c r="Y730" s="37" t="s">
        <v>25</v>
      </c>
      <c r="Z730" s="37" t="s">
        <v>92</v>
      </c>
      <c r="AA730" s="37" t="s">
        <v>95</v>
      </c>
      <c r="AB730" s="30">
        <v>43300</v>
      </c>
      <c r="AC730" s="30">
        <v>43300</v>
      </c>
      <c r="AD730" s="31">
        <v>0</v>
      </c>
      <c r="AE730" s="30">
        <v>3417.31</v>
      </c>
      <c r="AF730" s="30">
        <v>3417.31</v>
      </c>
      <c r="AG730" s="32">
        <v>39882.69</v>
      </c>
      <c r="AH730" s="30">
        <v>3417.31</v>
      </c>
      <c r="AI730" s="10" t="s">
        <v>573</v>
      </c>
      <c r="AJ730" s="30">
        <v>0</v>
      </c>
      <c r="AK730" s="30">
        <v>0</v>
      </c>
      <c r="AL730" s="30">
        <v>0</v>
      </c>
      <c r="AM730" s="30">
        <v>1582.75</v>
      </c>
      <c r="AN730" s="30">
        <v>1834.56</v>
      </c>
      <c r="AO730" s="30">
        <v>0</v>
      </c>
      <c r="AP730" s="30">
        <v>0</v>
      </c>
      <c r="AQ730" s="30">
        <v>0</v>
      </c>
      <c r="AR730" s="30">
        <v>0</v>
      </c>
      <c r="AS730" s="30">
        <v>0</v>
      </c>
      <c r="AT730" s="30">
        <v>0</v>
      </c>
      <c r="AU730" s="121">
        <v>0</v>
      </c>
      <c r="AV730" s="129" t="s">
        <v>784</v>
      </c>
      <c r="AW730" s="129" t="s">
        <v>785</v>
      </c>
      <c r="AX730" s="129" t="s">
        <v>527</v>
      </c>
    </row>
    <row r="731" spans="1:50" ht="36" x14ac:dyDescent="0.25">
      <c r="A731" s="120">
        <v>46055</v>
      </c>
      <c r="B731" s="28" t="s">
        <v>565</v>
      </c>
      <c r="C731" s="25" t="s">
        <v>427</v>
      </c>
      <c r="D731" s="25" t="s">
        <v>458</v>
      </c>
      <c r="E731" s="25" t="s">
        <v>423</v>
      </c>
      <c r="F731" s="29" t="s">
        <v>287</v>
      </c>
      <c r="G731" s="29" t="s">
        <v>21</v>
      </c>
      <c r="H731" s="29" t="s">
        <v>422</v>
      </c>
      <c r="I731" s="29" t="s">
        <v>579</v>
      </c>
      <c r="J731" s="29" t="s">
        <v>777</v>
      </c>
      <c r="K731" s="25" t="s">
        <v>458</v>
      </c>
      <c r="L731" s="25" t="s">
        <v>1976</v>
      </c>
      <c r="M731" s="25" t="s">
        <v>6445</v>
      </c>
      <c r="N731" s="25" t="s">
        <v>1769</v>
      </c>
      <c r="O731" s="25">
        <v>10440018853</v>
      </c>
      <c r="P731" s="25" t="s">
        <v>6446</v>
      </c>
      <c r="Q731" s="28" t="s">
        <v>0</v>
      </c>
      <c r="R731" s="29" t="s">
        <v>1977</v>
      </c>
      <c r="S731" s="27" t="s">
        <v>1978</v>
      </c>
      <c r="T731" s="27" t="s">
        <v>1979</v>
      </c>
      <c r="U731" s="28" t="s">
        <v>321</v>
      </c>
      <c r="V731" s="26" t="s">
        <v>458</v>
      </c>
      <c r="W731" s="26" t="s">
        <v>670</v>
      </c>
      <c r="X731" s="26" t="s">
        <v>411</v>
      </c>
      <c r="Y731" s="37" t="s">
        <v>200</v>
      </c>
      <c r="Z731" s="37" t="s">
        <v>586</v>
      </c>
      <c r="AA731" s="37" t="s">
        <v>585</v>
      </c>
      <c r="AB731" s="30">
        <v>21000</v>
      </c>
      <c r="AC731" s="30">
        <v>21000</v>
      </c>
      <c r="AD731" s="31">
        <v>0</v>
      </c>
      <c r="AE731" s="30">
        <v>21000</v>
      </c>
      <c r="AF731" s="30">
        <v>21000</v>
      </c>
      <c r="AG731" s="32">
        <v>0</v>
      </c>
      <c r="AH731" s="30">
        <v>21000</v>
      </c>
      <c r="AI731" s="10" t="s">
        <v>573</v>
      </c>
      <c r="AJ731" s="30">
        <v>0</v>
      </c>
      <c r="AK731" s="30">
        <v>0</v>
      </c>
      <c r="AL731" s="30">
        <v>14000</v>
      </c>
      <c r="AM731" s="30">
        <v>7000</v>
      </c>
      <c r="AN731" s="30">
        <v>0</v>
      </c>
      <c r="AO731" s="30">
        <v>0</v>
      </c>
      <c r="AP731" s="30">
        <v>0</v>
      </c>
      <c r="AQ731" s="30">
        <v>0</v>
      </c>
      <c r="AR731" s="30">
        <v>0</v>
      </c>
      <c r="AS731" s="30">
        <v>0</v>
      </c>
      <c r="AT731" s="30">
        <v>0</v>
      </c>
      <c r="AU731" s="121">
        <v>0</v>
      </c>
      <c r="AV731" s="129" t="s">
        <v>784</v>
      </c>
      <c r="AW731" s="129" t="s">
        <v>796</v>
      </c>
      <c r="AX731" s="129" t="s">
        <v>797</v>
      </c>
    </row>
    <row r="732" spans="1:50" ht="36" x14ac:dyDescent="0.25">
      <c r="A732" s="120">
        <v>46055</v>
      </c>
      <c r="B732" s="28" t="s">
        <v>565</v>
      </c>
      <c r="C732" s="25" t="s">
        <v>427</v>
      </c>
      <c r="D732" s="25" t="s">
        <v>430</v>
      </c>
      <c r="E732" s="25" t="s">
        <v>423</v>
      </c>
      <c r="F732" s="29" t="s">
        <v>243</v>
      </c>
      <c r="G732" s="29" t="s">
        <v>19</v>
      </c>
      <c r="H732" s="29" t="s">
        <v>578</v>
      </c>
      <c r="I732" s="29" t="s">
        <v>579</v>
      </c>
      <c r="J732" s="29" t="s">
        <v>868</v>
      </c>
      <c r="K732" s="25" t="s">
        <v>246</v>
      </c>
      <c r="L732" s="25" t="s">
        <v>1980</v>
      </c>
      <c r="M732" s="25" t="s">
        <v>982</v>
      </c>
      <c r="N732" s="25" t="s">
        <v>1248</v>
      </c>
      <c r="O732" s="25">
        <v>20600299507</v>
      </c>
      <c r="P732" s="25" t="s">
        <v>6447</v>
      </c>
      <c r="Q732" s="28" t="s">
        <v>0</v>
      </c>
      <c r="R732" s="29" t="s">
        <v>1981</v>
      </c>
      <c r="S732" s="27" t="s">
        <v>1982</v>
      </c>
      <c r="T732" s="27" t="s">
        <v>1983</v>
      </c>
      <c r="U732" s="28" t="s">
        <v>247</v>
      </c>
      <c r="V732" s="26" t="s">
        <v>246</v>
      </c>
      <c r="W732" s="26" t="s">
        <v>554</v>
      </c>
      <c r="X732" s="26" t="s">
        <v>411</v>
      </c>
      <c r="Y732" s="37" t="s">
        <v>48</v>
      </c>
      <c r="Z732" s="37" t="s">
        <v>50</v>
      </c>
      <c r="AA732" s="37" t="s">
        <v>49</v>
      </c>
      <c r="AB732" s="30">
        <v>804.98</v>
      </c>
      <c r="AC732" s="30">
        <v>804.98</v>
      </c>
      <c r="AD732" s="31">
        <v>0</v>
      </c>
      <c r="AE732" s="30">
        <v>804</v>
      </c>
      <c r="AF732" s="30">
        <v>804</v>
      </c>
      <c r="AG732" s="32">
        <v>0.98000000000001819</v>
      </c>
      <c r="AH732" s="30">
        <v>804</v>
      </c>
      <c r="AI732" s="10" t="s">
        <v>573</v>
      </c>
      <c r="AJ732" s="30">
        <v>0</v>
      </c>
      <c r="AK732" s="30">
        <v>264.60000000000002</v>
      </c>
      <c r="AL732" s="30">
        <v>0</v>
      </c>
      <c r="AM732" s="30">
        <v>203</v>
      </c>
      <c r="AN732" s="30">
        <v>382.4</v>
      </c>
      <c r="AO732" s="30">
        <v>-46</v>
      </c>
      <c r="AP732" s="30">
        <v>0</v>
      </c>
      <c r="AQ732" s="30">
        <v>0</v>
      </c>
      <c r="AR732" s="30">
        <v>0</v>
      </c>
      <c r="AS732" s="30">
        <v>0</v>
      </c>
      <c r="AT732" s="30">
        <v>0</v>
      </c>
      <c r="AU732" s="121">
        <v>0</v>
      </c>
      <c r="AV732" s="129" t="s">
        <v>784</v>
      </c>
      <c r="AW732" s="129" t="s">
        <v>785</v>
      </c>
      <c r="AX732" s="129" t="s">
        <v>527</v>
      </c>
    </row>
    <row r="733" spans="1:50" ht="24" x14ac:dyDescent="0.25">
      <c r="A733" s="120">
        <v>46055</v>
      </c>
      <c r="B733" s="28" t="s">
        <v>565</v>
      </c>
      <c r="C733" s="25" t="s">
        <v>427</v>
      </c>
      <c r="D733" s="25" t="s">
        <v>430</v>
      </c>
      <c r="E733" s="25" t="s">
        <v>423</v>
      </c>
      <c r="F733" s="29" t="s">
        <v>243</v>
      </c>
      <c r="G733" s="29" t="s">
        <v>19</v>
      </c>
      <c r="H733" s="29" t="s">
        <v>584</v>
      </c>
      <c r="I733" s="29" t="s">
        <v>579</v>
      </c>
      <c r="J733" s="29" t="s">
        <v>868</v>
      </c>
      <c r="K733" s="25" t="s">
        <v>453</v>
      </c>
      <c r="L733" s="25" t="s">
        <v>1984</v>
      </c>
      <c r="M733" s="25" t="s">
        <v>1985</v>
      </c>
      <c r="N733" s="25" t="s">
        <v>923</v>
      </c>
      <c r="O733" s="25">
        <v>10102802981</v>
      </c>
      <c r="P733" s="25" t="s">
        <v>5235</v>
      </c>
      <c r="Q733" s="28" t="s">
        <v>0</v>
      </c>
      <c r="R733" s="29" t="s">
        <v>1986</v>
      </c>
      <c r="S733" s="27" t="s">
        <v>1987</v>
      </c>
      <c r="T733" s="27" t="s">
        <v>1988</v>
      </c>
      <c r="U733" s="28" t="s">
        <v>294</v>
      </c>
      <c r="V733" s="26" t="s">
        <v>453</v>
      </c>
      <c r="W733" s="26" t="s">
        <v>631</v>
      </c>
      <c r="X733" s="26" t="s">
        <v>411</v>
      </c>
      <c r="Y733" s="37" t="s">
        <v>140</v>
      </c>
      <c r="Z733" s="37" t="s">
        <v>142</v>
      </c>
      <c r="AA733" s="37" t="s">
        <v>141</v>
      </c>
      <c r="AB733" s="30">
        <v>40000</v>
      </c>
      <c r="AC733" s="30">
        <v>40000</v>
      </c>
      <c r="AD733" s="31">
        <v>0</v>
      </c>
      <c r="AE733" s="30">
        <v>40000</v>
      </c>
      <c r="AF733" s="30">
        <v>20000</v>
      </c>
      <c r="AG733" s="32">
        <v>20000</v>
      </c>
      <c r="AH733" s="30">
        <v>20000</v>
      </c>
      <c r="AI733" s="10" t="s">
        <v>573</v>
      </c>
      <c r="AJ733" s="30">
        <v>0</v>
      </c>
      <c r="AK733" s="30">
        <v>0</v>
      </c>
      <c r="AL733" s="30">
        <v>0</v>
      </c>
      <c r="AM733" s="30">
        <v>8000</v>
      </c>
      <c r="AN733" s="30">
        <v>4000</v>
      </c>
      <c r="AO733" s="30">
        <v>4000</v>
      </c>
      <c r="AP733" s="30">
        <v>4000</v>
      </c>
      <c r="AQ733" s="30">
        <v>0</v>
      </c>
      <c r="AR733" s="30">
        <v>0</v>
      </c>
      <c r="AS733" s="30">
        <v>0</v>
      </c>
      <c r="AT733" s="30">
        <v>0</v>
      </c>
      <c r="AU733" s="121">
        <v>0</v>
      </c>
      <c r="AV733" s="129" t="s">
        <v>784</v>
      </c>
      <c r="AW733" s="129" t="s">
        <v>785</v>
      </c>
      <c r="AX733" s="129" t="s">
        <v>527</v>
      </c>
    </row>
    <row r="734" spans="1:50" ht="24" x14ac:dyDescent="0.25">
      <c r="A734" s="120">
        <v>46055</v>
      </c>
      <c r="B734" s="28" t="s">
        <v>565</v>
      </c>
      <c r="C734" s="25" t="s">
        <v>427</v>
      </c>
      <c r="D734" s="25" t="s">
        <v>430</v>
      </c>
      <c r="E734" s="25" t="s">
        <v>423</v>
      </c>
      <c r="F734" s="29" t="s">
        <v>243</v>
      </c>
      <c r="G734" s="29" t="s">
        <v>19</v>
      </c>
      <c r="H734" s="29" t="s">
        <v>584</v>
      </c>
      <c r="I734" s="29" t="s">
        <v>579</v>
      </c>
      <c r="J734" s="29" t="s">
        <v>868</v>
      </c>
      <c r="K734" s="25" t="s">
        <v>453</v>
      </c>
      <c r="L734" s="25" t="s">
        <v>1989</v>
      </c>
      <c r="M734" s="25" t="s">
        <v>1990</v>
      </c>
      <c r="N734" s="25" t="s">
        <v>923</v>
      </c>
      <c r="O734" s="25">
        <v>10102802981</v>
      </c>
      <c r="P734" s="25" t="s">
        <v>5236</v>
      </c>
      <c r="Q734" s="28" t="s">
        <v>0</v>
      </c>
      <c r="R734" s="29" t="s">
        <v>1991</v>
      </c>
      <c r="S734" s="27" t="s">
        <v>1992</v>
      </c>
      <c r="T734" s="27" t="s">
        <v>1993</v>
      </c>
      <c r="U734" s="28" t="s">
        <v>294</v>
      </c>
      <c r="V734" s="26" t="s">
        <v>453</v>
      </c>
      <c r="W734" s="26" t="s">
        <v>631</v>
      </c>
      <c r="X734" s="26" t="s">
        <v>411</v>
      </c>
      <c r="Y734" s="37" t="s">
        <v>140</v>
      </c>
      <c r="Z734" s="37" t="s">
        <v>142</v>
      </c>
      <c r="AA734" s="37" t="s">
        <v>141</v>
      </c>
      <c r="AB734" s="30">
        <v>4000</v>
      </c>
      <c r="AC734" s="30">
        <v>4000</v>
      </c>
      <c r="AD734" s="31">
        <v>0</v>
      </c>
      <c r="AE734" s="30">
        <v>4000</v>
      </c>
      <c r="AF734" s="30">
        <v>4000</v>
      </c>
      <c r="AG734" s="32">
        <v>0</v>
      </c>
      <c r="AH734" s="30">
        <v>4000</v>
      </c>
      <c r="AI734" s="10" t="s">
        <v>573</v>
      </c>
      <c r="AJ734" s="30">
        <v>0</v>
      </c>
      <c r="AK734" s="30">
        <v>0</v>
      </c>
      <c r="AL734" s="30">
        <v>0</v>
      </c>
      <c r="AM734" s="30">
        <v>4000</v>
      </c>
      <c r="AN734" s="30">
        <v>0</v>
      </c>
      <c r="AO734" s="30">
        <v>0</v>
      </c>
      <c r="AP734" s="30">
        <v>0</v>
      </c>
      <c r="AQ734" s="30">
        <v>0</v>
      </c>
      <c r="AR734" s="30">
        <v>0</v>
      </c>
      <c r="AS734" s="30">
        <v>0</v>
      </c>
      <c r="AT734" s="30">
        <v>0</v>
      </c>
      <c r="AU734" s="121">
        <v>0</v>
      </c>
      <c r="AV734" s="129" t="s">
        <v>784</v>
      </c>
      <c r="AW734" s="129" t="s">
        <v>796</v>
      </c>
      <c r="AX734" s="129" t="s">
        <v>527</v>
      </c>
    </row>
    <row r="735" spans="1:50" ht="36" x14ac:dyDescent="0.25">
      <c r="A735" s="120">
        <v>46055</v>
      </c>
      <c r="B735" s="28" t="s">
        <v>565</v>
      </c>
      <c r="C735" s="25" t="s">
        <v>427</v>
      </c>
      <c r="D735" s="25" t="s">
        <v>430</v>
      </c>
      <c r="E735" s="25" t="s">
        <v>423</v>
      </c>
      <c r="F735" s="29" t="s">
        <v>243</v>
      </c>
      <c r="G735" s="29" t="s">
        <v>19</v>
      </c>
      <c r="H735" s="29" t="s">
        <v>422</v>
      </c>
      <c r="I735" s="29" t="s">
        <v>579</v>
      </c>
      <c r="J735" s="29" t="s">
        <v>777</v>
      </c>
      <c r="K735" s="25" t="s">
        <v>430</v>
      </c>
      <c r="L735" s="25" t="s">
        <v>1994</v>
      </c>
      <c r="M735" s="25" t="s">
        <v>6448</v>
      </c>
      <c r="N735" s="25" t="s">
        <v>1769</v>
      </c>
      <c r="O735" s="25">
        <v>10740657238</v>
      </c>
      <c r="P735" s="25" t="s">
        <v>6449</v>
      </c>
      <c r="Q735" s="28" t="s">
        <v>0</v>
      </c>
      <c r="R735" s="29" t="s">
        <v>1680</v>
      </c>
      <c r="S735" s="27" t="s">
        <v>1995</v>
      </c>
      <c r="T735" s="27" t="s">
        <v>1996</v>
      </c>
      <c r="U735" s="28" t="s">
        <v>270</v>
      </c>
      <c r="V735" s="26" t="s">
        <v>430</v>
      </c>
      <c r="W735" s="26" t="s">
        <v>593</v>
      </c>
      <c r="X735" s="26" t="s">
        <v>411</v>
      </c>
      <c r="Y735" s="37" t="s">
        <v>200</v>
      </c>
      <c r="Z735" s="37" t="s">
        <v>586</v>
      </c>
      <c r="AA735" s="37" t="s">
        <v>585</v>
      </c>
      <c r="AB735" s="30">
        <v>21000</v>
      </c>
      <c r="AC735" s="30">
        <v>21000</v>
      </c>
      <c r="AD735" s="31">
        <v>0</v>
      </c>
      <c r="AE735" s="30">
        <v>21000</v>
      </c>
      <c r="AF735" s="30">
        <v>21000</v>
      </c>
      <c r="AG735" s="32">
        <v>0</v>
      </c>
      <c r="AH735" s="30">
        <v>21000</v>
      </c>
      <c r="AI735" s="10" t="s">
        <v>573</v>
      </c>
      <c r="AJ735" s="30">
        <v>0</v>
      </c>
      <c r="AK735" s="30">
        <v>7000</v>
      </c>
      <c r="AL735" s="30">
        <v>7000</v>
      </c>
      <c r="AM735" s="30">
        <v>7000</v>
      </c>
      <c r="AN735" s="30">
        <v>0</v>
      </c>
      <c r="AO735" s="30">
        <v>0</v>
      </c>
      <c r="AP735" s="30">
        <v>0</v>
      </c>
      <c r="AQ735" s="30">
        <v>0</v>
      </c>
      <c r="AR735" s="30">
        <v>0</v>
      </c>
      <c r="AS735" s="30">
        <v>0</v>
      </c>
      <c r="AT735" s="30">
        <v>0</v>
      </c>
      <c r="AU735" s="121">
        <v>0</v>
      </c>
      <c r="AV735" s="129" t="s">
        <v>784</v>
      </c>
      <c r="AW735" s="129" t="s">
        <v>796</v>
      </c>
      <c r="AX735" s="129" t="s">
        <v>797</v>
      </c>
    </row>
    <row r="736" spans="1:50" ht="24" x14ac:dyDescent="0.25">
      <c r="A736" s="120">
        <v>46056</v>
      </c>
      <c r="B736" s="28" t="s">
        <v>565</v>
      </c>
      <c r="C736" s="25" t="s">
        <v>427</v>
      </c>
      <c r="D736" s="25" t="s">
        <v>430</v>
      </c>
      <c r="E736" s="25" t="s">
        <v>423</v>
      </c>
      <c r="F736" s="29" t="s">
        <v>243</v>
      </c>
      <c r="G736" s="29" t="s">
        <v>19</v>
      </c>
      <c r="H736" s="29" t="s">
        <v>588</v>
      </c>
      <c r="I736" s="29" t="s">
        <v>579</v>
      </c>
      <c r="J736" s="29" t="s">
        <v>868</v>
      </c>
      <c r="K736" s="25" t="s">
        <v>258</v>
      </c>
      <c r="L736" s="25" t="s">
        <v>1997</v>
      </c>
      <c r="M736" s="25" t="s">
        <v>6450</v>
      </c>
      <c r="N736" s="25" t="s">
        <v>1998</v>
      </c>
      <c r="O736" s="25">
        <v>20604499748</v>
      </c>
      <c r="P736" s="25" t="s">
        <v>6451</v>
      </c>
      <c r="Q736" s="28" t="s">
        <v>0</v>
      </c>
      <c r="R736" s="29" t="s">
        <v>1999</v>
      </c>
      <c r="S736" s="27" t="s">
        <v>2000</v>
      </c>
      <c r="T736" s="27" t="s">
        <v>2001</v>
      </c>
      <c r="U736" s="28" t="s">
        <v>259</v>
      </c>
      <c r="V736" s="26" t="s">
        <v>258</v>
      </c>
      <c r="W736" s="26" t="s">
        <v>560</v>
      </c>
      <c r="X736" s="26" t="s">
        <v>411</v>
      </c>
      <c r="Y736" s="37" t="s">
        <v>125</v>
      </c>
      <c r="Z736" s="37" t="s">
        <v>127</v>
      </c>
      <c r="AA736" s="37" t="s">
        <v>126</v>
      </c>
      <c r="AB736" s="30">
        <v>134583.24</v>
      </c>
      <c r="AC736" s="30">
        <v>134583.24</v>
      </c>
      <c r="AD736" s="31">
        <v>0</v>
      </c>
      <c r="AE736" s="30">
        <v>134583.24</v>
      </c>
      <c r="AF736" s="30">
        <v>78506.890000000014</v>
      </c>
      <c r="AG736" s="32">
        <v>56076.349999999977</v>
      </c>
      <c r="AH736" s="30">
        <v>78506.890000000014</v>
      </c>
      <c r="AI736" s="10" t="s">
        <v>573</v>
      </c>
      <c r="AJ736" s="30">
        <v>0</v>
      </c>
      <c r="AK736" s="30">
        <v>22430.54</v>
      </c>
      <c r="AL736" s="30">
        <v>0</v>
      </c>
      <c r="AM736" s="30">
        <v>22430.54</v>
      </c>
      <c r="AN736" s="30">
        <v>11215.27</v>
      </c>
      <c r="AO736" s="30">
        <v>11215.27</v>
      </c>
      <c r="AP736" s="30">
        <v>11215.27</v>
      </c>
      <c r="AQ736" s="30">
        <v>0</v>
      </c>
      <c r="AR736" s="30">
        <v>0</v>
      </c>
      <c r="AS736" s="30">
        <v>0</v>
      </c>
      <c r="AT736" s="30">
        <v>0</v>
      </c>
      <c r="AU736" s="121">
        <v>0</v>
      </c>
      <c r="AV736" s="129" t="s">
        <v>784</v>
      </c>
      <c r="AW736" s="129" t="s">
        <v>785</v>
      </c>
      <c r="AX736" s="129" t="s">
        <v>527</v>
      </c>
    </row>
    <row r="737" spans="1:50" ht="24" x14ac:dyDescent="0.25">
      <c r="A737" s="120">
        <v>46056</v>
      </c>
      <c r="B737" s="28" t="s">
        <v>565</v>
      </c>
      <c r="C737" s="25" t="s">
        <v>427</v>
      </c>
      <c r="D737" s="25" t="s">
        <v>430</v>
      </c>
      <c r="E737" s="25" t="s">
        <v>423</v>
      </c>
      <c r="F737" s="29" t="s">
        <v>243</v>
      </c>
      <c r="G737" s="29" t="s">
        <v>19</v>
      </c>
      <c r="H737" s="29" t="s">
        <v>422</v>
      </c>
      <c r="I737" s="29" t="s">
        <v>579</v>
      </c>
      <c r="J737" s="29" t="s">
        <v>777</v>
      </c>
      <c r="K737" s="25" t="s">
        <v>430</v>
      </c>
      <c r="L737" s="25" t="s">
        <v>1999</v>
      </c>
      <c r="M737" s="25" t="s">
        <v>6452</v>
      </c>
      <c r="N737" s="25" t="s">
        <v>1934</v>
      </c>
      <c r="O737" s="25">
        <v>10455609408</v>
      </c>
      <c r="P737" s="25" t="s">
        <v>6453</v>
      </c>
      <c r="Q737" s="28" t="s">
        <v>0</v>
      </c>
      <c r="R737" s="29" t="s">
        <v>1933</v>
      </c>
      <c r="S737" s="27" t="s">
        <v>2002</v>
      </c>
      <c r="T737" s="27" t="s">
        <v>2003</v>
      </c>
      <c r="U737" s="28" t="s">
        <v>270</v>
      </c>
      <c r="V737" s="26" t="s">
        <v>430</v>
      </c>
      <c r="W737" s="26" t="s">
        <v>593</v>
      </c>
      <c r="X737" s="26" t="s">
        <v>411</v>
      </c>
      <c r="Y737" s="37" t="s">
        <v>200</v>
      </c>
      <c r="Z737" s="37" t="s">
        <v>586</v>
      </c>
      <c r="AA737" s="37" t="s">
        <v>585</v>
      </c>
      <c r="AB737" s="30">
        <v>24000</v>
      </c>
      <c r="AC737" s="30">
        <v>24000</v>
      </c>
      <c r="AD737" s="31">
        <v>0</v>
      </c>
      <c r="AE737" s="30">
        <v>24000</v>
      </c>
      <c r="AF737" s="30">
        <v>24000</v>
      </c>
      <c r="AG737" s="32">
        <v>0</v>
      </c>
      <c r="AH737" s="30">
        <v>24000</v>
      </c>
      <c r="AI737" s="10" t="s">
        <v>573</v>
      </c>
      <c r="AJ737" s="30">
        <v>0</v>
      </c>
      <c r="AK737" s="30">
        <v>0</v>
      </c>
      <c r="AL737" s="30">
        <v>16000</v>
      </c>
      <c r="AM737" s="30">
        <v>8000</v>
      </c>
      <c r="AN737" s="30">
        <v>0</v>
      </c>
      <c r="AO737" s="30">
        <v>0</v>
      </c>
      <c r="AP737" s="30">
        <v>0</v>
      </c>
      <c r="AQ737" s="30">
        <v>0</v>
      </c>
      <c r="AR737" s="30">
        <v>0</v>
      </c>
      <c r="AS737" s="30">
        <v>0</v>
      </c>
      <c r="AT737" s="30">
        <v>0</v>
      </c>
      <c r="AU737" s="121">
        <v>0</v>
      </c>
      <c r="AV737" s="129" t="s">
        <v>784</v>
      </c>
      <c r="AW737" s="129" t="s">
        <v>796</v>
      </c>
      <c r="AX737" s="129" t="s">
        <v>797</v>
      </c>
    </row>
    <row r="738" spans="1:50" ht="36" x14ac:dyDescent="0.25">
      <c r="A738" s="120">
        <v>46056</v>
      </c>
      <c r="B738" s="28" t="s">
        <v>565</v>
      </c>
      <c r="C738" s="25" t="s">
        <v>427</v>
      </c>
      <c r="D738" s="25" t="s">
        <v>458</v>
      </c>
      <c r="E738" s="25" t="s">
        <v>423</v>
      </c>
      <c r="F738" s="29" t="s">
        <v>287</v>
      </c>
      <c r="G738" s="29" t="s">
        <v>21</v>
      </c>
      <c r="H738" s="29" t="s">
        <v>422</v>
      </c>
      <c r="I738" s="29" t="s">
        <v>579</v>
      </c>
      <c r="J738" s="29" t="s">
        <v>777</v>
      </c>
      <c r="K738" s="25" t="s">
        <v>458</v>
      </c>
      <c r="L738" s="25" t="s">
        <v>2004</v>
      </c>
      <c r="M738" s="25" t="s">
        <v>6454</v>
      </c>
      <c r="N738" s="25" t="s">
        <v>1769</v>
      </c>
      <c r="O738" s="25">
        <v>10707573428</v>
      </c>
      <c r="P738" s="25" t="s">
        <v>6455</v>
      </c>
      <c r="Q738" s="28" t="s">
        <v>0</v>
      </c>
      <c r="R738" s="29" t="s">
        <v>2005</v>
      </c>
      <c r="S738" s="27" t="s">
        <v>2006</v>
      </c>
      <c r="T738" s="27" t="s">
        <v>2007</v>
      </c>
      <c r="U738" s="28" t="s">
        <v>321</v>
      </c>
      <c r="V738" s="26" t="s">
        <v>458</v>
      </c>
      <c r="W738" s="26" t="s">
        <v>670</v>
      </c>
      <c r="X738" s="26" t="s">
        <v>411</v>
      </c>
      <c r="Y738" s="37" t="s">
        <v>200</v>
      </c>
      <c r="Z738" s="37" t="s">
        <v>586</v>
      </c>
      <c r="AA738" s="37" t="s">
        <v>585</v>
      </c>
      <c r="AB738" s="30">
        <v>21000</v>
      </c>
      <c r="AC738" s="30">
        <v>21000</v>
      </c>
      <c r="AD738" s="31">
        <v>0</v>
      </c>
      <c r="AE738" s="30">
        <v>21000</v>
      </c>
      <c r="AF738" s="30">
        <v>21000</v>
      </c>
      <c r="AG738" s="32">
        <v>0</v>
      </c>
      <c r="AH738" s="30">
        <v>21000</v>
      </c>
      <c r="AI738" s="10" t="s">
        <v>573</v>
      </c>
      <c r="AJ738" s="30">
        <v>0</v>
      </c>
      <c r="AK738" s="30">
        <v>0</v>
      </c>
      <c r="AL738" s="30">
        <v>14000</v>
      </c>
      <c r="AM738" s="30">
        <v>7000</v>
      </c>
      <c r="AN738" s="30">
        <v>0</v>
      </c>
      <c r="AO738" s="30">
        <v>0</v>
      </c>
      <c r="AP738" s="30">
        <v>0</v>
      </c>
      <c r="AQ738" s="30">
        <v>0</v>
      </c>
      <c r="AR738" s="30">
        <v>0</v>
      </c>
      <c r="AS738" s="30">
        <v>0</v>
      </c>
      <c r="AT738" s="30">
        <v>0</v>
      </c>
      <c r="AU738" s="121">
        <v>0</v>
      </c>
      <c r="AV738" s="129" t="s">
        <v>784</v>
      </c>
      <c r="AW738" s="129" t="s">
        <v>796</v>
      </c>
      <c r="AX738" s="129" t="s">
        <v>797</v>
      </c>
    </row>
    <row r="739" spans="1:50" ht="24" x14ac:dyDescent="0.25">
      <c r="A739" s="120">
        <v>46056</v>
      </c>
      <c r="B739" s="28" t="s">
        <v>565</v>
      </c>
      <c r="C739" s="25" t="s">
        <v>427</v>
      </c>
      <c r="D739" s="25" t="s">
        <v>430</v>
      </c>
      <c r="E739" s="25" t="s">
        <v>423</v>
      </c>
      <c r="F739" s="29" t="s">
        <v>243</v>
      </c>
      <c r="G739" s="29" t="s">
        <v>19</v>
      </c>
      <c r="H739" s="29" t="s">
        <v>422</v>
      </c>
      <c r="I739" s="29" t="s">
        <v>579</v>
      </c>
      <c r="J739" s="29" t="s">
        <v>777</v>
      </c>
      <c r="K739" s="25" t="s">
        <v>430</v>
      </c>
      <c r="L739" s="25" t="s">
        <v>2005</v>
      </c>
      <c r="M739" s="25" t="s">
        <v>6456</v>
      </c>
      <c r="N739" s="25" t="s">
        <v>1769</v>
      </c>
      <c r="O739" s="25">
        <v>10430904766</v>
      </c>
      <c r="P739" s="25" t="s">
        <v>6457</v>
      </c>
      <c r="Q739" s="28" t="s">
        <v>0</v>
      </c>
      <c r="R739" s="29" t="s">
        <v>2008</v>
      </c>
      <c r="S739" s="27" t="s">
        <v>2009</v>
      </c>
      <c r="T739" s="27" t="s">
        <v>2010</v>
      </c>
      <c r="U739" s="28" t="s">
        <v>270</v>
      </c>
      <c r="V739" s="26" t="s">
        <v>430</v>
      </c>
      <c r="W739" s="26" t="s">
        <v>593</v>
      </c>
      <c r="X739" s="26" t="s">
        <v>411</v>
      </c>
      <c r="Y739" s="37" t="s">
        <v>200</v>
      </c>
      <c r="Z739" s="37" t="s">
        <v>586</v>
      </c>
      <c r="AA739" s="37" t="s">
        <v>585</v>
      </c>
      <c r="AB739" s="30">
        <v>15000</v>
      </c>
      <c r="AC739" s="30">
        <v>15000</v>
      </c>
      <c r="AD739" s="31">
        <v>0</v>
      </c>
      <c r="AE739" s="30">
        <v>15000</v>
      </c>
      <c r="AF739" s="30">
        <v>15000</v>
      </c>
      <c r="AG739" s="32">
        <v>0</v>
      </c>
      <c r="AH739" s="30">
        <v>15000</v>
      </c>
      <c r="AI739" s="10" t="s">
        <v>573</v>
      </c>
      <c r="AJ739" s="30">
        <v>0</v>
      </c>
      <c r="AK739" s="30">
        <v>5000</v>
      </c>
      <c r="AL739" s="30">
        <v>5000</v>
      </c>
      <c r="AM739" s="30">
        <v>5000</v>
      </c>
      <c r="AN739" s="30">
        <v>0</v>
      </c>
      <c r="AO739" s="30">
        <v>0</v>
      </c>
      <c r="AP739" s="30">
        <v>0</v>
      </c>
      <c r="AQ739" s="30">
        <v>0</v>
      </c>
      <c r="AR739" s="30">
        <v>0</v>
      </c>
      <c r="AS739" s="30">
        <v>0</v>
      </c>
      <c r="AT739" s="30">
        <v>0</v>
      </c>
      <c r="AU739" s="121">
        <v>0</v>
      </c>
      <c r="AV739" s="129" t="s">
        <v>784</v>
      </c>
      <c r="AW739" s="129" t="s">
        <v>796</v>
      </c>
      <c r="AX739" s="129" t="s">
        <v>797</v>
      </c>
    </row>
    <row r="740" spans="1:50" ht="24" x14ac:dyDescent="0.25">
      <c r="A740" s="120">
        <v>46056</v>
      </c>
      <c r="B740" s="28" t="s">
        <v>565</v>
      </c>
      <c r="C740" s="25" t="s">
        <v>427</v>
      </c>
      <c r="D740" s="25" t="s">
        <v>430</v>
      </c>
      <c r="E740" s="25" t="s">
        <v>423</v>
      </c>
      <c r="F740" s="29" t="s">
        <v>243</v>
      </c>
      <c r="G740" s="29" t="s">
        <v>19</v>
      </c>
      <c r="H740" s="29" t="s">
        <v>178</v>
      </c>
      <c r="I740" s="29" t="s">
        <v>269</v>
      </c>
      <c r="J740" s="29" t="s">
        <v>868</v>
      </c>
      <c r="K740" s="25" t="s">
        <v>244</v>
      </c>
      <c r="L740" s="25" t="s">
        <v>2011</v>
      </c>
      <c r="M740" s="25" t="s">
        <v>6458</v>
      </c>
      <c r="N740" s="25" t="s">
        <v>1769</v>
      </c>
      <c r="O740" s="25">
        <v>10718375725</v>
      </c>
      <c r="P740" s="25" t="s">
        <v>6459</v>
      </c>
      <c r="Q740" s="28" t="s">
        <v>0</v>
      </c>
      <c r="R740" s="29" t="s">
        <v>2012</v>
      </c>
      <c r="S740" s="27" t="s">
        <v>2013</v>
      </c>
      <c r="T740" s="27" t="s">
        <v>2014</v>
      </c>
      <c r="U740" s="28" t="s">
        <v>245</v>
      </c>
      <c r="V740" s="26" t="s">
        <v>244</v>
      </c>
      <c r="W740" s="26" t="s">
        <v>553</v>
      </c>
      <c r="X740" s="26" t="s">
        <v>411</v>
      </c>
      <c r="Y740" s="37" t="s">
        <v>28</v>
      </c>
      <c r="Z740" s="37" t="s">
        <v>178</v>
      </c>
      <c r="AA740" s="37" t="s">
        <v>177</v>
      </c>
      <c r="AB740" s="30">
        <v>5100</v>
      </c>
      <c r="AC740" s="30">
        <v>5100</v>
      </c>
      <c r="AD740" s="31">
        <v>0</v>
      </c>
      <c r="AE740" s="30">
        <v>5100</v>
      </c>
      <c r="AF740" s="30">
        <v>5100</v>
      </c>
      <c r="AG740" s="32">
        <v>0</v>
      </c>
      <c r="AH740" s="30">
        <v>5100</v>
      </c>
      <c r="AI740" s="10" t="s">
        <v>573</v>
      </c>
      <c r="AJ740" s="30">
        <v>0</v>
      </c>
      <c r="AK740" s="30">
        <v>0</v>
      </c>
      <c r="AL740" s="30">
        <v>1700</v>
      </c>
      <c r="AM740" s="30">
        <v>1700</v>
      </c>
      <c r="AN740" s="30">
        <v>1700</v>
      </c>
      <c r="AO740" s="30">
        <v>0</v>
      </c>
      <c r="AP740" s="30">
        <v>0</v>
      </c>
      <c r="AQ740" s="30">
        <v>0</v>
      </c>
      <c r="AR740" s="30">
        <v>0</v>
      </c>
      <c r="AS740" s="30">
        <v>0</v>
      </c>
      <c r="AT740" s="30">
        <v>0</v>
      </c>
      <c r="AU740" s="121">
        <v>0</v>
      </c>
      <c r="AV740" s="129" t="s">
        <v>784</v>
      </c>
      <c r="AW740" s="129" t="s">
        <v>796</v>
      </c>
      <c r="AX740" s="129" t="s">
        <v>1256</v>
      </c>
    </row>
    <row r="741" spans="1:50" ht="24" x14ac:dyDescent="0.25">
      <c r="A741" s="120">
        <v>46056</v>
      </c>
      <c r="B741" s="28" t="s">
        <v>565</v>
      </c>
      <c r="C741" s="25" t="s">
        <v>427</v>
      </c>
      <c r="D741" s="25" t="s">
        <v>456</v>
      </c>
      <c r="E741" s="25" t="s">
        <v>423</v>
      </c>
      <c r="F741" s="29" t="s">
        <v>287</v>
      </c>
      <c r="G741" s="29" t="s">
        <v>21</v>
      </c>
      <c r="H741" s="29" t="s">
        <v>422</v>
      </c>
      <c r="I741" s="29" t="s">
        <v>579</v>
      </c>
      <c r="J741" s="29" t="s">
        <v>777</v>
      </c>
      <c r="K741" s="25" t="s">
        <v>456</v>
      </c>
      <c r="L741" s="25" t="s">
        <v>2015</v>
      </c>
      <c r="M741" s="25" t="s">
        <v>6460</v>
      </c>
      <c r="N741" s="25" t="s">
        <v>1769</v>
      </c>
      <c r="O741" s="25">
        <v>10740606595</v>
      </c>
      <c r="P741" s="25" t="s">
        <v>6461</v>
      </c>
      <c r="Q741" s="28" t="s">
        <v>0</v>
      </c>
      <c r="R741" s="29" t="s">
        <v>1768</v>
      </c>
      <c r="S741" s="27" t="s">
        <v>2016</v>
      </c>
      <c r="T741" s="27" t="s">
        <v>2017</v>
      </c>
      <c r="U741" s="28" t="s">
        <v>323</v>
      </c>
      <c r="V741" s="26" t="s">
        <v>456</v>
      </c>
      <c r="W741" s="26" t="s">
        <v>672</v>
      </c>
      <c r="X741" s="26" t="s">
        <v>411</v>
      </c>
      <c r="Y741" s="37" t="s">
        <v>200</v>
      </c>
      <c r="Z741" s="37" t="s">
        <v>586</v>
      </c>
      <c r="AA741" s="37" t="s">
        <v>585</v>
      </c>
      <c r="AB741" s="30">
        <v>16500</v>
      </c>
      <c r="AC741" s="30">
        <v>16500</v>
      </c>
      <c r="AD741" s="31">
        <v>0</v>
      </c>
      <c r="AE741" s="30">
        <v>16500</v>
      </c>
      <c r="AF741" s="30">
        <v>16500</v>
      </c>
      <c r="AG741" s="32">
        <v>0</v>
      </c>
      <c r="AH741" s="30">
        <v>16500</v>
      </c>
      <c r="AI741" s="10" t="s">
        <v>573</v>
      </c>
      <c r="AJ741" s="30">
        <v>0</v>
      </c>
      <c r="AK741" s="30">
        <v>5500</v>
      </c>
      <c r="AL741" s="30">
        <v>5500</v>
      </c>
      <c r="AM741" s="30">
        <v>5500</v>
      </c>
      <c r="AN741" s="30">
        <v>0</v>
      </c>
      <c r="AO741" s="30">
        <v>0</v>
      </c>
      <c r="AP741" s="30">
        <v>0</v>
      </c>
      <c r="AQ741" s="30">
        <v>0</v>
      </c>
      <c r="AR741" s="30">
        <v>0</v>
      </c>
      <c r="AS741" s="30">
        <v>0</v>
      </c>
      <c r="AT741" s="30">
        <v>0</v>
      </c>
      <c r="AU741" s="121">
        <v>0</v>
      </c>
      <c r="AV741" s="129" t="s">
        <v>784</v>
      </c>
      <c r="AW741" s="129" t="s">
        <v>796</v>
      </c>
      <c r="AX741" s="129" t="s">
        <v>797</v>
      </c>
    </row>
    <row r="742" spans="1:50" ht="24" x14ac:dyDescent="0.25">
      <c r="A742" s="120">
        <v>46056</v>
      </c>
      <c r="B742" s="28" t="s">
        <v>565</v>
      </c>
      <c r="C742" s="25" t="s">
        <v>427</v>
      </c>
      <c r="D742" s="25" t="s">
        <v>430</v>
      </c>
      <c r="E742" s="25" t="s">
        <v>423</v>
      </c>
      <c r="F742" s="29" t="s">
        <v>243</v>
      </c>
      <c r="G742" s="29" t="s">
        <v>19</v>
      </c>
      <c r="H742" s="29" t="s">
        <v>422</v>
      </c>
      <c r="I742" s="29" t="s">
        <v>579</v>
      </c>
      <c r="J742" s="29" t="s">
        <v>777</v>
      </c>
      <c r="K742" s="25" t="s">
        <v>430</v>
      </c>
      <c r="L742" s="25" t="s">
        <v>2012</v>
      </c>
      <c r="M742" s="25" t="s">
        <v>6462</v>
      </c>
      <c r="N742" s="25" t="s">
        <v>1769</v>
      </c>
      <c r="O742" s="25">
        <v>10724517345</v>
      </c>
      <c r="P742" s="25" t="s">
        <v>6463</v>
      </c>
      <c r="Q742" s="28" t="s">
        <v>0</v>
      </c>
      <c r="R742" s="29" t="s">
        <v>2018</v>
      </c>
      <c r="S742" s="27" t="s">
        <v>2019</v>
      </c>
      <c r="T742" s="27" t="s">
        <v>2020</v>
      </c>
      <c r="U742" s="28" t="s">
        <v>270</v>
      </c>
      <c r="V742" s="26" t="s">
        <v>430</v>
      </c>
      <c r="W742" s="26" t="s">
        <v>593</v>
      </c>
      <c r="X742" s="26" t="s">
        <v>411</v>
      </c>
      <c r="Y742" s="37" t="s">
        <v>200</v>
      </c>
      <c r="Z742" s="37" t="s">
        <v>586</v>
      </c>
      <c r="AA742" s="37" t="s">
        <v>585</v>
      </c>
      <c r="AB742" s="30">
        <v>12000</v>
      </c>
      <c r="AC742" s="30">
        <v>12000</v>
      </c>
      <c r="AD742" s="31">
        <v>0</v>
      </c>
      <c r="AE742" s="30">
        <v>12000</v>
      </c>
      <c r="AF742" s="30">
        <v>12000</v>
      </c>
      <c r="AG742" s="32">
        <v>0</v>
      </c>
      <c r="AH742" s="30">
        <v>12000</v>
      </c>
      <c r="AI742" s="10" t="s">
        <v>573</v>
      </c>
      <c r="AJ742" s="30">
        <v>0</v>
      </c>
      <c r="AK742" s="30">
        <v>4000</v>
      </c>
      <c r="AL742" s="30">
        <v>4000</v>
      </c>
      <c r="AM742" s="30">
        <v>4000</v>
      </c>
      <c r="AN742" s="30">
        <v>0</v>
      </c>
      <c r="AO742" s="30">
        <v>0</v>
      </c>
      <c r="AP742" s="30">
        <v>0</v>
      </c>
      <c r="AQ742" s="30">
        <v>0</v>
      </c>
      <c r="AR742" s="30">
        <v>0</v>
      </c>
      <c r="AS742" s="30">
        <v>0</v>
      </c>
      <c r="AT742" s="30">
        <v>0</v>
      </c>
      <c r="AU742" s="121">
        <v>0</v>
      </c>
      <c r="AV742" s="129" t="s">
        <v>784</v>
      </c>
      <c r="AW742" s="129" t="s">
        <v>796</v>
      </c>
      <c r="AX742" s="129" t="s">
        <v>797</v>
      </c>
    </row>
    <row r="743" spans="1:50" ht="24" x14ac:dyDescent="0.25">
      <c r="A743" s="120">
        <v>46056</v>
      </c>
      <c r="B743" s="28" t="s">
        <v>565</v>
      </c>
      <c r="C743" s="25" t="s">
        <v>427</v>
      </c>
      <c r="D743" s="25" t="s">
        <v>455</v>
      </c>
      <c r="E743" s="25" t="s">
        <v>423</v>
      </c>
      <c r="F743" s="29" t="s">
        <v>243</v>
      </c>
      <c r="G743" s="29" t="s">
        <v>19</v>
      </c>
      <c r="H743" s="29" t="s">
        <v>422</v>
      </c>
      <c r="I743" s="29" t="s">
        <v>579</v>
      </c>
      <c r="J743" s="29" t="s">
        <v>777</v>
      </c>
      <c r="K743" s="25" t="s">
        <v>455</v>
      </c>
      <c r="L743" s="25" t="s">
        <v>2018</v>
      </c>
      <c r="M743" s="25" t="s">
        <v>6464</v>
      </c>
      <c r="N743" s="25" t="s">
        <v>1769</v>
      </c>
      <c r="O743" s="25">
        <v>10442846931</v>
      </c>
      <c r="P743" s="25" t="s">
        <v>6465</v>
      </c>
      <c r="Q743" s="28" t="s">
        <v>0</v>
      </c>
      <c r="R743" s="29" t="s">
        <v>1966</v>
      </c>
      <c r="S743" s="27" t="s">
        <v>2021</v>
      </c>
      <c r="T743" s="27" t="s">
        <v>2022</v>
      </c>
      <c r="U743" s="28" t="s">
        <v>275</v>
      </c>
      <c r="V743" s="26" t="s">
        <v>455</v>
      </c>
      <c r="W743" s="26" t="s">
        <v>611</v>
      </c>
      <c r="X743" s="26" t="s">
        <v>411</v>
      </c>
      <c r="Y743" s="37" t="s">
        <v>200</v>
      </c>
      <c r="Z743" s="37" t="s">
        <v>586</v>
      </c>
      <c r="AA743" s="37" t="s">
        <v>585</v>
      </c>
      <c r="AB743" s="30">
        <v>14000</v>
      </c>
      <c r="AC743" s="30">
        <v>14000</v>
      </c>
      <c r="AD743" s="31">
        <v>0</v>
      </c>
      <c r="AE743" s="30">
        <v>14000</v>
      </c>
      <c r="AF743" s="30">
        <v>14000</v>
      </c>
      <c r="AG743" s="32">
        <v>0</v>
      </c>
      <c r="AH743" s="30">
        <v>14000</v>
      </c>
      <c r="AI743" s="10" t="s">
        <v>573</v>
      </c>
      <c r="AJ743" s="30">
        <v>0</v>
      </c>
      <c r="AK743" s="30">
        <v>7000</v>
      </c>
      <c r="AL743" s="30">
        <v>7000</v>
      </c>
      <c r="AM743" s="30">
        <v>0</v>
      </c>
      <c r="AN743" s="30">
        <v>0</v>
      </c>
      <c r="AO743" s="30">
        <v>0</v>
      </c>
      <c r="AP743" s="30">
        <v>0</v>
      </c>
      <c r="AQ743" s="30">
        <v>0</v>
      </c>
      <c r="AR743" s="30">
        <v>0</v>
      </c>
      <c r="AS743" s="30">
        <v>0</v>
      </c>
      <c r="AT743" s="30">
        <v>0</v>
      </c>
      <c r="AU743" s="121">
        <v>0</v>
      </c>
      <c r="AV743" s="129" t="s">
        <v>784</v>
      </c>
      <c r="AW743" s="129" t="s">
        <v>796</v>
      </c>
      <c r="AX743" s="129" t="s">
        <v>797</v>
      </c>
    </row>
    <row r="744" spans="1:50" ht="24" x14ac:dyDescent="0.25">
      <c r="A744" s="120">
        <v>46056</v>
      </c>
      <c r="B744" s="28" t="s">
        <v>565</v>
      </c>
      <c r="C744" s="25" t="s">
        <v>427</v>
      </c>
      <c r="D744" s="25" t="s">
        <v>456</v>
      </c>
      <c r="E744" s="25" t="s">
        <v>423</v>
      </c>
      <c r="F744" s="29" t="s">
        <v>287</v>
      </c>
      <c r="G744" s="29" t="s">
        <v>21</v>
      </c>
      <c r="H744" s="29" t="s">
        <v>422</v>
      </c>
      <c r="I744" s="29" t="s">
        <v>579</v>
      </c>
      <c r="J744" s="29" t="s">
        <v>777</v>
      </c>
      <c r="K744" s="25" t="s">
        <v>456</v>
      </c>
      <c r="L744" s="25" t="s">
        <v>2023</v>
      </c>
      <c r="M744" s="25" t="s">
        <v>6466</v>
      </c>
      <c r="N744" s="25" t="s">
        <v>1769</v>
      </c>
      <c r="O744" s="25">
        <v>10096408124</v>
      </c>
      <c r="P744" s="25" t="s">
        <v>6467</v>
      </c>
      <c r="Q744" s="28" t="s">
        <v>0</v>
      </c>
      <c r="R744" s="29" t="s">
        <v>1976</v>
      </c>
      <c r="S744" s="27" t="s">
        <v>2024</v>
      </c>
      <c r="T744" s="27" t="s">
        <v>2025</v>
      </c>
      <c r="U744" s="28" t="s">
        <v>323</v>
      </c>
      <c r="V744" s="26" t="s">
        <v>456</v>
      </c>
      <c r="W744" s="26" t="s">
        <v>672</v>
      </c>
      <c r="X744" s="26" t="s">
        <v>411</v>
      </c>
      <c r="Y744" s="37" t="s">
        <v>200</v>
      </c>
      <c r="Z744" s="37" t="s">
        <v>586</v>
      </c>
      <c r="AA744" s="37" t="s">
        <v>585</v>
      </c>
      <c r="AB744" s="30">
        <v>21000</v>
      </c>
      <c r="AC744" s="30">
        <v>21000</v>
      </c>
      <c r="AD744" s="31">
        <v>0</v>
      </c>
      <c r="AE744" s="30">
        <v>21000</v>
      </c>
      <c r="AF744" s="30">
        <v>21000</v>
      </c>
      <c r="AG744" s="32">
        <v>0</v>
      </c>
      <c r="AH744" s="30">
        <v>21000</v>
      </c>
      <c r="AI744" s="10" t="s">
        <v>573</v>
      </c>
      <c r="AJ744" s="30">
        <v>0</v>
      </c>
      <c r="AK744" s="30">
        <v>7000</v>
      </c>
      <c r="AL744" s="30">
        <v>7000</v>
      </c>
      <c r="AM744" s="30">
        <v>7000</v>
      </c>
      <c r="AN744" s="30">
        <v>0</v>
      </c>
      <c r="AO744" s="30">
        <v>0</v>
      </c>
      <c r="AP744" s="30">
        <v>0</v>
      </c>
      <c r="AQ744" s="30">
        <v>0</v>
      </c>
      <c r="AR744" s="30">
        <v>0</v>
      </c>
      <c r="AS744" s="30">
        <v>0</v>
      </c>
      <c r="AT744" s="30">
        <v>0</v>
      </c>
      <c r="AU744" s="121">
        <v>0</v>
      </c>
      <c r="AV744" s="129" t="s">
        <v>784</v>
      </c>
      <c r="AW744" s="129" t="s">
        <v>796</v>
      </c>
      <c r="AX744" s="129" t="s">
        <v>797</v>
      </c>
    </row>
    <row r="745" spans="1:50" ht="24" x14ac:dyDescent="0.25">
      <c r="A745" s="120">
        <v>46056</v>
      </c>
      <c r="B745" s="28" t="s">
        <v>565</v>
      </c>
      <c r="C745" s="25" t="s">
        <v>427</v>
      </c>
      <c r="D745" s="25" t="s">
        <v>456</v>
      </c>
      <c r="E745" s="25" t="s">
        <v>423</v>
      </c>
      <c r="F745" s="29" t="s">
        <v>287</v>
      </c>
      <c r="G745" s="29" t="s">
        <v>21</v>
      </c>
      <c r="H745" s="29" t="s">
        <v>422</v>
      </c>
      <c r="I745" s="29" t="s">
        <v>579</v>
      </c>
      <c r="J745" s="29" t="s">
        <v>777</v>
      </c>
      <c r="K745" s="25" t="s">
        <v>456</v>
      </c>
      <c r="L745" s="25" t="s">
        <v>2026</v>
      </c>
      <c r="M745" s="25" t="s">
        <v>6468</v>
      </c>
      <c r="N745" s="25" t="s">
        <v>1769</v>
      </c>
      <c r="O745" s="25">
        <v>10725497135</v>
      </c>
      <c r="P745" s="25" t="s">
        <v>6469</v>
      </c>
      <c r="Q745" s="28" t="s">
        <v>0</v>
      </c>
      <c r="R745" s="29" t="s">
        <v>1994</v>
      </c>
      <c r="S745" s="27" t="s">
        <v>2027</v>
      </c>
      <c r="T745" s="27" t="s">
        <v>2028</v>
      </c>
      <c r="U745" s="28" t="s">
        <v>323</v>
      </c>
      <c r="V745" s="26" t="s">
        <v>456</v>
      </c>
      <c r="W745" s="26" t="s">
        <v>672</v>
      </c>
      <c r="X745" s="26" t="s">
        <v>411</v>
      </c>
      <c r="Y745" s="37" t="s">
        <v>200</v>
      </c>
      <c r="Z745" s="37" t="s">
        <v>586</v>
      </c>
      <c r="AA745" s="37" t="s">
        <v>585</v>
      </c>
      <c r="AB745" s="30">
        <v>21000</v>
      </c>
      <c r="AC745" s="30">
        <v>21000</v>
      </c>
      <c r="AD745" s="31">
        <v>0</v>
      </c>
      <c r="AE745" s="30">
        <v>21000</v>
      </c>
      <c r="AF745" s="30">
        <v>21000</v>
      </c>
      <c r="AG745" s="32">
        <v>0</v>
      </c>
      <c r="AH745" s="30">
        <v>21000</v>
      </c>
      <c r="AI745" s="10" t="s">
        <v>573</v>
      </c>
      <c r="AJ745" s="30">
        <v>0</v>
      </c>
      <c r="AK745" s="30">
        <v>7000</v>
      </c>
      <c r="AL745" s="30">
        <v>7000</v>
      </c>
      <c r="AM745" s="30">
        <v>7000</v>
      </c>
      <c r="AN745" s="30">
        <v>0</v>
      </c>
      <c r="AO745" s="30">
        <v>0</v>
      </c>
      <c r="AP745" s="30">
        <v>0</v>
      </c>
      <c r="AQ745" s="30">
        <v>0</v>
      </c>
      <c r="AR745" s="30">
        <v>0</v>
      </c>
      <c r="AS745" s="30">
        <v>0</v>
      </c>
      <c r="AT745" s="30">
        <v>0</v>
      </c>
      <c r="AU745" s="121">
        <v>0</v>
      </c>
      <c r="AV745" s="129" t="s">
        <v>784</v>
      </c>
      <c r="AW745" s="129" t="s">
        <v>796</v>
      </c>
      <c r="AX745" s="129" t="s">
        <v>797</v>
      </c>
    </row>
    <row r="746" spans="1:50" ht="24" x14ac:dyDescent="0.25">
      <c r="A746" s="120">
        <v>46057</v>
      </c>
      <c r="B746" s="28" t="s">
        <v>565</v>
      </c>
      <c r="C746" s="25" t="s">
        <v>427</v>
      </c>
      <c r="D746" s="25" t="s">
        <v>430</v>
      </c>
      <c r="E746" s="25" t="s">
        <v>423</v>
      </c>
      <c r="F746" s="29" t="s">
        <v>243</v>
      </c>
      <c r="G746" s="29" t="s">
        <v>19</v>
      </c>
      <c r="H746" s="29" t="s">
        <v>422</v>
      </c>
      <c r="I746" s="29" t="s">
        <v>579</v>
      </c>
      <c r="J746" s="29" t="s">
        <v>777</v>
      </c>
      <c r="K746" s="25" t="s">
        <v>430</v>
      </c>
      <c r="L746" s="25" t="s">
        <v>2029</v>
      </c>
      <c r="M746" s="25" t="s">
        <v>6470</v>
      </c>
      <c r="N746" s="25" t="s">
        <v>1769</v>
      </c>
      <c r="O746" s="25">
        <v>10762993827</v>
      </c>
      <c r="P746" s="25" t="s">
        <v>6471</v>
      </c>
      <c r="Q746" s="28" t="s">
        <v>0</v>
      </c>
      <c r="R746" s="29" t="s">
        <v>2015</v>
      </c>
      <c r="S746" s="27" t="s">
        <v>2030</v>
      </c>
      <c r="T746" s="27" t="s">
        <v>2031</v>
      </c>
      <c r="U746" s="28" t="s">
        <v>270</v>
      </c>
      <c r="V746" s="26" t="s">
        <v>430</v>
      </c>
      <c r="W746" s="26" t="s">
        <v>593</v>
      </c>
      <c r="X746" s="26" t="s">
        <v>411</v>
      </c>
      <c r="Y746" s="37" t="s">
        <v>200</v>
      </c>
      <c r="Z746" s="37" t="s">
        <v>586</v>
      </c>
      <c r="AA746" s="37" t="s">
        <v>585</v>
      </c>
      <c r="AB746" s="30">
        <v>19500</v>
      </c>
      <c r="AC746" s="30">
        <v>19500</v>
      </c>
      <c r="AD746" s="31">
        <v>0</v>
      </c>
      <c r="AE746" s="30">
        <v>19500</v>
      </c>
      <c r="AF746" s="30">
        <v>19500</v>
      </c>
      <c r="AG746" s="32">
        <v>0</v>
      </c>
      <c r="AH746" s="30">
        <v>19500</v>
      </c>
      <c r="AI746" s="10" t="s">
        <v>573</v>
      </c>
      <c r="AJ746" s="30">
        <v>0</v>
      </c>
      <c r="AK746" s="30">
        <v>6500</v>
      </c>
      <c r="AL746" s="30">
        <v>6500</v>
      </c>
      <c r="AM746" s="30">
        <v>6500</v>
      </c>
      <c r="AN746" s="30">
        <v>0</v>
      </c>
      <c r="AO746" s="30">
        <v>0</v>
      </c>
      <c r="AP746" s="30">
        <v>0</v>
      </c>
      <c r="AQ746" s="30">
        <v>0</v>
      </c>
      <c r="AR746" s="30">
        <v>0</v>
      </c>
      <c r="AS746" s="30">
        <v>0</v>
      </c>
      <c r="AT746" s="30">
        <v>0</v>
      </c>
      <c r="AU746" s="121">
        <v>0</v>
      </c>
      <c r="AV746" s="129" t="s">
        <v>784</v>
      </c>
      <c r="AW746" s="129" t="s">
        <v>796</v>
      </c>
      <c r="AX746" s="129" t="s">
        <v>797</v>
      </c>
    </row>
    <row r="747" spans="1:50" ht="24" x14ac:dyDescent="0.25">
      <c r="A747" s="120">
        <v>46057</v>
      </c>
      <c r="B747" s="28" t="s">
        <v>565</v>
      </c>
      <c r="C747" s="25" t="s">
        <v>427</v>
      </c>
      <c r="D747" s="25" t="s">
        <v>498</v>
      </c>
      <c r="E747" s="25" t="s">
        <v>423</v>
      </c>
      <c r="F747" s="29" t="s">
        <v>287</v>
      </c>
      <c r="G747" s="29" t="s">
        <v>21</v>
      </c>
      <c r="H747" s="29" t="s">
        <v>422</v>
      </c>
      <c r="I747" s="29" t="s">
        <v>579</v>
      </c>
      <c r="J747" s="29" t="s">
        <v>868</v>
      </c>
      <c r="K747" s="25" t="s">
        <v>264</v>
      </c>
      <c r="L747" s="25" t="s">
        <v>2032</v>
      </c>
      <c r="M747" s="25" t="s">
        <v>6472</v>
      </c>
      <c r="N747" s="25" t="s">
        <v>6473</v>
      </c>
      <c r="O747" s="25">
        <v>10410214283</v>
      </c>
      <c r="P747" s="25" t="s">
        <v>6474</v>
      </c>
      <c r="Q747" s="28" t="s">
        <v>0</v>
      </c>
      <c r="R747" s="29" t="s">
        <v>2023</v>
      </c>
      <c r="S747" s="27" t="s">
        <v>2033</v>
      </c>
      <c r="T747" s="27" t="s">
        <v>2034</v>
      </c>
      <c r="U747" s="28" t="s">
        <v>319</v>
      </c>
      <c r="V747" s="26" t="s">
        <v>264</v>
      </c>
      <c r="W747" s="26" t="s">
        <v>668</v>
      </c>
      <c r="X747" s="26" t="s">
        <v>411</v>
      </c>
      <c r="Y747" s="37" t="s">
        <v>200</v>
      </c>
      <c r="Z747" s="37" t="s">
        <v>586</v>
      </c>
      <c r="AA747" s="37" t="s">
        <v>585</v>
      </c>
      <c r="AB747" s="30">
        <v>4500</v>
      </c>
      <c r="AC747" s="30">
        <v>4500</v>
      </c>
      <c r="AD747" s="31">
        <v>0</v>
      </c>
      <c r="AE747" s="30">
        <v>4500</v>
      </c>
      <c r="AF747" s="30">
        <v>4500</v>
      </c>
      <c r="AG747" s="32">
        <v>0</v>
      </c>
      <c r="AH747" s="30">
        <v>4500</v>
      </c>
      <c r="AI747" s="10" t="s">
        <v>573</v>
      </c>
      <c r="AJ747" s="30">
        <v>0</v>
      </c>
      <c r="AK747" s="30">
        <v>0</v>
      </c>
      <c r="AL747" s="30">
        <v>4500</v>
      </c>
      <c r="AM747" s="30">
        <v>0</v>
      </c>
      <c r="AN747" s="30">
        <v>0</v>
      </c>
      <c r="AO747" s="30">
        <v>0</v>
      </c>
      <c r="AP747" s="30">
        <v>0</v>
      </c>
      <c r="AQ747" s="30">
        <v>0</v>
      </c>
      <c r="AR747" s="30">
        <v>0</v>
      </c>
      <c r="AS747" s="30">
        <v>0</v>
      </c>
      <c r="AT747" s="30">
        <v>0</v>
      </c>
      <c r="AU747" s="121">
        <v>0</v>
      </c>
      <c r="AV747" s="129" t="s">
        <v>784</v>
      </c>
      <c r="AW747" s="129" t="s">
        <v>796</v>
      </c>
      <c r="AX747" s="129" t="s">
        <v>2035</v>
      </c>
    </row>
    <row r="748" spans="1:50" ht="24" x14ac:dyDescent="0.25">
      <c r="A748" s="120">
        <v>46057</v>
      </c>
      <c r="B748" s="28" t="s">
        <v>565</v>
      </c>
      <c r="C748" s="25" t="s">
        <v>427</v>
      </c>
      <c r="D748" s="25" t="s">
        <v>430</v>
      </c>
      <c r="E748" s="25" t="s">
        <v>423</v>
      </c>
      <c r="F748" s="29" t="s">
        <v>243</v>
      </c>
      <c r="G748" s="29" t="s">
        <v>19</v>
      </c>
      <c r="H748" s="29" t="s">
        <v>422</v>
      </c>
      <c r="I748" s="29" t="s">
        <v>579</v>
      </c>
      <c r="J748" s="29" t="s">
        <v>777</v>
      </c>
      <c r="K748" s="25" t="s">
        <v>430</v>
      </c>
      <c r="L748" s="25" t="s">
        <v>2036</v>
      </c>
      <c r="M748" s="25" t="s">
        <v>6475</v>
      </c>
      <c r="N748" s="25" t="s">
        <v>1769</v>
      </c>
      <c r="O748" s="25">
        <v>10454951447</v>
      </c>
      <c r="P748" s="25" t="s">
        <v>6476</v>
      </c>
      <c r="Q748" s="28" t="s">
        <v>0</v>
      </c>
      <c r="R748" s="29" t="s">
        <v>2026</v>
      </c>
      <c r="S748" s="27" t="s">
        <v>2037</v>
      </c>
      <c r="T748" s="27" t="s">
        <v>2038</v>
      </c>
      <c r="U748" s="28" t="s">
        <v>270</v>
      </c>
      <c r="V748" s="26" t="s">
        <v>430</v>
      </c>
      <c r="W748" s="26" t="s">
        <v>593</v>
      </c>
      <c r="X748" s="26" t="s">
        <v>411</v>
      </c>
      <c r="Y748" s="37" t="s">
        <v>200</v>
      </c>
      <c r="Z748" s="37" t="s">
        <v>586</v>
      </c>
      <c r="AA748" s="37" t="s">
        <v>585</v>
      </c>
      <c r="AB748" s="30">
        <v>19500</v>
      </c>
      <c r="AC748" s="30">
        <v>19500</v>
      </c>
      <c r="AD748" s="31">
        <v>0</v>
      </c>
      <c r="AE748" s="30">
        <v>19500</v>
      </c>
      <c r="AF748" s="30">
        <v>19500</v>
      </c>
      <c r="AG748" s="32">
        <v>0</v>
      </c>
      <c r="AH748" s="30">
        <v>19500</v>
      </c>
      <c r="AI748" s="10" t="s">
        <v>573</v>
      </c>
      <c r="AJ748" s="30">
        <v>0</v>
      </c>
      <c r="AK748" s="30">
        <v>0</v>
      </c>
      <c r="AL748" s="30">
        <v>6500</v>
      </c>
      <c r="AM748" s="30">
        <v>13000</v>
      </c>
      <c r="AN748" s="30">
        <v>0</v>
      </c>
      <c r="AO748" s="30">
        <v>0</v>
      </c>
      <c r="AP748" s="30">
        <v>0</v>
      </c>
      <c r="AQ748" s="30">
        <v>0</v>
      </c>
      <c r="AR748" s="30">
        <v>0</v>
      </c>
      <c r="AS748" s="30">
        <v>0</v>
      </c>
      <c r="AT748" s="30">
        <v>0</v>
      </c>
      <c r="AU748" s="121">
        <v>0</v>
      </c>
      <c r="AV748" s="129" t="s">
        <v>784</v>
      </c>
      <c r="AW748" s="129" t="s">
        <v>796</v>
      </c>
      <c r="AX748" s="129" t="s">
        <v>797</v>
      </c>
    </row>
    <row r="749" spans="1:50" ht="24" x14ac:dyDescent="0.25">
      <c r="A749" s="120">
        <v>46057</v>
      </c>
      <c r="B749" s="28" t="s">
        <v>565</v>
      </c>
      <c r="C749" s="25" t="s">
        <v>427</v>
      </c>
      <c r="D749" s="25" t="s">
        <v>430</v>
      </c>
      <c r="E749" s="25" t="s">
        <v>423</v>
      </c>
      <c r="F749" s="29" t="s">
        <v>243</v>
      </c>
      <c r="G749" s="29" t="s">
        <v>19</v>
      </c>
      <c r="H749" s="29" t="s">
        <v>178</v>
      </c>
      <c r="I749" s="29" t="s">
        <v>269</v>
      </c>
      <c r="J749" s="29" t="s">
        <v>868</v>
      </c>
      <c r="K749" s="25" t="s">
        <v>256</v>
      </c>
      <c r="L749" s="25" t="s">
        <v>2039</v>
      </c>
      <c r="M749" s="25" t="s">
        <v>6477</v>
      </c>
      <c r="N749" s="25" t="s">
        <v>6473</v>
      </c>
      <c r="O749" s="25">
        <v>10801832372</v>
      </c>
      <c r="P749" s="25" t="s">
        <v>6478</v>
      </c>
      <c r="Q749" s="28" t="s">
        <v>0</v>
      </c>
      <c r="R749" s="29" t="s">
        <v>2004</v>
      </c>
      <c r="S749" s="27" t="s">
        <v>2040</v>
      </c>
      <c r="T749" s="27" t="s">
        <v>2041</v>
      </c>
      <c r="U749" s="28" t="s">
        <v>257</v>
      </c>
      <c r="V749" s="26" t="s">
        <v>256</v>
      </c>
      <c r="W749" s="26" t="s">
        <v>559</v>
      </c>
      <c r="X749" s="26" t="s">
        <v>411</v>
      </c>
      <c r="Y749" s="37" t="s">
        <v>28</v>
      </c>
      <c r="Z749" s="37" t="s">
        <v>178</v>
      </c>
      <c r="AA749" s="37" t="s">
        <v>177</v>
      </c>
      <c r="AB749" s="30">
        <v>5100</v>
      </c>
      <c r="AC749" s="30">
        <v>5100</v>
      </c>
      <c r="AD749" s="31">
        <v>0</v>
      </c>
      <c r="AE749" s="30">
        <v>5100</v>
      </c>
      <c r="AF749" s="30">
        <v>5100</v>
      </c>
      <c r="AG749" s="32">
        <v>0</v>
      </c>
      <c r="AH749" s="30">
        <v>5100</v>
      </c>
      <c r="AI749" s="10" t="s">
        <v>573</v>
      </c>
      <c r="AJ749" s="30">
        <v>0</v>
      </c>
      <c r="AK749" s="30">
        <v>0</v>
      </c>
      <c r="AL749" s="30">
        <v>1700</v>
      </c>
      <c r="AM749" s="30">
        <v>1700</v>
      </c>
      <c r="AN749" s="30">
        <v>1700</v>
      </c>
      <c r="AO749" s="30">
        <v>0</v>
      </c>
      <c r="AP749" s="30">
        <v>0</v>
      </c>
      <c r="AQ749" s="30">
        <v>0</v>
      </c>
      <c r="AR749" s="30">
        <v>0</v>
      </c>
      <c r="AS749" s="30">
        <v>0</v>
      </c>
      <c r="AT749" s="30">
        <v>0</v>
      </c>
      <c r="AU749" s="121">
        <v>0</v>
      </c>
      <c r="AV749" s="129" t="s">
        <v>784</v>
      </c>
      <c r="AW749" s="129" t="s">
        <v>796</v>
      </c>
      <c r="AX749" s="129" t="s">
        <v>1256</v>
      </c>
    </row>
    <row r="750" spans="1:50" ht="36" x14ac:dyDescent="0.25">
      <c r="A750" s="120">
        <v>46057</v>
      </c>
      <c r="B750" s="28" t="s">
        <v>565</v>
      </c>
      <c r="C750" s="25" t="s">
        <v>427</v>
      </c>
      <c r="D750" s="25" t="s">
        <v>430</v>
      </c>
      <c r="E750" s="25" t="s">
        <v>423</v>
      </c>
      <c r="F750" s="29" t="s">
        <v>243</v>
      </c>
      <c r="G750" s="29" t="s">
        <v>19</v>
      </c>
      <c r="H750" s="29" t="s">
        <v>422</v>
      </c>
      <c r="I750" s="29" t="s">
        <v>579</v>
      </c>
      <c r="J750" s="29" t="s">
        <v>777</v>
      </c>
      <c r="K750" s="25" t="s">
        <v>430</v>
      </c>
      <c r="L750" s="25" t="s">
        <v>2042</v>
      </c>
      <c r="M750" s="25" t="s">
        <v>6479</v>
      </c>
      <c r="N750" s="25" t="s">
        <v>1769</v>
      </c>
      <c r="O750" s="25">
        <v>10719216124</v>
      </c>
      <c r="P750" s="25" t="s">
        <v>6480</v>
      </c>
      <c r="Q750" s="28" t="s">
        <v>0</v>
      </c>
      <c r="R750" s="29" t="s">
        <v>2036</v>
      </c>
      <c r="S750" s="27" t="s">
        <v>2043</v>
      </c>
      <c r="T750" s="27" t="s">
        <v>2044</v>
      </c>
      <c r="U750" s="28" t="s">
        <v>270</v>
      </c>
      <c r="V750" s="26" t="s">
        <v>430</v>
      </c>
      <c r="W750" s="26" t="s">
        <v>593</v>
      </c>
      <c r="X750" s="26" t="s">
        <v>411</v>
      </c>
      <c r="Y750" s="37" t="s">
        <v>200</v>
      </c>
      <c r="Z750" s="37" t="s">
        <v>586</v>
      </c>
      <c r="AA750" s="37" t="s">
        <v>585</v>
      </c>
      <c r="AB750" s="30">
        <v>22500</v>
      </c>
      <c r="AC750" s="30">
        <v>22500</v>
      </c>
      <c r="AD750" s="31">
        <v>0</v>
      </c>
      <c r="AE750" s="30">
        <v>22500</v>
      </c>
      <c r="AF750" s="30">
        <v>22500</v>
      </c>
      <c r="AG750" s="32">
        <v>0</v>
      </c>
      <c r="AH750" s="30">
        <v>22500</v>
      </c>
      <c r="AI750" s="10" t="s">
        <v>573</v>
      </c>
      <c r="AJ750" s="30">
        <v>0</v>
      </c>
      <c r="AK750" s="30">
        <v>0</v>
      </c>
      <c r="AL750" s="30">
        <v>15000</v>
      </c>
      <c r="AM750" s="30">
        <v>7500</v>
      </c>
      <c r="AN750" s="30">
        <v>0</v>
      </c>
      <c r="AO750" s="30">
        <v>0</v>
      </c>
      <c r="AP750" s="30">
        <v>0</v>
      </c>
      <c r="AQ750" s="30">
        <v>0</v>
      </c>
      <c r="AR750" s="30">
        <v>0</v>
      </c>
      <c r="AS750" s="30">
        <v>0</v>
      </c>
      <c r="AT750" s="30">
        <v>0</v>
      </c>
      <c r="AU750" s="121">
        <v>0</v>
      </c>
      <c r="AV750" s="129" t="s">
        <v>784</v>
      </c>
      <c r="AW750" s="129" t="s">
        <v>796</v>
      </c>
      <c r="AX750" s="129" t="s">
        <v>797</v>
      </c>
    </row>
    <row r="751" spans="1:50" ht="24" x14ac:dyDescent="0.25">
      <c r="A751" s="120">
        <v>46057</v>
      </c>
      <c r="B751" s="28" t="s">
        <v>565</v>
      </c>
      <c r="C751" s="25" t="s">
        <v>427</v>
      </c>
      <c r="D751" s="25" t="s">
        <v>430</v>
      </c>
      <c r="E751" s="25" t="s">
        <v>423</v>
      </c>
      <c r="F751" s="29" t="s">
        <v>243</v>
      </c>
      <c r="G751" s="29" t="s">
        <v>19</v>
      </c>
      <c r="H751" s="29" t="s">
        <v>581</v>
      </c>
      <c r="I751" s="29" t="s">
        <v>269</v>
      </c>
      <c r="J751" s="29" t="s">
        <v>777</v>
      </c>
      <c r="K751" s="25" t="s">
        <v>430</v>
      </c>
      <c r="L751" s="25" t="s">
        <v>2045</v>
      </c>
      <c r="M751" s="25" t="s">
        <v>6481</v>
      </c>
      <c r="N751" s="25" t="s">
        <v>1248</v>
      </c>
      <c r="O751" s="25">
        <v>20522259064</v>
      </c>
      <c r="P751" s="25" t="s">
        <v>6482</v>
      </c>
      <c r="Q751" s="28" t="s">
        <v>0</v>
      </c>
      <c r="R751" s="29" t="s">
        <v>1861</v>
      </c>
      <c r="S751" s="27" t="s">
        <v>2046</v>
      </c>
      <c r="T751" s="27" t="s">
        <v>2047</v>
      </c>
      <c r="U751" s="28" t="s">
        <v>270</v>
      </c>
      <c r="V751" s="26" t="s">
        <v>430</v>
      </c>
      <c r="W751" s="26" t="s">
        <v>593</v>
      </c>
      <c r="X751" s="26" t="s">
        <v>411</v>
      </c>
      <c r="Y751" s="37" t="s">
        <v>110</v>
      </c>
      <c r="Z751" s="37" t="s">
        <v>112</v>
      </c>
      <c r="AA751" s="37" t="s">
        <v>111</v>
      </c>
      <c r="AB751" s="30">
        <v>12700</v>
      </c>
      <c r="AC751" s="30">
        <v>12700</v>
      </c>
      <c r="AD751" s="31">
        <v>0</v>
      </c>
      <c r="AE751" s="30">
        <v>12700</v>
      </c>
      <c r="AF751" s="30">
        <v>6350</v>
      </c>
      <c r="AG751" s="32">
        <v>6350</v>
      </c>
      <c r="AH751" s="30">
        <v>6350</v>
      </c>
      <c r="AI751" s="10" t="s">
        <v>573</v>
      </c>
      <c r="AJ751" s="30">
        <v>0</v>
      </c>
      <c r="AK751" s="30">
        <v>0</v>
      </c>
      <c r="AL751" s="30">
        <v>1270</v>
      </c>
      <c r="AM751" s="30">
        <v>1270</v>
      </c>
      <c r="AN751" s="30">
        <v>1270</v>
      </c>
      <c r="AO751" s="30">
        <v>1270</v>
      </c>
      <c r="AP751" s="30">
        <v>1270</v>
      </c>
      <c r="AQ751" s="30">
        <v>0</v>
      </c>
      <c r="AR751" s="30">
        <v>0</v>
      </c>
      <c r="AS751" s="30">
        <v>0</v>
      </c>
      <c r="AT751" s="30">
        <v>0</v>
      </c>
      <c r="AU751" s="121">
        <v>0</v>
      </c>
      <c r="AV751" s="129" t="s">
        <v>784</v>
      </c>
      <c r="AW751" s="129" t="s">
        <v>785</v>
      </c>
      <c r="AX751" s="129" t="s">
        <v>527</v>
      </c>
    </row>
    <row r="752" spans="1:50" ht="24" x14ac:dyDescent="0.25">
      <c r="A752" s="120">
        <v>46057</v>
      </c>
      <c r="B752" s="28" t="s">
        <v>565</v>
      </c>
      <c r="C752" s="25" t="s">
        <v>427</v>
      </c>
      <c r="D752" s="25" t="s">
        <v>430</v>
      </c>
      <c r="E752" s="25" t="s">
        <v>423</v>
      </c>
      <c r="F752" s="29" t="s">
        <v>243</v>
      </c>
      <c r="G752" s="29" t="s">
        <v>19</v>
      </c>
      <c r="H752" s="29" t="s">
        <v>422</v>
      </c>
      <c r="I752" s="29" t="s">
        <v>579</v>
      </c>
      <c r="J752" s="29" t="s">
        <v>777</v>
      </c>
      <c r="K752" s="25" t="s">
        <v>430</v>
      </c>
      <c r="L752" s="25" t="s">
        <v>2048</v>
      </c>
      <c r="M752" s="25" t="s">
        <v>6483</v>
      </c>
      <c r="N752" s="25" t="s">
        <v>1769</v>
      </c>
      <c r="O752" s="25">
        <v>10747440561</v>
      </c>
      <c r="P752" s="25" t="s">
        <v>6484</v>
      </c>
      <c r="Q752" s="28" t="s">
        <v>0</v>
      </c>
      <c r="R752" s="29" t="s">
        <v>1865</v>
      </c>
      <c r="S752" s="27" t="s">
        <v>2049</v>
      </c>
      <c r="T752" s="27" t="s">
        <v>2050</v>
      </c>
      <c r="U752" s="28" t="s">
        <v>270</v>
      </c>
      <c r="V752" s="26" t="s">
        <v>430</v>
      </c>
      <c r="W752" s="26" t="s">
        <v>593</v>
      </c>
      <c r="X752" s="26" t="s">
        <v>411</v>
      </c>
      <c r="Y752" s="37" t="s">
        <v>200</v>
      </c>
      <c r="Z752" s="37" t="s">
        <v>586</v>
      </c>
      <c r="AA752" s="37" t="s">
        <v>585</v>
      </c>
      <c r="AB752" s="30">
        <v>16500</v>
      </c>
      <c r="AC752" s="30">
        <v>16500</v>
      </c>
      <c r="AD752" s="31">
        <v>0</v>
      </c>
      <c r="AE752" s="30">
        <v>16500</v>
      </c>
      <c r="AF752" s="30">
        <v>16500</v>
      </c>
      <c r="AG752" s="32">
        <v>0</v>
      </c>
      <c r="AH752" s="30">
        <v>16500</v>
      </c>
      <c r="AI752" s="10" t="s">
        <v>573</v>
      </c>
      <c r="AJ752" s="30">
        <v>0</v>
      </c>
      <c r="AK752" s="30">
        <v>5500</v>
      </c>
      <c r="AL752" s="30">
        <v>5500</v>
      </c>
      <c r="AM752" s="30">
        <v>5500</v>
      </c>
      <c r="AN752" s="30">
        <v>0</v>
      </c>
      <c r="AO752" s="30">
        <v>0</v>
      </c>
      <c r="AP752" s="30">
        <v>0</v>
      </c>
      <c r="AQ752" s="30">
        <v>0</v>
      </c>
      <c r="AR752" s="30">
        <v>0</v>
      </c>
      <c r="AS752" s="30">
        <v>0</v>
      </c>
      <c r="AT752" s="30">
        <v>0</v>
      </c>
      <c r="AU752" s="121">
        <v>0</v>
      </c>
      <c r="AV752" s="129" t="s">
        <v>784</v>
      </c>
      <c r="AW752" s="129" t="s">
        <v>796</v>
      </c>
      <c r="AX752" s="129" t="s">
        <v>797</v>
      </c>
    </row>
    <row r="753" spans="1:50" ht="24" x14ac:dyDescent="0.25">
      <c r="A753" s="120">
        <v>46057</v>
      </c>
      <c r="B753" s="28" t="s">
        <v>565</v>
      </c>
      <c r="C753" s="25" t="s">
        <v>427</v>
      </c>
      <c r="D753" s="25" t="s">
        <v>430</v>
      </c>
      <c r="E753" s="25" t="s">
        <v>423</v>
      </c>
      <c r="F753" s="29" t="s">
        <v>243</v>
      </c>
      <c r="G753" s="29" t="s">
        <v>19</v>
      </c>
      <c r="H753" s="29" t="s">
        <v>178</v>
      </c>
      <c r="I753" s="29" t="s">
        <v>269</v>
      </c>
      <c r="J753" s="29" t="s">
        <v>868</v>
      </c>
      <c r="K753" s="25" t="s">
        <v>260</v>
      </c>
      <c r="L753" s="25" t="s">
        <v>2051</v>
      </c>
      <c r="M753" s="25" t="s">
        <v>6485</v>
      </c>
      <c r="N753" s="25" t="s">
        <v>6473</v>
      </c>
      <c r="O753" s="25">
        <v>10418836739</v>
      </c>
      <c r="P753" s="25" t="s">
        <v>6486</v>
      </c>
      <c r="Q753" s="28" t="s">
        <v>0</v>
      </c>
      <c r="R753" s="29" t="s">
        <v>2011</v>
      </c>
      <c r="S753" s="27" t="s">
        <v>2052</v>
      </c>
      <c r="T753" s="27" t="s">
        <v>2053</v>
      </c>
      <c r="U753" s="28" t="s">
        <v>261</v>
      </c>
      <c r="V753" s="26" t="s">
        <v>260</v>
      </c>
      <c r="W753" s="26" t="s">
        <v>561</v>
      </c>
      <c r="X753" s="26" t="s">
        <v>411</v>
      </c>
      <c r="Y753" s="37" t="s">
        <v>28</v>
      </c>
      <c r="Z753" s="37" t="s">
        <v>178</v>
      </c>
      <c r="AA753" s="37" t="s">
        <v>177</v>
      </c>
      <c r="AB753" s="30">
        <v>5100</v>
      </c>
      <c r="AC753" s="30">
        <v>5100</v>
      </c>
      <c r="AD753" s="31">
        <v>0</v>
      </c>
      <c r="AE753" s="30">
        <v>5100</v>
      </c>
      <c r="AF753" s="30">
        <v>5100</v>
      </c>
      <c r="AG753" s="32">
        <v>0</v>
      </c>
      <c r="AH753" s="30">
        <v>5100</v>
      </c>
      <c r="AI753" s="10" t="s">
        <v>573</v>
      </c>
      <c r="AJ753" s="30">
        <v>0</v>
      </c>
      <c r="AK753" s="30">
        <v>0</v>
      </c>
      <c r="AL753" s="30">
        <v>1700</v>
      </c>
      <c r="AM753" s="30">
        <v>1700</v>
      </c>
      <c r="AN753" s="30">
        <v>1700</v>
      </c>
      <c r="AO753" s="30">
        <v>0</v>
      </c>
      <c r="AP753" s="30">
        <v>0</v>
      </c>
      <c r="AQ753" s="30">
        <v>0</v>
      </c>
      <c r="AR753" s="30">
        <v>0</v>
      </c>
      <c r="AS753" s="30">
        <v>0</v>
      </c>
      <c r="AT753" s="30">
        <v>0</v>
      </c>
      <c r="AU753" s="121">
        <v>0</v>
      </c>
      <c r="AV753" s="129" t="s">
        <v>784</v>
      </c>
      <c r="AW753" s="129" t="s">
        <v>796</v>
      </c>
      <c r="AX753" s="129" t="s">
        <v>1256</v>
      </c>
    </row>
    <row r="754" spans="1:50" ht="24" x14ac:dyDescent="0.25">
      <c r="A754" s="120">
        <v>46057</v>
      </c>
      <c r="B754" s="28" t="s">
        <v>565</v>
      </c>
      <c r="C754" s="25" t="s">
        <v>427</v>
      </c>
      <c r="D754" s="25" t="s">
        <v>430</v>
      </c>
      <c r="E754" s="25" t="s">
        <v>423</v>
      </c>
      <c r="F754" s="29" t="s">
        <v>243</v>
      </c>
      <c r="G754" s="29" t="s">
        <v>19</v>
      </c>
      <c r="H754" s="29" t="s">
        <v>422</v>
      </c>
      <c r="I754" s="29" t="s">
        <v>579</v>
      </c>
      <c r="J754" s="29" t="s">
        <v>777</v>
      </c>
      <c r="K754" s="25" t="s">
        <v>430</v>
      </c>
      <c r="L754" s="25" t="s">
        <v>2054</v>
      </c>
      <c r="M754" s="25" t="s">
        <v>6487</v>
      </c>
      <c r="N754" s="25" t="s">
        <v>6473</v>
      </c>
      <c r="O754" s="25">
        <v>10731716035</v>
      </c>
      <c r="P754" s="25" t="s">
        <v>6488</v>
      </c>
      <c r="Q754" s="28" t="s">
        <v>0</v>
      </c>
      <c r="R754" s="29" t="s">
        <v>2029</v>
      </c>
      <c r="S754" s="27" t="s">
        <v>2055</v>
      </c>
      <c r="T754" s="27" t="s">
        <v>2056</v>
      </c>
      <c r="U754" s="28" t="s">
        <v>270</v>
      </c>
      <c r="V754" s="26" t="s">
        <v>430</v>
      </c>
      <c r="W754" s="26" t="s">
        <v>593</v>
      </c>
      <c r="X754" s="26" t="s">
        <v>411</v>
      </c>
      <c r="Y754" s="37" t="s">
        <v>200</v>
      </c>
      <c r="Z754" s="37" t="s">
        <v>586</v>
      </c>
      <c r="AA754" s="37" t="s">
        <v>585</v>
      </c>
      <c r="AB754" s="30">
        <v>10500</v>
      </c>
      <c r="AC754" s="30">
        <v>10500</v>
      </c>
      <c r="AD754" s="31">
        <v>0</v>
      </c>
      <c r="AE754" s="30">
        <v>10500</v>
      </c>
      <c r="AF754" s="30">
        <v>10500</v>
      </c>
      <c r="AG754" s="32">
        <v>0</v>
      </c>
      <c r="AH754" s="30">
        <v>10500</v>
      </c>
      <c r="AI754" s="10" t="s">
        <v>573</v>
      </c>
      <c r="AJ754" s="30">
        <v>0</v>
      </c>
      <c r="AK754" s="30">
        <v>0</v>
      </c>
      <c r="AL754" s="30">
        <v>7000</v>
      </c>
      <c r="AM754" s="30">
        <v>3500</v>
      </c>
      <c r="AN754" s="30">
        <v>0</v>
      </c>
      <c r="AO754" s="30">
        <v>0</v>
      </c>
      <c r="AP754" s="30">
        <v>0</v>
      </c>
      <c r="AQ754" s="30">
        <v>0</v>
      </c>
      <c r="AR754" s="30">
        <v>0</v>
      </c>
      <c r="AS754" s="30">
        <v>0</v>
      </c>
      <c r="AT754" s="30">
        <v>0</v>
      </c>
      <c r="AU754" s="121">
        <v>0</v>
      </c>
      <c r="AV754" s="129" t="s">
        <v>784</v>
      </c>
      <c r="AW754" s="129" t="s">
        <v>796</v>
      </c>
      <c r="AX754" s="129" t="s">
        <v>797</v>
      </c>
    </row>
    <row r="755" spans="1:50" ht="24" x14ac:dyDescent="0.25">
      <c r="A755" s="120">
        <v>46057</v>
      </c>
      <c r="B755" s="28" t="s">
        <v>565</v>
      </c>
      <c r="C755" s="25" t="s">
        <v>427</v>
      </c>
      <c r="D755" s="25" t="s">
        <v>430</v>
      </c>
      <c r="E755" s="25" t="s">
        <v>423</v>
      </c>
      <c r="F755" s="29" t="s">
        <v>243</v>
      </c>
      <c r="G755" s="29" t="s">
        <v>19</v>
      </c>
      <c r="H755" s="29" t="s">
        <v>178</v>
      </c>
      <c r="I755" s="29" t="s">
        <v>269</v>
      </c>
      <c r="J755" s="29" t="s">
        <v>868</v>
      </c>
      <c r="K755" s="25" t="s">
        <v>264</v>
      </c>
      <c r="L755" s="25" t="s">
        <v>2057</v>
      </c>
      <c r="M755" s="25" t="s">
        <v>6489</v>
      </c>
      <c r="N755" s="25" t="s">
        <v>6473</v>
      </c>
      <c r="O755" s="25">
        <v>10472350701</v>
      </c>
      <c r="P755" s="25" t="s">
        <v>6490</v>
      </c>
      <c r="Q755" s="28" t="s">
        <v>0</v>
      </c>
      <c r="R755" s="29" t="s">
        <v>2042</v>
      </c>
      <c r="S755" s="27" t="s">
        <v>2058</v>
      </c>
      <c r="T755" s="27" t="s">
        <v>2059</v>
      </c>
      <c r="U755" s="28" t="s">
        <v>265</v>
      </c>
      <c r="V755" s="26" t="s">
        <v>264</v>
      </c>
      <c r="W755" s="26" t="s">
        <v>563</v>
      </c>
      <c r="X755" s="26" t="s">
        <v>411</v>
      </c>
      <c r="Y755" s="37" t="s">
        <v>28</v>
      </c>
      <c r="Z755" s="37" t="s">
        <v>178</v>
      </c>
      <c r="AA755" s="37" t="s">
        <v>177</v>
      </c>
      <c r="AB755" s="30">
        <v>5100</v>
      </c>
      <c r="AC755" s="30">
        <v>5100</v>
      </c>
      <c r="AD755" s="31">
        <v>0</v>
      </c>
      <c r="AE755" s="30">
        <v>5100</v>
      </c>
      <c r="AF755" s="30">
        <v>5100</v>
      </c>
      <c r="AG755" s="32">
        <v>0</v>
      </c>
      <c r="AH755" s="30">
        <v>5100</v>
      </c>
      <c r="AI755" s="10" t="s">
        <v>573</v>
      </c>
      <c r="AJ755" s="30">
        <v>0</v>
      </c>
      <c r="AK755" s="30">
        <v>0</v>
      </c>
      <c r="AL755" s="30">
        <v>1700</v>
      </c>
      <c r="AM755" s="30">
        <v>1700</v>
      </c>
      <c r="AN755" s="30">
        <v>1700</v>
      </c>
      <c r="AO755" s="30">
        <v>0</v>
      </c>
      <c r="AP755" s="30">
        <v>0</v>
      </c>
      <c r="AQ755" s="30">
        <v>0</v>
      </c>
      <c r="AR755" s="30">
        <v>0</v>
      </c>
      <c r="AS755" s="30">
        <v>0</v>
      </c>
      <c r="AT755" s="30">
        <v>0</v>
      </c>
      <c r="AU755" s="121">
        <v>0</v>
      </c>
      <c r="AV755" s="129" t="s">
        <v>784</v>
      </c>
      <c r="AW755" s="129" t="s">
        <v>796</v>
      </c>
      <c r="AX755" s="129" t="s">
        <v>1256</v>
      </c>
    </row>
    <row r="756" spans="1:50" ht="24" x14ac:dyDescent="0.25">
      <c r="A756" s="120">
        <v>46058</v>
      </c>
      <c r="B756" s="28" t="s">
        <v>565</v>
      </c>
      <c r="C756" s="25" t="s">
        <v>427</v>
      </c>
      <c r="D756" s="25" t="s">
        <v>430</v>
      </c>
      <c r="E756" s="25" t="s">
        <v>423</v>
      </c>
      <c r="F756" s="29" t="s">
        <v>243</v>
      </c>
      <c r="G756" s="29" t="s">
        <v>19</v>
      </c>
      <c r="H756" s="29" t="s">
        <v>178</v>
      </c>
      <c r="I756" s="29" t="s">
        <v>269</v>
      </c>
      <c r="J756" s="29" t="s">
        <v>868</v>
      </c>
      <c r="K756" s="25" t="s">
        <v>264</v>
      </c>
      <c r="L756" s="25" t="s">
        <v>2060</v>
      </c>
      <c r="M756" s="25" t="s">
        <v>6491</v>
      </c>
      <c r="N756" s="25" t="s">
        <v>6473</v>
      </c>
      <c r="O756" s="25">
        <v>10438060265</v>
      </c>
      <c r="P756" s="25" t="s">
        <v>6492</v>
      </c>
      <c r="Q756" s="28" t="s">
        <v>0</v>
      </c>
      <c r="R756" s="29" t="s">
        <v>2048</v>
      </c>
      <c r="S756" s="27" t="s">
        <v>2061</v>
      </c>
      <c r="T756" s="27" t="s">
        <v>2062</v>
      </c>
      <c r="U756" s="28" t="s">
        <v>265</v>
      </c>
      <c r="V756" s="26" t="s">
        <v>264</v>
      </c>
      <c r="W756" s="26" t="s">
        <v>563</v>
      </c>
      <c r="X756" s="26" t="s">
        <v>411</v>
      </c>
      <c r="Y756" s="37" t="s">
        <v>28</v>
      </c>
      <c r="Z756" s="37" t="s">
        <v>178</v>
      </c>
      <c r="AA756" s="37" t="s">
        <v>177</v>
      </c>
      <c r="AB756" s="30">
        <v>5100</v>
      </c>
      <c r="AC756" s="30">
        <v>5100</v>
      </c>
      <c r="AD756" s="31">
        <v>0</v>
      </c>
      <c r="AE756" s="30">
        <v>5100</v>
      </c>
      <c r="AF756" s="30">
        <v>5100</v>
      </c>
      <c r="AG756" s="32">
        <v>0</v>
      </c>
      <c r="AH756" s="30">
        <v>5100</v>
      </c>
      <c r="AI756" s="10" t="s">
        <v>573</v>
      </c>
      <c r="AJ756" s="30">
        <v>0</v>
      </c>
      <c r="AK756" s="30">
        <v>0</v>
      </c>
      <c r="AL756" s="30">
        <v>1700</v>
      </c>
      <c r="AM756" s="30">
        <v>1700</v>
      </c>
      <c r="AN756" s="30">
        <v>1700</v>
      </c>
      <c r="AO756" s="30">
        <v>0</v>
      </c>
      <c r="AP756" s="30">
        <v>0</v>
      </c>
      <c r="AQ756" s="30">
        <v>0</v>
      </c>
      <c r="AR756" s="30">
        <v>0</v>
      </c>
      <c r="AS756" s="30">
        <v>0</v>
      </c>
      <c r="AT756" s="30">
        <v>0</v>
      </c>
      <c r="AU756" s="121">
        <v>0</v>
      </c>
      <c r="AV756" s="129" t="s">
        <v>784</v>
      </c>
      <c r="AW756" s="129" t="s">
        <v>796</v>
      </c>
      <c r="AX756" s="129" t="s">
        <v>1256</v>
      </c>
    </row>
    <row r="757" spans="1:50" ht="24" x14ac:dyDescent="0.25">
      <c r="A757" s="120">
        <v>46058</v>
      </c>
      <c r="B757" s="28" t="s">
        <v>565</v>
      </c>
      <c r="C757" s="25" t="s">
        <v>427</v>
      </c>
      <c r="D757" s="25" t="s">
        <v>430</v>
      </c>
      <c r="E757" s="25" t="s">
        <v>423</v>
      </c>
      <c r="F757" s="29" t="s">
        <v>243</v>
      </c>
      <c r="G757" s="29" t="s">
        <v>19</v>
      </c>
      <c r="H757" s="29" t="s">
        <v>178</v>
      </c>
      <c r="I757" s="29" t="s">
        <v>269</v>
      </c>
      <c r="J757" s="29" t="s">
        <v>868</v>
      </c>
      <c r="K757" s="25" t="s">
        <v>281</v>
      </c>
      <c r="L757" s="25" t="s">
        <v>2063</v>
      </c>
      <c r="M757" s="25" t="s">
        <v>6493</v>
      </c>
      <c r="N757" s="25" t="s">
        <v>2064</v>
      </c>
      <c r="O757" s="25">
        <v>10452162038</v>
      </c>
      <c r="P757" s="25" t="s">
        <v>6494</v>
      </c>
      <c r="Q757" s="28" t="s">
        <v>0</v>
      </c>
      <c r="R757" s="29" t="s">
        <v>2054</v>
      </c>
      <c r="S757" s="27" t="s">
        <v>2065</v>
      </c>
      <c r="T757" s="27" t="s">
        <v>2066</v>
      </c>
      <c r="U757" s="28" t="s">
        <v>290</v>
      </c>
      <c r="V757" s="26" t="s">
        <v>281</v>
      </c>
      <c r="W757" s="26" t="s">
        <v>628</v>
      </c>
      <c r="X757" s="26" t="s">
        <v>411</v>
      </c>
      <c r="Y757" s="37" t="s">
        <v>28</v>
      </c>
      <c r="Z757" s="37" t="s">
        <v>178</v>
      </c>
      <c r="AA757" s="37" t="s">
        <v>177</v>
      </c>
      <c r="AB757" s="30">
        <v>5100</v>
      </c>
      <c r="AC757" s="30">
        <v>5100</v>
      </c>
      <c r="AD757" s="31">
        <v>0</v>
      </c>
      <c r="AE757" s="30">
        <v>5100</v>
      </c>
      <c r="AF757" s="30">
        <v>5100</v>
      </c>
      <c r="AG757" s="32">
        <v>0</v>
      </c>
      <c r="AH757" s="30">
        <v>5100</v>
      </c>
      <c r="AI757" s="10" t="s">
        <v>573</v>
      </c>
      <c r="AJ757" s="30">
        <v>0</v>
      </c>
      <c r="AK757" s="30">
        <v>0</v>
      </c>
      <c r="AL757" s="30">
        <v>1700</v>
      </c>
      <c r="AM757" s="30">
        <v>1700</v>
      </c>
      <c r="AN757" s="30">
        <v>1700</v>
      </c>
      <c r="AO757" s="30">
        <v>0</v>
      </c>
      <c r="AP757" s="30">
        <v>0</v>
      </c>
      <c r="AQ757" s="30">
        <v>0</v>
      </c>
      <c r="AR757" s="30">
        <v>0</v>
      </c>
      <c r="AS757" s="30">
        <v>0</v>
      </c>
      <c r="AT757" s="30">
        <v>0</v>
      </c>
      <c r="AU757" s="121">
        <v>0</v>
      </c>
      <c r="AV757" s="129" t="s">
        <v>784</v>
      </c>
      <c r="AW757" s="129" t="s">
        <v>796</v>
      </c>
      <c r="AX757" s="129" t="s">
        <v>1256</v>
      </c>
    </row>
    <row r="758" spans="1:50" ht="24" x14ac:dyDescent="0.25">
      <c r="A758" s="120">
        <v>46058</v>
      </c>
      <c r="B758" s="28" t="s">
        <v>565</v>
      </c>
      <c r="C758" s="25" t="s">
        <v>427</v>
      </c>
      <c r="D758" s="25" t="s">
        <v>430</v>
      </c>
      <c r="E758" s="25" t="s">
        <v>423</v>
      </c>
      <c r="F758" s="29" t="s">
        <v>243</v>
      </c>
      <c r="G758" s="29" t="s">
        <v>19</v>
      </c>
      <c r="H758" s="29" t="s">
        <v>581</v>
      </c>
      <c r="I758" s="29" t="s">
        <v>269</v>
      </c>
      <c r="J758" s="29" t="s">
        <v>868</v>
      </c>
      <c r="K758" s="25" t="s">
        <v>266</v>
      </c>
      <c r="L758" s="25" t="s">
        <v>2067</v>
      </c>
      <c r="M758" s="25" t="s">
        <v>6495</v>
      </c>
      <c r="N758" s="25" t="s">
        <v>6473</v>
      </c>
      <c r="O758" s="25">
        <v>20131911310</v>
      </c>
      <c r="P758" s="25" t="s">
        <v>6496</v>
      </c>
      <c r="Q758" s="28" t="s">
        <v>0</v>
      </c>
      <c r="R758" s="29" t="s">
        <v>1953</v>
      </c>
      <c r="S758" s="27" t="s">
        <v>2068</v>
      </c>
      <c r="T758" s="27" t="s">
        <v>2069</v>
      </c>
      <c r="U758" s="28" t="s">
        <v>267</v>
      </c>
      <c r="V758" s="26" t="s">
        <v>266</v>
      </c>
      <c r="W758" s="26" t="s">
        <v>564</v>
      </c>
      <c r="X758" s="26" t="s">
        <v>411</v>
      </c>
      <c r="Y758" s="37" t="s">
        <v>101</v>
      </c>
      <c r="Z758" s="37" t="s">
        <v>103</v>
      </c>
      <c r="AA758" s="37" t="s">
        <v>102</v>
      </c>
      <c r="AB758" s="30">
        <v>2400</v>
      </c>
      <c r="AC758" s="30">
        <v>2400</v>
      </c>
      <c r="AD758" s="31">
        <v>0</v>
      </c>
      <c r="AE758" s="30">
        <v>2400</v>
      </c>
      <c r="AF758" s="30">
        <v>1437</v>
      </c>
      <c r="AG758" s="32">
        <v>963</v>
      </c>
      <c r="AH758" s="30">
        <v>1437</v>
      </c>
      <c r="AI758" s="10" t="s">
        <v>573</v>
      </c>
      <c r="AJ758" s="30">
        <v>0</v>
      </c>
      <c r="AK758" s="30">
        <v>375</v>
      </c>
      <c r="AL758" s="30">
        <v>170.4</v>
      </c>
      <c r="AM758" s="30">
        <v>207.7</v>
      </c>
      <c r="AN758" s="30">
        <v>298.89999999999998</v>
      </c>
      <c r="AO758" s="30">
        <v>187.4</v>
      </c>
      <c r="AP758" s="30">
        <v>197.6</v>
      </c>
      <c r="AQ758" s="30">
        <v>0</v>
      </c>
      <c r="AR758" s="30">
        <v>0</v>
      </c>
      <c r="AS758" s="30">
        <v>0</v>
      </c>
      <c r="AT758" s="30">
        <v>0</v>
      </c>
      <c r="AU758" s="121">
        <v>0</v>
      </c>
      <c r="AV758" s="129" t="s">
        <v>784</v>
      </c>
      <c r="AW758" s="129" t="s">
        <v>785</v>
      </c>
      <c r="AX758" s="129" t="s">
        <v>527</v>
      </c>
    </row>
    <row r="759" spans="1:50" ht="24" x14ac:dyDescent="0.25">
      <c r="A759" s="120">
        <v>46058</v>
      </c>
      <c r="B759" s="28" t="s">
        <v>565</v>
      </c>
      <c r="C759" s="25" t="s">
        <v>427</v>
      </c>
      <c r="D759" s="25" t="s">
        <v>430</v>
      </c>
      <c r="E759" s="25" t="s">
        <v>423</v>
      </c>
      <c r="F759" s="29" t="s">
        <v>243</v>
      </c>
      <c r="G759" s="29" t="s">
        <v>19</v>
      </c>
      <c r="H759" s="29" t="s">
        <v>178</v>
      </c>
      <c r="I759" s="29" t="s">
        <v>269</v>
      </c>
      <c r="J759" s="29" t="s">
        <v>868</v>
      </c>
      <c r="K759" s="25" t="s">
        <v>244</v>
      </c>
      <c r="L759" s="25" t="s">
        <v>2070</v>
      </c>
      <c r="M759" s="25" t="s">
        <v>2071</v>
      </c>
      <c r="N759" s="25" t="s">
        <v>6473</v>
      </c>
      <c r="O759" s="25">
        <v>10450953844</v>
      </c>
      <c r="P759" s="25" t="s">
        <v>5237</v>
      </c>
      <c r="Q759" s="28" t="s">
        <v>0</v>
      </c>
      <c r="R759" s="29" t="s">
        <v>2072</v>
      </c>
      <c r="S759" s="27" t="s">
        <v>2073</v>
      </c>
      <c r="T759" s="27" t="s">
        <v>2074</v>
      </c>
      <c r="U759" s="28" t="s">
        <v>245</v>
      </c>
      <c r="V759" s="26" t="s">
        <v>244</v>
      </c>
      <c r="W759" s="26" t="s">
        <v>553</v>
      </c>
      <c r="X759" s="26" t="s">
        <v>411</v>
      </c>
      <c r="Y759" s="37" t="s">
        <v>28</v>
      </c>
      <c r="Z759" s="37" t="s">
        <v>178</v>
      </c>
      <c r="AA759" s="37" t="s">
        <v>177</v>
      </c>
      <c r="AB759" s="30">
        <v>1700</v>
      </c>
      <c r="AC759" s="30">
        <v>1700</v>
      </c>
      <c r="AD759" s="31">
        <v>0</v>
      </c>
      <c r="AE759" s="30">
        <v>1700</v>
      </c>
      <c r="AF759" s="30">
        <v>1700</v>
      </c>
      <c r="AG759" s="32">
        <v>0</v>
      </c>
      <c r="AH759" s="30">
        <v>1700</v>
      </c>
      <c r="AI759" s="10" t="s">
        <v>573</v>
      </c>
      <c r="AJ759" s="30">
        <v>0</v>
      </c>
      <c r="AK759" s="30">
        <v>0</v>
      </c>
      <c r="AL759" s="30">
        <v>1700</v>
      </c>
      <c r="AM759" s="30">
        <v>0</v>
      </c>
      <c r="AN759" s="30">
        <v>0</v>
      </c>
      <c r="AO759" s="30">
        <v>0</v>
      </c>
      <c r="AP759" s="30">
        <v>0</v>
      </c>
      <c r="AQ759" s="30">
        <v>0</v>
      </c>
      <c r="AR759" s="30">
        <v>0</v>
      </c>
      <c r="AS759" s="30">
        <v>0</v>
      </c>
      <c r="AT759" s="30">
        <v>0</v>
      </c>
      <c r="AU759" s="121">
        <v>0</v>
      </c>
      <c r="AV759" s="129" t="s">
        <v>784</v>
      </c>
      <c r="AW759" s="129" t="s">
        <v>796</v>
      </c>
      <c r="AX759" s="129" t="s">
        <v>1256</v>
      </c>
    </row>
    <row r="760" spans="1:50" ht="24" x14ac:dyDescent="0.25">
      <c r="A760" s="120">
        <v>46058</v>
      </c>
      <c r="B760" s="28" t="s">
        <v>565</v>
      </c>
      <c r="C760" s="25" t="s">
        <v>427</v>
      </c>
      <c r="D760" s="25" t="s">
        <v>430</v>
      </c>
      <c r="E760" s="25" t="s">
        <v>423</v>
      </c>
      <c r="F760" s="29" t="s">
        <v>243</v>
      </c>
      <c r="G760" s="29" t="s">
        <v>19</v>
      </c>
      <c r="H760" s="29" t="s">
        <v>583</v>
      </c>
      <c r="I760" s="29" t="s">
        <v>269</v>
      </c>
      <c r="J760" s="29" t="s">
        <v>868</v>
      </c>
      <c r="K760" s="25" t="s">
        <v>453</v>
      </c>
      <c r="L760" s="25" t="s">
        <v>2075</v>
      </c>
      <c r="M760" s="25" t="s">
        <v>2076</v>
      </c>
      <c r="N760" s="25" t="s">
        <v>2064</v>
      </c>
      <c r="O760" s="25">
        <v>20394001113</v>
      </c>
      <c r="P760" s="25" t="s">
        <v>5238</v>
      </c>
      <c r="Q760" s="28" t="s">
        <v>0</v>
      </c>
      <c r="R760" s="29" t="s">
        <v>2077</v>
      </c>
      <c r="S760" s="27" t="s">
        <v>2078</v>
      </c>
      <c r="T760" s="27" t="s">
        <v>2079</v>
      </c>
      <c r="U760" s="28" t="s">
        <v>294</v>
      </c>
      <c r="V760" s="26" t="s">
        <v>453</v>
      </c>
      <c r="W760" s="26" t="s">
        <v>631</v>
      </c>
      <c r="X760" s="26" t="s">
        <v>411</v>
      </c>
      <c r="Y760" s="37" t="s">
        <v>131</v>
      </c>
      <c r="Z760" s="37" t="s">
        <v>70</v>
      </c>
      <c r="AA760" s="37" t="s">
        <v>132</v>
      </c>
      <c r="AB760" s="30">
        <v>803</v>
      </c>
      <c r="AC760" s="30">
        <v>803</v>
      </c>
      <c r="AD760" s="31">
        <v>0</v>
      </c>
      <c r="AE760" s="30">
        <v>803</v>
      </c>
      <c r="AF760" s="30">
        <v>803</v>
      </c>
      <c r="AG760" s="32">
        <v>0</v>
      </c>
      <c r="AH760" s="30">
        <v>803</v>
      </c>
      <c r="AI760" s="10" t="s">
        <v>573</v>
      </c>
      <c r="AJ760" s="30">
        <v>0</v>
      </c>
      <c r="AK760" s="30">
        <v>803</v>
      </c>
      <c r="AL760" s="30">
        <v>0</v>
      </c>
      <c r="AM760" s="30">
        <v>0</v>
      </c>
      <c r="AN760" s="30">
        <v>0</v>
      </c>
      <c r="AO760" s="30">
        <v>0</v>
      </c>
      <c r="AP760" s="30">
        <v>0</v>
      </c>
      <c r="AQ760" s="30">
        <v>0</v>
      </c>
      <c r="AR760" s="30">
        <v>0</v>
      </c>
      <c r="AS760" s="30">
        <v>0</v>
      </c>
      <c r="AT760" s="30">
        <v>0</v>
      </c>
      <c r="AU760" s="121">
        <v>0</v>
      </c>
      <c r="AV760" s="129" t="s">
        <v>784</v>
      </c>
      <c r="AW760" s="129" t="s">
        <v>796</v>
      </c>
      <c r="AX760" s="129" t="s">
        <v>527</v>
      </c>
    </row>
    <row r="761" spans="1:50" ht="36" x14ac:dyDescent="0.25">
      <c r="A761" s="120">
        <v>46058</v>
      </c>
      <c r="B761" s="28" t="s">
        <v>565</v>
      </c>
      <c r="C761" s="25" t="s">
        <v>427</v>
      </c>
      <c r="D761" s="25" t="s">
        <v>430</v>
      </c>
      <c r="E761" s="25" t="s">
        <v>423</v>
      </c>
      <c r="F761" s="29" t="s">
        <v>243</v>
      </c>
      <c r="G761" s="29" t="s">
        <v>19</v>
      </c>
      <c r="H761" s="29" t="s">
        <v>578</v>
      </c>
      <c r="I761" s="29" t="s">
        <v>579</v>
      </c>
      <c r="J761" s="29" t="s">
        <v>868</v>
      </c>
      <c r="K761" s="25" t="s">
        <v>451</v>
      </c>
      <c r="L761" s="25" t="s">
        <v>2080</v>
      </c>
      <c r="M761" s="25" t="s">
        <v>839</v>
      </c>
      <c r="N761" s="25" t="s">
        <v>2081</v>
      </c>
      <c r="O761" s="25">
        <v>20270382551</v>
      </c>
      <c r="P761" s="25" t="s">
        <v>5239</v>
      </c>
      <c r="Q761" s="28" t="s">
        <v>0</v>
      </c>
      <c r="R761" s="29" t="s">
        <v>2067</v>
      </c>
      <c r="S761" s="27" t="s">
        <v>2082</v>
      </c>
      <c r="T761" s="27" t="s">
        <v>2083</v>
      </c>
      <c r="U761" s="28" t="s">
        <v>268</v>
      </c>
      <c r="V761" s="26" t="s">
        <v>451</v>
      </c>
      <c r="W761" s="26" t="s">
        <v>592</v>
      </c>
      <c r="X761" s="26" t="s">
        <v>411</v>
      </c>
      <c r="Y761" s="37" t="s">
        <v>48</v>
      </c>
      <c r="Z761" s="37" t="s">
        <v>50</v>
      </c>
      <c r="AA761" s="37" t="s">
        <v>49</v>
      </c>
      <c r="AB761" s="30">
        <v>7725.98</v>
      </c>
      <c r="AC761" s="30">
        <v>7725.98</v>
      </c>
      <c r="AD761" s="31">
        <v>0</v>
      </c>
      <c r="AE761" s="30">
        <v>1395.41</v>
      </c>
      <c r="AF761" s="30">
        <v>1395.41</v>
      </c>
      <c r="AG761" s="32">
        <v>6330.57</v>
      </c>
      <c r="AH761" s="30">
        <v>1395.41</v>
      </c>
      <c r="AI761" s="10" t="s">
        <v>573</v>
      </c>
      <c r="AJ761" s="30">
        <v>0</v>
      </c>
      <c r="AK761" s="30">
        <v>0</v>
      </c>
      <c r="AL761" s="30">
        <v>158.69999999999999</v>
      </c>
      <c r="AM761" s="30">
        <v>344.52</v>
      </c>
      <c r="AN761" s="30">
        <v>0</v>
      </c>
      <c r="AO761" s="30">
        <v>573.95000000000005</v>
      </c>
      <c r="AP761" s="30">
        <v>318.24</v>
      </c>
      <c r="AQ761" s="30">
        <v>0</v>
      </c>
      <c r="AR761" s="30">
        <v>0</v>
      </c>
      <c r="AS761" s="30">
        <v>0</v>
      </c>
      <c r="AT761" s="30">
        <v>0</v>
      </c>
      <c r="AU761" s="121">
        <v>0</v>
      </c>
      <c r="AV761" s="129" t="s">
        <v>784</v>
      </c>
      <c r="AW761" s="129" t="s">
        <v>785</v>
      </c>
      <c r="AX761" s="129" t="s">
        <v>527</v>
      </c>
    </row>
    <row r="762" spans="1:50" ht="36" x14ac:dyDescent="0.25">
      <c r="A762" s="120">
        <v>46058</v>
      </c>
      <c r="B762" s="28" t="s">
        <v>565</v>
      </c>
      <c r="C762" s="25" t="s">
        <v>427</v>
      </c>
      <c r="D762" s="25" t="s">
        <v>430</v>
      </c>
      <c r="E762" s="25" t="s">
        <v>423</v>
      </c>
      <c r="F762" s="29" t="s">
        <v>243</v>
      </c>
      <c r="G762" s="29" t="s">
        <v>19</v>
      </c>
      <c r="H762" s="29" t="s">
        <v>422</v>
      </c>
      <c r="I762" s="29" t="s">
        <v>579</v>
      </c>
      <c r="J762" s="29" t="s">
        <v>777</v>
      </c>
      <c r="K762" s="25" t="s">
        <v>430</v>
      </c>
      <c r="L762" s="25" t="s">
        <v>2084</v>
      </c>
      <c r="M762" s="25" t="s">
        <v>6497</v>
      </c>
      <c r="N762" s="25" t="s">
        <v>2064</v>
      </c>
      <c r="O762" s="25">
        <v>10755980086</v>
      </c>
      <c r="P762" s="25" t="s">
        <v>6498</v>
      </c>
      <c r="Q762" s="28" t="s">
        <v>0</v>
      </c>
      <c r="R762" s="29" t="s">
        <v>2032</v>
      </c>
      <c r="S762" s="27" t="s">
        <v>2085</v>
      </c>
      <c r="T762" s="27" t="s">
        <v>2086</v>
      </c>
      <c r="U762" s="28" t="s">
        <v>270</v>
      </c>
      <c r="V762" s="26" t="s">
        <v>430</v>
      </c>
      <c r="W762" s="26" t="s">
        <v>593</v>
      </c>
      <c r="X762" s="26" t="s">
        <v>411</v>
      </c>
      <c r="Y762" s="37" t="s">
        <v>200</v>
      </c>
      <c r="Z762" s="37" t="s">
        <v>586</v>
      </c>
      <c r="AA762" s="37" t="s">
        <v>585</v>
      </c>
      <c r="AB762" s="30">
        <v>7500</v>
      </c>
      <c r="AC762" s="30">
        <v>7500</v>
      </c>
      <c r="AD762" s="31">
        <v>0</v>
      </c>
      <c r="AE762" s="30">
        <v>7500</v>
      </c>
      <c r="AF762" s="30">
        <v>7500</v>
      </c>
      <c r="AG762" s="32">
        <v>0</v>
      </c>
      <c r="AH762" s="30">
        <v>7500</v>
      </c>
      <c r="AI762" s="10" t="s">
        <v>573</v>
      </c>
      <c r="AJ762" s="30">
        <v>0</v>
      </c>
      <c r="AK762" s="30">
        <v>0</v>
      </c>
      <c r="AL762" s="30">
        <v>5000</v>
      </c>
      <c r="AM762" s="30">
        <v>0</v>
      </c>
      <c r="AN762" s="30">
        <v>2500</v>
      </c>
      <c r="AO762" s="30">
        <v>0</v>
      </c>
      <c r="AP762" s="30">
        <v>0</v>
      </c>
      <c r="AQ762" s="30">
        <v>0</v>
      </c>
      <c r="AR762" s="30">
        <v>0</v>
      </c>
      <c r="AS762" s="30">
        <v>0</v>
      </c>
      <c r="AT762" s="30">
        <v>0</v>
      </c>
      <c r="AU762" s="121">
        <v>0</v>
      </c>
      <c r="AV762" s="129" t="s">
        <v>784</v>
      </c>
      <c r="AW762" s="129" t="s">
        <v>796</v>
      </c>
      <c r="AX762" s="129" t="s">
        <v>797</v>
      </c>
    </row>
    <row r="763" spans="1:50" ht="24" x14ac:dyDescent="0.25">
      <c r="A763" s="120">
        <v>46058</v>
      </c>
      <c r="B763" s="28" t="s">
        <v>565</v>
      </c>
      <c r="C763" s="25" t="s">
        <v>427</v>
      </c>
      <c r="D763" s="25" t="s">
        <v>430</v>
      </c>
      <c r="E763" s="25" t="s">
        <v>423</v>
      </c>
      <c r="F763" s="29" t="s">
        <v>243</v>
      </c>
      <c r="G763" s="29" t="s">
        <v>19</v>
      </c>
      <c r="H763" s="29" t="s">
        <v>422</v>
      </c>
      <c r="I763" s="29" t="s">
        <v>579</v>
      </c>
      <c r="J763" s="29" t="s">
        <v>777</v>
      </c>
      <c r="K763" s="25" t="s">
        <v>430</v>
      </c>
      <c r="L763" s="25" t="s">
        <v>2087</v>
      </c>
      <c r="M763" s="25" t="s">
        <v>6499</v>
      </c>
      <c r="N763" s="25" t="s">
        <v>2064</v>
      </c>
      <c r="O763" s="25">
        <v>10416493711</v>
      </c>
      <c r="P763" s="25" t="s">
        <v>6500</v>
      </c>
      <c r="Q763" s="28" t="s">
        <v>0</v>
      </c>
      <c r="R763" s="29" t="s">
        <v>2039</v>
      </c>
      <c r="S763" s="27" t="s">
        <v>2088</v>
      </c>
      <c r="T763" s="27" t="s">
        <v>2089</v>
      </c>
      <c r="U763" s="28" t="s">
        <v>270</v>
      </c>
      <c r="V763" s="26" t="s">
        <v>430</v>
      </c>
      <c r="W763" s="26" t="s">
        <v>593</v>
      </c>
      <c r="X763" s="26" t="s">
        <v>411</v>
      </c>
      <c r="Y763" s="37" t="s">
        <v>200</v>
      </c>
      <c r="Z763" s="37" t="s">
        <v>586</v>
      </c>
      <c r="AA763" s="37" t="s">
        <v>585</v>
      </c>
      <c r="AB763" s="30">
        <v>7500</v>
      </c>
      <c r="AC763" s="30">
        <v>7500</v>
      </c>
      <c r="AD763" s="31">
        <v>0</v>
      </c>
      <c r="AE763" s="30">
        <v>7500</v>
      </c>
      <c r="AF763" s="30">
        <v>7500</v>
      </c>
      <c r="AG763" s="32">
        <v>0</v>
      </c>
      <c r="AH763" s="30">
        <v>7500</v>
      </c>
      <c r="AI763" s="10" t="s">
        <v>573</v>
      </c>
      <c r="AJ763" s="30">
        <v>0</v>
      </c>
      <c r="AK763" s="30">
        <v>0</v>
      </c>
      <c r="AL763" s="30">
        <v>5000</v>
      </c>
      <c r="AM763" s="30">
        <v>0</v>
      </c>
      <c r="AN763" s="30">
        <v>2500</v>
      </c>
      <c r="AO763" s="30">
        <v>0</v>
      </c>
      <c r="AP763" s="30">
        <v>0</v>
      </c>
      <c r="AQ763" s="30">
        <v>0</v>
      </c>
      <c r="AR763" s="30">
        <v>0</v>
      </c>
      <c r="AS763" s="30">
        <v>0</v>
      </c>
      <c r="AT763" s="30">
        <v>0</v>
      </c>
      <c r="AU763" s="121">
        <v>0</v>
      </c>
      <c r="AV763" s="129" t="s">
        <v>784</v>
      </c>
      <c r="AW763" s="129" t="s">
        <v>796</v>
      </c>
      <c r="AX763" s="129" t="s">
        <v>797</v>
      </c>
    </row>
    <row r="764" spans="1:50" ht="24" x14ac:dyDescent="0.25">
      <c r="A764" s="120">
        <v>46058</v>
      </c>
      <c r="B764" s="28" t="s">
        <v>565</v>
      </c>
      <c r="C764" s="25" t="s">
        <v>427</v>
      </c>
      <c r="D764" s="25" t="s">
        <v>459</v>
      </c>
      <c r="E764" s="25" t="s">
        <v>423</v>
      </c>
      <c r="F764" s="29" t="s">
        <v>287</v>
      </c>
      <c r="G764" s="29" t="s">
        <v>20</v>
      </c>
      <c r="H764" s="29" t="s">
        <v>422</v>
      </c>
      <c r="I764" s="29" t="s">
        <v>579</v>
      </c>
      <c r="J764" s="29" t="s">
        <v>777</v>
      </c>
      <c r="K764" s="25" t="s">
        <v>459</v>
      </c>
      <c r="L764" s="25" t="s">
        <v>2145</v>
      </c>
      <c r="M764" s="25" t="s">
        <v>6501</v>
      </c>
      <c r="N764" s="25" t="s">
        <v>1998</v>
      </c>
      <c r="O764" s="25">
        <v>10435689707</v>
      </c>
      <c r="P764" s="25" t="s">
        <v>6502</v>
      </c>
      <c r="Q764" s="28" t="s">
        <v>0</v>
      </c>
      <c r="R764" s="29" t="s">
        <v>2051</v>
      </c>
      <c r="S764" s="27" t="s">
        <v>2091</v>
      </c>
      <c r="T764" s="27" t="s">
        <v>2092</v>
      </c>
      <c r="U764" s="28" t="s">
        <v>304</v>
      </c>
      <c r="V764" s="26" t="s">
        <v>459</v>
      </c>
      <c r="W764" s="26" t="s">
        <v>649</v>
      </c>
      <c r="X764" s="26" t="s">
        <v>411</v>
      </c>
      <c r="Y764" s="37" t="s">
        <v>200</v>
      </c>
      <c r="Z764" s="37" t="s">
        <v>586</v>
      </c>
      <c r="AA764" s="37" t="s">
        <v>585</v>
      </c>
      <c r="AB764" s="30">
        <v>21000</v>
      </c>
      <c r="AC764" s="30">
        <v>21000</v>
      </c>
      <c r="AD764" s="31">
        <v>0</v>
      </c>
      <c r="AE764" s="30">
        <v>21000</v>
      </c>
      <c r="AF764" s="30">
        <v>21000</v>
      </c>
      <c r="AG764" s="32">
        <v>0</v>
      </c>
      <c r="AH764" s="30">
        <v>21000</v>
      </c>
      <c r="AI764" s="10" t="s">
        <v>573</v>
      </c>
      <c r="AJ764" s="30">
        <v>0</v>
      </c>
      <c r="AK764" s="30">
        <v>0</v>
      </c>
      <c r="AL764" s="30">
        <v>7000</v>
      </c>
      <c r="AM764" s="30">
        <v>14000</v>
      </c>
      <c r="AN764" s="30">
        <v>0</v>
      </c>
      <c r="AO764" s="30">
        <v>0</v>
      </c>
      <c r="AP764" s="30">
        <v>0</v>
      </c>
      <c r="AQ764" s="30">
        <v>0</v>
      </c>
      <c r="AR764" s="30">
        <v>0</v>
      </c>
      <c r="AS764" s="30">
        <v>0</v>
      </c>
      <c r="AT764" s="30">
        <v>0</v>
      </c>
      <c r="AU764" s="121">
        <v>0</v>
      </c>
      <c r="AV764" s="129" t="s">
        <v>784</v>
      </c>
      <c r="AW764" s="129" t="s">
        <v>796</v>
      </c>
      <c r="AX764" s="129" t="s">
        <v>797</v>
      </c>
    </row>
    <row r="765" spans="1:50" ht="36" x14ac:dyDescent="0.25">
      <c r="A765" s="120">
        <v>46058</v>
      </c>
      <c r="B765" s="28" t="s">
        <v>565</v>
      </c>
      <c r="C765" s="25" t="s">
        <v>427</v>
      </c>
      <c r="D765" s="25" t="s">
        <v>430</v>
      </c>
      <c r="E765" s="25" t="s">
        <v>423</v>
      </c>
      <c r="F765" s="29" t="s">
        <v>243</v>
      </c>
      <c r="G765" s="29" t="s">
        <v>19</v>
      </c>
      <c r="H765" s="29" t="s">
        <v>578</v>
      </c>
      <c r="I765" s="29" t="s">
        <v>579</v>
      </c>
      <c r="J765" s="29" t="s">
        <v>868</v>
      </c>
      <c r="K765" s="25" t="s">
        <v>453</v>
      </c>
      <c r="L765" s="25" t="s">
        <v>2093</v>
      </c>
      <c r="M765" s="25" t="s">
        <v>884</v>
      </c>
      <c r="N765" s="25" t="s">
        <v>1229</v>
      </c>
      <c r="O765" s="25">
        <v>20603346948</v>
      </c>
      <c r="P765" s="25" t="s">
        <v>5240</v>
      </c>
      <c r="Q765" s="28" t="s">
        <v>0</v>
      </c>
      <c r="R765" s="29" t="s">
        <v>2094</v>
      </c>
      <c r="S765" s="27" t="s">
        <v>2095</v>
      </c>
      <c r="T765" s="27" t="s">
        <v>2096</v>
      </c>
      <c r="U765" s="28" t="s">
        <v>294</v>
      </c>
      <c r="V765" s="26" t="s">
        <v>453</v>
      </c>
      <c r="W765" s="26" t="s">
        <v>631</v>
      </c>
      <c r="X765" s="26" t="s">
        <v>411</v>
      </c>
      <c r="Y765" s="37" t="s">
        <v>48</v>
      </c>
      <c r="Z765" s="37" t="s">
        <v>50</v>
      </c>
      <c r="AA765" s="37" t="s">
        <v>49</v>
      </c>
      <c r="AB765" s="30">
        <v>1812.5</v>
      </c>
      <c r="AC765" s="30">
        <v>1812.5</v>
      </c>
      <c r="AD765" s="31">
        <v>0</v>
      </c>
      <c r="AE765" s="30">
        <v>1812.5</v>
      </c>
      <c r="AF765" s="30">
        <v>1812.5</v>
      </c>
      <c r="AG765" s="32">
        <v>0</v>
      </c>
      <c r="AH765" s="30">
        <v>1812.5</v>
      </c>
      <c r="AI765" s="10" t="s">
        <v>573</v>
      </c>
      <c r="AJ765" s="30">
        <v>0</v>
      </c>
      <c r="AK765" s="30">
        <v>0</v>
      </c>
      <c r="AL765" s="30">
        <v>435</v>
      </c>
      <c r="AM765" s="30">
        <v>0</v>
      </c>
      <c r="AN765" s="30">
        <v>1377.5</v>
      </c>
      <c r="AO765" s="30">
        <v>0</v>
      </c>
      <c r="AP765" s="30">
        <v>0</v>
      </c>
      <c r="AQ765" s="30">
        <v>0</v>
      </c>
      <c r="AR765" s="30">
        <v>0</v>
      </c>
      <c r="AS765" s="30">
        <v>0</v>
      </c>
      <c r="AT765" s="30">
        <v>0</v>
      </c>
      <c r="AU765" s="121">
        <v>0</v>
      </c>
      <c r="AV765" s="129" t="s">
        <v>784</v>
      </c>
      <c r="AW765" s="129" t="s">
        <v>796</v>
      </c>
      <c r="AX765" s="129" t="s">
        <v>527</v>
      </c>
    </row>
    <row r="766" spans="1:50" ht="24" x14ac:dyDescent="0.25">
      <c r="A766" s="120">
        <v>46058</v>
      </c>
      <c r="B766" s="28" t="s">
        <v>565</v>
      </c>
      <c r="C766" s="25" t="s">
        <v>427</v>
      </c>
      <c r="D766" s="25" t="s">
        <v>430</v>
      </c>
      <c r="E766" s="25" t="s">
        <v>423</v>
      </c>
      <c r="F766" s="29" t="s">
        <v>243</v>
      </c>
      <c r="G766" s="29" t="s">
        <v>19</v>
      </c>
      <c r="H766" s="29" t="s">
        <v>178</v>
      </c>
      <c r="I766" s="29" t="s">
        <v>269</v>
      </c>
      <c r="J766" s="29" t="s">
        <v>868</v>
      </c>
      <c r="K766" s="25" t="s">
        <v>283</v>
      </c>
      <c r="L766" s="25" t="s">
        <v>2097</v>
      </c>
      <c r="M766" s="25" t="s">
        <v>6503</v>
      </c>
      <c r="N766" s="25" t="s">
        <v>1998</v>
      </c>
      <c r="O766" s="25">
        <v>10449328057</v>
      </c>
      <c r="P766" s="25" t="s">
        <v>6504</v>
      </c>
      <c r="Q766" s="28" t="s">
        <v>0</v>
      </c>
      <c r="R766" s="29" t="s">
        <v>2057</v>
      </c>
      <c r="S766" s="27" t="s">
        <v>2098</v>
      </c>
      <c r="T766" s="27" t="s">
        <v>2099</v>
      </c>
      <c r="U766" s="28" t="s">
        <v>292</v>
      </c>
      <c r="V766" s="26" t="s">
        <v>283</v>
      </c>
      <c r="W766" s="26" t="s">
        <v>629</v>
      </c>
      <c r="X766" s="26" t="s">
        <v>411</v>
      </c>
      <c r="Y766" s="37" t="s">
        <v>28</v>
      </c>
      <c r="Z766" s="37" t="s">
        <v>178</v>
      </c>
      <c r="AA766" s="37" t="s">
        <v>177</v>
      </c>
      <c r="AB766" s="30">
        <v>3900</v>
      </c>
      <c r="AC766" s="30">
        <v>3900</v>
      </c>
      <c r="AD766" s="31">
        <v>0</v>
      </c>
      <c r="AE766" s="30">
        <v>3900</v>
      </c>
      <c r="AF766" s="30">
        <v>3900</v>
      </c>
      <c r="AG766" s="32">
        <v>0</v>
      </c>
      <c r="AH766" s="30">
        <v>3900</v>
      </c>
      <c r="AI766" s="10" t="s">
        <v>573</v>
      </c>
      <c r="AJ766" s="30">
        <v>0</v>
      </c>
      <c r="AK766" s="30">
        <v>0</v>
      </c>
      <c r="AL766" s="30">
        <v>1300</v>
      </c>
      <c r="AM766" s="30">
        <v>1300</v>
      </c>
      <c r="AN766" s="30">
        <v>1300</v>
      </c>
      <c r="AO766" s="30">
        <v>0</v>
      </c>
      <c r="AP766" s="30">
        <v>0</v>
      </c>
      <c r="AQ766" s="30">
        <v>0</v>
      </c>
      <c r="AR766" s="30">
        <v>0</v>
      </c>
      <c r="AS766" s="30">
        <v>0</v>
      </c>
      <c r="AT766" s="30">
        <v>0</v>
      </c>
      <c r="AU766" s="121">
        <v>0</v>
      </c>
      <c r="AV766" s="129" t="s">
        <v>784</v>
      </c>
      <c r="AW766" s="129" t="s">
        <v>796</v>
      </c>
      <c r="AX766" s="129" t="s">
        <v>1025</v>
      </c>
    </row>
    <row r="767" spans="1:50" ht="24" x14ac:dyDescent="0.25">
      <c r="A767" s="120">
        <v>46058</v>
      </c>
      <c r="B767" s="28" t="s">
        <v>565</v>
      </c>
      <c r="C767" s="25" t="s">
        <v>427</v>
      </c>
      <c r="D767" s="25" t="s">
        <v>430</v>
      </c>
      <c r="E767" s="25" t="s">
        <v>423</v>
      </c>
      <c r="F767" s="29" t="s">
        <v>243</v>
      </c>
      <c r="G767" s="29" t="s">
        <v>19</v>
      </c>
      <c r="H767" s="29" t="s">
        <v>584</v>
      </c>
      <c r="I767" s="29" t="s">
        <v>579</v>
      </c>
      <c r="J767" s="29" t="s">
        <v>868</v>
      </c>
      <c r="K767" s="25" t="s">
        <v>278</v>
      </c>
      <c r="L767" s="25" t="s">
        <v>2100</v>
      </c>
      <c r="M767" s="25" t="s">
        <v>2101</v>
      </c>
      <c r="N767" s="25" t="s">
        <v>1632</v>
      </c>
      <c r="O767" s="25">
        <v>10267234758</v>
      </c>
      <c r="P767" s="25" t="s">
        <v>5241</v>
      </c>
      <c r="Q767" s="28" t="s">
        <v>0</v>
      </c>
      <c r="R767" s="29" t="s">
        <v>2060</v>
      </c>
      <c r="S767" s="27" t="s">
        <v>2102</v>
      </c>
      <c r="T767" s="27" t="s">
        <v>2103</v>
      </c>
      <c r="U767" s="28" t="s">
        <v>286</v>
      </c>
      <c r="V767" s="26" t="s">
        <v>278</v>
      </c>
      <c r="W767" s="26" t="s">
        <v>626</v>
      </c>
      <c r="X767" s="26" t="s">
        <v>411</v>
      </c>
      <c r="Y767" s="37" t="s">
        <v>140</v>
      </c>
      <c r="Z767" s="37" t="s">
        <v>142</v>
      </c>
      <c r="AA767" s="37" t="s">
        <v>141</v>
      </c>
      <c r="AB767" s="30">
        <v>4500</v>
      </c>
      <c r="AC767" s="30">
        <v>4500</v>
      </c>
      <c r="AD767" s="31">
        <v>0</v>
      </c>
      <c r="AE767" s="30">
        <v>4500</v>
      </c>
      <c r="AF767" s="30">
        <v>4500</v>
      </c>
      <c r="AG767" s="32">
        <v>0</v>
      </c>
      <c r="AH767" s="30">
        <v>4500</v>
      </c>
      <c r="AI767" s="10" t="s">
        <v>573</v>
      </c>
      <c r="AJ767" s="30">
        <v>0</v>
      </c>
      <c r="AK767" s="30">
        <v>0</v>
      </c>
      <c r="AL767" s="30">
        <v>0</v>
      </c>
      <c r="AM767" s="30">
        <v>4500</v>
      </c>
      <c r="AN767" s="30">
        <v>0</v>
      </c>
      <c r="AO767" s="30">
        <v>0</v>
      </c>
      <c r="AP767" s="30">
        <v>0</v>
      </c>
      <c r="AQ767" s="30">
        <v>0</v>
      </c>
      <c r="AR767" s="30">
        <v>0</v>
      </c>
      <c r="AS767" s="30">
        <v>0</v>
      </c>
      <c r="AT767" s="30">
        <v>0</v>
      </c>
      <c r="AU767" s="121">
        <v>0</v>
      </c>
      <c r="AV767" s="129" t="s">
        <v>784</v>
      </c>
      <c r="AW767" s="129" t="s">
        <v>796</v>
      </c>
      <c r="AX767" s="129" t="s">
        <v>527</v>
      </c>
    </row>
    <row r="768" spans="1:50" ht="24" x14ac:dyDescent="0.25">
      <c r="A768" s="120">
        <v>46058</v>
      </c>
      <c r="B768" s="28" t="s">
        <v>565</v>
      </c>
      <c r="C768" s="25" t="s">
        <v>427</v>
      </c>
      <c r="D768" s="25" t="s">
        <v>430</v>
      </c>
      <c r="E768" s="25" t="s">
        <v>423</v>
      </c>
      <c r="F768" s="29" t="s">
        <v>243</v>
      </c>
      <c r="G768" s="29" t="s">
        <v>19</v>
      </c>
      <c r="H768" s="29" t="s">
        <v>584</v>
      </c>
      <c r="I768" s="29" t="s">
        <v>579</v>
      </c>
      <c r="J768" s="29" t="s">
        <v>868</v>
      </c>
      <c r="K768" s="25" t="s">
        <v>278</v>
      </c>
      <c r="L768" s="25" t="s">
        <v>2104</v>
      </c>
      <c r="M768" s="25" t="s">
        <v>2105</v>
      </c>
      <c r="N768" s="25" t="s">
        <v>1632</v>
      </c>
      <c r="O768" s="25">
        <v>10267234758</v>
      </c>
      <c r="P768" s="25" t="s">
        <v>5242</v>
      </c>
      <c r="Q768" s="28" t="s">
        <v>0</v>
      </c>
      <c r="R768" s="29" t="s">
        <v>2070</v>
      </c>
      <c r="S768" s="27" t="s">
        <v>2106</v>
      </c>
      <c r="T768" s="27" t="s">
        <v>2107</v>
      </c>
      <c r="U768" s="28" t="s">
        <v>286</v>
      </c>
      <c r="V768" s="26" t="s">
        <v>278</v>
      </c>
      <c r="W768" s="26" t="s">
        <v>626</v>
      </c>
      <c r="X768" s="26" t="s">
        <v>411</v>
      </c>
      <c r="Y768" s="37" t="s">
        <v>140</v>
      </c>
      <c r="Z768" s="37" t="s">
        <v>142</v>
      </c>
      <c r="AA768" s="37" t="s">
        <v>141</v>
      </c>
      <c r="AB768" s="30">
        <v>45000</v>
      </c>
      <c r="AC768" s="30">
        <v>45000</v>
      </c>
      <c r="AD768" s="31">
        <v>0</v>
      </c>
      <c r="AE768" s="30">
        <v>45000</v>
      </c>
      <c r="AF768" s="30">
        <v>22500</v>
      </c>
      <c r="AG768" s="32">
        <v>22500</v>
      </c>
      <c r="AH768" s="30">
        <v>22500</v>
      </c>
      <c r="AI768" s="10" t="s">
        <v>573</v>
      </c>
      <c r="AJ768" s="30">
        <v>0</v>
      </c>
      <c r="AK768" s="30">
        <v>0</v>
      </c>
      <c r="AL768" s="30">
        <v>0</v>
      </c>
      <c r="AM768" s="30">
        <v>9000</v>
      </c>
      <c r="AN768" s="30">
        <v>4500</v>
      </c>
      <c r="AO768" s="30">
        <v>4500</v>
      </c>
      <c r="AP768" s="30">
        <v>4500</v>
      </c>
      <c r="AQ768" s="30">
        <v>0</v>
      </c>
      <c r="AR768" s="30">
        <v>0</v>
      </c>
      <c r="AS768" s="30">
        <v>0</v>
      </c>
      <c r="AT768" s="30">
        <v>0</v>
      </c>
      <c r="AU768" s="121">
        <v>0</v>
      </c>
      <c r="AV768" s="129" t="s">
        <v>784</v>
      </c>
      <c r="AW768" s="129" t="s">
        <v>785</v>
      </c>
      <c r="AX768" s="129" t="s">
        <v>527</v>
      </c>
    </row>
    <row r="769" spans="1:50" ht="24" x14ac:dyDescent="0.25">
      <c r="A769" s="120">
        <v>46058</v>
      </c>
      <c r="B769" s="28" t="s">
        <v>565</v>
      </c>
      <c r="C769" s="25" t="s">
        <v>427</v>
      </c>
      <c r="D769" s="25" t="s">
        <v>430</v>
      </c>
      <c r="E769" s="25" t="s">
        <v>423</v>
      </c>
      <c r="F769" s="29" t="s">
        <v>243</v>
      </c>
      <c r="G769" s="29" t="s">
        <v>19</v>
      </c>
      <c r="H769" s="29" t="s">
        <v>178</v>
      </c>
      <c r="I769" s="29" t="s">
        <v>269</v>
      </c>
      <c r="J769" s="29" t="s">
        <v>868</v>
      </c>
      <c r="K769" s="25" t="s">
        <v>260</v>
      </c>
      <c r="L769" s="25" t="s">
        <v>2108</v>
      </c>
      <c r="M769" s="25" t="s">
        <v>6505</v>
      </c>
      <c r="N769" s="25" t="s">
        <v>2064</v>
      </c>
      <c r="O769" s="25">
        <v>10225217080</v>
      </c>
      <c r="P769" s="25" t="s">
        <v>6506</v>
      </c>
      <c r="Q769" s="28" t="s">
        <v>0</v>
      </c>
      <c r="R769" s="29" t="s">
        <v>2109</v>
      </c>
      <c r="S769" s="27" t="s">
        <v>2110</v>
      </c>
      <c r="T769" s="27" t="s">
        <v>2111</v>
      </c>
      <c r="U769" s="28" t="s">
        <v>261</v>
      </c>
      <c r="V769" s="26" t="s">
        <v>260</v>
      </c>
      <c r="W769" s="26" t="s">
        <v>561</v>
      </c>
      <c r="X769" s="26" t="s">
        <v>411</v>
      </c>
      <c r="Y769" s="37" t="s">
        <v>28</v>
      </c>
      <c r="Z769" s="37" t="s">
        <v>178</v>
      </c>
      <c r="AA769" s="37" t="s">
        <v>177</v>
      </c>
      <c r="AB769" s="30">
        <v>5100</v>
      </c>
      <c r="AC769" s="30">
        <v>5100</v>
      </c>
      <c r="AD769" s="31">
        <v>0</v>
      </c>
      <c r="AE769" s="30">
        <v>5100</v>
      </c>
      <c r="AF769" s="30">
        <v>5100</v>
      </c>
      <c r="AG769" s="32">
        <v>0</v>
      </c>
      <c r="AH769" s="30">
        <v>5100</v>
      </c>
      <c r="AI769" s="10" t="s">
        <v>573</v>
      </c>
      <c r="AJ769" s="30">
        <v>0</v>
      </c>
      <c r="AK769" s="30">
        <v>0</v>
      </c>
      <c r="AL769" s="30">
        <v>1700</v>
      </c>
      <c r="AM769" s="30">
        <v>1700</v>
      </c>
      <c r="AN769" s="30">
        <v>1700</v>
      </c>
      <c r="AO769" s="30">
        <v>0</v>
      </c>
      <c r="AP769" s="30">
        <v>0</v>
      </c>
      <c r="AQ769" s="30">
        <v>0</v>
      </c>
      <c r="AR769" s="30">
        <v>0</v>
      </c>
      <c r="AS769" s="30">
        <v>0</v>
      </c>
      <c r="AT769" s="30">
        <v>0</v>
      </c>
      <c r="AU769" s="121">
        <v>0</v>
      </c>
      <c r="AV769" s="129" t="s">
        <v>784</v>
      </c>
      <c r="AW769" s="129" t="s">
        <v>796</v>
      </c>
      <c r="AX769" s="129" t="s">
        <v>1256</v>
      </c>
    </row>
    <row r="770" spans="1:50" ht="24" x14ac:dyDescent="0.25">
      <c r="A770" s="120">
        <v>46058</v>
      </c>
      <c r="B770" s="28" t="s">
        <v>565</v>
      </c>
      <c r="C770" s="25" t="s">
        <v>427</v>
      </c>
      <c r="D770" s="25" t="s">
        <v>430</v>
      </c>
      <c r="E770" s="25" t="s">
        <v>423</v>
      </c>
      <c r="F770" s="29" t="s">
        <v>243</v>
      </c>
      <c r="G770" s="29" t="s">
        <v>19</v>
      </c>
      <c r="H770" s="29" t="s">
        <v>178</v>
      </c>
      <c r="I770" s="29" t="s">
        <v>269</v>
      </c>
      <c r="J770" s="29" t="s">
        <v>868</v>
      </c>
      <c r="K770" s="25" t="s">
        <v>281</v>
      </c>
      <c r="L770" s="25" t="s">
        <v>2112</v>
      </c>
      <c r="M770" s="25" t="s">
        <v>6507</v>
      </c>
      <c r="N770" s="25" t="s">
        <v>2064</v>
      </c>
      <c r="O770" s="25">
        <v>10739913751</v>
      </c>
      <c r="P770" s="25" t="s">
        <v>6508</v>
      </c>
      <c r="Q770" s="28" t="s">
        <v>0</v>
      </c>
      <c r="R770" s="29" t="s">
        <v>2113</v>
      </c>
      <c r="S770" s="27" t="s">
        <v>2114</v>
      </c>
      <c r="T770" s="27" t="s">
        <v>2115</v>
      </c>
      <c r="U770" s="28" t="s">
        <v>290</v>
      </c>
      <c r="V770" s="26" t="s">
        <v>281</v>
      </c>
      <c r="W770" s="26" t="s">
        <v>628</v>
      </c>
      <c r="X770" s="26" t="s">
        <v>411</v>
      </c>
      <c r="Y770" s="37" t="s">
        <v>28</v>
      </c>
      <c r="Z770" s="37" t="s">
        <v>178</v>
      </c>
      <c r="AA770" s="37" t="s">
        <v>177</v>
      </c>
      <c r="AB770" s="30">
        <v>5100</v>
      </c>
      <c r="AC770" s="30">
        <v>5100</v>
      </c>
      <c r="AD770" s="31">
        <v>0</v>
      </c>
      <c r="AE770" s="30">
        <v>3400</v>
      </c>
      <c r="AF770" s="30">
        <v>3400</v>
      </c>
      <c r="AG770" s="32">
        <v>1700</v>
      </c>
      <c r="AH770" s="30">
        <v>3400</v>
      </c>
      <c r="AI770" s="10" t="s">
        <v>573</v>
      </c>
      <c r="AJ770" s="30">
        <v>0</v>
      </c>
      <c r="AK770" s="30">
        <v>0</v>
      </c>
      <c r="AL770" s="30">
        <v>1700</v>
      </c>
      <c r="AM770" s="30">
        <v>1700</v>
      </c>
      <c r="AN770" s="30">
        <v>0</v>
      </c>
      <c r="AO770" s="30">
        <v>0</v>
      </c>
      <c r="AP770" s="30">
        <v>0</v>
      </c>
      <c r="AQ770" s="30">
        <v>0</v>
      </c>
      <c r="AR770" s="30">
        <v>0</v>
      </c>
      <c r="AS770" s="30">
        <v>0</v>
      </c>
      <c r="AT770" s="30">
        <v>0</v>
      </c>
      <c r="AU770" s="121">
        <v>0</v>
      </c>
      <c r="AV770" s="129" t="s">
        <v>784</v>
      </c>
      <c r="AW770" s="129" t="s">
        <v>785</v>
      </c>
      <c r="AX770" s="129" t="s">
        <v>1256</v>
      </c>
    </row>
    <row r="771" spans="1:50" ht="24" x14ac:dyDescent="0.25">
      <c r="A771" s="120">
        <v>46059</v>
      </c>
      <c r="B771" s="28" t="s">
        <v>565</v>
      </c>
      <c r="C771" s="25" t="s">
        <v>427</v>
      </c>
      <c r="D771" s="25" t="s">
        <v>457</v>
      </c>
      <c r="E771" s="25" t="s">
        <v>423</v>
      </c>
      <c r="F771" s="29" t="s">
        <v>243</v>
      </c>
      <c r="G771" s="29" t="s">
        <v>19</v>
      </c>
      <c r="H771" s="29" t="s">
        <v>422</v>
      </c>
      <c r="I771" s="29" t="s">
        <v>579</v>
      </c>
      <c r="J771" s="29" t="s">
        <v>777</v>
      </c>
      <c r="K771" s="25" t="s">
        <v>457</v>
      </c>
      <c r="L771" s="25" t="s">
        <v>2116</v>
      </c>
      <c r="M771" s="25" t="s">
        <v>6509</v>
      </c>
      <c r="N771" s="25" t="s">
        <v>2064</v>
      </c>
      <c r="O771" s="25">
        <v>10709853436</v>
      </c>
      <c r="P771" s="25" t="s">
        <v>6510</v>
      </c>
      <c r="Q771" s="28" t="s">
        <v>0</v>
      </c>
      <c r="R771" s="29" t="s">
        <v>2116</v>
      </c>
      <c r="S771" s="27" t="s">
        <v>2117</v>
      </c>
      <c r="T771" s="27" t="s">
        <v>2118</v>
      </c>
      <c r="U771" s="28" t="s">
        <v>282</v>
      </c>
      <c r="V771" s="26" t="s">
        <v>457</v>
      </c>
      <c r="W771" s="26" t="s">
        <v>624</v>
      </c>
      <c r="X771" s="26" t="s">
        <v>411</v>
      </c>
      <c r="Y771" s="37" t="s">
        <v>200</v>
      </c>
      <c r="Z771" s="37" t="s">
        <v>586</v>
      </c>
      <c r="AA771" s="37" t="s">
        <v>585</v>
      </c>
      <c r="AB771" s="30">
        <v>21000</v>
      </c>
      <c r="AC771" s="30">
        <v>21000</v>
      </c>
      <c r="AD771" s="31">
        <v>0</v>
      </c>
      <c r="AE771" s="30">
        <v>21000</v>
      </c>
      <c r="AF771" s="30">
        <v>21000</v>
      </c>
      <c r="AG771" s="32">
        <v>0</v>
      </c>
      <c r="AH771" s="30">
        <v>21000</v>
      </c>
      <c r="AI771" s="10" t="s">
        <v>573</v>
      </c>
      <c r="AJ771" s="30">
        <v>0</v>
      </c>
      <c r="AK771" s="30">
        <v>0</v>
      </c>
      <c r="AL771" s="30">
        <v>7000</v>
      </c>
      <c r="AM771" s="30">
        <v>7000</v>
      </c>
      <c r="AN771" s="30">
        <v>7000</v>
      </c>
      <c r="AO771" s="30">
        <v>0</v>
      </c>
      <c r="AP771" s="30">
        <v>0</v>
      </c>
      <c r="AQ771" s="30">
        <v>0</v>
      </c>
      <c r="AR771" s="30">
        <v>0</v>
      </c>
      <c r="AS771" s="30">
        <v>0</v>
      </c>
      <c r="AT771" s="30">
        <v>0</v>
      </c>
      <c r="AU771" s="121">
        <v>0</v>
      </c>
      <c r="AV771" s="129" t="s">
        <v>784</v>
      </c>
      <c r="AW771" s="129" t="s">
        <v>796</v>
      </c>
      <c r="AX771" s="129" t="s">
        <v>797</v>
      </c>
    </row>
    <row r="772" spans="1:50" ht="24" x14ac:dyDescent="0.25">
      <c r="A772" s="120">
        <v>46059</v>
      </c>
      <c r="B772" s="28" t="s">
        <v>565</v>
      </c>
      <c r="C772" s="25" t="s">
        <v>427</v>
      </c>
      <c r="D772" s="25" t="s">
        <v>457</v>
      </c>
      <c r="E772" s="25" t="s">
        <v>423</v>
      </c>
      <c r="F772" s="29" t="s">
        <v>243</v>
      </c>
      <c r="G772" s="29" t="s">
        <v>19</v>
      </c>
      <c r="H772" s="29" t="s">
        <v>422</v>
      </c>
      <c r="I772" s="29" t="s">
        <v>579</v>
      </c>
      <c r="J772" s="29" t="s">
        <v>777</v>
      </c>
      <c r="K772" s="25" t="s">
        <v>457</v>
      </c>
      <c r="L772" s="25" t="s">
        <v>2113</v>
      </c>
      <c r="M772" s="25" t="s">
        <v>6511</v>
      </c>
      <c r="N772" s="25" t="s">
        <v>2064</v>
      </c>
      <c r="O772" s="25">
        <v>10200448800</v>
      </c>
      <c r="P772" s="25" t="s">
        <v>6512</v>
      </c>
      <c r="Q772" s="28" t="s">
        <v>0</v>
      </c>
      <c r="R772" s="29" t="s">
        <v>2108</v>
      </c>
      <c r="S772" s="27" t="s">
        <v>2119</v>
      </c>
      <c r="T772" s="27" t="s">
        <v>2120</v>
      </c>
      <c r="U772" s="28" t="s">
        <v>282</v>
      </c>
      <c r="V772" s="26" t="s">
        <v>457</v>
      </c>
      <c r="W772" s="26" t="s">
        <v>624</v>
      </c>
      <c r="X772" s="26" t="s">
        <v>411</v>
      </c>
      <c r="Y772" s="37" t="s">
        <v>200</v>
      </c>
      <c r="Z772" s="37" t="s">
        <v>586</v>
      </c>
      <c r="AA772" s="37" t="s">
        <v>585</v>
      </c>
      <c r="AB772" s="30">
        <v>33000</v>
      </c>
      <c r="AC772" s="30">
        <v>33000</v>
      </c>
      <c r="AD772" s="31">
        <v>0</v>
      </c>
      <c r="AE772" s="30">
        <v>33000</v>
      </c>
      <c r="AF772" s="30">
        <v>33000</v>
      </c>
      <c r="AG772" s="32">
        <v>0</v>
      </c>
      <c r="AH772" s="30">
        <v>33000</v>
      </c>
      <c r="AI772" s="10" t="s">
        <v>573</v>
      </c>
      <c r="AJ772" s="30">
        <v>0</v>
      </c>
      <c r="AK772" s="30">
        <v>0</v>
      </c>
      <c r="AL772" s="30">
        <v>11000</v>
      </c>
      <c r="AM772" s="30">
        <v>11000</v>
      </c>
      <c r="AN772" s="30">
        <v>11000</v>
      </c>
      <c r="AO772" s="30">
        <v>0</v>
      </c>
      <c r="AP772" s="30">
        <v>0</v>
      </c>
      <c r="AQ772" s="30">
        <v>0</v>
      </c>
      <c r="AR772" s="30">
        <v>0</v>
      </c>
      <c r="AS772" s="30">
        <v>0</v>
      </c>
      <c r="AT772" s="30">
        <v>0</v>
      </c>
      <c r="AU772" s="121">
        <v>0</v>
      </c>
      <c r="AV772" s="129" t="s">
        <v>784</v>
      </c>
      <c r="AW772" s="129" t="s">
        <v>796</v>
      </c>
      <c r="AX772" s="129" t="s">
        <v>797</v>
      </c>
    </row>
    <row r="773" spans="1:50" ht="24" x14ac:dyDescent="0.25">
      <c r="A773" s="120">
        <v>46059</v>
      </c>
      <c r="B773" s="28" t="s">
        <v>565</v>
      </c>
      <c r="C773" s="25" t="s">
        <v>427</v>
      </c>
      <c r="D773" s="25" t="s">
        <v>498</v>
      </c>
      <c r="E773" s="25" t="s">
        <v>423</v>
      </c>
      <c r="F773" s="29" t="s">
        <v>287</v>
      </c>
      <c r="G773" s="29" t="s">
        <v>21</v>
      </c>
      <c r="H773" s="29" t="s">
        <v>422</v>
      </c>
      <c r="I773" s="29" t="s">
        <v>579</v>
      </c>
      <c r="J773" s="29" t="s">
        <v>868</v>
      </c>
      <c r="K773" s="25" t="s">
        <v>443</v>
      </c>
      <c r="L773" s="25" t="s">
        <v>2121</v>
      </c>
      <c r="M773" s="25" t="s">
        <v>6513</v>
      </c>
      <c r="N773" s="25" t="s">
        <v>1998</v>
      </c>
      <c r="O773" s="25">
        <v>10028965511</v>
      </c>
      <c r="P773" s="25" t="s">
        <v>6514</v>
      </c>
      <c r="Q773" s="28" t="s">
        <v>0</v>
      </c>
      <c r="R773" s="29" t="s">
        <v>2063</v>
      </c>
      <c r="S773" s="27" t="s">
        <v>2122</v>
      </c>
      <c r="T773" s="27" t="s">
        <v>2123</v>
      </c>
      <c r="U773" s="28" t="s">
        <v>328</v>
      </c>
      <c r="V773" s="26" t="s">
        <v>443</v>
      </c>
      <c r="W773" s="26" t="s">
        <v>677</v>
      </c>
      <c r="X773" s="26" t="s">
        <v>411</v>
      </c>
      <c r="Y773" s="37" t="s">
        <v>200</v>
      </c>
      <c r="Z773" s="37" t="s">
        <v>586</v>
      </c>
      <c r="AA773" s="37" t="s">
        <v>585</v>
      </c>
      <c r="AB773" s="30">
        <v>6598</v>
      </c>
      <c r="AC773" s="30">
        <v>6598</v>
      </c>
      <c r="AD773" s="31">
        <v>0</v>
      </c>
      <c r="AE773" s="30">
        <v>6598</v>
      </c>
      <c r="AF773" s="30">
        <v>6598</v>
      </c>
      <c r="AG773" s="32">
        <v>0</v>
      </c>
      <c r="AH773" s="30">
        <v>6598</v>
      </c>
      <c r="AI773" s="10" t="s">
        <v>573</v>
      </c>
      <c r="AJ773" s="30">
        <v>0</v>
      </c>
      <c r="AK773" s="30">
        <v>0</v>
      </c>
      <c r="AL773" s="30">
        <v>3299</v>
      </c>
      <c r="AM773" s="30">
        <v>3299</v>
      </c>
      <c r="AN773" s="30">
        <v>0</v>
      </c>
      <c r="AO773" s="30">
        <v>0</v>
      </c>
      <c r="AP773" s="30">
        <v>0</v>
      </c>
      <c r="AQ773" s="30">
        <v>0</v>
      </c>
      <c r="AR773" s="30">
        <v>0</v>
      </c>
      <c r="AS773" s="30">
        <v>0</v>
      </c>
      <c r="AT773" s="30">
        <v>0</v>
      </c>
      <c r="AU773" s="121">
        <v>0</v>
      </c>
      <c r="AV773" s="129" t="s">
        <v>784</v>
      </c>
      <c r="AW773" s="129" t="s">
        <v>796</v>
      </c>
      <c r="AX773" s="129" t="s">
        <v>2124</v>
      </c>
    </row>
    <row r="774" spans="1:50" ht="24" x14ac:dyDescent="0.25">
      <c r="A774" s="120">
        <v>46059</v>
      </c>
      <c r="B774" s="28" t="s">
        <v>565</v>
      </c>
      <c r="C774" s="25" t="s">
        <v>427</v>
      </c>
      <c r="D774" s="25" t="s">
        <v>428</v>
      </c>
      <c r="E774" s="25" t="s">
        <v>423</v>
      </c>
      <c r="F774" s="29" t="s">
        <v>243</v>
      </c>
      <c r="G774" s="29" t="s">
        <v>19</v>
      </c>
      <c r="H774" s="29" t="s">
        <v>422</v>
      </c>
      <c r="I774" s="29" t="s">
        <v>579</v>
      </c>
      <c r="J774" s="29" t="s">
        <v>777</v>
      </c>
      <c r="K774" s="25" t="s">
        <v>428</v>
      </c>
      <c r="L774" s="25" t="s">
        <v>2125</v>
      </c>
      <c r="M774" s="25" t="s">
        <v>6515</v>
      </c>
      <c r="N774" s="25" t="s">
        <v>2064</v>
      </c>
      <c r="O774" s="25">
        <v>10481279700</v>
      </c>
      <c r="P774" s="25" t="s">
        <v>6516</v>
      </c>
      <c r="Q774" s="28" t="s">
        <v>0</v>
      </c>
      <c r="R774" s="29" t="s">
        <v>2075</v>
      </c>
      <c r="S774" s="27" t="s">
        <v>2126</v>
      </c>
      <c r="T774" s="27" t="s">
        <v>2127</v>
      </c>
      <c r="U774" s="28" t="s">
        <v>271</v>
      </c>
      <c r="V774" s="26" t="s">
        <v>428</v>
      </c>
      <c r="W774" s="26" t="s">
        <v>608</v>
      </c>
      <c r="X774" s="26" t="s">
        <v>411</v>
      </c>
      <c r="Y774" s="37" t="s">
        <v>200</v>
      </c>
      <c r="Z774" s="37" t="s">
        <v>586</v>
      </c>
      <c r="AA774" s="37" t="s">
        <v>585</v>
      </c>
      <c r="AB774" s="30">
        <v>24000</v>
      </c>
      <c r="AC774" s="30">
        <v>24000</v>
      </c>
      <c r="AD774" s="31">
        <v>0</v>
      </c>
      <c r="AE774" s="30">
        <v>24000</v>
      </c>
      <c r="AF774" s="30">
        <v>24000</v>
      </c>
      <c r="AG774" s="32">
        <v>0</v>
      </c>
      <c r="AH774" s="30">
        <v>24000</v>
      </c>
      <c r="AI774" s="10" t="s">
        <v>573</v>
      </c>
      <c r="AJ774" s="30">
        <v>0</v>
      </c>
      <c r="AK774" s="30">
        <v>0</v>
      </c>
      <c r="AL774" s="30">
        <v>16000</v>
      </c>
      <c r="AM774" s="30">
        <v>8000</v>
      </c>
      <c r="AN774" s="30">
        <v>0</v>
      </c>
      <c r="AO774" s="30">
        <v>0</v>
      </c>
      <c r="AP774" s="30">
        <v>0</v>
      </c>
      <c r="AQ774" s="30">
        <v>0</v>
      </c>
      <c r="AR774" s="30">
        <v>0</v>
      </c>
      <c r="AS774" s="30">
        <v>0</v>
      </c>
      <c r="AT774" s="30">
        <v>0</v>
      </c>
      <c r="AU774" s="121">
        <v>0</v>
      </c>
      <c r="AV774" s="129" t="s">
        <v>784</v>
      </c>
      <c r="AW774" s="129" t="s">
        <v>796</v>
      </c>
      <c r="AX774" s="129" t="s">
        <v>797</v>
      </c>
    </row>
    <row r="775" spans="1:50" ht="24" x14ac:dyDescent="0.25">
      <c r="A775" s="120">
        <v>46059</v>
      </c>
      <c r="B775" s="28" t="s">
        <v>565</v>
      </c>
      <c r="C775" s="25" t="s">
        <v>427</v>
      </c>
      <c r="D775" s="25" t="s">
        <v>430</v>
      </c>
      <c r="E775" s="25" t="s">
        <v>423</v>
      </c>
      <c r="F775" s="29" t="s">
        <v>243</v>
      </c>
      <c r="G775" s="29" t="s">
        <v>19</v>
      </c>
      <c r="H775" s="29" t="s">
        <v>583</v>
      </c>
      <c r="I775" s="29" t="s">
        <v>269</v>
      </c>
      <c r="J775" s="29" t="s">
        <v>777</v>
      </c>
      <c r="K775" s="25" t="s">
        <v>430</v>
      </c>
      <c r="L775" s="25" t="s">
        <v>2128</v>
      </c>
      <c r="M775" s="25" t="s">
        <v>2129</v>
      </c>
      <c r="N775" s="25" t="s">
        <v>1998</v>
      </c>
      <c r="O775" s="25">
        <v>20545498902</v>
      </c>
      <c r="P775" s="25" t="s">
        <v>5243</v>
      </c>
      <c r="Q775" s="28" t="s">
        <v>0</v>
      </c>
      <c r="R775" s="29" t="s">
        <v>2112</v>
      </c>
      <c r="S775" s="27" t="s">
        <v>2130</v>
      </c>
      <c r="T775" s="27" t="s">
        <v>2131</v>
      </c>
      <c r="U775" s="28" t="s">
        <v>270</v>
      </c>
      <c r="V775" s="26" t="s">
        <v>430</v>
      </c>
      <c r="W775" s="26" t="s">
        <v>593</v>
      </c>
      <c r="X775" s="26" t="s">
        <v>411</v>
      </c>
      <c r="Y775" s="37" t="s">
        <v>131</v>
      </c>
      <c r="Z775" s="37" t="s">
        <v>70</v>
      </c>
      <c r="AA775" s="37" t="s">
        <v>132</v>
      </c>
      <c r="AB775" s="30">
        <v>980</v>
      </c>
      <c r="AC775" s="30">
        <v>980</v>
      </c>
      <c r="AD775" s="31">
        <v>0</v>
      </c>
      <c r="AE775" s="30">
        <v>980</v>
      </c>
      <c r="AF775" s="30">
        <v>980</v>
      </c>
      <c r="AG775" s="32">
        <v>0</v>
      </c>
      <c r="AH775" s="30">
        <v>980</v>
      </c>
      <c r="AI775" s="10" t="s">
        <v>573</v>
      </c>
      <c r="AJ775" s="30">
        <v>0</v>
      </c>
      <c r="AK775" s="30">
        <v>980</v>
      </c>
      <c r="AL775" s="30">
        <v>0</v>
      </c>
      <c r="AM775" s="30">
        <v>0</v>
      </c>
      <c r="AN775" s="30">
        <v>0</v>
      </c>
      <c r="AO775" s="30">
        <v>0</v>
      </c>
      <c r="AP775" s="30">
        <v>0</v>
      </c>
      <c r="AQ775" s="30">
        <v>0</v>
      </c>
      <c r="AR775" s="30">
        <v>0</v>
      </c>
      <c r="AS775" s="30">
        <v>0</v>
      </c>
      <c r="AT775" s="30">
        <v>0</v>
      </c>
      <c r="AU775" s="121">
        <v>0</v>
      </c>
      <c r="AV775" s="129" t="s">
        <v>784</v>
      </c>
      <c r="AW775" s="129" t="s">
        <v>796</v>
      </c>
      <c r="AX775" s="129" t="s">
        <v>527</v>
      </c>
    </row>
    <row r="776" spans="1:50" ht="24" x14ac:dyDescent="0.25">
      <c r="A776" s="120">
        <v>46059</v>
      </c>
      <c r="B776" s="28" t="s">
        <v>565</v>
      </c>
      <c r="C776" s="25" t="s">
        <v>427</v>
      </c>
      <c r="D776" s="25" t="s">
        <v>430</v>
      </c>
      <c r="E776" s="25" t="s">
        <v>423</v>
      </c>
      <c r="F776" s="29" t="s">
        <v>243</v>
      </c>
      <c r="G776" s="29" t="s">
        <v>19</v>
      </c>
      <c r="H776" s="29" t="s">
        <v>178</v>
      </c>
      <c r="I776" s="29" t="s">
        <v>269</v>
      </c>
      <c r="J776" s="29" t="s">
        <v>868</v>
      </c>
      <c r="K776" s="25" t="s">
        <v>256</v>
      </c>
      <c r="L776" s="25" t="s">
        <v>2132</v>
      </c>
      <c r="M776" s="25" t="s">
        <v>6517</v>
      </c>
      <c r="N776" s="25" t="s">
        <v>2133</v>
      </c>
      <c r="O776" s="25">
        <v>10424770511</v>
      </c>
      <c r="P776" s="25" t="s">
        <v>6518</v>
      </c>
      <c r="Q776" s="28" t="s">
        <v>0</v>
      </c>
      <c r="R776" s="29" t="s">
        <v>2084</v>
      </c>
      <c r="S776" s="27" t="s">
        <v>2134</v>
      </c>
      <c r="T776" s="27" t="s">
        <v>2135</v>
      </c>
      <c r="U776" s="28" t="s">
        <v>257</v>
      </c>
      <c r="V776" s="26" t="s">
        <v>256</v>
      </c>
      <c r="W776" s="26" t="s">
        <v>559</v>
      </c>
      <c r="X776" s="26" t="s">
        <v>411</v>
      </c>
      <c r="Y776" s="37" t="s">
        <v>28</v>
      </c>
      <c r="Z776" s="37" t="s">
        <v>178</v>
      </c>
      <c r="AA776" s="37" t="s">
        <v>177</v>
      </c>
      <c r="AB776" s="30">
        <v>5100</v>
      </c>
      <c r="AC776" s="30">
        <v>5100</v>
      </c>
      <c r="AD776" s="31">
        <v>0</v>
      </c>
      <c r="AE776" s="30">
        <v>5100</v>
      </c>
      <c r="AF776" s="30">
        <v>5100</v>
      </c>
      <c r="AG776" s="32">
        <v>0</v>
      </c>
      <c r="AH776" s="30">
        <v>5100</v>
      </c>
      <c r="AI776" s="10" t="s">
        <v>573</v>
      </c>
      <c r="AJ776" s="30">
        <v>0</v>
      </c>
      <c r="AK776" s="30">
        <v>0</v>
      </c>
      <c r="AL776" s="30">
        <v>1700</v>
      </c>
      <c r="AM776" s="30">
        <v>1700</v>
      </c>
      <c r="AN776" s="30">
        <v>1700</v>
      </c>
      <c r="AO776" s="30">
        <v>0</v>
      </c>
      <c r="AP776" s="30">
        <v>0</v>
      </c>
      <c r="AQ776" s="30">
        <v>0</v>
      </c>
      <c r="AR776" s="30">
        <v>0</v>
      </c>
      <c r="AS776" s="30">
        <v>0</v>
      </c>
      <c r="AT776" s="30">
        <v>0</v>
      </c>
      <c r="AU776" s="121">
        <v>0</v>
      </c>
      <c r="AV776" s="129" t="s">
        <v>784</v>
      </c>
      <c r="AW776" s="129" t="s">
        <v>796</v>
      </c>
      <c r="AX776" s="129" t="s">
        <v>1256</v>
      </c>
    </row>
    <row r="777" spans="1:50" ht="24" x14ac:dyDescent="0.25">
      <c r="A777" s="120">
        <v>46062</v>
      </c>
      <c r="B777" s="28" t="s">
        <v>565</v>
      </c>
      <c r="C777" s="25" t="s">
        <v>427</v>
      </c>
      <c r="D777" s="25" t="s">
        <v>459</v>
      </c>
      <c r="E777" s="25" t="s">
        <v>423</v>
      </c>
      <c r="F777" s="29" t="s">
        <v>287</v>
      </c>
      <c r="G777" s="29" t="s">
        <v>20</v>
      </c>
      <c r="H777" s="29" t="s">
        <v>422</v>
      </c>
      <c r="I777" s="29" t="s">
        <v>579</v>
      </c>
      <c r="J777" s="29" t="s">
        <v>777</v>
      </c>
      <c r="K777" s="25" t="s">
        <v>459</v>
      </c>
      <c r="L777" s="25" t="s">
        <v>2136</v>
      </c>
      <c r="M777" s="25" t="s">
        <v>6519</v>
      </c>
      <c r="N777" s="25" t="s">
        <v>2133</v>
      </c>
      <c r="O777" s="25">
        <v>10476691180</v>
      </c>
      <c r="P777" s="25" t="s">
        <v>6520</v>
      </c>
      <c r="Q777" s="28" t="s">
        <v>0</v>
      </c>
      <c r="R777" s="29" t="s">
        <v>2087</v>
      </c>
      <c r="S777" s="27" t="s">
        <v>2137</v>
      </c>
      <c r="T777" s="27" t="s">
        <v>2138</v>
      </c>
      <c r="U777" s="28" t="s">
        <v>304</v>
      </c>
      <c r="V777" s="26" t="s">
        <v>459</v>
      </c>
      <c r="W777" s="26" t="s">
        <v>649</v>
      </c>
      <c r="X777" s="26" t="s">
        <v>411</v>
      </c>
      <c r="Y777" s="37" t="s">
        <v>200</v>
      </c>
      <c r="Z777" s="37" t="s">
        <v>586</v>
      </c>
      <c r="AA777" s="37" t="s">
        <v>585</v>
      </c>
      <c r="AB777" s="30">
        <v>21000</v>
      </c>
      <c r="AC777" s="30">
        <v>21000</v>
      </c>
      <c r="AD777" s="31">
        <v>0</v>
      </c>
      <c r="AE777" s="30">
        <v>21000</v>
      </c>
      <c r="AF777" s="30">
        <v>21000</v>
      </c>
      <c r="AG777" s="32">
        <v>0</v>
      </c>
      <c r="AH777" s="30">
        <v>21000</v>
      </c>
      <c r="AI777" s="10" t="s">
        <v>573</v>
      </c>
      <c r="AJ777" s="30">
        <v>0</v>
      </c>
      <c r="AK777" s="30">
        <v>0</v>
      </c>
      <c r="AL777" s="30">
        <v>7000</v>
      </c>
      <c r="AM777" s="30">
        <v>14000</v>
      </c>
      <c r="AN777" s="30">
        <v>0</v>
      </c>
      <c r="AO777" s="30">
        <v>0</v>
      </c>
      <c r="AP777" s="30">
        <v>0</v>
      </c>
      <c r="AQ777" s="30">
        <v>0</v>
      </c>
      <c r="AR777" s="30">
        <v>0</v>
      </c>
      <c r="AS777" s="30">
        <v>0</v>
      </c>
      <c r="AT777" s="30">
        <v>0</v>
      </c>
      <c r="AU777" s="121">
        <v>0</v>
      </c>
      <c r="AV777" s="129" t="s">
        <v>784</v>
      </c>
      <c r="AW777" s="129" t="s">
        <v>796</v>
      </c>
      <c r="AX777" s="129" t="s">
        <v>797</v>
      </c>
    </row>
    <row r="778" spans="1:50" ht="24" x14ac:dyDescent="0.25">
      <c r="A778" s="120">
        <v>46062</v>
      </c>
      <c r="B778" s="28" t="s">
        <v>565</v>
      </c>
      <c r="C778" s="25" t="s">
        <v>427</v>
      </c>
      <c r="D778" s="25" t="s">
        <v>430</v>
      </c>
      <c r="E778" s="25" t="s">
        <v>423</v>
      </c>
      <c r="F778" s="29" t="s">
        <v>243</v>
      </c>
      <c r="G778" s="29" t="s">
        <v>19</v>
      </c>
      <c r="H778" s="29" t="s">
        <v>178</v>
      </c>
      <c r="I778" s="29" t="s">
        <v>269</v>
      </c>
      <c r="J778" s="29" t="s">
        <v>868</v>
      </c>
      <c r="K778" s="25" t="s">
        <v>256</v>
      </c>
      <c r="L778" s="25" t="s">
        <v>2139</v>
      </c>
      <c r="M778" s="25" t="s">
        <v>2140</v>
      </c>
      <c r="N778" s="25" t="s">
        <v>2133</v>
      </c>
      <c r="O778" s="25">
        <v>10739913751</v>
      </c>
      <c r="P778" s="25" t="s">
        <v>5244</v>
      </c>
      <c r="Q778" s="28" t="s">
        <v>0</v>
      </c>
      <c r="R778" s="29" t="s">
        <v>2097</v>
      </c>
      <c r="S778" s="27" t="s">
        <v>2141</v>
      </c>
      <c r="T778" s="27" t="s">
        <v>2142</v>
      </c>
      <c r="U778" s="28" t="s">
        <v>257</v>
      </c>
      <c r="V778" s="26" t="s">
        <v>256</v>
      </c>
      <c r="W778" s="26" t="s">
        <v>559</v>
      </c>
      <c r="X778" s="26" t="s">
        <v>411</v>
      </c>
      <c r="Y778" s="37" t="s">
        <v>28</v>
      </c>
      <c r="Z778" s="37" t="s">
        <v>178</v>
      </c>
      <c r="AA778" s="37" t="s">
        <v>177</v>
      </c>
      <c r="AB778" s="30">
        <v>0</v>
      </c>
      <c r="AC778" s="30">
        <v>0</v>
      </c>
      <c r="AD778" s="31">
        <v>0</v>
      </c>
      <c r="AE778" s="30">
        <v>0</v>
      </c>
      <c r="AF778" s="30">
        <v>0</v>
      </c>
      <c r="AG778" s="32">
        <v>0</v>
      </c>
      <c r="AH778" s="30">
        <v>0</v>
      </c>
      <c r="AI778" s="10" t="s">
        <v>573</v>
      </c>
      <c r="AJ778" s="30">
        <v>0</v>
      </c>
      <c r="AK778" s="30">
        <v>0</v>
      </c>
      <c r="AL778" s="30">
        <v>0</v>
      </c>
      <c r="AM778" s="30">
        <v>0</v>
      </c>
      <c r="AN778" s="30">
        <v>0</v>
      </c>
      <c r="AO778" s="30">
        <v>0</v>
      </c>
      <c r="AP778" s="30">
        <v>0</v>
      </c>
      <c r="AQ778" s="30">
        <v>0</v>
      </c>
      <c r="AR778" s="30">
        <v>0</v>
      </c>
      <c r="AS778" s="30">
        <v>0</v>
      </c>
      <c r="AT778" s="30">
        <v>0</v>
      </c>
      <c r="AU778" s="121">
        <v>0</v>
      </c>
      <c r="AV778" s="129" t="s">
        <v>1011</v>
      </c>
      <c r="AW778" s="129" t="s">
        <v>1011</v>
      </c>
      <c r="AX778" s="129" t="s">
        <v>1256</v>
      </c>
    </row>
    <row r="779" spans="1:50" ht="36" x14ac:dyDescent="0.25">
      <c r="A779" s="120">
        <v>46062</v>
      </c>
      <c r="B779" s="28" t="s">
        <v>565</v>
      </c>
      <c r="C779" s="25" t="s">
        <v>427</v>
      </c>
      <c r="D779" s="25" t="s">
        <v>459</v>
      </c>
      <c r="E779" s="25" t="s">
        <v>423</v>
      </c>
      <c r="F779" s="29" t="s">
        <v>287</v>
      </c>
      <c r="G779" s="29" t="s">
        <v>20</v>
      </c>
      <c r="H779" s="29" t="s">
        <v>422</v>
      </c>
      <c r="I779" s="29" t="s">
        <v>579</v>
      </c>
      <c r="J779" s="29" t="s">
        <v>868</v>
      </c>
      <c r="K779" s="25" t="s">
        <v>248</v>
      </c>
      <c r="L779" s="25" t="s">
        <v>2143</v>
      </c>
      <c r="M779" s="25" t="s">
        <v>6521</v>
      </c>
      <c r="N779" s="25" t="s">
        <v>2144</v>
      </c>
      <c r="O779" s="25">
        <v>10707663508</v>
      </c>
      <c r="P779" s="25" t="s">
        <v>6522</v>
      </c>
      <c r="Q779" s="28" t="s">
        <v>0</v>
      </c>
      <c r="R779" s="29" t="s">
        <v>2145</v>
      </c>
      <c r="S779" s="27" t="s">
        <v>2146</v>
      </c>
      <c r="T779" s="27" t="s">
        <v>2147</v>
      </c>
      <c r="U779" s="28" t="s">
        <v>337</v>
      </c>
      <c r="V779" s="26" t="s">
        <v>248</v>
      </c>
      <c r="W779" s="26" t="s">
        <v>692</v>
      </c>
      <c r="X779" s="26" t="s">
        <v>411</v>
      </c>
      <c r="Y779" s="37" t="s">
        <v>200</v>
      </c>
      <c r="Z779" s="37" t="s">
        <v>586</v>
      </c>
      <c r="AA779" s="37" t="s">
        <v>585</v>
      </c>
      <c r="AB779" s="30">
        <v>14850</v>
      </c>
      <c r="AC779" s="30">
        <v>14850</v>
      </c>
      <c r="AD779" s="31">
        <v>0</v>
      </c>
      <c r="AE779" s="30">
        <v>14850</v>
      </c>
      <c r="AF779" s="30">
        <v>14850</v>
      </c>
      <c r="AG779" s="32">
        <v>0</v>
      </c>
      <c r="AH779" s="30">
        <v>14850</v>
      </c>
      <c r="AI779" s="10" t="s">
        <v>573</v>
      </c>
      <c r="AJ779" s="30">
        <v>0</v>
      </c>
      <c r="AK779" s="30">
        <v>0</v>
      </c>
      <c r="AL779" s="30">
        <v>4950</v>
      </c>
      <c r="AM779" s="30">
        <v>4950</v>
      </c>
      <c r="AN779" s="30">
        <v>4950</v>
      </c>
      <c r="AO779" s="30">
        <v>0</v>
      </c>
      <c r="AP779" s="30">
        <v>0</v>
      </c>
      <c r="AQ779" s="30">
        <v>0</v>
      </c>
      <c r="AR779" s="30">
        <v>0</v>
      </c>
      <c r="AS779" s="30">
        <v>0</v>
      </c>
      <c r="AT779" s="30">
        <v>0</v>
      </c>
      <c r="AU779" s="121">
        <v>0</v>
      </c>
      <c r="AV779" s="129" t="s">
        <v>784</v>
      </c>
      <c r="AW779" s="129" t="s">
        <v>796</v>
      </c>
      <c r="AX779" s="129" t="s">
        <v>291</v>
      </c>
    </row>
    <row r="780" spans="1:50" ht="24" x14ac:dyDescent="0.25">
      <c r="A780" s="120">
        <v>46063</v>
      </c>
      <c r="B780" s="28" t="s">
        <v>565</v>
      </c>
      <c r="C780" s="25" t="s">
        <v>427</v>
      </c>
      <c r="D780" s="25" t="s">
        <v>430</v>
      </c>
      <c r="E780" s="25" t="s">
        <v>423</v>
      </c>
      <c r="F780" s="29" t="s">
        <v>243</v>
      </c>
      <c r="G780" s="29" t="s">
        <v>19</v>
      </c>
      <c r="H780" s="29" t="s">
        <v>422</v>
      </c>
      <c r="I780" s="29" t="s">
        <v>579</v>
      </c>
      <c r="J780" s="29" t="s">
        <v>777</v>
      </c>
      <c r="K780" s="25" t="s">
        <v>430</v>
      </c>
      <c r="L780" s="25" t="s">
        <v>2148</v>
      </c>
      <c r="M780" s="25" t="s">
        <v>6523</v>
      </c>
      <c r="N780" s="25" t="s">
        <v>2133</v>
      </c>
      <c r="O780" s="25">
        <v>10453039485</v>
      </c>
      <c r="P780" s="25" t="s">
        <v>6524</v>
      </c>
      <c r="Q780" s="28" t="s">
        <v>0</v>
      </c>
      <c r="R780" s="29" t="s">
        <v>2149</v>
      </c>
      <c r="S780" s="27" t="s">
        <v>2150</v>
      </c>
      <c r="T780" s="27" t="s">
        <v>2151</v>
      </c>
      <c r="U780" s="28" t="s">
        <v>270</v>
      </c>
      <c r="V780" s="26" t="s">
        <v>430</v>
      </c>
      <c r="W780" s="26" t="s">
        <v>593</v>
      </c>
      <c r="X780" s="26" t="s">
        <v>411</v>
      </c>
      <c r="Y780" s="37" t="s">
        <v>200</v>
      </c>
      <c r="Z780" s="37" t="s">
        <v>586</v>
      </c>
      <c r="AA780" s="37" t="s">
        <v>585</v>
      </c>
      <c r="AB780" s="30">
        <v>13000</v>
      </c>
      <c r="AC780" s="30">
        <v>13000</v>
      </c>
      <c r="AD780" s="31">
        <v>0</v>
      </c>
      <c r="AE780" s="30">
        <v>13000</v>
      </c>
      <c r="AF780" s="30">
        <v>13000</v>
      </c>
      <c r="AG780" s="32">
        <v>0</v>
      </c>
      <c r="AH780" s="30">
        <v>13000</v>
      </c>
      <c r="AI780" s="10" t="s">
        <v>573</v>
      </c>
      <c r="AJ780" s="30">
        <v>0</v>
      </c>
      <c r="AK780" s="30">
        <v>6500</v>
      </c>
      <c r="AL780" s="30">
        <v>6500</v>
      </c>
      <c r="AM780" s="30">
        <v>0</v>
      </c>
      <c r="AN780" s="30">
        <v>0</v>
      </c>
      <c r="AO780" s="30">
        <v>0</v>
      </c>
      <c r="AP780" s="30">
        <v>0</v>
      </c>
      <c r="AQ780" s="30">
        <v>0</v>
      </c>
      <c r="AR780" s="30">
        <v>0</v>
      </c>
      <c r="AS780" s="30">
        <v>0</v>
      </c>
      <c r="AT780" s="30">
        <v>0</v>
      </c>
      <c r="AU780" s="121">
        <v>0</v>
      </c>
      <c r="AV780" s="129" t="s">
        <v>784</v>
      </c>
      <c r="AW780" s="129" t="s">
        <v>796</v>
      </c>
      <c r="AX780" s="129" t="s">
        <v>797</v>
      </c>
    </row>
    <row r="781" spans="1:50" ht="24" x14ac:dyDescent="0.25">
      <c r="A781" s="120">
        <v>46063</v>
      </c>
      <c r="B781" s="28" t="s">
        <v>565</v>
      </c>
      <c r="C781" s="25" t="s">
        <v>427</v>
      </c>
      <c r="D781" s="25" t="s">
        <v>430</v>
      </c>
      <c r="E781" s="25" t="s">
        <v>423</v>
      </c>
      <c r="F781" s="29" t="s">
        <v>243</v>
      </c>
      <c r="G781" s="29" t="s">
        <v>19</v>
      </c>
      <c r="H781" s="29" t="s">
        <v>578</v>
      </c>
      <c r="I781" s="29" t="s">
        <v>579</v>
      </c>
      <c r="J781" s="29" t="s">
        <v>777</v>
      </c>
      <c r="K781" s="25" t="s">
        <v>430</v>
      </c>
      <c r="L781" s="25" t="s">
        <v>2152</v>
      </c>
      <c r="M781" s="25" t="s">
        <v>6525</v>
      </c>
      <c r="N781" s="25" t="s">
        <v>2144</v>
      </c>
      <c r="O781" s="25">
        <v>20522173933</v>
      </c>
      <c r="P781" s="25" t="s">
        <v>6526</v>
      </c>
      <c r="Q781" s="28" t="s">
        <v>0</v>
      </c>
      <c r="R781" s="29" t="s">
        <v>2153</v>
      </c>
      <c r="S781" s="27" t="s">
        <v>2154</v>
      </c>
      <c r="T781" s="27" t="s">
        <v>2155</v>
      </c>
      <c r="U781" s="28" t="s">
        <v>270</v>
      </c>
      <c r="V781" s="26" t="s">
        <v>430</v>
      </c>
      <c r="W781" s="26" t="s">
        <v>593</v>
      </c>
      <c r="X781" s="26" t="s">
        <v>411</v>
      </c>
      <c r="Y781" s="37" t="s">
        <v>48</v>
      </c>
      <c r="Z781" s="37" t="s">
        <v>50</v>
      </c>
      <c r="AA781" s="37" t="s">
        <v>49</v>
      </c>
      <c r="AB781" s="30">
        <v>14004.19</v>
      </c>
      <c r="AC781" s="30">
        <v>14004.19</v>
      </c>
      <c r="AD781" s="31">
        <v>0</v>
      </c>
      <c r="AE781" s="30">
        <v>12420.630000000001</v>
      </c>
      <c r="AF781" s="30">
        <v>12420.630000000001</v>
      </c>
      <c r="AG781" s="32">
        <v>1583.5599999999995</v>
      </c>
      <c r="AH781" s="30">
        <v>12420.630000000001</v>
      </c>
      <c r="AI781" s="10" t="s">
        <v>573</v>
      </c>
      <c r="AJ781" s="30">
        <v>0</v>
      </c>
      <c r="AK781" s="30">
        <v>1774.6999999999998</v>
      </c>
      <c r="AL781" s="30">
        <v>1695.42</v>
      </c>
      <c r="AM781" s="30">
        <v>2014.4299999999998</v>
      </c>
      <c r="AN781" s="30">
        <v>1953.27</v>
      </c>
      <c r="AO781" s="30">
        <v>0</v>
      </c>
      <c r="AP781" s="30">
        <v>4982.8100000000004</v>
      </c>
      <c r="AQ781" s="30">
        <v>0</v>
      </c>
      <c r="AR781" s="30">
        <v>0</v>
      </c>
      <c r="AS781" s="30">
        <v>0</v>
      </c>
      <c r="AT781" s="30">
        <v>0</v>
      </c>
      <c r="AU781" s="121">
        <v>0</v>
      </c>
      <c r="AV781" s="129" t="s">
        <v>784</v>
      </c>
      <c r="AW781" s="129" t="s">
        <v>785</v>
      </c>
      <c r="AX781" s="129" t="s">
        <v>527</v>
      </c>
    </row>
    <row r="782" spans="1:50" ht="24" x14ac:dyDescent="0.25">
      <c r="A782" s="120">
        <v>46063</v>
      </c>
      <c r="B782" s="28" t="s">
        <v>565</v>
      </c>
      <c r="C782" s="25" t="s">
        <v>427</v>
      </c>
      <c r="D782" s="25" t="s">
        <v>459</v>
      </c>
      <c r="E782" s="25" t="s">
        <v>423</v>
      </c>
      <c r="F782" s="29" t="s">
        <v>287</v>
      </c>
      <c r="G782" s="29" t="s">
        <v>20</v>
      </c>
      <c r="H782" s="29" t="s">
        <v>422</v>
      </c>
      <c r="I782" s="29" t="s">
        <v>579</v>
      </c>
      <c r="J782" s="29" t="s">
        <v>868</v>
      </c>
      <c r="K782" s="25" t="s">
        <v>453</v>
      </c>
      <c r="L782" s="25" t="s">
        <v>2156</v>
      </c>
      <c r="M782" s="25" t="s">
        <v>2157</v>
      </c>
      <c r="N782" s="25" t="s">
        <v>2133</v>
      </c>
      <c r="O782" s="25">
        <v>10765040855</v>
      </c>
      <c r="P782" s="25" t="s">
        <v>5245</v>
      </c>
      <c r="Q782" s="28" t="s">
        <v>0</v>
      </c>
      <c r="R782" s="29" t="s">
        <v>1997</v>
      </c>
      <c r="S782" s="27" t="s">
        <v>2158</v>
      </c>
      <c r="T782" s="27" t="s">
        <v>2159</v>
      </c>
      <c r="U782" s="28" t="s">
        <v>347</v>
      </c>
      <c r="V782" s="26" t="s">
        <v>453</v>
      </c>
      <c r="W782" s="26" t="s">
        <v>702</v>
      </c>
      <c r="X782" s="26" t="s">
        <v>411</v>
      </c>
      <c r="Y782" s="37" t="s">
        <v>200</v>
      </c>
      <c r="Z782" s="37" t="s">
        <v>586</v>
      </c>
      <c r="AA782" s="37" t="s">
        <v>585</v>
      </c>
      <c r="AB782" s="30">
        <v>5900</v>
      </c>
      <c r="AC782" s="30">
        <v>5900</v>
      </c>
      <c r="AD782" s="31">
        <v>0</v>
      </c>
      <c r="AE782" s="30">
        <v>5900</v>
      </c>
      <c r="AF782" s="30">
        <v>5900</v>
      </c>
      <c r="AG782" s="32">
        <v>0</v>
      </c>
      <c r="AH782" s="30">
        <v>5900</v>
      </c>
      <c r="AI782" s="10" t="s">
        <v>573</v>
      </c>
      <c r="AJ782" s="30">
        <v>0</v>
      </c>
      <c r="AK782" s="30">
        <v>0</v>
      </c>
      <c r="AL782" s="30">
        <v>0</v>
      </c>
      <c r="AM782" s="30">
        <v>3835</v>
      </c>
      <c r="AN782" s="30">
        <v>2065</v>
      </c>
      <c r="AO782" s="30">
        <v>0</v>
      </c>
      <c r="AP782" s="30">
        <v>0</v>
      </c>
      <c r="AQ782" s="30">
        <v>0</v>
      </c>
      <c r="AR782" s="30">
        <v>0</v>
      </c>
      <c r="AS782" s="30">
        <v>0</v>
      </c>
      <c r="AT782" s="30">
        <v>0</v>
      </c>
      <c r="AU782" s="121">
        <v>0</v>
      </c>
      <c r="AV782" s="129" t="s">
        <v>784</v>
      </c>
      <c r="AW782" s="129" t="s">
        <v>796</v>
      </c>
      <c r="AX782" s="129" t="s">
        <v>2160</v>
      </c>
    </row>
    <row r="783" spans="1:50" ht="36" x14ac:dyDescent="0.25">
      <c r="A783" s="120">
        <v>46063</v>
      </c>
      <c r="B783" s="28" t="s">
        <v>565</v>
      </c>
      <c r="C783" s="25" t="s">
        <v>427</v>
      </c>
      <c r="D783" s="25" t="s">
        <v>430</v>
      </c>
      <c r="E783" s="25" t="s">
        <v>423</v>
      </c>
      <c r="F783" s="29" t="s">
        <v>243</v>
      </c>
      <c r="G783" s="29" t="s">
        <v>19</v>
      </c>
      <c r="H783" s="29" t="s">
        <v>578</v>
      </c>
      <c r="I783" s="29" t="s">
        <v>579</v>
      </c>
      <c r="J783" s="29" t="s">
        <v>777</v>
      </c>
      <c r="K783" s="25" t="s">
        <v>430</v>
      </c>
      <c r="L783" s="25" t="s">
        <v>2161</v>
      </c>
      <c r="M783" s="25" t="s">
        <v>899</v>
      </c>
      <c r="N783" s="25" t="s">
        <v>2144</v>
      </c>
      <c r="O783" s="25">
        <v>20511230935</v>
      </c>
      <c r="P783" s="25" t="s">
        <v>6527</v>
      </c>
      <c r="Q783" s="28" t="s">
        <v>0</v>
      </c>
      <c r="R783" s="29" t="s">
        <v>2121</v>
      </c>
      <c r="S783" s="27" t="s">
        <v>2162</v>
      </c>
      <c r="T783" s="27" t="s">
        <v>2163</v>
      </c>
      <c r="U783" s="28" t="s">
        <v>270</v>
      </c>
      <c r="V783" s="26" t="s">
        <v>430</v>
      </c>
      <c r="W783" s="26" t="s">
        <v>593</v>
      </c>
      <c r="X783" s="26" t="s">
        <v>411</v>
      </c>
      <c r="Y783" s="37" t="s">
        <v>48</v>
      </c>
      <c r="Z783" s="37" t="s">
        <v>50</v>
      </c>
      <c r="AA783" s="37" t="s">
        <v>49</v>
      </c>
      <c r="AB783" s="30">
        <v>15272.23</v>
      </c>
      <c r="AC783" s="30">
        <v>15272.23</v>
      </c>
      <c r="AD783" s="31">
        <v>0</v>
      </c>
      <c r="AE783" s="30">
        <v>4868.33</v>
      </c>
      <c r="AF783" s="30">
        <v>3410.04</v>
      </c>
      <c r="AG783" s="32">
        <v>11862.189999999999</v>
      </c>
      <c r="AH783" s="30">
        <v>3410.0399999999995</v>
      </c>
      <c r="AI783" s="10" t="s">
        <v>573</v>
      </c>
      <c r="AJ783" s="30">
        <v>0</v>
      </c>
      <c r="AK783" s="30">
        <v>329.46</v>
      </c>
      <c r="AL783" s="30">
        <v>181.6</v>
      </c>
      <c r="AM783" s="30">
        <v>868.1400000000001</v>
      </c>
      <c r="AN783" s="30">
        <v>1457</v>
      </c>
      <c r="AO783" s="30">
        <v>573.84</v>
      </c>
      <c r="AP783" s="30">
        <v>0</v>
      </c>
      <c r="AQ783" s="30">
        <v>0</v>
      </c>
      <c r="AR783" s="30">
        <v>0</v>
      </c>
      <c r="AS783" s="30">
        <v>0</v>
      </c>
      <c r="AT783" s="30">
        <v>0</v>
      </c>
      <c r="AU783" s="121">
        <v>0</v>
      </c>
      <c r="AV783" s="129" t="s">
        <v>784</v>
      </c>
      <c r="AW783" s="129" t="s">
        <v>785</v>
      </c>
      <c r="AX783" s="129" t="s">
        <v>527</v>
      </c>
    </row>
    <row r="784" spans="1:50" ht="24" x14ac:dyDescent="0.25">
      <c r="A784" s="120">
        <v>46063</v>
      </c>
      <c r="B784" s="28" t="s">
        <v>565</v>
      </c>
      <c r="C784" s="25" t="s">
        <v>427</v>
      </c>
      <c r="D784" s="25" t="s">
        <v>459</v>
      </c>
      <c r="E784" s="25" t="s">
        <v>423</v>
      </c>
      <c r="F784" s="29" t="s">
        <v>287</v>
      </c>
      <c r="G784" s="29" t="s">
        <v>20</v>
      </c>
      <c r="H784" s="29" t="s">
        <v>422</v>
      </c>
      <c r="I784" s="29" t="s">
        <v>579</v>
      </c>
      <c r="J784" s="29" t="s">
        <v>868</v>
      </c>
      <c r="K784" s="25" t="s">
        <v>266</v>
      </c>
      <c r="L784" s="25" t="s">
        <v>2164</v>
      </c>
      <c r="M784" s="25" t="s">
        <v>6528</v>
      </c>
      <c r="N784" s="25" t="s">
        <v>2144</v>
      </c>
      <c r="O784" s="25">
        <v>10711988144</v>
      </c>
      <c r="P784" s="25" t="s">
        <v>6529</v>
      </c>
      <c r="Q784" s="28" t="s">
        <v>0</v>
      </c>
      <c r="R784" s="29" t="s">
        <v>2128</v>
      </c>
      <c r="S784" s="27" t="s">
        <v>2165</v>
      </c>
      <c r="T784" s="27" t="s">
        <v>2166</v>
      </c>
      <c r="U784" s="28" t="s">
        <v>341</v>
      </c>
      <c r="V784" s="26" t="s">
        <v>266</v>
      </c>
      <c r="W784" s="26" t="s">
        <v>696</v>
      </c>
      <c r="X784" s="26" t="s">
        <v>411</v>
      </c>
      <c r="Y784" s="37" t="s">
        <v>200</v>
      </c>
      <c r="Z784" s="37" t="s">
        <v>586</v>
      </c>
      <c r="AA784" s="37" t="s">
        <v>585</v>
      </c>
      <c r="AB784" s="30">
        <v>9000</v>
      </c>
      <c r="AC784" s="30">
        <v>9000</v>
      </c>
      <c r="AD784" s="31">
        <v>0</v>
      </c>
      <c r="AE784" s="30">
        <v>9000</v>
      </c>
      <c r="AF784" s="30">
        <v>9000</v>
      </c>
      <c r="AG784" s="32">
        <v>0</v>
      </c>
      <c r="AH784" s="30">
        <v>9000</v>
      </c>
      <c r="AI784" s="10" t="s">
        <v>573</v>
      </c>
      <c r="AJ784" s="30">
        <v>0</v>
      </c>
      <c r="AK784" s="30">
        <v>0</v>
      </c>
      <c r="AL784" s="30">
        <v>9000</v>
      </c>
      <c r="AM784" s="30">
        <v>0</v>
      </c>
      <c r="AN784" s="30">
        <v>0</v>
      </c>
      <c r="AO784" s="30">
        <v>0</v>
      </c>
      <c r="AP784" s="30">
        <v>0</v>
      </c>
      <c r="AQ784" s="30">
        <v>0</v>
      </c>
      <c r="AR784" s="30">
        <v>0</v>
      </c>
      <c r="AS784" s="30">
        <v>0</v>
      </c>
      <c r="AT784" s="30">
        <v>0</v>
      </c>
      <c r="AU784" s="121">
        <v>0</v>
      </c>
      <c r="AV784" s="129" t="s">
        <v>784</v>
      </c>
      <c r="AW784" s="129" t="s">
        <v>796</v>
      </c>
      <c r="AX784" s="129" t="s">
        <v>2160</v>
      </c>
    </row>
    <row r="785" spans="1:50" ht="24" x14ac:dyDescent="0.25">
      <c r="A785" s="120">
        <v>46063</v>
      </c>
      <c r="B785" s="28" t="s">
        <v>565</v>
      </c>
      <c r="C785" s="25" t="s">
        <v>427</v>
      </c>
      <c r="D785" s="25" t="s">
        <v>459</v>
      </c>
      <c r="E785" s="25" t="s">
        <v>423</v>
      </c>
      <c r="F785" s="29" t="s">
        <v>287</v>
      </c>
      <c r="G785" s="29" t="s">
        <v>20</v>
      </c>
      <c r="H785" s="29" t="s">
        <v>422</v>
      </c>
      <c r="I785" s="29" t="s">
        <v>579</v>
      </c>
      <c r="J785" s="29" t="s">
        <v>868</v>
      </c>
      <c r="K785" s="25" t="s">
        <v>266</v>
      </c>
      <c r="L785" s="25" t="s">
        <v>2167</v>
      </c>
      <c r="M785" s="25" t="s">
        <v>6530</v>
      </c>
      <c r="N785" s="25" t="s">
        <v>2144</v>
      </c>
      <c r="O785" s="25">
        <v>10484631765</v>
      </c>
      <c r="P785" s="25" t="s">
        <v>6531</v>
      </c>
      <c r="Q785" s="28" t="s">
        <v>0</v>
      </c>
      <c r="R785" s="29" t="s">
        <v>2132</v>
      </c>
      <c r="S785" s="27" t="s">
        <v>2168</v>
      </c>
      <c r="T785" s="27" t="s">
        <v>2169</v>
      </c>
      <c r="U785" s="28" t="s">
        <v>341</v>
      </c>
      <c r="V785" s="26" t="s">
        <v>266</v>
      </c>
      <c r="W785" s="26" t="s">
        <v>696</v>
      </c>
      <c r="X785" s="26" t="s">
        <v>411</v>
      </c>
      <c r="Y785" s="37" t="s">
        <v>200</v>
      </c>
      <c r="Z785" s="37" t="s">
        <v>586</v>
      </c>
      <c r="AA785" s="37" t="s">
        <v>585</v>
      </c>
      <c r="AB785" s="30">
        <v>7000</v>
      </c>
      <c r="AC785" s="30">
        <v>7000</v>
      </c>
      <c r="AD785" s="31">
        <v>0</v>
      </c>
      <c r="AE785" s="30">
        <v>7000</v>
      </c>
      <c r="AF785" s="30">
        <v>7000</v>
      </c>
      <c r="AG785" s="32">
        <v>0</v>
      </c>
      <c r="AH785" s="30">
        <v>7000</v>
      </c>
      <c r="AI785" s="10" t="s">
        <v>573</v>
      </c>
      <c r="AJ785" s="30">
        <v>0</v>
      </c>
      <c r="AK785" s="30">
        <v>0</v>
      </c>
      <c r="AL785" s="30">
        <v>7000</v>
      </c>
      <c r="AM785" s="30">
        <v>0</v>
      </c>
      <c r="AN785" s="30">
        <v>0</v>
      </c>
      <c r="AO785" s="30">
        <v>0</v>
      </c>
      <c r="AP785" s="30">
        <v>0</v>
      </c>
      <c r="AQ785" s="30">
        <v>0</v>
      </c>
      <c r="AR785" s="30">
        <v>0</v>
      </c>
      <c r="AS785" s="30">
        <v>0</v>
      </c>
      <c r="AT785" s="30">
        <v>0</v>
      </c>
      <c r="AU785" s="121">
        <v>0</v>
      </c>
      <c r="AV785" s="129" t="s">
        <v>784</v>
      </c>
      <c r="AW785" s="129" t="s">
        <v>796</v>
      </c>
      <c r="AX785" s="129" t="s">
        <v>2160</v>
      </c>
    </row>
    <row r="786" spans="1:50" ht="24" x14ac:dyDescent="0.25">
      <c r="A786" s="120">
        <v>46063</v>
      </c>
      <c r="B786" s="28" t="s">
        <v>565</v>
      </c>
      <c r="C786" s="25" t="s">
        <v>427</v>
      </c>
      <c r="D786" s="25" t="s">
        <v>459</v>
      </c>
      <c r="E786" s="25" t="s">
        <v>423</v>
      </c>
      <c r="F786" s="29" t="s">
        <v>287</v>
      </c>
      <c r="G786" s="29" t="s">
        <v>20</v>
      </c>
      <c r="H786" s="29" t="s">
        <v>422</v>
      </c>
      <c r="I786" s="29" t="s">
        <v>579</v>
      </c>
      <c r="J786" s="29" t="s">
        <v>868</v>
      </c>
      <c r="K786" s="25" t="s">
        <v>453</v>
      </c>
      <c r="L786" s="25" t="s">
        <v>2170</v>
      </c>
      <c r="M786" s="25" t="s">
        <v>6532</v>
      </c>
      <c r="N786" s="25" t="s">
        <v>2133</v>
      </c>
      <c r="O786" s="25">
        <v>10706922461</v>
      </c>
      <c r="P786" s="25" t="s">
        <v>6533</v>
      </c>
      <c r="Q786" s="28" t="s">
        <v>0</v>
      </c>
      <c r="R786" s="29" t="s">
        <v>2171</v>
      </c>
      <c r="S786" s="27" t="s">
        <v>2172</v>
      </c>
      <c r="T786" s="27" t="s">
        <v>2173</v>
      </c>
      <c r="U786" s="28" t="s">
        <v>347</v>
      </c>
      <c r="V786" s="26" t="s">
        <v>453</v>
      </c>
      <c r="W786" s="26" t="s">
        <v>702</v>
      </c>
      <c r="X786" s="26" t="s">
        <v>411</v>
      </c>
      <c r="Y786" s="37" t="s">
        <v>200</v>
      </c>
      <c r="Z786" s="37" t="s">
        <v>586</v>
      </c>
      <c r="AA786" s="37" t="s">
        <v>585</v>
      </c>
      <c r="AB786" s="30">
        <v>6900</v>
      </c>
      <c r="AC786" s="30">
        <v>6900</v>
      </c>
      <c r="AD786" s="31">
        <v>0</v>
      </c>
      <c r="AE786" s="30">
        <v>6900</v>
      </c>
      <c r="AF786" s="30">
        <v>6900</v>
      </c>
      <c r="AG786" s="32">
        <v>0</v>
      </c>
      <c r="AH786" s="30">
        <v>6900</v>
      </c>
      <c r="AI786" s="10" t="s">
        <v>573</v>
      </c>
      <c r="AJ786" s="30">
        <v>0</v>
      </c>
      <c r="AK786" s="30">
        <v>0</v>
      </c>
      <c r="AL786" s="30">
        <v>3835</v>
      </c>
      <c r="AM786" s="30">
        <v>3065</v>
      </c>
      <c r="AN786" s="30">
        <v>0</v>
      </c>
      <c r="AO786" s="30">
        <v>0</v>
      </c>
      <c r="AP786" s="30">
        <v>0</v>
      </c>
      <c r="AQ786" s="30">
        <v>0</v>
      </c>
      <c r="AR786" s="30">
        <v>0</v>
      </c>
      <c r="AS786" s="30">
        <v>0</v>
      </c>
      <c r="AT786" s="30">
        <v>0</v>
      </c>
      <c r="AU786" s="121">
        <v>0</v>
      </c>
      <c r="AV786" s="129" t="s">
        <v>784</v>
      </c>
      <c r="AW786" s="129" t="s">
        <v>796</v>
      </c>
      <c r="AX786" s="129" t="s">
        <v>2160</v>
      </c>
    </row>
    <row r="787" spans="1:50" ht="24" x14ac:dyDescent="0.25">
      <c r="A787" s="120">
        <v>46063</v>
      </c>
      <c r="B787" s="28" t="s">
        <v>565</v>
      </c>
      <c r="C787" s="25" t="s">
        <v>427</v>
      </c>
      <c r="D787" s="25" t="s">
        <v>430</v>
      </c>
      <c r="E787" s="25" t="s">
        <v>423</v>
      </c>
      <c r="F787" s="29" t="s">
        <v>243</v>
      </c>
      <c r="G787" s="29" t="s">
        <v>19</v>
      </c>
      <c r="H787" s="29" t="s">
        <v>178</v>
      </c>
      <c r="I787" s="29" t="s">
        <v>269</v>
      </c>
      <c r="J787" s="29" t="s">
        <v>868</v>
      </c>
      <c r="K787" s="25" t="s">
        <v>266</v>
      </c>
      <c r="L787" s="25" t="s">
        <v>2174</v>
      </c>
      <c r="M787" s="25" t="s">
        <v>6534</v>
      </c>
      <c r="N787" s="25" t="s">
        <v>2144</v>
      </c>
      <c r="O787" s="25">
        <v>10715104453</v>
      </c>
      <c r="P787" s="25" t="s">
        <v>6535</v>
      </c>
      <c r="Q787" s="28" t="s">
        <v>0</v>
      </c>
      <c r="R787" s="29" t="s">
        <v>2148</v>
      </c>
      <c r="S787" s="27" t="s">
        <v>2175</v>
      </c>
      <c r="T787" s="27" t="s">
        <v>2176</v>
      </c>
      <c r="U787" s="28" t="s">
        <v>267</v>
      </c>
      <c r="V787" s="26" t="s">
        <v>266</v>
      </c>
      <c r="W787" s="26" t="s">
        <v>564</v>
      </c>
      <c r="X787" s="26" t="s">
        <v>411</v>
      </c>
      <c r="Y787" s="37" t="s">
        <v>28</v>
      </c>
      <c r="Z787" s="37" t="s">
        <v>178</v>
      </c>
      <c r="AA787" s="37" t="s">
        <v>177</v>
      </c>
      <c r="AB787" s="30">
        <v>5100</v>
      </c>
      <c r="AC787" s="30">
        <v>5100</v>
      </c>
      <c r="AD787" s="31">
        <v>0</v>
      </c>
      <c r="AE787" s="30">
        <v>5100</v>
      </c>
      <c r="AF787" s="30">
        <v>5100</v>
      </c>
      <c r="AG787" s="32">
        <v>0</v>
      </c>
      <c r="AH787" s="30">
        <v>5100</v>
      </c>
      <c r="AI787" s="10" t="s">
        <v>573</v>
      </c>
      <c r="AJ787" s="30">
        <v>0</v>
      </c>
      <c r="AK787" s="30">
        <v>0</v>
      </c>
      <c r="AL787" s="30">
        <v>1700</v>
      </c>
      <c r="AM787" s="30">
        <v>1700</v>
      </c>
      <c r="AN787" s="30">
        <v>1700</v>
      </c>
      <c r="AO787" s="30">
        <v>0</v>
      </c>
      <c r="AP787" s="30">
        <v>0</v>
      </c>
      <c r="AQ787" s="30">
        <v>0</v>
      </c>
      <c r="AR787" s="30">
        <v>0</v>
      </c>
      <c r="AS787" s="30">
        <v>0</v>
      </c>
      <c r="AT787" s="30">
        <v>0</v>
      </c>
      <c r="AU787" s="121">
        <v>0</v>
      </c>
      <c r="AV787" s="129" t="s">
        <v>784</v>
      </c>
      <c r="AW787" s="129" t="s">
        <v>796</v>
      </c>
      <c r="AX787" s="129" t="s">
        <v>1256</v>
      </c>
    </row>
    <row r="788" spans="1:50" ht="24" x14ac:dyDescent="0.25">
      <c r="A788" s="120">
        <v>46063</v>
      </c>
      <c r="B788" s="28" t="s">
        <v>565</v>
      </c>
      <c r="C788" s="25" t="s">
        <v>427</v>
      </c>
      <c r="D788" s="25" t="s">
        <v>430</v>
      </c>
      <c r="E788" s="25" t="s">
        <v>423</v>
      </c>
      <c r="F788" s="29" t="s">
        <v>243</v>
      </c>
      <c r="G788" s="29" t="s">
        <v>19</v>
      </c>
      <c r="H788" s="29" t="s">
        <v>178</v>
      </c>
      <c r="I788" s="29" t="s">
        <v>269</v>
      </c>
      <c r="J788" s="29" t="s">
        <v>868</v>
      </c>
      <c r="K788" s="25" t="s">
        <v>266</v>
      </c>
      <c r="L788" s="25" t="s">
        <v>2177</v>
      </c>
      <c r="M788" s="25" t="s">
        <v>6536</v>
      </c>
      <c r="N788" s="25" t="s">
        <v>2144</v>
      </c>
      <c r="O788" s="25">
        <v>10702669192</v>
      </c>
      <c r="P788" s="25" t="s">
        <v>6537</v>
      </c>
      <c r="Q788" s="28" t="s">
        <v>0</v>
      </c>
      <c r="R788" s="29" t="s">
        <v>2139</v>
      </c>
      <c r="S788" s="27" t="s">
        <v>2178</v>
      </c>
      <c r="T788" s="27" t="s">
        <v>2179</v>
      </c>
      <c r="U788" s="28" t="s">
        <v>267</v>
      </c>
      <c r="V788" s="26" t="s">
        <v>266</v>
      </c>
      <c r="W788" s="26" t="s">
        <v>564</v>
      </c>
      <c r="X788" s="26" t="s">
        <v>411</v>
      </c>
      <c r="Y788" s="37" t="s">
        <v>28</v>
      </c>
      <c r="Z788" s="37" t="s">
        <v>178</v>
      </c>
      <c r="AA788" s="37" t="s">
        <v>177</v>
      </c>
      <c r="AB788" s="30">
        <v>5100</v>
      </c>
      <c r="AC788" s="30">
        <v>5100</v>
      </c>
      <c r="AD788" s="31">
        <v>0</v>
      </c>
      <c r="AE788" s="30">
        <v>5100</v>
      </c>
      <c r="AF788" s="30">
        <v>5100</v>
      </c>
      <c r="AG788" s="32">
        <v>0</v>
      </c>
      <c r="AH788" s="30">
        <v>5100</v>
      </c>
      <c r="AI788" s="10" t="s">
        <v>573</v>
      </c>
      <c r="AJ788" s="30">
        <v>0</v>
      </c>
      <c r="AK788" s="30">
        <v>0</v>
      </c>
      <c r="AL788" s="30">
        <v>1700</v>
      </c>
      <c r="AM788" s="30">
        <v>1700</v>
      </c>
      <c r="AN788" s="30">
        <v>1700</v>
      </c>
      <c r="AO788" s="30">
        <v>0</v>
      </c>
      <c r="AP788" s="30">
        <v>0</v>
      </c>
      <c r="AQ788" s="30">
        <v>0</v>
      </c>
      <c r="AR788" s="30">
        <v>0</v>
      </c>
      <c r="AS788" s="30">
        <v>0</v>
      </c>
      <c r="AT788" s="30">
        <v>0</v>
      </c>
      <c r="AU788" s="121">
        <v>0</v>
      </c>
      <c r="AV788" s="129" t="s">
        <v>784</v>
      </c>
      <c r="AW788" s="129" t="s">
        <v>796</v>
      </c>
      <c r="AX788" s="129" t="s">
        <v>1256</v>
      </c>
    </row>
    <row r="789" spans="1:50" ht="24" x14ac:dyDescent="0.25">
      <c r="A789" s="120">
        <v>46063</v>
      </c>
      <c r="B789" s="28" t="s">
        <v>565</v>
      </c>
      <c r="C789" s="25" t="s">
        <v>427</v>
      </c>
      <c r="D789" s="25" t="s">
        <v>459</v>
      </c>
      <c r="E789" s="25" t="s">
        <v>423</v>
      </c>
      <c r="F789" s="29" t="s">
        <v>287</v>
      </c>
      <c r="G789" s="29" t="s">
        <v>20</v>
      </c>
      <c r="H789" s="29" t="s">
        <v>422</v>
      </c>
      <c r="I789" s="29" t="s">
        <v>579</v>
      </c>
      <c r="J789" s="29" t="s">
        <v>868</v>
      </c>
      <c r="K789" s="25" t="s">
        <v>281</v>
      </c>
      <c r="L789" s="25" t="s">
        <v>2180</v>
      </c>
      <c r="M789" s="25" t="s">
        <v>6538</v>
      </c>
      <c r="N789" s="25" t="s">
        <v>2133</v>
      </c>
      <c r="O789" s="25">
        <v>10473762931</v>
      </c>
      <c r="P789" s="25" t="s">
        <v>6539</v>
      </c>
      <c r="Q789" s="28" t="s">
        <v>0</v>
      </c>
      <c r="R789" s="29" t="s">
        <v>2136</v>
      </c>
      <c r="S789" s="27" t="s">
        <v>2181</v>
      </c>
      <c r="T789" s="27" t="s">
        <v>2182</v>
      </c>
      <c r="U789" s="28" t="s">
        <v>308</v>
      </c>
      <c r="V789" s="26" t="s">
        <v>281</v>
      </c>
      <c r="W789" s="26" t="s">
        <v>656</v>
      </c>
      <c r="X789" s="26" t="s">
        <v>411</v>
      </c>
      <c r="Y789" s="37" t="s">
        <v>200</v>
      </c>
      <c r="Z789" s="37" t="s">
        <v>586</v>
      </c>
      <c r="AA789" s="37" t="s">
        <v>585</v>
      </c>
      <c r="AB789" s="30">
        <v>7400</v>
      </c>
      <c r="AC789" s="30">
        <v>7400</v>
      </c>
      <c r="AD789" s="31">
        <v>0</v>
      </c>
      <c r="AE789" s="30">
        <v>7400</v>
      </c>
      <c r="AF789" s="30">
        <v>7400</v>
      </c>
      <c r="AG789" s="32">
        <v>0</v>
      </c>
      <c r="AH789" s="30">
        <v>7400</v>
      </c>
      <c r="AI789" s="10" t="s">
        <v>573</v>
      </c>
      <c r="AJ789" s="30">
        <v>0</v>
      </c>
      <c r="AK789" s="30">
        <v>0</v>
      </c>
      <c r="AL789" s="30">
        <v>1885</v>
      </c>
      <c r="AM789" s="30">
        <v>5515</v>
      </c>
      <c r="AN789" s="30">
        <v>0</v>
      </c>
      <c r="AO789" s="30">
        <v>0</v>
      </c>
      <c r="AP789" s="30">
        <v>0</v>
      </c>
      <c r="AQ789" s="30">
        <v>0</v>
      </c>
      <c r="AR789" s="30">
        <v>0</v>
      </c>
      <c r="AS789" s="30">
        <v>0</v>
      </c>
      <c r="AT789" s="30">
        <v>0</v>
      </c>
      <c r="AU789" s="121">
        <v>0</v>
      </c>
      <c r="AV789" s="129" t="s">
        <v>784</v>
      </c>
      <c r="AW789" s="129" t="s">
        <v>796</v>
      </c>
      <c r="AX789" s="129" t="s">
        <v>2160</v>
      </c>
    </row>
    <row r="790" spans="1:50" ht="24" x14ac:dyDescent="0.25">
      <c r="A790" s="120">
        <v>46063</v>
      </c>
      <c r="B790" s="28" t="s">
        <v>565</v>
      </c>
      <c r="C790" s="25" t="s">
        <v>427</v>
      </c>
      <c r="D790" s="25" t="s">
        <v>459</v>
      </c>
      <c r="E790" s="25" t="s">
        <v>423</v>
      </c>
      <c r="F790" s="29" t="s">
        <v>287</v>
      </c>
      <c r="G790" s="29" t="s">
        <v>20</v>
      </c>
      <c r="H790" s="29" t="s">
        <v>422</v>
      </c>
      <c r="I790" s="29" t="s">
        <v>579</v>
      </c>
      <c r="J790" s="29" t="s">
        <v>868</v>
      </c>
      <c r="K790" s="25" t="s">
        <v>256</v>
      </c>
      <c r="L790" s="25" t="s">
        <v>2183</v>
      </c>
      <c r="M790" s="25" t="s">
        <v>6540</v>
      </c>
      <c r="N790" s="25" t="s">
        <v>2144</v>
      </c>
      <c r="O790" s="25">
        <v>10408376802</v>
      </c>
      <c r="P790" s="25" t="s">
        <v>6541</v>
      </c>
      <c r="Q790" s="28" t="s">
        <v>0</v>
      </c>
      <c r="R790" s="29" t="s">
        <v>2156</v>
      </c>
      <c r="S790" s="27" t="s">
        <v>2184</v>
      </c>
      <c r="T790" s="27" t="s">
        <v>2185</v>
      </c>
      <c r="U790" s="28" t="s">
        <v>300</v>
      </c>
      <c r="V790" s="26" t="s">
        <v>256</v>
      </c>
      <c r="W790" s="26" t="s">
        <v>644</v>
      </c>
      <c r="X790" s="26" t="s">
        <v>411</v>
      </c>
      <c r="Y790" s="37" t="s">
        <v>200</v>
      </c>
      <c r="Z790" s="37" t="s">
        <v>586</v>
      </c>
      <c r="AA790" s="37" t="s">
        <v>585</v>
      </c>
      <c r="AB790" s="30">
        <v>8000</v>
      </c>
      <c r="AC790" s="30">
        <v>8000</v>
      </c>
      <c r="AD790" s="31">
        <v>0</v>
      </c>
      <c r="AE790" s="30">
        <v>8000</v>
      </c>
      <c r="AF790" s="30">
        <v>6950</v>
      </c>
      <c r="AG790" s="32">
        <v>1050</v>
      </c>
      <c r="AH790" s="30">
        <v>6950</v>
      </c>
      <c r="AI790" s="10" t="s">
        <v>573</v>
      </c>
      <c r="AJ790" s="30">
        <v>0</v>
      </c>
      <c r="AK790" s="30">
        <v>0</v>
      </c>
      <c r="AL790" s="30">
        <v>3900</v>
      </c>
      <c r="AM790" s="30">
        <v>3050</v>
      </c>
      <c r="AN790" s="30">
        <v>0</v>
      </c>
      <c r="AO790" s="30">
        <v>0</v>
      </c>
      <c r="AP790" s="30">
        <v>0</v>
      </c>
      <c r="AQ790" s="30">
        <v>0</v>
      </c>
      <c r="AR790" s="30">
        <v>0</v>
      </c>
      <c r="AS790" s="30">
        <v>0</v>
      </c>
      <c r="AT790" s="30">
        <v>0</v>
      </c>
      <c r="AU790" s="121">
        <v>0</v>
      </c>
      <c r="AV790" s="129" t="s">
        <v>784</v>
      </c>
      <c r="AW790" s="129" t="s">
        <v>785</v>
      </c>
      <c r="AX790" s="129" t="s">
        <v>2160</v>
      </c>
    </row>
    <row r="791" spans="1:50" ht="24" x14ac:dyDescent="0.25">
      <c r="A791" s="120">
        <v>46063</v>
      </c>
      <c r="B791" s="28" t="s">
        <v>565</v>
      </c>
      <c r="C791" s="25" t="s">
        <v>427</v>
      </c>
      <c r="D791" s="25" t="s">
        <v>459</v>
      </c>
      <c r="E791" s="25" t="s">
        <v>423</v>
      </c>
      <c r="F791" s="29" t="s">
        <v>287</v>
      </c>
      <c r="G791" s="29" t="s">
        <v>20</v>
      </c>
      <c r="H791" s="29" t="s">
        <v>422</v>
      </c>
      <c r="I791" s="29" t="s">
        <v>579</v>
      </c>
      <c r="J791" s="29" t="s">
        <v>868</v>
      </c>
      <c r="K791" s="25" t="s">
        <v>281</v>
      </c>
      <c r="L791" s="25" t="s">
        <v>2186</v>
      </c>
      <c r="M791" s="25" t="s">
        <v>6542</v>
      </c>
      <c r="N791" s="25" t="s">
        <v>2133</v>
      </c>
      <c r="O791" s="25">
        <v>10704137422</v>
      </c>
      <c r="P791" s="25" t="s">
        <v>6543</v>
      </c>
      <c r="Q791" s="28" t="s">
        <v>0</v>
      </c>
      <c r="R791" s="29" t="s">
        <v>2170</v>
      </c>
      <c r="S791" s="27" t="s">
        <v>2187</v>
      </c>
      <c r="T791" s="27" t="s">
        <v>2188</v>
      </c>
      <c r="U791" s="28" t="s">
        <v>308</v>
      </c>
      <c r="V791" s="26" t="s">
        <v>281</v>
      </c>
      <c r="W791" s="26" t="s">
        <v>656</v>
      </c>
      <c r="X791" s="26" t="s">
        <v>411</v>
      </c>
      <c r="Y791" s="37" t="s">
        <v>200</v>
      </c>
      <c r="Z791" s="37" t="s">
        <v>586</v>
      </c>
      <c r="AA791" s="37" t="s">
        <v>585</v>
      </c>
      <c r="AB791" s="30">
        <v>9000</v>
      </c>
      <c r="AC791" s="30">
        <v>9000</v>
      </c>
      <c r="AD791" s="31">
        <v>0</v>
      </c>
      <c r="AE791" s="30">
        <v>9000</v>
      </c>
      <c r="AF791" s="30">
        <v>9000</v>
      </c>
      <c r="AG791" s="32">
        <v>0</v>
      </c>
      <c r="AH791" s="30">
        <v>9000</v>
      </c>
      <c r="AI791" s="10" t="s">
        <v>573</v>
      </c>
      <c r="AJ791" s="30">
        <v>0</v>
      </c>
      <c r="AK791" s="30">
        <v>0</v>
      </c>
      <c r="AL791" s="30">
        <v>1950</v>
      </c>
      <c r="AM791" s="30">
        <v>7050</v>
      </c>
      <c r="AN791" s="30">
        <v>0</v>
      </c>
      <c r="AO791" s="30">
        <v>0</v>
      </c>
      <c r="AP791" s="30">
        <v>0</v>
      </c>
      <c r="AQ791" s="30">
        <v>0</v>
      </c>
      <c r="AR791" s="30">
        <v>0</v>
      </c>
      <c r="AS791" s="30">
        <v>0</v>
      </c>
      <c r="AT791" s="30">
        <v>0</v>
      </c>
      <c r="AU791" s="121">
        <v>0</v>
      </c>
      <c r="AV791" s="129" t="s">
        <v>784</v>
      </c>
      <c r="AW791" s="129" t="s">
        <v>796</v>
      </c>
      <c r="AX791" s="129" t="s">
        <v>2160</v>
      </c>
    </row>
    <row r="792" spans="1:50" ht="24" x14ac:dyDescent="0.25">
      <c r="A792" s="120">
        <v>46063</v>
      </c>
      <c r="B792" s="28" t="s">
        <v>565</v>
      </c>
      <c r="C792" s="25" t="s">
        <v>427</v>
      </c>
      <c r="D792" s="25" t="s">
        <v>430</v>
      </c>
      <c r="E792" s="25" t="s">
        <v>423</v>
      </c>
      <c r="F792" s="29" t="s">
        <v>243</v>
      </c>
      <c r="G792" s="29" t="s">
        <v>19</v>
      </c>
      <c r="H792" s="29" t="s">
        <v>422</v>
      </c>
      <c r="I792" s="29" t="s">
        <v>579</v>
      </c>
      <c r="J792" s="29" t="s">
        <v>777</v>
      </c>
      <c r="K792" s="25" t="s">
        <v>430</v>
      </c>
      <c r="L792" s="25" t="s">
        <v>2189</v>
      </c>
      <c r="M792" s="25" t="s">
        <v>6544</v>
      </c>
      <c r="N792" s="25" t="s">
        <v>2133</v>
      </c>
      <c r="O792" s="25">
        <v>10729341113</v>
      </c>
      <c r="P792" s="25" t="s">
        <v>6545</v>
      </c>
      <c r="Q792" s="28" t="s">
        <v>0</v>
      </c>
      <c r="R792" s="29" t="s">
        <v>2180</v>
      </c>
      <c r="S792" s="27" t="s">
        <v>2190</v>
      </c>
      <c r="T792" s="27" t="s">
        <v>2191</v>
      </c>
      <c r="U792" s="28" t="s">
        <v>270</v>
      </c>
      <c r="V792" s="26" t="s">
        <v>430</v>
      </c>
      <c r="W792" s="26" t="s">
        <v>593</v>
      </c>
      <c r="X792" s="26" t="s">
        <v>411</v>
      </c>
      <c r="Y792" s="37" t="s">
        <v>200</v>
      </c>
      <c r="Z792" s="37" t="s">
        <v>586</v>
      </c>
      <c r="AA792" s="37" t="s">
        <v>585</v>
      </c>
      <c r="AB792" s="30">
        <v>17000</v>
      </c>
      <c r="AC792" s="30">
        <v>17000</v>
      </c>
      <c r="AD792" s="31">
        <v>0</v>
      </c>
      <c r="AE792" s="30">
        <v>17000</v>
      </c>
      <c r="AF792" s="30">
        <v>17000</v>
      </c>
      <c r="AG792" s="32">
        <v>0</v>
      </c>
      <c r="AH792" s="30">
        <v>17000</v>
      </c>
      <c r="AI792" s="10" t="s">
        <v>573</v>
      </c>
      <c r="AJ792" s="30">
        <v>0</v>
      </c>
      <c r="AK792" s="30">
        <v>0</v>
      </c>
      <c r="AL792" s="30">
        <v>8500</v>
      </c>
      <c r="AM792" s="30">
        <v>8500</v>
      </c>
      <c r="AN792" s="30">
        <v>0</v>
      </c>
      <c r="AO792" s="30">
        <v>0</v>
      </c>
      <c r="AP792" s="30">
        <v>0</v>
      </c>
      <c r="AQ792" s="30">
        <v>0</v>
      </c>
      <c r="AR792" s="30">
        <v>0</v>
      </c>
      <c r="AS792" s="30">
        <v>0</v>
      </c>
      <c r="AT792" s="30">
        <v>0</v>
      </c>
      <c r="AU792" s="121">
        <v>0</v>
      </c>
      <c r="AV792" s="129" t="s">
        <v>784</v>
      </c>
      <c r="AW792" s="129" t="s">
        <v>796</v>
      </c>
      <c r="AX792" s="129" t="s">
        <v>797</v>
      </c>
    </row>
    <row r="793" spans="1:50" ht="24" x14ac:dyDescent="0.25">
      <c r="A793" s="120">
        <v>46063</v>
      </c>
      <c r="B793" s="28" t="s">
        <v>565</v>
      </c>
      <c r="C793" s="25" t="s">
        <v>427</v>
      </c>
      <c r="D793" s="25" t="s">
        <v>459</v>
      </c>
      <c r="E793" s="25" t="s">
        <v>423</v>
      </c>
      <c r="F793" s="29" t="s">
        <v>287</v>
      </c>
      <c r="G793" s="29" t="s">
        <v>20</v>
      </c>
      <c r="H793" s="29" t="s">
        <v>422</v>
      </c>
      <c r="I793" s="29" t="s">
        <v>579</v>
      </c>
      <c r="J793" s="29" t="s">
        <v>868</v>
      </c>
      <c r="K793" s="25" t="s">
        <v>451</v>
      </c>
      <c r="L793" s="25" t="s">
        <v>2192</v>
      </c>
      <c r="M793" s="25" t="s">
        <v>6546</v>
      </c>
      <c r="N793" s="25" t="s">
        <v>2144</v>
      </c>
      <c r="O793" s="25">
        <v>10711066395</v>
      </c>
      <c r="P793" s="25" t="s">
        <v>6547</v>
      </c>
      <c r="Q793" s="28" t="s">
        <v>0</v>
      </c>
      <c r="R793" s="29" t="s">
        <v>2186</v>
      </c>
      <c r="S793" s="27" t="s">
        <v>2193</v>
      </c>
      <c r="T793" s="27" t="s">
        <v>2194</v>
      </c>
      <c r="U793" s="28" t="s">
        <v>303</v>
      </c>
      <c r="V793" s="26" t="s">
        <v>451</v>
      </c>
      <c r="W793" s="26" t="s">
        <v>648</v>
      </c>
      <c r="X793" s="26" t="s">
        <v>411</v>
      </c>
      <c r="Y793" s="37" t="s">
        <v>200</v>
      </c>
      <c r="Z793" s="37" t="s">
        <v>586</v>
      </c>
      <c r="AA793" s="37" t="s">
        <v>585</v>
      </c>
      <c r="AB793" s="30">
        <v>10000</v>
      </c>
      <c r="AC793" s="30">
        <v>10000</v>
      </c>
      <c r="AD793" s="31">
        <v>0</v>
      </c>
      <c r="AE793" s="30">
        <v>10000</v>
      </c>
      <c r="AF793" s="30">
        <v>10000</v>
      </c>
      <c r="AG793" s="32">
        <v>0</v>
      </c>
      <c r="AH793" s="30">
        <v>10000</v>
      </c>
      <c r="AI793" s="10" t="s">
        <v>573</v>
      </c>
      <c r="AJ793" s="30">
        <v>0</v>
      </c>
      <c r="AK793" s="30">
        <v>0</v>
      </c>
      <c r="AL793" s="30">
        <v>5850</v>
      </c>
      <c r="AM793" s="30">
        <v>4150</v>
      </c>
      <c r="AN793" s="30">
        <v>0</v>
      </c>
      <c r="AO793" s="30">
        <v>0</v>
      </c>
      <c r="AP793" s="30">
        <v>0</v>
      </c>
      <c r="AQ793" s="30">
        <v>0</v>
      </c>
      <c r="AR793" s="30">
        <v>0</v>
      </c>
      <c r="AS793" s="30">
        <v>0</v>
      </c>
      <c r="AT793" s="30">
        <v>0</v>
      </c>
      <c r="AU793" s="121">
        <v>0</v>
      </c>
      <c r="AV793" s="129" t="s">
        <v>784</v>
      </c>
      <c r="AW793" s="129" t="s">
        <v>796</v>
      </c>
      <c r="AX793" s="129" t="s">
        <v>2160</v>
      </c>
    </row>
    <row r="794" spans="1:50" ht="24" x14ac:dyDescent="0.25">
      <c r="A794" s="120">
        <v>46063</v>
      </c>
      <c r="B794" s="28" t="s">
        <v>565</v>
      </c>
      <c r="C794" s="25" t="s">
        <v>427</v>
      </c>
      <c r="D794" s="25" t="s">
        <v>430</v>
      </c>
      <c r="E794" s="25" t="s">
        <v>423</v>
      </c>
      <c r="F794" s="29" t="s">
        <v>243</v>
      </c>
      <c r="G794" s="29" t="s">
        <v>19</v>
      </c>
      <c r="H794" s="29" t="s">
        <v>422</v>
      </c>
      <c r="I794" s="29" t="s">
        <v>579</v>
      </c>
      <c r="J794" s="29" t="s">
        <v>868</v>
      </c>
      <c r="K794" s="25" t="s">
        <v>273</v>
      </c>
      <c r="L794" s="25" t="s">
        <v>2195</v>
      </c>
      <c r="M794" s="25" t="s">
        <v>6548</v>
      </c>
      <c r="N794" s="25" t="s">
        <v>2144</v>
      </c>
      <c r="O794" s="25">
        <v>10088889199</v>
      </c>
      <c r="P794" s="25" t="s">
        <v>6549</v>
      </c>
      <c r="Q794" s="28" t="s">
        <v>0</v>
      </c>
      <c r="R794" s="29" t="s">
        <v>2189</v>
      </c>
      <c r="S794" s="27" t="s">
        <v>2196</v>
      </c>
      <c r="T794" s="27" t="s">
        <v>2197</v>
      </c>
      <c r="U794" s="28" t="s">
        <v>279</v>
      </c>
      <c r="V794" s="26" t="s">
        <v>273</v>
      </c>
      <c r="W794" s="26" t="s">
        <v>621</v>
      </c>
      <c r="X794" s="26" t="s">
        <v>411</v>
      </c>
      <c r="Y794" s="37" t="s">
        <v>200</v>
      </c>
      <c r="Z794" s="37" t="s">
        <v>586</v>
      </c>
      <c r="AA794" s="37" t="s">
        <v>585</v>
      </c>
      <c r="AB794" s="30">
        <v>6300</v>
      </c>
      <c r="AC794" s="30">
        <v>6300</v>
      </c>
      <c r="AD794" s="31">
        <v>0</v>
      </c>
      <c r="AE794" s="30">
        <v>6300</v>
      </c>
      <c r="AF794" s="30">
        <v>6300</v>
      </c>
      <c r="AG794" s="32">
        <v>0</v>
      </c>
      <c r="AH794" s="30">
        <v>6300</v>
      </c>
      <c r="AI794" s="10" t="s">
        <v>573</v>
      </c>
      <c r="AJ794" s="30">
        <v>0</v>
      </c>
      <c r="AK794" s="30">
        <v>0</v>
      </c>
      <c r="AL794" s="30">
        <v>2100</v>
      </c>
      <c r="AM794" s="30">
        <v>2100</v>
      </c>
      <c r="AN794" s="30">
        <v>2100</v>
      </c>
      <c r="AO794" s="30">
        <v>0</v>
      </c>
      <c r="AP794" s="30">
        <v>0</v>
      </c>
      <c r="AQ794" s="30">
        <v>0</v>
      </c>
      <c r="AR794" s="30">
        <v>0</v>
      </c>
      <c r="AS794" s="30">
        <v>0</v>
      </c>
      <c r="AT794" s="30">
        <v>0</v>
      </c>
      <c r="AU794" s="121">
        <v>0</v>
      </c>
      <c r="AV794" s="129" t="s">
        <v>784</v>
      </c>
      <c r="AW794" s="129" t="s">
        <v>796</v>
      </c>
      <c r="AX794" s="129" t="s">
        <v>1115</v>
      </c>
    </row>
    <row r="795" spans="1:50" ht="24" x14ac:dyDescent="0.25">
      <c r="A795" s="120">
        <v>46063</v>
      </c>
      <c r="B795" s="28" t="s">
        <v>565</v>
      </c>
      <c r="C795" s="25" t="s">
        <v>427</v>
      </c>
      <c r="D795" s="25" t="s">
        <v>430</v>
      </c>
      <c r="E795" s="25" t="s">
        <v>423</v>
      </c>
      <c r="F795" s="29" t="s">
        <v>243</v>
      </c>
      <c r="G795" s="29" t="s">
        <v>19</v>
      </c>
      <c r="H795" s="29" t="s">
        <v>178</v>
      </c>
      <c r="I795" s="29" t="s">
        <v>269</v>
      </c>
      <c r="J795" s="29" t="s">
        <v>868</v>
      </c>
      <c r="K795" s="25" t="s">
        <v>256</v>
      </c>
      <c r="L795" s="25" t="s">
        <v>2198</v>
      </c>
      <c r="M795" s="25" t="s">
        <v>6550</v>
      </c>
      <c r="N795" s="25" t="s">
        <v>2144</v>
      </c>
      <c r="O795" s="25">
        <v>10777984352</v>
      </c>
      <c r="P795" s="25" t="s">
        <v>6551</v>
      </c>
      <c r="Q795" s="28" t="s">
        <v>0</v>
      </c>
      <c r="R795" s="29" t="s">
        <v>2199</v>
      </c>
      <c r="S795" s="27" t="s">
        <v>2200</v>
      </c>
      <c r="T795" s="27" t="s">
        <v>2201</v>
      </c>
      <c r="U795" s="28" t="s">
        <v>257</v>
      </c>
      <c r="V795" s="26" t="s">
        <v>256</v>
      </c>
      <c r="W795" s="26" t="s">
        <v>559</v>
      </c>
      <c r="X795" s="26" t="s">
        <v>411</v>
      </c>
      <c r="Y795" s="37" t="s">
        <v>28</v>
      </c>
      <c r="Z795" s="37" t="s">
        <v>178</v>
      </c>
      <c r="AA795" s="37" t="s">
        <v>177</v>
      </c>
      <c r="AB795" s="30">
        <v>5100</v>
      </c>
      <c r="AC795" s="30">
        <v>5100</v>
      </c>
      <c r="AD795" s="31">
        <v>0</v>
      </c>
      <c r="AE795" s="30">
        <v>5100</v>
      </c>
      <c r="AF795" s="30">
        <v>5100</v>
      </c>
      <c r="AG795" s="32">
        <v>0</v>
      </c>
      <c r="AH795" s="30">
        <v>5100</v>
      </c>
      <c r="AI795" s="10" t="s">
        <v>573</v>
      </c>
      <c r="AJ795" s="30">
        <v>0</v>
      </c>
      <c r="AK795" s="30">
        <v>0</v>
      </c>
      <c r="AL795" s="30">
        <v>1700</v>
      </c>
      <c r="AM795" s="30">
        <v>1700</v>
      </c>
      <c r="AN795" s="30">
        <v>1700</v>
      </c>
      <c r="AO795" s="30">
        <v>0</v>
      </c>
      <c r="AP795" s="30">
        <v>0</v>
      </c>
      <c r="AQ795" s="30">
        <v>0</v>
      </c>
      <c r="AR795" s="30">
        <v>0</v>
      </c>
      <c r="AS795" s="30">
        <v>0</v>
      </c>
      <c r="AT795" s="30">
        <v>0</v>
      </c>
      <c r="AU795" s="121">
        <v>0</v>
      </c>
      <c r="AV795" s="129" t="s">
        <v>784</v>
      </c>
      <c r="AW795" s="129" t="s">
        <v>796</v>
      </c>
      <c r="AX795" s="129" t="s">
        <v>1256</v>
      </c>
    </row>
    <row r="796" spans="1:50" ht="24" x14ac:dyDescent="0.25">
      <c r="A796" s="120">
        <v>46064</v>
      </c>
      <c r="B796" s="28" t="s">
        <v>565</v>
      </c>
      <c r="C796" s="25" t="s">
        <v>427</v>
      </c>
      <c r="D796" s="25" t="s">
        <v>459</v>
      </c>
      <c r="E796" s="25" t="s">
        <v>423</v>
      </c>
      <c r="F796" s="29" t="s">
        <v>287</v>
      </c>
      <c r="G796" s="29" t="s">
        <v>20</v>
      </c>
      <c r="H796" s="29" t="s">
        <v>422</v>
      </c>
      <c r="I796" s="29" t="s">
        <v>579</v>
      </c>
      <c r="J796" s="29" t="s">
        <v>868</v>
      </c>
      <c r="K796" s="25" t="s">
        <v>451</v>
      </c>
      <c r="L796" s="25" t="s">
        <v>2202</v>
      </c>
      <c r="M796" s="25" t="s">
        <v>6552</v>
      </c>
      <c r="N796" s="25" t="s">
        <v>2144</v>
      </c>
      <c r="O796" s="25">
        <v>10167869969</v>
      </c>
      <c r="P796" s="25" t="s">
        <v>6553</v>
      </c>
      <c r="Q796" s="28" t="s">
        <v>0</v>
      </c>
      <c r="R796" s="29" t="s">
        <v>2143</v>
      </c>
      <c r="S796" s="27" t="s">
        <v>2203</v>
      </c>
      <c r="T796" s="27" t="s">
        <v>2204</v>
      </c>
      <c r="U796" s="28" t="s">
        <v>303</v>
      </c>
      <c r="V796" s="26" t="s">
        <v>451</v>
      </c>
      <c r="W796" s="26" t="s">
        <v>648</v>
      </c>
      <c r="X796" s="26" t="s">
        <v>411</v>
      </c>
      <c r="Y796" s="37" t="s">
        <v>200</v>
      </c>
      <c r="Z796" s="37" t="s">
        <v>586</v>
      </c>
      <c r="AA796" s="37" t="s">
        <v>585</v>
      </c>
      <c r="AB796" s="30">
        <v>9000</v>
      </c>
      <c r="AC796" s="30">
        <v>9000</v>
      </c>
      <c r="AD796" s="31">
        <v>0</v>
      </c>
      <c r="AE796" s="30">
        <v>9000</v>
      </c>
      <c r="AF796" s="30">
        <v>9000</v>
      </c>
      <c r="AG796" s="32">
        <v>0</v>
      </c>
      <c r="AH796" s="30">
        <v>9000</v>
      </c>
      <c r="AI796" s="10" t="s">
        <v>573</v>
      </c>
      <c r="AJ796" s="30">
        <v>0</v>
      </c>
      <c r="AK796" s="30">
        <v>0</v>
      </c>
      <c r="AL796" s="30">
        <v>5850</v>
      </c>
      <c r="AM796" s="30">
        <v>3150</v>
      </c>
      <c r="AN796" s="30">
        <v>0</v>
      </c>
      <c r="AO796" s="30">
        <v>0</v>
      </c>
      <c r="AP796" s="30">
        <v>0</v>
      </c>
      <c r="AQ796" s="30">
        <v>0</v>
      </c>
      <c r="AR796" s="30">
        <v>0</v>
      </c>
      <c r="AS796" s="30">
        <v>0</v>
      </c>
      <c r="AT796" s="30">
        <v>0</v>
      </c>
      <c r="AU796" s="121">
        <v>0</v>
      </c>
      <c r="AV796" s="129" t="s">
        <v>784</v>
      </c>
      <c r="AW796" s="129" t="s">
        <v>796</v>
      </c>
      <c r="AX796" s="129" t="s">
        <v>2160</v>
      </c>
    </row>
    <row r="797" spans="1:50" ht="24" x14ac:dyDescent="0.25">
      <c r="A797" s="120">
        <v>46064</v>
      </c>
      <c r="B797" s="28" t="s">
        <v>565</v>
      </c>
      <c r="C797" s="25" t="s">
        <v>427</v>
      </c>
      <c r="D797" s="25" t="s">
        <v>430</v>
      </c>
      <c r="E797" s="25" t="s">
        <v>423</v>
      </c>
      <c r="F797" s="29" t="s">
        <v>243</v>
      </c>
      <c r="G797" s="29" t="s">
        <v>19</v>
      </c>
      <c r="H797" s="29" t="s">
        <v>178</v>
      </c>
      <c r="I797" s="29" t="s">
        <v>269</v>
      </c>
      <c r="J797" s="29" t="s">
        <v>868</v>
      </c>
      <c r="K797" s="25" t="s">
        <v>256</v>
      </c>
      <c r="L797" s="25" t="s">
        <v>2205</v>
      </c>
      <c r="M797" s="25" t="s">
        <v>6554</v>
      </c>
      <c r="N797" s="25" t="s">
        <v>2144</v>
      </c>
      <c r="O797" s="25">
        <v>10714700133</v>
      </c>
      <c r="P797" s="25" t="s">
        <v>6555</v>
      </c>
      <c r="Q797" s="28" t="s">
        <v>0</v>
      </c>
      <c r="R797" s="29" t="s">
        <v>2183</v>
      </c>
      <c r="S797" s="27" t="s">
        <v>2206</v>
      </c>
      <c r="T797" s="27" t="s">
        <v>2207</v>
      </c>
      <c r="U797" s="28" t="s">
        <v>257</v>
      </c>
      <c r="V797" s="26" t="s">
        <v>256</v>
      </c>
      <c r="W797" s="26" t="s">
        <v>559</v>
      </c>
      <c r="X797" s="26" t="s">
        <v>411</v>
      </c>
      <c r="Y797" s="37" t="s">
        <v>28</v>
      </c>
      <c r="Z797" s="37" t="s">
        <v>178</v>
      </c>
      <c r="AA797" s="37" t="s">
        <v>177</v>
      </c>
      <c r="AB797" s="30">
        <v>5100</v>
      </c>
      <c r="AC797" s="30">
        <v>5100</v>
      </c>
      <c r="AD797" s="31">
        <v>0</v>
      </c>
      <c r="AE797" s="30">
        <v>5100</v>
      </c>
      <c r="AF797" s="30">
        <v>5100</v>
      </c>
      <c r="AG797" s="32">
        <v>0</v>
      </c>
      <c r="AH797" s="30">
        <v>5100</v>
      </c>
      <c r="AI797" s="10" t="s">
        <v>573</v>
      </c>
      <c r="AJ797" s="30">
        <v>0</v>
      </c>
      <c r="AK797" s="30">
        <v>0</v>
      </c>
      <c r="AL797" s="30">
        <v>1700</v>
      </c>
      <c r="AM797" s="30">
        <v>1700</v>
      </c>
      <c r="AN797" s="30">
        <v>1700</v>
      </c>
      <c r="AO797" s="30">
        <v>0</v>
      </c>
      <c r="AP797" s="30">
        <v>0</v>
      </c>
      <c r="AQ797" s="30">
        <v>0</v>
      </c>
      <c r="AR797" s="30">
        <v>0</v>
      </c>
      <c r="AS797" s="30">
        <v>0</v>
      </c>
      <c r="AT797" s="30">
        <v>0</v>
      </c>
      <c r="AU797" s="121">
        <v>0</v>
      </c>
      <c r="AV797" s="129" t="s">
        <v>784</v>
      </c>
      <c r="AW797" s="129" t="s">
        <v>796</v>
      </c>
      <c r="AX797" s="129" t="s">
        <v>1256</v>
      </c>
    </row>
    <row r="798" spans="1:50" ht="36" x14ac:dyDescent="0.25">
      <c r="A798" s="120">
        <v>46064</v>
      </c>
      <c r="B798" s="28" t="s">
        <v>565</v>
      </c>
      <c r="C798" s="25" t="s">
        <v>427</v>
      </c>
      <c r="D798" s="25" t="s">
        <v>430</v>
      </c>
      <c r="E798" s="25" t="s">
        <v>423</v>
      </c>
      <c r="F798" s="29" t="s">
        <v>243</v>
      </c>
      <c r="G798" s="29" t="s">
        <v>19</v>
      </c>
      <c r="H798" s="29" t="s">
        <v>422</v>
      </c>
      <c r="I798" s="29" t="s">
        <v>579</v>
      </c>
      <c r="J798" s="29" t="s">
        <v>868</v>
      </c>
      <c r="K798" s="25" t="s">
        <v>256</v>
      </c>
      <c r="L798" s="25" t="s">
        <v>2208</v>
      </c>
      <c r="M798" s="25" t="s">
        <v>6556</v>
      </c>
      <c r="N798" s="25" t="s">
        <v>6557</v>
      </c>
      <c r="O798" s="25">
        <v>10443842328</v>
      </c>
      <c r="P798" s="25" t="s">
        <v>6558</v>
      </c>
      <c r="Q798" s="28" t="s">
        <v>0</v>
      </c>
      <c r="R798" s="29" t="s">
        <v>2174</v>
      </c>
      <c r="S798" s="27" t="s">
        <v>2209</v>
      </c>
      <c r="T798" s="27" t="s">
        <v>2210</v>
      </c>
      <c r="U798" s="28" t="s">
        <v>257</v>
      </c>
      <c r="V798" s="26" t="s">
        <v>256</v>
      </c>
      <c r="W798" s="26" t="s">
        <v>559</v>
      </c>
      <c r="X798" s="26" t="s">
        <v>411</v>
      </c>
      <c r="Y798" s="37" t="s">
        <v>200</v>
      </c>
      <c r="Z798" s="37" t="s">
        <v>586</v>
      </c>
      <c r="AA798" s="37" t="s">
        <v>585</v>
      </c>
      <c r="AB798" s="30">
        <v>5000</v>
      </c>
      <c r="AC798" s="30">
        <v>5000</v>
      </c>
      <c r="AD798" s="31">
        <v>0</v>
      </c>
      <c r="AE798" s="30">
        <v>5000</v>
      </c>
      <c r="AF798" s="30">
        <v>5000</v>
      </c>
      <c r="AG798" s="32">
        <v>0</v>
      </c>
      <c r="AH798" s="30">
        <v>5000</v>
      </c>
      <c r="AI798" s="10" t="s">
        <v>573</v>
      </c>
      <c r="AJ798" s="30">
        <v>0</v>
      </c>
      <c r="AK798" s="30">
        <v>0</v>
      </c>
      <c r="AL798" s="30">
        <v>5000</v>
      </c>
      <c r="AM798" s="30">
        <v>0</v>
      </c>
      <c r="AN798" s="30">
        <v>0</v>
      </c>
      <c r="AO798" s="30">
        <v>0</v>
      </c>
      <c r="AP798" s="30">
        <v>0</v>
      </c>
      <c r="AQ798" s="30">
        <v>0</v>
      </c>
      <c r="AR798" s="30">
        <v>0</v>
      </c>
      <c r="AS798" s="30">
        <v>0</v>
      </c>
      <c r="AT798" s="30">
        <v>0</v>
      </c>
      <c r="AU798" s="121">
        <v>0</v>
      </c>
      <c r="AV798" s="129" t="s">
        <v>784</v>
      </c>
      <c r="AW798" s="129" t="s">
        <v>796</v>
      </c>
      <c r="AX798" s="129" t="s">
        <v>1115</v>
      </c>
    </row>
    <row r="799" spans="1:50" ht="24" x14ac:dyDescent="0.25">
      <c r="A799" s="120">
        <v>46064</v>
      </c>
      <c r="B799" s="28" t="s">
        <v>565</v>
      </c>
      <c r="C799" s="25" t="s">
        <v>427</v>
      </c>
      <c r="D799" s="25" t="s">
        <v>459</v>
      </c>
      <c r="E799" s="25" t="s">
        <v>423</v>
      </c>
      <c r="F799" s="29" t="s">
        <v>287</v>
      </c>
      <c r="G799" s="29" t="s">
        <v>20</v>
      </c>
      <c r="H799" s="29" t="s">
        <v>422</v>
      </c>
      <c r="I799" s="29" t="s">
        <v>579</v>
      </c>
      <c r="J799" s="29" t="s">
        <v>868</v>
      </c>
      <c r="K799" s="25" t="s">
        <v>252</v>
      </c>
      <c r="L799" s="25" t="s">
        <v>2211</v>
      </c>
      <c r="M799" s="25" t="s">
        <v>2212</v>
      </c>
      <c r="N799" s="25" t="s">
        <v>2144</v>
      </c>
      <c r="O799" s="25">
        <v>10233924445</v>
      </c>
      <c r="P799" s="25" t="s">
        <v>5246</v>
      </c>
      <c r="Q799" s="28" t="s">
        <v>0</v>
      </c>
      <c r="R799" s="29" t="s">
        <v>2177</v>
      </c>
      <c r="S799" s="27" t="s">
        <v>2213</v>
      </c>
      <c r="T799" s="27" t="s">
        <v>2214</v>
      </c>
      <c r="U799" s="28" t="s">
        <v>299</v>
      </c>
      <c r="V799" s="26" t="s">
        <v>252</v>
      </c>
      <c r="W799" s="26" t="s">
        <v>643</v>
      </c>
      <c r="X799" s="26" t="s">
        <v>411</v>
      </c>
      <c r="Y799" s="37" t="s">
        <v>200</v>
      </c>
      <c r="Z799" s="37" t="s">
        <v>586</v>
      </c>
      <c r="AA799" s="37" t="s">
        <v>585</v>
      </c>
      <c r="AB799" s="30">
        <v>7920</v>
      </c>
      <c r="AC799" s="30">
        <v>7920</v>
      </c>
      <c r="AD799" s="31">
        <v>0</v>
      </c>
      <c r="AE799" s="30">
        <v>7920</v>
      </c>
      <c r="AF799" s="30">
        <v>7920</v>
      </c>
      <c r="AG799" s="32">
        <v>0</v>
      </c>
      <c r="AH799" s="30">
        <v>7920</v>
      </c>
      <c r="AI799" s="10" t="s">
        <v>573</v>
      </c>
      <c r="AJ799" s="30">
        <v>0</v>
      </c>
      <c r="AK799" s="30">
        <v>0</v>
      </c>
      <c r="AL799" s="30">
        <v>0</v>
      </c>
      <c r="AM799" s="30">
        <v>7920</v>
      </c>
      <c r="AN799" s="30">
        <v>0</v>
      </c>
      <c r="AO799" s="30">
        <v>0</v>
      </c>
      <c r="AP799" s="30">
        <v>0</v>
      </c>
      <c r="AQ799" s="30">
        <v>0</v>
      </c>
      <c r="AR799" s="30">
        <v>0</v>
      </c>
      <c r="AS799" s="30">
        <v>0</v>
      </c>
      <c r="AT799" s="30">
        <v>0</v>
      </c>
      <c r="AU799" s="121">
        <v>0</v>
      </c>
      <c r="AV799" s="129" t="s">
        <v>784</v>
      </c>
      <c r="AW799" s="129" t="s">
        <v>796</v>
      </c>
      <c r="AX799" s="129" t="s">
        <v>2160</v>
      </c>
    </row>
    <row r="800" spans="1:50" ht="24" x14ac:dyDescent="0.25">
      <c r="A800" s="120">
        <v>46064</v>
      </c>
      <c r="B800" s="28" t="s">
        <v>565</v>
      </c>
      <c r="C800" s="25" t="s">
        <v>427</v>
      </c>
      <c r="D800" s="25" t="s">
        <v>430</v>
      </c>
      <c r="E800" s="25" t="s">
        <v>423</v>
      </c>
      <c r="F800" s="29" t="s">
        <v>243</v>
      </c>
      <c r="G800" s="29" t="s">
        <v>19</v>
      </c>
      <c r="H800" s="29" t="s">
        <v>588</v>
      </c>
      <c r="I800" s="29" t="s">
        <v>579</v>
      </c>
      <c r="J800" s="29" t="s">
        <v>868</v>
      </c>
      <c r="K800" s="25" t="s">
        <v>285</v>
      </c>
      <c r="L800" s="25" t="s">
        <v>2215</v>
      </c>
      <c r="M800" s="25" t="s">
        <v>2216</v>
      </c>
      <c r="N800" s="25" t="s">
        <v>1248</v>
      </c>
      <c r="O800" s="25">
        <v>20607836974</v>
      </c>
      <c r="P800" s="25" t="s">
        <v>5247</v>
      </c>
      <c r="Q800" s="28" t="s">
        <v>0</v>
      </c>
      <c r="R800" s="29" t="s">
        <v>2217</v>
      </c>
      <c r="S800" s="27" t="s">
        <v>2218</v>
      </c>
      <c r="T800" s="27" t="s">
        <v>2219</v>
      </c>
      <c r="U800" s="28" t="s">
        <v>293</v>
      </c>
      <c r="V800" s="26" t="s">
        <v>285</v>
      </c>
      <c r="W800" s="26" t="s">
        <v>630</v>
      </c>
      <c r="X800" s="26" t="s">
        <v>411</v>
      </c>
      <c r="Y800" s="37" t="s">
        <v>125</v>
      </c>
      <c r="Z800" s="37" t="s">
        <v>127</v>
      </c>
      <c r="AA800" s="37" t="s">
        <v>126</v>
      </c>
      <c r="AB800" s="30">
        <v>130920</v>
      </c>
      <c r="AC800" s="30">
        <v>130920</v>
      </c>
      <c r="AD800" s="31">
        <v>0</v>
      </c>
      <c r="AE800" s="30">
        <v>130920</v>
      </c>
      <c r="AF800" s="30">
        <v>76370</v>
      </c>
      <c r="AG800" s="32">
        <v>54550</v>
      </c>
      <c r="AH800" s="30">
        <v>76370</v>
      </c>
      <c r="AI800" s="10" t="s">
        <v>573</v>
      </c>
      <c r="AJ800" s="30">
        <v>0</v>
      </c>
      <c r="AK800" s="30">
        <v>0</v>
      </c>
      <c r="AL800" s="30">
        <v>0</v>
      </c>
      <c r="AM800" s="30">
        <v>0</v>
      </c>
      <c r="AN800" s="30">
        <v>0</v>
      </c>
      <c r="AO800" s="30">
        <v>76370</v>
      </c>
      <c r="AP800" s="30">
        <v>0</v>
      </c>
      <c r="AQ800" s="30">
        <v>0</v>
      </c>
      <c r="AR800" s="30">
        <v>0</v>
      </c>
      <c r="AS800" s="30">
        <v>0</v>
      </c>
      <c r="AT800" s="30">
        <v>0</v>
      </c>
      <c r="AU800" s="121">
        <v>0</v>
      </c>
      <c r="AV800" s="129" t="s">
        <v>784</v>
      </c>
      <c r="AW800" s="129" t="s">
        <v>785</v>
      </c>
      <c r="AX800" s="129" t="s">
        <v>527</v>
      </c>
    </row>
    <row r="801" spans="1:50" ht="36" x14ac:dyDescent="0.25">
      <c r="A801" s="120">
        <v>46064</v>
      </c>
      <c r="B801" s="28" t="s">
        <v>565</v>
      </c>
      <c r="C801" s="25" t="s">
        <v>427</v>
      </c>
      <c r="D801" s="25" t="s">
        <v>430</v>
      </c>
      <c r="E801" s="25" t="s">
        <v>423</v>
      </c>
      <c r="F801" s="29" t="s">
        <v>243</v>
      </c>
      <c r="G801" s="29" t="s">
        <v>19</v>
      </c>
      <c r="H801" s="29" t="s">
        <v>578</v>
      </c>
      <c r="I801" s="29" t="s">
        <v>579</v>
      </c>
      <c r="J801" s="29" t="s">
        <v>868</v>
      </c>
      <c r="K801" s="25" t="s">
        <v>258</v>
      </c>
      <c r="L801" s="25" t="s">
        <v>2220</v>
      </c>
      <c r="M801" s="25" t="s">
        <v>834</v>
      </c>
      <c r="N801" s="25" t="s">
        <v>2221</v>
      </c>
      <c r="O801" s="25">
        <v>20486344190</v>
      </c>
      <c r="P801" s="25" t="s">
        <v>6559</v>
      </c>
      <c r="Q801" s="28" t="s">
        <v>0</v>
      </c>
      <c r="R801" s="29" t="s">
        <v>2222</v>
      </c>
      <c r="S801" s="27" t="s">
        <v>2223</v>
      </c>
      <c r="T801" s="27" t="s">
        <v>2224</v>
      </c>
      <c r="U801" s="28" t="s">
        <v>259</v>
      </c>
      <c r="V801" s="26" t="s">
        <v>258</v>
      </c>
      <c r="W801" s="26" t="s">
        <v>560</v>
      </c>
      <c r="X801" s="26" t="s">
        <v>411</v>
      </c>
      <c r="Y801" s="37" t="s">
        <v>48</v>
      </c>
      <c r="Z801" s="37" t="s">
        <v>50</v>
      </c>
      <c r="AA801" s="37" t="s">
        <v>49</v>
      </c>
      <c r="AB801" s="30">
        <v>7654.4</v>
      </c>
      <c r="AC801" s="30">
        <v>7654.4</v>
      </c>
      <c r="AD801" s="31">
        <v>0</v>
      </c>
      <c r="AE801" s="30">
        <v>4894.1900000000005</v>
      </c>
      <c r="AF801" s="30">
        <v>3093.6800000000003</v>
      </c>
      <c r="AG801" s="32">
        <v>4560.7199999999993</v>
      </c>
      <c r="AH801" s="30">
        <v>3093.6799999999994</v>
      </c>
      <c r="AI801" s="10" t="s">
        <v>573</v>
      </c>
      <c r="AJ801" s="30">
        <v>0</v>
      </c>
      <c r="AK801" s="30">
        <v>256.95999999999998</v>
      </c>
      <c r="AL801" s="30">
        <v>623.70000000000005</v>
      </c>
      <c r="AM801" s="30">
        <v>0</v>
      </c>
      <c r="AN801" s="30">
        <v>1348.2</v>
      </c>
      <c r="AO801" s="30">
        <v>864.81999999999994</v>
      </c>
      <c r="AP801" s="30">
        <v>0</v>
      </c>
      <c r="AQ801" s="30">
        <v>0</v>
      </c>
      <c r="AR801" s="30">
        <v>0</v>
      </c>
      <c r="AS801" s="30">
        <v>0</v>
      </c>
      <c r="AT801" s="30">
        <v>0</v>
      </c>
      <c r="AU801" s="121">
        <v>0</v>
      </c>
      <c r="AV801" s="129" t="s">
        <v>784</v>
      </c>
      <c r="AW801" s="129" t="s">
        <v>785</v>
      </c>
      <c r="AX801" s="129" t="s">
        <v>527</v>
      </c>
    </row>
    <row r="802" spans="1:50" ht="24" x14ac:dyDescent="0.25">
      <c r="A802" s="120">
        <v>46064</v>
      </c>
      <c r="B802" s="28" t="s">
        <v>565</v>
      </c>
      <c r="C802" s="25" t="s">
        <v>427</v>
      </c>
      <c r="D802" s="25" t="s">
        <v>459</v>
      </c>
      <c r="E802" s="25" t="s">
        <v>423</v>
      </c>
      <c r="F802" s="29" t="s">
        <v>287</v>
      </c>
      <c r="G802" s="29" t="s">
        <v>20</v>
      </c>
      <c r="H802" s="29" t="s">
        <v>422</v>
      </c>
      <c r="I802" s="29" t="s">
        <v>579</v>
      </c>
      <c r="J802" s="29" t="s">
        <v>868</v>
      </c>
      <c r="K802" s="25" t="s">
        <v>443</v>
      </c>
      <c r="L802" s="25" t="s">
        <v>2225</v>
      </c>
      <c r="M802" s="25" t="s">
        <v>6560</v>
      </c>
      <c r="N802" s="25" t="s">
        <v>2144</v>
      </c>
      <c r="O802" s="25">
        <v>10475206067</v>
      </c>
      <c r="P802" s="25" t="s">
        <v>6561</v>
      </c>
      <c r="Q802" s="28" t="s">
        <v>0</v>
      </c>
      <c r="R802" s="29" t="s">
        <v>2226</v>
      </c>
      <c r="S802" s="27" t="s">
        <v>2227</v>
      </c>
      <c r="T802" s="27" t="s">
        <v>2228</v>
      </c>
      <c r="U802" s="28" t="s">
        <v>307</v>
      </c>
      <c r="V802" s="26" t="s">
        <v>443</v>
      </c>
      <c r="W802" s="26" t="s">
        <v>655</v>
      </c>
      <c r="X802" s="26" t="s">
        <v>411</v>
      </c>
      <c r="Y802" s="37" t="s">
        <v>200</v>
      </c>
      <c r="Z802" s="37" t="s">
        <v>586</v>
      </c>
      <c r="AA802" s="37" t="s">
        <v>585</v>
      </c>
      <c r="AB802" s="30">
        <v>8920</v>
      </c>
      <c r="AC802" s="30">
        <v>8920</v>
      </c>
      <c r="AD802" s="31">
        <v>0</v>
      </c>
      <c r="AE802" s="30">
        <v>8920</v>
      </c>
      <c r="AF802" s="30">
        <v>8920</v>
      </c>
      <c r="AG802" s="32">
        <v>0</v>
      </c>
      <c r="AH802" s="30">
        <v>8920</v>
      </c>
      <c r="AI802" s="10" t="s">
        <v>573</v>
      </c>
      <c r="AJ802" s="30">
        <v>0</v>
      </c>
      <c r="AK802" s="30">
        <v>0</v>
      </c>
      <c r="AL802" s="30">
        <v>3848</v>
      </c>
      <c r="AM802" s="30">
        <v>5072</v>
      </c>
      <c r="AN802" s="30">
        <v>0</v>
      </c>
      <c r="AO802" s="30">
        <v>0</v>
      </c>
      <c r="AP802" s="30">
        <v>0</v>
      </c>
      <c r="AQ802" s="30">
        <v>0</v>
      </c>
      <c r="AR802" s="30">
        <v>0</v>
      </c>
      <c r="AS802" s="30">
        <v>0</v>
      </c>
      <c r="AT802" s="30">
        <v>0</v>
      </c>
      <c r="AU802" s="121">
        <v>0</v>
      </c>
      <c r="AV802" s="129" t="s">
        <v>784</v>
      </c>
      <c r="AW802" s="129" t="s">
        <v>796</v>
      </c>
      <c r="AX802" s="129" t="s">
        <v>2160</v>
      </c>
    </row>
    <row r="803" spans="1:50" ht="24" x14ac:dyDescent="0.25">
      <c r="A803" s="120">
        <v>46064</v>
      </c>
      <c r="B803" s="28" t="s">
        <v>565</v>
      </c>
      <c r="C803" s="25" t="s">
        <v>427</v>
      </c>
      <c r="D803" s="25" t="s">
        <v>459</v>
      </c>
      <c r="E803" s="25" t="s">
        <v>423</v>
      </c>
      <c r="F803" s="29" t="s">
        <v>287</v>
      </c>
      <c r="G803" s="29" t="s">
        <v>20</v>
      </c>
      <c r="H803" s="29" t="s">
        <v>422</v>
      </c>
      <c r="I803" s="29" t="s">
        <v>579</v>
      </c>
      <c r="J803" s="29" t="s">
        <v>868</v>
      </c>
      <c r="K803" s="25" t="s">
        <v>264</v>
      </c>
      <c r="L803" s="25" t="s">
        <v>2229</v>
      </c>
      <c r="M803" s="25" t="s">
        <v>2230</v>
      </c>
      <c r="N803" s="25" t="s">
        <v>2144</v>
      </c>
      <c r="O803" s="25">
        <v>10764616702</v>
      </c>
      <c r="P803" s="25" t="s">
        <v>5248</v>
      </c>
      <c r="Q803" s="28" t="s">
        <v>0</v>
      </c>
      <c r="R803" s="29" t="s">
        <v>2231</v>
      </c>
      <c r="S803" s="27" t="s">
        <v>2232</v>
      </c>
      <c r="T803" s="27" t="s">
        <v>2233</v>
      </c>
      <c r="U803" s="28" t="s">
        <v>340</v>
      </c>
      <c r="V803" s="26" t="s">
        <v>264</v>
      </c>
      <c r="W803" s="26" t="s">
        <v>695</v>
      </c>
      <c r="X803" s="26" t="s">
        <v>411</v>
      </c>
      <c r="Y803" s="37" t="s">
        <v>200</v>
      </c>
      <c r="Z803" s="37" t="s">
        <v>586</v>
      </c>
      <c r="AA803" s="37" t="s">
        <v>585</v>
      </c>
      <c r="AB803" s="30">
        <v>0</v>
      </c>
      <c r="AC803" s="30">
        <v>0</v>
      </c>
      <c r="AD803" s="31">
        <v>0</v>
      </c>
      <c r="AE803" s="30">
        <v>0</v>
      </c>
      <c r="AF803" s="30">
        <v>0</v>
      </c>
      <c r="AG803" s="32">
        <v>0</v>
      </c>
      <c r="AH803" s="30">
        <v>0</v>
      </c>
      <c r="AI803" s="10" t="s">
        <v>573</v>
      </c>
      <c r="AJ803" s="30">
        <v>0</v>
      </c>
      <c r="AK803" s="30">
        <v>0</v>
      </c>
      <c r="AL803" s="30">
        <v>0</v>
      </c>
      <c r="AM803" s="30">
        <v>0</v>
      </c>
      <c r="AN803" s="30">
        <v>0</v>
      </c>
      <c r="AO803" s="30">
        <v>0</v>
      </c>
      <c r="AP803" s="30">
        <v>0</v>
      </c>
      <c r="AQ803" s="30">
        <v>0</v>
      </c>
      <c r="AR803" s="30">
        <v>0</v>
      </c>
      <c r="AS803" s="30">
        <v>0</v>
      </c>
      <c r="AT803" s="30">
        <v>0</v>
      </c>
      <c r="AU803" s="121">
        <v>0</v>
      </c>
      <c r="AV803" s="129" t="s">
        <v>1011</v>
      </c>
      <c r="AW803" s="129" t="s">
        <v>1011</v>
      </c>
      <c r="AX803" s="129" t="s">
        <v>2160</v>
      </c>
    </row>
    <row r="804" spans="1:50" ht="24" x14ac:dyDescent="0.25">
      <c r="A804" s="120">
        <v>46064</v>
      </c>
      <c r="B804" s="28" t="s">
        <v>565</v>
      </c>
      <c r="C804" s="25" t="s">
        <v>427</v>
      </c>
      <c r="D804" s="25" t="s">
        <v>430</v>
      </c>
      <c r="E804" s="25" t="s">
        <v>423</v>
      </c>
      <c r="F804" s="29" t="s">
        <v>243</v>
      </c>
      <c r="G804" s="29" t="s">
        <v>19</v>
      </c>
      <c r="H804" s="29" t="s">
        <v>578</v>
      </c>
      <c r="I804" s="29" t="s">
        <v>579</v>
      </c>
      <c r="J804" s="29" t="s">
        <v>868</v>
      </c>
      <c r="K804" s="25" t="s">
        <v>260</v>
      </c>
      <c r="L804" s="25" t="s">
        <v>4514</v>
      </c>
      <c r="M804" s="25" t="s">
        <v>1196</v>
      </c>
      <c r="N804" s="25" t="s">
        <v>4771</v>
      </c>
      <c r="O804" s="25">
        <v>20404553292</v>
      </c>
      <c r="P804" s="25" t="s">
        <v>5249</v>
      </c>
      <c r="Q804" s="28" t="s">
        <v>0</v>
      </c>
      <c r="R804" s="29" t="s">
        <v>2234</v>
      </c>
      <c r="S804" s="27" t="s">
        <v>2235</v>
      </c>
      <c r="T804" s="27" t="s">
        <v>2236</v>
      </c>
      <c r="U804" s="28" t="s">
        <v>261</v>
      </c>
      <c r="V804" s="26" t="s">
        <v>260</v>
      </c>
      <c r="W804" s="26" t="s">
        <v>561</v>
      </c>
      <c r="X804" s="26" t="s">
        <v>411</v>
      </c>
      <c r="Y804" s="37" t="s">
        <v>48</v>
      </c>
      <c r="Z804" s="37" t="s">
        <v>50</v>
      </c>
      <c r="AA804" s="37" t="s">
        <v>49</v>
      </c>
      <c r="AB804" s="30">
        <v>1968.54</v>
      </c>
      <c r="AC804" s="30">
        <v>1968.54</v>
      </c>
      <c r="AD804" s="31">
        <v>0</v>
      </c>
      <c r="AE804" s="30">
        <v>398.88</v>
      </c>
      <c r="AF804" s="30">
        <v>398.88</v>
      </c>
      <c r="AG804" s="32">
        <v>1569.6599999999999</v>
      </c>
      <c r="AH804" s="30">
        <v>398.88</v>
      </c>
      <c r="AI804" s="10" t="s">
        <v>573</v>
      </c>
      <c r="AJ804" s="30">
        <v>0</v>
      </c>
      <c r="AK804" s="30">
        <v>0</v>
      </c>
      <c r="AL804" s="30">
        <v>0</v>
      </c>
      <c r="AM804" s="30">
        <v>0</v>
      </c>
      <c r="AN804" s="30">
        <v>0</v>
      </c>
      <c r="AO804" s="30">
        <v>398.88</v>
      </c>
      <c r="AP804" s="30">
        <v>0</v>
      </c>
      <c r="AQ804" s="30">
        <v>0</v>
      </c>
      <c r="AR804" s="30">
        <v>0</v>
      </c>
      <c r="AS804" s="30">
        <v>0</v>
      </c>
      <c r="AT804" s="30">
        <v>0</v>
      </c>
      <c r="AU804" s="121">
        <v>0</v>
      </c>
      <c r="AV804" s="129" t="s">
        <v>784</v>
      </c>
      <c r="AW804" s="129" t="s">
        <v>785</v>
      </c>
      <c r="AX804" s="129" t="s">
        <v>527</v>
      </c>
    </row>
    <row r="805" spans="1:50" ht="24" x14ac:dyDescent="0.25">
      <c r="A805" s="120">
        <v>46064</v>
      </c>
      <c r="B805" s="28" t="s">
        <v>565</v>
      </c>
      <c r="C805" s="25" t="s">
        <v>427</v>
      </c>
      <c r="D805" s="25" t="s">
        <v>459</v>
      </c>
      <c r="E805" s="25" t="s">
        <v>423</v>
      </c>
      <c r="F805" s="29" t="s">
        <v>287</v>
      </c>
      <c r="G805" s="29" t="s">
        <v>20</v>
      </c>
      <c r="H805" s="29" t="s">
        <v>422</v>
      </c>
      <c r="I805" s="29" t="s">
        <v>579</v>
      </c>
      <c r="J805" s="29" t="s">
        <v>868</v>
      </c>
      <c r="K805" s="25" t="s">
        <v>264</v>
      </c>
      <c r="L805" s="25" t="s">
        <v>2237</v>
      </c>
      <c r="M805" s="25" t="s">
        <v>6562</v>
      </c>
      <c r="N805" s="25" t="s">
        <v>2144</v>
      </c>
      <c r="O805" s="25">
        <v>10718168541</v>
      </c>
      <c r="P805" s="25" t="s">
        <v>6563</v>
      </c>
      <c r="Q805" s="28" t="s">
        <v>0</v>
      </c>
      <c r="R805" s="29" t="s">
        <v>2238</v>
      </c>
      <c r="S805" s="27" t="s">
        <v>2239</v>
      </c>
      <c r="T805" s="27" t="s">
        <v>2240</v>
      </c>
      <c r="U805" s="28" t="s">
        <v>340</v>
      </c>
      <c r="V805" s="26" t="s">
        <v>264</v>
      </c>
      <c r="W805" s="26" t="s">
        <v>695</v>
      </c>
      <c r="X805" s="26" t="s">
        <v>411</v>
      </c>
      <c r="Y805" s="37" t="s">
        <v>200</v>
      </c>
      <c r="Z805" s="37" t="s">
        <v>586</v>
      </c>
      <c r="AA805" s="37" t="s">
        <v>585</v>
      </c>
      <c r="AB805" s="30">
        <v>8500</v>
      </c>
      <c r="AC805" s="30">
        <v>8500</v>
      </c>
      <c r="AD805" s="31">
        <v>0</v>
      </c>
      <c r="AE805" s="30">
        <v>8500</v>
      </c>
      <c r="AF805" s="30">
        <v>8500</v>
      </c>
      <c r="AG805" s="32">
        <v>0</v>
      </c>
      <c r="AH805" s="30">
        <v>8500</v>
      </c>
      <c r="AI805" s="10" t="s">
        <v>573</v>
      </c>
      <c r="AJ805" s="30">
        <v>0</v>
      </c>
      <c r="AK805" s="30">
        <v>0</v>
      </c>
      <c r="AL805" s="30">
        <v>3575</v>
      </c>
      <c r="AM805" s="30">
        <v>0</v>
      </c>
      <c r="AN805" s="30">
        <v>4925</v>
      </c>
      <c r="AO805" s="30">
        <v>0</v>
      </c>
      <c r="AP805" s="30">
        <v>0</v>
      </c>
      <c r="AQ805" s="30">
        <v>0</v>
      </c>
      <c r="AR805" s="30">
        <v>0</v>
      </c>
      <c r="AS805" s="30">
        <v>0</v>
      </c>
      <c r="AT805" s="30">
        <v>0</v>
      </c>
      <c r="AU805" s="121">
        <v>0</v>
      </c>
      <c r="AV805" s="129" t="s">
        <v>784</v>
      </c>
      <c r="AW805" s="129" t="s">
        <v>796</v>
      </c>
      <c r="AX805" s="129" t="s">
        <v>2160</v>
      </c>
    </row>
    <row r="806" spans="1:50" ht="24" x14ac:dyDescent="0.25">
      <c r="A806" s="120">
        <v>46064</v>
      </c>
      <c r="B806" s="28" t="s">
        <v>565</v>
      </c>
      <c r="C806" s="25" t="s">
        <v>427</v>
      </c>
      <c r="D806" s="25" t="s">
        <v>459</v>
      </c>
      <c r="E806" s="25" t="s">
        <v>423</v>
      </c>
      <c r="F806" s="29" t="s">
        <v>287</v>
      </c>
      <c r="G806" s="29" t="s">
        <v>20</v>
      </c>
      <c r="H806" s="29" t="s">
        <v>422</v>
      </c>
      <c r="I806" s="29" t="s">
        <v>579</v>
      </c>
      <c r="J806" s="29" t="s">
        <v>868</v>
      </c>
      <c r="K806" s="25" t="s">
        <v>264</v>
      </c>
      <c r="L806" s="25" t="s">
        <v>2241</v>
      </c>
      <c r="M806" s="25" t="s">
        <v>6564</v>
      </c>
      <c r="N806" s="25" t="s">
        <v>2144</v>
      </c>
      <c r="O806" s="25">
        <v>10752142691</v>
      </c>
      <c r="P806" s="25" t="s">
        <v>6565</v>
      </c>
      <c r="Q806" s="28" t="s">
        <v>0</v>
      </c>
      <c r="R806" s="29" t="s">
        <v>2242</v>
      </c>
      <c r="S806" s="27" t="s">
        <v>2243</v>
      </c>
      <c r="T806" s="27" t="s">
        <v>2244</v>
      </c>
      <c r="U806" s="28" t="s">
        <v>340</v>
      </c>
      <c r="V806" s="26" t="s">
        <v>264</v>
      </c>
      <c r="W806" s="26" t="s">
        <v>695</v>
      </c>
      <c r="X806" s="26" t="s">
        <v>411</v>
      </c>
      <c r="Y806" s="37" t="s">
        <v>200</v>
      </c>
      <c r="Z806" s="37" t="s">
        <v>586</v>
      </c>
      <c r="AA806" s="37" t="s">
        <v>585</v>
      </c>
      <c r="AB806" s="30">
        <v>9000</v>
      </c>
      <c r="AC806" s="30">
        <v>9000</v>
      </c>
      <c r="AD806" s="31">
        <v>0</v>
      </c>
      <c r="AE806" s="30">
        <v>9000</v>
      </c>
      <c r="AF806" s="30">
        <v>9000</v>
      </c>
      <c r="AG806" s="32">
        <v>0</v>
      </c>
      <c r="AH806" s="30">
        <v>9000</v>
      </c>
      <c r="AI806" s="10" t="s">
        <v>573</v>
      </c>
      <c r="AJ806" s="30">
        <v>0</v>
      </c>
      <c r="AK806" s="30">
        <v>0</v>
      </c>
      <c r="AL806" s="30">
        <v>3900</v>
      </c>
      <c r="AM806" s="30">
        <v>5100</v>
      </c>
      <c r="AN806" s="30">
        <v>0</v>
      </c>
      <c r="AO806" s="30">
        <v>0</v>
      </c>
      <c r="AP806" s="30">
        <v>0</v>
      </c>
      <c r="AQ806" s="30">
        <v>0</v>
      </c>
      <c r="AR806" s="30">
        <v>0</v>
      </c>
      <c r="AS806" s="30">
        <v>0</v>
      </c>
      <c r="AT806" s="30">
        <v>0</v>
      </c>
      <c r="AU806" s="121">
        <v>0</v>
      </c>
      <c r="AV806" s="129" t="s">
        <v>784</v>
      </c>
      <c r="AW806" s="129" t="s">
        <v>796</v>
      </c>
      <c r="AX806" s="129" t="s">
        <v>2160</v>
      </c>
    </row>
    <row r="807" spans="1:50" ht="24" x14ac:dyDescent="0.25">
      <c r="A807" s="120">
        <v>46064</v>
      </c>
      <c r="B807" s="28" t="s">
        <v>565</v>
      </c>
      <c r="C807" s="25" t="s">
        <v>427</v>
      </c>
      <c r="D807" s="25" t="s">
        <v>459</v>
      </c>
      <c r="E807" s="25" t="s">
        <v>423</v>
      </c>
      <c r="F807" s="29" t="s">
        <v>287</v>
      </c>
      <c r="G807" s="29" t="s">
        <v>20</v>
      </c>
      <c r="H807" s="29" t="s">
        <v>422</v>
      </c>
      <c r="I807" s="29" t="s">
        <v>579</v>
      </c>
      <c r="J807" s="29" t="s">
        <v>868</v>
      </c>
      <c r="K807" s="25" t="s">
        <v>264</v>
      </c>
      <c r="L807" s="25" t="s">
        <v>2245</v>
      </c>
      <c r="M807" s="25" t="s">
        <v>2246</v>
      </c>
      <c r="N807" s="25" t="s">
        <v>2144</v>
      </c>
      <c r="O807" s="25">
        <v>10719280001</v>
      </c>
      <c r="P807" s="25" t="s">
        <v>5250</v>
      </c>
      <c r="Q807" s="28" t="s">
        <v>0</v>
      </c>
      <c r="R807" s="29" t="s">
        <v>2247</v>
      </c>
      <c r="S807" s="27" t="s">
        <v>2248</v>
      </c>
      <c r="T807" s="27" t="s">
        <v>2249</v>
      </c>
      <c r="U807" s="28" t="s">
        <v>340</v>
      </c>
      <c r="V807" s="26" t="s">
        <v>264</v>
      </c>
      <c r="W807" s="26" t="s">
        <v>695</v>
      </c>
      <c r="X807" s="26" t="s">
        <v>411</v>
      </c>
      <c r="Y807" s="37" t="s">
        <v>200</v>
      </c>
      <c r="Z807" s="37" t="s">
        <v>586</v>
      </c>
      <c r="AA807" s="37" t="s">
        <v>585</v>
      </c>
      <c r="AB807" s="30">
        <v>8450</v>
      </c>
      <c r="AC807" s="30">
        <v>8450</v>
      </c>
      <c r="AD807" s="31">
        <v>0</v>
      </c>
      <c r="AE807" s="30">
        <v>8450</v>
      </c>
      <c r="AF807" s="30">
        <v>8450</v>
      </c>
      <c r="AG807" s="32">
        <v>0</v>
      </c>
      <c r="AH807" s="30">
        <v>8450</v>
      </c>
      <c r="AI807" s="10" t="s">
        <v>573</v>
      </c>
      <c r="AJ807" s="30">
        <v>0</v>
      </c>
      <c r="AK807" s="30">
        <v>0</v>
      </c>
      <c r="AL807" s="30">
        <v>0</v>
      </c>
      <c r="AM807" s="30">
        <v>3627</v>
      </c>
      <c r="AN807" s="30">
        <v>4823</v>
      </c>
      <c r="AO807" s="30">
        <v>0</v>
      </c>
      <c r="AP807" s="30">
        <v>0</v>
      </c>
      <c r="AQ807" s="30">
        <v>0</v>
      </c>
      <c r="AR807" s="30">
        <v>0</v>
      </c>
      <c r="AS807" s="30">
        <v>0</v>
      </c>
      <c r="AT807" s="30">
        <v>0</v>
      </c>
      <c r="AU807" s="121">
        <v>0</v>
      </c>
      <c r="AV807" s="129" t="s">
        <v>784</v>
      </c>
      <c r="AW807" s="129" t="s">
        <v>796</v>
      </c>
      <c r="AX807" s="129" t="s">
        <v>2160</v>
      </c>
    </row>
    <row r="808" spans="1:50" ht="24" x14ac:dyDescent="0.25">
      <c r="A808" s="120">
        <v>46064</v>
      </c>
      <c r="B808" s="28" t="s">
        <v>565</v>
      </c>
      <c r="C808" s="25" t="s">
        <v>427</v>
      </c>
      <c r="D808" s="25" t="s">
        <v>459</v>
      </c>
      <c r="E808" s="25" t="s">
        <v>423</v>
      </c>
      <c r="F808" s="29" t="s">
        <v>287</v>
      </c>
      <c r="G808" s="29" t="s">
        <v>20</v>
      </c>
      <c r="H808" s="29" t="s">
        <v>422</v>
      </c>
      <c r="I808" s="29" t="s">
        <v>579</v>
      </c>
      <c r="J808" s="29" t="s">
        <v>868</v>
      </c>
      <c r="K808" s="25" t="s">
        <v>264</v>
      </c>
      <c r="L808" s="25" t="s">
        <v>2250</v>
      </c>
      <c r="M808" s="25" t="s">
        <v>2251</v>
      </c>
      <c r="N808" s="25" t="s">
        <v>2144</v>
      </c>
      <c r="O808" s="25">
        <v>10476255304</v>
      </c>
      <c r="P808" s="25" t="s">
        <v>5251</v>
      </c>
      <c r="Q808" s="28" t="s">
        <v>0</v>
      </c>
      <c r="R808" s="29" t="s">
        <v>2252</v>
      </c>
      <c r="S808" s="27" t="s">
        <v>2253</v>
      </c>
      <c r="T808" s="27" t="s">
        <v>2254</v>
      </c>
      <c r="U808" s="28" t="s">
        <v>340</v>
      </c>
      <c r="V808" s="26" t="s">
        <v>264</v>
      </c>
      <c r="W808" s="26" t="s">
        <v>695</v>
      </c>
      <c r="X808" s="26" t="s">
        <v>411</v>
      </c>
      <c r="Y808" s="37" t="s">
        <v>200</v>
      </c>
      <c r="Z808" s="37" t="s">
        <v>586</v>
      </c>
      <c r="AA808" s="37" t="s">
        <v>585</v>
      </c>
      <c r="AB808" s="30">
        <v>8300</v>
      </c>
      <c r="AC808" s="30">
        <v>8300</v>
      </c>
      <c r="AD808" s="31">
        <v>0</v>
      </c>
      <c r="AE808" s="30">
        <v>8300</v>
      </c>
      <c r="AF808" s="30">
        <v>8300</v>
      </c>
      <c r="AG808" s="32">
        <v>0</v>
      </c>
      <c r="AH808" s="30">
        <v>8300</v>
      </c>
      <c r="AI808" s="10" t="s">
        <v>573</v>
      </c>
      <c r="AJ808" s="30">
        <v>0</v>
      </c>
      <c r="AK808" s="30">
        <v>0</v>
      </c>
      <c r="AL808" s="30">
        <v>0</v>
      </c>
      <c r="AM808" s="30">
        <v>3640</v>
      </c>
      <c r="AN808" s="30">
        <v>4660</v>
      </c>
      <c r="AO808" s="30">
        <v>0</v>
      </c>
      <c r="AP808" s="30">
        <v>0</v>
      </c>
      <c r="AQ808" s="30">
        <v>0</v>
      </c>
      <c r="AR808" s="30">
        <v>0</v>
      </c>
      <c r="AS808" s="30">
        <v>0</v>
      </c>
      <c r="AT808" s="30">
        <v>0</v>
      </c>
      <c r="AU808" s="121">
        <v>0</v>
      </c>
      <c r="AV808" s="129" t="s">
        <v>784</v>
      </c>
      <c r="AW808" s="129" t="s">
        <v>796</v>
      </c>
      <c r="AX808" s="129" t="s">
        <v>2160</v>
      </c>
    </row>
    <row r="809" spans="1:50" ht="36" x14ac:dyDescent="0.25">
      <c r="A809" s="120">
        <v>46064</v>
      </c>
      <c r="B809" s="28" t="s">
        <v>565</v>
      </c>
      <c r="C809" s="25" t="s">
        <v>427</v>
      </c>
      <c r="D809" s="25" t="s">
        <v>430</v>
      </c>
      <c r="E809" s="25" t="s">
        <v>423</v>
      </c>
      <c r="F809" s="29" t="s">
        <v>243</v>
      </c>
      <c r="G809" s="29" t="s">
        <v>19</v>
      </c>
      <c r="H809" s="29" t="s">
        <v>578</v>
      </c>
      <c r="I809" s="29" t="s">
        <v>579</v>
      </c>
      <c r="J809" s="29" t="s">
        <v>868</v>
      </c>
      <c r="K809" s="25" t="s">
        <v>264</v>
      </c>
      <c r="L809" s="25" t="s">
        <v>2255</v>
      </c>
      <c r="M809" s="25" t="s">
        <v>829</v>
      </c>
      <c r="N809" s="25" t="s">
        <v>1905</v>
      </c>
      <c r="O809" s="25">
        <v>20318791245</v>
      </c>
      <c r="P809" s="25" t="s">
        <v>6566</v>
      </c>
      <c r="Q809" s="28" t="s">
        <v>0</v>
      </c>
      <c r="R809" s="29" t="s">
        <v>2256</v>
      </c>
      <c r="S809" s="27" t="s">
        <v>2257</v>
      </c>
      <c r="T809" s="27" t="s">
        <v>2258</v>
      </c>
      <c r="U809" s="28" t="s">
        <v>265</v>
      </c>
      <c r="V809" s="26" t="s">
        <v>264</v>
      </c>
      <c r="W809" s="26" t="s">
        <v>563</v>
      </c>
      <c r="X809" s="26" t="s">
        <v>411</v>
      </c>
      <c r="Y809" s="37" t="s">
        <v>48</v>
      </c>
      <c r="Z809" s="37" t="s">
        <v>50</v>
      </c>
      <c r="AA809" s="37" t="s">
        <v>49</v>
      </c>
      <c r="AB809" s="30">
        <v>621.63</v>
      </c>
      <c r="AC809" s="30">
        <v>621.63</v>
      </c>
      <c r="AD809" s="31">
        <v>0</v>
      </c>
      <c r="AE809" s="30">
        <v>621.63</v>
      </c>
      <c r="AF809" s="30">
        <v>487.34</v>
      </c>
      <c r="AG809" s="32">
        <v>134.29000000000002</v>
      </c>
      <c r="AH809" s="30">
        <v>487.34</v>
      </c>
      <c r="AI809" s="10" t="s">
        <v>573</v>
      </c>
      <c r="AJ809" s="30">
        <v>0</v>
      </c>
      <c r="AK809" s="30">
        <v>206.5</v>
      </c>
      <c r="AL809" s="30">
        <v>280.83999999999997</v>
      </c>
      <c r="AM809" s="30">
        <v>0</v>
      </c>
      <c r="AN809" s="30">
        <v>0</v>
      </c>
      <c r="AO809" s="30">
        <v>0</v>
      </c>
      <c r="AP809" s="30">
        <v>0</v>
      </c>
      <c r="AQ809" s="30">
        <v>0</v>
      </c>
      <c r="AR809" s="30">
        <v>0</v>
      </c>
      <c r="AS809" s="30">
        <v>0</v>
      </c>
      <c r="AT809" s="30">
        <v>0</v>
      </c>
      <c r="AU809" s="121">
        <v>0</v>
      </c>
      <c r="AV809" s="129" t="s">
        <v>784</v>
      </c>
      <c r="AW809" s="129" t="s">
        <v>785</v>
      </c>
      <c r="AX809" s="129" t="s">
        <v>527</v>
      </c>
    </row>
    <row r="810" spans="1:50" ht="24" x14ac:dyDescent="0.25">
      <c r="A810" s="120">
        <v>46064</v>
      </c>
      <c r="B810" s="28" t="s">
        <v>565</v>
      </c>
      <c r="C810" s="25" t="s">
        <v>427</v>
      </c>
      <c r="D810" s="25" t="s">
        <v>459</v>
      </c>
      <c r="E810" s="25" t="s">
        <v>423</v>
      </c>
      <c r="F810" s="29" t="s">
        <v>287</v>
      </c>
      <c r="G810" s="29" t="s">
        <v>20</v>
      </c>
      <c r="H810" s="29" t="s">
        <v>422</v>
      </c>
      <c r="I810" s="29" t="s">
        <v>579</v>
      </c>
      <c r="J810" s="29" t="s">
        <v>868</v>
      </c>
      <c r="K810" s="25" t="s">
        <v>646</v>
      </c>
      <c r="L810" s="25" t="s">
        <v>2259</v>
      </c>
      <c r="M810" s="25" t="s">
        <v>6567</v>
      </c>
      <c r="N810" s="25" t="s">
        <v>2144</v>
      </c>
      <c r="O810" s="25">
        <v>10439104932</v>
      </c>
      <c r="P810" s="25" t="s">
        <v>6568</v>
      </c>
      <c r="Q810" s="28" t="s">
        <v>0</v>
      </c>
      <c r="R810" s="29" t="s">
        <v>2260</v>
      </c>
      <c r="S810" s="27" t="s">
        <v>2261</v>
      </c>
      <c r="T810" s="27" t="s">
        <v>2262</v>
      </c>
      <c r="U810" s="28" t="s">
        <v>302</v>
      </c>
      <c r="V810" s="26" t="s">
        <v>646</v>
      </c>
      <c r="W810" s="26" t="s">
        <v>647</v>
      </c>
      <c r="X810" s="26" t="s">
        <v>411</v>
      </c>
      <c r="Y810" s="37" t="s">
        <v>200</v>
      </c>
      <c r="Z810" s="37" t="s">
        <v>586</v>
      </c>
      <c r="AA810" s="37" t="s">
        <v>585</v>
      </c>
      <c r="AB810" s="30">
        <v>6000</v>
      </c>
      <c r="AC810" s="30">
        <v>6000</v>
      </c>
      <c r="AD810" s="31">
        <v>0</v>
      </c>
      <c r="AE810" s="30">
        <v>6000</v>
      </c>
      <c r="AF810" s="30">
        <v>4950</v>
      </c>
      <c r="AG810" s="32">
        <v>1050</v>
      </c>
      <c r="AH810" s="30">
        <v>4950</v>
      </c>
      <c r="AI810" s="10" t="s">
        <v>573</v>
      </c>
      <c r="AJ810" s="30">
        <v>0</v>
      </c>
      <c r="AK810" s="30">
        <v>0</v>
      </c>
      <c r="AL810" s="30">
        <v>1950</v>
      </c>
      <c r="AM810" s="30">
        <v>3000</v>
      </c>
      <c r="AN810" s="30">
        <v>0</v>
      </c>
      <c r="AO810" s="30">
        <v>0</v>
      </c>
      <c r="AP810" s="30">
        <v>0</v>
      </c>
      <c r="AQ810" s="30">
        <v>0</v>
      </c>
      <c r="AR810" s="30">
        <v>0</v>
      </c>
      <c r="AS810" s="30">
        <v>0</v>
      </c>
      <c r="AT810" s="30">
        <v>0</v>
      </c>
      <c r="AU810" s="121">
        <v>0</v>
      </c>
      <c r="AV810" s="129" t="s">
        <v>784</v>
      </c>
      <c r="AW810" s="129" t="s">
        <v>785</v>
      </c>
      <c r="AX810" s="129" t="s">
        <v>2160</v>
      </c>
    </row>
    <row r="811" spans="1:50" ht="24" x14ac:dyDescent="0.25">
      <c r="A811" s="120">
        <v>46064</v>
      </c>
      <c r="B811" s="28" t="s">
        <v>565</v>
      </c>
      <c r="C811" s="25" t="s">
        <v>427</v>
      </c>
      <c r="D811" s="25" t="s">
        <v>430</v>
      </c>
      <c r="E811" s="25" t="s">
        <v>423</v>
      </c>
      <c r="F811" s="29" t="s">
        <v>243</v>
      </c>
      <c r="G811" s="29" t="s">
        <v>19</v>
      </c>
      <c r="H811" s="29" t="s">
        <v>578</v>
      </c>
      <c r="I811" s="29" t="s">
        <v>579</v>
      </c>
      <c r="J811" s="29" t="s">
        <v>868</v>
      </c>
      <c r="K811" s="25" t="s">
        <v>281</v>
      </c>
      <c r="L811" s="25" t="s">
        <v>527</v>
      </c>
      <c r="M811" s="25" t="s">
        <v>527</v>
      </c>
      <c r="N811" s="25" t="s">
        <v>527</v>
      </c>
      <c r="O811" s="25" t="s">
        <v>527</v>
      </c>
      <c r="P811" s="25" t="s">
        <v>5252</v>
      </c>
      <c r="Q811" s="28" t="s">
        <v>0</v>
      </c>
      <c r="R811" s="29" t="s">
        <v>2263</v>
      </c>
      <c r="S811" s="27" t="s">
        <v>2264</v>
      </c>
      <c r="T811" s="27" t="s">
        <v>2265</v>
      </c>
      <c r="U811" s="28" t="s">
        <v>290</v>
      </c>
      <c r="V811" s="26" t="s">
        <v>281</v>
      </c>
      <c r="W811" s="26" t="s">
        <v>628</v>
      </c>
      <c r="X811" s="26" t="s">
        <v>411</v>
      </c>
      <c r="Y811" s="37" t="s">
        <v>48</v>
      </c>
      <c r="Z811" s="37" t="s">
        <v>50</v>
      </c>
      <c r="AA811" s="37" t="s">
        <v>49</v>
      </c>
      <c r="AB811" s="30">
        <v>5328</v>
      </c>
      <c r="AC811" s="30">
        <v>5328</v>
      </c>
      <c r="AD811" s="31">
        <v>0</v>
      </c>
      <c r="AE811" s="30">
        <v>0</v>
      </c>
      <c r="AF811" s="30">
        <v>0</v>
      </c>
      <c r="AG811" s="32">
        <v>5328</v>
      </c>
      <c r="AH811" s="30">
        <v>0</v>
      </c>
      <c r="AI811" s="10" t="s">
        <v>573</v>
      </c>
      <c r="AJ811" s="30">
        <v>0</v>
      </c>
      <c r="AK811" s="30">
        <v>0</v>
      </c>
      <c r="AL811" s="30">
        <v>0</v>
      </c>
      <c r="AM811" s="30">
        <v>0</v>
      </c>
      <c r="AN811" s="30">
        <v>0</v>
      </c>
      <c r="AO811" s="30">
        <v>0</v>
      </c>
      <c r="AP811" s="30">
        <v>0</v>
      </c>
      <c r="AQ811" s="30">
        <v>0</v>
      </c>
      <c r="AR811" s="30">
        <v>0</v>
      </c>
      <c r="AS811" s="30">
        <v>0</v>
      </c>
      <c r="AT811" s="30">
        <v>0</v>
      </c>
      <c r="AU811" s="121">
        <v>0</v>
      </c>
      <c r="AV811" s="129" t="s">
        <v>784</v>
      </c>
      <c r="AW811" s="129" t="s">
        <v>785</v>
      </c>
      <c r="AX811" s="129" t="s">
        <v>527</v>
      </c>
    </row>
    <row r="812" spans="1:50" ht="24" x14ac:dyDescent="0.25">
      <c r="A812" s="120">
        <v>46064</v>
      </c>
      <c r="B812" s="28" t="s">
        <v>565</v>
      </c>
      <c r="C812" s="25" t="s">
        <v>427</v>
      </c>
      <c r="D812" s="25" t="s">
        <v>459</v>
      </c>
      <c r="E812" s="25" t="s">
        <v>423</v>
      </c>
      <c r="F812" s="29" t="s">
        <v>287</v>
      </c>
      <c r="G812" s="29" t="s">
        <v>20</v>
      </c>
      <c r="H812" s="29" t="s">
        <v>422</v>
      </c>
      <c r="I812" s="29" t="s">
        <v>579</v>
      </c>
      <c r="J812" s="29" t="s">
        <v>868</v>
      </c>
      <c r="K812" s="25" t="s">
        <v>246</v>
      </c>
      <c r="L812" s="25" t="s">
        <v>2266</v>
      </c>
      <c r="M812" s="25" t="s">
        <v>6569</v>
      </c>
      <c r="N812" s="25" t="s">
        <v>2144</v>
      </c>
      <c r="O812" s="25">
        <v>10438551005</v>
      </c>
      <c r="P812" s="25" t="s">
        <v>6570</v>
      </c>
      <c r="Q812" s="28" t="s">
        <v>0</v>
      </c>
      <c r="R812" s="29" t="s">
        <v>2267</v>
      </c>
      <c r="S812" s="27" t="s">
        <v>2268</v>
      </c>
      <c r="T812" s="27" t="s">
        <v>2269</v>
      </c>
      <c r="U812" s="28" t="s">
        <v>297</v>
      </c>
      <c r="V812" s="26" t="s">
        <v>246</v>
      </c>
      <c r="W812" s="26" t="s">
        <v>641</v>
      </c>
      <c r="X812" s="26" t="s">
        <v>411</v>
      </c>
      <c r="Y812" s="37" t="s">
        <v>200</v>
      </c>
      <c r="Z812" s="37" t="s">
        <v>586</v>
      </c>
      <c r="AA812" s="37" t="s">
        <v>585</v>
      </c>
      <c r="AB812" s="30">
        <v>6000</v>
      </c>
      <c r="AC812" s="30">
        <v>6000</v>
      </c>
      <c r="AD812" s="31">
        <v>0</v>
      </c>
      <c r="AE812" s="30">
        <v>6000</v>
      </c>
      <c r="AF812" s="30">
        <v>6000</v>
      </c>
      <c r="AG812" s="32">
        <v>0</v>
      </c>
      <c r="AH812" s="30">
        <v>6000</v>
      </c>
      <c r="AI812" s="10" t="s">
        <v>573</v>
      </c>
      <c r="AJ812" s="30">
        <v>0</v>
      </c>
      <c r="AK812" s="30">
        <v>0</v>
      </c>
      <c r="AL812" s="30">
        <v>1950</v>
      </c>
      <c r="AM812" s="30">
        <v>4050</v>
      </c>
      <c r="AN812" s="30">
        <v>0</v>
      </c>
      <c r="AO812" s="30">
        <v>0</v>
      </c>
      <c r="AP812" s="30">
        <v>0</v>
      </c>
      <c r="AQ812" s="30">
        <v>0</v>
      </c>
      <c r="AR812" s="30">
        <v>0</v>
      </c>
      <c r="AS812" s="30">
        <v>0</v>
      </c>
      <c r="AT812" s="30">
        <v>0</v>
      </c>
      <c r="AU812" s="121">
        <v>0</v>
      </c>
      <c r="AV812" s="129" t="s">
        <v>784</v>
      </c>
      <c r="AW812" s="129" t="s">
        <v>796</v>
      </c>
      <c r="AX812" s="129" t="s">
        <v>2160</v>
      </c>
    </row>
    <row r="813" spans="1:50" ht="24" x14ac:dyDescent="0.25">
      <c r="A813" s="120">
        <v>46064</v>
      </c>
      <c r="B813" s="28" t="s">
        <v>565</v>
      </c>
      <c r="C813" s="25" t="s">
        <v>427</v>
      </c>
      <c r="D813" s="25" t="s">
        <v>430</v>
      </c>
      <c r="E813" s="25" t="s">
        <v>423</v>
      </c>
      <c r="F813" s="29" t="s">
        <v>243</v>
      </c>
      <c r="G813" s="29" t="s">
        <v>19</v>
      </c>
      <c r="H813" s="29" t="s">
        <v>584</v>
      </c>
      <c r="I813" s="29" t="s">
        <v>579</v>
      </c>
      <c r="J813" s="29" t="s">
        <v>868</v>
      </c>
      <c r="K813" s="25" t="s">
        <v>248</v>
      </c>
      <c r="L813" s="25" t="s">
        <v>2270</v>
      </c>
      <c r="M813" s="25" t="s">
        <v>2271</v>
      </c>
      <c r="N813" s="25" t="s">
        <v>2272</v>
      </c>
      <c r="O813" s="25">
        <v>10310048912</v>
      </c>
      <c r="P813" s="25" t="s">
        <v>5253</v>
      </c>
      <c r="Q813" s="28" t="s">
        <v>0</v>
      </c>
      <c r="R813" s="29" t="s">
        <v>2273</v>
      </c>
      <c r="S813" s="27" t="s">
        <v>2274</v>
      </c>
      <c r="T813" s="27" t="s">
        <v>2275</v>
      </c>
      <c r="U813" s="28" t="s">
        <v>249</v>
      </c>
      <c r="V813" s="26" t="s">
        <v>248</v>
      </c>
      <c r="W813" s="26" t="s">
        <v>555</v>
      </c>
      <c r="X813" s="26" t="s">
        <v>411</v>
      </c>
      <c r="Y813" s="37" t="s">
        <v>140</v>
      </c>
      <c r="Z813" s="37" t="s">
        <v>142</v>
      </c>
      <c r="AA813" s="37" t="s">
        <v>141</v>
      </c>
      <c r="AB813" s="30">
        <v>40000</v>
      </c>
      <c r="AC813" s="30">
        <v>40000</v>
      </c>
      <c r="AD813" s="31">
        <v>0</v>
      </c>
      <c r="AE813" s="30">
        <v>40000</v>
      </c>
      <c r="AF813" s="30">
        <v>16000</v>
      </c>
      <c r="AG813" s="32">
        <v>24000</v>
      </c>
      <c r="AH813" s="30">
        <v>12000</v>
      </c>
      <c r="AI813" s="10" t="s">
        <v>573</v>
      </c>
      <c r="AJ813" s="30">
        <v>0</v>
      </c>
      <c r="AK813" s="30">
        <v>0</v>
      </c>
      <c r="AL813" s="30">
        <v>0</v>
      </c>
      <c r="AM813" s="30">
        <v>4000</v>
      </c>
      <c r="AN813" s="30">
        <v>4000</v>
      </c>
      <c r="AO813" s="30">
        <v>4000</v>
      </c>
      <c r="AP813" s="30">
        <v>4000</v>
      </c>
      <c r="AQ813" s="30">
        <v>0</v>
      </c>
      <c r="AR813" s="30">
        <v>0</v>
      </c>
      <c r="AS813" s="30">
        <v>0</v>
      </c>
      <c r="AT813" s="30">
        <v>0</v>
      </c>
      <c r="AU813" s="121">
        <v>0</v>
      </c>
      <c r="AV813" s="129" t="s">
        <v>784</v>
      </c>
      <c r="AW813" s="129" t="s">
        <v>785</v>
      </c>
      <c r="AX813" s="129" t="s">
        <v>527</v>
      </c>
    </row>
    <row r="814" spans="1:50" ht="24" x14ac:dyDescent="0.25">
      <c r="A814" s="120">
        <v>46064</v>
      </c>
      <c r="B814" s="28" t="s">
        <v>565</v>
      </c>
      <c r="C814" s="25" t="s">
        <v>427</v>
      </c>
      <c r="D814" s="25" t="s">
        <v>430</v>
      </c>
      <c r="E814" s="25" t="s">
        <v>423</v>
      </c>
      <c r="F814" s="29" t="s">
        <v>243</v>
      </c>
      <c r="G814" s="29" t="s">
        <v>19</v>
      </c>
      <c r="H814" s="29" t="s">
        <v>584</v>
      </c>
      <c r="I814" s="29" t="s">
        <v>579</v>
      </c>
      <c r="J814" s="29" t="s">
        <v>868</v>
      </c>
      <c r="K814" s="25" t="s">
        <v>248</v>
      </c>
      <c r="L814" s="25" t="s">
        <v>2276</v>
      </c>
      <c r="M814" s="25" t="s">
        <v>2277</v>
      </c>
      <c r="N814" s="25" t="s">
        <v>923</v>
      </c>
      <c r="O814" s="25">
        <v>10310048912</v>
      </c>
      <c r="P814" s="25" t="s">
        <v>5254</v>
      </c>
      <c r="Q814" s="28" t="s">
        <v>0</v>
      </c>
      <c r="R814" s="29" t="s">
        <v>2278</v>
      </c>
      <c r="S814" s="27" t="s">
        <v>2279</v>
      </c>
      <c r="T814" s="27" t="s">
        <v>2280</v>
      </c>
      <c r="U814" s="28" t="s">
        <v>249</v>
      </c>
      <c r="V814" s="26" t="s">
        <v>248</v>
      </c>
      <c r="W814" s="26" t="s">
        <v>555</v>
      </c>
      <c r="X814" s="26" t="s">
        <v>411</v>
      </c>
      <c r="Y814" s="37" t="s">
        <v>140</v>
      </c>
      <c r="Z814" s="37" t="s">
        <v>142</v>
      </c>
      <c r="AA814" s="37" t="s">
        <v>141</v>
      </c>
      <c r="AB814" s="30">
        <v>4000</v>
      </c>
      <c r="AC814" s="30">
        <v>4000</v>
      </c>
      <c r="AD814" s="31">
        <v>0</v>
      </c>
      <c r="AE814" s="30">
        <v>4000</v>
      </c>
      <c r="AF814" s="30">
        <v>4000</v>
      </c>
      <c r="AG814" s="32">
        <v>0</v>
      </c>
      <c r="AH814" s="30">
        <v>4000</v>
      </c>
      <c r="AI814" s="10" t="s">
        <v>573</v>
      </c>
      <c r="AJ814" s="30">
        <v>0</v>
      </c>
      <c r="AK814" s="30">
        <v>0</v>
      </c>
      <c r="AL814" s="30">
        <v>0</v>
      </c>
      <c r="AM814" s="30">
        <v>4000</v>
      </c>
      <c r="AN814" s="30">
        <v>0</v>
      </c>
      <c r="AO814" s="30">
        <v>0</v>
      </c>
      <c r="AP814" s="30">
        <v>0</v>
      </c>
      <c r="AQ814" s="30">
        <v>0</v>
      </c>
      <c r="AR814" s="30">
        <v>0</v>
      </c>
      <c r="AS814" s="30">
        <v>0</v>
      </c>
      <c r="AT814" s="30">
        <v>0</v>
      </c>
      <c r="AU814" s="121">
        <v>0</v>
      </c>
      <c r="AV814" s="129" t="s">
        <v>784</v>
      </c>
      <c r="AW814" s="129" t="s">
        <v>796</v>
      </c>
      <c r="AX814" s="129" t="s">
        <v>527</v>
      </c>
    </row>
    <row r="815" spans="1:50" ht="24" x14ac:dyDescent="0.25">
      <c r="A815" s="120">
        <v>46064</v>
      </c>
      <c r="B815" s="28" t="s">
        <v>565</v>
      </c>
      <c r="C815" s="25" t="s">
        <v>427</v>
      </c>
      <c r="D815" s="25" t="s">
        <v>459</v>
      </c>
      <c r="E815" s="25" t="s">
        <v>423</v>
      </c>
      <c r="F815" s="29" t="s">
        <v>287</v>
      </c>
      <c r="G815" s="29" t="s">
        <v>20</v>
      </c>
      <c r="H815" s="29" t="s">
        <v>422</v>
      </c>
      <c r="I815" s="29" t="s">
        <v>579</v>
      </c>
      <c r="J815" s="29" t="s">
        <v>868</v>
      </c>
      <c r="K815" s="25" t="s">
        <v>258</v>
      </c>
      <c r="L815" s="25" t="s">
        <v>2281</v>
      </c>
      <c r="M815" s="25" t="s">
        <v>6571</v>
      </c>
      <c r="N815" s="25" t="s">
        <v>6557</v>
      </c>
      <c r="O815" s="25">
        <v>10731178637</v>
      </c>
      <c r="P815" s="25" t="s">
        <v>6572</v>
      </c>
      <c r="Q815" s="28" t="s">
        <v>0</v>
      </c>
      <c r="R815" s="29" t="s">
        <v>2282</v>
      </c>
      <c r="S815" s="27" t="s">
        <v>2283</v>
      </c>
      <c r="T815" s="27" t="s">
        <v>2284</v>
      </c>
      <c r="U815" s="28" t="s">
        <v>301</v>
      </c>
      <c r="V815" s="26" t="s">
        <v>258</v>
      </c>
      <c r="W815" s="26" t="s">
        <v>645</v>
      </c>
      <c r="X815" s="26" t="s">
        <v>411</v>
      </c>
      <c r="Y815" s="37" t="s">
        <v>200</v>
      </c>
      <c r="Z815" s="37" t="s">
        <v>586</v>
      </c>
      <c r="AA815" s="37" t="s">
        <v>585</v>
      </c>
      <c r="AB815" s="30">
        <v>8080</v>
      </c>
      <c r="AC815" s="30">
        <v>8080</v>
      </c>
      <c r="AD815" s="31">
        <v>0</v>
      </c>
      <c r="AE815" s="30">
        <v>8080</v>
      </c>
      <c r="AF815" s="30">
        <v>7100</v>
      </c>
      <c r="AG815" s="32">
        <v>980</v>
      </c>
      <c r="AH815" s="30">
        <v>7100</v>
      </c>
      <c r="AI815" s="10" t="s">
        <v>573</v>
      </c>
      <c r="AJ815" s="30">
        <v>0</v>
      </c>
      <c r="AK815" s="30">
        <v>0</v>
      </c>
      <c r="AL815" s="30">
        <v>1820</v>
      </c>
      <c r="AM815" s="30">
        <v>0</v>
      </c>
      <c r="AN815" s="30">
        <v>5280</v>
      </c>
      <c r="AO815" s="30">
        <v>0</v>
      </c>
      <c r="AP815" s="30">
        <v>0</v>
      </c>
      <c r="AQ815" s="30">
        <v>0</v>
      </c>
      <c r="AR815" s="30">
        <v>0</v>
      </c>
      <c r="AS815" s="30">
        <v>0</v>
      </c>
      <c r="AT815" s="30">
        <v>0</v>
      </c>
      <c r="AU815" s="121">
        <v>0</v>
      </c>
      <c r="AV815" s="129" t="s">
        <v>784</v>
      </c>
      <c r="AW815" s="129" t="s">
        <v>785</v>
      </c>
      <c r="AX815" s="129" t="s">
        <v>2160</v>
      </c>
    </row>
    <row r="816" spans="1:50" ht="24" x14ac:dyDescent="0.25">
      <c r="A816" s="120">
        <v>46064</v>
      </c>
      <c r="B816" s="28" t="s">
        <v>565</v>
      </c>
      <c r="C816" s="25" t="s">
        <v>427</v>
      </c>
      <c r="D816" s="25" t="s">
        <v>459</v>
      </c>
      <c r="E816" s="25" t="s">
        <v>423</v>
      </c>
      <c r="F816" s="29" t="s">
        <v>287</v>
      </c>
      <c r="G816" s="29" t="s">
        <v>20</v>
      </c>
      <c r="H816" s="29" t="s">
        <v>422</v>
      </c>
      <c r="I816" s="29" t="s">
        <v>579</v>
      </c>
      <c r="J816" s="29" t="s">
        <v>868</v>
      </c>
      <c r="K816" s="25" t="s">
        <v>258</v>
      </c>
      <c r="L816" s="25" t="s">
        <v>2285</v>
      </c>
      <c r="M816" s="25" t="s">
        <v>6573</v>
      </c>
      <c r="N816" s="25" t="s">
        <v>6557</v>
      </c>
      <c r="O816" s="25">
        <v>10235600191</v>
      </c>
      <c r="P816" s="25" t="s">
        <v>6574</v>
      </c>
      <c r="Q816" s="28" t="s">
        <v>0</v>
      </c>
      <c r="R816" s="29" t="s">
        <v>2286</v>
      </c>
      <c r="S816" s="27" t="s">
        <v>2287</v>
      </c>
      <c r="T816" s="27" t="s">
        <v>2288</v>
      </c>
      <c r="U816" s="28" t="s">
        <v>301</v>
      </c>
      <c r="V816" s="26" t="s">
        <v>258</v>
      </c>
      <c r="W816" s="26" t="s">
        <v>645</v>
      </c>
      <c r="X816" s="26" t="s">
        <v>411</v>
      </c>
      <c r="Y816" s="37" t="s">
        <v>200</v>
      </c>
      <c r="Z816" s="37" t="s">
        <v>586</v>
      </c>
      <c r="AA816" s="37" t="s">
        <v>585</v>
      </c>
      <c r="AB816" s="30">
        <v>9000</v>
      </c>
      <c r="AC816" s="30">
        <v>9000</v>
      </c>
      <c r="AD816" s="31">
        <v>0</v>
      </c>
      <c r="AE816" s="30">
        <v>9000</v>
      </c>
      <c r="AF816" s="30">
        <v>3848</v>
      </c>
      <c r="AG816" s="32">
        <v>5152</v>
      </c>
      <c r="AH816" s="30">
        <v>3848</v>
      </c>
      <c r="AI816" s="10" t="s">
        <v>573</v>
      </c>
      <c r="AJ816" s="30">
        <v>0</v>
      </c>
      <c r="AK816" s="30">
        <v>0</v>
      </c>
      <c r="AL816" s="30">
        <v>3848</v>
      </c>
      <c r="AM816" s="30">
        <v>0</v>
      </c>
      <c r="AN816" s="30">
        <v>0</v>
      </c>
      <c r="AO816" s="30">
        <v>0</v>
      </c>
      <c r="AP816" s="30">
        <v>0</v>
      </c>
      <c r="AQ816" s="30">
        <v>0</v>
      </c>
      <c r="AR816" s="30">
        <v>0</v>
      </c>
      <c r="AS816" s="30">
        <v>0</v>
      </c>
      <c r="AT816" s="30">
        <v>0</v>
      </c>
      <c r="AU816" s="121">
        <v>0</v>
      </c>
      <c r="AV816" s="129" t="s">
        <v>784</v>
      </c>
      <c r="AW816" s="129" t="s">
        <v>785</v>
      </c>
      <c r="AX816" s="129" t="s">
        <v>2160</v>
      </c>
    </row>
    <row r="817" spans="1:50" ht="24" x14ac:dyDescent="0.25">
      <c r="A817" s="120">
        <v>46065</v>
      </c>
      <c r="B817" s="28" t="s">
        <v>565</v>
      </c>
      <c r="C817" s="25" t="s">
        <v>427</v>
      </c>
      <c r="D817" s="25" t="s">
        <v>430</v>
      </c>
      <c r="E817" s="25" t="s">
        <v>423</v>
      </c>
      <c r="F817" s="29" t="s">
        <v>243</v>
      </c>
      <c r="G817" s="29" t="s">
        <v>19</v>
      </c>
      <c r="H817" s="29" t="s">
        <v>178</v>
      </c>
      <c r="I817" s="29" t="s">
        <v>269</v>
      </c>
      <c r="J817" s="29" t="s">
        <v>868</v>
      </c>
      <c r="K817" s="25" t="s">
        <v>283</v>
      </c>
      <c r="L817" s="25" t="s">
        <v>2289</v>
      </c>
      <c r="M817" s="25" t="s">
        <v>6575</v>
      </c>
      <c r="N817" s="25" t="s">
        <v>1248</v>
      </c>
      <c r="O817" s="25">
        <v>10717317225</v>
      </c>
      <c r="P817" s="25" t="s">
        <v>6576</v>
      </c>
      <c r="Q817" s="28" t="s">
        <v>0</v>
      </c>
      <c r="R817" s="29" t="s">
        <v>2290</v>
      </c>
      <c r="S817" s="27" t="s">
        <v>2291</v>
      </c>
      <c r="T817" s="27" t="s">
        <v>2292</v>
      </c>
      <c r="U817" s="28" t="s">
        <v>292</v>
      </c>
      <c r="V817" s="26" t="s">
        <v>283</v>
      </c>
      <c r="W817" s="26" t="s">
        <v>629</v>
      </c>
      <c r="X817" s="26" t="s">
        <v>411</v>
      </c>
      <c r="Y817" s="37" t="s">
        <v>28</v>
      </c>
      <c r="Z817" s="37" t="s">
        <v>178</v>
      </c>
      <c r="AA817" s="37" t="s">
        <v>177</v>
      </c>
      <c r="AB817" s="30">
        <v>3400</v>
      </c>
      <c r="AC817" s="30">
        <v>3400</v>
      </c>
      <c r="AD817" s="31">
        <v>0</v>
      </c>
      <c r="AE817" s="30">
        <v>3400</v>
      </c>
      <c r="AF817" s="30">
        <v>3400</v>
      </c>
      <c r="AG817" s="32">
        <v>0</v>
      </c>
      <c r="AH817" s="30">
        <v>3400</v>
      </c>
      <c r="AI817" s="10" t="s">
        <v>573</v>
      </c>
      <c r="AJ817" s="30">
        <v>0</v>
      </c>
      <c r="AK817" s="30">
        <v>0</v>
      </c>
      <c r="AL817" s="30">
        <v>1700</v>
      </c>
      <c r="AM817" s="30">
        <v>1700</v>
      </c>
      <c r="AN817" s="30">
        <v>0</v>
      </c>
      <c r="AO817" s="30">
        <v>0</v>
      </c>
      <c r="AP817" s="30">
        <v>0</v>
      </c>
      <c r="AQ817" s="30">
        <v>0</v>
      </c>
      <c r="AR817" s="30">
        <v>0</v>
      </c>
      <c r="AS817" s="30">
        <v>0</v>
      </c>
      <c r="AT817" s="30">
        <v>0</v>
      </c>
      <c r="AU817" s="121">
        <v>0</v>
      </c>
      <c r="AV817" s="129" t="s">
        <v>784</v>
      </c>
      <c r="AW817" s="129" t="s">
        <v>796</v>
      </c>
      <c r="AX817" s="129" t="s">
        <v>1256</v>
      </c>
    </row>
    <row r="818" spans="1:50" ht="24" x14ac:dyDescent="0.25">
      <c r="A818" s="120">
        <v>46065</v>
      </c>
      <c r="B818" s="28" t="s">
        <v>565</v>
      </c>
      <c r="C818" s="25" t="s">
        <v>427</v>
      </c>
      <c r="D818" s="25" t="s">
        <v>430</v>
      </c>
      <c r="E818" s="25" t="s">
        <v>423</v>
      </c>
      <c r="F818" s="29" t="s">
        <v>243</v>
      </c>
      <c r="G818" s="29" t="s">
        <v>19</v>
      </c>
      <c r="H818" s="29" t="s">
        <v>422</v>
      </c>
      <c r="I818" s="29" t="s">
        <v>579</v>
      </c>
      <c r="J818" s="29" t="s">
        <v>777</v>
      </c>
      <c r="K818" s="25" t="s">
        <v>430</v>
      </c>
      <c r="L818" s="25" t="s">
        <v>2293</v>
      </c>
      <c r="M818" s="25" t="s">
        <v>6577</v>
      </c>
      <c r="N818" s="25" t="s">
        <v>1248</v>
      </c>
      <c r="O818" s="25">
        <v>10724035898</v>
      </c>
      <c r="P818" s="25" t="s">
        <v>6578</v>
      </c>
      <c r="Q818" s="28" t="s">
        <v>0</v>
      </c>
      <c r="R818" s="29" t="s">
        <v>2294</v>
      </c>
      <c r="S818" s="27" t="s">
        <v>2295</v>
      </c>
      <c r="T818" s="27" t="s">
        <v>2296</v>
      </c>
      <c r="U818" s="28" t="s">
        <v>270</v>
      </c>
      <c r="V818" s="26" t="s">
        <v>430</v>
      </c>
      <c r="W818" s="26" t="s">
        <v>593</v>
      </c>
      <c r="X818" s="26" t="s">
        <v>411</v>
      </c>
      <c r="Y818" s="37" t="s">
        <v>200</v>
      </c>
      <c r="Z818" s="37" t="s">
        <v>586</v>
      </c>
      <c r="AA818" s="37" t="s">
        <v>585</v>
      </c>
      <c r="AB818" s="30">
        <v>15000</v>
      </c>
      <c r="AC818" s="30">
        <v>15000</v>
      </c>
      <c r="AD818" s="31">
        <v>0</v>
      </c>
      <c r="AE818" s="30">
        <v>15000</v>
      </c>
      <c r="AF818" s="30">
        <v>15000</v>
      </c>
      <c r="AG818" s="32">
        <v>0</v>
      </c>
      <c r="AH818" s="30">
        <v>15000</v>
      </c>
      <c r="AI818" s="10" t="s">
        <v>573</v>
      </c>
      <c r="AJ818" s="30">
        <v>0</v>
      </c>
      <c r="AK818" s="30">
        <v>0</v>
      </c>
      <c r="AL818" s="30">
        <v>7500</v>
      </c>
      <c r="AM818" s="30">
        <v>7500</v>
      </c>
      <c r="AN818" s="30">
        <v>0</v>
      </c>
      <c r="AO818" s="30">
        <v>0</v>
      </c>
      <c r="AP818" s="30">
        <v>0</v>
      </c>
      <c r="AQ818" s="30">
        <v>0</v>
      </c>
      <c r="AR818" s="30">
        <v>0</v>
      </c>
      <c r="AS818" s="30">
        <v>0</v>
      </c>
      <c r="AT818" s="30">
        <v>0</v>
      </c>
      <c r="AU818" s="121">
        <v>0</v>
      </c>
      <c r="AV818" s="129" t="s">
        <v>784</v>
      </c>
      <c r="AW818" s="129" t="s">
        <v>796</v>
      </c>
      <c r="AX818" s="129" t="s">
        <v>797</v>
      </c>
    </row>
    <row r="819" spans="1:50" ht="24" x14ac:dyDescent="0.25">
      <c r="A819" s="120">
        <v>46065</v>
      </c>
      <c r="B819" s="28" t="s">
        <v>565</v>
      </c>
      <c r="C819" s="25" t="s">
        <v>427</v>
      </c>
      <c r="D819" s="25" t="s">
        <v>455</v>
      </c>
      <c r="E819" s="25" t="s">
        <v>423</v>
      </c>
      <c r="F819" s="29" t="s">
        <v>243</v>
      </c>
      <c r="G819" s="29" t="s">
        <v>19</v>
      </c>
      <c r="H819" s="29" t="s">
        <v>422</v>
      </c>
      <c r="I819" s="29" t="s">
        <v>579</v>
      </c>
      <c r="J819" s="29" t="s">
        <v>777</v>
      </c>
      <c r="K819" s="25" t="s">
        <v>455</v>
      </c>
      <c r="L819" s="25" t="s">
        <v>2297</v>
      </c>
      <c r="M819" s="25" t="s">
        <v>6579</v>
      </c>
      <c r="N819" s="25" t="s">
        <v>1248</v>
      </c>
      <c r="O819" s="25">
        <v>10419491387</v>
      </c>
      <c r="P819" s="25" t="s">
        <v>6580</v>
      </c>
      <c r="Q819" s="28" t="s">
        <v>0</v>
      </c>
      <c r="R819" s="29" t="s">
        <v>2298</v>
      </c>
      <c r="S819" s="27" t="s">
        <v>2299</v>
      </c>
      <c r="T819" s="27" t="s">
        <v>2300</v>
      </c>
      <c r="U819" s="28" t="s">
        <v>275</v>
      </c>
      <c r="V819" s="26" t="s">
        <v>455</v>
      </c>
      <c r="W819" s="26" t="s">
        <v>611</v>
      </c>
      <c r="X819" s="26" t="s">
        <v>411</v>
      </c>
      <c r="Y819" s="37" t="s">
        <v>200</v>
      </c>
      <c r="Z819" s="37" t="s">
        <v>586</v>
      </c>
      <c r="AA819" s="37" t="s">
        <v>585</v>
      </c>
      <c r="AB819" s="30">
        <v>14000</v>
      </c>
      <c r="AC819" s="30">
        <v>14000</v>
      </c>
      <c r="AD819" s="31">
        <v>0</v>
      </c>
      <c r="AE819" s="30">
        <v>14000</v>
      </c>
      <c r="AF819" s="30">
        <v>14000</v>
      </c>
      <c r="AG819" s="32">
        <v>0</v>
      </c>
      <c r="AH819" s="30">
        <v>14000</v>
      </c>
      <c r="AI819" s="10" t="s">
        <v>573</v>
      </c>
      <c r="AJ819" s="30">
        <v>0</v>
      </c>
      <c r="AK819" s="30">
        <v>0</v>
      </c>
      <c r="AL819" s="30">
        <v>7000</v>
      </c>
      <c r="AM819" s="30">
        <v>7000</v>
      </c>
      <c r="AN819" s="30">
        <v>0</v>
      </c>
      <c r="AO819" s="30">
        <v>0</v>
      </c>
      <c r="AP819" s="30">
        <v>0</v>
      </c>
      <c r="AQ819" s="30">
        <v>0</v>
      </c>
      <c r="AR819" s="30">
        <v>0</v>
      </c>
      <c r="AS819" s="30">
        <v>0</v>
      </c>
      <c r="AT819" s="30">
        <v>0</v>
      </c>
      <c r="AU819" s="121">
        <v>0</v>
      </c>
      <c r="AV819" s="129" t="s">
        <v>784</v>
      </c>
      <c r="AW819" s="129" t="s">
        <v>796</v>
      </c>
      <c r="AX819" s="129" t="s">
        <v>797</v>
      </c>
    </row>
    <row r="820" spans="1:50" ht="36" x14ac:dyDescent="0.25">
      <c r="A820" s="120">
        <v>46065</v>
      </c>
      <c r="B820" s="28" t="s">
        <v>565</v>
      </c>
      <c r="C820" s="25" t="s">
        <v>427</v>
      </c>
      <c r="D820" s="25" t="s">
        <v>430</v>
      </c>
      <c r="E820" s="25" t="s">
        <v>423</v>
      </c>
      <c r="F820" s="29" t="s">
        <v>243</v>
      </c>
      <c r="G820" s="29" t="s">
        <v>19</v>
      </c>
      <c r="H820" s="29" t="s">
        <v>578</v>
      </c>
      <c r="I820" s="29" t="s">
        <v>579</v>
      </c>
      <c r="J820" s="29" t="s">
        <v>868</v>
      </c>
      <c r="K820" s="25" t="s">
        <v>278</v>
      </c>
      <c r="L820" s="25" t="s">
        <v>4540</v>
      </c>
      <c r="M820" s="25" t="s">
        <v>2770</v>
      </c>
      <c r="N820" s="25" t="s">
        <v>1905</v>
      </c>
      <c r="O820" s="25">
        <v>0</v>
      </c>
      <c r="P820" s="25" t="s">
        <v>5255</v>
      </c>
      <c r="Q820" s="28" t="s">
        <v>0</v>
      </c>
      <c r="R820" s="29" t="s">
        <v>2301</v>
      </c>
      <c r="S820" s="27" t="s">
        <v>2302</v>
      </c>
      <c r="T820" s="27" t="s">
        <v>2303</v>
      </c>
      <c r="U820" s="28" t="s">
        <v>286</v>
      </c>
      <c r="V820" s="26" t="s">
        <v>278</v>
      </c>
      <c r="W820" s="26" t="s">
        <v>626</v>
      </c>
      <c r="X820" s="26" t="s">
        <v>411</v>
      </c>
      <c r="Y820" s="37" t="s">
        <v>48</v>
      </c>
      <c r="Z820" s="37" t="s">
        <v>50</v>
      </c>
      <c r="AA820" s="37" t="s">
        <v>49</v>
      </c>
      <c r="AB820" s="30">
        <v>4706.82</v>
      </c>
      <c r="AC820" s="30">
        <v>4706.82</v>
      </c>
      <c r="AD820" s="31">
        <v>0</v>
      </c>
      <c r="AE820" s="30">
        <v>2825.62</v>
      </c>
      <c r="AF820" s="30">
        <v>0</v>
      </c>
      <c r="AG820" s="32">
        <v>4706.82</v>
      </c>
      <c r="AH820" s="30">
        <v>0</v>
      </c>
      <c r="AI820" s="10" t="s">
        <v>573</v>
      </c>
      <c r="AJ820" s="30">
        <v>0</v>
      </c>
      <c r="AK820" s="30">
        <v>0</v>
      </c>
      <c r="AL820" s="30">
        <v>0</v>
      </c>
      <c r="AM820" s="30">
        <v>0</v>
      </c>
      <c r="AN820" s="30">
        <v>0</v>
      </c>
      <c r="AO820" s="30">
        <v>0</v>
      </c>
      <c r="AP820" s="30">
        <v>0</v>
      </c>
      <c r="AQ820" s="30">
        <v>0</v>
      </c>
      <c r="AR820" s="30">
        <v>0</v>
      </c>
      <c r="AS820" s="30">
        <v>0</v>
      </c>
      <c r="AT820" s="30">
        <v>0</v>
      </c>
      <c r="AU820" s="121">
        <v>0</v>
      </c>
      <c r="AV820" s="129" t="s">
        <v>784</v>
      </c>
      <c r="AW820" s="129" t="s">
        <v>785</v>
      </c>
      <c r="AX820" s="129" t="s">
        <v>527</v>
      </c>
    </row>
    <row r="821" spans="1:50" ht="36" x14ac:dyDescent="0.25">
      <c r="A821" s="120">
        <v>46065</v>
      </c>
      <c r="B821" s="28" t="s">
        <v>565</v>
      </c>
      <c r="C821" s="25" t="s">
        <v>427</v>
      </c>
      <c r="D821" s="25" t="s">
        <v>430</v>
      </c>
      <c r="E821" s="25" t="s">
        <v>423</v>
      </c>
      <c r="F821" s="29" t="s">
        <v>243</v>
      </c>
      <c r="G821" s="29" t="s">
        <v>19</v>
      </c>
      <c r="H821" s="29" t="s">
        <v>578</v>
      </c>
      <c r="I821" s="29" t="s">
        <v>579</v>
      </c>
      <c r="J821" s="29" t="s">
        <v>868</v>
      </c>
      <c r="K821" s="25" t="s">
        <v>443</v>
      </c>
      <c r="L821" s="25" t="s">
        <v>2304</v>
      </c>
      <c r="M821" s="25" t="s">
        <v>815</v>
      </c>
      <c r="N821" s="25" t="s">
        <v>2305</v>
      </c>
      <c r="O821" s="25">
        <v>20347237028</v>
      </c>
      <c r="P821" s="25" t="s">
        <v>5256</v>
      </c>
      <c r="Q821" s="28" t="s">
        <v>0</v>
      </c>
      <c r="R821" s="29" t="s">
        <v>2306</v>
      </c>
      <c r="S821" s="27" t="s">
        <v>2307</v>
      </c>
      <c r="T821" s="27" t="s">
        <v>2308</v>
      </c>
      <c r="U821" s="28" t="s">
        <v>289</v>
      </c>
      <c r="V821" s="26" t="s">
        <v>443</v>
      </c>
      <c r="W821" s="26" t="s">
        <v>627</v>
      </c>
      <c r="X821" s="26" t="s">
        <v>411</v>
      </c>
      <c r="Y821" s="37" t="s">
        <v>48</v>
      </c>
      <c r="Z821" s="37" t="s">
        <v>50</v>
      </c>
      <c r="AA821" s="37" t="s">
        <v>49</v>
      </c>
      <c r="AB821" s="30">
        <v>5915.66</v>
      </c>
      <c r="AC821" s="30">
        <v>5915.66</v>
      </c>
      <c r="AD821" s="31">
        <v>0</v>
      </c>
      <c r="AE821" s="30">
        <v>957.7</v>
      </c>
      <c r="AF821" s="30">
        <v>957.7</v>
      </c>
      <c r="AG821" s="32">
        <v>4957.96</v>
      </c>
      <c r="AH821" s="30">
        <v>957.7</v>
      </c>
      <c r="AI821" s="10" t="s">
        <v>573</v>
      </c>
      <c r="AJ821" s="30">
        <v>0</v>
      </c>
      <c r="AK821" s="30">
        <v>0</v>
      </c>
      <c r="AL821" s="30">
        <v>0</v>
      </c>
      <c r="AM821" s="30">
        <v>162.80000000000001</v>
      </c>
      <c r="AN821" s="30">
        <v>0</v>
      </c>
      <c r="AO821" s="30">
        <v>794.9</v>
      </c>
      <c r="AP821" s="30">
        <v>0</v>
      </c>
      <c r="AQ821" s="30">
        <v>0</v>
      </c>
      <c r="AR821" s="30">
        <v>0</v>
      </c>
      <c r="AS821" s="30">
        <v>0</v>
      </c>
      <c r="AT821" s="30">
        <v>0</v>
      </c>
      <c r="AU821" s="121">
        <v>0</v>
      </c>
      <c r="AV821" s="129" t="s">
        <v>784</v>
      </c>
      <c r="AW821" s="129" t="s">
        <v>785</v>
      </c>
      <c r="AX821" s="129" t="s">
        <v>527</v>
      </c>
    </row>
    <row r="822" spans="1:50" ht="36" x14ac:dyDescent="0.25">
      <c r="A822" s="120">
        <v>46065</v>
      </c>
      <c r="B822" s="28" t="s">
        <v>565</v>
      </c>
      <c r="C822" s="25" t="s">
        <v>427</v>
      </c>
      <c r="D822" s="25" t="s">
        <v>430</v>
      </c>
      <c r="E822" s="25" t="s">
        <v>423</v>
      </c>
      <c r="F822" s="29" t="s">
        <v>243</v>
      </c>
      <c r="G822" s="29" t="s">
        <v>19</v>
      </c>
      <c r="H822" s="29" t="s">
        <v>578</v>
      </c>
      <c r="I822" s="29" t="s">
        <v>579</v>
      </c>
      <c r="J822" s="29" t="s">
        <v>868</v>
      </c>
      <c r="K822" s="25" t="s">
        <v>262</v>
      </c>
      <c r="L822" s="25" t="s">
        <v>2309</v>
      </c>
      <c r="M822" s="25" t="s">
        <v>1067</v>
      </c>
      <c r="N822" s="25" t="s">
        <v>2310</v>
      </c>
      <c r="O822" s="25">
        <v>20601940605</v>
      </c>
      <c r="P822" s="25" t="s">
        <v>5257</v>
      </c>
      <c r="Q822" s="28" t="s">
        <v>0</v>
      </c>
      <c r="R822" s="29" t="s">
        <v>2311</v>
      </c>
      <c r="S822" s="27" t="s">
        <v>2312</v>
      </c>
      <c r="T822" s="27" t="s">
        <v>2313</v>
      </c>
      <c r="U822" s="28" t="s">
        <v>263</v>
      </c>
      <c r="V822" s="26" t="s">
        <v>262</v>
      </c>
      <c r="W822" s="26" t="s">
        <v>562</v>
      </c>
      <c r="X822" s="26" t="s">
        <v>411</v>
      </c>
      <c r="Y822" s="37" t="s">
        <v>48</v>
      </c>
      <c r="Z822" s="37" t="s">
        <v>50</v>
      </c>
      <c r="AA822" s="37" t="s">
        <v>49</v>
      </c>
      <c r="AB822" s="30">
        <v>5679.58</v>
      </c>
      <c r="AC822" s="30">
        <v>5679.58</v>
      </c>
      <c r="AD822" s="31">
        <v>0</v>
      </c>
      <c r="AE822" s="30">
        <v>1500.4099999999999</v>
      </c>
      <c r="AF822" s="30">
        <v>1500.4099999999999</v>
      </c>
      <c r="AG822" s="32">
        <v>4179.17</v>
      </c>
      <c r="AH822" s="30">
        <v>1500.4099999999999</v>
      </c>
      <c r="AI822" s="10" t="s">
        <v>573</v>
      </c>
      <c r="AJ822" s="30">
        <v>0</v>
      </c>
      <c r="AK822" s="30">
        <v>0</v>
      </c>
      <c r="AL822" s="30">
        <v>210.23</v>
      </c>
      <c r="AM822" s="30">
        <v>0</v>
      </c>
      <c r="AN822" s="30">
        <v>503.41999999999996</v>
      </c>
      <c r="AO822" s="30">
        <v>249.73</v>
      </c>
      <c r="AP822" s="30">
        <v>537.03</v>
      </c>
      <c r="AQ822" s="30">
        <v>0</v>
      </c>
      <c r="AR822" s="30">
        <v>0</v>
      </c>
      <c r="AS822" s="30">
        <v>0</v>
      </c>
      <c r="AT822" s="30">
        <v>0</v>
      </c>
      <c r="AU822" s="121">
        <v>0</v>
      </c>
      <c r="AV822" s="129" t="s">
        <v>784</v>
      </c>
      <c r="AW822" s="129" t="s">
        <v>785</v>
      </c>
      <c r="AX822" s="129" t="s">
        <v>527</v>
      </c>
    </row>
    <row r="823" spans="1:50" ht="24" x14ac:dyDescent="0.25">
      <c r="A823" s="120">
        <v>46066</v>
      </c>
      <c r="B823" s="28" t="s">
        <v>565</v>
      </c>
      <c r="C823" s="25" t="s">
        <v>427</v>
      </c>
      <c r="D823" s="25" t="s">
        <v>457</v>
      </c>
      <c r="E823" s="25" t="s">
        <v>423</v>
      </c>
      <c r="F823" s="29" t="s">
        <v>243</v>
      </c>
      <c r="G823" s="29" t="s">
        <v>19</v>
      </c>
      <c r="H823" s="29" t="s">
        <v>422</v>
      </c>
      <c r="I823" s="29" t="s">
        <v>579</v>
      </c>
      <c r="J823" s="29" t="s">
        <v>777</v>
      </c>
      <c r="K823" s="25" t="s">
        <v>457</v>
      </c>
      <c r="L823" s="25" t="s">
        <v>2314</v>
      </c>
      <c r="M823" s="25" t="s">
        <v>6581</v>
      </c>
      <c r="N823" s="25" t="s">
        <v>1248</v>
      </c>
      <c r="O823" s="25">
        <v>10463982304</v>
      </c>
      <c r="P823" s="25" t="s">
        <v>6582</v>
      </c>
      <c r="Q823" s="28" t="s">
        <v>0</v>
      </c>
      <c r="R823" s="29" t="s">
        <v>2315</v>
      </c>
      <c r="S823" s="27" t="s">
        <v>2316</v>
      </c>
      <c r="T823" s="27" t="s">
        <v>2317</v>
      </c>
      <c r="U823" s="28" t="s">
        <v>282</v>
      </c>
      <c r="V823" s="26" t="s">
        <v>457</v>
      </c>
      <c r="W823" s="26" t="s">
        <v>624</v>
      </c>
      <c r="X823" s="26" t="s">
        <v>411</v>
      </c>
      <c r="Y823" s="37" t="s">
        <v>200</v>
      </c>
      <c r="Z823" s="37" t="s">
        <v>586</v>
      </c>
      <c r="AA823" s="37" t="s">
        <v>585</v>
      </c>
      <c r="AB823" s="30">
        <v>15000</v>
      </c>
      <c r="AC823" s="30">
        <v>15000</v>
      </c>
      <c r="AD823" s="31">
        <v>0</v>
      </c>
      <c r="AE823" s="30">
        <v>15000</v>
      </c>
      <c r="AF823" s="30">
        <v>15000</v>
      </c>
      <c r="AG823" s="32">
        <v>0</v>
      </c>
      <c r="AH823" s="30">
        <v>15000</v>
      </c>
      <c r="AI823" s="10" t="s">
        <v>573</v>
      </c>
      <c r="AJ823" s="30">
        <v>0</v>
      </c>
      <c r="AK823" s="30">
        <v>0</v>
      </c>
      <c r="AL823" s="30">
        <v>5000</v>
      </c>
      <c r="AM823" s="30">
        <v>5000</v>
      </c>
      <c r="AN823" s="30">
        <v>5000</v>
      </c>
      <c r="AO823" s="30">
        <v>0</v>
      </c>
      <c r="AP823" s="30">
        <v>0</v>
      </c>
      <c r="AQ823" s="30">
        <v>0</v>
      </c>
      <c r="AR823" s="30">
        <v>0</v>
      </c>
      <c r="AS823" s="30">
        <v>0</v>
      </c>
      <c r="AT823" s="30">
        <v>0</v>
      </c>
      <c r="AU823" s="121">
        <v>0</v>
      </c>
      <c r="AV823" s="129" t="s">
        <v>784</v>
      </c>
      <c r="AW823" s="129" t="s">
        <v>796</v>
      </c>
      <c r="AX823" s="129" t="s">
        <v>797</v>
      </c>
    </row>
    <row r="824" spans="1:50" ht="24" x14ac:dyDescent="0.25">
      <c r="A824" s="120">
        <v>46066</v>
      </c>
      <c r="B824" s="28" t="s">
        <v>565</v>
      </c>
      <c r="C824" s="25" t="s">
        <v>427</v>
      </c>
      <c r="D824" s="25" t="s">
        <v>459</v>
      </c>
      <c r="E824" s="25" t="s">
        <v>423</v>
      </c>
      <c r="F824" s="29" t="s">
        <v>287</v>
      </c>
      <c r="G824" s="29" t="s">
        <v>20</v>
      </c>
      <c r="H824" s="29" t="s">
        <v>422</v>
      </c>
      <c r="I824" s="29" t="s">
        <v>579</v>
      </c>
      <c r="J824" s="29" t="s">
        <v>868</v>
      </c>
      <c r="K824" s="25" t="s">
        <v>278</v>
      </c>
      <c r="L824" s="25" t="s">
        <v>2318</v>
      </c>
      <c r="M824" s="25" t="s">
        <v>6583</v>
      </c>
      <c r="N824" s="25" t="s">
        <v>6381</v>
      </c>
      <c r="O824" s="25">
        <v>10429246038</v>
      </c>
      <c r="P824" s="25" t="s">
        <v>6584</v>
      </c>
      <c r="Q824" s="28" t="s">
        <v>0</v>
      </c>
      <c r="R824" s="29" t="s">
        <v>2319</v>
      </c>
      <c r="S824" s="27" t="s">
        <v>2320</v>
      </c>
      <c r="T824" s="27" t="s">
        <v>2321</v>
      </c>
      <c r="U824" s="28" t="s">
        <v>344</v>
      </c>
      <c r="V824" s="26" t="s">
        <v>278</v>
      </c>
      <c r="W824" s="26" t="s">
        <v>699</v>
      </c>
      <c r="X824" s="26" t="s">
        <v>411</v>
      </c>
      <c r="Y824" s="37" t="s">
        <v>200</v>
      </c>
      <c r="Z824" s="37" t="s">
        <v>586</v>
      </c>
      <c r="AA824" s="37" t="s">
        <v>585</v>
      </c>
      <c r="AB824" s="30">
        <v>6900</v>
      </c>
      <c r="AC824" s="30">
        <v>6900</v>
      </c>
      <c r="AD824" s="31">
        <v>0</v>
      </c>
      <c r="AE824" s="30">
        <v>6900</v>
      </c>
      <c r="AF824" s="30">
        <v>5850</v>
      </c>
      <c r="AG824" s="32">
        <v>1050</v>
      </c>
      <c r="AH824" s="30">
        <v>5850</v>
      </c>
      <c r="AI824" s="10" t="s">
        <v>573</v>
      </c>
      <c r="AJ824" s="30">
        <v>0</v>
      </c>
      <c r="AK824" s="30">
        <v>0</v>
      </c>
      <c r="AL824" s="30">
        <v>3900</v>
      </c>
      <c r="AM824" s="30">
        <v>1950</v>
      </c>
      <c r="AN824" s="30">
        <v>0</v>
      </c>
      <c r="AO824" s="30">
        <v>0</v>
      </c>
      <c r="AP824" s="30">
        <v>0</v>
      </c>
      <c r="AQ824" s="30">
        <v>0</v>
      </c>
      <c r="AR824" s="30">
        <v>0</v>
      </c>
      <c r="AS824" s="30">
        <v>0</v>
      </c>
      <c r="AT824" s="30">
        <v>0</v>
      </c>
      <c r="AU824" s="121">
        <v>0</v>
      </c>
      <c r="AV824" s="129" t="s">
        <v>784</v>
      </c>
      <c r="AW824" s="129" t="s">
        <v>785</v>
      </c>
      <c r="AX824" s="129" t="s">
        <v>2160</v>
      </c>
    </row>
    <row r="825" spans="1:50" ht="24" x14ac:dyDescent="0.25">
      <c r="A825" s="120">
        <v>46066</v>
      </c>
      <c r="B825" s="28" t="s">
        <v>565</v>
      </c>
      <c r="C825" s="25" t="s">
        <v>427</v>
      </c>
      <c r="D825" s="25" t="s">
        <v>457</v>
      </c>
      <c r="E825" s="25" t="s">
        <v>423</v>
      </c>
      <c r="F825" s="29" t="s">
        <v>243</v>
      </c>
      <c r="G825" s="29" t="s">
        <v>19</v>
      </c>
      <c r="H825" s="29" t="s">
        <v>422</v>
      </c>
      <c r="I825" s="29" t="s">
        <v>579</v>
      </c>
      <c r="J825" s="29" t="s">
        <v>777</v>
      </c>
      <c r="K825" s="25" t="s">
        <v>457</v>
      </c>
      <c r="L825" s="25" t="s">
        <v>2322</v>
      </c>
      <c r="M825" s="25" t="s">
        <v>6585</v>
      </c>
      <c r="N825" s="25" t="s">
        <v>1248</v>
      </c>
      <c r="O825" s="25">
        <v>10730934497</v>
      </c>
      <c r="P825" s="25" t="s">
        <v>6586</v>
      </c>
      <c r="Q825" s="28" t="s">
        <v>0</v>
      </c>
      <c r="R825" s="29" t="s">
        <v>2323</v>
      </c>
      <c r="S825" s="27" t="s">
        <v>2324</v>
      </c>
      <c r="T825" s="27" t="s">
        <v>2325</v>
      </c>
      <c r="U825" s="28" t="s">
        <v>282</v>
      </c>
      <c r="V825" s="26" t="s">
        <v>457</v>
      </c>
      <c r="W825" s="26" t="s">
        <v>624</v>
      </c>
      <c r="X825" s="26" t="s">
        <v>411</v>
      </c>
      <c r="Y825" s="37" t="s">
        <v>200</v>
      </c>
      <c r="Z825" s="37" t="s">
        <v>586</v>
      </c>
      <c r="AA825" s="37" t="s">
        <v>585</v>
      </c>
      <c r="AB825" s="30">
        <v>13500</v>
      </c>
      <c r="AC825" s="30">
        <v>13500</v>
      </c>
      <c r="AD825" s="31">
        <v>0</v>
      </c>
      <c r="AE825" s="30">
        <v>13500</v>
      </c>
      <c r="AF825" s="30">
        <v>13500</v>
      </c>
      <c r="AG825" s="32">
        <v>0</v>
      </c>
      <c r="AH825" s="30">
        <v>13500</v>
      </c>
      <c r="AI825" s="10" t="s">
        <v>573</v>
      </c>
      <c r="AJ825" s="30">
        <v>0</v>
      </c>
      <c r="AK825" s="30">
        <v>0</v>
      </c>
      <c r="AL825" s="30">
        <v>4500</v>
      </c>
      <c r="AM825" s="30">
        <v>4500</v>
      </c>
      <c r="AN825" s="30">
        <v>4500</v>
      </c>
      <c r="AO825" s="30">
        <v>0</v>
      </c>
      <c r="AP825" s="30">
        <v>0</v>
      </c>
      <c r="AQ825" s="30">
        <v>0</v>
      </c>
      <c r="AR825" s="30">
        <v>0</v>
      </c>
      <c r="AS825" s="30">
        <v>0</v>
      </c>
      <c r="AT825" s="30">
        <v>0</v>
      </c>
      <c r="AU825" s="121">
        <v>0</v>
      </c>
      <c r="AV825" s="129" t="s">
        <v>784</v>
      </c>
      <c r="AW825" s="129" t="s">
        <v>796</v>
      </c>
      <c r="AX825" s="129" t="s">
        <v>797</v>
      </c>
    </row>
    <row r="826" spans="1:50" ht="36" x14ac:dyDescent="0.25">
      <c r="A826" s="120">
        <v>46066</v>
      </c>
      <c r="B826" s="28" t="s">
        <v>565</v>
      </c>
      <c r="C826" s="25" t="s">
        <v>427</v>
      </c>
      <c r="D826" s="25" t="s">
        <v>430</v>
      </c>
      <c r="E826" s="25" t="s">
        <v>423</v>
      </c>
      <c r="F826" s="29" t="s">
        <v>243</v>
      </c>
      <c r="G826" s="29" t="s">
        <v>19</v>
      </c>
      <c r="H826" s="29" t="s">
        <v>422</v>
      </c>
      <c r="I826" s="29" t="s">
        <v>579</v>
      </c>
      <c r="J826" s="29" t="s">
        <v>868</v>
      </c>
      <c r="K826" s="25" t="s">
        <v>254</v>
      </c>
      <c r="L826" s="25" t="s">
        <v>2326</v>
      </c>
      <c r="M826" s="25" t="s">
        <v>6587</v>
      </c>
      <c r="N826" s="25" t="s">
        <v>6381</v>
      </c>
      <c r="O826" s="25">
        <v>10436900819</v>
      </c>
      <c r="P826" s="25" t="s">
        <v>6588</v>
      </c>
      <c r="Q826" s="28" t="s">
        <v>0</v>
      </c>
      <c r="R826" s="29" t="s">
        <v>2327</v>
      </c>
      <c r="S826" s="27" t="s">
        <v>2328</v>
      </c>
      <c r="T826" s="27" t="s">
        <v>2329</v>
      </c>
      <c r="U826" s="28" t="s">
        <v>255</v>
      </c>
      <c r="V826" s="26" t="s">
        <v>254</v>
      </c>
      <c r="W826" s="26" t="s">
        <v>558</v>
      </c>
      <c r="X826" s="26" t="s">
        <v>411</v>
      </c>
      <c r="Y826" s="37" t="s">
        <v>200</v>
      </c>
      <c r="Z826" s="37" t="s">
        <v>586</v>
      </c>
      <c r="AA826" s="37" t="s">
        <v>585</v>
      </c>
      <c r="AB826" s="30">
        <v>5000</v>
      </c>
      <c r="AC826" s="30">
        <v>5000</v>
      </c>
      <c r="AD826" s="31">
        <v>0</v>
      </c>
      <c r="AE826" s="30">
        <v>5000</v>
      </c>
      <c r="AF826" s="30">
        <v>5000</v>
      </c>
      <c r="AG826" s="32">
        <v>0</v>
      </c>
      <c r="AH826" s="30">
        <v>5000</v>
      </c>
      <c r="AI826" s="10" t="s">
        <v>573</v>
      </c>
      <c r="AJ826" s="30">
        <v>0</v>
      </c>
      <c r="AK826" s="30">
        <v>0</v>
      </c>
      <c r="AL826" s="30">
        <v>2500</v>
      </c>
      <c r="AM826" s="30">
        <v>2500</v>
      </c>
      <c r="AN826" s="30">
        <v>0</v>
      </c>
      <c r="AO826" s="30">
        <v>0</v>
      </c>
      <c r="AP826" s="30">
        <v>0</v>
      </c>
      <c r="AQ826" s="30">
        <v>0</v>
      </c>
      <c r="AR826" s="30">
        <v>0</v>
      </c>
      <c r="AS826" s="30">
        <v>0</v>
      </c>
      <c r="AT826" s="30">
        <v>0</v>
      </c>
      <c r="AU826" s="121">
        <v>0</v>
      </c>
      <c r="AV826" s="129" t="s">
        <v>784</v>
      </c>
      <c r="AW826" s="129" t="s">
        <v>796</v>
      </c>
      <c r="AX826" s="129" t="s">
        <v>1115</v>
      </c>
    </row>
    <row r="827" spans="1:50" ht="36" x14ac:dyDescent="0.25">
      <c r="A827" s="120">
        <v>46066</v>
      </c>
      <c r="B827" s="28" t="s">
        <v>565</v>
      </c>
      <c r="C827" s="25" t="s">
        <v>427</v>
      </c>
      <c r="D827" s="25" t="s">
        <v>455</v>
      </c>
      <c r="E827" s="25" t="s">
        <v>423</v>
      </c>
      <c r="F827" s="29" t="s">
        <v>243</v>
      </c>
      <c r="G827" s="29" t="s">
        <v>19</v>
      </c>
      <c r="H827" s="29" t="s">
        <v>422</v>
      </c>
      <c r="I827" s="29" t="s">
        <v>579</v>
      </c>
      <c r="J827" s="29" t="s">
        <v>777</v>
      </c>
      <c r="K827" s="25" t="s">
        <v>455</v>
      </c>
      <c r="L827" s="25" t="s">
        <v>2330</v>
      </c>
      <c r="M827" s="25" t="s">
        <v>6589</v>
      </c>
      <c r="N827" s="25" t="s">
        <v>6381</v>
      </c>
      <c r="O827" s="25">
        <v>10784640189</v>
      </c>
      <c r="P827" s="25" t="s">
        <v>6590</v>
      </c>
      <c r="Q827" s="28" t="s">
        <v>0</v>
      </c>
      <c r="R827" s="29" t="s">
        <v>2331</v>
      </c>
      <c r="S827" s="27" t="s">
        <v>2332</v>
      </c>
      <c r="T827" s="27" t="s">
        <v>2333</v>
      </c>
      <c r="U827" s="28" t="s">
        <v>275</v>
      </c>
      <c r="V827" s="26" t="s">
        <v>455</v>
      </c>
      <c r="W827" s="26" t="s">
        <v>611</v>
      </c>
      <c r="X827" s="26" t="s">
        <v>411</v>
      </c>
      <c r="Y827" s="37" t="s">
        <v>200</v>
      </c>
      <c r="Z827" s="37" t="s">
        <v>586</v>
      </c>
      <c r="AA827" s="37" t="s">
        <v>585</v>
      </c>
      <c r="AB827" s="30">
        <v>2000</v>
      </c>
      <c r="AC827" s="30">
        <v>2000</v>
      </c>
      <c r="AD827" s="31">
        <v>0</v>
      </c>
      <c r="AE827" s="30">
        <v>2000</v>
      </c>
      <c r="AF827" s="30">
        <v>2000</v>
      </c>
      <c r="AG827" s="32">
        <v>0</v>
      </c>
      <c r="AH827" s="30">
        <v>2000</v>
      </c>
      <c r="AI827" s="10" t="s">
        <v>573</v>
      </c>
      <c r="AJ827" s="30">
        <v>0</v>
      </c>
      <c r="AK827" s="30">
        <v>0</v>
      </c>
      <c r="AL827" s="30">
        <v>2000</v>
      </c>
      <c r="AM827" s="30">
        <v>0</v>
      </c>
      <c r="AN827" s="30">
        <v>0</v>
      </c>
      <c r="AO827" s="30">
        <v>0</v>
      </c>
      <c r="AP827" s="30">
        <v>0</v>
      </c>
      <c r="AQ827" s="30">
        <v>0</v>
      </c>
      <c r="AR827" s="30">
        <v>0</v>
      </c>
      <c r="AS827" s="30">
        <v>0</v>
      </c>
      <c r="AT827" s="30">
        <v>0</v>
      </c>
      <c r="AU827" s="121">
        <v>0</v>
      </c>
      <c r="AV827" s="129" t="s">
        <v>784</v>
      </c>
      <c r="AW827" s="129" t="s">
        <v>796</v>
      </c>
      <c r="AX827" s="129" t="s">
        <v>797</v>
      </c>
    </row>
    <row r="828" spans="1:50" ht="36" x14ac:dyDescent="0.25">
      <c r="A828" s="120">
        <v>46066</v>
      </c>
      <c r="B828" s="28" t="s">
        <v>565</v>
      </c>
      <c r="C828" s="25" t="s">
        <v>427</v>
      </c>
      <c r="D828" s="25" t="s">
        <v>430</v>
      </c>
      <c r="E828" s="25" t="s">
        <v>423</v>
      </c>
      <c r="F828" s="29" t="s">
        <v>243</v>
      </c>
      <c r="G828" s="29" t="s">
        <v>19</v>
      </c>
      <c r="H828" s="29" t="s">
        <v>422</v>
      </c>
      <c r="I828" s="29" t="s">
        <v>579</v>
      </c>
      <c r="J828" s="29" t="s">
        <v>868</v>
      </c>
      <c r="K828" s="25" t="s">
        <v>266</v>
      </c>
      <c r="L828" s="25" t="s">
        <v>2334</v>
      </c>
      <c r="M828" s="25" t="s">
        <v>6591</v>
      </c>
      <c r="N828" s="25" t="s">
        <v>6386</v>
      </c>
      <c r="O828" s="25">
        <v>10733360947</v>
      </c>
      <c r="P828" s="25" t="s">
        <v>6592</v>
      </c>
      <c r="Q828" s="28" t="s">
        <v>0</v>
      </c>
      <c r="R828" s="29" t="s">
        <v>2335</v>
      </c>
      <c r="S828" s="27" t="s">
        <v>2336</v>
      </c>
      <c r="T828" s="27" t="s">
        <v>2337</v>
      </c>
      <c r="U828" s="28" t="s">
        <v>267</v>
      </c>
      <c r="V828" s="26" t="s">
        <v>266</v>
      </c>
      <c r="W828" s="26" t="s">
        <v>564</v>
      </c>
      <c r="X828" s="26" t="s">
        <v>411</v>
      </c>
      <c r="Y828" s="37" t="s">
        <v>200</v>
      </c>
      <c r="Z828" s="37" t="s">
        <v>586</v>
      </c>
      <c r="AA828" s="37" t="s">
        <v>585</v>
      </c>
      <c r="AB828" s="30">
        <v>5000</v>
      </c>
      <c r="AC828" s="30">
        <v>5000</v>
      </c>
      <c r="AD828" s="31">
        <v>0</v>
      </c>
      <c r="AE828" s="30">
        <v>5000</v>
      </c>
      <c r="AF828" s="30">
        <v>5000</v>
      </c>
      <c r="AG828" s="32">
        <v>0</v>
      </c>
      <c r="AH828" s="30">
        <v>5000</v>
      </c>
      <c r="AI828" s="10" t="s">
        <v>573</v>
      </c>
      <c r="AJ828" s="30">
        <v>0</v>
      </c>
      <c r="AK828" s="30">
        <v>0</v>
      </c>
      <c r="AL828" s="30">
        <v>2500</v>
      </c>
      <c r="AM828" s="30">
        <v>2500</v>
      </c>
      <c r="AN828" s="30">
        <v>0</v>
      </c>
      <c r="AO828" s="30">
        <v>0</v>
      </c>
      <c r="AP828" s="30">
        <v>0</v>
      </c>
      <c r="AQ828" s="30">
        <v>0</v>
      </c>
      <c r="AR828" s="30">
        <v>0</v>
      </c>
      <c r="AS828" s="30">
        <v>0</v>
      </c>
      <c r="AT828" s="30">
        <v>0</v>
      </c>
      <c r="AU828" s="121">
        <v>0</v>
      </c>
      <c r="AV828" s="129" t="s">
        <v>784</v>
      </c>
      <c r="AW828" s="129" t="s">
        <v>796</v>
      </c>
      <c r="AX828" s="129" t="s">
        <v>1115</v>
      </c>
    </row>
    <row r="829" spans="1:50" ht="24" x14ac:dyDescent="0.25">
      <c r="A829" s="120">
        <v>46066</v>
      </c>
      <c r="B829" s="28" t="s">
        <v>565</v>
      </c>
      <c r="C829" s="25" t="s">
        <v>427</v>
      </c>
      <c r="D829" s="25" t="s">
        <v>430</v>
      </c>
      <c r="E829" s="25" t="s">
        <v>423</v>
      </c>
      <c r="F829" s="29" t="s">
        <v>243</v>
      </c>
      <c r="G829" s="29" t="s">
        <v>19</v>
      </c>
      <c r="H829" s="29" t="s">
        <v>178</v>
      </c>
      <c r="I829" s="29" t="s">
        <v>269</v>
      </c>
      <c r="J829" s="29" t="s">
        <v>777</v>
      </c>
      <c r="K829" s="25" t="s">
        <v>430</v>
      </c>
      <c r="L829" s="25" t="s">
        <v>2338</v>
      </c>
      <c r="M829" s="25" t="s">
        <v>2339</v>
      </c>
      <c r="N829" s="25" t="s">
        <v>1248</v>
      </c>
      <c r="O829" s="25">
        <v>20520775596</v>
      </c>
      <c r="P829" s="25" t="s">
        <v>5258</v>
      </c>
      <c r="Q829" s="28" t="s">
        <v>0</v>
      </c>
      <c r="R829" s="29" t="s">
        <v>2340</v>
      </c>
      <c r="S829" s="27" t="s">
        <v>2341</v>
      </c>
      <c r="T829" s="27" t="s">
        <v>2342</v>
      </c>
      <c r="U829" s="28" t="s">
        <v>270</v>
      </c>
      <c r="V829" s="26" t="s">
        <v>430</v>
      </c>
      <c r="W829" s="26" t="s">
        <v>593</v>
      </c>
      <c r="X829" s="26" t="s">
        <v>411</v>
      </c>
      <c r="Y829" s="37" t="s">
        <v>28</v>
      </c>
      <c r="Z829" s="37" t="s">
        <v>178</v>
      </c>
      <c r="AA829" s="37" t="s">
        <v>177</v>
      </c>
      <c r="AB829" s="30">
        <v>15500</v>
      </c>
      <c r="AC829" s="30">
        <v>15500</v>
      </c>
      <c r="AD829" s="31">
        <v>0</v>
      </c>
      <c r="AE829" s="30">
        <v>15500</v>
      </c>
      <c r="AF829" s="30">
        <v>15500</v>
      </c>
      <c r="AG829" s="32">
        <v>0</v>
      </c>
      <c r="AH829" s="30">
        <v>15500</v>
      </c>
      <c r="AI829" s="10" t="s">
        <v>573</v>
      </c>
      <c r="AJ829" s="30">
        <v>0</v>
      </c>
      <c r="AK829" s="30">
        <v>0</v>
      </c>
      <c r="AL829" s="30">
        <v>0</v>
      </c>
      <c r="AM829" s="30">
        <v>15500</v>
      </c>
      <c r="AN829" s="30">
        <v>0</v>
      </c>
      <c r="AO829" s="30">
        <v>0</v>
      </c>
      <c r="AP829" s="30">
        <v>0</v>
      </c>
      <c r="AQ829" s="30">
        <v>0</v>
      </c>
      <c r="AR829" s="30">
        <v>0</v>
      </c>
      <c r="AS829" s="30">
        <v>0</v>
      </c>
      <c r="AT829" s="30">
        <v>0</v>
      </c>
      <c r="AU829" s="121">
        <v>0</v>
      </c>
      <c r="AV829" s="129" t="s">
        <v>784</v>
      </c>
      <c r="AW829" s="129" t="s">
        <v>796</v>
      </c>
      <c r="AX829" s="129" t="s">
        <v>2343</v>
      </c>
    </row>
    <row r="830" spans="1:50" ht="24" x14ac:dyDescent="0.25">
      <c r="A830" s="120">
        <v>46066</v>
      </c>
      <c r="B830" s="28" t="s">
        <v>565</v>
      </c>
      <c r="C830" s="25" t="s">
        <v>427</v>
      </c>
      <c r="D830" s="25" t="s">
        <v>430</v>
      </c>
      <c r="E830" s="25" t="s">
        <v>423</v>
      </c>
      <c r="F830" s="29" t="s">
        <v>243</v>
      </c>
      <c r="G830" s="29" t="s">
        <v>19</v>
      </c>
      <c r="H830" s="29" t="s">
        <v>178</v>
      </c>
      <c r="I830" s="29" t="s">
        <v>269</v>
      </c>
      <c r="J830" s="29" t="s">
        <v>868</v>
      </c>
      <c r="K830" s="25" t="s">
        <v>283</v>
      </c>
      <c r="L830" s="25" t="s">
        <v>2344</v>
      </c>
      <c r="M830" s="25" t="s">
        <v>6593</v>
      </c>
      <c r="N830" s="25" t="s">
        <v>6381</v>
      </c>
      <c r="O830" s="25">
        <v>10415677796</v>
      </c>
      <c r="P830" s="25" t="s">
        <v>6594</v>
      </c>
      <c r="Q830" s="28" t="s">
        <v>0</v>
      </c>
      <c r="R830" s="29" t="s">
        <v>2345</v>
      </c>
      <c r="S830" s="27" t="s">
        <v>2346</v>
      </c>
      <c r="T830" s="27" t="s">
        <v>2347</v>
      </c>
      <c r="U830" s="28" t="s">
        <v>292</v>
      </c>
      <c r="V830" s="26" t="s">
        <v>283</v>
      </c>
      <c r="W830" s="26" t="s">
        <v>629</v>
      </c>
      <c r="X830" s="26" t="s">
        <v>411</v>
      </c>
      <c r="Y830" s="37" t="s">
        <v>28</v>
      </c>
      <c r="Z830" s="37" t="s">
        <v>178</v>
      </c>
      <c r="AA830" s="37" t="s">
        <v>177</v>
      </c>
      <c r="AB830" s="30">
        <v>5100</v>
      </c>
      <c r="AC830" s="30">
        <v>5100</v>
      </c>
      <c r="AD830" s="31">
        <v>0</v>
      </c>
      <c r="AE830" s="30">
        <v>5100</v>
      </c>
      <c r="AF830" s="30">
        <v>5100</v>
      </c>
      <c r="AG830" s="32">
        <v>0</v>
      </c>
      <c r="AH830" s="30">
        <v>5100</v>
      </c>
      <c r="AI830" s="10" t="s">
        <v>573</v>
      </c>
      <c r="AJ830" s="30">
        <v>0</v>
      </c>
      <c r="AK830" s="30">
        <v>0</v>
      </c>
      <c r="AL830" s="30">
        <v>1700</v>
      </c>
      <c r="AM830" s="30">
        <v>1700</v>
      </c>
      <c r="AN830" s="30">
        <v>1700</v>
      </c>
      <c r="AO830" s="30">
        <v>0</v>
      </c>
      <c r="AP830" s="30">
        <v>0</v>
      </c>
      <c r="AQ830" s="30">
        <v>0</v>
      </c>
      <c r="AR830" s="30">
        <v>0</v>
      </c>
      <c r="AS830" s="30">
        <v>0</v>
      </c>
      <c r="AT830" s="30">
        <v>0</v>
      </c>
      <c r="AU830" s="121">
        <v>0</v>
      </c>
      <c r="AV830" s="129" t="s">
        <v>784</v>
      </c>
      <c r="AW830" s="129" t="s">
        <v>796</v>
      </c>
      <c r="AX830" s="129" t="s">
        <v>1256</v>
      </c>
    </row>
    <row r="831" spans="1:50" ht="24" x14ac:dyDescent="0.25">
      <c r="A831" s="120">
        <v>46069</v>
      </c>
      <c r="B831" s="28" t="s">
        <v>565</v>
      </c>
      <c r="C831" s="25" t="s">
        <v>427</v>
      </c>
      <c r="D831" s="25" t="s">
        <v>459</v>
      </c>
      <c r="E831" s="25" t="s">
        <v>423</v>
      </c>
      <c r="F831" s="29" t="s">
        <v>287</v>
      </c>
      <c r="G831" s="29" t="s">
        <v>20</v>
      </c>
      <c r="H831" s="29" t="s">
        <v>422</v>
      </c>
      <c r="I831" s="29" t="s">
        <v>579</v>
      </c>
      <c r="J831" s="29" t="s">
        <v>868</v>
      </c>
      <c r="K831" s="25" t="s">
        <v>264</v>
      </c>
      <c r="L831" s="25" t="s">
        <v>2348</v>
      </c>
      <c r="M831" s="25" t="s">
        <v>6595</v>
      </c>
      <c r="N831" s="25" t="s">
        <v>6386</v>
      </c>
      <c r="O831" s="25">
        <v>10730836860</v>
      </c>
      <c r="P831" s="25" t="s">
        <v>6596</v>
      </c>
      <c r="Q831" s="28" t="s">
        <v>0</v>
      </c>
      <c r="R831" s="29" t="s">
        <v>2349</v>
      </c>
      <c r="S831" s="27" t="s">
        <v>2350</v>
      </c>
      <c r="T831" s="27" t="s">
        <v>2351</v>
      </c>
      <c r="U831" s="28" t="s">
        <v>340</v>
      </c>
      <c r="V831" s="26" t="s">
        <v>264</v>
      </c>
      <c r="W831" s="26" t="s">
        <v>695</v>
      </c>
      <c r="X831" s="26" t="s">
        <v>411</v>
      </c>
      <c r="Y831" s="37" t="s">
        <v>200</v>
      </c>
      <c r="Z831" s="37" t="s">
        <v>586</v>
      </c>
      <c r="AA831" s="37" t="s">
        <v>585</v>
      </c>
      <c r="AB831" s="30">
        <v>8610</v>
      </c>
      <c r="AC831" s="30">
        <v>8610</v>
      </c>
      <c r="AD831" s="31">
        <v>0</v>
      </c>
      <c r="AE831" s="30">
        <v>8610</v>
      </c>
      <c r="AF831" s="30">
        <v>8610</v>
      </c>
      <c r="AG831" s="32">
        <v>0</v>
      </c>
      <c r="AH831" s="30">
        <v>8610</v>
      </c>
      <c r="AI831" s="10" t="s">
        <v>573</v>
      </c>
      <c r="AJ831" s="30">
        <v>0</v>
      </c>
      <c r="AK831" s="30">
        <v>0</v>
      </c>
      <c r="AL831" s="30">
        <v>3900</v>
      </c>
      <c r="AM831" s="30">
        <v>4710</v>
      </c>
      <c r="AN831" s="30">
        <v>0</v>
      </c>
      <c r="AO831" s="30">
        <v>0</v>
      </c>
      <c r="AP831" s="30">
        <v>0</v>
      </c>
      <c r="AQ831" s="30">
        <v>0</v>
      </c>
      <c r="AR831" s="30">
        <v>0</v>
      </c>
      <c r="AS831" s="30">
        <v>0</v>
      </c>
      <c r="AT831" s="30">
        <v>0</v>
      </c>
      <c r="AU831" s="121">
        <v>0</v>
      </c>
      <c r="AV831" s="129" t="s">
        <v>784</v>
      </c>
      <c r="AW831" s="129" t="s">
        <v>796</v>
      </c>
      <c r="AX831" s="129" t="s">
        <v>2352</v>
      </c>
    </row>
    <row r="832" spans="1:50" ht="24" x14ac:dyDescent="0.25">
      <c r="A832" s="120">
        <v>46069</v>
      </c>
      <c r="B832" s="28" t="s">
        <v>565</v>
      </c>
      <c r="C832" s="25" t="s">
        <v>427</v>
      </c>
      <c r="D832" s="25" t="s">
        <v>459</v>
      </c>
      <c r="E832" s="25" t="s">
        <v>423</v>
      </c>
      <c r="F832" s="29" t="s">
        <v>287</v>
      </c>
      <c r="G832" s="29" t="s">
        <v>20</v>
      </c>
      <c r="H832" s="29" t="s">
        <v>422</v>
      </c>
      <c r="I832" s="29" t="s">
        <v>579</v>
      </c>
      <c r="J832" s="29" t="s">
        <v>868</v>
      </c>
      <c r="K832" s="25" t="s">
        <v>246</v>
      </c>
      <c r="L832" s="25" t="s">
        <v>2353</v>
      </c>
      <c r="M832" s="25" t="s">
        <v>6597</v>
      </c>
      <c r="N832" s="25" t="s">
        <v>6386</v>
      </c>
      <c r="O832" s="25">
        <v>10447257489</v>
      </c>
      <c r="P832" s="25" t="s">
        <v>6598</v>
      </c>
      <c r="Q832" s="28" t="s">
        <v>0</v>
      </c>
      <c r="R832" s="29" t="s">
        <v>2354</v>
      </c>
      <c r="S832" s="27" t="s">
        <v>2355</v>
      </c>
      <c r="T832" s="27" t="s">
        <v>2356</v>
      </c>
      <c r="U832" s="28" t="s">
        <v>297</v>
      </c>
      <c r="V832" s="26" t="s">
        <v>246</v>
      </c>
      <c r="W832" s="26" t="s">
        <v>641</v>
      </c>
      <c r="X832" s="26" t="s">
        <v>411</v>
      </c>
      <c r="Y832" s="37" t="s">
        <v>200</v>
      </c>
      <c r="Z832" s="37" t="s">
        <v>586</v>
      </c>
      <c r="AA832" s="37" t="s">
        <v>585</v>
      </c>
      <c r="AB832" s="30">
        <v>5400</v>
      </c>
      <c r="AC832" s="30">
        <v>5400</v>
      </c>
      <c r="AD832" s="31">
        <v>0</v>
      </c>
      <c r="AE832" s="30">
        <v>5400</v>
      </c>
      <c r="AF832" s="30">
        <v>5400</v>
      </c>
      <c r="AG832" s="32">
        <v>0</v>
      </c>
      <c r="AH832" s="30">
        <v>5400</v>
      </c>
      <c r="AI832" s="10" t="s">
        <v>573</v>
      </c>
      <c r="AJ832" s="30">
        <v>0</v>
      </c>
      <c r="AK832" s="30">
        <v>0</v>
      </c>
      <c r="AL832" s="30">
        <v>5400</v>
      </c>
      <c r="AM832" s="30">
        <v>0</v>
      </c>
      <c r="AN832" s="30">
        <v>0</v>
      </c>
      <c r="AO832" s="30">
        <v>0</v>
      </c>
      <c r="AP832" s="30">
        <v>0</v>
      </c>
      <c r="AQ832" s="30">
        <v>0</v>
      </c>
      <c r="AR832" s="30">
        <v>0</v>
      </c>
      <c r="AS832" s="30">
        <v>0</v>
      </c>
      <c r="AT832" s="30">
        <v>0</v>
      </c>
      <c r="AU832" s="121">
        <v>0</v>
      </c>
      <c r="AV832" s="129" t="s">
        <v>784</v>
      </c>
      <c r="AW832" s="129" t="s">
        <v>796</v>
      </c>
      <c r="AX832" s="129" t="s">
        <v>2160</v>
      </c>
    </row>
    <row r="833" spans="1:50" ht="36" x14ac:dyDescent="0.25">
      <c r="A833" s="120">
        <v>46069</v>
      </c>
      <c r="B833" s="28" t="s">
        <v>565</v>
      </c>
      <c r="C833" s="25" t="s">
        <v>427</v>
      </c>
      <c r="D833" s="25" t="s">
        <v>459</v>
      </c>
      <c r="E833" s="25" t="s">
        <v>423</v>
      </c>
      <c r="F833" s="29" t="s">
        <v>287</v>
      </c>
      <c r="G833" s="29" t="s">
        <v>20</v>
      </c>
      <c r="H833" s="29" t="s">
        <v>422</v>
      </c>
      <c r="I833" s="29" t="s">
        <v>579</v>
      </c>
      <c r="J833" s="29" t="s">
        <v>868</v>
      </c>
      <c r="K833" s="25" t="s">
        <v>266</v>
      </c>
      <c r="L833" s="25" t="s">
        <v>2357</v>
      </c>
      <c r="M833" s="25" t="s">
        <v>6599</v>
      </c>
      <c r="N833" s="25" t="s">
        <v>6386</v>
      </c>
      <c r="O833" s="25">
        <v>10707570682</v>
      </c>
      <c r="P833" s="25" t="s">
        <v>6600</v>
      </c>
      <c r="Q833" s="28" t="s">
        <v>0</v>
      </c>
      <c r="R833" s="29" t="s">
        <v>2358</v>
      </c>
      <c r="S833" s="27" t="s">
        <v>2359</v>
      </c>
      <c r="T833" s="27" t="s">
        <v>2360</v>
      </c>
      <c r="U833" s="28" t="s">
        <v>341</v>
      </c>
      <c r="V833" s="26" t="s">
        <v>266</v>
      </c>
      <c r="W833" s="26" t="s">
        <v>696</v>
      </c>
      <c r="X833" s="26" t="s">
        <v>411</v>
      </c>
      <c r="Y833" s="37" t="s">
        <v>200</v>
      </c>
      <c r="Z833" s="37" t="s">
        <v>586</v>
      </c>
      <c r="AA833" s="37" t="s">
        <v>585</v>
      </c>
      <c r="AB833" s="30">
        <v>7200</v>
      </c>
      <c r="AC833" s="30">
        <v>7200</v>
      </c>
      <c r="AD833" s="31">
        <v>0</v>
      </c>
      <c r="AE833" s="30">
        <v>7200</v>
      </c>
      <c r="AF833" s="30">
        <v>7200</v>
      </c>
      <c r="AG833" s="32">
        <v>0</v>
      </c>
      <c r="AH833" s="30">
        <v>7200</v>
      </c>
      <c r="AI833" s="10" t="s">
        <v>573</v>
      </c>
      <c r="AJ833" s="30">
        <v>0</v>
      </c>
      <c r="AK833" s="30">
        <v>0</v>
      </c>
      <c r="AL833" s="30">
        <v>7200</v>
      </c>
      <c r="AM833" s="30">
        <v>0</v>
      </c>
      <c r="AN833" s="30">
        <v>0</v>
      </c>
      <c r="AO833" s="30">
        <v>0</v>
      </c>
      <c r="AP833" s="30">
        <v>0</v>
      </c>
      <c r="AQ833" s="30">
        <v>0</v>
      </c>
      <c r="AR833" s="30">
        <v>0</v>
      </c>
      <c r="AS833" s="30">
        <v>0</v>
      </c>
      <c r="AT833" s="30">
        <v>0</v>
      </c>
      <c r="AU833" s="121">
        <v>0</v>
      </c>
      <c r="AV833" s="129" t="s">
        <v>784</v>
      </c>
      <c r="AW833" s="129" t="s">
        <v>796</v>
      </c>
      <c r="AX833" s="129" t="s">
        <v>2160</v>
      </c>
    </row>
    <row r="834" spans="1:50" ht="36" x14ac:dyDescent="0.25">
      <c r="A834" s="120">
        <v>46069</v>
      </c>
      <c r="B834" s="28" t="s">
        <v>565</v>
      </c>
      <c r="C834" s="25" t="s">
        <v>427</v>
      </c>
      <c r="D834" s="25" t="s">
        <v>459</v>
      </c>
      <c r="E834" s="25" t="s">
        <v>423</v>
      </c>
      <c r="F834" s="29" t="s">
        <v>287</v>
      </c>
      <c r="G834" s="29" t="s">
        <v>20</v>
      </c>
      <c r="H834" s="29" t="s">
        <v>422</v>
      </c>
      <c r="I834" s="29" t="s">
        <v>579</v>
      </c>
      <c r="J834" s="29" t="s">
        <v>868</v>
      </c>
      <c r="K834" s="25" t="s">
        <v>266</v>
      </c>
      <c r="L834" s="25" t="s">
        <v>2361</v>
      </c>
      <c r="M834" s="25" t="s">
        <v>6601</v>
      </c>
      <c r="N834" s="25" t="s">
        <v>6386</v>
      </c>
      <c r="O834" s="25">
        <v>10777062838</v>
      </c>
      <c r="P834" s="25" t="s">
        <v>6602</v>
      </c>
      <c r="Q834" s="28" t="s">
        <v>0</v>
      </c>
      <c r="R834" s="29" t="s">
        <v>2362</v>
      </c>
      <c r="S834" s="27" t="s">
        <v>2363</v>
      </c>
      <c r="T834" s="27" t="s">
        <v>2364</v>
      </c>
      <c r="U834" s="28" t="s">
        <v>341</v>
      </c>
      <c r="V834" s="26" t="s">
        <v>266</v>
      </c>
      <c r="W834" s="26" t="s">
        <v>696</v>
      </c>
      <c r="X834" s="26" t="s">
        <v>411</v>
      </c>
      <c r="Y834" s="37" t="s">
        <v>200</v>
      </c>
      <c r="Z834" s="37" t="s">
        <v>586</v>
      </c>
      <c r="AA834" s="37" t="s">
        <v>585</v>
      </c>
      <c r="AB834" s="30">
        <v>7200</v>
      </c>
      <c r="AC834" s="30">
        <v>7200</v>
      </c>
      <c r="AD834" s="31">
        <v>0</v>
      </c>
      <c r="AE834" s="30">
        <v>7200</v>
      </c>
      <c r="AF834" s="30">
        <v>7200</v>
      </c>
      <c r="AG834" s="32">
        <v>0</v>
      </c>
      <c r="AH834" s="30">
        <v>7200</v>
      </c>
      <c r="AI834" s="10" t="s">
        <v>573</v>
      </c>
      <c r="AJ834" s="30">
        <v>0</v>
      </c>
      <c r="AK834" s="30">
        <v>0</v>
      </c>
      <c r="AL834" s="30">
        <v>7200</v>
      </c>
      <c r="AM834" s="30">
        <v>0</v>
      </c>
      <c r="AN834" s="30">
        <v>0</v>
      </c>
      <c r="AO834" s="30">
        <v>0</v>
      </c>
      <c r="AP834" s="30">
        <v>0</v>
      </c>
      <c r="AQ834" s="30">
        <v>0</v>
      </c>
      <c r="AR834" s="30">
        <v>0</v>
      </c>
      <c r="AS834" s="30">
        <v>0</v>
      </c>
      <c r="AT834" s="30">
        <v>0</v>
      </c>
      <c r="AU834" s="121">
        <v>0</v>
      </c>
      <c r="AV834" s="129" t="s">
        <v>784</v>
      </c>
      <c r="AW834" s="129" t="s">
        <v>796</v>
      </c>
      <c r="AX834" s="129" t="s">
        <v>2160</v>
      </c>
    </row>
    <row r="835" spans="1:50" ht="36" x14ac:dyDescent="0.25">
      <c r="A835" s="120">
        <v>46069</v>
      </c>
      <c r="B835" s="28" t="s">
        <v>565</v>
      </c>
      <c r="C835" s="25" t="s">
        <v>427</v>
      </c>
      <c r="D835" s="25" t="s">
        <v>459</v>
      </c>
      <c r="E835" s="25" t="s">
        <v>423</v>
      </c>
      <c r="F835" s="29" t="s">
        <v>287</v>
      </c>
      <c r="G835" s="29" t="s">
        <v>20</v>
      </c>
      <c r="H835" s="29" t="s">
        <v>422</v>
      </c>
      <c r="I835" s="29" t="s">
        <v>579</v>
      </c>
      <c r="J835" s="29" t="s">
        <v>868</v>
      </c>
      <c r="K835" s="25" t="s">
        <v>266</v>
      </c>
      <c r="L835" s="25" t="s">
        <v>2365</v>
      </c>
      <c r="M835" s="25" t="s">
        <v>6603</v>
      </c>
      <c r="N835" s="25" t="s">
        <v>6386</v>
      </c>
      <c r="O835" s="25">
        <v>10708663668</v>
      </c>
      <c r="P835" s="25" t="s">
        <v>6604</v>
      </c>
      <c r="Q835" s="28" t="s">
        <v>0</v>
      </c>
      <c r="R835" s="29" t="s">
        <v>2366</v>
      </c>
      <c r="S835" s="27" t="s">
        <v>2367</v>
      </c>
      <c r="T835" s="27" t="s">
        <v>2368</v>
      </c>
      <c r="U835" s="28" t="s">
        <v>341</v>
      </c>
      <c r="V835" s="26" t="s">
        <v>266</v>
      </c>
      <c r="W835" s="26" t="s">
        <v>696</v>
      </c>
      <c r="X835" s="26" t="s">
        <v>411</v>
      </c>
      <c r="Y835" s="37" t="s">
        <v>200</v>
      </c>
      <c r="Z835" s="37" t="s">
        <v>586</v>
      </c>
      <c r="AA835" s="37" t="s">
        <v>585</v>
      </c>
      <c r="AB835" s="30">
        <v>6300</v>
      </c>
      <c r="AC835" s="30">
        <v>6300</v>
      </c>
      <c r="AD835" s="31">
        <v>0</v>
      </c>
      <c r="AE835" s="30">
        <v>6300</v>
      </c>
      <c r="AF835" s="30">
        <v>6300</v>
      </c>
      <c r="AG835" s="32">
        <v>0</v>
      </c>
      <c r="AH835" s="30">
        <v>6300</v>
      </c>
      <c r="AI835" s="10" t="s">
        <v>573</v>
      </c>
      <c r="AJ835" s="30">
        <v>0</v>
      </c>
      <c r="AK835" s="30">
        <v>0</v>
      </c>
      <c r="AL835" s="30">
        <v>6300</v>
      </c>
      <c r="AM835" s="30">
        <v>0</v>
      </c>
      <c r="AN835" s="30">
        <v>0</v>
      </c>
      <c r="AO835" s="30">
        <v>0</v>
      </c>
      <c r="AP835" s="30">
        <v>0</v>
      </c>
      <c r="AQ835" s="30">
        <v>0</v>
      </c>
      <c r="AR835" s="30">
        <v>0</v>
      </c>
      <c r="AS835" s="30">
        <v>0</v>
      </c>
      <c r="AT835" s="30">
        <v>0</v>
      </c>
      <c r="AU835" s="121">
        <v>0</v>
      </c>
      <c r="AV835" s="129" t="s">
        <v>784</v>
      </c>
      <c r="AW835" s="129" t="s">
        <v>796</v>
      </c>
      <c r="AX835" s="129" t="s">
        <v>2160</v>
      </c>
    </row>
    <row r="836" spans="1:50" ht="24" x14ac:dyDescent="0.25">
      <c r="A836" s="120">
        <v>46069</v>
      </c>
      <c r="B836" s="28" t="s">
        <v>565</v>
      </c>
      <c r="C836" s="25" t="s">
        <v>427</v>
      </c>
      <c r="D836" s="25" t="s">
        <v>459</v>
      </c>
      <c r="E836" s="25" t="s">
        <v>423</v>
      </c>
      <c r="F836" s="29" t="s">
        <v>287</v>
      </c>
      <c r="G836" s="29" t="s">
        <v>20</v>
      </c>
      <c r="H836" s="29" t="s">
        <v>422</v>
      </c>
      <c r="I836" s="29" t="s">
        <v>579</v>
      </c>
      <c r="J836" s="29" t="s">
        <v>868</v>
      </c>
      <c r="K836" s="25" t="s">
        <v>246</v>
      </c>
      <c r="L836" s="25" t="s">
        <v>2369</v>
      </c>
      <c r="M836" s="25" t="s">
        <v>6605</v>
      </c>
      <c r="N836" s="25" t="s">
        <v>6386</v>
      </c>
      <c r="O836" s="25">
        <v>10425771740</v>
      </c>
      <c r="P836" s="25" t="s">
        <v>6606</v>
      </c>
      <c r="Q836" s="28" t="s">
        <v>0</v>
      </c>
      <c r="R836" s="29" t="s">
        <v>2370</v>
      </c>
      <c r="S836" s="27" t="s">
        <v>2371</v>
      </c>
      <c r="T836" s="27" t="s">
        <v>2372</v>
      </c>
      <c r="U836" s="28" t="s">
        <v>297</v>
      </c>
      <c r="V836" s="26" t="s">
        <v>246</v>
      </c>
      <c r="W836" s="26" t="s">
        <v>641</v>
      </c>
      <c r="X836" s="26" t="s">
        <v>411</v>
      </c>
      <c r="Y836" s="37" t="s">
        <v>200</v>
      </c>
      <c r="Z836" s="37" t="s">
        <v>586</v>
      </c>
      <c r="AA836" s="37" t="s">
        <v>585</v>
      </c>
      <c r="AB836" s="30">
        <v>5400</v>
      </c>
      <c r="AC836" s="30">
        <v>5400</v>
      </c>
      <c r="AD836" s="31">
        <v>0</v>
      </c>
      <c r="AE836" s="30">
        <v>5400</v>
      </c>
      <c r="AF836" s="30">
        <v>5400</v>
      </c>
      <c r="AG836" s="32">
        <v>0</v>
      </c>
      <c r="AH836" s="30">
        <v>5400</v>
      </c>
      <c r="AI836" s="10" t="s">
        <v>573</v>
      </c>
      <c r="AJ836" s="30">
        <v>0</v>
      </c>
      <c r="AK836" s="30">
        <v>0</v>
      </c>
      <c r="AL836" s="30">
        <v>5400</v>
      </c>
      <c r="AM836" s="30">
        <v>0</v>
      </c>
      <c r="AN836" s="30">
        <v>0</v>
      </c>
      <c r="AO836" s="30">
        <v>0</v>
      </c>
      <c r="AP836" s="30">
        <v>0</v>
      </c>
      <c r="AQ836" s="30">
        <v>0</v>
      </c>
      <c r="AR836" s="30">
        <v>0</v>
      </c>
      <c r="AS836" s="30">
        <v>0</v>
      </c>
      <c r="AT836" s="30">
        <v>0</v>
      </c>
      <c r="AU836" s="121">
        <v>0</v>
      </c>
      <c r="AV836" s="129" t="s">
        <v>784</v>
      </c>
      <c r="AW836" s="129" t="s">
        <v>796</v>
      </c>
      <c r="AX836" s="129" t="s">
        <v>2160</v>
      </c>
    </row>
    <row r="837" spans="1:50" ht="24" x14ac:dyDescent="0.25">
      <c r="A837" s="120">
        <v>46069</v>
      </c>
      <c r="B837" s="28" t="s">
        <v>565</v>
      </c>
      <c r="C837" s="25" t="s">
        <v>427</v>
      </c>
      <c r="D837" s="25" t="s">
        <v>459</v>
      </c>
      <c r="E837" s="25" t="s">
        <v>423</v>
      </c>
      <c r="F837" s="29" t="s">
        <v>287</v>
      </c>
      <c r="G837" s="29" t="s">
        <v>20</v>
      </c>
      <c r="H837" s="29" t="s">
        <v>422</v>
      </c>
      <c r="I837" s="29" t="s">
        <v>579</v>
      </c>
      <c r="J837" s="29" t="s">
        <v>868</v>
      </c>
      <c r="K837" s="25" t="s">
        <v>445</v>
      </c>
      <c r="L837" s="25" t="s">
        <v>2373</v>
      </c>
      <c r="M837" s="25" t="s">
        <v>6607</v>
      </c>
      <c r="N837" s="25" t="s">
        <v>6386</v>
      </c>
      <c r="O837" s="25">
        <v>10727287499</v>
      </c>
      <c r="P837" s="25" t="s">
        <v>6608</v>
      </c>
      <c r="Q837" s="28" t="s">
        <v>0</v>
      </c>
      <c r="R837" s="29" t="s">
        <v>2374</v>
      </c>
      <c r="S837" s="27" t="s">
        <v>2375</v>
      </c>
      <c r="T837" s="27" t="s">
        <v>2376</v>
      </c>
      <c r="U837" s="28" t="s">
        <v>342</v>
      </c>
      <c r="V837" s="26" t="s">
        <v>445</v>
      </c>
      <c r="W837" s="26" t="s">
        <v>697</v>
      </c>
      <c r="X837" s="26" t="s">
        <v>411</v>
      </c>
      <c r="Y837" s="37" t="s">
        <v>200</v>
      </c>
      <c r="Z837" s="37" t="s">
        <v>586</v>
      </c>
      <c r="AA837" s="37" t="s">
        <v>585</v>
      </c>
      <c r="AB837" s="30">
        <v>1800</v>
      </c>
      <c r="AC837" s="30">
        <v>1800</v>
      </c>
      <c r="AD837" s="31">
        <v>0</v>
      </c>
      <c r="AE837" s="30">
        <v>1800</v>
      </c>
      <c r="AF837" s="30">
        <v>1800</v>
      </c>
      <c r="AG837" s="32">
        <v>0</v>
      </c>
      <c r="AH837" s="30">
        <v>1800</v>
      </c>
      <c r="AI837" s="10" t="s">
        <v>573</v>
      </c>
      <c r="AJ837" s="30">
        <v>0</v>
      </c>
      <c r="AK837" s="30">
        <v>0</v>
      </c>
      <c r="AL837" s="30">
        <v>1800</v>
      </c>
      <c r="AM837" s="30">
        <v>0</v>
      </c>
      <c r="AN837" s="30">
        <v>0</v>
      </c>
      <c r="AO837" s="30">
        <v>0</v>
      </c>
      <c r="AP837" s="30">
        <v>0</v>
      </c>
      <c r="AQ837" s="30">
        <v>0</v>
      </c>
      <c r="AR837" s="30">
        <v>0</v>
      </c>
      <c r="AS837" s="30">
        <v>0</v>
      </c>
      <c r="AT837" s="30">
        <v>0</v>
      </c>
      <c r="AU837" s="121">
        <v>0</v>
      </c>
      <c r="AV837" s="129" t="s">
        <v>784</v>
      </c>
      <c r="AW837" s="129" t="s">
        <v>796</v>
      </c>
      <c r="AX837" s="129" t="s">
        <v>2160</v>
      </c>
    </row>
    <row r="838" spans="1:50" ht="24" x14ac:dyDescent="0.25">
      <c r="A838" s="120">
        <v>46069</v>
      </c>
      <c r="B838" s="28" t="s">
        <v>565</v>
      </c>
      <c r="C838" s="25" t="s">
        <v>427</v>
      </c>
      <c r="D838" s="25" t="s">
        <v>459</v>
      </c>
      <c r="E838" s="25" t="s">
        <v>423</v>
      </c>
      <c r="F838" s="29" t="s">
        <v>287</v>
      </c>
      <c r="G838" s="29" t="s">
        <v>20</v>
      </c>
      <c r="H838" s="29" t="s">
        <v>422</v>
      </c>
      <c r="I838" s="29" t="s">
        <v>579</v>
      </c>
      <c r="J838" s="29" t="s">
        <v>868</v>
      </c>
      <c r="K838" s="25" t="s">
        <v>281</v>
      </c>
      <c r="L838" s="25" t="s">
        <v>2377</v>
      </c>
      <c r="M838" s="25" t="s">
        <v>6609</v>
      </c>
      <c r="N838" s="25" t="s">
        <v>1905</v>
      </c>
      <c r="O838" s="25">
        <v>10714512884</v>
      </c>
      <c r="P838" s="25" t="s">
        <v>6610</v>
      </c>
      <c r="Q838" s="28" t="s">
        <v>0</v>
      </c>
      <c r="R838" s="29" t="s">
        <v>2378</v>
      </c>
      <c r="S838" s="27" t="s">
        <v>2379</v>
      </c>
      <c r="T838" s="27" t="s">
        <v>2380</v>
      </c>
      <c r="U838" s="28" t="s">
        <v>308</v>
      </c>
      <c r="V838" s="26" t="s">
        <v>281</v>
      </c>
      <c r="W838" s="26" t="s">
        <v>656</v>
      </c>
      <c r="X838" s="26" t="s">
        <v>411</v>
      </c>
      <c r="Y838" s="37" t="s">
        <v>200</v>
      </c>
      <c r="Z838" s="37" t="s">
        <v>586</v>
      </c>
      <c r="AA838" s="37" t="s">
        <v>585</v>
      </c>
      <c r="AB838" s="30">
        <v>5400</v>
      </c>
      <c r="AC838" s="30">
        <v>5400</v>
      </c>
      <c r="AD838" s="31">
        <v>0</v>
      </c>
      <c r="AE838" s="30">
        <v>5400</v>
      </c>
      <c r="AF838" s="30">
        <v>5400</v>
      </c>
      <c r="AG838" s="32">
        <v>0</v>
      </c>
      <c r="AH838" s="30">
        <v>5400</v>
      </c>
      <c r="AI838" s="10" t="s">
        <v>573</v>
      </c>
      <c r="AJ838" s="30">
        <v>0</v>
      </c>
      <c r="AK838" s="30">
        <v>0</v>
      </c>
      <c r="AL838" s="30">
        <v>5400</v>
      </c>
      <c r="AM838" s="30">
        <v>0</v>
      </c>
      <c r="AN838" s="30">
        <v>0</v>
      </c>
      <c r="AO838" s="30">
        <v>0</v>
      </c>
      <c r="AP838" s="30">
        <v>0</v>
      </c>
      <c r="AQ838" s="30">
        <v>0</v>
      </c>
      <c r="AR838" s="30">
        <v>0</v>
      </c>
      <c r="AS838" s="30">
        <v>0</v>
      </c>
      <c r="AT838" s="30">
        <v>0</v>
      </c>
      <c r="AU838" s="121">
        <v>0</v>
      </c>
      <c r="AV838" s="129" t="s">
        <v>784</v>
      </c>
      <c r="AW838" s="129" t="s">
        <v>796</v>
      </c>
      <c r="AX838" s="129" t="s">
        <v>2160</v>
      </c>
    </row>
    <row r="839" spans="1:50" ht="24" x14ac:dyDescent="0.25">
      <c r="A839" s="120">
        <v>46069</v>
      </c>
      <c r="B839" s="28" t="s">
        <v>565</v>
      </c>
      <c r="C839" s="25" t="s">
        <v>427</v>
      </c>
      <c r="D839" s="25" t="s">
        <v>459</v>
      </c>
      <c r="E839" s="25" t="s">
        <v>423</v>
      </c>
      <c r="F839" s="29" t="s">
        <v>287</v>
      </c>
      <c r="G839" s="29" t="s">
        <v>20</v>
      </c>
      <c r="H839" s="29" t="s">
        <v>422</v>
      </c>
      <c r="I839" s="29" t="s">
        <v>579</v>
      </c>
      <c r="J839" s="29" t="s">
        <v>868</v>
      </c>
      <c r="K839" s="25" t="s">
        <v>281</v>
      </c>
      <c r="L839" s="25" t="s">
        <v>2381</v>
      </c>
      <c r="M839" s="25" t="s">
        <v>6611</v>
      </c>
      <c r="N839" s="25" t="s">
        <v>1905</v>
      </c>
      <c r="O839" s="25">
        <v>10751069559</v>
      </c>
      <c r="P839" s="25" t="s">
        <v>6612</v>
      </c>
      <c r="Q839" s="28" t="s">
        <v>0</v>
      </c>
      <c r="R839" s="29" t="s">
        <v>2382</v>
      </c>
      <c r="S839" s="27" t="s">
        <v>2383</v>
      </c>
      <c r="T839" s="27" t="s">
        <v>2384</v>
      </c>
      <c r="U839" s="28" t="s">
        <v>308</v>
      </c>
      <c r="V839" s="26" t="s">
        <v>281</v>
      </c>
      <c r="W839" s="26" t="s">
        <v>656</v>
      </c>
      <c r="X839" s="26" t="s">
        <v>411</v>
      </c>
      <c r="Y839" s="37" t="s">
        <v>200</v>
      </c>
      <c r="Z839" s="37" t="s">
        <v>586</v>
      </c>
      <c r="AA839" s="37" t="s">
        <v>585</v>
      </c>
      <c r="AB839" s="30">
        <v>6300</v>
      </c>
      <c r="AC839" s="30">
        <v>6300</v>
      </c>
      <c r="AD839" s="31">
        <v>0</v>
      </c>
      <c r="AE839" s="30">
        <v>6300</v>
      </c>
      <c r="AF839" s="30">
        <v>6300</v>
      </c>
      <c r="AG839" s="32">
        <v>0</v>
      </c>
      <c r="AH839" s="30">
        <v>6300</v>
      </c>
      <c r="AI839" s="10" t="s">
        <v>573</v>
      </c>
      <c r="AJ839" s="30">
        <v>0</v>
      </c>
      <c r="AK839" s="30">
        <v>0</v>
      </c>
      <c r="AL839" s="30">
        <v>6300</v>
      </c>
      <c r="AM839" s="30">
        <v>0</v>
      </c>
      <c r="AN839" s="30">
        <v>0</v>
      </c>
      <c r="AO839" s="30">
        <v>0</v>
      </c>
      <c r="AP839" s="30">
        <v>0</v>
      </c>
      <c r="AQ839" s="30">
        <v>0</v>
      </c>
      <c r="AR839" s="30">
        <v>0</v>
      </c>
      <c r="AS839" s="30">
        <v>0</v>
      </c>
      <c r="AT839" s="30">
        <v>0</v>
      </c>
      <c r="AU839" s="121">
        <v>0</v>
      </c>
      <c r="AV839" s="129" t="s">
        <v>784</v>
      </c>
      <c r="AW839" s="129" t="s">
        <v>796</v>
      </c>
      <c r="AX839" s="129" t="s">
        <v>2160</v>
      </c>
    </row>
    <row r="840" spans="1:50" ht="24" x14ac:dyDescent="0.25">
      <c r="A840" s="120">
        <v>46069</v>
      </c>
      <c r="B840" s="28" t="s">
        <v>565</v>
      </c>
      <c r="C840" s="25" t="s">
        <v>427</v>
      </c>
      <c r="D840" s="25" t="s">
        <v>459</v>
      </c>
      <c r="E840" s="25" t="s">
        <v>423</v>
      </c>
      <c r="F840" s="29" t="s">
        <v>287</v>
      </c>
      <c r="G840" s="29" t="s">
        <v>20</v>
      </c>
      <c r="H840" s="29" t="s">
        <v>422</v>
      </c>
      <c r="I840" s="29" t="s">
        <v>579</v>
      </c>
      <c r="J840" s="29" t="s">
        <v>868</v>
      </c>
      <c r="K840" s="25" t="s">
        <v>622</v>
      </c>
      <c r="L840" s="25" t="s">
        <v>2385</v>
      </c>
      <c r="M840" s="25" t="s">
        <v>6613</v>
      </c>
      <c r="N840" s="25" t="s">
        <v>6386</v>
      </c>
      <c r="O840" s="25">
        <v>10742982420</v>
      </c>
      <c r="P840" s="25" t="s">
        <v>6614</v>
      </c>
      <c r="Q840" s="28" t="s">
        <v>0</v>
      </c>
      <c r="R840" s="29" t="s">
        <v>2386</v>
      </c>
      <c r="S840" s="27" t="s">
        <v>2387</v>
      </c>
      <c r="T840" s="27" t="s">
        <v>2388</v>
      </c>
      <c r="U840" s="28" t="s">
        <v>343</v>
      </c>
      <c r="V840" s="26" t="s">
        <v>622</v>
      </c>
      <c r="W840" s="26" t="s">
        <v>698</v>
      </c>
      <c r="X840" s="26" t="s">
        <v>411</v>
      </c>
      <c r="Y840" s="37" t="s">
        <v>200</v>
      </c>
      <c r="Z840" s="37" t="s">
        <v>586</v>
      </c>
      <c r="AA840" s="37" t="s">
        <v>585</v>
      </c>
      <c r="AB840" s="30">
        <v>6300</v>
      </c>
      <c r="AC840" s="30">
        <v>6300</v>
      </c>
      <c r="AD840" s="31">
        <v>0</v>
      </c>
      <c r="AE840" s="30">
        <v>6300</v>
      </c>
      <c r="AF840" s="30">
        <v>6300</v>
      </c>
      <c r="AG840" s="32">
        <v>0</v>
      </c>
      <c r="AH840" s="30">
        <v>6300</v>
      </c>
      <c r="AI840" s="10" t="s">
        <v>573</v>
      </c>
      <c r="AJ840" s="30">
        <v>0</v>
      </c>
      <c r="AK840" s="30">
        <v>0</v>
      </c>
      <c r="AL840" s="30">
        <v>6300</v>
      </c>
      <c r="AM840" s="30">
        <v>0</v>
      </c>
      <c r="AN840" s="30">
        <v>0</v>
      </c>
      <c r="AO840" s="30">
        <v>0</v>
      </c>
      <c r="AP840" s="30">
        <v>0</v>
      </c>
      <c r="AQ840" s="30">
        <v>0</v>
      </c>
      <c r="AR840" s="30">
        <v>0</v>
      </c>
      <c r="AS840" s="30">
        <v>0</v>
      </c>
      <c r="AT840" s="30">
        <v>0</v>
      </c>
      <c r="AU840" s="121">
        <v>0</v>
      </c>
      <c r="AV840" s="129" t="s">
        <v>784</v>
      </c>
      <c r="AW840" s="129" t="s">
        <v>796</v>
      </c>
      <c r="AX840" s="129" t="s">
        <v>2160</v>
      </c>
    </row>
    <row r="841" spans="1:50" ht="24" x14ac:dyDescent="0.25">
      <c r="A841" s="120">
        <v>46069</v>
      </c>
      <c r="B841" s="28" t="s">
        <v>565</v>
      </c>
      <c r="C841" s="25" t="s">
        <v>427</v>
      </c>
      <c r="D841" s="25" t="s">
        <v>459</v>
      </c>
      <c r="E841" s="25" t="s">
        <v>423</v>
      </c>
      <c r="F841" s="29" t="s">
        <v>287</v>
      </c>
      <c r="G841" s="29" t="s">
        <v>20</v>
      </c>
      <c r="H841" s="29" t="s">
        <v>422</v>
      </c>
      <c r="I841" s="29" t="s">
        <v>579</v>
      </c>
      <c r="J841" s="29" t="s">
        <v>868</v>
      </c>
      <c r="K841" s="25" t="s">
        <v>622</v>
      </c>
      <c r="L841" s="25" t="s">
        <v>2389</v>
      </c>
      <c r="M841" s="25" t="s">
        <v>6615</v>
      </c>
      <c r="N841" s="25" t="s">
        <v>1905</v>
      </c>
      <c r="O841" s="25">
        <v>10070761144</v>
      </c>
      <c r="P841" s="25" t="s">
        <v>6616</v>
      </c>
      <c r="Q841" s="28" t="s">
        <v>0</v>
      </c>
      <c r="R841" s="29" t="s">
        <v>2390</v>
      </c>
      <c r="S841" s="27" t="s">
        <v>2391</v>
      </c>
      <c r="T841" s="27" t="s">
        <v>2392</v>
      </c>
      <c r="U841" s="28" t="s">
        <v>343</v>
      </c>
      <c r="V841" s="26" t="s">
        <v>622</v>
      </c>
      <c r="W841" s="26" t="s">
        <v>698</v>
      </c>
      <c r="X841" s="26" t="s">
        <v>411</v>
      </c>
      <c r="Y841" s="37" t="s">
        <v>200</v>
      </c>
      <c r="Z841" s="37" t="s">
        <v>586</v>
      </c>
      <c r="AA841" s="37" t="s">
        <v>585</v>
      </c>
      <c r="AB841" s="30">
        <v>7200</v>
      </c>
      <c r="AC841" s="30">
        <v>7200</v>
      </c>
      <c r="AD841" s="31">
        <v>0</v>
      </c>
      <c r="AE841" s="30">
        <v>7200</v>
      </c>
      <c r="AF841" s="30">
        <v>7200</v>
      </c>
      <c r="AG841" s="32">
        <v>0</v>
      </c>
      <c r="AH841" s="30">
        <v>7200</v>
      </c>
      <c r="AI841" s="10" t="s">
        <v>573</v>
      </c>
      <c r="AJ841" s="30">
        <v>0</v>
      </c>
      <c r="AK841" s="30">
        <v>0</v>
      </c>
      <c r="AL841" s="30">
        <v>7200</v>
      </c>
      <c r="AM841" s="30">
        <v>0</v>
      </c>
      <c r="AN841" s="30">
        <v>0</v>
      </c>
      <c r="AO841" s="30">
        <v>0</v>
      </c>
      <c r="AP841" s="30">
        <v>0</v>
      </c>
      <c r="AQ841" s="30">
        <v>0</v>
      </c>
      <c r="AR841" s="30">
        <v>0</v>
      </c>
      <c r="AS841" s="30">
        <v>0</v>
      </c>
      <c r="AT841" s="30">
        <v>0</v>
      </c>
      <c r="AU841" s="121">
        <v>0</v>
      </c>
      <c r="AV841" s="129" t="s">
        <v>784</v>
      </c>
      <c r="AW841" s="129" t="s">
        <v>796</v>
      </c>
      <c r="AX841" s="129" t="s">
        <v>2160</v>
      </c>
    </row>
    <row r="842" spans="1:50" ht="24" x14ac:dyDescent="0.25">
      <c r="A842" s="120">
        <v>46069</v>
      </c>
      <c r="B842" s="28" t="s">
        <v>565</v>
      </c>
      <c r="C842" s="25" t="s">
        <v>427</v>
      </c>
      <c r="D842" s="25" t="s">
        <v>459</v>
      </c>
      <c r="E842" s="25" t="s">
        <v>423</v>
      </c>
      <c r="F842" s="29" t="s">
        <v>287</v>
      </c>
      <c r="G842" s="29" t="s">
        <v>20</v>
      </c>
      <c r="H842" s="29" t="s">
        <v>422</v>
      </c>
      <c r="I842" s="29" t="s">
        <v>579</v>
      </c>
      <c r="J842" s="29" t="s">
        <v>868</v>
      </c>
      <c r="K842" s="25" t="s">
        <v>252</v>
      </c>
      <c r="L842" s="25" t="s">
        <v>2393</v>
      </c>
      <c r="M842" s="25" t="s">
        <v>6617</v>
      </c>
      <c r="N842" s="25" t="s">
        <v>1905</v>
      </c>
      <c r="O842" s="25">
        <v>10429624458</v>
      </c>
      <c r="P842" s="25" t="s">
        <v>6618</v>
      </c>
      <c r="Q842" s="28" t="s">
        <v>0</v>
      </c>
      <c r="R842" s="29" t="s">
        <v>2394</v>
      </c>
      <c r="S842" s="27" t="s">
        <v>2395</v>
      </c>
      <c r="T842" s="27" t="s">
        <v>2396</v>
      </c>
      <c r="U842" s="28" t="s">
        <v>299</v>
      </c>
      <c r="V842" s="26" t="s">
        <v>252</v>
      </c>
      <c r="W842" s="26" t="s">
        <v>643</v>
      </c>
      <c r="X842" s="26" t="s">
        <v>411</v>
      </c>
      <c r="Y842" s="37" t="s">
        <v>200</v>
      </c>
      <c r="Z842" s="37" t="s">
        <v>586</v>
      </c>
      <c r="AA842" s="37" t="s">
        <v>585</v>
      </c>
      <c r="AB842" s="30">
        <v>4320</v>
      </c>
      <c r="AC842" s="30">
        <v>4320</v>
      </c>
      <c r="AD842" s="31">
        <v>0</v>
      </c>
      <c r="AE842" s="30">
        <v>4320</v>
      </c>
      <c r="AF842" s="30">
        <v>4320</v>
      </c>
      <c r="AG842" s="32">
        <v>0</v>
      </c>
      <c r="AH842" s="30">
        <v>4320</v>
      </c>
      <c r="AI842" s="10" t="s">
        <v>573</v>
      </c>
      <c r="AJ842" s="30">
        <v>0</v>
      </c>
      <c r="AK842" s="30">
        <v>0</v>
      </c>
      <c r="AL842" s="30">
        <v>4320</v>
      </c>
      <c r="AM842" s="30">
        <v>0</v>
      </c>
      <c r="AN842" s="30">
        <v>0</v>
      </c>
      <c r="AO842" s="30">
        <v>0</v>
      </c>
      <c r="AP842" s="30">
        <v>0</v>
      </c>
      <c r="AQ842" s="30">
        <v>0</v>
      </c>
      <c r="AR842" s="30">
        <v>0</v>
      </c>
      <c r="AS842" s="30">
        <v>0</v>
      </c>
      <c r="AT842" s="30">
        <v>0</v>
      </c>
      <c r="AU842" s="121">
        <v>0</v>
      </c>
      <c r="AV842" s="129" t="s">
        <v>784</v>
      </c>
      <c r="AW842" s="129" t="s">
        <v>796</v>
      </c>
      <c r="AX842" s="129" t="s">
        <v>2160</v>
      </c>
    </row>
    <row r="843" spans="1:50" ht="24" x14ac:dyDescent="0.25">
      <c r="A843" s="120">
        <v>46069</v>
      </c>
      <c r="B843" s="28" t="s">
        <v>565</v>
      </c>
      <c r="C843" s="25" t="s">
        <v>427</v>
      </c>
      <c r="D843" s="25" t="s">
        <v>459</v>
      </c>
      <c r="E843" s="25" t="s">
        <v>423</v>
      </c>
      <c r="F843" s="29" t="s">
        <v>287</v>
      </c>
      <c r="G843" s="29" t="s">
        <v>20</v>
      </c>
      <c r="H843" s="29" t="s">
        <v>422</v>
      </c>
      <c r="I843" s="29" t="s">
        <v>579</v>
      </c>
      <c r="J843" s="29" t="s">
        <v>868</v>
      </c>
      <c r="K843" s="25" t="s">
        <v>252</v>
      </c>
      <c r="L843" s="25" t="s">
        <v>2905</v>
      </c>
      <c r="M843" s="25" t="s">
        <v>5845</v>
      </c>
      <c r="N843" s="25" t="s">
        <v>1905</v>
      </c>
      <c r="O843" s="25">
        <v>10467122237</v>
      </c>
      <c r="P843" s="25" t="s">
        <v>5846</v>
      </c>
      <c r="Q843" s="28" t="s">
        <v>0</v>
      </c>
      <c r="R843" s="29" t="s">
        <v>2399</v>
      </c>
      <c r="S843" s="27" t="s">
        <v>2400</v>
      </c>
      <c r="T843" s="27" t="s">
        <v>2401</v>
      </c>
      <c r="U843" s="28" t="s">
        <v>299</v>
      </c>
      <c r="V843" s="26" t="s">
        <v>252</v>
      </c>
      <c r="W843" s="26" t="s">
        <v>643</v>
      </c>
      <c r="X843" s="26" t="s">
        <v>411</v>
      </c>
      <c r="Y843" s="37" t="s">
        <v>200</v>
      </c>
      <c r="Z843" s="37" t="s">
        <v>586</v>
      </c>
      <c r="AA843" s="37" t="s">
        <v>585</v>
      </c>
      <c r="AB843" s="30">
        <v>7150</v>
      </c>
      <c r="AC843" s="30">
        <v>7150</v>
      </c>
      <c r="AD843" s="31">
        <v>0</v>
      </c>
      <c r="AE843" s="30">
        <v>7150</v>
      </c>
      <c r="AF843" s="30">
        <v>7150</v>
      </c>
      <c r="AG843" s="32">
        <v>0</v>
      </c>
      <c r="AH843" s="30">
        <v>7150</v>
      </c>
      <c r="AI843" s="10" t="s">
        <v>573</v>
      </c>
      <c r="AJ843" s="30">
        <v>0</v>
      </c>
      <c r="AK843" s="30">
        <v>0</v>
      </c>
      <c r="AL843" s="30">
        <v>0</v>
      </c>
      <c r="AM843" s="30">
        <v>7150</v>
      </c>
      <c r="AN843" s="30">
        <v>0</v>
      </c>
      <c r="AO843" s="30">
        <v>0</v>
      </c>
      <c r="AP843" s="30">
        <v>0</v>
      </c>
      <c r="AQ843" s="30">
        <v>0</v>
      </c>
      <c r="AR843" s="30">
        <v>0</v>
      </c>
      <c r="AS843" s="30">
        <v>0</v>
      </c>
      <c r="AT843" s="30">
        <v>0</v>
      </c>
      <c r="AU843" s="121">
        <v>0</v>
      </c>
      <c r="AV843" s="129" t="s">
        <v>784</v>
      </c>
      <c r="AW843" s="129" t="s">
        <v>796</v>
      </c>
      <c r="AX843" s="129" t="s">
        <v>2160</v>
      </c>
    </row>
    <row r="844" spans="1:50" ht="24" x14ac:dyDescent="0.25">
      <c r="A844" s="120">
        <v>46069</v>
      </c>
      <c r="B844" s="28" t="s">
        <v>565</v>
      </c>
      <c r="C844" s="25" t="s">
        <v>427</v>
      </c>
      <c r="D844" s="25" t="s">
        <v>459</v>
      </c>
      <c r="E844" s="25" t="s">
        <v>423</v>
      </c>
      <c r="F844" s="29" t="s">
        <v>287</v>
      </c>
      <c r="G844" s="29" t="s">
        <v>20</v>
      </c>
      <c r="H844" s="29" t="s">
        <v>422</v>
      </c>
      <c r="I844" s="29" t="s">
        <v>579</v>
      </c>
      <c r="J844" s="29" t="s">
        <v>868</v>
      </c>
      <c r="K844" s="25" t="s">
        <v>246</v>
      </c>
      <c r="L844" s="25" t="s">
        <v>2402</v>
      </c>
      <c r="M844" s="25" t="s">
        <v>6619</v>
      </c>
      <c r="N844" s="25" t="s">
        <v>6386</v>
      </c>
      <c r="O844" s="25">
        <v>10316743752</v>
      </c>
      <c r="P844" s="25" t="s">
        <v>6620</v>
      </c>
      <c r="Q844" s="28" t="s">
        <v>0</v>
      </c>
      <c r="R844" s="29" t="s">
        <v>2403</v>
      </c>
      <c r="S844" s="27" t="s">
        <v>2404</v>
      </c>
      <c r="T844" s="27" t="s">
        <v>2405</v>
      </c>
      <c r="U844" s="28" t="s">
        <v>297</v>
      </c>
      <c r="V844" s="26" t="s">
        <v>246</v>
      </c>
      <c r="W844" s="26" t="s">
        <v>641</v>
      </c>
      <c r="X844" s="26" t="s">
        <v>411</v>
      </c>
      <c r="Y844" s="37" t="s">
        <v>200</v>
      </c>
      <c r="Z844" s="37" t="s">
        <v>586</v>
      </c>
      <c r="AA844" s="37" t="s">
        <v>585</v>
      </c>
      <c r="AB844" s="30">
        <v>5400</v>
      </c>
      <c r="AC844" s="30">
        <v>5400</v>
      </c>
      <c r="AD844" s="31">
        <v>0</v>
      </c>
      <c r="AE844" s="30">
        <v>5400</v>
      </c>
      <c r="AF844" s="30">
        <v>5400</v>
      </c>
      <c r="AG844" s="32">
        <v>0</v>
      </c>
      <c r="AH844" s="30">
        <v>5400</v>
      </c>
      <c r="AI844" s="10" t="s">
        <v>573</v>
      </c>
      <c r="AJ844" s="30">
        <v>0</v>
      </c>
      <c r="AK844" s="30">
        <v>0</v>
      </c>
      <c r="AL844" s="30">
        <v>5400</v>
      </c>
      <c r="AM844" s="30">
        <v>0</v>
      </c>
      <c r="AN844" s="30">
        <v>0</v>
      </c>
      <c r="AO844" s="30">
        <v>0</v>
      </c>
      <c r="AP844" s="30">
        <v>0</v>
      </c>
      <c r="AQ844" s="30">
        <v>0</v>
      </c>
      <c r="AR844" s="30">
        <v>0</v>
      </c>
      <c r="AS844" s="30">
        <v>0</v>
      </c>
      <c r="AT844" s="30">
        <v>0</v>
      </c>
      <c r="AU844" s="121">
        <v>0</v>
      </c>
      <c r="AV844" s="129" t="s">
        <v>784</v>
      </c>
      <c r="AW844" s="129" t="s">
        <v>796</v>
      </c>
      <c r="AX844" s="129" t="s">
        <v>2160</v>
      </c>
    </row>
    <row r="845" spans="1:50" ht="24" x14ac:dyDescent="0.25">
      <c r="A845" s="120">
        <v>46069</v>
      </c>
      <c r="B845" s="28" t="s">
        <v>565</v>
      </c>
      <c r="C845" s="25" t="s">
        <v>427</v>
      </c>
      <c r="D845" s="25" t="s">
        <v>459</v>
      </c>
      <c r="E845" s="25" t="s">
        <v>423</v>
      </c>
      <c r="F845" s="29" t="s">
        <v>287</v>
      </c>
      <c r="G845" s="29" t="s">
        <v>20</v>
      </c>
      <c r="H845" s="29" t="s">
        <v>422</v>
      </c>
      <c r="I845" s="29" t="s">
        <v>579</v>
      </c>
      <c r="J845" s="29" t="s">
        <v>868</v>
      </c>
      <c r="K845" s="25" t="s">
        <v>252</v>
      </c>
      <c r="L845" s="25" t="s">
        <v>2406</v>
      </c>
      <c r="M845" s="25" t="s">
        <v>6621</v>
      </c>
      <c r="N845" s="25" t="s">
        <v>1905</v>
      </c>
      <c r="O845" s="25">
        <v>10282757856</v>
      </c>
      <c r="P845" s="25" t="s">
        <v>6622</v>
      </c>
      <c r="Q845" s="28" t="s">
        <v>0</v>
      </c>
      <c r="R845" s="29" t="s">
        <v>2407</v>
      </c>
      <c r="S845" s="27" t="s">
        <v>2408</v>
      </c>
      <c r="T845" s="27" t="s">
        <v>2409</v>
      </c>
      <c r="U845" s="28" t="s">
        <v>299</v>
      </c>
      <c r="V845" s="26" t="s">
        <v>252</v>
      </c>
      <c r="W845" s="26" t="s">
        <v>643</v>
      </c>
      <c r="X845" s="26" t="s">
        <v>411</v>
      </c>
      <c r="Y845" s="37" t="s">
        <v>200</v>
      </c>
      <c r="Z845" s="37" t="s">
        <v>586</v>
      </c>
      <c r="AA845" s="37" t="s">
        <v>585</v>
      </c>
      <c r="AB845" s="30">
        <v>7160</v>
      </c>
      <c r="AC845" s="30">
        <v>7160</v>
      </c>
      <c r="AD845" s="31">
        <v>0</v>
      </c>
      <c r="AE845" s="30">
        <v>7160</v>
      </c>
      <c r="AF845" s="30">
        <v>7160</v>
      </c>
      <c r="AG845" s="32">
        <v>0</v>
      </c>
      <c r="AH845" s="30">
        <v>7160</v>
      </c>
      <c r="AI845" s="10" t="s">
        <v>573</v>
      </c>
      <c r="AJ845" s="30">
        <v>0</v>
      </c>
      <c r="AK845" s="30">
        <v>0</v>
      </c>
      <c r="AL845" s="30">
        <v>7160</v>
      </c>
      <c r="AM845" s="30">
        <v>0</v>
      </c>
      <c r="AN845" s="30">
        <v>0</v>
      </c>
      <c r="AO845" s="30">
        <v>0</v>
      </c>
      <c r="AP845" s="30">
        <v>0</v>
      </c>
      <c r="AQ845" s="30">
        <v>0</v>
      </c>
      <c r="AR845" s="30">
        <v>0</v>
      </c>
      <c r="AS845" s="30">
        <v>0</v>
      </c>
      <c r="AT845" s="30">
        <v>0</v>
      </c>
      <c r="AU845" s="121">
        <v>0</v>
      </c>
      <c r="AV845" s="129" t="s">
        <v>784</v>
      </c>
      <c r="AW845" s="129" t="s">
        <v>796</v>
      </c>
      <c r="AX845" s="129" t="s">
        <v>2160</v>
      </c>
    </row>
    <row r="846" spans="1:50" ht="24" x14ac:dyDescent="0.25">
      <c r="A846" s="120">
        <v>46069</v>
      </c>
      <c r="B846" s="28" t="s">
        <v>565</v>
      </c>
      <c r="C846" s="25" t="s">
        <v>427</v>
      </c>
      <c r="D846" s="25" t="s">
        <v>459</v>
      </c>
      <c r="E846" s="25" t="s">
        <v>423</v>
      </c>
      <c r="F846" s="29" t="s">
        <v>287</v>
      </c>
      <c r="G846" s="29" t="s">
        <v>20</v>
      </c>
      <c r="H846" s="29" t="s">
        <v>422</v>
      </c>
      <c r="I846" s="29" t="s">
        <v>579</v>
      </c>
      <c r="J846" s="29" t="s">
        <v>868</v>
      </c>
      <c r="K846" s="25" t="s">
        <v>690</v>
      </c>
      <c r="L846" s="25" t="s">
        <v>2410</v>
      </c>
      <c r="M846" s="25" t="s">
        <v>6623</v>
      </c>
      <c r="N846" s="25" t="s">
        <v>1905</v>
      </c>
      <c r="O846" s="25">
        <v>10715381899</v>
      </c>
      <c r="P846" s="25" t="s">
        <v>6624</v>
      </c>
      <c r="Q846" s="28" t="s">
        <v>0</v>
      </c>
      <c r="R846" s="29" t="s">
        <v>2411</v>
      </c>
      <c r="S846" s="27" t="s">
        <v>2412</v>
      </c>
      <c r="T846" s="27" t="s">
        <v>2413</v>
      </c>
      <c r="U846" s="28" t="s">
        <v>336</v>
      </c>
      <c r="V846" s="26" t="s">
        <v>690</v>
      </c>
      <c r="W846" s="26" t="s">
        <v>691</v>
      </c>
      <c r="X846" s="26" t="s">
        <v>411</v>
      </c>
      <c r="Y846" s="37" t="s">
        <v>200</v>
      </c>
      <c r="Z846" s="37" t="s">
        <v>586</v>
      </c>
      <c r="AA846" s="37" t="s">
        <v>585</v>
      </c>
      <c r="AB846" s="30">
        <v>6300</v>
      </c>
      <c r="AC846" s="30">
        <v>6300</v>
      </c>
      <c r="AD846" s="31">
        <v>0</v>
      </c>
      <c r="AE846" s="30">
        <v>6300</v>
      </c>
      <c r="AF846" s="30">
        <v>6300</v>
      </c>
      <c r="AG846" s="32">
        <v>0</v>
      </c>
      <c r="AH846" s="30">
        <v>6300</v>
      </c>
      <c r="AI846" s="10" t="s">
        <v>573</v>
      </c>
      <c r="AJ846" s="30">
        <v>0</v>
      </c>
      <c r="AK846" s="30">
        <v>0</v>
      </c>
      <c r="AL846" s="30">
        <v>6300</v>
      </c>
      <c r="AM846" s="30">
        <v>0</v>
      </c>
      <c r="AN846" s="30">
        <v>0</v>
      </c>
      <c r="AO846" s="30">
        <v>0</v>
      </c>
      <c r="AP846" s="30">
        <v>0</v>
      </c>
      <c r="AQ846" s="30">
        <v>0</v>
      </c>
      <c r="AR846" s="30">
        <v>0</v>
      </c>
      <c r="AS846" s="30">
        <v>0</v>
      </c>
      <c r="AT846" s="30">
        <v>0</v>
      </c>
      <c r="AU846" s="121">
        <v>0</v>
      </c>
      <c r="AV846" s="129" t="s">
        <v>784</v>
      </c>
      <c r="AW846" s="129" t="s">
        <v>796</v>
      </c>
      <c r="AX846" s="129" t="s">
        <v>2160</v>
      </c>
    </row>
    <row r="847" spans="1:50" ht="24" x14ac:dyDescent="0.25">
      <c r="A847" s="120">
        <v>46069</v>
      </c>
      <c r="B847" s="28" t="s">
        <v>565</v>
      </c>
      <c r="C847" s="25" t="s">
        <v>427</v>
      </c>
      <c r="D847" s="25" t="s">
        <v>459</v>
      </c>
      <c r="E847" s="25" t="s">
        <v>423</v>
      </c>
      <c r="F847" s="29" t="s">
        <v>287</v>
      </c>
      <c r="G847" s="29" t="s">
        <v>20</v>
      </c>
      <c r="H847" s="29" t="s">
        <v>422</v>
      </c>
      <c r="I847" s="29" t="s">
        <v>579</v>
      </c>
      <c r="J847" s="29" t="s">
        <v>868</v>
      </c>
      <c r="K847" s="25" t="s">
        <v>690</v>
      </c>
      <c r="L847" s="25" t="s">
        <v>2414</v>
      </c>
      <c r="M847" s="25" t="s">
        <v>6625</v>
      </c>
      <c r="N847" s="25" t="s">
        <v>1905</v>
      </c>
      <c r="O847" s="25">
        <v>10729090714</v>
      </c>
      <c r="P847" s="25" t="s">
        <v>6626</v>
      </c>
      <c r="Q847" s="28" t="s">
        <v>0</v>
      </c>
      <c r="R847" s="29" t="s">
        <v>2415</v>
      </c>
      <c r="S847" s="27" t="s">
        <v>2416</v>
      </c>
      <c r="T847" s="27" t="s">
        <v>2417</v>
      </c>
      <c r="U847" s="28" t="s">
        <v>336</v>
      </c>
      <c r="V847" s="26" t="s">
        <v>690</v>
      </c>
      <c r="W847" s="26" t="s">
        <v>691</v>
      </c>
      <c r="X847" s="26" t="s">
        <v>411</v>
      </c>
      <c r="Y847" s="37" t="s">
        <v>200</v>
      </c>
      <c r="Z847" s="37" t="s">
        <v>586</v>
      </c>
      <c r="AA847" s="37" t="s">
        <v>585</v>
      </c>
      <c r="AB847" s="30">
        <v>6300</v>
      </c>
      <c r="AC847" s="30">
        <v>6300</v>
      </c>
      <c r="AD847" s="31">
        <v>0</v>
      </c>
      <c r="AE847" s="30">
        <v>6300</v>
      </c>
      <c r="AF847" s="30">
        <v>6300</v>
      </c>
      <c r="AG847" s="32">
        <v>0</v>
      </c>
      <c r="AH847" s="30">
        <v>6300</v>
      </c>
      <c r="AI847" s="10" t="s">
        <v>573</v>
      </c>
      <c r="AJ847" s="30">
        <v>0</v>
      </c>
      <c r="AK847" s="30">
        <v>0</v>
      </c>
      <c r="AL847" s="30">
        <v>6300</v>
      </c>
      <c r="AM847" s="30">
        <v>0</v>
      </c>
      <c r="AN847" s="30">
        <v>0</v>
      </c>
      <c r="AO847" s="30">
        <v>0</v>
      </c>
      <c r="AP847" s="30">
        <v>0</v>
      </c>
      <c r="AQ847" s="30">
        <v>0</v>
      </c>
      <c r="AR847" s="30">
        <v>0</v>
      </c>
      <c r="AS847" s="30">
        <v>0</v>
      </c>
      <c r="AT847" s="30">
        <v>0</v>
      </c>
      <c r="AU847" s="121">
        <v>0</v>
      </c>
      <c r="AV847" s="129" t="s">
        <v>784</v>
      </c>
      <c r="AW847" s="129" t="s">
        <v>796</v>
      </c>
      <c r="AX847" s="129" t="s">
        <v>2160</v>
      </c>
    </row>
    <row r="848" spans="1:50" ht="24" x14ac:dyDescent="0.25">
      <c r="A848" s="120">
        <v>46069</v>
      </c>
      <c r="B848" s="28" t="s">
        <v>565</v>
      </c>
      <c r="C848" s="25" t="s">
        <v>427</v>
      </c>
      <c r="D848" s="25" t="s">
        <v>459</v>
      </c>
      <c r="E848" s="25" t="s">
        <v>423</v>
      </c>
      <c r="F848" s="29" t="s">
        <v>287</v>
      </c>
      <c r="G848" s="29" t="s">
        <v>20</v>
      </c>
      <c r="H848" s="29" t="s">
        <v>422</v>
      </c>
      <c r="I848" s="29" t="s">
        <v>579</v>
      </c>
      <c r="J848" s="29" t="s">
        <v>868</v>
      </c>
      <c r="K848" s="25" t="s">
        <v>690</v>
      </c>
      <c r="L848" s="25" t="s">
        <v>2418</v>
      </c>
      <c r="M848" s="25" t="s">
        <v>6627</v>
      </c>
      <c r="N848" s="25" t="s">
        <v>1905</v>
      </c>
      <c r="O848" s="25">
        <v>10458352980</v>
      </c>
      <c r="P848" s="25" t="s">
        <v>6628</v>
      </c>
      <c r="Q848" s="28" t="s">
        <v>0</v>
      </c>
      <c r="R848" s="29" t="s">
        <v>2164</v>
      </c>
      <c r="S848" s="27" t="s">
        <v>2419</v>
      </c>
      <c r="T848" s="27" t="s">
        <v>2420</v>
      </c>
      <c r="U848" s="28" t="s">
        <v>336</v>
      </c>
      <c r="V848" s="26" t="s">
        <v>690</v>
      </c>
      <c r="W848" s="26" t="s">
        <v>691</v>
      </c>
      <c r="X848" s="26" t="s">
        <v>411</v>
      </c>
      <c r="Y848" s="37" t="s">
        <v>200</v>
      </c>
      <c r="Z848" s="37" t="s">
        <v>586</v>
      </c>
      <c r="AA848" s="37" t="s">
        <v>585</v>
      </c>
      <c r="AB848" s="30">
        <v>5400</v>
      </c>
      <c r="AC848" s="30">
        <v>5400</v>
      </c>
      <c r="AD848" s="31">
        <v>0</v>
      </c>
      <c r="AE848" s="30">
        <v>5400</v>
      </c>
      <c r="AF848" s="30">
        <v>5400</v>
      </c>
      <c r="AG848" s="32">
        <v>0</v>
      </c>
      <c r="AH848" s="30">
        <v>5400</v>
      </c>
      <c r="AI848" s="10" t="s">
        <v>573</v>
      </c>
      <c r="AJ848" s="30">
        <v>0</v>
      </c>
      <c r="AK848" s="30">
        <v>0</v>
      </c>
      <c r="AL848" s="30">
        <v>5400</v>
      </c>
      <c r="AM848" s="30">
        <v>0</v>
      </c>
      <c r="AN848" s="30">
        <v>0</v>
      </c>
      <c r="AO848" s="30">
        <v>0</v>
      </c>
      <c r="AP848" s="30">
        <v>0</v>
      </c>
      <c r="AQ848" s="30">
        <v>0</v>
      </c>
      <c r="AR848" s="30">
        <v>0</v>
      </c>
      <c r="AS848" s="30">
        <v>0</v>
      </c>
      <c r="AT848" s="30">
        <v>0</v>
      </c>
      <c r="AU848" s="121">
        <v>0</v>
      </c>
      <c r="AV848" s="129" t="s">
        <v>784</v>
      </c>
      <c r="AW848" s="129" t="s">
        <v>796</v>
      </c>
      <c r="AX848" s="129" t="s">
        <v>2160</v>
      </c>
    </row>
    <row r="849" spans="1:50" ht="24" x14ac:dyDescent="0.25">
      <c r="A849" s="120">
        <v>46069</v>
      </c>
      <c r="B849" s="28" t="s">
        <v>565</v>
      </c>
      <c r="C849" s="25" t="s">
        <v>427</v>
      </c>
      <c r="D849" s="25" t="s">
        <v>459</v>
      </c>
      <c r="E849" s="25" t="s">
        <v>423</v>
      </c>
      <c r="F849" s="29" t="s">
        <v>287</v>
      </c>
      <c r="G849" s="29" t="s">
        <v>20</v>
      </c>
      <c r="H849" s="29" t="s">
        <v>422</v>
      </c>
      <c r="I849" s="29" t="s">
        <v>579</v>
      </c>
      <c r="J849" s="29" t="s">
        <v>868</v>
      </c>
      <c r="K849" s="25" t="s">
        <v>690</v>
      </c>
      <c r="L849" s="25" t="s">
        <v>2421</v>
      </c>
      <c r="M849" s="25" t="s">
        <v>6629</v>
      </c>
      <c r="N849" s="25" t="s">
        <v>1905</v>
      </c>
      <c r="O849" s="25">
        <v>10735956278</v>
      </c>
      <c r="P849" s="25" t="s">
        <v>6630</v>
      </c>
      <c r="Q849" s="28" t="s">
        <v>0</v>
      </c>
      <c r="R849" s="29" t="s">
        <v>2167</v>
      </c>
      <c r="S849" s="27" t="s">
        <v>2422</v>
      </c>
      <c r="T849" s="27" t="s">
        <v>2423</v>
      </c>
      <c r="U849" s="28" t="s">
        <v>336</v>
      </c>
      <c r="V849" s="26" t="s">
        <v>690</v>
      </c>
      <c r="W849" s="26" t="s">
        <v>691</v>
      </c>
      <c r="X849" s="26" t="s">
        <v>411</v>
      </c>
      <c r="Y849" s="37" t="s">
        <v>200</v>
      </c>
      <c r="Z849" s="37" t="s">
        <v>586</v>
      </c>
      <c r="AA849" s="37" t="s">
        <v>585</v>
      </c>
      <c r="AB849" s="30">
        <v>5400</v>
      </c>
      <c r="AC849" s="30">
        <v>5400</v>
      </c>
      <c r="AD849" s="31">
        <v>0</v>
      </c>
      <c r="AE849" s="30">
        <v>5400</v>
      </c>
      <c r="AF849" s="30">
        <v>5400</v>
      </c>
      <c r="AG849" s="32">
        <v>0</v>
      </c>
      <c r="AH849" s="30">
        <v>5400</v>
      </c>
      <c r="AI849" s="10" t="s">
        <v>573</v>
      </c>
      <c r="AJ849" s="30">
        <v>0</v>
      </c>
      <c r="AK849" s="30">
        <v>0</v>
      </c>
      <c r="AL849" s="30">
        <v>5400</v>
      </c>
      <c r="AM849" s="30">
        <v>0</v>
      </c>
      <c r="AN849" s="30">
        <v>0</v>
      </c>
      <c r="AO849" s="30">
        <v>0</v>
      </c>
      <c r="AP849" s="30">
        <v>0</v>
      </c>
      <c r="AQ849" s="30">
        <v>0</v>
      </c>
      <c r="AR849" s="30">
        <v>0</v>
      </c>
      <c r="AS849" s="30">
        <v>0</v>
      </c>
      <c r="AT849" s="30">
        <v>0</v>
      </c>
      <c r="AU849" s="121">
        <v>0</v>
      </c>
      <c r="AV849" s="129" t="s">
        <v>784</v>
      </c>
      <c r="AW849" s="129" t="s">
        <v>796</v>
      </c>
      <c r="AX849" s="129" t="s">
        <v>2160</v>
      </c>
    </row>
    <row r="850" spans="1:50" ht="24" x14ac:dyDescent="0.25">
      <c r="A850" s="120">
        <v>46070</v>
      </c>
      <c r="B850" s="28" t="s">
        <v>565</v>
      </c>
      <c r="C850" s="25" t="s">
        <v>427</v>
      </c>
      <c r="D850" s="25" t="s">
        <v>459</v>
      </c>
      <c r="E850" s="25" t="s">
        <v>423</v>
      </c>
      <c r="F850" s="29" t="s">
        <v>287</v>
      </c>
      <c r="G850" s="29" t="s">
        <v>20</v>
      </c>
      <c r="H850" s="29" t="s">
        <v>422</v>
      </c>
      <c r="I850" s="29" t="s">
        <v>579</v>
      </c>
      <c r="J850" s="29" t="s">
        <v>868</v>
      </c>
      <c r="K850" s="25" t="s">
        <v>646</v>
      </c>
      <c r="L850" s="25" t="s">
        <v>2424</v>
      </c>
      <c r="M850" s="25" t="s">
        <v>6631</v>
      </c>
      <c r="N850" s="25" t="s">
        <v>1905</v>
      </c>
      <c r="O850" s="25">
        <v>10742069759</v>
      </c>
      <c r="P850" s="25" t="s">
        <v>6632</v>
      </c>
      <c r="Q850" s="28" t="s">
        <v>0</v>
      </c>
      <c r="R850" s="29" t="s">
        <v>2425</v>
      </c>
      <c r="S850" s="27" t="s">
        <v>2426</v>
      </c>
      <c r="T850" s="27" t="s">
        <v>2427</v>
      </c>
      <c r="U850" s="28" t="s">
        <v>302</v>
      </c>
      <c r="V850" s="26" t="s">
        <v>646</v>
      </c>
      <c r="W850" s="26" t="s">
        <v>647</v>
      </c>
      <c r="X850" s="26" t="s">
        <v>411</v>
      </c>
      <c r="Y850" s="37" t="s">
        <v>200</v>
      </c>
      <c r="Z850" s="37" t="s">
        <v>586</v>
      </c>
      <c r="AA850" s="37" t="s">
        <v>585</v>
      </c>
      <c r="AB850" s="30">
        <v>6125</v>
      </c>
      <c r="AC850" s="30">
        <v>6125</v>
      </c>
      <c r="AD850" s="31">
        <v>0</v>
      </c>
      <c r="AE850" s="30">
        <v>6125</v>
      </c>
      <c r="AF850" s="30">
        <v>6125</v>
      </c>
      <c r="AG850" s="32">
        <v>0</v>
      </c>
      <c r="AH850" s="30">
        <v>6125</v>
      </c>
      <c r="AI850" s="10" t="s">
        <v>573</v>
      </c>
      <c r="AJ850" s="30">
        <v>0</v>
      </c>
      <c r="AK850" s="30">
        <v>0</v>
      </c>
      <c r="AL850" s="30">
        <v>6125</v>
      </c>
      <c r="AM850" s="30">
        <v>0</v>
      </c>
      <c r="AN850" s="30">
        <v>0</v>
      </c>
      <c r="AO850" s="30">
        <v>0</v>
      </c>
      <c r="AP850" s="30">
        <v>0</v>
      </c>
      <c r="AQ850" s="30">
        <v>0</v>
      </c>
      <c r="AR850" s="30">
        <v>0</v>
      </c>
      <c r="AS850" s="30">
        <v>0</v>
      </c>
      <c r="AT850" s="30">
        <v>0</v>
      </c>
      <c r="AU850" s="121">
        <v>0</v>
      </c>
      <c r="AV850" s="129" t="s">
        <v>784</v>
      </c>
      <c r="AW850" s="129" t="s">
        <v>796</v>
      </c>
      <c r="AX850" s="129" t="s">
        <v>2160</v>
      </c>
    </row>
    <row r="851" spans="1:50" ht="24" x14ac:dyDescent="0.25">
      <c r="A851" s="120">
        <v>46070</v>
      </c>
      <c r="B851" s="28" t="s">
        <v>565</v>
      </c>
      <c r="C851" s="25" t="s">
        <v>427</v>
      </c>
      <c r="D851" s="25" t="s">
        <v>459</v>
      </c>
      <c r="E851" s="25" t="s">
        <v>423</v>
      </c>
      <c r="F851" s="29" t="s">
        <v>287</v>
      </c>
      <c r="G851" s="29" t="s">
        <v>20</v>
      </c>
      <c r="H851" s="29" t="s">
        <v>422</v>
      </c>
      <c r="I851" s="29" t="s">
        <v>579</v>
      </c>
      <c r="J851" s="29" t="s">
        <v>868</v>
      </c>
      <c r="K851" s="25" t="s">
        <v>646</v>
      </c>
      <c r="L851" s="25" t="s">
        <v>2428</v>
      </c>
      <c r="M851" s="25" t="s">
        <v>2429</v>
      </c>
      <c r="N851" s="25" t="s">
        <v>2430</v>
      </c>
      <c r="O851" s="25">
        <v>10717753742</v>
      </c>
      <c r="P851" s="25" t="s">
        <v>5259</v>
      </c>
      <c r="Q851" s="28" t="s">
        <v>0</v>
      </c>
      <c r="R851" s="29" t="s">
        <v>2431</v>
      </c>
      <c r="S851" s="27" t="s">
        <v>2432</v>
      </c>
      <c r="T851" s="27" t="s">
        <v>2433</v>
      </c>
      <c r="U851" s="28" t="s">
        <v>302</v>
      </c>
      <c r="V851" s="26" t="s">
        <v>646</v>
      </c>
      <c r="W851" s="26" t="s">
        <v>647</v>
      </c>
      <c r="X851" s="26" t="s">
        <v>411</v>
      </c>
      <c r="Y851" s="37" t="s">
        <v>200</v>
      </c>
      <c r="Z851" s="37" t="s">
        <v>586</v>
      </c>
      <c r="AA851" s="37" t="s">
        <v>585</v>
      </c>
      <c r="AB851" s="30">
        <v>6230</v>
      </c>
      <c r="AC851" s="30">
        <v>6230</v>
      </c>
      <c r="AD851" s="31">
        <v>0</v>
      </c>
      <c r="AE851" s="30">
        <v>6230</v>
      </c>
      <c r="AF851" s="30">
        <v>6230</v>
      </c>
      <c r="AG851" s="32">
        <v>0</v>
      </c>
      <c r="AH851" s="30">
        <v>6230</v>
      </c>
      <c r="AI851" s="10" t="s">
        <v>573</v>
      </c>
      <c r="AJ851" s="30">
        <v>0</v>
      </c>
      <c r="AK851" s="30">
        <v>0</v>
      </c>
      <c r="AL851" s="30">
        <v>0</v>
      </c>
      <c r="AM851" s="30">
        <v>6230</v>
      </c>
      <c r="AN851" s="30">
        <v>0</v>
      </c>
      <c r="AO851" s="30">
        <v>0</v>
      </c>
      <c r="AP851" s="30">
        <v>0</v>
      </c>
      <c r="AQ851" s="30">
        <v>0</v>
      </c>
      <c r="AR851" s="30">
        <v>0</v>
      </c>
      <c r="AS851" s="30">
        <v>0</v>
      </c>
      <c r="AT851" s="30">
        <v>0</v>
      </c>
      <c r="AU851" s="121">
        <v>0</v>
      </c>
      <c r="AV851" s="129" t="s">
        <v>784</v>
      </c>
      <c r="AW851" s="129" t="s">
        <v>796</v>
      </c>
      <c r="AX851" s="129" t="s">
        <v>2160</v>
      </c>
    </row>
    <row r="852" spans="1:50" ht="24" x14ac:dyDescent="0.25">
      <c r="A852" s="120">
        <v>46070</v>
      </c>
      <c r="B852" s="28" t="s">
        <v>565</v>
      </c>
      <c r="C852" s="25" t="s">
        <v>427</v>
      </c>
      <c r="D852" s="25" t="s">
        <v>459</v>
      </c>
      <c r="E852" s="25" t="s">
        <v>423</v>
      </c>
      <c r="F852" s="29" t="s">
        <v>287</v>
      </c>
      <c r="G852" s="29" t="s">
        <v>20</v>
      </c>
      <c r="H852" s="29" t="s">
        <v>422</v>
      </c>
      <c r="I852" s="29" t="s">
        <v>579</v>
      </c>
      <c r="J852" s="29" t="s">
        <v>868</v>
      </c>
      <c r="K852" s="25" t="s">
        <v>646</v>
      </c>
      <c r="L852" s="25" t="s">
        <v>2794</v>
      </c>
      <c r="M852" s="25" t="s">
        <v>6633</v>
      </c>
      <c r="N852" s="25" t="s">
        <v>1905</v>
      </c>
      <c r="O852" s="25">
        <v>10465470564</v>
      </c>
      <c r="P852" s="25" t="s">
        <v>6634</v>
      </c>
      <c r="Q852" s="28" t="s">
        <v>0</v>
      </c>
      <c r="R852" s="29" t="s">
        <v>2434</v>
      </c>
      <c r="S852" s="27" t="s">
        <v>2435</v>
      </c>
      <c r="T852" s="27" t="s">
        <v>2436</v>
      </c>
      <c r="U852" s="28" t="s">
        <v>302</v>
      </c>
      <c r="V852" s="26" t="s">
        <v>646</v>
      </c>
      <c r="W852" s="26" t="s">
        <v>647</v>
      </c>
      <c r="X852" s="26" t="s">
        <v>411</v>
      </c>
      <c r="Y852" s="37" t="s">
        <v>200</v>
      </c>
      <c r="Z852" s="37" t="s">
        <v>586</v>
      </c>
      <c r="AA852" s="37" t="s">
        <v>585</v>
      </c>
      <c r="AB852" s="30">
        <v>6300</v>
      </c>
      <c r="AC852" s="30">
        <v>6300</v>
      </c>
      <c r="AD852" s="31">
        <v>0</v>
      </c>
      <c r="AE852" s="30">
        <v>6300</v>
      </c>
      <c r="AF852" s="30">
        <v>6300</v>
      </c>
      <c r="AG852" s="32">
        <v>0</v>
      </c>
      <c r="AH852" s="30">
        <v>6300</v>
      </c>
      <c r="AI852" s="10" t="s">
        <v>573</v>
      </c>
      <c r="AJ852" s="30">
        <v>0</v>
      </c>
      <c r="AK852" s="30">
        <v>0</v>
      </c>
      <c r="AL852" s="30">
        <v>6300</v>
      </c>
      <c r="AM852" s="30">
        <v>0</v>
      </c>
      <c r="AN852" s="30">
        <v>0</v>
      </c>
      <c r="AO852" s="30">
        <v>0</v>
      </c>
      <c r="AP852" s="30">
        <v>0</v>
      </c>
      <c r="AQ852" s="30">
        <v>0</v>
      </c>
      <c r="AR852" s="30">
        <v>0</v>
      </c>
      <c r="AS852" s="30">
        <v>0</v>
      </c>
      <c r="AT852" s="30">
        <v>0</v>
      </c>
      <c r="AU852" s="121">
        <v>0</v>
      </c>
      <c r="AV852" s="129" t="s">
        <v>784</v>
      </c>
      <c r="AW852" s="129" t="s">
        <v>796</v>
      </c>
      <c r="AX852" s="129" t="s">
        <v>2160</v>
      </c>
    </row>
    <row r="853" spans="1:50" ht="24" x14ac:dyDescent="0.25">
      <c r="A853" s="120">
        <v>46070</v>
      </c>
      <c r="B853" s="28" t="s">
        <v>565</v>
      </c>
      <c r="C853" s="25" t="s">
        <v>427</v>
      </c>
      <c r="D853" s="25" t="s">
        <v>459</v>
      </c>
      <c r="E853" s="25" t="s">
        <v>423</v>
      </c>
      <c r="F853" s="29" t="s">
        <v>287</v>
      </c>
      <c r="G853" s="29" t="s">
        <v>20</v>
      </c>
      <c r="H853" s="29" t="s">
        <v>422</v>
      </c>
      <c r="I853" s="29" t="s">
        <v>579</v>
      </c>
      <c r="J853" s="29" t="s">
        <v>868</v>
      </c>
      <c r="K853" s="25" t="s">
        <v>646</v>
      </c>
      <c r="L853" s="25" t="s">
        <v>2437</v>
      </c>
      <c r="M853" s="25" t="s">
        <v>2438</v>
      </c>
      <c r="N853" s="25" t="s">
        <v>1905</v>
      </c>
      <c r="O853" s="25">
        <v>10702036556</v>
      </c>
      <c r="P853" s="25" t="s">
        <v>5260</v>
      </c>
      <c r="Q853" s="28" t="s">
        <v>0</v>
      </c>
      <c r="R853" s="29" t="s">
        <v>2439</v>
      </c>
      <c r="S853" s="27" t="s">
        <v>2440</v>
      </c>
      <c r="T853" s="27" t="s">
        <v>2441</v>
      </c>
      <c r="U853" s="28" t="s">
        <v>302</v>
      </c>
      <c r="V853" s="26" t="s">
        <v>646</v>
      </c>
      <c r="W853" s="26" t="s">
        <v>647</v>
      </c>
      <c r="X853" s="26" t="s">
        <v>411</v>
      </c>
      <c r="Y853" s="37" t="s">
        <v>200</v>
      </c>
      <c r="Z853" s="37" t="s">
        <v>586</v>
      </c>
      <c r="AA853" s="37" t="s">
        <v>585</v>
      </c>
      <c r="AB853" s="30">
        <v>6300</v>
      </c>
      <c r="AC853" s="30">
        <v>6300</v>
      </c>
      <c r="AD853" s="31">
        <v>0</v>
      </c>
      <c r="AE853" s="30">
        <v>6300</v>
      </c>
      <c r="AF853" s="30">
        <v>6300</v>
      </c>
      <c r="AG853" s="32">
        <v>0</v>
      </c>
      <c r="AH853" s="30">
        <v>6300</v>
      </c>
      <c r="AI853" s="10" t="s">
        <v>573</v>
      </c>
      <c r="AJ853" s="30">
        <v>0</v>
      </c>
      <c r="AK853" s="30">
        <v>0</v>
      </c>
      <c r="AL853" s="30">
        <v>0</v>
      </c>
      <c r="AM853" s="30">
        <v>6300</v>
      </c>
      <c r="AN853" s="30">
        <v>0</v>
      </c>
      <c r="AO853" s="30">
        <v>0</v>
      </c>
      <c r="AP853" s="30">
        <v>0</v>
      </c>
      <c r="AQ853" s="30">
        <v>0</v>
      </c>
      <c r="AR853" s="30">
        <v>0</v>
      </c>
      <c r="AS853" s="30">
        <v>0</v>
      </c>
      <c r="AT853" s="30">
        <v>0</v>
      </c>
      <c r="AU853" s="121">
        <v>0</v>
      </c>
      <c r="AV853" s="129" t="s">
        <v>784</v>
      </c>
      <c r="AW853" s="129" t="s">
        <v>796</v>
      </c>
      <c r="AX853" s="129" t="s">
        <v>2160</v>
      </c>
    </row>
    <row r="854" spans="1:50" ht="24" x14ac:dyDescent="0.25">
      <c r="A854" s="120">
        <v>46070</v>
      </c>
      <c r="B854" s="28" t="s">
        <v>565</v>
      </c>
      <c r="C854" s="25" t="s">
        <v>427</v>
      </c>
      <c r="D854" s="25" t="s">
        <v>459</v>
      </c>
      <c r="E854" s="25" t="s">
        <v>423</v>
      </c>
      <c r="F854" s="29" t="s">
        <v>287</v>
      </c>
      <c r="G854" s="29" t="s">
        <v>20</v>
      </c>
      <c r="H854" s="29" t="s">
        <v>422</v>
      </c>
      <c r="I854" s="29" t="s">
        <v>579</v>
      </c>
      <c r="J854" s="29" t="s">
        <v>868</v>
      </c>
      <c r="K854" s="25" t="s">
        <v>646</v>
      </c>
      <c r="L854" s="25" t="s">
        <v>2442</v>
      </c>
      <c r="M854" s="25" t="s">
        <v>6635</v>
      </c>
      <c r="N854" s="25" t="s">
        <v>1905</v>
      </c>
      <c r="O854" s="25">
        <v>10461712784</v>
      </c>
      <c r="P854" s="25" t="s">
        <v>6636</v>
      </c>
      <c r="Q854" s="28" t="s">
        <v>0</v>
      </c>
      <c r="R854" s="29" t="s">
        <v>2443</v>
      </c>
      <c r="S854" s="27" t="s">
        <v>2444</v>
      </c>
      <c r="T854" s="27" t="s">
        <v>2445</v>
      </c>
      <c r="U854" s="28" t="s">
        <v>302</v>
      </c>
      <c r="V854" s="26" t="s">
        <v>646</v>
      </c>
      <c r="W854" s="26" t="s">
        <v>647</v>
      </c>
      <c r="X854" s="26" t="s">
        <v>411</v>
      </c>
      <c r="Y854" s="37" t="s">
        <v>200</v>
      </c>
      <c r="Z854" s="37" t="s">
        <v>586</v>
      </c>
      <c r="AA854" s="37" t="s">
        <v>585</v>
      </c>
      <c r="AB854" s="30">
        <v>6300</v>
      </c>
      <c r="AC854" s="30">
        <v>6300</v>
      </c>
      <c r="AD854" s="31">
        <v>0</v>
      </c>
      <c r="AE854" s="30">
        <v>6300</v>
      </c>
      <c r="AF854" s="30">
        <v>6300</v>
      </c>
      <c r="AG854" s="32">
        <v>0</v>
      </c>
      <c r="AH854" s="30">
        <v>6300</v>
      </c>
      <c r="AI854" s="10" t="s">
        <v>573</v>
      </c>
      <c r="AJ854" s="30">
        <v>0</v>
      </c>
      <c r="AK854" s="30">
        <v>0</v>
      </c>
      <c r="AL854" s="30">
        <v>6300</v>
      </c>
      <c r="AM854" s="30">
        <v>0</v>
      </c>
      <c r="AN854" s="30">
        <v>0</v>
      </c>
      <c r="AO854" s="30">
        <v>0</v>
      </c>
      <c r="AP854" s="30">
        <v>0</v>
      </c>
      <c r="AQ854" s="30">
        <v>0</v>
      </c>
      <c r="AR854" s="30">
        <v>0</v>
      </c>
      <c r="AS854" s="30">
        <v>0</v>
      </c>
      <c r="AT854" s="30">
        <v>0</v>
      </c>
      <c r="AU854" s="121">
        <v>0</v>
      </c>
      <c r="AV854" s="129" t="s">
        <v>784</v>
      </c>
      <c r="AW854" s="129" t="s">
        <v>796</v>
      </c>
      <c r="AX854" s="129" t="s">
        <v>2160</v>
      </c>
    </row>
    <row r="855" spans="1:50" ht="24" x14ac:dyDescent="0.25">
      <c r="A855" s="120">
        <v>46070</v>
      </c>
      <c r="B855" s="28" t="s">
        <v>565</v>
      </c>
      <c r="C855" s="25" t="s">
        <v>427</v>
      </c>
      <c r="D855" s="25" t="s">
        <v>459</v>
      </c>
      <c r="E855" s="25" t="s">
        <v>423</v>
      </c>
      <c r="F855" s="29" t="s">
        <v>287</v>
      </c>
      <c r="G855" s="29" t="s">
        <v>20</v>
      </c>
      <c r="H855" s="29" t="s">
        <v>422</v>
      </c>
      <c r="I855" s="29" t="s">
        <v>579</v>
      </c>
      <c r="J855" s="29" t="s">
        <v>868</v>
      </c>
      <c r="K855" s="25" t="s">
        <v>250</v>
      </c>
      <c r="L855" s="25" t="s">
        <v>2446</v>
      </c>
      <c r="M855" s="25" t="s">
        <v>6637</v>
      </c>
      <c r="N855" s="25" t="s">
        <v>1905</v>
      </c>
      <c r="O855" s="25">
        <v>10292333256</v>
      </c>
      <c r="P855" s="25" t="s">
        <v>6638</v>
      </c>
      <c r="Q855" s="28" t="s">
        <v>0</v>
      </c>
      <c r="R855" s="29" t="s">
        <v>2447</v>
      </c>
      <c r="S855" s="27" t="s">
        <v>2448</v>
      </c>
      <c r="T855" s="27" t="s">
        <v>2449</v>
      </c>
      <c r="U855" s="28" t="s">
        <v>298</v>
      </c>
      <c r="V855" s="26" t="s">
        <v>250</v>
      </c>
      <c r="W855" s="26" t="s">
        <v>642</v>
      </c>
      <c r="X855" s="26" t="s">
        <v>411</v>
      </c>
      <c r="Y855" s="37" t="s">
        <v>200</v>
      </c>
      <c r="Z855" s="37" t="s">
        <v>586</v>
      </c>
      <c r="AA855" s="37" t="s">
        <v>585</v>
      </c>
      <c r="AB855" s="30">
        <v>7200</v>
      </c>
      <c r="AC855" s="30">
        <v>7200</v>
      </c>
      <c r="AD855" s="31">
        <v>0</v>
      </c>
      <c r="AE855" s="30">
        <v>7200</v>
      </c>
      <c r="AF855" s="30">
        <v>7200</v>
      </c>
      <c r="AG855" s="32">
        <v>0</v>
      </c>
      <c r="AH855" s="30">
        <v>7200</v>
      </c>
      <c r="AI855" s="10" t="s">
        <v>573</v>
      </c>
      <c r="AJ855" s="30">
        <v>0</v>
      </c>
      <c r="AK855" s="30">
        <v>0</v>
      </c>
      <c r="AL855" s="30">
        <v>7200</v>
      </c>
      <c r="AM855" s="30">
        <v>0</v>
      </c>
      <c r="AN855" s="30">
        <v>0</v>
      </c>
      <c r="AO855" s="30">
        <v>0</v>
      </c>
      <c r="AP855" s="30">
        <v>0</v>
      </c>
      <c r="AQ855" s="30">
        <v>0</v>
      </c>
      <c r="AR855" s="30">
        <v>0</v>
      </c>
      <c r="AS855" s="30">
        <v>0</v>
      </c>
      <c r="AT855" s="30">
        <v>0</v>
      </c>
      <c r="AU855" s="121">
        <v>0</v>
      </c>
      <c r="AV855" s="129" t="s">
        <v>784</v>
      </c>
      <c r="AW855" s="129" t="s">
        <v>796</v>
      </c>
      <c r="AX855" s="129" t="s">
        <v>2160</v>
      </c>
    </row>
    <row r="856" spans="1:50" ht="24" x14ac:dyDescent="0.25">
      <c r="A856" s="120">
        <v>46070</v>
      </c>
      <c r="B856" s="28" t="s">
        <v>565</v>
      </c>
      <c r="C856" s="25" t="s">
        <v>427</v>
      </c>
      <c r="D856" s="25" t="s">
        <v>459</v>
      </c>
      <c r="E856" s="25" t="s">
        <v>423</v>
      </c>
      <c r="F856" s="29" t="s">
        <v>287</v>
      </c>
      <c r="G856" s="29" t="s">
        <v>20</v>
      </c>
      <c r="H856" s="29" t="s">
        <v>422</v>
      </c>
      <c r="I856" s="29" t="s">
        <v>579</v>
      </c>
      <c r="J856" s="29" t="s">
        <v>868</v>
      </c>
      <c r="K856" s="25" t="s">
        <v>250</v>
      </c>
      <c r="L856" s="25" t="s">
        <v>2450</v>
      </c>
      <c r="M856" s="25" t="s">
        <v>6639</v>
      </c>
      <c r="N856" s="25" t="s">
        <v>1905</v>
      </c>
      <c r="O856" s="25">
        <v>10750689669</v>
      </c>
      <c r="P856" s="25" t="s">
        <v>6640</v>
      </c>
      <c r="Q856" s="28" t="s">
        <v>0</v>
      </c>
      <c r="R856" s="29" t="s">
        <v>2451</v>
      </c>
      <c r="S856" s="27" t="s">
        <v>2452</v>
      </c>
      <c r="T856" s="27" t="s">
        <v>2453</v>
      </c>
      <c r="U856" s="28" t="s">
        <v>298</v>
      </c>
      <c r="V856" s="26" t="s">
        <v>250</v>
      </c>
      <c r="W856" s="26" t="s">
        <v>642</v>
      </c>
      <c r="X856" s="26" t="s">
        <v>411</v>
      </c>
      <c r="Y856" s="37" t="s">
        <v>200</v>
      </c>
      <c r="Z856" s="37" t="s">
        <v>586</v>
      </c>
      <c r="AA856" s="37" t="s">
        <v>585</v>
      </c>
      <c r="AB856" s="30">
        <v>6300</v>
      </c>
      <c r="AC856" s="30">
        <v>6300</v>
      </c>
      <c r="AD856" s="31">
        <v>0</v>
      </c>
      <c r="AE856" s="30">
        <v>6300</v>
      </c>
      <c r="AF856" s="30">
        <v>6300</v>
      </c>
      <c r="AG856" s="32">
        <v>0</v>
      </c>
      <c r="AH856" s="30">
        <v>6300</v>
      </c>
      <c r="AI856" s="10" t="s">
        <v>573</v>
      </c>
      <c r="AJ856" s="30">
        <v>0</v>
      </c>
      <c r="AK856" s="30">
        <v>0</v>
      </c>
      <c r="AL856" s="30">
        <v>6300</v>
      </c>
      <c r="AM856" s="30">
        <v>0</v>
      </c>
      <c r="AN856" s="30">
        <v>0</v>
      </c>
      <c r="AO856" s="30">
        <v>0</v>
      </c>
      <c r="AP856" s="30">
        <v>0</v>
      </c>
      <c r="AQ856" s="30">
        <v>0</v>
      </c>
      <c r="AR856" s="30">
        <v>0</v>
      </c>
      <c r="AS856" s="30">
        <v>0</v>
      </c>
      <c r="AT856" s="30">
        <v>0</v>
      </c>
      <c r="AU856" s="121">
        <v>0</v>
      </c>
      <c r="AV856" s="129" t="s">
        <v>784</v>
      </c>
      <c r="AW856" s="129" t="s">
        <v>796</v>
      </c>
      <c r="AX856" s="129" t="s">
        <v>2160</v>
      </c>
    </row>
    <row r="857" spans="1:50" ht="24" x14ac:dyDescent="0.25">
      <c r="A857" s="120">
        <v>46070</v>
      </c>
      <c r="B857" s="28" t="s">
        <v>565</v>
      </c>
      <c r="C857" s="25" t="s">
        <v>427</v>
      </c>
      <c r="D857" s="25" t="s">
        <v>459</v>
      </c>
      <c r="E857" s="25" t="s">
        <v>423</v>
      </c>
      <c r="F857" s="29" t="s">
        <v>287</v>
      </c>
      <c r="G857" s="29" t="s">
        <v>20</v>
      </c>
      <c r="H857" s="29" t="s">
        <v>422</v>
      </c>
      <c r="I857" s="29" t="s">
        <v>579</v>
      </c>
      <c r="J857" s="29" t="s">
        <v>868</v>
      </c>
      <c r="K857" s="25" t="s">
        <v>250</v>
      </c>
      <c r="L857" s="25" t="s">
        <v>2454</v>
      </c>
      <c r="M857" s="25" t="s">
        <v>6641</v>
      </c>
      <c r="N857" s="25" t="s">
        <v>1905</v>
      </c>
      <c r="O857" s="25">
        <v>10401666546</v>
      </c>
      <c r="P857" s="25" t="s">
        <v>6642</v>
      </c>
      <c r="Q857" s="28" t="s">
        <v>0</v>
      </c>
      <c r="R857" s="29" t="s">
        <v>2161</v>
      </c>
      <c r="S857" s="27" t="s">
        <v>2455</v>
      </c>
      <c r="T857" s="27" t="s">
        <v>2456</v>
      </c>
      <c r="U857" s="28" t="s">
        <v>298</v>
      </c>
      <c r="V857" s="26" t="s">
        <v>250</v>
      </c>
      <c r="W857" s="26" t="s">
        <v>642</v>
      </c>
      <c r="X857" s="26" t="s">
        <v>411</v>
      </c>
      <c r="Y857" s="37" t="s">
        <v>200</v>
      </c>
      <c r="Z857" s="37" t="s">
        <v>586</v>
      </c>
      <c r="AA857" s="37" t="s">
        <v>585</v>
      </c>
      <c r="AB857" s="30">
        <v>6300</v>
      </c>
      <c r="AC857" s="30">
        <v>6300</v>
      </c>
      <c r="AD857" s="31">
        <v>0</v>
      </c>
      <c r="AE857" s="30">
        <v>6300</v>
      </c>
      <c r="AF857" s="30">
        <v>6300</v>
      </c>
      <c r="AG857" s="32">
        <v>0</v>
      </c>
      <c r="AH857" s="30">
        <v>6300</v>
      </c>
      <c r="AI857" s="10" t="s">
        <v>573</v>
      </c>
      <c r="AJ857" s="30">
        <v>0</v>
      </c>
      <c r="AK857" s="30">
        <v>0</v>
      </c>
      <c r="AL857" s="30">
        <v>6300</v>
      </c>
      <c r="AM857" s="30">
        <v>0</v>
      </c>
      <c r="AN857" s="30">
        <v>0</v>
      </c>
      <c r="AO857" s="30">
        <v>0</v>
      </c>
      <c r="AP857" s="30">
        <v>0</v>
      </c>
      <c r="AQ857" s="30">
        <v>0</v>
      </c>
      <c r="AR857" s="30">
        <v>0</v>
      </c>
      <c r="AS857" s="30">
        <v>0</v>
      </c>
      <c r="AT857" s="30">
        <v>0</v>
      </c>
      <c r="AU857" s="121">
        <v>0</v>
      </c>
      <c r="AV857" s="129" t="s">
        <v>784</v>
      </c>
      <c r="AW857" s="129" t="s">
        <v>796</v>
      </c>
      <c r="AX857" s="129" t="s">
        <v>2160</v>
      </c>
    </row>
    <row r="858" spans="1:50" ht="36" x14ac:dyDescent="0.25">
      <c r="A858" s="120">
        <v>46070</v>
      </c>
      <c r="B858" s="28" t="s">
        <v>565</v>
      </c>
      <c r="C858" s="25" t="s">
        <v>427</v>
      </c>
      <c r="D858" s="25" t="s">
        <v>459</v>
      </c>
      <c r="E858" s="25" t="s">
        <v>423</v>
      </c>
      <c r="F858" s="29" t="s">
        <v>287</v>
      </c>
      <c r="G858" s="29" t="s">
        <v>20</v>
      </c>
      <c r="H858" s="29" t="s">
        <v>422</v>
      </c>
      <c r="I858" s="29" t="s">
        <v>579</v>
      </c>
      <c r="J858" s="29" t="s">
        <v>868</v>
      </c>
      <c r="K858" s="25" t="s">
        <v>254</v>
      </c>
      <c r="L858" s="25" t="s">
        <v>2457</v>
      </c>
      <c r="M858" s="25" t="s">
        <v>6643</v>
      </c>
      <c r="N858" s="25" t="s">
        <v>6386</v>
      </c>
      <c r="O858" s="25">
        <v>10704571106</v>
      </c>
      <c r="P858" s="25" t="s">
        <v>6644</v>
      </c>
      <c r="Q858" s="28" t="s">
        <v>0</v>
      </c>
      <c r="R858" s="29" t="s">
        <v>2259</v>
      </c>
      <c r="S858" s="27" t="s">
        <v>2458</v>
      </c>
      <c r="T858" s="27" t="s">
        <v>2459</v>
      </c>
      <c r="U858" s="28" t="s">
        <v>338</v>
      </c>
      <c r="V858" s="26" t="s">
        <v>254</v>
      </c>
      <c r="W858" s="26" t="s">
        <v>693</v>
      </c>
      <c r="X858" s="26" t="s">
        <v>411</v>
      </c>
      <c r="Y858" s="37" t="s">
        <v>200</v>
      </c>
      <c r="Z858" s="37" t="s">
        <v>586</v>
      </c>
      <c r="AA858" s="37" t="s">
        <v>585</v>
      </c>
      <c r="AB858" s="30">
        <v>6300</v>
      </c>
      <c r="AC858" s="30">
        <v>6300</v>
      </c>
      <c r="AD858" s="31">
        <v>0</v>
      </c>
      <c r="AE858" s="30">
        <v>6300</v>
      </c>
      <c r="AF858" s="30">
        <v>6300</v>
      </c>
      <c r="AG858" s="32">
        <v>0</v>
      </c>
      <c r="AH858" s="30">
        <v>6300</v>
      </c>
      <c r="AI858" s="10" t="s">
        <v>573</v>
      </c>
      <c r="AJ858" s="30">
        <v>0</v>
      </c>
      <c r="AK858" s="30">
        <v>0</v>
      </c>
      <c r="AL858" s="30">
        <v>6300</v>
      </c>
      <c r="AM858" s="30">
        <v>0</v>
      </c>
      <c r="AN858" s="30">
        <v>0</v>
      </c>
      <c r="AO858" s="30">
        <v>0</v>
      </c>
      <c r="AP858" s="30">
        <v>0</v>
      </c>
      <c r="AQ858" s="30">
        <v>0</v>
      </c>
      <c r="AR858" s="30">
        <v>0</v>
      </c>
      <c r="AS858" s="30">
        <v>0</v>
      </c>
      <c r="AT858" s="30">
        <v>0</v>
      </c>
      <c r="AU858" s="121">
        <v>0</v>
      </c>
      <c r="AV858" s="129" t="s">
        <v>784</v>
      </c>
      <c r="AW858" s="129" t="s">
        <v>796</v>
      </c>
      <c r="AX858" s="129" t="s">
        <v>2160</v>
      </c>
    </row>
    <row r="859" spans="1:50" ht="36" x14ac:dyDescent="0.25">
      <c r="A859" s="120">
        <v>46070</v>
      </c>
      <c r="B859" s="28" t="s">
        <v>565</v>
      </c>
      <c r="C859" s="25" t="s">
        <v>427</v>
      </c>
      <c r="D859" s="25" t="s">
        <v>459</v>
      </c>
      <c r="E859" s="25" t="s">
        <v>423</v>
      </c>
      <c r="F859" s="29" t="s">
        <v>287</v>
      </c>
      <c r="G859" s="29" t="s">
        <v>20</v>
      </c>
      <c r="H859" s="29" t="s">
        <v>422</v>
      </c>
      <c r="I859" s="29" t="s">
        <v>579</v>
      </c>
      <c r="J859" s="29" t="s">
        <v>868</v>
      </c>
      <c r="K859" s="25" t="s">
        <v>254</v>
      </c>
      <c r="L859" s="25" t="s">
        <v>2460</v>
      </c>
      <c r="M859" s="25" t="s">
        <v>6645</v>
      </c>
      <c r="N859" s="25" t="s">
        <v>6386</v>
      </c>
      <c r="O859" s="25">
        <v>10714310181</v>
      </c>
      <c r="P859" s="25" t="s">
        <v>6646</v>
      </c>
      <c r="Q859" s="28" t="s">
        <v>0</v>
      </c>
      <c r="R859" s="29" t="s">
        <v>2225</v>
      </c>
      <c r="S859" s="27" t="s">
        <v>2461</v>
      </c>
      <c r="T859" s="27" t="s">
        <v>2462</v>
      </c>
      <c r="U859" s="28" t="s">
        <v>338</v>
      </c>
      <c r="V859" s="26" t="s">
        <v>254</v>
      </c>
      <c r="W859" s="26" t="s">
        <v>693</v>
      </c>
      <c r="X859" s="26" t="s">
        <v>411</v>
      </c>
      <c r="Y859" s="37" t="s">
        <v>200</v>
      </c>
      <c r="Z859" s="37" t="s">
        <v>586</v>
      </c>
      <c r="AA859" s="37" t="s">
        <v>585</v>
      </c>
      <c r="AB859" s="30">
        <v>6300</v>
      </c>
      <c r="AC859" s="30">
        <v>6300</v>
      </c>
      <c r="AD859" s="31">
        <v>0</v>
      </c>
      <c r="AE859" s="30">
        <v>6300</v>
      </c>
      <c r="AF859" s="30">
        <v>6300</v>
      </c>
      <c r="AG859" s="32">
        <v>0</v>
      </c>
      <c r="AH859" s="30">
        <v>6300</v>
      </c>
      <c r="AI859" s="10" t="s">
        <v>573</v>
      </c>
      <c r="AJ859" s="30">
        <v>0</v>
      </c>
      <c r="AK859" s="30">
        <v>0</v>
      </c>
      <c r="AL859" s="30">
        <v>6300</v>
      </c>
      <c r="AM859" s="30">
        <v>0</v>
      </c>
      <c r="AN859" s="30">
        <v>0</v>
      </c>
      <c r="AO859" s="30">
        <v>0</v>
      </c>
      <c r="AP859" s="30">
        <v>0</v>
      </c>
      <c r="AQ859" s="30">
        <v>0</v>
      </c>
      <c r="AR859" s="30">
        <v>0</v>
      </c>
      <c r="AS859" s="30">
        <v>0</v>
      </c>
      <c r="AT859" s="30">
        <v>0</v>
      </c>
      <c r="AU859" s="121">
        <v>0</v>
      </c>
      <c r="AV859" s="129" t="s">
        <v>784</v>
      </c>
      <c r="AW859" s="129" t="s">
        <v>796</v>
      </c>
      <c r="AX859" s="129" t="s">
        <v>2160</v>
      </c>
    </row>
    <row r="860" spans="1:50" ht="36" x14ac:dyDescent="0.25">
      <c r="A860" s="120">
        <v>46070</v>
      </c>
      <c r="B860" s="28" t="s">
        <v>565</v>
      </c>
      <c r="C860" s="25" t="s">
        <v>427</v>
      </c>
      <c r="D860" s="25" t="s">
        <v>459</v>
      </c>
      <c r="E860" s="25" t="s">
        <v>423</v>
      </c>
      <c r="F860" s="29" t="s">
        <v>287</v>
      </c>
      <c r="G860" s="29" t="s">
        <v>20</v>
      </c>
      <c r="H860" s="29" t="s">
        <v>422</v>
      </c>
      <c r="I860" s="29" t="s">
        <v>579</v>
      </c>
      <c r="J860" s="29" t="s">
        <v>868</v>
      </c>
      <c r="K860" s="25" t="s">
        <v>254</v>
      </c>
      <c r="L860" s="25" t="s">
        <v>2463</v>
      </c>
      <c r="M860" s="25" t="s">
        <v>6647</v>
      </c>
      <c r="N860" s="25" t="s">
        <v>6386</v>
      </c>
      <c r="O860" s="25">
        <v>10475780600</v>
      </c>
      <c r="P860" s="25" t="s">
        <v>6648</v>
      </c>
      <c r="Q860" s="28" t="s">
        <v>0</v>
      </c>
      <c r="R860" s="29" t="s">
        <v>2211</v>
      </c>
      <c r="S860" s="27" t="s">
        <v>2464</v>
      </c>
      <c r="T860" s="27" t="s">
        <v>2465</v>
      </c>
      <c r="U860" s="28" t="s">
        <v>338</v>
      </c>
      <c r="V860" s="26" t="s">
        <v>254</v>
      </c>
      <c r="W860" s="26" t="s">
        <v>693</v>
      </c>
      <c r="X860" s="26" t="s">
        <v>411</v>
      </c>
      <c r="Y860" s="37" t="s">
        <v>200</v>
      </c>
      <c r="Z860" s="37" t="s">
        <v>586</v>
      </c>
      <c r="AA860" s="37" t="s">
        <v>585</v>
      </c>
      <c r="AB860" s="30">
        <v>6300</v>
      </c>
      <c r="AC860" s="30">
        <v>6300</v>
      </c>
      <c r="AD860" s="31">
        <v>0</v>
      </c>
      <c r="AE860" s="30">
        <v>6300</v>
      </c>
      <c r="AF860" s="30">
        <v>6300</v>
      </c>
      <c r="AG860" s="32">
        <v>0</v>
      </c>
      <c r="AH860" s="30">
        <v>6300</v>
      </c>
      <c r="AI860" s="10" t="s">
        <v>573</v>
      </c>
      <c r="AJ860" s="30">
        <v>0</v>
      </c>
      <c r="AK860" s="30">
        <v>0</v>
      </c>
      <c r="AL860" s="30">
        <v>6300</v>
      </c>
      <c r="AM860" s="30">
        <v>0</v>
      </c>
      <c r="AN860" s="30">
        <v>0</v>
      </c>
      <c r="AO860" s="30">
        <v>0</v>
      </c>
      <c r="AP860" s="30">
        <v>0</v>
      </c>
      <c r="AQ860" s="30">
        <v>0</v>
      </c>
      <c r="AR860" s="30">
        <v>0</v>
      </c>
      <c r="AS860" s="30">
        <v>0</v>
      </c>
      <c r="AT860" s="30">
        <v>0</v>
      </c>
      <c r="AU860" s="121">
        <v>0</v>
      </c>
      <c r="AV860" s="129" t="s">
        <v>784</v>
      </c>
      <c r="AW860" s="129" t="s">
        <v>796</v>
      </c>
      <c r="AX860" s="129" t="s">
        <v>2160</v>
      </c>
    </row>
    <row r="861" spans="1:50" ht="24" x14ac:dyDescent="0.25">
      <c r="A861" s="120">
        <v>46070.208333333489</v>
      </c>
      <c r="B861" s="28" t="s">
        <v>565</v>
      </c>
      <c r="C861" s="25" t="s">
        <v>427</v>
      </c>
      <c r="D861" s="25" t="s">
        <v>430</v>
      </c>
      <c r="E861" s="25" t="s">
        <v>423</v>
      </c>
      <c r="F861" s="29" t="s">
        <v>243</v>
      </c>
      <c r="G861" s="29" t="s">
        <v>19</v>
      </c>
      <c r="H861" s="29" t="s">
        <v>603</v>
      </c>
      <c r="I861" s="29" t="s">
        <v>579</v>
      </c>
      <c r="J861" s="29" t="s">
        <v>777</v>
      </c>
      <c r="K861" s="25" t="s">
        <v>430</v>
      </c>
      <c r="L861" s="25" t="s">
        <v>2466</v>
      </c>
      <c r="M861" s="25" t="s">
        <v>2467</v>
      </c>
      <c r="N861" s="25" t="s">
        <v>1905</v>
      </c>
      <c r="O861" s="25">
        <v>20337101276</v>
      </c>
      <c r="P861" s="25" t="s">
        <v>5261</v>
      </c>
      <c r="Q861" s="28" t="s">
        <v>0</v>
      </c>
      <c r="R861" s="29" t="s">
        <v>2237</v>
      </c>
      <c r="S861" s="27" t="s">
        <v>2468</v>
      </c>
      <c r="T861" s="27" t="s">
        <v>2469</v>
      </c>
      <c r="U861" s="28" t="s">
        <v>270</v>
      </c>
      <c r="V861" s="26" t="s">
        <v>430</v>
      </c>
      <c r="W861" s="26" t="s">
        <v>593</v>
      </c>
      <c r="X861" s="26" t="s">
        <v>413</v>
      </c>
      <c r="Y861" s="37" t="s">
        <v>210</v>
      </c>
      <c r="Z861" s="37" t="s">
        <v>209</v>
      </c>
      <c r="AA861" s="37" t="s">
        <v>211</v>
      </c>
      <c r="AB861" s="30">
        <v>7079.6399999999994</v>
      </c>
      <c r="AC861" s="30">
        <v>7079.6399999999994</v>
      </c>
      <c r="AD861" s="31">
        <v>0</v>
      </c>
      <c r="AE861" s="30">
        <v>7079.6399999999994</v>
      </c>
      <c r="AF861" s="30">
        <v>7079.6399999999994</v>
      </c>
      <c r="AG861" s="32">
        <v>0</v>
      </c>
      <c r="AH861" s="30">
        <v>7079.64</v>
      </c>
      <c r="AI861" s="10" t="s">
        <v>573</v>
      </c>
      <c r="AJ861" s="30">
        <v>0</v>
      </c>
      <c r="AK861" s="30">
        <v>7795.16</v>
      </c>
      <c r="AL861" s="30">
        <v>-715.52</v>
      </c>
      <c r="AM861" s="30">
        <v>0</v>
      </c>
      <c r="AN861" s="30">
        <v>0</v>
      </c>
      <c r="AO861" s="30">
        <v>0</v>
      </c>
      <c r="AP861" s="30">
        <v>0</v>
      </c>
      <c r="AQ861" s="30">
        <v>0</v>
      </c>
      <c r="AR861" s="30">
        <v>0</v>
      </c>
      <c r="AS861" s="30">
        <v>0</v>
      </c>
      <c r="AT861" s="30">
        <v>0</v>
      </c>
      <c r="AU861" s="121">
        <v>0</v>
      </c>
      <c r="AV861" s="129" t="s">
        <v>784</v>
      </c>
      <c r="AW861" s="129" t="s">
        <v>796</v>
      </c>
      <c r="AX861" s="129" t="s">
        <v>527</v>
      </c>
    </row>
    <row r="862" spans="1:50" ht="24" x14ac:dyDescent="0.25">
      <c r="A862" s="120">
        <v>46070</v>
      </c>
      <c r="B862" s="28" t="s">
        <v>565</v>
      </c>
      <c r="C862" s="25" t="s">
        <v>427</v>
      </c>
      <c r="D862" s="25" t="s">
        <v>430</v>
      </c>
      <c r="E862" s="25" t="s">
        <v>423</v>
      </c>
      <c r="F862" s="29" t="s">
        <v>243</v>
      </c>
      <c r="G862" s="29" t="s">
        <v>19</v>
      </c>
      <c r="H862" s="29" t="s">
        <v>178</v>
      </c>
      <c r="I862" s="29" t="s">
        <v>269</v>
      </c>
      <c r="J862" s="29" t="s">
        <v>868</v>
      </c>
      <c r="K862" s="25" t="s">
        <v>262</v>
      </c>
      <c r="L862" s="25" t="s">
        <v>2470</v>
      </c>
      <c r="M862" s="25" t="s">
        <v>6649</v>
      </c>
      <c r="N862" s="25" t="s">
        <v>1905</v>
      </c>
      <c r="O862" s="25">
        <v>10737542527</v>
      </c>
      <c r="P862" s="25" t="s">
        <v>6650</v>
      </c>
      <c r="Q862" s="28" t="s">
        <v>0</v>
      </c>
      <c r="R862" s="29" t="s">
        <v>2241</v>
      </c>
      <c r="S862" s="27" t="s">
        <v>2471</v>
      </c>
      <c r="T862" s="27" t="s">
        <v>2472</v>
      </c>
      <c r="U862" s="28" t="s">
        <v>263</v>
      </c>
      <c r="V862" s="26" t="s">
        <v>262</v>
      </c>
      <c r="W862" s="26" t="s">
        <v>562</v>
      </c>
      <c r="X862" s="26" t="s">
        <v>411</v>
      </c>
      <c r="Y862" s="37" t="s">
        <v>28</v>
      </c>
      <c r="Z862" s="37" t="s">
        <v>178</v>
      </c>
      <c r="AA862" s="37" t="s">
        <v>177</v>
      </c>
      <c r="AB862" s="30">
        <v>5100</v>
      </c>
      <c r="AC862" s="30">
        <v>5100</v>
      </c>
      <c r="AD862" s="31">
        <v>0</v>
      </c>
      <c r="AE862" s="30">
        <v>5100</v>
      </c>
      <c r="AF862" s="30">
        <v>5100</v>
      </c>
      <c r="AG862" s="32">
        <v>0</v>
      </c>
      <c r="AH862" s="30">
        <v>5100</v>
      </c>
      <c r="AI862" s="10" t="s">
        <v>573</v>
      </c>
      <c r="AJ862" s="30">
        <v>0</v>
      </c>
      <c r="AK862" s="30">
        <v>0</v>
      </c>
      <c r="AL862" s="30">
        <v>1700</v>
      </c>
      <c r="AM862" s="30">
        <v>1700</v>
      </c>
      <c r="AN862" s="30">
        <v>1700</v>
      </c>
      <c r="AO862" s="30">
        <v>0</v>
      </c>
      <c r="AP862" s="30">
        <v>0</v>
      </c>
      <c r="AQ862" s="30">
        <v>0</v>
      </c>
      <c r="AR862" s="30">
        <v>0</v>
      </c>
      <c r="AS862" s="30">
        <v>0</v>
      </c>
      <c r="AT862" s="30">
        <v>0</v>
      </c>
      <c r="AU862" s="121">
        <v>0</v>
      </c>
      <c r="AV862" s="129" t="s">
        <v>784</v>
      </c>
      <c r="AW862" s="129" t="s">
        <v>796</v>
      </c>
      <c r="AX862" s="129" t="s">
        <v>1256</v>
      </c>
    </row>
    <row r="863" spans="1:50" ht="24" x14ac:dyDescent="0.25">
      <c r="A863" s="120">
        <v>46070</v>
      </c>
      <c r="B863" s="28" t="s">
        <v>565</v>
      </c>
      <c r="C863" s="25" t="s">
        <v>427</v>
      </c>
      <c r="D863" s="25" t="s">
        <v>459</v>
      </c>
      <c r="E863" s="25" t="s">
        <v>423</v>
      </c>
      <c r="F863" s="29" t="s">
        <v>287</v>
      </c>
      <c r="G863" s="29" t="s">
        <v>20</v>
      </c>
      <c r="H863" s="29" t="s">
        <v>422</v>
      </c>
      <c r="I863" s="29" t="s">
        <v>579</v>
      </c>
      <c r="J863" s="29" t="s">
        <v>868</v>
      </c>
      <c r="K863" s="25" t="s">
        <v>246</v>
      </c>
      <c r="L863" s="25" t="s">
        <v>2473</v>
      </c>
      <c r="M863" s="25" t="s">
        <v>6651</v>
      </c>
      <c r="N863" s="25" t="s">
        <v>6386</v>
      </c>
      <c r="O863" s="25">
        <v>10425068038</v>
      </c>
      <c r="P863" s="25" t="s">
        <v>6652</v>
      </c>
      <c r="Q863" s="28" t="s">
        <v>0</v>
      </c>
      <c r="R863" s="29" t="s">
        <v>2245</v>
      </c>
      <c r="S863" s="27" t="s">
        <v>2474</v>
      </c>
      <c r="T863" s="27" t="s">
        <v>2475</v>
      </c>
      <c r="U863" s="28" t="s">
        <v>297</v>
      </c>
      <c r="V863" s="26" t="s">
        <v>246</v>
      </c>
      <c r="W863" s="26" t="s">
        <v>641</v>
      </c>
      <c r="X863" s="26" t="s">
        <v>411</v>
      </c>
      <c r="Y863" s="37" t="s">
        <v>200</v>
      </c>
      <c r="Z863" s="37" t="s">
        <v>586</v>
      </c>
      <c r="AA863" s="37" t="s">
        <v>585</v>
      </c>
      <c r="AB863" s="30">
        <v>4500</v>
      </c>
      <c r="AC863" s="30">
        <v>4500</v>
      </c>
      <c r="AD863" s="31">
        <v>0</v>
      </c>
      <c r="AE863" s="30">
        <v>4500</v>
      </c>
      <c r="AF863" s="30">
        <v>4500</v>
      </c>
      <c r="AG863" s="32">
        <v>0</v>
      </c>
      <c r="AH863" s="30">
        <v>4500</v>
      </c>
      <c r="AI863" s="10" t="s">
        <v>573</v>
      </c>
      <c r="AJ863" s="30">
        <v>0</v>
      </c>
      <c r="AK863" s="30">
        <v>0</v>
      </c>
      <c r="AL863" s="30">
        <v>4500</v>
      </c>
      <c r="AM863" s="30">
        <v>0</v>
      </c>
      <c r="AN863" s="30">
        <v>0</v>
      </c>
      <c r="AO863" s="30">
        <v>0</v>
      </c>
      <c r="AP863" s="30">
        <v>0</v>
      </c>
      <c r="AQ863" s="30">
        <v>0</v>
      </c>
      <c r="AR863" s="30">
        <v>0</v>
      </c>
      <c r="AS863" s="30">
        <v>0</v>
      </c>
      <c r="AT863" s="30">
        <v>0</v>
      </c>
      <c r="AU863" s="121">
        <v>0</v>
      </c>
      <c r="AV863" s="129" t="s">
        <v>784</v>
      </c>
      <c r="AW863" s="129" t="s">
        <v>796</v>
      </c>
      <c r="AX863" s="129" t="s">
        <v>2160</v>
      </c>
    </row>
    <row r="864" spans="1:50" ht="24" x14ac:dyDescent="0.25">
      <c r="A864" s="120">
        <v>46070</v>
      </c>
      <c r="B864" s="28" t="s">
        <v>565</v>
      </c>
      <c r="C864" s="25" t="s">
        <v>427</v>
      </c>
      <c r="D864" s="25" t="s">
        <v>498</v>
      </c>
      <c r="E864" s="25" t="s">
        <v>423</v>
      </c>
      <c r="F864" s="29" t="s">
        <v>287</v>
      </c>
      <c r="G864" s="29" t="s">
        <v>21</v>
      </c>
      <c r="H864" s="29" t="s">
        <v>422</v>
      </c>
      <c r="I864" s="29" t="s">
        <v>579</v>
      </c>
      <c r="J864" s="29" t="s">
        <v>868</v>
      </c>
      <c r="K864" s="25" t="s">
        <v>264</v>
      </c>
      <c r="L864" s="25" t="s">
        <v>2476</v>
      </c>
      <c r="M864" s="25" t="s">
        <v>6653</v>
      </c>
      <c r="N864" s="25" t="s">
        <v>6386</v>
      </c>
      <c r="O864" s="25">
        <v>10715352619</v>
      </c>
      <c r="P864" s="25" t="s">
        <v>6654</v>
      </c>
      <c r="Q864" s="28" t="s">
        <v>0</v>
      </c>
      <c r="R864" s="29" t="s">
        <v>2250</v>
      </c>
      <c r="S864" s="27" t="s">
        <v>2477</v>
      </c>
      <c r="T864" s="27" t="s">
        <v>2478</v>
      </c>
      <c r="U864" s="28" t="s">
        <v>319</v>
      </c>
      <c r="V864" s="26" t="s">
        <v>264</v>
      </c>
      <c r="W864" s="26" t="s">
        <v>668</v>
      </c>
      <c r="X864" s="26" t="s">
        <v>411</v>
      </c>
      <c r="Y864" s="37" t="s">
        <v>200</v>
      </c>
      <c r="Z864" s="37" t="s">
        <v>586</v>
      </c>
      <c r="AA864" s="37" t="s">
        <v>585</v>
      </c>
      <c r="AB864" s="30">
        <v>9500</v>
      </c>
      <c r="AC864" s="30">
        <v>9500</v>
      </c>
      <c r="AD864" s="31">
        <v>0</v>
      </c>
      <c r="AE864" s="30">
        <v>9500</v>
      </c>
      <c r="AF864" s="30">
        <v>9500</v>
      </c>
      <c r="AG864" s="32">
        <v>0</v>
      </c>
      <c r="AH864" s="30">
        <v>9500</v>
      </c>
      <c r="AI864" s="10" t="s">
        <v>573</v>
      </c>
      <c r="AJ864" s="30">
        <v>0</v>
      </c>
      <c r="AK864" s="30">
        <v>0</v>
      </c>
      <c r="AL864" s="30">
        <v>4750</v>
      </c>
      <c r="AM864" s="30">
        <v>4750</v>
      </c>
      <c r="AN864" s="30">
        <v>0</v>
      </c>
      <c r="AO864" s="30">
        <v>0</v>
      </c>
      <c r="AP864" s="30">
        <v>0</v>
      </c>
      <c r="AQ864" s="30">
        <v>0</v>
      </c>
      <c r="AR864" s="30">
        <v>0</v>
      </c>
      <c r="AS864" s="30">
        <v>0</v>
      </c>
      <c r="AT864" s="30">
        <v>0</v>
      </c>
      <c r="AU864" s="121">
        <v>0</v>
      </c>
      <c r="AV864" s="129" t="s">
        <v>784</v>
      </c>
      <c r="AW864" s="129" t="s">
        <v>796</v>
      </c>
      <c r="AX864" s="129" t="s">
        <v>2479</v>
      </c>
    </row>
    <row r="865" spans="1:50" ht="24" x14ac:dyDescent="0.25">
      <c r="A865" s="120">
        <v>46070</v>
      </c>
      <c r="B865" s="28" t="s">
        <v>565</v>
      </c>
      <c r="C865" s="25" t="s">
        <v>427</v>
      </c>
      <c r="D865" s="25" t="s">
        <v>459</v>
      </c>
      <c r="E865" s="25" t="s">
        <v>423</v>
      </c>
      <c r="F865" s="29" t="s">
        <v>287</v>
      </c>
      <c r="G865" s="29" t="s">
        <v>20</v>
      </c>
      <c r="H865" s="29" t="s">
        <v>422</v>
      </c>
      <c r="I865" s="29" t="s">
        <v>579</v>
      </c>
      <c r="J865" s="29" t="s">
        <v>868</v>
      </c>
      <c r="K865" s="25" t="s">
        <v>276</v>
      </c>
      <c r="L865" s="25" t="s">
        <v>2480</v>
      </c>
      <c r="M865" s="25" t="s">
        <v>6655</v>
      </c>
      <c r="N865" s="25" t="s">
        <v>1905</v>
      </c>
      <c r="O865" s="25">
        <v>10447027599</v>
      </c>
      <c r="P865" s="25" t="s">
        <v>6656</v>
      </c>
      <c r="Q865" s="28" t="s">
        <v>0</v>
      </c>
      <c r="R865" s="29" t="s">
        <v>2152</v>
      </c>
      <c r="S865" s="27" t="s">
        <v>2481</v>
      </c>
      <c r="T865" s="27" t="s">
        <v>2482</v>
      </c>
      <c r="U865" s="28" t="s">
        <v>306</v>
      </c>
      <c r="V865" s="26" t="s">
        <v>276</v>
      </c>
      <c r="W865" s="26" t="s">
        <v>654</v>
      </c>
      <c r="X865" s="26" t="s">
        <v>411</v>
      </c>
      <c r="Y865" s="37" t="s">
        <v>200</v>
      </c>
      <c r="Z865" s="37" t="s">
        <v>586</v>
      </c>
      <c r="AA865" s="37" t="s">
        <v>585</v>
      </c>
      <c r="AB865" s="30">
        <v>5400</v>
      </c>
      <c r="AC865" s="30">
        <v>5400</v>
      </c>
      <c r="AD865" s="31">
        <v>0</v>
      </c>
      <c r="AE865" s="30">
        <v>5400</v>
      </c>
      <c r="AF865" s="30">
        <v>5400</v>
      </c>
      <c r="AG865" s="32">
        <v>0</v>
      </c>
      <c r="AH865" s="30">
        <v>5400</v>
      </c>
      <c r="AI865" s="10" t="s">
        <v>573</v>
      </c>
      <c r="AJ865" s="30">
        <v>0</v>
      </c>
      <c r="AK865" s="30">
        <v>0</v>
      </c>
      <c r="AL865" s="30">
        <v>5400</v>
      </c>
      <c r="AM865" s="30">
        <v>0</v>
      </c>
      <c r="AN865" s="30">
        <v>0</v>
      </c>
      <c r="AO865" s="30">
        <v>0</v>
      </c>
      <c r="AP865" s="30">
        <v>0</v>
      </c>
      <c r="AQ865" s="30">
        <v>0</v>
      </c>
      <c r="AR865" s="30">
        <v>0</v>
      </c>
      <c r="AS865" s="30">
        <v>0</v>
      </c>
      <c r="AT865" s="30">
        <v>0</v>
      </c>
      <c r="AU865" s="121">
        <v>0</v>
      </c>
      <c r="AV865" s="129" t="s">
        <v>784</v>
      </c>
      <c r="AW865" s="129" t="s">
        <v>796</v>
      </c>
      <c r="AX865" s="129" t="s">
        <v>2160</v>
      </c>
    </row>
    <row r="866" spans="1:50" ht="24" x14ac:dyDescent="0.25">
      <c r="A866" s="120">
        <v>46070</v>
      </c>
      <c r="B866" s="28" t="s">
        <v>565</v>
      </c>
      <c r="C866" s="25" t="s">
        <v>427</v>
      </c>
      <c r="D866" s="25" t="s">
        <v>459</v>
      </c>
      <c r="E866" s="25" t="s">
        <v>423</v>
      </c>
      <c r="F866" s="29" t="s">
        <v>287</v>
      </c>
      <c r="G866" s="29" t="s">
        <v>20</v>
      </c>
      <c r="H866" s="29" t="s">
        <v>422</v>
      </c>
      <c r="I866" s="29" t="s">
        <v>579</v>
      </c>
      <c r="J866" s="29" t="s">
        <v>868</v>
      </c>
      <c r="K866" s="25" t="s">
        <v>258</v>
      </c>
      <c r="L866" s="25" t="s">
        <v>2483</v>
      </c>
      <c r="M866" s="25" t="s">
        <v>6657</v>
      </c>
      <c r="N866" s="25" t="s">
        <v>1905</v>
      </c>
      <c r="O866" s="25">
        <v>10704229467</v>
      </c>
      <c r="P866" s="25" t="s">
        <v>6658</v>
      </c>
      <c r="Q866" s="28" t="s">
        <v>0</v>
      </c>
      <c r="R866" s="29" t="s">
        <v>2484</v>
      </c>
      <c r="S866" s="27" t="s">
        <v>2485</v>
      </c>
      <c r="T866" s="27" t="s">
        <v>2486</v>
      </c>
      <c r="U866" s="28" t="s">
        <v>301</v>
      </c>
      <c r="V866" s="26" t="s">
        <v>258</v>
      </c>
      <c r="W866" s="26" t="s">
        <v>645</v>
      </c>
      <c r="X866" s="26" t="s">
        <v>411</v>
      </c>
      <c r="Y866" s="37" t="s">
        <v>200</v>
      </c>
      <c r="Z866" s="37" t="s">
        <v>586</v>
      </c>
      <c r="AA866" s="37" t="s">
        <v>585</v>
      </c>
      <c r="AB866" s="30">
        <v>5243</v>
      </c>
      <c r="AC866" s="30">
        <v>5243</v>
      </c>
      <c r="AD866" s="31">
        <v>0</v>
      </c>
      <c r="AE866" s="30">
        <v>5243</v>
      </c>
      <c r="AF866" s="30">
        <v>5243</v>
      </c>
      <c r="AG866" s="32">
        <v>0</v>
      </c>
      <c r="AH866" s="30">
        <v>5243</v>
      </c>
      <c r="AI866" s="10" t="s">
        <v>573</v>
      </c>
      <c r="AJ866" s="30">
        <v>0</v>
      </c>
      <c r="AK866" s="30">
        <v>0</v>
      </c>
      <c r="AL866" s="30">
        <v>5243</v>
      </c>
      <c r="AM866" s="30">
        <v>0</v>
      </c>
      <c r="AN866" s="30">
        <v>0</v>
      </c>
      <c r="AO866" s="30">
        <v>0</v>
      </c>
      <c r="AP866" s="30">
        <v>0</v>
      </c>
      <c r="AQ866" s="30">
        <v>0</v>
      </c>
      <c r="AR866" s="30">
        <v>0</v>
      </c>
      <c r="AS866" s="30">
        <v>0</v>
      </c>
      <c r="AT866" s="30">
        <v>0</v>
      </c>
      <c r="AU866" s="121">
        <v>0</v>
      </c>
      <c r="AV866" s="129" t="s">
        <v>784</v>
      </c>
      <c r="AW866" s="129" t="s">
        <v>796</v>
      </c>
      <c r="AX866" s="129" t="s">
        <v>2160</v>
      </c>
    </row>
    <row r="867" spans="1:50" ht="24" x14ac:dyDescent="0.25">
      <c r="A867" s="120">
        <v>46070</v>
      </c>
      <c r="B867" s="28" t="s">
        <v>565</v>
      </c>
      <c r="C867" s="25" t="s">
        <v>427</v>
      </c>
      <c r="D867" s="25" t="s">
        <v>459</v>
      </c>
      <c r="E867" s="25" t="s">
        <v>423</v>
      </c>
      <c r="F867" s="29" t="s">
        <v>287</v>
      </c>
      <c r="G867" s="29" t="s">
        <v>20</v>
      </c>
      <c r="H867" s="29" t="s">
        <v>422</v>
      </c>
      <c r="I867" s="29" t="s">
        <v>579</v>
      </c>
      <c r="J867" s="29" t="s">
        <v>868</v>
      </c>
      <c r="K867" s="25" t="s">
        <v>276</v>
      </c>
      <c r="L867" s="25" t="s">
        <v>2487</v>
      </c>
      <c r="M867" s="25" t="s">
        <v>6659</v>
      </c>
      <c r="N867" s="25" t="s">
        <v>1905</v>
      </c>
      <c r="O867" s="25">
        <v>10446695814</v>
      </c>
      <c r="P867" s="25" t="s">
        <v>6660</v>
      </c>
      <c r="Q867" s="28" t="s">
        <v>0</v>
      </c>
      <c r="R867" s="29" t="s">
        <v>2488</v>
      </c>
      <c r="S867" s="27" t="s">
        <v>2489</v>
      </c>
      <c r="T867" s="27" t="s">
        <v>2490</v>
      </c>
      <c r="U867" s="28" t="s">
        <v>306</v>
      </c>
      <c r="V867" s="26" t="s">
        <v>276</v>
      </c>
      <c r="W867" s="26" t="s">
        <v>654</v>
      </c>
      <c r="X867" s="26" t="s">
        <v>411</v>
      </c>
      <c r="Y867" s="37" t="s">
        <v>200</v>
      </c>
      <c r="Z867" s="37" t="s">
        <v>586</v>
      </c>
      <c r="AA867" s="37" t="s">
        <v>585</v>
      </c>
      <c r="AB867" s="30">
        <v>5400</v>
      </c>
      <c r="AC867" s="30">
        <v>5400</v>
      </c>
      <c r="AD867" s="31">
        <v>0</v>
      </c>
      <c r="AE867" s="30">
        <v>5400</v>
      </c>
      <c r="AF867" s="30">
        <v>5400</v>
      </c>
      <c r="AG867" s="32">
        <v>0</v>
      </c>
      <c r="AH867" s="30">
        <v>5400</v>
      </c>
      <c r="AI867" s="10" t="s">
        <v>573</v>
      </c>
      <c r="AJ867" s="30">
        <v>0</v>
      </c>
      <c r="AK867" s="30">
        <v>0</v>
      </c>
      <c r="AL867" s="30">
        <v>5400</v>
      </c>
      <c r="AM867" s="30">
        <v>0</v>
      </c>
      <c r="AN867" s="30">
        <v>0</v>
      </c>
      <c r="AO867" s="30">
        <v>0</v>
      </c>
      <c r="AP867" s="30">
        <v>0</v>
      </c>
      <c r="AQ867" s="30">
        <v>0</v>
      </c>
      <c r="AR867" s="30">
        <v>0</v>
      </c>
      <c r="AS867" s="30">
        <v>0</v>
      </c>
      <c r="AT867" s="30">
        <v>0</v>
      </c>
      <c r="AU867" s="121">
        <v>0</v>
      </c>
      <c r="AV867" s="129" t="s">
        <v>784</v>
      </c>
      <c r="AW867" s="129" t="s">
        <v>796</v>
      </c>
      <c r="AX867" s="129" t="s">
        <v>2160</v>
      </c>
    </row>
    <row r="868" spans="1:50" ht="24" x14ac:dyDescent="0.25">
      <c r="A868" s="120">
        <v>46070</v>
      </c>
      <c r="B868" s="28" t="s">
        <v>565</v>
      </c>
      <c r="C868" s="25" t="s">
        <v>427</v>
      </c>
      <c r="D868" s="25" t="s">
        <v>459</v>
      </c>
      <c r="E868" s="25" t="s">
        <v>423</v>
      </c>
      <c r="F868" s="29" t="s">
        <v>287</v>
      </c>
      <c r="G868" s="29" t="s">
        <v>20</v>
      </c>
      <c r="H868" s="29" t="s">
        <v>422</v>
      </c>
      <c r="I868" s="29" t="s">
        <v>579</v>
      </c>
      <c r="J868" s="29" t="s">
        <v>868</v>
      </c>
      <c r="K868" s="25" t="s">
        <v>262</v>
      </c>
      <c r="L868" s="25" t="s">
        <v>2491</v>
      </c>
      <c r="M868" s="25" t="s">
        <v>6661</v>
      </c>
      <c r="N868" s="25" t="s">
        <v>1905</v>
      </c>
      <c r="O868" s="25">
        <v>10700027096</v>
      </c>
      <c r="P868" s="25" t="s">
        <v>6662</v>
      </c>
      <c r="Q868" s="28" t="s">
        <v>0</v>
      </c>
      <c r="R868" s="29" t="s">
        <v>2492</v>
      </c>
      <c r="S868" s="27" t="s">
        <v>2493</v>
      </c>
      <c r="T868" s="27" t="s">
        <v>2494</v>
      </c>
      <c r="U868" s="28" t="s">
        <v>339</v>
      </c>
      <c r="V868" s="26" t="s">
        <v>262</v>
      </c>
      <c r="W868" s="26" t="s">
        <v>694</v>
      </c>
      <c r="X868" s="26" t="s">
        <v>411</v>
      </c>
      <c r="Y868" s="37" t="s">
        <v>200</v>
      </c>
      <c r="Z868" s="37" t="s">
        <v>586</v>
      </c>
      <c r="AA868" s="37" t="s">
        <v>585</v>
      </c>
      <c r="AB868" s="30">
        <v>6300</v>
      </c>
      <c r="AC868" s="30">
        <v>6300</v>
      </c>
      <c r="AD868" s="31">
        <v>0</v>
      </c>
      <c r="AE868" s="30">
        <v>6300</v>
      </c>
      <c r="AF868" s="30">
        <v>6300</v>
      </c>
      <c r="AG868" s="32">
        <v>0</v>
      </c>
      <c r="AH868" s="30">
        <v>6300</v>
      </c>
      <c r="AI868" s="10" t="s">
        <v>573</v>
      </c>
      <c r="AJ868" s="30">
        <v>0</v>
      </c>
      <c r="AK868" s="30">
        <v>0</v>
      </c>
      <c r="AL868" s="30">
        <v>6300</v>
      </c>
      <c r="AM868" s="30">
        <v>0</v>
      </c>
      <c r="AN868" s="30">
        <v>0</v>
      </c>
      <c r="AO868" s="30">
        <v>0</v>
      </c>
      <c r="AP868" s="30">
        <v>0</v>
      </c>
      <c r="AQ868" s="30">
        <v>0</v>
      </c>
      <c r="AR868" s="30">
        <v>0</v>
      </c>
      <c r="AS868" s="30">
        <v>0</v>
      </c>
      <c r="AT868" s="30">
        <v>0</v>
      </c>
      <c r="AU868" s="121">
        <v>0</v>
      </c>
      <c r="AV868" s="129" t="s">
        <v>784</v>
      </c>
      <c r="AW868" s="129" t="s">
        <v>796</v>
      </c>
      <c r="AX868" s="129" t="s">
        <v>2160</v>
      </c>
    </row>
    <row r="869" spans="1:50" ht="24" x14ac:dyDescent="0.25">
      <c r="A869" s="120">
        <v>46070</v>
      </c>
      <c r="B869" s="28" t="s">
        <v>565</v>
      </c>
      <c r="C869" s="25" t="s">
        <v>427</v>
      </c>
      <c r="D869" s="25" t="s">
        <v>459</v>
      </c>
      <c r="E869" s="25" t="s">
        <v>423</v>
      </c>
      <c r="F869" s="29" t="s">
        <v>287</v>
      </c>
      <c r="G869" s="29" t="s">
        <v>20</v>
      </c>
      <c r="H869" s="29" t="s">
        <v>422</v>
      </c>
      <c r="I869" s="29" t="s">
        <v>579</v>
      </c>
      <c r="J869" s="29" t="s">
        <v>868</v>
      </c>
      <c r="K869" s="25" t="s">
        <v>262</v>
      </c>
      <c r="L869" s="25" t="s">
        <v>2495</v>
      </c>
      <c r="M869" s="25" t="s">
        <v>6663</v>
      </c>
      <c r="N869" s="25" t="s">
        <v>1905</v>
      </c>
      <c r="O869" s="25">
        <v>10733238343</v>
      </c>
      <c r="P869" s="25" t="s">
        <v>6664</v>
      </c>
      <c r="Q869" s="28" t="s">
        <v>0</v>
      </c>
      <c r="R869" s="29" t="s">
        <v>2229</v>
      </c>
      <c r="S869" s="27" t="s">
        <v>2496</v>
      </c>
      <c r="T869" s="27" t="s">
        <v>2497</v>
      </c>
      <c r="U869" s="28" t="s">
        <v>339</v>
      </c>
      <c r="V869" s="26" t="s">
        <v>262</v>
      </c>
      <c r="W869" s="26" t="s">
        <v>694</v>
      </c>
      <c r="X869" s="26" t="s">
        <v>411</v>
      </c>
      <c r="Y869" s="37" t="s">
        <v>200</v>
      </c>
      <c r="Z869" s="37" t="s">
        <v>586</v>
      </c>
      <c r="AA869" s="37" t="s">
        <v>585</v>
      </c>
      <c r="AB869" s="30">
        <v>6300</v>
      </c>
      <c r="AC869" s="30">
        <v>6300</v>
      </c>
      <c r="AD869" s="31">
        <v>0</v>
      </c>
      <c r="AE869" s="30">
        <v>6300</v>
      </c>
      <c r="AF869" s="30">
        <v>6300</v>
      </c>
      <c r="AG869" s="32">
        <v>0</v>
      </c>
      <c r="AH869" s="30">
        <v>6300</v>
      </c>
      <c r="AI869" s="10" t="s">
        <v>573</v>
      </c>
      <c r="AJ869" s="30">
        <v>0</v>
      </c>
      <c r="AK869" s="30">
        <v>0</v>
      </c>
      <c r="AL869" s="30">
        <v>6300</v>
      </c>
      <c r="AM869" s="30">
        <v>0</v>
      </c>
      <c r="AN869" s="30">
        <v>0</v>
      </c>
      <c r="AO869" s="30">
        <v>0</v>
      </c>
      <c r="AP869" s="30">
        <v>0</v>
      </c>
      <c r="AQ869" s="30">
        <v>0</v>
      </c>
      <c r="AR869" s="30">
        <v>0</v>
      </c>
      <c r="AS869" s="30">
        <v>0</v>
      </c>
      <c r="AT869" s="30">
        <v>0</v>
      </c>
      <c r="AU869" s="121">
        <v>0</v>
      </c>
      <c r="AV869" s="129" t="s">
        <v>784</v>
      </c>
      <c r="AW869" s="129" t="s">
        <v>796</v>
      </c>
      <c r="AX869" s="129" t="s">
        <v>2160</v>
      </c>
    </row>
    <row r="870" spans="1:50" ht="24" x14ac:dyDescent="0.25">
      <c r="A870" s="120">
        <v>46070</v>
      </c>
      <c r="B870" s="28" t="s">
        <v>565</v>
      </c>
      <c r="C870" s="25" t="s">
        <v>427</v>
      </c>
      <c r="D870" s="25" t="s">
        <v>459</v>
      </c>
      <c r="E870" s="25" t="s">
        <v>423</v>
      </c>
      <c r="F870" s="29" t="s">
        <v>287</v>
      </c>
      <c r="G870" s="29" t="s">
        <v>20</v>
      </c>
      <c r="H870" s="29" t="s">
        <v>422</v>
      </c>
      <c r="I870" s="29" t="s">
        <v>579</v>
      </c>
      <c r="J870" s="29" t="s">
        <v>868</v>
      </c>
      <c r="K870" s="25" t="s">
        <v>258</v>
      </c>
      <c r="L870" s="25" t="s">
        <v>2498</v>
      </c>
      <c r="M870" s="25" t="s">
        <v>6665</v>
      </c>
      <c r="N870" s="25" t="s">
        <v>1905</v>
      </c>
      <c r="O870" s="25">
        <v>10465463592</v>
      </c>
      <c r="P870" s="25" t="s">
        <v>6666</v>
      </c>
      <c r="Q870" s="28" t="s">
        <v>0</v>
      </c>
      <c r="R870" s="29" t="s">
        <v>2192</v>
      </c>
      <c r="S870" s="27" t="s">
        <v>2499</v>
      </c>
      <c r="T870" s="27" t="s">
        <v>2500</v>
      </c>
      <c r="U870" s="28" t="s">
        <v>301</v>
      </c>
      <c r="V870" s="26" t="s">
        <v>258</v>
      </c>
      <c r="W870" s="26" t="s">
        <v>645</v>
      </c>
      <c r="X870" s="26" t="s">
        <v>411</v>
      </c>
      <c r="Y870" s="37" t="s">
        <v>200</v>
      </c>
      <c r="Z870" s="37" t="s">
        <v>586</v>
      </c>
      <c r="AA870" s="37" t="s">
        <v>585</v>
      </c>
      <c r="AB870" s="30">
        <v>5250</v>
      </c>
      <c r="AC870" s="30">
        <v>5250</v>
      </c>
      <c r="AD870" s="31">
        <v>0</v>
      </c>
      <c r="AE870" s="30">
        <v>5250</v>
      </c>
      <c r="AF870" s="30">
        <v>5250</v>
      </c>
      <c r="AG870" s="32">
        <v>0</v>
      </c>
      <c r="AH870" s="30">
        <v>5250</v>
      </c>
      <c r="AI870" s="10" t="s">
        <v>573</v>
      </c>
      <c r="AJ870" s="30">
        <v>0</v>
      </c>
      <c r="AK870" s="30">
        <v>0</v>
      </c>
      <c r="AL870" s="30">
        <v>5250</v>
      </c>
      <c r="AM870" s="30">
        <v>0</v>
      </c>
      <c r="AN870" s="30">
        <v>0</v>
      </c>
      <c r="AO870" s="30">
        <v>0</v>
      </c>
      <c r="AP870" s="30">
        <v>0</v>
      </c>
      <c r="AQ870" s="30">
        <v>0</v>
      </c>
      <c r="AR870" s="30">
        <v>0</v>
      </c>
      <c r="AS870" s="30">
        <v>0</v>
      </c>
      <c r="AT870" s="30">
        <v>0</v>
      </c>
      <c r="AU870" s="121">
        <v>0</v>
      </c>
      <c r="AV870" s="129" t="s">
        <v>784</v>
      </c>
      <c r="AW870" s="129" t="s">
        <v>796</v>
      </c>
      <c r="AX870" s="129" t="s">
        <v>2160</v>
      </c>
    </row>
    <row r="871" spans="1:50" ht="24" x14ac:dyDescent="0.25">
      <c r="A871" s="120">
        <v>46070</v>
      </c>
      <c r="B871" s="28" t="s">
        <v>565</v>
      </c>
      <c r="C871" s="25" t="s">
        <v>427</v>
      </c>
      <c r="D871" s="25" t="s">
        <v>459</v>
      </c>
      <c r="E871" s="25" t="s">
        <v>423</v>
      </c>
      <c r="F871" s="29" t="s">
        <v>287</v>
      </c>
      <c r="G871" s="29" t="s">
        <v>20</v>
      </c>
      <c r="H871" s="29" t="s">
        <v>422</v>
      </c>
      <c r="I871" s="29" t="s">
        <v>579</v>
      </c>
      <c r="J871" s="29" t="s">
        <v>868</v>
      </c>
      <c r="K871" s="25" t="s">
        <v>443</v>
      </c>
      <c r="L871" s="25" t="s">
        <v>2501</v>
      </c>
      <c r="M871" s="25" t="s">
        <v>6667</v>
      </c>
      <c r="N871" s="25" t="s">
        <v>1905</v>
      </c>
      <c r="O871" s="25">
        <v>10028174522</v>
      </c>
      <c r="P871" s="25" t="s">
        <v>6668</v>
      </c>
      <c r="Q871" s="28" t="s">
        <v>0</v>
      </c>
      <c r="R871" s="29" t="s">
        <v>2202</v>
      </c>
      <c r="S871" s="27" t="s">
        <v>2502</v>
      </c>
      <c r="T871" s="27" t="s">
        <v>2503</v>
      </c>
      <c r="U871" s="28" t="s">
        <v>307</v>
      </c>
      <c r="V871" s="26" t="s">
        <v>443</v>
      </c>
      <c r="W871" s="26" t="s">
        <v>655</v>
      </c>
      <c r="X871" s="26" t="s">
        <v>411</v>
      </c>
      <c r="Y871" s="37" t="s">
        <v>200</v>
      </c>
      <c r="Z871" s="37" t="s">
        <v>586</v>
      </c>
      <c r="AA871" s="37" t="s">
        <v>585</v>
      </c>
      <c r="AB871" s="30">
        <v>6190</v>
      </c>
      <c r="AC871" s="30">
        <v>6190</v>
      </c>
      <c r="AD871" s="31">
        <v>0</v>
      </c>
      <c r="AE871" s="30">
        <v>6190</v>
      </c>
      <c r="AF871" s="30">
        <v>6190</v>
      </c>
      <c r="AG871" s="32">
        <v>0</v>
      </c>
      <c r="AH871" s="30">
        <v>6190</v>
      </c>
      <c r="AI871" s="10" t="s">
        <v>573</v>
      </c>
      <c r="AJ871" s="30">
        <v>0</v>
      </c>
      <c r="AK871" s="30">
        <v>0</v>
      </c>
      <c r="AL871" s="30">
        <v>6190</v>
      </c>
      <c r="AM871" s="30">
        <v>0</v>
      </c>
      <c r="AN871" s="30">
        <v>0</v>
      </c>
      <c r="AO871" s="30">
        <v>0</v>
      </c>
      <c r="AP871" s="30">
        <v>0</v>
      </c>
      <c r="AQ871" s="30">
        <v>0</v>
      </c>
      <c r="AR871" s="30">
        <v>0</v>
      </c>
      <c r="AS871" s="30">
        <v>0</v>
      </c>
      <c r="AT871" s="30">
        <v>0</v>
      </c>
      <c r="AU871" s="121">
        <v>0</v>
      </c>
      <c r="AV871" s="129" t="s">
        <v>784</v>
      </c>
      <c r="AW871" s="129" t="s">
        <v>796</v>
      </c>
      <c r="AX871" s="129" t="s">
        <v>2160</v>
      </c>
    </row>
    <row r="872" spans="1:50" ht="24" x14ac:dyDescent="0.25">
      <c r="A872" s="120">
        <v>46070</v>
      </c>
      <c r="B872" s="28" t="s">
        <v>565</v>
      </c>
      <c r="C872" s="25" t="s">
        <v>427</v>
      </c>
      <c r="D872" s="25" t="s">
        <v>459</v>
      </c>
      <c r="E872" s="25" t="s">
        <v>423</v>
      </c>
      <c r="F872" s="29" t="s">
        <v>287</v>
      </c>
      <c r="G872" s="29" t="s">
        <v>20</v>
      </c>
      <c r="H872" s="29" t="s">
        <v>422</v>
      </c>
      <c r="I872" s="29" t="s">
        <v>579</v>
      </c>
      <c r="J872" s="29" t="s">
        <v>868</v>
      </c>
      <c r="K872" s="25" t="s">
        <v>443</v>
      </c>
      <c r="L872" s="25" t="s">
        <v>2504</v>
      </c>
      <c r="M872" s="25" t="s">
        <v>6669</v>
      </c>
      <c r="N872" s="25" t="s">
        <v>1905</v>
      </c>
      <c r="O872" s="25">
        <v>10455926209</v>
      </c>
      <c r="P872" s="25" t="s">
        <v>6670</v>
      </c>
      <c r="Q872" s="28" t="s">
        <v>0</v>
      </c>
      <c r="R872" s="29" t="s">
        <v>2198</v>
      </c>
      <c r="S872" s="27" t="s">
        <v>2505</v>
      </c>
      <c r="T872" s="27" t="s">
        <v>2506</v>
      </c>
      <c r="U872" s="28" t="s">
        <v>307</v>
      </c>
      <c r="V872" s="26" t="s">
        <v>443</v>
      </c>
      <c r="W872" s="26" t="s">
        <v>655</v>
      </c>
      <c r="X872" s="26" t="s">
        <v>411</v>
      </c>
      <c r="Y872" s="37" t="s">
        <v>200</v>
      </c>
      <c r="Z872" s="37" t="s">
        <v>586</v>
      </c>
      <c r="AA872" s="37" t="s">
        <v>585</v>
      </c>
      <c r="AB872" s="30">
        <v>5300</v>
      </c>
      <c r="AC872" s="30">
        <v>5300</v>
      </c>
      <c r="AD872" s="31">
        <v>0</v>
      </c>
      <c r="AE872" s="30">
        <v>5300</v>
      </c>
      <c r="AF872" s="30">
        <v>5300</v>
      </c>
      <c r="AG872" s="32">
        <v>0</v>
      </c>
      <c r="AH872" s="30">
        <v>5300</v>
      </c>
      <c r="AI872" s="10" t="s">
        <v>573</v>
      </c>
      <c r="AJ872" s="30">
        <v>0</v>
      </c>
      <c r="AK872" s="30">
        <v>0</v>
      </c>
      <c r="AL872" s="30">
        <v>5300</v>
      </c>
      <c r="AM872" s="30">
        <v>0</v>
      </c>
      <c r="AN872" s="30">
        <v>0</v>
      </c>
      <c r="AO872" s="30">
        <v>0</v>
      </c>
      <c r="AP872" s="30">
        <v>0</v>
      </c>
      <c r="AQ872" s="30">
        <v>0</v>
      </c>
      <c r="AR872" s="30">
        <v>0</v>
      </c>
      <c r="AS872" s="30">
        <v>0</v>
      </c>
      <c r="AT872" s="30">
        <v>0</v>
      </c>
      <c r="AU872" s="121">
        <v>0</v>
      </c>
      <c r="AV872" s="129" t="s">
        <v>784</v>
      </c>
      <c r="AW872" s="129" t="s">
        <v>796</v>
      </c>
      <c r="AX872" s="129" t="s">
        <v>2160</v>
      </c>
    </row>
    <row r="873" spans="1:50" ht="24" x14ac:dyDescent="0.25">
      <c r="A873" s="120">
        <v>46070</v>
      </c>
      <c r="B873" s="28" t="s">
        <v>565</v>
      </c>
      <c r="C873" s="25" t="s">
        <v>427</v>
      </c>
      <c r="D873" s="25" t="s">
        <v>459</v>
      </c>
      <c r="E873" s="25" t="s">
        <v>423</v>
      </c>
      <c r="F873" s="29" t="s">
        <v>287</v>
      </c>
      <c r="G873" s="29" t="s">
        <v>20</v>
      </c>
      <c r="H873" s="29" t="s">
        <v>422</v>
      </c>
      <c r="I873" s="29" t="s">
        <v>579</v>
      </c>
      <c r="J873" s="29" t="s">
        <v>868</v>
      </c>
      <c r="K873" s="25" t="s">
        <v>443</v>
      </c>
      <c r="L873" s="25" t="s">
        <v>2507</v>
      </c>
      <c r="M873" s="25" t="s">
        <v>6671</v>
      </c>
      <c r="N873" s="25" t="s">
        <v>1905</v>
      </c>
      <c r="O873" s="25">
        <v>10751453456</v>
      </c>
      <c r="P873" s="25" t="s">
        <v>6672</v>
      </c>
      <c r="Q873" s="28" t="s">
        <v>0</v>
      </c>
      <c r="R873" s="29" t="s">
        <v>2266</v>
      </c>
      <c r="S873" s="27" t="s">
        <v>2508</v>
      </c>
      <c r="T873" s="27" t="s">
        <v>2509</v>
      </c>
      <c r="U873" s="28" t="s">
        <v>307</v>
      </c>
      <c r="V873" s="26" t="s">
        <v>443</v>
      </c>
      <c r="W873" s="26" t="s">
        <v>655</v>
      </c>
      <c r="X873" s="26" t="s">
        <v>411</v>
      </c>
      <c r="Y873" s="37" t="s">
        <v>200</v>
      </c>
      <c r="Z873" s="37" t="s">
        <v>586</v>
      </c>
      <c r="AA873" s="37" t="s">
        <v>585</v>
      </c>
      <c r="AB873" s="30">
        <v>5033</v>
      </c>
      <c r="AC873" s="30">
        <v>5033</v>
      </c>
      <c r="AD873" s="31">
        <v>0</v>
      </c>
      <c r="AE873" s="30">
        <v>5033</v>
      </c>
      <c r="AF873" s="30">
        <v>5033</v>
      </c>
      <c r="AG873" s="32">
        <v>0</v>
      </c>
      <c r="AH873" s="30">
        <v>5033</v>
      </c>
      <c r="AI873" s="10" t="s">
        <v>573</v>
      </c>
      <c r="AJ873" s="30">
        <v>0</v>
      </c>
      <c r="AK873" s="30">
        <v>0</v>
      </c>
      <c r="AL873" s="30">
        <v>5033</v>
      </c>
      <c r="AM873" s="30">
        <v>0</v>
      </c>
      <c r="AN873" s="30">
        <v>0</v>
      </c>
      <c r="AO873" s="30">
        <v>0</v>
      </c>
      <c r="AP873" s="30">
        <v>0</v>
      </c>
      <c r="AQ873" s="30">
        <v>0</v>
      </c>
      <c r="AR873" s="30">
        <v>0</v>
      </c>
      <c r="AS873" s="30">
        <v>0</v>
      </c>
      <c r="AT873" s="30">
        <v>0</v>
      </c>
      <c r="AU873" s="121">
        <v>0</v>
      </c>
      <c r="AV873" s="129" t="s">
        <v>784</v>
      </c>
      <c r="AW873" s="129" t="s">
        <v>796</v>
      </c>
      <c r="AX873" s="129" t="s">
        <v>2160</v>
      </c>
    </row>
    <row r="874" spans="1:50" ht="24" x14ac:dyDescent="0.25">
      <c r="A874" s="120">
        <v>46070</v>
      </c>
      <c r="B874" s="28" t="s">
        <v>565</v>
      </c>
      <c r="C874" s="25" t="s">
        <v>427</v>
      </c>
      <c r="D874" s="25" t="s">
        <v>459</v>
      </c>
      <c r="E874" s="25" t="s">
        <v>423</v>
      </c>
      <c r="F874" s="29" t="s">
        <v>287</v>
      </c>
      <c r="G874" s="29" t="s">
        <v>20</v>
      </c>
      <c r="H874" s="29" t="s">
        <v>422</v>
      </c>
      <c r="I874" s="29" t="s">
        <v>579</v>
      </c>
      <c r="J874" s="29" t="s">
        <v>868</v>
      </c>
      <c r="K874" s="25" t="s">
        <v>443</v>
      </c>
      <c r="L874" s="25" t="s">
        <v>2510</v>
      </c>
      <c r="M874" s="25" t="s">
        <v>6673</v>
      </c>
      <c r="N874" s="25" t="s">
        <v>1905</v>
      </c>
      <c r="O874" s="25">
        <v>10455959671</v>
      </c>
      <c r="P874" s="25" t="s">
        <v>6674</v>
      </c>
      <c r="Q874" s="28" t="s">
        <v>0</v>
      </c>
      <c r="R874" s="29" t="s">
        <v>2195</v>
      </c>
      <c r="S874" s="27" t="s">
        <v>2511</v>
      </c>
      <c r="T874" s="27" t="s">
        <v>2512</v>
      </c>
      <c r="U874" s="28" t="s">
        <v>307</v>
      </c>
      <c r="V874" s="26" t="s">
        <v>443</v>
      </c>
      <c r="W874" s="26" t="s">
        <v>655</v>
      </c>
      <c r="X874" s="26" t="s">
        <v>411</v>
      </c>
      <c r="Y874" s="37" t="s">
        <v>200</v>
      </c>
      <c r="Z874" s="37" t="s">
        <v>586</v>
      </c>
      <c r="AA874" s="37" t="s">
        <v>585</v>
      </c>
      <c r="AB874" s="30">
        <v>5565</v>
      </c>
      <c r="AC874" s="30">
        <v>5565</v>
      </c>
      <c r="AD874" s="31">
        <v>0</v>
      </c>
      <c r="AE874" s="30">
        <v>5565</v>
      </c>
      <c r="AF874" s="30">
        <v>5565</v>
      </c>
      <c r="AG874" s="32">
        <v>0</v>
      </c>
      <c r="AH874" s="30">
        <v>5565</v>
      </c>
      <c r="AI874" s="10" t="s">
        <v>573</v>
      </c>
      <c r="AJ874" s="30">
        <v>0</v>
      </c>
      <c r="AK874" s="30">
        <v>0</v>
      </c>
      <c r="AL874" s="30">
        <v>5565</v>
      </c>
      <c r="AM874" s="30">
        <v>0</v>
      </c>
      <c r="AN874" s="30">
        <v>0</v>
      </c>
      <c r="AO874" s="30">
        <v>0</v>
      </c>
      <c r="AP874" s="30">
        <v>0</v>
      </c>
      <c r="AQ874" s="30">
        <v>0</v>
      </c>
      <c r="AR874" s="30">
        <v>0</v>
      </c>
      <c r="AS874" s="30">
        <v>0</v>
      </c>
      <c r="AT874" s="30">
        <v>0</v>
      </c>
      <c r="AU874" s="121">
        <v>0</v>
      </c>
      <c r="AV874" s="129" t="s">
        <v>784</v>
      </c>
      <c r="AW874" s="129" t="s">
        <v>796</v>
      </c>
      <c r="AX874" s="129" t="s">
        <v>2160</v>
      </c>
    </row>
    <row r="875" spans="1:50" ht="24" x14ac:dyDescent="0.25">
      <c r="A875" s="120">
        <v>46070</v>
      </c>
      <c r="B875" s="28" t="s">
        <v>565</v>
      </c>
      <c r="C875" s="25" t="s">
        <v>427</v>
      </c>
      <c r="D875" s="25" t="s">
        <v>459</v>
      </c>
      <c r="E875" s="25" t="s">
        <v>423</v>
      </c>
      <c r="F875" s="29" t="s">
        <v>287</v>
      </c>
      <c r="G875" s="29" t="s">
        <v>20</v>
      </c>
      <c r="H875" s="29" t="s">
        <v>422</v>
      </c>
      <c r="I875" s="29" t="s">
        <v>579</v>
      </c>
      <c r="J875" s="29" t="s">
        <v>868</v>
      </c>
      <c r="K875" s="25" t="s">
        <v>443</v>
      </c>
      <c r="L875" s="25" t="s">
        <v>2513</v>
      </c>
      <c r="M875" s="25" t="s">
        <v>6675</v>
      </c>
      <c r="N875" s="25" t="s">
        <v>1905</v>
      </c>
      <c r="O875" s="25">
        <v>10731272480</v>
      </c>
      <c r="P875" s="25" t="s">
        <v>6676</v>
      </c>
      <c r="Q875" s="28" t="s">
        <v>0</v>
      </c>
      <c r="R875" s="29" t="s">
        <v>2205</v>
      </c>
      <c r="S875" s="27" t="s">
        <v>2514</v>
      </c>
      <c r="T875" s="27" t="s">
        <v>2515</v>
      </c>
      <c r="U875" s="28" t="s">
        <v>307</v>
      </c>
      <c r="V875" s="26" t="s">
        <v>443</v>
      </c>
      <c r="W875" s="26" t="s">
        <v>655</v>
      </c>
      <c r="X875" s="26" t="s">
        <v>411</v>
      </c>
      <c r="Y875" s="37" t="s">
        <v>200</v>
      </c>
      <c r="Z875" s="37" t="s">
        <v>586</v>
      </c>
      <c r="AA875" s="37" t="s">
        <v>585</v>
      </c>
      <c r="AB875" s="30">
        <v>3540</v>
      </c>
      <c r="AC875" s="30">
        <v>3540</v>
      </c>
      <c r="AD875" s="31">
        <v>0</v>
      </c>
      <c r="AE875" s="30">
        <v>3540</v>
      </c>
      <c r="AF875" s="30">
        <v>3540</v>
      </c>
      <c r="AG875" s="32">
        <v>0</v>
      </c>
      <c r="AH875" s="30">
        <v>3540</v>
      </c>
      <c r="AI875" s="10" t="s">
        <v>573</v>
      </c>
      <c r="AJ875" s="30">
        <v>0</v>
      </c>
      <c r="AK875" s="30">
        <v>0</v>
      </c>
      <c r="AL875" s="30">
        <v>3540</v>
      </c>
      <c r="AM875" s="30">
        <v>0</v>
      </c>
      <c r="AN875" s="30">
        <v>0</v>
      </c>
      <c r="AO875" s="30">
        <v>0</v>
      </c>
      <c r="AP875" s="30">
        <v>0</v>
      </c>
      <c r="AQ875" s="30">
        <v>0</v>
      </c>
      <c r="AR875" s="30">
        <v>0</v>
      </c>
      <c r="AS875" s="30">
        <v>0</v>
      </c>
      <c r="AT875" s="30">
        <v>0</v>
      </c>
      <c r="AU875" s="121">
        <v>0</v>
      </c>
      <c r="AV875" s="129" t="s">
        <v>784</v>
      </c>
      <c r="AW875" s="129" t="s">
        <v>796</v>
      </c>
      <c r="AX875" s="129" t="s">
        <v>2160</v>
      </c>
    </row>
    <row r="876" spans="1:50" ht="24" x14ac:dyDescent="0.25">
      <c r="A876" s="120">
        <v>46070</v>
      </c>
      <c r="B876" s="28" t="s">
        <v>565</v>
      </c>
      <c r="C876" s="25" t="s">
        <v>427</v>
      </c>
      <c r="D876" s="25" t="s">
        <v>459</v>
      </c>
      <c r="E876" s="25" t="s">
        <v>423</v>
      </c>
      <c r="F876" s="29" t="s">
        <v>287</v>
      </c>
      <c r="G876" s="29" t="s">
        <v>20</v>
      </c>
      <c r="H876" s="29" t="s">
        <v>422</v>
      </c>
      <c r="I876" s="29" t="s">
        <v>579</v>
      </c>
      <c r="J876" s="29" t="s">
        <v>868</v>
      </c>
      <c r="K876" s="25" t="s">
        <v>443</v>
      </c>
      <c r="L876" s="25" t="s">
        <v>2516</v>
      </c>
      <c r="M876" s="25" t="s">
        <v>6677</v>
      </c>
      <c r="N876" s="25" t="s">
        <v>1905</v>
      </c>
      <c r="O876" s="25">
        <v>10478738540</v>
      </c>
      <c r="P876" s="25" t="s">
        <v>6678</v>
      </c>
      <c r="Q876" s="28" t="s">
        <v>0</v>
      </c>
      <c r="R876" s="29" t="s">
        <v>2517</v>
      </c>
      <c r="S876" s="27" t="s">
        <v>2518</v>
      </c>
      <c r="T876" s="27" t="s">
        <v>2519</v>
      </c>
      <c r="U876" s="28" t="s">
        <v>307</v>
      </c>
      <c r="V876" s="26" t="s">
        <v>443</v>
      </c>
      <c r="W876" s="26" t="s">
        <v>655</v>
      </c>
      <c r="X876" s="26" t="s">
        <v>411</v>
      </c>
      <c r="Y876" s="37" t="s">
        <v>200</v>
      </c>
      <c r="Z876" s="37" t="s">
        <v>586</v>
      </c>
      <c r="AA876" s="37" t="s">
        <v>585</v>
      </c>
      <c r="AB876" s="30">
        <v>4770</v>
      </c>
      <c r="AC876" s="30">
        <v>4770</v>
      </c>
      <c r="AD876" s="31">
        <v>0</v>
      </c>
      <c r="AE876" s="30">
        <v>4770</v>
      </c>
      <c r="AF876" s="30">
        <v>4770</v>
      </c>
      <c r="AG876" s="32">
        <v>0</v>
      </c>
      <c r="AH876" s="30">
        <v>4770</v>
      </c>
      <c r="AI876" s="10" t="s">
        <v>573</v>
      </c>
      <c r="AJ876" s="30">
        <v>0</v>
      </c>
      <c r="AK876" s="30">
        <v>0</v>
      </c>
      <c r="AL876" s="30">
        <v>4770</v>
      </c>
      <c r="AM876" s="30">
        <v>0</v>
      </c>
      <c r="AN876" s="30">
        <v>0</v>
      </c>
      <c r="AO876" s="30">
        <v>0</v>
      </c>
      <c r="AP876" s="30">
        <v>0</v>
      </c>
      <c r="AQ876" s="30">
        <v>0</v>
      </c>
      <c r="AR876" s="30">
        <v>0</v>
      </c>
      <c r="AS876" s="30">
        <v>0</v>
      </c>
      <c r="AT876" s="30">
        <v>0</v>
      </c>
      <c r="AU876" s="121">
        <v>0</v>
      </c>
      <c r="AV876" s="129" t="s">
        <v>784</v>
      </c>
      <c r="AW876" s="129" t="s">
        <v>796</v>
      </c>
      <c r="AX876" s="129" t="s">
        <v>2160</v>
      </c>
    </row>
    <row r="877" spans="1:50" ht="24" x14ac:dyDescent="0.25">
      <c r="A877" s="120">
        <v>46070</v>
      </c>
      <c r="B877" s="28" t="s">
        <v>565</v>
      </c>
      <c r="C877" s="25" t="s">
        <v>427</v>
      </c>
      <c r="D877" s="25" t="s">
        <v>459</v>
      </c>
      <c r="E877" s="25" t="s">
        <v>423</v>
      </c>
      <c r="F877" s="29" t="s">
        <v>287</v>
      </c>
      <c r="G877" s="29" t="s">
        <v>20</v>
      </c>
      <c r="H877" s="29" t="s">
        <v>422</v>
      </c>
      <c r="I877" s="29" t="s">
        <v>579</v>
      </c>
      <c r="J877" s="29" t="s">
        <v>868</v>
      </c>
      <c r="K877" s="25" t="s">
        <v>258</v>
      </c>
      <c r="L877" s="25" t="s">
        <v>2520</v>
      </c>
      <c r="M877" s="25" t="s">
        <v>6679</v>
      </c>
      <c r="N877" s="25" t="s">
        <v>1905</v>
      </c>
      <c r="O877" s="25">
        <v>10737430737</v>
      </c>
      <c r="P877" s="25" t="s">
        <v>6680</v>
      </c>
      <c r="Q877" s="28" t="s">
        <v>0</v>
      </c>
      <c r="R877" s="29" t="s">
        <v>2521</v>
      </c>
      <c r="S877" s="27" t="s">
        <v>2522</v>
      </c>
      <c r="T877" s="27" t="s">
        <v>2523</v>
      </c>
      <c r="U877" s="28" t="s">
        <v>301</v>
      </c>
      <c r="V877" s="26" t="s">
        <v>258</v>
      </c>
      <c r="W877" s="26" t="s">
        <v>645</v>
      </c>
      <c r="X877" s="26" t="s">
        <v>411</v>
      </c>
      <c r="Y877" s="37" t="s">
        <v>200</v>
      </c>
      <c r="Z877" s="37" t="s">
        <v>586</v>
      </c>
      <c r="AA877" s="37" t="s">
        <v>585</v>
      </c>
      <c r="AB877" s="30">
        <v>5600</v>
      </c>
      <c r="AC877" s="30">
        <v>5600</v>
      </c>
      <c r="AD877" s="31">
        <v>0</v>
      </c>
      <c r="AE877" s="30">
        <v>5600</v>
      </c>
      <c r="AF877" s="30">
        <v>5600</v>
      </c>
      <c r="AG877" s="32">
        <v>0</v>
      </c>
      <c r="AH877" s="30">
        <v>5600</v>
      </c>
      <c r="AI877" s="10" t="s">
        <v>573</v>
      </c>
      <c r="AJ877" s="30">
        <v>0</v>
      </c>
      <c r="AK877" s="30">
        <v>0</v>
      </c>
      <c r="AL877" s="30">
        <v>5600</v>
      </c>
      <c r="AM877" s="30">
        <v>0</v>
      </c>
      <c r="AN877" s="30">
        <v>0</v>
      </c>
      <c r="AO877" s="30">
        <v>0</v>
      </c>
      <c r="AP877" s="30">
        <v>0</v>
      </c>
      <c r="AQ877" s="30">
        <v>0</v>
      </c>
      <c r="AR877" s="30">
        <v>0</v>
      </c>
      <c r="AS877" s="30">
        <v>0</v>
      </c>
      <c r="AT877" s="30">
        <v>0</v>
      </c>
      <c r="AU877" s="121">
        <v>0</v>
      </c>
      <c r="AV877" s="129" t="s">
        <v>784</v>
      </c>
      <c r="AW877" s="129" t="s">
        <v>796</v>
      </c>
      <c r="AX877" s="129" t="s">
        <v>2160</v>
      </c>
    </row>
    <row r="878" spans="1:50" ht="24" x14ac:dyDescent="0.25">
      <c r="A878" s="120">
        <v>46070</v>
      </c>
      <c r="B878" s="28" t="s">
        <v>565</v>
      </c>
      <c r="C878" s="25" t="s">
        <v>427</v>
      </c>
      <c r="D878" s="25" t="s">
        <v>459</v>
      </c>
      <c r="E878" s="25" t="s">
        <v>423</v>
      </c>
      <c r="F878" s="29" t="s">
        <v>287</v>
      </c>
      <c r="G878" s="29" t="s">
        <v>20</v>
      </c>
      <c r="H878" s="29" t="s">
        <v>422</v>
      </c>
      <c r="I878" s="29" t="s">
        <v>579</v>
      </c>
      <c r="J878" s="29" t="s">
        <v>868</v>
      </c>
      <c r="K878" s="25" t="s">
        <v>262</v>
      </c>
      <c r="L878" s="25" t="s">
        <v>2524</v>
      </c>
      <c r="M878" s="25" t="s">
        <v>6681</v>
      </c>
      <c r="N878" s="25" t="s">
        <v>1905</v>
      </c>
      <c r="O878" s="25">
        <v>10421080416</v>
      </c>
      <c r="P878" s="25" t="s">
        <v>6682</v>
      </c>
      <c r="Q878" s="28" t="s">
        <v>0</v>
      </c>
      <c r="R878" s="29" t="s">
        <v>2525</v>
      </c>
      <c r="S878" s="27" t="s">
        <v>2526</v>
      </c>
      <c r="T878" s="27" t="s">
        <v>2527</v>
      </c>
      <c r="U878" s="28" t="s">
        <v>339</v>
      </c>
      <c r="V878" s="26" t="s">
        <v>262</v>
      </c>
      <c r="W878" s="26" t="s">
        <v>694</v>
      </c>
      <c r="X878" s="26" t="s">
        <v>411</v>
      </c>
      <c r="Y878" s="37" t="s">
        <v>200</v>
      </c>
      <c r="Z878" s="37" t="s">
        <v>586</v>
      </c>
      <c r="AA878" s="37" t="s">
        <v>585</v>
      </c>
      <c r="AB878" s="30">
        <v>6090</v>
      </c>
      <c r="AC878" s="30">
        <v>6090</v>
      </c>
      <c r="AD878" s="31">
        <v>0</v>
      </c>
      <c r="AE878" s="30">
        <v>6090</v>
      </c>
      <c r="AF878" s="30">
        <v>6090</v>
      </c>
      <c r="AG878" s="32">
        <v>0</v>
      </c>
      <c r="AH878" s="30">
        <v>6090</v>
      </c>
      <c r="AI878" s="10" t="s">
        <v>573</v>
      </c>
      <c r="AJ878" s="30">
        <v>0</v>
      </c>
      <c r="AK878" s="30">
        <v>0</v>
      </c>
      <c r="AL878" s="30">
        <v>6090</v>
      </c>
      <c r="AM878" s="30">
        <v>0</v>
      </c>
      <c r="AN878" s="30">
        <v>0</v>
      </c>
      <c r="AO878" s="30">
        <v>0</v>
      </c>
      <c r="AP878" s="30">
        <v>0</v>
      </c>
      <c r="AQ878" s="30">
        <v>0</v>
      </c>
      <c r="AR878" s="30">
        <v>0</v>
      </c>
      <c r="AS878" s="30">
        <v>0</v>
      </c>
      <c r="AT878" s="30">
        <v>0</v>
      </c>
      <c r="AU878" s="121">
        <v>0</v>
      </c>
      <c r="AV878" s="129" t="s">
        <v>784</v>
      </c>
      <c r="AW878" s="129" t="s">
        <v>796</v>
      </c>
      <c r="AX878" s="129" t="s">
        <v>2160</v>
      </c>
    </row>
    <row r="879" spans="1:50" ht="24" x14ac:dyDescent="0.25">
      <c r="A879" s="120">
        <v>46070</v>
      </c>
      <c r="B879" s="28" t="s">
        <v>565</v>
      </c>
      <c r="C879" s="25" t="s">
        <v>427</v>
      </c>
      <c r="D879" s="25" t="s">
        <v>459</v>
      </c>
      <c r="E879" s="25" t="s">
        <v>423</v>
      </c>
      <c r="F879" s="29" t="s">
        <v>287</v>
      </c>
      <c r="G879" s="29" t="s">
        <v>20</v>
      </c>
      <c r="H879" s="29" t="s">
        <v>422</v>
      </c>
      <c r="I879" s="29" t="s">
        <v>579</v>
      </c>
      <c r="J879" s="29" t="s">
        <v>868</v>
      </c>
      <c r="K879" s="25" t="s">
        <v>646</v>
      </c>
      <c r="L879" s="25" t="s">
        <v>2528</v>
      </c>
      <c r="M879" s="25" t="s">
        <v>2529</v>
      </c>
      <c r="N879" s="25" t="s">
        <v>1905</v>
      </c>
      <c r="O879" s="25">
        <v>10735445320</v>
      </c>
      <c r="P879" s="25" t="s">
        <v>5262</v>
      </c>
      <c r="Q879" s="28" t="s">
        <v>0</v>
      </c>
      <c r="R879" s="29" t="s">
        <v>2530</v>
      </c>
      <c r="S879" s="27" t="s">
        <v>2531</v>
      </c>
      <c r="T879" s="27" t="s">
        <v>2532</v>
      </c>
      <c r="U879" s="28" t="s">
        <v>302</v>
      </c>
      <c r="V879" s="26" t="s">
        <v>646</v>
      </c>
      <c r="W879" s="26" t="s">
        <v>647</v>
      </c>
      <c r="X879" s="26" t="s">
        <v>411</v>
      </c>
      <c r="Y879" s="37" t="s">
        <v>200</v>
      </c>
      <c r="Z879" s="37" t="s">
        <v>586</v>
      </c>
      <c r="AA879" s="37" t="s">
        <v>585</v>
      </c>
      <c r="AB879" s="30">
        <v>6230</v>
      </c>
      <c r="AC879" s="30">
        <v>6230</v>
      </c>
      <c r="AD879" s="31">
        <v>0</v>
      </c>
      <c r="AE879" s="30">
        <v>6230</v>
      </c>
      <c r="AF879" s="30">
        <v>6230</v>
      </c>
      <c r="AG879" s="32">
        <v>0</v>
      </c>
      <c r="AH879" s="30">
        <v>6230</v>
      </c>
      <c r="AI879" s="10" t="s">
        <v>573</v>
      </c>
      <c r="AJ879" s="30">
        <v>0</v>
      </c>
      <c r="AK879" s="30">
        <v>0</v>
      </c>
      <c r="AL879" s="30">
        <v>0</v>
      </c>
      <c r="AM879" s="30">
        <v>6230</v>
      </c>
      <c r="AN879" s="30">
        <v>0</v>
      </c>
      <c r="AO879" s="30">
        <v>0</v>
      </c>
      <c r="AP879" s="30">
        <v>0</v>
      </c>
      <c r="AQ879" s="30">
        <v>0</v>
      </c>
      <c r="AR879" s="30">
        <v>0</v>
      </c>
      <c r="AS879" s="30">
        <v>0</v>
      </c>
      <c r="AT879" s="30">
        <v>0</v>
      </c>
      <c r="AU879" s="121">
        <v>0</v>
      </c>
      <c r="AV879" s="129" t="s">
        <v>784</v>
      </c>
      <c r="AW879" s="129" t="s">
        <v>796</v>
      </c>
      <c r="AX879" s="129" t="s">
        <v>2160</v>
      </c>
    </row>
    <row r="880" spans="1:50" ht="24" x14ac:dyDescent="0.25">
      <c r="A880" s="120">
        <v>46070</v>
      </c>
      <c r="B880" s="28" t="s">
        <v>565</v>
      </c>
      <c r="C880" s="25" t="s">
        <v>427</v>
      </c>
      <c r="D880" s="25" t="s">
        <v>459</v>
      </c>
      <c r="E880" s="25" t="s">
        <v>423</v>
      </c>
      <c r="F880" s="29" t="s">
        <v>287</v>
      </c>
      <c r="G880" s="29" t="s">
        <v>20</v>
      </c>
      <c r="H880" s="29" t="s">
        <v>422</v>
      </c>
      <c r="I880" s="29" t="s">
        <v>579</v>
      </c>
      <c r="J880" s="29" t="s">
        <v>868</v>
      </c>
      <c r="K880" s="25" t="s">
        <v>646</v>
      </c>
      <c r="L880" s="25" t="s">
        <v>2834</v>
      </c>
      <c r="M880" s="25" t="s">
        <v>5847</v>
      </c>
      <c r="N880" s="25" t="s">
        <v>1905</v>
      </c>
      <c r="O880" s="25">
        <v>10733335098</v>
      </c>
      <c r="P880" s="25" t="s">
        <v>5848</v>
      </c>
      <c r="Q880" s="28" t="s">
        <v>0</v>
      </c>
      <c r="R880" s="29" t="s">
        <v>2533</v>
      </c>
      <c r="S880" s="27" t="s">
        <v>2534</v>
      </c>
      <c r="T880" s="27" t="s">
        <v>2535</v>
      </c>
      <c r="U880" s="28" t="s">
        <v>302</v>
      </c>
      <c r="V880" s="26" t="s">
        <v>646</v>
      </c>
      <c r="W880" s="26" t="s">
        <v>647</v>
      </c>
      <c r="X880" s="26" t="s">
        <v>411</v>
      </c>
      <c r="Y880" s="37" t="s">
        <v>200</v>
      </c>
      <c r="Z880" s="37" t="s">
        <v>586</v>
      </c>
      <c r="AA880" s="37" t="s">
        <v>585</v>
      </c>
      <c r="AB880" s="30">
        <v>5950</v>
      </c>
      <c r="AC880" s="30">
        <v>5950</v>
      </c>
      <c r="AD880" s="31">
        <v>0</v>
      </c>
      <c r="AE880" s="30">
        <v>5950</v>
      </c>
      <c r="AF880" s="30">
        <v>5950</v>
      </c>
      <c r="AG880" s="32">
        <v>0</v>
      </c>
      <c r="AH880" s="30">
        <v>5950</v>
      </c>
      <c r="AI880" s="10" t="s">
        <v>573</v>
      </c>
      <c r="AJ880" s="30">
        <v>0</v>
      </c>
      <c r="AK880" s="30">
        <v>0</v>
      </c>
      <c r="AL880" s="30">
        <v>0</v>
      </c>
      <c r="AM880" s="30">
        <v>5950</v>
      </c>
      <c r="AN880" s="30">
        <v>0</v>
      </c>
      <c r="AO880" s="30">
        <v>0</v>
      </c>
      <c r="AP880" s="30">
        <v>0</v>
      </c>
      <c r="AQ880" s="30">
        <v>0</v>
      </c>
      <c r="AR880" s="30">
        <v>0</v>
      </c>
      <c r="AS880" s="30">
        <v>0</v>
      </c>
      <c r="AT880" s="30">
        <v>0</v>
      </c>
      <c r="AU880" s="121">
        <v>0</v>
      </c>
      <c r="AV880" s="129" t="s">
        <v>784</v>
      </c>
      <c r="AW880" s="129" t="s">
        <v>796</v>
      </c>
      <c r="AX880" s="129" t="s">
        <v>2160</v>
      </c>
    </row>
    <row r="881" spans="1:50" ht="24" x14ac:dyDescent="0.25">
      <c r="A881" s="120">
        <v>46070</v>
      </c>
      <c r="B881" s="28" t="s">
        <v>565</v>
      </c>
      <c r="C881" s="25" t="s">
        <v>427</v>
      </c>
      <c r="D881" s="25" t="s">
        <v>459</v>
      </c>
      <c r="E881" s="25" t="s">
        <v>423</v>
      </c>
      <c r="F881" s="29" t="s">
        <v>287</v>
      </c>
      <c r="G881" s="29" t="s">
        <v>20</v>
      </c>
      <c r="H881" s="29" t="s">
        <v>422</v>
      </c>
      <c r="I881" s="29" t="s">
        <v>579</v>
      </c>
      <c r="J881" s="29" t="s">
        <v>868</v>
      </c>
      <c r="K881" s="25" t="s">
        <v>250</v>
      </c>
      <c r="L881" s="25" t="s">
        <v>2536</v>
      </c>
      <c r="M881" s="25" t="s">
        <v>6683</v>
      </c>
      <c r="N881" s="25" t="s">
        <v>1905</v>
      </c>
      <c r="O881" s="25">
        <v>10468121773</v>
      </c>
      <c r="P881" s="25" t="s">
        <v>6684</v>
      </c>
      <c r="Q881" s="28" t="s">
        <v>0</v>
      </c>
      <c r="R881" s="29" t="s">
        <v>2090</v>
      </c>
      <c r="S881" s="27" t="s">
        <v>2537</v>
      </c>
      <c r="T881" s="27" t="s">
        <v>2538</v>
      </c>
      <c r="U881" s="28" t="s">
        <v>298</v>
      </c>
      <c r="V881" s="26" t="s">
        <v>250</v>
      </c>
      <c r="W881" s="26" t="s">
        <v>642</v>
      </c>
      <c r="X881" s="26" t="s">
        <v>411</v>
      </c>
      <c r="Y881" s="37" t="s">
        <v>200</v>
      </c>
      <c r="Z881" s="37" t="s">
        <v>586</v>
      </c>
      <c r="AA881" s="37" t="s">
        <v>585</v>
      </c>
      <c r="AB881" s="30">
        <v>7200</v>
      </c>
      <c r="AC881" s="30">
        <v>7200</v>
      </c>
      <c r="AD881" s="31">
        <v>0</v>
      </c>
      <c r="AE881" s="30">
        <v>7200</v>
      </c>
      <c r="AF881" s="30">
        <v>7200</v>
      </c>
      <c r="AG881" s="32">
        <v>0</v>
      </c>
      <c r="AH881" s="30">
        <v>7200</v>
      </c>
      <c r="AI881" s="10" t="s">
        <v>573</v>
      </c>
      <c r="AJ881" s="30">
        <v>0</v>
      </c>
      <c r="AK881" s="30">
        <v>0</v>
      </c>
      <c r="AL881" s="30">
        <v>7200</v>
      </c>
      <c r="AM881" s="30">
        <v>0</v>
      </c>
      <c r="AN881" s="30">
        <v>0</v>
      </c>
      <c r="AO881" s="30">
        <v>0</v>
      </c>
      <c r="AP881" s="30">
        <v>0</v>
      </c>
      <c r="AQ881" s="30">
        <v>0</v>
      </c>
      <c r="AR881" s="30">
        <v>0</v>
      </c>
      <c r="AS881" s="30">
        <v>0</v>
      </c>
      <c r="AT881" s="30">
        <v>0</v>
      </c>
      <c r="AU881" s="121">
        <v>0</v>
      </c>
      <c r="AV881" s="129" t="s">
        <v>784</v>
      </c>
      <c r="AW881" s="129" t="s">
        <v>796</v>
      </c>
      <c r="AX881" s="129" t="s">
        <v>2160</v>
      </c>
    </row>
    <row r="882" spans="1:50" ht="24" x14ac:dyDescent="0.25">
      <c r="A882" s="120">
        <v>46070</v>
      </c>
      <c r="B882" s="28" t="s">
        <v>565</v>
      </c>
      <c r="C882" s="25" t="s">
        <v>427</v>
      </c>
      <c r="D882" s="25" t="s">
        <v>459</v>
      </c>
      <c r="E882" s="25" t="s">
        <v>423</v>
      </c>
      <c r="F882" s="29" t="s">
        <v>287</v>
      </c>
      <c r="G882" s="29" t="s">
        <v>20</v>
      </c>
      <c r="H882" s="29" t="s">
        <v>422</v>
      </c>
      <c r="I882" s="29" t="s">
        <v>579</v>
      </c>
      <c r="J882" s="29" t="s">
        <v>868</v>
      </c>
      <c r="K882" s="25" t="s">
        <v>250</v>
      </c>
      <c r="L882" s="25" t="s">
        <v>2539</v>
      </c>
      <c r="M882" s="25" t="s">
        <v>6685</v>
      </c>
      <c r="N882" s="25" t="s">
        <v>1905</v>
      </c>
      <c r="O882" s="25">
        <v>10295696236</v>
      </c>
      <c r="P882" s="25" t="s">
        <v>6686</v>
      </c>
      <c r="Q882" s="28" t="s">
        <v>0</v>
      </c>
      <c r="R882" s="29" t="s">
        <v>2540</v>
      </c>
      <c r="S882" s="27" t="s">
        <v>2541</v>
      </c>
      <c r="T882" s="27" t="s">
        <v>2542</v>
      </c>
      <c r="U882" s="28" t="s">
        <v>298</v>
      </c>
      <c r="V882" s="26" t="s">
        <v>250</v>
      </c>
      <c r="W882" s="26" t="s">
        <v>642</v>
      </c>
      <c r="X882" s="26" t="s">
        <v>411</v>
      </c>
      <c r="Y882" s="37" t="s">
        <v>200</v>
      </c>
      <c r="Z882" s="37" t="s">
        <v>586</v>
      </c>
      <c r="AA882" s="37" t="s">
        <v>585</v>
      </c>
      <c r="AB882" s="30">
        <v>7200</v>
      </c>
      <c r="AC882" s="30">
        <v>7200</v>
      </c>
      <c r="AD882" s="31">
        <v>0</v>
      </c>
      <c r="AE882" s="30">
        <v>7200</v>
      </c>
      <c r="AF882" s="30">
        <v>7200</v>
      </c>
      <c r="AG882" s="32">
        <v>0</v>
      </c>
      <c r="AH882" s="30">
        <v>7200</v>
      </c>
      <c r="AI882" s="10" t="s">
        <v>573</v>
      </c>
      <c r="AJ882" s="30">
        <v>0</v>
      </c>
      <c r="AK882" s="30">
        <v>0</v>
      </c>
      <c r="AL882" s="30">
        <v>7200</v>
      </c>
      <c r="AM882" s="30">
        <v>0</v>
      </c>
      <c r="AN882" s="30">
        <v>0</v>
      </c>
      <c r="AO882" s="30">
        <v>0</v>
      </c>
      <c r="AP882" s="30">
        <v>0</v>
      </c>
      <c r="AQ882" s="30">
        <v>0</v>
      </c>
      <c r="AR882" s="30">
        <v>0</v>
      </c>
      <c r="AS882" s="30">
        <v>0</v>
      </c>
      <c r="AT882" s="30">
        <v>0</v>
      </c>
      <c r="AU882" s="121">
        <v>0</v>
      </c>
      <c r="AV882" s="129" t="s">
        <v>784</v>
      </c>
      <c r="AW882" s="129" t="s">
        <v>796</v>
      </c>
      <c r="AX882" s="129" t="s">
        <v>2160</v>
      </c>
    </row>
    <row r="883" spans="1:50" ht="24" x14ac:dyDescent="0.25">
      <c r="A883" s="120">
        <v>46070</v>
      </c>
      <c r="B883" s="28" t="s">
        <v>565</v>
      </c>
      <c r="C883" s="25" t="s">
        <v>427</v>
      </c>
      <c r="D883" s="25" t="s">
        <v>459</v>
      </c>
      <c r="E883" s="25" t="s">
        <v>423</v>
      </c>
      <c r="F883" s="29" t="s">
        <v>287</v>
      </c>
      <c r="G883" s="29" t="s">
        <v>20</v>
      </c>
      <c r="H883" s="29" t="s">
        <v>422</v>
      </c>
      <c r="I883" s="29" t="s">
        <v>579</v>
      </c>
      <c r="J883" s="29" t="s">
        <v>868</v>
      </c>
      <c r="K883" s="25" t="s">
        <v>258</v>
      </c>
      <c r="L883" s="25" t="s">
        <v>2543</v>
      </c>
      <c r="M883" s="25" t="s">
        <v>6687</v>
      </c>
      <c r="N883" s="25" t="s">
        <v>1905</v>
      </c>
      <c r="O883" s="25">
        <v>10438605857</v>
      </c>
      <c r="P883" s="25" t="s">
        <v>6688</v>
      </c>
      <c r="Q883" s="28" t="s">
        <v>0</v>
      </c>
      <c r="R883" s="29" t="s">
        <v>2281</v>
      </c>
      <c r="S883" s="27" t="s">
        <v>2544</v>
      </c>
      <c r="T883" s="27" t="s">
        <v>2545</v>
      </c>
      <c r="U883" s="28" t="s">
        <v>301</v>
      </c>
      <c r="V883" s="26" t="s">
        <v>258</v>
      </c>
      <c r="W883" s="26" t="s">
        <v>645</v>
      </c>
      <c r="X883" s="26" t="s">
        <v>411</v>
      </c>
      <c r="Y883" s="37" t="s">
        <v>200</v>
      </c>
      <c r="Z883" s="37" t="s">
        <v>586</v>
      </c>
      <c r="AA883" s="37" t="s">
        <v>585</v>
      </c>
      <c r="AB883" s="30">
        <v>5250</v>
      </c>
      <c r="AC883" s="30">
        <v>5250</v>
      </c>
      <c r="AD883" s="31">
        <v>0</v>
      </c>
      <c r="AE883" s="30">
        <v>5250</v>
      </c>
      <c r="AF883" s="30">
        <v>5250</v>
      </c>
      <c r="AG883" s="32">
        <v>0</v>
      </c>
      <c r="AH883" s="30">
        <v>5250</v>
      </c>
      <c r="AI883" s="10" t="s">
        <v>573</v>
      </c>
      <c r="AJ883" s="30">
        <v>0</v>
      </c>
      <c r="AK883" s="30">
        <v>0</v>
      </c>
      <c r="AL883" s="30">
        <v>5250</v>
      </c>
      <c r="AM883" s="30">
        <v>0</v>
      </c>
      <c r="AN883" s="30">
        <v>0</v>
      </c>
      <c r="AO883" s="30">
        <v>0</v>
      </c>
      <c r="AP883" s="30">
        <v>0</v>
      </c>
      <c r="AQ883" s="30">
        <v>0</v>
      </c>
      <c r="AR883" s="30">
        <v>0</v>
      </c>
      <c r="AS883" s="30">
        <v>0</v>
      </c>
      <c r="AT883" s="30">
        <v>0</v>
      </c>
      <c r="AU883" s="121">
        <v>0</v>
      </c>
      <c r="AV883" s="129" t="s">
        <v>784</v>
      </c>
      <c r="AW883" s="129" t="s">
        <v>796</v>
      </c>
      <c r="AX883" s="129" t="s">
        <v>2160</v>
      </c>
    </row>
    <row r="884" spans="1:50" ht="36" x14ac:dyDescent="0.25">
      <c r="A884" s="120">
        <v>46070</v>
      </c>
      <c r="B884" s="28" t="s">
        <v>565</v>
      </c>
      <c r="C884" s="25" t="s">
        <v>427</v>
      </c>
      <c r="D884" s="25" t="s">
        <v>459</v>
      </c>
      <c r="E884" s="25" t="s">
        <v>423</v>
      </c>
      <c r="F884" s="29" t="s">
        <v>287</v>
      </c>
      <c r="G884" s="29" t="s">
        <v>20</v>
      </c>
      <c r="H884" s="29" t="s">
        <v>422</v>
      </c>
      <c r="I884" s="29" t="s">
        <v>579</v>
      </c>
      <c r="J884" s="29" t="s">
        <v>868</v>
      </c>
      <c r="K884" s="25" t="s">
        <v>451</v>
      </c>
      <c r="L884" s="25" t="s">
        <v>2546</v>
      </c>
      <c r="M884" s="25" t="s">
        <v>6689</v>
      </c>
      <c r="N884" s="25" t="s">
        <v>1905</v>
      </c>
      <c r="O884" s="25">
        <v>10722277819</v>
      </c>
      <c r="P884" s="25" t="s">
        <v>6690</v>
      </c>
      <c r="Q884" s="28" t="s">
        <v>0</v>
      </c>
      <c r="R884" s="29" t="s">
        <v>2285</v>
      </c>
      <c r="S884" s="27" t="s">
        <v>2547</v>
      </c>
      <c r="T884" s="27" t="s">
        <v>2548</v>
      </c>
      <c r="U884" s="28" t="s">
        <v>303</v>
      </c>
      <c r="V884" s="26" t="s">
        <v>451</v>
      </c>
      <c r="W884" s="26" t="s">
        <v>648</v>
      </c>
      <c r="X884" s="26" t="s">
        <v>411</v>
      </c>
      <c r="Y884" s="37" t="s">
        <v>200</v>
      </c>
      <c r="Z884" s="37" t="s">
        <v>586</v>
      </c>
      <c r="AA884" s="37" t="s">
        <v>585</v>
      </c>
      <c r="AB884" s="30">
        <v>7200</v>
      </c>
      <c r="AC884" s="30">
        <v>7200</v>
      </c>
      <c r="AD884" s="31">
        <v>0</v>
      </c>
      <c r="AE884" s="30">
        <v>7200</v>
      </c>
      <c r="AF884" s="30">
        <v>7200</v>
      </c>
      <c r="AG884" s="32">
        <v>0</v>
      </c>
      <c r="AH884" s="30">
        <v>7200</v>
      </c>
      <c r="AI884" s="10" t="s">
        <v>573</v>
      </c>
      <c r="AJ884" s="30">
        <v>0</v>
      </c>
      <c r="AK884" s="30">
        <v>0</v>
      </c>
      <c r="AL884" s="30">
        <v>7200</v>
      </c>
      <c r="AM884" s="30">
        <v>0</v>
      </c>
      <c r="AN884" s="30">
        <v>0</v>
      </c>
      <c r="AO884" s="30">
        <v>0</v>
      </c>
      <c r="AP884" s="30">
        <v>0</v>
      </c>
      <c r="AQ884" s="30">
        <v>0</v>
      </c>
      <c r="AR884" s="30">
        <v>0</v>
      </c>
      <c r="AS884" s="30">
        <v>0</v>
      </c>
      <c r="AT884" s="30">
        <v>0</v>
      </c>
      <c r="AU884" s="121">
        <v>0</v>
      </c>
      <c r="AV884" s="129" t="s">
        <v>784</v>
      </c>
      <c r="AW884" s="129" t="s">
        <v>796</v>
      </c>
      <c r="AX884" s="129" t="s">
        <v>2160</v>
      </c>
    </row>
    <row r="885" spans="1:50" ht="36" x14ac:dyDescent="0.25">
      <c r="A885" s="120">
        <v>46070</v>
      </c>
      <c r="B885" s="28" t="s">
        <v>565</v>
      </c>
      <c r="C885" s="25" t="s">
        <v>427</v>
      </c>
      <c r="D885" s="25" t="s">
        <v>459</v>
      </c>
      <c r="E885" s="25" t="s">
        <v>423</v>
      </c>
      <c r="F885" s="29" t="s">
        <v>287</v>
      </c>
      <c r="G885" s="29" t="s">
        <v>20</v>
      </c>
      <c r="H885" s="29" t="s">
        <v>422</v>
      </c>
      <c r="I885" s="29" t="s">
        <v>579</v>
      </c>
      <c r="J885" s="29" t="s">
        <v>868</v>
      </c>
      <c r="K885" s="25" t="s">
        <v>451</v>
      </c>
      <c r="L885" s="25" t="s">
        <v>2549</v>
      </c>
      <c r="M885" s="25" t="s">
        <v>6691</v>
      </c>
      <c r="N885" s="25" t="s">
        <v>1905</v>
      </c>
      <c r="O885" s="25">
        <v>10710922824</v>
      </c>
      <c r="P885" s="25" t="s">
        <v>6692</v>
      </c>
      <c r="Q885" s="28" t="s">
        <v>0</v>
      </c>
      <c r="R885" s="29" t="s">
        <v>2550</v>
      </c>
      <c r="S885" s="27" t="s">
        <v>2551</v>
      </c>
      <c r="T885" s="27" t="s">
        <v>2552</v>
      </c>
      <c r="U885" s="28" t="s">
        <v>303</v>
      </c>
      <c r="V885" s="26" t="s">
        <v>451</v>
      </c>
      <c r="W885" s="26" t="s">
        <v>648</v>
      </c>
      <c r="X885" s="26" t="s">
        <v>411</v>
      </c>
      <c r="Y885" s="37" t="s">
        <v>200</v>
      </c>
      <c r="Z885" s="37" t="s">
        <v>586</v>
      </c>
      <c r="AA885" s="37" t="s">
        <v>585</v>
      </c>
      <c r="AB885" s="30">
        <v>6300</v>
      </c>
      <c r="AC885" s="30">
        <v>6300</v>
      </c>
      <c r="AD885" s="31">
        <v>0</v>
      </c>
      <c r="AE885" s="30">
        <v>6300</v>
      </c>
      <c r="AF885" s="30">
        <v>6300</v>
      </c>
      <c r="AG885" s="32">
        <v>0</v>
      </c>
      <c r="AH885" s="30">
        <v>6300</v>
      </c>
      <c r="AI885" s="10" t="s">
        <v>573</v>
      </c>
      <c r="AJ885" s="30">
        <v>0</v>
      </c>
      <c r="AK885" s="30">
        <v>0</v>
      </c>
      <c r="AL885" s="30">
        <v>6300</v>
      </c>
      <c r="AM885" s="30">
        <v>0</v>
      </c>
      <c r="AN885" s="30">
        <v>0</v>
      </c>
      <c r="AO885" s="30">
        <v>0</v>
      </c>
      <c r="AP885" s="30">
        <v>0</v>
      </c>
      <c r="AQ885" s="30">
        <v>0</v>
      </c>
      <c r="AR885" s="30">
        <v>0</v>
      </c>
      <c r="AS885" s="30">
        <v>0</v>
      </c>
      <c r="AT885" s="30">
        <v>0</v>
      </c>
      <c r="AU885" s="121">
        <v>0</v>
      </c>
      <c r="AV885" s="129" t="s">
        <v>784</v>
      </c>
      <c r="AW885" s="129" t="s">
        <v>796</v>
      </c>
      <c r="AX885" s="129" t="s">
        <v>2160</v>
      </c>
    </row>
    <row r="886" spans="1:50" ht="36" x14ac:dyDescent="0.25">
      <c r="A886" s="120">
        <v>46070</v>
      </c>
      <c r="B886" s="28" t="s">
        <v>565</v>
      </c>
      <c r="C886" s="25" t="s">
        <v>427</v>
      </c>
      <c r="D886" s="25" t="s">
        <v>459</v>
      </c>
      <c r="E886" s="25" t="s">
        <v>423</v>
      </c>
      <c r="F886" s="29" t="s">
        <v>287</v>
      </c>
      <c r="G886" s="29" t="s">
        <v>20</v>
      </c>
      <c r="H886" s="29" t="s">
        <v>422</v>
      </c>
      <c r="I886" s="29" t="s">
        <v>579</v>
      </c>
      <c r="J886" s="29" t="s">
        <v>868</v>
      </c>
      <c r="K886" s="25" t="s">
        <v>256</v>
      </c>
      <c r="L886" s="25" t="s">
        <v>2553</v>
      </c>
      <c r="M886" s="25" t="s">
        <v>2554</v>
      </c>
      <c r="N886" s="25" t="s">
        <v>1905</v>
      </c>
      <c r="O886" s="25">
        <v>10714219800</v>
      </c>
      <c r="P886" s="25" t="s">
        <v>5263</v>
      </c>
      <c r="Q886" s="28" t="s">
        <v>0</v>
      </c>
      <c r="R886" s="29" t="s">
        <v>1764</v>
      </c>
      <c r="S886" s="27" t="s">
        <v>2555</v>
      </c>
      <c r="T886" s="27" t="s">
        <v>2556</v>
      </c>
      <c r="U886" s="28" t="s">
        <v>300</v>
      </c>
      <c r="V886" s="26" t="s">
        <v>256</v>
      </c>
      <c r="W886" s="26" t="s">
        <v>644</v>
      </c>
      <c r="X886" s="26" t="s">
        <v>411</v>
      </c>
      <c r="Y886" s="37" t="s">
        <v>200</v>
      </c>
      <c r="Z886" s="37" t="s">
        <v>586</v>
      </c>
      <c r="AA886" s="37" t="s">
        <v>585</v>
      </c>
      <c r="AB886" s="30">
        <v>0</v>
      </c>
      <c r="AC886" s="30">
        <v>0</v>
      </c>
      <c r="AD886" s="31">
        <v>0</v>
      </c>
      <c r="AE886" s="30">
        <v>0</v>
      </c>
      <c r="AF886" s="30">
        <v>0</v>
      </c>
      <c r="AG886" s="32">
        <v>0</v>
      </c>
      <c r="AH886" s="30">
        <v>0</v>
      </c>
      <c r="AI886" s="10" t="s">
        <v>573</v>
      </c>
      <c r="AJ886" s="30">
        <v>0</v>
      </c>
      <c r="AK886" s="30">
        <v>0</v>
      </c>
      <c r="AL886" s="30">
        <v>0</v>
      </c>
      <c r="AM886" s="30">
        <v>0</v>
      </c>
      <c r="AN886" s="30">
        <v>0</v>
      </c>
      <c r="AO886" s="30">
        <v>0</v>
      </c>
      <c r="AP886" s="30">
        <v>0</v>
      </c>
      <c r="AQ886" s="30">
        <v>0</v>
      </c>
      <c r="AR886" s="30">
        <v>0</v>
      </c>
      <c r="AS886" s="30">
        <v>0</v>
      </c>
      <c r="AT886" s="30">
        <v>0</v>
      </c>
      <c r="AU886" s="121">
        <v>0</v>
      </c>
      <c r="AV886" s="129" t="s">
        <v>1011</v>
      </c>
      <c r="AW886" s="129" t="s">
        <v>1011</v>
      </c>
      <c r="AX886" s="129" t="s">
        <v>2160</v>
      </c>
    </row>
    <row r="887" spans="1:50" ht="36" x14ac:dyDescent="0.25">
      <c r="A887" s="120">
        <v>46071</v>
      </c>
      <c r="B887" s="28" t="s">
        <v>565</v>
      </c>
      <c r="C887" s="25" t="s">
        <v>427</v>
      </c>
      <c r="D887" s="25" t="s">
        <v>459</v>
      </c>
      <c r="E887" s="25" t="s">
        <v>423</v>
      </c>
      <c r="F887" s="29" t="s">
        <v>287</v>
      </c>
      <c r="G887" s="29" t="s">
        <v>20</v>
      </c>
      <c r="H887" s="29" t="s">
        <v>422</v>
      </c>
      <c r="I887" s="29" t="s">
        <v>579</v>
      </c>
      <c r="J887" s="29" t="s">
        <v>868</v>
      </c>
      <c r="K887" s="25" t="s">
        <v>256</v>
      </c>
      <c r="L887" s="25" t="s">
        <v>2557</v>
      </c>
      <c r="M887" s="25" t="s">
        <v>6693</v>
      </c>
      <c r="N887" s="25" t="s">
        <v>1905</v>
      </c>
      <c r="O887" s="25">
        <v>10455201310</v>
      </c>
      <c r="P887" s="25" t="s">
        <v>6694</v>
      </c>
      <c r="Q887" s="28" t="s">
        <v>0</v>
      </c>
      <c r="R887" s="29" t="s">
        <v>2045</v>
      </c>
      <c r="S887" s="27" t="s">
        <v>2558</v>
      </c>
      <c r="T887" s="27" t="s">
        <v>2559</v>
      </c>
      <c r="U887" s="28" t="s">
        <v>300</v>
      </c>
      <c r="V887" s="26" t="s">
        <v>256</v>
      </c>
      <c r="W887" s="26" t="s">
        <v>644</v>
      </c>
      <c r="X887" s="26" t="s">
        <v>411</v>
      </c>
      <c r="Y887" s="37" t="s">
        <v>200</v>
      </c>
      <c r="Z887" s="37" t="s">
        <v>586</v>
      </c>
      <c r="AA887" s="37" t="s">
        <v>585</v>
      </c>
      <c r="AB887" s="30">
        <v>5400</v>
      </c>
      <c r="AC887" s="30">
        <v>5400</v>
      </c>
      <c r="AD887" s="31">
        <v>0</v>
      </c>
      <c r="AE887" s="30">
        <v>5400</v>
      </c>
      <c r="AF887" s="30">
        <v>5400</v>
      </c>
      <c r="AG887" s="32">
        <v>0</v>
      </c>
      <c r="AH887" s="30">
        <v>5400</v>
      </c>
      <c r="AI887" s="10" t="s">
        <v>573</v>
      </c>
      <c r="AJ887" s="30">
        <v>0</v>
      </c>
      <c r="AK887" s="30">
        <v>0</v>
      </c>
      <c r="AL887" s="30">
        <v>5400</v>
      </c>
      <c r="AM887" s="30">
        <v>0</v>
      </c>
      <c r="AN887" s="30">
        <v>0</v>
      </c>
      <c r="AO887" s="30">
        <v>0</v>
      </c>
      <c r="AP887" s="30">
        <v>0</v>
      </c>
      <c r="AQ887" s="30">
        <v>0</v>
      </c>
      <c r="AR887" s="30">
        <v>0</v>
      </c>
      <c r="AS887" s="30">
        <v>0</v>
      </c>
      <c r="AT887" s="30">
        <v>0</v>
      </c>
      <c r="AU887" s="121">
        <v>0</v>
      </c>
      <c r="AV887" s="129" t="s">
        <v>784</v>
      </c>
      <c r="AW887" s="129" t="s">
        <v>796</v>
      </c>
      <c r="AX887" s="129" t="s">
        <v>2160</v>
      </c>
    </row>
    <row r="888" spans="1:50" ht="36" x14ac:dyDescent="0.25">
      <c r="A888" s="120">
        <v>46071</v>
      </c>
      <c r="B888" s="28" t="s">
        <v>565</v>
      </c>
      <c r="C888" s="25" t="s">
        <v>427</v>
      </c>
      <c r="D888" s="25" t="s">
        <v>459</v>
      </c>
      <c r="E888" s="25" t="s">
        <v>423</v>
      </c>
      <c r="F888" s="29" t="s">
        <v>287</v>
      </c>
      <c r="G888" s="29" t="s">
        <v>20</v>
      </c>
      <c r="H888" s="29" t="s">
        <v>422</v>
      </c>
      <c r="I888" s="29" t="s">
        <v>579</v>
      </c>
      <c r="J888" s="29" t="s">
        <v>868</v>
      </c>
      <c r="K888" s="25" t="s">
        <v>256</v>
      </c>
      <c r="L888" s="25" t="s">
        <v>2560</v>
      </c>
      <c r="M888" s="25" t="s">
        <v>6695</v>
      </c>
      <c r="N888" s="25" t="s">
        <v>1905</v>
      </c>
      <c r="O888" s="25">
        <v>10414036509</v>
      </c>
      <c r="P888" s="25" t="s">
        <v>6696</v>
      </c>
      <c r="Q888" s="28" t="s">
        <v>0</v>
      </c>
      <c r="R888" s="29" t="s">
        <v>2293</v>
      </c>
      <c r="S888" s="27" t="s">
        <v>2561</v>
      </c>
      <c r="T888" s="27" t="s">
        <v>2562</v>
      </c>
      <c r="U888" s="28" t="s">
        <v>300</v>
      </c>
      <c r="V888" s="26" t="s">
        <v>256</v>
      </c>
      <c r="W888" s="26" t="s">
        <v>644</v>
      </c>
      <c r="X888" s="26" t="s">
        <v>411</v>
      </c>
      <c r="Y888" s="37" t="s">
        <v>200</v>
      </c>
      <c r="Z888" s="37" t="s">
        <v>586</v>
      </c>
      <c r="AA888" s="37" t="s">
        <v>585</v>
      </c>
      <c r="AB888" s="30">
        <v>6300</v>
      </c>
      <c r="AC888" s="30">
        <v>6300</v>
      </c>
      <c r="AD888" s="31">
        <v>0</v>
      </c>
      <c r="AE888" s="30">
        <v>6300</v>
      </c>
      <c r="AF888" s="30">
        <v>6300</v>
      </c>
      <c r="AG888" s="32">
        <v>0</v>
      </c>
      <c r="AH888" s="30">
        <v>6300</v>
      </c>
      <c r="AI888" s="10" t="s">
        <v>573</v>
      </c>
      <c r="AJ888" s="30">
        <v>0</v>
      </c>
      <c r="AK888" s="30">
        <v>0</v>
      </c>
      <c r="AL888" s="30">
        <v>6300</v>
      </c>
      <c r="AM888" s="30">
        <v>0</v>
      </c>
      <c r="AN888" s="30">
        <v>0</v>
      </c>
      <c r="AO888" s="30">
        <v>0</v>
      </c>
      <c r="AP888" s="30">
        <v>0</v>
      </c>
      <c r="AQ888" s="30">
        <v>0</v>
      </c>
      <c r="AR888" s="30">
        <v>0</v>
      </c>
      <c r="AS888" s="30">
        <v>0</v>
      </c>
      <c r="AT888" s="30">
        <v>0</v>
      </c>
      <c r="AU888" s="121">
        <v>0</v>
      </c>
      <c r="AV888" s="129" t="s">
        <v>784</v>
      </c>
      <c r="AW888" s="129" t="s">
        <v>796</v>
      </c>
      <c r="AX888" s="129" t="s">
        <v>2160</v>
      </c>
    </row>
    <row r="889" spans="1:50" ht="36" x14ac:dyDescent="0.25">
      <c r="A889" s="120">
        <v>46071</v>
      </c>
      <c r="B889" s="28" t="s">
        <v>565</v>
      </c>
      <c r="C889" s="25" t="s">
        <v>427</v>
      </c>
      <c r="D889" s="25" t="s">
        <v>459</v>
      </c>
      <c r="E889" s="25" t="s">
        <v>423</v>
      </c>
      <c r="F889" s="29" t="s">
        <v>287</v>
      </c>
      <c r="G889" s="29" t="s">
        <v>20</v>
      </c>
      <c r="H889" s="29" t="s">
        <v>422</v>
      </c>
      <c r="I889" s="29" t="s">
        <v>579</v>
      </c>
      <c r="J889" s="29" t="s">
        <v>868</v>
      </c>
      <c r="K889" s="25" t="s">
        <v>248</v>
      </c>
      <c r="L889" s="25" t="s">
        <v>2563</v>
      </c>
      <c r="M889" s="25" t="s">
        <v>6697</v>
      </c>
      <c r="N889" s="25" t="s">
        <v>1905</v>
      </c>
      <c r="O889" s="25">
        <v>10461428601</v>
      </c>
      <c r="P889" s="25" t="s">
        <v>6698</v>
      </c>
      <c r="Q889" s="28" t="s">
        <v>0</v>
      </c>
      <c r="R889" s="29" t="s">
        <v>2297</v>
      </c>
      <c r="S889" s="27" t="s">
        <v>2564</v>
      </c>
      <c r="T889" s="27" t="s">
        <v>2565</v>
      </c>
      <c r="U889" s="28" t="s">
        <v>337</v>
      </c>
      <c r="V889" s="26" t="s">
        <v>248</v>
      </c>
      <c r="W889" s="26" t="s">
        <v>692</v>
      </c>
      <c r="X889" s="26" t="s">
        <v>411</v>
      </c>
      <c r="Y889" s="37" t="s">
        <v>200</v>
      </c>
      <c r="Z889" s="37" t="s">
        <v>586</v>
      </c>
      <c r="AA889" s="37" t="s">
        <v>585</v>
      </c>
      <c r="AB889" s="30">
        <v>6300</v>
      </c>
      <c r="AC889" s="30">
        <v>6300</v>
      </c>
      <c r="AD889" s="31">
        <v>0</v>
      </c>
      <c r="AE889" s="30">
        <v>6300</v>
      </c>
      <c r="AF889" s="30">
        <v>6300</v>
      </c>
      <c r="AG889" s="32">
        <v>0</v>
      </c>
      <c r="AH889" s="30">
        <v>6300</v>
      </c>
      <c r="AI889" s="10" t="s">
        <v>573</v>
      </c>
      <c r="AJ889" s="30">
        <v>0</v>
      </c>
      <c r="AK889" s="30">
        <v>0</v>
      </c>
      <c r="AL889" s="30">
        <v>6300</v>
      </c>
      <c r="AM889" s="30">
        <v>0</v>
      </c>
      <c r="AN889" s="30">
        <v>0</v>
      </c>
      <c r="AO889" s="30">
        <v>0</v>
      </c>
      <c r="AP889" s="30">
        <v>0</v>
      </c>
      <c r="AQ889" s="30">
        <v>0</v>
      </c>
      <c r="AR889" s="30">
        <v>0</v>
      </c>
      <c r="AS889" s="30">
        <v>0</v>
      </c>
      <c r="AT889" s="30">
        <v>0</v>
      </c>
      <c r="AU889" s="121">
        <v>0</v>
      </c>
      <c r="AV889" s="129" t="s">
        <v>784</v>
      </c>
      <c r="AW889" s="129" t="s">
        <v>796</v>
      </c>
      <c r="AX889" s="129" t="s">
        <v>2160</v>
      </c>
    </row>
    <row r="890" spans="1:50" ht="36" x14ac:dyDescent="0.25">
      <c r="A890" s="120">
        <v>46071</v>
      </c>
      <c r="B890" s="28" t="s">
        <v>565</v>
      </c>
      <c r="C890" s="25" t="s">
        <v>427</v>
      </c>
      <c r="D890" s="25" t="s">
        <v>459</v>
      </c>
      <c r="E890" s="25" t="s">
        <v>423</v>
      </c>
      <c r="F890" s="29" t="s">
        <v>287</v>
      </c>
      <c r="G890" s="29" t="s">
        <v>20</v>
      </c>
      <c r="H890" s="29" t="s">
        <v>422</v>
      </c>
      <c r="I890" s="29" t="s">
        <v>579</v>
      </c>
      <c r="J890" s="29" t="s">
        <v>868</v>
      </c>
      <c r="K890" s="25" t="s">
        <v>248</v>
      </c>
      <c r="L890" s="25" t="s">
        <v>2931</v>
      </c>
      <c r="M890" s="25" t="s">
        <v>6699</v>
      </c>
      <c r="N890" s="25" t="s">
        <v>1905</v>
      </c>
      <c r="O890" s="25">
        <v>10419555911</v>
      </c>
      <c r="P890" s="25" t="s">
        <v>6700</v>
      </c>
      <c r="Q890" s="28" t="s">
        <v>0</v>
      </c>
      <c r="R890" s="29" t="s">
        <v>2566</v>
      </c>
      <c r="S890" s="27" t="s">
        <v>2567</v>
      </c>
      <c r="T890" s="27" t="s">
        <v>2568</v>
      </c>
      <c r="U890" s="28" t="s">
        <v>337</v>
      </c>
      <c r="V890" s="26" t="s">
        <v>248</v>
      </c>
      <c r="W890" s="26" t="s">
        <v>692</v>
      </c>
      <c r="X890" s="26" t="s">
        <v>411</v>
      </c>
      <c r="Y890" s="37" t="s">
        <v>200</v>
      </c>
      <c r="Z890" s="37" t="s">
        <v>586</v>
      </c>
      <c r="AA890" s="37" t="s">
        <v>585</v>
      </c>
      <c r="AB890" s="30">
        <v>5400</v>
      </c>
      <c r="AC890" s="30">
        <v>5400</v>
      </c>
      <c r="AD890" s="31">
        <v>0</v>
      </c>
      <c r="AE890" s="30">
        <v>5400</v>
      </c>
      <c r="AF890" s="30">
        <v>5400</v>
      </c>
      <c r="AG890" s="32">
        <v>0</v>
      </c>
      <c r="AH890" s="30">
        <v>5400</v>
      </c>
      <c r="AI890" s="10" t="s">
        <v>573</v>
      </c>
      <c r="AJ890" s="30">
        <v>0</v>
      </c>
      <c r="AK890" s="30">
        <v>0</v>
      </c>
      <c r="AL890" s="30">
        <v>5400</v>
      </c>
      <c r="AM890" s="30">
        <v>0</v>
      </c>
      <c r="AN890" s="30">
        <v>0</v>
      </c>
      <c r="AO890" s="30">
        <v>0</v>
      </c>
      <c r="AP890" s="30">
        <v>0</v>
      </c>
      <c r="AQ890" s="30">
        <v>0</v>
      </c>
      <c r="AR890" s="30">
        <v>0</v>
      </c>
      <c r="AS890" s="30">
        <v>0</v>
      </c>
      <c r="AT890" s="30">
        <v>0</v>
      </c>
      <c r="AU890" s="121">
        <v>0</v>
      </c>
      <c r="AV890" s="129" t="s">
        <v>784</v>
      </c>
      <c r="AW890" s="129" t="s">
        <v>796</v>
      </c>
      <c r="AX890" s="129" t="s">
        <v>2160</v>
      </c>
    </row>
    <row r="891" spans="1:50" ht="24" x14ac:dyDescent="0.25">
      <c r="A891" s="120">
        <v>46071</v>
      </c>
      <c r="B891" s="28" t="s">
        <v>565</v>
      </c>
      <c r="C891" s="25" t="s">
        <v>427</v>
      </c>
      <c r="D891" s="25" t="s">
        <v>430</v>
      </c>
      <c r="E891" s="25" t="s">
        <v>423</v>
      </c>
      <c r="F891" s="29" t="s">
        <v>243</v>
      </c>
      <c r="G891" s="29" t="s">
        <v>19</v>
      </c>
      <c r="H891" s="29" t="s">
        <v>422</v>
      </c>
      <c r="I891" s="29" t="s">
        <v>579</v>
      </c>
      <c r="J891" s="29" t="s">
        <v>868</v>
      </c>
      <c r="K891" s="25" t="s">
        <v>266</v>
      </c>
      <c r="L891" s="25" t="s">
        <v>2569</v>
      </c>
      <c r="M891" s="25" t="s">
        <v>6701</v>
      </c>
      <c r="N891" s="25" t="s">
        <v>1905</v>
      </c>
      <c r="O891" s="25">
        <v>10712511902</v>
      </c>
      <c r="P891" s="25" t="s">
        <v>6702</v>
      </c>
      <c r="Q891" s="28" t="s">
        <v>0</v>
      </c>
      <c r="R891" s="29" t="s">
        <v>2289</v>
      </c>
      <c r="S891" s="27" t="s">
        <v>2570</v>
      </c>
      <c r="T891" s="27" t="s">
        <v>2571</v>
      </c>
      <c r="U891" s="28" t="s">
        <v>267</v>
      </c>
      <c r="V891" s="26" t="s">
        <v>266</v>
      </c>
      <c r="W891" s="26" t="s">
        <v>564</v>
      </c>
      <c r="X891" s="26" t="s">
        <v>411</v>
      </c>
      <c r="Y891" s="37" t="s">
        <v>200</v>
      </c>
      <c r="Z891" s="37" t="s">
        <v>586</v>
      </c>
      <c r="AA891" s="37" t="s">
        <v>585</v>
      </c>
      <c r="AB891" s="30">
        <v>7500</v>
      </c>
      <c r="AC891" s="30">
        <v>7500</v>
      </c>
      <c r="AD891" s="31">
        <v>0</v>
      </c>
      <c r="AE891" s="30">
        <v>7500</v>
      </c>
      <c r="AF891" s="30">
        <v>7500</v>
      </c>
      <c r="AG891" s="32">
        <v>0</v>
      </c>
      <c r="AH891" s="30">
        <v>7500</v>
      </c>
      <c r="AI891" s="10" t="s">
        <v>573</v>
      </c>
      <c r="AJ891" s="30">
        <v>0</v>
      </c>
      <c r="AK891" s="30">
        <v>0</v>
      </c>
      <c r="AL891" s="30">
        <v>2500</v>
      </c>
      <c r="AM891" s="30">
        <v>2500</v>
      </c>
      <c r="AN891" s="30">
        <v>2500</v>
      </c>
      <c r="AO891" s="30">
        <v>0</v>
      </c>
      <c r="AP891" s="30">
        <v>0</v>
      </c>
      <c r="AQ891" s="30">
        <v>0</v>
      </c>
      <c r="AR891" s="30">
        <v>0</v>
      </c>
      <c r="AS891" s="30">
        <v>0</v>
      </c>
      <c r="AT891" s="30">
        <v>0</v>
      </c>
      <c r="AU891" s="121">
        <v>0</v>
      </c>
      <c r="AV891" s="129" t="s">
        <v>784</v>
      </c>
      <c r="AW891" s="129" t="s">
        <v>796</v>
      </c>
      <c r="AX891" s="129" t="s">
        <v>1115</v>
      </c>
    </row>
    <row r="892" spans="1:50" ht="24" x14ac:dyDescent="0.25">
      <c r="A892" s="120">
        <v>46071</v>
      </c>
      <c r="B892" s="28" t="s">
        <v>565</v>
      </c>
      <c r="C892" s="25" t="s">
        <v>427</v>
      </c>
      <c r="D892" s="25" t="s">
        <v>459</v>
      </c>
      <c r="E892" s="25" t="s">
        <v>423</v>
      </c>
      <c r="F892" s="29" t="s">
        <v>287</v>
      </c>
      <c r="G892" s="29" t="s">
        <v>20</v>
      </c>
      <c r="H892" s="29" t="s">
        <v>422</v>
      </c>
      <c r="I892" s="29" t="s">
        <v>579</v>
      </c>
      <c r="J892" s="29" t="s">
        <v>868</v>
      </c>
      <c r="K892" s="25" t="s">
        <v>248</v>
      </c>
      <c r="L892" s="25" t="s">
        <v>2572</v>
      </c>
      <c r="M892" s="25" t="s">
        <v>6703</v>
      </c>
      <c r="N892" s="25" t="s">
        <v>1905</v>
      </c>
      <c r="O892" s="25">
        <v>10757165657</v>
      </c>
      <c r="P892" s="25" t="s">
        <v>6704</v>
      </c>
      <c r="Q892" s="28" t="s">
        <v>0</v>
      </c>
      <c r="R892" s="29" t="s">
        <v>1246</v>
      </c>
      <c r="S892" s="27" t="s">
        <v>2573</v>
      </c>
      <c r="T892" s="27" t="s">
        <v>2574</v>
      </c>
      <c r="U892" s="28" t="s">
        <v>337</v>
      </c>
      <c r="V892" s="26" t="s">
        <v>248</v>
      </c>
      <c r="W892" s="26" t="s">
        <v>692</v>
      </c>
      <c r="X892" s="26" t="s">
        <v>411</v>
      </c>
      <c r="Y892" s="37" t="s">
        <v>200</v>
      </c>
      <c r="Z892" s="37" t="s">
        <v>586</v>
      </c>
      <c r="AA892" s="37" t="s">
        <v>585</v>
      </c>
      <c r="AB892" s="30">
        <v>6300</v>
      </c>
      <c r="AC892" s="30">
        <v>6300</v>
      </c>
      <c r="AD892" s="31">
        <v>0</v>
      </c>
      <c r="AE892" s="30">
        <v>6300</v>
      </c>
      <c r="AF892" s="30">
        <v>6300</v>
      </c>
      <c r="AG892" s="32">
        <v>0</v>
      </c>
      <c r="AH892" s="30">
        <v>6300</v>
      </c>
      <c r="AI892" s="10" t="s">
        <v>573</v>
      </c>
      <c r="AJ892" s="30">
        <v>0</v>
      </c>
      <c r="AK892" s="30">
        <v>0</v>
      </c>
      <c r="AL892" s="30">
        <v>6300</v>
      </c>
      <c r="AM892" s="30">
        <v>0</v>
      </c>
      <c r="AN892" s="30">
        <v>0</v>
      </c>
      <c r="AO892" s="30">
        <v>0</v>
      </c>
      <c r="AP892" s="30">
        <v>0</v>
      </c>
      <c r="AQ892" s="30">
        <v>0</v>
      </c>
      <c r="AR892" s="30">
        <v>0</v>
      </c>
      <c r="AS892" s="30">
        <v>0</v>
      </c>
      <c r="AT892" s="30">
        <v>0</v>
      </c>
      <c r="AU892" s="121">
        <v>0</v>
      </c>
      <c r="AV892" s="129" t="s">
        <v>784</v>
      </c>
      <c r="AW892" s="129" t="s">
        <v>796</v>
      </c>
      <c r="AX892" s="129" t="s">
        <v>2160</v>
      </c>
    </row>
    <row r="893" spans="1:50" ht="24" x14ac:dyDescent="0.25">
      <c r="A893" s="120">
        <v>46071</v>
      </c>
      <c r="B893" s="28" t="s">
        <v>565</v>
      </c>
      <c r="C893" s="25" t="s">
        <v>427</v>
      </c>
      <c r="D893" s="25" t="s">
        <v>459</v>
      </c>
      <c r="E893" s="25" t="s">
        <v>423</v>
      </c>
      <c r="F893" s="29" t="s">
        <v>287</v>
      </c>
      <c r="G893" s="29" t="s">
        <v>20</v>
      </c>
      <c r="H893" s="29" t="s">
        <v>422</v>
      </c>
      <c r="I893" s="29" t="s">
        <v>579</v>
      </c>
      <c r="J893" s="29" t="s">
        <v>868</v>
      </c>
      <c r="K893" s="25" t="s">
        <v>262</v>
      </c>
      <c r="L893" s="25" t="s">
        <v>2575</v>
      </c>
      <c r="M893" s="25" t="s">
        <v>6705</v>
      </c>
      <c r="N893" s="25" t="s">
        <v>1905</v>
      </c>
      <c r="O893" s="25">
        <v>10765578464</v>
      </c>
      <c r="P893" s="25" t="s">
        <v>6706</v>
      </c>
      <c r="Q893" s="28" t="s">
        <v>0</v>
      </c>
      <c r="R893" s="29" t="s">
        <v>1980</v>
      </c>
      <c r="S893" s="27" t="s">
        <v>2576</v>
      </c>
      <c r="T893" s="27" t="s">
        <v>2577</v>
      </c>
      <c r="U893" s="28" t="s">
        <v>339</v>
      </c>
      <c r="V893" s="26" t="s">
        <v>262</v>
      </c>
      <c r="W893" s="26" t="s">
        <v>694</v>
      </c>
      <c r="X893" s="26" t="s">
        <v>411</v>
      </c>
      <c r="Y893" s="37" t="s">
        <v>200</v>
      </c>
      <c r="Z893" s="37" t="s">
        <v>586</v>
      </c>
      <c r="AA893" s="37" t="s">
        <v>585</v>
      </c>
      <c r="AB893" s="30">
        <v>6300</v>
      </c>
      <c r="AC893" s="30">
        <v>6300</v>
      </c>
      <c r="AD893" s="31">
        <v>0</v>
      </c>
      <c r="AE893" s="30">
        <v>6300</v>
      </c>
      <c r="AF893" s="30">
        <v>6300</v>
      </c>
      <c r="AG893" s="32">
        <v>0</v>
      </c>
      <c r="AH893" s="30">
        <v>6300</v>
      </c>
      <c r="AI893" s="10" t="s">
        <v>573</v>
      </c>
      <c r="AJ893" s="30">
        <v>0</v>
      </c>
      <c r="AK893" s="30">
        <v>0</v>
      </c>
      <c r="AL893" s="30">
        <v>6300</v>
      </c>
      <c r="AM893" s="30">
        <v>0</v>
      </c>
      <c r="AN893" s="30">
        <v>0</v>
      </c>
      <c r="AO893" s="30">
        <v>0</v>
      </c>
      <c r="AP893" s="30">
        <v>0</v>
      </c>
      <c r="AQ893" s="30">
        <v>0</v>
      </c>
      <c r="AR893" s="30">
        <v>0</v>
      </c>
      <c r="AS893" s="30">
        <v>0</v>
      </c>
      <c r="AT893" s="30">
        <v>0</v>
      </c>
      <c r="AU893" s="121">
        <v>0</v>
      </c>
      <c r="AV893" s="129" t="s">
        <v>784</v>
      </c>
      <c r="AW893" s="129" t="s">
        <v>796</v>
      </c>
      <c r="AX893" s="129" t="s">
        <v>2160</v>
      </c>
    </row>
    <row r="894" spans="1:50" ht="24" x14ac:dyDescent="0.25">
      <c r="A894" s="120">
        <v>46071</v>
      </c>
      <c r="B894" s="28" t="s">
        <v>565</v>
      </c>
      <c r="C894" s="25" t="s">
        <v>427</v>
      </c>
      <c r="D894" s="25" t="s">
        <v>459</v>
      </c>
      <c r="E894" s="25" t="s">
        <v>423</v>
      </c>
      <c r="F894" s="29" t="s">
        <v>287</v>
      </c>
      <c r="G894" s="29" t="s">
        <v>20</v>
      </c>
      <c r="H894" s="29" t="s">
        <v>422</v>
      </c>
      <c r="I894" s="29" t="s">
        <v>579</v>
      </c>
      <c r="J894" s="29" t="s">
        <v>868</v>
      </c>
      <c r="K894" s="25" t="s">
        <v>258</v>
      </c>
      <c r="L894" s="25" t="s">
        <v>2578</v>
      </c>
      <c r="M894" s="25" t="s">
        <v>6707</v>
      </c>
      <c r="N894" s="25" t="s">
        <v>1905</v>
      </c>
      <c r="O894" s="25">
        <v>10445829094</v>
      </c>
      <c r="P894" s="25" t="s">
        <v>6708</v>
      </c>
      <c r="Q894" s="28" t="s">
        <v>0</v>
      </c>
      <c r="R894" s="29" t="s">
        <v>2579</v>
      </c>
      <c r="S894" s="27" t="s">
        <v>2580</v>
      </c>
      <c r="T894" s="27" t="s">
        <v>2581</v>
      </c>
      <c r="U894" s="28" t="s">
        <v>301</v>
      </c>
      <c r="V894" s="26" t="s">
        <v>258</v>
      </c>
      <c r="W894" s="26" t="s">
        <v>645</v>
      </c>
      <c r="X894" s="26" t="s">
        <v>411</v>
      </c>
      <c r="Y894" s="37" t="s">
        <v>200</v>
      </c>
      <c r="Z894" s="37" t="s">
        <v>586</v>
      </c>
      <c r="AA894" s="37" t="s">
        <v>585</v>
      </c>
      <c r="AB894" s="30">
        <v>5250</v>
      </c>
      <c r="AC894" s="30">
        <v>5250</v>
      </c>
      <c r="AD894" s="31">
        <v>0</v>
      </c>
      <c r="AE894" s="30">
        <v>5250</v>
      </c>
      <c r="AF894" s="30">
        <v>5250</v>
      </c>
      <c r="AG894" s="32">
        <v>0</v>
      </c>
      <c r="AH894" s="30">
        <v>5250</v>
      </c>
      <c r="AI894" s="10" t="s">
        <v>573</v>
      </c>
      <c r="AJ894" s="30">
        <v>0</v>
      </c>
      <c r="AK894" s="30">
        <v>0</v>
      </c>
      <c r="AL894" s="30">
        <v>5250</v>
      </c>
      <c r="AM894" s="30">
        <v>0</v>
      </c>
      <c r="AN894" s="30">
        <v>0</v>
      </c>
      <c r="AO894" s="30">
        <v>0</v>
      </c>
      <c r="AP894" s="30">
        <v>0</v>
      </c>
      <c r="AQ894" s="30">
        <v>0</v>
      </c>
      <c r="AR894" s="30">
        <v>0</v>
      </c>
      <c r="AS894" s="30">
        <v>0</v>
      </c>
      <c r="AT894" s="30">
        <v>0</v>
      </c>
      <c r="AU894" s="121">
        <v>0</v>
      </c>
      <c r="AV894" s="129" t="s">
        <v>784</v>
      </c>
      <c r="AW894" s="129" t="s">
        <v>796</v>
      </c>
      <c r="AX894" s="129" t="s">
        <v>2160</v>
      </c>
    </row>
    <row r="895" spans="1:50" ht="24" x14ac:dyDescent="0.25">
      <c r="A895" s="120">
        <v>46071</v>
      </c>
      <c r="B895" s="28" t="s">
        <v>565</v>
      </c>
      <c r="C895" s="25" t="s">
        <v>427</v>
      </c>
      <c r="D895" s="25" t="s">
        <v>459</v>
      </c>
      <c r="E895" s="25" t="s">
        <v>423</v>
      </c>
      <c r="F895" s="29" t="s">
        <v>287</v>
      </c>
      <c r="G895" s="29" t="s">
        <v>20</v>
      </c>
      <c r="H895" s="29" t="s">
        <v>422</v>
      </c>
      <c r="I895" s="29" t="s">
        <v>579</v>
      </c>
      <c r="J895" s="29" t="s">
        <v>868</v>
      </c>
      <c r="K895" s="25" t="s">
        <v>283</v>
      </c>
      <c r="L895" s="25" t="s">
        <v>2582</v>
      </c>
      <c r="M895" s="25" t="s">
        <v>6709</v>
      </c>
      <c r="N895" s="25" t="s">
        <v>1905</v>
      </c>
      <c r="O895" s="25">
        <v>10704667782</v>
      </c>
      <c r="P895" s="25" t="s">
        <v>6710</v>
      </c>
      <c r="Q895" s="28" t="s">
        <v>0</v>
      </c>
      <c r="R895" s="29" t="s">
        <v>2314</v>
      </c>
      <c r="S895" s="27" t="s">
        <v>2583</v>
      </c>
      <c r="T895" s="27" t="s">
        <v>2584</v>
      </c>
      <c r="U895" s="28" t="s">
        <v>345</v>
      </c>
      <c r="V895" s="26" t="s">
        <v>283</v>
      </c>
      <c r="W895" s="26" t="s">
        <v>700</v>
      </c>
      <c r="X895" s="26" t="s">
        <v>411</v>
      </c>
      <c r="Y895" s="37" t="s">
        <v>200</v>
      </c>
      <c r="Z895" s="37" t="s">
        <v>586</v>
      </c>
      <c r="AA895" s="37" t="s">
        <v>585</v>
      </c>
      <c r="AB895" s="30">
        <v>5400</v>
      </c>
      <c r="AC895" s="30">
        <v>5400</v>
      </c>
      <c r="AD895" s="31">
        <v>0</v>
      </c>
      <c r="AE895" s="30">
        <v>5400</v>
      </c>
      <c r="AF895" s="30">
        <v>5400</v>
      </c>
      <c r="AG895" s="32">
        <v>0</v>
      </c>
      <c r="AH895" s="30">
        <v>5400</v>
      </c>
      <c r="AI895" s="10" t="s">
        <v>573</v>
      </c>
      <c r="AJ895" s="30">
        <v>0</v>
      </c>
      <c r="AK895" s="30">
        <v>0</v>
      </c>
      <c r="AL895" s="30">
        <v>5400</v>
      </c>
      <c r="AM895" s="30">
        <v>0</v>
      </c>
      <c r="AN895" s="30">
        <v>0</v>
      </c>
      <c r="AO895" s="30">
        <v>0</v>
      </c>
      <c r="AP895" s="30">
        <v>0</v>
      </c>
      <c r="AQ895" s="30">
        <v>0</v>
      </c>
      <c r="AR895" s="30">
        <v>0</v>
      </c>
      <c r="AS895" s="30">
        <v>0</v>
      </c>
      <c r="AT895" s="30">
        <v>0</v>
      </c>
      <c r="AU895" s="121">
        <v>0</v>
      </c>
      <c r="AV895" s="129" t="s">
        <v>784</v>
      </c>
      <c r="AW895" s="129" t="s">
        <v>796</v>
      </c>
      <c r="AX895" s="129" t="s">
        <v>2160</v>
      </c>
    </row>
    <row r="896" spans="1:50" ht="24" x14ac:dyDescent="0.25">
      <c r="A896" s="120">
        <v>46071</v>
      </c>
      <c r="B896" s="28" t="s">
        <v>565</v>
      </c>
      <c r="C896" s="25" t="s">
        <v>427</v>
      </c>
      <c r="D896" s="25" t="s">
        <v>459</v>
      </c>
      <c r="E896" s="25" t="s">
        <v>423</v>
      </c>
      <c r="F896" s="29" t="s">
        <v>287</v>
      </c>
      <c r="G896" s="29" t="s">
        <v>20</v>
      </c>
      <c r="H896" s="29" t="s">
        <v>422</v>
      </c>
      <c r="I896" s="29" t="s">
        <v>579</v>
      </c>
      <c r="J896" s="29" t="s">
        <v>868</v>
      </c>
      <c r="K896" s="25" t="s">
        <v>283</v>
      </c>
      <c r="L896" s="25" t="s">
        <v>2585</v>
      </c>
      <c r="M896" s="25" t="s">
        <v>6711</v>
      </c>
      <c r="N896" s="25" t="s">
        <v>1905</v>
      </c>
      <c r="O896" s="25">
        <v>10180221544</v>
      </c>
      <c r="P896" s="25" t="s">
        <v>6712</v>
      </c>
      <c r="Q896" s="28" t="s">
        <v>0</v>
      </c>
      <c r="R896" s="29" t="s">
        <v>2586</v>
      </c>
      <c r="S896" s="27" t="s">
        <v>2587</v>
      </c>
      <c r="T896" s="27" t="s">
        <v>2588</v>
      </c>
      <c r="U896" s="28" t="s">
        <v>345</v>
      </c>
      <c r="V896" s="26" t="s">
        <v>283</v>
      </c>
      <c r="W896" s="26" t="s">
        <v>700</v>
      </c>
      <c r="X896" s="26" t="s">
        <v>411</v>
      </c>
      <c r="Y896" s="37" t="s">
        <v>200</v>
      </c>
      <c r="Z896" s="37" t="s">
        <v>586</v>
      </c>
      <c r="AA896" s="37" t="s">
        <v>585</v>
      </c>
      <c r="AB896" s="30">
        <v>5400</v>
      </c>
      <c r="AC896" s="30">
        <v>5400</v>
      </c>
      <c r="AD896" s="31">
        <v>0</v>
      </c>
      <c r="AE896" s="30">
        <v>5400</v>
      </c>
      <c r="AF896" s="30">
        <v>5400</v>
      </c>
      <c r="AG896" s="32">
        <v>0</v>
      </c>
      <c r="AH896" s="30">
        <v>5400</v>
      </c>
      <c r="AI896" s="10" t="s">
        <v>573</v>
      </c>
      <c r="AJ896" s="30">
        <v>0</v>
      </c>
      <c r="AK896" s="30">
        <v>0</v>
      </c>
      <c r="AL896" s="30">
        <v>5400</v>
      </c>
      <c r="AM896" s="30">
        <v>0</v>
      </c>
      <c r="AN896" s="30">
        <v>0</v>
      </c>
      <c r="AO896" s="30">
        <v>0</v>
      </c>
      <c r="AP896" s="30">
        <v>0</v>
      </c>
      <c r="AQ896" s="30">
        <v>0</v>
      </c>
      <c r="AR896" s="30">
        <v>0</v>
      </c>
      <c r="AS896" s="30">
        <v>0</v>
      </c>
      <c r="AT896" s="30">
        <v>0</v>
      </c>
      <c r="AU896" s="121">
        <v>0</v>
      </c>
      <c r="AV896" s="129" t="s">
        <v>784</v>
      </c>
      <c r="AW896" s="129" t="s">
        <v>796</v>
      </c>
      <c r="AX896" s="129" t="s">
        <v>2160</v>
      </c>
    </row>
    <row r="897" spans="1:50" ht="36" x14ac:dyDescent="0.25">
      <c r="A897" s="120">
        <v>46071</v>
      </c>
      <c r="B897" s="28" t="s">
        <v>565</v>
      </c>
      <c r="C897" s="25" t="s">
        <v>427</v>
      </c>
      <c r="D897" s="25" t="s">
        <v>459</v>
      </c>
      <c r="E897" s="25" t="s">
        <v>423</v>
      </c>
      <c r="F897" s="29" t="s">
        <v>287</v>
      </c>
      <c r="G897" s="29" t="s">
        <v>20</v>
      </c>
      <c r="H897" s="29" t="s">
        <v>422</v>
      </c>
      <c r="I897" s="29" t="s">
        <v>579</v>
      </c>
      <c r="J897" s="29" t="s">
        <v>868</v>
      </c>
      <c r="K897" s="25" t="s">
        <v>278</v>
      </c>
      <c r="L897" s="25" t="s">
        <v>2589</v>
      </c>
      <c r="M897" s="25" t="s">
        <v>6713</v>
      </c>
      <c r="N897" s="25" t="s">
        <v>1905</v>
      </c>
      <c r="O897" s="25">
        <v>10416942604</v>
      </c>
      <c r="P897" s="25" t="s">
        <v>6714</v>
      </c>
      <c r="Q897" s="28" t="s">
        <v>0</v>
      </c>
      <c r="R897" s="29" t="s">
        <v>2215</v>
      </c>
      <c r="S897" s="27" t="s">
        <v>2590</v>
      </c>
      <c r="T897" s="27" t="s">
        <v>2591</v>
      </c>
      <c r="U897" s="28" t="s">
        <v>344</v>
      </c>
      <c r="V897" s="26" t="s">
        <v>278</v>
      </c>
      <c r="W897" s="26" t="s">
        <v>699</v>
      </c>
      <c r="X897" s="26" t="s">
        <v>411</v>
      </c>
      <c r="Y897" s="37" t="s">
        <v>200</v>
      </c>
      <c r="Z897" s="37" t="s">
        <v>586</v>
      </c>
      <c r="AA897" s="37" t="s">
        <v>585</v>
      </c>
      <c r="AB897" s="30">
        <v>4500</v>
      </c>
      <c r="AC897" s="30">
        <v>4500</v>
      </c>
      <c r="AD897" s="31">
        <v>0</v>
      </c>
      <c r="AE897" s="30">
        <v>4500</v>
      </c>
      <c r="AF897" s="30">
        <v>4500</v>
      </c>
      <c r="AG897" s="32">
        <v>0</v>
      </c>
      <c r="AH897" s="30">
        <v>4500</v>
      </c>
      <c r="AI897" s="10" t="s">
        <v>573</v>
      </c>
      <c r="AJ897" s="30">
        <v>0</v>
      </c>
      <c r="AK897" s="30">
        <v>0</v>
      </c>
      <c r="AL897" s="30">
        <v>4500</v>
      </c>
      <c r="AM897" s="30">
        <v>0</v>
      </c>
      <c r="AN897" s="30">
        <v>0</v>
      </c>
      <c r="AO897" s="30">
        <v>0</v>
      </c>
      <c r="AP897" s="30">
        <v>0</v>
      </c>
      <c r="AQ897" s="30">
        <v>0</v>
      </c>
      <c r="AR897" s="30">
        <v>0</v>
      </c>
      <c r="AS897" s="30">
        <v>0</v>
      </c>
      <c r="AT897" s="30">
        <v>0</v>
      </c>
      <c r="AU897" s="121">
        <v>0</v>
      </c>
      <c r="AV897" s="129" t="s">
        <v>784</v>
      </c>
      <c r="AW897" s="129" t="s">
        <v>796</v>
      </c>
      <c r="AX897" s="129" t="s">
        <v>2160</v>
      </c>
    </row>
    <row r="898" spans="1:50" ht="36" x14ac:dyDescent="0.25">
      <c r="A898" s="120">
        <v>46071</v>
      </c>
      <c r="B898" s="28" t="s">
        <v>565</v>
      </c>
      <c r="C898" s="25" t="s">
        <v>427</v>
      </c>
      <c r="D898" s="25" t="s">
        <v>459</v>
      </c>
      <c r="E898" s="25" t="s">
        <v>423</v>
      </c>
      <c r="F898" s="29" t="s">
        <v>287</v>
      </c>
      <c r="G898" s="29" t="s">
        <v>20</v>
      </c>
      <c r="H898" s="29" t="s">
        <v>422</v>
      </c>
      <c r="I898" s="29" t="s">
        <v>579</v>
      </c>
      <c r="J898" s="29" t="s">
        <v>868</v>
      </c>
      <c r="K898" s="25" t="s">
        <v>278</v>
      </c>
      <c r="L898" s="25" t="s">
        <v>2592</v>
      </c>
      <c r="M898" s="25" t="s">
        <v>6715</v>
      </c>
      <c r="N898" s="25" t="s">
        <v>1905</v>
      </c>
      <c r="O898" s="25">
        <v>10258339580</v>
      </c>
      <c r="P898" s="25" t="s">
        <v>6716</v>
      </c>
      <c r="Q898" s="28" t="s">
        <v>0</v>
      </c>
      <c r="R898" s="29" t="s">
        <v>2338</v>
      </c>
      <c r="S898" s="27" t="s">
        <v>2593</v>
      </c>
      <c r="T898" s="27" t="s">
        <v>2594</v>
      </c>
      <c r="U898" s="28" t="s">
        <v>344</v>
      </c>
      <c r="V898" s="26" t="s">
        <v>278</v>
      </c>
      <c r="W898" s="26" t="s">
        <v>699</v>
      </c>
      <c r="X898" s="26" t="s">
        <v>411</v>
      </c>
      <c r="Y898" s="37" t="s">
        <v>200</v>
      </c>
      <c r="Z898" s="37" t="s">
        <v>586</v>
      </c>
      <c r="AA898" s="37" t="s">
        <v>585</v>
      </c>
      <c r="AB898" s="30">
        <v>4500</v>
      </c>
      <c r="AC898" s="30">
        <v>4500</v>
      </c>
      <c r="AD898" s="31">
        <v>0</v>
      </c>
      <c r="AE898" s="30">
        <v>4500</v>
      </c>
      <c r="AF898" s="30">
        <v>4500</v>
      </c>
      <c r="AG898" s="32">
        <v>0</v>
      </c>
      <c r="AH898" s="30">
        <v>4500</v>
      </c>
      <c r="AI898" s="10" t="s">
        <v>573</v>
      </c>
      <c r="AJ898" s="30">
        <v>0</v>
      </c>
      <c r="AK898" s="30">
        <v>0</v>
      </c>
      <c r="AL898" s="30">
        <v>4500</v>
      </c>
      <c r="AM898" s="30">
        <v>0</v>
      </c>
      <c r="AN898" s="30">
        <v>0</v>
      </c>
      <c r="AO898" s="30">
        <v>0</v>
      </c>
      <c r="AP898" s="30">
        <v>0</v>
      </c>
      <c r="AQ898" s="30">
        <v>0</v>
      </c>
      <c r="AR898" s="30">
        <v>0</v>
      </c>
      <c r="AS898" s="30">
        <v>0</v>
      </c>
      <c r="AT898" s="30">
        <v>0</v>
      </c>
      <c r="AU898" s="121">
        <v>0</v>
      </c>
      <c r="AV898" s="129" t="s">
        <v>784</v>
      </c>
      <c r="AW898" s="129" t="s">
        <v>796</v>
      </c>
      <c r="AX898" s="129" t="s">
        <v>2160</v>
      </c>
    </row>
    <row r="899" spans="1:50" ht="24" x14ac:dyDescent="0.25">
      <c r="A899" s="120">
        <v>46071</v>
      </c>
      <c r="B899" s="28" t="s">
        <v>565</v>
      </c>
      <c r="C899" s="25" t="s">
        <v>427</v>
      </c>
      <c r="D899" s="25" t="s">
        <v>459</v>
      </c>
      <c r="E899" s="25" t="s">
        <v>423</v>
      </c>
      <c r="F899" s="29" t="s">
        <v>287</v>
      </c>
      <c r="G899" s="29" t="s">
        <v>20</v>
      </c>
      <c r="H899" s="29" t="s">
        <v>422</v>
      </c>
      <c r="I899" s="29" t="s">
        <v>579</v>
      </c>
      <c r="J899" s="29" t="s">
        <v>868</v>
      </c>
      <c r="K899" s="25" t="s">
        <v>283</v>
      </c>
      <c r="L899" s="25" t="s">
        <v>2595</v>
      </c>
      <c r="M899" s="25" t="s">
        <v>6717</v>
      </c>
      <c r="N899" s="25" t="s">
        <v>1905</v>
      </c>
      <c r="O899" s="25">
        <v>10709899134</v>
      </c>
      <c r="P899" s="25" t="s">
        <v>6718</v>
      </c>
      <c r="Q899" s="28" t="s">
        <v>0</v>
      </c>
      <c r="R899" s="29" t="s">
        <v>2596</v>
      </c>
      <c r="S899" s="27" t="s">
        <v>2597</v>
      </c>
      <c r="T899" s="27" t="s">
        <v>2598</v>
      </c>
      <c r="U899" s="28" t="s">
        <v>345</v>
      </c>
      <c r="V899" s="26" t="s">
        <v>283</v>
      </c>
      <c r="W899" s="26" t="s">
        <v>700</v>
      </c>
      <c r="X899" s="26" t="s">
        <v>411</v>
      </c>
      <c r="Y899" s="37" t="s">
        <v>200</v>
      </c>
      <c r="Z899" s="37" t="s">
        <v>586</v>
      </c>
      <c r="AA899" s="37" t="s">
        <v>585</v>
      </c>
      <c r="AB899" s="30">
        <v>5400</v>
      </c>
      <c r="AC899" s="30">
        <v>5400</v>
      </c>
      <c r="AD899" s="31">
        <v>0</v>
      </c>
      <c r="AE899" s="30">
        <v>5400</v>
      </c>
      <c r="AF899" s="30">
        <v>5400</v>
      </c>
      <c r="AG899" s="32">
        <v>0</v>
      </c>
      <c r="AH899" s="30">
        <v>5400</v>
      </c>
      <c r="AI899" s="10" t="s">
        <v>573</v>
      </c>
      <c r="AJ899" s="30">
        <v>0</v>
      </c>
      <c r="AK899" s="30">
        <v>0</v>
      </c>
      <c r="AL899" s="30">
        <v>5400</v>
      </c>
      <c r="AM899" s="30">
        <v>0</v>
      </c>
      <c r="AN899" s="30">
        <v>0</v>
      </c>
      <c r="AO899" s="30">
        <v>0</v>
      </c>
      <c r="AP899" s="30">
        <v>0</v>
      </c>
      <c r="AQ899" s="30">
        <v>0</v>
      </c>
      <c r="AR899" s="30">
        <v>0</v>
      </c>
      <c r="AS899" s="30">
        <v>0</v>
      </c>
      <c r="AT899" s="30">
        <v>0</v>
      </c>
      <c r="AU899" s="121">
        <v>0</v>
      </c>
      <c r="AV899" s="129" t="s">
        <v>784</v>
      </c>
      <c r="AW899" s="129" t="s">
        <v>796</v>
      </c>
      <c r="AX899" s="129" t="s">
        <v>2160</v>
      </c>
    </row>
    <row r="900" spans="1:50" ht="24" x14ac:dyDescent="0.25">
      <c r="A900" s="120">
        <v>46071</v>
      </c>
      <c r="B900" s="28" t="s">
        <v>565</v>
      </c>
      <c r="C900" s="25" t="s">
        <v>427</v>
      </c>
      <c r="D900" s="25" t="s">
        <v>459</v>
      </c>
      <c r="E900" s="25" t="s">
        <v>423</v>
      </c>
      <c r="F900" s="29" t="s">
        <v>287</v>
      </c>
      <c r="G900" s="29" t="s">
        <v>20</v>
      </c>
      <c r="H900" s="29" t="s">
        <v>422</v>
      </c>
      <c r="I900" s="29" t="s">
        <v>579</v>
      </c>
      <c r="J900" s="29" t="s">
        <v>868</v>
      </c>
      <c r="K900" s="25" t="s">
        <v>283</v>
      </c>
      <c r="L900" s="25" t="s">
        <v>2599</v>
      </c>
      <c r="M900" s="25" t="s">
        <v>6719</v>
      </c>
      <c r="N900" s="25" t="s">
        <v>1905</v>
      </c>
      <c r="O900" s="25">
        <v>10766422875</v>
      </c>
      <c r="P900" s="25" t="s">
        <v>6720</v>
      </c>
      <c r="Q900" s="28" t="s">
        <v>0</v>
      </c>
      <c r="R900" s="29" t="s">
        <v>2600</v>
      </c>
      <c r="S900" s="27" t="s">
        <v>2601</v>
      </c>
      <c r="T900" s="27" t="s">
        <v>2602</v>
      </c>
      <c r="U900" s="28" t="s">
        <v>345</v>
      </c>
      <c r="V900" s="26" t="s">
        <v>283</v>
      </c>
      <c r="W900" s="26" t="s">
        <v>700</v>
      </c>
      <c r="X900" s="26" t="s">
        <v>411</v>
      </c>
      <c r="Y900" s="37" t="s">
        <v>200</v>
      </c>
      <c r="Z900" s="37" t="s">
        <v>586</v>
      </c>
      <c r="AA900" s="37" t="s">
        <v>585</v>
      </c>
      <c r="AB900" s="30">
        <v>5400</v>
      </c>
      <c r="AC900" s="30">
        <v>5400</v>
      </c>
      <c r="AD900" s="31">
        <v>0</v>
      </c>
      <c r="AE900" s="30">
        <v>5400</v>
      </c>
      <c r="AF900" s="30">
        <v>5400</v>
      </c>
      <c r="AG900" s="32">
        <v>0</v>
      </c>
      <c r="AH900" s="30">
        <v>5400</v>
      </c>
      <c r="AI900" s="10" t="s">
        <v>573</v>
      </c>
      <c r="AJ900" s="30">
        <v>0</v>
      </c>
      <c r="AK900" s="30">
        <v>0</v>
      </c>
      <c r="AL900" s="30">
        <v>5400</v>
      </c>
      <c r="AM900" s="30">
        <v>0</v>
      </c>
      <c r="AN900" s="30">
        <v>0</v>
      </c>
      <c r="AO900" s="30">
        <v>0</v>
      </c>
      <c r="AP900" s="30">
        <v>0</v>
      </c>
      <c r="AQ900" s="30">
        <v>0</v>
      </c>
      <c r="AR900" s="30">
        <v>0</v>
      </c>
      <c r="AS900" s="30">
        <v>0</v>
      </c>
      <c r="AT900" s="30">
        <v>0</v>
      </c>
      <c r="AU900" s="121">
        <v>0</v>
      </c>
      <c r="AV900" s="129" t="s">
        <v>784</v>
      </c>
      <c r="AW900" s="129" t="s">
        <v>796</v>
      </c>
      <c r="AX900" s="129" t="s">
        <v>2160</v>
      </c>
    </row>
    <row r="901" spans="1:50" ht="24" x14ac:dyDescent="0.25">
      <c r="A901" s="120">
        <v>46071</v>
      </c>
      <c r="B901" s="28" t="s">
        <v>565</v>
      </c>
      <c r="C901" s="25" t="s">
        <v>427</v>
      </c>
      <c r="D901" s="25" t="s">
        <v>459</v>
      </c>
      <c r="E901" s="25" t="s">
        <v>423</v>
      </c>
      <c r="F901" s="29" t="s">
        <v>287</v>
      </c>
      <c r="G901" s="29" t="s">
        <v>20</v>
      </c>
      <c r="H901" s="29" t="s">
        <v>422</v>
      </c>
      <c r="I901" s="29" t="s">
        <v>579</v>
      </c>
      <c r="J901" s="29" t="s">
        <v>868</v>
      </c>
      <c r="K901" s="25" t="s">
        <v>273</v>
      </c>
      <c r="L901" s="25" t="s">
        <v>2603</v>
      </c>
      <c r="M901" s="25" t="s">
        <v>2604</v>
      </c>
      <c r="N901" s="25" t="s">
        <v>1905</v>
      </c>
      <c r="O901" s="25">
        <v>10406607084</v>
      </c>
      <c r="P901" s="25" t="s">
        <v>5264</v>
      </c>
      <c r="Q901" s="28" t="s">
        <v>0</v>
      </c>
      <c r="R901" s="29" t="s">
        <v>2605</v>
      </c>
      <c r="S901" s="27" t="s">
        <v>2606</v>
      </c>
      <c r="T901" s="27" t="s">
        <v>2607</v>
      </c>
      <c r="U901" s="28" t="s">
        <v>305</v>
      </c>
      <c r="V901" s="26" t="s">
        <v>273</v>
      </c>
      <c r="W901" s="26" t="s">
        <v>653</v>
      </c>
      <c r="X901" s="26" t="s">
        <v>411</v>
      </c>
      <c r="Y901" s="37" t="s">
        <v>200</v>
      </c>
      <c r="Z901" s="37" t="s">
        <v>586</v>
      </c>
      <c r="AA901" s="37" t="s">
        <v>585</v>
      </c>
      <c r="AB901" s="30">
        <v>5370</v>
      </c>
      <c r="AC901" s="30">
        <v>5370</v>
      </c>
      <c r="AD901" s="31">
        <v>0</v>
      </c>
      <c r="AE901" s="30">
        <v>5370</v>
      </c>
      <c r="AF901" s="30">
        <v>5370</v>
      </c>
      <c r="AG901" s="32">
        <v>0</v>
      </c>
      <c r="AH901" s="30">
        <v>5370</v>
      </c>
      <c r="AI901" s="10" t="s">
        <v>573</v>
      </c>
      <c r="AJ901" s="30">
        <v>0</v>
      </c>
      <c r="AK901" s="30">
        <v>0</v>
      </c>
      <c r="AL901" s="30">
        <v>0</v>
      </c>
      <c r="AM901" s="30">
        <v>5370</v>
      </c>
      <c r="AN901" s="30">
        <v>0</v>
      </c>
      <c r="AO901" s="30">
        <v>0</v>
      </c>
      <c r="AP901" s="30">
        <v>0</v>
      </c>
      <c r="AQ901" s="30">
        <v>0</v>
      </c>
      <c r="AR901" s="30">
        <v>0</v>
      </c>
      <c r="AS901" s="30">
        <v>0</v>
      </c>
      <c r="AT901" s="30">
        <v>0</v>
      </c>
      <c r="AU901" s="121">
        <v>0</v>
      </c>
      <c r="AV901" s="129" t="s">
        <v>784</v>
      </c>
      <c r="AW901" s="129" t="s">
        <v>796</v>
      </c>
      <c r="AX901" s="129" t="s">
        <v>2160</v>
      </c>
    </row>
    <row r="902" spans="1:50" ht="24" x14ac:dyDescent="0.25">
      <c r="A902" s="120">
        <v>46071</v>
      </c>
      <c r="B902" s="28" t="s">
        <v>565</v>
      </c>
      <c r="C902" s="25" t="s">
        <v>427</v>
      </c>
      <c r="D902" s="25" t="s">
        <v>459</v>
      </c>
      <c r="E902" s="25" t="s">
        <v>423</v>
      </c>
      <c r="F902" s="29" t="s">
        <v>287</v>
      </c>
      <c r="G902" s="29" t="s">
        <v>20</v>
      </c>
      <c r="H902" s="29" t="s">
        <v>422</v>
      </c>
      <c r="I902" s="29" t="s">
        <v>579</v>
      </c>
      <c r="J902" s="29" t="s">
        <v>868</v>
      </c>
      <c r="K902" s="25" t="s">
        <v>264</v>
      </c>
      <c r="L902" s="25" t="s">
        <v>2608</v>
      </c>
      <c r="M902" s="25" t="s">
        <v>6721</v>
      </c>
      <c r="N902" s="25" t="s">
        <v>2430</v>
      </c>
      <c r="O902" s="25">
        <v>10712217028</v>
      </c>
      <c r="P902" s="25" t="s">
        <v>6722</v>
      </c>
      <c r="Q902" s="28" t="s">
        <v>0</v>
      </c>
      <c r="R902" s="29" t="s">
        <v>2322</v>
      </c>
      <c r="S902" s="27" t="s">
        <v>2609</v>
      </c>
      <c r="T902" s="27" t="s">
        <v>2610</v>
      </c>
      <c r="U902" s="28" t="s">
        <v>340</v>
      </c>
      <c r="V902" s="26" t="s">
        <v>264</v>
      </c>
      <c r="W902" s="26" t="s">
        <v>695</v>
      </c>
      <c r="X902" s="26" t="s">
        <v>411</v>
      </c>
      <c r="Y902" s="37" t="s">
        <v>200</v>
      </c>
      <c r="Z902" s="37" t="s">
        <v>586</v>
      </c>
      <c r="AA902" s="37" t="s">
        <v>585</v>
      </c>
      <c r="AB902" s="30">
        <v>4130</v>
      </c>
      <c r="AC902" s="30">
        <v>4130</v>
      </c>
      <c r="AD902" s="31">
        <v>0</v>
      </c>
      <c r="AE902" s="30">
        <v>4130</v>
      </c>
      <c r="AF902" s="30">
        <v>4130</v>
      </c>
      <c r="AG902" s="32">
        <v>0</v>
      </c>
      <c r="AH902" s="30">
        <v>4130</v>
      </c>
      <c r="AI902" s="10" t="s">
        <v>573</v>
      </c>
      <c r="AJ902" s="30">
        <v>0</v>
      </c>
      <c r="AK902" s="30">
        <v>0</v>
      </c>
      <c r="AL902" s="30">
        <v>4130</v>
      </c>
      <c r="AM902" s="30">
        <v>0</v>
      </c>
      <c r="AN902" s="30">
        <v>0</v>
      </c>
      <c r="AO902" s="30">
        <v>0</v>
      </c>
      <c r="AP902" s="30">
        <v>0</v>
      </c>
      <c r="AQ902" s="30">
        <v>0</v>
      </c>
      <c r="AR902" s="30">
        <v>0</v>
      </c>
      <c r="AS902" s="30">
        <v>0</v>
      </c>
      <c r="AT902" s="30">
        <v>0</v>
      </c>
      <c r="AU902" s="121">
        <v>0</v>
      </c>
      <c r="AV902" s="129" t="s">
        <v>784</v>
      </c>
      <c r="AW902" s="129" t="s">
        <v>796</v>
      </c>
      <c r="AX902" s="129" t="s">
        <v>2160</v>
      </c>
    </row>
    <row r="903" spans="1:50" ht="36" x14ac:dyDescent="0.25">
      <c r="A903" s="120">
        <v>46071</v>
      </c>
      <c r="B903" s="28" t="s">
        <v>565</v>
      </c>
      <c r="C903" s="25" t="s">
        <v>427</v>
      </c>
      <c r="D903" s="25" t="s">
        <v>430</v>
      </c>
      <c r="E903" s="25" t="s">
        <v>423</v>
      </c>
      <c r="F903" s="29" t="s">
        <v>243</v>
      </c>
      <c r="G903" s="29" t="s">
        <v>19</v>
      </c>
      <c r="H903" s="29" t="s">
        <v>422</v>
      </c>
      <c r="I903" s="29" t="s">
        <v>579</v>
      </c>
      <c r="J903" s="29" t="s">
        <v>777</v>
      </c>
      <c r="K903" s="25" t="s">
        <v>430</v>
      </c>
      <c r="L903" s="25" t="s">
        <v>2611</v>
      </c>
      <c r="M903" s="25" t="s">
        <v>6723</v>
      </c>
      <c r="N903" s="25" t="s">
        <v>1905</v>
      </c>
      <c r="O903" s="25">
        <v>10728905242</v>
      </c>
      <c r="P903" s="25" t="s">
        <v>6724</v>
      </c>
      <c r="Q903" s="28" t="s">
        <v>0</v>
      </c>
      <c r="R903" s="29" t="s">
        <v>2612</v>
      </c>
      <c r="S903" s="27" t="s">
        <v>2613</v>
      </c>
      <c r="T903" s="27" t="s">
        <v>2614</v>
      </c>
      <c r="U903" s="28" t="s">
        <v>270</v>
      </c>
      <c r="V903" s="26" t="s">
        <v>430</v>
      </c>
      <c r="W903" s="26" t="s">
        <v>593</v>
      </c>
      <c r="X903" s="26" t="s">
        <v>411</v>
      </c>
      <c r="Y903" s="37" t="s">
        <v>200</v>
      </c>
      <c r="Z903" s="37" t="s">
        <v>586</v>
      </c>
      <c r="AA903" s="37" t="s">
        <v>585</v>
      </c>
      <c r="AB903" s="30">
        <v>7500</v>
      </c>
      <c r="AC903" s="30">
        <v>7500</v>
      </c>
      <c r="AD903" s="31">
        <v>0</v>
      </c>
      <c r="AE903" s="30">
        <v>7500</v>
      </c>
      <c r="AF903" s="30">
        <v>7500</v>
      </c>
      <c r="AG903" s="32">
        <v>0</v>
      </c>
      <c r="AH903" s="30">
        <v>7500</v>
      </c>
      <c r="AI903" s="10" t="s">
        <v>573</v>
      </c>
      <c r="AJ903" s="30">
        <v>0</v>
      </c>
      <c r="AK903" s="30">
        <v>0</v>
      </c>
      <c r="AL903" s="30">
        <v>2500</v>
      </c>
      <c r="AM903" s="30">
        <v>2500</v>
      </c>
      <c r="AN903" s="30">
        <v>2500</v>
      </c>
      <c r="AO903" s="30">
        <v>0</v>
      </c>
      <c r="AP903" s="30">
        <v>0</v>
      </c>
      <c r="AQ903" s="30">
        <v>0</v>
      </c>
      <c r="AR903" s="30">
        <v>0</v>
      </c>
      <c r="AS903" s="30">
        <v>0</v>
      </c>
      <c r="AT903" s="30">
        <v>0</v>
      </c>
      <c r="AU903" s="121">
        <v>0</v>
      </c>
      <c r="AV903" s="129" t="s">
        <v>784</v>
      </c>
      <c r="AW903" s="129" t="s">
        <v>796</v>
      </c>
      <c r="AX903" s="129" t="s">
        <v>797</v>
      </c>
    </row>
    <row r="904" spans="1:50" x14ac:dyDescent="0.25">
      <c r="A904" s="120">
        <v>46071</v>
      </c>
      <c r="B904" s="28" t="s">
        <v>565</v>
      </c>
      <c r="C904" s="25" t="s">
        <v>427</v>
      </c>
      <c r="D904" s="25" t="s">
        <v>430</v>
      </c>
      <c r="E904" s="25" t="s">
        <v>423</v>
      </c>
      <c r="F904" s="29" t="s">
        <v>243</v>
      </c>
      <c r="G904" s="29" t="s">
        <v>19</v>
      </c>
      <c r="H904" s="29" t="s">
        <v>588</v>
      </c>
      <c r="I904" s="29" t="s">
        <v>579</v>
      </c>
      <c r="J904" s="29" t="s">
        <v>868</v>
      </c>
      <c r="K904" s="25" t="s">
        <v>443</v>
      </c>
      <c r="L904" s="25" t="s">
        <v>4545</v>
      </c>
      <c r="M904" s="25" t="s">
        <v>5265</v>
      </c>
      <c r="N904" s="25" t="s">
        <v>5266</v>
      </c>
      <c r="O904" s="25">
        <v>20607954837</v>
      </c>
      <c r="P904" s="25" t="s">
        <v>5267</v>
      </c>
      <c r="Q904" s="28" t="s">
        <v>0</v>
      </c>
      <c r="R904" s="29" t="s">
        <v>2615</v>
      </c>
      <c r="S904" s="27" t="s">
        <v>2616</v>
      </c>
      <c r="T904" s="27" t="s">
        <v>2617</v>
      </c>
      <c r="U904" s="28" t="s">
        <v>289</v>
      </c>
      <c r="V904" s="26" t="s">
        <v>443</v>
      </c>
      <c r="W904" s="26" t="s">
        <v>627</v>
      </c>
      <c r="X904" s="26" t="s">
        <v>411</v>
      </c>
      <c r="Y904" s="37" t="s">
        <v>125</v>
      </c>
      <c r="Z904" s="37" t="s">
        <v>127</v>
      </c>
      <c r="AA904" s="37" t="s">
        <v>126</v>
      </c>
      <c r="AB904" s="30">
        <v>82128</v>
      </c>
      <c r="AC904" s="30">
        <v>0</v>
      </c>
      <c r="AD904" s="31">
        <v>82128</v>
      </c>
      <c r="AE904" s="30">
        <v>65646.14</v>
      </c>
      <c r="AF904" s="30">
        <v>0</v>
      </c>
      <c r="AG904" s="32">
        <v>82128</v>
      </c>
      <c r="AH904" s="30">
        <v>0</v>
      </c>
      <c r="AI904" s="10" t="s">
        <v>573</v>
      </c>
      <c r="AJ904" s="30">
        <v>0</v>
      </c>
      <c r="AK904" s="30">
        <v>0</v>
      </c>
      <c r="AL904" s="30">
        <v>0</v>
      </c>
      <c r="AM904" s="30">
        <v>0</v>
      </c>
      <c r="AN904" s="30">
        <v>0</v>
      </c>
      <c r="AO904" s="30">
        <v>0</v>
      </c>
      <c r="AP904" s="30">
        <v>0</v>
      </c>
      <c r="AQ904" s="30">
        <v>0</v>
      </c>
      <c r="AR904" s="30">
        <v>0</v>
      </c>
      <c r="AS904" s="30">
        <v>0</v>
      </c>
      <c r="AT904" s="30">
        <v>0</v>
      </c>
      <c r="AU904" s="121">
        <v>0</v>
      </c>
      <c r="AV904" s="129" t="s">
        <v>919</v>
      </c>
      <c r="AW904" s="129" t="s">
        <v>785</v>
      </c>
      <c r="AX904" s="129" t="s">
        <v>527</v>
      </c>
    </row>
    <row r="905" spans="1:50" ht="24" x14ac:dyDescent="0.25">
      <c r="A905" s="120">
        <v>46071</v>
      </c>
      <c r="B905" s="28" t="s">
        <v>565</v>
      </c>
      <c r="C905" s="25" t="s">
        <v>427</v>
      </c>
      <c r="D905" s="25" t="s">
        <v>459</v>
      </c>
      <c r="E905" s="25" t="s">
        <v>423</v>
      </c>
      <c r="F905" s="29" t="s">
        <v>287</v>
      </c>
      <c r="G905" s="29" t="s">
        <v>20</v>
      </c>
      <c r="H905" s="29" t="s">
        <v>422</v>
      </c>
      <c r="I905" s="29" t="s">
        <v>579</v>
      </c>
      <c r="J905" s="29" t="s">
        <v>868</v>
      </c>
      <c r="K905" s="25" t="s">
        <v>258</v>
      </c>
      <c r="L905" s="25" t="s">
        <v>2618</v>
      </c>
      <c r="M905" s="25" t="s">
        <v>6725</v>
      </c>
      <c r="N905" s="25" t="s">
        <v>2430</v>
      </c>
      <c r="O905" s="25">
        <v>10440689448</v>
      </c>
      <c r="P905" s="25" t="s">
        <v>6726</v>
      </c>
      <c r="Q905" s="28" t="s">
        <v>0</v>
      </c>
      <c r="R905" s="29" t="s">
        <v>2619</v>
      </c>
      <c r="S905" s="27" t="s">
        <v>2620</v>
      </c>
      <c r="T905" s="27" t="s">
        <v>2621</v>
      </c>
      <c r="U905" s="28" t="s">
        <v>301</v>
      </c>
      <c r="V905" s="26" t="s">
        <v>258</v>
      </c>
      <c r="W905" s="26" t="s">
        <v>645</v>
      </c>
      <c r="X905" s="26" t="s">
        <v>411</v>
      </c>
      <c r="Y905" s="37" t="s">
        <v>200</v>
      </c>
      <c r="Z905" s="37" t="s">
        <v>586</v>
      </c>
      <c r="AA905" s="37" t="s">
        <v>585</v>
      </c>
      <c r="AB905" s="30">
        <v>4800</v>
      </c>
      <c r="AC905" s="30">
        <v>4800</v>
      </c>
      <c r="AD905" s="31">
        <v>0</v>
      </c>
      <c r="AE905" s="30">
        <v>4800</v>
      </c>
      <c r="AF905" s="30">
        <v>4800</v>
      </c>
      <c r="AG905" s="32">
        <v>0</v>
      </c>
      <c r="AH905" s="30">
        <v>4800</v>
      </c>
      <c r="AI905" s="10" t="s">
        <v>573</v>
      </c>
      <c r="AJ905" s="30">
        <v>0</v>
      </c>
      <c r="AK905" s="30">
        <v>0</v>
      </c>
      <c r="AL905" s="30">
        <v>4800</v>
      </c>
      <c r="AM905" s="30">
        <v>0</v>
      </c>
      <c r="AN905" s="30">
        <v>0</v>
      </c>
      <c r="AO905" s="30">
        <v>0</v>
      </c>
      <c r="AP905" s="30">
        <v>0</v>
      </c>
      <c r="AQ905" s="30">
        <v>0</v>
      </c>
      <c r="AR905" s="30">
        <v>0</v>
      </c>
      <c r="AS905" s="30">
        <v>0</v>
      </c>
      <c r="AT905" s="30">
        <v>0</v>
      </c>
      <c r="AU905" s="121">
        <v>0</v>
      </c>
      <c r="AV905" s="129" t="s">
        <v>784</v>
      </c>
      <c r="AW905" s="129" t="s">
        <v>796</v>
      </c>
      <c r="AX905" s="129" t="s">
        <v>2160</v>
      </c>
    </row>
    <row r="906" spans="1:50" ht="48" x14ac:dyDescent="0.25">
      <c r="A906" s="120">
        <v>46071.208333333489</v>
      </c>
      <c r="B906" s="28" t="s">
        <v>565</v>
      </c>
      <c r="C906" s="25" t="s">
        <v>427</v>
      </c>
      <c r="D906" s="25" t="s">
        <v>459</v>
      </c>
      <c r="E906" s="25" t="s">
        <v>423</v>
      </c>
      <c r="F906" s="29" t="s">
        <v>287</v>
      </c>
      <c r="G906" s="29" t="s">
        <v>288</v>
      </c>
      <c r="H906" s="29" t="s">
        <v>637</v>
      </c>
      <c r="I906" s="29" t="s">
        <v>579</v>
      </c>
      <c r="J906" s="29" t="s">
        <v>2622</v>
      </c>
      <c r="K906" s="25" t="s">
        <v>426</v>
      </c>
      <c r="L906" s="25" t="s">
        <v>2623</v>
      </c>
      <c r="M906" s="25" t="s">
        <v>2624</v>
      </c>
      <c r="N906" s="25" t="s">
        <v>2625</v>
      </c>
      <c r="O906" s="25">
        <v>0</v>
      </c>
      <c r="P906" s="25" t="s">
        <v>5268</v>
      </c>
      <c r="Q906" s="28" t="s">
        <v>0</v>
      </c>
      <c r="R906" s="29" t="s">
        <v>2626</v>
      </c>
      <c r="S906" s="27" t="s">
        <v>2627</v>
      </c>
      <c r="T906" s="27" t="s">
        <v>2628</v>
      </c>
      <c r="U906" s="28" t="s">
        <v>296</v>
      </c>
      <c r="V906" s="26" t="s">
        <v>426</v>
      </c>
      <c r="W906" s="26" t="s">
        <v>2629</v>
      </c>
      <c r="X906" s="26" t="s">
        <v>414</v>
      </c>
      <c r="Y906" s="37" t="s">
        <v>207</v>
      </c>
      <c r="Z906" s="37" t="s">
        <v>206</v>
      </c>
      <c r="AA906" s="37" t="s">
        <v>208</v>
      </c>
      <c r="AB906" s="30">
        <v>3362736</v>
      </c>
      <c r="AC906" s="30">
        <v>0</v>
      </c>
      <c r="AD906" s="31">
        <v>3362736</v>
      </c>
      <c r="AE906" s="30">
        <v>3362736</v>
      </c>
      <c r="AF906" s="30">
        <v>3362736</v>
      </c>
      <c r="AG906" s="32">
        <v>0</v>
      </c>
      <c r="AH906" s="30">
        <v>3362736</v>
      </c>
      <c r="AI906" s="10" t="s">
        <v>573</v>
      </c>
      <c r="AJ906" s="30">
        <v>0</v>
      </c>
      <c r="AK906" s="30">
        <v>0</v>
      </c>
      <c r="AL906" s="30">
        <v>0</v>
      </c>
      <c r="AM906" s="30">
        <v>3362736</v>
      </c>
      <c r="AN906" s="30">
        <v>0</v>
      </c>
      <c r="AO906" s="30">
        <v>0</v>
      </c>
      <c r="AP906" s="30">
        <v>0</v>
      </c>
      <c r="AQ906" s="30">
        <v>0</v>
      </c>
      <c r="AR906" s="30">
        <v>0</v>
      </c>
      <c r="AS906" s="30">
        <v>0</v>
      </c>
      <c r="AT906" s="30">
        <v>0</v>
      </c>
      <c r="AU906" s="121">
        <v>0</v>
      </c>
      <c r="AV906" s="129" t="s">
        <v>919</v>
      </c>
      <c r="AW906" s="129" t="s">
        <v>796</v>
      </c>
      <c r="AX906" s="129" t="s">
        <v>527</v>
      </c>
    </row>
    <row r="907" spans="1:50" ht="48" x14ac:dyDescent="0.25">
      <c r="A907" s="120">
        <v>46071.208333333489</v>
      </c>
      <c r="B907" s="28" t="s">
        <v>565</v>
      </c>
      <c r="C907" s="25" t="s">
        <v>427</v>
      </c>
      <c r="D907" s="25" t="s">
        <v>704</v>
      </c>
      <c r="E907" s="25" t="s">
        <v>423</v>
      </c>
      <c r="F907" s="29" t="s">
        <v>287</v>
      </c>
      <c r="G907" s="29" t="s">
        <v>288</v>
      </c>
      <c r="H907" s="29" t="s">
        <v>637</v>
      </c>
      <c r="I907" s="29" t="s">
        <v>579</v>
      </c>
      <c r="J907" s="29" t="s">
        <v>2622</v>
      </c>
      <c r="K907" s="25" t="s">
        <v>431</v>
      </c>
      <c r="L907" s="25" t="s">
        <v>2623</v>
      </c>
      <c r="M907" s="25" t="s">
        <v>2624</v>
      </c>
      <c r="N907" s="25" t="s">
        <v>2625</v>
      </c>
      <c r="O907" s="25">
        <v>0</v>
      </c>
      <c r="P907" s="25" t="s">
        <v>5268</v>
      </c>
      <c r="Q907" s="28" t="s">
        <v>0</v>
      </c>
      <c r="R907" s="29" t="s">
        <v>2626</v>
      </c>
      <c r="S907" s="27" t="s">
        <v>2627</v>
      </c>
      <c r="T907" s="27" t="s">
        <v>2628</v>
      </c>
      <c r="U907" s="28" t="s">
        <v>348</v>
      </c>
      <c r="V907" s="26" t="s">
        <v>431</v>
      </c>
      <c r="W907" s="26" t="s">
        <v>703</v>
      </c>
      <c r="X907" s="26" t="s">
        <v>414</v>
      </c>
      <c r="Y907" s="37" t="s">
        <v>207</v>
      </c>
      <c r="Z907" s="37" t="s">
        <v>206</v>
      </c>
      <c r="AA907" s="37" t="s">
        <v>208</v>
      </c>
      <c r="AB907" s="30">
        <v>3137359</v>
      </c>
      <c r="AC907" s="30">
        <v>0</v>
      </c>
      <c r="AD907" s="31">
        <v>3137359</v>
      </c>
      <c r="AE907" s="30">
        <v>3137359</v>
      </c>
      <c r="AF907" s="30">
        <v>3137359</v>
      </c>
      <c r="AG907" s="32">
        <v>0</v>
      </c>
      <c r="AH907" s="30">
        <v>3137359</v>
      </c>
      <c r="AI907" s="10" t="s">
        <v>573</v>
      </c>
      <c r="AJ907" s="30">
        <v>0</v>
      </c>
      <c r="AK907" s="30">
        <v>0</v>
      </c>
      <c r="AL907" s="30">
        <v>0</v>
      </c>
      <c r="AM907" s="30">
        <v>3137359</v>
      </c>
      <c r="AN907" s="30">
        <v>0</v>
      </c>
      <c r="AO907" s="30">
        <v>0</v>
      </c>
      <c r="AP907" s="30">
        <v>0</v>
      </c>
      <c r="AQ907" s="30">
        <v>0</v>
      </c>
      <c r="AR907" s="30">
        <v>0</v>
      </c>
      <c r="AS907" s="30">
        <v>0</v>
      </c>
      <c r="AT907" s="30">
        <v>0</v>
      </c>
      <c r="AU907" s="121">
        <v>0</v>
      </c>
      <c r="AV907" s="129" t="s">
        <v>919</v>
      </c>
      <c r="AW907" s="129" t="s">
        <v>796</v>
      </c>
      <c r="AX907" s="129" t="s">
        <v>527</v>
      </c>
    </row>
    <row r="908" spans="1:50" ht="48" x14ac:dyDescent="0.25">
      <c r="A908" s="120">
        <v>46071.208333333489</v>
      </c>
      <c r="B908" s="28" t="s">
        <v>565</v>
      </c>
      <c r="C908" s="25" t="s">
        <v>427</v>
      </c>
      <c r="D908" s="25" t="s">
        <v>704</v>
      </c>
      <c r="E908" s="25" t="s">
        <v>423</v>
      </c>
      <c r="F908" s="29" t="s">
        <v>287</v>
      </c>
      <c r="G908" s="29" t="s">
        <v>288</v>
      </c>
      <c r="H908" s="29" t="s">
        <v>637</v>
      </c>
      <c r="I908" s="29" t="s">
        <v>579</v>
      </c>
      <c r="J908" s="29" t="s">
        <v>2622</v>
      </c>
      <c r="K908" s="25" t="s">
        <v>433</v>
      </c>
      <c r="L908" s="25" t="s">
        <v>2623</v>
      </c>
      <c r="M908" s="25" t="s">
        <v>2624</v>
      </c>
      <c r="N908" s="25" t="s">
        <v>2625</v>
      </c>
      <c r="O908" s="25">
        <v>0</v>
      </c>
      <c r="P908" s="25" t="s">
        <v>5268</v>
      </c>
      <c r="Q908" s="28" t="s">
        <v>0</v>
      </c>
      <c r="R908" s="29" t="s">
        <v>2626</v>
      </c>
      <c r="S908" s="27" t="s">
        <v>2627</v>
      </c>
      <c r="T908" s="27" t="s">
        <v>2628</v>
      </c>
      <c r="U908" s="28" t="s">
        <v>350</v>
      </c>
      <c r="V908" s="26" t="s">
        <v>433</v>
      </c>
      <c r="W908" s="26" t="s">
        <v>706</v>
      </c>
      <c r="X908" s="26" t="s">
        <v>414</v>
      </c>
      <c r="Y908" s="37" t="s">
        <v>207</v>
      </c>
      <c r="Z908" s="37" t="s">
        <v>206</v>
      </c>
      <c r="AA908" s="37" t="s">
        <v>208</v>
      </c>
      <c r="AB908" s="30">
        <v>2888656</v>
      </c>
      <c r="AC908" s="30">
        <v>0</v>
      </c>
      <c r="AD908" s="31">
        <v>2888656</v>
      </c>
      <c r="AE908" s="30">
        <v>2888656</v>
      </c>
      <c r="AF908" s="30">
        <v>2888656</v>
      </c>
      <c r="AG908" s="32">
        <v>0</v>
      </c>
      <c r="AH908" s="30">
        <v>2888656</v>
      </c>
      <c r="AI908" s="10" t="s">
        <v>573</v>
      </c>
      <c r="AJ908" s="30">
        <v>0</v>
      </c>
      <c r="AK908" s="30">
        <v>0</v>
      </c>
      <c r="AL908" s="30">
        <v>0</v>
      </c>
      <c r="AM908" s="30">
        <v>2888656</v>
      </c>
      <c r="AN908" s="30">
        <v>0</v>
      </c>
      <c r="AO908" s="30">
        <v>0</v>
      </c>
      <c r="AP908" s="30">
        <v>0</v>
      </c>
      <c r="AQ908" s="30">
        <v>0</v>
      </c>
      <c r="AR908" s="30">
        <v>0</v>
      </c>
      <c r="AS908" s="30">
        <v>0</v>
      </c>
      <c r="AT908" s="30">
        <v>0</v>
      </c>
      <c r="AU908" s="121">
        <v>0</v>
      </c>
      <c r="AV908" s="129" t="s">
        <v>919</v>
      </c>
      <c r="AW908" s="129" t="s">
        <v>796</v>
      </c>
      <c r="AX908" s="129" t="s">
        <v>527</v>
      </c>
    </row>
    <row r="909" spans="1:50" ht="48" x14ac:dyDescent="0.25">
      <c r="A909" s="120">
        <v>46071.208333333489</v>
      </c>
      <c r="B909" s="28" t="s">
        <v>565</v>
      </c>
      <c r="C909" s="25" t="s">
        <v>427</v>
      </c>
      <c r="D909" s="25" t="s">
        <v>704</v>
      </c>
      <c r="E909" s="25" t="s">
        <v>423</v>
      </c>
      <c r="F909" s="29" t="s">
        <v>287</v>
      </c>
      <c r="G909" s="29" t="s">
        <v>288</v>
      </c>
      <c r="H909" s="29" t="s">
        <v>637</v>
      </c>
      <c r="I909" s="29" t="s">
        <v>579</v>
      </c>
      <c r="J909" s="29" t="s">
        <v>2622</v>
      </c>
      <c r="K909" s="25" t="s">
        <v>434</v>
      </c>
      <c r="L909" s="25" t="s">
        <v>2623</v>
      </c>
      <c r="M909" s="25" t="s">
        <v>2624</v>
      </c>
      <c r="N909" s="25" t="s">
        <v>2625</v>
      </c>
      <c r="O909" s="25">
        <v>0</v>
      </c>
      <c r="P909" s="25" t="s">
        <v>5268</v>
      </c>
      <c r="Q909" s="28" t="s">
        <v>0</v>
      </c>
      <c r="R909" s="29" t="s">
        <v>2626</v>
      </c>
      <c r="S909" s="27" t="s">
        <v>2627</v>
      </c>
      <c r="T909" s="27" t="s">
        <v>2628</v>
      </c>
      <c r="U909" s="28" t="s">
        <v>351</v>
      </c>
      <c r="V909" s="26" t="s">
        <v>434</v>
      </c>
      <c r="W909" s="26" t="s">
        <v>707</v>
      </c>
      <c r="X909" s="26" t="s">
        <v>414</v>
      </c>
      <c r="Y909" s="37" t="s">
        <v>207</v>
      </c>
      <c r="Z909" s="37" t="s">
        <v>206</v>
      </c>
      <c r="AA909" s="37" t="s">
        <v>208</v>
      </c>
      <c r="AB909" s="30">
        <v>1293433</v>
      </c>
      <c r="AC909" s="30">
        <v>0</v>
      </c>
      <c r="AD909" s="31">
        <v>1293433</v>
      </c>
      <c r="AE909" s="30">
        <v>1293433</v>
      </c>
      <c r="AF909" s="30">
        <v>1293433</v>
      </c>
      <c r="AG909" s="32">
        <v>0</v>
      </c>
      <c r="AH909" s="30">
        <v>1293433</v>
      </c>
      <c r="AI909" s="10" t="s">
        <v>573</v>
      </c>
      <c r="AJ909" s="30">
        <v>0</v>
      </c>
      <c r="AK909" s="30">
        <v>0</v>
      </c>
      <c r="AL909" s="30">
        <v>0</v>
      </c>
      <c r="AM909" s="30">
        <v>1293433</v>
      </c>
      <c r="AN909" s="30">
        <v>0</v>
      </c>
      <c r="AO909" s="30">
        <v>0</v>
      </c>
      <c r="AP909" s="30">
        <v>0</v>
      </c>
      <c r="AQ909" s="30">
        <v>0</v>
      </c>
      <c r="AR909" s="30">
        <v>0</v>
      </c>
      <c r="AS909" s="30">
        <v>0</v>
      </c>
      <c r="AT909" s="30">
        <v>0</v>
      </c>
      <c r="AU909" s="121">
        <v>0</v>
      </c>
      <c r="AV909" s="129" t="s">
        <v>919</v>
      </c>
      <c r="AW909" s="129" t="s">
        <v>796</v>
      </c>
      <c r="AX909" s="129" t="s">
        <v>527</v>
      </c>
    </row>
    <row r="910" spans="1:50" ht="48" x14ac:dyDescent="0.25">
      <c r="A910" s="120">
        <v>46071.208333333489</v>
      </c>
      <c r="B910" s="28" t="s">
        <v>565</v>
      </c>
      <c r="C910" s="25" t="s">
        <v>427</v>
      </c>
      <c r="D910" s="25" t="s">
        <v>704</v>
      </c>
      <c r="E910" s="25" t="s">
        <v>423</v>
      </c>
      <c r="F910" s="29" t="s">
        <v>287</v>
      </c>
      <c r="G910" s="29" t="s">
        <v>288</v>
      </c>
      <c r="H910" s="29" t="s">
        <v>637</v>
      </c>
      <c r="I910" s="29" t="s">
        <v>579</v>
      </c>
      <c r="J910" s="29" t="s">
        <v>2622</v>
      </c>
      <c r="K910" s="25" t="s">
        <v>435</v>
      </c>
      <c r="L910" s="25" t="s">
        <v>2623</v>
      </c>
      <c r="M910" s="25" t="s">
        <v>2624</v>
      </c>
      <c r="N910" s="25" t="s">
        <v>2625</v>
      </c>
      <c r="O910" s="25">
        <v>0</v>
      </c>
      <c r="P910" s="25" t="s">
        <v>5268</v>
      </c>
      <c r="Q910" s="28" t="s">
        <v>0</v>
      </c>
      <c r="R910" s="29" t="s">
        <v>2626</v>
      </c>
      <c r="S910" s="27" t="s">
        <v>2627</v>
      </c>
      <c r="T910" s="27" t="s">
        <v>2628</v>
      </c>
      <c r="U910" s="28" t="s">
        <v>352</v>
      </c>
      <c r="V910" s="26" t="s">
        <v>435</v>
      </c>
      <c r="W910" s="26" t="s">
        <v>708</v>
      </c>
      <c r="X910" s="26" t="s">
        <v>414</v>
      </c>
      <c r="Y910" s="37" t="s">
        <v>207</v>
      </c>
      <c r="Z910" s="37" t="s">
        <v>206</v>
      </c>
      <c r="AA910" s="37" t="s">
        <v>208</v>
      </c>
      <c r="AB910" s="30">
        <v>7887731</v>
      </c>
      <c r="AC910" s="30">
        <v>0</v>
      </c>
      <c r="AD910" s="31">
        <v>7887731</v>
      </c>
      <c r="AE910" s="30">
        <v>6860322</v>
      </c>
      <c r="AF910" s="30">
        <v>6860322</v>
      </c>
      <c r="AG910" s="32">
        <v>1027409</v>
      </c>
      <c r="AH910" s="30">
        <v>6860322</v>
      </c>
      <c r="AI910" s="10" t="s">
        <v>573</v>
      </c>
      <c r="AJ910" s="30">
        <v>0</v>
      </c>
      <c r="AK910" s="30">
        <v>0</v>
      </c>
      <c r="AL910" s="30">
        <v>0</v>
      </c>
      <c r="AM910" s="30">
        <v>6860322</v>
      </c>
      <c r="AN910" s="30">
        <v>0</v>
      </c>
      <c r="AO910" s="30">
        <v>0</v>
      </c>
      <c r="AP910" s="30">
        <v>0</v>
      </c>
      <c r="AQ910" s="30">
        <v>0</v>
      </c>
      <c r="AR910" s="30">
        <v>0</v>
      </c>
      <c r="AS910" s="30">
        <v>0</v>
      </c>
      <c r="AT910" s="30">
        <v>0</v>
      </c>
      <c r="AU910" s="121">
        <v>0</v>
      </c>
      <c r="AV910" s="129" t="s">
        <v>919</v>
      </c>
      <c r="AW910" s="129" t="s">
        <v>785</v>
      </c>
      <c r="AX910" s="129" t="s">
        <v>527</v>
      </c>
    </row>
    <row r="911" spans="1:50" ht="48" x14ac:dyDescent="0.25">
      <c r="A911" s="120">
        <v>46071.208333333489</v>
      </c>
      <c r="B911" s="28" t="s">
        <v>565</v>
      </c>
      <c r="C911" s="25" t="s">
        <v>427</v>
      </c>
      <c r="D911" s="25" t="s">
        <v>704</v>
      </c>
      <c r="E911" s="25" t="s">
        <v>423</v>
      </c>
      <c r="F911" s="29" t="s">
        <v>287</v>
      </c>
      <c r="G911" s="29" t="s">
        <v>288</v>
      </c>
      <c r="H911" s="29" t="s">
        <v>637</v>
      </c>
      <c r="I911" s="29" t="s">
        <v>579</v>
      </c>
      <c r="J911" s="29" t="s">
        <v>2622</v>
      </c>
      <c r="K911" s="25" t="s">
        <v>436</v>
      </c>
      <c r="L911" s="25" t="s">
        <v>2623</v>
      </c>
      <c r="M911" s="25" t="s">
        <v>2624</v>
      </c>
      <c r="N911" s="25" t="s">
        <v>2625</v>
      </c>
      <c r="O911" s="25">
        <v>0</v>
      </c>
      <c r="P911" s="25" t="s">
        <v>5268</v>
      </c>
      <c r="Q911" s="28" t="s">
        <v>0</v>
      </c>
      <c r="R911" s="29" t="s">
        <v>2626</v>
      </c>
      <c r="S911" s="27" t="s">
        <v>2627</v>
      </c>
      <c r="T911" s="27" t="s">
        <v>2628</v>
      </c>
      <c r="U911" s="28" t="s">
        <v>353</v>
      </c>
      <c r="V911" s="26" t="s">
        <v>436</v>
      </c>
      <c r="W911" s="26" t="s">
        <v>709</v>
      </c>
      <c r="X911" s="26" t="s">
        <v>414</v>
      </c>
      <c r="Y911" s="37" t="s">
        <v>207</v>
      </c>
      <c r="Z911" s="37" t="s">
        <v>206</v>
      </c>
      <c r="AA911" s="37" t="s">
        <v>208</v>
      </c>
      <c r="AB911" s="30">
        <v>5256582</v>
      </c>
      <c r="AC911" s="30">
        <v>0</v>
      </c>
      <c r="AD911" s="31">
        <v>5256582</v>
      </c>
      <c r="AE911" s="30">
        <v>5256582</v>
      </c>
      <c r="AF911" s="30">
        <v>5256582</v>
      </c>
      <c r="AG911" s="32">
        <v>0</v>
      </c>
      <c r="AH911" s="30">
        <v>5256582</v>
      </c>
      <c r="AI911" s="10" t="s">
        <v>573</v>
      </c>
      <c r="AJ911" s="30">
        <v>0</v>
      </c>
      <c r="AK911" s="30">
        <v>0</v>
      </c>
      <c r="AL911" s="30">
        <v>0</v>
      </c>
      <c r="AM911" s="30">
        <v>5256582</v>
      </c>
      <c r="AN911" s="30">
        <v>0</v>
      </c>
      <c r="AO911" s="30">
        <v>0</v>
      </c>
      <c r="AP911" s="30">
        <v>0</v>
      </c>
      <c r="AQ911" s="30">
        <v>0</v>
      </c>
      <c r="AR911" s="30">
        <v>0</v>
      </c>
      <c r="AS911" s="30">
        <v>0</v>
      </c>
      <c r="AT911" s="30">
        <v>0</v>
      </c>
      <c r="AU911" s="121">
        <v>0</v>
      </c>
      <c r="AV911" s="129" t="s">
        <v>919</v>
      </c>
      <c r="AW911" s="129" t="s">
        <v>796</v>
      </c>
      <c r="AX911" s="129" t="s">
        <v>527</v>
      </c>
    </row>
    <row r="912" spans="1:50" ht="48" x14ac:dyDescent="0.25">
      <c r="A912" s="120">
        <v>46071.208333333489</v>
      </c>
      <c r="B912" s="28" t="s">
        <v>565</v>
      </c>
      <c r="C912" s="25" t="s">
        <v>427</v>
      </c>
      <c r="D912" s="25" t="s">
        <v>704</v>
      </c>
      <c r="E912" s="25" t="s">
        <v>423</v>
      </c>
      <c r="F912" s="29" t="s">
        <v>287</v>
      </c>
      <c r="G912" s="29" t="s">
        <v>288</v>
      </c>
      <c r="H912" s="29" t="s">
        <v>637</v>
      </c>
      <c r="I912" s="29" t="s">
        <v>579</v>
      </c>
      <c r="J912" s="29" t="s">
        <v>2622</v>
      </c>
      <c r="K912" s="25" t="s">
        <v>437</v>
      </c>
      <c r="L912" s="25" t="s">
        <v>2623</v>
      </c>
      <c r="M912" s="25" t="s">
        <v>2624</v>
      </c>
      <c r="N912" s="25" t="s">
        <v>2625</v>
      </c>
      <c r="O912" s="25">
        <v>0</v>
      </c>
      <c r="P912" s="25" t="s">
        <v>5268</v>
      </c>
      <c r="Q912" s="28" t="s">
        <v>0</v>
      </c>
      <c r="R912" s="29" t="s">
        <v>2626</v>
      </c>
      <c r="S912" s="27" t="s">
        <v>2627</v>
      </c>
      <c r="T912" s="27" t="s">
        <v>2628</v>
      </c>
      <c r="U912" s="28" t="s">
        <v>355</v>
      </c>
      <c r="V912" s="26" t="s">
        <v>437</v>
      </c>
      <c r="W912" s="26" t="s">
        <v>712</v>
      </c>
      <c r="X912" s="26" t="s">
        <v>414</v>
      </c>
      <c r="Y912" s="37" t="s">
        <v>207</v>
      </c>
      <c r="Z912" s="37" t="s">
        <v>206</v>
      </c>
      <c r="AA912" s="37" t="s">
        <v>208</v>
      </c>
      <c r="AB912" s="30">
        <v>2670631</v>
      </c>
      <c r="AC912" s="30">
        <v>0</v>
      </c>
      <c r="AD912" s="31">
        <v>2670631</v>
      </c>
      <c r="AE912" s="30">
        <v>1679831</v>
      </c>
      <c r="AF912" s="30">
        <v>1679831</v>
      </c>
      <c r="AG912" s="32">
        <v>990800</v>
      </c>
      <c r="AH912" s="30">
        <v>1679831</v>
      </c>
      <c r="AI912" s="10" t="s">
        <v>573</v>
      </c>
      <c r="AJ912" s="30">
        <v>0</v>
      </c>
      <c r="AK912" s="30">
        <v>0</v>
      </c>
      <c r="AL912" s="30">
        <v>0</v>
      </c>
      <c r="AM912" s="30">
        <v>1679831</v>
      </c>
      <c r="AN912" s="30">
        <v>0</v>
      </c>
      <c r="AO912" s="30">
        <v>0</v>
      </c>
      <c r="AP912" s="30">
        <v>0</v>
      </c>
      <c r="AQ912" s="30">
        <v>0</v>
      </c>
      <c r="AR912" s="30">
        <v>0</v>
      </c>
      <c r="AS912" s="30">
        <v>0</v>
      </c>
      <c r="AT912" s="30">
        <v>0</v>
      </c>
      <c r="AU912" s="121">
        <v>0</v>
      </c>
      <c r="AV912" s="129" t="s">
        <v>919</v>
      </c>
      <c r="AW912" s="129" t="s">
        <v>785</v>
      </c>
      <c r="AX912" s="129" t="s">
        <v>527</v>
      </c>
    </row>
    <row r="913" spans="1:50" ht="48" x14ac:dyDescent="0.25">
      <c r="A913" s="120">
        <v>46071.208333333489</v>
      </c>
      <c r="B913" s="28" t="s">
        <v>565</v>
      </c>
      <c r="C913" s="25" t="s">
        <v>427</v>
      </c>
      <c r="D913" s="25" t="s">
        <v>704</v>
      </c>
      <c r="E913" s="25" t="s">
        <v>423</v>
      </c>
      <c r="F913" s="29" t="s">
        <v>287</v>
      </c>
      <c r="G913" s="29" t="s">
        <v>288</v>
      </c>
      <c r="H913" s="29" t="s">
        <v>637</v>
      </c>
      <c r="I913" s="29" t="s">
        <v>579</v>
      </c>
      <c r="J913" s="29" t="s">
        <v>2622</v>
      </c>
      <c r="K913" s="25" t="s">
        <v>438</v>
      </c>
      <c r="L913" s="25" t="s">
        <v>2623</v>
      </c>
      <c r="M913" s="25" t="s">
        <v>2624</v>
      </c>
      <c r="N913" s="25" t="s">
        <v>2625</v>
      </c>
      <c r="O913" s="25">
        <v>0</v>
      </c>
      <c r="P913" s="25" t="s">
        <v>5268</v>
      </c>
      <c r="Q913" s="28" t="s">
        <v>0</v>
      </c>
      <c r="R913" s="29" t="s">
        <v>2626</v>
      </c>
      <c r="S913" s="27" t="s">
        <v>2627</v>
      </c>
      <c r="T913" s="27" t="s">
        <v>2628</v>
      </c>
      <c r="U913" s="28" t="s">
        <v>356</v>
      </c>
      <c r="V913" s="26" t="s">
        <v>438</v>
      </c>
      <c r="W913" s="26" t="s">
        <v>713</v>
      </c>
      <c r="X913" s="26" t="s">
        <v>414</v>
      </c>
      <c r="Y913" s="37" t="s">
        <v>207</v>
      </c>
      <c r="Z913" s="37" t="s">
        <v>206</v>
      </c>
      <c r="AA913" s="37" t="s">
        <v>208</v>
      </c>
      <c r="AB913" s="30">
        <v>13837925</v>
      </c>
      <c r="AC913" s="30">
        <v>0</v>
      </c>
      <c r="AD913" s="31">
        <v>13837925</v>
      </c>
      <c r="AE913" s="30">
        <v>13339885</v>
      </c>
      <c r="AF913" s="30">
        <v>13339885</v>
      </c>
      <c r="AG913" s="32">
        <v>498040</v>
      </c>
      <c r="AH913" s="30">
        <v>13339885</v>
      </c>
      <c r="AI913" s="10" t="s">
        <v>573</v>
      </c>
      <c r="AJ913" s="30">
        <v>0</v>
      </c>
      <c r="AK913" s="30">
        <v>0</v>
      </c>
      <c r="AL913" s="30">
        <v>0</v>
      </c>
      <c r="AM913" s="30">
        <v>13339885</v>
      </c>
      <c r="AN913" s="30">
        <v>0</v>
      </c>
      <c r="AO913" s="30">
        <v>0</v>
      </c>
      <c r="AP913" s="30">
        <v>0</v>
      </c>
      <c r="AQ913" s="30">
        <v>0</v>
      </c>
      <c r="AR913" s="30">
        <v>0</v>
      </c>
      <c r="AS913" s="30">
        <v>0</v>
      </c>
      <c r="AT913" s="30">
        <v>0</v>
      </c>
      <c r="AU913" s="121">
        <v>0</v>
      </c>
      <c r="AV913" s="129" t="s">
        <v>919</v>
      </c>
      <c r="AW913" s="129" t="s">
        <v>785</v>
      </c>
      <c r="AX913" s="129" t="s">
        <v>527</v>
      </c>
    </row>
    <row r="914" spans="1:50" ht="48" x14ac:dyDescent="0.25">
      <c r="A914" s="120">
        <v>46071.208333333489</v>
      </c>
      <c r="B914" s="28" t="s">
        <v>565</v>
      </c>
      <c r="C914" s="25" t="s">
        <v>427</v>
      </c>
      <c r="D914" s="25" t="s">
        <v>704</v>
      </c>
      <c r="E914" s="25" t="s">
        <v>423</v>
      </c>
      <c r="F914" s="29" t="s">
        <v>287</v>
      </c>
      <c r="G914" s="29" t="s">
        <v>288</v>
      </c>
      <c r="H914" s="29" t="s">
        <v>637</v>
      </c>
      <c r="I914" s="29" t="s">
        <v>579</v>
      </c>
      <c r="J914" s="29" t="s">
        <v>2622</v>
      </c>
      <c r="K914" s="25" t="s">
        <v>439</v>
      </c>
      <c r="L914" s="25" t="s">
        <v>2623</v>
      </c>
      <c r="M914" s="25" t="s">
        <v>2624</v>
      </c>
      <c r="N914" s="25" t="s">
        <v>2625</v>
      </c>
      <c r="O914" s="25">
        <v>0</v>
      </c>
      <c r="P914" s="25" t="s">
        <v>5268</v>
      </c>
      <c r="Q914" s="28" t="s">
        <v>0</v>
      </c>
      <c r="R914" s="29" t="s">
        <v>2626</v>
      </c>
      <c r="S914" s="27" t="s">
        <v>2627</v>
      </c>
      <c r="T914" s="27" t="s">
        <v>2628</v>
      </c>
      <c r="U914" s="28" t="s">
        <v>357</v>
      </c>
      <c r="V914" s="26" t="s">
        <v>439</v>
      </c>
      <c r="W914" s="26" t="s">
        <v>714</v>
      </c>
      <c r="X914" s="26" t="s">
        <v>414</v>
      </c>
      <c r="Y914" s="37" t="s">
        <v>207</v>
      </c>
      <c r="Z914" s="37" t="s">
        <v>206</v>
      </c>
      <c r="AA914" s="37" t="s">
        <v>208</v>
      </c>
      <c r="AB914" s="30">
        <v>2238978</v>
      </c>
      <c r="AC914" s="30">
        <v>0</v>
      </c>
      <c r="AD914" s="31">
        <v>2238978</v>
      </c>
      <c r="AE914" s="30">
        <v>1734494</v>
      </c>
      <c r="AF914" s="30">
        <v>1734494</v>
      </c>
      <c r="AG914" s="32">
        <v>504484</v>
      </c>
      <c r="AH914" s="30">
        <v>1734494</v>
      </c>
      <c r="AI914" s="10" t="s">
        <v>573</v>
      </c>
      <c r="AJ914" s="30">
        <v>0</v>
      </c>
      <c r="AK914" s="30">
        <v>0</v>
      </c>
      <c r="AL914" s="30">
        <v>0</v>
      </c>
      <c r="AM914" s="30">
        <v>1734494</v>
      </c>
      <c r="AN914" s="30">
        <v>0</v>
      </c>
      <c r="AO914" s="30">
        <v>0</v>
      </c>
      <c r="AP914" s="30">
        <v>0</v>
      </c>
      <c r="AQ914" s="30">
        <v>0</v>
      </c>
      <c r="AR914" s="30">
        <v>0</v>
      </c>
      <c r="AS914" s="30">
        <v>0</v>
      </c>
      <c r="AT914" s="30">
        <v>0</v>
      </c>
      <c r="AU914" s="121">
        <v>0</v>
      </c>
      <c r="AV914" s="129" t="s">
        <v>919</v>
      </c>
      <c r="AW914" s="129" t="s">
        <v>785</v>
      </c>
      <c r="AX914" s="129" t="s">
        <v>527</v>
      </c>
    </row>
    <row r="915" spans="1:50" ht="48" x14ac:dyDescent="0.25">
      <c r="A915" s="120">
        <v>46071.208333333489</v>
      </c>
      <c r="B915" s="28" t="s">
        <v>565</v>
      </c>
      <c r="C915" s="25" t="s">
        <v>427</v>
      </c>
      <c r="D915" s="25" t="s">
        <v>704</v>
      </c>
      <c r="E915" s="25" t="s">
        <v>423</v>
      </c>
      <c r="F915" s="29" t="s">
        <v>287</v>
      </c>
      <c r="G915" s="29" t="s">
        <v>288</v>
      </c>
      <c r="H915" s="29" t="s">
        <v>637</v>
      </c>
      <c r="I915" s="29" t="s">
        <v>579</v>
      </c>
      <c r="J915" s="29" t="s">
        <v>2622</v>
      </c>
      <c r="K915" s="25" t="s">
        <v>441</v>
      </c>
      <c r="L915" s="25" t="s">
        <v>2623</v>
      </c>
      <c r="M915" s="25" t="s">
        <v>2624</v>
      </c>
      <c r="N915" s="25" t="s">
        <v>2625</v>
      </c>
      <c r="O915" s="25">
        <v>0</v>
      </c>
      <c r="P915" s="25" t="s">
        <v>5268</v>
      </c>
      <c r="Q915" s="28" t="s">
        <v>0</v>
      </c>
      <c r="R915" s="29" t="s">
        <v>2626</v>
      </c>
      <c r="S915" s="27" t="s">
        <v>2627</v>
      </c>
      <c r="T915" s="27" t="s">
        <v>2628</v>
      </c>
      <c r="U915" s="28" t="s">
        <v>358</v>
      </c>
      <c r="V915" s="26" t="s">
        <v>441</v>
      </c>
      <c r="W915" s="26" t="s">
        <v>715</v>
      </c>
      <c r="X915" s="26" t="s">
        <v>414</v>
      </c>
      <c r="Y915" s="37" t="s">
        <v>207</v>
      </c>
      <c r="Z915" s="37" t="s">
        <v>206</v>
      </c>
      <c r="AA915" s="37" t="s">
        <v>208</v>
      </c>
      <c r="AB915" s="30">
        <v>26688509</v>
      </c>
      <c r="AC915" s="30">
        <v>0</v>
      </c>
      <c r="AD915" s="31">
        <v>26688509</v>
      </c>
      <c r="AE915" s="30">
        <v>26687020</v>
      </c>
      <c r="AF915" s="30">
        <v>26687020</v>
      </c>
      <c r="AG915" s="32">
        <v>1489</v>
      </c>
      <c r="AH915" s="30">
        <v>26687020</v>
      </c>
      <c r="AI915" s="10" t="s">
        <v>573</v>
      </c>
      <c r="AJ915" s="30">
        <v>0</v>
      </c>
      <c r="AK915" s="30">
        <v>0</v>
      </c>
      <c r="AL915" s="30">
        <v>0</v>
      </c>
      <c r="AM915" s="30">
        <v>26687020</v>
      </c>
      <c r="AN915" s="30">
        <v>0</v>
      </c>
      <c r="AO915" s="30">
        <v>0</v>
      </c>
      <c r="AP915" s="30">
        <v>0</v>
      </c>
      <c r="AQ915" s="30">
        <v>0</v>
      </c>
      <c r="AR915" s="30">
        <v>0</v>
      </c>
      <c r="AS915" s="30">
        <v>0</v>
      </c>
      <c r="AT915" s="30">
        <v>0</v>
      </c>
      <c r="AU915" s="121">
        <v>0</v>
      </c>
      <c r="AV915" s="129" t="s">
        <v>919</v>
      </c>
      <c r="AW915" s="129" t="s">
        <v>785</v>
      </c>
      <c r="AX915" s="129" t="s">
        <v>527</v>
      </c>
    </row>
    <row r="916" spans="1:50" ht="48" x14ac:dyDescent="0.25">
      <c r="A916" s="120">
        <v>46071.208333333489</v>
      </c>
      <c r="B916" s="28" t="s">
        <v>565</v>
      </c>
      <c r="C916" s="25" t="s">
        <v>427</v>
      </c>
      <c r="D916" s="25" t="s">
        <v>704</v>
      </c>
      <c r="E916" s="25" t="s">
        <v>423</v>
      </c>
      <c r="F916" s="29" t="s">
        <v>287</v>
      </c>
      <c r="G916" s="29" t="s">
        <v>288</v>
      </c>
      <c r="H916" s="29" t="s">
        <v>637</v>
      </c>
      <c r="I916" s="29" t="s">
        <v>579</v>
      </c>
      <c r="J916" s="29" t="s">
        <v>2622</v>
      </c>
      <c r="K916" s="25" t="s">
        <v>442</v>
      </c>
      <c r="L916" s="25" t="s">
        <v>2623</v>
      </c>
      <c r="M916" s="25" t="s">
        <v>2624</v>
      </c>
      <c r="N916" s="25" t="s">
        <v>2625</v>
      </c>
      <c r="O916" s="25">
        <v>0</v>
      </c>
      <c r="P916" s="25" t="s">
        <v>5268</v>
      </c>
      <c r="Q916" s="28" t="s">
        <v>0</v>
      </c>
      <c r="R916" s="29" t="s">
        <v>2626</v>
      </c>
      <c r="S916" s="27" t="s">
        <v>2627</v>
      </c>
      <c r="T916" s="27" t="s">
        <v>2628</v>
      </c>
      <c r="U916" s="28" t="s">
        <v>359</v>
      </c>
      <c r="V916" s="26" t="s">
        <v>442</v>
      </c>
      <c r="W916" s="26" t="s">
        <v>716</v>
      </c>
      <c r="X916" s="26" t="s">
        <v>414</v>
      </c>
      <c r="Y916" s="37" t="s">
        <v>207</v>
      </c>
      <c r="Z916" s="37" t="s">
        <v>206</v>
      </c>
      <c r="AA916" s="37" t="s">
        <v>208</v>
      </c>
      <c r="AB916" s="30">
        <v>5176792</v>
      </c>
      <c r="AC916" s="30">
        <v>0</v>
      </c>
      <c r="AD916" s="31">
        <v>5176792</v>
      </c>
      <c r="AE916" s="30">
        <v>5142292</v>
      </c>
      <c r="AF916" s="30">
        <v>5142292</v>
      </c>
      <c r="AG916" s="32">
        <v>34500</v>
      </c>
      <c r="AH916" s="30">
        <v>5142292</v>
      </c>
      <c r="AI916" s="10" t="s">
        <v>573</v>
      </c>
      <c r="AJ916" s="30">
        <v>0</v>
      </c>
      <c r="AK916" s="30">
        <v>0</v>
      </c>
      <c r="AL916" s="30">
        <v>0</v>
      </c>
      <c r="AM916" s="30">
        <v>5142292</v>
      </c>
      <c r="AN916" s="30">
        <v>0</v>
      </c>
      <c r="AO916" s="30">
        <v>0</v>
      </c>
      <c r="AP916" s="30">
        <v>0</v>
      </c>
      <c r="AQ916" s="30">
        <v>0</v>
      </c>
      <c r="AR916" s="30">
        <v>0</v>
      </c>
      <c r="AS916" s="30">
        <v>0</v>
      </c>
      <c r="AT916" s="30">
        <v>0</v>
      </c>
      <c r="AU916" s="121">
        <v>0</v>
      </c>
      <c r="AV916" s="129" t="s">
        <v>919</v>
      </c>
      <c r="AW916" s="129" t="s">
        <v>785</v>
      </c>
      <c r="AX916" s="129" t="s">
        <v>527</v>
      </c>
    </row>
    <row r="917" spans="1:50" ht="48" x14ac:dyDescent="0.25">
      <c r="A917" s="120">
        <v>46071.208333333489</v>
      </c>
      <c r="B917" s="28" t="s">
        <v>565</v>
      </c>
      <c r="C917" s="25" t="s">
        <v>427</v>
      </c>
      <c r="D917" s="25" t="s">
        <v>704</v>
      </c>
      <c r="E917" s="25" t="s">
        <v>423</v>
      </c>
      <c r="F917" s="29" t="s">
        <v>287</v>
      </c>
      <c r="G917" s="29" t="s">
        <v>288</v>
      </c>
      <c r="H917" s="29" t="s">
        <v>637</v>
      </c>
      <c r="I917" s="29" t="s">
        <v>579</v>
      </c>
      <c r="J917" s="29" t="s">
        <v>2622</v>
      </c>
      <c r="K917" s="25" t="s">
        <v>452</v>
      </c>
      <c r="L917" s="25" t="s">
        <v>2623</v>
      </c>
      <c r="M917" s="25" t="s">
        <v>2624</v>
      </c>
      <c r="N917" s="25" t="s">
        <v>2625</v>
      </c>
      <c r="O917" s="25">
        <v>0</v>
      </c>
      <c r="P917" s="25" t="s">
        <v>5268</v>
      </c>
      <c r="Q917" s="28" t="s">
        <v>0</v>
      </c>
      <c r="R917" s="29" t="s">
        <v>2626</v>
      </c>
      <c r="S917" s="27" t="s">
        <v>2627</v>
      </c>
      <c r="T917" s="27" t="s">
        <v>2628</v>
      </c>
      <c r="U917" s="28" t="s">
        <v>360</v>
      </c>
      <c r="V917" s="26" t="s">
        <v>452</v>
      </c>
      <c r="W917" s="26" t="s">
        <v>717</v>
      </c>
      <c r="X917" s="26" t="s">
        <v>414</v>
      </c>
      <c r="Y917" s="37" t="s">
        <v>207</v>
      </c>
      <c r="Z917" s="37" t="s">
        <v>206</v>
      </c>
      <c r="AA917" s="37" t="s">
        <v>208</v>
      </c>
      <c r="AB917" s="30">
        <v>7527297</v>
      </c>
      <c r="AC917" s="30">
        <v>0</v>
      </c>
      <c r="AD917" s="31">
        <v>7527297</v>
      </c>
      <c r="AE917" s="30">
        <v>7329071</v>
      </c>
      <c r="AF917" s="30">
        <v>7329071</v>
      </c>
      <c r="AG917" s="32">
        <v>198226</v>
      </c>
      <c r="AH917" s="30">
        <v>7329071</v>
      </c>
      <c r="AI917" s="10" t="s">
        <v>573</v>
      </c>
      <c r="AJ917" s="30">
        <v>0</v>
      </c>
      <c r="AK917" s="30">
        <v>0</v>
      </c>
      <c r="AL917" s="30">
        <v>0</v>
      </c>
      <c r="AM917" s="30">
        <v>7329071</v>
      </c>
      <c r="AN917" s="30">
        <v>0</v>
      </c>
      <c r="AO917" s="30">
        <v>0</v>
      </c>
      <c r="AP917" s="30">
        <v>0</v>
      </c>
      <c r="AQ917" s="30">
        <v>0</v>
      </c>
      <c r="AR917" s="30">
        <v>0</v>
      </c>
      <c r="AS917" s="30">
        <v>0</v>
      </c>
      <c r="AT917" s="30">
        <v>0</v>
      </c>
      <c r="AU917" s="121">
        <v>0</v>
      </c>
      <c r="AV917" s="129" t="s">
        <v>919</v>
      </c>
      <c r="AW917" s="129" t="s">
        <v>785</v>
      </c>
      <c r="AX917" s="129" t="s">
        <v>527</v>
      </c>
    </row>
    <row r="918" spans="1:50" ht="48" x14ac:dyDescent="0.25">
      <c r="A918" s="120">
        <v>46071.208333333489</v>
      </c>
      <c r="B918" s="28" t="s">
        <v>565</v>
      </c>
      <c r="C918" s="25" t="s">
        <v>427</v>
      </c>
      <c r="D918" s="25" t="s">
        <v>704</v>
      </c>
      <c r="E918" s="25" t="s">
        <v>423</v>
      </c>
      <c r="F918" s="29" t="s">
        <v>287</v>
      </c>
      <c r="G918" s="29" t="s">
        <v>288</v>
      </c>
      <c r="H918" s="29" t="s">
        <v>637</v>
      </c>
      <c r="I918" s="29" t="s">
        <v>579</v>
      </c>
      <c r="J918" s="29" t="s">
        <v>2622</v>
      </c>
      <c r="K918" s="25" t="s">
        <v>447</v>
      </c>
      <c r="L918" s="25" t="s">
        <v>2623</v>
      </c>
      <c r="M918" s="25" t="s">
        <v>2624</v>
      </c>
      <c r="N918" s="25" t="s">
        <v>2625</v>
      </c>
      <c r="O918" s="25">
        <v>0</v>
      </c>
      <c r="P918" s="25" t="s">
        <v>5268</v>
      </c>
      <c r="Q918" s="28" t="s">
        <v>0</v>
      </c>
      <c r="R918" s="29" t="s">
        <v>2626</v>
      </c>
      <c r="S918" s="27" t="s">
        <v>2627</v>
      </c>
      <c r="T918" s="27" t="s">
        <v>2628</v>
      </c>
      <c r="U918" s="28" t="s">
        <v>362</v>
      </c>
      <c r="V918" s="26" t="s">
        <v>447</v>
      </c>
      <c r="W918" s="26" t="s">
        <v>720</v>
      </c>
      <c r="X918" s="26" t="s">
        <v>414</v>
      </c>
      <c r="Y918" s="37" t="s">
        <v>207</v>
      </c>
      <c r="Z918" s="37" t="s">
        <v>206</v>
      </c>
      <c r="AA918" s="37" t="s">
        <v>208</v>
      </c>
      <c r="AB918" s="30">
        <v>2984228</v>
      </c>
      <c r="AC918" s="30">
        <v>0</v>
      </c>
      <c r="AD918" s="31">
        <v>2984228</v>
      </c>
      <c r="AE918" s="30">
        <v>2084228</v>
      </c>
      <c r="AF918" s="30">
        <v>2084228</v>
      </c>
      <c r="AG918" s="32">
        <v>900000</v>
      </c>
      <c r="AH918" s="30">
        <v>2084228</v>
      </c>
      <c r="AI918" s="10" t="s">
        <v>573</v>
      </c>
      <c r="AJ918" s="30">
        <v>0</v>
      </c>
      <c r="AK918" s="30">
        <v>0</v>
      </c>
      <c r="AL918" s="30">
        <v>0</v>
      </c>
      <c r="AM918" s="30">
        <v>2084228</v>
      </c>
      <c r="AN918" s="30">
        <v>0</v>
      </c>
      <c r="AO918" s="30">
        <v>0</v>
      </c>
      <c r="AP918" s="30">
        <v>0</v>
      </c>
      <c r="AQ918" s="30">
        <v>0</v>
      </c>
      <c r="AR918" s="30">
        <v>0</v>
      </c>
      <c r="AS918" s="30">
        <v>0</v>
      </c>
      <c r="AT918" s="30">
        <v>0</v>
      </c>
      <c r="AU918" s="121">
        <v>0</v>
      </c>
      <c r="AV918" s="129" t="s">
        <v>919</v>
      </c>
      <c r="AW918" s="129" t="s">
        <v>785</v>
      </c>
      <c r="AX918" s="129" t="s">
        <v>527</v>
      </c>
    </row>
    <row r="919" spans="1:50" ht="48" x14ac:dyDescent="0.25">
      <c r="A919" s="120">
        <v>46071.208333333489</v>
      </c>
      <c r="B919" s="28" t="s">
        <v>565</v>
      </c>
      <c r="C919" s="25" t="s">
        <v>427</v>
      </c>
      <c r="D919" s="25" t="s">
        <v>704</v>
      </c>
      <c r="E919" s="25" t="s">
        <v>423</v>
      </c>
      <c r="F919" s="29" t="s">
        <v>287</v>
      </c>
      <c r="G919" s="29" t="s">
        <v>288</v>
      </c>
      <c r="H919" s="29" t="s">
        <v>637</v>
      </c>
      <c r="I919" s="29" t="s">
        <v>579</v>
      </c>
      <c r="J919" s="29" t="s">
        <v>2622</v>
      </c>
      <c r="K919" s="25" t="s">
        <v>721</v>
      </c>
      <c r="L919" s="25" t="s">
        <v>2623</v>
      </c>
      <c r="M919" s="25" t="s">
        <v>2624</v>
      </c>
      <c r="N919" s="25" t="s">
        <v>2625</v>
      </c>
      <c r="O919" s="25">
        <v>0</v>
      </c>
      <c r="P919" s="25" t="s">
        <v>5268</v>
      </c>
      <c r="Q919" s="28" t="s">
        <v>0</v>
      </c>
      <c r="R919" s="29" t="s">
        <v>2626</v>
      </c>
      <c r="S919" s="27" t="s">
        <v>2627</v>
      </c>
      <c r="T919" s="27" t="s">
        <v>2628</v>
      </c>
      <c r="U919" s="28" t="s">
        <v>363</v>
      </c>
      <c r="V919" s="26" t="s">
        <v>721</v>
      </c>
      <c r="W919" s="26" t="s">
        <v>722</v>
      </c>
      <c r="X919" s="26" t="s">
        <v>414</v>
      </c>
      <c r="Y919" s="37" t="s">
        <v>207</v>
      </c>
      <c r="Z919" s="37" t="s">
        <v>206</v>
      </c>
      <c r="AA919" s="37" t="s">
        <v>208</v>
      </c>
      <c r="AB919" s="30">
        <v>1167183</v>
      </c>
      <c r="AC919" s="30">
        <v>0</v>
      </c>
      <c r="AD919" s="31">
        <v>1167183</v>
      </c>
      <c r="AE919" s="30">
        <v>1167183</v>
      </c>
      <c r="AF919" s="30">
        <v>1167183</v>
      </c>
      <c r="AG919" s="32">
        <v>0</v>
      </c>
      <c r="AH919" s="30">
        <v>1167183</v>
      </c>
      <c r="AI919" s="10" t="s">
        <v>573</v>
      </c>
      <c r="AJ919" s="30">
        <v>0</v>
      </c>
      <c r="AK919" s="30">
        <v>0</v>
      </c>
      <c r="AL919" s="30">
        <v>0</v>
      </c>
      <c r="AM919" s="30">
        <v>1167183</v>
      </c>
      <c r="AN919" s="30">
        <v>0</v>
      </c>
      <c r="AO919" s="30">
        <v>0</v>
      </c>
      <c r="AP919" s="30">
        <v>0</v>
      </c>
      <c r="AQ919" s="30">
        <v>0</v>
      </c>
      <c r="AR919" s="30">
        <v>0</v>
      </c>
      <c r="AS919" s="30">
        <v>0</v>
      </c>
      <c r="AT919" s="30">
        <v>0</v>
      </c>
      <c r="AU919" s="121">
        <v>0</v>
      </c>
      <c r="AV919" s="129" t="s">
        <v>919</v>
      </c>
      <c r="AW919" s="129" t="s">
        <v>796</v>
      </c>
      <c r="AX919" s="129" t="s">
        <v>527</v>
      </c>
    </row>
    <row r="920" spans="1:50" ht="48" x14ac:dyDescent="0.25">
      <c r="A920" s="120">
        <v>46071.208333333489</v>
      </c>
      <c r="B920" s="28" t="s">
        <v>565</v>
      </c>
      <c r="C920" s="25" t="s">
        <v>427</v>
      </c>
      <c r="D920" s="25" t="s">
        <v>704</v>
      </c>
      <c r="E920" s="25" t="s">
        <v>423</v>
      </c>
      <c r="F920" s="29" t="s">
        <v>287</v>
      </c>
      <c r="G920" s="29" t="s">
        <v>288</v>
      </c>
      <c r="H920" s="29" t="s">
        <v>637</v>
      </c>
      <c r="I920" s="29" t="s">
        <v>579</v>
      </c>
      <c r="J920" s="29" t="s">
        <v>2622</v>
      </c>
      <c r="K920" s="25" t="s">
        <v>444</v>
      </c>
      <c r="L920" s="25" t="s">
        <v>2623</v>
      </c>
      <c r="M920" s="25" t="s">
        <v>2624</v>
      </c>
      <c r="N920" s="25" t="s">
        <v>2625</v>
      </c>
      <c r="O920" s="25">
        <v>0</v>
      </c>
      <c r="P920" s="25" t="s">
        <v>5268</v>
      </c>
      <c r="Q920" s="28" t="s">
        <v>0</v>
      </c>
      <c r="R920" s="29" t="s">
        <v>2626</v>
      </c>
      <c r="S920" s="27" t="s">
        <v>2627</v>
      </c>
      <c r="T920" s="27" t="s">
        <v>2628</v>
      </c>
      <c r="U920" s="28" t="s">
        <v>364</v>
      </c>
      <c r="V920" s="26" t="s">
        <v>444</v>
      </c>
      <c r="W920" s="26" t="s">
        <v>723</v>
      </c>
      <c r="X920" s="26" t="s">
        <v>414</v>
      </c>
      <c r="Y920" s="37" t="s">
        <v>207</v>
      </c>
      <c r="Z920" s="37" t="s">
        <v>206</v>
      </c>
      <c r="AA920" s="37" t="s">
        <v>208</v>
      </c>
      <c r="AB920" s="30">
        <v>5032223</v>
      </c>
      <c r="AC920" s="30">
        <v>0</v>
      </c>
      <c r="AD920" s="31">
        <v>5032223</v>
      </c>
      <c r="AE920" s="30">
        <v>5032214</v>
      </c>
      <c r="AF920" s="30">
        <v>5032214</v>
      </c>
      <c r="AG920" s="32">
        <v>9</v>
      </c>
      <c r="AH920" s="30">
        <v>5032214</v>
      </c>
      <c r="AI920" s="10" t="s">
        <v>573</v>
      </c>
      <c r="AJ920" s="30">
        <v>0</v>
      </c>
      <c r="AK920" s="30">
        <v>0</v>
      </c>
      <c r="AL920" s="30">
        <v>0</v>
      </c>
      <c r="AM920" s="30">
        <v>5032214</v>
      </c>
      <c r="AN920" s="30">
        <v>0</v>
      </c>
      <c r="AO920" s="30">
        <v>0</v>
      </c>
      <c r="AP920" s="30">
        <v>0</v>
      </c>
      <c r="AQ920" s="30">
        <v>0</v>
      </c>
      <c r="AR920" s="30">
        <v>0</v>
      </c>
      <c r="AS920" s="30">
        <v>0</v>
      </c>
      <c r="AT920" s="30">
        <v>0</v>
      </c>
      <c r="AU920" s="121">
        <v>0</v>
      </c>
      <c r="AV920" s="129" t="s">
        <v>919</v>
      </c>
      <c r="AW920" s="129" t="s">
        <v>785</v>
      </c>
      <c r="AX920" s="129" t="s">
        <v>527</v>
      </c>
    </row>
    <row r="921" spans="1:50" ht="48" x14ac:dyDescent="0.25">
      <c r="A921" s="120">
        <v>46071.208333333489</v>
      </c>
      <c r="B921" s="28" t="s">
        <v>565</v>
      </c>
      <c r="C921" s="25" t="s">
        <v>427</v>
      </c>
      <c r="D921" s="25" t="s">
        <v>704</v>
      </c>
      <c r="E921" s="25" t="s">
        <v>423</v>
      </c>
      <c r="F921" s="29" t="s">
        <v>287</v>
      </c>
      <c r="G921" s="29" t="s">
        <v>288</v>
      </c>
      <c r="H921" s="29" t="s">
        <v>637</v>
      </c>
      <c r="I921" s="29" t="s">
        <v>579</v>
      </c>
      <c r="J921" s="29" t="s">
        <v>2622</v>
      </c>
      <c r="K921" s="25" t="s">
        <v>448</v>
      </c>
      <c r="L921" s="25" t="s">
        <v>2623</v>
      </c>
      <c r="M921" s="25" t="s">
        <v>2624</v>
      </c>
      <c r="N921" s="25" t="s">
        <v>2625</v>
      </c>
      <c r="O921" s="25">
        <v>0</v>
      </c>
      <c r="P921" s="25" t="s">
        <v>5268</v>
      </c>
      <c r="Q921" s="28" t="s">
        <v>0</v>
      </c>
      <c r="R921" s="29" t="s">
        <v>2626</v>
      </c>
      <c r="S921" s="27" t="s">
        <v>2627</v>
      </c>
      <c r="T921" s="27" t="s">
        <v>2628</v>
      </c>
      <c r="U921" s="28" t="s">
        <v>365</v>
      </c>
      <c r="V921" s="26" t="s">
        <v>448</v>
      </c>
      <c r="W921" s="26" t="s">
        <v>724</v>
      </c>
      <c r="X921" s="26" t="s">
        <v>414</v>
      </c>
      <c r="Y921" s="37" t="s">
        <v>207</v>
      </c>
      <c r="Z921" s="37" t="s">
        <v>206</v>
      </c>
      <c r="AA921" s="37" t="s">
        <v>208</v>
      </c>
      <c r="AB921" s="30">
        <v>12639691</v>
      </c>
      <c r="AC921" s="30">
        <v>0</v>
      </c>
      <c r="AD921" s="31">
        <v>12639691</v>
      </c>
      <c r="AE921" s="30">
        <v>12508785</v>
      </c>
      <c r="AF921" s="30">
        <v>12508785</v>
      </c>
      <c r="AG921" s="32">
        <v>130906</v>
      </c>
      <c r="AH921" s="30">
        <v>12508785</v>
      </c>
      <c r="AI921" s="10" t="s">
        <v>573</v>
      </c>
      <c r="AJ921" s="30">
        <v>0</v>
      </c>
      <c r="AK921" s="30">
        <v>0</v>
      </c>
      <c r="AL921" s="30">
        <v>0</v>
      </c>
      <c r="AM921" s="30">
        <v>12508785</v>
      </c>
      <c r="AN921" s="30">
        <v>0</v>
      </c>
      <c r="AO921" s="30">
        <v>0</v>
      </c>
      <c r="AP921" s="30">
        <v>0</v>
      </c>
      <c r="AQ921" s="30">
        <v>0</v>
      </c>
      <c r="AR921" s="30">
        <v>0</v>
      </c>
      <c r="AS921" s="30">
        <v>0</v>
      </c>
      <c r="AT921" s="30">
        <v>0</v>
      </c>
      <c r="AU921" s="121">
        <v>0</v>
      </c>
      <c r="AV921" s="129" t="s">
        <v>919</v>
      </c>
      <c r="AW921" s="129" t="s">
        <v>785</v>
      </c>
      <c r="AX921" s="129" t="s">
        <v>527</v>
      </c>
    </row>
    <row r="922" spans="1:50" ht="48" x14ac:dyDescent="0.25">
      <c r="A922" s="120">
        <v>46071.208333333489</v>
      </c>
      <c r="B922" s="28" t="s">
        <v>565</v>
      </c>
      <c r="C922" s="25" t="s">
        <v>427</v>
      </c>
      <c r="D922" s="25" t="s">
        <v>704</v>
      </c>
      <c r="E922" s="25" t="s">
        <v>423</v>
      </c>
      <c r="F922" s="29" t="s">
        <v>287</v>
      </c>
      <c r="G922" s="29" t="s">
        <v>288</v>
      </c>
      <c r="H922" s="29" t="s">
        <v>637</v>
      </c>
      <c r="I922" s="29" t="s">
        <v>579</v>
      </c>
      <c r="J922" s="29" t="s">
        <v>2622</v>
      </c>
      <c r="K922" s="25" t="s">
        <v>449</v>
      </c>
      <c r="L922" s="25" t="s">
        <v>2623</v>
      </c>
      <c r="M922" s="25" t="s">
        <v>2624</v>
      </c>
      <c r="N922" s="25" t="s">
        <v>2625</v>
      </c>
      <c r="O922" s="25">
        <v>0</v>
      </c>
      <c r="P922" s="25" t="s">
        <v>5268</v>
      </c>
      <c r="Q922" s="28" t="s">
        <v>0</v>
      </c>
      <c r="R922" s="29" t="s">
        <v>2626</v>
      </c>
      <c r="S922" s="27" t="s">
        <v>2627</v>
      </c>
      <c r="T922" s="27" t="s">
        <v>2628</v>
      </c>
      <c r="U922" s="28" t="s">
        <v>366</v>
      </c>
      <c r="V922" s="26" t="s">
        <v>449</v>
      </c>
      <c r="W922" s="26" t="s">
        <v>725</v>
      </c>
      <c r="X922" s="26" t="s">
        <v>414</v>
      </c>
      <c r="Y922" s="37" t="s">
        <v>207</v>
      </c>
      <c r="Z922" s="37" t="s">
        <v>206</v>
      </c>
      <c r="AA922" s="37" t="s">
        <v>208</v>
      </c>
      <c r="AB922" s="30">
        <v>3337745</v>
      </c>
      <c r="AC922" s="30">
        <v>0</v>
      </c>
      <c r="AD922" s="31">
        <v>3337745</v>
      </c>
      <c r="AE922" s="30">
        <v>3337745</v>
      </c>
      <c r="AF922" s="30">
        <v>3337745</v>
      </c>
      <c r="AG922" s="32">
        <v>0</v>
      </c>
      <c r="AH922" s="30">
        <v>3337745</v>
      </c>
      <c r="AI922" s="10" t="s">
        <v>573</v>
      </c>
      <c r="AJ922" s="30">
        <v>0</v>
      </c>
      <c r="AK922" s="30">
        <v>0</v>
      </c>
      <c r="AL922" s="30">
        <v>0</v>
      </c>
      <c r="AM922" s="30">
        <v>3337745</v>
      </c>
      <c r="AN922" s="30">
        <v>0</v>
      </c>
      <c r="AO922" s="30">
        <v>0</v>
      </c>
      <c r="AP922" s="30">
        <v>0</v>
      </c>
      <c r="AQ922" s="30">
        <v>0</v>
      </c>
      <c r="AR922" s="30">
        <v>0</v>
      </c>
      <c r="AS922" s="30">
        <v>0</v>
      </c>
      <c r="AT922" s="30">
        <v>0</v>
      </c>
      <c r="AU922" s="121">
        <v>0</v>
      </c>
      <c r="AV922" s="129" t="s">
        <v>919</v>
      </c>
      <c r="AW922" s="129" t="s">
        <v>796</v>
      </c>
      <c r="AX922" s="129" t="s">
        <v>527</v>
      </c>
    </row>
    <row r="923" spans="1:50" ht="48" x14ac:dyDescent="0.25">
      <c r="A923" s="120">
        <v>46071.208333333489</v>
      </c>
      <c r="B923" s="28" t="s">
        <v>565</v>
      </c>
      <c r="C923" s="25" t="s">
        <v>427</v>
      </c>
      <c r="D923" s="25" t="s">
        <v>704</v>
      </c>
      <c r="E923" s="25" t="s">
        <v>423</v>
      </c>
      <c r="F923" s="29" t="s">
        <v>287</v>
      </c>
      <c r="G923" s="29" t="s">
        <v>288</v>
      </c>
      <c r="H923" s="29" t="s">
        <v>637</v>
      </c>
      <c r="I923" s="29" t="s">
        <v>579</v>
      </c>
      <c r="J923" s="29" t="s">
        <v>2622</v>
      </c>
      <c r="K923" s="25" t="s">
        <v>432</v>
      </c>
      <c r="L923" s="25" t="s">
        <v>2623</v>
      </c>
      <c r="M923" s="25" t="s">
        <v>2624</v>
      </c>
      <c r="N923" s="25" t="s">
        <v>2625</v>
      </c>
      <c r="O923" s="25">
        <v>0</v>
      </c>
      <c r="P923" s="25" t="s">
        <v>5268</v>
      </c>
      <c r="Q923" s="28" t="s">
        <v>0</v>
      </c>
      <c r="R923" s="29" t="s">
        <v>2626</v>
      </c>
      <c r="S923" s="27" t="s">
        <v>2627</v>
      </c>
      <c r="T923" s="27" t="s">
        <v>2628</v>
      </c>
      <c r="U923" s="28" t="s">
        <v>349</v>
      </c>
      <c r="V923" s="26" t="s">
        <v>432</v>
      </c>
      <c r="W923" s="26" t="s">
        <v>705</v>
      </c>
      <c r="X923" s="26" t="s">
        <v>414</v>
      </c>
      <c r="Y923" s="37" t="s">
        <v>207</v>
      </c>
      <c r="Z923" s="37" t="s">
        <v>206</v>
      </c>
      <c r="AA923" s="37" t="s">
        <v>208</v>
      </c>
      <c r="AB923" s="30">
        <v>3060587</v>
      </c>
      <c r="AC923" s="30">
        <v>0</v>
      </c>
      <c r="AD923" s="31">
        <v>3060587</v>
      </c>
      <c r="AE923" s="30">
        <v>3038112</v>
      </c>
      <c r="AF923" s="30">
        <v>3038112</v>
      </c>
      <c r="AG923" s="32">
        <v>22475</v>
      </c>
      <c r="AH923" s="30">
        <v>3038112</v>
      </c>
      <c r="AI923" s="10" t="s">
        <v>573</v>
      </c>
      <c r="AJ923" s="30">
        <v>0</v>
      </c>
      <c r="AK923" s="30">
        <v>0</v>
      </c>
      <c r="AL923" s="30">
        <v>0</v>
      </c>
      <c r="AM923" s="30">
        <v>3038112</v>
      </c>
      <c r="AN923" s="30">
        <v>0</v>
      </c>
      <c r="AO923" s="30">
        <v>0</v>
      </c>
      <c r="AP923" s="30">
        <v>0</v>
      </c>
      <c r="AQ923" s="30">
        <v>0</v>
      </c>
      <c r="AR923" s="30">
        <v>0</v>
      </c>
      <c r="AS923" s="30">
        <v>0</v>
      </c>
      <c r="AT923" s="30">
        <v>0</v>
      </c>
      <c r="AU923" s="121">
        <v>0</v>
      </c>
      <c r="AV923" s="129" t="s">
        <v>919</v>
      </c>
      <c r="AW923" s="129" t="s">
        <v>785</v>
      </c>
      <c r="AX923" s="129" t="s">
        <v>527</v>
      </c>
    </row>
    <row r="924" spans="1:50" ht="48" x14ac:dyDescent="0.25">
      <c r="A924" s="120">
        <v>46071.208333333489</v>
      </c>
      <c r="B924" s="28" t="s">
        <v>565</v>
      </c>
      <c r="C924" s="25" t="s">
        <v>427</v>
      </c>
      <c r="D924" s="25" t="s">
        <v>704</v>
      </c>
      <c r="E924" s="25" t="s">
        <v>423</v>
      </c>
      <c r="F924" s="29" t="s">
        <v>287</v>
      </c>
      <c r="G924" s="29" t="s">
        <v>288</v>
      </c>
      <c r="H924" s="29" t="s">
        <v>637</v>
      </c>
      <c r="I924" s="29" t="s">
        <v>579</v>
      </c>
      <c r="J924" s="29" t="s">
        <v>2622</v>
      </c>
      <c r="K924" s="25" t="s">
        <v>454</v>
      </c>
      <c r="L924" s="25" t="s">
        <v>2623</v>
      </c>
      <c r="M924" s="25" t="s">
        <v>2624</v>
      </c>
      <c r="N924" s="25" t="s">
        <v>2625</v>
      </c>
      <c r="O924" s="25">
        <v>0</v>
      </c>
      <c r="P924" s="25" t="s">
        <v>5268</v>
      </c>
      <c r="Q924" s="28" t="s">
        <v>0</v>
      </c>
      <c r="R924" s="29" t="s">
        <v>2626</v>
      </c>
      <c r="S924" s="27" t="s">
        <v>2627</v>
      </c>
      <c r="T924" s="27" t="s">
        <v>2628</v>
      </c>
      <c r="U924" s="28" t="s">
        <v>368</v>
      </c>
      <c r="V924" s="26" t="s">
        <v>454</v>
      </c>
      <c r="W924" s="26" t="s">
        <v>727</v>
      </c>
      <c r="X924" s="26" t="s">
        <v>414</v>
      </c>
      <c r="Y924" s="37" t="s">
        <v>207</v>
      </c>
      <c r="Z924" s="37" t="s">
        <v>206</v>
      </c>
      <c r="AA924" s="37" t="s">
        <v>208</v>
      </c>
      <c r="AB924" s="30">
        <v>7204637</v>
      </c>
      <c r="AC924" s="30">
        <v>0</v>
      </c>
      <c r="AD924" s="31">
        <v>7204637</v>
      </c>
      <c r="AE924" s="30">
        <v>7204570</v>
      </c>
      <c r="AF924" s="30">
        <v>7204570</v>
      </c>
      <c r="AG924" s="32">
        <v>67</v>
      </c>
      <c r="AH924" s="30">
        <v>7204570</v>
      </c>
      <c r="AI924" s="10" t="s">
        <v>573</v>
      </c>
      <c r="AJ924" s="30">
        <v>0</v>
      </c>
      <c r="AK924" s="30">
        <v>0</v>
      </c>
      <c r="AL924" s="30">
        <v>0</v>
      </c>
      <c r="AM924" s="30">
        <v>7204570</v>
      </c>
      <c r="AN924" s="30">
        <v>0</v>
      </c>
      <c r="AO924" s="30">
        <v>0</v>
      </c>
      <c r="AP924" s="30">
        <v>0</v>
      </c>
      <c r="AQ924" s="30">
        <v>0</v>
      </c>
      <c r="AR924" s="30">
        <v>0</v>
      </c>
      <c r="AS924" s="30">
        <v>0</v>
      </c>
      <c r="AT924" s="30">
        <v>0</v>
      </c>
      <c r="AU924" s="121">
        <v>0</v>
      </c>
      <c r="AV924" s="129" t="s">
        <v>919</v>
      </c>
      <c r="AW924" s="129" t="s">
        <v>785</v>
      </c>
      <c r="AX924" s="129" t="s">
        <v>527</v>
      </c>
    </row>
    <row r="925" spans="1:50" ht="48" x14ac:dyDescent="0.25">
      <c r="A925" s="120">
        <v>46071.208333333489</v>
      </c>
      <c r="B925" s="28" t="s">
        <v>565</v>
      </c>
      <c r="C925" s="25" t="s">
        <v>427</v>
      </c>
      <c r="D925" s="25" t="s">
        <v>704</v>
      </c>
      <c r="E925" s="25" t="s">
        <v>423</v>
      </c>
      <c r="F925" s="29" t="s">
        <v>287</v>
      </c>
      <c r="G925" s="29" t="s">
        <v>288</v>
      </c>
      <c r="H925" s="29" t="s">
        <v>637</v>
      </c>
      <c r="I925" s="29" t="s">
        <v>579</v>
      </c>
      <c r="J925" s="29" t="s">
        <v>2622</v>
      </c>
      <c r="K925" s="25" t="s">
        <v>718</v>
      </c>
      <c r="L925" s="25" t="s">
        <v>2623</v>
      </c>
      <c r="M925" s="25" t="s">
        <v>2624</v>
      </c>
      <c r="N925" s="25" t="s">
        <v>2625</v>
      </c>
      <c r="O925" s="25">
        <v>0</v>
      </c>
      <c r="P925" s="25" t="s">
        <v>5268</v>
      </c>
      <c r="Q925" s="28" t="s">
        <v>0</v>
      </c>
      <c r="R925" s="29" t="s">
        <v>2626</v>
      </c>
      <c r="S925" s="27" t="s">
        <v>2627</v>
      </c>
      <c r="T925" s="27" t="s">
        <v>2628</v>
      </c>
      <c r="U925" s="28" t="s">
        <v>361</v>
      </c>
      <c r="V925" s="26" t="s">
        <v>718</v>
      </c>
      <c r="W925" s="26" t="s">
        <v>719</v>
      </c>
      <c r="X925" s="26" t="s">
        <v>414</v>
      </c>
      <c r="Y925" s="37" t="s">
        <v>207</v>
      </c>
      <c r="Z925" s="37" t="s">
        <v>206</v>
      </c>
      <c r="AA925" s="37" t="s">
        <v>208</v>
      </c>
      <c r="AB925" s="30">
        <v>984935</v>
      </c>
      <c r="AC925" s="30">
        <v>0</v>
      </c>
      <c r="AD925" s="31">
        <v>984935</v>
      </c>
      <c r="AE925" s="30">
        <v>984935</v>
      </c>
      <c r="AF925" s="30">
        <v>984935</v>
      </c>
      <c r="AG925" s="32">
        <v>0</v>
      </c>
      <c r="AH925" s="30">
        <v>984935</v>
      </c>
      <c r="AI925" s="10" t="s">
        <v>573</v>
      </c>
      <c r="AJ925" s="30">
        <v>0</v>
      </c>
      <c r="AK925" s="30">
        <v>0</v>
      </c>
      <c r="AL925" s="30">
        <v>0</v>
      </c>
      <c r="AM925" s="30">
        <v>984935</v>
      </c>
      <c r="AN925" s="30">
        <v>0</v>
      </c>
      <c r="AO925" s="30">
        <v>0</v>
      </c>
      <c r="AP925" s="30">
        <v>0</v>
      </c>
      <c r="AQ925" s="30">
        <v>0</v>
      </c>
      <c r="AR925" s="30">
        <v>0</v>
      </c>
      <c r="AS925" s="30">
        <v>0</v>
      </c>
      <c r="AT925" s="30">
        <v>0</v>
      </c>
      <c r="AU925" s="121">
        <v>0</v>
      </c>
      <c r="AV925" s="129" t="s">
        <v>919</v>
      </c>
      <c r="AW925" s="129" t="s">
        <v>796</v>
      </c>
      <c r="AX925" s="129" t="s">
        <v>527</v>
      </c>
    </row>
    <row r="926" spans="1:50" ht="48" x14ac:dyDescent="0.25">
      <c r="A926" s="120">
        <v>46071.208333333489</v>
      </c>
      <c r="B926" s="28" t="s">
        <v>565</v>
      </c>
      <c r="C926" s="25" t="s">
        <v>427</v>
      </c>
      <c r="D926" s="25" t="s">
        <v>704</v>
      </c>
      <c r="E926" s="25" t="s">
        <v>423</v>
      </c>
      <c r="F926" s="29" t="s">
        <v>287</v>
      </c>
      <c r="G926" s="29" t="s">
        <v>288</v>
      </c>
      <c r="H926" s="29" t="s">
        <v>637</v>
      </c>
      <c r="I926" s="29" t="s">
        <v>579</v>
      </c>
      <c r="J926" s="29" t="s">
        <v>2622</v>
      </c>
      <c r="K926" s="25" t="s">
        <v>450</v>
      </c>
      <c r="L926" s="25" t="s">
        <v>2623</v>
      </c>
      <c r="M926" s="25" t="s">
        <v>2624</v>
      </c>
      <c r="N926" s="25" t="s">
        <v>2625</v>
      </c>
      <c r="O926" s="25">
        <v>0</v>
      </c>
      <c r="P926" s="25" t="s">
        <v>5268</v>
      </c>
      <c r="Q926" s="28" t="s">
        <v>0</v>
      </c>
      <c r="R926" s="29" t="s">
        <v>2626</v>
      </c>
      <c r="S926" s="27" t="s">
        <v>2627</v>
      </c>
      <c r="T926" s="27" t="s">
        <v>2628</v>
      </c>
      <c r="U926" s="28" t="s">
        <v>367</v>
      </c>
      <c r="V926" s="26" t="s">
        <v>450</v>
      </c>
      <c r="W926" s="26" t="s">
        <v>726</v>
      </c>
      <c r="X926" s="26" t="s">
        <v>414</v>
      </c>
      <c r="Y926" s="37" t="s">
        <v>207</v>
      </c>
      <c r="Z926" s="37" t="s">
        <v>206</v>
      </c>
      <c r="AA926" s="37" t="s">
        <v>208</v>
      </c>
      <c r="AB926" s="30">
        <v>1565351</v>
      </c>
      <c r="AC926" s="30">
        <v>0</v>
      </c>
      <c r="AD926" s="31">
        <v>1565351</v>
      </c>
      <c r="AE926" s="30">
        <v>1565351</v>
      </c>
      <c r="AF926" s="30">
        <v>1565351</v>
      </c>
      <c r="AG926" s="32">
        <v>0</v>
      </c>
      <c r="AH926" s="30">
        <v>1565351</v>
      </c>
      <c r="AI926" s="10" t="s">
        <v>573</v>
      </c>
      <c r="AJ926" s="30">
        <v>0</v>
      </c>
      <c r="AK926" s="30">
        <v>0</v>
      </c>
      <c r="AL926" s="30">
        <v>0</v>
      </c>
      <c r="AM926" s="30">
        <v>1565351</v>
      </c>
      <c r="AN926" s="30">
        <v>0</v>
      </c>
      <c r="AO926" s="30">
        <v>0</v>
      </c>
      <c r="AP926" s="30">
        <v>0</v>
      </c>
      <c r="AQ926" s="30">
        <v>0</v>
      </c>
      <c r="AR926" s="30">
        <v>0</v>
      </c>
      <c r="AS926" s="30">
        <v>0</v>
      </c>
      <c r="AT926" s="30">
        <v>0</v>
      </c>
      <c r="AU926" s="121">
        <v>0</v>
      </c>
      <c r="AV926" s="129" t="s">
        <v>919</v>
      </c>
      <c r="AW926" s="129" t="s">
        <v>796</v>
      </c>
      <c r="AX926" s="129" t="s">
        <v>527</v>
      </c>
    </row>
    <row r="927" spans="1:50" ht="60" x14ac:dyDescent="0.25">
      <c r="A927" s="120">
        <v>46071.208333333489</v>
      </c>
      <c r="B927" s="28" t="s">
        <v>565</v>
      </c>
      <c r="C927" s="25" t="s">
        <v>427</v>
      </c>
      <c r="D927" s="25" t="s">
        <v>459</v>
      </c>
      <c r="E927" s="25" t="s">
        <v>423</v>
      </c>
      <c r="F927" s="29" t="s">
        <v>287</v>
      </c>
      <c r="G927" s="29" t="s">
        <v>288</v>
      </c>
      <c r="H927" s="29" t="s">
        <v>633</v>
      </c>
      <c r="I927" s="29" t="s">
        <v>579</v>
      </c>
      <c r="J927" s="29" t="s">
        <v>2630</v>
      </c>
      <c r="K927" s="25" t="s">
        <v>426</v>
      </c>
      <c r="L927" s="25" t="s">
        <v>2631</v>
      </c>
      <c r="M927" s="25" t="s">
        <v>2632</v>
      </c>
      <c r="N927" s="25" t="s">
        <v>2310</v>
      </c>
      <c r="O927" s="25">
        <v>0</v>
      </c>
      <c r="P927" s="25" t="s">
        <v>5269</v>
      </c>
      <c r="Q927" s="28" t="s">
        <v>0</v>
      </c>
      <c r="R927" s="29" t="s">
        <v>2330</v>
      </c>
      <c r="S927" s="27" t="s">
        <v>2633</v>
      </c>
      <c r="T927" s="27" t="s">
        <v>2634</v>
      </c>
      <c r="U927" s="28" t="s">
        <v>295</v>
      </c>
      <c r="V927" s="26" t="s">
        <v>426</v>
      </c>
      <c r="W927" s="26" t="s">
        <v>2635</v>
      </c>
      <c r="X927" s="26" t="s">
        <v>412</v>
      </c>
      <c r="Y927" s="37" t="s">
        <v>204</v>
      </c>
      <c r="Z927" s="37" t="s">
        <v>206</v>
      </c>
      <c r="AA927" s="37" t="s">
        <v>205</v>
      </c>
      <c r="AB927" s="30">
        <v>3045646</v>
      </c>
      <c r="AC927" s="30">
        <v>2210562</v>
      </c>
      <c r="AD927" s="31">
        <v>835084</v>
      </c>
      <c r="AE927" s="30">
        <v>2189686.2200000002</v>
      </c>
      <c r="AF927" s="30">
        <v>2189686.2200000002</v>
      </c>
      <c r="AG927" s="32">
        <v>855959.7799999998</v>
      </c>
      <c r="AH927" s="30">
        <v>2189686.2200000002</v>
      </c>
      <c r="AI927" s="10" t="s">
        <v>573</v>
      </c>
      <c r="AJ927" s="30">
        <v>-20875.78</v>
      </c>
      <c r="AK927" s="30">
        <v>0</v>
      </c>
      <c r="AL927" s="30">
        <v>0</v>
      </c>
      <c r="AM927" s="30">
        <v>2210562</v>
      </c>
      <c r="AN927" s="30">
        <v>0</v>
      </c>
      <c r="AO927" s="30">
        <v>0</v>
      </c>
      <c r="AP927" s="30">
        <v>0</v>
      </c>
      <c r="AQ927" s="30">
        <v>0</v>
      </c>
      <c r="AR927" s="30">
        <v>0</v>
      </c>
      <c r="AS927" s="30">
        <v>0</v>
      </c>
      <c r="AT927" s="30">
        <v>0</v>
      </c>
      <c r="AU927" s="121">
        <v>0</v>
      </c>
      <c r="AV927" s="129" t="s">
        <v>920</v>
      </c>
      <c r="AW927" s="129" t="s">
        <v>785</v>
      </c>
      <c r="AX927" s="129" t="s">
        <v>527</v>
      </c>
    </row>
    <row r="928" spans="1:50" ht="60" x14ac:dyDescent="0.25">
      <c r="A928" s="120">
        <v>46071.208333333489</v>
      </c>
      <c r="B928" s="28" t="s">
        <v>565</v>
      </c>
      <c r="C928" s="25" t="s">
        <v>427</v>
      </c>
      <c r="D928" s="25" t="s">
        <v>728</v>
      </c>
      <c r="E928" s="25" t="s">
        <v>423</v>
      </c>
      <c r="F928" s="29" t="s">
        <v>287</v>
      </c>
      <c r="G928" s="29" t="s">
        <v>288</v>
      </c>
      <c r="H928" s="29" t="s">
        <v>633</v>
      </c>
      <c r="I928" s="29" t="s">
        <v>579</v>
      </c>
      <c r="J928" s="29" t="s">
        <v>2630</v>
      </c>
      <c r="K928" s="25" t="s">
        <v>432</v>
      </c>
      <c r="L928" s="25" t="s">
        <v>2631</v>
      </c>
      <c r="M928" s="25" t="s">
        <v>2632</v>
      </c>
      <c r="N928" s="25" t="s">
        <v>2310</v>
      </c>
      <c r="O928" s="25">
        <v>0</v>
      </c>
      <c r="P928" s="25" t="s">
        <v>5269</v>
      </c>
      <c r="Q928" s="28" t="s">
        <v>0</v>
      </c>
      <c r="R928" s="29" t="s">
        <v>2330</v>
      </c>
      <c r="S928" s="27" t="s">
        <v>2633</v>
      </c>
      <c r="T928" s="27" t="s">
        <v>2634</v>
      </c>
      <c r="U928" s="28" t="s">
        <v>370</v>
      </c>
      <c r="V928" s="26" t="s">
        <v>432</v>
      </c>
      <c r="W928" s="26" t="s">
        <v>730</v>
      </c>
      <c r="X928" s="26" t="s">
        <v>412</v>
      </c>
      <c r="Y928" s="37" t="s">
        <v>204</v>
      </c>
      <c r="Z928" s="37" t="s">
        <v>206</v>
      </c>
      <c r="AA928" s="37" t="s">
        <v>205</v>
      </c>
      <c r="AB928" s="30">
        <v>6476024</v>
      </c>
      <c r="AC928" s="30">
        <v>5635478</v>
      </c>
      <c r="AD928" s="31">
        <v>840546</v>
      </c>
      <c r="AE928" s="30">
        <v>5621527.4800000004</v>
      </c>
      <c r="AF928" s="30">
        <v>5621527.4800000004</v>
      </c>
      <c r="AG928" s="32">
        <v>854496.51999999955</v>
      </c>
      <c r="AH928" s="30">
        <v>5621527.4800000004</v>
      </c>
      <c r="AI928" s="10" t="s">
        <v>573</v>
      </c>
      <c r="AJ928" s="30">
        <v>-13950.519999999999</v>
      </c>
      <c r="AK928" s="30">
        <v>0</v>
      </c>
      <c r="AL928" s="30">
        <v>0</v>
      </c>
      <c r="AM928" s="30">
        <v>5635478</v>
      </c>
      <c r="AN928" s="30">
        <v>0</v>
      </c>
      <c r="AO928" s="30">
        <v>0</v>
      </c>
      <c r="AP928" s="30">
        <v>0</v>
      </c>
      <c r="AQ928" s="30">
        <v>0</v>
      </c>
      <c r="AR928" s="30">
        <v>0</v>
      </c>
      <c r="AS928" s="30">
        <v>0</v>
      </c>
      <c r="AT928" s="30">
        <v>0</v>
      </c>
      <c r="AU928" s="121">
        <v>0</v>
      </c>
      <c r="AV928" s="129" t="s">
        <v>920</v>
      </c>
      <c r="AW928" s="129" t="s">
        <v>785</v>
      </c>
      <c r="AX928" s="129" t="s">
        <v>527</v>
      </c>
    </row>
    <row r="929" spans="1:50" ht="60" x14ac:dyDescent="0.25">
      <c r="A929" s="120">
        <v>46071.208333333489</v>
      </c>
      <c r="B929" s="28" t="s">
        <v>565</v>
      </c>
      <c r="C929" s="25" t="s">
        <v>427</v>
      </c>
      <c r="D929" s="25" t="s">
        <v>728</v>
      </c>
      <c r="E929" s="25" t="s">
        <v>423</v>
      </c>
      <c r="F929" s="29" t="s">
        <v>287</v>
      </c>
      <c r="G929" s="29" t="s">
        <v>288</v>
      </c>
      <c r="H929" s="29" t="s">
        <v>633</v>
      </c>
      <c r="I929" s="29" t="s">
        <v>579</v>
      </c>
      <c r="J929" s="29" t="s">
        <v>2630</v>
      </c>
      <c r="K929" s="25" t="s">
        <v>433</v>
      </c>
      <c r="L929" s="25" t="s">
        <v>2631</v>
      </c>
      <c r="M929" s="25" t="s">
        <v>2632</v>
      </c>
      <c r="N929" s="25" t="s">
        <v>2310</v>
      </c>
      <c r="O929" s="25">
        <v>0</v>
      </c>
      <c r="P929" s="25" t="s">
        <v>5269</v>
      </c>
      <c r="Q929" s="28" t="s">
        <v>0</v>
      </c>
      <c r="R929" s="29" t="s">
        <v>2330</v>
      </c>
      <c r="S929" s="27" t="s">
        <v>2633</v>
      </c>
      <c r="T929" s="27" t="s">
        <v>2634</v>
      </c>
      <c r="U929" s="28" t="s">
        <v>371</v>
      </c>
      <c r="V929" s="26" t="s">
        <v>433</v>
      </c>
      <c r="W929" s="26" t="s">
        <v>731</v>
      </c>
      <c r="X929" s="26" t="s">
        <v>412</v>
      </c>
      <c r="Y929" s="37" t="s">
        <v>204</v>
      </c>
      <c r="Z929" s="37" t="s">
        <v>206</v>
      </c>
      <c r="AA929" s="37" t="s">
        <v>205</v>
      </c>
      <c r="AB929" s="30">
        <v>7023215</v>
      </c>
      <c r="AC929" s="30">
        <v>6464562</v>
      </c>
      <c r="AD929" s="31">
        <v>558653</v>
      </c>
      <c r="AE929" s="30">
        <v>6353348.46</v>
      </c>
      <c r="AF929" s="30">
        <v>6353348.46</v>
      </c>
      <c r="AG929" s="32">
        <v>669866.54</v>
      </c>
      <c r="AH929" s="30">
        <v>6353348.46</v>
      </c>
      <c r="AI929" s="10" t="s">
        <v>573</v>
      </c>
      <c r="AJ929" s="30">
        <v>-111213.53999999998</v>
      </c>
      <c r="AK929" s="30">
        <v>0</v>
      </c>
      <c r="AL929" s="30">
        <v>0</v>
      </c>
      <c r="AM929" s="30">
        <v>6464562</v>
      </c>
      <c r="AN929" s="30">
        <v>0</v>
      </c>
      <c r="AO929" s="30">
        <v>0</v>
      </c>
      <c r="AP929" s="30">
        <v>0</v>
      </c>
      <c r="AQ929" s="30">
        <v>0</v>
      </c>
      <c r="AR929" s="30">
        <v>0</v>
      </c>
      <c r="AS929" s="30">
        <v>0</v>
      </c>
      <c r="AT929" s="30">
        <v>0</v>
      </c>
      <c r="AU929" s="121">
        <v>0</v>
      </c>
      <c r="AV929" s="129" t="s">
        <v>920</v>
      </c>
      <c r="AW929" s="129" t="s">
        <v>785</v>
      </c>
      <c r="AX929" s="129" t="s">
        <v>527</v>
      </c>
    </row>
    <row r="930" spans="1:50" ht="60" x14ac:dyDescent="0.25">
      <c r="A930" s="120">
        <v>46071.208333333489</v>
      </c>
      <c r="B930" s="28" t="s">
        <v>565</v>
      </c>
      <c r="C930" s="25" t="s">
        <v>427</v>
      </c>
      <c r="D930" s="25" t="s">
        <v>728</v>
      </c>
      <c r="E930" s="25" t="s">
        <v>423</v>
      </c>
      <c r="F930" s="29" t="s">
        <v>287</v>
      </c>
      <c r="G930" s="29" t="s">
        <v>288</v>
      </c>
      <c r="H930" s="29" t="s">
        <v>633</v>
      </c>
      <c r="I930" s="29" t="s">
        <v>579</v>
      </c>
      <c r="J930" s="29" t="s">
        <v>2630</v>
      </c>
      <c r="K930" s="25" t="s">
        <v>434</v>
      </c>
      <c r="L930" s="25" t="s">
        <v>2631</v>
      </c>
      <c r="M930" s="25" t="s">
        <v>2632</v>
      </c>
      <c r="N930" s="25" t="s">
        <v>2310</v>
      </c>
      <c r="O930" s="25">
        <v>0</v>
      </c>
      <c r="P930" s="25" t="s">
        <v>5269</v>
      </c>
      <c r="Q930" s="28" t="s">
        <v>0</v>
      </c>
      <c r="R930" s="29" t="s">
        <v>2330</v>
      </c>
      <c r="S930" s="27" t="s">
        <v>2633</v>
      </c>
      <c r="T930" s="27" t="s">
        <v>2634</v>
      </c>
      <c r="U930" s="28" t="s">
        <v>372</v>
      </c>
      <c r="V930" s="26" t="s">
        <v>434</v>
      </c>
      <c r="W930" s="26" t="s">
        <v>732</v>
      </c>
      <c r="X930" s="26" t="s">
        <v>412</v>
      </c>
      <c r="Y930" s="37" t="s">
        <v>204</v>
      </c>
      <c r="Z930" s="37" t="s">
        <v>206</v>
      </c>
      <c r="AA930" s="37" t="s">
        <v>205</v>
      </c>
      <c r="AB930" s="30">
        <v>6816009</v>
      </c>
      <c r="AC930" s="30">
        <v>6664587</v>
      </c>
      <c r="AD930" s="31">
        <v>151422</v>
      </c>
      <c r="AE930" s="30">
        <v>6583742.6600000001</v>
      </c>
      <c r="AF930" s="30">
        <v>6583742.6600000001</v>
      </c>
      <c r="AG930" s="32">
        <v>232266.33999999985</v>
      </c>
      <c r="AH930" s="30">
        <v>6583742.6600000001</v>
      </c>
      <c r="AI930" s="10" t="s">
        <v>573</v>
      </c>
      <c r="AJ930" s="30">
        <v>-80844.34</v>
      </c>
      <c r="AK930" s="30">
        <v>0</v>
      </c>
      <c r="AL930" s="30">
        <v>0</v>
      </c>
      <c r="AM930" s="30">
        <v>6664587</v>
      </c>
      <c r="AN930" s="30">
        <v>0</v>
      </c>
      <c r="AO930" s="30">
        <v>0</v>
      </c>
      <c r="AP930" s="30">
        <v>0</v>
      </c>
      <c r="AQ930" s="30">
        <v>0</v>
      </c>
      <c r="AR930" s="30">
        <v>0</v>
      </c>
      <c r="AS930" s="30">
        <v>0</v>
      </c>
      <c r="AT930" s="30">
        <v>0</v>
      </c>
      <c r="AU930" s="121">
        <v>0</v>
      </c>
      <c r="AV930" s="129" t="s">
        <v>920</v>
      </c>
      <c r="AW930" s="129" t="s">
        <v>785</v>
      </c>
      <c r="AX930" s="129" t="s">
        <v>527</v>
      </c>
    </row>
    <row r="931" spans="1:50" ht="60" x14ac:dyDescent="0.25">
      <c r="A931" s="120">
        <v>46071.208333333489</v>
      </c>
      <c r="B931" s="28" t="s">
        <v>565</v>
      </c>
      <c r="C931" s="25" t="s">
        <v>427</v>
      </c>
      <c r="D931" s="25" t="s">
        <v>728</v>
      </c>
      <c r="E931" s="25" t="s">
        <v>423</v>
      </c>
      <c r="F931" s="29" t="s">
        <v>287</v>
      </c>
      <c r="G931" s="29" t="s">
        <v>288</v>
      </c>
      <c r="H931" s="29" t="s">
        <v>633</v>
      </c>
      <c r="I931" s="29" t="s">
        <v>579</v>
      </c>
      <c r="J931" s="29" t="s">
        <v>2630</v>
      </c>
      <c r="K931" s="25" t="s">
        <v>435</v>
      </c>
      <c r="L931" s="25" t="s">
        <v>2631</v>
      </c>
      <c r="M931" s="25" t="s">
        <v>2632</v>
      </c>
      <c r="N931" s="25" t="s">
        <v>2310</v>
      </c>
      <c r="O931" s="25">
        <v>0</v>
      </c>
      <c r="P931" s="25" t="s">
        <v>5269</v>
      </c>
      <c r="Q931" s="28" t="s">
        <v>0</v>
      </c>
      <c r="R931" s="29" t="s">
        <v>2330</v>
      </c>
      <c r="S931" s="27" t="s">
        <v>2633</v>
      </c>
      <c r="T931" s="27" t="s">
        <v>2634</v>
      </c>
      <c r="U931" s="28" t="s">
        <v>373</v>
      </c>
      <c r="V931" s="26" t="s">
        <v>435</v>
      </c>
      <c r="W931" s="26" t="s">
        <v>733</v>
      </c>
      <c r="X931" s="26" t="s">
        <v>412</v>
      </c>
      <c r="Y931" s="37" t="s">
        <v>204</v>
      </c>
      <c r="Z931" s="37" t="s">
        <v>206</v>
      </c>
      <c r="AA931" s="37" t="s">
        <v>205</v>
      </c>
      <c r="AB931" s="30">
        <v>8591952</v>
      </c>
      <c r="AC931" s="30">
        <v>8588540</v>
      </c>
      <c r="AD931" s="31">
        <v>3412</v>
      </c>
      <c r="AE931" s="30">
        <v>8578934.4800000004</v>
      </c>
      <c r="AF931" s="30">
        <v>8578934.4800000004</v>
      </c>
      <c r="AG931" s="32">
        <v>13017.519999999553</v>
      </c>
      <c r="AH931" s="30">
        <v>8578934.4800000004</v>
      </c>
      <c r="AI931" s="10" t="s">
        <v>573</v>
      </c>
      <c r="AJ931" s="30">
        <v>-9605.52</v>
      </c>
      <c r="AK931" s="30">
        <v>0</v>
      </c>
      <c r="AL931" s="30">
        <v>0</v>
      </c>
      <c r="AM931" s="30">
        <v>8588540</v>
      </c>
      <c r="AN931" s="30">
        <v>0</v>
      </c>
      <c r="AO931" s="30">
        <v>0</v>
      </c>
      <c r="AP931" s="30">
        <v>0</v>
      </c>
      <c r="AQ931" s="30">
        <v>0</v>
      </c>
      <c r="AR931" s="30">
        <v>0</v>
      </c>
      <c r="AS931" s="30">
        <v>0</v>
      </c>
      <c r="AT931" s="30">
        <v>0</v>
      </c>
      <c r="AU931" s="121">
        <v>0</v>
      </c>
      <c r="AV931" s="129" t="s">
        <v>920</v>
      </c>
      <c r="AW931" s="129" t="s">
        <v>785</v>
      </c>
      <c r="AX931" s="129" t="s">
        <v>527</v>
      </c>
    </row>
    <row r="932" spans="1:50" ht="60" x14ac:dyDescent="0.25">
      <c r="A932" s="120">
        <v>46071.208333333489</v>
      </c>
      <c r="B932" s="28" t="s">
        <v>565</v>
      </c>
      <c r="C932" s="25" t="s">
        <v>427</v>
      </c>
      <c r="D932" s="25" t="s">
        <v>728</v>
      </c>
      <c r="E932" s="25" t="s">
        <v>423</v>
      </c>
      <c r="F932" s="29" t="s">
        <v>287</v>
      </c>
      <c r="G932" s="29" t="s">
        <v>288</v>
      </c>
      <c r="H932" s="29" t="s">
        <v>633</v>
      </c>
      <c r="I932" s="29" t="s">
        <v>579</v>
      </c>
      <c r="J932" s="29" t="s">
        <v>2630</v>
      </c>
      <c r="K932" s="25" t="s">
        <v>436</v>
      </c>
      <c r="L932" s="25" t="s">
        <v>2631</v>
      </c>
      <c r="M932" s="25" t="s">
        <v>2632</v>
      </c>
      <c r="N932" s="25" t="s">
        <v>2310</v>
      </c>
      <c r="O932" s="25">
        <v>0</v>
      </c>
      <c r="P932" s="25" t="s">
        <v>5269</v>
      </c>
      <c r="Q932" s="28" t="s">
        <v>0</v>
      </c>
      <c r="R932" s="29" t="s">
        <v>2330</v>
      </c>
      <c r="S932" s="27" t="s">
        <v>2633</v>
      </c>
      <c r="T932" s="27" t="s">
        <v>2634</v>
      </c>
      <c r="U932" s="28" t="s">
        <v>374</v>
      </c>
      <c r="V932" s="26" t="s">
        <v>436</v>
      </c>
      <c r="W932" s="26" t="s">
        <v>734</v>
      </c>
      <c r="X932" s="26" t="s">
        <v>412</v>
      </c>
      <c r="Y932" s="37" t="s">
        <v>204</v>
      </c>
      <c r="Z932" s="37" t="s">
        <v>206</v>
      </c>
      <c r="AA932" s="37" t="s">
        <v>205</v>
      </c>
      <c r="AB932" s="30">
        <v>4265452</v>
      </c>
      <c r="AC932" s="30">
        <v>3585420</v>
      </c>
      <c r="AD932" s="31">
        <v>680032</v>
      </c>
      <c r="AE932" s="30">
        <v>3563679.96</v>
      </c>
      <c r="AF932" s="30">
        <v>3563679.96</v>
      </c>
      <c r="AG932" s="32">
        <v>701772.04</v>
      </c>
      <c r="AH932" s="30">
        <v>3563679.96</v>
      </c>
      <c r="AI932" s="10" t="s">
        <v>573</v>
      </c>
      <c r="AJ932" s="30">
        <v>-21740.04</v>
      </c>
      <c r="AK932" s="30">
        <v>0</v>
      </c>
      <c r="AL932" s="30">
        <v>0</v>
      </c>
      <c r="AM932" s="30">
        <v>3585420</v>
      </c>
      <c r="AN932" s="30">
        <v>0</v>
      </c>
      <c r="AO932" s="30">
        <v>0</v>
      </c>
      <c r="AP932" s="30">
        <v>0</v>
      </c>
      <c r="AQ932" s="30">
        <v>0</v>
      </c>
      <c r="AR932" s="30">
        <v>0</v>
      </c>
      <c r="AS932" s="30">
        <v>0</v>
      </c>
      <c r="AT932" s="30">
        <v>0</v>
      </c>
      <c r="AU932" s="121">
        <v>0</v>
      </c>
      <c r="AV932" s="129" t="s">
        <v>920</v>
      </c>
      <c r="AW932" s="129" t="s">
        <v>785</v>
      </c>
      <c r="AX932" s="129" t="s">
        <v>527</v>
      </c>
    </row>
    <row r="933" spans="1:50" ht="60" x14ac:dyDescent="0.25">
      <c r="A933" s="120">
        <v>46071.208333333489</v>
      </c>
      <c r="B933" s="28" t="s">
        <v>565</v>
      </c>
      <c r="C933" s="25" t="s">
        <v>427</v>
      </c>
      <c r="D933" s="25" t="s">
        <v>728</v>
      </c>
      <c r="E933" s="25" t="s">
        <v>423</v>
      </c>
      <c r="F933" s="29" t="s">
        <v>287</v>
      </c>
      <c r="G933" s="29" t="s">
        <v>288</v>
      </c>
      <c r="H933" s="29" t="s">
        <v>633</v>
      </c>
      <c r="I933" s="29" t="s">
        <v>579</v>
      </c>
      <c r="J933" s="29" t="s">
        <v>2630</v>
      </c>
      <c r="K933" s="25" t="s">
        <v>438</v>
      </c>
      <c r="L933" s="25" t="s">
        <v>2631</v>
      </c>
      <c r="M933" s="25" t="s">
        <v>2632</v>
      </c>
      <c r="N933" s="25" t="s">
        <v>2310</v>
      </c>
      <c r="O933" s="25">
        <v>0</v>
      </c>
      <c r="P933" s="25" t="s">
        <v>5269</v>
      </c>
      <c r="Q933" s="28" t="s">
        <v>0</v>
      </c>
      <c r="R933" s="29" t="s">
        <v>2330</v>
      </c>
      <c r="S933" s="27" t="s">
        <v>2633</v>
      </c>
      <c r="T933" s="27" t="s">
        <v>2634</v>
      </c>
      <c r="U933" s="28" t="s">
        <v>376</v>
      </c>
      <c r="V933" s="26" t="s">
        <v>438</v>
      </c>
      <c r="W933" s="26" t="s">
        <v>736</v>
      </c>
      <c r="X933" s="26" t="s">
        <v>412</v>
      </c>
      <c r="Y933" s="37" t="s">
        <v>204</v>
      </c>
      <c r="Z933" s="37" t="s">
        <v>206</v>
      </c>
      <c r="AA933" s="37" t="s">
        <v>205</v>
      </c>
      <c r="AB933" s="30">
        <v>8529013</v>
      </c>
      <c r="AC933" s="30">
        <v>8529013</v>
      </c>
      <c r="AD933" s="31">
        <v>0</v>
      </c>
      <c r="AE933" s="30">
        <v>8525808.5099999998</v>
      </c>
      <c r="AF933" s="30">
        <v>8525808.5099999998</v>
      </c>
      <c r="AG933" s="32">
        <v>3204.4900000002235</v>
      </c>
      <c r="AH933" s="30">
        <v>8525808.5099999998</v>
      </c>
      <c r="AI933" s="10" t="s">
        <v>573</v>
      </c>
      <c r="AJ933" s="30">
        <v>-3204.49</v>
      </c>
      <c r="AK933" s="30">
        <v>0</v>
      </c>
      <c r="AL933" s="30">
        <v>0</v>
      </c>
      <c r="AM933" s="30">
        <v>8529013</v>
      </c>
      <c r="AN933" s="30">
        <v>0</v>
      </c>
      <c r="AO933" s="30">
        <v>0</v>
      </c>
      <c r="AP933" s="30">
        <v>0</v>
      </c>
      <c r="AQ933" s="30">
        <v>0</v>
      </c>
      <c r="AR933" s="30">
        <v>0</v>
      </c>
      <c r="AS933" s="30">
        <v>0</v>
      </c>
      <c r="AT933" s="30">
        <v>0</v>
      </c>
      <c r="AU933" s="121">
        <v>0</v>
      </c>
      <c r="AV933" s="129" t="s">
        <v>784</v>
      </c>
      <c r="AW933" s="129" t="s">
        <v>785</v>
      </c>
      <c r="AX933" s="129" t="s">
        <v>527</v>
      </c>
    </row>
    <row r="934" spans="1:50" ht="60" x14ac:dyDescent="0.25">
      <c r="A934" s="120">
        <v>46071.208333333489</v>
      </c>
      <c r="B934" s="28" t="s">
        <v>565</v>
      </c>
      <c r="C934" s="25" t="s">
        <v>427</v>
      </c>
      <c r="D934" s="25" t="s">
        <v>728</v>
      </c>
      <c r="E934" s="25" t="s">
        <v>423</v>
      </c>
      <c r="F934" s="29" t="s">
        <v>287</v>
      </c>
      <c r="G934" s="29" t="s">
        <v>288</v>
      </c>
      <c r="H934" s="29" t="s">
        <v>633</v>
      </c>
      <c r="I934" s="29" t="s">
        <v>579</v>
      </c>
      <c r="J934" s="29" t="s">
        <v>2630</v>
      </c>
      <c r="K934" s="25" t="s">
        <v>439</v>
      </c>
      <c r="L934" s="25" t="s">
        <v>2631</v>
      </c>
      <c r="M934" s="25" t="s">
        <v>2632</v>
      </c>
      <c r="N934" s="25" t="s">
        <v>2310</v>
      </c>
      <c r="O934" s="25">
        <v>0</v>
      </c>
      <c r="P934" s="25" t="s">
        <v>5269</v>
      </c>
      <c r="Q934" s="28" t="s">
        <v>0</v>
      </c>
      <c r="R934" s="29" t="s">
        <v>2330</v>
      </c>
      <c r="S934" s="27" t="s">
        <v>2633</v>
      </c>
      <c r="T934" s="27" t="s">
        <v>2634</v>
      </c>
      <c r="U934" s="28" t="s">
        <v>377</v>
      </c>
      <c r="V934" s="26" t="s">
        <v>439</v>
      </c>
      <c r="W934" s="26" t="s">
        <v>737</v>
      </c>
      <c r="X934" s="26" t="s">
        <v>412</v>
      </c>
      <c r="Y934" s="37" t="s">
        <v>204</v>
      </c>
      <c r="Z934" s="37" t="s">
        <v>206</v>
      </c>
      <c r="AA934" s="37" t="s">
        <v>205</v>
      </c>
      <c r="AB934" s="30">
        <v>6694437</v>
      </c>
      <c r="AC934" s="30">
        <v>4768137</v>
      </c>
      <c r="AD934" s="31">
        <v>1926300</v>
      </c>
      <c r="AE934" s="30">
        <v>4760471.05</v>
      </c>
      <c r="AF934" s="30">
        <v>4760471.05</v>
      </c>
      <c r="AG934" s="32">
        <v>1933965.9500000002</v>
      </c>
      <c r="AH934" s="30">
        <v>4760471.05</v>
      </c>
      <c r="AI934" s="10" t="s">
        <v>573</v>
      </c>
      <c r="AJ934" s="30">
        <v>-7665.9499999999989</v>
      </c>
      <c r="AK934" s="30">
        <v>0</v>
      </c>
      <c r="AL934" s="30">
        <v>0</v>
      </c>
      <c r="AM934" s="30">
        <v>4768137</v>
      </c>
      <c r="AN934" s="30">
        <v>0</v>
      </c>
      <c r="AO934" s="30">
        <v>0</v>
      </c>
      <c r="AP934" s="30">
        <v>0</v>
      </c>
      <c r="AQ934" s="30">
        <v>0</v>
      </c>
      <c r="AR934" s="30">
        <v>0</v>
      </c>
      <c r="AS934" s="30">
        <v>0</v>
      </c>
      <c r="AT934" s="30">
        <v>0</v>
      </c>
      <c r="AU934" s="121">
        <v>0</v>
      </c>
      <c r="AV934" s="129" t="s">
        <v>920</v>
      </c>
      <c r="AW934" s="129" t="s">
        <v>785</v>
      </c>
      <c r="AX934" s="129" t="s">
        <v>527</v>
      </c>
    </row>
    <row r="935" spans="1:50" ht="60" x14ac:dyDescent="0.25">
      <c r="A935" s="120">
        <v>46071.208333333489</v>
      </c>
      <c r="B935" s="28" t="s">
        <v>565</v>
      </c>
      <c r="C935" s="25" t="s">
        <v>427</v>
      </c>
      <c r="D935" s="25" t="s">
        <v>728</v>
      </c>
      <c r="E935" s="25" t="s">
        <v>423</v>
      </c>
      <c r="F935" s="29" t="s">
        <v>287</v>
      </c>
      <c r="G935" s="29" t="s">
        <v>288</v>
      </c>
      <c r="H935" s="29" t="s">
        <v>633</v>
      </c>
      <c r="I935" s="29" t="s">
        <v>579</v>
      </c>
      <c r="J935" s="29" t="s">
        <v>2630</v>
      </c>
      <c r="K935" s="25" t="s">
        <v>431</v>
      </c>
      <c r="L935" s="25" t="s">
        <v>2631</v>
      </c>
      <c r="M935" s="25" t="s">
        <v>2632</v>
      </c>
      <c r="N935" s="25" t="s">
        <v>2310</v>
      </c>
      <c r="O935" s="25">
        <v>0</v>
      </c>
      <c r="P935" s="25" t="s">
        <v>5269</v>
      </c>
      <c r="Q935" s="28" t="s">
        <v>0</v>
      </c>
      <c r="R935" s="29" t="s">
        <v>2330</v>
      </c>
      <c r="S935" s="27" t="s">
        <v>2633</v>
      </c>
      <c r="T935" s="27" t="s">
        <v>2634</v>
      </c>
      <c r="U935" s="28" t="s">
        <v>369</v>
      </c>
      <c r="V935" s="26" t="s">
        <v>431</v>
      </c>
      <c r="W935" s="26" t="s">
        <v>729</v>
      </c>
      <c r="X935" s="26" t="s">
        <v>412</v>
      </c>
      <c r="Y935" s="37" t="s">
        <v>204</v>
      </c>
      <c r="Z935" s="37" t="s">
        <v>206</v>
      </c>
      <c r="AA935" s="37" t="s">
        <v>205</v>
      </c>
      <c r="AB935" s="30">
        <v>3962372</v>
      </c>
      <c r="AC935" s="30">
        <v>3181615</v>
      </c>
      <c r="AD935" s="31">
        <v>780757</v>
      </c>
      <c r="AE935" s="30">
        <v>3138646.22</v>
      </c>
      <c r="AF935" s="30">
        <v>3138646.22</v>
      </c>
      <c r="AG935" s="32">
        <v>823725.7799999998</v>
      </c>
      <c r="AH935" s="30">
        <v>3138646.22</v>
      </c>
      <c r="AI935" s="10" t="s">
        <v>573</v>
      </c>
      <c r="AJ935" s="30">
        <v>-42968.780000000006</v>
      </c>
      <c r="AK935" s="30">
        <v>0</v>
      </c>
      <c r="AL935" s="30">
        <v>0</v>
      </c>
      <c r="AM935" s="30">
        <v>3181615</v>
      </c>
      <c r="AN935" s="30">
        <v>0</v>
      </c>
      <c r="AO935" s="30">
        <v>0</v>
      </c>
      <c r="AP935" s="30">
        <v>0</v>
      </c>
      <c r="AQ935" s="30">
        <v>0</v>
      </c>
      <c r="AR935" s="30">
        <v>0</v>
      </c>
      <c r="AS935" s="30">
        <v>0</v>
      </c>
      <c r="AT935" s="30">
        <v>0</v>
      </c>
      <c r="AU935" s="121">
        <v>0</v>
      </c>
      <c r="AV935" s="129" t="s">
        <v>920</v>
      </c>
      <c r="AW935" s="129" t="s">
        <v>785</v>
      </c>
      <c r="AX935" s="129" t="s">
        <v>527</v>
      </c>
    </row>
    <row r="936" spans="1:50" ht="60" x14ac:dyDescent="0.25">
      <c r="A936" s="120">
        <v>46071.208333333489</v>
      </c>
      <c r="B936" s="28" t="s">
        <v>565</v>
      </c>
      <c r="C936" s="25" t="s">
        <v>427</v>
      </c>
      <c r="D936" s="25" t="s">
        <v>728</v>
      </c>
      <c r="E936" s="25" t="s">
        <v>423</v>
      </c>
      <c r="F936" s="29" t="s">
        <v>287</v>
      </c>
      <c r="G936" s="29" t="s">
        <v>288</v>
      </c>
      <c r="H936" s="29" t="s">
        <v>633</v>
      </c>
      <c r="I936" s="29" t="s">
        <v>579</v>
      </c>
      <c r="J936" s="29" t="s">
        <v>2630</v>
      </c>
      <c r="K936" s="25" t="s">
        <v>441</v>
      </c>
      <c r="L936" s="25" t="s">
        <v>2631</v>
      </c>
      <c r="M936" s="25" t="s">
        <v>2632</v>
      </c>
      <c r="N936" s="25" t="s">
        <v>2310</v>
      </c>
      <c r="O936" s="25">
        <v>0</v>
      </c>
      <c r="P936" s="25" t="s">
        <v>5269</v>
      </c>
      <c r="Q936" s="28" t="s">
        <v>0</v>
      </c>
      <c r="R936" s="29" t="s">
        <v>2330</v>
      </c>
      <c r="S936" s="27" t="s">
        <v>2633</v>
      </c>
      <c r="T936" s="27" t="s">
        <v>2634</v>
      </c>
      <c r="U936" s="28" t="s">
        <v>379</v>
      </c>
      <c r="V936" s="26" t="s">
        <v>441</v>
      </c>
      <c r="W936" s="26" t="s">
        <v>739</v>
      </c>
      <c r="X936" s="26" t="s">
        <v>412</v>
      </c>
      <c r="Y936" s="37" t="s">
        <v>204</v>
      </c>
      <c r="Z936" s="37" t="s">
        <v>206</v>
      </c>
      <c r="AA936" s="37" t="s">
        <v>205</v>
      </c>
      <c r="AB936" s="30">
        <v>2466811</v>
      </c>
      <c r="AC936" s="30">
        <v>2460140</v>
      </c>
      <c r="AD936" s="31">
        <v>6671</v>
      </c>
      <c r="AE936" s="30">
        <v>2445064.67</v>
      </c>
      <c r="AF936" s="30">
        <v>2445064.67</v>
      </c>
      <c r="AG936" s="32">
        <v>21746.330000000075</v>
      </c>
      <c r="AH936" s="30">
        <v>2445064.67</v>
      </c>
      <c r="AI936" s="10" t="s">
        <v>573</v>
      </c>
      <c r="AJ936" s="30">
        <v>-15075.330000000002</v>
      </c>
      <c r="AK936" s="30">
        <v>0</v>
      </c>
      <c r="AL936" s="30">
        <v>0</v>
      </c>
      <c r="AM936" s="30">
        <v>2460140</v>
      </c>
      <c r="AN936" s="30">
        <v>0</v>
      </c>
      <c r="AO936" s="30">
        <v>0</v>
      </c>
      <c r="AP936" s="30">
        <v>0</v>
      </c>
      <c r="AQ936" s="30">
        <v>0</v>
      </c>
      <c r="AR936" s="30">
        <v>0</v>
      </c>
      <c r="AS936" s="30">
        <v>0</v>
      </c>
      <c r="AT936" s="30">
        <v>0</v>
      </c>
      <c r="AU936" s="121">
        <v>0</v>
      </c>
      <c r="AV936" s="129" t="s">
        <v>920</v>
      </c>
      <c r="AW936" s="129" t="s">
        <v>785</v>
      </c>
      <c r="AX936" s="129" t="s">
        <v>527</v>
      </c>
    </row>
    <row r="937" spans="1:50" ht="60" x14ac:dyDescent="0.25">
      <c r="A937" s="120">
        <v>46071.208333333489</v>
      </c>
      <c r="B937" s="28" t="s">
        <v>565</v>
      </c>
      <c r="C937" s="25" t="s">
        <v>427</v>
      </c>
      <c r="D937" s="25" t="s">
        <v>728</v>
      </c>
      <c r="E937" s="25" t="s">
        <v>423</v>
      </c>
      <c r="F937" s="29" t="s">
        <v>287</v>
      </c>
      <c r="G937" s="29" t="s">
        <v>288</v>
      </c>
      <c r="H937" s="29" t="s">
        <v>633</v>
      </c>
      <c r="I937" s="29" t="s">
        <v>579</v>
      </c>
      <c r="J937" s="29" t="s">
        <v>2630</v>
      </c>
      <c r="K937" s="25" t="s">
        <v>454</v>
      </c>
      <c r="L937" s="25" t="s">
        <v>2631</v>
      </c>
      <c r="M937" s="25" t="s">
        <v>2632</v>
      </c>
      <c r="N937" s="25" t="s">
        <v>2310</v>
      </c>
      <c r="O937" s="25">
        <v>0</v>
      </c>
      <c r="P937" s="25" t="s">
        <v>5269</v>
      </c>
      <c r="Q937" s="28" t="s">
        <v>0</v>
      </c>
      <c r="R937" s="29" t="s">
        <v>2330</v>
      </c>
      <c r="S937" s="27" t="s">
        <v>2633</v>
      </c>
      <c r="T937" s="27" t="s">
        <v>2634</v>
      </c>
      <c r="U937" s="28" t="s">
        <v>391</v>
      </c>
      <c r="V937" s="26" t="s">
        <v>454</v>
      </c>
      <c r="W937" s="26" t="s">
        <v>752</v>
      </c>
      <c r="X937" s="26" t="s">
        <v>412</v>
      </c>
      <c r="Y937" s="37" t="s">
        <v>204</v>
      </c>
      <c r="Z937" s="37" t="s">
        <v>206</v>
      </c>
      <c r="AA937" s="37" t="s">
        <v>205</v>
      </c>
      <c r="AB937" s="30">
        <v>732267</v>
      </c>
      <c r="AC937" s="30">
        <v>732266</v>
      </c>
      <c r="AD937" s="31">
        <v>1</v>
      </c>
      <c r="AE937" s="30">
        <v>732266</v>
      </c>
      <c r="AF937" s="30">
        <v>732266</v>
      </c>
      <c r="AG937" s="32">
        <v>1</v>
      </c>
      <c r="AH937" s="30">
        <v>732266</v>
      </c>
      <c r="AI937" s="10" t="s">
        <v>573</v>
      </c>
      <c r="AJ937" s="30">
        <v>0</v>
      </c>
      <c r="AK937" s="30">
        <v>0</v>
      </c>
      <c r="AL937" s="30">
        <v>0</v>
      </c>
      <c r="AM937" s="30">
        <v>732266</v>
      </c>
      <c r="AN937" s="30">
        <v>0</v>
      </c>
      <c r="AO937" s="30">
        <v>0</v>
      </c>
      <c r="AP937" s="30">
        <v>0</v>
      </c>
      <c r="AQ937" s="30">
        <v>0</v>
      </c>
      <c r="AR937" s="30">
        <v>0</v>
      </c>
      <c r="AS937" s="30">
        <v>0</v>
      </c>
      <c r="AT937" s="30">
        <v>0</v>
      </c>
      <c r="AU937" s="121">
        <v>0</v>
      </c>
      <c r="AV937" s="129" t="s">
        <v>920</v>
      </c>
      <c r="AW937" s="129" t="s">
        <v>785</v>
      </c>
      <c r="AX937" s="129" t="s">
        <v>527</v>
      </c>
    </row>
    <row r="938" spans="1:50" ht="60" x14ac:dyDescent="0.25">
      <c r="A938" s="120">
        <v>46071.208333333489</v>
      </c>
      <c r="B938" s="28" t="s">
        <v>565</v>
      </c>
      <c r="C938" s="25" t="s">
        <v>427</v>
      </c>
      <c r="D938" s="25" t="s">
        <v>728</v>
      </c>
      <c r="E938" s="25" t="s">
        <v>423</v>
      </c>
      <c r="F938" s="29" t="s">
        <v>287</v>
      </c>
      <c r="G938" s="29" t="s">
        <v>288</v>
      </c>
      <c r="H938" s="29" t="s">
        <v>633</v>
      </c>
      <c r="I938" s="29" t="s">
        <v>579</v>
      </c>
      <c r="J938" s="29" t="s">
        <v>2630</v>
      </c>
      <c r="K938" s="25" t="s">
        <v>442</v>
      </c>
      <c r="L938" s="25" t="s">
        <v>2631</v>
      </c>
      <c r="M938" s="25" t="s">
        <v>2632</v>
      </c>
      <c r="N938" s="25" t="s">
        <v>2310</v>
      </c>
      <c r="O938" s="25">
        <v>0</v>
      </c>
      <c r="P938" s="25" t="s">
        <v>5269</v>
      </c>
      <c r="Q938" s="28" t="s">
        <v>0</v>
      </c>
      <c r="R938" s="29" t="s">
        <v>2330</v>
      </c>
      <c r="S938" s="27" t="s">
        <v>2633</v>
      </c>
      <c r="T938" s="27" t="s">
        <v>2634</v>
      </c>
      <c r="U938" s="28" t="s">
        <v>380</v>
      </c>
      <c r="V938" s="26" t="s">
        <v>442</v>
      </c>
      <c r="W938" s="26" t="s">
        <v>740</v>
      </c>
      <c r="X938" s="26" t="s">
        <v>412</v>
      </c>
      <c r="Y938" s="37" t="s">
        <v>204</v>
      </c>
      <c r="Z938" s="37" t="s">
        <v>206</v>
      </c>
      <c r="AA938" s="37" t="s">
        <v>205</v>
      </c>
      <c r="AB938" s="30">
        <v>3120953</v>
      </c>
      <c r="AC938" s="30">
        <v>2689474</v>
      </c>
      <c r="AD938" s="31">
        <v>431479</v>
      </c>
      <c r="AE938" s="30">
        <v>2684130.58</v>
      </c>
      <c r="AF938" s="30">
        <v>2684130.58</v>
      </c>
      <c r="AG938" s="32">
        <v>436822.41999999993</v>
      </c>
      <c r="AH938" s="30">
        <v>2684130.58</v>
      </c>
      <c r="AI938" s="10" t="s">
        <v>573</v>
      </c>
      <c r="AJ938" s="30">
        <v>-5343.42</v>
      </c>
      <c r="AK938" s="30">
        <v>0</v>
      </c>
      <c r="AL938" s="30">
        <v>0</v>
      </c>
      <c r="AM938" s="30">
        <v>2689474</v>
      </c>
      <c r="AN938" s="30">
        <v>0</v>
      </c>
      <c r="AO938" s="30">
        <v>0</v>
      </c>
      <c r="AP938" s="30">
        <v>0</v>
      </c>
      <c r="AQ938" s="30">
        <v>0</v>
      </c>
      <c r="AR938" s="30">
        <v>0</v>
      </c>
      <c r="AS938" s="30">
        <v>0</v>
      </c>
      <c r="AT938" s="30">
        <v>0</v>
      </c>
      <c r="AU938" s="121">
        <v>0</v>
      </c>
      <c r="AV938" s="129" t="s">
        <v>920</v>
      </c>
      <c r="AW938" s="129" t="s">
        <v>785</v>
      </c>
      <c r="AX938" s="129" t="s">
        <v>527</v>
      </c>
    </row>
    <row r="939" spans="1:50" ht="60" x14ac:dyDescent="0.25">
      <c r="A939" s="120">
        <v>46071.208333333489</v>
      </c>
      <c r="B939" s="28" t="s">
        <v>565</v>
      </c>
      <c r="C939" s="25" t="s">
        <v>427</v>
      </c>
      <c r="D939" s="25" t="s">
        <v>728</v>
      </c>
      <c r="E939" s="25" t="s">
        <v>423</v>
      </c>
      <c r="F939" s="29" t="s">
        <v>287</v>
      </c>
      <c r="G939" s="29" t="s">
        <v>288</v>
      </c>
      <c r="H939" s="29" t="s">
        <v>633</v>
      </c>
      <c r="I939" s="29" t="s">
        <v>579</v>
      </c>
      <c r="J939" s="29" t="s">
        <v>2630</v>
      </c>
      <c r="K939" s="25" t="s">
        <v>452</v>
      </c>
      <c r="L939" s="25" t="s">
        <v>2631</v>
      </c>
      <c r="M939" s="25" t="s">
        <v>2632</v>
      </c>
      <c r="N939" s="25" t="s">
        <v>2310</v>
      </c>
      <c r="O939" s="25">
        <v>0</v>
      </c>
      <c r="P939" s="25" t="s">
        <v>5269</v>
      </c>
      <c r="Q939" s="28" t="s">
        <v>0</v>
      </c>
      <c r="R939" s="29" t="s">
        <v>2330</v>
      </c>
      <c r="S939" s="27" t="s">
        <v>2633</v>
      </c>
      <c r="T939" s="27" t="s">
        <v>2634</v>
      </c>
      <c r="U939" s="28" t="s">
        <v>381</v>
      </c>
      <c r="V939" s="26" t="s">
        <v>452</v>
      </c>
      <c r="W939" s="26" t="s">
        <v>741</v>
      </c>
      <c r="X939" s="26" t="s">
        <v>412</v>
      </c>
      <c r="Y939" s="37" t="s">
        <v>204</v>
      </c>
      <c r="Z939" s="37" t="s">
        <v>206</v>
      </c>
      <c r="AA939" s="37" t="s">
        <v>205</v>
      </c>
      <c r="AB939" s="30">
        <v>3067675</v>
      </c>
      <c r="AC939" s="30">
        <v>2655332</v>
      </c>
      <c r="AD939" s="31">
        <v>412343</v>
      </c>
      <c r="AE939" s="30">
        <v>2653721.27</v>
      </c>
      <c r="AF939" s="30">
        <v>2653721.27</v>
      </c>
      <c r="AG939" s="32">
        <v>413953.73</v>
      </c>
      <c r="AH939" s="30">
        <v>2653721.27</v>
      </c>
      <c r="AI939" s="10" t="s">
        <v>573</v>
      </c>
      <c r="AJ939" s="30">
        <v>-1610.73</v>
      </c>
      <c r="AK939" s="30">
        <v>0</v>
      </c>
      <c r="AL939" s="30">
        <v>0</v>
      </c>
      <c r="AM939" s="30">
        <v>2655332</v>
      </c>
      <c r="AN939" s="30">
        <v>0</v>
      </c>
      <c r="AO939" s="30">
        <v>0</v>
      </c>
      <c r="AP939" s="30">
        <v>0</v>
      </c>
      <c r="AQ939" s="30">
        <v>0</v>
      </c>
      <c r="AR939" s="30">
        <v>0</v>
      </c>
      <c r="AS939" s="30">
        <v>0</v>
      </c>
      <c r="AT939" s="30">
        <v>0</v>
      </c>
      <c r="AU939" s="121">
        <v>0</v>
      </c>
      <c r="AV939" s="129" t="s">
        <v>920</v>
      </c>
      <c r="AW939" s="129" t="s">
        <v>785</v>
      </c>
      <c r="AX939" s="129" t="s">
        <v>527</v>
      </c>
    </row>
    <row r="940" spans="1:50" ht="60" x14ac:dyDescent="0.25">
      <c r="A940" s="120">
        <v>46071.208333333489</v>
      </c>
      <c r="B940" s="28" t="s">
        <v>565</v>
      </c>
      <c r="C940" s="25" t="s">
        <v>427</v>
      </c>
      <c r="D940" s="25" t="s">
        <v>728</v>
      </c>
      <c r="E940" s="25" t="s">
        <v>423</v>
      </c>
      <c r="F940" s="29" t="s">
        <v>287</v>
      </c>
      <c r="G940" s="29" t="s">
        <v>288</v>
      </c>
      <c r="H940" s="29" t="s">
        <v>633</v>
      </c>
      <c r="I940" s="29" t="s">
        <v>579</v>
      </c>
      <c r="J940" s="29" t="s">
        <v>2630</v>
      </c>
      <c r="K940" s="25" t="s">
        <v>721</v>
      </c>
      <c r="L940" s="25" t="s">
        <v>2631</v>
      </c>
      <c r="M940" s="25" t="s">
        <v>2632</v>
      </c>
      <c r="N940" s="25" t="s">
        <v>2310</v>
      </c>
      <c r="O940" s="25">
        <v>0</v>
      </c>
      <c r="P940" s="25" t="s">
        <v>5269</v>
      </c>
      <c r="Q940" s="28" t="s">
        <v>0</v>
      </c>
      <c r="R940" s="29" t="s">
        <v>2330</v>
      </c>
      <c r="S940" s="27" t="s">
        <v>2633</v>
      </c>
      <c r="T940" s="27" t="s">
        <v>2634</v>
      </c>
      <c r="U940" s="28" t="s">
        <v>385</v>
      </c>
      <c r="V940" s="26" t="s">
        <v>721</v>
      </c>
      <c r="W940" s="26" t="s">
        <v>745</v>
      </c>
      <c r="X940" s="26" t="s">
        <v>412</v>
      </c>
      <c r="Y940" s="37" t="s">
        <v>204</v>
      </c>
      <c r="Z940" s="37" t="s">
        <v>206</v>
      </c>
      <c r="AA940" s="37" t="s">
        <v>205</v>
      </c>
      <c r="AB940" s="30">
        <v>2314747</v>
      </c>
      <c r="AC940" s="30">
        <v>1396092</v>
      </c>
      <c r="AD940" s="31">
        <v>918655</v>
      </c>
      <c r="AE940" s="30">
        <v>1393775.96</v>
      </c>
      <c r="AF940" s="30">
        <v>1393775.96</v>
      </c>
      <c r="AG940" s="32">
        <v>920971.04</v>
      </c>
      <c r="AH940" s="30">
        <v>1393775.96</v>
      </c>
      <c r="AI940" s="10" t="s">
        <v>573</v>
      </c>
      <c r="AJ940" s="30">
        <v>-2316.04</v>
      </c>
      <c r="AK940" s="30">
        <v>0</v>
      </c>
      <c r="AL940" s="30">
        <v>0</v>
      </c>
      <c r="AM940" s="30">
        <v>1396092</v>
      </c>
      <c r="AN940" s="30">
        <v>0</v>
      </c>
      <c r="AO940" s="30">
        <v>0</v>
      </c>
      <c r="AP940" s="30">
        <v>0</v>
      </c>
      <c r="AQ940" s="30">
        <v>0</v>
      </c>
      <c r="AR940" s="30">
        <v>0</v>
      </c>
      <c r="AS940" s="30">
        <v>0</v>
      </c>
      <c r="AT940" s="30">
        <v>0</v>
      </c>
      <c r="AU940" s="121">
        <v>0</v>
      </c>
      <c r="AV940" s="129" t="s">
        <v>920</v>
      </c>
      <c r="AW940" s="129" t="s">
        <v>785</v>
      </c>
      <c r="AX940" s="129" t="s">
        <v>527</v>
      </c>
    </row>
    <row r="941" spans="1:50" ht="60" x14ac:dyDescent="0.25">
      <c r="A941" s="120">
        <v>46071.208333333489</v>
      </c>
      <c r="B941" s="28" t="s">
        <v>565</v>
      </c>
      <c r="C941" s="25" t="s">
        <v>427</v>
      </c>
      <c r="D941" s="25" t="s">
        <v>728</v>
      </c>
      <c r="E941" s="25" t="s">
        <v>423</v>
      </c>
      <c r="F941" s="29" t="s">
        <v>287</v>
      </c>
      <c r="G941" s="29" t="s">
        <v>288</v>
      </c>
      <c r="H941" s="29" t="s">
        <v>633</v>
      </c>
      <c r="I941" s="29" t="s">
        <v>579</v>
      </c>
      <c r="J941" s="29" t="s">
        <v>2630</v>
      </c>
      <c r="K941" s="25" t="s">
        <v>444</v>
      </c>
      <c r="L941" s="25" t="s">
        <v>2631</v>
      </c>
      <c r="M941" s="25" t="s">
        <v>2632</v>
      </c>
      <c r="N941" s="25" t="s">
        <v>2310</v>
      </c>
      <c r="O941" s="25">
        <v>0</v>
      </c>
      <c r="P941" s="25" t="s">
        <v>5269</v>
      </c>
      <c r="Q941" s="28" t="s">
        <v>0</v>
      </c>
      <c r="R941" s="29" t="s">
        <v>2330</v>
      </c>
      <c r="S941" s="27" t="s">
        <v>2633</v>
      </c>
      <c r="T941" s="27" t="s">
        <v>2634</v>
      </c>
      <c r="U941" s="28" t="s">
        <v>386</v>
      </c>
      <c r="V941" s="26" t="s">
        <v>444</v>
      </c>
      <c r="W941" s="26" t="s">
        <v>746</v>
      </c>
      <c r="X941" s="26" t="s">
        <v>412</v>
      </c>
      <c r="Y941" s="37" t="s">
        <v>204</v>
      </c>
      <c r="Z941" s="37" t="s">
        <v>206</v>
      </c>
      <c r="AA941" s="37" t="s">
        <v>205</v>
      </c>
      <c r="AB941" s="30">
        <v>4824818</v>
      </c>
      <c r="AC941" s="30">
        <v>4231590</v>
      </c>
      <c r="AD941" s="31">
        <v>593228</v>
      </c>
      <c r="AE941" s="30">
        <v>4203036.03</v>
      </c>
      <c r="AF941" s="30">
        <v>4203036.03</v>
      </c>
      <c r="AG941" s="32">
        <v>621781.96999999974</v>
      </c>
      <c r="AH941" s="30">
        <v>4203036.03</v>
      </c>
      <c r="AI941" s="10" t="s">
        <v>573</v>
      </c>
      <c r="AJ941" s="30">
        <v>-28553.97</v>
      </c>
      <c r="AK941" s="30">
        <v>0</v>
      </c>
      <c r="AL941" s="30">
        <v>0</v>
      </c>
      <c r="AM941" s="30">
        <v>4231590</v>
      </c>
      <c r="AN941" s="30">
        <v>0</v>
      </c>
      <c r="AO941" s="30">
        <v>0</v>
      </c>
      <c r="AP941" s="30">
        <v>0</v>
      </c>
      <c r="AQ941" s="30">
        <v>0</v>
      </c>
      <c r="AR941" s="30">
        <v>0</v>
      </c>
      <c r="AS941" s="30">
        <v>0</v>
      </c>
      <c r="AT941" s="30">
        <v>0</v>
      </c>
      <c r="AU941" s="121">
        <v>0</v>
      </c>
      <c r="AV941" s="129" t="s">
        <v>920</v>
      </c>
      <c r="AW941" s="129" t="s">
        <v>785</v>
      </c>
      <c r="AX941" s="129" t="s">
        <v>527</v>
      </c>
    </row>
    <row r="942" spans="1:50" ht="60" x14ac:dyDescent="0.25">
      <c r="A942" s="120">
        <v>46071.208333333489</v>
      </c>
      <c r="B942" s="28" t="s">
        <v>565</v>
      </c>
      <c r="C942" s="25" t="s">
        <v>427</v>
      </c>
      <c r="D942" s="25" t="s">
        <v>728</v>
      </c>
      <c r="E942" s="25" t="s">
        <v>423</v>
      </c>
      <c r="F942" s="29" t="s">
        <v>287</v>
      </c>
      <c r="G942" s="29" t="s">
        <v>288</v>
      </c>
      <c r="H942" s="29" t="s">
        <v>633</v>
      </c>
      <c r="I942" s="29" t="s">
        <v>579</v>
      </c>
      <c r="J942" s="29" t="s">
        <v>2630</v>
      </c>
      <c r="K942" s="25" t="s">
        <v>448</v>
      </c>
      <c r="L942" s="25" t="s">
        <v>2631</v>
      </c>
      <c r="M942" s="25" t="s">
        <v>2632</v>
      </c>
      <c r="N942" s="25" t="s">
        <v>2310</v>
      </c>
      <c r="O942" s="25">
        <v>0</v>
      </c>
      <c r="P942" s="25" t="s">
        <v>5269</v>
      </c>
      <c r="Q942" s="28" t="s">
        <v>0</v>
      </c>
      <c r="R942" s="29" t="s">
        <v>2330</v>
      </c>
      <c r="S942" s="27" t="s">
        <v>2633</v>
      </c>
      <c r="T942" s="27" t="s">
        <v>2634</v>
      </c>
      <c r="U942" s="28" t="s">
        <v>387</v>
      </c>
      <c r="V942" s="26" t="s">
        <v>448</v>
      </c>
      <c r="W942" s="26" t="s">
        <v>747</v>
      </c>
      <c r="X942" s="26" t="s">
        <v>412</v>
      </c>
      <c r="Y942" s="37" t="s">
        <v>204</v>
      </c>
      <c r="Z942" s="37" t="s">
        <v>206</v>
      </c>
      <c r="AA942" s="37" t="s">
        <v>205</v>
      </c>
      <c r="AB942" s="30">
        <v>1996821</v>
      </c>
      <c r="AC942" s="30">
        <v>1579256</v>
      </c>
      <c r="AD942" s="31">
        <v>417565</v>
      </c>
      <c r="AE942" s="30">
        <v>1571773.77</v>
      </c>
      <c r="AF942" s="30">
        <v>1571773.77</v>
      </c>
      <c r="AG942" s="32">
        <v>425047.23</v>
      </c>
      <c r="AH942" s="30">
        <v>1571773.77</v>
      </c>
      <c r="AI942" s="10" t="s">
        <v>573</v>
      </c>
      <c r="AJ942" s="30">
        <v>-7482.23</v>
      </c>
      <c r="AK942" s="30">
        <v>0</v>
      </c>
      <c r="AL942" s="30">
        <v>0</v>
      </c>
      <c r="AM942" s="30">
        <v>1579256</v>
      </c>
      <c r="AN942" s="30">
        <v>0</v>
      </c>
      <c r="AO942" s="30">
        <v>0</v>
      </c>
      <c r="AP942" s="30">
        <v>0</v>
      </c>
      <c r="AQ942" s="30">
        <v>0</v>
      </c>
      <c r="AR942" s="30">
        <v>0</v>
      </c>
      <c r="AS942" s="30">
        <v>0</v>
      </c>
      <c r="AT942" s="30">
        <v>0</v>
      </c>
      <c r="AU942" s="121">
        <v>0</v>
      </c>
      <c r="AV942" s="129" t="s">
        <v>920</v>
      </c>
      <c r="AW942" s="129" t="s">
        <v>785</v>
      </c>
      <c r="AX942" s="129" t="s">
        <v>527</v>
      </c>
    </row>
    <row r="943" spans="1:50" ht="60" x14ac:dyDescent="0.25">
      <c r="A943" s="120">
        <v>46071.208333333489</v>
      </c>
      <c r="B943" s="28" t="s">
        <v>565</v>
      </c>
      <c r="C943" s="25" t="s">
        <v>427</v>
      </c>
      <c r="D943" s="25" t="s">
        <v>728</v>
      </c>
      <c r="E943" s="25" t="s">
        <v>423</v>
      </c>
      <c r="F943" s="29" t="s">
        <v>287</v>
      </c>
      <c r="G943" s="29" t="s">
        <v>288</v>
      </c>
      <c r="H943" s="29" t="s">
        <v>633</v>
      </c>
      <c r="I943" s="29" t="s">
        <v>579</v>
      </c>
      <c r="J943" s="29" t="s">
        <v>2630</v>
      </c>
      <c r="K943" s="25" t="s">
        <v>449</v>
      </c>
      <c r="L943" s="25" t="s">
        <v>2631</v>
      </c>
      <c r="M943" s="25" t="s">
        <v>2632</v>
      </c>
      <c r="N943" s="25" t="s">
        <v>2310</v>
      </c>
      <c r="O943" s="25">
        <v>0</v>
      </c>
      <c r="P943" s="25" t="s">
        <v>5269</v>
      </c>
      <c r="Q943" s="28" t="s">
        <v>0</v>
      </c>
      <c r="R943" s="29" t="s">
        <v>2330</v>
      </c>
      <c r="S943" s="27" t="s">
        <v>2633</v>
      </c>
      <c r="T943" s="27" t="s">
        <v>2634</v>
      </c>
      <c r="U943" s="28" t="s">
        <v>388</v>
      </c>
      <c r="V943" s="26" t="s">
        <v>449</v>
      </c>
      <c r="W943" s="26" t="s">
        <v>748</v>
      </c>
      <c r="X943" s="26" t="s">
        <v>412</v>
      </c>
      <c r="Y943" s="37" t="s">
        <v>204</v>
      </c>
      <c r="Z943" s="37" t="s">
        <v>206</v>
      </c>
      <c r="AA943" s="37" t="s">
        <v>205</v>
      </c>
      <c r="AB943" s="30">
        <v>4142014</v>
      </c>
      <c r="AC943" s="30">
        <v>3632274</v>
      </c>
      <c r="AD943" s="31">
        <v>509740</v>
      </c>
      <c r="AE943" s="30">
        <v>3615249.29</v>
      </c>
      <c r="AF943" s="30">
        <v>3615249.29</v>
      </c>
      <c r="AG943" s="32">
        <v>526764.71</v>
      </c>
      <c r="AH943" s="30">
        <v>3615249.29</v>
      </c>
      <c r="AI943" s="10" t="s">
        <v>573</v>
      </c>
      <c r="AJ943" s="30">
        <v>-17024.71</v>
      </c>
      <c r="AK943" s="30">
        <v>0</v>
      </c>
      <c r="AL943" s="30">
        <v>0</v>
      </c>
      <c r="AM943" s="30">
        <v>3632274</v>
      </c>
      <c r="AN943" s="30">
        <v>0</v>
      </c>
      <c r="AO943" s="30">
        <v>0</v>
      </c>
      <c r="AP943" s="30">
        <v>0</v>
      </c>
      <c r="AQ943" s="30">
        <v>0</v>
      </c>
      <c r="AR943" s="30">
        <v>0</v>
      </c>
      <c r="AS943" s="30">
        <v>0</v>
      </c>
      <c r="AT943" s="30">
        <v>0</v>
      </c>
      <c r="AU943" s="121">
        <v>0</v>
      </c>
      <c r="AV943" s="129" t="s">
        <v>920</v>
      </c>
      <c r="AW943" s="129" t="s">
        <v>785</v>
      </c>
      <c r="AX943" s="129" t="s">
        <v>527</v>
      </c>
    </row>
    <row r="944" spans="1:50" ht="60" x14ac:dyDescent="0.25">
      <c r="A944" s="120">
        <v>46071.208333333489</v>
      </c>
      <c r="B944" s="28" t="s">
        <v>565</v>
      </c>
      <c r="C944" s="25" t="s">
        <v>427</v>
      </c>
      <c r="D944" s="25" t="s">
        <v>728</v>
      </c>
      <c r="E944" s="25" t="s">
        <v>423</v>
      </c>
      <c r="F944" s="29" t="s">
        <v>287</v>
      </c>
      <c r="G944" s="29" t="s">
        <v>288</v>
      </c>
      <c r="H944" s="29" t="s">
        <v>633</v>
      </c>
      <c r="I944" s="29" t="s">
        <v>579</v>
      </c>
      <c r="J944" s="29" t="s">
        <v>2630</v>
      </c>
      <c r="K944" s="25" t="s">
        <v>450</v>
      </c>
      <c r="L944" s="25" t="s">
        <v>2631</v>
      </c>
      <c r="M944" s="25" t="s">
        <v>2632</v>
      </c>
      <c r="N944" s="25" t="s">
        <v>2310</v>
      </c>
      <c r="O944" s="25">
        <v>0</v>
      </c>
      <c r="P944" s="25" t="s">
        <v>5269</v>
      </c>
      <c r="Q944" s="28" t="s">
        <v>0</v>
      </c>
      <c r="R944" s="29" t="s">
        <v>2330</v>
      </c>
      <c r="S944" s="27" t="s">
        <v>2633</v>
      </c>
      <c r="T944" s="27" t="s">
        <v>2634</v>
      </c>
      <c r="U944" s="28" t="s">
        <v>389</v>
      </c>
      <c r="V944" s="26" t="s">
        <v>450</v>
      </c>
      <c r="W944" s="26" t="s">
        <v>749</v>
      </c>
      <c r="X944" s="26" t="s">
        <v>412</v>
      </c>
      <c r="Y944" s="37" t="s">
        <v>204</v>
      </c>
      <c r="Z944" s="37" t="s">
        <v>206</v>
      </c>
      <c r="AA944" s="37" t="s">
        <v>205</v>
      </c>
      <c r="AB944" s="30">
        <v>986524</v>
      </c>
      <c r="AC944" s="30">
        <v>969852</v>
      </c>
      <c r="AD944" s="31">
        <v>16672</v>
      </c>
      <c r="AE944" s="30">
        <v>963140.94</v>
      </c>
      <c r="AF944" s="30">
        <v>963140.94</v>
      </c>
      <c r="AG944" s="32">
        <v>23383.060000000056</v>
      </c>
      <c r="AH944" s="30">
        <v>963140.94</v>
      </c>
      <c r="AI944" s="10" t="s">
        <v>573</v>
      </c>
      <c r="AJ944" s="30">
        <v>-6711.0599999999995</v>
      </c>
      <c r="AK944" s="30">
        <v>0</v>
      </c>
      <c r="AL944" s="30">
        <v>0</v>
      </c>
      <c r="AM944" s="30">
        <v>969852</v>
      </c>
      <c r="AN944" s="30">
        <v>0</v>
      </c>
      <c r="AO944" s="30">
        <v>0</v>
      </c>
      <c r="AP944" s="30">
        <v>0</v>
      </c>
      <c r="AQ944" s="30">
        <v>0</v>
      </c>
      <c r="AR944" s="30">
        <v>0</v>
      </c>
      <c r="AS944" s="30">
        <v>0</v>
      </c>
      <c r="AT944" s="30">
        <v>0</v>
      </c>
      <c r="AU944" s="121">
        <v>0</v>
      </c>
      <c r="AV944" s="129" t="s">
        <v>920</v>
      </c>
      <c r="AW944" s="129" t="s">
        <v>785</v>
      </c>
      <c r="AX944" s="129" t="s">
        <v>527</v>
      </c>
    </row>
    <row r="945" spans="1:50" ht="60" x14ac:dyDescent="0.25">
      <c r="A945" s="120">
        <v>46071.208333333489</v>
      </c>
      <c r="B945" s="28" t="s">
        <v>565</v>
      </c>
      <c r="C945" s="25" t="s">
        <v>427</v>
      </c>
      <c r="D945" s="25" t="s">
        <v>728</v>
      </c>
      <c r="E945" s="25" t="s">
        <v>423</v>
      </c>
      <c r="F945" s="29" t="s">
        <v>287</v>
      </c>
      <c r="G945" s="29" t="s">
        <v>288</v>
      </c>
      <c r="H945" s="29" t="s">
        <v>633</v>
      </c>
      <c r="I945" s="29" t="s">
        <v>579</v>
      </c>
      <c r="J945" s="29" t="s">
        <v>2630</v>
      </c>
      <c r="K945" s="25" t="s">
        <v>750</v>
      </c>
      <c r="L945" s="25" t="s">
        <v>2631</v>
      </c>
      <c r="M945" s="25" t="s">
        <v>2632</v>
      </c>
      <c r="N945" s="25" t="s">
        <v>2310</v>
      </c>
      <c r="O945" s="25">
        <v>0</v>
      </c>
      <c r="P945" s="25" t="s">
        <v>5269</v>
      </c>
      <c r="Q945" s="28" t="s">
        <v>0</v>
      </c>
      <c r="R945" s="29" t="s">
        <v>2330</v>
      </c>
      <c r="S945" s="27" t="s">
        <v>2633</v>
      </c>
      <c r="T945" s="27" t="s">
        <v>2634</v>
      </c>
      <c r="U945" s="28" t="s">
        <v>390</v>
      </c>
      <c r="V945" s="26" t="s">
        <v>750</v>
      </c>
      <c r="W945" s="26" t="s">
        <v>751</v>
      </c>
      <c r="X945" s="26" t="s">
        <v>412</v>
      </c>
      <c r="Y945" s="37" t="s">
        <v>204</v>
      </c>
      <c r="Z945" s="37" t="s">
        <v>206</v>
      </c>
      <c r="AA945" s="37" t="s">
        <v>205</v>
      </c>
      <c r="AB945" s="30">
        <v>1501551</v>
      </c>
      <c r="AC945" s="30">
        <v>1115861</v>
      </c>
      <c r="AD945" s="31">
        <v>385690</v>
      </c>
      <c r="AE945" s="30">
        <v>1109435.1299999999</v>
      </c>
      <c r="AF945" s="30">
        <v>1109435.1299999999</v>
      </c>
      <c r="AG945" s="32">
        <v>392115.87000000011</v>
      </c>
      <c r="AH945" s="30">
        <v>1109435.1299999999</v>
      </c>
      <c r="AI945" s="10" t="s">
        <v>573</v>
      </c>
      <c r="AJ945" s="30">
        <v>-6425.87</v>
      </c>
      <c r="AK945" s="30">
        <v>0</v>
      </c>
      <c r="AL945" s="30">
        <v>0</v>
      </c>
      <c r="AM945" s="30">
        <v>1115861</v>
      </c>
      <c r="AN945" s="30">
        <v>0</v>
      </c>
      <c r="AO945" s="30">
        <v>0</v>
      </c>
      <c r="AP945" s="30">
        <v>0</v>
      </c>
      <c r="AQ945" s="30">
        <v>0</v>
      </c>
      <c r="AR945" s="30">
        <v>0</v>
      </c>
      <c r="AS945" s="30">
        <v>0</v>
      </c>
      <c r="AT945" s="30">
        <v>0</v>
      </c>
      <c r="AU945" s="121">
        <v>0</v>
      </c>
      <c r="AV945" s="129" t="s">
        <v>920</v>
      </c>
      <c r="AW945" s="129" t="s">
        <v>785</v>
      </c>
      <c r="AX945" s="129" t="s">
        <v>527</v>
      </c>
    </row>
    <row r="946" spans="1:50" ht="60" x14ac:dyDescent="0.25">
      <c r="A946" s="120">
        <v>46071.208333333489</v>
      </c>
      <c r="B946" s="28" t="s">
        <v>565</v>
      </c>
      <c r="C946" s="25" t="s">
        <v>427</v>
      </c>
      <c r="D946" s="25" t="s">
        <v>728</v>
      </c>
      <c r="E946" s="25" t="s">
        <v>423</v>
      </c>
      <c r="F946" s="29" t="s">
        <v>287</v>
      </c>
      <c r="G946" s="29" t="s">
        <v>288</v>
      </c>
      <c r="H946" s="29" t="s">
        <v>633</v>
      </c>
      <c r="I946" s="29" t="s">
        <v>579</v>
      </c>
      <c r="J946" s="29" t="s">
        <v>2630</v>
      </c>
      <c r="K946" s="25" t="s">
        <v>440</v>
      </c>
      <c r="L946" s="25" t="s">
        <v>2631</v>
      </c>
      <c r="M946" s="25" t="s">
        <v>2632</v>
      </c>
      <c r="N946" s="25" t="s">
        <v>2310</v>
      </c>
      <c r="O946" s="25">
        <v>0</v>
      </c>
      <c r="P946" s="25" t="s">
        <v>5269</v>
      </c>
      <c r="Q946" s="28" t="s">
        <v>0</v>
      </c>
      <c r="R946" s="29" t="s">
        <v>2330</v>
      </c>
      <c r="S946" s="27" t="s">
        <v>2633</v>
      </c>
      <c r="T946" s="27" t="s">
        <v>2634</v>
      </c>
      <c r="U946" s="28" t="s">
        <v>378</v>
      </c>
      <c r="V946" s="26" t="s">
        <v>440</v>
      </c>
      <c r="W946" s="26" t="s">
        <v>738</v>
      </c>
      <c r="X946" s="26" t="s">
        <v>412</v>
      </c>
      <c r="Y946" s="37" t="s">
        <v>204</v>
      </c>
      <c r="Z946" s="37" t="s">
        <v>206</v>
      </c>
      <c r="AA946" s="37" t="s">
        <v>205</v>
      </c>
      <c r="AB946" s="30">
        <v>1750810</v>
      </c>
      <c r="AC946" s="30">
        <v>1750810</v>
      </c>
      <c r="AD946" s="31">
        <v>0</v>
      </c>
      <c r="AE946" s="30">
        <v>1738647.49</v>
      </c>
      <c r="AF946" s="30">
        <v>1738647.49</v>
      </c>
      <c r="AG946" s="32">
        <v>12162.510000000009</v>
      </c>
      <c r="AH946" s="30">
        <v>1738647.49</v>
      </c>
      <c r="AI946" s="10" t="s">
        <v>573</v>
      </c>
      <c r="AJ946" s="30">
        <v>-12162.509999999998</v>
      </c>
      <c r="AK946" s="30">
        <v>0</v>
      </c>
      <c r="AL946" s="30">
        <v>0</v>
      </c>
      <c r="AM946" s="30">
        <v>1750810</v>
      </c>
      <c r="AN946" s="30">
        <v>0</v>
      </c>
      <c r="AO946" s="30">
        <v>0</v>
      </c>
      <c r="AP946" s="30">
        <v>0</v>
      </c>
      <c r="AQ946" s="30">
        <v>0</v>
      </c>
      <c r="AR946" s="30">
        <v>0</v>
      </c>
      <c r="AS946" s="30">
        <v>0</v>
      </c>
      <c r="AT946" s="30">
        <v>0</v>
      </c>
      <c r="AU946" s="121">
        <v>0</v>
      </c>
      <c r="AV946" s="129" t="s">
        <v>784</v>
      </c>
      <c r="AW946" s="129" t="s">
        <v>785</v>
      </c>
      <c r="AX946" s="129" t="s">
        <v>527</v>
      </c>
    </row>
    <row r="947" spans="1:50" ht="60" x14ac:dyDescent="0.25">
      <c r="A947" s="120">
        <v>46071.208333333489</v>
      </c>
      <c r="B947" s="28" t="s">
        <v>565</v>
      </c>
      <c r="C947" s="25" t="s">
        <v>427</v>
      </c>
      <c r="D947" s="25" t="s">
        <v>728</v>
      </c>
      <c r="E947" s="25" t="s">
        <v>423</v>
      </c>
      <c r="F947" s="29" t="s">
        <v>287</v>
      </c>
      <c r="G947" s="29" t="s">
        <v>288</v>
      </c>
      <c r="H947" s="29" t="s">
        <v>633</v>
      </c>
      <c r="I947" s="29" t="s">
        <v>579</v>
      </c>
      <c r="J947" s="29" t="s">
        <v>2630</v>
      </c>
      <c r="K947" s="25" t="s">
        <v>437</v>
      </c>
      <c r="L947" s="25" t="s">
        <v>2631</v>
      </c>
      <c r="M947" s="25" t="s">
        <v>2632</v>
      </c>
      <c r="N947" s="25" t="s">
        <v>2310</v>
      </c>
      <c r="O947" s="25">
        <v>0</v>
      </c>
      <c r="P947" s="25" t="s">
        <v>5269</v>
      </c>
      <c r="Q947" s="28" t="s">
        <v>0</v>
      </c>
      <c r="R947" s="29" t="s">
        <v>2330</v>
      </c>
      <c r="S947" s="27" t="s">
        <v>2633</v>
      </c>
      <c r="T947" s="27" t="s">
        <v>2634</v>
      </c>
      <c r="U947" s="28" t="s">
        <v>375</v>
      </c>
      <c r="V947" s="26" t="s">
        <v>437</v>
      </c>
      <c r="W947" s="26" t="s">
        <v>735</v>
      </c>
      <c r="X947" s="26" t="s">
        <v>412</v>
      </c>
      <c r="Y947" s="37" t="s">
        <v>204</v>
      </c>
      <c r="Z947" s="37" t="s">
        <v>206</v>
      </c>
      <c r="AA947" s="37" t="s">
        <v>205</v>
      </c>
      <c r="AB947" s="30">
        <v>3231090</v>
      </c>
      <c r="AC947" s="30">
        <v>2006517</v>
      </c>
      <c r="AD947" s="31">
        <v>1224573</v>
      </c>
      <c r="AE947" s="30">
        <v>2003668.43</v>
      </c>
      <c r="AF947" s="30">
        <v>2003668.43</v>
      </c>
      <c r="AG947" s="32">
        <v>1227421.57</v>
      </c>
      <c r="AH947" s="30">
        <v>2003668.43</v>
      </c>
      <c r="AI947" s="10" t="s">
        <v>573</v>
      </c>
      <c r="AJ947" s="30">
        <v>-2848.5699999999997</v>
      </c>
      <c r="AK947" s="30">
        <v>0</v>
      </c>
      <c r="AL947" s="30">
        <v>0</v>
      </c>
      <c r="AM947" s="30">
        <v>2006517</v>
      </c>
      <c r="AN947" s="30">
        <v>0</v>
      </c>
      <c r="AO947" s="30">
        <v>0</v>
      </c>
      <c r="AP947" s="30">
        <v>0</v>
      </c>
      <c r="AQ947" s="30">
        <v>0</v>
      </c>
      <c r="AR947" s="30">
        <v>0</v>
      </c>
      <c r="AS947" s="30">
        <v>0</v>
      </c>
      <c r="AT947" s="30">
        <v>0</v>
      </c>
      <c r="AU947" s="121">
        <v>0</v>
      </c>
      <c r="AV947" s="129" t="s">
        <v>920</v>
      </c>
      <c r="AW947" s="129" t="s">
        <v>785</v>
      </c>
      <c r="AX947" s="129" t="s">
        <v>527</v>
      </c>
    </row>
    <row r="948" spans="1:50" ht="60" x14ac:dyDescent="0.25">
      <c r="A948" s="120">
        <v>46071.208333333489</v>
      </c>
      <c r="B948" s="28" t="s">
        <v>565</v>
      </c>
      <c r="C948" s="25" t="s">
        <v>427</v>
      </c>
      <c r="D948" s="25" t="s">
        <v>728</v>
      </c>
      <c r="E948" s="25" t="s">
        <v>423</v>
      </c>
      <c r="F948" s="29" t="s">
        <v>287</v>
      </c>
      <c r="G948" s="29" t="s">
        <v>288</v>
      </c>
      <c r="H948" s="29" t="s">
        <v>633</v>
      </c>
      <c r="I948" s="29" t="s">
        <v>579</v>
      </c>
      <c r="J948" s="29" t="s">
        <v>2630</v>
      </c>
      <c r="K948" s="25" t="s">
        <v>446</v>
      </c>
      <c r="L948" s="25" t="s">
        <v>2631</v>
      </c>
      <c r="M948" s="25" t="s">
        <v>2632</v>
      </c>
      <c r="N948" s="25" t="s">
        <v>2310</v>
      </c>
      <c r="O948" s="25">
        <v>0</v>
      </c>
      <c r="P948" s="25" t="s">
        <v>5269</v>
      </c>
      <c r="Q948" s="28" t="s">
        <v>0</v>
      </c>
      <c r="R948" s="29" t="s">
        <v>2330</v>
      </c>
      <c r="S948" s="27" t="s">
        <v>2633</v>
      </c>
      <c r="T948" s="27" t="s">
        <v>2634</v>
      </c>
      <c r="U948" s="28" t="s">
        <v>382</v>
      </c>
      <c r="V948" s="26" t="s">
        <v>446</v>
      </c>
      <c r="W948" s="26" t="s">
        <v>742</v>
      </c>
      <c r="X948" s="26" t="s">
        <v>412</v>
      </c>
      <c r="Y948" s="37" t="s">
        <v>204</v>
      </c>
      <c r="Z948" s="37" t="s">
        <v>206</v>
      </c>
      <c r="AA948" s="37" t="s">
        <v>205</v>
      </c>
      <c r="AB948" s="30">
        <v>2188573</v>
      </c>
      <c r="AC948" s="30">
        <v>1718540</v>
      </c>
      <c r="AD948" s="31">
        <v>470033</v>
      </c>
      <c r="AE948" s="30">
        <v>1710634.76</v>
      </c>
      <c r="AF948" s="30">
        <v>1710634.76</v>
      </c>
      <c r="AG948" s="32">
        <v>477938.24</v>
      </c>
      <c r="AH948" s="30">
        <v>1710634.76</v>
      </c>
      <c r="AI948" s="10" t="s">
        <v>573</v>
      </c>
      <c r="AJ948" s="30">
        <v>-7905.24</v>
      </c>
      <c r="AK948" s="30">
        <v>0</v>
      </c>
      <c r="AL948" s="30">
        <v>0</v>
      </c>
      <c r="AM948" s="30">
        <v>1718540</v>
      </c>
      <c r="AN948" s="30">
        <v>0</v>
      </c>
      <c r="AO948" s="30">
        <v>0</v>
      </c>
      <c r="AP948" s="30">
        <v>0</v>
      </c>
      <c r="AQ948" s="30">
        <v>0</v>
      </c>
      <c r="AR948" s="30">
        <v>0</v>
      </c>
      <c r="AS948" s="30">
        <v>0</v>
      </c>
      <c r="AT948" s="30">
        <v>0</v>
      </c>
      <c r="AU948" s="121">
        <v>0</v>
      </c>
      <c r="AV948" s="129" t="s">
        <v>920</v>
      </c>
      <c r="AW948" s="129" t="s">
        <v>785</v>
      </c>
      <c r="AX948" s="129" t="s">
        <v>527</v>
      </c>
    </row>
    <row r="949" spans="1:50" ht="60" x14ac:dyDescent="0.25">
      <c r="A949" s="120">
        <v>46071.208333333489</v>
      </c>
      <c r="B949" s="28" t="s">
        <v>565</v>
      </c>
      <c r="C949" s="25" t="s">
        <v>427</v>
      </c>
      <c r="D949" s="25" t="s">
        <v>728</v>
      </c>
      <c r="E949" s="25" t="s">
        <v>423</v>
      </c>
      <c r="F949" s="29" t="s">
        <v>287</v>
      </c>
      <c r="G949" s="29" t="s">
        <v>288</v>
      </c>
      <c r="H949" s="29" t="s">
        <v>633</v>
      </c>
      <c r="I949" s="29" t="s">
        <v>579</v>
      </c>
      <c r="J949" s="29" t="s">
        <v>2630</v>
      </c>
      <c r="K949" s="25" t="s">
        <v>718</v>
      </c>
      <c r="L949" s="25" t="s">
        <v>2631</v>
      </c>
      <c r="M949" s="25" t="s">
        <v>2632</v>
      </c>
      <c r="N949" s="25" t="s">
        <v>2310</v>
      </c>
      <c r="O949" s="25">
        <v>0</v>
      </c>
      <c r="P949" s="25" t="s">
        <v>5269</v>
      </c>
      <c r="Q949" s="28" t="s">
        <v>0</v>
      </c>
      <c r="R949" s="29" t="s">
        <v>2330</v>
      </c>
      <c r="S949" s="27" t="s">
        <v>2633</v>
      </c>
      <c r="T949" s="27" t="s">
        <v>2634</v>
      </c>
      <c r="U949" s="28" t="s">
        <v>383</v>
      </c>
      <c r="V949" s="26" t="s">
        <v>718</v>
      </c>
      <c r="W949" s="26" t="s">
        <v>743</v>
      </c>
      <c r="X949" s="26" t="s">
        <v>412</v>
      </c>
      <c r="Y949" s="37" t="s">
        <v>204</v>
      </c>
      <c r="Z949" s="37" t="s">
        <v>206</v>
      </c>
      <c r="AA949" s="37" t="s">
        <v>205</v>
      </c>
      <c r="AB949" s="30">
        <v>432053</v>
      </c>
      <c r="AC949" s="30">
        <v>322176</v>
      </c>
      <c r="AD949" s="31">
        <v>109877</v>
      </c>
      <c r="AE949" s="30">
        <v>321720.13</v>
      </c>
      <c r="AF949" s="30">
        <v>321720.13</v>
      </c>
      <c r="AG949" s="32">
        <v>110332.87</v>
      </c>
      <c r="AH949" s="30">
        <v>321720.13</v>
      </c>
      <c r="AI949" s="10" t="s">
        <v>573</v>
      </c>
      <c r="AJ949" s="30">
        <v>-455.87</v>
      </c>
      <c r="AK949" s="30">
        <v>0</v>
      </c>
      <c r="AL949" s="30">
        <v>0</v>
      </c>
      <c r="AM949" s="30">
        <v>322176</v>
      </c>
      <c r="AN949" s="30">
        <v>0</v>
      </c>
      <c r="AO949" s="30">
        <v>0</v>
      </c>
      <c r="AP949" s="30">
        <v>0</v>
      </c>
      <c r="AQ949" s="30">
        <v>0</v>
      </c>
      <c r="AR949" s="30">
        <v>0</v>
      </c>
      <c r="AS949" s="30">
        <v>0</v>
      </c>
      <c r="AT949" s="30">
        <v>0</v>
      </c>
      <c r="AU949" s="121">
        <v>0</v>
      </c>
      <c r="AV949" s="129" t="s">
        <v>920</v>
      </c>
      <c r="AW949" s="129" t="s">
        <v>785</v>
      </c>
      <c r="AX949" s="129" t="s">
        <v>527</v>
      </c>
    </row>
    <row r="950" spans="1:50" ht="60" x14ac:dyDescent="0.25">
      <c r="A950" s="120">
        <v>46071.208333333489</v>
      </c>
      <c r="B950" s="28" t="s">
        <v>565</v>
      </c>
      <c r="C950" s="25" t="s">
        <v>427</v>
      </c>
      <c r="D950" s="25" t="s">
        <v>728</v>
      </c>
      <c r="E950" s="25" t="s">
        <v>423</v>
      </c>
      <c r="F950" s="29" t="s">
        <v>287</v>
      </c>
      <c r="G950" s="29" t="s">
        <v>288</v>
      </c>
      <c r="H950" s="29" t="s">
        <v>633</v>
      </c>
      <c r="I950" s="29" t="s">
        <v>579</v>
      </c>
      <c r="J950" s="29" t="s">
        <v>2630</v>
      </c>
      <c r="K950" s="25" t="s">
        <v>447</v>
      </c>
      <c r="L950" s="25" t="s">
        <v>2631</v>
      </c>
      <c r="M950" s="25" t="s">
        <v>2632</v>
      </c>
      <c r="N950" s="25" t="s">
        <v>2310</v>
      </c>
      <c r="O950" s="25">
        <v>0</v>
      </c>
      <c r="P950" s="25" t="s">
        <v>5269</v>
      </c>
      <c r="Q950" s="28" t="s">
        <v>0</v>
      </c>
      <c r="R950" s="29" t="s">
        <v>2330</v>
      </c>
      <c r="S950" s="27" t="s">
        <v>2633</v>
      </c>
      <c r="T950" s="27" t="s">
        <v>2634</v>
      </c>
      <c r="U950" s="28" t="s">
        <v>384</v>
      </c>
      <c r="V950" s="26" t="s">
        <v>447</v>
      </c>
      <c r="W950" s="26" t="s">
        <v>744</v>
      </c>
      <c r="X950" s="26" t="s">
        <v>412</v>
      </c>
      <c r="Y950" s="37" t="s">
        <v>204</v>
      </c>
      <c r="Z950" s="37" t="s">
        <v>206</v>
      </c>
      <c r="AA950" s="37" t="s">
        <v>205</v>
      </c>
      <c r="AB950" s="30">
        <v>1712290</v>
      </c>
      <c r="AC950" s="30">
        <v>1309659</v>
      </c>
      <c r="AD950" s="31">
        <v>402631</v>
      </c>
      <c r="AE950" s="30">
        <v>1301195.42</v>
      </c>
      <c r="AF950" s="30">
        <v>1301195.42</v>
      </c>
      <c r="AG950" s="32">
        <v>411094.58000000007</v>
      </c>
      <c r="AH950" s="30">
        <v>1301195.42</v>
      </c>
      <c r="AI950" s="10" t="s">
        <v>573</v>
      </c>
      <c r="AJ950" s="30">
        <v>-8463.58</v>
      </c>
      <c r="AK950" s="30">
        <v>0</v>
      </c>
      <c r="AL950" s="30">
        <v>0</v>
      </c>
      <c r="AM950" s="30">
        <v>1309659</v>
      </c>
      <c r="AN950" s="30">
        <v>0</v>
      </c>
      <c r="AO950" s="30">
        <v>0</v>
      </c>
      <c r="AP950" s="30">
        <v>0</v>
      </c>
      <c r="AQ950" s="30">
        <v>0</v>
      </c>
      <c r="AR950" s="30">
        <v>0</v>
      </c>
      <c r="AS950" s="30">
        <v>0</v>
      </c>
      <c r="AT950" s="30">
        <v>0</v>
      </c>
      <c r="AU950" s="121">
        <v>0</v>
      </c>
      <c r="AV950" s="129" t="s">
        <v>920</v>
      </c>
      <c r="AW950" s="129" t="s">
        <v>785</v>
      </c>
      <c r="AX950" s="129" t="s">
        <v>527</v>
      </c>
    </row>
    <row r="951" spans="1:50" ht="24" x14ac:dyDescent="0.25">
      <c r="A951" s="120">
        <v>46071</v>
      </c>
      <c r="B951" s="28" t="s">
        <v>565</v>
      </c>
      <c r="C951" s="25" t="s">
        <v>427</v>
      </c>
      <c r="D951" s="25" t="s">
        <v>430</v>
      </c>
      <c r="E951" s="25" t="s">
        <v>423</v>
      </c>
      <c r="F951" s="29" t="s">
        <v>243</v>
      </c>
      <c r="G951" s="29" t="s">
        <v>19</v>
      </c>
      <c r="H951" s="29" t="s">
        <v>422</v>
      </c>
      <c r="I951" s="29" t="s">
        <v>579</v>
      </c>
      <c r="J951" s="29" t="s">
        <v>777</v>
      </c>
      <c r="K951" s="25" t="s">
        <v>430</v>
      </c>
      <c r="L951" s="25" t="s">
        <v>2636</v>
      </c>
      <c r="M951" s="25" t="s">
        <v>6727</v>
      </c>
      <c r="N951" s="25" t="s">
        <v>2430</v>
      </c>
      <c r="O951" s="25">
        <v>10725187101</v>
      </c>
      <c r="P951" s="25" t="s">
        <v>6728</v>
      </c>
      <c r="Q951" s="28" t="s">
        <v>0</v>
      </c>
      <c r="R951" s="29" t="s">
        <v>2326</v>
      </c>
      <c r="S951" s="27" t="s">
        <v>2637</v>
      </c>
      <c r="T951" s="27" t="s">
        <v>2638</v>
      </c>
      <c r="U951" s="28" t="s">
        <v>270</v>
      </c>
      <c r="V951" s="26" t="s">
        <v>430</v>
      </c>
      <c r="W951" s="26" t="s">
        <v>593</v>
      </c>
      <c r="X951" s="26" t="s">
        <v>411</v>
      </c>
      <c r="Y951" s="37" t="s">
        <v>200</v>
      </c>
      <c r="Z951" s="37" t="s">
        <v>586</v>
      </c>
      <c r="AA951" s="37" t="s">
        <v>585</v>
      </c>
      <c r="AB951" s="30">
        <v>6000</v>
      </c>
      <c r="AC951" s="30">
        <v>6000</v>
      </c>
      <c r="AD951" s="31">
        <v>0</v>
      </c>
      <c r="AE951" s="30">
        <v>6000</v>
      </c>
      <c r="AF951" s="30">
        <v>6000</v>
      </c>
      <c r="AG951" s="32">
        <v>0</v>
      </c>
      <c r="AH951" s="30">
        <v>6000</v>
      </c>
      <c r="AI951" s="10" t="s">
        <v>573</v>
      </c>
      <c r="AJ951" s="30">
        <v>0</v>
      </c>
      <c r="AK951" s="30">
        <v>0</v>
      </c>
      <c r="AL951" s="30">
        <v>3000</v>
      </c>
      <c r="AM951" s="30">
        <v>3000</v>
      </c>
      <c r="AN951" s="30">
        <v>0</v>
      </c>
      <c r="AO951" s="30">
        <v>0</v>
      </c>
      <c r="AP951" s="30">
        <v>0</v>
      </c>
      <c r="AQ951" s="30">
        <v>0</v>
      </c>
      <c r="AR951" s="30">
        <v>0</v>
      </c>
      <c r="AS951" s="30">
        <v>0</v>
      </c>
      <c r="AT951" s="30">
        <v>0</v>
      </c>
      <c r="AU951" s="121">
        <v>0</v>
      </c>
      <c r="AV951" s="129" t="s">
        <v>784</v>
      </c>
      <c r="AW951" s="129" t="s">
        <v>796</v>
      </c>
      <c r="AX951" s="129" t="s">
        <v>797</v>
      </c>
    </row>
    <row r="952" spans="1:50" ht="24" x14ac:dyDescent="0.25">
      <c r="A952" s="120">
        <v>46071</v>
      </c>
      <c r="B952" s="28" t="s">
        <v>565</v>
      </c>
      <c r="C952" s="25" t="s">
        <v>427</v>
      </c>
      <c r="D952" s="25" t="s">
        <v>459</v>
      </c>
      <c r="E952" s="25" t="s">
        <v>423</v>
      </c>
      <c r="F952" s="29" t="s">
        <v>287</v>
      </c>
      <c r="G952" s="29" t="s">
        <v>20</v>
      </c>
      <c r="H952" s="29" t="s">
        <v>422</v>
      </c>
      <c r="I952" s="29" t="s">
        <v>579</v>
      </c>
      <c r="J952" s="29" t="s">
        <v>868</v>
      </c>
      <c r="K952" s="25" t="s">
        <v>248</v>
      </c>
      <c r="L952" s="25" t="s">
        <v>2639</v>
      </c>
      <c r="M952" s="25" t="s">
        <v>2640</v>
      </c>
      <c r="N952" s="25" t="s">
        <v>2430</v>
      </c>
      <c r="O952" s="25">
        <v>10723868101</v>
      </c>
      <c r="P952" s="25" t="s">
        <v>5270</v>
      </c>
      <c r="Q952" s="28" t="s">
        <v>0</v>
      </c>
      <c r="R952" s="29" t="s">
        <v>2318</v>
      </c>
      <c r="S952" s="27" t="s">
        <v>2641</v>
      </c>
      <c r="T952" s="27" t="s">
        <v>2642</v>
      </c>
      <c r="U952" s="28" t="s">
        <v>337</v>
      </c>
      <c r="V952" s="26" t="s">
        <v>248</v>
      </c>
      <c r="W952" s="26" t="s">
        <v>692</v>
      </c>
      <c r="X952" s="26" t="s">
        <v>411</v>
      </c>
      <c r="Y952" s="37" t="s">
        <v>200</v>
      </c>
      <c r="Z952" s="37" t="s">
        <v>586</v>
      </c>
      <c r="AA952" s="37" t="s">
        <v>585</v>
      </c>
      <c r="AB952" s="30">
        <v>6300</v>
      </c>
      <c r="AC952" s="30">
        <v>6300</v>
      </c>
      <c r="AD952" s="31">
        <v>0</v>
      </c>
      <c r="AE952" s="30">
        <v>6300</v>
      </c>
      <c r="AF952" s="30">
        <v>6300</v>
      </c>
      <c r="AG952" s="32">
        <v>0</v>
      </c>
      <c r="AH952" s="30">
        <v>6300</v>
      </c>
      <c r="AI952" s="10" t="s">
        <v>573</v>
      </c>
      <c r="AJ952" s="30">
        <v>0</v>
      </c>
      <c r="AK952" s="30">
        <v>0</v>
      </c>
      <c r="AL952" s="30">
        <v>0</v>
      </c>
      <c r="AM952" s="30">
        <v>6300</v>
      </c>
      <c r="AN952" s="30">
        <v>0</v>
      </c>
      <c r="AO952" s="30">
        <v>0</v>
      </c>
      <c r="AP952" s="30">
        <v>0</v>
      </c>
      <c r="AQ952" s="30">
        <v>0</v>
      </c>
      <c r="AR952" s="30">
        <v>0</v>
      </c>
      <c r="AS952" s="30">
        <v>0</v>
      </c>
      <c r="AT952" s="30">
        <v>0</v>
      </c>
      <c r="AU952" s="121">
        <v>0</v>
      </c>
      <c r="AV952" s="129" t="s">
        <v>784</v>
      </c>
      <c r="AW952" s="129" t="s">
        <v>796</v>
      </c>
      <c r="AX952" s="129" t="s">
        <v>2160</v>
      </c>
    </row>
    <row r="953" spans="1:50" ht="24" x14ac:dyDescent="0.25">
      <c r="A953" s="120">
        <v>46071</v>
      </c>
      <c r="B953" s="28" t="s">
        <v>565</v>
      </c>
      <c r="C953" s="25" t="s">
        <v>427</v>
      </c>
      <c r="D953" s="25" t="s">
        <v>459</v>
      </c>
      <c r="E953" s="25" t="s">
        <v>423</v>
      </c>
      <c r="F953" s="29" t="s">
        <v>287</v>
      </c>
      <c r="G953" s="29" t="s">
        <v>20</v>
      </c>
      <c r="H953" s="29" t="s">
        <v>422</v>
      </c>
      <c r="I953" s="29" t="s">
        <v>579</v>
      </c>
      <c r="J953" s="29" t="s">
        <v>868</v>
      </c>
      <c r="K953" s="25" t="s">
        <v>248</v>
      </c>
      <c r="L953" s="25" t="s">
        <v>2643</v>
      </c>
      <c r="M953" s="25" t="s">
        <v>6729</v>
      </c>
      <c r="N953" s="25" t="s">
        <v>2430</v>
      </c>
      <c r="O953" s="25">
        <v>10419095589</v>
      </c>
      <c r="P953" s="25" t="s">
        <v>6730</v>
      </c>
      <c r="Q953" s="28" t="s">
        <v>0</v>
      </c>
      <c r="R953" s="29" t="s">
        <v>2344</v>
      </c>
      <c r="S953" s="27" t="s">
        <v>2644</v>
      </c>
      <c r="T953" s="27" t="s">
        <v>2645</v>
      </c>
      <c r="U953" s="28" t="s">
        <v>337</v>
      </c>
      <c r="V953" s="26" t="s">
        <v>248</v>
      </c>
      <c r="W953" s="26" t="s">
        <v>692</v>
      </c>
      <c r="X953" s="26" t="s">
        <v>411</v>
      </c>
      <c r="Y953" s="37" t="s">
        <v>200</v>
      </c>
      <c r="Z953" s="37" t="s">
        <v>586</v>
      </c>
      <c r="AA953" s="37" t="s">
        <v>585</v>
      </c>
      <c r="AB953" s="30">
        <v>6300</v>
      </c>
      <c r="AC953" s="30">
        <v>6300</v>
      </c>
      <c r="AD953" s="31">
        <v>0</v>
      </c>
      <c r="AE953" s="30">
        <v>6300</v>
      </c>
      <c r="AF953" s="30">
        <v>6300</v>
      </c>
      <c r="AG953" s="32">
        <v>0</v>
      </c>
      <c r="AH953" s="30">
        <v>6300</v>
      </c>
      <c r="AI953" s="10" t="s">
        <v>573</v>
      </c>
      <c r="AJ953" s="30">
        <v>0</v>
      </c>
      <c r="AK953" s="30">
        <v>0</v>
      </c>
      <c r="AL953" s="30">
        <v>6300</v>
      </c>
      <c r="AM953" s="30">
        <v>0</v>
      </c>
      <c r="AN953" s="30">
        <v>0</v>
      </c>
      <c r="AO953" s="30">
        <v>0</v>
      </c>
      <c r="AP953" s="30">
        <v>0</v>
      </c>
      <c r="AQ953" s="30">
        <v>0</v>
      </c>
      <c r="AR953" s="30">
        <v>0</v>
      </c>
      <c r="AS953" s="30">
        <v>0</v>
      </c>
      <c r="AT953" s="30">
        <v>0</v>
      </c>
      <c r="AU953" s="121">
        <v>0</v>
      </c>
      <c r="AV953" s="129" t="s">
        <v>784</v>
      </c>
      <c r="AW953" s="129" t="s">
        <v>796</v>
      </c>
      <c r="AX953" s="129" t="s">
        <v>2160</v>
      </c>
    </row>
    <row r="954" spans="1:50" ht="24" x14ac:dyDescent="0.25">
      <c r="A954" s="120">
        <v>46072</v>
      </c>
      <c r="B954" s="28" t="s">
        <v>565</v>
      </c>
      <c r="C954" s="25" t="s">
        <v>427</v>
      </c>
      <c r="D954" s="25" t="s">
        <v>459</v>
      </c>
      <c r="E954" s="25" t="s">
        <v>423</v>
      </c>
      <c r="F954" s="29" t="s">
        <v>287</v>
      </c>
      <c r="G954" s="29" t="s">
        <v>20</v>
      </c>
      <c r="H954" s="29" t="s">
        <v>422</v>
      </c>
      <c r="I954" s="29" t="s">
        <v>579</v>
      </c>
      <c r="J954" s="29" t="s">
        <v>868</v>
      </c>
      <c r="K954" s="25" t="s">
        <v>285</v>
      </c>
      <c r="L954" s="25" t="s">
        <v>2646</v>
      </c>
      <c r="M954" s="25" t="s">
        <v>6731</v>
      </c>
      <c r="N954" s="25" t="s">
        <v>2430</v>
      </c>
      <c r="O954" s="25">
        <v>10724929902</v>
      </c>
      <c r="P954" s="25" t="s">
        <v>6732</v>
      </c>
      <c r="Q954" s="28" t="s">
        <v>0</v>
      </c>
      <c r="R954" s="29" t="s">
        <v>2647</v>
      </c>
      <c r="S954" s="27" t="s">
        <v>2648</v>
      </c>
      <c r="T954" s="27" t="s">
        <v>2649</v>
      </c>
      <c r="U954" s="28" t="s">
        <v>346</v>
      </c>
      <c r="V954" s="26" t="s">
        <v>285</v>
      </c>
      <c r="W954" s="26" t="s">
        <v>701</v>
      </c>
      <c r="X954" s="26" t="s">
        <v>411</v>
      </c>
      <c r="Y954" s="37" t="s">
        <v>200</v>
      </c>
      <c r="Z954" s="37" t="s">
        <v>586</v>
      </c>
      <c r="AA954" s="37" t="s">
        <v>585</v>
      </c>
      <c r="AB954" s="30">
        <v>5340</v>
      </c>
      <c r="AC954" s="30">
        <v>5340</v>
      </c>
      <c r="AD954" s="31">
        <v>0</v>
      </c>
      <c r="AE954" s="30">
        <v>5340</v>
      </c>
      <c r="AF954" s="30">
        <v>5340</v>
      </c>
      <c r="AG954" s="32">
        <v>0</v>
      </c>
      <c r="AH954" s="30">
        <v>5340</v>
      </c>
      <c r="AI954" s="10" t="s">
        <v>573</v>
      </c>
      <c r="AJ954" s="30">
        <v>0</v>
      </c>
      <c r="AK954" s="30">
        <v>0</v>
      </c>
      <c r="AL954" s="30">
        <v>5340</v>
      </c>
      <c r="AM954" s="30">
        <v>0</v>
      </c>
      <c r="AN954" s="30">
        <v>0</v>
      </c>
      <c r="AO954" s="30">
        <v>0</v>
      </c>
      <c r="AP954" s="30">
        <v>0</v>
      </c>
      <c r="AQ954" s="30">
        <v>0</v>
      </c>
      <c r="AR954" s="30">
        <v>0</v>
      </c>
      <c r="AS954" s="30">
        <v>0</v>
      </c>
      <c r="AT954" s="30">
        <v>0</v>
      </c>
      <c r="AU954" s="121">
        <v>0</v>
      </c>
      <c r="AV954" s="129" t="s">
        <v>784</v>
      </c>
      <c r="AW954" s="129" t="s">
        <v>796</v>
      </c>
      <c r="AX954" s="129" t="s">
        <v>2160</v>
      </c>
    </row>
    <row r="955" spans="1:50" ht="24" x14ac:dyDescent="0.25">
      <c r="A955" s="120">
        <v>46072</v>
      </c>
      <c r="B955" s="28" t="s">
        <v>565</v>
      </c>
      <c r="C955" s="25" t="s">
        <v>427</v>
      </c>
      <c r="D955" s="25" t="s">
        <v>498</v>
      </c>
      <c r="E955" s="25" t="s">
        <v>423</v>
      </c>
      <c r="F955" s="29" t="s">
        <v>287</v>
      </c>
      <c r="G955" s="29" t="s">
        <v>21</v>
      </c>
      <c r="H955" s="29" t="s">
        <v>422</v>
      </c>
      <c r="I955" s="29" t="s">
        <v>579</v>
      </c>
      <c r="J955" s="29" t="s">
        <v>868</v>
      </c>
      <c r="K955" s="25" t="s">
        <v>646</v>
      </c>
      <c r="L955" s="25" t="s">
        <v>2650</v>
      </c>
      <c r="M955" s="25" t="s">
        <v>2651</v>
      </c>
      <c r="N955" s="25" t="s">
        <v>2430</v>
      </c>
      <c r="O955" s="25">
        <v>10473626646</v>
      </c>
      <c r="P955" s="25" t="s">
        <v>5271</v>
      </c>
      <c r="Q955" s="28" t="s">
        <v>0</v>
      </c>
      <c r="R955" s="29" t="s">
        <v>1612</v>
      </c>
      <c r="S955" s="27" t="s">
        <v>2652</v>
      </c>
      <c r="T955" s="27" t="s">
        <v>2653</v>
      </c>
      <c r="U955" s="28" t="s">
        <v>317</v>
      </c>
      <c r="V955" s="26" t="s">
        <v>646</v>
      </c>
      <c r="W955" s="26" t="s">
        <v>666</v>
      </c>
      <c r="X955" s="26" t="s">
        <v>411</v>
      </c>
      <c r="Y955" s="37" t="s">
        <v>200</v>
      </c>
      <c r="Z955" s="37" t="s">
        <v>586</v>
      </c>
      <c r="AA955" s="37" t="s">
        <v>585</v>
      </c>
      <c r="AB955" s="30">
        <v>5500</v>
      </c>
      <c r="AC955" s="30">
        <v>5500</v>
      </c>
      <c r="AD955" s="31">
        <v>0</v>
      </c>
      <c r="AE955" s="30">
        <v>5500</v>
      </c>
      <c r="AF955" s="30">
        <v>5500</v>
      </c>
      <c r="AG955" s="32">
        <v>0</v>
      </c>
      <c r="AH955" s="30">
        <v>5500</v>
      </c>
      <c r="AI955" s="10" t="s">
        <v>573</v>
      </c>
      <c r="AJ955" s="30">
        <v>0</v>
      </c>
      <c r="AK955" s="30">
        <v>0</v>
      </c>
      <c r="AL955" s="30">
        <v>0</v>
      </c>
      <c r="AM955" s="30">
        <v>0</v>
      </c>
      <c r="AN955" s="30">
        <v>0</v>
      </c>
      <c r="AO955" s="30">
        <v>5500</v>
      </c>
      <c r="AP955" s="30">
        <v>0</v>
      </c>
      <c r="AQ955" s="30">
        <v>0</v>
      </c>
      <c r="AR955" s="30">
        <v>0</v>
      </c>
      <c r="AS955" s="30">
        <v>0</v>
      </c>
      <c r="AT955" s="30">
        <v>0</v>
      </c>
      <c r="AU955" s="121">
        <v>0</v>
      </c>
      <c r="AV955" s="129" t="s">
        <v>784</v>
      </c>
      <c r="AW955" s="129" t="s">
        <v>796</v>
      </c>
      <c r="AX955" s="129" t="s">
        <v>2654</v>
      </c>
    </row>
    <row r="956" spans="1:50" ht="24" x14ac:dyDescent="0.25">
      <c r="A956" s="120">
        <v>46072</v>
      </c>
      <c r="B956" s="28" t="s">
        <v>565</v>
      </c>
      <c r="C956" s="25" t="s">
        <v>427</v>
      </c>
      <c r="D956" s="25" t="s">
        <v>498</v>
      </c>
      <c r="E956" s="25" t="s">
        <v>423</v>
      </c>
      <c r="F956" s="29" t="s">
        <v>287</v>
      </c>
      <c r="G956" s="29" t="s">
        <v>21</v>
      </c>
      <c r="H956" s="29" t="s">
        <v>422</v>
      </c>
      <c r="I956" s="29" t="s">
        <v>579</v>
      </c>
      <c r="J956" s="29" t="s">
        <v>868</v>
      </c>
      <c r="K956" s="25" t="s">
        <v>264</v>
      </c>
      <c r="L956" s="25" t="s">
        <v>2655</v>
      </c>
      <c r="M956" s="25" t="s">
        <v>2656</v>
      </c>
      <c r="N956" s="25" t="s">
        <v>2657</v>
      </c>
      <c r="O956" s="25">
        <v>10766692155</v>
      </c>
      <c r="P956" s="25" t="s">
        <v>5272</v>
      </c>
      <c r="Q956" s="28" t="s">
        <v>0</v>
      </c>
      <c r="R956" s="29" t="s">
        <v>1697</v>
      </c>
      <c r="S956" s="27" t="s">
        <v>2658</v>
      </c>
      <c r="T956" s="27" t="s">
        <v>2659</v>
      </c>
      <c r="U956" s="28" t="s">
        <v>319</v>
      </c>
      <c r="V956" s="26" t="s">
        <v>264</v>
      </c>
      <c r="W956" s="26" t="s">
        <v>668</v>
      </c>
      <c r="X956" s="26" t="s">
        <v>411</v>
      </c>
      <c r="Y956" s="37" t="s">
        <v>200</v>
      </c>
      <c r="Z956" s="37" t="s">
        <v>586</v>
      </c>
      <c r="AA956" s="37" t="s">
        <v>585</v>
      </c>
      <c r="AB956" s="30">
        <v>7800</v>
      </c>
      <c r="AC956" s="30">
        <v>7800</v>
      </c>
      <c r="AD956" s="31">
        <v>0</v>
      </c>
      <c r="AE956" s="30">
        <v>7800</v>
      </c>
      <c r="AF956" s="30">
        <v>7800</v>
      </c>
      <c r="AG956" s="32">
        <v>0</v>
      </c>
      <c r="AH956" s="30">
        <v>7800</v>
      </c>
      <c r="AI956" s="10" t="s">
        <v>573</v>
      </c>
      <c r="AJ956" s="30">
        <v>0</v>
      </c>
      <c r="AK956" s="30">
        <v>0</v>
      </c>
      <c r="AL956" s="30">
        <v>0</v>
      </c>
      <c r="AM956" s="30">
        <v>0</v>
      </c>
      <c r="AN956" s="30">
        <v>0</v>
      </c>
      <c r="AO956" s="30">
        <v>7800</v>
      </c>
      <c r="AP956" s="30">
        <v>0</v>
      </c>
      <c r="AQ956" s="30">
        <v>0</v>
      </c>
      <c r="AR956" s="30">
        <v>0</v>
      </c>
      <c r="AS956" s="30">
        <v>0</v>
      </c>
      <c r="AT956" s="30">
        <v>0</v>
      </c>
      <c r="AU956" s="121">
        <v>0</v>
      </c>
      <c r="AV956" s="129" t="s">
        <v>784</v>
      </c>
      <c r="AW956" s="129" t="s">
        <v>796</v>
      </c>
      <c r="AX956" s="129" t="s">
        <v>2654</v>
      </c>
    </row>
    <row r="957" spans="1:50" ht="24" x14ac:dyDescent="0.25">
      <c r="A957" s="120">
        <v>46073</v>
      </c>
      <c r="B957" s="28" t="s">
        <v>565</v>
      </c>
      <c r="C957" s="25" t="s">
        <v>427</v>
      </c>
      <c r="D957" s="25" t="s">
        <v>459</v>
      </c>
      <c r="E957" s="25" t="s">
        <v>423</v>
      </c>
      <c r="F957" s="29" t="s">
        <v>287</v>
      </c>
      <c r="G957" s="29" t="s">
        <v>20</v>
      </c>
      <c r="H957" s="29" t="s">
        <v>422</v>
      </c>
      <c r="I957" s="29" t="s">
        <v>579</v>
      </c>
      <c r="J957" s="29" t="s">
        <v>868</v>
      </c>
      <c r="K957" s="25" t="s">
        <v>453</v>
      </c>
      <c r="L957" s="25" t="s">
        <v>2660</v>
      </c>
      <c r="M957" s="25" t="s">
        <v>2661</v>
      </c>
      <c r="N957" s="25" t="s">
        <v>2657</v>
      </c>
      <c r="O957" s="25">
        <v>10257900083</v>
      </c>
      <c r="P957" s="25" t="s">
        <v>5273</v>
      </c>
      <c r="Q957" s="28" t="s">
        <v>0</v>
      </c>
      <c r="R957" s="29" t="s">
        <v>2334</v>
      </c>
      <c r="S957" s="27" t="s">
        <v>2662</v>
      </c>
      <c r="T957" s="27" t="s">
        <v>2663</v>
      </c>
      <c r="U957" s="28" t="s">
        <v>347</v>
      </c>
      <c r="V957" s="26" t="s">
        <v>453</v>
      </c>
      <c r="W957" s="26" t="s">
        <v>702</v>
      </c>
      <c r="X957" s="26" t="s">
        <v>411</v>
      </c>
      <c r="Y957" s="37" t="s">
        <v>200</v>
      </c>
      <c r="Z957" s="37" t="s">
        <v>586</v>
      </c>
      <c r="AA957" s="37" t="s">
        <v>585</v>
      </c>
      <c r="AB957" s="30">
        <v>3400</v>
      </c>
      <c r="AC957" s="30">
        <v>3400</v>
      </c>
      <c r="AD957" s="31">
        <v>0</v>
      </c>
      <c r="AE957" s="30">
        <v>3400</v>
      </c>
      <c r="AF957" s="30">
        <v>3400</v>
      </c>
      <c r="AG957" s="32">
        <v>0</v>
      </c>
      <c r="AH957" s="30">
        <v>3400</v>
      </c>
      <c r="AI957" s="10" t="s">
        <v>573</v>
      </c>
      <c r="AJ957" s="30">
        <v>0</v>
      </c>
      <c r="AK957" s="30">
        <v>0</v>
      </c>
      <c r="AL957" s="30">
        <v>0</v>
      </c>
      <c r="AM957" s="30">
        <v>3400</v>
      </c>
      <c r="AN957" s="30">
        <v>0</v>
      </c>
      <c r="AO957" s="30">
        <v>0</v>
      </c>
      <c r="AP957" s="30">
        <v>0</v>
      </c>
      <c r="AQ957" s="30">
        <v>0</v>
      </c>
      <c r="AR957" s="30">
        <v>0</v>
      </c>
      <c r="AS957" s="30">
        <v>0</v>
      </c>
      <c r="AT957" s="30">
        <v>0</v>
      </c>
      <c r="AU957" s="121">
        <v>0</v>
      </c>
      <c r="AV957" s="129" t="s">
        <v>784</v>
      </c>
      <c r="AW957" s="129" t="s">
        <v>796</v>
      </c>
      <c r="AX957" s="129" t="s">
        <v>2160</v>
      </c>
    </row>
    <row r="958" spans="1:50" ht="24" x14ac:dyDescent="0.25">
      <c r="A958" s="120">
        <v>46073</v>
      </c>
      <c r="B958" s="28" t="s">
        <v>565</v>
      </c>
      <c r="C958" s="25" t="s">
        <v>427</v>
      </c>
      <c r="D958" s="25" t="s">
        <v>459</v>
      </c>
      <c r="E958" s="25" t="s">
        <v>423</v>
      </c>
      <c r="F958" s="29" t="s">
        <v>287</v>
      </c>
      <c r="G958" s="29" t="s">
        <v>20</v>
      </c>
      <c r="H958" s="29" t="s">
        <v>422</v>
      </c>
      <c r="I958" s="29" t="s">
        <v>579</v>
      </c>
      <c r="J958" s="29" t="s">
        <v>868</v>
      </c>
      <c r="K958" s="25" t="s">
        <v>264</v>
      </c>
      <c r="L958" s="25" t="s">
        <v>2664</v>
      </c>
      <c r="M958" s="25" t="s">
        <v>6733</v>
      </c>
      <c r="N958" s="25" t="s">
        <v>2657</v>
      </c>
      <c r="O958" s="25">
        <v>10703181762</v>
      </c>
      <c r="P958" s="25" t="s">
        <v>6734</v>
      </c>
      <c r="Q958" s="28" t="s">
        <v>0</v>
      </c>
      <c r="R958" s="29" t="s">
        <v>2357</v>
      </c>
      <c r="S958" s="27" t="s">
        <v>2665</v>
      </c>
      <c r="T958" s="27" t="s">
        <v>2666</v>
      </c>
      <c r="U958" s="28" t="s">
        <v>340</v>
      </c>
      <c r="V958" s="26" t="s">
        <v>264</v>
      </c>
      <c r="W958" s="26" t="s">
        <v>695</v>
      </c>
      <c r="X958" s="26" t="s">
        <v>411</v>
      </c>
      <c r="Y958" s="37" t="s">
        <v>200</v>
      </c>
      <c r="Z958" s="37" t="s">
        <v>586</v>
      </c>
      <c r="AA958" s="37" t="s">
        <v>585</v>
      </c>
      <c r="AB958" s="30">
        <v>5340</v>
      </c>
      <c r="AC958" s="30">
        <v>5340</v>
      </c>
      <c r="AD958" s="31">
        <v>0</v>
      </c>
      <c r="AE958" s="30">
        <v>5340</v>
      </c>
      <c r="AF958" s="30">
        <v>5340</v>
      </c>
      <c r="AG958" s="32">
        <v>0</v>
      </c>
      <c r="AH958" s="30">
        <v>5340</v>
      </c>
      <c r="AI958" s="10" t="s">
        <v>573</v>
      </c>
      <c r="AJ958" s="30">
        <v>0</v>
      </c>
      <c r="AK958" s="30">
        <v>0</v>
      </c>
      <c r="AL958" s="30">
        <v>5340</v>
      </c>
      <c r="AM958" s="30">
        <v>0</v>
      </c>
      <c r="AN958" s="30">
        <v>0</v>
      </c>
      <c r="AO958" s="30">
        <v>0</v>
      </c>
      <c r="AP958" s="30">
        <v>0</v>
      </c>
      <c r="AQ958" s="30">
        <v>0</v>
      </c>
      <c r="AR958" s="30">
        <v>0</v>
      </c>
      <c r="AS958" s="30">
        <v>0</v>
      </c>
      <c r="AT958" s="30">
        <v>0</v>
      </c>
      <c r="AU958" s="121">
        <v>0</v>
      </c>
      <c r="AV958" s="129" t="s">
        <v>784</v>
      </c>
      <c r="AW958" s="129" t="s">
        <v>796</v>
      </c>
      <c r="AX958" s="129" t="s">
        <v>2160</v>
      </c>
    </row>
    <row r="959" spans="1:50" ht="24" x14ac:dyDescent="0.25">
      <c r="A959" s="120">
        <v>46073</v>
      </c>
      <c r="B959" s="28" t="s">
        <v>565</v>
      </c>
      <c r="C959" s="25" t="s">
        <v>427</v>
      </c>
      <c r="D959" s="25" t="s">
        <v>430</v>
      </c>
      <c r="E959" s="25" t="s">
        <v>423</v>
      </c>
      <c r="F959" s="29" t="s">
        <v>243</v>
      </c>
      <c r="G959" s="29" t="s">
        <v>19</v>
      </c>
      <c r="H959" s="29" t="s">
        <v>422</v>
      </c>
      <c r="I959" s="29" t="s">
        <v>579</v>
      </c>
      <c r="J959" s="29" t="s">
        <v>868</v>
      </c>
      <c r="K959" s="25" t="s">
        <v>244</v>
      </c>
      <c r="L959" s="25" t="s">
        <v>2667</v>
      </c>
      <c r="M959" s="25" t="s">
        <v>6735</v>
      </c>
      <c r="N959" s="25" t="s">
        <v>2657</v>
      </c>
      <c r="O959" s="25">
        <v>10739635352</v>
      </c>
      <c r="P959" s="25" t="s">
        <v>6736</v>
      </c>
      <c r="Q959" s="28" t="s">
        <v>0</v>
      </c>
      <c r="R959" s="29" t="s">
        <v>2361</v>
      </c>
      <c r="S959" s="27" t="s">
        <v>2668</v>
      </c>
      <c r="T959" s="27" t="s">
        <v>2669</v>
      </c>
      <c r="U959" s="28" t="s">
        <v>245</v>
      </c>
      <c r="V959" s="26" t="s">
        <v>244</v>
      </c>
      <c r="W959" s="26" t="s">
        <v>553</v>
      </c>
      <c r="X959" s="26" t="s">
        <v>411</v>
      </c>
      <c r="Y959" s="37" t="s">
        <v>200</v>
      </c>
      <c r="Z959" s="37" t="s">
        <v>586</v>
      </c>
      <c r="AA959" s="37" t="s">
        <v>585</v>
      </c>
      <c r="AB959" s="30">
        <v>7500</v>
      </c>
      <c r="AC959" s="30">
        <v>7500</v>
      </c>
      <c r="AD959" s="31">
        <v>0</v>
      </c>
      <c r="AE959" s="30">
        <v>7500</v>
      </c>
      <c r="AF959" s="30">
        <v>7500</v>
      </c>
      <c r="AG959" s="32">
        <v>0</v>
      </c>
      <c r="AH959" s="30">
        <v>7500</v>
      </c>
      <c r="AI959" s="10" t="s">
        <v>573</v>
      </c>
      <c r="AJ959" s="30">
        <v>0</v>
      </c>
      <c r="AK959" s="30">
        <v>0</v>
      </c>
      <c r="AL959" s="30">
        <v>2500</v>
      </c>
      <c r="AM959" s="30">
        <v>2500</v>
      </c>
      <c r="AN959" s="30">
        <v>2500</v>
      </c>
      <c r="AO959" s="30">
        <v>0</v>
      </c>
      <c r="AP959" s="30">
        <v>0</v>
      </c>
      <c r="AQ959" s="30">
        <v>0</v>
      </c>
      <c r="AR959" s="30">
        <v>0</v>
      </c>
      <c r="AS959" s="30">
        <v>0</v>
      </c>
      <c r="AT959" s="30">
        <v>0</v>
      </c>
      <c r="AU959" s="121">
        <v>0</v>
      </c>
      <c r="AV959" s="129" t="s">
        <v>784</v>
      </c>
      <c r="AW959" s="129" t="s">
        <v>796</v>
      </c>
      <c r="AX959" s="129" t="s">
        <v>1115</v>
      </c>
    </row>
    <row r="960" spans="1:50" ht="24" x14ac:dyDescent="0.25">
      <c r="A960" s="120">
        <v>46073</v>
      </c>
      <c r="B960" s="28" t="s">
        <v>565</v>
      </c>
      <c r="C960" s="25" t="s">
        <v>427</v>
      </c>
      <c r="D960" s="25" t="s">
        <v>455</v>
      </c>
      <c r="E960" s="25" t="s">
        <v>423</v>
      </c>
      <c r="F960" s="29" t="s">
        <v>243</v>
      </c>
      <c r="G960" s="29" t="s">
        <v>19</v>
      </c>
      <c r="H960" s="29" t="s">
        <v>422</v>
      </c>
      <c r="I960" s="29" t="s">
        <v>579</v>
      </c>
      <c r="J960" s="29" t="s">
        <v>777</v>
      </c>
      <c r="K960" s="25" t="s">
        <v>455</v>
      </c>
      <c r="L960" s="25" t="s">
        <v>2670</v>
      </c>
      <c r="M960" s="25" t="s">
        <v>6737</v>
      </c>
      <c r="N960" s="25" t="s">
        <v>2657</v>
      </c>
      <c r="O960" s="25">
        <v>10726739604</v>
      </c>
      <c r="P960" s="25" t="s">
        <v>6738</v>
      </c>
      <c r="Q960" s="28" t="s">
        <v>0</v>
      </c>
      <c r="R960" s="29" t="s">
        <v>2365</v>
      </c>
      <c r="S960" s="27" t="s">
        <v>2671</v>
      </c>
      <c r="T960" s="27" t="s">
        <v>2672</v>
      </c>
      <c r="U960" s="28" t="s">
        <v>275</v>
      </c>
      <c r="V960" s="26" t="s">
        <v>455</v>
      </c>
      <c r="W960" s="26" t="s">
        <v>611</v>
      </c>
      <c r="X960" s="26" t="s">
        <v>411</v>
      </c>
      <c r="Y960" s="37" t="s">
        <v>200</v>
      </c>
      <c r="Z960" s="37" t="s">
        <v>586</v>
      </c>
      <c r="AA960" s="37" t="s">
        <v>585</v>
      </c>
      <c r="AB960" s="30">
        <v>5000</v>
      </c>
      <c r="AC960" s="30">
        <v>5000</v>
      </c>
      <c r="AD960" s="31">
        <v>0</v>
      </c>
      <c r="AE960" s="30">
        <v>5000</v>
      </c>
      <c r="AF960" s="30">
        <v>5000</v>
      </c>
      <c r="AG960" s="32">
        <v>0</v>
      </c>
      <c r="AH960" s="30">
        <v>5000</v>
      </c>
      <c r="AI960" s="10" t="s">
        <v>573</v>
      </c>
      <c r="AJ960" s="30">
        <v>0</v>
      </c>
      <c r="AK960" s="30">
        <v>0</v>
      </c>
      <c r="AL960" s="30">
        <v>2500</v>
      </c>
      <c r="AM960" s="30">
        <v>2500</v>
      </c>
      <c r="AN960" s="30">
        <v>0</v>
      </c>
      <c r="AO960" s="30">
        <v>0</v>
      </c>
      <c r="AP960" s="30">
        <v>0</v>
      </c>
      <c r="AQ960" s="30">
        <v>0</v>
      </c>
      <c r="AR960" s="30">
        <v>0</v>
      </c>
      <c r="AS960" s="30">
        <v>0</v>
      </c>
      <c r="AT960" s="30">
        <v>0</v>
      </c>
      <c r="AU960" s="121">
        <v>0</v>
      </c>
      <c r="AV960" s="129" t="s">
        <v>784</v>
      </c>
      <c r="AW960" s="129" t="s">
        <v>796</v>
      </c>
      <c r="AX960" s="129" t="s">
        <v>797</v>
      </c>
    </row>
    <row r="961" spans="1:50" ht="24" x14ac:dyDescent="0.25">
      <c r="A961" s="120">
        <v>46073</v>
      </c>
      <c r="B961" s="28" t="s">
        <v>565</v>
      </c>
      <c r="C961" s="25" t="s">
        <v>427</v>
      </c>
      <c r="D961" s="25" t="s">
        <v>430</v>
      </c>
      <c r="E961" s="25" t="s">
        <v>423</v>
      </c>
      <c r="F961" s="29" t="s">
        <v>243</v>
      </c>
      <c r="G961" s="29" t="s">
        <v>19</v>
      </c>
      <c r="H961" s="29" t="s">
        <v>422</v>
      </c>
      <c r="I961" s="29" t="s">
        <v>579</v>
      </c>
      <c r="J961" s="29" t="s">
        <v>868</v>
      </c>
      <c r="K961" s="25" t="s">
        <v>278</v>
      </c>
      <c r="L961" s="25" t="s">
        <v>2673</v>
      </c>
      <c r="M961" s="25" t="s">
        <v>6739</v>
      </c>
      <c r="N961" s="25" t="s">
        <v>928</v>
      </c>
      <c r="O961" s="25">
        <v>10702631691</v>
      </c>
      <c r="P961" s="25" t="s">
        <v>6740</v>
      </c>
      <c r="Q961" s="28" t="s">
        <v>0</v>
      </c>
      <c r="R961" s="29" t="s">
        <v>2674</v>
      </c>
      <c r="S961" s="27" t="s">
        <v>2675</v>
      </c>
      <c r="T961" s="27" t="s">
        <v>2676</v>
      </c>
      <c r="U961" s="28" t="s">
        <v>286</v>
      </c>
      <c r="V961" s="26" t="s">
        <v>278</v>
      </c>
      <c r="W961" s="26" t="s">
        <v>626</v>
      </c>
      <c r="X961" s="26" t="s">
        <v>411</v>
      </c>
      <c r="Y961" s="37" t="s">
        <v>200</v>
      </c>
      <c r="Z961" s="37" t="s">
        <v>586</v>
      </c>
      <c r="AA961" s="37" t="s">
        <v>585</v>
      </c>
      <c r="AB961" s="30">
        <v>7470</v>
      </c>
      <c r="AC961" s="30">
        <v>7470</v>
      </c>
      <c r="AD961" s="31">
        <v>0</v>
      </c>
      <c r="AE961" s="30">
        <v>7470</v>
      </c>
      <c r="AF961" s="30">
        <v>7470</v>
      </c>
      <c r="AG961" s="32">
        <v>0</v>
      </c>
      <c r="AH961" s="30">
        <v>7470</v>
      </c>
      <c r="AI961" s="10" t="s">
        <v>573</v>
      </c>
      <c r="AJ961" s="30">
        <v>0</v>
      </c>
      <c r="AK961" s="30">
        <v>0</v>
      </c>
      <c r="AL961" s="30">
        <v>2490</v>
      </c>
      <c r="AM961" s="30">
        <v>2490</v>
      </c>
      <c r="AN961" s="30">
        <v>2490</v>
      </c>
      <c r="AO961" s="30">
        <v>0</v>
      </c>
      <c r="AP961" s="30">
        <v>0</v>
      </c>
      <c r="AQ961" s="30">
        <v>0</v>
      </c>
      <c r="AR961" s="30">
        <v>0</v>
      </c>
      <c r="AS961" s="30">
        <v>0</v>
      </c>
      <c r="AT961" s="30">
        <v>0</v>
      </c>
      <c r="AU961" s="121">
        <v>0</v>
      </c>
      <c r="AV961" s="129" t="s">
        <v>784</v>
      </c>
      <c r="AW961" s="129" t="s">
        <v>796</v>
      </c>
      <c r="AX961" s="129" t="s">
        <v>1115</v>
      </c>
    </row>
    <row r="962" spans="1:50" ht="24" x14ac:dyDescent="0.25">
      <c r="A962" s="120">
        <v>46076</v>
      </c>
      <c r="B962" s="28" t="s">
        <v>565</v>
      </c>
      <c r="C962" s="25" t="s">
        <v>427</v>
      </c>
      <c r="D962" s="25" t="s">
        <v>459</v>
      </c>
      <c r="E962" s="25" t="s">
        <v>423</v>
      </c>
      <c r="F962" s="29" t="s">
        <v>287</v>
      </c>
      <c r="G962" s="29" t="s">
        <v>20</v>
      </c>
      <c r="H962" s="29" t="s">
        <v>422</v>
      </c>
      <c r="I962" s="29" t="s">
        <v>579</v>
      </c>
      <c r="J962" s="29" t="s">
        <v>868</v>
      </c>
      <c r="K962" s="25" t="s">
        <v>254</v>
      </c>
      <c r="L962" s="25" t="s">
        <v>2677</v>
      </c>
      <c r="M962" s="25" t="s">
        <v>2678</v>
      </c>
      <c r="N962" s="25" t="s">
        <v>2679</v>
      </c>
      <c r="O962" s="25">
        <v>10730670929</v>
      </c>
      <c r="P962" s="25" t="s">
        <v>5274</v>
      </c>
      <c r="Q962" s="28" t="s">
        <v>0</v>
      </c>
      <c r="R962" s="29" t="s">
        <v>2385</v>
      </c>
      <c r="S962" s="27" t="s">
        <v>2680</v>
      </c>
      <c r="T962" s="27" t="s">
        <v>2681</v>
      </c>
      <c r="U962" s="28" t="s">
        <v>338</v>
      </c>
      <c r="V962" s="26" t="s">
        <v>254</v>
      </c>
      <c r="W962" s="26" t="s">
        <v>693</v>
      </c>
      <c r="X962" s="26" t="s">
        <v>411</v>
      </c>
      <c r="Y962" s="37" t="s">
        <v>200</v>
      </c>
      <c r="Z962" s="37" t="s">
        <v>586</v>
      </c>
      <c r="AA962" s="37" t="s">
        <v>585</v>
      </c>
      <c r="AB962" s="30">
        <v>6000</v>
      </c>
      <c r="AC962" s="30">
        <v>6000</v>
      </c>
      <c r="AD962" s="31">
        <v>0</v>
      </c>
      <c r="AE962" s="30">
        <v>6000</v>
      </c>
      <c r="AF962" s="30">
        <v>6000</v>
      </c>
      <c r="AG962" s="32">
        <v>0</v>
      </c>
      <c r="AH962" s="30">
        <v>6000</v>
      </c>
      <c r="AI962" s="10" t="s">
        <v>573</v>
      </c>
      <c r="AJ962" s="30">
        <v>0</v>
      </c>
      <c r="AK962" s="30">
        <v>0</v>
      </c>
      <c r="AL962" s="30">
        <v>0</v>
      </c>
      <c r="AM962" s="30">
        <v>6000</v>
      </c>
      <c r="AN962" s="30">
        <v>0</v>
      </c>
      <c r="AO962" s="30">
        <v>0</v>
      </c>
      <c r="AP962" s="30">
        <v>0</v>
      </c>
      <c r="AQ962" s="30">
        <v>0</v>
      </c>
      <c r="AR962" s="30">
        <v>0</v>
      </c>
      <c r="AS962" s="30">
        <v>0</v>
      </c>
      <c r="AT962" s="30">
        <v>0</v>
      </c>
      <c r="AU962" s="121">
        <v>0</v>
      </c>
      <c r="AV962" s="129" t="s">
        <v>784</v>
      </c>
      <c r="AW962" s="129" t="s">
        <v>796</v>
      </c>
      <c r="AX962" s="129" t="s">
        <v>2682</v>
      </c>
    </row>
    <row r="963" spans="1:50" ht="24" x14ac:dyDescent="0.25">
      <c r="A963" s="120">
        <v>46077</v>
      </c>
      <c r="B963" s="28" t="s">
        <v>565</v>
      </c>
      <c r="C963" s="25" t="s">
        <v>427</v>
      </c>
      <c r="D963" s="25" t="s">
        <v>459</v>
      </c>
      <c r="E963" s="25" t="s">
        <v>423</v>
      </c>
      <c r="F963" s="29" t="s">
        <v>287</v>
      </c>
      <c r="G963" s="29" t="s">
        <v>20</v>
      </c>
      <c r="H963" s="29" t="s">
        <v>422</v>
      </c>
      <c r="I963" s="29" t="s">
        <v>579</v>
      </c>
      <c r="J963" s="29" t="s">
        <v>868</v>
      </c>
      <c r="K963" s="25" t="s">
        <v>248</v>
      </c>
      <c r="L963" s="25" t="s">
        <v>2683</v>
      </c>
      <c r="M963" s="25" t="s">
        <v>2684</v>
      </c>
      <c r="N963" s="25" t="s">
        <v>928</v>
      </c>
      <c r="O963" s="25">
        <v>10166311671</v>
      </c>
      <c r="P963" s="25" t="s">
        <v>5275</v>
      </c>
      <c r="Q963" s="28" t="s">
        <v>0</v>
      </c>
      <c r="R963" s="29" t="s">
        <v>2373</v>
      </c>
      <c r="S963" s="27" t="s">
        <v>2685</v>
      </c>
      <c r="T963" s="27" t="s">
        <v>2686</v>
      </c>
      <c r="U963" s="28" t="s">
        <v>337</v>
      </c>
      <c r="V963" s="26" t="s">
        <v>248</v>
      </c>
      <c r="W963" s="26" t="s">
        <v>692</v>
      </c>
      <c r="X963" s="26" t="s">
        <v>411</v>
      </c>
      <c r="Y963" s="37" t="s">
        <v>200</v>
      </c>
      <c r="Z963" s="37" t="s">
        <v>586</v>
      </c>
      <c r="AA963" s="37" t="s">
        <v>585</v>
      </c>
      <c r="AB963" s="30">
        <v>3000</v>
      </c>
      <c r="AC963" s="30">
        <v>3000</v>
      </c>
      <c r="AD963" s="31">
        <v>0</v>
      </c>
      <c r="AE963" s="30">
        <v>3000</v>
      </c>
      <c r="AF963" s="30">
        <v>3000</v>
      </c>
      <c r="AG963" s="32">
        <v>0</v>
      </c>
      <c r="AH963" s="30">
        <v>3000</v>
      </c>
      <c r="AI963" s="10" t="s">
        <v>573</v>
      </c>
      <c r="AJ963" s="30">
        <v>0</v>
      </c>
      <c r="AK963" s="30">
        <v>0</v>
      </c>
      <c r="AL963" s="30">
        <v>0</v>
      </c>
      <c r="AM963" s="30">
        <v>3000</v>
      </c>
      <c r="AN963" s="30">
        <v>0</v>
      </c>
      <c r="AO963" s="30">
        <v>0</v>
      </c>
      <c r="AP963" s="30">
        <v>0</v>
      </c>
      <c r="AQ963" s="30">
        <v>0</v>
      </c>
      <c r="AR963" s="30">
        <v>0</v>
      </c>
      <c r="AS963" s="30">
        <v>0</v>
      </c>
      <c r="AT963" s="30">
        <v>0</v>
      </c>
      <c r="AU963" s="121">
        <v>0</v>
      </c>
      <c r="AV963" s="129" t="s">
        <v>784</v>
      </c>
      <c r="AW963" s="129" t="s">
        <v>796</v>
      </c>
      <c r="AX963" s="129" t="s">
        <v>2682</v>
      </c>
    </row>
    <row r="964" spans="1:50" ht="24" x14ac:dyDescent="0.25">
      <c r="A964" s="120">
        <v>46077</v>
      </c>
      <c r="B964" s="28" t="s">
        <v>565</v>
      </c>
      <c r="C964" s="25" t="s">
        <v>427</v>
      </c>
      <c r="D964" s="25" t="s">
        <v>459</v>
      </c>
      <c r="E964" s="25" t="s">
        <v>423</v>
      </c>
      <c r="F964" s="29" t="s">
        <v>287</v>
      </c>
      <c r="G964" s="29" t="s">
        <v>20</v>
      </c>
      <c r="H964" s="29" t="s">
        <v>422</v>
      </c>
      <c r="I964" s="29" t="s">
        <v>579</v>
      </c>
      <c r="J964" s="29" t="s">
        <v>868</v>
      </c>
      <c r="K964" s="25" t="s">
        <v>273</v>
      </c>
      <c r="L964" s="25" t="s">
        <v>2687</v>
      </c>
      <c r="M964" s="25" t="s">
        <v>2688</v>
      </c>
      <c r="N964" s="25" t="s">
        <v>928</v>
      </c>
      <c r="O964" s="25">
        <v>10771314941</v>
      </c>
      <c r="P964" s="25" t="s">
        <v>5276</v>
      </c>
      <c r="Q964" s="28" t="s">
        <v>0</v>
      </c>
      <c r="R964" s="29" t="s">
        <v>2476</v>
      </c>
      <c r="S964" s="27" t="s">
        <v>2689</v>
      </c>
      <c r="T964" s="27" t="s">
        <v>2690</v>
      </c>
      <c r="U964" s="28" t="s">
        <v>305</v>
      </c>
      <c r="V964" s="26" t="s">
        <v>273</v>
      </c>
      <c r="W964" s="26" t="s">
        <v>653</v>
      </c>
      <c r="X964" s="26" t="s">
        <v>411</v>
      </c>
      <c r="Y964" s="37" t="s">
        <v>200</v>
      </c>
      <c r="Z964" s="37" t="s">
        <v>586</v>
      </c>
      <c r="AA964" s="37" t="s">
        <v>585</v>
      </c>
      <c r="AB964" s="30">
        <v>3800</v>
      </c>
      <c r="AC964" s="30">
        <v>3800</v>
      </c>
      <c r="AD964" s="31">
        <v>0</v>
      </c>
      <c r="AE964" s="30">
        <v>3800</v>
      </c>
      <c r="AF964" s="30">
        <v>3800</v>
      </c>
      <c r="AG964" s="32">
        <v>0</v>
      </c>
      <c r="AH964" s="30">
        <v>3800</v>
      </c>
      <c r="AI964" s="10" t="s">
        <v>573</v>
      </c>
      <c r="AJ964" s="30">
        <v>0</v>
      </c>
      <c r="AK964" s="30">
        <v>0</v>
      </c>
      <c r="AL964" s="30">
        <v>0</v>
      </c>
      <c r="AM964" s="30">
        <v>3800</v>
      </c>
      <c r="AN964" s="30">
        <v>0</v>
      </c>
      <c r="AO964" s="30">
        <v>0</v>
      </c>
      <c r="AP964" s="30">
        <v>0</v>
      </c>
      <c r="AQ964" s="30">
        <v>0</v>
      </c>
      <c r="AR964" s="30">
        <v>0</v>
      </c>
      <c r="AS964" s="30">
        <v>0</v>
      </c>
      <c r="AT964" s="30">
        <v>0</v>
      </c>
      <c r="AU964" s="121">
        <v>0</v>
      </c>
      <c r="AV964" s="129" t="s">
        <v>784</v>
      </c>
      <c r="AW964" s="129" t="s">
        <v>796</v>
      </c>
      <c r="AX964" s="129" t="s">
        <v>2682</v>
      </c>
    </row>
    <row r="965" spans="1:50" ht="24" x14ac:dyDescent="0.25">
      <c r="A965" s="120">
        <v>46076.208333333489</v>
      </c>
      <c r="B965" s="28" t="s">
        <v>565</v>
      </c>
      <c r="C965" s="25" t="s">
        <v>427</v>
      </c>
      <c r="D965" s="25" t="s">
        <v>430</v>
      </c>
      <c r="E965" s="25" t="s">
        <v>423</v>
      </c>
      <c r="F965" s="29" t="s">
        <v>243</v>
      </c>
      <c r="G965" s="29" t="s">
        <v>19</v>
      </c>
      <c r="H965" s="29" t="s">
        <v>580</v>
      </c>
      <c r="I965" s="29" t="s">
        <v>579</v>
      </c>
      <c r="J965" s="29" t="s">
        <v>868</v>
      </c>
      <c r="K965" s="25" t="s">
        <v>266</v>
      </c>
      <c r="L965" s="25" t="s">
        <v>2691</v>
      </c>
      <c r="M965" s="25" t="s">
        <v>6741</v>
      </c>
      <c r="N965" s="25" t="s">
        <v>2692</v>
      </c>
      <c r="O965" s="25">
        <v>0</v>
      </c>
      <c r="P965" s="25" t="s">
        <v>6742</v>
      </c>
      <c r="Q965" s="28" t="s">
        <v>0</v>
      </c>
      <c r="R965" s="29" t="s">
        <v>2348</v>
      </c>
      <c r="S965" s="27" t="s">
        <v>2693</v>
      </c>
      <c r="T965" s="27" t="s">
        <v>2694</v>
      </c>
      <c r="U965" s="28" t="s">
        <v>267</v>
      </c>
      <c r="V965" s="26" t="s">
        <v>266</v>
      </c>
      <c r="W965" s="26" t="s">
        <v>564</v>
      </c>
      <c r="X965" s="26" t="s">
        <v>411</v>
      </c>
      <c r="Y965" s="37" t="s">
        <v>26</v>
      </c>
      <c r="Z965" s="37" t="s">
        <v>93</v>
      </c>
      <c r="AA965" s="37" t="s">
        <v>96</v>
      </c>
      <c r="AB965" s="30">
        <v>3840</v>
      </c>
      <c r="AC965" s="30">
        <v>1920</v>
      </c>
      <c r="AD965" s="31">
        <v>1920</v>
      </c>
      <c r="AE965" s="30">
        <v>2665.77</v>
      </c>
      <c r="AF965" s="30">
        <v>2665.77</v>
      </c>
      <c r="AG965" s="32">
        <v>1174.23</v>
      </c>
      <c r="AH965" s="30">
        <v>2665.77</v>
      </c>
      <c r="AI965" s="10" t="s">
        <v>573</v>
      </c>
      <c r="AJ965" s="30">
        <v>0</v>
      </c>
      <c r="AK965" s="30">
        <v>1920</v>
      </c>
      <c r="AL965" s="30">
        <v>0</v>
      </c>
      <c r="AM965" s="30">
        <v>1212.5</v>
      </c>
      <c r="AN965" s="30">
        <v>-466.73</v>
      </c>
      <c r="AO965" s="30">
        <v>0</v>
      </c>
      <c r="AP965" s="30">
        <v>0</v>
      </c>
      <c r="AQ965" s="30">
        <v>0</v>
      </c>
      <c r="AR965" s="30">
        <v>0</v>
      </c>
      <c r="AS965" s="30">
        <v>0</v>
      </c>
      <c r="AT965" s="30">
        <v>0</v>
      </c>
      <c r="AU965" s="121">
        <v>0</v>
      </c>
      <c r="AV965" s="129" t="s">
        <v>920</v>
      </c>
      <c r="AW965" s="129" t="s">
        <v>785</v>
      </c>
      <c r="AX965" s="129" t="s">
        <v>527</v>
      </c>
    </row>
    <row r="966" spans="1:50" ht="24" x14ac:dyDescent="0.25">
      <c r="A966" s="120">
        <v>46077</v>
      </c>
      <c r="B966" s="28" t="s">
        <v>565</v>
      </c>
      <c r="C966" s="25" t="s">
        <v>427</v>
      </c>
      <c r="D966" s="25" t="s">
        <v>459</v>
      </c>
      <c r="E966" s="25" t="s">
        <v>423</v>
      </c>
      <c r="F966" s="29" t="s">
        <v>287</v>
      </c>
      <c r="G966" s="29" t="s">
        <v>20</v>
      </c>
      <c r="H966" s="29" t="s">
        <v>422</v>
      </c>
      <c r="I966" s="29" t="s">
        <v>579</v>
      </c>
      <c r="J966" s="29" t="s">
        <v>868</v>
      </c>
      <c r="K966" s="25" t="s">
        <v>445</v>
      </c>
      <c r="L966" s="25" t="s">
        <v>2695</v>
      </c>
      <c r="M966" s="25" t="s">
        <v>2696</v>
      </c>
      <c r="N966" s="25" t="s">
        <v>928</v>
      </c>
      <c r="O966" s="25">
        <v>10465394060</v>
      </c>
      <c r="P966" s="25" t="s">
        <v>5277</v>
      </c>
      <c r="Q966" s="28" t="s">
        <v>0</v>
      </c>
      <c r="R966" s="29" t="s">
        <v>2353</v>
      </c>
      <c r="S966" s="27" t="s">
        <v>2697</v>
      </c>
      <c r="T966" s="27" t="s">
        <v>2698</v>
      </c>
      <c r="U966" s="28" t="s">
        <v>342</v>
      </c>
      <c r="V966" s="26" t="s">
        <v>445</v>
      </c>
      <c r="W966" s="26" t="s">
        <v>697</v>
      </c>
      <c r="X966" s="26" t="s">
        <v>411</v>
      </c>
      <c r="Y966" s="37" t="s">
        <v>200</v>
      </c>
      <c r="Z966" s="37" t="s">
        <v>586</v>
      </c>
      <c r="AA966" s="37" t="s">
        <v>585</v>
      </c>
      <c r="AB966" s="30">
        <v>1000</v>
      </c>
      <c r="AC966" s="30">
        <v>1000</v>
      </c>
      <c r="AD966" s="31">
        <v>0</v>
      </c>
      <c r="AE966" s="30">
        <v>1000</v>
      </c>
      <c r="AF966" s="30">
        <v>1000</v>
      </c>
      <c r="AG966" s="32">
        <v>0</v>
      </c>
      <c r="AH966" s="30">
        <v>1000</v>
      </c>
      <c r="AI966" s="10" t="s">
        <v>573</v>
      </c>
      <c r="AJ966" s="30">
        <v>0</v>
      </c>
      <c r="AK966" s="30">
        <v>0</v>
      </c>
      <c r="AL966" s="30">
        <v>0</v>
      </c>
      <c r="AM966" s="30">
        <v>0</v>
      </c>
      <c r="AN966" s="30">
        <v>1000</v>
      </c>
      <c r="AO966" s="30">
        <v>0</v>
      </c>
      <c r="AP966" s="30">
        <v>0</v>
      </c>
      <c r="AQ966" s="30">
        <v>0</v>
      </c>
      <c r="AR966" s="30">
        <v>0</v>
      </c>
      <c r="AS966" s="30">
        <v>0</v>
      </c>
      <c r="AT966" s="30">
        <v>0</v>
      </c>
      <c r="AU966" s="121">
        <v>0</v>
      </c>
      <c r="AV966" s="129" t="s">
        <v>784</v>
      </c>
      <c r="AW966" s="129" t="s">
        <v>796</v>
      </c>
      <c r="AX966" s="129" t="s">
        <v>2352</v>
      </c>
    </row>
    <row r="967" spans="1:50" ht="24" x14ac:dyDescent="0.25">
      <c r="A967" s="120">
        <v>46073.208333333489</v>
      </c>
      <c r="B967" s="28" t="s">
        <v>565</v>
      </c>
      <c r="C967" s="25" t="s">
        <v>427</v>
      </c>
      <c r="D967" s="25" t="s">
        <v>498</v>
      </c>
      <c r="E967" s="25" t="s">
        <v>423</v>
      </c>
      <c r="F967" s="29" t="s">
        <v>287</v>
      </c>
      <c r="G967" s="29" t="s">
        <v>21</v>
      </c>
      <c r="H967" s="29" t="s">
        <v>4</v>
      </c>
      <c r="I967" s="29" t="s">
        <v>579</v>
      </c>
      <c r="J967" s="29" t="s">
        <v>868</v>
      </c>
      <c r="K967" s="25" t="s">
        <v>281</v>
      </c>
      <c r="L967" s="25" t="s">
        <v>2699</v>
      </c>
      <c r="M967" s="25" t="s">
        <v>6743</v>
      </c>
      <c r="N967" s="25" t="s">
        <v>2221</v>
      </c>
      <c r="O967" s="25">
        <v>0</v>
      </c>
      <c r="P967" s="25" t="s">
        <v>6744</v>
      </c>
      <c r="Q967" s="28" t="s">
        <v>0</v>
      </c>
      <c r="R967" s="29" t="s">
        <v>2402</v>
      </c>
      <c r="S967" s="27" t="s">
        <v>2700</v>
      </c>
      <c r="T967" s="27" t="s">
        <v>2701</v>
      </c>
      <c r="U967" s="28" t="s">
        <v>329</v>
      </c>
      <c r="V967" s="26" t="s">
        <v>281</v>
      </c>
      <c r="W967" s="26" t="s">
        <v>678</v>
      </c>
      <c r="X967" s="26" t="s">
        <v>410</v>
      </c>
      <c r="Y967" s="37" t="s">
        <v>533</v>
      </c>
      <c r="Z967" s="37" t="s">
        <v>590</v>
      </c>
      <c r="AA967" s="37" t="s">
        <v>591</v>
      </c>
      <c r="AB967" s="30">
        <v>3015.88</v>
      </c>
      <c r="AC967" s="30">
        <v>3015.88</v>
      </c>
      <c r="AD967" s="31">
        <v>0</v>
      </c>
      <c r="AE967" s="30">
        <v>3015.88</v>
      </c>
      <c r="AF967" s="30">
        <v>3015.88</v>
      </c>
      <c r="AG967" s="32">
        <v>0</v>
      </c>
      <c r="AH967" s="30">
        <v>3015.88</v>
      </c>
      <c r="AI967" s="10" t="s">
        <v>573</v>
      </c>
      <c r="AJ967" s="30">
        <v>0</v>
      </c>
      <c r="AK967" s="30">
        <v>3015.88</v>
      </c>
      <c r="AL967" s="30">
        <v>0</v>
      </c>
      <c r="AM967" s="30">
        <v>0</v>
      </c>
      <c r="AN967" s="30">
        <v>0</v>
      </c>
      <c r="AO967" s="30">
        <v>0</v>
      </c>
      <c r="AP967" s="30">
        <v>0</v>
      </c>
      <c r="AQ967" s="30">
        <v>0</v>
      </c>
      <c r="AR967" s="30">
        <v>0</v>
      </c>
      <c r="AS967" s="30">
        <v>0</v>
      </c>
      <c r="AT967" s="30">
        <v>0</v>
      </c>
      <c r="AU967" s="121">
        <v>0</v>
      </c>
      <c r="AV967" s="129" t="s">
        <v>784</v>
      </c>
      <c r="AW967" s="129" t="s">
        <v>796</v>
      </c>
      <c r="AX967" s="129" t="s">
        <v>527</v>
      </c>
    </row>
    <row r="968" spans="1:50" ht="24" x14ac:dyDescent="0.25">
      <c r="A968" s="120">
        <v>46077</v>
      </c>
      <c r="B968" s="28" t="s">
        <v>565</v>
      </c>
      <c r="C968" s="25" t="s">
        <v>427</v>
      </c>
      <c r="D968" s="25" t="s">
        <v>430</v>
      </c>
      <c r="E968" s="25" t="s">
        <v>423</v>
      </c>
      <c r="F968" s="29" t="s">
        <v>243</v>
      </c>
      <c r="G968" s="29" t="s">
        <v>19</v>
      </c>
      <c r="H968" s="29" t="s">
        <v>178</v>
      </c>
      <c r="I968" s="29" t="s">
        <v>269</v>
      </c>
      <c r="J968" s="29" t="s">
        <v>868</v>
      </c>
      <c r="K968" s="25" t="s">
        <v>246</v>
      </c>
      <c r="L968" s="25" t="s">
        <v>2702</v>
      </c>
      <c r="M968" s="25" t="s">
        <v>2703</v>
      </c>
      <c r="N968" s="25" t="s">
        <v>2221</v>
      </c>
      <c r="O968" s="25">
        <v>10482905132</v>
      </c>
      <c r="P968" s="25" t="s">
        <v>5278</v>
      </c>
      <c r="Q968" s="28" t="s">
        <v>0</v>
      </c>
      <c r="R968" s="29" t="s">
        <v>2369</v>
      </c>
      <c r="S968" s="27" t="s">
        <v>2704</v>
      </c>
      <c r="T968" s="27" t="s">
        <v>2705</v>
      </c>
      <c r="U968" s="28" t="s">
        <v>247</v>
      </c>
      <c r="V968" s="26" t="s">
        <v>246</v>
      </c>
      <c r="W968" s="26" t="s">
        <v>554</v>
      </c>
      <c r="X968" s="26" t="s">
        <v>411</v>
      </c>
      <c r="Y968" s="37" t="s">
        <v>28</v>
      </c>
      <c r="Z968" s="37" t="s">
        <v>178</v>
      </c>
      <c r="AA968" s="37" t="s">
        <v>177</v>
      </c>
      <c r="AB968" s="30">
        <v>5100</v>
      </c>
      <c r="AC968" s="30">
        <v>5100</v>
      </c>
      <c r="AD968" s="31">
        <v>0</v>
      </c>
      <c r="AE968" s="30">
        <v>5100</v>
      </c>
      <c r="AF968" s="30">
        <v>5100</v>
      </c>
      <c r="AG968" s="32">
        <v>0</v>
      </c>
      <c r="AH968" s="30">
        <v>5100</v>
      </c>
      <c r="AI968" s="10" t="s">
        <v>573</v>
      </c>
      <c r="AJ968" s="30">
        <v>0</v>
      </c>
      <c r="AK968" s="30">
        <v>0</v>
      </c>
      <c r="AL968" s="30">
        <v>0</v>
      </c>
      <c r="AM968" s="30">
        <v>1700</v>
      </c>
      <c r="AN968" s="30">
        <v>1700</v>
      </c>
      <c r="AO968" s="30">
        <v>1700</v>
      </c>
      <c r="AP968" s="30">
        <v>0</v>
      </c>
      <c r="AQ968" s="30">
        <v>0</v>
      </c>
      <c r="AR968" s="30">
        <v>0</v>
      </c>
      <c r="AS968" s="30">
        <v>0</v>
      </c>
      <c r="AT968" s="30">
        <v>0</v>
      </c>
      <c r="AU968" s="121">
        <v>0</v>
      </c>
      <c r="AV968" s="129" t="s">
        <v>784</v>
      </c>
      <c r="AW968" s="129" t="s">
        <v>796</v>
      </c>
      <c r="AX968" s="129" t="s">
        <v>1256</v>
      </c>
    </row>
    <row r="969" spans="1:50" ht="24" x14ac:dyDescent="0.25">
      <c r="A969" s="120">
        <v>46077</v>
      </c>
      <c r="B969" s="28" t="s">
        <v>565</v>
      </c>
      <c r="C969" s="25" t="s">
        <v>427</v>
      </c>
      <c r="D969" s="25" t="s">
        <v>459</v>
      </c>
      <c r="E969" s="25" t="s">
        <v>423</v>
      </c>
      <c r="F969" s="29" t="s">
        <v>287</v>
      </c>
      <c r="G969" s="29" t="s">
        <v>20</v>
      </c>
      <c r="H969" s="29" t="s">
        <v>422</v>
      </c>
      <c r="I969" s="29" t="s">
        <v>579</v>
      </c>
      <c r="J969" s="29" t="s">
        <v>868</v>
      </c>
      <c r="K969" s="25" t="s">
        <v>262</v>
      </c>
      <c r="L969" s="25" t="s">
        <v>2706</v>
      </c>
      <c r="M969" s="25" t="s">
        <v>6745</v>
      </c>
      <c r="N969" s="25" t="s">
        <v>2221</v>
      </c>
      <c r="O969" s="25">
        <v>10703454459</v>
      </c>
      <c r="P969" s="25" t="s">
        <v>6746</v>
      </c>
      <c r="Q969" s="28" t="s">
        <v>0</v>
      </c>
      <c r="R969" s="29" t="s">
        <v>2473</v>
      </c>
      <c r="S969" s="27" t="s">
        <v>2707</v>
      </c>
      <c r="T969" s="27" t="s">
        <v>2708</v>
      </c>
      <c r="U969" s="28" t="s">
        <v>339</v>
      </c>
      <c r="V969" s="26" t="s">
        <v>262</v>
      </c>
      <c r="W969" s="26" t="s">
        <v>694</v>
      </c>
      <c r="X969" s="26" t="s">
        <v>411</v>
      </c>
      <c r="Y969" s="37" t="s">
        <v>200</v>
      </c>
      <c r="Z969" s="37" t="s">
        <v>586</v>
      </c>
      <c r="AA969" s="37" t="s">
        <v>585</v>
      </c>
      <c r="AB969" s="30">
        <v>4000</v>
      </c>
      <c r="AC969" s="30">
        <v>4000</v>
      </c>
      <c r="AD969" s="31">
        <v>0</v>
      </c>
      <c r="AE969" s="30">
        <v>4000</v>
      </c>
      <c r="AF969" s="30">
        <v>4000</v>
      </c>
      <c r="AG969" s="32">
        <v>0</v>
      </c>
      <c r="AH969" s="30">
        <v>4000</v>
      </c>
      <c r="AI969" s="10" t="s">
        <v>573</v>
      </c>
      <c r="AJ969" s="30">
        <v>0</v>
      </c>
      <c r="AK969" s="30">
        <v>0</v>
      </c>
      <c r="AL969" s="30">
        <v>4000</v>
      </c>
      <c r="AM969" s="30">
        <v>0</v>
      </c>
      <c r="AN969" s="30">
        <v>0</v>
      </c>
      <c r="AO969" s="30">
        <v>0</v>
      </c>
      <c r="AP969" s="30">
        <v>0</v>
      </c>
      <c r="AQ969" s="30">
        <v>0</v>
      </c>
      <c r="AR969" s="30">
        <v>0</v>
      </c>
      <c r="AS969" s="30">
        <v>0</v>
      </c>
      <c r="AT969" s="30">
        <v>0</v>
      </c>
      <c r="AU969" s="121">
        <v>0</v>
      </c>
      <c r="AV969" s="129" t="s">
        <v>784</v>
      </c>
      <c r="AW969" s="129" t="s">
        <v>796</v>
      </c>
      <c r="AX969" s="129" t="s">
        <v>2352</v>
      </c>
    </row>
    <row r="970" spans="1:50" ht="24" x14ac:dyDescent="0.25">
      <c r="A970" s="120">
        <v>46077</v>
      </c>
      <c r="B970" s="28" t="s">
        <v>565</v>
      </c>
      <c r="C970" s="25" t="s">
        <v>427</v>
      </c>
      <c r="D970" s="25" t="s">
        <v>430</v>
      </c>
      <c r="E970" s="25" t="s">
        <v>423</v>
      </c>
      <c r="F970" s="29" t="s">
        <v>243</v>
      </c>
      <c r="G970" s="29" t="s">
        <v>19</v>
      </c>
      <c r="H970" s="29" t="s">
        <v>178</v>
      </c>
      <c r="I970" s="29" t="s">
        <v>269</v>
      </c>
      <c r="J970" s="29" t="s">
        <v>868</v>
      </c>
      <c r="K970" s="25" t="s">
        <v>246</v>
      </c>
      <c r="L970" s="25" t="s">
        <v>2709</v>
      </c>
      <c r="M970" s="25" t="s">
        <v>2710</v>
      </c>
      <c r="N970" s="25" t="s">
        <v>2221</v>
      </c>
      <c r="O970" s="25">
        <v>10469107634</v>
      </c>
      <c r="P970" s="25" t="s">
        <v>5279</v>
      </c>
      <c r="Q970" s="28" t="s">
        <v>0</v>
      </c>
      <c r="R970" s="29" t="s">
        <v>2457</v>
      </c>
      <c r="S970" s="27" t="s">
        <v>2711</v>
      </c>
      <c r="T970" s="27" t="s">
        <v>2712</v>
      </c>
      <c r="U970" s="28" t="s">
        <v>247</v>
      </c>
      <c r="V970" s="26" t="s">
        <v>246</v>
      </c>
      <c r="W970" s="26" t="s">
        <v>554</v>
      </c>
      <c r="X970" s="26" t="s">
        <v>411</v>
      </c>
      <c r="Y970" s="37" t="s">
        <v>28</v>
      </c>
      <c r="Z970" s="37" t="s">
        <v>178</v>
      </c>
      <c r="AA970" s="37" t="s">
        <v>177</v>
      </c>
      <c r="AB970" s="30">
        <v>5100</v>
      </c>
      <c r="AC970" s="30">
        <v>5100</v>
      </c>
      <c r="AD970" s="31">
        <v>0</v>
      </c>
      <c r="AE970" s="30">
        <v>5100</v>
      </c>
      <c r="AF970" s="30">
        <v>5100</v>
      </c>
      <c r="AG970" s="32">
        <v>0</v>
      </c>
      <c r="AH970" s="30">
        <v>5100</v>
      </c>
      <c r="AI970" s="10" t="s">
        <v>573</v>
      </c>
      <c r="AJ970" s="30">
        <v>0</v>
      </c>
      <c r="AK970" s="30">
        <v>0</v>
      </c>
      <c r="AL970" s="30">
        <v>0</v>
      </c>
      <c r="AM970" s="30">
        <v>1700</v>
      </c>
      <c r="AN970" s="30">
        <v>1700</v>
      </c>
      <c r="AO970" s="30">
        <v>1700</v>
      </c>
      <c r="AP970" s="30">
        <v>0</v>
      </c>
      <c r="AQ970" s="30">
        <v>0</v>
      </c>
      <c r="AR970" s="30">
        <v>0</v>
      </c>
      <c r="AS970" s="30">
        <v>0</v>
      </c>
      <c r="AT970" s="30">
        <v>0</v>
      </c>
      <c r="AU970" s="121">
        <v>0</v>
      </c>
      <c r="AV970" s="129" t="s">
        <v>784</v>
      </c>
      <c r="AW970" s="129" t="s">
        <v>796</v>
      </c>
      <c r="AX970" s="129" t="s">
        <v>1256</v>
      </c>
    </row>
    <row r="971" spans="1:50" ht="24" x14ac:dyDescent="0.25">
      <c r="A971" s="120">
        <v>46077</v>
      </c>
      <c r="B971" s="28" t="s">
        <v>565</v>
      </c>
      <c r="C971" s="25" t="s">
        <v>427</v>
      </c>
      <c r="D971" s="25" t="s">
        <v>459</v>
      </c>
      <c r="E971" s="25" t="s">
        <v>423</v>
      </c>
      <c r="F971" s="29" t="s">
        <v>287</v>
      </c>
      <c r="G971" s="29" t="s">
        <v>20</v>
      </c>
      <c r="H971" s="29" t="s">
        <v>422</v>
      </c>
      <c r="I971" s="29" t="s">
        <v>579</v>
      </c>
      <c r="J971" s="29" t="s">
        <v>868</v>
      </c>
      <c r="K971" s="25" t="s">
        <v>285</v>
      </c>
      <c r="L971" s="25" t="s">
        <v>2713</v>
      </c>
      <c r="M971" s="25" t="s">
        <v>6747</v>
      </c>
      <c r="N971" s="25" t="s">
        <v>2221</v>
      </c>
      <c r="O971" s="25">
        <v>10411189851</v>
      </c>
      <c r="P971" s="25" t="s">
        <v>6748</v>
      </c>
      <c r="Q971" s="28" t="s">
        <v>0</v>
      </c>
      <c r="R971" s="29" t="s">
        <v>2460</v>
      </c>
      <c r="S971" s="27" t="s">
        <v>2714</v>
      </c>
      <c r="T971" s="27" t="s">
        <v>2715</v>
      </c>
      <c r="U971" s="28" t="s">
        <v>346</v>
      </c>
      <c r="V971" s="26" t="s">
        <v>285</v>
      </c>
      <c r="W971" s="26" t="s">
        <v>701</v>
      </c>
      <c r="X971" s="26" t="s">
        <v>411</v>
      </c>
      <c r="Y971" s="37" t="s">
        <v>200</v>
      </c>
      <c r="Z971" s="37" t="s">
        <v>586</v>
      </c>
      <c r="AA971" s="37" t="s">
        <v>585</v>
      </c>
      <c r="AB971" s="30">
        <v>2000</v>
      </c>
      <c r="AC971" s="30">
        <v>2000</v>
      </c>
      <c r="AD971" s="31">
        <v>0</v>
      </c>
      <c r="AE971" s="30">
        <v>2000</v>
      </c>
      <c r="AF971" s="30">
        <v>2000</v>
      </c>
      <c r="AG971" s="32">
        <v>0</v>
      </c>
      <c r="AH971" s="30">
        <v>2000</v>
      </c>
      <c r="AI971" s="10" t="s">
        <v>573</v>
      </c>
      <c r="AJ971" s="30">
        <v>0</v>
      </c>
      <c r="AK971" s="30">
        <v>0</v>
      </c>
      <c r="AL971" s="30">
        <v>2000</v>
      </c>
      <c r="AM971" s="30">
        <v>0</v>
      </c>
      <c r="AN971" s="30">
        <v>0</v>
      </c>
      <c r="AO971" s="30">
        <v>0</v>
      </c>
      <c r="AP971" s="30">
        <v>0</v>
      </c>
      <c r="AQ971" s="30">
        <v>0</v>
      </c>
      <c r="AR971" s="30">
        <v>0</v>
      </c>
      <c r="AS971" s="30">
        <v>0</v>
      </c>
      <c r="AT971" s="30">
        <v>0</v>
      </c>
      <c r="AU971" s="121">
        <v>0</v>
      </c>
      <c r="AV971" s="129" t="s">
        <v>784</v>
      </c>
      <c r="AW971" s="129" t="s">
        <v>796</v>
      </c>
      <c r="AX971" s="129" t="s">
        <v>2352</v>
      </c>
    </row>
    <row r="972" spans="1:50" ht="24" x14ac:dyDescent="0.25">
      <c r="A972" s="120">
        <v>46077</v>
      </c>
      <c r="B972" s="28" t="s">
        <v>565</v>
      </c>
      <c r="C972" s="25" t="s">
        <v>427</v>
      </c>
      <c r="D972" s="25" t="s">
        <v>430</v>
      </c>
      <c r="E972" s="25" t="s">
        <v>423</v>
      </c>
      <c r="F972" s="29" t="s">
        <v>243</v>
      </c>
      <c r="G972" s="29" t="s">
        <v>19</v>
      </c>
      <c r="H972" s="29" t="s">
        <v>422</v>
      </c>
      <c r="I972" s="29" t="s">
        <v>579</v>
      </c>
      <c r="J972" s="29" t="s">
        <v>868</v>
      </c>
      <c r="K972" s="25" t="s">
        <v>283</v>
      </c>
      <c r="L972" s="25" t="s">
        <v>2716</v>
      </c>
      <c r="M972" s="25" t="s">
        <v>6749</v>
      </c>
      <c r="N972" s="25" t="s">
        <v>2221</v>
      </c>
      <c r="O972" s="25">
        <v>10738908151</v>
      </c>
      <c r="P972" s="25" t="s">
        <v>6750</v>
      </c>
      <c r="Q972" s="28" t="s">
        <v>0</v>
      </c>
      <c r="R972" s="29" t="s">
        <v>2463</v>
      </c>
      <c r="S972" s="27" t="s">
        <v>2717</v>
      </c>
      <c r="T972" s="27" t="s">
        <v>2718</v>
      </c>
      <c r="U972" s="28" t="s">
        <v>292</v>
      </c>
      <c r="V972" s="26" t="s">
        <v>283</v>
      </c>
      <c r="W972" s="26" t="s">
        <v>629</v>
      </c>
      <c r="X972" s="26" t="s">
        <v>411</v>
      </c>
      <c r="Y972" s="37" t="s">
        <v>200</v>
      </c>
      <c r="Z972" s="37" t="s">
        <v>586</v>
      </c>
      <c r="AA972" s="37" t="s">
        <v>585</v>
      </c>
      <c r="AB972" s="30">
        <v>5000</v>
      </c>
      <c r="AC972" s="30">
        <v>5000</v>
      </c>
      <c r="AD972" s="31">
        <v>0</v>
      </c>
      <c r="AE972" s="30">
        <v>5000</v>
      </c>
      <c r="AF972" s="30">
        <v>5000</v>
      </c>
      <c r="AG972" s="32">
        <v>0</v>
      </c>
      <c r="AH972" s="30">
        <v>5000</v>
      </c>
      <c r="AI972" s="10" t="s">
        <v>573</v>
      </c>
      <c r="AJ972" s="30">
        <v>0</v>
      </c>
      <c r="AK972" s="30">
        <v>0</v>
      </c>
      <c r="AL972" s="30">
        <v>2500</v>
      </c>
      <c r="AM972" s="30">
        <v>2500</v>
      </c>
      <c r="AN972" s="30">
        <v>0</v>
      </c>
      <c r="AO972" s="30">
        <v>0</v>
      </c>
      <c r="AP972" s="30">
        <v>0</v>
      </c>
      <c r="AQ972" s="30">
        <v>0</v>
      </c>
      <c r="AR972" s="30">
        <v>0</v>
      </c>
      <c r="AS972" s="30">
        <v>0</v>
      </c>
      <c r="AT972" s="30">
        <v>0</v>
      </c>
      <c r="AU972" s="121">
        <v>0</v>
      </c>
      <c r="AV972" s="129" t="s">
        <v>784</v>
      </c>
      <c r="AW972" s="129" t="s">
        <v>796</v>
      </c>
      <c r="AX972" s="129" t="s">
        <v>1115</v>
      </c>
    </row>
    <row r="973" spans="1:50" ht="24" x14ac:dyDescent="0.25">
      <c r="A973" s="120">
        <v>46077</v>
      </c>
      <c r="B973" s="28" t="s">
        <v>565</v>
      </c>
      <c r="C973" s="25" t="s">
        <v>427</v>
      </c>
      <c r="D973" s="25" t="s">
        <v>430</v>
      </c>
      <c r="E973" s="25" t="s">
        <v>423</v>
      </c>
      <c r="F973" s="29" t="s">
        <v>243</v>
      </c>
      <c r="G973" s="29" t="s">
        <v>19</v>
      </c>
      <c r="H973" s="29" t="s">
        <v>584</v>
      </c>
      <c r="I973" s="29" t="s">
        <v>579</v>
      </c>
      <c r="J973" s="29" t="s">
        <v>868</v>
      </c>
      <c r="K973" s="25" t="s">
        <v>250</v>
      </c>
      <c r="L973" s="25" t="s">
        <v>2719</v>
      </c>
      <c r="M973" s="25" t="s">
        <v>2720</v>
      </c>
      <c r="N973" s="25" t="s">
        <v>1292</v>
      </c>
      <c r="O973" s="25">
        <v>10295693202</v>
      </c>
      <c r="P973" s="25" t="s">
        <v>5280</v>
      </c>
      <c r="Q973" s="28" t="s">
        <v>0</v>
      </c>
      <c r="R973" s="29" t="s">
        <v>2377</v>
      </c>
      <c r="S973" s="27" t="s">
        <v>2721</v>
      </c>
      <c r="T973" s="27" t="s">
        <v>2722</v>
      </c>
      <c r="U973" s="28" t="s">
        <v>251</v>
      </c>
      <c r="V973" s="26" t="s">
        <v>250</v>
      </c>
      <c r="W973" s="26" t="s">
        <v>556</v>
      </c>
      <c r="X973" s="26" t="s">
        <v>411</v>
      </c>
      <c r="Y973" s="37" t="s">
        <v>140</v>
      </c>
      <c r="Z973" s="37" t="s">
        <v>142</v>
      </c>
      <c r="AA973" s="37" t="s">
        <v>141</v>
      </c>
      <c r="AB973" s="30">
        <v>48500</v>
      </c>
      <c r="AC973" s="30">
        <v>48500</v>
      </c>
      <c r="AD973" s="31">
        <v>0</v>
      </c>
      <c r="AE973" s="30">
        <v>48500</v>
      </c>
      <c r="AF973" s="30">
        <v>19400</v>
      </c>
      <c r="AG973" s="32">
        <v>29100</v>
      </c>
      <c r="AH973" s="30">
        <v>19400</v>
      </c>
      <c r="AI973" s="10" t="s">
        <v>573</v>
      </c>
      <c r="AJ973" s="30">
        <v>0</v>
      </c>
      <c r="AK973" s="30">
        <v>0</v>
      </c>
      <c r="AL973" s="30">
        <v>4850</v>
      </c>
      <c r="AM973" s="30">
        <v>0</v>
      </c>
      <c r="AN973" s="30">
        <v>9700</v>
      </c>
      <c r="AO973" s="30">
        <v>4850</v>
      </c>
      <c r="AP973" s="30">
        <v>0</v>
      </c>
      <c r="AQ973" s="30">
        <v>0</v>
      </c>
      <c r="AR973" s="30">
        <v>0</v>
      </c>
      <c r="AS973" s="30">
        <v>0</v>
      </c>
      <c r="AT973" s="30">
        <v>0</v>
      </c>
      <c r="AU973" s="121">
        <v>0</v>
      </c>
      <c r="AV973" s="129" t="s">
        <v>784</v>
      </c>
      <c r="AW973" s="129" t="s">
        <v>785</v>
      </c>
      <c r="AX973" s="129" t="s">
        <v>527</v>
      </c>
    </row>
    <row r="974" spans="1:50" ht="24" x14ac:dyDescent="0.25">
      <c r="A974" s="120">
        <v>46077</v>
      </c>
      <c r="B974" s="28" t="s">
        <v>565</v>
      </c>
      <c r="C974" s="25" t="s">
        <v>427</v>
      </c>
      <c r="D974" s="25" t="s">
        <v>459</v>
      </c>
      <c r="E974" s="25" t="s">
        <v>423</v>
      </c>
      <c r="F974" s="29" t="s">
        <v>287</v>
      </c>
      <c r="G974" s="29" t="s">
        <v>20</v>
      </c>
      <c r="H974" s="29" t="s">
        <v>422</v>
      </c>
      <c r="I974" s="29" t="s">
        <v>579</v>
      </c>
      <c r="J974" s="29" t="s">
        <v>868</v>
      </c>
      <c r="K974" s="25" t="s">
        <v>690</v>
      </c>
      <c r="L974" s="25" t="s">
        <v>2723</v>
      </c>
      <c r="M974" s="25" t="s">
        <v>2724</v>
      </c>
      <c r="N974" s="25" t="s">
        <v>2221</v>
      </c>
      <c r="O974" s="25">
        <v>10416189884</v>
      </c>
      <c r="P974" s="25" t="s">
        <v>5281</v>
      </c>
      <c r="Q974" s="28" t="s">
        <v>0</v>
      </c>
      <c r="R974" s="29" t="s">
        <v>2381</v>
      </c>
      <c r="S974" s="27" t="s">
        <v>2725</v>
      </c>
      <c r="T974" s="27" t="s">
        <v>2726</v>
      </c>
      <c r="U974" s="28" t="s">
        <v>336</v>
      </c>
      <c r="V974" s="26" t="s">
        <v>690</v>
      </c>
      <c r="W974" s="26" t="s">
        <v>691</v>
      </c>
      <c r="X974" s="26" t="s">
        <v>411</v>
      </c>
      <c r="Y974" s="37" t="s">
        <v>200</v>
      </c>
      <c r="Z974" s="37" t="s">
        <v>586</v>
      </c>
      <c r="AA974" s="37" t="s">
        <v>585</v>
      </c>
      <c r="AB974" s="30">
        <v>4000</v>
      </c>
      <c r="AC974" s="30">
        <v>4000</v>
      </c>
      <c r="AD974" s="31">
        <v>0</v>
      </c>
      <c r="AE974" s="30">
        <v>4000</v>
      </c>
      <c r="AF974" s="30">
        <v>4000</v>
      </c>
      <c r="AG974" s="32">
        <v>0</v>
      </c>
      <c r="AH974" s="30">
        <v>4000</v>
      </c>
      <c r="AI974" s="10" t="s">
        <v>573</v>
      </c>
      <c r="AJ974" s="30">
        <v>0</v>
      </c>
      <c r="AK974" s="30">
        <v>0</v>
      </c>
      <c r="AL974" s="30">
        <v>0</v>
      </c>
      <c r="AM974" s="30">
        <v>4000</v>
      </c>
      <c r="AN974" s="30">
        <v>0</v>
      </c>
      <c r="AO974" s="30">
        <v>0</v>
      </c>
      <c r="AP974" s="30">
        <v>0</v>
      </c>
      <c r="AQ974" s="30">
        <v>0</v>
      </c>
      <c r="AR974" s="30">
        <v>0</v>
      </c>
      <c r="AS974" s="30">
        <v>0</v>
      </c>
      <c r="AT974" s="30">
        <v>0</v>
      </c>
      <c r="AU974" s="121">
        <v>0</v>
      </c>
      <c r="AV974" s="129" t="s">
        <v>784</v>
      </c>
      <c r="AW974" s="129" t="s">
        <v>796</v>
      </c>
      <c r="AX974" s="129" t="s">
        <v>2352</v>
      </c>
    </row>
    <row r="975" spans="1:50" ht="24" x14ac:dyDescent="0.25">
      <c r="A975" s="120">
        <v>46077</v>
      </c>
      <c r="B975" s="28" t="s">
        <v>565</v>
      </c>
      <c r="C975" s="25" t="s">
        <v>427</v>
      </c>
      <c r="D975" s="25" t="s">
        <v>459</v>
      </c>
      <c r="E975" s="25" t="s">
        <v>423</v>
      </c>
      <c r="F975" s="29" t="s">
        <v>287</v>
      </c>
      <c r="G975" s="29" t="s">
        <v>20</v>
      </c>
      <c r="H975" s="29" t="s">
        <v>422</v>
      </c>
      <c r="I975" s="29" t="s">
        <v>579</v>
      </c>
      <c r="J975" s="29" t="s">
        <v>868</v>
      </c>
      <c r="K975" s="25" t="s">
        <v>283</v>
      </c>
      <c r="L975" s="25" t="s">
        <v>2727</v>
      </c>
      <c r="M975" s="25" t="s">
        <v>2728</v>
      </c>
      <c r="N975" s="25" t="s">
        <v>2221</v>
      </c>
      <c r="O975" s="25">
        <v>10713764685</v>
      </c>
      <c r="P975" s="25" t="s">
        <v>5282</v>
      </c>
      <c r="Q975" s="28" t="s">
        <v>0</v>
      </c>
      <c r="R975" s="29" t="s">
        <v>2410</v>
      </c>
      <c r="S975" s="27" t="s">
        <v>2729</v>
      </c>
      <c r="T975" s="27" t="s">
        <v>2730</v>
      </c>
      <c r="U975" s="28" t="s">
        <v>345</v>
      </c>
      <c r="V975" s="26" t="s">
        <v>283</v>
      </c>
      <c r="W975" s="26" t="s">
        <v>700</v>
      </c>
      <c r="X975" s="26" t="s">
        <v>411</v>
      </c>
      <c r="Y975" s="37" t="s">
        <v>200</v>
      </c>
      <c r="Z975" s="37" t="s">
        <v>586</v>
      </c>
      <c r="AA975" s="37" t="s">
        <v>585</v>
      </c>
      <c r="AB975" s="30">
        <v>4000</v>
      </c>
      <c r="AC975" s="30">
        <v>4000</v>
      </c>
      <c r="AD975" s="31">
        <v>0</v>
      </c>
      <c r="AE975" s="30">
        <v>4000</v>
      </c>
      <c r="AF975" s="30">
        <v>4000</v>
      </c>
      <c r="AG975" s="32">
        <v>0</v>
      </c>
      <c r="AH975" s="30">
        <v>4000</v>
      </c>
      <c r="AI975" s="10" t="s">
        <v>573</v>
      </c>
      <c r="AJ975" s="30">
        <v>0</v>
      </c>
      <c r="AK975" s="30">
        <v>0</v>
      </c>
      <c r="AL975" s="30">
        <v>0</v>
      </c>
      <c r="AM975" s="30">
        <v>4000</v>
      </c>
      <c r="AN975" s="30">
        <v>0</v>
      </c>
      <c r="AO975" s="30">
        <v>0</v>
      </c>
      <c r="AP975" s="30">
        <v>0</v>
      </c>
      <c r="AQ975" s="30">
        <v>0</v>
      </c>
      <c r="AR975" s="30">
        <v>0</v>
      </c>
      <c r="AS975" s="30">
        <v>0</v>
      </c>
      <c r="AT975" s="30">
        <v>0</v>
      </c>
      <c r="AU975" s="121">
        <v>0</v>
      </c>
      <c r="AV975" s="129" t="s">
        <v>784</v>
      </c>
      <c r="AW975" s="129" t="s">
        <v>796</v>
      </c>
      <c r="AX975" s="129" t="s">
        <v>2352</v>
      </c>
    </row>
    <row r="976" spans="1:50" ht="24" x14ac:dyDescent="0.25">
      <c r="A976" s="120">
        <v>46078</v>
      </c>
      <c r="B976" s="28" t="s">
        <v>565</v>
      </c>
      <c r="C976" s="25" t="s">
        <v>427</v>
      </c>
      <c r="D976" s="25" t="s">
        <v>459</v>
      </c>
      <c r="E976" s="25" t="s">
        <v>423</v>
      </c>
      <c r="F976" s="29" t="s">
        <v>287</v>
      </c>
      <c r="G976" s="29" t="s">
        <v>20</v>
      </c>
      <c r="H976" s="29" t="s">
        <v>422</v>
      </c>
      <c r="I976" s="29" t="s">
        <v>579</v>
      </c>
      <c r="J976" s="29" t="s">
        <v>868</v>
      </c>
      <c r="K976" s="25" t="s">
        <v>250</v>
      </c>
      <c r="L976" s="25" t="s">
        <v>2731</v>
      </c>
      <c r="M976" s="25" t="s">
        <v>2732</v>
      </c>
      <c r="N976" s="25" t="s">
        <v>2221</v>
      </c>
      <c r="O976" s="25">
        <v>10294117861</v>
      </c>
      <c r="P976" s="25" t="s">
        <v>5283</v>
      </c>
      <c r="Q976" s="28" t="s">
        <v>0</v>
      </c>
      <c r="R976" s="29" t="s">
        <v>2414</v>
      </c>
      <c r="S976" s="27" t="s">
        <v>2733</v>
      </c>
      <c r="T976" s="27" t="s">
        <v>2734</v>
      </c>
      <c r="U976" s="28" t="s">
        <v>298</v>
      </c>
      <c r="V976" s="26" t="s">
        <v>250</v>
      </c>
      <c r="W976" s="26" t="s">
        <v>642</v>
      </c>
      <c r="X976" s="26" t="s">
        <v>411</v>
      </c>
      <c r="Y976" s="37" t="s">
        <v>200</v>
      </c>
      <c r="Z976" s="37" t="s">
        <v>586</v>
      </c>
      <c r="AA976" s="37" t="s">
        <v>585</v>
      </c>
      <c r="AB976" s="30">
        <v>2000</v>
      </c>
      <c r="AC976" s="30">
        <v>2000</v>
      </c>
      <c r="AD976" s="31">
        <v>0</v>
      </c>
      <c r="AE976" s="30">
        <v>2000</v>
      </c>
      <c r="AF976" s="30">
        <v>2000</v>
      </c>
      <c r="AG976" s="32">
        <v>0</v>
      </c>
      <c r="AH976" s="30">
        <v>2000</v>
      </c>
      <c r="AI976" s="10" t="s">
        <v>573</v>
      </c>
      <c r="AJ976" s="30">
        <v>0</v>
      </c>
      <c r="AK976" s="30">
        <v>0</v>
      </c>
      <c r="AL976" s="30">
        <v>0</v>
      </c>
      <c r="AM976" s="30">
        <v>2000</v>
      </c>
      <c r="AN976" s="30">
        <v>0</v>
      </c>
      <c r="AO976" s="30">
        <v>0</v>
      </c>
      <c r="AP976" s="30">
        <v>0</v>
      </c>
      <c r="AQ976" s="30">
        <v>0</v>
      </c>
      <c r="AR976" s="30">
        <v>0</v>
      </c>
      <c r="AS976" s="30">
        <v>0</v>
      </c>
      <c r="AT976" s="30">
        <v>0</v>
      </c>
      <c r="AU976" s="121">
        <v>0</v>
      </c>
      <c r="AV976" s="129" t="s">
        <v>784</v>
      </c>
      <c r="AW976" s="129" t="s">
        <v>796</v>
      </c>
      <c r="AX976" s="129" t="s">
        <v>2352</v>
      </c>
    </row>
    <row r="977" spans="1:50" ht="24" x14ac:dyDescent="0.25">
      <c r="A977" s="120">
        <v>46078</v>
      </c>
      <c r="B977" s="28" t="s">
        <v>565</v>
      </c>
      <c r="C977" s="25" t="s">
        <v>427</v>
      </c>
      <c r="D977" s="25" t="s">
        <v>459</v>
      </c>
      <c r="E977" s="25" t="s">
        <v>423</v>
      </c>
      <c r="F977" s="29" t="s">
        <v>287</v>
      </c>
      <c r="G977" s="29" t="s">
        <v>20</v>
      </c>
      <c r="H977" s="29" t="s">
        <v>422</v>
      </c>
      <c r="I977" s="29" t="s">
        <v>579</v>
      </c>
      <c r="J977" s="29" t="s">
        <v>868</v>
      </c>
      <c r="K977" s="25" t="s">
        <v>622</v>
      </c>
      <c r="L977" s="25" t="s">
        <v>2735</v>
      </c>
      <c r="M977" s="25" t="s">
        <v>2736</v>
      </c>
      <c r="N977" s="25" t="s">
        <v>2692</v>
      </c>
      <c r="O977" s="25">
        <v>10162816581</v>
      </c>
      <c r="P977" s="25" t="s">
        <v>5284</v>
      </c>
      <c r="Q977" s="28" t="s">
        <v>0</v>
      </c>
      <c r="R977" s="29" t="s">
        <v>2418</v>
      </c>
      <c r="S977" s="27" t="s">
        <v>2737</v>
      </c>
      <c r="T977" s="27" t="s">
        <v>2738</v>
      </c>
      <c r="U977" s="28" t="s">
        <v>343</v>
      </c>
      <c r="V977" s="26" t="s">
        <v>622</v>
      </c>
      <c r="W977" s="26" t="s">
        <v>698</v>
      </c>
      <c r="X977" s="26" t="s">
        <v>411</v>
      </c>
      <c r="Y977" s="37" t="s">
        <v>200</v>
      </c>
      <c r="Z977" s="37" t="s">
        <v>586</v>
      </c>
      <c r="AA977" s="37" t="s">
        <v>585</v>
      </c>
      <c r="AB977" s="30">
        <v>1000</v>
      </c>
      <c r="AC977" s="30">
        <v>1000</v>
      </c>
      <c r="AD977" s="31">
        <v>0</v>
      </c>
      <c r="AE977" s="30">
        <v>1000</v>
      </c>
      <c r="AF977" s="30">
        <v>1000</v>
      </c>
      <c r="AG977" s="32">
        <v>0</v>
      </c>
      <c r="AH977" s="30">
        <v>1000</v>
      </c>
      <c r="AI977" s="10" t="s">
        <v>573</v>
      </c>
      <c r="AJ977" s="30">
        <v>0</v>
      </c>
      <c r="AK977" s="30">
        <v>0</v>
      </c>
      <c r="AL977" s="30">
        <v>0</v>
      </c>
      <c r="AM977" s="30">
        <v>1000</v>
      </c>
      <c r="AN977" s="30">
        <v>0</v>
      </c>
      <c r="AO977" s="30">
        <v>0</v>
      </c>
      <c r="AP977" s="30">
        <v>0</v>
      </c>
      <c r="AQ977" s="30">
        <v>0</v>
      </c>
      <c r="AR977" s="30">
        <v>0</v>
      </c>
      <c r="AS977" s="30">
        <v>0</v>
      </c>
      <c r="AT977" s="30">
        <v>0</v>
      </c>
      <c r="AU977" s="121">
        <v>0</v>
      </c>
      <c r="AV977" s="129" t="s">
        <v>784</v>
      </c>
      <c r="AW977" s="129" t="s">
        <v>796</v>
      </c>
      <c r="AX977" s="129" t="s">
        <v>2352</v>
      </c>
    </row>
    <row r="978" spans="1:50" ht="24" x14ac:dyDescent="0.25">
      <c r="A978" s="120">
        <v>46078</v>
      </c>
      <c r="B978" s="28" t="s">
        <v>565</v>
      </c>
      <c r="C978" s="25" t="s">
        <v>427</v>
      </c>
      <c r="D978" s="25" t="s">
        <v>459</v>
      </c>
      <c r="E978" s="25" t="s">
        <v>423</v>
      </c>
      <c r="F978" s="29" t="s">
        <v>287</v>
      </c>
      <c r="G978" s="29" t="s">
        <v>20</v>
      </c>
      <c r="H978" s="29" t="s">
        <v>422</v>
      </c>
      <c r="I978" s="29" t="s">
        <v>579</v>
      </c>
      <c r="J978" s="29" t="s">
        <v>868</v>
      </c>
      <c r="K978" s="25" t="s">
        <v>252</v>
      </c>
      <c r="L978" s="25" t="s">
        <v>2739</v>
      </c>
      <c r="M978" s="25" t="s">
        <v>2740</v>
      </c>
      <c r="N978" s="25" t="s">
        <v>2692</v>
      </c>
      <c r="O978" s="25">
        <v>10471296762</v>
      </c>
      <c r="P978" s="25" t="s">
        <v>5285</v>
      </c>
      <c r="Q978" s="28" t="s">
        <v>0</v>
      </c>
      <c r="R978" s="29" t="s">
        <v>2421</v>
      </c>
      <c r="S978" s="27" t="s">
        <v>2741</v>
      </c>
      <c r="T978" s="27" t="s">
        <v>2742</v>
      </c>
      <c r="U978" s="28" t="s">
        <v>299</v>
      </c>
      <c r="V978" s="26" t="s">
        <v>252</v>
      </c>
      <c r="W978" s="26" t="s">
        <v>643</v>
      </c>
      <c r="X978" s="26" t="s">
        <v>411</v>
      </c>
      <c r="Y978" s="37" t="s">
        <v>200</v>
      </c>
      <c r="Z978" s="37" t="s">
        <v>586</v>
      </c>
      <c r="AA978" s="37" t="s">
        <v>585</v>
      </c>
      <c r="AB978" s="30">
        <v>3500</v>
      </c>
      <c r="AC978" s="30">
        <v>3500</v>
      </c>
      <c r="AD978" s="31">
        <v>0</v>
      </c>
      <c r="AE978" s="30">
        <v>3500</v>
      </c>
      <c r="AF978" s="30">
        <v>3500</v>
      </c>
      <c r="AG978" s="32">
        <v>0</v>
      </c>
      <c r="AH978" s="30">
        <v>3500</v>
      </c>
      <c r="AI978" s="10" t="s">
        <v>573</v>
      </c>
      <c r="AJ978" s="30">
        <v>0</v>
      </c>
      <c r="AK978" s="30">
        <v>0</v>
      </c>
      <c r="AL978" s="30">
        <v>0</v>
      </c>
      <c r="AM978" s="30">
        <v>3500</v>
      </c>
      <c r="AN978" s="30">
        <v>0</v>
      </c>
      <c r="AO978" s="30">
        <v>0</v>
      </c>
      <c r="AP978" s="30">
        <v>0</v>
      </c>
      <c r="AQ978" s="30">
        <v>0</v>
      </c>
      <c r="AR978" s="30">
        <v>0</v>
      </c>
      <c r="AS978" s="30">
        <v>0</v>
      </c>
      <c r="AT978" s="30">
        <v>0</v>
      </c>
      <c r="AU978" s="121">
        <v>0</v>
      </c>
      <c r="AV978" s="129" t="s">
        <v>784</v>
      </c>
      <c r="AW978" s="129" t="s">
        <v>796</v>
      </c>
      <c r="AX978" s="129" t="s">
        <v>2160</v>
      </c>
    </row>
    <row r="979" spans="1:50" ht="24" x14ac:dyDescent="0.25">
      <c r="A979" s="120">
        <v>46079</v>
      </c>
      <c r="B979" s="28" t="s">
        <v>565</v>
      </c>
      <c r="C979" s="25" t="s">
        <v>427</v>
      </c>
      <c r="D979" s="25" t="s">
        <v>459</v>
      </c>
      <c r="E979" s="25" t="s">
        <v>423</v>
      </c>
      <c r="F979" s="29" t="s">
        <v>287</v>
      </c>
      <c r="G979" s="29" t="s">
        <v>20</v>
      </c>
      <c r="H979" s="29" t="s">
        <v>422</v>
      </c>
      <c r="I979" s="29" t="s">
        <v>579</v>
      </c>
      <c r="J979" s="29" t="s">
        <v>868</v>
      </c>
      <c r="K979" s="25" t="s">
        <v>451</v>
      </c>
      <c r="L979" s="25" t="s">
        <v>2743</v>
      </c>
      <c r="M979" s="25" t="s">
        <v>6751</v>
      </c>
      <c r="N979" s="25" t="s">
        <v>2744</v>
      </c>
      <c r="O979" s="25">
        <v>10442610164</v>
      </c>
      <c r="P979" s="25" t="s">
        <v>6752</v>
      </c>
      <c r="Q979" s="28" t="s">
        <v>0</v>
      </c>
      <c r="R979" s="29" t="s">
        <v>2745</v>
      </c>
      <c r="S979" s="27" t="s">
        <v>2746</v>
      </c>
      <c r="T979" s="27" t="s">
        <v>2747</v>
      </c>
      <c r="U979" s="28" t="s">
        <v>303</v>
      </c>
      <c r="V979" s="26" t="s">
        <v>451</v>
      </c>
      <c r="W979" s="26" t="s">
        <v>648</v>
      </c>
      <c r="X979" s="26" t="s">
        <v>411</v>
      </c>
      <c r="Y979" s="37" t="s">
        <v>200</v>
      </c>
      <c r="Z979" s="37" t="s">
        <v>586</v>
      </c>
      <c r="AA979" s="37" t="s">
        <v>585</v>
      </c>
      <c r="AB979" s="30">
        <v>3500</v>
      </c>
      <c r="AC979" s="30">
        <v>3500</v>
      </c>
      <c r="AD979" s="31">
        <v>0</v>
      </c>
      <c r="AE979" s="30">
        <v>3500</v>
      </c>
      <c r="AF979" s="30">
        <v>3500</v>
      </c>
      <c r="AG979" s="32">
        <v>0</v>
      </c>
      <c r="AH979" s="30">
        <v>3500</v>
      </c>
      <c r="AI979" s="10" t="s">
        <v>573</v>
      </c>
      <c r="AJ979" s="30">
        <v>0</v>
      </c>
      <c r="AK979" s="30">
        <v>0</v>
      </c>
      <c r="AL979" s="30">
        <v>3500</v>
      </c>
      <c r="AM979" s="30">
        <v>0</v>
      </c>
      <c r="AN979" s="30">
        <v>0</v>
      </c>
      <c r="AO979" s="30">
        <v>0</v>
      </c>
      <c r="AP979" s="30">
        <v>0</v>
      </c>
      <c r="AQ979" s="30">
        <v>0</v>
      </c>
      <c r="AR979" s="30">
        <v>0</v>
      </c>
      <c r="AS979" s="30">
        <v>0</v>
      </c>
      <c r="AT979" s="30">
        <v>0</v>
      </c>
      <c r="AU979" s="121">
        <v>0</v>
      </c>
      <c r="AV979" s="129" t="s">
        <v>784</v>
      </c>
      <c r="AW979" s="129" t="s">
        <v>796</v>
      </c>
      <c r="AX979" s="129" t="s">
        <v>2160</v>
      </c>
    </row>
    <row r="980" spans="1:50" ht="24" x14ac:dyDescent="0.25">
      <c r="A980" s="120">
        <v>46079</v>
      </c>
      <c r="B980" s="28" t="s">
        <v>565</v>
      </c>
      <c r="C980" s="25" t="s">
        <v>427</v>
      </c>
      <c r="D980" s="25" t="s">
        <v>459</v>
      </c>
      <c r="E980" s="25" t="s">
        <v>423</v>
      </c>
      <c r="F980" s="29" t="s">
        <v>287</v>
      </c>
      <c r="G980" s="29" t="s">
        <v>20</v>
      </c>
      <c r="H980" s="29" t="s">
        <v>422</v>
      </c>
      <c r="I980" s="29" t="s">
        <v>579</v>
      </c>
      <c r="J980" s="29" t="s">
        <v>868</v>
      </c>
      <c r="K980" s="25" t="s">
        <v>246</v>
      </c>
      <c r="L980" s="25" t="s">
        <v>2748</v>
      </c>
      <c r="M980" s="25" t="s">
        <v>2749</v>
      </c>
      <c r="N980" s="25" t="s">
        <v>2744</v>
      </c>
      <c r="O980" s="25">
        <v>10760500475</v>
      </c>
      <c r="P980" s="25" t="s">
        <v>5286</v>
      </c>
      <c r="Q980" s="28" t="s">
        <v>0</v>
      </c>
      <c r="R980" s="29" t="s">
        <v>2255</v>
      </c>
      <c r="S980" s="27" t="s">
        <v>2750</v>
      </c>
      <c r="T980" s="27" t="s">
        <v>2751</v>
      </c>
      <c r="U980" s="28" t="s">
        <v>297</v>
      </c>
      <c r="V980" s="26" t="s">
        <v>246</v>
      </c>
      <c r="W980" s="26" t="s">
        <v>641</v>
      </c>
      <c r="X980" s="26" t="s">
        <v>411</v>
      </c>
      <c r="Y980" s="37" t="s">
        <v>200</v>
      </c>
      <c r="Z980" s="37" t="s">
        <v>586</v>
      </c>
      <c r="AA980" s="37" t="s">
        <v>585</v>
      </c>
      <c r="AB980" s="30">
        <v>3500</v>
      </c>
      <c r="AC980" s="30">
        <v>3500</v>
      </c>
      <c r="AD980" s="31">
        <v>0</v>
      </c>
      <c r="AE980" s="30">
        <v>3500</v>
      </c>
      <c r="AF980" s="30">
        <v>3500</v>
      </c>
      <c r="AG980" s="32">
        <v>0</v>
      </c>
      <c r="AH980" s="30">
        <v>3500</v>
      </c>
      <c r="AI980" s="10" t="s">
        <v>573</v>
      </c>
      <c r="AJ980" s="30">
        <v>0</v>
      </c>
      <c r="AK980" s="30">
        <v>0</v>
      </c>
      <c r="AL980" s="30">
        <v>0</v>
      </c>
      <c r="AM980" s="30">
        <v>3500</v>
      </c>
      <c r="AN980" s="30">
        <v>0</v>
      </c>
      <c r="AO980" s="30">
        <v>0</v>
      </c>
      <c r="AP980" s="30">
        <v>0</v>
      </c>
      <c r="AQ980" s="30">
        <v>0</v>
      </c>
      <c r="AR980" s="30">
        <v>0</v>
      </c>
      <c r="AS980" s="30">
        <v>0</v>
      </c>
      <c r="AT980" s="30">
        <v>0</v>
      </c>
      <c r="AU980" s="121">
        <v>0</v>
      </c>
      <c r="AV980" s="129" t="s">
        <v>784</v>
      </c>
      <c r="AW980" s="129" t="s">
        <v>796</v>
      </c>
      <c r="AX980" s="129" t="s">
        <v>2160</v>
      </c>
    </row>
    <row r="981" spans="1:50" ht="24" x14ac:dyDescent="0.25">
      <c r="A981" s="120">
        <v>46079</v>
      </c>
      <c r="B981" s="28" t="s">
        <v>565</v>
      </c>
      <c r="C981" s="25" t="s">
        <v>427</v>
      </c>
      <c r="D981" s="25" t="s">
        <v>430</v>
      </c>
      <c r="E981" s="25" t="s">
        <v>423</v>
      </c>
      <c r="F981" s="29" t="s">
        <v>243</v>
      </c>
      <c r="G981" s="29" t="s">
        <v>19</v>
      </c>
      <c r="H981" s="29" t="s">
        <v>178</v>
      </c>
      <c r="I981" s="29" t="s">
        <v>269</v>
      </c>
      <c r="J981" s="29" t="s">
        <v>868</v>
      </c>
      <c r="K981" s="25" t="s">
        <v>244</v>
      </c>
      <c r="L981" s="25" t="s">
        <v>2752</v>
      </c>
      <c r="M981" s="25" t="s">
        <v>2753</v>
      </c>
      <c r="N981" s="25" t="s">
        <v>2692</v>
      </c>
      <c r="O981" s="25">
        <v>10460569180</v>
      </c>
      <c r="P981" s="25" t="s">
        <v>5287</v>
      </c>
      <c r="Q981" s="28" t="s">
        <v>0</v>
      </c>
      <c r="R981" s="29" t="s">
        <v>2754</v>
      </c>
      <c r="S981" s="27" t="s">
        <v>2755</v>
      </c>
      <c r="T981" s="27" t="s">
        <v>2756</v>
      </c>
      <c r="U981" s="28" t="s">
        <v>245</v>
      </c>
      <c r="V981" s="26" t="s">
        <v>244</v>
      </c>
      <c r="W981" s="26" t="s">
        <v>553</v>
      </c>
      <c r="X981" s="26" t="s">
        <v>411</v>
      </c>
      <c r="Y981" s="37" t="s">
        <v>28</v>
      </c>
      <c r="Z981" s="37" t="s">
        <v>178</v>
      </c>
      <c r="AA981" s="37" t="s">
        <v>177</v>
      </c>
      <c r="AB981" s="30">
        <v>6600</v>
      </c>
      <c r="AC981" s="30">
        <v>6600</v>
      </c>
      <c r="AD981" s="31">
        <v>0</v>
      </c>
      <c r="AE981" s="30">
        <v>6600</v>
      </c>
      <c r="AF981" s="30">
        <v>6600</v>
      </c>
      <c r="AG981" s="32">
        <v>0</v>
      </c>
      <c r="AH981" s="30">
        <v>6600</v>
      </c>
      <c r="AI981" s="10" t="s">
        <v>573</v>
      </c>
      <c r="AJ981" s="30">
        <v>0</v>
      </c>
      <c r="AK981" s="30">
        <v>0</v>
      </c>
      <c r="AL981" s="30">
        <v>0</v>
      </c>
      <c r="AM981" s="30">
        <v>4400</v>
      </c>
      <c r="AN981" s="30">
        <v>2200</v>
      </c>
      <c r="AO981" s="30">
        <v>0</v>
      </c>
      <c r="AP981" s="30">
        <v>0</v>
      </c>
      <c r="AQ981" s="30">
        <v>0</v>
      </c>
      <c r="AR981" s="30">
        <v>0</v>
      </c>
      <c r="AS981" s="30">
        <v>0</v>
      </c>
      <c r="AT981" s="30">
        <v>0</v>
      </c>
      <c r="AU981" s="121">
        <v>0</v>
      </c>
      <c r="AV981" s="129" t="s">
        <v>784</v>
      </c>
      <c r="AW981" s="129" t="s">
        <v>796</v>
      </c>
      <c r="AX981" s="129" t="s">
        <v>1696</v>
      </c>
    </row>
    <row r="982" spans="1:50" ht="24" x14ac:dyDescent="0.25">
      <c r="A982" s="120">
        <v>46079</v>
      </c>
      <c r="B982" s="28" t="s">
        <v>565</v>
      </c>
      <c r="C982" s="25" t="s">
        <v>427</v>
      </c>
      <c r="D982" s="25" t="s">
        <v>459</v>
      </c>
      <c r="E982" s="25" t="s">
        <v>423</v>
      </c>
      <c r="F982" s="29" t="s">
        <v>287</v>
      </c>
      <c r="G982" s="29" t="s">
        <v>20</v>
      </c>
      <c r="H982" s="29" t="s">
        <v>422</v>
      </c>
      <c r="I982" s="29" t="s">
        <v>579</v>
      </c>
      <c r="J982" s="29" t="s">
        <v>868</v>
      </c>
      <c r="K982" s="25" t="s">
        <v>254</v>
      </c>
      <c r="L982" s="25" t="s">
        <v>2757</v>
      </c>
      <c r="M982" s="25" t="s">
        <v>2758</v>
      </c>
      <c r="N982" s="25" t="s">
        <v>2744</v>
      </c>
      <c r="O982" s="25">
        <v>10474852208</v>
      </c>
      <c r="P982" s="25" t="s">
        <v>5288</v>
      </c>
      <c r="Q982" s="28" t="s">
        <v>0</v>
      </c>
      <c r="R982" s="29" t="s">
        <v>1904</v>
      </c>
      <c r="S982" s="27" t="s">
        <v>2759</v>
      </c>
      <c r="T982" s="27" t="s">
        <v>2760</v>
      </c>
      <c r="U982" s="28" t="s">
        <v>338</v>
      </c>
      <c r="V982" s="26" t="s">
        <v>254</v>
      </c>
      <c r="W982" s="26" t="s">
        <v>693</v>
      </c>
      <c r="X982" s="26" t="s">
        <v>411</v>
      </c>
      <c r="Y982" s="37" t="s">
        <v>200</v>
      </c>
      <c r="Z982" s="37" t="s">
        <v>586</v>
      </c>
      <c r="AA982" s="37" t="s">
        <v>585</v>
      </c>
      <c r="AB982" s="30">
        <v>3500</v>
      </c>
      <c r="AC982" s="30">
        <v>3500</v>
      </c>
      <c r="AD982" s="31">
        <v>0</v>
      </c>
      <c r="AE982" s="30">
        <v>3500</v>
      </c>
      <c r="AF982" s="30">
        <v>3500</v>
      </c>
      <c r="AG982" s="32">
        <v>0</v>
      </c>
      <c r="AH982" s="30">
        <v>3500</v>
      </c>
      <c r="AI982" s="10" t="s">
        <v>573</v>
      </c>
      <c r="AJ982" s="30">
        <v>0</v>
      </c>
      <c r="AK982" s="30">
        <v>0</v>
      </c>
      <c r="AL982" s="30">
        <v>0</v>
      </c>
      <c r="AM982" s="30">
        <v>3500</v>
      </c>
      <c r="AN982" s="30">
        <v>0</v>
      </c>
      <c r="AO982" s="30">
        <v>0</v>
      </c>
      <c r="AP982" s="30">
        <v>0</v>
      </c>
      <c r="AQ982" s="30">
        <v>0</v>
      </c>
      <c r="AR982" s="30">
        <v>0</v>
      </c>
      <c r="AS982" s="30">
        <v>0</v>
      </c>
      <c r="AT982" s="30">
        <v>0</v>
      </c>
      <c r="AU982" s="121">
        <v>0</v>
      </c>
      <c r="AV982" s="129" t="s">
        <v>784</v>
      </c>
      <c r="AW982" s="129" t="s">
        <v>796</v>
      </c>
      <c r="AX982" s="129" t="s">
        <v>2160</v>
      </c>
    </row>
    <row r="983" spans="1:50" ht="24" x14ac:dyDescent="0.25">
      <c r="A983" s="120">
        <v>46079</v>
      </c>
      <c r="B983" s="28" t="s">
        <v>565</v>
      </c>
      <c r="C983" s="25" t="s">
        <v>427</v>
      </c>
      <c r="D983" s="25" t="s">
        <v>459</v>
      </c>
      <c r="E983" s="25" t="s">
        <v>423</v>
      </c>
      <c r="F983" s="29" t="s">
        <v>287</v>
      </c>
      <c r="G983" s="29" t="s">
        <v>20</v>
      </c>
      <c r="H983" s="29" t="s">
        <v>422</v>
      </c>
      <c r="I983" s="29" t="s">
        <v>579</v>
      </c>
      <c r="J983" s="29" t="s">
        <v>868</v>
      </c>
      <c r="K983" s="25" t="s">
        <v>254</v>
      </c>
      <c r="L983" s="25" t="s">
        <v>2761</v>
      </c>
      <c r="M983" s="25" t="s">
        <v>2762</v>
      </c>
      <c r="N983" s="25" t="s">
        <v>2744</v>
      </c>
      <c r="O983" s="25">
        <v>10425658684</v>
      </c>
      <c r="P983" s="25" t="s">
        <v>5289</v>
      </c>
      <c r="Q983" s="28" t="s">
        <v>0</v>
      </c>
      <c r="R983" s="29" t="s">
        <v>2501</v>
      </c>
      <c r="S983" s="27" t="s">
        <v>2763</v>
      </c>
      <c r="T983" s="27" t="s">
        <v>2764</v>
      </c>
      <c r="U983" s="28" t="s">
        <v>338</v>
      </c>
      <c r="V983" s="26" t="s">
        <v>254</v>
      </c>
      <c r="W983" s="26" t="s">
        <v>693</v>
      </c>
      <c r="X983" s="26" t="s">
        <v>411</v>
      </c>
      <c r="Y983" s="37" t="s">
        <v>200</v>
      </c>
      <c r="Z983" s="37" t="s">
        <v>586</v>
      </c>
      <c r="AA983" s="37" t="s">
        <v>585</v>
      </c>
      <c r="AB983" s="30">
        <v>0</v>
      </c>
      <c r="AC983" s="30">
        <v>0</v>
      </c>
      <c r="AD983" s="31">
        <v>0</v>
      </c>
      <c r="AE983" s="30">
        <v>0</v>
      </c>
      <c r="AF983" s="30">
        <v>0</v>
      </c>
      <c r="AG983" s="32">
        <v>0</v>
      </c>
      <c r="AH983" s="30">
        <v>0</v>
      </c>
      <c r="AI983" s="10" t="s">
        <v>573</v>
      </c>
      <c r="AJ983" s="30">
        <v>0</v>
      </c>
      <c r="AK983" s="30">
        <v>0</v>
      </c>
      <c r="AL983" s="30">
        <v>0</v>
      </c>
      <c r="AM983" s="30">
        <v>0</v>
      </c>
      <c r="AN983" s="30">
        <v>0</v>
      </c>
      <c r="AO983" s="30">
        <v>0</v>
      </c>
      <c r="AP983" s="30">
        <v>0</v>
      </c>
      <c r="AQ983" s="30">
        <v>0</v>
      </c>
      <c r="AR983" s="30">
        <v>0</v>
      </c>
      <c r="AS983" s="30">
        <v>0</v>
      </c>
      <c r="AT983" s="30">
        <v>0</v>
      </c>
      <c r="AU983" s="121">
        <v>0</v>
      </c>
      <c r="AV983" s="129" t="s">
        <v>1011</v>
      </c>
      <c r="AW983" s="129" t="s">
        <v>1011</v>
      </c>
      <c r="AX983" s="129" t="s">
        <v>2160</v>
      </c>
    </row>
    <row r="984" spans="1:50" ht="24" x14ac:dyDescent="0.25">
      <c r="A984" s="120">
        <v>46079</v>
      </c>
      <c r="B984" s="28" t="s">
        <v>565</v>
      </c>
      <c r="C984" s="25" t="s">
        <v>427</v>
      </c>
      <c r="D984" s="25" t="s">
        <v>459</v>
      </c>
      <c r="E984" s="25" t="s">
        <v>423</v>
      </c>
      <c r="F984" s="29" t="s">
        <v>287</v>
      </c>
      <c r="G984" s="29" t="s">
        <v>20</v>
      </c>
      <c r="H984" s="29" t="s">
        <v>422</v>
      </c>
      <c r="I984" s="29" t="s">
        <v>579</v>
      </c>
      <c r="J984" s="29" t="s">
        <v>868</v>
      </c>
      <c r="K984" s="25" t="s">
        <v>283</v>
      </c>
      <c r="L984" s="25" t="s">
        <v>2765</v>
      </c>
      <c r="M984" s="25" t="s">
        <v>2766</v>
      </c>
      <c r="N984" s="25" t="s">
        <v>2692</v>
      </c>
      <c r="O984" s="25">
        <v>10700769947</v>
      </c>
      <c r="P984" s="25" t="s">
        <v>5290</v>
      </c>
      <c r="Q984" s="28" t="s">
        <v>0</v>
      </c>
      <c r="R984" s="29" t="s">
        <v>2504</v>
      </c>
      <c r="S984" s="27" t="s">
        <v>2767</v>
      </c>
      <c r="T984" s="27" t="s">
        <v>2768</v>
      </c>
      <c r="U984" s="28" t="s">
        <v>345</v>
      </c>
      <c r="V984" s="26" t="s">
        <v>283</v>
      </c>
      <c r="W984" s="26" t="s">
        <v>700</v>
      </c>
      <c r="X984" s="26" t="s">
        <v>411</v>
      </c>
      <c r="Y984" s="37" t="s">
        <v>200</v>
      </c>
      <c r="Z984" s="37" t="s">
        <v>586</v>
      </c>
      <c r="AA984" s="37" t="s">
        <v>585</v>
      </c>
      <c r="AB984" s="30">
        <v>4550</v>
      </c>
      <c r="AC984" s="30">
        <v>4550</v>
      </c>
      <c r="AD984" s="31">
        <v>0</v>
      </c>
      <c r="AE984" s="30">
        <v>4550</v>
      </c>
      <c r="AF984" s="30">
        <v>4550</v>
      </c>
      <c r="AG984" s="32">
        <v>0</v>
      </c>
      <c r="AH984" s="30">
        <v>4550</v>
      </c>
      <c r="AI984" s="10" t="s">
        <v>573</v>
      </c>
      <c r="AJ984" s="30">
        <v>0</v>
      </c>
      <c r="AK984" s="30">
        <v>0</v>
      </c>
      <c r="AL984" s="30">
        <v>0</v>
      </c>
      <c r="AM984" s="30">
        <v>4550</v>
      </c>
      <c r="AN984" s="30">
        <v>0</v>
      </c>
      <c r="AO984" s="30">
        <v>0</v>
      </c>
      <c r="AP984" s="30">
        <v>0</v>
      </c>
      <c r="AQ984" s="30">
        <v>0</v>
      </c>
      <c r="AR984" s="30">
        <v>0</v>
      </c>
      <c r="AS984" s="30">
        <v>0</v>
      </c>
      <c r="AT984" s="30">
        <v>0</v>
      </c>
      <c r="AU984" s="121">
        <v>0</v>
      </c>
      <c r="AV984" s="129" t="s">
        <v>784</v>
      </c>
      <c r="AW984" s="129" t="s">
        <v>796</v>
      </c>
      <c r="AX984" s="129" t="s">
        <v>2160</v>
      </c>
    </row>
    <row r="985" spans="1:50" ht="24" x14ac:dyDescent="0.25">
      <c r="A985" s="120">
        <v>46079</v>
      </c>
      <c r="B985" s="28" t="s">
        <v>565</v>
      </c>
      <c r="C985" s="25" t="s">
        <v>427</v>
      </c>
      <c r="D985" s="25" t="s">
        <v>459</v>
      </c>
      <c r="E985" s="25" t="s">
        <v>423</v>
      </c>
      <c r="F985" s="29" t="s">
        <v>287</v>
      </c>
      <c r="G985" s="29" t="s">
        <v>20</v>
      </c>
      <c r="H985" s="29" t="s">
        <v>422</v>
      </c>
      <c r="I985" s="29" t="s">
        <v>579</v>
      </c>
      <c r="J985" s="29" t="s">
        <v>868</v>
      </c>
      <c r="K985" s="25" t="s">
        <v>281</v>
      </c>
      <c r="L985" s="25" t="s">
        <v>3155</v>
      </c>
      <c r="M985" s="25" t="s">
        <v>5849</v>
      </c>
      <c r="N985" s="25" t="s">
        <v>2744</v>
      </c>
      <c r="O985" s="25">
        <v>10723885120</v>
      </c>
      <c r="P985" s="25" t="s">
        <v>5850</v>
      </c>
      <c r="Q985" s="28" t="s">
        <v>0</v>
      </c>
      <c r="R985" s="29" t="s">
        <v>2507</v>
      </c>
      <c r="S985" s="27" t="s">
        <v>2771</v>
      </c>
      <c r="T985" s="27" t="s">
        <v>2772</v>
      </c>
      <c r="U985" s="28" t="s">
        <v>308</v>
      </c>
      <c r="V985" s="26" t="s">
        <v>281</v>
      </c>
      <c r="W985" s="26" t="s">
        <v>656</v>
      </c>
      <c r="X985" s="26" t="s">
        <v>411</v>
      </c>
      <c r="Y985" s="37" t="s">
        <v>200</v>
      </c>
      <c r="Z985" s="37" t="s">
        <v>586</v>
      </c>
      <c r="AA985" s="37" t="s">
        <v>585</v>
      </c>
      <c r="AB985" s="30">
        <v>3500</v>
      </c>
      <c r="AC985" s="30">
        <v>3500</v>
      </c>
      <c r="AD985" s="31">
        <v>0</v>
      </c>
      <c r="AE985" s="30">
        <v>3500</v>
      </c>
      <c r="AF985" s="30">
        <v>3500</v>
      </c>
      <c r="AG985" s="32">
        <v>0</v>
      </c>
      <c r="AH985" s="30">
        <v>3500</v>
      </c>
      <c r="AI985" s="10" t="s">
        <v>573</v>
      </c>
      <c r="AJ985" s="30">
        <v>0</v>
      </c>
      <c r="AK985" s="30">
        <v>0</v>
      </c>
      <c r="AL985" s="30">
        <v>0</v>
      </c>
      <c r="AM985" s="30">
        <v>3500</v>
      </c>
      <c r="AN985" s="30">
        <v>0</v>
      </c>
      <c r="AO985" s="30">
        <v>0</v>
      </c>
      <c r="AP985" s="30">
        <v>0</v>
      </c>
      <c r="AQ985" s="30">
        <v>0</v>
      </c>
      <c r="AR985" s="30">
        <v>0</v>
      </c>
      <c r="AS985" s="30">
        <v>0</v>
      </c>
      <c r="AT985" s="30">
        <v>0</v>
      </c>
      <c r="AU985" s="121">
        <v>0</v>
      </c>
      <c r="AV985" s="129" t="s">
        <v>784</v>
      </c>
      <c r="AW985" s="129" t="s">
        <v>796</v>
      </c>
      <c r="AX985" s="129" t="s">
        <v>2160</v>
      </c>
    </row>
    <row r="986" spans="1:50" ht="24" x14ac:dyDescent="0.25">
      <c r="A986" s="120">
        <v>46079</v>
      </c>
      <c r="B986" s="28" t="s">
        <v>565</v>
      </c>
      <c r="C986" s="25" t="s">
        <v>427</v>
      </c>
      <c r="D986" s="25" t="s">
        <v>459</v>
      </c>
      <c r="E986" s="25" t="s">
        <v>423</v>
      </c>
      <c r="F986" s="29" t="s">
        <v>287</v>
      </c>
      <c r="G986" s="29" t="s">
        <v>20</v>
      </c>
      <c r="H986" s="29" t="s">
        <v>422</v>
      </c>
      <c r="I986" s="29" t="s">
        <v>579</v>
      </c>
      <c r="J986" s="29" t="s">
        <v>868</v>
      </c>
      <c r="K986" s="25" t="s">
        <v>281</v>
      </c>
      <c r="L986" s="25" t="s">
        <v>2773</v>
      </c>
      <c r="M986" s="25" t="s">
        <v>6753</v>
      </c>
      <c r="N986" s="25" t="s">
        <v>2744</v>
      </c>
      <c r="O986" s="25">
        <v>10464666821</v>
      </c>
      <c r="P986" s="25" t="s">
        <v>6754</v>
      </c>
      <c r="Q986" s="28" t="s">
        <v>0</v>
      </c>
      <c r="R986" s="29" t="s">
        <v>2510</v>
      </c>
      <c r="S986" s="27" t="s">
        <v>2774</v>
      </c>
      <c r="T986" s="27" t="s">
        <v>2775</v>
      </c>
      <c r="U986" s="28" t="s">
        <v>308</v>
      </c>
      <c r="V986" s="26" t="s">
        <v>281</v>
      </c>
      <c r="W986" s="26" t="s">
        <v>656</v>
      </c>
      <c r="X986" s="26" t="s">
        <v>411</v>
      </c>
      <c r="Y986" s="37" t="s">
        <v>200</v>
      </c>
      <c r="Z986" s="37" t="s">
        <v>586</v>
      </c>
      <c r="AA986" s="37" t="s">
        <v>585</v>
      </c>
      <c r="AB986" s="30">
        <v>3500</v>
      </c>
      <c r="AC986" s="30">
        <v>3500</v>
      </c>
      <c r="AD986" s="31">
        <v>0</v>
      </c>
      <c r="AE986" s="30">
        <v>3500</v>
      </c>
      <c r="AF986" s="30">
        <v>3500</v>
      </c>
      <c r="AG986" s="32">
        <v>0</v>
      </c>
      <c r="AH986" s="30">
        <v>3500</v>
      </c>
      <c r="AI986" s="10" t="s">
        <v>573</v>
      </c>
      <c r="AJ986" s="30">
        <v>0</v>
      </c>
      <c r="AK986" s="30">
        <v>0</v>
      </c>
      <c r="AL986" s="30">
        <v>3500</v>
      </c>
      <c r="AM986" s="30">
        <v>0</v>
      </c>
      <c r="AN986" s="30">
        <v>0</v>
      </c>
      <c r="AO986" s="30">
        <v>0</v>
      </c>
      <c r="AP986" s="30">
        <v>0</v>
      </c>
      <c r="AQ986" s="30">
        <v>0</v>
      </c>
      <c r="AR986" s="30">
        <v>0</v>
      </c>
      <c r="AS986" s="30">
        <v>0</v>
      </c>
      <c r="AT986" s="30">
        <v>0</v>
      </c>
      <c r="AU986" s="121">
        <v>0</v>
      </c>
      <c r="AV986" s="129" t="s">
        <v>784</v>
      </c>
      <c r="AW986" s="129" t="s">
        <v>796</v>
      </c>
      <c r="AX986" s="129" t="s">
        <v>2160</v>
      </c>
    </row>
    <row r="987" spans="1:50" ht="24" x14ac:dyDescent="0.25">
      <c r="A987" s="120">
        <v>46079</v>
      </c>
      <c r="B987" s="28" t="s">
        <v>565</v>
      </c>
      <c r="C987" s="25" t="s">
        <v>427</v>
      </c>
      <c r="D987" s="25" t="s">
        <v>430</v>
      </c>
      <c r="E987" s="25" t="s">
        <v>423</v>
      </c>
      <c r="F987" s="29" t="s">
        <v>243</v>
      </c>
      <c r="G987" s="29" t="s">
        <v>19</v>
      </c>
      <c r="H987" s="29" t="s">
        <v>170</v>
      </c>
      <c r="I987" s="29" t="s">
        <v>579</v>
      </c>
      <c r="J987" s="29" t="s">
        <v>868</v>
      </c>
      <c r="K987" s="25" t="s">
        <v>266</v>
      </c>
      <c r="L987" s="25" t="s">
        <v>2776</v>
      </c>
      <c r="M987" s="25" t="s">
        <v>6755</v>
      </c>
      <c r="N987" s="25" t="s">
        <v>2744</v>
      </c>
      <c r="O987" s="25">
        <v>20560190906</v>
      </c>
      <c r="P987" s="25" t="s">
        <v>6756</v>
      </c>
      <c r="Q987" s="28" t="s">
        <v>0</v>
      </c>
      <c r="R987" s="29" t="s">
        <v>2513</v>
      </c>
      <c r="S987" s="27" t="s">
        <v>2777</v>
      </c>
      <c r="T987" s="27" t="s">
        <v>2778</v>
      </c>
      <c r="U987" s="28" t="s">
        <v>267</v>
      </c>
      <c r="V987" s="26" t="s">
        <v>266</v>
      </c>
      <c r="W987" s="26" t="s">
        <v>564</v>
      </c>
      <c r="X987" s="26" t="s">
        <v>411</v>
      </c>
      <c r="Y987" s="37" t="s">
        <v>171</v>
      </c>
      <c r="Z987" s="37" t="s">
        <v>173</v>
      </c>
      <c r="AA987" s="37" t="s">
        <v>172</v>
      </c>
      <c r="AB987" s="30">
        <v>4450</v>
      </c>
      <c r="AC987" s="30">
        <v>4450</v>
      </c>
      <c r="AD987" s="31">
        <v>0</v>
      </c>
      <c r="AE987" s="30">
        <v>4450</v>
      </c>
      <c r="AF987" s="30">
        <v>4450</v>
      </c>
      <c r="AG987" s="32">
        <v>0</v>
      </c>
      <c r="AH987" s="30">
        <v>4450</v>
      </c>
      <c r="AI987" s="10" t="s">
        <v>573</v>
      </c>
      <c r="AJ987" s="30">
        <v>0</v>
      </c>
      <c r="AK987" s="30">
        <v>0</v>
      </c>
      <c r="AL987" s="30">
        <v>4450</v>
      </c>
      <c r="AM987" s="30">
        <v>0</v>
      </c>
      <c r="AN987" s="30">
        <v>0</v>
      </c>
      <c r="AO987" s="30">
        <v>0</v>
      </c>
      <c r="AP987" s="30">
        <v>0</v>
      </c>
      <c r="AQ987" s="30">
        <v>0</v>
      </c>
      <c r="AR987" s="30">
        <v>0</v>
      </c>
      <c r="AS987" s="30">
        <v>0</v>
      </c>
      <c r="AT987" s="30">
        <v>0</v>
      </c>
      <c r="AU987" s="121">
        <v>0</v>
      </c>
      <c r="AV987" s="129" t="s">
        <v>784</v>
      </c>
      <c r="AW987" s="129" t="s">
        <v>796</v>
      </c>
      <c r="AX987" s="129" t="s">
        <v>527</v>
      </c>
    </row>
    <row r="988" spans="1:50" ht="36" x14ac:dyDescent="0.25">
      <c r="A988" s="120">
        <v>46079.208333333489</v>
      </c>
      <c r="B988" s="28" t="s">
        <v>565</v>
      </c>
      <c r="C988" s="25" t="s">
        <v>427</v>
      </c>
      <c r="D988" s="25" t="s">
        <v>430</v>
      </c>
      <c r="E988" s="25" t="s">
        <v>423</v>
      </c>
      <c r="F988" s="29" t="s">
        <v>243</v>
      </c>
      <c r="G988" s="29" t="s">
        <v>19</v>
      </c>
      <c r="H988" s="29" t="s">
        <v>148</v>
      </c>
      <c r="I988" s="29" t="s">
        <v>579</v>
      </c>
      <c r="J988" s="29" t="s">
        <v>777</v>
      </c>
      <c r="K988" s="25" t="s">
        <v>430</v>
      </c>
      <c r="L988" s="25" t="s">
        <v>2779</v>
      </c>
      <c r="M988" s="25" t="s">
        <v>6757</v>
      </c>
      <c r="N988" s="25" t="s">
        <v>2744</v>
      </c>
      <c r="O988" s="25">
        <v>20100210909</v>
      </c>
      <c r="P988" s="25" t="s">
        <v>6758</v>
      </c>
      <c r="Q988" s="28" t="s">
        <v>0</v>
      </c>
      <c r="R988" s="29" t="s">
        <v>2516</v>
      </c>
      <c r="S988" s="27" t="s">
        <v>2780</v>
      </c>
      <c r="T988" s="27" t="s">
        <v>2781</v>
      </c>
      <c r="U988" s="28" t="s">
        <v>270</v>
      </c>
      <c r="V988" s="26" t="s">
        <v>430</v>
      </c>
      <c r="W988" s="26" t="s">
        <v>593</v>
      </c>
      <c r="X988" s="26" t="s">
        <v>411</v>
      </c>
      <c r="Y988" s="37" t="s">
        <v>152</v>
      </c>
      <c r="Z988" s="37" t="s">
        <v>154</v>
      </c>
      <c r="AA988" s="37" t="s">
        <v>153</v>
      </c>
      <c r="AB988" s="30">
        <v>861.4</v>
      </c>
      <c r="AC988" s="30">
        <v>861.4</v>
      </c>
      <c r="AD988" s="31">
        <v>0</v>
      </c>
      <c r="AE988" s="30">
        <v>861.4</v>
      </c>
      <c r="AF988" s="30">
        <v>861.4</v>
      </c>
      <c r="AG988" s="32">
        <v>0</v>
      </c>
      <c r="AH988" s="30">
        <v>861.4</v>
      </c>
      <c r="AI988" s="10" t="s">
        <v>573</v>
      </c>
      <c r="AJ988" s="30">
        <v>0</v>
      </c>
      <c r="AK988" s="30">
        <v>861.4</v>
      </c>
      <c r="AL988" s="30">
        <v>0</v>
      </c>
      <c r="AM988" s="30">
        <v>0</v>
      </c>
      <c r="AN988" s="30">
        <v>0</v>
      </c>
      <c r="AO988" s="30">
        <v>0</v>
      </c>
      <c r="AP988" s="30">
        <v>0</v>
      </c>
      <c r="AQ988" s="30">
        <v>0</v>
      </c>
      <c r="AR988" s="30">
        <v>0</v>
      </c>
      <c r="AS988" s="30">
        <v>0</v>
      </c>
      <c r="AT988" s="30">
        <v>0</v>
      </c>
      <c r="AU988" s="121">
        <v>0</v>
      </c>
      <c r="AV988" s="129" t="s">
        <v>784</v>
      </c>
      <c r="AW988" s="129" t="s">
        <v>796</v>
      </c>
      <c r="AX988" s="129" t="s">
        <v>527</v>
      </c>
    </row>
    <row r="989" spans="1:50" ht="24" x14ac:dyDescent="0.25">
      <c r="A989" s="120">
        <v>46080</v>
      </c>
      <c r="B989" s="28" t="s">
        <v>565</v>
      </c>
      <c r="C989" s="25" t="s">
        <v>427</v>
      </c>
      <c r="D989" s="25" t="s">
        <v>430</v>
      </c>
      <c r="E989" s="25" t="s">
        <v>423</v>
      </c>
      <c r="F989" s="29" t="s">
        <v>243</v>
      </c>
      <c r="G989" s="29" t="s">
        <v>19</v>
      </c>
      <c r="H989" s="29" t="s">
        <v>588</v>
      </c>
      <c r="I989" s="29" t="s">
        <v>579</v>
      </c>
      <c r="J989" s="29" t="s">
        <v>868</v>
      </c>
      <c r="K989" s="25" t="s">
        <v>443</v>
      </c>
      <c r="L989" s="25" t="s">
        <v>2782</v>
      </c>
      <c r="M989" s="25" t="s">
        <v>2783</v>
      </c>
      <c r="N989" s="25" t="s">
        <v>1243</v>
      </c>
      <c r="O989" s="25">
        <v>20609512858</v>
      </c>
      <c r="P989" s="25" t="s">
        <v>5291</v>
      </c>
      <c r="Q989" s="28" t="s">
        <v>0</v>
      </c>
      <c r="R989" s="29" t="s">
        <v>2569</v>
      </c>
      <c r="S989" s="27" t="s">
        <v>2784</v>
      </c>
      <c r="T989" s="27" t="s">
        <v>2785</v>
      </c>
      <c r="U989" s="28" t="s">
        <v>289</v>
      </c>
      <c r="V989" s="26" t="s">
        <v>443</v>
      </c>
      <c r="W989" s="26" t="s">
        <v>627</v>
      </c>
      <c r="X989" s="26" t="s">
        <v>411</v>
      </c>
      <c r="Y989" s="37" t="s">
        <v>125</v>
      </c>
      <c r="Z989" s="37" t="s">
        <v>127</v>
      </c>
      <c r="AA989" s="37" t="s">
        <v>126</v>
      </c>
      <c r="AB989" s="30">
        <v>18984.080000000002</v>
      </c>
      <c r="AC989" s="30">
        <v>0</v>
      </c>
      <c r="AD989" s="31">
        <v>18984.080000000002</v>
      </c>
      <c r="AE989" s="30">
        <v>18984.080000000002</v>
      </c>
      <c r="AF989" s="30">
        <v>18984.080000000002</v>
      </c>
      <c r="AG989" s="32">
        <v>0</v>
      </c>
      <c r="AH989" s="30">
        <v>18984.080000000002</v>
      </c>
      <c r="AI989" s="10" t="s">
        <v>573</v>
      </c>
      <c r="AJ989" s="30">
        <v>0</v>
      </c>
      <c r="AK989" s="30">
        <v>0</v>
      </c>
      <c r="AL989" s="30">
        <v>0</v>
      </c>
      <c r="AM989" s="30">
        <v>9492.0400000000009</v>
      </c>
      <c r="AN989" s="30">
        <v>9492.0400000000009</v>
      </c>
      <c r="AO989" s="30">
        <v>0</v>
      </c>
      <c r="AP989" s="30">
        <v>0</v>
      </c>
      <c r="AQ989" s="30">
        <v>0</v>
      </c>
      <c r="AR989" s="30">
        <v>0</v>
      </c>
      <c r="AS989" s="30">
        <v>0</v>
      </c>
      <c r="AT989" s="30">
        <v>0</v>
      </c>
      <c r="AU989" s="121">
        <v>0</v>
      </c>
      <c r="AV989" s="129" t="s">
        <v>919</v>
      </c>
      <c r="AW989" s="129" t="s">
        <v>796</v>
      </c>
      <c r="AX989" s="129" t="s">
        <v>527</v>
      </c>
    </row>
    <row r="990" spans="1:50" ht="24" x14ac:dyDescent="0.25">
      <c r="A990" s="120">
        <v>46080</v>
      </c>
      <c r="B990" s="28" t="s">
        <v>565</v>
      </c>
      <c r="C990" s="25" t="s">
        <v>427</v>
      </c>
      <c r="D990" s="25" t="s">
        <v>459</v>
      </c>
      <c r="E990" s="25" t="s">
        <v>423</v>
      </c>
      <c r="F990" s="29" t="s">
        <v>287</v>
      </c>
      <c r="G990" s="29" t="s">
        <v>20</v>
      </c>
      <c r="H990" s="29" t="s">
        <v>422</v>
      </c>
      <c r="I990" s="29" t="s">
        <v>579</v>
      </c>
      <c r="J990" s="29" t="s">
        <v>868</v>
      </c>
      <c r="K990" s="25" t="s">
        <v>443</v>
      </c>
      <c r="L990" s="25" t="s">
        <v>527</v>
      </c>
      <c r="M990" s="25" t="s">
        <v>527</v>
      </c>
      <c r="N990" s="25" t="s">
        <v>527</v>
      </c>
      <c r="O990" s="25" t="s">
        <v>527</v>
      </c>
      <c r="P990" s="25" t="s">
        <v>5292</v>
      </c>
      <c r="Q990" s="28" t="s">
        <v>0</v>
      </c>
      <c r="R990" s="29" t="s">
        <v>2466</v>
      </c>
      <c r="S990" s="27" t="s">
        <v>2786</v>
      </c>
      <c r="T990" s="27" t="s">
        <v>2787</v>
      </c>
      <c r="U990" s="28" t="s">
        <v>307</v>
      </c>
      <c r="V990" s="26" t="s">
        <v>443</v>
      </c>
      <c r="W990" s="26" t="s">
        <v>655</v>
      </c>
      <c r="X990" s="26" t="s">
        <v>411</v>
      </c>
      <c r="Y990" s="37" t="s">
        <v>200</v>
      </c>
      <c r="Z990" s="37" t="s">
        <v>586</v>
      </c>
      <c r="AA990" s="37" t="s">
        <v>585</v>
      </c>
      <c r="AB990" s="30">
        <v>0</v>
      </c>
      <c r="AC990" s="30">
        <v>0</v>
      </c>
      <c r="AD990" s="31">
        <v>0</v>
      </c>
      <c r="AE990" s="30">
        <v>0</v>
      </c>
      <c r="AF990" s="30">
        <v>0</v>
      </c>
      <c r="AG990" s="32">
        <v>0</v>
      </c>
      <c r="AH990" s="30">
        <v>0</v>
      </c>
      <c r="AI990" s="10" t="s">
        <v>573</v>
      </c>
      <c r="AJ990" s="30">
        <v>0</v>
      </c>
      <c r="AK990" s="30">
        <v>0</v>
      </c>
      <c r="AL990" s="30">
        <v>0</v>
      </c>
      <c r="AM990" s="30">
        <v>0</v>
      </c>
      <c r="AN990" s="30">
        <v>0</v>
      </c>
      <c r="AO990" s="30">
        <v>0</v>
      </c>
      <c r="AP990" s="30">
        <v>0</v>
      </c>
      <c r="AQ990" s="30">
        <v>0</v>
      </c>
      <c r="AR990" s="30">
        <v>0</v>
      </c>
      <c r="AS990" s="30">
        <v>0</v>
      </c>
      <c r="AT990" s="30">
        <v>0</v>
      </c>
      <c r="AU990" s="121">
        <v>0</v>
      </c>
      <c r="AV990" s="129" t="s">
        <v>1011</v>
      </c>
      <c r="AW990" s="129" t="s">
        <v>1011</v>
      </c>
      <c r="AX990" s="129" t="s">
        <v>2160</v>
      </c>
    </row>
    <row r="991" spans="1:50" ht="24" x14ac:dyDescent="0.25">
      <c r="A991" s="120">
        <v>46080</v>
      </c>
      <c r="B991" s="28" t="s">
        <v>565</v>
      </c>
      <c r="C991" s="25" t="s">
        <v>427</v>
      </c>
      <c r="D991" s="25" t="s">
        <v>430</v>
      </c>
      <c r="E991" s="25" t="s">
        <v>423</v>
      </c>
      <c r="F991" s="29" t="s">
        <v>243</v>
      </c>
      <c r="G991" s="29" t="s">
        <v>19</v>
      </c>
      <c r="H991" s="29" t="s">
        <v>422</v>
      </c>
      <c r="I991" s="29" t="s">
        <v>579</v>
      </c>
      <c r="J991" s="29" t="s">
        <v>868</v>
      </c>
      <c r="K991" s="25" t="s">
        <v>246</v>
      </c>
      <c r="L991" s="25" t="s">
        <v>2788</v>
      </c>
      <c r="M991" s="25" t="s">
        <v>2789</v>
      </c>
      <c r="N991" s="25" t="s">
        <v>2081</v>
      </c>
      <c r="O991" s="25">
        <v>10725793788</v>
      </c>
      <c r="P991" s="25" t="s">
        <v>5293</v>
      </c>
      <c r="Q991" s="28" t="s">
        <v>0</v>
      </c>
      <c r="R991" s="29" t="s">
        <v>2424</v>
      </c>
      <c r="S991" s="27" t="s">
        <v>2790</v>
      </c>
      <c r="T991" s="27" t="s">
        <v>2791</v>
      </c>
      <c r="U991" s="28" t="s">
        <v>247</v>
      </c>
      <c r="V991" s="26" t="s">
        <v>246</v>
      </c>
      <c r="W991" s="26" t="s">
        <v>554</v>
      </c>
      <c r="X991" s="26" t="s">
        <v>411</v>
      </c>
      <c r="Y991" s="37" t="s">
        <v>200</v>
      </c>
      <c r="Z991" s="37" t="s">
        <v>586</v>
      </c>
      <c r="AA991" s="37" t="s">
        <v>585</v>
      </c>
      <c r="AB991" s="30">
        <v>5000</v>
      </c>
      <c r="AC991" s="30">
        <v>5000</v>
      </c>
      <c r="AD991" s="31">
        <v>0</v>
      </c>
      <c r="AE991" s="30">
        <v>5000</v>
      </c>
      <c r="AF991" s="30">
        <v>5000</v>
      </c>
      <c r="AG991" s="32">
        <v>0</v>
      </c>
      <c r="AH991" s="30">
        <v>5000</v>
      </c>
      <c r="AI991" s="10" t="s">
        <v>573</v>
      </c>
      <c r="AJ991" s="30">
        <v>0</v>
      </c>
      <c r="AK991" s="30">
        <v>0</v>
      </c>
      <c r="AL991" s="30">
        <v>2500</v>
      </c>
      <c r="AM991" s="30">
        <v>2500</v>
      </c>
      <c r="AN991" s="30">
        <v>0</v>
      </c>
      <c r="AO991" s="30">
        <v>0</v>
      </c>
      <c r="AP991" s="30">
        <v>0</v>
      </c>
      <c r="AQ991" s="30">
        <v>0</v>
      </c>
      <c r="AR991" s="30">
        <v>0</v>
      </c>
      <c r="AS991" s="30">
        <v>0</v>
      </c>
      <c r="AT991" s="30">
        <v>0</v>
      </c>
      <c r="AU991" s="121">
        <v>0</v>
      </c>
      <c r="AV991" s="129" t="s">
        <v>784</v>
      </c>
      <c r="AW991" s="129" t="s">
        <v>796</v>
      </c>
      <c r="AX991" s="129" t="s">
        <v>1115</v>
      </c>
    </row>
    <row r="992" spans="1:50" ht="24" x14ac:dyDescent="0.25">
      <c r="A992" s="120">
        <v>46080</v>
      </c>
      <c r="B992" s="28" t="s">
        <v>565</v>
      </c>
      <c r="C992" s="25" t="s">
        <v>427</v>
      </c>
      <c r="D992" s="25" t="s">
        <v>430</v>
      </c>
      <c r="E992" s="25" t="s">
        <v>423</v>
      </c>
      <c r="F992" s="29" t="s">
        <v>243</v>
      </c>
      <c r="G992" s="29" t="s">
        <v>19</v>
      </c>
      <c r="H992" s="29" t="s">
        <v>422</v>
      </c>
      <c r="I992" s="29" t="s">
        <v>579</v>
      </c>
      <c r="J992" s="29" t="s">
        <v>868</v>
      </c>
      <c r="K992" s="25" t="s">
        <v>252</v>
      </c>
      <c r="L992" s="25" t="s">
        <v>2792</v>
      </c>
      <c r="M992" s="25" t="s">
        <v>2793</v>
      </c>
      <c r="N992" s="25" t="s">
        <v>2081</v>
      </c>
      <c r="O992" s="25">
        <v>10700545194</v>
      </c>
      <c r="P992" s="25" t="s">
        <v>5294</v>
      </c>
      <c r="Q992" s="28" t="s">
        <v>0</v>
      </c>
      <c r="R992" s="29" t="s">
        <v>2794</v>
      </c>
      <c r="S992" s="27" t="s">
        <v>2795</v>
      </c>
      <c r="T992" s="27" t="s">
        <v>2796</v>
      </c>
      <c r="U992" s="28" t="s">
        <v>253</v>
      </c>
      <c r="V992" s="26" t="s">
        <v>252</v>
      </c>
      <c r="W992" s="26" t="s">
        <v>557</v>
      </c>
      <c r="X992" s="26" t="s">
        <v>411</v>
      </c>
      <c r="Y992" s="37" t="s">
        <v>200</v>
      </c>
      <c r="Z992" s="37" t="s">
        <v>586</v>
      </c>
      <c r="AA992" s="37" t="s">
        <v>585</v>
      </c>
      <c r="AB992" s="30">
        <v>6900</v>
      </c>
      <c r="AC992" s="30">
        <v>6900</v>
      </c>
      <c r="AD992" s="31">
        <v>0</v>
      </c>
      <c r="AE992" s="30">
        <v>6900</v>
      </c>
      <c r="AF992" s="30">
        <v>6900</v>
      </c>
      <c r="AG992" s="32">
        <v>0</v>
      </c>
      <c r="AH992" s="30">
        <v>6900</v>
      </c>
      <c r="AI992" s="10" t="s">
        <v>573</v>
      </c>
      <c r="AJ992" s="30">
        <v>0</v>
      </c>
      <c r="AK992" s="30">
        <v>0</v>
      </c>
      <c r="AL992" s="30">
        <v>0</v>
      </c>
      <c r="AM992" s="30">
        <v>2300</v>
      </c>
      <c r="AN992" s="30">
        <v>2300</v>
      </c>
      <c r="AO992" s="30">
        <v>2300</v>
      </c>
      <c r="AP992" s="30">
        <v>0</v>
      </c>
      <c r="AQ992" s="30">
        <v>0</v>
      </c>
      <c r="AR992" s="30">
        <v>0</v>
      </c>
      <c r="AS992" s="30">
        <v>0</v>
      </c>
      <c r="AT992" s="30">
        <v>0</v>
      </c>
      <c r="AU992" s="121">
        <v>0</v>
      </c>
      <c r="AV992" s="129" t="s">
        <v>784</v>
      </c>
      <c r="AW992" s="129" t="s">
        <v>796</v>
      </c>
      <c r="AX992" s="129" t="s">
        <v>1115</v>
      </c>
    </row>
    <row r="993" spans="1:50" ht="36" x14ac:dyDescent="0.25">
      <c r="A993" s="120">
        <v>46083</v>
      </c>
      <c r="B993" s="28" t="s">
        <v>566</v>
      </c>
      <c r="C993" s="25" t="s">
        <v>427</v>
      </c>
      <c r="D993" s="25" t="s">
        <v>430</v>
      </c>
      <c r="E993" s="25" t="s">
        <v>423</v>
      </c>
      <c r="F993" s="29" t="s">
        <v>243</v>
      </c>
      <c r="G993" s="29" t="s">
        <v>19</v>
      </c>
      <c r="H993" s="29" t="s">
        <v>596</v>
      </c>
      <c r="I993" s="29" t="s">
        <v>579</v>
      </c>
      <c r="J993" s="29" t="s">
        <v>777</v>
      </c>
      <c r="K993" s="25" t="s">
        <v>430</v>
      </c>
      <c r="L993" s="25" t="s">
        <v>2797</v>
      </c>
      <c r="M993" s="25" t="s">
        <v>1021</v>
      </c>
      <c r="N993" s="25" t="s">
        <v>2798</v>
      </c>
      <c r="O993" s="25">
        <v>20100049181</v>
      </c>
      <c r="P993" s="25" t="s">
        <v>5295</v>
      </c>
      <c r="Q993" s="28" t="s">
        <v>0</v>
      </c>
      <c r="R993" s="29" t="s">
        <v>2437</v>
      </c>
      <c r="S993" s="27" t="s">
        <v>2799</v>
      </c>
      <c r="T993" s="27" t="s">
        <v>2800</v>
      </c>
      <c r="U993" s="28" t="s">
        <v>270</v>
      </c>
      <c r="V993" s="26" t="s">
        <v>430</v>
      </c>
      <c r="W993" s="26" t="s">
        <v>593</v>
      </c>
      <c r="X993" s="26" t="s">
        <v>411</v>
      </c>
      <c r="Y993" s="37" t="s">
        <v>57</v>
      </c>
      <c r="Z993" s="37" t="s">
        <v>59</v>
      </c>
      <c r="AA993" s="37" t="s">
        <v>58</v>
      </c>
      <c r="AB993" s="30">
        <v>12883</v>
      </c>
      <c r="AC993" s="30">
        <v>0</v>
      </c>
      <c r="AD993" s="31">
        <v>12883</v>
      </c>
      <c r="AE993" s="30">
        <v>8820.5</v>
      </c>
      <c r="AF993" s="30">
        <v>4403.1899999999996</v>
      </c>
      <c r="AG993" s="32">
        <v>8479.8100000000013</v>
      </c>
      <c r="AH993" s="30">
        <v>4403.1899999999996</v>
      </c>
      <c r="AI993" s="10" t="s">
        <v>573</v>
      </c>
      <c r="AJ993" s="30">
        <v>0</v>
      </c>
      <c r="AK993" s="30">
        <v>0</v>
      </c>
      <c r="AL993" s="30">
        <v>0</v>
      </c>
      <c r="AM993" s="30">
        <v>4403.1899999999996</v>
      </c>
      <c r="AN993" s="30">
        <v>0</v>
      </c>
      <c r="AO993" s="30">
        <v>0</v>
      </c>
      <c r="AP993" s="30">
        <v>0</v>
      </c>
      <c r="AQ993" s="30">
        <v>0</v>
      </c>
      <c r="AR993" s="30">
        <v>0</v>
      </c>
      <c r="AS993" s="30">
        <v>0</v>
      </c>
      <c r="AT993" s="30">
        <v>0</v>
      </c>
      <c r="AU993" s="121">
        <v>0</v>
      </c>
      <c r="AV993" s="129" t="s">
        <v>919</v>
      </c>
      <c r="AW993" s="129" t="s">
        <v>785</v>
      </c>
      <c r="AX993" s="129" t="s">
        <v>527</v>
      </c>
    </row>
    <row r="994" spans="1:50" ht="24" x14ac:dyDescent="0.25">
      <c r="A994" s="120">
        <v>46084</v>
      </c>
      <c r="B994" s="28" t="s">
        <v>566</v>
      </c>
      <c r="C994" s="25" t="s">
        <v>427</v>
      </c>
      <c r="D994" s="25" t="s">
        <v>430</v>
      </c>
      <c r="E994" s="25" t="s">
        <v>423</v>
      </c>
      <c r="F994" s="29" t="s">
        <v>243</v>
      </c>
      <c r="G994" s="29" t="s">
        <v>19</v>
      </c>
      <c r="H994" s="29" t="s">
        <v>148</v>
      </c>
      <c r="I994" s="29" t="s">
        <v>579</v>
      </c>
      <c r="J994" s="29" t="s">
        <v>777</v>
      </c>
      <c r="K994" s="25" t="s">
        <v>430</v>
      </c>
      <c r="L994" s="25" t="s">
        <v>2801</v>
      </c>
      <c r="M994" s="25" t="s">
        <v>2802</v>
      </c>
      <c r="N994" s="25" t="s">
        <v>1530</v>
      </c>
      <c r="O994" s="25">
        <v>20100210909</v>
      </c>
      <c r="P994" s="25" t="s">
        <v>5296</v>
      </c>
      <c r="Q994" s="28" t="s">
        <v>0</v>
      </c>
      <c r="R994" s="29" t="s">
        <v>2442</v>
      </c>
      <c r="S994" s="27" t="s">
        <v>2803</v>
      </c>
      <c r="T994" s="27" t="s">
        <v>2804</v>
      </c>
      <c r="U994" s="28" t="s">
        <v>270</v>
      </c>
      <c r="V994" s="26" t="s">
        <v>430</v>
      </c>
      <c r="W994" s="26" t="s">
        <v>593</v>
      </c>
      <c r="X994" s="26" t="s">
        <v>411</v>
      </c>
      <c r="Y994" s="37" t="s">
        <v>152</v>
      </c>
      <c r="Z994" s="37" t="s">
        <v>154</v>
      </c>
      <c r="AA994" s="37" t="s">
        <v>153</v>
      </c>
      <c r="AB994" s="30">
        <v>2519.62</v>
      </c>
      <c r="AC994" s="30">
        <v>4987.3900000000003</v>
      </c>
      <c r="AD994" s="31">
        <v>-2467.7700000000004</v>
      </c>
      <c r="AE994" s="30">
        <v>4987.3900000000003</v>
      </c>
      <c r="AF994" s="30">
        <v>4987.3900000000003</v>
      </c>
      <c r="AG994" s="32">
        <v>-2467.7700000000004</v>
      </c>
      <c r="AH994" s="30">
        <v>4987.3900000000003</v>
      </c>
      <c r="AI994" s="10" t="s">
        <v>573</v>
      </c>
      <c r="AJ994" s="30">
        <v>0</v>
      </c>
      <c r="AK994" s="30">
        <v>0</v>
      </c>
      <c r="AL994" s="30">
        <v>4987.3900000000003</v>
      </c>
      <c r="AM994" s="30">
        <v>0</v>
      </c>
      <c r="AN994" s="30">
        <v>0</v>
      </c>
      <c r="AO994" s="30">
        <v>0</v>
      </c>
      <c r="AP994" s="30">
        <v>0</v>
      </c>
      <c r="AQ994" s="30">
        <v>0</v>
      </c>
      <c r="AR994" s="30">
        <v>0</v>
      </c>
      <c r="AS994" s="30">
        <v>0</v>
      </c>
      <c r="AT994" s="30">
        <v>0</v>
      </c>
      <c r="AU994" s="121">
        <v>0</v>
      </c>
      <c r="AV994" s="129" t="s">
        <v>1011</v>
      </c>
      <c r="AW994" s="129" t="s">
        <v>1011</v>
      </c>
      <c r="AX994" s="129" t="s">
        <v>527</v>
      </c>
    </row>
    <row r="995" spans="1:50" ht="24" x14ac:dyDescent="0.25">
      <c r="A995" s="120">
        <v>46084</v>
      </c>
      <c r="B995" s="28" t="s">
        <v>566</v>
      </c>
      <c r="C995" s="25" t="s">
        <v>427</v>
      </c>
      <c r="D995" s="25" t="s">
        <v>430</v>
      </c>
      <c r="E995" s="25" t="s">
        <v>423</v>
      </c>
      <c r="F995" s="29" t="s">
        <v>243</v>
      </c>
      <c r="G995" s="29" t="s">
        <v>19</v>
      </c>
      <c r="H995" s="29" t="s">
        <v>148</v>
      </c>
      <c r="I995" s="29" t="s">
        <v>579</v>
      </c>
      <c r="J995" s="29" t="s">
        <v>777</v>
      </c>
      <c r="K995" s="25" t="s">
        <v>430</v>
      </c>
      <c r="L995" s="25" t="s">
        <v>2801</v>
      </c>
      <c r="M995" s="25" t="s">
        <v>2802</v>
      </c>
      <c r="N995" s="25" t="s">
        <v>1530</v>
      </c>
      <c r="O995" s="25">
        <v>20100210909</v>
      </c>
      <c r="P995" s="25" t="s">
        <v>5296</v>
      </c>
      <c r="Q995" s="28" t="s">
        <v>0</v>
      </c>
      <c r="R995" s="29" t="s">
        <v>2442</v>
      </c>
      <c r="S995" s="27" t="s">
        <v>2803</v>
      </c>
      <c r="T995" s="27" t="s">
        <v>2804</v>
      </c>
      <c r="U995" s="28" t="s">
        <v>270</v>
      </c>
      <c r="V995" s="26" t="s">
        <v>430</v>
      </c>
      <c r="W995" s="26" t="s">
        <v>593</v>
      </c>
      <c r="X995" s="26" t="s">
        <v>411</v>
      </c>
      <c r="Y995" s="37" t="s">
        <v>158</v>
      </c>
      <c r="Z995" s="37" t="s">
        <v>160</v>
      </c>
      <c r="AA995" s="37" t="s">
        <v>159</v>
      </c>
      <c r="AB995" s="30">
        <v>4987.4000000000005</v>
      </c>
      <c r="AC995" s="30">
        <v>-2971.67</v>
      </c>
      <c r="AD995" s="31">
        <v>7959.0700000000006</v>
      </c>
      <c r="AE995" s="30">
        <v>1007.86</v>
      </c>
      <c r="AF995" s="30">
        <v>1007.86</v>
      </c>
      <c r="AG995" s="32">
        <v>3979.5400000000004</v>
      </c>
      <c r="AH995" s="30">
        <v>1007.86</v>
      </c>
      <c r="AI995" s="10" t="s">
        <v>573</v>
      </c>
      <c r="AJ995" s="30">
        <v>0</v>
      </c>
      <c r="AK995" s="30">
        <v>0</v>
      </c>
      <c r="AL995" s="30">
        <v>1007.86</v>
      </c>
      <c r="AM995" s="30">
        <v>0</v>
      </c>
      <c r="AN995" s="30">
        <v>0</v>
      </c>
      <c r="AO995" s="30">
        <v>0</v>
      </c>
      <c r="AP995" s="30">
        <v>0</v>
      </c>
      <c r="AQ995" s="30">
        <v>0</v>
      </c>
      <c r="AR995" s="30">
        <v>0</v>
      </c>
      <c r="AS995" s="30">
        <v>0</v>
      </c>
      <c r="AT995" s="30">
        <v>0</v>
      </c>
      <c r="AU995" s="121">
        <v>0</v>
      </c>
      <c r="AV995" s="129" t="s">
        <v>1011</v>
      </c>
      <c r="AW995" s="129" t="s">
        <v>1011</v>
      </c>
      <c r="AX995" s="129" t="s">
        <v>527</v>
      </c>
    </row>
    <row r="996" spans="1:50" ht="24" x14ac:dyDescent="0.25">
      <c r="A996" s="120">
        <v>46084</v>
      </c>
      <c r="B996" s="28" t="s">
        <v>566</v>
      </c>
      <c r="C996" s="25" t="s">
        <v>427</v>
      </c>
      <c r="D996" s="25" t="s">
        <v>430</v>
      </c>
      <c r="E996" s="25" t="s">
        <v>423</v>
      </c>
      <c r="F996" s="29" t="s">
        <v>243</v>
      </c>
      <c r="G996" s="29" t="s">
        <v>19</v>
      </c>
      <c r="H996" s="29" t="s">
        <v>148</v>
      </c>
      <c r="I996" s="29" t="s">
        <v>579</v>
      </c>
      <c r="J996" s="29" t="s">
        <v>777</v>
      </c>
      <c r="K996" s="25" t="s">
        <v>430</v>
      </c>
      <c r="L996" s="25" t="s">
        <v>2801</v>
      </c>
      <c r="M996" s="25" t="s">
        <v>2802</v>
      </c>
      <c r="N996" s="25" t="s">
        <v>1530</v>
      </c>
      <c r="O996" s="25">
        <v>20100210909</v>
      </c>
      <c r="P996" s="25" t="s">
        <v>5296</v>
      </c>
      <c r="Q996" s="28" t="s">
        <v>0</v>
      </c>
      <c r="R996" s="29" t="s">
        <v>2442</v>
      </c>
      <c r="S996" s="27" t="s">
        <v>2803</v>
      </c>
      <c r="T996" s="27" t="s">
        <v>2804</v>
      </c>
      <c r="U996" s="28" t="s">
        <v>270</v>
      </c>
      <c r="V996" s="26" t="s">
        <v>430</v>
      </c>
      <c r="W996" s="26" t="s">
        <v>593</v>
      </c>
      <c r="X996" s="26" t="s">
        <v>411</v>
      </c>
      <c r="Y996" s="37" t="s">
        <v>161</v>
      </c>
      <c r="Z996" s="37" t="s">
        <v>163</v>
      </c>
      <c r="AA996" s="37" t="s">
        <v>162</v>
      </c>
      <c r="AB996" s="30">
        <v>1007.85</v>
      </c>
      <c r="AC996" s="30">
        <v>6499.15</v>
      </c>
      <c r="AD996" s="31">
        <v>-5491.2999999999993</v>
      </c>
      <c r="AE996" s="30">
        <v>2519.62</v>
      </c>
      <c r="AF996" s="30">
        <v>2519.62</v>
      </c>
      <c r="AG996" s="32">
        <v>-1511.77</v>
      </c>
      <c r="AH996" s="30">
        <v>2519.62</v>
      </c>
      <c r="AI996" s="10" t="s">
        <v>573</v>
      </c>
      <c r="AJ996" s="30">
        <v>0</v>
      </c>
      <c r="AK996" s="30">
        <v>0</v>
      </c>
      <c r="AL996" s="30">
        <v>2519.62</v>
      </c>
      <c r="AM996" s="30">
        <v>0</v>
      </c>
      <c r="AN996" s="30">
        <v>0</v>
      </c>
      <c r="AO996" s="30">
        <v>0</v>
      </c>
      <c r="AP996" s="30">
        <v>0</v>
      </c>
      <c r="AQ996" s="30">
        <v>0</v>
      </c>
      <c r="AR996" s="30">
        <v>0</v>
      </c>
      <c r="AS996" s="30">
        <v>0</v>
      </c>
      <c r="AT996" s="30">
        <v>0</v>
      </c>
      <c r="AU996" s="121">
        <v>0</v>
      </c>
      <c r="AV996" s="129" t="s">
        <v>1011</v>
      </c>
      <c r="AW996" s="129" t="s">
        <v>1011</v>
      </c>
      <c r="AX996" s="129" t="s">
        <v>527</v>
      </c>
    </row>
    <row r="997" spans="1:50" ht="24" x14ac:dyDescent="0.25">
      <c r="A997" s="120">
        <v>46084</v>
      </c>
      <c r="B997" s="28" t="s">
        <v>566</v>
      </c>
      <c r="C997" s="25" t="s">
        <v>427</v>
      </c>
      <c r="D997" s="25" t="s">
        <v>455</v>
      </c>
      <c r="E997" s="25" t="s">
        <v>423</v>
      </c>
      <c r="F997" s="29" t="s">
        <v>243</v>
      </c>
      <c r="G997" s="29" t="s">
        <v>19</v>
      </c>
      <c r="H997" s="29" t="s">
        <v>148</v>
      </c>
      <c r="I997" s="29" t="s">
        <v>579</v>
      </c>
      <c r="J997" s="29" t="s">
        <v>777</v>
      </c>
      <c r="K997" s="25" t="s">
        <v>455</v>
      </c>
      <c r="L997" s="25" t="s">
        <v>2801</v>
      </c>
      <c r="M997" s="25" t="s">
        <v>2802</v>
      </c>
      <c r="N997" s="25" t="s">
        <v>1530</v>
      </c>
      <c r="O997" s="25">
        <v>20100210909</v>
      </c>
      <c r="P997" s="25" t="s">
        <v>5296</v>
      </c>
      <c r="Q997" s="28" t="s">
        <v>0</v>
      </c>
      <c r="R997" s="29" t="s">
        <v>2442</v>
      </c>
      <c r="S997" s="27" t="s">
        <v>2803</v>
      </c>
      <c r="T997" s="27" t="s">
        <v>2804</v>
      </c>
      <c r="U997" s="28" t="s">
        <v>275</v>
      </c>
      <c r="V997" s="26" t="s">
        <v>455</v>
      </c>
      <c r="W997" s="26" t="s">
        <v>611</v>
      </c>
      <c r="X997" s="26" t="s">
        <v>411</v>
      </c>
      <c r="Y997" s="37" t="s">
        <v>149</v>
      </c>
      <c r="Z997" s="37" t="s">
        <v>151</v>
      </c>
      <c r="AA997" s="37" t="s">
        <v>150</v>
      </c>
      <c r="AB997" s="30">
        <v>811.25</v>
      </c>
      <c r="AC997" s="30">
        <v>811.25</v>
      </c>
      <c r="AD997" s="31">
        <v>0</v>
      </c>
      <c r="AE997" s="30">
        <v>811.25</v>
      </c>
      <c r="AF997" s="30">
        <v>811.25</v>
      </c>
      <c r="AG997" s="32">
        <v>0</v>
      </c>
      <c r="AH997" s="30">
        <v>811.25</v>
      </c>
      <c r="AI997" s="10" t="s">
        <v>573</v>
      </c>
      <c r="AJ997" s="30">
        <v>0</v>
      </c>
      <c r="AK997" s="30">
        <v>0</v>
      </c>
      <c r="AL997" s="30">
        <v>811.25</v>
      </c>
      <c r="AM997" s="30">
        <v>0</v>
      </c>
      <c r="AN997" s="30">
        <v>0</v>
      </c>
      <c r="AO997" s="30">
        <v>0</v>
      </c>
      <c r="AP997" s="30">
        <v>0</v>
      </c>
      <c r="AQ997" s="30">
        <v>0</v>
      </c>
      <c r="AR997" s="30">
        <v>0</v>
      </c>
      <c r="AS997" s="30">
        <v>0</v>
      </c>
      <c r="AT997" s="30">
        <v>0</v>
      </c>
      <c r="AU997" s="121">
        <v>0</v>
      </c>
      <c r="AV997" s="129" t="s">
        <v>784</v>
      </c>
      <c r="AW997" s="129" t="s">
        <v>796</v>
      </c>
      <c r="AX997" s="129" t="s">
        <v>527</v>
      </c>
    </row>
    <row r="998" spans="1:50" ht="24" x14ac:dyDescent="0.25">
      <c r="A998" s="120">
        <v>46083</v>
      </c>
      <c r="B998" s="28" t="s">
        <v>566</v>
      </c>
      <c r="C998" s="25" t="s">
        <v>427</v>
      </c>
      <c r="D998" s="25" t="s">
        <v>459</v>
      </c>
      <c r="E998" s="25" t="s">
        <v>423</v>
      </c>
      <c r="F998" s="29" t="s">
        <v>287</v>
      </c>
      <c r="G998" s="29" t="s">
        <v>20</v>
      </c>
      <c r="H998" s="29" t="s">
        <v>422</v>
      </c>
      <c r="I998" s="29" t="s">
        <v>579</v>
      </c>
      <c r="J998" s="29" t="s">
        <v>868</v>
      </c>
      <c r="K998" s="25" t="s">
        <v>256</v>
      </c>
      <c r="L998" s="25" t="s">
        <v>2805</v>
      </c>
      <c r="M998" s="25" t="s">
        <v>2806</v>
      </c>
      <c r="N998" s="25" t="s">
        <v>2807</v>
      </c>
      <c r="O998" s="25">
        <v>10461304571</v>
      </c>
      <c r="P998" s="25" t="s">
        <v>5297</v>
      </c>
      <c r="Q998" s="28" t="s">
        <v>0</v>
      </c>
      <c r="R998" s="29" t="s">
        <v>2446</v>
      </c>
      <c r="S998" s="27" t="s">
        <v>2808</v>
      </c>
      <c r="T998" s="27" t="s">
        <v>2809</v>
      </c>
      <c r="U998" s="28" t="s">
        <v>300</v>
      </c>
      <c r="V998" s="26" t="s">
        <v>256</v>
      </c>
      <c r="W998" s="26" t="s">
        <v>644</v>
      </c>
      <c r="X998" s="26" t="s">
        <v>411</v>
      </c>
      <c r="Y998" s="37" t="s">
        <v>200</v>
      </c>
      <c r="Z998" s="37" t="s">
        <v>586</v>
      </c>
      <c r="AA998" s="37" t="s">
        <v>585</v>
      </c>
      <c r="AB998" s="30">
        <v>3500</v>
      </c>
      <c r="AC998" s="30">
        <v>3500</v>
      </c>
      <c r="AD998" s="31">
        <v>0</v>
      </c>
      <c r="AE998" s="30">
        <v>3500</v>
      </c>
      <c r="AF998" s="30">
        <v>3500</v>
      </c>
      <c r="AG998" s="32">
        <v>0</v>
      </c>
      <c r="AH998" s="30">
        <v>3500</v>
      </c>
      <c r="AI998" s="10" t="s">
        <v>573</v>
      </c>
      <c r="AJ998" s="30">
        <v>0</v>
      </c>
      <c r="AK998" s="30">
        <v>0</v>
      </c>
      <c r="AL998" s="30">
        <v>0</v>
      </c>
      <c r="AM998" s="30">
        <v>3500</v>
      </c>
      <c r="AN998" s="30">
        <v>0</v>
      </c>
      <c r="AO998" s="30">
        <v>0</v>
      </c>
      <c r="AP998" s="30">
        <v>0</v>
      </c>
      <c r="AQ998" s="30">
        <v>0</v>
      </c>
      <c r="AR998" s="30">
        <v>0</v>
      </c>
      <c r="AS998" s="30">
        <v>0</v>
      </c>
      <c r="AT998" s="30">
        <v>0</v>
      </c>
      <c r="AU998" s="121">
        <v>0</v>
      </c>
      <c r="AV998" s="129" t="s">
        <v>784</v>
      </c>
      <c r="AW998" s="129" t="s">
        <v>796</v>
      </c>
      <c r="AX998" s="129" t="s">
        <v>291</v>
      </c>
    </row>
    <row r="999" spans="1:50" ht="24" x14ac:dyDescent="0.25">
      <c r="A999" s="120">
        <v>46083</v>
      </c>
      <c r="B999" s="28" t="s">
        <v>566</v>
      </c>
      <c r="C999" s="25" t="s">
        <v>427</v>
      </c>
      <c r="D999" s="25" t="s">
        <v>459</v>
      </c>
      <c r="E999" s="25" t="s">
        <v>423</v>
      </c>
      <c r="F999" s="29" t="s">
        <v>287</v>
      </c>
      <c r="G999" s="29" t="s">
        <v>20</v>
      </c>
      <c r="H999" s="29" t="s">
        <v>422</v>
      </c>
      <c r="I999" s="29" t="s">
        <v>579</v>
      </c>
      <c r="J999" s="29" t="s">
        <v>868</v>
      </c>
      <c r="K999" s="25" t="s">
        <v>264</v>
      </c>
      <c r="L999" s="25" t="s">
        <v>2810</v>
      </c>
      <c r="M999" s="25" t="s">
        <v>2811</v>
      </c>
      <c r="N999" s="25" t="s">
        <v>2807</v>
      </c>
      <c r="O999" s="25">
        <v>10731884400</v>
      </c>
      <c r="P999" s="25" t="s">
        <v>5298</v>
      </c>
      <c r="Q999" s="28" t="s">
        <v>0</v>
      </c>
      <c r="R999" s="29" t="s">
        <v>2450</v>
      </c>
      <c r="S999" s="27" t="s">
        <v>2812</v>
      </c>
      <c r="T999" s="27" t="s">
        <v>2813</v>
      </c>
      <c r="U999" s="28" t="s">
        <v>340</v>
      </c>
      <c r="V999" s="26" t="s">
        <v>264</v>
      </c>
      <c r="W999" s="26" t="s">
        <v>695</v>
      </c>
      <c r="X999" s="26" t="s">
        <v>411</v>
      </c>
      <c r="Y999" s="37" t="s">
        <v>200</v>
      </c>
      <c r="Z999" s="37" t="s">
        <v>586</v>
      </c>
      <c r="AA999" s="37" t="s">
        <v>585</v>
      </c>
      <c r="AB999" s="30">
        <v>3050</v>
      </c>
      <c r="AC999" s="30">
        <v>3050</v>
      </c>
      <c r="AD999" s="31">
        <v>0</v>
      </c>
      <c r="AE999" s="30">
        <v>3050</v>
      </c>
      <c r="AF999" s="30">
        <v>3050</v>
      </c>
      <c r="AG999" s="32">
        <v>0</v>
      </c>
      <c r="AH999" s="30">
        <v>3050</v>
      </c>
      <c r="AI999" s="10" t="s">
        <v>573</v>
      </c>
      <c r="AJ999" s="30">
        <v>0</v>
      </c>
      <c r="AK999" s="30">
        <v>0</v>
      </c>
      <c r="AL999" s="30">
        <v>0</v>
      </c>
      <c r="AM999" s="30">
        <v>0</v>
      </c>
      <c r="AN999" s="30">
        <v>3050</v>
      </c>
      <c r="AO999" s="30">
        <v>0</v>
      </c>
      <c r="AP999" s="30">
        <v>0</v>
      </c>
      <c r="AQ999" s="30">
        <v>0</v>
      </c>
      <c r="AR999" s="30">
        <v>0</v>
      </c>
      <c r="AS999" s="30">
        <v>0</v>
      </c>
      <c r="AT999" s="30">
        <v>0</v>
      </c>
      <c r="AU999" s="121">
        <v>0</v>
      </c>
      <c r="AV999" s="129" t="s">
        <v>784</v>
      </c>
      <c r="AW999" s="129" t="s">
        <v>796</v>
      </c>
      <c r="AX999" s="129" t="s">
        <v>291</v>
      </c>
    </row>
    <row r="1000" spans="1:50" ht="24" x14ac:dyDescent="0.25">
      <c r="A1000" s="120">
        <v>46083</v>
      </c>
      <c r="B1000" s="28" t="s">
        <v>566</v>
      </c>
      <c r="C1000" s="25" t="s">
        <v>427</v>
      </c>
      <c r="D1000" s="25" t="s">
        <v>459</v>
      </c>
      <c r="E1000" s="25" t="s">
        <v>423</v>
      </c>
      <c r="F1000" s="29" t="s">
        <v>287</v>
      </c>
      <c r="G1000" s="29" t="s">
        <v>20</v>
      </c>
      <c r="H1000" s="29" t="s">
        <v>422</v>
      </c>
      <c r="I1000" s="29" t="s">
        <v>579</v>
      </c>
      <c r="J1000" s="29" t="s">
        <v>868</v>
      </c>
      <c r="K1000" s="25" t="s">
        <v>690</v>
      </c>
      <c r="L1000" s="25" t="s">
        <v>2814</v>
      </c>
      <c r="M1000" s="25" t="s">
        <v>2815</v>
      </c>
      <c r="N1000" s="25" t="s">
        <v>2807</v>
      </c>
      <c r="O1000" s="25">
        <v>10449320480</v>
      </c>
      <c r="P1000" s="25" t="s">
        <v>5299</v>
      </c>
      <c r="Q1000" s="28" t="s">
        <v>0</v>
      </c>
      <c r="R1000" s="29" t="s">
        <v>2454</v>
      </c>
      <c r="S1000" s="27" t="s">
        <v>2816</v>
      </c>
      <c r="T1000" s="27" t="s">
        <v>2817</v>
      </c>
      <c r="U1000" s="28" t="s">
        <v>336</v>
      </c>
      <c r="V1000" s="26" t="s">
        <v>690</v>
      </c>
      <c r="W1000" s="26" t="s">
        <v>691</v>
      </c>
      <c r="X1000" s="26" t="s">
        <v>411</v>
      </c>
      <c r="Y1000" s="37" t="s">
        <v>200</v>
      </c>
      <c r="Z1000" s="37" t="s">
        <v>586</v>
      </c>
      <c r="AA1000" s="37" t="s">
        <v>585</v>
      </c>
      <c r="AB1000" s="30">
        <v>4550</v>
      </c>
      <c r="AC1000" s="30">
        <v>4550</v>
      </c>
      <c r="AD1000" s="31">
        <v>0</v>
      </c>
      <c r="AE1000" s="30">
        <v>4550</v>
      </c>
      <c r="AF1000" s="30">
        <v>4550</v>
      </c>
      <c r="AG1000" s="32">
        <v>0</v>
      </c>
      <c r="AH1000" s="30">
        <v>4550</v>
      </c>
      <c r="AI1000" s="10" t="s">
        <v>573</v>
      </c>
      <c r="AJ1000" s="30">
        <v>0</v>
      </c>
      <c r="AK1000" s="30">
        <v>0</v>
      </c>
      <c r="AL1000" s="30">
        <v>0</v>
      </c>
      <c r="AM1000" s="30">
        <v>4550</v>
      </c>
      <c r="AN1000" s="30">
        <v>0</v>
      </c>
      <c r="AO1000" s="30">
        <v>0</v>
      </c>
      <c r="AP1000" s="30">
        <v>0</v>
      </c>
      <c r="AQ1000" s="30">
        <v>0</v>
      </c>
      <c r="AR1000" s="30">
        <v>0</v>
      </c>
      <c r="AS1000" s="30">
        <v>0</v>
      </c>
      <c r="AT1000" s="30">
        <v>0</v>
      </c>
      <c r="AU1000" s="121">
        <v>0</v>
      </c>
      <c r="AV1000" s="129" t="s">
        <v>784</v>
      </c>
      <c r="AW1000" s="129" t="s">
        <v>796</v>
      </c>
      <c r="AX1000" s="129" t="s">
        <v>291</v>
      </c>
    </row>
    <row r="1001" spans="1:50" ht="24" x14ac:dyDescent="0.25">
      <c r="A1001" s="120">
        <v>46084</v>
      </c>
      <c r="B1001" s="28" t="s">
        <v>566</v>
      </c>
      <c r="C1001" s="25" t="s">
        <v>427</v>
      </c>
      <c r="D1001" s="25" t="s">
        <v>498</v>
      </c>
      <c r="E1001" s="25" t="s">
        <v>423</v>
      </c>
      <c r="F1001" s="29" t="s">
        <v>287</v>
      </c>
      <c r="G1001" s="29" t="s">
        <v>21</v>
      </c>
      <c r="H1001" s="29" t="s">
        <v>422</v>
      </c>
      <c r="I1001" s="29" t="s">
        <v>579</v>
      </c>
      <c r="J1001" s="29" t="s">
        <v>868</v>
      </c>
      <c r="K1001" s="25" t="s">
        <v>266</v>
      </c>
      <c r="L1001" s="25" t="s">
        <v>2818</v>
      </c>
      <c r="M1001" s="25" t="s">
        <v>2819</v>
      </c>
      <c r="N1001" s="25" t="s">
        <v>2807</v>
      </c>
      <c r="O1001" s="25">
        <v>10469968184</v>
      </c>
      <c r="P1001" s="25" t="s">
        <v>5300</v>
      </c>
      <c r="Q1001" s="28" t="s">
        <v>0</v>
      </c>
      <c r="R1001" s="29" t="s">
        <v>2528</v>
      </c>
      <c r="S1001" s="27" t="s">
        <v>2820</v>
      </c>
      <c r="T1001" s="27" t="s">
        <v>2821</v>
      </c>
      <c r="U1001" s="28" t="s">
        <v>320</v>
      </c>
      <c r="V1001" s="26" t="s">
        <v>266</v>
      </c>
      <c r="W1001" s="26" t="s">
        <v>669</v>
      </c>
      <c r="X1001" s="26" t="s">
        <v>411</v>
      </c>
      <c r="Y1001" s="37" t="s">
        <v>200</v>
      </c>
      <c r="Z1001" s="37" t="s">
        <v>586</v>
      </c>
      <c r="AA1001" s="37" t="s">
        <v>585</v>
      </c>
      <c r="AB1001" s="30">
        <v>5750</v>
      </c>
      <c r="AC1001" s="30">
        <v>5750</v>
      </c>
      <c r="AD1001" s="31">
        <v>0</v>
      </c>
      <c r="AE1001" s="30">
        <v>5750</v>
      </c>
      <c r="AF1001" s="30">
        <v>5750</v>
      </c>
      <c r="AG1001" s="32">
        <v>0</v>
      </c>
      <c r="AH1001" s="30">
        <v>5750</v>
      </c>
      <c r="AI1001" s="10" t="s">
        <v>573</v>
      </c>
      <c r="AJ1001" s="30">
        <v>0</v>
      </c>
      <c r="AK1001" s="30">
        <v>0</v>
      </c>
      <c r="AL1001" s="30">
        <v>0</v>
      </c>
      <c r="AM1001" s="30">
        <v>5750</v>
      </c>
      <c r="AN1001" s="30">
        <v>0</v>
      </c>
      <c r="AO1001" s="30">
        <v>0</v>
      </c>
      <c r="AP1001" s="30">
        <v>0</v>
      </c>
      <c r="AQ1001" s="30">
        <v>0</v>
      </c>
      <c r="AR1001" s="30">
        <v>0</v>
      </c>
      <c r="AS1001" s="30">
        <v>0</v>
      </c>
      <c r="AT1001" s="30">
        <v>0</v>
      </c>
      <c r="AU1001" s="121">
        <v>0</v>
      </c>
      <c r="AV1001" s="129" t="s">
        <v>784</v>
      </c>
      <c r="AW1001" s="129" t="s">
        <v>796</v>
      </c>
      <c r="AX1001" s="129" t="s">
        <v>2654</v>
      </c>
    </row>
    <row r="1002" spans="1:50" ht="24" x14ac:dyDescent="0.25">
      <c r="A1002" s="120">
        <v>46084</v>
      </c>
      <c r="B1002" s="28" t="s">
        <v>566</v>
      </c>
      <c r="C1002" s="25" t="s">
        <v>427</v>
      </c>
      <c r="D1002" s="25" t="s">
        <v>429</v>
      </c>
      <c r="E1002" s="25" t="s">
        <v>423</v>
      </c>
      <c r="F1002" s="29" t="s">
        <v>243</v>
      </c>
      <c r="G1002" s="29" t="s">
        <v>19</v>
      </c>
      <c r="H1002" s="29" t="s">
        <v>616</v>
      </c>
      <c r="I1002" s="29" t="s">
        <v>269</v>
      </c>
      <c r="J1002" s="29" t="s">
        <v>777</v>
      </c>
      <c r="K1002" s="25" t="s">
        <v>429</v>
      </c>
      <c r="L1002" s="25" t="s">
        <v>2822</v>
      </c>
      <c r="M1002" s="25" t="s">
        <v>857</v>
      </c>
      <c r="N1002" s="25" t="s">
        <v>2823</v>
      </c>
      <c r="O1002" s="25">
        <v>20552075341</v>
      </c>
      <c r="P1002" s="25" t="s">
        <v>5301</v>
      </c>
      <c r="Q1002" s="28" t="s">
        <v>0</v>
      </c>
      <c r="R1002" s="29" t="s">
        <v>2536</v>
      </c>
      <c r="S1002" s="27" t="s">
        <v>2824</v>
      </c>
      <c r="T1002" s="27" t="s">
        <v>2825</v>
      </c>
      <c r="U1002" s="28" t="s">
        <v>277</v>
      </c>
      <c r="V1002" s="26" t="s">
        <v>429</v>
      </c>
      <c r="W1002" s="26" t="s">
        <v>617</v>
      </c>
      <c r="X1002" s="26" t="s">
        <v>2826</v>
      </c>
      <c r="Y1002" s="37" t="s">
        <v>230</v>
      </c>
      <c r="Z1002" s="37" t="s">
        <v>232</v>
      </c>
      <c r="AA1002" s="37" t="s">
        <v>231</v>
      </c>
      <c r="AB1002" s="30">
        <v>40000</v>
      </c>
      <c r="AC1002" s="30">
        <v>40000</v>
      </c>
      <c r="AD1002" s="31">
        <v>0</v>
      </c>
      <c r="AE1002" s="30">
        <v>40000</v>
      </c>
      <c r="AF1002" s="30">
        <v>40000</v>
      </c>
      <c r="AG1002" s="32">
        <v>0</v>
      </c>
      <c r="AH1002" s="30">
        <v>40000</v>
      </c>
      <c r="AI1002" s="10" t="s">
        <v>573</v>
      </c>
      <c r="AJ1002" s="30">
        <v>0</v>
      </c>
      <c r="AK1002" s="30">
        <v>0</v>
      </c>
      <c r="AL1002" s="30">
        <v>40000</v>
      </c>
      <c r="AM1002" s="30">
        <v>0</v>
      </c>
      <c r="AN1002" s="30">
        <v>0</v>
      </c>
      <c r="AO1002" s="30">
        <v>0</v>
      </c>
      <c r="AP1002" s="30">
        <v>0</v>
      </c>
      <c r="AQ1002" s="30">
        <v>0</v>
      </c>
      <c r="AR1002" s="30">
        <v>0</v>
      </c>
      <c r="AS1002" s="30">
        <v>0</v>
      </c>
      <c r="AT1002" s="30">
        <v>0</v>
      </c>
      <c r="AU1002" s="121">
        <v>0</v>
      </c>
      <c r="AV1002" s="129" t="s">
        <v>784</v>
      </c>
      <c r="AW1002" s="129" t="s">
        <v>796</v>
      </c>
      <c r="AX1002" s="129" t="s">
        <v>527</v>
      </c>
    </row>
    <row r="1003" spans="1:50" ht="24" x14ac:dyDescent="0.25">
      <c r="A1003" s="120">
        <v>46085</v>
      </c>
      <c r="B1003" s="28" t="s">
        <v>566</v>
      </c>
      <c r="C1003" s="25" t="s">
        <v>427</v>
      </c>
      <c r="D1003" s="25" t="s">
        <v>459</v>
      </c>
      <c r="E1003" s="25" t="s">
        <v>423</v>
      </c>
      <c r="F1003" s="29" t="s">
        <v>287</v>
      </c>
      <c r="G1003" s="29" t="s">
        <v>20</v>
      </c>
      <c r="H1003" s="29" t="s">
        <v>422</v>
      </c>
      <c r="I1003" s="29" t="s">
        <v>579</v>
      </c>
      <c r="J1003" s="29" t="s">
        <v>868</v>
      </c>
      <c r="K1003" s="25" t="s">
        <v>276</v>
      </c>
      <c r="L1003" s="25" t="s">
        <v>2827</v>
      </c>
      <c r="M1003" s="25" t="s">
        <v>2828</v>
      </c>
      <c r="N1003" s="25" t="s">
        <v>2823</v>
      </c>
      <c r="O1003" s="25">
        <v>10420755886</v>
      </c>
      <c r="P1003" s="25" t="s">
        <v>5302</v>
      </c>
      <c r="Q1003" s="28" t="s">
        <v>0</v>
      </c>
      <c r="R1003" s="29" t="s">
        <v>2539</v>
      </c>
      <c r="S1003" s="27" t="s">
        <v>2829</v>
      </c>
      <c r="T1003" s="27" t="s">
        <v>2830</v>
      </c>
      <c r="U1003" s="28" t="s">
        <v>306</v>
      </c>
      <c r="V1003" s="26" t="s">
        <v>276</v>
      </c>
      <c r="W1003" s="26" t="s">
        <v>654</v>
      </c>
      <c r="X1003" s="26" t="s">
        <v>411</v>
      </c>
      <c r="Y1003" s="37" t="s">
        <v>200</v>
      </c>
      <c r="Z1003" s="37" t="s">
        <v>586</v>
      </c>
      <c r="AA1003" s="37" t="s">
        <v>585</v>
      </c>
      <c r="AB1003" s="30">
        <v>3500</v>
      </c>
      <c r="AC1003" s="30">
        <v>3500</v>
      </c>
      <c r="AD1003" s="31">
        <v>0</v>
      </c>
      <c r="AE1003" s="30">
        <v>3500</v>
      </c>
      <c r="AF1003" s="30">
        <v>3500</v>
      </c>
      <c r="AG1003" s="32">
        <v>0</v>
      </c>
      <c r="AH1003" s="30">
        <v>3500</v>
      </c>
      <c r="AI1003" s="10" t="s">
        <v>573</v>
      </c>
      <c r="AJ1003" s="30">
        <v>0</v>
      </c>
      <c r="AK1003" s="30">
        <v>0</v>
      </c>
      <c r="AL1003" s="30">
        <v>0</v>
      </c>
      <c r="AM1003" s="30">
        <v>3500</v>
      </c>
      <c r="AN1003" s="30">
        <v>0</v>
      </c>
      <c r="AO1003" s="30">
        <v>0</v>
      </c>
      <c r="AP1003" s="30">
        <v>0</v>
      </c>
      <c r="AQ1003" s="30">
        <v>0</v>
      </c>
      <c r="AR1003" s="30">
        <v>0</v>
      </c>
      <c r="AS1003" s="30">
        <v>0</v>
      </c>
      <c r="AT1003" s="30">
        <v>0</v>
      </c>
      <c r="AU1003" s="121">
        <v>0</v>
      </c>
      <c r="AV1003" s="129" t="s">
        <v>784</v>
      </c>
      <c r="AW1003" s="129" t="s">
        <v>796</v>
      </c>
      <c r="AX1003" s="129" t="s">
        <v>291</v>
      </c>
    </row>
    <row r="1004" spans="1:50" ht="24" x14ac:dyDescent="0.25">
      <c r="A1004" s="120">
        <v>46085</v>
      </c>
      <c r="B1004" s="28" t="s">
        <v>566</v>
      </c>
      <c r="C1004" s="25" t="s">
        <v>427</v>
      </c>
      <c r="D1004" s="25" t="s">
        <v>430</v>
      </c>
      <c r="E1004" s="25" t="s">
        <v>423</v>
      </c>
      <c r="F1004" s="29" t="s">
        <v>243</v>
      </c>
      <c r="G1004" s="29" t="s">
        <v>19</v>
      </c>
      <c r="H1004" s="29" t="s">
        <v>422</v>
      </c>
      <c r="I1004" s="29" t="s">
        <v>579</v>
      </c>
      <c r="J1004" s="29" t="s">
        <v>868</v>
      </c>
      <c r="K1004" s="25" t="s">
        <v>281</v>
      </c>
      <c r="L1004" s="25" t="s">
        <v>2831</v>
      </c>
      <c r="M1004" s="25" t="s">
        <v>2832</v>
      </c>
      <c r="N1004" s="25" t="s">
        <v>2833</v>
      </c>
      <c r="O1004" s="25">
        <v>10014912385</v>
      </c>
      <c r="P1004" s="25" t="s">
        <v>5303</v>
      </c>
      <c r="Q1004" s="28" t="s">
        <v>0</v>
      </c>
      <c r="R1004" s="29" t="s">
        <v>2834</v>
      </c>
      <c r="S1004" s="27" t="s">
        <v>2835</v>
      </c>
      <c r="T1004" s="27" t="s">
        <v>2836</v>
      </c>
      <c r="U1004" s="28" t="s">
        <v>290</v>
      </c>
      <c r="V1004" s="26" t="s">
        <v>281</v>
      </c>
      <c r="W1004" s="26" t="s">
        <v>628</v>
      </c>
      <c r="X1004" s="26" t="s">
        <v>411</v>
      </c>
      <c r="Y1004" s="37" t="s">
        <v>200</v>
      </c>
      <c r="Z1004" s="37" t="s">
        <v>586</v>
      </c>
      <c r="AA1004" s="37" t="s">
        <v>585</v>
      </c>
      <c r="AB1004" s="30">
        <v>5000</v>
      </c>
      <c r="AC1004" s="30">
        <v>5000</v>
      </c>
      <c r="AD1004" s="31">
        <v>0</v>
      </c>
      <c r="AE1004" s="30">
        <v>5000</v>
      </c>
      <c r="AF1004" s="30">
        <v>5000</v>
      </c>
      <c r="AG1004" s="32">
        <v>0</v>
      </c>
      <c r="AH1004" s="30">
        <v>5000</v>
      </c>
      <c r="AI1004" s="10" t="s">
        <v>573</v>
      </c>
      <c r="AJ1004" s="30">
        <v>0</v>
      </c>
      <c r="AK1004" s="30">
        <v>0</v>
      </c>
      <c r="AL1004" s="30">
        <v>2500</v>
      </c>
      <c r="AM1004" s="30">
        <v>2500</v>
      </c>
      <c r="AN1004" s="30">
        <v>0</v>
      </c>
      <c r="AO1004" s="30">
        <v>0</v>
      </c>
      <c r="AP1004" s="30">
        <v>0</v>
      </c>
      <c r="AQ1004" s="30">
        <v>0</v>
      </c>
      <c r="AR1004" s="30">
        <v>0</v>
      </c>
      <c r="AS1004" s="30">
        <v>0</v>
      </c>
      <c r="AT1004" s="30">
        <v>0</v>
      </c>
      <c r="AU1004" s="121">
        <v>0</v>
      </c>
      <c r="AV1004" s="129" t="s">
        <v>784</v>
      </c>
      <c r="AW1004" s="129" t="s">
        <v>796</v>
      </c>
      <c r="AX1004" s="129" t="s">
        <v>1115</v>
      </c>
    </row>
    <row r="1005" spans="1:50" ht="24" x14ac:dyDescent="0.25">
      <c r="A1005" s="120">
        <v>46085</v>
      </c>
      <c r="B1005" s="28" t="s">
        <v>566</v>
      </c>
      <c r="C1005" s="25" t="s">
        <v>427</v>
      </c>
      <c r="D1005" s="25" t="s">
        <v>430</v>
      </c>
      <c r="E1005" s="25" t="s">
        <v>423</v>
      </c>
      <c r="F1005" s="29" t="s">
        <v>243</v>
      </c>
      <c r="G1005" s="29" t="s">
        <v>19</v>
      </c>
      <c r="H1005" s="29" t="s">
        <v>178</v>
      </c>
      <c r="I1005" s="29" t="s">
        <v>269</v>
      </c>
      <c r="J1005" s="29" t="s">
        <v>868</v>
      </c>
      <c r="K1005" s="25" t="s">
        <v>262</v>
      </c>
      <c r="L1005" s="25" t="s">
        <v>2837</v>
      </c>
      <c r="M1005" s="25" t="s">
        <v>2838</v>
      </c>
      <c r="N1005" s="25" t="s">
        <v>2833</v>
      </c>
      <c r="O1005" s="25">
        <v>10723889443</v>
      </c>
      <c r="P1005" s="25" t="s">
        <v>5304</v>
      </c>
      <c r="Q1005" s="28" t="s">
        <v>0</v>
      </c>
      <c r="R1005" s="29" t="s">
        <v>2480</v>
      </c>
      <c r="S1005" s="27" t="s">
        <v>2839</v>
      </c>
      <c r="T1005" s="27" t="s">
        <v>2840</v>
      </c>
      <c r="U1005" s="28" t="s">
        <v>263</v>
      </c>
      <c r="V1005" s="26" t="s">
        <v>262</v>
      </c>
      <c r="W1005" s="26" t="s">
        <v>562</v>
      </c>
      <c r="X1005" s="26" t="s">
        <v>411</v>
      </c>
      <c r="Y1005" s="37" t="s">
        <v>28</v>
      </c>
      <c r="Z1005" s="37" t="s">
        <v>178</v>
      </c>
      <c r="AA1005" s="37" t="s">
        <v>177</v>
      </c>
      <c r="AB1005" s="30">
        <v>5100</v>
      </c>
      <c r="AC1005" s="30">
        <v>5100</v>
      </c>
      <c r="AD1005" s="31">
        <v>0</v>
      </c>
      <c r="AE1005" s="30">
        <v>5100</v>
      </c>
      <c r="AF1005" s="30">
        <v>5100</v>
      </c>
      <c r="AG1005" s="32">
        <v>0</v>
      </c>
      <c r="AH1005" s="30">
        <v>5100</v>
      </c>
      <c r="AI1005" s="10" t="s">
        <v>573</v>
      </c>
      <c r="AJ1005" s="30">
        <v>0</v>
      </c>
      <c r="AK1005" s="30">
        <v>0</v>
      </c>
      <c r="AL1005" s="30">
        <v>0</v>
      </c>
      <c r="AM1005" s="30">
        <v>1700</v>
      </c>
      <c r="AN1005" s="30">
        <v>1700</v>
      </c>
      <c r="AO1005" s="30">
        <v>1700</v>
      </c>
      <c r="AP1005" s="30">
        <v>0</v>
      </c>
      <c r="AQ1005" s="30">
        <v>0</v>
      </c>
      <c r="AR1005" s="30">
        <v>0</v>
      </c>
      <c r="AS1005" s="30">
        <v>0</v>
      </c>
      <c r="AT1005" s="30">
        <v>0</v>
      </c>
      <c r="AU1005" s="121">
        <v>0</v>
      </c>
      <c r="AV1005" s="129" t="s">
        <v>784</v>
      </c>
      <c r="AW1005" s="129" t="s">
        <v>796</v>
      </c>
      <c r="AX1005" s="129" t="s">
        <v>1256</v>
      </c>
    </row>
    <row r="1006" spans="1:50" ht="24" x14ac:dyDescent="0.25">
      <c r="A1006" s="120">
        <v>46085</v>
      </c>
      <c r="B1006" s="28" t="s">
        <v>566</v>
      </c>
      <c r="C1006" s="25" t="s">
        <v>427</v>
      </c>
      <c r="D1006" s="25" t="s">
        <v>459</v>
      </c>
      <c r="E1006" s="25" t="s">
        <v>423</v>
      </c>
      <c r="F1006" s="29" t="s">
        <v>287</v>
      </c>
      <c r="G1006" s="29" t="s">
        <v>20</v>
      </c>
      <c r="H1006" s="29" t="s">
        <v>422</v>
      </c>
      <c r="I1006" s="29" t="s">
        <v>579</v>
      </c>
      <c r="J1006" s="29" t="s">
        <v>868</v>
      </c>
      <c r="K1006" s="25" t="s">
        <v>445</v>
      </c>
      <c r="L1006" s="25" t="s">
        <v>2841</v>
      </c>
      <c r="M1006" s="25" t="s">
        <v>2842</v>
      </c>
      <c r="N1006" s="25" t="s">
        <v>2833</v>
      </c>
      <c r="O1006" s="25">
        <v>10481366033</v>
      </c>
      <c r="P1006" s="25" t="s">
        <v>5305</v>
      </c>
      <c r="Q1006" s="28" t="s">
        <v>0</v>
      </c>
      <c r="R1006" s="29" t="s">
        <v>2487</v>
      </c>
      <c r="S1006" s="27" t="s">
        <v>2843</v>
      </c>
      <c r="T1006" s="27" t="s">
        <v>2844</v>
      </c>
      <c r="U1006" s="28" t="s">
        <v>342</v>
      </c>
      <c r="V1006" s="26" t="s">
        <v>445</v>
      </c>
      <c r="W1006" s="26" t="s">
        <v>697</v>
      </c>
      <c r="X1006" s="26" t="s">
        <v>411</v>
      </c>
      <c r="Y1006" s="37" t="s">
        <v>200</v>
      </c>
      <c r="Z1006" s="37" t="s">
        <v>586</v>
      </c>
      <c r="AA1006" s="37" t="s">
        <v>585</v>
      </c>
      <c r="AB1006" s="30">
        <v>3500</v>
      </c>
      <c r="AC1006" s="30">
        <v>3500</v>
      </c>
      <c r="AD1006" s="31">
        <v>0</v>
      </c>
      <c r="AE1006" s="30">
        <v>3500</v>
      </c>
      <c r="AF1006" s="30">
        <v>3500</v>
      </c>
      <c r="AG1006" s="32">
        <v>0</v>
      </c>
      <c r="AH1006" s="30">
        <v>3500</v>
      </c>
      <c r="AI1006" s="10" t="s">
        <v>573</v>
      </c>
      <c r="AJ1006" s="30">
        <v>0</v>
      </c>
      <c r="AK1006" s="30">
        <v>0</v>
      </c>
      <c r="AL1006" s="30">
        <v>0</v>
      </c>
      <c r="AM1006" s="30">
        <v>0</v>
      </c>
      <c r="AN1006" s="30">
        <v>0</v>
      </c>
      <c r="AO1006" s="30">
        <v>3500</v>
      </c>
      <c r="AP1006" s="30">
        <v>0</v>
      </c>
      <c r="AQ1006" s="30">
        <v>0</v>
      </c>
      <c r="AR1006" s="30">
        <v>0</v>
      </c>
      <c r="AS1006" s="30">
        <v>0</v>
      </c>
      <c r="AT1006" s="30">
        <v>0</v>
      </c>
      <c r="AU1006" s="121">
        <v>0</v>
      </c>
      <c r="AV1006" s="129" t="s">
        <v>784</v>
      </c>
      <c r="AW1006" s="129" t="s">
        <v>796</v>
      </c>
      <c r="AX1006" s="129" t="s">
        <v>291</v>
      </c>
    </row>
    <row r="1007" spans="1:50" ht="36" x14ac:dyDescent="0.25">
      <c r="A1007" s="120">
        <v>46085</v>
      </c>
      <c r="B1007" s="28" t="s">
        <v>566</v>
      </c>
      <c r="C1007" s="25" t="s">
        <v>427</v>
      </c>
      <c r="D1007" s="25" t="s">
        <v>498</v>
      </c>
      <c r="E1007" s="25" t="s">
        <v>423</v>
      </c>
      <c r="F1007" s="29" t="s">
        <v>287</v>
      </c>
      <c r="G1007" s="29" t="s">
        <v>21</v>
      </c>
      <c r="H1007" s="29" t="s">
        <v>422</v>
      </c>
      <c r="I1007" s="29" t="s">
        <v>579</v>
      </c>
      <c r="J1007" s="29" t="s">
        <v>868</v>
      </c>
      <c r="K1007" s="25" t="s">
        <v>256</v>
      </c>
      <c r="L1007" s="25" t="s">
        <v>2845</v>
      </c>
      <c r="M1007" s="25" t="s">
        <v>2846</v>
      </c>
      <c r="N1007" s="25" t="s">
        <v>2833</v>
      </c>
      <c r="O1007" s="25">
        <v>10702792270</v>
      </c>
      <c r="P1007" s="25" t="s">
        <v>5306</v>
      </c>
      <c r="Q1007" s="28" t="s">
        <v>0</v>
      </c>
      <c r="R1007" s="29" t="s">
        <v>2491</v>
      </c>
      <c r="S1007" s="27" t="s">
        <v>2847</v>
      </c>
      <c r="T1007" s="27" t="s">
        <v>2848</v>
      </c>
      <c r="U1007" s="28" t="s">
        <v>315</v>
      </c>
      <c r="V1007" s="26" t="s">
        <v>256</v>
      </c>
      <c r="W1007" s="26" t="s">
        <v>664</v>
      </c>
      <c r="X1007" s="26" t="s">
        <v>411</v>
      </c>
      <c r="Y1007" s="37" t="s">
        <v>200</v>
      </c>
      <c r="Z1007" s="37" t="s">
        <v>586</v>
      </c>
      <c r="AA1007" s="37" t="s">
        <v>585</v>
      </c>
      <c r="AB1007" s="30">
        <v>10000</v>
      </c>
      <c r="AC1007" s="30">
        <v>10000</v>
      </c>
      <c r="AD1007" s="31">
        <v>0</v>
      </c>
      <c r="AE1007" s="30">
        <v>10000</v>
      </c>
      <c r="AF1007" s="30">
        <v>0</v>
      </c>
      <c r="AG1007" s="32">
        <v>10000</v>
      </c>
      <c r="AH1007" s="30">
        <v>0</v>
      </c>
      <c r="AI1007" s="10" t="s">
        <v>573</v>
      </c>
      <c r="AJ1007" s="30">
        <v>0</v>
      </c>
      <c r="AK1007" s="30">
        <v>0</v>
      </c>
      <c r="AL1007" s="30">
        <v>0</v>
      </c>
      <c r="AM1007" s="30">
        <v>0</v>
      </c>
      <c r="AN1007" s="30">
        <v>0</v>
      </c>
      <c r="AO1007" s="30">
        <v>0</v>
      </c>
      <c r="AP1007" s="30">
        <v>0</v>
      </c>
      <c r="AQ1007" s="30">
        <v>0</v>
      </c>
      <c r="AR1007" s="30">
        <v>0</v>
      </c>
      <c r="AS1007" s="30">
        <v>0</v>
      </c>
      <c r="AT1007" s="30">
        <v>0</v>
      </c>
      <c r="AU1007" s="121">
        <v>0</v>
      </c>
      <c r="AV1007" s="129" t="s">
        <v>784</v>
      </c>
      <c r="AW1007" s="129" t="s">
        <v>785</v>
      </c>
      <c r="AX1007" s="129" t="s">
        <v>2849</v>
      </c>
    </row>
    <row r="1008" spans="1:50" ht="24" x14ac:dyDescent="0.25">
      <c r="A1008" s="120">
        <v>46086</v>
      </c>
      <c r="B1008" s="28" t="s">
        <v>566</v>
      </c>
      <c r="C1008" s="25" t="s">
        <v>427</v>
      </c>
      <c r="D1008" s="25" t="s">
        <v>430</v>
      </c>
      <c r="E1008" s="25" t="s">
        <v>423</v>
      </c>
      <c r="F1008" s="29" t="s">
        <v>243</v>
      </c>
      <c r="G1008" s="29" t="s">
        <v>19</v>
      </c>
      <c r="H1008" s="29" t="s">
        <v>178</v>
      </c>
      <c r="I1008" s="29" t="s">
        <v>269</v>
      </c>
      <c r="J1008" s="29" t="s">
        <v>868</v>
      </c>
      <c r="K1008" s="25" t="s">
        <v>278</v>
      </c>
      <c r="L1008" s="25" t="s">
        <v>2850</v>
      </c>
      <c r="M1008" s="25" t="s">
        <v>2851</v>
      </c>
      <c r="N1008" s="25" t="s">
        <v>1292</v>
      </c>
      <c r="O1008" s="25">
        <v>10715624538</v>
      </c>
      <c r="P1008" s="25" t="s">
        <v>5307</v>
      </c>
      <c r="Q1008" s="28" t="s">
        <v>0</v>
      </c>
      <c r="R1008" s="29" t="s">
        <v>2575</v>
      </c>
      <c r="S1008" s="27" t="s">
        <v>2852</v>
      </c>
      <c r="T1008" s="27" t="s">
        <v>2853</v>
      </c>
      <c r="U1008" s="28" t="s">
        <v>286</v>
      </c>
      <c r="V1008" s="26" t="s">
        <v>278</v>
      </c>
      <c r="W1008" s="26" t="s">
        <v>626</v>
      </c>
      <c r="X1008" s="26" t="s">
        <v>411</v>
      </c>
      <c r="Y1008" s="37" t="s">
        <v>28</v>
      </c>
      <c r="Z1008" s="37" t="s">
        <v>178</v>
      </c>
      <c r="AA1008" s="37" t="s">
        <v>177</v>
      </c>
      <c r="AB1008" s="30">
        <v>4950</v>
      </c>
      <c r="AC1008" s="30">
        <v>4950</v>
      </c>
      <c r="AD1008" s="31">
        <v>0</v>
      </c>
      <c r="AE1008" s="30">
        <v>4950</v>
      </c>
      <c r="AF1008" s="30">
        <v>4950</v>
      </c>
      <c r="AG1008" s="32">
        <v>0</v>
      </c>
      <c r="AH1008" s="30">
        <v>4950</v>
      </c>
      <c r="AI1008" s="10" t="s">
        <v>573</v>
      </c>
      <c r="AJ1008" s="30">
        <v>0</v>
      </c>
      <c r="AK1008" s="30">
        <v>0</v>
      </c>
      <c r="AL1008" s="30">
        <v>0</v>
      </c>
      <c r="AM1008" s="30">
        <v>1650</v>
      </c>
      <c r="AN1008" s="30">
        <v>1650</v>
      </c>
      <c r="AO1008" s="30">
        <v>1650</v>
      </c>
      <c r="AP1008" s="30">
        <v>0</v>
      </c>
      <c r="AQ1008" s="30">
        <v>0</v>
      </c>
      <c r="AR1008" s="30">
        <v>0</v>
      </c>
      <c r="AS1008" s="30">
        <v>0</v>
      </c>
      <c r="AT1008" s="30">
        <v>0</v>
      </c>
      <c r="AU1008" s="121">
        <v>0</v>
      </c>
      <c r="AV1008" s="129" t="s">
        <v>784</v>
      </c>
      <c r="AW1008" s="129" t="s">
        <v>796</v>
      </c>
      <c r="AX1008" s="129" t="s">
        <v>1256</v>
      </c>
    </row>
    <row r="1009" spans="1:50" ht="24" x14ac:dyDescent="0.25">
      <c r="A1009" s="120">
        <v>46086</v>
      </c>
      <c r="B1009" s="28" t="s">
        <v>566</v>
      </c>
      <c r="C1009" s="25" t="s">
        <v>427</v>
      </c>
      <c r="D1009" s="25" t="s">
        <v>429</v>
      </c>
      <c r="E1009" s="25" t="s">
        <v>423</v>
      </c>
      <c r="F1009" s="29" t="s">
        <v>243</v>
      </c>
      <c r="G1009" s="29" t="s">
        <v>19</v>
      </c>
      <c r="H1009" s="29" t="s">
        <v>601</v>
      </c>
      <c r="I1009" s="29" t="s">
        <v>269</v>
      </c>
      <c r="J1009" s="29" t="s">
        <v>777</v>
      </c>
      <c r="K1009" s="25" t="s">
        <v>429</v>
      </c>
      <c r="L1009" s="25" t="s">
        <v>2854</v>
      </c>
      <c r="M1009" s="25" t="s">
        <v>2855</v>
      </c>
      <c r="N1009" s="25" t="s">
        <v>1292</v>
      </c>
      <c r="O1009" s="25">
        <v>20601760143</v>
      </c>
      <c r="P1009" s="25" t="s">
        <v>5308</v>
      </c>
      <c r="Q1009" s="28" t="s">
        <v>0</v>
      </c>
      <c r="R1009" s="29" t="s">
        <v>2495</v>
      </c>
      <c r="S1009" s="27" t="s">
        <v>2856</v>
      </c>
      <c r="T1009" s="27" t="s">
        <v>2857</v>
      </c>
      <c r="U1009" s="28" t="s">
        <v>277</v>
      </c>
      <c r="V1009" s="26" t="s">
        <v>429</v>
      </c>
      <c r="W1009" s="26" t="s">
        <v>617</v>
      </c>
      <c r="X1009" s="26" t="s">
        <v>411</v>
      </c>
      <c r="Y1009" s="37" t="s">
        <v>137</v>
      </c>
      <c r="Z1009" s="37" t="s">
        <v>136</v>
      </c>
      <c r="AA1009" s="37" t="s">
        <v>138</v>
      </c>
      <c r="AB1009" s="30">
        <v>19800</v>
      </c>
      <c r="AC1009" s="30">
        <v>19800</v>
      </c>
      <c r="AD1009" s="31">
        <v>0</v>
      </c>
      <c r="AE1009" s="30">
        <v>19800</v>
      </c>
      <c r="AF1009" s="30">
        <v>0</v>
      </c>
      <c r="AG1009" s="32">
        <v>19800</v>
      </c>
      <c r="AH1009" s="30">
        <v>0</v>
      </c>
      <c r="AI1009" s="10" t="s">
        <v>573</v>
      </c>
      <c r="AJ1009" s="30">
        <v>0</v>
      </c>
      <c r="AK1009" s="30">
        <v>0</v>
      </c>
      <c r="AL1009" s="30">
        <v>0</v>
      </c>
      <c r="AM1009" s="30">
        <v>0</v>
      </c>
      <c r="AN1009" s="30">
        <v>0</v>
      </c>
      <c r="AO1009" s="30">
        <v>0</v>
      </c>
      <c r="AP1009" s="30">
        <v>0</v>
      </c>
      <c r="AQ1009" s="30">
        <v>0</v>
      </c>
      <c r="AR1009" s="30">
        <v>0</v>
      </c>
      <c r="AS1009" s="30">
        <v>0</v>
      </c>
      <c r="AT1009" s="30">
        <v>0</v>
      </c>
      <c r="AU1009" s="121">
        <v>0</v>
      </c>
      <c r="AV1009" s="129" t="s">
        <v>784</v>
      </c>
      <c r="AW1009" s="129" t="s">
        <v>785</v>
      </c>
      <c r="AX1009" s="129" t="s">
        <v>527</v>
      </c>
    </row>
    <row r="1010" spans="1:50" ht="24" x14ac:dyDescent="0.25">
      <c r="A1010" s="120">
        <v>46087</v>
      </c>
      <c r="B1010" s="28" t="s">
        <v>566</v>
      </c>
      <c r="C1010" s="25" t="s">
        <v>427</v>
      </c>
      <c r="D1010" s="25" t="s">
        <v>430</v>
      </c>
      <c r="E1010" s="25" t="s">
        <v>423</v>
      </c>
      <c r="F1010" s="29" t="s">
        <v>243</v>
      </c>
      <c r="G1010" s="29" t="s">
        <v>19</v>
      </c>
      <c r="H1010" s="29" t="s">
        <v>578</v>
      </c>
      <c r="I1010" s="29" t="s">
        <v>579</v>
      </c>
      <c r="J1010" s="29" t="s">
        <v>868</v>
      </c>
      <c r="K1010" s="25" t="s">
        <v>264</v>
      </c>
      <c r="L1010" s="25" t="s">
        <v>2858</v>
      </c>
      <c r="M1010" s="25" t="s">
        <v>1111</v>
      </c>
      <c r="N1010" s="25" t="s">
        <v>2859</v>
      </c>
      <c r="O1010" s="25">
        <v>20318791245</v>
      </c>
      <c r="P1010" s="25" t="s">
        <v>5309</v>
      </c>
      <c r="Q1010" s="28" t="s">
        <v>0</v>
      </c>
      <c r="R1010" s="29" t="s">
        <v>2524</v>
      </c>
      <c r="S1010" s="27" t="s">
        <v>2860</v>
      </c>
      <c r="T1010" s="27" t="s">
        <v>2861</v>
      </c>
      <c r="U1010" s="28" t="s">
        <v>265</v>
      </c>
      <c r="V1010" s="26" t="s">
        <v>264</v>
      </c>
      <c r="W1010" s="26" t="s">
        <v>563</v>
      </c>
      <c r="X1010" s="26" t="s">
        <v>411</v>
      </c>
      <c r="Y1010" s="37" t="s">
        <v>48</v>
      </c>
      <c r="Z1010" s="37" t="s">
        <v>50</v>
      </c>
      <c r="AA1010" s="37" t="s">
        <v>49</v>
      </c>
      <c r="AB1010" s="30">
        <v>7560</v>
      </c>
      <c r="AC1010" s="30">
        <v>0</v>
      </c>
      <c r="AD1010" s="31">
        <v>7560</v>
      </c>
      <c r="AE1010" s="30">
        <v>1207.06</v>
      </c>
      <c r="AF1010" s="30">
        <v>260.39999999999998</v>
      </c>
      <c r="AG1010" s="32">
        <v>7299.6</v>
      </c>
      <c r="AH1010" s="30">
        <v>260.39999999999998</v>
      </c>
      <c r="AI1010" s="10" t="s">
        <v>573</v>
      </c>
      <c r="AJ1010" s="30">
        <v>0</v>
      </c>
      <c r="AK1010" s="30">
        <v>0</v>
      </c>
      <c r="AL1010" s="30">
        <v>0</v>
      </c>
      <c r="AM1010" s="30">
        <v>0</v>
      </c>
      <c r="AN1010" s="30">
        <v>0</v>
      </c>
      <c r="AO1010" s="30">
        <v>260.39999999999998</v>
      </c>
      <c r="AP1010" s="30">
        <v>0</v>
      </c>
      <c r="AQ1010" s="30">
        <v>0</v>
      </c>
      <c r="AR1010" s="30">
        <v>0</v>
      </c>
      <c r="AS1010" s="30">
        <v>0</v>
      </c>
      <c r="AT1010" s="30">
        <v>0</v>
      </c>
      <c r="AU1010" s="121">
        <v>0</v>
      </c>
      <c r="AV1010" s="129" t="s">
        <v>919</v>
      </c>
      <c r="AW1010" s="129" t="s">
        <v>785</v>
      </c>
      <c r="AX1010" s="129" t="s">
        <v>527</v>
      </c>
    </row>
    <row r="1011" spans="1:50" ht="24" x14ac:dyDescent="0.25">
      <c r="A1011" s="120">
        <v>46090</v>
      </c>
      <c r="B1011" s="28" t="s">
        <v>566</v>
      </c>
      <c r="C1011" s="25" t="s">
        <v>427</v>
      </c>
      <c r="D1011" s="25" t="s">
        <v>430</v>
      </c>
      <c r="E1011" s="25" t="s">
        <v>423</v>
      </c>
      <c r="F1011" s="29" t="s">
        <v>243</v>
      </c>
      <c r="G1011" s="29" t="s">
        <v>19</v>
      </c>
      <c r="H1011" s="29" t="s">
        <v>581</v>
      </c>
      <c r="I1011" s="29" t="s">
        <v>269</v>
      </c>
      <c r="J1011" s="29" t="s">
        <v>868</v>
      </c>
      <c r="K1011" s="25" t="s">
        <v>283</v>
      </c>
      <c r="L1011" s="25" t="s">
        <v>2862</v>
      </c>
      <c r="M1011" s="25" t="s">
        <v>2863</v>
      </c>
      <c r="N1011" s="25" t="s">
        <v>2864</v>
      </c>
      <c r="O1011" s="25">
        <v>20607880272</v>
      </c>
      <c r="P1011" s="25" t="s">
        <v>5310</v>
      </c>
      <c r="Q1011" s="28" t="s">
        <v>0</v>
      </c>
      <c r="R1011" s="29" t="s">
        <v>2470</v>
      </c>
      <c r="S1011" s="27" t="s">
        <v>2865</v>
      </c>
      <c r="T1011" s="27" t="s">
        <v>2866</v>
      </c>
      <c r="U1011" s="28" t="s">
        <v>292</v>
      </c>
      <c r="V1011" s="26" t="s">
        <v>283</v>
      </c>
      <c r="W1011" s="26" t="s">
        <v>629</v>
      </c>
      <c r="X1011" s="26" t="s">
        <v>411</v>
      </c>
      <c r="Y1011" s="37" t="s">
        <v>110</v>
      </c>
      <c r="Z1011" s="37" t="s">
        <v>112</v>
      </c>
      <c r="AA1011" s="37" t="s">
        <v>111</v>
      </c>
      <c r="AB1011" s="30">
        <v>3600</v>
      </c>
      <c r="AC1011" s="30">
        <v>0</v>
      </c>
      <c r="AD1011" s="31">
        <v>3600</v>
      </c>
      <c r="AE1011" s="30">
        <v>3600</v>
      </c>
      <c r="AF1011" s="30">
        <v>1600</v>
      </c>
      <c r="AG1011" s="32">
        <v>2000</v>
      </c>
      <c r="AH1011" s="30">
        <v>1600</v>
      </c>
      <c r="AI1011" s="10" t="s">
        <v>573</v>
      </c>
      <c r="AJ1011" s="30">
        <v>0</v>
      </c>
      <c r="AK1011" s="30">
        <v>0</v>
      </c>
      <c r="AL1011" s="30">
        <v>0</v>
      </c>
      <c r="AM1011" s="30">
        <v>400</v>
      </c>
      <c r="AN1011" s="30">
        <v>400</v>
      </c>
      <c r="AO1011" s="30">
        <v>400</v>
      </c>
      <c r="AP1011" s="30">
        <v>400</v>
      </c>
      <c r="AQ1011" s="30">
        <v>0</v>
      </c>
      <c r="AR1011" s="30">
        <v>0</v>
      </c>
      <c r="AS1011" s="30">
        <v>0</v>
      </c>
      <c r="AT1011" s="30">
        <v>0</v>
      </c>
      <c r="AU1011" s="121">
        <v>0</v>
      </c>
      <c r="AV1011" s="129" t="s">
        <v>919</v>
      </c>
      <c r="AW1011" s="129" t="s">
        <v>785</v>
      </c>
      <c r="AX1011" s="129" t="s">
        <v>527</v>
      </c>
    </row>
    <row r="1012" spans="1:50" ht="24" x14ac:dyDescent="0.25">
      <c r="A1012" s="120">
        <v>46090</v>
      </c>
      <c r="B1012" s="28" t="s">
        <v>566</v>
      </c>
      <c r="C1012" s="25" t="s">
        <v>427</v>
      </c>
      <c r="D1012" s="25" t="s">
        <v>430</v>
      </c>
      <c r="E1012" s="25" t="s">
        <v>423</v>
      </c>
      <c r="F1012" s="29" t="s">
        <v>243</v>
      </c>
      <c r="G1012" s="29" t="s">
        <v>19</v>
      </c>
      <c r="H1012" s="29" t="s">
        <v>583</v>
      </c>
      <c r="I1012" s="29" t="s">
        <v>269</v>
      </c>
      <c r="J1012" s="29" t="s">
        <v>868</v>
      </c>
      <c r="K1012" s="25" t="s">
        <v>266</v>
      </c>
      <c r="L1012" s="25" t="s">
        <v>2867</v>
      </c>
      <c r="M1012" s="25" t="s">
        <v>2868</v>
      </c>
      <c r="N1012" s="25" t="s">
        <v>2869</v>
      </c>
      <c r="O1012" s="25">
        <v>20560154691</v>
      </c>
      <c r="P1012" s="25" t="s">
        <v>5311</v>
      </c>
      <c r="Q1012" s="28" t="s">
        <v>0</v>
      </c>
      <c r="R1012" s="29" t="s">
        <v>2546</v>
      </c>
      <c r="S1012" s="27" t="s">
        <v>2870</v>
      </c>
      <c r="T1012" s="27" t="s">
        <v>2871</v>
      </c>
      <c r="U1012" s="28" t="s">
        <v>267</v>
      </c>
      <c r="V1012" s="26" t="s">
        <v>266</v>
      </c>
      <c r="W1012" s="26" t="s">
        <v>564</v>
      </c>
      <c r="X1012" s="26" t="s">
        <v>411</v>
      </c>
      <c r="Y1012" s="37" t="s">
        <v>131</v>
      </c>
      <c r="Z1012" s="37" t="s">
        <v>70</v>
      </c>
      <c r="AA1012" s="37" t="s">
        <v>132</v>
      </c>
      <c r="AB1012" s="30">
        <v>1679.14</v>
      </c>
      <c r="AC1012" s="30">
        <v>1679.14</v>
      </c>
      <c r="AD1012" s="31">
        <v>0</v>
      </c>
      <c r="AE1012" s="30">
        <v>1679.14</v>
      </c>
      <c r="AF1012" s="30">
        <v>1679.14</v>
      </c>
      <c r="AG1012" s="32">
        <v>0</v>
      </c>
      <c r="AH1012" s="30">
        <v>1679.14</v>
      </c>
      <c r="AI1012" s="10" t="s">
        <v>573</v>
      </c>
      <c r="AJ1012" s="30">
        <v>0</v>
      </c>
      <c r="AK1012" s="30">
        <v>0</v>
      </c>
      <c r="AL1012" s="30">
        <v>1679.14</v>
      </c>
      <c r="AM1012" s="30">
        <v>0</v>
      </c>
      <c r="AN1012" s="30">
        <v>0</v>
      </c>
      <c r="AO1012" s="30">
        <v>0</v>
      </c>
      <c r="AP1012" s="30">
        <v>0</v>
      </c>
      <c r="AQ1012" s="30">
        <v>0</v>
      </c>
      <c r="AR1012" s="30">
        <v>0</v>
      </c>
      <c r="AS1012" s="30">
        <v>0</v>
      </c>
      <c r="AT1012" s="30">
        <v>0</v>
      </c>
      <c r="AU1012" s="121">
        <v>0</v>
      </c>
      <c r="AV1012" s="129" t="s">
        <v>784</v>
      </c>
      <c r="AW1012" s="129" t="s">
        <v>796</v>
      </c>
      <c r="AX1012" s="129" t="s">
        <v>527</v>
      </c>
    </row>
    <row r="1013" spans="1:50" ht="24" x14ac:dyDescent="0.25">
      <c r="A1013" s="120">
        <v>46090</v>
      </c>
      <c r="B1013" s="28" t="s">
        <v>566</v>
      </c>
      <c r="C1013" s="25" t="s">
        <v>427</v>
      </c>
      <c r="D1013" s="25" t="s">
        <v>430</v>
      </c>
      <c r="E1013" s="25" t="s">
        <v>423</v>
      </c>
      <c r="F1013" s="29" t="s">
        <v>243</v>
      </c>
      <c r="G1013" s="29" t="s">
        <v>19</v>
      </c>
      <c r="H1013" s="29" t="s">
        <v>583</v>
      </c>
      <c r="I1013" s="29" t="s">
        <v>269</v>
      </c>
      <c r="J1013" s="29" t="s">
        <v>868</v>
      </c>
      <c r="K1013" s="25" t="s">
        <v>248</v>
      </c>
      <c r="L1013" s="25" t="s">
        <v>2872</v>
      </c>
      <c r="M1013" s="25" t="s">
        <v>2873</v>
      </c>
      <c r="N1013" s="25" t="s">
        <v>2874</v>
      </c>
      <c r="O1013" s="25">
        <v>10311879672</v>
      </c>
      <c r="P1013" s="25" t="s">
        <v>5312</v>
      </c>
      <c r="Q1013" s="28" t="s">
        <v>0</v>
      </c>
      <c r="R1013" s="29" t="s">
        <v>2549</v>
      </c>
      <c r="S1013" s="27" t="s">
        <v>2875</v>
      </c>
      <c r="T1013" s="27" t="s">
        <v>2876</v>
      </c>
      <c r="U1013" s="28" t="s">
        <v>249</v>
      </c>
      <c r="V1013" s="26" t="s">
        <v>248</v>
      </c>
      <c r="W1013" s="26" t="s">
        <v>555</v>
      </c>
      <c r="X1013" s="26" t="s">
        <v>411</v>
      </c>
      <c r="Y1013" s="37" t="s">
        <v>131</v>
      </c>
      <c r="Z1013" s="37" t="s">
        <v>70</v>
      </c>
      <c r="AA1013" s="37" t="s">
        <v>132</v>
      </c>
      <c r="AB1013" s="30">
        <v>2740</v>
      </c>
      <c r="AC1013" s="30">
        <v>2740</v>
      </c>
      <c r="AD1013" s="31">
        <v>0</v>
      </c>
      <c r="AE1013" s="30">
        <v>2740</v>
      </c>
      <c r="AF1013" s="30">
        <v>2740</v>
      </c>
      <c r="AG1013" s="32">
        <v>0</v>
      </c>
      <c r="AH1013" s="30">
        <v>2740</v>
      </c>
      <c r="AI1013" s="10" t="s">
        <v>573</v>
      </c>
      <c r="AJ1013" s="30">
        <v>0</v>
      </c>
      <c r="AK1013" s="30">
        <v>0</v>
      </c>
      <c r="AL1013" s="30">
        <v>2740</v>
      </c>
      <c r="AM1013" s="30">
        <v>0</v>
      </c>
      <c r="AN1013" s="30">
        <v>0</v>
      </c>
      <c r="AO1013" s="30">
        <v>0</v>
      </c>
      <c r="AP1013" s="30">
        <v>0</v>
      </c>
      <c r="AQ1013" s="30">
        <v>0</v>
      </c>
      <c r="AR1013" s="30">
        <v>0</v>
      </c>
      <c r="AS1013" s="30">
        <v>0</v>
      </c>
      <c r="AT1013" s="30">
        <v>0</v>
      </c>
      <c r="AU1013" s="121">
        <v>0</v>
      </c>
      <c r="AV1013" s="129" t="s">
        <v>784</v>
      </c>
      <c r="AW1013" s="129" t="s">
        <v>796</v>
      </c>
      <c r="AX1013" s="129" t="s">
        <v>527</v>
      </c>
    </row>
    <row r="1014" spans="1:50" ht="36" x14ac:dyDescent="0.25">
      <c r="A1014" s="120">
        <v>46090</v>
      </c>
      <c r="B1014" s="28" t="s">
        <v>566</v>
      </c>
      <c r="C1014" s="25" t="s">
        <v>427</v>
      </c>
      <c r="D1014" s="25" t="s">
        <v>430</v>
      </c>
      <c r="E1014" s="25" t="s">
        <v>423</v>
      </c>
      <c r="F1014" s="29" t="s">
        <v>243</v>
      </c>
      <c r="G1014" s="29" t="s">
        <v>19</v>
      </c>
      <c r="H1014" s="29" t="s">
        <v>583</v>
      </c>
      <c r="I1014" s="29" t="s">
        <v>269</v>
      </c>
      <c r="J1014" s="29" t="s">
        <v>777</v>
      </c>
      <c r="K1014" s="25" t="s">
        <v>430</v>
      </c>
      <c r="L1014" s="25" t="s">
        <v>2877</v>
      </c>
      <c r="M1014" s="25" t="s">
        <v>2878</v>
      </c>
      <c r="N1014" s="25" t="s">
        <v>2879</v>
      </c>
      <c r="O1014" s="25">
        <v>20545498902</v>
      </c>
      <c r="P1014" s="25" t="s">
        <v>5313</v>
      </c>
      <c r="Q1014" s="28" t="s">
        <v>0</v>
      </c>
      <c r="R1014" s="29" t="s">
        <v>2553</v>
      </c>
      <c r="S1014" s="27" t="s">
        <v>2880</v>
      </c>
      <c r="T1014" s="27" t="s">
        <v>2881</v>
      </c>
      <c r="U1014" s="28" t="s">
        <v>270</v>
      </c>
      <c r="V1014" s="26" t="s">
        <v>430</v>
      </c>
      <c r="W1014" s="26" t="s">
        <v>593</v>
      </c>
      <c r="X1014" s="26" t="s">
        <v>411</v>
      </c>
      <c r="Y1014" s="37" t="s">
        <v>131</v>
      </c>
      <c r="Z1014" s="37" t="s">
        <v>70</v>
      </c>
      <c r="AA1014" s="37" t="s">
        <v>132</v>
      </c>
      <c r="AB1014" s="30">
        <v>1850</v>
      </c>
      <c r="AC1014" s="30">
        <v>1850</v>
      </c>
      <c r="AD1014" s="31">
        <v>0</v>
      </c>
      <c r="AE1014" s="30">
        <v>1850</v>
      </c>
      <c r="AF1014" s="30">
        <v>1850</v>
      </c>
      <c r="AG1014" s="32">
        <v>0</v>
      </c>
      <c r="AH1014" s="30">
        <v>1850</v>
      </c>
      <c r="AI1014" s="10" t="s">
        <v>573</v>
      </c>
      <c r="AJ1014" s="30">
        <v>0</v>
      </c>
      <c r="AK1014" s="30">
        <v>0</v>
      </c>
      <c r="AL1014" s="30">
        <v>1850</v>
      </c>
      <c r="AM1014" s="30">
        <v>0</v>
      </c>
      <c r="AN1014" s="30">
        <v>0</v>
      </c>
      <c r="AO1014" s="30">
        <v>0</v>
      </c>
      <c r="AP1014" s="30">
        <v>0</v>
      </c>
      <c r="AQ1014" s="30">
        <v>0</v>
      </c>
      <c r="AR1014" s="30">
        <v>0</v>
      </c>
      <c r="AS1014" s="30">
        <v>0</v>
      </c>
      <c r="AT1014" s="30">
        <v>0</v>
      </c>
      <c r="AU1014" s="121">
        <v>0</v>
      </c>
      <c r="AV1014" s="129" t="s">
        <v>784</v>
      </c>
      <c r="AW1014" s="129" t="s">
        <v>796</v>
      </c>
      <c r="AX1014" s="129" t="s">
        <v>527</v>
      </c>
    </row>
    <row r="1015" spans="1:50" ht="24" x14ac:dyDescent="0.25">
      <c r="A1015" s="120">
        <v>46090</v>
      </c>
      <c r="B1015" s="28" t="s">
        <v>566</v>
      </c>
      <c r="C1015" s="25" t="s">
        <v>427</v>
      </c>
      <c r="D1015" s="25" t="s">
        <v>430</v>
      </c>
      <c r="E1015" s="25" t="s">
        <v>423</v>
      </c>
      <c r="F1015" s="29" t="s">
        <v>243</v>
      </c>
      <c r="G1015" s="29" t="s">
        <v>19</v>
      </c>
      <c r="H1015" s="29" t="s">
        <v>178</v>
      </c>
      <c r="I1015" s="29" t="s">
        <v>269</v>
      </c>
      <c r="J1015" s="29" t="s">
        <v>868</v>
      </c>
      <c r="K1015" s="25" t="s">
        <v>276</v>
      </c>
      <c r="L1015" s="25" t="s">
        <v>2882</v>
      </c>
      <c r="M1015" s="25" t="s">
        <v>2883</v>
      </c>
      <c r="N1015" s="25" t="s">
        <v>2869</v>
      </c>
      <c r="O1015" s="25">
        <v>10408498282</v>
      </c>
      <c r="P1015" s="25" t="s">
        <v>5314</v>
      </c>
      <c r="Q1015" s="28" t="s">
        <v>0</v>
      </c>
      <c r="R1015" s="29" t="s">
        <v>2557</v>
      </c>
      <c r="S1015" s="27" t="s">
        <v>2884</v>
      </c>
      <c r="T1015" s="27" t="s">
        <v>2885</v>
      </c>
      <c r="U1015" s="28" t="s">
        <v>284</v>
      </c>
      <c r="V1015" s="26" t="s">
        <v>276</v>
      </c>
      <c r="W1015" s="26" t="s">
        <v>625</v>
      </c>
      <c r="X1015" s="26" t="s">
        <v>411</v>
      </c>
      <c r="Y1015" s="37" t="s">
        <v>28</v>
      </c>
      <c r="Z1015" s="37" t="s">
        <v>178</v>
      </c>
      <c r="AA1015" s="37" t="s">
        <v>177</v>
      </c>
      <c r="AB1015" s="30">
        <v>3400</v>
      </c>
      <c r="AC1015" s="30">
        <v>3400</v>
      </c>
      <c r="AD1015" s="31">
        <v>0</v>
      </c>
      <c r="AE1015" s="30">
        <v>3400</v>
      </c>
      <c r="AF1015" s="30">
        <v>3400</v>
      </c>
      <c r="AG1015" s="32">
        <v>0</v>
      </c>
      <c r="AH1015" s="30">
        <v>3400</v>
      </c>
      <c r="AI1015" s="10" t="s">
        <v>573</v>
      </c>
      <c r="AJ1015" s="30">
        <v>0</v>
      </c>
      <c r="AK1015" s="30">
        <v>0</v>
      </c>
      <c r="AL1015" s="30">
        <v>0</v>
      </c>
      <c r="AM1015" s="30">
        <v>1700</v>
      </c>
      <c r="AN1015" s="30">
        <v>1700</v>
      </c>
      <c r="AO1015" s="30">
        <v>0</v>
      </c>
      <c r="AP1015" s="30">
        <v>0</v>
      </c>
      <c r="AQ1015" s="30">
        <v>0</v>
      </c>
      <c r="AR1015" s="30">
        <v>0</v>
      </c>
      <c r="AS1015" s="30">
        <v>0</v>
      </c>
      <c r="AT1015" s="30">
        <v>0</v>
      </c>
      <c r="AU1015" s="121">
        <v>0</v>
      </c>
      <c r="AV1015" s="129" t="s">
        <v>784</v>
      </c>
      <c r="AW1015" s="129" t="s">
        <v>796</v>
      </c>
      <c r="AX1015" s="129" t="s">
        <v>1256</v>
      </c>
    </row>
    <row r="1016" spans="1:50" ht="24" x14ac:dyDescent="0.25">
      <c r="A1016" s="120">
        <v>46090</v>
      </c>
      <c r="B1016" s="28" t="s">
        <v>566</v>
      </c>
      <c r="C1016" s="25" t="s">
        <v>427</v>
      </c>
      <c r="D1016" s="25" t="s">
        <v>430</v>
      </c>
      <c r="E1016" s="25" t="s">
        <v>423</v>
      </c>
      <c r="F1016" s="29" t="s">
        <v>243</v>
      </c>
      <c r="G1016" s="29" t="s">
        <v>19</v>
      </c>
      <c r="H1016" s="29" t="s">
        <v>597</v>
      </c>
      <c r="I1016" s="29" t="s">
        <v>579</v>
      </c>
      <c r="J1016" s="29" t="s">
        <v>777</v>
      </c>
      <c r="K1016" s="25" t="s">
        <v>430</v>
      </c>
      <c r="L1016" s="25" t="s">
        <v>2886</v>
      </c>
      <c r="M1016" s="25" t="s">
        <v>2887</v>
      </c>
      <c r="N1016" s="25" t="s">
        <v>2888</v>
      </c>
      <c r="O1016" s="25">
        <v>20492511146</v>
      </c>
      <c r="P1016" s="25" t="s">
        <v>5315</v>
      </c>
      <c r="Q1016" s="28" t="s">
        <v>0</v>
      </c>
      <c r="R1016" s="29" t="s">
        <v>2560</v>
      </c>
      <c r="S1016" s="27" t="s">
        <v>2889</v>
      </c>
      <c r="T1016" s="27" t="s">
        <v>2890</v>
      </c>
      <c r="U1016" s="28" t="s">
        <v>270</v>
      </c>
      <c r="V1016" s="26" t="s">
        <v>430</v>
      </c>
      <c r="W1016" s="26" t="s">
        <v>593</v>
      </c>
      <c r="X1016" s="26" t="s">
        <v>411</v>
      </c>
      <c r="Y1016" s="37" t="s">
        <v>116</v>
      </c>
      <c r="Z1016" s="37" t="s">
        <v>118</v>
      </c>
      <c r="AA1016" s="37" t="s">
        <v>117</v>
      </c>
      <c r="AB1016" s="30">
        <v>3492</v>
      </c>
      <c r="AC1016" s="30">
        <v>3492</v>
      </c>
      <c r="AD1016" s="31">
        <v>0</v>
      </c>
      <c r="AE1016" s="30">
        <v>3492</v>
      </c>
      <c r="AF1016" s="30">
        <v>1164</v>
      </c>
      <c r="AG1016" s="32">
        <v>2328</v>
      </c>
      <c r="AH1016" s="30">
        <v>1164</v>
      </c>
      <c r="AI1016" s="10" t="s">
        <v>573</v>
      </c>
      <c r="AJ1016" s="30">
        <v>0</v>
      </c>
      <c r="AK1016" s="30">
        <v>0</v>
      </c>
      <c r="AL1016" s="30">
        <v>0</v>
      </c>
      <c r="AM1016" s="30">
        <v>388</v>
      </c>
      <c r="AN1016" s="30">
        <v>388</v>
      </c>
      <c r="AO1016" s="30">
        <v>388</v>
      </c>
      <c r="AP1016" s="30">
        <v>0</v>
      </c>
      <c r="AQ1016" s="30">
        <v>0</v>
      </c>
      <c r="AR1016" s="30">
        <v>0</v>
      </c>
      <c r="AS1016" s="30">
        <v>0</v>
      </c>
      <c r="AT1016" s="30">
        <v>0</v>
      </c>
      <c r="AU1016" s="121">
        <v>0</v>
      </c>
      <c r="AV1016" s="129" t="s">
        <v>784</v>
      </c>
      <c r="AW1016" s="129" t="s">
        <v>785</v>
      </c>
      <c r="AX1016" s="129" t="s">
        <v>527</v>
      </c>
    </row>
    <row r="1017" spans="1:50" ht="24" x14ac:dyDescent="0.25">
      <c r="A1017" s="120">
        <v>46090</v>
      </c>
      <c r="B1017" s="28" t="s">
        <v>566</v>
      </c>
      <c r="C1017" s="25" t="s">
        <v>427</v>
      </c>
      <c r="D1017" s="25" t="s">
        <v>430</v>
      </c>
      <c r="E1017" s="25" t="s">
        <v>423</v>
      </c>
      <c r="F1017" s="29" t="s">
        <v>243</v>
      </c>
      <c r="G1017" s="29" t="s">
        <v>19</v>
      </c>
      <c r="H1017" s="29" t="s">
        <v>178</v>
      </c>
      <c r="I1017" s="29" t="s">
        <v>269</v>
      </c>
      <c r="J1017" s="29" t="s">
        <v>868</v>
      </c>
      <c r="K1017" s="25" t="s">
        <v>276</v>
      </c>
      <c r="L1017" s="25" t="s">
        <v>2891</v>
      </c>
      <c r="M1017" s="25" t="s">
        <v>2892</v>
      </c>
      <c r="N1017" s="25" t="s">
        <v>2869</v>
      </c>
      <c r="O1017" s="25">
        <v>10157209677</v>
      </c>
      <c r="P1017" s="25" t="s">
        <v>5316</v>
      </c>
      <c r="Q1017" s="28" t="s">
        <v>0</v>
      </c>
      <c r="R1017" s="29" t="s">
        <v>2589</v>
      </c>
      <c r="S1017" s="27" t="s">
        <v>2893</v>
      </c>
      <c r="T1017" s="27" t="s">
        <v>2894</v>
      </c>
      <c r="U1017" s="28" t="s">
        <v>284</v>
      </c>
      <c r="V1017" s="26" t="s">
        <v>276</v>
      </c>
      <c r="W1017" s="26" t="s">
        <v>625</v>
      </c>
      <c r="X1017" s="26" t="s">
        <v>411</v>
      </c>
      <c r="Y1017" s="37" t="s">
        <v>28</v>
      </c>
      <c r="Z1017" s="37" t="s">
        <v>178</v>
      </c>
      <c r="AA1017" s="37" t="s">
        <v>177</v>
      </c>
      <c r="AB1017" s="30">
        <v>0</v>
      </c>
      <c r="AC1017" s="30">
        <v>0</v>
      </c>
      <c r="AD1017" s="31">
        <v>0</v>
      </c>
      <c r="AE1017" s="30">
        <v>0</v>
      </c>
      <c r="AF1017" s="30">
        <v>0</v>
      </c>
      <c r="AG1017" s="32">
        <v>0</v>
      </c>
      <c r="AH1017" s="30">
        <v>0</v>
      </c>
      <c r="AI1017" s="10" t="s">
        <v>573</v>
      </c>
      <c r="AJ1017" s="30">
        <v>0</v>
      </c>
      <c r="AK1017" s="30">
        <v>0</v>
      </c>
      <c r="AL1017" s="30">
        <v>0</v>
      </c>
      <c r="AM1017" s="30">
        <v>0</v>
      </c>
      <c r="AN1017" s="30">
        <v>0</v>
      </c>
      <c r="AO1017" s="30">
        <v>0</v>
      </c>
      <c r="AP1017" s="30">
        <v>0</v>
      </c>
      <c r="AQ1017" s="30">
        <v>0</v>
      </c>
      <c r="AR1017" s="30">
        <v>0</v>
      </c>
      <c r="AS1017" s="30">
        <v>0</v>
      </c>
      <c r="AT1017" s="30">
        <v>0</v>
      </c>
      <c r="AU1017" s="121">
        <v>0</v>
      </c>
      <c r="AV1017" s="129" t="s">
        <v>1011</v>
      </c>
      <c r="AW1017" s="129" t="s">
        <v>1011</v>
      </c>
      <c r="AX1017" s="129" t="s">
        <v>1256</v>
      </c>
    </row>
    <row r="1018" spans="1:50" ht="24" x14ac:dyDescent="0.25">
      <c r="A1018" s="120">
        <v>46090</v>
      </c>
      <c r="B1018" s="28" t="s">
        <v>566</v>
      </c>
      <c r="C1018" s="25" t="s">
        <v>427</v>
      </c>
      <c r="D1018" s="25" t="s">
        <v>430</v>
      </c>
      <c r="E1018" s="25" t="s">
        <v>423</v>
      </c>
      <c r="F1018" s="29" t="s">
        <v>243</v>
      </c>
      <c r="G1018" s="29" t="s">
        <v>19</v>
      </c>
      <c r="H1018" s="29" t="s">
        <v>581</v>
      </c>
      <c r="I1018" s="29" t="s">
        <v>269</v>
      </c>
      <c r="J1018" s="29" t="s">
        <v>868</v>
      </c>
      <c r="K1018" s="25" t="s">
        <v>246</v>
      </c>
      <c r="L1018" s="25" t="s">
        <v>2895</v>
      </c>
      <c r="M1018" s="25" t="s">
        <v>2896</v>
      </c>
      <c r="N1018" s="25" t="s">
        <v>2625</v>
      </c>
      <c r="O1018" s="25">
        <v>20607880272</v>
      </c>
      <c r="P1018" s="25" t="s">
        <v>5317</v>
      </c>
      <c r="Q1018" s="28" t="s">
        <v>0</v>
      </c>
      <c r="R1018" s="29" t="s">
        <v>2389</v>
      </c>
      <c r="S1018" s="27" t="s">
        <v>2897</v>
      </c>
      <c r="T1018" s="27" t="s">
        <v>2898</v>
      </c>
      <c r="U1018" s="28" t="s">
        <v>247</v>
      </c>
      <c r="V1018" s="26" t="s">
        <v>246</v>
      </c>
      <c r="W1018" s="26" t="s">
        <v>554</v>
      </c>
      <c r="X1018" s="26" t="s">
        <v>411</v>
      </c>
      <c r="Y1018" s="37" t="s">
        <v>110</v>
      </c>
      <c r="Z1018" s="37" t="s">
        <v>112</v>
      </c>
      <c r="AA1018" s="37" t="s">
        <v>111</v>
      </c>
      <c r="AB1018" s="30">
        <v>3600</v>
      </c>
      <c r="AC1018" s="30">
        <v>0</v>
      </c>
      <c r="AD1018" s="31">
        <v>3600</v>
      </c>
      <c r="AE1018" s="30">
        <v>3600</v>
      </c>
      <c r="AF1018" s="30">
        <v>1380.65</v>
      </c>
      <c r="AG1018" s="32">
        <v>2219.35</v>
      </c>
      <c r="AH1018" s="30">
        <v>1380.65</v>
      </c>
      <c r="AI1018" s="10" t="s">
        <v>573</v>
      </c>
      <c r="AJ1018" s="30">
        <v>0</v>
      </c>
      <c r="AK1018" s="30">
        <v>0</v>
      </c>
      <c r="AL1018" s="30">
        <v>0</v>
      </c>
      <c r="AM1018" s="30">
        <v>580.65</v>
      </c>
      <c r="AN1018" s="30">
        <v>0</v>
      </c>
      <c r="AO1018" s="30">
        <v>400</v>
      </c>
      <c r="AP1018" s="30">
        <v>400</v>
      </c>
      <c r="AQ1018" s="30">
        <v>0</v>
      </c>
      <c r="AR1018" s="30">
        <v>0</v>
      </c>
      <c r="AS1018" s="30">
        <v>0</v>
      </c>
      <c r="AT1018" s="30">
        <v>0</v>
      </c>
      <c r="AU1018" s="121">
        <v>0</v>
      </c>
      <c r="AV1018" s="129" t="s">
        <v>919</v>
      </c>
      <c r="AW1018" s="129" t="s">
        <v>785</v>
      </c>
      <c r="AX1018" s="129" t="s">
        <v>527</v>
      </c>
    </row>
    <row r="1019" spans="1:50" ht="24" x14ac:dyDescent="0.25">
      <c r="A1019" s="120">
        <v>46090</v>
      </c>
      <c r="B1019" s="28" t="s">
        <v>566</v>
      </c>
      <c r="C1019" s="25" t="s">
        <v>427</v>
      </c>
      <c r="D1019" s="25" t="s">
        <v>430</v>
      </c>
      <c r="E1019" s="25" t="s">
        <v>423</v>
      </c>
      <c r="F1019" s="29" t="s">
        <v>243</v>
      </c>
      <c r="G1019" s="29" t="s">
        <v>19</v>
      </c>
      <c r="H1019" s="29" t="s">
        <v>422</v>
      </c>
      <c r="I1019" s="29" t="s">
        <v>579</v>
      </c>
      <c r="J1019" s="29" t="s">
        <v>868</v>
      </c>
      <c r="K1019" s="25" t="s">
        <v>276</v>
      </c>
      <c r="L1019" s="25" t="s">
        <v>2899</v>
      </c>
      <c r="M1019" s="25" t="s">
        <v>2900</v>
      </c>
      <c r="N1019" s="25" t="s">
        <v>2874</v>
      </c>
      <c r="O1019" s="25">
        <v>10472857628</v>
      </c>
      <c r="P1019" s="25" t="s">
        <v>5318</v>
      </c>
      <c r="Q1019" s="28" t="s">
        <v>0</v>
      </c>
      <c r="R1019" s="29" t="s">
        <v>2393</v>
      </c>
      <c r="S1019" s="27" t="s">
        <v>2901</v>
      </c>
      <c r="T1019" s="27" t="s">
        <v>2902</v>
      </c>
      <c r="U1019" s="28" t="s">
        <v>284</v>
      </c>
      <c r="V1019" s="26" t="s">
        <v>276</v>
      </c>
      <c r="W1019" s="26" t="s">
        <v>625</v>
      </c>
      <c r="X1019" s="26" t="s">
        <v>411</v>
      </c>
      <c r="Y1019" s="37" t="s">
        <v>200</v>
      </c>
      <c r="Z1019" s="37" t="s">
        <v>586</v>
      </c>
      <c r="AA1019" s="37" t="s">
        <v>585</v>
      </c>
      <c r="AB1019" s="30">
        <v>2500</v>
      </c>
      <c r="AC1019" s="30">
        <v>2500</v>
      </c>
      <c r="AD1019" s="31">
        <v>0</v>
      </c>
      <c r="AE1019" s="30">
        <v>2500</v>
      </c>
      <c r="AF1019" s="30">
        <v>2500</v>
      </c>
      <c r="AG1019" s="32">
        <v>0</v>
      </c>
      <c r="AH1019" s="30">
        <v>2500</v>
      </c>
      <c r="AI1019" s="10" t="s">
        <v>573</v>
      </c>
      <c r="AJ1019" s="30">
        <v>0</v>
      </c>
      <c r="AK1019" s="30">
        <v>0</v>
      </c>
      <c r="AL1019" s="30">
        <v>0</v>
      </c>
      <c r="AM1019" s="30">
        <v>2500</v>
      </c>
      <c r="AN1019" s="30">
        <v>0</v>
      </c>
      <c r="AO1019" s="30">
        <v>0</v>
      </c>
      <c r="AP1019" s="30">
        <v>0</v>
      </c>
      <c r="AQ1019" s="30">
        <v>0</v>
      </c>
      <c r="AR1019" s="30">
        <v>0</v>
      </c>
      <c r="AS1019" s="30">
        <v>0</v>
      </c>
      <c r="AT1019" s="30">
        <v>0</v>
      </c>
      <c r="AU1019" s="121">
        <v>0</v>
      </c>
      <c r="AV1019" s="129" t="s">
        <v>784</v>
      </c>
      <c r="AW1019" s="129" t="s">
        <v>796</v>
      </c>
      <c r="AX1019" s="129" t="s">
        <v>1115</v>
      </c>
    </row>
    <row r="1020" spans="1:50" ht="24" x14ac:dyDescent="0.25">
      <c r="A1020" s="120">
        <v>46091</v>
      </c>
      <c r="B1020" s="28" t="s">
        <v>566</v>
      </c>
      <c r="C1020" s="25" t="s">
        <v>427</v>
      </c>
      <c r="D1020" s="25" t="s">
        <v>430</v>
      </c>
      <c r="E1020" s="25" t="s">
        <v>423</v>
      </c>
      <c r="F1020" s="29" t="s">
        <v>243</v>
      </c>
      <c r="G1020" s="29" t="s">
        <v>19</v>
      </c>
      <c r="H1020" s="29" t="s">
        <v>178</v>
      </c>
      <c r="I1020" s="29" t="s">
        <v>269</v>
      </c>
      <c r="J1020" s="29" t="s">
        <v>868</v>
      </c>
      <c r="K1020" s="25" t="s">
        <v>276</v>
      </c>
      <c r="L1020" s="25" t="s">
        <v>2903</v>
      </c>
      <c r="M1020" s="25" t="s">
        <v>2904</v>
      </c>
      <c r="N1020" s="25" t="s">
        <v>2874</v>
      </c>
      <c r="O1020" s="25">
        <v>10157209677</v>
      </c>
      <c r="P1020" s="25" t="s">
        <v>5319</v>
      </c>
      <c r="Q1020" s="28" t="s">
        <v>0</v>
      </c>
      <c r="R1020" s="29" t="s">
        <v>2905</v>
      </c>
      <c r="S1020" s="27" t="s">
        <v>2906</v>
      </c>
      <c r="T1020" s="27" t="s">
        <v>2907</v>
      </c>
      <c r="U1020" s="28" t="s">
        <v>284</v>
      </c>
      <c r="V1020" s="26" t="s">
        <v>276</v>
      </c>
      <c r="W1020" s="26" t="s">
        <v>625</v>
      </c>
      <c r="X1020" s="26" t="s">
        <v>411</v>
      </c>
      <c r="Y1020" s="37" t="s">
        <v>28</v>
      </c>
      <c r="Z1020" s="37" t="s">
        <v>178</v>
      </c>
      <c r="AA1020" s="37" t="s">
        <v>177</v>
      </c>
      <c r="AB1020" s="30">
        <v>3400</v>
      </c>
      <c r="AC1020" s="30">
        <v>3400</v>
      </c>
      <c r="AD1020" s="31">
        <v>0</v>
      </c>
      <c r="AE1020" s="30">
        <v>3400</v>
      </c>
      <c r="AF1020" s="30">
        <v>3400</v>
      </c>
      <c r="AG1020" s="32">
        <v>0</v>
      </c>
      <c r="AH1020" s="30">
        <v>3400</v>
      </c>
      <c r="AI1020" s="10" t="s">
        <v>573</v>
      </c>
      <c r="AJ1020" s="30">
        <v>0</v>
      </c>
      <c r="AK1020" s="30">
        <v>0</v>
      </c>
      <c r="AL1020" s="30">
        <v>0</v>
      </c>
      <c r="AM1020" s="30">
        <v>1700</v>
      </c>
      <c r="AN1020" s="30">
        <v>1700</v>
      </c>
      <c r="AO1020" s="30">
        <v>0</v>
      </c>
      <c r="AP1020" s="30">
        <v>0</v>
      </c>
      <c r="AQ1020" s="30">
        <v>0</v>
      </c>
      <c r="AR1020" s="30">
        <v>0</v>
      </c>
      <c r="AS1020" s="30">
        <v>0</v>
      </c>
      <c r="AT1020" s="30">
        <v>0</v>
      </c>
      <c r="AU1020" s="121">
        <v>0</v>
      </c>
      <c r="AV1020" s="129" t="s">
        <v>784</v>
      </c>
      <c r="AW1020" s="129" t="s">
        <v>796</v>
      </c>
      <c r="AX1020" s="129" t="s">
        <v>1256</v>
      </c>
    </row>
    <row r="1021" spans="1:50" ht="24" x14ac:dyDescent="0.25">
      <c r="A1021" s="120">
        <v>46091</v>
      </c>
      <c r="B1021" s="28" t="s">
        <v>566</v>
      </c>
      <c r="C1021" s="25" t="s">
        <v>427</v>
      </c>
      <c r="D1021" s="25" t="s">
        <v>455</v>
      </c>
      <c r="E1021" s="25" t="s">
        <v>423</v>
      </c>
      <c r="F1021" s="29" t="s">
        <v>243</v>
      </c>
      <c r="G1021" s="29" t="s">
        <v>19</v>
      </c>
      <c r="H1021" s="29" t="s">
        <v>580</v>
      </c>
      <c r="I1021" s="29" t="s">
        <v>579</v>
      </c>
      <c r="J1021" s="29" t="s">
        <v>777</v>
      </c>
      <c r="K1021" s="25" t="s">
        <v>455</v>
      </c>
      <c r="L1021" s="25" t="s">
        <v>2908</v>
      </c>
      <c r="M1021" s="25" t="s">
        <v>2909</v>
      </c>
      <c r="N1021" s="25" t="s">
        <v>2910</v>
      </c>
      <c r="O1021" s="25">
        <v>20341841357</v>
      </c>
      <c r="P1021" s="25" t="s">
        <v>5320</v>
      </c>
      <c r="Q1021" s="28" t="s">
        <v>0</v>
      </c>
      <c r="R1021" s="29" t="s">
        <v>2582</v>
      </c>
      <c r="S1021" s="27" t="s">
        <v>2911</v>
      </c>
      <c r="T1021" s="27" t="s">
        <v>2912</v>
      </c>
      <c r="U1021" s="28" t="s">
        <v>275</v>
      </c>
      <c r="V1021" s="26" t="s">
        <v>455</v>
      </c>
      <c r="W1021" s="26" t="s">
        <v>611</v>
      </c>
      <c r="X1021" s="26" t="s">
        <v>411</v>
      </c>
      <c r="Y1021" s="37" t="s">
        <v>25</v>
      </c>
      <c r="Z1021" s="37" t="s">
        <v>92</v>
      </c>
      <c r="AA1021" s="37" t="s">
        <v>95</v>
      </c>
      <c r="AB1021" s="30">
        <v>5600</v>
      </c>
      <c r="AC1021" s="30">
        <v>5600</v>
      </c>
      <c r="AD1021" s="31">
        <v>0</v>
      </c>
      <c r="AE1021" s="30">
        <v>1456.9299999999998</v>
      </c>
      <c r="AF1021" s="30">
        <v>1456.9299999999998</v>
      </c>
      <c r="AG1021" s="32">
        <v>4143.07</v>
      </c>
      <c r="AH1021" s="30">
        <v>1456.9299999999998</v>
      </c>
      <c r="AI1021" s="10" t="s">
        <v>573</v>
      </c>
      <c r="AJ1021" s="30">
        <v>0</v>
      </c>
      <c r="AK1021" s="30">
        <v>0</v>
      </c>
      <c r="AL1021" s="30">
        <v>953.05</v>
      </c>
      <c r="AM1021" s="30">
        <v>0</v>
      </c>
      <c r="AN1021" s="30">
        <v>0</v>
      </c>
      <c r="AO1021" s="30">
        <v>0</v>
      </c>
      <c r="AP1021" s="30">
        <v>503.88</v>
      </c>
      <c r="AQ1021" s="30">
        <v>0</v>
      </c>
      <c r="AR1021" s="30">
        <v>0</v>
      </c>
      <c r="AS1021" s="30">
        <v>0</v>
      </c>
      <c r="AT1021" s="30">
        <v>0</v>
      </c>
      <c r="AU1021" s="121">
        <v>0</v>
      </c>
      <c r="AV1021" s="129" t="s">
        <v>784</v>
      </c>
      <c r="AW1021" s="129" t="s">
        <v>785</v>
      </c>
      <c r="AX1021" s="129" t="s">
        <v>527</v>
      </c>
    </row>
    <row r="1022" spans="1:50" ht="24" x14ac:dyDescent="0.25">
      <c r="A1022" s="120">
        <v>46091</v>
      </c>
      <c r="B1022" s="28" t="s">
        <v>566</v>
      </c>
      <c r="C1022" s="25" t="s">
        <v>427</v>
      </c>
      <c r="D1022" s="25" t="s">
        <v>430</v>
      </c>
      <c r="E1022" s="25" t="s">
        <v>423</v>
      </c>
      <c r="F1022" s="29" t="s">
        <v>243</v>
      </c>
      <c r="G1022" s="29" t="s">
        <v>19</v>
      </c>
      <c r="H1022" s="29" t="s">
        <v>170</v>
      </c>
      <c r="I1022" s="29" t="s">
        <v>579</v>
      </c>
      <c r="J1022" s="29" t="s">
        <v>868</v>
      </c>
      <c r="K1022" s="25" t="s">
        <v>262</v>
      </c>
      <c r="L1022" s="25" t="s">
        <v>2913</v>
      </c>
      <c r="M1022" s="25" t="s">
        <v>2914</v>
      </c>
      <c r="N1022" s="25" t="s">
        <v>2879</v>
      </c>
      <c r="O1022" s="25">
        <v>20601267463</v>
      </c>
      <c r="P1022" s="25" t="s">
        <v>5321</v>
      </c>
      <c r="Q1022" s="28" t="s">
        <v>0</v>
      </c>
      <c r="R1022" s="29" t="s">
        <v>2585</v>
      </c>
      <c r="S1022" s="27" t="s">
        <v>2915</v>
      </c>
      <c r="T1022" s="27" t="s">
        <v>2916</v>
      </c>
      <c r="U1022" s="28" t="s">
        <v>263</v>
      </c>
      <c r="V1022" s="26" t="s">
        <v>262</v>
      </c>
      <c r="W1022" s="26" t="s">
        <v>562</v>
      </c>
      <c r="X1022" s="26" t="s">
        <v>411</v>
      </c>
      <c r="Y1022" s="37" t="s">
        <v>171</v>
      </c>
      <c r="Z1022" s="37" t="s">
        <v>173</v>
      </c>
      <c r="AA1022" s="37" t="s">
        <v>172</v>
      </c>
      <c r="AB1022" s="30">
        <v>1440</v>
      </c>
      <c r="AC1022" s="30">
        <v>1440</v>
      </c>
      <c r="AD1022" s="31">
        <v>0</v>
      </c>
      <c r="AE1022" s="30">
        <v>1440</v>
      </c>
      <c r="AF1022" s="30">
        <v>1440</v>
      </c>
      <c r="AG1022" s="32">
        <v>0</v>
      </c>
      <c r="AH1022" s="30">
        <v>1440</v>
      </c>
      <c r="AI1022" s="10" t="s">
        <v>573</v>
      </c>
      <c r="AJ1022" s="30">
        <v>0</v>
      </c>
      <c r="AK1022" s="30">
        <v>0</v>
      </c>
      <c r="AL1022" s="30">
        <v>1440</v>
      </c>
      <c r="AM1022" s="30">
        <v>0</v>
      </c>
      <c r="AN1022" s="30">
        <v>0</v>
      </c>
      <c r="AO1022" s="30">
        <v>0</v>
      </c>
      <c r="AP1022" s="30">
        <v>0</v>
      </c>
      <c r="AQ1022" s="30">
        <v>0</v>
      </c>
      <c r="AR1022" s="30">
        <v>0</v>
      </c>
      <c r="AS1022" s="30">
        <v>0</v>
      </c>
      <c r="AT1022" s="30">
        <v>0</v>
      </c>
      <c r="AU1022" s="121">
        <v>0</v>
      </c>
      <c r="AV1022" s="129" t="s">
        <v>784</v>
      </c>
      <c r="AW1022" s="129" t="s">
        <v>796</v>
      </c>
      <c r="AX1022" s="129" t="s">
        <v>527</v>
      </c>
    </row>
    <row r="1023" spans="1:50" ht="24" x14ac:dyDescent="0.25">
      <c r="A1023" s="120">
        <v>46090.208333333489</v>
      </c>
      <c r="B1023" s="28" t="s">
        <v>566</v>
      </c>
      <c r="C1023" s="25" t="s">
        <v>427</v>
      </c>
      <c r="D1023" s="25" t="s">
        <v>455</v>
      </c>
      <c r="E1023" s="25" t="s">
        <v>423</v>
      </c>
      <c r="F1023" s="29" t="s">
        <v>243</v>
      </c>
      <c r="G1023" s="29" t="s">
        <v>19</v>
      </c>
      <c r="H1023" s="29" t="s">
        <v>580</v>
      </c>
      <c r="I1023" s="29" t="s">
        <v>579</v>
      </c>
      <c r="J1023" s="29" t="s">
        <v>777</v>
      </c>
      <c r="K1023" s="25" t="s">
        <v>455</v>
      </c>
      <c r="L1023" s="25" t="s">
        <v>2917</v>
      </c>
      <c r="M1023" s="25" t="s">
        <v>2918</v>
      </c>
      <c r="N1023" s="25" t="s">
        <v>2879</v>
      </c>
      <c r="O1023" s="25">
        <v>0</v>
      </c>
      <c r="P1023" s="25" t="s">
        <v>5322</v>
      </c>
      <c r="Q1023" s="28" t="s">
        <v>0</v>
      </c>
      <c r="R1023" s="29" t="s">
        <v>2595</v>
      </c>
      <c r="S1023" s="27" t="s">
        <v>2919</v>
      </c>
      <c r="T1023" s="27" t="s">
        <v>2920</v>
      </c>
      <c r="U1023" s="28" t="s">
        <v>275</v>
      </c>
      <c r="V1023" s="26" t="s">
        <v>455</v>
      </c>
      <c r="W1023" s="26" t="s">
        <v>611</v>
      </c>
      <c r="X1023" s="26" t="s">
        <v>411</v>
      </c>
      <c r="Y1023" s="37" t="s">
        <v>25</v>
      </c>
      <c r="Z1023" s="37" t="s">
        <v>92</v>
      </c>
      <c r="AA1023" s="37" t="s">
        <v>95</v>
      </c>
      <c r="AB1023" s="30">
        <v>1000</v>
      </c>
      <c r="AC1023" s="30">
        <v>0</v>
      </c>
      <c r="AD1023" s="31">
        <v>1000</v>
      </c>
      <c r="AE1023" s="30">
        <v>798</v>
      </c>
      <c r="AF1023" s="30">
        <v>798</v>
      </c>
      <c r="AG1023" s="32">
        <v>202</v>
      </c>
      <c r="AH1023" s="30">
        <v>798</v>
      </c>
      <c r="AI1023" s="10" t="s">
        <v>573</v>
      </c>
      <c r="AJ1023" s="30">
        <v>0</v>
      </c>
      <c r="AK1023" s="30">
        <v>0</v>
      </c>
      <c r="AL1023" s="30">
        <v>0</v>
      </c>
      <c r="AM1023" s="30">
        <v>0</v>
      </c>
      <c r="AN1023" s="30">
        <v>0</v>
      </c>
      <c r="AO1023" s="30">
        <v>0</v>
      </c>
      <c r="AP1023" s="30">
        <v>798</v>
      </c>
      <c r="AQ1023" s="30">
        <v>0</v>
      </c>
      <c r="AR1023" s="30">
        <v>0</v>
      </c>
      <c r="AS1023" s="30">
        <v>0</v>
      </c>
      <c r="AT1023" s="30">
        <v>0</v>
      </c>
      <c r="AU1023" s="121">
        <v>0</v>
      </c>
      <c r="AV1023" s="129" t="s">
        <v>919</v>
      </c>
      <c r="AW1023" s="129" t="s">
        <v>785</v>
      </c>
      <c r="AX1023" s="129" t="s">
        <v>527</v>
      </c>
    </row>
    <row r="1024" spans="1:50" ht="24" x14ac:dyDescent="0.25">
      <c r="A1024" s="120">
        <v>46090.208333333489</v>
      </c>
      <c r="B1024" s="28" t="s">
        <v>566</v>
      </c>
      <c r="C1024" s="25" t="s">
        <v>427</v>
      </c>
      <c r="D1024" s="25" t="s">
        <v>455</v>
      </c>
      <c r="E1024" s="25" t="s">
        <v>423</v>
      </c>
      <c r="F1024" s="29" t="s">
        <v>243</v>
      </c>
      <c r="G1024" s="29" t="s">
        <v>19</v>
      </c>
      <c r="H1024" s="29" t="s">
        <v>580</v>
      </c>
      <c r="I1024" s="29" t="s">
        <v>579</v>
      </c>
      <c r="J1024" s="29" t="s">
        <v>777</v>
      </c>
      <c r="K1024" s="25" t="s">
        <v>455</v>
      </c>
      <c r="L1024" s="25" t="s">
        <v>2917</v>
      </c>
      <c r="M1024" s="25" t="s">
        <v>2918</v>
      </c>
      <c r="N1024" s="25" t="s">
        <v>2879</v>
      </c>
      <c r="O1024" s="25">
        <v>0</v>
      </c>
      <c r="P1024" s="25" t="s">
        <v>5322</v>
      </c>
      <c r="Q1024" s="28" t="s">
        <v>0</v>
      </c>
      <c r="R1024" s="29" t="s">
        <v>2595</v>
      </c>
      <c r="S1024" s="27" t="s">
        <v>2919</v>
      </c>
      <c r="T1024" s="27" t="s">
        <v>2920</v>
      </c>
      <c r="U1024" s="28" t="s">
        <v>275</v>
      </c>
      <c r="V1024" s="26" t="s">
        <v>455</v>
      </c>
      <c r="W1024" s="26" t="s">
        <v>611</v>
      </c>
      <c r="X1024" s="26" t="s">
        <v>411</v>
      </c>
      <c r="Y1024" s="37" t="s">
        <v>26</v>
      </c>
      <c r="Z1024" s="37" t="s">
        <v>93</v>
      </c>
      <c r="AA1024" s="37" t="s">
        <v>96</v>
      </c>
      <c r="AB1024" s="30">
        <v>3520</v>
      </c>
      <c r="AC1024" s="30">
        <v>960</v>
      </c>
      <c r="AD1024" s="31">
        <v>2560</v>
      </c>
      <c r="AE1024" s="30">
        <v>2324.3999999999996</v>
      </c>
      <c r="AF1024" s="30">
        <v>2324.3999999999996</v>
      </c>
      <c r="AG1024" s="32">
        <v>1195.6000000000004</v>
      </c>
      <c r="AH1024" s="30">
        <v>2324.3999999999996</v>
      </c>
      <c r="AI1024" s="10" t="s">
        <v>573</v>
      </c>
      <c r="AJ1024" s="30">
        <v>0</v>
      </c>
      <c r="AK1024" s="30">
        <v>0</v>
      </c>
      <c r="AL1024" s="30">
        <v>960</v>
      </c>
      <c r="AM1024" s="30">
        <v>-68.2</v>
      </c>
      <c r="AN1024" s="30">
        <v>0</v>
      </c>
      <c r="AO1024" s="30">
        <v>0</v>
      </c>
      <c r="AP1024" s="30">
        <v>1432.6</v>
      </c>
      <c r="AQ1024" s="30">
        <v>0</v>
      </c>
      <c r="AR1024" s="30">
        <v>0</v>
      </c>
      <c r="AS1024" s="30">
        <v>0</v>
      </c>
      <c r="AT1024" s="30">
        <v>0</v>
      </c>
      <c r="AU1024" s="121">
        <v>0</v>
      </c>
      <c r="AV1024" s="129" t="s">
        <v>920</v>
      </c>
      <c r="AW1024" s="129" t="s">
        <v>785</v>
      </c>
      <c r="AX1024" s="129" t="s">
        <v>527</v>
      </c>
    </row>
    <row r="1025" spans="1:50" ht="24" x14ac:dyDescent="0.25">
      <c r="A1025" s="120">
        <v>46091</v>
      </c>
      <c r="B1025" s="28" t="s">
        <v>566</v>
      </c>
      <c r="C1025" s="25" t="s">
        <v>427</v>
      </c>
      <c r="D1025" s="25" t="s">
        <v>430</v>
      </c>
      <c r="E1025" s="25" t="s">
        <v>423</v>
      </c>
      <c r="F1025" s="29" t="s">
        <v>243</v>
      </c>
      <c r="G1025" s="29" t="s">
        <v>19</v>
      </c>
      <c r="H1025" s="29" t="s">
        <v>422</v>
      </c>
      <c r="I1025" s="29" t="s">
        <v>579</v>
      </c>
      <c r="J1025" s="29" t="s">
        <v>868</v>
      </c>
      <c r="K1025" s="25" t="s">
        <v>443</v>
      </c>
      <c r="L1025" s="25" t="s">
        <v>2921</v>
      </c>
      <c r="M1025" s="25" t="s">
        <v>2922</v>
      </c>
      <c r="N1025" s="25" t="s">
        <v>2888</v>
      </c>
      <c r="O1025" s="25">
        <v>10403621850</v>
      </c>
      <c r="P1025" s="25" t="s">
        <v>5323</v>
      </c>
      <c r="Q1025" s="28" t="s">
        <v>0</v>
      </c>
      <c r="R1025" s="29" t="s">
        <v>2599</v>
      </c>
      <c r="S1025" s="27" t="s">
        <v>2923</v>
      </c>
      <c r="T1025" s="27" t="s">
        <v>2924</v>
      </c>
      <c r="U1025" s="28" t="s">
        <v>289</v>
      </c>
      <c r="V1025" s="26" t="s">
        <v>443</v>
      </c>
      <c r="W1025" s="26" t="s">
        <v>627</v>
      </c>
      <c r="X1025" s="26" t="s">
        <v>411</v>
      </c>
      <c r="Y1025" s="37" t="s">
        <v>200</v>
      </c>
      <c r="Z1025" s="37" t="s">
        <v>586</v>
      </c>
      <c r="AA1025" s="37" t="s">
        <v>585</v>
      </c>
      <c r="AB1025" s="30">
        <v>5000</v>
      </c>
      <c r="AC1025" s="30">
        <v>5000</v>
      </c>
      <c r="AD1025" s="31">
        <v>0</v>
      </c>
      <c r="AE1025" s="30">
        <v>5000</v>
      </c>
      <c r="AF1025" s="30">
        <v>5000</v>
      </c>
      <c r="AG1025" s="32">
        <v>0</v>
      </c>
      <c r="AH1025" s="30">
        <v>5000</v>
      </c>
      <c r="AI1025" s="10" t="s">
        <v>573</v>
      </c>
      <c r="AJ1025" s="30">
        <v>0</v>
      </c>
      <c r="AK1025" s="30">
        <v>0</v>
      </c>
      <c r="AL1025" s="30">
        <v>0</v>
      </c>
      <c r="AM1025" s="30">
        <v>2500</v>
      </c>
      <c r="AN1025" s="30">
        <v>2500</v>
      </c>
      <c r="AO1025" s="30">
        <v>0</v>
      </c>
      <c r="AP1025" s="30">
        <v>0</v>
      </c>
      <c r="AQ1025" s="30">
        <v>0</v>
      </c>
      <c r="AR1025" s="30">
        <v>0</v>
      </c>
      <c r="AS1025" s="30">
        <v>0</v>
      </c>
      <c r="AT1025" s="30">
        <v>0</v>
      </c>
      <c r="AU1025" s="121">
        <v>0</v>
      </c>
      <c r="AV1025" s="129" t="s">
        <v>784</v>
      </c>
      <c r="AW1025" s="129" t="s">
        <v>796</v>
      </c>
      <c r="AX1025" s="129" t="s">
        <v>1115</v>
      </c>
    </row>
    <row r="1026" spans="1:50" ht="24" x14ac:dyDescent="0.25">
      <c r="A1026" s="120">
        <v>46092</v>
      </c>
      <c r="B1026" s="28" t="s">
        <v>566</v>
      </c>
      <c r="C1026" s="25" t="s">
        <v>427</v>
      </c>
      <c r="D1026" s="25" t="s">
        <v>430</v>
      </c>
      <c r="E1026" s="25" t="s">
        <v>423</v>
      </c>
      <c r="F1026" s="29" t="s">
        <v>243</v>
      </c>
      <c r="G1026" s="29" t="s">
        <v>19</v>
      </c>
      <c r="H1026" s="29" t="s">
        <v>422</v>
      </c>
      <c r="I1026" s="29" t="s">
        <v>579</v>
      </c>
      <c r="J1026" s="29" t="s">
        <v>868</v>
      </c>
      <c r="K1026" s="25" t="s">
        <v>250</v>
      </c>
      <c r="L1026" s="25" t="s">
        <v>2925</v>
      </c>
      <c r="M1026" s="25" t="s">
        <v>2926</v>
      </c>
      <c r="N1026" s="25" t="s">
        <v>2310</v>
      </c>
      <c r="O1026" s="25">
        <v>10296254211</v>
      </c>
      <c r="P1026" s="25" t="s">
        <v>5324</v>
      </c>
      <c r="Q1026" s="28" t="s">
        <v>0</v>
      </c>
      <c r="R1026" s="29" t="s">
        <v>2563</v>
      </c>
      <c r="S1026" s="27" t="s">
        <v>2927</v>
      </c>
      <c r="T1026" s="27" t="s">
        <v>2928</v>
      </c>
      <c r="U1026" s="28" t="s">
        <v>251</v>
      </c>
      <c r="V1026" s="26" t="s">
        <v>250</v>
      </c>
      <c r="W1026" s="26" t="s">
        <v>556</v>
      </c>
      <c r="X1026" s="26" t="s">
        <v>411</v>
      </c>
      <c r="Y1026" s="37" t="s">
        <v>200</v>
      </c>
      <c r="Z1026" s="37" t="s">
        <v>586</v>
      </c>
      <c r="AA1026" s="37" t="s">
        <v>585</v>
      </c>
      <c r="AB1026" s="30">
        <v>5000</v>
      </c>
      <c r="AC1026" s="30">
        <v>5000</v>
      </c>
      <c r="AD1026" s="31">
        <v>0</v>
      </c>
      <c r="AE1026" s="30">
        <v>5000</v>
      </c>
      <c r="AF1026" s="30">
        <v>5000</v>
      </c>
      <c r="AG1026" s="32">
        <v>0</v>
      </c>
      <c r="AH1026" s="30">
        <v>5000</v>
      </c>
      <c r="AI1026" s="10" t="s">
        <v>573</v>
      </c>
      <c r="AJ1026" s="30">
        <v>0</v>
      </c>
      <c r="AK1026" s="30">
        <v>0</v>
      </c>
      <c r="AL1026" s="30">
        <v>0</v>
      </c>
      <c r="AM1026" s="30">
        <v>2500</v>
      </c>
      <c r="AN1026" s="30">
        <v>2500</v>
      </c>
      <c r="AO1026" s="30">
        <v>0</v>
      </c>
      <c r="AP1026" s="30">
        <v>0</v>
      </c>
      <c r="AQ1026" s="30">
        <v>0</v>
      </c>
      <c r="AR1026" s="30">
        <v>0</v>
      </c>
      <c r="AS1026" s="30">
        <v>0</v>
      </c>
      <c r="AT1026" s="30">
        <v>0</v>
      </c>
      <c r="AU1026" s="121">
        <v>0</v>
      </c>
      <c r="AV1026" s="129" t="s">
        <v>784</v>
      </c>
      <c r="AW1026" s="129" t="s">
        <v>796</v>
      </c>
      <c r="AX1026" s="129" t="s">
        <v>1115</v>
      </c>
    </row>
    <row r="1027" spans="1:50" ht="24" x14ac:dyDescent="0.25">
      <c r="A1027" s="120">
        <v>46092</v>
      </c>
      <c r="B1027" s="28" t="s">
        <v>566</v>
      </c>
      <c r="C1027" s="25" t="s">
        <v>427</v>
      </c>
      <c r="D1027" s="25" t="s">
        <v>430</v>
      </c>
      <c r="E1027" s="25" t="s">
        <v>423</v>
      </c>
      <c r="F1027" s="29" t="s">
        <v>243</v>
      </c>
      <c r="G1027" s="29" t="s">
        <v>19</v>
      </c>
      <c r="H1027" s="29" t="s">
        <v>178</v>
      </c>
      <c r="I1027" s="29" t="s">
        <v>269</v>
      </c>
      <c r="J1027" s="29" t="s">
        <v>868</v>
      </c>
      <c r="K1027" s="25" t="s">
        <v>258</v>
      </c>
      <c r="L1027" s="25" t="s">
        <v>2929</v>
      </c>
      <c r="M1027" s="25" t="s">
        <v>2930</v>
      </c>
      <c r="N1027" s="25" t="s">
        <v>2888</v>
      </c>
      <c r="O1027" s="25">
        <v>10712334610</v>
      </c>
      <c r="P1027" s="25" t="s">
        <v>5325</v>
      </c>
      <c r="Q1027" s="28" t="s">
        <v>0</v>
      </c>
      <c r="R1027" s="29" t="s">
        <v>2931</v>
      </c>
      <c r="S1027" s="27" t="s">
        <v>2932</v>
      </c>
      <c r="T1027" s="27" t="s">
        <v>2933</v>
      </c>
      <c r="U1027" s="28" t="s">
        <v>259</v>
      </c>
      <c r="V1027" s="26" t="s">
        <v>258</v>
      </c>
      <c r="W1027" s="26" t="s">
        <v>560</v>
      </c>
      <c r="X1027" s="26" t="s">
        <v>411</v>
      </c>
      <c r="Y1027" s="37" t="s">
        <v>28</v>
      </c>
      <c r="Z1027" s="37" t="s">
        <v>178</v>
      </c>
      <c r="AA1027" s="37" t="s">
        <v>177</v>
      </c>
      <c r="AB1027" s="30">
        <v>3900</v>
      </c>
      <c r="AC1027" s="30">
        <v>3900</v>
      </c>
      <c r="AD1027" s="31">
        <v>0</v>
      </c>
      <c r="AE1027" s="30">
        <v>3900</v>
      </c>
      <c r="AF1027" s="30">
        <v>3900</v>
      </c>
      <c r="AG1027" s="32">
        <v>0</v>
      </c>
      <c r="AH1027" s="30">
        <v>3900</v>
      </c>
      <c r="AI1027" s="10" t="s">
        <v>573</v>
      </c>
      <c r="AJ1027" s="30">
        <v>0</v>
      </c>
      <c r="AK1027" s="30">
        <v>0</v>
      </c>
      <c r="AL1027" s="30">
        <v>0</v>
      </c>
      <c r="AM1027" s="30">
        <v>1300</v>
      </c>
      <c r="AN1027" s="30">
        <v>1300</v>
      </c>
      <c r="AO1027" s="30">
        <v>1300</v>
      </c>
      <c r="AP1027" s="30">
        <v>0</v>
      </c>
      <c r="AQ1027" s="30">
        <v>0</v>
      </c>
      <c r="AR1027" s="30">
        <v>0</v>
      </c>
      <c r="AS1027" s="30">
        <v>0</v>
      </c>
      <c r="AT1027" s="30">
        <v>0</v>
      </c>
      <c r="AU1027" s="121">
        <v>0</v>
      </c>
      <c r="AV1027" s="129" t="s">
        <v>784</v>
      </c>
      <c r="AW1027" s="129" t="s">
        <v>796</v>
      </c>
      <c r="AX1027" s="129" t="s">
        <v>1025</v>
      </c>
    </row>
    <row r="1028" spans="1:50" ht="24" x14ac:dyDescent="0.25">
      <c r="A1028" s="120">
        <v>46092</v>
      </c>
      <c r="B1028" s="28" t="s">
        <v>566</v>
      </c>
      <c r="C1028" s="25" t="s">
        <v>427</v>
      </c>
      <c r="D1028" s="25" t="s">
        <v>430</v>
      </c>
      <c r="E1028" s="25" t="s">
        <v>423</v>
      </c>
      <c r="F1028" s="29" t="s">
        <v>243</v>
      </c>
      <c r="G1028" s="29" t="s">
        <v>19</v>
      </c>
      <c r="H1028" s="29" t="s">
        <v>178</v>
      </c>
      <c r="I1028" s="29" t="s">
        <v>269</v>
      </c>
      <c r="J1028" s="29" t="s">
        <v>868</v>
      </c>
      <c r="K1028" s="25" t="s">
        <v>254</v>
      </c>
      <c r="L1028" s="25" t="s">
        <v>2934</v>
      </c>
      <c r="M1028" s="25" t="s">
        <v>2935</v>
      </c>
      <c r="N1028" s="25" t="s">
        <v>2888</v>
      </c>
      <c r="O1028" s="25">
        <v>10442593316</v>
      </c>
      <c r="P1028" s="25" t="s">
        <v>5326</v>
      </c>
      <c r="Q1028" s="28" t="s">
        <v>0</v>
      </c>
      <c r="R1028" s="29" t="s">
        <v>2572</v>
      </c>
      <c r="S1028" s="27" t="s">
        <v>2936</v>
      </c>
      <c r="T1028" s="27" t="s">
        <v>2937</v>
      </c>
      <c r="U1028" s="28" t="s">
        <v>255</v>
      </c>
      <c r="V1028" s="26" t="s">
        <v>254</v>
      </c>
      <c r="W1028" s="26" t="s">
        <v>558</v>
      </c>
      <c r="X1028" s="26" t="s">
        <v>411</v>
      </c>
      <c r="Y1028" s="37" t="s">
        <v>28</v>
      </c>
      <c r="Z1028" s="37" t="s">
        <v>178</v>
      </c>
      <c r="AA1028" s="37" t="s">
        <v>177</v>
      </c>
      <c r="AB1028" s="30">
        <v>1300</v>
      </c>
      <c r="AC1028" s="30">
        <v>1300</v>
      </c>
      <c r="AD1028" s="31">
        <v>0</v>
      </c>
      <c r="AE1028" s="30">
        <v>1300</v>
      </c>
      <c r="AF1028" s="30">
        <v>1300</v>
      </c>
      <c r="AG1028" s="32">
        <v>0</v>
      </c>
      <c r="AH1028" s="30">
        <v>1300</v>
      </c>
      <c r="AI1028" s="10" t="s">
        <v>573</v>
      </c>
      <c r="AJ1028" s="30">
        <v>0</v>
      </c>
      <c r="AK1028" s="30">
        <v>0</v>
      </c>
      <c r="AL1028" s="30">
        <v>0</v>
      </c>
      <c r="AM1028" s="30">
        <v>1300</v>
      </c>
      <c r="AN1028" s="30">
        <v>0</v>
      </c>
      <c r="AO1028" s="30">
        <v>0</v>
      </c>
      <c r="AP1028" s="30">
        <v>0</v>
      </c>
      <c r="AQ1028" s="30">
        <v>0</v>
      </c>
      <c r="AR1028" s="30">
        <v>0</v>
      </c>
      <c r="AS1028" s="30">
        <v>0</v>
      </c>
      <c r="AT1028" s="30">
        <v>0</v>
      </c>
      <c r="AU1028" s="121">
        <v>0</v>
      </c>
      <c r="AV1028" s="129" t="s">
        <v>784</v>
      </c>
      <c r="AW1028" s="129" t="s">
        <v>796</v>
      </c>
      <c r="AX1028" s="129" t="s">
        <v>1025</v>
      </c>
    </row>
    <row r="1029" spans="1:50" ht="24" x14ac:dyDescent="0.25">
      <c r="A1029" s="120">
        <v>46093</v>
      </c>
      <c r="B1029" s="28" t="s">
        <v>566</v>
      </c>
      <c r="C1029" s="25" t="s">
        <v>427</v>
      </c>
      <c r="D1029" s="25" t="s">
        <v>430</v>
      </c>
      <c r="E1029" s="25" t="s">
        <v>423</v>
      </c>
      <c r="F1029" s="29" t="s">
        <v>243</v>
      </c>
      <c r="G1029" s="29" t="s">
        <v>19</v>
      </c>
      <c r="H1029" s="29" t="s">
        <v>581</v>
      </c>
      <c r="I1029" s="29" t="s">
        <v>269</v>
      </c>
      <c r="J1029" s="29" t="s">
        <v>868</v>
      </c>
      <c r="K1029" s="25" t="s">
        <v>453</v>
      </c>
      <c r="L1029" s="25" t="s">
        <v>2938</v>
      </c>
      <c r="M1029" s="25" t="s">
        <v>2939</v>
      </c>
      <c r="N1029" s="25" t="s">
        <v>2310</v>
      </c>
      <c r="O1029" s="25">
        <v>20128985841</v>
      </c>
      <c r="P1029" s="25" t="s">
        <v>5327</v>
      </c>
      <c r="Q1029" s="28" t="s">
        <v>0</v>
      </c>
      <c r="R1029" s="29" t="s">
        <v>2603</v>
      </c>
      <c r="S1029" s="27" t="s">
        <v>2940</v>
      </c>
      <c r="T1029" s="27" t="s">
        <v>2941</v>
      </c>
      <c r="U1029" s="28" t="s">
        <v>294</v>
      </c>
      <c r="V1029" s="26" t="s">
        <v>453</v>
      </c>
      <c r="W1029" s="26" t="s">
        <v>631</v>
      </c>
      <c r="X1029" s="26" t="s">
        <v>411</v>
      </c>
      <c r="Y1029" s="37" t="s">
        <v>101</v>
      </c>
      <c r="Z1029" s="37" t="s">
        <v>103</v>
      </c>
      <c r="AA1029" s="37" t="s">
        <v>102</v>
      </c>
      <c r="AB1029" s="30">
        <v>1500</v>
      </c>
      <c r="AC1029" s="30">
        <v>1500</v>
      </c>
      <c r="AD1029" s="31">
        <v>0</v>
      </c>
      <c r="AE1029" s="30">
        <v>1500</v>
      </c>
      <c r="AF1029" s="30">
        <v>39.099999999999994</v>
      </c>
      <c r="AG1029" s="32">
        <v>1460.9</v>
      </c>
      <c r="AH1029" s="30">
        <v>39.099999999999994</v>
      </c>
      <c r="AI1029" s="10" t="s">
        <v>573</v>
      </c>
      <c r="AJ1029" s="30">
        <v>0</v>
      </c>
      <c r="AK1029" s="30">
        <v>0</v>
      </c>
      <c r="AL1029" s="30">
        <v>0</v>
      </c>
      <c r="AM1029" s="30">
        <v>0</v>
      </c>
      <c r="AN1029" s="30">
        <v>19.399999999999999</v>
      </c>
      <c r="AO1029" s="30">
        <v>19.7</v>
      </c>
      <c r="AP1029" s="30">
        <v>0</v>
      </c>
      <c r="AQ1029" s="30">
        <v>0</v>
      </c>
      <c r="AR1029" s="30">
        <v>0</v>
      </c>
      <c r="AS1029" s="30">
        <v>0</v>
      </c>
      <c r="AT1029" s="30">
        <v>0</v>
      </c>
      <c r="AU1029" s="121">
        <v>0</v>
      </c>
      <c r="AV1029" s="129" t="s">
        <v>784</v>
      </c>
      <c r="AW1029" s="129" t="s">
        <v>785</v>
      </c>
      <c r="AX1029" s="129" t="s">
        <v>527</v>
      </c>
    </row>
    <row r="1030" spans="1:50" ht="24" x14ac:dyDescent="0.25">
      <c r="A1030" s="120">
        <v>46093</v>
      </c>
      <c r="B1030" s="28" t="s">
        <v>566</v>
      </c>
      <c r="C1030" s="25" t="s">
        <v>427</v>
      </c>
      <c r="D1030" s="25" t="s">
        <v>429</v>
      </c>
      <c r="E1030" s="25" t="s">
        <v>423</v>
      </c>
      <c r="F1030" s="29" t="s">
        <v>243</v>
      </c>
      <c r="G1030" s="29" t="s">
        <v>19</v>
      </c>
      <c r="H1030" s="29" t="s">
        <v>580</v>
      </c>
      <c r="I1030" s="29" t="s">
        <v>579</v>
      </c>
      <c r="J1030" s="29" t="s">
        <v>777</v>
      </c>
      <c r="K1030" s="25" t="s">
        <v>429</v>
      </c>
      <c r="L1030" s="25" t="s">
        <v>2942</v>
      </c>
      <c r="M1030" s="25" t="s">
        <v>2943</v>
      </c>
      <c r="N1030" s="25" t="s">
        <v>2910</v>
      </c>
      <c r="O1030" s="25">
        <v>20341841357</v>
      </c>
      <c r="P1030" s="25" t="s">
        <v>5328</v>
      </c>
      <c r="Q1030" s="28" t="s">
        <v>0</v>
      </c>
      <c r="R1030" s="29" t="s">
        <v>2592</v>
      </c>
      <c r="S1030" s="27" t="s">
        <v>2944</v>
      </c>
      <c r="T1030" s="27" t="s">
        <v>2945</v>
      </c>
      <c r="U1030" s="28" t="s">
        <v>277</v>
      </c>
      <c r="V1030" s="26" t="s">
        <v>429</v>
      </c>
      <c r="W1030" s="26" t="s">
        <v>617</v>
      </c>
      <c r="X1030" s="26" t="s">
        <v>411</v>
      </c>
      <c r="Y1030" s="37" t="s">
        <v>25</v>
      </c>
      <c r="Z1030" s="37" t="s">
        <v>92</v>
      </c>
      <c r="AA1030" s="37" t="s">
        <v>95</v>
      </c>
      <c r="AB1030" s="30">
        <v>1649.72</v>
      </c>
      <c r="AC1030" s="30">
        <v>1649.72</v>
      </c>
      <c r="AD1030" s="31">
        <v>0</v>
      </c>
      <c r="AE1030" s="30">
        <v>1649.72</v>
      </c>
      <c r="AF1030" s="30">
        <v>1649.72</v>
      </c>
      <c r="AG1030" s="32">
        <v>0</v>
      </c>
      <c r="AH1030" s="30">
        <v>1649.72</v>
      </c>
      <c r="AI1030" s="10" t="s">
        <v>573</v>
      </c>
      <c r="AJ1030" s="30">
        <v>0</v>
      </c>
      <c r="AK1030" s="30">
        <v>0</v>
      </c>
      <c r="AL1030" s="30">
        <v>1649.72</v>
      </c>
      <c r="AM1030" s="30">
        <v>0</v>
      </c>
      <c r="AN1030" s="30">
        <v>0</v>
      </c>
      <c r="AO1030" s="30">
        <v>0</v>
      </c>
      <c r="AP1030" s="30">
        <v>0</v>
      </c>
      <c r="AQ1030" s="30">
        <v>0</v>
      </c>
      <c r="AR1030" s="30">
        <v>0</v>
      </c>
      <c r="AS1030" s="30">
        <v>0</v>
      </c>
      <c r="AT1030" s="30">
        <v>0</v>
      </c>
      <c r="AU1030" s="121">
        <v>0</v>
      </c>
      <c r="AV1030" s="129" t="s">
        <v>784</v>
      </c>
      <c r="AW1030" s="129" t="s">
        <v>796</v>
      </c>
      <c r="AX1030" s="129" t="s">
        <v>527</v>
      </c>
    </row>
    <row r="1031" spans="1:50" ht="24" x14ac:dyDescent="0.25">
      <c r="A1031" s="120">
        <v>46093</v>
      </c>
      <c r="B1031" s="28" t="s">
        <v>566</v>
      </c>
      <c r="C1031" s="25" t="s">
        <v>427</v>
      </c>
      <c r="D1031" s="25" t="s">
        <v>498</v>
      </c>
      <c r="E1031" s="25" t="s">
        <v>423</v>
      </c>
      <c r="F1031" s="29" t="s">
        <v>287</v>
      </c>
      <c r="G1031" s="29" t="s">
        <v>21</v>
      </c>
      <c r="H1031" s="29" t="s">
        <v>422</v>
      </c>
      <c r="I1031" s="29" t="s">
        <v>579</v>
      </c>
      <c r="J1031" s="29" t="s">
        <v>868</v>
      </c>
      <c r="K1031" s="25" t="s">
        <v>252</v>
      </c>
      <c r="L1031" s="25" t="s">
        <v>2946</v>
      </c>
      <c r="M1031" s="25" t="s">
        <v>2947</v>
      </c>
      <c r="N1031" s="25" t="s">
        <v>2310</v>
      </c>
      <c r="O1031" s="25">
        <v>10282901663</v>
      </c>
      <c r="P1031" s="25" t="s">
        <v>5329</v>
      </c>
      <c r="Q1031" s="28" t="s">
        <v>0</v>
      </c>
      <c r="R1031" s="29" t="s">
        <v>2611</v>
      </c>
      <c r="S1031" s="27" t="s">
        <v>2948</v>
      </c>
      <c r="T1031" s="27" t="s">
        <v>2949</v>
      </c>
      <c r="U1031" s="28" t="s">
        <v>313</v>
      </c>
      <c r="V1031" s="26" t="s">
        <v>252</v>
      </c>
      <c r="W1031" s="26" t="s">
        <v>662</v>
      </c>
      <c r="X1031" s="26" t="s">
        <v>411</v>
      </c>
      <c r="Y1031" s="37" t="s">
        <v>200</v>
      </c>
      <c r="Z1031" s="37" t="s">
        <v>586</v>
      </c>
      <c r="AA1031" s="37" t="s">
        <v>585</v>
      </c>
      <c r="AB1031" s="30">
        <v>21850</v>
      </c>
      <c r="AC1031" s="30">
        <v>21850</v>
      </c>
      <c r="AD1031" s="31">
        <v>0</v>
      </c>
      <c r="AE1031" s="30">
        <v>21850</v>
      </c>
      <c r="AF1031" s="30">
        <v>19531.5</v>
      </c>
      <c r="AG1031" s="32">
        <v>2318.5</v>
      </c>
      <c r="AH1031" s="30">
        <v>19531.5</v>
      </c>
      <c r="AI1031" s="10" t="s">
        <v>573</v>
      </c>
      <c r="AJ1031" s="30">
        <v>0</v>
      </c>
      <c r="AK1031" s="30">
        <v>0</v>
      </c>
      <c r="AL1031" s="30">
        <v>0</v>
      </c>
      <c r="AM1031" s="30">
        <v>6510.5</v>
      </c>
      <c r="AN1031" s="30">
        <v>6510.5</v>
      </c>
      <c r="AO1031" s="30">
        <v>0</v>
      </c>
      <c r="AP1031" s="30">
        <v>6510.5</v>
      </c>
      <c r="AQ1031" s="30">
        <v>0</v>
      </c>
      <c r="AR1031" s="30">
        <v>0</v>
      </c>
      <c r="AS1031" s="30">
        <v>0</v>
      </c>
      <c r="AT1031" s="30">
        <v>0</v>
      </c>
      <c r="AU1031" s="121">
        <v>0</v>
      </c>
      <c r="AV1031" s="129" t="s">
        <v>784</v>
      </c>
      <c r="AW1031" s="129" t="s">
        <v>785</v>
      </c>
      <c r="AX1031" s="129" t="s">
        <v>2849</v>
      </c>
    </row>
    <row r="1032" spans="1:50" ht="24" x14ac:dyDescent="0.25">
      <c r="A1032" s="120">
        <v>46093</v>
      </c>
      <c r="B1032" s="28" t="s">
        <v>566</v>
      </c>
      <c r="C1032" s="25" t="s">
        <v>427</v>
      </c>
      <c r="D1032" s="25" t="s">
        <v>455</v>
      </c>
      <c r="E1032" s="25" t="s">
        <v>423</v>
      </c>
      <c r="F1032" s="29" t="s">
        <v>243</v>
      </c>
      <c r="G1032" s="29" t="s">
        <v>19</v>
      </c>
      <c r="H1032" s="29" t="s">
        <v>422</v>
      </c>
      <c r="I1032" s="29" t="s">
        <v>579</v>
      </c>
      <c r="J1032" s="29" t="s">
        <v>777</v>
      </c>
      <c r="K1032" s="25" t="s">
        <v>455</v>
      </c>
      <c r="L1032" s="25" t="s">
        <v>2950</v>
      </c>
      <c r="M1032" s="25" t="s">
        <v>2951</v>
      </c>
      <c r="N1032" s="25" t="s">
        <v>2888</v>
      </c>
      <c r="O1032" s="25">
        <v>10446025118</v>
      </c>
      <c r="P1032" s="25" t="s">
        <v>5330</v>
      </c>
      <c r="Q1032" s="28" t="s">
        <v>0</v>
      </c>
      <c r="R1032" s="29" t="s">
        <v>2952</v>
      </c>
      <c r="S1032" s="27" t="s">
        <v>2953</v>
      </c>
      <c r="T1032" s="27" t="s">
        <v>2954</v>
      </c>
      <c r="U1032" s="28" t="s">
        <v>275</v>
      </c>
      <c r="V1032" s="26" t="s">
        <v>455</v>
      </c>
      <c r="W1032" s="26" t="s">
        <v>611</v>
      </c>
      <c r="X1032" s="26" t="s">
        <v>411</v>
      </c>
      <c r="Y1032" s="37" t="s">
        <v>200</v>
      </c>
      <c r="Z1032" s="37" t="s">
        <v>586</v>
      </c>
      <c r="AA1032" s="37" t="s">
        <v>585</v>
      </c>
      <c r="AB1032" s="30">
        <v>16000</v>
      </c>
      <c r="AC1032" s="30">
        <v>16000</v>
      </c>
      <c r="AD1032" s="31">
        <v>0</v>
      </c>
      <c r="AE1032" s="30">
        <v>16000</v>
      </c>
      <c r="AF1032" s="30">
        <v>16000</v>
      </c>
      <c r="AG1032" s="32">
        <v>0</v>
      </c>
      <c r="AH1032" s="30">
        <v>16000</v>
      </c>
      <c r="AI1032" s="10" t="s">
        <v>573</v>
      </c>
      <c r="AJ1032" s="30">
        <v>0</v>
      </c>
      <c r="AK1032" s="30">
        <v>0</v>
      </c>
      <c r="AL1032" s="30">
        <v>0</v>
      </c>
      <c r="AM1032" s="30">
        <v>8000</v>
      </c>
      <c r="AN1032" s="30">
        <v>8000</v>
      </c>
      <c r="AO1032" s="30">
        <v>0</v>
      </c>
      <c r="AP1032" s="30">
        <v>0</v>
      </c>
      <c r="AQ1032" s="30">
        <v>0</v>
      </c>
      <c r="AR1032" s="30">
        <v>0</v>
      </c>
      <c r="AS1032" s="30">
        <v>0</v>
      </c>
      <c r="AT1032" s="30">
        <v>0</v>
      </c>
      <c r="AU1032" s="121">
        <v>0</v>
      </c>
      <c r="AV1032" s="129" t="s">
        <v>784</v>
      </c>
      <c r="AW1032" s="129" t="s">
        <v>796</v>
      </c>
      <c r="AX1032" s="129" t="s">
        <v>797</v>
      </c>
    </row>
    <row r="1033" spans="1:50" ht="24" x14ac:dyDescent="0.25">
      <c r="A1033" s="120">
        <v>46093</v>
      </c>
      <c r="B1033" s="28" t="s">
        <v>566</v>
      </c>
      <c r="C1033" s="25" t="s">
        <v>427</v>
      </c>
      <c r="D1033" s="25" t="s">
        <v>430</v>
      </c>
      <c r="E1033" s="25" t="s">
        <v>423</v>
      </c>
      <c r="F1033" s="29" t="s">
        <v>243</v>
      </c>
      <c r="G1033" s="29" t="s">
        <v>19</v>
      </c>
      <c r="H1033" s="29" t="s">
        <v>581</v>
      </c>
      <c r="I1033" s="29" t="s">
        <v>269</v>
      </c>
      <c r="J1033" s="29" t="s">
        <v>868</v>
      </c>
      <c r="K1033" s="25" t="s">
        <v>453</v>
      </c>
      <c r="L1033" s="25" t="s">
        <v>2955</v>
      </c>
      <c r="M1033" s="25" t="s">
        <v>2956</v>
      </c>
      <c r="N1033" s="25" t="s">
        <v>2310</v>
      </c>
      <c r="O1033" s="25">
        <v>20232236273</v>
      </c>
      <c r="P1033" s="25" t="s">
        <v>5331</v>
      </c>
      <c r="Q1033" s="28" t="s">
        <v>0</v>
      </c>
      <c r="R1033" s="29" t="s">
        <v>2483</v>
      </c>
      <c r="S1033" s="27" t="s">
        <v>2957</v>
      </c>
      <c r="T1033" s="27" t="s">
        <v>2958</v>
      </c>
      <c r="U1033" s="28" t="s">
        <v>294</v>
      </c>
      <c r="V1033" s="26" t="s">
        <v>453</v>
      </c>
      <c r="W1033" s="26" t="s">
        <v>631</v>
      </c>
      <c r="X1033" s="26" t="s">
        <v>411</v>
      </c>
      <c r="Y1033" s="37" t="s">
        <v>98</v>
      </c>
      <c r="Z1033" s="37" t="s">
        <v>100</v>
      </c>
      <c r="AA1033" s="37" t="s">
        <v>99</v>
      </c>
      <c r="AB1033" s="30">
        <v>5000</v>
      </c>
      <c r="AC1033" s="30">
        <v>5000</v>
      </c>
      <c r="AD1033" s="31">
        <v>0</v>
      </c>
      <c r="AE1033" s="30">
        <v>5000</v>
      </c>
      <c r="AF1033" s="30">
        <v>1270.9000000000001</v>
      </c>
      <c r="AG1033" s="32">
        <v>3729.1</v>
      </c>
      <c r="AH1033" s="30">
        <v>1270.9000000000001</v>
      </c>
      <c r="AI1033" s="10" t="s">
        <v>573</v>
      </c>
      <c r="AJ1033" s="30">
        <v>0</v>
      </c>
      <c r="AK1033" s="30">
        <v>0</v>
      </c>
      <c r="AL1033" s="30">
        <v>0</v>
      </c>
      <c r="AM1033" s="30">
        <v>36.700000000000003</v>
      </c>
      <c r="AN1033" s="30">
        <v>303.5</v>
      </c>
      <c r="AO1033" s="30">
        <v>391.1</v>
      </c>
      <c r="AP1033" s="30">
        <v>539.6</v>
      </c>
      <c r="AQ1033" s="30">
        <v>0</v>
      </c>
      <c r="AR1033" s="30">
        <v>0</v>
      </c>
      <c r="AS1033" s="30">
        <v>0</v>
      </c>
      <c r="AT1033" s="30">
        <v>0</v>
      </c>
      <c r="AU1033" s="121">
        <v>0</v>
      </c>
      <c r="AV1033" s="129" t="s">
        <v>784</v>
      </c>
      <c r="AW1033" s="129" t="s">
        <v>785</v>
      </c>
      <c r="AX1033" s="129" t="s">
        <v>527</v>
      </c>
    </row>
    <row r="1034" spans="1:50" ht="24" x14ac:dyDescent="0.25">
      <c r="A1034" s="120">
        <v>46093.208333333489</v>
      </c>
      <c r="B1034" s="28" t="s">
        <v>566</v>
      </c>
      <c r="C1034" s="25" t="s">
        <v>427</v>
      </c>
      <c r="D1034" s="25" t="s">
        <v>429</v>
      </c>
      <c r="E1034" s="25" t="s">
        <v>423</v>
      </c>
      <c r="F1034" s="29" t="s">
        <v>243</v>
      </c>
      <c r="G1034" s="29" t="s">
        <v>19</v>
      </c>
      <c r="H1034" s="29" t="s">
        <v>580</v>
      </c>
      <c r="I1034" s="29" t="s">
        <v>579</v>
      </c>
      <c r="J1034" s="29" t="s">
        <v>777</v>
      </c>
      <c r="K1034" s="25" t="s">
        <v>429</v>
      </c>
      <c r="L1034" s="25" t="s">
        <v>2959</v>
      </c>
      <c r="M1034" s="25" t="s">
        <v>2960</v>
      </c>
      <c r="N1034" s="25" t="s">
        <v>2888</v>
      </c>
      <c r="O1034" s="25">
        <v>0</v>
      </c>
      <c r="P1034" s="25" t="s">
        <v>5332</v>
      </c>
      <c r="Q1034" s="28" t="s">
        <v>0</v>
      </c>
      <c r="R1034" s="29" t="s">
        <v>2498</v>
      </c>
      <c r="S1034" s="27" t="s">
        <v>2961</v>
      </c>
      <c r="T1034" s="27" t="s">
        <v>2962</v>
      </c>
      <c r="U1034" s="28" t="s">
        <v>277</v>
      </c>
      <c r="V1034" s="26" t="s">
        <v>429</v>
      </c>
      <c r="W1034" s="26" t="s">
        <v>617</v>
      </c>
      <c r="X1034" s="26" t="s">
        <v>411</v>
      </c>
      <c r="Y1034" s="37" t="s">
        <v>25</v>
      </c>
      <c r="Z1034" s="37" t="s">
        <v>92</v>
      </c>
      <c r="AA1034" s="37" t="s">
        <v>95</v>
      </c>
      <c r="AB1034" s="30">
        <v>2200</v>
      </c>
      <c r="AC1034" s="30">
        <v>200</v>
      </c>
      <c r="AD1034" s="31">
        <v>2000</v>
      </c>
      <c r="AE1034" s="30">
        <v>720</v>
      </c>
      <c r="AF1034" s="30">
        <v>720</v>
      </c>
      <c r="AG1034" s="32">
        <v>1480</v>
      </c>
      <c r="AH1034" s="30">
        <v>720</v>
      </c>
      <c r="AI1034" s="10" t="s">
        <v>573</v>
      </c>
      <c r="AJ1034" s="30">
        <v>0</v>
      </c>
      <c r="AK1034" s="30">
        <v>0</v>
      </c>
      <c r="AL1034" s="30">
        <v>200</v>
      </c>
      <c r="AM1034" s="30">
        <v>120</v>
      </c>
      <c r="AN1034" s="30">
        <v>400</v>
      </c>
      <c r="AO1034" s="30">
        <v>0</v>
      </c>
      <c r="AP1034" s="30">
        <v>0</v>
      </c>
      <c r="AQ1034" s="30">
        <v>0</v>
      </c>
      <c r="AR1034" s="30">
        <v>0</v>
      </c>
      <c r="AS1034" s="30">
        <v>0</v>
      </c>
      <c r="AT1034" s="30">
        <v>0</v>
      </c>
      <c r="AU1034" s="121">
        <v>0</v>
      </c>
      <c r="AV1034" s="129" t="s">
        <v>920</v>
      </c>
      <c r="AW1034" s="129" t="s">
        <v>785</v>
      </c>
      <c r="AX1034" s="129" t="s">
        <v>527</v>
      </c>
    </row>
    <row r="1035" spans="1:50" ht="24" x14ac:dyDescent="0.25">
      <c r="A1035" s="120">
        <v>46093.208333333489</v>
      </c>
      <c r="B1035" s="28" t="s">
        <v>566</v>
      </c>
      <c r="C1035" s="25" t="s">
        <v>427</v>
      </c>
      <c r="D1035" s="25" t="s">
        <v>429</v>
      </c>
      <c r="E1035" s="25" t="s">
        <v>423</v>
      </c>
      <c r="F1035" s="29" t="s">
        <v>243</v>
      </c>
      <c r="G1035" s="29" t="s">
        <v>19</v>
      </c>
      <c r="H1035" s="29" t="s">
        <v>580</v>
      </c>
      <c r="I1035" s="29" t="s">
        <v>579</v>
      </c>
      <c r="J1035" s="29" t="s">
        <v>777</v>
      </c>
      <c r="K1035" s="25" t="s">
        <v>429</v>
      </c>
      <c r="L1035" s="25" t="s">
        <v>2959</v>
      </c>
      <c r="M1035" s="25" t="s">
        <v>2960</v>
      </c>
      <c r="N1035" s="25" t="s">
        <v>2888</v>
      </c>
      <c r="O1035" s="25">
        <v>0</v>
      </c>
      <c r="P1035" s="25" t="s">
        <v>5332</v>
      </c>
      <c r="Q1035" s="28" t="s">
        <v>0</v>
      </c>
      <c r="R1035" s="29" t="s">
        <v>2498</v>
      </c>
      <c r="S1035" s="27" t="s">
        <v>2961</v>
      </c>
      <c r="T1035" s="27" t="s">
        <v>2962</v>
      </c>
      <c r="U1035" s="28" t="s">
        <v>277</v>
      </c>
      <c r="V1035" s="26" t="s">
        <v>429</v>
      </c>
      <c r="W1035" s="26" t="s">
        <v>617</v>
      </c>
      <c r="X1035" s="26" t="s">
        <v>411</v>
      </c>
      <c r="Y1035" s="37" t="s">
        <v>26</v>
      </c>
      <c r="Z1035" s="37" t="s">
        <v>93</v>
      </c>
      <c r="AA1035" s="37" t="s">
        <v>96</v>
      </c>
      <c r="AB1035" s="30">
        <v>12000</v>
      </c>
      <c r="AC1035" s="30">
        <v>3471.5</v>
      </c>
      <c r="AD1035" s="31">
        <v>8528.5</v>
      </c>
      <c r="AE1035" s="30">
        <v>9143.5</v>
      </c>
      <c r="AF1035" s="30">
        <v>9143.5</v>
      </c>
      <c r="AG1035" s="32">
        <v>2856.5</v>
      </c>
      <c r="AH1035" s="30">
        <v>9143.5</v>
      </c>
      <c r="AI1035" s="10" t="s">
        <v>573</v>
      </c>
      <c r="AJ1035" s="30">
        <v>0</v>
      </c>
      <c r="AK1035" s="30">
        <v>0</v>
      </c>
      <c r="AL1035" s="30">
        <v>3471.5</v>
      </c>
      <c r="AM1035" s="30">
        <v>2652.4</v>
      </c>
      <c r="AN1035" s="30">
        <v>3200</v>
      </c>
      <c r="AO1035" s="30">
        <v>-180.39999999999998</v>
      </c>
      <c r="AP1035" s="30">
        <v>0</v>
      </c>
      <c r="AQ1035" s="30">
        <v>0</v>
      </c>
      <c r="AR1035" s="30">
        <v>0</v>
      </c>
      <c r="AS1035" s="30">
        <v>0</v>
      </c>
      <c r="AT1035" s="30">
        <v>0</v>
      </c>
      <c r="AU1035" s="121">
        <v>0</v>
      </c>
      <c r="AV1035" s="129" t="s">
        <v>920</v>
      </c>
      <c r="AW1035" s="129" t="s">
        <v>785</v>
      </c>
      <c r="AX1035" s="129" t="s">
        <v>527</v>
      </c>
    </row>
    <row r="1036" spans="1:50" ht="24" x14ac:dyDescent="0.25">
      <c r="A1036" s="120">
        <v>46093</v>
      </c>
      <c r="B1036" s="28" t="s">
        <v>566</v>
      </c>
      <c r="C1036" s="25" t="s">
        <v>427</v>
      </c>
      <c r="D1036" s="25" t="s">
        <v>430</v>
      </c>
      <c r="E1036" s="25" t="s">
        <v>423</v>
      </c>
      <c r="F1036" s="29" t="s">
        <v>243</v>
      </c>
      <c r="G1036" s="29" t="s">
        <v>19</v>
      </c>
      <c r="H1036" s="29" t="s">
        <v>583</v>
      </c>
      <c r="I1036" s="29" t="s">
        <v>269</v>
      </c>
      <c r="J1036" s="29" t="s">
        <v>777</v>
      </c>
      <c r="K1036" s="25" t="s">
        <v>430</v>
      </c>
      <c r="L1036" s="25" t="s">
        <v>2963</v>
      </c>
      <c r="M1036" s="25" t="s">
        <v>2964</v>
      </c>
      <c r="N1036" s="25" t="s">
        <v>2310</v>
      </c>
      <c r="O1036" s="25">
        <v>20545498902</v>
      </c>
      <c r="P1036" s="25" t="s">
        <v>5333</v>
      </c>
      <c r="Q1036" s="28" t="s">
        <v>0</v>
      </c>
      <c r="R1036" s="29" t="s">
        <v>2520</v>
      </c>
      <c r="S1036" s="27" t="s">
        <v>2965</v>
      </c>
      <c r="T1036" s="27" t="s">
        <v>2966</v>
      </c>
      <c r="U1036" s="28" t="s">
        <v>270</v>
      </c>
      <c r="V1036" s="26" t="s">
        <v>430</v>
      </c>
      <c r="W1036" s="26" t="s">
        <v>593</v>
      </c>
      <c r="X1036" s="26" t="s">
        <v>411</v>
      </c>
      <c r="Y1036" s="37" t="s">
        <v>131</v>
      </c>
      <c r="Z1036" s="37" t="s">
        <v>70</v>
      </c>
      <c r="AA1036" s="37" t="s">
        <v>132</v>
      </c>
      <c r="AB1036" s="30">
        <v>24540</v>
      </c>
      <c r="AC1036" s="30">
        <v>24540</v>
      </c>
      <c r="AD1036" s="31">
        <v>0</v>
      </c>
      <c r="AE1036" s="30">
        <v>24540</v>
      </c>
      <c r="AF1036" s="30">
        <v>24540</v>
      </c>
      <c r="AG1036" s="32">
        <v>0</v>
      </c>
      <c r="AH1036" s="30">
        <v>24540</v>
      </c>
      <c r="AI1036" s="10" t="s">
        <v>573</v>
      </c>
      <c r="AJ1036" s="30">
        <v>0</v>
      </c>
      <c r="AK1036" s="30">
        <v>0</v>
      </c>
      <c r="AL1036" s="30">
        <v>24540</v>
      </c>
      <c r="AM1036" s="30">
        <v>0</v>
      </c>
      <c r="AN1036" s="30">
        <v>0</v>
      </c>
      <c r="AO1036" s="30">
        <v>0</v>
      </c>
      <c r="AP1036" s="30">
        <v>0</v>
      </c>
      <c r="AQ1036" s="30">
        <v>0</v>
      </c>
      <c r="AR1036" s="30">
        <v>0</v>
      </c>
      <c r="AS1036" s="30">
        <v>0</v>
      </c>
      <c r="AT1036" s="30">
        <v>0</v>
      </c>
      <c r="AU1036" s="121">
        <v>0</v>
      </c>
      <c r="AV1036" s="129" t="s">
        <v>784</v>
      </c>
      <c r="AW1036" s="129" t="s">
        <v>796</v>
      </c>
      <c r="AX1036" s="129" t="s">
        <v>527</v>
      </c>
    </row>
    <row r="1037" spans="1:50" ht="24" x14ac:dyDescent="0.25">
      <c r="A1037" s="120">
        <v>46094</v>
      </c>
      <c r="B1037" s="28" t="s">
        <v>566</v>
      </c>
      <c r="C1037" s="25" t="s">
        <v>427</v>
      </c>
      <c r="D1037" s="25" t="s">
        <v>455</v>
      </c>
      <c r="E1037" s="25" t="s">
        <v>423</v>
      </c>
      <c r="F1037" s="29" t="s">
        <v>243</v>
      </c>
      <c r="G1037" s="29" t="s">
        <v>19</v>
      </c>
      <c r="H1037" s="29" t="s">
        <v>422</v>
      </c>
      <c r="I1037" s="29" t="s">
        <v>579</v>
      </c>
      <c r="J1037" s="29" t="s">
        <v>777</v>
      </c>
      <c r="K1037" s="25" t="s">
        <v>455</v>
      </c>
      <c r="L1037" s="25" t="s">
        <v>2967</v>
      </c>
      <c r="M1037" s="25" t="s">
        <v>2968</v>
      </c>
      <c r="N1037" s="25" t="s">
        <v>1229</v>
      </c>
      <c r="O1037" s="25">
        <v>10406948311</v>
      </c>
      <c r="P1037" s="25" t="s">
        <v>5334</v>
      </c>
      <c r="Q1037" s="28" t="s">
        <v>0</v>
      </c>
      <c r="R1037" s="29" t="s">
        <v>2543</v>
      </c>
      <c r="S1037" s="27" t="s">
        <v>2969</v>
      </c>
      <c r="T1037" s="27" t="s">
        <v>2970</v>
      </c>
      <c r="U1037" s="28" t="s">
        <v>275</v>
      </c>
      <c r="V1037" s="26" t="s">
        <v>455</v>
      </c>
      <c r="W1037" s="26" t="s">
        <v>611</v>
      </c>
      <c r="X1037" s="26" t="s">
        <v>411</v>
      </c>
      <c r="Y1037" s="37" t="s">
        <v>200</v>
      </c>
      <c r="Z1037" s="37" t="s">
        <v>586</v>
      </c>
      <c r="AA1037" s="37" t="s">
        <v>585</v>
      </c>
      <c r="AB1037" s="30">
        <v>9000</v>
      </c>
      <c r="AC1037" s="30">
        <v>9000</v>
      </c>
      <c r="AD1037" s="31">
        <v>0</v>
      </c>
      <c r="AE1037" s="30">
        <v>9000</v>
      </c>
      <c r="AF1037" s="30">
        <v>9000</v>
      </c>
      <c r="AG1037" s="32">
        <v>0</v>
      </c>
      <c r="AH1037" s="30">
        <v>9000</v>
      </c>
      <c r="AI1037" s="10" t="s">
        <v>573</v>
      </c>
      <c r="AJ1037" s="30">
        <v>0</v>
      </c>
      <c r="AK1037" s="30">
        <v>0</v>
      </c>
      <c r="AL1037" s="30">
        <v>0</v>
      </c>
      <c r="AM1037" s="30">
        <v>4500</v>
      </c>
      <c r="AN1037" s="30">
        <v>4500</v>
      </c>
      <c r="AO1037" s="30">
        <v>0</v>
      </c>
      <c r="AP1037" s="30">
        <v>0</v>
      </c>
      <c r="AQ1037" s="30">
        <v>0</v>
      </c>
      <c r="AR1037" s="30">
        <v>0</v>
      </c>
      <c r="AS1037" s="30">
        <v>0</v>
      </c>
      <c r="AT1037" s="30">
        <v>0</v>
      </c>
      <c r="AU1037" s="121">
        <v>0</v>
      </c>
      <c r="AV1037" s="129" t="s">
        <v>784</v>
      </c>
      <c r="AW1037" s="129" t="s">
        <v>796</v>
      </c>
      <c r="AX1037" s="129" t="s">
        <v>797</v>
      </c>
    </row>
    <row r="1038" spans="1:50" ht="24" x14ac:dyDescent="0.25">
      <c r="A1038" s="120">
        <v>46094.208333333489</v>
      </c>
      <c r="B1038" s="28" t="s">
        <v>566</v>
      </c>
      <c r="C1038" s="25" t="s">
        <v>427</v>
      </c>
      <c r="D1038" s="25" t="s">
        <v>430</v>
      </c>
      <c r="E1038" s="25" t="s">
        <v>423</v>
      </c>
      <c r="F1038" s="29" t="s">
        <v>243</v>
      </c>
      <c r="G1038" s="29" t="s">
        <v>19</v>
      </c>
      <c r="H1038" s="29" t="s">
        <v>580</v>
      </c>
      <c r="I1038" s="29" t="s">
        <v>579</v>
      </c>
      <c r="J1038" s="29" t="s">
        <v>868</v>
      </c>
      <c r="K1038" s="25" t="s">
        <v>451</v>
      </c>
      <c r="L1038" s="25" t="s">
        <v>2971</v>
      </c>
      <c r="M1038" s="25" t="s">
        <v>2972</v>
      </c>
      <c r="N1038" s="25" t="s">
        <v>2310</v>
      </c>
      <c r="O1038" s="25">
        <v>0</v>
      </c>
      <c r="P1038" s="25" t="s">
        <v>5335</v>
      </c>
      <c r="Q1038" s="28" t="s">
        <v>0</v>
      </c>
      <c r="R1038" s="29" t="s">
        <v>2578</v>
      </c>
      <c r="S1038" s="27" t="s">
        <v>2973</v>
      </c>
      <c r="T1038" s="27" t="s">
        <v>2974</v>
      </c>
      <c r="U1038" s="28" t="s">
        <v>268</v>
      </c>
      <c r="V1038" s="26" t="s">
        <v>451</v>
      </c>
      <c r="W1038" s="26" t="s">
        <v>592</v>
      </c>
      <c r="X1038" s="26" t="s">
        <v>411</v>
      </c>
      <c r="Y1038" s="37" t="s">
        <v>25</v>
      </c>
      <c r="Z1038" s="37" t="s">
        <v>92</v>
      </c>
      <c r="AA1038" s="37" t="s">
        <v>95</v>
      </c>
      <c r="AB1038" s="30">
        <v>960</v>
      </c>
      <c r="AC1038" s="30">
        <v>70</v>
      </c>
      <c r="AD1038" s="31">
        <v>890</v>
      </c>
      <c r="AE1038" s="30">
        <v>70</v>
      </c>
      <c r="AF1038" s="30">
        <v>70</v>
      </c>
      <c r="AG1038" s="32">
        <v>890</v>
      </c>
      <c r="AH1038" s="30">
        <v>70</v>
      </c>
      <c r="AI1038" s="10" t="s">
        <v>573</v>
      </c>
      <c r="AJ1038" s="30">
        <v>0</v>
      </c>
      <c r="AK1038" s="30">
        <v>0</v>
      </c>
      <c r="AL1038" s="30">
        <v>70</v>
      </c>
      <c r="AM1038" s="30">
        <v>0</v>
      </c>
      <c r="AN1038" s="30">
        <v>0</v>
      </c>
      <c r="AO1038" s="30">
        <v>0</v>
      </c>
      <c r="AP1038" s="30">
        <v>0</v>
      </c>
      <c r="AQ1038" s="30">
        <v>0</v>
      </c>
      <c r="AR1038" s="30">
        <v>0</v>
      </c>
      <c r="AS1038" s="30">
        <v>0</v>
      </c>
      <c r="AT1038" s="30">
        <v>0</v>
      </c>
      <c r="AU1038" s="121">
        <v>0</v>
      </c>
      <c r="AV1038" s="129" t="s">
        <v>920</v>
      </c>
      <c r="AW1038" s="129" t="s">
        <v>785</v>
      </c>
      <c r="AX1038" s="129" t="s">
        <v>527</v>
      </c>
    </row>
    <row r="1039" spans="1:50" ht="24" x14ac:dyDescent="0.25">
      <c r="A1039" s="120">
        <v>46094.208333333489</v>
      </c>
      <c r="B1039" s="28" t="s">
        <v>566</v>
      </c>
      <c r="C1039" s="25" t="s">
        <v>427</v>
      </c>
      <c r="D1039" s="25" t="s">
        <v>430</v>
      </c>
      <c r="E1039" s="25" t="s">
        <v>423</v>
      </c>
      <c r="F1039" s="29" t="s">
        <v>243</v>
      </c>
      <c r="G1039" s="29" t="s">
        <v>19</v>
      </c>
      <c r="H1039" s="29" t="s">
        <v>580</v>
      </c>
      <c r="I1039" s="29" t="s">
        <v>579</v>
      </c>
      <c r="J1039" s="29" t="s">
        <v>868</v>
      </c>
      <c r="K1039" s="25" t="s">
        <v>451</v>
      </c>
      <c r="L1039" s="25" t="s">
        <v>2971</v>
      </c>
      <c r="M1039" s="25" t="s">
        <v>2972</v>
      </c>
      <c r="N1039" s="25" t="s">
        <v>2310</v>
      </c>
      <c r="O1039" s="25">
        <v>0</v>
      </c>
      <c r="P1039" s="25" t="s">
        <v>5335</v>
      </c>
      <c r="Q1039" s="28" t="s">
        <v>0</v>
      </c>
      <c r="R1039" s="29" t="s">
        <v>2578</v>
      </c>
      <c r="S1039" s="27" t="s">
        <v>2973</v>
      </c>
      <c r="T1039" s="27" t="s">
        <v>2974</v>
      </c>
      <c r="U1039" s="28" t="s">
        <v>268</v>
      </c>
      <c r="V1039" s="26" t="s">
        <v>451</v>
      </c>
      <c r="W1039" s="26" t="s">
        <v>592</v>
      </c>
      <c r="X1039" s="26" t="s">
        <v>411</v>
      </c>
      <c r="Y1039" s="37" t="s">
        <v>26</v>
      </c>
      <c r="Z1039" s="37" t="s">
        <v>93</v>
      </c>
      <c r="AA1039" s="37" t="s">
        <v>96</v>
      </c>
      <c r="AB1039" s="30">
        <v>70</v>
      </c>
      <c r="AC1039" s="30">
        <v>960</v>
      </c>
      <c r="AD1039" s="31">
        <v>-890</v>
      </c>
      <c r="AE1039" s="30">
        <v>887.9</v>
      </c>
      <c r="AF1039" s="30">
        <v>887.9</v>
      </c>
      <c r="AG1039" s="32">
        <v>-817.9</v>
      </c>
      <c r="AH1039" s="30">
        <v>887.9</v>
      </c>
      <c r="AI1039" s="10" t="s">
        <v>573</v>
      </c>
      <c r="AJ1039" s="30">
        <v>0</v>
      </c>
      <c r="AK1039" s="30">
        <v>0</v>
      </c>
      <c r="AL1039" s="30">
        <v>960</v>
      </c>
      <c r="AM1039" s="30">
        <v>-72.099999999999994</v>
      </c>
      <c r="AN1039" s="30">
        <v>0</v>
      </c>
      <c r="AO1039" s="30">
        <v>0</v>
      </c>
      <c r="AP1039" s="30">
        <v>0</v>
      </c>
      <c r="AQ1039" s="30">
        <v>0</v>
      </c>
      <c r="AR1039" s="30">
        <v>0</v>
      </c>
      <c r="AS1039" s="30">
        <v>0</v>
      </c>
      <c r="AT1039" s="30">
        <v>0</v>
      </c>
      <c r="AU1039" s="121">
        <v>0</v>
      </c>
      <c r="AV1039" s="129" t="s">
        <v>1011</v>
      </c>
      <c r="AW1039" s="129" t="s">
        <v>1011</v>
      </c>
      <c r="AX1039" s="129" t="s">
        <v>527</v>
      </c>
    </row>
    <row r="1040" spans="1:50" ht="36" x14ac:dyDescent="0.25">
      <c r="A1040" s="120">
        <v>46097</v>
      </c>
      <c r="B1040" s="28" t="s">
        <v>566</v>
      </c>
      <c r="C1040" s="25" t="s">
        <v>427</v>
      </c>
      <c r="D1040" s="25" t="s">
        <v>455</v>
      </c>
      <c r="E1040" s="25" t="s">
        <v>423</v>
      </c>
      <c r="F1040" s="29" t="s">
        <v>243</v>
      </c>
      <c r="G1040" s="29" t="s">
        <v>19</v>
      </c>
      <c r="H1040" s="29" t="s">
        <v>422</v>
      </c>
      <c r="I1040" s="29" t="s">
        <v>579</v>
      </c>
      <c r="J1040" s="29" t="s">
        <v>777</v>
      </c>
      <c r="K1040" s="25" t="s">
        <v>455</v>
      </c>
      <c r="L1040" s="25" t="s">
        <v>2975</v>
      </c>
      <c r="M1040" s="25" t="s">
        <v>2976</v>
      </c>
      <c r="N1040" s="25" t="s">
        <v>2977</v>
      </c>
      <c r="O1040" s="25">
        <v>10422568153</v>
      </c>
      <c r="P1040" s="25" t="s">
        <v>5336</v>
      </c>
      <c r="Q1040" s="28" t="s">
        <v>0</v>
      </c>
      <c r="R1040" s="29" t="s">
        <v>2406</v>
      </c>
      <c r="S1040" s="27" t="s">
        <v>2978</v>
      </c>
      <c r="T1040" s="27" t="s">
        <v>2979</v>
      </c>
      <c r="U1040" s="28" t="s">
        <v>275</v>
      </c>
      <c r="V1040" s="26" t="s">
        <v>455</v>
      </c>
      <c r="W1040" s="26" t="s">
        <v>611</v>
      </c>
      <c r="X1040" s="26" t="s">
        <v>411</v>
      </c>
      <c r="Y1040" s="37" t="s">
        <v>200</v>
      </c>
      <c r="Z1040" s="37" t="s">
        <v>586</v>
      </c>
      <c r="AA1040" s="37" t="s">
        <v>585</v>
      </c>
      <c r="AB1040" s="30">
        <v>14000</v>
      </c>
      <c r="AC1040" s="30">
        <v>14000</v>
      </c>
      <c r="AD1040" s="31">
        <v>0</v>
      </c>
      <c r="AE1040" s="30">
        <v>14000</v>
      </c>
      <c r="AF1040" s="30">
        <v>14000</v>
      </c>
      <c r="AG1040" s="32">
        <v>0</v>
      </c>
      <c r="AH1040" s="30">
        <v>14000</v>
      </c>
      <c r="AI1040" s="10" t="s">
        <v>573</v>
      </c>
      <c r="AJ1040" s="30">
        <v>0</v>
      </c>
      <c r="AK1040" s="30">
        <v>0</v>
      </c>
      <c r="AL1040" s="30">
        <v>0</v>
      </c>
      <c r="AM1040" s="30">
        <v>14000</v>
      </c>
      <c r="AN1040" s="30">
        <v>0</v>
      </c>
      <c r="AO1040" s="30">
        <v>0</v>
      </c>
      <c r="AP1040" s="30">
        <v>0</v>
      </c>
      <c r="AQ1040" s="30">
        <v>0</v>
      </c>
      <c r="AR1040" s="30">
        <v>0</v>
      </c>
      <c r="AS1040" s="30">
        <v>0</v>
      </c>
      <c r="AT1040" s="30">
        <v>0</v>
      </c>
      <c r="AU1040" s="121">
        <v>0</v>
      </c>
      <c r="AV1040" s="129" t="s">
        <v>784</v>
      </c>
      <c r="AW1040" s="129" t="s">
        <v>796</v>
      </c>
      <c r="AX1040" s="129" t="s">
        <v>797</v>
      </c>
    </row>
    <row r="1041" spans="1:50" ht="36" x14ac:dyDescent="0.25">
      <c r="A1041" s="120">
        <v>46097</v>
      </c>
      <c r="B1041" s="28" t="s">
        <v>566</v>
      </c>
      <c r="C1041" s="25" t="s">
        <v>427</v>
      </c>
      <c r="D1041" s="25" t="s">
        <v>455</v>
      </c>
      <c r="E1041" s="25" t="s">
        <v>423</v>
      </c>
      <c r="F1041" s="29" t="s">
        <v>243</v>
      </c>
      <c r="G1041" s="29" t="s">
        <v>19</v>
      </c>
      <c r="H1041" s="29" t="s">
        <v>422</v>
      </c>
      <c r="I1041" s="29" t="s">
        <v>579</v>
      </c>
      <c r="J1041" s="29" t="s">
        <v>777</v>
      </c>
      <c r="K1041" s="25" t="s">
        <v>455</v>
      </c>
      <c r="L1041" s="25" t="s">
        <v>2980</v>
      </c>
      <c r="M1041" s="25" t="s">
        <v>2981</v>
      </c>
      <c r="N1041" s="25" t="s">
        <v>1229</v>
      </c>
      <c r="O1041" s="25">
        <v>10741372318</v>
      </c>
      <c r="P1041" s="25" t="s">
        <v>5337</v>
      </c>
      <c r="Q1041" s="28" t="s">
        <v>0</v>
      </c>
      <c r="R1041" s="29" t="s">
        <v>2608</v>
      </c>
      <c r="S1041" s="27" t="s">
        <v>2982</v>
      </c>
      <c r="T1041" s="27" t="s">
        <v>2983</v>
      </c>
      <c r="U1041" s="28" t="s">
        <v>275</v>
      </c>
      <c r="V1041" s="26" t="s">
        <v>455</v>
      </c>
      <c r="W1041" s="26" t="s">
        <v>611</v>
      </c>
      <c r="X1041" s="26" t="s">
        <v>411</v>
      </c>
      <c r="Y1041" s="37" t="s">
        <v>200</v>
      </c>
      <c r="Z1041" s="37" t="s">
        <v>586</v>
      </c>
      <c r="AA1041" s="37" t="s">
        <v>585</v>
      </c>
      <c r="AB1041" s="30">
        <v>5000</v>
      </c>
      <c r="AC1041" s="30">
        <v>5000</v>
      </c>
      <c r="AD1041" s="31">
        <v>0</v>
      </c>
      <c r="AE1041" s="30">
        <v>5000</v>
      </c>
      <c r="AF1041" s="30">
        <v>5000</v>
      </c>
      <c r="AG1041" s="32">
        <v>0</v>
      </c>
      <c r="AH1041" s="30">
        <v>5000</v>
      </c>
      <c r="AI1041" s="10" t="s">
        <v>573</v>
      </c>
      <c r="AJ1041" s="30">
        <v>0</v>
      </c>
      <c r="AK1041" s="30">
        <v>0</v>
      </c>
      <c r="AL1041" s="30">
        <v>0</v>
      </c>
      <c r="AM1041" s="30">
        <v>2500</v>
      </c>
      <c r="AN1041" s="30">
        <v>2500</v>
      </c>
      <c r="AO1041" s="30">
        <v>0</v>
      </c>
      <c r="AP1041" s="30">
        <v>0</v>
      </c>
      <c r="AQ1041" s="30">
        <v>0</v>
      </c>
      <c r="AR1041" s="30">
        <v>0</v>
      </c>
      <c r="AS1041" s="30">
        <v>0</v>
      </c>
      <c r="AT1041" s="30">
        <v>0</v>
      </c>
      <c r="AU1041" s="121">
        <v>0</v>
      </c>
      <c r="AV1041" s="129" t="s">
        <v>784</v>
      </c>
      <c r="AW1041" s="129" t="s">
        <v>796</v>
      </c>
      <c r="AX1041" s="129" t="s">
        <v>797</v>
      </c>
    </row>
    <row r="1042" spans="1:50" ht="36" x14ac:dyDescent="0.25">
      <c r="A1042" s="120">
        <v>46097</v>
      </c>
      <c r="B1042" s="28" t="s">
        <v>566</v>
      </c>
      <c r="C1042" s="25" t="s">
        <v>427</v>
      </c>
      <c r="D1042" s="25" t="s">
        <v>455</v>
      </c>
      <c r="E1042" s="25" t="s">
        <v>423</v>
      </c>
      <c r="F1042" s="29" t="s">
        <v>243</v>
      </c>
      <c r="G1042" s="29" t="s">
        <v>19</v>
      </c>
      <c r="H1042" s="29" t="s">
        <v>422</v>
      </c>
      <c r="I1042" s="29" t="s">
        <v>579</v>
      </c>
      <c r="J1042" s="29" t="s">
        <v>777</v>
      </c>
      <c r="K1042" s="25" t="s">
        <v>455</v>
      </c>
      <c r="L1042" s="25" t="s">
        <v>2984</v>
      </c>
      <c r="M1042" s="25" t="s">
        <v>2985</v>
      </c>
      <c r="N1042" s="25" t="s">
        <v>1229</v>
      </c>
      <c r="O1042" s="25">
        <v>10720943536</v>
      </c>
      <c r="P1042" s="25" t="s">
        <v>5338</v>
      </c>
      <c r="Q1042" s="28" t="s">
        <v>0</v>
      </c>
      <c r="R1042" s="29" t="s">
        <v>2618</v>
      </c>
      <c r="S1042" s="27" t="s">
        <v>2986</v>
      </c>
      <c r="T1042" s="27" t="s">
        <v>2987</v>
      </c>
      <c r="U1042" s="28" t="s">
        <v>275</v>
      </c>
      <c r="V1042" s="26" t="s">
        <v>455</v>
      </c>
      <c r="W1042" s="26" t="s">
        <v>611</v>
      </c>
      <c r="X1042" s="26" t="s">
        <v>411</v>
      </c>
      <c r="Y1042" s="37" t="s">
        <v>200</v>
      </c>
      <c r="Z1042" s="37" t="s">
        <v>586</v>
      </c>
      <c r="AA1042" s="37" t="s">
        <v>585</v>
      </c>
      <c r="AB1042" s="30">
        <v>9000</v>
      </c>
      <c r="AC1042" s="30">
        <v>9000</v>
      </c>
      <c r="AD1042" s="31">
        <v>0</v>
      </c>
      <c r="AE1042" s="30">
        <v>9000</v>
      </c>
      <c r="AF1042" s="30">
        <v>9000</v>
      </c>
      <c r="AG1042" s="32">
        <v>0</v>
      </c>
      <c r="AH1042" s="30">
        <v>9000</v>
      </c>
      <c r="AI1042" s="10" t="s">
        <v>573</v>
      </c>
      <c r="AJ1042" s="30">
        <v>0</v>
      </c>
      <c r="AK1042" s="30">
        <v>0</v>
      </c>
      <c r="AL1042" s="30">
        <v>0</v>
      </c>
      <c r="AM1042" s="30">
        <v>4500</v>
      </c>
      <c r="AN1042" s="30">
        <v>4500</v>
      </c>
      <c r="AO1042" s="30">
        <v>0</v>
      </c>
      <c r="AP1042" s="30">
        <v>0</v>
      </c>
      <c r="AQ1042" s="30">
        <v>0</v>
      </c>
      <c r="AR1042" s="30">
        <v>0</v>
      </c>
      <c r="AS1042" s="30">
        <v>0</v>
      </c>
      <c r="AT1042" s="30">
        <v>0</v>
      </c>
      <c r="AU1042" s="121">
        <v>0</v>
      </c>
      <c r="AV1042" s="129" t="s">
        <v>784</v>
      </c>
      <c r="AW1042" s="129" t="s">
        <v>796</v>
      </c>
      <c r="AX1042" s="129" t="s">
        <v>797</v>
      </c>
    </row>
    <row r="1043" spans="1:50" ht="24" x14ac:dyDescent="0.25">
      <c r="A1043" s="120">
        <v>46097</v>
      </c>
      <c r="B1043" s="28" t="s">
        <v>566</v>
      </c>
      <c r="C1043" s="25" t="s">
        <v>427</v>
      </c>
      <c r="D1043" s="25" t="s">
        <v>430</v>
      </c>
      <c r="E1043" s="25" t="s">
        <v>423</v>
      </c>
      <c r="F1043" s="29" t="s">
        <v>243</v>
      </c>
      <c r="G1043" s="29" t="s">
        <v>19</v>
      </c>
      <c r="H1043" s="29" t="s">
        <v>422</v>
      </c>
      <c r="I1043" s="29" t="s">
        <v>579</v>
      </c>
      <c r="J1043" s="29" t="s">
        <v>868</v>
      </c>
      <c r="K1043" s="25" t="s">
        <v>252</v>
      </c>
      <c r="L1043" s="25" t="s">
        <v>2988</v>
      </c>
      <c r="M1043" s="25" t="s">
        <v>2989</v>
      </c>
      <c r="N1043" s="25" t="s">
        <v>2977</v>
      </c>
      <c r="O1043" s="25">
        <v>10443081581</v>
      </c>
      <c r="P1043" s="25" t="s">
        <v>5339</v>
      </c>
      <c r="Q1043" s="28" t="s">
        <v>0</v>
      </c>
      <c r="R1043" s="29" t="s">
        <v>2428</v>
      </c>
      <c r="S1043" s="27" t="s">
        <v>2990</v>
      </c>
      <c r="T1043" s="27" t="s">
        <v>2991</v>
      </c>
      <c r="U1043" s="28" t="s">
        <v>253</v>
      </c>
      <c r="V1043" s="26" t="s">
        <v>252</v>
      </c>
      <c r="W1043" s="26" t="s">
        <v>557</v>
      </c>
      <c r="X1043" s="26" t="s">
        <v>411</v>
      </c>
      <c r="Y1043" s="37" t="s">
        <v>200</v>
      </c>
      <c r="Z1043" s="37" t="s">
        <v>586</v>
      </c>
      <c r="AA1043" s="37" t="s">
        <v>585</v>
      </c>
      <c r="AB1043" s="30">
        <v>5000</v>
      </c>
      <c r="AC1043" s="30">
        <v>5000</v>
      </c>
      <c r="AD1043" s="31">
        <v>0</v>
      </c>
      <c r="AE1043" s="30">
        <v>5000</v>
      </c>
      <c r="AF1043" s="30">
        <v>5000</v>
      </c>
      <c r="AG1043" s="32">
        <v>0</v>
      </c>
      <c r="AH1043" s="30">
        <v>5000</v>
      </c>
      <c r="AI1043" s="10" t="s">
        <v>573</v>
      </c>
      <c r="AJ1043" s="30">
        <v>0</v>
      </c>
      <c r="AK1043" s="30">
        <v>0</v>
      </c>
      <c r="AL1043" s="30">
        <v>0</v>
      </c>
      <c r="AM1043" s="30">
        <v>2500</v>
      </c>
      <c r="AN1043" s="30">
        <v>2500</v>
      </c>
      <c r="AO1043" s="30">
        <v>0</v>
      </c>
      <c r="AP1043" s="30">
        <v>0</v>
      </c>
      <c r="AQ1043" s="30">
        <v>0</v>
      </c>
      <c r="AR1043" s="30">
        <v>0</v>
      </c>
      <c r="AS1043" s="30">
        <v>0</v>
      </c>
      <c r="AT1043" s="30">
        <v>0</v>
      </c>
      <c r="AU1043" s="121">
        <v>0</v>
      </c>
      <c r="AV1043" s="129" t="s">
        <v>784</v>
      </c>
      <c r="AW1043" s="129" t="s">
        <v>796</v>
      </c>
      <c r="AX1043" s="129" t="s">
        <v>1115</v>
      </c>
    </row>
    <row r="1044" spans="1:50" ht="24" x14ac:dyDescent="0.25">
      <c r="A1044" s="120">
        <v>46097</v>
      </c>
      <c r="B1044" s="28" t="s">
        <v>566</v>
      </c>
      <c r="C1044" s="25" t="s">
        <v>427</v>
      </c>
      <c r="D1044" s="25" t="s">
        <v>430</v>
      </c>
      <c r="E1044" s="25" t="s">
        <v>423</v>
      </c>
      <c r="F1044" s="29" t="s">
        <v>243</v>
      </c>
      <c r="G1044" s="29" t="s">
        <v>19</v>
      </c>
      <c r="H1044" s="29" t="s">
        <v>422</v>
      </c>
      <c r="I1044" s="29" t="s">
        <v>579</v>
      </c>
      <c r="J1044" s="29" t="s">
        <v>868</v>
      </c>
      <c r="K1044" s="25" t="s">
        <v>264</v>
      </c>
      <c r="L1044" s="25" t="s">
        <v>2992</v>
      </c>
      <c r="M1044" s="25" t="s">
        <v>2993</v>
      </c>
      <c r="N1044" s="25" t="s">
        <v>2977</v>
      </c>
      <c r="O1044" s="25">
        <v>10209009001</v>
      </c>
      <c r="P1044" s="25" t="s">
        <v>5340</v>
      </c>
      <c r="Q1044" s="28" t="s">
        <v>0</v>
      </c>
      <c r="R1044" s="29" t="s">
        <v>2646</v>
      </c>
      <c r="S1044" s="27" t="s">
        <v>2994</v>
      </c>
      <c r="T1044" s="27" t="s">
        <v>2995</v>
      </c>
      <c r="U1044" s="28" t="s">
        <v>265</v>
      </c>
      <c r="V1044" s="26" t="s">
        <v>264</v>
      </c>
      <c r="W1044" s="26" t="s">
        <v>563</v>
      </c>
      <c r="X1044" s="26" t="s">
        <v>411</v>
      </c>
      <c r="Y1044" s="37" t="s">
        <v>200</v>
      </c>
      <c r="Z1044" s="37" t="s">
        <v>586</v>
      </c>
      <c r="AA1044" s="37" t="s">
        <v>585</v>
      </c>
      <c r="AB1044" s="30">
        <v>7500</v>
      </c>
      <c r="AC1044" s="30">
        <v>7500</v>
      </c>
      <c r="AD1044" s="31">
        <v>0</v>
      </c>
      <c r="AE1044" s="30">
        <v>7500</v>
      </c>
      <c r="AF1044" s="30">
        <v>7500</v>
      </c>
      <c r="AG1044" s="32">
        <v>0</v>
      </c>
      <c r="AH1044" s="30">
        <v>7500</v>
      </c>
      <c r="AI1044" s="10" t="s">
        <v>573</v>
      </c>
      <c r="AJ1044" s="30">
        <v>0</v>
      </c>
      <c r="AK1044" s="30">
        <v>0</v>
      </c>
      <c r="AL1044" s="30">
        <v>0</v>
      </c>
      <c r="AM1044" s="30">
        <v>0</v>
      </c>
      <c r="AN1044" s="30">
        <v>5000</v>
      </c>
      <c r="AO1044" s="30">
        <v>2500</v>
      </c>
      <c r="AP1044" s="30">
        <v>0</v>
      </c>
      <c r="AQ1044" s="30">
        <v>0</v>
      </c>
      <c r="AR1044" s="30">
        <v>0</v>
      </c>
      <c r="AS1044" s="30">
        <v>0</v>
      </c>
      <c r="AT1044" s="30">
        <v>0</v>
      </c>
      <c r="AU1044" s="121">
        <v>0</v>
      </c>
      <c r="AV1044" s="129" t="s">
        <v>784</v>
      </c>
      <c r="AW1044" s="129" t="s">
        <v>796</v>
      </c>
      <c r="AX1044" s="129" t="s">
        <v>1115</v>
      </c>
    </row>
    <row r="1045" spans="1:50" ht="24" x14ac:dyDescent="0.25">
      <c r="A1045" s="120">
        <v>46097</v>
      </c>
      <c r="B1045" s="28" t="s">
        <v>566</v>
      </c>
      <c r="C1045" s="25" t="s">
        <v>427</v>
      </c>
      <c r="D1045" s="25" t="s">
        <v>430</v>
      </c>
      <c r="E1045" s="25" t="s">
        <v>423</v>
      </c>
      <c r="F1045" s="29" t="s">
        <v>243</v>
      </c>
      <c r="G1045" s="29" t="s">
        <v>19</v>
      </c>
      <c r="H1045" s="29" t="s">
        <v>178</v>
      </c>
      <c r="I1045" s="29" t="s">
        <v>269</v>
      </c>
      <c r="J1045" s="29" t="s">
        <v>868</v>
      </c>
      <c r="K1045" s="25" t="s">
        <v>256</v>
      </c>
      <c r="L1045" s="25" t="s">
        <v>2996</v>
      </c>
      <c r="M1045" s="25" t="s">
        <v>2997</v>
      </c>
      <c r="N1045" s="25" t="s">
        <v>2977</v>
      </c>
      <c r="O1045" s="25">
        <v>10426364307</v>
      </c>
      <c r="P1045" s="25" t="s">
        <v>5341</v>
      </c>
      <c r="Q1045" s="28" t="s">
        <v>0</v>
      </c>
      <c r="R1045" s="29" t="s">
        <v>2639</v>
      </c>
      <c r="S1045" s="27" t="s">
        <v>2998</v>
      </c>
      <c r="T1045" s="27" t="s">
        <v>2999</v>
      </c>
      <c r="U1045" s="28" t="s">
        <v>257</v>
      </c>
      <c r="V1045" s="26" t="s">
        <v>256</v>
      </c>
      <c r="W1045" s="26" t="s">
        <v>559</v>
      </c>
      <c r="X1045" s="26" t="s">
        <v>411</v>
      </c>
      <c r="Y1045" s="37" t="s">
        <v>28</v>
      </c>
      <c r="Z1045" s="37" t="s">
        <v>178</v>
      </c>
      <c r="AA1045" s="37" t="s">
        <v>177</v>
      </c>
      <c r="AB1045" s="30">
        <v>3105</v>
      </c>
      <c r="AC1045" s="30">
        <v>3105</v>
      </c>
      <c r="AD1045" s="31">
        <v>0</v>
      </c>
      <c r="AE1045" s="30">
        <v>3105</v>
      </c>
      <c r="AF1045" s="30">
        <v>3105</v>
      </c>
      <c r="AG1045" s="32">
        <v>0</v>
      </c>
      <c r="AH1045" s="30">
        <v>3105</v>
      </c>
      <c r="AI1045" s="10" t="s">
        <v>573</v>
      </c>
      <c r="AJ1045" s="30">
        <v>0</v>
      </c>
      <c r="AK1045" s="30">
        <v>0</v>
      </c>
      <c r="AL1045" s="30">
        <v>0</v>
      </c>
      <c r="AM1045" s="30">
        <v>1035</v>
      </c>
      <c r="AN1045" s="30">
        <v>1035</v>
      </c>
      <c r="AO1045" s="30">
        <v>1035</v>
      </c>
      <c r="AP1045" s="30">
        <v>0</v>
      </c>
      <c r="AQ1045" s="30">
        <v>0</v>
      </c>
      <c r="AR1045" s="30">
        <v>0</v>
      </c>
      <c r="AS1045" s="30">
        <v>0</v>
      </c>
      <c r="AT1045" s="30">
        <v>0</v>
      </c>
      <c r="AU1045" s="121">
        <v>0</v>
      </c>
      <c r="AV1045" s="129" t="s">
        <v>784</v>
      </c>
      <c r="AW1045" s="129" t="s">
        <v>796</v>
      </c>
      <c r="AX1045" s="129" t="s">
        <v>1025</v>
      </c>
    </row>
    <row r="1046" spans="1:50" ht="24" x14ac:dyDescent="0.25">
      <c r="A1046" s="120">
        <v>46097</v>
      </c>
      <c r="B1046" s="28" t="s">
        <v>566</v>
      </c>
      <c r="C1046" s="25" t="s">
        <v>427</v>
      </c>
      <c r="D1046" s="25" t="s">
        <v>430</v>
      </c>
      <c r="E1046" s="25" t="s">
        <v>423</v>
      </c>
      <c r="F1046" s="29" t="s">
        <v>243</v>
      </c>
      <c r="G1046" s="29" t="s">
        <v>19</v>
      </c>
      <c r="H1046" s="29" t="s">
        <v>170</v>
      </c>
      <c r="I1046" s="29" t="s">
        <v>579</v>
      </c>
      <c r="J1046" s="29" t="s">
        <v>868</v>
      </c>
      <c r="K1046" s="25" t="s">
        <v>453</v>
      </c>
      <c r="L1046" s="25" t="s">
        <v>3000</v>
      </c>
      <c r="M1046" s="25" t="s">
        <v>3001</v>
      </c>
      <c r="N1046" s="25" t="s">
        <v>2977</v>
      </c>
      <c r="O1046" s="25">
        <v>20393324857</v>
      </c>
      <c r="P1046" s="25" t="s">
        <v>5342</v>
      </c>
      <c r="Q1046" s="28" t="s">
        <v>0</v>
      </c>
      <c r="R1046" s="29" t="s">
        <v>2643</v>
      </c>
      <c r="S1046" s="27" t="s">
        <v>3002</v>
      </c>
      <c r="T1046" s="27" t="s">
        <v>3003</v>
      </c>
      <c r="U1046" s="28" t="s">
        <v>294</v>
      </c>
      <c r="V1046" s="26" t="s">
        <v>453</v>
      </c>
      <c r="W1046" s="26" t="s">
        <v>631</v>
      </c>
      <c r="X1046" s="26" t="s">
        <v>411</v>
      </c>
      <c r="Y1046" s="37" t="s">
        <v>171</v>
      </c>
      <c r="Z1046" s="37" t="s">
        <v>173</v>
      </c>
      <c r="AA1046" s="37" t="s">
        <v>172</v>
      </c>
      <c r="AB1046" s="30">
        <v>1000</v>
      </c>
      <c r="AC1046" s="30">
        <v>1000</v>
      </c>
      <c r="AD1046" s="31">
        <v>0</v>
      </c>
      <c r="AE1046" s="30">
        <v>1000</v>
      </c>
      <c r="AF1046" s="30">
        <v>1000</v>
      </c>
      <c r="AG1046" s="32">
        <v>0</v>
      </c>
      <c r="AH1046" s="30">
        <v>1000</v>
      </c>
      <c r="AI1046" s="10" t="s">
        <v>573</v>
      </c>
      <c r="AJ1046" s="30">
        <v>0</v>
      </c>
      <c r="AK1046" s="30">
        <v>0</v>
      </c>
      <c r="AL1046" s="30">
        <v>1000</v>
      </c>
      <c r="AM1046" s="30">
        <v>0</v>
      </c>
      <c r="AN1046" s="30">
        <v>0</v>
      </c>
      <c r="AO1046" s="30">
        <v>0</v>
      </c>
      <c r="AP1046" s="30">
        <v>0</v>
      </c>
      <c r="AQ1046" s="30">
        <v>0</v>
      </c>
      <c r="AR1046" s="30">
        <v>0</v>
      </c>
      <c r="AS1046" s="30">
        <v>0</v>
      </c>
      <c r="AT1046" s="30">
        <v>0</v>
      </c>
      <c r="AU1046" s="121">
        <v>0</v>
      </c>
      <c r="AV1046" s="129" t="s">
        <v>784</v>
      </c>
      <c r="AW1046" s="129" t="s">
        <v>796</v>
      </c>
      <c r="AX1046" s="129" t="s">
        <v>527</v>
      </c>
    </row>
    <row r="1047" spans="1:50" ht="24" x14ac:dyDescent="0.25">
      <c r="A1047" s="120">
        <v>46098</v>
      </c>
      <c r="B1047" s="28" t="s">
        <v>566</v>
      </c>
      <c r="C1047" s="25" t="s">
        <v>427</v>
      </c>
      <c r="D1047" s="25" t="s">
        <v>430</v>
      </c>
      <c r="E1047" s="25" t="s">
        <v>423</v>
      </c>
      <c r="F1047" s="29" t="s">
        <v>243</v>
      </c>
      <c r="G1047" s="29" t="s">
        <v>19</v>
      </c>
      <c r="H1047" s="29" t="s">
        <v>584</v>
      </c>
      <c r="I1047" s="29" t="s">
        <v>579</v>
      </c>
      <c r="J1047" s="29" t="s">
        <v>868</v>
      </c>
      <c r="K1047" s="25" t="s">
        <v>443</v>
      </c>
      <c r="L1047" s="25" t="s">
        <v>3004</v>
      </c>
      <c r="M1047" s="25" t="s">
        <v>3005</v>
      </c>
      <c r="N1047" s="25" t="s">
        <v>2859</v>
      </c>
      <c r="O1047" s="25">
        <v>10468737171</v>
      </c>
      <c r="P1047" s="25" t="s">
        <v>5343</v>
      </c>
      <c r="Q1047" s="28" t="s">
        <v>0</v>
      </c>
      <c r="R1047" s="29" t="s">
        <v>2636</v>
      </c>
      <c r="S1047" s="27" t="s">
        <v>3006</v>
      </c>
      <c r="T1047" s="27" t="s">
        <v>3007</v>
      </c>
      <c r="U1047" s="28" t="s">
        <v>289</v>
      </c>
      <c r="V1047" s="26" t="s">
        <v>443</v>
      </c>
      <c r="W1047" s="26" t="s">
        <v>627</v>
      </c>
      <c r="X1047" s="26" t="s">
        <v>411</v>
      </c>
      <c r="Y1047" s="37" t="s">
        <v>140</v>
      </c>
      <c r="Z1047" s="37" t="s">
        <v>142</v>
      </c>
      <c r="AA1047" s="37" t="s">
        <v>141</v>
      </c>
      <c r="AB1047" s="30">
        <v>54000</v>
      </c>
      <c r="AC1047" s="30">
        <v>0</v>
      </c>
      <c r="AD1047" s="31">
        <v>54000</v>
      </c>
      <c r="AE1047" s="30">
        <v>54000</v>
      </c>
      <c r="AF1047" s="30">
        <v>30000</v>
      </c>
      <c r="AG1047" s="32">
        <v>24000</v>
      </c>
      <c r="AH1047" s="30">
        <v>30000</v>
      </c>
      <c r="AI1047" s="10" t="s">
        <v>573</v>
      </c>
      <c r="AJ1047" s="30">
        <v>0</v>
      </c>
      <c r="AK1047" s="30">
        <v>0</v>
      </c>
      <c r="AL1047" s="30">
        <v>0</v>
      </c>
      <c r="AM1047" s="30">
        <v>12000</v>
      </c>
      <c r="AN1047" s="30">
        <v>6000</v>
      </c>
      <c r="AO1047" s="30">
        <v>6000</v>
      </c>
      <c r="AP1047" s="30">
        <v>6000</v>
      </c>
      <c r="AQ1047" s="30">
        <v>0</v>
      </c>
      <c r="AR1047" s="30">
        <v>0</v>
      </c>
      <c r="AS1047" s="30">
        <v>0</v>
      </c>
      <c r="AT1047" s="30">
        <v>0</v>
      </c>
      <c r="AU1047" s="121">
        <v>0</v>
      </c>
      <c r="AV1047" s="129" t="s">
        <v>919</v>
      </c>
      <c r="AW1047" s="129" t="s">
        <v>785</v>
      </c>
      <c r="AX1047" s="129" t="s">
        <v>527</v>
      </c>
    </row>
    <row r="1048" spans="1:50" ht="24" x14ac:dyDescent="0.25">
      <c r="A1048" s="120">
        <v>46098</v>
      </c>
      <c r="B1048" s="28" t="s">
        <v>566</v>
      </c>
      <c r="C1048" s="25" t="s">
        <v>427</v>
      </c>
      <c r="D1048" s="25" t="s">
        <v>459</v>
      </c>
      <c r="E1048" s="25" t="s">
        <v>423</v>
      </c>
      <c r="F1048" s="29" t="s">
        <v>287</v>
      </c>
      <c r="G1048" s="29" t="s">
        <v>20</v>
      </c>
      <c r="H1048" s="29" t="s">
        <v>422</v>
      </c>
      <c r="I1048" s="29" t="s">
        <v>579</v>
      </c>
      <c r="J1048" s="29" t="s">
        <v>868</v>
      </c>
      <c r="K1048" s="25" t="s">
        <v>254</v>
      </c>
      <c r="L1048" s="25" t="s">
        <v>3008</v>
      </c>
      <c r="M1048" s="25" t="s">
        <v>3009</v>
      </c>
      <c r="N1048" s="25" t="s">
        <v>2910</v>
      </c>
      <c r="O1048" s="25">
        <v>10446417491</v>
      </c>
      <c r="P1048" s="25" t="s">
        <v>5344</v>
      </c>
      <c r="Q1048" s="28" t="s">
        <v>0</v>
      </c>
      <c r="R1048" s="29" t="s">
        <v>2650</v>
      </c>
      <c r="S1048" s="27" t="s">
        <v>3010</v>
      </c>
      <c r="T1048" s="27" t="s">
        <v>3011</v>
      </c>
      <c r="U1048" s="28" t="s">
        <v>338</v>
      </c>
      <c r="V1048" s="26" t="s">
        <v>254</v>
      </c>
      <c r="W1048" s="26" t="s">
        <v>693</v>
      </c>
      <c r="X1048" s="26" t="s">
        <v>411</v>
      </c>
      <c r="Y1048" s="37" t="s">
        <v>200</v>
      </c>
      <c r="Z1048" s="37" t="s">
        <v>586</v>
      </c>
      <c r="AA1048" s="37" t="s">
        <v>585</v>
      </c>
      <c r="AB1048" s="30">
        <v>3500</v>
      </c>
      <c r="AC1048" s="30">
        <v>3500</v>
      </c>
      <c r="AD1048" s="31">
        <v>0</v>
      </c>
      <c r="AE1048" s="30">
        <v>3500</v>
      </c>
      <c r="AF1048" s="30">
        <v>3500</v>
      </c>
      <c r="AG1048" s="32">
        <v>0</v>
      </c>
      <c r="AH1048" s="30">
        <v>3500</v>
      </c>
      <c r="AI1048" s="10" t="s">
        <v>573</v>
      </c>
      <c r="AJ1048" s="30">
        <v>0</v>
      </c>
      <c r="AK1048" s="30">
        <v>0</v>
      </c>
      <c r="AL1048" s="30">
        <v>0</v>
      </c>
      <c r="AM1048" s="30">
        <v>3500</v>
      </c>
      <c r="AN1048" s="30">
        <v>0</v>
      </c>
      <c r="AO1048" s="30">
        <v>0</v>
      </c>
      <c r="AP1048" s="30">
        <v>0</v>
      </c>
      <c r="AQ1048" s="30">
        <v>0</v>
      </c>
      <c r="AR1048" s="30">
        <v>0</v>
      </c>
      <c r="AS1048" s="30">
        <v>0</v>
      </c>
      <c r="AT1048" s="30">
        <v>0</v>
      </c>
      <c r="AU1048" s="121">
        <v>0</v>
      </c>
      <c r="AV1048" s="129" t="s">
        <v>784</v>
      </c>
      <c r="AW1048" s="129" t="s">
        <v>796</v>
      </c>
      <c r="AX1048" s="129" t="s">
        <v>291</v>
      </c>
    </row>
    <row r="1049" spans="1:50" ht="24" x14ac:dyDescent="0.25">
      <c r="A1049" s="120">
        <v>46098</v>
      </c>
      <c r="B1049" s="28" t="s">
        <v>566</v>
      </c>
      <c r="C1049" s="25" t="s">
        <v>427</v>
      </c>
      <c r="D1049" s="25" t="s">
        <v>459</v>
      </c>
      <c r="E1049" s="25" t="s">
        <v>423</v>
      </c>
      <c r="F1049" s="29" t="s">
        <v>287</v>
      </c>
      <c r="G1049" s="29" t="s">
        <v>20</v>
      </c>
      <c r="H1049" s="29" t="s">
        <v>422</v>
      </c>
      <c r="I1049" s="29" t="s">
        <v>579</v>
      </c>
      <c r="J1049" s="29" t="s">
        <v>868</v>
      </c>
      <c r="K1049" s="25" t="s">
        <v>443</v>
      </c>
      <c r="L1049" s="25" t="s">
        <v>3012</v>
      </c>
      <c r="M1049" s="25" t="s">
        <v>3013</v>
      </c>
      <c r="N1049" s="25" t="s">
        <v>2910</v>
      </c>
      <c r="O1049" s="25">
        <v>10462107043</v>
      </c>
      <c r="P1049" s="25" t="s">
        <v>5345</v>
      </c>
      <c r="Q1049" s="28" t="s">
        <v>0</v>
      </c>
      <c r="R1049" s="29" t="s">
        <v>2655</v>
      </c>
      <c r="S1049" s="27" t="s">
        <v>3014</v>
      </c>
      <c r="T1049" s="27" t="s">
        <v>3015</v>
      </c>
      <c r="U1049" s="28" t="s">
        <v>307</v>
      </c>
      <c r="V1049" s="26" t="s">
        <v>443</v>
      </c>
      <c r="W1049" s="26" t="s">
        <v>655</v>
      </c>
      <c r="X1049" s="26" t="s">
        <v>411</v>
      </c>
      <c r="Y1049" s="37" t="s">
        <v>200</v>
      </c>
      <c r="Z1049" s="37" t="s">
        <v>586</v>
      </c>
      <c r="AA1049" s="37" t="s">
        <v>585</v>
      </c>
      <c r="AB1049" s="30">
        <v>3500</v>
      </c>
      <c r="AC1049" s="30">
        <v>3500</v>
      </c>
      <c r="AD1049" s="31">
        <v>0</v>
      </c>
      <c r="AE1049" s="30">
        <v>3500</v>
      </c>
      <c r="AF1049" s="30">
        <v>3500</v>
      </c>
      <c r="AG1049" s="32">
        <v>0</v>
      </c>
      <c r="AH1049" s="30">
        <v>3500</v>
      </c>
      <c r="AI1049" s="10" t="s">
        <v>573</v>
      </c>
      <c r="AJ1049" s="30">
        <v>0</v>
      </c>
      <c r="AK1049" s="30">
        <v>0</v>
      </c>
      <c r="AL1049" s="30">
        <v>0</v>
      </c>
      <c r="AM1049" s="30">
        <v>3500</v>
      </c>
      <c r="AN1049" s="30">
        <v>0</v>
      </c>
      <c r="AO1049" s="30">
        <v>0</v>
      </c>
      <c r="AP1049" s="30">
        <v>0</v>
      </c>
      <c r="AQ1049" s="30">
        <v>0</v>
      </c>
      <c r="AR1049" s="30">
        <v>0</v>
      </c>
      <c r="AS1049" s="30">
        <v>0</v>
      </c>
      <c r="AT1049" s="30">
        <v>0</v>
      </c>
      <c r="AU1049" s="121">
        <v>0</v>
      </c>
      <c r="AV1049" s="129" t="s">
        <v>784</v>
      </c>
      <c r="AW1049" s="129" t="s">
        <v>796</v>
      </c>
      <c r="AX1049" s="129" t="s">
        <v>291</v>
      </c>
    </row>
    <row r="1050" spans="1:50" ht="24" x14ac:dyDescent="0.25">
      <c r="A1050" s="120">
        <v>46099</v>
      </c>
      <c r="B1050" s="28" t="s">
        <v>566</v>
      </c>
      <c r="C1050" s="25" t="s">
        <v>427</v>
      </c>
      <c r="D1050" s="25" t="s">
        <v>430</v>
      </c>
      <c r="E1050" s="25" t="s">
        <v>423</v>
      </c>
      <c r="F1050" s="29" t="s">
        <v>243</v>
      </c>
      <c r="G1050" s="29" t="s">
        <v>19</v>
      </c>
      <c r="H1050" s="29" t="s">
        <v>581</v>
      </c>
      <c r="I1050" s="29" t="s">
        <v>269</v>
      </c>
      <c r="J1050" s="29" t="s">
        <v>868</v>
      </c>
      <c r="K1050" s="25" t="s">
        <v>248</v>
      </c>
      <c r="L1050" s="25" t="s">
        <v>3016</v>
      </c>
      <c r="M1050" s="25" t="s">
        <v>3017</v>
      </c>
      <c r="N1050" s="25" t="s">
        <v>923</v>
      </c>
      <c r="O1050" s="25">
        <v>20116544289</v>
      </c>
      <c r="P1050" s="25" t="s">
        <v>5346</v>
      </c>
      <c r="Q1050" s="28" t="s">
        <v>0</v>
      </c>
      <c r="R1050" s="29" t="s">
        <v>2670</v>
      </c>
      <c r="S1050" s="27" t="s">
        <v>3018</v>
      </c>
      <c r="T1050" s="27" t="s">
        <v>3019</v>
      </c>
      <c r="U1050" s="28" t="s">
        <v>249</v>
      </c>
      <c r="V1050" s="26" t="s">
        <v>248</v>
      </c>
      <c r="W1050" s="26" t="s">
        <v>555</v>
      </c>
      <c r="X1050" s="26" t="s">
        <v>411</v>
      </c>
      <c r="Y1050" s="37" t="s">
        <v>98</v>
      </c>
      <c r="Z1050" s="37" t="s">
        <v>100</v>
      </c>
      <c r="AA1050" s="37" t="s">
        <v>99</v>
      </c>
      <c r="AB1050" s="30">
        <v>4500</v>
      </c>
      <c r="AC1050" s="30">
        <v>4500</v>
      </c>
      <c r="AD1050" s="31">
        <v>0</v>
      </c>
      <c r="AE1050" s="30">
        <v>4500</v>
      </c>
      <c r="AF1050" s="30">
        <v>510.20000000000005</v>
      </c>
      <c r="AG1050" s="32">
        <v>3989.8</v>
      </c>
      <c r="AH1050" s="30">
        <v>510.20000000000005</v>
      </c>
      <c r="AI1050" s="10" t="s">
        <v>573</v>
      </c>
      <c r="AJ1050" s="30">
        <v>0</v>
      </c>
      <c r="AK1050" s="30">
        <v>0</v>
      </c>
      <c r="AL1050" s="30">
        <v>0</v>
      </c>
      <c r="AM1050" s="30">
        <v>42.8</v>
      </c>
      <c r="AN1050" s="30">
        <v>132.19999999999999</v>
      </c>
      <c r="AO1050" s="30">
        <v>180.6</v>
      </c>
      <c r="AP1050" s="30">
        <v>154.6</v>
      </c>
      <c r="AQ1050" s="30">
        <v>0</v>
      </c>
      <c r="AR1050" s="30">
        <v>0</v>
      </c>
      <c r="AS1050" s="30">
        <v>0</v>
      </c>
      <c r="AT1050" s="30">
        <v>0</v>
      </c>
      <c r="AU1050" s="121">
        <v>0</v>
      </c>
      <c r="AV1050" s="129" t="s">
        <v>784</v>
      </c>
      <c r="AW1050" s="129" t="s">
        <v>785</v>
      </c>
      <c r="AX1050" s="129" t="s">
        <v>527</v>
      </c>
    </row>
    <row r="1051" spans="1:50" ht="36" x14ac:dyDescent="0.25">
      <c r="A1051" s="120">
        <v>46099</v>
      </c>
      <c r="B1051" s="28" t="s">
        <v>566</v>
      </c>
      <c r="C1051" s="25" t="s">
        <v>427</v>
      </c>
      <c r="D1051" s="25" t="s">
        <v>498</v>
      </c>
      <c r="E1051" s="25" t="s">
        <v>423</v>
      </c>
      <c r="F1051" s="29" t="s">
        <v>287</v>
      </c>
      <c r="G1051" s="29" t="s">
        <v>21</v>
      </c>
      <c r="H1051" s="29" t="s">
        <v>422</v>
      </c>
      <c r="I1051" s="29" t="s">
        <v>579</v>
      </c>
      <c r="J1051" s="29" t="s">
        <v>868</v>
      </c>
      <c r="K1051" s="25" t="s">
        <v>258</v>
      </c>
      <c r="L1051" s="25" t="s">
        <v>3020</v>
      </c>
      <c r="M1051" s="25" t="s">
        <v>3021</v>
      </c>
      <c r="N1051" s="25" t="s">
        <v>3022</v>
      </c>
      <c r="O1051" s="25">
        <v>10437277368</v>
      </c>
      <c r="P1051" s="25" t="s">
        <v>5347</v>
      </c>
      <c r="Q1051" s="28" t="s">
        <v>0</v>
      </c>
      <c r="R1051" s="29" t="s">
        <v>2667</v>
      </c>
      <c r="S1051" s="27" t="s">
        <v>3023</v>
      </c>
      <c r="T1051" s="27" t="s">
        <v>3024</v>
      </c>
      <c r="U1051" s="28" t="s">
        <v>316</v>
      </c>
      <c r="V1051" s="26" t="s">
        <v>258</v>
      </c>
      <c r="W1051" s="26" t="s">
        <v>665</v>
      </c>
      <c r="X1051" s="26" t="s">
        <v>411</v>
      </c>
      <c r="Y1051" s="37" t="s">
        <v>200</v>
      </c>
      <c r="Z1051" s="37" t="s">
        <v>586</v>
      </c>
      <c r="AA1051" s="37" t="s">
        <v>585</v>
      </c>
      <c r="AB1051" s="30">
        <v>3500</v>
      </c>
      <c r="AC1051" s="30">
        <v>3500</v>
      </c>
      <c r="AD1051" s="31">
        <v>0</v>
      </c>
      <c r="AE1051" s="30">
        <v>3500</v>
      </c>
      <c r="AF1051" s="30">
        <v>3500</v>
      </c>
      <c r="AG1051" s="32">
        <v>0</v>
      </c>
      <c r="AH1051" s="30">
        <v>3500</v>
      </c>
      <c r="AI1051" s="10" t="s">
        <v>573</v>
      </c>
      <c r="AJ1051" s="30">
        <v>0</v>
      </c>
      <c r="AK1051" s="30">
        <v>0</v>
      </c>
      <c r="AL1051" s="30">
        <v>0</v>
      </c>
      <c r="AM1051" s="30">
        <v>3500</v>
      </c>
      <c r="AN1051" s="30">
        <v>0</v>
      </c>
      <c r="AO1051" s="30">
        <v>0</v>
      </c>
      <c r="AP1051" s="30">
        <v>0</v>
      </c>
      <c r="AQ1051" s="30">
        <v>0</v>
      </c>
      <c r="AR1051" s="30">
        <v>0</v>
      </c>
      <c r="AS1051" s="30">
        <v>0</v>
      </c>
      <c r="AT1051" s="30">
        <v>0</v>
      </c>
      <c r="AU1051" s="121">
        <v>0</v>
      </c>
      <c r="AV1051" s="129" t="s">
        <v>784</v>
      </c>
      <c r="AW1051" s="129" t="s">
        <v>796</v>
      </c>
      <c r="AX1051" s="129" t="s">
        <v>2124</v>
      </c>
    </row>
    <row r="1052" spans="1:50" ht="24" x14ac:dyDescent="0.25">
      <c r="A1052" s="120">
        <v>46099</v>
      </c>
      <c r="B1052" s="28" t="s">
        <v>566</v>
      </c>
      <c r="C1052" s="25" t="s">
        <v>427</v>
      </c>
      <c r="D1052" s="25" t="s">
        <v>430</v>
      </c>
      <c r="E1052" s="25" t="s">
        <v>423</v>
      </c>
      <c r="F1052" s="29" t="s">
        <v>243</v>
      </c>
      <c r="G1052" s="29" t="s">
        <v>19</v>
      </c>
      <c r="H1052" s="29" t="s">
        <v>178</v>
      </c>
      <c r="I1052" s="29" t="s">
        <v>269</v>
      </c>
      <c r="J1052" s="29" t="s">
        <v>868</v>
      </c>
      <c r="K1052" s="25" t="s">
        <v>244</v>
      </c>
      <c r="L1052" s="25" t="s">
        <v>3025</v>
      </c>
      <c r="M1052" s="25" t="s">
        <v>3026</v>
      </c>
      <c r="N1052" s="25" t="s">
        <v>923</v>
      </c>
      <c r="O1052" s="25">
        <v>10717859371</v>
      </c>
      <c r="P1052" s="25" t="s">
        <v>5348</v>
      </c>
      <c r="Q1052" s="28" t="s">
        <v>0</v>
      </c>
      <c r="R1052" s="29" t="s">
        <v>2660</v>
      </c>
      <c r="S1052" s="27" t="s">
        <v>3027</v>
      </c>
      <c r="T1052" s="27" t="s">
        <v>3028</v>
      </c>
      <c r="U1052" s="28" t="s">
        <v>245</v>
      </c>
      <c r="V1052" s="26" t="s">
        <v>244</v>
      </c>
      <c r="W1052" s="26" t="s">
        <v>553</v>
      </c>
      <c r="X1052" s="26" t="s">
        <v>411</v>
      </c>
      <c r="Y1052" s="37" t="s">
        <v>28</v>
      </c>
      <c r="Z1052" s="37" t="s">
        <v>178</v>
      </c>
      <c r="AA1052" s="37" t="s">
        <v>177</v>
      </c>
      <c r="AB1052" s="30">
        <v>3900</v>
      </c>
      <c r="AC1052" s="30">
        <v>3900</v>
      </c>
      <c r="AD1052" s="31">
        <v>0</v>
      </c>
      <c r="AE1052" s="30">
        <v>3900</v>
      </c>
      <c r="AF1052" s="30">
        <v>3900</v>
      </c>
      <c r="AG1052" s="32">
        <v>0</v>
      </c>
      <c r="AH1052" s="30">
        <v>3900</v>
      </c>
      <c r="AI1052" s="10" t="s">
        <v>573</v>
      </c>
      <c r="AJ1052" s="30">
        <v>0</v>
      </c>
      <c r="AK1052" s="30">
        <v>0</v>
      </c>
      <c r="AL1052" s="30">
        <v>0</v>
      </c>
      <c r="AM1052" s="30">
        <v>1300</v>
      </c>
      <c r="AN1052" s="30">
        <v>1300</v>
      </c>
      <c r="AO1052" s="30">
        <v>1300</v>
      </c>
      <c r="AP1052" s="30">
        <v>0</v>
      </c>
      <c r="AQ1052" s="30">
        <v>0</v>
      </c>
      <c r="AR1052" s="30">
        <v>0</v>
      </c>
      <c r="AS1052" s="30">
        <v>0</v>
      </c>
      <c r="AT1052" s="30">
        <v>0</v>
      </c>
      <c r="AU1052" s="121">
        <v>0</v>
      </c>
      <c r="AV1052" s="129" t="s">
        <v>784</v>
      </c>
      <c r="AW1052" s="129" t="s">
        <v>796</v>
      </c>
      <c r="AX1052" s="129" t="s">
        <v>1025</v>
      </c>
    </row>
    <row r="1053" spans="1:50" ht="24" x14ac:dyDescent="0.25">
      <c r="A1053" s="120">
        <v>46099</v>
      </c>
      <c r="B1053" s="28" t="s">
        <v>566</v>
      </c>
      <c r="C1053" s="25" t="s">
        <v>427</v>
      </c>
      <c r="D1053" s="25" t="s">
        <v>430</v>
      </c>
      <c r="E1053" s="25" t="s">
        <v>423</v>
      </c>
      <c r="F1053" s="29" t="s">
        <v>243</v>
      </c>
      <c r="G1053" s="29" t="s">
        <v>19</v>
      </c>
      <c r="H1053" s="29" t="s">
        <v>170</v>
      </c>
      <c r="I1053" s="29" t="s">
        <v>579</v>
      </c>
      <c r="J1053" s="29" t="s">
        <v>868</v>
      </c>
      <c r="K1053" s="25" t="s">
        <v>281</v>
      </c>
      <c r="L1053" s="25" t="s">
        <v>3029</v>
      </c>
      <c r="M1053" s="25" t="s">
        <v>3030</v>
      </c>
      <c r="N1053" s="25" t="s">
        <v>2272</v>
      </c>
      <c r="O1053" s="25">
        <v>20601267463</v>
      </c>
      <c r="P1053" s="25" t="s">
        <v>5349</v>
      </c>
      <c r="Q1053" s="28" t="s">
        <v>0</v>
      </c>
      <c r="R1053" s="29" t="s">
        <v>2664</v>
      </c>
      <c r="S1053" s="27" t="s">
        <v>3031</v>
      </c>
      <c r="T1053" s="27" t="s">
        <v>3032</v>
      </c>
      <c r="U1053" s="28" t="s">
        <v>290</v>
      </c>
      <c r="V1053" s="26" t="s">
        <v>281</v>
      </c>
      <c r="W1053" s="26" t="s">
        <v>628</v>
      </c>
      <c r="X1053" s="26" t="s">
        <v>411</v>
      </c>
      <c r="Y1053" s="37" t="s">
        <v>171</v>
      </c>
      <c r="Z1053" s="37" t="s">
        <v>173</v>
      </c>
      <c r="AA1053" s="37" t="s">
        <v>172</v>
      </c>
      <c r="AB1053" s="30">
        <v>2100</v>
      </c>
      <c r="AC1053" s="30">
        <v>2100</v>
      </c>
      <c r="AD1053" s="31">
        <v>0</v>
      </c>
      <c r="AE1053" s="30">
        <v>2100</v>
      </c>
      <c r="AF1053" s="30">
        <v>2100</v>
      </c>
      <c r="AG1053" s="32">
        <v>0</v>
      </c>
      <c r="AH1053" s="30">
        <v>2100</v>
      </c>
      <c r="AI1053" s="10" t="s">
        <v>573</v>
      </c>
      <c r="AJ1053" s="30">
        <v>0</v>
      </c>
      <c r="AK1053" s="30">
        <v>0</v>
      </c>
      <c r="AL1053" s="30">
        <v>0</v>
      </c>
      <c r="AM1053" s="30">
        <v>2100</v>
      </c>
      <c r="AN1053" s="30">
        <v>0</v>
      </c>
      <c r="AO1053" s="30">
        <v>0</v>
      </c>
      <c r="AP1053" s="30">
        <v>0</v>
      </c>
      <c r="AQ1053" s="30">
        <v>0</v>
      </c>
      <c r="AR1053" s="30">
        <v>0</v>
      </c>
      <c r="AS1053" s="30">
        <v>0</v>
      </c>
      <c r="AT1053" s="30">
        <v>0</v>
      </c>
      <c r="AU1053" s="121">
        <v>0</v>
      </c>
      <c r="AV1053" s="129" t="s">
        <v>784</v>
      </c>
      <c r="AW1053" s="129" t="s">
        <v>796</v>
      </c>
      <c r="AX1053" s="129" t="s">
        <v>527</v>
      </c>
    </row>
    <row r="1054" spans="1:50" ht="36" x14ac:dyDescent="0.25">
      <c r="A1054" s="120">
        <v>46100</v>
      </c>
      <c r="B1054" s="28" t="s">
        <v>566</v>
      </c>
      <c r="C1054" s="25" t="s">
        <v>427</v>
      </c>
      <c r="D1054" s="25" t="s">
        <v>455</v>
      </c>
      <c r="E1054" s="25" t="s">
        <v>423</v>
      </c>
      <c r="F1054" s="29" t="s">
        <v>243</v>
      </c>
      <c r="G1054" s="29" t="s">
        <v>19</v>
      </c>
      <c r="H1054" s="29" t="s">
        <v>422</v>
      </c>
      <c r="I1054" s="29" t="s">
        <v>579</v>
      </c>
      <c r="J1054" s="29" t="s">
        <v>777</v>
      </c>
      <c r="K1054" s="25" t="s">
        <v>455</v>
      </c>
      <c r="L1054" s="25" t="s">
        <v>3033</v>
      </c>
      <c r="M1054" s="25" t="s">
        <v>3034</v>
      </c>
      <c r="N1054" s="25" t="s">
        <v>3022</v>
      </c>
      <c r="O1054" s="25">
        <v>10098688205</v>
      </c>
      <c r="P1054" s="25" t="s">
        <v>5350</v>
      </c>
      <c r="Q1054" s="28" t="s">
        <v>0</v>
      </c>
      <c r="R1054" s="29" t="s">
        <v>2677</v>
      </c>
      <c r="S1054" s="27" t="s">
        <v>3035</v>
      </c>
      <c r="T1054" s="27" t="s">
        <v>3036</v>
      </c>
      <c r="U1054" s="28" t="s">
        <v>275</v>
      </c>
      <c r="V1054" s="26" t="s">
        <v>455</v>
      </c>
      <c r="W1054" s="26" t="s">
        <v>611</v>
      </c>
      <c r="X1054" s="26" t="s">
        <v>411</v>
      </c>
      <c r="Y1054" s="37" t="s">
        <v>200</v>
      </c>
      <c r="Z1054" s="37" t="s">
        <v>586</v>
      </c>
      <c r="AA1054" s="37" t="s">
        <v>585</v>
      </c>
      <c r="AB1054" s="30">
        <v>12000</v>
      </c>
      <c r="AC1054" s="30">
        <v>12000</v>
      </c>
      <c r="AD1054" s="31">
        <v>0</v>
      </c>
      <c r="AE1054" s="30">
        <v>12000</v>
      </c>
      <c r="AF1054" s="30">
        <v>12000</v>
      </c>
      <c r="AG1054" s="32">
        <v>0</v>
      </c>
      <c r="AH1054" s="30">
        <v>12000</v>
      </c>
      <c r="AI1054" s="10" t="s">
        <v>573</v>
      </c>
      <c r="AJ1054" s="30">
        <v>0</v>
      </c>
      <c r="AK1054" s="30">
        <v>0</v>
      </c>
      <c r="AL1054" s="30">
        <v>0</v>
      </c>
      <c r="AM1054" s="30">
        <v>6000</v>
      </c>
      <c r="AN1054" s="30">
        <v>6000</v>
      </c>
      <c r="AO1054" s="30">
        <v>0</v>
      </c>
      <c r="AP1054" s="30">
        <v>0</v>
      </c>
      <c r="AQ1054" s="30">
        <v>0</v>
      </c>
      <c r="AR1054" s="30">
        <v>0</v>
      </c>
      <c r="AS1054" s="30">
        <v>0</v>
      </c>
      <c r="AT1054" s="30">
        <v>0</v>
      </c>
      <c r="AU1054" s="121">
        <v>0</v>
      </c>
      <c r="AV1054" s="129" t="s">
        <v>784</v>
      </c>
      <c r="AW1054" s="129" t="s">
        <v>796</v>
      </c>
      <c r="AX1054" s="129" t="s">
        <v>797</v>
      </c>
    </row>
    <row r="1055" spans="1:50" ht="24" x14ac:dyDescent="0.25">
      <c r="A1055" s="120">
        <v>46100</v>
      </c>
      <c r="B1055" s="28" t="s">
        <v>566</v>
      </c>
      <c r="C1055" s="25" t="s">
        <v>427</v>
      </c>
      <c r="D1055" s="25" t="s">
        <v>455</v>
      </c>
      <c r="E1055" s="25" t="s">
        <v>423</v>
      </c>
      <c r="F1055" s="29" t="s">
        <v>243</v>
      </c>
      <c r="G1055" s="29" t="s">
        <v>19</v>
      </c>
      <c r="H1055" s="29" t="s">
        <v>422</v>
      </c>
      <c r="I1055" s="29" t="s">
        <v>579</v>
      </c>
      <c r="J1055" s="29" t="s">
        <v>777</v>
      </c>
      <c r="K1055" s="25" t="s">
        <v>455</v>
      </c>
      <c r="L1055" s="25" t="s">
        <v>3037</v>
      </c>
      <c r="M1055" s="25" t="s">
        <v>3038</v>
      </c>
      <c r="N1055" s="25" t="s">
        <v>923</v>
      </c>
      <c r="O1055" s="25">
        <v>10409405415</v>
      </c>
      <c r="P1055" s="25" t="s">
        <v>5351</v>
      </c>
      <c r="Q1055" s="28" t="s">
        <v>0</v>
      </c>
      <c r="R1055" s="29" t="s">
        <v>3039</v>
      </c>
      <c r="S1055" s="27" t="s">
        <v>3040</v>
      </c>
      <c r="T1055" s="27" t="s">
        <v>3041</v>
      </c>
      <c r="U1055" s="28" t="s">
        <v>275</v>
      </c>
      <c r="V1055" s="26" t="s">
        <v>455</v>
      </c>
      <c r="W1055" s="26" t="s">
        <v>611</v>
      </c>
      <c r="X1055" s="26" t="s">
        <v>411</v>
      </c>
      <c r="Y1055" s="37" t="s">
        <v>200</v>
      </c>
      <c r="Z1055" s="37" t="s">
        <v>586</v>
      </c>
      <c r="AA1055" s="37" t="s">
        <v>585</v>
      </c>
      <c r="AB1055" s="30">
        <v>16000</v>
      </c>
      <c r="AC1055" s="30">
        <v>16000</v>
      </c>
      <c r="AD1055" s="31">
        <v>0</v>
      </c>
      <c r="AE1055" s="30">
        <v>16000</v>
      </c>
      <c r="AF1055" s="30">
        <v>16000</v>
      </c>
      <c r="AG1055" s="32">
        <v>0</v>
      </c>
      <c r="AH1055" s="30">
        <v>16000</v>
      </c>
      <c r="AI1055" s="10" t="s">
        <v>573</v>
      </c>
      <c r="AJ1055" s="30">
        <v>0</v>
      </c>
      <c r="AK1055" s="30">
        <v>0</v>
      </c>
      <c r="AL1055" s="30">
        <v>0</v>
      </c>
      <c r="AM1055" s="30">
        <v>8000</v>
      </c>
      <c r="AN1055" s="30">
        <v>8000</v>
      </c>
      <c r="AO1055" s="30">
        <v>0</v>
      </c>
      <c r="AP1055" s="30">
        <v>0</v>
      </c>
      <c r="AQ1055" s="30">
        <v>0</v>
      </c>
      <c r="AR1055" s="30">
        <v>0</v>
      </c>
      <c r="AS1055" s="30">
        <v>0</v>
      </c>
      <c r="AT1055" s="30">
        <v>0</v>
      </c>
      <c r="AU1055" s="121">
        <v>0</v>
      </c>
      <c r="AV1055" s="129" t="s">
        <v>784</v>
      </c>
      <c r="AW1055" s="129" t="s">
        <v>796</v>
      </c>
      <c r="AX1055" s="129" t="s">
        <v>797</v>
      </c>
    </row>
    <row r="1056" spans="1:50" ht="24" x14ac:dyDescent="0.25">
      <c r="A1056" s="120">
        <v>46100</v>
      </c>
      <c r="B1056" s="28" t="s">
        <v>566</v>
      </c>
      <c r="C1056" s="25" t="s">
        <v>427</v>
      </c>
      <c r="D1056" s="25" t="s">
        <v>430</v>
      </c>
      <c r="E1056" s="25" t="s">
        <v>423</v>
      </c>
      <c r="F1056" s="29" t="s">
        <v>243</v>
      </c>
      <c r="G1056" s="29" t="s">
        <v>19</v>
      </c>
      <c r="H1056" s="29" t="s">
        <v>581</v>
      </c>
      <c r="I1056" s="29" t="s">
        <v>269</v>
      </c>
      <c r="J1056" s="29" t="s">
        <v>868</v>
      </c>
      <c r="K1056" s="25" t="s">
        <v>248</v>
      </c>
      <c r="L1056" s="25" t="s">
        <v>3042</v>
      </c>
      <c r="M1056" s="25" t="s">
        <v>3043</v>
      </c>
      <c r="N1056" s="25" t="s">
        <v>923</v>
      </c>
      <c r="O1056" s="25">
        <v>20115425651</v>
      </c>
      <c r="P1056" s="25" t="s">
        <v>5352</v>
      </c>
      <c r="Q1056" s="28" t="s">
        <v>0</v>
      </c>
      <c r="R1056" s="29" t="s">
        <v>2673</v>
      </c>
      <c r="S1056" s="27" t="s">
        <v>3044</v>
      </c>
      <c r="T1056" s="27" t="s">
        <v>3045</v>
      </c>
      <c r="U1056" s="28" t="s">
        <v>249</v>
      </c>
      <c r="V1056" s="26" t="s">
        <v>248</v>
      </c>
      <c r="W1056" s="26" t="s">
        <v>555</v>
      </c>
      <c r="X1056" s="26" t="s">
        <v>411</v>
      </c>
      <c r="Y1056" s="37" t="s">
        <v>101</v>
      </c>
      <c r="Z1056" s="37" t="s">
        <v>103</v>
      </c>
      <c r="AA1056" s="37" t="s">
        <v>102</v>
      </c>
      <c r="AB1056" s="30">
        <v>800</v>
      </c>
      <c r="AC1056" s="30">
        <v>800</v>
      </c>
      <c r="AD1056" s="31">
        <v>0</v>
      </c>
      <c r="AE1056" s="30">
        <v>800</v>
      </c>
      <c r="AF1056" s="30">
        <v>76.5</v>
      </c>
      <c r="AG1056" s="32">
        <v>723.5</v>
      </c>
      <c r="AH1056" s="30">
        <v>76.5</v>
      </c>
      <c r="AI1056" s="10" t="s">
        <v>573</v>
      </c>
      <c r="AJ1056" s="30">
        <v>0</v>
      </c>
      <c r="AK1056" s="30">
        <v>0</v>
      </c>
      <c r="AL1056" s="30">
        <v>0</v>
      </c>
      <c r="AM1056" s="30">
        <v>0</v>
      </c>
      <c r="AN1056" s="30">
        <v>18.399999999999999</v>
      </c>
      <c r="AO1056" s="30">
        <v>58.1</v>
      </c>
      <c r="AP1056" s="30">
        <v>0</v>
      </c>
      <c r="AQ1056" s="30">
        <v>0</v>
      </c>
      <c r="AR1056" s="30">
        <v>0</v>
      </c>
      <c r="AS1056" s="30">
        <v>0</v>
      </c>
      <c r="AT1056" s="30">
        <v>0</v>
      </c>
      <c r="AU1056" s="121">
        <v>0</v>
      </c>
      <c r="AV1056" s="129" t="s">
        <v>784</v>
      </c>
      <c r="AW1056" s="129" t="s">
        <v>785</v>
      </c>
      <c r="AX1056" s="129" t="s">
        <v>527</v>
      </c>
    </row>
    <row r="1057" spans="1:50" ht="36" x14ac:dyDescent="0.25">
      <c r="A1057" s="120">
        <v>46100</v>
      </c>
      <c r="B1057" s="28" t="s">
        <v>566</v>
      </c>
      <c r="C1057" s="25" t="s">
        <v>427</v>
      </c>
      <c r="D1057" s="25" t="s">
        <v>458</v>
      </c>
      <c r="E1057" s="25" t="s">
        <v>423</v>
      </c>
      <c r="F1057" s="29" t="s">
        <v>287</v>
      </c>
      <c r="G1057" s="29" t="s">
        <v>21</v>
      </c>
      <c r="H1057" s="29" t="s">
        <v>422</v>
      </c>
      <c r="I1057" s="29" t="s">
        <v>579</v>
      </c>
      <c r="J1057" s="29" t="s">
        <v>777</v>
      </c>
      <c r="K1057" s="25" t="s">
        <v>458</v>
      </c>
      <c r="L1057" s="25" t="s">
        <v>3046</v>
      </c>
      <c r="M1057" s="25" t="s">
        <v>3047</v>
      </c>
      <c r="N1057" s="25" t="s">
        <v>923</v>
      </c>
      <c r="O1057" s="25">
        <v>10723370839</v>
      </c>
      <c r="P1057" s="25" t="s">
        <v>5353</v>
      </c>
      <c r="Q1057" s="28" t="s">
        <v>0</v>
      </c>
      <c r="R1057" s="29" t="s">
        <v>927</v>
      </c>
      <c r="S1057" s="27" t="s">
        <v>3048</v>
      </c>
      <c r="T1057" s="27" t="s">
        <v>3049</v>
      </c>
      <c r="U1057" s="28" t="s">
        <v>321</v>
      </c>
      <c r="V1057" s="26" t="s">
        <v>458</v>
      </c>
      <c r="W1057" s="26" t="s">
        <v>670</v>
      </c>
      <c r="X1057" s="26" t="s">
        <v>411</v>
      </c>
      <c r="Y1057" s="37" t="s">
        <v>200</v>
      </c>
      <c r="Z1057" s="37" t="s">
        <v>586</v>
      </c>
      <c r="AA1057" s="37" t="s">
        <v>585</v>
      </c>
      <c r="AB1057" s="30">
        <v>5000</v>
      </c>
      <c r="AC1057" s="30">
        <v>5000</v>
      </c>
      <c r="AD1057" s="31">
        <v>0</v>
      </c>
      <c r="AE1057" s="30">
        <v>2500</v>
      </c>
      <c r="AF1057" s="30">
        <v>2500</v>
      </c>
      <c r="AG1057" s="32">
        <v>2500</v>
      </c>
      <c r="AH1057" s="30">
        <v>2500</v>
      </c>
      <c r="AI1057" s="10" t="s">
        <v>573</v>
      </c>
      <c r="AJ1057" s="30">
        <v>0</v>
      </c>
      <c r="AK1057" s="30">
        <v>0</v>
      </c>
      <c r="AL1057" s="30">
        <v>0</v>
      </c>
      <c r="AM1057" s="30">
        <v>0</v>
      </c>
      <c r="AN1057" s="30">
        <v>0</v>
      </c>
      <c r="AO1057" s="30">
        <v>2500</v>
      </c>
      <c r="AP1057" s="30">
        <v>0</v>
      </c>
      <c r="AQ1057" s="30">
        <v>0</v>
      </c>
      <c r="AR1057" s="30">
        <v>0</v>
      </c>
      <c r="AS1057" s="30">
        <v>0</v>
      </c>
      <c r="AT1057" s="30">
        <v>0</v>
      </c>
      <c r="AU1057" s="121">
        <v>0</v>
      </c>
      <c r="AV1057" s="129" t="s">
        <v>784</v>
      </c>
      <c r="AW1057" s="129" t="s">
        <v>785</v>
      </c>
      <c r="AX1057" s="129" t="s">
        <v>797</v>
      </c>
    </row>
    <row r="1058" spans="1:50" ht="36" x14ac:dyDescent="0.25">
      <c r="A1058" s="120">
        <v>46100</v>
      </c>
      <c r="B1058" s="28" t="s">
        <v>566</v>
      </c>
      <c r="C1058" s="25" t="s">
        <v>427</v>
      </c>
      <c r="D1058" s="25" t="s">
        <v>455</v>
      </c>
      <c r="E1058" s="25" t="s">
        <v>423</v>
      </c>
      <c r="F1058" s="29" t="s">
        <v>243</v>
      </c>
      <c r="G1058" s="29" t="s">
        <v>19</v>
      </c>
      <c r="H1058" s="29" t="s">
        <v>422</v>
      </c>
      <c r="I1058" s="29" t="s">
        <v>579</v>
      </c>
      <c r="J1058" s="29" t="s">
        <v>777</v>
      </c>
      <c r="K1058" s="25" t="s">
        <v>455</v>
      </c>
      <c r="L1058" s="25" t="s">
        <v>3050</v>
      </c>
      <c r="M1058" s="25" t="s">
        <v>3051</v>
      </c>
      <c r="N1058" s="25" t="s">
        <v>923</v>
      </c>
      <c r="O1058" s="25">
        <v>10784640189</v>
      </c>
      <c r="P1058" s="25" t="s">
        <v>5354</v>
      </c>
      <c r="Q1058" s="28" t="s">
        <v>0</v>
      </c>
      <c r="R1058" s="29" t="s">
        <v>1705</v>
      </c>
      <c r="S1058" s="27" t="s">
        <v>3052</v>
      </c>
      <c r="T1058" s="27" t="s">
        <v>3053</v>
      </c>
      <c r="U1058" s="28" t="s">
        <v>275</v>
      </c>
      <c r="V1058" s="26" t="s">
        <v>455</v>
      </c>
      <c r="W1058" s="26" t="s">
        <v>611</v>
      </c>
      <c r="X1058" s="26" t="s">
        <v>411</v>
      </c>
      <c r="Y1058" s="37" t="s">
        <v>200</v>
      </c>
      <c r="Z1058" s="37" t="s">
        <v>586</v>
      </c>
      <c r="AA1058" s="37" t="s">
        <v>585</v>
      </c>
      <c r="AB1058" s="30">
        <v>4000</v>
      </c>
      <c r="AC1058" s="30">
        <v>4000</v>
      </c>
      <c r="AD1058" s="31">
        <v>0</v>
      </c>
      <c r="AE1058" s="30">
        <v>4000</v>
      </c>
      <c r="AF1058" s="30">
        <v>4000</v>
      </c>
      <c r="AG1058" s="32">
        <v>0</v>
      </c>
      <c r="AH1058" s="30">
        <v>4000</v>
      </c>
      <c r="AI1058" s="10" t="s">
        <v>573</v>
      </c>
      <c r="AJ1058" s="30">
        <v>0</v>
      </c>
      <c r="AK1058" s="30">
        <v>0</v>
      </c>
      <c r="AL1058" s="30">
        <v>0</v>
      </c>
      <c r="AM1058" s="30">
        <v>2000</v>
      </c>
      <c r="AN1058" s="30">
        <v>2000</v>
      </c>
      <c r="AO1058" s="30">
        <v>0</v>
      </c>
      <c r="AP1058" s="30">
        <v>0</v>
      </c>
      <c r="AQ1058" s="30">
        <v>0</v>
      </c>
      <c r="AR1058" s="30">
        <v>0</v>
      </c>
      <c r="AS1058" s="30">
        <v>0</v>
      </c>
      <c r="AT1058" s="30">
        <v>0</v>
      </c>
      <c r="AU1058" s="121">
        <v>0</v>
      </c>
      <c r="AV1058" s="129" t="s">
        <v>784</v>
      </c>
      <c r="AW1058" s="129" t="s">
        <v>796</v>
      </c>
      <c r="AX1058" s="129" t="s">
        <v>797</v>
      </c>
    </row>
    <row r="1059" spans="1:50" ht="24" x14ac:dyDescent="0.25">
      <c r="A1059" s="120">
        <v>46100</v>
      </c>
      <c r="B1059" s="28" t="s">
        <v>566</v>
      </c>
      <c r="C1059" s="25" t="s">
        <v>427</v>
      </c>
      <c r="D1059" s="25" t="s">
        <v>455</v>
      </c>
      <c r="E1059" s="25" t="s">
        <v>423</v>
      </c>
      <c r="F1059" s="29" t="s">
        <v>243</v>
      </c>
      <c r="G1059" s="29" t="s">
        <v>19</v>
      </c>
      <c r="H1059" s="29" t="s">
        <v>422</v>
      </c>
      <c r="I1059" s="29" t="s">
        <v>579</v>
      </c>
      <c r="J1059" s="29" t="s">
        <v>777</v>
      </c>
      <c r="K1059" s="25" t="s">
        <v>455</v>
      </c>
      <c r="L1059" s="25" t="s">
        <v>3054</v>
      </c>
      <c r="M1059" s="25" t="s">
        <v>3055</v>
      </c>
      <c r="N1059" s="25" t="s">
        <v>923</v>
      </c>
      <c r="O1059" s="25">
        <v>10417218837</v>
      </c>
      <c r="P1059" s="25" t="s">
        <v>5355</v>
      </c>
      <c r="Q1059" s="28" t="s">
        <v>0</v>
      </c>
      <c r="R1059" s="29" t="s">
        <v>1623</v>
      </c>
      <c r="S1059" s="27" t="s">
        <v>3056</v>
      </c>
      <c r="T1059" s="27" t="s">
        <v>3057</v>
      </c>
      <c r="U1059" s="28" t="s">
        <v>275</v>
      </c>
      <c r="V1059" s="26" t="s">
        <v>455</v>
      </c>
      <c r="W1059" s="26" t="s">
        <v>611</v>
      </c>
      <c r="X1059" s="26" t="s">
        <v>411</v>
      </c>
      <c r="Y1059" s="37" t="s">
        <v>200</v>
      </c>
      <c r="Z1059" s="37" t="s">
        <v>586</v>
      </c>
      <c r="AA1059" s="37" t="s">
        <v>585</v>
      </c>
      <c r="AB1059" s="30">
        <v>14000</v>
      </c>
      <c r="AC1059" s="30">
        <v>14000</v>
      </c>
      <c r="AD1059" s="31">
        <v>0</v>
      </c>
      <c r="AE1059" s="30">
        <v>14000</v>
      </c>
      <c r="AF1059" s="30">
        <v>14000</v>
      </c>
      <c r="AG1059" s="32">
        <v>0</v>
      </c>
      <c r="AH1059" s="30">
        <v>14000</v>
      </c>
      <c r="AI1059" s="10" t="s">
        <v>573</v>
      </c>
      <c r="AJ1059" s="30">
        <v>0</v>
      </c>
      <c r="AK1059" s="30">
        <v>0</v>
      </c>
      <c r="AL1059" s="30">
        <v>0</v>
      </c>
      <c r="AM1059" s="30">
        <v>7000</v>
      </c>
      <c r="AN1059" s="30">
        <v>7000</v>
      </c>
      <c r="AO1059" s="30">
        <v>0</v>
      </c>
      <c r="AP1059" s="30">
        <v>0</v>
      </c>
      <c r="AQ1059" s="30">
        <v>0</v>
      </c>
      <c r="AR1059" s="30">
        <v>0</v>
      </c>
      <c r="AS1059" s="30">
        <v>0</v>
      </c>
      <c r="AT1059" s="30">
        <v>0</v>
      </c>
      <c r="AU1059" s="121">
        <v>0</v>
      </c>
      <c r="AV1059" s="129" t="s">
        <v>784</v>
      </c>
      <c r="AW1059" s="129" t="s">
        <v>796</v>
      </c>
      <c r="AX1059" s="129" t="s">
        <v>797</v>
      </c>
    </row>
    <row r="1060" spans="1:50" ht="24" x14ac:dyDescent="0.25">
      <c r="A1060" s="120">
        <v>46101</v>
      </c>
      <c r="B1060" s="28" t="s">
        <v>566</v>
      </c>
      <c r="C1060" s="25" t="s">
        <v>427</v>
      </c>
      <c r="D1060" s="25" t="s">
        <v>430</v>
      </c>
      <c r="E1060" s="25" t="s">
        <v>423</v>
      </c>
      <c r="F1060" s="29" t="s">
        <v>243</v>
      </c>
      <c r="G1060" s="29" t="s">
        <v>19</v>
      </c>
      <c r="H1060" s="29" t="s">
        <v>422</v>
      </c>
      <c r="I1060" s="29" t="s">
        <v>579</v>
      </c>
      <c r="J1060" s="29" t="s">
        <v>777</v>
      </c>
      <c r="K1060" s="25" t="s">
        <v>430</v>
      </c>
      <c r="L1060" s="25" t="s">
        <v>3058</v>
      </c>
      <c r="M1060" s="25" t="s">
        <v>3059</v>
      </c>
      <c r="N1060" s="25" t="s">
        <v>923</v>
      </c>
      <c r="O1060" s="25">
        <v>10411477245</v>
      </c>
      <c r="P1060" s="25" t="s">
        <v>5356</v>
      </c>
      <c r="Q1060" s="28" t="s">
        <v>0</v>
      </c>
      <c r="R1060" s="29" t="s">
        <v>2683</v>
      </c>
      <c r="S1060" s="27" t="s">
        <v>3060</v>
      </c>
      <c r="T1060" s="27" t="s">
        <v>3061</v>
      </c>
      <c r="U1060" s="28" t="s">
        <v>270</v>
      </c>
      <c r="V1060" s="26" t="s">
        <v>430</v>
      </c>
      <c r="W1060" s="26" t="s">
        <v>593</v>
      </c>
      <c r="X1060" s="26" t="s">
        <v>411</v>
      </c>
      <c r="Y1060" s="37" t="s">
        <v>200</v>
      </c>
      <c r="Z1060" s="37" t="s">
        <v>586</v>
      </c>
      <c r="AA1060" s="37" t="s">
        <v>585</v>
      </c>
      <c r="AB1060" s="30">
        <v>27000</v>
      </c>
      <c r="AC1060" s="30">
        <v>27000</v>
      </c>
      <c r="AD1060" s="31">
        <v>0</v>
      </c>
      <c r="AE1060" s="30">
        <v>27000</v>
      </c>
      <c r="AF1060" s="30">
        <v>27000</v>
      </c>
      <c r="AG1060" s="32">
        <v>0</v>
      </c>
      <c r="AH1060" s="30">
        <v>27000</v>
      </c>
      <c r="AI1060" s="10" t="s">
        <v>573</v>
      </c>
      <c r="AJ1060" s="30">
        <v>0</v>
      </c>
      <c r="AK1060" s="30">
        <v>0</v>
      </c>
      <c r="AL1060" s="30">
        <v>0</v>
      </c>
      <c r="AM1060" s="30">
        <v>9000</v>
      </c>
      <c r="AN1060" s="30">
        <v>9000</v>
      </c>
      <c r="AO1060" s="30">
        <v>9000</v>
      </c>
      <c r="AP1060" s="30">
        <v>0</v>
      </c>
      <c r="AQ1060" s="30">
        <v>0</v>
      </c>
      <c r="AR1060" s="30">
        <v>0</v>
      </c>
      <c r="AS1060" s="30">
        <v>0</v>
      </c>
      <c r="AT1060" s="30">
        <v>0</v>
      </c>
      <c r="AU1060" s="121">
        <v>0</v>
      </c>
      <c r="AV1060" s="129" t="s">
        <v>784</v>
      </c>
      <c r="AW1060" s="129" t="s">
        <v>796</v>
      </c>
      <c r="AX1060" s="129" t="s">
        <v>797</v>
      </c>
    </row>
    <row r="1061" spans="1:50" ht="36" x14ac:dyDescent="0.25">
      <c r="A1061" s="120">
        <v>46101</v>
      </c>
      <c r="B1061" s="28" t="s">
        <v>566</v>
      </c>
      <c r="C1061" s="25" t="s">
        <v>427</v>
      </c>
      <c r="D1061" s="25" t="s">
        <v>430</v>
      </c>
      <c r="E1061" s="25" t="s">
        <v>423</v>
      </c>
      <c r="F1061" s="29" t="s">
        <v>243</v>
      </c>
      <c r="G1061" s="29" t="s">
        <v>19</v>
      </c>
      <c r="H1061" s="29" t="s">
        <v>80</v>
      </c>
      <c r="I1061" s="29" t="s">
        <v>579</v>
      </c>
      <c r="J1061" s="29" t="s">
        <v>868</v>
      </c>
      <c r="K1061" s="25" t="s">
        <v>266</v>
      </c>
      <c r="L1061" s="25" t="s">
        <v>2397</v>
      </c>
      <c r="M1061" s="25" t="s">
        <v>2398</v>
      </c>
      <c r="N1061" s="25" t="s">
        <v>1554</v>
      </c>
      <c r="O1061" s="25">
        <v>10011171937</v>
      </c>
      <c r="P1061" s="25" t="s">
        <v>5357</v>
      </c>
      <c r="Q1061" s="28" t="s">
        <v>0</v>
      </c>
      <c r="R1061" s="29" t="s">
        <v>2687</v>
      </c>
      <c r="S1061" s="27" t="s">
        <v>3062</v>
      </c>
      <c r="T1061" s="27" t="s">
        <v>3063</v>
      </c>
      <c r="U1061" s="28" t="s">
        <v>267</v>
      </c>
      <c r="V1061" s="26" t="s">
        <v>266</v>
      </c>
      <c r="W1061" s="26" t="s">
        <v>564</v>
      </c>
      <c r="X1061" s="26" t="s">
        <v>411</v>
      </c>
      <c r="Y1061" s="37" t="s">
        <v>81</v>
      </c>
      <c r="Z1061" s="37" t="s">
        <v>80</v>
      </c>
      <c r="AA1061" s="37" t="s">
        <v>82</v>
      </c>
      <c r="AB1061" s="30">
        <v>4360</v>
      </c>
      <c r="AC1061" s="30">
        <v>4360</v>
      </c>
      <c r="AD1061" s="31">
        <v>0</v>
      </c>
      <c r="AE1061" s="30">
        <v>4360</v>
      </c>
      <c r="AF1061" s="30">
        <v>4360</v>
      </c>
      <c r="AG1061" s="32">
        <v>0</v>
      </c>
      <c r="AH1061" s="30">
        <v>4360</v>
      </c>
      <c r="AI1061" s="10" t="s">
        <v>573</v>
      </c>
      <c r="AJ1061" s="30">
        <v>0</v>
      </c>
      <c r="AK1061" s="30">
        <v>0</v>
      </c>
      <c r="AL1061" s="30">
        <v>0</v>
      </c>
      <c r="AM1061" s="30">
        <v>4360</v>
      </c>
      <c r="AN1061" s="30">
        <v>0</v>
      </c>
      <c r="AO1061" s="30">
        <v>0</v>
      </c>
      <c r="AP1061" s="30">
        <v>0</v>
      </c>
      <c r="AQ1061" s="30">
        <v>0</v>
      </c>
      <c r="AR1061" s="30">
        <v>0</v>
      </c>
      <c r="AS1061" s="30">
        <v>0</v>
      </c>
      <c r="AT1061" s="30">
        <v>0</v>
      </c>
      <c r="AU1061" s="121">
        <v>0</v>
      </c>
      <c r="AV1061" s="129" t="s">
        <v>784</v>
      </c>
      <c r="AW1061" s="129" t="s">
        <v>796</v>
      </c>
      <c r="AX1061" s="129" t="s">
        <v>527</v>
      </c>
    </row>
    <row r="1062" spans="1:50" ht="24" x14ac:dyDescent="0.25">
      <c r="A1062" s="120">
        <v>46101</v>
      </c>
      <c r="B1062" s="28" t="s">
        <v>566</v>
      </c>
      <c r="C1062" s="25" t="s">
        <v>427</v>
      </c>
      <c r="D1062" s="25" t="s">
        <v>430</v>
      </c>
      <c r="E1062" s="25" t="s">
        <v>423</v>
      </c>
      <c r="F1062" s="29" t="s">
        <v>243</v>
      </c>
      <c r="G1062" s="29" t="s">
        <v>19</v>
      </c>
      <c r="H1062" s="29" t="s">
        <v>178</v>
      </c>
      <c r="I1062" s="29" t="s">
        <v>269</v>
      </c>
      <c r="J1062" s="29" t="s">
        <v>868</v>
      </c>
      <c r="K1062" s="25" t="s">
        <v>453</v>
      </c>
      <c r="L1062" s="25" t="s">
        <v>3064</v>
      </c>
      <c r="M1062" s="25" t="s">
        <v>3065</v>
      </c>
      <c r="N1062" s="25" t="s">
        <v>2272</v>
      </c>
      <c r="O1062" s="25">
        <v>10478776948</v>
      </c>
      <c r="P1062" s="25" t="s">
        <v>5358</v>
      </c>
      <c r="Q1062" s="28" t="s">
        <v>0</v>
      </c>
      <c r="R1062" s="29" t="s">
        <v>2695</v>
      </c>
      <c r="S1062" s="27" t="s">
        <v>3066</v>
      </c>
      <c r="T1062" s="27" t="s">
        <v>3067</v>
      </c>
      <c r="U1062" s="28" t="s">
        <v>294</v>
      </c>
      <c r="V1062" s="26" t="s">
        <v>453</v>
      </c>
      <c r="W1062" s="26" t="s">
        <v>631</v>
      </c>
      <c r="X1062" s="26" t="s">
        <v>411</v>
      </c>
      <c r="Y1062" s="37" t="s">
        <v>28</v>
      </c>
      <c r="Z1062" s="37" t="s">
        <v>178</v>
      </c>
      <c r="AA1062" s="37" t="s">
        <v>177</v>
      </c>
      <c r="AB1062" s="30">
        <v>3900</v>
      </c>
      <c r="AC1062" s="30">
        <v>3900</v>
      </c>
      <c r="AD1062" s="31">
        <v>0</v>
      </c>
      <c r="AE1062" s="30">
        <v>3900</v>
      </c>
      <c r="AF1062" s="30">
        <v>3900</v>
      </c>
      <c r="AG1062" s="32">
        <v>0</v>
      </c>
      <c r="AH1062" s="30">
        <v>3900</v>
      </c>
      <c r="AI1062" s="10" t="s">
        <v>573</v>
      </c>
      <c r="AJ1062" s="30">
        <v>0</v>
      </c>
      <c r="AK1062" s="30">
        <v>0</v>
      </c>
      <c r="AL1062" s="30">
        <v>0</v>
      </c>
      <c r="AM1062" s="30">
        <v>1300</v>
      </c>
      <c r="AN1062" s="30">
        <v>1300</v>
      </c>
      <c r="AO1062" s="30">
        <v>1300</v>
      </c>
      <c r="AP1062" s="30">
        <v>0</v>
      </c>
      <c r="AQ1062" s="30">
        <v>0</v>
      </c>
      <c r="AR1062" s="30">
        <v>0</v>
      </c>
      <c r="AS1062" s="30">
        <v>0</v>
      </c>
      <c r="AT1062" s="30">
        <v>0</v>
      </c>
      <c r="AU1062" s="121">
        <v>0</v>
      </c>
      <c r="AV1062" s="129" t="s">
        <v>784</v>
      </c>
      <c r="AW1062" s="129" t="s">
        <v>796</v>
      </c>
      <c r="AX1062" s="129" t="s">
        <v>1025</v>
      </c>
    </row>
    <row r="1063" spans="1:50" ht="24" x14ac:dyDescent="0.25">
      <c r="A1063" s="120">
        <v>46101</v>
      </c>
      <c r="B1063" s="28" t="s">
        <v>566</v>
      </c>
      <c r="C1063" s="25" t="s">
        <v>427</v>
      </c>
      <c r="D1063" s="25" t="s">
        <v>430</v>
      </c>
      <c r="E1063" s="25" t="s">
        <v>423</v>
      </c>
      <c r="F1063" s="29" t="s">
        <v>243</v>
      </c>
      <c r="G1063" s="29" t="s">
        <v>19</v>
      </c>
      <c r="H1063" s="29" t="s">
        <v>178</v>
      </c>
      <c r="I1063" s="29" t="s">
        <v>269</v>
      </c>
      <c r="J1063" s="29" t="s">
        <v>868</v>
      </c>
      <c r="K1063" s="25" t="s">
        <v>453</v>
      </c>
      <c r="L1063" s="25" t="s">
        <v>3068</v>
      </c>
      <c r="M1063" s="25" t="s">
        <v>3069</v>
      </c>
      <c r="N1063" s="25" t="s">
        <v>923</v>
      </c>
      <c r="O1063" s="25">
        <v>10738110221</v>
      </c>
      <c r="P1063" s="25" t="s">
        <v>5359</v>
      </c>
      <c r="Q1063" s="28" t="s">
        <v>0</v>
      </c>
      <c r="R1063" s="29" t="s">
        <v>2220</v>
      </c>
      <c r="S1063" s="27" t="s">
        <v>3070</v>
      </c>
      <c r="T1063" s="27" t="s">
        <v>3071</v>
      </c>
      <c r="U1063" s="28" t="s">
        <v>294</v>
      </c>
      <c r="V1063" s="26" t="s">
        <v>453</v>
      </c>
      <c r="W1063" s="26" t="s">
        <v>631</v>
      </c>
      <c r="X1063" s="26" t="s">
        <v>411</v>
      </c>
      <c r="Y1063" s="37" t="s">
        <v>28</v>
      </c>
      <c r="Z1063" s="37" t="s">
        <v>178</v>
      </c>
      <c r="AA1063" s="37" t="s">
        <v>177</v>
      </c>
      <c r="AB1063" s="30">
        <v>5100</v>
      </c>
      <c r="AC1063" s="30">
        <v>5100</v>
      </c>
      <c r="AD1063" s="31">
        <v>0</v>
      </c>
      <c r="AE1063" s="30">
        <v>5100</v>
      </c>
      <c r="AF1063" s="30">
        <v>5100</v>
      </c>
      <c r="AG1063" s="32">
        <v>0</v>
      </c>
      <c r="AH1063" s="30">
        <v>5100</v>
      </c>
      <c r="AI1063" s="10" t="s">
        <v>573</v>
      </c>
      <c r="AJ1063" s="30">
        <v>0</v>
      </c>
      <c r="AK1063" s="30">
        <v>0</v>
      </c>
      <c r="AL1063" s="30">
        <v>0</v>
      </c>
      <c r="AM1063" s="30">
        <v>1700</v>
      </c>
      <c r="AN1063" s="30">
        <v>1700</v>
      </c>
      <c r="AO1063" s="30">
        <v>1700</v>
      </c>
      <c r="AP1063" s="30">
        <v>0</v>
      </c>
      <c r="AQ1063" s="30">
        <v>0</v>
      </c>
      <c r="AR1063" s="30">
        <v>0</v>
      </c>
      <c r="AS1063" s="30">
        <v>0</v>
      </c>
      <c r="AT1063" s="30">
        <v>0</v>
      </c>
      <c r="AU1063" s="121">
        <v>0</v>
      </c>
      <c r="AV1063" s="129" t="s">
        <v>784</v>
      </c>
      <c r="AW1063" s="129" t="s">
        <v>796</v>
      </c>
      <c r="AX1063" s="129" t="s">
        <v>1256</v>
      </c>
    </row>
    <row r="1064" spans="1:50" ht="24" x14ac:dyDescent="0.25">
      <c r="A1064" s="120">
        <v>46101</v>
      </c>
      <c r="B1064" s="28" t="s">
        <v>566</v>
      </c>
      <c r="C1064" s="25" t="s">
        <v>427</v>
      </c>
      <c r="D1064" s="25" t="s">
        <v>430</v>
      </c>
      <c r="E1064" s="25" t="s">
        <v>423</v>
      </c>
      <c r="F1064" s="29" t="s">
        <v>243</v>
      </c>
      <c r="G1064" s="29" t="s">
        <v>19</v>
      </c>
      <c r="H1064" s="29" t="s">
        <v>422</v>
      </c>
      <c r="I1064" s="29" t="s">
        <v>579</v>
      </c>
      <c r="J1064" s="29" t="s">
        <v>777</v>
      </c>
      <c r="K1064" s="25" t="s">
        <v>430</v>
      </c>
      <c r="L1064" s="25" t="s">
        <v>3072</v>
      </c>
      <c r="M1064" s="25" t="s">
        <v>3073</v>
      </c>
      <c r="N1064" s="25" t="s">
        <v>923</v>
      </c>
      <c r="O1064" s="25">
        <v>10099040918</v>
      </c>
      <c r="P1064" s="25" t="s">
        <v>5360</v>
      </c>
      <c r="Q1064" s="28" t="s">
        <v>0</v>
      </c>
      <c r="R1064" s="29" t="s">
        <v>2699</v>
      </c>
      <c r="S1064" s="27" t="s">
        <v>3074</v>
      </c>
      <c r="T1064" s="27" t="s">
        <v>3075</v>
      </c>
      <c r="U1064" s="28" t="s">
        <v>270</v>
      </c>
      <c r="V1064" s="26" t="s">
        <v>430</v>
      </c>
      <c r="W1064" s="26" t="s">
        <v>593</v>
      </c>
      <c r="X1064" s="26" t="s">
        <v>411</v>
      </c>
      <c r="Y1064" s="37" t="s">
        <v>200</v>
      </c>
      <c r="Z1064" s="37" t="s">
        <v>586</v>
      </c>
      <c r="AA1064" s="37" t="s">
        <v>585</v>
      </c>
      <c r="AB1064" s="30">
        <v>12000</v>
      </c>
      <c r="AC1064" s="30">
        <v>12000</v>
      </c>
      <c r="AD1064" s="31">
        <v>0</v>
      </c>
      <c r="AE1064" s="30">
        <v>12000</v>
      </c>
      <c r="AF1064" s="30">
        <v>12000</v>
      </c>
      <c r="AG1064" s="32">
        <v>0</v>
      </c>
      <c r="AH1064" s="30">
        <v>12000</v>
      </c>
      <c r="AI1064" s="10" t="s">
        <v>573</v>
      </c>
      <c r="AJ1064" s="30">
        <v>0</v>
      </c>
      <c r="AK1064" s="30">
        <v>0</v>
      </c>
      <c r="AL1064" s="30">
        <v>0</v>
      </c>
      <c r="AM1064" s="30">
        <v>4000</v>
      </c>
      <c r="AN1064" s="30">
        <v>4000</v>
      </c>
      <c r="AO1064" s="30">
        <v>4000</v>
      </c>
      <c r="AP1064" s="30">
        <v>0</v>
      </c>
      <c r="AQ1064" s="30">
        <v>0</v>
      </c>
      <c r="AR1064" s="30">
        <v>0</v>
      </c>
      <c r="AS1064" s="30">
        <v>0</v>
      </c>
      <c r="AT1064" s="30">
        <v>0</v>
      </c>
      <c r="AU1064" s="121">
        <v>0</v>
      </c>
      <c r="AV1064" s="129" t="s">
        <v>784</v>
      </c>
      <c r="AW1064" s="129" t="s">
        <v>796</v>
      </c>
      <c r="AX1064" s="129" t="s">
        <v>797</v>
      </c>
    </row>
    <row r="1065" spans="1:50" ht="24" x14ac:dyDescent="0.25">
      <c r="A1065" s="120">
        <v>46101</v>
      </c>
      <c r="B1065" s="28" t="s">
        <v>566</v>
      </c>
      <c r="C1065" s="25" t="s">
        <v>427</v>
      </c>
      <c r="D1065" s="25" t="s">
        <v>430</v>
      </c>
      <c r="E1065" s="25" t="s">
        <v>423</v>
      </c>
      <c r="F1065" s="29" t="s">
        <v>243</v>
      </c>
      <c r="G1065" s="29" t="s">
        <v>19</v>
      </c>
      <c r="H1065" s="29" t="s">
        <v>584</v>
      </c>
      <c r="I1065" s="29" t="s">
        <v>579</v>
      </c>
      <c r="J1065" s="29" t="s">
        <v>868</v>
      </c>
      <c r="K1065" s="25" t="s">
        <v>252</v>
      </c>
      <c r="L1065" s="25" t="s">
        <v>3076</v>
      </c>
      <c r="M1065" s="25" t="s">
        <v>3077</v>
      </c>
      <c r="N1065" s="25" t="s">
        <v>3078</v>
      </c>
      <c r="O1065" s="25">
        <v>10283069881</v>
      </c>
      <c r="P1065" s="25" t="s">
        <v>5361</v>
      </c>
      <c r="Q1065" s="28" t="s">
        <v>0</v>
      </c>
      <c r="R1065" s="29" t="s">
        <v>2723</v>
      </c>
      <c r="S1065" s="27" t="s">
        <v>3079</v>
      </c>
      <c r="T1065" s="27" t="s">
        <v>3080</v>
      </c>
      <c r="U1065" s="28" t="s">
        <v>253</v>
      </c>
      <c r="V1065" s="26" t="s">
        <v>252</v>
      </c>
      <c r="W1065" s="26" t="s">
        <v>557</v>
      </c>
      <c r="X1065" s="26" t="s">
        <v>411</v>
      </c>
      <c r="Y1065" s="37" t="s">
        <v>140</v>
      </c>
      <c r="Z1065" s="37" t="s">
        <v>142</v>
      </c>
      <c r="AA1065" s="37" t="s">
        <v>141</v>
      </c>
      <c r="AB1065" s="30">
        <v>27500</v>
      </c>
      <c r="AC1065" s="30">
        <v>0</v>
      </c>
      <c r="AD1065" s="31">
        <v>27500</v>
      </c>
      <c r="AE1065" s="30">
        <v>27500</v>
      </c>
      <c r="AF1065" s="30">
        <v>16500</v>
      </c>
      <c r="AG1065" s="32">
        <v>11000</v>
      </c>
      <c r="AH1065" s="30">
        <v>16500</v>
      </c>
      <c r="AI1065" s="10" t="s">
        <v>573</v>
      </c>
      <c r="AJ1065" s="30">
        <v>0</v>
      </c>
      <c r="AK1065" s="30">
        <v>0</v>
      </c>
      <c r="AL1065" s="30">
        <v>0</v>
      </c>
      <c r="AM1065" s="30">
        <v>0</v>
      </c>
      <c r="AN1065" s="30">
        <v>11000</v>
      </c>
      <c r="AO1065" s="30">
        <v>5500</v>
      </c>
      <c r="AP1065" s="30">
        <v>0</v>
      </c>
      <c r="AQ1065" s="30">
        <v>0</v>
      </c>
      <c r="AR1065" s="30">
        <v>0</v>
      </c>
      <c r="AS1065" s="30">
        <v>0</v>
      </c>
      <c r="AT1065" s="30">
        <v>0</v>
      </c>
      <c r="AU1065" s="121">
        <v>0</v>
      </c>
      <c r="AV1065" s="129" t="s">
        <v>919</v>
      </c>
      <c r="AW1065" s="129" t="s">
        <v>785</v>
      </c>
      <c r="AX1065" s="129" t="s">
        <v>527</v>
      </c>
    </row>
    <row r="1066" spans="1:50" ht="36" x14ac:dyDescent="0.25">
      <c r="A1066" s="120">
        <v>46101</v>
      </c>
      <c r="B1066" s="28" t="s">
        <v>566</v>
      </c>
      <c r="C1066" s="25" t="s">
        <v>427</v>
      </c>
      <c r="D1066" s="25" t="s">
        <v>429</v>
      </c>
      <c r="E1066" s="25" t="s">
        <v>423</v>
      </c>
      <c r="F1066" s="29" t="s">
        <v>243</v>
      </c>
      <c r="G1066" s="29" t="s">
        <v>19</v>
      </c>
      <c r="H1066" s="29" t="s">
        <v>91</v>
      </c>
      <c r="I1066" s="29" t="s">
        <v>579</v>
      </c>
      <c r="J1066" s="29" t="s">
        <v>777</v>
      </c>
      <c r="K1066" s="25" t="s">
        <v>429</v>
      </c>
      <c r="L1066" s="25" t="s">
        <v>3081</v>
      </c>
      <c r="M1066" s="25" t="s">
        <v>997</v>
      </c>
      <c r="N1066" s="25" t="s">
        <v>1530</v>
      </c>
      <c r="O1066" s="25">
        <v>20614988330</v>
      </c>
      <c r="P1066" s="25" t="s">
        <v>5362</v>
      </c>
      <c r="Q1066" s="28" t="s">
        <v>0</v>
      </c>
      <c r="R1066" s="29" t="s">
        <v>2727</v>
      </c>
      <c r="S1066" s="27" t="s">
        <v>3082</v>
      </c>
      <c r="T1066" s="27" t="s">
        <v>3083</v>
      </c>
      <c r="U1066" s="28" t="s">
        <v>277</v>
      </c>
      <c r="V1066" s="26" t="s">
        <v>429</v>
      </c>
      <c r="W1066" s="26" t="s">
        <v>617</v>
      </c>
      <c r="X1066" s="26" t="s">
        <v>411</v>
      </c>
      <c r="Y1066" s="37" t="s">
        <v>60</v>
      </c>
      <c r="Z1066" s="37" t="s">
        <v>62</v>
      </c>
      <c r="AA1066" s="37" t="s">
        <v>61</v>
      </c>
      <c r="AB1066" s="30">
        <v>990</v>
      </c>
      <c r="AC1066" s="30">
        <v>204</v>
      </c>
      <c r="AD1066" s="31">
        <v>786</v>
      </c>
      <c r="AE1066" s="30">
        <v>1348</v>
      </c>
      <c r="AF1066" s="30">
        <v>1348</v>
      </c>
      <c r="AG1066" s="32">
        <v>-358</v>
      </c>
      <c r="AH1066" s="30">
        <v>1348</v>
      </c>
      <c r="AI1066" s="10" t="s">
        <v>573</v>
      </c>
      <c r="AJ1066" s="30">
        <v>0</v>
      </c>
      <c r="AK1066" s="30">
        <v>0</v>
      </c>
      <c r="AL1066" s="30">
        <v>1348</v>
      </c>
      <c r="AM1066" s="30">
        <v>0</v>
      </c>
      <c r="AN1066" s="30">
        <v>0</v>
      </c>
      <c r="AO1066" s="30">
        <v>0</v>
      </c>
      <c r="AP1066" s="30">
        <v>0</v>
      </c>
      <c r="AQ1066" s="30">
        <v>0</v>
      </c>
      <c r="AR1066" s="30">
        <v>0</v>
      </c>
      <c r="AS1066" s="30">
        <v>0</v>
      </c>
      <c r="AT1066" s="30">
        <v>0</v>
      </c>
      <c r="AU1066" s="121">
        <v>0</v>
      </c>
      <c r="AV1066" s="129" t="s">
        <v>920</v>
      </c>
      <c r="AW1066" s="129" t="s">
        <v>796</v>
      </c>
      <c r="AX1066" s="129" t="s">
        <v>527</v>
      </c>
    </row>
    <row r="1067" spans="1:50" ht="36" x14ac:dyDescent="0.25">
      <c r="A1067" s="120">
        <v>46101</v>
      </c>
      <c r="B1067" s="28" t="s">
        <v>566</v>
      </c>
      <c r="C1067" s="25" t="s">
        <v>427</v>
      </c>
      <c r="D1067" s="25" t="s">
        <v>429</v>
      </c>
      <c r="E1067" s="25" t="s">
        <v>423</v>
      </c>
      <c r="F1067" s="29" t="s">
        <v>243</v>
      </c>
      <c r="G1067" s="29" t="s">
        <v>19</v>
      </c>
      <c r="H1067" s="29" t="s">
        <v>91</v>
      </c>
      <c r="I1067" s="29" t="s">
        <v>579</v>
      </c>
      <c r="J1067" s="29" t="s">
        <v>777</v>
      </c>
      <c r="K1067" s="25" t="s">
        <v>429</v>
      </c>
      <c r="L1067" s="25" t="s">
        <v>3081</v>
      </c>
      <c r="M1067" s="25" t="s">
        <v>997</v>
      </c>
      <c r="N1067" s="25" t="s">
        <v>1530</v>
      </c>
      <c r="O1067" s="25">
        <v>20614988330</v>
      </c>
      <c r="P1067" s="25" t="s">
        <v>5362</v>
      </c>
      <c r="Q1067" s="28" t="s">
        <v>0</v>
      </c>
      <c r="R1067" s="29" t="s">
        <v>2727</v>
      </c>
      <c r="S1067" s="27" t="s">
        <v>3082</v>
      </c>
      <c r="T1067" s="27" t="s">
        <v>3083</v>
      </c>
      <c r="U1067" s="28" t="s">
        <v>277</v>
      </c>
      <c r="V1067" s="26" t="s">
        <v>429</v>
      </c>
      <c r="W1067" s="26" t="s">
        <v>617</v>
      </c>
      <c r="X1067" s="26" t="s">
        <v>411</v>
      </c>
      <c r="Y1067" s="37" t="s">
        <v>54</v>
      </c>
      <c r="Z1067" s="37" t="s">
        <v>56</v>
      </c>
      <c r="AA1067" s="37" t="s">
        <v>55</v>
      </c>
      <c r="AB1067" s="30">
        <v>10661</v>
      </c>
      <c r="AC1067" s="30">
        <v>990</v>
      </c>
      <c r="AD1067" s="31">
        <v>9671</v>
      </c>
      <c r="AE1067" s="30">
        <v>1000</v>
      </c>
      <c r="AF1067" s="30">
        <v>1000</v>
      </c>
      <c r="AG1067" s="32">
        <v>9661</v>
      </c>
      <c r="AH1067" s="30">
        <v>1000</v>
      </c>
      <c r="AI1067" s="10" t="s">
        <v>573</v>
      </c>
      <c r="AJ1067" s="30">
        <v>0</v>
      </c>
      <c r="AK1067" s="30">
        <v>0</v>
      </c>
      <c r="AL1067" s="30">
        <v>1000</v>
      </c>
      <c r="AM1067" s="30">
        <v>0</v>
      </c>
      <c r="AN1067" s="30">
        <v>0</v>
      </c>
      <c r="AO1067" s="30">
        <v>0</v>
      </c>
      <c r="AP1067" s="30">
        <v>0</v>
      </c>
      <c r="AQ1067" s="30">
        <v>0</v>
      </c>
      <c r="AR1067" s="30">
        <v>0</v>
      </c>
      <c r="AS1067" s="30">
        <v>0</v>
      </c>
      <c r="AT1067" s="30">
        <v>0</v>
      </c>
      <c r="AU1067" s="121">
        <v>0</v>
      </c>
      <c r="AV1067" s="129" t="s">
        <v>920</v>
      </c>
      <c r="AW1067" s="129" t="s">
        <v>785</v>
      </c>
      <c r="AX1067" s="129" t="s">
        <v>527</v>
      </c>
    </row>
    <row r="1068" spans="1:50" ht="36" x14ac:dyDescent="0.25">
      <c r="A1068" s="120">
        <v>46101</v>
      </c>
      <c r="B1068" s="28" t="s">
        <v>566</v>
      </c>
      <c r="C1068" s="25" t="s">
        <v>427</v>
      </c>
      <c r="D1068" s="25" t="s">
        <v>429</v>
      </c>
      <c r="E1068" s="25" t="s">
        <v>423</v>
      </c>
      <c r="F1068" s="29" t="s">
        <v>243</v>
      </c>
      <c r="G1068" s="29" t="s">
        <v>19</v>
      </c>
      <c r="H1068" s="29" t="s">
        <v>91</v>
      </c>
      <c r="I1068" s="29" t="s">
        <v>579</v>
      </c>
      <c r="J1068" s="29" t="s">
        <v>777</v>
      </c>
      <c r="K1068" s="25" t="s">
        <v>429</v>
      </c>
      <c r="L1068" s="25" t="s">
        <v>3081</v>
      </c>
      <c r="M1068" s="25" t="s">
        <v>997</v>
      </c>
      <c r="N1068" s="25" t="s">
        <v>1530</v>
      </c>
      <c r="O1068" s="25">
        <v>20614988330</v>
      </c>
      <c r="P1068" s="25" t="s">
        <v>5362</v>
      </c>
      <c r="Q1068" s="28" t="s">
        <v>0</v>
      </c>
      <c r="R1068" s="29" t="s">
        <v>2727</v>
      </c>
      <c r="S1068" s="27" t="s">
        <v>3082</v>
      </c>
      <c r="T1068" s="27" t="s">
        <v>3083</v>
      </c>
      <c r="U1068" s="28" t="s">
        <v>277</v>
      </c>
      <c r="V1068" s="26" t="s">
        <v>429</v>
      </c>
      <c r="W1068" s="26" t="s">
        <v>617</v>
      </c>
      <c r="X1068" s="26" t="s">
        <v>411</v>
      </c>
      <c r="Y1068" s="37" t="s">
        <v>64</v>
      </c>
      <c r="Z1068" s="37" t="s">
        <v>63</v>
      </c>
      <c r="AA1068" s="37" t="s">
        <v>65</v>
      </c>
      <c r="AB1068" s="30">
        <v>935</v>
      </c>
      <c r="AC1068" s="30">
        <v>1000</v>
      </c>
      <c r="AD1068" s="31">
        <v>-65</v>
      </c>
      <c r="AE1068" s="30">
        <v>10661</v>
      </c>
      <c r="AF1068" s="30">
        <v>10661</v>
      </c>
      <c r="AG1068" s="32">
        <v>-9726</v>
      </c>
      <c r="AH1068" s="30">
        <v>10661</v>
      </c>
      <c r="AI1068" s="10" t="s">
        <v>573</v>
      </c>
      <c r="AJ1068" s="30">
        <v>0</v>
      </c>
      <c r="AK1068" s="30">
        <v>0</v>
      </c>
      <c r="AL1068" s="30">
        <v>10661</v>
      </c>
      <c r="AM1068" s="30">
        <v>0</v>
      </c>
      <c r="AN1068" s="30">
        <v>0</v>
      </c>
      <c r="AO1068" s="30">
        <v>0</v>
      </c>
      <c r="AP1068" s="30">
        <v>0</v>
      </c>
      <c r="AQ1068" s="30">
        <v>0</v>
      </c>
      <c r="AR1068" s="30">
        <v>0</v>
      </c>
      <c r="AS1068" s="30">
        <v>0</v>
      </c>
      <c r="AT1068" s="30">
        <v>0</v>
      </c>
      <c r="AU1068" s="121">
        <v>0</v>
      </c>
      <c r="AV1068" s="129" t="s">
        <v>1011</v>
      </c>
      <c r="AW1068" s="129" t="s">
        <v>1011</v>
      </c>
      <c r="AX1068" s="129" t="s">
        <v>527</v>
      </c>
    </row>
    <row r="1069" spans="1:50" ht="36" x14ac:dyDescent="0.25">
      <c r="A1069" s="120">
        <v>46101</v>
      </c>
      <c r="B1069" s="28" t="s">
        <v>566</v>
      </c>
      <c r="C1069" s="25" t="s">
        <v>427</v>
      </c>
      <c r="D1069" s="25" t="s">
        <v>429</v>
      </c>
      <c r="E1069" s="25" t="s">
        <v>423</v>
      </c>
      <c r="F1069" s="29" t="s">
        <v>243</v>
      </c>
      <c r="G1069" s="29" t="s">
        <v>19</v>
      </c>
      <c r="H1069" s="29" t="s">
        <v>91</v>
      </c>
      <c r="I1069" s="29" t="s">
        <v>579</v>
      </c>
      <c r="J1069" s="29" t="s">
        <v>777</v>
      </c>
      <c r="K1069" s="25" t="s">
        <v>429</v>
      </c>
      <c r="L1069" s="25" t="s">
        <v>3081</v>
      </c>
      <c r="M1069" s="25" t="s">
        <v>997</v>
      </c>
      <c r="N1069" s="25" t="s">
        <v>1530</v>
      </c>
      <c r="O1069" s="25">
        <v>20614988330</v>
      </c>
      <c r="P1069" s="25" t="s">
        <v>5362</v>
      </c>
      <c r="Q1069" s="28" t="s">
        <v>0</v>
      </c>
      <c r="R1069" s="29" t="s">
        <v>2727</v>
      </c>
      <c r="S1069" s="27" t="s">
        <v>3082</v>
      </c>
      <c r="T1069" s="27" t="s">
        <v>3083</v>
      </c>
      <c r="U1069" s="28" t="s">
        <v>277</v>
      </c>
      <c r="V1069" s="26" t="s">
        <v>429</v>
      </c>
      <c r="W1069" s="26" t="s">
        <v>617</v>
      </c>
      <c r="X1069" s="26" t="s">
        <v>411</v>
      </c>
      <c r="Y1069" s="37" t="s">
        <v>86</v>
      </c>
      <c r="Z1069" s="37" t="s">
        <v>88</v>
      </c>
      <c r="AA1069" s="37" t="s">
        <v>87</v>
      </c>
      <c r="AB1069" s="30">
        <v>1262</v>
      </c>
      <c r="AC1069" s="30">
        <v>1348</v>
      </c>
      <c r="AD1069" s="31">
        <v>-86</v>
      </c>
      <c r="AE1069" s="30">
        <v>1262</v>
      </c>
      <c r="AF1069" s="30">
        <v>1262</v>
      </c>
      <c r="AG1069" s="32">
        <v>0</v>
      </c>
      <c r="AH1069" s="30">
        <v>1262</v>
      </c>
      <c r="AI1069" s="10" t="s">
        <v>573</v>
      </c>
      <c r="AJ1069" s="30">
        <v>0</v>
      </c>
      <c r="AK1069" s="30">
        <v>0</v>
      </c>
      <c r="AL1069" s="30">
        <v>1262</v>
      </c>
      <c r="AM1069" s="30">
        <v>0</v>
      </c>
      <c r="AN1069" s="30">
        <v>0</v>
      </c>
      <c r="AO1069" s="30">
        <v>0</v>
      </c>
      <c r="AP1069" s="30">
        <v>0</v>
      </c>
      <c r="AQ1069" s="30">
        <v>0</v>
      </c>
      <c r="AR1069" s="30">
        <v>0</v>
      </c>
      <c r="AS1069" s="30">
        <v>0</v>
      </c>
      <c r="AT1069" s="30">
        <v>0</v>
      </c>
      <c r="AU1069" s="121">
        <v>0</v>
      </c>
      <c r="AV1069" s="129" t="s">
        <v>1011</v>
      </c>
      <c r="AW1069" s="129" t="s">
        <v>1011</v>
      </c>
      <c r="AX1069" s="129" t="s">
        <v>527</v>
      </c>
    </row>
    <row r="1070" spans="1:50" ht="36" x14ac:dyDescent="0.25">
      <c r="A1070" s="120">
        <v>46101</v>
      </c>
      <c r="B1070" s="28" t="s">
        <v>566</v>
      </c>
      <c r="C1070" s="25" t="s">
        <v>427</v>
      </c>
      <c r="D1070" s="25" t="s">
        <v>429</v>
      </c>
      <c r="E1070" s="25" t="s">
        <v>423</v>
      </c>
      <c r="F1070" s="29" t="s">
        <v>243</v>
      </c>
      <c r="G1070" s="29" t="s">
        <v>19</v>
      </c>
      <c r="H1070" s="29" t="s">
        <v>91</v>
      </c>
      <c r="I1070" s="29" t="s">
        <v>579</v>
      </c>
      <c r="J1070" s="29" t="s">
        <v>777</v>
      </c>
      <c r="K1070" s="25" t="s">
        <v>429</v>
      </c>
      <c r="L1070" s="25" t="s">
        <v>3081</v>
      </c>
      <c r="M1070" s="25" t="s">
        <v>997</v>
      </c>
      <c r="N1070" s="25" t="s">
        <v>1530</v>
      </c>
      <c r="O1070" s="25">
        <v>20614988330</v>
      </c>
      <c r="P1070" s="25" t="s">
        <v>5362</v>
      </c>
      <c r="Q1070" s="28" t="s">
        <v>0</v>
      </c>
      <c r="R1070" s="29" t="s">
        <v>2727</v>
      </c>
      <c r="S1070" s="27" t="s">
        <v>3082</v>
      </c>
      <c r="T1070" s="27" t="s">
        <v>3083</v>
      </c>
      <c r="U1070" s="28" t="s">
        <v>277</v>
      </c>
      <c r="V1070" s="26" t="s">
        <v>429</v>
      </c>
      <c r="W1070" s="26" t="s">
        <v>617</v>
      </c>
      <c r="X1070" s="26" t="s">
        <v>411</v>
      </c>
      <c r="Y1070" s="37" t="s">
        <v>71</v>
      </c>
      <c r="Z1070" s="37" t="s">
        <v>73</v>
      </c>
      <c r="AA1070" s="37" t="s">
        <v>72</v>
      </c>
      <c r="AB1070" s="30">
        <v>1000</v>
      </c>
      <c r="AC1070" s="30">
        <v>200</v>
      </c>
      <c r="AD1070" s="31">
        <v>800</v>
      </c>
      <c r="AE1070" s="30">
        <v>990</v>
      </c>
      <c r="AF1070" s="30">
        <v>990</v>
      </c>
      <c r="AG1070" s="32">
        <v>10</v>
      </c>
      <c r="AH1070" s="30">
        <v>990</v>
      </c>
      <c r="AI1070" s="10" t="s">
        <v>573</v>
      </c>
      <c r="AJ1070" s="30">
        <v>0</v>
      </c>
      <c r="AK1070" s="30">
        <v>0</v>
      </c>
      <c r="AL1070" s="30">
        <v>990</v>
      </c>
      <c r="AM1070" s="30">
        <v>0</v>
      </c>
      <c r="AN1070" s="30">
        <v>0</v>
      </c>
      <c r="AO1070" s="30">
        <v>0</v>
      </c>
      <c r="AP1070" s="30">
        <v>0</v>
      </c>
      <c r="AQ1070" s="30">
        <v>0</v>
      </c>
      <c r="AR1070" s="30">
        <v>0</v>
      </c>
      <c r="AS1070" s="30">
        <v>0</v>
      </c>
      <c r="AT1070" s="30">
        <v>0</v>
      </c>
      <c r="AU1070" s="121">
        <v>0</v>
      </c>
      <c r="AV1070" s="129" t="s">
        <v>920</v>
      </c>
      <c r="AW1070" s="129" t="s">
        <v>785</v>
      </c>
      <c r="AX1070" s="129" t="s">
        <v>527</v>
      </c>
    </row>
    <row r="1071" spans="1:50" ht="36" x14ac:dyDescent="0.25">
      <c r="A1071" s="120">
        <v>46101</v>
      </c>
      <c r="B1071" s="28" t="s">
        <v>566</v>
      </c>
      <c r="C1071" s="25" t="s">
        <v>427</v>
      </c>
      <c r="D1071" s="25" t="s">
        <v>429</v>
      </c>
      <c r="E1071" s="25" t="s">
        <v>423</v>
      </c>
      <c r="F1071" s="29" t="s">
        <v>243</v>
      </c>
      <c r="G1071" s="29" t="s">
        <v>19</v>
      </c>
      <c r="H1071" s="29" t="s">
        <v>91</v>
      </c>
      <c r="I1071" s="29" t="s">
        <v>579</v>
      </c>
      <c r="J1071" s="29" t="s">
        <v>777</v>
      </c>
      <c r="K1071" s="25" t="s">
        <v>429</v>
      </c>
      <c r="L1071" s="25" t="s">
        <v>3081</v>
      </c>
      <c r="M1071" s="25" t="s">
        <v>997</v>
      </c>
      <c r="N1071" s="25" t="s">
        <v>1530</v>
      </c>
      <c r="O1071" s="25">
        <v>20614988330</v>
      </c>
      <c r="P1071" s="25" t="s">
        <v>5362</v>
      </c>
      <c r="Q1071" s="28" t="s">
        <v>0</v>
      </c>
      <c r="R1071" s="29" t="s">
        <v>2727</v>
      </c>
      <c r="S1071" s="27" t="s">
        <v>3082</v>
      </c>
      <c r="T1071" s="27" t="s">
        <v>3083</v>
      </c>
      <c r="U1071" s="28" t="s">
        <v>277</v>
      </c>
      <c r="V1071" s="26" t="s">
        <v>429</v>
      </c>
      <c r="W1071" s="26" t="s">
        <v>617</v>
      </c>
      <c r="X1071" s="26" t="s">
        <v>411</v>
      </c>
      <c r="Y1071" s="37" t="s">
        <v>42</v>
      </c>
      <c r="Z1071" s="37" t="s">
        <v>44</v>
      </c>
      <c r="AA1071" s="37" t="s">
        <v>43</v>
      </c>
      <c r="AB1071" s="30">
        <v>200</v>
      </c>
      <c r="AC1071" s="30">
        <v>935</v>
      </c>
      <c r="AD1071" s="31">
        <v>-735</v>
      </c>
      <c r="AE1071" s="30">
        <v>200</v>
      </c>
      <c r="AF1071" s="30">
        <v>200</v>
      </c>
      <c r="AG1071" s="32">
        <v>0</v>
      </c>
      <c r="AH1071" s="30">
        <v>200</v>
      </c>
      <c r="AI1071" s="10" t="s">
        <v>573</v>
      </c>
      <c r="AJ1071" s="30">
        <v>0</v>
      </c>
      <c r="AK1071" s="30">
        <v>0</v>
      </c>
      <c r="AL1071" s="30">
        <v>200</v>
      </c>
      <c r="AM1071" s="30">
        <v>0</v>
      </c>
      <c r="AN1071" s="30">
        <v>0</v>
      </c>
      <c r="AO1071" s="30">
        <v>0</v>
      </c>
      <c r="AP1071" s="30">
        <v>0</v>
      </c>
      <c r="AQ1071" s="30">
        <v>0</v>
      </c>
      <c r="AR1071" s="30">
        <v>0</v>
      </c>
      <c r="AS1071" s="30">
        <v>0</v>
      </c>
      <c r="AT1071" s="30">
        <v>0</v>
      </c>
      <c r="AU1071" s="121">
        <v>0</v>
      </c>
      <c r="AV1071" s="129" t="s">
        <v>1011</v>
      </c>
      <c r="AW1071" s="129" t="s">
        <v>1011</v>
      </c>
      <c r="AX1071" s="129" t="s">
        <v>527</v>
      </c>
    </row>
    <row r="1072" spans="1:50" ht="36" x14ac:dyDescent="0.25">
      <c r="A1072" s="120">
        <v>46101</v>
      </c>
      <c r="B1072" s="28" t="s">
        <v>566</v>
      </c>
      <c r="C1072" s="25" t="s">
        <v>427</v>
      </c>
      <c r="D1072" s="25" t="s">
        <v>429</v>
      </c>
      <c r="E1072" s="25" t="s">
        <v>423</v>
      </c>
      <c r="F1072" s="29" t="s">
        <v>243</v>
      </c>
      <c r="G1072" s="29" t="s">
        <v>19</v>
      </c>
      <c r="H1072" s="29" t="s">
        <v>91</v>
      </c>
      <c r="I1072" s="29" t="s">
        <v>579</v>
      </c>
      <c r="J1072" s="29" t="s">
        <v>777</v>
      </c>
      <c r="K1072" s="25" t="s">
        <v>429</v>
      </c>
      <c r="L1072" s="25" t="s">
        <v>3081</v>
      </c>
      <c r="M1072" s="25" t="s">
        <v>997</v>
      </c>
      <c r="N1072" s="25" t="s">
        <v>1530</v>
      </c>
      <c r="O1072" s="25">
        <v>20614988330</v>
      </c>
      <c r="P1072" s="25" t="s">
        <v>5362</v>
      </c>
      <c r="Q1072" s="28" t="s">
        <v>0</v>
      </c>
      <c r="R1072" s="29" t="s">
        <v>2727</v>
      </c>
      <c r="S1072" s="27" t="s">
        <v>3082</v>
      </c>
      <c r="T1072" s="27" t="s">
        <v>3083</v>
      </c>
      <c r="U1072" s="28" t="s">
        <v>277</v>
      </c>
      <c r="V1072" s="26" t="s">
        <v>429</v>
      </c>
      <c r="W1072" s="26" t="s">
        <v>617</v>
      </c>
      <c r="X1072" s="26" t="s">
        <v>411</v>
      </c>
      <c r="Y1072" s="37" t="s">
        <v>51</v>
      </c>
      <c r="Z1072" s="37" t="s">
        <v>53</v>
      </c>
      <c r="AA1072" s="37" t="s">
        <v>52</v>
      </c>
      <c r="AB1072" s="30">
        <v>204</v>
      </c>
      <c r="AC1072" s="30">
        <v>1262</v>
      </c>
      <c r="AD1072" s="31">
        <v>-1058</v>
      </c>
      <c r="AE1072" s="30">
        <v>204</v>
      </c>
      <c r="AF1072" s="30">
        <v>204</v>
      </c>
      <c r="AG1072" s="32">
        <v>0</v>
      </c>
      <c r="AH1072" s="30">
        <v>204</v>
      </c>
      <c r="AI1072" s="10" t="s">
        <v>573</v>
      </c>
      <c r="AJ1072" s="30">
        <v>0</v>
      </c>
      <c r="AK1072" s="30">
        <v>0</v>
      </c>
      <c r="AL1072" s="30">
        <v>204</v>
      </c>
      <c r="AM1072" s="30">
        <v>0</v>
      </c>
      <c r="AN1072" s="30">
        <v>0</v>
      </c>
      <c r="AO1072" s="30">
        <v>0</v>
      </c>
      <c r="AP1072" s="30">
        <v>0</v>
      </c>
      <c r="AQ1072" s="30">
        <v>0</v>
      </c>
      <c r="AR1072" s="30">
        <v>0</v>
      </c>
      <c r="AS1072" s="30">
        <v>0</v>
      </c>
      <c r="AT1072" s="30">
        <v>0</v>
      </c>
      <c r="AU1072" s="121">
        <v>0</v>
      </c>
      <c r="AV1072" s="129" t="s">
        <v>1011</v>
      </c>
      <c r="AW1072" s="129" t="s">
        <v>1011</v>
      </c>
      <c r="AX1072" s="129" t="s">
        <v>527</v>
      </c>
    </row>
    <row r="1073" spans="1:50" ht="36" x14ac:dyDescent="0.25">
      <c r="A1073" s="120">
        <v>46101</v>
      </c>
      <c r="B1073" s="28" t="s">
        <v>566</v>
      </c>
      <c r="C1073" s="25" t="s">
        <v>427</v>
      </c>
      <c r="D1073" s="25" t="s">
        <v>429</v>
      </c>
      <c r="E1073" s="25" t="s">
        <v>423</v>
      </c>
      <c r="F1073" s="29" t="s">
        <v>243</v>
      </c>
      <c r="G1073" s="29" t="s">
        <v>19</v>
      </c>
      <c r="H1073" s="29" t="s">
        <v>91</v>
      </c>
      <c r="I1073" s="29" t="s">
        <v>579</v>
      </c>
      <c r="J1073" s="29" t="s">
        <v>777</v>
      </c>
      <c r="K1073" s="25" t="s">
        <v>429</v>
      </c>
      <c r="L1073" s="25" t="s">
        <v>3081</v>
      </c>
      <c r="M1073" s="25" t="s">
        <v>997</v>
      </c>
      <c r="N1073" s="25" t="s">
        <v>1530</v>
      </c>
      <c r="O1073" s="25">
        <v>20614988330</v>
      </c>
      <c r="P1073" s="25" t="s">
        <v>5362</v>
      </c>
      <c r="Q1073" s="28" t="s">
        <v>0</v>
      </c>
      <c r="R1073" s="29" t="s">
        <v>2727</v>
      </c>
      <c r="S1073" s="27" t="s">
        <v>3082</v>
      </c>
      <c r="T1073" s="27" t="s">
        <v>3083</v>
      </c>
      <c r="U1073" s="28" t="s">
        <v>277</v>
      </c>
      <c r="V1073" s="26" t="s">
        <v>429</v>
      </c>
      <c r="W1073" s="26" t="s">
        <v>617</v>
      </c>
      <c r="X1073" s="26" t="s">
        <v>411</v>
      </c>
      <c r="Y1073" s="37" t="s">
        <v>77</v>
      </c>
      <c r="Z1073" s="37" t="s">
        <v>79</v>
      </c>
      <c r="AA1073" s="37" t="s">
        <v>78</v>
      </c>
      <c r="AB1073" s="30">
        <v>1348</v>
      </c>
      <c r="AC1073" s="30">
        <v>10661</v>
      </c>
      <c r="AD1073" s="31">
        <v>-9313</v>
      </c>
      <c r="AE1073" s="30">
        <v>935</v>
      </c>
      <c r="AF1073" s="30">
        <v>935</v>
      </c>
      <c r="AG1073" s="32">
        <v>413</v>
      </c>
      <c r="AH1073" s="30">
        <v>935</v>
      </c>
      <c r="AI1073" s="10" t="s">
        <v>573</v>
      </c>
      <c r="AJ1073" s="30">
        <v>0</v>
      </c>
      <c r="AK1073" s="30">
        <v>0</v>
      </c>
      <c r="AL1073" s="30">
        <v>935</v>
      </c>
      <c r="AM1073" s="30">
        <v>0</v>
      </c>
      <c r="AN1073" s="30">
        <v>0</v>
      </c>
      <c r="AO1073" s="30">
        <v>0</v>
      </c>
      <c r="AP1073" s="30">
        <v>0</v>
      </c>
      <c r="AQ1073" s="30">
        <v>0</v>
      </c>
      <c r="AR1073" s="30">
        <v>0</v>
      </c>
      <c r="AS1073" s="30">
        <v>0</v>
      </c>
      <c r="AT1073" s="30">
        <v>0</v>
      </c>
      <c r="AU1073" s="121">
        <v>0</v>
      </c>
      <c r="AV1073" s="129" t="s">
        <v>1011</v>
      </c>
      <c r="AW1073" s="129" t="s">
        <v>1011</v>
      </c>
      <c r="AX1073" s="129" t="s">
        <v>527</v>
      </c>
    </row>
    <row r="1074" spans="1:50" ht="24" x14ac:dyDescent="0.25">
      <c r="A1074" s="120">
        <v>46104</v>
      </c>
      <c r="B1074" s="28" t="s">
        <v>566</v>
      </c>
      <c r="C1074" s="25" t="s">
        <v>427</v>
      </c>
      <c r="D1074" s="25" t="s">
        <v>430</v>
      </c>
      <c r="E1074" s="25" t="s">
        <v>423</v>
      </c>
      <c r="F1074" s="29" t="s">
        <v>243</v>
      </c>
      <c r="G1074" s="29" t="s">
        <v>19</v>
      </c>
      <c r="H1074" s="29" t="s">
        <v>584</v>
      </c>
      <c r="I1074" s="29" t="s">
        <v>579</v>
      </c>
      <c r="J1074" s="29" t="s">
        <v>868</v>
      </c>
      <c r="K1074" s="25" t="s">
        <v>256</v>
      </c>
      <c r="L1074" s="25" t="s">
        <v>3084</v>
      </c>
      <c r="M1074" s="25" t="s">
        <v>3085</v>
      </c>
      <c r="N1074" s="25" t="s">
        <v>3086</v>
      </c>
      <c r="O1074" s="25">
        <v>10238312791</v>
      </c>
      <c r="P1074" s="25" t="s">
        <v>5363</v>
      </c>
      <c r="Q1074" s="28" t="s">
        <v>0</v>
      </c>
      <c r="R1074" s="29" t="s">
        <v>2702</v>
      </c>
      <c r="S1074" s="27" t="s">
        <v>3087</v>
      </c>
      <c r="T1074" s="27" t="s">
        <v>3088</v>
      </c>
      <c r="U1074" s="28" t="s">
        <v>257</v>
      </c>
      <c r="V1074" s="26" t="s">
        <v>256</v>
      </c>
      <c r="W1074" s="26" t="s">
        <v>559</v>
      </c>
      <c r="X1074" s="26" t="s">
        <v>411</v>
      </c>
      <c r="Y1074" s="37" t="s">
        <v>140</v>
      </c>
      <c r="Z1074" s="37" t="s">
        <v>142</v>
      </c>
      <c r="AA1074" s="37" t="s">
        <v>141</v>
      </c>
      <c r="AB1074" s="30">
        <v>51480</v>
      </c>
      <c r="AC1074" s="30">
        <v>0</v>
      </c>
      <c r="AD1074" s="31">
        <v>51480</v>
      </c>
      <c r="AE1074" s="30">
        <v>51480</v>
      </c>
      <c r="AF1074" s="30">
        <v>22880</v>
      </c>
      <c r="AG1074" s="32">
        <v>28600</v>
      </c>
      <c r="AH1074" s="30">
        <v>22880</v>
      </c>
      <c r="AI1074" s="10" t="s">
        <v>573</v>
      </c>
      <c r="AJ1074" s="30">
        <v>0</v>
      </c>
      <c r="AK1074" s="30">
        <v>0</v>
      </c>
      <c r="AL1074" s="30">
        <v>0</v>
      </c>
      <c r="AM1074" s="30">
        <v>0</v>
      </c>
      <c r="AN1074" s="30">
        <v>11440</v>
      </c>
      <c r="AO1074" s="30">
        <v>5720</v>
      </c>
      <c r="AP1074" s="30">
        <v>5720</v>
      </c>
      <c r="AQ1074" s="30">
        <v>0</v>
      </c>
      <c r="AR1074" s="30">
        <v>0</v>
      </c>
      <c r="AS1074" s="30">
        <v>0</v>
      </c>
      <c r="AT1074" s="30">
        <v>0</v>
      </c>
      <c r="AU1074" s="121">
        <v>0</v>
      </c>
      <c r="AV1074" s="129" t="s">
        <v>919</v>
      </c>
      <c r="AW1074" s="129" t="s">
        <v>785</v>
      </c>
      <c r="AX1074" s="129" t="s">
        <v>527</v>
      </c>
    </row>
    <row r="1075" spans="1:50" ht="24" x14ac:dyDescent="0.25">
      <c r="A1075" s="120">
        <v>46104</v>
      </c>
      <c r="B1075" s="28" t="s">
        <v>566</v>
      </c>
      <c r="C1075" s="25" t="s">
        <v>427</v>
      </c>
      <c r="D1075" s="25" t="s">
        <v>430</v>
      </c>
      <c r="E1075" s="25" t="s">
        <v>423</v>
      </c>
      <c r="F1075" s="29" t="s">
        <v>243</v>
      </c>
      <c r="G1075" s="29" t="s">
        <v>19</v>
      </c>
      <c r="H1075" s="29" t="s">
        <v>178</v>
      </c>
      <c r="I1075" s="29" t="s">
        <v>269</v>
      </c>
      <c r="J1075" s="29" t="s">
        <v>868</v>
      </c>
      <c r="K1075" s="25" t="s">
        <v>244</v>
      </c>
      <c r="L1075" s="25" t="s">
        <v>3089</v>
      </c>
      <c r="M1075" s="25" t="s">
        <v>3090</v>
      </c>
      <c r="N1075" s="25" t="s">
        <v>2272</v>
      </c>
      <c r="O1075" s="25">
        <v>10719977206</v>
      </c>
      <c r="P1075" s="25" t="s">
        <v>5364</v>
      </c>
      <c r="Q1075" s="28" t="s">
        <v>0</v>
      </c>
      <c r="R1075" s="29" t="s">
        <v>2709</v>
      </c>
      <c r="S1075" s="27" t="s">
        <v>3091</v>
      </c>
      <c r="T1075" s="27" t="s">
        <v>3092</v>
      </c>
      <c r="U1075" s="28" t="s">
        <v>245</v>
      </c>
      <c r="V1075" s="26" t="s">
        <v>244</v>
      </c>
      <c r="W1075" s="26" t="s">
        <v>553</v>
      </c>
      <c r="X1075" s="26" t="s">
        <v>411</v>
      </c>
      <c r="Y1075" s="37" t="s">
        <v>28</v>
      </c>
      <c r="Z1075" s="37" t="s">
        <v>178</v>
      </c>
      <c r="AA1075" s="37" t="s">
        <v>177</v>
      </c>
      <c r="AB1075" s="30">
        <v>5100</v>
      </c>
      <c r="AC1075" s="30">
        <v>5100</v>
      </c>
      <c r="AD1075" s="31">
        <v>0</v>
      </c>
      <c r="AE1075" s="30">
        <v>5100</v>
      </c>
      <c r="AF1075" s="30">
        <v>5100</v>
      </c>
      <c r="AG1075" s="32">
        <v>0</v>
      </c>
      <c r="AH1075" s="30">
        <v>5100</v>
      </c>
      <c r="AI1075" s="10" t="s">
        <v>573</v>
      </c>
      <c r="AJ1075" s="30">
        <v>0</v>
      </c>
      <c r="AK1075" s="30">
        <v>0</v>
      </c>
      <c r="AL1075" s="30">
        <v>0</v>
      </c>
      <c r="AM1075" s="30">
        <v>1700</v>
      </c>
      <c r="AN1075" s="30">
        <v>1700</v>
      </c>
      <c r="AO1075" s="30">
        <v>1700</v>
      </c>
      <c r="AP1075" s="30">
        <v>0</v>
      </c>
      <c r="AQ1075" s="30">
        <v>0</v>
      </c>
      <c r="AR1075" s="30">
        <v>0</v>
      </c>
      <c r="AS1075" s="30">
        <v>0</v>
      </c>
      <c r="AT1075" s="30">
        <v>0</v>
      </c>
      <c r="AU1075" s="121">
        <v>0</v>
      </c>
      <c r="AV1075" s="129" t="s">
        <v>784</v>
      </c>
      <c r="AW1075" s="129" t="s">
        <v>796</v>
      </c>
      <c r="AX1075" s="129" t="s">
        <v>1256</v>
      </c>
    </row>
    <row r="1076" spans="1:50" ht="24" x14ac:dyDescent="0.25">
      <c r="A1076" s="120">
        <v>46104</v>
      </c>
      <c r="B1076" s="28" t="s">
        <v>566</v>
      </c>
      <c r="C1076" s="25" t="s">
        <v>427</v>
      </c>
      <c r="D1076" s="25" t="s">
        <v>430</v>
      </c>
      <c r="E1076" s="25" t="s">
        <v>423</v>
      </c>
      <c r="F1076" s="29" t="s">
        <v>243</v>
      </c>
      <c r="G1076" s="29" t="s">
        <v>19</v>
      </c>
      <c r="H1076" s="29" t="s">
        <v>581</v>
      </c>
      <c r="I1076" s="29" t="s">
        <v>269</v>
      </c>
      <c r="J1076" s="29" t="s">
        <v>868</v>
      </c>
      <c r="K1076" s="25" t="s">
        <v>278</v>
      </c>
      <c r="L1076" s="25" t="s">
        <v>3093</v>
      </c>
      <c r="M1076" s="25" t="s">
        <v>3094</v>
      </c>
      <c r="N1076" s="25" t="s">
        <v>3095</v>
      </c>
      <c r="O1076" s="25">
        <v>20115776283</v>
      </c>
      <c r="P1076" s="25" t="s">
        <v>5365</v>
      </c>
      <c r="Q1076" s="28" t="s">
        <v>0</v>
      </c>
      <c r="R1076" s="29" t="s">
        <v>2713</v>
      </c>
      <c r="S1076" s="27" t="s">
        <v>3096</v>
      </c>
      <c r="T1076" s="27" t="s">
        <v>3097</v>
      </c>
      <c r="U1076" s="28" t="s">
        <v>286</v>
      </c>
      <c r="V1076" s="26" t="s">
        <v>278</v>
      </c>
      <c r="W1076" s="26" t="s">
        <v>626</v>
      </c>
      <c r="X1076" s="26" t="s">
        <v>411</v>
      </c>
      <c r="Y1076" s="37" t="s">
        <v>101</v>
      </c>
      <c r="Z1076" s="37" t="s">
        <v>103</v>
      </c>
      <c r="AA1076" s="37" t="s">
        <v>102</v>
      </c>
      <c r="AB1076" s="30">
        <v>3500</v>
      </c>
      <c r="AC1076" s="30">
        <v>3500</v>
      </c>
      <c r="AD1076" s="31">
        <v>0</v>
      </c>
      <c r="AE1076" s="30">
        <v>3500</v>
      </c>
      <c r="AF1076" s="30">
        <v>206.7</v>
      </c>
      <c r="AG1076" s="32">
        <v>3293.3</v>
      </c>
      <c r="AH1076" s="30">
        <v>206.7</v>
      </c>
      <c r="AI1076" s="10" t="s">
        <v>573</v>
      </c>
      <c r="AJ1076" s="30">
        <v>0</v>
      </c>
      <c r="AK1076" s="30">
        <v>0</v>
      </c>
      <c r="AL1076" s="30">
        <v>14</v>
      </c>
      <c r="AM1076" s="30">
        <v>0</v>
      </c>
      <c r="AN1076" s="30">
        <v>108.1</v>
      </c>
      <c r="AO1076" s="30">
        <v>40.6</v>
      </c>
      <c r="AP1076" s="30">
        <v>44</v>
      </c>
      <c r="AQ1076" s="30">
        <v>0</v>
      </c>
      <c r="AR1076" s="30">
        <v>0</v>
      </c>
      <c r="AS1076" s="30">
        <v>0</v>
      </c>
      <c r="AT1076" s="30">
        <v>0</v>
      </c>
      <c r="AU1076" s="121">
        <v>0</v>
      </c>
      <c r="AV1076" s="129" t="s">
        <v>784</v>
      </c>
      <c r="AW1076" s="129" t="s">
        <v>785</v>
      </c>
      <c r="AX1076" s="129" t="s">
        <v>527</v>
      </c>
    </row>
    <row r="1077" spans="1:50" ht="36" x14ac:dyDescent="0.25">
      <c r="A1077" s="120">
        <v>46105</v>
      </c>
      <c r="B1077" s="28" t="s">
        <v>566</v>
      </c>
      <c r="C1077" s="25" t="s">
        <v>427</v>
      </c>
      <c r="D1077" s="25" t="s">
        <v>430</v>
      </c>
      <c r="E1077" s="25" t="s">
        <v>423</v>
      </c>
      <c r="F1077" s="29" t="s">
        <v>243</v>
      </c>
      <c r="G1077" s="29" t="s">
        <v>19</v>
      </c>
      <c r="H1077" s="29" t="s">
        <v>581</v>
      </c>
      <c r="I1077" s="29" t="s">
        <v>269</v>
      </c>
      <c r="J1077" s="29" t="s">
        <v>868</v>
      </c>
      <c r="K1077" s="25" t="s">
        <v>278</v>
      </c>
      <c r="L1077" s="25" t="s">
        <v>3098</v>
      </c>
      <c r="M1077" s="25" t="s">
        <v>3099</v>
      </c>
      <c r="N1077" s="25" t="s">
        <v>3095</v>
      </c>
      <c r="O1077" s="25">
        <v>20119205949</v>
      </c>
      <c r="P1077" s="25" t="s">
        <v>5366</v>
      </c>
      <c r="Q1077" s="28" t="s">
        <v>0</v>
      </c>
      <c r="R1077" s="29" t="s">
        <v>2706</v>
      </c>
      <c r="S1077" s="27" t="s">
        <v>3100</v>
      </c>
      <c r="T1077" s="27" t="s">
        <v>3101</v>
      </c>
      <c r="U1077" s="28" t="s">
        <v>286</v>
      </c>
      <c r="V1077" s="26" t="s">
        <v>278</v>
      </c>
      <c r="W1077" s="26" t="s">
        <v>626</v>
      </c>
      <c r="X1077" s="26" t="s">
        <v>411</v>
      </c>
      <c r="Y1077" s="37" t="s">
        <v>98</v>
      </c>
      <c r="Z1077" s="37" t="s">
        <v>100</v>
      </c>
      <c r="AA1077" s="37" t="s">
        <v>99</v>
      </c>
      <c r="AB1077" s="30">
        <v>3500</v>
      </c>
      <c r="AC1077" s="30">
        <v>3500</v>
      </c>
      <c r="AD1077" s="31">
        <v>0</v>
      </c>
      <c r="AE1077" s="30">
        <v>3500</v>
      </c>
      <c r="AF1077" s="30">
        <v>622</v>
      </c>
      <c r="AG1077" s="32">
        <v>2878</v>
      </c>
      <c r="AH1077" s="30">
        <v>622</v>
      </c>
      <c r="AI1077" s="10" t="s">
        <v>573</v>
      </c>
      <c r="AJ1077" s="30">
        <v>0</v>
      </c>
      <c r="AK1077" s="30">
        <v>0</v>
      </c>
      <c r="AL1077" s="30">
        <v>0</v>
      </c>
      <c r="AM1077" s="30">
        <v>89.1</v>
      </c>
      <c r="AN1077" s="30">
        <v>165.4</v>
      </c>
      <c r="AO1077" s="30">
        <v>192.6</v>
      </c>
      <c r="AP1077" s="30">
        <v>174.9</v>
      </c>
      <c r="AQ1077" s="30">
        <v>0</v>
      </c>
      <c r="AR1077" s="30">
        <v>0</v>
      </c>
      <c r="AS1077" s="30">
        <v>0</v>
      </c>
      <c r="AT1077" s="30">
        <v>0</v>
      </c>
      <c r="AU1077" s="121">
        <v>0</v>
      </c>
      <c r="AV1077" s="129" t="s">
        <v>784</v>
      </c>
      <c r="AW1077" s="129" t="s">
        <v>785</v>
      </c>
      <c r="AX1077" s="129" t="s">
        <v>527</v>
      </c>
    </row>
    <row r="1078" spans="1:50" ht="24" x14ac:dyDescent="0.25">
      <c r="A1078" s="120">
        <v>46105</v>
      </c>
      <c r="B1078" s="28" t="s">
        <v>566</v>
      </c>
      <c r="C1078" s="25" t="s">
        <v>427</v>
      </c>
      <c r="D1078" s="25" t="s">
        <v>430</v>
      </c>
      <c r="E1078" s="25" t="s">
        <v>423</v>
      </c>
      <c r="F1078" s="29" t="s">
        <v>243</v>
      </c>
      <c r="G1078" s="29" t="s">
        <v>19</v>
      </c>
      <c r="H1078" s="29" t="s">
        <v>178</v>
      </c>
      <c r="I1078" s="29" t="s">
        <v>269</v>
      </c>
      <c r="J1078" s="29" t="s">
        <v>868</v>
      </c>
      <c r="K1078" s="25" t="s">
        <v>278</v>
      </c>
      <c r="L1078" s="25" t="s">
        <v>3102</v>
      </c>
      <c r="M1078" s="25" t="s">
        <v>3103</v>
      </c>
      <c r="N1078" s="25" t="s">
        <v>3095</v>
      </c>
      <c r="O1078" s="25">
        <v>10448036095</v>
      </c>
      <c r="P1078" s="25" t="s">
        <v>5367</v>
      </c>
      <c r="Q1078" s="28" t="s">
        <v>0</v>
      </c>
      <c r="R1078" s="29" t="s">
        <v>2716</v>
      </c>
      <c r="S1078" s="27" t="s">
        <v>3104</v>
      </c>
      <c r="T1078" s="27" t="s">
        <v>3105</v>
      </c>
      <c r="U1078" s="28" t="s">
        <v>286</v>
      </c>
      <c r="V1078" s="26" t="s">
        <v>278</v>
      </c>
      <c r="W1078" s="26" t="s">
        <v>626</v>
      </c>
      <c r="X1078" s="26" t="s">
        <v>411</v>
      </c>
      <c r="Y1078" s="37" t="s">
        <v>28</v>
      </c>
      <c r="Z1078" s="37" t="s">
        <v>178</v>
      </c>
      <c r="AA1078" s="37" t="s">
        <v>177</v>
      </c>
      <c r="AB1078" s="30">
        <v>6600</v>
      </c>
      <c r="AC1078" s="30">
        <v>6600</v>
      </c>
      <c r="AD1078" s="31">
        <v>0</v>
      </c>
      <c r="AE1078" s="30">
        <v>6600</v>
      </c>
      <c r="AF1078" s="30">
        <v>6600</v>
      </c>
      <c r="AG1078" s="32">
        <v>0</v>
      </c>
      <c r="AH1078" s="30">
        <v>6600</v>
      </c>
      <c r="AI1078" s="10" t="s">
        <v>573</v>
      </c>
      <c r="AJ1078" s="30">
        <v>0</v>
      </c>
      <c r="AK1078" s="30">
        <v>0</v>
      </c>
      <c r="AL1078" s="30">
        <v>0</v>
      </c>
      <c r="AM1078" s="30">
        <v>2200</v>
      </c>
      <c r="AN1078" s="30">
        <v>2200</v>
      </c>
      <c r="AO1078" s="30">
        <v>2200</v>
      </c>
      <c r="AP1078" s="30">
        <v>0</v>
      </c>
      <c r="AQ1078" s="30">
        <v>0</v>
      </c>
      <c r="AR1078" s="30">
        <v>0</v>
      </c>
      <c r="AS1078" s="30">
        <v>0</v>
      </c>
      <c r="AT1078" s="30">
        <v>0</v>
      </c>
      <c r="AU1078" s="121">
        <v>0</v>
      </c>
      <c r="AV1078" s="129" t="s">
        <v>784</v>
      </c>
      <c r="AW1078" s="129" t="s">
        <v>796</v>
      </c>
      <c r="AX1078" s="129" t="s">
        <v>1696</v>
      </c>
    </row>
    <row r="1079" spans="1:50" ht="24" x14ac:dyDescent="0.25">
      <c r="A1079" s="120">
        <v>46105</v>
      </c>
      <c r="B1079" s="28" t="s">
        <v>566</v>
      </c>
      <c r="C1079" s="25" t="s">
        <v>427</v>
      </c>
      <c r="D1079" s="25" t="s">
        <v>459</v>
      </c>
      <c r="E1079" s="25" t="s">
        <v>423</v>
      </c>
      <c r="F1079" s="29" t="s">
        <v>287</v>
      </c>
      <c r="G1079" s="29" t="s">
        <v>20</v>
      </c>
      <c r="H1079" s="29" t="s">
        <v>422</v>
      </c>
      <c r="I1079" s="29" t="s">
        <v>579</v>
      </c>
      <c r="J1079" s="29" t="s">
        <v>868</v>
      </c>
      <c r="K1079" s="25" t="s">
        <v>258</v>
      </c>
      <c r="L1079" s="25" t="s">
        <v>527</v>
      </c>
      <c r="M1079" s="25" t="s">
        <v>527</v>
      </c>
      <c r="N1079" s="25" t="s">
        <v>527</v>
      </c>
      <c r="O1079" s="25" t="s">
        <v>527</v>
      </c>
      <c r="P1079" s="25" t="s">
        <v>5368</v>
      </c>
      <c r="Q1079" s="28" t="s">
        <v>0</v>
      </c>
      <c r="R1079" s="29" t="s">
        <v>2735</v>
      </c>
      <c r="S1079" s="27" t="s">
        <v>3106</v>
      </c>
      <c r="T1079" s="27" t="s">
        <v>3107</v>
      </c>
      <c r="U1079" s="28" t="s">
        <v>301</v>
      </c>
      <c r="V1079" s="26" t="s">
        <v>258</v>
      </c>
      <c r="W1079" s="26" t="s">
        <v>645</v>
      </c>
      <c r="X1079" s="26" t="s">
        <v>411</v>
      </c>
      <c r="Y1079" s="37" t="s">
        <v>200</v>
      </c>
      <c r="Z1079" s="37" t="s">
        <v>586</v>
      </c>
      <c r="AA1079" s="37" t="s">
        <v>585</v>
      </c>
      <c r="AB1079" s="30">
        <v>0</v>
      </c>
      <c r="AC1079" s="30">
        <v>0</v>
      </c>
      <c r="AD1079" s="31">
        <v>0</v>
      </c>
      <c r="AE1079" s="30">
        <v>0</v>
      </c>
      <c r="AF1079" s="30">
        <v>0</v>
      </c>
      <c r="AG1079" s="32">
        <v>0</v>
      </c>
      <c r="AH1079" s="30">
        <v>0</v>
      </c>
      <c r="AI1079" s="10" t="s">
        <v>573</v>
      </c>
      <c r="AJ1079" s="30">
        <v>0</v>
      </c>
      <c r="AK1079" s="30">
        <v>0</v>
      </c>
      <c r="AL1079" s="30">
        <v>0</v>
      </c>
      <c r="AM1079" s="30">
        <v>0</v>
      </c>
      <c r="AN1079" s="30">
        <v>0</v>
      </c>
      <c r="AO1079" s="30">
        <v>0</v>
      </c>
      <c r="AP1079" s="30">
        <v>0</v>
      </c>
      <c r="AQ1079" s="30">
        <v>0</v>
      </c>
      <c r="AR1079" s="30">
        <v>0</v>
      </c>
      <c r="AS1079" s="30">
        <v>0</v>
      </c>
      <c r="AT1079" s="30">
        <v>0</v>
      </c>
      <c r="AU1079" s="121">
        <v>0</v>
      </c>
      <c r="AV1079" s="129" t="s">
        <v>1011</v>
      </c>
      <c r="AW1079" s="129" t="s">
        <v>1011</v>
      </c>
      <c r="AX1079" s="129" t="s">
        <v>291</v>
      </c>
    </row>
    <row r="1080" spans="1:50" ht="24" x14ac:dyDescent="0.25">
      <c r="A1080" s="120">
        <v>46105</v>
      </c>
      <c r="B1080" s="28" t="s">
        <v>566</v>
      </c>
      <c r="C1080" s="25" t="s">
        <v>427</v>
      </c>
      <c r="D1080" s="25" t="s">
        <v>430</v>
      </c>
      <c r="E1080" s="25" t="s">
        <v>423</v>
      </c>
      <c r="F1080" s="29" t="s">
        <v>243</v>
      </c>
      <c r="G1080" s="29" t="s">
        <v>19</v>
      </c>
      <c r="H1080" s="29" t="s">
        <v>581</v>
      </c>
      <c r="I1080" s="29" t="s">
        <v>269</v>
      </c>
      <c r="J1080" s="29" t="s">
        <v>868</v>
      </c>
      <c r="K1080" s="25" t="s">
        <v>453</v>
      </c>
      <c r="L1080" s="25" t="s">
        <v>3108</v>
      </c>
      <c r="M1080" s="25" t="s">
        <v>3109</v>
      </c>
      <c r="N1080" s="25" t="s">
        <v>3078</v>
      </c>
      <c r="O1080" s="25">
        <v>20610433511</v>
      </c>
      <c r="P1080" s="25" t="s">
        <v>5369</v>
      </c>
      <c r="Q1080" s="28" t="s">
        <v>0</v>
      </c>
      <c r="R1080" s="29" t="s">
        <v>2739</v>
      </c>
      <c r="S1080" s="27" t="s">
        <v>3110</v>
      </c>
      <c r="T1080" s="27" t="s">
        <v>3111</v>
      </c>
      <c r="U1080" s="28" t="s">
        <v>294</v>
      </c>
      <c r="V1080" s="26" t="s">
        <v>453</v>
      </c>
      <c r="W1080" s="26" t="s">
        <v>631</v>
      </c>
      <c r="X1080" s="26" t="s">
        <v>411</v>
      </c>
      <c r="Y1080" s="37" t="s">
        <v>110</v>
      </c>
      <c r="Z1080" s="37" t="s">
        <v>112</v>
      </c>
      <c r="AA1080" s="37" t="s">
        <v>111</v>
      </c>
      <c r="AB1080" s="30">
        <v>3150</v>
      </c>
      <c r="AC1080" s="30">
        <v>0</v>
      </c>
      <c r="AD1080" s="31">
        <v>3150</v>
      </c>
      <c r="AE1080" s="30">
        <v>3150</v>
      </c>
      <c r="AF1080" s="30">
        <v>1050</v>
      </c>
      <c r="AG1080" s="32">
        <v>2100</v>
      </c>
      <c r="AH1080" s="30">
        <v>1050</v>
      </c>
      <c r="AI1080" s="10" t="s">
        <v>573</v>
      </c>
      <c r="AJ1080" s="30">
        <v>0</v>
      </c>
      <c r="AK1080" s="30">
        <v>0</v>
      </c>
      <c r="AL1080" s="30">
        <v>0</v>
      </c>
      <c r="AM1080" s="30">
        <v>0</v>
      </c>
      <c r="AN1080" s="30">
        <v>350</v>
      </c>
      <c r="AO1080" s="30">
        <v>350</v>
      </c>
      <c r="AP1080" s="30">
        <v>350</v>
      </c>
      <c r="AQ1080" s="30">
        <v>0</v>
      </c>
      <c r="AR1080" s="30">
        <v>0</v>
      </c>
      <c r="AS1080" s="30">
        <v>0</v>
      </c>
      <c r="AT1080" s="30">
        <v>0</v>
      </c>
      <c r="AU1080" s="121">
        <v>0</v>
      </c>
      <c r="AV1080" s="129" t="s">
        <v>919</v>
      </c>
      <c r="AW1080" s="129" t="s">
        <v>785</v>
      </c>
      <c r="AX1080" s="129" t="s">
        <v>527</v>
      </c>
    </row>
    <row r="1081" spans="1:50" ht="24" x14ac:dyDescent="0.25">
      <c r="A1081" s="120">
        <v>46106</v>
      </c>
      <c r="B1081" s="28" t="s">
        <v>566</v>
      </c>
      <c r="C1081" s="25" t="s">
        <v>427</v>
      </c>
      <c r="D1081" s="25" t="s">
        <v>430</v>
      </c>
      <c r="E1081" s="25" t="s">
        <v>423</v>
      </c>
      <c r="F1081" s="29" t="s">
        <v>243</v>
      </c>
      <c r="G1081" s="29" t="s">
        <v>19</v>
      </c>
      <c r="H1081" s="29" t="s">
        <v>178</v>
      </c>
      <c r="I1081" s="29" t="s">
        <v>269</v>
      </c>
      <c r="J1081" s="29" t="s">
        <v>868</v>
      </c>
      <c r="K1081" s="25" t="s">
        <v>266</v>
      </c>
      <c r="L1081" s="25" t="s">
        <v>3112</v>
      </c>
      <c r="M1081" s="25" t="s">
        <v>3113</v>
      </c>
      <c r="N1081" s="25" t="s">
        <v>3095</v>
      </c>
      <c r="O1081" s="25">
        <v>10190987634</v>
      </c>
      <c r="P1081" s="25" t="s">
        <v>5370</v>
      </c>
      <c r="Q1081" s="28" t="s">
        <v>0</v>
      </c>
      <c r="R1081" s="29" t="s">
        <v>3114</v>
      </c>
      <c r="S1081" s="27" t="s">
        <v>3115</v>
      </c>
      <c r="T1081" s="27" t="s">
        <v>3116</v>
      </c>
      <c r="U1081" s="28" t="s">
        <v>267</v>
      </c>
      <c r="V1081" s="26" t="s">
        <v>266</v>
      </c>
      <c r="W1081" s="26" t="s">
        <v>564</v>
      </c>
      <c r="X1081" s="26" t="s">
        <v>411</v>
      </c>
      <c r="Y1081" s="37" t="s">
        <v>28</v>
      </c>
      <c r="Z1081" s="37" t="s">
        <v>178</v>
      </c>
      <c r="AA1081" s="37" t="s">
        <v>177</v>
      </c>
      <c r="AB1081" s="30">
        <v>3900</v>
      </c>
      <c r="AC1081" s="30">
        <v>3900</v>
      </c>
      <c r="AD1081" s="31">
        <v>0</v>
      </c>
      <c r="AE1081" s="30">
        <v>3900</v>
      </c>
      <c r="AF1081" s="30">
        <v>3900</v>
      </c>
      <c r="AG1081" s="32">
        <v>0</v>
      </c>
      <c r="AH1081" s="30">
        <v>3900</v>
      </c>
      <c r="AI1081" s="10" t="s">
        <v>573</v>
      </c>
      <c r="AJ1081" s="30">
        <v>0</v>
      </c>
      <c r="AK1081" s="30">
        <v>0</v>
      </c>
      <c r="AL1081" s="30">
        <v>0</v>
      </c>
      <c r="AM1081" s="30">
        <v>1300</v>
      </c>
      <c r="AN1081" s="30">
        <v>1300</v>
      </c>
      <c r="AO1081" s="30">
        <v>1300</v>
      </c>
      <c r="AP1081" s="30">
        <v>0</v>
      </c>
      <c r="AQ1081" s="30">
        <v>0</v>
      </c>
      <c r="AR1081" s="30">
        <v>0</v>
      </c>
      <c r="AS1081" s="30">
        <v>0</v>
      </c>
      <c r="AT1081" s="30">
        <v>0</v>
      </c>
      <c r="AU1081" s="121">
        <v>0</v>
      </c>
      <c r="AV1081" s="129" t="s">
        <v>784</v>
      </c>
      <c r="AW1081" s="129" t="s">
        <v>796</v>
      </c>
      <c r="AX1081" s="129" t="s">
        <v>1025</v>
      </c>
    </row>
    <row r="1082" spans="1:50" ht="36" x14ac:dyDescent="0.25">
      <c r="A1082" s="120">
        <v>46106</v>
      </c>
      <c r="B1082" s="28" t="s">
        <v>566</v>
      </c>
      <c r="C1082" s="25" t="s">
        <v>427</v>
      </c>
      <c r="D1082" s="25" t="s">
        <v>430</v>
      </c>
      <c r="E1082" s="25" t="s">
        <v>423</v>
      </c>
      <c r="F1082" s="29" t="s">
        <v>243</v>
      </c>
      <c r="G1082" s="29" t="s">
        <v>19</v>
      </c>
      <c r="H1082" s="29" t="s">
        <v>178</v>
      </c>
      <c r="I1082" s="29" t="s">
        <v>269</v>
      </c>
      <c r="J1082" s="29" t="s">
        <v>868</v>
      </c>
      <c r="K1082" s="25" t="s">
        <v>453</v>
      </c>
      <c r="L1082" s="25" t="s">
        <v>3117</v>
      </c>
      <c r="M1082" s="25" t="s">
        <v>3118</v>
      </c>
      <c r="N1082" s="25" t="s">
        <v>3095</v>
      </c>
      <c r="O1082" s="25">
        <v>10413417584</v>
      </c>
      <c r="P1082" s="25" t="s">
        <v>5371</v>
      </c>
      <c r="Q1082" s="28" t="s">
        <v>0</v>
      </c>
      <c r="R1082" s="29" t="s">
        <v>2752</v>
      </c>
      <c r="S1082" s="27" t="s">
        <v>3119</v>
      </c>
      <c r="T1082" s="27" t="s">
        <v>3120</v>
      </c>
      <c r="U1082" s="28" t="s">
        <v>294</v>
      </c>
      <c r="V1082" s="26" t="s">
        <v>453</v>
      </c>
      <c r="W1082" s="26" t="s">
        <v>631</v>
      </c>
      <c r="X1082" s="26" t="s">
        <v>411</v>
      </c>
      <c r="Y1082" s="37" t="s">
        <v>28</v>
      </c>
      <c r="Z1082" s="37" t="s">
        <v>178</v>
      </c>
      <c r="AA1082" s="37" t="s">
        <v>177</v>
      </c>
      <c r="AB1082" s="30">
        <v>5100</v>
      </c>
      <c r="AC1082" s="30">
        <v>5100</v>
      </c>
      <c r="AD1082" s="31">
        <v>0</v>
      </c>
      <c r="AE1082" s="30">
        <v>5100</v>
      </c>
      <c r="AF1082" s="30">
        <v>5100</v>
      </c>
      <c r="AG1082" s="32">
        <v>0</v>
      </c>
      <c r="AH1082" s="30">
        <v>5100</v>
      </c>
      <c r="AI1082" s="10" t="s">
        <v>573</v>
      </c>
      <c r="AJ1082" s="30">
        <v>0</v>
      </c>
      <c r="AK1082" s="30">
        <v>0</v>
      </c>
      <c r="AL1082" s="30">
        <v>0</v>
      </c>
      <c r="AM1082" s="30">
        <v>1700</v>
      </c>
      <c r="AN1082" s="30">
        <v>1700</v>
      </c>
      <c r="AO1082" s="30">
        <v>1700</v>
      </c>
      <c r="AP1082" s="30">
        <v>0</v>
      </c>
      <c r="AQ1082" s="30">
        <v>0</v>
      </c>
      <c r="AR1082" s="30">
        <v>0</v>
      </c>
      <c r="AS1082" s="30">
        <v>0</v>
      </c>
      <c r="AT1082" s="30">
        <v>0</v>
      </c>
      <c r="AU1082" s="121">
        <v>0</v>
      </c>
      <c r="AV1082" s="129" t="s">
        <v>784</v>
      </c>
      <c r="AW1082" s="129" t="s">
        <v>796</v>
      </c>
      <c r="AX1082" s="129" t="s">
        <v>1256</v>
      </c>
    </row>
    <row r="1083" spans="1:50" ht="24" x14ac:dyDescent="0.25">
      <c r="A1083" s="120">
        <v>46106</v>
      </c>
      <c r="B1083" s="28" t="s">
        <v>566</v>
      </c>
      <c r="C1083" s="25" t="s">
        <v>427</v>
      </c>
      <c r="D1083" s="25" t="s">
        <v>430</v>
      </c>
      <c r="E1083" s="25" t="s">
        <v>423</v>
      </c>
      <c r="F1083" s="29" t="s">
        <v>243</v>
      </c>
      <c r="G1083" s="29" t="s">
        <v>19</v>
      </c>
      <c r="H1083" s="29" t="s">
        <v>581</v>
      </c>
      <c r="I1083" s="29" t="s">
        <v>269</v>
      </c>
      <c r="J1083" s="29" t="s">
        <v>868</v>
      </c>
      <c r="K1083" s="25" t="s">
        <v>278</v>
      </c>
      <c r="L1083" s="25" t="s">
        <v>3121</v>
      </c>
      <c r="M1083" s="25" t="s">
        <v>3122</v>
      </c>
      <c r="N1083" s="25" t="s">
        <v>3123</v>
      </c>
      <c r="O1083" s="25">
        <v>20607880272</v>
      </c>
      <c r="P1083" s="25" t="s">
        <v>5372</v>
      </c>
      <c r="Q1083" s="28" t="s">
        <v>0</v>
      </c>
      <c r="R1083" s="29" t="s">
        <v>2691</v>
      </c>
      <c r="S1083" s="27" t="s">
        <v>3124</v>
      </c>
      <c r="T1083" s="27" t="s">
        <v>3125</v>
      </c>
      <c r="U1083" s="28" t="s">
        <v>286</v>
      </c>
      <c r="V1083" s="26" t="s">
        <v>278</v>
      </c>
      <c r="W1083" s="26" t="s">
        <v>626</v>
      </c>
      <c r="X1083" s="26" t="s">
        <v>411</v>
      </c>
      <c r="Y1083" s="37" t="s">
        <v>110</v>
      </c>
      <c r="Z1083" s="37" t="s">
        <v>112</v>
      </c>
      <c r="AA1083" s="37" t="s">
        <v>111</v>
      </c>
      <c r="AB1083" s="30">
        <v>3150</v>
      </c>
      <c r="AC1083" s="30">
        <v>0</v>
      </c>
      <c r="AD1083" s="31">
        <v>3150</v>
      </c>
      <c r="AE1083" s="30">
        <v>3150</v>
      </c>
      <c r="AF1083" s="30">
        <v>1050</v>
      </c>
      <c r="AG1083" s="32">
        <v>2100</v>
      </c>
      <c r="AH1083" s="30">
        <v>1008</v>
      </c>
      <c r="AI1083" s="10" t="s">
        <v>573</v>
      </c>
      <c r="AJ1083" s="30">
        <v>0</v>
      </c>
      <c r="AK1083" s="30">
        <v>0</v>
      </c>
      <c r="AL1083" s="30">
        <v>0</v>
      </c>
      <c r="AM1083" s="30">
        <v>0</v>
      </c>
      <c r="AN1083" s="30">
        <v>350</v>
      </c>
      <c r="AO1083" s="30">
        <v>350</v>
      </c>
      <c r="AP1083" s="30">
        <v>350</v>
      </c>
      <c r="AQ1083" s="30">
        <v>0</v>
      </c>
      <c r="AR1083" s="30">
        <v>0</v>
      </c>
      <c r="AS1083" s="30">
        <v>0</v>
      </c>
      <c r="AT1083" s="30">
        <v>0</v>
      </c>
      <c r="AU1083" s="121">
        <v>0</v>
      </c>
      <c r="AV1083" s="129" t="s">
        <v>919</v>
      </c>
      <c r="AW1083" s="129" t="s">
        <v>785</v>
      </c>
      <c r="AX1083" s="129" t="s">
        <v>527</v>
      </c>
    </row>
    <row r="1084" spans="1:50" ht="24" x14ac:dyDescent="0.25">
      <c r="A1084" s="120">
        <v>46106</v>
      </c>
      <c r="B1084" s="28" t="s">
        <v>566</v>
      </c>
      <c r="C1084" s="25" t="s">
        <v>427</v>
      </c>
      <c r="D1084" s="25" t="s">
        <v>430</v>
      </c>
      <c r="E1084" s="25" t="s">
        <v>423</v>
      </c>
      <c r="F1084" s="29" t="s">
        <v>243</v>
      </c>
      <c r="G1084" s="29" t="s">
        <v>19</v>
      </c>
      <c r="H1084" s="29" t="s">
        <v>178</v>
      </c>
      <c r="I1084" s="29" t="s">
        <v>269</v>
      </c>
      <c r="J1084" s="29" t="s">
        <v>868</v>
      </c>
      <c r="K1084" s="25" t="s">
        <v>281</v>
      </c>
      <c r="L1084" s="25" t="s">
        <v>3126</v>
      </c>
      <c r="M1084" s="25" t="s">
        <v>3127</v>
      </c>
      <c r="N1084" s="25" t="s">
        <v>1632</v>
      </c>
      <c r="O1084" s="25">
        <v>10716258004</v>
      </c>
      <c r="P1084" s="25" t="s">
        <v>5373</v>
      </c>
      <c r="Q1084" s="28" t="s">
        <v>0</v>
      </c>
      <c r="R1084" s="29" t="s">
        <v>3128</v>
      </c>
      <c r="S1084" s="27" t="s">
        <v>3129</v>
      </c>
      <c r="T1084" s="27" t="s">
        <v>3130</v>
      </c>
      <c r="U1084" s="28" t="s">
        <v>290</v>
      </c>
      <c r="V1084" s="26" t="s">
        <v>281</v>
      </c>
      <c r="W1084" s="26" t="s">
        <v>628</v>
      </c>
      <c r="X1084" s="26" t="s">
        <v>411</v>
      </c>
      <c r="Y1084" s="37" t="s">
        <v>28</v>
      </c>
      <c r="Z1084" s="37" t="s">
        <v>178</v>
      </c>
      <c r="AA1084" s="37" t="s">
        <v>177</v>
      </c>
      <c r="AB1084" s="30">
        <v>3900</v>
      </c>
      <c r="AC1084" s="30">
        <v>3900</v>
      </c>
      <c r="AD1084" s="31">
        <v>0</v>
      </c>
      <c r="AE1084" s="30">
        <v>3900</v>
      </c>
      <c r="AF1084" s="30">
        <v>3900</v>
      </c>
      <c r="AG1084" s="32">
        <v>0</v>
      </c>
      <c r="AH1084" s="30">
        <v>3900</v>
      </c>
      <c r="AI1084" s="10" t="s">
        <v>573</v>
      </c>
      <c r="AJ1084" s="30">
        <v>0</v>
      </c>
      <c r="AK1084" s="30">
        <v>0</v>
      </c>
      <c r="AL1084" s="30">
        <v>0</v>
      </c>
      <c r="AM1084" s="30">
        <v>1300</v>
      </c>
      <c r="AN1084" s="30">
        <v>1300</v>
      </c>
      <c r="AO1084" s="30">
        <v>1300</v>
      </c>
      <c r="AP1084" s="30">
        <v>0</v>
      </c>
      <c r="AQ1084" s="30">
        <v>0</v>
      </c>
      <c r="AR1084" s="30">
        <v>0</v>
      </c>
      <c r="AS1084" s="30">
        <v>0</v>
      </c>
      <c r="AT1084" s="30">
        <v>0</v>
      </c>
      <c r="AU1084" s="121">
        <v>0</v>
      </c>
      <c r="AV1084" s="129" t="s">
        <v>784</v>
      </c>
      <c r="AW1084" s="129" t="s">
        <v>796</v>
      </c>
      <c r="AX1084" s="129" t="s">
        <v>1025</v>
      </c>
    </row>
    <row r="1085" spans="1:50" ht="24" x14ac:dyDescent="0.25">
      <c r="A1085" s="120">
        <v>46106</v>
      </c>
      <c r="B1085" s="28" t="s">
        <v>566</v>
      </c>
      <c r="C1085" s="25" t="s">
        <v>427</v>
      </c>
      <c r="D1085" s="25" t="s">
        <v>430</v>
      </c>
      <c r="E1085" s="25" t="s">
        <v>423</v>
      </c>
      <c r="F1085" s="29" t="s">
        <v>243</v>
      </c>
      <c r="G1085" s="29" t="s">
        <v>19</v>
      </c>
      <c r="H1085" s="29" t="s">
        <v>148</v>
      </c>
      <c r="I1085" s="29" t="s">
        <v>579</v>
      </c>
      <c r="J1085" s="29" t="s">
        <v>777</v>
      </c>
      <c r="K1085" s="25" t="s">
        <v>430</v>
      </c>
      <c r="L1085" s="25" t="s">
        <v>3131</v>
      </c>
      <c r="M1085" s="25" t="s">
        <v>3132</v>
      </c>
      <c r="N1085" s="25" t="s">
        <v>1632</v>
      </c>
      <c r="O1085" s="25">
        <v>20332970411</v>
      </c>
      <c r="P1085" s="25" t="s">
        <v>5374</v>
      </c>
      <c r="Q1085" s="28" t="s">
        <v>0</v>
      </c>
      <c r="R1085" s="29" t="s">
        <v>3133</v>
      </c>
      <c r="S1085" s="27" t="s">
        <v>3134</v>
      </c>
      <c r="T1085" s="27" t="s">
        <v>3135</v>
      </c>
      <c r="U1085" s="28" t="s">
        <v>270</v>
      </c>
      <c r="V1085" s="26" t="s">
        <v>430</v>
      </c>
      <c r="W1085" s="26" t="s">
        <v>593</v>
      </c>
      <c r="X1085" s="26" t="s">
        <v>411</v>
      </c>
      <c r="Y1085" s="37" t="s">
        <v>152</v>
      </c>
      <c r="Z1085" s="37" t="s">
        <v>154</v>
      </c>
      <c r="AA1085" s="37" t="s">
        <v>153</v>
      </c>
      <c r="AB1085" s="30">
        <v>7011.45</v>
      </c>
      <c r="AC1085" s="30">
        <v>7011.45</v>
      </c>
      <c r="AD1085" s="31">
        <v>0</v>
      </c>
      <c r="AE1085" s="30">
        <v>0</v>
      </c>
      <c r="AF1085" s="30">
        <v>0</v>
      </c>
      <c r="AG1085" s="32">
        <v>7011.45</v>
      </c>
      <c r="AH1085" s="30">
        <v>0</v>
      </c>
      <c r="AI1085" s="10" t="s">
        <v>573</v>
      </c>
      <c r="AJ1085" s="30">
        <v>0</v>
      </c>
      <c r="AK1085" s="30">
        <v>0</v>
      </c>
      <c r="AL1085" s="30">
        <v>0</v>
      </c>
      <c r="AM1085" s="30">
        <v>0</v>
      </c>
      <c r="AN1085" s="30">
        <v>0</v>
      </c>
      <c r="AO1085" s="30">
        <v>0</v>
      </c>
      <c r="AP1085" s="30">
        <v>0</v>
      </c>
      <c r="AQ1085" s="30">
        <v>0</v>
      </c>
      <c r="AR1085" s="30">
        <v>0</v>
      </c>
      <c r="AS1085" s="30">
        <v>0</v>
      </c>
      <c r="AT1085" s="30">
        <v>0</v>
      </c>
      <c r="AU1085" s="121">
        <v>0</v>
      </c>
      <c r="AV1085" s="129" t="s">
        <v>784</v>
      </c>
      <c r="AW1085" s="129" t="s">
        <v>785</v>
      </c>
      <c r="AX1085" s="129" t="s">
        <v>527</v>
      </c>
    </row>
    <row r="1086" spans="1:50" ht="24" x14ac:dyDescent="0.25">
      <c r="A1086" s="120">
        <v>46106</v>
      </c>
      <c r="B1086" s="28" t="s">
        <v>566</v>
      </c>
      <c r="C1086" s="25" t="s">
        <v>427</v>
      </c>
      <c r="D1086" s="25" t="s">
        <v>430</v>
      </c>
      <c r="E1086" s="25" t="s">
        <v>423</v>
      </c>
      <c r="F1086" s="29" t="s">
        <v>243</v>
      </c>
      <c r="G1086" s="29" t="s">
        <v>19</v>
      </c>
      <c r="H1086" s="29" t="s">
        <v>422</v>
      </c>
      <c r="I1086" s="29" t="s">
        <v>579</v>
      </c>
      <c r="J1086" s="29" t="s">
        <v>868</v>
      </c>
      <c r="K1086" s="25" t="s">
        <v>246</v>
      </c>
      <c r="L1086" s="25" t="s">
        <v>3136</v>
      </c>
      <c r="M1086" s="25" t="s">
        <v>3137</v>
      </c>
      <c r="N1086" s="25" t="s">
        <v>1632</v>
      </c>
      <c r="O1086" s="25">
        <v>10757375996</v>
      </c>
      <c r="P1086" s="25" t="s">
        <v>5375</v>
      </c>
      <c r="Q1086" s="28" t="s">
        <v>0</v>
      </c>
      <c r="R1086" s="29" t="s">
        <v>3138</v>
      </c>
      <c r="S1086" s="27" t="s">
        <v>3139</v>
      </c>
      <c r="T1086" s="27" t="s">
        <v>3140</v>
      </c>
      <c r="U1086" s="28" t="s">
        <v>247</v>
      </c>
      <c r="V1086" s="26" t="s">
        <v>246</v>
      </c>
      <c r="W1086" s="26" t="s">
        <v>554</v>
      </c>
      <c r="X1086" s="26" t="s">
        <v>411</v>
      </c>
      <c r="Y1086" s="37" t="s">
        <v>200</v>
      </c>
      <c r="Z1086" s="37" t="s">
        <v>586</v>
      </c>
      <c r="AA1086" s="37" t="s">
        <v>585</v>
      </c>
      <c r="AB1086" s="30">
        <v>7500</v>
      </c>
      <c r="AC1086" s="30">
        <v>7500</v>
      </c>
      <c r="AD1086" s="31">
        <v>0</v>
      </c>
      <c r="AE1086" s="30">
        <v>7500</v>
      </c>
      <c r="AF1086" s="30">
        <v>7500</v>
      </c>
      <c r="AG1086" s="32">
        <v>0</v>
      </c>
      <c r="AH1086" s="30">
        <v>7500</v>
      </c>
      <c r="AI1086" s="10" t="s">
        <v>573</v>
      </c>
      <c r="AJ1086" s="30">
        <v>0</v>
      </c>
      <c r="AK1086" s="30">
        <v>0</v>
      </c>
      <c r="AL1086" s="30">
        <v>0</v>
      </c>
      <c r="AM1086" s="30">
        <v>2500</v>
      </c>
      <c r="AN1086" s="30">
        <v>2500</v>
      </c>
      <c r="AO1086" s="30">
        <v>2500</v>
      </c>
      <c r="AP1086" s="30">
        <v>0</v>
      </c>
      <c r="AQ1086" s="30">
        <v>0</v>
      </c>
      <c r="AR1086" s="30">
        <v>0</v>
      </c>
      <c r="AS1086" s="30">
        <v>0</v>
      </c>
      <c r="AT1086" s="30">
        <v>0</v>
      </c>
      <c r="AU1086" s="121">
        <v>0</v>
      </c>
      <c r="AV1086" s="129" t="s">
        <v>784</v>
      </c>
      <c r="AW1086" s="129" t="s">
        <v>796</v>
      </c>
      <c r="AX1086" s="129" t="s">
        <v>1115</v>
      </c>
    </row>
    <row r="1087" spans="1:50" ht="24" x14ac:dyDescent="0.25">
      <c r="A1087" s="120">
        <v>46106</v>
      </c>
      <c r="B1087" s="28" t="s">
        <v>566</v>
      </c>
      <c r="C1087" s="25" t="s">
        <v>427</v>
      </c>
      <c r="D1087" s="25" t="s">
        <v>430</v>
      </c>
      <c r="E1087" s="25" t="s">
        <v>423</v>
      </c>
      <c r="F1087" s="29" t="s">
        <v>243</v>
      </c>
      <c r="G1087" s="29" t="s">
        <v>19</v>
      </c>
      <c r="H1087" s="29" t="s">
        <v>422</v>
      </c>
      <c r="I1087" s="29" t="s">
        <v>579</v>
      </c>
      <c r="J1087" s="29" t="s">
        <v>868</v>
      </c>
      <c r="K1087" s="25" t="s">
        <v>258</v>
      </c>
      <c r="L1087" s="25" t="s">
        <v>3141</v>
      </c>
      <c r="M1087" s="25" t="s">
        <v>3142</v>
      </c>
      <c r="N1087" s="25" t="s">
        <v>1632</v>
      </c>
      <c r="O1087" s="25">
        <v>10737876671</v>
      </c>
      <c r="P1087" s="25" t="s">
        <v>5376</v>
      </c>
      <c r="Q1087" s="28" t="s">
        <v>0</v>
      </c>
      <c r="R1087" s="29" t="s">
        <v>2765</v>
      </c>
      <c r="S1087" s="27" t="s">
        <v>3143</v>
      </c>
      <c r="T1087" s="27" t="s">
        <v>3144</v>
      </c>
      <c r="U1087" s="28" t="s">
        <v>259</v>
      </c>
      <c r="V1087" s="26" t="s">
        <v>258</v>
      </c>
      <c r="W1087" s="26" t="s">
        <v>560</v>
      </c>
      <c r="X1087" s="26" t="s">
        <v>411</v>
      </c>
      <c r="Y1087" s="37" t="s">
        <v>200</v>
      </c>
      <c r="Z1087" s="37" t="s">
        <v>586</v>
      </c>
      <c r="AA1087" s="37" t="s">
        <v>585</v>
      </c>
      <c r="AB1087" s="30">
        <v>2500</v>
      </c>
      <c r="AC1087" s="30">
        <v>2500</v>
      </c>
      <c r="AD1087" s="31">
        <v>0</v>
      </c>
      <c r="AE1087" s="30">
        <v>2500</v>
      </c>
      <c r="AF1087" s="30">
        <v>2500</v>
      </c>
      <c r="AG1087" s="32">
        <v>0</v>
      </c>
      <c r="AH1087" s="30">
        <v>2500</v>
      </c>
      <c r="AI1087" s="10" t="s">
        <v>573</v>
      </c>
      <c r="AJ1087" s="30">
        <v>0</v>
      </c>
      <c r="AK1087" s="30">
        <v>0</v>
      </c>
      <c r="AL1087" s="30">
        <v>0</v>
      </c>
      <c r="AM1087" s="30">
        <v>2500</v>
      </c>
      <c r="AN1087" s="30">
        <v>0</v>
      </c>
      <c r="AO1087" s="30">
        <v>0</v>
      </c>
      <c r="AP1087" s="30">
        <v>0</v>
      </c>
      <c r="AQ1087" s="30">
        <v>0</v>
      </c>
      <c r="AR1087" s="30">
        <v>0</v>
      </c>
      <c r="AS1087" s="30">
        <v>0</v>
      </c>
      <c r="AT1087" s="30">
        <v>0</v>
      </c>
      <c r="AU1087" s="121">
        <v>0</v>
      </c>
      <c r="AV1087" s="129" t="s">
        <v>784</v>
      </c>
      <c r="AW1087" s="129" t="s">
        <v>796</v>
      </c>
      <c r="AX1087" s="129" t="s">
        <v>1115</v>
      </c>
    </row>
    <row r="1088" spans="1:50" ht="24" x14ac:dyDescent="0.25">
      <c r="A1088" s="120">
        <v>46107</v>
      </c>
      <c r="B1088" s="28" t="s">
        <v>566</v>
      </c>
      <c r="C1088" s="25" t="s">
        <v>427</v>
      </c>
      <c r="D1088" s="25" t="s">
        <v>455</v>
      </c>
      <c r="E1088" s="25" t="s">
        <v>423</v>
      </c>
      <c r="F1088" s="29" t="s">
        <v>243</v>
      </c>
      <c r="G1088" s="29" t="s">
        <v>19</v>
      </c>
      <c r="H1088" s="29" t="s">
        <v>422</v>
      </c>
      <c r="I1088" s="29" t="s">
        <v>579</v>
      </c>
      <c r="J1088" s="29" t="s">
        <v>777</v>
      </c>
      <c r="K1088" s="25" t="s">
        <v>455</v>
      </c>
      <c r="L1088" s="25" t="s">
        <v>3145</v>
      </c>
      <c r="M1088" s="25" t="s">
        <v>3146</v>
      </c>
      <c r="N1088" s="25" t="s">
        <v>1632</v>
      </c>
      <c r="O1088" s="25">
        <v>10759602515</v>
      </c>
      <c r="P1088" s="25" t="s">
        <v>5377</v>
      </c>
      <c r="Q1088" s="28" t="s">
        <v>0</v>
      </c>
      <c r="R1088" s="29" t="s">
        <v>2743</v>
      </c>
      <c r="S1088" s="27" t="s">
        <v>3147</v>
      </c>
      <c r="T1088" s="27" t="s">
        <v>3148</v>
      </c>
      <c r="U1088" s="28" t="s">
        <v>275</v>
      </c>
      <c r="V1088" s="26" t="s">
        <v>455</v>
      </c>
      <c r="W1088" s="26" t="s">
        <v>611</v>
      </c>
      <c r="X1088" s="26" t="s">
        <v>411</v>
      </c>
      <c r="Y1088" s="37" t="s">
        <v>200</v>
      </c>
      <c r="Z1088" s="37" t="s">
        <v>586</v>
      </c>
      <c r="AA1088" s="37" t="s">
        <v>585</v>
      </c>
      <c r="AB1088" s="30">
        <v>9000</v>
      </c>
      <c r="AC1088" s="30">
        <v>9000</v>
      </c>
      <c r="AD1088" s="31">
        <v>0</v>
      </c>
      <c r="AE1088" s="30">
        <v>4500</v>
      </c>
      <c r="AF1088" s="30">
        <v>4500</v>
      </c>
      <c r="AG1088" s="32">
        <v>4500</v>
      </c>
      <c r="AH1088" s="30">
        <v>4500</v>
      </c>
      <c r="AI1088" s="10" t="s">
        <v>573</v>
      </c>
      <c r="AJ1088" s="30">
        <v>0</v>
      </c>
      <c r="AK1088" s="30">
        <v>0</v>
      </c>
      <c r="AL1088" s="30">
        <v>0</v>
      </c>
      <c r="AM1088" s="30">
        <v>4500</v>
      </c>
      <c r="AN1088" s="30">
        <v>0</v>
      </c>
      <c r="AO1088" s="30">
        <v>0</v>
      </c>
      <c r="AP1088" s="30">
        <v>0</v>
      </c>
      <c r="AQ1088" s="30">
        <v>0</v>
      </c>
      <c r="AR1088" s="30">
        <v>0</v>
      </c>
      <c r="AS1088" s="30">
        <v>0</v>
      </c>
      <c r="AT1088" s="30">
        <v>0</v>
      </c>
      <c r="AU1088" s="121">
        <v>0</v>
      </c>
      <c r="AV1088" s="129" t="s">
        <v>784</v>
      </c>
      <c r="AW1088" s="129" t="s">
        <v>785</v>
      </c>
      <c r="AX1088" s="129" t="s">
        <v>797</v>
      </c>
    </row>
    <row r="1089" spans="1:50" ht="24" x14ac:dyDescent="0.25">
      <c r="A1089" s="120">
        <v>46107</v>
      </c>
      <c r="B1089" s="28" t="s">
        <v>566</v>
      </c>
      <c r="C1089" s="25" t="s">
        <v>427</v>
      </c>
      <c r="D1089" s="25" t="s">
        <v>430</v>
      </c>
      <c r="E1089" s="25" t="s">
        <v>423</v>
      </c>
      <c r="F1089" s="29" t="s">
        <v>243</v>
      </c>
      <c r="G1089" s="29" t="s">
        <v>19</v>
      </c>
      <c r="H1089" s="29" t="s">
        <v>178</v>
      </c>
      <c r="I1089" s="29" t="s">
        <v>269</v>
      </c>
      <c r="J1089" s="29" t="s">
        <v>868</v>
      </c>
      <c r="K1089" s="25" t="s">
        <v>276</v>
      </c>
      <c r="L1089" s="25" t="s">
        <v>3149</v>
      </c>
      <c r="M1089" s="25" t="s">
        <v>3150</v>
      </c>
      <c r="N1089" s="25" t="s">
        <v>1162</v>
      </c>
      <c r="O1089" s="25">
        <v>10734684274</v>
      </c>
      <c r="P1089" s="25" t="s">
        <v>5378</v>
      </c>
      <c r="Q1089" s="28" t="s">
        <v>0</v>
      </c>
      <c r="R1089" s="29" t="s">
        <v>2748</v>
      </c>
      <c r="S1089" s="27" t="s">
        <v>3151</v>
      </c>
      <c r="T1089" s="27" t="s">
        <v>3152</v>
      </c>
      <c r="U1089" s="28" t="s">
        <v>284</v>
      </c>
      <c r="V1089" s="26" t="s">
        <v>276</v>
      </c>
      <c r="W1089" s="26" t="s">
        <v>625</v>
      </c>
      <c r="X1089" s="26" t="s">
        <v>411</v>
      </c>
      <c r="Y1089" s="37" t="s">
        <v>28</v>
      </c>
      <c r="Z1089" s="37" t="s">
        <v>178</v>
      </c>
      <c r="AA1089" s="37" t="s">
        <v>177</v>
      </c>
      <c r="AB1089" s="30">
        <v>1300</v>
      </c>
      <c r="AC1089" s="30">
        <v>1300</v>
      </c>
      <c r="AD1089" s="31">
        <v>0</v>
      </c>
      <c r="AE1089" s="30">
        <v>1300</v>
      </c>
      <c r="AF1089" s="30">
        <v>1300</v>
      </c>
      <c r="AG1089" s="32">
        <v>0</v>
      </c>
      <c r="AH1089" s="30">
        <v>1300</v>
      </c>
      <c r="AI1089" s="10" t="s">
        <v>573</v>
      </c>
      <c r="AJ1089" s="30">
        <v>0</v>
      </c>
      <c r="AK1089" s="30">
        <v>0</v>
      </c>
      <c r="AL1089" s="30">
        <v>0</v>
      </c>
      <c r="AM1089" s="30">
        <v>1300</v>
      </c>
      <c r="AN1089" s="30">
        <v>0</v>
      </c>
      <c r="AO1089" s="30">
        <v>0</v>
      </c>
      <c r="AP1089" s="30">
        <v>0</v>
      </c>
      <c r="AQ1089" s="30">
        <v>0</v>
      </c>
      <c r="AR1089" s="30">
        <v>0</v>
      </c>
      <c r="AS1089" s="30">
        <v>0</v>
      </c>
      <c r="AT1089" s="30">
        <v>0</v>
      </c>
      <c r="AU1089" s="121">
        <v>0</v>
      </c>
      <c r="AV1089" s="129" t="s">
        <v>784</v>
      </c>
      <c r="AW1089" s="129" t="s">
        <v>796</v>
      </c>
      <c r="AX1089" s="129" t="s">
        <v>1025</v>
      </c>
    </row>
    <row r="1090" spans="1:50" ht="24" x14ac:dyDescent="0.25">
      <c r="A1090" s="120">
        <v>46107</v>
      </c>
      <c r="B1090" s="28" t="s">
        <v>566</v>
      </c>
      <c r="C1090" s="25" t="s">
        <v>427</v>
      </c>
      <c r="D1090" s="25" t="s">
        <v>430</v>
      </c>
      <c r="E1090" s="25" t="s">
        <v>423</v>
      </c>
      <c r="F1090" s="29" t="s">
        <v>243</v>
      </c>
      <c r="G1090" s="29" t="s">
        <v>19</v>
      </c>
      <c r="H1090" s="29" t="s">
        <v>583</v>
      </c>
      <c r="I1090" s="29" t="s">
        <v>269</v>
      </c>
      <c r="J1090" s="29" t="s">
        <v>868</v>
      </c>
      <c r="K1090" s="25" t="s">
        <v>244</v>
      </c>
      <c r="L1090" s="25" t="s">
        <v>3153</v>
      </c>
      <c r="M1090" s="25" t="s">
        <v>3154</v>
      </c>
      <c r="N1090" s="25" t="s">
        <v>1162</v>
      </c>
      <c r="O1090" s="25">
        <v>20604073597</v>
      </c>
      <c r="P1090" s="25" t="s">
        <v>5379</v>
      </c>
      <c r="Q1090" s="28" t="s">
        <v>0</v>
      </c>
      <c r="R1090" s="29" t="s">
        <v>3155</v>
      </c>
      <c r="S1090" s="27" t="s">
        <v>3156</v>
      </c>
      <c r="T1090" s="27" t="s">
        <v>3157</v>
      </c>
      <c r="U1090" s="28" t="s">
        <v>245</v>
      </c>
      <c r="V1090" s="26" t="s">
        <v>244</v>
      </c>
      <c r="W1090" s="26" t="s">
        <v>553</v>
      </c>
      <c r="X1090" s="26" t="s">
        <v>411</v>
      </c>
      <c r="Y1090" s="37" t="s">
        <v>131</v>
      </c>
      <c r="Z1090" s="37" t="s">
        <v>70</v>
      </c>
      <c r="AA1090" s="37" t="s">
        <v>132</v>
      </c>
      <c r="AB1090" s="30">
        <v>520</v>
      </c>
      <c r="AC1090" s="30">
        <v>520</v>
      </c>
      <c r="AD1090" s="31">
        <v>0</v>
      </c>
      <c r="AE1090" s="30">
        <v>520</v>
      </c>
      <c r="AF1090" s="30">
        <v>520</v>
      </c>
      <c r="AG1090" s="32">
        <v>0</v>
      </c>
      <c r="AH1090" s="30">
        <v>520</v>
      </c>
      <c r="AI1090" s="10" t="s">
        <v>573</v>
      </c>
      <c r="AJ1090" s="30">
        <v>0</v>
      </c>
      <c r="AK1090" s="30">
        <v>0</v>
      </c>
      <c r="AL1090" s="30">
        <v>0</v>
      </c>
      <c r="AM1090" s="30">
        <v>520</v>
      </c>
      <c r="AN1090" s="30">
        <v>0</v>
      </c>
      <c r="AO1090" s="30">
        <v>0</v>
      </c>
      <c r="AP1090" s="30">
        <v>0</v>
      </c>
      <c r="AQ1090" s="30">
        <v>0</v>
      </c>
      <c r="AR1090" s="30">
        <v>0</v>
      </c>
      <c r="AS1090" s="30">
        <v>0</v>
      </c>
      <c r="AT1090" s="30">
        <v>0</v>
      </c>
      <c r="AU1090" s="121">
        <v>0</v>
      </c>
      <c r="AV1090" s="129" t="s">
        <v>784</v>
      </c>
      <c r="AW1090" s="129" t="s">
        <v>796</v>
      </c>
      <c r="AX1090" s="129" t="s">
        <v>527</v>
      </c>
    </row>
    <row r="1091" spans="1:50" ht="24" x14ac:dyDescent="0.25">
      <c r="A1091" s="120">
        <v>46107</v>
      </c>
      <c r="B1091" s="28" t="s">
        <v>566</v>
      </c>
      <c r="C1091" s="25" t="s">
        <v>427</v>
      </c>
      <c r="D1091" s="25" t="s">
        <v>429</v>
      </c>
      <c r="E1091" s="25" t="s">
        <v>423</v>
      </c>
      <c r="F1091" s="29" t="s">
        <v>243</v>
      </c>
      <c r="G1091" s="29" t="s">
        <v>19</v>
      </c>
      <c r="H1091" s="29" t="s">
        <v>580</v>
      </c>
      <c r="I1091" s="29" t="s">
        <v>579</v>
      </c>
      <c r="J1091" s="29" t="s">
        <v>777</v>
      </c>
      <c r="K1091" s="25" t="s">
        <v>429</v>
      </c>
      <c r="L1091" s="25" t="s">
        <v>3158</v>
      </c>
      <c r="M1091" s="25" t="s">
        <v>3159</v>
      </c>
      <c r="N1091" s="25" t="s">
        <v>1972</v>
      </c>
      <c r="O1091" s="25">
        <v>20341841357</v>
      </c>
      <c r="P1091" s="25" t="s">
        <v>5380</v>
      </c>
      <c r="Q1091" s="28" t="s">
        <v>0</v>
      </c>
      <c r="R1091" s="29" t="s">
        <v>2773</v>
      </c>
      <c r="S1091" s="27" t="s">
        <v>3160</v>
      </c>
      <c r="T1091" s="27" t="s">
        <v>3161</v>
      </c>
      <c r="U1091" s="28" t="s">
        <v>277</v>
      </c>
      <c r="V1091" s="26" t="s">
        <v>429</v>
      </c>
      <c r="W1091" s="26" t="s">
        <v>617</v>
      </c>
      <c r="X1091" s="26" t="s">
        <v>411</v>
      </c>
      <c r="Y1091" s="37" t="s">
        <v>25</v>
      </c>
      <c r="Z1091" s="37" t="s">
        <v>92</v>
      </c>
      <c r="AA1091" s="37" t="s">
        <v>95</v>
      </c>
      <c r="AB1091" s="30">
        <v>14800</v>
      </c>
      <c r="AC1091" s="30">
        <v>0</v>
      </c>
      <c r="AD1091" s="31">
        <v>14800</v>
      </c>
      <c r="AE1091" s="30">
        <v>5803.22</v>
      </c>
      <c r="AF1091" s="30">
        <v>5803.22</v>
      </c>
      <c r="AG1091" s="32">
        <v>8996.7799999999988</v>
      </c>
      <c r="AH1091" s="30">
        <v>5803.22</v>
      </c>
      <c r="AI1091" s="10" t="s">
        <v>573</v>
      </c>
      <c r="AJ1091" s="30">
        <v>0</v>
      </c>
      <c r="AK1091" s="30">
        <v>0</v>
      </c>
      <c r="AL1091" s="30">
        <v>0</v>
      </c>
      <c r="AM1091" s="30">
        <v>2644.17</v>
      </c>
      <c r="AN1091" s="30">
        <v>3159.05</v>
      </c>
      <c r="AO1091" s="30">
        <v>0</v>
      </c>
      <c r="AP1091" s="30">
        <v>0</v>
      </c>
      <c r="AQ1091" s="30">
        <v>0</v>
      </c>
      <c r="AR1091" s="30">
        <v>0</v>
      </c>
      <c r="AS1091" s="30">
        <v>0</v>
      </c>
      <c r="AT1091" s="30">
        <v>0</v>
      </c>
      <c r="AU1091" s="121">
        <v>0</v>
      </c>
      <c r="AV1091" s="129" t="s">
        <v>919</v>
      </c>
      <c r="AW1091" s="129" t="s">
        <v>785</v>
      </c>
      <c r="AX1091" s="129" t="s">
        <v>527</v>
      </c>
    </row>
    <row r="1092" spans="1:50" ht="24" x14ac:dyDescent="0.25">
      <c r="A1092" s="120">
        <v>46108</v>
      </c>
      <c r="B1092" s="28" t="s">
        <v>566</v>
      </c>
      <c r="C1092" s="25" t="s">
        <v>427</v>
      </c>
      <c r="D1092" s="25" t="s">
        <v>430</v>
      </c>
      <c r="E1092" s="25" t="s">
        <v>423</v>
      </c>
      <c r="F1092" s="29" t="s">
        <v>243</v>
      </c>
      <c r="G1092" s="29" t="s">
        <v>19</v>
      </c>
      <c r="H1092" s="29" t="s">
        <v>170</v>
      </c>
      <c r="I1092" s="29" t="s">
        <v>579</v>
      </c>
      <c r="J1092" s="29" t="s">
        <v>868</v>
      </c>
      <c r="K1092" s="25" t="s">
        <v>248</v>
      </c>
      <c r="L1092" s="25" t="s">
        <v>3162</v>
      </c>
      <c r="M1092" s="25" t="s">
        <v>3163</v>
      </c>
      <c r="N1092" s="25" t="s">
        <v>1743</v>
      </c>
      <c r="O1092" s="25">
        <v>10440965241</v>
      </c>
      <c r="P1092" s="25" t="s">
        <v>5381</v>
      </c>
      <c r="Q1092" s="28" t="s">
        <v>0</v>
      </c>
      <c r="R1092" s="29" t="s">
        <v>2757</v>
      </c>
      <c r="S1092" s="27" t="s">
        <v>3164</v>
      </c>
      <c r="T1092" s="27" t="s">
        <v>3165</v>
      </c>
      <c r="U1092" s="28" t="s">
        <v>249</v>
      </c>
      <c r="V1092" s="26" t="s">
        <v>248</v>
      </c>
      <c r="W1092" s="26" t="s">
        <v>555</v>
      </c>
      <c r="X1092" s="26" t="s">
        <v>411</v>
      </c>
      <c r="Y1092" s="37" t="s">
        <v>171</v>
      </c>
      <c r="Z1092" s="37" t="s">
        <v>173</v>
      </c>
      <c r="AA1092" s="37" t="s">
        <v>172</v>
      </c>
      <c r="AB1092" s="30">
        <v>800</v>
      </c>
      <c r="AC1092" s="30">
        <v>800</v>
      </c>
      <c r="AD1092" s="31">
        <v>0</v>
      </c>
      <c r="AE1092" s="30">
        <v>800</v>
      </c>
      <c r="AF1092" s="30">
        <v>800</v>
      </c>
      <c r="AG1092" s="32">
        <v>0</v>
      </c>
      <c r="AH1092" s="30">
        <v>800</v>
      </c>
      <c r="AI1092" s="10" t="s">
        <v>573</v>
      </c>
      <c r="AJ1092" s="30">
        <v>0</v>
      </c>
      <c r="AK1092" s="30">
        <v>0</v>
      </c>
      <c r="AL1092" s="30">
        <v>0</v>
      </c>
      <c r="AM1092" s="30">
        <v>800</v>
      </c>
      <c r="AN1092" s="30">
        <v>0</v>
      </c>
      <c r="AO1092" s="30">
        <v>0</v>
      </c>
      <c r="AP1092" s="30">
        <v>0</v>
      </c>
      <c r="AQ1092" s="30">
        <v>0</v>
      </c>
      <c r="AR1092" s="30">
        <v>0</v>
      </c>
      <c r="AS1092" s="30">
        <v>0</v>
      </c>
      <c r="AT1092" s="30">
        <v>0</v>
      </c>
      <c r="AU1092" s="121">
        <v>0</v>
      </c>
      <c r="AV1092" s="129" t="s">
        <v>784</v>
      </c>
      <c r="AW1092" s="129" t="s">
        <v>796</v>
      </c>
      <c r="AX1092" s="129" t="s">
        <v>527</v>
      </c>
    </row>
    <row r="1093" spans="1:50" ht="24" x14ac:dyDescent="0.25">
      <c r="A1093" s="120">
        <v>46111</v>
      </c>
      <c r="B1093" s="28" t="s">
        <v>566</v>
      </c>
      <c r="C1093" s="25" t="s">
        <v>427</v>
      </c>
      <c r="D1093" s="25" t="s">
        <v>430</v>
      </c>
      <c r="E1093" s="25" t="s">
        <v>423</v>
      </c>
      <c r="F1093" s="29" t="s">
        <v>243</v>
      </c>
      <c r="G1093" s="29" t="s">
        <v>19</v>
      </c>
      <c r="H1093" s="29" t="s">
        <v>178</v>
      </c>
      <c r="I1093" s="29" t="s">
        <v>269</v>
      </c>
      <c r="J1093" s="29" t="s">
        <v>868</v>
      </c>
      <c r="K1093" s="25" t="s">
        <v>262</v>
      </c>
      <c r="L1093" s="25" t="s">
        <v>3166</v>
      </c>
      <c r="M1093" s="25" t="s">
        <v>3167</v>
      </c>
      <c r="N1093" s="25" t="s">
        <v>1733</v>
      </c>
      <c r="O1093" s="25">
        <v>10221944050</v>
      </c>
      <c r="P1093" s="25" t="s">
        <v>5382</v>
      </c>
      <c r="Q1093" s="28" t="s">
        <v>0</v>
      </c>
      <c r="R1093" s="29" t="s">
        <v>2761</v>
      </c>
      <c r="S1093" s="27" t="s">
        <v>3168</v>
      </c>
      <c r="T1093" s="27" t="s">
        <v>3169</v>
      </c>
      <c r="U1093" s="28" t="s">
        <v>263</v>
      </c>
      <c r="V1093" s="26" t="s">
        <v>262</v>
      </c>
      <c r="W1093" s="26" t="s">
        <v>562</v>
      </c>
      <c r="X1093" s="26" t="s">
        <v>411</v>
      </c>
      <c r="Y1093" s="37" t="s">
        <v>28</v>
      </c>
      <c r="Z1093" s="37" t="s">
        <v>178</v>
      </c>
      <c r="AA1093" s="37" t="s">
        <v>177</v>
      </c>
      <c r="AB1093" s="30">
        <v>3900</v>
      </c>
      <c r="AC1093" s="30">
        <v>3900</v>
      </c>
      <c r="AD1093" s="31">
        <v>0</v>
      </c>
      <c r="AE1093" s="30">
        <v>0</v>
      </c>
      <c r="AF1093" s="30">
        <v>0</v>
      </c>
      <c r="AG1093" s="32">
        <v>3900</v>
      </c>
      <c r="AH1093" s="30">
        <v>0</v>
      </c>
      <c r="AI1093" s="10" t="s">
        <v>573</v>
      </c>
      <c r="AJ1093" s="30">
        <v>0</v>
      </c>
      <c r="AK1093" s="30">
        <v>0</v>
      </c>
      <c r="AL1093" s="30">
        <v>0</v>
      </c>
      <c r="AM1093" s="30">
        <v>0</v>
      </c>
      <c r="AN1093" s="30">
        <v>0</v>
      </c>
      <c r="AO1093" s="30">
        <v>0</v>
      </c>
      <c r="AP1093" s="30">
        <v>0</v>
      </c>
      <c r="AQ1093" s="30">
        <v>0</v>
      </c>
      <c r="AR1093" s="30">
        <v>0</v>
      </c>
      <c r="AS1093" s="30">
        <v>0</v>
      </c>
      <c r="AT1093" s="30">
        <v>0</v>
      </c>
      <c r="AU1093" s="121">
        <v>0</v>
      </c>
      <c r="AV1093" s="129" t="s">
        <v>784</v>
      </c>
      <c r="AW1093" s="129" t="s">
        <v>785</v>
      </c>
      <c r="AX1093" s="129" t="s">
        <v>1025</v>
      </c>
    </row>
    <row r="1094" spans="1:50" ht="24" x14ac:dyDescent="0.25">
      <c r="A1094" s="120">
        <v>46111</v>
      </c>
      <c r="B1094" s="28" t="s">
        <v>566</v>
      </c>
      <c r="C1094" s="25" t="s">
        <v>427</v>
      </c>
      <c r="D1094" s="25" t="s">
        <v>430</v>
      </c>
      <c r="E1094" s="25" t="s">
        <v>423</v>
      </c>
      <c r="F1094" s="29" t="s">
        <v>243</v>
      </c>
      <c r="G1094" s="29" t="s">
        <v>19</v>
      </c>
      <c r="H1094" s="29" t="s">
        <v>422</v>
      </c>
      <c r="I1094" s="29" t="s">
        <v>579</v>
      </c>
      <c r="J1094" s="29" t="s">
        <v>868</v>
      </c>
      <c r="K1094" s="25" t="s">
        <v>248</v>
      </c>
      <c r="L1094" s="25" t="s">
        <v>3170</v>
      </c>
      <c r="M1094" s="25" t="s">
        <v>3171</v>
      </c>
      <c r="N1094" s="25" t="s">
        <v>1733</v>
      </c>
      <c r="O1094" s="25">
        <v>10448689901</v>
      </c>
      <c r="P1094" s="25" t="s">
        <v>5383</v>
      </c>
      <c r="Q1094" s="28" t="s">
        <v>0</v>
      </c>
      <c r="R1094" s="29" t="s">
        <v>2776</v>
      </c>
      <c r="S1094" s="27" t="s">
        <v>3172</v>
      </c>
      <c r="T1094" s="27" t="s">
        <v>3173</v>
      </c>
      <c r="U1094" s="28" t="s">
        <v>249</v>
      </c>
      <c r="V1094" s="26" t="s">
        <v>248</v>
      </c>
      <c r="W1094" s="26" t="s">
        <v>555</v>
      </c>
      <c r="X1094" s="26" t="s">
        <v>411</v>
      </c>
      <c r="Y1094" s="37" t="s">
        <v>200</v>
      </c>
      <c r="Z1094" s="37" t="s">
        <v>586</v>
      </c>
      <c r="AA1094" s="37" t="s">
        <v>585</v>
      </c>
      <c r="AB1094" s="30">
        <v>7050</v>
      </c>
      <c r="AC1094" s="30">
        <v>7050</v>
      </c>
      <c r="AD1094" s="31">
        <v>0</v>
      </c>
      <c r="AE1094" s="30">
        <v>7050</v>
      </c>
      <c r="AF1094" s="30">
        <v>7050</v>
      </c>
      <c r="AG1094" s="32">
        <v>0</v>
      </c>
      <c r="AH1094" s="30">
        <v>7050</v>
      </c>
      <c r="AI1094" s="10" t="s">
        <v>573</v>
      </c>
      <c r="AJ1094" s="30">
        <v>0</v>
      </c>
      <c r="AK1094" s="30">
        <v>0</v>
      </c>
      <c r="AL1094" s="30">
        <v>0</v>
      </c>
      <c r="AM1094" s="30">
        <v>0</v>
      </c>
      <c r="AN1094" s="30">
        <v>2350</v>
      </c>
      <c r="AO1094" s="30">
        <v>2350</v>
      </c>
      <c r="AP1094" s="30">
        <v>2350</v>
      </c>
      <c r="AQ1094" s="30">
        <v>0</v>
      </c>
      <c r="AR1094" s="30">
        <v>0</v>
      </c>
      <c r="AS1094" s="30">
        <v>0</v>
      </c>
      <c r="AT1094" s="30">
        <v>0</v>
      </c>
      <c r="AU1094" s="121">
        <v>0</v>
      </c>
      <c r="AV1094" s="129" t="s">
        <v>784</v>
      </c>
      <c r="AW1094" s="129" t="s">
        <v>796</v>
      </c>
      <c r="AX1094" s="129" t="s">
        <v>1115</v>
      </c>
    </row>
    <row r="1095" spans="1:50" ht="24" x14ac:dyDescent="0.25">
      <c r="A1095" s="120">
        <v>46111</v>
      </c>
      <c r="B1095" s="28" t="s">
        <v>566</v>
      </c>
      <c r="C1095" s="25" t="s">
        <v>427</v>
      </c>
      <c r="D1095" s="25" t="s">
        <v>430</v>
      </c>
      <c r="E1095" s="25" t="s">
        <v>423</v>
      </c>
      <c r="F1095" s="29" t="s">
        <v>243</v>
      </c>
      <c r="G1095" s="29" t="s">
        <v>19</v>
      </c>
      <c r="H1095" s="29" t="s">
        <v>578</v>
      </c>
      <c r="I1095" s="29" t="s">
        <v>579</v>
      </c>
      <c r="J1095" s="29" t="s">
        <v>868</v>
      </c>
      <c r="K1095" s="25" t="s">
        <v>453</v>
      </c>
      <c r="L1095" s="25" t="s">
        <v>527</v>
      </c>
      <c r="M1095" s="25" t="s">
        <v>527</v>
      </c>
      <c r="N1095" s="25" t="s">
        <v>527</v>
      </c>
      <c r="O1095" s="25" t="s">
        <v>527</v>
      </c>
      <c r="P1095" s="25" t="s">
        <v>5384</v>
      </c>
      <c r="Q1095" s="28" t="s">
        <v>0</v>
      </c>
      <c r="R1095" s="29" t="s">
        <v>2779</v>
      </c>
      <c r="S1095" s="27" t="s">
        <v>3174</v>
      </c>
      <c r="T1095" s="27" t="s">
        <v>3175</v>
      </c>
      <c r="U1095" s="28" t="s">
        <v>294</v>
      </c>
      <c r="V1095" s="26" t="s">
        <v>453</v>
      </c>
      <c r="W1095" s="26" t="s">
        <v>631</v>
      </c>
      <c r="X1095" s="26" t="s">
        <v>411</v>
      </c>
      <c r="Y1095" s="37" t="s">
        <v>48</v>
      </c>
      <c r="Z1095" s="37" t="s">
        <v>50</v>
      </c>
      <c r="AA1095" s="37" t="s">
        <v>49</v>
      </c>
      <c r="AB1095" s="30">
        <v>6360</v>
      </c>
      <c r="AC1095" s="30">
        <v>0</v>
      </c>
      <c r="AD1095" s="31">
        <v>6360</v>
      </c>
      <c r="AE1095" s="30">
        <v>0</v>
      </c>
      <c r="AF1095" s="30">
        <v>0</v>
      </c>
      <c r="AG1095" s="32">
        <v>6360</v>
      </c>
      <c r="AH1095" s="30">
        <v>0</v>
      </c>
      <c r="AI1095" s="10" t="s">
        <v>573</v>
      </c>
      <c r="AJ1095" s="30">
        <v>0</v>
      </c>
      <c r="AK1095" s="30">
        <v>0</v>
      </c>
      <c r="AL1095" s="30">
        <v>0</v>
      </c>
      <c r="AM1095" s="30">
        <v>0</v>
      </c>
      <c r="AN1095" s="30">
        <v>0</v>
      </c>
      <c r="AO1095" s="30">
        <v>0</v>
      </c>
      <c r="AP1095" s="30">
        <v>0</v>
      </c>
      <c r="AQ1095" s="30">
        <v>0</v>
      </c>
      <c r="AR1095" s="30">
        <v>0</v>
      </c>
      <c r="AS1095" s="30">
        <v>0</v>
      </c>
      <c r="AT1095" s="30">
        <v>0</v>
      </c>
      <c r="AU1095" s="121">
        <v>0</v>
      </c>
      <c r="AV1095" s="129" t="s">
        <v>919</v>
      </c>
      <c r="AW1095" s="129" t="s">
        <v>785</v>
      </c>
      <c r="AX1095" s="129" t="s">
        <v>527</v>
      </c>
    </row>
    <row r="1096" spans="1:50" ht="24" x14ac:dyDescent="0.25">
      <c r="A1096" s="120">
        <v>46112.208333333489</v>
      </c>
      <c r="B1096" s="28" t="s">
        <v>566</v>
      </c>
      <c r="C1096" s="25" t="s">
        <v>427</v>
      </c>
      <c r="D1096" s="25" t="s">
        <v>430</v>
      </c>
      <c r="E1096" s="25" t="s">
        <v>423</v>
      </c>
      <c r="F1096" s="29" t="s">
        <v>243</v>
      </c>
      <c r="G1096" s="29" t="s">
        <v>19</v>
      </c>
      <c r="H1096" s="29" t="s">
        <v>650</v>
      </c>
      <c r="I1096" s="29" t="s">
        <v>579</v>
      </c>
      <c r="J1096" s="29" t="s">
        <v>868</v>
      </c>
      <c r="K1096" s="25" t="s">
        <v>250</v>
      </c>
      <c r="L1096" s="25" t="s">
        <v>527</v>
      </c>
      <c r="M1096" s="25" t="s">
        <v>527</v>
      </c>
      <c r="N1096" s="25" t="s">
        <v>527</v>
      </c>
      <c r="O1096" s="25" t="s">
        <v>527</v>
      </c>
      <c r="P1096" s="25" t="s">
        <v>5385</v>
      </c>
      <c r="Q1096" s="28" t="s">
        <v>0</v>
      </c>
      <c r="R1096" s="29" t="s">
        <v>2080</v>
      </c>
      <c r="S1096" s="27" t="s">
        <v>3176</v>
      </c>
      <c r="T1096" s="27" t="s">
        <v>3177</v>
      </c>
      <c r="U1096" s="28" t="s">
        <v>251</v>
      </c>
      <c r="V1096" s="26" t="s">
        <v>250</v>
      </c>
      <c r="W1096" s="26" t="s">
        <v>556</v>
      </c>
      <c r="X1096" s="26" t="s">
        <v>410</v>
      </c>
      <c r="Y1096" s="37" t="s">
        <v>531</v>
      </c>
      <c r="Z1096" s="37" t="s">
        <v>3178</v>
      </c>
      <c r="AA1096" s="37" t="s">
        <v>3179</v>
      </c>
      <c r="AB1096" s="30">
        <v>903</v>
      </c>
      <c r="AC1096" s="30">
        <v>1114</v>
      </c>
      <c r="AD1096" s="31">
        <v>-211</v>
      </c>
      <c r="AE1096" s="30">
        <v>0</v>
      </c>
      <c r="AF1096" s="30">
        <v>0</v>
      </c>
      <c r="AG1096" s="32">
        <v>903</v>
      </c>
      <c r="AH1096" s="30">
        <v>0</v>
      </c>
      <c r="AI1096" s="10" t="s">
        <v>573</v>
      </c>
      <c r="AJ1096" s="30">
        <v>0</v>
      </c>
      <c r="AK1096" s="30">
        <v>0</v>
      </c>
      <c r="AL1096" s="30">
        <v>0</v>
      </c>
      <c r="AM1096" s="30">
        <v>0</v>
      </c>
      <c r="AN1096" s="30">
        <v>0</v>
      </c>
      <c r="AO1096" s="30">
        <v>0</v>
      </c>
      <c r="AP1096" s="30">
        <v>0</v>
      </c>
      <c r="AQ1096" s="30">
        <v>0</v>
      </c>
      <c r="AR1096" s="30">
        <v>0</v>
      </c>
      <c r="AS1096" s="30">
        <v>0</v>
      </c>
      <c r="AT1096" s="30">
        <v>0</v>
      </c>
      <c r="AU1096" s="121">
        <v>0</v>
      </c>
      <c r="AV1096" s="129" t="s">
        <v>1011</v>
      </c>
      <c r="AW1096" s="129" t="s">
        <v>1011</v>
      </c>
      <c r="AX1096" s="129" t="s">
        <v>527</v>
      </c>
    </row>
    <row r="1097" spans="1:50" ht="24" x14ac:dyDescent="0.25">
      <c r="A1097" s="120">
        <v>46112.208333333489</v>
      </c>
      <c r="B1097" s="28" t="s">
        <v>566</v>
      </c>
      <c r="C1097" s="25" t="s">
        <v>427</v>
      </c>
      <c r="D1097" s="25" t="s">
        <v>430</v>
      </c>
      <c r="E1097" s="25" t="s">
        <v>423</v>
      </c>
      <c r="F1097" s="29" t="s">
        <v>243</v>
      </c>
      <c r="G1097" s="29" t="s">
        <v>19</v>
      </c>
      <c r="H1097" s="29" t="s">
        <v>650</v>
      </c>
      <c r="I1097" s="29" t="s">
        <v>579</v>
      </c>
      <c r="J1097" s="29" t="s">
        <v>868</v>
      </c>
      <c r="K1097" s="25" t="s">
        <v>250</v>
      </c>
      <c r="L1097" s="25" t="s">
        <v>527</v>
      </c>
      <c r="M1097" s="25" t="s">
        <v>527</v>
      </c>
      <c r="N1097" s="25" t="s">
        <v>527</v>
      </c>
      <c r="O1097" s="25" t="s">
        <v>527</v>
      </c>
      <c r="P1097" s="25" t="s">
        <v>5385</v>
      </c>
      <c r="Q1097" s="28" t="s">
        <v>0</v>
      </c>
      <c r="R1097" s="29" t="s">
        <v>2080</v>
      </c>
      <c r="S1097" s="27" t="s">
        <v>3176</v>
      </c>
      <c r="T1097" s="27" t="s">
        <v>3177</v>
      </c>
      <c r="U1097" s="28" t="s">
        <v>251</v>
      </c>
      <c r="V1097" s="26" t="s">
        <v>250</v>
      </c>
      <c r="W1097" s="26" t="s">
        <v>556</v>
      </c>
      <c r="X1097" s="26" t="s">
        <v>410</v>
      </c>
      <c r="Y1097" s="37" t="s">
        <v>532</v>
      </c>
      <c r="Z1097" s="37" t="s">
        <v>3180</v>
      </c>
      <c r="AA1097" s="37" t="s">
        <v>3181</v>
      </c>
      <c r="AB1097" s="30">
        <v>2249</v>
      </c>
      <c r="AC1097" s="30">
        <v>12377</v>
      </c>
      <c r="AD1097" s="31">
        <v>-10128</v>
      </c>
      <c r="AE1097" s="30">
        <v>0</v>
      </c>
      <c r="AF1097" s="30">
        <v>0</v>
      </c>
      <c r="AG1097" s="32">
        <v>2249</v>
      </c>
      <c r="AH1097" s="30">
        <v>0</v>
      </c>
      <c r="AI1097" s="10" t="s">
        <v>573</v>
      </c>
      <c r="AJ1097" s="30">
        <v>0</v>
      </c>
      <c r="AK1097" s="30">
        <v>0</v>
      </c>
      <c r="AL1097" s="30">
        <v>0</v>
      </c>
      <c r="AM1097" s="30">
        <v>0</v>
      </c>
      <c r="AN1097" s="30">
        <v>0</v>
      </c>
      <c r="AO1097" s="30">
        <v>0</v>
      </c>
      <c r="AP1097" s="30">
        <v>0</v>
      </c>
      <c r="AQ1097" s="30">
        <v>0</v>
      </c>
      <c r="AR1097" s="30">
        <v>0</v>
      </c>
      <c r="AS1097" s="30">
        <v>0</v>
      </c>
      <c r="AT1097" s="30">
        <v>0</v>
      </c>
      <c r="AU1097" s="121">
        <v>0</v>
      </c>
      <c r="AV1097" s="129" t="s">
        <v>1011</v>
      </c>
      <c r="AW1097" s="129" t="s">
        <v>1011</v>
      </c>
      <c r="AX1097" s="129" t="s">
        <v>527</v>
      </c>
    </row>
    <row r="1098" spans="1:50" ht="24" x14ac:dyDescent="0.25">
      <c r="A1098" s="120">
        <v>46112.208333333489</v>
      </c>
      <c r="B1098" s="28" t="s">
        <v>566</v>
      </c>
      <c r="C1098" s="25" t="s">
        <v>427</v>
      </c>
      <c r="D1098" s="25" t="s">
        <v>430</v>
      </c>
      <c r="E1098" s="25" t="s">
        <v>423</v>
      </c>
      <c r="F1098" s="29" t="s">
        <v>243</v>
      </c>
      <c r="G1098" s="29" t="s">
        <v>19</v>
      </c>
      <c r="H1098" s="29" t="s">
        <v>650</v>
      </c>
      <c r="I1098" s="29" t="s">
        <v>269</v>
      </c>
      <c r="J1098" s="29" t="s">
        <v>868</v>
      </c>
      <c r="K1098" s="25" t="s">
        <v>250</v>
      </c>
      <c r="L1098" s="25" t="s">
        <v>527</v>
      </c>
      <c r="M1098" s="25" t="s">
        <v>527</v>
      </c>
      <c r="N1098" s="25" t="s">
        <v>527</v>
      </c>
      <c r="O1098" s="25" t="s">
        <v>527</v>
      </c>
      <c r="P1098" s="25" t="s">
        <v>5385</v>
      </c>
      <c r="Q1098" s="28" t="s">
        <v>0</v>
      </c>
      <c r="R1098" s="29" t="s">
        <v>2080</v>
      </c>
      <c r="S1098" s="27" t="s">
        <v>3176</v>
      </c>
      <c r="T1098" s="27" t="s">
        <v>3177</v>
      </c>
      <c r="U1098" s="28" t="s">
        <v>251</v>
      </c>
      <c r="V1098" s="26" t="s">
        <v>250</v>
      </c>
      <c r="W1098" s="26" t="s">
        <v>556</v>
      </c>
      <c r="X1098" s="26" t="s">
        <v>410</v>
      </c>
      <c r="Y1098" s="37" t="s">
        <v>30</v>
      </c>
      <c r="Z1098" s="37" t="s">
        <v>32</v>
      </c>
      <c r="AA1098" s="37" t="s">
        <v>31</v>
      </c>
      <c r="AB1098" s="30">
        <v>1114</v>
      </c>
      <c r="AC1098" s="30">
        <v>903</v>
      </c>
      <c r="AD1098" s="31">
        <v>211</v>
      </c>
      <c r="AE1098" s="30">
        <v>0</v>
      </c>
      <c r="AF1098" s="30">
        <v>0</v>
      </c>
      <c r="AG1098" s="32">
        <v>1114</v>
      </c>
      <c r="AH1098" s="30">
        <v>0</v>
      </c>
      <c r="AI1098" s="10" t="s">
        <v>573</v>
      </c>
      <c r="AJ1098" s="30">
        <v>0</v>
      </c>
      <c r="AK1098" s="30">
        <v>0</v>
      </c>
      <c r="AL1098" s="30">
        <v>0</v>
      </c>
      <c r="AM1098" s="30">
        <v>0</v>
      </c>
      <c r="AN1098" s="30">
        <v>0</v>
      </c>
      <c r="AO1098" s="30">
        <v>0</v>
      </c>
      <c r="AP1098" s="30">
        <v>0</v>
      </c>
      <c r="AQ1098" s="30">
        <v>0</v>
      </c>
      <c r="AR1098" s="30">
        <v>0</v>
      </c>
      <c r="AS1098" s="30">
        <v>0</v>
      </c>
      <c r="AT1098" s="30">
        <v>0</v>
      </c>
      <c r="AU1098" s="121">
        <v>0</v>
      </c>
      <c r="AV1098" s="129" t="s">
        <v>920</v>
      </c>
      <c r="AW1098" s="129" t="s">
        <v>785</v>
      </c>
      <c r="AX1098" s="129" t="s">
        <v>527</v>
      </c>
    </row>
    <row r="1099" spans="1:50" ht="24" x14ac:dyDescent="0.25">
      <c r="A1099" s="120">
        <v>46112.208333333489</v>
      </c>
      <c r="B1099" s="28" t="s">
        <v>566</v>
      </c>
      <c r="C1099" s="25" t="s">
        <v>427</v>
      </c>
      <c r="D1099" s="25" t="s">
        <v>430</v>
      </c>
      <c r="E1099" s="25" t="s">
        <v>423</v>
      </c>
      <c r="F1099" s="29" t="s">
        <v>243</v>
      </c>
      <c r="G1099" s="29" t="s">
        <v>19</v>
      </c>
      <c r="H1099" s="29" t="s">
        <v>650</v>
      </c>
      <c r="I1099" s="29" t="s">
        <v>269</v>
      </c>
      <c r="J1099" s="29" t="s">
        <v>868</v>
      </c>
      <c r="K1099" s="25" t="s">
        <v>250</v>
      </c>
      <c r="L1099" s="25" t="s">
        <v>527</v>
      </c>
      <c r="M1099" s="25" t="s">
        <v>527</v>
      </c>
      <c r="N1099" s="25" t="s">
        <v>527</v>
      </c>
      <c r="O1099" s="25" t="s">
        <v>527</v>
      </c>
      <c r="P1099" s="25" t="s">
        <v>5385</v>
      </c>
      <c r="Q1099" s="28" t="s">
        <v>0</v>
      </c>
      <c r="R1099" s="29" t="s">
        <v>2080</v>
      </c>
      <c r="S1099" s="27" t="s">
        <v>3176</v>
      </c>
      <c r="T1099" s="27" t="s">
        <v>3177</v>
      </c>
      <c r="U1099" s="28" t="s">
        <v>251</v>
      </c>
      <c r="V1099" s="26" t="s">
        <v>250</v>
      </c>
      <c r="W1099" s="26" t="s">
        <v>556</v>
      </c>
      <c r="X1099" s="26" t="s">
        <v>410</v>
      </c>
      <c r="Y1099" s="37" t="s">
        <v>33</v>
      </c>
      <c r="Z1099" s="37" t="s">
        <v>35</v>
      </c>
      <c r="AA1099" s="37" t="s">
        <v>34</v>
      </c>
      <c r="AB1099" s="30">
        <v>12377</v>
      </c>
      <c r="AC1099" s="30">
        <v>2249</v>
      </c>
      <c r="AD1099" s="31">
        <v>10128</v>
      </c>
      <c r="AE1099" s="30">
        <v>0</v>
      </c>
      <c r="AF1099" s="30">
        <v>0</v>
      </c>
      <c r="AG1099" s="32">
        <v>12377</v>
      </c>
      <c r="AH1099" s="30">
        <v>0</v>
      </c>
      <c r="AI1099" s="10" t="s">
        <v>573</v>
      </c>
      <c r="AJ1099" s="30">
        <v>0</v>
      </c>
      <c r="AK1099" s="30">
        <v>0</v>
      </c>
      <c r="AL1099" s="30">
        <v>0</v>
      </c>
      <c r="AM1099" s="30">
        <v>0</v>
      </c>
      <c r="AN1099" s="30">
        <v>0</v>
      </c>
      <c r="AO1099" s="30">
        <v>0</v>
      </c>
      <c r="AP1099" s="30">
        <v>0</v>
      </c>
      <c r="AQ1099" s="30">
        <v>0</v>
      </c>
      <c r="AR1099" s="30">
        <v>0</v>
      </c>
      <c r="AS1099" s="30">
        <v>0</v>
      </c>
      <c r="AT1099" s="30">
        <v>0</v>
      </c>
      <c r="AU1099" s="121">
        <v>0</v>
      </c>
      <c r="AV1099" s="129" t="s">
        <v>920</v>
      </c>
      <c r="AW1099" s="129" t="s">
        <v>785</v>
      </c>
      <c r="AX1099" s="129" t="s">
        <v>527</v>
      </c>
    </row>
    <row r="1100" spans="1:50" ht="24" x14ac:dyDescent="0.25">
      <c r="A1100" s="120">
        <v>46112.208333333489</v>
      </c>
      <c r="B1100" s="28" t="s">
        <v>566</v>
      </c>
      <c r="C1100" s="25" t="s">
        <v>427</v>
      </c>
      <c r="D1100" s="25" t="s">
        <v>430</v>
      </c>
      <c r="E1100" s="25" t="s">
        <v>423</v>
      </c>
      <c r="F1100" s="29" t="s">
        <v>243</v>
      </c>
      <c r="G1100" s="29" t="s">
        <v>19</v>
      </c>
      <c r="H1100" s="29" t="s">
        <v>650</v>
      </c>
      <c r="I1100" s="29" t="s">
        <v>579</v>
      </c>
      <c r="J1100" s="29" t="s">
        <v>868</v>
      </c>
      <c r="K1100" s="25" t="s">
        <v>264</v>
      </c>
      <c r="L1100" s="25" t="s">
        <v>527</v>
      </c>
      <c r="M1100" s="25" t="s">
        <v>527</v>
      </c>
      <c r="N1100" s="25" t="s">
        <v>527</v>
      </c>
      <c r="O1100" s="25" t="s">
        <v>527</v>
      </c>
      <c r="P1100" s="25" t="s">
        <v>5385</v>
      </c>
      <c r="Q1100" s="28" t="s">
        <v>0</v>
      </c>
      <c r="R1100" s="29" t="s">
        <v>2080</v>
      </c>
      <c r="S1100" s="27" t="s">
        <v>3176</v>
      </c>
      <c r="T1100" s="27" t="s">
        <v>3177</v>
      </c>
      <c r="U1100" s="28" t="s">
        <v>265</v>
      </c>
      <c r="V1100" s="26" t="s">
        <v>264</v>
      </c>
      <c r="W1100" s="26" t="s">
        <v>563</v>
      </c>
      <c r="X1100" s="26" t="s">
        <v>410</v>
      </c>
      <c r="Y1100" s="37" t="s">
        <v>531</v>
      </c>
      <c r="Z1100" s="37" t="s">
        <v>3178</v>
      </c>
      <c r="AA1100" s="37" t="s">
        <v>3179</v>
      </c>
      <c r="AB1100" s="30">
        <v>3513</v>
      </c>
      <c r="AC1100" s="30">
        <v>19337</v>
      </c>
      <c r="AD1100" s="31">
        <v>-15824</v>
      </c>
      <c r="AE1100" s="30">
        <v>0</v>
      </c>
      <c r="AF1100" s="30">
        <v>0</v>
      </c>
      <c r="AG1100" s="32">
        <v>3513</v>
      </c>
      <c r="AH1100" s="30">
        <v>0</v>
      </c>
      <c r="AI1100" s="10" t="s">
        <v>573</v>
      </c>
      <c r="AJ1100" s="30">
        <v>0</v>
      </c>
      <c r="AK1100" s="30">
        <v>0</v>
      </c>
      <c r="AL1100" s="30">
        <v>0</v>
      </c>
      <c r="AM1100" s="30">
        <v>0</v>
      </c>
      <c r="AN1100" s="30">
        <v>0</v>
      </c>
      <c r="AO1100" s="30">
        <v>0</v>
      </c>
      <c r="AP1100" s="30">
        <v>0</v>
      </c>
      <c r="AQ1100" s="30">
        <v>0</v>
      </c>
      <c r="AR1100" s="30">
        <v>0</v>
      </c>
      <c r="AS1100" s="30">
        <v>0</v>
      </c>
      <c r="AT1100" s="30">
        <v>0</v>
      </c>
      <c r="AU1100" s="121">
        <v>0</v>
      </c>
      <c r="AV1100" s="129" t="s">
        <v>1011</v>
      </c>
      <c r="AW1100" s="129" t="s">
        <v>1011</v>
      </c>
      <c r="AX1100" s="129" t="s">
        <v>527</v>
      </c>
    </row>
    <row r="1101" spans="1:50" ht="24" x14ac:dyDescent="0.25">
      <c r="A1101" s="120">
        <v>46112.208333333489</v>
      </c>
      <c r="B1101" s="28" t="s">
        <v>566</v>
      </c>
      <c r="C1101" s="25" t="s">
        <v>427</v>
      </c>
      <c r="D1101" s="25" t="s">
        <v>430</v>
      </c>
      <c r="E1101" s="25" t="s">
        <v>423</v>
      </c>
      <c r="F1101" s="29" t="s">
        <v>243</v>
      </c>
      <c r="G1101" s="29" t="s">
        <v>19</v>
      </c>
      <c r="H1101" s="29" t="s">
        <v>650</v>
      </c>
      <c r="I1101" s="29" t="s">
        <v>579</v>
      </c>
      <c r="J1101" s="29" t="s">
        <v>868</v>
      </c>
      <c r="K1101" s="25" t="s">
        <v>264</v>
      </c>
      <c r="L1101" s="25" t="s">
        <v>527</v>
      </c>
      <c r="M1101" s="25" t="s">
        <v>527</v>
      </c>
      <c r="N1101" s="25" t="s">
        <v>527</v>
      </c>
      <c r="O1101" s="25" t="s">
        <v>527</v>
      </c>
      <c r="P1101" s="25" t="s">
        <v>5385</v>
      </c>
      <c r="Q1101" s="28" t="s">
        <v>0</v>
      </c>
      <c r="R1101" s="29" t="s">
        <v>2080</v>
      </c>
      <c r="S1101" s="27" t="s">
        <v>3176</v>
      </c>
      <c r="T1101" s="27" t="s">
        <v>3177</v>
      </c>
      <c r="U1101" s="28" t="s">
        <v>265</v>
      </c>
      <c r="V1101" s="26" t="s">
        <v>264</v>
      </c>
      <c r="W1101" s="26" t="s">
        <v>563</v>
      </c>
      <c r="X1101" s="26" t="s">
        <v>410</v>
      </c>
      <c r="Y1101" s="37" t="s">
        <v>532</v>
      </c>
      <c r="Z1101" s="37" t="s">
        <v>3180</v>
      </c>
      <c r="AA1101" s="37" t="s">
        <v>3181</v>
      </c>
      <c r="AB1101" s="30">
        <v>19337</v>
      </c>
      <c r="AC1101" s="30">
        <v>3513</v>
      </c>
      <c r="AD1101" s="31">
        <v>15824</v>
      </c>
      <c r="AE1101" s="30">
        <v>0</v>
      </c>
      <c r="AF1101" s="30">
        <v>0</v>
      </c>
      <c r="AG1101" s="32">
        <v>19337</v>
      </c>
      <c r="AH1101" s="30">
        <v>0</v>
      </c>
      <c r="AI1101" s="10" t="s">
        <v>573</v>
      </c>
      <c r="AJ1101" s="30">
        <v>0</v>
      </c>
      <c r="AK1101" s="30">
        <v>0</v>
      </c>
      <c r="AL1101" s="30">
        <v>0</v>
      </c>
      <c r="AM1101" s="30">
        <v>0</v>
      </c>
      <c r="AN1101" s="30">
        <v>0</v>
      </c>
      <c r="AO1101" s="30">
        <v>0</v>
      </c>
      <c r="AP1101" s="30">
        <v>0</v>
      </c>
      <c r="AQ1101" s="30">
        <v>0</v>
      </c>
      <c r="AR1101" s="30">
        <v>0</v>
      </c>
      <c r="AS1101" s="30">
        <v>0</v>
      </c>
      <c r="AT1101" s="30">
        <v>0</v>
      </c>
      <c r="AU1101" s="121">
        <v>0</v>
      </c>
      <c r="AV1101" s="129" t="s">
        <v>920</v>
      </c>
      <c r="AW1101" s="129" t="s">
        <v>785</v>
      </c>
      <c r="AX1101" s="129" t="s">
        <v>527</v>
      </c>
    </row>
    <row r="1102" spans="1:50" ht="24" x14ac:dyDescent="0.25">
      <c r="A1102" s="120">
        <v>46112.208333333489</v>
      </c>
      <c r="B1102" s="28" t="s">
        <v>566</v>
      </c>
      <c r="C1102" s="25" t="s">
        <v>427</v>
      </c>
      <c r="D1102" s="25" t="s">
        <v>430</v>
      </c>
      <c r="E1102" s="25" t="s">
        <v>423</v>
      </c>
      <c r="F1102" s="29" t="s">
        <v>243</v>
      </c>
      <c r="G1102" s="29" t="s">
        <v>19</v>
      </c>
      <c r="H1102" s="29" t="s">
        <v>650</v>
      </c>
      <c r="I1102" s="29" t="s">
        <v>269</v>
      </c>
      <c r="J1102" s="29" t="s">
        <v>868</v>
      </c>
      <c r="K1102" s="25" t="s">
        <v>264</v>
      </c>
      <c r="L1102" s="25" t="s">
        <v>527</v>
      </c>
      <c r="M1102" s="25" t="s">
        <v>527</v>
      </c>
      <c r="N1102" s="25" t="s">
        <v>527</v>
      </c>
      <c r="O1102" s="25" t="s">
        <v>527</v>
      </c>
      <c r="P1102" s="25" t="s">
        <v>5385</v>
      </c>
      <c r="Q1102" s="28" t="s">
        <v>0</v>
      </c>
      <c r="R1102" s="29" t="s">
        <v>2080</v>
      </c>
      <c r="S1102" s="27" t="s">
        <v>3176</v>
      </c>
      <c r="T1102" s="27" t="s">
        <v>3177</v>
      </c>
      <c r="U1102" s="28" t="s">
        <v>265</v>
      </c>
      <c r="V1102" s="26" t="s">
        <v>264</v>
      </c>
      <c r="W1102" s="26" t="s">
        <v>563</v>
      </c>
      <c r="X1102" s="26" t="s">
        <v>410</v>
      </c>
      <c r="Y1102" s="37" t="s">
        <v>30</v>
      </c>
      <c r="Z1102" s="37" t="s">
        <v>32</v>
      </c>
      <c r="AA1102" s="37" t="s">
        <v>31</v>
      </c>
      <c r="AB1102" s="30">
        <v>1410</v>
      </c>
      <c r="AC1102" s="30">
        <v>1741</v>
      </c>
      <c r="AD1102" s="31">
        <v>-331</v>
      </c>
      <c r="AE1102" s="30">
        <v>0</v>
      </c>
      <c r="AF1102" s="30">
        <v>0</v>
      </c>
      <c r="AG1102" s="32">
        <v>1410</v>
      </c>
      <c r="AH1102" s="30">
        <v>0</v>
      </c>
      <c r="AI1102" s="10" t="s">
        <v>573</v>
      </c>
      <c r="AJ1102" s="30">
        <v>0</v>
      </c>
      <c r="AK1102" s="30">
        <v>0</v>
      </c>
      <c r="AL1102" s="30">
        <v>0</v>
      </c>
      <c r="AM1102" s="30">
        <v>0</v>
      </c>
      <c r="AN1102" s="30">
        <v>0</v>
      </c>
      <c r="AO1102" s="30">
        <v>0</v>
      </c>
      <c r="AP1102" s="30">
        <v>0</v>
      </c>
      <c r="AQ1102" s="30">
        <v>0</v>
      </c>
      <c r="AR1102" s="30">
        <v>0</v>
      </c>
      <c r="AS1102" s="30">
        <v>0</v>
      </c>
      <c r="AT1102" s="30">
        <v>0</v>
      </c>
      <c r="AU1102" s="121">
        <v>0</v>
      </c>
      <c r="AV1102" s="129" t="s">
        <v>1011</v>
      </c>
      <c r="AW1102" s="129" t="s">
        <v>1011</v>
      </c>
      <c r="AX1102" s="129" t="s">
        <v>527</v>
      </c>
    </row>
    <row r="1103" spans="1:50" ht="24" x14ac:dyDescent="0.25">
      <c r="A1103" s="120">
        <v>46112.208333333489</v>
      </c>
      <c r="B1103" s="28" t="s">
        <v>566</v>
      </c>
      <c r="C1103" s="25" t="s">
        <v>427</v>
      </c>
      <c r="D1103" s="25" t="s">
        <v>430</v>
      </c>
      <c r="E1103" s="25" t="s">
        <v>423</v>
      </c>
      <c r="F1103" s="29" t="s">
        <v>243</v>
      </c>
      <c r="G1103" s="29" t="s">
        <v>19</v>
      </c>
      <c r="H1103" s="29" t="s">
        <v>650</v>
      </c>
      <c r="I1103" s="29" t="s">
        <v>269</v>
      </c>
      <c r="J1103" s="29" t="s">
        <v>868</v>
      </c>
      <c r="K1103" s="25" t="s">
        <v>264</v>
      </c>
      <c r="L1103" s="25" t="s">
        <v>527</v>
      </c>
      <c r="M1103" s="25" t="s">
        <v>527</v>
      </c>
      <c r="N1103" s="25" t="s">
        <v>527</v>
      </c>
      <c r="O1103" s="25" t="s">
        <v>527</v>
      </c>
      <c r="P1103" s="25" t="s">
        <v>5385</v>
      </c>
      <c r="Q1103" s="28" t="s">
        <v>0</v>
      </c>
      <c r="R1103" s="29" t="s">
        <v>2080</v>
      </c>
      <c r="S1103" s="27" t="s">
        <v>3176</v>
      </c>
      <c r="T1103" s="27" t="s">
        <v>3177</v>
      </c>
      <c r="U1103" s="28" t="s">
        <v>265</v>
      </c>
      <c r="V1103" s="26" t="s">
        <v>264</v>
      </c>
      <c r="W1103" s="26" t="s">
        <v>563</v>
      </c>
      <c r="X1103" s="26" t="s">
        <v>410</v>
      </c>
      <c r="Y1103" s="37" t="s">
        <v>33</v>
      </c>
      <c r="Z1103" s="37" t="s">
        <v>35</v>
      </c>
      <c r="AA1103" s="37" t="s">
        <v>34</v>
      </c>
      <c r="AB1103" s="30">
        <v>1741</v>
      </c>
      <c r="AC1103" s="30">
        <v>1410</v>
      </c>
      <c r="AD1103" s="31">
        <v>331</v>
      </c>
      <c r="AE1103" s="30">
        <v>0</v>
      </c>
      <c r="AF1103" s="30">
        <v>0</v>
      </c>
      <c r="AG1103" s="32">
        <v>1741</v>
      </c>
      <c r="AH1103" s="30">
        <v>0</v>
      </c>
      <c r="AI1103" s="10" t="s">
        <v>573</v>
      </c>
      <c r="AJ1103" s="30">
        <v>0</v>
      </c>
      <c r="AK1103" s="30">
        <v>0</v>
      </c>
      <c r="AL1103" s="30">
        <v>0</v>
      </c>
      <c r="AM1103" s="30">
        <v>0</v>
      </c>
      <c r="AN1103" s="30">
        <v>0</v>
      </c>
      <c r="AO1103" s="30">
        <v>0</v>
      </c>
      <c r="AP1103" s="30">
        <v>0</v>
      </c>
      <c r="AQ1103" s="30">
        <v>0</v>
      </c>
      <c r="AR1103" s="30">
        <v>0</v>
      </c>
      <c r="AS1103" s="30">
        <v>0</v>
      </c>
      <c r="AT1103" s="30">
        <v>0</v>
      </c>
      <c r="AU1103" s="121">
        <v>0</v>
      </c>
      <c r="AV1103" s="129" t="s">
        <v>920</v>
      </c>
      <c r="AW1103" s="129" t="s">
        <v>785</v>
      </c>
      <c r="AX1103" s="129" t="s">
        <v>527</v>
      </c>
    </row>
    <row r="1104" spans="1:50" ht="24" x14ac:dyDescent="0.25">
      <c r="A1104" s="120">
        <v>46112.208333333489</v>
      </c>
      <c r="B1104" s="28" t="s">
        <v>566</v>
      </c>
      <c r="C1104" s="25" t="s">
        <v>427</v>
      </c>
      <c r="D1104" s="25" t="s">
        <v>459</v>
      </c>
      <c r="E1104" s="25" t="s">
        <v>423</v>
      </c>
      <c r="F1104" s="29" t="s">
        <v>287</v>
      </c>
      <c r="G1104" s="29" t="s">
        <v>20</v>
      </c>
      <c r="H1104" s="29" t="s">
        <v>650</v>
      </c>
      <c r="I1104" s="29" t="s">
        <v>579</v>
      </c>
      <c r="J1104" s="29" t="s">
        <v>868</v>
      </c>
      <c r="K1104" s="25" t="s">
        <v>451</v>
      </c>
      <c r="L1104" s="25" t="s">
        <v>527</v>
      </c>
      <c r="M1104" s="25" t="s">
        <v>527</v>
      </c>
      <c r="N1104" s="25" t="s">
        <v>527</v>
      </c>
      <c r="O1104" s="25" t="s">
        <v>527</v>
      </c>
      <c r="P1104" s="25" t="s">
        <v>5385</v>
      </c>
      <c r="Q1104" s="28" t="s">
        <v>0</v>
      </c>
      <c r="R1104" s="29" t="s">
        <v>2080</v>
      </c>
      <c r="S1104" s="27" t="s">
        <v>3176</v>
      </c>
      <c r="T1104" s="27" t="s">
        <v>3177</v>
      </c>
      <c r="U1104" s="28" t="s">
        <v>303</v>
      </c>
      <c r="V1104" s="26" t="s">
        <v>451</v>
      </c>
      <c r="W1104" s="26" t="s">
        <v>648</v>
      </c>
      <c r="X1104" s="26" t="s">
        <v>410</v>
      </c>
      <c r="Y1104" s="37" t="s">
        <v>531</v>
      </c>
      <c r="Z1104" s="37" t="s">
        <v>3178</v>
      </c>
      <c r="AA1104" s="37" t="s">
        <v>3179</v>
      </c>
      <c r="AB1104" s="30">
        <v>52274</v>
      </c>
      <c r="AC1104" s="30">
        <v>3812</v>
      </c>
      <c r="AD1104" s="31">
        <v>48462</v>
      </c>
      <c r="AE1104" s="30">
        <v>0</v>
      </c>
      <c r="AF1104" s="30">
        <v>0</v>
      </c>
      <c r="AG1104" s="32">
        <v>52274</v>
      </c>
      <c r="AH1104" s="30">
        <v>0</v>
      </c>
      <c r="AI1104" s="10" t="s">
        <v>573</v>
      </c>
      <c r="AJ1104" s="30">
        <v>0</v>
      </c>
      <c r="AK1104" s="30">
        <v>0</v>
      </c>
      <c r="AL1104" s="30">
        <v>0</v>
      </c>
      <c r="AM1104" s="30">
        <v>0</v>
      </c>
      <c r="AN1104" s="30">
        <v>0</v>
      </c>
      <c r="AO1104" s="30">
        <v>0</v>
      </c>
      <c r="AP1104" s="30">
        <v>0</v>
      </c>
      <c r="AQ1104" s="30">
        <v>0</v>
      </c>
      <c r="AR1104" s="30">
        <v>0</v>
      </c>
      <c r="AS1104" s="30">
        <v>0</v>
      </c>
      <c r="AT1104" s="30">
        <v>0</v>
      </c>
      <c r="AU1104" s="121">
        <v>0</v>
      </c>
      <c r="AV1104" s="129" t="s">
        <v>920</v>
      </c>
      <c r="AW1104" s="129" t="s">
        <v>785</v>
      </c>
      <c r="AX1104" s="129" t="s">
        <v>527</v>
      </c>
    </row>
    <row r="1105" spans="1:50" ht="24" x14ac:dyDescent="0.25">
      <c r="A1105" s="120">
        <v>46112.208333333489</v>
      </c>
      <c r="B1105" s="28" t="s">
        <v>566</v>
      </c>
      <c r="C1105" s="25" t="s">
        <v>427</v>
      </c>
      <c r="D1105" s="25" t="s">
        <v>459</v>
      </c>
      <c r="E1105" s="25" t="s">
        <v>423</v>
      </c>
      <c r="F1105" s="29" t="s">
        <v>287</v>
      </c>
      <c r="G1105" s="29" t="s">
        <v>20</v>
      </c>
      <c r="H1105" s="29" t="s">
        <v>650</v>
      </c>
      <c r="I1105" s="29" t="s">
        <v>579</v>
      </c>
      <c r="J1105" s="29" t="s">
        <v>868</v>
      </c>
      <c r="K1105" s="25" t="s">
        <v>451</v>
      </c>
      <c r="L1105" s="25" t="s">
        <v>527</v>
      </c>
      <c r="M1105" s="25" t="s">
        <v>527</v>
      </c>
      <c r="N1105" s="25" t="s">
        <v>527</v>
      </c>
      <c r="O1105" s="25" t="s">
        <v>527</v>
      </c>
      <c r="P1105" s="25" t="s">
        <v>5385</v>
      </c>
      <c r="Q1105" s="28" t="s">
        <v>0</v>
      </c>
      <c r="R1105" s="29" t="s">
        <v>2080</v>
      </c>
      <c r="S1105" s="27" t="s">
        <v>3176</v>
      </c>
      <c r="T1105" s="27" t="s">
        <v>3177</v>
      </c>
      <c r="U1105" s="28" t="s">
        <v>303</v>
      </c>
      <c r="V1105" s="26" t="s">
        <v>451</v>
      </c>
      <c r="W1105" s="26" t="s">
        <v>648</v>
      </c>
      <c r="X1105" s="26" t="s">
        <v>410</v>
      </c>
      <c r="Y1105" s="37" t="s">
        <v>532</v>
      </c>
      <c r="Z1105" s="37" t="s">
        <v>3180</v>
      </c>
      <c r="AA1105" s="37" t="s">
        <v>3181</v>
      </c>
      <c r="AB1105" s="30">
        <v>9497</v>
      </c>
      <c r="AC1105" s="30">
        <v>52274</v>
      </c>
      <c r="AD1105" s="31">
        <v>-42777</v>
      </c>
      <c r="AE1105" s="30">
        <v>0</v>
      </c>
      <c r="AF1105" s="30">
        <v>0</v>
      </c>
      <c r="AG1105" s="32">
        <v>9497</v>
      </c>
      <c r="AH1105" s="30">
        <v>0</v>
      </c>
      <c r="AI1105" s="10" t="s">
        <v>573</v>
      </c>
      <c r="AJ1105" s="30">
        <v>0</v>
      </c>
      <c r="AK1105" s="30">
        <v>0</v>
      </c>
      <c r="AL1105" s="30">
        <v>0</v>
      </c>
      <c r="AM1105" s="30">
        <v>0</v>
      </c>
      <c r="AN1105" s="30">
        <v>0</v>
      </c>
      <c r="AO1105" s="30">
        <v>0</v>
      </c>
      <c r="AP1105" s="30">
        <v>0</v>
      </c>
      <c r="AQ1105" s="30">
        <v>0</v>
      </c>
      <c r="AR1105" s="30">
        <v>0</v>
      </c>
      <c r="AS1105" s="30">
        <v>0</v>
      </c>
      <c r="AT1105" s="30">
        <v>0</v>
      </c>
      <c r="AU1105" s="121">
        <v>0</v>
      </c>
      <c r="AV1105" s="129" t="s">
        <v>1011</v>
      </c>
      <c r="AW1105" s="129" t="s">
        <v>1011</v>
      </c>
      <c r="AX1105" s="129" t="s">
        <v>527</v>
      </c>
    </row>
    <row r="1106" spans="1:50" ht="24" x14ac:dyDescent="0.25">
      <c r="A1106" s="120">
        <v>46112.208333333489</v>
      </c>
      <c r="B1106" s="28" t="s">
        <v>566</v>
      </c>
      <c r="C1106" s="25" t="s">
        <v>427</v>
      </c>
      <c r="D1106" s="25" t="s">
        <v>459</v>
      </c>
      <c r="E1106" s="25" t="s">
        <v>423</v>
      </c>
      <c r="F1106" s="29" t="s">
        <v>287</v>
      </c>
      <c r="G1106" s="29" t="s">
        <v>20</v>
      </c>
      <c r="H1106" s="29" t="s">
        <v>650</v>
      </c>
      <c r="I1106" s="29" t="s">
        <v>269</v>
      </c>
      <c r="J1106" s="29" t="s">
        <v>868</v>
      </c>
      <c r="K1106" s="25" t="s">
        <v>451</v>
      </c>
      <c r="L1106" s="25" t="s">
        <v>527</v>
      </c>
      <c r="M1106" s="25" t="s">
        <v>527</v>
      </c>
      <c r="N1106" s="25" t="s">
        <v>527</v>
      </c>
      <c r="O1106" s="25" t="s">
        <v>527</v>
      </c>
      <c r="P1106" s="25" t="s">
        <v>5385</v>
      </c>
      <c r="Q1106" s="28" t="s">
        <v>0</v>
      </c>
      <c r="R1106" s="29" t="s">
        <v>2080</v>
      </c>
      <c r="S1106" s="27" t="s">
        <v>3176</v>
      </c>
      <c r="T1106" s="27" t="s">
        <v>3177</v>
      </c>
      <c r="U1106" s="28" t="s">
        <v>303</v>
      </c>
      <c r="V1106" s="26" t="s">
        <v>451</v>
      </c>
      <c r="W1106" s="26" t="s">
        <v>648</v>
      </c>
      <c r="X1106" s="26" t="s">
        <v>410</v>
      </c>
      <c r="Y1106" s="37" t="s">
        <v>30</v>
      </c>
      <c r="Z1106" s="37" t="s">
        <v>32</v>
      </c>
      <c r="AA1106" s="37" t="s">
        <v>31</v>
      </c>
      <c r="AB1106" s="30">
        <v>3812</v>
      </c>
      <c r="AC1106" s="30">
        <v>9497</v>
      </c>
      <c r="AD1106" s="31">
        <v>-5685</v>
      </c>
      <c r="AE1106" s="30">
        <v>0</v>
      </c>
      <c r="AF1106" s="30">
        <v>0</v>
      </c>
      <c r="AG1106" s="32">
        <v>3812</v>
      </c>
      <c r="AH1106" s="30">
        <v>0</v>
      </c>
      <c r="AI1106" s="10" t="s">
        <v>573</v>
      </c>
      <c r="AJ1106" s="30">
        <v>0</v>
      </c>
      <c r="AK1106" s="30">
        <v>0</v>
      </c>
      <c r="AL1106" s="30">
        <v>0</v>
      </c>
      <c r="AM1106" s="30">
        <v>0</v>
      </c>
      <c r="AN1106" s="30">
        <v>0</v>
      </c>
      <c r="AO1106" s="30">
        <v>0</v>
      </c>
      <c r="AP1106" s="30">
        <v>0</v>
      </c>
      <c r="AQ1106" s="30">
        <v>0</v>
      </c>
      <c r="AR1106" s="30">
        <v>0</v>
      </c>
      <c r="AS1106" s="30">
        <v>0</v>
      </c>
      <c r="AT1106" s="30">
        <v>0</v>
      </c>
      <c r="AU1106" s="121">
        <v>0</v>
      </c>
      <c r="AV1106" s="129" t="s">
        <v>1011</v>
      </c>
      <c r="AW1106" s="129" t="s">
        <v>1011</v>
      </c>
      <c r="AX1106" s="129" t="s">
        <v>527</v>
      </c>
    </row>
    <row r="1107" spans="1:50" ht="24" x14ac:dyDescent="0.25">
      <c r="A1107" s="120">
        <v>46112.208333333489</v>
      </c>
      <c r="B1107" s="28" t="s">
        <v>566</v>
      </c>
      <c r="C1107" s="25" t="s">
        <v>427</v>
      </c>
      <c r="D1107" s="25" t="s">
        <v>459</v>
      </c>
      <c r="E1107" s="25" t="s">
        <v>423</v>
      </c>
      <c r="F1107" s="29" t="s">
        <v>287</v>
      </c>
      <c r="G1107" s="29" t="s">
        <v>20</v>
      </c>
      <c r="H1107" s="29" t="s">
        <v>650</v>
      </c>
      <c r="I1107" s="29" t="s">
        <v>269</v>
      </c>
      <c r="J1107" s="29" t="s">
        <v>868</v>
      </c>
      <c r="K1107" s="25" t="s">
        <v>451</v>
      </c>
      <c r="L1107" s="25" t="s">
        <v>527</v>
      </c>
      <c r="M1107" s="25" t="s">
        <v>527</v>
      </c>
      <c r="N1107" s="25" t="s">
        <v>527</v>
      </c>
      <c r="O1107" s="25" t="s">
        <v>527</v>
      </c>
      <c r="P1107" s="25" t="s">
        <v>5385</v>
      </c>
      <c r="Q1107" s="28" t="s">
        <v>0</v>
      </c>
      <c r="R1107" s="29" t="s">
        <v>2080</v>
      </c>
      <c r="S1107" s="27" t="s">
        <v>3176</v>
      </c>
      <c r="T1107" s="27" t="s">
        <v>3177</v>
      </c>
      <c r="U1107" s="28" t="s">
        <v>303</v>
      </c>
      <c r="V1107" s="26" t="s">
        <v>451</v>
      </c>
      <c r="W1107" s="26" t="s">
        <v>648</v>
      </c>
      <c r="X1107" s="26" t="s">
        <v>410</v>
      </c>
      <c r="Y1107" s="37" t="s">
        <v>33</v>
      </c>
      <c r="Z1107" s="37" t="s">
        <v>35</v>
      </c>
      <c r="AA1107" s="37" t="s">
        <v>34</v>
      </c>
      <c r="AB1107" s="30">
        <v>4705</v>
      </c>
      <c r="AC1107" s="30">
        <v>4705</v>
      </c>
      <c r="AD1107" s="31">
        <v>0</v>
      </c>
      <c r="AE1107" s="30">
        <v>0</v>
      </c>
      <c r="AF1107" s="30">
        <v>0</v>
      </c>
      <c r="AG1107" s="32">
        <v>4705</v>
      </c>
      <c r="AH1107" s="30">
        <v>0</v>
      </c>
      <c r="AI1107" s="10" t="s">
        <v>573</v>
      </c>
      <c r="AJ1107" s="30">
        <v>0</v>
      </c>
      <c r="AK1107" s="30">
        <v>0</v>
      </c>
      <c r="AL1107" s="30">
        <v>0</v>
      </c>
      <c r="AM1107" s="30">
        <v>0</v>
      </c>
      <c r="AN1107" s="30">
        <v>0</v>
      </c>
      <c r="AO1107" s="30">
        <v>0</v>
      </c>
      <c r="AP1107" s="30">
        <v>0</v>
      </c>
      <c r="AQ1107" s="30">
        <v>0</v>
      </c>
      <c r="AR1107" s="30">
        <v>0</v>
      </c>
      <c r="AS1107" s="30">
        <v>0</v>
      </c>
      <c r="AT1107" s="30">
        <v>0</v>
      </c>
      <c r="AU1107" s="121">
        <v>0</v>
      </c>
      <c r="AV1107" s="129" t="s">
        <v>784</v>
      </c>
      <c r="AW1107" s="129" t="s">
        <v>785</v>
      </c>
      <c r="AX1107" s="129" t="s">
        <v>527</v>
      </c>
    </row>
    <row r="1108" spans="1:50" ht="24" x14ac:dyDescent="0.25">
      <c r="A1108" s="120">
        <v>46112.208333333489</v>
      </c>
      <c r="B1108" s="28" t="s">
        <v>566</v>
      </c>
      <c r="C1108" s="25" t="s">
        <v>427</v>
      </c>
      <c r="D1108" s="25" t="s">
        <v>498</v>
      </c>
      <c r="E1108" s="25" t="s">
        <v>423</v>
      </c>
      <c r="F1108" s="29" t="s">
        <v>287</v>
      </c>
      <c r="G1108" s="29" t="s">
        <v>21</v>
      </c>
      <c r="H1108" s="29" t="s">
        <v>650</v>
      </c>
      <c r="I1108" s="29" t="s">
        <v>579</v>
      </c>
      <c r="J1108" s="29" t="s">
        <v>868</v>
      </c>
      <c r="K1108" s="25" t="s">
        <v>258</v>
      </c>
      <c r="L1108" s="25" t="s">
        <v>527</v>
      </c>
      <c r="M1108" s="25" t="s">
        <v>527</v>
      </c>
      <c r="N1108" s="25" t="s">
        <v>527</v>
      </c>
      <c r="O1108" s="25" t="s">
        <v>527</v>
      </c>
      <c r="P1108" s="25" t="s">
        <v>5385</v>
      </c>
      <c r="Q1108" s="28" t="s">
        <v>0</v>
      </c>
      <c r="R1108" s="29" t="s">
        <v>2080</v>
      </c>
      <c r="S1108" s="27" t="s">
        <v>3176</v>
      </c>
      <c r="T1108" s="27" t="s">
        <v>3177</v>
      </c>
      <c r="U1108" s="28" t="s">
        <v>316</v>
      </c>
      <c r="V1108" s="26" t="s">
        <v>258</v>
      </c>
      <c r="W1108" s="26" t="s">
        <v>665</v>
      </c>
      <c r="X1108" s="26" t="s">
        <v>410</v>
      </c>
      <c r="Y1108" s="37" t="s">
        <v>531</v>
      </c>
      <c r="Z1108" s="37" t="s">
        <v>3178</v>
      </c>
      <c r="AA1108" s="37" t="s">
        <v>3179</v>
      </c>
      <c r="AB1108" s="30">
        <v>3335</v>
      </c>
      <c r="AC1108" s="30">
        <v>3335</v>
      </c>
      <c r="AD1108" s="31">
        <v>0</v>
      </c>
      <c r="AE1108" s="30">
        <v>0</v>
      </c>
      <c r="AF1108" s="30">
        <v>0</v>
      </c>
      <c r="AG1108" s="32">
        <v>3335</v>
      </c>
      <c r="AH1108" s="30">
        <v>0</v>
      </c>
      <c r="AI1108" s="10" t="s">
        <v>573</v>
      </c>
      <c r="AJ1108" s="30">
        <v>0</v>
      </c>
      <c r="AK1108" s="30">
        <v>0</v>
      </c>
      <c r="AL1108" s="30">
        <v>0</v>
      </c>
      <c r="AM1108" s="30">
        <v>0</v>
      </c>
      <c r="AN1108" s="30">
        <v>0</v>
      </c>
      <c r="AO1108" s="30">
        <v>0</v>
      </c>
      <c r="AP1108" s="30">
        <v>0</v>
      </c>
      <c r="AQ1108" s="30">
        <v>0</v>
      </c>
      <c r="AR1108" s="30">
        <v>0</v>
      </c>
      <c r="AS1108" s="30">
        <v>0</v>
      </c>
      <c r="AT1108" s="30">
        <v>0</v>
      </c>
      <c r="AU1108" s="121">
        <v>0</v>
      </c>
      <c r="AV1108" s="129" t="s">
        <v>784</v>
      </c>
      <c r="AW1108" s="129" t="s">
        <v>785</v>
      </c>
      <c r="AX1108" s="129" t="s">
        <v>527</v>
      </c>
    </row>
    <row r="1109" spans="1:50" ht="24" x14ac:dyDescent="0.25">
      <c r="A1109" s="120">
        <v>46112.208333333489</v>
      </c>
      <c r="B1109" s="28" t="s">
        <v>566</v>
      </c>
      <c r="C1109" s="25" t="s">
        <v>427</v>
      </c>
      <c r="D1109" s="25" t="s">
        <v>498</v>
      </c>
      <c r="E1109" s="25" t="s">
        <v>423</v>
      </c>
      <c r="F1109" s="29" t="s">
        <v>287</v>
      </c>
      <c r="G1109" s="29" t="s">
        <v>21</v>
      </c>
      <c r="H1109" s="29" t="s">
        <v>650</v>
      </c>
      <c r="I1109" s="29" t="s">
        <v>579</v>
      </c>
      <c r="J1109" s="29" t="s">
        <v>868</v>
      </c>
      <c r="K1109" s="25" t="s">
        <v>258</v>
      </c>
      <c r="L1109" s="25" t="s">
        <v>527</v>
      </c>
      <c r="M1109" s="25" t="s">
        <v>527</v>
      </c>
      <c r="N1109" s="25" t="s">
        <v>527</v>
      </c>
      <c r="O1109" s="25" t="s">
        <v>527</v>
      </c>
      <c r="P1109" s="25" t="s">
        <v>5385</v>
      </c>
      <c r="Q1109" s="28" t="s">
        <v>0</v>
      </c>
      <c r="R1109" s="29" t="s">
        <v>2080</v>
      </c>
      <c r="S1109" s="27" t="s">
        <v>3176</v>
      </c>
      <c r="T1109" s="27" t="s">
        <v>3177</v>
      </c>
      <c r="U1109" s="28" t="s">
        <v>316</v>
      </c>
      <c r="V1109" s="26" t="s">
        <v>258</v>
      </c>
      <c r="W1109" s="26" t="s">
        <v>665</v>
      </c>
      <c r="X1109" s="26" t="s">
        <v>410</v>
      </c>
      <c r="Y1109" s="37" t="s">
        <v>532</v>
      </c>
      <c r="Z1109" s="37" t="s">
        <v>3180</v>
      </c>
      <c r="AA1109" s="37" t="s">
        <v>3181</v>
      </c>
      <c r="AB1109" s="30">
        <v>45737</v>
      </c>
      <c r="AC1109" s="30">
        <v>4117</v>
      </c>
      <c r="AD1109" s="31">
        <v>41620</v>
      </c>
      <c r="AE1109" s="30">
        <v>0</v>
      </c>
      <c r="AF1109" s="30">
        <v>0</v>
      </c>
      <c r="AG1109" s="32">
        <v>45737</v>
      </c>
      <c r="AH1109" s="30">
        <v>0</v>
      </c>
      <c r="AI1109" s="10" t="s">
        <v>573</v>
      </c>
      <c r="AJ1109" s="30">
        <v>0</v>
      </c>
      <c r="AK1109" s="30">
        <v>0</v>
      </c>
      <c r="AL1109" s="30">
        <v>0</v>
      </c>
      <c r="AM1109" s="30">
        <v>0</v>
      </c>
      <c r="AN1109" s="30">
        <v>0</v>
      </c>
      <c r="AO1109" s="30">
        <v>0</v>
      </c>
      <c r="AP1109" s="30">
        <v>0</v>
      </c>
      <c r="AQ1109" s="30">
        <v>0</v>
      </c>
      <c r="AR1109" s="30">
        <v>0</v>
      </c>
      <c r="AS1109" s="30">
        <v>0</v>
      </c>
      <c r="AT1109" s="30">
        <v>0</v>
      </c>
      <c r="AU1109" s="121">
        <v>0</v>
      </c>
      <c r="AV1109" s="129" t="s">
        <v>920</v>
      </c>
      <c r="AW1109" s="129" t="s">
        <v>785</v>
      </c>
      <c r="AX1109" s="129" t="s">
        <v>527</v>
      </c>
    </row>
    <row r="1110" spans="1:50" ht="24" x14ac:dyDescent="0.25">
      <c r="A1110" s="120">
        <v>46112.208333333489</v>
      </c>
      <c r="B1110" s="28" t="s">
        <v>566</v>
      </c>
      <c r="C1110" s="25" t="s">
        <v>427</v>
      </c>
      <c r="D1110" s="25" t="s">
        <v>498</v>
      </c>
      <c r="E1110" s="25" t="s">
        <v>423</v>
      </c>
      <c r="F1110" s="29" t="s">
        <v>287</v>
      </c>
      <c r="G1110" s="29" t="s">
        <v>21</v>
      </c>
      <c r="H1110" s="29" t="s">
        <v>650</v>
      </c>
      <c r="I1110" s="29" t="s">
        <v>269</v>
      </c>
      <c r="J1110" s="29" t="s">
        <v>868</v>
      </c>
      <c r="K1110" s="25" t="s">
        <v>258</v>
      </c>
      <c r="L1110" s="25" t="s">
        <v>527</v>
      </c>
      <c r="M1110" s="25" t="s">
        <v>527</v>
      </c>
      <c r="N1110" s="25" t="s">
        <v>527</v>
      </c>
      <c r="O1110" s="25" t="s">
        <v>527</v>
      </c>
      <c r="P1110" s="25" t="s">
        <v>5385</v>
      </c>
      <c r="Q1110" s="28" t="s">
        <v>0</v>
      </c>
      <c r="R1110" s="29" t="s">
        <v>2080</v>
      </c>
      <c r="S1110" s="27" t="s">
        <v>3176</v>
      </c>
      <c r="T1110" s="27" t="s">
        <v>3177</v>
      </c>
      <c r="U1110" s="28" t="s">
        <v>316</v>
      </c>
      <c r="V1110" s="26" t="s">
        <v>258</v>
      </c>
      <c r="W1110" s="26" t="s">
        <v>665</v>
      </c>
      <c r="X1110" s="26" t="s">
        <v>410</v>
      </c>
      <c r="Y1110" s="37" t="s">
        <v>30</v>
      </c>
      <c r="Z1110" s="37" t="s">
        <v>32</v>
      </c>
      <c r="AA1110" s="37" t="s">
        <v>31</v>
      </c>
      <c r="AB1110" s="30">
        <v>8309</v>
      </c>
      <c r="AC1110" s="30">
        <v>8309</v>
      </c>
      <c r="AD1110" s="31">
        <v>0</v>
      </c>
      <c r="AE1110" s="30">
        <v>0</v>
      </c>
      <c r="AF1110" s="30">
        <v>0</v>
      </c>
      <c r="AG1110" s="32">
        <v>8309</v>
      </c>
      <c r="AH1110" s="30">
        <v>0</v>
      </c>
      <c r="AI1110" s="10" t="s">
        <v>573</v>
      </c>
      <c r="AJ1110" s="30">
        <v>0</v>
      </c>
      <c r="AK1110" s="30">
        <v>0</v>
      </c>
      <c r="AL1110" s="30">
        <v>0</v>
      </c>
      <c r="AM1110" s="30">
        <v>0</v>
      </c>
      <c r="AN1110" s="30">
        <v>0</v>
      </c>
      <c r="AO1110" s="30">
        <v>0</v>
      </c>
      <c r="AP1110" s="30">
        <v>0</v>
      </c>
      <c r="AQ1110" s="30">
        <v>0</v>
      </c>
      <c r="AR1110" s="30">
        <v>0</v>
      </c>
      <c r="AS1110" s="30">
        <v>0</v>
      </c>
      <c r="AT1110" s="30">
        <v>0</v>
      </c>
      <c r="AU1110" s="121">
        <v>0</v>
      </c>
      <c r="AV1110" s="129" t="s">
        <v>784</v>
      </c>
      <c r="AW1110" s="129" t="s">
        <v>785</v>
      </c>
      <c r="AX1110" s="129" t="s">
        <v>527</v>
      </c>
    </row>
    <row r="1111" spans="1:50" ht="24" x14ac:dyDescent="0.25">
      <c r="A1111" s="120">
        <v>46112.208333333489</v>
      </c>
      <c r="B1111" s="28" t="s">
        <v>566</v>
      </c>
      <c r="C1111" s="25" t="s">
        <v>427</v>
      </c>
      <c r="D1111" s="25" t="s">
        <v>498</v>
      </c>
      <c r="E1111" s="25" t="s">
        <v>423</v>
      </c>
      <c r="F1111" s="29" t="s">
        <v>287</v>
      </c>
      <c r="G1111" s="29" t="s">
        <v>21</v>
      </c>
      <c r="H1111" s="29" t="s">
        <v>650</v>
      </c>
      <c r="I1111" s="29" t="s">
        <v>269</v>
      </c>
      <c r="J1111" s="29" t="s">
        <v>868</v>
      </c>
      <c r="K1111" s="25" t="s">
        <v>258</v>
      </c>
      <c r="L1111" s="25" t="s">
        <v>527</v>
      </c>
      <c r="M1111" s="25" t="s">
        <v>527</v>
      </c>
      <c r="N1111" s="25" t="s">
        <v>527</v>
      </c>
      <c r="O1111" s="25" t="s">
        <v>527</v>
      </c>
      <c r="P1111" s="25" t="s">
        <v>5385</v>
      </c>
      <c r="Q1111" s="28" t="s">
        <v>0</v>
      </c>
      <c r="R1111" s="29" t="s">
        <v>2080</v>
      </c>
      <c r="S1111" s="27" t="s">
        <v>3176</v>
      </c>
      <c r="T1111" s="27" t="s">
        <v>3177</v>
      </c>
      <c r="U1111" s="28" t="s">
        <v>316</v>
      </c>
      <c r="V1111" s="26" t="s">
        <v>258</v>
      </c>
      <c r="W1111" s="26" t="s">
        <v>665</v>
      </c>
      <c r="X1111" s="26" t="s">
        <v>410</v>
      </c>
      <c r="Y1111" s="37" t="s">
        <v>33</v>
      </c>
      <c r="Z1111" s="37" t="s">
        <v>35</v>
      </c>
      <c r="AA1111" s="37" t="s">
        <v>34</v>
      </c>
      <c r="AB1111" s="30">
        <v>4117</v>
      </c>
      <c r="AC1111" s="30">
        <v>45737</v>
      </c>
      <c r="AD1111" s="31">
        <v>-41620</v>
      </c>
      <c r="AE1111" s="30">
        <v>0</v>
      </c>
      <c r="AF1111" s="30">
        <v>0</v>
      </c>
      <c r="AG1111" s="32">
        <v>4117</v>
      </c>
      <c r="AH1111" s="30">
        <v>0</v>
      </c>
      <c r="AI1111" s="10" t="s">
        <v>573</v>
      </c>
      <c r="AJ1111" s="30">
        <v>0</v>
      </c>
      <c r="AK1111" s="30">
        <v>0</v>
      </c>
      <c r="AL1111" s="30">
        <v>0</v>
      </c>
      <c r="AM1111" s="30">
        <v>0</v>
      </c>
      <c r="AN1111" s="30">
        <v>0</v>
      </c>
      <c r="AO1111" s="30">
        <v>0</v>
      </c>
      <c r="AP1111" s="30">
        <v>0</v>
      </c>
      <c r="AQ1111" s="30">
        <v>0</v>
      </c>
      <c r="AR1111" s="30">
        <v>0</v>
      </c>
      <c r="AS1111" s="30">
        <v>0</v>
      </c>
      <c r="AT1111" s="30">
        <v>0</v>
      </c>
      <c r="AU1111" s="121">
        <v>0</v>
      </c>
      <c r="AV1111" s="129" t="s">
        <v>1011</v>
      </c>
      <c r="AW1111" s="129" t="s">
        <v>1011</v>
      </c>
      <c r="AX1111" s="129" t="s">
        <v>527</v>
      </c>
    </row>
    <row r="1112" spans="1:50" ht="24" x14ac:dyDescent="0.25">
      <c r="A1112" s="120">
        <v>46112.208333333489</v>
      </c>
      <c r="B1112" s="28" t="s">
        <v>566</v>
      </c>
      <c r="C1112" s="25" t="s">
        <v>427</v>
      </c>
      <c r="D1112" s="25" t="s">
        <v>458</v>
      </c>
      <c r="E1112" s="25" t="s">
        <v>423</v>
      </c>
      <c r="F1112" s="29" t="s">
        <v>287</v>
      </c>
      <c r="G1112" s="29" t="s">
        <v>21</v>
      </c>
      <c r="H1112" s="29" t="s">
        <v>650</v>
      </c>
      <c r="I1112" s="29" t="s">
        <v>579</v>
      </c>
      <c r="J1112" s="29" t="s">
        <v>777</v>
      </c>
      <c r="K1112" s="25" t="s">
        <v>458</v>
      </c>
      <c r="L1112" s="25" t="s">
        <v>527</v>
      </c>
      <c r="M1112" s="25" t="s">
        <v>527</v>
      </c>
      <c r="N1112" s="25" t="s">
        <v>527</v>
      </c>
      <c r="O1112" s="25" t="s">
        <v>527</v>
      </c>
      <c r="P1112" s="25" t="s">
        <v>5385</v>
      </c>
      <c r="Q1112" s="28" t="s">
        <v>0</v>
      </c>
      <c r="R1112" s="29" t="s">
        <v>2080</v>
      </c>
      <c r="S1112" s="27" t="s">
        <v>3176</v>
      </c>
      <c r="T1112" s="27" t="s">
        <v>3177</v>
      </c>
      <c r="U1112" s="28" t="s">
        <v>321</v>
      </c>
      <c r="V1112" s="26" t="s">
        <v>458</v>
      </c>
      <c r="W1112" s="26" t="s">
        <v>670</v>
      </c>
      <c r="X1112" s="26" t="s">
        <v>410</v>
      </c>
      <c r="Y1112" s="37" t="s">
        <v>531</v>
      </c>
      <c r="Z1112" s="37" t="s">
        <v>3178</v>
      </c>
      <c r="AA1112" s="37" t="s">
        <v>3179</v>
      </c>
      <c r="AB1112" s="30">
        <v>59337</v>
      </c>
      <c r="AC1112" s="30">
        <v>10780</v>
      </c>
      <c r="AD1112" s="31">
        <v>48557</v>
      </c>
      <c r="AE1112" s="30">
        <v>0</v>
      </c>
      <c r="AF1112" s="30">
        <v>0</v>
      </c>
      <c r="AG1112" s="32">
        <v>59337</v>
      </c>
      <c r="AH1112" s="30">
        <v>0</v>
      </c>
      <c r="AI1112" s="10" t="s">
        <v>573</v>
      </c>
      <c r="AJ1112" s="30">
        <v>0</v>
      </c>
      <c r="AK1112" s="30">
        <v>0</v>
      </c>
      <c r="AL1112" s="30">
        <v>0</v>
      </c>
      <c r="AM1112" s="30">
        <v>0</v>
      </c>
      <c r="AN1112" s="30">
        <v>0</v>
      </c>
      <c r="AO1112" s="30">
        <v>0</v>
      </c>
      <c r="AP1112" s="30">
        <v>0</v>
      </c>
      <c r="AQ1112" s="30">
        <v>0</v>
      </c>
      <c r="AR1112" s="30">
        <v>0</v>
      </c>
      <c r="AS1112" s="30">
        <v>0</v>
      </c>
      <c r="AT1112" s="30">
        <v>0</v>
      </c>
      <c r="AU1112" s="121">
        <v>0</v>
      </c>
      <c r="AV1112" s="129" t="s">
        <v>920</v>
      </c>
      <c r="AW1112" s="129" t="s">
        <v>785</v>
      </c>
      <c r="AX1112" s="129" t="s">
        <v>527</v>
      </c>
    </row>
    <row r="1113" spans="1:50" ht="24" x14ac:dyDescent="0.25">
      <c r="A1113" s="120">
        <v>46112.208333333489</v>
      </c>
      <c r="B1113" s="28" t="s">
        <v>566</v>
      </c>
      <c r="C1113" s="25" t="s">
        <v>427</v>
      </c>
      <c r="D1113" s="25" t="s">
        <v>458</v>
      </c>
      <c r="E1113" s="25" t="s">
        <v>423</v>
      </c>
      <c r="F1113" s="29" t="s">
        <v>287</v>
      </c>
      <c r="G1113" s="29" t="s">
        <v>21</v>
      </c>
      <c r="H1113" s="29" t="s">
        <v>650</v>
      </c>
      <c r="I1113" s="29" t="s">
        <v>579</v>
      </c>
      <c r="J1113" s="29" t="s">
        <v>777</v>
      </c>
      <c r="K1113" s="25" t="s">
        <v>458</v>
      </c>
      <c r="L1113" s="25" t="s">
        <v>527</v>
      </c>
      <c r="M1113" s="25" t="s">
        <v>527</v>
      </c>
      <c r="N1113" s="25" t="s">
        <v>527</v>
      </c>
      <c r="O1113" s="25" t="s">
        <v>527</v>
      </c>
      <c r="P1113" s="25" t="s">
        <v>5385</v>
      </c>
      <c r="Q1113" s="28" t="s">
        <v>0</v>
      </c>
      <c r="R1113" s="29" t="s">
        <v>2080</v>
      </c>
      <c r="S1113" s="27" t="s">
        <v>3176</v>
      </c>
      <c r="T1113" s="27" t="s">
        <v>3177</v>
      </c>
      <c r="U1113" s="28" t="s">
        <v>321</v>
      </c>
      <c r="V1113" s="26" t="s">
        <v>458</v>
      </c>
      <c r="W1113" s="26" t="s">
        <v>670</v>
      </c>
      <c r="X1113" s="26" t="s">
        <v>410</v>
      </c>
      <c r="Y1113" s="37" t="s">
        <v>532</v>
      </c>
      <c r="Z1113" s="37" t="s">
        <v>3180</v>
      </c>
      <c r="AA1113" s="37" t="s">
        <v>3181</v>
      </c>
      <c r="AB1113" s="30">
        <v>10780</v>
      </c>
      <c r="AC1113" s="30">
        <v>5341</v>
      </c>
      <c r="AD1113" s="31">
        <v>5439</v>
      </c>
      <c r="AE1113" s="30">
        <v>0</v>
      </c>
      <c r="AF1113" s="30">
        <v>0</v>
      </c>
      <c r="AG1113" s="32">
        <v>10780</v>
      </c>
      <c r="AH1113" s="30">
        <v>0</v>
      </c>
      <c r="AI1113" s="10" t="s">
        <v>573</v>
      </c>
      <c r="AJ1113" s="30">
        <v>0</v>
      </c>
      <c r="AK1113" s="30">
        <v>0</v>
      </c>
      <c r="AL1113" s="30">
        <v>0</v>
      </c>
      <c r="AM1113" s="30">
        <v>0</v>
      </c>
      <c r="AN1113" s="30">
        <v>0</v>
      </c>
      <c r="AO1113" s="30">
        <v>0</v>
      </c>
      <c r="AP1113" s="30">
        <v>0</v>
      </c>
      <c r="AQ1113" s="30">
        <v>0</v>
      </c>
      <c r="AR1113" s="30">
        <v>0</v>
      </c>
      <c r="AS1113" s="30">
        <v>0</v>
      </c>
      <c r="AT1113" s="30">
        <v>0</v>
      </c>
      <c r="AU1113" s="121">
        <v>0</v>
      </c>
      <c r="AV1113" s="129" t="s">
        <v>920</v>
      </c>
      <c r="AW1113" s="129" t="s">
        <v>785</v>
      </c>
      <c r="AX1113" s="129" t="s">
        <v>527</v>
      </c>
    </row>
    <row r="1114" spans="1:50" ht="24" x14ac:dyDescent="0.25">
      <c r="A1114" s="120">
        <v>46112.208333333489</v>
      </c>
      <c r="B1114" s="28" t="s">
        <v>566</v>
      </c>
      <c r="C1114" s="25" t="s">
        <v>427</v>
      </c>
      <c r="D1114" s="25" t="s">
        <v>458</v>
      </c>
      <c r="E1114" s="25" t="s">
        <v>423</v>
      </c>
      <c r="F1114" s="29" t="s">
        <v>287</v>
      </c>
      <c r="G1114" s="29" t="s">
        <v>21</v>
      </c>
      <c r="H1114" s="29" t="s">
        <v>650</v>
      </c>
      <c r="I1114" s="29" t="s">
        <v>269</v>
      </c>
      <c r="J1114" s="29" t="s">
        <v>777</v>
      </c>
      <c r="K1114" s="25" t="s">
        <v>458</v>
      </c>
      <c r="L1114" s="25" t="s">
        <v>527</v>
      </c>
      <c r="M1114" s="25" t="s">
        <v>527</v>
      </c>
      <c r="N1114" s="25" t="s">
        <v>527</v>
      </c>
      <c r="O1114" s="25" t="s">
        <v>527</v>
      </c>
      <c r="P1114" s="25" t="s">
        <v>5385</v>
      </c>
      <c r="Q1114" s="28" t="s">
        <v>0</v>
      </c>
      <c r="R1114" s="29" t="s">
        <v>2080</v>
      </c>
      <c r="S1114" s="27" t="s">
        <v>3176</v>
      </c>
      <c r="T1114" s="27" t="s">
        <v>3177</v>
      </c>
      <c r="U1114" s="28" t="s">
        <v>321</v>
      </c>
      <c r="V1114" s="26" t="s">
        <v>458</v>
      </c>
      <c r="W1114" s="26" t="s">
        <v>670</v>
      </c>
      <c r="X1114" s="26" t="s">
        <v>410</v>
      </c>
      <c r="Y1114" s="37" t="s">
        <v>30</v>
      </c>
      <c r="Z1114" s="37" t="s">
        <v>32</v>
      </c>
      <c r="AA1114" s="37" t="s">
        <v>31</v>
      </c>
      <c r="AB1114" s="30">
        <v>4327</v>
      </c>
      <c r="AC1114" s="30">
        <v>4327</v>
      </c>
      <c r="AD1114" s="31">
        <v>0</v>
      </c>
      <c r="AE1114" s="30">
        <v>0</v>
      </c>
      <c r="AF1114" s="30">
        <v>0</v>
      </c>
      <c r="AG1114" s="32">
        <v>4327</v>
      </c>
      <c r="AH1114" s="30">
        <v>0</v>
      </c>
      <c r="AI1114" s="10" t="s">
        <v>573</v>
      </c>
      <c r="AJ1114" s="30">
        <v>0</v>
      </c>
      <c r="AK1114" s="30">
        <v>0</v>
      </c>
      <c r="AL1114" s="30">
        <v>0</v>
      </c>
      <c r="AM1114" s="30">
        <v>0</v>
      </c>
      <c r="AN1114" s="30">
        <v>0</v>
      </c>
      <c r="AO1114" s="30">
        <v>0</v>
      </c>
      <c r="AP1114" s="30">
        <v>0</v>
      </c>
      <c r="AQ1114" s="30">
        <v>0</v>
      </c>
      <c r="AR1114" s="30">
        <v>0</v>
      </c>
      <c r="AS1114" s="30">
        <v>0</v>
      </c>
      <c r="AT1114" s="30">
        <v>0</v>
      </c>
      <c r="AU1114" s="121">
        <v>0</v>
      </c>
      <c r="AV1114" s="129" t="s">
        <v>784</v>
      </c>
      <c r="AW1114" s="129" t="s">
        <v>785</v>
      </c>
      <c r="AX1114" s="129" t="s">
        <v>527</v>
      </c>
    </row>
    <row r="1115" spans="1:50" ht="24" x14ac:dyDescent="0.25">
      <c r="A1115" s="120">
        <v>46112.208333333489</v>
      </c>
      <c r="B1115" s="28" t="s">
        <v>566</v>
      </c>
      <c r="C1115" s="25" t="s">
        <v>427</v>
      </c>
      <c r="D1115" s="25" t="s">
        <v>458</v>
      </c>
      <c r="E1115" s="25" t="s">
        <v>423</v>
      </c>
      <c r="F1115" s="29" t="s">
        <v>287</v>
      </c>
      <c r="G1115" s="29" t="s">
        <v>21</v>
      </c>
      <c r="H1115" s="29" t="s">
        <v>650</v>
      </c>
      <c r="I1115" s="29" t="s">
        <v>269</v>
      </c>
      <c r="J1115" s="29" t="s">
        <v>777</v>
      </c>
      <c r="K1115" s="25" t="s">
        <v>458</v>
      </c>
      <c r="L1115" s="25" t="s">
        <v>527</v>
      </c>
      <c r="M1115" s="25" t="s">
        <v>527</v>
      </c>
      <c r="N1115" s="25" t="s">
        <v>527</v>
      </c>
      <c r="O1115" s="25" t="s">
        <v>527</v>
      </c>
      <c r="P1115" s="25" t="s">
        <v>5385</v>
      </c>
      <c r="Q1115" s="28" t="s">
        <v>0</v>
      </c>
      <c r="R1115" s="29" t="s">
        <v>2080</v>
      </c>
      <c r="S1115" s="27" t="s">
        <v>3176</v>
      </c>
      <c r="T1115" s="27" t="s">
        <v>3177</v>
      </c>
      <c r="U1115" s="28" t="s">
        <v>321</v>
      </c>
      <c r="V1115" s="26" t="s">
        <v>458</v>
      </c>
      <c r="W1115" s="26" t="s">
        <v>670</v>
      </c>
      <c r="X1115" s="26" t="s">
        <v>410</v>
      </c>
      <c r="Y1115" s="37" t="s">
        <v>33</v>
      </c>
      <c r="Z1115" s="37" t="s">
        <v>35</v>
      </c>
      <c r="AA1115" s="37" t="s">
        <v>34</v>
      </c>
      <c r="AB1115" s="30">
        <v>5341</v>
      </c>
      <c r="AC1115" s="30">
        <v>59337</v>
      </c>
      <c r="AD1115" s="31">
        <v>-53996</v>
      </c>
      <c r="AE1115" s="30">
        <v>0</v>
      </c>
      <c r="AF1115" s="30">
        <v>0</v>
      </c>
      <c r="AG1115" s="32">
        <v>5341</v>
      </c>
      <c r="AH1115" s="30">
        <v>0</v>
      </c>
      <c r="AI1115" s="10" t="s">
        <v>573</v>
      </c>
      <c r="AJ1115" s="30">
        <v>0</v>
      </c>
      <c r="AK1115" s="30">
        <v>0</v>
      </c>
      <c r="AL1115" s="30">
        <v>0</v>
      </c>
      <c r="AM1115" s="30">
        <v>0</v>
      </c>
      <c r="AN1115" s="30">
        <v>0</v>
      </c>
      <c r="AO1115" s="30">
        <v>0</v>
      </c>
      <c r="AP1115" s="30">
        <v>0</v>
      </c>
      <c r="AQ1115" s="30">
        <v>0</v>
      </c>
      <c r="AR1115" s="30">
        <v>0</v>
      </c>
      <c r="AS1115" s="30">
        <v>0</v>
      </c>
      <c r="AT1115" s="30">
        <v>0</v>
      </c>
      <c r="AU1115" s="121">
        <v>0</v>
      </c>
      <c r="AV1115" s="129" t="s">
        <v>1011</v>
      </c>
      <c r="AW1115" s="129" t="s">
        <v>1011</v>
      </c>
      <c r="AX1115" s="129" t="s">
        <v>527</v>
      </c>
    </row>
    <row r="1116" spans="1:50" ht="36" x14ac:dyDescent="0.25">
      <c r="A1116" s="120">
        <v>46112</v>
      </c>
      <c r="B1116" s="28" t="s">
        <v>566</v>
      </c>
      <c r="C1116" s="25" t="s">
        <v>427</v>
      </c>
      <c r="D1116" s="25" t="s">
        <v>430</v>
      </c>
      <c r="E1116" s="25" t="s">
        <v>423</v>
      </c>
      <c r="F1116" s="29" t="s">
        <v>243</v>
      </c>
      <c r="G1116" s="29" t="s">
        <v>19</v>
      </c>
      <c r="H1116" s="29" t="s">
        <v>178</v>
      </c>
      <c r="I1116" s="29" t="s">
        <v>269</v>
      </c>
      <c r="J1116" s="29" t="s">
        <v>868</v>
      </c>
      <c r="K1116" s="25" t="s">
        <v>248</v>
      </c>
      <c r="L1116" s="25" t="s">
        <v>3182</v>
      </c>
      <c r="M1116" s="25" t="s">
        <v>3183</v>
      </c>
      <c r="N1116" s="25" t="s">
        <v>1638</v>
      </c>
      <c r="O1116" s="25">
        <v>10707634192</v>
      </c>
      <c r="P1116" s="25" t="s">
        <v>5386</v>
      </c>
      <c r="Q1116" s="28" t="s">
        <v>0</v>
      </c>
      <c r="R1116" s="29" t="s">
        <v>2788</v>
      </c>
      <c r="S1116" s="27" t="s">
        <v>3184</v>
      </c>
      <c r="T1116" s="27" t="s">
        <v>3185</v>
      </c>
      <c r="U1116" s="28" t="s">
        <v>249</v>
      </c>
      <c r="V1116" s="26" t="s">
        <v>248</v>
      </c>
      <c r="W1116" s="26" t="s">
        <v>555</v>
      </c>
      <c r="X1116" s="26" t="s">
        <v>411</v>
      </c>
      <c r="Y1116" s="37" t="s">
        <v>28</v>
      </c>
      <c r="Z1116" s="37" t="s">
        <v>178</v>
      </c>
      <c r="AA1116" s="37" t="s">
        <v>177</v>
      </c>
      <c r="AB1116" s="30">
        <v>5700</v>
      </c>
      <c r="AC1116" s="30">
        <v>0</v>
      </c>
      <c r="AD1116" s="31">
        <v>5700</v>
      </c>
      <c r="AE1116" s="30">
        <v>5700</v>
      </c>
      <c r="AF1116" s="30">
        <v>5700</v>
      </c>
      <c r="AG1116" s="32">
        <v>0</v>
      </c>
      <c r="AH1116" s="30">
        <v>5700</v>
      </c>
      <c r="AI1116" s="10" t="s">
        <v>573</v>
      </c>
      <c r="AJ1116" s="30">
        <v>0</v>
      </c>
      <c r="AK1116" s="30">
        <v>0</v>
      </c>
      <c r="AL1116" s="30">
        <v>0</v>
      </c>
      <c r="AM1116" s="30">
        <v>0</v>
      </c>
      <c r="AN1116" s="30">
        <v>1900</v>
      </c>
      <c r="AO1116" s="30">
        <v>1900</v>
      </c>
      <c r="AP1116" s="30">
        <v>1900</v>
      </c>
      <c r="AQ1116" s="30">
        <v>0</v>
      </c>
      <c r="AR1116" s="30">
        <v>0</v>
      </c>
      <c r="AS1116" s="30">
        <v>0</v>
      </c>
      <c r="AT1116" s="30">
        <v>0</v>
      </c>
      <c r="AU1116" s="121">
        <v>0</v>
      </c>
      <c r="AV1116" s="129" t="s">
        <v>919</v>
      </c>
      <c r="AW1116" s="129" t="s">
        <v>796</v>
      </c>
      <c r="AX1116" s="129" t="s">
        <v>1256</v>
      </c>
    </row>
    <row r="1117" spans="1:50" ht="24" x14ac:dyDescent="0.25">
      <c r="A1117" s="120">
        <v>46112.208333333489</v>
      </c>
      <c r="B1117" s="28" t="s">
        <v>566</v>
      </c>
      <c r="C1117" s="25" t="s">
        <v>427</v>
      </c>
      <c r="D1117" s="25" t="s">
        <v>430</v>
      </c>
      <c r="E1117" s="25" t="s">
        <v>423</v>
      </c>
      <c r="F1117" s="29" t="s">
        <v>243</v>
      </c>
      <c r="G1117" s="29" t="s">
        <v>19</v>
      </c>
      <c r="H1117" s="29" t="s">
        <v>578</v>
      </c>
      <c r="I1117" s="29" t="s">
        <v>579</v>
      </c>
      <c r="J1117" s="29" t="s">
        <v>868</v>
      </c>
      <c r="K1117" s="25" t="s">
        <v>250</v>
      </c>
      <c r="L1117" s="25" t="s">
        <v>527</v>
      </c>
      <c r="M1117" s="25" t="s">
        <v>527</v>
      </c>
      <c r="N1117" s="25" t="s">
        <v>527</v>
      </c>
      <c r="O1117" s="25" t="s">
        <v>527</v>
      </c>
      <c r="P1117" s="25" t="s">
        <v>5387</v>
      </c>
      <c r="Q1117" s="28" t="s">
        <v>0</v>
      </c>
      <c r="R1117" s="29" t="s">
        <v>2792</v>
      </c>
      <c r="S1117" s="27" t="s">
        <v>3186</v>
      </c>
      <c r="T1117" s="27" t="s">
        <v>3187</v>
      </c>
      <c r="U1117" s="28" t="s">
        <v>251</v>
      </c>
      <c r="V1117" s="26" t="s">
        <v>250</v>
      </c>
      <c r="W1117" s="26" t="s">
        <v>556</v>
      </c>
      <c r="X1117" s="26" t="s">
        <v>411</v>
      </c>
      <c r="Y1117" s="37" t="s">
        <v>48</v>
      </c>
      <c r="Z1117" s="37" t="s">
        <v>50</v>
      </c>
      <c r="AA1117" s="37" t="s">
        <v>49</v>
      </c>
      <c r="AB1117" s="30">
        <v>2526.66</v>
      </c>
      <c r="AC1117" s="30">
        <v>0</v>
      </c>
      <c r="AD1117" s="31">
        <v>2526.66</v>
      </c>
      <c r="AE1117" s="30">
        <v>0</v>
      </c>
      <c r="AF1117" s="30">
        <v>0</v>
      </c>
      <c r="AG1117" s="32">
        <v>2526.66</v>
      </c>
      <c r="AH1117" s="30">
        <v>0</v>
      </c>
      <c r="AI1117" s="10" t="s">
        <v>573</v>
      </c>
      <c r="AJ1117" s="30">
        <v>0</v>
      </c>
      <c r="AK1117" s="30">
        <v>0</v>
      </c>
      <c r="AL1117" s="30">
        <v>0</v>
      </c>
      <c r="AM1117" s="30">
        <v>0</v>
      </c>
      <c r="AN1117" s="30">
        <v>0</v>
      </c>
      <c r="AO1117" s="30">
        <v>0</v>
      </c>
      <c r="AP1117" s="30">
        <v>0</v>
      </c>
      <c r="AQ1117" s="30">
        <v>0</v>
      </c>
      <c r="AR1117" s="30">
        <v>0</v>
      </c>
      <c r="AS1117" s="30">
        <v>0</v>
      </c>
      <c r="AT1117" s="30">
        <v>0</v>
      </c>
      <c r="AU1117" s="121">
        <v>0</v>
      </c>
      <c r="AV1117" s="129" t="s">
        <v>919</v>
      </c>
      <c r="AW1117" s="129" t="s">
        <v>785</v>
      </c>
      <c r="AX1117" s="129" t="s">
        <v>527</v>
      </c>
    </row>
    <row r="1118" spans="1:50" ht="24" x14ac:dyDescent="0.25">
      <c r="A1118" s="120">
        <v>46112.208333333489</v>
      </c>
      <c r="B1118" s="28" t="s">
        <v>566</v>
      </c>
      <c r="C1118" s="25" t="s">
        <v>427</v>
      </c>
      <c r="D1118" s="25" t="s">
        <v>430</v>
      </c>
      <c r="E1118" s="25" t="s">
        <v>423</v>
      </c>
      <c r="F1118" s="29" t="s">
        <v>243</v>
      </c>
      <c r="G1118" s="29" t="s">
        <v>19</v>
      </c>
      <c r="H1118" s="29" t="s">
        <v>578</v>
      </c>
      <c r="I1118" s="29" t="s">
        <v>579</v>
      </c>
      <c r="J1118" s="29" t="s">
        <v>868</v>
      </c>
      <c r="K1118" s="25" t="s">
        <v>252</v>
      </c>
      <c r="L1118" s="25" t="s">
        <v>527</v>
      </c>
      <c r="M1118" s="25" t="s">
        <v>527</v>
      </c>
      <c r="N1118" s="25" t="s">
        <v>527</v>
      </c>
      <c r="O1118" s="25" t="s">
        <v>527</v>
      </c>
      <c r="P1118" s="25" t="s">
        <v>5387</v>
      </c>
      <c r="Q1118" s="28" t="s">
        <v>0</v>
      </c>
      <c r="R1118" s="29" t="s">
        <v>2792</v>
      </c>
      <c r="S1118" s="27" t="s">
        <v>3186</v>
      </c>
      <c r="T1118" s="27" t="s">
        <v>3187</v>
      </c>
      <c r="U1118" s="28" t="s">
        <v>253</v>
      </c>
      <c r="V1118" s="26" t="s">
        <v>252</v>
      </c>
      <c r="W1118" s="26" t="s">
        <v>557</v>
      </c>
      <c r="X1118" s="26" t="s">
        <v>411</v>
      </c>
      <c r="Y1118" s="37" t="s">
        <v>48</v>
      </c>
      <c r="Z1118" s="37" t="s">
        <v>50</v>
      </c>
      <c r="AA1118" s="37" t="s">
        <v>49</v>
      </c>
      <c r="AB1118" s="30">
        <v>2994</v>
      </c>
      <c r="AC1118" s="30">
        <v>0</v>
      </c>
      <c r="AD1118" s="31">
        <v>2994</v>
      </c>
      <c r="AE1118" s="30">
        <v>0</v>
      </c>
      <c r="AF1118" s="30">
        <v>0</v>
      </c>
      <c r="AG1118" s="32">
        <v>2994</v>
      </c>
      <c r="AH1118" s="30">
        <v>0</v>
      </c>
      <c r="AI1118" s="10" t="s">
        <v>573</v>
      </c>
      <c r="AJ1118" s="30">
        <v>0</v>
      </c>
      <c r="AK1118" s="30">
        <v>0</v>
      </c>
      <c r="AL1118" s="30">
        <v>0</v>
      </c>
      <c r="AM1118" s="30">
        <v>0</v>
      </c>
      <c r="AN1118" s="30">
        <v>0</v>
      </c>
      <c r="AO1118" s="30">
        <v>0</v>
      </c>
      <c r="AP1118" s="30">
        <v>0</v>
      </c>
      <c r="AQ1118" s="30">
        <v>0</v>
      </c>
      <c r="AR1118" s="30">
        <v>0</v>
      </c>
      <c r="AS1118" s="30">
        <v>0</v>
      </c>
      <c r="AT1118" s="30">
        <v>0</v>
      </c>
      <c r="AU1118" s="121">
        <v>0</v>
      </c>
      <c r="AV1118" s="129" t="s">
        <v>919</v>
      </c>
      <c r="AW1118" s="129" t="s">
        <v>785</v>
      </c>
      <c r="AX1118" s="129" t="s">
        <v>527</v>
      </c>
    </row>
    <row r="1119" spans="1:50" ht="24" x14ac:dyDescent="0.25">
      <c r="A1119" s="120">
        <v>46112.208333333489</v>
      </c>
      <c r="B1119" s="28" t="s">
        <v>566</v>
      </c>
      <c r="C1119" s="25" t="s">
        <v>427</v>
      </c>
      <c r="D1119" s="25" t="s">
        <v>430</v>
      </c>
      <c r="E1119" s="25" t="s">
        <v>423</v>
      </c>
      <c r="F1119" s="29" t="s">
        <v>243</v>
      </c>
      <c r="G1119" s="29" t="s">
        <v>19</v>
      </c>
      <c r="H1119" s="29" t="s">
        <v>578</v>
      </c>
      <c r="I1119" s="29" t="s">
        <v>579</v>
      </c>
      <c r="J1119" s="29" t="s">
        <v>868</v>
      </c>
      <c r="K1119" s="25" t="s">
        <v>256</v>
      </c>
      <c r="L1119" s="25" t="s">
        <v>527</v>
      </c>
      <c r="M1119" s="25" t="s">
        <v>527</v>
      </c>
      <c r="N1119" s="25" t="s">
        <v>527</v>
      </c>
      <c r="O1119" s="25" t="s">
        <v>527</v>
      </c>
      <c r="P1119" s="25" t="s">
        <v>5387</v>
      </c>
      <c r="Q1119" s="28" t="s">
        <v>0</v>
      </c>
      <c r="R1119" s="29" t="s">
        <v>2792</v>
      </c>
      <c r="S1119" s="27" t="s">
        <v>3186</v>
      </c>
      <c r="T1119" s="27" t="s">
        <v>3187</v>
      </c>
      <c r="U1119" s="28" t="s">
        <v>257</v>
      </c>
      <c r="V1119" s="26" t="s">
        <v>256</v>
      </c>
      <c r="W1119" s="26" t="s">
        <v>559</v>
      </c>
      <c r="X1119" s="26" t="s">
        <v>411</v>
      </c>
      <c r="Y1119" s="37" t="s">
        <v>48</v>
      </c>
      <c r="Z1119" s="37" t="s">
        <v>50</v>
      </c>
      <c r="AA1119" s="37" t="s">
        <v>49</v>
      </c>
      <c r="AB1119" s="30">
        <v>2686</v>
      </c>
      <c r="AC1119" s="30">
        <v>0</v>
      </c>
      <c r="AD1119" s="31">
        <v>2686</v>
      </c>
      <c r="AE1119" s="30">
        <v>0</v>
      </c>
      <c r="AF1119" s="30">
        <v>0</v>
      </c>
      <c r="AG1119" s="32">
        <v>2686</v>
      </c>
      <c r="AH1119" s="30">
        <v>0</v>
      </c>
      <c r="AI1119" s="10" t="s">
        <v>573</v>
      </c>
      <c r="AJ1119" s="30">
        <v>0</v>
      </c>
      <c r="AK1119" s="30">
        <v>0</v>
      </c>
      <c r="AL1119" s="30">
        <v>0</v>
      </c>
      <c r="AM1119" s="30">
        <v>0</v>
      </c>
      <c r="AN1119" s="30">
        <v>0</v>
      </c>
      <c r="AO1119" s="30">
        <v>0</v>
      </c>
      <c r="AP1119" s="30">
        <v>0</v>
      </c>
      <c r="AQ1119" s="30">
        <v>0</v>
      </c>
      <c r="AR1119" s="30">
        <v>0</v>
      </c>
      <c r="AS1119" s="30">
        <v>0</v>
      </c>
      <c r="AT1119" s="30">
        <v>0</v>
      </c>
      <c r="AU1119" s="121">
        <v>0</v>
      </c>
      <c r="AV1119" s="129" t="s">
        <v>919</v>
      </c>
      <c r="AW1119" s="129" t="s">
        <v>785</v>
      </c>
      <c r="AX1119" s="129" t="s">
        <v>527</v>
      </c>
    </row>
    <row r="1120" spans="1:50" ht="24" x14ac:dyDescent="0.25">
      <c r="A1120" s="120">
        <v>46112.208333333489</v>
      </c>
      <c r="B1120" s="28" t="s">
        <v>566</v>
      </c>
      <c r="C1120" s="25" t="s">
        <v>427</v>
      </c>
      <c r="D1120" s="25" t="s">
        <v>430</v>
      </c>
      <c r="E1120" s="25" t="s">
        <v>423</v>
      </c>
      <c r="F1120" s="29" t="s">
        <v>243</v>
      </c>
      <c r="G1120" s="29" t="s">
        <v>19</v>
      </c>
      <c r="H1120" s="29" t="s">
        <v>578</v>
      </c>
      <c r="I1120" s="29" t="s">
        <v>579</v>
      </c>
      <c r="J1120" s="29" t="s">
        <v>868</v>
      </c>
      <c r="K1120" s="25" t="s">
        <v>258</v>
      </c>
      <c r="L1120" s="25" t="s">
        <v>527</v>
      </c>
      <c r="M1120" s="25" t="s">
        <v>527</v>
      </c>
      <c r="N1120" s="25" t="s">
        <v>527</v>
      </c>
      <c r="O1120" s="25" t="s">
        <v>527</v>
      </c>
      <c r="P1120" s="25" t="s">
        <v>5387</v>
      </c>
      <c r="Q1120" s="28" t="s">
        <v>0</v>
      </c>
      <c r="R1120" s="29" t="s">
        <v>2792</v>
      </c>
      <c r="S1120" s="27" t="s">
        <v>3186</v>
      </c>
      <c r="T1120" s="27" t="s">
        <v>3187</v>
      </c>
      <c r="U1120" s="28" t="s">
        <v>259</v>
      </c>
      <c r="V1120" s="26" t="s">
        <v>258</v>
      </c>
      <c r="W1120" s="26" t="s">
        <v>560</v>
      </c>
      <c r="X1120" s="26" t="s">
        <v>411</v>
      </c>
      <c r="Y1120" s="37" t="s">
        <v>48</v>
      </c>
      <c r="Z1120" s="37" t="s">
        <v>50</v>
      </c>
      <c r="AA1120" s="37" t="s">
        <v>49</v>
      </c>
      <c r="AB1120" s="30">
        <v>0.6</v>
      </c>
      <c r="AC1120" s="30">
        <v>0</v>
      </c>
      <c r="AD1120" s="31">
        <v>0.6</v>
      </c>
      <c r="AE1120" s="30">
        <v>0</v>
      </c>
      <c r="AF1120" s="30">
        <v>0</v>
      </c>
      <c r="AG1120" s="32">
        <v>0.6</v>
      </c>
      <c r="AH1120" s="30">
        <v>0</v>
      </c>
      <c r="AI1120" s="10" t="s">
        <v>573</v>
      </c>
      <c r="AJ1120" s="30">
        <v>0</v>
      </c>
      <c r="AK1120" s="30">
        <v>0</v>
      </c>
      <c r="AL1120" s="30">
        <v>0</v>
      </c>
      <c r="AM1120" s="30">
        <v>0</v>
      </c>
      <c r="AN1120" s="30">
        <v>0</v>
      </c>
      <c r="AO1120" s="30">
        <v>0</v>
      </c>
      <c r="AP1120" s="30">
        <v>0</v>
      </c>
      <c r="AQ1120" s="30">
        <v>0</v>
      </c>
      <c r="AR1120" s="30">
        <v>0</v>
      </c>
      <c r="AS1120" s="30">
        <v>0</v>
      </c>
      <c r="AT1120" s="30">
        <v>0</v>
      </c>
      <c r="AU1120" s="121">
        <v>0</v>
      </c>
      <c r="AV1120" s="129" t="s">
        <v>919</v>
      </c>
      <c r="AW1120" s="129" t="s">
        <v>785</v>
      </c>
      <c r="AX1120" s="129" t="s">
        <v>527</v>
      </c>
    </row>
    <row r="1121" spans="1:50" ht="24" x14ac:dyDescent="0.25">
      <c r="A1121" s="120">
        <v>46112.208333333489</v>
      </c>
      <c r="B1121" s="28" t="s">
        <v>566</v>
      </c>
      <c r="C1121" s="25" t="s">
        <v>427</v>
      </c>
      <c r="D1121" s="25" t="s">
        <v>430</v>
      </c>
      <c r="E1121" s="25" t="s">
        <v>423</v>
      </c>
      <c r="F1121" s="29" t="s">
        <v>243</v>
      </c>
      <c r="G1121" s="29" t="s">
        <v>19</v>
      </c>
      <c r="H1121" s="29" t="s">
        <v>578</v>
      </c>
      <c r="I1121" s="29" t="s">
        <v>579</v>
      </c>
      <c r="J1121" s="29" t="s">
        <v>868</v>
      </c>
      <c r="K1121" s="25" t="s">
        <v>262</v>
      </c>
      <c r="L1121" s="25" t="s">
        <v>527</v>
      </c>
      <c r="M1121" s="25" t="s">
        <v>527</v>
      </c>
      <c r="N1121" s="25" t="s">
        <v>527</v>
      </c>
      <c r="O1121" s="25" t="s">
        <v>527</v>
      </c>
      <c r="P1121" s="25" t="s">
        <v>5387</v>
      </c>
      <c r="Q1121" s="28" t="s">
        <v>0</v>
      </c>
      <c r="R1121" s="29" t="s">
        <v>2792</v>
      </c>
      <c r="S1121" s="27" t="s">
        <v>3186</v>
      </c>
      <c r="T1121" s="27" t="s">
        <v>3187</v>
      </c>
      <c r="U1121" s="28" t="s">
        <v>263</v>
      </c>
      <c r="V1121" s="26" t="s">
        <v>262</v>
      </c>
      <c r="W1121" s="26" t="s">
        <v>562</v>
      </c>
      <c r="X1121" s="26" t="s">
        <v>411</v>
      </c>
      <c r="Y1121" s="37" t="s">
        <v>48</v>
      </c>
      <c r="Z1121" s="37" t="s">
        <v>50</v>
      </c>
      <c r="AA1121" s="37" t="s">
        <v>49</v>
      </c>
      <c r="AB1121" s="30">
        <v>0.42</v>
      </c>
      <c r="AC1121" s="30">
        <v>0</v>
      </c>
      <c r="AD1121" s="31">
        <v>0.42</v>
      </c>
      <c r="AE1121" s="30">
        <v>0</v>
      </c>
      <c r="AF1121" s="30">
        <v>0</v>
      </c>
      <c r="AG1121" s="32">
        <v>0.42</v>
      </c>
      <c r="AH1121" s="30">
        <v>0</v>
      </c>
      <c r="AI1121" s="10" t="s">
        <v>573</v>
      </c>
      <c r="AJ1121" s="30">
        <v>0</v>
      </c>
      <c r="AK1121" s="30">
        <v>0</v>
      </c>
      <c r="AL1121" s="30">
        <v>0</v>
      </c>
      <c r="AM1121" s="30">
        <v>0</v>
      </c>
      <c r="AN1121" s="30">
        <v>0</v>
      </c>
      <c r="AO1121" s="30">
        <v>0</v>
      </c>
      <c r="AP1121" s="30">
        <v>0</v>
      </c>
      <c r="AQ1121" s="30">
        <v>0</v>
      </c>
      <c r="AR1121" s="30">
        <v>0</v>
      </c>
      <c r="AS1121" s="30">
        <v>0</v>
      </c>
      <c r="AT1121" s="30">
        <v>0</v>
      </c>
      <c r="AU1121" s="121">
        <v>0</v>
      </c>
      <c r="AV1121" s="129" t="s">
        <v>919</v>
      </c>
      <c r="AW1121" s="129" t="s">
        <v>785</v>
      </c>
      <c r="AX1121" s="129" t="s">
        <v>527</v>
      </c>
    </row>
    <row r="1122" spans="1:50" ht="24" x14ac:dyDescent="0.25">
      <c r="A1122" s="120">
        <v>46112.208333333489</v>
      </c>
      <c r="B1122" s="28" t="s">
        <v>566</v>
      </c>
      <c r="C1122" s="25" t="s">
        <v>427</v>
      </c>
      <c r="D1122" s="25" t="s">
        <v>430</v>
      </c>
      <c r="E1122" s="25" t="s">
        <v>423</v>
      </c>
      <c r="F1122" s="29" t="s">
        <v>243</v>
      </c>
      <c r="G1122" s="29" t="s">
        <v>19</v>
      </c>
      <c r="H1122" s="29" t="s">
        <v>578</v>
      </c>
      <c r="I1122" s="29" t="s">
        <v>579</v>
      </c>
      <c r="J1122" s="29" t="s">
        <v>868</v>
      </c>
      <c r="K1122" s="25" t="s">
        <v>451</v>
      </c>
      <c r="L1122" s="25" t="s">
        <v>527</v>
      </c>
      <c r="M1122" s="25" t="s">
        <v>527</v>
      </c>
      <c r="N1122" s="25" t="s">
        <v>527</v>
      </c>
      <c r="O1122" s="25" t="s">
        <v>527</v>
      </c>
      <c r="P1122" s="25" t="s">
        <v>5387</v>
      </c>
      <c r="Q1122" s="28" t="s">
        <v>0</v>
      </c>
      <c r="R1122" s="29" t="s">
        <v>2792</v>
      </c>
      <c r="S1122" s="27" t="s">
        <v>3186</v>
      </c>
      <c r="T1122" s="27" t="s">
        <v>3187</v>
      </c>
      <c r="U1122" s="28" t="s">
        <v>268</v>
      </c>
      <c r="V1122" s="26" t="s">
        <v>451</v>
      </c>
      <c r="W1122" s="26" t="s">
        <v>592</v>
      </c>
      <c r="X1122" s="26" t="s">
        <v>411</v>
      </c>
      <c r="Y1122" s="37" t="s">
        <v>48</v>
      </c>
      <c r="Z1122" s="37" t="s">
        <v>50</v>
      </c>
      <c r="AA1122" s="37" t="s">
        <v>49</v>
      </c>
      <c r="AB1122" s="30">
        <v>1874.02</v>
      </c>
      <c r="AC1122" s="30">
        <v>0</v>
      </c>
      <c r="AD1122" s="31">
        <v>1874.02</v>
      </c>
      <c r="AE1122" s="30">
        <v>0</v>
      </c>
      <c r="AF1122" s="30">
        <v>0</v>
      </c>
      <c r="AG1122" s="32">
        <v>1874.02</v>
      </c>
      <c r="AH1122" s="30">
        <v>0</v>
      </c>
      <c r="AI1122" s="10" t="s">
        <v>573</v>
      </c>
      <c r="AJ1122" s="30">
        <v>0</v>
      </c>
      <c r="AK1122" s="30">
        <v>0</v>
      </c>
      <c r="AL1122" s="30">
        <v>0</v>
      </c>
      <c r="AM1122" s="30">
        <v>0</v>
      </c>
      <c r="AN1122" s="30">
        <v>0</v>
      </c>
      <c r="AO1122" s="30">
        <v>0</v>
      </c>
      <c r="AP1122" s="30">
        <v>0</v>
      </c>
      <c r="AQ1122" s="30">
        <v>0</v>
      </c>
      <c r="AR1122" s="30">
        <v>0</v>
      </c>
      <c r="AS1122" s="30">
        <v>0</v>
      </c>
      <c r="AT1122" s="30">
        <v>0</v>
      </c>
      <c r="AU1122" s="121">
        <v>0</v>
      </c>
      <c r="AV1122" s="129" t="s">
        <v>919</v>
      </c>
      <c r="AW1122" s="129" t="s">
        <v>785</v>
      </c>
      <c r="AX1122" s="129" t="s">
        <v>527</v>
      </c>
    </row>
    <row r="1123" spans="1:50" ht="24" x14ac:dyDescent="0.25">
      <c r="A1123" s="120">
        <v>46112.208333333489</v>
      </c>
      <c r="B1123" s="28" t="s">
        <v>566</v>
      </c>
      <c r="C1123" s="25" t="s">
        <v>427</v>
      </c>
      <c r="D1123" s="25" t="s">
        <v>430</v>
      </c>
      <c r="E1123" s="25" t="s">
        <v>423</v>
      </c>
      <c r="F1123" s="29" t="s">
        <v>243</v>
      </c>
      <c r="G1123" s="29" t="s">
        <v>19</v>
      </c>
      <c r="H1123" s="29" t="s">
        <v>578</v>
      </c>
      <c r="I1123" s="29" t="s">
        <v>579</v>
      </c>
      <c r="J1123" s="29" t="s">
        <v>777</v>
      </c>
      <c r="K1123" s="25" t="s">
        <v>430</v>
      </c>
      <c r="L1123" s="25" t="s">
        <v>527</v>
      </c>
      <c r="M1123" s="25" t="s">
        <v>527</v>
      </c>
      <c r="N1123" s="25" t="s">
        <v>527</v>
      </c>
      <c r="O1123" s="25" t="s">
        <v>527</v>
      </c>
      <c r="P1123" s="25" t="s">
        <v>5387</v>
      </c>
      <c r="Q1123" s="28" t="s">
        <v>0</v>
      </c>
      <c r="R1123" s="29" t="s">
        <v>2792</v>
      </c>
      <c r="S1123" s="27" t="s">
        <v>3186</v>
      </c>
      <c r="T1123" s="27" t="s">
        <v>3187</v>
      </c>
      <c r="U1123" s="28" t="s">
        <v>270</v>
      </c>
      <c r="V1123" s="26" t="s">
        <v>430</v>
      </c>
      <c r="W1123" s="26" t="s">
        <v>593</v>
      </c>
      <c r="X1123" s="26" t="s">
        <v>411</v>
      </c>
      <c r="Y1123" s="37" t="s">
        <v>48</v>
      </c>
      <c r="Z1123" s="37" t="s">
        <v>50</v>
      </c>
      <c r="AA1123" s="37" t="s">
        <v>49</v>
      </c>
      <c r="AB1123" s="30">
        <v>10723.58</v>
      </c>
      <c r="AC1123" s="30">
        <v>0</v>
      </c>
      <c r="AD1123" s="31">
        <v>10723.58</v>
      </c>
      <c r="AE1123" s="30">
        <v>0</v>
      </c>
      <c r="AF1123" s="30">
        <v>0</v>
      </c>
      <c r="AG1123" s="32">
        <v>10723.58</v>
      </c>
      <c r="AH1123" s="30">
        <v>0</v>
      </c>
      <c r="AI1123" s="10" t="s">
        <v>573</v>
      </c>
      <c r="AJ1123" s="30">
        <v>0</v>
      </c>
      <c r="AK1123" s="30">
        <v>0</v>
      </c>
      <c r="AL1123" s="30">
        <v>0</v>
      </c>
      <c r="AM1123" s="30">
        <v>0</v>
      </c>
      <c r="AN1123" s="30">
        <v>0</v>
      </c>
      <c r="AO1123" s="30">
        <v>0</v>
      </c>
      <c r="AP1123" s="30">
        <v>0</v>
      </c>
      <c r="AQ1123" s="30">
        <v>0</v>
      </c>
      <c r="AR1123" s="30">
        <v>0</v>
      </c>
      <c r="AS1123" s="30">
        <v>0</v>
      </c>
      <c r="AT1123" s="30">
        <v>0</v>
      </c>
      <c r="AU1123" s="121">
        <v>0</v>
      </c>
      <c r="AV1123" s="129" t="s">
        <v>919</v>
      </c>
      <c r="AW1123" s="129" t="s">
        <v>785</v>
      </c>
      <c r="AX1123" s="129" t="s">
        <v>527</v>
      </c>
    </row>
    <row r="1124" spans="1:50" ht="24" x14ac:dyDescent="0.25">
      <c r="A1124" s="120">
        <v>46112.208333333489</v>
      </c>
      <c r="B1124" s="28" t="s">
        <v>566</v>
      </c>
      <c r="C1124" s="25" t="s">
        <v>427</v>
      </c>
      <c r="D1124" s="25" t="s">
        <v>430</v>
      </c>
      <c r="E1124" s="25" t="s">
        <v>423</v>
      </c>
      <c r="F1124" s="29" t="s">
        <v>243</v>
      </c>
      <c r="G1124" s="29" t="s">
        <v>19</v>
      </c>
      <c r="H1124" s="29" t="s">
        <v>578</v>
      </c>
      <c r="I1124" s="29" t="s">
        <v>579</v>
      </c>
      <c r="J1124" s="29" t="s">
        <v>868</v>
      </c>
      <c r="K1124" s="25" t="s">
        <v>246</v>
      </c>
      <c r="L1124" s="25" t="s">
        <v>527</v>
      </c>
      <c r="M1124" s="25" t="s">
        <v>527</v>
      </c>
      <c r="N1124" s="25" t="s">
        <v>527</v>
      </c>
      <c r="O1124" s="25" t="s">
        <v>527</v>
      </c>
      <c r="P1124" s="25" t="s">
        <v>5387</v>
      </c>
      <c r="Q1124" s="28" t="s">
        <v>0</v>
      </c>
      <c r="R1124" s="29" t="s">
        <v>2792</v>
      </c>
      <c r="S1124" s="27" t="s">
        <v>3186</v>
      </c>
      <c r="T1124" s="27" t="s">
        <v>3187</v>
      </c>
      <c r="U1124" s="28" t="s">
        <v>247</v>
      </c>
      <c r="V1124" s="26" t="s">
        <v>246</v>
      </c>
      <c r="W1124" s="26" t="s">
        <v>554</v>
      </c>
      <c r="X1124" s="26" t="s">
        <v>411</v>
      </c>
      <c r="Y1124" s="37" t="s">
        <v>48</v>
      </c>
      <c r="Z1124" s="37" t="s">
        <v>50</v>
      </c>
      <c r="AA1124" s="37" t="s">
        <v>49</v>
      </c>
      <c r="AB1124" s="30">
        <v>6395.02</v>
      </c>
      <c r="AC1124" s="30">
        <v>0</v>
      </c>
      <c r="AD1124" s="31">
        <v>6395.02</v>
      </c>
      <c r="AE1124" s="30">
        <v>0</v>
      </c>
      <c r="AF1124" s="30">
        <v>0</v>
      </c>
      <c r="AG1124" s="32">
        <v>6395.02</v>
      </c>
      <c r="AH1124" s="30">
        <v>0</v>
      </c>
      <c r="AI1124" s="10" t="s">
        <v>573</v>
      </c>
      <c r="AJ1124" s="30">
        <v>0</v>
      </c>
      <c r="AK1124" s="30">
        <v>0</v>
      </c>
      <c r="AL1124" s="30">
        <v>0</v>
      </c>
      <c r="AM1124" s="30">
        <v>0</v>
      </c>
      <c r="AN1124" s="30">
        <v>0</v>
      </c>
      <c r="AO1124" s="30">
        <v>0</v>
      </c>
      <c r="AP1124" s="30">
        <v>0</v>
      </c>
      <c r="AQ1124" s="30">
        <v>0</v>
      </c>
      <c r="AR1124" s="30">
        <v>0</v>
      </c>
      <c r="AS1124" s="30">
        <v>0</v>
      </c>
      <c r="AT1124" s="30">
        <v>0</v>
      </c>
      <c r="AU1124" s="121">
        <v>0</v>
      </c>
      <c r="AV1124" s="129" t="s">
        <v>919</v>
      </c>
      <c r="AW1124" s="129" t="s">
        <v>785</v>
      </c>
      <c r="AX1124" s="129" t="s">
        <v>527</v>
      </c>
    </row>
    <row r="1125" spans="1:50" ht="24" x14ac:dyDescent="0.25">
      <c r="A1125" s="120">
        <v>46112.208333333489</v>
      </c>
      <c r="B1125" s="28" t="s">
        <v>566</v>
      </c>
      <c r="C1125" s="25" t="s">
        <v>427</v>
      </c>
      <c r="D1125" s="25" t="s">
        <v>430</v>
      </c>
      <c r="E1125" s="25" t="s">
        <v>423</v>
      </c>
      <c r="F1125" s="29" t="s">
        <v>243</v>
      </c>
      <c r="G1125" s="29" t="s">
        <v>19</v>
      </c>
      <c r="H1125" s="29" t="s">
        <v>578</v>
      </c>
      <c r="I1125" s="29" t="s">
        <v>579</v>
      </c>
      <c r="J1125" s="29" t="s">
        <v>868</v>
      </c>
      <c r="K1125" s="25" t="s">
        <v>244</v>
      </c>
      <c r="L1125" s="25" t="s">
        <v>527</v>
      </c>
      <c r="M1125" s="25" t="s">
        <v>527</v>
      </c>
      <c r="N1125" s="25" t="s">
        <v>527</v>
      </c>
      <c r="O1125" s="25" t="s">
        <v>527</v>
      </c>
      <c r="P1125" s="25" t="s">
        <v>5387</v>
      </c>
      <c r="Q1125" s="28" t="s">
        <v>0</v>
      </c>
      <c r="R1125" s="29" t="s">
        <v>2792</v>
      </c>
      <c r="S1125" s="27" t="s">
        <v>3186</v>
      </c>
      <c r="T1125" s="27" t="s">
        <v>3187</v>
      </c>
      <c r="U1125" s="28" t="s">
        <v>245</v>
      </c>
      <c r="V1125" s="26" t="s">
        <v>244</v>
      </c>
      <c r="W1125" s="26" t="s">
        <v>553</v>
      </c>
      <c r="X1125" s="26" t="s">
        <v>411</v>
      </c>
      <c r="Y1125" s="37" t="s">
        <v>48</v>
      </c>
      <c r="Z1125" s="37" t="s">
        <v>50</v>
      </c>
      <c r="AA1125" s="37" t="s">
        <v>49</v>
      </c>
      <c r="AB1125" s="30">
        <v>3750</v>
      </c>
      <c r="AC1125" s="30">
        <v>0</v>
      </c>
      <c r="AD1125" s="31">
        <v>3750</v>
      </c>
      <c r="AE1125" s="30">
        <v>0</v>
      </c>
      <c r="AF1125" s="30">
        <v>0</v>
      </c>
      <c r="AG1125" s="32">
        <v>3750</v>
      </c>
      <c r="AH1125" s="30">
        <v>0</v>
      </c>
      <c r="AI1125" s="10" t="s">
        <v>573</v>
      </c>
      <c r="AJ1125" s="30">
        <v>0</v>
      </c>
      <c r="AK1125" s="30">
        <v>0</v>
      </c>
      <c r="AL1125" s="30">
        <v>0</v>
      </c>
      <c r="AM1125" s="30">
        <v>0</v>
      </c>
      <c r="AN1125" s="30">
        <v>0</v>
      </c>
      <c r="AO1125" s="30">
        <v>0</v>
      </c>
      <c r="AP1125" s="30">
        <v>0</v>
      </c>
      <c r="AQ1125" s="30">
        <v>0</v>
      </c>
      <c r="AR1125" s="30">
        <v>0</v>
      </c>
      <c r="AS1125" s="30">
        <v>0</v>
      </c>
      <c r="AT1125" s="30">
        <v>0</v>
      </c>
      <c r="AU1125" s="121">
        <v>0</v>
      </c>
      <c r="AV1125" s="129" t="s">
        <v>919</v>
      </c>
      <c r="AW1125" s="129" t="s">
        <v>785</v>
      </c>
      <c r="AX1125" s="129" t="s">
        <v>527</v>
      </c>
    </row>
    <row r="1126" spans="1:50" ht="24" x14ac:dyDescent="0.25">
      <c r="A1126" s="120">
        <v>46112.208333333489</v>
      </c>
      <c r="B1126" s="28" t="s">
        <v>566</v>
      </c>
      <c r="C1126" s="25" t="s">
        <v>427</v>
      </c>
      <c r="D1126" s="25" t="s">
        <v>430</v>
      </c>
      <c r="E1126" s="25" t="s">
        <v>423</v>
      </c>
      <c r="F1126" s="29" t="s">
        <v>243</v>
      </c>
      <c r="G1126" s="29" t="s">
        <v>19</v>
      </c>
      <c r="H1126" s="29" t="s">
        <v>578</v>
      </c>
      <c r="I1126" s="29" t="s">
        <v>579</v>
      </c>
      <c r="J1126" s="29" t="s">
        <v>868</v>
      </c>
      <c r="K1126" s="25" t="s">
        <v>443</v>
      </c>
      <c r="L1126" s="25" t="s">
        <v>527</v>
      </c>
      <c r="M1126" s="25" t="s">
        <v>527</v>
      </c>
      <c r="N1126" s="25" t="s">
        <v>527</v>
      </c>
      <c r="O1126" s="25" t="s">
        <v>527</v>
      </c>
      <c r="P1126" s="25" t="s">
        <v>5387</v>
      </c>
      <c r="Q1126" s="28" t="s">
        <v>0</v>
      </c>
      <c r="R1126" s="29" t="s">
        <v>2792</v>
      </c>
      <c r="S1126" s="27" t="s">
        <v>3186</v>
      </c>
      <c r="T1126" s="27" t="s">
        <v>3187</v>
      </c>
      <c r="U1126" s="28" t="s">
        <v>289</v>
      </c>
      <c r="V1126" s="26" t="s">
        <v>443</v>
      </c>
      <c r="W1126" s="26" t="s">
        <v>627</v>
      </c>
      <c r="X1126" s="26" t="s">
        <v>411</v>
      </c>
      <c r="Y1126" s="37" t="s">
        <v>48</v>
      </c>
      <c r="Z1126" s="37" t="s">
        <v>50</v>
      </c>
      <c r="AA1126" s="37" t="s">
        <v>49</v>
      </c>
      <c r="AB1126" s="30">
        <v>4084.34</v>
      </c>
      <c r="AC1126" s="30">
        <v>0</v>
      </c>
      <c r="AD1126" s="31">
        <v>4084.34</v>
      </c>
      <c r="AE1126" s="30">
        <v>0</v>
      </c>
      <c r="AF1126" s="30">
        <v>0</v>
      </c>
      <c r="AG1126" s="32">
        <v>4084.34</v>
      </c>
      <c r="AH1126" s="30">
        <v>0</v>
      </c>
      <c r="AI1126" s="10" t="s">
        <v>573</v>
      </c>
      <c r="AJ1126" s="30">
        <v>0</v>
      </c>
      <c r="AK1126" s="30">
        <v>0</v>
      </c>
      <c r="AL1126" s="30">
        <v>0</v>
      </c>
      <c r="AM1126" s="30">
        <v>0</v>
      </c>
      <c r="AN1126" s="30">
        <v>0</v>
      </c>
      <c r="AO1126" s="30">
        <v>0</v>
      </c>
      <c r="AP1126" s="30">
        <v>0</v>
      </c>
      <c r="AQ1126" s="30">
        <v>0</v>
      </c>
      <c r="AR1126" s="30">
        <v>0</v>
      </c>
      <c r="AS1126" s="30">
        <v>0</v>
      </c>
      <c r="AT1126" s="30">
        <v>0</v>
      </c>
      <c r="AU1126" s="121">
        <v>0</v>
      </c>
      <c r="AV1126" s="129" t="s">
        <v>919</v>
      </c>
      <c r="AW1126" s="129" t="s">
        <v>785</v>
      </c>
      <c r="AX1126" s="129" t="s">
        <v>527</v>
      </c>
    </row>
    <row r="1127" spans="1:50" ht="24" x14ac:dyDescent="0.25">
      <c r="A1127" s="120">
        <v>46112.208333333489</v>
      </c>
      <c r="B1127" s="28" t="s">
        <v>566</v>
      </c>
      <c r="C1127" s="25" t="s">
        <v>427</v>
      </c>
      <c r="D1127" s="25" t="s">
        <v>430</v>
      </c>
      <c r="E1127" s="25" t="s">
        <v>423</v>
      </c>
      <c r="F1127" s="29" t="s">
        <v>243</v>
      </c>
      <c r="G1127" s="29" t="s">
        <v>19</v>
      </c>
      <c r="H1127" s="29" t="s">
        <v>578</v>
      </c>
      <c r="I1127" s="29" t="s">
        <v>579</v>
      </c>
      <c r="J1127" s="29" t="s">
        <v>868</v>
      </c>
      <c r="K1127" s="25" t="s">
        <v>248</v>
      </c>
      <c r="L1127" s="25" t="s">
        <v>527</v>
      </c>
      <c r="M1127" s="25" t="s">
        <v>527</v>
      </c>
      <c r="N1127" s="25" t="s">
        <v>527</v>
      </c>
      <c r="O1127" s="25" t="s">
        <v>527</v>
      </c>
      <c r="P1127" s="25" t="s">
        <v>5387</v>
      </c>
      <c r="Q1127" s="28" t="s">
        <v>0</v>
      </c>
      <c r="R1127" s="29" t="s">
        <v>2792</v>
      </c>
      <c r="S1127" s="27" t="s">
        <v>3186</v>
      </c>
      <c r="T1127" s="27" t="s">
        <v>3187</v>
      </c>
      <c r="U1127" s="28" t="s">
        <v>249</v>
      </c>
      <c r="V1127" s="26" t="s">
        <v>248</v>
      </c>
      <c r="W1127" s="26" t="s">
        <v>555</v>
      </c>
      <c r="X1127" s="26" t="s">
        <v>411</v>
      </c>
      <c r="Y1127" s="37" t="s">
        <v>48</v>
      </c>
      <c r="Z1127" s="37" t="s">
        <v>50</v>
      </c>
      <c r="AA1127" s="37" t="s">
        <v>49</v>
      </c>
      <c r="AB1127" s="30">
        <v>1963.49</v>
      </c>
      <c r="AC1127" s="30">
        <v>0</v>
      </c>
      <c r="AD1127" s="31">
        <v>1963.49</v>
      </c>
      <c r="AE1127" s="30">
        <v>0</v>
      </c>
      <c r="AF1127" s="30">
        <v>0</v>
      </c>
      <c r="AG1127" s="32">
        <v>1963.49</v>
      </c>
      <c r="AH1127" s="30">
        <v>0</v>
      </c>
      <c r="AI1127" s="10" t="s">
        <v>573</v>
      </c>
      <c r="AJ1127" s="30">
        <v>0</v>
      </c>
      <c r="AK1127" s="30">
        <v>0</v>
      </c>
      <c r="AL1127" s="30">
        <v>0</v>
      </c>
      <c r="AM1127" s="30">
        <v>0</v>
      </c>
      <c r="AN1127" s="30">
        <v>0</v>
      </c>
      <c r="AO1127" s="30">
        <v>0</v>
      </c>
      <c r="AP1127" s="30">
        <v>0</v>
      </c>
      <c r="AQ1127" s="30">
        <v>0</v>
      </c>
      <c r="AR1127" s="30">
        <v>0</v>
      </c>
      <c r="AS1127" s="30">
        <v>0</v>
      </c>
      <c r="AT1127" s="30">
        <v>0</v>
      </c>
      <c r="AU1127" s="121">
        <v>0</v>
      </c>
      <c r="AV1127" s="129" t="s">
        <v>919</v>
      </c>
      <c r="AW1127" s="129" t="s">
        <v>785</v>
      </c>
      <c r="AX1127" s="129" t="s">
        <v>527</v>
      </c>
    </row>
    <row r="1128" spans="1:50" ht="24" x14ac:dyDescent="0.25">
      <c r="A1128" s="120">
        <v>46112.208333333489</v>
      </c>
      <c r="B1128" s="28" t="s">
        <v>566</v>
      </c>
      <c r="C1128" s="25" t="s">
        <v>427</v>
      </c>
      <c r="D1128" s="25" t="s">
        <v>430</v>
      </c>
      <c r="E1128" s="25" t="s">
        <v>423</v>
      </c>
      <c r="F1128" s="29" t="s">
        <v>243</v>
      </c>
      <c r="G1128" s="29" t="s">
        <v>19</v>
      </c>
      <c r="H1128" s="29" t="s">
        <v>578</v>
      </c>
      <c r="I1128" s="29" t="s">
        <v>579</v>
      </c>
      <c r="J1128" s="29" t="s">
        <v>868</v>
      </c>
      <c r="K1128" s="25" t="s">
        <v>254</v>
      </c>
      <c r="L1128" s="25" t="s">
        <v>527</v>
      </c>
      <c r="M1128" s="25" t="s">
        <v>527</v>
      </c>
      <c r="N1128" s="25" t="s">
        <v>527</v>
      </c>
      <c r="O1128" s="25" t="s">
        <v>527</v>
      </c>
      <c r="P1128" s="25" t="s">
        <v>5387</v>
      </c>
      <c r="Q1128" s="28" t="s">
        <v>0</v>
      </c>
      <c r="R1128" s="29" t="s">
        <v>2792</v>
      </c>
      <c r="S1128" s="27" t="s">
        <v>3186</v>
      </c>
      <c r="T1128" s="27" t="s">
        <v>3187</v>
      </c>
      <c r="U1128" s="28" t="s">
        <v>255</v>
      </c>
      <c r="V1128" s="26" t="s">
        <v>254</v>
      </c>
      <c r="W1128" s="26" t="s">
        <v>558</v>
      </c>
      <c r="X1128" s="26" t="s">
        <v>411</v>
      </c>
      <c r="Y1128" s="37" t="s">
        <v>48</v>
      </c>
      <c r="Z1128" s="37" t="s">
        <v>50</v>
      </c>
      <c r="AA1128" s="37" t="s">
        <v>49</v>
      </c>
      <c r="AB1128" s="30">
        <v>3160.31</v>
      </c>
      <c r="AC1128" s="30">
        <v>0</v>
      </c>
      <c r="AD1128" s="31">
        <v>3160.31</v>
      </c>
      <c r="AE1128" s="30">
        <v>0</v>
      </c>
      <c r="AF1128" s="30">
        <v>0</v>
      </c>
      <c r="AG1128" s="32">
        <v>3160.31</v>
      </c>
      <c r="AH1128" s="30">
        <v>0</v>
      </c>
      <c r="AI1128" s="10" t="s">
        <v>573</v>
      </c>
      <c r="AJ1128" s="30">
        <v>0</v>
      </c>
      <c r="AK1128" s="30">
        <v>0</v>
      </c>
      <c r="AL1128" s="30">
        <v>0</v>
      </c>
      <c r="AM1128" s="30">
        <v>0</v>
      </c>
      <c r="AN1128" s="30">
        <v>0</v>
      </c>
      <c r="AO1128" s="30">
        <v>0</v>
      </c>
      <c r="AP1128" s="30">
        <v>0</v>
      </c>
      <c r="AQ1128" s="30">
        <v>0</v>
      </c>
      <c r="AR1128" s="30">
        <v>0</v>
      </c>
      <c r="AS1128" s="30">
        <v>0</v>
      </c>
      <c r="AT1128" s="30">
        <v>0</v>
      </c>
      <c r="AU1128" s="121">
        <v>0</v>
      </c>
      <c r="AV1128" s="129" t="s">
        <v>919</v>
      </c>
      <c r="AW1128" s="129" t="s">
        <v>785</v>
      </c>
      <c r="AX1128" s="129" t="s">
        <v>527</v>
      </c>
    </row>
    <row r="1129" spans="1:50" ht="24" x14ac:dyDescent="0.25">
      <c r="A1129" s="120">
        <v>46112.208333333489</v>
      </c>
      <c r="B1129" s="28" t="s">
        <v>566</v>
      </c>
      <c r="C1129" s="25" t="s">
        <v>427</v>
      </c>
      <c r="D1129" s="25" t="s">
        <v>430</v>
      </c>
      <c r="E1129" s="25" t="s">
        <v>423</v>
      </c>
      <c r="F1129" s="29" t="s">
        <v>243</v>
      </c>
      <c r="G1129" s="29" t="s">
        <v>19</v>
      </c>
      <c r="H1129" s="29" t="s">
        <v>578</v>
      </c>
      <c r="I1129" s="29" t="s">
        <v>579</v>
      </c>
      <c r="J1129" s="29" t="s">
        <v>868</v>
      </c>
      <c r="K1129" s="25" t="s">
        <v>260</v>
      </c>
      <c r="L1129" s="25" t="s">
        <v>527</v>
      </c>
      <c r="M1129" s="25" t="s">
        <v>527</v>
      </c>
      <c r="N1129" s="25" t="s">
        <v>527</v>
      </c>
      <c r="O1129" s="25" t="s">
        <v>527</v>
      </c>
      <c r="P1129" s="25" t="s">
        <v>5387</v>
      </c>
      <c r="Q1129" s="28" t="s">
        <v>0</v>
      </c>
      <c r="R1129" s="29" t="s">
        <v>2792</v>
      </c>
      <c r="S1129" s="27" t="s">
        <v>3186</v>
      </c>
      <c r="T1129" s="27" t="s">
        <v>3187</v>
      </c>
      <c r="U1129" s="28" t="s">
        <v>261</v>
      </c>
      <c r="V1129" s="26" t="s">
        <v>260</v>
      </c>
      <c r="W1129" s="26" t="s">
        <v>561</v>
      </c>
      <c r="X1129" s="26" t="s">
        <v>411</v>
      </c>
      <c r="Y1129" s="37" t="s">
        <v>48</v>
      </c>
      <c r="Z1129" s="37" t="s">
        <v>50</v>
      </c>
      <c r="AA1129" s="37" t="s">
        <v>49</v>
      </c>
      <c r="AB1129" s="30">
        <v>4781.46</v>
      </c>
      <c r="AC1129" s="30">
        <v>0</v>
      </c>
      <c r="AD1129" s="31">
        <v>4781.46</v>
      </c>
      <c r="AE1129" s="30">
        <v>0</v>
      </c>
      <c r="AF1129" s="30">
        <v>0</v>
      </c>
      <c r="AG1129" s="32">
        <v>4781.46</v>
      </c>
      <c r="AH1129" s="30">
        <v>0</v>
      </c>
      <c r="AI1129" s="10" t="s">
        <v>573</v>
      </c>
      <c r="AJ1129" s="30">
        <v>0</v>
      </c>
      <c r="AK1129" s="30">
        <v>0</v>
      </c>
      <c r="AL1129" s="30">
        <v>0</v>
      </c>
      <c r="AM1129" s="30">
        <v>0</v>
      </c>
      <c r="AN1129" s="30">
        <v>0</v>
      </c>
      <c r="AO1129" s="30">
        <v>0</v>
      </c>
      <c r="AP1129" s="30">
        <v>0</v>
      </c>
      <c r="AQ1129" s="30">
        <v>0</v>
      </c>
      <c r="AR1129" s="30">
        <v>0</v>
      </c>
      <c r="AS1129" s="30">
        <v>0</v>
      </c>
      <c r="AT1129" s="30">
        <v>0</v>
      </c>
      <c r="AU1129" s="121">
        <v>0</v>
      </c>
      <c r="AV1129" s="129" t="s">
        <v>919</v>
      </c>
      <c r="AW1129" s="129" t="s">
        <v>785</v>
      </c>
      <c r="AX1129" s="129" t="s">
        <v>527</v>
      </c>
    </row>
    <row r="1130" spans="1:50" ht="24" x14ac:dyDescent="0.25">
      <c r="A1130" s="120">
        <v>46112.208333333489</v>
      </c>
      <c r="B1130" s="28" t="s">
        <v>566</v>
      </c>
      <c r="C1130" s="25" t="s">
        <v>427</v>
      </c>
      <c r="D1130" s="25" t="s">
        <v>430</v>
      </c>
      <c r="E1130" s="25" t="s">
        <v>423</v>
      </c>
      <c r="F1130" s="29" t="s">
        <v>243</v>
      </c>
      <c r="G1130" s="29" t="s">
        <v>19</v>
      </c>
      <c r="H1130" s="29" t="s">
        <v>578</v>
      </c>
      <c r="I1130" s="29" t="s">
        <v>579</v>
      </c>
      <c r="J1130" s="29" t="s">
        <v>868</v>
      </c>
      <c r="K1130" s="25" t="s">
        <v>283</v>
      </c>
      <c r="L1130" s="25" t="s">
        <v>527</v>
      </c>
      <c r="M1130" s="25" t="s">
        <v>527</v>
      </c>
      <c r="N1130" s="25" t="s">
        <v>527</v>
      </c>
      <c r="O1130" s="25" t="s">
        <v>527</v>
      </c>
      <c r="P1130" s="25" t="s">
        <v>5387</v>
      </c>
      <c r="Q1130" s="28" t="s">
        <v>0</v>
      </c>
      <c r="R1130" s="29" t="s">
        <v>2792</v>
      </c>
      <c r="S1130" s="27" t="s">
        <v>3186</v>
      </c>
      <c r="T1130" s="27" t="s">
        <v>3187</v>
      </c>
      <c r="U1130" s="28" t="s">
        <v>292</v>
      </c>
      <c r="V1130" s="26" t="s">
        <v>283</v>
      </c>
      <c r="W1130" s="26" t="s">
        <v>629</v>
      </c>
      <c r="X1130" s="26" t="s">
        <v>411</v>
      </c>
      <c r="Y1130" s="37" t="s">
        <v>48</v>
      </c>
      <c r="Z1130" s="37" t="s">
        <v>50</v>
      </c>
      <c r="AA1130" s="37" t="s">
        <v>49</v>
      </c>
      <c r="AB1130" s="30">
        <v>834.35</v>
      </c>
      <c r="AC1130" s="30">
        <v>0</v>
      </c>
      <c r="AD1130" s="31">
        <v>834.35</v>
      </c>
      <c r="AE1130" s="30">
        <v>0</v>
      </c>
      <c r="AF1130" s="30">
        <v>0</v>
      </c>
      <c r="AG1130" s="32">
        <v>834.35</v>
      </c>
      <c r="AH1130" s="30">
        <v>0</v>
      </c>
      <c r="AI1130" s="10" t="s">
        <v>573</v>
      </c>
      <c r="AJ1130" s="30">
        <v>0</v>
      </c>
      <c r="AK1130" s="30">
        <v>0</v>
      </c>
      <c r="AL1130" s="30">
        <v>0</v>
      </c>
      <c r="AM1130" s="30">
        <v>0</v>
      </c>
      <c r="AN1130" s="30">
        <v>0</v>
      </c>
      <c r="AO1130" s="30">
        <v>0</v>
      </c>
      <c r="AP1130" s="30">
        <v>0</v>
      </c>
      <c r="AQ1130" s="30">
        <v>0</v>
      </c>
      <c r="AR1130" s="30">
        <v>0</v>
      </c>
      <c r="AS1130" s="30">
        <v>0</v>
      </c>
      <c r="AT1130" s="30">
        <v>0</v>
      </c>
      <c r="AU1130" s="121">
        <v>0</v>
      </c>
      <c r="AV1130" s="129" t="s">
        <v>919</v>
      </c>
      <c r="AW1130" s="129" t="s">
        <v>785</v>
      </c>
      <c r="AX1130" s="129" t="s">
        <v>527</v>
      </c>
    </row>
    <row r="1131" spans="1:50" ht="24" x14ac:dyDescent="0.25">
      <c r="A1131" s="120">
        <v>46112.208333333489</v>
      </c>
      <c r="B1131" s="28" t="s">
        <v>566</v>
      </c>
      <c r="C1131" s="25" t="s">
        <v>427</v>
      </c>
      <c r="D1131" s="25" t="s">
        <v>430</v>
      </c>
      <c r="E1131" s="25" t="s">
        <v>423</v>
      </c>
      <c r="F1131" s="29" t="s">
        <v>243</v>
      </c>
      <c r="G1131" s="29" t="s">
        <v>19</v>
      </c>
      <c r="H1131" s="29" t="s">
        <v>578</v>
      </c>
      <c r="I1131" s="29" t="s">
        <v>579</v>
      </c>
      <c r="J1131" s="29" t="s">
        <v>868</v>
      </c>
      <c r="K1131" s="25" t="s">
        <v>264</v>
      </c>
      <c r="L1131" s="25" t="s">
        <v>527</v>
      </c>
      <c r="M1131" s="25" t="s">
        <v>527</v>
      </c>
      <c r="N1131" s="25" t="s">
        <v>527</v>
      </c>
      <c r="O1131" s="25" t="s">
        <v>527</v>
      </c>
      <c r="P1131" s="25" t="s">
        <v>5387</v>
      </c>
      <c r="Q1131" s="28" t="s">
        <v>0</v>
      </c>
      <c r="R1131" s="29" t="s">
        <v>2792</v>
      </c>
      <c r="S1131" s="27" t="s">
        <v>3186</v>
      </c>
      <c r="T1131" s="27" t="s">
        <v>3187</v>
      </c>
      <c r="U1131" s="28" t="s">
        <v>265</v>
      </c>
      <c r="V1131" s="26" t="s">
        <v>264</v>
      </c>
      <c r="W1131" s="26" t="s">
        <v>563</v>
      </c>
      <c r="X1131" s="26" t="s">
        <v>411</v>
      </c>
      <c r="Y1131" s="37" t="s">
        <v>48</v>
      </c>
      <c r="Z1131" s="37" t="s">
        <v>50</v>
      </c>
      <c r="AA1131" s="37" t="s">
        <v>49</v>
      </c>
      <c r="AB1131" s="30">
        <v>818.37</v>
      </c>
      <c r="AC1131" s="30">
        <v>0</v>
      </c>
      <c r="AD1131" s="31">
        <v>818.37</v>
      </c>
      <c r="AE1131" s="30">
        <v>0</v>
      </c>
      <c r="AF1131" s="30">
        <v>0</v>
      </c>
      <c r="AG1131" s="32">
        <v>818.37</v>
      </c>
      <c r="AH1131" s="30">
        <v>0</v>
      </c>
      <c r="AI1131" s="10" t="s">
        <v>573</v>
      </c>
      <c r="AJ1131" s="30">
        <v>0</v>
      </c>
      <c r="AK1131" s="30">
        <v>0</v>
      </c>
      <c r="AL1131" s="30">
        <v>0</v>
      </c>
      <c r="AM1131" s="30">
        <v>0</v>
      </c>
      <c r="AN1131" s="30">
        <v>0</v>
      </c>
      <c r="AO1131" s="30">
        <v>0</v>
      </c>
      <c r="AP1131" s="30">
        <v>0</v>
      </c>
      <c r="AQ1131" s="30">
        <v>0</v>
      </c>
      <c r="AR1131" s="30">
        <v>0</v>
      </c>
      <c r="AS1131" s="30">
        <v>0</v>
      </c>
      <c r="AT1131" s="30">
        <v>0</v>
      </c>
      <c r="AU1131" s="121">
        <v>0</v>
      </c>
      <c r="AV1131" s="129" t="s">
        <v>919</v>
      </c>
      <c r="AW1131" s="129" t="s">
        <v>785</v>
      </c>
      <c r="AX1131" s="129" t="s">
        <v>527</v>
      </c>
    </row>
    <row r="1132" spans="1:50" ht="24" x14ac:dyDescent="0.25">
      <c r="A1132" s="120">
        <v>46112.208333333489</v>
      </c>
      <c r="B1132" s="28" t="s">
        <v>566</v>
      </c>
      <c r="C1132" s="25" t="s">
        <v>427</v>
      </c>
      <c r="D1132" s="25" t="s">
        <v>430</v>
      </c>
      <c r="E1132" s="25" t="s">
        <v>423</v>
      </c>
      <c r="F1132" s="29" t="s">
        <v>243</v>
      </c>
      <c r="G1132" s="29" t="s">
        <v>19</v>
      </c>
      <c r="H1132" s="29" t="s">
        <v>578</v>
      </c>
      <c r="I1132" s="29" t="s">
        <v>579</v>
      </c>
      <c r="J1132" s="29" t="s">
        <v>868</v>
      </c>
      <c r="K1132" s="25" t="s">
        <v>266</v>
      </c>
      <c r="L1132" s="25" t="s">
        <v>527</v>
      </c>
      <c r="M1132" s="25" t="s">
        <v>527</v>
      </c>
      <c r="N1132" s="25" t="s">
        <v>527</v>
      </c>
      <c r="O1132" s="25" t="s">
        <v>527</v>
      </c>
      <c r="P1132" s="25" t="s">
        <v>5387</v>
      </c>
      <c r="Q1132" s="28" t="s">
        <v>0</v>
      </c>
      <c r="R1132" s="29" t="s">
        <v>2792</v>
      </c>
      <c r="S1132" s="27" t="s">
        <v>3186</v>
      </c>
      <c r="T1132" s="27" t="s">
        <v>3187</v>
      </c>
      <c r="U1132" s="28" t="s">
        <v>267</v>
      </c>
      <c r="V1132" s="26" t="s">
        <v>266</v>
      </c>
      <c r="W1132" s="26" t="s">
        <v>564</v>
      </c>
      <c r="X1132" s="26" t="s">
        <v>411</v>
      </c>
      <c r="Y1132" s="37" t="s">
        <v>48</v>
      </c>
      <c r="Z1132" s="37" t="s">
        <v>50</v>
      </c>
      <c r="AA1132" s="37" t="s">
        <v>49</v>
      </c>
      <c r="AB1132" s="30">
        <v>0</v>
      </c>
      <c r="AC1132" s="30">
        <v>0</v>
      </c>
      <c r="AD1132" s="31">
        <v>0</v>
      </c>
      <c r="AE1132" s="30">
        <v>0</v>
      </c>
      <c r="AF1132" s="30">
        <v>0</v>
      </c>
      <c r="AG1132" s="32">
        <v>0</v>
      </c>
      <c r="AH1132" s="30">
        <v>0</v>
      </c>
      <c r="AI1132" s="10" t="s">
        <v>573</v>
      </c>
      <c r="AJ1132" s="30">
        <v>0</v>
      </c>
      <c r="AK1132" s="30">
        <v>0</v>
      </c>
      <c r="AL1132" s="30">
        <v>0</v>
      </c>
      <c r="AM1132" s="30">
        <v>0</v>
      </c>
      <c r="AN1132" s="30">
        <v>0</v>
      </c>
      <c r="AO1132" s="30">
        <v>0</v>
      </c>
      <c r="AP1132" s="30">
        <v>0</v>
      </c>
      <c r="AQ1132" s="30">
        <v>0</v>
      </c>
      <c r="AR1132" s="30">
        <v>0</v>
      </c>
      <c r="AS1132" s="30">
        <v>0</v>
      </c>
      <c r="AT1132" s="30">
        <v>0</v>
      </c>
      <c r="AU1132" s="121">
        <v>0</v>
      </c>
      <c r="AV1132" s="129" t="s">
        <v>1011</v>
      </c>
      <c r="AW1132" s="129" t="s">
        <v>1011</v>
      </c>
      <c r="AX1132" s="129" t="s">
        <v>527</v>
      </c>
    </row>
    <row r="1133" spans="1:50" ht="24" x14ac:dyDescent="0.25">
      <c r="A1133" s="120">
        <v>46112.208333333489</v>
      </c>
      <c r="B1133" s="28" t="s">
        <v>566</v>
      </c>
      <c r="C1133" s="25" t="s">
        <v>427</v>
      </c>
      <c r="D1133" s="25" t="s">
        <v>430</v>
      </c>
      <c r="E1133" s="25" t="s">
        <v>423</v>
      </c>
      <c r="F1133" s="29" t="s">
        <v>243</v>
      </c>
      <c r="G1133" s="29" t="s">
        <v>19</v>
      </c>
      <c r="H1133" s="29" t="s">
        <v>578</v>
      </c>
      <c r="I1133" s="29" t="s">
        <v>579</v>
      </c>
      <c r="J1133" s="29" t="s">
        <v>868</v>
      </c>
      <c r="K1133" s="25" t="s">
        <v>285</v>
      </c>
      <c r="L1133" s="25" t="s">
        <v>527</v>
      </c>
      <c r="M1133" s="25" t="s">
        <v>527</v>
      </c>
      <c r="N1133" s="25" t="s">
        <v>527</v>
      </c>
      <c r="O1133" s="25" t="s">
        <v>527</v>
      </c>
      <c r="P1133" s="25" t="s">
        <v>5387</v>
      </c>
      <c r="Q1133" s="28" t="s">
        <v>0</v>
      </c>
      <c r="R1133" s="29" t="s">
        <v>2792</v>
      </c>
      <c r="S1133" s="27" t="s">
        <v>3186</v>
      </c>
      <c r="T1133" s="27" t="s">
        <v>3187</v>
      </c>
      <c r="U1133" s="28" t="s">
        <v>293</v>
      </c>
      <c r="V1133" s="26" t="s">
        <v>285</v>
      </c>
      <c r="W1133" s="26" t="s">
        <v>630</v>
      </c>
      <c r="X1133" s="26" t="s">
        <v>411</v>
      </c>
      <c r="Y1133" s="37" t="s">
        <v>48</v>
      </c>
      <c r="Z1133" s="37" t="s">
        <v>50</v>
      </c>
      <c r="AA1133" s="37" t="s">
        <v>49</v>
      </c>
      <c r="AB1133" s="30">
        <v>1085.2</v>
      </c>
      <c r="AC1133" s="30">
        <v>0</v>
      </c>
      <c r="AD1133" s="31">
        <v>1085.2</v>
      </c>
      <c r="AE1133" s="30">
        <v>0</v>
      </c>
      <c r="AF1133" s="30">
        <v>0</v>
      </c>
      <c r="AG1133" s="32">
        <v>1085.2</v>
      </c>
      <c r="AH1133" s="30">
        <v>0</v>
      </c>
      <c r="AI1133" s="10" t="s">
        <v>573</v>
      </c>
      <c r="AJ1133" s="30">
        <v>0</v>
      </c>
      <c r="AK1133" s="30">
        <v>0</v>
      </c>
      <c r="AL1133" s="30">
        <v>0</v>
      </c>
      <c r="AM1133" s="30">
        <v>0</v>
      </c>
      <c r="AN1133" s="30">
        <v>0</v>
      </c>
      <c r="AO1133" s="30">
        <v>0</v>
      </c>
      <c r="AP1133" s="30">
        <v>0</v>
      </c>
      <c r="AQ1133" s="30">
        <v>0</v>
      </c>
      <c r="AR1133" s="30">
        <v>0</v>
      </c>
      <c r="AS1133" s="30">
        <v>0</v>
      </c>
      <c r="AT1133" s="30">
        <v>0</v>
      </c>
      <c r="AU1133" s="121">
        <v>0</v>
      </c>
      <c r="AV1133" s="129" t="s">
        <v>919</v>
      </c>
      <c r="AW1133" s="129" t="s">
        <v>785</v>
      </c>
      <c r="AX1133" s="129" t="s">
        <v>527</v>
      </c>
    </row>
    <row r="1134" spans="1:50" ht="24" x14ac:dyDescent="0.25">
      <c r="A1134" s="120">
        <v>46112.208333333489</v>
      </c>
      <c r="B1134" s="28" t="s">
        <v>566</v>
      </c>
      <c r="C1134" s="25" t="s">
        <v>427</v>
      </c>
      <c r="D1134" s="25" t="s">
        <v>430</v>
      </c>
      <c r="E1134" s="25" t="s">
        <v>423</v>
      </c>
      <c r="F1134" s="29" t="s">
        <v>243</v>
      </c>
      <c r="G1134" s="29" t="s">
        <v>19</v>
      </c>
      <c r="H1134" s="29" t="s">
        <v>578</v>
      </c>
      <c r="I1134" s="29" t="s">
        <v>579</v>
      </c>
      <c r="J1134" s="29" t="s">
        <v>868</v>
      </c>
      <c r="K1134" s="25" t="s">
        <v>453</v>
      </c>
      <c r="L1134" s="25" t="s">
        <v>527</v>
      </c>
      <c r="M1134" s="25" t="s">
        <v>527</v>
      </c>
      <c r="N1134" s="25" t="s">
        <v>527</v>
      </c>
      <c r="O1134" s="25" t="s">
        <v>527</v>
      </c>
      <c r="P1134" s="25" t="s">
        <v>5387</v>
      </c>
      <c r="Q1134" s="28" t="s">
        <v>0</v>
      </c>
      <c r="R1134" s="29" t="s">
        <v>2792</v>
      </c>
      <c r="S1134" s="27" t="s">
        <v>3186</v>
      </c>
      <c r="T1134" s="27" t="s">
        <v>3187</v>
      </c>
      <c r="U1134" s="28" t="s">
        <v>294</v>
      </c>
      <c r="V1134" s="26" t="s">
        <v>453</v>
      </c>
      <c r="W1134" s="26" t="s">
        <v>631</v>
      </c>
      <c r="X1134" s="26" t="s">
        <v>411</v>
      </c>
      <c r="Y1134" s="37" t="s">
        <v>48</v>
      </c>
      <c r="Z1134" s="37" t="s">
        <v>50</v>
      </c>
      <c r="AA1134" s="37" t="s">
        <v>49</v>
      </c>
      <c r="AB1134" s="30">
        <v>227.5</v>
      </c>
      <c r="AC1134" s="30">
        <v>0</v>
      </c>
      <c r="AD1134" s="31">
        <v>227.5</v>
      </c>
      <c r="AE1134" s="30">
        <v>0</v>
      </c>
      <c r="AF1134" s="30">
        <v>0</v>
      </c>
      <c r="AG1134" s="32">
        <v>227.5</v>
      </c>
      <c r="AH1134" s="30">
        <v>0</v>
      </c>
      <c r="AI1134" s="10" t="s">
        <v>573</v>
      </c>
      <c r="AJ1134" s="30">
        <v>0</v>
      </c>
      <c r="AK1134" s="30">
        <v>0</v>
      </c>
      <c r="AL1134" s="30">
        <v>0</v>
      </c>
      <c r="AM1134" s="30">
        <v>0</v>
      </c>
      <c r="AN1134" s="30">
        <v>0</v>
      </c>
      <c r="AO1134" s="30">
        <v>0</v>
      </c>
      <c r="AP1134" s="30">
        <v>0</v>
      </c>
      <c r="AQ1134" s="30">
        <v>0</v>
      </c>
      <c r="AR1134" s="30">
        <v>0</v>
      </c>
      <c r="AS1134" s="30">
        <v>0</v>
      </c>
      <c r="AT1134" s="30">
        <v>0</v>
      </c>
      <c r="AU1134" s="121">
        <v>0</v>
      </c>
      <c r="AV1134" s="129" t="s">
        <v>919</v>
      </c>
      <c r="AW1134" s="129" t="s">
        <v>785</v>
      </c>
      <c r="AX1134" s="129" t="s">
        <v>527</v>
      </c>
    </row>
    <row r="1135" spans="1:50" ht="24" x14ac:dyDescent="0.25">
      <c r="A1135" s="120">
        <v>46112.208333333489</v>
      </c>
      <c r="B1135" s="28" t="s">
        <v>566</v>
      </c>
      <c r="C1135" s="25" t="s">
        <v>427</v>
      </c>
      <c r="D1135" s="25" t="s">
        <v>430</v>
      </c>
      <c r="E1135" s="25" t="s">
        <v>423</v>
      </c>
      <c r="F1135" s="29" t="s">
        <v>243</v>
      </c>
      <c r="G1135" s="29" t="s">
        <v>19</v>
      </c>
      <c r="H1135" s="29" t="s">
        <v>578</v>
      </c>
      <c r="I1135" s="29" t="s">
        <v>579</v>
      </c>
      <c r="J1135" s="29" t="s">
        <v>868</v>
      </c>
      <c r="K1135" s="25" t="s">
        <v>278</v>
      </c>
      <c r="L1135" s="25" t="s">
        <v>527</v>
      </c>
      <c r="M1135" s="25" t="s">
        <v>527</v>
      </c>
      <c r="N1135" s="25" t="s">
        <v>527</v>
      </c>
      <c r="O1135" s="25" t="s">
        <v>527</v>
      </c>
      <c r="P1135" s="25" t="s">
        <v>5387</v>
      </c>
      <c r="Q1135" s="28" t="s">
        <v>0</v>
      </c>
      <c r="R1135" s="29" t="s">
        <v>2792</v>
      </c>
      <c r="S1135" s="27" t="s">
        <v>3186</v>
      </c>
      <c r="T1135" s="27" t="s">
        <v>3187</v>
      </c>
      <c r="U1135" s="28" t="s">
        <v>286</v>
      </c>
      <c r="V1135" s="26" t="s">
        <v>278</v>
      </c>
      <c r="W1135" s="26" t="s">
        <v>626</v>
      </c>
      <c r="X1135" s="26" t="s">
        <v>411</v>
      </c>
      <c r="Y1135" s="37" t="s">
        <v>48</v>
      </c>
      <c r="Z1135" s="37" t="s">
        <v>50</v>
      </c>
      <c r="AA1135" s="37" t="s">
        <v>49</v>
      </c>
      <c r="AB1135" s="30">
        <v>54.18</v>
      </c>
      <c r="AC1135" s="30">
        <v>0</v>
      </c>
      <c r="AD1135" s="31">
        <v>54.18</v>
      </c>
      <c r="AE1135" s="30">
        <v>0</v>
      </c>
      <c r="AF1135" s="30">
        <v>0</v>
      </c>
      <c r="AG1135" s="32">
        <v>54.18</v>
      </c>
      <c r="AH1135" s="30">
        <v>0</v>
      </c>
      <c r="AI1135" s="10" t="s">
        <v>573</v>
      </c>
      <c r="AJ1135" s="30">
        <v>0</v>
      </c>
      <c r="AK1135" s="30">
        <v>0</v>
      </c>
      <c r="AL1135" s="30">
        <v>0</v>
      </c>
      <c r="AM1135" s="30">
        <v>0</v>
      </c>
      <c r="AN1135" s="30">
        <v>0</v>
      </c>
      <c r="AO1135" s="30">
        <v>0</v>
      </c>
      <c r="AP1135" s="30">
        <v>0</v>
      </c>
      <c r="AQ1135" s="30">
        <v>0</v>
      </c>
      <c r="AR1135" s="30">
        <v>0</v>
      </c>
      <c r="AS1135" s="30">
        <v>0</v>
      </c>
      <c r="AT1135" s="30">
        <v>0</v>
      </c>
      <c r="AU1135" s="121">
        <v>0</v>
      </c>
      <c r="AV1135" s="129" t="s">
        <v>919</v>
      </c>
      <c r="AW1135" s="129" t="s">
        <v>785</v>
      </c>
      <c r="AX1135" s="129" t="s">
        <v>527</v>
      </c>
    </row>
    <row r="1136" spans="1:50" ht="24" x14ac:dyDescent="0.25">
      <c r="A1136" s="120">
        <v>46112.208333333489</v>
      </c>
      <c r="B1136" s="28" t="s">
        <v>566</v>
      </c>
      <c r="C1136" s="25" t="s">
        <v>427</v>
      </c>
      <c r="D1136" s="25" t="s">
        <v>430</v>
      </c>
      <c r="E1136" s="25" t="s">
        <v>423</v>
      </c>
      <c r="F1136" s="29" t="s">
        <v>243</v>
      </c>
      <c r="G1136" s="29" t="s">
        <v>19</v>
      </c>
      <c r="H1136" s="29" t="s">
        <v>581</v>
      </c>
      <c r="I1136" s="29" t="s">
        <v>269</v>
      </c>
      <c r="J1136" s="29" t="s">
        <v>868</v>
      </c>
      <c r="K1136" s="25" t="s">
        <v>250</v>
      </c>
      <c r="L1136" s="25" t="s">
        <v>527</v>
      </c>
      <c r="M1136" s="25" t="s">
        <v>527</v>
      </c>
      <c r="N1136" s="25" t="s">
        <v>527</v>
      </c>
      <c r="O1136" s="25" t="s">
        <v>527</v>
      </c>
      <c r="P1136" s="25" t="s">
        <v>5388</v>
      </c>
      <c r="Q1136" s="28" t="s">
        <v>0</v>
      </c>
      <c r="R1136" s="29" t="s">
        <v>3188</v>
      </c>
      <c r="S1136" s="27" t="s">
        <v>3189</v>
      </c>
      <c r="T1136" s="27" t="s">
        <v>3190</v>
      </c>
      <c r="U1136" s="28" t="s">
        <v>251</v>
      </c>
      <c r="V1136" s="26" t="s">
        <v>250</v>
      </c>
      <c r="W1136" s="26" t="s">
        <v>556</v>
      </c>
      <c r="X1136" s="26" t="s">
        <v>411</v>
      </c>
      <c r="Y1136" s="37" t="s">
        <v>110</v>
      </c>
      <c r="Z1136" s="37" t="s">
        <v>112</v>
      </c>
      <c r="AA1136" s="37" t="s">
        <v>111</v>
      </c>
      <c r="AB1136" s="30">
        <v>300</v>
      </c>
      <c r="AC1136" s="30">
        <v>0</v>
      </c>
      <c r="AD1136" s="31">
        <v>300</v>
      </c>
      <c r="AE1136" s="30">
        <v>0</v>
      </c>
      <c r="AF1136" s="30">
        <v>0</v>
      </c>
      <c r="AG1136" s="32">
        <v>300</v>
      </c>
      <c r="AH1136" s="30">
        <v>0</v>
      </c>
      <c r="AI1136" s="10" t="s">
        <v>573</v>
      </c>
      <c r="AJ1136" s="30">
        <v>0</v>
      </c>
      <c r="AK1136" s="30">
        <v>0</v>
      </c>
      <c r="AL1136" s="30">
        <v>0</v>
      </c>
      <c r="AM1136" s="30">
        <v>0</v>
      </c>
      <c r="AN1136" s="30">
        <v>0</v>
      </c>
      <c r="AO1136" s="30">
        <v>0</v>
      </c>
      <c r="AP1136" s="30">
        <v>0</v>
      </c>
      <c r="AQ1136" s="30">
        <v>0</v>
      </c>
      <c r="AR1136" s="30">
        <v>0</v>
      </c>
      <c r="AS1136" s="30">
        <v>0</v>
      </c>
      <c r="AT1136" s="30">
        <v>0</v>
      </c>
      <c r="AU1136" s="121">
        <v>0</v>
      </c>
      <c r="AV1136" s="129" t="s">
        <v>919</v>
      </c>
      <c r="AW1136" s="129" t="s">
        <v>785</v>
      </c>
      <c r="AX1136" s="129" t="s">
        <v>527</v>
      </c>
    </row>
    <row r="1137" spans="1:50" ht="24" x14ac:dyDescent="0.25">
      <c r="A1137" s="120">
        <v>46112.208333333489</v>
      </c>
      <c r="B1137" s="28" t="s">
        <v>566</v>
      </c>
      <c r="C1137" s="25" t="s">
        <v>427</v>
      </c>
      <c r="D1137" s="25" t="s">
        <v>430</v>
      </c>
      <c r="E1137" s="25" t="s">
        <v>423</v>
      </c>
      <c r="F1137" s="29" t="s">
        <v>243</v>
      </c>
      <c r="G1137" s="29" t="s">
        <v>19</v>
      </c>
      <c r="H1137" s="29" t="s">
        <v>581</v>
      </c>
      <c r="I1137" s="29" t="s">
        <v>269</v>
      </c>
      <c r="J1137" s="29" t="s">
        <v>868</v>
      </c>
      <c r="K1137" s="25" t="s">
        <v>252</v>
      </c>
      <c r="L1137" s="25" t="s">
        <v>527</v>
      </c>
      <c r="M1137" s="25" t="s">
        <v>527</v>
      </c>
      <c r="N1137" s="25" t="s">
        <v>527</v>
      </c>
      <c r="O1137" s="25" t="s">
        <v>527</v>
      </c>
      <c r="P1137" s="25" t="s">
        <v>5388</v>
      </c>
      <c r="Q1137" s="28" t="s">
        <v>0</v>
      </c>
      <c r="R1137" s="29" t="s">
        <v>3188</v>
      </c>
      <c r="S1137" s="27" t="s">
        <v>3189</v>
      </c>
      <c r="T1137" s="27" t="s">
        <v>3190</v>
      </c>
      <c r="U1137" s="28" t="s">
        <v>253</v>
      </c>
      <c r="V1137" s="26" t="s">
        <v>252</v>
      </c>
      <c r="W1137" s="26" t="s">
        <v>557</v>
      </c>
      <c r="X1137" s="26" t="s">
        <v>411</v>
      </c>
      <c r="Y1137" s="37" t="s">
        <v>110</v>
      </c>
      <c r="Z1137" s="37" t="s">
        <v>112</v>
      </c>
      <c r="AA1137" s="37" t="s">
        <v>111</v>
      </c>
      <c r="AB1137" s="30">
        <v>3600</v>
      </c>
      <c r="AC1137" s="30">
        <v>0</v>
      </c>
      <c r="AD1137" s="31">
        <v>3600</v>
      </c>
      <c r="AE1137" s="30">
        <v>0</v>
      </c>
      <c r="AF1137" s="30">
        <v>0</v>
      </c>
      <c r="AG1137" s="32">
        <v>3600</v>
      </c>
      <c r="AH1137" s="30">
        <v>0</v>
      </c>
      <c r="AI1137" s="10" t="s">
        <v>573</v>
      </c>
      <c r="AJ1137" s="30">
        <v>0</v>
      </c>
      <c r="AK1137" s="30">
        <v>0</v>
      </c>
      <c r="AL1137" s="30">
        <v>0</v>
      </c>
      <c r="AM1137" s="30">
        <v>0</v>
      </c>
      <c r="AN1137" s="30">
        <v>0</v>
      </c>
      <c r="AO1137" s="30">
        <v>0</v>
      </c>
      <c r="AP1137" s="30">
        <v>0</v>
      </c>
      <c r="AQ1137" s="30">
        <v>0</v>
      </c>
      <c r="AR1137" s="30">
        <v>0</v>
      </c>
      <c r="AS1137" s="30">
        <v>0</v>
      </c>
      <c r="AT1137" s="30">
        <v>0</v>
      </c>
      <c r="AU1137" s="121">
        <v>0</v>
      </c>
      <c r="AV1137" s="129" t="s">
        <v>919</v>
      </c>
      <c r="AW1137" s="129" t="s">
        <v>785</v>
      </c>
      <c r="AX1137" s="129" t="s">
        <v>527</v>
      </c>
    </row>
    <row r="1138" spans="1:50" ht="24" x14ac:dyDescent="0.25">
      <c r="A1138" s="120">
        <v>46112.208333333489</v>
      </c>
      <c r="B1138" s="28" t="s">
        <v>566</v>
      </c>
      <c r="C1138" s="25" t="s">
        <v>427</v>
      </c>
      <c r="D1138" s="25" t="s">
        <v>430</v>
      </c>
      <c r="E1138" s="25" t="s">
        <v>423</v>
      </c>
      <c r="F1138" s="29" t="s">
        <v>243</v>
      </c>
      <c r="G1138" s="29" t="s">
        <v>19</v>
      </c>
      <c r="H1138" s="29" t="s">
        <v>581</v>
      </c>
      <c r="I1138" s="29" t="s">
        <v>269</v>
      </c>
      <c r="J1138" s="29" t="s">
        <v>868</v>
      </c>
      <c r="K1138" s="25" t="s">
        <v>256</v>
      </c>
      <c r="L1138" s="25" t="s">
        <v>527</v>
      </c>
      <c r="M1138" s="25" t="s">
        <v>527</v>
      </c>
      <c r="N1138" s="25" t="s">
        <v>527</v>
      </c>
      <c r="O1138" s="25" t="s">
        <v>527</v>
      </c>
      <c r="P1138" s="25" t="s">
        <v>5388</v>
      </c>
      <c r="Q1138" s="28" t="s">
        <v>0</v>
      </c>
      <c r="R1138" s="29" t="s">
        <v>3188</v>
      </c>
      <c r="S1138" s="27" t="s">
        <v>3189</v>
      </c>
      <c r="T1138" s="27" t="s">
        <v>3190</v>
      </c>
      <c r="U1138" s="28" t="s">
        <v>257</v>
      </c>
      <c r="V1138" s="26" t="s">
        <v>256</v>
      </c>
      <c r="W1138" s="26" t="s">
        <v>559</v>
      </c>
      <c r="X1138" s="26" t="s">
        <v>411</v>
      </c>
      <c r="Y1138" s="37" t="s">
        <v>110</v>
      </c>
      <c r="Z1138" s="37" t="s">
        <v>112</v>
      </c>
      <c r="AA1138" s="37" t="s">
        <v>111</v>
      </c>
      <c r="AB1138" s="30">
        <v>0</v>
      </c>
      <c r="AC1138" s="30">
        <v>0</v>
      </c>
      <c r="AD1138" s="31">
        <v>0</v>
      </c>
      <c r="AE1138" s="30">
        <v>0</v>
      </c>
      <c r="AF1138" s="30">
        <v>0</v>
      </c>
      <c r="AG1138" s="32">
        <v>0</v>
      </c>
      <c r="AH1138" s="30">
        <v>0</v>
      </c>
      <c r="AI1138" s="10" t="s">
        <v>573</v>
      </c>
      <c r="AJ1138" s="30">
        <v>0</v>
      </c>
      <c r="AK1138" s="30">
        <v>0</v>
      </c>
      <c r="AL1138" s="30">
        <v>0</v>
      </c>
      <c r="AM1138" s="30">
        <v>0</v>
      </c>
      <c r="AN1138" s="30">
        <v>0</v>
      </c>
      <c r="AO1138" s="30">
        <v>0</v>
      </c>
      <c r="AP1138" s="30">
        <v>0</v>
      </c>
      <c r="AQ1138" s="30">
        <v>0</v>
      </c>
      <c r="AR1138" s="30">
        <v>0</v>
      </c>
      <c r="AS1138" s="30">
        <v>0</v>
      </c>
      <c r="AT1138" s="30">
        <v>0</v>
      </c>
      <c r="AU1138" s="121">
        <v>0</v>
      </c>
      <c r="AV1138" s="129" t="s">
        <v>1011</v>
      </c>
      <c r="AW1138" s="129" t="s">
        <v>1011</v>
      </c>
      <c r="AX1138" s="129" t="s">
        <v>527</v>
      </c>
    </row>
    <row r="1139" spans="1:50" ht="24" x14ac:dyDescent="0.25">
      <c r="A1139" s="120">
        <v>46112.208333333489</v>
      </c>
      <c r="B1139" s="28" t="s">
        <v>566</v>
      </c>
      <c r="C1139" s="25" t="s">
        <v>427</v>
      </c>
      <c r="D1139" s="25" t="s">
        <v>430</v>
      </c>
      <c r="E1139" s="25" t="s">
        <v>423</v>
      </c>
      <c r="F1139" s="29" t="s">
        <v>243</v>
      </c>
      <c r="G1139" s="29" t="s">
        <v>19</v>
      </c>
      <c r="H1139" s="29" t="s">
        <v>581</v>
      </c>
      <c r="I1139" s="29" t="s">
        <v>269</v>
      </c>
      <c r="J1139" s="29" t="s">
        <v>868</v>
      </c>
      <c r="K1139" s="25" t="s">
        <v>262</v>
      </c>
      <c r="L1139" s="25" t="s">
        <v>527</v>
      </c>
      <c r="M1139" s="25" t="s">
        <v>527</v>
      </c>
      <c r="N1139" s="25" t="s">
        <v>527</v>
      </c>
      <c r="O1139" s="25" t="s">
        <v>527</v>
      </c>
      <c r="P1139" s="25" t="s">
        <v>5388</v>
      </c>
      <c r="Q1139" s="28" t="s">
        <v>0</v>
      </c>
      <c r="R1139" s="29" t="s">
        <v>3188</v>
      </c>
      <c r="S1139" s="27" t="s">
        <v>3189</v>
      </c>
      <c r="T1139" s="27" t="s">
        <v>3190</v>
      </c>
      <c r="U1139" s="28" t="s">
        <v>263</v>
      </c>
      <c r="V1139" s="26" t="s">
        <v>262</v>
      </c>
      <c r="W1139" s="26" t="s">
        <v>562</v>
      </c>
      <c r="X1139" s="26" t="s">
        <v>411</v>
      </c>
      <c r="Y1139" s="37" t="s">
        <v>110</v>
      </c>
      <c r="Z1139" s="37" t="s">
        <v>112</v>
      </c>
      <c r="AA1139" s="37" t="s">
        <v>111</v>
      </c>
      <c r="AB1139" s="30">
        <v>0</v>
      </c>
      <c r="AC1139" s="30">
        <v>0</v>
      </c>
      <c r="AD1139" s="31">
        <v>0</v>
      </c>
      <c r="AE1139" s="30">
        <v>0</v>
      </c>
      <c r="AF1139" s="30">
        <v>0</v>
      </c>
      <c r="AG1139" s="32">
        <v>0</v>
      </c>
      <c r="AH1139" s="30">
        <v>0</v>
      </c>
      <c r="AI1139" s="10" t="s">
        <v>573</v>
      </c>
      <c r="AJ1139" s="30">
        <v>0</v>
      </c>
      <c r="AK1139" s="30">
        <v>0</v>
      </c>
      <c r="AL1139" s="30">
        <v>0</v>
      </c>
      <c r="AM1139" s="30">
        <v>0</v>
      </c>
      <c r="AN1139" s="30">
        <v>0</v>
      </c>
      <c r="AO1139" s="30">
        <v>0</v>
      </c>
      <c r="AP1139" s="30">
        <v>0</v>
      </c>
      <c r="AQ1139" s="30">
        <v>0</v>
      </c>
      <c r="AR1139" s="30">
        <v>0</v>
      </c>
      <c r="AS1139" s="30">
        <v>0</v>
      </c>
      <c r="AT1139" s="30">
        <v>0</v>
      </c>
      <c r="AU1139" s="121">
        <v>0</v>
      </c>
      <c r="AV1139" s="129" t="s">
        <v>1011</v>
      </c>
      <c r="AW1139" s="129" t="s">
        <v>1011</v>
      </c>
      <c r="AX1139" s="129" t="s">
        <v>527</v>
      </c>
    </row>
    <row r="1140" spans="1:50" ht="24" x14ac:dyDescent="0.25">
      <c r="A1140" s="120">
        <v>46112.208333333489</v>
      </c>
      <c r="B1140" s="28" t="s">
        <v>566</v>
      </c>
      <c r="C1140" s="25" t="s">
        <v>427</v>
      </c>
      <c r="D1140" s="25" t="s">
        <v>430</v>
      </c>
      <c r="E1140" s="25" t="s">
        <v>423</v>
      </c>
      <c r="F1140" s="29" t="s">
        <v>243</v>
      </c>
      <c r="G1140" s="29" t="s">
        <v>19</v>
      </c>
      <c r="H1140" s="29" t="s">
        <v>581</v>
      </c>
      <c r="I1140" s="29" t="s">
        <v>269</v>
      </c>
      <c r="J1140" s="29" t="s">
        <v>868</v>
      </c>
      <c r="K1140" s="25" t="s">
        <v>451</v>
      </c>
      <c r="L1140" s="25" t="s">
        <v>527</v>
      </c>
      <c r="M1140" s="25" t="s">
        <v>527</v>
      </c>
      <c r="N1140" s="25" t="s">
        <v>527</v>
      </c>
      <c r="O1140" s="25" t="s">
        <v>527</v>
      </c>
      <c r="P1140" s="25" t="s">
        <v>5388</v>
      </c>
      <c r="Q1140" s="28" t="s">
        <v>0</v>
      </c>
      <c r="R1140" s="29" t="s">
        <v>3188</v>
      </c>
      <c r="S1140" s="27" t="s">
        <v>3189</v>
      </c>
      <c r="T1140" s="27" t="s">
        <v>3190</v>
      </c>
      <c r="U1140" s="28" t="s">
        <v>268</v>
      </c>
      <c r="V1140" s="26" t="s">
        <v>451</v>
      </c>
      <c r="W1140" s="26" t="s">
        <v>592</v>
      </c>
      <c r="X1140" s="26" t="s">
        <v>411</v>
      </c>
      <c r="Y1140" s="37" t="s">
        <v>98</v>
      </c>
      <c r="Z1140" s="37" t="s">
        <v>100</v>
      </c>
      <c r="AA1140" s="37" t="s">
        <v>99</v>
      </c>
      <c r="AB1140" s="30">
        <v>0</v>
      </c>
      <c r="AC1140" s="30">
        <v>0</v>
      </c>
      <c r="AD1140" s="31">
        <v>0</v>
      </c>
      <c r="AE1140" s="30">
        <v>0</v>
      </c>
      <c r="AF1140" s="30">
        <v>0</v>
      </c>
      <c r="AG1140" s="32">
        <v>0</v>
      </c>
      <c r="AH1140" s="30">
        <v>0</v>
      </c>
      <c r="AI1140" s="10" t="s">
        <v>573</v>
      </c>
      <c r="AJ1140" s="30">
        <v>0</v>
      </c>
      <c r="AK1140" s="30">
        <v>0</v>
      </c>
      <c r="AL1140" s="30">
        <v>0</v>
      </c>
      <c r="AM1140" s="30">
        <v>0</v>
      </c>
      <c r="AN1140" s="30">
        <v>0</v>
      </c>
      <c r="AO1140" s="30">
        <v>0</v>
      </c>
      <c r="AP1140" s="30">
        <v>0</v>
      </c>
      <c r="AQ1140" s="30">
        <v>0</v>
      </c>
      <c r="AR1140" s="30">
        <v>0</v>
      </c>
      <c r="AS1140" s="30">
        <v>0</v>
      </c>
      <c r="AT1140" s="30">
        <v>0</v>
      </c>
      <c r="AU1140" s="121">
        <v>0</v>
      </c>
      <c r="AV1140" s="129" t="s">
        <v>1011</v>
      </c>
      <c r="AW1140" s="129" t="s">
        <v>1011</v>
      </c>
      <c r="AX1140" s="129" t="s">
        <v>527</v>
      </c>
    </row>
    <row r="1141" spans="1:50" ht="24" x14ac:dyDescent="0.25">
      <c r="A1141" s="120">
        <v>46112.208333333489</v>
      </c>
      <c r="B1141" s="28" t="s">
        <v>566</v>
      </c>
      <c r="C1141" s="25" t="s">
        <v>427</v>
      </c>
      <c r="D1141" s="25" t="s">
        <v>430</v>
      </c>
      <c r="E1141" s="25" t="s">
        <v>423</v>
      </c>
      <c r="F1141" s="29" t="s">
        <v>243</v>
      </c>
      <c r="G1141" s="29" t="s">
        <v>19</v>
      </c>
      <c r="H1141" s="29" t="s">
        <v>581</v>
      </c>
      <c r="I1141" s="29" t="s">
        <v>269</v>
      </c>
      <c r="J1141" s="29" t="s">
        <v>868</v>
      </c>
      <c r="K1141" s="25" t="s">
        <v>451</v>
      </c>
      <c r="L1141" s="25" t="s">
        <v>527</v>
      </c>
      <c r="M1141" s="25" t="s">
        <v>527</v>
      </c>
      <c r="N1141" s="25" t="s">
        <v>527</v>
      </c>
      <c r="O1141" s="25" t="s">
        <v>527</v>
      </c>
      <c r="P1141" s="25" t="s">
        <v>5388</v>
      </c>
      <c r="Q1141" s="28" t="s">
        <v>0</v>
      </c>
      <c r="R1141" s="29" t="s">
        <v>3188</v>
      </c>
      <c r="S1141" s="27" t="s">
        <v>3189</v>
      </c>
      <c r="T1141" s="27" t="s">
        <v>3190</v>
      </c>
      <c r="U1141" s="28" t="s">
        <v>268</v>
      </c>
      <c r="V1141" s="26" t="s">
        <v>451</v>
      </c>
      <c r="W1141" s="26" t="s">
        <v>592</v>
      </c>
      <c r="X1141" s="26" t="s">
        <v>411</v>
      </c>
      <c r="Y1141" s="37" t="s">
        <v>110</v>
      </c>
      <c r="Z1141" s="37" t="s">
        <v>112</v>
      </c>
      <c r="AA1141" s="37" t="s">
        <v>111</v>
      </c>
      <c r="AB1141" s="30">
        <v>4070</v>
      </c>
      <c r="AC1141" s="30">
        <v>0</v>
      </c>
      <c r="AD1141" s="31">
        <v>4070</v>
      </c>
      <c r="AE1141" s="30">
        <v>0</v>
      </c>
      <c r="AF1141" s="30">
        <v>0</v>
      </c>
      <c r="AG1141" s="32">
        <v>4070</v>
      </c>
      <c r="AH1141" s="30">
        <v>0</v>
      </c>
      <c r="AI1141" s="10" t="s">
        <v>573</v>
      </c>
      <c r="AJ1141" s="30">
        <v>0</v>
      </c>
      <c r="AK1141" s="30">
        <v>0</v>
      </c>
      <c r="AL1141" s="30">
        <v>0</v>
      </c>
      <c r="AM1141" s="30">
        <v>0</v>
      </c>
      <c r="AN1141" s="30">
        <v>0</v>
      </c>
      <c r="AO1141" s="30">
        <v>0</v>
      </c>
      <c r="AP1141" s="30">
        <v>0</v>
      </c>
      <c r="AQ1141" s="30">
        <v>0</v>
      </c>
      <c r="AR1141" s="30">
        <v>0</v>
      </c>
      <c r="AS1141" s="30">
        <v>0</v>
      </c>
      <c r="AT1141" s="30">
        <v>0</v>
      </c>
      <c r="AU1141" s="121">
        <v>0</v>
      </c>
      <c r="AV1141" s="129" t="s">
        <v>919</v>
      </c>
      <c r="AW1141" s="129" t="s">
        <v>785</v>
      </c>
      <c r="AX1141" s="129" t="s">
        <v>527</v>
      </c>
    </row>
    <row r="1142" spans="1:50" ht="24" x14ac:dyDescent="0.25">
      <c r="A1142" s="120">
        <v>46112.208333333489</v>
      </c>
      <c r="B1142" s="28" t="s">
        <v>566</v>
      </c>
      <c r="C1142" s="25" t="s">
        <v>427</v>
      </c>
      <c r="D1142" s="25" t="s">
        <v>430</v>
      </c>
      <c r="E1142" s="25" t="s">
        <v>423</v>
      </c>
      <c r="F1142" s="29" t="s">
        <v>243</v>
      </c>
      <c r="G1142" s="29" t="s">
        <v>19</v>
      </c>
      <c r="H1142" s="29" t="s">
        <v>581</v>
      </c>
      <c r="I1142" s="29" t="s">
        <v>269</v>
      </c>
      <c r="J1142" s="29" t="s">
        <v>777</v>
      </c>
      <c r="K1142" s="25" t="s">
        <v>430</v>
      </c>
      <c r="L1142" s="25" t="s">
        <v>527</v>
      </c>
      <c r="M1142" s="25" t="s">
        <v>527</v>
      </c>
      <c r="N1142" s="25" t="s">
        <v>527</v>
      </c>
      <c r="O1142" s="25" t="s">
        <v>527</v>
      </c>
      <c r="P1142" s="25" t="s">
        <v>5388</v>
      </c>
      <c r="Q1142" s="28" t="s">
        <v>0</v>
      </c>
      <c r="R1142" s="29" t="s">
        <v>3188</v>
      </c>
      <c r="S1142" s="27" t="s">
        <v>3189</v>
      </c>
      <c r="T1142" s="27" t="s">
        <v>3190</v>
      </c>
      <c r="U1142" s="28" t="s">
        <v>270</v>
      </c>
      <c r="V1142" s="26" t="s">
        <v>430</v>
      </c>
      <c r="W1142" s="26" t="s">
        <v>593</v>
      </c>
      <c r="X1142" s="26" t="s">
        <v>411</v>
      </c>
      <c r="Y1142" s="37" t="s">
        <v>98</v>
      </c>
      <c r="Z1142" s="37" t="s">
        <v>100</v>
      </c>
      <c r="AA1142" s="37" t="s">
        <v>99</v>
      </c>
      <c r="AB1142" s="30">
        <v>0</v>
      </c>
      <c r="AC1142" s="30">
        <v>0</v>
      </c>
      <c r="AD1142" s="31">
        <v>0</v>
      </c>
      <c r="AE1142" s="30">
        <v>0</v>
      </c>
      <c r="AF1142" s="30">
        <v>0</v>
      </c>
      <c r="AG1142" s="32">
        <v>0</v>
      </c>
      <c r="AH1142" s="30">
        <v>0</v>
      </c>
      <c r="AI1142" s="10" t="s">
        <v>573</v>
      </c>
      <c r="AJ1142" s="30">
        <v>0</v>
      </c>
      <c r="AK1142" s="30">
        <v>0</v>
      </c>
      <c r="AL1142" s="30">
        <v>0</v>
      </c>
      <c r="AM1142" s="30">
        <v>0</v>
      </c>
      <c r="AN1142" s="30">
        <v>0</v>
      </c>
      <c r="AO1142" s="30">
        <v>0</v>
      </c>
      <c r="AP1142" s="30">
        <v>0</v>
      </c>
      <c r="AQ1142" s="30">
        <v>0</v>
      </c>
      <c r="AR1142" s="30">
        <v>0</v>
      </c>
      <c r="AS1142" s="30">
        <v>0</v>
      </c>
      <c r="AT1142" s="30">
        <v>0</v>
      </c>
      <c r="AU1142" s="121">
        <v>0</v>
      </c>
      <c r="AV1142" s="129" t="s">
        <v>1011</v>
      </c>
      <c r="AW1142" s="129" t="s">
        <v>1011</v>
      </c>
      <c r="AX1142" s="129" t="s">
        <v>527</v>
      </c>
    </row>
    <row r="1143" spans="1:50" ht="24" x14ac:dyDescent="0.25">
      <c r="A1143" s="120">
        <v>46112.208333333489</v>
      </c>
      <c r="B1143" s="28" t="s">
        <v>566</v>
      </c>
      <c r="C1143" s="25" t="s">
        <v>427</v>
      </c>
      <c r="D1143" s="25" t="s">
        <v>430</v>
      </c>
      <c r="E1143" s="25" t="s">
        <v>423</v>
      </c>
      <c r="F1143" s="29" t="s">
        <v>243</v>
      </c>
      <c r="G1143" s="29" t="s">
        <v>19</v>
      </c>
      <c r="H1143" s="29" t="s">
        <v>581</v>
      </c>
      <c r="I1143" s="29" t="s">
        <v>269</v>
      </c>
      <c r="J1143" s="29" t="s">
        <v>777</v>
      </c>
      <c r="K1143" s="25" t="s">
        <v>430</v>
      </c>
      <c r="L1143" s="25" t="s">
        <v>527</v>
      </c>
      <c r="M1143" s="25" t="s">
        <v>527</v>
      </c>
      <c r="N1143" s="25" t="s">
        <v>527</v>
      </c>
      <c r="O1143" s="25" t="s">
        <v>527</v>
      </c>
      <c r="P1143" s="25" t="s">
        <v>5388</v>
      </c>
      <c r="Q1143" s="28" t="s">
        <v>0</v>
      </c>
      <c r="R1143" s="29" t="s">
        <v>3188</v>
      </c>
      <c r="S1143" s="27" t="s">
        <v>3189</v>
      </c>
      <c r="T1143" s="27" t="s">
        <v>3190</v>
      </c>
      <c r="U1143" s="28" t="s">
        <v>270</v>
      </c>
      <c r="V1143" s="26" t="s">
        <v>430</v>
      </c>
      <c r="W1143" s="26" t="s">
        <v>593</v>
      </c>
      <c r="X1143" s="26" t="s">
        <v>411</v>
      </c>
      <c r="Y1143" s="37" t="s">
        <v>101</v>
      </c>
      <c r="Z1143" s="37" t="s">
        <v>103</v>
      </c>
      <c r="AA1143" s="37" t="s">
        <v>102</v>
      </c>
      <c r="AB1143" s="30">
        <v>0</v>
      </c>
      <c r="AC1143" s="30">
        <v>0</v>
      </c>
      <c r="AD1143" s="31">
        <v>0</v>
      </c>
      <c r="AE1143" s="30">
        <v>0</v>
      </c>
      <c r="AF1143" s="30">
        <v>0</v>
      </c>
      <c r="AG1143" s="32">
        <v>0</v>
      </c>
      <c r="AH1143" s="30">
        <v>0</v>
      </c>
      <c r="AI1143" s="10" t="s">
        <v>573</v>
      </c>
      <c r="AJ1143" s="30">
        <v>0</v>
      </c>
      <c r="AK1143" s="30">
        <v>0</v>
      </c>
      <c r="AL1143" s="30">
        <v>0</v>
      </c>
      <c r="AM1143" s="30">
        <v>0</v>
      </c>
      <c r="AN1143" s="30">
        <v>0</v>
      </c>
      <c r="AO1143" s="30">
        <v>0</v>
      </c>
      <c r="AP1143" s="30">
        <v>0</v>
      </c>
      <c r="AQ1143" s="30">
        <v>0</v>
      </c>
      <c r="AR1143" s="30">
        <v>0</v>
      </c>
      <c r="AS1143" s="30">
        <v>0</v>
      </c>
      <c r="AT1143" s="30">
        <v>0</v>
      </c>
      <c r="AU1143" s="121">
        <v>0</v>
      </c>
      <c r="AV1143" s="129" t="s">
        <v>1011</v>
      </c>
      <c r="AW1143" s="129" t="s">
        <v>1011</v>
      </c>
      <c r="AX1143" s="129" t="s">
        <v>527</v>
      </c>
    </row>
    <row r="1144" spans="1:50" ht="24" x14ac:dyDescent="0.25">
      <c r="A1144" s="120">
        <v>46112.208333333489</v>
      </c>
      <c r="B1144" s="28" t="s">
        <v>566</v>
      </c>
      <c r="C1144" s="25" t="s">
        <v>427</v>
      </c>
      <c r="D1144" s="25" t="s">
        <v>430</v>
      </c>
      <c r="E1144" s="25" t="s">
        <v>423</v>
      </c>
      <c r="F1144" s="29" t="s">
        <v>243</v>
      </c>
      <c r="G1144" s="29" t="s">
        <v>19</v>
      </c>
      <c r="H1144" s="29" t="s">
        <v>581</v>
      </c>
      <c r="I1144" s="29" t="s">
        <v>269</v>
      </c>
      <c r="J1144" s="29" t="s">
        <v>777</v>
      </c>
      <c r="K1144" s="25" t="s">
        <v>430</v>
      </c>
      <c r="L1144" s="25" t="s">
        <v>527</v>
      </c>
      <c r="M1144" s="25" t="s">
        <v>527</v>
      </c>
      <c r="N1144" s="25" t="s">
        <v>527</v>
      </c>
      <c r="O1144" s="25" t="s">
        <v>527</v>
      </c>
      <c r="P1144" s="25" t="s">
        <v>5388</v>
      </c>
      <c r="Q1144" s="28" t="s">
        <v>0</v>
      </c>
      <c r="R1144" s="29" t="s">
        <v>3188</v>
      </c>
      <c r="S1144" s="27" t="s">
        <v>3189</v>
      </c>
      <c r="T1144" s="27" t="s">
        <v>3190</v>
      </c>
      <c r="U1144" s="28" t="s">
        <v>270</v>
      </c>
      <c r="V1144" s="26" t="s">
        <v>430</v>
      </c>
      <c r="W1144" s="26" t="s">
        <v>593</v>
      </c>
      <c r="X1144" s="26" t="s">
        <v>411</v>
      </c>
      <c r="Y1144" s="37" t="s">
        <v>107</v>
      </c>
      <c r="Z1144" s="37" t="s">
        <v>109</v>
      </c>
      <c r="AA1144" s="37" t="s">
        <v>108</v>
      </c>
      <c r="AB1144" s="30">
        <v>300720</v>
      </c>
      <c r="AC1144" s="30">
        <v>0</v>
      </c>
      <c r="AD1144" s="31">
        <v>300720</v>
      </c>
      <c r="AE1144" s="30">
        <v>0</v>
      </c>
      <c r="AF1144" s="30">
        <v>0</v>
      </c>
      <c r="AG1144" s="32">
        <v>300720</v>
      </c>
      <c r="AH1144" s="30">
        <v>0</v>
      </c>
      <c r="AI1144" s="10" t="s">
        <v>573</v>
      </c>
      <c r="AJ1144" s="30">
        <v>0</v>
      </c>
      <c r="AK1144" s="30">
        <v>0</v>
      </c>
      <c r="AL1144" s="30">
        <v>0</v>
      </c>
      <c r="AM1144" s="30">
        <v>0</v>
      </c>
      <c r="AN1144" s="30">
        <v>0</v>
      </c>
      <c r="AO1144" s="30">
        <v>0</v>
      </c>
      <c r="AP1144" s="30">
        <v>0</v>
      </c>
      <c r="AQ1144" s="30">
        <v>0</v>
      </c>
      <c r="AR1144" s="30">
        <v>0</v>
      </c>
      <c r="AS1144" s="30">
        <v>0</v>
      </c>
      <c r="AT1144" s="30">
        <v>0</v>
      </c>
      <c r="AU1144" s="121">
        <v>0</v>
      </c>
      <c r="AV1144" s="129" t="s">
        <v>919</v>
      </c>
      <c r="AW1144" s="129" t="s">
        <v>785</v>
      </c>
      <c r="AX1144" s="129" t="s">
        <v>527</v>
      </c>
    </row>
    <row r="1145" spans="1:50" ht="24" x14ac:dyDescent="0.25">
      <c r="A1145" s="120">
        <v>46112.208333333489</v>
      </c>
      <c r="B1145" s="28" t="s">
        <v>566</v>
      </c>
      <c r="C1145" s="25" t="s">
        <v>427</v>
      </c>
      <c r="D1145" s="25" t="s">
        <v>430</v>
      </c>
      <c r="E1145" s="25" t="s">
        <v>423</v>
      </c>
      <c r="F1145" s="29" t="s">
        <v>243</v>
      </c>
      <c r="G1145" s="29" t="s">
        <v>19</v>
      </c>
      <c r="H1145" s="29" t="s">
        <v>581</v>
      </c>
      <c r="I1145" s="29" t="s">
        <v>269</v>
      </c>
      <c r="J1145" s="29" t="s">
        <v>868</v>
      </c>
      <c r="K1145" s="25" t="s">
        <v>276</v>
      </c>
      <c r="L1145" s="25" t="s">
        <v>527</v>
      </c>
      <c r="M1145" s="25" t="s">
        <v>527</v>
      </c>
      <c r="N1145" s="25" t="s">
        <v>527</v>
      </c>
      <c r="O1145" s="25" t="s">
        <v>527</v>
      </c>
      <c r="P1145" s="25" t="s">
        <v>5388</v>
      </c>
      <c r="Q1145" s="28" t="s">
        <v>0</v>
      </c>
      <c r="R1145" s="29" t="s">
        <v>3188</v>
      </c>
      <c r="S1145" s="27" t="s">
        <v>3189</v>
      </c>
      <c r="T1145" s="27" t="s">
        <v>3190</v>
      </c>
      <c r="U1145" s="28" t="s">
        <v>284</v>
      </c>
      <c r="V1145" s="26" t="s">
        <v>276</v>
      </c>
      <c r="W1145" s="26" t="s">
        <v>625</v>
      </c>
      <c r="X1145" s="26" t="s">
        <v>411</v>
      </c>
      <c r="Y1145" s="37" t="s">
        <v>110</v>
      </c>
      <c r="Z1145" s="37" t="s">
        <v>112</v>
      </c>
      <c r="AA1145" s="37" t="s">
        <v>111</v>
      </c>
      <c r="AB1145" s="30">
        <v>3600</v>
      </c>
      <c r="AC1145" s="30">
        <v>0</v>
      </c>
      <c r="AD1145" s="31">
        <v>3600</v>
      </c>
      <c r="AE1145" s="30">
        <v>0</v>
      </c>
      <c r="AF1145" s="30">
        <v>0</v>
      </c>
      <c r="AG1145" s="32">
        <v>3600</v>
      </c>
      <c r="AH1145" s="30">
        <v>0</v>
      </c>
      <c r="AI1145" s="10" t="s">
        <v>573</v>
      </c>
      <c r="AJ1145" s="30">
        <v>0</v>
      </c>
      <c r="AK1145" s="30">
        <v>0</v>
      </c>
      <c r="AL1145" s="30">
        <v>0</v>
      </c>
      <c r="AM1145" s="30">
        <v>0</v>
      </c>
      <c r="AN1145" s="30">
        <v>0</v>
      </c>
      <c r="AO1145" s="30">
        <v>0</v>
      </c>
      <c r="AP1145" s="30">
        <v>0</v>
      </c>
      <c r="AQ1145" s="30">
        <v>0</v>
      </c>
      <c r="AR1145" s="30">
        <v>0</v>
      </c>
      <c r="AS1145" s="30">
        <v>0</v>
      </c>
      <c r="AT1145" s="30">
        <v>0</v>
      </c>
      <c r="AU1145" s="121">
        <v>0</v>
      </c>
      <c r="AV1145" s="129" t="s">
        <v>919</v>
      </c>
      <c r="AW1145" s="129" t="s">
        <v>785</v>
      </c>
      <c r="AX1145" s="129" t="s">
        <v>527</v>
      </c>
    </row>
    <row r="1146" spans="1:50" ht="24" x14ac:dyDescent="0.25">
      <c r="A1146" s="120">
        <v>46112.208333333489</v>
      </c>
      <c r="B1146" s="28" t="s">
        <v>566</v>
      </c>
      <c r="C1146" s="25" t="s">
        <v>427</v>
      </c>
      <c r="D1146" s="25" t="s">
        <v>430</v>
      </c>
      <c r="E1146" s="25" t="s">
        <v>423</v>
      </c>
      <c r="F1146" s="29" t="s">
        <v>243</v>
      </c>
      <c r="G1146" s="29" t="s">
        <v>19</v>
      </c>
      <c r="H1146" s="29" t="s">
        <v>581</v>
      </c>
      <c r="I1146" s="29" t="s">
        <v>269</v>
      </c>
      <c r="J1146" s="29" t="s">
        <v>868</v>
      </c>
      <c r="K1146" s="25" t="s">
        <v>246</v>
      </c>
      <c r="L1146" s="25" t="s">
        <v>527</v>
      </c>
      <c r="M1146" s="25" t="s">
        <v>527</v>
      </c>
      <c r="N1146" s="25" t="s">
        <v>527</v>
      </c>
      <c r="O1146" s="25" t="s">
        <v>527</v>
      </c>
      <c r="P1146" s="25" t="s">
        <v>5388</v>
      </c>
      <c r="Q1146" s="28" t="s">
        <v>0</v>
      </c>
      <c r="R1146" s="29" t="s">
        <v>3188</v>
      </c>
      <c r="S1146" s="27" t="s">
        <v>3189</v>
      </c>
      <c r="T1146" s="27" t="s">
        <v>3190</v>
      </c>
      <c r="U1146" s="28" t="s">
        <v>247</v>
      </c>
      <c r="V1146" s="26" t="s">
        <v>246</v>
      </c>
      <c r="W1146" s="26" t="s">
        <v>554</v>
      </c>
      <c r="X1146" s="26" t="s">
        <v>411</v>
      </c>
      <c r="Y1146" s="37" t="s">
        <v>107</v>
      </c>
      <c r="Z1146" s="37" t="s">
        <v>109</v>
      </c>
      <c r="AA1146" s="37" t="s">
        <v>108</v>
      </c>
      <c r="AB1146" s="30">
        <v>0</v>
      </c>
      <c r="AC1146" s="30">
        <v>0</v>
      </c>
      <c r="AD1146" s="31">
        <v>0</v>
      </c>
      <c r="AE1146" s="30">
        <v>0</v>
      </c>
      <c r="AF1146" s="30">
        <v>0</v>
      </c>
      <c r="AG1146" s="32">
        <v>0</v>
      </c>
      <c r="AH1146" s="30">
        <v>0</v>
      </c>
      <c r="AI1146" s="10" t="s">
        <v>573</v>
      </c>
      <c r="AJ1146" s="30">
        <v>0</v>
      </c>
      <c r="AK1146" s="30">
        <v>0</v>
      </c>
      <c r="AL1146" s="30">
        <v>0</v>
      </c>
      <c r="AM1146" s="30">
        <v>0</v>
      </c>
      <c r="AN1146" s="30">
        <v>0</v>
      </c>
      <c r="AO1146" s="30">
        <v>0</v>
      </c>
      <c r="AP1146" s="30">
        <v>0</v>
      </c>
      <c r="AQ1146" s="30">
        <v>0</v>
      </c>
      <c r="AR1146" s="30">
        <v>0</v>
      </c>
      <c r="AS1146" s="30">
        <v>0</v>
      </c>
      <c r="AT1146" s="30">
        <v>0</v>
      </c>
      <c r="AU1146" s="121">
        <v>0</v>
      </c>
      <c r="AV1146" s="129" t="s">
        <v>1011</v>
      </c>
      <c r="AW1146" s="129" t="s">
        <v>1011</v>
      </c>
      <c r="AX1146" s="129" t="s">
        <v>527</v>
      </c>
    </row>
    <row r="1147" spans="1:50" ht="24" x14ac:dyDescent="0.25">
      <c r="A1147" s="120">
        <v>46112.208333333489</v>
      </c>
      <c r="B1147" s="28" t="s">
        <v>566</v>
      </c>
      <c r="C1147" s="25" t="s">
        <v>427</v>
      </c>
      <c r="D1147" s="25" t="s">
        <v>430</v>
      </c>
      <c r="E1147" s="25" t="s">
        <v>423</v>
      </c>
      <c r="F1147" s="29" t="s">
        <v>243</v>
      </c>
      <c r="G1147" s="29" t="s">
        <v>19</v>
      </c>
      <c r="H1147" s="29" t="s">
        <v>581</v>
      </c>
      <c r="I1147" s="29" t="s">
        <v>269</v>
      </c>
      <c r="J1147" s="29" t="s">
        <v>868</v>
      </c>
      <c r="K1147" s="25" t="s">
        <v>244</v>
      </c>
      <c r="L1147" s="25" t="s">
        <v>527</v>
      </c>
      <c r="M1147" s="25" t="s">
        <v>527</v>
      </c>
      <c r="N1147" s="25" t="s">
        <v>527</v>
      </c>
      <c r="O1147" s="25" t="s">
        <v>527</v>
      </c>
      <c r="P1147" s="25" t="s">
        <v>5388</v>
      </c>
      <c r="Q1147" s="28" t="s">
        <v>0</v>
      </c>
      <c r="R1147" s="29" t="s">
        <v>3188</v>
      </c>
      <c r="S1147" s="27" t="s">
        <v>3189</v>
      </c>
      <c r="T1147" s="27" t="s">
        <v>3190</v>
      </c>
      <c r="U1147" s="28" t="s">
        <v>245</v>
      </c>
      <c r="V1147" s="26" t="s">
        <v>244</v>
      </c>
      <c r="W1147" s="26" t="s">
        <v>553</v>
      </c>
      <c r="X1147" s="26" t="s">
        <v>411</v>
      </c>
      <c r="Y1147" s="37" t="s">
        <v>110</v>
      </c>
      <c r="Z1147" s="37" t="s">
        <v>112</v>
      </c>
      <c r="AA1147" s="37" t="s">
        <v>111</v>
      </c>
      <c r="AB1147" s="30">
        <v>2850</v>
      </c>
      <c r="AC1147" s="30">
        <v>0</v>
      </c>
      <c r="AD1147" s="31">
        <v>2850</v>
      </c>
      <c r="AE1147" s="30">
        <v>0</v>
      </c>
      <c r="AF1147" s="30">
        <v>0</v>
      </c>
      <c r="AG1147" s="32">
        <v>2850</v>
      </c>
      <c r="AH1147" s="30">
        <v>0</v>
      </c>
      <c r="AI1147" s="10" t="s">
        <v>573</v>
      </c>
      <c r="AJ1147" s="30">
        <v>0</v>
      </c>
      <c r="AK1147" s="30">
        <v>0</v>
      </c>
      <c r="AL1147" s="30">
        <v>0</v>
      </c>
      <c r="AM1147" s="30">
        <v>0</v>
      </c>
      <c r="AN1147" s="30">
        <v>0</v>
      </c>
      <c r="AO1147" s="30">
        <v>0</v>
      </c>
      <c r="AP1147" s="30">
        <v>0</v>
      </c>
      <c r="AQ1147" s="30">
        <v>0</v>
      </c>
      <c r="AR1147" s="30">
        <v>0</v>
      </c>
      <c r="AS1147" s="30">
        <v>0</v>
      </c>
      <c r="AT1147" s="30">
        <v>0</v>
      </c>
      <c r="AU1147" s="121">
        <v>0</v>
      </c>
      <c r="AV1147" s="129" t="s">
        <v>919</v>
      </c>
      <c r="AW1147" s="129" t="s">
        <v>785</v>
      </c>
      <c r="AX1147" s="129" t="s">
        <v>527</v>
      </c>
    </row>
    <row r="1148" spans="1:50" ht="24" x14ac:dyDescent="0.25">
      <c r="A1148" s="120">
        <v>46112.208333333489</v>
      </c>
      <c r="B1148" s="28" t="s">
        <v>566</v>
      </c>
      <c r="C1148" s="25" t="s">
        <v>427</v>
      </c>
      <c r="D1148" s="25" t="s">
        <v>430</v>
      </c>
      <c r="E1148" s="25" t="s">
        <v>423</v>
      </c>
      <c r="F1148" s="29" t="s">
        <v>243</v>
      </c>
      <c r="G1148" s="29" t="s">
        <v>19</v>
      </c>
      <c r="H1148" s="29" t="s">
        <v>581</v>
      </c>
      <c r="I1148" s="29" t="s">
        <v>269</v>
      </c>
      <c r="J1148" s="29" t="s">
        <v>868</v>
      </c>
      <c r="K1148" s="25" t="s">
        <v>443</v>
      </c>
      <c r="L1148" s="25" t="s">
        <v>527</v>
      </c>
      <c r="M1148" s="25" t="s">
        <v>527</v>
      </c>
      <c r="N1148" s="25" t="s">
        <v>527</v>
      </c>
      <c r="O1148" s="25" t="s">
        <v>527</v>
      </c>
      <c r="P1148" s="25" t="s">
        <v>5388</v>
      </c>
      <c r="Q1148" s="28" t="s">
        <v>0</v>
      </c>
      <c r="R1148" s="29" t="s">
        <v>3188</v>
      </c>
      <c r="S1148" s="27" t="s">
        <v>3189</v>
      </c>
      <c r="T1148" s="27" t="s">
        <v>3190</v>
      </c>
      <c r="U1148" s="28" t="s">
        <v>289</v>
      </c>
      <c r="V1148" s="26" t="s">
        <v>443</v>
      </c>
      <c r="W1148" s="26" t="s">
        <v>627</v>
      </c>
      <c r="X1148" s="26" t="s">
        <v>411</v>
      </c>
      <c r="Y1148" s="37" t="s">
        <v>110</v>
      </c>
      <c r="Z1148" s="37" t="s">
        <v>112</v>
      </c>
      <c r="AA1148" s="37" t="s">
        <v>111</v>
      </c>
      <c r="AB1148" s="30">
        <v>0</v>
      </c>
      <c r="AC1148" s="30">
        <v>0</v>
      </c>
      <c r="AD1148" s="31">
        <v>0</v>
      </c>
      <c r="AE1148" s="30">
        <v>0</v>
      </c>
      <c r="AF1148" s="30">
        <v>0</v>
      </c>
      <c r="AG1148" s="32">
        <v>0</v>
      </c>
      <c r="AH1148" s="30">
        <v>0</v>
      </c>
      <c r="AI1148" s="10" t="s">
        <v>573</v>
      </c>
      <c r="AJ1148" s="30">
        <v>0</v>
      </c>
      <c r="AK1148" s="30">
        <v>0</v>
      </c>
      <c r="AL1148" s="30">
        <v>0</v>
      </c>
      <c r="AM1148" s="30">
        <v>0</v>
      </c>
      <c r="AN1148" s="30">
        <v>0</v>
      </c>
      <c r="AO1148" s="30">
        <v>0</v>
      </c>
      <c r="AP1148" s="30">
        <v>0</v>
      </c>
      <c r="AQ1148" s="30">
        <v>0</v>
      </c>
      <c r="AR1148" s="30">
        <v>0</v>
      </c>
      <c r="AS1148" s="30">
        <v>0</v>
      </c>
      <c r="AT1148" s="30">
        <v>0</v>
      </c>
      <c r="AU1148" s="121">
        <v>0</v>
      </c>
      <c r="AV1148" s="129" t="s">
        <v>1011</v>
      </c>
      <c r="AW1148" s="129" t="s">
        <v>1011</v>
      </c>
      <c r="AX1148" s="129" t="s">
        <v>527</v>
      </c>
    </row>
    <row r="1149" spans="1:50" ht="24" x14ac:dyDescent="0.25">
      <c r="A1149" s="120">
        <v>46112.208333333489</v>
      </c>
      <c r="B1149" s="28" t="s">
        <v>566</v>
      </c>
      <c r="C1149" s="25" t="s">
        <v>427</v>
      </c>
      <c r="D1149" s="25" t="s">
        <v>430</v>
      </c>
      <c r="E1149" s="25" t="s">
        <v>423</v>
      </c>
      <c r="F1149" s="29" t="s">
        <v>243</v>
      </c>
      <c r="G1149" s="29" t="s">
        <v>19</v>
      </c>
      <c r="H1149" s="29" t="s">
        <v>581</v>
      </c>
      <c r="I1149" s="29" t="s">
        <v>269</v>
      </c>
      <c r="J1149" s="29" t="s">
        <v>868</v>
      </c>
      <c r="K1149" s="25" t="s">
        <v>248</v>
      </c>
      <c r="L1149" s="25" t="s">
        <v>527</v>
      </c>
      <c r="M1149" s="25" t="s">
        <v>527</v>
      </c>
      <c r="N1149" s="25" t="s">
        <v>527</v>
      </c>
      <c r="O1149" s="25" t="s">
        <v>527</v>
      </c>
      <c r="P1149" s="25" t="s">
        <v>5388</v>
      </c>
      <c r="Q1149" s="28" t="s">
        <v>0</v>
      </c>
      <c r="R1149" s="29" t="s">
        <v>3188</v>
      </c>
      <c r="S1149" s="27" t="s">
        <v>3189</v>
      </c>
      <c r="T1149" s="27" t="s">
        <v>3190</v>
      </c>
      <c r="U1149" s="28" t="s">
        <v>249</v>
      </c>
      <c r="V1149" s="26" t="s">
        <v>248</v>
      </c>
      <c r="W1149" s="26" t="s">
        <v>555</v>
      </c>
      <c r="X1149" s="26" t="s">
        <v>411</v>
      </c>
      <c r="Y1149" s="37" t="s">
        <v>98</v>
      </c>
      <c r="Z1149" s="37" t="s">
        <v>100</v>
      </c>
      <c r="AA1149" s="37" t="s">
        <v>99</v>
      </c>
      <c r="AB1149" s="30">
        <v>0</v>
      </c>
      <c r="AC1149" s="30">
        <v>0</v>
      </c>
      <c r="AD1149" s="31">
        <v>0</v>
      </c>
      <c r="AE1149" s="30">
        <v>0</v>
      </c>
      <c r="AF1149" s="30">
        <v>0</v>
      </c>
      <c r="AG1149" s="32">
        <v>0</v>
      </c>
      <c r="AH1149" s="30">
        <v>0</v>
      </c>
      <c r="AI1149" s="10" t="s">
        <v>573</v>
      </c>
      <c r="AJ1149" s="30">
        <v>0</v>
      </c>
      <c r="AK1149" s="30">
        <v>0</v>
      </c>
      <c r="AL1149" s="30">
        <v>0</v>
      </c>
      <c r="AM1149" s="30">
        <v>0</v>
      </c>
      <c r="AN1149" s="30">
        <v>0</v>
      </c>
      <c r="AO1149" s="30">
        <v>0</v>
      </c>
      <c r="AP1149" s="30">
        <v>0</v>
      </c>
      <c r="AQ1149" s="30">
        <v>0</v>
      </c>
      <c r="AR1149" s="30">
        <v>0</v>
      </c>
      <c r="AS1149" s="30">
        <v>0</v>
      </c>
      <c r="AT1149" s="30">
        <v>0</v>
      </c>
      <c r="AU1149" s="121">
        <v>0</v>
      </c>
      <c r="AV1149" s="129" t="s">
        <v>1011</v>
      </c>
      <c r="AW1149" s="129" t="s">
        <v>1011</v>
      </c>
      <c r="AX1149" s="129" t="s">
        <v>527</v>
      </c>
    </row>
    <row r="1150" spans="1:50" ht="24" x14ac:dyDescent="0.25">
      <c r="A1150" s="120">
        <v>46112.208333333489</v>
      </c>
      <c r="B1150" s="28" t="s">
        <v>566</v>
      </c>
      <c r="C1150" s="25" t="s">
        <v>427</v>
      </c>
      <c r="D1150" s="25" t="s">
        <v>430</v>
      </c>
      <c r="E1150" s="25" t="s">
        <v>423</v>
      </c>
      <c r="F1150" s="29" t="s">
        <v>243</v>
      </c>
      <c r="G1150" s="29" t="s">
        <v>19</v>
      </c>
      <c r="H1150" s="29" t="s">
        <v>581</v>
      </c>
      <c r="I1150" s="29" t="s">
        <v>269</v>
      </c>
      <c r="J1150" s="29" t="s">
        <v>868</v>
      </c>
      <c r="K1150" s="25" t="s">
        <v>248</v>
      </c>
      <c r="L1150" s="25" t="s">
        <v>527</v>
      </c>
      <c r="M1150" s="25" t="s">
        <v>527</v>
      </c>
      <c r="N1150" s="25" t="s">
        <v>527</v>
      </c>
      <c r="O1150" s="25" t="s">
        <v>527</v>
      </c>
      <c r="P1150" s="25" t="s">
        <v>5388</v>
      </c>
      <c r="Q1150" s="28" t="s">
        <v>0</v>
      </c>
      <c r="R1150" s="29" t="s">
        <v>3188</v>
      </c>
      <c r="S1150" s="27" t="s">
        <v>3189</v>
      </c>
      <c r="T1150" s="27" t="s">
        <v>3190</v>
      </c>
      <c r="U1150" s="28" t="s">
        <v>249</v>
      </c>
      <c r="V1150" s="26" t="s">
        <v>248</v>
      </c>
      <c r="W1150" s="26" t="s">
        <v>555</v>
      </c>
      <c r="X1150" s="26" t="s">
        <v>411</v>
      </c>
      <c r="Y1150" s="37" t="s">
        <v>101</v>
      </c>
      <c r="Z1150" s="37" t="s">
        <v>103</v>
      </c>
      <c r="AA1150" s="37" t="s">
        <v>102</v>
      </c>
      <c r="AB1150" s="30">
        <v>0</v>
      </c>
      <c r="AC1150" s="30">
        <v>0</v>
      </c>
      <c r="AD1150" s="31">
        <v>0</v>
      </c>
      <c r="AE1150" s="30">
        <v>0</v>
      </c>
      <c r="AF1150" s="30">
        <v>0</v>
      </c>
      <c r="AG1150" s="32">
        <v>0</v>
      </c>
      <c r="AH1150" s="30">
        <v>0</v>
      </c>
      <c r="AI1150" s="10" t="s">
        <v>573</v>
      </c>
      <c r="AJ1150" s="30">
        <v>0</v>
      </c>
      <c r="AK1150" s="30">
        <v>0</v>
      </c>
      <c r="AL1150" s="30">
        <v>0</v>
      </c>
      <c r="AM1150" s="30">
        <v>0</v>
      </c>
      <c r="AN1150" s="30">
        <v>0</v>
      </c>
      <c r="AO1150" s="30">
        <v>0</v>
      </c>
      <c r="AP1150" s="30">
        <v>0</v>
      </c>
      <c r="AQ1150" s="30">
        <v>0</v>
      </c>
      <c r="AR1150" s="30">
        <v>0</v>
      </c>
      <c r="AS1150" s="30">
        <v>0</v>
      </c>
      <c r="AT1150" s="30">
        <v>0</v>
      </c>
      <c r="AU1150" s="121">
        <v>0</v>
      </c>
      <c r="AV1150" s="129" t="s">
        <v>1011</v>
      </c>
      <c r="AW1150" s="129" t="s">
        <v>1011</v>
      </c>
      <c r="AX1150" s="129" t="s">
        <v>527</v>
      </c>
    </row>
    <row r="1151" spans="1:50" ht="24" x14ac:dyDescent="0.25">
      <c r="A1151" s="120">
        <v>46112.208333333489</v>
      </c>
      <c r="B1151" s="28" t="s">
        <v>566</v>
      </c>
      <c r="C1151" s="25" t="s">
        <v>427</v>
      </c>
      <c r="D1151" s="25" t="s">
        <v>430</v>
      </c>
      <c r="E1151" s="25" t="s">
        <v>423</v>
      </c>
      <c r="F1151" s="29" t="s">
        <v>243</v>
      </c>
      <c r="G1151" s="29" t="s">
        <v>19</v>
      </c>
      <c r="H1151" s="29" t="s">
        <v>581</v>
      </c>
      <c r="I1151" s="29" t="s">
        <v>269</v>
      </c>
      <c r="J1151" s="29" t="s">
        <v>868</v>
      </c>
      <c r="K1151" s="25" t="s">
        <v>248</v>
      </c>
      <c r="L1151" s="25" t="s">
        <v>527</v>
      </c>
      <c r="M1151" s="25" t="s">
        <v>527</v>
      </c>
      <c r="N1151" s="25" t="s">
        <v>527</v>
      </c>
      <c r="O1151" s="25" t="s">
        <v>527</v>
      </c>
      <c r="P1151" s="25" t="s">
        <v>5388</v>
      </c>
      <c r="Q1151" s="28" t="s">
        <v>0</v>
      </c>
      <c r="R1151" s="29" t="s">
        <v>3188</v>
      </c>
      <c r="S1151" s="27" t="s">
        <v>3189</v>
      </c>
      <c r="T1151" s="27" t="s">
        <v>3190</v>
      </c>
      <c r="U1151" s="28" t="s">
        <v>249</v>
      </c>
      <c r="V1151" s="26" t="s">
        <v>248</v>
      </c>
      <c r="W1151" s="26" t="s">
        <v>555</v>
      </c>
      <c r="X1151" s="26" t="s">
        <v>411</v>
      </c>
      <c r="Y1151" s="37" t="s">
        <v>110</v>
      </c>
      <c r="Z1151" s="37" t="s">
        <v>112</v>
      </c>
      <c r="AA1151" s="37" t="s">
        <v>111</v>
      </c>
      <c r="AB1151" s="30">
        <v>11494</v>
      </c>
      <c r="AC1151" s="30">
        <v>0</v>
      </c>
      <c r="AD1151" s="31">
        <v>11494</v>
      </c>
      <c r="AE1151" s="30">
        <v>0</v>
      </c>
      <c r="AF1151" s="30">
        <v>0</v>
      </c>
      <c r="AG1151" s="32">
        <v>11494</v>
      </c>
      <c r="AH1151" s="30">
        <v>0</v>
      </c>
      <c r="AI1151" s="10" t="s">
        <v>573</v>
      </c>
      <c r="AJ1151" s="30">
        <v>0</v>
      </c>
      <c r="AK1151" s="30">
        <v>0</v>
      </c>
      <c r="AL1151" s="30">
        <v>0</v>
      </c>
      <c r="AM1151" s="30">
        <v>0</v>
      </c>
      <c r="AN1151" s="30">
        <v>0</v>
      </c>
      <c r="AO1151" s="30">
        <v>0</v>
      </c>
      <c r="AP1151" s="30">
        <v>0</v>
      </c>
      <c r="AQ1151" s="30">
        <v>0</v>
      </c>
      <c r="AR1151" s="30">
        <v>0</v>
      </c>
      <c r="AS1151" s="30">
        <v>0</v>
      </c>
      <c r="AT1151" s="30">
        <v>0</v>
      </c>
      <c r="AU1151" s="121">
        <v>0</v>
      </c>
      <c r="AV1151" s="129" t="s">
        <v>919</v>
      </c>
      <c r="AW1151" s="129" t="s">
        <v>785</v>
      </c>
      <c r="AX1151" s="129" t="s">
        <v>527</v>
      </c>
    </row>
    <row r="1152" spans="1:50" ht="24" x14ac:dyDescent="0.25">
      <c r="A1152" s="120">
        <v>46112.208333333489</v>
      </c>
      <c r="B1152" s="28" t="s">
        <v>566</v>
      </c>
      <c r="C1152" s="25" t="s">
        <v>427</v>
      </c>
      <c r="D1152" s="25" t="s">
        <v>430</v>
      </c>
      <c r="E1152" s="25" t="s">
        <v>423</v>
      </c>
      <c r="F1152" s="29" t="s">
        <v>243</v>
      </c>
      <c r="G1152" s="29" t="s">
        <v>19</v>
      </c>
      <c r="H1152" s="29" t="s">
        <v>581</v>
      </c>
      <c r="I1152" s="29" t="s">
        <v>269</v>
      </c>
      <c r="J1152" s="29" t="s">
        <v>868</v>
      </c>
      <c r="K1152" s="25" t="s">
        <v>281</v>
      </c>
      <c r="L1152" s="25" t="s">
        <v>527</v>
      </c>
      <c r="M1152" s="25" t="s">
        <v>527</v>
      </c>
      <c r="N1152" s="25" t="s">
        <v>527</v>
      </c>
      <c r="O1152" s="25" t="s">
        <v>527</v>
      </c>
      <c r="P1152" s="25" t="s">
        <v>5388</v>
      </c>
      <c r="Q1152" s="28" t="s">
        <v>0</v>
      </c>
      <c r="R1152" s="29" t="s">
        <v>3188</v>
      </c>
      <c r="S1152" s="27" t="s">
        <v>3189</v>
      </c>
      <c r="T1152" s="27" t="s">
        <v>3190</v>
      </c>
      <c r="U1152" s="28" t="s">
        <v>290</v>
      </c>
      <c r="V1152" s="26" t="s">
        <v>281</v>
      </c>
      <c r="W1152" s="26" t="s">
        <v>628</v>
      </c>
      <c r="X1152" s="26" t="s">
        <v>411</v>
      </c>
      <c r="Y1152" s="37" t="s">
        <v>110</v>
      </c>
      <c r="Z1152" s="37" t="s">
        <v>112</v>
      </c>
      <c r="AA1152" s="37" t="s">
        <v>111</v>
      </c>
      <c r="AB1152" s="30">
        <v>0</v>
      </c>
      <c r="AC1152" s="30">
        <v>0</v>
      </c>
      <c r="AD1152" s="31">
        <v>0</v>
      </c>
      <c r="AE1152" s="30">
        <v>0</v>
      </c>
      <c r="AF1152" s="30">
        <v>0</v>
      </c>
      <c r="AG1152" s="32">
        <v>0</v>
      </c>
      <c r="AH1152" s="30">
        <v>0</v>
      </c>
      <c r="AI1152" s="10" t="s">
        <v>573</v>
      </c>
      <c r="AJ1152" s="30">
        <v>0</v>
      </c>
      <c r="AK1152" s="30">
        <v>0</v>
      </c>
      <c r="AL1152" s="30">
        <v>0</v>
      </c>
      <c r="AM1152" s="30">
        <v>0</v>
      </c>
      <c r="AN1152" s="30">
        <v>0</v>
      </c>
      <c r="AO1152" s="30">
        <v>0</v>
      </c>
      <c r="AP1152" s="30">
        <v>0</v>
      </c>
      <c r="AQ1152" s="30">
        <v>0</v>
      </c>
      <c r="AR1152" s="30">
        <v>0</v>
      </c>
      <c r="AS1152" s="30">
        <v>0</v>
      </c>
      <c r="AT1152" s="30">
        <v>0</v>
      </c>
      <c r="AU1152" s="121">
        <v>0</v>
      </c>
      <c r="AV1152" s="129" t="s">
        <v>1011</v>
      </c>
      <c r="AW1152" s="129" t="s">
        <v>1011</v>
      </c>
      <c r="AX1152" s="129" t="s">
        <v>527</v>
      </c>
    </row>
    <row r="1153" spans="1:50" ht="24" x14ac:dyDescent="0.25">
      <c r="A1153" s="120">
        <v>46112.208333333489</v>
      </c>
      <c r="B1153" s="28" t="s">
        <v>566</v>
      </c>
      <c r="C1153" s="25" t="s">
        <v>427</v>
      </c>
      <c r="D1153" s="25" t="s">
        <v>430</v>
      </c>
      <c r="E1153" s="25" t="s">
        <v>423</v>
      </c>
      <c r="F1153" s="29" t="s">
        <v>243</v>
      </c>
      <c r="G1153" s="29" t="s">
        <v>19</v>
      </c>
      <c r="H1153" s="29" t="s">
        <v>581</v>
      </c>
      <c r="I1153" s="29" t="s">
        <v>269</v>
      </c>
      <c r="J1153" s="29" t="s">
        <v>868</v>
      </c>
      <c r="K1153" s="25" t="s">
        <v>281</v>
      </c>
      <c r="L1153" s="25" t="s">
        <v>527</v>
      </c>
      <c r="M1153" s="25" t="s">
        <v>527</v>
      </c>
      <c r="N1153" s="25" t="s">
        <v>527</v>
      </c>
      <c r="O1153" s="25" t="s">
        <v>527</v>
      </c>
      <c r="P1153" s="25" t="s">
        <v>5388</v>
      </c>
      <c r="Q1153" s="28" t="s">
        <v>0</v>
      </c>
      <c r="R1153" s="29" t="s">
        <v>3188</v>
      </c>
      <c r="S1153" s="27" t="s">
        <v>3189</v>
      </c>
      <c r="T1153" s="27" t="s">
        <v>3190</v>
      </c>
      <c r="U1153" s="28" t="s">
        <v>290</v>
      </c>
      <c r="V1153" s="26" t="s">
        <v>281</v>
      </c>
      <c r="W1153" s="26" t="s">
        <v>628</v>
      </c>
      <c r="X1153" s="26" t="s">
        <v>411</v>
      </c>
      <c r="Y1153" s="37" t="s">
        <v>107</v>
      </c>
      <c r="Z1153" s="37" t="s">
        <v>109</v>
      </c>
      <c r="AA1153" s="37" t="s">
        <v>108</v>
      </c>
      <c r="AB1153" s="30">
        <v>0</v>
      </c>
      <c r="AC1153" s="30">
        <v>0</v>
      </c>
      <c r="AD1153" s="31">
        <v>0</v>
      </c>
      <c r="AE1153" s="30">
        <v>0</v>
      </c>
      <c r="AF1153" s="30">
        <v>0</v>
      </c>
      <c r="AG1153" s="32">
        <v>0</v>
      </c>
      <c r="AH1153" s="30">
        <v>0</v>
      </c>
      <c r="AI1153" s="10" t="s">
        <v>573</v>
      </c>
      <c r="AJ1153" s="30">
        <v>0</v>
      </c>
      <c r="AK1153" s="30">
        <v>0</v>
      </c>
      <c r="AL1153" s="30">
        <v>0</v>
      </c>
      <c r="AM1153" s="30">
        <v>0</v>
      </c>
      <c r="AN1153" s="30">
        <v>0</v>
      </c>
      <c r="AO1153" s="30">
        <v>0</v>
      </c>
      <c r="AP1153" s="30">
        <v>0</v>
      </c>
      <c r="AQ1153" s="30">
        <v>0</v>
      </c>
      <c r="AR1153" s="30">
        <v>0</v>
      </c>
      <c r="AS1153" s="30">
        <v>0</v>
      </c>
      <c r="AT1153" s="30">
        <v>0</v>
      </c>
      <c r="AU1153" s="121">
        <v>0</v>
      </c>
      <c r="AV1153" s="129" t="s">
        <v>1011</v>
      </c>
      <c r="AW1153" s="129" t="s">
        <v>1011</v>
      </c>
      <c r="AX1153" s="129" t="s">
        <v>527</v>
      </c>
    </row>
    <row r="1154" spans="1:50" ht="24" x14ac:dyDescent="0.25">
      <c r="A1154" s="120">
        <v>46112.208333333489</v>
      </c>
      <c r="B1154" s="28" t="s">
        <v>566</v>
      </c>
      <c r="C1154" s="25" t="s">
        <v>427</v>
      </c>
      <c r="D1154" s="25" t="s">
        <v>430</v>
      </c>
      <c r="E1154" s="25" t="s">
        <v>423</v>
      </c>
      <c r="F1154" s="29" t="s">
        <v>243</v>
      </c>
      <c r="G1154" s="29" t="s">
        <v>19</v>
      </c>
      <c r="H1154" s="29" t="s">
        <v>581</v>
      </c>
      <c r="I1154" s="29" t="s">
        <v>269</v>
      </c>
      <c r="J1154" s="29" t="s">
        <v>868</v>
      </c>
      <c r="K1154" s="25" t="s">
        <v>254</v>
      </c>
      <c r="L1154" s="25" t="s">
        <v>527</v>
      </c>
      <c r="M1154" s="25" t="s">
        <v>527</v>
      </c>
      <c r="N1154" s="25" t="s">
        <v>527</v>
      </c>
      <c r="O1154" s="25" t="s">
        <v>527</v>
      </c>
      <c r="P1154" s="25" t="s">
        <v>5388</v>
      </c>
      <c r="Q1154" s="28" t="s">
        <v>0</v>
      </c>
      <c r="R1154" s="29" t="s">
        <v>3188</v>
      </c>
      <c r="S1154" s="27" t="s">
        <v>3189</v>
      </c>
      <c r="T1154" s="27" t="s">
        <v>3190</v>
      </c>
      <c r="U1154" s="28" t="s">
        <v>255</v>
      </c>
      <c r="V1154" s="26" t="s">
        <v>254</v>
      </c>
      <c r="W1154" s="26" t="s">
        <v>558</v>
      </c>
      <c r="X1154" s="26" t="s">
        <v>411</v>
      </c>
      <c r="Y1154" s="37" t="s">
        <v>110</v>
      </c>
      <c r="Z1154" s="37" t="s">
        <v>112</v>
      </c>
      <c r="AA1154" s="37" t="s">
        <v>111</v>
      </c>
      <c r="AB1154" s="30">
        <v>0</v>
      </c>
      <c r="AC1154" s="30">
        <v>0</v>
      </c>
      <c r="AD1154" s="31">
        <v>0</v>
      </c>
      <c r="AE1154" s="30">
        <v>0</v>
      </c>
      <c r="AF1154" s="30">
        <v>0</v>
      </c>
      <c r="AG1154" s="32">
        <v>0</v>
      </c>
      <c r="AH1154" s="30">
        <v>0</v>
      </c>
      <c r="AI1154" s="10" t="s">
        <v>573</v>
      </c>
      <c r="AJ1154" s="30">
        <v>0</v>
      </c>
      <c r="AK1154" s="30">
        <v>0</v>
      </c>
      <c r="AL1154" s="30">
        <v>0</v>
      </c>
      <c r="AM1154" s="30">
        <v>0</v>
      </c>
      <c r="AN1154" s="30">
        <v>0</v>
      </c>
      <c r="AO1154" s="30">
        <v>0</v>
      </c>
      <c r="AP1154" s="30">
        <v>0</v>
      </c>
      <c r="AQ1154" s="30">
        <v>0</v>
      </c>
      <c r="AR1154" s="30">
        <v>0</v>
      </c>
      <c r="AS1154" s="30">
        <v>0</v>
      </c>
      <c r="AT1154" s="30">
        <v>0</v>
      </c>
      <c r="AU1154" s="121">
        <v>0</v>
      </c>
      <c r="AV1154" s="129" t="s">
        <v>1011</v>
      </c>
      <c r="AW1154" s="129" t="s">
        <v>1011</v>
      </c>
      <c r="AX1154" s="129" t="s">
        <v>527</v>
      </c>
    </row>
    <row r="1155" spans="1:50" ht="24" x14ac:dyDescent="0.25">
      <c r="A1155" s="120">
        <v>46112.208333333489</v>
      </c>
      <c r="B1155" s="28" t="s">
        <v>566</v>
      </c>
      <c r="C1155" s="25" t="s">
        <v>427</v>
      </c>
      <c r="D1155" s="25" t="s">
        <v>430</v>
      </c>
      <c r="E1155" s="25" t="s">
        <v>423</v>
      </c>
      <c r="F1155" s="29" t="s">
        <v>243</v>
      </c>
      <c r="G1155" s="29" t="s">
        <v>19</v>
      </c>
      <c r="H1155" s="29" t="s">
        <v>581</v>
      </c>
      <c r="I1155" s="29" t="s">
        <v>269</v>
      </c>
      <c r="J1155" s="29" t="s">
        <v>868</v>
      </c>
      <c r="K1155" s="25" t="s">
        <v>260</v>
      </c>
      <c r="L1155" s="25" t="s">
        <v>527</v>
      </c>
      <c r="M1155" s="25" t="s">
        <v>527</v>
      </c>
      <c r="N1155" s="25" t="s">
        <v>527</v>
      </c>
      <c r="O1155" s="25" t="s">
        <v>527</v>
      </c>
      <c r="P1155" s="25" t="s">
        <v>5388</v>
      </c>
      <c r="Q1155" s="28" t="s">
        <v>0</v>
      </c>
      <c r="R1155" s="29" t="s">
        <v>3188</v>
      </c>
      <c r="S1155" s="27" t="s">
        <v>3189</v>
      </c>
      <c r="T1155" s="27" t="s">
        <v>3190</v>
      </c>
      <c r="U1155" s="28" t="s">
        <v>261</v>
      </c>
      <c r="V1155" s="26" t="s">
        <v>260</v>
      </c>
      <c r="W1155" s="26" t="s">
        <v>561</v>
      </c>
      <c r="X1155" s="26" t="s">
        <v>411</v>
      </c>
      <c r="Y1155" s="37" t="s">
        <v>110</v>
      </c>
      <c r="Z1155" s="37" t="s">
        <v>112</v>
      </c>
      <c r="AA1155" s="37" t="s">
        <v>111</v>
      </c>
      <c r="AB1155" s="30">
        <v>0</v>
      </c>
      <c r="AC1155" s="30">
        <v>0</v>
      </c>
      <c r="AD1155" s="31">
        <v>0</v>
      </c>
      <c r="AE1155" s="30">
        <v>0</v>
      </c>
      <c r="AF1155" s="30">
        <v>0</v>
      </c>
      <c r="AG1155" s="32">
        <v>0</v>
      </c>
      <c r="AH1155" s="30">
        <v>0</v>
      </c>
      <c r="AI1155" s="10" t="s">
        <v>573</v>
      </c>
      <c r="AJ1155" s="30">
        <v>0</v>
      </c>
      <c r="AK1155" s="30">
        <v>0</v>
      </c>
      <c r="AL1155" s="30">
        <v>0</v>
      </c>
      <c r="AM1155" s="30">
        <v>0</v>
      </c>
      <c r="AN1155" s="30">
        <v>0</v>
      </c>
      <c r="AO1155" s="30">
        <v>0</v>
      </c>
      <c r="AP1155" s="30">
        <v>0</v>
      </c>
      <c r="AQ1155" s="30">
        <v>0</v>
      </c>
      <c r="AR1155" s="30">
        <v>0</v>
      </c>
      <c r="AS1155" s="30">
        <v>0</v>
      </c>
      <c r="AT1155" s="30">
        <v>0</v>
      </c>
      <c r="AU1155" s="121">
        <v>0</v>
      </c>
      <c r="AV1155" s="129" t="s">
        <v>1011</v>
      </c>
      <c r="AW1155" s="129" t="s">
        <v>1011</v>
      </c>
      <c r="AX1155" s="129" t="s">
        <v>527</v>
      </c>
    </row>
    <row r="1156" spans="1:50" ht="24" x14ac:dyDescent="0.25">
      <c r="A1156" s="120">
        <v>46112.208333333489</v>
      </c>
      <c r="B1156" s="28" t="s">
        <v>566</v>
      </c>
      <c r="C1156" s="25" t="s">
        <v>427</v>
      </c>
      <c r="D1156" s="25" t="s">
        <v>430</v>
      </c>
      <c r="E1156" s="25" t="s">
        <v>423</v>
      </c>
      <c r="F1156" s="29" t="s">
        <v>243</v>
      </c>
      <c r="G1156" s="29" t="s">
        <v>19</v>
      </c>
      <c r="H1156" s="29" t="s">
        <v>581</v>
      </c>
      <c r="I1156" s="29" t="s">
        <v>269</v>
      </c>
      <c r="J1156" s="29" t="s">
        <v>868</v>
      </c>
      <c r="K1156" s="25" t="s">
        <v>266</v>
      </c>
      <c r="L1156" s="25" t="s">
        <v>527</v>
      </c>
      <c r="M1156" s="25" t="s">
        <v>527</v>
      </c>
      <c r="N1156" s="25" t="s">
        <v>527</v>
      </c>
      <c r="O1156" s="25" t="s">
        <v>527</v>
      </c>
      <c r="P1156" s="25" t="s">
        <v>5388</v>
      </c>
      <c r="Q1156" s="28" t="s">
        <v>0</v>
      </c>
      <c r="R1156" s="29" t="s">
        <v>3188</v>
      </c>
      <c r="S1156" s="27" t="s">
        <v>3189</v>
      </c>
      <c r="T1156" s="27" t="s">
        <v>3190</v>
      </c>
      <c r="U1156" s="28" t="s">
        <v>267</v>
      </c>
      <c r="V1156" s="26" t="s">
        <v>266</v>
      </c>
      <c r="W1156" s="26" t="s">
        <v>564</v>
      </c>
      <c r="X1156" s="26" t="s">
        <v>411</v>
      </c>
      <c r="Y1156" s="37" t="s">
        <v>110</v>
      </c>
      <c r="Z1156" s="37" t="s">
        <v>112</v>
      </c>
      <c r="AA1156" s="37" t="s">
        <v>111</v>
      </c>
      <c r="AB1156" s="30">
        <v>1950</v>
      </c>
      <c r="AC1156" s="30">
        <v>0</v>
      </c>
      <c r="AD1156" s="31">
        <v>1950</v>
      </c>
      <c r="AE1156" s="30">
        <v>0</v>
      </c>
      <c r="AF1156" s="30">
        <v>0</v>
      </c>
      <c r="AG1156" s="32">
        <v>1950</v>
      </c>
      <c r="AH1156" s="30">
        <v>0</v>
      </c>
      <c r="AI1156" s="10" t="s">
        <v>573</v>
      </c>
      <c r="AJ1156" s="30">
        <v>0</v>
      </c>
      <c r="AK1156" s="30">
        <v>0</v>
      </c>
      <c r="AL1156" s="30">
        <v>0</v>
      </c>
      <c r="AM1156" s="30">
        <v>0</v>
      </c>
      <c r="AN1156" s="30">
        <v>0</v>
      </c>
      <c r="AO1156" s="30">
        <v>0</v>
      </c>
      <c r="AP1156" s="30">
        <v>0</v>
      </c>
      <c r="AQ1156" s="30">
        <v>0</v>
      </c>
      <c r="AR1156" s="30">
        <v>0</v>
      </c>
      <c r="AS1156" s="30">
        <v>0</v>
      </c>
      <c r="AT1156" s="30">
        <v>0</v>
      </c>
      <c r="AU1156" s="121">
        <v>0</v>
      </c>
      <c r="AV1156" s="129" t="s">
        <v>919</v>
      </c>
      <c r="AW1156" s="129" t="s">
        <v>785</v>
      </c>
      <c r="AX1156" s="129" t="s">
        <v>527</v>
      </c>
    </row>
    <row r="1157" spans="1:50" ht="24" x14ac:dyDescent="0.25">
      <c r="A1157" s="120">
        <v>46112.208333333489</v>
      </c>
      <c r="B1157" s="28" t="s">
        <v>566</v>
      </c>
      <c r="C1157" s="25" t="s">
        <v>427</v>
      </c>
      <c r="D1157" s="25" t="s">
        <v>430</v>
      </c>
      <c r="E1157" s="25" t="s">
        <v>423</v>
      </c>
      <c r="F1157" s="29" t="s">
        <v>243</v>
      </c>
      <c r="G1157" s="29" t="s">
        <v>19</v>
      </c>
      <c r="H1157" s="29" t="s">
        <v>581</v>
      </c>
      <c r="I1157" s="29" t="s">
        <v>269</v>
      </c>
      <c r="J1157" s="29" t="s">
        <v>868</v>
      </c>
      <c r="K1157" s="25" t="s">
        <v>285</v>
      </c>
      <c r="L1157" s="25" t="s">
        <v>527</v>
      </c>
      <c r="M1157" s="25" t="s">
        <v>527</v>
      </c>
      <c r="N1157" s="25" t="s">
        <v>527</v>
      </c>
      <c r="O1157" s="25" t="s">
        <v>527</v>
      </c>
      <c r="P1157" s="25" t="s">
        <v>5388</v>
      </c>
      <c r="Q1157" s="28" t="s">
        <v>0</v>
      </c>
      <c r="R1157" s="29" t="s">
        <v>3188</v>
      </c>
      <c r="S1157" s="27" t="s">
        <v>3189</v>
      </c>
      <c r="T1157" s="27" t="s">
        <v>3190</v>
      </c>
      <c r="U1157" s="28" t="s">
        <v>293</v>
      </c>
      <c r="V1157" s="26" t="s">
        <v>285</v>
      </c>
      <c r="W1157" s="26" t="s">
        <v>630</v>
      </c>
      <c r="X1157" s="26" t="s">
        <v>411</v>
      </c>
      <c r="Y1157" s="37" t="s">
        <v>110</v>
      </c>
      <c r="Z1157" s="37" t="s">
        <v>112</v>
      </c>
      <c r="AA1157" s="37" t="s">
        <v>111</v>
      </c>
      <c r="AB1157" s="30">
        <v>0</v>
      </c>
      <c r="AC1157" s="30">
        <v>0</v>
      </c>
      <c r="AD1157" s="31">
        <v>0</v>
      </c>
      <c r="AE1157" s="30">
        <v>0</v>
      </c>
      <c r="AF1157" s="30">
        <v>0</v>
      </c>
      <c r="AG1157" s="32">
        <v>0</v>
      </c>
      <c r="AH1157" s="30">
        <v>0</v>
      </c>
      <c r="AI1157" s="10" t="s">
        <v>573</v>
      </c>
      <c r="AJ1157" s="30">
        <v>0</v>
      </c>
      <c r="AK1157" s="30">
        <v>0</v>
      </c>
      <c r="AL1157" s="30">
        <v>0</v>
      </c>
      <c r="AM1157" s="30">
        <v>0</v>
      </c>
      <c r="AN1157" s="30">
        <v>0</v>
      </c>
      <c r="AO1157" s="30">
        <v>0</v>
      </c>
      <c r="AP1157" s="30">
        <v>0</v>
      </c>
      <c r="AQ1157" s="30">
        <v>0</v>
      </c>
      <c r="AR1157" s="30">
        <v>0</v>
      </c>
      <c r="AS1157" s="30">
        <v>0</v>
      </c>
      <c r="AT1157" s="30">
        <v>0</v>
      </c>
      <c r="AU1157" s="121">
        <v>0</v>
      </c>
      <c r="AV1157" s="129" t="s">
        <v>1011</v>
      </c>
      <c r="AW1157" s="129" t="s">
        <v>1011</v>
      </c>
      <c r="AX1157" s="129" t="s">
        <v>527</v>
      </c>
    </row>
    <row r="1158" spans="1:50" ht="24" x14ac:dyDescent="0.25">
      <c r="A1158" s="120">
        <v>46112.208333333489</v>
      </c>
      <c r="B1158" s="28" t="s">
        <v>566</v>
      </c>
      <c r="C1158" s="25" t="s">
        <v>427</v>
      </c>
      <c r="D1158" s="25" t="s">
        <v>430</v>
      </c>
      <c r="E1158" s="25" t="s">
        <v>423</v>
      </c>
      <c r="F1158" s="29" t="s">
        <v>243</v>
      </c>
      <c r="G1158" s="29" t="s">
        <v>19</v>
      </c>
      <c r="H1158" s="29" t="s">
        <v>581</v>
      </c>
      <c r="I1158" s="29" t="s">
        <v>269</v>
      </c>
      <c r="J1158" s="29" t="s">
        <v>868</v>
      </c>
      <c r="K1158" s="25" t="s">
        <v>453</v>
      </c>
      <c r="L1158" s="25" t="s">
        <v>527</v>
      </c>
      <c r="M1158" s="25" t="s">
        <v>527</v>
      </c>
      <c r="N1158" s="25" t="s">
        <v>527</v>
      </c>
      <c r="O1158" s="25" t="s">
        <v>527</v>
      </c>
      <c r="P1158" s="25" t="s">
        <v>5388</v>
      </c>
      <c r="Q1158" s="28" t="s">
        <v>0</v>
      </c>
      <c r="R1158" s="29" t="s">
        <v>3188</v>
      </c>
      <c r="S1158" s="27" t="s">
        <v>3189</v>
      </c>
      <c r="T1158" s="27" t="s">
        <v>3190</v>
      </c>
      <c r="U1158" s="28" t="s">
        <v>294</v>
      </c>
      <c r="V1158" s="26" t="s">
        <v>453</v>
      </c>
      <c r="W1158" s="26" t="s">
        <v>631</v>
      </c>
      <c r="X1158" s="26" t="s">
        <v>411</v>
      </c>
      <c r="Y1158" s="37" t="s">
        <v>110</v>
      </c>
      <c r="Z1158" s="37" t="s">
        <v>112</v>
      </c>
      <c r="AA1158" s="37" t="s">
        <v>111</v>
      </c>
      <c r="AB1158" s="30">
        <v>0</v>
      </c>
      <c r="AC1158" s="30">
        <v>0</v>
      </c>
      <c r="AD1158" s="31">
        <v>0</v>
      </c>
      <c r="AE1158" s="30">
        <v>0</v>
      </c>
      <c r="AF1158" s="30">
        <v>0</v>
      </c>
      <c r="AG1158" s="32">
        <v>0</v>
      </c>
      <c r="AH1158" s="30">
        <v>0</v>
      </c>
      <c r="AI1158" s="10" t="s">
        <v>573</v>
      </c>
      <c r="AJ1158" s="30">
        <v>0</v>
      </c>
      <c r="AK1158" s="30">
        <v>0</v>
      </c>
      <c r="AL1158" s="30">
        <v>0</v>
      </c>
      <c r="AM1158" s="30">
        <v>0</v>
      </c>
      <c r="AN1158" s="30">
        <v>0</v>
      </c>
      <c r="AO1158" s="30">
        <v>0</v>
      </c>
      <c r="AP1158" s="30">
        <v>0</v>
      </c>
      <c r="AQ1158" s="30">
        <v>0</v>
      </c>
      <c r="AR1158" s="30">
        <v>0</v>
      </c>
      <c r="AS1158" s="30">
        <v>0</v>
      </c>
      <c r="AT1158" s="30">
        <v>0</v>
      </c>
      <c r="AU1158" s="121">
        <v>0</v>
      </c>
      <c r="AV1158" s="129" t="s">
        <v>1011</v>
      </c>
      <c r="AW1158" s="129" t="s">
        <v>1011</v>
      </c>
      <c r="AX1158" s="129" t="s">
        <v>527</v>
      </c>
    </row>
    <row r="1159" spans="1:50" ht="24" x14ac:dyDescent="0.25">
      <c r="A1159" s="120">
        <v>46112.208333333489</v>
      </c>
      <c r="B1159" s="28" t="s">
        <v>566</v>
      </c>
      <c r="C1159" s="25" t="s">
        <v>427</v>
      </c>
      <c r="D1159" s="25" t="s">
        <v>430</v>
      </c>
      <c r="E1159" s="25" t="s">
        <v>423</v>
      </c>
      <c r="F1159" s="29" t="s">
        <v>243</v>
      </c>
      <c r="G1159" s="29" t="s">
        <v>19</v>
      </c>
      <c r="H1159" s="29" t="s">
        <v>581</v>
      </c>
      <c r="I1159" s="29" t="s">
        <v>269</v>
      </c>
      <c r="J1159" s="29" t="s">
        <v>868</v>
      </c>
      <c r="K1159" s="25" t="s">
        <v>278</v>
      </c>
      <c r="L1159" s="25" t="s">
        <v>527</v>
      </c>
      <c r="M1159" s="25" t="s">
        <v>527</v>
      </c>
      <c r="N1159" s="25" t="s">
        <v>527</v>
      </c>
      <c r="O1159" s="25" t="s">
        <v>527</v>
      </c>
      <c r="P1159" s="25" t="s">
        <v>5388</v>
      </c>
      <c r="Q1159" s="28" t="s">
        <v>0</v>
      </c>
      <c r="R1159" s="29" t="s">
        <v>3188</v>
      </c>
      <c r="S1159" s="27" t="s">
        <v>3189</v>
      </c>
      <c r="T1159" s="27" t="s">
        <v>3190</v>
      </c>
      <c r="U1159" s="28" t="s">
        <v>286</v>
      </c>
      <c r="V1159" s="26" t="s">
        <v>278</v>
      </c>
      <c r="W1159" s="26" t="s">
        <v>626</v>
      </c>
      <c r="X1159" s="26" t="s">
        <v>411</v>
      </c>
      <c r="Y1159" s="37" t="s">
        <v>110</v>
      </c>
      <c r="Z1159" s="37" t="s">
        <v>112</v>
      </c>
      <c r="AA1159" s="37" t="s">
        <v>111</v>
      </c>
      <c r="AB1159" s="30">
        <v>0</v>
      </c>
      <c r="AC1159" s="30">
        <v>0</v>
      </c>
      <c r="AD1159" s="31">
        <v>0</v>
      </c>
      <c r="AE1159" s="30">
        <v>0</v>
      </c>
      <c r="AF1159" s="30">
        <v>0</v>
      </c>
      <c r="AG1159" s="32">
        <v>0</v>
      </c>
      <c r="AH1159" s="30">
        <v>0</v>
      </c>
      <c r="AI1159" s="10" t="s">
        <v>573</v>
      </c>
      <c r="AJ1159" s="30">
        <v>0</v>
      </c>
      <c r="AK1159" s="30">
        <v>0</v>
      </c>
      <c r="AL1159" s="30">
        <v>0</v>
      </c>
      <c r="AM1159" s="30">
        <v>0</v>
      </c>
      <c r="AN1159" s="30">
        <v>0</v>
      </c>
      <c r="AO1159" s="30">
        <v>0</v>
      </c>
      <c r="AP1159" s="30">
        <v>0</v>
      </c>
      <c r="AQ1159" s="30">
        <v>0</v>
      </c>
      <c r="AR1159" s="30">
        <v>0</v>
      </c>
      <c r="AS1159" s="30">
        <v>0</v>
      </c>
      <c r="AT1159" s="30">
        <v>0</v>
      </c>
      <c r="AU1159" s="121">
        <v>0</v>
      </c>
      <c r="AV1159" s="129" t="s">
        <v>1011</v>
      </c>
      <c r="AW1159" s="129" t="s">
        <v>1011</v>
      </c>
      <c r="AX1159" s="129" t="s">
        <v>527</v>
      </c>
    </row>
    <row r="1160" spans="1:50" x14ac:dyDescent="0.25">
      <c r="A1160" s="120">
        <v>46112.208333333489</v>
      </c>
      <c r="B1160" s="28" t="s">
        <v>566</v>
      </c>
      <c r="C1160" s="25" t="s">
        <v>427</v>
      </c>
      <c r="D1160" s="25" t="s">
        <v>430</v>
      </c>
      <c r="E1160" s="25" t="s">
        <v>423</v>
      </c>
      <c r="F1160" s="29" t="s">
        <v>243</v>
      </c>
      <c r="G1160" s="29" t="s">
        <v>19</v>
      </c>
      <c r="H1160" s="29" t="s">
        <v>588</v>
      </c>
      <c r="I1160" s="29" t="s">
        <v>579</v>
      </c>
      <c r="J1160" s="29" t="s">
        <v>868</v>
      </c>
      <c r="K1160" s="25" t="s">
        <v>250</v>
      </c>
      <c r="L1160" s="25" t="s">
        <v>527</v>
      </c>
      <c r="M1160" s="25" t="s">
        <v>527</v>
      </c>
      <c r="N1160" s="25" t="s">
        <v>527</v>
      </c>
      <c r="O1160" s="25" t="s">
        <v>527</v>
      </c>
      <c r="P1160" s="25" t="s">
        <v>5389</v>
      </c>
      <c r="Q1160" s="28" t="s">
        <v>0</v>
      </c>
      <c r="R1160" s="29" t="s">
        <v>3191</v>
      </c>
      <c r="S1160" s="27" t="s">
        <v>3192</v>
      </c>
      <c r="T1160" s="27" t="s">
        <v>3193</v>
      </c>
      <c r="U1160" s="28" t="s">
        <v>251</v>
      </c>
      <c r="V1160" s="26" t="s">
        <v>250</v>
      </c>
      <c r="W1160" s="26" t="s">
        <v>556</v>
      </c>
      <c r="X1160" s="26" t="s">
        <v>411</v>
      </c>
      <c r="Y1160" s="37" t="s">
        <v>125</v>
      </c>
      <c r="Z1160" s="37" t="s">
        <v>127</v>
      </c>
      <c r="AA1160" s="37" t="s">
        <v>126</v>
      </c>
      <c r="AB1160" s="30">
        <v>9646.0499999999993</v>
      </c>
      <c r="AC1160" s="30">
        <v>0</v>
      </c>
      <c r="AD1160" s="31">
        <v>9646.0499999999993</v>
      </c>
      <c r="AE1160" s="30">
        <v>0</v>
      </c>
      <c r="AF1160" s="30">
        <v>0</v>
      </c>
      <c r="AG1160" s="32">
        <v>9646.0499999999993</v>
      </c>
      <c r="AH1160" s="30">
        <v>0</v>
      </c>
      <c r="AI1160" s="10" t="s">
        <v>573</v>
      </c>
      <c r="AJ1160" s="30">
        <v>0</v>
      </c>
      <c r="AK1160" s="30">
        <v>0</v>
      </c>
      <c r="AL1160" s="30">
        <v>0</v>
      </c>
      <c r="AM1160" s="30">
        <v>0</v>
      </c>
      <c r="AN1160" s="30">
        <v>0</v>
      </c>
      <c r="AO1160" s="30">
        <v>0</v>
      </c>
      <c r="AP1160" s="30">
        <v>0</v>
      </c>
      <c r="AQ1160" s="30">
        <v>0</v>
      </c>
      <c r="AR1160" s="30">
        <v>0</v>
      </c>
      <c r="AS1160" s="30">
        <v>0</v>
      </c>
      <c r="AT1160" s="30">
        <v>0</v>
      </c>
      <c r="AU1160" s="121">
        <v>0</v>
      </c>
      <c r="AV1160" s="129" t="s">
        <v>919</v>
      </c>
      <c r="AW1160" s="129" t="s">
        <v>785</v>
      </c>
      <c r="AX1160" s="129" t="s">
        <v>527</v>
      </c>
    </row>
    <row r="1161" spans="1:50" x14ac:dyDescent="0.25">
      <c r="A1161" s="120">
        <v>46112.208333333489</v>
      </c>
      <c r="B1161" s="28" t="s">
        <v>566</v>
      </c>
      <c r="C1161" s="25" t="s">
        <v>427</v>
      </c>
      <c r="D1161" s="25" t="s">
        <v>430</v>
      </c>
      <c r="E1161" s="25" t="s">
        <v>423</v>
      </c>
      <c r="F1161" s="29" t="s">
        <v>243</v>
      </c>
      <c r="G1161" s="29" t="s">
        <v>19</v>
      </c>
      <c r="H1161" s="29" t="s">
        <v>588</v>
      </c>
      <c r="I1161" s="29" t="s">
        <v>579</v>
      </c>
      <c r="J1161" s="29" t="s">
        <v>868</v>
      </c>
      <c r="K1161" s="25" t="s">
        <v>262</v>
      </c>
      <c r="L1161" s="25" t="s">
        <v>527</v>
      </c>
      <c r="M1161" s="25" t="s">
        <v>527</v>
      </c>
      <c r="N1161" s="25" t="s">
        <v>527</v>
      </c>
      <c r="O1161" s="25" t="s">
        <v>527</v>
      </c>
      <c r="P1161" s="25" t="s">
        <v>5389</v>
      </c>
      <c r="Q1161" s="28" t="s">
        <v>0</v>
      </c>
      <c r="R1161" s="29" t="s">
        <v>3191</v>
      </c>
      <c r="S1161" s="27" t="s">
        <v>3192</v>
      </c>
      <c r="T1161" s="27" t="s">
        <v>3193</v>
      </c>
      <c r="U1161" s="28" t="s">
        <v>263</v>
      </c>
      <c r="V1161" s="26" t="s">
        <v>262</v>
      </c>
      <c r="W1161" s="26" t="s">
        <v>562</v>
      </c>
      <c r="X1161" s="26" t="s">
        <v>411</v>
      </c>
      <c r="Y1161" s="37" t="s">
        <v>125</v>
      </c>
      <c r="Z1161" s="37" t="s">
        <v>127</v>
      </c>
      <c r="AA1161" s="37" t="s">
        <v>126</v>
      </c>
      <c r="AB1161" s="30">
        <v>70000</v>
      </c>
      <c r="AC1161" s="30">
        <v>0</v>
      </c>
      <c r="AD1161" s="31">
        <v>70000</v>
      </c>
      <c r="AE1161" s="30">
        <v>0</v>
      </c>
      <c r="AF1161" s="30">
        <v>0</v>
      </c>
      <c r="AG1161" s="32">
        <v>70000</v>
      </c>
      <c r="AH1161" s="30">
        <v>0</v>
      </c>
      <c r="AI1161" s="10" t="s">
        <v>573</v>
      </c>
      <c r="AJ1161" s="30">
        <v>0</v>
      </c>
      <c r="AK1161" s="30">
        <v>0</v>
      </c>
      <c r="AL1161" s="30">
        <v>0</v>
      </c>
      <c r="AM1161" s="30">
        <v>0</v>
      </c>
      <c r="AN1161" s="30">
        <v>0</v>
      </c>
      <c r="AO1161" s="30">
        <v>0</v>
      </c>
      <c r="AP1161" s="30">
        <v>0</v>
      </c>
      <c r="AQ1161" s="30">
        <v>0</v>
      </c>
      <c r="AR1161" s="30">
        <v>0</v>
      </c>
      <c r="AS1161" s="30">
        <v>0</v>
      </c>
      <c r="AT1161" s="30">
        <v>0</v>
      </c>
      <c r="AU1161" s="121">
        <v>0</v>
      </c>
      <c r="AV1161" s="129" t="s">
        <v>919</v>
      </c>
      <c r="AW1161" s="129" t="s">
        <v>785</v>
      </c>
      <c r="AX1161" s="129" t="s">
        <v>527</v>
      </c>
    </row>
    <row r="1162" spans="1:50" x14ac:dyDescent="0.25">
      <c r="A1162" s="120">
        <v>46112.208333333489</v>
      </c>
      <c r="B1162" s="28" t="s">
        <v>566</v>
      </c>
      <c r="C1162" s="25" t="s">
        <v>427</v>
      </c>
      <c r="D1162" s="25" t="s">
        <v>430</v>
      </c>
      <c r="E1162" s="25" t="s">
        <v>423</v>
      </c>
      <c r="F1162" s="29" t="s">
        <v>243</v>
      </c>
      <c r="G1162" s="29" t="s">
        <v>19</v>
      </c>
      <c r="H1162" s="29" t="s">
        <v>588</v>
      </c>
      <c r="I1162" s="29" t="s">
        <v>579</v>
      </c>
      <c r="J1162" s="29" t="s">
        <v>868</v>
      </c>
      <c r="K1162" s="25" t="s">
        <v>451</v>
      </c>
      <c r="L1162" s="25" t="s">
        <v>527</v>
      </c>
      <c r="M1162" s="25" t="s">
        <v>527</v>
      </c>
      <c r="N1162" s="25" t="s">
        <v>527</v>
      </c>
      <c r="O1162" s="25" t="s">
        <v>527</v>
      </c>
      <c r="P1162" s="25" t="s">
        <v>5389</v>
      </c>
      <c r="Q1162" s="28" t="s">
        <v>0</v>
      </c>
      <c r="R1162" s="29" t="s">
        <v>3191</v>
      </c>
      <c r="S1162" s="27" t="s">
        <v>3192</v>
      </c>
      <c r="T1162" s="27" t="s">
        <v>3193</v>
      </c>
      <c r="U1162" s="28" t="s">
        <v>268</v>
      </c>
      <c r="V1162" s="26" t="s">
        <v>451</v>
      </c>
      <c r="W1162" s="26" t="s">
        <v>592</v>
      </c>
      <c r="X1162" s="26" t="s">
        <v>411</v>
      </c>
      <c r="Y1162" s="37" t="s">
        <v>125</v>
      </c>
      <c r="Z1162" s="37" t="s">
        <v>127</v>
      </c>
      <c r="AA1162" s="37" t="s">
        <v>126</v>
      </c>
      <c r="AB1162" s="30">
        <v>0</v>
      </c>
      <c r="AC1162" s="30">
        <v>0</v>
      </c>
      <c r="AD1162" s="31">
        <v>0</v>
      </c>
      <c r="AE1162" s="30">
        <v>0</v>
      </c>
      <c r="AF1162" s="30">
        <v>0</v>
      </c>
      <c r="AG1162" s="32">
        <v>0</v>
      </c>
      <c r="AH1162" s="30">
        <v>0</v>
      </c>
      <c r="AI1162" s="10" t="s">
        <v>573</v>
      </c>
      <c r="AJ1162" s="30">
        <v>0</v>
      </c>
      <c r="AK1162" s="30">
        <v>0</v>
      </c>
      <c r="AL1162" s="30">
        <v>0</v>
      </c>
      <c r="AM1162" s="30">
        <v>0</v>
      </c>
      <c r="AN1162" s="30">
        <v>0</v>
      </c>
      <c r="AO1162" s="30">
        <v>0</v>
      </c>
      <c r="AP1162" s="30">
        <v>0</v>
      </c>
      <c r="AQ1162" s="30">
        <v>0</v>
      </c>
      <c r="AR1162" s="30">
        <v>0</v>
      </c>
      <c r="AS1162" s="30">
        <v>0</v>
      </c>
      <c r="AT1162" s="30">
        <v>0</v>
      </c>
      <c r="AU1162" s="121">
        <v>0</v>
      </c>
      <c r="AV1162" s="129" t="s">
        <v>1011</v>
      </c>
      <c r="AW1162" s="129" t="s">
        <v>1011</v>
      </c>
      <c r="AX1162" s="129" t="s">
        <v>527</v>
      </c>
    </row>
    <row r="1163" spans="1:50" x14ac:dyDescent="0.25">
      <c r="A1163" s="120">
        <v>46112.208333333489</v>
      </c>
      <c r="B1163" s="28" t="s">
        <v>566</v>
      </c>
      <c r="C1163" s="25" t="s">
        <v>427</v>
      </c>
      <c r="D1163" s="25" t="s">
        <v>430</v>
      </c>
      <c r="E1163" s="25" t="s">
        <v>423</v>
      </c>
      <c r="F1163" s="29" t="s">
        <v>243</v>
      </c>
      <c r="G1163" s="29" t="s">
        <v>19</v>
      </c>
      <c r="H1163" s="29" t="s">
        <v>588</v>
      </c>
      <c r="I1163" s="29" t="s">
        <v>579</v>
      </c>
      <c r="J1163" s="29" t="s">
        <v>777</v>
      </c>
      <c r="K1163" s="25" t="s">
        <v>430</v>
      </c>
      <c r="L1163" s="25" t="s">
        <v>527</v>
      </c>
      <c r="M1163" s="25" t="s">
        <v>527</v>
      </c>
      <c r="N1163" s="25" t="s">
        <v>527</v>
      </c>
      <c r="O1163" s="25" t="s">
        <v>527</v>
      </c>
      <c r="P1163" s="25" t="s">
        <v>5389</v>
      </c>
      <c r="Q1163" s="28" t="s">
        <v>0</v>
      </c>
      <c r="R1163" s="29" t="s">
        <v>3191</v>
      </c>
      <c r="S1163" s="27" t="s">
        <v>3192</v>
      </c>
      <c r="T1163" s="27" t="s">
        <v>3193</v>
      </c>
      <c r="U1163" s="28" t="s">
        <v>270</v>
      </c>
      <c r="V1163" s="26" t="s">
        <v>430</v>
      </c>
      <c r="W1163" s="26" t="s">
        <v>593</v>
      </c>
      <c r="X1163" s="26" t="s">
        <v>411</v>
      </c>
      <c r="Y1163" s="37" t="s">
        <v>125</v>
      </c>
      <c r="Z1163" s="37" t="s">
        <v>127</v>
      </c>
      <c r="AA1163" s="37" t="s">
        <v>126</v>
      </c>
      <c r="AB1163" s="30">
        <v>0</v>
      </c>
      <c r="AC1163" s="30">
        <v>0</v>
      </c>
      <c r="AD1163" s="31">
        <v>0</v>
      </c>
      <c r="AE1163" s="30">
        <v>0</v>
      </c>
      <c r="AF1163" s="30">
        <v>0</v>
      </c>
      <c r="AG1163" s="32">
        <v>0</v>
      </c>
      <c r="AH1163" s="30">
        <v>0</v>
      </c>
      <c r="AI1163" s="10" t="s">
        <v>573</v>
      </c>
      <c r="AJ1163" s="30">
        <v>0</v>
      </c>
      <c r="AK1163" s="30">
        <v>0</v>
      </c>
      <c r="AL1163" s="30">
        <v>0</v>
      </c>
      <c r="AM1163" s="30">
        <v>0</v>
      </c>
      <c r="AN1163" s="30">
        <v>0</v>
      </c>
      <c r="AO1163" s="30">
        <v>0</v>
      </c>
      <c r="AP1163" s="30">
        <v>0</v>
      </c>
      <c r="AQ1163" s="30">
        <v>0</v>
      </c>
      <c r="AR1163" s="30">
        <v>0</v>
      </c>
      <c r="AS1163" s="30">
        <v>0</v>
      </c>
      <c r="AT1163" s="30">
        <v>0</v>
      </c>
      <c r="AU1163" s="121">
        <v>0</v>
      </c>
      <c r="AV1163" s="129" t="s">
        <v>1011</v>
      </c>
      <c r="AW1163" s="129" t="s">
        <v>1011</v>
      </c>
      <c r="AX1163" s="129" t="s">
        <v>527</v>
      </c>
    </row>
    <row r="1164" spans="1:50" x14ac:dyDescent="0.25">
      <c r="A1164" s="120">
        <v>46112.208333333489</v>
      </c>
      <c r="B1164" s="28" t="s">
        <v>566</v>
      </c>
      <c r="C1164" s="25" t="s">
        <v>427</v>
      </c>
      <c r="D1164" s="25" t="s">
        <v>430</v>
      </c>
      <c r="E1164" s="25" t="s">
        <v>423</v>
      </c>
      <c r="F1164" s="29" t="s">
        <v>243</v>
      </c>
      <c r="G1164" s="29" t="s">
        <v>19</v>
      </c>
      <c r="H1164" s="29" t="s">
        <v>588</v>
      </c>
      <c r="I1164" s="29" t="s">
        <v>579</v>
      </c>
      <c r="J1164" s="29" t="s">
        <v>868</v>
      </c>
      <c r="K1164" s="25" t="s">
        <v>443</v>
      </c>
      <c r="L1164" s="25" t="s">
        <v>527</v>
      </c>
      <c r="M1164" s="25" t="s">
        <v>527</v>
      </c>
      <c r="N1164" s="25" t="s">
        <v>527</v>
      </c>
      <c r="O1164" s="25" t="s">
        <v>527</v>
      </c>
      <c r="P1164" s="25" t="s">
        <v>5389</v>
      </c>
      <c r="Q1164" s="28" t="s">
        <v>0</v>
      </c>
      <c r="R1164" s="29" t="s">
        <v>3191</v>
      </c>
      <c r="S1164" s="27" t="s">
        <v>3192</v>
      </c>
      <c r="T1164" s="27" t="s">
        <v>3193</v>
      </c>
      <c r="U1164" s="28" t="s">
        <v>289</v>
      </c>
      <c r="V1164" s="26" t="s">
        <v>443</v>
      </c>
      <c r="W1164" s="26" t="s">
        <v>627</v>
      </c>
      <c r="X1164" s="26" t="s">
        <v>411</v>
      </c>
      <c r="Y1164" s="37" t="s">
        <v>125</v>
      </c>
      <c r="Z1164" s="37" t="s">
        <v>127</v>
      </c>
      <c r="AA1164" s="37" t="s">
        <v>126</v>
      </c>
      <c r="AB1164" s="30">
        <v>0</v>
      </c>
      <c r="AC1164" s="30">
        <v>0</v>
      </c>
      <c r="AD1164" s="31">
        <v>0</v>
      </c>
      <c r="AE1164" s="30">
        <v>0</v>
      </c>
      <c r="AF1164" s="30">
        <v>0</v>
      </c>
      <c r="AG1164" s="32">
        <v>0</v>
      </c>
      <c r="AH1164" s="30">
        <v>0</v>
      </c>
      <c r="AI1164" s="10" t="s">
        <v>573</v>
      </c>
      <c r="AJ1164" s="30">
        <v>0</v>
      </c>
      <c r="AK1164" s="30">
        <v>0</v>
      </c>
      <c r="AL1164" s="30">
        <v>0</v>
      </c>
      <c r="AM1164" s="30">
        <v>0</v>
      </c>
      <c r="AN1164" s="30">
        <v>0</v>
      </c>
      <c r="AO1164" s="30">
        <v>0</v>
      </c>
      <c r="AP1164" s="30">
        <v>0</v>
      </c>
      <c r="AQ1164" s="30">
        <v>0</v>
      </c>
      <c r="AR1164" s="30">
        <v>0</v>
      </c>
      <c r="AS1164" s="30">
        <v>0</v>
      </c>
      <c r="AT1164" s="30">
        <v>0</v>
      </c>
      <c r="AU1164" s="121">
        <v>0</v>
      </c>
      <c r="AV1164" s="129" t="s">
        <v>1011</v>
      </c>
      <c r="AW1164" s="129" t="s">
        <v>1011</v>
      </c>
      <c r="AX1164" s="129" t="s">
        <v>527</v>
      </c>
    </row>
    <row r="1165" spans="1:50" x14ac:dyDescent="0.25">
      <c r="A1165" s="120">
        <v>46112.208333333489</v>
      </c>
      <c r="B1165" s="28" t="s">
        <v>566</v>
      </c>
      <c r="C1165" s="25" t="s">
        <v>427</v>
      </c>
      <c r="D1165" s="25" t="s">
        <v>430</v>
      </c>
      <c r="E1165" s="25" t="s">
        <v>423</v>
      </c>
      <c r="F1165" s="29" t="s">
        <v>243</v>
      </c>
      <c r="G1165" s="29" t="s">
        <v>19</v>
      </c>
      <c r="H1165" s="29" t="s">
        <v>588</v>
      </c>
      <c r="I1165" s="29" t="s">
        <v>579</v>
      </c>
      <c r="J1165" s="29" t="s">
        <v>868</v>
      </c>
      <c r="K1165" s="25" t="s">
        <v>260</v>
      </c>
      <c r="L1165" s="25" t="s">
        <v>527</v>
      </c>
      <c r="M1165" s="25" t="s">
        <v>527</v>
      </c>
      <c r="N1165" s="25" t="s">
        <v>527</v>
      </c>
      <c r="O1165" s="25" t="s">
        <v>527</v>
      </c>
      <c r="P1165" s="25" t="s">
        <v>5389</v>
      </c>
      <c r="Q1165" s="28" t="s">
        <v>0</v>
      </c>
      <c r="R1165" s="29" t="s">
        <v>3191</v>
      </c>
      <c r="S1165" s="27" t="s">
        <v>3192</v>
      </c>
      <c r="T1165" s="27" t="s">
        <v>3193</v>
      </c>
      <c r="U1165" s="28" t="s">
        <v>261</v>
      </c>
      <c r="V1165" s="26" t="s">
        <v>260</v>
      </c>
      <c r="W1165" s="26" t="s">
        <v>561</v>
      </c>
      <c r="X1165" s="26" t="s">
        <v>411</v>
      </c>
      <c r="Y1165" s="37" t="s">
        <v>125</v>
      </c>
      <c r="Z1165" s="37" t="s">
        <v>127</v>
      </c>
      <c r="AA1165" s="37" t="s">
        <v>126</v>
      </c>
      <c r="AB1165" s="30">
        <v>40800</v>
      </c>
      <c r="AC1165" s="30">
        <v>0</v>
      </c>
      <c r="AD1165" s="31">
        <v>40800</v>
      </c>
      <c r="AE1165" s="30">
        <v>0</v>
      </c>
      <c r="AF1165" s="30">
        <v>0</v>
      </c>
      <c r="AG1165" s="32">
        <v>40800</v>
      </c>
      <c r="AH1165" s="30">
        <v>0</v>
      </c>
      <c r="AI1165" s="10" t="s">
        <v>573</v>
      </c>
      <c r="AJ1165" s="30">
        <v>0</v>
      </c>
      <c r="AK1165" s="30">
        <v>0</v>
      </c>
      <c r="AL1165" s="30">
        <v>0</v>
      </c>
      <c r="AM1165" s="30">
        <v>0</v>
      </c>
      <c r="AN1165" s="30">
        <v>0</v>
      </c>
      <c r="AO1165" s="30">
        <v>0</v>
      </c>
      <c r="AP1165" s="30">
        <v>0</v>
      </c>
      <c r="AQ1165" s="30">
        <v>0</v>
      </c>
      <c r="AR1165" s="30">
        <v>0</v>
      </c>
      <c r="AS1165" s="30">
        <v>0</v>
      </c>
      <c r="AT1165" s="30">
        <v>0</v>
      </c>
      <c r="AU1165" s="121">
        <v>0</v>
      </c>
      <c r="AV1165" s="129" t="s">
        <v>919</v>
      </c>
      <c r="AW1165" s="129" t="s">
        <v>785</v>
      </c>
      <c r="AX1165" s="129" t="s">
        <v>527</v>
      </c>
    </row>
    <row r="1166" spans="1:50" x14ac:dyDescent="0.25">
      <c r="A1166" s="120">
        <v>46112.208333333489</v>
      </c>
      <c r="B1166" s="28" t="s">
        <v>566</v>
      </c>
      <c r="C1166" s="25" t="s">
        <v>427</v>
      </c>
      <c r="D1166" s="25" t="s">
        <v>430</v>
      </c>
      <c r="E1166" s="25" t="s">
        <v>423</v>
      </c>
      <c r="F1166" s="29" t="s">
        <v>243</v>
      </c>
      <c r="G1166" s="29" t="s">
        <v>19</v>
      </c>
      <c r="H1166" s="29" t="s">
        <v>588</v>
      </c>
      <c r="I1166" s="29" t="s">
        <v>579</v>
      </c>
      <c r="J1166" s="29" t="s">
        <v>868</v>
      </c>
      <c r="K1166" s="25" t="s">
        <v>264</v>
      </c>
      <c r="L1166" s="25" t="s">
        <v>527</v>
      </c>
      <c r="M1166" s="25" t="s">
        <v>527</v>
      </c>
      <c r="N1166" s="25" t="s">
        <v>527</v>
      </c>
      <c r="O1166" s="25" t="s">
        <v>527</v>
      </c>
      <c r="P1166" s="25" t="s">
        <v>5389</v>
      </c>
      <c r="Q1166" s="28" t="s">
        <v>0</v>
      </c>
      <c r="R1166" s="29" t="s">
        <v>3191</v>
      </c>
      <c r="S1166" s="27" t="s">
        <v>3192</v>
      </c>
      <c r="T1166" s="27" t="s">
        <v>3193</v>
      </c>
      <c r="U1166" s="28" t="s">
        <v>265</v>
      </c>
      <c r="V1166" s="26" t="s">
        <v>264</v>
      </c>
      <c r="W1166" s="26" t="s">
        <v>563</v>
      </c>
      <c r="X1166" s="26" t="s">
        <v>411</v>
      </c>
      <c r="Y1166" s="37" t="s">
        <v>125</v>
      </c>
      <c r="Z1166" s="37" t="s">
        <v>127</v>
      </c>
      <c r="AA1166" s="37" t="s">
        <v>126</v>
      </c>
      <c r="AB1166" s="30">
        <v>0</v>
      </c>
      <c r="AC1166" s="30">
        <v>0</v>
      </c>
      <c r="AD1166" s="31">
        <v>0</v>
      </c>
      <c r="AE1166" s="30">
        <v>0</v>
      </c>
      <c r="AF1166" s="30">
        <v>0</v>
      </c>
      <c r="AG1166" s="32">
        <v>0</v>
      </c>
      <c r="AH1166" s="30">
        <v>0</v>
      </c>
      <c r="AI1166" s="10" t="s">
        <v>573</v>
      </c>
      <c r="AJ1166" s="30">
        <v>0</v>
      </c>
      <c r="AK1166" s="30">
        <v>0</v>
      </c>
      <c r="AL1166" s="30">
        <v>0</v>
      </c>
      <c r="AM1166" s="30">
        <v>0</v>
      </c>
      <c r="AN1166" s="30">
        <v>0</v>
      </c>
      <c r="AO1166" s="30">
        <v>0</v>
      </c>
      <c r="AP1166" s="30">
        <v>0</v>
      </c>
      <c r="AQ1166" s="30">
        <v>0</v>
      </c>
      <c r="AR1166" s="30">
        <v>0</v>
      </c>
      <c r="AS1166" s="30">
        <v>0</v>
      </c>
      <c r="AT1166" s="30">
        <v>0</v>
      </c>
      <c r="AU1166" s="121">
        <v>0</v>
      </c>
      <c r="AV1166" s="129" t="s">
        <v>1011</v>
      </c>
      <c r="AW1166" s="129" t="s">
        <v>1011</v>
      </c>
      <c r="AX1166" s="129" t="s">
        <v>527</v>
      </c>
    </row>
    <row r="1167" spans="1:50" x14ac:dyDescent="0.25">
      <c r="A1167" s="120">
        <v>46112.208333333489</v>
      </c>
      <c r="B1167" s="28" t="s">
        <v>566</v>
      </c>
      <c r="C1167" s="25" t="s">
        <v>427</v>
      </c>
      <c r="D1167" s="25" t="s">
        <v>430</v>
      </c>
      <c r="E1167" s="25" t="s">
        <v>423</v>
      </c>
      <c r="F1167" s="29" t="s">
        <v>243</v>
      </c>
      <c r="G1167" s="29" t="s">
        <v>19</v>
      </c>
      <c r="H1167" s="29" t="s">
        <v>588</v>
      </c>
      <c r="I1167" s="29" t="s">
        <v>579</v>
      </c>
      <c r="J1167" s="29" t="s">
        <v>868</v>
      </c>
      <c r="K1167" s="25" t="s">
        <v>266</v>
      </c>
      <c r="L1167" s="25" t="s">
        <v>527</v>
      </c>
      <c r="M1167" s="25" t="s">
        <v>527</v>
      </c>
      <c r="N1167" s="25" t="s">
        <v>527</v>
      </c>
      <c r="O1167" s="25" t="s">
        <v>527</v>
      </c>
      <c r="P1167" s="25" t="s">
        <v>5389</v>
      </c>
      <c r="Q1167" s="28" t="s">
        <v>0</v>
      </c>
      <c r="R1167" s="29" t="s">
        <v>3191</v>
      </c>
      <c r="S1167" s="27" t="s">
        <v>3192</v>
      </c>
      <c r="T1167" s="27" t="s">
        <v>3193</v>
      </c>
      <c r="U1167" s="28" t="s">
        <v>267</v>
      </c>
      <c r="V1167" s="26" t="s">
        <v>266</v>
      </c>
      <c r="W1167" s="26" t="s">
        <v>564</v>
      </c>
      <c r="X1167" s="26" t="s">
        <v>411</v>
      </c>
      <c r="Y1167" s="37" t="s">
        <v>125</v>
      </c>
      <c r="Z1167" s="37" t="s">
        <v>127</v>
      </c>
      <c r="AA1167" s="37" t="s">
        <v>126</v>
      </c>
      <c r="AB1167" s="30">
        <v>0</v>
      </c>
      <c r="AC1167" s="30">
        <v>0</v>
      </c>
      <c r="AD1167" s="31">
        <v>0</v>
      </c>
      <c r="AE1167" s="30">
        <v>0</v>
      </c>
      <c r="AF1167" s="30">
        <v>0</v>
      </c>
      <c r="AG1167" s="32">
        <v>0</v>
      </c>
      <c r="AH1167" s="30">
        <v>0</v>
      </c>
      <c r="AI1167" s="10" t="s">
        <v>573</v>
      </c>
      <c r="AJ1167" s="30">
        <v>0</v>
      </c>
      <c r="AK1167" s="30">
        <v>0</v>
      </c>
      <c r="AL1167" s="30">
        <v>0</v>
      </c>
      <c r="AM1167" s="30">
        <v>0</v>
      </c>
      <c r="AN1167" s="30">
        <v>0</v>
      </c>
      <c r="AO1167" s="30">
        <v>0</v>
      </c>
      <c r="AP1167" s="30">
        <v>0</v>
      </c>
      <c r="AQ1167" s="30">
        <v>0</v>
      </c>
      <c r="AR1167" s="30">
        <v>0</v>
      </c>
      <c r="AS1167" s="30">
        <v>0</v>
      </c>
      <c r="AT1167" s="30">
        <v>0</v>
      </c>
      <c r="AU1167" s="121">
        <v>0</v>
      </c>
      <c r="AV1167" s="129" t="s">
        <v>1011</v>
      </c>
      <c r="AW1167" s="129" t="s">
        <v>1011</v>
      </c>
      <c r="AX1167" s="129" t="s">
        <v>527</v>
      </c>
    </row>
    <row r="1168" spans="1:50" x14ac:dyDescent="0.25">
      <c r="A1168" s="120">
        <v>46112.208333333489</v>
      </c>
      <c r="B1168" s="28" t="s">
        <v>566</v>
      </c>
      <c r="C1168" s="25" t="s">
        <v>427</v>
      </c>
      <c r="D1168" s="25" t="s">
        <v>430</v>
      </c>
      <c r="E1168" s="25" t="s">
        <v>423</v>
      </c>
      <c r="F1168" s="29" t="s">
        <v>243</v>
      </c>
      <c r="G1168" s="29" t="s">
        <v>19</v>
      </c>
      <c r="H1168" s="29" t="s">
        <v>588</v>
      </c>
      <c r="I1168" s="29" t="s">
        <v>579</v>
      </c>
      <c r="J1168" s="29" t="s">
        <v>868</v>
      </c>
      <c r="K1168" s="25" t="s">
        <v>278</v>
      </c>
      <c r="L1168" s="25" t="s">
        <v>527</v>
      </c>
      <c r="M1168" s="25" t="s">
        <v>527</v>
      </c>
      <c r="N1168" s="25" t="s">
        <v>527</v>
      </c>
      <c r="O1168" s="25" t="s">
        <v>527</v>
      </c>
      <c r="P1168" s="25" t="s">
        <v>5389</v>
      </c>
      <c r="Q1168" s="28" t="s">
        <v>0</v>
      </c>
      <c r="R1168" s="29" t="s">
        <v>3191</v>
      </c>
      <c r="S1168" s="27" t="s">
        <v>3192</v>
      </c>
      <c r="T1168" s="27" t="s">
        <v>3193</v>
      </c>
      <c r="U1168" s="28" t="s">
        <v>286</v>
      </c>
      <c r="V1168" s="26" t="s">
        <v>278</v>
      </c>
      <c r="W1168" s="26" t="s">
        <v>626</v>
      </c>
      <c r="X1168" s="26" t="s">
        <v>411</v>
      </c>
      <c r="Y1168" s="37" t="s">
        <v>125</v>
      </c>
      <c r="Z1168" s="37" t="s">
        <v>127</v>
      </c>
      <c r="AA1168" s="37" t="s">
        <v>126</v>
      </c>
      <c r="AB1168" s="30">
        <v>0</v>
      </c>
      <c r="AC1168" s="30">
        <v>0</v>
      </c>
      <c r="AD1168" s="31">
        <v>0</v>
      </c>
      <c r="AE1168" s="30">
        <v>0</v>
      </c>
      <c r="AF1168" s="30">
        <v>0</v>
      </c>
      <c r="AG1168" s="32">
        <v>0</v>
      </c>
      <c r="AH1168" s="30">
        <v>0</v>
      </c>
      <c r="AI1168" s="10" t="s">
        <v>573</v>
      </c>
      <c r="AJ1168" s="30">
        <v>0</v>
      </c>
      <c r="AK1168" s="30">
        <v>0</v>
      </c>
      <c r="AL1168" s="30">
        <v>0</v>
      </c>
      <c r="AM1168" s="30">
        <v>0</v>
      </c>
      <c r="AN1168" s="30">
        <v>0</v>
      </c>
      <c r="AO1168" s="30">
        <v>0</v>
      </c>
      <c r="AP1168" s="30">
        <v>0</v>
      </c>
      <c r="AQ1168" s="30">
        <v>0</v>
      </c>
      <c r="AR1168" s="30">
        <v>0</v>
      </c>
      <c r="AS1168" s="30">
        <v>0</v>
      </c>
      <c r="AT1168" s="30">
        <v>0</v>
      </c>
      <c r="AU1168" s="121">
        <v>0</v>
      </c>
      <c r="AV1168" s="129" t="s">
        <v>1011</v>
      </c>
      <c r="AW1168" s="129" t="s">
        <v>1011</v>
      </c>
      <c r="AX1168" s="129" t="s">
        <v>527</v>
      </c>
    </row>
    <row r="1169" spans="1:50" ht="24" x14ac:dyDescent="0.25">
      <c r="A1169" s="120">
        <v>46112.208333333489</v>
      </c>
      <c r="B1169" s="28" t="s">
        <v>566</v>
      </c>
      <c r="C1169" s="25" t="s">
        <v>427</v>
      </c>
      <c r="D1169" s="25" t="s">
        <v>430</v>
      </c>
      <c r="E1169" s="25" t="s">
        <v>423</v>
      </c>
      <c r="F1169" s="29" t="s">
        <v>243</v>
      </c>
      <c r="G1169" s="29" t="s">
        <v>19</v>
      </c>
      <c r="H1169" s="29" t="s">
        <v>584</v>
      </c>
      <c r="I1169" s="29" t="s">
        <v>579</v>
      </c>
      <c r="J1169" s="29" t="s">
        <v>868</v>
      </c>
      <c r="K1169" s="25" t="s">
        <v>252</v>
      </c>
      <c r="L1169" s="25" t="s">
        <v>527</v>
      </c>
      <c r="M1169" s="25" t="s">
        <v>527</v>
      </c>
      <c r="N1169" s="25" t="s">
        <v>527</v>
      </c>
      <c r="O1169" s="25" t="s">
        <v>527</v>
      </c>
      <c r="P1169" s="25" t="s">
        <v>5390</v>
      </c>
      <c r="Q1169" s="28" t="s">
        <v>0</v>
      </c>
      <c r="R1169" s="29" t="s">
        <v>2805</v>
      </c>
      <c r="S1169" s="27" t="s">
        <v>3194</v>
      </c>
      <c r="T1169" s="27" t="s">
        <v>3195</v>
      </c>
      <c r="U1169" s="28" t="s">
        <v>253</v>
      </c>
      <c r="V1169" s="26" t="s">
        <v>252</v>
      </c>
      <c r="W1169" s="26" t="s">
        <v>557</v>
      </c>
      <c r="X1169" s="26" t="s">
        <v>411</v>
      </c>
      <c r="Y1169" s="37" t="s">
        <v>140</v>
      </c>
      <c r="Z1169" s="37" t="s">
        <v>142</v>
      </c>
      <c r="AA1169" s="37" t="s">
        <v>141</v>
      </c>
      <c r="AB1169" s="30">
        <v>22000</v>
      </c>
      <c r="AC1169" s="30">
        <v>0</v>
      </c>
      <c r="AD1169" s="31">
        <v>22000</v>
      </c>
      <c r="AE1169" s="30">
        <v>0</v>
      </c>
      <c r="AF1169" s="30">
        <v>0</v>
      </c>
      <c r="AG1169" s="32">
        <v>22000</v>
      </c>
      <c r="AH1169" s="30">
        <v>0</v>
      </c>
      <c r="AI1169" s="10" t="s">
        <v>573</v>
      </c>
      <c r="AJ1169" s="30">
        <v>0</v>
      </c>
      <c r="AK1169" s="30">
        <v>0</v>
      </c>
      <c r="AL1169" s="30">
        <v>0</v>
      </c>
      <c r="AM1169" s="30">
        <v>0</v>
      </c>
      <c r="AN1169" s="30">
        <v>0</v>
      </c>
      <c r="AO1169" s="30">
        <v>0</v>
      </c>
      <c r="AP1169" s="30">
        <v>0</v>
      </c>
      <c r="AQ1169" s="30">
        <v>0</v>
      </c>
      <c r="AR1169" s="30">
        <v>0</v>
      </c>
      <c r="AS1169" s="30">
        <v>0</v>
      </c>
      <c r="AT1169" s="30">
        <v>0</v>
      </c>
      <c r="AU1169" s="121">
        <v>0</v>
      </c>
      <c r="AV1169" s="129" t="s">
        <v>919</v>
      </c>
      <c r="AW1169" s="129" t="s">
        <v>785</v>
      </c>
      <c r="AX1169" s="129" t="s">
        <v>527</v>
      </c>
    </row>
    <row r="1170" spans="1:50" ht="24" x14ac:dyDescent="0.25">
      <c r="A1170" s="120">
        <v>46112.208333333489</v>
      </c>
      <c r="B1170" s="28" t="s">
        <v>566</v>
      </c>
      <c r="C1170" s="25" t="s">
        <v>427</v>
      </c>
      <c r="D1170" s="25" t="s">
        <v>430</v>
      </c>
      <c r="E1170" s="25" t="s">
        <v>423</v>
      </c>
      <c r="F1170" s="29" t="s">
        <v>243</v>
      </c>
      <c r="G1170" s="29" t="s">
        <v>19</v>
      </c>
      <c r="H1170" s="29" t="s">
        <v>584</v>
      </c>
      <c r="I1170" s="29" t="s">
        <v>579</v>
      </c>
      <c r="J1170" s="29" t="s">
        <v>868</v>
      </c>
      <c r="K1170" s="25" t="s">
        <v>258</v>
      </c>
      <c r="L1170" s="25" t="s">
        <v>527</v>
      </c>
      <c r="M1170" s="25" t="s">
        <v>527</v>
      </c>
      <c r="N1170" s="25" t="s">
        <v>527</v>
      </c>
      <c r="O1170" s="25" t="s">
        <v>527</v>
      </c>
      <c r="P1170" s="25" t="s">
        <v>5390</v>
      </c>
      <c r="Q1170" s="28" t="s">
        <v>0</v>
      </c>
      <c r="R1170" s="29" t="s">
        <v>2805</v>
      </c>
      <c r="S1170" s="27" t="s">
        <v>3194</v>
      </c>
      <c r="T1170" s="27" t="s">
        <v>3195</v>
      </c>
      <c r="U1170" s="28" t="s">
        <v>259</v>
      </c>
      <c r="V1170" s="26" t="s">
        <v>258</v>
      </c>
      <c r="W1170" s="26" t="s">
        <v>560</v>
      </c>
      <c r="X1170" s="26" t="s">
        <v>411</v>
      </c>
      <c r="Y1170" s="37" t="s">
        <v>140</v>
      </c>
      <c r="Z1170" s="37" t="s">
        <v>142</v>
      </c>
      <c r="AA1170" s="37" t="s">
        <v>141</v>
      </c>
      <c r="AB1170" s="30">
        <v>0</v>
      </c>
      <c r="AC1170" s="30">
        <v>0</v>
      </c>
      <c r="AD1170" s="31">
        <v>0</v>
      </c>
      <c r="AE1170" s="30">
        <v>0</v>
      </c>
      <c r="AF1170" s="30">
        <v>0</v>
      </c>
      <c r="AG1170" s="32">
        <v>0</v>
      </c>
      <c r="AH1170" s="30">
        <v>0</v>
      </c>
      <c r="AI1170" s="10" t="s">
        <v>573</v>
      </c>
      <c r="AJ1170" s="30">
        <v>0</v>
      </c>
      <c r="AK1170" s="30">
        <v>0</v>
      </c>
      <c r="AL1170" s="30">
        <v>0</v>
      </c>
      <c r="AM1170" s="30">
        <v>0</v>
      </c>
      <c r="AN1170" s="30">
        <v>0</v>
      </c>
      <c r="AO1170" s="30">
        <v>0</v>
      </c>
      <c r="AP1170" s="30">
        <v>0</v>
      </c>
      <c r="AQ1170" s="30">
        <v>0</v>
      </c>
      <c r="AR1170" s="30">
        <v>0</v>
      </c>
      <c r="AS1170" s="30">
        <v>0</v>
      </c>
      <c r="AT1170" s="30">
        <v>0</v>
      </c>
      <c r="AU1170" s="121">
        <v>0</v>
      </c>
      <c r="AV1170" s="129" t="s">
        <v>1011</v>
      </c>
      <c r="AW1170" s="129" t="s">
        <v>1011</v>
      </c>
      <c r="AX1170" s="129" t="s">
        <v>527</v>
      </c>
    </row>
    <row r="1171" spans="1:50" ht="24" x14ac:dyDescent="0.25">
      <c r="A1171" s="120">
        <v>46112.208333333489</v>
      </c>
      <c r="B1171" s="28" t="s">
        <v>566</v>
      </c>
      <c r="C1171" s="25" t="s">
        <v>427</v>
      </c>
      <c r="D1171" s="25" t="s">
        <v>430</v>
      </c>
      <c r="E1171" s="25" t="s">
        <v>423</v>
      </c>
      <c r="F1171" s="29" t="s">
        <v>243</v>
      </c>
      <c r="G1171" s="29" t="s">
        <v>19</v>
      </c>
      <c r="H1171" s="29" t="s">
        <v>584</v>
      </c>
      <c r="I1171" s="29" t="s">
        <v>579</v>
      </c>
      <c r="J1171" s="29" t="s">
        <v>868</v>
      </c>
      <c r="K1171" s="25" t="s">
        <v>262</v>
      </c>
      <c r="L1171" s="25" t="s">
        <v>527</v>
      </c>
      <c r="M1171" s="25" t="s">
        <v>527</v>
      </c>
      <c r="N1171" s="25" t="s">
        <v>527</v>
      </c>
      <c r="O1171" s="25" t="s">
        <v>527</v>
      </c>
      <c r="P1171" s="25" t="s">
        <v>5390</v>
      </c>
      <c r="Q1171" s="28" t="s">
        <v>0</v>
      </c>
      <c r="R1171" s="29" t="s">
        <v>2805</v>
      </c>
      <c r="S1171" s="27" t="s">
        <v>3194</v>
      </c>
      <c r="T1171" s="27" t="s">
        <v>3195</v>
      </c>
      <c r="U1171" s="28" t="s">
        <v>263</v>
      </c>
      <c r="V1171" s="26" t="s">
        <v>262</v>
      </c>
      <c r="W1171" s="26" t="s">
        <v>562</v>
      </c>
      <c r="X1171" s="26" t="s">
        <v>411</v>
      </c>
      <c r="Y1171" s="37" t="s">
        <v>140</v>
      </c>
      <c r="Z1171" s="37" t="s">
        <v>142</v>
      </c>
      <c r="AA1171" s="37" t="s">
        <v>141</v>
      </c>
      <c r="AB1171" s="30">
        <v>0</v>
      </c>
      <c r="AC1171" s="30">
        <v>0</v>
      </c>
      <c r="AD1171" s="31">
        <v>0</v>
      </c>
      <c r="AE1171" s="30">
        <v>0</v>
      </c>
      <c r="AF1171" s="30">
        <v>0</v>
      </c>
      <c r="AG1171" s="32">
        <v>0</v>
      </c>
      <c r="AH1171" s="30">
        <v>0</v>
      </c>
      <c r="AI1171" s="10" t="s">
        <v>573</v>
      </c>
      <c r="AJ1171" s="30">
        <v>0</v>
      </c>
      <c r="AK1171" s="30">
        <v>0</v>
      </c>
      <c r="AL1171" s="30">
        <v>0</v>
      </c>
      <c r="AM1171" s="30">
        <v>0</v>
      </c>
      <c r="AN1171" s="30">
        <v>0</v>
      </c>
      <c r="AO1171" s="30">
        <v>0</v>
      </c>
      <c r="AP1171" s="30">
        <v>0</v>
      </c>
      <c r="AQ1171" s="30">
        <v>0</v>
      </c>
      <c r="AR1171" s="30">
        <v>0</v>
      </c>
      <c r="AS1171" s="30">
        <v>0</v>
      </c>
      <c r="AT1171" s="30">
        <v>0</v>
      </c>
      <c r="AU1171" s="121">
        <v>0</v>
      </c>
      <c r="AV1171" s="129" t="s">
        <v>1011</v>
      </c>
      <c r="AW1171" s="129" t="s">
        <v>1011</v>
      </c>
      <c r="AX1171" s="129" t="s">
        <v>527</v>
      </c>
    </row>
    <row r="1172" spans="1:50" ht="24" x14ac:dyDescent="0.25">
      <c r="A1172" s="120">
        <v>46112.208333333489</v>
      </c>
      <c r="B1172" s="28" t="s">
        <v>566</v>
      </c>
      <c r="C1172" s="25" t="s">
        <v>427</v>
      </c>
      <c r="D1172" s="25" t="s">
        <v>430</v>
      </c>
      <c r="E1172" s="25" t="s">
        <v>423</v>
      </c>
      <c r="F1172" s="29" t="s">
        <v>243</v>
      </c>
      <c r="G1172" s="29" t="s">
        <v>19</v>
      </c>
      <c r="H1172" s="29" t="s">
        <v>584</v>
      </c>
      <c r="I1172" s="29" t="s">
        <v>579</v>
      </c>
      <c r="J1172" s="29" t="s">
        <v>868</v>
      </c>
      <c r="K1172" s="25" t="s">
        <v>276</v>
      </c>
      <c r="L1172" s="25" t="s">
        <v>527</v>
      </c>
      <c r="M1172" s="25" t="s">
        <v>527</v>
      </c>
      <c r="N1172" s="25" t="s">
        <v>527</v>
      </c>
      <c r="O1172" s="25" t="s">
        <v>527</v>
      </c>
      <c r="P1172" s="25" t="s">
        <v>5390</v>
      </c>
      <c r="Q1172" s="28" t="s">
        <v>0</v>
      </c>
      <c r="R1172" s="29" t="s">
        <v>2805</v>
      </c>
      <c r="S1172" s="27" t="s">
        <v>3194</v>
      </c>
      <c r="T1172" s="27" t="s">
        <v>3195</v>
      </c>
      <c r="U1172" s="28" t="s">
        <v>284</v>
      </c>
      <c r="V1172" s="26" t="s">
        <v>276</v>
      </c>
      <c r="W1172" s="26" t="s">
        <v>625</v>
      </c>
      <c r="X1172" s="26" t="s">
        <v>411</v>
      </c>
      <c r="Y1172" s="37" t="s">
        <v>140</v>
      </c>
      <c r="Z1172" s="37" t="s">
        <v>142</v>
      </c>
      <c r="AA1172" s="37" t="s">
        <v>141</v>
      </c>
      <c r="AB1172" s="30">
        <v>0</v>
      </c>
      <c r="AC1172" s="30">
        <v>0</v>
      </c>
      <c r="AD1172" s="31">
        <v>0</v>
      </c>
      <c r="AE1172" s="30">
        <v>0</v>
      </c>
      <c r="AF1172" s="30">
        <v>0</v>
      </c>
      <c r="AG1172" s="32">
        <v>0</v>
      </c>
      <c r="AH1172" s="30">
        <v>0</v>
      </c>
      <c r="AI1172" s="10" t="s">
        <v>573</v>
      </c>
      <c r="AJ1172" s="30">
        <v>0</v>
      </c>
      <c r="AK1172" s="30">
        <v>0</v>
      </c>
      <c r="AL1172" s="30">
        <v>0</v>
      </c>
      <c r="AM1172" s="30">
        <v>0</v>
      </c>
      <c r="AN1172" s="30">
        <v>0</v>
      </c>
      <c r="AO1172" s="30">
        <v>0</v>
      </c>
      <c r="AP1172" s="30">
        <v>0</v>
      </c>
      <c r="AQ1172" s="30">
        <v>0</v>
      </c>
      <c r="AR1172" s="30">
        <v>0</v>
      </c>
      <c r="AS1172" s="30">
        <v>0</v>
      </c>
      <c r="AT1172" s="30">
        <v>0</v>
      </c>
      <c r="AU1172" s="121">
        <v>0</v>
      </c>
      <c r="AV1172" s="129" t="s">
        <v>1011</v>
      </c>
      <c r="AW1172" s="129" t="s">
        <v>1011</v>
      </c>
      <c r="AX1172" s="129" t="s">
        <v>527</v>
      </c>
    </row>
    <row r="1173" spans="1:50" ht="24" x14ac:dyDescent="0.25">
      <c r="A1173" s="120">
        <v>46112.208333333489</v>
      </c>
      <c r="B1173" s="28" t="s">
        <v>566</v>
      </c>
      <c r="C1173" s="25" t="s">
        <v>427</v>
      </c>
      <c r="D1173" s="25" t="s">
        <v>430</v>
      </c>
      <c r="E1173" s="25" t="s">
        <v>423</v>
      </c>
      <c r="F1173" s="29" t="s">
        <v>243</v>
      </c>
      <c r="G1173" s="29" t="s">
        <v>19</v>
      </c>
      <c r="H1173" s="29" t="s">
        <v>584</v>
      </c>
      <c r="I1173" s="29" t="s">
        <v>579</v>
      </c>
      <c r="J1173" s="29" t="s">
        <v>868</v>
      </c>
      <c r="K1173" s="25" t="s">
        <v>246</v>
      </c>
      <c r="L1173" s="25" t="s">
        <v>527</v>
      </c>
      <c r="M1173" s="25" t="s">
        <v>527</v>
      </c>
      <c r="N1173" s="25" t="s">
        <v>527</v>
      </c>
      <c r="O1173" s="25" t="s">
        <v>527</v>
      </c>
      <c r="P1173" s="25" t="s">
        <v>5390</v>
      </c>
      <c r="Q1173" s="28" t="s">
        <v>0</v>
      </c>
      <c r="R1173" s="29" t="s">
        <v>2805</v>
      </c>
      <c r="S1173" s="27" t="s">
        <v>3194</v>
      </c>
      <c r="T1173" s="27" t="s">
        <v>3195</v>
      </c>
      <c r="U1173" s="28" t="s">
        <v>247</v>
      </c>
      <c r="V1173" s="26" t="s">
        <v>246</v>
      </c>
      <c r="W1173" s="26" t="s">
        <v>554</v>
      </c>
      <c r="X1173" s="26" t="s">
        <v>411</v>
      </c>
      <c r="Y1173" s="37" t="s">
        <v>140</v>
      </c>
      <c r="Z1173" s="37" t="s">
        <v>142</v>
      </c>
      <c r="AA1173" s="37" t="s">
        <v>141</v>
      </c>
      <c r="AB1173" s="30">
        <v>22500</v>
      </c>
      <c r="AC1173" s="30">
        <v>0</v>
      </c>
      <c r="AD1173" s="31">
        <v>22500</v>
      </c>
      <c r="AE1173" s="30">
        <v>0</v>
      </c>
      <c r="AF1173" s="30">
        <v>0</v>
      </c>
      <c r="AG1173" s="32">
        <v>22500</v>
      </c>
      <c r="AH1173" s="30">
        <v>0</v>
      </c>
      <c r="AI1173" s="10" t="s">
        <v>573</v>
      </c>
      <c r="AJ1173" s="30">
        <v>0</v>
      </c>
      <c r="AK1173" s="30">
        <v>0</v>
      </c>
      <c r="AL1173" s="30">
        <v>0</v>
      </c>
      <c r="AM1173" s="30">
        <v>0</v>
      </c>
      <c r="AN1173" s="30">
        <v>0</v>
      </c>
      <c r="AO1173" s="30">
        <v>0</v>
      </c>
      <c r="AP1173" s="30">
        <v>0</v>
      </c>
      <c r="AQ1173" s="30">
        <v>0</v>
      </c>
      <c r="AR1173" s="30">
        <v>0</v>
      </c>
      <c r="AS1173" s="30">
        <v>0</v>
      </c>
      <c r="AT1173" s="30">
        <v>0</v>
      </c>
      <c r="AU1173" s="121">
        <v>0</v>
      </c>
      <c r="AV1173" s="129" t="s">
        <v>919</v>
      </c>
      <c r="AW1173" s="129" t="s">
        <v>785</v>
      </c>
      <c r="AX1173" s="129" t="s">
        <v>527</v>
      </c>
    </row>
    <row r="1174" spans="1:50" ht="24" x14ac:dyDescent="0.25">
      <c r="A1174" s="120">
        <v>46112.208333333489</v>
      </c>
      <c r="B1174" s="28" t="s">
        <v>566</v>
      </c>
      <c r="C1174" s="25" t="s">
        <v>427</v>
      </c>
      <c r="D1174" s="25" t="s">
        <v>430</v>
      </c>
      <c r="E1174" s="25" t="s">
        <v>423</v>
      </c>
      <c r="F1174" s="29" t="s">
        <v>243</v>
      </c>
      <c r="G1174" s="29" t="s">
        <v>19</v>
      </c>
      <c r="H1174" s="29" t="s">
        <v>584</v>
      </c>
      <c r="I1174" s="29" t="s">
        <v>579</v>
      </c>
      <c r="J1174" s="29" t="s">
        <v>868</v>
      </c>
      <c r="K1174" s="25" t="s">
        <v>244</v>
      </c>
      <c r="L1174" s="25" t="s">
        <v>527</v>
      </c>
      <c r="M1174" s="25" t="s">
        <v>527</v>
      </c>
      <c r="N1174" s="25" t="s">
        <v>527</v>
      </c>
      <c r="O1174" s="25" t="s">
        <v>527</v>
      </c>
      <c r="P1174" s="25" t="s">
        <v>5390</v>
      </c>
      <c r="Q1174" s="28" t="s">
        <v>0</v>
      </c>
      <c r="R1174" s="29" t="s">
        <v>2805</v>
      </c>
      <c r="S1174" s="27" t="s">
        <v>3194</v>
      </c>
      <c r="T1174" s="27" t="s">
        <v>3195</v>
      </c>
      <c r="U1174" s="28" t="s">
        <v>245</v>
      </c>
      <c r="V1174" s="26" t="s">
        <v>244</v>
      </c>
      <c r="W1174" s="26" t="s">
        <v>553</v>
      </c>
      <c r="X1174" s="26" t="s">
        <v>411</v>
      </c>
      <c r="Y1174" s="37" t="s">
        <v>140</v>
      </c>
      <c r="Z1174" s="37" t="s">
        <v>142</v>
      </c>
      <c r="AA1174" s="37" t="s">
        <v>141</v>
      </c>
      <c r="AB1174" s="30">
        <v>19200</v>
      </c>
      <c r="AC1174" s="30">
        <v>0</v>
      </c>
      <c r="AD1174" s="31">
        <v>19200</v>
      </c>
      <c r="AE1174" s="30">
        <v>0</v>
      </c>
      <c r="AF1174" s="30">
        <v>0</v>
      </c>
      <c r="AG1174" s="32">
        <v>19200</v>
      </c>
      <c r="AH1174" s="30">
        <v>0</v>
      </c>
      <c r="AI1174" s="10" t="s">
        <v>573</v>
      </c>
      <c r="AJ1174" s="30">
        <v>0</v>
      </c>
      <c r="AK1174" s="30">
        <v>0</v>
      </c>
      <c r="AL1174" s="30">
        <v>0</v>
      </c>
      <c r="AM1174" s="30">
        <v>0</v>
      </c>
      <c r="AN1174" s="30">
        <v>0</v>
      </c>
      <c r="AO1174" s="30">
        <v>0</v>
      </c>
      <c r="AP1174" s="30">
        <v>0</v>
      </c>
      <c r="AQ1174" s="30">
        <v>0</v>
      </c>
      <c r="AR1174" s="30">
        <v>0</v>
      </c>
      <c r="AS1174" s="30">
        <v>0</v>
      </c>
      <c r="AT1174" s="30">
        <v>0</v>
      </c>
      <c r="AU1174" s="121">
        <v>0</v>
      </c>
      <c r="AV1174" s="129" t="s">
        <v>919</v>
      </c>
      <c r="AW1174" s="129" t="s">
        <v>785</v>
      </c>
      <c r="AX1174" s="129" t="s">
        <v>527</v>
      </c>
    </row>
    <row r="1175" spans="1:50" ht="24" x14ac:dyDescent="0.25">
      <c r="A1175" s="120">
        <v>46112.208333333489</v>
      </c>
      <c r="B1175" s="28" t="s">
        <v>566</v>
      </c>
      <c r="C1175" s="25" t="s">
        <v>427</v>
      </c>
      <c r="D1175" s="25" t="s">
        <v>430</v>
      </c>
      <c r="E1175" s="25" t="s">
        <v>423</v>
      </c>
      <c r="F1175" s="29" t="s">
        <v>243</v>
      </c>
      <c r="G1175" s="29" t="s">
        <v>19</v>
      </c>
      <c r="H1175" s="29" t="s">
        <v>584</v>
      </c>
      <c r="I1175" s="29" t="s">
        <v>579</v>
      </c>
      <c r="J1175" s="29" t="s">
        <v>868</v>
      </c>
      <c r="K1175" s="25" t="s">
        <v>281</v>
      </c>
      <c r="L1175" s="25" t="s">
        <v>527</v>
      </c>
      <c r="M1175" s="25" t="s">
        <v>527</v>
      </c>
      <c r="N1175" s="25" t="s">
        <v>527</v>
      </c>
      <c r="O1175" s="25" t="s">
        <v>527</v>
      </c>
      <c r="P1175" s="25" t="s">
        <v>5390</v>
      </c>
      <c r="Q1175" s="28" t="s">
        <v>0</v>
      </c>
      <c r="R1175" s="29" t="s">
        <v>2805</v>
      </c>
      <c r="S1175" s="27" t="s">
        <v>3194</v>
      </c>
      <c r="T1175" s="27" t="s">
        <v>3195</v>
      </c>
      <c r="U1175" s="28" t="s">
        <v>290</v>
      </c>
      <c r="V1175" s="26" t="s">
        <v>281</v>
      </c>
      <c r="W1175" s="26" t="s">
        <v>628</v>
      </c>
      <c r="X1175" s="26" t="s">
        <v>411</v>
      </c>
      <c r="Y1175" s="37" t="s">
        <v>140</v>
      </c>
      <c r="Z1175" s="37" t="s">
        <v>142</v>
      </c>
      <c r="AA1175" s="37" t="s">
        <v>141</v>
      </c>
      <c r="AB1175" s="30">
        <v>0</v>
      </c>
      <c r="AC1175" s="30">
        <v>0</v>
      </c>
      <c r="AD1175" s="31">
        <v>0</v>
      </c>
      <c r="AE1175" s="30">
        <v>0</v>
      </c>
      <c r="AF1175" s="30">
        <v>0</v>
      </c>
      <c r="AG1175" s="32">
        <v>0</v>
      </c>
      <c r="AH1175" s="30">
        <v>0</v>
      </c>
      <c r="AI1175" s="10" t="s">
        <v>573</v>
      </c>
      <c r="AJ1175" s="30">
        <v>0</v>
      </c>
      <c r="AK1175" s="30">
        <v>0</v>
      </c>
      <c r="AL1175" s="30">
        <v>0</v>
      </c>
      <c r="AM1175" s="30">
        <v>0</v>
      </c>
      <c r="AN1175" s="30">
        <v>0</v>
      </c>
      <c r="AO1175" s="30">
        <v>0</v>
      </c>
      <c r="AP1175" s="30">
        <v>0</v>
      </c>
      <c r="AQ1175" s="30">
        <v>0</v>
      </c>
      <c r="AR1175" s="30">
        <v>0</v>
      </c>
      <c r="AS1175" s="30">
        <v>0</v>
      </c>
      <c r="AT1175" s="30">
        <v>0</v>
      </c>
      <c r="AU1175" s="121">
        <v>0</v>
      </c>
      <c r="AV1175" s="129" t="s">
        <v>1011</v>
      </c>
      <c r="AW1175" s="129" t="s">
        <v>1011</v>
      </c>
      <c r="AX1175" s="129" t="s">
        <v>527</v>
      </c>
    </row>
    <row r="1176" spans="1:50" ht="24" x14ac:dyDescent="0.25">
      <c r="A1176" s="120">
        <v>46112.208333333489</v>
      </c>
      <c r="B1176" s="28" t="s">
        <v>566</v>
      </c>
      <c r="C1176" s="25" t="s">
        <v>427</v>
      </c>
      <c r="D1176" s="25" t="s">
        <v>430</v>
      </c>
      <c r="E1176" s="25" t="s">
        <v>423</v>
      </c>
      <c r="F1176" s="29" t="s">
        <v>243</v>
      </c>
      <c r="G1176" s="29" t="s">
        <v>19</v>
      </c>
      <c r="H1176" s="29" t="s">
        <v>584</v>
      </c>
      <c r="I1176" s="29" t="s">
        <v>579</v>
      </c>
      <c r="J1176" s="29" t="s">
        <v>868</v>
      </c>
      <c r="K1176" s="25" t="s">
        <v>260</v>
      </c>
      <c r="L1176" s="25" t="s">
        <v>527</v>
      </c>
      <c r="M1176" s="25" t="s">
        <v>527</v>
      </c>
      <c r="N1176" s="25" t="s">
        <v>527</v>
      </c>
      <c r="O1176" s="25" t="s">
        <v>527</v>
      </c>
      <c r="P1176" s="25" t="s">
        <v>5390</v>
      </c>
      <c r="Q1176" s="28" t="s">
        <v>0</v>
      </c>
      <c r="R1176" s="29" t="s">
        <v>2805</v>
      </c>
      <c r="S1176" s="27" t="s">
        <v>3194</v>
      </c>
      <c r="T1176" s="27" t="s">
        <v>3195</v>
      </c>
      <c r="U1176" s="28" t="s">
        <v>261</v>
      </c>
      <c r="V1176" s="26" t="s">
        <v>260</v>
      </c>
      <c r="W1176" s="26" t="s">
        <v>561</v>
      </c>
      <c r="X1176" s="26" t="s">
        <v>411</v>
      </c>
      <c r="Y1176" s="37" t="s">
        <v>140</v>
      </c>
      <c r="Z1176" s="37" t="s">
        <v>142</v>
      </c>
      <c r="AA1176" s="37" t="s">
        <v>141</v>
      </c>
      <c r="AB1176" s="30">
        <v>0</v>
      </c>
      <c r="AC1176" s="30">
        <v>0</v>
      </c>
      <c r="AD1176" s="31">
        <v>0</v>
      </c>
      <c r="AE1176" s="30">
        <v>0</v>
      </c>
      <c r="AF1176" s="30">
        <v>0</v>
      </c>
      <c r="AG1176" s="32">
        <v>0</v>
      </c>
      <c r="AH1176" s="30">
        <v>0</v>
      </c>
      <c r="AI1176" s="10" t="s">
        <v>573</v>
      </c>
      <c r="AJ1176" s="30">
        <v>0</v>
      </c>
      <c r="AK1176" s="30">
        <v>0</v>
      </c>
      <c r="AL1176" s="30">
        <v>0</v>
      </c>
      <c r="AM1176" s="30">
        <v>0</v>
      </c>
      <c r="AN1176" s="30">
        <v>0</v>
      </c>
      <c r="AO1176" s="30">
        <v>0</v>
      </c>
      <c r="AP1176" s="30">
        <v>0</v>
      </c>
      <c r="AQ1176" s="30">
        <v>0</v>
      </c>
      <c r="AR1176" s="30">
        <v>0</v>
      </c>
      <c r="AS1176" s="30">
        <v>0</v>
      </c>
      <c r="AT1176" s="30">
        <v>0</v>
      </c>
      <c r="AU1176" s="121">
        <v>0</v>
      </c>
      <c r="AV1176" s="129" t="s">
        <v>1011</v>
      </c>
      <c r="AW1176" s="129" t="s">
        <v>1011</v>
      </c>
      <c r="AX1176" s="129" t="s">
        <v>527</v>
      </c>
    </row>
    <row r="1177" spans="1:50" ht="24" x14ac:dyDescent="0.25">
      <c r="A1177" s="120">
        <v>46112.208333333489</v>
      </c>
      <c r="B1177" s="28" t="s">
        <v>566</v>
      </c>
      <c r="C1177" s="25" t="s">
        <v>427</v>
      </c>
      <c r="D1177" s="25" t="s">
        <v>430</v>
      </c>
      <c r="E1177" s="25" t="s">
        <v>423</v>
      </c>
      <c r="F1177" s="29" t="s">
        <v>243</v>
      </c>
      <c r="G1177" s="29" t="s">
        <v>19</v>
      </c>
      <c r="H1177" s="29" t="s">
        <v>584</v>
      </c>
      <c r="I1177" s="29" t="s">
        <v>579</v>
      </c>
      <c r="J1177" s="29" t="s">
        <v>868</v>
      </c>
      <c r="K1177" s="25" t="s">
        <v>264</v>
      </c>
      <c r="L1177" s="25" t="s">
        <v>527</v>
      </c>
      <c r="M1177" s="25" t="s">
        <v>527</v>
      </c>
      <c r="N1177" s="25" t="s">
        <v>527</v>
      </c>
      <c r="O1177" s="25" t="s">
        <v>527</v>
      </c>
      <c r="P1177" s="25" t="s">
        <v>5390</v>
      </c>
      <c r="Q1177" s="28" t="s">
        <v>0</v>
      </c>
      <c r="R1177" s="29" t="s">
        <v>2805</v>
      </c>
      <c r="S1177" s="27" t="s">
        <v>3194</v>
      </c>
      <c r="T1177" s="27" t="s">
        <v>3195</v>
      </c>
      <c r="U1177" s="28" t="s">
        <v>265</v>
      </c>
      <c r="V1177" s="26" t="s">
        <v>264</v>
      </c>
      <c r="W1177" s="26" t="s">
        <v>563</v>
      </c>
      <c r="X1177" s="26" t="s">
        <v>411</v>
      </c>
      <c r="Y1177" s="37" t="s">
        <v>140</v>
      </c>
      <c r="Z1177" s="37" t="s">
        <v>142</v>
      </c>
      <c r="AA1177" s="37" t="s">
        <v>141</v>
      </c>
      <c r="AB1177" s="30">
        <v>0</v>
      </c>
      <c r="AC1177" s="30">
        <v>0</v>
      </c>
      <c r="AD1177" s="31">
        <v>0</v>
      </c>
      <c r="AE1177" s="30">
        <v>0</v>
      </c>
      <c r="AF1177" s="30">
        <v>0</v>
      </c>
      <c r="AG1177" s="32">
        <v>0</v>
      </c>
      <c r="AH1177" s="30">
        <v>0</v>
      </c>
      <c r="AI1177" s="10" t="s">
        <v>573</v>
      </c>
      <c r="AJ1177" s="30">
        <v>0</v>
      </c>
      <c r="AK1177" s="30">
        <v>0</v>
      </c>
      <c r="AL1177" s="30">
        <v>0</v>
      </c>
      <c r="AM1177" s="30">
        <v>0</v>
      </c>
      <c r="AN1177" s="30">
        <v>0</v>
      </c>
      <c r="AO1177" s="30">
        <v>0</v>
      </c>
      <c r="AP1177" s="30">
        <v>0</v>
      </c>
      <c r="AQ1177" s="30">
        <v>0</v>
      </c>
      <c r="AR1177" s="30">
        <v>0</v>
      </c>
      <c r="AS1177" s="30">
        <v>0</v>
      </c>
      <c r="AT1177" s="30">
        <v>0</v>
      </c>
      <c r="AU1177" s="121">
        <v>0</v>
      </c>
      <c r="AV1177" s="129" t="s">
        <v>1011</v>
      </c>
      <c r="AW1177" s="129" t="s">
        <v>1011</v>
      </c>
      <c r="AX1177" s="129" t="s">
        <v>527</v>
      </c>
    </row>
    <row r="1178" spans="1:50" ht="24" x14ac:dyDescent="0.25">
      <c r="A1178" s="120">
        <v>46112.208333333489</v>
      </c>
      <c r="B1178" s="28" t="s">
        <v>566</v>
      </c>
      <c r="C1178" s="25" t="s">
        <v>427</v>
      </c>
      <c r="D1178" s="25" t="s">
        <v>430</v>
      </c>
      <c r="E1178" s="25" t="s">
        <v>423</v>
      </c>
      <c r="F1178" s="29" t="s">
        <v>243</v>
      </c>
      <c r="G1178" s="29" t="s">
        <v>19</v>
      </c>
      <c r="H1178" s="29" t="s">
        <v>584</v>
      </c>
      <c r="I1178" s="29" t="s">
        <v>579</v>
      </c>
      <c r="J1178" s="29" t="s">
        <v>868</v>
      </c>
      <c r="K1178" s="25" t="s">
        <v>266</v>
      </c>
      <c r="L1178" s="25" t="s">
        <v>527</v>
      </c>
      <c r="M1178" s="25" t="s">
        <v>527</v>
      </c>
      <c r="N1178" s="25" t="s">
        <v>527</v>
      </c>
      <c r="O1178" s="25" t="s">
        <v>527</v>
      </c>
      <c r="P1178" s="25" t="s">
        <v>5390</v>
      </c>
      <c r="Q1178" s="28" t="s">
        <v>0</v>
      </c>
      <c r="R1178" s="29" t="s">
        <v>2805</v>
      </c>
      <c r="S1178" s="27" t="s">
        <v>3194</v>
      </c>
      <c r="T1178" s="27" t="s">
        <v>3195</v>
      </c>
      <c r="U1178" s="28" t="s">
        <v>267</v>
      </c>
      <c r="V1178" s="26" t="s">
        <v>266</v>
      </c>
      <c r="W1178" s="26" t="s">
        <v>564</v>
      </c>
      <c r="X1178" s="26" t="s">
        <v>411</v>
      </c>
      <c r="Y1178" s="37" t="s">
        <v>140</v>
      </c>
      <c r="Z1178" s="37" t="s">
        <v>142</v>
      </c>
      <c r="AA1178" s="37" t="s">
        <v>141</v>
      </c>
      <c r="AB1178" s="30">
        <v>0</v>
      </c>
      <c r="AC1178" s="30">
        <v>0</v>
      </c>
      <c r="AD1178" s="31">
        <v>0</v>
      </c>
      <c r="AE1178" s="30">
        <v>0</v>
      </c>
      <c r="AF1178" s="30">
        <v>0</v>
      </c>
      <c r="AG1178" s="32">
        <v>0</v>
      </c>
      <c r="AH1178" s="30">
        <v>0</v>
      </c>
      <c r="AI1178" s="10" t="s">
        <v>573</v>
      </c>
      <c r="AJ1178" s="30">
        <v>0</v>
      </c>
      <c r="AK1178" s="30">
        <v>0</v>
      </c>
      <c r="AL1178" s="30">
        <v>0</v>
      </c>
      <c r="AM1178" s="30">
        <v>0</v>
      </c>
      <c r="AN1178" s="30">
        <v>0</v>
      </c>
      <c r="AO1178" s="30">
        <v>0</v>
      </c>
      <c r="AP1178" s="30">
        <v>0</v>
      </c>
      <c r="AQ1178" s="30">
        <v>0</v>
      </c>
      <c r="AR1178" s="30">
        <v>0</v>
      </c>
      <c r="AS1178" s="30">
        <v>0</v>
      </c>
      <c r="AT1178" s="30">
        <v>0</v>
      </c>
      <c r="AU1178" s="121">
        <v>0</v>
      </c>
      <c r="AV1178" s="129" t="s">
        <v>1011</v>
      </c>
      <c r="AW1178" s="129" t="s">
        <v>1011</v>
      </c>
      <c r="AX1178" s="129" t="s">
        <v>527</v>
      </c>
    </row>
    <row r="1179" spans="1:50" ht="24" x14ac:dyDescent="0.25">
      <c r="A1179" s="120">
        <v>46112.208333333489</v>
      </c>
      <c r="B1179" s="28" t="s">
        <v>566</v>
      </c>
      <c r="C1179" s="25" t="s">
        <v>427</v>
      </c>
      <c r="D1179" s="25" t="s">
        <v>430</v>
      </c>
      <c r="E1179" s="25" t="s">
        <v>423</v>
      </c>
      <c r="F1179" s="29" t="s">
        <v>243</v>
      </c>
      <c r="G1179" s="29" t="s">
        <v>19</v>
      </c>
      <c r="H1179" s="29" t="s">
        <v>584</v>
      </c>
      <c r="I1179" s="29" t="s">
        <v>579</v>
      </c>
      <c r="J1179" s="29" t="s">
        <v>868</v>
      </c>
      <c r="K1179" s="25" t="s">
        <v>453</v>
      </c>
      <c r="L1179" s="25" t="s">
        <v>527</v>
      </c>
      <c r="M1179" s="25" t="s">
        <v>527</v>
      </c>
      <c r="N1179" s="25" t="s">
        <v>527</v>
      </c>
      <c r="O1179" s="25" t="s">
        <v>527</v>
      </c>
      <c r="P1179" s="25" t="s">
        <v>5390</v>
      </c>
      <c r="Q1179" s="28" t="s">
        <v>0</v>
      </c>
      <c r="R1179" s="29" t="s">
        <v>2805</v>
      </c>
      <c r="S1179" s="27" t="s">
        <v>3194</v>
      </c>
      <c r="T1179" s="27" t="s">
        <v>3195</v>
      </c>
      <c r="U1179" s="28" t="s">
        <v>294</v>
      </c>
      <c r="V1179" s="26" t="s">
        <v>453</v>
      </c>
      <c r="W1179" s="26" t="s">
        <v>631</v>
      </c>
      <c r="X1179" s="26" t="s">
        <v>411</v>
      </c>
      <c r="Y1179" s="37" t="s">
        <v>140</v>
      </c>
      <c r="Z1179" s="37" t="s">
        <v>142</v>
      </c>
      <c r="AA1179" s="37" t="s">
        <v>141</v>
      </c>
      <c r="AB1179" s="30">
        <v>0</v>
      </c>
      <c r="AC1179" s="30">
        <v>0</v>
      </c>
      <c r="AD1179" s="31">
        <v>0</v>
      </c>
      <c r="AE1179" s="30">
        <v>0</v>
      </c>
      <c r="AF1179" s="30">
        <v>0</v>
      </c>
      <c r="AG1179" s="32">
        <v>0</v>
      </c>
      <c r="AH1179" s="30">
        <v>0</v>
      </c>
      <c r="AI1179" s="10" t="s">
        <v>573</v>
      </c>
      <c r="AJ1179" s="30">
        <v>0</v>
      </c>
      <c r="AK1179" s="30">
        <v>0</v>
      </c>
      <c r="AL1179" s="30">
        <v>0</v>
      </c>
      <c r="AM1179" s="30">
        <v>0</v>
      </c>
      <c r="AN1179" s="30">
        <v>0</v>
      </c>
      <c r="AO1179" s="30">
        <v>0</v>
      </c>
      <c r="AP1179" s="30">
        <v>0</v>
      </c>
      <c r="AQ1179" s="30">
        <v>0</v>
      </c>
      <c r="AR1179" s="30">
        <v>0</v>
      </c>
      <c r="AS1179" s="30">
        <v>0</v>
      </c>
      <c r="AT1179" s="30">
        <v>0</v>
      </c>
      <c r="AU1179" s="121">
        <v>0</v>
      </c>
      <c r="AV1179" s="129" t="s">
        <v>1011</v>
      </c>
      <c r="AW1179" s="129" t="s">
        <v>1011</v>
      </c>
      <c r="AX1179" s="129" t="s">
        <v>527</v>
      </c>
    </row>
    <row r="1180" spans="1:50" ht="24" x14ac:dyDescent="0.25">
      <c r="A1180" s="120">
        <v>46112.208333333489</v>
      </c>
      <c r="B1180" s="28" t="s">
        <v>566</v>
      </c>
      <c r="C1180" s="25" t="s">
        <v>427</v>
      </c>
      <c r="D1180" s="25" t="s">
        <v>430</v>
      </c>
      <c r="E1180" s="25" t="s">
        <v>423</v>
      </c>
      <c r="F1180" s="29" t="s">
        <v>243</v>
      </c>
      <c r="G1180" s="29" t="s">
        <v>19</v>
      </c>
      <c r="H1180" s="29" t="s">
        <v>584</v>
      </c>
      <c r="I1180" s="29" t="s">
        <v>579</v>
      </c>
      <c r="J1180" s="29" t="s">
        <v>868</v>
      </c>
      <c r="K1180" s="25" t="s">
        <v>278</v>
      </c>
      <c r="L1180" s="25" t="s">
        <v>527</v>
      </c>
      <c r="M1180" s="25" t="s">
        <v>527</v>
      </c>
      <c r="N1180" s="25" t="s">
        <v>527</v>
      </c>
      <c r="O1180" s="25" t="s">
        <v>527</v>
      </c>
      <c r="P1180" s="25" t="s">
        <v>5390</v>
      </c>
      <c r="Q1180" s="28" t="s">
        <v>0</v>
      </c>
      <c r="R1180" s="29" t="s">
        <v>2805</v>
      </c>
      <c r="S1180" s="27" t="s">
        <v>3194</v>
      </c>
      <c r="T1180" s="27" t="s">
        <v>3195</v>
      </c>
      <c r="U1180" s="28" t="s">
        <v>286</v>
      </c>
      <c r="V1180" s="26" t="s">
        <v>278</v>
      </c>
      <c r="W1180" s="26" t="s">
        <v>626</v>
      </c>
      <c r="X1180" s="26" t="s">
        <v>411</v>
      </c>
      <c r="Y1180" s="37" t="s">
        <v>140</v>
      </c>
      <c r="Z1180" s="37" t="s">
        <v>142</v>
      </c>
      <c r="AA1180" s="37" t="s">
        <v>141</v>
      </c>
      <c r="AB1180" s="30">
        <v>0</v>
      </c>
      <c r="AC1180" s="30">
        <v>0</v>
      </c>
      <c r="AD1180" s="31">
        <v>0</v>
      </c>
      <c r="AE1180" s="30">
        <v>0</v>
      </c>
      <c r="AF1180" s="30">
        <v>0</v>
      </c>
      <c r="AG1180" s="32">
        <v>0</v>
      </c>
      <c r="AH1180" s="30">
        <v>0</v>
      </c>
      <c r="AI1180" s="10" t="s">
        <v>573</v>
      </c>
      <c r="AJ1180" s="30">
        <v>0</v>
      </c>
      <c r="AK1180" s="30">
        <v>0</v>
      </c>
      <c r="AL1180" s="30">
        <v>0</v>
      </c>
      <c r="AM1180" s="30">
        <v>0</v>
      </c>
      <c r="AN1180" s="30">
        <v>0</v>
      </c>
      <c r="AO1180" s="30">
        <v>0</v>
      </c>
      <c r="AP1180" s="30">
        <v>0</v>
      </c>
      <c r="AQ1180" s="30">
        <v>0</v>
      </c>
      <c r="AR1180" s="30">
        <v>0</v>
      </c>
      <c r="AS1180" s="30">
        <v>0</v>
      </c>
      <c r="AT1180" s="30">
        <v>0</v>
      </c>
      <c r="AU1180" s="121">
        <v>0</v>
      </c>
      <c r="AV1180" s="129" t="s">
        <v>1011</v>
      </c>
      <c r="AW1180" s="129" t="s">
        <v>1011</v>
      </c>
      <c r="AX1180" s="129" t="s">
        <v>527</v>
      </c>
    </row>
    <row r="1181" spans="1:50" ht="36" x14ac:dyDescent="0.25">
      <c r="A1181" s="120">
        <v>46112.208333333489</v>
      </c>
      <c r="B1181" s="28" t="s">
        <v>566</v>
      </c>
      <c r="C1181" s="25" t="s">
        <v>427</v>
      </c>
      <c r="D1181" s="25" t="s">
        <v>430</v>
      </c>
      <c r="E1181" s="25" t="s">
        <v>423</v>
      </c>
      <c r="F1181" s="29" t="s">
        <v>243</v>
      </c>
      <c r="G1181" s="29" t="s">
        <v>19</v>
      </c>
      <c r="H1181" s="29" t="s">
        <v>178</v>
      </c>
      <c r="I1181" s="29" t="s">
        <v>269</v>
      </c>
      <c r="J1181" s="29" t="s">
        <v>868</v>
      </c>
      <c r="K1181" s="25" t="s">
        <v>250</v>
      </c>
      <c r="L1181" s="25" t="s">
        <v>527</v>
      </c>
      <c r="M1181" s="25" t="s">
        <v>527</v>
      </c>
      <c r="N1181" s="25" t="s">
        <v>527</v>
      </c>
      <c r="O1181" s="25" t="s">
        <v>527</v>
      </c>
      <c r="P1181" s="25" t="s">
        <v>5391</v>
      </c>
      <c r="Q1181" s="28" t="s">
        <v>0</v>
      </c>
      <c r="R1181" s="29" t="s">
        <v>2810</v>
      </c>
      <c r="S1181" s="27" t="s">
        <v>3196</v>
      </c>
      <c r="T1181" s="27" t="s">
        <v>3197</v>
      </c>
      <c r="U1181" s="28" t="s">
        <v>251</v>
      </c>
      <c r="V1181" s="26" t="s">
        <v>250</v>
      </c>
      <c r="W1181" s="26" t="s">
        <v>556</v>
      </c>
      <c r="X1181" s="26" t="s">
        <v>411</v>
      </c>
      <c r="Y1181" s="37" t="s">
        <v>28</v>
      </c>
      <c r="Z1181" s="37" t="s">
        <v>178</v>
      </c>
      <c r="AA1181" s="37" t="s">
        <v>177</v>
      </c>
      <c r="AB1181" s="30">
        <v>43100</v>
      </c>
      <c r="AC1181" s="30">
        <v>0</v>
      </c>
      <c r="AD1181" s="31">
        <v>43100</v>
      </c>
      <c r="AE1181" s="30">
        <v>0</v>
      </c>
      <c r="AF1181" s="30">
        <v>0</v>
      </c>
      <c r="AG1181" s="32">
        <v>43100</v>
      </c>
      <c r="AH1181" s="30">
        <v>0</v>
      </c>
      <c r="AI1181" s="10" t="s">
        <v>573</v>
      </c>
      <c r="AJ1181" s="30">
        <v>0</v>
      </c>
      <c r="AK1181" s="30">
        <v>0</v>
      </c>
      <c r="AL1181" s="30">
        <v>0</v>
      </c>
      <c r="AM1181" s="30">
        <v>0</v>
      </c>
      <c r="AN1181" s="30">
        <v>0</v>
      </c>
      <c r="AO1181" s="30">
        <v>0</v>
      </c>
      <c r="AP1181" s="30">
        <v>0</v>
      </c>
      <c r="AQ1181" s="30">
        <v>0</v>
      </c>
      <c r="AR1181" s="30">
        <v>0</v>
      </c>
      <c r="AS1181" s="30">
        <v>0</v>
      </c>
      <c r="AT1181" s="30">
        <v>0</v>
      </c>
      <c r="AU1181" s="121">
        <v>0</v>
      </c>
      <c r="AV1181" s="129" t="s">
        <v>919</v>
      </c>
      <c r="AW1181" s="129" t="s">
        <v>785</v>
      </c>
      <c r="AX1181" s="129" t="s">
        <v>1256</v>
      </c>
    </row>
    <row r="1182" spans="1:50" ht="36" x14ac:dyDescent="0.25">
      <c r="A1182" s="120">
        <v>46112.208333333489</v>
      </c>
      <c r="B1182" s="28" t="s">
        <v>566</v>
      </c>
      <c r="C1182" s="25" t="s">
        <v>427</v>
      </c>
      <c r="D1182" s="25" t="s">
        <v>430</v>
      </c>
      <c r="E1182" s="25" t="s">
        <v>423</v>
      </c>
      <c r="F1182" s="29" t="s">
        <v>243</v>
      </c>
      <c r="G1182" s="29" t="s">
        <v>19</v>
      </c>
      <c r="H1182" s="29" t="s">
        <v>178</v>
      </c>
      <c r="I1182" s="29" t="s">
        <v>269</v>
      </c>
      <c r="J1182" s="29" t="s">
        <v>868</v>
      </c>
      <c r="K1182" s="25" t="s">
        <v>252</v>
      </c>
      <c r="L1182" s="25" t="s">
        <v>527</v>
      </c>
      <c r="M1182" s="25" t="s">
        <v>527</v>
      </c>
      <c r="N1182" s="25" t="s">
        <v>527</v>
      </c>
      <c r="O1182" s="25" t="s">
        <v>527</v>
      </c>
      <c r="P1182" s="25" t="s">
        <v>5391</v>
      </c>
      <c r="Q1182" s="28" t="s">
        <v>0</v>
      </c>
      <c r="R1182" s="29" t="s">
        <v>2810</v>
      </c>
      <c r="S1182" s="27" t="s">
        <v>3196</v>
      </c>
      <c r="T1182" s="27" t="s">
        <v>3197</v>
      </c>
      <c r="U1182" s="28" t="s">
        <v>253</v>
      </c>
      <c r="V1182" s="26" t="s">
        <v>252</v>
      </c>
      <c r="W1182" s="26" t="s">
        <v>557</v>
      </c>
      <c r="X1182" s="26" t="s">
        <v>411</v>
      </c>
      <c r="Y1182" s="37" t="s">
        <v>28</v>
      </c>
      <c r="Z1182" s="37" t="s">
        <v>178</v>
      </c>
      <c r="AA1182" s="37" t="s">
        <v>177</v>
      </c>
      <c r="AB1182" s="30">
        <v>0</v>
      </c>
      <c r="AC1182" s="30">
        <v>0</v>
      </c>
      <c r="AD1182" s="31">
        <v>0</v>
      </c>
      <c r="AE1182" s="30">
        <v>0</v>
      </c>
      <c r="AF1182" s="30">
        <v>0</v>
      </c>
      <c r="AG1182" s="32">
        <v>0</v>
      </c>
      <c r="AH1182" s="30">
        <v>0</v>
      </c>
      <c r="AI1182" s="10" t="s">
        <v>573</v>
      </c>
      <c r="AJ1182" s="30">
        <v>0</v>
      </c>
      <c r="AK1182" s="30">
        <v>0</v>
      </c>
      <c r="AL1182" s="30">
        <v>0</v>
      </c>
      <c r="AM1182" s="30">
        <v>0</v>
      </c>
      <c r="AN1182" s="30">
        <v>0</v>
      </c>
      <c r="AO1182" s="30">
        <v>0</v>
      </c>
      <c r="AP1182" s="30">
        <v>0</v>
      </c>
      <c r="AQ1182" s="30">
        <v>0</v>
      </c>
      <c r="AR1182" s="30">
        <v>0</v>
      </c>
      <c r="AS1182" s="30">
        <v>0</v>
      </c>
      <c r="AT1182" s="30">
        <v>0</v>
      </c>
      <c r="AU1182" s="121">
        <v>0</v>
      </c>
      <c r="AV1182" s="129" t="s">
        <v>1011</v>
      </c>
      <c r="AW1182" s="129" t="s">
        <v>1011</v>
      </c>
      <c r="AX1182" s="129" t="s">
        <v>1256</v>
      </c>
    </row>
    <row r="1183" spans="1:50" ht="36" x14ac:dyDescent="0.25">
      <c r="A1183" s="120">
        <v>46112.208333333489</v>
      </c>
      <c r="B1183" s="28" t="s">
        <v>566</v>
      </c>
      <c r="C1183" s="25" t="s">
        <v>427</v>
      </c>
      <c r="D1183" s="25" t="s">
        <v>430</v>
      </c>
      <c r="E1183" s="25" t="s">
        <v>423</v>
      </c>
      <c r="F1183" s="29" t="s">
        <v>243</v>
      </c>
      <c r="G1183" s="29" t="s">
        <v>19</v>
      </c>
      <c r="H1183" s="29" t="s">
        <v>178</v>
      </c>
      <c r="I1183" s="29" t="s">
        <v>269</v>
      </c>
      <c r="J1183" s="29" t="s">
        <v>868</v>
      </c>
      <c r="K1183" s="25" t="s">
        <v>256</v>
      </c>
      <c r="L1183" s="25" t="s">
        <v>527</v>
      </c>
      <c r="M1183" s="25" t="s">
        <v>527</v>
      </c>
      <c r="N1183" s="25" t="s">
        <v>527</v>
      </c>
      <c r="O1183" s="25" t="s">
        <v>527</v>
      </c>
      <c r="P1183" s="25" t="s">
        <v>5391</v>
      </c>
      <c r="Q1183" s="28" t="s">
        <v>0</v>
      </c>
      <c r="R1183" s="29" t="s">
        <v>2810</v>
      </c>
      <c r="S1183" s="27" t="s">
        <v>3196</v>
      </c>
      <c r="T1183" s="27" t="s">
        <v>3197</v>
      </c>
      <c r="U1183" s="28" t="s">
        <v>257</v>
      </c>
      <c r="V1183" s="26" t="s">
        <v>256</v>
      </c>
      <c r="W1183" s="26" t="s">
        <v>559</v>
      </c>
      <c r="X1183" s="26" t="s">
        <v>411</v>
      </c>
      <c r="Y1183" s="37" t="s">
        <v>28</v>
      </c>
      <c r="Z1183" s="37" t="s">
        <v>178</v>
      </c>
      <c r="AA1183" s="37" t="s">
        <v>177</v>
      </c>
      <c r="AB1183" s="30">
        <v>0</v>
      </c>
      <c r="AC1183" s="30">
        <v>0</v>
      </c>
      <c r="AD1183" s="31">
        <v>0</v>
      </c>
      <c r="AE1183" s="30">
        <v>0</v>
      </c>
      <c r="AF1183" s="30">
        <v>0</v>
      </c>
      <c r="AG1183" s="32">
        <v>0</v>
      </c>
      <c r="AH1183" s="30">
        <v>0</v>
      </c>
      <c r="AI1183" s="10" t="s">
        <v>573</v>
      </c>
      <c r="AJ1183" s="30">
        <v>0</v>
      </c>
      <c r="AK1183" s="30">
        <v>0</v>
      </c>
      <c r="AL1183" s="30">
        <v>0</v>
      </c>
      <c r="AM1183" s="30">
        <v>0</v>
      </c>
      <c r="AN1183" s="30">
        <v>0</v>
      </c>
      <c r="AO1183" s="30">
        <v>0</v>
      </c>
      <c r="AP1183" s="30">
        <v>0</v>
      </c>
      <c r="AQ1183" s="30">
        <v>0</v>
      </c>
      <c r="AR1183" s="30">
        <v>0</v>
      </c>
      <c r="AS1183" s="30">
        <v>0</v>
      </c>
      <c r="AT1183" s="30">
        <v>0</v>
      </c>
      <c r="AU1183" s="121">
        <v>0</v>
      </c>
      <c r="AV1183" s="129" t="s">
        <v>1011</v>
      </c>
      <c r="AW1183" s="129" t="s">
        <v>1011</v>
      </c>
      <c r="AX1183" s="129" t="s">
        <v>1256</v>
      </c>
    </row>
    <row r="1184" spans="1:50" ht="36" x14ac:dyDescent="0.25">
      <c r="A1184" s="120">
        <v>46112.208333333489</v>
      </c>
      <c r="B1184" s="28" t="s">
        <v>566</v>
      </c>
      <c r="C1184" s="25" t="s">
        <v>427</v>
      </c>
      <c r="D1184" s="25" t="s">
        <v>430</v>
      </c>
      <c r="E1184" s="25" t="s">
        <v>423</v>
      </c>
      <c r="F1184" s="29" t="s">
        <v>243</v>
      </c>
      <c r="G1184" s="29" t="s">
        <v>19</v>
      </c>
      <c r="H1184" s="29" t="s">
        <v>178</v>
      </c>
      <c r="I1184" s="29" t="s">
        <v>269</v>
      </c>
      <c r="J1184" s="29" t="s">
        <v>868</v>
      </c>
      <c r="K1184" s="25" t="s">
        <v>258</v>
      </c>
      <c r="L1184" s="25" t="s">
        <v>527</v>
      </c>
      <c r="M1184" s="25" t="s">
        <v>527</v>
      </c>
      <c r="N1184" s="25" t="s">
        <v>527</v>
      </c>
      <c r="O1184" s="25" t="s">
        <v>527</v>
      </c>
      <c r="P1184" s="25" t="s">
        <v>5391</v>
      </c>
      <c r="Q1184" s="28" t="s">
        <v>0</v>
      </c>
      <c r="R1184" s="29" t="s">
        <v>2810</v>
      </c>
      <c r="S1184" s="27" t="s">
        <v>3196</v>
      </c>
      <c r="T1184" s="27" t="s">
        <v>3197</v>
      </c>
      <c r="U1184" s="28" t="s">
        <v>259</v>
      </c>
      <c r="V1184" s="26" t="s">
        <v>258</v>
      </c>
      <c r="W1184" s="26" t="s">
        <v>560</v>
      </c>
      <c r="X1184" s="26" t="s">
        <v>411</v>
      </c>
      <c r="Y1184" s="37" t="s">
        <v>28</v>
      </c>
      <c r="Z1184" s="37" t="s">
        <v>178</v>
      </c>
      <c r="AA1184" s="37" t="s">
        <v>177</v>
      </c>
      <c r="AB1184" s="30">
        <v>0</v>
      </c>
      <c r="AC1184" s="30">
        <v>0</v>
      </c>
      <c r="AD1184" s="31">
        <v>0</v>
      </c>
      <c r="AE1184" s="30">
        <v>0</v>
      </c>
      <c r="AF1184" s="30">
        <v>0</v>
      </c>
      <c r="AG1184" s="32">
        <v>0</v>
      </c>
      <c r="AH1184" s="30">
        <v>0</v>
      </c>
      <c r="AI1184" s="10" t="s">
        <v>573</v>
      </c>
      <c r="AJ1184" s="30">
        <v>0</v>
      </c>
      <c r="AK1184" s="30">
        <v>0</v>
      </c>
      <c r="AL1184" s="30">
        <v>0</v>
      </c>
      <c r="AM1184" s="30">
        <v>0</v>
      </c>
      <c r="AN1184" s="30">
        <v>0</v>
      </c>
      <c r="AO1184" s="30">
        <v>0</v>
      </c>
      <c r="AP1184" s="30">
        <v>0</v>
      </c>
      <c r="AQ1184" s="30">
        <v>0</v>
      </c>
      <c r="AR1184" s="30">
        <v>0</v>
      </c>
      <c r="AS1184" s="30">
        <v>0</v>
      </c>
      <c r="AT1184" s="30">
        <v>0</v>
      </c>
      <c r="AU1184" s="121">
        <v>0</v>
      </c>
      <c r="AV1184" s="129" t="s">
        <v>1011</v>
      </c>
      <c r="AW1184" s="129" t="s">
        <v>1011</v>
      </c>
      <c r="AX1184" s="129" t="s">
        <v>1256</v>
      </c>
    </row>
    <row r="1185" spans="1:50" ht="36" x14ac:dyDescent="0.25">
      <c r="A1185" s="120">
        <v>46112.208333333489</v>
      </c>
      <c r="B1185" s="28" t="s">
        <v>566</v>
      </c>
      <c r="C1185" s="25" t="s">
        <v>427</v>
      </c>
      <c r="D1185" s="25" t="s">
        <v>430</v>
      </c>
      <c r="E1185" s="25" t="s">
        <v>423</v>
      </c>
      <c r="F1185" s="29" t="s">
        <v>243</v>
      </c>
      <c r="G1185" s="29" t="s">
        <v>19</v>
      </c>
      <c r="H1185" s="29" t="s">
        <v>178</v>
      </c>
      <c r="I1185" s="29" t="s">
        <v>269</v>
      </c>
      <c r="J1185" s="29" t="s">
        <v>868</v>
      </c>
      <c r="K1185" s="25" t="s">
        <v>262</v>
      </c>
      <c r="L1185" s="25" t="s">
        <v>527</v>
      </c>
      <c r="M1185" s="25" t="s">
        <v>527</v>
      </c>
      <c r="N1185" s="25" t="s">
        <v>527</v>
      </c>
      <c r="O1185" s="25" t="s">
        <v>527</v>
      </c>
      <c r="P1185" s="25" t="s">
        <v>5391</v>
      </c>
      <c r="Q1185" s="28" t="s">
        <v>0</v>
      </c>
      <c r="R1185" s="29" t="s">
        <v>2810</v>
      </c>
      <c r="S1185" s="27" t="s">
        <v>3196</v>
      </c>
      <c r="T1185" s="27" t="s">
        <v>3197</v>
      </c>
      <c r="U1185" s="28" t="s">
        <v>263</v>
      </c>
      <c r="V1185" s="26" t="s">
        <v>262</v>
      </c>
      <c r="W1185" s="26" t="s">
        <v>562</v>
      </c>
      <c r="X1185" s="26" t="s">
        <v>411</v>
      </c>
      <c r="Y1185" s="37" t="s">
        <v>28</v>
      </c>
      <c r="Z1185" s="37" t="s">
        <v>178</v>
      </c>
      <c r="AA1185" s="37" t="s">
        <v>177</v>
      </c>
      <c r="AB1185" s="30">
        <v>0</v>
      </c>
      <c r="AC1185" s="30">
        <v>0</v>
      </c>
      <c r="AD1185" s="31">
        <v>0</v>
      </c>
      <c r="AE1185" s="30">
        <v>0</v>
      </c>
      <c r="AF1185" s="30">
        <v>0</v>
      </c>
      <c r="AG1185" s="32">
        <v>0</v>
      </c>
      <c r="AH1185" s="30">
        <v>0</v>
      </c>
      <c r="AI1185" s="10" t="s">
        <v>573</v>
      </c>
      <c r="AJ1185" s="30">
        <v>0</v>
      </c>
      <c r="AK1185" s="30">
        <v>0</v>
      </c>
      <c r="AL1185" s="30">
        <v>0</v>
      </c>
      <c r="AM1185" s="30">
        <v>0</v>
      </c>
      <c r="AN1185" s="30">
        <v>0</v>
      </c>
      <c r="AO1185" s="30">
        <v>0</v>
      </c>
      <c r="AP1185" s="30">
        <v>0</v>
      </c>
      <c r="AQ1185" s="30">
        <v>0</v>
      </c>
      <c r="AR1185" s="30">
        <v>0</v>
      </c>
      <c r="AS1185" s="30">
        <v>0</v>
      </c>
      <c r="AT1185" s="30">
        <v>0</v>
      </c>
      <c r="AU1185" s="121">
        <v>0</v>
      </c>
      <c r="AV1185" s="129" t="s">
        <v>1011</v>
      </c>
      <c r="AW1185" s="129" t="s">
        <v>1011</v>
      </c>
      <c r="AX1185" s="129" t="s">
        <v>1256</v>
      </c>
    </row>
    <row r="1186" spans="1:50" ht="36" x14ac:dyDescent="0.25">
      <c r="A1186" s="120">
        <v>46112.208333333489</v>
      </c>
      <c r="B1186" s="28" t="s">
        <v>566</v>
      </c>
      <c r="C1186" s="25" t="s">
        <v>427</v>
      </c>
      <c r="D1186" s="25" t="s">
        <v>430</v>
      </c>
      <c r="E1186" s="25" t="s">
        <v>423</v>
      </c>
      <c r="F1186" s="29" t="s">
        <v>243</v>
      </c>
      <c r="G1186" s="29" t="s">
        <v>19</v>
      </c>
      <c r="H1186" s="29" t="s">
        <v>178</v>
      </c>
      <c r="I1186" s="29" t="s">
        <v>269</v>
      </c>
      <c r="J1186" s="29" t="s">
        <v>868</v>
      </c>
      <c r="K1186" s="25" t="s">
        <v>451</v>
      </c>
      <c r="L1186" s="25" t="s">
        <v>527</v>
      </c>
      <c r="M1186" s="25" t="s">
        <v>527</v>
      </c>
      <c r="N1186" s="25" t="s">
        <v>527</v>
      </c>
      <c r="O1186" s="25" t="s">
        <v>527</v>
      </c>
      <c r="P1186" s="25" t="s">
        <v>5391</v>
      </c>
      <c r="Q1186" s="28" t="s">
        <v>0</v>
      </c>
      <c r="R1186" s="29" t="s">
        <v>2810</v>
      </c>
      <c r="S1186" s="27" t="s">
        <v>3196</v>
      </c>
      <c r="T1186" s="27" t="s">
        <v>3197</v>
      </c>
      <c r="U1186" s="28" t="s">
        <v>268</v>
      </c>
      <c r="V1186" s="26" t="s">
        <v>451</v>
      </c>
      <c r="W1186" s="26" t="s">
        <v>592</v>
      </c>
      <c r="X1186" s="26" t="s">
        <v>411</v>
      </c>
      <c r="Y1186" s="37" t="s">
        <v>28</v>
      </c>
      <c r="Z1186" s="37" t="s">
        <v>178</v>
      </c>
      <c r="AA1186" s="37" t="s">
        <v>177</v>
      </c>
      <c r="AB1186" s="30">
        <v>0</v>
      </c>
      <c r="AC1186" s="30">
        <v>0</v>
      </c>
      <c r="AD1186" s="31">
        <v>0</v>
      </c>
      <c r="AE1186" s="30">
        <v>0</v>
      </c>
      <c r="AF1186" s="30">
        <v>0</v>
      </c>
      <c r="AG1186" s="32">
        <v>0</v>
      </c>
      <c r="AH1186" s="30">
        <v>0</v>
      </c>
      <c r="AI1186" s="10" t="s">
        <v>573</v>
      </c>
      <c r="AJ1186" s="30">
        <v>0</v>
      </c>
      <c r="AK1186" s="30">
        <v>0</v>
      </c>
      <c r="AL1186" s="30">
        <v>0</v>
      </c>
      <c r="AM1186" s="30">
        <v>0</v>
      </c>
      <c r="AN1186" s="30">
        <v>0</v>
      </c>
      <c r="AO1186" s="30">
        <v>0</v>
      </c>
      <c r="AP1186" s="30">
        <v>0</v>
      </c>
      <c r="AQ1186" s="30">
        <v>0</v>
      </c>
      <c r="AR1186" s="30">
        <v>0</v>
      </c>
      <c r="AS1186" s="30">
        <v>0</v>
      </c>
      <c r="AT1186" s="30">
        <v>0</v>
      </c>
      <c r="AU1186" s="121">
        <v>0</v>
      </c>
      <c r="AV1186" s="129" t="s">
        <v>1011</v>
      </c>
      <c r="AW1186" s="129" t="s">
        <v>1011</v>
      </c>
      <c r="AX1186" s="129" t="s">
        <v>1256</v>
      </c>
    </row>
    <row r="1187" spans="1:50" ht="36" x14ac:dyDescent="0.25">
      <c r="A1187" s="120">
        <v>46112.208333333489</v>
      </c>
      <c r="B1187" s="28" t="s">
        <v>566</v>
      </c>
      <c r="C1187" s="25" t="s">
        <v>427</v>
      </c>
      <c r="D1187" s="25" t="s">
        <v>430</v>
      </c>
      <c r="E1187" s="25" t="s">
        <v>423</v>
      </c>
      <c r="F1187" s="29" t="s">
        <v>243</v>
      </c>
      <c r="G1187" s="29" t="s">
        <v>19</v>
      </c>
      <c r="H1187" s="29" t="s">
        <v>178</v>
      </c>
      <c r="I1187" s="29" t="s">
        <v>269</v>
      </c>
      <c r="J1187" s="29" t="s">
        <v>777</v>
      </c>
      <c r="K1187" s="25" t="s">
        <v>430</v>
      </c>
      <c r="L1187" s="25" t="s">
        <v>527</v>
      </c>
      <c r="M1187" s="25" t="s">
        <v>527</v>
      </c>
      <c r="N1187" s="25" t="s">
        <v>527</v>
      </c>
      <c r="O1187" s="25" t="s">
        <v>527</v>
      </c>
      <c r="P1187" s="25" t="s">
        <v>5391</v>
      </c>
      <c r="Q1187" s="28" t="s">
        <v>0</v>
      </c>
      <c r="R1187" s="29" t="s">
        <v>2810</v>
      </c>
      <c r="S1187" s="27" t="s">
        <v>3196</v>
      </c>
      <c r="T1187" s="27" t="s">
        <v>3197</v>
      </c>
      <c r="U1187" s="28" t="s">
        <v>270</v>
      </c>
      <c r="V1187" s="26" t="s">
        <v>430</v>
      </c>
      <c r="W1187" s="26" t="s">
        <v>593</v>
      </c>
      <c r="X1187" s="26" t="s">
        <v>411</v>
      </c>
      <c r="Y1187" s="37" t="s">
        <v>28</v>
      </c>
      <c r="Z1187" s="37" t="s">
        <v>178</v>
      </c>
      <c r="AA1187" s="37" t="s">
        <v>177</v>
      </c>
      <c r="AB1187" s="30">
        <v>0</v>
      </c>
      <c r="AC1187" s="30">
        <v>0</v>
      </c>
      <c r="AD1187" s="31">
        <v>0</v>
      </c>
      <c r="AE1187" s="30">
        <v>0</v>
      </c>
      <c r="AF1187" s="30">
        <v>0</v>
      </c>
      <c r="AG1187" s="32">
        <v>0</v>
      </c>
      <c r="AH1187" s="30">
        <v>0</v>
      </c>
      <c r="AI1187" s="10" t="s">
        <v>573</v>
      </c>
      <c r="AJ1187" s="30">
        <v>0</v>
      </c>
      <c r="AK1187" s="30">
        <v>0</v>
      </c>
      <c r="AL1187" s="30">
        <v>0</v>
      </c>
      <c r="AM1187" s="30">
        <v>0</v>
      </c>
      <c r="AN1187" s="30">
        <v>0</v>
      </c>
      <c r="AO1187" s="30">
        <v>0</v>
      </c>
      <c r="AP1187" s="30">
        <v>0</v>
      </c>
      <c r="AQ1187" s="30">
        <v>0</v>
      </c>
      <c r="AR1187" s="30">
        <v>0</v>
      </c>
      <c r="AS1187" s="30">
        <v>0</v>
      </c>
      <c r="AT1187" s="30">
        <v>0</v>
      </c>
      <c r="AU1187" s="121">
        <v>0</v>
      </c>
      <c r="AV1187" s="129" t="s">
        <v>1011</v>
      </c>
      <c r="AW1187" s="129" t="s">
        <v>1011</v>
      </c>
      <c r="AX1187" s="129" t="s">
        <v>1256</v>
      </c>
    </row>
    <row r="1188" spans="1:50" ht="36" x14ac:dyDescent="0.25">
      <c r="A1188" s="120">
        <v>46112.208333333489</v>
      </c>
      <c r="B1188" s="28" t="s">
        <v>566</v>
      </c>
      <c r="C1188" s="25" t="s">
        <v>427</v>
      </c>
      <c r="D1188" s="25" t="s">
        <v>430</v>
      </c>
      <c r="E1188" s="25" t="s">
        <v>423</v>
      </c>
      <c r="F1188" s="29" t="s">
        <v>243</v>
      </c>
      <c r="G1188" s="29" t="s">
        <v>19</v>
      </c>
      <c r="H1188" s="29" t="s">
        <v>178</v>
      </c>
      <c r="I1188" s="29" t="s">
        <v>269</v>
      </c>
      <c r="J1188" s="29" t="s">
        <v>868</v>
      </c>
      <c r="K1188" s="25" t="s">
        <v>276</v>
      </c>
      <c r="L1188" s="25" t="s">
        <v>527</v>
      </c>
      <c r="M1188" s="25" t="s">
        <v>527</v>
      </c>
      <c r="N1188" s="25" t="s">
        <v>527</v>
      </c>
      <c r="O1188" s="25" t="s">
        <v>527</v>
      </c>
      <c r="P1188" s="25" t="s">
        <v>5391</v>
      </c>
      <c r="Q1188" s="28" t="s">
        <v>0</v>
      </c>
      <c r="R1188" s="29" t="s">
        <v>2810</v>
      </c>
      <c r="S1188" s="27" t="s">
        <v>3196</v>
      </c>
      <c r="T1188" s="27" t="s">
        <v>3197</v>
      </c>
      <c r="U1188" s="28" t="s">
        <v>284</v>
      </c>
      <c r="V1188" s="26" t="s">
        <v>276</v>
      </c>
      <c r="W1188" s="26" t="s">
        <v>625</v>
      </c>
      <c r="X1188" s="26" t="s">
        <v>411</v>
      </c>
      <c r="Y1188" s="37" t="s">
        <v>28</v>
      </c>
      <c r="Z1188" s="37" t="s">
        <v>178</v>
      </c>
      <c r="AA1188" s="37" t="s">
        <v>177</v>
      </c>
      <c r="AB1188" s="30">
        <v>0</v>
      </c>
      <c r="AC1188" s="30">
        <v>0</v>
      </c>
      <c r="AD1188" s="31">
        <v>0</v>
      </c>
      <c r="AE1188" s="30">
        <v>0</v>
      </c>
      <c r="AF1188" s="30">
        <v>0</v>
      </c>
      <c r="AG1188" s="32">
        <v>0</v>
      </c>
      <c r="AH1188" s="30">
        <v>0</v>
      </c>
      <c r="AI1188" s="10" t="s">
        <v>573</v>
      </c>
      <c r="AJ1188" s="30">
        <v>0</v>
      </c>
      <c r="AK1188" s="30">
        <v>0</v>
      </c>
      <c r="AL1188" s="30">
        <v>0</v>
      </c>
      <c r="AM1188" s="30">
        <v>0</v>
      </c>
      <c r="AN1188" s="30">
        <v>0</v>
      </c>
      <c r="AO1188" s="30">
        <v>0</v>
      </c>
      <c r="AP1188" s="30">
        <v>0</v>
      </c>
      <c r="AQ1188" s="30">
        <v>0</v>
      </c>
      <c r="AR1188" s="30">
        <v>0</v>
      </c>
      <c r="AS1188" s="30">
        <v>0</v>
      </c>
      <c r="AT1188" s="30">
        <v>0</v>
      </c>
      <c r="AU1188" s="121">
        <v>0</v>
      </c>
      <c r="AV1188" s="129" t="s">
        <v>1011</v>
      </c>
      <c r="AW1188" s="129" t="s">
        <v>1011</v>
      </c>
      <c r="AX1188" s="129" t="s">
        <v>1256</v>
      </c>
    </row>
    <row r="1189" spans="1:50" ht="36" x14ac:dyDescent="0.25">
      <c r="A1189" s="120">
        <v>46112.208333333489</v>
      </c>
      <c r="B1189" s="28" t="s">
        <v>566</v>
      </c>
      <c r="C1189" s="25" t="s">
        <v>427</v>
      </c>
      <c r="D1189" s="25" t="s">
        <v>430</v>
      </c>
      <c r="E1189" s="25" t="s">
        <v>423</v>
      </c>
      <c r="F1189" s="29" t="s">
        <v>243</v>
      </c>
      <c r="G1189" s="29" t="s">
        <v>19</v>
      </c>
      <c r="H1189" s="29" t="s">
        <v>178</v>
      </c>
      <c r="I1189" s="29" t="s">
        <v>269</v>
      </c>
      <c r="J1189" s="29" t="s">
        <v>868</v>
      </c>
      <c r="K1189" s="25" t="s">
        <v>246</v>
      </c>
      <c r="L1189" s="25" t="s">
        <v>527</v>
      </c>
      <c r="M1189" s="25" t="s">
        <v>527</v>
      </c>
      <c r="N1189" s="25" t="s">
        <v>527</v>
      </c>
      <c r="O1189" s="25" t="s">
        <v>527</v>
      </c>
      <c r="P1189" s="25" t="s">
        <v>5391</v>
      </c>
      <c r="Q1189" s="28" t="s">
        <v>0</v>
      </c>
      <c r="R1189" s="29" t="s">
        <v>2810</v>
      </c>
      <c r="S1189" s="27" t="s">
        <v>3196</v>
      </c>
      <c r="T1189" s="27" t="s">
        <v>3197</v>
      </c>
      <c r="U1189" s="28" t="s">
        <v>247</v>
      </c>
      <c r="V1189" s="26" t="s">
        <v>246</v>
      </c>
      <c r="W1189" s="26" t="s">
        <v>554</v>
      </c>
      <c r="X1189" s="26" t="s">
        <v>411</v>
      </c>
      <c r="Y1189" s="37" t="s">
        <v>28</v>
      </c>
      <c r="Z1189" s="37" t="s">
        <v>178</v>
      </c>
      <c r="AA1189" s="37" t="s">
        <v>177</v>
      </c>
      <c r="AB1189" s="30">
        <v>35500</v>
      </c>
      <c r="AC1189" s="30">
        <v>0</v>
      </c>
      <c r="AD1189" s="31">
        <v>35500</v>
      </c>
      <c r="AE1189" s="30">
        <v>0</v>
      </c>
      <c r="AF1189" s="30">
        <v>0</v>
      </c>
      <c r="AG1189" s="32">
        <v>35500</v>
      </c>
      <c r="AH1189" s="30">
        <v>0</v>
      </c>
      <c r="AI1189" s="10" t="s">
        <v>573</v>
      </c>
      <c r="AJ1189" s="30">
        <v>0</v>
      </c>
      <c r="AK1189" s="30">
        <v>0</v>
      </c>
      <c r="AL1189" s="30">
        <v>0</v>
      </c>
      <c r="AM1189" s="30">
        <v>0</v>
      </c>
      <c r="AN1189" s="30">
        <v>0</v>
      </c>
      <c r="AO1189" s="30">
        <v>0</v>
      </c>
      <c r="AP1189" s="30">
        <v>0</v>
      </c>
      <c r="AQ1189" s="30">
        <v>0</v>
      </c>
      <c r="AR1189" s="30">
        <v>0</v>
      </c>
      <c r="AS1189" s="30">
        <v>0</v>
      </c>
      <c r="AT1189" s="30">
        <v>0</v>
      </c>
      <c r="AU1189" s="121">
        <v>0</v>
      </c>
      <c r="AV1189" s="129" t="s">
        <v>919</v>
      </c>
      <c r="AW1189" s="129" t="s">
        <v>785</v>
      </c>
      <c r="AX1189" s="129" t="s">
        <v>1256</v>
      </c>
    </row>
    <row r="1190" spans="1:50" ht="36" x14ac:dyDescent="0.25">
      <c r="A1190" s="120">
        <v>46112.208333333489</v>
      </c>
      <c r="B1190" s="28" t="s">
        <v>566</v>
      </c>
      <c r="C1190" s="25" t="s">
        <v>427</v>
      </c>
      <c r="D1190" s="25" t="s">
        <v>430</v>
      </c>
      <c r="E1190" s="25" t="s">
        <v>423</v>
      </c>
      <c r="F1190" s="29" t="s">
        <v>243</v>
      </c>
      <c r="G1190" s="29" t="s">
        <v>19</v>
      </c>
      <c r="H1190" s="29" t="s">
        <v>178</v>
      </c>
      <c r="I1190" s="29" t="s">
        <v>269</v>
      </c>
      <c r="J1190" s="29" t="s">
        <v>868</v>
      </c>
      <c r="K1190" s="25" t="s">
        <v>244</v>
      </c>
      <c r="L1190" s="25" t="s">
        <v>527</v>
      </c>
      <c r="M1190" s="25" t="s">
        <v>527</v>
      </c>
      <c r="N1190" s="25" t="s">
        <v>527</v>
      </c>
      <c r="O1190" s="25" t="s">
        <v>527</v>
      </c>
      <c r="P1190" s="25" t="s">
        <v>5391</v>
      </c>
      <c r="Q1190" s="28" t="s">
        <v>0</v>
      </c>
      <c r="R1190" s="29" t="s">
        <v>2810</v>
      </c>
      <c r="S1190" s="27" t="s">
        <v>3196</v>
      </c>
      <c r="T1190" s="27" t="s">
        <v>3197</v>
      </c>
      <c r="U1190" s="28" t="s">
        <v>245</v>
      </c>
      <c r="V1190" s="26" t="s">
        <v>244</v>
      </c>
      <c r="W1190" s="26" t="s">
        <v>553</v>
      </c>
      <c r="X1190" s="26" t="s">
        <v>411</v>
      </c>
      <c r="Y1190" s="37" t="s">
        <v>28</v>
      </c>
      <c r="Z1190" s="37" t="s">
        <v>178</v>
      </c>
      <c r="AA1190" s="37" t="s">
        <v>177</v>
      </c>
      <c r="AB1190" s="30">
        <v>54400</v>
      </c>
      <c r="AC1190" s="30">
        <v>0</v>
      </c>
      <c r="AD1190" s="31">
        <v>54400</v>
      </c>
      <c r="AE1190" s="30">
        <v>0</v>
      </c>
      <c r="AF1190" s="30">
        <v>0</v>
      </c>
      <c r="AG1190" s="32">
        <v>54400</v>
      </c>
      <c r="AH1190" s="30">
        <v>0</v>
      </c>
      <c r="AI1190" s="10" t="s">
        <v>573</v>
      </c>
      <c r="AJ1190" s="30">
        <v>0</v>
      </c>
      <c r="AK1190" s="30">
        <v>0</v>
      </c>
      <c r="AL1190" s="30">
        <v>0</v>
      </c>
      <c r="AM1190" s="30">
        <v>0</v>
      </c>
      <c r="AN1190" s="30">
        <v>0</v>
      </c>
      <c r="AO1190" s="30">
        <v>0</v>
      </c>
      <c r="AP1190" s="30">
        <v>0</v>
      </c>
      <c r="AQ1190" s="30">
        <v>0</v>
      </c>
      <c r="AR1190" s="30">
        <v>0</v>
      </c>
      <c r="AS1190" s="30">
        <v>0</v>
      </c>
      <c r="AT1190" s="30">
        <v>0</v>
      </c>
      <c r="AU1190" s="121">
        <v>0</v>
      </c>
      <c r="AV1190" s="129" t="s">
        <v>919</v>
      </c>
      <c r="AW1190" s="129" t="s">
        <v>785</v>
      </c>
      <c r="AX1190" s="129" t="s">
        <v>1256</v>
      </c>
    </row>
    <row r="1191" spans="1:50" ht="36" x14ac:dyDescent="0.25">
      <c r="A1191" s="120">
        <v>46112.208333333489</v>
      </c>
      <c r="B1191" s="28" t="s">
        <v>566</v>
      </c>
      <c r="C1191" s="25" t="s">
        <v>427</v>
      </c>
      <c r="D1191" s="25" t="s">
        <v>430</v>
      </c>
      <c r="E1191" s="25" t="s">
        <v>423</v>
      </c>
      <c r="F1191" s="29" t="s">
        <v>243</v>
      </c>
      <c r="G1191" s="29" t="s">
        <v>19</v>
      </c>
      <c r="H1191" s="29" t="s">
        <v>178</v>
      </c>
      <c r="I1191" s="29" t="s">
        <v>269</v>
      </c>
      <c r="J1191" s="29" t="s">
        <v>868</v>
      </c>
      <c r="K1191" s="25" t="s">
        <v>443</v>
      </c>
      <c r="L1191" s="25" t="s">
        <v>527</v>
      </c>
      <c r="M1191" s="25" t="s">
        <v>527</v>
      </c>
      <c r="N1191" s="25" t="s">
        <v>527</v>
      </c>
      <c r="O1191" s="25" t="s">
        <v>527</v>
      </c>
      <c r="P1191" s="25" t="s">
        <v>5391</v>
      </c>
      <c r="Q1191" s="28" t="s">
        <v>0</v>
      </c>
      <c r="R1191" s="29" t="s">
        <v>2810</v>
      </c>
      <c r="S1191" s="27" t="s">
        <v>3196</v>
      </c>
      <c r="T1191" s="27" t="s">
        <v>3197</v>
      </c>
      <c r="U1191" s="28" t="s">
        <v>289</v>
      </c>
      <c r="V1191" s="26" t="s">
        <v>443</v>
      </c>
      <c r="W1191" s="26" t="s">
        <v>627</v>
      </c>
      <c r="X1191" s="26" t="s">
        <v>411</v>
      </c>
      <c r="Y1191" s="37" t="s">
        <v>28</v>
      </c>
      <c r="Z1191" s="37" t="s">
        <v>178</v>
      </c>
      <c r="AA1191" s="37" t="s">
        <v>177</v>
      </c>
      <c r="AB1191" s="30">
        <v>0</v>
      </c>
      <c r="AC1191" s="30">
        <v>0</v>
      </c>
      <c r="AD1191" s="31">
        <v>0</v>
      </c>
      <c r="AE1191" s="30">
        <v>0</v>
      </c>
      <c r="AF1191" s="30">
        <v>0</v>
      </c>
      <c r="AG1191" s="32">
        <v>0</v>
      </c>
      <c r="AH1191" s="30">
        <v>0</v>
      </c>
      <c r="AI1191" s="10" t="s">
        <v>573</v>
      </c>
      <c r="AJ1191" s="30">
        <v>0</v>
      </c>
      <c r="AK1191" s="30">
        <v>0</v>
      </c>
      <c r="AL1191" s="30">
        <v>0</v>
      </c>
      <c r="AM1191" s="30">
        <v>0</v>
      </c>
      <c r="AN1191" s="30">
        <v>0</v>
      </c>
      <c r="AO1191" s="30">
        <v>0</v>
      </c>
      <c r="AP1191" s="30">
        <v>0</v>
      </c>
      <c r="AQ1191" s="30">
        <v>0</v>
      </c>
      <c r="AR1191" s="30">
        <v>0</v>
      </c>
      <c r="AS1191" s="30">
        <v>0</v>
      </c>
      <c r="AT1191" s="30">
        <v>0</v>
      </c>
      <c r="AU1191" s="121">
        <v>0</v>
      </c>
      <c r="AV1191" s="129" t="s">
        <v>1011</v>
      </c>
      <c r="AW1191" s="129" t="s">
        <v>1011</v>
      </c>
      <c r="AX1191" s="129" t="s">
        <v>1256</v>
      </c>
    </row>
    <row r="1192" spans="1:50" ht="36" x14ac:dyDescent="0.25">
      <c r="A1192" s="120">
        <v>46112.208333333489</v>
      </c>
      <c r="B1192" s="28" t="s">
        <v>566</v>
      </c>
      <c r="C1192" s="25" t="s">
        <v>427</v>
      </c>
      <c r="D1192" s="25" t="s">
        <v>430</v>
      </c>
      <c r="E1192" s="25" t="s">
        <v>423</v>
      </c>
      <c r="F1192" s="29" t="s">
        <v>243</v>
      </c>
      <c r="G1192" s="29" t="s">
        <v>19</v>
      </c>
      <c r="H1192" s="29" t="s">
        <v>178</v>
      </c>
      <c r="I1192" s="29" t="s">
        <v>269</v>
      </c>
      <c r="J1192" s="29" t="s">
        <v>868</v>
      </c>
      <c r="K1192" s="25" t="s">
        <v>248</v>
      </c>
      <c r="L1192" s="25" t="s">
        <v>527</v>
      </c>
      <c r="M1192" s="25" t="s">
        <v>527</v>
      </c>
      <c r="N1192" s="25" t="s">
        <v>527</v>
      </c>
      <c r="O1192" s="25" t="s">
        <v>527</v>
      </c>
      <c r="P1192" s="25" t="s">
        <v>5391</v>
      </c>
      <c r="Q1192" s="28" t="s">
        <v>0</v>
      </c>
      <c r="R1192" s="29" t="s">
        <v>2810</v>
      </c>
      <c r="S1192" s="27" t="s">
        <v>3196</v>
      </c>
      <c r="T1192" s="27" t="s">
        <v>3197</v>
      </c>
      <c r="U1192" s="28" t="s">
        <v>249</v>
      </c>
      <c r="V1192" s="26" t="s">
        <v>248</v>
      </c>
      <c r="W1192" s="26" t="s">
        <v>555</v>
      </c>
      <c r="X1192" s="26" t="s">
        <v>411</v>
      </c>
      <c r="Y1192" s="37" t="s">
        <v>28</v>
      </c>
      <c r="Z1192" s="37" t="s">
        <v>178</v>
      </c>
      <c r="AA1192" s="37" t="s">
        <v>177</v>
      </c>
      <c r="AB1192" s="30">
        <v>38700</v>
      </c>
      <c r="AC1192" s="30">
        <v>0</v>
      </c>
      <c r="AD1192" s="31">
        <v>38700</v>
      </c>
      <c r="AE1192" s="30">
        <v>0</v>
      </c>
      <c r="AF1192" s="30">
        <v>0</v>
      </c>
      <c r="AG1192" s="32">
        <v>38700</v>
      </c>
      <c r="AH1192" s="30">
        <v>0</v>
      </c>
      <c r="AI1192" s="10" t="s">
        <v>573</v>
      </c>
      <c r="AJ1192" s="30">
        <v>0</v>
      </c>
      <c r="AK1192" s="30">
        <v>0</v>
      </c>
      <c r="AL1192" s="30">
        <v>0</v>
      </c>
      <c r="AM1192" s="30">
        <v>0</v>
      </c>
      <c r="AN1192" s="30">
        <v>0</v>
      </c>
      <c r="AO1192" s="30">
        <v>0</v>
      </c>
      <c r="AP1192" s="30">
        <v>0</v>
      </c>
      <c r="AQ1192" s="30">
        <v>0</v>
      </c>
      <c r="AR1192" s="30">
        <v>0</v>
      </c>
      <c r="AS1192" s="30">
        <v>0</v>
      </c>
      <c r="AT1192" s="30">
        <v>0</v>
      </c>
      <c r="AU1192" s="121">
        <v>0</v>
      </c>
      <c r="AV1192" s="129" t="s">
        <v>919</v>
      </c>
      <c r="AW1192" s="129" t="s">
        <v>785</v>
      </c>
      <c r="AX1192" s="129" t="s">
        <v>1256</v>
      </c>
    </row>
    <row r="1193" spans="1:50" ht="36" x14ac:dyDescent="0.25">
      <c r="A1193" s="120">
        <v>46112.208333333489</v>
      </c>
      <c r="B1193" s="28" t="s">
        <v>566</v>
      </c>
      <c r="C1193" s="25" t="s">
        <v>427</v>
      </c>
      <c r="D1193" s="25" t="s">
        <v>430</v>
      </c>
      <c r="E1193" s="25" t="s">
        <v>423</v>
      </c>
      <c r="F1193" s="29" t="s">
        <v>243</v>
      </c>
      <c r="G1193" s="29" t="s">
        <v>19</v>
      </c>
      <c r="H1193" s="29" t="s">
        <v>178</v>
      </c>
      <c r="I1193" s="29" t="s">
        <v>269</v>
      </c>
      <c r="J1193" s="29" t="s">
        <v>868</v>
      </c>
      <c r="K1193" s="25" t="s">
        <v>281</v>
      </c>
      <c r="L1193" s="25" t="s">
        <v>527</v>
      </c>
      <c r="M1193" s="25" t="s">
        <v>527</v>
      </c>
      <c r="N1193" s="25" t="s">
        <v>527</v>
      </c>
      <c r="O1193" s="25" t="s">
        <v>527</v>
      </c>
      <c r="P1193" s="25" t="s">
        <v>5391</v>
      </c>
      <c r="Q1193" s="28" t="s">
        <v>0</v>
      </c>
      <c r="R1193" s="29" t="s">
        <v>2810</v>
      </c>
      <c r="S1193" s="27" t="s">
        <v>3196</v>
      </c>
      <c r="T1193" s="27" t="s">
        <v>3197</v>
      </c>
      <c r="U1193" s="28" t="s">
        <v>290</v>
      </c>
      <c r="V1193" s="26" t="s">
        <v>281</v>
      </c>
      <c r="W1193" s="26" t="s">
        <v>628</v>
      </c>
      <c r="X1193" s="26" t="s">
        <v>411</v>
      </c>
      <c r="Y1193" s="37" t="s">
        <v>28</v>
      </c>
      <c r="Z1193" s="37" t="s">
        <v>178</v>
      </c>
      <c r="AA1193" s="37" t="s">
        <v>177</v>
      </c>
      <c r="AB1193" s="30">
        <v>0</v>
      </c>
      <c r="AC1193" s="30">
        <v>0</v>
      </c>
      <c r="AD1193" s="31">
        <v>0</v>
      </c>
      <c r="AE1193" s="30">
        <v>0</v>
      </c>
      <c r="AF1193" s="30">
        <v>0</v>
      </c>
      <c r="AG1193" s="32">
        <v>0</v>
      </c>
      <c r="AH1193" s="30">
        <v>0</v>
      </c>
      <c r="AI1193" s="10" t="s">
        <v>573</v>
      </c>
      <c r="AJ1193" s="30">
        <v>0</v>
      </c>
      <c r="AK1193" s="30">
        <v>0</v>
      </c>
      <c r="AL1193" s="30">
        <v>0</v>
      </c>
      <c r="AM1193" s="30">
        <v>0</v>
      </c>
      <c r="AN1193" s="30">
        <v>0</v>
      </c>
      <c r="AO1193" s="30">
        <v>0</v>
      </c>
      <c r="AP1193" s="30">
        <v>0</v>
      </c>
      <c r="AQ1193" s="30">
        <v>0</v>
      </c>
      <c r="AR1193" s="30">
        <v>0</v>
      </c>
      <c r="AS1193" s="30">
        <v>0</v>
      </c>
      <c r="AT1193" s="30">
        <v>0</v>
      </c>
      <c r="AU1193" s="121">
        <v>0</v>
      </c>
      <c r="AV1193" s="129" t="s">
        <v>1011</v>
      </c>
      <c r="AW1193" s="129" t="s">
        <v>1011</v>
      </c>
      <c r="AX1193" s="129" t="s">
        <v>1256</v>
      </c>
    </row>
    <row r="1194" spans="1:50" ht="36" x14ac:dyDescent="0.25">
      <c r="A1194" s="120">
        <v>46112.208333333489</v>
      </c>
      <c r="B1194" s="28" t="s">
        <v>566</v>
      </c>
      <c r="C1194" s="25" t="s">
        <v>427</v>
      </c>
      <c r="D1194" s="25" t="s">
        <v>430</v>
      </c>
      <c r="E1194" s="25" t="s">
        <v>423</v>
      </c>
      <c r="F1194" s="29" t="s">
        <v>243</v>
      </c>
      <c r="G1194" s="29" t="s">
        <v>19</v>
      </c>
      <c r="H1194" s="29" t="s">
        <v>178</v>
      </c>
      <c r="I1194" s="29" t="s">
        <v>269</v>
      </c>
      <c r="J1194" s="29" t="s">
        <v>868</v>
      </c>
      <c r="K1194" s="25" t="s">
        <v>254</v>
      </c>
      <c r="L1194" s="25" t="s">
        <v>527</v>
      </c>
      <c r="M1194" s="25" t="s">
        <v>527</v>
      </c>
      <c r="N1194" s="25" t="s">
        <v>527</v>
      </c>
      <c r="O1194" s="25" t="s">
        <v>527</v>
      </c>
      <c r="P1194" s="25" t="s">
        <v>5391</v>
      </c>
      <c r="Q1194" s="28" t="s">
        <v>0</v>
      </c>
      <c r="R1194" s="29" t="s">
        <v>2810</v>
      </c>
      <c r="S1194" s="27" t="s">
        <v>3196</v>
      </c>
      <c r="T1194" s="27" t="s">
        <v>3197</v>
      </c>
      <c r="U1194" s="28" t="s">
        <v>255</v>
      </c>
      <c r="V1194" s="26" t="s">
        <v>254</v>
      </c>
      <c r="W1194" s="26" t="s">
        <v>558</v>
      </c>
      <c r="X1194" s="26" t="s">
        <v>411</v>
      </c>
      <c r="Y1194" s="37" t="s">
        <v>28</v>
      </c>
      <c r="Z1194" s="37" t="s">
        <v>178</v>
      </c>
      <c r="AA1194" s="37" t="s">
        <v>177</v>
      </c>
      <c r="AB1194" s="30">
        <v>0</v>
      </c>
      <c r="AC1194" s="30">
        <v>0</v>
      </c>
      <c r="AD1194" s="31">
        <v>0</v>
      </c>
      <c r="AE1194" s="30">
        <v>0</v>
      </c>
      <c r="AF1194" s="30">
        <v>0</v>
      </c>
      <c r="AG1194" s="32">
        <v>0</v>
      </c>
      <c r="AH1194" s="30">
        <v>0</v>
      </c>
      <c r="AI1194" s="10" t="s">
        <v>573</v>
      </c>
      <c r="AJ1194" s="30">
        <v>0</v>
      </c>
      <c r="AK1194" s="30">
        <v>0</v>
      </c>
      <c r="AL1194" s="30">
        <v>0</v>
      </c>
      <c r="AM1194" s="30">
        <v>0</v>
      </c>
      <c r="AN1194" s="30">
        <v>0</v>
      </c>
      <c r="AO1194" s="30">
        <v>0</v>
      </c>
      <c r="AP1194" s="30">
        <v>0</v>
      </c>
      <c r="AQ1194" s="30">
        <v>0</v>
      </c>
      <c r="AR1194" s="30">
        <v>0</v>
      </c>
      <c r="AS1194" s="30">
        <v>0</v>
      </c>
      <c r="AT1194" s="30">
        <v>0</v>
      </c>
      <c r="AU1194" s="121">
        <v>0</v>
      </c>
      <c r="AV1194" s="129" t="s">
        <v>1011</v>
      </c>
      <c r="AW1194" s="129" t="s">
        <v>1011</v>
      </c>
      <c r="AX1194" s="129" t="s">
        <v>1256</v>
      </c>
    </row>
    <row r="1195" spans="1:50" ht="36" x14ac:dyDescent="0.25">
      <c r="A1195" s="120">
        <v>46112.208333333489</v>
      </c>
      <c r="B1195" s="28" t="s">
        <v>566</v>
      </c>
      <c r="C1195" s="25" t="s">
        <v>427</v>
      </c>
      <c r="D1195" s="25" t="s">
        <v>430</v>
      </c>
      <c r="E1195" s="25" t="s">
        <v>423</v>
      </c>
      <c r="F1195" s="29" t="s">
        <v>243</v>
      </c>
      <c r="G1195" s="29" t="s">
        <v>19</v>
      </c>
      <c r="H1195" s="29" t="s">
        <v>178</v>
      </c>
      <c r="I1195" s="29" t="s">
        <v>269</v>
      </c>
      <c r="J1195" s="29" t="s">
        <v>868</v>
      </c>
      <c r="K1195" s="25" t="s">
        <v>260</v>
      </c>
      <c r="L1195" s="25" t="s">
        <v>527</v>
      </c>
      <c r="M1195" s="25" t="s">
        <v>527</v>
      </c>
      <c r="N1195" s="25" t="s">
        <v>527</v>
      </c>
      <c r="O1195" s="25" t="s">
        <v>527</v>
      </c>
      <c r="P1195" s="25" t="s">
        <v>5391</v>
      </c>
      <c r="Q1195" s="28" t="s">
        <v>0</v>
      </c>
      <c r="R1195" s="29" t="s">
        <v>2810</v>
      </c>
      <c r="S1195" s="27" t="s">
        <v>3196</v>
      </c>
      <c r="T1195" s="27" t="s">
        <v>3197</v>
      </c>
      <c r="U1195" s="28" t="s">
        <v>261</v>
      </c>
      <c r="V1195" s="26" t="s">
        <v>260</v>
      </c>
      <c r="W1195" s="26" t="s">
        <v>561</v>
      </c>
      <c r="X1195" s="26" t="s">
        <v>411</v>
      </c>
      <c r="Y1195" s="37" t="s">
        <v>28</v>
      </c>
      <c r="Z1195" s="37" t="s">
        <v>178</v>
      </c>
      <c r="AA1195" s="37" t="s">
        <v>177</v>
      </c>
      <c r="AB1195" s="30">
        <v>0</v>
      </c>
      <c r="AC1195" s="30">
        <v>0</v>
      </c>
      <c r="AD1195" s="31">
        <v>0</v>
      </c>
      <c r="AE1195" s="30">
        <v>0</v>
      </c>
      <c r="AF1195" s="30">
        <v>0</v>
      </c>
      <c r="AG1195" s="32">
        <v>0</v>
      </c>
      <c r="AH1195" s="30">
        <v>0</v>
      </c>
      <c r="AI1195" s="10" t="s">
        <v>573</v>
      </c>
      <c r="AJ1195" s="30">
        <v>0</v>
      </c>
      <c r="AK1195" s="30">
        <v>0</v>
      </c>
      <c r="AL1195" s="30">
        <v>0</v>
      </c>
      <c r="AM1195" s="30">
        <v>0</v>
      </c>
      <c r="AN1195" s="30">
        <v>0</v>
      </c>
      <c r="AO1195" s="30">
        <v>0</v>
      </c>
      <c r="AP1195" s="30">
        <v>0</v>
      </c>
      <c r="AQ1195" s="30">
        <v>0</v>
      </c>
      <c r="AR1195" s="30">
        <v>0</v>
      </c>
      <c r="AS1195" s="30">
        <v>0</v>
      </c>
      <c r="AT1195" s="30">
        <v>0</v>
      </c>
      <c r="AU1195" s="121">
        <v>0</v>
      </c>
      <c r="AV1195" s="129" t="s">
        <v>1011</v>
      </c>
      <c r="AW1195" s="129" t="s">
        <v>1011</v>
      </c>
      <c r="AX1195" s="129" t="s">
        <v>1256</v>
      </c>
    </row>
    <row r="1196" spans="1:50" ht="36" x14ac:dyDescent="0.25">
      <c r="A1196" s="120">
        <v>46112.208333333489</v>
      </c>
      <c r="B1196" s="28" t="s">
        <v>566</v>
      </c>
      <c r="C1196" s="25" t="s">
        <v>427</v>
      </c>
      <c r="D1196" s="25" t="s">
        <v>430</v>
      </c>
      <c r="E1196" s="25" t="s">
        <v>423</v>
      </c>
      <c r="F1196" s="29" t="s">
        <v>243</v>
      </c>
      <c r="G1196" s="29" t="s">
        <v>19</v>
      </c>
      <c r="H1196" s="29" t="s">
        <v>178</v>
      </c>
      <c r="I1196" s="29" t="s">
        <v>269</v>
      </c>
      <c r="J1196" s="29" t="s">
        <v>868</v>
      </c>
      <c r="K1196" s="25" t="s">
        <v>283</v>
      </c>
      <c r="L1196" s="25" t="s">
        <v>527</v>
      </c>
      <c r="M1196" s="25" t="s">
        <v>527</v>
      </c>
      <c r="N1196" s="25" t="s">
        <v>527</v>
      </c>
      <c r="O1196" s="25" t="s">
        <v>527</v>
      </c>
      <c r="P1196" s="25" t="s">
        <v>5391</v>
      </c>
      <c r="Q1196" s="28" t="s">
        <v>0</v>
      </c>
      <c r="R1196" s="29" t="s">
        <v>2810</v>
      </c>
      <c r="S1196" s="27" t="s">
        <v>3196</v>
      </c>
      <c r="T1196" s="27" t="s">
        <v>3197</v>
      </c>
      <c r="U1196" s="28" t="s">
        <v>292</v>
      </c>
      <c r="V1196" s="26" t="s">
        <v>283</v>
      </c>
      <c r="W1196" s="26" t="s">
        <v>629</v>
      </c>
      <c r="X1196" s="26" t="s">
        <v>411</v>
      </c>
      <c r="Y1196" s="37" t="s">
        <v>28</v>
      </c>
      <c r="Z1196" s="37" t="s">
        <v>178</v>
      </c>
      <c r="AA1196" s="37" t="s">
        <v>177</v>
      </c>
      <c r="AB1196" s="30">
        <v>0</v>
      </c>
      <c r="AC1196" s="30">
        <v>0</v>
      </c>
      <c r="AD1196" s="31">
        <v>0</v>
      </c>
      <c r="AE1196" s="30">
        <v>0</v>
      </c>
      <c r="AF1196" s="30">
        <v>0</v>
      </c>
      <c r="AG1196" s="32">
        <v>0</v>
      </c>
      <c r="AH1196" s="30">
        <v>0</v>
      </c>
      <c r="AI1196" s="10" t="s">
        <v>573</v>
      </c>
      <c r="AJ1196" s="30">
        <v>0</v>
      </c>
      <c r="AK1196" s="30">
        <v>0</v>
      </c>
      <c r="AL1196" s="30">
        <v>0</v>
      </c>
      <c r="AM1196" s="30">
        <v>0</v>
      </c>
      <c r="AN1196" s="30">
        <v>0</v>
      </c>
      <c r="AO1196" s="30">
        <v>0</v>
      </c>
      <c r="AP1196" s="30">
        <v>0</v>
      </c>
      <c r="AQ1196" s="30">
        <v>0</v>
      </c>
      <c r="AR1196" s="30">
        <v>0</v>
      </c>
      <c r="AS1196" s="30">
        <v>0</v>
      </c>
      <c r="AT1196" s="30">
        <v>0</v>
      </c>
      <c r="AU1196" s="121">
        <v>0</v>
      </c>
      <c r="AV1196" s="129" t="s">
        <v>1011</v>
      </c>
      <c r="AW1196" s="129" t="s">
        <v>1011</v>
      </c>
      <c r="AX1196" s="129" t="s">
        <v>1256</v>
      </c>
    </row>
    <row r="1197" spans="1:50" ht="36" x14ac:dyDescent="0.25">
      <c r="A1197" s="120">
        <v>46112.208333333489</v>
      </c>
      <c r="B1197" s="28" t="s">
        <v>566</v>
      </c>
      <c r="C1197" s="25" t="s">
        <v>427</v>
      </c>
      <c r="D1197" s="25" t="s">
        <v>430</v>
      </c>
      <c r="E1197" s="25" t="s">
        <v>423</v>
      </c>
      <c r="F1197" s="29" t="s">
        <v>243</v>
      </c>
      <c r="G1197" s="29" t="s">
        <v>19</v>
      </c>
      <c r="H1197" s="29" t="s">
        <v>178</v>
      </c>
      <c r="I1197" s="29" t="s">
        <v>269</v>
      </c>
      <c r="J1197" s="29" t="s">
        <v>868</v>
      </c>
      <c r="K1197" s="25" t="s">
        <v>264</v>
      </c>
      <c r="L1197" s="25" t="s">
        <v>527</v>
      </c>
      <c r="M1197" s="25" t="s">
        <v>527</v>
      </c>
      <c r="N1197" s="25" t="s">
        <v>527</v>
      </c>
      <c r="O1197" s="25" t="s">
        <v>527</v>
      </c>
      <c r="P1197" s="25" t="s">
        <v>5391</v>
      </c>
      <c r="Q1197" s="28" t="s">
        <v>0</v>
      </c>
      <c r="R1197" s="29" t="s">
        <v>2810</v>
      </c>
      <c r="S1197" s="27" t="s">
        <v>3196</v>
      </c>
      <c r="T1197" s="27" t="s">
        <v>3197</v>
      </c>
      <c r="U1197" s="28" t="s">
        <v>265</v>
      </c>
      <c r="V1197" s="26" t="s">
        <v>264</v>
      </c>
      <c r="W1197" s="26" t="s">
        <v>563</v>
      </c>
      <c r="X1197" s="26" t="s">
        <v>411</v>
      </c>
      <c r="Y1197" s="37" t="s">
        <v>28</v>
      </c>
      <c r="Z1197" s="37" t="s">
        <v>178</v>
      </c>
      <c r="AA1197" s="37" t="s">
        <v>177</v>
      </c>
      <c r="AB1197" s="30">
        <v>0</v>
      </c>
      <c r="AC1197" s="30">
        <v>0</v>
      </c>
      <c r="AD1197" s="31">
        <v>0</v>
      </c>
      <c r="AE1197" s="30">
        <v>0</v>
      </c>
      <c r="AF1197" s="30">
        <v>0</v>
      </c>
      <c r="AG1197" s="32">
        <v>0</v>
      </c>
      <c r="AH1197" s="30">
        <v>0</v>
      </c>
      <c r="AI1197" s="10" t="s">
        <v>573</v>
      </c>
      <c r="AJ1197" s="30">
        <v>0</v>
      </c>
      <c r="AK1197" s="30">
        <v>0</v>
      </c>
      <c r="AL1197" s="30">
        <v>0</v>
      </c>
      <c r="AM1197" s="30">
        <v>0</v>
      </c>
      <c r="AN1197" s="30">
        <v>0</v>
      </c>
      <c r="AO1197" s="30">
        <v>0</v>
      </c>
      <c r="AP1197" s="30">
        <v>0</v>
      </c>
      <c r="AQ1197" s="30">
        <v>0</v>
      </c>
      <c r="AR1197" s="30">
        <v>0</v>
      </c>
      <c r="AS1197" s="30">
        <v>0</v>
      </c>
      <c r="AT1197" s="30">
        <v>0</v>
      </c>
      <c r="AU1197" s="121">
        <v>0</v>
      </c>
      <c r="AV1197" s="129" t="s">
        <v>1011</v>
      </c>
      <c r="AW1197" s="129" t="s">
        <v>1011</v>
      </c>
      <c r="AX1197" s="129" t="s">
        <v>1256</v>
      </c>
    </row>
    <row r="1198" spans="1:50" ht="36" x14ac:dyDescent="0.25">
      <c r="A1198" s="120">
        <v>46112.208333333489</v>
      </c>
      <c r="B1198" s="28" t="s">
        <v>566</v>
      </c>
      <c r="C1198" s="25" t="s">
        <v>427</v>
      </c>
      <c r="D1198" s="25" t="s">
        <v>430</v>
      </c>
      <c r="E1198" s="25" t="s">
        <v>423</v>
      </c>
      <c r="F1198" s="29" t="s">
        <v>243</v>
      </c>
      <c r="G1198" s="29" t="s">
        <v>19</v>
      </c>
      <c r="H1198" s="29" t="s">
        <v>178</v>
      </c>
      <c r="I1198" s="29" t="s">
        <v>269</v>
      </c>
      <c r="J1198" s="29" t="s">
        <v>868</v>
      </c>
      <c r="K1198" s="25" t="s">
        <v>266</v>
      </c>
      <c r="L1198" s="25" t="s">
        <v>527</v>
      </c>
      <c r="M1198" s="25" t="s">
        <v>527</v>
      </c>
      <c r="N1198" s="25" t="s">
        <v>527</v>
      </c>
      <c r="O1198" s="25" t="s">
        <v>527</v>
      </c>
      <c r="P1198" s="25" t="s">
        <v>5391</v>
      </c>
      <c r="Q1198" s="28" t="s">
        <v>0</v>
      </c>
      <c r="R1198" s="29" t="s">
        <v>2810</v>
      </c>
      <c r="S1198" s="27" t="s">
        <v>3196</v>
      </c>
      <c r="T1198" s="27" t="s">
        <v>3197</v>
      </c>
      <c r="U1198" s="28" t="s">
        <v>267</v>
      </c>
      <c r="V1198" s="26" t="s">
        <v>266</v>
      </c>
      <c r="W1198" s="26" t="s">
        <v>564</v>
      </c>
      <c r="X1198" s="26" t="s">
        <v>411</v>
      </c>
      <c r="Y1198" s="37" t="s">
        <v>28</v>
      </c>
      <c r="Z1198" s="37" t="s">
        <v>178</v>
      </c>
      <c r="AA1198" s="37" t="s">
        <v>177</v>
      </c>
      <c r="AB1198" s="30">
        <v>0</v>
      </c>
      <c r="AC1198" s="30">
        <v>0</v>
      </c>
      <c r="AD1198" s="31">
        <v>0</v>
      </c>
      <c r="AE1198" s="30">
        <v>0</v>
      </c>
      <c r="AF1198" s="30">
        <v>0</v>
      </c>
      <c r="AG1198" s="32">
        <v>0</v>
      </c>
      <c r="AH1198" s="30">
        <v>0</v>
      </c>
      <c r="AI1198" s="10" t="s">
        <v>573</v>
      </c>
      <c r="AJ1198" s="30">
        <v>0</v>
      </c>
      <c r="AK1198" s="30">
        <v>0</v>
      </c>
      <c r="AL1198" s="30">
        <v>0</v>
      </c>
      <c r="AM1198" s="30">
        <v>0</v>
      </c>
      <c r="AN1198" s="30">
        <v>0</v>
      </c>
      <c r="AO1198" s="30">
        <v>0</v>
      </c>
      <c r="AP1198" s="30">
        <v>0</v>
      </c>
      <c r="AQ1198" s="30">
        <v>0</v>
      </c>
      <c r="AR1198" s="30">
        <v>0</v>
      </c>
      <c r="AS1198" s="30">
        <v>0</v>
      </c>
      <c r="AT1198" s="30">
        <v>0</v>
      </c>
      <c r="AU1198" s="121">
        <v>0</v>
      </c>
      <c r="AV1198" s="129" t="s">
        <v>1011</v>
      </c>
      <c r="AW1198" s="129" t="s">
        <v>1011</v>
      </c>
      <c r="AX1198" s="129" t="s">
        <v>1256</v>
      </c>
    </row>
    <row r="1199" spans="1:50" ht="36" x14ac:dyDescent="0.25">
      <c r="A1199" s="120">
        <v>46112.208333333489</v>
      </c>
      <c r="B1199" s="28" t="s">
        <v>566</v>
      </c>
      <c r="C1199" s="25" t="s">
        <v>427</v>
      </c>
      <c r="D1199" s="25" t="s">
        <v>430</v>
      </c>
      <c r="E1199" s="25" t="s">
        <v>423</v>
      </c>
      <c r="F1199" s="29" t="s">
        <v>243</v>
      </c>
      <c r="G1199" s="29" t="s">
        <v>19</v>
      </c>
      <c r="H1199" s="29" t="s">
        <v>178</v>
      </c>
      <c r="I1199" s="29" t="s">
        <v>269</v>
      </c>
      <c r="J1199" s="29" t="s">
        <v>868</v>
      </c>
      <c r="K1199" s="25" t="s">
        <v>445</v>
      </c>
      <c r="L1199" s="25" t="s">
        <v>527</v>
      </c>
      <c r="M1199" s="25" t="s">
        <v>527</v>
      </c>
      <c r="N1199" s="25" t="s">
        <v>527</v>
      </c>
      <c r="O1199" s="25" t="s">
        <v>527</v>
      </c>
      <c r="P1199" s="25" t="s">
        <v>5391</v>
      </c>
      <c r="Q1199" s="28" t="s">
        <v>0</v>
      </c>
      <c r="R1199" s="29" t="s">
        <v>2810</v>
      </c>
      <c r="S1199" s="27" t="s">
        <v>3196</v>
      </c>
      <c r="T1199" s="27" t="s">
        <v>3197</v>
      </c>
      <c r="U1199" s="28" t="s">
        <v>272</v>
      </c>
      <c r="V1199" s="26" t="s">
        <v>445</v>
      </c>
      <c r="W1199" s="26" t="s">
        <v>609</v>
      </c>
      <c r="X1199" s="26" t="s">
        <v>411</v>
      </c>
      <c r="Y1199" s="37" t="s">
        <v>28</v>
      </c>
      <c r="Z1199" s="37" t="s">
        <v>178</v>
      </c>
      <c r="AA1199" s="37" t="s">
        <v>177</v>
      </c>
      <c r="AB1199" s="30">
        <v>0</v>
      </c>
      <c r="AC1199" s="30">
        <v>0</v>
      </c>
      <c r="AD1199" s="31">
        <v>0</v>
      </c>
      <c r="AE1199" s="30">
        <v>0</v>
      </c>
      <c r="AF1199" s="30">
        <v>0</v>
      </c>
      <c r="AG1199" s="32">
        <v>0</v>
      </c>
      <c r="AH1199" s="30">
        <v>0</v>
      </c>
      <c r="AI1199" s="10" t="s">
        <v>573</v>
      </c>
      <c r="AJ1199" s="30">
        <v>0</v>
      </c>
      <c r="AK1199" s="30">
        <v>0</v>
      </c>
      <c r="AL1199" s="30">
        <v>0</v>
      </c>
      <c r="AM1199" s="30">
        <v>0</v>
      </c>
      <c r="AN1199" s="30">
        <v>0</v>
      </c>
      <c r="AO1199" s="30">
        <v>0</v>
      </c>
      <c r="AP1199" s="30">
        <v>0</v>
      </c>
      <c r="AQ1199" s="30">
        <v>0</v>
      </c>
      <c r="AR1199" s="30">
        <v>0</v>
      </c>
      <c r="AS1199" s="30">
        <v>0</v>
      </c>
      <c r="AT1199" s="30">
        <v>0</v>
      </c>
      <c r="AU1199" s="121">
        <v>0</v>
      </c>
      <c r="AV1199" s="129" t="s">
        <v>1011</v>
      </c>
      <c r="AW1199" s="129" t="s">
        <v>1011</v>
      </c>
      <c r="AX1199" s="129" t="s">
        <v>1256</v>
      </c>
    </row>
    <row r="1200" spans="1:50" ht="36" x14ac:dyDescent="0.25">
      <c r="A1200" s="120">
        <v>46112.208333333489</v>
      </c>
      <c r="B1200" s="28" t="s">
        <v>566</v>
      </c>
      <c r="C1200" s="25" t="s">
        <v>427</v>
      </c>
      <c r="D1200" s="25" t="s">
        <v>430</v>
      </c>
      <c r="E1200" s="25" t="s">
        <v>423</v>
      </c>
      <c r="F1200" s="29" t="s">
        <v>243</v>
      </c>
      <c r="G1200" s="29" t="s">
        <v>19</v>
      </c>
      <c r="H1200" s="29" t="s">
        <v>178</v>
      </c>
      <c r="I1200" s="29" t="s">
        <v>269</v>
      </c>
      <c r="J1200" s="29" t="s">
        <v>868</v>
      </c>
      <c r="K1200" s="25" t="s">
        <v>273</v>
      </c>
      <c r="L1200" s="25" t="s">
        <v>527</v>
      </c>
      <c r="M1200" s="25" t="s">
        <v>527</v>
      </c>
      <c r="N1200" s="25" t="s">
        <v>527</v>
      </c>
      <c r="O1200" s="25" t="s">
        <v>527</v>
      </c>
      <c r="P1200" s="25" t="s">
        <v>5391</v>
      </c>
      <c r="Q1200" s="28" t="s">
        <v>0</v>
      </c>
      <c r="R1200" s="29" t="s">
        <v>2810</v>
      </c>
      <c r="S1200" s="27" t="s">
        <v>3196</v>
      </c>
      <c r="T1200" s="27" t="s">
        <v>3197</v>
      </c>
      <c r="U1200" s="28" t="s">
        <v>279</v>
      </c>
      <c r="V1200" s="26" t="s">
        <v>273</v>
      </c>
      <c r="W1200" s="26" t="s">
        <v>621</v>
      </c>
      <c r="X1200" s="26" t="s">
        <v>411</v>
      </c>
      <c r="Y1200" s="37" t="s">
        <v>28</v>
      </c>
      <c r="Z1200" s="37" t="s">
        <v>178</v>
      </c>
      <c r="AA1200" s="37" t="s">
        <v>177</v>
      </c>
      <c r="AB1200" s="30">
        <v>0</v>
      </c>
      <c r="AC1200" s="30">
        <v>0</v>
      </c>
      <c r="AD1200" s="31">
        <v>0</v>
      </c>
      <c r="AE1200" s="30">
        <v>0</v>
      </c>
      <c r="AF1200" s="30">
        <v>0</v>
      </c>
      <c r="AG1200" s="32">
        <v>0</v>
      </c>
      <c r="AH1200" s="30">
        <v>0</v>
      </c>
      <c r="AI1200" s="10" t="s">
        <v>573</v>
      </c>
      <c r="AJ1200" s="30">
        <v>0</v>
      </c>
      <c r="AK1200" s="30">
        <v>0</v>
      </c>
      <c r="AL1200" s="30">
        <v>0</v>
      </c>
      <c r="AM1200" s="30">
        <v>0</v>
      </c>
      <c r="AN1200" s="30">
        <v>0</v>
      </c>
      <c r="AO1200" s="30">
        <v>0</v>
      </c>
      <c r="AP1200" s="30">
        <v>0</v>
      </c>
      <c r="AQ1200" s="30">
        <v>0</v>
      </c>
      <c r="AR1200" s="30">
        <v>0</v>
      </c>
      <c r="AS1200" s="30">
        <v>0</v>
      </c>
      <c r="AT1200" s="30">
        <v>0</v>
      </c>
      <c r="AU1200" s="121">
        <v>0</v>
      </c>
      <c r="AV1200" s="129" t="s">
        <v>1011</v>
      </c>
      <c r="AW1200" s="129" t="s">
        <v>1011</v>
      </c>
      <c r="AX1200" s="129" t="s">
        <v>1256</v>
      </c>
    </row>
    <row r="1201" spans="1:50" ht="36" x14ac:dyDescent="0.25">
      <c r="A1201" s="120">
        <v>46112.208333333489</v>
      </c>
      <c r="B1201" s="28" t="s">
        <v>566</v>
      </c>
      <c r="C1201" s="25" t="s">
        <v>427</v>
      </c>
      <c r="D1201" s="25" t="s">
        <v>430</v>
      </c>
      <c r="E1201" s="25" t="s">
        <v>423</v>
      </c>
      <c r="F1201" s="29" t="s">
        <v>243</v>
      </c>
      <c r="G1201" s="29" t="s">
        <v>19</v>
      </c>
      <c r="H1201" s="29" t="s">
        <v>178</v>
      </c>
      <c r="I1201" s="29" t="s">
        <v>269</v>
      </c>
      <c r="J1201" s="29" t="s">
        <v>868</v>
      </c>
      <c r="K1201" s="25" t="s">
        <v>285</v>
      </c>
      <c r="L1201" s="25" t="s">
        <v>527</v>
      </c>
      <c r="M1201" s="25" t="s">
        <v>527</v>
      </c>
      <c r="N1201" s="25" t="s">
        <v>527</v>
      </c>
      <c r="O1201" s="25" t="s">
        <v>527</v>
      </c>
      <c r="P1201" s="25" t="s">
        <v>5391</v>
      </c>
      <c r="Q1201" s="28" t="s">
        <v>0</v>
      </c>
      <c r="R1201" s="29" t="s">
        <v>2810</v>
      </c>
      <c r="S1201" s="27" t="s">
        <v>3196</v>
      </c>
      <c r="T1201" s="27" t="s">
        <v>3197</v>
      </c>
      <c r="U1201" s="28" t="s">
        <v>293</v>
      </c>
      <c r="V1201" s="26" t="s">
        <v>285</v>
      </c>
      <c r="W1201" s="26" t="s">
        <v>630</v>
      </c>
      <c r="X1201" s="26" t="s">
        <v>411</v>
      </c>
      <c r="Y1201" s="37" t="s">
        <v>28</v>
      </c>
      <c r="Z1201" s="37" t="s">
        <v>178</v>
      </c>
      <c r="AA1201" s="37" t="s">
        <v>177</v>
      </c>
      <c r="AB1201" s="30">
        <v>0</v>
      </c>
      <c r="AC1201" s="30">
        <v>0</v>
      </c>
      <c r="AD1201" s="31">
        <v>0</v>
      </c>
      <c r="AE1201" s="30">
        <v>0</v>
      </c>
      <c r="AF1201" s="30">
        <v>0</v>
      </c>
      <c r="AG1201" s="32">
        <v>0</v>
      </c>
      <c r="AH1201" s="30">
        <v>0</v>
      </c>
      <c r="AI1201" s="10" t="s">
        <v>573</v>
      </c>
      <c r="AJ1201" s="30">
        <v>0</v>
      </c>
      <c r="AK1201" s="30">
        <v>0</v>
      </c>
      <c r="AL1201" s="30">
        <v>0</v>
      </c>
      <c r="AM1201" s="30">
        <v>0</v>
      </c>
      <c r="AN1201" s="30">
        <v>0</v>
      </c>
      <c r="AO1201" s="30">
        <v>0</v>
      </c>
      <c r="AP1201" s="30">
        <v>0</v>
      </c>
      <c r="AQ1201" s="30">
        <v>0</v>
      </c>
      <c r="AR1201" s="30">
        <v>0</v>
      </c>
      <c r="AS1201" s="30">
        <v>0</v>
      </c>
      <c r="AT1201" s="30">
        <v>0</v>
      </c>
      <c r="AU1201" s="121">
        <v>0</v>
      </c>
      <c r="AV1201" s="129" t="s">
        <v>1011</v>
      </c>
      <c r="AW1201" s="129" t="s">
        <v>1011</v>
      </c>
      <c r="AX1201" s="129" t="s">
        <v>1256</v>
      </c>
    </row>
    <row r="1202" spans="1:50" ht="36" x14ac:dyDescent="0.25">
      <c r="A1202" s="120">
        <v>46112.208333333489</v>
      </c>
      <c r="B1202" s="28" t="s">
        <v>566</v>
      </c>
      <c r="C1202" s="25" t="s">
        <v>427</v>
      </c>
      <c r="D1202" s="25" t="s">
        <v>430</v>
      </c>
      <c r="E1202" s="25" t="s">
        <v>423</v>
      </c>
      <c r="F1202" s="29" t="s">
        <v>243</v>
      </c>
      <c r="G1202" s="29" t="s">
        <v>19</v>
      </c>
      <c r="H1202" s="29" t="s">
        <v>178</v>
      </c>
      <c r="I1202" s="29" t="s">
        <v>269</v>
      </c>
      <c r="J1202" s="29" t="s">
        <v>868</v>
      </c>
      <c r="K1202" s="25" t="s">
        <v>453</v>
      </c>
      <c r="L1202" s="25" t="s">
        <v>527</v>
      </c>
      <c r="M1202" s="25" t="s">
        <v>527</v>
      </c>
      <c r="N1202" s="25" t="s">
        <v>527</v>
      </c>
      <c r="O1202" s="25" t="s">
        <v>527</v>
      </c>
      <c r="P1202" s="25" t="s">
        <v>5391</v>
      </c>
      <c r="Q1202" s="28" t="s">
        <v>0</v>
      </c>
      <c r="R1202" s="29" t="s">
        <v>2810</v>
      </c>
      <c r="S1202" s="27" t="s">
        <v>3196</v>
      </c>
      <c r="T1202" s="27" t="s">
        <v>3197</v>
      </c>
      <c r="U1202" s="28" t="s">
        <v>294</v>
      </c>
      <c r="V1202" s="26" t="s">
        <v>453</v>
      </c>
      <c r="W1202" s="26" t="s">
        <v>631</v>
      </c>
      <c r="X1202" s="26" t="s">
        <v>411</v>
      </c>
      <c r="Y1202" s="37" t="s">
        <v>28</v>
      </c>
      <c r="Z1202" s="37" t="s">
        <v>178</v>
      </c>
      <c r="AA1202" s="37" t="s">
        <v>177</v>
      </c>
      <c r="AB1202" s="30">
        <v>0</v>
      </c>
      <c r="AC1202" s="30">
        <v>0</v>
      </c>
      <c r="AD1202" s="31">
        <v>0</v>
      </c>
      <c r="AE1202" s="30">
        <v>0</v>
      </c>
      <c r="AF1202" s="30">
        <v>0</v>
      </c>
      <c r="AG1202" s="32">
        <v>0</v>
      </c>
      <c r="AH1202" s="30">
        <v>0</v>
      </c>
      <c r="AI1202" s="10" t="s">
        <v>573</v>
      </c>
      <c r="AJ1202" s="30">
        <v>0</v>
      </c>
      <c r="AK1202" s="30">
        <v>0</v>
      </c>
      <c r="AL1202" s="30">
        <v>0</v>
      </c>
      <c r="AM1202" s="30">
        <v>0</v>
      </c>
      <c r="AN1202" s="30">
        <v>0</v>
      </c>
      <c r="AO1202" s="30">
        <v>0</v>
      </c>
      <c r="AP1202" s="30">
        <v>0</v>
      </c>
      <c r="AQ1202" s="30">
        <v>0</v>
      </c>
      <c r="AR1202" s="30">
        <v>0</v>
      </c>
      <c r="AS1202" s="30">
        <v>0</v>
      </c>
      <c r="AT1202" s="30">
        <v>0</v>
      </c>
      <c r="AU1202" s="121">
        <v>0</v>
      </c>
      <c r="AV1202" s="129" t="s">
        <v>1011</v>
      </c>
      <c r="AW1202" s="129" t="s">
        <v>1011</v>
      </c>
      <c r="AX1202" s="129" t="s">
        <v>1256</v>
      </c>
    </row>
    <row r="1203" spans="1:50" ht="36" x14ac:dyDescent="0.25">
      <c r="A1203" s="120">
        <v>46112.208333333489</v>
      </c>
      <c r="B1203" s="28" t="s">
        <v>566</v>
      </c>
      <c r="C1203" s="25" t="s">
        <v>427</v>
      </c>
      <c r="D1203" s="25" t="s">
        <v>430</v>
      </c>
      <c r="E1203" s="25" t="s">
        <v>423</v>
      </c>
      <c r="F1203" s="29" t="s">
        <v>243</v>
      </c>
      <c r="G1203" s="29" t="s">
        <v>19</v>
      </c>
      <c r="H1203" s="29" t="s">
        <v>178</v>
      </c>
      <c r="I1203" s="29" t="s">
        <v>269</v>
      </c>
      <c r="J1203" s="29" t="s">
        <v>868</v>
      </c>
      <c r="K1203" s="25" t="s">
        <v>278</v>
      </c>
      <c r="L1203" s="25" t="s">
        <v>527</v>
      </c>
      <c r="M1203" s="25" t="s">
        <v>527</v>
      </c>
      <c r="N1203" s="25" t="s">
        <v>527</v>
      </c>
      <c r="O1203" s="25" t="s">
        <v>527</v>
      </c>
      <c r="P1203" s="25" t="s">
        <v>5391</v>
      </c>
      <c r="Q1203" s="28" t="s">
        <v>0</v>
      </c>
      <c r="R1203" s="29" t="s">
        <v>2810</v>
      </c>
      <c r="S1203" s="27" t="s">
        <v>3196</v>
      </c>
      <c r="T1203" s="27" t="s">
        <v>3197</v>
      </c>
      <c r="U1203" s="28" t="s">
        <v>286</v>
      </c>
      <c r="V1203" s="26" t="s">
        <v>278</v>
      </c>
      <c r="W1203" s="26" t="s">
        <v>626</v>
      </c>
      <c r="X1203" s="26" t="s">
        <v>411</v>
      </c>
      <c r="Y1203" s="37" t="s">
        <v>28</v>
      </c>
      <c r="Z1203" s="37" t="s">
        <v>178</v>
      </c>
      <c r="AA1203" s="37" t="s">
        <v>177</v>
      </c>
      <c r="AB1203" s="30">
        <v>-3600</v>
      </c>
      <c r="AC1203" s="30">
        <v>0</v>
      </c>
      <c r="AD1203" s="31">
        <v>-3600</v>
      </c>
      <c r="AE1203" s="30">
        <v>0</v>
      </c>
      <c r="AF1203" s="30">
        <v>0</v>
      </c>
      <c r="AG1203" s="32">
        <v>-3600</v>
      </c>
      <c r="AH1203" s="30">
        <v>0</v>
      </c>
      <c r="AI1203" s="10" t="s">
        <v>573</v>
      </c>
      <c r="AJ1203" s="30">
        <v>0</v>
      </c>
      <c r="AK1203" s="30">
        <v>0</v>
      </c>
      <c r="AL1203" s="30">
        <v>0</v>
      </c>
      <c r="AM1203" s="30">
        <v>0</v>
      </c>
      <c r="AN1203" s="30">
        <v>0</v>
      </c>
      <c r="AO1203" s="30">
        <v>0</v>
      </c>
      <c r="AP1203" s="30">
        <v>0</v>
      </c>
      <c r="AQ1203" s="30">
        <v>0</v>
      </c>
      <c r="AR1203" s="30">
        <v>0</v>
      </c>
      <c r="AS1203" s="30">
        <v>0</v>
      </c>
      <c r="AT1203" s="30">
        <v>0</v>
      </c>
      <c r="AU1203" s="121">
        <v>0</v>
      </c>
      <c r="AV1203" s="129" t="s">
        <v>1011</v>
      </c>
      <c r="AW1203" s="129" t="s">
        <v>1011</v>
      </c>
      <c r="AX1203" s="129" t="s">
        <v>1256</v>
      </c>
    </row>
    <row r="1204" spans="1:50" ht="24" x14ac:dyDescent="0.25">
      <c r="A1204" s="120">
        <v>46112.208333333489</v>
      </c>
      <c r="B1204" s="28" t="s">
        <v>566</v>
      </c>
      <c r="C1204" s="25" t="s">
        <v>427</v>
      </c>
      <c r="D1204" s="25" t="s">
        <v>430</v>
      </c>
      <c r="E1204" s="25" t="s">
        <v>423</v>
      </c>
      <c r="F1204" s="29" t="s">
        <v>243</v>
      </c>
      <c r="G1204" s="29" t="s">
        <v>19</v>
      </c>
      <c r="H1204" s="29" t="s">
        <v>422</v>
      </c>
      <c r="I1204" s="29" t="s">
        <v>579</v>
      </c>
      <c r="J1204" s="29" t="s">
        <v>868</v>
      </c>
      <c r="K1204" s="25" t="s">
        <v>250</v>
      </c>
      <c r="L1204" s="25" t="s">
        <v>527</v>
      </c>
      <c r="M1204" s="25" t="s">
        <v>527</v>
      </c>
      <c r="N1204" s="25" t="s">
        <v>527</v>
      </c>
      <c r="O1204" s="25" t="s">
        <v>527</v>
      </c>
      <c r="P1204" s="25" t="s">
        <v>5392</v>
      </c>
      <c r="Q1204" s="28" t="s">
        <v>0</v>
      </c>
      <c r="R1204" s="29" t="s">
        <v>2814</v>
      </c>
      <c r="S1204" s="27" t="s">
        <v>3198</v>
      </c>
      <c r="T1204" s="27" t="s">
        <v>3199</v>
      </c>
      <c r="U1204" s="28" t="s">
        <v>251</v>
      </c>
      <c r="V1204" s="26" t="s">
        <v>250</v>
      </c>
      <c r="W1204" s="26" t="s">
        <v>556</v>
      </c>
      <c r="X1204" s="26" t="s">
        <v>411</v>
      </c>
      <c r="Y1204" s="37" t="s">
        <v>200</v>
      </c>
      <c r="Z1204" s="37" t="s">
        <v>586</v>
      </c>
      <c r="AA1204" s="37" t="s">
        <v>585</v>
      </c>
      <c r="AB1204" s="30">
        <v>0</v>
      </c>
      <c r="AC1204" s="30">
        <v>0</v>
      </c>
      <c r="AD1204" s="31">
        <v>0</v>
      </c>
      <c r="AE1204" s="30">
        <v>0</v>
      </c>
      <c r="AF1204" s="30">
        <v>0</v>
      </c>
      <c r="AG1204" s="32">
        <v>0</v>
      </c>
      <c r="AH1204" s="30">
        <v>0</v>
      </c>
      <c r="AI1204" s="10" t="s">
        <v>573</v>
      </c>
      <c r="AJ1204" s="30">
        <v>0</v>
      </c>
      <c r="AK1204" s="30">
        <v>0</v>
      </c>
      <c r="AL1204" s="30">
        <v>0</v>
      </c>
      <c r="AM1204" s="30">
        <v>0</v>
      </c>
      <c r="AN1204" s="30">
        <v>0</v>
      </c>
      <c r="AO1204" s="30">
        <v>0</v>
      </c>
      <c r="AP1204" s="30">
        <v>0</v>
      </c>
      <c r="AQ1204" s="30">
        <v>0</v>
      </c>
      <c r="AR1204" s="30">
        <v>0</v>
      </c>
      <c r="AS1204" s="30">
        <v>0</v>
      </c>
      <c r="AT1204" s="30">
        <v>0</v>
      </c>
      <c r="AU1204" s="121">
        <v>0</v>
      </c>
      <c r="AV1204" s="129" t="s">
        <v>1011</v>
      </c>
      <c r="AW1204" s="129" t="s">
        <v>1011</v>
      </c>
      <c r="AX1204" s="129" t="s">
        <v>3200</v>
      </c>
    </row>
    <row r="1205" spans="1:50" ht="24" x14ac:dyDescent="0.25">
      <c r="A1205" s="120">
        <v>46112.208333333489</v>
      </c>
      <c r="B1205" s="28" t="s">
        <v>566</v>
      </c>
      <c r="C1205" s="25" t="s">
        <v>427</v>
      </c>
      <c r="D1205" s="25" t="s">
        <v>430</v>
      </c>
      <c r="E1205" s="25" t="s">
        <v>423</v>
      </c>
      <c r="F1205" s="29" t="s">
        <v>243</v>
      </c>
      <c r="G1205" s="29" t="s">
        <v>19</v>
      </c>
      <c r="H1205" s="29" t="s">
        <v>422</v>
      </c>
      <c r="I1205" s="29" t="s">
        <v>579</v>
      </c>
      <c r="J1205" s="29" t="s">
        <v>868</v>
      </c>
      <c r="K1205" s="25" t="s">
        <v>252</v>
      </c>
      <c r="L1205" s="25" t="s">
        <v>527</v>
      </c>
      <c r="M1205" s="25" t="s">
        <v>527</v>
      </c>
      <c r="N1205" s="25" t="s">
        <v>527</v>
      </c>
      <c r="O1205" s="25" t="s">
        <v>527</v>
      </c>
      <c r="P1205" s="25" t="s">
        <v>5392</v>
      </c>
      <c r="Q1205" s="28" t="s">
        <v>0</v>
      </c>
      <c r="R1205" s="29" t="s">
        <v>2814</v>
      </c>
      <c r="S1205" s="27" t="s">
        <v>3198</v>
      </c>
      <c r="T1205" s="27" t="s">
        <v>3199</v>
      </c>
      <c r="U1205" s="28" t="s">
        <v>253</v>
      </c>
      <c r="V1205" s="26" t="s">
        <v>252</v>
      </c>
      <c r="W1205" s="26" t="s">
        <v>557</v>
      </c>
      <c r="X1205" s="26" t="s">
        <v>411</v>
      </c>
      <c r="Y1205" s="37" t="s">
        <v>200</v>
      </c>
      <c r="Z1205" s="37" t="s">
        <v>586</v>
      </c>
      <c r="AA1205" s="37" t="s">
        <v>585</v>
      </c>
      <c r="AB1205" s="30">
        <v>-5000</v>
      </c>
      <c r="AC1205" s="30">
        <v>0</v>
      </c>
      <c r="AD1205" s="31">
        <v>-5000</v>
      </c>
      <c r="AE1205" s="30">
        <v>0</v>
      </c>
      <c r="AF1205" s="30">
        <v>0</v>
      </c>
      <c r="AG1205" s="32">
        <v>-5000</v>
      </c>
      <c r="AH1205" s="30">
        <v>0</v>
      </c>
      <c r="AI1205" s="10" t="s">
        <v>573</v>
      </c>
      <c r="AJ1205" s="30">
        <v>0</v>
      </c>
      <c r="AK1205" s="30">
        <v>0</v>
      </c>
      <c r="AL1205" s="30">
        <v>0</v>
      </c>
      <c r="AM1205" s="30">
        <v>0</v>
      </c>
      <c r="AN1205" s="30">
        <v>0</v>
      </c>
      <c r="AO1205" s="30">
        <v>0</v>
      </c>
      <c r="AP1205" s="30">
        <v>0</v>
      </c>
      <c r="AQ1205" s="30">
        <v>0</v>
      </c>
      <c r="AR1205" s="30">
        <v>0</v>
      </c>
      <c r="AS1205" s="30">
        <v>0</v>
      </c>
      <c r="AT1205" s="30">
        <v>0</v>
      </c>
      <c r="AU1205" s="121">
        <v>0</v>
      </c>
      <c r="AV1205" s="129" t="s">
        <v>1011</v>
      </c>
      <c r="AW1205" s="129" t="s">
        <v>1011</v>
      </c>
      <c r="AX1205" s="129" t="s">
        <v>3200</v>
      </c>
    </row>
    <row r="1206" spans="1:50" ht="24" x14ac:dyDescent="0.25">
      <c r="A1206" s="120">
        <v>46112.208333333489</v>
      </c>
      <c r="B1206" s="28" t="s">
        <v>566</v>
      </c>
      <c r="C1206" s="25" t="s">
        <v>427</v>
      </c>
      <c r="D1206" s="25" t="s">
        <v>430</v>
      </c>
      <c r="E1206" s="25" t="s">
        <v>423</v>
      </c>
      <c r="F1206" s="29" t="s">
        <v>243</v>
      </c>
      <c r="G1206" s="29" t="s">
        <v>19</v>
      </c>
      <c r="H1206" s="29" t="s">
        <v>422</v>
      </c>
      <c r="I1206" s="29" t="s">
        <v>579</v>
      </c>
      <c r="J1206" s="29" t="s">
        <v>868</v>
      </c>
      <c r="K1206" s="25" t="s">
        <v>256</v>
      </c>
      <c r="L1206" s="25" t="s">
        <v>527</v>
      </c>
      <c r="M1206" s="25" t="s">
        <v>527</v>
      </c>
      <c r="N1206" s="25" t="s">
        <v>527</v>
      </c>
      <c r="O1206" s="25" t="s">
        <v>527</v>
      </c>
      <c r="P1206" s="25" t="s">
        <v>5392</v>
      </c>
      <c r="Q1206" s="28" t="s">
        <v>0</v>
      </c>
      <c r="R1206" s="29" t="s">
        <v>2814</v>
      </c>
      <c r="S1206" s="27" t="s">
        <v>3198</v>
      </c>
      <c r="T1206" s="27" t="s">
        <v>3199</v>
      </c>
      <c r="U1206" s="28" t="s">
        <v>257</v>
      </c>
      <c r="V1206" s="26" t="s">
        <v>256</v>
      </c>
      <c r="W1206" s="26" t="s">
        <v>559</v>
      </c>
      <c r="X1206" s="26" t="s">
        <v>411</v>
      </c>
      <c r="Y1206" s="37" t="s">
        <v>200</v>
      </c>
      <c r="Z1206" s="37" t="s">
        <v>586</v>
      </c>
      <c r="AA1206" s="37" t="s">
        <v>585</v>
      </c>
      <c r="AB1206" s="30">
        <v>0</v>
      </c>
      <c r="AC1206" s="30">
        <v>0</v>
      </c>
      <c r="AD1206" s="31">
        <v>0</v>
      </c>
      <c r="AE1206" s="30">
        <v>0</v>
      </c>
      <c r="AF1206" s="30">
        <v>0</v>
      </c>
      <c r="AG1206" s="32">
        <v>0</v>
      </c>
      <c r="AH1206" s="30">
        <v>0</v>
      </c>
      <c r="AI1206" s="10" t="s">
        <v>573</v>
      </c>
      <c r="AJ1206" s="30">
        <v>0</v>
      </c>
      <c r="AK1206" s="30">
        <v>0</v>
      </c>
      <c r="AL1206" s="30">
        <v>0</v>
      </c>
      <c r="AM1206" s="30">
        <v>0</v>
      </c>
      <c r="AN1206" s="30">
        <v>0</v>
      </c>
      <c r="AO1206" s="30">
        <v>0</v>
      </c>
      <c r="AP1206" s="30">
        <v>0</v>
      </c>
      <c r="AQ1206" s="30">
        <v>0</v>
      </c>
      <c r="AR1206" s="30">
        <v>0</v>
      </c>
      <c r="AS1206" s="30">
        <v>0</v>
      </c>
      <c r="AT1206" s="30">
        <v>0</v>
      </c>
      <c r="AU1206" s="121">
        <v>0</v>
      </c>
      <c r="AV1206" s="129" t="s">
        <v>1011</v>
      </c>
      <c r="AW1206" s="129" t="s">
        <v>1011</v>
      </c>
      <c r="AX1206" s="129" t="s">
        <v>3200</v>
      </c>
    </row>
    <row r="1207" spans="1:50" ht="24" x14ac:dyDescent="0.25">
      <c r="A1207" s="120">
        <v>46112.208333333489</v>
      </c>
      <c r="B1207" s="28" t="s">
        <v>566</v>
      </c>
      <c r="C1207" s="25" t="s">
        <v>427</v>
      </c>
      <c r="D1207" s="25" t="s">
        <v>430</v>
      </c>
      <c r="E1207" s="25" t="s">
        <v>423</v>
      </c>
      <c r="F1207" s="29" t="s">
        <v>243</v>
      </c>
      <c r="G1207" s="29" t="s">
        <v>19</v>
      </c>
      <c r="H1207" s="29" t="s">
        <v>422</v>
      </c>
      <c r="I1207" s="29" t="s">
        <v>579</v>
      </c>
      <c r="J1207" s="29" t="s">
        <v>868</v>
      </c>
      <c r="K1207" s="25" t="s">
        <v>258</v>
      </c>
      <c r="L1207" s="25" t="s">
        <v>527</v>
      </c>
      <c r="M1207" s="25" t="s">
        <v>527</v>
      </c>
      <c r="N1207" s="25" t="s">
        <v>527</v>
      </c>
      <c r="O1207" s="25" t="s">
        <v>527</v>
      </c>
      <c r="P1207" s="25" t="s">
        <v>5392</v>
      </c>
      <c r="Q1207" s="28" t="s">
        <v>0</v>
      </c>
      <c r="R1207" s="29" t="s">
        <v>2814</v>
      </c>
      <c r="S1207" s="27" t="s">
        <v>3198</v>
      </c>
      <c r="T1207" s="27" t="s">
        <v>3199</v>
      </c>
      <c r="U1207" s="28" t="s">
        <v>259</v>
      </c>
      <c r="V1207" s="26" t="s">
        <v>258</v>
      </c>
      <c r="W1207" s="26" t="s">
        <v>560</v>
      </c>
      <c r="X1207" s="26" t="s">
        <v>411</v>
      </c>
      <c r="Y1207" s="37" t="s">
        <v>200</v>
      </c>
      <c r="Z1207" s="37" t="s">
        <v>586</v>
      </c>
      <c r="AA1207" s="37" t="s">
        <v>585</v>
      </c>
      <c r="AB1207" s="30">
        <v>0</v>
      </c>
      <c r="AC1207" s="30">
        <v>0</v>
      </c>
      <c r="AD1207" s="31">
        <v>0</v>
      </c>
      <c r="AE1207" s="30">
        <v>0</v>
      </c>
      <c r="AF1207" s="30">
        <v>0</v>
      </c>
      <c r="AG1207" s="32">
        <v>0</v>
      </c>
      <c r="AH1207" s="30">
        <v>0</v>
      </c>
      <c r="AI1207" s="10" t="s">
        <v>573</v>
      </c>
      <c r="AJ1207" s="30">
        <v>0</v>
      </c>
      <c r="AK1207" s="30">
        <v>0</v>
      </c>
      <c r="AL1207" s="30">
        <v>0</v>
      </c>
      <c r="AM1207" s="30">
        <v>0</v>
      </c>
      <c r="AN1207" s="30">
        <v>0</v>
      </c>
      <c r="AO1207" s="30">
        <v>0</v>
      </c>
      <c r="AP1207" s="30">
        <v>0</v>
      </c>
      <c r="AQ1207" s="30">
        <v>0</v>
      </c>
      <c r="AR1207" s="30">
        <v>0</v>
      </c>
      <c r="AS1207" s="30">
        <v>0</v>
      </c>
      <c r="AT1207" s="30">
        <v>0</v>
      </c>
      <c r="AU1207" s="121">
        <v>0</v>
      </c>
      <c r="AV1207" s="129" t="s">
        <v>1011</v>
      </c>
      <c r="AW1207" s="129" t="s">
        <v>1011</v>
      </c>
      <c r="AX1207" s="129" t="s">
        <v>3200</v>
      </c>
    </row>
    <row r="1208" spans="1:50" ht="24" x14ac:dyDescent="0.25">
      <c r="A1208" s="120">
        <v>46112.208333333489</v>
      </c>
      <c r="B1208" s="28" t="s">
        <v>566</v>
      </c>
      <c r="C1208" s="25" t="s">
        <v>427</v>
      </c>
      <c r="D1208" s="25" t="s">
        <v>430</v>
      </c>
      <c r="E1208" s="25" t="s">
        <v>423</v>
      </c>
      <c r="F1208" s="29" t="s">
        <v>243</v>
      </c>
      <c r="G1208" s="29" t="s">
        <v>19</v>
      </c>
      <c r="H1208" s="29" t="s">
        <v>422</v>
      </c>
      <c r="I1208" s="29" t="s">
        <v>579</v>
      </c>
      <c r="J1208" s="29" t="s">
        <v>868</v>
      </c>
      <c r="K1208" s="25" t="s">
        <v>262</v>
      </c>
      <c r="L1208" s="25" t="s">
        <v>527</v>
      </c>
      <c r="M1208" s="25" t="s">
        <v>527</v>
      </c>
      <c r="N1208" s="25" t="s">
        <v>527</v>
      </c>
      <c r="O1208" s="25" t="s">
        <v>527</v>
      </c>
      <c r="P1208" s="25" t="s">
        <v>5392</v>
      </c>
      <c r="Q1208" s="28" t="s">
        <v>0</v>
      </c>
      <c r="R1208" s="29" t="s">
        <v>2814</v>
      </c>
      <c r="S1208" s="27" t="s">
        <v>3198</v>
      </c>
      <c r="T1208" s="27" t="s">
        <v>3199</v>
      </c>
      <c r="U1208" s="28" t="s">
        <v>263</v>
      </c>
      <c r="V1208" s="26" t="s">
        <v>262</v>
      </c>
      <c r="W1208" s="26" t="s">
        <v>562</v>
      </c>
      <c r="X1208" s="26" t="s">
        <v>411</v>
      </c>
      <c r="Y1208" s="37" t="s">
        <v>200</v>
      </c>
      <c r="Z1208" s="37" t="s">
        <v>586</v>
      </c>
      <c r="AA1208" s="37" t="s">
        <v>585</v>
      </c>
      <c r="AB1208" s="30">
        <v>-11400</v>
      </c>
      <c r="AC1208" s="30">
        <v>0</v>
      </c>
      <c r="AD1208" s="31">
        <v>-11400</v>
      </c>
      <c r="AE1208" s="30">
        <v>0</v>
      </c>
      <c r="AF1208" s="30">
        <v>0</v>
      </c>
      <c r="AG1208" s="32">
        <v>-11400</v>
      </c>
      <c r="AH1208" s="30">
        <v>0</v>
      </c>
      <c r="AI1208" s="10" t="s">
        <v>573</v>
      </c>
      <c r="AJ1208" s="30">
        <v>0</v>
      </c>
      <c r="AK1208" s="30">
        <v>0</v>
      </c>
      <c r="AL1208" s="30">
        <v>0</v>
      </c>
      <c r="AM1208" s="30">
        <v>0</v>
      </c>
      <c r="AN1208" s="30">
        <v>0</v>
      </c>
      <c r="AO1208" s="30">
        <v>0</v>
      </c>
      <c r="AP1208" s="30">
        <v>0</v>
      </c>
      <c r="AQ1208" s="30">
        <v>0</v>
      </c>
      <c r="AR1208" s="30">
        <v>0</v>
      </c>
      <c r="AS1208" s="30">
        <v>0</v>
      </c>
      <c r="AT1208" s="30">
        <v>0</v>
      </c>
      <c r="AU1208" s="121">
        <v>0</v>
      </c>
      <c r="AV1208" s="129" t="s">
        <v>1011</v>
      </c>
      <c r="AW1208" s="129" t="s">
        <v>1011</v>
      </c>
      <c r="AX1208" s="129" t="s">
        <v>3200</v>
      </c>
    </row>
    <row r="1209" spans="1:50" ht="24" x14ac:dyDescent="0.25">
      <c r="A1209" s="120">
        <v>46112.208333333489</v>
      </c>
      <c r="B1209" s="28" t="s">
        <v>566</v>
      </c>
      <c r="C1209" s="25" t="s">
        <v>427</v>
      </c>
      <c r="D1209" s="25" t="s">
        <v>430</v>
      </c>
      <c r="E1209" s="25" t="s">
        <v>423</v>
      </c>
      <c r="F1209" s="29" t="s">
        <v>243</v>
      </c>
      <c r="G1209" s="29" t="s">
        <v>19</v>
      </c>
      <c r="H1209" s="29" t="s">
        <v>422</v>
      </c>
      <c r="I1209" s="29" t="s">
        <v>579</v>
      </c>
      <c r="J1209" s="29" t="s">
        <v>868</v>
      </c>
      <c r="K1209" s="25" t="s">
        <v>451</v>
      </c>
      <c r="L1209" s="25" t="s">
        <v>527</v>
      </c>
      <c r="M1209" s="25" t="s">
        <v>527</v>
      </c>
      <c r="N1209" s="25" t="s">
        <v>527</v>
      </c>
      <c r="O1209" s="25" t="s">
        <v>527</v>
      </c>
      <c r="P1209" s="25" t="s">
        <v>5392</v>
      </c>
      <c r="Q1209" s="28" t="s">
        <v>0</v>
      </c>
      <c r="R1209" s="29" t="s">
        <v>2814</v>
      </c>
      <c r="S1209" s="27" t="s">
        <v>3198</v>
      </c>
      <c r="T1209" s="27" t="s">
        <v>3199</v>
      </c>
      <c r="U1209" s="28" t="s">
        <v>268</v>
      </c>
      <c r="V1209" s="26" t="s">
        <v>451</v>
      </c>
      <c r="W1209" s="26" t="s">
        <v>592</v>
      </c>
      <c r="X1209" s="26" t="s">
        <v>411</v>
      </c>
      <c r="Y1209" s="37" t="s">
        <v>200</v>
      </c>
      <c r="Z1209" s="37" t="s">
        <v>586</v>
      </c>
      <c r="AA1209" s="37" t="s">
        <v>585</v>
      </c>
      <c r="AB1209" s="30">
        <v>-12500</v>
      </c>
      <c r="AC1209" s="30">
        <v>0</v>
      </c>
      <c r="AD1209" s="31">
        <v>-12500</v>
      </c>
      <c r="AE1209" s="30">
        <v>0</v>
      </c>
      <c r="AF1209" s="30">
        <v>0</v>
      </c>
      <c r="AG1209" s="32">
        <v>-12500</v>
      </c>
      <c r="AH1209" s="30">
        <v>0</v>
      </c>
      <c r="AI1209" s="10" t="s">
        <v>573</v>
      </c>
      <c r="AJ1209" s="30">
        <v>0</v>
      </c>
      <c r="AK1209" s="30">
        <v>0</v>
      </c>
      <c r="AL1209" s="30">
        <v>0</v>
      </c>
      <c r="AM1209" s="30">
        <v>0</v>
      </c>
      <c r="AN1209" s="30">
        <v>0</v>
      </c>
      <c r="AO1209" s="30">
        <v>0</v>
      </c>
      <c r="AP1209" s="30">
        <v>0</v>
      </c>
      <c r="AQ1209" s="30">
        <v>0</v>
      </c>
      <c r="AR1209" s="30">
        <v>0</v>
      </c>
      <c r="AS1209" s="30">
        <v>0</v>
      </c>
      <c r="AT1209" s="30">
        <v>0</v>
      </c>
      <c r="AU1209" s="121">
        <v>0</v>
      </c>
      <c r="AV1209" s="129" t="s">
        <v>1011</v>
      </c>
      <c r="AW1209" s="129" t="s">
        <v>1011</v>
      </c>
      <c r="AX1209" s="129" t="s">
        <v>3200</v>
      </c>
    </row>
    <row r="1210" spans="1:50" ht="24" x14ac:dyDescent="0.25">
      <c r="A1210" s="120">
        <v>46112.208333333489</v>
      </c>
      <c r="B1210" s="28" t="s">
        <v>566</v>
      </c>
      <c r="C1210" s="25" t="s">
        <v>427</v>
      </c>
      <c r="D1210" s="25" t="s">
        <v>430</v>
      </c>
      <c r="E1210" s="25" t="s">
        <v>423</v>
      </c>
      <c r="F1210" s="29" t="s">
        <v>243</v>
      </c>
      <c r="G1210" s="29" t="s">
        <v>19</v>
      </c>
      <c r="H1210" s="29" t="s">
        <v>422</v>
      </c>
      <c r="I1210" s="29" t="s">
        <v>579</v>
      </c>
      <c r="J1210" s="29" t="s">
        <v>777</v>
      </c>
      <c r="K1210" s="25" t="s">
        <v>430</v>
      </c>
      <c r="L1210" s="25" t="s">
        <v>527</v>
      </c>
      <c r="M1210" s="25" t="s">
        <v>527</v>
      </c>
      <c r="N1210" s="25" t="s">
        <v>527</v>
      </c>
      <c r="O1210" s="25" t="s">
        <v>527</v>
      </c>
      <c r="P1210" s="25" t="s">
        <v>5392</v>
      </c>
      <c r="Q1210" s="28" t="s">
        <v>0</v>
      </c>
      <c r="R1210" s="29" t="s">
        <v>2814</v>
      </c>
      <c r="S1210" s="27" t="s">
        <v>3198</v>
      </c>
      <c r="T1210" s="27" t="s">
        <v>3199</v>
      </c>
      <c r="U1210" s="28" t="s">
        <v>270</v>
      </c>
      <c r="V1210" s="26" t="s">
        <v>430</v>
      </c>
      <c r="W1210" s="26" t="s">
        <v>593</v>
      </c>
      <c r="X1210" s="26" t="s">
        <v>411</v>
      </c>
      <c r="Y1210" s="37" t="s">
        <v>200</v>
      </c>
      <c r="Z1210" s="37" t="s">
        <v>586</v>
      </c>
      <c r="AA1210" s="37" t="s">
        <v>585</v>
      </c>
      <c r="AB1210" s="30">
        <v>-229700</v>
      </c>
      <c r="AC1210" s="30">
        <v>0</v>
      </c>
      <c r="AD1210" s="31">
        <v>-229700</v>
      </c>
      <c r="AE1210" s="30">
        <v>0</v>
      </c>
      <c r="AF1210" s="30">
        <v>0</v>
      </c>
      <c r="AG1210" s="32">
        <v>-229700</v>
      </c>
      <c r="AH1210" s="30">
        <v>0</v>
      </c>
      <c r="AI1210" s="10" t="s">
        <v>573</v>
      </c>
      <c r="AJ1210" s="30">
        <v>0</v>
      </c>
      <c r="AK1210" s="30">
        <v>0</v>
      </c>
      <c r="AL1210" s="30">
        <v>0</v>
      </c>
      <c r="AM1210" s="30">
        <v>0</v>
      </c>
      <c r="AN1210" s="30">
        <v>0</v>
      </c>
      <c r="AO1210" s="30">
        <v>0</v>
      </c>
      <c r="AP1210" s="30">
        <v>0</v>
      </c>
      <c r="AQ1210" s="30">
        <v>0</v>
      </c>
      <c r="AR1210" s="30">
        <v>0</v>
      </c>
      <c r="AS1210" s="30">
        <v>0</v>
      </c>
      <c r="AT1210" s="30">
        <v>0</v>
      </c>
      <c r="AU1210" s="121">
        <v>0</v>
      </c>
      <c r="AV1210" s="129" t="s">
        <v>1011</v>
      </c>
      <c r="AW1210" s="129" t="s">
        <v>1011</v>
      </c>
      <c r="AX1210" s="129" t="s">
        <v>3200</v>
      </c>
    </row>
    <row r="1211" spans="1:50" ht="24" x14ac:dyDescent="0.25">
      <c r="A1211" s="120">
        <v>46112.208333333489</v>
      </c>
      <c r="B1211" s="28" t="s">
        <v>566</v>
      </c>
      <c r="C1211" s="25" t="s">
        <v>427</v>
      </c>
      <c r="D1211" s="25" t="s">
        <v>430</v>
      </c>
      <c r="E1211" s="25" t="s">
        <v>423</v>
      </c>
      <c r="F1211" s="29" t="s">
        <v>243</v>
      </c>
      <c r="G1211" s="29" t="s">
        <v>19</v>
      </c>
      <c r="H1211" s="29" t="s">
        <v>422</v>
      </c>
      <c r="I1211" s="29" t="s">
        <v>579</v>
      </c>
      <c r="J1211" s="29" t="s">
        <v>868</v>
      </c>
      <c r="K1211" s="25" t="s">
        <v>276</v>
      </c>
      <c r="L1211" s="25" t="s">
        <v>527</v>
      </c>
      <c r="M1211" s="25" t="s">
        <v>527</v>
      </c>
      <c r="N1211" s="25" t="s">
        <v>527</v>
      </c>
      <c r="O1211" s="25" t="s">
        <v>527</v>
      </c>
      <c r="P1211" s="25" t="s">
        <v>5392</v>
      </c>
      <c r="Q1211" s="28" t="s">
        <v>0</v>
      </c>
      <c r="R1211" s="29" t="s">
        <v>2814</v>
      </c>
      <c r="S1211" s="27" t="s">
        <v>3198</v>
      </c>
      <c r="T1211" s="27" t="s">
        <v>3199</v>
      </c>
      <c r="U1211" s="28" t="s">
        <v>284</v>
      </c>
      <c r="V1211" s="26" t="s">
        <v>276</v>
      </c>
      <c r="W1211" s="26" t="s">
        <v>625</v>
      </c>
      <c r="X1211" s="26" t="s">
        <v>411</v>
      </c>
      <c r="Y1211" s="37" t="s">
        <v>200</v>
      </c>
      <c r="Z1211" s="37" t="s">
        <v>586</v>
      </c>
      <c r="AA1211" s="37" t="s">
        <v>585</v>
      </c>
      <c r="AB1211" s="30">
        <v>-7500</v>
      </c>
      <c r="AC1211" s="30">
        <v>0</v>
      </c>
      <c r="AD1211" s="31">
        <v>-7500</v>
      </c>
      <c r="AE1211" s="30">
        <v>0</v>
      </c>
      <c r="AF1211" s="30">
        <v>0</v>
      </c>
      <c r="AG1211" s="32">
        <v>-7500</v>
      </c>
      <c r="AH1211" s="30">
        <v>0</v>
      </c>
      <c r="AI1211" s="10" t="s">
        <v>573</v>
      </c>
      <c r="AJ1211" s="30">
        <v>0</v>
      </c>
      <c r="AK1211" s="30">
        <v>0</v>
      </c>
      <c r="AL1211" s="30">
        <v>0</v>
      </c>
      <c r="AM1211" s="30">
        <v>0</v>
      </c>
      <c r="AN1211" s="30">
        <v>0</v>
      </c>
      <c r="AO1211" s="30">
        <v>0</v>
      </c>
      <c r="AP1211" s="30">
        <v>0</v>
      </c>
      <c r="AQ1211" s="30">
        <v>0</v>
      </c>
      <c r="AR1211" s="30">
        <v>0</v>
      </c>
      <c r="AS1211" s="30">
        <v>0</v>
      </c>
      <c r="AT1211" s="30">
        <v>0</v>
      </c>
      <c r="AU1211" s="121">
        <v>0</v>
      </c>
      <c r="AV1211" s="129" t="s">
        <v>1011</v>
      </c>
      <c r="AW1211" s="129" t="s">
        <v>1011</v>
      </c>
      <c r="AX1211" s="129" t="s">
        <v>3200</v>
      </c>
    </row>
    <row r="1212" spans="1:50" ht="24" x14ac:dyDescent="0.25">
      <c r="A1212" s="120">
        <v>46112.208333333489</v>
      </c>
      <c r="B1212" s="28" t="s">
        <v>566</v>
      </c>
      <c r="C1212" s="25" t="s">
        <v>427</v>
      </c>
      <c r="D1212" s="25" t="s">
        <v>430</v>
      </c>
      <c r="E1212" s="25" t="s">
        <v>423</v>
      </c>
      <c r="F1212" s="29" t="s">
        <v>243</v>
      </c>
      <c r="G1212" s="29" t="s">
        <v>19</v>
      </c>
      <c r="H1212" s="29" t="s">
        <v>422</v>
      </c>
      <c r="I1212" s="29" t="s">
        <v>579</v>
      </c>
      <c r="J1212" s="29" t="s">
        <v>868</v>
      </c>
      <c r="K1212" s="25" t="s">
        <v>246</v>
      </c>
      <c r="L1212" s="25" t="s">
        <v>527</v>
      </c>
      <c r="M1212" s="25" t="s">
        <v>527</v>
      </c>
      <c r="N1212" s="25" t="s">
        <v>527</v>
      </c>
      <c r="O1212" s="25" t="s">
        <v>527</v>
      </c>
      <c r="P1212" s="25" t="s">
        <v>5392</v>
      </c>
      <c r="Q1212" s="28" t="s">
        <v>0</v>
      </c>
      <c r="R1212" s="29" t="s">
        <v>2814</v>
      </c>
      <c r="S1212" s="27" t="s">
        <v>3198</v>
      </c>
      <c r="T1212" s="27" t="s">
        <v>3199</v>
      </c>
      <c r="U1212" s="28" t="s">
        <v>247</v>
      </c>
      <c r="V1212" s="26" t="s">
        <v>246</v>
      </c>
      <c r="W1212" s="26" t="s">
        <v>554</v>
      </c>
      <c r="X1212" s="26" t="s">
        <v>411</v>
      </c>
      <c r="Y1212" s="37" t="s">
        <v>200</v>
      </c>
      <c r="Z1212" s="37" t="s">
        <v>586</v>
      </c>
      <c r="AA1212" s="37" t="s">
        <v>585</v>
      </c>
      <c r="AB1212" s="30">
        <v>0</v>
      </c>
      <c r="AC1212" s="30">
        <v>0</v>
      </c>
      <c r="AD1212" s="31">
        <v>0</v>
      </c>
      <c r="AE1212" s="30">
        <v>0</v>
      </c>
      <c r="AF1212" s="30">
        <v>0</v>
      </c>
      <c r="AG1212" s="32">
        <v>0</v>
      </c>
      <c r="AH1212" s="30">
        <v>0</v>
      </c>
      <c r="AI1212" s="10" t="s">
        <v>573</v>
      </c>
      <c r="AJ1212" s="30">
        <v>0</v>
      </c>
      <c r="AK1212" s="30">
        <v>0</v>
      </c>
      <c r="AL1212" s="30">
        <v>0</v>
      </c>
      <c r="AM1212" s="30">
        <v>0</v>
      </c>
      <c r="AN1212" s="30">
        <v>0</v>
      </c>
      <c r="AO1212" s="30">
        <v>0</v>
      </c>
      <c r="AP1212" s="30">
        <v>0</v>
      </c>
      <c r="AQ1212" s="30">
        <v>0</v>
      </c>
      <c r="AR1212" s="30">
        <v>0</v>
      </c>
      <c r="AS1212" s="30">
        <v>0</v>
      </c>
      <c r="AT1212" s="30">
        <v>0</v>
      </c>
      <c r="AU1212" s="121">
        <v>0</v>
      </c>
      <c r="AV1212" s="129" t="s">
        <v>1011</v>
      </c>
      <c r="AW1212" s="129" t="s">
        <v>1011</v>
      </c>
      <c r="AX1212" s="129" t="s">
        <v>3200</v>
      </c>
    </row>
    <row r="1213" spans="1:50" ht="24" x14ac:dyDescent="0.25">
      <c r="A1213" s="120">
        <v>46112.208333333489</v>
      </c>
      <c r="B1213" s="28" t="s">
        <v>566</v>
      </c>
      <c r="C1213" s="25" t="s">
        <v>427</v>
      </c>
      <c r="D1213" s="25" t="s">
        <v>430</v>
      </c>
      <c r="E1213" s="25" t="s">
        <v>423</v>
      </c>
      <c r="F1213" s="29" t="s">
        <v>243</v>
      </c>
      <c r="G1213" s="29" t="s">
        <v>19</v>
      </c>
      <c r="H1213" s="29" t="s">
        <v>422</v>
      </c>
      <c r="I1213" s="29" t="s">
        <v>579</v>
      </c>
      <c r="J1213" s="29" t="s">
        <v>868</v>
      </c>
      <c r="K1213" s="25" t="s">
        <v>244</v>
      </c>
      <c r="L1213" s="25" t="s">
        <v>527</v>
      </c>
      <c r="M1213" s="25" t="s">
        <v>527</v>
      </c>
      <c r="N1213" s="25" t="s">
        <v>527</v>
      </c>
      <c r="O1213" s="25" t="s">
        <v>527</v>
      </c>
      <c r="P1213" s="25" t="s">
        <v>5392</v>
      </c>
      <c r="Q1213" s="28" t="s">
        <v>0</v>
      </c>
      <c r="R1213" s="29" t="s">
        <v>2814</v>
      </c>
      <c r="S1213" s="27" t="s">
        <v>3198</v>
      </c>
      <c r="T1213" s="27" t="s">
        <v>3199</v>
      </c>
      <c r="U1213" s="28" t="s">
        <v>245</v>
      </c>
      <c r="V1213" s="26" t="s">
        <v>244</v>
      </c>
      <c r="W1213" s="26" t="s">
        <v>553</v>
      </c>
      <c r="X1213" s="26" t="s">
        <v>411</v>
      </c>
      <c r="Y1213" s="37" t="s">
        <v>200</v>
      </c>
      <c r="Z1213" s="37" t="s">
        <v>586</v>
      </c>
      <c r="AA1213" s="37" t="s">
        <v>585</v>
      </c>
      <c r="AB1213" s="30">
        <v>-7500</v>
      </c>
      <c r="AC1213" s="30">
        <v>0</v>
      </c>
      <c r="AD1213" s="31">
        <v>-7500</v>
      </c>
      <c r="AE1213" s="30">
        <v>0</v>
      </c>
      <c r="AF1213" s="30">
        <v>0</v>
      </c>
      <c r="AG1213" s="32">
        <v>-7500</v>
      </c>
      <c r="AH1213" s="30">
        <v>0</v>
      </c>
      <c r="AI1213" s="10" t="s">
        <v>573</v>
      </c>
      <c r="AJ1213" s="30">
        <v>0</v>
      </c>
      <c r="AK1213" s="30">
        <v>0</v>
      </c>
      <c r="AL1213" s="30">
        <v>0</v>
      </c>
      <c r="AM1213" s="30">
        <v>0</v>
      </c>
      <c r="AN1213" s="30">
        <v>0</v>
      </c>
      <c r="AO1213" s="30">
        <v>0</v>
      </c>
      <c r="AP1213" s="30">
        <v>0</v>
      </c>
      <c r="AQ1213" s="30">
        <v>0</v>
      </c>
      <c r="AR1213" s="30">
        <v>0</v>
      </c>
      <c r="AS1213" s="30">
        <v>0</v>
      </c>
      <c r="AT1213" s="30">
        <v>0</v>
      </c>
      <c r="AU1213" s="121">
        <v>0</v>
      </c>
      <c r="AV1213" s="129" t="s">
        <v>1011</v>
      </c>
      <c r="AW1213" s="129" t="s">
        <v>1011</v>
      </c>
      <c r="AX1213" s="129" t="s">
        <v>3200</v>
      </c>
    </row>
    <row r="1214" spans="1:50" ht="24" x14ac:dyDescent="0.25">
      <c r="A1214" s="120">
        <v>46112.208333333489</v>
      </c>
      <c r="B1214" s="28" t="s">
        <v>566</v>
      </c>
      <c r="C1214" s="25" t="s">
        <v>427</v>
      </c>
      <c r="D1214" s="25" t="s">
        <v>430</v>
      </c>
      <c r="E1214" s="25" t="s">
        <v>423</v>
      </c>
      <c r="F1214" s="29" t="s">
        <v>243</v>
      </c>
      <c r="G1214" s="29" t="s">
        <v>19</v>
      </c>
      <c r="H1214" s="29" t="s">
        <v>422</v>
      </c>
      <c r="I1214" s="29" t="s">
        <v>579</v>
      </c>
      <c r="J1214" s="29" t="s">
        <v>868</v>
      </c>
      <c r="K1214" s="25" t="s">
        <v>443</v>
      </c>
      <c r="L1214" s="25" t="s">
        <v>527</v>
      </c>
      <c r="M1214" s="25" t="s">
        <v>527</v>
      </c>
      <c r="N1214" s="25" t="s">
        <v>527</v>
      </c>
      <c r="O1214" s="25" t="s">
        <v>527</v>
      </c>
      <c r="P1214" s="25" t="s">
        <v>5392</v>
      </c>
      <c r="Q1214" s="28" t="s">
        <v>0</v>
      </c>
      <c r="R1214" s="29" t="s">
        <v>2814</v>
      </c>
      <c r="S1214" s="27" t="s">
        <v>3198</v>
      </c>
      <c r="T1214" s="27" t="s">
        <v>3199</v>
      </c>
      <c r="U1214" s="28" t="s">
        <v>289</v>
      </c>
      <c r="V1214" s="26" t="s">
        <v>443</v>
      </c>
      <c r="W1214" s="26" t="s">
        <v>627</v>
      </c>
      <c r="X1214" s="26" t="s">
        <v>411</v>
      </c>
      <c r="Y1214" s="37" t="s">
        <v>200</v>
      </c>
      <c r="Z1214" s="37" t="s">
        <v>586</v>
      </c>
      <c r="AA1214" s="37" t="s">
        <v>585</v>
      </c>
      <c r="AB1214" s="30">
        <v>-5056</v>
      </c>
      <c r="AC1214" s="30">
        <v>0</v>
      </c>
      <c r="AD1214" s="31">
        <v>-5056</v>
      </c>
      <c r="AE1214" s="30">
        <v>0</v>
      </c>
      <c r="AF1214" s="30">
        <v>0</v>
      </c>
      <c r="AG1214" s="32">
        <v>-5056</v>
      </c>
      <c r="AH1214" s="30">
        <v>0</v>
      </c>
      <c r="AI1214" s="10" t="s">
        <v>573</v>
      </c>
      <c r="AJ1214" s="30">
        <v>0</v>
      </c>
      <c r="AK1214" s="30">
        <v>0</v>
      </c>
      <c r="AL1214" s="30">
        <v>0</v>
      </c>
      <c r="AM1214" s="30">
        <v>0</v>
      </c>
      <c r="AN1214" s="30">
        <v>0</v>
      </c>
      <c r="AO1214" s="30">
        <v>0</v>
      </c>
      <c r="AP1214" s="30">
        <v>0</v>
      </c>
      <c r="AQ1214" s="30">
        <v>0</v>
      </c>
      <c r="AR1214" s="30">
        <v>0</v>
      </c>
      <c r="AS1214" s="30">
        <v>0</v>
      </c>
      <c r="AT1214" s="30">
        <v>0</v>
      </c>
      <c r="AU1214" s="121">
        <v>0</v>
      </c>
      <c r="AV1214" s="129" t="s">
        <v>1011</v>
      </c>
      <c r="AW1214" s="129" t="s">
        <v>1011</v>
      </c>
      <c r="AX1214" s="129" t="s">
        <v>3200</v>
      </c>
    </row>
    <row r="1215" spans="1:50" ht="24" x14ac:dyDescent="0.25">
      <c r="A1215" s="120">
        <v>46112.208333333489</v>
      </c>
      <c r="B1215" s="28" t="s">
        <v>566</v>
      </c>
      <c r="C1215" s="25" t="s">
        <v>427</v>
      </c>
      <c r="D1215" s="25" t="s">
        <v>430</v>
      </c>
      <c r="E1215" s="25" t="s">
        <v>423</v>
      </c>
      <c r="F1215" s="29" t="s">
        <v>243</v>
      </c>
      <c r="G1215" s="29" t="s">
        <v>19</v>
      </c>
      <c r="H1215" s="29" t="s">
        <v>422</v>
      </c>
      <c r="I1215" s="29" t="s">
        <v>579</v>
      </c>
      <c r="J1215" s="29" t="s">
        <v>868</v>
      </c>
      <c r="K1215" s="25" t="s">
        <v>248</v>
      </c>
      <c r="L1215" s="25" t="s">
        <v>527</v>
      </c>
      <c r="M1215" s="25" t="s">
        <v>527</v>
      </c>
      <c r="N1215" s="25" t="s">
        <v>527</v>
      </c>
      <c r="O1215" s="25" t="s">
        <v>527</v>
      </c>
      <c r="P1215" s="25" t="s">
        <v>5392</v>
      </c>
      <c r="Q1215" s="28" t="s">
        <v>0</v>
      </c>
      <c r="R1215" s="29" t="s">
        <v>2814</v>
      </c>
      <c r="S1215" s="27" t="s">
        <v>3198</v>
      </c>
      <c r="T1215" s="27" t="s">
        <v>3199</v>
      </c>
      <c r="U1215" s="28" t="s">
        <v>249</v>
      </c>
      <c r="V1215" s="26" t="s">
        <v>248</v>
      </c>
      <c r="W1215" s="26" t="s">
        <v>555</v>
      </c>
      <c r="X1215" s="26" t="s">
        <v>411</v>
      </c>
      <c r="Y1215" s="37" t="s">
        <v>200</v>
      </c>
      <c r="Z1215" s="37" t="s">
        <v>586</v>
      </c>
      <c r="AA1215" s="37" t="s">
        <v>585</v>
      </c>
      <c r="AB1215" s="30">
        <v>0</v>
      </c>
      <c r="AC1215" s="30">
        <v>0</v>
      </c>
      <c r="AD1215" s="31">
        <v>0</v>
      </c>
      <c r="AE1215" s="30">
        <v>0</v>
      </c>
      <c r="AF1215" s="30">
        <v>0</v>
      </c>
      <c r="AG1215" s="32">
        <v>0</v>
      </c>
      <c r="AH1215" s="30">
        <v>0</v>
      </c>
      <c r="AI1215" s="10" t="s">
        <v>573</v>
      </c>
      <c r="AJ1215" s="30">
        <v>0</v>
      </c>
      <c r="AK1215" s="30">
        <v>0</v>
      </c>
      <c r="AL1215" s="30">
        <v>0</v>
      </c>
      <c r="AM1215" s="30">
        <v>0</v>
      </c>
      <c r="AN1215" s="30">
        <v>0</v>
      </c>
      <c r="AO1215" s="30">
        <v>0</v>
      </c>
      <c r="AP1215" s="30">
        <v>0</v>
      </c>
      <c r="AQ1215" s="30">
        <v>0</v>
      </c>
      <c r="AR1215" s="30">
        <v>0</v>
      </c>
      <c r="AS1215" s="30">
        <v>0</v>
      </c>
      <c r="AT1215" s="30">
        <v>0</v>
      </c>
      <c r="AU1215" s="121">
        <v>0</v>
      </c>
      <c r="AV1215" s="129" t="s">
        <v>1011</v>
      </c>
      <c r="AW1215" s="129" t="s">
        <v>1011</v>
      </c>
      <c r="AX1215" s="129" t="s">
        <v>3200</v>
      </c>
    </row>
    <row r="1216" spans="1:50" ht="24" x14ac:dyDescent="0.25">
      <c r="A1216" s="120">
        <v>46112.208333333489</v>
      </c>
      <c r="B1216" s="28" t="s">
        <v>566</v>
      </c>
      <c r="C1216" s="25" t="s">
        <v>427</v>
      </c>
      <c r="D1216" s="25" t="s">
        <v>430</v>
      </c>
      <c r="E1216" s="25" t="s">
        <v>423</v>
      </c>
      <c r="F1216" s="29" t="s">
        <v>243</v>
      </c>
      <c r="G1216" s="29" t="s">
        <v>19</v>
      </c>
      <c r="H1216" s="29" t="s">
        <v>422</v>
      </c>
      <c r="I1216" s="29" t="s">
        <v>579</v>
      </c>
      <c r="J1216" s="29" t="s">
        <v>868</v>
      </c>
      <c r="K1216" s="25" t="s">
        <v>281</v>
      </c>
      <c r="L1216" s="25" t="s">
        <v>527</v>
      </c>
      <c r="M1216" s="25" t="s">
        <v>527</v>
      </c>
      <c r="N1216" s="25" t="s">
        <v>527</v>
      </c>
      <c r="O1216" s="25" t="s">
        <v>527</v>
      </c>
      <c r="P1216" s="25" t="s">
        <v>5392</v>
      </c>
      <c r="Q1216" s="28" t="s">
        <v>0</v>
      </c>
      <c r="R1216" s="29" t="s">
        <v>2814</v>
      </c>
      <c r="S1216" s="27" t="s">
        <v>3198</v>
      </c>
      <c r="T1216" s="27" t="s">
        <v>3199</v>
      </c>
      <c r="U1216" s="28" t="s">
        <v>290</v>
      </c>
      <c r="V1216" s="26" t="s">
        <v>281</v>
      </c>
      <c r="W1216" s="26" t="s">
        <v>628</v>
      </c>
      <c r="X1216" s="26" t="s">
        <v>411</v>
      </c>
      <c r="Y1216" s="37" t="s">
        <v>200</v>
      </c>
      <c r="Z1216" s="37" t="s">
        <v>586</v>
      </c>
      <c r="AA1216" s="37" t="s">
        <v>585</v>
      </c>
      <c r="AB1216" s="30">
        <v>-7500</v>
      </c>
      <c r="AC1216" s="30">
        <v>0</v>
      </c>
      <c r="AD1216" s="31">
        <v>-7500</v>
      </c>
      <c r="AE1216" s="30">
        <v>0</v>
      </c>
      <c r="AF1216" s="30">
        <v>0</v>
      </c>
      <c r="AG1216" s="32">
        <v>-7500</v>
      </c>
      <c r="AH1216" s="30">
        <v>0</v>
      </c>
      <c r="AI1216" s="10" t="s">
        <v>573</v>
      </c>
      <c r="AJ1216" s="30">
        <v>0</v>
      </c>
      <c r="AK1216" s="30">
        <v>0</v>
      </c>
      <c r="AL1216" s="30">
        <v>0</v>
      </c>
      <c r="AM1216" s="30">
        <v>0</v>
      </c>
      <c r="AN1216" s="30">
        <v>0</v>
      </c>
      <c r="AO1216" s="30">
        <v>0</v>
      </c>
      <c r="AP1216" s="30">
        <v>0</v>
      </c>
      <c r="AQ1216" s="30">
        <v>0</v>
      </c>
      <c r="AR1216" s="30">
        <v>0</v>
      </c>
      <c r="AS1216" s="30">
        <v>0</v>
      </c>
      <c r="AT1216" s="30">
        <v>0</v>
      </c>
      <c r="AU1216" s="121">
        <v>0</v>
      </c>
      <c r="AV1216" s="129" t="s">
        <v>1011</v>
      </c>
      <c r="AW1216" s="129" t="s">
        <v>1011</v>
      </c>
      <c r="AX1216" s="129" t="s">
        <v>3200</v>
      </c>
    </row>
    <row r="1217" spans="1:50" ht="24" x14ac:dyDescent="0.25">
      <c r="A1217" s="120">
        <v>46112.208333333489</v>
      </c>
      <c r="B1217" s="28" t="s">
        <v>566</v>
      </c>
      <c r="C1217" s="25" t="s">
        <v>427</v>
      </c>
      <c r="D1217" s="25" t="s">
        <v>430</v>
      </c>
      <c r="E1217" s="25" t="s">
        <v>423</v>
      </c>
      <c r="F1217" s="29" t="s">
        <v>243</v>
      </c>
      <c r="G1217" s="29" t="s">
        <v>19</v>
      </c>
      <c r="H1217" s="29" t="s">
        <v>422</v>
      </c>
      <c r="I1217" s="29" t="s">
        <v>579</v>
      </c>
      <c r="J1217" s="29" t="s">
        <v>868</v>
      </c>
      <c r="K1217" s="25" t="s">
        <v>254</v>
      </c>
      <c r="L1217" s="25" t="s">
        <v>527</v>
      </c>
      <c r="M1217" s="25" t="s">
        <v>527</v>
      </c>
      <c r="N1217" s="25" t="s">
        <v>527</v>
      </c>
      <c r="O1217" s="25" t="s">
        <v>527</v>
      </c>
      <c r="P1217" s="25" t="s">
        <v>5392</v>
      </c>
      <c r="Q1217" s="28" t="s">
        <v>0</v>
      </c>
      <c r="R1217" s="29" t="s">
        <v>2814</v>
      </c>
      <c r="S1217" s="27" t="s">
        <v>3198</v>
      </c>
      <c r="T1217" s="27" t="s">
        <v>3199</v>
      </c>
      <c r="U1217" s="28" t="s">
        <v>255</v>
      </c>
      <c r="V1217" s="26" t="s">
        <v>254</v>
      </c>
      <c r="W1217" s="26" t="s">
        <v>558</v>
      </c>
      <c r="X1217" s="26" t="s">
        <v>411</v>
      </c>
      <c r="Y1217" s="37" t="s">
        <v>200</v>
      </c>
      <c r="Z1217" s="37" t="s">
        <v>586</v>
      </c>
      <c r="AA1217" s="37" t="s">
        <v>585</v>
      </c>
      <c r="AB1217" s="30">
        <v>-7500</v>
      </c>
      <c r="AC1217" s="30">
        <v>0</v>
      </c>
      <c r="AD1217" s="31">
        <v>-7500</v>
      </c>
      <c r="AE1217" s="30">
        <v>0</v>
      </c>
      <c r="AF1217" s="30">
        <v>0</v>
      </c>
      <c r="AG1217" s="32">
        <v>-7500</v>
      </c>
      <c r="AH1217" s="30">
        <v>0</v>
      </c>
      <c r="AI1217" s="10" t="s">
        <v>573</v>
      </c>
      <c r="AJ1217" s="30">
        <v>0</v>
      </c>
      <c r="AK1217" s="30">
        <v>0</v>
      </c>
      <c r="AL1217" s="30">
        <v>0</v>
      </c>
      <c r="AM1217" s="30">
        <v>0</v>
      </c>
      <c r="AN1217" s="30">
        <v>0</v>
      </c>
      <c r="AO1217" s="30">
        <v>0</v>
      </c>
      <c r="AP1217" s="30">
        <v>0</v>
      </c>
      <c r="AQ1217" s="30">
        <v>0</v>
      </c>
      <c r="AR1217" s="30">
        <v>0</v>
      </c>
      <c r="AS1217" s="30">
        <v>0</v>
      </c>
      <c r="AT1217" s="30">
        <v>0</v>
      </c>
      <c r="AU1217" s="121">
        <v>0</v>
      </c>
      <c r="AV1217" s="129" t="s">
        <v>1011</v>
      </c>
      <c r="AW1217" s="129" t="s">
        <v>1011</v>
      </c>
      <c r="AX1217" s="129" t="s">
        <v>3200</v>
      </c>
    </row>
    <row r="1218" spans="1:50" ht="24" x14ac:dyDescent="0.25">
      <c r="A1218" s="120">
        <v>46112.208333333489</v>
      </c>
      <c r="B1218" s="28" t="s">
        <v>566</v>
      </c>
      <c r="C1218" s="25" t="s">
        <v>427</v>
      </c>
      <c r="D1218" s="25" t="s">
        <v>430</v>
      </c>
      <c r="E1218" s="25" t="s">
        <v>423</v>
      </c>
      <c r="F1218" s="29" t="s">
        <v>243</v>
      </c>
      <c r="G1218" s="29" t="s">
        <v>19</v>
      </c>
      <c r="H1218" s="29" t="s">
        <v>422</v>
      </c>
      <c r="I1218" s="29" t="s">
        <v>579</v>
      </c>
      <c r="J1218" s="29" t="s">
        <v>868</v>
      </c>
      <c r="K1218" s="25" t="s">
        <v>260</v>
      </c>
      <c r="L1218" s="25" t="s">
        <v>527</v>
      </c>
      <c r="M1218" s="25" t="s">
        <v>527</v>
      </c>
      <c r="N1218" s="25" t="s">
        <v>527</v>
      </c>
      <c r="O1218" s="25" t="s">
        <v>527</v>
      </c>
      <c r="P1218" s="25" t="s">
        <v>5392</v>
      </c>
      <c r="Q1218" s="28" t="s">
        <v>0</v>
      </c>
      <c r="R1218" s="29" t="s">
        <v>2814</v>
      </c>
      <c r="S1218" s="27" t="s">
        <v>3198</v>
      </c>
      <c r="T1218" s="27" t="s">
        <v>3199</v>
      </c>
      <c r="U1218" s="28" t="s">
        <v>261</v>
      </c>
      <c r="V1218" s="26" t="s">
        <v>260</v>
      </c>
      <c r="W1218" s="26" t="s">
        <v>561</v>
      </c>
      <c r="X1218" s="26" t="s">
        <v>411</v>
      </c>
      <c r="Y1218" s="37" t="s">
        <v>200</v>
      </c>
      <c r="Z1218" s="37" t="s">
        <v>586</v>
      </c>
      <c r="AA1218" s="37" t="s">
        <v>585</v>
      </c>
      <c r="AB1218" s="30">
        <v>0</v>
      </c>
      <c r="AC1218" s="30">
        <v>0</v>
      </c>
      <c r="AD1218" s="31">
        <v>0</v>
      </c>
      <c r="AE1218" s="30">
        <v>0</v>
      </c>
      <c r="AF1218" s="30">
        <v>0</v>
      </c>
      <c r="AG1218" s="32">
        <v>0</v>
      </c>
      <c r="AH1218" s="30">
        <v>0</v>
      </c>
      <c r="AI1218" s="10" t="s">
        <v>573</v>
      </c>
      <c r="AJ1218" s="30">
        <v>0</v>
      </c>
      <c r="AK1218" s="30">
        <v>0</v>
      </c>
      <c r="AL1218" s="30">
        <v>0</v>
      </c>
      <c r="AM1218" s="30">
        <v>0</v>
      </c>
      <c r="AN1218" s="30">
        <v>0</v>
      </c>
      <c r="AO1218" s="30">
        <v>0</v>
      </c>
      <c r="AP1218" s="30">
        <v>0</v>
      </c>
      <c r="AQ1218" s="30">
        <v>0</v>
      </c>
      <c r="AR1218" s="30">
        <v>0</v>
      </c>
      <c r="AS1218" s="30">
        <v>0</v>
      </c>
      <c r="AT1218" s="30">
        <v>0</v>
      </c>
      <c r="AU1218" s="121">
        <v>0</v>
      </c>
      <c r="AV1218" s="129" t="s">
        <v>1011</v>
      </c>
      <c r="AW1218" s="129" t="s">
        <v>1011</v>
      </c>
      <c r="AX1218" s="129" t="s">
        <v>3200</v>
      </c>
    </row>
    <row r="1219" spans="1:50" ht="24" x14ac:dyDescent="0.25">
      <c r="A1219" s="120">
        <v>46112.208333333489</v>
      </c>
      <c r="B1219" s="28" t="s">
        <v>566</v>
      </c>
      <c r="C1219" s="25" t="s">
        <v>427</v>
      </c>
      <c r="D1219" s="25" t="s">
        <v>430</v>
      </c>
      <c r="E1219" s="25" t="s">
        <v>423</v>
      </c>
      <c r="F1219" s="29" t="s">
        <v>243</v>
      </c>
      <c r="G1219" s="29" t="s">
        <v>19</v>
      </c>
      <c r="H1219" s="29" t="s">
        <v>422</v>
      </c>
      <c r="I1219" s="29" t="s">
        <v>579</v>
      </c>
      <c r="J1219" s="29" t="s">
        <v>868</v>
      </c>
      <c r="K1219" s="25" t="s">
        <v>622</v>
      </c>
      <c r="L1219" s="25" t="s">
        <v>527</v>
      </c>
      <c r="M1219" s="25" t="s">
        <v>527</v>
      </c>
      <c r="N1219" s="25" t="s">
        <v>527</v>
      </c>
      <c r="O1219" s="25" t="s">
        <v>527</v>
      </c>
      <c r="P1219" s="25" t="s">
        <v>5392</v>
      </c>
      <c r="Q1219" s="28" t="s">
        <v>0</v>
      </c>
      <c r="R1219" s="29" t="s">
        <v>2814</v>
      </c>
      <c r="S1219" s="27" t="s">
        <v>3198</v>
      </c>
      <c r="T1219" s="27" t="s">
        <v>3199</v>
      </c>
      <c r="U1219" s="28" t="s">
        <v>280</v>
      </c>
      <c r="V1219" s="26" t="s">
        <v>622</v>
      </c>
      <c r="W1219" s="26" t="s">
        <v>623</v>
      </c>
      <c r="X1219" s="26" t="s">
        <v>411</v>
      </c>
      <c r="Y1219" s="37" t="s">
        <v>200</v>
      </c>
      <c r="Z1219" s="37" t="s">
        <v>586</v>
      </c>
      <c r="AA1219" s="37" t="s">
        <v>585</v>
      </c>
      <c r="AB1219" s="30">
        <v>-7500</v>
      </c>
      <c r="AC1219" s="30">
        <v>0</v>
      </c>
      <c r="AD1219" s="31">
        <v>-7500</v>
      </c>
      <c r="AE1219" s="30">
        <v>0</v>
      </c>
      <c r="AF1219" s="30">
        <v>0</v>
      </c>
      <c r="AG1219" s="32">
        <v>-7500</v>
      </c>
      <c r="AH1219" s="30">
        <v>0</v>
      </c>
      <c r="AI1219" s="10" t="s">
        <v>573</v>
      </c>
      <c r="AJ1219" s="30">
        <v>0</v>
      </c>
      <c r="AK1219" s="30">
        <v>0</v>
      </c>
      <c r="AL1219" s="30">
        <v>0</v>
      </c>
      <c r="AM1219" s="30">
        <v>0</v>
      </c>
      <c r="AN1219" s="30">
        <v>0</v>
      </c>
      <c r="AO1219" s="30">
        <v>0</v>
      </c>
      <c r="AP1219" s="30">
        <v>0</v>
      </c>
      <c r="AQ1219" s="30">
        <v>0</v>
      </c>
      <c r="AR1219" s="30">
        <v>0</v>
      </c>
      <c r="AS1219" s="30">
        <v>0</v>
      </c>
      <c r="AT1219" s="30">
        <v>0</v>
      </c>
      <c r="AU1219" s="121">
        <v>0</v>
      </c>
      <c r="AV1219" s="129" t="s">
        <v>1011</v>
      </c>
      <c r="AW1219" s="129" t="s">
        <v>1011</v>
      </c>
      <c r="AX1219" s="129" t="s">
        <v>3200</v>
      </c>
    </row>
    <row r="1220" spans="1:50" ht="24" x14ac:dyDescent="0.25">
      <c r="A1220" s="120">
        <v>46112.208333333489</v>
      </c>
      <c r="B1220" s="28" t="s">
        <v>566</v>
      </c>
      <c r="C1220" s="25" t="s">
        <v>427</v>
      </c>
      <c r="D1220" s="25" t="s">
        <v>430</v>
      </c>
      <c r="E1220" s="25" t="s">
        <v>423</v>
      </c>
      <c r="F1220" s="29" t="s">
        <v>243</v>
      </c>
      <c r="G1220" s="29" t="s">
        <v>19</v>
      </c>
      <c r="H1220" s="29" t="s">
        <v>422</v>
      </c>
      <c r="I1220" s="29" t="s">
        <v>579</v>
      </c>
      <c r="J1220" s="29" t="s">
        <v>868</v>
      </c>
      <c r="K1220" s="25" t="s">
        <v>283</v>
      </c>
      <c r="L1220" s="25" t="s">
        <v>527</v>
      </c>
      <c r="M1220" s="25" t="s">
        <v>527</v>
      </c>
      <c r="N1220" s="25" t="s">
        <v>527</v>
      </c>
      <c r="O1220" s="25" t="s">
        <v>527</v>
      </c>
      <c r="P1220" s="25" t="s">
        <v>5392</v>
      </c>
      <c r="Q1220" s="28" t="s">
        <v>0</v>
      </c>
      <c r="R1220" s="29" t="s">
        <v>2814</v>
      </c>
      <c r="S1220" s="27" t="s">
        <v>3198</v>
      </c>
      <c r="T1220" s="27" t="s">
        <v>3199</v>
      </c>
      <c r="U1220" s="28" t="s">
        <v>292</v>
      </c>
      <c r="V1220" s="26" t="s">
        <v>283</v>
      </c>
      <c r="W1220" s="26" t="s">
        <v>629</v>
      </c>
      <c r="X1220" s="26" t="s">
        <v>411</v>
      </c>
      <c r="Y1220" s="37" t="s">
        <v>200</v>
      </c>
      <c r="Z1220" s="37" t="s">
        <v>586</v>
      </c>
      <c r="AA1220" s="37" t="s">
        <v>585</v>
      </c>
      <c r="AB1220" s="30">
        <v>0</v>
      </c>
      <c r="AC1220" s="30">
        <v>0</v>
      </c>
      <c r="AD1220" s="31">
        <v>0</v>
      </c>
      <c r="AE1220" s="30">
        <v>0</v>
      </c>
      <c r="AF1220" s="30">
        <v>0</v>
      </c>
      <c r="AG1220" s="32">
        <v>0</v>
      </c>
      <c r="AH1220" s="30">
        <v>0</v>
      </c>
      <c r="AI1220" s="10" t="s">
        <v>573</v>
      </c>
      <c r="AJ1220" s="30">
        <v>0</v>
      </c>
      <c r="AK1220" s="30">
        <v>0</v>
      </c>
      <c r="AL1220" s="30">
        <v>0</v>
      </c>
      <c r="AM1220" s="30">
        <v>0</v>
      </c>
      <c r="AN1220" s="30">
        <v>0</v>
      </c>
      <c r="AO1220" s="30">
        <v>0</v>
      </c>
      <c r="AP1220" s="30">
        <v>0</v>
      </c>
      <c r="AQ1220" s="30">
        <v>0</v>
      </c>
      <c r="AR1220" s="30">
        <v>0</v>
      </c>
      <c r="AS1220" s="30">
        <v>0</v>
      </c>
      <c r="AT1220" s="30">
        <v>0</v>
      </c>
      <c r="AU1220" s="121">
        <v>0</v>
      </c>
      <c r="AV1220" s="129" t="s">
        <v>1011</v>
      </c>
      <c r="AW1220" s="129" t="s">
        <v>1011</v>
      </c>
      <c r="AX1220" s="129" t="s">
        <v>3200</v>
      </c>
    </row>
    <row r="1221" spans="1:50" ht="24" x14ac:dyDescent="0.25">
      <c r="A1221" s="120">
        <v>46112.208333333489</v>
      </c>
      <c r="B1221" s="28" t="s">
        <v>566</v>
      </c>
      <c r="C1221" s="25" t="s">
        <v>427</v>
      </c>
      <c r="D1221" s="25" t="s">
        <v>430</v>
      </c>
      <c r="E1221" s="25" t="s">
        <v>423</v>
      </c>
      <c r="F1221" s="29" t="s">
        <v>243</v>
      </c>
      <c r="G1221" s="29" t="s">
        <v>19</v>
      </c>
      <c r="H1221" s="29" t="s">
        <v>422</v>
      </c>
      <c r="I1221" s="29" t="s">
        <v>579</v>
      </c>
      <c r="J1221" s="29" t="s">
        <v>868</v>
      </c>
      <c r="K1221" s="25" t="s">
        <v>266</v>
      </c>
      <c r="L1221" s="25" t="s">
        <v>527</v>
      </c>
      <c r="M1221" s="25" t="s">
        <v>527</v>
      </c>
      <c r="N1221" s="25" t="s">
        <v>527</v>
      </c>
      <c r="O1221" s="25" t="s">
        <v>527</v>
      </c>
      <c r="P1221" s="25" t="s">
        <v>5392</v>
      </c>
      <c r="Q1221" s="28" t="s">
        <v>0</v>
      </c>
      <c r="R1221" s="29" t="s">
        <v>2814</v>
      </c>
      <c r="S1221" s="27" t="s">
        <v>3198</v>
      </c>
      <c r="T1221" s="27" t="s">
        <v>3199</v>
      </c>
      <c r="U1221" s="28" t="s">
        <v>267</v>
      </c>
      <c r="V1221" s="26" t="s">
        <v>266</v>
      </c>
      <c r="W1221" s="26" t="s">
        <v>564</v>
      </c>
      <c r="X1221" s="26" t="s">
        <v>411</v>
      </c>
      <c r="Y1221" s="37" t="s">
        <v>200</v>
      </c>
      <c r="Z1221" s="37" t="s">
        <v>586</v>
      </c>
      <c r="AA1221" s="37" t="s">
        <v>585</v>
      </c>
      <c r="AB1221" s="30">
        <v>-6430</v>
      </c>
      <c r="AC1221" s="30">
        <v>0</v>
      </c>
      <c r="AD1221" s="31">
        <v>-6430</v>
      </c>
      <c r="AE1221" s="30">
        <v>0</v>
      </c>
      <c r="AF1221" s="30">
        <v>0</v>
      </c>
      <c r="AG1221" s="32">
        <v>-6430</v>
      </c>
      <c r="AH1221" s="30">
        <v>0</v>
      </c>
      <c r="AI1221" s="10" t="s">
        <v>573</v>
      </c>
      <c r="AJ1221" s="30">
        <v>0</v>
      </c>
      <c r="AK1221" s="30">
        <v>0</v>
      </c>
      <c r="AL1221" s="30">
        <v>0</v>
      </c>
      <c r="AM1221" s="30">
        <v>0</v>
      </c>
      <c r="AN1221" s="30">
        <v>0</v>
      </c>
      <c r="AO1221" s="30">
        <v>0</v>
      </c>
      <c r="AP1221" s="30">
        <v>0</v>
      </c>
      <c r="AQ1221" s="30">
        <v>0</v>
      </c>
      <c r="AR1221" s="30">
        <v>0</v>
      </c>
      <c r="AS1221" s="30">
        <v>0</v>
      </c>
      <c r="AT1221" s="30">
        <v>0</v>
      </c>
      <c r="AU1221" s="121">
        <v>0</v>
      </c>
      <c r="AV1221" s="129" t="s">
        <v>1011</v>
      </c>
      <c r="AW1221" s="129" t="s">
        <v>1011</v>
      </c>
      <c r="AX1221" s="129" t="s">
        <v>3200</v>
      </c>
    </row>
    <row r="1222" spans="1:50" ht="24" x14ac:dyDescent="0.25">
      <c r="A1222" s="120">
        <v>46112.208333333489</v>
      </c>
      <c r="B1222" s="28" t="s">
        <v>566</v>
      </c>
      <c r="C1222" s="25" t="s">
        <v>427</v>
      </c>
      <c r="D1222" s="25" t="s">
        <v>430</v>
      </c>
      <c r="E1222" s="25" t="s">
        <v>423</v>
      </c>
      <c r="F1222" s="29" t="s">
        <v>243</v>
      </c>
      <c r="G1222" s="29" t="s">
        <v>19</v>
      </c>
      <c r="H1222" s="29" t="s">
        <v>422</v>
      </c>
      <c r="I1222" s="29" t="s">
        <v>579</v>
      </c>
      <c r="J1222" s="29" t="s">
        <v>868</v>
      </c>
      <c r="K1222" s="25" t="s">
        <v>445</v>
      </c>
      <c r="L1222" s="25" t="s">
        <v>527</v>
      </c>
      <c r="M1222" s="25" t="s">
        <v>527</v>
      </c>
      <c r="N1222" s="25" t="s">
        <v>527</v>
      </c>
      <c r="O1222" s="25" t="s">
        <v>527</v>
      </c>
      <c r="P1222" s="25" t="s">
        <v>5392</v>
      </c>
      <c r="Q1222" s="28" t="s">
        <v>0</v>
      </c>
      <c r="R1222" s="29" t="s">
        <v>2814</v>
      </c>
      <c r="S1222" s="27" t="s">
        <v>3198</v>
      </c>
      <c r="T1222" s="27" t="s">
        <v>3199</v>
      </c>
      <c r="U1222" s="28" t="s">
        <v>272</v>
      </c>
      <c r="V1222" s="26" t="s">
        <v>445</v>
      </c>
      <c r="W1222" s="26" t="s">
        <v>609</v>
      </c>
      <c r="X1222" s="26" t="s">
        <v>411</v>
      </c>
      <c r="Y1222" s="37" t="s">
        <v>200</v>
      </c>
      <c r="Z1222" s="37" t="s">
        <v>586</v>
      </c>
      <c r="AA1222" s="37" t="s">
        <v>585</v>
      </c>
      <c r="AB1222" s="30">
        <v>-5000</v>
      </c>
      <c r="AC1222" s="30">
        <v>0</v>
      </c>
      <c r="AD1222" s="31">
        <v>-5000</v>
      </c>
      <c r="AE1222" s="30">
        <v>0</v>
      </c>
      <c r="AF1222" s="30">
        <v>0</v>
      </c>
      <c r="AG1222" s="32">
        <v>-5000</v>
      </c>
      <c r="AH1222" s="30">
        <v>0</v>
      </c>
      <c r="AI1222" s="10" t="s">
        <v>573</v>
      </c>
      <c r="AJ1222" s="30">
        <v>0</v>
      </c>
      <c r="AK1222" s="30">
        <v>0</v>
      </c>
      <c r="AL1222" s="30">
        <v>0</v>
      </c>
      <c r="AM1222" s="30">
        <v>0</v>
      </c>
      <c r="AN1222" s="30">
        <v>0</v>
      </c>
      <c r="AO1222" s="30">
        <v>0</v>
      </c>
      <c r="AP1222" s="30">
        <v>0</v>
      </c>
      <c r="AQ1222" s="30">
        <v>0</v>
      </c>
      <c r="AR1222" s="30">
        <v>0</v>
      </c>
      <c r="AS1222" s="30">
        <v>0</v>
      </c>
      <c r="AT1222" s="30">
        <v>0</v>
      </c>
      <c r="AU1222" s="121">
        <v>0</v>
      </c>
      <c r="AV1222" s="129" t="s">
        <v>1011</v>
      </c>
      <c r="AW1222" s="129" t="s">
        <v>1011</v>
      </c>
      <c r="AX1222" s="129" t="s">
        <v>3200</v>
      </c>
    </row>
    <row r="1223" spans="1:50" ht="24" x14ac:dyDescent="0.25">
      <c r="A1223" s="120">
        <v>46112.208333333489</v>
      </c>
      <c r="B1223" s="28" t="s">
        <v>566</v>
      </c>
      <c r="C1223" s="25" t="s">
        <v>427</v>
      </c>
      <c r="D1223" s="25" t="s">
        <v>430</v>
      </c>
      <c r="E1223" s="25" t="s">
        <v>423</v>
      </c>
      <c r="F1223" s="29" t="s">
        <v>243</v>
      </c>
      <c r="G1223" s="29" t="s">
        <v>19</v>
      </c>
      <c r="H1223" s="29" t="s">
        <v>422</v>
      </c>
      <c r="I1223" s="29" t="s">
        <v>579</v>
      </c>
      <c r="J1223" s="29" t="s">
        <v>868</v>
      </c>
      <c r="K1223" s="25" t="s">
        <v>273</v>
      </c>
      <c r="L1223" s="25" t="s">
        <v>527</v>
      </c>
      <c r="M1223" s="25" t="s">
        <v>527</v>
      </c>
      <c r="N1223" s="25" t="s">
        <v>527</v>
      </c>
      <c r="O1223" s="25" t="s">
        <v>527</v>
      </c>
      <c r="P1223" s="25" t="s">
        <v>5392</v>
      </c>
      <c r="Q1223" s="28" t="s">
        <v>0</v>
      </c>
      <c r="R1223" s="29" t="s">
        <v>2814</v>
      </c>
      <c r="S1223" s="27" t="s">
        <v>3198</v>
      </c>
      <c r="T1223" s="27" t="s">
        <v>3199</v>
      </c>
      <c r="U1223" s="28" t="s">
        <v>279</v>
      </c>
      <c r="V1223" s="26" t="s">
        <v>273</v>
      </c>
      <c r="W1223" s="26" t="s">
        <v>621</v>
      </c>
      <c r="X1223" s="26" t="s">
        <v>411</v>
      </c>
      <c r="Y1223" s="37" t="s">
        <v>200</v>
      </c>
      <c r="Z1223" s="37" t="s">
        <v>586</v>
      </c>
      <c r="AA1223" s="37" t="s">
        <v>585</v>
      </c>
      <c r="AB1223" s="30">
        <v>0</v>
      </c>
      <c r="AC1223" s="30">
        <v>0</v>
      </c>
      <c r="AD1223" s="31">
        <v>0</v>
      </c>
      <c r="AE1223" s="30">
        <v>0</v>
      </c>
      <c r="AF1223" s="30">
        <v>0</v>
      </c>
      <c r="AG1223" s="32">
        <v>0</v>
      </c>
      <c r="AH1223" s="30">
        <v>0</v>
      </c>
      <c r="AI1223" s="10" t="s">
        <v>573</v>
      </c>
      <c r="AJ1223" s="30">
        <v>0</v>
      </c>
      <c r="AK1223" s="30">
        <v>0</v>
      </c>
      <c r="AL1223" s="30">
        <v>0</v>
      </c>
      <c r="AM1223" s="30">
        <v>0</v>
      </c>
      <c r="AN1223" s="30">
        <v>0</v>
      </c>
      <c r="AO1223" s="30">
        <v>0</v>
      </c>
      <c r="AP1223" s="30">
        <v>0</v>
      </c>
      <c r="AQ1223" s="30">
        <v>0</v>
      </c>
      <c r="AR1223" s="30">
        <v>0</v>
      </c>
      <c r="AS1223" s="30">
        <v>0</v>
      </c>
      <c r="AT1223" s="30">
        <v>0</v>
      </c>
      <c r="AU1223" s="121">
        <v>0</v>
      </c>
      <c r="AV1223" s="129" t="s">
        <v>1011</v>
      </c>
      <c r="AW1223" s="129" t="s">
        <v>1011</v>
      </c>
      <c r="AX1223" s="129" t="s">
        <v>3200</v>
      </c>
    </row>
    <row r="1224" spans="1:50" ht="24" x14ac:dyDescent="0.25">
      <c r="A1224" s="120">
        <v>46112.208333333489</v>
      </c>
      <c r="B1224" s="28" t="s">
        <v>566</v>
      </c>
      <c r="C1224" s="25" t="s">
        <v>427</v>
      </c>
      <c r="D1224" s="25" t="s">
        <v>430</v>
      </c>
      <c r="E1224" s="25" t="s">
        <v>423</v>
      </c>
      <c r="F1224" s="29" t="s">
        <v>243</v>
      </c>
      <c r="G1224" s="29" t="s">
        <v>19</v>
      </c>
      <c r="H1224" s="29" t="s">
        <v>422</v>
      </c>
      <c r="I1224" s="29" t="s">
        <v>579</v>
      </c>
      <c r="J1224" s="29" t="s">
        <v>868</v>
      </c>
      <c r="K1224" s="25" t="s">
        <v>285</v>
      </c>
      <c r="L1224" s="25" t="s">
        <v>527</v>
      </c>
      <c r="M1224" s="25" t="s">
        <v>527</v>
      </c>
      <c r="N1224" s="25" t="s">
        <v>527</v>
      </c>
      <c r="O1224" s="25" t="s">
        <v>527</v>
      </c>
      <c r="P1224" s="25" t="s">
        <v>5392</v>
      </c>
      <c r="Q1224" s="28" t="s">
        <v>0</v>
      </c>
      <c r="R1224" s="29" t="s">
        <v>2814</v>
      </c>
      <c r="S1224" s="27" t="s">
        <v>3198</v>
      </c>
      <c r="T1224" s="27" t="s">
        <v>3199</v>
      </c>
      <c r="U1224" s="28" t="s">
        <v>293</v>
      </c>
      <c r="V1224" s="26" t="s">
        <v>285</v>
      </c>
      <c r="W1224" s="26" t="s">
        <v>630</v>
      </c>
      <c r="X1224" s="26" t="s">
        <v>411</v>
      </c>
      <c r="Y1224" s="37" t="s">
        <v>200</v>
      </c>
      <c r="Z1224" s="37" t="s">
        <v>586</v>
      </c>
      <c r="AA1224" s="37" t="s">
        <v>585</v>
      </c>
      <c r="AB1224" s="30">
        <v>0</v>
      </c>
      <c r="AC1224" s="30">
        <v>0</v>
      </c>
      <c r="AD1224" s="31">
        <v>0</v>
      </c>
      <c r="AE1224" s="30">
        <v>0</v>
      </c>
      <c r="AF1224" s="30">
        <v>0</v>
      </c>
      <c r="AG1224" s="32">
        <v>0</v>
      </c>
      <c r="AH1224" s="30">
        <v>0</v>
      </c>
      <c r="AI1224" s="10" t="s">
        <v>573</v>
      </c>
      <c r="AJ1224" s="30">
        <v>0</v>
      </c>
      <c r="AK1224" s="30">
        <v>0</v>
      </c>
      <c r="AL1224" s="30">
        <v>0</v>
      </c>
      <c r="AM1224" s="30">
        <v>0</v>
      </c>
      <c r="AN1224" s="30">
        <v>0</v>
      </c>
      <c r="AO1224" s="30">
        <v>0</v>
      </c>
      <c r="AP1224" s="30">
        <v>0</v>
      </c>
      <c r="AQ1224" s="30">
        <v>0</v>
      </c>
      <c r="AR1224" s="30">
        <v>0</v>
      </c>
      <c r="AS1224" s="30">
        <v>0</v>
      </c>
      <c r="AT1224" s="30">
        <v>0</v>
      </c>
      <c r="AU1224" s="121">
        <v>0</v>
      </c>
      <c r="AV1224" s="129" t="s">
        <v>1011</v>
      </c>
      <c r="AW1224" s="129" t="s">
        <v>1011</v>
      </c>
      <c r="AX1224" s="129" t="s">
        <v>3200</v>
      </c>
    </row>
    <row r="1225" spans="1:50" ht="24" x14ac:dyDescent="0.25">
      <c r="A1225" s="120">
        <v>46112.208333333489</v>
      </c>
      <c r="B1225" s="28" t="s">
        <v>566</v>
      </c>
      <c r="C1225" s="25" t="s">
        <v>427</v>
      </c>
      <c r="D1225" s="25" t="s">
        <v>430</v>
      </c>
      <c r="E1225" s="25" t="s">
        <v>423</v>
      </c>
      <c r="F1225" s="29" t="s">
        <v>243</v>
      </c>
      <c r="G1225" s="29" t="s">
        <v>19</v>
      </c>
      <c r="H1225" s="29" t="s">
        <v>422</v>
      </c>
      <c r="I1225" s="29" t="s">
        <v>579</v>
      </c>
      <c r="J1225" s="29" t="s">
        <v>868</v>
      </c>
      <c r="K1225" s="25" t="s">
        <v>453</v>
      </c>
      <c r="L1225" s="25" t="s">
        <v>527</v>
      </c>
      <c r="M1225" s="25" t="s">
        <v>527</v>
      </c>
      <c r="N1225" s="25" t="s">
        <v>527</v>
      </c>
      <c r="O1225" s="25" t="s">
        <v>527</v>
      </c>
      <c r="P1225" s="25" t="s">
        <v>5392</v>
      </c>
      <c r="Q1225" s="28" t="s">
        <v>0</v>
      </c>
      <c r="R1225" s="29" t="s">
        <v>2814</v>
      </c>
      <c r="S1225" s="27" t="s">
        <v>3198</v>
      </c>
      <c r="T1225" s="27" t="s">
        <v>3199</v>
      </c>
      <c r="U1225" s="28" t="s">
        <v>294</v>
      </c>
      <c r="V1225" s="26" t="s">
        <v>453</v>
      </c>
      <c r="W1225" s="26" t="s">
        <v>631</v>
      </c>
      <c r="X1225" s="26" t="s">
        <v>411</v>
      </c>
      <c r="Y1225" s="37" t="s">
        <v>200</v>
      </c>
      <c r="Z1225" s="37" t="s">
        <v>586</v>
      </c>
      <c r="AA1225" s="37" t="s">
        <v>585</v>
      </c>
      <c r="AB1225" s="30">
        <v>-7500</v>
      </c>
      <c r="AC1225" s="30">
        <v>0</v>
      </c>
      <c r="AD1225" s="31">
        <v>-7500</v>
      </c>
      <c r="AE1225" s="30">
        <v>0</v>
      </c>
      <c r="AF1225" s="30">
        <v>0</v>
      </c>
      <c r="AG1225" s="32">
        <v>-7500</v>
      </c>
      <c r="AH1225" s="30">
        <v>0</v>
      </c>
      <c r="AI1225" s="10" t="s">
        <v>573</v>
      </c>
      <c r="AJ1225" s="30">
        <v>0</v>
      </c>
      <c r="AK1225" s="30">
        <v>0</v>
      </c>
      <c r="AL1225" s="30">
        <v>0</v>
      </c>
      <c r="AM1225" s="30">
        <v>0</v>
      </c>
      <c r="AN1225" s="30">
        <v>0</v>
      </c>
      <c r="AO1225" s="30">
        <v>0</v>
      </c>
      <c r="AP1225" s="30">
        <v>0</v>
      </c>
      <c r="AQ1225" s="30">
        <v>0</v>
      </c>
      <c r="AR1225" s="30">
        <v>0</v>
      </c>
      <c r="AS1225" s="30">
        <v>0</v>
      </c>
      <c r="AT1225" s="30">
        <v>0</v>
      </c>
      <c r="AU1225" s="121">
        <v>0</v>
      </c>
      <c r="AV1225" s="129" t="s">
        <v>1011</v>
      </c>
      <c r="AW1225" s="129" t="s">
        <v>1011</v>
      </c>
      <c r="AX1225" s="129" t="s">
        <v>3200</v>
      </c>
    </row>
    <row r="1226" spans="1:50" ht="24" x14ac:dyDescent="0.25">
      <c r="A1226" s="120">
        <v>46112.208333333489</v>
      </c>
      <c r="B1226" s="28" t="s">
        <v>566</v>
      </c>
      <c r="C1226" s="25" t="s">
        <v>427</v>
      </c>
      <c r="D1226" s="25" t="s">
        <v>430</v>
      </c>
      <c r="E1226" s="25" t="s">
        <v>423</v>
      </c>
      <c r="F1226" s="29" t="s">
        <v>243</v>
      </c>
      <c r="G1226" s="29" t="s">
        <v>19</v>
      </c>
      <c r="H1226" s="29" t="s">
        <v>422</v>
      </c>
      <c r="I1226" s="29" t="s">
        <v>579</v>
      </c>
      <c r="J1226" s="29" t="s">
        <v>868</v>
      </c>
      <c r="K1226" s="25" t="s">
        <v>278</v>
      </c>
      <c r="L1226" s="25" t="s">
        <v>527</v>
      </c>
      <c r="M1226" s="25" t="s">
        <v>527</v>
      </c>
      <c r="N1226" s="25" t="s">
        <v>527</v>
      </c>
      <c r="O1226" s="25" t="s">
        <v>527</v>
      </c>
      <c r="P1226" s="25" t="s">
        <v>5392</v>
      </c>
      <c r="Q1226" s="28" t="s">
        <v>0</v>
      </c>
      <c r="R1226" s="29" t="s">
        <v>2814</v>
      </c>
      <c r="S1226" s="27" t="s">
        <v>3198</v>
      </c>
      <c r="T1226" s="27" t="s">
        <v>3199</v>
      </c>
      <c r="U1226" s="28" t="s">
        <v>286</v>
      </c>
      <c r="V1226" s="26" t="s">
        <v>278</v>
      </c>
      <c r="W1226" s="26" t="s">
        <v>626</v>
      </c>
      <c r="X1226" s="26" t="s">
        <v>411</v>
      </c>
      <c r="Y1226" s="37" t="s">
        <v>200</v>
      </c>
      <c r="Z1226" s="37" t="s">
        <v>586</v>
      </c>
      <c r="AA1226" s="37" t="s">
        <v>585</v>
      </c>
      <c r="AB1226" s="30">
        <v>-7500</v>
      </c>
      <c r="AC1226" s="30">
        <v>0</v>
      </c>
      <c r="AD1226" s="31">
        <v>-7500</v>
      </c>
      <c r="AE1226" s="30">
        <v>0</v>
      </c>
      <c r="AF1226" s="30">
        <v>0</v>
      </c>
      <c r="AG1226" s="32">
        <v>-7500</v>
      </c>
      <c r="AH1226" s="30">
        <v>0</v>
      </c>
      <c r="AI1226" s="10" t="s">
        <v>573</v>
      </c>
      <c r="AJ1226" s="30">
        <v>0</v>
      </c>
      <c r="AK1226" s="30">
        <v>0</v>
      </c>
      <c r="AL1226" s="30">
        <v>0</v>
      </c>
      <c r="AM1226" s="30">
        <v>0</v>
      </c>
      <c r="AN1226" s="30">
        <v>0</v>
      </c>
      <c r="AO1226" s="30">
        <v>0</v>
      </c>
      <c r="AP1226" s="30">
        <v>0</v>
      </c>
      <c r="AQ1226" s="30">
        <v>0</v>
      </c>
      <c r="AR1226" s="30">
        <v>0</v>
      </c>
      <c r="AS1226" s="30">
        <v>0</v>
      </c>
      <c r="AT1226" s="30">
        <v>0</v>
      </c>
      <c r="AU1226" s="121">
        <v>0</v>
      </c>
      <c r="AV1226" s="129" t="s">
        <v>1011</v>
      </c>
      <c r="AW1226" s="129" t="s">
        <v>1011</v>
      </c>
      <c r="AX1226" s="129" t="s">
        <v>3200</v>
      </c>
    </row>
    <row r="1227" spans="1:50" ht="24" x14ac:dyDescent="0.25">
      <c r="A1227" s="120">
        <v>46112.208333333489</v>
      </c>
      <c r="B1227" s="28" t="s">
        <v>566</v>
      </c>
      <c r="C1227" s="25" t="s">
        <v>427</v>
      </c>
      <c r="D1227" s="25" t="s">
        <v>430</v>
      </c>
      <c r="E1227" s="25" t="s">
        <v>423</v>
      </c>
      <c r="F1227" s="29" t="s">
        <v>243</v>
      </c>
      <c r="G1227" s="29" t="s">
        <v>19</v>
      </c>
      <c r="H1227" s="29" t="s">
        <v>91</v>
      </c>
      <c r="I1227" s="29" t="s">
        <v>579</v>
      </c>
      <c r="J1227" s="29" t="s">
        <v>868</v>
      </c>
      <c r="K1227" s="25" t="s">
        <v>250</v>
      </c>
      <c r="L1227" s="25" t="s">
        <v>527</v>
      </c>
      <c r="M1227" s="25" t="s">
        <v>527</v>
      </c>
      <c r="N1227" s="25" t="s">
        <v>527</v>
      </c>
      <c r="O1227" s="25" t="s">
        <v>527</v>
      </c>
      <c r="P1227" s="25" t="s">
        <v>5393</v>
      </c>
      <c r="Q1227" s="28" t="s">
        <v>0</v>
      </c>
      <c r="R1227" s="29" t="s">
        <v>2818</v>
      </c>
      <c r="S1227" s="27" t="s">
        <v>3201</v>
      </c>
      <c r="T1227" s="27" t="s">
        <v>3202</v>
      </c>
      <c r="U1227" s="28" t="s">
        <v>251</v>
      </c>
      <c r="V1227" s="26" t="s">
        <v>250</v>
      </c>
      <c r="W1227" s="26" t="s">
        <v>556</v>
      </c>
      <c r="X1227" s="26" t="s">
        <v>411</v>
      </c>
      <c r="Y1227" s="37" t="s">
        <v>68</v>
      </c>
      <c r="Z1227" s="37" t="s">
        <v>70</v>
      </c>
      <c r="AA1227" s="37" t="s">
        <v>69</v>
      </c>
      <c r="AB1227" s="30">
        <v>0</v>
      </c>
      <c r="AC1227" s="30">
        <v>0</v>
      </c>
      <c r="AD1227" s="31">
        <v>0</v>
      </c>
      <c r="AE1227" s="30">
        <v>0</v>
      </c>
      <c r="AF1227" s="30">
        <v>0</v>
      </c>
      <c r="AG1227" s="32">
        <v>0</v>
      </c>
      <c r="AH1227" s="30">
        <v>0</v>
      </c>
      <c r="AI1227" s="10" t="s">
        <v>573</v>
      </c>
      <c r="AJ1227" s="30">
        <v>0</v>
      </c>
      <c r="AK1227" s="30">
        <v>0</v>
      </c>
      <c r="AL1227" s="30">
        <v>0</v>
      </c>
      <c r="AM1227" s="30">
        <v>0</v>
      </c>
      <c r="AN1227" s="30">
        <v>0</v>
      </c>
      <c r="AO1227" s="30">
        <v>0</v>
      </c>
      <c r="AP1227" s="30">
        <v>0</v>
      </c>
      <c r="AQ1227" s="30">
        <v>0</v>
      </c>
      <c r="AR1227" s="30">
        <v>0</v>
      </c>
      <c r="AS1227" s="30">
        <v>0</v>
      </c>
      <c r="AT1227" s="30">
        <v>0</v>
      </c>
      <c r="AU1227" s="121">
        <v>0</v>
      </c>
      <c r="AV1227" s="129" t="s">
        <v>1011</v>
      </c>
      <c r="AW1227" s="129" t="s">
        <v>1011</v>
      </c>
      <c r="AX1227" s="129" t="s">
        <v>527</v>
      </c>
    </row>
    <row r="1228" spans="1:50" ht="24" x14ac:dyDescent="0.25">
      <c r="A1228" s="120">
        <v>46112.208333333489</v>
      </c>
      <c r="B1228" s="28" t="s">
        <v>566</v>
      </c>
      <c r="C1228" s="25" t="s">
        <v>427</v>
      </c>
      <c r="D1228" s="25" t="s">
        <v>430</v>
      </c>
      <c r="E1228" s="25" t="s">
        <v>423</v>
      </c>
      <c r="F1228" s="29" t="s">
        <v>243</v>
      </c>
      <c r="G1228" s="29" t="s">
        <v>19</v>
      </c>
      <c r="H1228" s="29" t="s">
        <v>91</v>
      </c>
      <c r="I1228" s="29" t="s">
        <v>579</v>
      </c>
      <c r="J1228" s="29" t="s">
        <v>868</v>
      </c>
      <c r="K1228" s="25" t="s">
        <v>252</v>
      </c>
      <c r="L1228" s="25" t="s">
        <v>527</v>
      </c>
      <c r="M1228" s="25" t="s">
        <v>527</v>
      </c>
      <c r="N1228" s="25" t="s">
        <v>527</v>
      </c>
      <c r="O1228" s="25" t="s">
        <v>527</v>
      </c>
      <c r="P1228" s="25" t="s">
        <v>5393</v>
      </c>
      <c r="Q1228" s="28" t="s">
        <v>0</v>
      </c>
      <c r="R1228" s="29" t="s">
        <v>2818</v>
      </c>
      <c r="S1228" s="27" t="s">
        <v>3201</v>
      </c>
      <c r="T1228" s="27" t="s">
        <v>3202</v>
      </c>
      <c r="U1228" s="28" t="s">
        <v>253</v>
      </c>
      <c r="V1228" s="26" t="s">
        <v>252</v>
      </c>
      <c r="W1228" s="26" t="s">
        <v>557</v>
      </c>
      <c r="X1228" s="26" t="s">
        <v>411</v>
      </c>
      <c r="Y1228" s="37" t="s">
        <v>68</v>
      </c>
      <c r="Z1228" s="37" t="s">
        <v>70</v>
      </c>
      <c r="AA1228" s="37" t="s">
        <v>69</v>
      </c>
      <c r="AB1228" s="30">
        <v>0</v>
      </c>
      <c r="AC1228" s="30">
        <v>0</v>
      </c>
      <c r="AD1228" s="31">
        <v>0</v>
      </c>
      <c r="AE1228" s="30">
        <v>0</v>
      </c>
      <c r="AF1228" s="30">
        <v>0</v>
      </c>
      <c r="AG1228" s="32">
        <v>0</v>
      </c>
      <c r="AH1228" s="30">
        <v>0</v>
      </c>
      <c r="AI1228" s="10" t="s">
        <v>573</v>
      </c>
      <c r="AJ1228" s="30">
        <v>0</v>
      </c>
      <c r="AK1228" s="30">
        <v>0</v>
      </c>
      <c r="AL1228" s="30">
        <v>0</v>
      </c>
      <c r="AM1228" s="30">
        <v>0</v>
      </c>
      <c r="AN1228" s="30">
        <v>0</v>
      </c>
      <c r="AO1228" s="30">
        <v>0</v>
      </c>
      <c r="AP1228" s="30">
        <v>0</v>
      </c>
      <c r="AQ1228" s="30">
        <v>0</v>
      </c>
      <c r="AR1228" s="30">
        <v>0</v>
      </c>
      <c r="AS1228" s="30">
        <v>0</v>
      </c>
      <c r="AT1228" s="30">
        <v>0</v>
      </c>
      <c r="AU1228" s="121">
        <v>0</v>
      </c>
      <c r="AV1228" s="129" t="s">
        <v>1011</v>
      </c>
      <c r="AW1228" s="129" t="s">
        <v>1011</v>
      </c>
      <c r="AX1228" s="129" t="s">
        <v>527</v>
      </c>
    </row>
    <row r="1229" spans="1:50" ht="24" x14ac:dyDescent="0.25">
      <c r="A1229" s="120">
        <v>46112.208333333489</v>
      </c>
      <c r="B1229" s="28" t="s">
        <v>566</v>
      </c>
      <c r="C1229" s="25" t="s">
        <v>427</v>
      </c>
      <c r="D1229" s="25" t="s">
        <v>430</v>
      </c>
      <c r="E1229" s="25" t="s">
        <v>423</v>
      </c>
      <c r="F1229" s="29" t="s">
        <v>243</v>
      </c>
      <c r="G1229" s="29" t="s">
        <v>19</v>
      </c>
      <c r="H1229" s="29" t="s">
        <v>91</v>
      </c>
      <c r="I1229" s="29" t="s">
        <v>579</v>
      </c>
      <c r="J1229" s="29" t="s">
        <v>868</v>
      </c>
      <c r="K1229" s="25" t="s">
        <v>256</v>
      </c>
      <c r="L1229" s="25" t="s">
        <v>527</v>
      </c>
      <c r="M1229" s="25" t="s">
        <v>527</v>
      </c>
      <c r="N1229" s="25" t="s">
        <v>527</v>
      </c>
      <c r="O1229" s="25" t="s">
        <v>527</v>
      </c>
      <c r="P1229" s="25" t="s">
        <v>5393</v>
      </c>
      <c r="Q1229" s="28" t="s">
        <v>0</v>
      </c>
      <c r="R1229" s="29" t="s">
        <v>2818</v>
      </c>
      <c r="S1229" s="27" t="s">
        <v>3201</v>
      </c>
      <c r="T1229" s="27" t="s">
        <v>3202</v>
      </c>
      <c r="U1229" s="28" t="s">
        <v>257</v>
      </c>
      <c r="V1229" s="26" t="s">
        <v>256</v>
      </c>
      <c r="W1229" s="26" t="s">
        <v>559</v>
      </c>
      <c r="X1229" s="26" t="s">
        <v>411</v>
      </c>
      <c r="Y1229" s="37" t="s">
        <v>68</v>
      </c>
      <c r="Z1229" s="37" t="s">
        <v>70</v>
      </c>
      <c r="AA1229" s="37" t="s">
        <v>69</v>
      </c>
      <c r="AB1229" s="30">
        <v>0</v>
      </c>
      <c r="AC1229" s="30">
        <v>0</v>
      </c>
      <c r="AD1229" s="31">
        <v>0</v>
      </c>
      <c r="AE1229" s="30">
        <v>0</v>
      </c>
      <c r="AF1229" s="30">
        <v>0</v>
      </c>
      <c r="AG1229" s="32">
        <v>0</v>
      </c>
      <c r="AH1229" s="30">
        <v>0</v>
      </c>
      <c r="AI1229" s="10" t="s">
        <v>573</v>
      </c>
      <c r="AJ1229" s="30">
        <v>0</v>
      </c>
      <c r="AK1229" s="30">
        <v>0</v>
      </c>
      <c r="AL1229" s="30">
        <v>0</v>
      </c>
      <c r="AM1229" s="30">
        <v>0</v>
      </c>
      <c r="AN1229" s="30">
        <v>0</v>
      </c>
      <c r="AO1229" s="30">
        <v>0</v>
      </c>
      <c r="AP1229" s="30">
        <v>0</v>
      </c>
      <c r="AQ1229" s="30">
        <v>0</v>
      </c>
      <c r="AR1229" s="30">
        <v>0</v>
      </c>
      <c r="AS1229" s="30">
        <v>0</v>
      </c>
      <c r="AT1229" s="30">
        <v>0</v>
      </c>
      <c r="AU1229" s="121">
        <v>0</v>
      </c>
      <c r="AV1229" s="129" t="s">
        <v>1011</v>
      </c>
      <c r="AW1229" s="129" t="s">
        <v>1011</v>
      </c>
      <c r="AX1229" s="129" t="s">
        <v>527</v>
      </c>
    </row>
    <row r="1230" spans="1:50" ht="24" x14ac:dyDescent="0.25">
      <c r="A1230" s="120">
        <v>46112.208333333489</v>
      </c>
      <c r="B1230" s="28" t="s">
        <v>566</v>
      </c>
      <c r="C1230" s="25" t="s">
        <v>427</v>
      </c>
      <c r="D1230" s="25" t="s">
        <v>430</v>
      </c>
      <c r="E1230" s="25" t="s">
        <v>423</v>
      </c>
      <c r="F1230" s="29" t="s">
        <v>243</v>
      </c>
      <c r="G1230" s="29" t="s">
        <v>19</v>
      </c>
      <c r="H1230" s="29" t="s">
        <v>91</v>
      </c>
      <c r="I1230" s="29" t="s">
        <v>579</v>
      </c>
      <c r="J1230" s="29" t="s">
        <v>868</v>
      </c>
      <c r="K1230" s="25" t="s">
        <v>258</v>
      </c>
      <c r="L1230" s="25" t="s">
        <v>527</v>
      </c>
      <c r="M1230" s="25" t="s">
        <v>527</v>
      </c>
      <c r="N1230" s="25" t="s">
        <v>527</v>
      </c>
      <c r="O1230" s="25" t="s">
        <v>527</v>
      </c>
      <c r="P1230" s="25" t="s">
        <v>5393</v>
      </c>
      <c r="Q1230" s="28" t="s">
        <v>0</v>
      </c>
      <c r="R1230" s="29" t="s">
        <v>2818</v>
      </c>
      <c r="S1230" s="27" t="s">
        <v>3201</v>
      </c>
      <c r="T1230" s="27" t="s">
        <v>3202</v>
      </c>
      <c r="U1230" s="28" t="s">
        <v>259</v>
      </c>
      <c r="V1230" s="26" t="s">
        <v>258</v>
      </c>
      <c r="W1230" s="26" t="s">
        <v>560</v>
      </c>
      <c r="X1230" s="26" t="s">
        <v>411</v>
      </c>
      <c r="Y1230" s="37" t="s">
        <v>68</v>
      </c>
      <c r="Z1230" s="37" t="s">
        <v>70</v>
      </c>
      <c r="AA1230" s="37" t="s">
        <v>69</v>
      </c>
      <c r="AB1230" s="30">
        <v>0</v>
      </c>
      <c r="AC1230" s="30">
        <v>0</v>
      </c>
      <c r="AD1230" s="31">
        <v>0</v>
      </c>
      <c r="AE1230" s="30">
        <v>0</v>
      </c>
      <c r="AF1230" s="30">
        <v>0</v>
      </c>
      <c r="AG1230" s="32">
        <v>0</v>
      </c>
      <c r="AH1230" s="30">
        <v>0</v>
      </c>
      <c r="AI1230" s="10" t="s">
        <v>573</v>
      </c>
      <c r="AJ1230" s="30">
        <v>0</v>
      </c>
      <c r="AK1230" s="30">
        <v>0</v>
      </c>
      <c r="AL1230" s="30">
        <v>0</v>
      </c>
      <c r="AM1230" s="30">
        <v>0</v>
      </c>
      <c r="AN1230" s="30">
        <v>0</v>
      </c>
      <c r="AO1230" s="30">
        <v>0</v>
      </c>
      <c r="AP1230" s="30">
        <v>0</v>
      </c>
      <c r="AQ1230" s="30">
        <v>0</v>
      </c>
      <c r="AR1230" s="30">
        <v>0</v>
      </c>
      <c r="AS1230" s="30">
        <v>0</v>
      </c>
      <c r="AT1230" s="30">
        <v>0</v>
      </c>
      <c r="AU1230" s="121">
        <v>0</v>
      </c>
      <c r="AV1230" s="129" t="s">
        <v>1011</v>
      </c>
      <c r="AW1230" s="129" t="s">
        <v>1011</v>
      </c>
      <c r="AX1230" s="129" t="s">
        <v>527</v>
      </c>
    </row>
    <row r="1231" spans="1:50" ht="24" x14ac:dyDescent="0.25">
      <c r="A1231" s="120">
        <v>46112.208333333489</v>
      </c>
      <c r="B1231" s="28" t="s">
        <v>566</v>
      </c>
      <c r="C1231" s="25" t="s">
        <v>427</v>
      </c>
      <c r="D1231" s="25" t="s">
        <v>430</v>
      </c>
      <c r="E1231" s="25" t="s">
        <v>423</v>
      </c>
      <c r="F1231" s="29" t="s">
        <v>243</v>
      </c>
      <c r="G1231" s="29" t="s">
        <v>19</v>
      </c>
      <c r="H1231" s="29" t="s">
        <v>91</v>
      </c>
      <c r="I1231" s="29" t="s">
        <v>579</v>
      </c>
      <c r="J1231" s="29" t="s">
        <v>868</v>
      </c>
      <c r="K1231" s="25" t="s">
        <v>262</v>
      </c>
      <c r="L1231" s="25" t="s">
        <v>527</v>
      </c>
      <c r="M1231" s="25" t="s">
        <v>527</v>
      </c>
      <c r="N1231" s="25" t="s">
        <v>527</v>
      </c>
      <c r="O1231" s="25" t="s">
        <v>527</v>
      </c>
      <c r="P1231" s="25" t="s">
        <v>5393</v>
      </c>
      <c r="Q1231" s="28" t="s">
        <v>0</v>
      </c>
      <c r="R1231" s="29" t="s">
        <v>2818</v>
      </c>
      <c r="S1231" s="27" t="s">
        <v>3201</v>
      </c>
      <c r="T1231" s="27" t="s">
        <v>3202</v>
      </c>
      <c r="U1231" s="28" t="s">
        <v>263</v>
      </c>
      <c r="V1231" s="26" t="s">
        <v>262</v>
      </c>
      <c r="W1231" s="26" t="s">
        <v>562</v>
      </c>
      <c r="X1231" s="26" t="s">
        <v>411</v>
      </c>
      <c r="Y1231" s="37" t="s">
        <v>68</v>
      </c>
      <c r="Z1231" s="37" t="s">
        <v>70</v>
      </c>
      <c r="AA1231" s="37" t="s">
        <v>69</v>
      </c>
      <c r="AB1231" s="30">
        <v>0</v>
      </c>
      <c r="AC1231" s="30">
        <v>0</v>
      </c>
      <c r="AD1231" s="31">
        <v>0</v>
      </c>
      <c r="AE1231" s="30">
        <v>0</v>
      </c>
      <c r="AF1231" s="30">
        <v>0</v>
      </c>
      <c r="AG1231" s="32">
        <v>0</v>
      </c>
      <c r="AH1231" s="30">
        <v>0</v>
      </c>
      <c r="AI1231" s="10" t="s">
        <v>573</v>
      </c>
      <c r="AJ1231" s="30">
        <v>0</v>
      </c>
      <c r="AK1231" s="30">
        <v>0</v>
      </c>
      <c r="AL1231" s="30">
        <v>0</v>
      </c>
      <c r="AM1231" s="30">
        <v>0</v>
      </c>
      <c r="AN1231" s="30">
        <v>0</v>
      </c>
      <c r="AO1231" s="30">
        <v>0</v>
      </c>
      <c r="AP1231" s="30">
        <v>0</v>
      </c>
      <c r="AQ1231" s="30">
        <v>0</v>
      </c>
      <c r="AR1231" s="30">
        <v>0</v>
      </c>
      <c r="AS1231" s="30">
        <v>0</v>
      </c>
      <c r="AT1231" s="30">
        <v>0</v>
      </c>
      <c r="AU1231" s="121">
        <v>0</v>
      </c>
      <c r="AV1231" s="129" t="s">
        <v>1011</v>
      </c>
      <c r="AW1231" s="129" t="s">
        <v>1011</v>
      </c>
      <c r="AX1231" s="129" t="s">
        <v>527</v>
      </c>
    </row>
    <row r="1232" spans="1:50" ht="24" x14ac:dyDescent="0.25">
      <c r="A1232" s="120">
        <v>46112.208333333489</v>
      </c>
      <c r="B1232" s="28" t="s">
        <v>566</v>
      </c>
      <c r="C1232" s="25" t="s">
        <v>427</v>
      </c>
      <c r="D1232" s="25" t="s">
        <v>430</v>
      </c>
      <c r="E1232" s="25" t="s">
        <v>423</v>
      </c>
      <c r="F1232" s="29" t="s">
        <v>243</v>
      </c>
      <c r="G1232" s="29" t="s">
        <v>19</v>
      </c>
      <c r="H1232" s="29" t="s">
        <v>91</v>
      </c>
      <c r="I1232" s="29" t="s">
        <v>579</v>
      </c>
      <c r="J1232" s="29" t="s">
        <v>868</v>
      </c>
      <c r="K1232" s="25" t="s">
        <v>451</v>
      </c>
      <c r="L1232" s="25" t="s">
        <v>527</v>
      </c>
      <c r="M1232" s="25" t="s">
        <v>527</v>
      </c>
      <c r="N1232" s="25" t="s">
        <v>527</v>
      </c>
      <c r="O1232" s="25" t="s">
        <v>527</v>
      </c>
      <c r="P1232" s="25" t="s">
        <v>5393</v>
      </c>
      <c r="Q1232" s="28" t="s">
        <v>0</v>
      </c>
      <c r="R1232" s="29" t="s">
        <v>2818</v>
      </c>
      <c r="S1232" s="27" t="s">
        <v>3201</v>
      </c>
      <c r="T1232" s="27" t="s">
        <v>3202</v>
      </c>
      <c r="U1232" s="28" t="s">
        <v>268</v>
      </c>
      <c r="V1232" s="26" t="s">
        <v>451</v>
      </c>
      <c r="W1232" s="26" t="s">
        <v>592</v>
      </c>
      <c r="X1232" s="26" t="s">
        <v>411</v>
      </c>
      <c r="Y1232" s="37" t="s">
        <v>68</v>
      </c>
      <c r="Z1232" s="37" t="s">
        <v>70</v>
      </c>
      <c r="AA1232" s="37" t="s">
        <v>69</v>
      </c>
      <c r="AB1232" s="30">
        <v>0</v>
      </c>
      <c r="AC1232" s="30">
        <v>0</v>
      </c>
      <c r="AD1232" s="31">
        <v>0</v>
      </c>
      <c r="AE1232" s="30">
        <v>0</v>
      </c>
      <c r="AF1232" s="30">
        <v>0</v>
      </c>
      <c r="AG1232" s="32">
        <v>0</v>
      </c>
      <c r="AH1232" s="30">
        <v>0</v>
      </c>
      <c r="AI1232" s="10" t="s">
        <v>573</v>
      </c>
      <c r="AJ1232" s="30">
        <v>0</v>
      </c>
      <c r="AK1232" s="30">
        <v>0</v>
      </c>
      <c r="AL1232" s="30">
        <v>0</v>
      </c>
      <c r="AM1232" s="30">
        <v>0</v>
      </c>
      <c r="AN1232" s="30">
        <v>0</v>
      </c>
      <c r="AO1232" s="30">
        <v>0</v>
      </c>
      <c r="AP1232" s="30">
        <v>0</v>
      </c>
      <c r="AQ1232" s="30">
        <v>0</v>
      </c>
      <c r="AR1232" s="30">
        <v>0</v>
      </c>
      <c r="AS1232" s="30">
        <v>0</v>
      </c>
      <c r="AT1232" s="30">
        <v>0</v>
      </c>
      <c r="AU1232" s="121">
        <v>0</v>
      </c>
      <c r="AV1232" s="129" t="s">
        <v>1011</v>
      </c>
      <c r="AW1232" s="129" t="s">
        <v>1011</v>
      </c>
      <c r="AX1232" s="129" t="s">
        <v>527</v>
      </c>
    </row>
    <row r="1233" spans="1:50" ht="24" x14ac:dyDescent="0.25">
      <c r="A1233" s="120">
        <v>46112.208333333489</v>
      </c>
      <c r="B1233" s="28" t="s">
        <v>566</v>
      </c>
      <c r="C1233" s="25" t="s">
        <v>427</v>
      </c>
      <c r="D1233" s="25" t="s">
        <v>430</v>
      </c>
      <c r="E1233" s="25" t="s">
        <v>423</v>
      </c>
      <c r="F1233" s="29" t="s">
        <v>243</v>
      </c>
      <c r="G1233" s="29" t="s">
        <v>19</v>
      </c>
      <c r="H1233" s="29" t="s">
        <v>170</v>
      </c>
      <c r="I1233" s="29" t="s">
        <v>579</v>
      </c>
      <c r="J1233" s="29" t="s">
        <v>777</v>
      </c>
      <c r="K1233" s="25" t="s">
        <v>430</v>
      </c>
      <c r="L1233" s="25" t="s">
        <v>527</v>
      </c>
      <c r="M1233" s="25" t="s">
        <v>527</v>
      </c>
      <c r="N1233" s="25" t="s">
        <v>527</v>
      </c>
      <c r="O1233" s="25" t="s">
        <v>527</v>
      </c>
      <c r="P1233" s="25" t="s">
        <v>5393</v>
      </c>
      <c r="Q1233" s="28" t="s">
        <v>0</v>
      </c>
      <c r="R1233" s="29" t="s">
        <v>2818</v>
      </c>
      <c r="S1233" s="27" t="s">
        <v>3201</v>
      </c>
      <c r="T1233" s="27" t="s">
        <v>3202</v>
      </c>
      <c r="U1233" s="28" t="s">
        <v>270</v>
      </c>
      <c r="V1233" s="26" t="s">
        <v>430</v>
      </c>
      <c r="W1233" s="26" t="s">
        <v>593</v>
      </c>
      <c r="X1233" s="26" t="s">
        <v>411</v>
      </c>
      <c r="Y1233" s="37" t="s">
        <v>27</v>
      </c>
      <c r="Z1233" s="37" t="s">
        <v>94</v>
      </c>
      <c r="AA1233" s="37" t="s">
        <v>97</v>
      </c>
      <c r="AB1233" s="30">
        <v>0</v>
      </c>
      <c r="AC1233" s="30">
        <v>0</v>
      </c>
      <c r="AD1233" s="31">
        <v>0</v>
      </c>
      <c r="AE1233" s="30">
        <v>0</v>
      </c>
      <c r="AF1233" s="30">
        <v>0</v>
      </c>
      <c r="AG1233" s="32">
        <v>0</v>
      </c>
      <c r="AH1233" s="30">
        <v>0</v>
      </c>
      <c r="AI1233" s="10" t="s">
        <v>573</v>
      </c>
      <c r="AJ1233" s="30">
        <v>0</v>
      </c>
      <c r="AK1233" s="30">
        <v>0</v>
      </c>
      <c r="AL1233" s="30">
        <v>0</v>
      </c>
      <c r="AM1233" s="30">
        <v>0</v>
      </c>
      <c r="AN1233" s="30">
        <v>0</v>
      </c>
      <c r="AO1233" s="30">
        <v>0</v>
      </c>
      <c r="AP1233" s="30">
        <v>0</v>
      </c>
      <c r="AQ1233" s="30">
        <v>0</v>
      </c>
      <c r="AR1233" s="30">
        <v>0</v>
      </c>
      <c r="AS1233" s="30">
        <v>0</v>
      </c>
      <c r="AT1233" s="30">
        <v>0</v>
      </c>
      <c r="AU1233" s="121">
        <v>0</v>
      </c>
      <c r="AV1233" s="129" t="s">
        <v>1011</v>
      </c>
      <c r="AW1233" s="129" t="s">
        <v>1011</v>
      </c>
      <c r="AX1233" s="129" t="s">
        <v>527</v>
      </c>
    </row>
    <row r="1234" spans="1:50" ht="24" x14ac:dyDescent="0.25">
      <c r="A1234" s="120">
        <v>46112.208333333489</v>
      </c>
      <c r="B1234" s="28" t="s">
        <v>566</v>
      </c>
      <c r="C1234" s="25" t="s">
        <v>427</v>
      </c>
      <c r="D1234" s="25" t="s">
        <v>430</v>
      </c>
      <c r="E1234" s="25" t="s">
        <v>423</v>
      </c>
      <c r="F1234" s="29" t="s">
        <v>243</v>
      </c>
      <c r="G1234" s="29" t="s">
        <v>19</v>
      </c>
      <c r="H1234" s="29" t="s">
        <v>91</v>
      </c>
      <c r="I1234" s="29" t="s">
        <v>579</v>
      </c>
      <c r="J1234" s="29" t="s">
        <v>777</v>
      </c>
      <c r="K1234" s="25" t="s">
        <v>430</v>
      </c>
      <c r="L1234" s="25" t="s">
        <v>527</v>
      </c>
      <c r="M1234" s="25" t="s">
        <v>527</v>
      </c>
      <c r="N1234" s="25" t="s">
        <v>527</v>
      </c>
      <c r="O1234" s="25" t="s">
        <v>527</v>
      </c>
      <c r="P1234" s="25" t="s">
        <v>5393</v>
      </c>
      <c r="Q1234" s="28" t="s">
        <v>0</v>
      </c>
      <c r="R1234" s="29" t="s">
        <v>2818</v>
      </c>
      <c r="S1234" s="27" t="s">
        <v>3201</v>
      </c>
      <c r="T1234" s="27" t="s">
        <v>3202</v>
      </c>
      <c r="U1234" s="28" t="s">
        <v>270</v>
      </c>
      <c r="V1234" s="26" t="s">
        <v>430</v>
      </c>
      <c r="W1234" s="26" t="s">
        <v>593</v>
      </c>
      <c r="X1234" s="26" t="s">
        <v>411</v>
      </c>
      <c r="Y1234" s="37" t="s">
        <v>74</v>
      </c>
      <c r="Z1234" s="37" t="s">
        <v>76</v>
      </c>
      <c r="AA1234" s="37" t="s">
        <v>75</v>
      </c>
      <c r="AB1234" s="30">
        <v>0</v>
      </c>
      <c r="AC1234" s="30">
        <v>0</v>
      </c>
      <c r="AD1234" s="31">
        <v>0</v>
      </c>
      <c r="AE1234" s="30">
        <v>0</v>
      </c>
      <c r="AF1234" s="30">
        <v>0</v>
      </c>
      <c r="AG1234" s="32">
        <v>0</v>
      </c>
      <c r="AH1234" s="30">
        <v>0</v>
      </c>
      <c r="AI1234" s="10" t="s">
        <v>573</v>
      </c>
      <c r="AJ1234" s="30">
        <v>0</v>
      </c>
      <c r="AK1234" s="30">
        <v>0</v>
      </c>
      <c r="AL1234" s="30">
        <v>0</v>
      </c>
      <c r="AM1234" s="30">
        <v>0</v>
      </c>
      <c r="AN1234" s="30">
        <v>0</v>
      </c>
      <c r="AO1234" s="30">
        <v>0</v>
      </c>
      <c r="AP1234" s="30">
        <v>0</v>
      </c>
      <c r="AQ1234" s="30">
        <v>0</v>
      </c>
      <c r="AR1234" s="30">
        <v>0</v>
      </c>
      <c r="AS1234" s="30">
        <v>0</v>
      </c>
      <c r="AT1234" s="30">
        <v>0</v>
      </c>
      <c r="AU1234" s="121">
        <v>0</v>
      </c>
      <c r="AV1234" s="129" t="s">
        <v>1011</v>
      </c>
      <c r="AW1234" s="129" t="s">
        <v>1011</v>
      </c>
      <c r="AX1234" s="129" t="s">
        <v>527</v>
      </c>
    </row>
    <row r="1235" spans="1:50" ht="24" x14ac:dyDescent="0.25">
      <c r="A1235" s="120">
        <v>46112.208333333489</v>
      </c>
      <c r="B1235" s="28" t="s">
        <v>566</v>
      </c>
      <c r="C1235" s="25" t="s">
        <v>427</v>
      </c>
      <c r="D1235" s="25" t="s">
        <v>430</v>
      </c>
      <c r="E1235" s="25" t="s">
        <v>423</v>
      </c>
      <c r="F1235" s="29" t="s">
        <v>243</v>
      </c>
      <c r="G1235" s="29" t="s">
        <v>19</v>
      </c>
      <c r="H1235" s="29" t="s">
        <v>607</v>
      </c>
      <c r="I1235" s="29" t="s">
        <v>269</v>
      </c>
      <c r="J1235" s="29" t="s">
        <v>777</v>
      </c>
      <c r="K1235" s="25" t="s">
        <v>430</v>
      </c>
      <c r="L1235" s="25" t="s">
        <v>527</v>
      </c>
      <c r="M1235" s="25" t="s">
        <v>527</v>
      </c>
      <c r="N1235" s="25" t="s">
        <v>527</v>
      </c>
      <c r="O1235" s="25" t="s">
        <v>527</v>
      </c>
      <c r="P1235" s="25" t="s">
        <v>5393</v>
      </c>
      <c r="Q1235" s="28" t="s">
        <v>0</v>
      </c>
      <c r="R1235" s="29" t="s">
        <v>2818</v>
      </c>
      <c r="S1235" s="27" t="s">
        <v>3201</v>
      </c>
      <c r="T1235" s="27" t="s">
        <v>3202</v>
      </c>
      <c r="U1235" s="28" t="s">
        <v>270</v>
      </c>
      <c r="V1235" s="26" t="s">
        <v>430</v>
      </c>
      <c r="W1235" s="26" t="s">
        <v>593</v>
      </c>
      <c r="X1235" s="26" t="s">
        <v>2826</v>
      </c>
      <c r="Y1235" s="37" t="s">
        <v>227</v>
      </c>
      <c r="Z1235" s="37" t="s">
        <v>229</v>
      </c>
      <c r="AA1235" s="37" t="s">
        <v>228</v>
      </c>
      <c r="AB1235" s="30">
        <v>0</v>
      </c>
      <c r="AC1235" s="30">
        <v>0</v>
      </c>
      <c r="AD1235" s="31">
        <v>0</v>
      </c>
      <c r="AE1235" s="30">
        <v>0</v>
      </c>
      <c r="AF1235" s="30">
        <v>0</v>
      </c>
      <c r="AG1235" s="32">
        <v>0</v>
      </c>
      <c r="AH1235" s="30">
        <v>0</v>
      </c>
      <c r="AI1235" s="10" t="s">
        <v>573</v>
      </c>
      <c r="AJ1235" s="30">
        <v>0</v>
      </c>
      <c r="AK1235" s="30">
        <v>0</v>
      </c>
      <c r="AL1235" s="30">
        <v>0</v>
      </c>
      <c r="AM1235" s="30">
        <v>0</v>
      </c>
      <c r="AN1235" s="30">
        <v>0</v>
      </c>
      <c r="AO1235" s="30">
        <v>0</v>
      </c>
      <c r="AP1235" s="30">
        <v>0</v>
      </c>
      <c r="AQ1235" s="30">
        <v>0</v>
      </c>
      <c r="AR1235" s="30">
        <v>0</v>
      </c>
      <c r="AS1235" s="30">
        <v>0</v>
      </c>
      <c r="AT1235" s="30">
        <v>0</v>
      </c>
      <c r="AU1235" s="121">
        <v>0</v>
      </c>
      <c r="AV1235" s="129" t="s">
        <v>1011</v>
      </c>
      <c r="AW1235" s="129" t="s">
        <v>1011</v>
      </c>
      <c r="AX1235" s="129" t="s">
        <v>527</v>
      </c>
    </row>
    <row r="1236" spans="1:50" ht="24" x14ac:dyDescent="0.25">
      <c r="A1236" s="120">
        <v>46112.208333333489</v>
      </c>
      <c r="B1236" s="28" t="s">
        <v>566</v>
      </c>
      <c r="C1236" s="25" t="s">
        <v>427</v>
      </c>
      <c r="D1236" s="25" t="s">
        <v>430</v>
      </c>
      <c r="E1236" s="25" t="s">
        <v>423</v>
      </c>
      <c r="F1236" s="29" t="s">
        <v>243</v>
      </c>
      <c r="G1236" s="29" t="s">
        <v>19</v>
      </c>
      <c r="H1236" s="29" t="s">
        <v>91</v>
      </c>
      <c r="I1236" s="29" t="s">
        <v>579</v>
      </c>
      <c r="J1236" s="29" t="s">
        <v>777</v>
      </c>
      <c r="K1236" s="25" t="s">
        <v>430</v>
      </c>
      <c r="L1236" s="25" t="s">
        <v>527</v>
      </c>
      <c r="M1236" s="25" t="s">
        <v>527</v>
      </c>
      <c r="N1236" s="25" t="s">
        <v>527</v>
      </c>
      <c r="O1236" s="25" t="s">
        <v>527</v>
      </c>
      <c r="P1236" s="25" t="s">
        <v>5393</v>
      </c>
      <c r="Q1236" s="28" t="s">
        <v>0</v>
      </c>
      <c r="R1236" s="29" t="s">
        <v>2818</v>
      </c>
      <c r="S1236" s="27" t="s">
        <v>3201</v>
      </c>
      <c r="T1236" s="27" t="s">
        <v>3202</v>
      </c>
      <c r="U1236" s="28" t="s">
        <v>270</v>
      </c>
      <c r="V1236" s="26" t="s">
        <v>430</v>
      </c>
      <c r="W1236" s="26" t="s">
        <v>593</v>
      </c>
      <c r="X1236" s="26" t="s">
        <v>411</v>
      </c>
      <c r="Y1236" s="37" t="s">
        <v>83</v>
      </c>
      <c r="Z1236" s="37" t="s">
        <v>85</v>
      </c>
      <c r="AA1236" s="37" t="s">
        <v>84</v>
      </c>
      <c r="AB1236" s="30">
        <v>0</v>
      </c>
      <c r="AC1236" s="30">
        <v>0</v>
      </c>
      <c r="AD1236" s="31">
        <v>0</v>
      </c>
      <c r="AE1236" s="30">
        <v>0</v>
      </c>
      <c r="AF1236" s="30">
        <v>0</v>
      </c>
      <c r="AG1236" s="32">
        <v>0</v>
      </c>
      <c r="AH1236" s="30">
        <v>0</v>
      </c>
      <c r="AI1236" s="10" t="s">
        <v>573</v>
      </c>
      <c r="AJ1236" s="30">
        <v>0</v>
      </c>
      <c r="AK1236" s="30">
        <v>0</v>
      </c>
      <c r="AL1236" s="30">
        <v>0</v>
      </c>
      <c r="AM1236" s="30">
        <v>0</v>
      </c>
      <c r="AN1236" s="30">
        <v>0</v>
      </c>
      <c r="AO1236" s="30">
        <v>0</v>
      </c>
      <c r="AP1236" s="30">
        <v>0</v>
      </c>
      <c r="AQ1236" s="30">
        <v>0</v>
      </c>
      <c r="AR1236" s="30">
        <v>0</v>
      </c>
      <c r="AS1236" s="30">
        <v>0</v>
      </c>
      <c r="AT1236" s="30">
        <v>0</v>
      </c>
      <c r="AU1236" s="121">
        <v>0</v>
      </c>
      <c r="AV1236" s="129" t="s">
        <v>1011</v>
      </c>
      <c r="AW1236" s="129" t="s">
        <v>1011</v>
      </c>
      <c r="AX1236" s="129" t="s">
        <v>527</v>
      </c>
    </row>
    <row r="1237" spans="1:50" ht="24" x14ac:dyDescent="0.25">
      <c r="A1237" s="120">
        <v>46112.208333333489</v>
      </c>
      <c r="B1237" s="28" t="s">
        <v>566</v>
      </c>
      <c r="C1237" s="25" t="s">
        <v>427</v>
      </c>
      <c r="D1237" s="25" t="s">
        <v>430</v>
      </c>
      <c r="E1237" s="25" t="s">
        <v>423</v>
      </c>
      <c r="F1237" s="29" t="s">
        <v>243</v>
      </c>
      <c r="G1237" s="29" t="s">
        <v>19</v>
      </c>
      <c r="H1237" s="29" t="s">
        <v>91</v>
      </c>
      <c r="I1237" s="29" t="s">
        <v>579</v>
      </c>
      <c r="J1237" s="29" t="s">
        <v>777</v>
      </c>
      <c r="K1237" s="25" t="s">
        <v>430</v>
      </c>
      <c r="L1237" s="25" t="s">
        <v>527</v>
      </c>
      <c r="M1237" s="25" t="s">
        <v>527</v>
      </c>
      <c r="N1237" s="25" t="s">
        <v>527</v>
      </c>
      <c r="O1237" s="25" t="s">
        <v>527</v>
      </c>
      <c r="P1237" s="25" t="s">
        <v>5393</v>
      </c>
      <c r="Q1237" s="28" t="s">
        <v>0</v>
      </c>
      <c r="R1237" s="29" t="s">
        <v>2818</v>
      </c>
      <c r="S1237" s="27" t="s">
        <v>3201</v>
      </c>
      <c r="T1237" s="27" t="s">
        <v>3202</v>
      </c>
      <c r="U1237" s="28" t="s">
        <v>270</v>
      </c>
      <c r="V1237" s="26" t="s">
        <v>430</v>
      </c>
      <c r="W1237" s="26" t="s">
        <v>593</v>
      </c>
      <c r="X1237" s="26" t="s">
        <v>411</v>
      </c>
      <c r="Y1237" s="37" t="s">
        <v>64</v>
      </c>
      <c r="Z1237" s="37" t="s">
        <v>63</v>
      </c>
      <c r="AA1237" s="37" t="s">
        <v>65</v>
      </c>
      <c r="AB1237" s="30">
        <v>-5614</v>
      </c>
      <c r="AC1237" s="30">
        <v>0</v>
      </c>
      <c r="AD1237" s="31">
        <v>-5614</v>
      </c>
      <c r="AE1237" s="30">
        <v>0</v>
      </c>
      <c r="AF1237" s="30">
        <v>0</v>
      </c>
      <c r="AG1237" s="32">
        <v>-5614</v>
      </c>
      <c r="AH1237" s="30">
        <v>0</v>
      </c>
      <c r="AI1237" s="10" t="s">
        <v>573</v>
      </c>
      <c r="AJ1237" s="30">
        <v>0</v>
      </c>
      <c r="AK1237" s="30">
        <v>0</v>
      </c>
      <c r="AL1237" s="30">
        <v>0</v>
      </c>
      <c r="AM1237" s="30">
        <v>0</v>
      </c>
      <c r="AN1237" s="30">
        <v>0</v>
      </c>
      <c r="AO1237" s="30">
        <v>0</v>
      </c>
      <c r="AP1237" s="30">
        <v>0</v>
      </c>
      <c r="AQ1237" s="30">
        <v>0</v>
      </c>
      <c r="AR1237" s="30">
        <v>0</v>
      </c>
      <c r="AS1237" s="30">
        <v>0</v>
      </c>
      <c r="AT1237" s="30">
        <v>0</v>
      </c>
      <c r="AU1237" s="121">
        <v>0</v>
      </c>
      <c r="AV1237" s="129" t="s">
        <v>1011</v>
      </c>
      <c r="AW1237" s="129" t="s">
        <v>1011</v>
      </c>
      <c r="AX1237" s="129" t="s">
        <v>527</v>
      </c>
    </row>
    <row r="1238" spans="1:50" ht="24" x14ac:dyDescent="0.25">
      <c r="A1238" s="120">
        <v>46112.208333333489</v>
      </c>
      <c r="B1238" s="28" t="s">
        <v>566</v>
      </c>
      <c r="C1238" s="25" t="s">
        <v>427</v>
      </c>
      <c r="D1238" s="25" t="s">
        <v>430</v>
      </c>
      <c r="E1238" s="25" t="s">
        <v>423</v>
      </c>
      <c r="F1238" s="29" t="s">
        <v>243</v>
      </c>
      <c r="G1238" s="29" t="s">
        <v>19</v>
      </c>
      <c r="H1238" s="29" t="s">
        <v>91</v>
      </c>
      <c r="I1238" s="29" t="s">
        <v>579</v>
      </c>
      <c r="J1238" s="29" t="s">
        <v>777</v>
      </c>
      <c r="K1238" s="25" t="s">
        <v>430</v>
      </c>
      <c r="L1238" s="25" t="s">
        <v>527</v>
      </c>
      <c r="M1238" s="25" t="s">
        <v>527</v>
      </c>
      <c r="N1238" s="25" t="s">
        <v>527</v>
      </c>
      <c r="O1238" s="25" t="s">
        <v>527</v>
      </c>
      <c r="P1238" s="25" t="s">
        <v>5393</v>
      </c>
      <c r="Q1238" s="28" t="s">
        <v>0</v>
      </c>
      <c r="R1238" s="29" t="s">
        <v>2818</v>
      </c>
      <c r="S1238" s="27" t="s">
        <v>3201</v>
      </c>
      <c r="T1238" s="27" t="s">
        <v>3202</v>
      </c>
      <c r="U1238" s="28" t="s">
        <v>270</v>
      </c>
      <c r="V1238" s="26" t="s">
        <v>430</v>
      </c>
      <c r="W1238" s="26" t="s">
        <v>593</v>
      </c>
      <c r="X1238" s="26" t="s">
        <v>411</v>
      </c>
      <c r="Y1238" s="37" t="s">
        <v>89</v>
      </c>
      <c r="Z1238" s="37" t="s">
        <v>91</v>
      </c>
      <c r="AA1238" s="37" t="s">
        <v>90</v>
      </c>
      <c r="AB1238" s="30">
        <v>0</v>
      </c>
      <c r="AC1238" s="30">
        <v>0</v>
      </c>
      <c r="AD1238" s="31">
        <v>0</v>
      </c>
      <c r="AE1238" s="30">
        <v>0</v>
      </c>
      <c r="AF1238" s="30">
        <v>0</v>
      </c>
      <c r="AG1238" s="32">
        <v>0</v>
      </c>
      <c r="AH1238" s="30">
        <v>0</v>
      </c>
      <c r="AI1238" s="10" t="s">
        <v>573</v>
      </c>
      <c r="AJ1238" s="30">
        <v>0</v>
      </c>
      <c r="AK1238" s="30">
        <v>0</v>
      </c>
      <c r="AL1238" s="30">
        <v>0</v>
      </c>
      <c r="AM1238" s="30">
        <v>0</v>
      </c>
      <c r="AN1238" s="30">
        <v>0</v>
      </c>
      <c r="AO1238" s="30">
        <v>0</v>
      </c>
      <c r="AP1238" s="30">
        <v>0</v>
      </c>
      <c r="AQ1238" s="30">
        <v>0</v>
      </c>
      <c r="AR1238" s="30">
        <v>0</v>
      </c>
      <c r="AS1238" s="30">
        <v>0</v>
      </c>
      <c r="AT1238" s="30">
        <v>0</v>
      </c>
      <c r="AU1238" s="121">
        <v>0</v>
      </c>
      <c r="AV1238" s="129" t="s">
        <v>1011</v>
      </c>
      <c r="AW1238" s="129" t="s">
        <v>1011</v>
      </c>
      <c r="AX1238" s="129" t="s">
        <v>527</v>
      </c>
    </row>
    <row r="1239" spans="1:50" ht="24" x14ac:dyDescent="0.25">
      <c r="A1239" s="120">
        <v>46112.208333333489</v>
      </c>
      <c r="B1239" s="28" t="s">
        <v>566</v>
      </c>
      <c r="C1239" s="25" t="s">
        <v>427</v>
      </c>
      <c r="D1239" s="25" t="s">
        <v>430</v>
      </c>
      <c r="E1239" s="25" t="s">
        <v>423</v>
      </c>
      <c r="F1239" s="29" t="s">
        <v>243</v>
      </c>
      <c r="G1239" s="29" t="s">
        <v>19</v>
      </c>
      <c r="H1239" s="29" t="s">
        <v>91</v>
      </c>
      <c r="I1239" s="29" t="s">
        <v>579</v>
      </c>
      <c r="J1239" s="29" t="s">
        <v>777</v>
      </c>
      <c r="K1239" s="25" t="s">
        <v>430</v>
      </c>
      <c r="L1239" s="25" t="s">
        <v>527</v>
      </c>
      <c r="M1239" s="25" t="s">
        <v>527</v>
      </c>
      <c r="N1239" s="25" t="s">
        <v>527</v>
      </c>
      <c r="O1239" s="25" t="s">
        <v>527</v>
      </c>
      <c r="P1239" s="25" t="s">
        <v>5393</v>
      </c>
      <c r="Q1239" s="28" t="s">
        <v>0</v>
      </c>
      <c r="R1239" s="29" t="s">
        <v>2818</v>
      </c>
      <c r="S1239" s="27" t="s">
        <v>3201</v>
      </c>
      <c r="T1239" s="27" t="s">
        <v>3202</v>
      </c>
      <c r="U1239" s="28" t="s">
        <v>270</v>
      </c>
      <c r="V1239" s="26" t="s">
        <v>430</v>
      </c>
      <c r="W1239" s="26" t="s">
        <v>593</v>
      </c>
      <c r="X1239" s="26" t="s">
        <v>411</v>
      </c>
      <c r="Y1239" s="37" t="s">
        <v>68</v>
      </c>
      <c r="Z1239" s="37" t="s">
        <v>70</v>
      </c>
      <c r="AA1239" s="37" t="s">
        <v>69</v>
      </c>
      <c r="AB1239" s="30">
        <v>0</v>
      </c>
      <c r="AC1239" s="30">
        <v>0</v>
      </c>
      <c r="AD1239" s="31">
        <v>0</v>
      </c>
      <c r="AE1239" s="30">
        <v>0</v>
      </c>
      <c r="AF1239" s="30">
        <v>0</v>
      </c>
      <c r="AG1239" s="32">
        <v>0</v>
      </c>
      <c r="AH1239" s="30">
        <v>0</v>
      </c>
      <c r="AI1239" s="10" t="s">
        <v>573</v>
      </c>
      <c r="AJ1239" s="30">
        <v>0</v>
      </c>
      <c r="AK1239" s="30">
        <v>0</v>
      </c>
      <c r="AL1239" s="30">
        <v>0</v>
      </c>
      <c r="AM1239" s="30">
        <v>0</v>
      </c>
      <c r="AN1239" s="30">
        <v>0</v>
      </c>
      <c r="AO1239" s="30">
        <v>0</v>
      </c>
      <c r="AP1239" s="30">
        <v>0</v>
      </c>
      <c r="AQ1239" s="30">
        <v>0</v>
      </c>
      <c r="AR1239" s="30">
        <v>0</v>
      </c>
      <c r="AS1239" s="30">
        <v>0</v>
      </c>
      <c r="AT1239" s="30">
        <v>0</v>
      </c>
      <c r="AU1239" s="121">
        <v>0</v>
      </c>
      <c r="AV1239" s="129" t="s">
        <v>1011</v>
      </c>
      <c r="AW1239" s="129" t="s">
        <v>1011</v>
      </c>
      <c r="AX1239" s="129" t="s">
        <v>527</v>
      </c>
    </row>
    <row r="1240" spans="1:50" ht="24" x14ac:dyDescent="0.25">
      <c r="A1240" s="120">
        <v>46112.208333333489</v>
      </c>
      <c r="B1240" s="28" t="s">
        <v>566</v>
      </c>
      <c r="C1240" s="25" t="s">
        <v>427</v>
      </c>
      <c r="D1240" s="25" t="s">
        <v>430</v>
      </c>
      <c r="E1240" s="25" t="s">
        <v>423</v>
      </c>
      <c r="F1240" s="29" t="s">
        <v>243</v>
      </c>
      <c r="G1240" s="29" t="s">
        <v>19</v>
      </c>
      <c r="H1240" s="29" t="s">
        <v>605</v>
      </c>
      <c r="I1240" s="29" t="s">
        <v>269</v>
      </c>
      <c r="J1240" s="29" t="s">
        <v>777</v>
      </c>
      <c r="K1240" s="25" t="s">
        <v>430</v>
      </c>
      <c r="L1240" s="25" t="s">
        <v>527</v>
      </c>
      <c r="M1240" s="25" t="s">
        <v>527</v>
      </c>
      <c r="N1240" s="25" t="s">
        <v>527</v>
      </c>
      <c r="O1240" s="25" t="s">
        <v>527</v>
      </c>
      <c r="P1240" s="25" t="s">
        <v>5393</v>
      </c>
      <c r="Q1240" s="28" t="s">
        <v>0</v>
      </c>
      <c r="R1240" s="29" t="s">
        <v>2818</v>
      </c>
      <c r="S1240" s="27" t="s">
        <v>3201</v>
      </c>
      <c r="T1240" s="27" t="s">
        <v>3202</v>
      </c>
      <c r="U1240" s="28" t="s">
        <v>270</v>
      </c>
      <c r="V1240" s="26" t="s">
        <v>430</v>
      </c>
      <c r="W1240" s="26" t="s">
        <v>593</v>
      </c>
      <c r="X1240" s="26" t="s">
        <v>2826</v>
      </c>
      <c r="Y1240" s="37" t="s">
        <v>218</v>
      </c>
      <c r="Z1240" s="37" t="s">
        <v>220</v>
      </c>
      <c r="AA1240" s="37" t="s">
        <v>219</v>
      </c>
      <c r="AB1240" s="30">
        <v>0</v>
      </c>
      <c r="AC1240" s="30">
        <v>0</v>
      </c>
      <c r="AD1240" s="31">
        <v>0</v>
      </c>
      <c r="AE1240" s="30">
        <v>0</v>
      </c>
      <c r="AF1240" s="30">
        <v>0</v>
      </c>
      <c r="AG1240" s="32">
        <v>0</v>
      </c>
      <c r="AH1240" s="30">
        <v>0</v>
      </c>
      <c r="AI1240" s="10" t="s">
        <v>573</v>
      </c>
      <c r="AJ1240" s="30">
        <v>0</v>
      </c>
      <c r="AK1240" s="30">
        <v>0</v>
      </c>
      <c r="AL1240" s="30">
        <v>0</v>
      </c>
      <c r="AM1240" s="30">
        <v>0</v>
      </c>
      <c r="AN1240" s="30">
        <v>0</v>
      </c>
      <c r="AO1240" s="30">
        <v>0</v>
      </c>
      <c r="AP1240" s="30">
        <v>0</v>
      </c>
      <c r="AQ1240" s="30">
        <v>0</v>
      </c>
      <c r="AR1240" s="30">
        <v>0</v>
      </c>
      <c r="AS1240" s="30">
        <v>0</v>
      </c>
      <c r="AT1240" s="30">
        <v>0</v>
      </c>
      <c r="AU1240" s="121">
        <v>0</v>
      </c>
      <c r="AV1240" s="129" t="s">
        <v>1011</v>
      </c>
      <c r="AW1240" s="129" t="s">
        <v>1011</v>
      </c>
      <c r="AX1240" s="129" t="s">
        <v>527</v>
      </c>
    </row>
    <row r="1241" spans="1:50" ht="24" x14ac:dyDescent="0.25">
      <c r="A1241" s="120">
        <v>46112.208333333489</v>
      </c>
      <c r="B1241" s="28" t="s">
        <v>566</v>
      </c>
      <c r="C1241" s="25" t="s">
        <v>427</v>
      </c>
      <c r="D1241" s="25" t="s">
        <v>430</v>
      </c>
      <c r="E1241" s="25" t="s">
        <v>423</v>
      </c>
      <c r="F1241" s="29" t="s">
        <v>243</v>
      </c>
      <c r="G1241" s="29" t="s">
        <v>19</v>
      </c>
      <c r="H1241" s="29" t="s">
        <v>80</v>
      </c>
      <c r="I1241" s="29" t="s">
        <v>579</v>
      </c>
      <c r="J1241" s="29" t="s">
        <v>777</v>
      </c>
      <c r="K1241" s="25" t="s">
        <v>430</v>
      </c>
      <c r="L1241" s="25" t="s">
        <v>527</v>
      </c>
      <c r="M1241" s="25" t="s">
        <v>527</v>
      </c>
      <c r="N1241" s="25" t="s">
        <v>527</v>
      </c>
      <c r="O1241" s="25" t="s">
        <v>527</v>
      </c>
      <c r="P1241" s="25" t="s">
        <v>5393</v>
      </c>
      <c r="Q1241" s="28" t="s">
        <v>0</v>
      </c>
      <c r="R1241" s="29" t="s">
        <v>2818</v>
      </c>
      <c r="S1241" s="27" t="s">
        <v>3201</v>
      </c>
      <c r="T1241" s="27" t="s">
        <v>3202</v>
      </c>
      <c r="U1241" s="28" t="s">
        <v>270</v>
      </c>
      <c r="V1241" s="26" t="s">
        <v>430</v>
      </c>
      <c r="W1241" s="26" t="s">
        <v>593</v>
      </c>
      <c r="X1241" s="26" t="s">
        <v>411</v>
      </c>
      <c r="Y1241" s="37" t="s">
        <v>81</v>
      </c>
      <c r="Z1241" s="37" t="s">
        <v>80</v>
      </c>
      <c r="AA1241" s="37" t="s">
        <v>82</v>
      </c>
      <c r="AB1241" s="30">
        <v>0</v>
      </c>
      <c r="AC1241" s="30">
        <v>0</v>
      </c>
      <c r="AD1241" s="31">
        <v>0</v>
      </c>
      <c r="AE1241" s="30">
        <v>0</v>
      </c>
      <c r="AF1241" s="30">
        <v>0</v>
      </c>
      <c r="AG1241" s="32">
        <v>0</v>
      </c>
      <c r="AH1241" s="30">
        <v>0</v>
      </c>
      <c r="AI1241" s="10" t="s">
        <v>573</v>
      </c>
      <c r="AJ1241" s="30">
        <v>0</v>
      </c>
      <c r="AK1241" s="30">
        <v>0</v>
      </c>
      <c r="AL1241" s="30">
        <v>0</v>
      </c>
      <c r="AM1241" s="30">
        <v>0</v>
      </c>
      <c r="AN1241" s="30">
        <v>0</v>
      </c>
      <c r="AO1241" s="30">
        <v>0</v>
      </c>
      <c r="AP1241" s="30">
        <v>0</v>
      </c>
      <c r="AQ1241" s="30">
        <v>0</v>
      </c>
      <c r="AR1241" s="30">
        <v>0</v>
      </c>
      <c r="AS1241" s="30">
        <v>0</v>
      </c>
      <c r="AT1241" s="30">
        <v>0</v>
      </c>
      <c r="AU1241" s="121">
        <v>0</v>
      </c>
      <c r="AV1241" s="129" t="s">
        <v>1011</v>
      </c>
      <c r="AW1241" s="129" t="s">
        <v>1011</v>
      </c>
      <c r="AX1241" s="129" t="s">
        <v>527</v>
      </c>
    </row>
    <row r="1242" spans="1:50" ht="24" x14ac:dyDescent="0.25">
      <c r="A1242" s="120">
        <v>46112.208333333489</v>
      </c>
      <c r="B1242" s="28" t="s">
        <v>566</v>
      </c>
      <c r="C1242" s="25" t="s">
        <v>427</v>
      </c>
      <c r="D1242" s="25" t="s">
        <v>430</v>
      </c>
      <c r="E1242" s="25" t="s">
        <v>423</v>
      </c>
      <c r="F1242" s="29" t="s">
        <v>243</v>
      </c>
      <c r="G1242" s="29" t="s">
        <v>19</v>
      </c>
      <c r="H1242" s="29" t="s">
        <v>606</v>
      </c>
      <c r="I1242" s="29" t="s">
        <v>269</v>
      </c>
      <c r="J1242" s="29" t="s">
        <v>777</v>
      </c>
      <c r="K1242" s="25" t="s">
        <v>430</v>
      </c>
      <c r="L1242" s="25" t="s">
        <v>527</v>
      </c>
      <c r="M1242" s="25" t="s">
        <v>527</v>
      </c>
      <c r="N1242" s="25" t="s">
        <v>527</v>
      </c>
      <c r="O1242" s="25" t="s">
        <v>527</v>
      </c>
      <c r="P1242" s="25" t="s">
        <v>5393</v>
      </c>
      <c r="Q1242" s="28" t="s">
        <v>0</v>
      </c>
      <c r="R1242" s="29" t="s">
        <v>2818</v>
      </c>
      <c r="S1242" s="27" t="s">
        <v>3201</v>
      </c>
      <c r="T1242" s="27" t="s">
        <v>3202</v>
      </c>
      <c r="U1242" s="28" t="s">
        <v>270</v>
      </c>
      <c r="V1242" s="26" t="s">
        <v>430</v>
      </c>
      <c r="W1242" s="26" t="s">
        <v>593</v>
      </c>
      <c r="X1242" s="26" t="s">
        <v>2826</v>
      </c>
      <c r="Y1242" s="37" t="s">
        <v>224</v>
      </c>
      <c r="Z1242" s="37" t="s">
        <v>226</v>
      </c>
      <c r="AA1242" s="37" t="s">
        <v>225</v>
      </c>
      <c r="AB1242" s="30">
        <v>0</v>
      </c>
      <c r="AC1242" s="30">
        <v>0</v>
      </c>
      <c r="AD1242" s="31">
        <v>0</v>
      </c>
      <c r="AE1242" s="30">
        <v>0</v>
      </c>
      <c r="AF1242" s="30">
        <v>0</v>
      </c>
      <c r="AG1242" s="32">
        <v>0</v>
      </c>
      <c r="AH1242" s="30">
        <v>0</v>
      </c>
      <c r="AI1242" s="10" t="s">
        <v>573</v>
      </c>
      <c r="AJ1242" s="30">
        <v>0</v>
      </c>
      <c r="AK1242" s="30">
        <v>0</v>
      </c>
      <c r="AL1242" s="30">
        <v>0</v>
      </c>
      <c r="AM1242" s="30">
        <v>0</v>
      </c>
      <c r="AN1242" s="30">
        <v>0</v>
      </c>
      <c r="AO1242" s="30">
        <v>0</v>
      </c>
      <c r="AP1242" s="30">
        <v>0</v>
      </c>
      <c r="AQ1242" s="30">
        <v>0</v>
      </c>
      <c r="AR1242" s="30">
        <v>0</v>
      </c>
      <c r="AS1242" s="30">
        <v>0</v>
      </c>
      <c r="AT1242" s="30">
        <v>0</v>
      </c>
      <c r="AU1242" s="121">
        <v>0</v>
      </c>
      <c r="AV1242" s="129" t="s">
        <v>1011</v>
      </c>
      <c r="AW1242" s="129" t="s">
        <v>1011</v>
      </c>
      <c r="AX1242" s="129" t="s">
        <v>527</v>
      </c>
    </row>
    <row r="1243" spans="1:50" ht="24" x14ac:dyDescent="0.25">
      <c r="A1243" s="120">
        <v>46112.208333333489</v>
      </c>
      <c r="B1243" s="28" t="s">
        <v>566</v>
      </c>
      <c r="C1243" s="25" t="s">
        <v>427</v>
      </c>
      <c r="D1243" s="25" t="s">
        <v>430</v>
      </c>
      <c r="E1243" s="25" t="s">
        <v>423</v>
      </c>
      <c r="F1243" s="29" t="s">
        <v>243</v>
      </c>
      <c r="G1243" s="29" t="s">
        <v>19</v>
      </c>
      <c r="H1243" s="29" t="s">
        <v>606</v>
      </c>
      <c r="I1243" s="29" t="s">
        <v>269</v>
      </c>
      <c r="J1243" s="29" t="s">
        <v>777</v>
      </c>
      <c r="K1243" s="25" t="s">
        <v>430</v>
      </c>
      <c r="L1243" s="25" t="s">
        <v>527</v>
      </c>
      <c r="M1243" s="25" t="s">
        <v>527</v>
      </c>
      <c r="N1243" s="25" t="s">
        <v>527</v>
      </c>
      <c r="O1243" s="25" t="s">
        <v>527</v>
      </c>
      <c r="P1243" s="25" t="s">
        <v>5393</v>
      </c>
      <c r="Q1243" s="28" t="s">
        <v>0</v>
      </c>
      <c r="R1243" s="29" t="s">
        <v>2818</v>
      </c>
      <c r="S1243" s="27" t="s">
        <v>3201</v>
      </c>
      <c r="T1243" s="27" t="s">
        <v>3202</v>
      </c>
      <c r="U1243" s="28" t="s">
        <v>270</v>
      </c>
      <c r="V1243" s="26" t="s">
        <v>430</v>
      </c>
      <c r="W1243" s="26" t="s">
        <v>593</v>
      </c>
      <c r="X1243" s="26" t="s">
        <v>2826</v>
      </c>
      <c r="Y1243" s="37" t="s">
        <v>221</v>
      </c>
      <c r="Z1243" s="37" t="s">
        <v>223</v>
      </c>
      <c r="AA1243" s="37" t="s">
        <v>222</v>
      </c>
      <c r="AB1243" s="30">
        <v>0</v>
      </c>
      <c r="AC1243" s="30">
        <v>0</v>
      </c>
      <c r="AD1243" s="31">
        <v>0</v>
      </c>
      <c r="AE1243" s="30">
        <v>0</v>
      </c>
      <c r="AF1243" s="30">
        <v>0</v>
      </c>
      <c r="AG1243" s="32">
        <v>0</v>
      </c>
      <c r="AH1243" s="30">
        <v>0</v>
      </c>
      <c r="AI1243" s="10" t="s">
        <v>573</v>
      </c>
      <c r="AJ1243" s="30">
        <v>0</v>
      </c>
      <c r="AK1243" s="30">
        <v>0</v>
      </c>
      <c r="AL1243" s="30">
        <v>0</v>
      </c>
      <c r="AM1243" s="30">
        <v>0</v>
      </c>
      <c r="AN1243" s="30">
        <v>0</v>
      </c>
      <c r="AO1243" s="30">
        <v>0</v>
      </c>
      <c r="AP1243" s="30">
        <v>0</v>
      </c>
      <c r="AQ1243" s="30">
        <v>0</v>
      </c>
      <c r="AR1243" s="30">
        <v>0</v>
      </c>
      <c r="AS1243" s="30">
        <v>0</v>
      </c>
      <c r="AT1243" s="30">
        <v>0</v>
      </c>
      <c r="AU1243" s="121">
        <v>0</v>
      </c>
      <c r="AV1243" s="129" t="s">
        <v>1011</v>
      </c>
      <c r="AW1243" s="129" t="s">
        <v>1011</v>
      </c>
      <c r="AX1243" s="129" t="s">
        <v>527</v>
      </c>
    </row>
    <row r="1244" spans="1:50" ht="24" x14ac:dyDescent="0.25">
      <c r="A1244" s="120">
        <v>46112.208333333489</v>
      </c>
      <c r="B1244" s="28" t="s">
        <v>566</v>
      </c>
      <c r="C1244" s="25" t="s">
        <v>427</v>
      </c>
      <c r="D1244" s="25" t="s">
        <v>430</v>
      </c>
      <c r="E1244" s="25" t="s">
        <v>423</v>
      </c>
      <c r="F1244" s="29" t="s">
        <v>243</v>
      </c>
      <c r="G1244" s="29" t="s">
        <v>19</v>
      </c>
      <c r="H1244" s="29" t="s">
        <v>604</v>
      </c>
      <c r="I1244" s="29" t="s">
        <v>269</v>
      </c>
      <c r="J1244" s="29" t="s">
        <v>777</v>
      </c>
      <c r="K1244" s="25" t="s">
        <v>430</v>
      </c>
      <c r="L1244" s="25" t="s">
        <v>527</v>
      </c>
      <c r="M1244" s="25" t="s">
        <v>527</v>
      </c>
      <c r="N1244" s="25" t="s">
        <v>527</v>
      </c>
      <c r="O1244" s="25" t="s">
        <v>527</v>
      </c>
      <c r="P1244" s="25" t="s">
        <v>5393</v>
      </c>
      <c r="Q1244" s="28" t="s">
        <v>0</v>
      </c>
      <c r="R1244" s="29" t="s">
        <v>2818</v>
      </c>
      <c r="S1244" s="27" t="s">
        <v>3201</v>
      </c>
      <c r="T1244" s="27" t="s">
        <v>3202</v>
      </c>
      <c r="U1244" s="28" t="s">
        <v>270</v>
      </c>
      <c r="V1244" s="26" t="s">
        <v>430</v>
      </c>
      <c r="W1244" s="26" t="s">
        <v>593</v>
      </c>
      <c r="X1244" s="26" t="s">
        <v>2826</v>
      </c>
      <c r="Y1244" s="37" t="s">
        <v>213</v>
      </c>
      <c r="Z1244" s="37" t="s">
        <v>212</v>
      </c>
      <c r="AA1244" s="37" t="s">
        <v>214</v>
      </c>
      <c r="AB1244" s="30">
        <v>0</v>
      </c>
      <c r="AC1244" s="30">
        <v>0</v>
      </c>
      <c r="AD1244" s="31">
        <v>0</v>
      </c>
      <c r="AE1244" s="30">
        <v>0</v>
      </c>
      <c r="AF1244" s="30">
        <v>0</v>
      </c>
      <c r="AG1244" s="32">
        <v>0</v>
      </c>
      <c r="AH1244" s="30">
        <v>0</v>
      </c>
      <c r="AI1244" s="10" t="s">
        <v>573</v>
      </c>
      <c r="AJ1244" s="30">
        <v>0</v>
      </c>
      <c r="AK1244" s="30">
        <v>0</v>
      </c>
      <c r="AL1244" s="30">
        <v>0</v>
      </c>
      <c r="AM1244" s="30">
        <v>0</v>
      </c>
      <c r="AN1244" s="30">
        <v>0</v>
      </c>
      <c r="AO1244" s="30">
        <v>0</v>
      </c>
      <c r="AP1244" s="30">
        <v>0</v>
      </c>
      <c r="AQ1244" s="30">
        <v>0</v>
      </c>
      <c r="AR1244" s="30">
        <v>0</v>
      </c>
      <c r="AS1244" s="30">
        <v>0</v>
      </c>
      <c r="AT1244" s="30">
        <v>0</v>
      </c>
      <c r="AU1244" s="121">
        <v>0</v>
      </c>
      <c r="AV1244" s="129" t="s">
        <v>1011</v>
      </c>
      <c r="AW1244" s="129" t="s">
        <v>1011</v>
      </c>
      <c r="AX1244" s="129" t="s">
        <v>527</v>
      </c>
    </row>
    <row r="1245" spans="1:50" ht="24" x14ac:dyDescent="0.25">
      <c r="A1245" s="120">
        <v>46112.208333333489</v>
      </c>
      <c r="B1245" s="28" t="s">
        <v>566</v>
      </c>
      <c r="C1245" s="25" t="s">
        <v>427</v>
      </c>
      <c r="D1245" s="25" t="s">
        <v>430</v>
      </c>
      <c r="E1245" s="25" t="s">
        <v>423</v>
      </c>
      <c r="F1245" s="29" t="s">
        <v>243</v>
      </c>
      <c r="G1245" s="29" t="s">
        <v>19</v>
      </c>
      <c r="H1245" s="29" t="s">
        <v>91</v>
      </c>
      <c r="I1245" s="29" t="s">
        <v>579</v>
      </c>
      <c r="J1245" s="29" t="s">
        <v>777</v>
      </c>
      <c r="K1245" s="25" t="s">
        <v>430</v>
      </c>
      <c r="L1245" s="25" t="s">
        <v>527</v>
      </c>
      <c r="M1245" s="25" t="s">
        <v>527</v>
      </c>
      <c r="N1245" s="25" t="s">
        <v>527</v>
      </c>
      <c r="O1245" s="25" t="s">
        <v>527</v>
      </c>
      <c r="P1245" s="25" t="s">
        <v>5393</v>
      </c>
      <c r="Q1245" s="28" t="s">
        <v>0</v>
      </c>
      <c r="R1245" s="29" t="s">
        <v>2818</v>
      </c>
      <c r="S1245" s="27" t="s">
        <v>3201</v>
      </c>
      <c r="T1245" s="27" t="s">
        <v>3202</v>
      </c>
      <c r="U1245" s="28" t="s">
        <v>270</v>
      </c>
      <c r="V1245" s="26" t="s">
        <v>430</v>
      </c>
      <c r="W1245" s="26" t="s">
        <v>593</v>
      </c>
      <c r="X1245" s="26" t="s">
        <v>411</v>
      </c>
      <c r="Y1245" s="37" t="s">
        <v>86</v>
      </c>
      <c r="Z1245" s="37" t="s">
        <v>88</v>
      </c>
      <c r="AA1245" s="37" t="s">
        <v>87</v>
      </c>
      <c r="AB1245" s="30">
        <v>-23</v>
      </c>
      <c r="AC1245" s="30">
        <v>0</v>
      </c>
      <c r="AD1245" s="31">
        <v>-23</v>
      </c>
      <c r="AE1245" s="30">
        <v>0</v>
      </c>
      <c r="AF1245" s="30">
        <v>0</v>
      </c>
      <c r="AG1245" s="32">
        <v>-23</v>
      </c>
      <c r="AH1245" s="30">
        <v>0</v>
      </c>
      <c r="AI1245" s="10" t="s">
        <v>573</v>
      </c>
      <c r="AJ1245" s="30">
        <v>0</v>
      </c>
      <c r="AK1245" s="30">
        <v>0</v>
      </c>
      <c r="AL1245" s="30">
        <v>0</v>
      </c>
      <c r="AM1245" s="30">
        <v>0</v>
      </c>
      <c r="AN1245" s="30">
        <v>0</v>
      </c>
      <c r="AO1245" s="30">
        <v>0</v>
      </c>
      <c r="AP1245" s="30">
        <v>0</v>
      </c>
      <c r="AQ1245" s="30">
        <v>0</v>
      </c>
      <c r="AR1245" s="30">
        <v>0</v>
      </c>
      <c r="AS1245" s="30">
        <v>0</v>
      </c>
      <c r="AT1245" s="30">
        <v>0</v>
      </c>
      <c r="AU1245" s="121">
        <v>0</v>
      </c>
      <c r="AV1245" s="129" t="s">
        <v>1011</v>
      </c>
      <c r="AW1245" s="129" t="s">
        <v>1011</v>
      </c>
      <c r="AX1245" s="129" t="s">
        <v>527</v>
      </c>
    </row>
    <row r="1246" spans="1:50" ht="24" x14ac:dyDescent="0.25">
      <c r="A1246" s="120">
        <v>46112.208333333489</v>
      </c>
      <c r="B1246" s="28" t="s">
        <v>566</v>
      </c>
      <c r="C1246" s="25" t="s">
        <v>427</v>
      </c>
      <c r="D1246" s="25" t="s">
        <v>430</v>
      </c>
      <c r="E1246" s="25" t="s">
        <v>423</v>
      </c>
      <c r="F1246" s="29" t="s">
        <v>243</v>
      </c>
      <c r="G1246" s="29" t="s">
        <v>19</v>
      </c>
      <c r="H1246" s="29" t="s">
        <v>91</v>
      </c>
      <c r="I1246" s="29" t="s">
        <v>579</v>
      </c>
      <c r="J1246" s="29" t="s">
        <v>777</v>
      </c>
      <c r="K1246" s="25" t="s">
        <v>430</v>
      </c>
      <c r="L1246" s="25" t="s">
        <v>527</v>
      </c>
      <c r="M1246" s="25" t="s">
        <v>527</v>
      </c>
      <c r="N1246" s="25" t="s">
        <v>527</v>
      </c>
      <c r="O1246" s="25" t="s">
        <v>527</v>
      </c>
      <c r="P1246" s="25" t="s">
        <v>5393</v>
      </c>
      <c r="Q1246" s="28" t="s">
        <v>0</v>
      </c>
      <c r="R1246" s="29" t="s">
        <v>2818</v>
      </c>
      <c r="S1246" s="27" t="s">
        <v>3201</v>
      </c>
      <c r="T1246" s="27" t="s">
        <v>3202</v>
      </c>
      <c r="U1246" s="28" t="s">
        <v>270</v>
      </c>
      <c r="V1246" s="26" t="s">
        <v>430</v>
      </c>
      <c r="W1246" s="26" t="s">
        <v>593</v>
      </c>
      <c r="X1246" s="26" t="s">
        <v>411</v>
      </c>
      <c r="Y1246" s="37" t="s">
        <v>39</v>
      </c>
      <c r="Z1246" s="37" t="s">
        <v>41</v>
      </c>
      <c r="AA1246" s="37" t="s">
        <v>40</v>
      </c>
      <c r="AB1246" s="30">
        <v>-6447.5</v>
      </c>
      <c r="AC1246" s="30">
        <v>0</v>
      </c>
      <c r="AD1246" s="31">
        <v>-6447.5</v>
      </c>
      <c r="AE1246" s="30">
        <v>0</v>
      </c>
      <c r="AF1246" s="30">
        <v>0</v>
      </c>
      <c r="AG1246" s="32">
        <v>-6447.5</v>
      </c>
      <c r="AH1246" s="30">
        <v>0</v>
      </c>
      <c r="AI1246" s="10" t="s">
        <v>573</v>
      </c>
      <c r="AJ1246" s="30">
        <v>0</v>
      </c>
      <c r="AK1246" s="30">
        <v>0</v>
      </c>
      <c r="AL1246" s="30">
        <v>0</v>
      </c>
      <c r="AM1246" s="30">
        <v>0</v>
      </c>
      <c r="AN1246" s="30">
        <v>0</v>
      </c>
      <c r="AO1246" s="30">
        <v>0</v>
      </c>
      <c r="AP1246" s="30">
        <v>0</v>
      </c>
      <c r="AQ1246" s="30">
        <v>0</v>
      </c>
      <c r="AR1246" s="30">
        <v>0</v>
      </c>
      <c r="AS1246" s="30">
        <v>0</v>
      </c>
      <c r="AT1246" s="30">
        <v>0</v>
      </c>
      <c r="AU1246" s="121">
        <v>0</v>
      </c>
      <c r="AV1246" s="129" t="s">
        <v>1011</v>
      </c>
      <c r="AW1246" s="129" t="s">
        <v>1011</v>
      </c>
      <c r="AX1246" s="129" t="s">
        <v>527</v>
      </c>
    </row>
    <row r="1247" spans="1:50" ht="24" x14ac:dyDescent="0.25">
      <c r="A1247" s="120">
        <v>46112.208333333489</v>
      </c>
      <c r="B1247" s="28" t="s">
        <v>566</v>
      </c>
      <c r="C1247" s="25" t="s">
        <v>427</v>
      </c>
      <c r="D1247" s="25" t="s">
        <v>430</v>
      </c>
      <c r="E1247" s="25" t="s">
        <v>423</v>
      </c>
      <c r="F1247" s="29" t="s">
        <v>243</v>
      </c>
      <c r="G1247" s="29" t="s">
        <v>19</v>
      </c>
      <c r="H1247" s="29" t="s">
        <v>91</v>
      </c>
      <c r="I1247" s="29" t="s">
        <v>579</v>
      </c>
      <c r="J1247" s="29" t="s">
        <v>868</v>
      </c>
      <c r="K1247" s="25" t="s">
        <v>246</v>
      </c>
      <c r="L1247" s="25" t="s">
        <v>527</v>
      </c>
      <c r="M1247" s="25" t="s">
        <v>527</v>
      </c>
      <c r="N1247" s="25" t="s">
        <v>527</v>
      </c>
      <c r="O1247" s="25" t="s">
        <v>527</v>
      </c>
      <c r="P1247" s="25" t="s">
        <v>5393</v>
      </c>
      <c r="Q1247" s="28" t="s">
        <v>0</v>
      </c>
      <c r="R1247" s="29" t="s">
        <v>2818</v>
      </c>
      <c r="S1247" s="27" t="s">
        <v>3201</v>
      </c>
      <c r="T1247" s="27" t="s">
        <v>3202</v>
      </c>
      <c r="U1247" s="28" t="s">
        <v>247</v>
      </c>
      <c r="V1247" s="26" t="s">
        <v>246</v>
      </c>
      <c r="W1247" s="26" t="s">
        <v>554</v>
      </c>
      <c r="X1247" s="26" t="s">
        <v>411</v>
      </c>
      <c r="Y1247" s="37" t="s">
        <v>68</v>
      </c>
      <c r="Z1247" s="37" t="s">
        <v>70</v>
      </c>
      <c r="AA1247" s="37" t="s">
        <v>69</v>
      </c>
      <c r="AB1247" s="30">
        <v>0</v>
      </c>
      <c r="AC1247" s="30">
        <v>0</v>
      </c>
      <c r="AD1247" s="31">
        <v>0</v>
      </c>
      <c r="AE1247" s="30">
        <v>0</v>
      </c>
      <c r="AF1247" s="30">
        <v>0</v>
      </c>
      <c r="AG1247" s="32">
        <v>0</v>
      </c>
      <c r="AH1247" s="30">
        <v>0</v>
      </c>
      <c r="AI1247" s="10" t="s">
        <v>573</v>
      </c>
      <c r="AJ1247" s="30">
        <v>0</v>
      </c>
      <c r="AK1247" s="30">
        <v>0</v>
      </c>
      <c r="AL1247" s="30">
        <v>0</v>
      </c>
      <c r="AM1247" s="30">
        <v>0</v>
      </c>
      <c r="AN1247" s="30">
        <v>0</v>
      </c>
      <c r="AO1247" s="30">
        <v>0</v>
      </c>
      <c r="AP1247" s="30">
        <v>0</v>
      </c>
      <c r="AQ1247" s="30">
        <v>0</v>
      </c>
      <c r="AR1247" s="30">
        <v>0</v>
      </c>
      <c r="AS1247" s="30">
        <v>0</v>
      </c>
      <c r="AT1247" s="30">
        <v>0</v>
      </c>
      <c r="AU1247" s="121">
        <v>0</v>
      </c>
      <c r="AV1247" s="129" t="s">
        <v>1011</v>
      </c>
      <c r="AW1247" s="129" t="s">
        <v>1011</v>
      </c>
      <c r="AX1247" s="129" t="s">
        <v>527</v>
      </c>
    </row>
    <row r="1248" spans="1:50" ht="24" x14ac:dyDescent="0.25">
      <c r="A1248" s="120">
        <v>46112.208333333489</v>
      </c>
      <c r="B1248" s="28" t="s">
        <v>566</v>
      </c>
      <c r="C1248" s="25" t="s">
        <v>427</v>
      </c>
      <c r="D1248" s="25" t="s">
        <v>430</v>
      </c>
      <c r="E1248" s="25" t="s">
        <v>423</v>
      </c>
      <c r="F1248" s="29" t="s">
        <v>243</v>
      </c>
      <c r="G1248" s="29" t="s">
        <v>19</v>
      </c>
      <c r="H1248" s="29" t="s">
        <v>91</v>
      </c>
      <c r="I1248" s="29" t="s">
        <v>579</v>
      </c>
      <c r="J1248" s="29" t="s">
        <v>868</v>
      </c>
      <c r="K1248" s="25" t="s">
        <v>244</v>
      </c>
      <c r="L1248" s="25" t="s">
        <v>527</v>
      </c>
      <c r="M1248" s="25" t="s">
        <v>527</v>
      </c>
      <c r="N1248" s="25" t="s">
        <v>527</v>
      </c>
      <c r="O1248" s="25" t="s">
        <v>527</v>
      </c>
      <c r="P1248" s="25" t="s">
        <v>5393</v>
      </c>
      <c r="Q1248" s="28" t="s">
        <v>0</v>
      </c>
      <c r="R1248" s="29" t="s">
        <v>2818</v>
      </c>
      <c r="S1248" s="27" t="s">
        <v>3201</v>
      </c>
      <c r="T1248" s="27" t="s">
        <v>3202</v>
      </c>
      <c r="U1248" s="28" t="s">
        <v>245</v>
      </c>
      <c r="V1248" s="26" t="s">
        <v>244</v>
      </c>
      <c r="W1248" s="26" t="s">
        <v>553</v>
      </c>
      <c r="X1248" s="26" t="s">
        <v>411</v>
      </c>
      <c r="Y1248" s="37" t="s">
        <v>68</v>
      </c>
      <c r="Z1248" s="37" t="s">
        <v>70</v>
      </c>
      <c r="AA1248" s="37" t="s">
        <v>69</v>
      </c>
      <c r="AB1248" s="30">
        <v>0</v>
      </c>
      <c r="AC1248" s="30">
        <v>0</v>
      </c>
      <c r="AD1248" s="31">
        <v>0</v>
      </c>
      <c r="AE1248" s="30">
        <v>0</v>
      </c>
      <c r="AF1248" s="30">
        <v>0</v>
      </c>
      <c r="AG1248" s="32">
        <v>0</v>
      </c>
      <c r="AH1248" s="30">
        <v>0</v>
      </c>
      <c r="AI1248" s="10" t="s">
        <v>573</v>
      </c>
      <c r="AJ1248" s="30">
        <v>0</v>
      </c>
      <c r="AK1248" s="30">
        <v>0</v>
      </c>
      <c r="AL1248" s="30">
        <v>0</v>
      </c>
      <c r="AM1248" s="30">
        <v>0</v>
      </c>
      <c r="AN1248" s="30">
        <v>0</v>
      </c>
      <c r="AO1248" s="30">
        <v>0</v>
      </c>
      <c r="AP1248" s="30">
        <v>0</v>
      </c>
      <c r="AQ1248" s="30">
        <v>0</v>
      </c>
      <c r="AR1248" s="30">
        <v>0</v>
      </c>
      <c r="AS1248" s="30">
        <v>0</v>
      </c>
      <c r="AT1248" s="30">
        <v>0</v>
      </c>
      <c r="AU1248" s="121">
        <v>0</v>
      </c>
      <c r="AV1248" s="129" t="s">
        <v>1011</v>
      </c>
      <c r="AW1248" s="129" t="s">
        <v>1011</v>
      </c>
      <c r="AX1248" s="129" t="s">
        <v>527</v>
      </c>
    </row>
    <row r="1249" spans="1:50" ht="24" x14ac:dyDescent="0.25">
      <c r="A1249" s="120">
        <v>46112.208333333489</v>
      </c>
      <c r="B1249" s="28" t="s">
        <v>566</v>
      </c>
      <c r="C1249" s="25" t="s">
        <v>427</v>
      </c>
      <c r="D1249" s="25" t="s">
        <v>430</v>
      </c>
      <c r="E1249" s="25" t="s">
        <v>423</v>
      </c>
      <c r="F1249" s="29" t="s">
        <v>243</v>
      </c>
      <c r="G1249" s="29" t="s">
        <v>19</v>
      </c>
      <c r="H1249" s="29" t="s">
        <v>91</v>
      </c>
      <c r="I1249" s="29" t="s">
        <v>579</v>
      </c>
      <c r="J1249" s="29" t="s">
        <v>868</v>
      </c>
      <c r="K1249" s="25" t="s">
        <v>443</v>
      </c>
      <c r="L1249" s="25" t="s">
        <v>527</v>
      </c>
      <c r="M1249" s="25" t="s">
        <v>527</v>
      </c>
      <c r="N1249" s="25" t="s">
        <v>527</v>
      </c>
      <c r="O1249" s="25" t="s">
        <v>527</v>
      </c>
      <c r="P1249" s="25" t="s">
        <v>5393</v>
      </c>
      <c r="Q1249" s="28" t="s">
        <v>0</v>
      </c>
      <c r="R1249" s="29" t="s">
        <v>2818</v>
      </c>
      <c r="S1249" s="27" t="s">
        <v>3201</v>
      </c>
      <c r="T1249" s="27" t="s">
        <v>3202</v>
      </c>
      <c r="U1249" s="28" t="s">
        <v>289</v>
      </c>
      <c r="V1249" s="26" t="s">
        <v>443</v>
      </c>
      <c r="W1249" s="26" t="s">
        <v>627</v>
      </c>
      <c r="X1249" s="26" t="s">
        <v>411</v>
      </c>
      <c r="Y1249" s="37" t="s">
        <v>68</v>
      </c>
      <c r="Z1249" s="37" t="s">
        <v>70</v>
      </c>
      <c r="AA1249" s="37" t="s">
        <v>69</v>
      </c>
      <c r="AB1249" s="30">
        <v>0</v>
      </c>
      <c r="AC1249" s="30">
        <v>0</v>
      </c>
      <c r="AD1249" s="31">
        <v>0</v>
      </c>
      <c r="AE1249" s="30">
        <v>0</v>
      </c>
      <c r="AF1249" s="30">
        <v>0</v>
      </c>
      <c r="AG1249" s="32">
        <v>0</v>
      </c>
      <c r="AH1249" s="30">
        <v>0</v>
      </c>
      <c r="AI1249" s="10" t="s">
        <v>573</v>
      </c>
      <c r="AJ1249" s="30">
        <v>0</v>
      </c>
      <c r="AK1249" s="30">
        <v>0</v>
      </c>
      <c r="AL1249" s="30">
        <v>0</v>
      </c>
      <c r="AM1249" s="30">
        <v>0</v>
      </c>
      <c r="AN1249" s="30">
        <v>0</v>
      </c>
      <c r="AO1249" s="30">
        <v>0</v>
      </c>
      <c r="AP1249" s="30">
        <v>0</v>
      </c>
      <c r="AQ1249" s="30">
        <v>0</v>
      </c>
      <c r="AR1249" s="30">
        <v>0</v>
      </c>
      <c r="AS1249" s="30">
        <v>0</v>
      </c>
      <c r="AT1249" s="30">
        <v>0</v>
      </c>
      <c r="AU1249" s="121">
        <v>0</v>
      </c>
      <c r="AV1249" s="129" t="s">
        <v>1011</v>
      </c>
      <c r="AW1249" s="129" t="s">
        <v>1011</v>
      </c>
      <c r="AX1249" s="129" t="s">
        <v>527</v>
      </c>
    </row>
    <row r="1250" spans="1:50" ht="24" x14ac:dyDescent="0.25">
      <c r="A1250" s="120">
        <v>46112.208333333489</v>
      </c>
      <c r="B1250" s="28" t="s">
        <v>566</v>
      </c>
      <c r="C1250" s="25" t="s">
        <v>427</v>
      </c>
      <c r="D1250" s="25" t="s">
        <v>430</v>
      </c>
      <c r="E1250" s="25" t="s">
        <v>423</v>
      </c>
      <c r="F1250" s="29" t="s">
        <v>243</v>
      </c>
      <c r="G1250" s="29" t="s">
        <v>19</v>
      </c>
      <c r="H1250" s="29" t="s">
        <v>91</v>
      </c>
      <c r="I1250" s="29" t="s">
        <v>579</v>
      </c>
      <c r="J1250" s="29" t="s">
        <v>868</v>
      </c>
      <c r="K1250" s="25" t="s">
        <v>248</v>
      </c>
      <c r="L1250" s="25" t="s">
        <v>527</v>
      </c>
      <c r="M1250" s="25" t="s">
        <v>527</v>
      </c>
      <c r="N1250" s="25" t="s">
        <v>527</v>
      </c>
      <c r="O1250" s="25" t="s">
        <v>527</v>
      </c>
      <c r="P1250" s="25" t="s">
        <v>5393</v>
      </c>
      <c r="Q1250" s="28" t="s">
        <v>0</v>
      </c>
      <c r="R1250" s="29" t="s">
        <v>2818</v>
      </c>
      <c r="S1250" s="27" t="s">
        <v>3201</v>
      </c>
      <c r="T1250" s="27" t="s">
        <v>3202</v>
      </c>
      <c r="U1250" s="28" t="s">
        <v>249</v>
      </c>
      <c r="V1250" s="26" t="s">
        <v>248</v>
      </c>
      <c r="W1250" s="26" t="s">
        <v>555</v>
      </c>
      <c r="X1250" s="26" t="s">
        <v>411</v>
      </c>
      <c r="Y1250" s="37" t="s">
        <v>68</v>
      </c>
      <c r="Z1250" s="37" t="s">
        <v>70</v>
      </c>
      <c r="AA1250" s="37" t="s">
        <v>69</v>
      </c>
      <c r="AB1250" s="30">
        <v>0</v>
      </c>
      <c r="AC1250" s="30">
        <v>0</v>
      </c>
      <c r="AD1250" s="31">
        <v>0</v>
      </c>
      <c r="AE1250" s="30">
        <v>0</v>
      </c>
      <c r="AF1250" s="30">
        <v>0</v>
      </c>
      <c r="AG1250" s="32">
        <v>0</v>
      </c>
      <c r="AH1250" s="30">
        <v>0</v>
      </c>
      <c r="AI1250" s="10" t="s">
        <v>573</v>
      </c>
      <c r="AJ1250" s="30">
        <v>0</v>
      </c>
      <c r="AK1250" s="30">
        <v>0</v>
      </c>
      <c r="AL1250" s="30">
        <v>0</v>
      </c>
      <c r="AM1250" s="30">
        <v>0</v>
      </c>
      <c r="AN1250" s="30">
        <v>0</v>
      </c>
      <c r="AO1250" s="30">
        <v>0</v>
      </c>
      <c r="AP1250" s="30">
        <v>0</v>
      </c>
      <c r="AQ1250" s="30">
        <v>0</v>
      </c>
      <c r="AR1250" s="30">
        <v>0</v>
      </c>
      <c r="AS1250" s="30">
        <v>0</v>
      </c>
      <c r="AT1250" s="30">
        <v>0</v>
      </c>
      <c r="AU1250" s="121">
        <v>0</v>
      </c>
      <c r="AV1250" s="129" t="s">
        <v>1011</v>
      </c>
      <c r="AW1250" s="129" t="s">
        <v>1011</v>
      </c>
      <c r="AX1250" s="129" t="s">
        <v>527</v>
      </c>
    </row>
    <row r="1251" spans="1:50" ht="24" x14ac:dyDescent="0.25">
      <c r="A1251" s="120">
        <v>46112.208333333489</v>
      </c>
      <c r="B1251" s="28" t="s">
        <v>566</v>
      </c>
      <c r="C1251" s="25" t="s">
        <v>427</v>
      </c>
      <c r="D1251" s="25" t="s">
        <v>430</v>
      </c>
      <c r="E1251" s="25" t="s">
        <v>423</v>
      </c>
      <c r="F1251" s="29" t="s">
        <v>243</v>
      </c>
      <c r="G1251" s="29" t="s">
        <v>19</v>
      </c>
      <c r="H1251" s="29" t="s">
        <v>91</v>
      </c>
      <c r="I1251" s="29" t="s">
        <v>579</v>
      </c>
      <c r="J1251" s="29" t="s">
        <v>868</v>
      </c>
      <c r="K1251" s="25" t="s">
        <v>281</v>
      </c>
      <c r="L1251" s="25" t="s">
        <v>527</v>
      </c>
      <c r="M1251" s="25" t="s">
        <v>527</v>
      </c>
      <c r="N1251" s="25" t="s">
        <v>527</v>
      </c>
      <c r="O1251" s="25" t="s">
        <v>527</v>
      </c>
      <c r="P1251" s="25" t="s">
        <v>5393</v>
      </c>
      <c r="Q1251" s="28" t="s">
        <v>0</v>
      </c>
      <c r="R1251" s="29" t="s">
        <v>2818</v>
      </c>
      <c r="S1251" s="27" t="s">
        <v>3201</v>
      </c>
      <c r="T1251" s="27" t="s">
        <v>3202</v>
      </c>
      <c r="U1251" s="28" t="s">
        <v>290</v>
      </c>
      <c r="V1251" s="26" t="s">
        <v>281</v>
      </c>
      <c r="W1251" s="26" t="s">
        <v>628</v>
      </c>
      <c r="X1251" s="26" t="s">
        <v>411</v>
      </c>
      <c r="Y1251" s="37" t="s">
        <v>68</v>
      </c>
      <c r="Z1251" s="37" t="s">
        <v>70</v>
      </c>
      <c r="AA1251" s="37" t="s">
        <v>69</v>
      </c>
      <c r="AB1251" s="30">
        <v>0</v>
      </c>
      <c r="AC1251" s="30">
        <v>0</v>
      </c>
      <c r="AD1251" s="31">
        <v>0</v>
      </c>
      <c r="AE1251" s="30">
        <v>0</v>
      </c>
      <c r="AF1251" s="30">
        <v>0</v>
      </c>
      <c r="AG1251" s="32">
        <v>0</v>
      </c>
      <c r="AH1251" s="30">
        <v>0</v>
      </c>
      <c r="AI1251" s="10" t="s">
        <v>573</v>
      </c>
      <c r="AJ1251" s="30">
        <v>0</v>
      </c>
      <c r="AK1251" s="30">
        <v>0</v>
      </c>
      <c r="AL1251" s="30">
        <v>0</v>
      </c>
      <c r="AM1251" s="30">
        <v>0</v>
      </c>
      <c r="AN1251" s="30">
        <v>0</v>
      </c>
      <c r="AO1251" s="30">
        <v>0</v>
      </c>
      <c r="AP1251" s="30">
        <v>0</v>
      </c>
      <c r="AQ1251" s="30">
        <v>0</v>
      </c>
      <c r="AR1251" s="30">
        <v>0</v>
      </c>
      <c r="AS1251" s="30">
        <v>0</v>
      </c>
      <c r="AT1251" s="30">
        <v>0</v>
      </c>
      <c r="AU1251" s="121">
        <v>0</v>
      </c>
      <c r="AV1251" s="129" t="s">
        <v>1011</v>
      </c>
      <c r="AW1251" s="129" t="s">
        <v>1011</v>
      </c>
      <c r="AX1251" s="129" t="s">
        <v>527</v>
      </c>
    </row>
    <row r="1252" spans="1:50" ht="24" x14ac:dyDescent="0.25">
      <c r="A1252" s="120">
        <v>46112.208333333489</v>
      </c>
      <c r="B1252" s="28" t="s">
        <v>566</v>
      </c>
      <c r="C1252" s="25" t="s">
        <v>427</v>
      </c>
      <c r="D1252" s="25" t="s">
        <v>430</v>
      </c>
      <c r="E1252" s="25" t="s">
        <v>423</v>
      </c>
      <c r="F1252" s="29" t="s">
        <v>243</v>
      </c>
      <c r="G1252" s="29" t="s">
        <v>19</v>
      </c>
      <c r="H1252" s="29" t="s">
        <v>91</v>
      </c>
      <c r="I1252" s="29" t="s">
        <v>579</v>
      </c>
      <c r="J1252" s="29" t="s">
        <v>868</v>
      </c>
      <c r="K1252" s="25" t="s">
        <v>254</v>
      </c>
      <c r="L1252" s="25" t="s">
        <v>527</v>
      </c>
      <c r="M1252" s="25" t="s">
        <v>527</v>
      </c>
      <c r="N1252" s="25" t="s">
        <v>527</v>
      </c>
      <c r="O1252" s="25" t="s">
        <v>527</v>
      </c>
      <c r="P1252" s="25" t="s">
        <v>5393</v>
      </c>
      <c r="Q1252" s="28" t="s">
        <v>0</v>
      </c>
      <c r="R1252" s="29" t="s">
        <v>2818</v>
      </c>
      <c r="S1252" s="27" t="s">
        <v>3201</v>
      </c>
      <c r="T1252" s="27" t="s">
        <v>3202</v>
      </c>
      <c r="U1252" s="28" t="s">
        <v>255</v>
      </c>
      <c r="V1252" s="26" t="s">
        <v>254</v>
      </c>
      <c r="W1252" s="26" t="s">
        <v>558</v>
      </c>
      <c r="X1252" s="26" t="s">
        <v>411</v>
      </c>
      <c r="Y1252" s="37" t="s">
        <v>68</v>
      </c>
      <c r="Z1252" s="37" t="s">
        <v>70</v>
      </c>
      <c r="AA1252" s="37" t="s">
        <v>69</v>
      </c>
      <c r="AB1252" s="30">
        <v>0</v>
      </c>
      <c r="AC1252" s="30">
        <v>0</v>
      </c>
      <c r="AD1252" s="31">
        <v>0</v>
      </c>
      <c r="AE1252" s="30">
        <v>0</v>
      </c>
      <c r="AF1252" s="30">
        <v>0</v>
      </c>
      <c r="AG1252" s="32">
        <v>0</v>
      </c>
      <c r="AH1252" s="30">
        <v>0</v>
      </c>
      <c r="AI1252" s="10" t="s">
        <v>573</v>
      </c>
      <c r="AJ1252" s="30">
        <v>0</v>
      </c>
      <c r="AK1252" s="30">
        <v>0</v>
      </c>
      <c r="AL1252" s="30">
        <v>0</v>
      </c>
      <c r="AM1252" s="30">
        <v>0</v>
      </c>
      <c r="AN1252" s="30">
        <v>0</v>
      </c>
      <c r="AO1252" s="30">
        <v>0</v>
      </c>
      <c r="AP1252" s="30">
        <v>0</v>
      </c>
      <c r="AQ1252" s="30">
        <v>0</v>
      </c>
      <c r="AR1252" s="30">
        <v>0</v>
      </c>
      <c r="AS1252" s="30">
        <v>0</v>
      </c>
      <c r="AT1252" s="30">
        <v>0</v>
      </c>
      <c r="AU1252" s="121">
        <v>0</v>
      </c>
      <c r="AV1252" s="129" t="s">
        <v>1011</v>
      </c>
      <c r="AW1252" s="129" t="s">
        <v>1011</v>
      </c>
      <c r="AX1252" s="129" t="s">
        <v>527</v>
      </c>
    </row>
    <row r="1253" spans="1:50" ht="24" x14ac:dyDescent="0.25">
      <c r="A1253" s="120">
        <v>46112.208333333489</v>
      </c>
      <c r="B1253" s="28" t="s">
        <v>566</v>
      </c>
      <c r="C1253" s="25" t="s">
        <v>427</v>
      </c>
      <c r="D1253" s="25" t="s">
        <v>430</v>
      </c>
      <c r="E1253" s="25" t="s">
        <v>423</v>
      </c>
      <c r="F1253" s="29" t="s">
        <v>243</v>
      </c>
      <c r="G1253" s="29" t="s">
        <v>19</v>
      </c>
      <c r="H1253" s="29" t="s">
        <v>91</v>
      </c>
      <c r="I1253" s="29" t="s">
        <v>579</v>
      </c>
      <c r="J1253" s="29" t="s">
        <v>868</v>
      </c>
      <c r="K1253" s="25" t="s">
        <v>260</v>
      </c>
      <c r="L1253" s="25" t="s">
        <v>527</v>
      </c>
      <c r="M1253" s="25" t="s">
        <v>527</v>
      </c>
      <c r="N1253" s="25" t="s">
        <v>527</v>
      </c>
      <c r="O1253" s="25" t="s">
        <v>527</v>
      </c>
      <c r="P1253" s="25" t="s">
        <v>5393</v>
      </c>
      <c r="Q1253" s="28" t="s">
        <v>0</v>
      </c>
      <c r="R1253" s="29" t="s">
        <v>2818</v>
      </c>
      <c r="S1253" s="27" t="s">
        <v>3201</v>
      </c>
      <c r="T1253" s="27" t="s">
        <v>3202</v>
      </c>
      <c r="U1253" s="28" t="s">
        <v>261</v>
      </c>
      <c r="V1253" s="26" t="s">
        <v>260</v>
      </c>
      <c r="W1253" s="26" t="s">
        <v>561</v>
      </c>
      <c r="X1253" s="26" t="s">
        <v>411</v>
      </c>
      <c r="Y1253" s="37" t="s">
        <v>68</v>
      </c>
      <c r="Z1253" s="37" t="s">
        <v>70</v>
      </c>
      <c r="AA1253" s="37" t="s">
        <v>69</v>
      </c>
      <c r="AB1253" s="30">
        <v>0</v>
      </c>
      <c r="AC1253" s="30">
        <v>0</v>
      </c>
      <c r="AD1253" s="31">
        <v>0</v>
      </c>
      <c r="AE1253" s="30">
        <v>0</v>
      </c>
      <c r="AF1253" s="30">
        <v>0</v>
      </c>
      <c r="AG1253" s="32">
        <v>0</v>
      </c>
      <c r="AH1253" s="30">
        <v>0</v>
      </c>
      <c r="AI1253" s="10" t="s">
        <v>573</v>
      </c>
      <c r="AJ1253" s="30">
        <v>0</v>
      </c>
      <c r="AK1253" s="30">
        <v>0</v>
      </c>
      <c r="AL1253" s="30">
        <v>0</v>
      </c>
      <c r="AM1253" s="30">
        <v>0</v>
      </c>
      <c r="AN1253" s="30">
        <v>0</v>
      </c>
      <c r="AO1253" s="30">
        <v>0</v>
      </c>
      <c r="AP1253" s="30">
        <v>0</v>
      </c>
      <c r="AQ1253" s="30">
        <v>0</v>
      </c>
      <c r="AR1253" s="30">
        <v>0</v>
      </c>
      <c r="AS1253" s="30">
        <v>0</v>
      </c>
      <c r="AT1253" s="30">
        <v>0</v>
      </c>
      <c r="AU1253" s="121">
        <v>0</v>
      </c>
      <c r="AV1253" s="129" t="s">
        <v>1011</v>
      </c>
      <c r="AW1253" s="129" t="s">
        <v>1011</v>
      </c>
      <c r="AX1253" s="129" t="s">
        <v>527</v>
      </c>
    </row>
    <row r="1254" spans="1:50" ht="24" x14ac:dyDescent="0.25">
      <c r="A1254" s="120">
        <v>46112.208333333489</v>
      </c>
      <c r="B1254" s="28" t="s">
        <v>566</v>
      </c>
      <c r="C1254" s="25" t="s">
        <v>427</v>
      </c>
      <c r="D1254" s="25" t="s">
        <v>430</v>
      </c>
      <c r="E1254" s="25" t="s">
        <v>423</v>
      </c>
      <c r="F1254" s="29" t="s">
        <v>243</v>
      </c>
      <c r="G1254" s="29" t="s">
        <v>19</v>
      </c>
      <c r="H1254" s="29" t="s">
        <v>91</v>
      </c>
      <c r="I1254" s="29" t="s">
        <v>579</v>
      </c>
      <c r="J1254" s="29" t="s">
        <v>868</v>
      </c>
      <c r="K1254" s="25" t="s">
        <v>283</v>
      </c>
      <c r="L1254" s="25" t="s">
        <v>527</v>
      </c>
      <c r="M1254" s="25" t="s">
        <v>527</v>
      </c>
      <c r="N1254" s="25" t="s">
        <v>527</v>
      </c>
      <c r="O1254" s="25" t="s">
        <v>527</v>
      </c>
      <c r="P1254" s="25" t="s">
        <v>5393</v>
      </c>
      <c r="Q1254" s="28" t="s">
        <v>0</v>
      </c>
      <c r="R1254" s="29" t="s">
        <v>2818</v>
      </c>
      <c r="S1254" s="27" t="s">
        <v>3201</v>
      </c>
      <c r="T1254" s="27" t="s">
        <v>3202</v>
      </c>
      <c r="U1254" s="28" t="s">
        <v>292</v>
      </c>
      <c r="V1254" s="26" t="s">
        <v>283</v>
      </c>
      <c r="W1254" s="26" t="s">
        <v>629</v>
      </c>
      <c r="X1254" s="26" t="s">
        <v>411</v>
      </c>
      <c r="Y1254" s="37" t="s">
        <v>68</v>
      </c>
      <c r="Z1254" s="37" t="s">
        <v>70</v>
      </c>
      <c r="AA1254" s="37" t="s">
        <v>69</v>
      </c>
      <c r="AB1254" s="30">
        <v>0</v>
      </c>
      <c r="AC1254" s="30">
        <v>0</v>
      </c>
      <c r="AD1254" s="31">
        <v>0</v>
      </c>
      <c r="AE1254" s="30">
        <v>0</v>
      </c>
      <c r="AF1254" s="30">
        <v>0</v>
      </c>
      <c r="AG1254" s="32">
        <v>0</v>
      </c>
      <c r="AH1254" s="30">
        <v>0</v>
      </c>
      <c r="AI1254" s="10" t="s">
        <v>573</v>
      </c>
      <c r="AJ1254" s="30">
        <v>0</v>
      </c>
      <c r="AK1254" s="30">
        <v>0</v>
      </c>
      <c r="AL1254" s="30">
        <v>0</v>
      </c>
      <c r="AM1254" s="30">
        <v>0</v>
      </c>
      <c r="AN1254" s="30">
        <v>0</v>
      </c>
      <c r="AO1254" s="30">
        <v>0</v>
      </c>
      <c r="AP1254" s="30">
        <v>0</v>
      </c>
      <c r="AQ1254" s="30">
        <v>0</v>
      </c>
      <c r="AR1254" s="30">
        <v>0</v>
      </c>
      <c r="AS1254" s="30">
        <v>0</v>
      </c>
      <c r="AT1254" s="30">
        <v>0</v>
      </c>
      <c r="AU1254" s="121">
        <v>0</v>
      </c>
      <c r="AV1254" s="129" t="s">
        <v>1011</v>
      </c>
      <c r="AW1254" s="129" t="s">
        <v>1011</v>
      </c>
      <c r="AX1254" s="129" t="s">
        <v>527</v>
      </c>
    </row>
    <row r="1255" spans="1:50" ht="24" x14ac:dyDescent="0.25">
      <c r="A1255" s="120">
        <v>46112.208333333489</v>
      </c>
      <c r="B1255" s="28" t="s">
        <v>566</v>
      </c>
      <c r="C1255" s="25" t="s">
        <v>427</v>
      </c>
      <c r="D1255" s="25" t="s">
        <v>430</v>
      </c>
      <c r="E1255" s="25" t="s">
        <v>423</v>
      </c>
      <c r="F1255" s="29" t="s">
        <v>243</v>
      </c>
      <c r="G1255" s="29" t="s">
        <v>19</v>
      </c>
      <c r="H1255" s="29" t="s">
        <v>91</v>
      </c>
      <c r="I1255" s="29" t="s">
        <v>579</v>
      </c>
      <c r="J1255" s="29" t="s">
        <v>868</v>
      </c>
      <c r="K1255" s="25" t="s">
        <v>264</v>
      </c>
      <c r="L1255" s="25" t="s">
        <v>527</v>
      </c>
      <c r="M1255" s="25" t="s">
        <v>527</v>
      </c>
      <c r="N1255" s="25" t="s">
        <v>527</v>
      </c>
      <c r="O1255" s="25" t="s">
        <v>527</v>
      </c>
      <c r="P1255" s="25" t="s">
        <v>5393</v>
      </c>
      <c r="Q1255" s="28" t="s">
        <v>0</v>
      </c>
      <c r="R1255" s="29" t="s">
        <v>2818</v>
      </c>
      <c r="S1255" s="27" t="s">
        <v>3201</v>
      </c>
      <c r="T1255" s="27" t="s">
        <v>3202</v>
      </c>
      <c r="U1255" s="28" t="s">
        <v>265</v>
      </c>
      <c r="V1255" s="26" t="s">
        <v>264</v>
      </c>
      <c r="W1255" s="26" t="s">
        <v>563</v>
      </c>
      <c r="X1255" s="26" t="s">
        <v>411</v>
      </c>
      <c r="Y1255" s="37" t="s">
        <v>68</v>
      </c>
      <c r="Z1255" s="37" t="s">
        <v>70</v>
      </c>
      <c r="AA1255" s="37" t="s">
        <v>69</v>
      </c>
      <c r="AB1255" s="30">
        <v>0</v>
      </c>
      <c r="AC1255" s="30">
        <v>0</v>
      </c>
      <c r="AD1255" s="31">
        <v>0</v>
      </c>
      <c r="AE1255" s="30">
        <v>0</v>
      </c>
      <c r="AF1255" s="30">
        <v>0</v>
      </c>
      <c r="AG1255" s="32">
        <v>0</v>
      </c>
      <c r="AH1255" s="30">
        <v>0</v>
      </c>
      <c r="AI1255" s="10" t="s">
        <v>573</v>
      </c>
      <c r="AJ1255" s="30">
        <v>0</v>
      </c>
      <c r="AK1255" s="30">
        <v>0</v>
      </c>
      <c r="AL1255" s="30">
        <v>0</v>
      </c>
      <c r="AM1255" s="30">
        <v>0</v>
      </c>
      <c r="AN1255" s="30">
        <v>0</v>
      </c>
      <c r="AO1255" s="30">
        <v>0</v>
      </c>
      <c r="AP1255" s="30">
        <v>0</v>
      </c>
      <c r="AQ1255" s="30">
        <v>0</v>
      </c>
      <c r="AR1255" s="30">
        <v>0</v>
      </c>
      <c r="AS1255" s="30">
        <v>0</v>
      </c>
      <c r="AT1255" s="30">
        <v>0</v>
      </c>
      <c r="AU1255" s="121">
        <v>0</v>
      </c>
      <c r="AV1255" s="129" t="s">
        <v>1011</v>
      </c>
      <c r="AW1255" s="129" t="s">
        <v>1011</v>
      </c>
      <c r="AX1255" s="129" t="s">
        <v>527</v>
      </c>
    </row>
    <row r="1256" spans="1:50" ht="24" x14ac:dyDescent="0.25">
      <c r="A1256" s="120">
        <v>46112.208333333489</v>
      </c>
      <c r="B1256" s="28" t="s">
        <v>566</v>
      </c>
      <c r="C1256" s="25" t="s">
        <v>427</v>
      </c>
      <c r="D1256" s="25" t="s">
        <v>430</v>
      </c>
      <c r="E1256" s="25" t="s">
        <v>423</v>
      </c>
      <c r="F1256" s="29" t="s">
        <v>243</v>
      </c>
      <c r="G1256" s="29" t="s">
        <v>19</v>
      </c>
      <c r="H1256" s="29" t="s">
        <v>91</v>
      </c>
      <c r="I1256" s="29" t="s">
        <v>579</v>
      </c>
      <c r="J1256" s="29" t="s">
        <v>868</v>
      </c>
      <c r="K1256" s="25" t="s">
        <v>266</v>
      </c>
      <c r="L1256" s="25" t="s">
        <v>527</v>
      </c>
      <c r="M1256" s="25" t="s">
        <v>527</v>
      </c>
      <c r="N1256" s="25" t="s">
        <v>527</v>
      </c>
      <c r="O1256" s="25" t="s">
        <v>527</v>
      </c>
      <c r="P1256" s="25" t="s">
        <v>5393</v>
      </c>
      <c r="Q1256" s="28" t="s">
        <v>0</v>
      </c>
      <c r="R1256" s="29" t="s">
        <v>2818</v>
      </c>
      <c r="S1256" s="27" t="s">
        <v>3201</v>
      </c>
      <c r="T1256" s="27" t="s">
        <v>3202</v>
      </c>
      <c r="U1256" s="28" t="s">
        <v>267</v>
      </c>
      <c r="V1256" s="26" t="s">
        <v>266</v>
      </c>
      <c r="W1256" s="26" t="s">
        <v>564</v>
      </c>
      <c r="X1256" s="26" t="s">
        <v>411</v>
      </c>
      <c r="Y1256" s="37" t="s">
        <v>68</v>
      </c>
      <c r="Z1256" s="37" t="s">
        <v>70</v>
      </c>
      <c r="AA1256" s="37" t="s">
        <v>69</v>
      </c>
      <c r="AB1256" s="30">
        <v>0</v>
      </c>
      <c r="AC1256" s="30">
        <v>0</v>
      </c>
      <c r="AD1256" s="31">
        <v>0</v>
      </c>
      <c r="AE1256" s="30">
        <v>0</v>
      </c>
      <c r="AF1256" s="30">
        <v>0</v>
      </c>
      <c r="AG1256" s="32">
        <v>0</v>
      </c>
      <c r="AH1256" s="30">
        <v>0</v>
      </c>
      <c r="AI1256" s="10" t="s">
        <v>573</v>
      </c>
      <c r="AJ1256" s="30">
        <v>0</v>
      </c>
      <c r="AK1256" s="30">
        <v>0</v>
      </c>
      <c r="AL1256" s="30">
        <v>0</v>
      </c>
      <c r="AM1256" s="30">
        <v>0</v>
      </c>
      <c r="AN1256" s="30">
        <v>0</v>
      </c>
      <c r="AO1256" s="30">
        <v>0</v>
      </c>
      <c r="AP1256" s="30">
        <v>0</v>
      </c>
      <c r="AQ1256" s="30">
        <v>0</v>
      </c>
      <c r="AR1256" s="30">
        <v>0</v>
      </c>
      <c r="AS1256" s="30">
        <v>0</v>
      </c>
      <c r="AT1256" s="30">
        <v>0</v>
      </c>
      <c r="AU1256" s="121">
        <v>0</v>
      </c>
      <c r="AV1256" s="129" t="s">
        <v>1011</v>
      </c>
      <c r="AW1256" s="129" t="s">
        <v>1011</v>
      </c>
      <c r="AX1256" s="129" t="s">
        <v>527</v>
      </c>
    </row>
    <row r="1257" spans="1:50" ht="24" x14ac:dyDescent="0.25">
      <c r="A1257" s="120">
        <v>46112.208333333489</v>
      </c>
      <c r="B1257" s="28" t="s">
        <v>566</v>
      </c>
      <c r="C1257" s="25" t="s">
        <v>427</v>
      </c>
      <c r="D1257" s="25" t="s">
        <v>430</v>
      </c>
      <c r="E1257" s="25" t="s">
        <v>423</v>
      </c>
      <c r="F1257" s="29" t="s">
        <v>243</v>
      </c>
      <c r="G1257" s="29" t="s">
        <v>19</v>
      </c>
      <c r="H1257" s="29" t="s">
        <v>80</v>
      </c>
      <c r="I1257" s="29" t="s">
        <v>579</v>
      </c>
      <c r="J1257" s="29" t="s">
        <v>868</v>
      </c>
      <c r="K1257" s="25" t="s">
        <v>266</v>
      </c>
      <c r="L1257" s="25" t="s">
        <v>527</v>
      </c>
      <c r="M1257" s="25" t="s">
        <v>527</v>
      </c>
      <c r="N1257" s="25" t="s">
        <v>527</v>
      </c>
      <c r="O1257" s="25" t="s">
        <v>527</v>
      </c>
      <c r="P1257" s="25" t="s">
        <v>5393</v>
      </c>
      <c r="Q1257" s="28" t="s">
        <v>0</v>
      </c>
      <c r="R1257" s="29" t="s">
        <v>2818</v>
      </c>
      <c r="S1257" s="27" t="s">
        <v>3201</v>
      </c>
      <c r="T1257" s="27" t="s">
        <v>3202</v>
      </c>
      <c r="U1257" s="28" t="s">
        <v>267</v>
      </c>
      <c r="V1257" s="26" t="s">
        <v>266</v>
      </c>
      <c r="W1257" s="26" t="s">
        <v>564</v>
      </c>
      <c r="X1257" s="26" t="s">
        <v>411</v>
      </c>
      <c r="Y1257" s="37" t="s">
        <v>81</v>
      </c>
      <c r="Z1257" s="37" t="s">
        <v>80</v>
      </c>
      <c r="AA1257" s="37" t="s">
        <v>82</v>
      </c>
      <c r="AB1257" s="30">
        <v>0</v>
      </c>
      <c r="AC1257" s="30">
        <v>0</v>
      </c>
      <c r="AD1257" s="31">
        <v>0</v>
      </c>
      <c r="AE1257" s="30">
        <v>0</v>
      </c>
      <c r="AF1257" s="30">
        <v>0</v>
      </c>
      <c r="AG1257" s="32">
        <v>0</v>
      </c>
      <c r="AH1257" s="30">
        <v>0</v>
      </c>
      <c r="AI1257" s="10" t="s">
        <v>573</v>
      </c>
      <c r="AJ1257" s="30">
        <v>0</v>
      </c>
      <c r="AK1257" s="30">
        <v>0</v>
      </c>
      <c r="AL1257" s="30">
        <v>0</v>
      </c>
      <c r="AM1257" s="30">
        <v>0</v>
      </c>
      <c r="AN1257" s="30">
        <v>0</v>
      </c>
      <c r="AO1257" s="30">
        <v>0</v>
      </c>
      <c r="AP1257" s="30">
        <v>0</v>
      </c>
      <c r="AQ1257" s="30">
        <v>0</v>
      </c>
      <c r="AR1257" s="30">
        <v>0</v>
      </c>
      <c r="AS1257" s="30">
        <v>0</v>
      </c>
      <c r="AT1257" s="30">
        <v>0</v>
      </c>
      <c r="AU1257" s="121">
        <v>0</v>
      </c>
      <c r="AV1257" s="129" t="s">
        <v>1011</v>
      </c>
      <c r="AW1257" s="129" t="s">
        <v>1011</v>
      </c>
      <c r="AX1257" s="129" t="s">
        <v>527</v>
      </c>
    </row>
    <row r="1258" spans="1:50" ht="24" x14ac:dyDescent="0.25">
      <c r="A1258" s="120">
        <v>46112.208333333489</v>
      </c>
      <c r="B1258" s="28" t="s">
        <v>566</v>
      </c>
      <c r="C1258" s="25" t="s">
        <v>427</v>
      </c>
      <c r="D1258" s="25" t="s">
        <v>430</v>
      </c>
      <c r="E1258" s="25" t="s">
        <v>423</v>
      </c>
      <c r="F1258" s="29" t="s">
        <v>243</v>
      </c>
      <c r="G1258" s="29" t="s">
        <v>19</v>
      </c>
      <c r="H1258" s="29" t="s">
        <v>91</v>
      </c>
      <c r="I1258" s="29" t="s">
        <v>579</v>
      </c>
      <c r="J1258" s="29" t="s">
        <v>868</v>
      </c>
      <c r="K1258" s="25" t="s">
        <v>285</v>
      </c>
      <c r="L1258" s="25" t="s">
        <v>527</v>
      </c>
      <c r="M1258" s="25" t="s">
        <v>527</v>
      </c>
      <c r="N1258" s="25" t="s">
        <v>527</v>
      </c>
      <c r="O1258" s="25" t="s">
        <v>527</v>
      </c>
      <c r="P1258" s="25" t="s">
        <v>5393</v>
      </c>
      <c r="Q1258" s="28" t="s">
        <v>0</v>
      </c>
      <c r="R1258" s="29" t="s">
        <v>2818</v>
      </c>
      <c r="S1258" s="27" t="s">
        <v>3201</v>
      </c>
      <c r="T1258" s="27" t="s">
        <v>3202</v>
      </c>
      <c r="U1258" s="28" t="s">
        <v>293</v>
      </c>
      <c r="V1258" s="26" t="s">
        <v>285</v>
      </c>
      <c r="W1258" s="26" t="s">
        <v>630</v>
      </c>
      <c r="X1258" s="26" t="s">
        <v>411</v>
      </c>
      <c r="Y1258" s="37" t="s">
        <v>68</v>
      </c>
      <c r="Z1258" s="37" t="s">
        <v>70</v>
      </c>
      <c r="AA1258" s="37" t="s">
        <v>69</v>
      </c>
      <c r="AB1258" s="30">
        <v>0</v>
      </c>
      <c r="AC1258" s="30">
        <v>0</v>
      </c>
      <c r="AD1258" s="31">
        <v>0</v>
      </c>
      <c r="AE1258" s="30">
        <v>0</v>
      </c>
      <c r="AF1258" s="30">
        <v>0</v>
      </c>
      <c r="AG1258" s="32">
        <v>0</v>
      </c>
      <c r="AH1258" s="30">
        <v>0</v>
      </c>
      <c r="AI1258" s="10" t="s">
        <v>573</v>
      </c>
      <c r="AJ1258" s="30">
        <v>0</v>
      </c>
      <c r="AK1258" s="30">
        <v>0</v>
      </c>
      <c r="AL1258" s="30">
        <v>0</v>
      </c>
      <c r="AM1258" s="30">
        <v>0</v>
      </c>
      <c r="AN1258" s="30">
        <v>0</v>
      </c>
      <c r="AO1258" s="30">
        <v>0</v>
      </c>
      <c r="AP1258" s="30">
        <v>0</v>
      </c>
      <c r="AQ1258" s="30">
        <v>0</v>
      </c>
      <c r="AR1258" s="30">
        <v>0</v>
      </c>
      <c r="AS1258" s="30">
        <v>0</v>
      </c>
      <c r="AT1258" s="30">
        <v>0</v>
      </c>
      <c r="AU1258" s="121">
        <v>0</v>
      </c>
      <c r="AV1258" s="129" t="s">
        <v>1011</v>
      </c>
      <c r="AW1258" s="129" t="s">
        <v>1011</v>
      </c>
      <c r="AX1258" s="129" t="s">
        <v>527</v>
      </c>
    </row>
    <row r="1259" spans="1:50" ht="24" x14ac:dyDescent="0.25">
      <c r="A1259" s="120">
        <v>46112.208333333489</v>
      </c>
      <c r="B1259" s="28" t="s">
        <v>566</v>
      </c>
      <c r="C1259" s="25" t="s">
        <v>427</v>
      </c>
      <c r="D1259" s="25" t="s">
        <v>430</v>
      </c>
      <c r="E1259" s="25" t="s">
        <v>423</v>
      </c>
      <c r="F1259" s="29" t="s">
        <v>243</v>
      </c>
      <c r="G1259" s="29" t="s">
        <v>19</v>
      </c>
      <c r="H1259" s="29" t="s">
        <v>91</v>
      </c>
      <c r="I1259" s="29" t="s">
        <v>579</v>
      </c>
      <c r="J1259" s="29" t="s">
        <v>868</v>
      </c>
      <c r="K1259" s="25" t="s">
        <v>453</v>
      </c>
      <c r="L1259" s="25" t="s">
        <v>527</v>
      </c>
      <c r="M1259" s="25" t="s">
        <v>527</v>
      </c>
      <c r="N1259" s="25" t="s">
        <v>527</v>
      </c>
      <c r="O1259" s="25" t="s">
        <v>527</v>
      </c>
      <c r="P1259" s="25" t="s">
        <v>5393</v>
      </c>
      <c r="Q1259" s="28" t="s">
        <v>0</v>
      </c>
      <c r="R1259" s="29" t="s">
        <v>2818</v>
      </c>
      <c r="S1259" s="27" t="s">
        <v>3201</v>
      </c>
      <c r="T1259" s="27" t="s">
        <v>3202</v>
      </c>
      <c r="U1259" s="28" t="s">
        <v>294</v>
      </c>
      <c r="V1259" s="26" t="s">
        <v>453</v>
      </c>
      <c r="W1259" s="26" t="s">
        <v>631</v>
      </c>
      <c r="X1259" s="26" t="s">
        <v>411</v>
      </c>
      <c r="Y1259" s="37" t="s">
        <v>68</v>
      </c>
      <c r="Z1259" s="37" t="s">
        <v>70</v>
      </c>
      <c r="AA1259" s="37" t="s">
        <v>69</v>
      </c>
      <c r="AB1259" s="30">
        <v>0</v>
      </c>
      <c r="AC1259" s="30">
        <v>0</v>
      </c>
      <c r="AD1259" s="31">
        <v>0</v>
      </c>
      <c r="AE1259" s="30">
        <v>0</v>
      </c>
      <c r="AF1259" s="30">
        <v>0</v>
      </c>
      <c r="AG1259" s="32">
        <v>0</v>
      </c>
      <c r="AH1259" s="30">
        <v>0</v>
      </c>
      <c r="AI1259" s="10" t="s">
        <v>573</v>
      </c>
      <c r="AJ1259" s="30">
        <v>0</v>
      </c>
      <c r="AK1259" s="30">
        <v>0</v>
      </c>
      <c r="AL1259" s="30">
        <v>0</v>
      </c>
      <c r="AM1259" s="30">
        <v>0</v>
      </c>
      <c r="AN1259" s="30">
        <v>0</v>
      </c>
      <c r="AO1259" s="30">
        <v>0</v>
      </c>
      <c r="AP1259" s="30">
        <v>0</v>
      </c>
      <c r="AQ1259" s="30">
        <v>0</v>
      </c>
      <c r="AR1259" s="30">
        <v>0</v>
      </c>
      <c r="AS1259" s="30">
        <v>0</v>
      </c>
      <c r="AT1259" s="30">
        <v>0</v>
      </c>
      <c r="AU1259" s="121">
        <v>0</v>
      </c>
      <c r="AV1259" s="129" t="s">
        <v>1011</v>
      </c>
      <c r="AW1259" s="129" t="s">
        <v>1011</v>
      </c>
      <c r="AX1259" s="129" t="s">
        <v>527</v>
      </c>
    </row>
    <row r="1260" spans="1:50" ht="24" x14ac:dyDescent="0.25">
      <c r="A1260" s="120">
        <v>46112.208333333489</v>
      </c>
      <c r="B1260" s="28" t="s">
        <v>566</v>
      </c>
      <c r="C1260" s="25" t="s">
        <v>427</v>
      </c>
      <c r="D1260" s="25" t="s">
        <v>430</v>
      </c>
      <c r="E1260" s="25" t="s">
        <v>423</v>
      </c>
      <c r="F1260" s="29" t="s">
        <v>243</v>
      </c>
      <c r="G1260" s="29" t="s">
        <v>19</v>
      </c>
      <c r="H1260" s="29" t="s">
        <v>91</v>
      </c>
      <c r="I1260" s="29" t="s">
        <v>579</v>
      </c>
      <c r="J1260" s="29" t="s">
        <v>868</v>
      </c>
      <c r="K1260" s="25" t="s">
        <v>278</v>
      </c>
      <c r="L1260" s="25" t="s">
        <v>527</v>
      </c>
      <c r="M1260" s="25" t="s">
        <v>527</v>
      </c>
      <c r="N1260" s="25" t="s">
        <v>527</v>
      </c>
      <c r="O1260" s="25" t="s">
        <v>527</v>
      </c>
      <c r="P1260" s="25" t="s">
        <v>5393</v>
      </c>
      <c r="Q1260" s="28" t="s">
        <v>0</v>
      </c>
      <c r="R1260" s="29" t="s">
        <v>2818</v>
      </c>
      <c r="S1260" s="27" t="s">
        <v>3201</v>
      </c>
      <c r="T1260" s="27" t="s">
        <v>3202</v>
      </c>
      <c r="U1260" s="28" t="s">
        <v>286</v>
      </c>
      <c r="V1260" s="26" t="s">
        <v>278</v>
      </c>
      <c r="W1260" s="26" t="s">
        <v>626</v>
      </c>
      <c r="X1260" s="26" t="s">
        <v>411</v>
      </c>
      <c r="Y1260" s="37" t="s">
        <v>68</v>
      </c>
      <c r="Z1260" s="37" t="s">
        <v>70</v>
      </c>
      <c r="AA1260" s="37" t="s">
        <v>69</v>
      </c>
      <c r="AB1260" s="30">
        <v>0</v>
      </c>
      <c r="AC1260" s="30">
        <v>0</v>
      </c>
      <c r="AD1260" s="31">
        <v>0</v>
      </c>
      <c r="AE1260" s="30">
        <v>0</v>
      </c>
      <c r="AF1260" s="30">
        <v>0</v>
      </c>
      <c r="AG1260" s="32">
        <v>0</v>
      </c>
      <c r="AH1260" s="30">
        <v>0</v>
      </c>
      <c r="AI1260" s="10" t="s">
        <v>573</v>
      </c>
      <c r="AJ1260" s="30">
        <v>0</v>
      </c>
      <c r="AK1260" s="30">
        <v>0</v>
      </c>
      <c r="AL1260" s="30">
        <v>0</v>
      </c>
      <c r="AM1260" s="30">
        <v>0</v>
      </c>
      <c r="AN1260" s="30">
        <v>0</v>
      </c>
      <c r="AO1260" s="30">
        <v>0</v>
      </c>
      <c r="AP1260" s="30">
        <v>0</v>
      </c>
      <c r="AQ1260" s="30">
        <v>0</v>
      </c>
      <c r="AR1260" s="30">
        <v>0</v>
      </c>
      <c r="AS1260" s="30">
        <v>0</v>
      </c>
      <c r="AT1260" s="30">
        <v>0</v>
      </c>
      <c r="AU1260" s="121">
        <v>0</v>
      </c>
      <c r="AV1260" s="129" t="s">
        <v>1011</v>
      </c>
      <c r="AW1260" s="129" t="s">
        <v>1011</v>
      </c>
      <c r="AX1260" s="129" t="s">
        <v>527</v>
      </c>
    </row>
    <row r="1261" spans="1:50" x14ac:dyDescent="0.25">
      <c r="A1261" s="120">
        <v>46112.208333333489</v>
      </c>
      <c r="B1261" s="28" t="s">
        <v>566</v>
      </c>
      <c r="C1261" s="25" t="s">
        <v>427</v>
      </c>
      <c r="D1261" s="25" t="s">
        <v>430</v>
      </c>
      <c r="E1261" s="25" t="s">
        <v>423</v>
      </c>
      <c r="F1261" s="29" t="s">
        <v>243</v>
      </c>
      <c r="G1261" s="29" t="s">
        <v>19</v>
      </c>
      <c r="H1261" s="29" t="s">
        <v>170</v>
      </c>
      <c r="I1261" s="29" t="s">
        <v>579</v>
      </c>
      <c r="J1261" s="29" t="s">
        <v>868</v>
      </c>
      <c r="K1261" s="25" t="s">
        <v>252</v>
      </c>
      <c r="L1261" s="25" t="s">
        <v>527</v>
      </c>
      <c r="M1261" s="25" t="s">
        <v>527</v>
      </c>
      <c r="N1261" s="25" t="s">
        <v>527</v>
      </c>
      <c r="O1261" s="25" t="s">
        <v>527</v>
      </c>
      <c r="P1261" s="25" t="s">
        <v>5394</v>
      </c>
      <c r="Q1261" s="28" t="s">
        <v>0</v>
      </c>
      <c r="R1261" s="29" t="s">
        <v>3203</v>
      </c>
      <c r="S1261" s="27" t="s">
        <v>3204</v>
      </c>
      <c r="T1261" s="27" t="s">
        <v>3205</v>
      </c>
      <c r="U1261" s="28" t="s">
        <v>253</v>
      </c>
      <c r="V1261" s="26" t="s">
        <v>252</v>
      </c>
      <c r="W1261" s="26" t="s">
        <v>557</v>
      </c>
      <c r="X1261" s="26" t="s">
        <v>411</v>
      </c>
      <c r="Y1261" s="37" t="s">
        <v>171</v>
      </c>
      <c r="Z1261" s="37" t="s">
        <v>173</v>
      </c>
      <c r="AA1261" s="37" t="s">
        <v>172</v>
      </c>
      <c r="AB1261" s="30">
        <v>0</v>
      </c>
      <c r="AC1261" s="30">
        <v>0</v>
      </c>
      <c r="AD1261" s="31">
        <v>0</v>
      </c>
      <c r="AE1261" s="30">
        <v>0</v>
      </c>
      <c r="AF1261" s="30">
        <v>0</v>
      </c>
      <c r="AG1261" s="32">
        <v>0</v>
      </c>
      <c r="AH1261" s="30">
        <v>0</v>
      </c>
      <c r="AI1261" s="10" t="s">
        <v>573</v>
      </c>
      <c r="AJ1261" s="30">
        <v>0</v>
      </c>
      <c r="AK1261" s="30">
        <v>0</v>
      </c>
      <c r="AL1261" s="30">
        <v>0</v>
      </c>
      <c r="AM1261" s="30">
        <v>0</v>
      </c>
      <c r="AN1261" s="30">
        <v>0</v>
      </c>
      <c r="AO1261" s="30">
        <v>0</v>
      </c>
      <c r="AP1261" s="30">
        <v>0</v>
      </c>
      <c r="AQ1261" s="30">
        <v>0</v>
      </c>
      <c r="AR1261" s="30">
        <v>0</v>
      </c>
      <c r="AS1261" s="30">
        <v>0</v>
      </c>
      <c r="AT1261" s="30">
        <v>0</v>
      </c>
      <c r="AU1261" s="121">
        <v>0</v>
      </c>
      <c r="AV1261" s="129" t="s">
        <v>1011</v>
      </c>
      <c r="AW1261" s="129" t="s">
        <v>1011</v>
      </c>
      <c r="AX1261" s="129" t="s">
        <v>527</v>
      </c>
    </row>
    <row r="1262" spans="1:50" x14ac:dyDescent="0.25">
      <c r="A1262" s="120">
        <v>46112.208333333489</v>
      </c>
      <c r="B1262" s="28" t="s">
        <v>566</v>
      </c>
      <c r="C1262" s="25" t="s">
        <v>427</v>
      </c>
      <c r="D1262" s="25" t="s">
        <v>430</v>
      </c>
      <c r="E1262" s="25" t="s">
        <v>423</v>
      </c>
      <c r="F1262" s="29" t="s">
        <v>243</v>
      </c>
      <c r="G1262" s="29" t="s">
        <v>19</v>
      </c>
      <c r="H1262" s="29" t="s">
        <v>170</v>
      </c>
      <c r="I1262" s="29" t="s">
        <v>579</v>
      </c>
      <c r="J1262" s="29" t="s">
        <v>868</v>
      </c>
      <c r="K1262" s="25" t="s">
        <v>262</v>
      </c>
      <c r="L1262" s="25" t="s">
        <v>527</v>
      </c>
      <c r="M1262" s="25" t="s">
        <v>527</v>
      </c>
      <c r="N1262" s="25" t="s">
        <v>527</v>
      </c>
      <c r="O1262" s="25" t="s">
        <v>527</v>
      </c>
      <c r="P1262" s="25" t="s">
        <v>5394</v>
      </c>
      <c r="Q1262" s="28" t="s">
        <v>0</v>
      </c>
      <c r="R1262" s="29" t="s">
        <v>3203</v>
      </c>
      <c r="S1262" s="27" t="s">
        <v>3204</v>
      </c>
      <c r="T1262" s="27" t="s">
        <v>3205</v>
      </c>
      <c r="U1262" s="28" t="s">
        <v>263</v>
      </c>
      <c r="V1262" s="26" t="s">
        <v>262</v>
      </c>
      <c r="W1262" s="26" t="s">
        <v>562</v>
      </c>
      <c r="X1262" s="26" t="s">
        <v>411</v>
      </c>
      <c r="Y1262" s="37" t="s">
        <v>171</v>
      </c>
      <c r="Z1262" s="37" t="s">
        <v>173</v>
      </c>
      <c r="AA1262" s="37" t="s">
        <v>172</v>
      </c>
      <c r="AB1262" s="30">
        <v>0</v>
      </c>
      <c r="AC1262" s="30">
        <v>0</v>
      </c>
      <c r="AD1262" s="31">
        <v>0</v>
      </c>
      <c r="AE1262" s="30">
        <v>0</v>
      </c>
      <c r="AF1262" s="30">
        <v>0</v>
      </c>
      <c r="AG1262" s="32">
        <v>0</v>
      </c>
      <c r="AH1262" s="30">
        <v>0</v>
      </c>
      <c r="AI1262" s="10" t="s">
        <v>573</v>
      </c>
      <c r="AJ1262" s="30">
        <v>0</v>
      </c>
      <c r="AK1262" s="30">
        <v>0</v>
      </c>
      <c r="AL1262" s="30">
        <v>0</v>
      </c>
      <c r="AM1262" s="30">
        <v>0</v>
      </c>
      <c r="AN1262" s="30">
        <v>0</v>
      </c>
      <c r="AO1262" s="30">
        <v>0</v>
      </c>
      <c r="AP1262" s="30">
        <v>0</v>
      </c>
      <c r="AQ1262" s="30">
        <v>0</v>
      </c>
      <c r="AR1262" s="30">
        <v>0</v>
      </c>
      <c r="AS1262" s="30">
        <v>0</v>
      </c>
      <c r="AT1262" s="30">
        <v>0</v>
      </c>
      <c r="AU1262" s="121">
        <v>0</v>
      </c>
      <c r="AV1262" s="129" t="s">
        <v>1011</v>
      </c>
      <c r="AW1262" s="129" t="s">
        <v>1011</v>
      </c>
      <c r="AX1262" s="129" t="s">
        <v>527</v>
      </c>
    </row>
    <row r="1263" spans="1:50" x14ac:dyDescent="0.25">
      <c r="A1263" s="120">
        <v>46112.208333333489</v>
      </c>
      <c r="B1263" s="28" t="s">
        <v>566</v>
      </c>
      <c r="C1263" s="25" t="s">
        <v>427</v>
      </c>
      <c r="D1263" s="25" t="s">
        <v>430</v>
      </c>
      <c r="E1263" s="25" t="s">
        <v>423</v>
      </c>
      <c r="F1263" s="29" t="s">
        <v>243</v>
      </c>
      <c r="G1263" s="29" t="s">
        <v>19</v>
      </c>
      <c r="H1263" s="29" t="s">
        <v>148</v>
      </c>
      <c r="I1263" s="29" t="s">
        <v>579</v>
      </c>
      <c r="J1263" s="29" t="s">
        <v>777</v>
      </c>
      <c r="K1263" s="25" t="s">
        <v>430</v>
      </c>
      <c r="L1263" s="25" t="s">
        <v>527</v>
      </c>
      <c r="M1263" s="25" t="s">
        <v>527</v>
      </c>
      <c r="N1263" s="25" t="s">
        <v>527</v>
      </c>
      <c r="O1263" s="25" t="s">
        <v>527</v>
      </c>
      <c r="P1263" s="25" t="s">
        <v>5394</v>
      </c>
      <c r="Q1263" s="28" t="s">
        <v>0</v>
      </c>
      <c r="R1263" s="29" t="s">
        <v>3203</v>
      </c>
      <c r="S1263" s="27" t="s">
        <v>3204</v>
      </c>
      <c r="T1263" s="27" t="s">
        <v>3205</v>
      </c>
      <c r="U1263" s="28" t="s">
        <v>270</v>
      </c>
      <c r="V1263" s="26" t="s">
        <v>430</v>
      </c>
      <c r="W1263" s="26" t="s">
        <v>593</v>
      </c>
      <c r="X1263" s="26" t="s">
        <v>411</v>
      </c>
      <c r="Y1263" s="37" t="s">
        <v>152</v>
      </c>
      <c r="Z1263" s="37" t="s">
        <v>154</v>
      </c>
      <c r="AA1263" s="37" t="s">
        <v>153</v>
      </c>
      <c r="AB1263" s="30">
        <v>0</v>
      </c>
      <c r="AC1263" s="30">
        <v>0</v>
      </c>
      <c r="AD1263" s="31">
        <v>0</v>
      </c>
      <c r="AE1263" s="30">
        <v>0</v>
      </c>
      <c r="AF1263" s="30">
        <v>0</v>
      </c>
      <c r="AG1263" s="32">
        <v>0</v>
      </c>
      <c r="AH1263" s="30">
        <v>0</v>
      </c>
      <c r="AI1263" s="10" t="s">
        <v>573</v>
      </c>
      <c r="AJ1263" s="30">
        <v>0</v>
      </c>
      <c r="AK1263" s="30">
        <v>0</v>
      </c>
      <c r="AL1263" s="30">
        <v>0</v>
      </c>
      <c r="AM1263" s="30">
        <v>0</v>
      </c>
      <c r="AN1263" s="30">
        <v>0</v>
      </c>
      <c r="AO1263" s="30">
        <v>0</v>
      </c>
      <c r="AP1263" s="30">
        <v>0</v>
      </c>
      <c r="AQ1263" s="30">
        <v>0</v>
      </c>
      <c r="AR1263" s="30">
        <v>0</v>
      </c>
      <c r="AS1263" s="30">
        <v>0</v>
      </c>
      <c r="AT1263" s="30">
        <v>0</v>
      </c>
      <c r="AU1263" s="121">
        <v>0</v>
      </c>
      <c r="AV1263" s="129" t="s">
        <v>1011</v>
      </c>
      <c r="AW1263" s="129" t="s">
        <v>1011</v>
      </c>
      <c r="AX1263" s="129" t="s">
        <v>527</v>
      </c>
    </row>
    <row r="1264" spans="1:50" x14ac:dyDescent="0.25">
      <c r="A1264" s="120">
        <v>46112.208333333489</v>
      </c>
      <c r="B1264" s="28" t="s">
        <v>566</v>
      </c>
      <c r="C1264" s="25" t="s">
        <v>427</v>
      </c>
      <c r="D1264" s="25" t="s">
        <v>430</v>
      </c>
      <c r="E1264" s="25" t="s">
        <v>423</v>
      </c>
      <c r="F1264" s="29" t="s">
        <v>243</v>
      </c>
      <c r="G1264" s="29" t="s">
        <v>19</v>
      </c>
      <c r="H1264" s="29" t="s">
        <v>598</v>
      </c>
      <c r="I1264" s="29" t="s">
        <v>579</v>
      </c>
      <c r="J1264" s="29" t="s">
        <v>777</v>
      </c>
      <c r="K1264" s="25" t="s">
        <v>430</v>
      </c>
      <c r="L1264" s="25" t="s">
        <v>527</v>
      </c>
      <c r="M1264" s="25" t="s">
        <v>527</v>
      </c>
      <c r="N1264" s="25" t="s">
        <v>527</v>
      </c>
      <c r="O1264" s="25" t="s">
        <v>527</v>
      </c>
      <c r="P1264" s="25" t="s">
        <v>5394</v>
      </c>
      <c r="Q1264" s="28" t="s">
        <v>0</v>
      </c>
      <c r="R1264" s="29" t="s">
        <v>3203</v>
      </c>
      <c r="S1264" s="27" t="s">
        <v>3204</v>
      </c>
      <c r="T1264" s="27" t="s">
        <v>3205</v>
      </c>
      <c r="U1264" s="28" t="s">
        <v>270</v>
      </c>
      <c r="V1264" s="26" t="s">
        <v>430</v>
      </c>
      <c r="W1264" s="26" t="s">
        <v>593</v>
      </c>
      <c r="X1264" s="26" t="s">
        <v>411</v>
      </c>
      <c r="Y1264" s="37" t="s">
        <v>119</v>
      </c>
      <c r="Z1264" s="37" t="s">
        <v>121</v>
      </c>
      <c r="AA1264" s="37" t="s">
        <v>120</v>
      </c>
      <c r="AB1264" s="30">
        <v>0</v>
      </c>
      <c r="AC1264" s="30">
        <v>0</v>
      </c>
      <c r="AD1264" s="31">
        <v>0</v>
      </c>
      <c r="AE1264" s="30">
        <v>0</v>
      </c>
      <c r="AF1264" s="30">
        <v>0</v>
      </c>
      <c r="AG1264" s="32">
        <v>0</v>
      </c>
      <c r="AH1264" s="30">
        <v>0</v>
      </c>
      <c r="AI1264" s="10" t="s">
        <v>573</v>
      </c>
      <c r="AJ1264" s="30">
        <v>0</v>
      </c>
      <c r="AK1264" s="30">
        <v>0</v>
      </c>
      <c r="AL1264" s="30">
        <v>0</v>
      </c>
      <c r="AM1264" s="30">
        <v>0</v>
      </c>
      <c r="AN1264" s="30">
        <v>0</v>
      </c>
      <c r="AO1264" s="30">
        <v>0</v>
      </c>
      <c r="AP1264" s="30">
        <v>0</v>
      </c>
      <c r="AQ1264" s="30">
        <v>0</v>
      </c>
      <c r="AR1264" s="30">
        <v>0</v>
      </c>
      <c r="AS1264" s="30">
        <v>0</v>
      </c>
      <c r="AT1264" s="30">
        <v>0</v>
      </c>
      <c r="AU1264" s="121">
        <v>0</v>
      </c>
      <c r="AV1264" s="129" t="s">
        <v>1011</v>
      </c>
      <c r="AW1264" s="129" t="s">
        <v>1011</v>
      </c>
      <c r="AX1264" s="129" t="s">
        <v>527</v>
      </c>
    </row>
    <row r="1265" spans="1:50" x14ac:dyDescent="0.25">
      <c r="A1265" s="120">
        <v>46112.208333333489</v>
      </c>
      <c r="B1265" s="28" t="s">
        <v>566</v>
      </c>
      <c r="C1265" s="25" t="s">
        <v>427</v>
      </c>
      <c r="D1265" s="25" t="s">
        <v>430</v>
      </c>
      <c r="E1265" s="25" t="s">
        <v>423</v>
      </c>
      <c r="F1265" s="29" t="s">
        <v>243</v>
      </c>
      <c r="G1265" s="29" t="s">
        <v>19</v>
      </c>
      <c r="H1265" s="29" t="s">
        <v>582</v>
      </c>
      <c r="I1265" s="29" t="s">
        <v>579</v>
      </c>
      <c r="J1265" s="29" t="s">
        <v>777</v>
      </c>
      <c r="K1265" s="25" t="s">
        <v>430</v>
      </c>
      <c r="L1265" s="25" t="s">
        <v>527</v>
      </c>
      <c r="M1265" s="25" t="s">
        <v>527</v>
      </c>
      <c r="N1265" s="25" t="s">
        <v>527</v>
      </c>
      <c r="O1265" s="25" t="s">
        <v>527</v>
      </c>
      <c r="P1265" s="25" t="s">
        <v>5394</v>
      </c>
      <c r="Q1265" s="28" t="s">
        <v>0</v>
      </c>
      <c r="R1265" s="29" t="s">
        <v>3203</v>
      </c>
      <c r="S1265" s="27" t="s">
        <v>3204</v>
      </c>
      <c r="T1265" s="27" t="s">
        <v>3205</v>
      </c>
      <c r="U1265" s="28" t="s">
        <v>270</v>
      </c>
      <c r="V1265" s="26" t="s">
        <v>430</v>
      </c>
      <c r="W1265" s="26" t="s">
        <v>593</v>
      </c>
      <c r="X1265" s="26" t="s">
        <v>411</v>
      </c>
      <c r="Y1265" s="37" t="s">
        <v>113</v>
      </c>
      <c r="Z1265" s="37" t="s">
        <v>115</v>
      </c>
      <c r="AA1265" s="37" t="s">
        <v>114</v>
      </c>
      <c r="AB1265" s="30">
        <v>0</v>
      </c>
      <c r="AC1265" s="30">
        <v>0</v>
      </c>
      <c r="AD1265" s="31">
        <v>0</v>
      </c>
      <c r="AE1265" s="30">
        <v>0</v>
      </c>
      <c r="AF1265" s="30">
        <v>0</v>
      </c>
      <c r="AG1265" s="32">
        <v>0</v>
      </c>
      <c r="AH1265" s="30">
        <v>0</v>
      </c>
      <c r="AI1265" s="10" t="s">
        <v>573</v>
      </c>
      <c r="AJ1265" s="30">
        <v>0</v>
      </c>
      <c r="AK1265" s="30">
        <v>0</v>
      </c>
      <c r="AL1265" s="30">
        <v>0</v>
      </c>
      <c r="AM1265" s="30">
        <v>0</v>
      </c>
      <c r="AN1265" s="30">
        <v>0</v>
      </c>
      <c r="AO1265" s="30">
        <v>0</v>
      </c>
      <c r="AP1265" s="30">
        <v>0</v>
      </c>
      <c r="AQ1265" s="30">
        <v>0</v>
      </c>
      <c r="AR1265" s="30">
        <v>0</v>
      </c>
      <c r="AS1265" s="30">
        <v>0</v>
      </c>
      <c r="AT1265" s="30">
        <v>0</v>
      </c>
      <c r="AU1265" s="121">
        <v>0</v>
      </c>
      <c r="AV1265" s="129" t="s">
        <v>1011</v>
      </c>
      <c r="AW1265" s="129" t="s">
        <v>1011</v>
      </c>
      <c r="AX1265" s="129" t="s">
        <v>527</v>
      </c>
    </row>
    <row r="1266" spans="1:50" x14ac:dyDescent="0.25">
      <c r="A1266" s="120">
        <v>46112.208333333489</v>
      </c>
      <c r="B1266" s="28" t="s">
        <v>566</v>
      </c>
      <c r="C1266" s="25" t="s">
        <v>427</v>
      </c>
      <c r="D1266" s="25" t="s">
        <v>430</v>
      </c>
      <c r="E1266" s="25" t="s">
        <v>423</v>
      </c>
      <c r="F1266" s="29" t="s">
        <v>243</v>
      </c>
      <c r="G1266" s="29" t="s">
        <v>19</v>
      </c>
      <c r="H1266" s="29" t="s">
        <v>597</v>
      </c>
      <c r="I1266" s="29" t="s">
        <v>579</v>
      </c>
      <c r="J1266" s="29" t="s">
        <v>777</v>
      </c>
      <c r="K1266" s="25" t="s">
        <v>430</v>
      </c>
      <c r="L1266" s="25" t="s">
        <v>527</v>
      </c>
      <c r="M1266" s="25" t="s">
        <v>527</v>
      </c>
      <c r="N1266" s="25" t="s">
        <v>527</v>
      </c>
      <c r="O1266" s="25" t="s">
        <v>527</v>
      </c>
      <c r="P1266" s="25" t="s">
        <v>5394</v>
      </c>
      <c r="Q1266" s="28" t="s">
        <v>0</v>
      </c>
      <c r="R1266" s="29" t="s">
        <v>3203</v>
      </c>
      <c r="S1266" s="27" t="s">
        <v>3204</v>
      </c>
      <c r="T1266" s="27" t="s">
        <v>3205</v>
      </c>
      <c r="U1266" s="28" t="s">
        <v>270</v>
      </c>
      <c r="V1266" s="26" t="s">
        <v>430</v>
      </c>
      <c r="W1266" s="26" t="s">
        <v>593</v>
      </c>
      <c r="X1266" s="26" t="s">
        <v>411</v>
      </c>
      <c r="Y1266" s="37" t="s">
        <v>116</v>
      </c>
      <c r="Z1266" s="37" t="s">
        <v>118</v>
      </c>
      <c r="AA1266" s="37" t="s">
        <v>117</v>
      </c>
      <c r="AB1266" s="30">
        <v>0</v>
      </c>
      <c r="AC1266" s="30">
        <v>0</v>
      </c>
      <c r="AD1266" s="31">
        <v>0</v>
      </c>
      <c r="AE1266" s="30">
        <v>0</v>
      </c>
      <c r="AF1266" s="30">
        <v>0</v>
      </c>
      <c r="AG1266" s="32">
        <v>0</v>
      </c>
      <c r="AH1266" s="30">
        <v>0</v>
      </c>
      <c r="AI1266" s="10" t="s">
        <v>573</v>
      </c>
      <c r="AJ1266" s="30">
        <v>0</v>
      </c>
      <c r="AK1266" s="30">
        <v>0</v>
      </c>
      <c r="AL1266" s="30">
        <v>0</v>
      </c>
      <c r="AM1266" s="30">
        <v>0</v>
      </c>
      <c r="AN1266" s="30">
        <v>0</v>
      </c>
      <c r="AO1266" s="30">
        <v>0</v>
      </c>
      <c r="AP1266" s="30">
        <v>0</v>
      </c>
      <c r="AQ1266" s="30">
        <v>0</v>
      </c>
      <c r="AR1266" s="30">
        <v>0</v>
      </c>
      <c r="AS1266" s="30">
        <v>0</v>
      </c>
      <c r="AT1266" s="30">
        <v>0</v>
      </c>
      <c r="AU1266" s="121">
        <v>0</v>
      </c>
      <c r="AV1266" s="129" t="s">
        <v>1011</v>
      </c>
      <c r="AW1266" s="129" t="s">
        <v>1011</v>
      </c>
      <c r="AX1266" s="129" t="s">
        <v>527</v>
      </c>
    </row>
    <row r="1267" spans="1:50" x14ac:dyDescent="0.25">
      <c r="A1267" s="120">
        <v>46112.208333333489</v>
      </c>
      <c r="B1267" s="28" t="s">
        <v>566</v>
      </c>
      <c r="C1267" s="25" t="s">
        <v>427</v>
      </c>
      <c r="D1267" s="25" t="s">
        <v>430</v>
      </c>
      <c r="E1267" s="25" t="s">
        <v>423</v>
      </c>
      <c r="F1267" s="29" t="s">
        <v>243</v>
      </c>
      <c r="G1267" s="29" t="s">
        <v>19</v>
      </c>
      <c r="H1267" s="29" t="s">
        <v>170</v>
      </c>
      <c r="I1267" s="29" t="s">
        <v>579</v>
      </c>
      <c r="J1267" s="29" t="s">
        <v>777</v>
      </c>
      <c r="K1267" s="25" t="s">
        <v>430</v>
      </c>
      <c r="L1267" s="25" t="s">
        <v>527</v>
      </c>
      <c r="M1267" s="25" t="s">
        <v>527</v>
      </c>
      <c r="N1267" s="25" t="s">
        <v>527</v>
      </c>
      <c r="O1267" s="25" t="s">
        <v>527</v>
      </c>
      <c r="P1267" s="25" t="s">
        <v>5394</v>
      </c>
      <c r="Q1267" s="28" t="s">
        <v>0</v>
      </c>
      <c r="R1267" s="29" t="s">
        <v>3203</v>
      </c>
      <c r="S1267" s="27" t="s">
        <v>3204</v>
      </c>
      <c r="T1267" s="27" t="s">
        <v>3205</v>
      </c>
      <c r="U1267" s="28" t="s">
        <v>270</v>
      </c>
      <c r="V1267" s="26" t="s">
        <v>430</v>
      </c>
      <c r="W1267" s="26" t="s">
        <v>593</v>
      </c>
      <c r="X1267" s="26" t="s">
        <v>411</v>
      </c>
      <c r="Y1267" s="37" t="s">
        <v>171</v>
      </c>
      <c r="Z1267" s="37" t="s">
        <v>173</v>
      </c>
      <c r="AA1267" s="37" t="s">
        <v>172</v>
      </c>
      <c r="AB1267" s="30">
        <v>0</v>
      </c>
      <c r="AC1267" s="30">
        <v>0</v>
      </c>
      <c r="AD1267" s="31">
        <v>0</v>
      </c>
      <c r="AE1267" s="30">
        <v>0</v>
      </c>
      <c r="AF1267" s="30">
        <v>0</v>
      </c>
      <c r="AG1267" s="32">
        <v>0</v>
      </c>
      <c r="AH1267" s="30">
        <v>0</v>
      </c>
      <c r="AI1267" s="10" t="s">
        <v>573</v>
      </c>
      <c r="AJ1267" s="30">
        <v>0</v>
      </c>
      <c r="AK1267" s="30">
        <v>0</v>
      </c>
      <c r="AL1267" s="30">
        <v>0</v>
      </c>
      <c r="AM1267" s="30">
        <v>0</v>
      </c>
      <c r="AN1267" s="30">
        <v>0</v>
      </c>
      <c r="AO1267" s="30">
        <v>0</v>
      </c>
      <c r="AP1267" s="30">
        <v>0</v>
      </c>
      <c r="AQ1267" s="30">
        <v>0</v>
      </c>
      <c r="AR1267" s="30">
        <v>0</v>
      </c>
      <c r="AS1267" s="30">
        <v>0</v>
      </c>
      <c r="AT1267" s="30">
        <v>0</v>
      </c>
      <c r="AU1267" s="121">
        <v>0</v>
      </c>
      <c r="AV1267" s="129" t="s">
        <v>1011</v>
      </c>
      <c r="AW1267" s="129" t="s">
        <v>1011</v>
      </c>
      <c r="AX1267" s="129" t="s">
        <v>527</v>
      </c>
    </row>
    <row r="1268" spans="1:50" x14ac:dyDescent="0.25">
      <c r="A1268" s="120">
        <v>46112.208333333489</v>
      </c>
      <c r="B1268" s="28" t="s">
        <v>566</v>
      </c>
      <c r="C1268" s="25" t="s">
        <v>427</v>
      </c>
      <c r="D1268" s="25" t="s">
        <v>430</v>
      </c>
      <c r="E1268" s="25" t="s">
        <v>423</v>
      </c>
      <c r="F1268" s="29" t="s">
        <v>243</v>
      </c>
      <c r="G1268" s="29" t="s">
        <v>19</v>
      </c>
      <c r="H1268" s="29" t="s">
        <v>170</v>
      </c>
      <c r="I1268" s="29" t="s">
        <v>579</v>
      </c>
      <c r="J1268" s="29" t="s">
        <v>868</v>
      </c>
      <c r="K1268" s="25" t="s">
        <v>244</v>
      </c>
      <c r="L1268" s="25" t="s">
        <v>527</v>
      </c>
      <c r="M1268" s="25" t="s">
        <v>527</v>
      </c>
      <c r="N1268" s="25" t="s">
        <v>527</v>
      </c>
      <c r="O1268" s="25" t="s">
        <v>527</v>
      </c>
      <c r="P1268" s="25" t="s">
        <v>5394</v>
      </c>
      <c r="Q1268" s="28" t="s">
        <v>0</v>
      </c>
      <c r="R1268" s="29" t="s">
        <v>3203</v>
      </c>
      <c r="S1268" s="27" t="s">
        <v>3204</v>
      </c>
      <c r="T1268" s="27" t="s">
        <v>3205</v>
      </c>
      <c r="U1268" s="28" t="s">
        <v>245</v>
      </c>
      <c r="V1268" s="26" t="s">
        <v>244</v>
      </c>
      <c r="W1268" s="26" t="s">
        <v>553</v>
      </c>
      <c r="X1268" s="26" t="s">
        <v>411</v>
      </c>
      <c r="Y1268" s="37" t="s">
        <v>171</v>
      </c>
      <c r="Z1268" s="37" t="s">
        <v>173</v>
      </c>
      <c r="AA1268" s="37" t="s">
        <v>172</v>
      </c>
      <c r="AB1268" s="30">
        <v>0</v>
      </c>
      <c r="AC1268" s="30">
        <v>0</v>
      </c>
      <c r="AD1268" s="31">
        <v>0</v>
      </c>
      <c r="AE1268" s="30">
        <v>0</v>
      </c>
      <c r="AF1268" s="30">
        <v>0</v>
      </c>
      <c r="AG1268" s="32">
        <v>0</v>
      </c>
      <c r="AH1268" s="30">
        <v>0</v>
      </c>
      <c r="AI1268" s="10" t="s">
        <v>573</v>
      </c>
      <c r="AJ1268" s="30">
        <v>0</v>
      </c>
      <c r="AK1268" s="30">
        <v>0</v>
      </c>
      <c r="AL1268" s="30">
        <v>0</v>
      </c>
      <c r="AM1268" s="30">
        <v>0</v>
      </c>
      <c r="AN1268" s="30">
        <v>0</v>
      </c>
      <c r="AO1268" s="30">
        <v>0</v>
      </c>
      <c r="AP1268" s="30">
        <v>0</v>
      </c>
      <c r="AQ1268" s="30">
        <v>0</v>
      </c>
      <c r="AR1268" s="30">
        <v>0</v>
      </c>
      <c r="AS1268" s="30">
        <v>0</v>
      </c>
      <c r="AT1268" s="30">
        <v>0</v>
      </c>
      <c r="AU1268" s="121">
        <v>0</v>
      </c>
      <c r="AV1268" s="129" t="s">
        <v>1011</v>
      </c>
      <c r="AW1268" s="129" t="s">
        <v>1011</v>
      </c>
      <c r="AX1268" s="129" t="s">
        <v>527</v>
      </c>
    </row>
    <row r="1269" spans="1:50" x14ac:dyDescent="0.25">
      <c r="A1269" s="120">
        <v>46112.208333333489</v>
      </c>
      <c r="B1269" s="28" t="s">
        <v>566</v>
      </c>
      <c r="C1269" s="25" t="s">
        <v>427</v>
      </c>
      <c r="D1269" s="25" t="s">
        <v>430</v>
      </c>
      <c r="E1269" s="25" t="s">
        <v>423</v>
      </c>
      <c r="F1269" s="29" t="s">
        <v>243</v>
      </c>
      <c r="G1269" s="29" t="s">
        <v>19</v>
      </c>
      <c r="H1269" s="29" t="s">
        <v>170</v>
      </c>
      <c r="I1269" s="29" t="s">
        <v>579</v>
      </c>
      <c r="J1269" s="29" t="s">
        <v>868</v>
      </c>
      <c r="K1269" s="25" t="s">
        <v>443</v>
      </c>
      <c r="L1269" s="25" t="s">
        <v>527</v>
      </c>
      <c r="M1269" s="25" t="s">
        <v>527</v>
      </c>
      <c r="N1269" s="25" t="s">
        <v>527</v>
      </c>
      <c r="O1269" s="25" t="s">
        <v>527</v>
      </c>
      <c r="P1269" s="25" t="s">
        <v>5394</v>
      </c>
      <c r="Q1269" s="28" t="s">
        <v>0</v>
      </c>
      <c r="R1269" s="29" t="s">
        <v>3203</v>
      </c>
      <c r="S1269" s="27" t="s">
        <v>3204</v>
      </c>
      <c r="T1269" s="27" t="s">
        <v>3205</v>
      </c>
      <c r="U1269" s="28" t="s">
        <v>289</v>
      </c>
      <c r="V1269" s="26" t="s">
        <v>443</v>
      </c>
      <c r="W1269" s="26" t="s">
        <v>627</v>
      </c>
      <c r="X1269" s="26" t="s">
        <v>411</v>
      </c>
      <c r="Y1269" s="37" t="s">
        <v>171</v>
      </c>
      <c r="Z1269" s="37" t="s">
        <v>173</v>
      </c>
      <c r="AA1269" s="37" t="s">
        <v>172</v>
      </c>
      <c r="AB1269" s="30">
        <v>0</v>
      </c>
      <c r="AC1269" s="30">
        <v>0</v>
      </c>
      <c r="AD1269" s="31">
        <v>0</v>
      </c>
      <c r="AE1269" s="30">
        <v>0</v>
      </c>
      <c r="AF1269" s="30">
        <v>0</v>
      </c>
      <c r="AG1269" s="32">
        <v>0</v>
      </c>
      <c r="AH1269" s="30">
        <v>0</v>
      </c>
      <c r="AI1269" s="10" t="s">
        <v>573</v>
      </c>
      <c r="AJ1269" s="30">
        <v>0</v>
      </c>
      <c r="AK1269" s="30">
        <v>0</v>
      </c>
      <c r="AL1269" s="30">
        <v>0</v>
      </c>
      <c r="AM1269" s="30">
        <v>0</v>
      </c>
      <c r="AN1269" s="30">
        <v>0</v>
      </c>
      <c r="AO1269" s="30">
        <v>0</v>
      </c>
      <c r="AP1269" s="30">
        <v>0</v>
      </c>
      <c r="AQ1269" s="30">
        <v>0</v>
      </c>
      <c r="AR1269" s="30">
        <v>0</v>
      </c>
      <c r="AS1269" s="30">
        <v>0</v>
      </c>
      <c r="AT1269" s="30">
        <v>0</v>
      </c>
      <c r="AU1269" s="121">
        <v>0</v>
      </c>
      <c r="AV1269" s="129" t="s">
        <v>1011</v>
      </c>
      <c r="AW1269" s="129" t="s">
        <v>1011</v>
      </c>
      <c r="AX1269" s="129" t="s">
        <v>527</v>
      </c>
    </row>
    <row r="1270" spans="1:50" x14ac:dyDescent="0.25">
      <c r="A1270" s="120">
        <v>46112.208333333489</v>
      </c>
      <c r="B1270" s="28" t="s">
        <v>566</v>
      </c>
      <c r="C1270" s="25" t="s">
        <v>427</v>
      </c>
      <c r="D1270" s="25" t="s">
        <v>430</v>
      </c>
      <c r="E1270" s="25" t="s">
        <v>423</v>
      </c>
      <c r="F1270" s="29" t="s">
        <v>243</v>
      </c>
      <c r="G1270" s="29" t="s">
        <v>19</v>
      </c>
      <c r="H1270" s="29" t="s">
        <v>170</v>
      </c>
      <c r="I1270" s="29" t="s">
        <v>579</v>
      </c>
      <c r="J1270" s="29" t="s">
        <v>868</v>
      </c>
      <c r="K1270" s="25" t="s">
        <v>248</v>
      </c>
      <c r="L1270" s="25" t="s">
        <v>527</v>
      </c>
      <c r="M1270" s="25" t="s">
        <v>527</v>
      </c>
      <c r="N1270" s="25" t="s">
        <v>527</v>
      </c>
      <c r="O1270" s="25" t="s">
        <v>527</v>
      </c>
      <c r="P1270" s="25" t="s">
        <v>5394</v>
      </c>
      <c r="Q1270" s="28" t="s">
        <v>0</v>
      </c>
      <c r="R1270" s="29" t="s">
        <v>3203</v>
      </c>
      <c r="S1270" s="27" t="s">
        <v>3204</v>
      </c>
      <c r="T1270" s="27" t="s">
        <v>3205</v>
      </c>
      <c r="U1270" s="28" t="s">
        <v>249</v>
      </c>
      <c r="V1270" s="26" t="s">
        <v>248</v>
      </c>
      <c r="W1270" s="26" t="s">
        <v>555</v>
      </c>
      <c r="X1270" s="26" t="s">
        <v>411</v>
      </c>
      <c r="Y1270" s="37" t="s">
        <v>171</v>
      </c>
      <c r="Z1270" s="37" t="s">
        <v>173</v>
      </c>
      <c r="AA1270" s="37" t="s">
        <v>172</v>
      </c>
      <c r="AB1270" s="30">
        <v>0</v>
      </c>
      <c r="AC1270" s="30">
        <v>0</v>
      </c>
      <c r="AD1270" s="31">
        <v>0</v>
      </c>
      <c r="AE1270" s="30">
        <v>0</v>
      </c>
      <c r="AF1270" s="30">
        <v>0</v>
      </c>
      <c r="AG1270" s="32">
        <v>0</v>
      </c>
      <c r="AH1270" s="30">
        <v>0</v>
      </c>
      <c r="AI1270" s="10" t="s">
        <v>573</v>
      </c>
      <c r="AJ1270" s="30">
        <v>0</v>
      </c>
      <c r="AK1270" s="30">
        <v>0</v>
      </c>
      <c r="AL1270" s="30">
        <v>0</v>
      </c>
      <c r="AM1270" s="30">
        <v>0</v>
      </c>
      <c r="AN1270" s="30">
        <v>0</v>
      </c>
      <c r="AO1270" s="30">
        <v>0</v>
      </c>
      <c r="AP1270" s="30">
        <v>0</v>
      </c>
      <c r="AQ1270" s="30">
        <v>0</v>
      </c>
      <c r="AR1270" s="30">
        <v>0</v>
      </c>
      <c r="AS1270" s="30">
        <v>0</v>
      </c>
      <c r="AT1270" s="30">
        <v>0</v>
      </c>
      <c r="AU1270" s="121">
        <v>0</v>
      </c>
      <c r="AV1270" s="129" t="s">
        <v>1011</v>
      </c>
      <c r="AW1270" s="129" t="s">
        <v>1011</v>
      </c>
      <c r="AX1270" s="129" t="s">
        <v>527</v>
      </c>
    </row>
    <row r="1271" spans="1:50" x14ac:dyDescent="0.25">
      <c r="A1271" s="120">
        <v>46112.208333333489</v>
      </c>
      <c r="B1271" s="28" t="s">
        <v>566</v>
      </c>
      <c r="C1271" s="25" t="s">
        <v>427</v>
      </c>
      <c r="D1271" s="25" t="s">
        <v>430</v>
      </c>
      <c r="E1271" s="25" t="s">
        <v>423</v>
      </c>
      <c r="F1271" s="29" t="s">
        <v>243</v>
      </c>
      <c r="G1271" s="29" t="s">
        <v>19</v>
      </c>
      <c r="H1271" s="29" t="s">
        <v>170</v>
      </c>
      <c r="I1271" s="29" t="s">
        <v>579</v>
      </c>
      <c r="J1271" s="29" t="s">
        <v>868</v>
      </c>
      <c r="K1271" s="25" t="s">
        <v>281</v>
      </c>
      <c r="L1271" s="25" t="s">
        <v>527</v>
      </c>
      <c r="M1271" s="25" t="s">
        <v>527</v>
      </c>
      <c r="N1271" s="25" t="s">
        <v>527</v>
      </c>
      <c r="O1271" s="25" t="s">
        <v>527</v>
      </c>
      <c r="P1271" s="25" t="s">
        <v>5394</v>
      </c>
      <c r="Q1271" s="28" t="s">
        <v>0</v>
      </c>
      <c r="R1271" s="29" t="s">
        <v>3203</v>
      </c>
      <c r="S1271" s="27" t="s">
        <v>3204</v>
      </c>
      <c r="T1271" s="27" t="s">
        <v>3205</v>
      </c>
      <c r="U1271" s="28" t="s">
        <v>290</v>
      </c>
      <c r="V1271" s="26" t="s">
        <v>281</v>
      </c>
      <c r="W1271" s="26" t="s">
        <v>628</v>
      </c>
      <c r="X1271" s="26" t="s">
        <v>411</v>
      </c>
      <c r="Y1271" s="37" t="s">
        <v>171</v>
      </c>
      <c r="Z1271" s="37" t="s">
        <v>173</v>
      </c>
      <c r="AA1271" s="37" t="s">
        <v>172</v>
      </c>
      <c r="AB1271" s="30">
        <v>0</v>
      </c>
      <c r="AC1271" s="30">
        <v>0</v>
      </c>
      <c r="AD1271" s="31">
        <v>0</v>
      </c>
      <c r="AE1271" s="30">
        <v>0</v>
      </c>
      <c r="AF1271" s="30">
        <v>0</v>
      </c>
      <c r="AG1271" s="32">
        <v>0</v>
      </c>
      <c r="AH1271" s="30">
        <v>0</v>
      </c>
      <c r="AI1271" s="10" t="s">
        <v>573</v>
      </c>
      <c r="AJ1271" s="30">
        <v>0</v>
      </c>
      <c r="AK1271" s="30">
        <v>0</v>
      </c>
      <c r="AL1271" s="30">
        <v>0</v>
      </c>
      <c r="AM1271" s="30">
        <v>0</v>
      </c>
      <c r="AN1271" s="30">
        <v>0</v>
      </c>
      <c r="AO1271" s="30">
        <v>0</v>
      </c>
      <c r="AP1271" s="30">
        <v>0</v>
      </c>
      <c r="AQ1271" s="30">
        <v>0</v>
      </c>
      <c r="AR1271" s="30">
        <v>0</v>
      </c>
      <c r="AS1271" s="30">
        <v>0</v>
      </c>
      <c r="AT1271" s="30">
        <v>0</v>
      </c>
      <c r="AU1271" s="121">
        <v>0</v>
      </c>
      <c r="AV1271" s="129" t="s">
        <v>1011</v>
      </c>
      <c r="AW1271" s="129" t="s">
        <v>1011</v>
      </c>
      <c r="AX1271" s="129" t="s">
        <v>527</v>
      </c>
    </row>
    <row r="1272" spans="1:50" x14ac:dyDescent="0.25">
      <c r="A1272" s="120">
        <v>46112.208333333489</v>
      </c>
      <c r="B1272" s="28" t="s">
        <v>566</v>
      </c>
      <c r="C1272" s="25" t="s">
        <v>427</v>
      </c>
      <c r="D1272" s="25" t="s">
        <v>430</v>
      </c>
      <c r="E1272" s="25" t="s">
        <v>423</v>
      </c>
      <c r="F1272" s="29" t="s">
        <v>243</v>
      </c>
      <c r="G1272" s="29" t="s">
        <v>19</v>
      </c>
      <c r="H1272" s="29" t="s">
        <v>170</v>
      </c>
      <c r="I1272" s="29" t="s">
        <v>579</v>
      </c>
      <c r="J1272" s="29" t="s">
        <v>868</v>
      </c>
      <c r="K1272" s="25" t="s">
        <v>283</v>
      </c>
      <c r="L1272" s="25" t="s">
        <v>527</v>
      </c>
      <c r="M1272" s="25" t="s">
        <v>527</v>
      </c>
      <c r="N1272" s="25" t="s">
        <v>527</v>
      </c>
      <c r="O1272" s="25" t="s">
        <v>527</v>
      </c>
      <c r="P1272" s="25" t="s">
        <v>5394</v>
      </c>
      <c r="Q1272" s="28" t="s">
        <v>0</v>
      </c>
      <c r="R1272" s="29" t="s">
        <v>3203</v>
      </c>
      <c r="S1272" s="27" t="s">
        <v>3204</v>
      </c>
      <c r="T1272" s="27" t="s">
        <v>3205</v>
      </c>
      <c r="U1272" s="28" t="s">
        <v>292</v>
      </c>
      <c r="V1272" s="26" t="s">
        <v>283</v>
      </c>
      <c r="W1272" s="26" t="s">
        <v>629</v>
      </c>
      <c r="X1272" s="26" t="s">
        <v>411</v>
      </c>
      <c r="Y1272" s="37" t="s">
        <v>171</v>
      </c>
      <c r="Z1272" s="37" t="s">
        <v>173</v>
      </c>
      <c r="AA1272" s="37" t="s">
        <v>172</v>
      </c>
      <c r="AB1272" s="30">
        <v>0</v>
      </c>
      <c r="AC1272" s="30">
        <v>0</v>
      </c>
      <c r="AD1272" s="31">
        <v>0</v>
      </c>
      <c r="AE1272" s="30">
        <v>0</v>
      </c>
      <c r="AF1272" s="30">
        <v>0</v>
      </c>
      <c r="AG1272" s="32">
        <v>0</v>
      </c>
      <c r="AH1272" s="30">
        <v>0</v>
      </c>
      <c r="AI1272" s="10" t="s">
        <v>573</v>
      </c>
      <c r="AJ1272" s="30">
        <v>0</v>
      </c>
      <c r="AK1272" s="30">
        <v>0</v>
      </c>
      <c r="AL1272" s="30">
        <v>0</v>
      </c>
      <c r="AM1272" s="30">
        <v>0</v>
      </c>
      <c r="AN1272" s="30">
        <v>0</v>
      </c>
      <c r="AO1272" s="30">
        <v>0</v>
      </c>
      <c r="AP1272" s="30">
        <v>0</v>
      </c>
      <c r="AQ1272" s="30">
        <v>0</v>
      </c>
      <c r="AR1272" s="30">
        <v>0</v>
      </c>
      <c r="AS1272" s="30">
        <v>0</v>
      </c>
      <c r="AT1272" s="30">
        <v>0</v>
      </c>
      <c r="AU1272" s="121">
        <v>0</v>
      </c>
      <c r="AV1272" s="129" t="s">
        <v>1011</v>
      </c>
      <c r="AW1272" s="129" t="s">
        <v>1011</v>
      </c>
      <c r="AX1272" s="129" t="s">
        <v>527</v>
      </c>
    </row>
    <row r="1273" spans="1:50" x14ac:dyDescent="0.25">
      <c r="A1273" s="120">
        <v>46112.208333333489</v>
      </c>
      <c r="B1273" s="28" t="s">
        <v>566</v>
      </c>
      <c r="C1273" s="25" t="s">
        <v>427</v>
      </c>
      <c r="D1273" s="25" t="s">
        <v>430</v>
      </c>
      <c r="E1273" s="25" t="s">
        <v>423</v>
      </c>
      <c r="F1273" s="29" t="s">
        <v>243</v>
      </c>
      <c r="G1273" s="29" t="s">
        <v>19</v>
      </c>
      <c r="H1273" s="29" t="s">
        <v>170</v>
      </c>
      <c r="I1273" s="29" t="s">
        <v>579</v>
      </c>
      <c r="J1273" s="29" t="s">
        <v>868</v>
      </c>
      <c r="K1273" s="25" t="s">
        <v>264</v>
      </c>
      <c r="L1273" s="25" t="s">
        <v>527</v>
      </c>
      <c r="M1273" s="25" t="s">
        <v>527</v>
      </c>
      <c r="N1273" s="25" t="s">
        <v>527</v>
      </c>
      <c r="O1273" s="25" t="s">
        <v>527</v>
      </c>
      <c r="P1273" s="25" t="s">
        <v>5394</v>
      </c>
      <c r="Q1273" s="28" t="s">
        <v>0</v>
      </c>
      <c r="R1273" s="29" t="s">
        <v>3203</v>
      </c>
      <c r="S1273" s="27" t="s">
        <v>3204</v>
      </c>
      <c r="T1273" s="27" t="s">
        <v>3205</v>
      </c>
      <c r="U1273" s="28" t="s">
        <v>265</v>
      </c>
      <c r="V1273" s="26" t="s">
        <v>264</v>
      </c>
      <c r="W1273" s="26" t="s">
        <v>563</v>
      </c>
      <c r="X1273" s="26" t="s">
        <v>411</v>
      </c>
      <c r="Y1273" s="37" t="s">
        <v>171</v>
      </c>
      <c r="Z1273" s="37" t="s">
        <v>173</v>
      </c>
      <c r="AA1273" s="37" t="s">
        <v>172</v>
      </c>
      <c r="AB1273" s="30">
        <v>0</v>
      </c>
      <c r="AC1273" s="30">
        <v>0</v>
      </c>
      <c r="AD1273" s="31">
        <v>0</v>
      </c>
      <c r="AE1273" s="30">
        <v>0</v>
      </c>
      <c r="AF1273" s="30">
        <v>0</v>
      </c>
      <c r="AG1273" s="32">
        <v>0</v>
      </c>
      <c r="AH1273" s="30">
        <v>0</v>
      </c>
      <c r="AI1273" s="10" t="s">
        <v>573</v>
      </c>
      <c r="AJ1273" s="30">
        <v>0</v>
      </c>
      <c r="AK1273" s="30">
        <v>0</v>
      </c>
      <c r="AL1273" s="30">
        <v>0</v>
      </c>
      <c r="AM1273" s="30">
        <v>0</v>
      </c>
      <c r="AN1273" s="30">
        <v>0</v>
      </c>
      <c r="AO1273" s="30">
        <v>0</v>
      </c>
      <c r="AP1273" s="30">
        <v>0</v>
      </c>
      <c r="AQ1273" s="30">
        <v>0</v>
      </c>
      <c r="AR1273" s="30">
        <v>0</v>
      </c>
      <c r="AS1273" s="30">
        <v>0</v>
      </c>
      <c r="AT1273" s="30">
        <v>0</v>
      </c>
      <c r="AU1273" s="121">
        <v>0</v>
      </c>
      <c r="AV1273" s="129" t="s">
        <v>1011</v>
      </c>
      <c r="AW1273" s="129" t="s">
        <v>1011</v>
      </c>
      <c r="AX1273" s="129" t="s">
        <v>527</v>
      </c>
    </row>
    <row r="1274" spans="1:50" x14ac:dyDescent="0.25">
      <c r="A1274" s="120">
        <v>46112.208333333489</v>
      </c>
      <c r="B1274" s="28" t="s">
        <v>566</v>
      </c>
      <c r="C1274" s="25" t="s">
        <v>427</v>
      </c>
      <c r="D1274" s="25" t="s">
        <v>430</v>
      </c>
      <c r="E1274" s="25" t="s">
        <v>423</v>
      </c>
      <c r="F1274" s="29" t="s">
        <v>243</v>
      </c>
      <c r="G1274" s="29" t="s">
        <v>19</v>
      </c>
      <c r="H1274" s="29" t="s">
        <v>170</v>
      </c>
      <c r="I1274" s="29" t="s">
        <v>579</v>
      </c>
      <c r="J1274" s="29" t="s">
        <v>868</v>
      </c>
      <c r="K1274" s="25" t="s">
        <v>266</v>
      </c>
      <c r="L1274" s="25" t="s">
        <v>527</v>
      </c>
      <c r="M1274" s="25" t="s">
        <v>527</v>
      </c>
      <c r="N1274" s="25" t="s">
        <v>527</v>
      </c>
      <c r="O1274" s="25" t="s">
        <v>527</v>
      </c>
      <c r="P1274" s="25" t="s">
        <v>5394</v>
      </c>
      <c r="Q1274" s="28" t="s">
        <v>0</v>
      </c>
      <c r="R1274" s="29" t="s">
        <v>3203</v>
      </c>
      <c r="S1274" s="27" t="s">
        <v>3204</v>
      </c>
      <c r="T1274" s="27" t="s">
        <v>3205</v>
      </c>
      <c r="U1274" s="28" t="s">
        <v>267</v>
      </c>
      <c r="V1274" s="26" t="s">
        <v>266</v>
      </c>
      <c r="W1274" s="26" t="s">
        <v>564</v>
      </c>
      <c r="X1274" s="26" t="s">
        <v>411</v>
      </c>
      <c r="Y1274" s="37" t="s">
        <v>171</v>
      </c>
      <c r="Z1274" s="37" t="s">
        <v>173</v>
      </c>
      <c r="AA1274" s="37" t="s">
        <v>172</v>
      </c>
      <c r="AB1274" s="30">
        <v>0</v>
      </c>
      <c r="AC1274" s="30">
        <v>0</v>
      </c>
      <c r="AD1274" s="31">
        <v>0</v>
      </c>
      <c r="AE1274" s="30">
        <v>0</v>
      </c>
      <c r="AF1274" s="30">
        <v>0</v>
      </c>
      <c r="AG1274" s="32">
        <v>0</v>
      </c>
      <c r="AH1274" s="30">
        <v>0</v>
      </c>
      <c r="AI1274" s="10" t="s">
        <v>573</v>
      </c>
      <c r="AJ1274" s="30">
        <v>0</v>
      </c>
      <c r="AK1274" s="30">
        <v>0</v>
      </c>
      <c r="AL1274" s="30">
        <v>0</v>
      </c>
      <c r="AM1274" s="30">
        <v>0</v>
      </c>
      <c r="AN1274" s="30">
        <v>0</v>
      </c>
      <c r="AO1274" s="30">
        <v>0</v>
      </c>
      <c r="AP1274" s="30">
        <v>0</v>
      </c>
      <c r="AQ1274" s="30">
        <v>0</v>
      </c>
      <c r="AR1274" s="30">
        <v>0</v>
      </c>
      <c r="AS1274" s="30">
        <v>0</v>
      </c>
      <c r="AT1274" s="30">
        <v>0</v>
      </c>
      <c r="AU1274" s="121">
        <v>0</v>
      </c>
      <c r="AV1274" s="129" t="s">
        <v>1011</v>
      </c>
      <c r="AW1274" s="129" t="s">
        <v>1011</v>
      </c>
      <c r="AX1274" s="129" t="s">
        <v>527</v>
      </c>
    </row>
    <row r="1275" spans="1:50" x14ac:dyDescent="0.25">
      <c r="A1275" s="120">
        <v>46112.208333333489</v>
      </c>
      <c r="B1275" s="28" t="s">
        <v>566</v>
      </c>
      <c r="C1275" s="25" t="s">
        <v>427</v>
      </c>
      <c r="D1275" s="25" t="s">
        <v>430</v>
      </c>
      <c r="E1275" s="25" t="s">
        <v>423</v>
      </c>
      <c r="F1275" s="29" t="s">
        <v>243</v>
      </c>
      <c r="G1275" s="29" t="s">
        <v>19</v>
      </c>
      <c r="H1275" s="29" t="s">
        <v>170</v>
      </c>
      <c r="I1275" s="29" t="s">
        <v>579</v>
      </c>
      <c r="J1275" s="29" t="s">
        <v>868</v>
      </c>
      <c r="K1275" s="25" t="s">
        <v>278</v>
      </c>
      <c r="L1275" s="25" t="s">
        <v>527</v>
      </c>
      <c r="M1275" s="25" t="s">
        <v>527</v>
      </c>
      <c r="N1275" s="25" t="s">
        <v>527</v>
      </c>
      <c r="O1275" s="25" t="s">
        <v>527</v>
      </c>
      <c r="P1275" s="25" t="s">
        <v>5394</v>
      </c>
      <c r="Q1275" s="28" t="s">
        <v>0</v>
      </c>
      <c r="R1275" s="29" t="s">
        <v>3203</v>
      </c>
      <c r="S1275" s="27" t="s">
        <v>3204</v>
      </c>
      <c r="T1275" s="27" t="s">
        <v>3205</v>
      </c>
      <c r="U1275" s="28" t="s">
        <v>286</v>
      </c>
      <c r="V1275" s="26" t="s">
        <v>278</v>
      </c>
      <c r="W1275" s="26" t="s">
        <v>626</v>
      </c>
      <c r="X1275" s="26" t="s">
        <v>411</v>
      </c>
      <c r="Y1275" s="37" t="s">
        <v>171</v>
      </c>
      <c r="Z1275" s="37" t="s">
        <v>173</v>
      </c>
      <c r="AA1275" s="37" t="s">
        <v>172</v>
      </c>
      <c r="AB1275" s="30">
        <v>0</v>
      </c>
      <c r="AC1275" s="30">
        <v>0</v>
      </c>
      <c r="AD1275" s="31">
        <v>0</v>
      </c>
      <c r="AE1275" s="30">
        <v>0</v>
      </c>
      <c r="AF1275" s="30">
        <v>0</v>
      </c>
      <c r="AG1275" s="32">
        <v>0</v>
      </c>
      <c r="AH1275" s="30">
        <v>0</v>
      </c>
      <c r="AI1275" s="10" t="s">
        <v>573</v>
      </c>
      <c r="AJ1275" s="30">
        <v>0</v>
      </c>
      <c r="AK1275" s="30">
        <v>0</v>
      </c>
      <c r="AL1275" s="30">
        <v>0</v>
      </c>
      <c r="AM1275" s="30">
        <v>0</v>
      </c>
      <c r="AN1275" s="30">
        <v>0</v>
      </c>
      <c r="AO1275" s="30">
        <v>0</v>
      </c>
      <c r="AP1275" s="30">
        <v>0</v>
      </c>
      <c r="AQ1275" s="30">
        <v>0</v>
      </c>
      <c r="AR1275" s="30">
        <v>0</v>
      </c>
      <c r="AS1275" s="30">
        <v>0</v>
      </c>
      <c r="AT1275" s="30">
        <v>0</v>
      </c>
      <c r="AU1275" s="121">
        <v>0</v>
      </c>
      <c r="AV1275" s="129" t="s">
        <v>1011</v>
      </c>
      <c r="AW1275" s="129" t="s">
        <v>1011</v>
      </c>
      <c r="AX1275" s="129" t="s">
        <v>527</v>
      </c>
    </row>
    <row r="1276" spans="1:50" x14ac:dyDescent="0.25">
      <c r="A1276" s="120">
        <v>46112.208333333489</v>
      </c>
      <c r="B1276" s="28" t="s">
        <v>566</v>
      </c>
      <c r="C1276" s="25" t="s">
        <v>427</v>
      </c>
      <c r="D1276" s="25" t="s">
        <v>430</v>
      </c>
      <c r="E1276" s="25" t="s">
        <v>423</v>
      </c>
      <c r="F1276" s="29" t="s">
        <v>243</v>
      </c>
      <c r="G1276" s="29" t="s">
        <v>19</v>
      </c>
      <c r="H1276" s="29" t="s">
        <v>583</v>
      </c>
      <c r="I1276" s="29" t="s">
        <v>269</v>
      </c>
      <c r="J1276" s="29" t="s">
        <v>868</v>
      </c>
      <c r="K1276" s="25" t="s">
        <v>250</v>
      </c>
      <c r="L1276" s="25" t="s">
        <v>527</v>
      </c>
      <c r="M1276" s="25" t="s">
        <v>527</v>
      </c>
      <c r="N1276" s="25" t="s">
        <v>527</v>
      </c>
      <c r="O1276" s="25" t="s">
        <v>527</v>
      </c>
      <c r="P1276" s="25" t="s">
        <v>5395</v>
      </c>
      <c r="Q1276" s="28" t="s">
        <v>0</v>
      </c>
      <c r="R1276" s="29" t="s">
        <v>2822</v>
      </c>
      <c r="S1276" s="27" t="s">
        <v>3206</v>
      </c>
      <c r="T1276" s="27" t="s">
        <v>3207</v>
      </c>
      <c r="U1276" s="28" t="s">
        <v>251</v>
      </c>
      <c r="V1276" s="26" t="s">
        <v>250</v>
      </c>
      <c r="W1276" s="26" t="s">
        <v>556</v>
      </c>
      <c r="X1276" s="26" t="s">
        <v>411</v>
      </c>
      <c r="Y1276" s="37" t="s">
        <v>131</v>
      </c>
      <c r="Z1276" s="37" t="s">
        <v>70</v>
      </c>
      <c r="AA1276" s="37" t="s">
        <v>132</v>
      </c>
      <c r="AB1276" s="30">
        <v>0</v>
      </c>
      <c r="AC1276" s="30">
        <v>0</v>
      </c>
      <c r="AD1276" s="31">
        <v>0</v>
      </c>
      <c r="AE1276" s="30">
        <v>0</v>
      </c>
      <c r="AF1276" s="30">
        <v>0</v>
      </c>
      <c r="AG1276" s="32">
        <v>0</v>
      </c>
      <c r="AH1276" s="30">
        <v>0</v>
      </c>
      <c r="AI1276" s="10" t="s">
        <v>573</v>
      </c>
      <c r="AJ1276" s="30">
        <v>0</v>
      </c>
      <c r="AK1276" s="30">
        <v>0</v>
      </c>
      <c r="AL1276" s="30">
        <v>0</v>
      </c>
      <c r="AM1276" s="30">
        <v>0</v>
      </c>
      <c r="AN1276" s="30">
        <v>0</v>
      </c>
      <c r="AO1276" s="30">
        <v>0</v>
      </c>
      <c r="AP1276" s="30">
        <v>0</v>
      </c>
      <c r="AQ1276" s="30">
        <v>0</v>
      </c>
      <c r="AR1276" s="30">
        <v>0</v>
      </c>
      <c r="AS1276" s="30">
        <v>0</v>
      </c>
      <c r="AT1276" s="30">
        <v>0</v>
      </c>
      <c r="AU1276" s="121">
        <v>0</v>
      </c>
      <c r="AV1276" s="129" t="s">
        <v>1011</v>
      </c>
      <c r="AW1276" s="129" t="s">
        <v>1011</v>
      </c>
      <c r="AX1276" s="129" t="s">
        <v>527</v>
      </c>
    </row>
    <row r="1277" spans="1:50" x14ac:dyDescent="0.25">
      <c r="A1277" s="120">
        <v>46112.208333333489</v>
      </c>
      <c r="B1277" s="28" t="s">
        <v>566</v>
      </c>
      <c r="C1277" s="25" t="s">
        <v>427</v>
      </c>
      <c r="D1277" s="25" t="s">
        <v>430</v>
      </c>
      <c r="E1277" s="25" t="s">
        <v>423</v>
      </c>
      <c r="F1277" s="29" t="s">
        <v>243</v>
      </c>
      <c r="G1277" s="29" t="s">
        <v>19</v>
      </c>
      <c r="H1277" s="29" t="s">
        <v>583</v>
      </c>
      <c r="I1277" s="29" t="s">
        <v>269</v>
      </c>
      <c r="J1277" s="29" t="s">
        <v>868</v>
      </c>
      <c r="K1277" s="25" t="s">
        <v>252</v>
      </c>
      <c r="L1277" s="25" t="s">
        <v>527</v>
      </c>
      <c r="M1277" s="25" t="s">
        <v>527</v>
      </c>
      <c r="N1277" s="25" t="s">
        <v>527</v>
      </c>
      <c r="O1277" s="25" t="s">
        <v>527</v>
      </c>
      <c r="P1277" s="25" t="s">
        <v>5395</v>
      </c>
      <c r="Q1277" s="28" t="s">
        <v>0</v>
      </c>
      <c r="R1277" s="29" t="s">
        <v>2822</v>
      </c>
      <c r="S1277" s="27" t="s">
        <v>3206</v>
      </c>
      <c r="T1277" s="27" t="s">
        <v>3207</v>
      </c>
      <c r="U1277" s="28" t="s">
        <v>253</v>
      </c>
      <c r="V1277" s="26" t="s">
        <v>252</v>
      </c>
      <c r="W1277" s="26" t="s">
        <v>557</v>
      </c>
      <c r="X1277" s="26" t="s">
        <v>411</v>
      </c>
      <c r="Y1277" s="37" t="s">
        <v>131</v>
      </c>
      <c r="Z1277" s="37" t="s">
        <v>70</v>
      </c>
      <c r="AA1277" s="37" t="s">
        <v>132</v>
      </c>
      <c r="AB1277" s="30">
        <v>0</v>
      </c>
      <c r="AC1277" s="30">
        <v>0</v>
      </c>
      <c r="AD1277" s="31">
        <v>0</v>
      </c>
      <c r="AE1277" s="30">
        <v>0</v>
      </c>
      <c r="AF1277" s="30">
        <v>0</v>
      </c>
      <c r="AG1277" s="32">
        <v>0</v>
      </c>
      <c r="AH1277" s="30">
        <v>0</v>
      </c>
      <c r="AI1277" s="10" t="s">
        <v>573</v>
      </c>
      <c r="AJ1277" s="30">
        <v>0</v>
      </c>
      <c r="AK1277" s="30">
        <v>0</v>
      </c>
      <c r="AL1277" s="30">
        <v>0</v>
      </c>
      <c r="AM1277" s="30">
        <v>0</v>
      </c>
      <c r="AN1277" s="30">
        <v>0</v>
      </c>
      <c r="AO1277" s="30">
        <v>0</v>
      </c>
      <c r="AP1277" s="30">
        <v>0</v>
      </c>
      <c r="AQ1277" s="30">
        <v>0</v>
      </c>
      <c r="AR1277" s="30">
        <v>0</v>
      </c>
      <c r="AS1277" s="30">
        <v>0</v>
      </c>
      <c r="AT1277" s="30">
        <v>0</v>
      </c>
      <c r="AU1277" s="121">
        <v>0</v>
      </c>
      <c r="AV1277" s="129" t="s">
        <v>1011</v>
      </c>
      <c r="AW1277" s="129" t="s">
        <v>1011</v>
      </c>
      <c r="AX1277" s="129" t="s">
        <v>527</v>
      </c>
    </row>
    <row r="1278" spans="1:50" x14ac:dyDescent="0.25">
      <c r="A1278" s="120">
        <v>46112.208333333489</v>
      </c>
      <c r="B1278" s="28" t="s">
        <v>566</v>
      </c>
      <c r="C1278" s="25" t="s">
        <v>427</v>
      </c>
      <c r="D1278" s="25" t="s">
        <v>430</v>
      </c>
      <c r="E1278" s="25" t="s">
        <v>423</v>
      </c>
      <c r="F1278" s="29" t="s">
        <v>243</v>
      </c>
      <c r="G1278" s="29" t="s">
        <v>19</v>
      </c>
      <c r="H1278" s="29" t="s">
        <v>583</v>
      </c>
      <c r="I1278" s="29" t="s">
        <v>269</v>
      </c>
      <c r="J1278" s="29" t="s">
        <v>868</v>
      </c>
      <c r="K1278" s="25" t="s">
        <v>256</v>
      </c>
      <c r="L1278" s="25" t="s">
        <v>527</v>
      </c>
      <c r="M1278" s="25" t="s">
        <v>527</v>
      </c>
      <c r="N1278" s="25" t="s">
        <v>527</v>
      </c>
      <c r="O1278" s="25" t="s">
        <v>527</v>
      </c>
      <c r="P1278" s="25" t="s">
        <v>5395</v>
      </c>
      <c r="Q1278" s="28" t="s">
        <v>0</v>
      </c>
      <c r="R1278" s="29" t="s">
        <v>2822</v>
      </c>
      <c r="S1278" s="27" t="s">
        <v>3206</v>
      </c>
      <c r="T1278" s="27" t="s">
        <v>3207</v>
      </c>
      <c r="U1278" s="28" t="s">
        <v>257</v>
      </c>
      <c r="V1278" s="26" t="s">
        <v>256</v>
      </c>
      <c r="W1278" s="26" t="s">
        <v>559</v>
      </c>
      <c r="X1278" s="26" t="s">
        <v>411</v>
      </c>
      <c r="Y1278" s="37" t="s">
        <v>131</v>
      </c>
      <c r="Z1278" s="37" t="s">
        <v>70</v>
      </c>
      <c r="AA1278" s="37" t="s">
        <v>132</v>
      </c>
      <c r="AB1278" s="30">
        <v>0</v>
      </c>
      <c r="AC1278" s="30">
        <v>0</v>
      </c>
      <c r="AD1278" s="31">
        <v>0</v>
      </c>
      <c r="AE1278" s="30">
        <v>0</v>
      </c>
      <c r="AF1278" s="30">
        <v>0</v>
      </c>
      <c r="AG1278" s="32">
        <v>0</v>
      </c>
      <c r="AH1278" s="30">
        <v>0</v>
      </c>
      <c r="AI1278" s="10" t="s">
        <v>573</v>
      </c>
      <c r="AJ1278" s="30">
        <v>0</v>
      </c>
      <c r="AK1278" s="30">
        <v>0</v>
      </c>
      <c r="AL1278" s="30">
        <v>0</v>
      </c>
      <c r="AM1278" s="30">
        <v>0</v>
      </c>
      <c r="AN1278" s="30">
        <v>0</v>
      </c>
      <c r="AO1278" s="30">
        <v>0</v>
      </c>
      <c r="AP1278" s="30">
        <v>0</v>
      </c>
      <c r="AQ1278" s="30">
        <v>0</v>
      </c>
      <c r="AR1278" s="30">
        <v>0</v>
      </c>
      <c r="AS1278" s="30">
        <v>0</v>
      </c>
      <c r="AT1278" s="30">
        <v>0</v>
      </c>
      <c r="AU1278" s="121">
        <v>0</v>
      </c>
      <c r="AV1278" s="129" t="s">
        <v>1011</v>
      </c>
      <c r="AW1278" s="129" t="s">
        <v>1011</v>
      </c>
      <c r="AX1278" s="129" t="s">
        <v>527</v>
      </c>
    </row>
    <row r="1279" spans="1:50" x14ac:dyDescent="0.25">
      <c r="A1279" s="120">
        <v>46112.208333333489</v>
      </c>
      <c r="B1279" s="28" t="s">
        <v>566</v>
      </c>
      <c r="C1279" s="25" t="s">
        <v>427</v>
      </c>
      <c r="D1279" s="25" t="s">
        <v>430</v>
      </c>
      <c r="E1279" s="25" t="s">
        <v>423</v>
      </c>
      <c r="F1279" s="29" t="s">
        <v>243</v>
      </c>
      <c r="G1279" s="29" t="s">
        <v>19</v>
      </c>
      <c r="H1279" s="29" t="s">
        <v>583</v>
      </c>
      <c r="I1279" s="29" t="s">
        <v>269</v>
      </c>
      <c r="J1279" s="29" t="s">
        <v>868</v>
      </c>
      <c r="K1279" s="25" t="s">
        <v>258</v>
      </c>
      <c r="L1279" s="25" t="s">
        <v>527</v>
      </c>
      <c r="M1279" s="25" t="s">
        <v>527</v>
      </c>
      <c r="N1279" s="25" t="s">
        <v>527</v>
      </c>
      <c r="O1279" s="25" t="s">
        <v>527</v>
      </c>
      <c r="P1279" s="25" t="s">
        <v>5395</v>
      </c>
      <c r="Q1279" s="28" t="s">
        <v>0</v>
      </c>
      <c r="R1279" s="29" t="s">
        <v>2822</v>
      </c>
      <c r="S1279" s="27" t="s">
        <v>3206</v>
      </c>
      <c r="T1279" s="27" t="s">
        <v>3207</v>
      </c>
      <c r="U1279" s="28" t="s">
        <v>259</v>
      </c>
      <c r="V1279" s="26" t="s">
        <v>258</v>
      </c>
      <c r="W1279" s="26" t="s">
        <v>560</v>
      </c>
      <c r="X1279" s="26" t="s">
        <v>411</v>
      </c>
      <c r="Y1279" s="37" t="s">
        <v>131</v>
      </c>
      <c r="Z1279" s="37" t="s">
        <v>70</v>
      </c>
      <c r="AA1279" s="37" t="s">
        <v>132</v>
      </c>
      <c r="AB1279" s="30">
        <v>0</v>
      </c>
      <c r="AC1279" s="30">
        <v>0</v>
      </c>
      <c r="AD1279" s="31">
        <v>0</v>
      </c>
      <c r="AE1279" s="30">
        <v>0</v>
      </c>
      <c r="AF1279" s="30">
        <v>0</v>
      </c>
      <c r="AG1279" s="32">
        <v>0</v>
      </c>
      <c r="AH1279" s="30">
        <v>0</v>
      </c>
      <c r="AI1279" s="10" t="s">
        <v>573</v>
      </c>
      <c r="AJ1279" s="30">
        <v>0</v>
      </c>
      <c r="AK1279" s="30">
        <v>0</v>
      </c>
      <c r="AL1279" s="30">
        <v>0</v>
      </c>
      <c r="AM1279" s="30">
        <v>0</v>
      </c>
      <c r="AN1279" s="30">
        <v>0</v>
      </c>
      <c r="AO1279" s="30">
        <v>0</v>
      </c>
      <c r="AP1279" s="30">
        <v>0</v>
      </c>
      <c r="AQ1279" s="30">
        <v>0</v>
      </c>
      <c r="AR1279" s="30">
        <v>0</v>
      </c>
      <c r="AS1279" s="30">
        <v>0</v>
      </c>
      <c r="AT1279" s="30">
        <v>0</v>
      </c>
      <c r="AU1279" s="121">
        <v>0</v>
      </c>
      <c r="AV1279" s="129" t="s">
        <v>1011</v>
      </c>
      <c r="AW1279" s="129" t="s">
        <v>1011</v>
      </c>
      <c r="AX1279" s="129" t="s">
        <v>527</v>
      </c>
    </row>
    <row r="1280" spans="1:50" x14ac:dyDescent="0.25">
      <c r="A1280" s="120">
        <v>46112.208333333489</v>
      </c>
      <c r="B1280" s="28" t="s">
        <v>566</v>
      </c>
      <c r="C1280" s="25" t="s">
        <v>427</v>
      </c>
      <c r="D1280" s="25" t="s">
        <v>430</v>
      </c>
      <c r="E1280" s="25" t="s">
        <v>423</v>
      </c>
      <c r="F1280" s="29" t="s">
        <v>243</v>
      </c>
      <c r="G1280" s="29" t="s">
        <v>19</v>
      </c>
      <c r="H1280" s="29" t="s">
        <v>583</v>
      </c>
      <c r="I1280" s="29" t="s">
        <v>269</v>
      </c>
      <c r="J1280" s="29" t="s">
        <v>868</v>
      </c>
      <c r="K1280" s="25" t="s">
        <v>262</v>
      </c>
      <c r="L1280" s="25" t="s">
        <v>527</v>
      </c>
      <c r="M1280" s="25" t="s">
        <v>527</v>
      </c>
      <c r="N1280" s="25" t="s">
        <v>527</v>
      </c>
      <c r="O1280" s="25" t="s">
        <v>527</v>
      </c>
      <c r="P1280" s="25" t="s">
        <v>5395</v>
      </c>
      <c r="Q1280" s="28" t="s">
        <v>0</v>
      </c>
      <c r="R1280" s="29" t="s">
        <v>2822</v>
      </c>
      <c r="S1280" s="27" t="s">
        <v>3206</v>
      </c>
      <c r="T1280" s="27" t="s">
        <v>3207</v>
      </c>
      <c r="U1280" s="28" t="s">
        <v>263</v>
      </c>
      <c r="V1280" s="26" t="s">
        <v>262</v>
      </c>
      <c r="W1280" s="26" t="s">
        <v>562</v>
      </c>
      <c r="X1280" s="26" t="s">
        <v>411</v>
      </c>
      <c r="Y1280" s="37" t="s">
        <v>131</v>
      </c>
      <c r="Z1280" s="37" t="s">
        <v>70</v>
      </c>
      <c r="AA1280" s="37" t="s">
        <v>132</v>
      </c>
      <c r="AB1280" s="30">
        <v>0</v>
      </c>
      <c r="AC1280" s="30">
        <v>0</v>
      </c>
      <c r="AD1280" s="31">
        <v>0</v>
      </c>
      <c r="AE1280" s="30">
        <v>0</v>
      </c>
      <c r="AF1280" s="30">
        <v>0</v>
      </c>
      <c r="AG1280" s="32">
        <v>0</v>
      </c>
      <c r="AH1280" s="30">
        <v>0</v>
      </c>
      <c r="AI1280" s="10" t="s">
        <v>573</v>
      </c>
      <c r="AJ1280" s="30">
        <v>0</v>
      </c>
      <c r="AK1280" s="30">
        <v>0</v>
      </c>
      <c r="AL1280" s="30">
        <v>0</v>
      </c>
      <c r="AM1280" s="30">
        <v>0</v>
      </c>
      <c r="AN1280" s="30">
        <v>0</v>
      </c>
      <c r="AO1280" s="30">
        <v>0</v>
      </c>
      <c r="AP1280" s="30">
        <v>0</v>
      </c>
      <c r="AQ1280" s="30">
        <v>0</v>
      </c>
      <c r="AR1280" s="30">
        <v>0</v>
      </c>
      <c r="AS1280" s="30">
        <v>0</v>
      </c>
      <c r="AT1280" s="30">
        <v>0</v>
      </c>
      <c r="AU1280" s="121">
        <v>0</v>
      </c>
      <c r="AV1280" s="129" t="s">
        <v>1011</v>
      </c>
      <c r="AW1280" s="129" t="s">
        <v>1011</v>
      </c>
      <c r="AX1280" s="129" t="s">
        <v>527</v>
      </c>
    </row>
    <row r="1281" spans="1:50" x14ac:dyDescent="0.25">
      <c r="A1281" s="120">
        <v>46112.208333333489</v>
      </c>
      <c r="B1281" s="28" t="s">
        <v>566</v>
      </c>
      <c r="C1281" s="25" t="s">
        <v>427</v>
      </c>
      <c r="D1281" s="25" t="s">
        <v>430</v>
      </c>
      <c r="E1281" s="25" t="s">
        <v>423</v>
      </c>
      <c r="F1281" s="29" t="s">
        <v>243</v>
      </c>
      <c r="G1281" s="29" t="s">
        <v>19</v>
      </c>
      <c r="H1281" s="29" t="s">
        <v>583</v>
      </c>
      <c r="I1281" s="29" t="s">
        <v>269</v>
      </c>
      <c r="J1281" s="29" t="s">
        <v>868</v>
      </c>
      <c r="K1281" s="25" t="s">
        <v>451</v>
      </c>
      <c r="L1281" s="25" t="s">
        <v>527</v>
      </c>
      <c r="M1281" s="25" t="s">
        <v>527</v>
      </c>
      <c r="N1281" s="25" t="s">
        <v>527</v>
      </c>
      <c r="O1281" s="25" t="s">
        <v>527</v>
      </c>
      <c r="P1281" s="25" t="s">
        <v>5395</v>
      </c>
      <c r="Q1281" s="28" t="s">
        <v>0</v>
      </c>
      <c r="R1281" s="29" t="s">
        <v>2822</v>
      </c>
      <c r="S1281" s="27" t="s">
        <v>3206</v>
      </c>
      <c r="T1281" s="27" t="s">
        <v>3207</v>
      </c>
      <c r="U1281" s="28" t="s">
        <v>268</v>
      </c>
      <c r="V1281" s="26" t="s">
        <v>451</v>
      </c>
      <c r="W1281" s="26" t="s">
        <v>592</v>
      </c>
      <c r="X1281" s="26" t="s">
        <v>411</v>
      </c>
      <c r="Y1281" s="37" t="s">
        <v>131</v>
      </c>
      <c r="Z1281" s="37" t="s">
        <v>70</v>
      </c>
      <c r="AA1281" s="37" t="s">
        <v>132</v>
      </c>
      <c r="AB1281" s="30">
        <v>0</v>
      </c>
      <c r="AC1281" s="30">
        <v>0</v>
      </c>
      <c r="AD1281" s="31">
        <v>0</v>
      </c>
      <c r="AE1281" s="30">
        <v>0</v>
      </c>
      <c r="AF1281" s="30">
        <v>0</v>
      </c>
      <c r="AG1281" s="32">
        <v>0</v>
      </c>
      <c r="AH1281" s="30">
        <v>0</v>
      </c>
      <c r="AI1281" s="10" t="s">
        <v>573</v>
      </c>
      <c r="AJ1281" s="30">
        <v>0</v>
      </c>
      <c r="AK1281" s="30">
        <v>0</v>
      </c>
      <c r="AL1281" s="30">
        <v>0</v>
      </c>
      <c r="AM1281" s="30">
        <v>0</v>
      </c>
      <c r="AN1281" s="30">
        <v>0</v>
      </c>
      <c r="AO1281" s="30">
        <v>0</v>
      </c>
      <c r="AP1281" s="30">
        <v>0</v>
      </c>
      <c r="AQ1281" s="30">
        <v>0</v>
      </c>
      <c r="AR1281" s="30">
        <v>0</v>
      </c>
      <c r="AS1281" s="30">
        <v>0</v>
      </c>
      <c r="AT1281" s="30">
        <v>0</v>
      </c>
      <c r="AU1281" s="121">
        <v>0</v>
      </c>
      <c r="AV1281" s="129" t="s">
        <v>1011</v>
      </c>
      <c r="AW1281" s="129" t="s">
        <v>1011</v>
      </c>
      <c r="AX1281" s="129" t="s">
        <v>527</v>
      </c>
    </row>
    <row r="1282" spans="1:50" x14ac:dyDescent="0.25">
      <c r="A1282" s="120">
        <v>46112.208333333489</v>
      </c>
      <c r="B1282" s="28" t="s">
        <v>566</v>
      </c>
      <c r="C1282" s="25" t="s">
        <v>427</v>
      </c>
      <c r="D1282" s="25" t="s">
        <v>430</v>
      </c>
      <c r="E1282" s="25" t="s">
        <v>423</v>
      </c>
      <c r="F1282" s="29" t="s">
        <v>243</v>
      </c>
      <c r="G1282" s="29" t="s">
        <v>19</v>
      </c>
      <c r="H1282" s="29" t="s">
        <v>91</v>
      </c>
      <c r="I1282" s="29" t="s">
        <v>579</v>
      </c>
      <c r="J1282" s="29" t="s">
        <v>777</v>
      </c>
      <c r="K1282" s="25" t="s">
        <v>430</v>
      </c>
      <c r="L1282" s="25" t="s">
        <v>527</v>
      </c>
      <c r="M1282" s="25" t="s">
        <v>527</v>
      </c>
      <c r="N1282" s="25" t="s">
        <v>527</v>
      </c>
      <c r="O1282" s="25" t="s">
        <v>527</v>
      </c>
      <c r="P1282" s="25" t="s">
        <v>5395</v>
      </c>
      <c r="Q1282" s="28" t="s">
        <v>0</v>
      </c>
      <c r="R1282" s="29" t="s">
        <v>2822</v>
      </c>
      <c r="S1282" s="27" t="s">
        <v>3206</v>
      </c>
      <c r="T1282" s="27" t="s">
        <v>3207</v>
      </c>
      <c r="U1282" s="28" t="s">
        <v>270</v>
      </c>
      <c r="V1282" s="26" t="s">
        <v>430</v>
      </c>
      <c r="W1282" s="26" t="s">
        <v>593</v>
      </c>
      <c r="X1282" s="26" t="s">
        <v>411</v>
      </c>
      <c r="Y1282" s="37" t="s">
        <v>24</v>
      </c>
      <c r="Z1282" s="37" t="s">
        <v>66</v>
      </c>
      <c r="AA1282" s="37" t="s">
        <v>67</v>
      </c>
      <c r="AB1282" s="30">
        <v>0</v>
      </c>
      <c r="AC1282" s="30">
        <v>0</v>
      </c>
      <c r="AD1282" s="31">
        <v>0</v>
      </c>
      <c r="AE1282" s="30">
        <v>0</v>
      </c>
      <c r="AF1282" s="30">
        <v>0</v>
      </c>
      <c r="AG1282" s="32">
        <v>0</v>
      </c>
      <c r="AH1282" s="30">
        <v>0</v>
      </c>
      <c r="AI1282" s="10" t="s">
        <v>573</v>
      </c>
      <c r="AJ1282" s="30">
        <v>0</v>
      </c>
      <c r="AK1282" s="30">
        <v>0</v>
      </c>
      <c r="AL1282" s="30">
        <v>0</v>
      </c>
      <c r="AM1282" s="30">
        <v>0</v>
      </c>
      <c r="AN1282" s="30">
        <v>0</v>
      </c>
      <c r="AO1282" s="30">
        <v>0</v>
      </c>
      <c r="AP1282" s="30">
        <v>0</v>
      </c>
      <c r="AQ1282" s="30">
        <v>0</v>
      </c>
      <c r="AR1282" s="30">
        <v>0</v>
      </c>
      <c r="AS1282" s="30">
        <v>0</v>
      </c>
      <c r="AT1282" s="30">
        <v>0</v>
      </c>
      <c r="AU1282" s="121">
        <v>0</v>
      </c>
      <c r="AV1282" s="129" t="s">
        <v>1011</v>
      </c>
      <c r="AW1282" s="129" t="s">
        <v>1011</v>
      </c>
      <c r="AX1282" s="129" t="s">
        <v>527</v>
      </c>
    </row>
    <row r="1283" spans="1:50" x14ac:dyDescent="0.25">
      <c r="A1283" s="120">
        <v>46112.208333333489</v>
      </c>
      <c r="B1283" s="28" t="s">
        <v>566</v>
      </c>
      <c r="C1283" s="25" t="s">
        <v>427</v>
      </c>
      <c r="D1283" s="25" t="s">
        <v>430</v>
      </c>
      <c r="E1283" s="25" t="s">
        <v>423</v>
      </c>
      <c r="F1283" s="29" t="s">
        <v>243</v>
      </c>
      <c r="G1283" s="29" t="s">
        <v>19</v>
      </c>
      <c r="H1283" s="29" t="s">
        <v>599</v>
      </c>
      <c r="I1283" s="29" t="s">
        <v>579</v>
      </c>
      <c r="J1283" s="29" t="s">
        <v>777</v>
      </c>
      <c r="K1283" s="25" t="s">
        <v>430</v>
      </c>
      <c r="L1283" s="25" t="s">
        <v>527</v>
      </c>
      <c r="M1283" s="25" t="s">
        <v>527</v>
      </c>
      <c r="N1283" s="25" t="s">
        <v>527</v>
      </c>
      <c r="O1283" s="25" t="s">
        <v>527</v>
      </c>
      <c r="P1283" s="25" t="s">
        <v>5395</v>
      </c>
      <c r="Q1283" s="28" t="s">
        <v>0</v>
      </c>
      <c r="R1283" s="29" t="s">
        <v>2822</v>
      </c>
      <c r="S1283" s="27" t="s">
        <v>3206</v>
      </c>
      <c r="T1283" s="27" t="s">
        <v>3207</v>
      </c>
      <c r="U1283" s="28" t="s">
        <v>270</v>
      </c>
      <c r="V1283" s="26" t="s">
        <v>430</v>
      </c>
      <c r="W1283" s="26" t="s">
        <v>593</v>
      </c>
      <c r="X1283" s="26" t="s">
        <v>411</v>
      </c>
      <c r="Y1283" s="37" t="s">
        <v>122</v>
      </c>
      <c r="Z1283" s="37" t="s">
        <v>124</v>
      </c>
      <c r="AA1283" s="37" t="s">
        <v>123</v>
      </c>
      <c r="AB1283" s="30">
        <v>0</v>
      </c>
      <c r="AC1283" s="30">
        <v>0</v>
      </c>
      <c r="AD1283" s="31">
        <v>0</v>
      </c>
      <c r="AE1283" s="30">
        <v>0</v>
      </c>
      <c r="AF1283" s="30">
        <v>0</v>
      </c>
      <c r="AG1283" s="32">
        <v>0</v>
      </c>
      <c r="AH1283" s="30">
        <v>0</v>
      </c>
      <c r="AI1283" s="10" t="s">
        <v>573</v>
      </c>
      <c r="AJ1283" s="30">
        <v>0</v>
      </c>
      <c r="AK1283" s="30">
        <v>0</v>
      </c>
      <c r="AL1283" s="30">
        <v>0</v>
      </c>
      <c r="AM1283" s="30">
        <v>0</v>
      </c>
      <c r="AN1283" s="30">
        <v>0</v>
      </c>
      <c r="AO1283" s="30">
        <v>0</v>
      </c>
      <c r="AP1283" s="30">
        <v>0</v>
      </c>
      <c r="AQ1283" s="30">
        <v>0</v>
      </c>
      <c r="AR1283" s="30">
        <v>0</v>
      </c>
      <c r="AS1283" s="30">
        <v>0</v>
      </c>
      <c r="AT1283" s="30">
        <v>0</v>
      </c>
      <c r="AU1283" s="121">
        <v>0</v>
      </c>
      <c r="AV1283" s="129" t="s">
        <v>1011</v>
      </c>
      <c r="AW1283" s="129" t="s">
        <v>1011</v>
      </c>
      <c r="AX1283" s="129" t="s">
        <v>527</v>
      </c>
    </row>
    <row r="1284" spans="1:50" x14ac:dyDescent="0.25">
      <c r="A1284" s="120">
        <v>46112.208333333489</v>
      </c>
      <c r="B1284" s="28" t="s">
        <v>566</v>
      </c>
      <c r="C1284" s="25" t="s">
        <v>427</v>
      </c>
      <c r="D1284" s="25" t="s">
        <v>430</v>
      </c>
      <c r="E1284" s="25" t="s">
        <v>423</v>
      </c>
      <c r="F1284" s="29" t="s">
        <v>243</v>
      </c>
      <c r="G1284" s="29" t="s">
        <v>19</v>
      </c>
      <c r="H1284" s="29" t="s">
        <v>583</v>
      </c>
      <c r="I1284" s="29" t="s">
        <v>269</v>
      </c>
      <c r="J1284" s="29" t="s">
        <v>777</v>
      </c>
      <c r="K1284" s="25" t="s">
        <v>430</v>
      </c>
      <c r="L1284" s="25" t="s">
        <v>527</v>
      </c>
      <c r="M1284" s="25" t="s">
        <v>527</v>
      </c>
      <c r="N1284" s="25" t="s">
        <v>527</v>
      </c>
      <c r="O1284" s="25" t="s">
        <v>527</v>
      </c>
      <c r="P1284" s="25" t="s">
        <v>5395</v>
      </c>
      <c r="Q1284" s="28" t="s">
        <v>0</v>
      </c>
      <c r="R1284" s="29" t="s">
        <v>2822</v>
      </c>
      <c r="S1284" s="27" t="s">
        <v>3206</v>
      </c>
      <c r="T1284" s="27" t="s">
        <v>3207</v>
      </c>
      <c r="U1284" s="28" t="s">
        <v>270</v>
      </c>
      <c r="V1284" s="26" t="s">
        <v>430</v>
      </c>
      <c r="W1284" s="26" t="s">
        <v>593</v>
      </c>
      <c r="X1284" s="26" t="s">
        <v>411</v>
      </c>
      <c r="Y1284" s="37" t="s">
        <v>131</v>
      </c>
      <c r="Z1284" s="37" t="s">
        <v>70</v>
      </c>
      <c r="AA1284" s="37" t="s">
        <v>132</v>
      </c>
      <c r="AB1284" s="30">
        <v>0</v>
      </c>
      <c r="AC1284" s="30">
        <v>0</v>
      </c>
      <c r="AD1284" s="31">
        <v>0</v>
      </c>
      <c r="AE1284" s="30">
        <v>0</v>
      </c>
      <c r="AF1284" s="30">
        <v>0</v>
      </c>
      <c r="AG1284" s="32">
        <v>0</v>
      </c>
      <c r="AH1284" s="30">
        <v>0</v>
      </c>
      <c r="AI1284" s="10" t="s">
        <v>573</v>
      </c>
      <c r="AJ1284" s="30">
        <v>0</v>
      </c>
      <c r="AK1284" s="30">
        <v>0</v>
      </c>
      <c r="AL1284" s="30">
        <v>0</v>
      </c>
      <c r="AM1284" s="30">
        <v>0</v>
      </c>
      <c r="AN1284" s="30">
        <v>0</v>
      </c>
      <c r="AO1284" s="30">
        <v>0</v>
      </c>
      <c r="AP1284" s="30">
        <v>0</v>
      </c>
      <c r="AQ1284" s="30">
        <v>0</v>
      </c>
      <c r="AR1284" s="30">
        <v>0</v>
      </c>
      <c r="AS1284" s="30">
        <v>0</v>
      </c>
      <c r="AT1284" s="30">
        <v>0</v>
      </c>
      <c r="AU1284" s="121">
        <v>0</v>
      </c>
      <c r="AV1284" s="129" t="s">
        <v>1011</v>
      </c>
      <c r="AW1284" s="129" t="s">
        <v>1011</v>
      </c>
      <c r="AX1284" s="129" t="s">
        <v>527</v>
      </c>
    </row>
    <row r="1285" spans="1:50" x14ac:dyDescent="0.25">
      <c r="A1285" s="120">
        <v>46112.208333333489</v>
      </c>
      <c r="B1285" s="28" t="s">
        <v>566</v>
      </c>
      <c r="C1285" s="25" t="s">
        <v>427</v>
      </c>
      <c r="D1285" s="25" t="s">
        <v>430</v>
      </c>
      <c r="E1285" s="25" t="s">
        <v>423</v>
      </c>
      <c r="F1285" s="29" t="s">
        <v>243</v>
      </c>
      <c r="G1285" s="29" t="s">
        <v>19</v>
      </c>
      <c r="H1285" s="29" t="s">
        <v>589</v>
      </c>
      <c r="I1285" s="29" t="s">
        <v>269</v>
      </c>
      <c r="J1285" s="29" t="s">
        <v>777</v>
      </c>
      <c r="K1285" s="25" t="s">
        <v>430</v>
      </c>
      <c r="L1285" s="25" t="s">
        <v>527</v>
      </c>
      <c r="M1285" s="25" t="s">
        <v>527</v>
      </c>
      <c r="N1285" s="25" t="s">
        <v>527</v>
      </c>
      <c r="O1285" s="25" t="s">
        <v>527</v>
      </c>
      <c r="P1285" s="25" t="s">
        <v>5395</v>
      </c>
      <c r="Q1285" s="28" t="s">
        <v>0</v>
      </c>
      <c r="R1285" s="29" t="s">
        <v>2822</v>
      </c>
      <c r="S1285" s="27" t="s">
        <v>3206</v>
      </c>
      <c r="T1285" s="27" t="s">
        <v>3207</v>
      </c>
      <c r="U1285" s="28" t="s">
        <v>270</v>
      </c>
      <c r="V1285" s="26" t="s">
        <v>430</v>
      </c>
      <c r="W1285" s="26" t="s">
        <v>593</v>
      </c>
      <c r="X1285" s="26" t="s">
        <v>411</v>
      </c>
      <c r="Y1285" s="37" t="s">
        <v>129</v>
      </c>
      <c r="Z1285" s="37" t="s">
        <v>128</v>
      </c>
      <c r="AA1285" s="37" t="s">
        <v>130</v>
      </c>
      <c r="AB1285" s="30">
        <v>0</v>
      </c>
      <c r="AC1285" s="30">
        <v>0</v>
      </c>
      <c r="AD1285" s="31">
        <v>0</v>
      </c>
      <c r="AE1285" s="30">
        <v>0</v>
      </c>
      <c r="AF1285" s="30">
        <v>0</v>
      </c>
      <c r="AG1285" s="32">
        <v>0</v>
      </c>
      <c r="AH1285" s="30">
        <v>0</v>
      </c>
      <c r="AI1285" s="10" t="s">
        <v>573</v>
      </c>
      <c r="AJ1285" s="30">
        <v>0</v>
      </c>
      <c r="AK1285" s="30">
        <v>0</v>
      </c>
      <c r="AL1285" s="30">
        <v>0</v>
      </c>
      <c r="AM1285" s="30">
        <v>0</v>
      </c>
      <c r="AN1285" s="30">
        <v>0</v>
      </c>
      <c r="AO1285" s="30">
        <v>0</v>
      </c>
      <c r="AP1285" s="30">
        <v>0</v>
      </c>
      <c r="AQ1285" s="30">
        <v>0</v>
      </c>
      <c r="AR1285" s="30">
        <v>0</v>
      </c>
      <c r="AS1285" s="30">
        <v>0</v>
      </c>
      <c r="AT1285" s="30">
        <v>0</v>
      </c>
      <c r="AU1285" s="121">
        <v>0</v>
      </c>
      <c r="AV1285" s="129" t="s">
        <v>1011</v>
      </c>
      <c r="AW1285" s="129" t="s">
        <v>1011</v>
      </c>
      <c r="AX1285" s="129" t="s">
        <v>527</v>
      </c>
    </row>
    <row r="1286" spans="1:50" x14ac:dyDescent="0.25">
      <c r="A1286" s="120">
        <v>46112.208333333489</v>
      </c>
      <c r="B1286" s="28" t="s">
        <v>566</v>
      </c>
      <c r="C1286" s="25" t="s">
        <v>427</v>
      </c>
      <c r="D1286" s="25" t="s">
        <v>430</v>
      </c>
      <c r="E1286" s="25" t="s">
        <v>423</v>
      </c>
      <c r="F1286" s="29" t="s">
        <v>243</v>
      </c>
      <c r="G1286" s="29" t="s">
        <v>19</v>
      </c>
      <c r="H1286" s="29" t="s">
        <v>601</v>
      </c>
      <c r="I1286" s="29" t="s">
        <v>269</v>
      </c>
      <c r="J1286" s="29" t="s">
        <v>777</v>
      </c>
      <c r="K1286" s="25" t="s">
        <v>430</v>
      </c>
      <c r="L1286" s="25" t="s">
        <v>527</v>
      </c>
      <c r="M1286" s="25" t="s">
        <v>527</v>
      </c>
      <c r="N1286" s="25" t="s">
        <v>527</v>
      </c>
      <c r="O1286" s="25" t="s">
        <v>527</v>
      </c>
      <c r="P1286" s="25" t="s">
        <v>5395</v>
      </c>
      <c r="Q1286" s="28" t="s">
        <v>0</v>
      </c>
      <c r="R1286" s="29" t="s">
        <v>2822</v>
      </c>
      <c r="S1286" s="27" t="s">
        <v>3206</v>
      </c>
      <c r="T1286" s="27" t="s">
        <v>3207</v>
      </c>
      <c r="U1286" s="28" t="s">
        <v>270</v>
      </c>
      <c r="V1286" s="26" t="s">
        <v>430</v>
      </c>
      <c r="W1286" s="26" t="s">
        <v>593</v>
      </c>
      <c r="X1286" s="26" t="s">
        <v>411</v>
      </c>
      <c r="Y1286" s="37" t="s">
        <v>137</v>
      </c>
      <c r="Z1286" s="37" t="s">
        <v>136</v>
      </c>
      <c r="AA1286" s="37" t="s">
        <v>138</v>
      </c>
      <c r="AB1286" s="30">
        <v>0</v>
      </c>
      <c r="AC1286" s="30">
        <v>0</v>
      </c>
      <c r="AD1286" s="31">
        <v>0</v>
      </c>
      <c r="AE1286" s="30">
        <v>0</v>
      </c>
      <c r="AF1286" s="30">
        <v>0</v>
      </c>
      <c r="AG1286" s="32">
        <v>0</v>
      </c>
      <c r="AH1286" s="30">
        <v>0</v>
      </c>
      <c r="AI1286" s="10" t="s">
        <v>573</v>
      </c>
      <c r="AJ1286" s="30">
        <v>0</v>
      </c>
      <c r="AK1286" s="30">
        <v>0</v>
      </c>
      <c r="AL1286" s="30">
        <v>0</v>
      </c>
      <c r="AM1286" s="30">
        <v>0</v>
      </c>
      <c r="AN1286" s="30">
        <v>0</v>
      </c>
      <c r="AO1286" s="30">
        <v>0</v>
      </c>
      <c r="AP1286" s="30">
        <v>0</v>
      </c>
      <c r="AQ1286" s="30">
        <v>0</v>
      </c>
      <c r="AR1286" s="30">
        <v>0</v>
      </c>
      <c r="AS1286" s="30">
        <v>0</v>
      </c>
      <c r="AT1286" s="30">
        <v>0</v>
      </c>
      <c r="AU1286" s="121">
        <v>0</v>
      </c>
      <c r="AV1286" s="129" t="s">
        <v>1011</v>
      </c>
      <c r="AW1286" s="129" t="s">
        <v>1011</v>
      </c>
      <c r="AX1286" s="129" t="s">
        <v>527</v>
      </c>
    </row>
    <row r="1287" spans="1:50" x14ac:dyDescent="0.25">
      <c r="A1287" s="120">
        <v>46112.208333333489</v>
      </c>
      <c r="B1287" s="28" t="s">
        <v>566</v>
      </c>
      <c r="C1287" s="25" t="s">
        <v>427</v>
      </c>
      <c r="D1287" s="25" t="s">
        <v>430</v>
      </c>
      <c r="E1287" s="25" t="s">
        <v>423</v>
      </c>
      <c r="F1287" s="29" t="s">
        <v>243</v>
      </c>
      <c r="G1287" s="29" t="s">
        <v>19</v>
      </c>
      <c r="H1287" s="29" t="s">
        <v>600</v>
      </c>
      <c r="I1287" s="29" t="s">
        <v>269</v>
      </c>
      <c r="J1287" s="29" t="s">
        <v>777</v>
      </c>
      <c r="K1287" s="25" t="s">
        <v>430</v>
      </c>
      <c r="L1287" s="25" t="s">
        <v>527</v>
      </c>
      <c r="M1287" s="25" t="s">
        <v>527</v>
      </c>
      <c r="N1287" s="25" t="s">
        <v>527</v>
      </c>
      <c r="O1287" s="25" t="s">
        <v>527</v>
      </c>
      <c r="P1287" s="25" t="s">
        <v>5395</v>
      </c>
      <c r="Q1287" s="28" t="s">
        <v>0</v>
      </c>
      <c r="R1287" s="29" t="s">
        <v>2822</v>
      </c>
      <c r="S1287" s="27" t="s">
        <v>3206</v>
      </c>
      <c r="T1287" s="27" t="s">
        <v>3207</v>
      </c>
      <c r="U1287" s="28" t="s">
        <v>270</v>
      </c>
      <c r="V1287" s="26" t="s">
        <v>430</v>
      </c>
      <c r="W1287" s="26" t="s">
        <v>593</v>
      </c>
      <c r="X1287" s="26" t="s">
        <v>411</v>
      </c>
      <c r="Y1287" s="37" t="s">
        <v>134</v>
      </c>
      <c r="Z1287" s="37" t="s">
        <v>133</v>
      </c>
      <c r="AA1287" s="37" t="s">
        <v>135</v>
      </c>
      <c r="AB1287" s="30">
        <v>0</v>
      </c>
      <c r="AC1287" s="30">
        <v>0</v>
      </c>
      <c r="AD1287" s="31">
        <v>0</v>
      </c>
      <c r="AE1287" s="30">
        <v>0</v>
      </c>
      <c r="AF1287" s="30">
        <v>0</v>
      </c>
      <c r="AG1287" s="32">
        <v>0</v>
      </c>
      <c r="AH1287" s="30">
        <v>0</v>
      </c>
      <c r="AI1287" s="10" t="s">
        <v>573</v>
      </c>
      <c r="AJ1287" s="30">
        <v>0</v>
      </c>
      <c r="AK1287" s="30">
        <v>0</v>
      </c>
      <c r="AL1287" s="30">
        <v>0</v>
      </c>
      <c r="AM1287" s="30">
        <v>0</v>
      </c>
      <c r="AN1287" s="30">
        <v>0</v>
      </c>
      <c r="AO1287" s="30">
        <v>0</v>
      </c>
      <c r="AP1287" s="30">
        <v>0</v>
      </c>
      <c r="AQ1287" s="30">
        <v>0</v>
      </c>
      <c r="AR1287" s="30">
        <v>0</v>
      </c>
      <c r="AS1287" s="30">
        <v>0</v>
      </c>
      <c r="AT1287" s="30">
        <v>0</v>
      </c>
      <c r="AU1287" s="121">
        <v>0</v>
      </c>
      <c r="AV1287" s="129" t="s">
        <v>1011</v>
      </c>
      <c r="AW1287" s="129" t="s">
        <v>1011</v>
      </c>
      <c r="AX1287" s="129" t="s">
        <v>527</v>
      </c>
    </row>
    <row r="1288" spans="1:50" x14ac:dyDescent="0.25">
      <c r="A1288" s="120">
        <v>46112.208333333489</v>
      </c>
      <c r="B1288" s="28" t="s">
        <v>566</v>
      </c>
      <c r="C1288" s="25" t="s">
        <v>427</v>
      </c>
      <c r="D1288" s="25" t="s">
        <v>430</v>
      </c>
      <c r="E1288" s="25" t="s">
        <v>423</v>
      </c>
      <c r="F1288" s="29" t="s">
        <v>243</v>
      </c>
      <c r="G1288" s="29" t="s">
        <v>19</v>
      </c>
      <c r="H1288" s="29" t="s">
        <v>583</v>
      </c>
      <c r="I1288" s="29" t="s">
        <v>269</v>
      </c>
      <c r="J1288" s="29" t="s">
        <v>868</v>
      </c>
      <c r="K1288" s="25" t="s">
        <v>246</v>
      </c>
      <c r="L1288" s="25" t="s">
        <v>527</v>
      </c>
      <c r="M1288" s="25" t="s">
        <v>527</v>
      </c>
      <c r="N1288" s="25" t="s">
        <v>527</v>
      </c>
      <c r="O1288" s="25" t="s">
        <v>527</v>
      </c>
      <c r="P1288" s="25" t="s">
        <v>5395</v>
      </c>
      <c r="Q1288" s="28" t="s">
        <v>0</v>
      </c>
      <c r="R1288" s="29" t="s">
        <v>2822</v>
      </c>
      <c r="S1288" s="27" t="s">
        <v>3206</v>
      </c>
      <c r="T1288" s="27" t="s">
        <v>3207</v>
      </c>
      <c r="U1288" s="28" t="s">
        <v>247</v>
      </c>
      <c r="V1288" s="26" t="s">
        <v>246</v>
      </c>
      <c r="W1288" s="26" t="s">
        <v>554</v>
      </c>
      <c r="X1288" s="26" t="s">
        <v>411</v>
      </c>
      <c r="Y1288" s="37" t="s">
        <v>131</v>
      </c>
      <c r="Z1288" s="37" t="s">
        <v>70</v>
      </c>
      <c r="AA1288" s="37" t="s">
        <v>132</v>
      </c>
      <c r="AB1288" s="30">
        <v>0</v>
      </c>
      <c r="AC1288" s="30">
        <v>0</v>
      </c>
      <c r="AD1288" s="31">
        <v>0</v>
      </c>
      <c r="AE1288" s="30">
        <v>0</v>
      </c>
      <c r="AF1288" s="30">
        <v>0</v>
      </c>
      <c r="AG1288" s="32">
        <v>0</v>
      </c>
      <c r="AH1288" s="30">
        <v>0</v>
      </c>
      <c r="AI1288" s="10" t="s">
        <v>573</v>
      </c>
      <c r="AJ1288" s="30">
        <v>0</v>
      </c>
      <c r="AK1288" s="30">
        <v>0</v>
      </c>
      <c r="AL1288" s="30">
        <v>0</v>
      </c>
      <c r="AM1288" s="30">
        <v>0</v>
      </c>
      <c r="AN1288" s="30">
        <v>0</v>
      </c>
      <c r="AO1288" s="30">
        <v>0</v>
      </c>
      <c r="AP1288" s="30">
        <v>0</v>
      </c>
      <c r="AQ1288" s="30">
        <v>0</v>
      </c>
      <c r="AR1288" s="30">
        <v>0</v>
      </c>
      <c r="AS1288" s="30">
        <v>0</v>
      </c>
      <c r="AT1288" s="30">
        <v>0</v>
      </c>
      <c r="AU1288" s="121">
        <v>0</v>
      </c>
      <c r="AV1288" s="129" t="s">
        <v>1011</v>
      </c>
      <c r="AW1288" s="129" t="s">
        <v>1011</v>
      </c>
      <c r="AX1288" s="129" t="s">
        <v>527</v>
      </c>
    </row>
    <row r="1289" spans="1:50" x14ac:dyDescent="0.25">
      <c r="A1289" s="120">
        <v>46112.208333333489</v>
      </c>
      <c r="B1289" s="28" t="s">
        <v>566</v>
      </c>
      <c r="C1289" s="25" t="s">
        <v>427</v>
      </c>
      <c r="D1289" s="25" t="s">
        <v>430</v>
      </c>
      <c r="E1289" s="25" t="s">
        <v>423</v>
      </c>
      <c r="F1289" s="29" t="s">
        <v>243</v>
      </c>
      <c r="G1289" s="29" t="s">
        <v>19</v>
      </c>
      <c r="H1289" s="29" t="s">
        <v>583</v>
      </c>
      <c r="I1289" s="29" t="s">
        <v>269</v>
      </c>
      <c r="J1289" s="29" t="s">
        <v>868</v>
      </c>
      <c r="K1289" s="25" t="s">
        <v>244</v>
      </c>
      <c r="L1289" s="25" t="s">
        <v>527</v>
      </c>
      <c r="M1289" s="25" t="s">
        <v>527</v>
      </c>
      <c r="N1289" s="25" t="s">
        <v>527</v>
      </c>
      <c r="O1289" s="25" t="s">
        <v>527</v>
      </c>
      <c r="P1289" s="25" t="s">
        <v>5395</v>
      </c>
      <c r="Q1289" s="28" t="s">
        <v>0</v>
      </c>
      <c r="R1289" s="29" t="s">
        <v>2822</v>
      </c>
      <c r="S1289" s="27" t="s">
        <v>3206</v>
      </c>
      <c r="T1289" s="27" t="s">
        <v>3207</v>
      </c>
      <c r="U1289" s="28" t="s">
        <v>245</v>
      </c>
      <c r="V1289" s="26" t="s">
        <v>244</v>
      </c>
      <c r="W1289" s="26" t="s">
        <v>553</v>
      </c>
      <c r="X1289" s="26" t="s">
        <v>411</v>
      </c>
      <c r="Y1289" s="37" t="s">
        <v>131</v>
      </c>
      <c r="Z1289" s="37" t="s">
        <v>70</v>
      </c>
      <c r="AA1289" s="37" t="s">
        <v>132</v>
      </c>
      <c r="AB1289" s="30">
        <v>0</v>
      </c>
      <c r="AC1289" s="30">
        <v>0</v>
      </c>
      <c r="AD1289" s="31">
        <v>0</v>
      </c>
      <c r="AE1289" s="30">
        <v>0</v>
      </c>
      <c r="AF1289" s="30">
        <v>0</v>
      </c>
      <c r="AG1289" s="32">
        <v>0</v>
      </c>
      <c r="AH1289" s="30">
        <v>0</v>
      </c>
      <c r="AI1289" s="10" t="s">
        <v>573</v>
      </c>
      <c r="AJ1289" s="30">
        <v>0</v>
      </c>
      <c r="AK1289" s="30">
        <v>0</v>
      </c>
      <c r="AL1289" s="30">
        <v>0</v>
      </c>
      <c r="AM1289" s="30">
        <v>0</v>
      </c>
      <c r="AN1289" s="30">
        <v>0</v>
      </c>
      <c r="AO1289" s="30">
        <v>0</v>
      </c>
      <c r="AP1289" s="30">
        <v>0</v>
      </c>
      <c r="AQ1289" s="30">
        <v>0</v>
      </c>
      <c r="AR1289" s="30">
        <v>0</v>
      </c>
      <c r="AS1289" s="30">
        <v>0</v>
      </c>
      <c r="AT1289" s="30">
        <v>0</v>
      </c>
      <c r="AU1289" s="121">
        <v>0</v>
      </c>
      <c r="AV1289" s="129" t="s">
        <v>1011</v>
      </c>
      <c r="AW1289" s="129" t="s">
        <v>1011</v>
      </c>
      <c r="AX1289" s="129" t="s">
        <v>527</v>
      </c>
    </row>
    <row r="1290" spans="1:50" x14ac:dyDescent="0.25">
      <c r="A1290" s="120">
        <v>46112.208333333489</v>
      </c>
      <c r="B1290" s="28" t="s">
        <v>566</v>
      </c>
      <c r="C1290" s="25" t="s">
        <v>427</v>
      </c>
      <c r="D1290" s="25" t="s">
        <v>430</v>
      </c>
      <c r="E1290" s="25" t="s">
        <v>423</v>
      </c>
      <c r="F1290" s="29" t="s">
        <v>243</v>
      </c>
      <c r="G1290" s="29" t="s">
        <v>19</v>
      </c>
      <c r="H1290" s="29" t="s">
        <v>583</v>
      </c>
      <c r="I1290" s="29" t="s">
        <v>269</v>
      </c>
      <c r="J1290" s="29" t="s">
        <v>868</v>
      </c>
      <c r="K1290" s="25" t="s">
        <v>443</v>
      </c>
      <c r="L1290" s="25" t="s">
        <v>527</v>
      </c>
      <c r="M1290" s="25" t="s">
        <v>527</v>
      </c>
      <c r="N1290" s="25" t="s">
        <v>527</v>
      </c>
      <c r="O1290" s="25" t="s">
        <v>527</v>
      </c>
      <c r="P1290" s="25" t="s">
        <v>5395</v>
      </c>
      <c r="Q1290" s="28" t="s">
        <v>0</v>
      </c>
      <c r="R1290" s="29" t="s">
        <v>2822</v>
      </c>
      <c r="S1290" s="27" t="s">
        <v>3206</v>
      </c>
      <c r="T1290" s="27" t="s">
        <v>3207</v>
      </c>
      <c r="U1290" s="28" t="s">
        <v>289</v>
      </c>
      <c r="V1290" s="26" t="s">
        <v>443</v>
      </c>
      <c r="W1290" s="26" t="s">
        <v>627</v>
      </c>
      <c r="X1290" s="26" t="s">
        <v>411</v>
      </c>
      <c r="Y1290" s="37" t="s">
        <v>131</v>
      </c>
      <c r="Z1290" s="37" t="s">
        <v>70</v>
      </c>
      <c r="AA1290" s="37" t="s">
        <v>132</v>
      </c>
      <c r="AB1290" s="30">
        <v>0</v>
      </c>
      <c r="AC1290" s="30">
        <v>0</v>
      </c>
      <c r="AD1290" s="31">
        <v>0</v>
      </c>
      <c r="AE1290" s="30">
        <v>0</v>
      </c>
      <c r="AF1290" s="30">
        <v>0</v>
      </c>
      <c r="AG1290" s="32">
        <v>0</v>
      </c>
      <c r="AH1290" s="30">
        <v>0</v>
      </c>
      <c r="AI1290" s="10" t="s">
        <v>573</v>
      </c>
      <c r="AJ1290" s="30">
        <v>0</v>
      </c>
      <c r="AK1290" s="30">
        <v>0</v>
      </c>
      <c r="AL1290" s="30">
        <v>0</v>
      </c>
      <c r="AM1290" s="30">
        <v>0</v>
      </c>
      <c r="AN1290" s="30">
        <v>0</v>
      </c>
      <c r="AO1290" s="30">
        <v>0</v>
      </c>
      <c r="AP1290" s="30">
        <v>0</v>
      </c>
      <c r="AQ1290" s="30">
        <v>0</v>
      </c>
      <c r="AR1290" s="30">
        <v>0</v>
      </c>
      <c r="AS1290" s="30">
        <v>0</v>
      </c>
      <c r="AT1290" s="30">
        <v>0</v>
      </c>
      <c r="AU1290" s="121">
        <v>0</v>
      </c>
      <c r="AV1290" s="129" t="s">
        <v>1011</v>
      </c>
      <c r="AW1290" s="129" t="s">
        <v>1011</v>
      </c>
      <c r="AX1290" s="129" t="s">
        <v>527</v>
      </c>
    </row>
    <row r="1291" spans="1:50" x14ac:dyDescent="0.25">
      <c r="A1291" s="120">
        <v>46112.208333333489</v>
      </c>
      <c r="B1291" s="28" t="s">
        <v>566</v>
      </c>
      <c r="C1291" s="25" t="s">
        <v>427</v>
      </c>
      <c r="D1291" s="25" t="s">
        <v>430</v>
      </c>
      <c r="E1291" s="25" t="s">
        <v>423</v>
      </c>
      <c r="F1291" s="29" t="s">
        <v>243</v>
      </c>
      <c r="G1291" s="29" t="s">
        <v>19</v>
      </c>
      <c r="H1291" s="29" t="s">
        <v>583</v>
      </c>
      <c r="I1291" s="29" t="s">
        <v>269</v>
      </c>
      <c r="J1291" s="29" t="s">
        <v>868</v>
      </c>
      <c r="K1291" s="25" t="s">
        <v>248</v>
      </c>
      <c r="L1291" s="25" t="s">
        <v>527</v>
      </c>
      <c r="M1291" s="25" t="s">
        <v>527</v>
      </c>
      <c r="N1291" s="25" t="s">
        <v>527</v>
      </c>
      <c r="O1291" s="25" t="s">
        <v>527</v>
      </c>
      <c r="P1291" s="25" t="s">
        <v>5395</v>
      </c>
      <c r="Q1291" s="28" t="s">
        <v>0</v>
      </c>
      <c r="R1291" s="29" t="s">
        <v>2822</v>
      </c>
      <c r="S1291" s="27" t="s">
        <v>3206</v>
      </c>
      <c r="T1291" s="27" t="s">
        <v>3207</v>
      </c>
      <c r="U1291" s="28" t="s">
        <v>249</v>
      </c>
      <c r="V1291" s="26" t="s">
        <v>248</v>
      </c>
      <c r="W1291" s="26" t="s">
        <v>555</v>
      </c>
      <c r="X1291" s="26" t="s">
        <v>411</v>
      </c>
      <c r="Y1291" s="37" t="s">
        <v>131</v>
      </c>
      <c r="Z1291" s="37" t="s">
        <v>70</v>
      </c>
      <c r="AA1291" s="37" t="s">
        <v>132</v>
      </c>
      <c r="AB1291" s="30">
        <v>0</v>
      </c>
      <c r="AC1291" s="30">
        <v>0</v>
      </c>
      <c r="AD1291" s="31">
        <v>0</v>
      </c>
      <c r="AE1291" s="30">
        <v>0</v>
      </c>
      <c r="AF1291" s="30">
        <v>0</v>
      </c>
      <c r="AG1291" s="32">
        <v>0</v>
      </c>
      <c r="AH1291" s="30">
        <v>0</v>
      </c>
      <c r="AI1291" s="10" t="s">
        <v>573</v>
      </c>
      <c r="AJ1291" s="30">
        <v>0</v>
      </c>
      <c r="AK1291" s="30">
        <v>0</v>
      </c>
      <c r="AL1291" s="30">
        <v>0</v>
      </c>
      <c r="AM1291" s="30">
        <v>0</v>
      </c>
      <c r="AN1291" s="30">
        <v>0</v>
      </c>
      <c r="AO1291" s="30">
        <v>0</v>
      </c>
      <c r="AP1291" s="30">
        <v>0</v>
      </c>
      <c r="AQ1291" s="30">
        <v>0</v>
      </c>
      <c r="AR1291" s="30">
        <v>0</v>
      </c>
      <c r="AS1291" s="30">
        <v>0</v>
      </c>
      <c r="AT1291" s="30">
        <v>0</v>
      </c>
      <c r="AU1291" s="121">
        <v>0</v>
      </c>
      <c r="AV1291" s="129" t="s">
        <v>1011</v>
      </c>
      <c r="AW1291" s="129" t="s">
        <v>1011</v>
      </c>
      <c r="AX1291" s="129" t="s">
        <v>527</v>
      </c>
    </row>
    <row r="1292" spans="1:50" x14ac:dyDescent="0.25">
      <c r="A1292" s="120">
        <v>46112.208333333489</v>
      </c>
      <c r="B1292" s="28" t="s">
        <v>566</v>
      </c>
      <c r="C1292" s="25" t="s">
        <v>427</v>
      </c>
      <c r="D1292" s="25" t="s">
        <v>430</v>
      </c>
      <c r="E1292" s="25" t="s">
        <v>423</v>
      </c>
      <c r="F1292" s="29" t="s">
        <v>243</v>
      </c>
      <c r="G1292" s="29" t="s">
        <v>19</v>
      </c>
      <c r="H1292" s="29" t="s">
        <v>583</v>
      </c>
      <c r="I1292" s="29" t="s">
        <v>269</v>
      </c>
      <c r="J1292" s="29" t="s">
        <v>868</v>
      </c>
      <c r="K1292" s="25" t="s">
        <v>281</v>
      </c>
      <c r="L1292" s="25" t="s">
        <v>527</v>
      </c>
      <c r="M1292" s="25" t="s">
        <v>527</v>
      </c>
      <c r="N1292" s="25" t="s">
        <v>527</v>
      </c>
      <c r="O1292" s="25" t="s">
        <v>527</v>
      </c>
      <c r="P1292" s="25" t="s">
        <v>5395</v>
      </c>
      <c r="Q1292" s="28" t="s">
        <v>0</v>
      </c>
      <c r="R1292" s="29" t="s">
        <v>2822</v>
      </c>
      <c r="S1292" s="27" t="s">
        <v>3206</v>
      </c>
      <c r="T1292" s="27" t="s">
        <v>3207</v>
      </c>
      <c r="U1292" s="28" t="s">
        <v>290</v>
      </c>
      <c r="V1292" s="26" t="s">
        <v>281</v>
      </c>
      <c r="W1292" s="26" t="s">
        <v>628</v>
      </c>
      <c r="X1292" s="26" t="s">
        <v>411</v>
      </c>
      <c r="Y1292" s="37" t="s">
        <v>131</v>
      </c>
      <c r="Z1292" s="37" t="s">
        <v>70</v>
      </c>
      <c r="AA1292" s="37" t="s">
        <v>132</v>
      </c>
      <c r="AB1292" s="30">
        <v>0</v>
      </c>
      <c r="AC1292" s="30">
        <v>0</v>
      </c>
      <c r="AD1292" s="31">
        <v>0</v>
      </c>
      <c r="AE1292" s="30">
        <v>0</v>
      </c>
      <c r="AF1292" s="30">
        <v>0</v>
      </c>
      <c r="AG1292" s="32">
        <v>0</v>
      </c>
      <c r="AH1292" s="30">
        <v>0</v>
      </c>
      <c r="AI1292" s="10" t="s">
        <v>573</v>
      </c>
      <c r="AJ1292" s="30">
        <v>0</v>
      </c>
      <c r="AK1292" s="30">
        <v>0</v>
      </c>
      <c r="AL1292" s="30">
        <v>0</v>
      </c>
      <c r="AM1292" s="30">
        <v>0</v>
      </c>
      <c r="AN1292" s="30">
        <v>0</v>
      </c>
      <c r="AO1292" s="30">
        <v>0</v>
      </c>
      <c r="AP1292" s="30">
        <v>0</v>
      </c>
      <c r="AQ1292" s="30">
        <v>0</v>
      </c>
      <c r="AR1292" s="30">
        <v>0</v>
      </c>
      <c r="AS1292" s="30">
        <v>0</v>
      </c>
      <c r="AT1292" s="30">
        <v>0</v>
      </c>
      <c r="AU1292" s="121">
        <v>0</v>
      </c>
      <c r="AV1292" s="129" t="s">
        <v>1011</v>
      </c>
      <c r="AW1292" s="129" t="s">
        <v>1011</v>
      </c>
      <c r="AX1292" s="129" t="s">
        <v>527</v>
      </c>
    </row>
    <row r="1293" spans="1:50" x14ac:dyDescent="0.25">
      <c r="A1293" s="120">
        <v>46112.208333333489</v>
      </c>
      <c r="B1293" s="28" t="s">
        <v>566</v>
      </c>
      <c r="C1293" s="25" t="s">
        <v>427</v>
      </c>
      <c r="D1293" s="25" t="s">
        <v>430</v>
      </c>
      <c r="E1293" s="25" t="s">
        <v>423</v>
      </c>
      <c r="F1293" s="29" t="s">
        <v>243</v>
      </c>
      <c r="G1293" s="29" t="s">
        <v>19</v>
      </c>
      <c r="H1293" s="29" t="s">
        <v>583</v>
      </c>
      <c r="I1293" s="29" t="s">
        <v>269</v>
      </c>
      <c r="J1293" s="29" t="s">
        <v>868</v>
      </c>
      <c r="K1293" s="25" t="s">
        <v>254</v>
      </c>
      <c r="L1293" s="25" t="s">
        <v>527</v>
      </c>
      <c r="M1293" s="25" t="s">
        <v>527</v>
      </c>
      <c r="N1293" s="25" t="s">
        <v>527</v>
      </c>
      <c r="O1293" s="25" t="s">
        <v>527</v>
      </c>
      <c r="P1293" s="25" t="s">
        <v>5395</v>
      </c>
      <c r="Q1293" s="28" t="s">
        <v>0</v>
      </c>
      <c r="R1293" s="29" t="s">
        <v>2822</v>
      </c>
      <c r="S1293" s="27" t="s">
        <v>3206</v>
      </c>
      <c r="T1293" s="27" t="s">
        <v>3207</v>
      </c>
      <c r="U1293" s="28" t="s">
        <v>255</v>
      </c>
      <c r="V1293" s="26" t="s">
        <v>254</v>
      </c>
      <c r="W1293" s="26" t="s">
        <v>558</v>
      </c>
      <c r="X1293" s="26" t="s">
        <v>411</v>
      </c>
      <c r="Y1293" s="37" t="s">
        <v>131</v>
      </c>
      <c r="Z1293" s="37" t="s">
        <v>70</v>
      </c>
      <c r="AA1293" s="37" t="s">
        <v>132</v>
      </c>
      <c r="AB1293" s="30">
        <v>0</v>
      </c>
      <c r="AC1293" s="30">
        <v>0</v>
      </c>
      <c r="AD1293" s="31">
        <v>0</v>
      </c>
      <c r="AE1293" s="30">
        <v>0</v>
      </c>
      <c r="AF1293" s="30">
        <v>0</v>
      </c>
      <c r="AG1293" s="32">
        <v>0</v>
      </c>
      <c r="AH1293" s="30">
        <v>0</v>
      </c>
      <c r="AI1293" s="10" t="s">
        <v>573</v>
      </c>
      <c r="AJ1293" s="30">
        <v>0</v>
      </c>
      <c r="AK1293" s="30">
        <v>0</v>
      </c>
      <c r="AL1293" s="30">
        <v>0</v>
      </c>
      <c r="AM1293" s="30">
        <v>0</v>
      </c>
      <c r="AN1293" s="30">
        <v>0</v>
      </c>
      <c r="AO1293" s="30">
        <v>0</v>
      </c>
      <c r="AP1293" s="30">
        <v>0</v>
      </c>
      <c r="AQ1293" s="30">
        <v>0</v>
      </c>
      <c r="AR1293" s="30">
        <v>0</v>
      </c>
      <c r="AS1293" s="30">
        <v>0</v>
      </c>
      <c r="AT1293" s="30">
        <v>0</v>
      </c>
      <c r="AU1293" s="121">
        <v>0</v>
      </c>
      <c r="AV1293" s="129" t="s">
        <v>1011</v>
      </c>
      <c r="AW1293" s="129" t="s">
        <v>1011</v>
      </c>
      <c r="AX1293" s="129" t="s">
        <v>527</v>
      </c>
    </row>
    <row r="1294" spans="1:50" x14ac:dyDescent="0.25">
      <c r="A1294" s="120">
        <v>46112.208333333489</v>
      </c>
      <c r="B1294" s="28" t="s">
        <v>566</v>
      </c>
      <c r="C1294" s="25" t="s">
        <v>427</v>
      </c>
      <c r="D1294" s="25" t="s">
        <v>430</v>
      </c>
      <c r="E1294" s="25" t="s">
        <v>423</v>
      </c>
      <c r="F1294" s="29" t="s">
        <v>243</v>
      </c>
      <c r="G1294" s="29" t="s">
        <v>19</v>
      </c>
      <c r="H1294" s="29" t="s">
        <v>589</v>
      </c>
      <c r="I1294" s="29" t="s">
        <v>269</v>
      </c>
      <c r="J1294" s="29" t="s">
        <v>868</v>
      </c>
      <c r="K1294" s="25" t="s">
        <v>254</v>
      </c>
      <c r="L1294" s="25" t="s">
        <v>527</v>
      </c>
      <c r="M1294" s="25" t="s">
        <v>527</v>
      </c>
      <c r="N1294" s="25" t="s">
        <v>527</v>
      </c>
      <c r="O1294" s="25" t="s">
        <v>527</v>
      </c>
      <c r="P1294" s="25" t="s">
        <v>5395</v>
      </c>
      <c r="Q1294" s="28" t="s">
        <v>0</v>
      </c>
      <c r="R1294" s="29" t="s">
        <v>2822</v>
      </c>
      <c r="S1294" s="27" t="s">
        <v>3206</v>
      </c>
      <c r="T1294" s="27" t="s">
        <v>3207</v>
      </c>
      <c r="U1294" s="28" t="s">
        <v>255</v>
      </c>
      <c r="V1294" s="26" t="s">
        <v>254</v>
      </c>
      <c r="W1294" s="26" t="s">
        <v>558</v>
      </c>
      <c r="X1294" s="26" t="s">
        <v>411</v>
      </c>
      <c r="Y1294" s="37" t="s">
        <v>129</v>
      </c>
      <c r="Z1294" s="37" t="s">
        <v>128</v>
      </c>
      <c r="AA1294" s="37" t="s">
        <v>130</v>
      </c>
      <c r="AB1294" s="30">
        <v>0</v>
      </c>
      <c r="AC1294" s="30">
        <v>0</v>
      </c>
      <c r="AD1294" s="31">
        <v>0</v>
      </c>
      <c r="AE1294" s="30">
        <v>0</v>
      </c>
      <c r="AF1294" s="30">
        <v>0</v>
      </c>
      <c r="AG1294" s="32">
        <v>0</v>
      </c>
      <c r="AH1294" s="30">
        <v>0</v>
      </c>
      <c r="AI1294" s="10" t="s">
        <v>573</v>
      </c>
      <c r="AJ1294" s="30">
        <v>0</v>
      </c>
      <c r="AK1294" s="30">
        <v>0</v>
      </c>
      <c r="AL1294" s="30">
        <v>0</v>
      </c>
      <c r="AM1294" s="30">
        <v>0</v>
      </c>
      <c r="AN1294" s="30">
        <v>0</v>
      </c>
      <c r="AO1294" s="30">
        <v>0</v>
      </c>
      <c r="AP1294" s="30">
        <v>0</v>
      </c>
      <c r="AQ1294" s="30">
        <v>0</v>
      </c>
      <c r="AR1294" s="30">
        <v>0</v>
      </c>
      <c r="AS1294" s="30">
        <v>0</v>
      </c>
      <c r="AT1294" s="30">
        <v>0</v>
      </c>
      <c r="AU1294" s="121">
        <v>0</v>
      </c>
      <c r="AV1294" s="129" t="s">
        <v>1011</v>
      </c>
      <c r="AW1294" s="129" t="s">
        <v>1011</v>
      </c>
      <c r="AX1294" s="129" t="s">
        <v>527</v>
      </c>
    </row>
    <row r="1295" spans="1:50" x14ac:dyDescent="0.25">
      <c r="A1295" s="120">
        <v>46112.208333333489</v>
      </c>
      <c r="B1295" s="28" t="s">
        <v>566</v>
      </c>
      <c r="C1295" s="25" t="s">
        <v>427</v>
      </c>
      <c r="D1295" s="25" t="s">
        <v>430</v>
      </c>
      <c r="E1295" s="25" t="s">
        <v>423</v>
      </c>
      <c r="F1295" s="29" t="s">
        <v>243</v>
      </c>
      <c r="G1295" s="29" t="s">
        <v>19</v>
      </c>
      <c r="H1295" s="29" t="s">
        <v>583</v>
      </c>
      <c r="I1295" s="29" t="s">
        <v>269</v>
      </c>
      <c r="J1295" s="29" t="s">
        <v>868</v>
      </c>
      <c r="K1295" s="25" t="s">
        <v>260</v>
      </c>
      <c r="L1295" s="25" t="s">
        <v>527</v>
      </c>
      <c r="M1295" s="25" t="s">
        <v>527</v>
      </c>
      <c r="N1295" s="25" t="s">
        <v>527</v>
      </c>
      <c r="O1295" s="25" t="s">
        <v>527</v>
      </c>
      <c r="P1295" s="25" t="s">
        <v>5395</v>
      </c>
      <c r="Q1295" s="28" t="s">
        <v>0</v>
      </c>
      <c r="R1295" s="29" t="s">
        <v>2822</v>
      </c>
      <c r="S1295" s="27" t="s">
        <v>3206</v>
      </c>
      <c r="T1295" s="27" t="s">
        <v>3207</v>
      </c>
      <c r="U1295" s="28" t="s">
        <v>261</v>
      </c>
      <c r="V1295" s="26" t="s">
        <v>260</v>
      </c>
      <c r="W1295" s="26" t="s">
        <v>561</v>
      </c>
      <c r="X1295" s="26" t="s">
        <v>411</v>
      </c>
      <c r="Y1295" s="37" t="s">
        <v>131</v>
      </c>
      <c r="Z1295" s="37" t="s">
        <v>70</v>
      </c>
      <c r="AA1295" s="37" t="s">
        <v>132</v>
      </c>
      <c r="AB1295" s="30">
        <v>0</v>
      </c>
      <c r="AC1295" s="30">
        <v>0</v>
      </c>
      <c r="AD1295" s="31">
        <v>0</v>
      </c>
      <c r="AE1295" s="30">
        <v>0</v>
      </c>
      <c r="AF1295" s="30">
        <v>0</v>
      </c>
      <c r="AG1295" s="32">
        <v>0</v>
      </c>
      <c r="AH1295" s="30">
        <v>0</v>
      </c>
      <c r="AI1295" s="10" t="s">
        <v>573</v>
      </c>
      <c r="AJ1295" s="30">
        <v>0</v>
      </c>
      <c r="AK1295" s="30">
        <v>0</v>
      </c>
      <c r="AL1295" s="30">
        <v>0</v>
      </c>
      <c r="AM1295" s="30">
        <v>0</v>
      </c>
      <c r="AN1295" s="30">
        <v>0</v>
      </c>
      <c r="AO1295" s="30">
        <v>0</v>
      </c>
      <c r="AP1295" s="30">
        <v>0</v>
      </c>
      <c r="AQ1295" s="30">
        <v>0</v>
      </c>
      <c r="AR1295" s="30">
        <v>0</v>
      </c>
      <c r="AS1295" s="30">
        <v>0</v>
      </c>
      <c r="AT1295" s="30">
        <v>0</v>
      </c>
      <c r="AU1295" s="121">
        <v>0</v>
      </c>
      <c r="AV1295" s="129" t="s">
        <v>1011</v>
      </c>
      <c r="AW1295" s="129" t="s">
        <v>1011</v>
      </c>
      <c r="AX1295" s="129" t="s">
        <v>527</v>
      </c>
    </row>
    <row r="1296" spans="1:50" x14ac:dyDescent="0.25">
      <c r="A1296" s="120">
        <v>46112.208333333489</v>
      </c>
      <c r="B1296" s="28" t="s">
        <v>566</v>
      </c>
      <c r="C1296" s="25" t="s">
        <v>427</v>
      </c>
      <c r="D1296" s="25" t="s">
        <v>430</v>
      </c>
      <c r="E1296" s="25" t="s">
        <v>423</v>
      </c>
      <c r="F1296" s="29" t="s">
        <v>243</v>
      </c>
      <c r="G1296" s="29" t="s">
        <v>19</v>
      </c>
      <c r="H1296" s="29" t="s">
        <v>583</v>
      </c>
      <c r="I1296" s="29" t="s">
        <v>269</v>
      </c>
      <c r="J1296" s="29" t="s">
        <v>868</v>
      </c>
      <c r="K1296" s="25" t="s">
        <v>283</v>
      </c>
      <c r="L1296" s="25" t="s">
        <v>527</v>
      </c>
      <c r="M1296" s="25" t="s">
        <v>527</v>
      </c>
      <c r="N1296" s="25" t="s">
        <v>527</v>
      </c>
      <c r="O1296" s="25" t="s">
        <v>527</v>
      </c>
      <c r="P1296" s="25" t="s">
        <v>5395</v>
      </c>
      <c r="Q1296" s="28" t="s">
        <v>0</v>
      </c>
      <c r="R1296" s="29" t="s">
        <v>2822</v>
      </c>
      <c r="S1296" s="27" t="s">
        <v>3206</v>
      </c>
      <c r="T1296" s="27" t="s">
        <v>3207</v>
      </c>
      <c r="U1296" s="28" t="s">
        <v>292</v>
      </c>
      <c r="V1296" s="26" t="s">
        <v>283</v>
      </c>
      <c r="W1296" s="26" t="s">
        <v>629</v>
      </c>
      <c r="X1296" s="26" t="s">
        <v>411</v>
      </c>
      <c r="Y1296" s="37" t="s">
        <v>131</v>
      </c>
      <c r="Z1296" s="37" t="s">
        <v>70</v>
      </c>
      <c r="AA1296" s="37" t="s">
        <v>132</v>
      </c>
      <c r="AB1296" s="30">
        <v>0</v>
      </c>
      <c r="AC1296" s="30">
        <v>0</v>
      </c>
      <c r="AD1296" s="31">
        <v>0</v>
      </c>
      <c r="AE1296" s="30">
        <v>0</v>
      </c>
      <c r="AF1296" s="30">
        <v>0</v>
      </c>
      <c r="AG1296" s="32">
        <v>0</v>
      </c>
      <c r="AH1296" s="30">
        <v>0</v>
      </c>
      <c r="AI1296" s="10" t="s">
        <v>573</v>
      </c>
      <c r="AJ1296" s="30">
        <v>0</v>
      </c>
      <c r="AK1296" s="30">
        <v>0</v>
      </c>
      <c r="AL1296" s="30">
        <v>0</v>
      </c>
      <c r="AM1296" s="30">
        <v>0</v>
      </c>
      <c r="AN1296" s="30">
        <v>0</v>
      </c>
      <c r="AO1296" s="30">
        <v>0</v>
      </c>
      <c r="AP1296" s="30">
        <v>0</v>
      </c>
      <c r="AQ1296" s="30">
        <v>0</v>
      </c>
      <c r="AR1296" s="30">
        <v>0</v>
      </c>
      <c r="AS1296" s="30">
        <v>0</v>
      </c>
      <c r="AT1296" s="30">
        <v>0</v>
      </c>
      <c r="AU1296" s="121">
        <v>0</v>
      </c>
      <c r="AV1296" s="129" t="s">
        <v>1011</v>
      </c>
      <c r="AW1296" s="129" t="s">
        <v>1011</v>
      </c>
      <c r="AX1296" s="129" t="s">
        <v>527</v>
      </c>
    </row>
    <row r="1297" spans="1:50" x14ac:dyDescent="0.25">
      <c r="A1297" s="120">
        <v>46112.208333333489</v>
      </c>
      <c r="B1297" s="28" t="s">
        <v>566</v>
      </c>
      <c r="C1297" s="25" t="s">
        <v>427</v>
      </c>
      <c r="D1297" s="25" t="s">
        <v>430</v>
      </c>
      <c r="E1297" s="25" t="s">
        <v>423</v>
      </c>
      <c r="F1297" s="29" t="s">
        <v>243</v>
      </c>
      <c r="G1297" s="29" t="s">
        <v>19</v>
      </c>
      <c r="H1297" s="29" t="s">
        <v>583</v>
      </c>
      <c r="I1297" s="29" t="s">
        <v>269</v>
      </c>
      <c r="J1297" s="29" t="s">
        <v>868</v>
      </c>
      <c r="K1297" s="25" t="s">
        <v>264</v>
      </c>
      <c r="L1297" s="25" t="s">
        <v>527</v>
      </c>
      <c r="M1297" s="25" t="s">
        <v>527</v>
      </c>
      <c r="N1297" s="25" t="s">
        <v>527</v>
      </c>
      <c r="O1297" s="25" t="s">
        <v>527</v>
      </c>
      <c r="P1297" s="25" t="s">
        <v>5395</v>
      </c>
      <c r="Q1297" s="28" t="s">
        <v>0</v>
      </c>
      <c r="R1297" s="29" t="s">
        <v>2822</v>
      </c>
      <c r="S1297" s="27" t="s">
        <v>3206</v>
      </c>
      <c r="T1297" s="27" t="s">
        <v>3207</v>
      </c>
      <c r="U1297" s="28" t="s">
        <v>265</v>
      </c>
      <c r="V1297" s="26" t="s">
        <v>264</v>
      </c>
      <c r="W1297" s="26" t="s">
        <v>563</v>
      </c>
      <c r="X1297" s="26" t="s">
        <v>411</v>
      </c>
      <c r="Y1297" s="37" t="s">
        <v>131</v>
      </c>
      <c r="Z1297" s="37" t="s">
        <v>70</v>
      </c>
      <c r="AA1297" s="37" t="s">
        <v>132</v>
      </c>
      <c r="AB1297" s="30">
        <v>0</v>
      </c>
      <c r="AC1297" s="30">
        <v>0</v>
      </c>
      <c r="AD1297" s="31">
        <v>0</v>
      </c>
      <c r="AE1297" s="30">
        <v>0</v>
      </c>
      <c r="AF1297" s="30">
        <v>0</v>
      </c>
      <c r="AG1297" s="32">
        <v>0</v>
      </c>
      <c r="AH1297" s="30">
        <v>0</v>
      </c>
      <c r="AI1297" s="10" t="s">
        <v>573</v>
      </c>
      <c r="AJ1297" s="30">
        <v>0</v>
      </c>
      <c r="AK1297" s="30">
        <v>0</v>
      </c>
      <c r="AL1297" s="30">
        <v>0</v>
      </c>
      <c r="AM1297" s="30">
        <v>0</v>
      </c>
      <c r="AN1297" s="30">
        <v>0</v>
      </c>
      <c r="AO1297" s="30">
        <v>0</v>
      </c>
      <c r="AP1297" s="30">
        <v>0</v>
      </c>
      <c r="AQ1297" s="30">
        <v>0</v>
      </c>
      <c r="AR1297" s="30">
        <v>0</v>
      </c>
      <c r="AS1297" s="30">
        <v>0</v>
      </c>
      <c r="AT1297" s="30">
        <v>0</v>
      </c>
      <c r="AU1297" s="121">
        <v>0</v>
      </c>
      <c r="AV1297" s="129" t="s">
        <v>1011</v>
      </c>
      <c r="AW1297" s="129" t="s">
        <v>1011</v>
      </c>
      <c r="AX1297" s="129" t="s">
        <v>527</v>
      </c>
    </row>
    <row r="1298" spans="1:50" x14ac:dyDescent="0.25">
      <c r="A1298" s="120">
        <v>46112.208333333489</v>
      </c>
      <c r="B1298" s="28" t="s">
        <v>566</v>
      </c>
      <c r="C1298" s="25" t="s">
        <v>427</v>
      </c>
      <c r="D1298" s="25" t="s">
        <v>430</v>
      </c>
      <c r="E1298" s="25" t="s">
        <v>423</v>
      </c>
      <c r="F1298" s="29" t="s">
        <v>243</v>
      </c>
      <c r="G1298" s="29" t="s">
        <v>19</v>
      </c>
      <c r="H1298" s="29" t="s">
        <v>583</v>
      </c>
      <c r="I1298" s="29" t="s">
        <v>269</v>
      </c>
      <c r="J1298" s="29" t="s">
        <v>868</v>
      </c>
      <c r="K1298" s="25" t="s">
        <v>266</v>
      </c>
      <c r="L1298" s="25" t="s">
        <v>527</v>
      </c>
      <c r="M1298" s="25" t="s">
        <v>527</v>
      </c>
      <c r="N1298" s="25" t="s">
        <v>527</v>
      </c>
      <c r="O1298" s="25" t="s">
        <v>527</v>
      </c>
      <c r="P1298" s="25" t="s">
        <v>5395</v>
      </c>
      <c r="Q1298" s="28" t="s">
        <v>0</v>
      </c>
      <c r="R1298" s="29" t="s">
        <v>2822</v>
      </c>
      <c r="S1298" s="27" t="s">
        <v>3206</v>
      </c>
      <c r="T1298" s="27" t="s">
        <v>3207</v>
      </c>
      <c r="U1298" s="28" t="s">
        <v>267</v>
      </c>
      <c r="V1298" s="26" t="s">
        <v>266</v>
      </c>
      <c r="W1298" s="26" t="s">
        <v>564</v>
      </c>
      <c r="X1298" s="26" t="s">
        <v>411</v>
      </c>
      <c r="Y1298" s="37" t="s">
        <v>131</v>
      </c>
      <c r="Z1298" s="37" t="s">
        <v>70</v>
      </c>
      <c r="AA1298" s="37" t="s">
        <v>132</v>
      </c>
      <c r="AB1298" s="30">
        <v>0</v>
      </c>
      <c r="AC1298" s="30">
        <v>0</v>
      </c>
      <c r="AD1298" s="31">
        <v>0</v>
      </c>
      <c r="AE1298" s="30">
        <v>0</v>
      </c>
      <c r="AF1298" s="30">
        <v>0</v>
      </c>
      <c r="AG1298" s="32">
        <v>0</v>
      </c>
      <c r="AH1298" s="30">
        <v>0</v>
      </c>
      <c r="AI1298" s="10" t="s">
        <v>573</v>
      </c>
      <c r="AJ1298" s="30">
        <v>0</v>
      </c>
      <c r="AK1298" s="30">
        <v>0</v>
      </c>
      <c r="AL1298" s="30">
        <v>0</v>
      </c>
      <c r="AM1298" s="30">
        <v>0</v>
      </c>
      <c r="AN1298" s="30">
        <v>0</v>
      </c>
      <c r="AO1298" s="30">
        <v>0</v>
      </c>
      <c r="AP1298" s="30">
        <v>0</v>
      </c>
      <c r="AQ1298" s="30">
        <v>0</v>
      </c>
      <c r="AR1298" s="30">
        <v>0</v>
      </c>
      <c r="AS1298" s="30">
        <v>0</v>
      </c>
      <c r="AT1298" s="30">
        <v>0</v>
      </c>
      <c r="AU1298" s="121">
        <v>0</v>
      </c>
      <c r="AV1298" s="129" t="s">
        <v>1011</v>
      </c>
      <c r="AW1298" s="129" t="s">
        <v>1011</v>
      </c>
      <c r="AX1298" s="129" t="s">
        <v>527</v>
      </c>
    </row>
    <row r="1299" spans="1:50" x14ac:dyDescent="0.25">
      <c r="A1299" s="120">
        <v>46112.208333333489</v>
      </c>
      <c r="B1299" s="28" t="s">
        <v>566</v>
      </c>
      <c r="C1299" s="25" t="s">
        <v>427</v>
      </c>
      <c r="D1299" s="25" t="s">
        <v>430</v>
      </c>
      <c r="E1299" s="25" t="s">
        <v>423</v>
      </c>
      <c r="F1299" s="29" t="s">
        <v>243</v>
      </c>
      <c r="G1299" s="29" t="s">
        <v>19</v>
      </c>
      <c r="H1299" s="29" t="s">
        <v>583</v>
      </c>
      <c r="I1299" s="29" t="s">
        <v>269</v>
      </c>
      <c r="J1299" s="29" t="s">
        <v>868</v>
      </c>
      <c r="K1299" s="25" t="s">
        <v>285</v>
      </c>
      <c r="L1299" s="25" t="s">
        <v>527</v>
      </c>
      <c r="M1299" s="25" t="s">
        <v>527</v>
      </c>
      <c r="N1299" s="25" t="s">
        <v>527</v>
      </c>
      <c r="O1299" s="25" t="s">
        <v>527</v>
      </c>
      <c r="P1299" s="25" t="s">
        <v>5395</v>
      </c>
      <c r="Q1299" s="28" t="s">
        <v>0</v>
      </c>
      <c r="R1299" s="29" t="s">
        <v>2822</v>
      </c>
      <c r="S1299" s="27" t="s">
        <v>3206</v>
      </c>
      <c r="T1299" s="27" t="s">
        <v>3207</v>
      </c>
      <c r="U1299" s="28" t="s">
        <v>293</v>
      </c>
      <c r="V1299" s="26" t="s">
        <v>285</v>
      </c>
      <c r="W1299" s="26" t="s">
        <v>630</v>
      </c>
      <c r="X1299" s="26" t="s">
        <v>411</v>
      </c>
      <c r="Y1299" s="37" t="s">
        <v>131</v>
      </c>
      <c r="Z1299" s="37" t="s">
        <v>70</v>
      </c>
      <c r="AA1299" s="37" t="s">
        <v>132</v>
      </c>
      <c r="AB1299" s="30">
        <v>0</v>
      </c>
      <c r="AC1299" s="30">
        <v>0</v>
      </c>
      <c r="AD1299" s="31">
        <v>0</v>
      </c>
      <c r="AE1299" s="30">
        <v>0</v>
      </c>
      <c r="AF1299" s="30">
        <v>0</v>
      </c>
      <c r="AG1299" s="32">
        <v>0</v>
      </c>
      <c r="AH1299" s="30">
        <v>0</v>
      </c>
      <c r="AI1299" s="10" t="s">
        <v>573</v>
      </c>
      <c r="AJ1299" s="30">
        <v>0</v>
      </c>
      <c r="AK1299" s="30">
        <v>0</v>
      </c>
      <c r="AL1299" s="30">
        <v>0</v>
      </c>
      <c r="AM1299" s="30">
        <v>0</v>
      </c>
      <c r="AN1299" s="30">
        <v>0</v>
      </c>
      <c r="AO1299" s="30">
        <v>0</v>
      </c>
      <c r="AP1299" s="30">
        <v>0</v>
      </c>
      <c r="AQ1299" s="30">
        <v>0</v>
      </c>
      <c r="AR1299" s="30">
        <v>0</v>
      </c>
      <c r="AS1299" s="30">
        <v>0</v>
      </c>
      <c r="AT1299" s="30">
        <v>0</v>
      </c>
      <c r="AU1299" s="121">
        <v>0</v>
      </c>
      <c r="AV1299" s="129" t="s">
        <v>1011</v>
      </c>
      <c r="AW1299" s="129" t="s">
        <v>1011</v>
      </c>
      <c r="AX1299" s="129" t="s">
        <v>527</v>
      </c>
    </row>
    <row r="1300" spans="1:50" x14ac:dyDescent="0.25">
      <c r="A1300" s="120">
        <v>46112.208333333489</v>
      </c>
      <c r="B1300" s="28" t="s">
        <v>566</v>
      </c>
      <c r="C1300" s="25" t="s">
        <v>427</v>
      </c>
      <c r="D1300" s="25" t="s">
        <v>430</v>
      </c>
      <c r="E1300" s="25" t="s">
        <v>423</v>
      </c>
      <c r="F1300" s="29" t="s">
        <v>243</v>
      </c>
      <c r="G1300" s="29" t="s">
        <v>19</v>
      </c>
      <c r="H1300" s="29" t="s">
        <v>583</v>
      </c>
      <c r="I1300" s="29" t="s">
        <v>269</v>
      </c>
      <c r="J1300" s="29" t="s">
        <v>868</v>
      </c>
      <c r="K1300" s="25" t="s">
        <v>453</v>
      </c>
      <c r="L1300" s="25" t="s">
        <v>527</v>
      </c>
      <c r="M1300" s="25" t="s">
        <v>527</v>
      </c>
      <c r="N1300" s="25" t="s">
        <v>527</v>
      </c>
      <c r="O1300" s="25" t="s">
        <v>527</v>
      </c>
      <c r="P1300" s="25" t="s">
        <v>5395</v>
      </c>
      <c r="Q1300" s="28" t="s">
        <v>0</v>
      </c>
      <c r="R1300" s="29" t="s">
        <v>2822</v>
      </c>
      <c r="S1300" s="27" t="s">
        <v>3206</v>
      </c>
      <c r="T1300" s="27" t="s">
        <v>3207</v>
      </c>
      <c r="U1300" s="28" t="s">
        <v>294</v>
      </c>
      <c r="V1300" s="26" t="s">
        <v>453</v>
      </c>
      <c r="W1300" s="26" t="s">
        <v>631</v>
      </c>
      <c r="X1300" s="26" t="s">
        <v>411</v>
      </c>
      <c r="Y1300" s="37" t="s">
        <v>131</v>
      </c>
      <c r="Z1300" s="37" t="s">
        <v>70</v>
      </c>
      <c r="AA1300" s="37" t="s">
        <v>132</v>
      </c>
      <c r="AB1300" s="30">
        <v>0</v>
      </c>
      <c r="AC1300" s="30">
        <v>0</v>
      </c>
      <c r="AD1300" s="31">
        <v>0</v>
      </c>
      <c r="AE1300" s="30">
        <v>0</v>
      </c>
      <c r="AF1300" s="30">
        <v>0</v>
      </c>
      <c r="AG1300" s="32">
        <v>0</v>
      </c>
      <c r="AH1300" s="30">
        <v>0</v>
      </c>
      <c r="AI1300" s="10" t="s">
        <v>573</v>
      </c>
      <c r="AJ1300" s="30">
        <v>0</v>
      </c>
      <c r="AK1300" s="30">
        <v>0</v>
      </c>
      <c r="AL1300" s="30">
        <v>0</v>
      </c>
      <c r="AM1300" s="30">
        <v>0</v>
      </c>
      <c r="AN1300" s="30">
        <v>0</v>
      </c>
      <c r="AO1300" s="30">
        <v>0</v>
      </c>
      <c r="AP1300" s="30">
        <v>0</v>
      </c>
      <c r="AQ1300" s="30">
        <v>0</v>
      </c>
      <c r="AR1300" s="30">
        <v>0</v>
      </c>
      <c r="AS1300" s="30">
        <v>0</v>
      </c>
      <c r="AT1300" s="30">
        <v>0</v>
      </c>
      <c r="AU1300" s="121">
        <v>0</v>
      </c>
      <c r="AV1300" s="129" t="s">
        <v>1011</v>
      </c>
      <c r="AW1300" s="129" t="s">
        <v>1011</v>
      </c>
      <c r="AX1300" s="129" t="s">
        <v>527</v>
      </c>
    </row>
    <row r="1301" spans="1:50" x14ac:dyDescent="0.25">
      <c r="A1301" s="120">
        <v>46112.208333333489</v>
      </c>
      <c r="B1301" s="28" t="s">
        <v>566</v>
      </c>
      <c r="C1301" s="25" t="s">
        <v>427</v>
      </c>
      <c r="D1301" s="25" t="s">
        <v>430</v>
      </c>
      <c r="E1301" s="25" t="s">
        <v>423</v>
      </c>
      <c r="F1301" s="29" t="s">
        <v>243</v>
      </c>
      <c r="G1301" s="29" t="s">
        <v>19</v>
      </c>
      <c r="H1301" s="29" t="s">
        <v>583</v>
      </c>
      <c r="I1301" s="29" t="s">
        <v>269</v>
      </c>
      <c r="J1301" s="29" t="s">
        <v>868</v>
      </c>
      <c r="K1301" s="25" t="s">
        <v>278</v>
      </c>
      <c r="L1301" s="25" t="s">
        <v>527</v>
      </c>
      <c r="M1301" s="25" t="s">
        <v>527</v>
      </c>
      <c r="N1301" s="25" t="s">
        <v>527</v>
      </c>
      <c r="O1301" s="25" t="s">
        <v>527</v>
      </c>
      <c r="P1301" s="25" t="s">
        <v>5395</v>
      </c>
      <c r="Q1301" s="28" t="s">
        <v>0</v>
      </c>
      <c r="R1301" s="29" t="s">
        <v>2822</v>
      </c>
      <c r="S1301" s="27" t="s">
        <v>3206</v>
      </c>
      <c r="T1301" s="27" t="s">
        <v>3207</v>
      </c>
      <c r="U1301" s="28" t="s">
        <v>286</v>
      </c>
      <c r="V1301" s="26" t="s">
        <v>278</v>
      </c>
      <c r="W1301" s="26" t="s">
        <v>626</v>
      </c>
      <c r="X1301" s="26" t="s">
        <v>411</v>
      </c>
      <c r="Y1301" s="37" t="s">
        <v>131</v>
      </c>
      <c r="Z1301" s="37" t="s">
        <v>70</v>
      </c>
      <c r="AA1301" s="37" t="s">
        <v>132</v>
      </c>
      <c r="AB1301" s="30">
        <v>0</v>
      </c>
      <c r="AC1301" s="30">
        <v>0</v>
      </c>
      <c r="AD1301" s="31">
        <v>0</v>
      </c>
      <c r="AE1301" s="30">
        <v>0</v>
      </c>
      <c r="AF1301" s="30">
        <v>0</v>
      </c>
      <c r="AG1301" s="32">
        <v>0</v>
      </c>
      <c r="AH1301" s="30">
        <v>0</v>
      </c>
      <c r="AI1301" s="10" t="s">
        <v>573</v>
      </c>
      <c r="AJ1301" s="30">
        <v>0</v>
      </c>
      <c r="AK1301" s="30">
        <v>0</v>
      </c>
      <c r="AL1301" s="30">
        <v>0</v>
      </c>
      <c r="AM1301" s="30">
        <v>0</v>
      </c>
      <c r="AN1301" s="30">
        <v>0</v>
      </c>
      <c r="AO1301" s="30">
        <v>0</v>
      </c>
      <c r="AP1301" s="30">
        <v>0</v>
      </c>
      <c r="AQ1301" s="30">
        <v>0</v>
      </c>
      <c r="AR1301" s="30">
        <v>0</v>
      </c>
      <c r="AS1301" s="30">
        <v>0</v>
      </c>
      <c r="AT1301" s="30">
        <v>0</v>
      </c>
      <c r="AU1301" s="121">
        <v>0</v>
      </c>
      <c r="AV1301" s="129" t="s">
        <v>1011</v>
      </c>
      <c r="AW1301" s="129" t="s">
        <v>1011</v>
      </c>
      <c r="AX1301" s="129" t="s">
        <v>527</v>
      </c>
    </row>
    <row r="1302" spans="1:50" x14ac:dyDescent="0.25">
      <c r="A1302" s="120">
        <v>46112.208333333489</v>
      </c>
      <c r="B1302" s="28" t="s">
        <v>566</v>
      </c>
      <c r="C1302" s="25" t="s">
        <v>427</v>
      </c>
      <c r="D1302" s="25" t="s">
        <v>430</v>
      </c>
      <c r="E1302" s="25" t="s">
        <v>423</v>
      </c>
      <c r="F1302" s="29" t="s">
        <v>243</v>
      </c>
      <c r="G1302" s="29" t="s">
        <v>19</v>
      </c>
      <c r="H1302" s="29" t="s">
        <v>602</v>
      </c>
      <c r="I1302" s="29" t="s">
        <v>579</v>
      </c>
      <c r="J1302" s="29" t="s">
        <v>777</v>
      </c>
      <c r="K1302" s="25" t="s">
        <v>430</v>
      </c>
      <c r="L1302" s="25" t="s">
        <v>527</v>
      </c>
      <c r="M1302" s="25" t="s">
        <v>527</v>
      </c>
      <c r="N1302" s="25" t="s">
        <v>527</v>
      </c>
      <c r="O1302" s="25" t="s">
        <v>527</v>
      </c>
      <c r="P1302" s="25" t="s">
        <v>5396</v>
      </c>
      <c r="Q1302" s="28" t="s">
        <v>0</v>
      </c>
      <c r="R1302" s="29" t="s">
        <v>2827</v>
      </c>
      <c r="S1302" s="27" t="s">
        <v>3208</v>
      </c>
      <c r="T1302" s="27" t="s">
        <v>3209</v>
      </c>
      <c r="U1302" s="28" t="s">
        <v>270</v>
      </c>
      <c r="V1302" s="26" t="s">
        <v>430</v>
      </c>
      <c r="W1302" s="26" t="s">
        <v>593</v>
      </c>
      <c r="X1302" s="26" t="s">
        <v>411</v>
      </c>
      <c r="Y1302" s="37" t="s">
        <v>174</v>
      </c>
      <c r="Z1302" s="37" t="s">
        <v>176</v>
      </c>
      <c r="AA1302" s="37" t="s">
        <v>175</v>
      </c>
      <c r="AB1302" s="30">
        <v>0</v>
      </c>
      <c r="AC1302" s="30">
        <v>0</v>
      </c>
      <c r="AD1302" s="31">
        <v>0</v>
      </c>
      <c r="AE1302" s="30">
        <v>0</v>
      </c>
      <c r="AF1302" s="30">
        <v>0</v>
      </c>
      <c r="AG1302" s="32">
        <v>0</v>
      </c>
      <c r="AH1302" s="30">
        <v>0</v>
      </c>
      <c r="AI1302" s="10" t="s">
        <v>573</v>
      </c>
      <c r="AJ1302" s="30">
        <v>0</v>
      </c>
      <c r="AK1302" s="30">
        <v>0</v>
      </c>
      <c r="AL1302" s="30">
        <v>0</v>
      </c>
      <c r="AM1302" s="30">
        <v>0</v>
      </c>
      <c r="AN1302" s="30">
        <v>0</v>
      </c>
      <c r="AO1302" s="30">
        <v>0</v>
      </c>
      <c r="AP1302" s="30">
        <v>0</v>
      </c>
      <c r="AQ1302" s="30">
        <v>0</v>
      </c>
      <c r="AR1302" s="30">
        <v>0</v>
      </c>
      <c r="AS1302" s="30">
        <v>0</v>
      </c>
      <c r="AT1302" s="30">
        <v>0</v>
      </c>
      <c r="AU1302" s="121">
        <v>0</v>
      </c>
      <c r="AV1302" s="129" t="s">
        <v>1011</v>
      </c>
      <c r="AW1302" s="129" t="s">
        <v>1011</v>
      </c>
      <c r="AX1302" s="129" t="s">
        <v>527</v>
      </c>
    </row>
    <row r="1303" spans="1:50" x14ac:dyDescent="0.25">
      <c r="A1303" s="120">
        <v>46112.208333333489</v>
      </c>
      <c r="B1303" s="28" t="s">
        <v>566</v>
      </c>
      <c r="C1303" s="25" t="s">
        <v>427</v>
      </c>
      <c r="D1303" s="25" t="s">
        <v>430</v>
      </c>
      <c r="E1303" s="25" t="s">
        <v>423</v>
      </c>
      <c r="F1303" s="29" t="s">
        <v>243</v>
      </c>
      <c r="G1303" s="29" t="s">
        <v>19</v>
      </c>
      <c r="H1303" s="29" t="s">
        <v>603</v>
      </c>
      <c r="I1303" s="29" t="s">
        <v>579</v>
      </c>
      <c r="J1303" s="29" t="s">
        <v>777</v>
      </c>
      <c r="K1303" s="25" t="s">
        <v>430</v>
      </c>
      <c r="L1303" s="25" t="s">
        <v>527</v>
      </c>
      <c r="M1303" s="25" t="s">
        <v>527</v>
      </c>
      <c r="N1303" s="25" t="s">
        <v>527</v>
      </c>
      <c r="O1303" s="25" t="s">
        <v>527</v>
      </c>
      <c r="P1303" s="25" t="s">
        <v>5396</v>
      </c>
      <c r="Q1303" s="28" t="s">
        <v>0</v>
      </c>
      <c r="R1303" s="29" t="s">
        <v>2827</v>
      </c>
      <c r="S1303" s="27" t="s">
        <v>3208</v>
      </c>
      <c r="T1303" s="27" t="s">
        <v>3209</v>
      </c>
      <c r="U1303" s="28" t="s">
        <v>270</v>
      </c>
      <c r="V1303" s="26" t="s">
        <v>430</v>
      </c>
      <c r="W1303" s="26" t="s">
        <v>593</v>
      </c>
      <c r="X1303" s="26" t="s">
        <v>413</v>
      </c>
      <c r="Y1303" s="37" t="s">
        <v>210</v>
      </c>
      <c r="Z1303" s="37" t="s">
        <v>209</v>
      </c>
      <c r="AA1303" s="37" t="s">
        <v>211</v>
      </c>
      <c r="AB1303" s="30">
        <v>0</v>
      </c>
      <c r="AC1303" s="30">
        <v>0</v>
      </c>
      <c r="AD1303" s="31">
        <v>0</v>
      </c>
      <c r="AE1303" s="30">
        <v>0</v>
      </c>
      <c r="AF1303" s="30">
        <v>0</v>
      </c>
      <c r="AG1303" s="32">
        <v>0</v>
      </c>
      <c r="AH1303" s="30">
        <v>0</v>
      </c>
      <c r="AI1303" s="10" t="s">
        <v>573</v>
      </c>
      <c r="AJ1303" s="30">
        <v>0</v>
      </c>
      <c r="AK1303" s="30">
        <v>0</v>
      </c>
      <c r="AL1303" s="30">
        <v>0</v>
      </c>
      <c r="AM1303" s="30">
        <v>0</v>
      </c>
      <c r="AN1303" s="30">
        <v>0</v>
      </c>
      <c r="AO1303" s="30">
        <v>0</v>
      </c>
      <c r="AP1303" s="30">
        <v>0</v>
      </c>
      <c r="AQ1303" s="30">
        <v>0</v>
      </c>
      <c r="AR1303" s="30">
        <v>0</v>
      </c>
      <c r="AS1303" s="30">
        <v>0</v>
      </c>
      <c r="AT1303" s="30">
        <v>0</v>
      </c>
      <c r="AU1303" s="121">
        <v>0</v>
      </c>
      <c r="AV1303" s="129" t="s">
        <v>1011</v>
      </c>
      <c r="AW1303" s="129" t="s">
        <v>1011</v>
      </c>
      <c r="AX1303" s="129" t="s">
        <v>527</v>
      </c>
    </row>
    <row r="1304" spans="1:50" x14ac:dyDescent="0.25">
      <c r="A1304" s="120">
        <v>46112.208333333489</v>
      </c>
      <c r="B1304" s="28" t="s">
        <v>566</v>
      </c>
      <c r="C1304" s="25" t="s">
        <v>427</v>
      </c>
      <c r="D1304" s="25" t="s">
        <v>430</v>
      </c>
      <c r="E1304" s="25" t="s">
        <v>423</v>
      </c>
      <c r="F1304" s="29" t="s">
        <v>243</v>
      </c>
      <c r="G1304" s="29" t="s">
        <v>19</v>
      </c>
      <c r="H1304" s="29" t="s">
        <v>594</v>
      </c>
      <c r="I1304" s="29" t="s">
        <v>579</v>
      </c>
      <c r="J1304" s="29" t="s">
        <v>777</v>
      </c>
      <c r="K1304" s="25" t="s">
        <v>430</v>
      </c>
      <c r="L1304" s="25" t="s">
        <v>527</v>
      </c>
      <c r="M1304" s="25" t="s">
        <v>527</v>
      </c>
      <c r="N1304" s="25" t="s">
        <v>527</v>
      </c>
      <c r="O1304" s="25" t="s">
        <v>527</v>
      </c>
      <c r="P1304" s="25" t="s">
        <v>5397</v>
      </c>
      <c r="Q1304" s="28" t="s">
        <v>0</v>
      </c>
      <c r="R1304" s="29" t="s">
        <v>2837</v>
      </c>
      <c r="S1304" s="27" t="s">
        <v>3204</v>
      </c>
      <c r="T1304" s="27" t="s">
        <v>3210</v>
      </c>
      <c r="U1304" s="28" t="s">
        <v>270</v>
      </c>
      <c r="V1304" s="26" t="s">
        <v>430</v>
      </c>
      <c r="W1304" s="26" t="s">
        <v>593</v>
      </c>
      <c r="X1304" s="26" t="s">
        <v>411</v>
      </c>
      <c r="Y1304" s="37" t="s">
        <v>36</v>
      </c>
      <c r="Z1304" s="37" t="s">
        <v>38</v>
      </c>
      <c r="AA1304" s="37" t="s">
        <v>37</v>
      </c>
      <c r="AB1304" s="30">
        <v>0</v>
      </c>
      <c r="AC1304" s="30">
        <v>0</v>
      </c>
      <c r="AD1304" s="31">
        <v>0</v>
      </c>
      <c r="AE1304" s="30">
        <v>0</v>
      </c>
      <c r="AF1304" s="30">
        <v>0</v>
      </c>
      <c r="AG1304" s="32">
        <v>0</v>
      </c>
      <c r="AH1304" s="30">
        <v>0</v>
      </c>
      <c r="AI1304" s="10" t="s">
        <v>573</v>
      </c>
      <c r="AJ1304" s="30">
        <v>0</v>
      </c>
      <c r="AK1304" s="30">
        <v>0</v>
      </c>
      <c r="AL1304" s="30">
        <v>0</v>
      </c>
      <c r="AM1304" s="30">
        <v>0</v>
      </c>
      <c r="AN1304" s="30">
        <v>0</v>
      </c>
      <c r="AO1304" s="30">
        <v>0</v>
      </c>
      <c r="AP1304" s="30">
        <v>0</v>
      </c>
      <c r="AQ1304" s="30">
        <v>0</v>
      </c>
      <c r="AR1304" s="30">
        <v>0</v>
      </c>
      <c r="AS1304" s="30">
        <v>0</v>
      </c>
      <c r="AT1304" s="30">
        <v>0</v>
      </c>
      <c r="AU1304" s="121">
        <v>0</v>
      </c>
      <c r="AV1304" s="129" t="s">
        <v>1011</v>
      </c>
      <c r="AW1304" s="129" t="s">
        <v>1011</v>
      </c>
      <c r="AX1304" s="129" t="s">
        <v>527</v>
      </c>
    </row>
    <row r="1305" spans="1:50" x14ac:dyDescent="0.25">
      <c r="A1305" s="120">
        <v>46112.208333333489</v>
      </c>
      <c r="B1305" s="28" t="s">
        <v>566</v>
      </c>
      <c r="C1305" s="25" t="s">
        <v>427</v>
      </c>
      <c r="D1305" s="25" t="s">
        <v>430</v>
      </c>
      <c r="E1305" s="25" t="s">
        <v>423</v>
      </c>
      <c r="F1305" s="29" t="s">
        <v>243</v>
      </c>
      <c r="G1305" s="29" t="s">
        <v>19</v>
      </c>
      <c r="H1305" s="29" t="s">
        <v>91</v>
      </c>
      <c r="I1305" s="29" t="s">
        <v>579</v>
      </c>
      <c r="J1305" s="29" t="s">
        <v>777</v>
      </c>
      <c r="K1305" s="25" t="s">
        <v>430</v>
      </c>
      <c r="L1305" s="25" t="s">
        <v>527</v>
      </c>
      <c r="M1305" s="25" t="s">
        <v>527</v>
      </c>
      <c r="N1305" s="25" t="s">
        <v>527</v>
      </c>
      <c r="O1305" s="25" t="s">
        <v>527</v>
      </c>
      <c r="P1305" s="25" t="s">
        <v>5397</v>
      </c>
      <c r="Q1305" s="28" t="s">
        <v>0</v>
      </c>
      <c r="R1305" s="29" t="s">
        <v>2837</v>
      </c>
      <c r="S1305" s="27" t="s">
        <v>3204</v>
      </c>
      <c r="T1305" s="27" t="s">
        <v>3210</v>
      </c>
      <c r="U1305" s="28" t="s">
        <v>270</v>
      </c>
      <c r="V1305" s="26" t="s">
        <v>430</v>
      </c>
      <c r="W1305" s="26" t="s">
        <v>593</v>
      </c>
      <c r="X1305" s="26" t="s">
        <v>411</v>
      </c>
      <c r="Y1305" s="37" t="s">
        <v>60</v>
      </c>
      <c r="Z1305" s="37" t="s">
        <v>62</v>
      </c>
      <c r="AA1305" s="37" t="s">
        <v>61</v>
      </c>
      <c r="AB1305" s="30">
        <v>0</v>
      </c>
      <c r="AC1305" s="30">
        <v>0</v>
      </c>
      <c r="AD1305" s="31">
        <v>0</v>
      </c>
      <c r="AE1305" s="30">
        <v>0</v>
      </c>
      <c r="AF1305" s="30">
        <v>0</v>
      </c>
      <c r="AG1305" s="32">
        <v>0</v>
      </c>
      <c r="AH1305" s="30">
        <v>0</v>
      </c>
      <c r="AI1305" s="10" t="s">
        <v>573</v>
      </c>
      <c r="AJ1305" s="30">
        <v>0</v>
      </c>
      <c r="AK1305" s="30">
        <v>0</v>
      </c>
      <c r="AL1305" s="30">
        <v>0</v>
      </c>
      <c r="AM1305" s="30">
        <v>0</v>
      </c>
      <c r="AN1305" s="30">
        <v>0</v>
      </c>
      <c r="AO1305" s="30">
        <v>0</v>
      </c>
      <c r="AP1305" s="30">
        <v>0</v>
      </c>
      <c r="AQ1305" s="30">
        <v>0</v>
      </c>
      <c r="AR1305" s="30">
        <v>0</v>
      </c>
      <c r="AS1305" s="30">
        <v>0</v>
      </c>
      <c r="AT1305" s="30">
        <v>0</v>
      </c>
      <c r="AU1305" s="121">
        <v>0</v>
      </c>
      <c r="AV1305" s="129" t="s">
        <v>1011</v>
      </c>
      <c r="AW1305" s="129" t="s">
        <v>1011</v>
      </c>
      <c r="AX1305" s="129" t="s">
        <v>527</v>
      </c>
    </row>
    <row r="1306" spans="1:50" x14ac:dyDescent="0.25">
      <c r="A1306" s="120">
        <v>46112.208333333489</v>
      </c>
      <c r="B1306" s="28" t="s">
        <v>566</v>
      </c>
      <c r="C1306" s="25" t="s">
        <v>427</v>
      </c>
      <c r="D1306" s="25" t="s">
        <v>430</v>
      </c>
      <c r="E1306" s="25" t="s">
        <v>423</v>
      </c>
      <c r="F1306" s="29" t="s">
        <v>243</v>
      </c>
      <c r="G1306" s="29" t="s">
        <v>19</v>
      </c>
      <c r="H1306" s="29" t="s">
        <v>596</v>
      </c>
      <c r="I1306" s="29" t="s">
        <v>579</v>
      </c>
      <c r="J1306" s="29" t="s">
        <v>777</v>
      </c>
      <c r="K1306" s="25" t="s">
        <v>430</v>
      </c>
      <c r="L1306" s="25" t="s">
        <v>527</v>
      </c>
      <c r="M1306" s="25" t="s">
        <v>527</v>
      </c>
      <c r="N1306" s="25" t="s">
        <v>527</v>
      </c>
      <c r="O1306" s="25" t="s">
        <v>527</v>
      </c>
      <c r="P1306" s="25" t="s">
        <v>5397</v>
      </c>
      <c r="Q1306" s="28" t="s">
        <v>0</v>
      </c>
      <c r="R1306" s="29" t="s">
        <v>2837</v>
      </c>
      <c r="S1306" s="27" t="s">
        <v>3204</v>
      </c>
      <c r="T1306" s="27" t="s">
        <v>3210</v>
      </c>
      <c r="U1306" s="28" t="s">
        <v>270</v>
      </c>
      <c r="V1306" s="26" t="s">
        <v>430</v>
      </c>
      <c r="W1306" s="26" t="s">
        <v>593</v>
      </c>
      <c r="X1306" s="26" t="s">
        <v>411</v>
      </c>
      <c r="Y1306" s="37" t="s">
        <v>57</v>
      </c>
      <c r="Z1306" s="37" t="s">
        <v>59</v>
      </c>
      <c r="AA1306" s="37" t="s">
        <v>58</v>
      </c>
      <c r="AB1306" s="30">
        <v>0</v>
      </c>
      <c r="AC1306" s="30">
        <v>0</v>
      </c>
      <c r="AD1306" s="31">
        <v>0</v>
      </c>
      <c r="AE1306" s="30">
        <v>0</v>
      </c>
      <c r="AF1306" s="30">
        <v>0</v>
      </c>
      <c r="AG1306" s="32">
        <v>0</v>
      </c>
      <c r="AH1306" s="30">
        <v>0</v>
      </c>
      <c r="AI1306" s="10" t="s">
        <v>573</v>
      </c>
      <c r="AJ1306" s="30">
        <v>0</v>
      </c>
      <c r="AK1306" s="30">
        <v>0</v>
      </c>
      <c r="AL1306" s="30">
        <v>0</v>
      </c>
      <c r="AM1306" s="30">
        <v>0</v>
      </c>
      <c r="AN1306" s="30">
        <v>0</v>
      </c>
      <c r="AO1306" s="30">
        <v>0</v>
      </c>
      <c r="AP1306" s="30">
        <v>0</v>
      </c>
      <c r="AQ1306" s="30">
        <v>0</v>
      </c>
      <c r="AR1306" s="30">
        <v>0</v>
      </c>
      <c r="AS1306" s="30">
        <v>0</v>
      </c>
      <c r="AT1306" s="30">
        <v>0</v>
      </c>
      <c r="AU1306" s="121">
        <v>0</v>
      </c>
      <c r="AV1306" s="129" t="s">
        <v>1011</v>
      </c>
      <c r="AW1306" s="129" t="s">
        <v>1011</v>
      </c>
      <c r="AX1306" s="129" t="s">
        <v>527</v>
      </c>
    </row>
    <row r="1307" spans="1:50" x14ac:dyDescent="0.25">
      <c r="A1307" s="120">
        <v>46112.208333333489</v>
      </c>
      <c r="B1307" s="28" t="s">
        <v>566</v>
      </c>
      <c r="C1307" s="25" t="s">
        <v>427</v>
      </c>
      <c r="D1307" s="25" t="s">
        <v>430</v>
      </c>
      <c r="E1307" s="25" t="s">
        <v>423</v>
      </c>
      <c r="F1307" s="29" t="s">
        <v>243</v>
      </c>
      <c r="G1307" s="29" t="s">
        <v>19</v>
      </c>
      <c r="H1307" s="29" t="s">
        <v>595</v>
      </c>
      <c r="I1307" s="29" t="s">
        <v>579</v>
      </c>
      <c r="J1307" s="29" t="s">
        <v>777</v>
      </c>
      <c r="K1307" s="25" t="s">
        <v>430</v>
      </c>
      <c r="L1307" s="25" t="s">
        <v>527</v>
      </c>
      <c r="M1307" s="25" t="s">
        <v>527</v>
      </c>
      <c r="N1307" s="25" t="s">
        <v>527</v>
      </c>
      <c r="O1307" s="25" t="s">
        <v>527</v>
      </c>
      <c r="P1307" s="25" t="s">
        <v>5397</v>
      </c>
      <c r="Q1307" s="28" t="s">
        <v>0</v>
      </c>
      <c r="R1307" s="29" t="s">
        <v>2837</v>
      </c>
      <c r="S1307" s="27" t="s">
        <v>3204</v>
      </c>
      <c r="T1307" s="27" t="s">
        <v>3210</v>
      </c>
      <c r="U1307" s="28" t="s">
        <v>270</v>
      </c>
      <c r="V1307" s="26" t="s">
        <v>430</v>
      </c>
      <c r="W1307" s="26" t="s">
        <v>593</v>
      </c>
      <c r="X1307" s="26" t="s">
        <v>411</v>
      </c>
      <c r="Y1307" s="37" t="s">
        <v>45</v>
      </c>
      <c r="Z1307" s="37" t="s">
        <v>47</v>
      </c>
      <c r="AA1307" s="37" t="s">
        <v>46</v>
      </c>
      <c r="AB1307" s="30">
        <v>0</v>
      </c>
      <c r="AC1307" s="30">
        <v>0</v>
      </c>
      <c r="AD1307" s="31">
        <v>0</v>
      </c>
      <c r="AE1307" s="30">
        <v>0</v>
      </c>
      <c r="AF1307" s="30">
        <v>0</v>
      </c>
      <c r="AG1307" s="32">
        <v>0</v>
      </c>
      <c r="AH1307" s="30">
        <v>0</v>
      </c>
      <c r="AI1307" s="10" t="s">
        <v>573</v>
      </c>
      <c r="AJ1307" s="30">
        <v>0</v>
      </c>
      <c r="AK1307" s="30">
        <v>0</v>
      </c>
      <c r="AL1307" s="30">
        <v>0</v>
      </c>
      <c r="AM1307" s="30">
        <v>0</v>
      </c>
      <c r="AN1307" s="30">
        <v>0</v>
      </c>
      <c r="AO1307" s="30">
        <v>0</v>
      </c>
      <c r="AP1307" s="30">
        <v>0</v>
      </c>
      <c r="AQ1307" s="30">
        <v>0</v>
      </c>
      <c r="AR1307" s="30">
        <v>0</v>
      </c>
      <c r="AS1307" s="30">
        <v>0</v>
      </c>
      <c r="AT1307" s="30">
        <v>0</v>
      </c>
      <c r="AU1307" s="121">
        <v>0</v>
      </c>
      <c r="AV1307" s="129" t="s">
        <v>1011</v>
      </c>
      <c r="AW1307" s="129" t="s">
        <v>1011</v>
      </c>
      <c r="AX1307" s="129" t="s">
        <v>527</v>
      </c>
    </row>
    <row r="1308" spans="1:50" ht="24" x14ac:dyDescent="0.25">
      <c r="A1308" s="120">
        <v>46112.208333333489</v>
      </c>
      <c r="B1308" s="28" t="s">
        <v>566</v>
      </c>
      <c r="C1308" s="25" t="s">
        <v>427</v>
      </c>
      <c r="D1308" s="25" t="s">
        <v>429</v>
      </c>
      <c r="E1308" s="25" t="s">
        <v>423</v>
      </c>
      <c r="F1308" s="29" t="s">
        <v>243</v>
      </c>
      <c r="G1308" s="29" t="s">
        <v>19</v>
      </c>
      <c r="H1308" s="29" t="s">
        <v>581</v>
      </c>
      <c r="I1308" s="29" t="s">
        <v>269</v>
      </c>
      <c r="J1308" s="29" t="s">
        <v>777</v>
      </c>
      <c r="K1308" s="25" t="s">
        <v>429</v>
      </c>
      <c r="L1308" s="25" t="s">
        <v>527</v>
      </c>
      <c r="M1308" s="25" t="s">
        <v>527</v>
      </c>
      <c r="N1308" s="25" t="s">
        <v>527</v>
      </c>
      <c r="O1308" s="25" t="s">
        <v>527</v>
      </c>
      <c r="P1308" s="25" t="s">
        <v>5398</v>
      </c>
      <c r="Q1308" s="28" t="s">
        <v>0</v>
      </c>
      <c r="R1308" s="29" t="s">
        <v>2831</v>
      </c>
      <c r="S1308" s="27" t="s">
        <v>3211</v>
      </c>
      <c r="T1308" s="27" t="s">
        <v>3212</v>
      </c>
      <c r="U1308" s="28" t="s">
        <v>277</v>
      </c>
      <c r="V1308" s="26" t="s">
        <v>429</v>
      </c>
      <c r="W1308" s="26" t="s">
        <v>617</v>
      </c>
      <c r="X1308" s="26" t="s">
        <v>411</v>
      </c>
      <c r="Y1308" s="37" t="s">
        <v>110</v>
      </c>
      <c r="Z1308" s="37" t="s">
        <v>112</v>
      </c>
      <c r="AA1308" s="37" t="s">
        <v>111</v>
      </c>
      <c r="AB1308" s="30">
        <v>0</v>
      </c>
      <c r="AC1308" s="30">
        <v>0</v>
      </c>
      <c r="AD1308" s="31">
        <v>0</v>
      </c>
      <c r="AE1308" s="30">
        <v>0</v>
      </c>
      <c r="AF1308" s="30">
        <v>0</v>
      </c>
      <c r="AG1308" s="32">
        <v>0</v>
      </c>
      <c r="AH1308" s="30">
        <v>0</v>
      </c>
      <c r="AI1308" s="10" t="s">
        <v>573</v>
      </c>
      <c r="AJ1308" s="30">
        <v>0</v>
      </c>
      <c r="AK1308" s="30">
        <v>0</v>
      </c>
      <c r="AL1308" s="30">
        <v>0</v>
      </c>
      <c r="AM1308" s="30">
        <v>0</v>
      </c>
      <c r="AN1308" s="30">
        <v>0</v>
      </c>
      <c r="AO1308" s="30">
        <v>0</v>
      </c>
      <c r="AP1308" s="30">
        <v>0</v>
      </c>
      <c r="AQ1308" s="30">
        <v>0</v>
      </c>
      <c r="AR1308" s="30">
        <v>0</v>
      </c>
      <c r="AS1308" s="30">
        <v>0</v>
      </c>
      <c r="AT1308" s="30">
        <v>0</v>
      </c>
      <c r="AU1308" s="121">
        <v>0</v>
      </c>
      <c r="AV1308" s="129" t="s">
        <v>1011</v>
      </c>
      <c r="AW1308" s="129" t="s">
        <v>1011</v>
      </c>
      <c r="AX1308" s="129" t="s">
        <v>527</v>
      </c>
    </row>
    <row r="1309" spans="1:50" ht="24" x14ac:dyDescent="0.25">
      <c r="A1309" s="120">
        <v>46112.208333333489</v>
      </c>
      <c r="B1309" s="28" t="s">
        <v>566</v>
      </c>
      <c r="C1309" s="25" t="s">
        <v>427</v>
      </c>
      <c r="D1309" s="25" t="s">
        <v>429</v>
      </c>
      <c r="E1309" s="25" t="s">
        <v>423</v>
      </c>
      <c r="F1309" s="29" t="s">
        <v>243</v>
      </c>
      <c r="G1309" s="29" t="s">
        <v>19</v>
      </c>
      <c r="H1309" s="29" t="s">
        <v>618</v>
      </c>
      <c r="I1309" s="29" t="s">
        <v>269</v>
      </c>
      <c r="J1309" s="29" t="s">
        <v>777</v>
      </c>
      <c r="K1309" s="25" t="s">
        <v>429</v>
      </c>
      <c r="L1309" s="25" t="s">
        <v>527</v>
      </c>
      <c r="M1309" s="25" t="s">
        <v>527</v>
      </c>
      <c r="N1309" s="25" t="s">
        <v>527</v>
      </c>
      <c r="O1309" s="25" t="s">
        <v>527</v>
      </c>
      <c r="P1309" s="25" t="s">
        <v>5398</v>
      </c>
      <c r="Q1309" s="28" t="s">
        <v>0</v>
      </c>
      <c r="R1309" s="29" t="s">
        <v>2831</v>
      </c>
      <c r="S1309" s="27" t="s">
        <v>3211</v>
      </c>
      <c r="T1309" s="27" t="s">
        <v>3212</v>
      </c>
      <c r="U1309" s="28" t="s">
        <v>277</v>
      </c>
      <c r="V1309" s="26" t="s">
        <v>429</v>
      </c>
      <c r="W1309" s="26" t="s">
        <v>617</v>
      </c>
      <c r="X1309" s="26" t="s">
        <v>411</v>
      </c>
      <c r="Y1309" s="37" t="s">
        <v>104</v>
      </c>
      <c r="Z1309" s="37" t="s">
        <v>106</v>
      </c>
      <c r="AA1309" s="37" t="s">
        <v>105</v>
      </c>
      <c r="AB1309" s="30">
        <v>0</v>
      </c>
      <c r="AC1309" s="30">
        <v>0</v>
      </c>
      <c r="AD1309" s="31">
        <v>0</v>
      </c>
      <c r="AE1309" s="30">
        <v>0</v>
      </c>
      <c r="AF1309" s="30">
        <v>0</v>
      </c>
      <c r="AG1309" s="32">
        <v>0</v>
      </c>
      <c r="AH1309" s="30">
        <v>0</v>
      </c>
      <c r="AI1309" s="10" t="s">
        <v>573</v>
      </c>
      <c r="AJ1309" s="30">
        <v>0</v>
      </c>
      <c r="AK1309" s="30">
        <v>0</v>
      </c>
      <c r="AL1309" s="30">
        <v>0</v>
      </c>
      <c r="AM1309" s="30">
        <v>0</v>
      </c>
      <c r="AN1309" s="30">
        <v>0</v>
      </c>
      <c r="AO1309" s="30">
        <v>0</v>
      </c>
      <c r="AP1309" s="30">
        <v>0</v>
      </c>
      <c r="AQ1309" s="30">
        <v>0</v>
      </c>
      <c r="AR1309" s="30">
        <v>0</v>
      </c>
      <c r="AS1309" s="30">
        <v>0</v>
      </c>
      <c r="AT1309" s="30">
        <v>0</v>
      </c>
      <c r="AU1309" s="121">
        <v>0</v>
      </c>
      <c r="AV1309" s="129" t="s">
        <v>1011</v>
      </c>
      <c r="AW1309" s="129" t="s">
        <v>1011</v>
      </c>
      <c r="AX1309" s="129" t="s">
        <v>527</v>
      </c>
    </row>
    <row r="1310" spans="1:50" ht="24" x14ac:dyDescent="0.25">
      <c r="A1310" s="120">
        <v>46112.208333333489</v>
      </c>
      <c r="B1310" s="28" t="s">
        <v>566</v>
      </c>
      <c r="C1310" s="25" t="s">
        <v>427</v>
      </c>
      <c r="D1310" s="25" t="s">
        <v>429</v>
      </c>
      <c r="E1310" s="25" t="s">
        <v>423</v>
      </c>
      <c r="F1310" s="29" t="s">
        <v>243</v>
      </c>
      <c r="G1310" s="29" t="s">
        <v>19</v>
      </c>
      <c r="H1310" s="29" t="s">
        <v>619</v>
      </c>
      <c r="I1310" s="29" t="s">
        <v>579</v>
      </c>
      <c r="J1310" s="29" t="s">
        <v>777</v>
      </c>
      <c r="K1310" s="25" t="s">
        <v>429</v>
      </c>
      <c r="L1310" s="25" t="s">
        <v>527</v>
      </c>
      <c r="M1310" s="25" t="s">
        <v>527</v>
      </c>
      <c r="N1310" s="25" t="s">
        <v>527</v>
      </c>
      <c r="O1310" s="25" t="s">
        <v>527</v>
      </c>
      <c r="P1310" s="25" t="s">
        <v>5398</v>
      </c>
      <c r="Q1310" s="28" t="s">
        <v>0</v>
      </c>
      <c r="R1310" s="29" t="s">
        <v>2831</v>
      </c>
      <c r="S1310" s="27" t="s">
        <v>3211</v>
      </c>
      <c r="T1310" s="27" t="s">
        <v>3212</v>
      </c>
      <c r="U1310" s="28" t="s">
        <v>277</v>
      </c>
      <c r="V1310" s="26" t="s">
        <v>429</v>
      </c>
      <c r="W1310" s="26" t="s">
        <v>617</v>
      </c>
      <c r="X1310" s="26" t="s">
        <v>411</v>
      </c>
      <c r="Y1310" s="37" t="s">
        <v>143</v>
      </c>
      <c r="Z1310" s="37" t="s">
        <v>139</v>
      </c>
      <c r="AA1310" s="37" t="s">
        <v>144</v>
      </c>
      <c r="AB1310" s="30">
        <v>0</v>
      </c>
      <c r="AC1310" s="30">
        <v>0</v>
      </c>
      <c r="AD1310" s="31">
        <v>0</v>
      </c>
      <c r="AE1310" s="30">
        <v>0</v>
      </c>
      <c r="AF1310" s="30">
        <v>0</v>
      </c>
      <c r="AG1310" s="32">
        <v>0</v>
      </c>
      <c r="AH1310" s="30">
        <v>0</v>
      </c>
      <c r="AI1310" s="10" t="s">
        <v>573</v>
      </c>
      <c r="AJ1310" s="30">
        <v>0</v>
      </c>
      <c r="AK1310" s="30">
        <v>0</v>
      </c>
      <c r="AL1310" s="30">
        <v>0</v>
      </c>
      <c r="AM1310" s="30">
        <v>0</v>
      </c>
      <c r="AN1310" s="30">
        <v>0</v>
      </c>
      <c r="AO1310" s="30">
        <v>0</v>
      </c>
      <c r="AP1310" s="30">
        <v>0</v>
      </c>
      <c r="AQ1310" s="30">
        <v>0</v>
      </c>
      <c r="AR1310" s="30">
        <v>0</v>
      </c>
      <c r="AS1310" s="30">
        <v>0</v>
      </c>
      <c r="AT1310" s="30">
        <v>0</v>
      </c>
      <c r="AU1310" s="121">
        <v>0</v>
      </c>
      <c r="AV1310" s="129" t="s">
        <v>1011</v>
      </c>
      <c r="AW1310" s="129" t="s">
        <v>1011</v>
      </c>
      <c r="AX1310" s="129" t="s">
        <v>527</v>
      </c>
    </row>
    <row r="1311" spans="1:50" ht="36" x14ac:dyDescent="0.25">
      <c r="A1311" s="120">
        <v>46112.208333333489</v>
      </c>
      <c r="B1311" s="28" t="s">
        <v>566</v>
      </c>
      <c r="C1311" s="25" t="s">
        <v>427</v>
      </c>
      <c r="D1311" s="25" t="s">
        <v>459</v>
      </c>
      <c r="E1311" s="25" t="s">
        <v>423</v>
      </c>
      <c r="F1311" s="29" t="s">
        <v>287</v>
      </c>
      <c r="G1311" s="29" t="s">
        <v>20</v>
      </c>
      <c r="H1311" s="29" t="s">
        <v>422</v>
      </c>
      <c r="I1311" s="29" t="s">
        <v>579</v>
      </c>
      <c r="J1311" s="29" t="s">
        <v>777</v>
      </c>
      <c r="K1311" s="25" t="s">
        <v>459</v>
      </c>
      <c r="L1311" s="25" t="s">
        <v>527</v>
      </c>
      <c r="M1311" s="25" t="s">
        <v>527</v>
      </c>
      <c r="N1311" s="25" t="s">
        <v>527</v>
      </c>
      <c r="O1311" s="25" t="s">
        <v>527</v>
      </c>
      <c r="P1311" s="25" t="s">
        <v>5399</v>
      </c>
      <c r="Q1311" s="28" t="s">
        <v>0</v>
      </c>
      <c r="R1311" s="29" t="s">
        <v>2841</v>
      </c>
      <c r="S1311" s="27" t="s">
        <v>3213</v>
      </c>
      <c r="T1311" s="27" t="s">
        <v>3214</v>
      </c>
      <c r="U1311" s="28" t="s">
        <v>304</v>
      </c>
      <c r="V1311" s="26" t="s">
        <v>459</v>
      </c>
      <c r="W1311" s="26" t="s">
        <v>649</v>
      </c>
      <c r="X1311" s="26" t="s">
        <v>411</v>
      </c>
      <c r="Y1311" s="37" t="s">
        <v>200</v>
      </c>
      <c r="Z1311" s="37" t="s">
        <v>586</v>
      </c>
      <c r="AA1311" s="37" t="s">
        <v>585</v>
      </c>
      <c r="AB1311" s="30">
        <v>-484500</v>
      </c>
      <c r="AC1311" s="30">
        <v>0</v>
      </c>
      <c r="AD1311" s="31">
        <v>-484500</v>
      </c>
      <c r="AE1311" s="30">
        <v>0</v>
      </c>
      <c r="AF1311" s="30">
        <v>0</v>
      </c>
      <c r="AG1311" s="32">
        <v>-484500</v>
      </c>
      <c r="AH1311" s="30">
        <v>0</v>
      </c>
      <c r="AI1311" s="10" t="s">
        <v>573</v>
      </c>
      <c r="AJ1311" s="30">
        <v>0</v>
      </c>
      <c r="AK1311" s="30">
        <v>0</v>
      </c>
      <c r="AL1311" s="30">
        <v>0</v>
      </c>
      <c r="AM1311" s="30">
        <v>0</v>
      </c>
      <c r="AN1311" s="30">
        <v>0</v>
      </c>
      <c r="AO1311" s="30">
        <v>0</v>
      </c>
      <c r="AP1311" s="30">
        <v>0</v>
      </c>
      <c r="AQ1311" s="30">
        <v>0</v>
      </c>
      <c r="AR1311" s="30">
        <v>0</v>
      </c>
      <c r="AS1311" s="30">
        <v>0</v>
      </c>
      <c r="AT1311" s="30">
        <v>0</v>
      </c>
      <c r="AU1311" s="121">
        <v>0</v>
      </c>
      <c r="AV1311" s="129" t="s">
        <v>1011</v>
      </c>
      <c r="AW1311" s="129" t="s">
        <v>1011</v>
      </c>
      <c r="AX1311" s="129" t="s">
        <v>3200</v>
      </c>
    </row>
    <row r="1312" spans="1:50" ht="24" x14ac:dyDescent="0.25">
      <c r="A1312" s="120">
        <v>46113</v>
      </c>
      <c r="B1312" s="28" t="s">
        <v>567</v>
      </c>
      <c r="C1312" s="25" t="s">
        <v>427</v>
      </c>
      <c r="D1312" s="25" t="s">
        <v>429</v>
      </c>
      <c r="E1312" s="25" t="s">
        <v>423</v>
      </c>
      <c r="F1312" s="29" t="s">
        <v>243</v>
      </c>
      <c r="G1312" s="29" t="s">
        <v>19</v>
      </c>
      <c r="H1312" s="29" t="s">
        <v>422</v>
      </c>
      <c r="I1312" s="29" t="s">
        <v>579</v>
      </c>
      <c r="J1312" s="29" t="s">
        <v>777</v>
      </c>
      <c r="K1312" s="25" t="s">
        <v>429</v>
      </c>
      <c r="L1312" s="25" t="s">
        <v>3215</v>
      </c>
      <c r="M1312" s="25" t="s">
        <v>3216</v>
      </c>
      <c r="N1312" s="25" t="s">
        <v>1638</v>
      </c>
      <c r="O1312" s="25">
        <v>10257482401</v>
      </c>
      <c r="P1312" s="25" t="s">
        <v>5400</v>
      </c>
      <c r="Q1312" s="28" t="s">
        <v>0</v>
      </c>
      <c r="R1312" s="29" t="s">
        <v>2845</v>
      </c>
      <c r="S1312" s="27" t="s">
        <v>3217</v>
      </c>
      <c r="T1312" s="27" t="s">
        <v>3218</v>
      </c>
      <c r="U1312" s="28" t="s">
        <v>277</v>
      </c>
      <c r="V1312" s="26" t="s">
        <v>429</v>
      </c>
      <c r="W1312" s="26" t="s">
        <v>617</v>
      </c>
      <c r="X1312" s="26" t="s">
        <v>411</v>
      </c>
      <c r="Y1312" s="37" t="s">
        <v>200</v>
      </c>
      <c r="Z1312" s="37" t="s">
        <v>586</v>
      </c>
      <c r="AA1312" s="37" t="s">
        <v>585</v>
      </c>
      <c r="AB1312" s="30">
        <v>15000</v>
      </c>
      <c r="AC1312" s="30">
        <v>15000</v>
      </c>
      <c r="AD1312" s="31">
        <v>0</v>
      </c>
      <c r="AE1312" s="30">
        <v>15000</v>
      </c>
      <c r="AF1312" s="30">
        <v>15000</v>
      </c>
      <c r="AG1312" s="32">
        <v>0</v>
      </c>
      <c r="AH1312" s="30">
        <v>15000</v>
      </c>
      <c r="AI1312" s="10" t="s">
        <v>573</v>
      </c>
      <c r="AJ1312" s="30">
        <v>0</v>
      </c>
      <c r="AK1312" s="30">
        <v>0</v>
      </c>
      <c r="AL1312" s="30">
        <v>0</v>
      </c>
      <c r="AM1312" s="30">
        <v>5000</v>
      </c>
      <c r="AN1312" s="30">
        <v>5000</v>
      </c>
      <c r="AO1312" s="30">
        <v>5000</v>
      </c>
      <c r="AP1312" s="30">
        <v>0</v>
      </c>
      <c r="AQ1312" s="30">
        <v>0</v>
      </c>
      <c r="AR1312" s="30">
        <v>0</v>
      </c>
      <c r="AS1312" s="30">
        <v>0</v>
      </c>
      <c r="AT1312" s="30">
        <v>0</v>
      </c>
      <c r="AU1312" s="121">
        <v>0</v>
      </c>
      <c r="AV1312" s="129" t="s">
        <v>784</v>
      </c>
      <c r="AW1312" s="129" t="s">
        <v>796</v>
      </c>
      <c r="AX1312" s="129" t="s">
        <v>797</v>
      </c>
    </row>
    <row r="1313" spans="1:50" ht="24" x14ac:dyDescent="0.25">
      <c r="A1313" s="120">
        <v>46113</v>
      </c>
      <c r="B1313" s="28" t="s">
        <v>567</v>
      </c>
      <c r="C1313" s="25" t="s">
        <v>427</v>
      </c>
      <c r="D1313" s="25" t="s">
        <v>430</v>
      </c>
      <c r="E1313" s="25" t="s">
        <v>423</v>
      </c>
      <c r="F1313" s="29" t="s">
        <v>243</v>
      </c>
      <c r="G1313" s="29" t="s">
        <v>19</v>
      </c>
      <c r="H1313" s="29" t="s">
        <v>422</v>
      </c>
      <c r="I1313" s="29" t="s">
        <v>579</v>
      </c>
      <c r="J1313" s="29" t="s">
        <v>777</v>
      </c>
      <c r="K1313" s="25" t="s">
        <v>430</v>
      </c>
      <c r="L1313" s="25" t="s">
        <v>3219</v>
      </c>
      <c r="M1313" s="25" t="s">
        <v>3220</v>
      </c>
      <c r="N1313" s="25" t="s">
        <v>1638</v>
      </c>
      <c r="O1313" s="25">
        <v>10755003846</v>
      </c>
      <c r="P1313" s="25" t="s">
        <v>5401</v>
      </c>
      <c r="Q1313" s="28" t="s">
        <v>0</v>
      </c>
      <c r="R1313" s="29" t="s">
        <v>3221</v>
      </c>
      <c r="S1313" s="27" t="s">
        <v>3222</v>
      </c>
      <c r="T1313" s="27" t="s">
        <v>3223</v>
      </c>
      <c r="U1313" s="28" t="s">
        <v>270</v>
      </c>
      <c r="V1313" s="26" t="s">
        <v>430</v>
      </c>
      <c r="W1313" s="26" t="s">
        <v>593</v>
      </c>
      <c r="X1313" s="26" t="s">
        <v>411</v>
      </c>
      <c r="Y1313" s="37" t="s">
        <v>200</v>
      </c>
      <c r="Z1313" s="37" t="s">
        <v>586</v>
      </c>
      <c r="AA1313" s="37" t="s">
        <v>585</v>
      </c>
      <c r="AB1313" s="30">
        <v>12000</v>
      </c>
      <c r="AC1313" s="30">
        <v>12000</v>
      </c>
      <c r="AD1313" s="31">
        <v>0</v>
      </c>
      <c r="AE1313" s="30">
        <v>12000</v>
      </c>
      <c r="AF1313" s="30">
        <v>12000</v>
      </c>
      <c r="AG1313" s="32">
        <v>0</v>
      </c>
      <c r="AH1313" s="30">
        <v>12000</v>
      </c>
      <c r="AI1313" s="10" t="s">
        <v>573</v>
      </c>
      <c r="AJ1313" s="30">
        <v>0</v>
      </c>
      <c r="AK1313" s="30">
        <v>0</v>
      </c>
      <c r="AL1313" s="30">
        <v>0</v>
      </c>
      <c r="AM1313" s="30">
        <v>4000</v>
      </c>
      <c r="AN1313" s="30">
        <v>4000</v>
      </c>
      <c r="AO1313" s="30">
        <v>4000</v>
      </c>
      <c r="AP1313" s="30">
        <v>0</v>
      </c>
      <c r="AQ1313" s="30">
        <v>0</v>
      </c>
      <c r="AR1313" s="30">
        <v>0</v>
      </c>
      <c r="AS1313" s="30">
        <v>0</v>
      </c>
      <c r="AT1313" s="30">
        <v>0</v>
      </c>
      <c r="AU1313" s="121">
        <v>0</v>
      </c>
      <c r="AV1313" s="129" t="s">
        <v>784</v>
      </c>
      <c r="AW1313" s="129" t="s">
        <v>796</v>
      </c>
      <c r="AX1313" s="129" t="s">
        <v>797</v>
      </c>
    </row>
    <row r="1314" spans="1:50" ht="36" x14ac:dyDescent="0.25">
      <c r="A1314" s="120">
        <v>46113</v>
      </c>
      <c r="B1314" s="28" t="s">
        <v>567</v>
      </c>
      <c r="C1314" s="25" t="s">
        <v>427</v>
      </c>
      <c r="D1314" s="25" t="s">
        <v>429</v>
      </c>
      <c r="E1314" s="25" t="s">
        <v>423</v>
      </c>
      <c r="F1314" s="29" t="s">
        <v>243</v>
      </c>
      <c r="G1314" s="29" t="s">
        <v>19</v>
      </c>
      <c r="H1314" s="29" t="s">
        <v>422</v>
      </c>
      <c r="I1314" s="29" t="s">
        <v>579</v>
      </c>
      <c r="J1314" s="29" t="s">
        <v>777</v>
      </c>
      <c r="K1314" s="25" t="s">
        <v>429</v>
      </c>
      <c r="L1314" s="25" t="s">
        <v>3224</v>
      </c>
      <c r="M1314" s="25" t="s">
        <v>3225</v>
      </c>
      <c r="N1314" s="25" t="s">
        <v>1638</v>
      </c>
      <c r="O1314" s="25">
        <v>10257690836</v>
      </c>
      <c r="P1314" s="25" t="s">
        <v>5402</v>
      </c>
      <c r="Q1314" s="28" t="s">
        <v>0</v>
      </c>
      <c r="R1314" s="29" t="s">
        <v>2719</v>
      </c>
      <c r="S1314" s="27" t="s">
        <v>3226</v>
      </c>
      <c r="T1314" s="27" t="s">
        <v>3227</v>
      </c>
      <c r="U1314" s="28" t="s">
        <v>277</v>
      </c>
      <c r="V1314" s="26" t="s">
        <v>429</v>
      </c>
      <c r="W1314" s="26" t="s">
        <v>617</v>
      </c>
      <c r="X1314" s="26" t="s">
        <v>411</v>
      </c>
      <c r="Y1314" s="37" t="s">
        <v>200</v>
      </c>
      <c r="Z1314" s="37" t="s">
        <v>586</v>
      </c>
      <c r="AA1314" s="37" t="s">
        <v>585</v>
      </c>
      <c r="AB1314" s="30">
        <v>15000</v>
      </c>
      <c r="AC1314" s="30">
        <v>15000</v>
      </c>
      <c r="AD1314" s="31">
        <v>0</v>
      </c>
      <c r="AE1314" s="30">
        <v>15000</v>
      </c>
      <c r="AF1314" s="30">
        <v>15000</v>
      </c>
      <c r="AG1314" s="32">
        <v>0</v>
      </c>
      <c r="AH1314" s="30">
        <v>15000</v>
      </c>
      <c r="AI1314" s="10" t="s">
        <v>573</v>
      </c>
      <c r="AJ1314" s="30">
        <v>0</v>
      </c>
      <c r="AK1314" s="30">
        <v>0</v>
      </c>
      <c r="AL1314" s="30">
        <v>0</v>
      </c>
      <c r="AM1314" s="30">
        <v>5000</v>
      </c>
      <c r="AN1314" s="30">
        <v>5000</v>
      </c>
      <c r="AO1314" s="30">
        <v>5000</v>
      </c>
      <c r="AP1314" s="30">
        <v>0</v>
      </c>
      <c r="AQ1314" s="30">
        <v>0</v>
      </c>
      <c r="AR1314" s="30">
        <v>0</v>
      </c>
      <c r="AS1314" s="30">
        <v>0</v>
      </c>
      <c r="AT1314" s="30">
        <v>0</v>
      </c>
      <c r="AU1314" s="121">
        <v>0</v>
      </c>
      <c r="AV1314" s="129" t="s">
        <v>784</v>
      </c>
      <c r="AW1314" s="129" t="s">
        <v>796</v>
      </c>
      <c r="AX1314" s="129" t="s">
        <v>797</v>
      </c>
    </row>
    <row r="1315" spans="1:50" ht="24" x14ac:dyDescent="0.25">
      <c r="A1315" s="120">
        <v>46113</v>
      </c>
      <c r="B1315" s="28" t="s">
        <v>567</v>
      </c>
      <c r="C1315" s="25" t="s">
        <v>427</v>
      </c>
      <c r="D1315" s="25" t="s">
        <v>498</v>
      </c>
      <c r="E1315" s="25" t="s">
        <v>423</v>
      </c>
      <c r="F1315" s="29" t="s">
        <v>287</v>
      </c>
      <c r="G1315" s="29" t="s">
        <v>21</v>
      </c>
      <c r="H1315" s="29" t="s">
        <v>422</v>
      </c>
      <c r="I1315" s="29" t="s">
        <v>579</v>
      </c>
      <c r="J1315" s="29" t="s">
        <v>868</v>
      </c>
      <c r="K1315" s="25" t="s">
        <v>244</v>
      </c>
      <c r="L1315" s="25" t="s">
        <v>3228</v>
      </c>
      <c r="M1315" s="25" t="s">
        <v>3229</v>
      </c>
      <c r="N1315" s="25" t="s">
        <v>2798</v>
      </c>
      <c r="O1315" s="25">
        <v>10729090714</v>
      </c>
      <c r="P1315" s="25" t="s">
        <v>5403</v>
      </c>
      <c r="Q1315" s="28" t="s">
        <v>0</v>
      </c>
      <c r="R1315" s="29" t="s">
        <v>2854</v>
      </c>
      <c r="S1315" s="27" t="s">
        <v>3230</v>
      </c>
      <c r="T1315" s="27" t="s">
        <v>3231</v>
      </c>
      <c r="U1315" s="28" t="s">
        <v>309</v>
      </c>
      <c r="V1315" s="26" t="s">
        <v>244</v>
      </c>
      <c r="W1315" s="26" t="s">
        <v>658</v>
      </c>
      <c r="X1315" s="26" t="s">
        <v>411</v>
      </c>
      <c r="Y1315" s="37" t="s">
        <v>200</v>
      </c>
      <c r="Z1315" s="37" t="s">
        <v>586</v>
      </c>
      <c r="AA1315" s="37" t="s">
        <v>585</v>
      </c>
      <c r="AB1315" s="30">
        <v>17400</v>
      </c>
      <c r="AC1315" s="30">
        <v>17400</v>
      </c>
      <c r="AD1315" s="31">
        <v>0</v>
      </c>
      <c r="AE1315" s="30">
        <v>17400</v>
      </c>
      <c r="AF1315" s="30">
        <v>13900</v>
      </c>
      <c r="AG1315" s="32">
        <v>3500</v>
      </c>
      <c r="AH1315" s="30">
        <v>13900</v>
      </c>
      <c r="AI1315" s="10" t="s">
        <v>573</v>
      </c>
      <c r="AJ1315" s="30">
        <v>0</v>
      </c>
      <c r="AK1315" s="30">
        <v>0</v>
      </c>
      <c r="AL1315" s="30">
        <v>0</v>
      </c>
      <c r="AM1315" s="30">
        <v>0</v>
      </c>
      <c r="AN1315" s="30">
        <v>0</v>
      </c>
      <c r="AO1315" s="30">
        <v>5300</v>
      </c>
      <c r="AP1315" s="30">
        <v>8600</v>
      </c>
      <c r="AQ1315" s="30">
        <v>0</v>
      </c>
      <c r="AR1315" s="30">
        <v>0</v>
      </c>
      <c r="AS1315" s="30">
        <v>0</v>
      </c>
      <c r="AT1315" s="30">
        <v>0</v>
      </c>
      <c r="AU1315" s="121">
        <v>0</v>
      </c>
      <c r="AV1315" s="129" t="s">
        <v>784</v>
      </c>
      <c r="AW1315" s="129" t="s">
        <v>785</v>
      </c>
      <c r="AX1315" s="129" t="s">
        <v>3232</v>
      </c>
    </row>
    <row r="1316" spans="1:50" ht="24" x14ac:dyDescent="0.25">
      <c r="A1316" s="120">
        <v>46113</v>
      </c>
      <c r="B1316" s="28" t="s">
        <v>567</v>
      </c>
      <c r="C1316" s="25" t="s">
        <v>427</v>
      </c>
      <c r="D1316" s="25" t="s">
        <v>498</v>
      </c>
      <c r="E1316" s="25" t="s">
        <v>423</v>
      </c>
      <c r="F1316" s="29" t="s">
        <v>287</v>
      </c>
      <c r="G1316" s="29" t="s">
        <v>21</v>
      </c>
      <c r="H1316" s="29" t="s">
        <v>422</v>
      </c>
      <c r="I1316" s="29" t="s">
        <v>579</v>
      </c>
      <c r="J1316" s="29" t="s">
        <v>868</v>
      </c>
      <c r="K1316" s="25" t="s">
        <v>244</v>
      </c>
      <c r="L1316" s="25" t="s">
        <v>3233</v>
      </c>
      <c r="M1316" s="25" t="s">
        <v>3234</v>
      </c>
      <c r="N1316" s="25" t="s">
        <v>2798</v>
      </c>
      <c r="O1316" s="25">
        <v>10735956278</v>
      </c>
      <c r="P1316" s="25" t="s">
        <v>5404</v>
      </c>
      <c r="Q1316" s="28" t="s">
        <v>0</v>
      </c>
      <c r="R1316" s="29" t="s">
        <v>3235</v>
      </c>
      <c r="S1316" s="27" t="s">
        <v>3236</v>
      </c>
      <c r="T1316" s="27" t="s">
        <v>3237</v>
      </c>
      <c r="U1316" s="28" t="s">
        <v>309</v>
      </c>
      <c r="V1316" s="26" t="s">
        <v>244</v>
      </c>
      <c r="W1316" s="26" t="s">
        <v>658</v>
      </c>
      <c r="X1316" s="26" t="s">
        <v>411</v>
      </c>
      <c r="Y1316" s="37" t="s">
        <v>200</v>
      </c>
      <c r="Z1316" s="37" t="s">
        <v>586</v>
      </c>
      <c r="AA1316" s="37" t="s">
        <v>585</v>
      </c>
      <c r="AB1316" s="30">
        <v>16800</v>
      </c>
      <c r="AC1316" s="30">
        <v>16800</v>
      </c>
      <c r="AD1316" s="31">
        <v>0</v>
      </c>
      <c r="AE1316" s="30">
        <v>16800</v>
      </c>
      <c r="AF1316" s="30">
        <v>13300</v>
      </c>
      <c r="AG1316" s="32">
        <v>3500</v>
      </c>
      <c r="AH1316" s="30">
        <v>13300</v>
      </c>
      <c r="AI1316" s="10" t="s">
        <v>573</v>
      </c>
      <c r="AJ1316" s="30">
        <v>0</v>
      </c>
      <c r="AK1316" s="30">
        <v>0</v>
      </c>
      <c r="AL1316" s="30">
        <v>0</v>
      </c>
      <c r="AM1316" s="30">
        <v>0</v>
      </c>
      <c r="AN1316" s="30">
        <v>0</v>
      </c>
      <c r="AO1316" s="30">
        <v>4400</v>
      </c>
      <c r="AP1316" s="30">
        <v>8900</v>
      </c>
      <c r="AQ1316" s="30">
        <v>0</v>
      </c>
      <c r="AR1316" s="30">
        <v>0</v>
      </c>
      <c r="AS1316" s="30">
        <v>0</v>
      </c>
      <c r="AT1316" s="30">
        <v>0</v>
      </c>
      <c r="AU1316" s="121">
        <v>0</v>
      </c>
      <c r="AV1316" s="129" t="s">
        <v>784</v>
      </c>
      <c r="AW1316" s="129" t="s">
        <v>785</v>
      </c>
      <c r="AX1316" s="129" t="s">
        <v>3232</v>
      </c>
    </row>
    <row r="1317" spans="1:50" ht="24" x14ac:dyDescent="0.25">
      <c r="A1317" s="120">
        <v>46118</v>
      </c>
      <c r="B1317" s="28" t="s">
        <v>567</v>
      </c>
      <c r="C1317" s="25" t="s">
        <v>427</v>
      </c>
      <c r="D1317" s="25" t="s">
        <v>430</v>
      </c>
      <c r="E1317" s="25" t="s">
        <v>423</v>
      </c>
      <c r="F1317" s="29" t="s">
        <v>243</v>
      </c>
      <c r="G1317" s="29" t="s">
        <v>19</v>
      </c>
      <c r="H1317" s="29" t="s">
        <v>178</v>
      </c>
      <c r="I1317" s="29" t="s">
        <v>269</v>
      </c>
      <c r="J1317" s="29" t="s">
        <v>868</v>
      </c>
      <c r="K1317" s="25" t="s">
        <v>264</v>
      </c>
      <c r="L1317" s="25" t="s">
        <v>3238</v>
      </c>
      <c r="M1317" s="25" t="s">
        <v>3239</v>
      </c>
      <c r="N1317" s="25" t="s">
        <v>3240</v>
      </c>
      <c r="O1317" s="25">
        <v>10199089027</v>
      </c>
      <c r="P1317" s="25" t="s">
        <v>5405</v>
      </c>
      <c r="Q1317" s="28" t="s">
        <v>0</v>
      </c>
      <c r="R1317" s="29" t="s">
        <v>2850</v>
      </c>
      <c r="S1317" s="27" t="s">
        <v>3241</v>
      </c>
      <c r="T1317" s="27" t="s">
        <v>3242</v>
      </c>
      <c r="U1317" s="28" t="s">
        <v>265</v>
      </c>
      <c r="V1317" s="26" t="s">
        <v>264</v>
      </c>
      <c r="W1317" s="26" t="s">
        <v>563</v>
      </c>
      <c r="X1317" s="26" t="s">
        <v>411</v>
      </c>
      <c r="Y1317" s="37" t="s">
        <v>28</v>
      </c>
      <c r="Z1317" s="37" t="s">
        <v>178</v>
      </c>
      <c r="AA1317" s="37" t="s">
        <v>177</v>
      </c>
      <c r="AB1317" s="30">
        <v>0</v>
      </c>
      <c r="AC1317" s="30">
        <v>0</v>
      </c>
      <c r="AD1317" s="31">
        <v>0</v>
      </c>
      <c r="AE1317" s="30">
        <v>3900</v>
      </c>
      <c r="AF1317" s="30">
        <v>3900</v>
      </c>
      <c r="AG1317" s="32">
        <v>-3900</v>
      </c>
      <c r="AH1317" s="30">
        <v>3900</v>
      </c>
      <c r="AI1317" s="10" t="s">
        <v>573</v>
      </c>
      <c r="AJ1317" s="30">
        <v>0</v>
      </c>
      <c r="AK1317" s="30">
        <v>0</v>
      </c>
      <c r="AL1317" s="30">
        <v>0</v>
      </c>
      <c r="AM1317" s="30">
        <v>0</v>
      </c>
      <c r="AN1317" s="30">
        <v>1300</v>
      </c>
      <c r="AO1317" s="30">
        <v>1300</v>
      </c>
      <c r="AP1317" s="30">
        <v>1300</v>
      </c>
      <c r="AQ1317" s="30">
        <v>0</v>
      </c>
      <c r="AR1317" s="30">
        <v>0</v>
      </c>
      <c r="AS1317" s="30">
        <v>0</v>
      </c>
      <c r="AT1317" s="30">
        <v>0</v>
      </c>
      <c r="AU1317" s="121">
        <v>0</v>
      </c>
      <c r="AV1317" s="129" t="s">
        <v>1011</v>
      </c>
      <c r="AW1317" s="129" t="s">
        <v>1011</v>
      </c>
      <c r="AX1317" s="129" t="s">
        <v>1025</v>
      </c>
    </row>
    <row r="1318" spans="1:50" ht="24" x14ac:dyDescent="0.25">
      <c r="A1318" s="120">
        <v>46118</v>
      </c>
      <c r="B1318" s="28" t="s">
        <v>567</v>
      </c>
      <c r="C1318" s="25" t="s">
        <v>427</v>
      </c>
      <c r="D1318" s="25" t="s">
        <v>498</v>
      </c>
      <c r="E1318" s="25" t="s">
        <v>423</v>
      </c>
      <c r="F1318" s="29" t="s">
        <v>287</v>
      </c>
      <c r="G1318" s="29" t="s">
        <v>21</v>
      </c>
      <c r="H1318" s="29" t="s">
        <v>422</v>
      </c>
      <c r="I1318" s="29" t="s">
        <v>579</v>
      </c>
      <c r="J1318" s="29" t="s">
        <v>868</v>
      </c>
      <c r="K1318" s="25" t="s">
        <v>250</v>
      </c>
      <c r="L1318" s="25" t="s">
        <v>3243</v>
      </c>
      <c r="M1318" s="25" t="s">
        <v>3244</v>
      </c>
      <c r="N1318" s="25" t="s">
        <v>3240</v>
      </c>
      <c r="O1318" s="25">
        <v>10750689669</v>
      </c>
      <c r="P1318" s="25" t="s">
        <v>5406</v>
      </c>
      <c r="Q1318" s="28" t="s">
        <v>0</v>
      </c>
      <c r="R1318" s="29" t="s">
        <v>3245</v>
      </c>
      <c r="S1318" s="27" t="s">
        <v>3246</v>
      </c>
      <c r="T1318" s="27" t="s">
        <v>3247</v>
      </c>
      <c r="U1318" s="28" t="s">
        <v>312</v>
      </c>
      <c r="V1318" s="26" t="s">
        <v>250</v>
      </c>
      <c r="W1318" s="26" t="s">
        <v>661</v>
      </c>
      <c r="X1318" s="26" t="s">
        <v>411</v>
      </c>
      <c r="Y1318" s="37" t="s">
        <v>200</v>
      </c>
      <c r="Z1318" s="37" t="s">
        <v>586</v>
      </c>
      <c r="AA1318" s="37" t="s">
        <v>585</v>
      </c>
      <c r="AB1318" s="30">
        <v>18550</v>
      </c>
      <c r="AC1318" s="30">
        <v>18550</v>
      </c>
      <c r="AD1318" s="31">
        <v>0</v>
      </c>
      <c r="AE1318" s="30">
        <v>18550</v>
      </c>
      <c r="AF1318" s="30">
        <v>3000</v>
      </c>
      <c r="AG1318" s="32">
        <v>15550</v>
      </c>
      <c r="AH1318" s="30">
        <v>3000</v>
      </c>
      <c r="AI1318" s="10" t="s">
        <v>573</v>
      </c>
      <c r="AJ1318" s="30">
        <v>0</v>
      </c>
      <c r="AK1318" s="30">
        <v>0</v>
      </c>
      <c r="AL1318" s="30">
        <v>0</v>
      </c>
      <c r="AM1318" s="30">
        <v>0</v>
      </c>
      <c r="AN1318" s="30">
        <v>3000</v>
      </c>
      <c r="AO1318" s="30">
        <v>0</v>
      </c>
      <c r="AP1318" s="30">
        <v>0</v>
      </c>
      <c r="AQ1318" s="30">
        <v>0</v>
      </c>
      <c r="AR1318" s="30">
        <v>0</v>
      </c>
      <c r="AS1318" s="30">
        <v>0</v>
      </c>
      <c r="AT1318" s="30">
        <v>0</v>
      </c>
      <c r="AU1318" s="121">
        <v>0</v>
      </c>
      <c r="AV1318" s="129" t="s">
        <v>784</v>
      </c>
      <c r="AW1318" s="129" t="s">
        <v>785</v>
      </c>
      <c r="AX1318" s="129" t="s">
        <v>2479</v>
      </c>
    </row>
    <row r="1319" spans="1:50" ht="24" x14ac:dyDescent="0.25">
      <c r="A1319" s="120">
        <v>46118</v>
      </c>
      <c r="B1319" s="28" t="s">
        <v>567</v>
      </c>
      <c r="C1319" s="25" t="s">
        <v>427</v>
      </c>
      <c r="D1319" s="25" t="s">
        <v>498</v>
      </c>
      <c r="E1319" s="25" t="s">
        <v>423</v>
      </c>
      <c r="F1319" s="29" t="s">
        <v>287</v>
      </c>
      <c r="G1319" s="29" t="s">
        <v>21</v>
      </c>
      <c r="H1319" s="29" t="s">
        <v>422</v>
      </c>
      <c r="I1319" s="29" t="s">
        <v>579</v>
      </c>
      <c r="J1319" s="29" t="s">
        <v>868</v>
      </c>
      <c r="K1319" s="25" t="s">
        <v>250</v>
      </c>
      <c r="L1319" s="25" t="s">
        <v>3248</v>
      </c>
      <c r="M1319" s="25" t="s">
        <v>3249</v>
      </c>
      <c r="N1319" s="25" t="s">
        <v>3240</v>
      </c>
      <c r="O1319" s="25">
        <v>10442838092</v>
      </c>
      <c r="P1319" s="25" t="s">
        <v>5407</v>
      </c>
      <c r="Q1319" s="28" t="s">
        <v>0</v>
      </c>
      <c r="R1319" s="29" t="s">
        <v>1291</v>
      </c>
      <c r="S1319" s="27" t="s">
        <v>3250</v>
      </c>
      <c r="T1319" s="27" t="s">
        <v>3251</v>
      </c>
      <c r="U1319" s="28" t="s">
        <v>312</v>
      </c>
      <c r="V1319" s="26" t="s">
        <v>250</v>
      </c>
      <c r="W1319" s="26" t="s">
        <v>661</v>
      </c>
      <c r="X1319" s="26" t="s">
        <v>411</v>
      </c>
      <c r="Y1319" s="37" t="s">
        <v>200</v>
      </c>
      <c r="Z1319" s="37" t="s">
        <v>586</v>
      </c>
      <c r="AA1319" s="37" t="s">
        <v>585</v>
      </c>
      <c r="AB1319" s="30">
        <v>18550</v>
      </c>
      <c r="AC1319" s="30">
        <v>18550</v>
      </c>
      <c r="AD1319" s="31">
        <v>0</v>
      </c>
      <c r="AE1319" s="30">
        <v>18550</v>
      </c>
      <c r="AF1319" s="30">
        <v>15050</v>
      </c>
      <c r="AG1319" s="32">
        <v>3500</v>
      </c>
      <c r="AH1319" s="30">
        <v>15050</v>
      </c>
      <c r="AI1319" s="10" t="s">
        <v>573</v>
      </c>
      <c r="AJ1319" s="30">
        <v>0</v>
      </c>
      <c r="AK1319" s="30">
        <v>0</v>
      </c>
      <c r="AL1319" s="30">
        <v>0</v>
      </c>
      <c r="AM1319" s="30">
        <v>0</v>
      </c>
      <c r="AN1319" s="30">
        <v>3000</v>
      </c>
      <c r="AO1319" s="30">
        <v>0</v>
      </c>
      <c r="AP1319" s="30">
        <v>12050</v>
      </c>
      <c r="AQ1319" s="30">
        <v>0</v>
      </c>
      <c r="AR1319" s="30">
        <v>0</v>
      </c>
      <c r="AS1319" s="30">
        <v>0</v>
      </c>
      <c r="AT1319" s="30">
        <v>0</v>
      </c>
      <c r="AU1319" s="121">
        <v>0</v>
      </c>
      <c r="AV1319" s="129" t="s">
        <v>784</v>
      </c>
      <c r="AW1319" s="129" t="s">
        <v>785</v>
      </c>
      <c r="AX1319" s="129" t="s">
        <v>2479</v>
      </c>
    </row>
    <row r="1320" spans="1:50" ht="24" x14ac:dyDescent="0.25">
      <c r="A1320" s="120">
        <v>46118</v>
      </c>
      <c r="B1320" s="28" t="s">
        <v>567</v>
      </c>
      <c r="C1320" s="25" t="s">
        <v>427</v>
      </c>
      <c r="D1320" s="25" t="s">
        <v>498</v>
      </c>
      <c r="E1320" s="25" t="s">
        <v>423</v>
      </c>
      <c r="F1320" s="29" t="s">
        <v>287</v>
      </c>
      <c r="G1320" s="29" t="s">
        <v>21</v>
      </c>
      <c r="H1320" s="29" t="s">
        <v>422</v>
      </c>
      <c r="I1320" s="29" t="s">
        <v>579</v>
      </c>
      <c r="J1320" s="29" t="s">
        <v>868</v>
      </c>
      <c r="K1320" s="25" t="s">
        <v>254</v>
      </c>
      <c r="L1320" s="25" t="s">
        <v>3252</v>
      </c>
      <c r="M1320" s="25" t="s">
        <v>3253</v>
      </c>
      <c r="N1320" s="25" t="s">
        <v>3240</v>
      </c>
      <c r="O1320" s="25">
        <v>10427440571</v>
      </c>
      <c r="P1320" s="25" t="s">
        <v>5408</v>
      </c>
      <c r="Q1320" s="28" t="s">
        <v>0</v>
      </c>
      <c r="R1320" s="29" t="s">
        <v>3254</v>
      </c>
      <c r="S1320" s="27" t="s">
        <v>3255</v>
      </c>
      <c r="T1320" s="27" t="s">
        <v>3256</v>
      </c>
      <c r="U1320" s="28" t="s">
        <v>314</v>
      </c>
      <c r="V1320" s="26" t="s">
        <v>254</v>
      </c>
      <c r="W1320" s="26" t="s">
        <v>663</v>
      </c>
      <c r="X1320" s="26" t="s">
        <v>411</v>
      </c>
      <c r="Y1320" s="37" t="s">
        <v>200</v>
      </c>
      <c r="Z1320" s="37" t="s">
        <v>586</v>
      </c>
      <c r="AA1320" s="37" t="s">
        <v>585</v>
      </c>
      <c r="AB1320" s="30">
        <v>7000</v>
      </c>
      <c r="AC1320" s="30">
        <v>7000</v>
      </c>
      <c r="AD1320" s="31">
        <v>0</v>
      </c>
      <c r="AE1320" s="30">
        <v>7000</v>
      </c>
      <c r="AF1320" s="30">
        <v>7000</v>
      </c>
      <c r="AG1320" s="32">
        <v>0</v>
      </c>
      <c r="AH1320" s="30">
        <v>7000</v>
      </c>
      <c r="AI1320" s="10" t="s">
        <v>573</v>
      </c>
      <c r="AJ1320" s="30">
        <v>0</v>
      </c>
      <c r="AK1320" s="30">
        <v>0</v>
      </c>
      <c r="AL1320" s="30">
        <v>0</v>
      </c>
      <c r="AM1320" s="30">
        <v>0</v>
      </c>
      <c r="AN1320" s="30">
        <v>3500</v>
      </c>
      <c r="AO1320" s="30">
        <v>3500</v>
      </c>
      <c r="AP1320" s="30">
        <v>0</v>
      </c>
      <c r="AQ1320" s="30">
        <v>0</v>
      </c>
      <c r="AR1320" s="30">
        <v>0</v>
      </c>
      <c r="AS1320" s="30">
        <v>0</v>
      </c>
      <c r="AT1320" s="30">
        <v>0</v>
      </c>
      <c r="AU1320" s="121">
        <v>0</v>
      </c>
      <c r="AV1320" s="129" t="s">
        <v>784</v>
      </c>
      <c r="AW1320" s="129" t="s">
        <v>796</v>
      </c>
      <c r="AX1320" s="129" t="s">
        <v>2124</v>
      </c>
    </row>
    <row r="1321" spans="1:50" ht="24" x14ac:dyDescent="0.25">
      <c r="A1321" s="120">
        <v>46118</v>
      </c>
      <c r="B1321" s="28" t="s">
        <v>567</v>
      </c>
      <c r="C1321" s="25" t="s">
        <v>427</v>
      </c>
      <c r="D1321" s="25" t="s">
        <v>498</v>
      </c>
      <c r="E1321" s="25" t="s">
        <v>423</v>
      </c>
      <c r="F1321" s="29" t="s">
        <v>287</v>
      </c>
      <c r="G1321" s="29" t="s">
        <v>21</v>
      </c>
      <c r="H1321" s="29" t="s">
        <v>422</v>
      </c>
      <c r="I1321" s="29" t="s">
        <v>579</v>
      </c>
      <c r="J1321" s="29" t="s">
        <v>868</v>
      </c>
      <c r="K1321" s="25" t="s">
        <v>258</v>
      </c>
      <c r="L1321" s="25" t="s">
        <v>3257</v>
      </c>
      <c r="M1321" s="25" t="s">
        <v>3258</v>
      </c>
      <c r="N1321" s="25" t="s">
        <v>3240</v>
      </c>
      <c r="O1321" s="25">
        <v>10737123010</v>
      </c>
      <c r="P1321" s="25" t="s">
        <v>5409</v>
      </c>
      <c r="Q1321" s="28" t="s">
        <v>0</v>
      </c>
      <c r="R1321" s="29" t="s">
        <v>3259</v>
      </c>
      <c r="S1321" s="27" t="s">
        <v>3260</v>
      </c>
      <c r="T1321" s="27" t="s">
        <v>3261</v>
      </c>
      <c r="U1321" s="28" t="s">
        <v>316</v>
      </c>
      <c r="V1321" s="26" t="s">
        <v>258</v>
      </c>
      <c r="W1321" s="26" t="s">
        <v>665</v>
      </c>
      <c r="X1321" s="26" t="s">
        <v>411</v>
      </c>
      <c r="Y1321" s="37" t="s">
        <v>200</v>
      </c>
      <c r="Z1321" s="37" t="s">
        <v>586</v>
      </c>
      <c r="AA1321" s="37" t="s">
        <v>585</v>
      </c>
      <c r="AB1321" s="30">
        <v>0</v>
      </c>
      <c r="AC1321" s="30">
        <v>0</v>
      </c>
      <c r="AD1321" s="31">
        <v>0</v>
      </c>
      <c r="AE1321" s="30">
        <v>18500</v>
      </c>
      <c r="AF1321" s="30">
        <v>15000</v>
      </c>
      <c r="AG1321" s="32">
        <v>-15000</v>
      </c>
      <c r="AH1321" s="30">
        <v>15000</v>
      </c>
      <c r="AI1321" s="10" t="s">
        <v>573</v>
      </c>
      <c r="AJ1321" s="30">
        <v>0</v>
      </c>
      <c r="AK1321" s="30">
        <v>0</v>
      </c>
      <c r="AL1321" s="30">
        <v>0</v>
      </c>
      <c r="AM1321" s="30">
        <v>0</v>
      </c>
      <c r="AN1321" s="30">
        <v>0</v>
      </c>
      <c r="AO1321" s="30">
        <v>3000</v>
      </c>
      <c r="AP1321" s="30">
        <v>12000</v>
      </c>
      <c r="AQ1321" s="30">
        <v>0</v>
      </c>
      <c r="AR1321" s="30">
        <v>0</v>
      </c>
      <c r="AS1321" s="30">
        <v>0</v>
      </c>
      <c r="AT1321" s="30">
        <v>0</v>
      </c>
      <c r="AU1321" s="121">
        <v>0</v>
      </c>
      <c r="AV1321" s="129" t="s">
        <v>1011</v>
      </c>
      <c r="AW1321" s="129" t="s">
        <v>1011</v>
      </c>
      <c r="AX1321" s="129" t="s">
        <v>2479</v>
      </c>
    </row>
    <row r="1322" spans="1:50" ht="24" x14ac:dyDescent="0.25">
      <c r="A1322" s="120">
        <v>46118</v>
      </c>
      <c r="B1322" s="28" t="s">
        <v>567</v>
      </c>
      <c r="C1322" s="25" t="s">
        <v>427</v>
      </c>
      <c r="D1322" s="25" t="s">
        <v>498</v>
      </c>
      <c r="E1322" s="25" t="s">
        <v>423</v>
      </c>
      <c r="F1322" s="29" t="s">
        <v>287</v>
      </c>
      <c r="G1322" s="29" t="s">
        <v>21</v>
      </c>
      <c r="H1322" s="29" t="s">
        <v>422</v>
      </c>
      <c r="I1322" s="29" t="s">
        <v>579</v>
      </c>
      <c r="J1322" s="29" t="s">
        <v>868</v>
      </c>
      <c r="K1322" s="25" t="s">
        <v>258</v>
      </c>
      <c r="L1322" s="25" t="s">
        <v>3262</v>
      </c>
      <c r="M1322" s="25" t="s">
        <v>3263</v>
      </c>
      <c r="N1322" s="25" t="s">
        <v>3240</v>
      </c>
      <c r="O1322" s="25">
        <v>10436761061</v>
      </c>
      <c r="P1322" s="25" t="s">
        <v>5410</v>
      </c>
      <c r="Q1322" s="28" t="s">
        <v>0</v>
      </c>
      <c r="R1322" s="29" t="s">
        <v>3264</v>
      </c>
      <c r="S1322" s="27" t="s">
        <v>3265</v>
      </c>
      <c r="T1322" s="27" t="s">
        <v>3266</v>
      </c>
      <c r="U1322" s="28" t="s">
        <v>316</v>
      </c>
      <c r="V1322" s="26" t="s">
        <v>258</v>
      </c>
      <c r="W1322" s="26" t="s">
        <v>665</v>
      </c>
      <c r="X1322" s="26" t="s">
        <v>411</v>
      </c>
      <c r="Y1322" s="37" t="s">
        <v>200</v>
      </c>
      <c r="Z1322" s="37" t="s">
        <v>586</v>
      </c>
      <c r="AA1322" s="37" t="s">
        <v>585</v>
      </c>
      <c r="AB1322" s="30">
        <v>0</v>
      </c>
      <c r="AC1322" s="30">
        <v>0</v>
      </c>
      <c r="AD1322" s="31">
        <v>0</v>
      </c>
      <c r="AE1322" s="30">
        <v>18400</v>
      </c>
      <c r="AF1322" s="30">
        <v>3000</v>
      </c>
      <c r="AG1322" s="32">
        <v>-3000</v>
      </c>
      <c r="AH1322" s="30">
        <v>3000</v>
      </c>
      <c r="AI1322" s="10" t="s">
        <v>573</v>
      </c>
      <c r="AJ1322" s="30">
        <v>0</v>
      </c>
      <c r="AK1322" s="30">
        <v>0</v>
      </c>
      <c r="AL1322" s="30">
        <v>0</v>
      </c>
      <c r="AM1322" s="30">
        <v>0</v>
      </c>
      <c r="AN1322" s="30">
        <v>0</v>
      </c>
      <c r="AO1322" s="30">
        <v>3000</v>
      </c>
      <c r="AP1322" s="30">
        <v>0</v>
      </c>
      <c r="AQ1322" s="30">
        <v>0</v>
      </c>
      <c r="AR1322" s="30">
        <v>0</v>
      </c>
      <c r="AS1322" s="30">
        <v>0</v>
      </c>
      <c r="AT1322" s="30">
        <v>0</v>
      </c>
      <c r="AU1322" s="121">
        <v>0</v>
      </c>
      <c r="AV1322" s="129" t="s">
        <v>1011</v>
      </c>
      <c r="AW1322" s="129" t="s">
        <v>1011</v>
      </c>
      <c r="AX1322" s="129" t="s">
        <v>3232</v>
      </c>
    </row>
    <row r="1323" spans="1:50" ht="24" x14ac:dyDescent="0.25">
      <c r="A1323" s="120">
        <v>46118</v>
      </c>
      <c r="B1323" s="28" t="s">
        <v>567</v>
      </c>
      <c r="C1323" s="25" t="s">
        <v>427</v>
      </c>
      <c r="D1323" s="25" t="s">
        <v>498</v>
      </c>
      <c r="E1323" s="25" t="s">
        <v>423</v>
      </c>
      <c r="F1323" s="29" t="s">
        <v>287</v>
      </c>
      <c r="G1323" s="29" t="s">
        <v>21</v>
      </c>
      <c r="H1323" s="29" t="s">
        <v>422</v>
      </c>
      <c r="I1323" s="29" t="s">
        <v>579</v>
      </c>
      <c r="J1323" s="29" t="s">
        <v>868</v>
      </c>
      <c r="K1323" s="25" t="s">
        <v>622</v>
      </c>
      <c r="L1323" s="25" t="s">
        <v>3267</v>
      </c>
      <c r="M1323" s="25" t="s">
        <v>3268</v>
      </c>
      <c r="N1323" s="25" t="s">
        <v>3123</v>
      </c>
      <c r="O1323" s="25">
        <v>10743258482</v>
      </c>
      <c r="P1323" s="25" t="s">
        <v>5411</v>
      </c>
      <c r="Q1323" s="28" t="s">
        <v>0</v>
      </c>
      <c r="R1323" s="29" t="s">
        <v>3269</v>
      </c>
      <c r="S1323" s="27" t="s">
        <v>3270</v>
      </c>
      <c r="T1323" s="27" t="s">
        <v>3271</v>
      </c>
      <c r="U1323" s="28" t="s">
        <v>325</v>
      </c>
      <c r="V1323" s="26" t="s">
        <v>622</v>
      </c>
      <c r="W1323" s="26" t="s">
        <v>674</v>
      </c>
      <c r="X1323" s="26" t="s">
        <v>411</v>
      </c>
      <c r="Y1323" s="37" t="s">
        <v>200</v>
      </c>
      <c r="Z1323" s="37" t="s">
        <v>586</v>
      </c>
      <c r="AA1323" s="37" t="s">
        <v>585</v>
      </c>
      <c r="AB1323" s="30">
        <v>0</v>
      </c>
      <c r="AC1323" s="30">
        <v>0</v>
      </c>
      <c r="AD1323" s="31">
        <v>0</v>
      </c>
      <c r="AE1323" s="30">
        <v>7000</v>
      </c>
      <c r="AF1323" s="30">
        <v>7000</v>
      </c>
      <c r="AG1323" s="32">
        <v>-7000</v>
      </c>
      <c r="AH1323" s="30">
        <v>7000</v>
      </c>
      <c r="AI1323" s="10" t="s">
        <v>573</v>
      </c>
      <c r="AJ1323" s="30">
        <v>0</v>
      </c>
      <c r="AK1323" s="30">
        <v>0</v>
      </c>
      <c r="AL1323" s="30">
        <v>0</v>
      </c>
      <c r="AM1323" s="30">
        <v>0</v>
      </c>
      <c r="AN1323" s="30">
        <v>3500</v>
      </c>
      <c r="AO1323" s="30">
        <v>3500</v>
      </c>
      <c r="AP1323" s="30">
        <v>0</v>
      </c>
      <c r="AQ1323" s="30">
        <v>0</v>
      </c>
      <c r="AR1323" s="30">
        <v>0</v>
      </c>
      <c r="AS1323" s="30">
        <v>0</v>
      </c>
      <c r="AT1323" s="30">
        <v>0</v>
      </c>
      <c r="AU1323" s="121">
        <v>0</v>
      </c>
      <c r="AV1323" s="129" t="s">
        <v>1011</v>
      </c>
      <c r="AW1323" s="129" t="s">
        <v>1011</v>
      </c>
      <c r="AX1323" s="129" t="s">
        <v>2124</v>
      </c>
    </row>
    <row r="1324" spans="1:50" ht="24" x14ac:dyDescent="0.25">
      <c r="A1324" s="120">
        <v>46118</v>
      </c>
      <c r="B1324" s="28" t="s">
        <v>567</v>
      </c>
      <c r="C1324" s="25" t="s">
        <v>427</v>
      </c>
      <c r="D1324" s="25" t="s">
        <v>498</v>
      </c>
      <c r="E1324" s="25" t="s">
        <v>423</v>
      </c>
      <c r="F1324" s="29" t="s">
        <v>287</v>
      </c>
      <c r="G1324" s="29" t="s">
        <v>21</v>
      </c>
      <c r="H1324" s="29" t="s">
        <v>422</v>
      </c>
      <c r="I1324" s="29" t="s">
        <v>579</v>
      </c>
      <c r="J1324" s="29" t="s">
        <v>868</v>
      </c>
      <c r="K1324" s="25" t="s">
        <v>266</v>
      </c>
      <c r="L1324" s="25" t="s">
        <v>3272</v>
      </c>
      <c r="M1324" s="25" t="s">
        <v>3273</v>
      </c>
      <c r="N1324" s="25" t="s">
        <v>3240</v>
      </c>
      <c r="O1324" s="25">
        <v>10777062838</v>
      </c>
      <c r="P1324" s="25" t="s">
        <v>5412</v>
      </c>
      <c r="Q1324" s="28" t="s">
        <v>0</v>
      </c>
      <c r="R1324" s="29" t="s">
        <v>2882</v>
      </c>
      <c r="S1324" s="27" t="s">
        <v>3274</v>
      </c>
      <c r="T1324" s="27" t="s">
        <v>3275</v>
      </c>
      <c r="U1324" s="28" t="s">
        <v>320</v>
      </c>
      <c r="V1324" s="26" t="s">
        <v>266</v>
      </c>
      <c r="W1324" s="26" t="s">
        <v>669</v>
      </c>
      <c r="X1324" s="26" t="s">
        <v>411</v>
      </c>
      <c r="Y1324" s="37" t="s">
        <v>200</v>
      </c>
      <c r="Z1324" s="37" t="s">
        <v>586</v>
      </c>
      <c r="AA1324" s="37" t="s">
        <v>585</v>
      </c>
      <c r="AB1324" s="30">
        <v>0</v>
      </c>
      <c r="AC1324" s="30">
        <v>16250</v>
      </c>
      <c r="AD1324" s="31">
        <v>-16250</v>
      </c>
      <c r="AE1324" s="30">
        <v>16250</v>
      </c>
      <c r="AF1324" s="30">
        <v>13100</v>
      </c>
      <c r="AG1324" s="32">
        <v>-13100</v>
      </c>
      <c r="AH1324" s="30">
        <v>13100</v>
      </c>
      <c r="AI1324" s="10" t="s">
        <v>573</v>
      </c>
      <c r="AJ1324" s="30">
        <v>0</v>
      </c>
      <c r="AK1324" s="30">
        <v>0</v>
      </c>
      <c r="AL1324" s="30">
        <v>0</v>
      </c>
      <c r="AM1324" s="30">
        <v>0</v>
      </c>
      <c r="AN1324" s="30">
        <v>0</v>
      </c>
      <c r="AO1324" s="30">
        <v>3400</v>
      </c>
      <c r="AP1324" s="30">
        <v>9700</v>
      </c>
      <c r="AQ1324" s="30">
        <v>0</v>
      </c>
      <c r="AR1324" s="30">
        <v>0</v>
      </c>
      <c r="AS1324" s="30">
        <v>0</v>
      </c>
      <c r="AT1324" s="30">
        <v>0</v>
      </c>
      <c r="AU1324" s="121">
        <v>0</v>
      </c>
      <c r="AV1324" s="129" t="s">
        <v>1011</v>
      </c>
      <c r="AW1324" s="129" t="s">
        <v>1011</v>
      </c>
      <c r="AX1324" s="129" t="s">
        <v>3232</v>
      </c>
    </row>
    <row r="1325" spans="1:50" ht="24" x14ac:dyDescent="0.25">
      <c r="A1325" s="120">
        <v>46118</v>
      </c>
      <c r="B1325" s="28" t="s">
        <v>567</v>
      </c>
      <c r="C1325" s="25" t="s">
        <v>427</v>
      </c>
      <c r="D1325" s="25" t="s">
        <v>498</v>
      </c>
      <c r="E1325" s="25" t="s">
        <v>423</v>
      </c>
      <c r="F1325" s="29" t="s">
        <v>287</v>
      </c>
      <c r="G1325" s="29" t="s">
        <v>21</v>
      </c>
      <c r="H1325" s="29" t="s">
        <v>422</v>
      </c>
      <c r="I1325" s="29" t="s">
        <v>579</v>
      </c>
      <c r="J1325" s="29" t="s">
        <v>868</v>
      </c>
      <c r="K1325" s="25" t="s">
        <v>250</v>
      </c>
      <c r="L1325" s="25" t="s">
        <v>3276</v>
      </c>
      <c r="M1325" s="25" t="s">
        <v>3277</v>
      </c>
      <c r="N1325" s="25" t="s">
        <v>3240</v>
      </c>
      <c r="O1325" s="25">
        <v>10401666546</v>
      </c>
      <c r="P1325" s="25" t="s">
        <v>5413</v>
      </c>
      <c r="Q1325" s="28" t="s">
        <v>0</v>
      </c>
      <c r="R1325" s="29" t="s">
        <v>2867</v>
      </c>
      <c r="S1325" s="27" t="s">
        <v>3278</v>
      </c>
      <c r="T1325" s="27" t="s">
        <v>3279</v>
      </c>
      <c r="U1325" s="28" t="s">
        <v>312</v>
      </c>
      <c r="V1325" s="26" t="s">
        <v>250</v>
      </c>
      <c r="W1325" s="26" t="s">
        <v>661</v>
      </c>
      <c r="X1325" s="26" t="s">
        <v>411</v>
      </c>
      <c r="Y1325" s="37" t="s">
        <v>200</v>
      </c>
      <c r="Z1325" s="37" t="s">
        <v>586</v>
      </c>
      <c r="AA1325" s="37" t="s">
        <v>585</v>
      </c>
      <c r="AB1325" s="30">
        <v>18300</v>
      </c>
      <c r="AC1325" s="30">
        <v>18300</v>
      </c>
      <c r="AD1325" s="31">
        <v>0</v>
      </c>
      <c r="AE1325" s="30">
        <v>18300</v>
      </c>
      <c r="AF1325" s="30">
        <v>3000</v>
      </c>
      <c r="AG1325" s="32">
        <v>15300</v>
      </c>
      <c r="AH1325" s="30">
        <v>3000</v>
      </c>
      <c r="AI1325" s="10" t="s">
        <v>573</v>
      </c>
      <c r="AJ1325" s="30">
        <v>0</v>
      </c>
      <c r="AK1325" s="30">
        <v>0</v>
      </c>
      <c r="AL1325" s="30">
        <v>0</v>
      </c>
      <c r="AM1325" s="30">
        <v>0</v>
      </c>
      <c r="AN1325" s="30">
        <v>3000</v>
      </c>
      <c r="AO1325" s="30">
        <v>0</v>
      </c>
      <c r="AP1325" s="30">
        <v>0</v>
      </c>
      <c r="AQ1325" s="30">
        <v>0</v>
      </c>
      <c r="AR1325" s="30">
        <v>0</v>
      </c>
      <c r="AS1325" s="30">
        <v>0</v>
      </c>
      <c r="AT1325" s="30">
        <v>0</v>
      </c>
      <c r="AU1325" s="121">
        <v>0</v>
      </c>
      <c r="AV1325" s="129" t="s">
        <v>784</v>
      </c>
      <c r="AW1325" s="129" t="s">
        <v>785</v>
      </c>
      <c r="AX1325" s="129" t="s">
        <v>2479</v>
      </c>
    </row>
    <row r="1326" spans="1:50" ht="24" x14ac:dyDescent="0.25">
      <c r="A1326" s="120">
        <v>46118</v>
      </c>
      <c r="B1326" s="28" t="s">
        <v>567</v>
      </c>
      <c r="C1326" s="25" t="s">
        <v>427</v>
      </c>
      <c r="D1326" s="25" t="s">
        <v>498</v>
      </c>
      <c r="E1326" s="25" t="s">
        <v>423</v>
      </c>
      <c r="F1326" s="29" t="s">
        <v>287</v>
      </c>
      <c r="G1326" s="29" t="s">
        <v>21</v>
      </c>
      <c r="H1326" s="29" t="s">
        <v>422</v>
      </c>
      <c r="I1326" s="29" t="s">
        <v>579</v>
      </c>
      <c r="J1326" s="29" t="s">
        <v>868</v>
      </c>
      <c r="K1326" s="25" t="s">
        <v>622</v>
      </c>
      <c r="L1326" s="25" t="s">
        <v>3280</v>
      </c>
      <c r="M1326" s="25" t="s">
        <v>3281</v>
      </c>
      <c r="N1326" s="25" t="s">
        <v>3240</v>
      </c>
      <c r="O1326" s="25">
        <v>10403524765</v>
      </c>
      <c r="P1326" s="25" t="s">
        <v>5414</v>
      </c>
      <c r="Q1326" s="28" t="s">
        <v>0</v>
      </c>
      <c r="R1326" s="29" t="s">
        <v>3282</v>
      </c>
      <c r="S1326" s="27" t="s">
        <v>3283</v>
      </c>
      <c r="T1326" s="27" t="s">
        <v>3284</v>
      </c>
      <c r="U1326" s="28" t="s">
        <v>325</v>
      </c>
      <c r="V1326" s="26" t="s">
        <v>622</v>
      </c>
      <c r="W1326" s="26" t="s">
        <v>674</v>
      </c>
      <c r="X1326" s="26" t="s">
        <v>411</v>
      </c>
      <c r="Y1326" s="37" t="s">
        <v>200</v>
      </c>
      <c r="Z1326" s="37" t="s">
        <v>586</v>
      </c>
      <c r="AA1326" s="37" t="s">
        <v>585</v>
      </c>
      <c r="AB1326" s="30">
        <v>21980</v>
      </c>
      <c r="AC1326" s="30">
        <v>21980</v>
      </c>
      <c r="AD1326" s="31">
        <v>0</v>
      </c>
      <c r="AE1326" s="30">
        <v>21980</v>
      </c>
      <c r="AF1326" s="30">
        <v>16485</v>
      </c>
      <c r="AG1326" s="32">
        <v>5495</v>
      </c>
      <c r="AH1326" s="30">
        <v>16485</v>
      </c>
      <c r="AI1326" s="10" t="s">
        <v>573</v>
      </c>
      <c r="AJ1326" s="30">
        <v>0</v>
      </c>
      <c r="AK1326" s="30">
        <v>0</v>
      </c>
      <c r="AL1326" s="30">
        <v>0</v>
      </c>
      <c r="AM1326" s="30">
        <v>0</v>
      </c>
      <c r="AN1326" s="30">
        <v>5495</v>
      </c>
      <c r="AO1326" s="30">
        <v>5495</v>
      </c>
      <c r="AP1326" s="30">
        <v>5495</v>
      </c>
      <c r="AQ1326" s="30">
        <v>0</v>
      </c>
      <c r="AR1326" s="30">
        <v>0</v>
      </c>
      <c r="AS1326" s="30">
        <v>0</v>
      </c>
      <c r="AT1326" s="30">
        <v>0</v>
      </c>
      <c r="AU1326" s="121">
        <v>0</v>
      </c>
      <c r="AV1326" s="129" t="s">
        <v>784</v>
      </c>
      <c r="AW1326" s="129" t="s">
        <v>785</v>
      </c>
      <c r="AX1326" s="129" t="s">
        <v>2849</v>
      </c>
    </row>
    <row r="1327" spans="1:50" ht="36" x14ac:dyDescent="0.25">
      <c r="A1327" s="120">
        <v>46118</v>
      </c>
      <c r="B1327" s="28" t="s">
        <v>567</v>
      </c>
      <c r="C1327" s="25" t="s">
        <v>427</v>
      </c>
      <c r="D1327" s="25" t="s">
        <v>498</v>
      </c>
      <c r="E1327" s="25" t="s">
        <v>423</v>
      </c>
      <c r="F1327" s="29" t="s">
        <v>287</v>
      </c>
      <c r="G1327" s="29" t="s">
        <v>21</v>
      </c>
      <c r="H1327" s="29" t="s">
        <v>422</v>
      </c>
      <c r="I1327" s="29" t="s">
        <v>579</v>
      </c>
      <c r="J1327" s="29" t="s">
        <v>868</v>
      </c>
      <c r="K1327" s="25" t="s">
        <v>262</v>
      </c>
      <c r="L1327" s="25" t="s">
        <v>3285</v>
      </c>
      <c r="M1327" s="25" t="s">
        <v>3286</v>
      </c>
      <c r="N1327" s="25" t="s">
        <v>3240</v>
      </c>
      <c r="O1327" s="25">
        <v>10703107970</v>
      </c>
      <c r="P1327" s="25" t="s">
        <v>5415</v>
      </c>
      <c r="Q1327" s="28" t="s">
        <v>0</v>
      </c>
      <c r="R1327" s="29" t="s">
        <v>3287</v>
      </c>
      <c r="S1327" s="27" t="s">
        <v>3288</v>
      </c>
      <c r="T1327" s="27" t="s">
        <v>3289</v>
      </c>
      <c r="U1327" s="28" t="s">
        <v>318</v>
      </c>
      <c r="V1327" s="26" t="s">
        <v>262</v>
      </c>
      <c r="W1327" s="26" t="s">
        <v>667</v>
      </c>
      <c r="X1327" s="26" t="s">
        <v>411</v>
      </c>
      <c r="Y1327" s="37" t="s">
        <v>200</v>
      </c>
      <c r="Z1327" s="37" t="s">
        <v>586</v>
      </c>
      <c r="AA1327" s="37" t="s">
        <v>585</v>
      </c>
      <c r="AB1327" s="30">
        <v>7000</v>
      </c>
      <c r="AC1327" s="30">
        <v>7000</v>
      </c>
      <c r="AD1327" s="31">
        <v>0</v>
      </c>
      <c r="AE1327" s="30">
        <v>7000</v>
      </c>
      <c r="AF1327" s="30">
        <v>7000</v>
      </c>
      <c r="AG1327" s="32">
        <v>0</v>
      </c>
      <c r="AH1327" s="30">
        <v>7000</v>
      </c>
      <c r="AI1327" s="10" t="s">
        <v>573</v>
      </c>
      <c r="AJ1327" s="30">
        <v>0</v>
      </c>
      <c r="AK1327" s="30">
        <v>0</v>
      </c>
      <c r="AL1327" s="30">
        <v>0</v>
      </c>
      <c r="AM1327" s="30">
        <v>0</v>
      </c>
      <c r="AN1327" s="30">
        <v>3500</v>
      </c>
      <c r="AO1327" s="30">
        <v>3500</v>
      </c>
      <c r="AP1327" s="30">
        <v>0</v>
      </c>
      <c r="AQ1327" s="30">
        <v>0</v>
      </c>
      <c r="AR1327" s="30">
        <v>0</v>
      </c>
      <c r="AS1327" s="30">
        <v>0</v>
      </c>
      <c r="AT1327" s="30">
        <v>0</v>
      </c>
      <c r="AU1327" s="121">
        <v>0</v>
      </c>
      <c r="AV1327" s="129" t="s">
        <v>784</v>
      </c>
      <c r="AW1327" s="129" t="s">
        <v>796</v>
      </c>
      <c r="AX1327" s="129" t="s">
        <v>2124</v>
      </c>
    </row>
    <row r="1328" spans="1:50" ht="24" x14ac:dyDescent="0.25">
      <c r="A1328" s="120">
        <v>46118</v>
      </c>
      <c r="B1328" s="28" t="s">
        <v>567</v>
      </c>
      <c r="C1328" s="25" t="s">
        <v>427</v>
      </c>
      <c r="D1328" s="25" t="s">
        <v>498</v>
      </c>
      <c r="E1328" s="25" t="s">
        <v>423</v>
      </c>
      <c r="F1328" s="29" t="s">
        <v>287</v>
      </c>
      <c r="G1328" s="29" t="s">
        <v>21</v>
      </c>
      <c r="H1328" s="29" t="s">
        <v>422</v>
      </c>
      <c r="I1328" s="29" t="s">
        <v>579</v>
      </c>
      <c r="J1328" s="29" t="s">
        <v>868</v>
      </c>
      <c r="K1328" s="25" t="s">
        <v>266</v>
      </c>
      <c r="L1328" s="25" t="s">
        <v>3290</v>
      </c>
      <c r="M1328" s="25" t="s">
        <v>3291</v>
      </c>
      <c r="N1328" s="25" t="s">
        <v>3240</v>
      </c>
      <c r="O1328" s="25">
        <v>10711988144</v>
      </c>
      <c r="P1328" s="25" t="s">
        <v>5416</v>
      </c>
      <c r="Q1328" s="28" t="s">
        <v>0</v>
      </c>
      <c r="R1328" s="29" t="s">
        <v>2891</v>
      </c>
      <c r="S1328" s="27" t="s">
        <v>3292</v>
      </c>
      <c r="T1328" s="27" t="s">
        <v>3293</v>
      </c>
      <c r="U1328" s="28" t="s">
        <v>320</v>
      </c>
      <c r="V1328" s="26" t="s">
        <v>266</v>
      </c>
      <c r="W1328" s="26" t="s">
        <v>669</v>
      </c>
      <c r="X1328" s="26" t="s">
        <v>411</v>
      </c>
      <c r="Y1328" s="37" t="s">
        <v>200</v>
      </c>
      <c r="Z1328" s="37" t="s">
        <v>586</v>
      </c>
      <c r="AA1328" s="37" t="s">
        <v>585</v>
      </c>
      <c r="AB1328" s="30">
        <v>14850</v>
      </c>
      <c r="AC1328" s="30">
        <v>14850</v>
      </c>
      <c r="AD1328" s="31">
        <v>0</v>
      </c>
      <c r="AE1328" s="30">
        <v>14850</v>
      </c>
      <c r="AF1328" s="30">
        <v>11700</v>
      </c>
      <c r="AG1328" s="32">
        <v>3150</v>
      </c>
      <c r="AH1328" s="30">
        <v>11700</v>
      </c>
      <c r="AI1328" s="10" t="s">
        <v>573</v>
      </c>
      <c r="AJ1328" s="30">
        <v>0</v>
      </c>
      <c r="AK1328" s="30">
        <v>0</v>
      </c>
      <c r="AL1328" s="30">
        <v>0</v>
      </c>
      <c r="AM1328" s="30">
        <v>0</v>
      </c>
      <c r="AN1328" s="30">
        <v>0</v>
      </c>
      <c r="AO1328" s="30">
        <v>3400</v>
      </c>
      <c r="AP1328" s="30">
        <v>8300</v>
      </c>
      <c r="AQ1328" s="30">
        <v>0</v>
      </c>
      <c r="AR1328" s="30">
        <v>0</v>
      </c>
      <c r="AS1328" s="30">
        <v>0</v>
      </c>
      <c r="AT1328" s="30">
        <v>0</v>
      </c>
      <c r="AU1328" s="121">
        <v>0</v>
      </c>
      <c r="AV1328" s="129" t="s">
        <v>784</v>
      </c>
      <c r="AW1328" s="129" t="s">
        <v>785</v>
      </c>
      <c r="AX1328" s="129" t="s">
        <v>3232</v>
      </c>
    </row>
    <row r="1329" spans="1:50" ht="24" x14ac:dyDescent="0.25">
      <c r="A1329" s="120">
        <v>46118</v>
      </c>
      <c r="B1329" s="28" t="s">
        <v>567</v>
      </c>
      <c r="C1329" s="25" t="s">
        <v>427</v>
      </c>
      <c r="D1329" s="25" t="s">
        <v>498</v>
      </c>
      <c r="E1329" s="25" t="s">
        <v>423</v>
      </c>
      <c r="F1329" s="29" t="s">
        <v>287</v>
      </c>
      <c r="G1329" s="29" t="s">
        <v>21</v>
      </c>
      <c r="H1329" s="29" t="s">
        <v>422</v>
      </c>
      <c r="I1329" s="29" t="s">
        <v>579</v>
      </c>
      <c r="J1329" s="29" t="s">
        <v>868</v>
      </c>
      <c r="K1329" s="25" t="s">
        <v>451</v>
      </c>
      <c r="L1329" s="25" t="s">
        <v>3294</v>
      </c>
      <c r="M1329" s="25" t="s">
        <v>3295</v>
      </c>
      <c r="N1329" s="25" t="s">
        <v>3123</v>
      </c>
      <c r="O1329" s="25">
        <v>10761294691</v>
      </c>
      <c r="P1329" s="25" t="s">
        <v>5417</v>
      </c>
      <c r="Q1329" s="28" t="s">
        <v>0</v>
      </c>
      <c r="R1329" s="29" t="s">
        <v>3296</v>
      </c>
      <c r="S1329" s="27" t="s">
        <v>3297</v>
      </c>
      <c r="T1329" s="27" t="s">
        <v>3298</v>
      </c>
      <c r="U1329" s="28" t="s">
        <v>335</v>
      </c>
      <c r="V1329" s="26" t="s">
        <v>451</v>
      </c>
      <c r="W1329" s="26" t="s">
        <v>689</v>
      </c>
      <c r="X1329" s="26" t="s">
        <v>411</v>
      </c>
      <c r="Y1329" s="37" t="s">
        <v>200</v>
      </c>
      <c r="Z1329" s="37" t="s">
        <v>586</v>
      </c>
      <c r="AA1329" s="37" t="s">
        <v>585</v>
      </c>
      <c r="AB1329" s="30">
        <v>18400</v>
      </c>
      <c r="AC1329" s="30">
        <v>18400</v>
      </c>
      <c r="AD1329" s="31">
        <v>0</v>
      </c>
      <c r="AE1329" s="30">
        <v>18400</v>
      </c>
      <c r="AF1329" s="30">
        <v>3700</v>
      </c>
      <c r="AG1329" s="32">
        <v>14700</v>
      </c>
      <c r="AH1329" s="30">
        <v>3700</v>
      </c>
      <c r="AI1329" s="10" t="s">
        <v>573</v>
      </c>
      <c r="AJ1329" s="30">
        <v>0</v>
      </c>
      <c r="AK1329" s="30">
        <v>0</v>
      </c>
      <c r="AL1329" s="30">
        <v>0</v>
      </c>
      <c r="AM1329" s="30">
        <v>0</v>
      </c>
      <c r="AN1329" s="30">
        <v>0</v>
      </c>
      <c r="AO1329" s="30">
        <v>3700</v>
      </c>
      <c r="AP1329" s="30">
        <v>0</v>
      </c>
      <c r="AQ1329" s="30">
        <v>0</v>
      </c>
      <c r="AR1329" s="30">
        <v>0</v>
      </c>
      <c r="AS1329" s="30">
        <v>0</v>
      </c>
      <c r="AT1329" s="30">
        <v>0</v>
      </c>
      <c r="AU1329" s="121">
        <v>0</v>
      </c>
      <c r="AV1329" s="129" t="s">
        <v>784</v>
      </c>
      <c r="AW1329" s="129" t="s">
        <v>785</v>
      </c>
      <c r="AX1329" s="129" t="s">
        <v>3232</v>
      </c>
    </row>
    <row r="1330" spans="1:50" ht="24" x14ac:dyDescent="0.25">
      <c r="A1330" s="120">
        <v>46118</v>
      </c>
      <c r="B1330" s="28" t="s">
        <v>567</v>
      </c>
      <c r="C1330" s="25" t="s">
        <v>427</v>
      </c>
      <c r="D1330" s="25" t="s">
        <v>498</v>
      </c>
      <c r="E1330" s="25" t="s">
        <v>423</v>
      </c>
      <c r="F1330" s="29" t="s">
        <v>287</v>
      </c>
      <c r="G1330" s="29" t="s">
        <v>21</v>
      </c>
      <c r="H1330" s="29" t="s">
        <v>422</v>
      </c>
      <c r="I1330" s="29" t="s">
        <v>579</v>
      </c>
      <c r="J1330" s="29" t="s">
        <v>868</v>
      </c>
      <c r="K1330" s="25" t="s">
        <v>443</v>
      </c>
      <c r="L1330" s="25" t="s">
        <v>4484</v>
      </c>
      <c r="M1330" s="25" t="s">
        <v>5851</v>
      </c>
      <c r="N1330" s="25" t="s">
        <v>3123</v>
      </c>
      <c r="O1330" s="25">
        <v>10028188523</v>
      </c>
      <c r="P1330" s="25" t="s">
        <v>5852</v>
      </c>
      <c r="Q1330" s="28" t="s">
        <v>0</v>
      </c>
      <c r="R1330" s="29" t="s">
        <v>3299</v>
      </c>
      <c r="S1330" s="27" t="s">
        <v>3300</v>
      </c>
      <c r="T1330" s="27" t="s">
        <v>3301</v>
      </c>
      <c r="U1330" s="28" t="s">
        <v>328</v>
      </c>
      <c r="V1330" s="26" t="s">
        <v>443</v>
      </c>
      <c r="W1330" s="26" t="s">
        <v>677</v>
      </c>
      <c r="X1330" s="26" t="s">
        <v>411</v>
      </c>
      <c r="Y1330" s="37" t="s">
        <v>200</v>
      </c>
      <c r="Z1330" s="37" t="s">
        <v>586</v>
      </c>
      <c r="AA1330" s="37" t="s">
        <v>585</v>
      </c>
      <c r="AB1330" s="30">
        <v>0</v>
      </c>
      <c r="AC1330" s="30">
        <v>15900</v>
      </c>
      <c r="AD1330" s="31">
        <v>-15900</v>
      </c>
      <c r="AE1330" s="30">
        <v>0</v>
      </c>
      <c r="AF1330" s="30">
        <v>0</v>
      </c>
      <c r="AG1330" s="32">
        <v>0</v>
      </c>
      <c r="AH1330" s="30">
        <v>0</v>
      </c>
      <c r="AI1330" s="10" t="s">
        <v>573</v>
      </c>
      <c r="AJ1330" s="30">
        <v>0</v>
      </c>
      <c r="AK1330" s="30">
        <v>0</v>
      </c>
      <c r="AL1330" s="30">
        <v>0</v>
      </c>
      <c r="AM1330" s="30">
        <v>0</v>
      </c>
      <c r="AN1330" s="30">
        <v>0</v>
      </c>
      <c r="AO1330" s="30">
        <v>0</v>
      </c>
      <c r="AP1330" s="30">
        <v>0</v>
      </c>
      <c r="AQ1330" s="30">
        <v>0</v>
      </c>
      <c r="AR1330" s="30">
        <v>0</v>
      </c>
      <c r="AS1330" s="30">
        <v>0</v>
      </c>
      <c r="AT1330" s="30">
        <v>0</v>
      </c>
      <c r="AU1330" s="121">
        <v>0</v>
      </c>
      <c r="AV1330" s="129" t="s">
        <v>1011</v>
      </c>
      <c r="AW1330" s="129" t="s">
        <v>1011</v>
      </c>
      <c r="AX1330" s="129" t="s">
        <v>3232</v>
      </c>
    </row>
    <row r="1331" spans="1:50" ht="24" x14ac:dyDescent="0.25">
      <c r="A1331" s="120">
        <v>46118</v>
      </c>
      <c r="B1331" s="28" t="s">
        <v>567</v>
      </c>
      <c r="C1331" s="25" t="s">
        <v>427</v>
      </c>
      <c r="D1331" s="25" t="s">
        <v>498</v>
      </c>
      <c r="E1331" s="25" t="s">
        <v>423</v>
      </c>
      <c r="F1331" s="29" t="s">
        <v>287</v>
      </c>
      <c r="G1331" s="29" t="s">
        <v>21</v>
      </c>
      <c r="H1331" s="29" t="s">
        <v>422</v>
      </c>
      <c r="I1331" s="29" t="s">
        <v>579</v>
      </c>
      <c r="J1331" s="29" t="s">
        <v>868</v>
      </c>
      <c r="K1331" s="25" t="s">
        <v>443</v>
      </c>
      <c r="L1331" s="25" t="s">
        <v>3302</v>
      </c>
      <c r="M1331" s="25" t="s">
        <v>3303</v>
      </c>
      <c r="N1331" s="25" t="s">
        <v>3123</v>
      </c>
      <c r="O1331" s="25">
        <v>10460100556</v>
      </c>
      <c r="P1331" s="25" t="s">
        <v>5418</v>
      </c>
      <c r="Q1331" s="28" t="s">
        <v>0</v>
      </c>
      <c r="R1331" s="29" t="s">
        <v>3304</v>
      </c>
      <c r="S1331" s="27" t="s">
        <v>3305</v>
      </c>
      <c r="T1331" s="27" t="s">
        <v>3306</v>
      </c>
      <c r="U1331" s="28" t="s">
        <v>328</v>
      </c>
      <c r="V1331" s="26" t="s">
        <v>443</v>
      </c>
      <c r="W1331" s="26" t="s">
        <v>677</v>
      </c>
      <c r="X1331" s="26" t="s">
        <v>411</v>
      </c>
      <c r="Y1331" s="37" t="s">
        <v>200</v>
      </c>
      <c r="Z1331" s="37" t="s">
        <v>586</v>
      </c>
      <c r="AA1331" s="37" t="s">
        <v>585</v>
      </c>
      <c r="AB1331" s="30">
        <v>14650</v>
      </c>
      <c r="AC1331" s="30">
        <v>14650</v>
      </c>
      <c r="AD1331" s="31">
        <v>0</v>
      </c>
      <c r="AE1331" s="30">
        <v>14650</v>
      </c>
      <c r="AF1331" s="30">
        <v>7800</v>
      </c>
      <c r="AG1331" s="32">
        <v>6850</v>
      </c>
      <c r="AH1331" s="30">
        <v>7800</v>
      </c>
      <c r="AI1331" s="10" t="s">
        <v>573</v>
      </c>
      <c r="AJ1331" s="30">
        <v>0</v>
      </c>
      <c r="AK1331" s="30">
        <v>0</v>
      </c>
      <c r="AL1331" s="30">
        <v>0</v>
      </c>
      <c r="AM1331" s="30">
        <v>0</v>
      </c>
      <c r="AN1331" s="30">
        <v>0</v>
      </c>
      <c r="AO1331" s="30">
        <v>7800</v>
      </c>
      <c r="AP1331" s="30">
        <v>0</v>
      </c>
      <c r="AQ1331" s="30">
        <v>0</v>
      </c>
      <c r="AR1331" s="30">
        <v>0</v>
      </c>
      <c r="AS1331" s="30">
        <v>0</v>
      </c>
      <c r="AT1331" s="30">
        <v>0</v>
      </c>
      <c r="AU1331" s="121">
        <v>0</v>
      </c>
      <c r="AV1331" s="129" t="s">
        <v>784</v>
      </c>
      <c r="AW1331" s="129" t="s">
        <v>785</v>
      </c>
      <c r="AX1331" s="129" t="s">
        <v>3232</v>
      </c>
    </row>
    <row r="1332" spans="1:50" ht="24" x14ac:dyDescent="0.25">
      <c r="A1332" s="120">
        <v>46118</v>
      </c>
      <c r="B1332" s="28" t="s">
        <v>567</v>
      </c>
      <c r="C1332" s="25" t="s">
        <v>427</v>
      </c>
      <c r="D1332" s="25" t="s">
        <v>498</v>
      </c>
      <c r="E1332" s="25" t="s">
        <v>423</v>
      </c>
      <c r="F1332" s="29" t="s">
        <v>287</v>
      </c>
      <c r="G1332" s="29" t="s">
        <v>21</v>
      </c>
      <c r="H1332" s="29" t="s">
        <v>422</v>
      </c>
      <c r="I1332" s="29" t="s">
        <v>579</v>
      </c>
      <c r="J1332" s="29" t="s">
        <v>868</v>
      </c>
      <c r="K1332" s="25" t="s">
        <v>443</v>
      </c>
      <c r="L1332" s="25" t="s">
        <v>3307</v>
      </c>
      <c r="M1332" s="25" t="s">
        <v>3308</v>
      </c>
      <c r="N1332" s="25" t="s">
        <v>3123</v>
      </c>
      <c r="O1332" s="25">
        <v>10731272480</v>
      </c>
      <c r="P1332" s="25" t="s">
        <v>5419</v>
      </c>
      <c r="Q1332" s="28" t="s">
        <v>0</v>
      </c>
      <c r="R1332" s="29" t="s">
        <v>2899</v>
      </c>
      <c r="S1332" s="27" t="s">
        <v>3309</v>
      </c>
      <c r="T1332" s="27" t="s">
        <v>3310</v>
      </c>
      <c r="U1332" s="28" t="s">
        <v>328</v>
      </c>
      <c r="V1332" s="26" t="s">
        <v>443</v>
      </c>
      <c r="W1332" s="26" t="s">
        <v>677</v>
      </c>
      <c r="X1332" s="26" t="s">
        <v>411</v>
      </c>
      <c r="Y1332" s="37" t="s">
        <v>200</v>
      </c>
      <c r="Z1332" s="37" t="s">
        <v>586</v>
      </c>
      <c r="AA1332" s="37" t="s">
        <v>585</v>
      </c>
      <c r="AB1332" s="30">
        <v>16400</v>
      </c>
      <c r="AC1332" s="30">
        <v>16400</v>
      </c>
      <c r="AD1332" s="31">
        <v>0</v>
      </c>
      <c r="AE1332" s="30">
        <v>16400</v>
      </c>
      <c r="AF1332" s="30">
        <v>12900</v>
      </c>
      <c r="AG1332" s="32">
        <v>3500</v>
      </c>
      <c r="AH1332" s="30">
        <v>12900</v>
      </c>
      <c r="AI1332" s="10" t="s">
        <v>573</v>
      </c>
      <c r="AJ1332" s="30">
        <v>0</v>
      </c>
      <c r="AK1332" s="30">
        <v>0</v>
      </c>
      <c r="AL1332" s="30">
        <v>0</v>
      </c>
      <c r="AM1332" s="30">
        <v>0</v>
      </c>
      <c r="AN1332" s="30">
        <v>0</v>
      </c>
      <c r="AO1332" s="30">
        <v>8100</v>
      </c>
      <c r="AP1332" s="30">
        <v>4800</v>
      </c>
      <c r="AQ1332" s="30">
        <v>0</v>
      </c>
      <c r="AR1332" s="30">
        <v>0</v>
      </c>
      <c r="AS1332" s="30">
        <v>0</v>
      </c>
      <c r="AT1332" s="30">
        <v>0</v>
      </c>
      <c r="AU1332" s="121">
        <v>0</v>
      </c>
      <c r="AV1332" s="129" t="s">
        <v>784</v>
      </c>
      <c r="AW1332" s="129" t="s">
        <v>785</v>
      </c>
      <c r="AX1332" s="129" t="s">
        <v>3232</v>
      </c>
    </row>
    <row r="1333" spans="1:50" ht="24" x14ac:dyDescent="0.25">
      <c r="A1333" s="120">
        <v>46118</v>
      </c>
      <c r="B1333" s="28" t="s">
        <v>567</v>
      </c>
      <c r="C1333" s="25" t="s">
        <v>427</v>
      </c>
      <c r="D1333" s="25" t="s">
        <v>498</v>
      </c>
      <c r="E1333" s="25" t="s">
        <v>423</v>
      </c>
      <c r="F1333" s="29" t="s">
        <v>287</v>
      </c>
      <c r="G1333" s="29" t="s">
        <v>21</v>
      </c>
      <c r="H1333" s="29" t="s">
        <v>422</v>
      </c>
      <c r="I1333" s="29" t="s">
        <v>579</v>
      </c>
      <c r="J1333" s="29" t="s">
        <v>868</v>
      </c>
      <c r="K1333" s="25" t="s">
        <v>252</v>
      </c>
      <c r="L1333" s="25" t="s">
        <v>3311</v>
      </c>
      <c r="M1333" s="25" t="s">
        <v>3312</v>
      </c>
      <c r="N1333" s="25" t="s">
        <v>3123</v>
      </c>
      <c r="O1333" s="25">
        <v>10473952152</v>
      </c>
      <c r="P1333" s="25" t="s">
        <v>5420</v>
      </c>
      <c r="Q1333" s="28" t="s">
        <v>0</v>
      </c>
      <c r="R1333" s="29" t="s">
        <v>2872</v>
      </c>
      <c r="S1333" s="27" t="s">
        <v>3313</v>
      </c>
      <c r="T1333" s="27" t="s">
        <v>3314</v>
      </c>
      <c r="U1333" s="28" t="s">
        <v>313</v>
      </c>
      <c r="V1333" s="26" t="s">
        <v>252</v>
      </c>
      <c r="W1333" s="26" t="s">
        <v>662</v>
      </c>
      <c r="X1333" s="26" t="s">
        <v>411</v>
      </c>
      <c r="Y1333" s="37" t="s">
        <v>200</v>
      </c>
      <c r="Z1333" s="37" t="s">
        <v>586</v>
      </c>
      <c r="AA1333" s="37" t="s">
        <v>585</v>
      </c>
      <c r="AB1333" s="30">
        <v>19800</v>
      </c>
      <c r="AC1333" s="30">
        <v>19800</v>
      </c>
      <c r="AD1333" s="31">
        <v>0</v>
      </c>
      <c r="AE1333" s="30">
        <v>19800</v>
      </c>
      <c r="AF1333" s="30">
        <v>4000</v>
      </c>
      <c r="AG1333" s="32">
        <v>15800</v>
      </c>
      <c r="AH1333" s="30">
        <v>4000</v>
      </c>
      <c r="AI1333" s="10" t="s">
        <v>573</v>
      </c>
      <c r="AJ1333" s="30">
        <v>0</v>
      </c>
      <c r="AK1333" s="30">
        <v>0</v>
      </c>
      <c r="AL1333" s="30">
        <v>0</v>
      </c>
      <c r="AM1333" s="30">
        <v>0</v>
      </c>
      <c r="AN1333" s="30">
        <v>0</v>
      </c>
      <c r="AO1333" s="30">
        <v>4000</v>
      </c>
      <c r="AP1333" s="30">
        <v>0</v>
      </c>
      <c r="AQ1333" s="30">
        <v>0</v>
      </c>
      <c r="AR1333" s="30">
        <v>0</v>
      </c>
      <c r="AS1333" s="30">
        <v>0</v>
      </c>
      <c r="AT1333" s="30">
        <v>0</v>
      </c>
      <c r="AU1333" s="121">
        <v>0</v>
      </c>
      <c r="AV1333" s="129" t="s">
        <v>784</v>
      </c>
      <c r="AW1333" s="129" t="s">
        <v>785</v>
      </c>
      <c r="AX1333" s="129" t="s">
        <v>3232</v>
      </c>
    </row>
    <row r="1334" spans="1:50" ht="24" x14ac:dyDescent="0.25">
      <c r="A1334" s="120">
        <v>46118</v>
      </c>
      <c r="B1334" s="28" t="s">
        <v>567</v>
      </c>
      <c r="C1334" s="25" t="s">
        <v>427</v>
      </c>
      <c r="D1334" s="25" t="s">
        <v>498</v>
      </c>
      <c r="E1334" s="25" t="s">
        <v>423</v>
      </c>
      <c r="F1334" s="29" t="s">
        <v>287</v>
      </c>
      <c r="G1334" s="29" t="s">
        <v>21</v>
      </c>
      <c r="H1334" s="29" t="s">
        <v>422</v>
      </c>
      <c r="I1334" s="29" t="s">
        <v>579</v>
      </c>
      <c r="J1334" s="29" t="s">
        <v>868</v>
      </c>
      <c r="K1334" s="25" t="s">
        <v>264</v>
      </c>
      <c r="L1334" s="25" t="s">
        <v>3315</v>
      </c>
      <c r="M1334" s="25" t="s">
        <v>3316</v>
      </c>
      <c r="N1334" s="25" t="s">
        <v>3240</v>
      </c>
      <c r="O1334" s="25">
        <v>10454843890</v>
      </c>
      <c r="P1334" s="25" t="s">
        <v>5421</v>
      </c>
      <c r="Q1334" s="28" t="s">
        <v>0</v>
      </c>
      <c r="R1334" s="29" t="s">
        <v>2903</v>
      </c>
      <c r="S1334" s="27" t="s">
        <v>3317</v>
      </c>
      <c r="T1334" s="27" t="s">
        <v>3318</v>
      </c>
      <c r="U1334" s="28" t="s">
        <v>319</v>
      </c>
      <c r="V1334" s="26" t="s">
        <v>264</v>
      </c>
      <c r="W1334" s="26" t="s">
        <v>668</v>
      </c>
      <c r="X1334" s="26" t="s">
        <v>411</v>
      </c>
      <c r="Y1334" s="37" t="s">
        <v>200</v>
      </c>
      <c r="Z1334" s="37" t="s">
        <v>586</v>
      </c>
      <c r="AA1334" s="37" t="s">
        <v>585</v>
      </c>
      <c r="AB1334" s="30">
        <v>20600</v>
      </c>
      <c r="AC1334" s="30">
        <v>20600</v>
      </c>
      <c r="AD1334" s="31">
        <v>0</v>
      </c>
      <c r="AE1334" s="30">
        <v>20600</v>
      </c>
      <c r="AF1334" s="30">
        <v>6100</v>
      </c>
      <c r="AG1334" s="32">
        <v>14500</v>
      </c>
      <c r="AH1334" s="30">
        <v>6100</v>
      </c>
      <c r="AI1334" s="10" t="s">
        <v>573</v>
      </c>
      <c r="AJ1334" s="30">
        <v>0</v>
      </c>
      <c r="AK1334" s="30">
        <v>0</v>
      </c>
      <c r="AL1334" s="30">
        <v>0</v>
      </c>
      <c r="AM1334" s="30">
        <v>0</v>
      </c>
      <c r="AN1334" s="30">
        <v>0</v>
      </c>
      <c r="AO1334" s="30">
        <v>0</v>
      </c>
      <c r="AP1334" s="30">
        <v>6100</v>
      </c>
      <c r="AQ1334" s="30">
        <v>0</v>
      </c>
      <c r="AR1334" s="30">
        <v>0</v>
      </c>
      <c r="AS1334" s="30">
        <v>0</v>
      </c>
      <c r="AT1334" s="30">
        <v>0</v>
      </c>
      <c r="AU1334" s="121">
        <v>0</v>
      </c>
      <c r="AV1334" s="129" t="s">
        <v>784</v>
      </c>
      <c r="AW1334" s="129" t="s">
        <v>785</v>
      </c>
      <c r="AX1334" s="129" t="s">
        <v>2479</v>
      </c>
    </row>
    <row r="1335" spans="1:50" ht="24" x14ac:dyDescent="0.25">
      <c r="A1335" s="120">
        <v>46118</v>
      </c>
      <c r="B1335" s="28" t="s">
        <v>567</v>
      </c>
      <c r="C1335" s="25" t="s">
        <v>427</v>
      </c>
      <c r="D1335" s="25" t="s">
        <v>498</v>
      </c>
      <c r="E1335" s="25" t="s">
        <v>423</v>
      </c>
      <c r="F1335" s="29" t="s">
        <v>287</v>
      </c>
      <c r="G1335" s="29" t="s">
        <v>21</v>
      </c>
      <c r="H1335" s="29" t="s">
        <v>422</v>
      </c>
      <c r="I1335" s="29" t="s">
        <v>579</v>
      </c>
      <c r="J1335" s="29" t="s">
        <v>868</v>
      </c>
      <c r="K1335" s="25" t="s">
        <v>283</v>
      </c>
      <c r="L1335" s="25" t="s">
        <v>3319</v>
      </c>
      <c r="M1335" s="25" t="s">
        <v>3320</v>
      </c>
      <c r="N1335" s="25" t="s">
        <v>3123</v>
      </c>
      <c r="O1335" s="25">
        <v>10709899134</v>
      </c>
      <c r="P1335" s="25" t="s">
        <v>5422</v>
      </c>
      <c r="Q1335" s="28" t="s">
        <v>0</v>
      </c>
      <c r="R1335" s="29" t="s">
        <v>2917</v>
      </c>
      <c r="S1335" s="27" t="s">
        <v>3321</v>
      </c>
      <c r="T1335" s="27" t="s">
        <v>3322</v>
      </c>
      <c r="U1335" s="28" t="s">
        <v>330</v>
      </c>
      <c r="V1335" s="26" t="s">
        <v>283</v>
      </c>
      <c r="W1335" s="26" t="s">
        <v>679</v>
      </c>
      <c r="X1335" s="26" t="s">
        <v>411</v>
      </c>
      <c r="Y1335" s="37" t="s">
        <v>200</v>
      </c>
      <c r="Z1335" s="37" t="s">
        <v>586</v>
      </c>
      <c r="AA1335" s="37" t="s">
        <v>585</v>
      </c>
      <c r="AB1335" s="30">
        <v>12750</v>
      </c>
      <c r="AC1335" s="30">
        <v>12750</v>
      </c>
      <c r="AD1335" s="31">
        <v>0</v>
      </c>
      <c r="AE1335" s="30">
        <v>12750</v>
      </c>
      <c r="AF1335" s="30">
        <v>4500</v>
      </c>
      <c r="AG1335" s="32">
        <v>8250</v>
      </c>
      <c r="AH1335" s="30">
        <v>4500</v>
      </c>
      <c r="AI1335" s="10" t="s">
        <v>573</v>
      </c>
      <c r="AJ1335" s="30">
        <v>0</v>
      </c>
      <c r="AK1335" s="30">
        <v>0</v>
      </c>
      <c r="AL1335" s="30">
        <v>0</v>
      </c>
      <c r="AM1335" s="30">
        <v>0</v>
      </c>
      <c r="AN1335" s="30">
        <v>0</v>
      </c>
      <c r="AO1335" s="30">
        <v>4500</v>
      </c>
      <c r="AP1335" s="30">
        <v>0</v>
      </c>
      <c r="AQ1335" s="30">
        <v>0</v>
      </c>
      <c r="AR1335" s="30">
        <v>0</v>
      </c>
      <c r="AS1335" s="30">
        <v>0</v>
      </c>
      <c r="AT1335" s="30">
        <v>0</v>
      </c>
      <c r="AU1335" s="121">
        <v>0</v>
      </c>
      <c r="AV1335" s="129" t="s">
        <v>784</v>
      </c>
      <c r="AW1335" s="129" t="s">
        <v>785</v>
      </c>
      <c r="AX1335" s="129" t="s">
        <v>2479</v>
      </c>
    </row>
    <row r="1336" spans="1:50" ht="24" x14ac:dyDescent="0.25">
      <c r="A1336" s="120">
        <v>46118</v>
      </c>
      <c r="B1336" s="28" t="s">
        <v>567</v>
      </c>
      <c r="C1336" s="25" t="s">
        <v>427</v>
      </c>
      <c r="D1336" s="25" t="s">
        <v>498</v>
      </c>
      <c r="E1336" s="25" t="s">
        <v>423</v>
      </c>
      <c r="F1336" s="29" t="s">
        <v>287</v>
      </c>
      <c r="G1336" s="29" t="s">
        <v>21</v>
      </c>
      <c r="H1336" s="29" t="s">
        <v>422</v>
      </c>
      <c r="I1336" s="29" t="s">
        <v>579</v>
      </c>
      <c r="J1336" s="29" t="s">
        <v>868</v>
      </c>
      <c r="K1336" s="25" t="s">
        <v>283</v>
      </c>
      <c r="L1336" s="25" t="s">
        <v>3323</v>
      </c>
      <c r="M1336" s="25" t="s">
        <v>3324</v>
      </c>
      <c r="N1336" s="25" t="s">
        <v>3123</v>
      </c>
      <c r="O1336" s="25">
        <v>10180221544</v>
      </c>
      <c r="P1336" s="25" t="s">
        <v>5423</v>
      </c>
      <c r="Q1336" s="28" t="s">
        <v>0</v>
      </c>
      <c r="R1336" s="29" t="s">
        <v>2913</v>
      </c>
      <c r="S1336" s="27" t="s">
        <v>3325</v>
      </c>
      <c r="T1336" s="27" t="s">
        <v>3326</v>
      </c>
      <c r="U1336" s="28" t="s">
        <v>330</v>
      </c>
      <c r="V1336" s="26" t="s">
        <v>283</v>
      </c>
      <c r="W1336" s="26" t="s">
        <v>679</v>
      </c>
      <c r="X1336" s="26" t="s">
        <v>411</v>
      </c>
      <c r="Y1336" s="37" t="s">
        <v>200</v>
      </c>
      <c r="Z1336" s="37" t="s">
        <v>586</v>
      </c>
      <c r="AA1336" s="37" t="s">
        <v>585</v>
      </c>
      <c r="AB1336" s="30">
        <v>11400</v>
      </c>
      <c r="AC1336" s="30">
        <v>11400</v>
      </c>
      <c r="AD1336" s="31">
        <v>0</v>
      </c>
      <c r="AE1336" s="30">
        <v>11400</v>
      </c>
      <c r="AF1336" s="30">
        <v>3500</v>
      </c>
      <c r="AG1336" s="32">
        <v>7900</v>
      </c>
      <c r="AH1336" s="30">
        <v>3500</v>
      </c>
      <c r="AI1336" s="10" t="s">
        <v>573</v>
      </c>
      <c r="AJ1336" s="30">
        <v>0</v>
      </c>
      <c r="AK1336" s="30">
        <v>0</v>
      </c>
      <c r="AL1336" s="30">
        <v>0</v>
      </c>
      <c r="AM1336" s="30">
        <v>0</v>
      </c>
      <c r="AN1336" s="30">
        <v>0</v>
      </c>
      <c r="AO1336" s="30">
        <v>3500</v>
      </c>
      <c r="AP1336" s="30">
        <v>0</v>
      </c>
      <c r="AQ1336" s="30">
        <v>0</v>
      </c>
      <c r="AR1336" s="30">
        <v>0</v>
      </c>
      <c r="AS1336" s="30">
        <v>0</v>
      </c>
      <c r="AT1336" s="30">
        <v>0</v>
      </c>
      <c r="AU1336" s="121">
        <v>0</v>
      </c>
      <c r="AV1336" s="129" t="s">
        <v>784</v>
      </c>
      <c r="AW1336" s="129" t="s">
        <v>785</v>
      </c>
      <c r="AX1336" s="129" t="s">
        <v>2479</v>
      </c>
    </row>
    <row r="1337" spans="1:50" ht="24" x14ac:dyDescent="0.25">
      <c r="A1337" s="120">
        <v>46118</v>
      </c>
      <c r="B1337" s="28" t="s">
        <v>567</v>
      </c>
      <c r="C1337" s="25" t="s">
        <v>427</v>
      </c>
      <c r="D1337" s="25" t="s">
        <v>498</v>
      </c>
      <c r="E1337" s="25" t="s">
        <v>423</v>
      </c>
      <c r="F1337" s="29" t="s">
        <v>287</v>
      </c>
      <c r="G1337" s="29" t="s">
        <v>21</v>
      </c>
      <c r="H1337" s="29" t="s">
        <v>422</v>
      </c>
      <c r="I1337" s="29" t="s">
        <v>579</v>
      </c>
      <c r="J1337" s="29" t="s">
        <v>868</v>
      </c>
      <c r="K1337" s="25" t="s">
        <v>283</v>
      </c>
      <c r="L1337" s="25" t="s">
        <v>3327</v>
      </c>
      <c r="M1337" s="25" t="s">
        <v>3328</v>
      </c>
      <c r="N1337" s="25" t="s">
        <v>3123</v>
      </c>
      <c r="O1337" s="25">
        <v>10704667782</v>
      </c>
      <c r="P1337" s="25" t="s">
        <v>5424</v>
      </c>
      <c r="Q1337" s="28" t="s">
        <v>0</v>
      </c>
      <c r="R1337" s="29" t="s">
        <v>2877</v>
      </c>
      <c r="S1337" s="27" t="s">
        <v>3329</v>
      </c>
      <c r="T1337" s="27" t="s">
        <v>3330</v>
      </c>
      <c r="U1337" s="28" t="s">
        <v>330</v>
      </c>
      <c r="V1337" s="26" t="s">
        <v>283</v>
      </c>
      <c r="W1337" s="26" t="s">
        <v>679</v>
      </c>
      <c r="X1337" s="26" t="s">
        <v>411</v>
      </c>
      <c r="Y1337" s="37" t="s">
        <v>200</v>
      </c>
      <c r="Z1337" s="37" t="s">
        <v>586</v>
      </c>
      <c r="AA1337" s="37" t="s">
        <v>585</v>
      </c>
      <c r="AB1337" s="30">
        <v>11400</v>
      </c>
      <c r="AC1337" s="30">
        <v>11400</v>
      </c>
      <c r="AD1337" s="31">
        <v>0</v>
      </c>
      <c r="AE1337" s="30">
        <v>11400</v>
      </c>
      <c r="AF1337" s="30">
        <v>3500</v>
      </c>
      <c r="AG1337" s="32">
        <v>7900</v>
      </c>
      <c r="AH1337" s="30">
        <v>3500</v>
      </c>
      <c r="AI1337" s="10" t="s">
        <v>573</v>
      </c>
      <c r="AJ1337" s="30">
        <v>0</v>
      </c>
      <c r="AK1337" s="30">
        <v>0</v>
      </c>
      <c r="AL1337" s="30">
        <v>0</v>
      </c>
      <c r="AM1337" s="30">
        <v>0</v>
      </c>
      <c r="AN1337" s="30">
        <v>0</v>
      </c>
      <c r="AO1337" s="30">
        <v>3500</v>
      </c>
      <c r="AP1337" s="30">
        <v>0</v>
      </c>
      <c r="AQ1337" s="30">
        <v>0</v>
      </c>
      <c r="AR1337" s="30">
        <v>0</v>
      </c>
      <c r="AS1337" s="30">
        <v>0</v>
      </c>
      <c r="AT1337" s="30">
        <v>0</v>
      </c>
      <c r="AU1337" s="121">
        <v>0</v>
      </c>
      <c r="AV1337" s="129" t="s">
        <v>784</v>
      </c>
      <c r="AW1337" s="129" t="s">
        <v>785</v>
      </c>
      <c r="AX1337" s="129" t="s">
        <v>2479</v>
      </c>
    </row>
    <row r="1338" spans="1:50" ht="24" x14ac:dyDescent="0.25">
      <c r="A1338" s="120">
        <v>46118</v>
      </c>
      <c r="B1338" s="28" t="s">
        <v>567</v>
      </c>
      <c r="C1338" s="25" t="s">
        <v>427</v>
      </c>
      <c r="D1338" s="25" t="s">
        <v>498</v>
      </c>
      <c r="E1338" s="25" t="s">
        <v>423</v>
      </c>
      <c r="F1338" s="29" t="s">
        <v>287</v>
      </c>
      <c r="G1338" s="29" t="s">
        <v>21</v>
      </c>
      <c r="H1338" s="29" t="s">
        <v>422</v>
      </c>
      <c r="I1338" s="29" t="s">
        <v>579</v>
      </c>
      <c r="J1338" s="29" t="s">
        <v>868</v>
      </c>
      <c r="K1338" s="25" t="s">
        <v>256</v>
      </c>
      <c r="L1338" s="25" t="s">
        <v>3331</v>
      </c>
      <c r="M1338" s="25" t="s">
        <v>3332</v>
      </c>
      <c r="N1338" s="25" t="s">
        <v>3123</v>
      </c>
      <c r="O1338" s="25">
        <v>10414036509</v>
      </c>
      <c r="P1338" s="25" t="s">
        <v>5425</v>
      </c>
      <c r="Q1338" s="28" t="s">
        <v>0</v>
      </c>
      <c r="R1338" s="29" t="s">
        <v>2929</v>
      </c>
      <c r="S1338" s="27" t="s">
        <v>3333</v>
      </c>
      <c r="T1338" s="27" t="s">
        <v>3334</v>
      </c>
      <c r="U1338" s="28" t="s">
        <v>315</v>
      </c>
      <c r="V1338" s="26" t="s">
        <v>256</v>
      </c>
      <c r="W1338" s="26" t="s">
        <v>664</v>
      </c>
      <c r="X1338" s="26" t="s">
        <v>411</v>
      </c>
      <c r="Y1338" s="37" t="s">
        <v>200</v>
      </c>
      <c r="Z1338" s="37" t="s">
        <v>586</v>
      </c>
      <c r="AA1338" s="37" t="s">
        <v>585</v>
      </c>
      <c r="AB1338" s="30">
        <v>18500</v>
      </c>
      <c r="AC1338" s="30">
        <v>18500</v>
      </c>
      <c r="AD1338" s="31">
        <v>0</v>
      </c>
      <c r="AE1338" s="30">
        <v>18500</v>
      </c>
      <c r="AF1338" s="30">
        <v>0</v>
      </c>
      <c r="AG1338" s="32">
        <v>18500</v>
      </c>
      <c r="AH1338" s="30">
        <v>0</v>
      </c>
      <c r="AI1338" s="10" t="s">
        <v>573</v>
      </c>
      <c r="AJ1338" s="30">
        <v>0</v>
      </c>
      <c r="AK1338" s="30">
        <v>0</v>
      </c>
      <c r="AL1338" s="30">
        <v>0</v>
      </c>
      <c r="AM1338" s="30">
        <v>0</v>
      </c>
      <c r="AN1338" s="30">
        <v>0</v>
      </c>
      <c r="AO1338" s="30">
        <v>0</v>
      </c>
      <c r="AP1338" s="30">
        <v>0</v>
      </c>
      <c r="AQ1338" s="30">
        <v>0</v>
      </c>
      <c r="AR1338" s="30">
        <v>0</v>
      </c>
      <c r="AS1338" s="30">
        <v>0</v>
      </c>
      <c r="AT1338" s="30">
        <v>0</v>
      </c>
      <c r="AU1338" s="121">
        <v>0</v>
      </c>
      <c r="AV1338" s="129" t="s">
        <v>784</v>
      </c>
      <c r="AW1338" s="129" t="s">
        <v>785</v>
      </c>
      <c r="AX1338" s="129" t="s">
        <v>2479</v>
      </c>
    </row>
    <row r="1339" spans="1:50" ht="24" x14ac:dyDescent="0.25">
      <c r="A1339" s="120">
        <v>46119</v>
      </c>
      <c r="B1339" s="28" t="s">
        <v>567</v>
      </c>
      <c r="C1339" s="25" t="s">
        <v>427</v>
      </c>
      <c r="D1339" s="25" t="s">
        <v>498</v>
      </c>
      <c r="E1339" s="25" t="s">
        <v>423</v>
      </c>
      <c r="F1339" s="29" t="s">
        <v>287</v>
      </c>
      <c r="G1339" s="29" t="s">
        <v>21</v>
      </c>
      <c r="H1339" s="29" t="s">
        <v>422</v>
      </c>
      <c r="I1339" s="29" t="s">
        <v>579</v>
      </c>
      <c r="J1339" s="29" t="s">
        <v>868</v>
      </c>
      <c r="K1339" s="25" t="s">
        <v>244</v>
      </c>
      <c r="L1339" s="25" t="s">
        <v>3335</v>
      </c>
      <c r="M1339" s="25" t="s">
        <v>3336</v>
      </c>
      <c r="N1339" s="25" t="s">
        <v>3240</v>
      </c>
      <c r="O1339" s="25">
        <v>10470315500</v>
      </c>
      <c r="P1339" s="25" t="s">
        <v>5426</v>
      </c>
      <c r="Q1339" s="28" t="s">
        <v>0</v>
      </c>
      <c r="R1339" s="29" t="s">
        <v>2886</v>
      </c>
      <c r="S1339" s="27" t="s">
        <v>3337</v>
      </c>
      <c r="T1339" s="27" t="s">
        <v>3338</v>
      </c>
      <c r="U1339" s="28" t="s">
        <v>309</v>
      </c>
      <c r="V1339" s="26" t="s">
        <v>244</v>
      </c>
      <c r="W1339" s="26" t="s">
        <v>658</v>
      </c>
      <c r="X1339" s="26" t="s">
        <v>411</v>
      </c>
      <c r="Y1339" s="37" t="s">
        <v>200</v>
      </c>
      <c r="Z1339" s="37" t="s">
        <v>586</v>
      </c>
      <c r="AA1339" s="37" t="s">
        <v>585</v>
      </c>
      <c r="AB1339" s="30">
        <v>7000</v>
      </c>
      <c r="AC1339" s="30">
        <v>7000</v>
      </c>
      <c r="AD1339" s="31">
        <v>0</v>
      </c>
      <c r="AE1339" s="30">
        <v>7000</v>
      </c>
      <c r="AF1339" s="30">
        <v>7000</v>
      </c>
      <c r="AG1339" s="32">
        <v>0</v>
      </c>
      <c r="AH1339" s="30">
        <v>7000</v>
      </c>
      <c r="AI1339" s="10" t="s">
        <v>573</v>
      </c>
      <c r="AJ1339" s="30">
        <v>0</v>
      </c>
      <c r="AK1339" s="30">
        <v>0</v>
      </c>
      <c r="AL1339" s="30">
        <v>0</v>
      </c>
      <c r="AM1339" s="30">
        <v>0</v>
      </c>
      <c r="AN1339" s="30">
        <v>0</v>
      </c>
      <c r="AO1339" s="30">
        <v>7000</v>
      </c>
      <c r="AP1339" s="30">
        <v>0</v>
      </c>
      <c r="AQ1339" s="30">
        <v>0</v>
      </c>
      <c r="AR1339" s="30">
        <v>0</v>
      </c>
      <c r="AS1339" s="30">
        <v>0</v>
      </c>
      <c r="AT1339" s="30">
        <v>0</v>
      </c>
      <c r="AU1339" s="121">
        <v>0</v>
      </c>
      <c r="AV1339" s="129" t="s">
        <v>784</v>
      </c>
      <c r="AW1339" s="129" t="s">
        <v>796</v>
      </c>
      <c r="AX1339" s="129" t="s">
        <v>2124</v>
      </c>
    </row>
    <row r="1340" spans="1:50" ht="36" x14ac:dyDescent="0.25">
      <c r="A1340" s="120">
        <v>46119</v>
      </c>
      <c r="B1340" s="28" t="s">
        <v>567</v>
      </c>
      <c r="C1340" s="25" t="s">
        <v>427</v>
      </c>
      <c r="D1340" s="25" t="s">
        <v>498</v>
      </c>
      <c r="E1340" s="25" t="s">
        <v>423</v>
      </c>
      <c r="F1340" s="29" t="s">
        <v>287</v>
      </c>
      <c r="G1340" s="29" t="s">
        <v>21</v>
      </c>
      <c r="H1340" s="29" t="s">
        <v>422</v>
      </c>
      <c r="I1340" s="29" t="s">
        <v>579</v>
      </c>
      <c r="J1340" s="29" t="s">
        <v>868</v>
      </c>
      <c r="K1340" s="25" t="s">
        <v>266</v>
      </c>
      <c r="L1340" s="25" t="s">
        <v>3339</v>
      </c>
      <c r="M1340" s="25" t="s">
        <v>3340</v>
      </c>
      <c r="N1340" s="25" t="s">
        <v>3123</v>
      </c>
      <c r="O1340" s="25">
        <v>10759657433</v>
      </c>
      <c r="P1340" s="25" t="s">
        <v>5427</v>
      </c>
      <c r="Q1340" s="28" t="s">
        <v>0</v>
      </c>
      <c r="R1340" s="29" t="s">
        <v>2934</v>
      </c>
      <c r="S1340" s="27" t="s">
        <v>3341</v>
      </c>
      <c r="T1340" s="27" t="s">
        <v>3342</v>
      </c>
      <c r="U1340" s="28" t="s">
        <v>320</v>
      </c>
      <c r="V1340" s="26" t="s">
        <v>266</v>
      </c>
      <c r="W1340" s="26" t="s">
        <v>669</v>
      </c>
      <c r="X1340" s="26" t="s">
        <v>411</v>
      </c>
      <c r="Y1340" s="37" t="s">
        <v>200</v>
      </c>
      <c r="Z1340" s="37" t="s">
        <v>586</v>
      </c>
      <c r="AA1340" s="37" t="s">
        <v>585</v>
      </c>
      <c r="AB1340" s="30">
        <v>7000</v>
      </c>
      <c r="AC1340" s="30">
        <v>7000</v>
      </c>
      <c r="AD1340" s="31">
        <v>0</v>
      </c>
      <c r="AE1340" s="30">
        <v>7000</v>
      </c>
      <c r="AF1340" s="30">
        <v>7000</v>
      </c>
      <c r="AG1340" s="32">
        <v>0</v>
      </c>
      <c r="AH1340" s="30">
        <v>7000</v>
      </c>
      <c r="AI1340" s="10" t="s">
        <v>573</v>
      </c>
      <c r="AJ1340" s="30">
        <v>0</v>
      </c>
      <c r="AK1340" s="30">
        <v>0</v>
      </c>
      <c r="AL1340" s="30">
        <v>0</v>
      </c>
      <c r="AM1340" s="30">
        <v>0</v>
      </c>
      <c r="AN1340" s="30">
        <v>3500</v>
      </c>
      <c r="AO1340" s="30">
        <v>3500</v>
      </c>
      <c r="AP1340" s="30">
        <v>0</v>
      </c>
      <c r="AQ1340" s="30">
        <v>0</v>
      </c>
      <c r="AR1340" s="30">
        <v>0</v>
      </c>
      <c r="AS1340" s="30">
        <v>0</v>
      </c>
      <c r="AT1340" s="30">
        <v>0</v>
      </c>
      <c r="AU1340" s="121">
        <v>0</v>
      </c>
      <c r="AV1340" s="129" t="s">
        <v>784</v>
      </c>
      <c r="AW1340" s="129" t="s">
        <v>796</v>
      </c>
      <c r="AX1340" s="129" t="s">
        <v>2124</v>
      </c>
    </row>
    <row r="1341" spans="1:50" ht="24" x14ac:dyDescent="0.25">
      <c r="A1341" s="120">
        <v>46119</v>
      </c>
      <c r="B1341" s="28" t="s">
        <v>567</v>
      </c>
      <c r="C1341" s="25" t="s">
        <v>427</v>
      </c>
      <c r="D1341" s="25" t="s">
        <v>430</v>
      </c>
      <c r="E1341" s="25" t="s">
        <v>423</v>
      </c>
      <c r="F1341" s="29" t="s">
        <v>243</v>
      </c>
      <c r="G1341" s="29" t="s">
        <v>19</v>
      </c>
      <c r="H1341" s="29" t="s">
        <v>422</v>
      </c>
      <c r="I1341" s="29" t="s">
        <v>579</v>
      </c>
      <c r="J1341" s="29" t="s">
        <v>868</v>
      </c>
      <c r="K1341" s="25" t="s">
        <v>281</v>
      </c>
      <c r="L1341" s="25" t="s">
        <v>3343</v>
      </c>
      <c r="M1341" s="25" t="s">
        <v>3344</v>
      </c>
      <c r="N1341" s="25" t="s">
        <v>3123</v>
      </c>
      <c r="O1341" s="25">
        <v>10716258012</v>
      </c>
      <c r="P1341" s="25" t="s">
        <v>5428</v>
      </c>
      <c r="Q1341" s="28" t="s">
        <v>0</v>
      </c>
      <c r="R1341" s="29" t="s">
        <v>2921</v>
      </c>
      <c r="S1341" s="27" t="s">
        <v>3345</v>
      </c>
      <c r="T1341" s="27" t="s">
        <v>3346</v>
      </c>
      <c r="U1341" s="28" t="s">
        <v>290</v>
      </c>
      <c r="V1341" s="26" t="s">
        <v>281</v>
      </c>
      <c r="W1341" s="26" t="s">
        <v>628</v>
      </c>
      <c r="X1341" s="26" t="s">
        <v>411</v>
      </c>
      <c r="Y1341" s="37" t="s">
        <v>200</v>
      </c>
      <c r="Z1341" s="37" t="s">
        <v>586</v>
      </c>
      <c r="AA1341" s="37" t="s">
        <v>585</v>
      </c>
      <c r="AB1341" s="30">
        <v>7500</v>
      </c>
      <c r="AC1341" s="30">
        <v>0</v>
      </c>
      <c r="AD1341" s="31">
        <v>7500</v>
      </c>
      <c r="AE1341" s="30">
        <v>7500</v>
      </c>
      <c r="AF1341" s="30">
        <v>7500</v>
      </c>
      <c r="AG1341" s="32">
        <v>0</v>
      </c>
      <c r="AH1341" s="30">
        <v>7500</v>
      </c>
      <c r="AI1341" s="10" t="s">
        <v>573</v>
      </c>
      <c r="AJ1341" s="30">
        <v>0</v>
      </c>
      <c r="AK1341" s="30">
        <v>0</v>
      </c>
      <c r="AL1341" s="30">
        <v>0</v>
      </c>
      <c r="AM1341" s="30">
        <v>0</v>
      </c>
      <c r="AN1341" s="30">
        <v>2500</v>
      </c>
      <c r="AO1341" s="30">
        <v>2500</v>
      </c>
      <c r="AP1341" s="30">
        <v>2500</v>
      </c>
      <c r="AQ1341" s="30">
        <v>0</v>
      </c>
      <c r="AR1341" s="30">
        <v>0</v>
      </c>
      <c r="AS1341" s="30">
        <v>0</v>
      </c>
      <c r="AT1341" s="30">
        <v>0</v>
      </c>
      <c r="AU1341" s="121">
        <v>0</v>
      </c>
      <c r="AV1341" s="129" t="s">
        <v>919</v>
      </c>
      <c r="AW1341" s="129" t="s">
        <v>796</v>
      </c>
      <c r="AX1341" s="129" t="s">
        <v>1115</v>
      </c>
    </row>
    <row r="1342" spans="1:50" ht="24" x14ac:dyDescent="0.25">
      <c r="A1342" s="120">
        <v>46119</v>
      </c>
      <c r="B1342" s="28" t="s">
        <v>567</v>
      </c>
      <c r="C1342" s="25" t="s">
        <v>427</v>
      </c>
      <c r="D1342" s="25" t="s">
        <v>498</v>
      </c>
      <c r="E1342" s="25" t="s">
        <v>423</v>
      </c>
      <c r="F1342" s="29" t="s">
        <v>287</v>
      </c>
      <c r="G1342" s="29" t="s">
        <v>21</v>
      </c>
      <c r="H1342" s="29" t="s">
        <v>422</v>
      </c>
      <c r="I1342" s="29" t="s">
        <v>579</v>
      </c>
      <c r="J1342" s="29" t="s">
        <v>868</v>
      </c>
      <c r="K1342" s="25" t="s">
        <v>273</v>
      </c>
      <c r="L1342" s="25" t="s">
        <v>3347</v>
      </c>
      <c r="M1342" s="25" t="s">
        <v>3348</v>
      </c>
      <c r="N1342" s="25" t="s">
        <v>1972</v>
      </c>
      <c r="O1342" s="25">
        <v>10454582590</v>
      </c>
      <c r="P1342" s="25" t="s">
        <v>5429</v>
      </c>
      <c r="Q1342" s="28" t="s">
        <v>0</v>
      </c>
      <c r="R1342" s="29" t="s">
        <v>2950</v>
      </c>
      <c r="S1342" s="27" t="s">
        <v>3349</v>
      </c>
      <c r="T1342" s="27" t="s">
        <v>3350</v>
      </c>
      <c r="U1342" s="28" t="s">
        <v>324</v>
      </c>
      <c r="V1342" s="26" t="s">
        <v>273</v>
      </c>
      <c r="W1342" s="26" t="s">
        <v>673</v>
      </c>
      <c r="X1342" s="26" t="s">
        <v>411</v>
      </c>
      <c r="Y1342" s="37" t="s">
        <v>200</v>
      </c>
      <c r="Z1342" s="37" t="s">
        <v>586</v>
      </c>
      <c r="AA1342" s="37" t="s">
        <v>585</v>
      </c>
      <c r="AB1342" s="30">
        <v>0</v>
      </c>
      <c r="AC1342" s="30">
        <v>6300</v>
      </c>
      <c r="AD1342" s="31">
        <v>-6300</v>
      </c>
      <c r="AE1342" s="30">
        <v>6300</v>
      </c>
      <c r="AF1342" s="30">
        <v>6300</v>
      </c>
      <c r="AG1342" s="32">
        <v>-6300</v>
      </c>
      <c r="AH1342" s="30">
        <v>3150</v>
      </c>
      <c r="AI1342" s="10" t="s">
        <v>573</v>
      </c>
      <c r="AJ1342" s="30">
        <v>0</v>
      </c>
      <c r="AK1342" s="30">
        <v>0</v>
      </c>
      <c r="AL1342" s="30">
        <v>0</v>
      </c>
      <c r="AM1342" s="30">
        <v>0</v>
      </c>
      <c r="AN1342" s="30">
        <v>3150</v>
      </c>
      <c r="AO1342" s="30">
        <v>0</v>
      </c>
      <c r="AP1342" s="30">
        <v>3150</v>
      </c>
      <c r="AQ1342" s="30">
        <v>0</v>
      </c>
      <c r="AR1342" s="30">
        <v>0</v>
      </c>
      <c r="AS1342" s="30">
        <v>0</v>
      </c>
      <c r="AT1342" s="30">
        <v>0</v>
      </c>
      <c r="AU1342" s="121">
        <v>0</v>
      </c>
      <c r="AV1342" s="129" t="s">
        <v>1011</v>
      </c>
      <c r="AW1342" s="129" t="s">
        <v>1011</v>
      </c>
      <c r="AX1342" s="129" t="s">
        <v>2654</v>
      </c>
    </row>
    <row r="1343" spans="1:50" ht="24" x14ac:dyDescent="0.25">
      <c r="A1343" s="120">
        <v>46119.208333333489</v>
      </c>
      <c r="B1343" s="28" t="s">
        <v>567</v>
      </c>
      <c r="C1343" s="25" t="s">
        <v>427</v>
      </c>
      <c r="D1343" s="25" t="s">
        <v>430</v>
      </c>
      <c r="E1343" s="25" t="s">
        <v>423</v>
      </c>
      <c r="F1343" s="29" t="s">
        <v>243</v>
      </c>
      <c r="G1343" s="29" t="s">
        <v>19</v>
      </c>
      <c r="H1343" s="29" t="s">
        <v>581</v>
      </c>
      <c r="I1343" s="29" t="s">
        <v>269</v>
      </c>
      <c r="J1343" s="29" t="s">
        <v>777</v>
      </c>
      <c r="K1343" s="25" t="s">
        <v>430</v>
      </c>
      <c r="L1343" s="25" t="s">
        <v>3351</v>
      </c>
      <c r="M1343" s="25" t="s">
        <v>3352</v>
      </c>
      <c r="N1343" s="25" t="s">
        <v>3123</v>
      </c>
      <c r="O1343" s="25">
        <v>20331898008</v>
      </c>
      <c r="P1343" s="25" t="s">
        <v>5430</v>
      </c>
      <c r="Q1343" s="28" t="s">
        <v>0</v>
      </c>
      <c r="R1343" s="29" t="s">
        <v>2959</v>
      </c>
      <c r="S1343" s="27" t="s">
        <v>3353</v>
      </c>
      <c r="T1343" s="27" t="s">
        <v>3354</v>
      </c>
      <c r="U1343" s="28" t="s">
        <v>270</v>
      </c>
      <c r="V1343" s="26" t="s">
        <v>430</v>
      </c>
      <c r="W1343" s="26" t="s">
        <v>593</v>
      </c>
      <c r="X1343" s="26" t="s">
        <v>411</v>
      </c>
      <c r="Y1343" s="37" t="s">
        <v>98</v>
      </c>
      <c r="Z1343" s="37" t="s">
        <v>100</v>
      </c>
      <c r="AA1343" s="37" t="s">
        <v>99</v>
      </c>
      <c r="AB1343" s="30">
        <v>0</v>
      </c>
      <c r="AC1343" s="30">
        <v>0</v>
      </c>
      <c r="AD1343" s="31">
        <v>0</v>
      </c>
      <c r="AE1343" s="30">
        <v>110564.5</v>
      </c>
      <c r="AF1343" s="30">
        <v>110564.5</v>
      </c>
      <c r="AG1343" s="32">
        <v>-110564.5</v>
      </c>
      <c r="AH1343" s="30">
        <v>110564.5</v>
      </c>
      <c r="AI1343" s="10" t="s">
        <v>573</v>
      </c>
      <c r="AJ1343" s="30">
        <v>0</v>
      </c>
      <c r="AK1343" s="30">
        <v>0</v>
      </c>
      <c r="AL1343" s="30">
        <v>0</v>
      </c>
      <c r="AM1343" s="30">
        <v>110564.5</v>
      </c>
      <c r="AN1343" s="30">
        <v>0</v>
      </c>
      <c r="AO1343" s="30">
        <v>0</v>
      </c>
      <c r="AP1343" s="30">
        <v>0</v>
      </c>
      <c r="AQ1343" s="30">
        <v>0</v>
      </c>
      <c r="AR1343" s="30">
        <v>0</v>
      </c>
      <c r="AS1343" s="30">
        <v>0</v>
      </c>
      <c r="AT1343" s="30">
        <v>0</v>
      </c>
      <c r="AU1343" s="121">
        <v>0</v>
      </c>
      <c r="AV1343" s="129" t="s">
        <v>1011</v>
      </c>
      <c r="AW1343" s="129" t="s">
        <v>1011</v>
      </c>
      <c r="AX1343" s="129" t="s">
        <v>527</v>
      </c>
    </row>
    <row r="1344" spans="1:50" ht="24" x14ac:dyDescent="0.25">
      <c r="A1344" s="120">
        <v>46119</v>
      </c>
      <c r="B1344" s="28" t="s">
        <v>567</v>
      </c>
      <c r="C1344" s="25" t="s">
        <v>427</v>
      </c>
      <c r="D1344" s="25" t="s">
        <v>498</v>
      </c>
      <c r="E1344" s="25" t="s">
        <v>423</v>
      </c>
      <c r="F1344" s="29" t="s">
        <v>287</v>
      </c>
      <c r="G1344" s="29" t="s">
        <v>21</v>
      </c>
      <c r="H1344" s="29" t="s">
        <v>422</v>
      </c>
      <c r="I1344" s="29" t="s">
        <v>579</v>
      </c>
      <c r="J1344" s="29" t="s">
        <v>868</v>
      </c>
      <c r="K1344" s="25" t="s">
        <v>248</v>
      </c>
      <c r="L1344" s="25" t="s">
        <v>3355</v>
      </c>
      <c r="M1344" s="25" t="s">
        <v>3356</v>
      </c>
      <c r="N1344" s="25" t="s">
        <v>3123</v>
      </c>
      <c r="O1344" s="25">
        <v>10479766326</v>
      </c>
      <c r="P1344" s="25" t="s">
        <v>5431</v>
      </c>
      <c r="Q1344" s="28" t="s">
        <v>0</v>
      </c>
      <c r="R1344" s="29" t="s">
        <v>3357</v>
      </c>
      <c r="S1344" s="27" t="s">
        <v>3358</v>
      </c>
      <c r="T1344" s="27" t="s">
        <v>3359</v>
      </c>
      <c r="U1344" s="28" t="s">
        <v>311</v>
      </c>
      <c r="V1344" s="26" t="s">
        <v>248</v>
      </c>
      <c r="W1344" s="26" t="s">
        <v>660</v>
      </c>
      <c r="X1344" s="26" t="s">
        <v>411</v>
      </c>
      <c r="Y1344" s="37" t="s">
        <v>200</v>
      </c>
      <c r="Z1344" s="37" t="s">
        <v>586</v>
      </c>
      <c r="AA1344" s="37" t="s">
        <v>585</v>
      </c>
      <c r="AB1344" s="30">
        <v>17600</v>
      </c>
      <c r="AC1344" s="30">
        <v>0</v>
      </c>
      <c r="AD1344" s="31">
        <v>17600</v>
      </c>
      <c r="AE1344" s="30">
        <v>17600</v>
      </c>
      <c r="AF1344" s="30">
        <v>5280</v>
      </c>
      <c r="AG1344" s="32">
        <v>12320</v>
      </c>
      <c r="AH1344" s="30">
        <v>5280</v>
      </c>
      <c r="AI1344" s="10" t="s">
        <v>573</v>
      </c>
      <c r="AJ1344" s="30">
        <v>0</v>
      </c>
      <c r="AK1344" s="30">
        <v>0</v>
      </c>
      <c r="AL1344" s="30">
        <v>0</v>
      </c>
      <c r="AM1344" s="30">
        <v>0</v>
      </c>
      <c r="AN1344" s="30">
        <v>0</v>
      </c>
      <c r="AO1344" s="30">
        <v>5280</v>
      </c>
      <c r="AP1344" s="30">
        <v>0</v>
      </c>
      <c r="AQ1344" s="30">
        <v>0</v>
      </c>
      <c r="AR1344" s="30">
        <v>0</v>
      </c>
      <c r="AS1344" s="30">
        <v>0</v>
      </c>
      <c r="AT1344" s="30">
        <v>0</v>
      </c>
      <c r="AU1344" s="121">
        <v>0</v>
      </c>
      <c r="AV1344" s="129" t="s">
        <v>919</v>
      </c>
      <c r="AW1344" s="129" t="s">
        <v>785</v>
      </c>
      <c r="AX1344" s="129" t="s">
        <v>3232</v>
      </c>
    </row>
    <row r="1345" spans="1:50" ht="36" x14ac:dyDescent="0.25">
      <c r="A1345" s="120">
        <v>46120</v>
      </c>
      <c r="B1345" s="28" t="s">
        <v>567</v>
      </c>
      <c r="C1345" s="25" t="s">
        <v>427</v>
      </c>
      <c r="D1345" s="25" t="s">
        <v>498</v>
      </c>
      <c r="E1345" s="25" t="s">
        <v>423</v>
      </c>
      <c r="F1345" s="29" t="s">
        <v>287</v>
      </c>
      <c r="G1345" s="29" t="s">
        <v>21</v>
      </c>
      <c r="H1345" s="29" t="s">
        <v>422</v>
      </c>
      <c r="I1345" s="29" t="s">
        <v>579</v>
      </c>
      <c r="J1345" s="29" t="s">
        <v>868</v>
      </c>
      <c r="K1345" s="25" t="s">
        <v>453</v>
      </c>
      <c r="L1345" s="25" t="s">
        <v>3360</v>
      </c>
      <c r="M1345" s="25" t="s">
        <v>3361</v>
      </c>
      <c r="N1345" s="25" t="s">
        <v>1972</v>
      </c>
      <c r="O1345" s="25">
        <v>10704664473</v>
      </c>
      <c r="P1345" s="25" t="s">
        <v>5432</v>
      </c>
      <c r="Q1345" s="28" t="s">
        <v>0</v>
      </c>
      <c r="R1345" s="29" t="s">
        <v>2309</v>
      </c>
      <c r="S1345" s="27" t="s">
        <v>3362</v>
      </c>
      <c r="T1345" s="27" t="s">
        <v>3363</v>
      </c>
      <c r="U1345" s="28" t="s">
        <v>332</v>
      </c>
      <c r="V1345" s="26" t="s">
        <v>453</v>
      </c>
      <c r="W1345" s="26" t="s">
        <v>681</v>
      </c>
      <c r="X1345" s="26" t="s">
        <v>411</v>
      </c>
      <c r="Y1345" s="37" t="s">
        <v>200</v>
      </c>
      <c r="Z1345" s="37" t="s">
        <v>586</v>
      </c>
      <c r="AA1345" s="37" t="s">
        <v>585</v>
      </c>
      <c r="AB1345" s="30">
        <v>0</v>
      </c>
      <c r="AC1345" s="30">
        <v>20400</v>
      </c>
      <c r="AD1345" s="31">
        <v>-20400</v>
      </c>
      <c r="AE1345" s="30">
        <v>20400</v>
      </c>
      <c r="AF1345" s="30">
        <v>15300</v>
      </c>
      <c r="AG1345" s="32">
        <v>-15300</v>
      </c>
      <c r="AH1345" s="30">
        <v>15300</v>
      </c>
      <c r="AI1345" s="10" t="s">
        <v>573</v>
      </c>
      <c r="AJ1345" s="30">
        <v>0</v>
      </c>
      <c r="AK1345" s="30">
        <v>0</v>
      </c>
      <c r="AL1345" s="30">
        <v>0</v>
      </c>
      <c r="AM1345" s="30">
        <v>0</v>
      </c>
      <c r="AN1345" s="30">
        <v>5100</v>
      </c>
      <c r="AO1345" s="30">
        <v>5100</v>
      </c>
      <c r="AP1345" s="30">
        <v>5100</v>
      </c>
      <c r="AQ1345" s="30">
        <v>0</v>
      </c>
      <c r="AR1345" s="30">
        <v>0</v>
      </c>
      <c r="AS1345" s="30">
        <v>0</v>
      </c>
      <c r="AT1345" s="30">
        <v>0</v>
      </c>
      <c r="AU1345" s="121">
        <v>0</v>
      </c>
      <c r="AV1345" s="129" t="s">
        <v>1011</v>
      </c>
      <c r="AW1345" s="129" t="s">
        <v>1011</v>
      </c>
      <c r="AX1345" s="129" t="s">
        <v>2849</v>
      </c>
    </row>
    <row r="1346" spans="1:50" ht="24" x14ac:dyDescent="0.25">
      <c r="A1346" s="120">
        <v>46120</v>
      </c>
      <c r="B1346" s="28" t="s">
        <v>567</v>
      </c>
      <c r="C1346" s="25" t="s">
        <v>427</v>
      </c>
      <c r="D1346" s="25" t="s">
        <v>430</v>
      </c>
      <c r="E1346" s="25" t="s">
        <v>423</v>
      </c>
      <c r="F1346" s="29" t="s">
        <v>243</v>
      </c>
      <c r="G1346" s="29" t="s">
        <v>19</v>
      </c>
      <c r="H1346" s="29" t="s">
        <v>422</v>
      </c>
      <c r="I1346" s="29" t="s">
        <v>579</v>
      </c>
      <c r="J1346" s="29" t="s">
        <v>777</v>
      </c>
      <c r="K1346" s="25" t="s">
        <v>430</v>
      </c>
      <c r="L1346" s="25" t="s">
        <v>3364</v>
      </c>
      <c r="M1346" s="25" t="s">
        <v>3365</v>
      </c>
      <c r="N1346" s="25" t="s">
        <v>1972</v>
      </c>
      <c r="O1346" s="25">
        <v>10754679552</v>
      </c>
      <c r="P1346" s="25" t="s">
        <v>5433</v>
      </c>
      <c r="Q1346" s="28" t="s">
        <v>0</v>
      </c>
      <c r="R1346" s="29" t="s">
        <v>3366</v>
      </c>
      <c r="S1346" s="27" t="s">
        <v>3367</v>
      </c>
      <c r="T1346" s="27" t="s">
        <v>3368</v>
      </c>
      <c r="U1346" s="28" t="s">
        <v>270</v>
      </c>
      <c r="V1346" s="26" t="s">
        <v>430</v>
      </c>
      <c r="W1346" s="26" t="s">
        <v>593</v>
      </c>
      <c r="X1346" s="26" t="s">
        <v>411</v>
      </c>
      <c r="Y1346" s="37" t="s">
        <v>200</v>
      </c>
      <c r="Z1346" s="37" t="s">
        <v>586</v>
      </c>
      <c r="AA1346" s="37" t="s">
        <v>585</v>
      </c>
      <c r="AB1346" s="30">
        <v>12000</v>
      </c>
      <c r="AC1346" s="30">
        <v>12000</v>
      </c>
      <c r="AD1346" s="31">
        <v>0</v>
      </c>
      <c r="AE1346" s="30">
        <v>12000</v>
      </c>
      <c r="AF1346" s="30">
        <v>12000</v>
      </c>
      <c r="AG1346" s="32">
        <v>0</v>
      </c>
      <c r="AH1346" s="30">
        <v>12000</v>
      </c>
      <c r="AI1346" s="10" t="s">
        <v>573</v>
      </c>
      <c r="AJ1346" s="30">
        <v>0</v>
      </c>
      <c r="AK1346" s="30">
        <v>0</v>
      </c>
      <c r="AL1346" s="30">
        <v>0</v>
      </c>
      <c r="AM1346" s="30">
        <v>6000</v>
      </c>
      <c r="AN1346" s="30">
        <v>6000</v>
      </c>
      <c r="AO1346" s="30">
        <v>0</v>
      </c>
      <c r="AP1346" s="30">
        <v>0</v>
      </c>
      <c r="AQ1346" s="30">
        <v>0</v>
      </c>
      <c r="AR1346" s="30">
        <v>0</v>
      </c>
      <c r="AS1346" s="30">
        <v>0</v>
      </c>
      <c r="AT1346" s="30">
        <v>0</v>
      </c>
      <c r="AU1346" s="121">
        <v>0</v>
      </c>
      <c r="AV1346" s="129" t="s">
        <v>784</v>
      </c>
      <c r="AW1346" s="129" t="s">
        <v>796</v>
      </c>
      <c r="AX1346" s="129" t="s">
        <v>797</v>
      </c>
    </row>
    <row r="1347" spans="1:50" ht="24" x14ac:dyDescent="0.25">
      <c r="A1347" s="120">
        <v>46120</v>
      </c>
      <c r="B1347" s="28" t="s">
        <v>567</v>
      </c>
      <c r="C1347" s="25" t="s">
        <v>427</v>
      </c>
      <c r="D1347" s="25" t="s">
        <v>498</v>
      </c>
      <c r="E1347" s="25" t="s">
        <v>423</v>
      </c>
      <c r="F1347" s="29" t="s">
        <v>287</v>
      </c>
      <c r="G1347" s="29" t="s">
        <v>21</v>
      </c>
      <c r="H1347" s="29" t="s">
        <v>422</v>
      </c>
      <c r="I1347" s="29" t="s">
        <v>579</v>
      </c>
      <c r="J1347" s="29" t="s">
        <v>868</v>
      </c>
      <c r="K1347" s="25" t="s">
        <v>246</v>
      </c>
      <c r="L1347" s="25" t="s">
        <v>3369</v>
      </c>
      <c r="M1347" s="25" t="s">
        <v>3370</v>
      </c>
      <c r="N1347" s="25" t="s">
        <v>1972</v>
      </c>
      <c r="O1347" s="25">
        <v>10414436078</v>
      </c>
      <c r="P1347" s="25" t="s">
        <v>5434</v>
      </c>
      <c r="Q1347" s="28" t="s">
        <v>0</v>
      </c>
      <c r="R1347" s="29" t="s">
        <v>3371</v>
      </c>
      <c r="S1347" s="27" t="s">
        <v>3372</v>
      </c>
      <c r="T1347" s="27" t="s">
        <v>3373</v>
      </c>
      <c r="U1347" s="28" t="s">
        <v>310</v>
      </c>
      <c r="V1347" s="26" t="s">
        <v>246</v>
      </c>
      <c r="W1347" s="26" t="s">
        <v>659</v>
      </c>
      <c r="X1347" s="26" t="s">
        <v>411</v>
      </c>
      <c r="Y1347" s="37" t="s">
        <v>200</v>
      </c>
      <c r="Z1347" s="37" t="s">
        <v>586</v>
      </c>
      <c r="AA1347" s="37" t="s">
        <v>585</v>
      </c>
      <c r="AB1347" s="30">
        <v>19450</v>
      </c>
      <c r="AC1347" s="30">
        <v>0</v>
      </c>
      <c r="AD1347" s="31">
        <v>19450</v>
      </c>
      <c r="AE1347" s="30">
        <v>19450</v>
      </c>
      <c r="AF1347" s="30">
        <v>0</v>
      </c>
      <c r="AG1347" s="32">
        <v>19450</v>
      </c>
      <c r="AH1347" s="30">
        <v>0</v>
      </c>
      <c r="AI1347" s="10" t="s">
        <v>573</v>
      </c>
      <c r="AJ1347" s="30">
        <v>0</v>
      </c>
      <c r="AK1347" s="30">
        <v>0</v>
      </c>
      <c r="AL1347" s="30">
        <v>0</v>
      </c>
      <c r="AM1347" s="30">
        <v>0</v>
      </c>
      <c r="AN1347" s="30">
        <v>0</v>
      </c>
      <c r="AO1347" s="30">
        <v>0</v>
      </c>
      <c r="AP1347" s="30">
        <v>0</v>
      </c>
      <c r="AQ1347" s="30">
        <v>0</v>
      </c>
      <c r="AR1347" s="30">
        <v>0</v>
      </c>
      <c r="AS1347" s="30">
        <v>0</v>
      </c>
      <c r="AT1347" s="30">
        <v>0</v>
      </c>
      <c r="AU1347" s="121">
        <v>0</v>
      </c>
      <c r="AV1347" s="129" t="s">
        <v>919</v>
      </c>
      <c r="AW1347" s="129" t="s">
        <v>785</v>
      </c>
      <c r="AX1347" s="129" t="s">
        <v>3232</v>
      </c>
    </row>
    <row r="1348" spans="1:50" ht="24" x14ac:dyDescent="0.25">
      <c r="A1348" s="120">
        <v>46120</v>
      </c>
      <c r="B1348" s="28" t="s">
        <v>567</v>
      </c>
      <c r="C1348" s="25" t="s">
        <v>427</v>
      </c>
      <c r="D1348" s="25" t="s">
        <v>498</v>
      </c>
      <c r="E1348" s="25" t="s">
        <v>423</v>
      </c>
      <c r="F1348" s="29" t="s">
        <v>287</v>
      </c>
      <c r="G1348" s="29" t="s">
        <v>21</v>
      </c>
      <c r="H1348" s="29" t="s">
        <v>422</v>
      </c>
      <c r="I1348" s="29" t="s">
        <v>579</v>
      </c>
      <c r="J1348" s="29" t="s">
        <v>868</v>
      </c>
      <c r="K1348" s="25" t="s">
        <v>281</v>
      </c>
      <c r="L1348" s="25" t="s">
        <v>3374</v>
      </c>
      <c r="M1348" s="25" t="s">
        <v>3375</v>
      </c>
      <c r="N1348" s="25" t="s">
        <v>1972</v>
      </c>
      <c r="O1348" s="25">
        <v>10464666821</v>
      </c>
      <c r="P1348" s="25" t="s">
        <v>5435</v>
      </c>
      <c r="Q1348" s="28" t="s">
        <v>0</v>
      </c>
      <c r="R1348" s="29" t="s">
        <v>3376</v>
      </c>
      <c r="S1348" s="27" t="s">
        <v>3377</v>
      </c>
      <c r="T1348" s="27" t="s">
        <v>3378</v>
      </c>
      <c r="U1348" s="28" t="s">
        <v>329</v>
      </c>
      <c r="V1348" s="26" t="s">
        <v>281</v>
      </c>
      <c r="W1348" s="26" t="s">
        <v>678</v>
      </c>
      <c r="X1348" s="26" t="s">
        <v>411</v>
      </c>
      <c r="Y1348" s="37" t="s">
        <v>200</v>
      </c>
      <c r="Z1348" s="37" t="s">
        <v>586</v>
      </c>
      <c r="AA1348" s="37" t="s">
        <v>585</v>
      </c>
      <c r="AB1348" s="30">
        <v>0</v>
      </c>
      <c r="AC1348" s="30">
        <v>16050</v>
      </c>
      <c r="AD1348" s="31">
        <v>-16050</v>
      </c>
      <c r="AE1348" s="30">
        <v>16050</v>
      </c>
      <c r="AF1348" s="30">
        <v>5800</v>
      </c>
      <c r="AG1348" s="32">
        <v>-5800</v>
      </c>
      <c r="AH1348" s="30">
        <v>5800</v>
      </c>
      <c r="AI1348" s="10" t="s">
        <v>573</v>
      </c>
      <c r="AJ1348" s="30">
        <v>0</v>
      </c>
      <c r="AK1348" s="30">
        <v>0</v>
      </c>
      <c r="AL1348" s="30">
        <v>0</v>
      </c>
      <c r="AM1348" s="30">
        <v>0</v>
      </c>
      <c r="AN1348" s="30">
        <v>0</v>
      </c>
      <c r="AO1348" s="30">
        <v>5800</v>
      </c>
      <c r="AP1348" s="30">
        <v>0</v>
      </c>
      <c r="AQ1348" s="30">
        <v>0</v>
      </c>
      <c r="AR1348" s="30">
        <v>0</v>
      </c>
      <c r="AS1348" s="30">
        <v>0</v>
      </c>
      <c r="AT1348" s="30">
        <v>0</v>
      </c>
      <c r="AU1348" s="121">
        <v>0</v>
      </c>
      <c r="AV1348" s="129" t="s">
        <v>1011</v>
      </c>
      <c r="AW1348" s="129" t="s">
        <v>1011</v>
      </c>
      <c r="AX1348" s="129" t="s">
        <v>3232</v>
      </c>
    </row>
    <row r="1349" spans="1:50" ht="24" x14ac:dyDescent="0.25">
      <c r="A1349" s="120">
        <v>46120</v>
      </c>
      <c r="B1349" s="28" t="s">
        <v>567</v>
      </c>
      <c r="C1349" s="25" t="s">
        <v>427</v>
      </c>
      <c r="D1349" s="25" t="s">
        <v>498</v>
      </c>
      <c r="E1349" s="25" t="s">
        <v>423</v>
      </c>
      <c r="F1349" s="29" t="s">
        <v>287</v>
      </c>
      <c r="G1349" s="29" t="s">
        <v>21</v>
      </c>
      <c r="H1349" s="29" t="s">
        <v>422</v>
      </c>
      <c r="I1349" s="29" t="s">
        <v>579</v>
      </c>
      <c r="J1349" s="29" t="s">
        <v>868</v>
      </c>
      <c r="K1349" s="25" t="s">
        <v>258</v>
      </c>
      <c r="L1349" s="25" t="s">
        <v>3379</v>
      </c>
      <c r="M1349" s="25" t="s">
        <v>3380</v>
      </c>
      <c r="N1349" s="25" t="s">
        <v>1972</v>
      </c>
      <c r="O1349" s="25">
        <v>10736196242</v>
      </c>
      <c r="P1349" s="25" t="s">
        <v>5436</v>
      </c>
      <c r="Q1349" s="28" t="s">
        <v>0</v>
      </c>
      <c r="R1349" s="29" t="s">
        <v>2946</v>
      </c>
      <c r="S1349" s="27" t="s">
        <v>3381</v>
      </c>
      <c r="T1349" s="27" t="s">
        <v>3382</v>
      </c>
      <c r="U1349" s="28" t="s">
        <v>316</v>
      </c>
      <c r="V1349" s="26" t="s">
        <v>258</v>
      </c>
      <c r="W1349" s="26" t="s">
        <v>665</v>
      </c>
      <c r="X1349" s="26" t="s">
        <v>411</v>
      </c>
      <c r="Y1349" s="37" t="s">
        <v>200</v>
      </c>
      <c r="Z1349" s="37" t="s">
        <v>586</v>
      </c>
      <c r="AA1349" s="37" t="s">
        <v>585</v>
      </c>
      <c r="AB1349" s="30">
        <v>19580</v>
      </c>
      <c r="AC1349" s="30">
        <v>19580</v>
      </c>
      <c r="AD1349" s="31">
        <v>0</v>
      </c>
      <c r="AE1349" s="30">
        <v>19580</v>
      </c>
      <c r="AF1349" s="30">
        <v>16280</v>
      </c>
      <c r="AG1349" s="32">
        <v>3300</v>
      </c>
      <c r="AH1349" s="30">
        <v>3080</v>
      </c>
      <c r="AI1349" s="10" t="s">
        <v>573</v>
      </c>
      <c r="AJ1349" s="30">
        <v>0</v>
      </c>
      <c r="AK1349" s="30">
        <v>0</v>
      </c>
      <c r="AL1349" s="30">
        <v>0</v>
      </c>
      <c r="AM1349" s="30">
        <v>0</v>
      </c>
      <c r="AN1349" s="30">
        <v>0</v>
      </c>
      <c r="AO1349" s="30">
        <v>3080</v>
      </c>
      <c r="AP1349" s="30">
        <v>13200</v>
      </c>
      <c r="AQ1349" s="30">
        <v>0</v>
      </c>
      <c r="AR1349" s="30">
        <v>0</v>
      </c>
      <c r="AS1349" s="30">
        <v>0</v>
      </c>
      <c r="AT1349" s="30">
        <v>0</v>
      </c>
      <c r="AU1349" s="121">
        <v>0</v>
      </c>
      <c r="AV1349" s="129" t="s">
        <v>784</v>
      </c>
      <c r="AW1349" s="129" t="s">
        <v>785</v>
      </c>
      <c r="AX1349" s="129" t="s">
        <v>3232</v>
      </c>
    </row>
    <row r="1350" spans="1:50" ht="24" x14ac:dyDescent="0.25">
      <c r="A1350" s="120">
        <v>46120</v>
      </c>
      <c r="B1350" s="28" t="s">
        <v>567</v>
      </c>
      <c r="C1350" s="25" t="s">
        <v>427</v>
      </c>
      <c r="D1350" s="25" t="s">
        <v>456</v>
      </c>
      <c r="E1350" s="25" t="s">
        <v>423</v>
      </c>
      <c r="F1350" s="29" t="s">
        <v>287</v>
      </c>
      <c r="G1350" s="29" t="s">
        <v>21</v>
      </c>
      <c r="H1350" s="29" t="s">
        <v>422</v>
      </c>
      <c r="I1350" s="29" t="s">
        <v>579</v>
      </c>
      <c r="J1350" s="29" t="s">
        <v>777</v>
      </c>
      <c r="K1350" s="25" t="s">
        <v>456</v>
      </c>
      <c r="L1350" s="25" t="s">
        <v>3383</v>
      </c>
      <c r="M1350" s="25" t="s">
        <v>3384</v>
      </c>
      <c r="N1350" s="25" t="s">
        <v>1972</v>
      </c>
      <c r="O1350" s="25">
        <v>10720196838</v>
      </c>
      <c r="P1350" s="25" t="s">
        <v>5437</v>
      </c>
      <c r="Q1350" s="28" t="s">
        <v>0</v>
      </c>
      <c r="R1350" s="29" t="s">
        <v>2925</v>
      </c>
      <c r="S1350" s="27" t="s">
        <v>3385</v>
      </c>
      <c r="T1350" s="27" t="s">
        <v>3386</v>
      </c>
      <c r="U1350" s="28" t="s">
        <v>323</v>
      </c>
      <c r="V1350" s="26" t="s">
        <v>456</v>
      </c>
      <c r="W1350" s="26" t="s">
        <v>672</v>
      </c>
      <c r="X1350" s="26" t="s">
        <v>411</v>
      </c>
      <c r="Y1350" s="37" t="s">
        <v>200</v>
      </c>
      <c r="Z1350" s="37" t="s">
        <v>586</v>
      </c>
      <c r="AA1350" s="37" t="s">
        <v>585</v>
      </c>
      <c r="AB1350" s="30">
        <v>5000</v>
      </c>
      <c r="AC1350" s="30">
        <v>0</v>
      </c>
      <c r="AD1350" s="31">
        <v>5000</v>
      </c>
      <c r="AE1350" s="30">
        <v>5000</v>
      </c>
      <c r="AF1350" s="30">
        <v>5000</v>
      </c>
      <c r="AG1350" s="32">
        <v>0</v>
      </c>
      <c r="AH1350" s="30">
        <v>5000</v>
      </c>
      <c r="AI1350" s="10" t="s">
        <v>573</v>
      </c>
      <c r="AJ1350" s="30">
        <v>0</v>
      </c>
      <c r="AK1350" s="30">
        <v>0</v>
      </c>
      <c r="AL1350" s="30">
        <v>0</v>
      </c>
      <c r="AM1350" s="30">
        <v>0</v>
      </c>
      <c r="AN1350" s="30">
        <v>2500</v>
      </c>
      <c r="AO1350" s="30">
        <v>2500</v>
      </c>
      <c r="AP1350" s="30">
        <v>0</v>
      </c>
      <c r="AQ1350" s="30">
        <v>0</v>
      </c>
      <c r="AR1350" s="30">
        <v>0</v>
      </c>
      <c r="AS1350" s="30">
        <v>0</v>
      </c>
      <c r="AT1350" s="30">
        <v>0</v>
      </c>
      <c r="AU1350" s="121">
        <v>0</v>
      </c>
      <c r="AV1350" s="129" t="s">
        <v>919</v>
      </c>
      <c r="AW1350" s="129" t="s">
        <v>796</v>
      </c>
      <c r="AX1350" s="129" t="s">
        <v>797</v>
      </c>
    </row>
    <row r="1351" spans="1:50" ht="24" x14ac:dyDescent="0.25">
      <c r="A1351" s="120">
        <v>46120</v>
      </c>
      <c r="B1351" s="28" t="s">
        <v>567</v>
      </c>
      <c r="C1351" s="25" t="s">
        <v>427</v>
      </c>
      <c r="D1351" s="25" t="s">
        <v>498</v>
      </c>
      <c r="E1351" s="25" t="s">
        <v>423</v>
      </c>
      <c r="F1351" s="29" t="s">
        <v>287</v>
      </c>
      <c r="G1351" s="29" t="s">
        <v>21</v>
      </c>
      <c r="H1351" s="29" t="s">
        <v>422</v>
      </c>
      <c r="I1351" s="29" t="s">
        <v>579</v>
      </c>
      <c r="J1351" s="29" t="s">
        <v>868</v>
      </c>
      <c r="K1351" s="25" t="s">
        <v>252</v>
      </c>
      <c r="L1351" s="25" t="s">
        <v>3387</v>
      </c>
      <c r="M1351" s="25" t="s">
        <v>3388</v>
      </c>
      <c r="N1351" s="25" t="s">
        <v>1972</v>
      </c>
      <c r="O1351" s="25">
        <v>10442422180</v>
      </c>
      <c r="P1351" s="25" t="s">
        <v>5438</v>
      </c>
      <c r="Q1351" s="28" t="s">
        <v>0</v>
      </c>
      <c r="R1351" s="29" t="s">
        <v>2938</v>
      </c>
      <c r="S1351" s="27" t="s">
        <v>3389</v>
      </c>
      <c r="T1351" s="27" t="s">
        <v>3390</v>
      </c>
      <c r="U1351" s="28" t="s">
        <v>313</v>
      </c>
      <c r="V1351" s="26" t="s">
        <v>252</v>
      </c>
      <c r="W1351" s="26" t="s">
        <v>662</v>
      </c>
      <c r="X1351" s="26" t="s">
        <v>411</v>
      </c>
      <c r="Y1351" s="37" t="s">
        <v>200</v>
      </c>
      <c r="Z1351" s="37" t="s">
        <v>586</v>
      </c>
      <c r="AA1351" s="37" t="s">
        <v>585</v>
      </c>
      <c r="AB1351" s="30">
        <v>0</v>
      </c>
      <c r="AC1351" s="30">
        <v>0</v>
      </c>
      <c r="AD1351" s="31">
        <v>0</v>
      </c>
      <c r="AE1351" s="30">
        <v>19450</v>
      </c>
      <c r="AF1351" s="30">
        <v>4600</v>
      </c>
      <c r="AG1351" s="32">
        <v>-4600</v>
      </c>
      <c r="AH1351" s="30">
        <v>4600</v>
      </c>
      <c r="AI1351" s="10" t="s">
        <v>573</v>
      </c>
      <c r="AJ1351" s="30">
        <v>0</v>
      </c>
      <c r="AK1351" s="30">
        <v>0</v>
      </c>
      <c r="AL1351" s="30">
        <v>0</v>
      </c>
      <c r="AM1351" s="30">
        <v>0</v>
      </c>
      <c r="AN1351" s="30">
        <v>0</v>
      </c>
      <c r="AO1351" s="30">
        <v>4600</v>
      </c>
      <c r="AP1351" s="30">
        <v>0</v>
      </c>
      <c r="AQ1351" s="30">
        <v>0</v>
      </c>
      <c r="AR1351" s="30">
        <v>0</v>
      </c>
      <c r="AS1351" s="30">
        <v>0</v>
      </c>
      <c r="AT1351" s="30">
        <v>0</v>
      </c>
      <c r="AU1351" s="121">
        <v>0</v>
      </c>
      <c r="AV1351" s="129" t="s">
        <v>1011</v>
      </c>
      <c r="AW1351" s="129" t="s">
        <v>1011</v>
      </c>
      <c r="AX1351" s="129" t="s">
        <v>3232</v>
      </c>
    </row>
    <row r="1352" spans="1:50" ht="24" x14ac:dyDescent="0.25">
      <c r="A1352" s="120">
        <v>46120</v>
      </c>
      <c r="B1352" s="28" t="s">
        <v>567</v>
      </c>
      <c r="C1352" s="25" t="s">
        <v>427</v>
      </c>
      <c r="D1352" s="25" t="s">
        <v>430</v>
      </c>
      <c r="E1352" s="25" t="s">
        <v>423</v>
      </c>
      <c r="F1352" s="29" t="s">
        <v>243</v>
      </c>
      <c r="G1352" s="29" t="s">
        <v>19</v>
      </c>
      <c r="H1352" s="29" t="s">
        <v>607</v>
      </c>
      <c r="I1352" s="29" t="s">
        <v>269</v>
      </c>
      <c r="J1352" s="29" t="s">
        <v>777</v>
      </c>
      <c r="K1352" s="25" t="s">
        <v>430</v>
      </c>
      <c r="L1352" s="25" t="s">
        <v>3391</v>
      </c>
      <c r="M1352" s="25" t="s">
        <v>819</v>
      </c>
      <c r="N1352" s="25" t="s">
        <v>3392</v>
      </c>
      <c r="O1352" s="25">
        <v>20605736263</v>
      </c>
      <c r="P1352" s="25" t="s">
        <v>5439</v>
      </c>
      <c r="Q1352" s="28" t="s">
        <v>0</v>
      </c>
      <c r="R1352" s="29" t="s">
        <v>3393</v>
      </c>
      <c r="S1352" s="27" t="s">
        <v>3394</v>
      </c>
      <c r="T1352" s="27" t="s">
        <v>3395</v>
      </c>
      <c r="U1352" s="28" t="s">
        <v>270</v>
      </c>
      <c r="V1352" s="26" t="s">
        <v>430</v>
      </c>
      <c r="W1352" s="26" t="s">
        <v>593</v>
      </c>
      <c r="X1352" s="26" t="s">
        <v>2826</v>
      </c>
      <c r="Y1352" s="37" t="s">
        <v>227</v>
      </c>
      <c r="Z1352" s="37" t="s">
        <v>229</v>
      </c>
      <c r="AA1352" s="37" t="s">
        <v>228</v>
      </c>
      <c r="AB1352" s="30">
        <v>0</v>
      </c>
      <c r="AC1352" s="30">
        <v>0</v>
      </c>
      <c r="AD1352" s="31">
        <v>0</v>
      </c>
      <c r="AE1352" s="30">
        <v>2174</v>
      </c>
      <c r="AF1352" s="30">
        <v>2174</v>
      </c>
      <c r="AG1352" s="32">
        <v>-2174</v>
      </c>
      <c r="AH1352" s="30">
        <v>2174</v>
      </c>
      <c r="AI1352" s="10" t="s">
        <v>573</v>
      </c>
      <c r="AJ1352" s="30">
        <v>0</v>
      </c>
      <c r="AK1352" s="30">
        <v>0</v>
      </c>
      <c r="AL1352" s="30">
        <v>0</v>
      </c>
      <c r="AM1352" s="30">
        <v>2174</v>
      </c>
      <c r="AN1352" s="30">
        <v>0</v>
      </c>
      <c r="AO1352" s="30">
        <v>0</v>
      </c>
      <c r="AP1352" s="30">
        <v>0</v>
      </c>
      <c r="AQ1352" s="30">
        <v>0</v>
      </c>
      <c r="AR1352" s="30">
        <v>0</v>
      </c>
      <c r="AS1352" s="30">
        <v>0</v>
      </c>
      <c r="AT1352" s="30">
        <v>0</v>
      </c>
      <c r="AU1352" s="121">
        <v>0</v>
      </c>
      <c r="AV1352" s="129" t="s">
        <v>1011</v>
      </c>
      <c r="AW1352" s="129" t="s">
        <v>1011</v>
      </c>
      <c r="AX1352" s="129" t="s">
        <v>527</v>
      </c>
    </row>
    <row r="1353" spans="1:50" ht="24" x14ac:dyDescent="0.25">
      <c r="A1353" s="120">
        <v>46120</v>
      </c>
      <c r="B1353" s="28" t="s">
        <v>567</v>
      </c>
      <c r="C1353" s="25" t="s">
        <v>427</v>
      </c>
      <c r="D1353" s="25" t="s">
        <v>430</v>
      </c>
      <c r="E1353" s="25" t="s">
        <v>423</v>
      </c>
      <c r="F1353" s="29" t="s">
        <v>243</v>
      </c>
      <c r="G1353" s="29" t="s">
        <v>19</v>
      </c>
      <c r="H1353" s="29" t="s">
        <v>605</v>
      </c>
      <c r="I1353" s="29" t="s">
        <v>269</v>
      </c>
      <c r="J1353" s="29" t="s">
        <v>777</v>
      </c>
      <c r="K1353" s="25" t="s">
        <v>430</v>
      </c>
      <c r="L1353" s="25" t="s">
        <v>3391</v>
      </c>
      <c r="M1353" s="25" t="s">
        <v>819</v>
      </c>
      <c r="N1353" s="25" t="s">
        <v>3392</v>
      </c>
      <c r="O1353" s="25">
        <v>20605736263</v>
      </c>
      <c r="P1353" s="25" t="s">
        <v>5439</v>
      </c>
      <c r="Q1353" s="28" t="s">
        <v>0</v>
      </c>
      <c r="R1353" s="29" t="s">
        <v>3393</v>
      </c>
      <c r="S1353" s="27" t="s">
        <v>3394</v>
      </c>
      <c r="T1353" s="27" t="s">
        <v>3395</v>
      </c>
      <c r="U1353" s="28" t="s">
        <v>270</v>
      </c>
      <c r="V1353" s="26" t="s">
        <v>430</v>
      </c>
      <c r="W1353" s="26" t="s">
        <v>593</v>
      </c>
      <c r="X1353" s="26" t="s">
        <v>2826</v>
      </c>
      <c r="Y1353" s="37" t="s">
        <v>218</v>
      </c>
      <c r="Z1353" s="37" t="s">
        <v>220</v>
      </c>
      <c r="AA1353" s="37" t="s">
        <v>219</v>
      </c>
      <c r="AB1353" s="30">
        <v>0</v>
      </c>
      <c r="AC1353" s="30">
        <v>0</v>
      </c>
      <c r="AD1353" s="31">
        <v>0</v>
      </c>
      <c r="AE1353" s="30">
        <v>96</v>
      </c>
      <c r="AF1353" s="30">
        <v>96</v>
      </c>
      <c r="AG1353" s="32">
        <v>-96</v>
      </c>
      <c r="AH1353" s="30">
        <v>96</v>
      </c>
      <c r="AI1353" s="10" t="s">
        <v>573</v>
      </c>
      <c r="AJ1353" s="30">
        <v>0</v>
      </c>
      <c r="AK1353" s="30">
        <v>0</v>
      </c>
      <c r="AL1353" s="30">
        <v>0</v>
      </c>
      <c r="AM1353" s="30">
        <v>96</v>
      </c>
      <c r="AN1353" s="30">
        <v>0</v>
      </c>
      <c r="AO1353" s="30">
        <v>0</v>
      </c>
      <c r="AP1353" s="30">
        <v>0</v>
      </c>
      <c r="AQ1353" s="30">
        <v>0</v>
      </c>
      <c r="AR1353" s="30">
        <v>0</v>
      </c>
      <c r="AS1353" s="30">
        <v>0</v>
      </c>
      <c r="AT1353" s="30">
        <v>0</v>
      </c>
      <c r="AU1353" s="121">
        <v>0</v>
      </c>
      <c r="AV1353" s="129" t="s">
        <v>1011</v>
      </c>
      <c r="AW1353" s="129" t="s">
        <v>1011</v>
      </c>
      <c r="AX1353" s="129" t="s">
        <v>527</v>
      </c>
    </row>
    <row r="1354" spans="1:50" ht="24" x14ac:dyDescent="0.25">
      <c r="A1354" s="120">
        <v>46120</v>
      </c>
      <c r="B1354" s="28" t="s">
        <v>567</v>
      </c>
      <c r="C1354" s="25" t="s">
        <v>427</v>
      </c>
      <c r="D1354" s="25" t="s">
        <v>430</v>
      </c>
      <c r="E1354" s="25" t="s">
        <v>423</v>
      </c>
      <c r="F1354" s="29" t="s">
        <v>243</v>
      </c>
      <c r="G1354" s="29" t="s">
        <v>19</v>
      </c>
      <c r="H1354" s="29" t="s">
        <v>606</v>
      </c>
      <c r="I1354" s="29" t="s">
        <v>269</v>
      </c>
      <c r="J1354" s="29" t="s">
        <v>777</v>
      </c>
      <c r="K1354" s="25" t="s">
        <v>430</v>
      </c>
      <c r="L1354" s="25" t="s">
        <v>3391</v>
      </c>
      <c r="M1354" s="25" t="s">
        <v>819</v>
      </c>
      <c r="N1354" s="25" t="s">
        <v>3392</v>
      </c>
      <c r="O1354" s="25">
        <v>20605736263</v>
      </c>
      <c r="P1354" s="25" t="s">
        <v>5439</v>
      </c>
      <c r="Q1354" s="28" t="s">
        <v>0</v>
      </c>
      <c r="R1354" s="29" t="s">
        <v>3393</v>
      </c>
      <c r="S1354" s="27" t="s">
        <v>3394</v>
      </c>
      <c r="T1354" s="27" t="s">
        <v>3395</v>
      </c>
      <c r="U1354" s="28" t="s">
        <v>270</v>
      </c>
      <c r="V1354" s="26" t="s">
        <v>430</v>
      </c>
      <c r="W1354" s="26" t="s">
        <v>593</v>
      </c>
      <c r="X1354" s="26" t="s">
        <v>2826</v>
      </c>
      <c r="Y1354" s="37" t="s">
        <v>221</v>
      </c>
      <c r="Z1354" s="37" t="s">
        <v>223</v>
      </c>
      <c r="AA1354" s="37" t="s">
        <v>222</v>
      </c>
      <c r="AB1354" s="30">
        <v>0</v>
      </c>
      <c r="AC1354" s="30">
        <v>0</v>
      </c>
      <c r="AD1354" s="31">
        <v>0</v>
      </c>
      <c r="AE1354" s="30">
        <v>1102</v>
      </c>
      <c r="AF1354" s="30">
        <v>1102</v>
      </c>
      <c r="AG1354" s="32">
        <v>-1102</v>
      </c>
      <c r="AH1354" s="30">
        <v>1102</v>
      </c>
      <c r="AI1354" s="10" t="s">
        <v>573</v>
      </c>
      <c r="AJ1354" s="30">
        <v>0</v>
      </c>
      <c r="AK1354" s="30">
        <v>0</v>
      </c>
      <c r="AL1354" s="30">
        <v>0</v>
      </c>
      <c r="AM1354" s="30">
        <v>1102</v>
      </c>
      <c r="AN1354" s="30">
        <v>0</v>
      </c>
      <c r="AO1354" s="30">
        <v>0</v>
      </c>
      <c r="AP1354" s="30">
        <v>0</v>
      </c>
      <c r="AQ1354" s="30">
        <v>0</v>
      </c>
      <c r="AR1354" s="30">
        <v>0</v>
      </c>
      <c r="AS1354" s="30">
        <v>0</v>
      </c>
      <c r="AT1354" s="30">
        <v>0</v>
      </c>
      <c r="AU1354" s="121">
        <v>0</v>
      </c>
      <c r="AV1354" s="129" t="s">
        <v>1011</v>
      </c>
      <c r="AW1354" s="129" t="s">
        <v>1011</v>
      </c>
      <c r="AX1354" s="129" t="s">
        <v>527</v>
      </c>
    </row>
    <row r="1355" spans="1:50" ht="24" x14ac:dyDescent="0.25">
      <c r="A1355" s="120">
        <v>46120</v>
      </c>
      <c r="B1355" s="28" t="s">
        <v>567</v>
      </c>
      <c r="C1355" s="25" t="s">
        <v>427</v>
      </c>
      <c r="D1355" s="25" t="s">
        <v>498</v>
      </c>
      <c r="E1355" s="25" t="s">
        <v>423</v>
      </c>
      <c r="F1355" s="29" t="s">
        <v>287</v>
      </c>
      <c r="G1355" s="29" t="s">
        <v>21</v>
      </c>
      <c r="H1355" s="29" t="s">
        <v>422</v>
      </c>
      <c r="I1355" s="29" t="s">
        <v>579</v>
      </c>
      <c r="J1355" s="29" t="s">
        <v>868</v>
      </c>
      <c r="K1355" s="25" t="s">
        <v>258</v>
      </c>
      <c r="L1355" s="25" t="s">
        <v>3396</v>
      </c>
      <c r="M1355" s="25" t="s">
        <v>3397</v>
      </c>
      <c r="N1355" s="25" t="s">
        <v>1972</v>
      </c>
      <c r="O1355" s="25">
        <v>10407686204</v>
      </c>
      <c r="P1355" s="25" t="s">
        <v>5440</v>
      </c>
      <c r="Q1355" s="28" t="s">
        <v>0</v>
      </c>
      <c r="R1355" s="29" t="s">
        <v>2955</v>
      </c>
      <c r="S1355" s="27" t="s">
        <v>3398</v>
      </c>
      <c r="T1355" s="27" t="s">
        <v>3399</v>
      </c>
      <c r="U1355" s="28" t="s">
        <v>316</v>
      </c>
      <c r="V1355" s="26" t="s">
        <v>258</v>
      </c>
      <c r="W1355" s="26" t="s">
        <v>665</v>
      </c>
      <c r="X1355" s="26" t="s">
        <v>411</v>
      </c>
      <c r="Y1355" s="37" t="s">
        <v>200</v>
      </c>
      <c r="Z1355" s="37" t="s">
        <v>586</v>
      </c>
      <c r="AA1355" s="37" t="s">
        <v>585</v>
      </c>
      <c r="AB1355" s="30">
        <v>0</v>
      </c>
      <c r="AC1355" s="30">
        <v>18250</v>
      </c>
      <c r="AD1355" s="31">
        <v>-18250</v>
      </c>
      <c r="AE1355" s="30">
        <v>18250</v>
      </c>
      <c r="AF1355" s="30">
        <v>15150</v>
      </c>
      <c r="AG1355" s="32">
        <v>-15150</v>
      </c>
      <c r="AH1355" s="30">
        <v>15150</v>
      </c>
      <c r="AI1355" s="10" t="s">
        <v>573</v>
      </c>
      <c r="AJ1355" s="30">
        <v>0</v>
      </c>
      <c r="AK1355" s="30">
        <v>0</v>
      </c>
      <c r="AL1355" s="30">
        <v>0</v>
      </c>
      <c r="AM1355" s="30">
        <v>0</v>
      </c>
      <c r="AN1355" s="30">
        <v>0</v>
      </c>
      <c r="AO1355" s="30">
        <v>3150</v>
      </c>
      <c r="AP1355" s="30">
        <v>12000</v>
      </c>
      <c r="AQ1355" s="30">
        <v>0</v>
      </c>
      <c r="AR1355" s="30">
        <v>0</v>
      </c>
      <c r="AS1355" s="30">
        <v>0</v>
      </c>
      <c r="AT1355" s="30">
        <v>0</v>
      </c>
      <c r="AU1355" s="121">
        <v>0</v>
      </c>
      <c r="AV1355" s="129" t="s">
        <v>1011</v>
      </c>
      <c r="AW1355" s="129" t="s">
        <v>1011</v>
      </c>
      <c r="AX1355" s="129" t="s">
        <v>3232</v>
      </c>
    </row>
    <row r="1356" spans="1:50" ht="24" x14ac:dyDescent="0.25">
      <c r="A1356" s="120">
        <v>46121</v>
      </c>
      <c r="B1356" s="28" t="s">
        <v>567</v>
      </c>
      <c r="C1356" s="25" t="s">
        <v>427</v>
      </c>
      <c r="D1356" s="25" t="s">
        <v>498</v>
      </c>
      <c r="E1356" s="25" t="s">
        <v>423</v>
      </c>
      <c r="F1356" s="29" t="s">
        <v>287</v>
      </c>
      <c r="G1356" s="29" t="s">
        <v>21</v>
      </c>
      <c r="H1356" s="29" t="s">
        <v>422</v>
      </c>
      <c r="I1356" s="29" t="s">
        <v>579</v>
      </c>
      <c r="J1356" s="29" t="s">
        <v>868</v>
      </c>
      <c r="K1356" s="25" t="s">
        <v>451</v>
      </c>
      <c r="L1356" s="25" t="s">
        <v>3400</v>
      </c>
      <c r="M1356" s="25" t="s">
        <v>3401</v>
      </c>
      <c r="N1356" s="25" t="s">
        <v>3392</v>
      </c>
      <c r="O1356" s="25">
        <v>10764494011</v>
      </c>
      <c r="P1356" s="25" t="s">
        <v>5441</v>
      </c>
      <c r="Q1356" s="28" t="s">
        <v>0</v>
      </c>
      <c r="R1356" s="29" t="s">
        <v>2963</v>
      </c>
      <c r="S1356" s="27" t="s">
        <v>3402</v>
      </c>
      <c r="T1356" s="27" t="s">
        <v>3403</v>
      </c>
      <c r="U1356" s="28" t="s">
        <v>335</v>
      </c>
      <c r="V1356" s="26" t="s">
        <v>451</v>
      </c>
      <c r="W1356" s="26" t="s">
        <v>689</v>
      </c>
      <c r="X1356" s="26" t="s">
        <v>411</v>
      </c>
      <c r="Y1356" s="37" t="s">
        <v>200</v>
      </c>
      <c r="Z1356" s="37" t="s">
        <v>586</v>
      </c>
      <c r="AA1356" s="37" t="s">
        <v>585</v>
      </c>
      <c r="AB1356" s="30">
        <v>21900</v>
      </c>
      <c r="AC1356" s="30">
        <v>21900</v>
      </c>
      <c r="AD1356" s="31">
        <v>0</v>
      </c>
      <c r="AE1356" s="30">
        <v>21900</v>
      </c>
      <c r="AF1356" s="30">
        <v>16425</v>
      </c>
      <c r="AG1356" s="32">
        <v>5475</v>
      </c>
      <c r="AH1356" s="30">
        <v>16425</v>
      </c>
      <c r="AI1356" s="10" t="s">
        <v>573</v>
      </c>
      <c r="AJ1356" s="30">
        <v>0</v>
      </c>
      <c r="AK1356" s="30">
        <v>0</v>
      </c>
      <c r="AL1356" s="30">
        <v>0</v>
      </c>
      <c r="AM1356" s="30">
        <v>0</v>
      </c>
      <c r="AN1356" s="30">
        <v>5475</v>
      </c>
      <c r="AO1356" s="30">
        <v>5475</v>
      </c>
      <c r="AP1356" s="30">
        <v>5475</v>
      </c>
      <c r="AQ1356" s="30">
        <v>0</v>
      </c>
      <c r="AR1356" s="30">
        <v>0</v>
      </c>
      <c r="AS1356" s="30">
        <v>0</v>
      </c>
      <c r="AT1356" s="30">
        <v>0</v>
      </c>
      <c r="AU1356" s="121">
        <v>0</v>
      </c>
      <c r="AV1356" s="129" t="s">
        <v>784</v>
      </c>
      <c r="AW1356" s="129" t="s">
        <v>785</v>
      </c>
      <c r="AX1356" s="129" t="s">
        <v>236</v>
      </c>
    </row>
    <row r="1357" spans="1:50" ht="24" x14ac:dyDescent="0.25">
      <c r="A1357" s="120">
        <v>46121</v>
      </c>
      <c r="B1357" s="28" t="s">
        <v>567</v>
      </c>
      <c r="C1357" s="25" t="s">
        <v>427</v>
      </c>
      <c r="D1357" s="25" t="s">
        <v>498</v>
      </c>
      <c r="E1357" s="25" t="s">
        <v>423</v>
      </c>
      <c r="F1357" s="29" t="s">
        <v>287</v>
      </c>
      <c r="G1357" s="29" t="s">
        <v>21</v>
      </c>
      <c r="H1357" s="29" t="s">
        <v>422</v>
      </c>
      <c r="I1357" s="29" t="s">
        <v>579</v>
      </c>
      <c r="J1357" s="29" t="s">
        <v>868</v>
      </c>
      <c r="K1357" s="25" t="s">
        <v>262</v>
      </c>
      <c r="L1357" s="25" t="s">
        <v>3404</v>
      </c>
      <c r="M1357" s="25" t="s">
        <v>3405</v>
      </c>
      <c r="N1357" s="25" t="s">
        <v>3392</v>
      </c>
      <c r="O1357" s="25">
        <v>10712217028</v>
      </c>
      <c r="P1357" s="25" t="s">
        <v>5442</v>
      </c>
      <c r="Q1357" s="28" t="s">
        <v>0</v>
      </c>
      <c r="R1357" s="29" t="s">
        <v>3406</v>
      </c>
      <c r="S1357" s="27" t="s">
        <v>3407</v>
      </c>
      <c r="T1357" s="27" t="s">
        <v>3408</v>
      </c>
      <c r="U1357" s="28" t="s">
        <v>318</v>
      </c>
      <c r="V1357" s="26" t="s">
        <v>262</v>
      </c>
      <c r="W1357" s="26" t="s">
        <v>667</v>
      </c>
      <c r="X1357" s="26" t="s">
        <v>411</v>
      </c>
      <c r="Y1357" s="37" t="s">
        <v>200</v>
      </c>
      <c r="Z1357" s="37" t="s">
        <v>586</v>
      </c>
      <c r="AA1357" s="37" t="s">
        <v>585</v>
      </c>
      <c r="AB1357" s="30">
        <v>15000</v>
      </c>
      <c r="AC1357" s="30">
        <v>15000</v>
      </c>
      <c r="AD1357" s="31">
        <v>0</v>
      </c>
      <c r="AE1357" s="30">
        <v>15000</v>
      </c>
      <c r="AF1357" s="30">
        <v>11250</v>
      </c>
      <c r="AG1357" s="32">
        <v>3750</v>
      </c>
      <c r="AH1357" s="30">
        <v>11250</v>
      </c>
      <c r="AI1357" s="10" t="s">
        <v>573</v>
      </c>
      <c r="AJ1357" s="30">
        <v>0</v>
      </c>
      <c r="AK1357" s="30">
        <v>0</v>
      </c>
      <c r="AL1357" s="30">
        <v>0</v>
      </c>
      <c r="AM1357" s="30">
        <v>0</v>
      </c>
      <c r="AN1357" s="30">
        <v>3750</v>
      </c>
      <c r="AO1357" s="30">
        <v>3750</v>
      </c>
      <c r="AP1357" s="30">
        <v>3750</v>
      </c>
      <c r="AQ1357" s="30">
        <v>0</v>
      </c>
      <c r="AR1357" s="30">
        <v>0</v>
      </c>
      <c r="AS1357" s="30">
        <v>0</v>
      </c>
      <c r="AT1357" s="30">
        <v>0</v>
      </c>
      <c r="AU1357" s="121">
        <v>0</v>
      </c>
      <c r="AV1357" s="129" t="s">
        <v>784</v>
      </c>
      <c r="AW1357" s="129" t="s">
        <v>785</v>
      </c>
      <c r="AX1357" s="129" t="s">
        <v>236</v>
      </c>
    </row>
    <row r="1358" spans="1:50" ht="24" x14ac:dyDescent="0.25">
      <c r="A1358" s="120">
        <v>46121</v>
      </c>
      <c r="B1358" s="28" t="s">
        <v>567</v>
      </c>
      <c r="C1358" s="25" t="s">
        <v>427</v>
      </c>
      <c r="D1358" s="25" t="s">
        <v>498</v>
      </c>
      <c r="E1358" s="25" t="s">
        <v>423</v>
      </c>
      <c r="F1358" s="29" t="s">
        <v>287</v>
      </c>
      <c r="G1358" s="29" t="s">
        <v>21</v>
      </c>
      <c r="H1358" s="29" t="s">
        <v>422</v>
      </c>
      <c r="I1358" s="29" t="s">
        <v>579</v>
      </c>
      <c r="J1358" s="29" t="s">
        <v>868</v>
      </c>
      <c r="K1358" s="25" t="s">
        <v>276</v>
      </c>
      <c r="L1358" s="25" t="s">
        <v>3409</v>
      </c>
      <c r="M1358" s="25" t="s">
        <v>3410</v>
      </c>
      <c r="N1358" s="25" t="s">
        <v>3392</v>
      </c>
      <c r="O1358" s="25">
        <v>10718220781</v>
      </c>
      <c r="P1358" s="25" t="s">
        <v>5443</v>
      </c>
      <c r="Q1358" s="28" t="s">
        <v>0</v>
      </c>
      <c r="R1358" s="29" t="s">
        <v>2971</v>
      </c>
      <c r="S1358" s="27" t="s">
        <v>3411</v>
      </c>
      <c r="T1358" s="27" t="s">
        <v>3412</v>
      </c>
      <c r="U1358" s="28" t="s">
        <v>326</v>
      </c>
      <c r="V1358" s="26" t="s">
        <v>276</v>
      </c>
      <c r="W1358" s="26" t="s">
        <v>675</v>
      </c>
      <c r="X1358" s="26" t="s">
        <v>411</v>
      </c>
      <c r="Y1358" s="37" t="s">
        <v>200</v>
      </c>
      <c r="Z1358" s="37" t="s">
        <v>586</v>
      </c>
      <c r="AA1358" s="37" t="s">
        <v>585</v>
      </c>
      <c r="AB1358" s="30">
        <v>16650</v>
      </c>
      <c r="AC1358" s="30">
        <v>16650</v>
      </c>
      <c r="AD1358" s="31">
        <v>0</v>
      </c>
      <c r="AE1358" s="30">
        <v>16650</v>
      </c>
      <c r="AF1358" s="30">
        <v>13500</v>
      </c>
      <c r="AG1358" s="32">
        <v>3150</v>
      </c>
      <c r="AH1358" s="30">
        <v>13500</v>
      </c>
      <c r="AI1358" s="10" t="s">
        <v>573</v>
      </c>
      <c r="AJ1358" s="30">
        <v>0</v>
      </c>
      <c r="AK1358" s="30">
        <v>0</v>
      </c>
      <c r="AL1358" s="30">
        <v>0</v>
      </c>
      <c r="AM1358" s="30">
        <v>0</v>
      </c>
      <c r="AN1358" s="30">
        <v>0</v>
      </c>
      <c r="AO1358" s="30">
        <v>3500</v>
      </c>
      <c r="AP1358" s="30">
        <v>10000</v>
      </c>
      <c r="AQ1358" s="30">
        <v>0</v>
      </c>
      <c r="AR1358" s="30">
        <v>0</v>
      </c>
      <c r="AS1358" s="30">
        <v>0</v>
      </c>
      <c r="AT1358" s="30">
        <v>0</v>
      </c>
      <c r="AU1358" s="121">
        <v>0</v>
      </c>
      <c r="AV1358" s="129" t="s">
        <v>784</v>
      </c>
      <c r="AW1358" s="129" t="s">
        <v>785</v>
      </c>
      <c r="AX1358" s="129" t="s">
        <v>3232</v>
      </c>
    </row>
    <row r="1359" spans="1:50" ht="24" x14ac:dyDescent="0.25">
      <c r="A1359" s="120">
        <v>46122</v>
      </c>
      <c r="B1359" s="28" t="s">
        <v>567</v>
      </c>
      <c r="C1359" s="25" t="s">
        <v>427</v>
      </c>
      <c r="D1359" s="25" t="s">
        <v>429</v>
      </c>
      <c r="E1359" s="25" t="s">
        <v>423</v>
      </c>
      <c r="F1359" s="29" t="s">
        <v>243</v>
      </c>
      <c r="G1359" s="29" t="s">
        <v>19</v>
      </c>
      <c r="H1359" s="29" t="s">
        <v>422</v>
      </c>
      <c r="I1359" s="29" t="s">
        <v>579</v>
      </c>
      <c r="J1359" s="29" t="s">
        <v>777</v>
      </c>
      <c r="K1359" s="25" t="s">
        <v>429</v>
      </c>
      <c r="L1359" s="25" t="s">
        <v>3413</v>
      </c>
      <c r="M1359" s="25" t="s">
        <v>3414</v>
      </c>
      <c r="N1359" s="25" t="s">
        <v>3392</v>
      </c>
      <c r="O1359" s="25">
        <v>10453258411</v>
      </c>
      <c r="P1359" s="25" t="s">
        <v>5444</v>
      </c>
      <c r="Q1359" s="28" t="s">
        <v>0</v>
      </c>
      <c r="R1359" s="29" t="s">
        <v>2631</v>
      </c>
      <c r="S1359" s="27" t="s">
        <v>3415</v>
      </c>
      <c r="T1359" s="27" t="s">
        <v>3416</v>
      </c>
      <c r="U1359" s="28" t="s">
        <v>277</v>
      </c>
      <c r="V1359" s="26" t="s">
        <v>429</v>
      </c>
      <c r="W1359" s="26" t="s">
        <v>617</v>
      </c>
      <c r="X1359" s="26" t="s">
        <v>411</v>
      </c>
      <c r="Y1359" s="37" t="s">
        <v>200</v>
      </c>
      <c r="Z1359" s="37" t="s">
        <v>586</v>
      </c>
      <c r="AA1359" s="37" t="s">
        <v>585</v>
      </c>
      <c r="AB1359" s="30">
        <v>18000</v>
      </c>
      <c r="AC1359" s="30">
        <v>0</v>
      </c>
      <c r="AD1359" s="31">
        <v>18000</v>
      </c>
      <c r="AE1359" s="30">
        <v>18000</v>
      </c>
      <c r="AF1359" s="30">
        <v>18000</v>
      </c>
      <c r="AG1359" s="32">
        <v>0</v>
      </c>
      <c r="AH1359" s="30">
        <v>18000</v>
      </c>
      <c r="AI1359" s="10" t="s">
        <v>573</v>
      </c>
      <c r="AJ1359" s="30">
        <v>0</v>
      </c>
      <c r="AK1359" s="30">
        <v>0</v>
      </c>
      <c r="AL1359" s="30">
        <v>0</v>
      </c>
      <c r="AM1359" s="30">
        <v>0</v>
      </c>
      <c r="AN1359" s="30">
        <v>12000</v>
      </c>
      <c r="AO1359" s="30">
        <v>6000</v>
      </c>
      <c r="AP1359" s="30">
        <v>0</v>
      </c>
      <c r="AQ1359" s="30">
        <v>0</v>
      </c>
      <c r="AR1359" s="30">
        <v>0</v>
      </c>
      <c r="AS1359" s="30">
        <v>0</v>
      </c>
      <c r="AT1359" s="30">
        <v>0</v>
      </c>
      <c r="AU1359" s="121">
        <v>0</v>
      </c>
      <c r="AV1359" s="129" t="s">
        <v>919</v>
      </c>
      <c r="AW1359" s="129" t="s">
        <v>796</v>
      </c>
      <c r="AX1359" s="129" t="s">
        <v>797</v>
      </c>
    </row>
    <row r="1360" spans="1:50" ht="24" x14ac:dyDescent="0.25">
      <c r="A1360" s="120">
        <v>46122</v>
      </c>
      <c r="B1360" s="28" t="s">
        <v>567</v>
      </c>
      <c r="C1360" s="25" t="s">
        <v>427</v>
      </c>
      <c r="D1360" s="25" t="s">
        <v>498</v>
      </c>
      <c r="E1360" s="25" t="s">
        <v>423</v>
      </c>
      <c r="F1360" s="29" t="s">
        <v>287</v>
      </c>
      <c r="G1360" s="29" t="s">
        <v>21</v>
      </c>
      <c r="H1360" s="29" t="s">
        <v>422</v>
      </c>
      <c r="I1360" s="29" t="s">
        <v>579</v>
      </c>
      <c r="J1360" s="29" t="s">
        <v>868</v>
      </c>
      <c r="K1360" s="25" t="s">
        <v>246</v>
      </c>
      <c r="L1360" s="25" t="s">
        <v>3417</v>
      </c>
      <c r="M1360" s="25" t="s">
        <v>3418</v>
      </c>
      <c r="N1360" s="25" t="s">
        <v>3392</v>
      </c>
      <c r="O1360" s="25">
        <v>10450186223</v>
      </c>
      <c r="P1360" s="25" t="s">
        <v>5445</v>
      </c>
      <c r="Q1360" s="28" t="s">
        <v>0</v>
      </c>
      <c r="R1360" s="29" t="s">
        <v>3419</v>
      </c>
      <c r="S1360" s="27" t="s">
        <v>3420</v>
      </c>
      <c r="T1360" s="27" t="s">
        <v>3421</v>
      </c>
      <c r="U1360" s="28" t="s">
        <v>310</v>
      </c>
      <c r="V1360" s="26" t="s">
        <v>246</v>
      </c>
      <c r="W1360" s="26" t="s">
        <v>659</v>
      </c>
      <c r="X1360" s="26" t="s">
        <v>411</v>
      </c>
      <c r="Y1360" s="37" t="s">
        <v>200</v>
      </c>
      <c r="Z1360" s="37" t="s">
        <v>586</v>
      </c>
      <c r="AA1360" s="37" t="s">
        <v>585</v>
      </c>
      <c r="AB1360" s="30">
        <v>0</v>
      </c>
      <c r="AC1360" s="30">
        <v>0</v>
      </c>
      <c r="AD1360" s="31">
        <v>0</v>
      </c>
      <c r="AE1360" s="30">
        <v>19800</v>
      </c>
      <c r="AF1360" s="30">
        <v>15950</v>
      </c>
      <c r="AG1360" s="32">
        <v>-15950</v>
      </c>
      <c r="AH1360" s="30">
        <v>4000</v>
      </c>
      <c r="AI1360" s="10" t="s">
        <v>573</v>
      </c>
      <c r="AJ1360" s="30">
        <v>0</v>
      </c>
      <c r="AK1360" s="30">
        <v>0</v>
      </c>
      <c r="AL1360" s="30">
        <v>0</v>
      </c>
      <c r="AM1360" s="30">
        <v>0</v>
      </c>
      <c r="AN1360" s="30">
        <v>0</v>
      </c>
      <c r="AO1360" s="30">
        <v>4000</v>
      </c>
      <c r="AP1360" s="30">
        <v>11950</v>
      </c>
      <c r="AQ1360" s="30">
        <v>0</v>
      </c>
      <c r="AR1360" s="30">
        <v>0</v>
      </c>
      <c r="AS1360" s="30">
        <v>0</v>
      </c>
      <c r="AT1360" s="30">
        <v>0</v>
      </c>
      <c r="AU1360" s="121">
        <v>0</v>
      </c>
      <c r="AV1360" s="129" t="s">
        <v>1011</v>
      </c>
      <c r="AW1360" s="129" t="s">
        <v>1011</v>
      </c>
      <c r="AX1360" s="129" t="s">
        <v>3232</v>
      </c>
    </row>
    <row r="1361" spans="1:50" ht="24" x14ac:dyDescent="0.25">
      <c r="A1361" s="120">
        <v>46122</v>
      </c>
      <c r="B1361" s="28" t="s">
        <v>567</v>
      </c>
      <c r="C1361" s="25" t="s">
        <v>427</v>
      </c>
      <c r="D1361" s="25" t="s">
        <v>498</v>
      </c>
      <c r="E1361" s="25" t="s">
        <v>423</v>
      </c>
      <c r="F1361" s="29" t="s">
        <v>287</v>
      </c>
      <c r="G1361" s="29" t="s">
        <v>21</v>
      </c>
      <c r="H1361" s="29" t="s">
        <v>422</v>
      </c>
      <c r="I1361" s="29" t="s">
        <v>579</v>
      </c>
      <c r="J1361" s="29" t="s">
        <v>868</v>
      </c>
      <c r="K1361" s="25" t="s">
        <v>246</v>
      </c>
      <c r="L1361" s="25" t="s">
        <v>3422</v>
      </c>
      <c r="M1361" s="25" t="s">
        <v>3423</v>
      </c>
      <c r="N1361" s="25" t="s">
        <v>2625</v>
      </c>
      <c r="O1361" s="25">
        <v>10425634467</v>
      </c>
      <c r="P1361" s="25" t="s">
        <v>5446</v>
      </c>
      <c r="Q1361" s="28" t="s">
        <v>0</v>
      </c>
      <c r="R1361" s="29" t="s">
        <v>3424</v>
      </c>
      <c r="S1361" s="27" t="s">
        <v>3425</v>
      </c>
      <c r="T1361" s="27" t="s">
        <v>3426</v>
      </c>
      <c r="U1361" s="28" t="s">
        <v>310</v>
      </c>
      <c r="V1361" s="26" t="s">
        <v>246</v>
      </c>
      <c r="W1361" s="26" t="s">
        <v>659</v>
      </c>
      <c r="X1361" s="26" t="s">
        <v>411</v>
      </c>
      <c r="Y1361" s="37" t="s">
        <v>200</v>
      </c>
      <c r="Z1361" s="37" t="s">
        <v>586</v>
      </c>
      <c r="AA1361" s="37" t="s">
        <v>585</v>
      </c>
      <c r="AB1361" s="30">
        <v>0</v>
      </c>
      <c r="AC1361" s="30">
        <v>0</v>
      </c>
      <c r="AD1361" s="31">
        <v>0</v>
      </c>
      <c r="AE1361" s="30">
        <v>5800</v>
      </c>
      <c r="AF1361" s="30">
        <v>5800</v>
      </c>
      <c r="AG1361" s="32">
        <v>-5800</v>
      </c>
      <c r="AH1361" s="30">
        <v>5800</v>
      </c>
      <c r="AI1361" s="10" t="s">
        <v>573</v>
      </c>
      <c r="AJ1361" s="30">
        <v>0</v>
      </c>
      <c r="AK1361" s="30">
        <v>0</v>
      </c>
      <c r="AL1361" s="30">
        <v>0</v>
      </c>
      <c r="AM1361" s="30">
        <v>0</v>
      </c>
      <c r="AN1361" s="30">
        <v>2900</v>
      </c>
      <c r="AO1361" s="30">
        <v>2900</v>
      </c>
      <c r="AP1361" s="30">
        <v>0</v>
      </c>
      <c r="AQ1361" s="30">
        <v>0</v>
      </c>
      <c r="AR1361" s="30">
        <v>0</v>
      </c>
      <c r="AS1361" s="30">
        <v>0</v>
      </c>
      <c r="AT1361" s="30">
        <v>0</v>
      </c>
      <c r="AU1361" s="121">
        <v>0</v>
      </c>
      <c r="AV1361" s="129" t="s">
        <v>1011</v>
      </c>
      <c r="AW1361" s="129" t="s">
        <v>1011</v>
      </c>
      <c r="AX1361" s="129" t="s">
        <v>2124</v>
      </c>
    </row>
    <row r="1362" spans="1:50" ht="24" x14ac:dyDescent="0.25">
      <c r="A1362" s="120">
        <v>46122</v>
      </c>
      <c r="B1362" s="28" t="s">
        <v>567</v>
      </c>
      <c r="C1362" s="25" t="s">
        <v>427</v>
      </c>
      <c r="D1362" s="25" t="s">
        <v>429</v>
      </c>
      <c r="E1362" s="25" t="s">
        <v>423</v>
      </c>
      <c r="F1362" s="29" t="s">
        <v>243</v>
      </c>
      <c r="G1362" s="29" t="s">
        <v>19</v>
      </c>
      <c r="H1362" s="29" t="s">
        <v>422</v>
      </c>
      <c r="I1362" s="29" t="s">
        <v>579</v>
      </c>
      <c r="J1362" s="29" t="s">
        <v>777</v>
      </c>
      <c r="K1362" s="25" t="s">
        <v>429</v>
      </c>
      <c r="L1362" s="25" t="s">
        <v>3427</v>
      </c>
      <c r="M1362" s="25" t="s">
        <v>3428</v>
      </c>
      <c r="N1362" s="25" t="s">
        <v>2625</v>
      </c>
      <c r="O1362" s="25">
        <v>10747419855</v>
      </c>
      <c r="P1362" s="25" t="s">
        <v>5447</v>
      </c>
      <c r="Q1362" s="28" t="s">
        <v>0</v>
      </c>
      <c r="R1362" s="29" t="s">
        <v>3429</v>
      </c>
      <c r="S1362" s="27" t="s">
        <v>3430</v>
      </c>
      <c r="T1362" s="27" t="s">
        <v>3431</v>
      </c>
      <c r="U1362" s="28" t="s">
        <v>277</v>
      </c>
      <c r="V1362" s="26" t="s">
        <v>429</v>
      </c>
      <c r="W1362" s="26" t="s">
        <v>617</v>
      </c>
      <c r="X1362" s="26" t="s">
        <v>411</v>
      </c>
      <c r="Y1362" s="37" t="s">
        <v>200</v>
      </c>
      <c r="Z1362" s="37" t="s">
        <v>586</v>
      </c>
      <c r="AA1362" s="37" t="s">
        <v>585</v>
      </c>
      <c r="AB1362" s="30">
        <v>0</v>
      </c>
      <c r="AC1362" s="30">
        <v>0</v>
      </c>
      <c r="AD1362" s="31">
        <v>0</v>
      </c>
      <c r="AE1362" s="30">
        <v>18000</v>
      </c>
      <c r="AF1362" s="30">
        <v>18000</v>
      </c>
      <c r="AG1362" s="32">
        <v>-18000</v>
      </c>
      <c r="AH1362" s="30">
        <v>18000</v>
      </c>
      <c r="AI1362" s="10" t="s">
        <v>573</v>
      </c>
      <c r="AJ1362" s="30">
        <v>0</v>
      </c>
      <c r="AK1362" s="30">
        <v>0</v>
      </c>
      <c r="AL1362" s="30">
        <v>0</v>
      </c>
      <c r="AM1362" s="30">
        <v>0</v>
      </c>
      <c r="AN1362" s="30">
        <v>6000</v>
      </c>
      <c r="AO1362" s="30">
        <v>6000</v>
      </c>
      <c r="AP1362" s="30">
        <v>6000</v>
      </c>
      <c r="AQ1362" s="30">
        <v>0</v>
      </c>
      <c r="AR1362" s="30">
        <v>0</v>
      </c>
      <c r="AS1362" s="30">
        <v>0</v>
      </c>
      <c r="AT1362" s="30">
        <v>0</v>
      </c>
      <c r="AU1362" s="121">
        <v>0</v>
      </c>
      <c r="AV1362" s="129" t="s">
        <v>1011</v>
      </c>
      <c r="AW1362" s="129" t="s">
        <v>1011</v>
      </c>
      <c r="AX1362" s="129" t="s">
        <v>797</v>
      </c>
    </row>
    <row r="1363" spans="1:50" ht="24" x14ac:dyDescent="0.25">
      <c r="A1363" s="120">
        <v>46125</v>
      </c>
      <c r="B1363" s="28" t="s">
        <v>567</v>
      </c>
      <c r="C1363" s="25" t="s">
        <v>427</v>
      </c>
      <c r="D1363" s="25" t="s">
        <v>498</v>
      </c>
      <c r="E1363" s="25" t="s">
        <v>423</v>
      </c>
      <c r="F1363" s="29" t="s">
        <v>287</v>
      </c>
      <c r="G1363" s="29" t="s">
        <v>21</v>
      </c>
      <c r="H1363" s="29" t="s">
        <v>422</v>
      </c>
      <c r="I1363" s="29" t="s">
        <v>579</v>
      </c>
      <c r="J1363" s="29" t="s">
        <v>868</v>
      </c>
      <c r="K1363" s="25" t="s">
        <v>254</v>
      </c>
      <c r="L1363" s="25" t="s">
        <v>3432</v>
      </c>
      <c r="M1363" s="25" t="s">
        <v>3433</v>
      </c>
      <c r="N1363" s="25" t="s">
        <v>3078</v>
      </c>
      <c r="O1363" s="25">
        <v>10723275755</v>
      </c>
      <c r="P1363" s="25" t="s">
        <v>5448</v>
      </c>
      <c r="Q1363" s="28" t="s">
        <v>0</v>
      </c>
      <c r="R1363" s="29" t="s">
        <v>3434</v>
      </c>
      <c r="S1363" s="27" t="s">
        <v>3435</v>
      </c>
      <c r="T1363" s="27" t="s">
        <v>3436</v>
      </c>
      <c r="U1363" s="28" t="s">
        <v>314</v>
      </c>
      <c r="V1363" s="26" t="s">
        <v>254</v>
      </c>
      <c r="W1363" s="26" t="s">
        <v>663</v>
      </c>
      <c r="X1363" s="26" t="s">
        <v>411</v>
      </c>
      <c r="Y1363" s="37" t="s">
        <v>200</v>
      </c>
      <c r="Z1363" s="37" t="s">
        <v>586</v>
      </c>
      <c r="AA1363" s="37" t="s">
        <v>585</v>
      </c>
      <c r="AB1363" s="30">
        <v>17000</v>
      </c>
      <c r="AC1363" s="30">
        <v>17000</v>
      </c>
      <c r="AD1363" s="31">
        <v>0</v>
      </c>
      <c r="AE1363" s="30">
        <v>17000</v>
      </c>
      <c r="AF1363" s="30">
        <v>13850</v>
      </c>
      <c r="AG1363" s="32">
        <v>3150</v>
      </c>
      <c r="AH1363" s="30">
        <v>13850</v>
      </c>
      <c r="AI1363" s="10" t="s">
        <v>573</v>
      </c>
      <c r="AJ1363" s="30">
        <v>0</v>
      </c>
      <c r="AK1363" s="30">
        <v>0</v>
      </c>
      <c r="AL1363" s="30">
        <v>0</v>
      </c>
      <c r="AM1363" s="30">
        <v>0</v>
      </c>
      <c r="AN1363" s="30">
        <v>0</v>
      </c>
      <c r="AO1363" s="30">
        <v>3600</v>
      </c>
      <c r="AP1363" s="30">
        <v>10250</v>
      </c>
      <c r="AQ1363" s="30">
        <v>0</v>
      </c>
      <c r="AR1363" s="30">
        <v>0</v>
      </c>
      <c r="AS1363" s="30">
        <v>0</v>
      </c>
      <c r="AT1363" s="30">
        <v>0</v>
      </c>
      <c r="AU1363" s="121">
        <v>0</v>
      </c>
      <c r="AV1363" s="129" t="s">
        <v>784</v>
      </c>
      <c r="AW1363" s="129" t="s">
        <v>785</v>
      </c>
      <c r="AX1363" s="129" t="s">
        <v>3232</v>
      </c>
    </row>
    <row r="1364" spans="1:50" ht="24" x14ac:dyDescent="0.25">
      <c r="A1364" s="120">
        <v>46125</v>
      </c>
      <c r="B1364" s="28" t="s">
        <v>567</v>
      </c>
      <c r="C1364" s="25" t="s">
        <v>427</v>
      </c>
      <c r="D1364" s="25" t="s">
        <v>498</v>
      </c>
      <c r="E1364" s="25" t="s">
        <v>423</v>
      </c>
      <c r="F1364" s="29" t="s">
        <v>287</v>
      </c>
      <c r="G1364" s="29" t="s">
        <v>21</v>
      </c>
      <c r="H1364" s="29" t="s">
        <v>422</v>
      </c>
      <c r="I1364" s="29" t="s">
        <v>579</v>
      </c>
      <c r="J1364" s="29" t="s">
        <v>868</v>
      </c>
      <c r="K1364" s="25" t="s">
        <v>254</v>
      </c>
      <c r="L1364" s="25" t="s">
        <v>3437</v>
      </c>
      <c r="M1364" s="25" t="s">
        <v>3438</v>
      </c>
      <c r="N1364" s="25" t="s">
        <v>3078</v>
      </c>
      <c r="O1364" s="25">
        <v>10700046970</v>
      </c>
      <c r="P1364" s="25" t="s">
        <v>5449</v>
      </c>
      <c r="Q1364" s="28" t="s">
        <v>0</v>
      </c>
      <c r="R1364" s="29" t="s">
        <v>3439</v>
      </c>
      <c r="S1364" s="27" t="s">
        <v>3440</v>
      </c>
      <c r="T1364" s="27" t="s">
        <v>3441</v>
      </c>
      <c r="U1364" s="28" t="s">
        <v>314</v>
      </c>
      <c r="V1364" s="26" t="s">
        <v>254</v>
      </c>
      <c r="W1364" s="26" t="s">
        <v>663</v>
      </c>
      <c r="X1364" s="26" t="s">
        <v>411</v>
      </c>
      <c r="Y1364" s="37" t="s">
        <v>200</v>
      </c>
      <c r="Z1364" s="37" t="s">
        <v>586</v>
      </c>
      <c r="AA1364" s="37" t="s">
        <v>585</v>
      </c>
      <c r="AB1364" s="30">
        <v>16150</v>
      </c>
      <c r="AC1364" s="30">
        <v>16150</v>
      </c>
      <c r="AD1364" s="31">
        <v>0</v>
      </c>
      <c r="AE1364" s="30">
        <v>16150</v>
      </c>
      <c r="AF1364" s="30">
        <v>13000</v>
      </c>
      <c r="AG1364" s="32">
        <v>3150</v>
      </c>
      <c r="AH1364" s="30">
        <v>2700</v>
      </c>
      <c r="AI1364" s="10" t="s">
        <v>573</v>
      </c>
      <c r="AJ1364" s="30">
        <v>0</v>
      </c>
      <c r="AK1364" s="30">
        <v>0</v>
      </c>
      <c r="AL1364" s="30">
        <v>0</v>
      </c>
      <c r="AM1364" s="30">
        <v>0</v>
      </c>
      <c r="AN1364" s="30">
        <v>0</v>
      </c>
      <c r="AO1364" s="30">
        <v>2700</v>
      </c>
      <c r="AP1364" s="30">
        <v>10300</v>
      </c>
      <c r="AQ1364" s="30">
        <v>0</v>
      </c>
      <c r="AR1364" s="30">
        <v>0</v>
      </c>
      <c r="AS1364" s="30">
        <v>0</v>
      </c>
      <c r="AT1364" s="30">
        <v>0</v>
      </c>
      <c r="AU1364" s="121">
        <v>0</v>
      </c>
      <c r="AV1364" s="129" t="s">
        <v>784</v>
      </c>
      <c r="AW1364" s="129" t="s">
        <v>785</v>
      </c>
      <c r="AX1364" s="129" t="s">
        <v>3232</v>
      </c>
    </row>
    <row r="1365" spans="1:50" ht="24" x14ac:dyDescent="0.25">
      <c r="A1365" s="120">
        <v>46125</v>
      </c>
      <c r="B1365" s="28" t="s">
        <v>567</v>
      </c>
      <c r="C1365" s="25" t="s">
        <v>427</v>
      </c>
      <c r="D1365" s="25" t="s">
        <v>430</v>
      </c>
      <c r="E1365" s="25" t="s">
        <v>423</v>
      </c>
      <c r="F1365" s="29" t="s">
        <v>243</v>
      </c>
      <c r="G1365" s="29" t="s">
        <v>19</v>
      </c>
      <c r="H1365" s="29" t="s">
        <v>91</v>
      </c>
      <c r="I1365" s="29" t="s">
        <v>579</v>
      </c>
      <c r="J1365" s="29" t="s">
        <v>777</v>
      </c>
      <c r="K1365" s="25" t="s">
        <v>430</v>
      </c>
      <c r="L1365" s="25" t="s">
        <v>3442</v>
      </c>
      <c r="M1365" s="25" t="s">
        <v>810</v>
      </c>
      <c r="N1365" s="25" t="s">
        <v>3078</v>
      </c>
      <c r="O1365" s="25">
        <v>20608614053</v>
      </c>
      <c r="P1365" s="25" t="s">
        <v>5450</v>
      </c>
      <c r="Q1365" s="28" t="s">
        <v>0</v>
      </c>
      <c r="R1365" s="29" t="s">
        <v>3443</v>
      </c>
      <c r="S1365" s="27" t="s">
        <v>3444</v>
      </c>
      <c r="T1365" s="27" t="s">
        <v>3445</v>
      </c>
      <c r="U1365" s="28" t="s">
        <v>270</v>
      </c>
      <c r="V1365" s="26" t="s">
        <v>430</v>
      </c>
      <c r="W1365" s="26" t="s">
        <v>593</v>
      </c>
      <c r="X1365" s="26" t="s">
        <v>411</v>
      </c>
      <c r="Y1365" s="37" t="s">
        <v>86</v>
      </c>
      <c r="Z1365" s="37" t="s">
        <v>88</v>
      </c>
      <c r="AA1365" s="37" t="s">
        <v>87</v>
      </c>
      <c r="AB1365" s="30">
        <v>0</v>
      </c>
      <c r="AC1365" s="30">
        <v>0</v>
      </c>
      <c r="AD1365" s="31">
        <v>0</v>
      </c>
      <c r="AE1365" s="30">
        <v>0</v>
      </c>
      <c r="AF1365" s="30">
        <v>0</v>
      </c>
      <c r="AG1365" s="32">
        <v>0</v>
      </c>
      <c r="AH1365" s="30">
        <v>0</v>
      </c>
      <c r="AI1365" s="10" t="s">
        <v>573</v>
      </c>
      <c r="AJ1365" s="30">
        <v>0</v>
      </c>
      <c r="AK1365" s="30">
        <v>0</v>
      </c>
      <c r="AL1365" s="30">
        <v>0</v>
      </c>
      <c r="AM1365" s="30">
        <v>0</v>
      </c>
      <c r="AN1365" s="30">
        <v>0</v>
      </c>
      <c r="AO1365" s="30">
        <v>0</v>
      </c>
      <c r="AP1365" s="30">
        <v>0</v>
      </c>
      <c r="AQ1365" s="30">
        <v>0</v>
      </c>
      <c r="AR1365" s="30">
        <v>0</v>
      </c>
      <c r="AS1365" s="30">
        <v>0</v>
      </c>
      <c r="AT1365" s="30">
        <v>0</v>
      </c>
      <c r="AU1365" s="121">
        <v>0</v>
      </c>
      <c r="AV1365" s="129" t="s">
        <v>1011</v>
      </c>
      <c r="AW1365" s="129" t="s">
        <v>1011</v>
      </c>
      <c r="AX1365" s="129" t="s">
        <v>527</v>
      </c>
    </row>
    <row r="1366" spans="1:50" ht="24" x14ac:dyDescent="0.25">
      <c r="A1366" s="120">
        <v>46125</v>
      </c>
      <c r="B1366" s="28" t="s">
        <v>567</v>
      </c>
      <c r="C1366" s="25" t="s">
        <v>427</v>
      </c>
      <c r="D1366" s="25" t="s">
        <v>430</v>
      </c>
      <c r="E1366" s="25" t="s">
        <v>423</v>
      </c>
      <c r="F1366" s="29" t="s">
        <v>243</v>
      </c>
      <c r="G1366" s="29" t="s">
        <v>19</v>
      </c>
      <c r="H1366" s="29" t="s">
        <v>91</v>
      </c>
      <c r="I1366" s="29" t="s">
        <v>579</v>
      </c>
      <c r="J1366" s="29" t="s">
        <v>777</v>
      </c>
      <c r="K1366" s="25" t="s">
        <v>430</v>
      </c>
      <c r="L1366" s="25" t="s">
        <v>3442</v>
      </c>
      <c r="M1366" s="25" t="s">
        <v>810</v>
      </c>
      <c r="N1366" s="25" t="s">
        <v>3078</v>
      </c>
      <c r="O1366" s="25">
        <v>20608614053</v>
      </c>
      <c r="P1366" s="25" t="s">
        <v>5450</v>
      </c>
      <c r="Q1366" s="28" t="s">
        <v>0</v>
      </c>
      <c r="R1366" s="29" t="s">
        <v>3443</v>
      </c>
      <c r="S1366" s="27" t="s">
        <v>3444</v>
      </c>
      <c r="T1366" s="27" t="s">
        <v>3445</v>
      </c>
      <c r="U1366" s="28" t="s">
        <v>270</v>
      </c>
      <c r="V1366" s="26" t="s">
        <v>430</v>
      </c>
      <c r="W1366" s="26" t="s">
        <v>593</v>
      </c>
      <c r="X1366" s="26" t="s">
        <v>411</v>
      </c>
      <c r="Y1366" s="37" t="s">
        <v>39</v>
      </c>
      <c r="Z1366" s="37" t="s">
        <v>41</v>
      </c>
      <c r="AA1366" s="37" t="s">
        <v>40</v>
      </c>
      <c r="AB1366" s="30">
        <v>0</v>
      </c>
      <c r="AC1366" s="30">
        <v>0</v>
      </c>
      <c r="AD1366" s="31">
        <v>0</v>
      </c>
      <c r="AE1366" s="30">
        <v>0</v>
      </c>
      <c r="AF1366" s="30">
        <v>0</v>
      </c>
      <c r="AG1366" s="32">
        <v>0</v>
      </c>
      <c r="AH1366" s="30">
        <v>0</v>
      </c>
      <c r="AI1366" s="10" t="s">
        <v>573</v>
      </c>
      <c r="AJ1366" s="30">
        <v>0</v>
      </c>
      <c r="AK1366" s="30">
        <v>0</v>
      </c>
      <c r="AL1366" s="30">
        <v>0</v>
      </c>
      <c r="AM1366" s="30">
        <v>0</v>
      </c>
      <c r="AN1366" s="30">
        <v>0</v>
      </c>
      <c r="AO1366" s="30">
        <v>0</v>
      </c>
      <c r="AP1366" s="30">
        <v>0</v>
      </c>
      <c r="AQ1366" s="30">
        <v>0</v>
      </c>
      <c r="AR1366" s="30">
        <v>0</v>
      </c>
      <c r="AS1366" s="30">
        <v>0</v>
      </c>
      <c r="AT1366" s="30">
        <v>0</v>
      </c>
      <c r="AU1366" s="121">
        <v>0</v>
      </c>
      <c r="AV1366" s="129" t="s">
        <v>1011</v>
      </c>
      <c r="AW1366" s="129" t="s">
        <v>1011</v>
      </c>
      <c r="AX1366" s="129" t="s">
        <v>527</v>
      </c>
    </row>
    <row r="1367" spans="1:50" ht="24" x14ac:dyDescent="0.25">
      <c r="A1367" s="120">
        <v>46126</v>
      </c>
      <c r="B1367" s="28" t="s">
        <v>567</v>
      </c>
      <c r="C1367" s="25" t="s">
        <v>427</v>
      </c>
      <c r="D1367" s="25" t="s">
        <v>430</v>
      </c>
      <c r="E1367" s="25" t="s">
        <v>423</v>
      </c>
      <c r="F1367" s="29" t="s">
        <v>243</v>
      </c>
      <c r="G1367" s="29" t="s">
        <v>19</v>
      </c>
      <c r="H1367" s="29" t="s">
        <v>91</v>
      </c>
      <c r="I1367" s="29" t="s">
        <v>579</v>
      </c>
      <c r="J1367" s="29" t="s">
        <v>777</v>
      </c>
      <c r="K1367" s="25" t="s">
        <v>430</v>
      </c>
      <c r="L1367" s="25" t="s">
        <v>3446</v>
      </c>
      <c r="M1367" s="25" t="s">
        <v>805</v>
      </c>
      <c r="N1367" s="25" t="s">
        <v>3078</v>
      </c>
      <c r="O1367" s="25">
        <v>20608614053</v>
      </c>
      <c r="P1367" s="25" t="s">
        <v>5451</v>
      </c>
      <c r="Q1367" s="28" t="s">
        <v>0</v>
      </c>
      <c r="R1367" s="29" t="s">
        <v>3447</v>
      </c>
      <c r="S1367" s="27" t="s">
        <v>3448</v>
      </c>
      <c r="T1367" s="27" t="s">
        <v>3449</v>
      </c>
      <c r="U1367" s="28" t="s">
        <v>270</v>
      </c>
      <c r="V1367" s="26" t="s">
        <v>430</v>
      </c>
      <c r="W1367" s="26" t="s">
        <v>593</v>
      </c>
      <c r="X1367" s="26" t="s">
        <v>411</v>
      </c>
      <c r="Y1367" s="37" t="s">
        <v>64</v>
      </c>
      <c r="Z1367" s="37" t="s">
        <v>63</v>
      </c>
      <c r="AA1367" s="37" t="s">
        <v>65</v>
      </c>
      <c r="AB1367" s="30">
        <v>0</v>
      </c>
      <c r="AC1367" s="30">
        <v>0</v>
      </c>
      <c r="AD1367" s="31">
        <v>0</v>
      </c>
      <c r="AE1367" s="30">
        <v>0</v>
      </c>
      <c r="AF1367" s="30">
        <v>0</v>
      </c>
      <c r="AG1367" s="32">
        <v>0</v>
      </c>
      <c r="AH1367" s="30">
        <v>0</v>
      </c>
      <c r="AI1367" s="10" t="s">
        <v>573</v>
      </c>
      <c r="AJ1367" s="30">
        <v>0</v>
      </c>
      <c r="AK1367" s="30">
        <v>0</v>
      </c>
      <c r="AL1367" s="30">
        <v>0</v>
      </c>
      <c r="AM1367" s="30">
        <v>0</v>
      </c>
      <c r="AN1367" s="30">
        <v>0</v>
      </c>
      <c r="AO1367" s="30">
        <v>0</v>
      </c>
      <c r="AP1367" s="30">
        <v>0</v>
      </c>
      <c r="AQ1367" s="30">
        <v>0</v>
      </c>
      <c r="AR1367" s="30">
        <v>0</v>
      </c>
      <c r="AS1367" s="30">
        <v>0</v>
      </c>
      <c r="AT1367" s="30">
        <v>0</v>
      </c>
      <c r="AU1367" s="121">
        <v>0</v>
      </c>
      <c r="AV1367" s="129" t="s">
        <v>1011</v>
      </c>
      <c r="AW1367" s="129" t="s">
        <v>1011</v>
      </c>
      <c r="AX1367" s="129" t="s">
        <v>527</v>
      </c>
    </row>
    <row r="1368" spans="1:50" ht="24" x14ac:dyDescent="0.25">
      <c r="A1368" s="120">
        <v>46125</v>
      </c>
      <c r="B1368" s="28" t="s">
        <v>567</v>
      </c>
      <c r="C1368" s="25" t="s">
        <v>427</v>
      </c>
      <c r="D1368" s="25" t="s">
        <v>498</v>
      </c>
      <c r="E1368" s="25" t="s">
        <v>423</v>
      </c>
      <c r="F1368" s="29" t="s">
        <v>287</v>
      </c>
      <c r="G1368" s="29" t="s">
        <v>21</v>
      </c>
      <c r="H1368" s="29" t="s">
        <v>422</v>
      </c>
      <c r="I1368" s="29" t="s">
        <v>579</v>
      </c>
      <c r="J1368" s="29" t="s">
        <v>868</v>
      </c>
      <c r="K1368" s="25" t="s">
        <v>283</v>
      </c>
      <c r="L1368" s="25" t="s">
        <v>4485</v>
      </c>
      <c r="M1368" s="25" t="s">
        <v>5853</v>
      </c>
      <c r="N1368" s="25" t="s">
        <v>2864</v>
      </c>
      <c r="O1368" s="25">
        <v>10613990246</v>
      </c>
      <c r="P1368" s="25" t="s">
        <v>5854</v>
      </c>
      <c r="Q1368" s="28" t="s">
        <v>0</v>
      </c>
      <c r="R1368" s="29" t="s">
        <v>3450</v>
      </c>
      <c r="S1368" s="27" t="s">
        <v>3451</v>
      </c>
      <c r="T1368" s="27" t="s">
        <v>3452</v>
      </c>
      <c r="U1368" s="28" t="s">
        <v>330</v>
      </c>
      <c r="V1368" s="26" t="s">
        <v>283</v>
      </c>
      <c r="W1368" s="26" t="s">
        <v>679</v>
      </c>
      <c r="X1368" s="26" t="s">
        <v>411</v>
      </c>
      <c r="Y1368" s="37" t="s">
        <v>200</v>
      </c>
      <c r="Z1368" s="37" t="s">
        <v>586</v>
      </c>
      <c r="AA1368" s="37" t="s">
        <v>585</v>
      </c>
      <c r="AB1368" s="30">
        <v>0</v>
      </c>
      <c r="AC1368" s="30">
        <v>0</v>
      </c>
      <c r="AD1368" s="31">
        <v>0</v>
      </c>
      <c r="AE1368" s="30">
        <v>20800</v>
      </c>
      <c r="AF1368" s="30">
        <v>10400</v>
      </c>
      <c r="AG1368" s="32">
        <v>-10400</v>
      </c>
      <c r="AH1368" s="30">
        <v>10400</v>
      </c>
      <c r="AI1368" s="10" t="s">
        <v>573</v>
      </c>
      <c r="AJ1368" s="30">
        <v>0</v>
      </c>
      <c r="AK1368" s="30">
        <v>0</v>
      </c>
      <c r="AL1368" s="30">
        <v>0</v>
      </c>
      <c r="AM1368" s="30">
        <v>0</v>
      </c>
      <c r="AN1368" s="30">
        <v>5200</v>
      </c>
      <c r="AO1368" s="30">
        <v>5200</v>
      </c>
      <c r="AP1368" s="30">
        <v>0</v>
      </c>
      <c r="AQ1368" s="30">
        <v>0</v>
      </c>
      <c r="AR1368" s="30">
        <v>0</v>
      </c>
      <c r="AS1368" s="30">
        <v>0</v>
      </c>
      <c r="AT1368" s="30">
        <v>0</v>
      </c>
      <c r="AU1368" s="121">
        <v>0</v>
      </c>
      <c r="AV1368" s="129" t="s">
        <v>1011</v>
      </c>
      <c r="AW1368" s="129" t="s">
        <v>1011</v>
      </c>
      <c r="AX1368" s="129" t="s">
        <v>236</v>
      </c>
    </row>
    <row r="1369" spans="1:50" ht="24" x14ac:dyDescent="0.25">
      <c r="A1369" s="120">
        <v>46125</v>
      </c>
      <c r="B1369" s="28" t="s">
        <v>567</v>
      </c>
      <c r="C1369" s="25" t="s">
        <v>427</v>
      </c>
      <c r="D1369" s="25" t="s">
        <v>498</v>
      </c>
      <c r="E1369" s="25" t="s">
        <v>423</v>
      </c>
      <c r="F1369" s="29" t="s">
        <v>287</v>
      </c>
      <c r="G1369" s="29" t="s">
        <v>21</v>
      </c>
      <c r="H1369" s="29" t="s">
        <v>422</v>
      </c>
      <c r="I1369" s="29" t="s">
        <v>579</v>
      </c>
      <c r="J1369" s="29" t="s">
        <v>868</v>
      </c>
      <c r="K1369" s="25" t="s">
        <v>244</v>
      </c>
      <c r="L1369" s="25" t="s">
        <v>3453</v>
      </c>
      <c r="M1369" s="25" t="s">
        <v>3454</v>
      </c>
      <c r="N1369" s="25" t="s">
        <v>3078</v>
      </c>
      <c r="O1369" s="25">
        <v>10715381899</v>
      </c>
      <c r="P1369" s="25" t="s">
        <v>5452</v>
      </c>
      <c r="Q1369" s="28" t="s">
        <v>0</v>
      </c>
      <c r="R1369" s="29" t="s">
        <v>3455</v>
      </c>
      <c r="S1369" s="27" t="s">
        <v>3456</v>
      </c>
      <c r="T1369" s="27" t="s">
        <v>3457</v>
      </c>
      <c r="U1369" s="28" t="s">
        <v>309</v>
      </c>
      <c r="V1369" s="26" t="s">
        <v>244</v>
      </c>
      <c r="W1369" s="26" t="s">
        <v>658</v>
      </c>
      <c r="X1369" s="26" t="s">
        <v>411</v>
      </c>
      <c r="Y1369" s="37" t="s">
        <v>200</v>
      </c>
      <c r="Z1369" s="37" t="s">
        <v>586</v>
      </c>
      <c r="AA1369" s="37" t="s">
        <v>585</v>
      </c>
      <c r="AB1369" s="30">
        <v>0</v>
      </c>
      <c r="AC1369" s="30">
        <v>8000</v>
      </c>
      <c r="AD1369" s="31">
        <v>-8000</v>
      </c>
      <c r="AE1369" s="30">
        <v>8000</v>
      </c>
      <c r="AF1369" s="30">
        <v>8000</v>
      </c>
      <c r="AG1369" s="32">
        <v>-8000</v>
      </c>
      <c r="AH1369" s="30">
        <v>8000</v>
      </c>
      <c r="AI1369" s="10" t="s">
        <v>573</v>
      </c>
      <c r="AJ1369" s="30">
        <v>0</v>
      </c>
      <c r="AK1369" s="30">
        <v>0</v>
      </c>
      <c r="AL1369" s="30">
        <v>0</v>
      </c>
      <c r="AM1369" s="30">
        <v>0</v>
      </c>
      <c r="AN1369" s="30">
        <v>4000</v>
      </c>
      <c r="AO1369" s="30">
        <v>0</v>
      </c>
      <c r="AP1369" s="30">
        <v>4000</v>
      </c>
      <c r="AQ1369" s="30">
        <v>0</v>
      </c>
      <c r="AR1369" s="30">
        <v>0</v>
      </c>
      <c r="AS1369" s="30">
        <v>0</v>
      </c>
      <c r="AT1369" s="30">
        <v>0</v>
      </c>
      <c r="AU1369" s="121">
        <v>0</v>
      </c>
      <c r="AV1369" s="129" t="s">
        <v>1011</v>
      </c>
      <c r="AW1369" s="129" t="s">
        <v>1011</v>
      </c>
      <c r="AX1369" s="129" t="s">
        <v>2654</v>
      </c>
    </row>
    <row r="1370" spans="1:50" ht="24" x14ac:dyDescent="0.25">
      <c r="A1370" s="120">
        <v>46125</v>
      </c>
      <c r="B1370" s="28" t="s">
        <v>567</v>
      </c>
      <c r="C1370" s="25" t="s">
        <v>427</v>
      </c>
      <c r="D1370" s="25" t="s">
        <v>498</v>
      </c>
      <c r="E1370" s="25" t="s">
        <v>423</v>
      </c>
      <c r="F1370" s="29" t="s">
        <v>287</v>
      </c>
      <c r="G1370" s="29" t="s">
        <v>21</v>
      </c>
      <c r="H1370" s="29" t="s">
        <v>422</v>
      </c>
      <c r="I1370" s="29" t="s">
        <v>579</v>
      </c>
      <c r="J1370" s="29" t="s">
        <v>868</v>
      </c>
      <c r="K1370" s="25" t="s">
        <v>244</v>
      </c>
      <c r="L1370" s="25" t="s">
        <v>3458</v>
      </c>
      <c r="M1370" s="25" t="s">
        <v>3459</v>
      </c>
      <c r="N1370" s="25" t="s">
        <v>3078</v>
      </c>
      <c r="O1370" s="25">
        <v>10436483533</v>
      </c>
      <c r="P1370" s="25" t="s">
        <v>5453</v>
      </c>
      <c r="Q1370" s="28" t="s">
        <v>0</v>
      </c>
      <c r="R1370" s="29" t="s">
        <v>3460</v>
      </c>
      <c r="S1370" s="27" t="s">
        <v>3461</v>
      </c>
      <c r="T1370" s="27" t="s">
        <v>3462</v>
      </c>
      <c r="U1370" s="28" t="s">
        <v>309</v>
      </c>
      <c r="V1370" s="26" t="s">
        <v>244</v>
      </c>
      <c r="W1370" s="26" t="s">
        <v>658</v>
      </c>
      <c r="X1370" s="26" t="s">
        <v>411</v>
      </c>
      <c r="Y1370" s="37" t="s">
        <v>200</v>
      </c>
      <c r="Z1370" s="37" t="s">
        <v>586</v>
      </c>
      <c r="AA1370" s="37" t="s">
        <v>585</v>
      </c>
      <c r="AB1370" s="30">
        <v>20500</v>
      </c>
      <c r="AC1370" s="30">
        <v>20500</v>
      </c>
      <c r="AD1370" s="31">
        <v>0</v>
      </c>
      <c r="AE1370" s="30">
        <v>20500</v>
      </c>
      <c r="AF1370" s="30">
        <v>15375</v>
      </c>
      <c r="AG1370" s="32">
        <v>5125</v>
      </c>
      <c r="AH1370" s="30">
        <v>15375</v>
      </c>
      <c r="AI1370" s="10" t="s">
        <v>573</v>
      </c>
      <c r="AJ1370" s="30">
        <v>0</v>
      </c>
      <c r="AK1370" s="30">
        <v>0</v>
      </c>
      <c r="AL1370" s="30">
        <v>0</v>
      </c>
      <c r="AM1370" s="30">
        <v>0</v>
      </c>
      <c r="AN1370" s="30">
        <v>5125</v>
      </c>
      <c r="AO1370" s="30">
        <v>5125</v>
      </c>
      <c r="AP1370" s="30">
        <v>5125</v>
      </c>
      <c r="AQ1370" s="30">
        <v>0</v>
      </c>
      <c r="AR1370" s="30">
        <v>0</v>
      </c>
      <c r="AS1370" s="30">
        <v>0</v>
      </c>
      <c r="AT1370" s="30">
        <v>0</v>
      </c>
      <c r="AU1370" s="121">
        <v>0</v>
      </c>
      <c r="AV1370" s="129" t="s">
        <v>784</v>
      </c>
      <c r="AW1370" s="129" t="s">
        <v>785</v>
      </c>
      <c r="AX1370" s="129" t="s">
        <v>236</v>
      </c>
    </row>
    <row r="1371" spans="1:50" ht="24" x14ac:dyDescent="0.25">
      <c r="A1371" s="120">
        <v>46126</v>
      </c>
      <c r="B1371" s="28" t="s">
        <v>567</v>
      </c>
      <c r="C1371" s="25" t="s">
        <v>427</v>
      </c>
      <c r="D1371" s="25" t="s">
        <v>498</v>
      </c>
      <c r="E1371" s="25" t="s">
        <v>423</v>
      </c>
      <c r="F1371" s="29" t="s">
        <v>287</v>
      </c>
      <c r="G1371" s="29" t="s">
        <v>21</v>
      </c>
      <c r="H1371" s="29" t="s">
        <v>422</v>
      </c>
      <c r="I1371" s="29" t="s">
        <v>579</v>
      </c>
      <c r="J1371" s="29" t="s">
        <v>868</v>
      </c>
      <c r="K1371" s="25" t="s">
        <v>258</v>
      </c>
      <c r="L1371" s="25" t="s">
        <v>3463</v>
      </c>
      <c r="M1371" s="25" t="s">
        <v>3464</v>
      </c>
      <c r="N1371" s="25" t="s">
        <v>2864</v>
      </c>
      <c r="O1371" s="25">
        <v>10436453049</v>
      </c>
      <c r="P1371" s="25" t="s">
        <v>5454</v>
      </c>
      <c r="Q1371" s="28" t="s">
        <v>0</v>
      </c>
      <c r="R1371" s="29" t="s">
        <v>3465</v>
      </c>
      <c r="S1371" s="27" t="s">
        <v>3466</v>
      </c>
      <c r="T1371" s="27" t="s">
        <v>3467</v>
      </c>
      <c r="U1371" s="28" t="s">
        <v>316</v>
      </c>
      <c r="V1371" s="26" t="s">
        <v>258</v>
      </c>
      <c r="W1371" s="26" t="s">
        <v>665</v>
      </c>
      <c r="X1371" s="26" t="s">
        <v>411</v>
      </c>
      <c r="Y1371" s="37" t="s">
        <v>200</v>
      </c>
      <c r="Z1371" s="37" t="s">
        <v>586</v>
      </c>
      <c r="AA1371" s="37" t="s">
        <v>585</v>
      </c>
      <c r="AB1371" s="30">
        <v>21200</v>
      </c>
      <c r="AC1371" s="30">
        <v>21200</v>
      </c>
      <c r="AD1371" s="31">
        <v>0</v>
      </c>
      <c r="AE1371" s="30">
        <v>21200</v>
      </c>
      <c r="AF1371" s="30">
        <v>15900</v>
      </c>
      <c r="AG1371" s="32">
        <v>5300</v>
      </c>
      <c r="AH1371" s="30">
        <v>15900</v>
      </c>
      <c r="AI1371" s="10" t="s">
        <v>573</v>
      </c>
      <c r="AJ1371" s="30">
        <v>0</v>
      </c>
      <c r="AK1371" s="30">
        <v>0</v>
      </c>
      <c r="AL1371" s="30">
        <v>0</v>
      </c>
      <c r="AM1371" s="30">
        <v>0</v>
      </c>
      <c r="AN1371" s="30">
        <v>5300</v>
      </c>
      <c r="AO1371" s="30">
        <v>5300</v>
      </c>
      <c r="AP1371" s="30">
        <v>5300</v>
      </c>
      <c r="AQ1371" s="30">
        <v>0</v>
      </c>
      <c r="AR1371" s="30">
        <v>0</v>
      </c>
      <c r="AS1371" s="30">
        <v>0</v>
      </c>
      <c r="AT1371" s="30">
        <v>0</v>
      </c>
      <c r="AU1371" s="121">
        <v>0</v>
      </c>
      <c r="AV1371" s="129" t="s">
        <v>784</v>
      </c>
      <c r="AW1371" s="129" t="s">
        <v>785</v>
      </c>
      <c r="AX1371" s="129" t="s">
        <v>236</v>
      </c>
    </row>
    <row r="1372" spans="1:50" ht="24" x14ac:dyDescent="0.25">
      <c r="A1372" s="120">
        <v>46126</v>
      </c>
      <c r="B1372" s="28" t="s">
        <v>567</v>
      </c>
      <c r="C1372" s="25" t="s">
        <v>427</v>
      </c>
      <c r="D1372" s="25" t="s">
        <v>498</v>
      </c>
      <c r="E1372" s="25" t="s">
        <v>423</v>
      </c>
      <c r="F1372" s="29" t="s">
        <v>287</v>
      </c>
      <c r="G1372" s="29" t="s">
        <v>21</v>
      </c>
      <c r="H1372" s="29" t="s">
        <v>422</v>
      </c>
      <c r="I1372" s="29" t="s">
        <v>579</v>
      </c>
      <c r="J1372" s="29" t="s">
        <v>868</v>
      </c>
      <c r="K1372" s="25" t="s">
        <v>262</v>
      </c>
      <c r="L1372" s="25" t="s">
        <v>3468</v>
      </c>
      <c r="M1372" s="25" t="s">
        <v>3469</v>
      </c>
      <c r="N1372" s="25" t="s">
        <v>2864</v>
      </c>
      <c r="O1372" s="25">
        <v>10710467515</v>
      </c>
      <c r="P1372" s="25" t="s">
        <v>5455</v>
      </c>
      <c r="Q1372" s="28" t="s">
        <v>0</v>
      </c>
      <c r="R1372" s="29" t="s">
        <v>3470</v>
      </c>
      <c r="S1372" s="27" t="s">
        <v>3471</v>
      </c>
      <c r="T1372" s="27" t="s">
        <v>3472</v>
      </c>
      <c r="U1372" s="28" t="s">
        <v>318</v>
      </c>
      <c r="V1372" s="26" t="s">
        <v>262</v>
      </c>
      <c r="W1372" s="26" t="s">
        <v>667</v>
      </c>
      <c r="X1372" s="26" t="s">
        <v>411</v>
      </c>
      <c r="Y1372" s="37" t="s">
        <v>200</v>
      </c>
      <c r="Z1372" s="37" t="s">
        <v>586</v>
      </c>
      <c r="AA1372" s="37" t="s">
        <v>585</v>
      </c>
      <c r="AB1372" s="30">
        <v>18095</v>
      </c>
      <c r="AC1372" s="30">
        <v>18095</v>
      </c>
      <c r="AD1372" s="31">
        <v>0</v>
      </c>
      <c r="AE1372" s="30">
        <v>18095</v>
      </c>
      <c r="AF1372" s="30">
        <v>3300</v>
      </c>
      <c r="AG1372" s="32">
        <v>14795</v>
      </c>
      <c r="AH1372" s="30">
        <v>3300</v>
      </c>
      <c r="AI1372" s="10" t="s">
        <v>573</v>
      </c>
      <c r="AJ1372" s="30">
        <v>0</v>
      </c>
      <c r="AK1372" s="30">
        <v>0</v>
      </c>
      <c r="AL1372" s="30">
        <v>0</v>
      </c>
      <c r="AM1372" s="30">
        <v>0</v>
      </c>
      <c r="AN1372" s="30">
        <v>3300</v>
      </c>
      <c r="AO1372" s="30">
        <v>0</v>
      </c>
      <c r="AP1372" s="30">
        <v>0</v>
      </c>
      <c r="AQ1372" s="30">
        <v>0</v>
      </c>
      <c r="AR1372" s="30">
        <v>0</v>
      </c>
      <c r="AS1372" s="30">
        <v>0</v>
      </c>
      <c r="AT1372" s="30">
        <v>0</v>
      </c>
      <c r="AU1372" s="121">
        <v>0</v>
      </c>
      <c r="AV1372" s="129" t="s">
        <v>784</v>
      </c>
      <c r="AW1372" s="129" t="s">
        <v>785</v>
      </c>
      <c r="AX1372" s="129" t="s">
        <v>3232</v>
      </c>
    </row>
    <row r="1373" spans="1:50" ht="36" x14ac:dyDescent="0.25">
      <c r="A1373" s="120">
        <v>46126</v>
      </c>
      <c r="B1373" s="28" t="s">
        <v>567</v>
      </c>
      <c r="C1373" s="25" t="s">
        <v>427</v>
      </c>
      <c r="D1373" s="25" t="s">
        <v>498</v>
      </c>
      <c r="E1373" s="25" t="s">
        <v>423</v>
      </c>
      <c r="F1373" s="29" t="s">
        <v>287</v>
      </c>
      <c r="G1373" s="29" t="s">
        <v>21</v>
      </c>
      <c r="H1373" s="29" t="s">
        <v>422</v>
      </c>
      <c r="I1373" s="29" t="s">
        <v>579</v>
      </c>
      <c r="J1373" s="29" t="s">
        <v>868</v>
      </c>
      <c r="K1373" s="25" t="s">
        <v>256</v>
      </c>
      <c r="L1373" s="25" t="s">
        <v>3473</v>
      </c>
      <c r="M1373" s="25" t="s">
        <v>3474</v>
      </c>
      <c r="N1373" s="25" t="s">
        <v>2864</v>
      </c>
      <c r="O1373" s="25">
        <v>10407335011</v>
      </c>
      <c r="P1373" s="25" t="s">
        <v>5456</v>
      </c>
      <c r="Q1373" s="28" t="s">
        <v>0</v>
      </c>
      <c r="R1373" s="29" t="s">
        <v>3475</v>
      </c>
      <c r="S1373" s="27" t="s">
        <v>3476</v>
      </c>
      <c r="T1373" s="27" t="s">
        <v>3477</v>
      </c>
      <c r="U1373" s="28" t="s">
        <v>315</v>
      </c>
      <c r="V1373" s="26" t="s">
        <v>256</v>
      </c>
      <c r="W1373" s="26" t="s">
        <v>664</v>
      </c>
      <c r="X1373" s="26" t="s">
        <v>411</v>
      </c>
      <c r="Y1373" s="37" t="s">
        <v>200</v>
      </c>
      <c r="Z1373" s="37" t="s">
        <v>586</v>
      </c>
      <c r="AA1373" s="37" t="s">
        <v>585</v>
      </c>
      <c r="AB1373" s="30">
        <v>22000</v>
      </c>
      <c r="AC1373" s="30">
        <v>22000</v>
      </c>
      <c r="AD1373" s="31">
        <v>0</v>
      </c>
      <c r="AE1373" s="30">
        <v>22000</v>
      </c>
      <c r="AF1373" s="30">
        <v>5500</v>
      </c>
      <c r="AG1373" s="32">
        <v>16500</v>
      </c>
      <c r="AH1373" s="30">
        <v>5500</v>
      </c>
      <c r="AI1373" s="10" t="s">
        <v>573</v>
      </c>
      <c r="AJ1373" s="30">
        <v>0</v>
      </c>
      <c r="AK1373" s="30">
        <v>0</v>
      </c>
      <c r="AL1373" s="30">
        <v>0</v>
      </c>
      <c r="AM1373" s="30">
        <v>0</v>
      </c>
      <c r="AN1373" s="30">
        <v>0</v>
      </c>
      <c r="AO1373" s="30">
        <v>5500</v>
      </c>
      <c r="AP1373" s="30">
        <v>0</v>
      </c>
      <c r="AQ1373" s="30">
        <v>0</v>
      </c>
      <c r="AR1373" s="30">
        <v>0</v>
      </c>
      <c r="AS1373" s="30">
        <v>0</v>
      </c>
      <c r="AT1373" s="30">
        <v>0</v>
      </c>
      <c r="AU1373" s="121">
        <v>0</v>
      </c>
      <c r="AV1373" s="129" t="s">
        <v>784</v>
      </c>
      <c r="AW1373" s="129" t="s">
        <v>785</v>
      </c>
      <c r="AX1373" s="129" t="s">
        <v>236</v>
      </c>
    </row>
    <row r="1374" spans="1:50" ht="24" x14ac:dyDescent="0.25">
      <c r="A1374" s="120">
        <v>46126</v>
      </c>
      <c r="B1374" s="28" t="s">
        <v>567</v>
      </c>
      <c r="C1374" s="25" t="s">
        <v>427</v>
      </c>
      <c r="D1374" s="25" t="s">
        <v>429</v>
      </c>
      <c r="E1374" s="25" t="s">
        <v>423</v>
      </c>
      <c r="F1374" s="29" t="s">
        <v>243</v>
      </c>
      <c r="G1374" s="29" t="s">
        <v>19</v>
      </c>
      <c r="H1374" s="29" t="s">
        <v>422</v>
      </c>
      <c r="I1374" s="29" t="s">
        <v>579</v>
      </c>
      <c r="J1374" s="29" t="s">
        <v>777</v>
      </c>
      <c r="K1374" s="25" t="s">
        <v>429</v>
      </c>
      <c r="L1374" s="25" t="s">
        <v>3478</v>
      </c>
      <c r="M1374" s="25" t="s">
        <v>3479</v>
      </c>
      <c r="N1374" s="25" t="s">
        <v>2864</v>
      </c>
      <c r="O1374" s="25">
        <v>10714744009</v>
      </c>
      <c r="P1374" s="25" t="s">
        <v>5457</v>
      </c>
      <c r="Q1374" s="28" t="s">
        <v>0</v>
      </c>
      <c r="R1374" s="29" t="s">
        <v>3480</v>
      </c>
      <c r="S1374" s="27" t="s">
        <v>3481</v>
      </c>
      <c r="T1374" s="27" t="s">
        <v>3482</v>
      </c>
      <c r="U1374" s="28" t="s">
        <v>277</v>
      </c>
      <c r="V1374" s="26" t="s">
        <v>429</v>
      </c>
      <c r="W1374" s="26" t="s">
        <v>617</v>
      </c>
      <c r="X1374" s="26" t="s">
        <v>411</v>
      </c>
      <c r="Y1374" s="37" t="s">
        <v>200</v>
      </c>
      <c r="Z1374" s="37" t="s">
        <v>586</v>
      </c>
      <c r="AA1374" s="37" t="s">
        <v>585</v>
      </c>
      <c r="AB1374" s="30">
        <v>18000</v>
      </c>
      <c r="AC1374" s="30">
        <v>18000</v>
      </c>
      <c r="AD1374" s="31">
        <v>0</v>
      </c>
      <c r="AE1374" s="30">
        <v>18000</v>
      </c>
      <c r="AF1374" s="30">
        <v>18000</v>
      </c>
      <c r="AG1374" s="32">
        <v>0</v>
      </c>
      <c r="AH1374" s="30">
        <v>18000</v>
      </c>
      <c r="AI1374" s="10" t="s">
        <v>573</v>
      </c>
      <c r="AJ1374" s="30">
        <v>0</v>
      </c>
      <c r="AK1374" s="30">
        <v>0</v>
      </c>
      <c r="AL1374" s="30">
        <v>0</v>
      </c>
      <c r="AM1374" s="30">
        <v>0</v>
      </c>
      <c r="AN1374" s="30">
        <v>12000</v>
      </c>
      <c r="AO1374" s="30">
        <v>0</v>
      </c>
      <c r="AP1374" s="30">
        <v>6000</v>
      </c>
      <c r="AQ1374" s="30">
        <v>0</v>
      </c>
      <c r="AR1374" s="30">
        <v>0</v>
      </c>
      <c r="AS1374" s="30">
        <v>0</v>
      </c>
      <c r="AT1374" s="30">
        <v>0</v>
      </c>
      <c r="AU1374" s="121">
        <v>0</v>
      </c>
      <c r="AV1374" s="129" t="s">
        <v>784</v>
      </c>
      <c r="AW1374" s="129" t="s">
        <v>796</v>
      </c>
      <c r="AX1374" s="129" t="s">
        <v>797</v>
      </c>
    </row>
    <row r="1375" spans="1:50" ht="24" x14ac:dyDescent="0.25">
      <c r="A1375" s="120">
        <v>46126</v>
      </c>
      <c r="B1375" s="28" t="s">
        <v>567</v>
      </c>
      <c r="C1375" s="25" t="s">
        <v>427</v>
      </c>
      <c r="D1375" s="25" t="s">
        <v>498</v>
      </c>
      <c r="E1375" s="25" t="s">
        <v>423</v>
      </c>
      <c r="F1375" s="29" t="s">
        <v>287</v>
      </c>
      <c r="G1375" s="29" t="s">
        <v>21</v>
      </c>
      <c r="H1375" s="29" t="s">
        <v>422</v>
      </c>
      <c r="I1375" s="29" t="s">
        <v>579</v>
      </c>
      <c r="J1375" s="29" t="s">
        <v>868</v>
      </c>
      <c r="K1375" s="25" t="s">
        <v>281</v>
      </c>
      <c r="L1375" s="25" t="s">
        <v>3483</v>
      </c>
      <c r="M1375" s="25" t="s">
        <v>3484</v>
      </c>
      <c r="N1375" s="25" t="s">
        <v>2864</v>
      </c>
      <c r="O1375" s="25">
        <v>10771530040</v>
      </c>
      <c r="P1375" s="25" t="s">
        <v>5458</v>
      </c>
      <c r="Q1375" s="28" t="s">
        <v>0</v>
      </c>
      <c r="R1375" s="29" t="s">
        <v>3485</v>
      </c>
      <c r="S1375" s="27" t="s">
        <v>3486</v>
      </c>
      <c r="T1375" s="27" t="s">
        <v>3487</v>
      </c>
      <c r="U1375" s="28" t="s">
        <v>329</v>
      </c>
      <c r="V1375" s="26" t="s">
        <v>281</v>
      </c>
      <c r="W1375" s="26" t="s">
        <v>678</v>
      </c>
      <c r="X1375" s="26" t="s">
        <v>411</v>
      </c>
      <c r="Y1375" s="37" t="s">
        <v>200</v>
      </c>
      <c r="Z1375" s="37" t="s">
        <v>586</v>
      </c>
      <c r="AA1375" s="37" t="s">
        <v>585</v>
      </c>
      <c r="AB1375" s="30">
        <v>6900</v>
      </c>
      <c r="AC1375" s="30">
        <v>6900</v>
      </c>
      <c r="AD1375" s="31">
        <v>0</v>
      </c>
      <c r="AE1375" s="30">
        <v>6900</v>
      </c>
      <c r="AF1375" s="30">
        <v>6900</v>
      </c>
      <c r="AG1375" s="32">
        <v>0</v>
      </c>
      <c r="AH1375" s="30">
        <v>6900</v>
      </c>
      <c r="AI1375" s="10" t="s">
        <v>573</v>
      </c>
      <c r="AJ1375" s="30">
        <v>0</v>
      </c>
      <c r="AK1375" s="30">
        <v>0</v>
      </c>
      <c r="AL1375" s="30">
        <v>0</v>
      </c>
      <c r="AM1375" s="30">
        <v>0</v>
      </c>
      <c r="AN1375" s="30">
        <v>3450</v>
      </c>
      <c r="AO1375" s="30">
        <v>0</v>
      </c>
      <c r="AP1375" s="30">
        <v>3450</v>
      </c>
      <c r="AQ1375" s="30">
        <v>0</v>
      </c>
      <c r="AR1375" s="30">
        <v>0</v>
      </c>
      <c r="AS1375" s="30">
        <v>0</v>
      </c>
      <c r="AT1375" s="30">
        <v>0</v>
      </c>
      <c r="AU1375" s="121">
        <v>0</v>
      </c>
      <c r="AV1375" s="129" t="s">
        <v>784</v>
      </c>
      <c r="AW1375" s="129" t="s">
        <v>796</v>
      </c>
      <c r="AX1375" s="129" t="s">
        <v>2124</v>
      </c>
    </row>
    <row r="1376" spans="1:50" ht="24" x14ac:dyDescent="0.25">
      <c r="A1376" s="120">
        <v>46126</v>
      </c>
      <c r="B1376" s="28" t="s">
        <v>567</v>
      </c>
      <c r="C1376" s="25" t="s">
        <v>427</v>
      </c>
      <c r="D1376" s="25" t="s">
        <v>429</v>
      </c>
      <c r="E1376" s="25" t="s">
        <v>423</v>
      </c>
      <c r="F1376" s="29" t="s">
        <v>243</v>
      </c>
      <c r="G1376" s="29" t="s">
        <v>19</v>
      </c>
      <c r="H1376" s="29" t="s">
        <v>422</v>
      </c>
      <c r="I1376" s="29" t="s">
        <v>579</v>
      </c>
      <c r="J1376" s="29" t="s">
        <v>777</v>
      </c>
      <c r="K1376" s="25" t="s">
        <v>429</v>
      </c>
      <c r="L1376" s="25" t="s">
        <v>3488</v>
      </c>
      <c r="M1376" s="25" t="s">
        <v>3489</v>
      </c>
      <c r="N1376" s="25" t="s">
        <v>2864</v>
      </c>
      <c r="O1376" s="25">
        <v>10427128488</v>
      </c>
      <c r="P1376" s="25" t="s">
        <v>5459</v>
      </c>
      <c r="Q1376" s="28" t="s">
        <v>0</v>
      </c>
      <c r="R1376" s="29" t="s">
        <v>3490</v>
      </c>
      <c r="S1376" s="27" t="s">
        <v>3491</v>
      </c>
      <c r="T1376" s="27" t="s">
        <v>3492</v>
      </c>
      <c r="U1376" s="28" t="s">
        <v>277</v>
      </c>
      <c r="V1376" s="26" t="s">
        <v>429</v>
      </c>
      <c r="W1376" s="26" t="s">
        <v>617</v>
      </c>
      <c r="X1376" s="26" t="s">
        <v>411</v>
      </c>
      <c r="Y1376" s="37" t="s">
        <v>200</v>
      </c>
      <c r="Z1376" s="37" t="s">
        <v>586</v>
      </c>
      <c r="AA1376" s="37" t="s">
        <v>585</v>
      </c>
      <c r="AB1376" s="30">
        <v>15000</v>
      </c>
      <c r="AC1376" s="30">
        <v>0</v>
      </c>
      <c r="AD1376" s="31">
        <v>15000</v>
      </c>
      <c r="AE1376" s="30">
        <v>15000</v>
      </c>
      <c r="AF1376" s="30">
        <v>15000</v>
      </c>
      <c r="AG1376" s="32">
        <v>0</v>
      </c>
      <c r="AH1376" s="30">
        <v>15000</v>
      </c>
      <c r="AI1376" s="10" t="s">
        <v>573</v>
      </c>
      <c r="AJ1376" s="30">
        <v>0</v>
      </c>
      <c r="AK1376" s="30">
        <v>0</v>
      </c>
      <c r="AL1376" s="30">
        <v>0</v>
      </c>
      <c r="AM1376" s="30">
        <v>0</v>
      </c>
      <c r="AN1376" s="30">
        <v>5000</v>
      </c>
      <c r="AO1376" s="30">
        <v>5000</v>
      </c>
      <c r="AP1376" s="30">
        <v>5000</v>
      </c>
      <c r="AQ1376" s="30">
        <v>0</v>
      </c>
      <c r="AR1376" s="30">
        <v>0</v>
      </c>
      <c r="AS1376" s="30">
        <v>0</v>
      </c>
      <c r="AT1376" s="30">
        <v>0</v>
      </c>
      <c r="AU1376" s="121">
        <v>0</v>
      </c>
      <c r="AV1376" s="129" t="s">
        <v>919</v>
      </c>
      <c r="AW1376" s="129" t="s">
        <v>796</v>
      </c>
      <c r="AX1376" s="129" t="s">
        <v>797</v>
      </c>
    </row>
    <row r="1377" spans="1:50" ht="24" x14ac:dyDescent="0.25">
      <c r="A1377" s="120">
        <v>46126</v>
      </c>
      <c r="B1377" s="28" t="s">
        <v>567</v>
      </c>
      <c r="C1377" s="25" t="s">
        <v>427</v>
      </c>
      <c r="D1377" s="25" t="s">
        <v>498</v>
      </c>
      <c r="E1377" s="25" t="s">
        <v>423</v>
      </c>
      <c r="F1377" s="29" t="s">
        <v>287</v>
      </c>
      <c r="G1377" s="29" t="s">
        <v>21</v>
      </c>
      <c r="H1377" s="29" t="s">
        <v>422</v>
      </c>
      <c r="I1377" s="29" t="s">
        <v>579</v>
      </c>
      <c r="J1377" s="29" t="s">
        <v>868</v>
      </c>
      <c r="K1377" s="25" t="s">
        <v>266</v>
      </c>
      <c r="L1377" s="25" t="s">
        <v>3493</v>
      </c>
      <c r="M1377" s="25" t="s">
        <v>3494</v>
      </c>
      <c r="N1377" s="25" t="s">
        <v>2864</v>
      </c>
      <c r="O1377" s="25">
        <v>10758952423</v>
      </c>
      <c r="P1377" s="25" t="s">
        <v>5460</v>
      </c>
      <c r="Q1377" s="28" t="s">
        <v>0</v>
      </c>
      <c r="R1377" s="29" t="s">
        <v>3495</v>
      </c>
      <c r="S1377" s="27" t="s">
        <v>3496</v>
      </c>
      <c r="T1377" s="27" t="s">
        <v>3497</v>
      </c>
      <c r="U1377" s="28" t="s">
        <v>320</v>
      </c>
      <c r="V1377" s="26" t="s">
        <v>266</v>
      </c>
      <c r="W1377" s="26" t="s">
        <v>669</v>
      </c>
      <c r="X1377" s="26" t="s">
        <v>411</v>
      </c>
      <c r="Y1377" s="37" t="s">
        <v>200</v>
      </c>
      <c r="Z1377" s="37" t="s">
        <v>586</v>
      </c>
      <c r="AA1377" s="37" t="s">
        <v>585</v>
      </c>
      <c r="AB1377" s="30">
        <v>0</v>
      </c>
      <c r="AC1377" s="30">
        <v>0</v>
      </c>
      <c r="AD1377" s="31">
        <v>0</v>
      </c>
      <c r="AE1377" s="30">
        <v>2400</v>
      </c>
      <c r="AF1377" s="30">
        <v>2400</v>
      </c>
      <c r="AG1377" s="32">
        <v>-2400</v>
      </c>
      <c r="AH1377" s="30">
        <v>2400</v>
      </c>
      <c r="AI1377" s="10" t="s">
        <v>573</v>
      </c>
      <c r="AJ1377" s="30">
        <v>0</v>
      </c>
      <c r="AK1377" s="30">
        <v>0</v>
      </c>
      <c r="AL1377" s="30">
        <v>0</v>
      </c>
      <c r="AM1377" s="30">
        <v>0</v>
      </c>
      <c r="AN1377" s="30">
        <v>0</v>
      </c>
      <c r="AO1377" s="30">
        <v>2400</v>
      </c>
      <c r="AP1377" s="30">
        <v>0</v>
      </c>
      <c r="AQ1377" s="30">
        <v>0</v>
      </c>
      <c r="AR1377" s="30">
        <v>0</v>
      </c>
      <c r="AS1377" s="30">
        <v>0</v>
      </c>
      <c r="AT1377" s="30">
        <v>0</v>
      </c>
      <c r="AU1377" s="121">
        <v>0</v>
      </c>
      <c r="AV1377" s="129" t="s">
        <v>1011</v>
      </c>
      <c r="AW1377" s="129" t="s">
        <v>1011</v>
      </c>
      <c r="AX1377" s="129" t="s">
        <v>2654</v>
      </c>
    </row>
    <row r="1378" spans="1:50" ht="24" x14ac:dyDescent="0.25">
      <c r="A1378" s="120">
        <v>46126</v>
      </c>
      <c r="B1378" s="28" t="s">
        <v>567</v>
      </c>
      <c r="C1378" s="25" t="s">
        <v>427</v>
      </c>
      <c r="D1378" s="25" t="s">
        <v>429</v>
      </c>
      <c r="E1378" s="25" t="s">
        <v>423</v>
      </c>
      <c r="F1378" s="29" t="s">
        <v>243</v>
      </c>
      <c r="G1378" s="29" t="s">
        <v>19</v>
      </c>
      <c r="H1378" s="29" t="s">
        <v>422</v>
      </c>
      <c r="I1378" s="29" t="s">
        <v>579</v>
      </c>
      <c r="J1378" s="29" t="s">
        <v>777</v>
      </c>
      <c r="K1378" s="25" t="s">
        <v>429</v>
      </c>
      <c r="L1378" s="25" t="s">
        <v>3498</v>
      </c>
      <c r="M1378" s="25" t="s">
        <v>3499</v>
      </c>
      <c r="N1378" s="25" t="s">
        <v>2864</v>
      </c>
      <c r="O1378" s="25">
        <v>10076362187</v>
      </c>
      <c r="P1378" s="25" t="s">
        <v>5461</v>
      </c>
      <c r="Q1378" s="28" t="s">
        <v>0</v>
      </c>
      <c r="R1378" s="29" t="s">
        <v>3500</v>
      </c>
      <c r="S1378" s="27" t="s">
        <v>3501</v>
      </c>
      <c r="T1378" s="27" t="s">
        <v>3502</v>
      </c>
      <c r="U1378" s="28" t="s">
        <v>277</v>
      </c>
      <c r="V1378" s="26" t="s">
        <v>429</v>
      </c>
      <c r="W1378" s="26" t="s">
        <v>617</v>
      </c>
      <c r="X1378" s="26" t="s">
        <v>411</v>
      </c>
      <c r="Y1378" s="37" t="s">
        <v>200</v>
      </c>
      <c r="Z1378" s="37" t="s">
        <v>586</v>
      </c>
      <c r="AA1378" s="37" t="s">
        <v>585</v>
      </c>
      <c r="AB1378" s="30">
        <v>0</v>
      </c>
      <c r="AC1378" s="30">
        <v>0</v>
      </c>
      <c r="AD1378" s="31">
        <v>0</v>
      </c>
      <c r="AE1378" s="30">
        <v>18000</v>
      </c>
      <c r="AF1378" s="30">
        <v>18000</v>
      </c>
      <c r="AG1378" s="32">
        <v>-18000</v>
      </c>
      <c r="AH1378" s="30">
        <v>18000</v>
      </c>
      <c r="AI1378" s="10" t="s">
        <v>573</v>
      </c>
      <c r="AJ1378" s="30">
        <v>0</v>
      </c>
      <c r="AK1378" s="30">
        <v>0</v>
      </c>
      <c r="AL1378" s="30">
        <v>0</v>
      </c>
      <c r="AM1378" s="30">
        <v>0</v>
      </c>
      <c r="AN1378" s="30">
        <v>6000</v>
      </c>
      <c r="AO1378" s="30">
        <v>6000</v>
      </c>
      <c r="AP1378" s="30">
        <v>6000</v>
      </c>
      <c r="AQ1378" s="30">
        <v>0</v>
      </c>
      <c r="AR1378" s="30">
        <v>0</v>
      </c>
      <c r="AS1378" s="30">
        <v>0</v>
      </c>
      <c r="AT1378" s="30">
        <v>0</v>
      </c>
      <c r="AU1378" s="121">
        <v>0</v>
      </c>
      <c r="AV1378" s="129" t="s">
        <v>1011</v>
      </c>
      <c r="AW1378" s="129" t="s">
        <v>1011</v>
      </c>
      <c r="AX1378" s="129" t="s">
        <v>797</v>
      </c>
    </row>
    <row r="1379" spans="1:50" ht="36" x14ac:dyDescent="0.25">
      <c r="A1379" s="120">
        <v>46127</v>
      </c>
      <c r="B1379" s="28" t="s">
        <v>567</v>
      </c>
      <c r="C1379" s="25" t="s">
        <v>427</v>
      </c>
      <c r="D1379" s="25" t="s">
        <v>498</v>
      </c>
      <c r="E1379" s="25" t="s">
        <v>423</v>
      </c>
      <c r="F1379" s="29" t="s">
        <v>287</v>
      </c>
      <c r="G1379" s="29" t="s">
        <v>21</v>
      </c>
      <c r="H1379" s="29" t="s">
        <v>422</v>
      </c>
      <c r="I1379" s="29" t="s">
        <v>579</v>
      </c>
      <c r="J1379" s="29" t="s">
        <v>868</v>
      </c>
      <c r="K1379" s="25" t="s">
        <v>281</v>
      </c>
      <c r="L1379" s="25" t="s">
        <v>3503</v>
      </c>
      <c r="M1379" s="25" t="s">
        <v>3504</v>
      </c>
      <c r="N1379" s="25" t="s">
        <v>2305</v>
      </c>
      <c r="O1379" s="25">
        <v>10703474042</v>
      </c>
      <c r="P1379" s="25" t="s">
        <v>5462</v>
      </c>
      <c r="Q1379" s="28" t="s">
        <v>0</v>
      </c>
      <c r="R1379" s="29" t="s">
        <v>3505</v>
      </c>
      <c r="S1379" s="27" t="s">
        <v>3506</v>
      </c>
      <c r="T1379" s="27" t="s">
        <v>3507</v>
      </c>
      <c r="U1379" s="28" t="s">
        <v>329</v>
      </c>
      <c r="V1379" s="26" t="s">
        <v>281</v>
      </c>
      <c r="W1379" s="26" t="s">
        <v>678</v>
      </c>
      <c r="X1379" s="26" t="s">
        <v>411</v>
      </c>
      <c r="Y1379" s="37" t="s">
        <v>200</v>
      </c>
      <c r="Z1379" s="37" t="s">
        <v>586</v>
      </c>
      <c r="AA1379" s="37" t="s">
        <v>585</v>
      </c>
      <c r="AB1379" s="30">
        <v>0</v>
      </c>
      <c r="AC1379" s="30">
        <v>0</v>
      </c>
      <c r="AD1379" s="31">
        <v>0</v>
      </c>
      <c r="AE1379" s="30">
        <v>15200</v>
      </c>
      <c r="AF1379" s="30">
        <v>7600</v>
      </c>
      <c r="AG1379" s="32">
        <v>-7600</v>
      </c>
      <c r="AH1379" s="30">
        <v>7600</v>
      </c>
      <c r="AI1379" s="10" t="s">
        <v>573</v>
      </c>
      <c r="AJ1379" s="30">
        <v>0</v>
      </c>
      <c r="AK1379" s="30">
        <v>0</v>
      </c>
      <c r="AL1379" s="30">
        <v>0</v>
      </c>
      <c r="AM1379" s="30">
        <v>0</v>
      </c>
      <c r="AN1379" s="30">
        <v>3800</v>
      </c>
      <c r="AO1379" s="30">
        <v>3800</v>
      </c>
      <c r="AP1379" s="30">
        <v>0</v>
      </c>
      <c r="AQ1379" s="30">
        <v>0</v>
      </c>
      <c r="AR1379" s="30">
        <v>0</v>
      </c>
      <c r="AS1379" s="30">
        <v>0</v>
      </c>
      <c r="AT1379" s="30">
        <v>0</v>
      </c>
      <c r="AU1379" s="121">
        <v>0</v>
      </c>
      <c r="AV1379" s="129" t="s">
        <v>1011</v>
      </c>
      <c r="AW1379" s="129" t="s">
        <v>1011</v>
      </c>
      <c r="AX1379" s="129" t="s">
        <v>236</v>
      </c>
    </row>
    <row r="1380" spans="1:50" ht="36" x14ac:dyDescent="0.25">
      <c r="A1380" s="120">
        <v>46127</v>
      </c>
      <c r="B1380" s="28" t="s">
        <v>567</v>
      </c>
      <c r="C1380" s="25" t="s">
        <v>427</v>
      </c>
      <c r="D1380" s="25" t="s">
        <v>498</v>
      </c>
      <c r="E1380" s="25" t="s">
        <v>423</v>
      </c>
      <c r="F1380" s="29" t="s">
        <v>287</v>
      </c>
      <c r="G1380" s="29" t="s">
        <v>21</v>
      </c>
      <c r="H1380" s="29" t="s">
        <v>422</v>
      </c>
      <c r="I1380" s="29" t="s">
        <v>579</v>
      </c>
      <c r="J1380" s="29" t="s">
        <v>868</v>
      </c>
      <c r="K1380" s="25" t="s">
        <v>276</v>
      </c>
      <c r="L1380" s="25" t="s">
        <v>3508</v>
      </c>
      <c r="M1380" s="25" t="s">
        <v>3509</v>
      </c>
      <c r="N1380" s="25" t="s">
        <v>2305</v>
      </c>
      <c r="O1380" s="25">
        <v>10474738979</v>
      </c>
      <c r="P1380" s="25" t="s">
        <v>5463</v>
      </c>
      <c r="Q1380" s="28" t="s">
        <v>0</v>
      </c>
      <c r="R1380" s="29" t="s">
        <v>3510</v>
      </c>
      <c r="S1380" s="27" t="s">
        <v>3511</v>
      </c>
      <c r="T1380" s="27" t="s">
        <v>3512</v>
      </c>
      <c r="U1380" s="28" t="s">
        <v>326</v>
      </c>
      <c r="V1380" s="26" t="s">
        <v>276</v>
      </c>
      <c r="W1380" s="26" t="s">
        <v>675</v>
      </c>
      <c r="X1380" s="26" t="s">
        <v>411</v>
      </c>
      <c r="Y1380" s="37" t="s">
        <v>200</v>
      </c>
      <c r="Z1380" s="37" t="s">
        <v>586</v>
      </c>
      <c r="AA1380" s="37" t="s">
        <v>585</v>
      </c>
      <c r="AB1380" s="30">
        <v>0</v>
      </c>
      <c r="AC1380" s="30">
        <v>0</v>
      </c>
      <c r="AD1380" s="31">
        <v>0</v>
      </c>
      <c r="AE1380" s="30">
        <v>7000</v>
      </c>
      <c r="AF1380" s="30">
        <v>7000</v>
      </c>
      <c r="AG1380" s="32">
        <v>-7000</v>
      </c>
      <c r="AH1380" s="30">
        <v>7000</v>
      </c>
      <c r="AI1380" s="10" t="s">
        <v>573</v>
      </c>
      <c r="AJ1380" s="30">
        <v>0</v>
      </c>
      <c r="AK1380" s="30">
        <v>0</v>
      </c>
      <c r="AL1380" s="30">
        <v>0</v>
      </c>
      <c r="AM1380" s="30">
        <v>0</v>
      </c>
      <c r="AN1380" s="30">
        <v>3500</v>
      </c>
      <c r="AO1380" s="30">
        <v>3500</v>
      </c>
      <c r="AP1380" s="30">
        <v>0</v>
      </c>
      <c r="AQ1380" s="30">
        <v>0</v>
      </c>
      <c r="AR1380" s="30">
        <v>0</v>
      </c>
      <c r="AS1380" s="30">
        <v>0</v>
      </c>
      <c r="AT1380" s="30">
        <v>0</v>
      </c>
      <c r="AU1380" s="121">
        <v>0</v>
      </c>
      <c r="AV1380" s="129" t="s">
        <v>1011</v>
      </c>
      <c r="AW1380" s="129" t="s">
        <v>1011</v>
      </c>
      <c r="AX1380" s="129" t="s">
        <v>2124</v>
      </c>
    </row>
    <row r="1381" spans="1:50" ht="24" x14ac:dyDescent="0.25">
      <c r="A1381" s="120">
        <v>46127</v>
      </c>
      <c r="B1381" s="28" t="s">
        <v>567</v>
      </c>
      <c r="C1381" s="25" t="s">
        <v>427</v>
      </c>
      <c r="D1381" s="25" t="s">
        <v>498</v>
      </c>
      <c r="E1381" s="25" t="s">
        <v>423</v>
      </c>
      <c r="F1381" s="29" t="s">
        <v>287</v>
      </c>
      <c r="G1381" s="29" t="s">
        <v>21</v>
      </c>
      <c r="H1381" s="29" t="s">
        <v>422</v>
      </c>
      <c r="I1381" s="29" t="s">
        <v>579</v>
      </c>
      <c r="J1381" s="29" t="s">
        <v>868</v>
      </c>
      <c r="K1381" s="25" t="s">
        <v>278</v>
      </c>
      <c r="L1381" s="25" t="s">
        <v>3513</v>
      </c>
      <c r="M1381" s="25" t="s">
        <v>3514</v>
      </c>
      <c r="N1381" s="25" t="s">
        <v>2305</v>
      </c>
      <c r="O1381" s="25">
        <v>10429246038</v>
      </c>
      <c r="P1381" s="25" t="s">
        <v>5464</v>
      </c>
      <c r="Q1381" s="28" t="s">
        <v>0</v>
      </c>
      <c r="R1381" s="29" t="s">
        <v>3515</v>
      </c>
      <c r="S1381" s="27" t="s">
        <v>3516</v>
      </c>
      <c r="T1381" s="27" t="s">
        <v>3517</v>
      </c>
      <c r="U1381" s="28" t="s">
        <v>327</v>
      </c>
      <c r="V1381" s="26" t="s">
        <v>278</v>
      </c>
      <c r="W1381" s="26" t="s">
        <v>676</v>
      </c>
      <c r="X1381" s="26" t="s">
        <v>411</v>
      </c>
      <c r="Y1381" s="37" t="s">
        <v>200</v>
      </c>
      <c r="Z1381" s="37" t="s">
        <v>586</v>
      </c>
      <c r="AA1381" s="37" t="s">
        <v>585</v>
      </c>
      <c r="AB1381" s="30">
        <v>0</v>
      </c>
      <c r="AC1381" s="30">
        <v>0</v>
      </c>
      <c r="AD1381" s="31">
        <v>0</v>
      </c>
      <c r="AE1381" s="30">
        <v>21560</v>
      </c>
      <c r="AF1381" s="30">
        <v>10780</v>
      </c>
      <c r="AG1381" s="32">
        <v>-10780</v>
      </c>
      <c r="AH1381" s="30">
        <v>10780</v>
      </c>
      <c r="AI1381" s="10" t="s">
        <v>573</v>
      </c>
      <c r="AJ1381" s="30">
        <v>0</v>
      </c>
      <c r="AK1381" s="30">
        <v>0</v>
      </c>
      <c r="AL1381" s="30">
        <v>0</v>
      </c>
      <c r="AM1381" s="30">
        <v>0</v>
      </c>
      <c r="AN1381" s="30">
        <v>5390</v>
      </c>
      <c r="AO1381" s="30">
        <v>5390</v>
      </c>
      <c r="AP1381" s="30">
        <v>0</v>
      </c>
      <c r="AQ1381" s="30">
        <v>0</v>
      </c>
      <c r="AR1381" s="30">
        <v>0</v>
      </c>
      <c r="AS1381" s="30">
        <v>0</v>
      </c>
      <c r="AT1381" s="30">
        <v>0</v>
      </c>
      <c r="AU1381" s="121">
        <v>0</v>
      </c>
      <c r="AV1381" s="129" t="s">
        <v>1011</v>
      </c>
      <c r="AW1381" s="129" t="s">
        <v>1011</v>
      </c>
      <c r="AX1381" s="129" t="s">
        <v>3232</v>
      </c>
    </row>
    <row r="1382" spans="1:50" ht="24" x14ac:dyDescent="0.25">
      <c r="A1382" s="120">
        <v>46127</v>
      </c>
      <c r="B1382" s="28" t="s">
        <v>567</v>
      </c>
      <c r="C1382" s="25" t="s">
        <v>427</v>
      </c>
      <c r="D1382" s="25" t="s">
        <v>498</v>
      </c>
      <c r="E1382" s="25" t="s">
        <v>423</v>
      </c>
      <c r="F1382" s="29" t="s">
        <v>287</v>
      </c>
      <c r="G1382" s="29" t="s">
        <v>21</v>
      </c>
      <c r="H1382" s="29" t="s">
        <v>422</v>
      </c>
      <c r="I1382" s="29" t="s">
        <v>579</v>
      </c>
      <c r="J1382" s="29" t="s">
        <v>868</v>
      </c>
      <c r="K1382" s="25" t="s">
        <v>250</v>
      </c>
      <c r="L1382" s="25" t="s">
        <v>3518</v>
      </c>
      <c r="M1382" s="25" t="s">
        <v>3519</v>
      </c>
      <c r="N1382" s="25" t="s">
        <v>2305</v>
      </c>
      <c r="O1382" s="25">
        <v>10710773659</v>
      </c>
      <c r="P1382" s="25" t="s">
        <v>5465</v>
      </c>
      <c r="Q1382" s="28" t="s">
        <v>0</v>
      </c>
      <c r="R1382" s="29" t="s">
        <v>3520</v>
      </c>
      <c r="S1382" s="27" t="s">
        <v>3521</v>
      </c>
      <c r="T1382" s="27" t="s">
        <v>3522</v>
      </c>
      <c r="U1382" s="28" t="s">
        <v>312</v>
      </c>
      <c r="V1382" s="26" t="s">
        <v>250</v>
      </c>
      <c r="W1382" s="26" t="s">
        <v>661</v>
      </c>
      <c r="X1382" s="26" t="s">
        <v>411</v>
      </c>
      <c r="Y1382" s="37" t="s">
        <v>200</v>
      </c>
      <c r="Z1382" s="37" t="s">
        <v>586</v>
      </c>
      <c r="AA1382" s="37" t="s">
        <v>585</v>
      </c>
      <c r="AB1382" s="30">
        <v>0</v>
      </c>
      <c r="AC1382" s="30">
        <v>0</v>
      </c>
      <c r="AD1382" s="31">
        <v>0</v>
      </c>
      <c r="AE1382" s="30">
        <v>7000</v>
      </c>
      <c r="AF1382" s="30">
        <v>7000</v>
      </c>
      <c r="AG1382" s="32">
        <v>-7000</v>
      </c>
      <c r="AH1382" s="30">
        <v>7000</v>
      </c>
      <c r="AI1382" s="10" t="s">
        <v>573</v>
      </c>
      <c r="AJ1382" s="30">
        <v>0</v>
      </c>
      <c r="AK1382" s="30">
        <v>0</v>
      </c>
      <c r="AL1382" s="30">
        <v>0</v>
      </c>
      <c r="AM1382" s="30">
        <v>0</v>
      </c>
      <c r="AN1382" s="30">
        <v>3500</v>
      </c>
      <c r="AO1382" s="30">
        <v>3500</v>
      </c>
      <c r="AP1382" s="30">
        <v>0</v>
      </c>
      <c r="AQ1382" s="30">
        <v>0</v>
      </c>
      <c r="AR1382" s="30">
        <v>0</v>
      </c>
      <c r="AS1382" s="30">
        <v>0</v>
      </c>
      <c r="AT1382" s="30">
        <v>0</v>
      </c>
      <c r="AU1382" s="121">
        <v>0</v>
      </c>
      <c r="AV1382" s="129" t="s">
        <v>1011</v>
      </c>
      <c r="AW1382" s="129" t="s">
        <v>1011</v>
      </c>
      <c r="AX1382" s="129" t="s">
        <v>2124</v>
      </c>
    </row>
    <row r="1383" spans="1:50" ht="24" x14ac:dyDescent="0.25">
      <c r="A1383" s="120">
        <v>46128</v>
      </c>
      <c r="B1383" s="28" t="s">
        <v>567</v>
      </c>
      <c r="C1383" s="25" t="s">
        <v>427</v>
      </c>
      <c r="D1383" s="25" t="s">
        <v>498</v>
      </c>
      <c r="E1383" s="25" t="s">
        <v>423</v>
      </c>
      <c r="F1383" s="29" t="s">
        <v>287</v>
      </c>
      <c r="G1383" s="29" t="s">
        <v>21</v>
      </c>
      <c r="H1383" s="29" t="s">
        <v>422</v>
      </c>
      <c r="I1383" s="29" t="s">
        <v>579</v>
      </c>
      <c r="J1383" s="29" t="s">
        <v>868</v>
      </c>
      <c r="K1383" s="25" t="s">
        <v>285</v>
      </c>
      <c r="L1383" s="25" t="s">
        <v>3523</v>
      </c>
      <c r="M1383" s="25" t="s">
        <v>3524</v>
      </c>
      <c r="N1383" s="25" t="s">
        <v>3525</v>
      </c>
      <c r="O1383" s="25">
        <v>10411189851</v>
      </c>
      <c r="P1383" s="25" t="s">
        <v>5466</v>
      </c>
      <c r="Q1383" s="28" t="s">
        <v>0</v>
      </c>
      <c r="R1383" s="29" t="s">
        <v>3526</v>
      </c>
      <c r="S1383" s="27" t="s">
        <v>3527</v>
      </c>
      <c r="T1383" s="27" t="s">
        <v>3528</v>
      </c>
      <c r="U1383" s="28" t="s">
        <v>331</v>
      </c>
      <c r="V1383" s="26" t="s">
        <v>285</v>
      </c>
      <c r="W1383" s="26" t="s">
        <v>680</v>
      </c>
      <c r="X1383" s="26" t="s">
        <v>411</v>
      </c>
      <c r="Y1383" s="37" t="s">
        <v>200</v>
      </c>
      <c r="Z1383" s="37" t="s">
        <v>586</v>
      </c>
      <c r="AA1383" s="37" t="s">
        <v>585</v>
      </c>
      <c r="AB1383" s="30">
        <v>0</v>
      </c>
      <c r="AC1383" s="30">
        <v>0</v>
      </c>
      <c r="AD1383" s="31">
        <v>0</v>
      </c>
      <c r="AE1383" s="30">
        <v>15000</v>
      </c>
      <c r="AF1383" s="30">
        <v>15000</v>
      </c>
      <c r="AG1383" s="32">
        <v>-15000</v>
      </c>
      <c r="AH1383" s="30">
        <v>15000</v>
      </c>
      <c r="AI1383" s="10" t="s">
        <v>573</v>
      </c>
      <c r="AJ1383" s="30">
        <v>0</v>
      </c>
      <c r="AK1383" s="30">
        <v>0</v>
      </c>
      <c r="AL1383" s="30">
        <v>0</v>
      </c>
      <c r="AM1383" s="30">
        <v>0</v>
      </c>
      <c r="AN1383" s="30">
        <v>5000</v>
      </c>
      <c r="AO1383" s="30">
        <v>5000</v>
      </c>
      <c r="AP1383" s="30">
        <v>5000</v>
      </c>
      <c r="AQ1383" s="30">
        <v>0</v>
      </c>
      <c r="AR1383" s="30">
        <v>0</v>
      </c>
      <c r="AS1383" s="30">
        <v>0</v>
      </c>
      <c r="AT1383" s="30">
        <v>0</v>
      </c>
      <c r="AU1383" s="121">
        <v>0</v>
      </c>
      <c r="AV1383" s="129" t="s">
        <v>1011</v>
      </c>
      <c r="AW1383" s="129" t="s">
        <v>1011</v>
      </c>
      <c r="AX1383" s="129" t="s">
        <v>236</v>
      </c>
    </row>
    <row r="1384" spans="1:50" ht="24" x14ac:dyDescent="0.25">
      <c r="A1384" s="120">
        <v>46128</v>
      </c>
      <c r="B1384" s="28" t="s">
        <v>567</v>
      </c>
      <c r="C1384" s="25" t="s">
        <v>427</v>
      </c>
      <c r="D1384" s="25" t="s">
        <v>498</v>
      </c>
      <c r="E1384" s="25" t="s">
        <v>423</v>
      </c>
      <c r="F1384" s="29" t="s">
        <v>287</v>
      </c>
      <c r="G1384" s="29" t="s">
        <v>21</v>
      </c>
      <c r="H1384" s="29" t="s">
        <v>422</v>
      </c>
      <c r="I1384" s="29" t="s">
        <v>579</v>
      </c>
      <c r="J1384" s="29" t="s">
        <v>868</v>
      </c>
      <c r="K1384" s="25" t="s">
        <v>646</v>
      </c>
      <c r="L1384" s="25" t="s">
        <v>3529</v>
      </c>
      <c r="M1384" s="25" t="s">
        <v>3530</v>
      </c>
      <c r="N1384" s="25" t="s">
        <v>3525</v>
      </c>
      <c r="O1384" s="25">
        <v>10722481017</v>
      </c>
      <c r="P1384" s="25" t="s">
        <v>5467</v>
      </c>
      <c r="Q1384" s="28" t="s">
        <v>0</v>
      </c>
      <c r="R1384" s="29" t="s">
        <v>3531</v>
      </c>
      <c r="S1384" s="27" t="s">
        <v>3532</v>
      </c>
      <c r="T1384" s="27" t="s">
        <v>3533</v>
      </c>
      <c r="U1384" s="28" t="s">
        <v>317</v>
      </c>
      <c r="V1384" s="26" t="s">
        <v>646</v>
      </c>
      <c r="W1384" s="26" t="s">
        <v>666</v>
      </c>
      <c r="X1384" s="26" t="s">
        <v>411</v>
      </c>
      <c r="Y1384" s="37" t="s">
        <v>200</v>
      </c>
      <c r="Z1384" s="37" t="s">
        <v>586</v>
      </c>
      <c r="AA1384" s="37" t="s">
        <v>585</v>
      </c>
      <c r="AB1384" s="30">
        <v>0</v>
      </c>
      <c r="AC1384" s="30">
        <v>0</v>
      </c>
      <c r="AD1384" s="31">
        <v>0</v>
      </c>
      <c r="AE1384" s="30">
        <v>18400</v>
      </c>
      <c r="AF1384" s="30">
        <v>6960</v>
      </c>
      <c r="AG1384" s="32">
        <v>-6960</v>
      </c>
      <c r="AH1384" s="30">
        <v>6960</v>
      </c>
      <c r="AI1384" s="10" t="s">
        <v>573</v>
      </c>
      <c r="AJ1384" s="30">
        <v>0</v>
      </c>
      <c r="AK1384" s="30">
        <v>0</v>
      </c>
      <c r="AL1384" s="30">
        <v>0</v>
      </c>
      <c r="AM1384" s="30">
        <v>0</v>
      </c>
      <c r="AN1384" s="30">
        <v>0</v>
      </c>
      <c r="AO1384" s="30">
        <v>0</v>
      </c>
      <c r="AP1384" s="30">
        <v>6960</v>
      </c>
      <c r="AQ1384" s="30">
        <v>0</v>
      </c>
      <c r="AR1384" s="30">
        <v>0</v>
      </c>
      <c r="AS1384" s="30">
        <v>0</v>
      </c>
      <c r="AT1384" s="30">
        <v>0</v>
      </c>
      <c r="AU1384" s="121">
        <v>0</v>
      </c>
      <c r="AV1384" s="129" t="s">
        <v>1011</v>
      </c>
      <c r="AW1384" s="129" t="s">
        <v>1011</v>
      </c>
      <c r="AX1384" s="129" t="s">
        <v>3232</v>
      </c>
    </row>
    <row r="1385" spans="1:50" ht="24" x14ac:dyDescent="0.25">
      <c r="A1385" s="120">
        <v>46128</v>
      </c>
      <c r="B1385" s="28" t="s">
        <v>567</v>
      </c>
      <c r="C1385" s="25" t="s">
        <v>427</v>
      </c>
      <c r="D1385" s="25" t="s">
        <v>498</v>
      </c>
      <c r="E1385" s="25" t="s">
        <v>423</v>
      </c>
      <c r="F1385" s="29" t="s">
        <v>287</v>
      </c>
      <c r="G1385" s="29" t="s">
        <v>21</v>
      </c>
      <c r="H1385" s="29" t="s">
        <v>422</v>
      </c>
      <c r="I1385" s="29" t="s">
        <v>579</v>
      </c>
      <c r="J1385" s="29" t="s">
        <v>868</v>
      </c>
      <c r="K1385" s="25" t="s">
        <v>646</v>
      </c>
      <c r="L1385" s="25" t="s">
        <v>3534</v>
      </c>
      <c r="M1385" s="25" t="s">
        <v>3535</v>
      </c>
      <c r="N1385" s="25" t="s">
        <v>3525</v>
      </c>
      <c r="O1385" s="25">
        <v>10702036556</v>
      </c>
      <c r="P1385" s="25" t="s">
        <v>5468</v>
      </c>
      <c r="Q1385" s="28" t="s">
        <v>0</v>
      </c>
      <c r="R1385" s="29" t="s">
        <v>3536</v>
      </c>
      <c r="S1385" s="27" t="s">
        <v>3537</v>
      </c>
      <c r="T1385" s="27" t="s">
        <v>3538</v>
      </c>
      <c r="U1385" s="28" t="s">
        <v>317</v>
      </c>
      <c r="V1385" s="26" t="s">
        <v>646</v>
      </c>
      <c r="W1385" s="26" t="s">
        <v>666</v>
      </c>
      <c r="X1385" s="26" t="s">
        <v>411</v>
      </c>
      <c r="Y1385" s="37" t="s">
        <v>200</v>
      </c>
      <c r="Z1385" s="37" t="s">
        <v>586</v>
      </c>
      <c r="AA1385" s="37" t="s">
        <v>585</v>
      </c>
      <c r="AB1385" s="30">
        <v>0</v>
      </c>
      <c r="AC1385" s="30">
        <v>0</v>
      </c>
      <c r="AD1385" s="31">
        <v>0</v>
      </c>
      <c r="AE1385" s="30">
        <v>18700</v>
      </c>
      <c r="AF1385" s="30">
        <v>7880</v>
      </c>
      <c r="AG1385" s="32">
        <v>-7880</v>
      </c>
      <c r="AH1385" s="30">
        <v>7880</v>
      </c>
      <c r="AI1385" s="10" t="s">
        <v>573</v>
      </c>
      <c r="AJ1385" s="30">
        <v>0</v>
      </c>
      <c r="AK1385" s="30">
        <v>0</v>
      </c>
      <c r="AL1385" s="30">
        <v>0</v>
      </c>
      <c r="AM1385" s="30">
        <v>0</v>
      </c>
      <c r="AN1385" s="30">
        <v>0</v>
      </c>
      <c r="AO1385" s="30">
        <v>7880</v>
      </c>
      <c r="AP1385" s="30">
        <v>0</v>
      </c>
      <c r="AQ1385" s="30">
        <v>0</v>
      </c>
      <c r="AR1385" s="30">
        <v>0</v>
      </c>
      <c r="AS1385" s="30">
        <v>0</v>
      </c>
      <c r="AT1385" s="30">
        <v>0</v>
      </c>
      <c r="AU1385" s="121">
        <v>0</v>
      </c>
      <c r="AV1385" s="129" t="s">
        <v>1011</v>
      </c>
      <c r="AW1385" s="129" t="s">
        <v>1011</v>
      </c>
      <c r="AX1385" s="129" t="s">
        <v>3232</v>
      </c>
    </row>
    <row r="1386" spans="1:50" ht="24" x14ac:dyDescent="0.25">
      <c r="A1386" s="120">
        <v>46128</v>
      </c>
      <c r="B1386" s="28" t="s">
        <v>567</v>
      </c>
      <c r="C1386" s="25" t="s">
        <v>427</v>
      </c>
      <c r="D1386" s="25" t="s">
        <v>498</v>
      </c>
      <c r="E1386" s="25" t="s">
        <v>423</v>
      </c>
      <c r="F1386" s="29" t="s">
        <v>287</v>
      </c>
      <c r="G1386" s="29" t="s">
        <v>21</v>
      </c>
      <c r="H1386" s="29" t="s">
        <v>422</v>
      </c>
      <c r="I1386" s="29" t="s">
        <v>579</v>
      </c>
      <c r="J1386" s="29" t="s">
        <v>868</v>
      </c>
      <c r="K1386" s="25" t="s">
        <v>248</v>
      </c>
      <c r="L1386" s="25" t="s">
        <v>3539</v>
      </c>
      <c r="M1386" s="25" t="s">
        <v>3540</v>
      </c>
      <c r="N1386" s="25" t="s">
        <v>3525</v>
      </c>
      <c r="O1386" s="25">
        <v>10419095589</v>
      </c>
      <c r="P1386" s="25" t="s">
        <v>5469</v>
      </c>
      <c r="Q1386" s="28" t="s">
        <v>0</v>
      </c>
      <c r="R1386" s="29" t="s">
        <v>3541</v>
      </c>
      <c r="S1386" s="27" t="s">
        <v>3542</v>
      </c>
      <c r="T1386" s="27" t="s">
        <v>3543</v>
      </c>
      <c r="U1386" s="28" t="s">
        <v>311</v>
      </c>
      <c r="V1386" s="26" t="s">
        <v>248</v>
      </c>
      <c r="W1386" s="26" t="s">
        <v>660</v>
      </c>
      <c r="X1386" s="26" t="s">
        <v>411</v>
      </c>
      <c r="Y1386" s="37" t="s">
        <v>200</v>
      </c>
      <c r="Z1386" s="37" t="s">
        <v>586</v>
      </c>
      <c r="AA1386" s="37" t="s">
        <v>585</v>
      </c>
      <c r="AB1386" s="30">
        <v>0</v>
      </c>
      <c r="AC1386" s="30">
        <v>0</v>
      </c>
      <c r="AD1386" s="31">
        <v>0</v>
      </c>
      <c r="AE1386" s="30">
        <v>18700</v>
      </c>
      <c r="AF1386" s="30">
        <v>3000</v>
      </c>
      <c r="AG1386" s="32">
        <v>-3000</v>
      </c>
      <c r="AH1386" s="30">
        <v>3000</v>
      </c>
      <c r="AI1386" s="10" t="s">
        <v>573</v>
      </c>
      <c r="AJ1386" s="30">
        <v>0</v>
      </c>
      <c r="AK1386" s="30">
        <v>0</v>
      </c>
      <c r="AL1386" s="30">
        <v>0</v>
      </c>
      <c r="AM1386" s="30">
        <v>0</v>
      </c>
      <c r="AN1386" s="30">
        <v>0</v>
      </c>
      <c r="AO1386" s="30">
        <v>3000</v>
      </c>
      <c r="AP1386" s="30">
        <v>0</v>
      </c>
      <c r="AQ1386" s="30">
        <v>0</v>
      </c>
      <c r="AR1386" s="30">
        <v>0</v>
      </c>
      <c r="AS1386" s="30">
        <v>0</v>
      </c>
      <c r="AT1386" s="30">
        <v>0</v>
      </c>
      <c r="AU1386" s="121">
        <v>0</v>
      </c>
      <c r="AV1386" s="129" t="s">
        <v>1011</v>
      </c>
      <c r="AW1386" s="129" t="s">
        <v>1011</v>
      </c>
      <c r="AX1386" s="129" t="s">
        <v>3232</v>
      </c>
    </row>
    <row r="1387" spans="1:50" ht="24" x14ac:dyDescent="0.25">
      <c r="A1387" s="120">
        <v>46128</v>
      </c>
      <c r="B1387" s="28" t="s">
        <v>567</v>
      </c>
      <c r="C1387" s="25" t="s">
        <v>427</v>
      </c>
      <c r="D1387" s="25" t="s">
        <v>498</v>
      </c>
      <c r="E1387" s="25" t="s">
        <v>423</v>
      </c>
      <c r="F1387" s="29" t="s">
        <v>287</v>
      </c>
      <c r="G1387" s="29" t="s">
        <v>21</v>
      </c>
      <c r="H1387" s="29" t="s">
        <v>422</v>
      </c>
      <c r="I1387" s="29" t="s">
        <v>579</v>
      </c>
      <c r="J1387" s="29" t="s">
        <v>868</v>
      </c>
      <c r="K1387" s="25" t="s">
        <v>646</v>
      </c>
      <c r="L1387" s="25" t="s">
        <v>3544</v>
      </c>
      <c r="M1387" s="25" t="s">
        <v>3545</v>
      </c>
      <c r="N1387" s="25" t="s">
        <v>3525</v>
      </c>
      <c r="O1387" s="25">
        <v>10412114413</v>
      </c>
      <c r="P1387" s="25" t="s">
        <v>5470</v>
      </c>
      <c r="Q1387" s="28" t="s">
        <v>0</v>
      </c>
      <c r="R1387" s="29" t="s">
        <v>3546</v>
      </c>
      <c r="S1387" s="27" t="s">
        <v>3547</v>
      </c>
      <c r="T1387" s="27" t="s">
        <v>3548</v>
      </c>
      <c r="U1387" s="28" t="s">
        <v>317</v>
      </c>
      <c r="V1387" s="26" t="s">
        <v>646</v>
      </c>
      <c r="W1387" s="26" t="s">
        <v>666</v>
      </c>
      <c r="X1387" s="26" t="s">
        <v>411</v>
      </c>
      <c r="Y1387" s="37" t="s">
        <v>200</v>
      </c>
      <c r="Z1387" s="37" t="s">
        <v>586</v>
      </c>
      <c r="AA1387" s="37" t="s">
        <v>585</v>
      </c>
      <c r="AB1387" s="30">
        <v>0</v>
      </c>
      <c r="AC1387" s="30">
        <v>0</v>
      </c>
      <c r="AD1387" s="31">
        <v>0</v>
      </c>
      <c r="AE1387" s="30">
        <v>22000</v>
      </c>
      <c r="AF1387" s="30">
        <v>11000</v>
      </c>
      <c r="AG1387" s="32">
        <v>-11000</v>
      </c>
      <c r="AH1387" s="30">
        <v>11000</v>
      </c>
      <c r="AI1387" s="10" t="s">
        <v>573</v>
      </c>
      <c r="AJ1387" s="30">
        <v>0</v>
      </c>
      <c r="AK1387" s="30">
        <v>0</v>
      </c>
      <c r="AL1387" s="30">
        <v>0</v>
      </c>
      <c r="AM1387" s="30">
        <v>0</v>
      </c>
      <c r="AN1387" s="30">
        <v>0</v>
      </c>
      <c r="AO1387" s="30">
        <v>5500</v>
      </c>
      <c r="AP1387" s="30">
        <v>5500</v>
      </c>
      <c r="AQ1387" s="30">
        <v>0</v>
      </c>
      <c r="AR1387" s="30">
        <v>0</v>
      </c>
      <c r="AS1387" s="30">
        <v>0</v>
      </c>
      <c r="AT1387" s="30">
        <v>0</v>
      </c>
      <c r="AU1387" s="121">
        <v>0</v>
      </c>
      <c r="AV1387" s="129" t="s">
        <v>1011</v>
      </c>
      <c r="AW1387" s="129" t="s">
        <v>1011</v>
      </c>
      <c r="AX1387" s="129" t="s">
        <v>236</v>
      </c>
    </row>
    <row r="1388" spans="1:50" ht="36" x14ac:dyDescent="0.25">
      <c r="A1388" s="120">
        <v>46128</v>
      </c>
      <c r="B1388" s="28" t="s">
        <v>567</v>
      </c>
      <c r="C1388" s="25" t="s">
        <v>427</v>
      </c>
      <c r="D1388" s="25" t="s">
        <v>498</v>
      </c>
      <c r="E1388" s="25" t="s">
        <v>423</v>
      </c>
      <c r="F1388" s="29" t="s">
        <v>287</v>
      </c>
      <c r="G1388" s="29" t="s">
        <v>21</v>
      </c>
      <c r="H1388" s="29" t="s">
        <v>422</v>
      </c>
      <c r="I1388" s="29" t="s">
        <v>579</v>
      </c>
      <c r="J1388" s="29" t="s">
        <v>868</v>
      </c>
      <c r="K1388" s="25" t="s">
        <v>443</v>
      </c>
      <c r="L1388" s="25" t="s">
        <v>3549</v>
      </c>
      <c r="M1388" s="25" t="s">
        <v>3550</v>
      </c>
      <c r="N1388" s="25" t="s">
        <v>3525</v>
      </c>
      <c r="O1388" s="25">
        <v>10730047083</v>
      </c>
      <c r="P1388" s="25" t="s">
        <v>5471</v>
      </c>
      <c r="Q1388" s="28" t="s">
        <v>0</v>
      </c>
      <c r="R1388" s="29" t="s">
        <v>3551</v>
      </c>
      <c r="S1388" s="27" t="s">
        <v>3552</v>
      </c>
      <c r="T1388" s="27" t="s">
        <v>3553</v>
      </c>
      <c r="U1388" s="28" t="s">
        <v>328</v>
      </c>
      <c r="V1388" s="26" t="s">
        <v>443</v>
      </c>
      <c r="W1388" s="26" t="s">
        <v>677</v>
      </c>
      <c r="X1388" s="26" t="s">
        <v>411</v>
      </c>
      <c r="Y1388" s="37" t="s">
        <v>200</v>
      </c>
      <c r="Z1388" s="37" t="s">
        <v>586</v>
      </c>
      <c r="AA1388" s="37" t="s">
        <v>585</v>
      </c>
      <c r="AB1388" s="30">
        <v>0</v>
      </c>
      <c r="AC1388" s="30">
        <v>0</v>
      </c>
      <c r="AD1388" s="31">
        <v>0</v>
      </c>
      <c r="AE1388" s="30">
        <v>17850</v>
      </c>
      <c r="AF1388" s="30">
        <v>8925</v>
      </c>
      <c r="AG1388" s="32">
        <v>-8925</v>
      </c>
      <c r="AH1388" s="30">
        <v>8925</v>
      </c>
      <c r="AI1388" s="10" t="s">
        <v>573</v>
      </c>
      <c r="AJ1388" s="30">
        <v>0</v>
      </c>
      <c r="AK1388" s="30">
        <v>0</v>
      </c>
      <c r="AL1388" s="30">
        <v>0</v>
      </c>
      <c r="AM1388" s="30">
        <v>0</v>
      </c>
      <c r="AN1388" s="30">
        <v>4462.5</v>
      </c>
      <c r="AO1388" s="30">
        <v>4462.5</v>
      </c>
      <c r="AP1388" s="30">
        <v>0</v>
      </c>
      <c r="AQ1388" s="30">
        <v>0</v>
      </c>
      <c r="AR1388" s="30">
        <v>0</v>
      </c>
      <c r="AS1388" s="30">
        <v>0</v>
      </c>
      <c r="AT1388" s="30">
        <v>0</v>
      </c>
      <c r="AU1388" s="121">
        <v>0</v>
      </c>
      <c r="AV1388" s="129" t="s">
        <v>1011</v>
      </c>
      <c r="AW1388" s="129" t="s">
        <v>1011</v>
      </c>
      <c r="AX1388" s="129" t="s">
        <v>236</v>
      </c>
    </row>
    <row r="1389" spans="1:50" ht="24" x14ac:dyDescent="0.25">
      <c r="A1389" s="120">
        <v>46128</v>
      </c>
      <c r="B1389" s="28" t="s">
        <v>567</v>
      </c>
      <c r="C1389" s="25" t="s">
        <v>427</v>
      </c>
      <c r="D1389" s="25" t="s">
        <v>457</v>
      </c>
      <c r="E1389" s="25" t="s">
        <v>423</v>
      </c>
      <c r="F1389" s="29" t="s">
        <v>243</v>
      </c>
      <c r="G1389" s="29" t="s">
        <v>19</v>
      </c>
      <c r="H1389" s="29" t="s">
        <v>422</v>
      </c>
      <c r="I1389" s="29" t="s">
        <v>579</v>
      </c>
      <c r="J1389" s="29" t="s">
        <v>777</v>
      </c>
      <c r="K1389" s="25" t="s">
        <v>457</v>
      </c>
      <c r="L1389" s="25" t="s">
        <v>3554</v>
      </c>
      <c r="M1389" s="25" t="s">
        <v>3555</v>
      </c>
      <c r="N1389" s="25" t="s">
        <v>3525</v>
      </c>
      <c r="O1389" s="25">
        <v>10738270989</v>
      </c>
      <c r="P1389" s="25" t="s">
        <v>5472</v>
      </c>
      <c r="Q1389" s="28" t="s">
        <v>0</v>
      </c>
      <c r="R1389" s="29" t="s">
        <v>3556</v>
      </c>
      <c r="S1389" s="27" t="s">
        <v>3557</v>
      </c>
      <c r="T1389" s="27" t="s">
        <v>3558</v>
      </c>
      <c r="U1389" s="28" t="s">
        <v>282</v>
      </c>
      <c r="V1389" s="26" t="s">
        <v>457</v>
      </c>
      <c r="W1389" s="26" t="s">
        <v>624</v>
      </c>
      <c r="X1389" s="26" t="s">
        <v>411</v>
      </c>
      <c r="Y1389" s="37" t="s">
        <v>200</v>
      </c>
      <c r="Z1389" s="37" t="s">
        <v>586</v>
      </c>
      <c r="AA1389" s="37" t="s">
        <v>585</v>
      </c>
      <c r="AB1389" s="30">
        <v>0</v>
      </c>
      <c r="AC1389" s="30">
        <v>0</v>
      </c>
      <c r="AD1389" s="31">
        <v>0</v>
      </c>
      <c r="AE1389" s="30">
        <v>15000</v>
      </c>
      <c r="AF1389" s="30">
        <v>15000</v>
      </c>
      <c r="AG1389" s="32">
        <v>-15000</v>
      </c>
      <c r="AH1389" s="30">
        <v>15000</v>
      </c>
      <c r="AI1389" s="10" t="s">
        <v>573</v>
      </c>
      <c r="AJ1389" s="30">
        <v>0</v>
      </c>
      <c r="AK1389" s="30">
        <v>0</v>
      </c>
      <c r="AL1389" s="30">
        <v>0</v>
      </c>
      <c r="AM1389" s="30">
        <v>0</v>
      </c>
      <c r="AN1389" s="30">
        <v>10000</v>
      </c>
      <c r="AO1389" s="30">
        <v>0</v>
      </c>
      <c r="AP1389" s="30">
        <v>5000</v>
      </c>
      <c r="AQ1389" s="30">
        <v>0</v>
      </c>
      <c r="AR1389" s="30">
        <v>0</v>
      </c>
      <c r="AS1389" s="30">
        <v>0</v>
      </c>
      <c r="AT1389" s="30">
        <v>0</v>
      </c>
      <c r="AU1389" s="121">
        <v>0</v>
      </c>
      <c r="AV1389" s="129" t="s">
        <v>1011</v>
      </c>
      <c r="AW1389" s="129" t="s">
        <v>1011</v>
      </c>
      <c r="AX1389" s="129" t="s">
        <v>797</v>
      </c>
    </row>
    <row r="1390" spans="1:50" ht="36" x14ac:dyDescent="0.25">
      <c r="A1390" s="120">
        <v>46129</v>
      </c>
      <c r="B1390" s="28" t="s">
        <v>567</v>
      </c>
      <c r="C1390" s="25" t="s">
        <v>427</v>
      </c>
      <c r="D1390" s="25" t="s">
        <v>498</v>
      </c>
      <c r="E1390" s="25" t="s">
        <v>423</v>
      </c>
      <c r="F1390" s="29" t="s">
        <v>287</v>
      </c>
      <c r="G1390" s="29" t="s">
        <v>21</v>
      </c>
      <c r="H1390" s="29" t="s">
        <v>422</v>
      </c>
      <c r="I1390" s="29" t="s">
        <v>579</v>
      </c>
      <c r="J1390" s="29" t="s">
        <v>868</v>
      </c>
      <c r="K1390" s="25" t="s">
        <v>252</v>
      </c>
      <c r="L1390" s="25" t="s">
        <v>3559</v>
      </c>
      <c r="M1390" s="25" t="s">
        <v>3560</v>
      </c>
      <c r="N1390" s="25" t="s">
        <v>3525</v>
      </c>
      <c r="O1390" s="25">
        <v>10429624458</v>
      </c>
      <c r="P1390" s="25" t="s">
        <v>5473</v>
      </c>
      <c r="Q1390" s="28" t="s">
        <v>0</v>
      </c>
      <c r="R1390" s="29" t="s">
        <v>3561</v>
      </c>
      <c r="S1390" s="27" t="s">
        <v>3562</v>
      </c>
      <c r="T1390" s="27" t="s">
        <v>3563</v>
      </c>
      <c r="U1390" s="28" t="s">
        <v>313</v>
      </c>
      <c r="V1390" s="26" t="s">
        <v>252</v>
      </c>
      <c r="W1390" s="26" t="s">
        <v>662</v>
      </c>
      <c r="X1390" s="26" t="s">
        <v>411</v>
      </c>
      <c r="Y1390" s="37" t="s">
        <v>200</v>
      </c>
      <c r="Z1390" s="37" t="s">
        <v>586</v>
      </c>
      <c r="AA1390" s="37" t="s">
        <v>585</v>
      </c>
      <c r="AB1390" s="30">
        <v>0</v>
      </c>
      <c r="AC1390" s="30">
        <v>0</v>
      </c>
      <c r="AD1390" s="31">
        <v>0</v>
      </c>
      <c r="AE1390" s="30">
        <v>16600</v>
      </c>
      <c r="AF1390" s="30">
        <v>8300</v>
      </c>
      <c r="AG1390" s="32">
        <v>-8300</v>
      </c>
      <c r="AH1390" s="30">
        <v>8300</v>
      </c>
      <c r="AI1390" s="10" t="s">
        <v>573</v>
      </c>
      <c r="AJ1390" s="30">
        <v>0</v>
      </c>
      <c r="AK1390" s="30">
        <v>0</v>
      </c>
      <c r="AL1390" s="30">
        <v>0</v>
      </c>
      <c r="AM1390" s="30">
        <v>0</v>
      </c>
      <c r="AN1390" s="30">
        <v>0</v>
      </c>
      <c r="AO1390" s="30">
        <v>4150</v>
      </c>
      <c r="AP1390" s="30">
        <v>4150</v>
      </c>
      <c r="AQ1390" s="30">
        <v>0</v>
      </c>
      <c r="AR1390" s="30">
        <v>0</v>
      </c>
      <c r="AS1390" s="30">
        <v>0</v>
      </c>
      <c r="AT1390" s="30">
        <v>0</v>
      </c>
      <c r="AU1390" s="121">
        <v>0</v>
      </c>
      <c r="AV1390" s="129" t="s">
        <v>1011</v>
      </c>
      <c r="AW1390" s="129" t="s">
        <v>1011</v>
      </c>
      <c r="AX1390" s="129" t="s">
        <v>236</v>
      </c>
    </row>
    <row r="1391" spans="1:50" ht="36" x14ac:dyDescent="0.25">
      <c r="A1391" s="120">
        <v>46129</v>
      </c>
      <c r="B1391" s="28" t="s">
        <v>567</v>
      </c>
      <c r="C1391" s="25" t="s">
        <v>427</v>
      </c>
      <c r="D1391" s="25" t="s">
        <v>498</v>
      </c>
      <c r="E1391" s="25" t="s">
        <v>423</v>
      </c>
      <c r="F1391" s="29" t="s">
        <v>287</v>
      </c>
      <c r="G1391" s="29" t="s">
        <v>21</v>
      </c>
      <c r="H1391" s="29" t="s">
        <v>422</v>
      </c>
      <c r="I1391" s="29" t="s">
        <v>579</v>
      </c>
      <c r="J1391" s="29" t="s">
        <v>868</v>
      </c>
      <c r="K1391" s="25" t="s">
        <v>252</v>
      </c>
      <c r="L1391" s="25" t="s">
        <v>3564</v>
      </c>
      <c r="M1391" s="25" t="s">
        <v>3565</v>
      </c>
      <c r="N1391" s="25" t="s">
        <v>3525</v>
      </c>
      <c r="O1391" s="25">
        <v>10701718351</v>
      </c>
      <c r="P1391" s="25" t="s">
        <v>5474</v>
      </c>
      <c r="Q1391" s="28" t="s">
        <v>0</v>
      </c>
      <c r="R1391" s="29" t="s">
        <v>3566</v>
      </c>
      <c r="S1391" s="27" t="s">
        <v>3567</v>
      </c>
      <c r="T1391" s="27" t="s">
        <v>3568</v>
      </c>
      <c r="U1391" s="28" t="s">
        <v>313</v>
      </c>
      <c r="V1391" s="26" t="s">
        <v>252</v>
      </c>
      <c r="W1391" s="26" t="s">
        <v>662</v>
      </c>
      <c r="X1391" s="26" t="s">
        <v>411</v>
      </c>
      <c r="Y1391" s="37" t="s">
        <v>200</v>
      </c>
      <c r="Z1391" s="37" t="s">
        <v>586</v>
      </c>
      <c r="AA1391" s="37" t="s">
        <v>585</v>
      </c>
      <c r="AB1391" s="30">
        <v>0</v>
      </c>
      <c r="AC1391" s="30">
        <v>0</v>
      </c>
      <c r="AD1391" s="31">
        <v>0</v>
      </c>
      <c r="AE1391" s="30">
        <v>6900</v>
      </c>
      <c r="AF1391" s="30">
        <v>6900</v>
      </c>
      <c r="AG1391" s="32">
        <v>-6900</v>
      </c>
      <c r="AH1391" s="30">
        <v>6900</v>
      </c>
      <c r="AI1391" s="10" t="s">
        <v>573</v>
      </c>
      <c r="AJ1391" s="30">
        <v>0</v>
      </c>
      <c r="AK1391" s="30">
        <v>0</v>
      </c>
      <c r="AL1391" s="30">
        <v>0</v>
      </c>
      <c r="AM1391" s="30">
        <v>0</v>
      </c>
      <c r="AN1391" s="30">
        <v>3450</v>
      </c>
      <c r="AO1391" s="30">
        <v>0</v>
      </c>
      <c r="AP1391" s="30">
        <v>3450</v>
      </c>
      <c r="AQ1391" s="30">
        <v>0</v>
      </c>
      <c r="AR1391" s="30">
        <v>0</v>
      </c>
      <c r="AS1391" s="30">
        <v>0</v>
      </c>
      <c r="AT1391" s="30">
        <v>0</v>
      </c>
      <c r="AU1391" s="121">
        <v>0</v>
      </c>
      <c r="AV1391" s="129" t="s">
        <v>1011</v>
      </c>
      <c r="AW1391" s="129" t="s">
        <v>1011</v>
      </c>
      <c r="AX1391" s="129" t="s">
        <v>2124</v>
      </c>
    </row>
    <row r="1392" spans="1:50" ht="24" x14ac:dyDescent="0.25">
      <c r="A1392" s="120">
        <v>46129</v>
      </c>
      <c r="B1392" s="28" t="s">
        <v>567</v>
      </c>
      <c r="C1392" s="25" t="s">
        <v>427</v>
      </c>
      <c r="D1392" s="25" t="s">
        <v>430</v>
      </c>
      <c r="E1392" s="25" t="s">
        <v>423</v>
      </c>
      <c r="F1392" s="29" t="s">
        <v>243</v>
      </c>
      <c r="G1392" s="29" t="s">
        <v>19</v>
      </c>
      <c r="H1392" s="29" t="s">
        <v>422</v>
      </c>
      <c r="I1392" s="29" t="s">
        <v>579</v>
      </c>
      <c r="J1392" s="29" t="s">
        <v>777</v>
      </c>
      <c r="K1392" s="25" t="s">
        <v>430</v>
      </c>
      <c r="L1392" s="25" t="s">
        <v>3569</v>
      </c>
      <c r="M1392" s="25" t="s">
        <v>3570</v>
      </c>
      <c r="N1392" s="25" t="s">
        <v>3525</v>
      </c>
      <c r="O1392" s="25">
        <v>10157268185</v>
      </c>
      <c r="P1392" s="25" t="s">
        <v>5475</v>
      </c>
      <c r="Q1392" s="28" t="s">
        <v>0</v>
      </c>
      <c r="R1392" s="29" t="s">
        <v>3571</v>
      </c>
      <c r="S1392" s="27" t="s">
        <v>3572</v>
      </c>
      <c r="T1392" s="27" t="s">
        <v>3573</v>
      </c>
      <c r="U1392" s="28" t="s">
        <v>270</v>
      </c>
      <c r="V1392" s="26" t="s">
        <v>430</v>
      </c>
      <c r="W1392" s="26" t="s">
        <v>593</v>
      </c>
      <c r="X1392" s="26" t="s">
        <v>411</v>
      </c>
      <c r="Y1392" s="37" t="s">
        <v>200</v>
      </c>
      <c r="Z1392" s="37" t="s">
        <v>586</v>
      </c>
      <c r="AA1392" s="37" t="s">
        <v>585</v>
      </c>
      <c r="AB1392" s="30">
        <v>0</v>
      </c>
      <c r="AC1392" s="30">
        <v>0</v>
      </c>
      <c r="AD1392" s="31">
        <v>0</v>
      </c>
      <c r="AE1392" s="30">
        <v>13000</v>
      </c>
      <c r="AF1392" s="30">
        <v>13000</v>
      </c>
      <c r="AG1392" s="32">
        <v>-13000</v>
      </c>
      <c r="AH1392" s="30">
        <v>13000</v>
      </c>
      <c r="AI1392" s="10" t="s">
        <v>573</v>
      </c>
      <c r="AJ1392" s="30">
        <v>0</v>
      </c>
      <c r="AK1392" s="30">
        <v>0</v>
      </c>
      <c r="AL1392" s="30">
        <v>0</v>
      </c>
      <c r="AM1392" s="30">
        <v>6500</v>
      </c>
      <c r="AN1392" s="30">
        <v>6500</v>
      </c>
      <c r="AO1392" s="30">
        <v>0</v>
      </c>
      <c r="AP1392" s="30">
        <v>0</v>
      </c>
      <c r="AQ1392" s="30">
        <v>0</v>
      </c>
      <c r="AR1392" s="30">
        <v>0</v>
      </c>
      <c r="AS1392" s="30">
        <v>0</v>
      </c>
      <c r="AT1392" s="30">
        <v>0</v>
      </c>
      <c r="AU1392" s="121">
        <v>0</v>
      </c>
      <c r="AV1392" s="129" t="s">
        <v>1011</v>
      </c>
      <c r="AW1392" s="129" t="s">
        <v>1011</v>
      </c>
      <c r="AX1392" s="129" t="s">
        <v>797</v>
      </c>
    </row>
    <row r="1393" spans="1:50" ht="36" x14ac:dyDescent="0.25">
      <c r="A1393" s="120">
        <v>46129</v>
      </c>
      <c r="B1393" s="28" t="s">
        <v>567</v>
      </c>
      <c r="C1393" s="25" t="s">
        <v>427</v>
      </c>
      <c r="D1393" s="25" t="s">
        <v>498</v>
      </c>
      <c r="E1393" s="25" t="s">
        <v>423</v>
      </c>
      <c r="F1393" s="29" t="s">
        <v>287</v>
      </c>
      <c r="G1393" s="29" t="s">
        <v>21</v>
      </c>
      <c r="H1393" s="29" t="s">
        <v>422</v>
      </c>
      <c r="I1393" s="29" t="s">
        <v>579</v>
      </c>
      <c r="J1393" s="29" t="s">
        <v>868</v>
      </c>
      <c r="K1393" s="25" t="s">
        <v>252</v>
      </c>
      <c r="L1393" s="25" t="s">
        <v>3574</v>
      </c>
      <c r="M1393" s="25" t="s">
        <v>3575</v>
      </c>
      <c r="N1393" s="25" t="s">
        <v>3525</v>
      </c>
      <c r="O1393" s="25">
        <v>10707594603</v>
      </c>
      <c r="P1393" s="25" t="s">
        <v>5476</v>
      </c>
      <c r="Q1393" s="28" t="s">
        <v>0</v>
      </c>
      <c r="R1393" s="29" t="s">
        <v>3576</v>
      </c>
      <c r="S1393" s="27" t="s">
        <v>3577</v>
      </c>
      <c r="T1393" s="27" t="s">
        <v>3578</v>
      </c>
      <c r="U1393" s="28" t="s">
        <v>313</v>
      </c>
      <c r="V1393" s="26" t="s">
        <v>252</v>
      </c>
      <c r="W1393" s="26" t="s">
        <v>662</v>
      </c>
      <c r="X1393" s="26" t="s">
        <v>411</v>
      </c>
      <c r="Y1393" s="37" t="s">
        <v>200</v>
      </c>
      <c r="Z1393" s="37" t="s">
        <v>586</v>
      </c>
      <c r="AA1393" s="37" t="s">
        <v>585</v>
      </c>
      <c r="AB1393" s="30">
        <v>0</v>
      </c>
      <c r="AC1393" s="30">
        <v>0</v>
      </c>
      <c r="AD1393" s="31">
        <v>0</v>
      </c>
      <c r="AE1393" s="30">
        <v>0</v>
      </c>
      <c r="AF1393" s="30">
        <v>0</v>
      </c>
      <c r="AG1393" s="32">
        <v>0</v>
      </c>
      <c r="AH1393" s="30">
        <v>0</v>
      </c>
      <c r="AI1393" s="10" t="s">
        <v>573</v>
      </c>
      <c r="AJ1393" s="30">
        <v>0</v>
      </c>
      <c r="AK1393" s="30">
        <v>0</v>
      </c>
      <c r="AL1393" s="30">
        <v>0</v>
      </c>
      <c r="AM1393" s="30">
        <v>0</v>
      </c>
      <c r="AN1393" s="30">
        <v>0</v>
      </c>
      <c r="AO1393" s="30">
        <v>0</v>
      </c>
      <c r="AP1393" s="30">
        <v>0</v>
      </c>
      <c r="AQ1393" s="30">
        <v>0</v>
      </c>
      <c r="AR1393" s="30">
        <v>0</v>
      </c>
      <c r="AS1393" s="30">
        <v>0</v>
      </c>
      <c r="AT1393" s="30">
        <v>0</v>
      </c>
      <c r="AU1393" s="121">
        <v>0</v>
      </c>
      <c r="AV1393" s="129" t="s">
        <v>1011</v>
      </c>
      <c r="AW1393" s="129" t="s">
        <v>1011</v>
      </c>
      <c r="AX1393" s="129" t="s">
        <v>2124</v>
      </c>
    </row>
    <row r="1394" spans="1:50" ht="24" x14ac:dyDescent="0.25">
      <c r="A1394" s="120">
        <v>46129</v>
      </c>
      <c r="B1394" s="28" t="s">
        <v>567</v>
      </c>
      <c r="C1394" s="25" t="s">
        <v>427</v>
      </c>
      <c r="D1394" s="25" t="s">
        <v>430</v>
      </c>
      <c r="E1394" s="25" t="s">
        <v>423</v>
      </c>
      <c r="F1394" s="29" t="s">
        <v>243</v>
      </c>
      <c r="G1394" s="29" t="s">
        <v>19</v>
      </c>
      <c r="H1394" s="29" t="s">
        <v>178</v>
      </c>
      <c r="I1394" s="29" t="s">
        <v>269</v>
      </c>
      <c r="J1394" s="29" t="s">
        <v>868</v>
      </c>
      <c r="K1394" s="25" t="s">
        <v>254</v>
      </c>
      <c r="L1394" s="25" t="s">
        <v>3579</v>
      </c>
      <c r="M1394" s="25" t="s">
        <v>3580</v>
      </c>
      <c r="N1394" s="25" t="s">
        <v>3525</v>
      </c>
      <c r="O1394" s="25">
        <v>10104528631</v>
      </c>
      <c r="P1394" s="25" t="s">
        <v>5477</v>
      </c>
      <c r="Q1394" s="28" t="s">
        <v>0</v>
      </c>
      <c r="R1394" s="29" t="s">
        <v>3581</v>
      </c>
      <c r="S1394" s="27" t="s">
        <v>3582</v>
      </c>
      <c r="T1394" s="27" t="s">
        <v>3583</v>
      </c>
      <c r="U1394" s="28" t="s">
        <v>255</v>
      </c>
      <c r="V1394" s="26" t="s">
        <v>254</v>
      </c>
      <c r="W1394" s="26" t="s">
        <v>558</v>
      </c>
      <c r="X1394" s="26" t="s">
        <v>411</v>
      </c>
      <c r="Y1394" s="37" t="s">
        <v>28</v>
      </c>
      <c r="Z1394" s="37" t="s">
        <v>178</v>
      </c>
      <c r="AA1394" s="37" t="s">
        <v>177</v>
      </c>
      <c r="AB1394" s="30">
        <v>0</v>
      </c>
      <c r="AC1394" s="30">
        <v>0</v>
      </c>
      <c r="AD1394" s="31">
        <v>0</v>
      </c>
      <c r="AE1394" s="30">
        <v>3900</v>
      </c>
      <c r="AF1394" s="30">
        <v>3900</v>
      </c>
      <c r="AG1394" s="32">
        <v>-3900</v>
      </c>
      <c r="AH1394" s="30">
        <v>3900</v>
      </c>
      <c r="AI1394" s="10" t="s">
        <v>573</v>
      </c>
      <c r="AJ1394" s="30">
        <v>0</v>
      </c>
      <c r="AK1394" s="30">
        <v>0</v>
      </c>
      <c r="AL1394" s="30">
        <v>0</v>
      </c>
      <c r="AM1394" s="30">
        <v>0</v>
      </c>
      <c r="AN1394" s="30">
        <v>1300</v>
      </c>
      <c r="AO1394" s="30">
        <v>1300</v>
      </c>
      <c r="AP1394" s="30">
        <v>1300</v>
      </c>
      <c r="AQ1394" s="30">
        <v>0</v>
      </c>
      <c r="AR1394" s="30">
        <v>0</v>
      </c>
      <c r="AS1394" s="30">
        <v>0</v>
      </c>
      <c r="AT1394" s="30">
        <v>0</v>
      </c>
      <c r="AU1394" s="121">
        <v>0</v>
      </c>
      <c r="AV1394" s="129" t="s">
        <v>1011</v>
      </c>
      <c r="AW1394" s="129" t="s">
        <v>1011</v>
      </c>
      <c r="AX1394" s="129" t="s">
        <v>1025</v>
      </c>
    </row>
    <row r="1395" spans="1:50" ht="24" x14ac:dyDescent="0.25">
      <c r="A1395" s="120">
        <v>46129.208333333489</v>
      </c>
      <c r="B1395" s="28" t="s">
        <v>567</v>
      </c>
      <c r="C1395" s="25" t="s">
        <v>427</v>
      </c>
      <c r="D1395" s="25" t="s">
        <v>498</v>
      </c>
      <c r="E1395" s="25" t="s">
        <v>423</v>
      </c>
      <c r="F1395" s="29" t="s">
        <v>287</v>
      </c>
      <c r="G1395" s="29" t="s">
        <v>21</v>
      </c>
      <c r="H1395" s="29" t="s">
        <v>578</v>
      </c>
      <c r="I1395" s="29" t="s">
        <v>579</v>
      </c>
      <c r="J1395" s="29" t="s">
        <v>868</v>
      </c>
      <c r="K1395" s="25" t="s">
        <v>254</v>
      </c>
      <c r="L1395" s="25" t="s">
        <v>3584</v>
      </c>
      <c r="M1395" s="25" t="s">
        <v>3585</v>
      </c>
      <c r="N1395" s="25" t="s">
        <v>3586</v>
      </c>
      <c r="O1395" s="25">
        <v>0</v>
      </c>
      <c r="P1395" s="25" t="s">
        <v>5478</v>
      </c>
      <c r="Q1395" s="28" t="s">
        <v>0</v>
      </c>
      <c r="R1395" s="29" t="s">
        <v>3587</v>
      </c>
      <c r="S1395" s="27" t="s">
        <v>3588</v>
      </c>
      <c r="T1395" s="27" t="s">
        <v>3589</v>
      </c>
      <c r="U1395" s="28" t="s">
        <v>314</v>
      </c>
      <c r="V1395" s="26" t="s">
        <v>254</v>
      </c>
      <c r="W1395" s="26" t="s">
        <v>663</v>
      </c>
      <c r="X1395" s="26" t="s">
        <v>411</v>
      </c>
      <c r="Y1395" s="37" t="s">
        <v>48</v>
      </c>
      <c r="Z1395" s="37" t="s">
        <v>50</v>
      </c>
      <c r="AA1395" s="37" t="s">
        <v>49</v>
      </c>
      <c r="AB1395" s="30">
        <v>0</v>
      </c>
      <c r="AC1395" s="30">
        <v>0</v>
      </c>
      <c r="AD1395" s="31">
        <v>0</v>
      </c>
      <c r="AE1395" s="30">
        <v>900</v>
      </c>
      <c r="AF1395" s="30">
        <v>900</v>
      </c>
      <c r="AG1395" s="32">
        <v>-900</v>
      </c>
      <c r="AH1395" s="30">
        <v>900</v>
      </c>
      <c r="AI1395" s="10" t="s">
        <v>573</v>
      </c>
      <c r="AJ1395" s="30">
        <v>0</v>
      </c>
      <c r="AK1395" s="30">
        <v>0</v>
      </c>
      <c r="AL1395" s="30">
        <v>0</v>
      </c>
      <c r="AM1395" s="30">
        <v>500</v>
      </c>
      <c r="AN1395" s="30">
        <v>0</v>
      </c>
      <c r="AO1395" s="30">
        <v>400</v>
      </c>
      <c r="AP1395" s="30">
        <v>0</v>
      </c>
      <c r="AQ1395" s="30">
        <v>0</v>
      </c>
      <c r="AR1395" s="30">
        <v>0</v>
      </c>
      <c r="AS1395" s="30">
        <v>0</v>
      </c>
      <c r="AT1395" s="30">
        <v>0</v>
      </c>
      <c r="AU1395" s="121">
        <v>0</v>
      </c>
      <c r="AV1395" s="129" t="s">
        <v>1011</v>
      </c>
      <c r="AW1395" s="129" t="s">
        <v>1011</v>
      </c>
      <c r="AX1395" s="129" t="s">
        <v>527</v>
      </c>
    </row>
    <row r="1396" spans="1:50" ht="24" x14ac:dyDescent="0.25">
      <c r="A1396" s="120">
        <v>46129.208333333489</v>
      </c>
      <c r="B1396" s="28" t="s">
        <v>567</v>
      </c>
      <c r="C1396" s="25" t="s">
        <v>427</v>
      </c>
      <c r="D1396" s="25" t="s">
        <v>498</v>
      </c>
      <c r="E1396" s="25" t="s">
        <v>423</v>
      </c>
      <c r="F1396" s="29" t="s">
        <v>287</v>
      </c>
      <c r="G1396" s="29" t="s">
        <v>21</v>
      </c>
      <c r="H1396" s="29" t="s">
        <v>580</v>
      </c>
      <c r="I1396" s="29" t="s">
        <v>579</v>
      </c>
      <c r="J1396" s="29" t="s">
        <v>868</v>
      </c>
      <c r="K1396" s="25" t="s">
        <v>254</v>
      </c>
      <c r="L1396" s="25" t="s">
        <v>3584</v>
      </c>
      <c r="M1396" s="25" t="s">
        <v>3585</v>
      </c>
      <c r="N1396" s="25" t="s">
        <v>3586</v>
      </c>
      <c r="O1396" s="25">
        <v>0</v>
      </c>
      <c r="P1396" s="25" t="s">
        <v>5478</v>
      </c>
      <c r="Q1396" s="28" t="s">
        <v>0</v>
      </c>
      <c r="R1396" s="29" t="s">
        <v>3587</v>
      </c>
      <c r="S1396" s="27" t="s">
        <v>3588</v>
      </c>
      <c r="T1396" s="27" t="s">
        <v>3589</v>
      </c>
      <c r="U1396" s="28" t="s">
        <v>314</v>
      </c>
      <c r="V1396" s="26" t="s">
        <v>254</v>
      </c>
      <c r="W1396" s="26" t="s">
        <v>663</v>
      </c>
      <c r="X1396" s="26" t="s">
        <v>411</v>
      </c>
      <c r="Y1396" s="37" t="s">
        <v>26</v>
      </c>
      <c r="Z1396" s="37" t="s">
        <v>93</v>
      </c>
      <c r="AA1396" s="37" t="s">
        <v>96</v>
      </c>
      <c r="AB1396" s="30">
        <v>6660</v>
      </c>
      <c r="AC1396" s="30">
        <v>500</v>
      </c>
      <c r="AD1396" s="31">
        <v>6160</v>
      </c>
      <c r="AE1396" s="30">
        <v>5263.5</v>
      </c>
      <c r="AF1396" s="30">
        <v>5263.5</v>
      </c>
      <c r="AG1396" s="32">
        <v>1396.5</v>
      </c>
      <c r="AH1396" s="30">
        <v>3983.5</v>
      </c>
      <c r="AI1396" s="10" t="s">
        <v>573</v>
      </c>
      <c r="AJ1396" s="30">
        <v>0</v>
      </c>
      <c r="AK1396" s="30">
        <v>0</v>
      </c>
      <c r="AL1396" s="30">
        <v>0</v>
      </c>
      <c r="AM1396" s="30">
        <v>2560</v>
      </c>
      <c r="AN1396" s="30">
        <v>-716</v>
      </c>
      <c r="AO1396" s="30">
        <v>3840</v>
      </c>
      <c r="AP1396" s="30">
        <v>-420.5</v>
      </c>
      <c r="AQ1396" s="30">
        <v>0</v>
      </c>
      <c r="AR1396" s="30">
        <v>0</v>
      </c>
      <c r="AS1396" s="30">
        <v>0</v>
      </c>
      <c r="AT1396" s="30">
        <v>0</v>
      </c>
      <c r="AU1396" s="121">
        <v>0</v>
      </c>
      <c r="AV1396" s="129" t="s">
        <v>920</v>
      </c>
      <c r="AW1396" s="129" t="s">
        <v>785</v>
      </c>
      <c r="AX1396" s="129" t="s">
        <v>527</v>
      </c>
    </row>
    <row r="1397" spans="1:50" ht="24" x14ac:dyDescent="0.25">
      <c r="A1397" s="120">
        <v>46129</v>
      </c>
      <c r="B1397" s="28" t="s">
        <v>567</v>
      </c>
      <c r="C1397" s="25" t="s">
        <v>427</v>
      </c>
      <c r="D1397" s="25" t="s">
        <v>498</v>
      </c>
      <c r="E1397" s="25" t="s">
        <v>423</v>
      </c>
      <c r="F1397" s="29" t="s">
        <v>287</v>
      </c>
      <c r="G1397" s="29" t="s">
        <v>21</v>
      </c>
      <c r="H1397" s="29" t="s">
        <v>422</v>
      </c>
      <c r="I1397" s="29" t="s">
        <v>579</v>
      </c>
      <c r="J1397" s="29" t="s">
        <v>868</v>
      </c>
      <c r="K1397" s="25" t="s">
        <v>248</v>
      </c>
      <c r="L1397" s="25" t="s">
        <v>3590</v>
      </c>
      <c r="M1397" s="25" t="s">
        <v>3591</v>
      </c>
      <c r="N1397" s="25" t="s">
        <v>3525</v>
      </c>
      <c r="O1397" s="25">
        <v>10419555911</v>
      </c>
      <c r="P1397" s="25" t="s">
        <v>5479</v>
      </c>
      <c r="Q1397" s="28" t="s">
        <v>0</v>
      </c>
      <c r="R1397" s="29" t="s">
        <v>3592</v>
      </c>
      <c r="S1397" s="27" t="s">
        <v>3593</v>
      </c>
      <c r="T1397" s="27" t="s">
        <v>3594</v>
      </c>
      <c r="U1397" s="28" t="s">
        <v>311</v>
      </c>
      <c r="V1397" s="26" t="s">
        <v>248</v>
      </c>
      <c r="W1397" s="26" t="s">
        <v>660</v>
      </c>
      <c r="X1397" s="26" t="s">
        <v>411</v>
      </c>
      <c r="Y1397" s="37" t="s">
        <v>200</v>
      </c>
      <c r="Z1397" s="37" t="s">
        <v>586</v>
      </c>
      <c r="AA1397" s="37" t="s">
        <v>585</v>
      </c>
      <c r="AB1397" s="30">
        <v>0</v>
      </c>
      <c r="AC1397" s="30">
        <v>0</v>
      </c>
      <c r="AD1397" s="31">
        <v>0</v>
      </c>
      <c r="AE1397" s="30">
        <v>17780</v>
      </c>
      <c r="AF1397" s="30">
        <v>3000</v>
      </c>
      <c r="AG1397" s="32">
        <v>-3000</v>
      </c>
      <c r="AH1397" s="30">
        <v>3000</v>
      </c>
      <c r="AI1397" s="10" t="s">
        <v>573</v>
      </c>
      <c r="AJ1397" s="30">
        <v>0</v>
      </c>
      <c r="AK1397" s="30">
        <v>0</v>
      </c>
      <c r="AL1397" s="30">
        <v>0</v>
      </c>
      <c r="AM1397" s="30">
        <v>0</v>
      </c>
      <c r="AN1397" s="30">
        <v>0</v>
      </c>
      <c r="AO1397" s="30">
        <v>3000</v>
      </c>
      <c r="AP1397" s="30">
        <v>0</v>
      </c>
      <c r="AQ1397" s="30">
        <v>0</v>
      </c>
      <c r="AR1397" s="30">
        <v>0</v>
      </c>
      <c r="AS1397" s="30">
        <v>0</v>
      </c>
      <c r="AT1397" s="30">
        <v>0</v>
      </c>
      <c r="AU1397" s="121">
        <v>0</v>
      </c>
      <c r="AV1397" s="129" t="s">
        <v>1011</v>
      </c>
      <c r="AW1397" s="129" t="s">
        <v>1011</v>
      </c>
      <c r="AX1397" s="129" t="s">
        <v>3232</v>
      </c>
    </row>
    <row r="1398" spans="1:50" ht="24" x14ac:dyDescent="0.25">
      <c r="A1398" s="120">
        <v>46129</v>
      </c>
      <c r="B1398" s="28" t="s">
        <v>567</v>
      </c>
      <c r="C1398" s="25" t="s">
        <v>427</v>
      </c>
      <c r="D1398" s="25" t="s">
        <v>498</v>
      </c>
      <c r="E1398" s="25" t="s">
        <v>423</v>
      </c>
      <c r="F1398" s="29" t="s">
        <v>287</v>
      </c>
      <c r="G1398" s="29" t="s">
        <v>21</v>
      </c>
      <c r="H1398" s="29" t="s">
        <v>422</v>
      </c>
      <c r="I1398" s="29" t="s">
        <v>579</v>
      </c>
      <c r="J1398" s="29" t="s">
        <v>868</v>
      </c>
      <c r="K1398" s="25" t="s">
        <v>254</v>
      </c>
      <c r="L1398" s="25" t="s">
        <v>3595</v>
      </c>
      <c r="M1398" s="25" t="s">
        <v>3596</v>
      </c>
      <c r="N1398" s="25" t="s">
        <v>3525</v>
      </c>
      <c r="O1398" s="25">
        <v>10414644240</v>
      </c>
      <c r="P1398" s="25" t="s">
        <v>5480</v>
      </c>
      <c r="Q1398" s="28" t="s">
        <v>0</v>
      </c>
      <c r="R1398" s="29" t="s">
        <v>3597</v>
      </c>
      <c r="S1398" s="27" t="s">
        <v>3598</v>
      </c>
      <c r="T1398" s="27" t="s">
        <v>3599</v>
      </c>
      <c r="U1398" s="28" t="s">
        <v>314</v>
      </c>
      <c r="V1398" s="26" t="s">
        <v>254</v>
      </c>
      <c r="W1398" s="26" t="s">
        <v>663</v>
      </c>
      <c r="X1398" s="26" t="s">
        <v>411</v>
      </c>
      <c r="Y1398" s="37" t="s">
        <v>200</v>
      </c>
      <c r="Z1398" s="37" t="s">
        <v>586</v>
      </c>
      <c r="AA1398" s="37" t="s">
        <v>585</v>
      </c>
      <c r="AB1398" s="30">
        <v>0</v>
      </c>
      <c r="AC1398" s="30">
        <v>0</v>
      </c>
      <c r="AD1398" s="31">
        <v>0</v>
      </c>
      <c r="AE1398" s="30">
        <v>20800</v>
      </c>
      <c r="AF1398" s="30">
        <v>10400</v>
      </c>
      <c r="AG1398" s="32">
        <v>-10400</v>
      </c>
      <c r="AH1398" s="30">
        <v>10400</v>
      </c>
      <c r="AI1398" s="10" t="s">
        <v>573</v>
      </c>
      <c r="AJ1398" s="30">
        <v>0</v>
      </c>
      <c r="AK1398" s="30">
        <v>0</v>
      </c>
      <c r="AL1398" s="30">
        <v>0</v>
      </c>
      <c r="AM1398" s="30">
        <v>0</v>
      </c>
      <c r="AN1398" s="30">
        <v>5200</v>
      </c>
      <c r="AO1398" s="30">
        <v>5200</v>
      </c>
      <c r="AP1398" s="30">
        <v>0</v>
      </c>
      <c r="AQ1398" s="30">
        <v>0</v>
      </c>
      <c r="AR1398" s="30">
        <v>0</v>
      </c>
      <c r="AS1398" s="30">
        <v>0</v>
      </c>
      <c r="AT1398" s="30">
        <v>0</v>
      </c>
      <c r="AU1398" s="121">
        <v>0</v>
      </c>
      <c r="AV1398" s="129" t="s">
        <v>1011</v>
      </c>
      <c r="AW1398" s="129" t="s">
        <v>1011</v>
      </c>
      <c r="AX1398" s="129" t="s">
        <v>236</v>
      </c>
    </row>
    <row r="1399" spans="1:50" ht="24" x14ac:dyDescent="0.25">
      <c r="A1399" s="120">
        <v>46129</v>
      </c>
      <c r="B1399" s="28" t="s">
        <v>567</v>
      </c>
      <c r="C1399" s="25" t="s">
        <v>427</v>
      </c>
      <c r="D1399" s="25" t="s">
        <v>498</v>
      </c>
      <c r="E1399" s="25" t="s">
        <v>423</v>
      </c>
      <c r="F1399" s="29" t="s">
        <v>287</v>
      </c>
      <c r="G1399" s="29" t="s">
        <v>21</v>
      </c>
      <c r="H1399" s="29" t="s">
        <v>422</v>
      </c>
      <c r="I1399" s="29" t="s">
        <v>579</v>
      </c>
      <c r="J1399" s="29" t="s">
        <v>868</v>
      </c>
      <c r="K1399" s="25" t="s">
        <v>262</v>
      </c>
      <c r="L1399" s="25" t="s">
        <v>3600</v>
      </c>
      <c r="M1399" s="25" t="s">
        <v>3601</v>
      </c>
      <c r="N1399" s="25" t="s">
        <v>1243</v>
      </c>
      <c r="O1399" s="25">
        <v>10722461113</v>
      </c>
      <c r="P1399" s="25" t="s">
        <v>5481</v>
      </c>
      <c r="Q1399" s="28" t="s">
        <v>0</v>
      </c>
      <c r="R1399" s="29" t="s">
        <v>3602</v>
      </c>
      <c r="S1399" s="27" t="s">
        <v>3603</v>
      </c>
      <c r="T1399" s="27" t="s">
        <v>3604</v>
      </c>
      <c r="U1399" s="28" t="s">
        <v>318</v>
      </c>
      <c r="V1399" s="26" t="s">
        <v>262</v>
      </c>
      <c r="W1399" s="26" t="s">
        <v>667</v>
      </c>
      <c r="X1399" s="26" t="s">
        <v>411</v>
      </c>
      <c r="Y1399" s="37" t="s">
        <v>200</v>
      </c>
      <c r="Z1399" s="37" t="s">
        <v>586</v>
      </c>
      <c r="AA1399" s="37" t="s">
        <v>585</v>
      </c>
      <c r="AB1399" s="30">
        <v>0</v>
      </c>
      <c r="AC1399" s="30">
        <v>0</v>
      </c>
      <c r="AD1399" s="31">
        <v>0</v>
      </c>
      <c r="AE1399" s="30">
        <v>20500</v>
      </c>
      <c r="AF1399" s="30">
        <v>4000</v>
      </c>
      <c r="AG1399" s="32">
        <v>-4000</v>
      </c>
      <c r="AH1399" s="30">
        <v>4000</v>
      </c>
      <c r="AI1399" s="10" t="s">
        <v>573</v>
      </c>
      <c r="AJ1399" s="30">
        <v>0</v>
      </c>
      <c r="AK1399" s="30">
        <v>0</v>
      </c>
      <c r="AL1399" s="30">
        <v>0</v>
      </c>
      <c r="AM1399" s="30">
        <v>0</v>
      </c>
      <c r="AN1399" s="30">
        <v>0</v>
      </c>
      <c r="AO1399" s="30">
        <v>4000</v>
      </c>
      <c r="AP1399" s="30">
        <v>0</v>
      </c>
      <c r="AQ1399" s="30">
        <v>0</v>
      </c>
      <c r="AR1399" s="30">
        <v>0</v>
      </c>
      <c r="AS1399" s="30">
        <v>0</v>
      </c>
      <c r="AT1399" s="30">
        <v>0</v>
      </c>
      <c r="AU1399" s="121">
        <v>0</v>
      </c>
      <c r="AV1399" s="129" t="s">
        <v>1011</v>
      </c>
      <c r="AW1399" s="129" t="s">
        <v>1011</v>
      </c>
      <c r="AX1399" s="129" t="s">
        <v>3232</v>
      </c>
    </row>
    <row r="1400" spans="1:50" ht="24" x14ac:dyDescent="0.25">
      <c r="A1400" s="120">
        <v>46129</v>
      </c>
      <c r="B1400" s="28" t="s">
        <v>567</v>
      </c>
      <c r="C1400" s="25" t="s">
        <v>427</v>
      </c>
      <c r="D1400" s="25" t="s">
        <v>498</v>
      </c>
      <c r="E1400" s="25" t="s">
        <v>423</v>
      </c>
      <c r="F1400" s="29" t="s">
        <v>287</v>
      </c>
      <c r="G1400" s="29" t="s">
        <v>21</v>
      </c>
      <c r="H1400" s="29" t="s">
        <v>422</v>
      </c>
      <c r="I1400" s="29" t="s">
        <v>579</v>
      </c>
      <c r="J1400" s="29" t="s">
        <v>868</v>
      </c>
      <c r="K1400" s="25" t="s">
        <v>273</v>
      </c>
      <c r="L1400" s="25" t="s">
        <v>3605</v>
      </c>
      <c r="M1400" s="25" t="s">
        <v>3606</v>
      </c>
      <c r="N1400" s="25" t="s">
        <v>3586</v>
      </c>
      <c r="O1400" s="25">
        <v>10181082718</v>
      </c>
      <c r="P1400" s="25" t="s">
        <v>5482</v>
      </c>
      <c r="Q1400" s="28" t="s">
        <v>0</v>
      </c>
      <c r="R1400" s="29" t="s">
        <v>3607</v>
      </c>
      <c r="S1400" s="27" t="s">
        <v>3608</v>
      </c>
      <c r="T1400" s="27" t="s">
        <v>3609</v>
      </c>
      <c r="U1400" s="28" t="s">
        <v>324</v>
      </c>
      <c r="V1400" s="26" t="s">
        <v>273</v>
      </c>
      <c r="W1400" s="26" t="s">
        <v>673</v>
      </c>
      <c r="X1400" s="26" t="s">
        <v>411</v>
      </c>
      <c r="Y1400" s="37" t="s">
        <v>200</v>
      </c>
      <c r="Z1400" s="37" t="s">
        <v>586</v>
      </c>
      <c r="AA1400" s="37" t="s">
        <v>585</v>
      </c>
      <c r="AB1400" s="30">
        <v>-10000</v>
      </c>
      <c r="AC1400" s="30">
        <v>-10000</v>
      </c>
      <c r="AD1400" s="31">
        <v>0</v>
      </c>
      <c r="AE1400" s="30">
        <v>5000</v>
      </c>
      <c r="AF1400" s="30">
        <v>5000</v>
      </c>
      <c r="AG1400" s="32">
        <v>-15000</v>
      </c>
      <c r="AH1400" s="30">
        <v>5000</v>
      </c>
      <c r="AI1400" s="10" t="s">
        <v>573</v>
      </c>
      <c r="AJ1400" s="30">
        <v>0</v>
      </c>
      <c r="AK1400" s="30">
        <v>0</v>
      </c>
      <c r="AL1400" s="30">
        <v>0</v>
      </c>
      <c r="AM1400" s="30">
        <v>0</v>
      </c>
      <c r="AN1400" s="30">
        <v>5000</v>
      </c>
      <c r="AO1400" s="30">
        <v>0</v>
      </c>
      <c r="AP1400" s="30">
        <v>0</v>
      </c>
      <c r="AQ1400" s="30">
        <v>0</v>
      </c>
      <c r="AR1400" s="30">
        <v>0</v>
      </c>
      <c r="AS1400" s="30">
        <v>0</v>
      </c>
      <c r="AT1400" s="30">
        <v>0</v>
      </c>
      <c r="AU1400" s="121">
        <v>0</v>
      </c>
      <c r="AV1400" s="129" t="s">
        <v>1011</v>
      </c>
      <c r="AW1400" s="129" t="s">
        <v>1011</v>
      </c>
      <c r="AX1400" s="129" t="s">
        <v>236</v>
      </c>
    </row>
    <row r="1401" spans="1:50" ht="24" x14ac:dyDescent="0.25">
      <c r="A1401" s="120">
        <v>46129</v>
      </c>
      <c r="B1401" s="28" t="s">
        <v>567</v>
      </c>
      <c r="C1401" s="25" t="s">
        <v>427</v>
      </c>
      <c r="D1401" s="25" t="s">
        <v>498</v>
      </c>
      <c r="E1401" s="25" t="s">
        <v>423</v>
      </c>
      <c r="F1401" s="29" t="s">
        <v>287</v>
      </c>
      <c r="G1401" s="29" t="s">
        <v>21</v>
      </c>
      <c r="H1401" s="29" t="s">
        <v>422</v>
      </c>
      <c r="I1401" s="29" t="s">
        <v>579</v>
      </c>
      <c r="J1401" s="29" t="s">
        <v>868</v>
      </c>
      <c r="K1401" s="25" t="s">
        <v>250</v>
      </c>
      <c r="L1401" s="25" t="s">
        <v>3610</v>
      </c>
      <c r="M1401" s="25" t="s">
        <v>3611</v>
      </c>
      <c r="N1401" s="25" t="s">
        <v>3586</v>
      </c>
      <c r="O1401" s="25">
        <v>10292333256</v>
      </c>
      <c r="P1401" s="25" t="s">
        <v>5483</v>
      </c>
      <c r="Q1401" s="28" t="s">
        <v>0</v>
      </c>
      <c r="R1401" s="29" t="s">
        <v>3612</v>
      </c>
      <c r="S1401" s="27" t="s">
        <v>3613</v>
      </c>
      <c r="T1401" s="27" t="s">
        <v>3614</v>
      </c>
      <c r="U1401" s="28" t="s">
        <v>312</v>
      </c>
      <c r="V1401" s="26" t="s">
        <v>250</v>
      </c>
      <c r="W1401" s="26" t="s">
        <v>661</v>
      </c>
      <c r="X1401" s="26" t="s">
        <v>411</v>
      </c>
      <c r="Y1401" s="37" t="s">
        <v>200</v>
      </c>
      <c r="Z1401" s="37" t="s">
        <v>586</v>
      </c>
      <c r="AA1401" s="37" t="s">
        <v>585</v>
      </c>
      <c r="AB1401" s="30">
        <v>0</v>
      </c>
      <c r="AC1401" s="30">
        <v>0</v>
      </c>
      <c r="AD1401" s="31">
        <v>0</v>
      </c>
      <c r="AE1401" s="30">
        <v>13830</v>
      </c>
      <c r="AF1401" s="30">
        <v>9220</v>
      </c>
      <c r="AG1401" s="32">
        <v>-9220</v>
      </c>
      <c r="AH1401" s="30">
        <v>9220</v>
      </c>
      <c r="AI1401" s="10" t="s">
        <v>573</v>
      </c>
      <c r="AJ1401" s="30">
        <v>0</v>
      </c>
      <c r="AK1401" s="30">
        <v>0</v>
      </c>
      <c r="AL1401" s="30">
        <v>0</v>
      </c>
      <c r="AM1401" s="30">
        <v>0</v>
      </c>
      <c r="AN1401" s="30">
        <v>0</v>
      </c>
      <c r="AO1401" s="30">
        <v>4610</v>
      </c>
      <c r="AP1401" s="30">
        <v>4610</v>
      </c>
      <c r="AQ1401" s="30">
        <v>0</v>
      </c>
      <c r="AR1401" s="30">
        <v>0</v>
      </c>
      <c r="AS1401" s="30">
        <v>0</v>
      </c>
      <c r="AT1401" s="30">
        <v>0</v>
      </c>
      <c r="AU1401" s="121">
        <v>0</v>
      </c>
      <c r="AV1401" s="129" t="s">
        <v>1011</v>
      </c>
      <c r="AW1401" s="129" t="s">
        <v>1011</v>
      </c>
      <c r="AX1401" s="129" t="s">
        <v>236</v>
      </c>
    </row>
    <row r="1402" spans="1:50" ht="24" x14ac:dyDescent="0.25">
      <c r="A1402" s="120">
        <v>46132</v>
      </c>
      <c r="B1402" s="28" t="s">
        <v>567</v>
      </c>
      <c r="C1402" s="25" t="s">
        <v>427</v>
      </c>
      <c r="D1402" s="25" t="s">
        <v>430</v>
      </c>
      <c r="E1402" s="25" t="s">
        <v>423</v>
      </c>
      <c r="F1402" s="29" t="s">
        <v>243</v>
      </c>
      <c r="G1402" s="29" t="s">
        <v>19</v>
      </c>
      <c r="H1402" s="29" t="s">
        <v>422</v>
      </c>
      <c r="I1402" s="29" t="s">
        <v>579</v>
      </c>
      <c r="J1402" s="29" t="s">
        <v>777</v>
      </c>
      <c r="K1402" s="25" t="s">
        <v>430</v>
      </c>
      <c r="L1402" s="25" t="s">
        <v>3615</v>
      </c>
      <c r="M1402" s="25" t="s">
        <v>3616</v>
      </c>
      <c r="N1402" s="25" t="s">
        <v>1243</v>
      </c>
      <c r="O1402" s="25">
        <v>10724035898</v>
      </c>
      <c r="P1402" s="25" t="s">
        <v>5484</v>
      </c>
      <c r="Q1402" s="28" t="s">
        <v>0</v>
      </c>
      <c r="R1402" s="29" t="s">
        <v>3617</v>
      </c>
      <c r="S1402" s="27" t="s">
        <v>3618</v>
      </c>
      <c r="T1402" s="27" t="s">
        <v>3619</v>
      </c>
      <c r="U1402" s="28" t="s">
        <v>270</v>
      </c>
      <c r="V1402" s="26" t="s">
        <v>430</v>
      </c>
      <c r="W1402" s="26" t="s">
        <v>593</v>
      </c>
      <c r="X1402" s="26" t="s">
        <v>411</v>
      </c>
      <c r="Y1402" s="37" t="s">
        <v>200</v>
      </c>
      <c r="Z1402" s="37" t="s">
        <v>586</v>
      </c>
      <c r="AA1402" s="37" t="s">
        <v>585</v>
      </c>
      <c r="AB1402" s="30">
        <v>0</v>
      </c>
      <c r="AC1402" s="30">
        <v>0</v>
      </c>
      <c r="AD1402" s="31">
        <v>0</v>
      </c>
      <c r="AE1402" s="30">
        <v>15000</v>
      </c>
      <c r="AF1402" s="30">
        <v>15000</v>
      </c>
      <c r="AG1402" s="32">
        <v>-15000</v>
      </c>
      <c r="AH1402" s="30">
        <v>15000</v>
      </c>
      <c r="AI1402" s="10" t="s">
        <v>573</v>
      </c>
      <c r="AJ1402" s="30">
        <v>0</v>
      </c>
      <c r="AK1402" s="30">
        <v>0</v>
      </c>
      <c r="AL1402" s="30">
        <v>0</v>
      </c>
      <c r="AM1402" s="30">
        <v>0</v>
      </c>
      <c r="AN1402" s="30">
        <v>7500</v>
      </c>
      <c r="AO1402" s="30">
        <v>7500</v>
      </c>
      <c r="AP1402" s="30">
        <v>0</v>
      </c>
      <c r="AQ1402" s="30">
        <v>0</v>
      </c>
      <c r="AR1402" s="30">
        <v>0</v>
      </c>
      <c r="AS1402" s="30">
        <v>0</v>
      </c>
      <c r="AT1402" s="30">
        <v>0</v>
      </c>
      <c r="AU1402" s="121">
        <v>0</v>
      </c>
      <c r="AV1402" s="129" t="s">
        <v>1011</v>
      </c>
      <c r="AW1402" s="129" t="s">
        <v>1011</v>
      </c>
      <c r="AX1402" s="129" t="s">
        <v>797</v>
      </c>
    </row>
    <row r="1403" spans="1:50" ht="24" x14ac:dyDescent="0.25">
      <c r="A1403" s="120">
        <v>46132</v>
      </c>
      <c r="B1403" s="28" t="s">
        <v>567</v>
      </c>
      <c r="C1403" s="25" t="s">
        <v>427</v>
      </c>
      <c r="D1403" s="25" t="s">
        <v>458</v>
      </c>
      <c r="E1403" s="25" t="s">
        <v>423</v>
      </c>
      <c r="F1403" s="29" t="s">
        <v>287</v>
      </c>
      <c r="G1403" s="29" t="s">
        <v>21</v>
      </c>
      <c r="H1403" s="29" t="s">
        <v>422</v>
      </c>
      <c r="I1403" s="29" t="s">
        <v>579</v>
      </c>
      <c r="J1403" s="29" t="s">
        <v>777</v>
      </c>
      <c r="K1403" s="25" t="s">
        <v>458</v>
      </c>
      <c r="L1403" s="25" t="s">
        <v>3620</v>
      </c>
      <c r="M1403" s="25" t="s">
        <v>3621</v>
      </c>
      <c r="N1403" s="25" t="s">
        <v>1243</v>
      </c>
      <c r="O1403" s="25">
        <v>10403484402</v>
      </c>
      <c r="P1403" s="25" t="s">
        <v>5485</v>
      </c>
      <c r="Q1403" s="28" t="s">
        <v>0</v>
      </c>
      <c r="R1403" s="29" t="s">
        <v>3622</v>
      </c>
      <c r="S1403" s="27" t="s">
        <v>3623</v>
      </c>
      <c r="T1403" s="27" t="s">
        <v>3624</v>
      </c>
      <c r="U1403" s="28" t="s">
        <v>321</v>
      </c>
      <c r="V1403" s="26" t="s">
        <v>458</v>
      </c>
      <c r="W1403" s="26" t="s">
        <v>670</v>
      </c>
      <c r="X1403" s="26" t="s">
        <v>411</v>
      </c>
      <c r="Y1403" s="37" t="s">
        <v>200</v>
      </c>
      <c r="Z1403" s="37" t="s">
        <v>586</v>
      </c>
      <c r="AA1403" s="37" t="s">
        <v>585</v>
      </c>
      <c r="AB1403" s="30">
        <v>0</v>
      </c>
      <c r="AC1403" s="30">
        <v>0</v>
      </c>
      <c r="AD1403" s="31">
        <v>0</v>
      </c>
      <c r="AE1403" s="30">
        <v>10000</v>
      </c>
      <c r="AF1403" s="30">
        <v>10000</v>
      </c>
      <c r="AG1403" s="32">
        <v>-10000</v>
      </c>
      <c r="AH1403" s="30">
        <v>10000</v>
      </c>
      <c r="AI1403" s="10" t="s">
        <v>573</v>
      </c>
      <c r="AJ1403" s="30">
        <v>0</v>
      </c>
      <c r="AK1403" s="30">
        <v>0</v>
      </c>
      <c r="AL1403" s="30">
        <v>0</v>
      </c>
      <c r="AM1403" s="30">
        <v>0</v>
      </c>
      <c r="AN1403" s="30">
        <v>0</v>
      </c>
      <c r="AO1403" s="30">
        <v>10000</v>
      </c>
      <c r="AP1403" s="30">
        <v>0</v>
      </c>
      <c r="AQ1403" s="30">
        <v>0</v>
      </c>
      <c r="AR1403" s="30">
        <v>0</v>
      </c>
      <c r="AS1403" s="30">
        <v>0</v>
      </c>
      <c r="AT1403" s="30">
        <v>0</v>
      </c>
      <c r="AU1403" s="121">
        <v>0</v>
      </c>
      <c r="AV1403" s="129" t="s">
        <v>1011</v>
      </c>
      <c r="AW1403" s="129" t="s">
        <v>1011</v>
      </c>
      <c r="AX1403" s="129" t="s">
        <v>797</v>
      </c>
    </row>
    <row r="1404" spans="1:50" ht="24" x14ac:dyDescent="0.25">
      <c r="A1404" s="120">
        <v>46132</v>
      </c>
      <c r="B1404" s="28" t="s">
        <v>567</v>
      </c>
      <c r="C1404" s="25" t="s">
        <v>427</v>
      </c>
      <c r="D1404" s="25" t="s">
        <v>498</v>
      </c>
      <c r="E1404" s="25" t="s">
        <v>423</v>
      </c>
      <c r="F1404" s="29" t="s">
        <v>287</v>
      </c>
      <c r="G1404" s="29" t="s">
        <v>21</v>
      </c>
      <c r="H1404" s="29" t="s">
        <v>422</v>
      </c>
      <c r="I1404" s="29" t="s">
        <v>579</v>
      </c>
      <c r="J1404" s="29" t="s">
        <v>868</v>
      </c>
      <c r="K1404" s="25" t="s">
        <v>646</v>
      </c>
      <c r="L1404" s="25" t="s">
        <v>3625</v>
      </c>
      <c r="M1404" s="25" t="s">
        <v>3626</v>
      </c>
      <c r="N1404" s="25" t="s">
        <v>1243</v>
      </c>
      <c r="O1404" s="25">
        <v>10733335098</v>
      </c>
      <c r="P1404" s="25" t="s">
        <v>5486</v>
      </c>
      <c r="Q1404" s="28" t="s">
        <v>0</v>
      </c>
      <c r="R1404" s="29" t="s">
        <v>3627</v>
      </c>
      <c r="S1404" s="27" t="s">
        <v>3628</v>
      </c>
      <c r="T1404" s="27" t="s">
        <v>3629</v>
      </c>
      <c r="U1404" s="28" t="s">
        <v>317</v>
      </c>
      <c r="V1404" s="26" t="s">
        <v>646</v>
      </c>
      <c r="W1404" s="26" t="s">
        <v>666</v>
      </c>
      <c r="X1404" s="26" t="s">
        <v>411</v>
      </c>
      <c r="Y1404" s="37" t="s">
        <v>200</v>
      </c>
      <c r="Z1404" s="37" t="s">
        <v>586</v>
      </c>
      <c r="AA1404" s="37" t="s">
        <v>585</v>
      </c>
      <c r="AB1404" s="30">
        <v>0</v>
      </c>
      <c r="AC1404" s="30">
        <v>0</v>
      </c>
      <c r="AD1404" s="31">
        <v>0</v>
      </c>
      <c r="AE1404" s="30">
        <v>17350</v>
      </c>
      <c r="AF1404" s="30">
        <v>7112</v>
      </c>
      <c r="AG1404" s="32">
        <v>-7112</v>
      </c>
      <c r="AH1404" s="30">
        <v>7112</v>
      </c>
      <c r="AI1404" s="10" t="s">
        <v>573</v>
      </c>
      <c r="AJ1404" s="30">
        <v>0</v>
      </c>
      <c r="AK1404" s="30">
        <v>0</v>
      </c>
      <c r="AL1404" s="30">
        <v>0</v>
      </c>
      <c r="AM1404" s="30">
        <v>0</v>
      </c>
      <c r="AN1404" s="30">
        <v>0</v>
      </c>
      <c r="AO1404" s="30">
        <v>0</v>
      </c>
      <c r="AP1404" s="30">
        <v>7112</v>
      </c>
      <c r="AQ1404" s="30">
        <v>0</v>
      </c>
      <c r="AR1404" s="30">
        <v>0</v>
      </c>
      <c r="AS1404" s="30">
        <v>0</v>
      </c>
      <c r="AT1404" s="30">
        <v>0</v>
      </c>
      <c r="AU1404" s="121">
        <v>0</v>
      </c>
      <c r="AV1404" s="129" t="s">
        <v>1011</v>
      </c>
      <c r="AW1404" s="129" t="s">
        <v>1011</v>
      </c>
      <c r="AX1404" s="129" t="s">
        <v>3232</v>
      </c>
    </row>
    <row r="1405" spans="1:50" ht="24" x14ac:dyDescent="0.25">
      <c r="A1405" s="120">
        <v>46132</v>
      </c>
      <c r="B1405" s="28" t="s">
        <v>567</v>
      </c>
      <c r="C1405" s="25" t="s">
        <v>427</v>
      </c>
      <c r="D1405" s="25" t="s">
        <v>430</v>
      </c>
      <c r="E1405" s="25" t="s">
        <v>423</v>
      </c>
      <c r="F1405" s="29" t="s">
        <v>243</v>
      </c>
      <c r="G1405" s="29" t="s">
        <v>19</v>
      </c>
      <c r="H1405" s="29" t="s">
        <v>422</v>
      </c>
      <c r="I1405" s="29" t="s">
        <v>579</v>
      </c>
      <c r="J1405" s="29" t="s">
        <v>777</v>
      </c>
      <c r="K1405" s="25" t="s">
        <v>430</v>
      </c>
      <c r="L1405" s="25" t="s">
        <v>3630</v>
      </c>
      <c r="M1405" s="25" t="s">
        <v>3631</v>
      </c>
      <c r="N1405" s="25" t="s">
        <v>3586</v>
      </c>
      <c r="O1405" s="25">
        <v>10453039485</v>
      </c>
      <c r="P1405" s="25" t="s">
        <v>5487</v>
      </c>
      <c r="Q1405" s="28" t="s">
        <v>0</v>
      </c>
      <c r="R1405" s="29" t="s">
        <v>3632</v>
      </c>
      <c r="S1405" s="27" t="s">
        <v>3633</v>
      </c>
      <c r="T1405" s="27" t="s">
        <v>3634</v>
      </c>
      <c r="U1405" s="28" t="s">
        <v>270</v>
      </c>
      <c r="V1405" s="26" t="s">
        <v>430</v>
      </c>
      <c r="W1405" s="26" t="s">
        <v>593</v>
      </c>
      <c r="X1405" s="26" t="s">
        <v>411</v>
      </c>
      <c r="Y1405" s="37" t="s">
        <v>200</v>
      </c>
      <c r="Z1405" s="37" t="s">
        <v>586</v>
      </c>
      <c r="AA1405" s="37" t="s">
        <v>585</v>
      </c>
      <c r="AB1405" s="30">
        <v>0</v>
      </c>
      <c r="AC1405" s="30">
        <v>0</v>
      </c>
      <c r="AD1405" s="31">
        <v>0</v>
      </c>
      <c r="AE1405" s="30">
        <v>19500</v>
      </c>
      <c r="AF1405" s="30">
        <v>19500</v>
      </c>
      <c r="AG1405" s="32">
        <v>-19500</v>
      </c>
      <c r="AH1405" s="30">
        <v>19500</v>
      </c>
      <c r="AI1405" s="10" t="s">
        <v>573</v>
      </c>
      <c r="AJ1405" s="30">
        <v>0</v>
      </c>
      <c r="AK1405" s="30">
        <v>0</v>
      </c>
      <c r="AL1405" s="30">
        <v>0</v>
      </c>
      <c r="AM1405" s="30">
        <v>0</v>
      </c>
      <c r="AN1405" s="30">
        <v>6500</v>
      </c>
      <c r="AO1405" s="30">
        <v>13000</v>
      </c>
      <c r="AP1405" s="30">
        <v>0</v>
      </c>
      <c r="AQ1405" s="30">
        <v>0</v>
      </c>
      <c r="AR1405" s="30">
        <v>0</v>
      </c>
      <c r="AS1405" s="30">
        <v>0</v>
      </c>
      <c r="AT1405" s="30">
        <v>0</v>
      </c>
      <c r="AU1405" s="121">
        <v>0</v>
      </c>
      <c r="AV1405" s="129" t="s">
        <v>1011</v>
      </c>
      <c r="AW1405" s="129" t="s">
        <v>1011</v>
      </c>
      <c r="AX1405" s="129" t="s">
        <v>797</v>
      </c>
    </row>
    <row r="1406" spans="1:50" ht="24" x14ac:dyDescent="0.25">
      <c r="A1406" s="120">
        <v>46132</v>
      </c>
      <c r="B1406" s="28" t="s">
        <v>567</v>
      </c>
      <c r="C1406" s="25" t="s">
        <v>427</v>
      </c>
      <c r="D1406" s="25" t="s">
        <v>498</v>
      </c>
      <c r="E1406" s="25" t="s">
        <v>423</v>
      </c>
      <c r="F1406" s="29" t="s">
        <v>287</v>
      </c>
      <c r="G1406" s="29" t="s">
        <v>21</v>
      </c>
      <c r="H1406" s="29" t="s">
        <v>422</v>
      </c>
      <c r="I1406" s="29" t="s">
        <v>579</v>
      </c>
      <c r="J1406" s="29" t="s">
        <v>868</v>
      </c>
      <c r="K1406" s="25" t="s">
        <v>646</v>
      </c>
      <c r="L1406" s="25" t="s">
        <v>3635</v>
      </c>
      <c r="M1406" s="25" t="s">
        <v>3636</v>
      </c>
      <c r="N1406" s="25" t="s">
        <v>1243</v>
      </c>
      <c r="O1406" s="25">
        <v>10473248293</v>
      </c>
      <c r="P1406" s="25" t="s">
        <v>5488</v>
      </c>
      <c r="Q1406" s="28" t="s">
        <v>0</v>
      </c>
      <c r="R1406" s="29" t="s">
        <v>3637</v>
      </c>
      <c r="S1406" s="27" t="s">
        <v>3638</v>
      </c>
      <c r="T1406" s="27" t="s">
        <v>3639</v>
      </c>
      <c r="U1406" s="28" t="s">
        <v>317</v>
      </c>
      <c r="V1406" s="26" t="s">
        <v>646</v>
      </c>
      <c r="W1406" s="26" t="s">
        <v>666</v>
      </c>
      <c r="X1406" s="26" t="s">
        <v>411</v>
      </c>
      <c r="Y1406" s="37" t="s">
        <v>200</v>
      </c>
      <c r="Z1406" s="37" t="s">
        <v>586</v>
      </c>
      <c r="AA1406" s="37" t="s">
        <v>585</v>
      </c>
      <c r="AB1406" s="30">
        <v>0</v>
      </c>
      <c r="AC1406" s="30">
        <v>0</v>
      </c>
      <c r="AD1406" s="31">
        <v>0</v>
      </c>
      <c r="AE1406" s="30">
        <v>6700</v>
      </c>
      <c r="AF1406" s="30">
        <v>6700</v>
      </c>
      <c r="AG1406" s="32">
        <v>-6700</v>
      </c>
      <c r="AH1406" s="30">
        <v>6700</v>
      </c>
      <c r="AI1406" s="10" t="s">
        <v>573</v>
      </c>
      <c r="AJ1406" s="30">
        <v>0</v>
      </c>
      <c r="AK1406" s="30">
        <v>0</v>
      </c>
      <c r="AL1406" s="30">
        <v>0</v>
      </c>
      <c r="AM1406" s="30">
        <v>0</v>
      </c>
      <c r="AN1406" s="30">
        <v>3350</v>
      </c>
      <c r="AO1406" s="30">
        <v>0</v>
      </c>
      <c r="AP1406" s="30">
        <v>3350</v>
      </c>
      <c r="AQ1406" s="30">
        <v>0</v>
      </c>
      <c r="AR1406" s="30">
        <v>0</v>
      </c>
      <c r="AS1406" s="30">
        <v>0</v>
      </c>
      <c r="AT1406" s="30">
        <v>0</v>
      </c>
      <c r="AU1406" s="121">
        <v>0</v>
      </c>
      <c r="AV1406" s="129" t="s">
        <v>1011</v>
      </c>
      <c r="AW1406" s="129" t="s">
        <v>1011</v>
      </c>
      <c r="AX1406" s="129" t="s">
        <v>2124</v>
      </c>
    </row>
    <row r="1407" spans="1:50" ht="24" x14ac:dyDescent="0.25">
      <c r="A1407" s="120">
        <v>46132</v>
      </c>
      <c r="B1407" s="28" t="s">
        <v>567</v>
      </c>
      <c r="C1407" s="25" t="s">
        <v>427</v>
      </c>
      <c r="D1407" s="25" t="s">
        <v>498</v>
      </c>
      <c r="E1407" s="25" t="s">
        <v>423</v>
      </c>
      <c r="F1407" s="29" t="s">
        <v>287</v>
      </c>
      <c r="G1407" s="29" t="s">
        <v>21</v>
      </c>
      <c r="H1407" s="29" t="s">
        <v>422</v>
      </c>
      <c r="I1407" s="29" t="s">
        <v>579</v>
      </c>
      <c r="J1407" s="29" t="s">
        <v>868</v>
      </c>
      <c r="K1407" s="25" t="s">
        <v>646</v>
      </c>
      <c r="L1407" s="25" t="s">
        <v>3640</v>
      </c>
      <c r="M1407" s="25" t="s">
        <v>3641</v>
      </c>
      <c r="N1407" s="25" t="s">
        <v>1243</v>
      </c>
      <c r="O1407" s="25">
        <v>10225142772</v>
      </c>
      <c r="P1407" s="25" t="s">
        <v>5489</v>
      </c>
      <c r="Q1407" s="28" t="s">
        <v>0</v>
      </c>
      <c r="R1407" s="29" t="s">
        <v>3642</v>
      </c>
      <c r="S1407" s="27" t="s">
        <v>3643</v>
      </c>
      <c r="T1407" s="27" t="s">
        <v>3644</v>
      </c>
      <c r="U1407" s="28" t="s">
        <v>317</v>
      </c>
      <c r="V1407" s="26" t="s">
        <v>646</v>
      </c>
      <c r="W1407" s="26" t="s">
        <v>666</v>
      </c>
      <c r="X1407" s="26" t="s">
        <v>411</v>
      </c>
      <c r="Y1407" s="37" t="s">
        <v>200</v>
      </c>
      <c r="Z1407" s="37" t="s">
        <v>586</v>
      </c>
      <c r="AA1407" s="37" t="s">
        <v>585</v>
      </c>
      <c r="AB1407" s="30">
        <v>0</v>
      </c>
      <c r="AC1407" s="30">
        <v>0</v>
      </c>
      <c r="AD1407" s="31">
        <v>0</v>
      </c>
      <c r="AE1407" s="30">
        <v>6800</v>
      </c>
      <c r="AF1407" s="30">
        <v>6800</v>
      </c>
      <c r="AG1407" s="32">
        <v>-6800</v>
      </c>
      <c r="AH1407" s="30">
        <v>6800</v>
      </c>
      <c r="AI1407" s="10" t="s">
        <v>573</v>
      </c>
      <c r="AJ1407" s="30">
        <v>0</v>
      </c>
      <c r="AK1407" s="30">
        <v>0</v>
      </c>
      <c r="AL1407" s="30">
        <v>0</v>
      </c>
      <c r="AM1407" s="30">
        <v>0</v>
      </c>
      <c r="AN1407" s="30">
        <v>3400</v>
      </c>
      <c r="AO1407" s="30">
        <v>0</v>
      </c>
      <c r="AP1407" s="30">
        <v>3400</v>
      </c>
      <c r="AQ1407" s="30">
        <v>0</v>
      </c>
      <c r="AR1407" s="30">
        <v>0</v>
      </c>
      <c r="AS1407" s="30">
        <v>0</v>
      </c>
      <c r="AT1407" s="30">
        <v>0</v>
      </c>
      <c r="AU1407" s="121">
        <v>0</v>
      </c>
      <c r="AV1407" s="129" t="s">
        <v>1011</v>
      </c>
      <c r="AW1407" s="129" t="s">
        <v>1011</v>
      </c>
      <c r="AX1407" s="129" t="s">
        <v>2124</v>
      </c>
    </row>
    <row r="1408" spans="1:50" ht="24" x14ac:dyDescent="0.25">
      <c r="A1408" s="120">
        <v>46132</v>
      </c>
      <c r="B1408" s="28" t="s">
        <v>567</v>
      </c>
      <c r="C1408" s="25" t="s">
        <v>427</v>
      </c>
      <c r="D1408" s="25" t="s">
        <v>498</v>
      </c>
      <c r="E1408" s="25" t="s">
        <v>423</v>
      </c>
      <c r="F1408" s="29" t="s">
        <v>287</v>
      </c>
      <c r="G1408" s="29" t="s">
        <v>21</v>
      </c>
      <c r="H1408" s="29" t="s">
        <v>422</v>
      </c>
      <c r="I1408" s="29" t="s">
        <v>579</v>
      </c>
      <c r="J1408" s="29" t="s">
        <v>868</v>
      </c>
      <c r="K1408" s="25" t="s">
        <v>443</v>
      </c>
      <c r="L1408" s="25" t="s">
        <v>3645</v>
      </c>
      <c r="M1408" s="25" t="s">
        <v>3646</v>
      </c>
      <c r="N1408" s="25" t="s">
        <v>3647</v>
      </c>
      <c r="O1408" s="25">
        <v>10440834111</v>
      </c>
      <c r="P1408" s="25" t="s">
        <v>5490</v>
      </c>
      <c r="Q1408" s="28" t="s">
        <v>0</v>
      </c>
      <c r="R1408" s="29" t="s">
        <v>3648</v>
      </c>
      <c r="S1408" s="27" t="s">
        <v>3649</v>
      </c>
      <c r="T1408" s="27" t="s">
        <v>3650</v>
      </c>
      <c r="U1408" s="28" t="s">
        <v>328</v>
      </c>
      <c r="V1408" s="26" t="s">
        <v>443</v>
      </c>
      <c r="W1408" s="26" t="s">
        <v>677</v>
      </c>
      <c r="X1408" s="26" t="s">
        <v>411</v>
      </c>
      <c r="Y1408" s="37" t="s">
        <v>200</v>
      </c>
      <c r="Z1408" s="37" t="s">
        <v>586</v>
      </c>
      <c r="AA1408" s="37" t="s">
        <v>585</v>
      </c>
      <c r="AB1408" s="30">
        <v>0</v>
      </c>
      <c r="AC1408" s="30">
        <v>0</v>
      </c>
      <c r="AD1408" s="31">
        <v>0</v>
      </c>
      <c r="AE1408" s="30">
        <v>7000</v>
      </c>
      <c r="AF1408" s="30">
        <v>7000</v>
      </c>
      <c r="AG1408" s="32">
        <v>-7000</v>
      </c>
      <c r="AH1408" s="30">
        <v>7000</v>
      </c>
      <c r="AI1408" s="10" t="s">
        <v>573</v>
      </c>
      <c r="AJ1408" s="30">
        <v>0</v>
      </c>
      <c r="AK1408" s="30">
        <v>0</v>
      </c>
      <c r="AL1408" s="30">
        <v>0</v>
      </c>
      <c r="AM1408" s="30">
        <v>0</v>
      </c>
      <c r="AN1408" s="30">
        <v>3500</v>
      </c>
      <c r="AO1408" s="30">
        <v>3500</v>
      </c>
      <c r="AP1408" s="30">
        <v>0</v>
      </c>
      <c r="AQ1408" s="30">
        <v>0</v>
      </c>
      <c r="AR1408" s="30">
        <v>0</v>
      </c>
      <c r="AS1408" s="30">
        <v>0</v>
      </c>
      <c r="AT1408" s="30">
        <v>0</v>
      </c>
      <c r="AU1408" s="121">
        <v>0</v>
      </c>
      <c r="AV1408" s="129" t="s">
        <v>1011</v>
      </c>
      <c r="AW1408" s="129" t="s">
        <v>1011</v>
      </c>
      <c r="AX1408" s="129" t="s">
        <v>2124</v>
      </c>
    </row>
    <row r="1409" spans="1:50" ht="24" x14ac:dyDescent="0.25">
      <c r="A1409" s="120">
        <v>46132</v>
      </c>
      <c r="B1409" s="28" t="s">
        <v>567</v>
      </c>
      <c r="C1409" s="25" t="s">
        <v>427</v>
      </c>
      <c r="D1409" s="25" t="s">
        <v>498</v>
      </c>
      <c r="E1409" s="25" t="s">
        <v>423</v>
      </c>
      <c r="F1409" s="29" t="s">
        <v>287</v>
      </c>
      <c r="G1409" s="29" t="s">
        <v>21</v>
      </c>
      <c r="H1409" s="29" t="s">
        <v>422</v>
      </c>
      <c r="I1409" s="29" t="s">
        <v>579</v>
      </c>
      <c r="J1409" s="29" t="s">
        <v>868</v>
      </c>
      <c r="K1409" s="25" t="s">
        <v>246</v>
      </c>
      <c r="L1409" s="25" t="s">
        <v>3651</v>
      </c>
      <c r="M1409" s="25" t="s">
        <v>3652</v>
      </c>
      <c r="N1409" s="25" t="s">
        <v>1243</v>
      </c>
      <c r="O1409" s="25">
        <v>10447257489</v>
      </c>
      <c r="P1409" s="25" t="s">
        <v>5491</v>
      </c>
      <c r="Q1409" s="28" t="s">
        <v>0</v>
      </c>
      <c r="R1409" s="29" t="s">
        <v>3653</v>
      </c>
      <c r="S1409" s="27" t="s">
        <v>3654</v>
      </c>
      <c r="T1409" s="27" t="s">
        <v>3655</v>
      </c>
      <c r="U1409" s="28" t="s">
        <v>310</v>
      </c>
      <c r="V1409" s="26" t="s">
        <v>246</v>
      </c>
      <c r="W1409" s="26" t="s">
        <v>659</v>
      </c>
      <c r="X1409" s="26" t="s">
        <v>411</v>
      </c>
      <c r="Y1409" s="37" t="s">
        <v>200</v>
      </c>
      <c r="Z1409" s="37" t="s">
        <v>586</v>
      </c>
      <c r="AA1409" s="37" t="s">
        <v>585</v>
      </c>
      <c r="AB1409" s="30">
        <v>0</v>
      </c>
      <c r="AC1409" s="30">
        <v>15000</v>
      </c>
      <c r="AD1409" s="31">
        <v>-15000</v>
      </c>
      <c r="AE1409" s="30">
        <v>15000</v>
      </c>
      <c r="AF1409" s="30">
        <v>7500</v>
      </c>
      <c r="AG1409" s="32">
        <v>-7500</v>
      </c>
      <c r="AH1409" s="30">
        <v>7500</v>
      </c>
      <c r="AI1409" s="10" t="s">
        <v>573</v>
      </c>
      <c r="AJ1409" s="30">
        <v>0</v>
      </c>
      <c r="AK1409" s="30">
        <v>0</v>
      </c>
      <c r="AL1409" s="30">
        <v>0</v>
      </c>
      <c r="AM1409" s="30">
        <v>0</v>
      </c>
      <c r="AN1409" s="30">
        <v>0</v>
      </c>
      <c r="AO1409" s="30">
        <v>7500</v>
      </c>
      <c r="AP1409" s="30">
        <v>0</v>
      </c>
      <c r="AQ1409" s="30">
        <v>0</v>
      </c>
      <c r="AR1409" s="30">
        <v>0</v>
      </c>
      <c r="AS1409" s="30">
        <v>0</v>
      </c>
      <c r="AT1409" s="30">
        <v>0</v>
      </c>
      <c r="AU1409" s="121">
        <v>0</v>
      </c>
      <c r="AV1409" s="129" t="s">
        <v>1011</v>
      </c>
      <c r="AW1409" s="129" t="s">
        <v>1011</v>
      </c>
      <c r="AX1409" s="129" t="s">
        <v>236</v>
      </c>
    </row>
    <row r="1410" spans="1:50" ht="24" x14ac:dyDescent="0.25">
      <c r="A1410" s="120">
        <v>46132</v>
      </c>
      <c r="B1410" s="28" t="s">
        <v>567</v>
      </c>
      <c r="C1410" s="25" t="s">
        <v>427</v>
      </c>
      <c r="D1410" s="25" t="s">
        <v>498</v>
      </c>
      <c r="E1410" s="25" t="s">
        <v>423</v>
      </c>
      <c r="F1410" s="29" t="s">
        <v>287</v>
      </c>
      <c r="G1410" s="29" t="s">
        <v>21</v>
      </c>
      <c r="H1410" s="29" t="s">
        <v>422</v>
      </c>
      <c r="I1410" s="29" t="s">
        <v>579</v>
      </c>
      <c r="J1410" s="29" t="s">
        <v>868</v>
      </c>
      <c r="K1410" s="25" t="s">
        <v>443</v>
      </c>
      <c r="L1410" s="25" t="s">
        <v>3656</v>
      </c>
      <c r="M1410" s="25" t="s">
        <v>3657</v>
      </c>
      <c r="N1410" s="25" t="s">
        <v>1243</v>
      </c>
      <c r="O1410" s="25">
        <v>10028965511</v>
      </c>
      <c r="P1410" s="25" t="s">
        <v>5492</v>
      </c>
      <c r="Q1410" s="28" t="s">
        <v>0</v>
      </c>
      <c r="R1410" s="29" t="s">
        <v>3658</v>
      </c>
      <c r="S1410" s="27" t="s">
        <v>3659</v>
      </c>
      <c r="T1410" s="27" t="s">
        <v>3660</v>
      </c>
      <c r="U1410" s="28" t="s">
        <v>328</v>
      </c>
      <c r="V1410" s="26" t="s">
        <v>443</v>
      </c>
      <c r="W1410" s="26" t="s">
        <v>677</v>
      </c>
      <c r="X1410" s="26" t="s">
        <v>411</v>
      </c>
      <c r="Y1410" s="37" t="s">
        <v>200</v>
      </c>
      <c r="Z1410" s="37" t="s">
        <v>586</v>
      </c>
      <c r="AA1410" s="37" t="s">
        <v>585</v>
      </c>
      <c r="AB1410" s="30">
        <v>7000</v>
      </c>
      <c r="AC1410" s="30">
        <v>7000</v>
      </c>
      <c r="AD1410" s="31">
        <v>0</v>
      </c>
      <c r="AE1410" s="30">
        <v>7000</v>
      </c>
      <c r="AF1410" s="30">
        <v>7000</v>
      </c>
      <c r="AG1410" s="32">
        <v>0</v>
      </c>
      <c r="AH1410" s="30">
        <v>7000</v>
      </c>
      <c r="AI1410" s="10" t="s">
        <v>573</v>
      </c>
      <c r="AJ1410" s="30">
        <v>0</v>
      </c>
      <c r="AK1410" s="30">
        <v>0</v>
      </c>
      <c r="AL1410" s="30">
        <v>0</v>
      </c>
      <c r="AM1410" s="30">
        <v>0</v>
      </c>
      <c r="AN1410" s="30">
        <v>3500</v>
      </c>
      <c r="AO1410" s="30">
        <v>3500</v>
      </c>
      <c r="AP1410" s="30">
        <v>0</v>
      </c>
      <c r="AQ1410" s="30">
        <v>0</v>
      </c>
      <c r="AR1410" s="30">
        <v>0</v>
      </c>
      <c r="AS1410" s="30">
        <v>0</v>
      </c>
      <c r="AT1410" s="30">
        <v>0</v>
      </c>
      <c r="AU1410" s="121">
        <v>0</v>
      </c>
      <c r="AV1410" s="129" t="s">
        <v>784</v>
      </c>
      <c r="AW1410" s="129" t="s">
        <v>796</v>
      </c>
      <c r="AX1410" s="129" t="s">
        <v>2124</v>
      </c>
    </row>
    <row r="1411" spans="1:50" ht="24" x14ac:dyDescent="0.25">
      <c r="A1411" s="120">
        <v>46132</v>
      </c>
      <c r="B1411" s="28" t="s">
        <v>567</v>
      </c>
      <c r="C1411" s="25" t="s">
        <v>427</v>
      </c>
      <c r="D1411" s="25" t="s">
        <v>498</v>
      </c>
      <c r="E1411" s="25" t="s">
        <v>423</v>
      </c>
      <c r="F1411" s="29" t="s">
        <v>287</v>
      </c>
      <c r="G1411" s="29" t="s">
        <v>21</v>
      </c>
      <c r="H1411" s="29" t="s">
        <v>422</v>
      </c>
      <c r="I1411" s="29" t="s">
        <v>579</v>
      </c>
      <c r="J1411" s="29" t="s">
        <v>868</v>
      </c>
      <c r="K1411" s="25" t="s">
        <v>248</v>
      </c>
      <c r="L1411" s="25" t="s">
        <v>3661</v>
      </c>
      <c r="M1411" s="25" t="s">
        <v>3662</v>
      </c>
      <c r="N1411" s="25" t="s">
        <v>1243</v>
      </c>
      <c r="O1411" s="25">
        <v>10464017980</v>
      </c>
      <c r="P1411" s="25" t="s">
        <v>5493</v>
      </c>
      <c r="Q1411" s="28" t="s">
        <v>0</v>
      </c>
      <c r="R1411" s="29" t="s">
        <v>3663</v>
      </c>
      <c r="S1411" s="27" t="s">
        <v>3664</v>
      </c>
      <c r="T1411" s="27" t="s">
        <v>3665</v>
      </c>
      <c r="U1411" s="28" t="s">
        <v>311</v>
      </c>
      <c r="V1411" s="26" t="s">
        <v>248</v>
      </c>
      <c r="W1411" s="26" t="s">
        <v>660</v>
      </c>
      <c r="X1411" s="26" t="s">
        <v>411</v>
      </c>
      <c r="Y1411" s="37" t="s">
        <v>200</v>
      </c>
      <c r="Z1411" s="37" t="s">
        <v>586</v>
      </c>
      <c r="AA1411" s="37" t="s">
        <v>585</v>
      </c>
      <c r="AB1411" s="30">
        <v>0</v>
      </c>
      <c r="AC1411" s="30">
        <v>0</v>
      </c>
      <c r="AD1411" s="31">
        <v>0</v>
      </c>
      <c r="AE1411" s="30">
        <v>21200</v>
      </c>
      <c r="AF1411" s="30">
        <v>15900</v>
      </c>
      <c r="AG1411" s="32">
        <v>-15900</v>
      </c>
      <c r="AH1411" s="30">
        <v>10600</v>
      </c>
      <c r="AI1411" s="10" t="s">
        <v>573</v>
      </c>
      <c r="AJ1411" s="30">
        <v>0</v>
      </c>
      <c r="AK1411" s="30">
        <v>0</v>
      </c>
      <c r="AL1411" s="30">
        <v>0</v>
      </c>
      <c r="AM1411" s="30">
        <v>0</v>
      </c>
      <c r="AN1411" s="30">
        <v>0</v>
      </c>
      <c r="AO1411" s="30">
        <v>5300</v>
      </c>
      <c r="AP1411" s="30">
        <v>10600</v>
      </c>
      <c r="AQ1411" s="30">
        <v>0</v>
      </c>
      <c r="AR1411" s="30">
        <v>0</v>
      </c>
      <c r="AS1411" s="30">
        <v>0</v>
      </c>
      <c r="AT1411" s="30">
        <v>0</v>
      </c>
      <c r="AU1411" s="121">
        <v>0</v>
      </c>
      <c r="AV1411" s="129" t="s">
        <v>1011</v>
      </c>
      <c r="AW1411" s="129" t="s">
        <v>1011</v>
      </c>
      <c r="AX1411" s="129" t="s">
        <v>236</v>
      </c>
    </row>
    <row r="1412" spans="1:50" ht="24" x14ac:dyDescent="0.25">
      <c r="A1412" s="120">
        <v>46132</v>
      </c>
      <c r="B1412" s="28" t="s">
        <v>567</v>
      </c>
      <c r="C1412" s="25" t="s">
        <v>427</v>
      </c>
      <c r="D1412" s="25" t="s">
        <v>498</v>
      </c>
      <c r="E1412" s="25" t="s">
        <v>423</v>
      </c>
      <c r="F1412" s="29" t="s">
        <v>287</v>
      </c>
      <c r="G1412" s="29" t="s">
        <v>21</v>
      </c>
      <c r="H1412" s="29" t="s">
        <v>422</v>
      </c>
      <c r="I1412" s="29" t="s">
        <v>579</v>
      </c>
      <c r="J1412" s="29" t="s">
        <v>868</v>
      </c>
      <c r="K1412" s="25" t="s">
        <v>453</v>
      </c>
      <c r="L1412" s="25" t="s">
        <v>3666</v>
      </c>
      <c r="M1412" s="25" t="s">
        <v>3667</v>
      </c>
      <c r="N1412" s="25" t="s">
        <v>1243</v>
      </c>
      <c r="O1412" s="25">
        <v>10701276090</v>
      </c>
      <c r="P1412" s="25" t="s">
        <v>5494</v>
      </c>
      <c r="Q1412" s="28" t="s">
        <v>0</v>
      </c>
      <c r="R1412" s="29" t="s">
        <v>3668</v>
      </c>
      <c r="S1412" s="27" t="s">
        <v>3669</v>
      </c>
      <c r="T1412" s="27" t="s">
        <v>3670</v>
      </c>
      <c r="U1412" s="28" t="s">
        <v>332</v>
      </c>
      <c r="V1412" s="26" t="s">
        <v>453</v>
      </c>
      <c r="W1412" s="26" t="s">
        <v>681</v>
      </c>
      <c r="X1412" s="26" t="s">
        <v>411</v>
      </c>
      <c r="Y1412" s="37" t="s">
        <v>200</v>
      </c>
      <c r="Z1412" s="37" t="s">
        <v>586</v>
      </c>
      <c r="AA1412" s="37" t="s">
        <v>585</v>
      </c>
      <c r="AB1412" s="30">
        <v>0</v>
      </c>
      <c r="AC1412" s="30">
        <v>0</v>
      </c>
      <c r="AD1412" s="31">
        <v>0</v>
      </c>
      <c r="AE1412" s="30">
        <v>0</v>
      </c>
      <c r="AF1412" s="30">
        <v>0</v>
      </c>
      <c r="AG1412" s="32">
        <v>0</v>
      </c>
      <c r="AH1412" s="30">
        <v>0</v>
      </c>
      <c r="AI1412" s="10" t="s">
        <v>573</v>
      </c>
      <c r="AJ1412" s="30">
        <v>0</v>
      </c>
      <c r="AK1412" s="30">
        <v>0</v>
      </c>
      <c r="AL1412" s="30">
        <v>0</v>
      </c>
      <c r="AM1412" s="30">
        <v>0</v>
      </c>
      <c r="AN1412" s="30">
        <v>0</v>
      </c>
      <c r="AO1412" s="30">
        <v>0</v>
      </c>
      <c r="AP1412" s="30">
        <v>0</v>
      </c>
      <c r="AQ1412" s="30">
        <v>0</v>
      </c>
      <c r="AR1412" s="30">
        <v>0</v>
      </c>
      <c r="AS1412" s="30">
        <v>0</v>
      </c>
      <c r="AT1412" s="30">
        <v>0</v>
      </c>
      <c r="AU1412" s="121">
        <v>0</v>
      </c>
      <c r="AV1412" s="129" t="s">
        <v>1011</v>
      </c>
      <c r="AW1412" s="129" t="s">
        <v>1011</v>
      </c>
      <c r="AX1412" s="129" t="s">
        <v>2849</v>
      </c>
    </row>
    <row r="1413" spans="1:50" ht="24" x14ac:dyDescent="0.25">
      <c r="A1413" s="120">
        <v>46133</v>
      </c>
      <c r="B1413" s="28" t="s">
        <v>567</v>
      </c>
      <c r="C1413" s="25" t="s">
        <v>427</v>
      </c>
      <c r="D1413" s="25" t="s">
        <v>455</v>
      </c>
      <c r="E1413" s="25" t="s">
        <v>423</v>
      </c>
      <c r="F1413" s="29" t="s">
        <v>243</v>
      </c>
      <c r="G1413" s="29" t="s">
        <v>19</v>
      </c>
      <c r="H1413" s="29" t="s">
        <v>422</v>
      </c>
      <c r="I1413" s="29" t="s">
        <v>579</v>
      </c>
      <c r="J1413" s="29" t="s">
        <v>777</v>
      </c>
      <c r="K1413" s="25" t="s">
        <v>455</v>
      </c>
      <c r="L1413" s="25" t="s">
        <v>3671</v>
      </c>
      <c r="M1413" s="25" t="s">
        <v>3672</v>
      </c>
      <c r="N1413" s="25" t="s">
        <v>3647</v>
      </c>
      <c r="O1413" s="25">
        <v>10703590212</v>
      </c>
      <c r="P1413" s="25" t="s">
        <v>5495</v>
      </c>
      <c r="Q1413" s="28" t="s">
        <v>0</v>
      </c>
      <c r="R1413" s="29" t="s">
        <v>3673</v>
      </c>
      <c r="S1413" s="27" t="s">
        <v>3674</v>
      </c>
      <c r="T1413" s="27" t="s">
        <v>3675</v>
      </c>
      <c r="U1413" s="28" t="s">
        <v>275</v>
      </c>
      <c r="V1413" s="26" t="s">
        <v>455</v>
      </c>
      <c r="W1413" s="26" t="s">
        <v>611</v>
      </c>
      <c r="X1413" s="26" t="s">
        <v>411</v>
      </c>
      <c r="Y1413" s="37" t="s">
        <v>200</v>
      </c>
      <c r="Z1413" s="37" t="s">
        <v>586</v>
      </c>
      <c r="AA1413" s="37" t="s">
        <v>585</v>
      </c>
      <c r="AB1413" s="30">
        <v>0</v>
      </c>
      <c r="AC1413" s="30">
        <v>0</v>
      </c>
      <c r="AD1413" s="31">
        <v>0</v>
      </c>
      <c r="AE1413" s="30">
        <v>26000</v>
      </c>
      <c r="AF1413" s="30">
        <v>19500</v>
      </c>
      <c r="AG1413" s="32">
        <v>-19500</v>
      </c>
      <c r="AH1413" s="30">
        <v>19500</v>
      </c>
      <c r="AI1413" s="10" t="s">
        <v>573</v>
      </c>
      <c r="AJ1413" s="30">
        <v>0</v>
      </c>
      <c r="AK1413" s="30">
        <v>0</v>
      </c>
      <c r="AL1413" s="30">
        <v>0</v>
      </c>
      <c r="AM1413" s="30">
        <v>0</v>
      </c>
      <c r="AN1413" s="30">
        <v>6500</v>
      </c>
      <c r="AO1413" s="30">
        <v>6500</v>
      </c>
      <c r="AP1413" s="30">
        <v>6500</v>
      </c>
      <c r="AQ1413" s="30">
        <v>0</v>
      </c>
      <c r="AR1413" s="30">
        <v>0</v>
      </c>
      <c r="AS1413" s="30">
        <v>0</v>
      </c>
      <c r="AT1413" s="30">
        <v>0</v>
      </c>
      <c r="AU1413" s="121">
        <v>0</v>
      </c>
      <c r="AV1413" s="129" t="s">
        <v>1011</v>
      </c>
      <c r="AW1413" s="129" t="s">
        <v>1011</v>
      </c>
      <c r="AX1413" s="129" t="s">
        <v>797</v>
      </c>
    </row>
    <row r="1414" spans="1:50" ht="24" x14ac:dyDescent="0.25">
      <c r="A1414" s="120">
        <v>46133</v>
      </c>
      <c r="B1414" s="28" t="s">
        <v>567</v>
      </c>
      <c r="C1414" s="25" t="s">
        <v>427</v>
      </c>
      <c r="D1414" s="25" t="s">
        <v>430</v>
      </c>
      <c r="E1414" s="25" t="s">
        <v>423</v>
      </c>
      <c r="F1414" s="29" t="s">
        <v>243</v>
      </c>
      <c r="G1414" s="29" t="s">
        <v>19</v>
      </c>
      <c r="H1414" s="29" t="s">
        <v>178</v>
      </c>
      <c r="I1414" s="29" t="s">
        <v>269</v>
      </c>
      <c r="J1414" s="29" t="s">
        <v>868</v>
      </c>
      <c r="K1414" s="25" t="s">
        <v>262</v>
      </c>
      <c r="L1414" s="25" t="s">
        <v>3676</v>
      </c>
      <c r="M1414" s="25" t="s">
        <v>3677</v>
      </c>
      <c r="N1414" s="25" t="s">
        <v>2859</v>
      </c>
      <c r="O1414" s="25">
        <v>10770569724</v>
      </c>
      <c r="P1414" s="25" t="s">
        <v>5496</v>
      </c>
      <c r="Q1414" s="28" t="s">
        <v>0</v>
      </c>
      <c r="R1414" s="29" t="s">
        <v>3678</v>
      </c>
      <c r="S1414" s="27" t="s">
        <v>3679</v>
      </c>
      <c r="T1414" s="27" t="s">
        <v>3680</v>
      </c>
      <c r="U1414" s="28" t="s">
        <v>263</v>
      </c>
      <c r="V1414" s="26" t="s">
        <v>262</v>
      </c>
      <c r="W1414" s="26" t="s">
        <v>562</v>
      </c>
      <c r="X1414" s="26" t="s">
        <v>411</v>
      </c>
      <c r="Y1414" s="37" t="s">
        <v>28</v>
      </c>
      <c r="Z1414" s="37" t="s">
        <v>178</v>
      </c>
      <c r="AA1414" s="37" t="s">
        <v>177</v>
      </c>
      <c r="AB1414" s="30">
        <v>0</v>
      </c>
      <c r="AC1414" s="30">
        <v>0</v>
      </c>
      <c r="AD1414" s="31">
        <v>0</v>
      </c>
      <c r="AE1414" s="30">
        <v>3900</v>
      </c>
      <c r="AF1414" s="30">
        <v>3900</v>
      </c>
      <c r="AG1414" s="32">
        <v>-3900</v>
      </c>
      <c r="AH1414" s="30">
        <v>2600</v>
      </c>
      <c r="AI1414" s="10" t="s">
        <v>573</v>
      </c>
      <c r="AJ1414" s="30">
        <v>0</v>
      </c>
      <c r="AK1414" s="30">
        <v>0</v>
      </c>
      <c r="AL1414" s="30">
        <v>0</v>
      </c>
      <c r="AM1414" s="30">
        <v>0</v>
      </c>
      <c r="AN1414" s="30">
        <v>1300</v>
      </c>
      <c r="AO1414" s="30">
        <v>1300</v>
      </c>
      <c r="AP1414" s="30">
        <v>1300</v>
      </c>
      <c r="AQ1414" s="30">
        <v>0</v>
      </c>
      <c r="AR1414" s="30">
        <v>0</v>
      </c>
      <c r="AS1414" s="30">
        <v>0</v>
      </c>
      <c r="AT1414" s="30">
        <v>0</v>
      </c>
      <c r="AU1414" s="121">
        <v>0</v>
      </c>
      <c r="AV1414" s="129" t="s">
        <v>1011</v>
      </c>
      <c r="AW1414" s="129" t="s">
        <v>1011</v>
      </c>
      <c r="AX1414" s="129" t="s">
        <v>1025</v>
      </c>
    </row>
    <row r="1415" spans="1:50" ht="24" x14ac:dyDescent="0.25">
      <c r="A1415" s="120">
        <v>46133</v>
      </c>
      <c r="B1415" s="28" t="s">
        <v>567</v>
      </c>
      <c r="C1415" s="25" t="s">
        <v>427</v>
      </c>
      <c r="D1415" s="25" t="s">
        <v>456</v>
      </c>
      <c r="E1415" s="25" t="s">
        <v>423</v>
      </c>
      <c r="F1415" s="29" t="s">
        <v>287</v>
      </c>
      <c r="G1415" s="29" t="s">
        <v>21</v>
      </c>
      <c r="H1415" s="29" t="s">
        <v>422</v>
      </c>
      <c r="I1415" s="29" t="s">
        <v>579</v>
      </c>
      <c r="J1415" s="29" t="s">
        <v>777</v>
      </c>
      <c r="K1415" s="25" t="s">
        <v>456</v>
      </c>
      <c r="L1415" s="25" t="s">
        <v>3681</v>
      </c>
      <c r="M1415" s="25" t="s">
        <v>3682</v>
      </c>
      <c r="N1415" s="25" t="s">
        <v>2859</v>
      </c>
      <c r="O1415" s="25">
        <v>10471408641</v>
      </c>
      <c r="P1415" s="25" t="s">
        <v>5497</v>
      </c>
      <c r="Q1415" s="28" t="s">
        <v>0</v>
      </c>
      <c r="R1415" s="29" t="s">
        <v>3683</v>
      </c>
      <c r="S1415" s="27" t="s">
        <v>3684</v>
      </c>
      <c r="T1415" s="27" t="s">
        <v>3685</v>
      </c>
      <c r="U1415" s="28" t="s">
        <v>323</v>
      </c>
      <c r="V1415" s="26" t="s">
        <v>456</v>
      </c>
      <c r="W1415" s="26" t="s">
        <v>672</v>
      </c>
      <c r="X1415" s="26" t="s">
        <v>411</v>
      </c>
      <c r="Y1415" s="37" t="s">
        <v>200</v>
      </c>
      <c r="Z1415" s="37" t="s">
        <v>586</v>
      </c>
      <c r="AA1415" s="37" t="s">
        <v>585</v>
      </c>
      <c r="AB1415" s="30">
        <v>0</v>
      </c>
      <c r="AC1415" s="30">
        <v>0</v>
      </c>
      <c r="AD1415" s="31">
        <v>0</v>
      </c>
      <c r="AE1415" s="30">
        <v>7500</v>
      </c>
      <c r="AF1415" s="30">
        <v>7500</v>
      </c>
      <c r="AG1415" s="32">
        <v>-7500</v>
      </c>
      <c r="AH1415" s="30">
        <v>7500</v>
      </c>
      <c r="AI1415" s="10" t="s">
        <v>573</v>
      </c>
      <c r="AJ1415" s="30">
        <v>0</v>
      </c>
      <c r="AK1415" s="30">
        <v>0</v>
      </c>
      <c r="AL1415" s="30">
        <v>0</v>
      </c>
      <c r="AM1415" s="30">
        <v>0</v>
      </c>
      <c r="AN1415" s="30">
        <v>2500</v>
      </c>
      <c r="AO1415" s="30">
        <v>2500</v>
      </c>
      <c r="AP1415" s="30">
        <v>2500</v>
      </c>
      <c r="AQ1415" s="30">
        <v>0</v>
      </c>
      <c r="AR1415" s="30">
        <v>0</v>
      </c>
      <c r="AS1415" s="30">
        <v>0</v>
      </c>
      <c r="AT1415" s="30">
        <v>0</v>
      </c>
      <c r="AU1415" s="121">
        <v>0</v>
      </c>
      <c r="AV1415" s="129" t="s">
        <v>1011</v>
      </c>
      <c r="AW1415" s="129" t="s">
        <v>1011</v>
      </c>
      <c r="AX1415" s="129" t="s">
        <v>797</v>
      </c>
    </row>
    <row r="1416" spans="1:50" ht="24" x14ac:dyDescent="0.25">
      <c r="A1416" s="120">
        <v>46133</v>
      </c>
      <c r="B1416" s="28" t="s">
        <v>567</v>
      </c>
      <c r="C1416" s="25" t="s">
        <v>427</v>
      </c>
      <c r="D1416" s="25" t="s">
        <v>430</v>
      </c>
      <c r="E1416" s="25" t="s">
        <v>423</v>
      </c>
      <c r="F1416" s="29" t="s">
        <v>243</v>
      </c>
      <c r="G1416" s="29" t="s">
        <v>19</v>
      </c>
      <c r="H1416" s="29" t="s">
        <v>422</v>
      </c>
      <c r="I1416" s="29" t="s">
        <v>579</v>
      </c>
      <c r="J1416" s="29" t="s">
        <v>868</v>
      </c>
      <c r="K1416" s="25" t="s">
        <v>276</v>
      </c>
      <c r="L1416" s="25" t="s">
        <v>3686</v>
      </c>
      <c r="M1416" s="25" t="s">
        <v>3687</v>
      </c>
      <c r="N1416" s="25" t="s">
        <v>2859</v>
      </c>
      <c r="O1416" s="25">
        <v>10472857628</v>
      </c>
      <c r="P1416" s="25" t="s">
        <v>5498</v>
      </c>
      <c r="Q1416" s="28" t="s">
        <v>0</v>
      </c>
      <c r="R1416" s="29" t="s">
        <v>3688</v>
      </c>
      <c r="S1416" s="27" t="s">
        <v>3689</v>
      </c>
      <c r="T1416" s="27" t="s">
        <v>3690</v>
      </c>
      <c r="U1416" s="28" t="s">
        <v>284</v>
      </c>
      <c r="V1416" s="26" t="s">
        <v>276</v>
      </c>
      <c r="W1416" s="26" t="s">
        <v>625</v>
      </c>
      <c r="X1416" s="26" t="s">
        <v>411</v>
      </c>
      <c r="Y1416" s="37" t="s">
        <v>200</v>
      </c>
      <c r="Z1416" s="37" t="s">
        <v>586</v>
      </c>
      <c r="AA1416" s="37" t="s">
        <v>585</v>
      </c>
      <c r="AB1416" s="30">
        <v>0</v>
      </c>
      <c r="AC1416" s="30">
        <v>0</v>
      </c>
      <c r="AD1416" s="31">
        <v>0</v>
      </c>
      <c r="AE1416" s="30">
        <v>7500</v>
      </c>
      <c r="AF1416" s="30">
        <v>7500</v>
      </c>
      <c r="AG1416" s="32">
        <v>-7500</v>
      </c>
      <c r="AH1416" s="30">
        <v>7500</v>
      </c>
      <c r="AI1416" s="10" t="s">
        <v>573</v>
      </c>
      <c r="AJ1416" s="30">
        <v>0</v>
      </c>
      <c r="AK1416" s="30">
        <v>0</v>
      </c>
      <c r="AL1416" s="30">
        <v>0</v>
      </c>
      <c r="AM1416" s="30">
        <v>0</v>
      </c>
      <c r="AN1416" s="30">
        <v>2500</v>
      </c>
      <c r="AO1416" s="30">
        <v>2500</v>
      </c>
      <c r="AP1416" s="30">
        <v>2500</v>
      </c>
      <c r="AQ1416" s="30">
        <v>0</v>
      </c>
      <c r="AR1416" s="30">
        <v>0</v>
      </c>
      <c r="AS1416" s="30">
        <v>0</v>
      </c>
      <c r="AT1416" s="30">
        <v>0</v>
      </c>
      <c r="AU1416" s="121">
        <v>0</v>
      </c>
      <c r="AV1416" s="129" t="s">
        <v>1011</v>
      </c>
      <c r="AW1416" s="129" t="s">
        <v>1011</v>
      </c>
      <c r="AX1416" s="129" t="s">
        <v>1115</v>
      </c>
    </row>
    <row r="1417" spans="1:50" ht="24" x14ac:dyDescent="0.25">
      <c r="A1417" s="120">
        <v>46133</v>
      </c>
      <c r="B1417" s="28" t="s">
        <v>567</v>
      </c>
      <c r="C1417" s="25" t="s">
        <v>427</v>
      </c>
      <c r="D1417" s="25" t="s">
        <v>430</v>
      </c>
      <c r="E1417" s="25" t="s">
        <v>423</v>
      </c>
      <c r="F1417" s="29" t="s">
        <v>243</v>
      </c>
      <c r="G1417" s="29" t="s">
        <v>19</v>
      </c>
      <c r="H1417" s="29" t="s">
        <v>178</v>
      </c>
      <c r="I1417" s="29" t="s">
        <v>269</v>
      </c>
      <c r="J1417" s="29" t="s">
        <v>868</v>
      </c>
      <c r="K1417" s="25" t="s">
        <v>285</v>
      </c>
      <c r="L1417" s="25" t="s">
        <v>3691</v>
      </c>
      <c r="M1417" s="25" t="s">
        <v>3692</v>
      </c>
      <c r="N1417" s="25" t="s">
        <v>3647</v>
      </c>
      <c r="O1417" s="25">
        <v>15609375628</v>
      </c>
      <c r="P1417" s="25" t="s">
        <v>5499</v>
      </c>
      <c r="Q1417" s="28" t="s">
        <v>0</v>
      </c>
      <c r="R1417" s="29" t="s">
        <v>3693</v>
      </c>
      <c r="S1417" s="27" t="s">
        <v>3694</v>
      </c>
      <c r="T1417" s="27" t="s">
        <v>3695</v>
      </c>
      <c r="U1417" s="28" t="s">
        <v>293</v>
      </c>
      <c r="V1417" s="26" t="s">
        <v>285</v>
      </c>
      <c r="W1417" s="26" t="s">
        <v>630</v>
      </c>
      <c r="X1417" s="26" t="s">
        <v>411</v>
      </c>
      <c r="Y1417" s="37" t="s">
        <v>28</v>
      </c>
      <c r="Z1417" s="37" t="s">
        <v>178</v>
      </c>
      <c r="AA1417" s="37" t="s">
        <v>177</v>
      </c>
      <c r="AB1417" s="30">
        <v>0</v>
      </c>
      <c r="AC1417" s="30">
        <v>0</v>
      </c>
      <c r="AD1417" s="31">
        <v>0</v>
      </c>
      <c r="AE1417" s="30">
        <v>3900</v>
      </c>
      <c r="AF1417" s="30">
        <v>3900</v>
      </c>
      <c r="AG1417" s="32">
        <v>-3900</v>
      </c>
      <c r="AH1417" s="30">
        <v>2600</v>
      </c>
      <c r="AI1417" s="10" t="s">
        <v>573</v>
      </c>
      <c r="AJ1417" s="30">
        <v>0</v>
      </c>
      <c r="AK1417" s="30">
        <v>0</v>
      </c>
      <c r="AL1417" s="30">
        <v>0</v>
      </c>
      <c r="AM1417" s="30">
        <v>0</v>
      </c>
      <c r="AN1417" s="30">
        <v>1300</v>
      </c>
      <c r="AO1417" s="30">
        <v>1300</v>
      </c>
      <c r="AP1417" s="30">
        <v>1300</v>
      </c>
      <c r="AQ1417" s="30">
        <v>0</v>
      </c>
      <c r="AR1417" s="30">
        <v>0</v>
      </c>
      <c r="AS1417" s="30">
        <v>0</v>
      </c>
      <c r="AT1417" s="30">
        <v>0</v>
      </c>
      <c r="AU1417" s="121">
        <v>0</v>
      </c>
      <c r="AV1417" s="129" t="s">
        <v>1011</v>
      </c>
      <c r="AW1417" s="129" t="s">
        <v>1011</v>
      </c>
      <c r="AX1417" s="129" t="s">
        <v>1025</v>
      </c>
    </row>
    <row r="1418" spans="1:50" ht="24" x14ac:dyDescent="0.25">
      <c r="A1418" s="120">
        <v>46133</v>
      </c>
      <c r="B1418" s="28" t="s">
        <v>567</v>
      </c>
      <c r="C1418" s="25" t="s">
        <v>427</v>
      </c>
      <c r="D1418" s="25" t="s">
        <v>498</v>
      </c>
      <c r="E1418" s="25" t="s">
        <v>423</v>
      </c>
      <c r="F1418" s="29" t="s">
        <v>287</v>
      </c>
      <c r="G1418" s="29" t="s">
        <v>21</v>
      </c>
      <c r="H1418" s="29" t="s">
        <v>422</v>
      </c>
      <c r="I1418" s="29" t="s">
        <v>579</v>
      </c>
      <c r="J1418" s="29" t="s">
        <v>868</v>
      </c>
      <c r="K1418" s="25" t="s">
        <v>264</v>
      </c>
      <c r="L1418" s="25" t="s">
        <v>3696</v>
      </c>
      <c r="M1418" s="25" t="s">
        <v>3697</v>
      </c>
      <c r="N1418" s="25" t="s">
        <v>3647</v>
      </c>
      <c r="O1418" s="25">
        <v>10440111551</v>
      </c>
      <c r="P1418" s="25" t="s">
        <v>5500</v>
      </c>
      <c r="Q1418" s="28" t="s">
        <v>0</v>
      </c>
      <c r="R1418" s="29" t="s">
        <v>3698</v>
      </c>
      <c r="S1418" s="27" t="s">
        <v>3699</v>
      </c>
      <c r="T1418" s="27" t="s">
        <v>3700</v>
      </c>
      <c r="U1418" s="28" t="s">
        <v>319</v>
      </c>
      <c r="V1418" s="26" t="s">
        <v>264</v>
      </c>
      <c r="W1418" s="26" t="s">
        <v>668</v>
      </c>
      <c r="X1418" s="26" t="s">
        <v>411</v>
      </c>
      <c r="Y1418" s="37" t="s">
        <v>200</v>
      </c>
      <c r="Z1418" s="37" t="s">
        <v>586</v>
      </c>
      <c r="AA1418" s="37" t="s">
        <v>585</v>
      </c>
      <c r="AB1418" s="30">
        <v>7447</v>
      </c>
      <c r="AC1418" s="30">
        <v>7447</v>
      </c>
      <c r="AD1418" s="31">
        <v>0</v>
      </c>
      <c r="AE1418" s="30">
        <v>7447</v>
      </c>
      <c r="AF1418" s="30">
        <v>0</v>
      </c>
      <c r="AG1418" s="32">
        <v>7447</v>
      </c>
      <c r="AH1418" s="30">
        <v>0</v>
      </c>
      <c r="AI1418" s="10" t="s">
        <v>573</v>
      </c>
      <c r="AJ1418" s="30">
        <v>0</v>
      </c>
      <c r="AK1418" s="30">
        <v>0</v>
      </c>
      <c r="AL1418" s="30">
        <v>0</v>
      </c>
      <c r="AM1418" s="30">
        <v>0</v>
      </c>
      <c r="AN1418" s="30">
        <v>0</v>
      </c>
      <c r="AO1418" s="30">
        <v>0</v>
      </c>
      <c r="AP1418" s="30">
        <v>0</v>
      </c>
      <c r="AQ1418" s="30">
        <v>0</v>
      </c>
      <c r="AR1418" s="30">
        <v>0</v>
      </c>
      <c r="AS1418" s="30">
        <v>0</v>
      </c>
      <c r="AT1418" s="30">
        <v>0</v>
      </c>
      <c r="AU1418" s="121">
        <v>0</v>
      </c>
      <c r="AV1418" s="129" t="s">
        <v>784</v>
      </c>
      <c r="AW1418" s="129" t="s">
        <v>785</v>
      </c>
      <c r="AX1418" s="129" t="s">
        <v>2654</v>
      </c>
    </row>
    <row r="1419" spans="1:50" ht="24" x14ac:dyDescent="0.25">
      <c r="A1419" s="120">
        <v>46134</v>
      </c>
      <c r="B1419" s="28" t="s">
        <v>567</v>
      </c>
      <c r="C1419" s="25" t="s">
        <v>427</v>
      </c>
      <c r="D1419" s="25" t="s">
        <v>458</v>
      </c>
      <c r="E1419" s="25" t="s">
        <v>423</v>
      </c>
      <c r="F1419" s="29" t="s">
        <v>287</v>
      </c>
      <c r="G1419" s="29" t="s">
        <v>21</v>
      </c>
      <c r="H1419" s="29" t="s">
        <v>422</v>
      </c>
      <c r="I1419" s="29" t="s">
        <v>579</v>
      </c>
      <c r="J1419" s="29" t="s">
        <v>777</v>
      </c>
      <c r="K1419" s="25" t="s">
        <v>458</v>
      </c>
      <c r="L1419" s="25" t="s">
        <v>3701</v>
      </c>
      <c r="M1419" s="25" t="s">
        <v>3702</v>
      </c>
      <c r="N1419" s="25" t="s">
        <v>2859</v>
      </c>
      <c r="O1419" s="25">
        <v>10425814341</v>
      </c>
      <c r="P1419" s="25" t="s">
        <v>5501</v>
      </c>
      <c r="Q1419" s="28" t="s">
        <v>0</v>
      </c>
      <c r="R1419" s="29" t="s">
        <v>3703</v>
      </c>
      <c r="S1419" s="27" t="s">
        <v>3704</v>
      </c>
      <c r="T1419" s="27" t="s">
        <v>3705</v>
      </c>
      <c r="U1419" s="28" t="s">
        <v>321</v>
      </c>
      <c r="V1419" s="26" t="s">
        <v>458</v>
      </c>
      <c r="W1419" s="26" t="s">
        <v>670</v>
      </c>
      <c r="X1419" s="26" t="s">
        <v>411</v>
      </c>
      <c r="Y1419" s="37" t="s">
        <v>200</v>
      </c>
      <c r="Z1419" s="37" t="s">
        <v>586</v>
      </c>
      <c r="AA1419" s="37" t="s">
        <v>585</v>
      </c>
      <c r="AB1419" s="30">
        <v>0</v>
      </c>
      <c r="AC1419" s="30">
        <v>0</v>
      </c>
      <c r="AD1419" s="31">
        <v>0</v>
      </c>
      <c r="AE1419" s="30">
        <v>18000</v>
      </c>
      <c r="AF1419" s="30">
        <v>18000</v>
      </c>
      <c r="AG1419" s="32">
        <v>-18000</v>
      </c>
      <c r="AH1419" s="30">
        <v>18000</v>
      </c>
      <c r="AI1419" s="10" t="s">
        <v>573</v>
      </c>
      <c r="AJ1419" s="30">
        <v>0</v>
      </c>
      <c r="AK1419" s="30">
        <v>0</v>
      </c>
      <c r="AL1419" s="30">
        <v>0</v>
      </c>
      <c r="AM1419" s="30">
        <v>0</v>
      </c>
      <c r="AN1419" s="30">
        <v>6000</v>
      </c>
      <c r="AO1419" s="30">
        <v>6000</v>
      </c>
      <c r="AP1419" s="30">
        <v>6000</v>
      </c>
      <c r="AQ1419" s="30">
        <v>0</v>
      </c>
      <c r="AR1419" s="30">
        <v>0</v>
      </c>
      <c r="AS1419" s="30">
        <v>0</v>
      </c>
      <c r="AT1419" s="30">
        <v>0</v>
      </c>
      <c r="AU1419" s="121">
        <v>0</v>
      </c>
      <c r="AV1419" s="129" t="s">
        <v>1011</v>
      </c>
      <c r="AW1419" s="129" t="s">
        <v>1011</v>
      </c>
      <c r="AX1419" s="129" t="s">
        <v>797</v>
      </c>
    </row>
    <row r="1420" spans="1:50" ht="24" x14ac:dyDescent="0.25">
      <c r="A1420" s="120">
        <v>46134</v>
      </c>
      <c r="B1420" s="28" t="s">
        <v>567</v>
      </c>
      <c r="C1420" s="25" t="s">
        <v>427</v>
      </c>
      <c r="D1420" s="25" t="s">
        <v>430</v>
      </c>
      <c r="E1420" s="25" t="s">
        <v>423</v>
      </c>
      <c r="F1420" s="29" t="s">
        <v>243</v>
      </c>
      <c r="G1420" s="29" t="s">
        <v>19</v>
      </c>
      <c r="H1420" s="29" t="s">
        <v>178</v>
      </c>
      <c r="I1420" s="29" t="s">
        <v>269</v>
      </c>
      <c r="J1420" s="29" t="s">
        <v>868</v>
      </c>
      <c r="K1420" s="25" t="s">
        <v>246</v>
      </c>
      <c r="L1420" s="25" t="s">
        <v>3706</v>
      </c>
      <c r="M1420" s="25" t="s">
        <v>3707</v>
      </c>
      <c r="N1420" s="25" t="s">
        <v>3647</v>
      </c>
      <c r="O1420" s="25">
        <v>10775660819</v>
      </c>
      <c r="P1420" s="25" t="s">
        <v>5502</v>
      </c>
      <c r="Q1420" s="28" t="s">
        <v>0</v>
      </c>
      <c r="R1420" s="29" t="s">
        <v>3708</v>
      </c>
      <c r="S1420" s="27" t="s">
        <v>3709</v>
      </c>
      <c r="T1420" s="27" t="s">
        <v>3710</v>
      </c>
      <c r="U1420" s="28" t="s">
        <v>247</v>
      </c>
      <c r="V1420" s="26" t="s">
        <v>246</v>
      </c>
      <c r="W1420" s="26" t="s">
        <v>554</v>
      </c>
      <c r="X1420" s="26" t="s">
        <v>411</v>
      </c>
      <c r="Y1420" s="37" t="s">
        <v>28</v>
      </c>
      <c r="Z1420" s="37" t="s">
        <v>178</v>
      </c>
      <c r="AA1420" s="37" t="s">
        <v>177</v>
      </c>
      <c r="AB1420" s="30">
        <v>0</v>
      </c>
      <c r="AC1420" s="30">
        <v>0</v>
      </c>
      <c r="AD1420" s="31">
        <v>0</v>
      </c>
      <c r="AE1420" s="30">
        <v>3900</v>
      </c>
      <c r="AF1420" s="30">
        <v>2600</v>
      </c>
      <c r="AG1420" s="32">
        <v>-2600</v>
      </c>
      <c r="AH1420" s="30">
        <v>2600</v>
      </c>
      <c r="AI1420" s="10" t="s">
        <v>573</v>
      </c>
      <c r="AJ1420" s="30">
        <v>0</v>
      </c>
      <c r="AK1420" s="30">
        <v>0</v>
      </c>
      <c r="AL1420" s="30">
        <v>0</v>
      </c>
      <c r="AM1420" s="30">
        <v>0</v>
      </c>
      <c r="AN1420" s="30">
        <v>1300</v>
      </c>
      <c r="AO1420" s="30">
        <v>1300</v>
      </c>
      <c r="AP1420" s="30">
        <v>0</v>
      </c>
      <c r="AQ1420" s="30">
        <v>0</v>
      </c>
      <c r="AR1420" s="30">
        <v>0</v>
      </c>
      <c r="AS1420" s="30">
        <v>0</v>
      </c>
      <c r="AT1420" s="30">
        <v>0</v>
      </c>
      <c r="AU1420" s="121">
        <v>0</v>
      </c>
      <c r="AV1420" s="129" t="s">
        <v>1011</v>
      </c>
      <c r="AW1420" s="129" t="s">
        <v>1011</v>
      </c>
      <c r="AX1420" s="129" t="s">
        <v>1025</v>
      </c>
    </row>
    <row r="1421" spans="1:50" ht="24" x14ac:dyDescent="0.25">
      <c r="A1421" s="120">
        <v>46134</v>
      </c>
      <c r="B1421" s="28" t="s">
        <v>567</v>
      </c>
      <c r="C1421" s="25" t="s">
        <v>427</v>
      </c>
      <c r="D1421" s="25" t="s">
        <v>458</v>
      </c>
      <c r="E1421" s="25" t="s">
        <v>423</v>
      </c>
      <c r="F1421" s="29" t="s">
        <v>287</v>
      </c>
      <c r="G1421" s="29" t="s">
        <v>21</v>
      </c>
      <c r="H1421" s="29" t="s">
        <v>422</v>
      </c>
      <c r="I1421" s="29" t="s">
        <v>579</v>
      </c>
      <c r="J1421" s="29" t="s">
        <v>777</v>
      </c>
      <c r="K1421" s="25" t="s">
        <v>458</v>
      </c>
      <c r="L1421" s="25" t="s">
        <v>3711</v>
      </c>
      <c r="M1421" s="25" t="s">
        <v>3712</v>
      </c>
      <c r="N1421" s="25" t="s">
        <v>3647</v>
      </c>
      <c r="O1421" s="25">
        <v>10763868325</v>
      </c>
      <c r="P1421" s="25" t="s">
        <v>5503</v>
      </c>
      <c r="Q1421" s="28" t="s">
        <v>0</v>
      </c>
      <c r="R1421" s="29" t="s">
        <v>3713</v>
      </c>
      <c r="S1421" s="27" t="s">
        <v>3714</v>
      </c>
      <c r="T1421" s="27" t="s">
        <v>3715</v>
      </c>
      <c r="U1421" s="28" t="s">
        <v>321</v>
      </c>
      <c r="V1421" s="26" t="s">
        <v>458</v>
      </c>
      <c r="W1421" s="26" t="s">
        <v>670</v>
      </c>
      <c r="X1421" s="26" t="s">
        <v>411</v>
      </c>
      <c r="Y1421" s="37" t="s">
        <v>200</v>
      </c>
      <c r="Z1421" s="37" t="s">
        <v>586</v>
      </c>
      <c r="AA1421" s="37" t="s">
        <v>585</v>
      </c>
      <c r="AB1421" s="30">
        <v>0</v>
      </c>
      <c r="AC1421" s="30">
        <v>0</v>
      </c>
      <c r="AD1421" s="31">
        <v>0</v>
      </c>
      <c r="AE1421" s="30">
        <v>21000</v>
      </c>
      <c r="AF1421" s="30">
        <v>21000</v>
      </c>
      <c r="AG1421" s="32">
        <v>-21000</v>
      </c>
      <c r="AH1421" s="30">
        <v>21000</v>
      </c>
      <c r="AI1421" s="10" t="s">
        <v>573</v>
      </c>
      <c r="AJ1421" s="30">
        <v>0</v>
      </c>
      <c r="AK1421" s="30">
        <v>0</v>
      </c>
      <c r="AL1421" s="30">
        <v>0</v>
      </c>
      <c r="AM1421" s="30">
        <v>0</v>
      </c>
      <c r="AN1421" s="30">
        <v>7000</v>
      </c>
      <c r="AO1421" s="30">
        <v>7000</v>
      </c>
      <c r="AP1421" s="30">
        <v>7000</v>
      </c>
      <c r="AQ1421" s="30">
        <v>0</v>
      </c>
      <c r="AR1421" s="30">
        <v>0</v>
      </c>
      <c r="AS1421" s="30">
        <v>0</v>
      </c>
      <c r="AT1421" s="30">
        <v>0</v>
      </c>
      <c r="AU1421" s="121">
        <v>0</v>
      </c>
      <c r="AV1421" s="129" t="s">
        <v>1011</v>
      </c>
      <c r="AW1421" s="129" t="s">
        <v>1011</v>
      </c>
      <c r="AX1421" s="129" t="s">
        <v>797</v>
      </c>
    </row>
    <row r="1422" spans="1:50" ht="24" x14ac:dyDescent="0.25">
      <c r="A1422" s="120">
        <v>46134</v>
      </c>
      <c r="B1422" s="28" t="s">
        <v>567</v>
      </c>
      <c r="C1422" s="25" t="s">
        <v>427</v>
      </c>
      <c r="D1422" s="25" t="s">
        <v>458</v>
      </c>
      <c r="E1422" s="25" t="s">
        <v>423</v>
      </c>
      <c r="F1422" s="29" t="s">
        <v>287</v>
      </c>
      <c r="G1422" s="29" t="s">
        <v>21</v>
      </c>
      <c r="H1422" s="29" t="s">
        <v>422</v>
      </c>
      <c r="I1422" s="29" t="s">
        <v>579</v>
      </c>
      <c r="J1422" s="29" t="s">
        <v>777</v>
      </c>
      <c r="K1422" s="25" t="s">
        <v>458</v>
      </c>
      <c r="L1422" s="25" t="s">
        <v>3716</v>
      </c>
      <c r="M1422" s="25" t="s">
        <v>3717</v>
      </c>
      <c r="N1422" s="25" t="s">
        <v>3647</v>
      </c>
      <c r="O1422" s="25">
        <v>10732270588</v>
      </c>
      <c r="P1422" s="25" t="s">
        <v>5504</v>
      </c>
      <c r="Q1422" s="28" t="s">
        <v>0</v>
      </c>
      <c r="R1422" s="29" t="s">
        <v>3718</v>
      </c>
      <c r="S1422" s="27" t="s">
        <v>3719</v>
      </c>
      <c r="T1422" s="27" t="s">
        <v>3720</v>
      </c>
      <c r="U1422" s="28" t="s">
        <v>321</v>
      </c>
      <c r="V1422" s="26" t="s">
        <v>458</v>
      </c>
      <c r="W1422" s="26" t="s">
        <v>670</v>
      </c>
      <c r="X1422" s="26" t="s">
        <v>411</v>
      </c>
      <c r="Y1422" s="37" t="s">
        <v>200</v>
      </c>
      <c r="Z1422" s="37" t="s">
        <v>586</v>
      </c>
      <c r="AA1422" s="37" t="s">
        <v>585</v>
      </c>
      <c r="AB1422" s="30">
        <v>0</v>
      </c>
      <c r="AC1422" s="30">
        <v>0</v>
      </c>
      <c r="AD1422" s="31">
        <v>0</v>
      </c>
      <c r="AE1422" s="30">
        <v>7000</v>
      </c>
      <c r="AF1422" s="30">
        <v>3500</v>
      </c>
      <c r="AG1422" s="32">
        <v>-3500</v>
      </c>
      <c r="AH1422" s="30">
        <v>3500</v>
      </c>
      <c r="AI1422" s="10" t="s">
        <v>573</v>
      </c>
      <c r="AJ1422" s="30">
        <v>0</v>
      </c>
      <c r="AK1422" s="30">
        <v>0</v>
      </c>
      <c r="AL1422" s="30">
        <v>0</v>
      </c>
      <c r="AM1422" s="30">
        <v>0</v>
      </c>
      <c r="AN1422" s="30">
        <v>3500</v>
      </c>
      <c r="AO1422" s="30">
        <v>0</v>
      </c>
      <c r="AP1422" s="30">
        <v>0</v>
      </c>
      <c r="AQ1422" s="30">
        <v>0</v>
      </c>
      <c r="AR1422" s="30">
        <v>0</v>
      </c>
      <c r="AS1422" s="30">
        <v>0</v>
      </c>
      <c r="AT1422" s="30">
        <v>0</v>
      </c>
      <c r="AU1422" s="121">
        <v>0</v>
      </c>
      <c r="AV1422" s="129" t="s">
        <v>1011</v>
      </c>
      <c r="AW1422" s="129" t="s">
        <v>1011</v>
      </c>
      <c r="AX1422" s="129" t="s">
        <v>797</v>
      </c>
    </row>
    <row r="1423" spans="1:50" ht="24" x14ac:dyDescent="0.25">
      <c r="A1423" s="120">
        <v>46136</v>
      </c>
      <c r="B1423" s="28" t="s">
        <v>567</v>
      </c>
      <c r="C1423" s="25" t="s">
        <v>427</v>
      </c>
      <c r="D1423" s="25" t="s">
        <v>430</v>
      </c>
      <c r="E1423" s="25" t="s">
        <v>423</v>
      </c>
      <c r="F1423" s="29" t="s">
        <v>243</v>
      </c>
      <c r="G1423" s="29" t="s">
        <v>19</v>
      </c>
      <c r="H1423" s="29" t="s">
        <v>178</v>
      </c>
      <c r="I1423" s="29" t="s">
        <v>269</v>
      </c>
      <c r="J1423" s="29" t="s">
        <v>868</v>
      </c>
      <c r="K1423" s="25" t="s">
        <v>256</v>
      </c>
      <c r="L1423" s="25" t="s">
        <v>3721</v>
      </c>
      <c r="M1423" s="25" t="s">
        <v>3722</v>
      </c>
      <c r="N1423" s="25" t="s">
        <v>3723</v>
      </c>
      <c r="O1423" s="25">
        <v>10732565669</v>
      </c>
      <c r="P1423" s="25" t="s">
        <v>5505</v>
      </c>
      <c r="Q1423" s="28" t="s">
        <v>0</v>
      </c>
      <c r="R1423" s="29" t="s">
        <v>3724</v>
      </c>
      <c r="S1423" s="27" t="s">
        <v>3725</v>
      </c>
      <c r="T1423" s="27" t="s">
        <v>3726</v>
      </c>
      <c r="U1423" s="28" t="s">
        <v>257</v>
      </c>
      <c r="V1423" s="26" t="s">
        <v>256</v>
      </c>
      <c r="W1423" s="26" t="s">
        <v>559</v>
      </c>
      <c r="X1423" s="26" t="s">
        <v>411</v>
      </c>
      <c r="Y1423" s="37" t="s">
        <v>28</v>
      </c>
      <c r="Z1423" s="37" t="s">
        <v>178</v>
      </c>
      <c r="AA1423" s="37" t="s">
        <v>177</v>
      </c>
      <c r="AB1423" s="30">
        <v>0</v>
      </c>
      <c r="AC1423" s="30">
        <v>0</v>
      </c>
      <c r="AD1423" s="31">
        <v>0</v>
      </c>
      <c r="AE1423" s="30">
        <v>3900</v>
      </c>
      <c r="AF1423" s="30">
        <v>2600</v>
      </c>
      <c r="AG1423" s="32">
        <v>-2600</v>
      </c>
      <c r="AH1423" s="30">
        <v>2600</v>
      </c>
      <c r="AI1423" s="10" t="s">
        <v>573</v>
      </c>
      <c r="AJ1423" s="30">
        <v>0</v>
      </c>
      <c r="AK1423" s="30">
        <v>0</v>
      </c>
      <c r="AL1423" s="30">
        <v>0</v>
      </c>
      <c r="AM1423" s="30">
        <v>0</v>
      </c>
      <c r="AN1423" s="30">
        <v>1300</v>
      </c>
      <c r="AO1423" s="30">
        <v>0</v>
      </c>
      <c r="AP1423" s="30">
        <v>1300</v>
      </c>
      <c r="AQ1423" s="30">
        <v>0</v>
      </c>
      <c r="AR1423" s="30">
        <v>0</v>
      </c>
      <c r="AS1423" s="30">
        <v>0</v>
      </c>
      <c r="AT1423" s="30">
        <v>0</v>
      </c>
      <c r="AU1423" s="121">
        <v>0</v>
      </c>
      <c r="AV1423" s="129" t="s">
        <v>1011</v>
      </c>
      <c r="AW1423" s="129" t="s">
        <v>1011</v>
      </c>
      <c r="AX1423" s="129" t="s">
        <v>1025</v>
      </c>
    </row>
    <row r="1424" spans="1:50" ht="24" x14ac:dyDescent="0.25">
      <c r="A1424" s="120">
        <v>46135</v>
      </c>
      <c r="B1424" s="28" t="s">
        <v>567</v>
      </c>
      <c r="C1424" s="25" t="s">
        <v>427</v>
      </c>
      <c r="D1424" s="25" t="s">
        <v>430</v>
      </c>
      <c r="E1424" s="25" t="s">
        <v>423</v>
      </c>
      <c r="F1424" s="29" t="s">
        <v>243</v>
      </c>
      <c r="G1424" s="29" t="s">
        <v>19</v>
      </c>
      <c r="H1424" s="29" t="s">
        <v>80</v>
      </c>
      <c r="I1424" s="29" t="s">
        <v>579</v>
      </c>
      <c r="J1424" s="29" t="s">
        <v>777</v>
      </c>
      <c r="K1424" s="25" t="s">
        <v>430</v>
      </c>
      <c r="L1424" s="25" t="s">
        <v>3727</v>
      </c>
      <c r="M1424" s="25" t="s">
        <v>1140</v>
      </c>
      <c r="N1424" s="25" t="s">
        <v>3728</v>
      </c>
      <c r="O1424" s="25">
        <v>10422319897</v>
      </c>
      <c r="P1424" s="25" t="s">
        <v>5506</v>
      </c>
      <c r="Q1424" s="28" t="s">
        <v>0</v>
      </c>
      <c r="R1424" s="29" t="s">
        <v>3729</v>
      </c>
      <c r="S1424" s="27" t="s">
        <v>3730</v>
      </c>
      <c r="T1424" s="27" t="s">
        <v>3731</v>
      </c>
      <c r="U1424" s="28" t="s">
        <v>270</v>
      </c>
      <c r="V1424" s="26" t="s">
        <v>430</v>
      </c>
      <c r="W1424" s="26" t="s">
        <v>593</v>
      </c>
      <c r="X1424" s="26" t="s">
        <v>411</v>
      </c>
      <c r="Y1424" s="37" t="s">
        <v>81</v>
      </c>
      <c r="Z1424" s="37" t="s">
        <v>80</v>
      </c>
      <c r="AA1424" s="37" t="s">
        <v>82</v>
      </c>
      <c r="AB1424" s="30">
        <v>0</v>
      </c>
      <c r="AC1424" s="30">
        <v>0</v>
      </c>
      <c r="AD1424" s="31">
        <v>0</v>
      </c>
      <c r="AE1424" s="30">
        <v>37098</v>
      </c>
      <c r="AF1424" s="30">
        <v>37098</v>
      </c>
      <c r="AG1424" s="32">
        <v>-37098</v>
      </c>
      <c r="AH1424" s="30">
        <v>37098</v>
      </c>
      <c r="AI1424" s="10" t="s">
        <v>573</v>
      </c>
      <c r="AJ1424" s="30">
        <v>0</v>
      </c>
      <c r="AK1424" s="30">
        <v>0</v>
      </c>
      <c r="AL1424" s="30">
        <v>0</v>
      </c>
      <c r="AM1424" s="30">
        <v>0</v>
      </c>
      <c r="AN1424" s="30">
        <v>37098</v>
      </c>
      <c r="AO1424" s="30">
        <v>0</v>
      </c>
      <c r="AP1424" s="30">
        <v>0</v>
      </c>
      <c r="AQ1424" s="30">
        <v>0</v>
      </c>
      <c r="AR1424" s="30">
        <v>0</v>
      </c>
      <c r="AS1424" s="30">
        <v>0</v>
      </c>
      <c r="AT1424" s="30">
        <v>0</v>
      </c>
      <c r="AU1424" s="121">
        <v>0</v>
      </c>
      <c r="AV1424" s="129" t="s">
        <v>1011</v>
      </c>
      <c r="AW1424" s="129" t="s">
        <v>1011</v>
      </c>
      <c r="AX1424" s="129" t="s">
        <v>527</v>
      </c>
    </row>
    <row r="1425" spans="1:50" ht="24" x14ac:dyDescent="0.25">
      <c r="A1425" s="120">
        <v>46135</v>
      </c>
      <c r="B1425" s="28" t="s">
        <v>567</v>
      </c>
      <c r="C1425" s="25" t="s">
        <v>427</v>
      </c>
      <c r="D1425" s="25" t="s">
        <v>430</v>
      </c>
      <c r="E1425" s="25" t="s">
        <v>423</v>
      </c>
      <c r="F1425" s="29" t="s">
        <v>243</v>
      </c>
      <c r="G1425" s="29" t="s">
        <v>19</v>
      </c>
      <c r="H1425" s="29" t="s">
        <v>178</v>
      </c>
      <c r="I1425" s="29" t="s">
        <v>269</v>
      </c>
      <c r="J1425" s="29" t="s">
        <v>868</v>
      </c>
      <c r="K1425" s="25" t="s">
        <v>252</v>
      </c>
      <c r="L1425" s="25" t="s">
        <v>3732</v>
      </c>
      <c r="M1425" s="25" t="s">
        <v>3733</v>
      </c>
      <c r="N1425" s="25" t="s">
        <v>3728</v>
      </c>
      <c r="O1425" s="25">
        <v>10464961700</v>
      </c>
      <c r="P1425" s="25" t="s">
        <v>5507</v>
      </c>
      <c r="Q1425" s="28" t="s">
        <v>0</v>
      </c>
      <c r="R1425" s="29" t="s">
        <v>3734</v>
      </c>
      <c r="S1425" s="27" t="s">
        <v>3735</v>
      </c>
      <c r="T1425" s="27" t="s">
        <v>3736</v>
      </c>
      <c r="U1425" s="28" t="s">
        <v>253</v>
      </c>
      <c r="V1425" s="26" t="s">
        <v>252</v>
      </c>
      <c r="W1425" s="26" t="s">
        <v>557</v>
      </c>
      <c r="X1425" s="26" t="s">
        <v>411</v>
      </c>
      <c r="Y1425" s="37" t="s">
        <v>28</v>
      </c>
      <c r="Z1425" s="37" t="s">
        <v>178</v>
      </c>
      <c r="AA1425" s="37" t="s">
        <v>177</v>
      </c>
      <c r="AB1425" s="30">
        <v>0</v>
      </c>
      <c r="AC1425" s="30">
        <v>0</v>
      </c>
      <c r="AD1425" s="31">
        <v>0</v>
      </c>
      <c r="AE1425" s="30">
        <v>3900</v>
      </c>
      <c r="AF1425" s="30">
        <v>2600</v>
      </c>
      <c r="AG1425" s="32">
        <v>-2600</v>
      </c>
      <c r="AH1425" s="30">
        <v>2600</v>
      </c>
      <c r="AI1425" s="10" t="s">
        <v>573</v>
      </c>
      <c r="AJ1425" s="30">
        <v>0</v>
      </c>
      <c r="AK1425" s="30">
        <v>0</v>
      </c>
      <c r="AL1425" s="30">
        <v>0</v>
      </c>
      <c r="AM1425" s="30">
        <v>0</v>
      </c>
      <c r="AN1425" s="30">
        <v>0</v>
      </c>
      <c r="AO1425" s="30">
        <v>1300</v>
      </c>
      <c r="AP1425" s="30">
        <v>1300</v>
      </c>
      <c r="AQ1425" s="30">
        <v>0</v>
      </c>
      <c r="AR1425" s="30">
        <v>0</v>
      </c>
      <c r="AS1425" s="30">
        <v>0</v>
      </c>
      <c r="AT1425" s="30">
        <v>0</v>
      </c>
      <c r="AU1425" s="121">
        <v>0</v>
      </c>
      <c r="AV1425" s="129" t="s">
        <v>1011</v>
      </c>
      <c r="AW1425" s="129" t="s">
        <v>1011</v>
      </c>
      <c r="AX1425" s="129" t="s">
        <v>1025</v>
      </c>
    </row>
    <row r="1426" spans="1:50" ht="36" x14ac:dyDescent="0.25">
      <c r="A1426" s="120">
        <v>46136</v>
      </c>
      <c r="B1426" s="28" t="s">
        <v>567</v>
      </c>
      <c r="C1426" s="25" t="s">
        <v>427</v>
      </c>
      <c r="D1426" s="25" t="s">
        <v>498</v>
      </c>
      <c r="E1426" s="25" t="s">
        <v>423</v>
      </c>
      <c r="F1426" s="29" t="s">
        <v>287</v>
      </c>
      <c r="G1426" s="29" t="s">
        <v>21</v>
      </c>
      <c r="H1426" s="29" t="s">
        <v>422</v>
      </c>
      <c r="I1426" s="29" t="s">
        <v>579</v>
      </c>
      <c r="J1426" s="29" t="s">
        <v>868</v>
      </c>
      <c r="K1426" s="25" t="s">
        <v>248</v>
      </c>
      <c r="L1426" s="25" t="s">
        <v>3737</v>
      </c>
      <c r="M1426" s="25" t="s">
        <v>3738</v>
      </c>
      <c r="N1426" s="25" t="s">
        <v>3728</v>
      </c>
      <c r="O1426" s="25">
        <v>10466693036</v>
      </c>
      <c r="P1426" s="25" t="s">
        <v>5508</v>
      </c>
      <c r="Q1426" s="28" t="s">
        <v>0</v>
      </c>
      <c r="R1426" s="29" t="s">
        <v>3739</v>
      </c>
      <c r="S1426" s="27" t="s">
        <v>3740</v>
      </c>
      <c r="T1426" s="27" t="s">
        <v>3741</v>
      </c>
      <c r="U1426" s="28" t="s">
        <v>311</v>
      </c>
      <c r="V1426" s="26" t="s">
        <v>248</v>
      </c>
      <c r="W1426" s="26" t="s">
        <v>660</v>
      </c>
      <c r="X1426" s="26" t="s">
        <v>411</v>
      </c>
      <c r="Y1426" s="37" t="s">
        <v>200</v>
      </c>
      <c r="Z1426" s="37" t="s">
        <v>586</v>
      </c>
      <c r="AA1426" s="37" t="s">
        <v>585</v>
      </c>
      <c r="AB1426" s="30">
        <v>6900</v>
      </c>
      <c r="AC1426" s="30">
        <v>6900</v>
      </c>
      <c r="AD1426" s="31">
        <v>0</v>
      </c>
      <c r="AE1426" s="30">
        <v>6900</v>
      </c>
      <c r="AF1426" s="30">
        <v>6900</v>
      </c>
      <c r="AG1426" s="32">
        <v>0</v>
      </c>
      <c r="AH1426" s="30">
        <v>6900</v>
      </c>
      <c r="AI1426" s="10" t="s">
        <v>573</v>
      </c>
      <c r="AJ1426" s="30">
        <v>0</v>
      </c>
      <c r="AK1426" s="30">
        <v>0</v>
      </c>
      <c r="AL1426" s="30">
        <v>0</v>
      </c>
      <c r="AM1426" s="30">
        <v>0</v>
      </c>
      <c r="AN1426" s="30">
        <v>0</v>
      </c>
      <c r="AO1426" s="30">
        <v>6900</v>
      </c>
      <c r="AP1426" s="30">
        <v>0</v>
      </c>
      <c r="AQ1426" s="30">
        <v>0</v>
      </c>
      <c r="AR1426" s="30">
        <v>0</v>
      </c>
      <c r="AS1426" s="30">
        <v>0</v>
      </c>
      <c r="AT1426" s="30">
        <v>0</v>
      </c>
      <c r="AU1426" s="121">
        <v>0</v>
      </c>
      <c r="AV1426" s="129" t="s">
        <v>784</v>
      </c>
      <c r="AW1426" s="129" t="s">
        <v>796</v>
      </c>
      <c r="AX1426" s="129" t="s">
        <v>2124</v>
      </c>
    </row>
    <row r="1427" spans="1:50" ht="24" x14ac:dyDescent="0.25">
      <c r="A1427" s="120">
        <v>46136</v>
      </c>
      <c r="B1427" s="28" t="s">
        <v>567</v>
      </c>
      <c r="C1427" s="25" t="s">
        <v>427</v>
      </c>
      <c r="D1427" s="25" t="s">
        <v>430</v>
      </c>
      <c r="E1427" s="25" t="s">
        <v>423</v>
      </c>
      <c r="F1427" s="29" t="s">
        <v>243</v>
      </c>
      <c r="G1427" s="29" t="s">
        <v>19</v>
      </c>
      <c r="H1427" s="29" t="s">
        <v>178</v>
      </c>
      <c r="I1427" s="29" t="s">
        <v>269</v>
      </c>
      <c r="J1427" s="29" t="s">
        <v>868</v>
      </c>
      <c r="K1427" s="25" t="s">
        <v>443</v>
      </c>
      <c r="L1427" s="25" t="s">
        <v>3742</v>
      </c>
      <c r="M1427" s="25" t="s">
        <v>3743</v>
      </c>
      <c r="N1427" s="25" t="s">
        <v>3723</v>
      </c>
      <c r="O1427" s="25">
        <v>10026140337</v>
      </c>
      <c r="P1427" s="25" t="s">
        <v>5509</v>
      </c>
      <c r="Q1427" s="28" t="s">
        <v>0</v>
      </c>
      <c r="R1427" s="29" t="s">
        <v>3744</v>
      </c>
      <c r="S1427" s="27" t="s">
        <v>3745</v>
      </c>
      <c r="T1427" s="27" t="s">
        <v>3746</v>
      </c>
      <c r="U1427" s="28" t="s">
        <v>289</v>
      </c>
      <c r="V1427" s="26" t="s">
        <v>443</v>
      </c>
      <c r="W1427" s="26" t="s">
        <v>627</v>
      </c>
      <c r="X1427" s="26" t="s">
        <v>411</v>
      </c>
      <c r="Y1427" s="37" t="s">
        <v>28</v>
      </c>
      <c r="Z1427" s="37" t="s">
        <v>178</v>
      </c>
      <c r="AA1427" s="37" t="s">
        <v>177</v>
      </c>
      <c r="AB1427" s="30">
        <v>0</v>
      </c>
      <c r="AC1427" s="30">
        <v>0</v>
      </c>
      <c r="AD1427" s="31">
        <v>0</v>
      </c>
      <c r="AE1427" s="30">
        <v>3900</v>
      </c>
      <c r="AF1427" s="30">
        <v>2600</v>
      </c>
      <c r="AG1427" s="32">
        <v>-2600</v>
      </c>
      <c r="AH1427" s="30">
        <v>2600</v>
      </c>
      <c r="AI1427" s="10" t="s">
        <v>573</v>
      </c>
      <c r="AJ1427" s="30">
        <v>0</v>
      </c>
      <c r="AK1427" s="30">
        <v>0</v>
      </c>
      <c r="AL1427" s="30">
        <v>0</v>
      </c>
      <c r="AM1427" s="30">
        <v>0</v>
      </c>
      <c r="AN1427" s="30">
        <v>1300</v>
      </c>
      <c r="AO1427" s="30">
        <v>1300</v>
      </c>
      <c r="AP1427" s="30">
        <v>0</v>
      </c>
      <c r="AQ1427" s="30">
        <v>0</v>
      </c>
      <c r="AR1427" s="30">
        <v>0</v>
      </c>
      <c r="AS1427" s="30">
        <v>0</v>
      </c>
      <c r="AT1427" s="30">
        <v>0</v>
      </c>
      <c r="AU1427" s="121">
        <v>0</v>
      </c>
      <c r="AV1427" s="129" t="s">
        <v>1011</v>
      </c>
      <c r="AW1427" s="129" t="s">
        <v>1011</v>
      </c>
      <c r="AX1427" s="129" t="s">
        <v>1025</v>
      </c>
    </row>
    <row r="1428" spans="1:50" ht="36" x14ac:dyDescent="0.25">
      <c r="A1428" s="120">
        <v>46136</v>
      </c>
      <c r="B1428" s="28" t="s">
        <v>567</v>
      </c>
      <c r="C1428" s="25" t="s">
        <v>427</v>
      </c>
      <c r="D1428" s="25" t="s">
        <v>429</v>
      </c>
      <c r="E1428" s="25" t="s">
        <v>423</v>
      </c>
      <c r="F1428" s="29" t="s">
        <v>243</v>
      </c>
      <c r="G1428" s="29" t="s">
        <v>19</v>
      </c>
      <c r="H1428" s="29" t="s">
        <v>422</v>
      </c>
      <c r="I1428" s="29" t="s">
        <v>579</v>
      </c>
      <c r="J1428" s="29" t="s">
        <v>777</v>
      </c>
      <c r="K1428" s="25" t="s">
        <v>429</v>
      </c>
      <c r="L1428" s="25" t="s">
        <v>3747</v>
      </c>
      <c r="M1428" s="25" t="s">
        <v>3748</v>
      </c>
      <c r="N1428" s="25" t="s">
        <v>3723</v>
      </c>
      <c r="O1428" s="25">
        <v>10157376212</v>
      </c>
      <c r="P1428" s="25" t="s">
        <v>5510</v>
      </c>
      <c r="Q1428" s="28" t="s">
        <v>0</v>
      </c>
      <c r="R1428" s="29" t="s">
        <v>3749</v>
      </c>
      <c r="S1428" s="27" t="s">
        <v>3750</v>
      </c>
      <c r="T1428" s="27" t="s">
        <v>3751</v>
      </c>
      <c r="U1428" s="28" t="s">
        <v>277</v>
      </c>
      <c r="V1428" s="26" t="s">
        <v>429</v>
      </c>
      <c r="W1428" s="26" t="s">
        <v>617</v>
      </c>
      <c r="X1428" s="26" t="s">
        <v>411</v>
      </c>
      <c r="Y1428" s="37" t="s">
        <v>200</v>
      </c>
      <c r="Z1428" s="37" t="s">
        <v>586</v>
      </c>
      <c r="AA1428" s="37" t="s">
        <v>585</v>
      </c>
      <c r="AB1428" s="30">
        <v>9000</v>
      </c>
      <c r="AC1428" s="30">
        <v>9000</v>
      </c>
      <c r="AD1428" s="31">
        <v>0</v>
      </c>
      <c r="AE1428" s="30">
        <v>9000</v>
      </c>
      <c r="AF1428" s="30">
        <v>9000</v>
      </c>
      <c r="AG1428" s="32">
        <v>0</v>
      </c>
      <c r="AH1428" s="30">
        <v>9000</v>
      </c>
      <c r="AI1428" s="10" t="s">
        <v>573</v>
      </c>
      <c r="AJ1428" s="30">
        <v>0</v>
      </c>
      <c r="AK1428" s="30">
        <v>0</v>
      </c>
      <c r="AL1428" s="30">
        <v>0</v>
      </c>
      <c r="AM1428" s="30">
        <v>0</v>
      </c>
      <c r="AN1428" s="30">
        <v>3000</v>
      </c>
      <c r="AO1428" s="30">
        <v>3000</v>
      </c>
      <c r="AP1428" s="30">
        <v>3000</v>
      </c>
      <c r="AQ1428" s="30">
        <v>0</v>
      </c>
      <c r="AR1428" s="30">
        <v>0</v>
      </c>
      <c r="AS1428" s="30">
        <v>0</v>
      </c>
      <c r="AT1428" s="30">
        <v>0</v>
      </c>
      <c r="AU1428" s="121">
        <v>0</v>
      </c>
      <c r="AV1428" s="129" t="s">
        <v>784</v>
      </c>
      <c r="AW1428" s="129" t="s">
        <v>796</v>
      </c>
      <c r="AX1428" s="129" t="s">
        <v>797</v>
      </c>
    </row>
    <row r="1429" spans="1:50" ht="24" x14ac:dyDescent="0.25">
      <c r="A1429" s="120">
        <v>46136</v>
      </c>
      <c r="B1429" s="28" t="s">
        <v>567</v>
      </c>
      <c r="C1429" s="25" t="s">
        <v>427</v>
      </c>
      <c r="D1429" s="25" t="s">
        <v>429</v>
      </c>
      <c r="E1429" s="25" t="s">
        <v>423</v>
      </c>
      <c r="F1429" s="29" t="s">
        <v>243</v>
      </c>
      <c r="G1429" s="29" t="s">
        <v>19</v>
      </c>
      <c r="H1429" s="29" t="s">
        <v>422</v>
      </c>
      <c r="I1429" s="29" t="s">
        <v>579</v>
      </c>
      <c r="J1429" s="29" t="s">
        <v>777</v>
      </c>
      <c r="K1429" s="25" t="s">
        <v>429</v>
      </c>
      <c r="L1429" s="25" t="s">
        <v>3752</v>
      </c>
      <c r="M1429" s="25" t="s">
        <v>3753</v>
      </c>
      <c r="N1429" s="25" t="s">
        <v>3723</v>
      </c>
      <c r="O1429" s="25">
        <v>10722032981</v>
      </c>
      <c r="P1429" s="25" t="s">
        <v>5511</v>
      </c>
      <c r="Q1429" s="28" t="s">
        <v>0</v>
      </c>
      <c r="R1429" s="29" t="s">
        <v>3754</v>
      </c>
      <c r="S1429" s="27" t="s">
        <v>3755</v>
      </c>
      <c r="T1429" s="27" t="s">
        <v>3756</v>
      </c>
      <c r="U1429" s="28" t="s">
        <v>277</v>
      </c>
      <c r="V1429" s="26" t="s">
        <v>429</v>
      </c>
      <c r="W1429" s="26" t="s">
        <v>617</v>
      </c>
      <c r="X1429" s="26" t="s">
        <v>411</v>
      </c>
      <c r="Y1429" s="37" t="s">
        <v>200</v>
      </c>
      <c r="Z1429" s="37" t="s">
        <v>586</v>
      </c>
      <c r="AA1429" s="37" t="s">
        <v>585</v>
      </c>
      <c r="AB1429" s="30">
        <v>0</v>
      </c>
      <c r="AC1429" s="30">
        <v>0</v>
      </c>
      <c r="AD1429" s="31">
        <v>0</v>
      </c>
      <c r="AE1429" s="30">
        <v>18000</v>
      </c>
      <c r="AF1429" s="30">
        <v>18000</v>
      </c>
      <c r="AG1429" s="32">
        <v>-18000</v>
      </c>
      <c r="AH1429" s="30">
        <v>18000</v>
      </c>
      <c r="AI1429" s="10" t="s">
        <v>573</v>
      </c>
      <c r="AJ1429" s="30">
        <v>0</v>
      </c>
      <c r="AK1429" s="30">
        <v>0</v>
      </c>
      <c r="AL1429" s="30">
        <v>0</v>
      </c>
      <c r="AM1429" s="30">
        <v>0</v>
      </c>
      <c r="AN1429" s="30">
        <v>6000</v>
      </c>
      <c r="AO1429" s="30">
        <v>6000</v>
      </c>
      <c r="AP1429" s="30">
        <v>6000</v>
      </c>
      <c r="AQ1429" s="30">
        <v>0</v>
      </c>
      <c r="AR1429" s="30">
        <v>0</v>
      </c>
      <c r="AS1429" s="30">
        <v>0</v>
      </c>
      <c r="AT1429" s="30">
        <v>0</v>
      </c>
      <c r="AU1429" s="121">
        <v>0</v>
      </c>
      <c r="AV1429" s="129" t="s">
        <v>1011</v>
      </c>
      <c r="AW1429" s="129" t="s">
        <v>1011</v>
      </c>
      <c r="AX1429" s="129" t="s">
        <v>797</v>
      </c>
    </row>
    <row r="1430" spans="1:50" ht="36" x14ac:dyDescent="0.25">
      <c r="A1430" s="120">
        <v>46139</v>
      </c>
      <c r="B1430" s="28" t="s">
        <v>567</v>
      </c>
      <c r="C1430" s="25" t="s">
        <v>427</v>
      </c>
      <c r="D1430" s="25" t="s">
        <v>429</v>
      </c>
      <c r="E1430" s="25" t="s">
        <v>423</v>
      </c>
      <c r="F1430" s="29" t="s">
        <v>243</v>
      </c>
      <c r="G1430" s="29" t="s">
        <v>19</v>
      </c>
      <c r="H1430" s="29" t="s">
        <v>422</v>
      </c>
      <c r="I1430" s="29" t="s">
        <v>579</v>
      </c>
      <c r="J1430" s="29" t="s">
        <v>777</v>
      </c>
      <c r="K1430" s="25" t="s">
        <v>429</v>
      </c>
      <c r="L1430" s="25" t="s">
        <v>3757</v>
      </c>
      <c r="M1430" s="25" t="s">
        <v>3758</v>
      </c>
      <c r="N1430" s="25" t="s">
        <v>3723</v>
      </c>
      <c r="O1430" s="25">
        <v>10463377036</v>
      </c>
      <c r="P1430" s="25" t="s">
        <v>5512</v>
      </c>
      <c r="Q1430" s="28" t="s">
        <v>0</v>
      </c>
      <c r="R1430" s="29" t="s">
        <v>3759</v>
      </c>
      <c r="S1430" s="27" t="s">
        <v>3760</v>
      </c>
      <c r="T1430" s="27" t="s">
        <v>3761</v>
      </c>
      <c r="U1430" s="28" t="s">
        <v>277</v>
      </c>
      <c r="V1430" s="26" t="s">
        <v>429</v>
      </c>
      <c r="W1430" s="26" t="s">
        <v>617</v>
      </c>
      <c r="X1430" s="26" t="s">
        <v>411</v>
      </c>
      <c r="Y1430" s="37" t="s">
        <v>200</v>
      </c>
      <c r="Z1430" s="37" t="s">
        <v>586</v>
      </c>
      <c r="AA1430" s="37" t="s">
        <v>585</v>
      </c>
      <c r="AB1430" s="30">
        <v>0</v>
      </c>
      <c r="AC1430" s="30">
        <v>0</v>
      </c>
      <c r="AD1430" s="31">
        <v>0</v>
      </c>
      <c r="AE1430" s="30">
        <v>15000</v>
      </c>
      <c r="AF1430" s="30">
        <v>15000</v>
      </c>
      <c r="AG1430" s="32">
        <v>-15000</v>
      </c>
      <c r="AH1430" s="30">
        <v>15000</v>
      </c>
      <c r="AI1430" s="10" t="s">
        <v>573</v>
      </c>
      <c r="AJ1430" s="30">
        <v>0</v>
      </c>
      <c r="AK1430" s="30">
        <v>0</v>
      </c>
      <c r="AL1430" s="30">
        <v>0</v>
      </c>
      <c r="AM1430" s="30">
        <v>0</v>
      </c>
      <c r="AN1430" s="30">
        <v>5000</v>
      </c>
      <c r="AO1430" s="30">
        <v>5000</v>
      </c>
      <c r="AP1430" s="30">
        <v>5000</v>
      </c>
      <c r="AQ1430" s="30">
        <v>0</v>
      </c>
      <c r="AR1430" s="30">
        <v>0</v>
      </c>
      <c r="AS1430" s="30">
        <v>0</v>
      </c>
      <c r="AT1430" s="30">
        <v>0</v>
      </c>
      <c r="AU1430" s="121">
        <v>0</v>
      </c>
      <c r="AV1430" s="129" t="s">
        <v>1011</v>
      </c>
      <c r="AW1430" s="129" t="s">
        <v>1011</v>
      </c>
      <c r="AX1430" s="129" t="s">
        <v>797</v>
      </c>
    </row>
    <row r="1431" spans="1:50" ht="24" x14ac:dyDescent="0.25">
      <c r="A1431" s="120">
        <v>46139</v>
      </c>
      <c r="B1431" s="28" t="s">
        <v>567</v>
      </c>
      <c r="C1431" s="25" t="s">
        <v>427</v>
      </c>
      <c r="D1431" s="25" t="s">
        <v>498</v>
      </c>
      <c r="E1431" s="25" t="s">
        <v>423</v>
      </c>
      <c r="F1431" s="29" t="s">
        <v>287</v>
      </c>
      <c r="G1431" s="29" t="s">
        <v>21</v>
      </c>
      <c r="H1431" s="29" t="s">
        <v>422</v>
      </c>
      <c r="I1431" s="29" t="s">
        <v>579</v>
      </c>
      <c r="J1431" s="29" t="s">
        <v>868</v>
      </c>
      <c r="K1431" s="25" t="s">
        <v>264</v>
      </c>
      <c r="L1431" s="25" t="s">
        <v>3762</v>
      </c>
      <c r="M1431" s="25" t="s">
        <v>3763</v>
      </c>
      <c r="N1431" s="25" t="s">
        <v>3723</v>
      </c>
      <c r="O1431" s="25">
        <v>10614472109</v>
      </c>
      <c r="P1431" s="25" t="s">
        <v>5513</v>
      </c>
      <c r="Q1431" s="28" t="s">
        <v>0</v>
      </c>
      <c r="R1431" s="29" t="s">
        <v>3764</v>
      </c>
      <c r="S1431" s="27" t="s">
        <v>3765</v>
      </c>
      <c r="T1431" s="27" t="s">
        <v>3766</v>
      </c>
      <c r="U1431" s="28" t="s">
        <v>319</v>
      </c>
      <c r="V1431" s="26" t="s">
        <v>264</v>
      </c>
      <c r="W1431" s="26" t="s">
        <v>668</v>
      </c>
      <c r="X1431" s="26" t="s">
        <v>411</v>
      </c>
      <c r="Y1431" s="37" t="s">
        <v>200</v>
      </c>
      <c r="Z1431" s="37" t="s">
        <v>586</v>
      </c>
      <c r="AA1431" s="37" t="s">
        <v>585</v>
      </c>
      <c r="AB1431" s="30">
        <v>16320</v>
      </c>
      <c r="AC1431" s="30">
        <v>16320</v>
      </c>
      <c r="AD1431" s="31">
        <v>0</v>
      </c>
      <c r="AE1431" s="30">
        <v>16320</v>
      </c>
      <c r="AF1431" s="30">
        <v>0</v>
      </c>
      <c r="AG1431" s="32">
        <v>16320</v>
      </c>
      <c r="AH1431" s="30">
        <v>0</v>
      </c>
      <c r="AI1431" s="10" t="s">
        <v>573</v>
      </c>
      <c r="AJ1431" s="30">
        <v>0</v>
      </c>
      <c r="AK1431" s="30">
        <v>0</v>
      </c>
      <c r="AL1431" s="30">
        <v>0</v>
      </c>
      <c r="AM1431" s="30">
        <v>0</v>
      </c>
      <c r="AN1431" s="30">
        <v>0</v>
      </c>
      <c r="AO1431" s="30">
        <v>0</v>
      </c>
      <c r="AP1431" s="30">
        <v>0</v>
      </c>
      <c r="AQ1431" s="30">
        <v>0</v>
      </c>
      <c r="AR1431" s="30">
        <v>0</v>
      </c>
      <c r="AS1431" s="30">
        <v>0</v>
      </c>
      <c r="AT1431" s="30">
        <v>0</v>
      </c>
      <c r="AU1431" s="121">
        <v>0</v>
      </c>
      <c r="AV1431" s="129" t="s">
        <v>784</v>
      </c>
      <c r="AW1431" s="129" t="s">
        <v>785</v>
      </c>
      <c r="AX1431" s="129" t="s">
        <v>2849</v>
      </c>
    </row>
    <row r="1432" spans="1:50" ht="24" x14ac:dyDescent="0.25">
      <c r="A1432" s="120">
        <v>46139</v>
      </c>
      <c r="B1432" s="28" t="s">
        <v>567</v>
      </c>
      <c r="C1432" s="25" t="s">
        <v>427</v>
      </c>
      <c r="D1432" s="25" t="s">
        <v>429</v>
      </c>
      <c r="E1432" s="25" t="s">
        <v>423</v>
      </c>
      <c r="F1432" s="29" t="s">
        <v>243</v>
      </c>
      <c r="G1432" s="29" t="s">
        <v>19</v>
      </c>
      <c r="H1432" s="29" t="s">
        <v>596</v>
      </c>
      <c r="I1432" s="29" t="s">
        <v>579</v>
      </c>
      <c r="J1432" s="29" t="s">
        <v>777</v>
      </c>
      <c r="K1432" s="25" t="s">
        <v>429</v>
      </c>
      <c r="L1432" s="25" t="s">
        <v>3767</v>
      </c>
      <c r="M1432" s="25" t="s">
        <v>1148</v>
      </c>
      <c r="N1432" s="25" t="s">
        <v>3768</v>
      </c>
      <c r="O1432" s="25">
        <v>20608108361</v>
      </c>
      <c r="P1432" s="25" t="s">
        <v>5514</v>
      </c>
      <c r="Q1432" s="28" t="s">
        <v>0</v>
      </c>
      <c r="R1432" s="29" t="s">
        <v>3769</v>
      </c>
      <c r="S1432" s="27" t="s">
        <v>3770</v>
      </c>
      <c r="T1432" s="27" t="s">
        <v>3771</v>
      </c>
      <c r="U1432" s="28" t="s">
        <v>277</v>
      </c>
      <c r="V1432" s="26" t="s">
        <v>429</v>
      </c>
      <c r="W1432" s="26" t="s">
        <v>617</v>
      </c>
      <c r="X1432" s="26" t="s">
        <v>411</v>
      </c>
      <c r="Y1432" s="37" t="s">
        <v>57</v>
      </c>
      <c r="Z1432" s="37" t="s">
        <v>59</v>
      </c>
      <c r="AA1432" s="37" t="s">
        <v>58</v>
      </c>
      <c r="AB1432" s="30">
        <v>0</v>
      </c>
      <c r="AC1432" s="30">
        <v>0</v>
      </c>
      <c r="AD1432" s="31">
        <v>0</v>
      </c>
      <c r="AE1432" s="30">
        <v>21461.699999999997</v>
      </c>
      <c r="AF1432" s="30">
        <v>20202.78</v>
      </c>
      <c r="AG1432" s="32">
        <v>-20202.78</v>
      </c>
      <c r="AH1432" s="30">
        <v>20202.78</v>
      </c>
      <c r="AI1432" s="10" t="s">
        <v>573</v>
      </c>
      <c r="AJ1432" s="30">
        <v>0</v>
      </c>
      <c r="AK1432" s="30">
        <v>0</v>
      </c>
      <c r="AL1432" s="30">
        <v>0</v>
      </c>
      <c r="AM1432" s="30">
        <v>0</v>
      </c>
      <c r="AN1432" s="30">
        <v>20202.78</v>
      </c>
      <c r="AO1432" s="30">
        <v>0</v>
      </c>
      <c r="AP1432" s="30">
        <v>0</v>
      </c>
      <c r="AQ1432" s="30">
        <v>0</v>
      </c>
      <c r="AR1432" s="30">
        <v>0</v>
      </c>
      <c r="AS1432" s="30">
        <v>0</v>
      </c>
      <c r="AT1432" s="30">
        <v>0</v>
      </c>
      <c r="AU1432" s="121">
        <v>0</v>
      </c>
      <c r="AV1432" s="129" t="s">
        <v>1011</v>
      </c>
      <c r="AW1432" s="129" t="s">
        <v>1011</v>
      </c>
      <c r="AX1432" s="129" t="s">
        <v>527</v>
      </c>
    </row>
    <row r="1433" spans="1:50" ht="24" x14ac:dyDescent="0.25">
      <c r="A1433" s="120">
        <v>46139.208333333489</v>
      </c>
      <c r="B1433" s="28" t="s">
        <v>567</v>
      </c>
      <c r="C1433" s="25" t="s">
        <v>427</v>
      </c>
      <c r="D1433" s="25" t="s">
        <v>498</v>
      </c>
      <c r="E1433" s="25" t="s">
        <v>423</v>
      </c>
      <c r="F1433" s="29" t="s">
        <v>287</v>
      </c>
      <c r="G1433" s="29" t="s">
        <v>21</v>
      </c>
      <c r="H1433" s="29" t="s">
        <v>580</v>
      </c>
      <c r="I1433" s="29" t="s">
        <v>579</v>
      </c>
      <c r="J1433" s="29" t="s">
        <v>868</v>
      </c>
      <c r="K1433" s="25" t="s">
        <v>262</v>
      </c>
      <c r="L1433" s="25" t="s">
        <v>3772</v>
      </c>
      <c r="M1433" s="25" t="s">
        <v>3773</v>
      </c>
      <c r="N1433" s="25" t="s">
        <v>3728</v>
      </c>
      <c r="O1433" s="25">
        <v>0</v>
      </c>
      <c r="P1433" s="25" t="s">
        <v>5515</v>
      </c>
      <c r="Q1433" s="28" t="s">
        <v>0</v>
      </c>
      <c r="R1433" s="29" t="s">
        <v>3774</v>
      </c>
      <c r="S1433" s="27" t="s">
        <v>3775</v>
      </c>
      <c r="T1433" s="27" t="s">
        <v>3776</v>
      </c>
      <c r="U1433" s="28" t="s">
        <v>318</v>
      </c>
      <c r="V1433" s="26" t="s">
        <v>262</v>
      </c>
      <c r="W1433" s="26" t="s">
        <v>667</v>
      </c>
      <c r="X1433" s="26" t="s">
        <v>411</v>
      </c>
      <c r="Y1433" s="37" t="s">
        <v>26</v>
      </c>
      <c r="Z1433" s="37" t="s">
        <v>93</v>
      </c>
      <c r="AA1433" s="37" t="s">
        <v>96</v>
      </c>
      <c r="AB1433" s="30">
        <v>0</v>
      </c>
      <c r="AC1433" s="30">
        <v>0</v>
      </c>
      <c r="AD1433" s="31">
        <v>0</v>
      </c>
      <c r="AE1433" s="30">
        <v>549</v>
      </c>
      <c r="AF1433" s="30">
        <v>549</v>
      </c>
      <c r="AG1433" s="32">
        <v>-549</v>
      </c>
      <c r="AH1433" s="30">
        <v>549</v>
      </c>
      <c r="AI1433" s="10" t="s">
        <v>573</v>
      </c>
      <c r="AJ1433" s="30">
        <v>0</v>
      </c>
      <c r="AK1433" s="30">
        <v>0</v>
      </c>
      <c r="AL1433" s="30">
        <v>0</v>
      </c>
      <c r="AM1433" s="30">
        <v>960</v>
      </c>
      <c r="AN1433" s="30">
        <v>-671</v>
      </c>
      <c r="AO1433" s="30">
        <v>260</v>
      </c>
      <c r="AP1433" s="30">
        <v>0</v>
      </c>
      <c r="AQ1433" s="30">
        <v>0</v>
      </c>
      <c r="AR1433" s="30">
        <v>0</v>
      </c>
      <c r="AS1433" s="30">
        <v>0</v>
      </c>
      <c r="AT1433" s="30">
        <v>0</v>
      </c>
      <c r="AU1433" s="121">
        <v>0</v>
      </c>
      <c r="AV1433" s="129" t="s">
        <v>1011</v>
      </c>
      <c r="AW1433" s="129" t="s">
        <v>1011</v>
      </c>
      <c r="AX1433" s="129" t="s">
        <v>527</v>
      </c>
    </row>
    <row r="1434" spans="1:50" ht="24" x14ac:dyDescent="0.25">
      <c r="A1434" s="120">
        <v>46139</v>
      </c>
      <c r="B1434" s="28" t="s">
        <v>567</v>
      </c>
      <c r="C1434" s="25" t="s">
        <v>427</v>
      </c>
      <c r="D1434" s="25" t="s">
        <v>430</v>
      </c>
      <c r="E1434" s="25" t="s">
        <v>423</v>
      </c>
      <c r="F1434" s="29" t="s">
        <v>243</v>
      </c>
      <c r="G1434" s="29" t="s">
        <v>19</v>
      </c>
      <c r="H1434" s="29" t="s">
        <v>584</v>
      </c>
      <c r="I1434" s="29" t="s">
        <v>579</v>
      </c>
      <c r="J1434" s="29" t="s">
        <v>868</v>
      </c>
      <c r="K1434" s="25" t="s">
        <v>276</v>
      </c>
      <c r="L1434" s="25" t="s">
        <v>3777</v>
      </c>
      <c r="M1434" s="25" t="s">
        <v>3778</v>
      </c>
      <c r="N1434" s="25" t="s">
        <v>3086</v>
      </c>
      <c r="O1434" s="25">
        <v>10053967251</v>
      </c>
      <c r="P1434" s="25" t="s">
        <v>5516</v>
      </c>
      <c r="Q1434" s="28" t="s">
        <v>0</v>
      </c>
      <c r="R1434" s="29" t="s">
        <v>3779</v>
      </c>
      <c r="S1434" s="27" t="s">
        <v>3780</v>
      </c>
      <c r="T1434" s="27" t="s">
        <v>3781</v>
      </c>
      <c r="U1434" s="28" t="s">
        <v>284</v>
      </c>
      <c r="V1434" s="26" t="s">
        <v>276</v>
      </c>
      <c r="W1434" s="26" t="s">
        <v>625</v>
      </c>
      <c r="X1434" s="26" t="s">
        <v>411</v>
      </c>
      <c r="Y1434" s="37" t="s">
        <v>140</v>
      </c>
      <c r="Z1434" s="37" t="s">
        <v>142</v>
      </c>
      <c r="AA1434" s="37" t="s">
        <v>141</v>
      </c>
      <c r="AB1434" s="30">
        <v>0</v>
      </c>
      <c r="AC1434" s="30">
        <v>0</v>
      </c>
      <c r="AD1434" s="31">
        <v>0</v>
      </c>
      <c r="AE1434" s="30">
        <v>40000</v>
      </c>
      <c r="AF1434" s="30">
        <v>20000</v>
      </c>
      <c r="AG1434" s="32">
        <v>-20000</v>
      </c>
      <c r="AH1434" s="30">
        <v>15000</v>
      </c>
      <c r="AI1434" s="10" t="s">
        <v>573</v>
      </c>
      <c r="AJ1434" s="30">
        <v>0</v>
      </c>
      <c r="AK1434" s="30">
        <v>0</v>
      </c>
      <c r="AL1434" s="30">
        <v>0</v>
      </c>
      <c r="AM1434" s="30">
        <v>0</v>
      </c>
      <c r="AN1434" s="30">
        <v>10000</v>
      </c>
      <c r="AO1434" s="30">
        <v>5000</v>
      </c>
      <c r="AP1434" s="30">
        <v>5000</v>
      </c>
      <c r="AQ1434" s="30">
        <v>0</v>
      </c>
      <c r="AR1434" s="30">
        <v>0</v>
      </c>
      <c r="AS1434" s="30">
        <v>0</v>
      </c>
      <c r="AT1434" s="30">
        <v>0</v>
      </c>
      <c r="AU1434" s="121">
        <v>0</v>
      </c>
      <c r="AV1434" s="129" t="s">
        <v>1011</v>
      </c>
      <c r="AW1434" s="129" t="s">
        <v>1011</v>
      </c>
      <c r="AX1434" s="129" t="s">
        <v>527</v>
      </c>
    </row>
    <row r="1435" spans="1:50" ht="24" x14ac:dyDescent="0.25">
      <c r="A1435" s="120">
        <v>46140.208333333489</v>
      </c>
      <c r="B1435" s="28" t="s">
        <v>567</v>
      </c>
      <c r="C1435" s="25" t="s">
        <v>427</v>
      </c>
      <c r="D1435" s="25" t="s">
        <v>430</v>
      </c>
      <c r="E1435" s="25" t="s">
        <v>423</v>
      </c>
      <c r="F1435" s="29" t="s">
        <v>243</v>
      </c>
      <c r="G1435" s="29" t="s">
        <v>19</v>
      </c>
      <c r="H1435" s="29" t="s">
        <v>581</v>
      </c>
      <c r="I1435" s="29" t="s">
        <v>269</v>
      </c>
      <c r="J1435" s="29" t="s">
        <v>777</v>
      </c>
      <c r="K1435" s="25" t="s">
        <v>430</v>
      </c>
      <c r="L1435" s="25" t="s">
        <v>3782</v>
      </c>
      <c r="M1435" s="25" t="s">
        <v>3783</v>
      </c>
      <c r="N1435" s="25" t="s">
        <v>3784</v>
      </c>
      <c r="O1435" s="25">
        <v>20331898008</v>
      </c>
      <c r="P1435" s="25" t="s">
        <v>5517</v>
      </c>
      <c r="Q1435" s="28" t="s">
        <v>0</v>
      </c>
      <c r="R1435" s="29" t="s">
        <v>3785</v>
      </c>
      <c r="S1435" s="27" t="s">
        <v>3353</v>
      </c>
      <c r="T1435" s="27" t="s">
        <v>3786</v>
      </c>
      <c r="U1435" s="28" t="s">
        <v>270</v>
      </c>
      <c r="V1435" s="26" t="s">
        <v>430</v>
      </c>
      <c r="W1435" s="26" t="s">
        <v>593</v>
      </c>
      <c r="X1435" s="26" t="s">
        <v>411</v>
      </c>
      <c r="Y1435" s="37" t="s">
        <v>98</v>
      </c>
      <c r="Z1435" s="37" t="s">
        <v>100</v>
      </c>
      <c r="AA1435" s="37" t="s">
        <v>99</v>
      </c>
      <c r="AB1435" s="30">
        <v>0</v>
      </c>
      <c r="AC1435" s="30">
        <v>0</v>
      </c>
      <c r="AD1435" s="31">
        <v>0</v>
      </c>
      <c r="AE1435" s="30">
        <v>101016.65</v>
      </c>
      <c r="AF1435" s="30">
        <v>101016.65</v>
      </c>
      <c r="AG1435" s="32">
        <v>-101016.65</v>
      </c>
      <c r="AH1435" s="30">
        <v>101016.65</v>
      </c>
      <c r="AI1435" s="10" t="s">
        <v>573</v>
      </c>
      <c r="AJ1435" s="30">
        <v>0</v>
      </c>
      <c r="AK1435" s="30">
        <v>0</v>
      </c>
      <c r="AL1435" s="30">
        <v>0</v>
      </c>
      <c r="AM1435" s="30">
        <v>101016.65</v>
      </c>
      <c r="AN1435" s="30">
        <v>0</v>
      </c>
      <c r="AO1435" s="30">
        <v>0</v>
      </c>
      <c r="AP1435" s="30">
        <v>0</v>
      </c>
      <c r="AQ1435" s="30">
        <v>0</v>
      </c>
      <c r="AR1435" s="30">
        <v>0</v>
      </c>
      <c r="AS1435" s="30">
        <v>0</v>
      </c>
      <c r="AT1435" s="30">
        <v>0</v>
      </c>
      <c r="AU1435" s="121">
        <v>0</v>
      </c>
      <c r="AV1435" s="129" t="s">
        <v>1011</v>
      </c>
      <c r="AW1435" s="129" t="s">
        <v>1011</v>
      </c>
      <c r="AX1435" s="129" t="s">
        <v>527</v>
      </c>
    </row>
    <row r="1436" spans="1:50" ht="24" x14ac:dyDescent="0.25">
      <c r="A1436" s="120">
        <v>46140</v>
      </c>
      <c r="B1436" s="28" t="s">
        <v>567</v>
      </c>
      <c r="C1436" s="25" t="s">
        <v>427</v>
      </c>
      <c r="D1436" s="25" t="s">
        <v>498</v>
      </c>
      <c r="E1436" s="25" t="s">
        <v>423</v>
      </c>
      <c r="F1436" s="29" t="s">
        <v>287</v>
      </c>
      <c r="G1436" s="29" t="s">
        <v>21</v>
      </c>
      <c r="H1436" s="29" t="s">
        <v>422</v>
      </c>
      <c r="I1436" s="29" t="s">
        <v>579</v>
      </c>
      <c r="J1436" s="29" t="s">
        <v>868</v>
      </c>
      <c r="K1436" s="25" t="s">
        <v>264</v>
      </c>
      <c r="L1436" s="25" t="s">
        <v>3787</v>
      </c>
      <c r="M1436" s="25" t="s">
        <v>3788</v>
      </c>
      <c r="N1436" s="25" t="s">
        <v>3723</v>
      </c>
      <c r="O1436" s="25">
        <v>10734927215</v>
      </c>
      <c r="P1436" s="25" t="s">
        <v>5518</v>
      </c>
      <c r="Q1436" s="28" t="s">
        <v>0</v>
      </c>
      <c r="R1436" s="29" t="s">
        <v>3789</v>
      </c>
      <c r="S1436" s="27" t="s">
        <v>3790</v>
      </c>
      <c r="T1436" s="27" t="s">
        <v>3791</v>
      </c>
      <c r="U1436" s="28" t="s">
        <v>319</v>
      </c>
      <c r="V1436" s="26" t="s">
        <v>264</v>
      </c>
      <c r="W1436" s="26" t="s">
        <v>668</v>
      </c>
      <c r="X1436" s="26" t="s">
        <v>411</v>
      </c>
      <c r="Y1436" s="37" t="s">
        <v>200</v>
      </c>
      <c r="Z1436" s="37" t="s">
        <v>586</v>
      </c>
      <c r="AA1436" s="37" t="s">
        <v>585</v>
      </c>
      <c r="AB1436" s="30">
        <v>15800</v>
      </c>
      <c r="AC1436" s="30">
        <v>15800</v>
      </c>
      <c r="AD1436" s="31">
        <v>0</v>
      </c>
      <c r="AE1436" s="30">
        <v>15800</v>
      </c>
      <c r="AF1436" s="30">
        <v>0</v>
      </c>
      <c r="AG1436" s="32">
        <v>15800</v>
      </c>
      <c r="AH1436" s="30">
        <v>0</v>
      </c>
      <c r="AI1436" s="10" t="s">
        <v>573</v>
      </c>
      <c r="AJ1436" s="30">
        <v>0</v>
      </c>
      <c r="AK1436" s="30">
        <v>0</v>
      </c>
      <c r="AL1436" s="30">
        <v>0</v>
      </c>
      <c r="AM1436" s="30">
        <v>0</v>
      </c>
      <c r="AN1436" s="30">
        <v>0</v>
      </c>
      <c r="AO1436" s="30">
        <v>0</v>
      </c>
      <c r="AP1436" s="30">
        <v>0</v>
      </c>
      <c r="AQ1436" s="30">
        <v>0</v>
      </c>
      <c r="AR1436" s="30">
        <v>0</v>
      </c>
      <c r="AS1436" s="30">
        <v>0</v>
      </c>
      <c r="AT1436" s="30">
        <v>0</v>
      </c>
      <c r="AU1436" s="121">
        <v>0</v>
      </c>
      <c r="AV1436" s="129" t="s">
        <v>784</v>
      </c>
      <c r="AW1436" s="129" t="s">
        <v>785</v>
      </c>
      <c r="AX1436" s="129" t="s">
        <v>2849</v>
      </c>
    </row>
    <row r="1437" spans="1:50" ht="36" x14ac:dyDescent="0.25">
      <c r="A1437" s="120">
        <v>46140</v>
      </c>
      <c r="B1437" s="28" t="s">
        <v>567</v>
      </c>
      <c r="C1437" s="25" t="s">
        <v>427</v>
      </c>
      <c r="D1437" s="25" t="s">
        <v>430</v>
      </c>
      <c r="E1437" s="25" t="s">
        <v>423</v>
      </c>
      <c r="F1437" s="29" t="s">
        <v>243</v>
      </c>
      <c r="G1437" s="29" t="s">
        <v>19</v>
      </c>
      <c r="H1437" s="29" t="s">
        <v>422</v>
      </c>
      <c r="I1437" s="29" t="s">
        <v>579</v>
      </c>
      <c r="J1437" s="29" t="s">
        <v>868</v>
      </c>
      <c r="K1437" s="25" t="s">
        <v>622</v>
      </c>
      <c r="L1437" s="25" t="s">
        <v>3792</v>
      </c>
      <c r="M1437" s="25" t="s">
        <v>3793</v>
      </c>
      <c r="N1437" s="25" t="s">
        <v>3723</v>
      </c>
      <c r="O1437" s="25">
        <v>10729261225</v>
      </c>
      <c r="P1437" s="25" t="s">
        <v>5519</v>
      </c>
      <c r="Q1437" s="28" t="s">
        <v>0</v>
      </c>
      <c r="R1437" s="29" t="s">
        <v>3794</v>
      </c>
      <c r="S1437" s="27" t="s">
        <v>3795</v>
      </c>
      <c r="T1437" s="27" t="s">
        <v>3796</v>
      </c>
      <c r="U1437" s="28" t="s">
        <v>280</v>
      </c>
      <c r="V1437" s="26" t="s">
        <v>622</v>
      </c>
      <c r="W1437" s="26" t="s">
        <v>623</v>
      </c>
      <c r="X1437" s="26" t="s">
        <v>411</v>
      </c>
      <c r="Y1437" s="37" t="s">
        <v>200</v>
      </c>
      <c r="Z1437" s="37" t="s">
        <v>586</v>
      </c>
      <c r="AA1437" s="37" t="s">
        <v>585</v>
      </c>
      <c r="AB1437" s="30">
        <v>7500</v>
      </c>
      <c r="AC1437" s="30">
        <v>0</v>
      </c>
      <c r="AD1437" s="31">
        <v>7500</v>
      </c>
      <c r="AE1437" s="30">
        <v>7500</v>
      </c>
      <c r="AF1437" s="30">
        <v>7500</v>
      </c>
      <c r="AG1437" s="32">
        <v>0</v>
      </c>
      <c r="AH1437" s="30">
        <v>7500</v>
      </c>
      <c r="AI1437" s="10" t="s">
        <v>573</v>
      </c>
      <c r="AJ1437" s="30">
        <v>0</v>
      </c>
      <c r="AK1437" s="30">
        <v>0</v>
      </c>
      <c r="AL1437" s="30">
        <v>0</v>
      </c>
      <c r="AM1437" s="30">
        <v>0</v>
      </c>
      <c r="AN1437" s="30">
        <v>2500</v>
      </c>
      <c r="AO1437" s="30">
        <v>2500</v>
      </c>
      <c r="AP1437" s="30">
        <v>2500</v>
      </c>
      <c r="AQ1437" s="30">
        <v>0</v>
      </c>
      <c r="AR1437" s="30">
        <v>0</v>
      </c>
      <c r="AS1437" s="30">
        <v>0</v>
      </c>
      <c r="AT1437" s="30">
        <v>0</v>
      </c>
      <c r="AU1437" s="121">
        <v>0</v>
      </c>
      <c r="AV1437" s="129" t="s">
        <v>919</v>
      </c>
      <c r="AW1437" s="129" t="s">
        <v>796</v>
      </c>
      <c r="AX1437" s="129" t="s">
        <v>1115</v>
      </c>
    </row>
    <row r="1438" spans="1:50" ht="24" x14ac:dyDescent="0.25">
      <c r="A1438" s="120">
        <v>46140</v>
      </c>
      <c r="B1438" s="28" t="s">
        <v>567</v>
      </c>
      <c r="C1438" s="25" t="s">
        <v>427</v>
      </c>
      <c r="D1438" s="25" t="s">
        <v>430</v>
      </c>
      <c r="E1438" s="25" t="s">
        <v>423</v>
      </c>
      <c r="F1438" s="29" t="s">
        <v>243</v>
      </c>
      <c r="G1438" s="29" t="s">
        <v>19</v>
      </c>
      <c r="H1438" s="29" t="s">
        <v>578</v>
      </c>
      <c r="I1438" s="29" t="s">
        <v>579</v>
      </c>
      <c r="J1438" s="29" t="s">
        <v>868</v>
      </c>
      <c r="K1438" s="25" t="s">
        <v>246</v>
      </c>
      <c r="L1438" s="25" t="s">
        <v>4544</v>
      </c>
      <c r="M1438" s="25" t="s">
        <v>1089</v>
      </c>
      <c r="N1438" s="25" t="s">
        <v>5266</v>
      </c>
      <c r="O1438" s="25">
        <v>20600299507</v>
      </c>
      <c r="P1438" s="25" t="s">
        <v>5520</v>
      </c>
      <c r="Q1438" s="28" t="s">
        <v>0</v>
      </c>
      <c r="R1438" s="29" t="s">
        <v>3797</v>
      </c>
      <c r="S1438" s="27" t="s">
        <v>3798</v>
      </c>
      <c r="T1438" s="27" t="s">
        <v>3799</v>
      </c>
      <c r="U1438" s="28" t="s">
        <v>247</v>
      </c>
      <c r="V1438" s="26" t="s">
        <v>246</v>
      </c>
      <c r="W1438" s="26" t="s">
        <v>554</v>
      </c>
      <c r="X1438" s="26" t="s">
        <v>411</v>
      </c>
      <c r="Y1438" s="37" t="s">
        <v>48</v>
      </c>
      <c r="Z1438" s="37" t="s">
        <v>50</v>
      </c>
      <c r="AA1438" s="37" t="s">
        <v>49</v>
      </c>
      <c r="AB1438" s="30">
        <v>0</v>
      </c>
      <c r="AC1438" s="30">
        <v>0</v>
      </c>
      <c r="AD1438" s="31">
        <v>0</v>
      </c>
      <c r="AE1438" s="30">
        <v>2734.1</v>
      </c>
      <c r="AF1438" s="30">
        <v>1439.5</v>
      </c>
      <c r="AG1438" s="32">
        <v>-1439.5</v>
      </c>
      <c r="AH1438" s="30">
        <v>1439.5</v>
      </c>
      <c r="AI1438" s="10" t="s">
        <v>573</v>
      </c>
      <c r="AJ1438" s="30">
        <v>0</v>
      </c>
      <c r="AK1438" s="30">
        <v>0</v>
      </c>
      <c r="AL1438" s="30">
        <v>0</v>
      </c>
      <c r="AM1438" s="30">
        <v>0</v>
      </c>
      <c r="AN1438" s="30">
        <v>0</v>
      </c>
      <c r="AO1438" s="30">
        <v>1439.5</v>
      </c>
      <c r="AP1438" s="30">
        <v>0</v>
      </c>
      <c r="AQ1438" s="30">
        <v>0</v>
      </c>
      <c r="AR1438" s="30">
        <v>0</v>
      </c>
      <c r="AS1438" s="30">
        <v>0</v>
      </c>
      <c r="AT1438" s="30">
        <v>0</v>
      </c>
      <c r="AU1438" s="121">
        <v>0</v>
      </c>
      <c r="AV1438" s="129" t="s">
        <v>1011</v>
      </c>
      <c r="AW1438" s="129" t="s">
        <v>1011</v>
      </c>
      <c r="AX1438" s="129" t="s">
        <v>527</v>
      </c>
    </row>
    <row r="1439" spans="1:50" ht="24" x14ac:dyDescent="0.25">
      <c r="A1439" s="120">
        <v>46141</v>
      </c>
      <c r="B1439" s="28" t="s">
        <v>567</v>
      </c>
      <c r="C1439" s="25" t="s">
        <v>427</v>
      </c>
      <c r="D1439" s="25" t="s">
        <v>430</v>
      </c>
      <c r="E1439" s="25" t="s">
        <v>423</v>
      </c>
      <c r="F1439" s="29" t="s">
        <v>243</v>
      </c>
      <c r="G1439" s="29" t="s">
        <v>19</v>
      </c>
      <c r="H1439" s="29" t="s">
        <v>148</v>
      </c>
      <c r="I1439" s="29" t="s">
        <v>579</v>
      </c>
      <c r="J1439" s="29" t="s">
        <v>777</v>
      </c>
      <c r="K1439" s="25" t="s">
        <v>430</v>
      </c>
      <c r="L1439" s="25" t="s">
        <v>3800</v>
      </c>
      <c r="M1439" s="25" t="s">
        <v>3801</v>
      </c>
      <c r="N1439" s="25" t="s">
        <v>3802</v>
      </c>
      <c r="O1439" s="25">
        <v>20332970411</v>
      </c>
      <c r="P1439" s="25" t="s">
        <v>5521</v>
      </c>
      <c r="Q1439" s="28" t="s">
        <v>0</v>
      </c>
      <c r="R1439" s="29" t="s">
        <v>3803</v>
      </c>
      <c r="S1439" s="27" t="s">
        <v>3804</v>
      </c>
      <c r="T1439" s="27" t="s">
        <v>3805</v>
      </c>
      <c r="U1439" s="28" t="s">
        <v>270</v>
      </c>
      <c r="V1439" s="26" t="s">
        <v>430</v>
      </c>
      <c r="W1439" s="26" t="s">
        <v>593</v>
      </c>
      <c r="X1439" s="26" t="s">
        <v>411</v>
      </c>
      <c r="Y1439" s="37" t="s">
        <v>152</v>
      </c>
      <c r="Z1439" s="37" t="s">
        <v>154</v>
      </c>
      <c r="AA1439" s="37" t="s">
        <v>153</v>
      </c>
      <c r="AB1439" s="30">
        <v>0</v>
      </c>
      <c r="AC1439" s="30">
        <v>0</v>
      </c>
      <c r="AD1439" s="31">
        <v>0</v>
      </c>
      <c r="AE1439" s="30">
        <v>7011.45</v>
      </c>
      <c r="AF1439" s="30">
        <v>7011.45</v>
      </c>
      <c r="AG1439" s="32">
        <v>-7011.45</v>
      </c>
      <c r="AH1439" s="30">
        <v>7011.45</v>
      </c>
      <c r="AI1439" s="10" t="s">
        <v>573</v>
      </c>
      <c r="AJ1439" s="30">
        <v>0</v>
      </c>
      <c r="AK1439" s="30">
        <v>0</v>
      </c>
      <c r="AL1439" s="30">
        <v>0</v>
      </c>
      <c r="AM1439" s="30">
        <v>0</v>
      </c>
      <c r="AN1439" s="30">
        <v>0</v>
      </c>
      <c r="AO1439" s="30">
        <v>7011.45</v>
      </c>
      <c r="AP1439" s="30">
        <v>0</v>
      </c>
      <c r="AQ1439" s="30">
        <v>0</v>
      </c>
      <c r="AR1439" s="30">
        <v>0</v>
      </c>
      <c r="AS1439" s="30">
        <v>0</v>
      </c>
      <c r="AT1439" s="30">
        <v>0</v>
      </c>
      <c r="AU1439" s="121">
        <v>0</v>
      </c>
      <c r="AV1439" s="129" t="s">
        <v>1011</v>
      </c>
      <c r="AW1439" s="129" t="s">
        <v>1011</v>
      </c>
      <c r="AX1439" s="129" t="s">
        <v>527</v>
      </c>
    </row>
    <row r="1440" spans="1:50" ht="24" x14ac:dyDescent="0.25">
      <c r="A1440" s="120">
        <v>46141</v>
      </c>
      <c r="B1440" s="28" t="s">
        <v>567</v>
      </c>
      <c r="C1440" s="25" t="s">
        <v>427</v>
      </c>
      <c r="D1440" s="25" t="s">
        <v>498</v>
      </c>
      <c r="E1440" s="25" t="s">
        <v>423</v>
      </c>
      <c r="F1440" s="29" t="s">
        <v>287</v>
      </c>
      <c r="G1440" s="29" t="s">
        <v>21</v>
      </c>
      <c r="H1440" s="29" t="s">
        <v>422</v>
      </c>
      <c r="I1440" s="29" t="s">
        <v>579</v>
      </c>
      <c r="J1440" s="29" t="s">
        <v>868</v>
      </c>
      <c r="K1440" s="25" t="s">
        <v>281</v>
      </c>
      <c r="L1440" s="25" t="s">
        <v>3806</v>
      </c>
      <c r="M1440" s="25" t="s">
        <v>3807</v>
      </c>
      <c r="N1440" s="25" t="s">
        <v>3802</v>
      </c>
      <c r="O1440" s="25">
        <v>10716378433</v>
      </c>
      <c r="P1440" s="25" t="s">
        <v>5522</v>
      </c>
      <c r="Q1440" s="28" t="s">
        <v>0</v>
      </c>
      <c r="R1440" s="29" t="s">
        <v>3808</v>
      </c>
      <c r="S1440" s="27" t="s">
        <v>3809</v>
      </c>
      <c r="T1440" s="27" t="s">
        <v>3810</v>
      </c>
      <c r="U1440" s="28" t="s">
        <v>329</v>
      </c>
      <c r="V1440" s="26" t="s">
        <v>281</v>
      </c>
      <c r="W1440" s="26" t="s">
        <v>678</v>
      </c>
      <c r="X1440" s="26" t="s">
        <v>411</v>
      </c>
      <c r="Y1440" s="37" t="s">
        <v>200</v>
      </c>
      <c r="Z1440" s="37" t="s">
        <v>586</v>
      </c>
      <c r="AA1440" s="37" t="s">
        <v>585</v>
      </c>
      <c r="AB1440" s="30">
        <v>10750</v>
      </c>
      <c r="AC1440" s="30">
        <v>10750</v>
      </c>
      <c r="AD1440" s="31">
        <v>0</v>
      </c>
      <c r="AE1440" s="30">
        <v>10750</v>
      </c>
      <c r="AF1440" s="30">
        <v>10750</v>
      </c>
      <c r="AG1440" s="32">
        <v>0</v>
      </c>
      <c r="AH1440" s="30">
        <v>10750</v>
      </c>
      <c r="AI1440" s="10" t="s">
        <v>573</v>
      </c>
      <c r="AJ1440" s="30">
        <v>0</v>
      </c>
      <c r="AK1440" s="30">
        <v>0</v>
      </c>
      <c r="AL1440" s="30">
        <v>0</v>
      </c>
      <c r="AM1440" s="30">
        <v>0</v>
      </c>
      <c r="AN1440" s="30">
        <v>0</v>
      </c>
      <c r="AO1440" s="30">
        <v>5250</v>
      </c>
      <c r="AP1440" s="30">
        <v>5500</v>
      </c>
      <c r="AQ1440" s="30">
        <v>0</v>
      </c>
      <c r="AR1440" s="30">
        <v>0</v>
      </c>
      <c r="AS1440" s="30">
        <v>0</v>
      </c>
      <c r="AT1440" s="30">
        <v>0</v>
      </c>
      <c r="AU1440" s="121">
        <v>0</v>
      </c>
      <c r="AV1440" s="129" t="s">
        <v>784</v>
      </c>
      <c r="AW1440" s="129" t="s">
        <v>796</v>
      </c>
      <c r="AX1440" s="129" t="s">
        <v>3232</v>
      </c>
    </row>
    <row r="1441" spans="1:50" ht="24" x14ac:dyDescent="0.25">
      <c r="A1441" s="120">
        <v>46141</v>
      </c>
      <c r="B1441" s="28" t="s">
        <v>567</v>
      </c>
      <c r="C1441" s="25" t="s">
        <v>427</v>
      </c>
      <c r="D1441" s="25" t="s">
        <v>430</v>
      </c>
      <c r="E1441" s="25" t="s">
        <v>423</v>
      </c>
      <c r="F1441" s="29" t="s">
        <v>243</v>
      </c>
      <c r="G1441" s="29" t="s">
        <v>19</v>
      </c>
      <c r="H1441" s="29" t="s">
        <v>584</v>
      </c>
      <c r="I1441" s="29" t="s">
        <v>579</v>
      </c>
      <c r="J1441" s="29" t="s">
        <v>868</v>
      </c>
      <c r="K1441" s="25" t="s">
        <v>244</v>
      </c>
      <c r="L1441" s="25" t="s">
        <v>4505</v>
      </c>
      <c r="M1441" s="25" t="s">
        <v>4772</v>
      </c>
      <c r="N1441" s="25" t="s">
        <v>4773</v>
      </c>
      <c r="O1441" s="25">
        <v>10334091649</v>
      </c>
      <c r="P1441" s="25" t="s">
        <v>5523</v>
      </c>
      <c r="Q1441" s="28" t="s">
        <v>0</v>
      </c>
      <c r="R1441" s="29" t="s">
        <v>3811</v>
      </c>
      <c r="S1441" s="27" t="s">
        <v>3812</v>
      </c>
      <c r="T1441" s="27" t="s">
        <v>3813</v>
      </c>
      <c r="U1441" s="28" t="s">
        <v>245</v>
      </c>
      <c r="V1441" s="26" t="s">
        <v>244</v>
      </c>
      <c r="W1441" s="26" t="s">
        <v>553</v>
      </c>
      <c r="X1441" s="26" t="s">
        <v>411</v>
      </c>
      <c r="Y1441" s="37" t="s">
        <v>140</v>
      </c>
      <c r="Z1441" s="37" t="s">
        <v>142</v>
      </c>
      <c r="AA1441" s="37" t="s">
        <v>141</v>
      </c>
      <c r="AB1441" s="30">
        <v>0</v>
      </c>
      <c r="AC1441" s="30">
        <v>0</v>
      </c>
      <c r="AD1441" s="31">
        <v>0</v>
      </c>
      <c r="AE1441" s="30">
        <v>4000</v>
      </c>
      <c r="AF1441" s="30">
        <v>1000</v>
      </c>
      <c r="AG1441" s="32">
        <v>-1000</v>
      </c>
      <c r="AH1441" s="30">
        <v>1000</v>
      </c>
      <c r="AI1441" s="10" t="s">
        <v>573</v>
      </c>
      <c r="AJ1441" s="30">
        <v>0</v>
      </c>
      <c r="AK1441" s="30">
        <v>0</v>
      </c>
      <c r="AL1441" s="30">
        <v>0</v>
      </c>
      <c r="AM1441" s="30">
        <v>0</v>
      </c>
      <c r="AN1441" s="30">
        <v>0</v>
      </c>
      <c r="AO1441" s="30">
        <v>0</v>
      </c>
      <c r="AP1441" s="30">
        <v>1000</v>
      </c>
      <c r="AQ1441" s="30">
        <v>0</v>
      </c>
      <c r="AR1441" s="30">
        <v>0</v>
      </c>
      <c r="AS1441" s="30">
        <v>0</v>
      </c>
      <c r="AT1441" s="30">
        <v>0</v>
      </c>
      <c r="AU1441" s="121">
        <v>0</v>
      </c>
      <c r="AV1441" s="129" t="s">
        <v>1011</v>
      </c>
      <c r="AW1441" s="129" t="s">
        <v>1011</v>
      </c>
      <c r="AX1441" s="129" t="s">
        <v>527</v>
      </c>
    </row>
    <row r="1442" spans="1:50" ht="24" x14ac:dyDescent="0.25">
      <c r="A1442" s="120">
        <v>46141</v>
      </c>
      <c r="B1442" s="28" t="s">
        <v>567</v>
      </c>
      <c r="C1442" s="25" t="s">
        <v>427</v>
      </c>
      <c r="D1442" s="25" t="s">
        <v>430</v>
      </c>
      <c r="E1442" s="25" t="s">
        <v>423</v>
      </c>
      <c r="F1442" s="29" t="s">
        <v>243</v>
      </c>
      <c r="G1442" s="29" t="s">
        <v>19</v>
      </c>
      <c r="H1442" s="29" t="s">
        <v>178</v>
      </c>
      <c r="I1442" s="29" t="s">
        <v>269</v>
      </c>
      <c r="J1442" s="29" t="s">
        <v>868</v>
      </c>
      <c r="K1442" s="25" t="s">
        <v>283</v>
      </c>
      <c r="L1442" s="25" t="s">
        <v>3814</v>
      </c>
      <c r="M1442" s="25" t="s">
        <v>3815</v>
      </c>
      <c r="N1442" s="25" t="s">
        <v>3768</v>
      </c>
      <c r="O1442" s="25">
        <v>10803090322</v>
      </c>
      <c r="P1442" s="25" t="s">
        <v>5524</v>
      </c>
      <c r="Q1442" s="28" t="s">
        <v>0</v>
      </c>
      <c r="R1442" s="29" t="s">
        <v>3816</v>
      </c>
      <c r="S1442" s="27" t="s">
        <v>3817</v>
      </c>
      <c r="T1442" s="27" t="s">
        <v>3818</v>
      </c>
      <c r="U1442" s="28" t="s">
        <v>292</v>
      </c>
      <c r="V1442" s="26" t="s">
        <v>283</v>
      </c>
      <c r="W1442" s="26" t="s">
        <v>629</v>
      </c>
      <c r="X1442" s="26" t="s">
        <v>411</v>
      </c>
      <c r="Y1442" s="37" t="s">
        <v>28</v>
      </c>
      <c r="Z1442" s="37" t="s">
        <v>178</v>
      </c>
      <c r="AA1442" s="37" t="s">
        <v>177</v>
      </c>
      <c r="AB1442" s="30">
        <v>0</v>
      </c>
      <c r="AC1442" s="30">
        <v>3400</v>
      </c>
      <c r="AD1442" s="31">
        <v>-3400</v>
      </c>
      <c r="AE1442" s="30">
        <v>3400</v>
      </c>
      <c r="AF1442" s="30">
        <v>3400</v>
      </c>
      <c r="AG1442" s="32">
        <v>-3400</v>
      </c>
      <c r="AH1442" s="30">
        <v>3400</v>
      </c>
      <c r="AI1442" s="10" t="s">
        <v>573</v>
      </c>
      <c r="AJ1442" s="30">
        <v>0</v>
      </c>
      <c r="AK1442" s="30">
        <v>0</v>
      </c>
      <c r="AL1442" s="30">
        <v>0</v>
      </c>
      <c r="AM1442" s="30">
        <v>0</v>
      </c>
      <c r="AN1442" s="30">
        <v>0</v>
      </c>
      <c r="AO1442" s="30">
        <v>1700</v>
      </c>
      <c r="AP1442" s="30">
        <v>1700</v>
      </c>
      <c r="AQ1442" s="30">
        <v>0</v>
      </c>
      <c r="AR1442" s="30">
        <v>0</v>
      </c>
      <c r="AS1442" s="30">
        <v>0</v>
      </c>
      <c r="AT1442" s="30">
        <v>0</v>
      </c>
      <c r="AU1442" s="121">
        <v>0</v>
      </c>
      <c r="AV1442" s="129" t="s">
        <v>1011</v>
      </c>
      <c r="AW1442" s="129" t="s">
        <v>1011</v>
      </c>
      <c r="AX1442" s="129" t="s">
        <v>1256</v>
      </c>
    </row>
    <row r="1443" spans="1:50" ht="24" x14ac:dyDescent="0.25">
      <c r="A1443" s="120">
        <v>46141</v>
      </c>
      <c r="B1443" s="28" t="s">
        <v>567</v>
      </c>
      <c r="C1443" s="25" t="s">
        <v>427</v>
      </c>
      <c r="D1443" s="25" t="s">
        <v>430</v>
      </c>
      <c r="E1443" s="25" t="s">
        <v>423</v>
      </c>
      <c r="F1443" s="29" t="s">
        <v>243</v>
      </c>
      <c r="G1443" s="29" t="s">
        <v>19</v>
      </c>
      <c r="H1443" s="29" t="s">
        <v>583</v>
      </c>
      <c r="I1443" s="29" t="s">
        <v>269</v>
      </c>
      <c r="J1443" s="29" t="s">
        <v>868</v>
      </c>
      <c r="K1443" s="25" t="s">
        <v>283</v>
      </c>
      <c r="L1443" s="25" t="s">
        <v>3819</v>
      </c>
      <c r="M1443" s="25" t="s">
        <v>3820</v>
      </c>
      <c r="N1443" s="25" t="s">
        <v>3768</v>
      </c>
      <c r="O1443" s="25">
        <v>20450475042</v>
      </c>
      <c r="P1443" s="25" t="s">
        <v>5525</v>
      </c>
      <c r="Q1443" s="28" t="s">
        <v>0</v>
      </c>
      <c r="R1443" s="29" t="s">
        <v>3821</v>
      </c>
      <c r="S1443" s="27" t="s">
        <v>3822</v>
      </c>
      <c r="T1443" s="27" t="s">
        <v>3823</v>
      </c>
      <c r="U1443" s="28" t="s">
        <v>292</v>
      </c>
      <c r="V1443" s="26" t="s">
        <v>283</v>
      </c>
      <c r="W1443" s="26" t="s">
        <v>629</v>
      </c>
      <c r="X1443" s="26" t="s">
        <v>411</v>
      </c>
      <c r="Y1443" s="37" t="s">
        <v>131</v>
      </c>
      <c r="Z1443" s="37" t="s">
        <v>70</v>
      </c>
      <c r="AA1443" s="37" t="s">
        <v>132</v>
      </c>
      <c r="AB1443" s="30">
        <v>0</v>
      </c>
      <c r="AC1443" s="30">
        <v>0</v>
      </c>
      <c r="AD1443" s="31">
        <v>0</v>
      </c>
      <c r="AE1443" s="30">
        <v>793</v>
      </c>
      <c r="AF1443" s="30">
        <v>793</v>
      </c>
      <c r="AG1443" s="32">
        <v>-793</v>
      </c>
      <c r="AH1443" s="30">
        <v>793</v>
      </c>
      <c r="AI1443" s="10" t="s">
        <v>573</v>
      </c>
      <c r="AJ1443" s="30">
        <v>0</v>
      </c>
      <c r="AK1443" s="30">
        <v>0</v>
      </c>
      <c r="AL1443" s="30">
        <v>0</v>
      </c>
      <c r="AM1443" s="30">
        <v>0</v>
      </c>
      <c r="AN1443" s="30">
        <v>793</v>
      </c>
      <c r="AO1443" s="30">
        <v>0</v>
      </c>
      <c r="AP1443" s="30">
        <v>0</v>
      </c>
      <c r="AQ1443" s="30">
        <v>0</v>
      </c>
      <c r="AR1443" s="30">
        <v>0</v>
      </c>
      <c r="AS1443" s="30">
        <v>0</v>
      </c>
      <c r="AT1443" s="30">
        <v>0</v>
      </c>
      <c r="AU1443" s="121">
        <v>0</v>
      </c>
      <c r="AV1443" s="129" t="s">
        <v>1011</v>
      </c>
      <c r="AW1443" s="129" t="s">
        <v>1011</v>
      </c>
      <c r="AX1443" s="129" t="s">
        <v>527</v>
      </c>
    </row>
    <row r="1444" spans="1:50" ht="24" x14ac:dyDescent="0.25">
      <c r="A1444" s="120">
        <v>46141</v>
      </c>
      <c r="B1444" s="28" t="s">
        <v>567</v>
      </c>
      <c r="C1444" s="25" t="s">
        <v>427</v>
      </c>
      <c r="D1444" s="25" t="s">
        <v>430</v>
      </c>
      <c r="E1444" s="25" t="s">
        <v>423</v>
      </c>
      <c r="F1444" s="29" t="s">
        <v>243</v>
      </c>
      <c r="G1444" s="29" t="s">
        <v>19</v>
      </c>
      <c r="H1444" s="29" t="s">
        <v>583</v>
      </c>
      <c r="I1444" s="29" t="s">
        <v>269</v>
      </c>
      <c r="J1444" s="29" t="s">
        <v>777</v>
      </c>
      <c r="K1444" s="25" t="s">
        <v>430</v>
      </c>
      <c r="L1444" s="25" t="s">
        <v>3824</v>
      </c>
      <c r="M1444" s="25" t="s">
        <v>3825</v>
      </c>
      <c r="N1444" s="25" t="s">
        <v>3768</v>
      </c>
      <c r="O1444" s="25">
        <v>20606304901</v>
      </c>
      <c r="P1444" s="25" t="s">
        <v>5526</v>
      </c>
      <c r="Q1444" s="28" t="s">
        <v>0</v>
      </c>
      <c r="R1444" s="29" t="s">
        <v>3826</v>
      </c>
      <c r="S1444" s="27" t="s">
        <v>3827</v>
      </c>
      <c r="T1444" s="27" t="s">
        <v>3828</v>
      </c>
      <c r="U1444" s="28" t="s">
        <v>270</v>
      </c>
      <c r="V1444" s="26" t="s">
        <v>430</v>
      </c>
      <c r="W1444" s="26" t="s">
        <v>593</v>
      </c>
      <c r="X1444" s="26" t="s">
        <v>411</v>
      </c>
      <c r="Y1444" s="37" t="s">
        <v>131</v>
      </c>
      <c r="Z1444" s="37" t="s">
        <v>70</v>
      </c>
      <c r="AA1444" s="37" t="s">
        <v>132</v>
      </c>
      <c r="AB1444" s="30">
        <v>0</v>
      </c>
      <c r="AC1444" s="30">
        <v>0</v>
      </c>
      <c r="AD1444" s="31">
        <v>0</v>
      </c>
      <c r="AE1444" s="30">
        <v>1050</v>
      </c>
      <c r="AF1444" s="30">
        <v>1050</v>
      </c>
      <c r="AG1444" s="32">
        <v>-1050</v>
      </c>
      <c r="AH1444" s="30">
        <v>1050</v>
      </c>
      <c r="AI1444" s="10" t="s">
        <v>573</v>
      </c>
      <c r="AJ1444" s="30">
        <v>0</v>
      </c>
      <c r="AK1444" s="30">
        <v>0</v>
      </c>
      <c r="AL1444" s="30">
        <v>0</v>
      </c>
      <c r="AM1444" s="30">
        <v>0</v>
      </c>
      <c r="AN1444" s="30">
        <v>1050</v>
      </c>
      <c r="AO1444" s="30">
        <v>0</v>
      </c>
      <c r="AP1444" s="30">
        <v>0</v>
      </c>
      <c r="AQ1444" s="30">
        <v>0</v>
      </c>
      <c r="AR1444" s="30">
        <v>0</v>
      </c>
      <c r="AS1444" s="30">
        <v>0</v>
      </c>
      <c r="AT1444" s="30">
        <v>0</v>
      </c>
      <c r="AU1444" s="121">
        <v>0</v>
      </c>
      <c r="AV1444" s="129" t="s">
        <v>1011</v>
      </c>
      <c r="AW1444" s="129" t="s">
        <v>1011</v>
      </c>
      <c r="AX1444" s="129" t="s">
        <v>527</v>
      </c>
    </row>
    <row r="1445" spans="1:50" ht="24" x14ac:dyDescent="0.25">
      <c r="A1445" s="120">
        <v>46141</v>
      </c>
      <c r="B1445" s="28" t="s">
        <v>567</v>
      </c>
      <c r="C1445" s="25" t="s">
        <v>427</v>
      </c>
      <c r="D1445" s="25" t="s">
        <v>429</v>
      </c>
      <c r="E1445" s="25" t="s">
        <v>423</v>
      </c>
      <c r="F1445" s="29" t="s">
        <v>243</v>
      </c>
      <c r="G1445" s="29" t="s">
        <v>19</v>
      </c>
      <c r="H1445" s="29" t="s">
        <v>422</v>
      </c>
      <c r="I1445" s="29" t="s">
        <v>579</v>
      </c>
      <c r="J1445" s="29" t="s">
        <v>777</v>
      </c>
      <c r="K1445" s="25" t="s">
        <v>429</v>
      </c>
      <c r="L1445" s="25" t="s">
        <v>3829</v>
      </c>
      <c r="M1445" s="25" t="s">
        <v>3830</v>
      </c>
      <c r="N1445" s="25" t="s">
        <v>3831</v>
      </c>
      <c r="O1445" s="25">
        <v>10702328239</v>
      </c>
      <c r="P1445" s="25" t="s">
        <v>5527</v>
      </c>
      <c r="Q1445" s="28" t="s">
        <v>0</v>
      </c>
      <c r="R1445" s="29" t="s">
        <v>3832</v>
      </c>
      <c r="S1445" s="27" t="s">
        <v>3833</v>
      </c>
      <c r="T1445" s="27" t="s">
        <v>3834</v>
      </c>
      <c r="U1445" s="28" t="s">
        <v>277</v>
      </c>
      <c r="V1445" s="26" t="s">
        <v>429</v>
      </c>
      <c r="W1445" s="26" t="s">
        <v>617</v>
      </c>
      <c r="X1445" s="26" t="s">
        <v>411</v>
      </c>
      <c r="Y1445" s="37" t="s">
        <v>200</v>
      </c>
      <c r="Z1445" s="37" t="s">
        <v>586</v>
      </c>
      <c r="AA1445" s="37" t="s">
        <v>585</v>
      </c>
      <c r="AB1445" s="30">
        <v>12000</v>
      </c>
      <c r="AC1445" s="30">
        <v>0</v>
      </c>
      <c r="AD1445" s="31">
        <v>12000</v>
      </c>
      <c r="AE1445" s="30">
        <v>12000</v>
      </c>
      <c r="AF1445" s="30">
        <v>12000</v>
      </c>
      <c r="AG1445" s="32">
        <v>0</v>
      </c>
      <c r="AH1445" s="30">
        <v>12000</v>
      </c>
      <c r="AI1445" s="10" t="s">
        <v>573</v>
      </c>
      <c r="AJ1445" s="30">
        <v>0</v>
      </c>
      <c r="AK1445" s="30">
        <v>0</v>
      </c>
      <c r="AL1445" s="30">
        <v>0</v>
      </c>
      <c r="AM1445" s="30">
        <v>0</v>
      </c>
      <c r="AN1445" s="30">
        <v>6000</v>
      </c>
      <c r="AO1445" s="30">
        <v>0</v>
      </c>
      <c r="AP1445" s="30">
        <v>6000</v>
      </c>
      <c r="AQ1445" s="30">
        <v>0</v>
      </c>
      <c r="AR1445" s="30">
        <v>0</v>
      </c>
      <c r="AS1445" s="30">
        <v>0</v>
      </c>
      <c r="AT1445" s="30">
        <v>0</v>
      </c>
      <c r="AU1445" s="121">
        <v>0</v>
      </c>
      <c r="AV1445" s="129" t="s">
        <v>919</v>
      </c>
      <c r="AW1445" s="129" t="s">
        <v>796</v>
      </c>
      <c r="AX1445" s="129" t="s">
        <v>797</v>
      </c>
    </row>
    <row r="1446" spans="1:50" ht="24" x14ac:dyDescent="0.25">
      <c r="A1446" s="120">
        <v>46141</v>
      </c>
      <c r="B1446" s="28" t="s">
        <v>567</v>
      </c>
      <c r="C1446" s="25" t="s">
        <v>427</v>
      </c>
      <c r="D1446" s="25" t="s">
        <v>429</v>
      </c>
      <c r="E1446" s="25" t="s">
        <v>423</v>
      </c>
      <c r="F1446" s="29" t="s">
        <v>243</v>
      </c>
      <c r="G1446" s="29" t="s">
        <v>19</v>
      </c>
      <c r="H1446" s="29" t="s">
        <v>422</v>
      </c>
      <c r="I1446" s="29" t="s">
        <v>579</v>
      </c>
      <c r="J1446" s="29" t="s">
        <v>777</v>
      </c>
      <c r="K1446" s="25" t="s">
        <v>429</v>
      </c>
      <c r="L1446" s="25" t="s">
        <v>3835</v>
      </c>
      <c r="M1446" s="25" t="s">
        <v>3836</v>
      </c>
      <c r="N1446" s="25" t="s">
        <v>3831</v>
      </c>
      <c r="O1446" s="25">
        <v>10791823434</v>
      </c>
      <c r="P1446" s="25" t="s">
        <v>5528</v>
      </c>
      <c r="Q1446" s="28" t="s">
        <v>0</v>
      </c>
      <c r="R1446" s="29" t="s">
        <v>3837</v>
      </c>
      <c r="S1446" s="27" t="s">
        <v>3838</v>
      </c>
      <c r="T1446" s="27" t="s">
        <v>3839</v>
      </c>
      <c r="U1446" s="28" t="s">
        <v>277</v>
      </c>
      <c r="V1446" s="26" t="s">
        <v>429</v>
      </c>
      <c r="W1446" s="26" t="s">
        <v>617</v>
      </c>
      <c r="X1446" s="26" t="s">
        <v>411</v>
      </c>
      <c r="Y1446" s="37" t="s">
        <v>200</v>
      </c>
      <c r="Z1446" s="37" t="s">
        <v>586</v>
      </c>
      <c r="AA1446" s="37" t="s">
        <v>585</v>
      </c>
      <c r="AB1446" s="30">
        <v>12000</v>
      </c>
      <c r="AC1446" s="30">
        <v>0</v>
      </c>
      <c r="AD1446" s="31">
        <v>12000</v>
      </c>
      <c r="AE1446" s="30">
        <v>12000</v>
      </c>
      <c r="AF1446" s="30">
        <v>12000</v>
      </c>
      <c r="AG1446" s="32">
        <v>0</v>
      </c>
      <c r="AH1446" s="30">
        <v>12000</v>
      </c>
      <c r="AI1446" s="10" t="s">
        <v>573</v>
      </c>
      <c r="AJ1446" s="30">
        <v>0</v>
      </c>
      <c r="AK1446" s="30">
        <v>0</v>
      </c>
      <c r="AL1446" s="30">
        <v>0</v>
      </c>
      <c r="AM1446" s="30">
        <v>0</v>
      </c>
      <c r="AN1446" s="30">
        <v>0</v>
      </c>
      <c r="AO1446" s="30">
        <v>6000</v>
      </c>
      <c r="AP1446" s="30">
        <v>6000</v>
      </c>
      <c r="AQ1446" s="30">
        <v>0</v>
      </c>
      <c r="AR1446" s="30">
        <v>0</v>
      </c>
      <c r="AS1446" s="30">
        <v>0</v>
      </c>
      <c r="AT1446" s="30">
        <v>0</v>
      </c>
      <c r="AU1446" s="121">
        <v>0</v>
      </c>
      <c r="AV1446" s="129" t="s">
        <v>919</v>
      </c>
      <c r="AW1446" s="129" t="s">
        <v>796</v>
      </c>
      <c r="AX1446" s="129" t="s">
        <v>797</v>
      </c>
    </row>
    <row r="1447" spans="1:50" ht="24" x14ac:dyDescent="0.25">
      <c r="A1447" s="120">
        <v>46142</v>
      </c>
      <c r="B1447" s="28" t="s">
        <v>567</v>
      </c>
      <c r="C1447" s="25" t="s">
        <v>427</v>
      </c>
      <c r="D1447" s="25" t="s">
        <v>498</v>
      </c>
      <c r="E1447" s="25" t="s">
        <v>423</v>
      </c>
      <c r="F1447" s="29" t="s">
        <v>287</v>
      </c>
      <c r="G1447" s="29" t="s">
        <v>21</v>
      </c>
      <c r="H1447" s="29" t="s">
        <v>422</v>
      </c>
      <c r="I1447" s="29" t="s">
        <v>579</v>
      </c>
      <c r="J1447" s="29" t="s">
        <v>868</v>
      </c>
      <c r="K1447" s="25" t="s">
        <v>252</v>
      </c>
      <c r="L1447" s="25" t="s">
        <v>3840</v>
      </c>
      <c r="M1447" s="25" t="s">
        <v>3841</v>
      </c>
      <c r="N1447" s="25" t="s">
        <v>3768</v>
      </c>
      <c r="O1447" s="25">
        <v>10282701206</v>
      </c>
      <c r="P1447" s="25" t="s">
        <v>5529</v>
      </c>
      <c r="Q1447" s="28" t="s">
        <v>0</v>
      </c>
      <c r="R1447" s="29" t="s">
        <v>3842</v>
      </c>
      <c r="S1447" s="27" t="s">
        <v>3843</v>
      </c>
      <c r="T1447" s="27" t="s">
        <v>3844</v>
      </c>
      <c r="U1447" s="28" t="s">
        <v>313</v>
      </c>
      <c r="V1447" s="26" t="s">
        <v>252</v>
      </c>
      <c r="W1447" s="26" t="s">
        <v>662</v>
      </c>
      <c r="X1447" s="26" t="s">
        <v>411</v>
      </c>
      <c r="Y1447" s="37" t="s">
        <v>200</v>
      </c>
      <c r="Z1447" s="37" t="s">
        <v>586</v>
      </c>
      <c r="AA1447" s="37" t="s">
        <v>585</v>
      </c>
      <c r="AB1447" s="30">
        <v>13800</v>
      </c>
      <c r="AC1447" s="30">
        <v>0</v>
      </c>
      <c r="AD1447" s="31">
        <v>13800</v>
      </c>
      <c r="AE1447" s="30">
        <v>13800</v>
      </c>
      <c r="AF1447" s="30">
        <v>9200</v>
      </c>
      <c r="AG1447" s="32">
        <v>4600</v>
      </c>
      <c r="AH1447" s="30">
        <v>9200</v>
      </c>
      <c r="AI1447" s="10" t="s">
        <v>573</v>
      </c>
      <c r="AJ1447" s="30">
        <v>0</v>
      </c>
      <c r="AK1447" s="30">
        <v>0</v>
      </c>
      <c r="AL1447" s="30">
        <v>0</v>
      </c>
      <c r="AM1447" s="30">
        <v>0</v>
      </c>
      <c r="AN1447" s="30">
        <v>0</v>
      </c>
      <c r="AO1447" s="30">
        <v>4600</v>
      </c>
      <c r="AP1447" s="30">
        <v>4600</v>
      </c>
      <c r="AQ1447" s="30">
        <v>0</v>
      </c>
      <c r="AR1447" s="30">
        <v>0</v>
      </c>
      <c r="AS1447" s="30">
        <v>0</v>
      </c>
      <c r="AT1447" s="30">
        <v>0</v>
      </c>
      <c r="AU1447" s="121">
        <v>0</v>
      </c>
      <c r="AV1447" s="129" t="s">
        <v>919</v>
      </c>
      <c r="AW1447" s="129" t="s">
        <v>785</v>
      </c>
      <c r="AX1447" s="129" t="s">
        <v>2849</v>
      </c>
    </row>
    <row r="1448" spans="1:50" ht="36" x14ac:dyDescent="0.25">
      <c r="A1448" s="120">
        <v>46142</v>
      </c>
      <c r="B1448" s="28" t="s">
        <v>567</v>
      </c>
      <c r="C1448" s="25" t="s">
        <v>427</v>
      </c>
      <c r="D1448" s="25" t="s">
        <v>430</v>
      </c>
      <c r="E1448" s="25" t="s">
        <v>423</v>
      </c>
      <c r="F1448" s="29" t="s">
        <v>243</v>
      </c>
      <c r="G1448" s="29" t="s">
        <v>19</v>
      </c>
      <c r="H1448" s="29" t="s">
        <v>422</v>
      </c>
      <c r="I1448" s="29" t="s">
        <v>579</v>
      </c>
      <c r="J1448" s="29" t="s">
        <v>777</v>
      </c>
      <c r="K1448" s="25" t="s">
        <v>430</v>
      </c>
      <c r="L1448" s="25" t="s">
        <v>3845</v>
      </c>
      <c r="M1448" s="25" t="s">
        <v>3846</v>
      </c>
      <c r="N1448" s="25" t="s">
        <v>3768</v>
      </c>
      <c r="O1448" s="25">
        <v>10762993827</v>
      </c>
      <c r="P1448" s="25" t="s">
        <v>5530</v>
      </c>
      <c r="Q1448" s="28" t="s">
        <v>0</v>
      </c>
      <c r="R1448" s="29" t="s">
        <v>3847</v>
      </c>
      <c r="S1448" s="27" t="s">
        <v>3848</v>
      </c>
      <c r="T1448" s="27" t="s">
        <v>3849</v>
      </c>
      <c r="U1448" s="28" t="s">
        <v>270</v>
      </c>
      <c r="V1448" s="26" t="s">
        <v>430</v>
      </c>
      <c r="W1448" s="26" t="s">
        <v>593</v>
      </c>
      <c r="X1448" s="26" t="s">
        <v>411</v>
      </c>
      <c r="Y1448" s="37" t="s">
        <v>200</v>
      </c>
      <c r="Z1448" s="37" t="s">
        <v>586</v>
      </c>
      <c r="AA1448" s="37" t="s">
        <v>585</v>
      </c>
      <c r="AB1448" s="30">
        <v>19500</v>
      </c>
      <c r="AC1448" s="30">
        <v>0</v>
      </c>
      <c r="AD1448" s="31">
        <v>19500</v>
      </c>
      <c r="AE1448" s="30">
        <v>19500</v>
      </c>
      <c r="AF1448" s="30">
        <v>19500</v>
      </c>
      <c r="AG1448" s="32">
        <v>0</v>
      </c>
      <c r="AH1448" s="30">
        <v>19500</v>
      </c>
      <c r="AI1448" s="10" t="s">
        <v>573</v>
      </c>
      <c r="AJ1448" s="30">
        <v>0</v>
      </c>
      <c r="AK1448" s="30">
        <v>0</v>
      </c>
      <c r="AL1448" s="30">
        <v>0</v>
      </c>
      <c r="AM1448" s="30">
        <v>0</v>
      </c>
      <c r="AN1448" s="30">
        <v>6500</v>
      </c>
      <c r="AO1448" s="30">
        <v>6500</v>
      </c>
      <c r="AP1448" s="30">
        <v>6500</v>
      </c>
      <c r="AQ1448" s="30">
        <v>0</v>
      </c>
      <c r="AR1448" s="30">
        <v>0</v>
      </c>
      <c r="AS1448" s="30">
        <v>0</v>
      </c>
      <c r="AT1448" s="30">
        <v>0</v>
      </c>
      <c r="AU1448" s="121">
        <v>0</v>
      </c>
      <c r="AV1448" s="129" t="s">
        <v>919</v>
      </c>
      <c r="AW1448" s="129" t="s">
        <v>796</v>
      </c>
      <c r="AX1448" s="129" t="s">
        <v>797</v>
      </c>
    </row>
    <row r="1449" spans="1:50" ht="24" x14ac:dyDescent="0.25">
      <c r="A1449" s="120">
        <v>46142</v>
      </c>
      <c r="B1449" s="28" t="s">
        <v>567</v>
      </c>
      <c r="C1449" s="25" t="s">
        <v>427</v>
      </c>
      <c r="D1449" s="25" t="s">
        <v>430</v>
      </c>
      <c r="E1449" s="25" t="s">
        <v>423</v>
      </c>
      <c r="F1449" s="29" t="s">
        <v>243</v>
      </c>
      <c r="G1449" s="29" t="s">
        <v>19</v>
      </c>
      <c r="H1449" s="29" t="s">
        <v>422</v>
      </c>
      <c r="I1449" s="29" t="s">
        <v>579</v>
      </c>
      <c r="J1449" s="29" t="s">
        <v>777</v>
      </c>
      <c r="K1449" s="25" t="s">
        <v>430</v>
      </c>
      <c r="L1449" s="25" t="s">
        <v>3850</v>
      </c>
      <c r="M1449" s="25" t="s">
        <v>3851</v>
      </c>
      <c r="N1449" s="25" t="s">
        <v>3831</v>
      </c>
      <c r="O1449" s="25">
        <v>10762008055</v>
      </c>
      <c r="P1449" s="25" t="s">
        <v>5531</v>
      </c>
      <c r="Q1449" s="28" t="s">
        <v>0</v>
      </c>
      <c r="R1449" s="29" t="s">
        <v>3852</v>
      </c>
      <c r="S1449" s="27" t="s">
        <v>3853</v>
      </c>
      <c r="T1449" s="27" t="s">
        <v>3854</v>
      </c>
      <c r="U1449" s="28" t="s">
        <v>270</v>
      </c>
      <c r="V1449" s="26" t="s">
        <v>430</v>
      </c>
      <c r="W1449" s="26" t="s">
        <v>593</v>
      </c>
      <c r="X1449" s="26" t="s">
        <v>411</v>
      </c>
      <c r="Y1449" s="37" t="s">
        <v>200</v>
      </c>
      <c r="Z1449" s="37" t="s">
        <v>586</v>
      </c>
      <c r="AA1449" s="37" t="s">
        <v>585</v>
      </c>
      <c r="AB1449" s="30">
        <v>19500</v>
      </c>
      <c r="AC1449" s="30">
        <v>0</v>
      </c>
      <c r="AD1449" s="31">
        <v>19500</v>
      </c>
      <c r="AE1449" s="30">
        <v>19500</v>
      </c>
      <c r="AF1449" s="30">
        <v>19500</v>
      </c>
      <c r="AG1449" s="32">
        <v>0</v>
      </c>
      <c r="AH1449" s="30">
        <v>19500</v>
      </c>
      <c r="AI1449" s="10" t="s">
        <v>573</v>
      </c>
      <c r="AJ1449" s="30">
        <v>0</v>
      </c>
      <c r="AK1449" s="30">
        <v>0</v>
      </c>
      <c r="AL1449" s="30">
        <v>0</v>
      </c>
      <c r="AM1449" s="30">
        <v>0</v>
      </c>
      <c r="AN1449" s="30">
        <v>6500</v>
      </c>
      <c r="AO1449" s="30">
        <v>6500</v>
      </c>
      <c r="AP1449" s="30">
        <v>6500</v>
      </c>
      <c r="AQ1449" s="30">
        <v>0</v>
      </c>
      <c r="AR1449" s="30">
        <v>0</v>
      </c>
      <c r="AS1449" s="30">
        <v>0</v>
      </c>
      <c r="AT1449" s="30">
        <v>0</v>
      </c>
      <c r="AU1449" s="121">
        <v>0</v>
      </c>
      <c r="AV1449" s="129" t="s">
        <v>919</v>
      </c>
      <c r="AW1449" s="129" t="s">
        <v>796</v>
      </c>
      <c r="AX1449" s="129" t="s">
        <v>797</v>
      </c>
    </row>
    <row r="1450" spans="1:50" ht="24" x14ac:dyDescent="0.25">
      <c r="A1450" s="120">
        <v>46142</v>
      </c>
      <c r="B1450" s="28" t="s">
        <v>567</v>
      </c>
      <c r="C1450" s="25" t="s">
        <v>427</v>
      </c>
      <c r="D1450" s="25" t="s">
        <v>430</v>
      </c>
      <c r="E1450" s="25" t="s">
        <v>423</v>
      </c>
      <c r="F1450" s="29" t="s">
        <v>243</v>
      </c>
      <c r="G1450" s="29" t="s">
        <v>19</v>
      </c>
      <c r="H1450" s="29" t="s">
        <v>422</v>
      </c>
      <c r="I1450" s="29" t="s">
        <v>579</v>
      </c>
      <c r="J1450" s="29" t="s">
        <v>777</v>
      </c>
      <c r="K1450" s="25" t="s">
        <v>430</v>
      </c>
      <c r="L1450" s="25" t="s">
        <v>3855</v>
      </c>
      <c r="M1450" s="25" t="s">
        <v>3856</v>
      </c>
      <c r="N1450" s="25" t="s">
        <v>3831</v>
      </c>
      <c r="O1450" s="25">
        <v>10740657238</v>
      </c>
      <c r="P1450" s="25" t="s">
        <v>5532</v>
      </c>
      <c r="Q1450" s="28" t="s">
        <v>0</v>
      </c>
      <c r="R1450" s="29" t="s">
        <v>3857</v>
      </c>
      <c r="S1450" s="27" t="s">
        <v>3858</v>
      </c>
      <c r="T1450" s="27" t="s">
        <v>3859</v>
      </c>
      <c r="U1450" s="28" t="s">
        <v>270</v>
      </c>
      <c r="V1450" s="26" t="s">
        <v>430</v>
      </c>
      <c r="W1450" s="26" t="s">
        <v>593</v>
      </c>
      <c r="X1450" s="26" t="s">
        <v>411</v>
      </c>
      <c r="Y1450" s="37" t="s">
        <v>200</v>
      </c>
      <c r="Z1450" s="37" t="s">
        <v>586</v>
      </c>
      <c r="AA1450" s="37" t="s">
        <v>585</v>
      </c>
      <c r="AB1450" s="30">
        <v>21000</v>
      </c>
      <c r="AC1450" s="30">
        <v>0</v>
      </c>
      <c r="AD1450" s="31">
        <v>21000</v>
      </c>
      <c r="AE1450" s="30">
        <v>21000</v>
      </c>
      <c r="AF1450" s="30">
        <v>21000</v>
      </c>
      <c r="AG1450" s="32">
        <v>0</v>
      </c>
      <c r="AH1450" s="30">
        <v>21000</v>
      </c>
      <c r="AI1450" s="10" t="s">
        <v>573</v>
      </c>
      <c r="AJ1450" s="30">
        <v>0</v>
      </c>
      <c r="AK1450" s="30">
        <v>0</v>
      </c>
      <c r="AL1450" s="30">
        <v>0</v>
      </c>
      <c r="AM1450" s="30">
        <v>0</v>
      </c>
      <c r="AN1450" s="30">
        <v>7000</v>
      </c>
      <c r="AO1450" s="30">
        <v>7000</v>
      </c>
      <c r="AP1450" s="30">
        <v>7000</v>
      </c>
      <c r="AQ1450" s="30">
        <v>0</v>
      </c>
      <c r="AR1450" s="30">
        <v>0</v>
      </c>
      <c r="AS1450" s="30">
        <v>0</v>
      </c>
      <c r="AT1450" s="30">
        <v>0</v>
      </c>
      <c r="AU1450" s="121">
        <v>0</v>
      </c>
      <c r="AV1450" s="129" t="s">
        <v>919</v>
      </c>
      <c r="AW1450" s="129" t="s">
        <v>796</v>
      </c>
      <c r="AX1450" s="129" t="s">
        <v>797</v>
      </c>
    </row>
    <row r="1451" spans="1:50" ht="36" x14ac:dyDescent="0.25">
      <c r="A1451" s="120">
        <v>46142</v>
      </c>
      <c r="B1451" s="28" t="s">
        <v>567</v>
      </c>
      <c r="C1451" s="25" t="s">
        <v>427</v>
      </c>
      <c r="D1451" s="25" t="s">
        <v>430</v>
      </c>
      <c r="E1451" s="25" t="s">
        <v>423</v>
      </c>
      <c r="F1451" s="29" t="s">
        <v>243</v>
      </c>
      <c r="G1451" s="29" t="s">
        <v>19</v>
      </c>
      <c r="H1451" s="29" t="s">
        <v>422</v>
      </c>
      <c r="I1451" s="29" t="s">
        <v>579</v>
      </c>
      <c r="J1451" s="29" t="s">
        <v>777</v>
      </c>
      <c r="K1451" s="25" t="s">
        <v>430</v>
      </c>
      <c r="L1451" s="25" t="s">
        <v>3860</v>
      </c>
      <c r="M1451" s="25" t="s">
        <v>3861</v>
      </c>
      <c r="N1451" s="25" t="s">
        <v>3831</v>
      </c>
      <c r="O1451" s="25">
        <v>10709908249</v>
      </c>
      <c r="P1451" s="25" t="s">
        <v>5533</v>
      </c>
      <c r="Q1451" s="28" t="s">
        <v>0</v>
      </c>
      <c r="R1451" s="29" t="s">
        <v>3862</v>
      </c>
      <c r="S1451" s="27" t="s">
        <v>3863</v>
      </c>
      <c r="T1451" s="27" t="s">
        <v>3864</v>
      </c>
      <c r="U1451" s="28" t="s">
        <v>270</v>
      </c>
      <c r="V1451" s="26" t="s">
        <v>430</v>
      </c>
      <c r="W1451" s="26" t="s">
        <v>593</v>
      </c>
      <c r="X1451" s="26" t="s">
        <v>411</v>
      </c>
      <c r="Y1451" s="37" t="s">
        <v>200</v>
      </c>
      <c r="Z1451" s="37" t="s">
        <v>586</v>
      </c>
      <c r="AA1451" s="37" t="s">
        <v>585</v>
      </c>
      <c r="AB1451" s="30">
        <v>19500</v>
      </c>
      <c r="AC1451" s="30">
        <v>0</v>
      </c>
      <c r="AD1451" s="31">
        <v>19500</v>
      </c>
      <c r="AE1451" s="30">
        <v>19500</v>
      </c>
      <c r="AF1451" s="30">
        <v>19500</v>
      </c>
      <c r="AG1451" s="32">
        <v>0</v>
      </c>
      <c r="AH1451" s="30">
        <v>19500</v>
      </c>
      <c r="AI1451" s="10" t="s">
        <v>573</v>
      </c>
      <c r="AJ1451" s="30">
        <v>0</v>
      </c>
      <c r="AK1451" s="30">
        <v>0</v>
      </c>
      <c r="AL1451" s="30">
        <v>0</v>
      </c>
      <c r="AM1451" s="30">
        <v>0</v>
      </c>
      <c r="AN1451" s="30">
        <v>6500</v>
      </c>
      <c r="AO1451" s="30">
        <v>6500</v>
      </c>
      <c r="AP1451" s="30">
        <v>6500</v>
      </c>
      <c r="AQ1451" s="30">
        <v>0</v>
      </c>
      <c r="AR1451" s="30">
        <v>0</v>
      </c>
      <c r="AS1451" s="30">
        <v>0</v>
      </c>
      <c r="AT1451" s="30">
        <v>0</v>
      </c>
      <c r="AU1451" s="121">
        <v>0</v>
      </c>
      <c r="AV1451" s="129" t="s">
        <v>919</v>
      </c>
      <c r="AW1451" s="129" t="s">
        <v>796</v>
      </c>
      <c r="AX1451" s="129" t="s">
        <v>797</v>
      </c>
    </row>
    <row r="1452" spans="1:50" ht="24" x14ac:dyDescent="0.25">
      <c r="A1452" s="120">
        <v>46142</v>
      </c>
      <c r="B1452" s="28" t="s">
        <v>567</v>
      </c>
      <c r="C1452" s="25" t="s">
        <v>427</v>
      </c>
      <c r="D1452" s="25" t="s">
        <v>430</v>
      </c>
      <c r="E1452" s="25" t="s">
        <v>423</v>
      </c>
      <c r="F1452" s="29" t="s">
        <v>243</v>
      </c>
      <c r="G1452" s="29" t="s">
        <v>19</v>
      </c>
      <c r="H1452" s="29" t="s">
        <v>422</v>
      </c>
      <c r="I1452" s="29" t="s">
        <v>579</v>
      </c>
      <c r="J1452" s="29" t="s">
        <v>777</v>
      </c>
      <c r="K1452" s="25" t="s">
        <v>430</v>
      </c>
      <c r="L1452" s="25" t="s">
        <v>4486</v>
      </c>
      <c r="M1452" s="25" t="s">
        <v>5855</v>
      </c>
      <c r="N1452" s="25" t="s">
        <v>3831</v>
      </c>
      <c r="O1452" s="25">
        <v>10725187101</v>
      </c>
      <c r="P1452" s="25" t="s">
        <v>5856</v>
      </c>
      <c r="Q1452" s="28" t="s">
        <v>0</v>
      </c>
      <c r="R1452" s="29" t="s">
        <v>3865</v>
      </c>
      <c r="S1452" s="27" t="s">
        <v>3866</v>
      </c>
      <c r="T1452" s="27" t="s">
        <v>3867</v>
      </c>
      <c r="U1452" s="28" t="s">
        <v>270</v>
      </c>
      <c r="V1452" s="26" t="s">
        <v>430</v>
      </c>
      <c r="W1452" s="26" t="s">
        <v>593</v>
      </c>
      <c r="X1452" s="26" t="s">
        <v>411</v>
      </c>
      <c r="Y1452" s="37" t="s">
        <v>200</v>
      </c>
      <c r="Z1452" s="37" t="s">
        <v>586</v>
      </c>
      <c r="AA1452" s="37" t="s">
        <v>585</v>
      </c>
      <c r="AB1452" s="30">
        <v>3000</v>
      </c>
      <c r="AC1452" s="30">
        <v>3000</v>
      </c>
      <c r="AD1452" s="31">
        <v>0</v>
      </c>
      <c r="AE1452" s="30">
        <v>3000</v>
      </c>
      <c r="AF1452" s="30">
        <v>3000</v>
      </c>
      <c r="AG1452" s="32">
        <v>0</v>
      </c>
      <c r="AH1452" s="30">
        <v>3000</v>
      </c>
      <c r="AI1452" s="10" t="s">
        <v>573</v>
      </c>
      <c r="AJ1452" s="30">
        <v>0</v>
      </c>
      <c r="AK1452" s="30">
        <v>0</v>
      </c>
      <c r="AL1452" s="30">
        <v>0</v>
      </c>
      <c r="AM1452" s="30">
        <v>0</v>
      </c>
      <c r="AN1452" s="30">
        <v>3000</v>
      </c>
      <c r="AO1452" s="30">
        <v>0</v>
      </c>
      <c r="AP1452" s="30">
        <v>0</v>
      </c>
      <c r="AQ1452" s="30">
        <v>0</v>
      </c>
      <c r="AR1452" s="30">
        <v>0</v>
      </c>
      <c r="AS1452" s="30">
        <v>0</v>
      </c>
      <c r="AT1452" s="30">
        <v>0</v>
      </c>
      <c r="AU1452" s="121">
        <v>0</v>
      </c>
      <c r="AV1452" s="129" t="s">
        <v>784</v>
      </c>
      <c r="AW1452" s="129" t="s">
        <v>796</v>
      </c>
      <c r="AX1452" s="129" t="s">
        <v>797</v>
      </c>
    </row>
    <row r="1453" spans="1:50" ht="36" x14ac:dyDescent="0.25">
      <c r="A1453" s="120">
        <v>46142</v>
      </c>
      <c r="B1453" s="28" t="s">
        <v>567</v>
      </c>
      <c r="C1453" s="25" t="s">
        <v>427</v>
      </c>
      <c r="D1453" s="25" t="s">
        <v>430</v>
      </c>
      <c r="E1453" s="25" t="s">
        <v>423</v>
      </c>
      <c r="F1453" s="29" t="s">
        <v>243</v>
      </c>
      <c r="G1453" s="29" t="s">
        <v>19</v>
      </c>
      <c r="H1453" s="29" t="s">
        <v>422</v>
      </c>
      <c r="I1453" s="29" t="s">
        <v>579</v>
      </c>
      <c r="J1453" s="29" t="s">
        <v>777</v>
      </c>
      <c r="K1453" s="25" t="s">
        <v>430</v>
      </c>
      <c r="L1453" s="25" t="s">
        <v>3868</v>
      </c>
      <c r="M1453" s="25" t="s">
        <v>3869</v>
      </c>
      <c r="N1453" s="25" t="s">
        <v>3802</v>
      </c>
      <c r="O1453" s="25">
        <v>10743665070</v>
      </c>
      <c r="P1453" s="25" t="s">
        <v>5534</v>
      </c>
      <c r="Q1453" s="28" t="s">
        <v>0</v>
      </c>
      <c r="R1453" s="29" t="s">
        <v>3870</v>
      </c>
      <c r="S1453" s="27" t="s">
        <v>3871</v>
      </c>
      <c r="T1453" s="27" t="s">
        <v>3872</v>
      </c>
      <c r="U1453" s="28" t="s">
        <v>270</v>
      </c>
      <c r="V1453" s="26" t="s">
        <v>430</v>
      </c>
      <c r="W1453" s="26" t="s">
        <v>593</v>
      </c>
      <c r="X1453" s="26" t="s">
        <v>411</v>
      </c>
      <c r="Y1453" s="37" t="s">
        <v>200</v>
      </c>
      <c r="Z1453" s="37" t="s">
        <v>586</v>
      </c>
      <c r="AA1453" s="37" t="s">
        <v>585</v>
      </c>
      <c r="AB1453" s="30">
        <v>12000</v>
      </c>
      <c r="AC1453" s="30">
        <v>12000</v>
      </c>
      <c r="AD1453" s="31">
        <v>0</v>
      </c>
      <c r="AE1453" s="30">
        <v>12000</v>
      </c>
      <c r="AF1453" s="30">
        <v>12000</v>
      </c>
      <c r="AG1453" s="32">
        <v>0</v>
      </c>
      <c r="AH1453" s="30">
        <v>12000</v>
      </c>
      <c r="AI1453" s="10" t="s">
        <v>573</v>
      </c>
      <c r="AJ1453" s="30">
        <v>0</v>
      </c>
      <c r="AK1453" s="30">
        <v>0</v>
      </c>
      <c r="AL1453" s="30">
        <v>0</v>
      </c>
      <c r="AM1453" s="30">
        <v>0</v>
      </c>
      <c r="AN1453" s="30">
        <v>4000</v>
      </c>
      <c r="AO1453" s="30">
        <v>4000</v>
      </c>
      <c r="AP1453" s="30">
        <v>4000</v>
      </c>
      <c r="AQ1453" s="30">
        <v>0</v>
      </c>
      <c r="AR1453" s="30">
        <v>0</v>
      </c>
      <c r="AS1453" s="30">
        <v>0</v>
      </c>
      <c r="AT1453" s="30">
        <v>0</v>
      </c>
      <c r="AU1453" s="121">
        <v>0</v>
      </c>
      <c r="AV1453" s="129" t="s">
        <v>784</v>
      </c>
      <c r="AW1453" s="129" t="s">
        <v>796</v>
      </c>
      <c r="AX1453" s="129" t="s">
        <v>797</v>
      </c>
    </row>
    <row r="1454" spans="1:50" ht="36" x14ac:dyDescent="0.25">
      <c r="A1454" s="120">
        <v>46142</v>
      </c>
      <c r="B1454" s="28" t="s">
        <v>567</v>
      </c>
      <c r="C1454" s="25" t="s">
        <v>427</v>
      </c>
      <c r="D1454" s="25" t="s">
        <v>430</v>
      </c>
      <c r="E1454" s="25" t="s">
        <v>423</v>
      </c>
      <c r="F1454" s="29" t="s">
        <v>243</v>
      </c>
      <c r="G1454" s="29" t="s">
        <v>19</v>
      </c>
      <c r="H1454" s="29" t="s">
        <v>422</v>
      </c>
      <c r="I1454" s="29" t="s">
        <v>579</v>
      </c>
      <c r="J1454" s="29" t="s">
        <v>777</v>
      </c>
      <c r="K1454" s="25" t="s">
        <v>430</v>
      </c>
      <c r="L1454" s="25" t="s">
        <v>3873</v>
      </c>
      <c r="M1454" s="25" t="s">
        <v>3874</v>
      </c>
      <c r="N1454" s="25" t="s">
        <v>3802</v>
      </c>
      <c r="O1454" s="25">
        <v>10701656780</v>
      </c>
      <c r="P1454" s="25" t="s">
        <v>5535</v>
      </c>
      <c r="Q1454" s="28" t="s">
        <v>0</v>
      </c>
      <c r="R1454" s="29" t="s">
        <v>3875</v>
      </c>
      <c r="S1454" s="27" t="s">
        <v>3876</v>
      </c>
      <c r="T1454" s="27" t="s">
        <v>3877</v>
      </c>
      <c r="U1454" s="28" t="s">
        <v>270</v>
      </c>
      <c r="V1454" s="26" t="s">
        <v>430</v>
      </c>
      <c r="W1454" s="26" t="s">
        <v>593</v>
      </c>
      <c r="X1454" s="26" t="s">
        <v>411</v>
      </c>
      <c r="Y1454" s="37" t="s">
        <v>200</v>
      </c>
      <c r="Z1454" s="37" t="s">
        <v>586</v>
      </c>
      <c r="AA1454" s="37" t="s">
        <v>585</v>
      </c>
      <c r="AB1454" s="30">
        <v>6500</v>
      </c>
      <c r="AC1454" s="30">
        <v>19500</v>
      </c>
      <c r="AD1454" s="31">
        <v>-13000</v>
      </c>
      <c r="AE1454" s="30">
        <v>6500</v>
      </c>
      <c r="AF1454" s="30">
        <v>6500</v>
      </c>
      <c r="AG1454" s="32">
        <v>0</v>
      </c>
      <c r="AH1454" s="30">
        <v>6500</v>
      </c>
      <c r="AI1454" s="10" t="s">
        <v>573</v>
      </c>
      <c r="AJ1454" s="30">
        <v>0</v>
      </c>
      <c r="AK1454" s="30">
        <v>0</v>
      </c>
      <c r="AL1454" s="30">
        <v>0</v>
      </c>
      <c r="AM1454" s="30">
        <v>0</v>
      </c>
      <c r="AN1454" s="30">
        <v>6500</v>
      </c>
      <c r="AO1454" s="30">
        <v>0</v>
      </c>
      <c r="AP1454" s="30">
        <v>0</v>
      </c>
      <c r="AQ1454" s="30">
        <v>0</v>
      </c>
      <c r="AR1454" s="30">
        <v>0</v>
      </c>
      <c r="AS1454" s="30">
        <v>0</v>
      </c>
      <c r="AT1454" s="30">
        <v>0</v>
      </c>
      <c r="AU1454" s="121">
        <v>0</v>
      </c>
      <c r="AV1454" s="129" t="s">
        <v>1011</v>
      </c>
      <c r="AW1454" s="129" t="s">
        <v>1011</v>
      </c>
      <c r="AX1454" s="129" t="s">
        <v>797</v>
      </c>
    </row>
    <row r="1455" spans="1:50" ht="24" x14ac:dyDescent="0.25">
      <c r="A1455" s="120">
        <v>46142</v>
      </c>
      <c r="B1455" s="28" t="s">
        <v>567</v>
      </c>
      <c r="C1455" s="25" t="s">
        <v>427</v>
      </c>
      <c r="D1455" s="25" t="s">
        <v>430</v>
      </c>
      <c r="E1455" s="25" t="s">
        <v>423</v>
      </c>
      <c r="F1455" s="29" t="s">
        <v>243</v>
      </c>
      <c r="G1455" s="29" t="s">
        <v>19</v>
      </c>
      <c r="H1455" s="29" t="s">
        <v>422</v>
      </c>
      <c r="I1455" s="29" t="s">
        <v>579</v>
      </c>
      <c r="J1455" s="29" t="s">
        <v>777</v>
      </c>
      <c r="K1455" s="25" t="s">
        <v>430</v>
      </c>
      <c r="L1455" s="25" t="s">
        <v>527</v>
      </c>
      <c r="M1455" s="25" t="s">
        <v>527</v>
      </c>
      <c r="N1455" s="25" t="s">
        <v>527</v>
      </c>
      <c r="O1455" s="25" t="s">
        <v>527</v>
      </c>
      <c r="P1455" s="25" t="s">
        <v>5536</v>
      </c>
      <c r="Q1455" s="28" t="s">
        <v>0</v>
      </c>
      <c r="R1455" s="29" t="s">
        <v>3878</v>
      </c>
      <c r="S1455" s="27" t="s">
        <v>3879</v>
      </c>
      <c r="T1455" s="27" t="s">
        <v>3880</v>
      </c>
      <c r="U1455" s="28" t="s">
        <v>270</v>
      </c>
      <c r="V1455" s="26" t="s">
        <v>430</v>
      </c>
      <c r="W1455" s="26" t="s">
        <v>593</v>
      </c>
      <c r="X1455" s="26" t="s">
        <v>411</v>
      </c>
      <c r="Y1455" s="37" t="s">
        <v>200</v>
      </c>
      <c r="Z1455" s="37" t="s">
        <v>586</v>
      </c>
      <c r="AA1455" s="37" t="s">
        <v>585</v>
      </c>
      <c r="AB1455" s="30">
        <v>-13000</v>
      </c>
      <c r="AC1455" s="30">
        <v>0</v>
      </c>
      <c r="AD1455" s="31">
        <v>-13000</v>
      </c>
      <c r="AE1455" s="30">
        <v>0</v>
      </c>
      <c r="AF1455" s="30">
        <v>0</v>
      </c>
      <c r="AG1455" s="32">
        <v>-13000</v>
      </c>
      <c r="AH1455" s="30">
        <v>0</v>
      </c>
      <c r="AI1455" s="10" t="s">
        <v>573</v>
      </c>
      <c r="AJ1455" s="30">
        <v>0</v>
      </c>
      <c r="AK1455" s="30">
        <v>0</v>
      </c>
      <c r="AL1455" s="30">
        <v>0</v>
      </c>
      <c r="AM1455" s="30">
        <v>0</v>
      </c>
      <c r="AN1455" s="30">
        <v>0</v>
      </c>
      <c r="AO1455" s="30">
        <v>0</v>
      </c>
      <c r="AP1455" s="30">
        <v>0</v>
      </c>
      <c r="AQ1455" s="30">
        <v>0</v>
      </c>
      <c r="AR1455" s="30">
        <v>0</v>
      </c>
      <c r="AS1455" s="30">
        <v>0</v>
      </c>
      <c r="AT1455" s="30">
        <v>0</v>
      </c>
      <c r="AU1455" s="121">
        <v>0</v>
      </c>
      <c r="AV1455" s="129" t="s">
        <v>1011</v>
      </c>
      <c r="AW1455" s="129" t="s">
        <v>1011</v>
      </c>
      <c r="AX1455" s="129" t="s">
        <v>797</v>
      </c>
    </row>
    <row r="1456" spans="1:50" ht="36" x14ac:dyDescent="0.25">
      <c r="A1456" s="120">
        <v>46142</v>
      </c>
      <c r="B1456" s="28" t="s">
        <v>567</v>
      </c>
      <c r="C1456" s="25" t="s">
        <v>427</v>
      </c>
      <c r="D1456" s="25" t="s">
        <v>430</v>
      </c>
      <c r="E1456" s="25" t="s">
        <v>423</v>
      </c>
      <c r="F1456" s="29" t="s">
        <v>243</v>
      </c>
      <c r="G1456" s="29" t="s">
        <v>19</v>
      </c>
      <c r="H1456" s="29" t="s">
        <v>422</v>
      </c>
      <c r="I1456" s="29" t="s">
        <v>579</v>
      </c>
      <c r="J1456" s="29" t="s">
        <v>777</v>
      </c>
      <c r="K1456" s="25" t="s">
        <v>430</v>
      </c>
      <c r="L1456" s="25" t="s">
        <v>3881</v>
      </c>
      <c r="M1456" s="25" t="s">
        <v>3882</v>
      </c>
      <c r="N1456" s="25" t="s">
        <v>3086</v>
      </c>
      <c r="O1456" s="25">
        <v>10724605198</v>
      </c>
      <c r="P1456" s="25" t="s">
        <v>5537</v>
      </c>
      <c r="Q1456" s="28" t="s">
        <v>0</v>
      </c>
      <c r="R1456" s="29" t="s">
        <v>3883</v>
      </c>
      <c r="S1456" s="27" t="s">
        <v>3884</v>
      </c>
      <c r="T1456" s="27" t="s">
        <v>3885</v>
      </c>
      <c r="U1456" s="28" t="s">
        <v>270</v>
      </c>
      <c r="V1456" s="26" t="s">
        <v>430</v>
      </c>
      <c r="W1456" s="26" t="s">
        <v>593</v>
      </c>
      <c r="X1456" s="26" t="s">
        <v>411</v>
      </c>
      <c r="Y1456" s="37" t="s">
        <v>200</v>
      </c>
      <c r="Z1456" s="37" t="s">
        <v>586</v>
      </c>
      <c r="AA1456" s="37" t="s">
        <v>585</v>
      </c>
      <c r="AB1456" s="30">
        <v>0</v>
      </c>
      <c r="AC1456" s="30">
        <v>13000</v>
      </c>
      <c r="AD1456" s="31">
        <v>-13000</v>
      </c>
      <c r="AE1456" s="30">
        <v>6500</v>
      </c>
      <c r="AF1456" s="30">
        <v>6500</v>
      </c>
      <c r="AG1456" s="32">
        <v>-6500</v>
      </c>
      <c r="AH1456" s="30">
        <v>6500</v>
      </c>
      <c r="AI1456" s="10" t="s">
        <v>573</v>
      </c>
      <c r="AJ1456" s="30">
        <v>0</v>
      </c>
      <c r="AK1456" s="30">
        <v>0</v>
      </c>
      <c r="AL1456" s="30">
        <v>0</v>
      </c>
      <c r="AM1456" s="30">
        <v>0</v>
      </c>
      <c r="AN1456" s="30">
        <v>6500</v>
      </c>
      <c r="AO1456" s="30">
        <v>0</v>
      </c>
      <c r="AP1456" s="30">
        <v>0</v>
      </c>
      <c r="AQ1456" s="30">
        <v>0</v>
      </c>
      <c r="AR1456" s="30">
        <v>0</v>
      </c>
      <c r="AS1456" s="30">
        <v>0</v>
      </c>
      <c r="AT1456" s="30">
        <v>0</v>
      </c>
      <c r="AU1456" s="121">
        <v>0</v>
      </c>
      <c r="AV1456" s="129" t="s">
        <v>1011</v>
      </c>
      <c r="AW1456" s="129" t="s">
        <v>1011</v>
      </c>
      <c r="AX1456" s="129" t="s">
        <v>797</v>
      </c>
    </row>
    <row r="1457" spans="1:50" ht="24" x14ac:dyDescent="0.25">
      <c r="A1457" s="120">
        <v>46146</v>
      </c>
      <c r="B1457" s="28" t="s">
        <v>568</v>
      </c>
      <c r="C1457" s="25" t="s">
        <v>427</v>
      </c>
      <c r="D1457" s="25" t="s">
        <v>430</v>
      </c>
      <c r="E1457" s="25" t="s">
        <v>423</v>
      </c>
      <c r="F1457" s="29" t="s">
        <v>243</v>
      </c>
      <c r="G1457" s="29" t="s">
        <v>19</v>
      </c>
      <c r="H1457" s="29" t="s">
        <v>178</v>
      </c>
      <c r="I1457" s="29" t="s">
        <v>269</v>
      </c>
      <c r="J1457" s="29" t="s">
        <v>868</v>
      </c>
      <c r="K1457" s="25" t="s">
        <v>278</v>
      </c>
      <c r="L1457" s="25" t="s">
        <v>3886</v>
      </c>
      <c r="M1457" s="25" t="s">
        <v>3887</v>
      </c>
      <c r="N1457" s="25" t="s">
        <v>3888</v>
      </c>
      <c r="O1457" s="25">
        <v>10420184072</v>
      </c>
      <c r="P1457" s="25" t="s">
        <v>5538</v>
      </c>
      <c r="Q1457" s="28" t="s">
        <v>0</v>
      </c>
      <c r="R1457" s="29" t="s">
        <v>3889</v>
      </c>
      <c r="S1457" s="27" t="s">
        <v>3890</v>
      </c>
      <c r="T1457" s="27" t="s">
        <v>3891</v>
      </c>
      <c r="U1457" s="28" t="s">
        <v>286</v>
      </c>
      <c r="V1457" s="26" t="s">
        <v>278</v>
      </c>
      <c r="W1457" s="26" t="s">
        <v>626</v>
      </c>
      <c r="X1457" s="26" t="s">
        <v>411</v>
      </c>
      <c r="Y1457" s="37" t="s">
        <v>28</v>
      </c>
      <c r="Z1457" s="37" t="s">
        <v>178</v>
      </c>
      <c r="AA1457" s="37" t="s">
        <v>177</v>
      </c>
      <c r="AB1457" s="30">
        <v>5100</v>
      </c>
      <c r="AC1457" s="30">
        <v>0</v>
      </c>
      <c r="AD1457" s="31">
        <v>5100</v>
      </c>
      <c r="AE1457" s="30">
        <v>5100</v>
      </c>
      <c r="AF1457" s="30">
        <v>3400</v>
      </c>
      <c r="AG1457" s="32">
        <v>1700</v>
      </c>
      <c r="AH1457" s="30">
        <v>3400</v>
      </c>
      <c r="AI1457" s="10" t="s">
        <v>573</v>
      </c>
      <c r="AJ1457" s="30">
        <v>0</v>
      </c>
      <c r="AK1457" s="30">
        <v>0</v>
      </c>
      <c r="AL1457" s="30">
        <v>0</v>
      </c>
      <c r="AM1457" s="30">
        <v>0</v>
      </c>
      <c r="AN1457" s="30">
        <v>0</v>
      </c>
      <c r="AO1457" s="30">
        <v>1700</v>
      </c>
      <c r="AP1457" s="30">
        <v>1700</v>
      </c>
      <c r="AQ1457" s="30">
        <v>0</v>
      </c>
      <c r="AR1457" s="30">
        <v>0</v>
      </c>
      <c r="AS1457" s="30">
        <v>0</v>
      </c>
      <c r="AT1457" s="30">
        <v>0</v>
      </c>
      <c r="AU1457" s="121">
        <v>0</v>
      </c>
      <c r="AV1457" s="129" t="s">
        <v>919</v>
      </c>
      <c r="AW1457" s="129" t="s">
        <v>785</v>
      </c>
      <c r="AX1457" s="129" t="s">
        <v>1256</v>
      </c>
    </row>
    <row r="1458" spans="1:50" ht="24" x14ac:dyDescent="0.25">
      <c r="A1458" s="120">
        <v>46146</v>
      </c>
      <c r="B1458" s="28" t="s">
        <v>568</v>
      </c>
      <c r="C1458" s="25" t="s">
        <v>427</v>
      </c>
      <c r="D1458" s="25" t="s">
        <v>430</v>
      </c>
      <c r="E1458" s="25" t="s">
        <v>423</v>
      </c>
      <c r="F1458" s="29" t="s">
        <v>243</v>
      </c>
      <c r="G1458" s="29" t="s">
        <v>19</v>
      </c>
      <c r="H1458" s="29" t="s">
        <v>178</v>
      </c>
      <c r="I1458" s="29" t="s">
        <v>269</v>
      </c>
      <c r="J1458" s="29" t="s">
        <v>868</v>
      </c>
      <c r="K1458" s="25" t="s">
        <v>260</v>
      </c>
      <c r="L1458" s="25" t="s">
        <v>3892</v>
      </c>
      <c r="M1458" s="25" t="s">
        <v>3893</v>
      </c>
      <c r="N1458" s="25" t="s">
        <v>3888</v>
      </c>
      <c r="O1458" s="25">
        <v>10438770408</v>
      </c>
      <c r="P1458" s="25" t="s">
        <v>5539</v>
      </c>
      <c r="Q1458" s="28" t="s">
        <v>0</v>
      </c>
      <c r="R1458" s="29" t="s">
        <v>3894</v>
      </c>
      <c r="S1458" s="27" t="s">
        <v>3895</v>
      </c>
      <c r="T1458" s="27" t="s">
        <v>3896</v>
      </c>
      <c r="U1458" s="28" t="s">
        <v>261</v>
      </c>
      <c r="V1458" s="26" t="s">
        <v>260</v>
      </c>
      <c r="W1458" s="26" t="s">
        <v>561</v>
      </c>
      <c r="X1458" s="26" t="s">
        <v>411</v>
      </c>
      <c r="Y1458" s="37" t="s">
        <v>28</v>
      </c>
      <c r="Z1458" s="37" t="s">
        <v>178</v>
      </c>
      <c r="AA1458" s="37" t="s">
        <v>177</v>
      </c>
      <c r="AB1458" s="30">
        <v>0</v>
      </c>
      <c r="AC1458" s="30">
        <v>0</v>
      </c>
      <c r="AD1458" s="31">
        <v>0</v>
      </c>
      <c r="AE1458" s="30">
        <v>3600</v>
      </c>
      <c r="AF1458" s="30">
        <v>2400</v>
      </c>
      <c r="AG1458" s="32">
        <v>-2400</v>
      </c>
      <c r="AH1458" s="30">
        <v>2400</v>
      </c>
      <c r="AI1458" s="10" t="s">
        <v>573</v>
      </c>
      <c r="AJ1458" s="30">
        <v>0</v>
      </c>
      <c r="AK1458" s="30">
        <v>0</v>
      </c>
      <c r="AL1458" s="30">
        <v>0</v>
      </c>
      <c r="AM1458" s="30">
        <v>0</v>
      </c>
      <c r="AN1458" s="30">
        <v>0</v>
      </c>
      <c r="AO1458" s="30">
        <v>1200</v>
      </c>
      <c r="AP1458" s="30">
        <v>1200</v>
      </c>
      <c r="AQ1458" s="30">
        <v>0</v>
      </c>
      <c r="AR1458" s="30">
        <v>0</v>
      </c>
      <c r="AS1458" s="30">
        <v>0</v>
      </c>
      <c r="AT1458" s="30">
        <v>0</v>
      </c>
      <c r="AU1458" s="121">
        <v>0</v>
      </c>
      <c r="AV1458" s="129" t="s">
        <v>1011</v>
      </c>
      <c r="AW1458" s="129" t="s">
        <v>1011</v>
      </c>
      <c r="AX1458" s="129" t="s">
        <v>1025</v>
      </c>
    </row>
    <row r="1459" spans="1:50" ht="36" x14ac:dyDescent="0.25">
      <c r="A1459" s="120">
        <v>46147</v>
      </c>
      <c r="B1459" s="28" t="s">
        <v>568</v>
      </c>
      <c r="C1459" s="25" t="s">
        <v>427</v>
      </c>
      <c r="D1459" s="25" t="s">
        <v>498</v>
      </c>
      <c r="E1459" s="25" t="s">
        <v>423</v>
      </c>
      <c r="F1459" s="29" t="s">
        <v>287</v>
      </c>
      <c r="G1459" s="29" t="s">
        <v>21</v>
      </c>
      <c r="H1459" s="29" t="s">
        <v>422</v>
      </c>
      <c r="I1459" s="29" t="s">
        <v>579</v>
      </c>
      <c r="J1459" s="29" t="s">
        <v>868</v>
      </c>
      <c r="K1459" s="25" t="s">
        <v>445</v>
      </c>
      <c r="L1459" s="25" t="s">
        <v>3897</v>
      </c>
      <c r="M1459" s="25" t="s">
        <v>3898</v>
      </c>
      <c r="N1459" s="25" t="s">
        <v>3888</v>
      </c>
      <c r="O1459" s="25">
        <v>10727287499</v>
      </c>
      <c r="P1459" s="25" t="s">
        <v>5540</v>
      </c>
      <c r="Q1459" s="28" t="s">
        <v>0</v>
      </c>
      <c r="R1459" s="29" t="s">
        <v>3899</v>
      </c>
      <c r="S1459" s="27" t="s">
        <v>3900</v>
      </c>
      <c r="T1459" s="27" t="s">
        <v>3901</v>
      </c>
      <c r="U1459" s="28" t="s">
        <v>322</v>
      </c>
      <c r="V1459" s="26" t="s">
        <v>445</v>
      </c>
      <c r="W1459" s="26" t="s">
        <v>671</v>
      </c>
      <c r="X1459" s="26" t="s">
        <v>411</v>
      </c>
      <c r="Y1459" s="37" t="s">
        <v>200</v>
      </c>
      <c r="Z1459" s="37" t="s">
        <v>586</v>
      </c>
      <c r="AA1459" s="37" t="s">
        <v>585</v>
      </c>
      <c r="AB1459" s="30">
        <v>20500</v>
      </c>
      <c r="AC1459" s="30">
        <v>0</v>
      </c>
      <c r="AD1459" s="31">
        <v>20500</v>
      </c>
      <c r="AE1459" s="30">
        <v>20500</v>
      </c>
      <c r="AF1459" s="30">
        <v>10250</v>
      </c>
      <c r="AG1459" s="32">
        <v>10250</v>
      </c>
      <c r="AH1459" s="30">
        <v>10250</v>
      </c>
      <c r="AI1459" s="10" t="s">
        <v>573</v>
      </c>
      <c r="AJ1459" s="30">
        <v>0</v>
      </c>
      <c r="AK1459" s="30">
        <v>0</v>
      </c>
      <c r="AL1459" s="30">
        <v>0</v>
      </c>
      <c r="AM1459" s="30">
        <v>0</v>
      </c>
      <c r="AN1459" s="30">
        <v>0</v>
      </c>
      <c r="AO1459" s="30">
        <v>5125</v>
      </c>
      <c r="AP1459" s="30">
        <v>5125</v>
      </c>
      <c r="AQ1459" s="30">
        <v>0</v>
      </c>
      <c r="AR1459" s="30">
        <v>0</v>
      </c>
      <c r="AS1459" s="30">
        <v>0</v>
      </c>
      <c r="AT1459" s="30">
        <v>0</v>
      </c>
      <c r="AU1459" s="121">
        <v>0</v>
      </c>
      <c r="AV1459" s="129" t="s">
        <v>919</v>
      </c>
      <c r="AW1459" s="129" t="s">
        <v>785</v>
      </c>
      <c r="AX1459" s="129" t="s">
        <v>236</v>
      </c>
    </row>
    <row r="1460" spans="1:50" ht="24" x14ac:dyDescent="0.25">
      <c r="A1460" s="120">
        <v>46147</v>
      </c>
      <c r="B1460" s="28" t="s">
        <v>568</v>
      </c>
      <c r="C1460" s="25" t="s">
        <v>427</v>
      </c>
      <c r="D1460" s="25" t="s">
        <v>456</v>
      </c>
      <c r="E1460" s="25" t="s">
        <v>423</v>
      </c>
      <c r="F1460" s="29" t="s">
        <v>287</v>
      </c>
      <c r="G1460" s="29" t="s">
        <v>21</v>
      </c>
      <c r="H1460" s="29" t="s">
        <v>422</v>
      </c>
      <c r="I1460" s="29" t="s">
        <v>579</v>
      </c>
      <c r="J1460" s="29" t="s">
        <v>777</v>
      </c>
      <c r="K1460" s="25" t="s">
        <v>456</v>
      </c>
      <c r="L1460" s="25" t="s">
        <v>3902</v>
      </c>
      <c r="M1460" s="25" t="s">
        <v>3903</v>
      </c>
      <c r="N1460" s="25" t="s">
        <v>3888</v>
      </c>
      <c r="O1460" s="25">
        <v>10761425345</v>
      </c>
      <c r="P1460" s="25" t="s">
        <v>5541</v>
      </c>
      <c r="Q1460" s="28" t="s">
        <v>0</v>
      </c>
      <c r="R1460" s="29" t="s">
        <v>3904</v>
      </c>
      <c r="S1460" s="27" t="s">
        <v>3905</v>
      </c>
      <c r="T1460" s="27" t="s">
        <v>3906</v>
      </c>
      <c r="U1460" s="28" t="s">
        <v>323</v>
      </c>
      <c r="V1460" s="26" t="s">
        <v>456</v>
      </c>
      <c r="W1460" s="26" t="s">
        <v>672</v>
      </c>
      <c r="X1460" s="26" t="s">
        <v>411</v>
      </c>
      <c r="Y1460" s="37" t="s">
        <v>200</v>
      </c>
      <c r="Z1460" s="37" t="s">
        <v>586</v>
      </c>
      <c r="AA1460" s="37" t="s">
        <v>585</v>
      </c>
      <c r="AB1460" s="30">
        <v>0</v>
      </c>
      <c r="AC1460" s="30">
        <v>0</v>
      </c>
      <c r="AD1460" s="31">
        <v>0</v>
      </c>
      <c r="AE1460" s="30">
        <v>21000</v>
      </c>
      <c r="AF1460" s="30">
        <v>21000</v>
      </c>
      <c r="AG1460" s="32">
        <v>-21000</v>
      </c>
      <c r="AH1460" s="30">
        <v>21000</v>
      </c>
      <c r="AI1460" s="10" t="s">
        <v>573</v>
      </c>
      <c r="AJ1460" s="30">
        <v>0</v>
      </c>
      <c r="AK1460" s="30">
        <v>0</v>
      </c>
      <c r="AL1460" s="30">
        <v>0</v>
      </c>
      <c r="AM1460" s="30">
        <v>0</v>
      </c>
      <c r="AN1460" s="30">
        <v>7000</v>
      </c>
      <c r="AO1460" s="30">
        <v>7000</v>
      </c>
      <c r="AP1460" s="30">
        <v>7000</v>
      </c>
      <c r="AQ1460" s="30">
        <v>0</v>
      </c>
      <c r="AR1460" s="30">
        <v>0</v>
      </c>
      <c r="AS1460" s="30">
        <v>0</v>
      </c>
      <c r="AT1460" s="30">
        <v>0</v>
      </c>
      <c r="AU1460" s="121">
        <v>0</v>
      </c>
      <c r="AV1460" s="129" t="s">
        <v>1011</v>
      </c>
      <c r="AW1460" s="129" t="s">
        <v>1011</v>
      </c>
      <c r="AX1460" s="129" t="s">
        <v>797</v>
      </c>
    </row>
    <row r="1461" spans="1:50" ht="24" x14ac:dyDescent="0.25">
      <c r="A1461" s="120">
        <v>46147</v>
      </c>
      <c r="B1461" s="28" t="s">
        <v>568</v>
      </c>
      <c r="C1461" s="25" t="s">
        <v>427</v>
      </c>
      <c r="D1461" s="25" t="s">
        <v>456</v>
      </c>
      <c r="E1461" s="25" t="s">
        <v>423</v>
      </c>
      <c r="F1461" s="29" t="s">
        <v>287</v>
      </c>
      <c r="G1461" s="29" t="s">
        <v>21</v>
      </c>
      <c r="H1461" s="29" t="s">
        <v>422</v>
      </c>
      <c r="I1461" s="29" t="s">
        <v>579</v>
      </c>
      <c r="J1461" s="29" t="s">
        <v>777</v>
      </c>
      <c r="K1461" s="25" t="s">
        <v>456</v>
      </c>
      <c r="L1461" s="25" t="s">
        <v>3907</v>
      </c>
      <c r="M1461" s="25" t="s">
        <v>3908</v>
      </c>
      <c r="N1461" s="25" t="s">
        <v>3768</v>
      </c>
      <c r="O1461" s="25">
        <v>10763347821</v>
      </c>
      <c r="P1461" s="25" t="s">
        <v>5542</v>
      </c>
      <c r="Q1461" s="28" t="s">
        <v>0</v>
      </c>
      <c r="R1461" s="29" t="s">
        <v>3909</v>
      </c>
      <c r="S1461" s="27" t="s">
        <v>3910</v>
      </c>
      <c r="T1461" s="27" t="s">
        <v>3911</v>
      </c>
      <c r="U1461" s="28" t="s">
        <v>323</v>
      </c>
      <c r="V1461" s="26" t="s">
        <v>456</v>
      </c>
      <c r="W1461" s="26" t="s">
        <v>672</v>
      </c>
      <c r="X1461" s="26" t="s">
        <v>411</v>
      </c>
      <c r="Y1461" s="37" t="s">
        <v>200</v>
      </c>
      <c r="Z1461" s="37" t="s">
        <v>586</v>
      </c>
      <c r="AA1461" s="37" t="s">
        <v>585</v>
      </c>
      <c r="AB1461" s="30">
        <v>0</v>
      </c>
      <c r="AC1461" s="30">
        <v>21000</v>
      </c>
      <c r="AD1461" s="31">
        <v>-21000</v>
      </c>
      <c r="AE1461" s="30">
        <v>21000</v>
      </c>
      <c r="AF1461" s="30">
        <v>21000</v>
      </c>
      <c r="AG1461" s="32">
        <v>-21000</v>
      </c>
      <c r="AH1461" s="30">
        <v>21000</v>
      </c>
      <c r="AI1461" s="10" t="s">
        <v>573</v>
      </c>
      <c r="AJ1461" s="30">
        <v>0</v>
      </c>
      <c r="AK1461" s="30">
        <v>0</v>
      </c>
      <c r="AL1461" s="30">
        <v>0</v>
      </c>
      <c r="AM1461" s="30">
        <v>0</v>
      </c>
      <c r="AN1461" s="30">
        <v>7000</v>
      </c>
      <c r="AO1461" s="30">
        <v>0</v>
      </c>
      <c r="AP1461" s="30">
        <v>14000</v>
      </c>
      <c r="AQ1461" s="30">
        <v>0</v>
      </c>
      <c r="AR1461" s="30">
        <v>0</v>
      </c>
      <c r="AS1461" s="30">
        <v>0</v>
      </c>
      <c r="AT1461" s="30">
        <v>0</v>
      </c>
      <c r="AU1461" s="121">
        <v>0</v>
      </c>
      <c r="AV1461" s="129" t="s">
        <v>1011</v>
      </c>
      <c r="AW1461" s="129" t="s">
        <v>1011</v>
      </c>
      <c r="AX1461" s="129" t="s">
        <v>797</v>
      </c>
    </row>
    <row r="1462" spans="1:50" ht="36" x14ac:dyDescent="0.25">
      <c r="A1462" s="120">
        <v>46147</v>
      </c>
      <c r="B1462" s="28" t="s">
        <v>568</v>
      </c>
      <c r="C1462" s="25" t="s">
        <v>427</v>
      </c>
      <c r="D1462" s="25" t="s">
        <v>430</v>
      </c>
      <c r="E1462" s="25" t="s">
        <v>423</v>
      </c>
      <c r="F1462" s="29" t="s">
        <v>243</v>
      </c>
      <c r="G1462" s="29" t="s">
        <v>19</v>
      </c>
      <c r="H1462" s="29" t="s">
        <v>422</v>
      </c>
      <c r="I1462" s="29" t="s">
        <v>579</v>
      </c>
      <c r="J1462" s="29" t="s">
        <v>777</v>
      </c>
      <c r="K1462" s="25" t="s">
        <v>430</v>
      </c>
      <c r="L1462" s="25" t="s">
        <v>3912</v>
      </c>
      <c r="M1462" s="25" t="s">
        <v>3913</v>
      </c>
      <c r="N1462" s="25" t="s">
        <v>3888</v>
      </c>
      <c r="O1462" s="25">
        <v>10719216124</v>
      </c>
      <c r="P1462" s="25" t="s">
        <v>5543</v>
      </c>
      <c r="Q1462" s="28" t="s">
        <v>0</v>
      </c>
      <c r="R1462" s="29" t="s">
        <v>3914</v>
      </c>
      <c r="S1462" s="27" t="s">
        <v>3915</v>
      </c>
      <c r="T1462" s="27" t="s">
        <v>3916</v>
      </c>
      <c r="U1462" s="28" t="s">
        <v>270</v>
      </c>
      <c r="V1462" s="26" t="s">
        <v>430</v>
      </c>
      <c r="W1462" s="26" t="s">
        <v>593</v>
      </c>
      <c r="X1462" s="26" t="s">
        <v>411</v>
      </c>
      <c r="Y1462" s="37" t="s">
        <v>200</v>
      </c>
      <c r="Z1462" s="37" t="s">
        <v>586</v>
      </c>
      <c r="AA1462" s="37" t="s">
        <v>585</v>
      </c>
      <c r="AB1462" s="30">
        <v>22500</v>
      </c>
      <c r="AC1462" s="30">
        <v>0</v>
      </c>
      <c r="AD1462" s="31">
        <v>22500</v>
      </c>
      <c r="AE1462" s="30">
        <v>22500</v>
      </c>
      <c r="AF1462" s="30">
        <v>22500</v>
      </c>
      <c r="AG1462" s="32">
        <v>0</v>
      </c>
      <c r="AH1462" s="30">
        <v>22500</v>
      </c>
      <c r="AI1462" s="10" t="s">
        <v>573</v>
      </c>
      <c r="AJ1462" s="30">
        <v>0</v>
      </c>
      <c r="AK1462" s="30">
        <v>0</v>
      </c>
      <c r="AL1462" s="30">
        <v>0</v>
      </c>
      <c r="AM1462" s="30">
        <v>0</v>
      </c>
      <c r="AN1462" s="30">
        <v>7500</v>
      </c>
      <c r="AO1462" s="30">
        <v>7500</v>
      </c>
      <c r="AP1462" s="30">
        <v>7500</v>
      </c>
      <c r="AQ1462" s="30">
        <v>0</v>
      </c>
      <c r="AR1462" s="30">
        <v>0</v>
      </c>
      <c r="AS1462" s="30">
        <v>0</v>
      </c>
      <c r="AT1462" s="30">
        <v>0</v>
      </c>
      <c r="AU1462" s="121">
        <v>0</v>
      </c>
      <c r="AV1462" s="129" t="s">
        <v>919</v>
      </c>
      <c r="AW1462" s="129" t="s">
        <v>796</v>
      </c>
      <c r="AX1462" s="129" t="s">
        <v>797</v>
      </c>
    </row>
    <row r="1463" spans="1:50" ht="24" x14ac:dyDescent="0.25">
      <c r="A1463" s="120">
        <v>46147</v>
      </c>
      <c r="B1463" s="28" t="s">
        <v>568</v>
      </c>
      <c r="C1463" s="25" t="s">
        <v>427</v>
      </c>
      <c r="D1463" s="25" t="s">
        <v>428</v>
      </c>
      <c r="E1463" s="25" t="s">
        <v>423</v>
      </c>
      <c r="F1463" s="29" t="s">
        <v>243</v>
      </c>
      <c r="G1463" s="29" t="s">
        <v>19</v>
      </c>
      <c r="H1463" s="29" t="s">
        <v>422</v>
      </c>
      <c r="I1463" s="29" t="s">
        <v>579</v>
      </c>
      <c r="J1463" s="29" t="s">
        <v>777</v>
      </c>
      <c r="K1463" s="25" t="s">
        <v>428</v>
      </c>
      <c r="L1463" s="25" t="s">
        <v>3917</v>
      </c>
      <c r="M1463" s="25" t="s">
        <v>3918</v>
      </c>
      <c r="N1463" s="25" t="s">
        <v>3888</v>
      </c>
      <c r="O1463" s="25">
        <v>10481279700</v>
      </c>
      <c r="P1463" s="25" t="s">
        <v>5544</v>
      </c>
      <c r="Q1463" s="28" t="s">
        <v>0</v>
      </c>
      <c r="R1463" s="29" t="s">
        <v>3919</v>
      </c>
      <c r="S1463" s="27" t="s">
        <v>3920</v>
      </c>
      <c r="T1463" s="27" t="s">
        <v>3921</v>
      </c>
      <c r="U1463" s="28" t="s">
        <v>271</v>
      </c>
      <c r="V1463" s="26" t="s">
        <v>428</v>
      </c>
      <c r="W1463" s="26" t="s">
        <v>608</v>
      </c>
      <c r="X1463" s="26" t="s">
        <v>411</v>
      </c>
      <c r="Y1463" s="37" t="s">
        <v>200</v>
      </c>
      <c r="Z1463" s="37" t="s">
        <v>586</v>
      </c>
      <c r="AA1463" s="37" t="s">
        <v>585</v>
      </c>
      <c r="AB1463" s="30">
        <v>0</v>
      </c>
      <c r="AC1463" s="30">
        <v>0</v>
      </c>
      <c r="AD1463" s="31">
        <v>0</v>
      </c>
      <c r="AE1463" s="30">
        <v>32000</v>
      </c>
      <c r="AF1463" s="30">
        <v>16000</v>
      </c>
      <c r="AG1463" s="32">
        <v>-16000</v>
      </c>
      <c r="AH1463" s="30">
        <v>16000</v>
      </c>
      <c r="AI1463" s="10" t="s">
        <v>573</v>
      </c>
      <c r="AJ1463" s="30">
        <v>0</v>
      </c>
      <c r="AK1463" s="30">
        <v>0</v>
      </c>
      <c r="AL1463" s="30">
        <v>0</v>
      </c>
      <c r="AM1463" s="30">
        <v>0</v>
      </c>
      <c r="AN1463" s="30">
        <v>8000</v>
      </c>
      <c r="AO1463" s="30">
        <v>8000</v>
      </c>
      <c r="AP1463" s="30">
        <v>0</v>
      </c>
      <c r="AQ1463" s="30">
        <v>0</v>
      </c>
      <c r="AR1463" s="30">
        <v>0</v>
      </c>
      <c r="AS1463" s="30">
        <v>0</v>
      </c>
      <c r="AT1463" s="30">
        <v>0</v>
      </c>
      <c r="AU1463" s="121">
        <v>0</v>
      </c>
      <c r="AV1463" s="129" t="s">
        <v>1011</v>
      </c>
      <c r="AW1463" s="129" t="s">
        <v>1011</v>
      </c>
      <c r="AX1463" s="129" t="s">
        <v>797</v>
      </c>
    </row>
    <row r="1464" spans="1:50" ht="24" x14ac:dyDescent="0.25">
      <c r="A1464" s="120">
        <v>46147</v>
      </c>
      <c r="B1464" s="28" t="s">
        <v>568</v>
      </c>
      <c r="C1464" s="25" t="s">
        <v>427</v>
      </c>
      <c r="D1464" s="25" t="s">
        <v>498</v>
      </c>
      <c r="E1464" s="25" t="s">
        <v>423</v>
      </c>
      <c r="F1464" s="29" t="s">
        <v>287</v>
      </c>
      <c r="G1464" s="29" t="s">
        <v>21</v>
      </c>
      <c r="H1464" s="29" t="s">
        <v>422</v>
      </c>
      <c r="I1464" s="29" t="s">
        <v>579</v>
      </c>
      <c r="J1464" s="29" t="s">
        <v>868</v>
      </c>
      <c r="K1464" s="25" t="s">
        <v>281</v>
      </c>
      <c r="L1464" s="25" t="s">
        <v>3922</v>
      </c>
      <c r="M1464" s="25" t="s">
        <v>3923</v>
      </c>
      <c r="N1464" s="25" t="s">
        <v>3888</v>
      </c>
      <c r="O1464" s="25">
        <v>10703630745</v>
      </c>
      <c r="P1464" s="25" t="s">
        <v>5545</v>
      </c>
      <c r="Q1464" s="28" t="s">
        <v>0</v>
      </c>
      <c r="R1464" s="29" t="s">
        <v>3924</v>
      </c>
      <c r="S1464" s="27" t="s">
        <v>3925</v>
      </c>
      <c r="T1464" s="27" t="s">
        <v>3926</v>
      </c>
      <c r="U1464" s="28" t="s">
        <v>329</v>
      </c>
      <c r="V1464" s="26" t="s">
        <v>281</v>
      </c>
      <c r="W1464" s="26" t="s">
        <v>678</v>
      </c>
      <c r="X1464" s="26" t="s">
        <v>411</v>
      </c>
      <c r="Y1464" s="37" t="s">
        <v>200</v>
      </c>
      <c r="Z1464" s="37" t="s">
        <v>586</v>
      </c>
      <c r="AA1464" s="37" t="s">
        <v>585</v>
      </c>
      <c r="AB1464" s="30">
        <v>0</v>
      </c>
      <c r="AC1464" s="30">
        <v>0</v>
      </c>
      <c r="AD1464" s="31">
        <v>0</v>
      </c>
      <c r="AE1464" s="30">
        <v>7020</v>
      </c>
      <c r="AF1464" s="30">
        <v>3315</v>
      </c>
      <c r="AG1464" s="32">
        <v>-3315</v>
      </c>
      <c r="AH1464" s="30">
        <v>3315</v>
      </c>
      <c r="AI1464" s="10" t="s">
        <v>573</v>
      </c>
      <c r="AJ1464" s="30">
        <v>0</v>
      </c>
      <c r="AK1464" s="30">
        <v>0</v>
      </c>
      <c r="AL1464" s="30">
        <v>0</v>
      </c>
      <c r="AM1464" s="30">
        <v>0</v>
      </c>
      <c r="AN1464" s="30">
        <v>0</v>
      </c>
      <c r="AO1464" s="30">
        <v>3315</v>
      </c>
      <c r="AP1464" s="30">
        <v>0</v>
      </c>
      <c r="AQ1464" s="30">
        <v>0</v>
      </c>
      <c r="AR1464" s="30">
        <v>0</v>
      </c>
      <c r="AS1464" s="30">
        <v>0</v>
      </c>
      <c r="AT1464" s="30">
        <v>0</v>
      </c>
      <c r="AU1464" s="121">
        <v>0</v>
      </c>
      <c r="AV1464" s="129" t="s">
        <v>1011</v>
      </c>
      <c r="AW1464" s="129" t="s">
        <v>1011</v>
      </c>
      <c r="AX1464" s="129" t="s">
        <v>3232</v>
      </c>
    </row>
    <row r="1465" spans="1:50" ht="24" x14ac:dyDescent="0.25">
      <c r="A1465" s="120">
        <v>46147</v>
      </c>
      <c r="B1465" s="28" t="s">
        <v>568</v>
      </c>
      <c r="C1465" s="25" t="s">
        <v>427</v>
      </c>
      <c r="D1465" s="25" t="s">
        <v>430</v>
      </c>
      <c r="E1465" s="25" t="s">
        <v>423</v>
      </c>
      <c r="F1465" s="29" t="s">
        <v>243</v>
      </c>
      <c r="G1465" s="29" t="s">
        <v>19</v>
      </c>
      <c r="H1465" s="29" t="s">
        <v>178</v>
      </c>
      <c r="I1465" s="29" t="s">
        <v>269</v>
      </c>
      <c r="J1465" s="29" t="s">
        <v>868</v>
      </c>
      <c r="K1465" s="25" t="s">
        <v>244</v>
      </c>
      <c r="L1465" s="25" t="s">
        <v>3927</v>
      </c>
      <c r="M1465" s="25" t="s">
        <v>3928</v>
      </c>
      <c r="N1465" s="25" t="s">
        <v>3768</v>
      </c>
      <c r="O1465" s="25">
        <v>10739890191</v>
      </c>
      <c r="P1465" s="25" t="s">
        <v>5546</v>
      </c>
      <c r="Q1465" s="28" t="s">
        <v>0</v>
      </c>
      <c r="R1465" s="29" t="s">
        <v>3929</v>
      </c>
      <c r="S1465" s="27" t="s">
        <v>3930</v>
      </c>
      <c r="T1465" s="27" t="s">
        <v>3931</v>
      </c>
      <c r="U1465" s="28" t="s">
        <v>245</v>
      </c>
      <c r="V1465" s="26" t="s">
        <v>244</v>
      </c>
      <c r="W1465" s="26" t="s">
        <v>553</v>
      </c>
      <c r="X1465" s="26" t="s">
        <v>411</v>
      </c>
      <c r="Y1465" s="37" t="s">
        <v>28</v>
      </c>
      <c r="Z1465" s="37" t="s">
        <v>178</v>
      </c>
      <c r="AA1465" s="37" t="s">
        <v>177</v>
      </c>
      <c r="AB1465" s="30">
        <v>0</v>
      </c>
      <c r="AC1465" s="30">
        <v>0</v>
      </c>
      <c r="AD1465" s="31">
        <v>0</v>
      </c>
      <c r="AE1465" s="30">
        <v>3400</v>
      </c>
      <c r="AF1465" s="30">
        <v>3400</v>
      </c>
      <c r="AG1465" s="32">
        <v>-3400</v>
      </c>
      <c r="AH1465" s="30">
        <v>3400</v>
      </c>
      <c r="AI1465" s="10" t="s">
        <v>573</v>
      </c>
      <c r="AJ1465" s="30">
        <v>0</v>
      </c>
      <c r="AK1465" s="30">
        <v>0</v>
      </c>
      <c r="AL1465" s="30">
        <v>0</v>
      </c>
      <c r="AM1465" s="30">
        <v>0</v>
      </c>
      <c r="AN1465" s="30">
        <v>0</v>
      </c>
      <c r="AO1465" s="30">
        <v>1700</v>
      </c>
      <c r="AP1465" s="30">
        <v>1700</v>
      </c>
      <c r="AQ1465" s="30">
        <v>0</v>
      </c>
      <c r="AR1465" s="30">
        <v>0</v>
      </c>
      <c r="AS1465" s="30">
        <v>0</v>
      </c>
      <c r="AT1465" s="30">
        <v>0</v>
      </c>
      <c r="AU1465" s="121">
        <v>0</v>
      </c>
      <c r="AV1465" s="129" t="s">
        <v>1011</v>
      </c>
      <c r="AW1465" s="129" t="s">
        <v>1011</v>
      </c>
      <c r="AX1465" s="129" t="s">
        <v>1256</v>
      </c>
    </row>
    <row r="1466" spans="1:50" ht="24" x14ac:dyDescent="0.25">
      <c r="A1466" s="120">
        <v>46147</v>
      </c>
      <c r="B1466" s="28" t="s">
        <v>568</v>
      </c>
      <c r="C1466" s="25" t="s">
        <v>427</v>
      </c>
      <c r="D1466" s="25" t="s">
        <v>498</v>
      </c>
      <c r="E1466" s="25" t="s">
        <v>423</v>
      </c>
      <c r="F1466" s="29" t="s">
        <v>287</v>
      </c>
      <c r="G1466" s="29" t="s">
        <v>21</v>
      </c>
      <c r="H1466" s="29" t="s">
        <v>422</v>
      </c>
      <c r="I1466" s="29" t="s">
        <v>579</v>
      </c>
      <c r="J1466" s="29" t="s">
        <v>868</v>
      </c>
      <c r="K1466" s="25" t="s">
        <v>281</v>
      </c>
      <c r="L1466" s="25" t="s">
        <v>3932</v>
      </c>
      <c r="M1466" s="25" t="s">
        <v>3933</v>
      </c>
      <c r="N1466" s="25" t="s">
        <v>3888</v>
      </c>
      <c r="O1466" s="25">
        <v>10013341201</v>
      </c>
      <c r="P1466" s="25" t="s">
        <v>5547</v>
      </c>
      <c r="Q1466" s="28" t="s">
        <v>0</v>
      </c>
      <c r="R1466" s="29" t="s">
        <v>3934</v>
      </c>
      <c r="S1466" s="27" t="s">
        <v>3935</v>
      </c>
      <c r="T1466" s="27" t="s">
        <v>3936</v>
      </c>
      <c r="U1466" s="28" t="s">
        <v>329</v>
      </c>
      <c r="V1466" s="26" t="s">
        <v>281</v>
      </c>
      <c r="W1466" s="26" t="s">
        <v>678</v>
      </c>
      <c r="X1466" s="26" t="s">
        <v>411</v>
      </c>
      <c r="Y1466" s="37" t="s">
        <v>200</v>
      </c>
      <c r="Z1466" s="37" t="s">
        <v>586</v>
      </c>
      <c r="AA1466" s="37" t="s">
        <v>585</v>
      </c>
      <c r="AB1466" s="30">
        <v>10530</v>
      </c>
      <c r="AC1466" s="30">
        <v>0</v>
      </c>
      <c r="AD1466" s="31">
        <v>10530</v>
      </c>
      <c r="AE1466" s="30">
        <v>10530</v>
      </c>
      <c r="AF1466" s="30">
        <v>6922.5</v>
      </c>
      <c r="AG1466" s="32">
        <v>3607.5</v>
      </c>
      <c r="AH1466" s="30">
        <v>6922.5</v>
      </c>
      <c r="AI1466" s="10" t="s">
        <v>573</v>
      </c>
      <c r="AJ1466" s="30">
        <v>0</v>
      </c>
      <c r="AK1466" s="30">
        <v>0</v>
      </c>
      <c r="AL1466" s="30">
        <v>0</v>
      </c>
      <c r="AM1466" s="30">
        <v>0</v>
      </c>
      <c r="AN1466" s="30">
        <v>0</v>
      </c>
      <c r="AO1466" s="30">
        <v>0</v>
      </c>
      <c r="AP1466" s="30">
        <v>6922.5</v>
      </c>
      <c r="AQ1466" s="30">
        <v>0</v>
      </c>
      <c r="AR1466" s="30">
        <v>0</v>
      </c>
      <c r="AS1466" s="30">
        <v>0</v>
      </c>
      <c r="AT1466" s="30">
        <v>0</v>
      </c>
      <c r="AU1466" s="121">
        <v>0</v>
      </c>
      <c r="AV1466" s="129" t="s">
        <v>919</v>
      </c>
      <c r="AW1466" s="129" t="s">
        <v>785</v>
      </c>
      <c r="AX1466" s="129" t="s">
        <v>3232</v>
      </c>
    </row>
    <row r="1467" spans="1:50" ht="24" x14ac:dyDescent="0.25">
      <c r="A1467" s="120">
        <v>46147</v>
      </c>
      <c r="B1467" s="28" t="s">
        <v>568</v>
      </c>
      <c r="C1467" s="25" t="s">
        <v>427</v>
      </c>
      <c r="D1467" s="25" t="s">
        <v>430</v>
      </c>
      <c r="E1467" s="25" t="s">
        <v>423</v>
      </c>
      <c r="F1467" s="29" t="s">
        <v>243</v>
      </c>
      <c r="G1467" s="29" t="s">
        <v>19</v>
      </c>
      <c r="H1467" s="29" t="s">
        <v>422</v>
      </c>
      <c r="I1467" s="29" t="s">
        <v>579</v>
      </c>
      <c r="J1467" s="29" t="s">
        <v>777</v>
      </c>
      <c r="K1467" s="25" t="s">
        <v>430</v>
      </c>
      <c r="L1467" s="25" t="s">
        <v>3937</v>
      </c>
      <c r="M1467" s="25" t="s">
        <v>3938</v>
      </c>
      <c r="N1467" s="25" t="s">
        <v>3768</v>
      </c>
      <c r="O1467" s="25">
        <v>10739875418</v>
      </c>
      <c r="P1467" s="25" t="s">
        <v>5548</v>
      </c>
      <c r="Q1467" s="28" t="s">
        <v>0</v>
      </c>
      <c r="R1467" s="29" t="s">
        <v>3939</v>
      </c>
      <c r="S1467" s="27" t="s">
        <v>3940</v>
      </c>
      <c r="T1467" s="27" t="s">
        <v>3941</v>
      </c>
      <c r="U1467" s="28" t="s">
        <v>270</v>
      </c>
      <c r="V1467" s="26" t="s">
        <v>430</v>
      </c>
      <c r="W1467" s="26" t="s">
        <v>593</v>
      </c>
      <c r="X1467" s="26" t="s">
        <v>411</v>
      </c>
      <c r="Y1467" s="37" t="s">
        <v>200</v>
      </c>
      <c r="Z1467" s="37" t="s">
        <v>586</v>
      </c>
      <c r="AA1467" s="37" t="s">
        <v>585</v>
      </c>
      <c r="AB1467" s="30">
        <v>0</v>
      </c>
      <c r="AC1467" s="30">
        <v>21000</v>
      </c>
      <c r="AD1467" s="31">
        <v>-21000</v>
      </c>
      <c r="AE1467" s="30">
        <v>21000</v>
      </c>
      <c r="AF1467" s="30">
        <v>21000</v>
      </c>
      <c r="AG1467" s="32">
        <v>-21000</v>
      </c>
      <c r="AH1467" s="30">
        <v>21000</v>
      </c>
      <c r="AI1467" s="10" t="s">
        <v>573</v>
      </c>
      <c r="AJ1467" s="30">
        <v>0</v>
      </c>
      <c r="AK1467" s="30">
        <v>0</v>
      </c>
      <c r="AL1467" s="30">
        <v>0</v>
      </c>
      <c r="AM1467" s="30">
        <v>0</v>
      </c>
      <c r="AN1467" s="30">
        <v>7000</v>
      </c>
      <c r="AO1467" s="30">
        <v>7000</v>
      </c>
      <c r="AP1467" s="30">
        <v>7000</v>
      </c>
      <c r="AQ1467" s="30">
        <v>0</v>
      </c>
      <c r="AR1467" s="30">
        <v>0</v>
      </c>
      <c r="AS1467" s="30">
        <v>0</v>
      </c>
      <c r="AT1467" s="30">
        <v>0</v>
      </c>
      <c r="AU1467" s="121">
        <v>0</v>
      </c>
      <c r="AV1467" s="129" t="s">
        <v>1011</v>
      </c>
      <c r="AW1467" s="129" t="s">
        <v>1011</v>
      </c>
      <c r="AX1467" s="129" t="s">
        <v>797</v>
      </c>
    </row>
    <row r="1468" spans="1:50" ht="24" x14ac:dyDescent="0.25">
      <c r="A1468" s="120">
        <v>46147</v>
      </c>
      <c r="B1468" s="28" t="s">
        <v>568</v>
      </c>
      <c r="C1468" s="25" t="s">
        <v>427</v>
      </c>
      <c r="D1468" s="25" t="s">
        <v>458</v>
      </c>
      <c r="E1468" s="25" t="s">
        <v>423</v>
      </c>
      <c r="F1468" s="29" t="s">
        <v>287</v>
      </c>
      <c r="G1468" s="29" t="s">
        <v>21</v>
      </c>
      <c r="H1468" s="29" t="s">
        <v>422</v>
      </c>
      <c r="I1468" s="29" t="s">
        <v>579</v>
      </c>
      <c r="J1468" s="29" t="s">
        <v>777</v>
      </c>
      <c r="K1468" s="25" t="s">
        <v>458</v>
      </c>
      <c r="L1468" s="25" t="s">
        <v>3942</v>
      </c>
      <c r="M1468" s="25" t="s">
        <v>3943</v>
      </c>
      <c r="N1468" s="25" t="s">
        <v>3768</v>
      </c>
      <c r="O1468" s="25">
        <v>10707573428</v>
      </c>
      <c r="P1468" s="25" t="s">
        <v>5549</v>
      </c>
      <c r="Q1468" s="28" t="s">
        <v>0</v>
      </c>
      <c r="R1468" s="29" t="s">
        <v>3944</v>
      </c>
      <c r="S1468" s="27" t="s">
        <v>3945</v>
      </c>
      <c r="T1468" s="27" t="s">
        <v>3946</v>
      </c>
      <c r="U1468" s="28" t="s">
        <v>321</v>
      </c>
      <c r="V1468" s="26" t="s">
        <v>458</v>
      </c>
      <c r="W1468" s="26" t="s">
        <v>670</v>
      </c>
      <c r="X1468" s="26" t="s">
        <v>411</v>
      </c>
      <c r="Y1468" s="37" t="s">
        <v>200</v>
      </c>
      <c r="Z1468" s="37" t="s">
        <v>586</v>
      </c>
      <c r="AA1468" s="37" t="s">
        <v>585</v>
      </c>
      <c r="AB1468" s="30">
        <v>21000</v>
      </c>
      <c r="AC1468" s="30">
        <v>0</v>
      </c>
      <c r="AD1468" s="31">
        <v>21000</v>
      </c>
      <c r="AE1468" s="30">
        <v>21000</v>
      </c>
      <c r="AF1468" s="30">
        <v>21000</v>
      </c>
      <c r="AG1468" s="32">
        <v>0</v>
      </c>
      <c r="AH1468" s="30">
        <v>21000</v>
      </c>
      <c r="AI1468" s="10" t="s">
        <v>573</v>
      </c>
      <c r="AJ1468" s="30">
        <v>0</v>
      </c>
      <c r="AK1468" s="30">
        <v>0</v>
      </c>
      <c r="AL1468" s="30">
        <v>0</v>
      </c>
      <c r="AM1468" s="30">
        <v>0</v>
      </c>
      <c r="AN1468" s="30">
        <v>7000</v>
      </c>
      <c r="AO1468" s="30">
        <v>7000</v>
      </c>
      <c r="AP1468" s="30">
        <v>7000</v>
      </c>
      <c r="AQ1468" s="30">
        <v>0</v>
      </c>
      <c r="AR1468" s="30">
        <v>0</v>
      </c>
      <c r="AS1468" s="30">
        <v>0</v>
      </c>
      <c r="AT1468" s="30">
        <v>0</v>
      </c>
      <c r="AU1468" s="121">
        <v>0</v>
      </c>
      <c r="AV1468" s="129" t="s">
        <v>919</v>
      </c>
      <c r="AW1468" s="129" t="s">
        <v>796</v>
      </c>
      <c r="AX1468" s="129" t="s">
        <v>797</v>
      </c>
    </row>
    <row r="1469" spans="1:50" ht="24" x14ac:dyDescent="0.25">
      <c r="A1469" s="120">
        <v>46147</v>
      </c>
      <c r="B1469" s="28" t="s">
        <v>568</v>
      </c>
      <c r="C1469" s="25" t="s">
        <v>427</v>
      </c>
      <c r="D1469" s="25" t="s">
        <v>458</v>
      </c>
      <c r="E1469" s="25" t="s">
        <v>423</v>
      </c>
      <c r="F1469" s="29" t="s">
        <v>287</v>
      </c>
      <c r="G1469" s="29" t="s">
        <v>21</v>
      </c>
      <c r="H1469" s="29" t="s">
        <v>422</v>
      </c>
      <c r="I1469" s="29" t="s">
        <v>579</v>
      </c>
      <c r="J1469" s="29" t="s">
        <v>777</v>
      </c>
      <c r="K1469" s="25" t="s">
        <v>458</v>
      </c>
      <c r="L1469" s="25" t="s">
        <v>3947</v>
      </c>
      <c r="M1469" s="25" t="s">
        <v>3948</v>
      </c>
      <c r="N1469" s="25" t="s">
        <v>3888</v>
      </c>
      <c r="O1469" s="25">
        <v>10710114108</v>
      </c>
      <c r="P1469" s="25" t="s">
        <v>5550</v>
      </c>
      <c r="Q1469" s="28" t="s">
        <v>0</v>
      </c>
      <c r="R1469" s="29" t="s">
        <v>3949</v>
      </c>
      <c r="S1469" s="27" t="s">
        <v>3950</v>
      </c>
      <c r="T1469" s="27" t="s">
        <v>3951</v>
      </c>
      <c r="U1469" s="28" t="s">
        <v>321</v>
      </c>
      <c r="V1469" s="26" t="s">
        <v>458</v>
      </c>
      <c r="W1469" s="26" t="s">
        <v>670</v>
      </c>
      <c r="X1469" s="26" t="s">
        <v>411</v>
      </c>
      <c r="Y1469" s="37" t="s">
        <v>200</v>
      </c>
      <c r="Z1469" s="37" t="s">
        <v>586</v>
      </c>
      <c r="AA1469" s="37" t="s">
        <v>585</v>
      </c>
      <c r="AB1469" s="30">
        <v>0</v>
      </c>
      <c r="AC1469" s="30">
        <v>0</v>
      </c>
      <c r="AD1469" s="31">
        <v>0</v>
      </c>
      <c r="AE1469" s="30">
        <v>21000</v>
      </c>
      <c r="AF1469" s="30">
        <v>21000</v>
      </c>
      <c r="AG1469" s="32">
        <v>-21000</v>
      </c>
      <c r="AH1469" s="30">
        <v>21000</v>
      </c>
      <c r="AI1469" s="10" t="s">
        <v>573</v>
      </c>
      <c r="AJ1469" s="30">
        <v>0</v>
      </c>
      <c r="AK1469" s="30">
        <v>0</v>
      </c>
      <c r="AL1469" s="30">
        <v>0</v>
      </c>
      <c r="AM1469" s="30">
        <v>0</v>
      </c>
      <c r="AN1469" s="30">
        <v>7000</v>
      </c>
      <c r="AO1469" s="30">
        <v>7000</v>
      </c>
      <c r="AP1469" s="30">
        <v>7000</v>
      </c>
      <c r="AQ1469" s="30">
        <v>0</v>
      </c>
      <c r="AR1469" s="30">
        <v>0</v>
      </c>
      <c r="AS1469" s="30">
        <v>0</v>
      </c>
      <c r="AT1469" s="30">
        <v>0</v>
      </c>
      <c r="AU1469" s="121">
        <v>0</v>
      </c>
      <c r="AV1469" s="129" t="s">
        <v>1011</v>
      </c>
      <c r="AW1469" s="129" t="s">
        <v>1011</v>
      </c>
      <c r="AX1469" s="129" t="s">
        <v>797</v>
      </c>
    </row>
    <row r="1470" spans="1:50" ht="36" x14ac:dyDescent="0.25">
      <c r="A1470" s="120">
        <v>46147</v>
      </c>
      <c r="B1470" s="28" t="s">
        <v>568</v>
      </c>
      <c r="C1470" s="25" t="s">
        <v>427</v>
      </c>
      <c r="D1470" s="25" t="s">
        <v>430</v>
      </c>
      <c r="E1470" s="25" t="s">
        <v>423</v>
      </c>
      <c r="F1470" s="29" t="s">
        <v>243</v>
      </c>
      <c r="G1470" s="29" t="s">
        <v>19</v>
      </c>
      <c r="H1470" s="29" t="s">
        <v>422</v>
      </c>
      <c r="I1470" s="29" t="s">
        <v>579</v>
      </c>
      <c r="J1470" s="29" t="s">
        <v>777</v>
      </c>
      <c r="K1470" s="25" t="s">
        <v>430</v>
      </c>
      <c r="L1470" s="25" t="s">
        <v>3952</v>
      </c>
      <c r="M1470" s="25" t="s">
        <v>3953</v>
      </c>
      <c r="N1470" s="25" t="s">
        <v>3768</v>
      </c>
      <c r="O1470" s="25">
        <v>10430904766</v>
      </c>
      <c r="P1470" s="25" t="s">
        <v>5551</v>
      </c>
      <c r="Q1470" s="28" t="s">
        <v>0</v>
      </c>
      <c r="R1470" s="29" t="s">
        <v>3954</v>
      </c>
      <c r="S1470" s="27" t="s">
        <v>3955</v>
      </c>
      <c r="T1470" s="27" t="s">
        <v>3956</v>
      </c>
      <c r="U1470" s="28" t="s">
        <v>270</v>
      </c>
      <c r="V1470" s="26" t="s">
        <v>430</v>
      </c>
      <c r="W1470" s="26" t="s">
        <v>593</v>
      </c>
      <c r="X1470" s="26" t="s">
        <v>411</v>
      </c>
      <c r="Y1470" s="37" t="s">
        <v>200</v>
      </c>
      <c r="Z1470" s="37" t="s">
        <v>586</v>
      </c>
      <c r="AA1470" s="37" t="s">
        <v>585</v>
      </c>
      <c r="AB1470" s="30">
        <v>0</v>
      </c>
      <c r="AC1470" s="30">
        <v>-10000</v>
      </c>
      <c r="AD1470" s="31">
        <v>10000</v>
      </c>
      <c r="AE1470" s="30">
        <v>5000</v>
      </c>
      <c r="AF1470" s="30">
        <v>5000</v>
      </c>
      <c r="AG1470" s="32">
        <v>-5000</v>
      </c>
      <c r="AH1470" s="30">
        <v>5000</v>
      </c>
      <c r="AI1470" s="10" t="s">
        <v>573</v>
      </c>
      <c r="AJ1470" s="30">
        <v>0</v>
      </c>
      <c r="AK1470" s="30">
        <v>0</v>
      </c>
      <c r="AL1470" s="30">
        <v>0</v>
      </c>
      <c r="AM1470" s="30">
        <v>0</v>
      </c>
      <c r="AN1470" s="30">
        <v>5000</v>
      </c>
      <c r="AO1470" s="30">
        <v>0</v>
      </c>
      <c r="AP1470" s="30">
        <v>0</v>
      </c>
      <c r="AQ1470" s="30">
        <v>0</v>
      </c>
      <c r="AR1470" s="30">
        <v>0</v>
      </c>
      <c r="AS1470" s="30">
        <v>0</v>
      </c>
      <c r="AT1470" s="30">
        <v>0</v>
      </c>
      <c r="AU1470" s="121">
        <v>0</v>
      </c>
      <c r="AV1470" s="129" t="s">
        <v>1011</v>
      </c>
      <c r="AW1470" s="129" t="s">
        <v>1011</v>
      </c>
      <c r="AX1470" s="129" t="s">
        <v>797</v>
      </c>
    </row>
    <row r="1471" spans="1:50" ht="24" x14ac:dyDescent="0.25">
      <c r="A1471" s="120">
        <v>46147</v>
      </c>
      <c r="B1471" s="28" t="s">
        <v>568</v>
      </c>
      <c r="C1471" s="25" t="s">
        <v>427</v>
      </c>
      <c r="D1471" s="25" t="s">
        <v>458</v>
      </c>
      <c r="E1471" s="25" t="s">
        <v>423</v>
      </c>
      <c r="F1471" s="29" t="s">
        <v>287</v>
      </c>
      <c r="G1471" s="29" t="s">
        <v>21</v>
      </c>
      <c r="H1471" s="29" t="s">
        <v>422</v>
      </c>
      <c r="I1471" s="29" t="s">
        <v>579</v>
      </c>
      <c r="J1471" s="29" t="s">
        <v>777</v>
      </c>
      <c r="K1471" s="25" t="s">
        <v>458</v>
      </c>
      <c r="L1471" s="25" t="s">
        <v>3957</v>
      </c>
      <c r="M1471" s="25" t="s">
        <v>3958</v>
      </c>
      <c r="N1471" s="25" t="s">
        <v>3768</v>
      </c>
      <c r="O1471" s="25">
        <v>10182169922</v>
      </c>
      <c r="P1471" s="25" t="s">
        <v>5552</v>
      </c>
      <c r="Q1471" s="28" t="s">
        <v>0</v>
      </c>
      <c r="R1471" s="29" t="s">
        <v>3959</v>
      </c>
      <c r="S1471" s="27" t="s">
        <v>3960</v>
      </c>
      <c r="T1471" s="27" t="s">
        <v>3961</v>
      </c>
      <c r="U1471" s="28" t="s">
        <v>321</v>
      </c>
      <c r="V1471" s="26" t="s">
        <v>458</v>
      </c>
      <c r="W1471" s="26" t="s">
        <v>670</v>
      </c>
      <c r="X1471" s="26" t="s">
        <v>411</v>
      </c>
      <c r="Y1471" s="37" t="s">
        <v>200</v>
      </c>
      <c r="Z1471" s="37" t="s">
        <v>586</v>
      </c>
      <c r="AA1471" s="37" t="s">
        <v>585</v>
      </c>
      <c r="AB1471" s="30">
        <v>0</v>
      </c>
      <c r="AC1471" s="30">
        <v>24000</v>
      </c>
      <c r="AD1471" s="31">
        <v>-24000</v>
      </c>
      <c r="AE1471" s="30">
        <v>24000</v>
      </c>
      <c r="AF1471" s="30">
        <v>24000</v>
      </c>
      <c r="AG1471" s="32">
        <v>-24000</v>
      </c>
      <c r="AH1471" s="30">
        <v>24000</v>
      </c>
      <c r="AI1471" s="10" t="s">
        <v>573</v>
      </c>
      <c r="AJ1471" s="30">
        <v>0</v>
      </c>
      <c r="AK1471" s="30">
        <v>0</v>
      </c>
      <c r="AL1471" s="30">
        <v>0</v>
      </c>
      <c r="AM1471" s="30">
        <v>0</v>
      </c>
      <c r="AN1471" s="30">
        <v>0</v>
      </c>
      <c r="AO1471" s="30">
        <v>8000</v>
      </c>
      <c r="AP1471" s="30">
        <v>16000</v>
      </c>
      <c r="AQ1471" s="30">
        <v>0</v>
      </c>
      <c r="AR1471" s="30">
        <v>0</v>
      </c>
      <c r="AS1471" s="30">
        <v>0</v>
      </c>
      <c r="AT1471" s="30">
        <v>0</v>
      </c>
      <c r="AU1471" s="121">
        <v>0</v>
      </c>
      <c r="AV1471" s="129" t="s">
        <v>1011</v>
      </c>
      <c r="AW1471" s="129" t="s">
        <v>1011</v>
      </c>
      <c r="AX1471" s="129" t="s">
        <v>797</v>
      </c>
    </row>
    <row r="1472" spans="1:50" ht="24" x14ac:dyDescent="0.25">
      <c r="A1472" s="120">
        <v>46147</v>
      </c>
      <c r="B1472" s="28" t="s">
        <v>568</v>
      </c>
      <c r="C1472" s="25" t="s">
        <v>427</v>
      </c>
      <c r="D1472" s="25" t="s">
        <v>456</v>
      </c>
      <c r="E1472" s="25" t="s">
        <v>423</v>
      </c>
      <c r="F1472" s="29" t="s">
        <v>287</v>
      </c>
      <c r="G1472" s="29" t="s">
        <v>21</v>
      </c>
      <c r="H1472" s="29" t="s">
        <v>422</v>
      </c>
      <c r="I1472" s="29" t="s">
        <v>579</v>
      </c>
      <c r="J1472" s="29" t="s">
        <v>777</v>
      </c>
      <c r="K1472" s="25" t="s">
        <v>456</v>
      </c>
      <c r="L1472" s="25" t="s">
        <v>3962</v>
      </c>
      <c r="M1472" s="25" t="s">
        <v>3963</v>
      </c>
      <c r="N1472" s="25" t="s">
        <v>3888</v>
      </c>
      <c r="O1472" s="25">
        <v>10096408124</v>
      </c>
      <c r="P1472" s="25" t="s">
        <v>5553</v>
      </c>
      <c r="Q1472" s="28" t="s">
        <v>0</v>
      </c>
      <c r="R1472" s="29" t="s">
        <v>3964</v>
      </c>
      <c r="S1472" s="27" t="s">
        <v>3965</v>
      </c>
      <c r="T1472" s="27" t="s">
        <v>3966</v>
      </c>
      <c r="U1472" s="28" t="s">
        <v>323</v>
      </c>
      <c r="V1472" s="26" t="s">
        <v>456</v>
      </c>
      <c r="W1472" s="26" t="s">
        <v>672</v>
      </c>
      <c r="X1472" s="26" t="s">
        <v>411</v>
      </c>
      <c r="Y1472" s="37" t="s">
        <v>200</v>
      </c>
      <c r="Z1472" s="37" t="s">
        <v>586</v>
      </c>
      <c r="AA1472" s="37" t="s">
        <v>585</v>
      </c>
      <c r="AB1472" s="30">
        <v>21000</v>
      </c>
      <c r="AC1472" s="30">
        <v>21000</v>
      </c>
      <c r="AD1472" s="31">
        <v>0</v>
      </c>
      <c r="AE1472" s="30">
        <v>21000</v>
      </c>
      <c r="AF1472" s="30">
        <v>21000</v>
      </c>
      <c r="AG1472" s="32">
        <v>0</v>
      </c>
      <c r="AH1472" s="30">
        <v>21000</v>
      </c>
      <c r="AI1472" s="10" t="s">
        <v>573</v>
      </c>
      <c r="AJ1472" s="30">
        <v>0</v>
      </c>
      <c r="AK1472" s="30">
        <v>0</v>
      </c>
      <c r="AL1472" s="30">
        <v>0</v>
      </c>
      <c r="AM1472" s="30">
        <v>0</v>
      </c>
      <c r="AN1472" s="30">
        <v>7000</v>
      </c>
      <c r="AO1472" s="30">
        <v>7000</v>
      </c>
      <c r="AP1472" s="30">
        <v>7000</v>
      </c>
      <c r="AQ1472" s="30">
        <v>0</v>
      </c>
      <c r="AR1472" s="30">
        <v>0</v>
      </c>
      <c r="AS1472" s="30">
        <v>0</v>
      </c>
      <c r="AT1472" s="30">
        <v>0</v>
      </c>
      <c r="AU1472" s="121">
        <v>0</v>
      </c>
      <c r="AV1472" s="129" t="s">
        <v>784</v>
      </c>
      <c r="AW1472" s="129" t="s">
        <v>796</v>
      </c>
      <c r="AX1472" s="129" t="s">
        <v>797</v>
      </c>
    </row>
    <row r="1473" spans="1:50" ht="24" x14ac:dyDescent="0.25">
      <c r="A1473" s="120">
        <v>46148</v>
      </c>
      <c r="B1473" s="28" t="s">
        <v>568</v>
      </c>
      <c r="C1473" s="25" t="s">
        <v>427</v>
      </c>
      <c r="D1473" s="25" t="s">
        <v>457</v>
      </c>
      <c r="E1473" s="25" t="s">
        <v>423</v>
      </c>
      <c r="F1473" s="29" t="s">
        <v>243</v>
      </c>
      <c r="G1473" s="29" t="s">
        <v>19</v>
      </c>
      <c r="H1473" s="29" t="s">
        <v>422</v>
      </c>
      <c r="I1473" s="29" t="s">
        <v>579</v>
      </c>
      <c r="J1473" s="29" t="s">
        <v>777</v>
      </c>
      <c r="K1473" s="25" t="s">
        <v>457</v>
      </c>
      <c r="L1473" s="25" t="s">
        <v>3967</v>
      </c>
      <c r="M1473" s="25" t="s">
        <v>3968</v>
      </c>
      <c r="N1473" s="25" t="s">
        <v>3888</v>
      </c>
      <c r="O1473" s="25">
        <v>10200448800</v>
      </c>
      <c r="P1473" s="25" t="s">
        <v>5554</v>
      </c>
      <c r="Q1473" s="28" t="s">
        <v>0</v>
      </c>
      <c r="R1473" s="29" t="s">
        <v>3969</v>
      </c>
      <c r="S1473" s="27" t="s">
        <v>3970</v>
      </c>
      <c r="T1473" s="27" t="s">
        <v>3971</v>
      </c>
      <c r="U1473" s="28" t="s">
        <v>282</v>
      </c>
      <c r="V1473" s="26" t="s">
        <v>457</v>
      </c>
      <c r="W1473" s="26" t="s">
        <v>624</v>
      </c>
      <c r="X1473" s="26" t="s">
        <v>411</v>
      </c>
      <c r="Y1473" s="37" t="s">
        <v>200</v>
      </c>
      <c r="Z1473" s="37" t="s">
        <v>586</v>
      </c>
      <c r="AA1473" s="37" t="s">
        <v>585</v>
      </c>
      <c r="AB1473" s="30">
        <v>33000</v>
      </c>
      <c r="AC1473" s="30">
        <v>0</v>
      </c>
      <c r="AD1473" s="31">
        <v>33000</v>
      </c>
      <c r="AE1473" s="30">
        <v>33000</v>
      </c>
      <c r="AF1473" s="30">
        <v>33000</v>
      </c>
      <c r="AG1473" s="32">
        <v>0</v>
      </c>
      <c r="AH1473" s="30">
        <v>22000</v>
      </c>
      <c r="AI1473" s="10" t="s">
        <v>573</v>
      </c>
      <c r="AJ1473" s="30">
        <v>0</v>
      </c>
      <c r="AK1473" s="30">
        <v>0</v>
      </c>
      <c r="AL1473" s="30">
        <v>0</v>
      </c>
      <c r="AM1473" s="30">
        <v>0</v>
      </c>
      <c r="AN1473" s="30">
        <v>0</v>
      </c>
      <c r="AO1473" s="30">
        <v>11000</v>
      </c>
      <c r="AP1473" s="30">
        <v>22000</v>
      </c>
      <c r="AQ1473" s="30">
        <v>0</v>
      </c>
      <c r="AR1473" s="30">
        <v>0</v>
      </c>
      <c r="AS1473" s="30">
        <v>0</v>
      </c>
      <c r="AT1473" s="30">
        <v>0</v>
      </c>
      <c r="AU1473" s="121">
        <v>0</v>
      </c>
      <c r="AV1473" s="129" t="s">
        <v>919</v>
      </c>
      <c r="AW1473" s="129" t="s">
        <v>796</v>
      </c>
      <c r="AX1473" s="129" t="s">
        <v>797</v>
      </c>
    </row>
    <row r="1474" spans="1:50" ht="36" x14ac:dyDescent="0.25">
      <c r="A1474" s="120">
        <v>46148</v>
      </c>
      <c r="B1474" s="28" t="s">
        <v>568</v>
      </c>
      <c r="C1474" s="25" t="s">
        <v>427</v>
      </c>
      <c r="D1474" s="25" t="s">
        <v>430</v>
      </c>
      <c r="E1474" s="25" t="s">
        <v>423</v>
      </c>
      <c r="F1474" s="29" t="s">
        <v>243</v>
      </c>
      <c r="G1474" s="29" t="s">
        <v>19</v>
      </c>
      <c r="H1474" s="29" t="s">
        <v>422</v>
      </c>
      <c r="I1474" s="29" t="s">
        <v>579</v>
      </c>
      <c r="J1474" s="29" t="s">
        <v>777</v>
      </c>
      <c r="K1474" s="25" t="s">
        <v>430</v>
      </c>
      <c r="L1474" s="25" t="s">
        <v>3972</v>
      </c>
      <c r="M1474" s="25" t="s">
        <v>3973</v>
      </c>
      <c r="N1474" s="25" t="s">
        <v>3888</v>
      </c>
      <c r="O1474" s="25">
        <v>10062680631</v>
      </c>
      <c r="P1474" s="25" t="s">
        <v>5555</v>
      </c>
      <c r="Q1474" s="28" t="s">
        <v>0</v>
      </c>
      <c r="R1474" s="29" t="s">
        <v>3974</v>
      </c>
      <c r="S1474" s="27" t="s">
        <v>3975</v>
      </c>
      <c r="T1474" s="27" t="s">
        <v>3976</v>
      </c>
      <c r="U1474" s="28" t="s">
        <v>270</v>
      </c>
      <c r="V1474" s="26" t="s">
        <v>430</v>
      </c>
      <c r="W1474" s="26" t="s">
        <v>593</v>
      </c>
      <c r="X1474" s="26" t="s">
        <v>411</v>
      </c>
      <c r="Y1474" s="37" t="s">
        <v>200</v>
      </c>
      <c r="Z1474" s="37" t="s">
        <v>586</v>
      </c>
      <c r="AA1474" s="37" t="s">
        <v>585</v>
      </c>
      <c r="AB1474" s="30">
        <v>0</v>
      </c>
      <c r="AC1474" s="30">
        <v>5200</v>
      </c>
      <c r="AD1474" s="31">
        <v>-5200</v>
      </c>
      <c r="AE1474" s="30">
        <v>5200</v>
      </c>
      <c r="AF1474" s="30">
        <v>5200</v>
      </c>
      <c r="AG1474" s="32">
        <v>-5200</v>
      </c>
      <c r="AH1474" s="30">
        <v>5200</v>
      </c>
      <c r="AI1474" s="10" t="s">
        <v>573</v>
      </c>
      <c r="AJ1474" s="30">
        <v>0</v>
      </c>
      <c r="AK1474" s="30">
        <v>0</v>
      </c>
      <c r="AL1474" s="30">
        <v>0</v>
      </c>
      <c r="AM1474" s="30">
        <v>0</v>
      </c>
      <c r="AN1474" s="30">
        <v>2600</v>
      </c>
      <c r="AO1474" s="30">
        <v>2600</v>
      </c>
      <c r="AP1474" s="30">
        <v>0</v>
      </c>
      <c r="AQ1474" s="30">
        <v>0</v>
      </c>
      <c r="AR1474" s="30">
        <v>0</v>
      </c>
      <c r="AS1474" s="30">
        <v>0</v>
      </c>
      <c r="AT1474" s="30">
        <v>0</v>
      </c>
      <c r="AU1474" s="121">
        <v>0</v>
      </c>
      <c r="AV1474" s="129" t="s">
        <v>1011</v>
      </c>
      <c r="AW1474" s="129" t="s">
        <v>1011</v>
      </c>
      <c r="AX1474" s="129" t="s">
        <v>797</v>
      </c>
    </row>
    <row r="1475" spans="1:50" ht="24" x14ac:dyDescent="0.25">
      <c r="A1475" s="120">
        <v>46148</v>
      </c>
      <c r="B1475" s="28" t="s">
        <v>568</v>
      </c>
      <c r="C1475" s="25" t="s">
        <v>427</v>
      </c>
      <c r="D1475" s="25" t="s">
        <v>430</v>
      </c>
      <c r="E1475" s="25" t="s">
        <v>423</v>
      </c>
      <c r="F1475" s="29" t="s">
        <v>243</v>
      </c>
      <c r="G1475" s="29" t="s">
        <v>19</v>
      </c>
      <c r="H1475" s="29" t="s">
        <v>422</v>
      </c>
      <c r="I1475" s="29" t="s">
        <v>579</v>
      </c>
      <c r="J1475" s="29" t="s">
        <v>777</v>
      </c>
      <c r="K1475" s="25" t="s">
        <v>430</v>
      </c>
      <c r="L1475" s="25" t="s">
        <v>3977</v>
      </c>
      <c r="M1475" s="25" t="s">
        <v>3978</v>
      </c>
      <c r="N1475" s="25" t="s">
        <v>3979</v>
      </c>
      <c r="O1475" s="25">
        <v>10434159186</v>
      </c>
      <c r="P1475" s="25" t="s">
        <v>5556</v>
      </c>
      <c r="Q1475" s="28" t="s">
        <v>0</v>
      </c>
      <c r="R1475" s="29" t="s">
        <v>3980</v>
      </c>
      <c r="S1475" s="27" t="s">
        <v>3981</v>
      </c>
      <c r="T1475" s="27" t="s">
        <v>3982</v>
      </c>
      <c r="U1475" s="28" t="s">
        <v>270</v>
      </c>
      <c r="V1475" s="26" t="s">
        <v>430</v>
      </c>
      <c r="W1475" s="26" t="s">
        <v>593</v>
      </c>
      <c r="X1475" s="26" t="s">
        <v>411</v>
      </c>
      <c r="Y1475" s="37" t="s">
        <v>200</v>
      </c>
      <c r="Z1475" s="37" t="s">
        <v>586</v>
      </c>
      <c r="AA1475" s="37" t="s">
        <v>585</v>
      </c>
      <c r="AB1475" s="30">
        <v>17000</v>
      </c>
      <c r="AC1475" s="30">
        <v>0</v>
      </c>
      <c r="AD1475" s="31">
        <v>17000</v>
      </c>
      <c r="AE1475" s="30">
        <v>17000</v>
      </c>
      <c r="AF1475" s="30">
        <v>17000</v>
      </c>
      <c r="AG1475" s="32">
        <v>0</v>
      </c>
      <c r="AH1475" s="30">
        <v>17000</v>
      </c>
      <c r="AI1475" s="10" t="s">
        <v>573</v>
      </c>
      <c r="AJ1475" s="30">
        <v>0</v>
      </c>
      <c r="AK1475" s="30">
        <v>0</v>
      </c>
      <c r="AL1475" s="30">
        <v>0</v>
      </c>
      <c r="AM1475" s="30">
        <v>0</v>
      </c>
      <c r="AN1475" s="30">
        <v>0</v>
      </c>
      <c r="AO1475" s="30">
        <v>8500</v>
      </c>
      <c r="AP1475" s="30">
        <v>8500</v>
      </c>
      <c r="AQ1475" s="30">
        <v>0</v>
      </c>
      <c r="AR1475" s="30">
        <v>0</v>
      </c>
      <c r="AS1475" s="30">
        <v>0</v>
      </c>
      <c r="AT1475" s="30">
        <v>0</v>
      </c>
      <c r="AU1475" s="121">
        <v>0</v>
      </c>
      <c r="AV1475" s="129" t="s">
        <v>919</v>
      </c>
      <c r="AW1475" s="129" t="s">
        <v>796</v>
      </c>
      <c r="AX1475" s="129" t="s">
        <v>797</v>
      </c>
    </row>
    <row r="1476" spans="1:50" ht="24" x14ac:dyDescent="0.25">
      <c r="A1476" s="120">
        <v>46148</v>
      </c>
      <c r="B1476" s="28" t="s">
        <v>568</v>
      </c>
      <c r="C1476" s="25" t="s">
        <v>427</v>
      </c>
      <c r="D1476" s="25" t="s">
        <v>430</v>
      </c>
      <c r="E1476" s="25" t="s">
        <v>423</v>
      </c>
      <c r="F1476" s="29" t="s">
        <v>243</v>
      </c>
      <c r="G1476" s="29" t="s">
        <v>19</v>
      </c>
      <c r="H1476" s="29" t="s">
        <v>178</v>
      </c>
      <c r="I1476" s="29" t="s">
        <v>269</v>
      </c>
      <c r="J1476" s="29" t="s">
        <v>868</v>
      </c>
      <c r="K1476" s="25" t="s">
        <v>278</v>
      </c>
      <c r="L1476" s="25" t="s">
        <v>3983</v>
      </c>
      <c r="M1476" s="25" t="s">
        <v>3984</v>
      </c>
      <c r="N1476" s="25" t="s">
        <v>3979</v>
      </c>
      <c r="O1476" s="25">
        <v>10439139434</v>
      </c>
      <c r="P1476" s="25" t="s">
        <v>5557</v>
      </c>
      <c r="Q1476" s="28" t="s">
        <v>0</v>
      </c>
      <c r="R1476" s="29" t="s">
        <v>3985</v>
      </c>
      <c r="S1476" s="27" t="s">
        <v>3986</v>
      </c>
      <c r="T1476" s="27" t="s">
        <v>3987</v>
      </c>
      <c r="U1476" s="28" t="s">
        <v>286</v>
      </c>
      <c r="V1476" s="26" t="s">
        <v>278</v>
      </c>
      <c r="W1476" s="26" t="s">
        <v>626</v>
      </c>
      <c r="X1476" s="26" t="s">
        <v>411</v>
      </c>
      <c r="Y1476" s="37" t="s">
        <v>28</v>
      </c>
      <c r="Z1476" s="37" t="s">
        <v>178</v>
      </c>
      <c r="AA1476" s="37" t="s">
        <v>177</v>
      </c>
      <c r="AB1476" s="30">
        <v>3900</v>
      </c>
      <c r="AC1476" s="30">
        <v>0</v>
      </c>
      <c r="AD1476" s="31">
        <v>3900</v>
      </c>
      <c r="AE1476" s="30">
        <v>3900</v>
      </c>
      <c r="AF1476" s="30">
        <v>2600</v>
      </c>
      <c r="AG1476" s="32">
        <v>1300</v>
      </c>
      <c r="AH1476" s="30">
        <v>2600</v>
      </c>
      <c r="AI1476" s="10" t="s">
        <v>573</v>
      </c>
      <c r="AJ1476" s="30">
        <v>0</v>
      </c>
      <c r="AK1476" s="30">
        <v>0</v>
      </c>
      <c r="AL1476" s="30">
        <v>0</v>
      </c>
      <c r="AM1476" s="30">
        <v>0</v>
      </c>
      <c r="AN1476" s="30">
        <v>0</v>
      </c>
      <c r="AO1476" s="30">
        <v>1300</v>
      </c>
      <c r="AP1476" s="30">
        <v>1300</v>
      </c>
      <c r="AQ1476" s="30">
        <v>0</v>
      </c>
      <c r="AR1476" s="30">
        <v>0</v>
      </c>
      <c r="AS1476" s="30">
        <v>0</v>
      </c>
      <c r="AT1476" s="30">
        <v>0</v>
      </c>
      <c r="AU1476" s="121">
        <v>0</v>
      </c>
      <c r="AV1476" s="129" t="s">
        <v>919</v>
      </c>
      <c r="AW1476" s="129" t="s">
        <v>785</v>
      </c>
      <c r="AX1476" s="129" t="s">
        <v>1025</v>
      </c>
    </row>
    <row r="1477" spans="1:50" ht="24" x14ac:dyDescent="0.25">
      <c r="A1477" s="120">
        <v>46148</v>
      </c>
      <c r="B1477" s="28" t="s">
        <v>568</v>
      </c>
      <c r="C1477" s="25" t="s">
        <v>427</v>
      </c>
      <c r="D1477" s="25" t="s">
        <v>498</v>
      </c>
      <c r="E1477" s="25" t="s">
        <v>423</v>
      </c>
      <c r="F1477" s="29" t="s">
        <v>287</v>
      </c>
      <c r="G1477" s="29" t="s">
        <v>21</v>
      </c>
      <c r="H1477" s="29" t="s">
        <v>422</v>
      </c>
      <c r="I1477" s="29" t="s">
        <v>579</v>
      </c>
      <c r="J1477" s="29" t="s">
        <v>868</v>
      </c>
      <c r="K1477" s="25" t="s">
        <v>258</v>
      </c>
      <c r="L1477" s="25" t="s">
        <v>3988</v>
      </c>
      <c r="M1477" s="25" t="s">
        <v>3989</v>
      </c>
      <c r="N1477" s="25" t="s">
        <v>3888</v>
      </c>
      <c r="O1477" s="25">
        <v>10437277368</v>
      </c>
      <c r="P1477" s="25" t="s">
        <v>5558</v>
      </c>
      <c r="Q1477" s="28" t="s">
        <v>0</v>
      </c>
      <c r="R1477" s="29" t="s">
        <v>3990</v>
      </c>
      <c r="S1477" s="27" t="s">
        <v>3991</v>
      </c>
      <c r="T1477" s="27" t="s">
        <v>3992</v>
      </c>
      <c r="U1477" s="28" t="s">
        <v>316</v>
      </c>
      <c r="V1477" s="26" t="s">
        <v>258</v>
      </c>
      <c r="W1477" s="26" t="s">
        <v>665</v>
      </c>
      <c r="X1477" s="26" t="s">
        <v>411</v>
      </c>
      <c r="Y1477" s="37" t="s">
        <v>200</v>
      </c>
      <c r="Z1477" s="37" t="s">
        <v>586</v>
      </c>
      <c r="AA1477" s="37" t="s">
        <v>585</v>
      </c>
      <c r="AB1477" s="30">
        <v>6600</v>
      </c>
      <c r="AC1477" s="30">
        <v>0</v>
      </c>
      <c r="AD1477" s="31">
        <v>6600</v>
      </c>
      <c r="AE1477" s="30">
        <v>6600</v>
      </c>
      <c r="AF1477" s="30">
        <v>6600</v>
      </c>
      <c r="AG1477" s="32">
        <v>0</v>
      </c>
      <c r="AH1477" s="30">
        <v>6600</v>
      </c>
      <c r="AI1477" s="10" t="s">
        <v>573</v>
      </c>
      <c r="AJ1477" s="30">
        <v>0</v>
      </c>
      <c r="AK1477" s="30">
        <v>0</v>
      </c>
      <c r="AL1477" s="30">
        <v>0</v>
      </c>
      <c r="AM1477" s="30">
        <v>0</v>
      </c>
      <c r="AN1477" s="30">
        <v>0</v>
      </c>
      <c r="AO1477" s="30">
        <v>3300</v>
      </c>
      <c r="AP1477" s="30">
        <v>3300</v>
      </c>
      <c r="AQ1477" s="30">
        <v>0</v>
      </c>
      <c r="AR1477" s="30">
        <v>0</v>
      </c>
      <c r="AS1477" s="30">
        <v>0</v>
      </c>
      <c r="AT1477" s="30">
        <v>0</v>
      </c>
      <c r="AU1477" s="121">
        <v>0</v>
      </c>
      <c r="AV1477" s="129" t="s">
        <v>919</v>
      </c>
      <c r="AW1477" s="129" t="s">
        <v>796</v>
      </c>
      <c r="AX1477" s="129" t="s">
        <v>236</v>
      </c>
    </row>
    <row r="1478" spans="1:50" ht="36" x14ac:dyDescent="0.25">
      <c r="A1478" s="120">
        <v>46148</v>
      </c>
      <c r="B1478" s="28" t="s">
        <v>568</v>
      </c>
      <c r="C1478" s="25" t="s">
        <v>427</v>
      </c>
      <c r="D1478" s="25" t="s">
        <v>425</v>
      </c>
      <c r="E1478" s="25" t="s">
        <v>423</v>
      </c>
      <c r="F1478" s="29" t="s">
        <v>243</v>
      </c>
      <c r="G1478" s="29" t="s">
        <v>19</v>
      </c>
      <c r="H1478" s="29" t="s">
        <v>422</v>
      </c>
      <c r="I1478" s="29" t="s">
        <v>579</v>
      </c>
      <c r="J1478" s="29" t="s">
        <v>777</v>
      </c>
      <c r="K1478" s="25" t="s">
        <v>425</v>
      </c>
      <c r="L1478" s="25" t="s">
        <v>3993</v>
      </c>
      <c r="M1478" s="25" t="s">
        <v>3994</v>
      </c>
      <c r="N1478" s="25" t="s">
        <v>3888</v>
      </c>
      <c r="O1478" s="25">
        <v>10713856415</v>
      </c>
      <c r="P1478" s="25" t="s">
        <v>5559</v>
      </c>
      <c r="Q1478" s="28" t="s">
        <v>0</v>
      </c>
      <c r="R1478" s="29" t="s">
        <v>3995</v>
      </c>
      <c r="S1478" s="27" t="s">
        <v>3996</v>
      </c>
      <c r="T1478" s="27" t="s">
        <v>4774</v>
      </c>
      <c r="U1478" s="28" t="s">
        <v>274</v>
      </c>
      <c r="V1478" s="26" t="s">
        <v>425</v>
      </c>
      <c r="W1478" s="26" t="s">
        <v>610</v>
      </c>
      <c r="X1478" s="26" t="s">
        <v>411</v>
      </c>
      <c r="Y1478" s="37" t="s">
        <v>200</v>
      </c>
      <c r="Z1478" s="37" t="s">
        <v>586</v>
      </c>
      <c r="AA1478" s="37" t="s">
        <v>585</v>
      </c>
      <c r="AB1478" s="30">
        <v>0</v>
      </c>
      <c r="AC1478" s="30">
        <v>19500</v>
      </c>
      <c r="AD1478" s="31">
        <v>-19500</v>
      </c>
      <c r="AE1478" s="30">
        <v>6500</v>
      </c>
      <c r="AF1478" s="30">
        <v>6500</v>
      </c>
      <c r="AG1478" s="32">
        <v>-6500</v>
      </c>
      <c r="AH1478" s="30">
        <v>6500</v>
      </c>
      <c r="AI1478" s="10" t="s">
        <v>573</v>
      </c>
      <c r="AJ1478" s="30">
        <v>0</v>
      </c>
      <c r="AK1478" s="30">
        <v>0</v>
      </c>
      <c r="AL1478" s="30">
        <v>0</v>
      </c>
      <c r="AM1478" s="30">
        <v>0</v>
      </c>
      <c r="AN1478" s="30">
        <v>0</v>
      </c>
      <c r="AO1478" s="30">
        <v>6500</v>
      </c>
      <c r="AP1478" s="30">
        <v>0</v>
      </c>
      <c r="AQ1478" s="30">
        <v>0</v>
      </c>
      <c r="AR1478" s="30">
        <v>0</v>
      </c>
      <c r="AS1478" s="30">
        <v>0</v>
      </c>
      <c r="AT1478" s="30">
        <v>0</v>
      </c>
      <c r="AU1478" s="121">
        <v>0</v>
      </c>
      <c r="AV1478" s="129" t="s">
        <v>1011</v>
      </c>
      <c r="AW1478" s="129" t="s">
        <v>1011</v>
      </c>
      <c r="AX1478" s="129" t="s">
        <v>797</v>
      </c>
    </row>
    <row r="1479" spans="1:50" ht="24" x14ac:dyDescent="0.25">
      <c r="A1479" s="120">
        <v>46148</v>
      </c>
      <c r="B1479" s="28" t="s">
        <v>568</v>
      </c>
      <c r="C1479" s="25" t="s">
        <v>427</v>
      </c>
      <c r="D1479" s="25" t="s">
        <v>430</v>
      </c>
      <c r="E1479" s="25" t="s">
        <v>423</v>
      </c>
      <c r="F1479" s="29" t="s">
        <v>243</v>
      </c>
      <c r="G1479" s="29" t="s">
        <v>19</v>
      </c>
      <c r="H1479" s="29" t="s">
        <v>178</v>
      </c>
      <c r="I1479" s="29" t="s">
        <v>269</v>
      </c>
      <c r="J1479" s="29" t="s">
        <v>868</v>
      </c>
      <c r="K1479" s="25" t="s">
        <v>451</v>
      </c>
      <c r="L1479" s="25" t="s">
        <v>3997</v>
      </c>
      <c r="M1479" s="25" t="s">
        <v>3998</v>
      </c>
      <c r="N1479" s="25" t="s">
        <v>3086</v>
      </c>
      <c r="O1479" s="25">
        <v>10453714069</v>
      </c>
      <c r="P1479" s="25" t="s">
        <v>5560</v>
      </c>
      <c r="Q1479" s="28" t="s">
        <v>0</v>
      </c>
      <c r="R1479" s="29" t="s">
        <v>3999</v>
      </c>
      <c r="S1479" s="27" t="s">
        <v>4000</v>
      </c>
      <c r="T1479" s="27" t="s">
        <v>4775</v>
      </c>
      <c r="U1479" s="28" t="s">
        <v>268</v>
      </c>
      <c r="V1479" s="26" t="s">
        <v>451</v>
      </c>
      <c r="W1479" s="26" t="s">
        <v>592</v>
      </c>
      <c r="X1479" s="26" t="s">
        <v>411</v>
      </c>
      <c r="Y1479" s="37" t="s">
        <v>28</v>
      </c>
      <c r="Z1479" s="37" t="s">
        <v>178</v>
      </c>
      <c r="AA1479" s="37" t="s">
        <v>177</v>
      </c>
      <c r="AB1479" s="30">
        <v>0</v>
      </c>
      <c r="AC1479" s="30">
        <v>0</v>
      </c>
      <c r="AD1479" s="31">
        <v>0</v>
      </c>
      <c r="AE1479" s="30">
        <v>3900</v>
      </c>
      <c r="AF1479" s="30">
        <v>2600</v>
      </c>
      <c r="AG1479" s="32">
        <v>-2600</v>
      </c>
      <c r="AH1479" s="30">
        <v>2600</v>
      </c>
      <c r="AI1479" s="10" t="s">
        <v>573</v>
      </c>
      <c r="AJ1479" s="30">
        <v>0</v>
      </c>
      <c r="AK1479" s="30">
        <v>0</v>
      </c>
      <c r="AL1479" s="30">
        <v>0</v>
      </c>
      <c r="AM1479" s="30">
        <v>0</v>
      </c>
      <c r="AN1479" s="30">
        <v>0</v>
      </c>
      <c r="AO1479" s="30">
        <v>1300</v>
      </c>
      <c r="AP1479" s="30">
        <v>1300</v>
      </c>
      <c r="AQ1479" s="30">
        <v>0</v>
      </c>
      <c r="AR1479" s="30">
        <v>0</v>
      </c>
      <c r="AS1479" s="30">
        <v>0</v>
      </c>
      <c r="AT1479" s="30">
        <v>0</v>
      </c>
      <c r="AU1479" s="121">
        <v>0</v>
      </c>
      <c r="AV1479" s="129" t="s">
        <v>1011</v>
      </c>
      <c r="AW1479" s="129" t="s">
        <v>1011</v>
      </c>
      <c r="AX1479" s="129" t="s">
        <v>1025</v>
      </c>
    </row>
    <row r="1480" spans="1:50" ht="36" x14ac:dyDescent="0.25">
      <c r="A1480" s="120">
        <v>46148</v>
      </c>
      <c r="B1480" s="28" t="s">
        <v>568</v>
      </c>
      <c r="C1480" s="25" t="s">
        <v>427</v>
      </c>
      <c r="D1480" s="25" t="s">
        <v>459</v>
      </c>
      <c r="E1480" s="25" t="s">
        <v>423</v>
      </c>
      <c r="F1480" s="29" t="s">
        <v>287</v>
      </c>
      <c r="G1480" s="29" t="s">
        <v>20</v>
      </c>
      <c r="H1480" s="29" t="s">
        <v>422</v>
      </c>
      <c r="I1480" s="29" t="s">
        <v>579</v>
      </c>
      <c r="J1480" s="29" t="s">
        <v>868</v>
      </c>
      <c r="K1480" s="25" t="s">
        <v>266</v>
      </c>
      <c r="L1480" s="25" t="s">
        <v>4001</v>
      </c>
      <c r="M1480" s="25" t="s">
        <v>4002</v>
      </c>
      <c r="N1480" s="25" t="s">
        <v>3979</v>
      </c>
      <c r="O1480" s="25">
        <v>10425174211</v>
      </c>
      <c r="P1480" s="25" t="s">
        <v>5561</v>
      </c>
      <c r="Q1480" s="28" t="s">
        <v>0</v>
      </c>
      <c r="R1480" s="29" t="s">
        <v>4003</v>
      </c>
      <c r="S1480" s="27" t="s">
        <v>4004</v>
      </c>
      <c r="T1480" s="27" t="s">
        <v>4776</v>
      </c>
      <c r="U1480" s="28" t="s">
        <v>341</v>
      </c>
      <c r="V1480" s="26" t="s">
        <v>266</v>
      </c>
      <c r="W1480" s="26" t="s">
        <v>696</v>
      </c>
      <c r="X1480" s="26" t="s">
        <v>411</v>
      </c>
      <c r="Y1480" s="37" t="s">
        <v>200</v>
      </c>
      <c r="Z1480" s="37" t="s">
        <v>586</v>
      </c>
      <c r="AA1480" s="37" t="s">
        <v>585</v>
      </c>
      <c r="AB1480" s="30">
        <v>15000</v>
      </c>
      <c r="AC1480" s="30">
        <v>0</v>
      </c>
      <c r="AD1480" s="31">
        <v>15000</v>
      </c>
      <c r="AE1480" s="30">
        <v>15000</v>
      </c>
      <c r="AF1480" s="30">
        <v>10000</v>
      </c>
      <c r="AG1480" s="32">
        <v>5000</v>
      </c>
      <c r="AH1480" s="30">
        <v>10000</v>
      </c>
      <c r="AI1480" s="10" t="s">
        <v>573</v>
      </c>
      <c r="AJ1480" s="30">
        <v>0</v>
      </c>
      <c r="AK1480" s="30">
        <v>0</v>
      </c>
      <c r="AL1480" s="30">
        <v>0</v>
      </c>
      <c r="AM1480" s="30">
        <v>0</v>
      </c>
      <c r="AN1480" s="30">
        <v>0</v>
      </c>
      <c r="AO1480" s="30">
        <v>5000</v>
      </c>
      <c r="AP1480" s="30">
        <v>5000</v>
      </c>
      <c r="AQ1480" s="30">
        <v>0</v>
      </c>
      <c r="AR1480" s="30">
        <v>0</v>
      </c>
      <c r="AS1480" s="30">
        <v>0</v>
      </c>
      <c r="AT1480" s="30">
        <v>0</v>
      </c>
      <c r="AU1480" s="121">
        <v>0</v>
      </c>
      <c r="AV1480" s="129" t="s">
        <v>919</v>
      </c>
      <c r="AW1480" s="129" t="s">
        <v>785</v>
      </c>
      <c r="AX1480" s="129" t="s">
        <v>291</v>
      </c>
    </row>
    <row r="1481" spans="1:50" ht="24" x14ac:dyDescent="0.25">
      <c r="A1481" s="120">
        <v>46148</v>
      </c>
      <c r="B1481" s="28" t="s">
        <v>568</v>
      </c>
      <c r="C1481" s="25" t="s">
        <v>427</v>
      </c>
      <c r="D1481" s="25" t="s">
        <v>458</v>
      </c>
      <c r="E1481" s="25" t="s">
        <v>423</v>
      </c>
      <c r="F1481" s="29" t="s">
        <v>287</v>
      </c>
      <c r="G1481" s="29" t="s">
        <v>21</v>
      </c>
      <c r="H1481" s="29" t="s">
        <v>422</v>
      </c>
      <c r="I1481" s="29" t="s">
        <v>579</v>
      </c>
      <c r="J1481" s="29" t="s">
        <v>777</v>
      </c>
      <c r="K1481" s="25" t="s">
        <v>458</v>
      </c>
      <c r="L1481" s="25" t="s">
        <v>4005</v>
      </c>
      <c r="M1481" s="25" t="s">
        <v>4006</v>
      </c>
      <c r="N1481" s="25" t="s">
        <v>3979</v>
      </c>
      <c r="O1481" s="25">
        <v>10440018853</v>
      </c>
      <c r="P1481" s="25" t="s">
        <v>5562</v>
      </c>
      <c r="Q1481" s="28" t="s">
        <v>0</v>
      </c>
      <c r="R1481" s="29" t="s">
        <v>4007</v>
      </c>
      <c r="S1481" s="27" t="s">
        <v>4008</v>
      </c>
      <c r="T1481" s="27" t="s">
        <v>4777</v>
      </c>
      <c r="U1481" s="28" t="s">
        <v>321</v>
      </c>
      <c r="V1481" s="26" t="s">
        <v>458</v>
      </c>
      <c r="W1481" s="26" t="s">
        <v>670</v>
      </c>
      <c r="X1481" s="26" t="s">
        <v>411</v>
      </c>
      <c r="Y1481" s="37" t="s">
        <v>200</v>
      </c>
      <c r="Z1481" s="37" t="s">
        <v>586</v>
      </c>
      <c r="AA1481" s="37" t="s">
        <v>585</v>
      </c>
      <c r="AB1481" s="30">
        <v>0</v>
      </c>
      <c r="AC1481" s="30">
        <v>0</v>
      </c>
      <c r="AD1481" s="31">
        <v>0</v>
      </c>
      <c r="AE1481" s="30">
        <v>21000</v>
      </c>
      <c r="AF1481" s="30">
        <v>21000</v>
      </c>
      <c r="AG1481" s="32">
        <v>-21000</v>
      </c>
      <c r="AH1481" s="30">
        <v>21000</v>
      </c>
      <c r="AI1481" s="10" t="s">
        <v>573</v>
      </c>
      <c r="AJ1481" s="30">
        <v>0</v>
      </c>
      <c r="AK1481" s="30">
        <v>0</v>
      </c>
      <c r="AL1481" s="30">
        <v>0</v>
      </c>
      <c r="AM1481" s="30">
        <v>0</v>
      </c>
      <c r="AN1481" s="30">
        <v>0</v>
      </c>
      <c r="AO1481" s="30">
        <v>7000</v>
      </c>
      <c r="AP1481" s="30">
        <v>14000</v>
      </c>
      <c r="AQ1481" s="30">
        <v>0</v>
      </c>
      <c r="AR1481" s="30">
        <v>0</v>
      </c>
      <c r="AS1481" s="30">
        <v>0</v>
      </c>
      <c r="AT1481" s="30">
        <v>0</v>
      </c>
      <c r="AU1481" s="121">
        <v>0</v>
      </c>
      <c r="AV1481" s="129" t="s">
        <v>1011</v>
      </c>
      <c r="AW1481" s="129" t="s">
        <v>1011</v>
      </c>
      <c r="AX1481" s="129" t="s">
        <v>797</v>
      </c>
    </row>
    <row r="1482" spans="1:50" ht="36" x14ac:dyDescent="0.25">
      <c r="A1482" s="120">
        <v>46148</v>
      </c>
      <c r="B1482" s="28" t="s">
        <v>568</v>
      </c>
      <c r="C1482" s="25" t="s">
        <v>427</v>
      </c>
      <c r="D1482" s="25" t="s">
        <v>459</v>
      </c>
      <c r="E1482" s="25" t="s">
        <v>423</v>
      </c>
      <c r="F1482" s="29" t="s">
        <v>287</v>
      </c>
      <c r="G1482" s="29" t="s">
        <v>288</v>
      </c>
      <c r="H1482" s="29" t="s">
        <v>637</v>
      </c>
      <c r="I1482" s="29" t="s">
        <v>579</v>
      </c>
      <c r="J1482" s="29" t="s">
        <v>2622</v>
      </c>
      <c r="K1482" s="25" t="s">
        <v>426</v>
      </c>
      <c r="L1482" s="25" t="s">
        <v>527</v>
      </c>
      <c r="M1482" s="25" t="s">
        <v>527</v>
      </c>
      <c r="N1482" s="25" t="s">
        <v>527</v>
      </c>
      <c r="O1482" s="25" t="s">
        <v>527</v>
      </c>
      <c r="P1482" s="25" t="s">
        <v>5563</v>
      </c>
      <c r="Q1482" s="28" t="s">
        <v>0</v>
      </c>
      <c r="R1482" s="29" t="s">
        <v>4009</v>
      </c>
      <c r="S1482" s="27" t="s">
        <v>4010</v>
      </c>
      <c r="T1482" s="27" t="s">
        <v>4778</v>
      </c>
      <c r="U1482" s="28" t="s">
        <v>296</v>
      </c>
      <c r="V1482" s="26" t="s">
        <v>426</v>
      </c>
      <c r="W1482" s="26" t="s">
        <v>2629</v>
      </c>
      <c r="X1482" s="26" t="s">
        <v>414</v>
      </c>
      <c r="Y1482" s="37" t="s">
        <v>207</v>
      </c>
      <c r="Z1482" s="37" t="s">
        <v>206</v>
      </c>
      <c r="AA1482" s="37" t="s">
        <v>208</v>
      </c>
      <c r="AB1482" s="30">
        <v>0</v>
      </c>
      <c r="AC1482" s="30">
        <v>0</v>
      </c>
      <c r="AD1482" s="31">
        <v>0</v>
      </c>
      <c r="AE1482" s="30">
        <v>0</v>
      </c>
      <c r="AF1482" s="30">
        <v>0</v>
      </c>
      <c r="AG1482" s="32">
        <v>0</v>
      </c>
      <c r="AH1482" s="30">
        <v>0</v>
      </c>
      <c r="AI1482" s="10" t="s">
        <v>573</v>
      </c>
      <c r="AJ1482" s="30">
        <v>0</v>
      </c>
      <c r="AK1482" s="30">
        <v>0</v>
      </c>
      <c r="AL1482" s="30">
        <v>0</v>
      </c>
      <c r="AM1482" s="30">
        <v>0</v>
      </c>
      <c r="AN1482" s="30">
        <v>0</v>
      </c>
      <c r="AO1482" s="30">
        <v>0</v>
      </c>
      <c r="AP1482" s="30">
        <v>0</v>
      </c>
      <c r="AQ1482" s="30">
        <v>0</v>
      </c>
      <c r="AR1482" s="30">
        <v>0</v>
      </c>
      <c r="AS1482" s="30">
        <v>0</v>
      </c>
      <c r="AT1482" s="30">
        <v>0</v>
      </c>
      <c r="AU1482" s="121">
        <v>0</v>
      </c>
      <c r="AV1482" s="129" t="s">
        <v>1011</v>
      </c>
      <c r="AW1482" s="129" t="s">
        <v>1011</v>
      </c>
      <c r="AX1482" s="129" t="s">
        <v>527</v>
      </c>
    </row>
    <row r="1483" spans="1:50" ht="48" x14ac:dyDescent="0.25">
      <c r="A1483" s="120">
        <v>46148</v>
      </c>
      <c r="B1483" s="28" t="s">
        <v>568</v>
      </c>
      <c r="C1483" s="25" t="s">
        <v>427</v>
      </c>
      <c r="D1483" s="25" t="s">
        <v>459</v>
      </c>
      <c r="E1483" s="25" t="s">
        <v>423</v>
      </c>
      <c r="F1483" s="29" t="s">
        <v>287</v>
      </c>
      <c r="G1483" s="29" t="s">
        <v>288</v>
      </c>
      <c r="H1483" s="29" t="s">
        <v>633</v>
      </c>
      <c r="I1483" s="29" t="s">
        <v>579</v>
      </c>
      <c r="J1483" s="29" t="s">
        <v>2630</v>
      </c>
      <c r="K1483" s="25" t="s">
        <v>426</v>
      </c>
      <c r="L1483" s="25" t="s">
        <v>527</v>
      </c>
      <c r="M1483" s="25" t="s">
        <v>527</v>
      </c>
      <c r="N1483" s="25" t="s">
        <v>527</v>
      </c>
      <c r="O1483" s="25" t="s">
        <v>527</v>
      </c>
      <c r="P1483" s="25" t="s">
        <v>5564</v>
      </c>
      <c r="Q1483" s="28" t="s">
        <v>0</v>
      </c>
      <c r="R1483" s="29" t="s">
        <v>4011</v>
      </c>
      <c r="S1483" s="27" t="s">
        <v>4012</v>
      </c>
      <c r="T1483" s="27" t="s">
        <v>4779</v>
      </c>
      <c r="U1483" s="28" t="s">
        <v>295</v>
      </c>
      <c r="V1483" s="26" t="s">
        <v>426</v>
      </c>
      <c r="W1483" s="26" t="s">
        <v>2635</v>
      </c>
      <c r="X1483" s="26" t="s">
        <v>412</v>
      </c>
      <c r="Y1483" s="37" t="s">
        <v>204</v>
      </c>
      <c r="Z1483" s="37" t="s">
        <v>206</v>
      </c>
      <c r="AA1483" s="37" t="s">
        <v>205</v>
      </c>
      <c r="AB1483" s="30">
        <v>0</v>
      </c>
      <c r="AC1483" s="30">
        <v>0</v>
      </c>
      <c r="AD1483" s="31">
        <v>0</v>
      </c>
      <c r="AE1483" s="30">
        <v>0</v>
      </c>
      <c r="AF1483" s="30">
        <v>0</v>
      </c>
      <c r="AG1483" s="32">
        <v>0</v>
      </c>
      <c r="AH1483" s="30">
        <v>0</v>
      </c>
      <c r="AI1483" s="10" t="s">
        <v>573</v>
      </c>
      <c r="AJ1483" s="30">
        <v>0</v>
      </c>
      <c r="AK1483" s="30">
        <v>0</v>
      </c>
      <c r="AL1483" s="30">
        <v>0</v>
      </c>
      <c r="AM1483" s="30">
        <v>0</v>
      </c>
      <c r="AN1483" s="30">
        <v>0</v>
      </c>
      <c r="AO1483" s="30">
        <v>0</v>
      </c>
      <c r="AP1483" s="30">
        <v>0</v>
      </c>
      <c r="AQ1483" s="30">
        <v>0</v>
      </c>
      <c r="AR1483" s="30">
        <v>0</v>
      </c>
      <c r="AS1483" s="30">
        <v>0</v>
      </c>
      <c r="AT1483" s="30">
        <v>0</v>
      </c>
      <c r="AU1483" s="121">
        <v>0</v>
      </c>
      <c r="AV1483" s="129" t="s">
        <v>1011</v>
      </c>
      <c r="AW1483" s="129" t="s">
        <v>1011</v>
      </c>
      <c r="AX1483" s="129" t="s">
        <v>527</v>
      </c>
    </row>
    <row r="1484" spans="1:50" ht="24" x14ac:dyDescent="0.25">
      <c r="A1484" s="120">
        <v>46148</v>
      </c>
      <c r="B1484" s="28" t="s">
        <v>568</v>
      </c>
      <c r="C1484" s="25" t="s">
        <v>427</v>
      </c>
      <c r="D1484" s="25" t="s">
        <v>430</v>
      </c>
      <c r="E1484" s="25" t="s">
        <v>423</v>
      </c>
      <c r="F1484" s="29" t="s">
        <v>243</v>
      </c>
      <c r="G1484" s="29" t="s">
        <v>19</v>
      </c>
      <c r="H1484" s="29" t="s">
        <v>422</v>
      </c>
      <c r="I1484" s="29" t="s">
        <v>579</v>
      </c>
      <c r="J1484" s="29" t="s">
        <v>777</v>
      </c>
      <c r="K1484" s="25" t="s">
        <v>430</v>
      </c>
      <c r="L1484" s="25" t="s">
        <v>4013</v>
      </c>
      <c r="M1484" s="25" t="s">
        <v>4014</v>
      </c>
      <c r="N1484" s="25" t="s">
        <v>3979</v>
      </c>
      <c r="O1484" s="25">
        <v>10724517345</v>
      </c>
      <c r="P1484" s="25" t="s">
        <v>5565</v>
      </c>
      <c r="Q1484" s="28" t="s">
        <v>0</v>
      </c>
      <c r="R1484" s="29" t="s">
        <v>4015</v>
      </c>
      <c r="S1484" s="27" t="s">
        <v>4016</v>
      </c>
      <c r="T1484" s="27" t="s">
        <v>4780</v>
      </c>
      <c r="U1484" s="28" t="s">
        <v>270</v>
      </c>
      <c r="V1484" s="26" t="s">
        <v>430</v>
      </c>
      <c r="W1484" s="26" t="s">
        <v>593</v>
      </c>
      <c r="X1484" s="26" t="s">
        <v>411</v>
      </c>
      <c r="Y1484" s="37" t="s">
        <v>200</v>
      </c>
      <c r="Z1484" s="37" t="s">
        <v>586</v>
      </c>
      <c r="AA1484" s="37" t="s">
        <v>585</v>
      </c>
      <c r="AB1484" s="30">
        <v>12000</v>
      </c>
      <c r="AC1484" s="30">
        <v>12000</v>
      </c>
      <c r="AD1484" s="31">
        <v>0</v>
      </c>
      <c r="AE1484" s="30">
        <v>12000</v>
      </c>
      <c r="AF1484" s="30">
        <v>12000</v>
      </c>
      <c r="AG1484" s="32">
        <v>0</v>
      </c>
      <c r="AH1484" s="30">
        <v>8000</v>
      </c>
      <c r="AI1484" s="10" t="s">
        <v>573</v>
      </c>
      <c r="AJ1484" s="30">
        <v>0</v>
      </c>
      <c r="AK1484" s="30">
        <v>0</v>
      </c>
      <c r="AL1484" s="30">
        <v>0</v>
      </c>
      <c r="AM1484" s="30">
        <v>0</v>
      </c>
      <c r="AN1484" s="30">
        <v>0</v>
      </c>
      <c r="AO1484" s="30">
        <v>4000</v>
      </c>
      <c r="AP1484" s="30">
        <v>8000</v>
      </c>
      <c r="AQ1484" s="30">
        <v>0</v>
      </c>
      <c r="AR1484" s="30">
        <v>0</v>
      </c>
      <c r="AS1484" s="30">
        <v>0</v>
      </c>
      <c r="AT1484" s="30">
        <v>0</v>
      </c>
      <c r="AU1484" s="121">
        <v>0</v>
      </c>
      <c r="AV1484" s="129" t="s">
        <v>784</v>
      </c>
      <c r="AW1484" s="129" t="s">
        <v>796</v>
      </c>
      <c r="AX1484" s="129" t="s">
        <v>797</v>
      </c>
    </row>
    <row r="1485" spans="1:50" ht="60" x14ac:dyDescent="0.25">
      <c r="A1485" s="120">
        <v>46148</v>
      </c>
      <c r="B1485" s="28" t="s">
        <v>568</v>
      </c>
      <c r="C1485" s="25" t="s">
        <v>427</v>
      </c>
      <c r="D1485" s="25" t="s">
        <v>459</v>
      </c>
      <c r="E1485" s="25" t="s">
        <v>423</v>
      </c>
      <c r="F1485" s="29" t="s">
        <v>287</v>
      </c>
      <c r="G1485" s="29" t="s">
        <v>288</v>
      </c>
      <c r="H1485" s="29" t="s">
        <v>633</v>
      </c>
      <c r="I1485" s="29" t="s">
        <v>579</v>
      </c>
      <c r="J1485" s="29" t="s">
        <v>2630</v>
      </c>
      <c r="K1485" s="25" t="s">
        <v>426</v>
      </c>
      <c r="L1485" s="25" t="s">
        <v>527</v>
      </c>
      <c r="M1485" s="25" t="s">
        <v>527</v>
      </c>
      <c r="N1485" s="25" t="s">
        <v>527</v>
      </c>
      <c r="O1485" s="25" t="s">
        <v>527</v>
      </c>
      <c r="P1485" s="25" t="s">
        <v>5566</v>
      </c>
      <c r="Q1485" s="28" t="s">
        <v>0</v>
      </c>
      <c r="R1485" s="29" t="s">
        <v>4017</v>
      </c>
      <c r="S1485" s="27" t="s">
        <v>4018</v>
      </c>
      <c r="T1485" s="27" t="s">
        <v>4781</v>
      </c>
      <c r="U1485" s="28" t="s">
        <v>295</v>
      </c>
      <c r="V1485" s="26" t="s">
        <v>426</v>
      </c>
      <c r="W1485" s="26" t="s">
        <v>2635</v>
      </c>
      <c r="X1485" s="26" t="s">
        <v>412</v>
      </c>
      <c r="Y1485" s="37" t="s">
        <v>204</v>
      </c>
      <c r="Z1485" s="37" t="s">
        <v>206</v>
      </c>
      <c r="AA1485" s="37" t="s">
        <v>205</v>
      </c>
      <c r="AB1485" s="30">
        <v>0</v>
      </c>
      <c r="AC1485" s="30">
        <v>0</v>
      </c>
      <c r="AD1485" s="31">
        <v>0</v>
      </c>
      <c r="AE1485" s="30">
        <v>0</v>
      </c>
      <c r="AF1485" s="30">
        <v>0</v>
      </c>
      <c r="AG1485" s="32">
        <v>0</v>
      </c>
      <c r="AH1485" s="30">
        <v>0</v>
      </c>
      <c r="AI1485" s="10" t="s">
        <v>573</v>
      </c>
      <c r="AJ1485" s="30">
        <v>0</v>
      </c>
      <c r="AK1485" s="30">
        <v>0</v>
      </c>
      <c r="AL1485" s="30">
        <v>0</v>
      </c>
      <c r="AM1485" s="30">
        <v>0</v>
      </c>
      <c r="AN1485" s="30">
        <v>0</v>
      </c>
      <c r="AO1485" s="30">
        <v>0</v>
      </c>
      <c r="AP1485" s="30">
        <v>0</v>
      </c>
      <c r="AQ1485" s="30">
        <v>0</v>
      </c>
      <c r="AR1485" s="30">
        <v>0</v>
      </c>
      <c r="AS1485" s="30">
        <v>0</v>
      </c>
      <c r="AT1485" s="30">
        <v>0</v>
      </c>
      <c r="AU1485" s="121">
        <v>0</v>
      </c>
      <c r="AV1485" s="129" t="s">
        <v>1011</v>
      </c>
      <c r="AW1485" s="129" t="s">
        <v>1011</v>
      </c>
      <c r="AX1485" s="129" t="s">
        <v>527</v>
      </c>
    </row>
    <row r="1486" spans="1:50" ht="24" x14ac:dyDescent="0.25">
      <c r="A1486" s="120">
        <v>46148</v>
      </c>
      <c r="B1486" s="28" t="s">
        <v>568</v>
      </c>
      <c r="C1486" s="25" t="s">
        <v>427</v>
      </c>
      <c r="D1486" s="25" t="s">
        <v>430</v>
      </c>
      <c r="E1486" s="25" t="s">
        <v>423</v>
      </c>
      <c r="F1486" s="29" t="s">
        <v>243</v>
      </c>
      <c r="G1486" s="29" t="s">
        <v>19</v>
      </c>
      <c r="H1486" s="29" t="s">
        <v>422</v>
      </c>
      <c r="I1486" s="29" t="s">
        <v>579</v>
      </c>
      <c r="J1486" s="29" t="s">
        <v>777</v>
      </c>
      <c r="K1486" s="25" t="s">
        <v>430</v>
      </c>
      <c r="L1486" s="25" t="s">
        <v>4019</v>
      </c>
      <c r="M1486" s="25" t="s">
        <v>4020</v>
      </c>
      <c r="N1486" s="25" t="s">
        <v>3086</v>
      </c>
      <c r="O1486" s="25">
        <v>10747440561</v>
      </c>
      <c r="P1486" s="25" t="s">
        <v>5567</v>
      </c>
      <c r="Q1486" s="28" t="s">
        <v>0</v>
      </c>
      <c r="R1486" s="29" t="s">
        <v>4021</v>
      </c>
      <c r="S1486" s="27" t="s">
        <v>4022</v>
      </c>
      <c r="T1486" s="27" t="s">
        <v>4782</v>
      </c>
      <c r="U1486" s="28" t="s">
        <v>270</v>
      </c>
      <c r="V1486" s="26" t="s">
        <v>430</v>
      </c>
      <c r="W1486" s="26" t="s">
        <v>593</v>
      </c>
      <c r="X1486" s="26" t="s">
        <v>411</v>
      </c>
      <c r="Y1486" s="37" t="s">
        <v>200</v>
      </c>
      <c r="Z1486" s="37" t="s">
        <v>586</v>
      </c>
      <c r="AA1486" s="37" t="s">
        <v>585</v>
      </c>
      <c r="AB1486" s="30">
        <v>16500</v>
      </c>
      <c r="AC1486" s="30">
        <v>16500</v>
      </c>
      <c r="AD1486" s="31">
        <v>0</v>
      </c>
      <c r="AE1486" s="30">
        <v>16500</v>
      </c>
      <c r="AF1486" s="30">
        <v>16500</v>
      </c>
      <c r="AG1486" s="32">
        <v>0</v>
      </c>
      <c r="AH1486" s="30">
        <v>11000</v>
      </c>
      <c r="AI1486" s="10" t="s">
        <v>573</v>
      </c>
      <c r="AJ1486" s="30">
        <v>0</v>
      </c>
      <c r="AK1486" s="30">
        <v>0</v>
      </c>
      <c r="AL1486" s="30">
        <v>0</v>
      </c>
      <c r="AM1486" s="30">
        <v>0</v>
      </c>
      <c r="AN1486" s="30">
        <v>0</v>
      </c>
      <c r="AO1486" s="30">
        <v>5500</v>
      </c>
      <c r="AP1486" s="30">
        <v>11000</v>
      </c>
      <c r="AQ1486" s="30">
        <v>0</v>
      </c>
      <c r="AR1486" s="30">
        <v>0</v>
      </c>
      <c r="AS1486" s="30">
        <v>0</v>
      </c>
      <c r="AT1486" s="30">
        <v>0</v>
      </c>
      <c r="AU1486" s="121">
        <v>0</v>
      </c>
      <c r="AV1486" s="129" t="s">
        <v>784</v>
      </c>
      <c r="AW1486" s="129" t="s">
        <v>796</v>
      </c>
      <c r="AX1486" s="129" t="s">
        <v>797</v>
      </c>
    </row>
    <row r="1487" spans="1:50" ht="24" x14ac:dyDescent="0.25">
      <c r="A1487" s="120">
        <v>46148</v>
      </c>
      <c r="B1487" s="28" t="s">
        <v>568</v>
      </c>
      <c r="C1487" s="25" t="s">
        <v>427</v>
      </c>
      <c r="D1487" s="25" t="s">
        <v>457</v>
      </c>
      <c r="E1487" s="25" t="s">
        <v>423</v>
      </c>
      <c r="F1487" s="29" t="s">
        <v>243</v>
      </c>
      <c r="G1487" s="29" t="s">
        <v>19</v>
      </c>
      <c r="H1487" s="29" t="s">
        <v>422</v>
      </c>
      <c r="I1487" s="29" t="s">
        <v>579</v>
      </c>
      <c r="J1487" s="29" t="s">
        <v>777</v>
      </c>
      <c r="K1487" s="25" t="s">
        <v>457</v>
      </c>
      <c r="L1487" s="25" t="s">
        <v>4023</v>
      </c>
      <c r="M1487" s="25" t="s">
        <v>4024</v>
      </c>
      <c r="N1487" s="25" t="s">
        <v>3888</v>
      </c>
      <c r="O1487" s="25">
        <v>10709853436</v>
      </c>
      <c r="P1487" s="25" t="s">
        <v>5568</v>
      </c>
      <c r="Q1487" s="28" t="s">
        <v>0</v>
      </c>
      <c r="R1487" s="29" t="s">
        <v>4025</v>
      </c>
      <c r="S1487" s="27" t="s">
        <v>4026</v>
      </c>
      <c r="T1487" s="27" t="s">
        <v>4783</v>
      </c>
      <c r="U1487" s="28" t="s">
        <v>282</v>
      </c>
      <c r="V1487" s="26" t="s">
        <v>457</v>
      </c>
      <c r="W1487" s="26" t="s">
        <v>624</v>
      </c>
      <c r="X1487" s="26" t="s">
        <v>411</v>
      </c>
      <c r="Y1487" s="37" t="s">
        <v>200</v>
      </c>
      <c r="Z1487" s="37" t="s">
        <v>586</v>
      </c>
      <c r="AA1487" s="37" t="s">
        <v>585</v>
      </c>
      <c r="AB1487" s="30">
        <v>14000</v>
      </c>
      <c r="AC1487" s="30">
        <v>14000</v>
      </c>
      <c r="AD1487" s="31">
        <v>0</v>
      </c>
      <c r="AE1487" s="30">
        <v>14000</v>
      </c>
      <c r="AF1487" s="30">
        <v>14000</v>
      </c>
      <c r="AG1487" s="32">
        <v>0</v>
      </c>
      <c r="AH1487" s="30">
        <v>14000</v>
      </c>
      <c r="AI1487" s="10" t="s">
        <v>573</v>
      </c>
      <c r="AJ1487" s="30">
        <v>0</v>
      </c>
      <c r="AK1487" s="30">
        <v>0</v>
      </c>
      <c r="AL1487" s="30">
        <v>0</v>
      </c>
      <c r="AM1487" s="30">
        <v>0</v>
      </c>
      <c r="AN1487" s="30">
        <v>7000</v>
      </c>
      <c r="AO1487" s="30">
        <v>0</v>
      </c>
      <c r="AP1487" s="30">
        <v>7000</v>
      </c>
      <c r="AQ1487" s="30">
        <v>0</v>
      </c>
      <c r="AR1487" s="30">
        <v>0</v>
      </c>
      <c r="AS1487" s="30">
        <v>0</v>
      </c>
      <c r="AT1487" s="30">
        <v>0</v>
      </c>
      <c r="AU1487" s="121">
        <v>0</v>
      </c>
      <c r="AV1487" s="129" t="s">
        <v>784</v>
      </c>
      <c r="AW1487" s="129" t="s">
        <v>796</v>
      </c>
      <c r="AX1487" s="129" t="s">
        <v>797</v>
      </c>
    </row>
    <row r="1488" spans="1:50" ht="24" x14ac:dyDescent="0.25">
      <c r="A1488" s="120">
        <v>46148</v>
      </c>
      <c r="B1488" s="28" t="s">
        <v>568</v>
      </c>
      <c r="C1488" s="25" t="s">
        <v>427</v>
      </c>
      <c r="D1488" s="25" t="s">
        <v>455</v>
      </c>
      <c r="E1488" s="25" t="s">
        <v>423</v>
      </c>
      <c r="F1488" s="29" t="s">
        <v>243</v>
      </c>
      <c r="G1488" s="29" t="s">
        <v>19</v>
      </c>
      <c r="H1488" s="29" t="s">
        <v>422</v>
      </c>
      <c r="I1488" s="29" t="s">
        <v>579</v>
      </c>
      <c r="J1488" s="29" t="s">
        <v>777</v>
      </c>
      <c r="K1488" s="25" t="s">
        <v>455</v>
      </c>
      <c r="L1488" s="25" t="s">
        <v>4027</v>
      </c>
      <c r="M1488" s="25" t="s">
        <v>4028</v>
      </c>
      <c r="N1488" s="25" t="s">
        <v>3979</v>
      </c>
      <c r="O1488" s="25">
        <v>10419491387</v>
      </c>
      <c r="P1488" s="25" t="s">
        <v>5569</v>
      </c>
      <c r="Q1488" s="28" t="s">
        <v>0</v>
      </c>
      <c r="R1488" s="29" t="s">
        <v>4029</v>
      </c>
      <c r="S1488" s="27" t="s">
        <v>4030</v>
      </c>
      <c r="T1488" s="27" t="s">
        <v>4784</v>
      </c>
      <c r="U1488" s="28" t="s">
        <v>275</v>
      </c>
      <c r="V1488" s="26" t="s">
        <v>455</v>
      </c>
      <c r="W1488" s="26" t="s">
        <v>611</v>
      </c>
      <c r="X1488" s="26" t="s">
        <v>411</v>
      </c>
      <c r="Y1488" s="37" t="s">
        <v>200</v>
      </c>
      <c r="Z1488" s="37" t="s">
        <v>586</v>
      </c>
      <c r="AA1488" s="37" t="s">
        <v>585</v>
      </c>
      <c r="AB1488" s="30">
        <v>14000</v>
      </c>
      <c r="AC1488" s="30">
        <v>0</v>
      </c>
      <c r="AD1488" s="31">
        <v>14000</v>
      </c>
      <c r="AE1488" s="30">
        <v>14000</v>
      </c>
      <c r="AF1488" s="30">
        <v>14000</v>
      </c>
      <c r="AG1488" s="32">
        <v>0</v>
      </c>
      <c r="AH1488" s="30">
        <v>14000</v>
      </c>
      <c r="AI1488" s="10" t="s">
        <v>573</v>
      </c>
      <c r="AJ1488" s="30">
        <v>0</v>
      </c>
      <c r="AK1488" s="30">
        <v>0</v>
      </c>
      <c r="AL1488" s="30">
        <v>0</v>
      </c>
      <c r="AM1488" s="30">
        <v>0</v>
      </c>
      <c r="AN1488" s="30">
        <v>0</v>
      </c>
      <c r="AO1488" s="30">
        <v>14000</v>
      </c>
      <c r="AP1488" s="30">
        <v>0</v>
      </c>
      <c r="AQ1488" s="30">
        <v>0</v>
      </c>
      <c r="AR1488" s="30">
        <v>0</v>
      </c>
      <c r="AS1488" s="30">
        <v>0</v>
      </c>
      <c r="AT1488" s="30">
        <v>0</v>
      </c>
      <c r="AU1488" s="121">
        <v>0</v>
      </c>
      <c r="AV1488" s="129" t="s">
        <v>919</v>
      </c>
      <c r="AW1488" s="129" t="s">
        <v>796</v>
      </c>
      <c r="AX1488" s="129" t="s">
        <v>797</v>
      </c>
    </row>
    <row r="1489" spans="1:50" ht="24" x14ac:dyDescent="0.25">
      <c r="A1489" s="120">
        <v>46149</v>
      </c>
      <c r="B1489" s="28" t="s">
        <v>568</v>
      </c>
      <c r="C1489" s="25" t="s">
        <v>427</v>
      </c>
      <c r="D1489" s="25" t="s">
        <v>459</v>
      </c>
      <c r="E1489" s="25" t="s">
        <v>423</v>
      </c>
      <c r="F1489" s="29" t="s">
        <v>287</v>
      </c>
      <c r="G1489" s="29" t="s">
        <v>20</v>
      </c>
      <c r="H1489" s="29" t="s">
        <v>422</v>
      </c>
      <c r="I1489" s="29" t="s">
        <v>579</v>
      </c>
      <c r="J1489" s="29" t="s">
        <v>777</v>
      </c>
      <c r="K1489" s="25" t="s">
        <v>459</v>
      </c>
      <c r="L1489" s="25" t="s">
        <v>4031</v>
      </c>
      <c r="M1489" s="25" t="s">
        <v>4032</v>
      </c>
      <c r="N1489" s="25" t="s">
        <v>3086</v>
      </c>
      <c r="O1489" s="25">
        <v>10721922591</v>
      </c>
      <c r="P1489" s="25" t="s">
        <v>5570</v>
      </c>
      <c r="Q1489" s="28" t="s">
        <v>0</v>
      </c>
      <c r="R1489" s="29" t="s">
        <v>4033</v>
      </c>
      <c r="S1489" s="27" t="s">
        <v>4034</v>
      </c>
      <c r="T1489" s="27" t="s">
        <v>4785</v>
      </c>
      <c r="U1489" s="28" t="s">
        <v>304</v>
      </c>
      <c r="V1489" s="26" t="s">
        <v>459</v>
      </c>
      <c r="W1489" s="26" t="s">
        <v>649</v>
      </c>
      <c r="X1489" s="26" t="s">
        <v>411</v>
      </c>
      <c r="Y1489" s="37" t="s">
        <v>200</v>
      </c>
      <c r="Z1489" s="37" t="s">
        <v>586</v>
      </c>
      <c r="AA1489" s="37" t="s">
        <v>585</v>
      </c>
      <c r="AB1489" s="30">
        <v>13500</v>
      </c>
      <c r="AC1489" s="30">
        <v>13500</v>
      </c>
      <c r="AD1489" s="31">
        <v>0</v>
      </c>
      <c r="AE1489" s="30">
        <v>13500</v>
      </c>
      <c r="AF1489" s="30">
        <v>13500</v>
      </c>
      <c r="AG1489" s="32">
        <v>0</v>
      </c>
      <c r="AH1489" s="30">
        <v>13500</v>
      </c>
      <c r="AI1489" s="10" t="s">
        <v>573</v>
      </c>
      <c r="AJ1489" s="30">
        <v>0</v>
      </c>
      <c r="AK1489" s="30">
        <v>0</v>
      </c>
      <c r="AL1489" s="30">
        <v>0</v>
      </c>
      <c r="AM1489" s="30">
        <v>0</v>
      </c>
      <c r="AN1489" s="30">
        <v>4500</v>
      </c>
      <c r="AO1489" s="30">
        <v>4500</v>
      </c>
      <c r="AP1489" s="30">
        <v>4500</v>
      </c>
      <c r="AQ1489" s="30">
        <v>0</v>
      </c>
      <c r="AR1489" s="30">
        <v>0</v>
      </c>
      <c r="AS1489" s="30">
        <v>0</v>
      </c>
      <c r="AT1489" s="30">
        <v>0</v>
      </c>
      <c r="AU1489" s="121">
        <v>0</v>
      </c>
      <c r="AV1489" s="129" t="s">
        <v>784</v>
      </c>
      <c r="AW1489" s="129" t="s">
        <v>796</v>
      </c>
      <c r="AX1489" s="129" t="s">
        <v>797</v>
      </c>
    </row>
    <row r="1490" spans="1:50" ht="24" x14ac:dyDescent="0.25">
      <c r="A1490" s="120">
        <v>46149</v>
      </c>
      <c r="B1490" s="28" t="s">
        <v>568</v>
      </c>
      <c r="C1490" s="25" t="s">
        <v>427</v>
      </c>
      <c r="D1490" s="25" t="s">
        <v>459</v>
      </c>
      <c r="E1490" s="25" t="s">
        <v>423</v>
      </c>
      <c r="F1490" s="29" t="s">
        <v>287</v>
      </c>
      <c r="G1490" s="29" t="s">
        <v>20</v>
      </c>
      <c r="H1490" s="29" t="s">
        <v>422</v>
      </c>
      <c r="I1490" s="29" t="s">
        <v>579</v>
      </c>
      <c r="J1490" s="29" t="s">
        <v>868</v>
      </c>
      <c r="K1490" s="25" t="s">
        <v>451</v>
      </c>
      <c r="L1490" s="25" t="s">
        <v>4035</v>
      </c>
      <c r="M1490" s="25" t="s">
        <v>4036</v>
      </c>
      <c r="N1490" s="25" t="s">
        <v>3086</v>
      </c>
      <c r="O1490" s="25">
        <v>10776862857</v>
      </c>
      <c r="P1490" s="25" t="s">
        <v>5571</v>
      </c>
      <c r="Q1490" s="28" t="s">
        <v>0</v>
      </c>
      <c r="R1490" s="29" t="s">
        <v>4037</v>
      </c>
      <c r="S1490" s="27" t="s">
        <v>4038</v>
      </c>
      <c r="T1490" s="27" t="s">
        <v>4786</v>
      </c>
      <c r="U1490" s="28" t="s">
        <v>303</v>
      </c>
      <c r="V1490" s="26" t="s">
        <v>451</v>
      </c>
      <c r="W1490" s="26" t="s">
        <v>648</v>
      </c>
      <c r="X1490" s="26" t="s">
        <v>411</v>
      </c>
      <c r="Y1490" s="37" t="s">
        <v>200</v>
      </c>
      <c r="Z1490" s="37" t="s">
        <v>586</v>
      </c>
      <c r="AA1490" s="37" t="s">
        <v>585</v>
      </c>
      <c r="AB1490" s="30">
        <v>15000</v>
      </c>
      <c r="AC1490" s="30">
        <v>15000</v>
      </c>
      <c r="AD1490" s="31">
        <v>0</v>
      </c>
      <c r="AE1490" s="30">
        <v>15000</v>
      </c>
      <c r="AF1490" s="30">
        <v>10000</v>
      </c>
      <c r="AG1490" s="32">
        <v>5000</v>
      </c>
      <c r="AH1490" s="30">
        <v>10000</v>
      </c>
      <c r="AI1490" s="10" t="s">
        <v>573</v>
      </c>
      <c r="AJ1490" s="30">
        <v>0</v>
      </c>
      <c r="AK1490" s="30">
        <v>0</v>
      </c>
      <c r="AL1490" s="30">
        <v>0</v>
      </c>
      <c r="AM1490" s="30">
        <v>0</v>
      </c>
      <c r="AN1490" s="30">
        <v>0</v>
      </c>
      <c r="AO1490" s="30">
        <v>5000</v>
      </c>
      <c r="AP1490" s="30">
        <v>5000</v>
      </c>
      <c r="AQ1490" s="30">
        <v>0</v>
      </c>
      <c r="AR1490" s="30">
        <v>0</v>
      </c>
      <c r="AS1490" s="30">
        <v>0</v>
      </c>
      <c r="AT1490" s="30">
        <v>0</v>
      </c>
      <c r="AU1490" s="121">
        <v>0</v>
      </c>
      <c r="AV1490" s="129" t="s">
        <v>784</v>
      </c>
      <c r="AW1490" s="129" t="s">
        <v>785</v>
      </c>
      <c r="AX1490" s="129" t="s">
        <v>291</v>
      </c>
    </row>
    <row r="1491" spans="1:50" ht="36" x14ac:dyDescent="0.25">
      <c r="A1491" s="120">
        <v>46149</v>
      </c>
      <c r="B1491" s="28" t="s">
        <v>568</v>
      </c>
      <c r="C1491" s="25" t="s">
        <v>427</v>
      </c>
      <c r="D1491" s="25" t="s">
        <v>430</v>
      </c>
      <c r="E1491" s="25" t="s">
        <v>423</v>
      </c>
      <c r="F1491" s="29" t="s">
        <v>243</v>
      </c>
      <c r="G1491" s="29" t="s">
        <v>19</v>
      </c>
      <c r="H1491" s="29" t="s">
        <v>422</v>
      </c>
      <c r="I1491" s="29" t="s">
        <v>579</v>
      </c>
      <c r="J1491" s="29" t="s">
        <v>777</v>
      </c>
      <c r="K1491" s="25" t="s">
        <v>430</v>
      </c>
      <c r="L1491" s="25" t="s">
        <v>4039</v>
      </c>
      <c r="M1491" s="25" t="s">
        <v>4040</v>
      </c>
      <c r="N1491" s="25" t="s">
        <v>3979</v>
      </c>
      <c r="O1491" s="25">
        <v>10455609408</v>
      </c>
      <c r="P1491" s="25" t="s">
        <v>5572</v>
      </c>
      <c r="Q1491" s="28" t="s">
        <v>0</v>
      </c>
      <c r="R1491" s="29" t="s">
        <v>4041</v>
      </c>
      <c r="S1491" s="27" t="s">
        <v>4042</v>
      </c>
      <c r="T1491" s="27" t="s">
        <v>4787</v>
      </c>
      <c r="U1491" s="28" t="s">
        <v>270</v>
      </c>
      <c r="V1491" s="26" t="s">
        <v>430</v>
      </c>
      <c r="W1491" s="26" t="s">
        <v>593</v>
      </c>
      <c r="X1491" s="26" t="s">
        <v>411</v>
      </c>
      <c r="Y1491" s="37" t="s">
        <v>200</v>
      </c>
      <c r="Z1491" s="37" t="s">
        <v>586</v>
      </c>
      <c r="AA1491" s="37" t="s">
        <v>585</v>
      </c>
      <c r="AB1491" s="30">
        <v>16000</v>
      </c>
      <c r="AC1491" s="30">
        <v>16000</v>
      </c>
      <c r="AD1491" s="31">
        <v>0</v>
      </c>
      <c r="AE1491" s="30">
        <v>16000</v>
      </c>
      <c r="AF1491" s="30">
        <v>16000</v>
      </c>
      <c r="AG1491" s="32">
        <v>0</v>
      </c>
      <c r="AH1491" s="30">
        <v>16000</v>
      </c>
      <c r="AI1491" s="10" t="s">
        <v>573</v>
      </c>
      <c r="AJ1491" s="30">
        <v>0</v>
      </c>
      <c r="AK1491" s="30">
        <v>0</v>
      </c>
      <c r="AL1491" s="30">
        <v>0</v>
      </c>
      <c r="AM1491" s="30">
        <v>0</v>
      </c>
      <c r="AN1491" s="30">
        <v>8000</v>
      </c>
      <c r="AO1491" s="30">
        <v>8000</v>
      </c>
      <c r="AP1491" s="30">
        <v>0</v>
      </c>
      <c r="AQ1491" s="30">
        <v>0</v>
      </c>
      <c r="AR1491" s="30">
        <v>0</v>
      </c>
      <c r="AS1491" s="30">
        <v>0</v>
      </c>
      <c r="AT1491" s="30">
        <v>0</v>
      </c>
      <c r="AU1491" s="121">
        <v>0</v>
      </c>
      <c r="AV1491" s="129" t="s">
        <v>784</v>
      </c>
      <c r="AW1491" s="129" t="s">
        <v>796</v>
      </c>
      <c r="AX1491" s="129" t="s">
        <v>797</v>
      </c>
    </row>
    <row r="1492" spans="1:50" ht="24" x14ac:dyDescent="0.25">
      <c r="A1492" s="120">
        <v>46149</v>
      </c>
      <c r="B1492" s="28" t="s">
        <v>568</v>
      </c>
      <c r="C1492" s="25" t="s">
        <v>427</v>
      </c>
      <c r="D1492" s="25" t="s">
        <v>430</v>
      </c>
      <c r="E1492" s="25" t="s">
        <v>423</v>
      </c>
      <c r="F1492" s="29" t="s">
        <v>243</v>
      </c>
      <c r="G1492" s="29" t="s">
        <v>19</v>
      </c>
      <c r="H1492" s="29" t="s">
        <v>422</v>
      </c>
      <c r="I1492" s="29" t="s">
        <v>579</v>
      </c>
      <c r="J1492" s="29" t="s">
        <v>777</v>
      </c>
      <c r="K1492" s="25" t="s">
        <v>430</v>
      </c>
      <c r="L1492" s="25" t="s">
        <v>4043</v>
      </c>
      <c r="M1492" s="25" t="s">
        <v>4044</v>
      </c>
      <c r="N1492" s="25" t="s">
        <v>3979</v>
      </c>
      <c r="O1492" s="25">
        <v>10454951447</v>
      </c>
      <c r="P1492" s="25" t="s">
        <v>5573</v>
      </c>
      <c r="Q1492" s="28" t="s">
        <v>0</v>
      </c>
      <c r="R1492" s="29" t="s">
        <v>4045</v>
      </c>
      <c r="S1492" s="27" t="s">
        <v>4046</v>
      </c>
      <c r="T1492" s="27" t="s">
        <v>4788</v>
      </c>
      <c r="U1492" s="28" t="s">
        <v>270</v>
      </c>
      <c r="V1492" s="26" t="s">
        <v>430</v>
      </c>
      <c r="W1492" s="26" t="s">
        <v>593</v>
      </c>
      <c r="X1492" s="26" t="s">
        <v>411</v>
      </c>
      <c r="Y1492" s="37" t="s">
        <v>200</v>
      </c>
      <c r="Z1492" s="37" t="s">
        <v>586</v>
      </c>
      <c r="AA1492" s="37" t="s">
        <v>585</v>
      </c>
      <c r="AB1492" s="30">
        <v>13000</v>
      </c>
      <c r="AC1492" s="30">
        <v>13000</v>
      </c>
      <c r="AD1492" s="31">
        <v>0</v>
      </c>
      <c r="AE1492" s="30">
        <v>13000</v>
      </c>
      <c r="AF1492" s="30">
        <v>13000</v>
      </c>
      <c r="AG1492" s="32">
        <v>0</v>
      </c>
      <c r="AH1492" s="30">
        <v>13000</v>
      </c>
      <c r="AI1492" s="10" t="s">
        <v>573</v>
      </c>
      <c r="AJ1492" s="30">
        <v>0</v>
      </c>
      <c r="AK1492" s="30">
        <v>0</v>
      </c>
      <c r="AL1492" s="30">
        <v>0</v>
      </c>
      <c r="AM1492" s="30">
        <v>0</v>
      </c>
      <c r="AN1492" s="30">
        <v>6500</v>
      </c>
      <c r="AO1492" s="30">
        <v>6500</v>
      </c>
      <c r="AP1492" s="30">
        <v>0</v>
      </c>
      <c r="AQ1492" s="30">
        <v>0</v>
      </c>
      <c r="AR1492" s="30">
        <v>0</v>
      </c>
      <c r="AS1492" s="30">
        <v>0</v>
      </c>
      <c r="AT1492" s="30">
        <v>0</v>
      </c>
      <c r="AU1492" s="121">
        <v>0</v>
      </c>
      <c r="AV1492" s="129" t="s">
        <v>784</v>
      </c>
      <c r="AW1492" s="129" t="s">
        <v>796</v>
      </c>
      <c r="AX1492" s="129" t="s">
        <v>797</v>
      </c>
    </row>
    <row r="1493" spans="1:50" ht="24" x14ac:dyDescent="0.25">
      <c r="A1493" s="120">
        <v>46149</v>
      </c>
      <c r="B1493" s="28" t="s">
        <v>568</v>
      </c>
      <c r="C1493" s="25" t="s">
        <v>427</v>
      </c>
      <c r="D1493" s="25" t="s">
        <v>458</v>
      </c>
      <c r="E1493" s="25" t="s">
        <v>423</v>
      </c>
      <c r="F1493" s="29" t="s">
        <v>287</v>
      </c>
      <c r="G1493" s="29" t="s">
        <v>21</v>
      </c>
      <c r="H1493" s="29" t="s">
        <v>422</v>
      </c>
      <c r="I1493" s="29" t="s">
        <v>579</v>
      </c>
      <c r="J1493" s="29" t="s">
        <v>777</v>
      </c>
      <c r="K1493" s="25" t="s">
        <v>458</v>
      </c>
      <c r="L1493" s="25" t="s">
        <v>4047</v>
      </c>
      <c r="M1493" s="25" t="s">
        <v>4048</v>
      </c>
      <c r="N1493" s="25" t="s">
        <v>3086</v>
      </c>
      <c r="O1493" s="25">
        <v>10427035064</v>
      </c>
      <c r="P1493" s="25" t="s">
        <v>5574</v>
      </c>
      <c r="Q1493" s="28" t="s">
        <v>0</v>
      </c>
      <c r="R1493" s="29" t="s">
        <v>4049</v>
      </c>
      <c r="S1493" s="27" t="s">
        <v>4050</v>
      </c>
      <c r="T1493" s="27" t="s">
        <v>4789</v>
      </c>
      <c r="U1493" s="28" t="s">
        <v>321</v>
      </c>
      <c r="V1493" s="26" t="s">
        <v>458</v>
      </c>
      <c r="W1493" s="26" t="s">
        <v>670</v>
      </c>
      <c r="X1493" s="26" t="s">
        <v>411</v>
      </c>
      <c r="Y1493" s="37" t="s">
        <v>200</v>
      </c>
      <c r="Z1493" s="37" t="s">
        <v>586</v>
      </c>
      <c r="AA1493" s="37" t="s">
        <v>585</v>
      </c>
      <c r="AB1493" s="30">
        <v>8000</v>
      </c>
      <c r="AC1493" s="30">
        <v>8000</v>
      </c>
      <c r="AD1493" s="31">
        <v>0</v>
      </c>
      <c r="AE1493" s="30">
        <v>8000</v>
      </c>
      <c r="AF1493" s="30">
        <v>8000</v>
      </c>
      <c r="AG1493" s="32">
        <v>0</v>
      </c>
      <c r="AH1493" s="30">
        <v>8000</v>
      </c>
      <c r="AI1493" s="10" t="s">
        <v>573</v>
      </c>
      <c r="AJ1493" s="30">
        <v>0</v>
      </c>
      <c r="AK1493" s="30">
        <v>0</v>
      </c>
      <c r="AL1493" s="30">
        <v>0</v>
      </c>
      <c r="AM1493" s="30">
        <v>0</v>
      </c>
      <c r="AN1493" s="30">
        <v>0</v>
      </c>
      <c r="AO1493" s="30">
        <v>8000</v>
      </c>
      <c r="AP1493" s="30">
        <v>0</v>
      </c>
      <c r="AQ1493" s="30">
        <v>0</v>
      </c>
      <c r="AR1493" s="30">
        <v>0</v>
      </c>
      <c r="AS1493" s="30">
        <v>0</v>
      </c>
      <c r="AT1493" s="30">
        <v>0</v>
      </c>
      <c r="AU1493" s="121">
        <v>0</v>
      </c>
      <c r="AV1493" s="129" t="s">
        <v>784</v>
      </c>
      <c r="AW1493" s="129" t="s">
        <v>796</v>
      </c>
      <c r="AX1493" s="129" t="s">
        <v>797</v>
      </c>
    </row>
    <row r="1494" spans="1:50" ht="24" x14ac:dyDescent="0.25">
      <c r="A1494" s="120">
        <v>46149</v>
      </c>
      <c r="B1494" s="28" t="s">
        <v>568</v>
      </c>
      <c r="C1494" s="25" t="s">
        <v>427</v>
      </c>
      <c r="D1494" s="25" t="s">
        <v>430</v>
      </c>
      <c r="E1494" s="25" t="s">
        <v>423</v>
      </c>
      <c r="F1494" s="29" t="s">
        <v>243</v>
      </c>
      <c r="G1494" s="29" t="s">
        <v>19</v>
      </c>
      <c r="H1494" s="29" t="s">
        <v>422</v>
      </c>
      <c r="I1494" s="29" t="s">
        <v>579</v>
      </c>
      <c r="J1494" s="29" t="s">
        <v>777</v>
      </c>
      <c r="K1494" s="25" t="s">
        <v>430</v>
      </c>
      <c r="L1494" s="25" t="s">
        <v>4051</v>
      </c>
      <c r="M1494" s="25" t="s">
        <v>4052</v>
      </c>
      <c r="N1494" s="25" t="s">
        <v>3979</v>
      </c>
      <c r="O1494" s="25">
        <v>10482816415</v>
      </c>
      <c r="P1494" s="25" t="s">
        <v>5575</v>
      </c>
      <c r="Q1494" s="28" t="s">
        <v>0</v>
      </c>
      <c r="R1494" s="29" t="s">
        <v>4053</v>
      </c>
      <c r="S1494" s="27" t="s">
        <v>4054</v>
      </c>
      <c r="T1494" s="27" t="s">
        <v>4790</v>
      </c>
      <c r="U1494" s="28" t="s">
        <v>270</v>
      </c>
      <c r="V1494" s="26" t="s">
        <v>430</v>
      </c>
      <c r="W1494" s="26" t="s">
        <v>593</v>
      </c>
      <c r="X1494" s="26" t="s">
        <v>411</v>
      </c>
      <c r="Y1494" s="37" t="s">
        <v>200</v>
      </c>
      <c r="Z1494" s="37" t="s">
        <v>586</v>
      </c>
      <c r="AA1494" s="37" t="s">
        <v>585</v>
      </c>
      <c r="AB1494" s="30">
        <v>0</v>
      </c>
      <c r="AC1494" s="30">
        <v>0</v>
      </c>
      <c r="AD1494" s="31">
        <v>0</v>
      </c>
      <c r="AE1494" s="30">
        <v>0</v>
      </c>
      <c r="AF1494" s="30">
        <v>0</v>
      </c>
      <c r="AG1494" s="32">
        <v>0</v>
      </c>
      <c r="AH1494" s="30">
        <v>0</v>
      </c>
      <c r="AI1494" s="10" t="s">
        <v>573</v>
      </c>
      <c r="AJ1494" s="30">
        <v>0</v>
      </c>
      <c r="AK1494" s="30">
        <v>0</v>
      </c>
      <c r="AL1494" s="30">
        <v>0</v>
      </c>
      <c r="AM1494" s="30">
        <v>0</v>
      </c>
      <c r="AN1494" s="30">
        <v>0</v>
      </c>
      <c r="AO1494" s="30">
        <v>0</v>
      </c>
      <c r="AP1494" s="30">
        <v>0</v>
      </c>
      <c r="AQ1494" s="30">
        <v>0</v>
      </c>
      <c r="AR1494" s="30">
        <v>0</v>
      </c>
      <c r="AS1494" s="30">
        <v>0</v>
      </c>
      <c r="AT1494" s="30">
        <v>0</v>
      </c>
      <c r="AU1494" s="121">
        <v>0</v>
      </c>
      <c r="AV1494" s="129" t="s">
        <v>1011</v>
      </c>
      <c r="AW1494" s="129" t="s">
        <v>1011</v>
      </c>
      <c r="AX1494" s="129" t="s">
        <v>797</v>
      </c>
    </row>
    <row r="1495" spans="1:50" ht="36" x14ac:dyDescent="0.25">
      <c r="A1495" s="120">
        <v>46149</v>
      </c>
      <c r="B1495" s="28" t="s">
        <v>568</v>
      </c>
      <c r="C1495" s="25" t="s">
        <v>427</v>
      </c>
      <c r="D1495" s="25" t="s">
        <v>459</v>
      </c>
      <c r="E1495" s="25" t="s">
        <v>423</v>
      </c>
      <c r="F1495" s="29" t="s">
        <v>287</v>
      </c>
      <c r="G1495" s="29" t="s">
        <v>20</v>
      </c>
      <c r="H1495" s="29" t="s">
        <v>422</v>
      </c>
      <c r="I1495" s="29" t="s">
        <v>579</v>
      </c>
      <c r="J1495" s="29" t="s">
        <v>868</v>
      </c>
      <c r="K1495" s="25" t="s">
        <v>256</v>
      </c>
      <c r="L1495" s="25" t="s">
        <v>4055</v>
      </c>
      <c r="M1495" s="25" t="s">
        <v>4056</v>
      </c>
      <c r="N1495" s="25" t="s">
        <v>3086</v>
      </c>
      <c r="O1495" s="25">
        <v>10460134353</v>
      </c>
      <c r="P1495" s="25" t="s">
        <v>5576</v>
      </c>
      <c r="Q1495" s="28" t="s">
        <v>0</v>
      </c>
      <c r="R1495" s="29" t="s">
        <v>4057</v>
      </c>
      <c r="S1495" s="27" t="s">
        <v>4058</v>
      </c>
      <c r="T1495" s="27" t="s">
        <v>4791</v>
      </c>
      <c r="U1495" s="28" t="s">
        <v>300</v>
      </c>
      <c r="V1495" s="26" t="s">
        <v>256</v>
      </c>
      <c r="W1495" s="26" t="s">
        <v>644</v>
      </c>
      <c r="X1495" s="26" t="s">
        <v>411</v>
      </c>
      <c r="Y1495" s="37" t="s">
        <v>200</v>
      </c>
      <c r="Z1495" s="37" t="s">
        <v>586</v>
      </c>
      <c r="AA1495" s="37" t="s">
        <v>585</v>
      </c>
      <c r="AB1495" s="30">
        <v>15000</v>
      </c>
      <c r="AC1495" s="30">
        <v>15000</v>
      </c>
      <c r="AD1495" s="31">
        <v>0</v>
      </c>
      <c r="AE1495" s="30">
        <v>15000</v>
      </c>
      <c r="AF1495" s="30">
        <v>10000</v>
      </c>
      <c r="AG1495" s="32">
        <v>5000</v>
      </c>
      <c r="AH1495" s="30">
        <v>10000</v>
      </c>
      <c r="AI1495" s="10" t="s">
        <v>573</v>
      </c>
      <c r="AJ1495" s="30">
        <v>0</v>
      </c>
      <c r="AK1495" s="30">
        <v>0</v>
      </c>
      <c r="AL1495" s="30">
        <v>0</v>
      </c>
      <c r="AM1495" s="30">
        <v>0</v>
      </c>
      <c r="AN1495" s="30">
        <v>0</v>
      </c>
      <c r="AO1495" s="30">
        <v>5000</v>
      </c>
      <c r="AP1495" s="30">
        <v>5000</v>
      </c>
      <c r="AQ1495" s="30">
        <v>0</v>
      </c>
      <c r="AR1495" s="30">
        <v>0</v>
      </c>
      <c r="AS1495" s="30">
        <v>0</v>
      </c>
      <c r="AT1495" s="30">
        <v>0</v>
      </c>
      <c r="AU1495" s="121">
        <v>0</v>
      </c>
      <c r="AV1495" s="129" t="s">
        <v>784</v>
      </c>
      <c r="AW1495" s="129" t="s">
        <v>785</v>
      </c>
      <c r="AX1495" s="129" t="s">
        <v>291</v>
      </c>
    </row>
    <row r="1496" spans="1:50" ht="24" x14ac:dyDescent="0.25">
      <c r="A1496" s="120">
        <v>46150</v>
      </c>
      <c r="B1496" s="28" t="s">
        <v>568</v>
      </c>
      <c r="C1496" s="25" t="s">
        <v>427</v>
      </c>
      <c r="D1496" s="25" t="s">
        <v>456</v>
      </c>
      <c r="E1496" s="25" t="s">
        <v>423</v>
      </c>
      <c r="F1496" s="29" t="s">
        <v>287</v>
      </c>
      <c r="G1496" s="29" t="s">
        <v>21</v>
      </c>
      <c r="H1496" s="29" t="s">
        <v>422</v>
      </c>
      <c r="I1496" s="29" t="s">
        <v>579</v>
      </c>
      <c r="J1496" s="29" t="s">
        <v>777</v>
      </c>
      <c r="K1496" s="25" t="s">
        <v>456</v>
      </c>
      <c r="L1496" s="25" t="s">
        <v>4059</v>
      </c>
      <c r="M1496" s="25" t="s">
        <v>4060</v>
      </c>
      <c r="N1496" s="25" t="s">
        <v>3086</v>
      </c>
      <c r="O1496" s="25">
        <v>10740606595</v>
      </c>
      <c r="P1496" s="25" t="s">
        <v>5577</v>
      </c>
      <c r="Q1496" s="28" t="s">
        <v>0</v>
      </c>
      <c r="R1496" s="29" t="s">
        <v>4061</v>
      </c>
      <c r="S1496" s="27" t="s">
        <v>4062</v>
      </c>
      <c r="T1496" s="27" t="s">
        <v>4792</v>
      </c>
      <c r="U1496" s="28" t="s">
        <v>323</v>
      </c>
      <c r="V1496" s="26" t="s">
        <v>456</v>
      </c>
      <c r="W1496" s="26" t="s">
        <v>672</v>
      </c>
      <c r="X1496" s="26" t="s">
        <v>411</v>
      </c>
      <c r="Y1496" s="37" t="s">
        <v>200</v>
      </c>
      <c r="Z1496" s="37" t="s">
        <v>586</v>
      </c>
      <c r="AA1496" s="37" t="s">
        <v>585</v>
      </c>
      <c r="AB1496" s="30">
        <v>0</v>
      </c>
      <c r="AC1496" s="30">
        <v>0</v>
      </c>
      <c r="AD1496" s="31">
        <v>0</v>
      </c>
      <c r="AE1496" s="30">
        <v>16500</v>
      </c>
      <c r="AF1496" s="30">
        <v>16500</v>
      </c>
      <c r="AG1496" s="32">
        <v>-16500</v>
      </c>
      <c r="AH1496" s="30">
        <v>16500</v>
      </c>
      <c r="AI1496" s="10" t="s">
        <v>573</v>
      </c>
      <c r="AJ1496" s="30">
        <v>0</v>
      </c>
      <c r="AK1496" s="30">
        <v>0</v>
      </c>
      <c r="AL1496" s="30">
        <v>0</v>
      </c>
      <c r="AM1496" s="30">
        <v>0</v>
      </c>
      <c r="AN1496" s="30">
        <v>5500</v>
      </c>
      <c r="AO1496" s="30">
        <v>5500</v>
      </c>
      <c r="AP1496" s="30">
        <v>5500</v>
      </c>
      <c r="AQ1496" s="30">
        <v>0</v>
      </c>
      <c r="AR1496" s="30">
        <v>0</v>
      </c>
      <c r="AS1496" s="30">
        <v>0</v>
      </c>
      <c r="AT1496" s="30">
        <v>0</v>
      </c>
      <c r="AU1496" s="121">
        <v>0</v>
      </c>
      <c r="AV1496" s="129" t="s">
        <v>1011</v>
      </c>
      <c r="AW1496" s="129" t="s">
        <v>1011</v>
      </c>
      <c r="AX1496" s="129" t="s">
        <v>797</v>
      </c>
    </row>
    <row r="1497" spans="1:50" ht="36" x14ac:dyDescent="0.25">
      <c r="A1497" s="120">
        <v>46150</v>
      </c>
      <c r="B1497" s="28" t="s">
        <v>568</v>
      </c>
      <c r="C1497" s="25" t="s">
        <v>427</v>
      </c>
      <c r="D1497" s="25" t="s">
        <v>498</v>
      </c>
      <c r="E1497" s="25" t="s">
        <v>423</v>
      </c>
      <c r="F1497" s="29" t="s">
        <v>287</v>
      </c>
      <c r="G1497" s="29" t="s">
        <v>21</v>
      </c>
      <c r="H1497" s="29" t="s">
        <v>422</v>
      </c>
      <c r="I1497" s="29" t="s">
        <v>579</v>
      </c>
      <c r="J1497" s="29" t="s">
        <v>868</v>
      </c>
      <c r="K1497" s="25" t="s">
        <v>264</v>
      </c>
      <c r="L1497" s="25" t="s">
        <v>4063</v>
      </c>
      <c r="M1497" s="25" t="s">
        <v>4064</v>
      </c>
      <c r="N1497" s="25" t="s">
        <v>3086</v>
      </c>
      <c r="O1497" s="25">
        <v>10707682219</v>
      </c>
      <c r="P1497" s="25" t="s">
        <v>5578</v>
      </c>
      <c r="Q1497" s="28" t="s">
        <v>0</v>
      </c>
      <c r="R1497" s="29" t="s">
        <v>4065</v>
      </c>
      <c r="S1497" s="27" t="s">
        <v>4066</v>
      </c>
      <c r="T1497" s="27" t="s">
        <v>4793</v>
      </c>
      <c r="U1497" s="28" t="s">
        <v>319</v>
      </c>
      <c r="V1497" s="26" t="s">
        <v>264</v>
      </c>
      <c r="W1497" s="26" t="s">
        <v>668</v>
      </c>
      <c r="X1497" s="26" t="s">
        <v>411</v>
      </c>
      <c r="Y1497" s="37" t="s">
        <v>200</v>
      </c>
      <c r="Z1497" s="37" t="s">
        <v>586</v>
      </c>
      <c r="AA1497" s="37" t="s">
        <v>585</v>
      </c>
      <c r="AB1497" s="30">
        <v>5980</v>
      </c>
      <c r="AC1497" s="30">
        <v>5980</v>
      </c>
      <c r="AD1497" s="31">
        <v>0</v>
      </c>
      <c r="AE1497" s="30">
        <v>5980</v>
      </c>
      <c r="AF1497" s="30">
        <v>2990</v>
      </c>
      <c r="AG1497" s="32">
        <v>2990</v>
      </c>
      <c r="AH1497" s="30">
        <v>2990</v>
      </c>
      <c r="AI1497" s="10" t="s">
        <v>573</v>
      </c>
      <c r="AJ1497" s="30">
        <v>0</v>
      </c>
      <c r="AK1497" s="30">
        <v>0</v>
      </c>
      <c r="AL1497" s="30">
        <v>0</v>
      </c>
      <c r="AM1497" s="30">
        <v>0</v>
      </c>
      <c r="AN1497" s="30">
        <v>0</v>
      </c>
      <c r="AO1497" s="30">
        <v>0</v>
      </c>
      <c r="AP1497" s="30">
        <v>2990</v>
      </c>
      <c r="AQ1497" s="30">
        <v>0</v>
      </c>
      <c r="AR1497" s="30">
        <v>0</v>
      </c>
      <c r="AS1497" s="30">
        <v>0</v>
      </c>
      <c r="AT1497" s="30">
        <v>0</v>
      </c>
      <c r="AU1497" s="121">
        <v>0</v>
      </c>
      <c r="AV1497" s="129" t="s">
        <v>784</v>
      </c>
      <c r="AW1497" s="129" t="s">
        <v>785</v>
      </c>
      <c r="AX1497" s="129" t="s">
        <v>2124</v>
      </c>
    </row>
    <row r="1498" spans="1:50" ht="36" x14ac:dyDescent="0.25">
      <c r="A1498" s="120">
        <v>46150</v>
      </c>
      <c r="B1498" s="28" t="s">
        <v>568</v>
      </c>
      <c r="C1498" s="25" t="s">
        <v>427</v>
      </c>
      <c r="D1498" s="25" t="s">
        <v>459</v>
      </c>
      <c r="E1498" s="25" t="s">
        <v>423</v>
      </c>
      <c r="F1498" s="29" t="s">
        <v>287</v>
      </c>
      <c r="G1498" s="29" t="s">
        <v>20</v>
      </c>
      <c r="H1498" s="29" t="s">
        <v>422</v>
      </c>
      <c r="I1498" s="29" t="s">
        <v>579</v>
      </c>
      <c r="J1498" s="29" t="s">
        <v>868</v>
      </c>
      <c r="K1498" s="25" t="s">
        <v>445</v>
      </c>
      <c r="L1498" s="25" t="s">
        <v>4067</v>
      </c>
      <c r="M1498" s="25" t="s">
        <v>4068</v>
      </c>
      <c r="N1498" s="25" t="s">
        <v>3086</v>
      </c>
      <c r="O1498" s="25">
        <v>10705406036</v>
      </c>
      <c r="P1498" s="25" t="s">
        <v>5579</v>
      </c>
      <c r="Q1498" s="28" t="s">
        <v>0</v>
      </c>
      <c r="R1498" s="29" t="s">
        <v>4069</v>
      </c>
      <c r="S1498" s="27" t="s">
        <v>4070</v>
      </c>
      <c r="T1498" s="27" t="s">
        <v>4794</v>
      </c>
      <c r="U1498" s="28" t="s">
        <v>342</v>
      </c>
      <c r="V1498" s="26" t="s">
        <v>445</v>
      </c>
      <c r="W1498" s="26" t="s">
        <v>697</v>
      </c>
      <c r="X1498" s="26" t="s">
        <v>411</v>
      </c>
      <c r="Y1498" s="37" t="s">
        <v>200</v>
      </c>
      <c r="Z1498" s="37" t="s">
        <v>586</v>
      </c>
      <c r="AA1498" s="37" t="s">
        <v>585</v>
      </c>
      <c r="AB1498" s="30">
        <v>15000</v>
      </c>
      <c r="AC1498" s="30">
        <v>15000</v>
      </c>
      <c r="AD1498" s="31">
        <v>0</v>
      </c>
      <c r="AE1498" s="30">
        <v>15000</v>
      </c>
      <c r="AF1498" s="30">
        <v>10000</v>
      </c>
      <c r="AG1498" s="32">
        <v>5000</v>
      </c>
      <c r="AH1498" s="30">
        <v>10000</v>
      </c>
      <c r="AI1498" s="10" t="s">
        <v>573</v>
      </c>
      <c r="AJ1498" s="30">
        <v>0</v>
      </c>
      <c r="AK1498" s="30">
        <v>0</v>
      </c>
      <c r="AL1498" s="30">
        <v>0</v>
      </c>
      <c r="AM1498" s="30">
        <v>0</v>
      </c>
      <c r="AN1498" s="30">
        <v>0</v>
      </c>
      <c r="AO1498" s="30">
        <v>5000</v>
      </c>
      <c r="AP1498" s="30">
        <v>5000</v>
      </c>
      <c r="AQ1498" s="30">
        <v>0</v>
      </c>
      <c r="AR1498" s="30">
        <v>0</v>
      </c>
      <c r="AS1498" s="30">
        <v>0</v>
      </c>
      <c r="AT1498" s="30">
        <v>0</v>
      </c>
      <c r="AU1498" s="121">
        <v>0</v>
      </c>
      <c r="AV1498" s="129" t="s">
        <v>784</v>
      </c>
      <c r="AW1498" s="129" t="s">
        <v>785</v>
      </c>
      <c r="AX1498" s="129" t="s">
        <v>291</v>
      </c>
    </row>
    <row r="1499" spans="1:50" ht="24" x14ac:dyDescent="0.25">
      <c r="A1499" s="120">
        <v>46150</v>
      </c>
      <c r="B1499" s="28" t="s">
        <v>568</v>
      </c>
      <c r="C1499" s="25" t="s">
        <v>427</v>
      </c>
      <c r="D1499" s="25" t="s">
        <v>498</v>
      </c>
      <c r="E1499" s="25" t="s">
        <v>423</v>
      </c>
      <c r="F1499" s="29" t="s">
        <v>287</v>
      </c>
      <c r="G1499" s="29" t="s">
        <v>21</v>
      </c>
      <c r="H1499" s="29" t="s">
        <v>422</v>
      </c>
      <c r="I1499" s="29" t="s">
        <v>579</v>
      </c>
      <c r="J1499" s="29" t="s">
        <v>868</v>
      </c>
      <c r="K1499" s="25" t="s">
        <v>252</v>
      </c>
      <c r="L1499" s="25" t="s">
        <v>4071</v>
      </c>
      <c r="M1499" s="25" t="s">
        <v>4072</v>
      </c>
      <c r="N1499" s="25" t="s">
        <v>3086</v>
      </c>
      <c r="O1499" s="25">
        <v>10700295643</v>
      </c>
      <c r="P1499" s="25" t="s">
        <v>5580</v>
      </c>
      <c r="Q1499" s="28" t="s">
        <v>0</v>
      </c>
      <c r="R1499" s="29" t="s">
        <v>4073</v>
      </c>
      <c r="S1499" s="27" t="s">
        <v>4074</v>
      </c>
      <c r="T1499" s="27" t="s">
        <v>4795</v>
      </c>
      <c r="U1499" s="28" t="s">
        <v>313</v>
      </c>
      <c r="V1499" s="26" t="s">
        <v>252</v>
      </c>
      <c r="W1499" s="26" t="s">
        <v>662</v>
      </c>
      <c r="X1499" s="26" t="s">
        <v>411</v>
      </c>
      <c r="Y1499" s="37" t="s">
        <v>200</v>
      </c>
      <c r="Z1499" s="37" t="s">
        <v>586</v>
      </c>
      <c r="AA1499" s="37" t="s">
        <v>585</v>
      </c>
      <c r="AB1499" s="30">
        <v>6800</v>
      </c>
      <c r="AC1499" s="30">
        <v>6800</v>
      </c>
      <c r="AD1499" s="31">
        <v>0</v>
      </c>
      <c r="AE1499" s="30">
        <v>6800</v>
      </c>
      <c r="AF1499" s="30">
        <v>6800</v>
      </c>
      <c r="AG1499" s="32">
        <v>0</v>
      </c>
      <c r="AH1499" s="30">
        <v>6800</v>
      </c>
      <c r="AI1499" s="10" t="s">
        <v>573</v>
      </c>
      <c r="AJ1499" s="30">
        <v>0</v>
      </c>
      <c r="AK1499" s="30">
        <v>0</v>
      </c>
      <c r="AL1499" s="30">
        <v>0</v>
      </c>
      <c r="AM1499" s="30">
        <v>0</v>
      </c>
      <c r="AN1499" s="30">
        <v>0</v>
      </c>
      <c r="AO1499" s="30">
        <v>3400</v>
      </c>
      <c r="AP1499" s="30">
        <v>3400</v>
      </c>
      <c r="AQ1499" s="30">
        <v>0</v>
      </c>
      <c r="AR1499" s="30">
        <v>0</v>
      </c>
      <c r="AS1499" s="30">
        <v>0</v>
      </c>
      <c r="AT1499" s="30">
        <v>0</v>
      </c>
      <c r="AU1499" s="121">
        <v>0</v>
      </c>
      <c r="AV1499" s="129" t="s">
        <v>784</v>
      </c>
      <c r="AW1499" s="129" t="s">
        <v>796</v>
      </c>
      <c r="AX1499" s="129" t="s">
        <v>2124</v>
      </c>
    </row>
    <row r="1500" spans="1:50" ht="24" x14ac:dyDescent="0.25">
      <c r="A1500" s="120">
        <v>46150</v>
      </c>
      <c r="B1500" s="28" t="s">
        <v>568</v>
      </c>
      <c r="C1500" s="25" t="s">
        <v>427</v>
      </c>
      <c r="D1500" s="25" t="s">
        <v>456</v>
      </c>
      <c r="E1500" s="25" t="s">
        <v>423</v>
      </c>
      <c r="F1500" s="29" t="s">
        <v>287</v>
      </c>
      <c r="G1500" s="29" t="s">
        <v>21</v>
      </c>
      <c r="H1500" s="29" t="s">
        <v>422</v>
      </c>
      <c r="I1500" s="29" t="s">
        <v>579</v>
      </c>
      <c r="J1500" s="29" t="s">
        <v>777</v>
      </c>
      <c r="K1500" s="25" t="s">
        <v>456</v>
      </c>
      <c r="L1500" s="25" t="s">
        <v>4075</v>
      </c>
      <c r="M1500" s="25" t="s">
        <v>4076</v>
      </c>
      <c r="N1500" s="25" t="s">
        <v>3086</v>
      </c>
      <c r="O1500" s="25">
        <v>10725497135</v>
      </c>
      <c r="P1500" s="25" t="s">
        <v>5581</v>
      </c>
      <c r="Q1500" s="28" t="s">
        <v>0</v>
      </c>
      <c r="R1500" s="29" t="s">
        <v>4077</v>
      </c>
      <c r="S1500" s="27" t="s">
        <v>4078</v>
      </c>
      <c r="T1500" s="27" t="s">
        <v>4796</v>
      </c>
      <c r="U1500" s="28" t="s">
        <v>323</v>
      </c>
      <c r="V1500" s="26" t="s">
        <v>456</v>
      </c>
      <c r="W1500" s="26" t="s">
        <v>672</v>
      </c>
      <c r="X1500" s="26" t="s">
        <v>411</v>
      </c>
      <c r="Y1500" s="37" t="s">
        <v>200</v>
      </c>
      <c r="Z1500" s="37" t="s">
        <v>586</v>
      </c>
      <c r="AA1500" s="37" t="s">
        <v>585</v>
      </c>
      <c r="AB1500" s="30">
        <v>0</v>
      </c>
      <c r="AC1500" s="30">
        <v>0</v>
      </c>
      <c r="AD1500" s="31">
        <v>0</v>
      </c>
      <c r="AE1500" s="30">
        <v>21000</v>
      </c>
      <c r="AF1500" s="30">
        <v>21000</v>
      </c>
      <c r="AG1500" s="32">
        <v>-21000</v>
      </c>
      <c r="AH1500" s="30">
        <v>21000</v>
      </c>
      <c r="AI1500" s="10" t="s">
        <v>573</v>
      </c>
      <c r="AJ1500" s="30">
        <v>0</v>
      </c>
      <c r="AK1500" s="30">
        <v>0</v>
      </c>
      <c r="AL1500" s="30">
        <v>0</v>
      </c>
      <c r="AM1500" s="30">
        <v>0</v>
      </c>
      <c r="AN1500" s="30">
        <v>7000</v>
      </c>
      <c r="AO1500" s="30">
        <v>7000</v>
      </c>
      <c r="AP1500" s="30">
        <v>7000</v>
      </c>
      <c r="AQ1500" s="30">
        <v>0</v>
      </c>
      <c r="AR1500" s="30">
        <v>0</v>
      </c>
      <c r="AS1500" s="30">
        <v>0</v>
      </c>
      <c r="AT1500" s="30">
        <v>0</v>
      </c>
      <c r="AU1500" s="121">
        <v>0</v>
      </c>
      <c r="AV1500" s="129" t="s">
        <v>1011</v>
      </c>
      <c r="AW1500" s="129" t="s">
        <v>1011</v>
      </c>
      <c r="AX1500" s="129" t="s">
        <v>797</v>
      </c>
    </row>
    <row r="1501" spans="1:50" ht="24" x14ac:dyDescent="0.25">
      <c r="A1501" s="120">
        <v>46150</v>
      </c>
      <c r="B1501" s="28" t="s">
        <v>568</v>
      </c>
      <c r="C1501" s="25" t="s">
        <v>427</v>
      </c>
      <c r="D1501" s="25" t="s">
        <v>458</v>
      </c>
      <c r="E1501" s="25" t="s">
        <v>423</v>
      </c>
      <c r="F1501" s="29" t="s">
        <v>287</v>
      </c>
      <c r="G1501" s="29" t="s">
        <v>21</v>
      </c>
      <c r="H1501" s="29" t="s">
        <v>422</v>
      </c>
      <c r="I1501" s="29" t="s">
        <v>579</v>
      </c>
      <c r="J1501" s="29" t="s">
        <v>777</v>
      </c>
      <c r="K1501" s="25" t="s">
        <v>458</v>
      </c>
      <c r="L1501" s="25" t="s">
        <v>4079</v>
      </c>
      <c r="M1501" s="25" t="s">
        <v>4080</v>
      </c>
      <c r="N1501" s="25" t="s">
        <v>3086</v>
      </c>
      <c r="O1501" s="25">
        <v>10707498710</v>
      </c>
      <c r="P1501" s="25" t="s">
        <v>5582</v>
      </c>
      <c r="Q1501" s="28" t="s">
        <v>0</v>
      </c>
      <c r="R1501" s="29" t="s">
        <v>4081</v>
      </c>
      <c r="S1501" s="27" t="s">
        <v>4082</v>
      </c>
      <c r="T1501" s="27" t="s">
        <v>4797</v>
      </c>
      <c r="U1501" s="28" t="s">
        <v>321</v>
      </c>
      <c r="V1501" s="26" t="s">
        <v>458</v>
      </c>
      <c r="W1501" s="26" t="s">
        <v>670</v>
      </c>
      <c r="X1501" s="26" t="s">
        <v>411</v>
      </c>
      <c r="Y1501" s="37" t="s">
        <v>200</v>
      </c>
      <c r="Z1501" s="37" t="s">
        <v>586</v>
      </c>
      <c r="AA1501" s="37" t="s">
        <v>585</v>
      </c>
      <c r="AB1501" s="30">
        <v>12000</v>
      </c>
      <c r="AC1501" s="30">
        <v>12000</v>
      </c>
      <c r="AD1501" s="31">
        <v>0</v>
      </c>
      <c r="AE1501" s="30">
        <v>12000</v>
      </c>
      <c r="AF1501" s="30">
        <v>12000</v>
      </c>
      <c r="AG1501" s="32">
        <v>0</v>
      </c>
      <c r="AH1501" s="30">
        <v>12000</v>
      </c>
      <c r="AI1501" s="10" t="s">
        <v>573</v>
      </c>
      <c r="AJ1501" s="30">
        <v>0</v>
      </c>
      <c r="AK1501" s="30">
        <v>0</v>
      </c>
      <c r="AL1501" s="30">
        <v>0</v>
      </c>
      <c r="AM1501" s="30">
        <v>0</v>
      </c>
      <c r="AN1501" s="30">
        <v>0</v>
      </c>
      <c r="AO1501" s="30">
        <v>6000</v>
      </c>
      <c r="AP1501" s="30">
        <v>6000</v>
      </c>
      <c r="AQ1501" s="30">
        <v>0</v>
      </c>
      <c r="AR1501" s="30">
        <v>0</v>
      </c>
      <c r="AS1501" s="30">
        <v>0</v>
      </c>
      <c r="AT1501" s="30">
        <v>0</v>
      </c>
      <c r="AU1501" s="121">
        <v>0</v>
      </c>
      <c r="AV1501" s="129" t="s">
        <v>784</v>
      </c>
      <c r="AW1501" s="129" t="s">
        <v>796</v>
      </c>
      <c r="AX1501" s="129" t="s">
        <v>797</v>
      </c>
    </row>
    <row r="1502" spans="1:50" ht="36" x14ac:dyDescent="0.25">
      <c r="A1502" s="120">
        <v>46150</v>
      </c>
      <c r="B1502" s="28" t="s">
        <v>568</v>
      </c>
      <c r="C1502" s="25" t="s">
        <v>427</v>
      </c>
      <c r="D1502" s="25" t="s">
        <v>459</v>
      </c>
      <c r="E1502" s="25" t="s">
        <v>423</v>
      </c>
      <c r="F1502" s="29" t="s">
        <v>287</v>
      </c>
      <c r="G1502" s="29" t="s">
        <v>20</v>
      </c>
      <c r="H1502" s="29" t="s">
        <v>422</v>
      </c>
      <c r="I1502" s="29" t="s">
        <v>579</v>
      </c>
      <c r="J1502" s="29" t="s">
        <v>777</v>
      </c>
      <c r="K1502" s="25" t="s">
        <v>459</v>
      </c>
      <c r="L1502" s="25" t="s">
        <v>4083</v>
      </c>
      <c r="M1502" s="25" t="s">
        <v>4084</v>
      </c>
      <c r="N1502" s="25" t="s">
        <v>3086</v>
      </c>
      <c r="O1502" s="25">
        <v>10460798502</v>
      </c>
      <c r="P1502" s="25" t="s">
        <v>5583</v>
      </c>
      <c r="Q1502" s="28" t="s">
        <v>0</v>
      </c>
      <c r="R1502" s="29" t="s">
        <v>4085</v>
      </c>
      <c r="S1502" s="27" t="s">
        <v>4086</v>
      </c>
      <c r="T1502" s="27" t="s">
        <v>4798</v>
      </c>
      <c r="U1502" s="28" t="s">
        <v>304</v>
      </c>
      <c r="V1502" s="26" t="s">
        <v>459</v>
      </c>
      <c r="W1502" s="26" t="s">
        <v>649</v>
      </c>
      <c r="X1502" s="26" t="s">
        <v>411</v>
      </c>
      <c r="Y1502" s="37" t="s">
        <v>200</v>
      </c>
      <c r="Z1502" s="37" t="s">
        <v>586</v>
      </c>
      <c r="AA1502" s="37" t="s">
        <v>585</v>
      </c>
      <c r="AB1502" s="30">
        <v>20850</v>
      </c>
      <c r="AC1502" s="30">
        <v>20850</v>
      </c>
      <c r="AD1502" s="31">
        <v>0</v>
      </c>
      <c r="AE1502" s="30">
        <v>20850</v>
      </c>
      <c r="AF1502" s="30">
        <v>20850</v>
      </c>
      <c r="AG1502" s="32">
        <v>0</v>
      </c>
      <c r="AH1502" s="30">
        <v>20850</v>
      </c>
      <c r="AI1502" s="10" t="s">
        <v>573</v>
      </c>
      <c r="AJ1502" s="30">
        <v>0</v>
      </c>
      <c r="AK1502" s="30">
        <v>0</v>
      </c>
      <c r="AL1502" s="30">
        <v>0</v>
      </c>
      <c r="AM1502" s="30">
        <v>0</v>
      </c>
      <c r="AN1502" s="30">
        <v>6950</v>
      </c>
      <c r="AO1502" s="30">
        <v>6950</v>
      </c>
      <c r="AP1502" s="30">
        <v>6950</v>
      </c>
      <c r="AQ1502" s="30">
        <v>0</v>
      </c>
      <c r="AR1502" s="30">
        <v>0</v>
      </c>
      <c r="AS1502" s="30">
        <v>0</v>
      </c>
      <c r="AT1502" s="30">
        <v>0</v>
      </c>
      <c r="AU1502" s="121">
        <v>0</v>
      </c>
      <c r="AV1502" s="129" t="s">
        <v>784</v>
      </c>
      <c r="AW1502" s="129" t="s">
        <v>796</v>
      </c>
      <c r="AX1502" s="129" t="s">
        <v>797</v>
      </c>
    </row>
    <row r="1503" spans="1:50" ht="24" x14ac:dyDescent="0.25">
      <c r="A1503" s="120">
        <v>46150</v>
      </c>
      <c r="B1503" s="28" t="s">
        <v>568</v>
      </c>
      <c r="C1503" s="25" t="s">
        <v>427</v>
      </c>
      <c r="D1503" s="25" t="s">
        <v>430</v>
      </c>
      <c r="E1503" s="25" t="s">
        <v>423</v>
      </c>
      <c r="F1503" s="29" t="s">
        <v>243</v>
      </c>
      <c r="G1503" s="29" t="s">
        <v>19</v>
      </c>
      <c r="H1503" s="29" t="s">
        <v>422</v>
      </c>
      <c r="I1503" s="29" t="s">
        <v>579</v>
      </c>
      <c r="J1503" s="29" t="s">
        <v>777</v>
      </c>
      <c r="K1503" s="25" t="s">
        <v>430</v>
      </c>
      <c r="L1503" s="25" t="s">
        <v>4087</v>
      </c>
      <c r="M1503" s="25" t="s">
        <v>4088</v>
      </c>
      <c r="N1503" s="25" t="s">
        <v>4089</v>
      </c>
      <c r="O1503" s="25">
        <v>10094273841</v>
      </c>
      <c r="P1503" s="25" t="s">
        <v>5584</v>
      </c>
      <c r="Q1503" s="28" t="s">
        <v>0</v>
      </c>
      <c r="R1503" s="29" t="s">
        <v>4090</v>
      </c>
      <c r="S1503" s="27" t="s">
        <v>4091</v>
      </c>
      <c r="T1503" s="27" t="s">
        <v>4799</v>
      </c>
      <c r="U1503" s="28" t="s">
        <v>270</v>
      </c>
      <c r="V1503" s="26" t="s">
        <v>430</v>
      </c>
      <c r="W1503" s="26" t="s">
        <v>593</v>
      </c>
      <c r="X1503" s="26" t="s">
        <v>411</v>
      </c>
      <c r="Y1503" s="37" t="s">
        <v>200</v>
      </c>
      <c r="Z1503" s="37" t="s">
        <v>586</v>
      </c>
      <c r="AA1503" s="37" t="s">
        <v>585</v>
      </c>
      <c r="AB1503" s="30">
        <v>5000</v>
      </c>
      <c r="AC1503" s="30">
        <v>5000</v>
      </c>
      <c r="AD1503" s="31">
        <v>0</v>
      </c>
      <c r="AE1503" s="30">
        <v>5000</v>
      </c>
      <c r="AF1503" s="30">
        <v>5000</v>
      </c>
      <c r="AG1503" s="32">
        <v>0</v>
      </c>
      <c r="AH1503" s="30">
        <v>5000</v>
      </c>
      <c r="AI1503" s="10" t="s">
        <v>573</v>
      </c>
      <c r="AJ1503" s="30">
        <v>0</v>
      </c>
      <c r="AK1503" s="30">
        <v>0</v>
      </c>
      <c r="AL1503" s="30">
        <v>0</v>
      </c>
      <c r="AM1503" s="30">
        <v>0</v>
      </c>
      <c r="AN1503" s="30">
        <v>0</v>
      </c>
      <c r="AO1503" s="30">
        <v>2500</v>
      </c>
      <c r="AP1503" s="30">
        <v>2500</v>
      </c>
      <c r="AQ1503" s="30">
        <v>0</v>
      </c>
      <c r="AR1503" s="30">
        <v>0</v>
      </c>
      <c r="AS1503" s="30">
        <v>0</v>
      </c>
      <c r="AT1503" s="30">
        <v>0</v>
      </c>
      <c r="AU1503" s="121">
        <v>0</v>
      </c>
      <c r="AV1503" s="129" t="s">
        <v>784</v>
      </c>
      <c r="AW1503" s="129" t="s">
        <v>796</v>
      </c>
      <c r="AX1503" s="129" t="s">
        <v>797</v>
      </c>
    </row>
    <row r="1504" spans="1:50" ht="24" x14ac:dyDescent="0.25">
      <c r="A1504" s="120">
        <v>46150</v>
      </c>
      <c r="B1504" s="28" t="s">
        <v>568</v>
      </c>
      <c r="C1504" s="25" t="s">
        <v>427</v>
      </c>
      <c r="D1504" s="25" t="s">
        <v>430</v>
      </c>
      <c r="E1504" s="25" t="s">
        <v>423</v>
      </c>
      <c r="F1504" s="29" t="s">
        <v>243</v>
      </c>
      <c r="G1504" s="29" t="s">
        <v>19</v>
      </c>
      <c r="H1504" s="29" t="s">
        <v>422</v>
      </c>
      <c r="I1504" s="29" t="s">
        <v>579</v>
      </c>
      <c r="J1504" s="29" t="s">
        <v>868</v>
      </c>
      <c r="K1504" s="25" t="s">
        <v>256</v>
      </c>
      <c r="L1504" s="25" t="s">
        <v>4092</v>
      </c>
      <c r="M1504" s="25" t="s">
        <v>4093</v>
      </c>
      <c r="N1504" s="25" t="s">
        <v>4089</v>
      </c>
      <c r="O1504" s="25">
        <v>10467801959</v>
      </c>
      <c r="P1504" s="25" t="s">
        <v>5585</v>
      </c>
      <c r="Q1504" s="28" t="s">
        <v>0</v>
      </c>
      <c r="R1504" s="29" t="s">
        <v>4094</v>
      </c>
      <c r="S1504" s="27" t="s">
        <v>4095</v>
      </c>
      <c r="T1504" s="27" t="s">
        <v>4800</v>
      </c>
      <c r="U1504" s="28" t="s">
        <v>257</v>
      </c>
      <c r="V1504" s="26" t="s">
        <v>256</v>
      </c>
      <c r="W1504" s="26" t="s">
        <v>559</v>
      </c>
      <c r="X1504" s="26" t="s">
        <v>411</v>
      </c>
      <c r="Y1504" s="37" t="s">
        <v>200</v>
      </c>
      <c r="Z1504" s="37" t="s">
        <v>586</v>
      </c>
      <c r="AA1504" s="37" t="s">
        <v>585</v>
      </c>
      <c r="AB1504" s="30">
        <v>7500</v>
      </c>
      <c r="AC1504" s="30">
        <v>7500</v>
      </c>
      <c r="AD1504" s="31">
        <v>0</v>
      </c>
      <c r="AE1504" s="30">
        <v>7500</v>
      </c>
      <c r="AF1504" s="30">
        <v>5000</v>
      </c>
      <c r="AG1504" s="32">
        <v>2500</v>
      </c>
      <c r="AH1504" s="30">
        <v>5000</v>
      </c>
      <c r="AI1504" s="10" t="s">
        <v>573</v>
      </c>
      <c r="AJ1504" s="30">
        <v>0</v>
      </c>
      <c r="AK1504" s="30">
        <v>0</v>
      </c>
      <c r="AL1504" s="30">
        <v>0</v>
      </c>
      <c r="AM1504" s="30">
        <v>0</v>
      </c>
      <c r="AN1504" s="30">
        <v>0</v>
      </c>
      <c r="AO1504" s="30">
        <v>2500</v>
      </c>
      <c r="AP1504" s="30">
        <v>2500</v>
      </c>
      <c r="AQ1504" s="30">
        <v>0</v>
      </c>
      <c r="AR1504" s="30">
        <v>0</v>
      </c>
      <c r="AS1504" s="30">
        <v>0</v>
      </c>
      <c r="AT1504" s="30">
        <v>0</v>
      </c>
      <c r="AU1504" s="121">
        <v>0</v>
      </c>
      <c r="AV1504" s="129" t="s">
        <v>784</v>
      </c>
      <c r="AW1504" s="129" t="s">
        <v>785</v>
      </c>
      <c r="AX1504" s="129" t="s">
        <v>1115</v>
      </c>
    </row>
    <row r="1505" spans="1:50" ht="24" x14ac:dyDescent="0.25">
      <c r="A1505" s="120">
        <v>46150</v>
      </c>
      <c r="B1505" s="28" t="s">
        <v>568</v>
      </c>
      <c r="C1505" s="25" t="s">
        <v>427</v>
      </c>
      <c r="D1505" s="25" t="s">
        <v>459</v>
      </c>
      <c r="E1505" s="25" t="s">
        <v>423</v>
      </c>
      <c r="F1505" s="29" t="s">
        <v>287</v>
      </c>
      <c r="G1505" s="29" t="s">
        <v>20</v>
      </c>
      <c r="H1505" s="29" t="s">
        <v>422</v>
      </c>
      <c r="I1505" s="29" t="s">
        <v>579</v>
      </c>
      <c r="J1505" s="29" t="s">
        <v>777</v>
      </c>
      <c r="K1505" s="25" t="s">
        <v>459</v>
      </c>
      <c r="L1505" s="25" t="s">
        <v>4096</v>
      </c>
      <c r="M1505" s="25" t="s">
        <v>4097</v>
      </c>
      <c r="N1505" s="25" t="s">
        <v>4089</v>
      </c>
      <c r="O1505" s="25">
        <v>10435689707</v>
      </c>
      <c r="P1505" s="25" t="s">
        <v>5586</v>
      </c>
      <c r="Q1505" s="28" t="s">
        <v>0</v>
      </c>
      <c r="R1505" s="29" t="s">
        <v>4098</v>
      </c>
      <c r="S1505" s="27" t="s">
        <v>4099</v>
      </c>
      <c r="T1505" s="27" t="s">
        <v>4801</v>
      </c>
      <c r="U1505" s="28" t="s">
        <v>304</v>
      </c>
      <c r="V1505" s="26" t="s">
        <v>459</v>
      </c>
      <c r="W1505" s="26" t="s">
        <v>649</v>
      </c>
      <c r="X1505" s="26" t="s">
        <v>411</v>
      </c>
      <c r="Y1505" s="37" t="s">
        <v>200</v>
      </c>
      <c r="Z1505" s="37" t="s">
        <v>586</v>
      </c>
      <c r="AA1505" s="37" t="s">
        <v>585</v>
      </c>
      <c r="AB1505" s="30">
        <v>21000</v>
      </c>
      <c r="AC1505" s="30">
        <v>21000</v>
      </c>
      <c r="AD1505" s="31">
        <v>0</v>
      </c>
      <c r="AE1505" s="30">
        <v>21000</v>
      </c>
      <c r="AF1505" s="30">
        <v>21000</v>
      </c>
      <c r="AG1505" s="32">
        <v>0</v>
      </c>
      <c r="AH1505" s="30">
        <v>21000</v>
      </c>
      <c r="AI1505" s="10" t="s">
        <v>573</v>
      </c>
      <c r="AJ1505" s="30">
        <v>0</v>
      </c>
      <c r="AK1505" s="30">
        <v>0</v>
      </c>
      <c r="AL1505" s="30">
        <v>0</v>
      </c>
      <c r="AM1505" s="30">
        <v>0</v>
      </c>
      <c r="AN1505" s="30">
        <v>7000</v>
      </c>
      <c r="AO1505" s="30">
        <v>0</v>
      </c>
      <c r="AP1505" s="30">
        <v>14000</v>
      </c>
      <c r="AQ1505" s="30">
        <v>0</v>
      </c>
      <c r="AR1505" s="30">
        <v>0</v>
      </c>
      <c r="AS1505" s="30">
        <v>0</v>
      </c>
      <c r="AT1505" s="30">
        <v>0</v>
      </c>
      <c r="AU1505" s="121">
        <v>0</v>
      </c>
      <c r="AV1505" s="129" t="s">
        <v>784</v>
      </c>
      <c r="AW1505" s="129" t="s">
        <v>796</v>
      </c>
      <c r="AX1505" s="129" t="s">
        <v>797</v>
      </c>
    </row>
    <row r="1506" spans="1:50" ht="24" x14ac:dyDescent="0.25">
      <c r="A1506" s="120">
        <v>46150</v>
      </c>
      <c r="B1506" s="28" t="s">
        <v>568</v>
      </c>
      <c r="C1506" s="25" t="s">
        <v>427</v>
      </c>
      <c r="D1506" s="25" t="s">
        <v>430</v>
      </c>
      <c r="E1506" s="25" t="s">
        <v>423</v>
      </c>
      <c r="F1506" s="29" t="s">
        <v>243</v>
      </c>
      <c r="G1506" s="29" t="s">
        <v>19</v>
      </c>
      <c r="H1506" s="29" t="s">
        <v>178</v>
      </c>
      <c r="I1506" s="29" t="s">
        <v>269</v>
      </c>
      <c r="J1506" s="29" t="s">
        <v>868</v>
      </c>
      <c r="K1506" s="25" t="s">
        <v>264</v>
      </c>
      <c r="L1506" s="25" t="s">
        <v>4100</v>
      </c>
      <c r="M1506" s="25" t="s">
        <v>4101</v>
      </c>
      <c r="N1506" s="25" t="s">
        <v>4089</v>
      </c>
      <c r="O1506" s="25">
        <v>10715559159</v>
      </c>
      <c r="P1506" s="25" t="s">
        <v>5587</v>
      </c>
      <c r="Q1506" s="28" t="s">
        <v>0</v>
      </c>
      <c r="R1506" s="29" t="s">
        <v>4102</v>
      </c>
      <c r="S1506" s="27" t="s">
        <v>4103</v>
      </c>
      <c r="T1506" s="27" t="s">
        <v>4802</v>
      </c>
      <c r="U1506" s="28" t="s">
        <v>265</v>
      </c>
      <c r="V1506" s="26" t="s">
        <v>264</v>
      </c>
      <c r="W1506" s="26" t="s">
        <v>563</v>
      </c>
      <c r="X1506" s="26" t="s">
        <v>411</v>
      </c>
      <c r="Y1506" s="37" t="s">
        <v>28</v>
      </c>
      <c r="Z1506" s="37" t="s">
        <v>178</v>
      </c>
      <c r="AA1506" s="37" t="s">
        <v>177</v>
      </c>
      <c r="AB1506" s="30">
        <v>0</v>
      </c>
      <c r="AC1506" s="30">
        <v>0</v>
      </c>
      <c r="AD1506" s="31">
        <v>0</v>
      </c>
      <c r="AE1506" s="30">
        <v>3380</v>
      </c>
      <c r="AF1506" s="30">
        <v>3380</v>
      </c>
      <c r="AG1506" s="32">
        <v>-3380</v>
      </c>
      <c r="AH1506" s="30">
        <v>3380</v>
      </c>
      <c r="AI1506" s="10" t="s">
        <v>573</v>
      </c>
      <c r="AJ1506" s="30">
        <v>0</v>
      </c>
      <c r="AK1506" s="30">
        <v>0</v>
      </c>
      <c r="AL1506" s="30">
        <v>0</v>
      </c>
      <c r="AM1506" s="30">
        <v>0</v>
      </c>
      <c r="AN1506" s="30">
        <v>0</v>
      </c>
      <c r="AO1506" s="30">
        <v>1690</v>
      </c>
      <c r="AP1506" s="30">
        <v>1690</v>
      </c>
      <c r="AQ1506" s="30">
        <v>0</v>
      </c>
      <c r="AR1506" s="30">
        <v>0</v>
      </c>
      <c r="AS1506" s="30">
        <v>0</v>
      </c>
      <c r="AT1506" s="30">
        <v>0</v>
      </c>
      <c r="AU1506" s="121">
        <v>0</v>
      </c>
      <c r="AV1506" s="129" t="s">
        <v>1011</v>
      </c>
      <c r="AW1506" s="129" t="s">
        <v>1011</v>
      </c>
      <c r="AX1506" s="129" t="s">
        <v>1256</v>
      </c>
    </row>
    <row r="1507" spans="1:50" ht="24" x14ac:dyDescent="0.25">
      <c r="A1507" s="120">
        <v>46150</v>
      </c>
      <c r="B1507" s="28" t="s">
        <v>568</v>
      </c>
      <c r="C1507" s="25" t="s">
        <v>427</v>
      </c>
      <c r="D1507" s="25" t="s">
        <v>459</v>
      </c>
      <c r="E1507" s="25" t="s">
        <v>423</v>
      </c>
      <c r="F1507" s="29" t="s">
        <v>287</v>
      </c>
      <c r="G1507" s="29" t="s">
        <v>20</v>
      </c>
      <c r="H1507" s="29" t="s">
        <v>422</v>
      </c>
      <c r="I1507" s="29" t="s">
        <v>579</v>
      </c>
      <c r="J1507" s="29" t="s">
        <v>777</v>
      </c>
      <c r="K1507" s="25" t="s">
        <v>459</v>
      </c>
      <c r="L1507" s="25" t="s">
        <v>4104</v>
      </c>
      <c r="M1507" s="25" t="s">
        <v>4105</v>
      </c>
      <c r="N1507" s="25" t="s">
        <v>4089</v>
      </c>
      <c r="O1507" s="25">
        <v>10476691180</v>
      </c>
      <c r="P1507" s="25" t="s">
        <v>5588</v>
      </c>
      <c r="Q1507" s="28" t="s">
        <v>0</v>
      </c>
      <c r="R1507" s="29" t="s">
        <v>4106</v>
      </c>
      <c r="S1507" s="27" t="s">
        <v>4107</v>
      </c>
      <c r="T1507" s="27" t="s">
        <v>4803</v>
      </c>
      <c r="U1507" s="28" t="s">
        <v>304</v>
      </c>
      <c r="V1507" s="26" t="s">
        <v>459</v>
      </c>
      <c r="W1507" s="26" t="s">
        <v>649</v>
      </c>
      <c r="X1507" s="26" t="s">
        <v>411</v>
      </c>
      <c r="Y1507" s="37" t="s">
        <v>200</v>
      </c>
      <c r="Z1507" s="37" t="s">
        <v>586</v>
      </c>
      <c r="AA1507" s="37" t="s">
        <v>585</v>
      </c>
      <c r="AB1507" s="30">
        <v>21000</v>
      </c>
      <c r="AC1507" s="30">
        <v>21000</v>
      </c>
      <c r="AD1507" s="31">
        <v>0</v>
      </c>
      <c r="AE1507" s="30">
        <v>21000</v>
      </c>
      <c r="AF1507" s="30">
        <v>21000</v>
      </c>
      <c r="AG1507" s="32">
        <v>0</v>
      </c>
      <c r="AH1507" s="30">
        <v>21000</v>
      </c>
      <c r="AI1507" s="10" t="s">
        <v>573</v>
      </c>
      <c r="AJ1507" s="30">
        <v>0</v>
      </c>
      <c r="AK1507" s="30">
        <v>0</v>
      </c>
      <c r="AL1507" s="30">
        <v>0</v>
      </c>
      <c r="AM1507" s="30">
        <v>0</v>
      </c>
      <c r="AN1507" s="30">
        <v>7000</v>
      </c>
      <c r="AO1507" s="30">
        <v>7000</v>
      </c>
      <c r="AP1507" s="30">
        <v>7000</v>
      </c>
      <c r="AQ1507" s="30">
        <v>0</v>
      </c>
      <c r="AR1507" s="30">
        <v>0</v>
      </c>
      <c r="AS1507" s="30">
        <v>0</v>
      </c>
      <c r="AT1507" s="30">
        <v>0</v>
      </c>
      <c r="AU1507" s="121">
        <v>0</v>
      </c>
      <c r="AV1507" s="129" t="s">
        <v>784</v>
      </c>
      <c r="AW1507" s="129" t="s">
        <v>796</v>
      </c>
      <c r="AX1507" s="129" t="s">
        <v>797</v>
      </c>
    </row>
    <row r="1508" spans="1:50" ht="24" x14ac:dyDescent="0.25">
      <c r="A1508" s="120">
        <v>46150</v>
      </c>
      <c r="B1508" s="28" t="s">
        <v>568</v>
      </c>
      <c r="C1508" s="25" t="s">
        <v>427</v>
      </c>
      <c r="D1508" s="25" t="s">
        <v>430</v>
      </c>
      <c r="E1508" s="25" t="s">
        <v>423</v>
      </c>
      <c r="F1508" s="29" t="s">
        <v>243</v>
      </c>
      <c r="G1508" s="29" t="s">
        <v>19</v>
      </c>
      <c r="H1508" s="29" t="s">
        <v>178</v>
      </c>
      <c r="I1508" s="29" t="s">
        <v>269</v>
      </c>
      <c r="J1508" s="29" t="s">
        <v>868</v>
      </c>
      <c r="K1508" s="25" t="s">
        <v>453</v>
      </c>
      <c r="L1508" s="25" t="s">
        <v>4108</v>
      </c>
      <c r="M1508" s="25" t="s">
        <v>4109</v>
      </c>
      <c r="N1508" s="25" t="s">
        <v>4089</v>
      </c>
      <c r="O1508" s="25">
        <v>10404682216</v>
      </c>
      <c r="P1508" s="25" t="s">
        <v>5589</v>
      </c>
      <c r="Q1508" s="28" t="s">
        <v>0</v>
      </c>
      <c r="R1508" s="29" t="s">
        <v>4110</v>
      </c>
      <c r="S1508" s="27" t="s">
        <v>4111</v>
      </c>
      <c r="T1508" s="27" t="s">
        <v>4804</v>
      </c>
      <c r="U1508" s="28" t="s">
        <v>294</v>
      </c>
      <c r="V1508" s="26" t="s">
        <v>453</v>
      </c>
      <c r="W1508" s="26" t="s">
        <v>631</v>
      </c>
      <c r="X1508" s="26" t="s">
        <v>411</v>
      </c>
      <c r="Y1508" s="37" t="s">
        <v>28</v>
      </c>
      <c r="Z1508" s="37" t="s">
        <v>178</v>
      </c>
      <c r="AA1508" s="37" t="s">
        <v>177</v>
      </c>
      <c r="AB1508" s="30">
        <v>0</v>
      </c>
      <c r="AC1508" s="30">
        <v>6600</v>
      </c>
      <c r="AD1508" s="31">
        <v>-6600</v>
      </c>
      <c r="AE1508" s="30">
        <v>6600</v>
      </c>
      <c r="AF1508" s="30">
        <v>4400</v>
      </c>
      <c r="AG1508" s="32">
        <v>-4400</v>
      </c>
      <c r="AH1508" s="30">
        <v>4400</v>
      </c>
      <c r="AI1508" s="10" t="s">
        <v>573</v>
      </c>
      <c r="AJ1508" s="30">
        <v>0</v>
      </c>
      <c r="AK1508" s="30">
        <v>0</v>
      </c>
      <c r="AL1508" s="30">
        <v>0</v>
      </c>
      <c r="AM1508" s="30">
        <v>0</v>
      </c>
      <c r="AN1508" s="30">
        <v>0</v>
      </c>
      <c r="AO1508" s="30">
        <v>2200</v>
      </c>
      <c r="AP1508" s="30">
        <v>2200</v>
      </c>
      <c r="AQ1508" s="30">
        <v>0</v>
      </c>
      <c r="AR1508" s="30">
        <v>0</v>
      </c>
      <c r="AS1508" s="30">
        <v>0</v>
      </c>
      <c r="AT1508" s="30">
        <v>0</v>
      </c>
      <c r="AU1508" s="121">
        <v>0</v>
      </c>
      <c r="AV1508" s="129" t="s">
        <v>1011</v>
      </c>
      <c r="AW1508" s="129" t="s">
        <v>1011</v>
      </c>
      <c r="AX1508" s="129" t="s">
        <v>1696</v>
      </c>
    </row>
    <row r="1509" spans="1:50" ht="24" x14ac:dyDescent="0.25">
      <c r="A1509" s="120">
        <v>46153</v>
      </c>
      <c r="B1509" s="28" t="s">
        <v>568</v>
      </c>
      <c r="C1509" s="25" t="s">
        <v>427</v>
      </c>
      <c r="D1509" s="25" t="s">
        <v>430</v>
      </c>
      <c r="E1509" s="25" t="s">
        <v>423</v>
      </c>
      <c r="F1509" s="29" t="s">
        <v>243</v>
      </c>
      <c r="G1509" s="29" t="s">
        <v>19</v>
      </c>
      <c r="H1509" s="29" t="s">
        <v>178</v>
      </c>
      <c r="I1509" s="29" t="s">
        <v>269</v>
      </c>
      <c r="J1509" s="29" t="s">
        <v>868</v>
      </c>
      <c r="K1509" s="25" t="s">
        <v>264</v>
      </c>
      <c r="L1509" s="25" t="s">
        <v>4112</v>
      </c>
      <c r="M1509" s="25" t="s">
        <v>4113</v>
      </c>
      <c r="N1509" s="25" t="s">
        <v>4114</v>
      </c>
      <c r="O1509" s="25">
        <v>10472350701</v>
      </c>
      <c r="P1509" s="25" t="s">
        <v>5590</v>
      </c>
      <c r="Q1509" s="28" t="s">
        <v>0</v>
      </c>
      <c r="R1509" s="29" t="s">
        <v>4115</v>
      </c>
      <c r="S1509" s="27" t="s">
        <v>4116</v>
      </c>
      <c r="T1509" s="27" t="s">
        <v>4805</v>
      </c>
      <c r="U1509" s="28" t="s">
        <v>265</v>
      </c>
      <c r="V1509" s="26" t="s">
        <v>264</v>
      </c>
      <c r="W1509" s="26" t="s">
        <v>563</v>
      </c>
      <c r="X1509" s="26" t="s">
        <v>411</v>
      </c>
      <c r="Y1509" s="37" t="s">
        <v>28</v>
      </c>
      <c r="Z1509" s="37" t="s">
        <v>178</v>
      </c>
      <c r="AA1509" s="37" t="s">
        <v>177</v>
      </c>
      <c r="AB1509" s="30">
        <v>3400</v>
      </c>
      <c r="AC1509" s="30">
        <v>3400</v>
      </c>
      <c r="AD1509" s="31">
        <v>0</v>
      </c>
      <c r="AE1509" s="30">
        <v>3400</v>
      </c>
      <c r="AF1509" s="30">
        <v>3400</v>
      </c>
      <c r="AG1509" s="32">
        <v>0</v>
      </c>
      <c r="AH1509" s="30">
        <v>3400</v>
      </c>
      <c r="AI1509" s="10" t="s">
        <v>573</v>
      </c>
      <c r="AJ1509" s="30">
        <v>0</v>
      </c>
      <c r="AK1509" s="30">
        <v>0</v>
      </c>
      <c r="AL1509" s="30">
        <v>0</v>
      </c>
      <c r="AM1509" s="30">
        <v>0</v>
      </c>
      <c r="AN1509" s="30">
        <v>0</v>
      </c>
      <c r="AO1509" s="30">
        <v>1700</v>
      </c>
      <c r="AP1509" s="30">
        <v>1700</v>
      </c>
      <c r="AQ1509" s="30">
        <v>0</v>
      </c>
      <c r="AR1509" s="30">
        <v>0</v>
      </c>
      <c r="AS1509" s="30">
        <v>0</v>
      </c>
      <c r="AT1509" s="30">
        <v>0</v>
      </c>
      <c r="AU1509" s="121">
        <v>0</v>
      </c>
      <c r="AV1509" s="129" t="s">
        <v>784</v>
      </c>
      <c r="AW1509" s="129" t="s">
        <v>796</v>
      </c>
      <c r="AX1509" s="129" t="s">
        <v>1256</v>
      </c>
    </row>
    <row r="1510" spans="1:50" ht="24" x14ac:dyDescent="0.25">
      <c r="A1510" s="120">
        <v>46153</v>
      </c>
      <c r="B1510" s="28" t="s">
        <v>568</v>
      </c>
      <c r="C1510" s="25" t="s">
        <v>427</v>
      </c>
      <c r="D1510" s="25" t="s">
        <v>456</v>
      </c>
      <c r="E1510" s="25" t="s">
        <v>423</v>
      </c>
      <c r="F1510" s="29" t="s">
        <v>287</v>
      </c>
      <c r="G1510" s="29" t="s">
        <v>21</v>
      </c>
      <c r="H1510" s="29" t="s">
        <v>422</v>
      </c>
      <c r="I1510" s="29" t="s">
        <v>579</v>
      </c>
      <c r="J1510" s="29" t="s">
        <v>777</v>
      </c>
      <c r="K1510" s="25" t="s">
        <v>456</v>
      </c>
      <c r="L1510" s="25" t="s">
        <v>4117</v>
      </c>
      <c r="M1510" s="25" t="s">
        <v>4118</v>
      </c>
      <c r="N1510" s="25" t="s">
        <v>4089</v>
      </c>
      <c r="O1510" s="25">
        <v>10723860739</v>
      </c>
      <c r="P1510" s="25" t="s">
        <v>5591</v>
      </c>
      <c r="Q1510" s="28" t="s">
        <v>0</v>
      </c>
      <c r="R1510" s="29" t="s">
        <v>4119</v>
      </c>
      <c r="S1510" s="27" t="s">
        <v>4120</v>
      </c>
      <c r="T1510" s="27" t="s">
        <v>4806</v>
      </c>
      <c r="U1510" s="28" t="s">
        <v>323</v>
      </c>
      <c r="V1510" s="26" t="s">
        <v>456</v>
      </c>
      <c r="W1510" s="26" t="s">
        <v>672</v>
      </c>
      <c r="X1510" s="26" t="s">
        <v>411</v>
      </c>
      <c r="Y1510" s="37" t="s">
        <v>200</v>
      </c>
      <c r="Z1510" s="37" t="s">
        <v>586</v>
      </c>
      <c r="AA1510" s="37" t="s">
        <v>585</v>
      </c>
      <c r="AB1510" s="30">
        <v>0</v>
      </c>
      <c r="AC1510" s="30">
        <v>0</v>
      </c>
      <c r="AD1510" s="31">
        <v>0</v>
      </c>
      <c r="AE1510" s="30">
        <v>10000</v>
      </c>
      <c r="AF1510" s="30">
        <v>10000</v>
      </c>
      <c r="AG1510" s="32">
        <v>-10000</v>
      </c>
      <c r="AH1510" s="30">
        <v>10000</v>
      </c>
      <c r="AI1510" s="10" t="s">
        <v>573</v>
      </c>
      <c r="AJ1510" s="30">
        <v>0</v>
      </c>
      <c r="AK1510" s="30">
        <v>0</v>
      </c>
      <c r="AL1510" s="30">
        <v>0</v>
      </c>
      <c r="AM1510" s="30">
        <v>0</v>
      </c>
      <c r="AN1510" s="30">
        <v>0</v>
      </c>
      <c r="AO1510" s="30">
        <v>5000</v>
      </c>
      <c r="AP1510" s="30">
        <v>5000</v>
      </c>
      <c r="AQ1510" s="30">
        <v>0</v>
      </c>
      <c r="AR1510" s="30">
        <v>0</v>
      </c>
      <c r="AS1510" s="30">
        <v>0</v>
      </c>
      <c r="AT1510" s="30">
        <v>0</v>
      </c>
      <c r="AU1510" s="121">
        <v>0</v>
      </c>
      <c r="AV1510" s="129" t="s">
        <v>1011</v>
      </c>
      <c r="AW1510" s="129" t="s">
        <v>1011</v>
      </c>
      <c r="AX1510" s="129" t="s">
        <v>797</v>
      </c>
    </row>
    <row r="1511" spans="1:50" ht="24" x14ac:dyDescent="0.25">
      <c r="A1511" s="120">
        <v>46153</v>
      </c>
      <c r="B1511" s="28" t="s">
        <v>568</v>
      </c>
      <c r="C1511" s="25" t="s">
        <v>427</v>
      </c>
      <c r="D1511" s="25" t="s">
        <v>456</v>
      </c>
      <c r="E1511" s="25" t="s">
        <v>423</v>
      </c>
      <c r="F1511" s="29" t="s">
        <v>287</v>
      </c>
      <c r="G1511" s="29" t="s">
        <v>21</v>
      </c>
      <c r="H1511" s="29" t="s">
        <v>422</v>
      </c>
      <c r="I1511" s="29" t="s">
        <v>579</v>
      </c>
      <c r="J1511" s="29" t="s">
        <v>777</v>
      </c>
      <c r="K1511" s="25" t="s">
        <v>456</v>
      </c>
      <c r="L1511" s="25" t="s">
        <v>4121</v>
      </c>
      <c r="M1511" s="25" t="s">
        <v>4122</v>
      </c>
      <c r="N1511" s="25" t="s">
        <v>4089</v>
      </c>
      <c r="O1511" s="25">
        <v>10705415736</v>
      </c>
      <c r="P1511" s="25" t="s">
        <v>5592</v>
      </c>
      <c r="Q1511" s="28" t="s">
        <v>0</v>
      </c>
      <c r="R1511" s="29" t="s">
        <v>4123</v>
      </c>
      <c r="S1511" s="27" t="s">
        <v>4124</v>
      </c>
      <c r="T1511" s="27" t="s">
        <v>4807</v>
      </c>
      <c r="U1511" s="28" t="s">
        <v>323</v>
      </c>
      <c r="V1511" s="26" t="s">
        <v>456</v>
      </c>
      <c r="W1511" s="26" t="s">
        <v>672</v>
      </c>
      <c r="X1511" s="26" t="s">
        <v>411</v>
      </c>
      <c r="Y1511" s="37" t="s">
        <v>200</v>
      </c>
      <c r="Z1511" s="37" t="s">
        <v>586</v>
      </c>
      <c r="AA1511" s="37" t="s">
        <v>585</v>
      </c>
      <c r="AB1511" s="30">
        <v>0</v>
      </c>
      <c r="AC1511" s="30">
        <v>0</v>
      </c>
      <c r="AD1511" s="31">
        <v>0</v>
      </c>
      <c r="AE1511" s="30">
        <v>7000</v>
      </c>
      <c r="AF1511" s="30">
        <v>7000</v>
      </c>
      <c r="AG1511" s="32">
        <v>-7000</v>
      </c>
      <c r="AH1511" s="30">
        <v>7000</v>
      </c>
      <c r="AI1511" s="10" t="s">
        <v>573</v>
      </c>
      <c r="AJ1511" s="30">
        <v>0</v>
      </c>
      <c r="AK1511" s="30">
        <v>0</v>
      </c>
      <c r="AL1511" s="30">
        <v>0</v>
      </c>
      <c r="AM1511" s="30">
        <v>0</v>
      </c>
      <c r="AN1511" s="30">
        <v>0</v>
      </c>
      <c r="AO1511" s="30">
        <v>3500</v>
      </c>
      <c r="AP1511" s="30">
        <v>3500</v>
      </c>
      <c r="AQ1511" s="30">
        <v>0</v>
      </c>
      <c r="AR1511" s="30">
        <v>0</v>
      </c>
      <c r="AS1511" s="30">
        <v>0</v>
      </c>
      <c r="AT1511" s="30">
        <v>0</v>
      </c>
      <c r="AU1511" s="121">
        <v>0</v>
      </c>
      <c r="AV1511" s="129" t="s">
        <v>1011</v>
      </c>
      <c r="AW1511" s="129" t="s">
        <v>1011</v>
      </c>
      <c r="AX1511" s="129" t="s">
        <v>797</v>
      </c>
    </row>
    <row r="1512" spans="1:50" ht="24" x14ac:dyDescent="0.25">
      <c r="A1512" s="120">
        <v>46153</v>
      </c>
      <c r="B1512" s="28" t="s">
        <v>568</v>
      </c>
      <c r="C1512" s="25" t="s">
        <v>427</v>
      </c>
      <c r="D1512" s="25" t="s">
        <v>430</v>
      </c>
      <c r="E1512" s="25" t="s">
        <v>423</v>
      </c>
      <c r="F1512" s="29" t="s">
        <v>243</v>
      </c>
      <c r="G1512" s="29" t="s">
        <v>19</v>
      </c>
      <c r="H1512" s="29" t="s">
        <v>178</v>
      </c>
      <c r="I1512" s="29" t="s">
        <v>269</v>
      </c>
      <c r="J1512" s="29" t="s">
        <v>868</v>
      </c>
      <c r="K1512" s="25" t="s">
        <v>281</v>
      </c>
      <c r="L1512" s="25" t="s">
        <v>4125</v>
      </c>
      <c r="M1512" s="25" t="s">
        <v>4126</v>
      </c>
      <c r="N1512" s="25" t="s">
        <v>4089</v>
      </c>
      <c r="O1512" s="25">
        <v>10014912385</v>
      </c>
      <c r="P1512" s="25" t="s">
        <v>5593</v>
      </c>
      <c r="Q1512" s="28" t="s">
        <v>0</v>
      </c>
      <c r="R1512" s="29" t="s">
        <v>4127</v>
      </c>
      <c r="S1512" s="27" t="s">
        <v>4128</v>
      </c>
      <c r="T1512" s="27" t="s">
        <v>4808</v>
      </c>
      <c r="U1512" s="28" t="s">
        <v>290</v>
      </c>
      <c r="V1512" s="26" t="s">
        <v>281</v>
      </c>
      <c r="W1512" s="26" t="s">
        <v>628</v>
      </c>
      <c r="X1512" s="26" t="s">
        <v>411</v>
      </c>
      <c r="Y1512" s="37" t="s">
        <v>28</v>
      </c>
      <c r="Z1512" s="37" t="s">
        <v>178</v>
      </c>
      <c r="AA1512" s="37" t="s">
        <v>177</v>
      </c>
      <c r="AB1512" s="30">
        <v>5100</v>
      </c>
      <c r="AC1512" s="30">
        <v>0</v>
      </c>
      <c r="AD1512" s="31">
        <v>5100</v>
      </c>
      <c r="AE1512" s="30">
        <v>5100</v>
      </c>
      <c r="AF1512" s="30">
        <v>3400</v>
      </c>
      <c r="AG1512" s="32">
        <v>1700</v>
      </c>
      <c r="AH1512" s="30">
        <v>3400</v>
      </c>
      <c r="AI1512" s="10" t="s">
        <v>573</v>
      </c>
      <c r="AJ1512" s="30">
        <v>0</v>
      </c>
      <c r="AK1512" s="30">
        <v>0</v>
      </c>
      <c r="AL1512" s="30">
        <v>0</v>
      </c>
      <c r="AM1512" s="30">
        <v>0</v>
      </c>
      <c r="AN1512" s="30">
        <v>0</v>
      </c>
      <c r="AO1512" s="30">
        <v>1700</v>
      </c>
      <c r="AP1512" s="30">
        <v>1700</v>
      </c>
      <c r="AQ1512" s="30">
        <v>0</v>
      </c>
      <c r="AR1512" s="30">
        <v>0</v>
      </c>
      <c r="AS1512" s="30">
        <v>0</v>
      </c>
      <c r="AT1512" s="30">
        <v>0</v>
      </c>
      <c r="AU1512" s="121">
        <v>0</v>
      </c>
      <c r="AV1512" s="129" t="s">
        <v>919</v>
      </c>
      <c r="AW1512" s="129" t="s">
        <v>785</v>
      </c>
      <c r="AX1512" s="129" t="s">
        <v>1256</v>
      </c>
    </row>
    <row r="1513" spans="1:50" ht="24" x14ac:dyDescent="0.25">
      <c r="A1513" s="120">
        <v>46153</v>
      </c>
      <c r="B1513" s="28" t="s">
        <v>568</v>
      </c>
      <c r="C1513" s="25" t="s">
        <v>427</v>
      </c>
      <c r="D1513" s="25" t="s">
        <v>430</v>
      </c>
      <c r="E1513" s="25" t="s">
        <v>423</v>
      </c>
      <c r="F1513" s="29" t="s">
        <v>243</v>
      </c>
      <c r="G1513" s="29" t="s">
        <v>19</v>
      </c>
      <c r="H1513" s="29" t="s">
        <v>178</v>
      </c>
      <c r="I1513" s="29" t="s">
        <v>269</v>
      </c>
      <c r="J1513" s="29" t="s">
        <v>868</v>
      </c>
      <c r="K1513" s="25" t="s">
        <v>451</v>
      </c>
      <c r="L1513" s="25" t="s">
        <v>4129</v>
      </c>
      <c r="M1513" s="25" t="s">
        <v>4130</v>
      </c>
      <c r="N1513" s="25" t="s">
        <v>4114</v>
      </c>
      <c r="O1513" s="25">
        <v>10475925471</v>
      </c>
      <c r="P1513" s="25" t="s">
        <v>5594</v>
      </c>
      <c r="Q1513" s="28" t="s">
        <v>0</v>
      </c>
      <c r="R1513" s="29" t="s">
        <v>4131</v>
      </c>
      <c r="S1513" s="27" t="s">
        <v>4132</v>
      </c>
      <c r="T1513" s="27" t="s">
        <v>4809</v>
      </c>
      <c r="U1513" s="28" t="s">
        <v>268</v>
      </c>
      <c r="V1513" s="26" t="s">
        <v>451</v>
      </c>
      <c r="W1513" s="26" t="s">
        <v>592</v>
      </c>
      <c r="X1513" s="26" t="s">
        <v>411</v>
      </c>
      <c r="Y1513" s="37" t="s">
        <v>28</v>
      </c>
      <c r="Z1513" s="37" t="s">
        <v>178</v>
      </c>
      <c r="AA1513" s="37" t="s">
        <v>177</v>
      </c>
      <c r="AB1513" s="30">
        <v>0</v>
      </c>
      <c r="AC1513" s="30">
        <v>0</v>
      </c>
      <c r="AD1513" s="31">
        <v>0</v>
      </c>
      <c r="AE1513" s="30">
        <v>6600</v>
      </c>
      <c r="AF1513" s="30">
        <v>4400</v>
      </c>
      <c r="AG1513" s="32">
        <v>-4400</v>
      </c>
      <c r="AH1513" s="30">
        <v>4400</v>
      </c>
      <c r="AI1513" s="10" t="s">
        <v>573</v>
      </c>
      <c r="AJ1513" s="30">
        <v>0</v>
      </c>
      <c r="AK1513" s="30">
        <v>0</v>
      </c>
      <c r="AL1513" s="30">
        <v>0</v>
      </c>
      <c r="AM1513" s="30">
        <v>0</v>
      </c>
      <c r="AN1513" s="30">
        <v>0</v>
      </c>
      <c r="AO1513" s="30">
        <v>2200</v>
      </c>
      <c r="AP1513" s="30">
        <v>2200</v>
      </c>
      <c r="AQ1513" s="30">
        <v>0</v>
      </c>
      <c r="AR1513" s="30">
        <v>0</v>
      </c>
      <c r="AS1513" s="30">
        <v>0</v>
      </c>
      <c r="AT1513" s="30">
        <v>0</v>
      </c>
      <c r="AU1513" s="121">
        <v>0</v>
      </c>
      <c r="AV1513" s="129" t="s">
        <v>1011</v>
      </c>
      <c r="AW1513" s="129" t="s">
        <v>1011</v>
      </c>
      <c r="AX1513" s="129" t="s">
        <v>1696</v>
      </c>
    </row>
    <row r="1514" spans="1:50" ht="24" x14ac:dyDescent="0.25">
      <c r="A1514" s="120">
        <v>46153</v>
      </c>
      <c r="B1514" s="28" t="s">
        <v>568</v>
      </c>
      <c r="C1514" s="25" t="s">
        <v>427</v>
      </c>
      <c r="D1514" s="25" t="s">
        <v>430</v>
      </c>
      <c r="E1514" s="25" t="s">
        <v>423</v>
      </c>
      <c r="F1514" s="29" t="s">
        <v>243</v>
      </c>
      <c r="G1514" s="29" t="s">
        <v>19</v>
      </c>
      <c r="H1514" s="29" t="s">
        <v>422</v>
      </c>
      <c r="I1514" s="29" t="s">
        <v>579</v>
      </c>
      <c r="J1514" s="29" t="s">
        <v>868</v>
      </c>
      <c r="K1514" s="25" t="s">
        <v>451</v>
      </c>
      <c r="L1514" s="25" t="s">
        <v>4133</v>
      </c>
      <c r="M1514" s="25" t="s">
        <v>4134</v>
      </c>
      <c r="N1514" s="25" t="s">
        <v>4135</v>
      </c>
      <c r="O1514" s="25">
        <v>10752224281</v>
      </c>
      <c r="P1514" s="25" t="s">
        <v>5595</v>
      </c>
      <c r="Q1514" s="28" t="s">
        <v>0</v>
      </c>
      <c r="R1514" s="29" t="s">
        <v>4136</v>
      </c>
      <c r="S1514" s="27" t="s">
        <v>4137</v>
      </c>
      <c r="T1514" s="27" t="s">
        <v>4810</v>
      </c>
      <c r="U1514" s="28" t="s">
        <v>268</v>
      </c>
      <c r="V1514" s="26" t="s">
        <v>451</v>
      </c>
      <c r="W1514" s="26" t="s">
        <v>592</v>
      </c>
      <c r="X1514" s="26" t="s">
        <v>411</v>
      </c>
      <c r="Y1514" s="37" t="s">
        <v>200</v>
      </c>
      <c r="Z1514" s="37" t="s">
        <v>586</v>
      </c>
      <c r="AA1514" s="37" t="s">
        <v>585</v>
      </c>
      <c r="AB1514" s="30">
        <v>7500</v>
      </c>
      <c r="AC1514" s="30">
        <v>0</v>
      </c>
      <c r="AD1514" s="31">
        <v>7500</v>
      </c>
      <c r="AE1514" s="30">
        <v>7500</v>
      </c>
      <c r="AF1514" s="30">
        <v>5000</v>
      </c>
      <c r="AG1514" s="32">
        <v>2500</v>
      </c>
      <c r="AH1514" s="30">
        <v>5000</v>
      </c>
      <c r="AI1514" s="10" t="s">
        <v>573</v>
      </c>
      <c r="AJ1514" s="30">
        <v>0</v>
      </c>
      <c r="AK1514" s="30">
        <v>0</v>
      </c>
      <c r="AL1514" s="30">
        <v>0</v>
      </c>
      <c r="AM1514" s="30">
        <v>0</v>
      </c>
      <c r="AN1514" s="30">
        <v>0</v>
      </c>
      <c r="AO1514" s="30">
        <v>2500</v>
      </c>
      <c r="AP1514" s="30">
        <v>2500</v>
      </c>
      <c r="AQ1514" s="30">
        <v>0</v>
      </c>
      <c r="AR1514" s="30">
        <v>0</v>
      </c>
      <c r="AS1514" s="30">
        <v>0</v>
      </c>
      <c r="AT1514" s="30">
        <v>0</v>
      </c>
      <c r="AU1514" s="121">
        <v>0</v>
      </c>
      <c r="AV1514" s="129" t="s">
        <v>919</v>
      </c>
      <c r="AW1514" s="129" t="s">
        <v>785</v>
      </c>
      <c r="AX1514" s="129" t="s">
        <v>1115</v>
      </c>
    </row>
    <row r="1515" spans="1:50" ht="24" x14ac:dyDescent="0.25">
      <c r="A1515" s="120">
        <v>46153</v>
      </c>
      <c r="B1515" s="28" t="s">
        <v>568</v>
      </c>
      <c r="C1515" s="25" t="s">
        <v>427</v>
      </c>
      <c r="D1515" s="25" t="s">
        <v>498</v>
      </c>
      <c r="E1515" s="25" t="s">
        <v>423</v>
      </c>
      <c r="F1515" s="29" t="s">
        <v>287</v>
      </c>
      <c r="G1515" s="29" t="s">
        <v>21</v>
      </c>
      <c r="H1515" s="29" t="s">
        <v>422</v>
      </c>
      <c r="I1515" s="29" t="s">
        <v>579</v>
      </c>
      <c r="J1515" s="29" t="s">
        <v>868</v>
      </c>
      <c r="K1515" s="25" t="s">
        <v>646</v>
      </c>
      <c r="L1515" s="25" t="s">
        <v>4138</v>
      </c>
      <c r="M1515" s="25" t="s">
        <v>4139</v>
      </c>
      <c r="N1515" s="25" t="s">
        <v>4114</v>
      </c>
      <c r="O1515" s="25">
        <v>10724879981</v>
      </c>
      <c r="P1515" s="25" t="s">
        <v>5596</v>
      </c>
      <c r="Q1515" s="28" t="s">
        <v>0</v>
      </c>
      <c r="R1515" s="29" t="s">
        <v>4140</v>
      </c>
      <c r="S1515" s="27" t="s">
        <v>4141</v>
      </c>
      <c r="T1515" s="27" t="s">
        <v>4811</v>
      </c>
      <c r="U1515" s="28" t="s">
        <v>317</v>
      </c>
      <c r="V1515" s="26" t="s">
        <v>646</v>
      </c>
      <c r="W1515" s="26" t="s">
        <v>666</v>
      </c>
      <c r="X1515" s="26" t="s">
        <v>411</v>
      </c>
      <c r="Y1515" s="37" t="s">
        <v>200</v>
      </c>
      <c r="Z1515" s="37" t="s">
        <v>586</v>
      </c>
      <c r="AA1515" s="37" t="s">
        <v>585</v>
      </c>
      <c r="AB1515" s="30">
        <v>0</v>
      </c>
      <c r="AC1515" s="30">
        <v>0</v>
      </c>
      <c r="AD1515" s="31">
        <v>0</v>
      </c>
      <c r="AE1515" s="30">
        <v>8000</v>
      </c>
      <c r="AF1515" s="30">
        <v>0</v>
      </c>
      <c r="AG1515" s="32">
        <v>0</v>
      </c>
      <c r="AH1515" s="30">
        <v>0</v>
      </c>
      <c r="AI1515" s="10" t="s">
        <v>573</v>
      </c>
      <c r="AJ1515" s="30">
        <v>0</v>
      </c>
      <c r="AK1515" s="30">
        <v>0</v>
      </c>
      <c r="AL1515" s="30">
        <v>0</v>
      </c>
      <c r="AM1515" s="30">
        <v>0</v>
      </c>
      <c r="AN1515" s="30">
        <v>0</v>
      </c>
      <c r="AO1515" s="30">
        <v>0</v>
      </c>
      <c r="AP1515" s="30">
        <v>0</v>
      </c>
      <c r="AQ1515" s="30">
        <v>0</v>
      </c>
      <c r="AR1515" s="30">
        <v>0</v>
      </c>
      <c r="AS1515" s="30">
        <v>0</v>
      </c>
      <c r="AT1515" s="30">
        <v>0</v>
      </c>
      <c r="AU1515" s="121">
        <v>0</v>
      </c>
      <c r="AV1515" s="129" t="s">
        <v>1011</v>
      </c>
      <c r="AW1515" s="129" t="s">
        <v>1011</v>
      </c>
      <c r="AX1515" s="129" t="s">
        <v>2654</v>
      </c>
    </row>
    <row r="1516" spans="1:50" ht="24" x14ac:dyDescent="0.25">
      <c r="A1516" s="120">
        <v>46153</v>
      </c>
      <c r="B1516" s="28" t="s">
        <v>568</v>
      </c>
      <c r="C1516" s="25" t="s">
        <v>427</v>
      </c>
      <c r="D1516" s="25" t="s">
        <v>498</v>
      </c>
      <c r="E1516" s="25" t="s">
        <v>423</v>
      </c>
      <c r="F1516" s="29" t="s">
        <v>287</v>
      </c>
      <c r="G1516" s="29" t="s">
        <v>21</v>
      </c>
      <c r="H1516" s="29" t="s">
        <v>422</v>
      </c>
      <c r="I1516" s="29" t="s">
        <v>579</v>
      </c>
      <c r="J1516" s="29" t="s">
        <v>868</v>
      </c>
      <c r="K1516" s="25" t="s">
        <v>646</v>
      </c>
      <c r="L1516" s="25" t="s">
        <v>4142</v>
      </c>
      <c r="M1516" s="25" t="s">
        <v>4143</v>
      </c>
      <c r="N1516" s="25" t="s">
        <v>4114</v>
      </c>
      <c r="O1516" s="25">
        <v>10465470572</v>
      </c>
      <c r="P1516" s="25" t="s">
        <v>5597</v>
      </c>
      <c r="Q1516" s="28" t="s">
        <v>0</v>
      </c>
      <c r="R1516" s="29" t="s">
        <v>4144</v>
      </c>
      <c r="S1516" s="27" t="s">
        <v>4145</v>
      </c>
      <c r="T1516" s="27" t="s">
        <v>4812</v>
      </c>
      <c r="U1516" s="28" t="s">
        <v>317</v>
      </c>
      <c r="V1516" s="26" t="s">
        <v>646</v>
      </c>
      <c r="W1516" s="26" t="s">
        <v>666</v>
      </c>
      <c r="X1516" s="26" t="s">
        <v>411</v>
      </c>
      <c r="Y1516" s="37" t="s">
        <v>200</v>
      </c>
      <c r="Z1516" s="37" t="s">
        <v>586</v>
      </c>
      <c r="AA1516" s="37" t="s">
        <v>585</v>
      </c>
      <c r="AB1516" s="30">
        <v>0</v>
      </c>
      <c r="AC1516" s="30">
        <v>0</v>
      </c>
      <c r="AD1516" s="31">
        <v>0</v>
      </c>
      <c r="AE1516" s="30">
        <v>8000</v>
      </c>
      <c r="AF1516" s="30">
        <v>0</v>
      </c>
      <c r="AG1516" s="32">
        <v>0</v>
      </c>
      <c r="AH1516" s="30">
        <v>0</v>
      </c>
      <c r="AI1516" s="10" t="s">
        <v>573</v>
      </c>
      <c r="AJ1516" s="30">
        <v>0</v>
      </c>
      <c r="AK1516" s="30">
        <v>0</v>
      </c>
      <c r="AL1516" s="30">
        <v>0</v>
      </c>
      <c r="AM1516" s="30">
        <v>0</v>
      </c>
      <c r="AN1516" s="30">
        <v>0</v>
      </c>
      <c r="AO1516" s="30">
        <v>0</v>
      </c>
      <c r="AP1516" s="30">
        <v>0</v>
      </c>
      <c r="AQ1516" s="30">
        <v>0</v>
      </c>
      <c r="AR1516" s="30">
        <v>0</v>
      </c>
      <c r="AS1516" s="30">
        <v>0</v>
      </c>
      <c r="AT1516" s="30">
        <v>0</v>
      </c>
      <c r="AU1516" s="121">
        <v>0</v>
      </c>
      <c r="AV1516" s="129" t="s">
        <v>1011</v>
      </c>
      <c r="AW1516" s="129" t="s">
        <v>1011</v>
      </c>
      <c r="AX1516" s="129" t="s">
        <v>2654</v>
      </c>
    </row>
    <row r="1517" spans="1:50" ht="24" x14ac:dyDescent="0.25">
      <c r="A1517" s="120">
        <v>46154</v>
      </c>
      <c r="B1517" s="28" t="s">
        <v>568</v>
      </c>
      <c r="C1517" s="25" t="s">
        <v>427</v>
      </c>
      <c r="D1517" s="25" t="s">
        <v>455</v>
      </c>
      <c r="E1517" s="25" t="s">
        <v>423</v>
      </c>
      <c r="F1517" s="29" t="s">
        <v>243</v>
      </c>
      <c r="G1517" s="29" t="s">
        <v>19</v>
      </c>
      <c r="H1517" s="29" t="s">
        <v>422</v>
      </c>
      <c r="I1517" s="29" t="s">
        <v>579</v>
      </c>
      <c r="J1517" s="29" t="s">
        <v>777</v>
      </c>
      <c r="K1517" s="25" t="s">
        <v>455</v>
      </c>
      <c r="L1517" s="25" t="s">
        <v>4146</v>
      </c>
      <c r="M1517" s="25" t="s">
        <v>4147</v>
      </c>
      <c r="N1517" s="25" t="s">
        <v>4135</v>
      </c>
      <c r="O1517" s="25">
        <v>10446025118</v>
      </c>
      <c r="P1517" s="25" t="s">
        <v>5598</v>
      </c>
      <c r="Q1517" s="28" t="s">
        <v>0</v>
      </c>
      <c r="R1517" s="29" t="s">
        <v>4148</v>
      </c>
      <c r="S1517" s="27" t="s">
        <v>4149</v>
      </c>
      <c r="T1517" s="27" t="s">
        <v>4813</v>
      </c>
      <c r="U1517" s="28" t="s">
        <v>275</v>
      </c>
      <c r="V1517" s="26" t="s">
        <v>455</v>
      </c>
      <c r="W1517" s="26" t="s">
        <v>611</v>
      </c>
      <c r="X1517" s="26" t="s">
        <v>411</v>
      </c>
      <c r="Y1517" s="37" t="s">
        <v>200</v>
      </c>
      <c r="Z1517" s="37" t="s">
        <v>586</v>
      </c>
      <c r="AA1517" s="37" t="s">
        <v>585</v>
      </c>
      <c r="AB1517" s="30">
        <v>0</v>
      </c>
      <c r="AC1517" s="30">
        <v>0</v>
      </c>
      <c r="AD1517" s="31">
        <v>0</v>
      </c>
      <c r="AE1517" s="30">
        <v>8000</v>
      </c>
      <c r="AF1517" s="30">
        <v>8000</v>
      </c>
      <c r="AG1517" s="32">
        <v>-8000</v>
      </c>
      <c r="AH1517" s="30">
        <v>8000</v>
      </c>
      <c r="AI1517" s="10" t="s">
        <v>573</v>
      </c>
      <c r="AJ1517" s="30">
        <v>0</v>
      </c>
      <c r="AK1517" s="30">
        <v>0</v>
      </c>
      <c r="AL1517" s="30">
        <v>0</v>
      </c>
      <c r="AM1517" s="30">
        <v>0</v>
      </c>
      <c r="AN1517" s="30">
        <v>8000</v>
      </c>
      <c r="AO1517" s="30">
        <v>0</v>
      </c>
      <c r="AP1517" s="30">
        <v>0</v>
      </c>
      <c r="AQ1517" s="30">
        <v>0</v>
      </c>
      <c r="AR1517" s="30">
        <v>0</v>
      </c>
      <c r="AS1517" s="30">
        <v>0</v>
      </c>
      <c r="AT1517" s="30">
        <v>0</v>
      </c>
      <c r="AU1517" s="121">
        <v>0</v>
      </c>
      <c r="AV1517" s="129" t="s">
        <v>1011</v>
      </c>
      <c r="AW1517" s="129" t="s">
        <v>1011</v>
      </c>
      <c r="AX1517" s="129" t="s">
        <v>797</v>
      </c>
    </row>
    <row r="1518" spans="1:50" ht="24" x14ac:dyDescent="0.25">
      <c r="A1518" s="120">
        <v>46154</v>
      </c>
      <c r="B1518" s="28" t="s">
        <v>568</v>
      </c>
      <c r="C1518" s="25" t="s">
        <v>427</v>
      </c>
      <c r="D1518" s="25" t="s">
        <v>459</v>
      </c>
      <c r="E1518" s="25" t="s">
        <v>423</v>
      </c>
      <c r="F1518" s="29" t="s">
        <v>287</v>
      </c>
      <c r="G1518" s="29" t="s">
        <v>20</v>
      </c>
      <c r="H1518" s="29" t="s">
        <v>422</v>
      </c>
      <c r="I1518" s="29" t="s">
        <v>579</v>
      </c>
      <c r="J1518" s="29" t="s">
        <v>868</v>
      </c>
      <c r="K1518" s="25" t="s">
        <v>285</v>
      </c>
      <c r="L1518" s="25" t="s">
        <v>4150</v>
      </c>
      <c r="M1518" s="25" t="s">
        <v>4151</v>
      </c>
      <c r="N1518" s="25" t="s">
        <v>4135</v>
      </c>
      <c r="O1518" s="25">
        <v>10417849560</v>
      </c>
      <c r="P1518" s="25" t="s">
        <v>5599</v>
      </c>
      <c r="Q1518" s="28" t="s">
        <v>0</v>
      </c>
      <c r="R1518" s="29" t="s">
        <v>4152</v>
      </c>
      <c r="S1518" s="27" t="s">
        <v>4153</v>
      </c>
      <c r="T1518" s="27" t="s">
        <v>4814</v>
      </c>
      <c r="U1518" s="28" t="s">
        <v>346</v>
      </c>
      <c r="V1518" s="26" t="s">
        <v>285</v>
      </c>
      <c r="W1518" s="26" t="s">
        <v>701</v>
      </c>
      <c r="X1518" s="26" t="s">
        <v>411</v>
      </c>
      <c r="Y1518" s="37" t="s">
        <v>200</v>
      </c>
      <c r="Z1518" s="37" t="s">
        <v>586</v>
      </c>
      <c r="AA1518" s="37" t="s">
        <v>585</v>
      </c>
      <c r="AB1518" s="30">
        <v>0</v>
      </c>
      <c r="AC1518" s="30">
        <v>0</v>
      </c>
      <c r="AD1518" s="31">
        <v>0</v>
      </c>
      <c r="AE1518" s="30">
        <v>15000</v>
      </c>
      <c r="AF1518" s="30">
        <v>10000</v>
      </c>
      <c r="AG1518" s="32">
        <v>-10000</v>
      </c>
      <c r="AH1518" s="30">
        <v>10000</v>
      </c>
      <c r="AI1518" s="10" t="s">
        <v>573</v>
      </c>
      <c r="AJ1518" s="30">
        <v>0</v>
      </c>
      <c r="AK1518" s="30">
        <v>0</v>
      </c>
      <c r="AL1518" s="30">
        <v>0</v>
      </c>
      <c r="AM1518" s="30">
        <v>0</v>
      </c>
      <c r="AN1518" s="30">
        <v>0</v>
      </c>
      <c r="AO1518" s="30">
        <v>5000</v>
      </c>
      <c r="AP1518" s="30">
        <v>5000</v>
      </c>
      <c r="AQ1518" s="30">
        <v>0</v>
      </c>
      <c r="AR1518" s="30">
        <v>0</v>
      </c>
      <c r="AS1518" s="30">
        <v>0</v>
      </c>
      <c r="AT1518" s="30">
        <v>0</v>
      </c>
      <c r="AU1518" s="121">
        <v>0</v>
      </c>
      <c r="AV1518" s="129" t="s">
        <v>1011</v>
      </c>
      <c r="AW1518" s="129" t="s">
        <v>1011</v>
      </c>
      <c r="AX1518" s="129" t="s">
        <v>291</v>
      </c>
    </row>
    <row r="1519" spans="1:50" ht="24" x14ac:dyDescent="0.25">
      <c r="A1519" s="120">
        <v>46155</v>
      </c>
      <c r="B1519" s="28" t="s">
        <v>568</v>
      </c>
      <c r="C1519" s="25" t="s">
        <v>427</v>
      </c>
      <c r="D1519" s="25" t="s">
        <v>430</v>
      </c>
      <c r="E1519" s="25" t="s">
        <v>423</v>
      </c>
      <c r="F1519" s="29" t="s">
        <v>243</v>
      </c>
      <c r="G1519" s="29" t="s">
        <v>19</v>
      </c>
      <c r="H1519" s="29" t="s">
        <v>178</v>
      </c>
      <c r="I1519" s="29" t="s">
        <v>269</v>
      </c>
      <c r="J1519" s="29" t="s">
        <v>868</v>
      </c>
      <c r="K1519" s="25" t="s">
        <v>276</v>
      </c>
      <c r="L1519" s="25" t="s">
        <v>4154</v>
      </c>
      <c r="M1519" s="25" t="s">
        <v>4155</v>
      </c>
      <c r="N1519" s="25" t="s">
        <v>4135</v>
      </c>
      <c r="O1519" s="25">
        <v>10157209677</v>
      </c>
      <c r="P1519" s="25" t="s">
        <v>5600</v>
      </c>
      <c r="Q1519" s="28" t="s">
        <v>0</v>
      </c>
      <c r="R1519" s="29" t="s">
        <v>4156</v>
      </c>
      <c r="S1519" s="27" t="s">
        <v>4157</v>
      </c>
      <c r="T1519" s="27" t="s">
        <v>4815</v>
      </c>
      <c r="U1519" s="28" t="s">
        <v>284</v>
      </c>
      <c r="V1519" s="26" t="s">
        <v>276</v>
      </c>
      <c r="W1519" s="26" t="s">
        <v>625</v>
      </c>
      <c r="X1519" s="26" t="s">
        <v>411</v>
      </c>
      <c r="Y1519" s="37" t="s">
        <v>28</v>
      </c>
      <c r="Z1519" s="37" t="s">
        <v>178</v>
      </c>
      <c r="AA1519" s="37" t="s">
        <v>177</v>
      </c>
      <c r="AB1519" s="30">
        <v>0</v>
      </c>
      <c r="AC1519" s="30">
        <v>0</v>
      </c>
      <c r="AD1519" s="31">
        <v>0</v>
      </c>
      <c r="AE1519" s="30">
        <v>5100</v>
      </c>
      <c r="AF1519" s="30">
        <v>3400</v>
      </c>
      <c r="AG1519" s="32">
        <v>-3400</v>
      </c>
      <c r="AH1519" s="30">
        <v>3400</v>
      </c>
      <c r="AI1519" s="10" t="s">
        <v>573</v>
      </c>
      <c r="AJ1519" s="30">
        <v>0</v>
      </c>
      <c r="AK1519" s="30">
        <v>0</v>
      </c>
      <c r="AL1519" s="30">
        <v>0</v>
      </c>
      <c r="AM1519" s="30">
        <v>0</v>
      </c>
      <c r="AN1519" s="30">
        <v>0</v>
      </c>
      <c r="AO1519" s="30">
        <v>1700</v>
      </c>
      <c r="AP1519" s="30">
        <v>1700</v>
      </c>
      <c r="AQ1519" s="30">
        <v>0</v>
      </c>
      <c r="AR1519" s="30">
        <v>0</v>
      </c>
      <c r="AS1519" s="30">
        <v>0</v>
      </c>
      <c r="AT1519" s="30">
        <v>0</v>
      </c>
      <c r="AU1519" s="121">
        <v>0</v>
      </c>
      <c r="AV1519" s="129" t="s">
        <v>1011</v>
      </c>
      <c r="AW1519" s="129" t="s">
        <v>1011</v>
      </c>
      <c r="AX1519" s="129" t="s">
        <v>1256</v>
      </c>
    </row>
    <row r="1520" spans="1:50" ht="24" x14ac:dyDescent="0.25">
      <c r="A1520" s="120">
        <v>46155</v>
      </c>
      <c r="B1520" s="28" t="s">
        <v>568</v>
      </c>
      <c r="C1520" s="25" t="s">
        <v>427</v>
      </c>
      <c r="D1520" s="25" t="s">
        <v>430</v>
      </c>
      <c r="E1520" s="25" t="s">
        <v>423</v>
      </c>
      <c r="F1520" s="29" t="s">
        <v>243</v>
      </c>
      <c r="G1520" s="29" t="s">
        <v>19</v>
      </c>
      <c r="H1520" s="29" t="s">
        <v>178</v>
      </c>
      <c r="I1520" s="29" t="s">
        <v>269</v>
      </c>
      <c r="J1520" s="29" t="s">
        <v>868</v>
      </c>
      <c r="K1520" s="25" t="s">
        <v>276</v>
      </c>
      <c r="L1520" s="25" t="s">
        <v>4158</v>
      </c>
      <c r="M1520" s="25" t="s">
        <v>4159</v>
      </c>
      <c r="N1520" s="25" t="s">
        <v>4135</v>
      </c>
      <c r="O1520" s="25">
        <v>10408498282</v>
      </c>
      <c r="P1520" s="25" t="s">
        <v>5601</v>
      </c>
      <c r="Q1520" s="28" t="s">
        <v>0</v>
      </c>
      <c r="R1520" s="29" t="s">
        <v>4160</v>
      </c>
      <c r="S1520" s="27" t="s">
        <v>4161</v>
      </c>
      <c r="T1520" s="27" t="s">
        <v>4816</v>
      </c>
      <c r="U1520" s="28" t="s">
        <v>284</v>
      </c>
      <c r="V1520" s="26" t="s">
        <v>276</v>
      </c>
      <c r="W1520" s="26" t="s">
        <v>625</v>
      </c>
      <c r="X1520" s="26" t="s">
        <v>411</v>
      </c>
      <c r="Y1520" s="37" t="s">
        <v>28</v>
      </c>
      <c r="Z1520" s="37" t="s">
        <v>178</v>
      </c>
      <c r="AA1520" s="37" t="s">
        <v>177</v>
      </c>
      <c r="AB1520" s="30">
        <v>0</v>
      </c>
      <c r="AC1520" s="30">
        <v>0</v>
      </c>
      <c r="AD1520" s="31">
        <v>0</v>
      </c>
      <c r="AE1520" s="30">
        <v>5100</v>
      </c>
      <c r="AF1520" s="30">
        <v>3400</v>
      </c>
      <c r="AG1520" s="32">
        <v>-3400</v>
      </c>
      <c r="AH1520" s="30">
        <v>3400</v>
      </c>
      <c r="AI1520" s="10" t="s">
        <v>573</v>
      </c>
      <c r="AJ1520" s="30">
        <v>0</v>
      </c>
      <c r="AK1520" s="30">
        <v>0</v>
      </c>
      <c r="AL1520" s="30">
        <v>0</v>
      </c>
      <c r="AM1520" s="30">
        <v>0</v>
      </c>
      <c r="AN1520" s="30">
        <v>0</v>
      </c>
      <c r="AO1520" s="30">
        <v>1700</v>
      </c>
      <c r="AP1520" s="30">
        <v>1700</v>
      </c>
      <c r="AQ1520" s="30">
        <v>0</v>
      </c>
      <c r="AR1520" s="30">
        <v>0</v>
      </c>
      <c r="AS1520" s="30">
        <v>0</v>
      </c>
      <c r="AT1520" s="30">
        <v>0</v>
      </c>
      <c r="AU1520" s="121">
        <v>0</v>
      </c>
      <c r="AV1520" s="129" t="s">
        <v>1011</v>
      </c>
      <c r="AW1520" s="129" t="s">
        <v>1011</v>
      </c>
      <c r="AX1520" s="129" t="s">
        <v>1256</v>
      </c>
    </row>
    <row r="1521" spans="1:50" ht="48" x14ac:dyDescent="0.25">
      <c r="A1521" s="120">
        <v>46155</v>
      </c>
      <c r="B1521" s="28" t="s">
        <v>568</v>
      </c>
      <c r="C1521" s="25" t="s">
        <v>427</v>
      </c>
      <c r="D1521" s="25" t="s">
        <v>456</v>
      </c>
      <c r="E1521" s="25" t="s">
        <v>423</v>
      </c>
      <c r="F1521" s="29" t="s">
        <v>287</v>
      </c>
      <c r="G1521" s="29" t="s">
        <v>21</v>
      </c>
      <c r="H1521" s="29" t="s">
        <v>422</v>
      </c>
      <c r="I1521" s="29" t="s">
        <v>579</v>
      </c>
      <c r="J1521" s="29" t="s">
        <v>777</v>
      </c>
      <c r="K1521" s="25" t="s">
        <v>456</v>
      </c>
      <c r="L1521" s="25" t="s">
        <v>527</v>
      </c>
      <c r="M1521" s="25" t="s">
        <v>527</v>
      </c>
      <c r="N1521" s="25" t="s">
        <v>527</v>
      </c>
      <c r="O1521" s="25" t="s">
        <v>527</v>
      </c>
      <c r="P1521" s="25" t="s">
        <v>5602</v>
      </c>
      <c r="Q1521" s="28" t="s">
        <v>0</v>
      </c>
      <c r="R1521" s="29" t="s">
        <v>4162</v>
      </c>
      <c r="S1521" s="27" t="s">
        <v>4163</v>
      </c>
      <c r="T1521" s="27" t="s">
        <v>4817</v>
      </c>
      <c r="U1521" s="28" t="s">
        <v>323</v>
      </c>
      <c r="V1521" s="26" t="s">
        <v>456</v>
      </c>
      <c r="W1521" s="26" t="s">
        <v>672</v>
      </c>
      <c r="X1521" s="26" t="s">
        <v>411</v>
      </c>
      <c r="Y1521" s="37" t="s">
        <v>200</v>
      </c>
      <c r="Z1521" s="37" t="s">
        <v>586</v>
      </c>
      <c r="AA1521" s="37" t="s">
        <v>585</v>
      </c>
      <c r="AB1521" s="30">
        <v>-25500</v>
      </c>
      <c r="AC1521" s="30">
        <v>0</v>
      </c>
      <c r="AD1521" s="31">
        <v>-25500</v>
      </c>
      <c r="AE1521" s="30">
        <v>0</v>
      </c>
      <c r="AF1521" s="30">
        <v>0</v>
      </c>
      <c r="AG1521" s="32">
        <v>-25500</v>
      </c>
      <c r="AH1521" s="30">
        <v>0</v>
      </c>
      <c r="AI1521" s="10" t="s">
        <v>573</v>
      </c>
      <c r="AJ1521" s="30">
        <v>0</v>
      </c>
      <c r="AK1521" s="30">
        <v>0</v>
      </c>
      <c r="AL1521" s="30">
        <v>0</v>
      </c>
      <c r="AM1521" s="30">
        <v>0</v>
      </c>
      <c r="AN1521" s="30">
        <v>0</v>
      </c>
      <c r="AO1521" s="30">
        <v>0</v>
      </c>
      <c r="AP1521" s="30">
        <v>0</v>
      </c>
      <c r="AQ1521" s="30">
        <v>0</v>
      </c>
      <c r="AR1521" s="30">
        <v>0</v>
      </c>
      <c r="AS1521" s="30">
        <v>0</v>
      </c>
      <c r="AT1521" s="30">
        <v>0</v>
      </c>
      <c r="AU1521" s="121">
        <v>0</v>
      </c>
      <c r="AV1521" s="129" t="s">
        <v>1011</v>
      </c>
      <c r="AW1521" s="129" t="s">
        <v>1011</v>
      </c>
      <c r="AX1521" s="129" t="s">
        <v>3200</v>
      </c>
    </row>
    <row r="1522" spans="1:50" ht="48" x14ac:dyDescent="0.25">
      <c r="A1522" s="120">
        <v>46155</v>
      </c>
      <c r="B1522" s="28" t="s">
        <v>568</v>
      </c>
      <c r="C1522" s="25" t="s">
        <v>427</v>
      </c>
      <c r="D1522" s="25" t="s">
        <v>458</v>
      </c>
      <c r="E1522" s="25" t="s">
        <v>423</v>
      </c>
      <c r="F1522" s="29" t="s">
        <v>287</v>
      </c>
      <c r="G1522" s="29" t="s">
        <v>21</v>
      </c>
      <c r="H1522" s="29" t="s">
        <v>422</v>
      </c>
      <c r="I1522" s="29" t="s">
        <v>579</v>
      </c>
      <c r="J1522" s="29" t="s">
        <v>777</v>
      </c>
      <c r="K1522" s="25" t="s">
        <v>458</v>
      </c>
      <c r="L1522" s="25" t="s">
        <v>527</v>
      </c>
      <c r="M1522" s="25" t="s">
        <v>527</v>
      </c>
      <c r="N1522" s="25" t="s">
        <v>527</v>
      </c>
      <c r="O1522" s="25" t="s">
        <v>527</v>
      </c>
      <c r="P1522" s="25" t="s">
        <v>5603</v>
      </c>
      <c r="Q1522" s="28" t="s">
        <v>0</v>
      </c>
      <c r="R1522" s="29" t="s">
        <v>4164</v>
      </c>
      <c r="S1522" s="27" t="s">
        <v>4165</v>
      </c>
      <c r="T1522" s="27" t="s">
        <v>4818</v>
      </c>
      <c r="U1522" s="28" t="s">
        <v>321</v>
      </c>
      <c r="V1522" s="26" t="s">
        <v>458</v>
      </c>
      <c r="W1522" s="26" t="s">
        <v>670</v>
      </c>
      <c r="X1522" s="26" t="s">
        <v>411</v>
      </c>
      <c r="Y1522" s="37" t="s">
        <v>200</v>
      </c>
      <c r="Z1522" s="37" t="s">
        <v>586</v>
      </c>
      <c r="AA1522" s="37" t="s">
        <v>585</v>
      </c>
      <c r="AB1522" s="30">
        <v>-610000</v>
      </c>
      <c r="AC1522" s="30">
        <v>0</v>
      </c>
      <c r="AD1522" s="31">
        <v>-610000</v>
      </c>
      <c r="AE1522" s="30">
        <v>0</v>
      </c>
      <c r="AF1522" s="30">
        <v>0</v>
      </c>
      <c r="AG1522" s="32">
        <v>-610000</v>
      </c>
      <c r="AH1522" s="30">
        <v>0</v>
      </c>
      <c r="AI1522" s="10" t="s">
        <v>573</v>
      </c>
      <c r="AJ1522" s="30">
        <v>0</v>
      </c>
      <c r="AK1522" s="30">
        <v>0</v>
      </c>
      <c r="AL1522" s="30">
        <v>0</v>
      </c>
      <c r="AM1522" s="30">
        <v>0</v>
      </c>
      <c r="AN1522" s="30">
        <v>0</v>
      </c>
      <c r="AO1522" s="30">
        <v>0</v>
      </c>
      <c r="AP1522" s="30">
        <v>0</v>
      </c>
      <c r="AQ1522" s="30">
        <v>0</v>
      </c>
      <c r="AR1522" s="30">
        <v>0</v>
      </c>
      <c r="AS1522" s="30">
        <v>0</v>
      </c>
      <c r="AT1522" s="30">
        <v>0</v>
      </c>
      <c r="AU1522" s="121">
        <v>0</v>
      </c>
      <c r="AV1522" s="129" t="s">
        <v>1011</v>
      </c>
      <c r="AW1522" s="129" t="s">
        <v>1011</v>
      </c>
      <c r="AX1522" s="129" t="s">
        <v>3200</v>
      </c>
    </row>
    <row r="1523" spans="1:50" ht="24" x14ac:dyDescent="0.25">
      <c r="A1523" s="120">
        <v>46155</v>
      </c>
      <c r="B1523" s="28" t="s">
        <v>568</v>
      </c>
      <c r="C1523" s="25" t="s">
        <v>427</v>
      </c>
      <c r="D1523" s="25" t="s">
        <v>425</v>
      </c>
      <c r="E1523" s="25" t="s">
        <v>423</v>
      </c>
      <c r="F1523" s="29" t="s">
        <v>243</v>
      </c>
      <c r="G1523" s="29" t="s">
        <v>19</v>
      </c>
      <c r="H1523" s="29" t="s">
        <v>422</v>
      </c>
      <c r="I1523" s="29" t="s">
        <v>579</v>
      </c>
      <c r="J1523" s="29" t="s">
        <v>777</v>
      </c>
      <c r="K1523" s="25" t="s">
        <v>425</v>
      </c>
      <c r="L1523" s="25" t="s">
        <v>527</v>
      </c>
      <c r="M1523" s="25" t="s">
        <v>527</v>
      </c>
      <c r="N1523" s="25" t="s">
        <v>527</v>
      </c>
      <c r="O1523" s="25" t="s">
        <v>527</v>
      </c>
      <c r="P1523" s="25" t="s">
        <v>5604</v>
      </c>
      <c r="Q1523" s="28" t="s">
        <v>0</v>
      </c>
      <c r="R1523" s="29" t="s">
        <v>4166</v>
      </c>
      <c r="S1523" s="27" t="s">
        <v>4167</v>
      </c>
      <c r="T1523" s="27" t="s">
        <v>4819</v>
      </c>
      <c r="U1523" s="28" t="s">
        <v>274</v>
      </c>
      <c r="V1523" s="26" t="s">
        <v>425</v>
      </c>
      <c r="W1523" s="26" t="s">
        <v>610</v>
      </c>
      <c r="X1523" s="26" t="s">
        <v>411</v>
      </c>
      <c r="Y1523" s="37" t="s">
        <v>200</v>
      </c>
      <c r="Z1523" s="37" t="s">
        <v>586</v>
      </c>
      <c r="AA1523" s="37" t="s">
        <v>585</v>
      </c>
      <c r="AB1523" s="30">
        <v>0</v>
      </c>
      <c r="AC1523" s="30">
        <v>0</v>
      </c>
      <c r="AD1523" s="31">
        <v>0</v>
      </c>
      <c r="AE1523" s="30">
        <v>0</v>
      </c>
      <c r="AF1523" s="30">
        <v>0</v>
      </c>
      <c r="AG1523" s="32">
        <v>0</v>
      </c>
      <c r="AH1523" s="30">
        <v>0</v>
      </c>
      <c r="AI1523" s="10" t="s">
        <v>573</v>
      </c>
      <c r="AJ1523" s="30">
        <v>0</v>
      </c>
      <c r="AK1523" s="30">
        <v>0</v>
      </c>
      <c r="AL1523" s="30">
        <v>0</v>
      </c>
      <c r="AM1523" s="30">
        <v>0</v>
      </c>
      <c r="AN1523" s="30">
        <v>0</v>
      </c>
      <c r="AO1523" s="30">
        <v>0</v>
      </c>
      <c r="AP1523" s="30">
        <v>0</v>
      </c>
      <c r="AQ1523" s="30">
        <v>0</v>
      </c>
      <c r="AR1523" s="30">
        <v>0</v>
      </c>
      <c r="AS1523" s="30">
        <v>0</v>
      </c>
      <c r="AT1523" s="30">
        <v>0</v>
      </c>
      <c r="AU1523" s="121">
        <v>0</v>
      </c>
      <c r="AV1523" s="129" t="s">
        <v>1011</v>
      </c>
      <c r="AW1523" s="129" t="s">
        <v>1011</v>
      </c>
      <c r="AX1523" s="129" t="s">
        <v>3200</v>
      </c>
    </row>
    <row r="1524" spans="1:50" ht="24" x14ac:dyDescent="0.25">
      <c r="A1524" s="120">
        <v>46155</v>
      </c>
      <c r="B1524" s="28" t="s">
        <v>568</v>
      </c>
      <c r="C1524" s="25" t="s">
        <v>427</v>
      </c>
      <c r="D1524" s="25" t="s">
        <v>425</v>
      </c>
      <c r="E1524" s="25" t="s">
        <v>423</v>
      </c>
      <c r="F1524" s="29" t="s">
        <v>243</v>
      </c>
      <c r="G1524" s="29" t="s">
        <v>19</v>
      </c>
      <c r="H1524" s="29" t="s">
        <v>178</v>
      </c>
      <c r="I1524" s="29" t="s">
        <v>269</v>
      </c>
      <c r="J1524" s="29" t="s">
        <v>777</v>
      </c>
      <c r="K1524" s="25" t="s">
        <v>425</v>
      </c>
      <c r="L1524" s="25" t="s">
        <v>527</v>
      </c>
      <c r="M1524" s="25" t="s">
        <v>527</v>
      </c>
      <c r="N1524" s="25" t="s">
        <v>527</v>
      </c>
      <c r="O1524" s="25" t="s">
        <v>527</v>
      </c>
      <c r="P1524" s="25" t="s">
        <v>5604</v>
      </c>
      <c r="Q1524" s="28" t="s">
        <v>0</v>
      </c>
      <c r="R1524" s="29" t="s">
        <v>4166</v>
      </c>
      <c r="S1524" s="27" t="s">
        <v>4167</v>
      </c>
      <c r="T1524" s="27" t="s">
        <v>4819</v>
      </c>
      <c r="U1524" s="28" t="s">
        <v>274</v>
      </c>
      <c r="V1524" s="26" t="s">
        <v>425</v>
      </c>
      <c r="W1524" s="26" t="s">
        <v>610</v>
      </c>
      <c r="X1524" s="26" t="s">
        <v>411</v>
      </c>
      <c r="Y1524" s="37" t="s">
        <v>28</v>
      </c>
      <c r="Z1524" s="37" t="s">
        <v>178</v>
      </c>
      <c r="AA1524" s="37" t="s">
        <v>177</v>
      </c>
      <c r="AB1524" s="30">
        <v>0</v>
      </c>
      <c r="AC1524" s="30">
        <v>0</v>
      </c>
      <c r="AD1524" s="31">
        <v>0</v>
      </c>
      <c r="AE1524" s="30">
        <v>0</v>
      </c>
      <c r="AF1524" s="30">
        <v>0</v>
      </c>
      <c r="AG1524" s="32">
        <v>0</v>
      </c>
      <c r="AH1524" s="30">
        <v>0</v>
      </c>
      <c r="AI1524" s="10" t="s">
        <v>573</v>
      </c>
      <c r="AJ1524" s="30">
        <v>0</v>
      </c>
      <c r="AK1524" s="30">
        <v>0</v>
      </c>
      <c r="AL1524" s="30">
        <v>0</v>
      </c>
      <c r="AM1524" s="30">
        <v>0</v>
      </c>
      <c r="AN1524" s="30">
        <v>0</v>
      </c>
      <c r="AO1524" s="30">
        <v>0</v>
      </c>
      <c r="AP1524" s="30">
        <v>0</v>
      </c>
      <c r="AQ1524" s="30">
        <v>0</v>
      </c>
      <c r="AR1524" s="30">
        <v>0</v>
      </c>
      <c r="AS1524" s="30">
        <v>0</v>
      </c>
      <c r="AT1524" s="30">
        <v>0</v>
      </c>
      <c r="AU1524" s="121">
        <v>0</v>
      </c>
      <c r="AV1524" s="129" t="s">
        <v>1011</v>
      </c>
      <c r="AW1524" s="129" t="s">
        <v>1011</v>
      </c>
      <c r="AX1524" s="129" t="s">
        <v>3200</v>
      </c>
    </row>
    <row r="1525" spans="1:50" ht="24" x14ac:dyDescent="0.25">
      <c r="A1525" s="120">
        <v>46155</v>
      </c>
      <c r="B1525" s="28" t="s">
        <v>568</v>
      </c>
      <c r="C1525" s="25" t="s">
        <v>427</v>
      </c>
      <c r="D1525" s="25" t="s">
        <v>425</v>
      </c>
      <c r="E1525" s="25" t="s">
        <v>423</v>
      </c>
      <c r="F1525" s="29" t="s">
        <v>243</v>
      </c>
      <c r="G1525" s="29" t="s">
        <v>19</v>
      </c>
      <c r="H1525" s="29" t="s">
        <v>580</v>
      </c>
      <c r="I1525" s="29" t="s">
        <v>579</v>
      </c>
      <c r="J1525" s="29" t="s">
        <v>777</v>
      </c>
      <c r="K1525" s="25" t="s">
        <v>425</v>
      </c>
      <c r="L1525" s="25" t="s">
        <v>527</v>
      </c>
      <c r="M1525" s="25" t="s">
        <v>527</v>
      </c>
      <c r="N1525" s="25" t="s">
        <v>527</v>
      </c>
      <c r="O1525" s="25" t="s">
        <v>527</v>
      </c>
      <c r="P1525" s="25" t="s">
        <v>5604</v>
      </c>
      <c r="Q1525" s="28" t="s">
        <v>0</v>
      </c>
      <c r="R1525" s="29" t="s">
        <v>4166</v>
      </c>
      <c r="S1525" s="27" t="s">
        <v>4167</v>
      </c>
      <c r="T1525" s="27" t="s">
        <v>4819</v>
      </c>
      <c r="U1525" s="28" t="s">
        <v>274</v>
      </c>
      <c r="V1525" s="26" t="s">
        <v>425</v>
      </c>
      <c r="W1525" s="26" t="s">
        <v>610</v>
      </c>
      <c r="X1525" s="26" t="s">
        <v>411</v>
      </c>
      <c r="Y1525" s="37" t="s">
        <v>25</v>
      </c>
      <c r="Z1525" s="37" t="s">
        <v>92</v>
      </c>
      <c r="AA1525" s="37" t="s">
        <v>95</v>
      </c>
      <c r="AB1525" s="30">
        <v>29579</v>
      </c>
      <c r="AC1525" s="30">
        <v>0</v>
      </c>
      <c r="AD1525" s="31">
        <v>29579</v>
      </c>
      <c r="AE1525" s="30">
        <v>0</v>
      </c>
      <c r="AF1525" s="30">
        <v>0</v>
      </c>
      <c r="AG1525" s="32">
        <v>29579</v>
      </c>
      <c r="AH1525" s="30">
        <v>0</v>
      </c>
      <c r="AI1525" s="10" t="s">
        <v>573</v>
      </c>
      <c r="AJ1525" s="30">
        <v>0</v>
      </c>
      <c r="AK1525" s="30">
        <v>0</v>
      </c>
      <c r="AL1525" s="30">
        <v>0</v>
      </c>
      <c r="AM1525" s="30">
        <v>0</v>
      </c>
      <c r="AN1525" s="30">
        <v>0</v>
      </c>
      <c r="AO1525" s="30">
        <v>0</v>
      </c>
      <c r="AP1525" s="30">
        <v>0</v>
      </c>
      <c r="AQ1525" s="30">
        <v>0</v>
      </c>
      <c r="AR1525" s="30">
        <v>0</v>
      </c>
      <c r="AS1525" s="30">
        <v>0</v>
      </c>
      <c r="AT1525" s="30">
        <v>0</v>
      </c>
      <c r="AU1525" s="121">
        <v>0</v>
      </c>
      <c r="AV1525" s="129" t="s">
        <v>919</v>
      </c>
      <c r="AW1525" s="129" t="s">
        <v>785</v>
      </c>
      <c r="AX1525" s="129" t="s">
        <v>3200</v>
      </c>
    </row>
    <row r="1526" spans="1:50" ht="24" x14ac:dyDescent="0.25">
      <c r="A1526" s="120">
        <v>46155</v>
      </c>
      <c r="B1526" s="28" t="s">
        <v>568</v>
      </c>
      <c r="C1526" s="25" t="s">
        <v>427</v>
      </c>
      <c r="D1526" s="25" t="s">
        <v>425</v>
      </c>
      <c r="E1526" s="25" t="s">
        <v>423</v>
      </c>
      <c r="F1526" s="29" t="s">
        <v>243</v>
      </c>
      <c r="G1526" s="29" t="s">
        <v>19</v>
      </c>
      <c r="H1526" s="29" t="s">
        <v>580</v>
      </c>
      <c r="I1526" s="29" t="s">
        <v>579</v>
      </c>
      <c r="J1526" s="29" t="s">
        <v>777</v>
      </c>
      <c r="K1526" s="25" t="s">
        <v>425</v>
      </c>
      <c r="L1526" s="25" t="s">
        <v>527</v>
      </c>
      <c r="M1526" s="25" t="s">
        <v>527</v>
      </c>
      <c r="N1526" s="25" t="s">
        <v>527</v>
      </c>
      <c r="O1526" s="25" t="s">
        <v>527</v>
      </c>
      <c r="P1526" s="25" t="s">
        <v>5604</v>
      </c>
      <c r="Q1526" s="28" t="s">
        <v>0</v>
      </c>
      <c r="R1526" s="29" t="s">
        <v>4166</v>
      </c>
      <c r="S1526" s="27" t="s">
        <v>4167</v>
      </c>
      <c r="T1526" s="27" t="s">
        <v>4819</v>
      </c>
      <c r="U1526" s="28" t="s">
        <v>274</v>
      </c>
      <c r="V1526" s="26" t="s">
        <v>425</v>
      </c>
      <c r="W1526" s="26" t="s">
        <v>610</v>
      </c>
      <c r="X1526" s="26" t="s">
        <v>411</v>
      </c>
      <c r="Y1526" s="37" t="s">
        <v>26</v>
      </c>
      <c r="Z1526" s="37" t="s">
        <v>93</v>
      </c>
      <c r="AA1526" s="37" t="s">
        <v>96</v>
      </c>
      <c r="AB1526" s="30">
        <v>180031</v>
      </c>
      <c r="AC1526" s="30">
        <v>0</v>
      </c>
      <c r="AD1526" s="31">
        <v>180031</v>
      </c>
      <c r="AE1526" s="30">
        <v>0</v>
      </c>
      <c r="AF1526" s="30">
        <v>0</v>
      </c>
      <c r="AG1526" s="32">
        <v>180031</v>
      </c>
      <c r="AH1526" s="30">
        <v>0</v>
      </c>
      <c r="AI1526" s="10" t="s">
        <v>573</v>
      </c>
      <c r="AJ1526" s="30">
        <v>0</v>
      </c>
      <c r="AK1526" s="30">
        <v>0</v>
      </c>
      <c r="AL1526" s="30">
        <v>0</v>
      </c>
      <c r="AM1526" s="30">
        <v>0</v>
      </c>
      <c r="AN1526" s="30">
        <v>0</v>
      </c>
      <c r="AO1526" s="30">
        <v>0</v>
      </c>
      <c r="AP1526" s="30">
        <v>0</v>
      </c>
      <c r="AQ1526" s="30">
        <v>0</v>
      </c>
      <c r="AR1526" s="30">
        <v>0</v>
      </c>
      <c r="AS1526" s="30">
        <v>0</v>
      </c>
      <c r="AT1526" s="30">
        <v>0</v>
      </c>
      <c r="AU1526" s="121">
        <v>0</v>
      </c>
      <c r="AV1526" s="129" t="s">
        <v>919</v>
      </c>
      <c r="AW1526" s="129" t="s">
        <v>785</v>
      </c>
      <c r="AX1526" s="129" t="s">
        <v>3200</v>
      </c>
    </row>
    <row r="1527" spans="1:50" ht="24" x14ac:dyDescent="0.25">
      <c r="A1527" s="120">
        <v>46155</v>
      </c>
      <c r="B1527" s="28" t="s">
        <v>568</v>
      </c>
      <c r="C1527" s="25" t="s">
        <v>427</v>
      </c>
      <c r="D1527" s="25" t="s">
        <v>430</v>
      </c>
      <c r="E1527" s="25" t="s">
        <v>423</v>
      </c>
      <c r="F1527" s="29" t="s">
        <v>243</v>
      </c>
      <c r="G1527" s="29" t="s">
        <v>19</v>
      </c>
      <c r="H1527" s="29" t="s">
        <v>178</v>
      </c>
      <c r="I1527" s="29" t="s">
        <v>269</v>
      </c>
      <c r="J1527" s="29" t="s">
        <v>868</v>
      </c>
      <c r="K1527" s="25" t="s">
        <v>260</v>
      </c>
      <c r="L1527" s="25" t="s">
        <v>4168</v>
      </c>
      <c r="M1527" s="25" t="s">
        <v>4169</v>
      </c>
      <c r="N1527" s="25" t="s">
        <v>4170</v>
      </c>
      <c r="O1527" s="25">
        <v>10418836739</v>
      </c>
      <c r="P1527" s="25" t="s">
        <v>5605</v>
      </c>
      <c r="Q1527" s="28" t="s">
        <v>0</v>
      </c>
      <c r="R1527" s="29" t="s">
        <v>4171</v>
      </c>
      <c r="S1527" s="27" t="s">
        <v>4172</v>
      </c>
      <c r="T1527" s="27" t="s">
        <v>4820</v>
      </c>
      <c r="U1527" s="28" t="s">
        <v>261</v>
      </c>
      <c r="V1527" s="26" t="s">
        <v>260</v>
      </c>
      <c r="W1527" s="26" t="s">
        <v>561</v>
      </c>
      <c r="X1527" s="26" t="s">
        <v>411</v>
      </c>
      <c r="Y1527" s="37" t="s">
        <v>28</v>
      </c>
      <c r="Z1527" s="37" t="s">
        <v>178</v>
      </c>
      <c r="AA1527" s="37" t="s">
        <v>177</v>
      </c>
      <c r="AB1527" s="30">
        <v>0</v>
      </c>
      <c r="AC1527" s="30">
        <v>0</v>
      </c>
      <c r="AD1527" s="31">
        <v>0</v>
      </c>
      <c r="AE1527" s="30">
        <v>5100</v>
      </c>
      <c r="AF1527" s="30">
        <v>3400</v>
      </c>
      <c r="AG1527" s="32">
        <v>-3400</v>
      </c>
      <c r="AH1527" s="30">
        <v>3400</v>
      </c>
      <c r="AI1527" s="10" t="s">
        <v>573</v>
      </c>
      <c r="AJ1527" s="30">
        <v>0</v>
      </c>
      <c r="AK1527" s="30">
        <v>0</v>
      </c>
      <c r="AL1527" s="30">
        <v>0</v>
      </c>
      <c r="AM1527" s="30">
        <v>0</v>
      </c>
      <c r="AN1527" s="30">
        <v>0</v>
      </c>
      <c r="AO1527" s="30">
        <v>1700</v>
      </c>
      <c r="AP1527" s="30">
        <v>1700</v>
      </c>
      <c r="AQ1527" s="30">
        <v>0</v>
      </c>
      <c r="AR1527" s="30">
        <v>0</v>
      </c>
      <c r="AS1527" s="30">
        <v>0</v>
      </c>
      <c r="AT1527" s="30">
        <v>0</v>
      </c>
      <c r="AU1527" s="121">
        <v>0</v>
      </c>
      <c r="AV1527" s="129" t="s">
        <v>1011</v>
      </c>
      <c r="AW1527" s="129" t="s">
        <v>1011</v>
      </c>
      <c r="AX1527" s="129" t="s">
        <v>1256</v>
      </c>
    </row>
    <row r="1528" spans="1:50" ht="24" x14ac:dyDescent="0.25">
      <c r="A1528" s="120">
        <v>46155</v>
      </c>
      <c r="B1528" s="28" t="s">
        <v>568</v>
      </c>
      <c r="C1528" s="25" t="s">
        <v>427</v>
      </c>
      <c r="D1528" s="25" t="s">
        <v>430</v>
      </c>
      <c r="E1528" s="25" t="s">
        <v>423</v>
      </c>
      <c r="F1528" s="29" t="s">
        <v>243</v>
      </c>
      <c r="G1528" s="29" t="s">
        <v>19</v>
      </c>
      <c r="H1528" s="29" t="s">
        <v>178</v>
      </c>
      <c r="I1528" s="29" t="s">
        <v>269</v>
      </c>
      <c r="J1528" s="29" t="s">
        <v>868</v>
      </c>
      <c r="K1528" s="25" t="s">
        <v>260</v>
      </c>
      <c r="L1528" s="25" t="s">
        <v>4173</v>
      </c>
      <c r="M1528" s="25" t="s">
        <v>4174</v>
      </c>
      <c r="N1528" s="25" t="s">
        <v>4170</v>
      </c>
      <c r="O1528" s="25">
        <v>10225217080</v>
      </c>
      <c r="P1528" s="25" t="s">
        <v>5606</v>
      </c>
      <c r="Q1528" s="28" t="s">
        <v>0</v>
      </c>
      <c r="R1528" s="29" t="s">
        <v>4175</v>
      </c>
      <c r="S1528" s="27" t="s">
        <v>4176</v>
      </c>
      <c r="T1528" s="27" t="s">
        <v>4821</v>
      </c>
      <c r="U1528" s="28" t="s">
        <v>261</v>
      </c>
      <c r="V1528" s="26" t="s">
        <v>260</v>
      </c>
      <c r="W1528" s="26" t="s">
        <v>561</v>
      </c>
      <c r="X1528" s="26" t="s">
        <v>411</v>
      </c>
      <c r="Y1528" s="37" t="s">
        <v>28</v>
      </c>
      <c r="Z1528" s="37" t="s">
        <v>178</v>
      </c>
      <c r="AA1528" s="37" t="s">
        <v>177</v>
      </c>
      <c r="AB1528" s="30">
        <v>0</v>
      </c>
      <c r="AC1528" s="30">
        <v>0</v>
      </c>
      <c r="AD1528" s="31">
        <v>0</v>
      </c>
      <c r="AE1528" s="30">
        <v>5100</v>
      </c>
      <c r="AF1528" s="30">
        <v>3400</v>
      </c>
      <c r="AG1528" s="32">
        <v>-3400</v>
      </c>
      <c r="AH1528" s="30">
        <v>3400</v>
      </c>
      <c r="AI1528" s="10" t="s">
        <v>573</v>
      </c>
      <c r="AJ1528" s="30">
        <v>0</v>
      </c>
      <c r="AK1528" s="30">
        <v>0</v>
      </c>
      <c r="AL1528" s="30">
        <v>0</v>
      </c>
      <c r="AM1528" s="30">
        <v>0</v>
      </c>
      <c r="AN1528" s="30">
        <v>0</v>
      </c>
      <c r="AO1528" s="30">
        <v>1700</v>
      </c>
      <c r="AP1528" s="30">
        <v>1700</v>
      </c>
      <c r="AQ1528" s="30">
        <v>0</v>
      </c>
      <c r="AR1528" s="30">
        <v>0</v>
      </c>
      <c r="AS1528" s="30">
        <v>0</v>
      </c>
      <c r="AT1528" s="30">
        <v>0</v>
      </c>
      <c r="AU1528" s="121">
        <v>0</v>
      </c>
      <c r="AV1528" s="129" t="s">
        <v>1011</v>
      </c>
      <c r="AW1528" s="129" t="s">
        <v>1011</v>
      </c>
      <c r="AX1528" s="129" t="s">
        <v>1256</v>
      </c>
    </row>
    <row r="1529" spans="1:50" ht="24" x14ac:dyDescent="0.25">
      <c r="A1529" s="120">
        <v>46155</v>
      </c>
      <c r="B1529" s="28" t="s">
        <v>568</v>
      </c>
      <c r="C1529" s="25" t="s">
        <v>427</v>
      </c>
      <c r="D1529" s="25" t="s">
        <v>430</v>
      </c>
      <c r="E1529" s="25" t="s">
        <v>423</v>
      </c>
      <c r="F1529" s="29" t="s">
        <v>243</v>
      </c>
      <c r="G1529" s="29" t="s">
        <v>19</v>
      </c>
      <c r="H1529" s="29" t="s">
        <v>422</v>
      </c>
      <c r="I1529" s="29" t="s">
        <v>579</v>
      </c>
      <c r="J1529" s="29" t="s">
        <v>777</v>
      </c>
      <c r="K1529" s="25" t="s">
        <v>430</v>
      </c>
      <c r="L1529" s="25" t="s">
        <v>4177</v>
      </c>
      <c r="M1529" s="25" t="s">
        <v>4178</v>
      </c>
      <c r="N1529" s="25" t="s">
        <v>4170</v>
      </c>
      <c r="O1529" s="25">
        <v>10746550729</v>
      </c>
      <c r="P1529" s="25" t="s">
        <v>5607</v>
      </c>
      <c r="Q1529" s="28" t="s">
        <v>0</v>
      </c>
      <c r="R1529" s="29" t="s">
        <v>4179</v>
      </c>
      <c r="S1529" s="27" t="s">
        <v>4180</v>
      </c>
      <c r="T1529" s="27" t="s">
        <v>4822</v>
      </c>
      <c r="U1529" s="28" t="s">
        <v>270</v>
      </c>
      <c r="V1529" s="26" t="s">
        <v>430</v>
      </c>
      <c r="W1529" s="26" t="s">
        <v>593</v>
      </c>
      <c r="X1529" s="26" t="s">
        <v>411</v>
      </c>
      <c r="Y1529" s="37" t="s">
        <v>200</v>
      </c>
      <c r="Z1529" s="37" t="s">
        <v>586</v>
      </c>
      <c r="AA1529" s="37" t="s">
        <v>585</v>
      </c>
      <c r="AB1529" s="30">
        <v>0</v>
      </c>
      <c r="AC1529" s="30">
        <v>0</v>
      </c>
      <c r="AD1529" s="31">
        <v>0</v>
      </c>
      <c r="AE1529" s="30">
        <v>7000</v>
      </c>
      <c r="AF1529" s="30">
        <v>7000</v>
      </c>
      <c r="AG1529" s="32">
        <v>-7000</v>
      </c>
      <c r="AH1529" s="30">
        <v>7000</v>
      </c>
      <c r="AI1529" s="10" t="s">
        <v>573</v>
      </c>
      <c r="AJ1529" s="30">
        <v>0</v>
      </c>
      <c r="AK1529" s="30">
        <v>0</v>
      </c>
      <c r="AL1529" s="30">
        <v>0</v>
      </c>
      <c r="AM1529" s="30">
        <v>0</v>
      </c>
      <c r="AN1529" s="30">
        <v>0</v>
      </c>
      <c r="AO1529" s="30">
        <v>3500</v>
      </c>
      <c r="AP1529" s="30">
        <v>3500</v>
      </c>
      <c r="AQ1529" s="30">
        <v>0</v>
      </c>
      <c r="AR1529" s="30">
        <v>0</v>
      </c>
      <c r="AS1529" s="30">
        <v>0</v>
      </c>
      <c r="AT1529" s="30">
        <v>0</v>
      </c>
      <c r="AU1529" s="121">
        <v>0</v>
      </c>
      <c r="AV1529" s="129" t="s">
        <v>1011</v>
      </c>
      <c r="AW1529" s="129" t="s">
        <v>1011</v>
      </c>
      <c r="AX1529" s="129" t="s">
        <v>797</v>
      </c>
    </row>
    <row r="1530" spans="1:50" ht="24" x14ac:dyDescent="0.25">
      <c r="A1530" s="120">
        <v>46155</v>
      </c>
      <c r="B1530" s="28" t="s">
        <v>568</v>
      </c>
      <c r="C1530" s="25" t="s">
        <v>427</v>
      </c>
      <c r="D1530" s="25" t="s">
        <v>430</v>
      </c>
      <c r="E1530" s="25" t="s">
        <v>423</v>
      </c>
      <c r="F1530" s="29" t="s">
        <v>243</v>
      </c>
      <c r="G1530" s="29" t="s">
        <v>19</v>
      </c>
      <c r="H1530" s="29" t="s">
        <v>178</v>
      </c>
      <c r="I1530" s="29" t="s">
        <v>269</v>
      </c>
      <c r="J1530" s="29" t="s">
        <v>868</v>
      </c>
      <c r="K1530" s="25" t="s">
        <v>281</v>
      </c>
      <c r="L1530" s="25" t="s">
        <v>4181</v>
      </c>
      <c r="M1530" s="25" t="s">
        <v>4182</v>
      </c>
      <c r="N1530" s="25" t="s">
        <v>4170</v>
      </c>
      <c r="O1530" s="25">
        <v>10452162038</v>
      </c>
      <c r="P1530" s="25" t="s">
        <v>5608</v>
      </c>
      <c r="Q1530" s="28" t="s">
        <v>0</v>
      </c>
      <c r="R1530" s="29" t="s">
        <v>4183</v>
      </c>
      <c r="S1530" s="27" t="s">
        <v>4184</v>
      </c>
      <c r="T1530" s="27" t="s">
        <v>4823</v>
      </c>
      <c r="U1530" s="28" t="s">
        <v>290</v>
      </c>
      <c r="V1530" s="26" t="s">
        <v>281</v>
      </c>
      <c r="W1530" s="26" t="s">
        <v>628</v>
      </c>
      <c r="X1530" s="26" t="s">
        <v>411</v>
      </c>
      <c r="Y1530" s="37" t="s">
        <v>28</v>
      </c>
      <c r="Z1530" s="37" t="s">
        <v>178</v>
      </c>
      <c r="AA1530" s="37" t="s">
        <v>177</v>
      </c>
      <c r="AB1530" s="30">
        <v>0</v>
      </c>
      <c r="AC1530" s="30">
        <v>0</v>
      </c>
      <c r="AD1530" s="31">
        <v>0</v>
      </c>
      <c r="AE1530" s="30">
        <v>5100</v>
      </c>
      <c r="AF1530" s="30">
        <v>3400</v>
      </c>
      <c r="AG1530" s="32">
        <v>-3400</v>
      </c>
      <c r="AH1530" s="30">
        <v>3400</v>
      </c>
      <c r="AI1530" s="10" t="s">
        <v>573</v>
      </c>
      <c r="AJ1530" s="30">
        <v>0</v>
      </c>
      <c r="AK1530" s="30">
        <v>0</v>
      </c>
      <c r="AL1530" s="30">
        <v>0</v>
      </c>
      <c r="AM1530" s="30">
        <v>0</v>
      </c>
      <c r="AN1530" s="30">
        <v>0</v>
      </c>
      <c r="AO1530" s="30">
        <v>1700</v>
      </c>
      <c r="AP1530" s="30">
        <v>1700</v>
      </c>
      <c r="AQ1530" s="30">
        <v>0</v>
      </c>
      <c r="AR1530" s="30">
        <v>0</v>
      </c>
      <c r="AS1530" s="30">
        <v>0</v>
      </c>
      <c r="AT1530" s="30">
        <v>0</v>
      </c>
      <c r="AU1530" s="121">
        <v>0</v>
      </c>
      <c r="AV1530" s="129" t="s">
        <v>1011</v>
      </c>
      <c r="AW1530" s="129" t="s">
        <v>1011</v>
      </c>
      <c r="AX1530" s="129" t="s">
        <v>1256</v>
      </c>
    </row>
    <row r="1531" spans="1:50" ht="24" x14ac:dyDescent="0.25">
      <c r="A1531" s="120">
        <v>46155</v>
      </c>
      <c r="B1531" s="28" t="s">
        <v>568</v>
      </c>
      <c r="C1531" s="25" t="s">
        <v>427</v>
      </c>
      <c r="D1531" s="25" t="s">
        <v>430</v>
      </c>
      <c r="E1531" s="25" t="s">
        <v>423</v>
      </c>
      <c r="F1531" s="29" t="s">
        <v>243</v>
      </c>
      <c r="G1531" s="29" t="s">
        <v>19</v>
      </c>
      <c r="H1531" s="29" t="s">
        <v>580</v>
      </c>
      <c r="I1531" s="29" t="s">
        <v>579</v>
      </c>
      <c r="J1531" s="29" t="s">
        <v>868</v>
      </c>
      <c r="K1531" s="25" t="s">
        <v>451</v>
      </c>
      <c r="L1531" s="25" t="s">
        <v>4185</v>
      </c>
      <c r="M1531" s="25" t="s">
        <v>4186</v>
      </c>
      <c r="N1531" s="25" t="s">
        <v>4170</v>
      </c>
      <c r="O1531" s="25">
        <v>0</v>
      </c>
      <c r="P1531" s="25" t="s">
        <v>5609</v>
      </c>
      <c r="Q1531" s="28" t="s">
        <v>0</v>
      </c>
      <c r="R1531" s="29" t="s">
        <v>4187</v>
      </c>
      <c r="S1531" s="27" t="s">
        <v>2973</v>
      </c>
      <c r="T1531" s="27" t="s">
        <v>4824</v>
      </c>
      <c r="U1531" s="28" t="s">
        <v>268</v>
      </c>
      <c r="V1531" s="26" t="s">
        <v>451</v>
      </c>
      <c r="W1531" s="26" t="s">
        <v>592</v>
      </c>
      <c r="X1531" s="26" t="s">
        <v>411</v>
      </c>
      <c r="Y1531" s="37" t="s">
        <v>25</v>
      </c>
      <c r="Z1531" s="37" t="s">
        <v>92</v>
      </c>
      <c r="AA1531" s="37" t="s">
        <v>95</v>
      </c>
      <c r="AB1531" s="30">
        <v>640</v>
      </c>
      <c r="AC1531" s="30">
        <v>0</v>
      </c>
      <c r="AD1531" s="31">
        <v>640</v>
      </c>
      <c r="AE1531" s="30">
        <v>0</v>
      </c>
      <c r="AF1531" s="30">
        <v>0</v>
      </c>
      <c r="AG1531" s="32">
        <v>640</v>
      </c>
      <c r="AH1531" s="30">
        <v>0</v>
      </c>
      <c r="AI1531" s="10" t="s">
        <v>573</v>
      </c>
      <c r="AJ1531" s="30">
        <v>0</v>
      </c>
      <c r="AK1531" s="30">
        <v>0</v>
      </c>
      <c r="AL1531" s="30">
        <v>0</v>
      </c>
      <c r="AM1531" s="30">
        <v>0</v>
      </c>
      <c r="AN1531" s="30">
        <v>80</v>
      </c>
      <c r="AO1531" s="30">
        <v>-80</v>
      </c>
      <c r="AP1531" s="30">
        <v>0</v>
      </c>
      <c r="AQ1531" s="30">
        <v>0</v>
      </c>
      <c r="AR1531" s="30">
        <v>0</v>
      </c>
      <c r="AS1531" s="30">
        <v>0</v>
      </c>
      <c r="AT1531" s="30">
        <v>0</v>
      </c>
      <c r="AU1531" s="121">
        <v>0</v>
      </c>
      <c r="AV1531" s="129" t="s">
        <v>919</v>
      </c>
      <c r="AW1531" s="129" t="s">
        <v>785</v>
      </c>
      <c r="AX1531" s="129" t="s">
        <v>527</v>
      </c>
    </row>
    <row r="1532" spans="1:50" ht="24" x14ac:dyDescent="0.25">
      <c r="A1532" s="120">
        <v>46155</v>
      </c>
      <c r="B1532" s="28" t="s">
        <v>568</v>
      </c>
      <c r="C1532" s="25" t="s">
        <v>427</v>
      </c>
      <c r="D1532" s="25" t="s">
        <v>430</v>
      </c>
      <c r="E1532" s="25" t="s">
        <v>423</v>
      </c>
      <c r="F1532" s="29" t="s">
        <v>243</v>
      </c>
      <c r="G1532" s="29" t="s">
        <v>19</v>
      </c>
      <c r="H1532" s="29" t="s">
        <v>580</v>
      </c>
      <c r="I1532" s="29" t="s">
        <v>579</v>
      </c>
      <c r="J1532" s="29" t="s">
        <v>868</v>
      </c>
      <c r="K1532" s="25" t="s">
        <v>451</v>
      </c>
      <c r="L1532" s="25" t="s">
        <v>4185</v>
      </c>
      <c r="M1532" s="25" t="s">
        <v>4186</v>
      </c>
      <c r="N1532" s="25" t="s">
        <v>4170</v>
      </c>
      <c r="O1532" s="25">
        <v>0</v>
      </c>
      <c r="P1532" s="25" t="s">
        <v>5609</v>
      </c>
      <c r="Q1532" s="28" t="s">
        <v>0</v>
      </c>
      <c r="R1532" s="29" t="s">
        <v>4187</v>
      </c>
      <c r="S1532" s="27" t="s">
        <v>2973</v>
      </c>
      <c r="T1532" s="27" t="s">
        <v>4824</v>
      </c>
      <c r="U1532" s="28" t="s">
        <v>268</v>
      </c>
      <c r="V1532" s="26" t="s">
        <v>451</v>
      </c>
      <c r="W1532" s="26" t="s">
        <v>592</v>
      </c>
      <c r="X1532" s="26" t="s">
        <v>411</v>
      </c>
      <c r="Y1532" s="37" t="s">
        <v>26</v>
      </c>
      <c r="Z1532" s="37" t="s">
        <v>93</v>
      </c>
      <c r="AA1532" s="37" t="s">
        <v>96</v>
      </c>
      <c r="AB1532" s="30">
        <v>0</v>
      </c>
      <c r="AC1532" s="30">
        <v>0</v>
      </c>
      <c r="AD1532" s="31">
        <v>0</v>
      </c>
      <c r="AE1532" s="30">
        <v>566</v>
      </c>
      <c r="AF1532" s="30">
        <v>566</v>
      </c>
      <c r="AG1532" s="32">
        <v>-566</v>
      </c>
      <c r="AH1532" s="30">
        <v>566</v>
      </c>
      <c r="AI1532" s="10" t="s">
        <v>573</v>
      </c>
      <c r="AJ1532" s="30">
        <v>0</v>
      </c>
      <c r="AK1532" s="30">
        <v>0</v>
      </c>
      <c r="AL1532" s="30">
        <v>0</v>
      </c>
      <c r="AM1532" s="30">
        <v>0</v>
      </c>
      <c r="AN1532" s="30">
        <v>640</v>
      </c>
      <c r="AO1532" s="30">
        <v>-74</v>
      </c>
      <c r="AP1532" s="30">
        <v>0</v>
      </c>
      <c r="AQ1532" s="30">
        <v>0</v>
      </c>
      <c r="AR1532" s="30">
        <v>0</v>
      </c>
      <c r="AS1532" s="30">
        <v>0</v>
      </c>
      <c r="AT1532" s="30">
        <v>0</v>
      </c>
      <c r="AU1532" s="121">
        <v>0</v>
      </c>
      <c r="AV1532" s="129" t="s">
        <v>1011</v>
      </c>
      <c r="AW1532" s="129" t="s">
        <v>1011</v>
      </c>
      <c r="AX1532" s="129" t="s">
        <v>527</v>
      </c>
    </row>
    <row r="1533" spans="1:50" ht="24" x14ac:dyDescent="0.25">
      <c r="A1533" s="120">
        <v>46156</v>
      </c>
      <c r="B1533" s="28" t="s">
        <v>568</v>
      </c>
      <c r="C1533" s="25" t="s">
        <v>427</v>
      </c>
      <c r="D1533" s="25" t="s">
        <v>455</v>
      </c>
      <c r="E1533" s="25" t="s">
        <v>423</v>
      </c>
      <c r="F1533" s="29" t="s">
        <v>243</v>
      </c>
      <c r="G1533" s="29" t="s">
        <v>19</v>
      </c>
      <c r="H1533" s="29" t="s">
        <v>422</v>
      </c>
      <c r="I1533" s="29" t="s">
        <v>579</v>
      </c>
      <c r="J1533" s="29" t="s">
        <v>777</v>
      </c>
      <c r="K1533" s="25" t="s">
        <v>455</v>
      </c>
      <c r="L1533" s="25" t="s">
        <v>4188</v>
      </c>
      <c r="M1533" s="25" t="s">
        <v>4189</v>
      </c>
      <c r="N1533" s="25" t="s">
        <v>4170</v>
      </c>
      <c r="O1533" s="25">
        <v>10726739604</v>
      </c>
      <c r="P1533" s="25" t="s">
        <v>5610</v>
      </c>
      <c r="Q1533" s="28" t="s">
        <v>0</v>
      </c>
      <c r="R1533" s="29" t="s">
        <v>4190</v>
      </c>
      <c r="S1533" s="27" t="s">
        <v>4191</v>
      </c>
      <c r="T1533" s="27" t="s">
        <v>4825</v>
      </c>
      <c r="U1533" s="28" t="s">
        <v>275</v>
      </c>
      <c r="V1533" s="26" t="s">
        <v>455</v>
      </c>
      <c r="W1533" s="26" t="s">
        <v>611</v>
      </c>
      <c r="X1533" s="26" t="s">
        <v>411</v>
      </c>
      <c r="Y1533" s="37" t="s">
        <v>200</v>
      </c>
      <c r="Z1533" s="37" t="s">
        <v>586</v>
      </c>
      <c r="AA1533" s="37" t="s">
        <v>585</v>
      </c>
      <c r="AB1533" s="30">
        <v>0</v>
      </c>
      <c r="AC1533" s="30">
        <v>0</v>
      </c>
      <c r="AD1533" s="31">
        <v>0</v>
      </c>
      <c r="AE1533" s="30">
        <v>2500</v>
      </c>
      <c r="AF1533" s="30">
        <v>2500</v>
      </c>
      <c r="AG1533" s="32">
        <v>-2500</v>
      </c>
      <c r="AH1533" s="30">
        <v>2500</v>
      </c>
      <c r="AI1533" s="10" t="s">
        <v>573</v>
      </c>
      <c r="AJ1533" s="30">
        <v>0</v>
      </c>
      <c r="AK1533" s="30">
        <v>0</v>
      </c>
      <c r="AL1533" s="30">
        <v>0</v>
      </c>
      <c r="AM1533" s="30">
        <v>0</v>
      </c>
      <c r="AN1533" s="30">
        <v>0</v>
      </c>
      <c r="AO1533" s="30">
        <v>2500</v>
      </c>
      <c r="AP1533" s="30">
        <v>0</v>
      </c>
      <c r="AQ1533" s="30">
        <v>0</v>
      </c>
      <c r="AR1533" s="30">
        <v>0</v>
      </c>
      <c r="AS1533" s="30">
        <v>0</v>
      </c>
      <c r="AT1533" s="30">
        <v>0</v>
      </c>
      <c r="AU1533" s="121">
        <v>0</v>
      </c>
      <c r="AV1533" s="129" t="s">
        <v>1011</v>
      </c>
      <c r="AW1533" s="129" t="s">
        <v>1011</v>
      </c>
      <c r="AX1533" s="129" t="s">
        <v>797</v>
      </c>
    </row>
    <row r="1534" spans="1:50" ht="24" x14ac:dyDescent="0.25">
      <c r="A1534" s="120">
        <v>46156</v>
      </c>
      <c r="B1534" s="28" t="s">
        <v>568</v>
      </c>
      <c r="C1534" s="25" t="s">
        <v>427</v>
      </c>
      <c r="D1534" s="25" t="s">
        <v>430</v>
      </c>
      <c r="E1534" s="25" t="s">
        <v>423</v>
      </c>
      <c r="F1534" s="29" t="s">
        <v>243</v>
      </c>
      <c r="G1534" s="29" t="s">
        <v>19</v>
      </c>
      <c r="H1534" s="29" t="s">
        <v>178</v>
      </c>
      <c r="I1534" s="29" t="s">
        <v>269</v>
      </c>
      <c r="J1534" s="29" t="s">
        <v>777</v>
      </c>
      <c r="K1534" s="25" t="s">
        <v>430</v>
      </c>
      <c r="L1534" s="25" t="s">
        <v>4192</v>
      </c>
      <c r="M1534" s="25" t="s">
        <v>4193</v>
      </c>
      <c r="N1534" s="25" t="s">
        <v>1234</v>
      </c>
      <c r="O1534" s="25">
        <v>20605791949</v>
      </c>
      <c r="P1534" s="25" t="s">
        <v>5611</v>
      </c>
      <c r="Q1534" s="28" t="s">
        <v>0</v>
      </c>
      <c r="R1534" s="29" t="s">
        <v>4194</v>
      </c>
      <c r="S1534" s="27" t="s">
        <v>4195</v>
      </c>
      <c r="T1534" s="27" t="s">
        <v>4826</v>
      </c>
      <c r="U1534" s="28" t="s">
        <v>270</v>
      </c>
      <c r="V1534" s="26" t="s">
        <v>430</v>
      </c>
      <c r="W1534" s="26" t="s">
        <v>593</v>
      </c>
      <c r="X1534" s="26" t="s">
        <v>411</v>
      </c>
      <c r="Y1534" s="37" t="s">
        <v>28</v>
      </c>
      <c r="Z1534" s="37" t="s">
        <v>178</v>
      </c>
      <c r="AA1534" s="37" t="s">
        <v>177</v>
      </c>
      <c r="AB1534" s="30">
        <v>0</v>
      </c>
      <c r="AC1534" s="30">
        <v>0</v>
      </c>
      <c r="AD1534" s="31">
        <v>0</v>
      </c>
      <c r="AE1534" s="30">
        <v>18000</v>
      </c>
      <c r="AF1534" s="30">
        <v>18000</v>
      </c>
      <c r="AG1534" s="32">
        <v>-18000</v>
      </c>
      <c r="AH1534" s="30">
        <v>18000</v>
      </c>
      <c r="AI1534" s="10" t="s">
        <v>573</v>
      </c>
      <c r="AJ1534" s="30">
        <v>0</v>
      </c>
      <c r="AK1534" s="30">
        <v>0</v>
      </c>
      <c r="AL1534" s="30">
        <v>0</v>
      </c>
      <c r="AM1534" s="30">
        <v>0</v>
      </c>
      <c r="AN1534" s="30">
        <v>0</v>
      </c>
      <c r="AO1534" s="30">
        <v>18000</v>
      </c>
      <c r="AP1534" s="30">
        <v>0</v>
      </c>
      <c r="AQ1534" s="30">
        <v>0</v>
      </c>
      <c r="AR1534" s="30">
        <v>0</v>
      </c>
      <c r="AS1534" s="30">
        <v>0</v>
      </c>
      <c r="AT1534" s="30">
        <v>0</v>
      </c>
      <c r="AU1534" s="121">
        <v>0</v>
      </c>
      <c r="AV1534" s="129" t="s">
        <v>1011</v>
      </c>
      <c r="AW1534" s="129" t="s">
        <v>1011</v>
      </c>
      <c r="AX1534" s="129" t="s">
        <v>4196</v>
      </c>
    </row>
    <row r="1535" spans="1:50" ht="24" x14ac:dyDescent="0.25">
      <c r="A1535" s="120">
        <v>46156</v>
      </c>
      <c r="B1535" s="28" t="s">
        <v>568</v>
      </c>
      <c r="C1535" s="25" t="s">
        <v>427</v>
      </c>
      <c r="D1535" s="25" t="s">
        <v>498</v>
      </c>
      <c r="E1535" s="25" t="s">
        <v>423</v>
      </c>
      <c r="F1535" s="29" t="s">
        <v>287</v>
      </c>
      <c r="G1535" s="29" t="s">
        <v>21</v>
      </c>
      <c r="H1535" s="29" t="s">
        <v>422</v>
      </c>
      <c r="I1535" s="29" t="s">
        <v>579</v>
      </c>
      <c r="J1535" s="29" t="s">
        <v>868</v>
      </c>
      <c r="K1535" s="25" t="s">
        <v>264</v>
      </c>
      <c r="L1535" s="25" t="s">
        <v>4197</v>
      </c>
      <c r="M1535" s="25" t="s">
        <v>4198</v>
      </c>
      <c r="N1535" s="25" t="s">
        <v>4170</v>
      </c>
      <c r="O1535" s="25">
        <v>10715352619</v>
      </c>
      <c r="P1535" s="25" t="s">
        <v>5612</v>
      </c>
      <c r="Q1535" s="28" t="s">
        <v>0</v>
      </c>
      <c r="R1535" s="29" t="s">
        <v>4199</v>
      </c>
      <c r="S1535" s="27" t="s">
        <v>4200</v>
      </c>
      <c r="T1535" s="27" t="s">
        <v>4827</v>
      </c>
      <c r="U1535" s="28" t="s">
        <v>319</v>
      </c>
      <c r="V1535" s="26" t="s">
        <v>264</v>
      </c>
      <c r="W1535" s="26" t="s">
        <v>668</v>
      </c>
      <c r="X1535" s="26" t="s">
        <v>411</v>
      </c>
      <c r="Y1535" s="37" t="s">
        <v>200</v>
      </c>
      <c r="Z1535" s="37" t="s">
        <v>586</v>
      </c>
      <c r="AA1535" s="37" t="s">
        <v>585</v>
      </c>
      <c r="AB1535" s="30">
        <v>0</v>
      </c>
      <c r="AC1535" s="30">
        <v>0</v>
      </c>
      <c r="AD1535" s="31">
        <v>0</v>
      </c>
      <c r="AE1535" s="30">
        <v>19000</v>
      </c>
      <c r="AF1535" s="30">
        <v>4750</v>
      </c>
      <c r="AG1535" s="32">
        <v>-4750</v>
      </c>
      <c r="AH1535" s="30">
        <v>4750</v>
      </c>
      <c r="AI1535" s="10" t="s">
        <v>573</v>
      </c>
      <c r="AJ1535" s="30">
        <v>0</v>
      </c>
      <c r="AK1535" s="30">
        <v>0</v>
      </c>
      <c r="AL1535" s="30">
        <v>0</v>
      </c>
      <c r="AM1535" s="30">
        <v>0</v>
      </c>
      <c r="AN1535" s="30">
        <v>0</v>
      </c>
      <c r="AO1535" s="30">
        <v>4750</v>
      </c>
      <c r="AP1535" s="30">
        <v>0</v>
      </c>
      <c r="AQ1535" s="30">
        <v>0</v>
      </c>
      <c r="AR1535" s="30">
        <v>0</v>
      </c>
      <c r="AS1535" s="30">
        <v>0</v>
      </c>
      <c r="AT1535" s="30">
        <v>0</v>
      </c>
      <c r="AU1535" s="121">
        <v>0</v>
      </c>
      <c r="AV1535" s="129" t="s">
        <v>1011</v>
      </c>
      <c r="AW1535" s="129" t="s">
        <v>1011</v>
      </c>
      <c r="AX1535" s="129" t="s">
        <v>236</v>
      </c>
    </row>
    <row r="1536" spans="1:50" ht="24" x14ac:dyDescent="0.25">
      <c r="A1536" s="120">
        <v>46156</v>
      </c>
      <c r="B1536" s="28" t="s">
        <v>568</v>
      </c>
      <c r="C1536" s="25" t="s">
        <v>427</v>
      </c>
      <c r="D1536" s="25" t="s">
        <v>430</v>
      </c>
      <c r="E1536" s="25" t="s">
        <v>423</v>
      </c>
      <c r="F1536" s="29" t="s">
        <v>243</v>
      </c>
      <c r="G1536" s="29" t="s">
        <v>19</v>
      </c>
      <c r="H1536" s="29" t="s">
        <v>178</v>
      </c>
      <c r="I1536" s="29" t="s">
        <v>269</v>
      </c>
      <c r="J1536" s="29" t="s">
        <v>868</v>
      </c>
      <c r="K1536" s="25" t="s">
        <v>256</v>
      </c>
      <c r="L1536" s="25" t="s">
        <v>4201</v>
      </c>
      <c r="M1536" s="25" t="s">
        <v>4202</v>
      </c>
      <c r="N1536" s="25" t="s">
        <v>1234</v>
      </c>
      <c r="O1536" s="25">
        <v>10801832372</v>
      </c>
      <c r="P1536" s="25" t="s">
        <v>5613</v>
      </c>
      <c r="Q1536" s="28" t="s">
        <v>0</v>
      </c>
      <c r="R1536" s="29" t="s">
        <v>4203</v>
      </c>
      <c r="S1536" s="27" t="s">
        <v>4204</v>
      </c>
      <c r="T1536" s="27" t="s">
        <v>4828</v>
      </c>
      <c r="U1536" s="28" t="s">
        <v>257</v>
      </c>
      <c r="V1536" s="26" t="s">
        <v>256</v>
      </c>
      <c r="W1536" s="26" t="s">
        <v>559</v>
      </c>
      <c r="X1536" s="26" t="s">
        <v>411</v>
      </c>
      <c r="Y1536" s="37" t="s">
        <v>28</v>
      </c>
      <c r="Z1536" s="37" t="s">
        <v>178</v>
      </c>
      <c r="AA1536" s="37" t="s">
        <v>177</v>
      </c>
      <c r="AB1536" s="30">
        <v>0</v>
      </c>
      <c r="AC1536" s="30">
        <v>0</v>
      </c>
      <c r="AD1536" s="31">
        <v>0</v>
      </c>
      <c r="AE1536" s="30">
        <v>5100</v>
      </c>
      <c r="AF1536" s="30">
        <v>3400</v>
      </c>
      <c r="AG1536" s="32">
        <v>-3400</v>
      </c>
      <c r="AH1536" s="30">
        <v>3400</v>
      </c>
      <c r="AI1536" s="10" t="s">
        <v>573</v>
      </c>
      <c r="AJ1536" s="30">
        <v>0</v>
      </c>
      <c r="AK1536" s="30">
        <v>0</v>
      </c>
      <c r="AL1536" s="30">
        <v>0</v>
      </c>
      <c r="AM1536" s="30">
        <v>0</v>
      </c>
      <c r="AN1536" s="30">
        <v>0</v>
      </c>
      <c r="AO1536" s="30">
        <v>1700</v>
      </c>
      <c r="AP1536" s="30">
        <v>1700</v>
      </c>
      <c r="AQ1536" s="30">
        <v>0</v>
      </c>
      <c r="AR1536" s="30">
        <v>0</v>
      </c>
      <c r="AS1536" s="30">
        <v>0</v>
      </c>
      <c r="AT1536" s="30">
        <v>0</v>
      </c>
      <c r="AU1536" s="121">
        <v>0</v>
      </c>
      <c r="AV1536" s="129" t="s">
        <v>1011</v>
      </c>
      <c r="AW1536" s="129" t="s">
        <v>1011</v>
      </c>
      <c r="AX1536" s="129" t="s">
        <v>1256</v>
      </c>
    </row>
    <row r="1537" spans="1:50" ht="24" x14ac:dyDescent="0.25">
      <c r="A1537" s="120">
        <v>46157</v>
      </c>
      <c r="B1537" s="28" t="s">
        <v>568</v>
      </c>
      <c r="C1537" s="25" t="s">
        <v>427</v>
      </c>
      <c r="D1537" s="25" t="s">
        <v>430</v>
      </c>
      <c r="E1537" s="25" t="s">
        <v>423</v>
      </c>
      <c r="F1537" s="29" t="s">
        <v>243</v>
      </c>
      <c r="G1537" s="29" t="s">
        <v>19</v>
      </c>
      <c r="H1537" s="29" t="s">
        <v>178</v>
      </c>
      <c r="I1537" s="29" t="s">
        <v>269</v>
      </c>
      <c r="J1537" s="29" t="s">
        <v>868</v>
      </c>
      <c r="K1537" s="25" t="s">
        <v>256</v>
      </c>
      <c r="L1537" s="25" t="s">
        <v>4487</v>
      </c>
      <c r="M1537" s="25" t="s">
        <v>4829</v>
      </c>
      <c r="N1537" s="25" t="s">
        <v>4830</v>
      </c>
      <c r="O1537" s="25">
        <v>10424770511</v>
      </c>
      <c r="P1537" s="25" t="s">
        <v>5614</v>
      </c>
      <c r="Q1537" s="28" t="s">
        <v>0</v>
      </c>
      <c r="R1537" s="29" t="s">
        <v>4205</v>
      </c>
      <c r="S1537" s="27" t="s">
        <v>4206</v>
      </c>
      <c r="T1537" s="27" t="s">
        <v>4831</v>
      </c>
      <c r="U1537" s="28" t="s">
        <v>257</v>
      </c>
      <c r="V1537" s="26" t="s">
        <v>256</v>
      </c>
      <c r="W1537" s="26" t="s">
        <v>559</v>
      </c>
      <c r="X1537" s="26" t="s">
        <v>411</v>
      </c>
      <c r="Y1537" s="37" t="s">
        <v>28</v>
      </c>
      <c r="Z1537" s="37" t="s">
        <v>178</v>
      </c>
      <c r="AA1537" s="37" t="s">
        <v>177</v>
      </c>
      <c r="AB1537" s="30">
        <v>0</v>
      </c>
      <c r="AC1537" s="30">
        <v>0</v>
      </c>
      <c r="AD1537" s="31">
        <v>0</v>
      </c>
      <c r="AE1537" s="30">
        <v>5100</v>
      </c>
      <c r="AF1537" s="30">
        <v>3400</v>
      </c>
      <c r="AG1537" s="32">
        <v>-3400</v>
      </c>
      <c r="AH1537" s="30">
        <v>3400</v>
      </c>
      <c r="AI1537" s="10" t="s">
        <v>573</v>
      </c>
      <c r="AJ1537" s="30">
        <v>0</v>
      </c>
      <c r="AK1537" s="30">
        <v>0</v>
      </c>
      <c r="AL1537" s="30">
        <v>0</v>
      </c>
      <c r="AM1537" s="30">
        <v>0</v>
      </c>
      <c r="AN1537" s="30">
        <v>0</v>
      </c>
      <c r="AO1537" s="30">
        <v>1700</v>
      </c>
      <c r="AP1537" s="30">
        <v>1700</v>
      </c>
      <c r="AQ1537" s="30">
        <v>0</v>
      </c>
      <c r="AR1537" s="30">
        <v>0</v>
      </c>
      <c r="AS1537" s="30">
        <v>0</v>
      </c>
      <c r="AT1537" s="30">
        <v>0</v>
      </c>
      <c r="AU1537" s="121">
        <v>0</v>
      </c>
      <c r="AV1537" s="129" t="s">
        <v>1011</v>
      </c>
      <c r="AW1537" s="129" t="s">
        <v>1011</v>
      </c>
      <c r="AX1537" s="129" t="s">
        <v>1256</v>
      </c>
    </row>
    <row r="1538" spans="1:50" ht="24" x14ac:dyDescent="0.25">
      <c r="A1538" s="120">
        <v>46157</v>
      </c>
      <c r="B1538" s="28" t="s">
        <v>568</v>
      </c>
      <c r="C1538" s="25" t="s">
        <v>427</v>
      </c>
      <c r="D1538" s="25" t="s">
        <v>430</v>
      </c>
      <c r="E1538" s="25" t="s">
        <v>423</v>
      </c>
      <c r="F1538" s="29" t="s">
        <v>243</v>
      </c>
      <c r="G1538" s="29" t="s">
        <v>19</v>
      </c>
      <c r="H1538" s="29" t="s">
        <v>178</v>
      </c>
      <c r="I1538" s="29" t="s">
        <v>269</v>
      </c>
      <c r="J1538" s="29" t="s">
        <v>868</v>
      </c>
      <c r="K1538" s="25" t="s">
        <v>276</v>
      </c>
      <c r="L1538" s="25" t="s">
        <v>4492</v>
      </c>
      <c r="M1538" s="25" t="s">
        <v>4832</v>
      </c>
      <c r="N1538" s="25" t="s">
        <v>4833</v>
      </c>
      <c r="O1538" s="25">
        <v>10449903914</v>
      </c>
      <c r="P1538" s="25" t="s">
        <v>5615</v>
      </c>
      <c r="Q1538" s="28" t="s">
        <v>0</v>
      </c>
      <c r="R1538" s="29" t="s">
        <v>4207</v>
      </c>
      <c r="S1538" s="27" t="s">
        <v>4208</v>
      </c>
      <c r="T1538" s="27" t="s">
        <v>4834</v>
      </c>
      <c r="U1538" s="28" t="s">
        <v>284</v>
      </c>
      <c r="V1538" s="26" t="s">
        <v>276</v>
      </c>
      <c r="W1538" s="26" t="s">
        <v>625</v>
      </c>
      <c r="X1538" s="26" t="s">
        <v>411</v>
      </c>
      <c r="Y1538" s="37" t="s">
        <v>28</v>
      </c>
      <c r="Z1538" s="37" t="s">
        <v>178</v>
      </c>
      <c r="AA1538" s="37" t="s">
        <v>177</v>
      </c>
      <c r="AB1538" s="30">
        <v>0</v>
      </c>
      <c r="AC1538" s="30">
        <v>0</v>
      </c>
      <c r="AD1538" s="31">
        <v>0</v>
      </c>
      <c r="AE1538" s="30">
        <v>2600</v>
      </c>
      <c r="AF1538" s="30">
        <v>2600</v>
      </c>
      <c r="AG1538" s="32">
        <v>-2600</v>
      </c>
      <c r="AH1538" s="30">
        <v>2600</v>
      </c>
      <c r="AI1538" s="10" t="s">
        <v>573</v>
      </c>
      <c r="AJ1538" s="30">
        <v>0</v>
      </c>
      <c r="AK1538" s="30">
        <v>0</v>
      </c>
      <c r="AL1538" s="30">
        <v>0</v>
      </c>
      <c r="AM1538" s="30">
        <v>0</v>
      </c>
      <c r="AN1538" s="30">
        <v>0</v>
      </c>
      <c r="AO1538" s="30">
        <v>1300</v>
      </c>
      <c r="AP1538" s="30">
        <v>1300</v>
      </c>
      <c r="AQ1538" s="30">
        <v>0</v>
      </c>
      <c r="AR1538" s="30">
        <v>0</v>
      </c>
      <c r="AS1538" s="30">
        <v>0</v>
      </c>
      <c r="AT1538" s="30">
        <v>0</v>
      </c>
      <c r="AU1538" s="121">
        <v>0</v>
      </c>
      <c r="AV1538" s="129" t="s">
        <v>1011</v>
      </c>
      <c r="AW1538" s="129" t="s">
        <v>1011</v>
      </c>
      <c r="AX1538" s="129" t="s">
        <v>1025</v>
      </c>
    </row>
    <row r="1539" spans="1:50" ht="24" x14ac:dyDescent="0.25">
      <c r="A1539" s="120">
        <v>46157</v>
      </c>
      <c r="B1539" s="28" t="s">
        <v>568</v>
      </c>
      <c r="C1539" s="25" t="s">
        <v>427</v>
      </c>
      <c r="D1539" s="25" t="s">
        <v>498</v>
      </c>
      <c r="E1539" s="25" t="s">
        <v>423</v>
      </c>
      <c r="F1539" s="29" t="s">
        <v>287</v>
      </c>
      <c r="G1539" s="29" t="s">
        <v>21</v>
      </c>
      <c r="H1539" s="29" t="s">
        <v>422</v>
      </c>
      <c r="I1539" s="29" t="s">
        <v>579</v>
      </c>
      <c r="J1539" s="29" t="s">
        <v>868</v>
      </c>
      <c r="K1539" s="25" t="s">
        <v>283</v>
      </c>
      <c r="L1539" s="25" t="s">
        <v>4491</v>
      </c>
      <c r="M1539" s="25" t="s">
        <v>4835</v>
      </c>
      <c r="N1539" s="25" t="s">
        <v>4833</v>
      </c>
      <c r="O1539" s="25">
        <v>10738908151</v>
      </c>
      <c r="P1539" s="25" t="s">
        <v>5616</v>
      </c>
      <c r="Q1539" s="28" t="s">
        <v>0</v>
      </c>
      <c r="R1539" s="29" t="s">
        <v>4209</v>
      </c>
      <c r="S1539" s="27" t="s">
        <v>4210</v>
      </c>
      <c r="T1539" s="27" t="s">
        <v>4836</v>
      </c>
      <c r="U1539" s="28" t="s">
        <v>330</v>
      </c>
      <c r="V1539" s="26" t="s">
        <v>283</v>
      </c>
      <c r="W1539" s="26" t="s">
        <v>679</v>
      </c>
      <c r="X1539" s="26" t="s">
        <v>411</v>
      </c>
      <c r="Y1539" s="37" t="s">
        <v>200</v>
      </c>
      <c r="Z1539" s="37" t="s">
        <v>586</v>
      </c>
      <c r="AA1539" s="37" t="s">
        <v>585</v>
      </c>
      <c r="AB1539" s="30">
        <v>0</v>
      </c>
      <c r="AC1539" s="30">
        <v>0</v>
      </c>
      <c r="AD1539" s="31">
        <v>0</v>
      </c>
      <c r="AE1539" s="30">
        <v>7000</v>
      </c>
      <c r="AF1539" s="30">
        <v>7000</v>
      </c>
      <c r="AG1539" s="32">
        <v>-7000</v>
      </c>
      <c r="AH1539" s="30">
        <v>7000</v>
      </c>
      <c r="AI1539" s="10" t="s">
        <v>573</v>
      </c>
      <c r="AJ1539" s="30">
        <v>0</v>
      </c>
      <c r="AK1539" s="30">
        <v>0</v>
      </c>
      <c r="AL1539" s="30">
        <v>0</v>
      </c>
      <c r="AM1539" s="30">
        <v>0</v>
      </c>
      <c r="AN1539" s="30">
        <v>0</v>
      </c>
      <c r="AO1539" s="30">
        <v>3500</v>
      </c>
      <c r="AP1539" s="30">
        <v>3500</v>
      </c>
      <c r="AQ1539" s="30">
        <v>0</v>
      </c>
      <c r="AR1539" s="30">
        <v>0</v>
      </c>
      <c r="AS1539" s="30">
        <v>0</v>
      </c>
      <c r="AT1539" s="30">
        <v>0</v>
      </c>
      <c r="AU1539" s="121">
        <v>0</v>
      </c>
      <c r="AV1539" s="129" t="s">
        <v>1011</v>
      </c>
      <c r="AW1539" s="129" t="s">
        <v>1011</v>
      </c>
      <c r="AX1539" s="129" t="s">
        <v>236</v>
      </c>
    </row>
    <row r="1540" spans="1:50" ht="24" x14ac:dyDescent="0.25">
      <c r="A1540" s="120">
        <v>46160</v>
      </c>
      <c r="B1540" s="28" t="s">
        <v>568</v>
      </c>
      <c r="C1540" s="25" t="s">
        <v>427</v>
      </c>
      <c r="D1540" s="25" t="s">
        <v>498</v>
      </c>
      <c r="E1540" s="25" t="s">
        <v>423</v>
      </c>
      <c r="F1540" s="29" t="s">
        <v>287</v>
      </c>
      <c r="G1540" s="29" t="s">
        <v>21</v>
      </c>
      <c r="H1540" s="29" t="s">
        <v>422</v>
      </c>
      <c r="I1540" s="29" t="s">
        <v>579</v>
      </c>
      <c r="J1540" s="29" t="s">
        <v>868</v>
      </c>
      <c r="K1540" s="25" t="s">
        <v>264</v>
      </c>
      <c r="L1540" s="25" t="s">
        <v>4489</v>
      </c>
      <c r="M1540" s="25" t="s">
        <v>4837</v>
      </c>
      <c r="N1540" s="25" t="s">
        <v>4830</v>
      </c>
      <c r="O1540" s="25">
        <v>10752142691</v>
      </c>
      <c r="P1540" s="25" t="s">
        <v>5617</v>
      </c>
      <c r="Q1540" s="28" t="s">
        <v>0</v>
      </c>
      <c r="R1540" s="29" t="s">
        <v>4211</v>
      </c>
      <c r="S1540" s="27" t="s">
        <v>4212</v>
      </c>
      <c r="T1540" s="27" t="s">
        <v>4838</v>
      </c>
      <c r="U1540" s="28" t="s">
        <v>319</v>
      </c>
      <c r="V1540" s="26" t="s">
        <v>264</v>
      </c>
      <c r="W1540" s="26" t="s">
        <v>668</v>
      </c>
      <c r="X1540" s="26" t="s">
        <v>411</v>
      </c>
      <c r="Y1540" s="37" t="s">
        <v>200</v>
      </c>
      <c r="Z1540" s="37" t="s">
        <v>586</v>
      </c>
      <c r="AA1540" s="37" t="s">
        <v>585</v>
      </c>
      <c r="AB1540" s="30">
        <v>0</v>
      </c>
      <c r="AC1540" s="30">
        <v>0</v>
      </c>
      <c r="AD1540" s="31">
        <v>0</v>
      </c>
      <c r="AE1540" s="30">
        <v>8600</v>
      </c>
      <c r="AF1540" s="30">
        <v>4300</v>
      </c>
      <c r="AG1540" s="32">
        <v>-4300</v>
      </c>
      <c r="AH1540" s="30">
        <v>4300</v>
      </c>
      <c r="AI1540" s="10" t="s">
        <v>573</v>
      </c>
      <c r="AJ1540" s="30">
        <v>0</v>
      </c>
      <c r="AK1540" s="30">
        <v>0</v>
      </c>
      <c r="AL1540" s="30">
        <v>0</v>
      </c>
      <c r="AM1540" s="30">
        <v>0</v>
      </c>
      <c r="AN1540" s="30">
        <v>0</v>
      </c>
      <c r="AO1540" s="30">
        <v>0</v>
      </c>
      <c r="AP1540" s="30">
        <v>4300</v>
      </c>
      <c r="AQ1540" s="30">
        <v>0</v>
      </c>
      <c r="AR1540" s="30">
        <v>0</v>
      </c>
      <c r="AS1540" s="30">
        <v>0</v>
      </c>
      <c r="AT1540" s="30">
        <v>0</v>
      </c>
      <c r="AU1540" s="121">
        <v>0</v>
      </c>
      <c r="AV1540" s="129" t="s">
        <v>1011</v>
      </c>
      <c r="AW1540" s="129" t="s">
        <v>1011</v>
      </c>
      <c r="AX1540" s="129" t="s">
        <v>236</v>
      </c>
    </row>
    <row r="1541" spans="1:50" ht="24" x14ac:dyDescent="0.25">
      <c r="A1541" s="120">
        <v>46160</v>
      </c>
      <c r="B1541" s="28" t="s">
        <v>568</v>
      </c>
      <c r="C1541" s="25" t="s">
        <v>427</v>
      </c>
      <c r="D1541" s="25" t="s">
        <v>430</v>
      </c>
      <c r="E1541" s="25" t="s">
        <v>423</v>
      </c>
      <c r="F1541" s="29" t="s">
        <v>243</v>
      </c>
      <c r="G1541" s="29" t="s">
        <v>19</v>
      </c>
      <c r="H1541" s="29" t="s">
        <v>178</v>
      </c>
      <c r="I1541" s="29" t="s">
        <v>269</v>
      </c>
      <c r="J1541" s="29" t="s">
        <v>868</v>
      </c>
      <c r="K1541" s="25" t="s">
        <v>248</v>
      </c>
      <c r="L1541" s="25" t="s">
        <v>4493</v>
      </c>
      <c r="M1541" s="25" t="s">
        <v>4839</v>
      </c>
      <c r="N1541" s="25" t="s">
        <v>4833</v>
      </c>
      <c r="O1541" s="25">
        <v>10451464421</v>
      </c>
      <c r="P1541" s="25" t="s">
        <v>5618</v>
      </c>
      <c r="Q1541" s="28" t="s">
        <v>0</v>
      </c>
      <c r="R1541" s="29" t="s">
        <v>4242</v>
      </c>
      <c r="S1541" s="27" t="s">
        <v>4840</v>
      </c>
      <c r="T1541" s="27" t="s">
        <v>4841</v>
      </c>
      <c r="U1541" s="28" t="s">
        <v>249</v>
      </c>
      <c r="V1541" s="26" t="s">
        <v>248</v>
      </c>
      <c r="W1541" s="26" t="s">
        <v>555</v>
      </c>
      <c r="X1541" s="26" t="s">
        <v>411</v>
      </c>
      <c r="Y1541" s="37" t="s">
        <v>28</v>
      </c>
      <c r="Z1541" s="37" t="s">
        <v>178</v>
      </c>
      <c r="AA1541" s="37" t="s">
        <v>177</v>
      </c>
      <c r="AB1541" s="30">
        <v>0</v>
      </c>
      <c r="AC1541" s="30">
        <v>0</v>
      </c>
      <c r="AD1541" s="31">
        <v>0</v>
      </c>
      <c r="AE1541" s="30">
        <v>3900</v>
      </c>
      <c r="AF1541" s="30">
        <v>2600</v>
      </c>
      <c r="AG1541" s="32">
        <v>-2600</v>
      </c>
      <c r="AH1541" s="30">
        <v>2600</v>
      </c>
      <c r="AI1541" s="10" t="s">
        <v>573</v>
      </c>
      <c r="AJ1541" s="30">
        <v>0</v>
      </c>
      <c r="AK1541" s="30">
        <v>0</v>
      </c>
      <c r="AL1541" s="30">
        <v>0</v>
      </c>
      <c r="AM1541" s="30">
        <v>0</v>
      </c>
      <c r="AN1541" s="30">
        <v>0</v>
      </c>
      <c r="AO1541" s="30">
        <v>1300</v>
      </c>
      <c r="AP1541" s="30">
        <v>1300</v>
      </c>
      <c r="AQ1541" s="30">
        <v>0</v>
      </c>
      <c r="AR1541" s="30">
        <v>0</v>
      </c>
      <c r="AS1541" s="30">
        <v>0</v>
      </c>
      <c r="AT1541" s="30">
        <v>0</v>
      </c>
      <c r="AU1541" s="121">
        <v>0</v>
      </c>
      <c r="AV1541" s="129" t="s">
        <v>1011</v>
      </c>
      <c r="AW1541" s="129" t="s">
        <v>1011</v>
      </c>
      <c r="AX1541" s="129" t="s">
        <v>1025</v>
      </c>
    </row>
    <row r="1542" spans="1:50" ht="24" x14ac:dyDescent="0.25">
      <c r="A1542" s="120">
        <v>46160</v>
      </c>
      <c r="B1542" s="28" t="s">
        <v>568</v>
      </c>
      <c r="C1542" s="25" t="s">
        <v>427</v>
      </c>
      <c r="D1542" s="25" t="s">
        <v>498</v>
      </c>
      <c r="E1542" s="25" t="s">
        <v>423</v>
      </c>
      <c r="F1542" s="29" t="s">
        <v>287</v>
      </c>
      <c r="G1542" s="29" t="s">
        <v>21</v>
      </c>
      <c r="H1542" s="29" t="s">
        <v>422</v>
      </c>
      <c r="I1542" s="29" t="s">
        <v>579</v>
      </c>
      <c r="J1542" s="29" t="s">
        <v>868</v>
      </c>
      <c r="K1542" s="25" t="s">
        <v>264</v>
      </c>
      <c r="L1542" s="25" t="s">
        <v>4490</v>
      </c>
      <c r="M1542" s="25" t="s">
        <v>4842</v>
      </c>
      <c r="N1542" s="25" t="s">
        <v>4830</v>
      </c>
      <c r="O1542" s="25">
        <v>10766873991</v>
      </c>
      <c r="P1542" s="25" t="s">
        <v>5619</v>
      </c>
      <c r="Q1542" s="28" t="s">
        <v>0</v>
      </c>
      <c r="R1542" s="29" t="s">
        <v>4243</v>
      </c>
      <c r="S1542" s="27" t="s">
        <v>4843</v>
      </c>
      <c r="T1542" s="27" t="s">
        <v>4844</v>
      </c>
      <c r="U1542" s="28" t="s">
        <v>319</v>
      </c>
      <c r="V1542" s="26" t="s">
        <v>264</v>
      </c>
      <c r="W1542" s="26" t="s">
        <v>668</v>
      </c>
      <c r="X1542" s="26" t="s">
        <v>411</v>
      </c>
      <c r="Y1542" s="37" t="s">
        <v>200</v>
      </c>
      <c r="Z1542" s="37" t="s">
        <v>586</v>
      </c>
      <c r="AA1542" s="37" t="s">
        <v>585</v>
      </c>
      <c r="AB1542" s="30">
        <v>0</v>
      </c>
      <c r="AC1542" s="30">
        <v>0</v>
      </c>
      <c r="AD1542" s="31">
        <v>0</v>
      </c>
      <c r="AE1542" s="30">
        <v>6000</v>
      </c>
      <c r="AF1542" s="30">
        <v>0</v>
      </c>
      <c r="AG1542" s="32">
        <v>0</v>
      </c>
      <c r="AH1542" s="30">
        <v>0</v>
      </c>
      <c r="AI1542" s="10" t="s">
        <v>573</v>
      </c>
      <c r="AJ1542" s="30">
        <v>0</v>
      </c>
      <c r="AK1542" s="30">
        <v>0</v>
      </c>
      <c r="AL1542" s="30">
        <v>0</v>
      </c>
      <c r="AM1542" s="30">
        <v>0</v>
      </c>
      <c r="AN1542" s="30">
        <v>0</v>
      </c>
      <c r="AO1542" s="30">
        <v>0</v>
      </c>
      <c r="AP1542" s="30">
        <v>0</v>
      </c>
      <c r="AQ1542" s="30">
        <v>0</v>
      </c>
      <c r="AR1542" s="30">
        <v>0</v>
      </c>
      <c r="AS1542" s="30">
        <v>0</v>
      </c>
      <c r="AT1542" s="30">
        <v>0</v>
      </c>
      <c r="AU1542" s="121">
        <v>0</v>
      </c>
      <c r="AV1542" s="129" t="s">
        <v>1011</v>
      </c>
      <c r="AW1542" s="129" t="s">
        <v>1011</v>
      </c>
      <c r="AX1542" s="129" t="s">
        <v>236</v>
      </c>
    </row>
    <row r="1543" spans="1:50" ht="24" x14ac:dyDescent="0.25">
      <c r="A1543" s="120">
        <v>46160</v>
      </c>
      <c r="B1543" s="28" t="s">
        <v>568</v>
      </c>
      <c r="C1543" s="25" t="s">
        <v>427</v>
      </c>
      <c r="D1543" s="25" t="s">
        <v>430</v>
      </c>
      <c r="E1543" s="25" t="s">
        <v>423</v>
      </c>
      <c r="F1543" s="29" t="s">
        <v>243</v>
      </c>
      <c r="G1543" s="29" t="s">
        <v>19</v>
      </c>
      <c r="H1543" s="29" t="s">
        <v>178</v>
      </c>
      <c r="I1543" s="29" t="s">
        <v>269</v>
      </c>
      <c r="J1543" s="29" t="s">
        <v>868</v>
      </c>
      <c r="K1543" s="25" t="s">
        <v>256</v>
      </c>
      <c r="L1543" s="25" t="s">
        <v>4488</v>
      </c>
      <c r="M1543" s="25" t="s">
        <v>4845</v>
      </c>
      <c r="N1543" s="25" t="s">
        <v>4830</v>
      </c>
      <c r="O1543" s="25">
        <v>10777984352</v>
      </c>
      <c r="P1543" s="25" t="s">
        <v>5620</v>
      </c>
      <c r="Q1543" s="28" t="s">
        <v>0</v>
      </c>
      <c r="R1543" s="29" t="s">
        <v>4244</v>
      </c>
      <c r="S1543" s="27" t="s">
        <v>4846</v>
      </c>
      <c r="T1543" s="27" t="s">
        <v>4847</v>
      </c>
      <c r="U1543" s="28" t="s">
        <v>257</v>
      </c>
      <c r="V1543" s="26" t="s">
        <v>256</v>
      </c>
      <c r="W1543" s="26" t="s">
        <v>559</v>
      </c>
      <c r="X1543" s="26" t="s">
        <v>411</v>
      </c>
      <c r="Y1543" s="37" t="s">
        <v>28</v>
      </c>
      <c r="Z1543" s="37" t="s">
        <v>178</v>
      </c>
      <c r="AA1543" s="37" t="s">
        <v>177</v>
      </c>
      <c r="AB1543" s="30">
        <v>0</v>
      </c>
      <c r="AC1543" s="30">
        <v>0</v>
      </c>
      <c r="AD1543" s="31">
        <v>0</v>
      </c>
      <c r="AE1543" s="30">
        <v>5100</v>
      </c>
      <c r="AF1543" s="30">
        <v>3400</v>
      </c>
      <c r="AG1543" s="32">
        <v>-3400</v>
      </c>
      <c r="AH1543" s="30">
        <v>3400</v>
      </c>
      <c r="AI1543" s="10" t="s">
        <v>573</v>
      </c>
      <c r="AJ1543" s="30">
        <v>0</v>
      </c>
      <c r="AK1543" s="30">
        <v>0</v>
      </c>
      <c r="AL1543" s="30">
        <v>0</v>
      </c>
      <c r="AM1543" s="30">
        <v>0</v>
      </c>
      <c r="AN1543" s="30">
        <v>0</v>
      </c>
      <c r="AO1543" s="30">
        <v>1700</v>
      </c>
      <c r="AP1543" s="30">
        <v>1700</v>
      </c>
      <c r="AQ1543" s="30">
        <v>0</v>
      </c>
      <c r="AR1543" s="30">
        <v>0</v>
      </c>
      <c r="AS1543" s="30">
        <v>0</v>
      </c>
      <c r="AT1543" s="30">
        <v>0</v>
      </c>
      <c r="AU1543" s="121">
        <v>0</v>
      </c>
      <c r="AV1543" s="129" t="s">
        <v>1011</v>
      </c>
      <c r="AW1543" s="129" t="s">
        <v>1011</v>
      </c>
      <c r="AX1543" s="129" t="s">
        <v>1256</v>
      </c>
    </row>
    <row r="1544" spans="1:50" ht="36" x14ac:dyDescent="0.25">
      <c r="A1544" s="120">
        <v>46160</v>
      </c>
      <c r="B1544" s="28" t="s">
        <v>568</v>
      </c>
      <c r="C1544" s="25" t="s">
        <v>427</v>
      </c>
      <c r="D1544" s="25" t="s">
        <v>459</v>
      </c>
      <c r="E1544" s="25" t="s">
        <v>423</v>
      </c>
      <c r="F1544" s="29" t="s">
        <v>287</v>
      </c>
      <c r="G1544" s="29" t="s">
        <v>20</v>
      </c>
      <c r="H1544" s="29" t="s">
        <v>422</v>
      </c>
      <c r="I1544" s="29" t="s">
        <v>579</v>
      </c>
      <c r="J1544" s="29" t="s">
        <v>868</v>
      </c>
      <c r="K1544" s="25" t="s">
        <v>622</v>
      </c>
      <c r="L1544" s="25" t="s">
        <v>4496</v>
      </c>
      <c r="M1544" s="25" t="s">
        <v>4848</v>
      </c>
      <c r="N1544" s="25" t="s">
        <v>4773</v>
      </c>
      <c r="O1544" s="25">
        <v>10730654192</v>
      </c>
      <c r="P1544" s="25" t="s">
        <v>5621</v>
      </c>
      <c r="Q1544" s="28" t="s">
        <v>0</v>
      </c>
      <c r="R1544" s="29" t="s">
        <v>4245</v>
      </c>
      <c r="S1544" s="27" t="s">
        <v>4849</v>
      </c>
      <c r="T1544" s="27" t="s">
        <v>4850</v>
      </c>
      <c r="U1544" s="28" t="s">
        <v>343</v>
      </c>
      <c r="V1544" s="26" t="s">
        <v>622</v>
      </c>
      <c r="W1544" s="26" t="s">
        <v>698</v>
      </c>
      <c r="X1544" s="26" t="s">
        <v>411</v>
      </c>
      <c r="Y1544" s="37" t="s">
        <v>200</v>
      </c>
      <c r="Z1544" s="37" t="s">
        <v>586</v>
      </c>
      <c r="AA1544" s="37" t="s">
        <v>585</v>
      </c>
      <c r="AB1544" s="30">
        <v>0</v>
      </c>
      <c r="AC1544" s="30">
        <v>0</v>
      </c>
      <c r="AD1544" s="31">
        <v>0</v>
      </c>
      <c r="AE1544" s="30">
        <v>15000</v>
      </c>
      <c r="AF1544" s="30">
        <v>5000</v>
      </c>
      <c r="AG1544" s="32">
        <v>-5000</v>
      </c>
      <c r="AH1544" s="30">
        <v>5000</v>
      </c>
      <c r="AI1544" s="10" t="s">
        <v>573</v>
      </c>
      <c r="AJ1544" s="30">
        <v>0</v>
      </c>
      <c r="AK1544" s="30">
        <v>0</v>
      </c>
      <c r="AL1544" s="30">
        <v>0</v>
      </c>
      <c r="AM1544" s="30">
        <v>0</v>
      </c>
      <c r="AN1544" s="30">
        <v>0</v>
      </c>
      <c r="AO1544" s="30">
        <v>0</v>
      </c>
      <c r="AP1544" s="30">
        <v>5000</v>
      </c>
      <c r="AQ1544" s="30">
        <v>0</v>
      </c>
      <c r="AR1544" s="30">
        <v>0</v>
      </c>
      <c r="AS1544" s="30">
        <v>0</v>
      </c>
      <c r="AT1544" s="30">
        <v>0</v>
      </c>
      <c r="AU1544" s="121">
        <v>0</v>
      </c>
      <c r="AV1544" s="129" t="s">
        <v>1011</v>
      </c>
      <c r="AW1544" s="129" t="s">
        <v>1011</v>
      </c>
      <c r="AX1544" s="129" t="s">
        <v>291</v>
      </c>
    </row>
    <row r="1545" spans="1:50" ht="24" x14ac:dyDescent="0.25">
      <c r="A1545" s="120">
        <v>46160</v>
      </c>
      <c r="B1545" s="28" t="s">
        <v>568</v>
      </c>
      <c r="C1545" s="25" t="s">
        <v>427</v>
      </c>
      <c r="D1545" s="25" t="s">
        <v>430</v>
      </c>
      <c r="E1545" s="25" t="s">
        <v>423</v>
      </c>
      <c r="F1545" s="29" t="s">
        <v>243</v>
      </c>
      <c r="G1545" s="29" t="s">
        <v>19</v>
      </c>
      <c r="H1545" s="29" t="s">
        <v>178</v>
      </c>
      <c r="I1545" s="29" t="s">
        <v>269</v>
      </c>
      <c r="J1545" s="29" t="s">
        <v>868</v>
      </c>
      <c r="K1545" s="25" t="s">
        <v>266</v>
      </c>
      <c r="L1545" s="25" t="s">
        <v>4497</v>
      </c>
      <c r="M1545" s="25" t="s">
        <v>4851</v>
      </c>
      <c r="N1545" s="25" t="s">
        <v>4773</v>
      </c>
      <c r="O1545" s="25">
        <v>10702669192</v>
      </c>
      <c r="P1545" s="25" t="s">
        <v>5622</v>
      </c>
      <c r="Q1545" s="28" t="s">
        <v>0</v>
      </c>
      <c r="R1545" s="29" t="s">
        <v>4246</v>
      </c>
      <c r="S1545" s="27" t="s">
        <v>4852</v>
      </c>
      <c r="T1545" s="27" t="s">
        <v>4853</v>
      </c>
      <c r="U1545" s="28" t="s">
        <v>267</v>
      </c>
      <c r="V1545" s="26" t="s">
        <v>266</v>
      </c>
      <c r="W1545" s="26" t="s">
        <v>564</v>
      </c>
      <c r="X1545" s="26" t="s">
        <v>411</v>
      </c>
      <c r="Y1545" s="37" t="s">
        <v>28</v>
      </c>
      <c r="Z1545" s="37" t="s">
        <v>178</v>
      </c>
      <c r="AA1545" s="37" t="s">
        <v>177</v>
      </c>
      <c r="AB1545" s="30">
        <v>0</v>
      </c>
      <c r="AC1545" s="30">
        <v>0</v>
      </c>
      <c r="AD1545" s="31">
        <v>0</v>
      </c>
      <c r="AE1545" s="30">
        <v>5100</v>
      </c>
      <c r="AF1545" s="30">
        <v>3400</v>
      </c>
      <c r="AG1545" s="32">
        <v>-3400</v>
      </c>
      <c r="AH1545" s="30">
        <v>3400</v>
      </c>
      <c r="AI1545" s="10" t="s">
        <v>573</v>
      </c>
      <c r="AJ1545" s="30">
        <v>0</v>
      </c>
      <c r="AK1545" s="30">
        <v>0</v>
      </c>
      <c r="AL1545" s="30">
        <v>0</v>
      </c>
      <c r="AM1545" s="30">
        <v>0</v>
      </c>
      <c r="AN1545" s="30">
        <v>0</v>
      </c>
      <c r="AO1545" s="30">
        <v>1700</v>
      </c>
      <c r="AP1545" s="30">
        <v>1700</v>
      </c>
      <c r="AQ1545" s="30">
        <v>0</v>
      </c>
      <c r="AR1545" s="30">
        <v>0</v>
      </c>
      <c r="AS1545" s="30">
        <v>0</v>
      </c>
      <c r="AT1545" s="30">
        <v>0</v>
      </c>
      <c r="AU1545" s="121">
        <v>0</v>
      </c>
      <c r="AV1545" s="129" t="s">
        <v>1011</v>
      </c>
      <c r="AW1545" s="129" t="s">
        <v>1011</v>
      </c>
      <c r="AX1545" s="129" t="s">
        <v>1256</v>
      </c>
    </row>
    <row r="1546" spans="1:50" ht="24" x14ac:dyDescent="0.25">
      <c r="A1546" s="120">
        <v>46160</v>
      </c>
      <c r="B1546" s="28" t="s">
        <v>568</v>
      </c>
      <c r="C1546" s="25" t="s">
        <v>427</v>
      </c>
      <c r="D1546" s="25" t="s">
        <v>498</v>
      </c>
      <c r="E1546" s="25" t="s">
        <v>423</v>
      </c>
      <c r="F1546" s="29" t="s">
        <v>287</v>
      </c>
      <c r="G1546" s="29" t="s">
        <v>21</v>
      </c>
      <c r="H1546" s="29" t="s">
        <v>422</v>
      </c>
      <c r="I1546" s="29" t="s">
        <v>579</v>
      </c>
      <c r="J1546" s="29" t="s">
        <v>868</v>
      </c>
      <c r="K1546" s="25" t="s">
        <v>622</v>
      </c>
      <c r="L1546" s="25" t="s">
        <v>4501</v>
      </c>
      <c r="M1546" s="25" t="s">
        <v>4854</v>
      </c>
      <c r="N1546" s="25" t="s">
        <v>4773</v>
      </c>
      <c r="O1546" s="25">
        <v>10709712140</v>
      </c>
      <c r="P1546" s="25" t="s">
        <v>5623</v>
      </c>
      <c r="Q1546" s="28" t="s">
        <v>0</v>
      </c>
      <c r="R1546" s="29" t="s">
        <v>4247</v>
      </c>
      <c r="S1546" s="27" t="s">
        <v>4855</v>
      </c>
      <c r="T1546" s="27" t="s">
        <v>4856</v>
      </c>
      <c r="U1546" s="28" t="s">
        <v>325</v>
      </c>
      <c r="V1546" s="26" t="s">
        <v>622</v>
      </c>
      <c r="W1546" s="26" t="s">
        <v>674</v>
      </c>
      <c r="X1546" s="26" t="s">
        <v>411</v>
      </c>
      <c r="Y1546" s="37" t="s">
        <v>200</v>
      </c>
      <c r="Z1546" s="37" t="s">
        <v>586</v>
      </c>
      <c r="AA1546" s="37" t="s">
        <v>585</v>
      </c>
      <c r="AB1546" s="30">
        <v>0</v>
      </c>
      <c r="AC1546" s="30">
        <v>0</v>
      </c>
      <c r="AD1546" s="31">
        <v>0</v>
      </c>
      <c r="AE1546" s="30">
        <v>3850</v>
      </c>
      <c r="AF1546" s="30">
        <v>3500</v>
      </c>
      <c r="AG1546" s="32">
        <v>-3500</v>
      </c>
      <c r="AH1546" s="30">
        <v>3500</v>
      </c>
      <c r="AI1546" s="10" t="s">
        <v>573</v>
      </c>
      <c r="AJ1546" s="30">
        <v>0</v>
      </c>
      <c r="AK1546" s="30">
        <v>0</v>
      </c>
      <c r="AL1546" s="30">
        <v>0</v>
      </c>
      <c r="AM1546" s="30">
        <v>0</v>
      </c>
      <c r="AN1546" s="30">
        <v>0</v>
      </c>
      <c r="AO1546" s="30">
        <v>0</v>
      </c>
      <c r="AP1546" s="30">
        <v>3500</v>
      </c>
      <c r="AQ1546" s="30">
        <v>0</v>
      </c>
      <c r="AR1546" s="30">
        <v>0</v>
      </c>
      <c r="AS1546" s="30">
        <v>0</v>
      </c>
      <c r="AT1546" s="30">
        <v>0</v>
      </c>
      <c r="AU1546" s="121">
        <v>0</v>
      </c>
      <c r="AV1546" s="129" t="s">
        <v>1011</v>
      </c>
      <c r="AW1546" s="129" t="s">
        <v>1011</v>
      </c>
      <c r="AX1546" s="129" t="s">
        <v>2654</v>
      </c>
    </row>
    <row r="1547" spans="1:50" ht="24" x14ac:dyDescent="0.25">
      <c r="A1547" s="120">
        <v>46160</v>
      </c>
      <c r="B1547" s="28" t="s">
        <v>568</v>
      </c>
      <c r="C1547" s="25" t="s">
        <v>427</v>
      </c>
      <c r="D1547" s="25" t="s">
        <v>498</v>
      </c>
      <c r="E1547" s="25" t="s">
        <v>423</v>
      </c>
      <c r="F1547" s="29" t="s">
        <v>287</v>
      </c>
      <c r="G1547" s="29" t="s">
        <v>21</v>
      </c>
      <c r="H1547" s="29" t="s">
        <v>422</v>
      </c>
      <c r="I1547" s="29" t="s">
        <v>579</v>
      </c>
      <c r="J1547" s="29" t="s">
        <v>868</v>
      </c>
      <c r="K1547" s="25" t="s">
        <v>262</v>
      </c>
      <c r="L1547" s="25" t="s">
        <v>4498</v>
      </c>
      <c r="M1547" s="25" t="s">
        <v>4857</v>
      </c>
      <c r="N1547" s="25" t="s">
        <v>4773</v>
      </c>
      <c r="O1547" s="25">
        <v>10733238343</v>
      </c>
      <c r="P1547" s="25" t="s">
        <v>5624</v>
      </c>
      <c r="Q1547" s="28" t="s">
        <v>0</v>
      </c>
      <c r="R1547" s="29" t="s">
        <v>4248</v>
      </c>
      <c r="S1547" s="27" t="s">
        <v>4858</v>
      </c>
      <c r="T1547" s="27" t="s">
        <v>4859</v>
      </c>
      <c r="U1547" s="28" t="s">
        <v>318</v>
      </c>
      <c r="V1547" s="26" t="s">
        <v>262</v>
      </c>
      <c r="W1547" s="26" t="s">
        <v>667</v>
      </c>
      <c r="X1547" s="26" t="s">
        <v>411</v>
      </c>
      <c r="Y1547" s="37" t="s">
        <v>200</v>
      </c>
      <c r="Z1547" s="37" t="s">
        <v>586</v>
      </c>
      <c r="AA1547" s="37" t="s">
        <v>585</v>
      </c>
      <c r="AB1547" s="30">
        <v>0</v>
      </c>
      <c r="AC1547" s="30">
        <v>0</v>
      </c>
      <c r="AD1547" s="31">
        <v>0</v>
      </c>
      <c r="AE1547" s="30">
        <v>7500</v>
      </c>
      <c r="AF1547" s="30">
        <v>7500</v>
      </c>
      <c r="AG1547" s="32">
        <v>-7500</v>
      </c>
      <c r="AH1547" s="30">
        <v>7500</v>
      </c>
      <c r="AI1547" s="10" t="s">
        <v>573</v>
      </c>
      <c r="AJ1547" s="30">
        <v>0</v>
      </c>
      <c r="AK1547" s="30">
        <v>0</v>
      </c>
      <c r="AL1547" s="30">
        <v>0</v>
      </c>
      <c r="AM1547" s="30">
        <v>0</v>
      </c>
      <c r="AN1547" s="30">
        <v>0</v>
      </c>
      <c r="AO1547" s="30">
        <v>7500</v>
      </c>
      <c r="AP1547" s="30">
        <v>0</v>
      </c>
      <c r="AQ1547" s="30">
        <v>0</v>
      </c>
      <c r="AR1547" s="30">
        <v>0</v>
      </c>
      <c r="AS1547" s="30">
        <v>0</v>
      </c>
      <c r="AT1547" s="30">
        <v>0</v>
      </c>
      <c r="AU1547" s="121">
        <v>0</v>
      </c>
      <c r="AV1547" s="129" t="s">
        <v>1011</v>
      </c>
      <c r="AW1547" s="129" t="s">
        <v>1011</v>
      </c>
      <c r="AX1547" s="129" t="s">
        <v>236</v>
      </c>
    </row>
    <row r="1548" spans="1:50" ht="24" x14ac:dyDescent="0.25">
      <c r="A1548" s="120">
        <v>46160</v>
      </c>
      <c r="B1548" s="28" t="s">
        <v>568</v>
      </c>
      <c r="C1548" s="25" t="s">
        <v>427</v>
      </c>
      <c r="D1548" s="25" t="s">
        <v>430</v>
      </c>
      <c r="E1548" s="25" t="s">
        <v>423</v>
      </c>
      <c r="F1548" s="29" t="s">
        <v>243</v>
      </c>
      <c r="G1548" s="29" t="s">
        <v>19</v>
      </c>
      <c r="H1548" s="29" t="s">
        <v>178</v>
      </c>
      <c r="I1548" s="29" t="s">
        <v>269</v>
      </c>
      <c r="J1548" s="29" t="s">
        <v>868</v>
      </c>
      <c r="K1548" s="25" t="s">
        <v>256</v>
      </c>
      <c r="L1548" s="25" t="s">
        <v>4499</v>
      </c>
      <c r="M1548" s="25" t="s">
        <v>4860</v>
      </c>
      <c r="N1548" s="25" t="s">
        <v>4773</v>
      </c>
      <c r="O1548" s="25">
        <v>10714700133</v>
      </c>
      <c r="P1548" s="25" t="s">
        <v>5625</v>
      </c>
      <c r="Q1548" s="28" t="s">
        <v>0</v>
      </c>
      <c r="R1548" s="29" t="s">
        <v>4249</v>
      </c>
      <c r="S1548" s="27" t="s">
        <v>4861</v>
      </c>
      <c r="T1548" s="27" t="s">
        <v>4862</v>
      </c>
      <c r="U1548" s="28" t="s">
        <v>257</v>
      </c>
      <c r="V1548" s="26" t="s">
        <v>256</v>
      </c>
      <c r="W1548" s="26" t="s">
        <v>559</v>
      </c>
      <c r="X1548" s="26" t="s">
        <v>411</v>
      </c>
      <c r="Y1548" s="37" t="s">
        <v>28</v>
      </c>
      <c r="Z1548" s="37" t="s">
        <v>178</v>
      </c>
      <c r="AA1548" s="37" t="s">
        <v>177</v>
      </c>
      <c r="AB1548" s="30">
        <v>0</v>
      </c>
      <c r="AC1548" s="30">
        <v>0</v>
      </c>
      <c r="AD1548" s="31">
        <v>0</v>
      </c>
      <c r="AE1548" s="30">
        <v>5100</v>
      </c>
      <c r="AF1548" s="30">
        <v>3400</v>
      </c>
      <c r="AG1548" s="32">
        <v>-3400</v>
      </c>
      <c r="AH1548" s="30">
        <v>3400</v>
      </c>
      <c r="AI1548" s="10" t="s">
        <v>573</v>
      </c>
      <c r="AJ1548" s="30">
        <v>0</v>
      </c>
      <c r="AK1548" s="30">
        <v>0</v>
      </c>
      <c r="AL1548" s="30">
        <v>0</v>
      </c>
      <c r="AM1548" s="30">
        <v>0</v>
      </c>
      <c r="AN1548" s="30">
        <v>0</v>
      </c>
      <c r="AO1548" s="30">
        <v>1700</v>
      </c>
      <c r="AP1548" s="30">
        <v>1700</v>
      </c>
      <c r="AQ1548" s="30">
        <v>0</v>
      </c>
      <c r="AR1548" s="30">
        <v>0</v>
      </c>
      <c r="AS1548" s="30">
        <v>0</v>
      </c>
      <c r="AT1548" s="30">
        <v>0</v>
      </c>
      <c r="AU1548" s="121">
        <v>0</v>
      </c>
      <c r="AV1548" s="129" t="s">
        <v>1011</v>
      </c>
      <c r="AW1548" s="129" t="s">
        <v>1011</v>
      </c>
      <c r="AX1548" s="129" t="s">
        <v>1256</v>
      </c>
    </row>
    <row r="1549" spans="1:50" ht="24" x14ac:dyDescent="0.25">
      <c r="A1549" s="120">
        <v>46160</v>
      </c>
      <c r="B1549" s="28" t="s">
        <v>568</v>
      </c>
      <c r="C1549" s="25" t="s">
        <v>427</v>
      </c>
      <c r="D1549" s="25" t="s">
        <v>430</v>
      </c>
      <c r="E1549" s="25" t="s">
        <v>423</v>
      </c>
      <c r="F1549" s="29" t="s">
        <v>243</v>
      </c>
      <c r="G1549" s="29" t="s">
        <v>19</v>
      </c>
      <c r="H1549" s="29" t="s">
        <v>178</v>
      </c>
      <c r="I1549" s="29" t="s">
        <v>269</v>
      </c>
      <c r="J1549" s="29" t="s">
        <v>868</v>
      </c>
      <c r="K1549" s="25" t="s">
        <v>266</v>
      </c>
      <c r="L1549" s="25" t="s">
        <v>4495</v>
      </c>
      <c r="M1549" s="25" t="s">
        <v>4863</v>
      </c>
      <c r="N1549" s="25" t="s">
        <v>4773</v>
      </c>
      <c r="O1549" s="25">
        <v>10715104453</v>
      </c>
      <c r="P1549" s="25" t="s">
        <v>5626</v>
      </c>
      <c r="Q1549" s="28" t="s">
        <v>0</v>
      </c>
      <c r="R1549" s="29" t="s">
        <v>4250</v>
      </c>
      <c r="S1549" s="27" t="s">
        <v>4864</v>
      </c>
      <c r="T1549" s="27" t="s">
        <v>4865</v>
      </c>
      <c r="U1549" s="28" t="s">
        <v>267</v>
      </c>
      <c r="V1549" s="26" t="s">
        <v>266</v>
      </c>
      <c r="W1549" s="26" t="s">
        <v>564</v>
      </c>
      <c r="X1549" s="26" t="s">
        <v>411</v>
      </c>
      <c r="Y1549" s="37" t="s">
        <v>28</v>
      </c>
      <c r="Z1549" s="37" t="s">
        <v>178</v>
      </c>
      <c r="AA1549" s="37" t="s">
        <v>177</v>
      </c>
      <c r="AB1549" s="30">
        <v>0</v>
      </c>
      <c r="AC1549" s="30">
        <v>0</v>
      </c>
      <c r="AD1549" s="31">
        <v>0</v>
      </c>
      <c r="AE1549" s="30">
        <v>5100</v>
      </c>
      <c r="AF1549" s="30">
        <v>3400</v>
      </c>
      <c r="AG1549" s="32">
        <v>-3400</v>
      </c>
      <c r="AH1549" s="30">
        <v>3400</v>
      </c>
      <c r="AI1549" s="10" t="s">
        <v>573</v>
      </c>
      <c r="AJ1549" s="30">
        <v>0</v>
      </c>
      <c r="AK1549" s="30">
        <v>0</v>
      </c>
      <c r="AL1549" s="30">
        <v>0</v>
      </c>
      <c r="AM1549" s="30">
        <v>0</v>
      </c>
      <c r="AN1549" s="30">
        <v>0</v>
      </c>
      <c r="AO1549" s="30">
        <v>1700</v>
      </c>
      <c r="AP1549" s="30">
        <v>1700</v>
      </c>
      <c r="AQ1549" s="30">
        <v>0</v>
      </c>
      <c r="AR1549" s="30">
        <v>0</v>
      </c>
      <c r="AS1549" s="30">
        <v>0</v>
      </c>
      <c r="AT1549" s="30">
        <v>0</v>
      </c>
      <c r="AU1549" s="121">
        <v>0</v>
      </c>
      <c r="AV1549" s="129" t="s">
        <v>1011</v>
      </c>
      <c r="AW1549" s="129" t="s">
        <v>1011</v>
      </c>
      <c r="AX1549" s="129" t="s">
        <v>1256</v>
      </c>
    </row>
    <row r="1550" spans="1:50" ht="24" x14ac:dyDescent="0.25">
      <c r="A1550" s="120">
        <v>46161</v>
      </c>
      <c r="B1550" s="28" t="s">
        <v>568</v>
      </c>
      <c r="C1550" s="25" t="s">
        <v>427</v>
      </c>
      <c r="D1550" s="25" t="s">
        <v>498</v>
      </c>
      <c r="E1550" s="25" t="s">
        <v>423</v>
      </c>
      <c r="F1550" s="29" t="s">
        <v>287</v>
      </c>
      <c r="G1550" s="29" t="s">
        <v>21</v>
      </c>
      <c r="H1550" s="29" t="s">
        <v>422</v>
      </c>
      <c r="I1550" s="29" t="s">
        <v>579</v>
      </c>
      <c r="J1550" s="29" t="s">
        <v>868</v>
      </c>
      <c r="K1550" s="25" t="s">
        <v>281</v>
      </c>
      <c r="L1550" s="25" t="s">
        <v>4503</v>
      </c>
      <c r="M1550" s="25" t="s">
        <v>4866</v>
      </c>
      <c r="N1550" s="25" t="s">
        <v>4773</v>
      </c>
      <c r="O1550" s="25">
        <v>10707663508</v>
      </c>
      <c r="P1550" s="25" t="s">
        <v>5627</v>
      </c>
      <c r="Q1550" s="28" t="s">
        <v>0</v>
      </c>
      <c r="R1550" s="29" t="s">
        <v>4251</v>
      </c>
      <c r="S1550" s="27" t="s">
        <v>4867</v>
      </c>
      <c r="T1550" s="27" t="s">
        <v>4868</v>
      </c>
      <c r="U1550" s="28" t="s">
        <v>329</v>
      </c>
      <c r="V1550" s="26" t="s">
        <v>281</v>
      </c>
      <c r="W1550" s="26" t="s">
        <v>678</v>
      </c>
      <c r="X1550" s="26" t="s">
        <v>411</v>
      </c>
      <c r="Y1550" s="37" t="s">
        <v>200</v>
      </c>
      <c r="Z1550" s="37" t="s">
        <v>586</v>
      </c>
      <c r="AA1550" s="37" t="s">
        <v>585</v>
      </c>
      <c r="AB1550" s="30">
        <v>0</v>
      </c>
      <c r="AC1550" s="30">
        <v>0</v>
      </c>
      <c r="AD1550" s="31">
        <v>0</v>
      </c>
      <c r="AE1550" s="30">
        <v>9900</v>
      </c>
      <c r="AF1550" s="30">
        <v>9900</v>
      </c>
      <c r="AG1550" s="32">
        <v>-9900</v>
      </c>
      <c r="AH1550" s="30">
        <v>9900</v>
      </c>
      <c r="AI1550" s="10" t="s">
        <v>573</v>
      </c>
      <c r="AJ1550" s="30">
        <v>0</v>
      </c>
      <c r="AK1550" s="30">
        <v>0</v>
      </c>
      <c r="AL1550" s="30">
        <v>0</v>
      </c>
      <c r="AM1550" s="30">
        <v>0</v>
      </c>
      <c r="AN1550" s="30">
        <v>0</v>
      </c>
      <c r="AO1550" s="30">
        <v>4950</v>
      </c>
      <c r="AP1550" s="30">
        <v>4950</v>
      </c>
      <c r="AQ1550" s="30">
        <v>0</v>
      </c>
      <c r="AR1550" s="30">
        <v>0</v>
      </c>
      <c r="AS1550" s="30">
        <v>0</v>
      </c>
      <c r="AT1550" s="30">
        <v>0</v>
      </c>
      <c r="AU1550" s="121">
        <v>0</v>
      </c>
      <c r="AV1550" s="129" t="s">
        <v>1011</v>
      </c>
      <c r="AW1550" s="129" t="s">
        <v>1011</v>
      </c>
      <c r="AX1550" s="129" t="s">
        <v>236</v>
      </c>
    </row>
    <row r="1551" spans="1:50" ht="24" x14ac:dyDescent="0.25">
      <c r="A1551" s="120">
        <v>46161</v>
      </c>
      <c r="B1551" s="28" t="s">
        <v>568</v>
      </c>
      <c r="C1551" s="25" t="s">
        <v>427</v>
      </c>
      <c r="D1551" s="25" t="s">
        <v>459</v>
      </c>
      <c r="E1551" s="25" t="s">
        <v>423</v>
      </c>
      <c r="F1551" s="29" t="s">
        <v>287</v>
      </c>
      <c r="G1551" s="29" t="s">
        <v>20</v>
      </c>
      <c r="H1551" s="29" t="s">
        <v>422</v>
      </c>
      <c r="I1551" s="29" t="s">
        <v>579</v>
      </c>
      <c r="J1551" s="29" t="s">
        <v>868</v>
      </c>
      <c r="K1551" s="25" t="s">
        <v>281</v>
      </c>
      <c r="L1551" s="25" t="s">
        <v>4504</v>
      </c>
      <c r="M1551" s="25" t="s">
        <v>4869</v>
      </c>
      <c r="N1551" s="25" t="s">
        <v>4773</v>
      </c>
      <c r="O1551" s="25">
        <v>10718931148</v>
      </c>
      <c r="P1551" s="25" t="s">
        <v>5628</v>
      </c>
      <c r="Q1551" s="28" t="s">
        <v>0</v>
      </c>
      <c r="R1551" s="29" t="s">
        <v>4252</v>
      </c>
      <c r="S1551" s="27" t="s">
        <v>4870</v>
      </c>
      <c r="T1551" s="27" t="s">
        <v>4871</v>
      </c>
      <c r="U1551" s="28" t="s">
        <v>308</v>
      </c>
      <c r="V1551" s="26" t="s">
        <v>281</v>
      </c>
      <c r="W1551" s="26" t="s">
        <v>656</v>
      </c>
      <c r="X1551" s="26" t="s">
        <v>411</v>
      </c>
      <c r="Y1551" s="37" t="s">
        <v>200</v>
      </c>
      <c r="Z1551" s="37" t="s">
        <v>586</v>
      </c>
      <c r="AA1551" s="37" t="s">
        <v>585</v>
      </c>
      <c r="AB1551" s="30">
        <v>0</v>
      </c>
      <c r="AC1551" s="30">
        <v>0</v>
      </c>
      <c r="AD1551" s="31">
        <v>0</v>
      </c>
      <c r="AE1551" s="30">
        <v>14850</v>
      </c>
      <c r="AF1551" s="30">
        <v>4950</v>
      </c>
      <c r="AG1551" s="32">
        <v>-4950</v>
      </c>
      <c r="AH1551" s="30">
        <v>4950</v>
      </c>
      <c r="AI1551" s="10" t="s">
        <v>573</v>
      </c>
      <c r="AJ1551" s="30">
        <v>0</v>
      </c>
      <c r="AK1551" s="30">
        <v>0</v>
      </c>
      <c r="AL1551" s="30">
        <v>0</v>
      </c>
      <c r="AM1551" s="30">
        <v>0</v>
      </c>
      <c r="AN1551" s="30">
        <v>0</v>
      </c>
      <c r="AO1551" s="30">
        <v>4950</v>
      </c>
      <c r="AP1551" s="30">
        <v>0</v>
      </c>
      <c r="AQ1551" s="30">
        <v>0</v>
      </c>
      <c r="AR1551" s="30">
        <v>0</v>
      </c>
      <c r="AS1551" s="30">
        <v>0</v>
      </c>
      <c r="AT1551" s="30">
        <v>0</v>
      </c>
      <c r="AU1551" s="121">
        <v>0</v>
      </c>
      <c r="AV1551" s="129" t="s">
        <v>1011</v>
      </c>
      <c r="AW1551" s="129" t="s">
        <v>1011</v>
      </c>
      <c r="AX1551" s="129" t="s">
        <v>291</v>
      </c>
    </row>
    <row r="1552" spans="1:50" ht="36" x14ac:dyDescent="0.25">
      <c r="A1552" s="120">
        <v>46161</v>
      </c>
      <c r="B1552" s="28" t="s">
        <v>568</v>
      </c>
      <c r="C1552" s="25" t="s">
        <v>427</v>
      </c>
      <c r="D1552" s="25" t="s">
        <v>430</v>
      </c>
      <c r="E1552" s="25" t="s">
        <v>423</v>
      </c>
      <c r="F1552" s="29" t="s">
        <v>243</v>
      </c>
      <c r="G1552" s="29" t="s">
        <v>19</v>
      </c>
      <c r="H1552" s="29" t="s">
        <v>422</v>
      </c>
      <c r="I1552" s="29" t="s">
        <v>579</v>
      </c>
      <c r="J1552" s="29" t="s">
        <v>777</v>
      </c>
      <c r="K1552" s="25" t="s">
        <v>430</v>
      </c>
      <c r="L1552" s="25" t="s">
        <v>4494</v>
      </c>
      <c r="M1552" s="25" t="s">
        <v>4872</v>
      </c>
      <c r="N1552" s="25" t="s">
        <v>4773</v>
      </c>
      <c r="O1552" s="25">
        <v>10748074959</v>
      </c>
      <c r="P1552" s="25" t="s">
        <v>5629</v>
      </c>
      <c r="Q1552" s="28" t="s">
        <v>0</v>
      </c>
      <c r="R1552" s="29" t="s">
        <v>4253</v>
      </c>
      <c r="S1552" s="27" t="s">
        <v>4873</v>
      </c>
      <c r="T1552" s="27" t="s">
        <v>4874</v>
      </c>
      <c r="U1552" s="28" t="s">
        <v>270</v>
      </c>
      <c r="V1552" s="26" t="s">
        <v>430</v>
      </c>
      <c r="W1552" s="26" t="s">
        <v>593</v>
      </c>
      <c r="X1552" s="26" t="s">
        <v>411</v>
      </c>
      <c r="Y1552" s="37" t="s">
        <v>200</v>
      </c>
      <c r="Z1552" s="37" t="s">
        <v>586</v>
      </c>
      <c r="AA1552" s="37" t="s">
        <v>585</v>
      </c>
      <c r="AB1552" s="30">
        <v>-6500</v>
      </c>
      <c r="AC1552" s="30">
        <v>-6500</v>
      </c>
      <c r="AD1552" s="31">
        <v>0</v>
      </c>
      <c r="AE1552" s="30">
        <v>6500</v>
      </c>
      <c r="AF1552" s="30">
        <v>0</v>
      </c>
      <c r="AG1552" s="32">
        <v>-6500</v>
      </c>
      <c r="AH1552" s="30">
        <v>0</v>
      </c>
      <c r="AI1552" s="10" t="s">
        <v>573</v>
      </c>
      <c r="AJ1552" s="30">
        <v>0</v>
      </c>
      <c r="AK1552" s="30">
        <v>0</v>
      </c>
      <c r="AL1552" s="30">
        <v>0</v>
      </c>
      <c r="AM1552" s="30">
        <v>0</v>
      </c>
      <c r="AN1552" s="30">
        <v>6500</v>
      </c>
      <c r="AO1552" s="30">
        <v>-6500</v>
      </c>
      <c r="AP1552" s="30">
        <v>0</v>
      </c>
      <c r="AQ1552" s="30">
        <v>0</v>
      </c>
      <c r="AR1552" s="30">
        <v>0</v>
      </c>
      <c r="AS1552" s="30">
        <v>0</v>
      </c>
      <c r="AT1552" s="30">
        <v>0</v>
      </c>
      <c r="AU1552" s="121">
        <v>0</v>
      </c>
      <c r="AV1552" s="129" t="s">
        <v>1011</v>
      </c>
      <c r="AW1552" s="129" t="s">
        <v>1011</v>
      </c>
      <c r="AX1552" s="129" t="s">
        <v>527</v>
      </c>
    </row>
    <row r="1553" spans="1:50" ht="36" x14ac:dyDescent="0.25">
      <c r="A1553" s="120">
        <v>46161</v>
      </c>
      <c r="B1553" s="28" t="s">
        <v>568</v>
      </c>
      <c r="C1553" s="25" t="s">
        <v>427</v>
      </c>
      <c r="D1553" s="25" t="s">
        <v>498</v>
      </c>
      <c r="E1553" s="25" t="s">
        <v>423</v>
      </c>
      <c r="F1553" s="29" t="s">
        <v>287</v>
      </c>
      <c r="G1553" s="29" t="s">
        <v>21</v>
      </c>
      <c r="H1553" s="29" t="s">
        <v>422</v>
      </c>
      <c r="I1553" s="29" t="s">
        <v>579</v>
      </c>
      <c r="J1553" s="29" t="s">
        <v>868</v>
      </c>
      <c r="K1553" s="25" t="s">
        <v>258</v>
      </c>
      <c r="L1553" s="25" t="s">
        <v>4500</v>
      </c>
      <c r="M1553" s="25" t="s">
        <v>4875</v>
      </c>
      <c r="N1553" s="25" t="s">
        <v>4773</v>
      </c>
      <c r="O1553" s="25">
        <v>10465463592</v>
      </c>
      <c r="P1553" s="25" t="s">
        <v>5630</v>
      </c>
      <c r="Q1553" s="28" t="s">
        <v>0</v>
      </c>
      <c r="R1553" s="29" t="s">
        <v>4254</v>
      </c>
      <c r="S1553" s="27" t="s">
        <v>4876</v>
      </c>
      <c r="T1553" s="27" t="s">
        <v>4877</v>
      </c>
      <c r="U1553" s="28" t="s">
        <v>316</v>
      </c>
      <c r="V1553" s="26" t="s">
        <v>258</v>
      </c>
      <c r="W1553" s="26" t="s">
        <v>665</v>
      </c>
      <c r="X1553" s="26" t="s">
        <v>411</v>
      </c>
      <c r="Y1553" s="37" t="s">
        <v>200</v>
      </c>
      <c r="Z1553" s="37" t="s">
        <v>586</v>
      </c>
      <c r="AA1553" s="37" t="s">
        <v>585</v>
      </c>
      <c r="AB1553" s="30">
        <v>0</v>
      </c>
      <c r="AC1553" s="30">
        <v>0</v>
      </c>
      <c r="AD1553" s="31">
        <v>0</v>
      </c>
      <c r="AE1553" s="30">
        <v>8200</v>
      </c>
      <c r="AF1553" s="30">
        <v>4100</v>
      </c>
      <c r="AG1553" s="32">
        <v>-4100</v>
      </c>
      <c r="AH1553" s="30">
        <v>4100</v>
      </c>
      <c r="AI1553" s="10" t="s">
        <v>573</v>
      </c>
      <c r="AJ1553" s="30">
        <v>0</v>
      </c>
      <c r="AK1553" s="30">
        <v>0</v>
      </c>
      <c r="AL1553" s="30">
        <v>0</v>
      </c>
      <c r="AM1553" s="30">
        <v>0</v>
      </c>
      <c r="AN1553" s="30">
        <v>0</v>
      </c>
      <c r="AO1553" s="30">
        <v>0</v>
      </c>
      <c r="AP1553" s="30">
        <v>4100</v>
      </c>
      <c r="AQ1553" s="30">
        <v>0</v>
      </c>
      <c r="AR1553" s="30">
        <v>0</v>
      </c>
      <c r="AS1553" s="30">
        <v>0</v>
      </c>
      <c r="AT1553" s="30">
        <v>0</v>
      </c>
      <c r="AU1553" s="121">
        <v>0</v>
      </c>
      <c r="AV1553" s="129" t="s">
        <v>1011</v>
      </c>
      <c r="AW1553" s="129" t="s">
        <v>1011</v>
      </c>
      <c r="AX1553" s="129" t="s">
        <v>236</v>
      </c>
    </row>
    <row r="1554" spans="1:50" ht="36" x14ac:dyDescent="0.25">
      <c r="A1554" s="120">
        <v>46161</v>
      </c>
      <c r="B1554" s="28" t="s">
        <v>568</v>
      </c>
      <c r="C1554" s="25" t="s">
        <v>427</v>
      </c>
      <c r="D1554" s="25" t="s">
        <v>459</v>
      </c>
      <c r="E1554" s="25" t="s">
        <v>423</v>
      </c>
      <c r="F1554" s="29" t="s">
        <v>287</v>
      </c>
      <c r="G1554" s="29" t="s">
        <v>20</v>
      </c>
      <c r="H1554" s="29" t="s">
        <v>422</v>
      </c>
      <c r="I1554" s="29" t="s">
        <v>579</v>
      </c>
      <c r="J1554" s="29" t="s">
        <v>868</v>
      </c>
      <c r="K1554" s="25" t="s">
        <v>264</v>
      </c>
      <c r="L1554" s="25" t="s">
        <v>5631</v>
      </c>
      <c r="M1554" s="25" t="s">
        <v>5632</v>
      </c>
      <c r="N1554" s="25" t="s">
        <v>5633</v>
      </c>
      <c r="O1554" s="25">
        <v>10718168541</v>
      </c>
      <c r="P1554" s="25" t="s">
        <v>5634</v>
      </c>
      <c r="Q1554" s="28" t="s">
        <v>0</v>
      </c>
      <c r="R1554" s="29" t="s">
        <v>4255</v>
      </c>
      <c r="S1554" s="27" t="s">
        <v>4878</v>
      </c>
      <c r="T1554" s="27" t="s">
        <v>4879</v>
      </c>
      <c r="U1554" s="28" t="s">
        <v>340</v>
      </c>
      <c r="V1554" s="26" t="s">
        <v>264</v>
      </c>
      <c r="W1554" s="26" t="s">
        <v>695</v>
      </c>
      <c r="X1554" s="26" t="s">
        <v>411</v>
      </c>
      <c r="Y1554" s="37" t="s">
        <v>200</v>
      </c>
      <c r="Z1554" s="37" t="s">
        <v>586</v>
      </c>
      <c r="AA1554" s="37" t="s">
        <v>585</v>
      </c>
      <c r="AB1554" s="30">
        <v>0</v>
      </c>
      <c r="AC1554" s="30">
        <v>0</v>
      </c>
      <c r="AD1554" s="31">
        <v>0</v>
      </c>
      <c r="AE1554" s="30">
        <v>9000</v>
      </c>
      <c r="AF1554" s="30">
        <v>0</v>
      </c>
      <c r="AG1554" s="32">
        <v>0</v>
      </c>
      <c r="AH1554" s="30">
        <v>0</v>
      </c>
      <c r="AI1554" s="10" t="s">
        <v>573</v>
      </c>
      <c r="AJ1554" s="30">
        <v>0</v>
      </c>
      <c r="AK1554" s="30">
        <v>0</v>
      </c>
      <c r="AL1554" s="30">
        <v>0</v>
      </c>
      <c r="AM1554" s="30">
        <v>0</v>
      </c>
      <c r="AN1554" s="30">
        <v>0</v>
      </c>
      <c r="AO1554" s="30">
        <v>0</v>
      </c>
      <c r="AP1554" s="30">
        <v>0</v>
      </c>
      <c r="AQ1554" s="30">
        <v>0</v>
      </c>
      <c r="AR1554" s="30">
        <v>0</v>
      </c>
      <c r="AS1554" s="30">
        <v>0</v>
      </c>
      <c r="AT1554" s="30">
        <v>0</v>
      </c>
      <c r="AU1554" s="121">
        <v>0</v>
      </c>
      <c r="AV1554" s="129" t="s">
        <v>1011</v>
      </c>
      <c r="AW1554" s="129" t="s">
        <v>1011</v>
      </c>
      <c r="AX1554" s="129" t="s">
        <v>291</v>
      </c>
    </row>
    <row r="1555" spans="1:50" ht="24" x14ac:dyDescent="0.25">
      <c r="A1555" s="120">
        <v>46161</v>
      </c>
      <c r="B1555" s="28" t="s">
        <v>568</v>
      </c>
      <c r="C1555" s="25" t="s">
        <v>427</v>
      </c>
      <c r="D1555" s="25" t="s">
        <v>430</v>
      </c>
      <c r="E1555" s="25" t="s">
        <v>423</v>
      </c>
      <c r="F1555" s="29" t="s">
        <v>243</v>
      </c>
      <c r="G1555" s="29" t="s">
        <v>19</v>
      </c>
      <c r="H1555" s="29" t="s">
        <v>596</v>
      </c>
      <c r="I1555" s="29" t="s">
        <v>579</v>
      </c>
      <c r="J1555" s="29" t="s">
        <v>777</v>
      </c>
      <c r="K1555" s="25" t="s">
        <v>430</v>
      </c>
      <c r="L1555" s="25" t="s">
        <v>527</v>
      </c>
      <c r="M1555" s="25" t="s">
        <v>527</v>
      </c>
      <c r="N1555" s="25" t="s">
        <v>527</v>
      </c>
      <c r="O1555" s="25" t="s">
        <v>527</v>
      </c>
      <c r="P1555" s="25" t="s">
        <v>5635</v>
      </c>
      <c r="Q1555" s="28" t="s">
        <v>0</v>
      </c>
      <c r="R1555" s="29" t="s">
        <v>4256</v>
      </c>
      <c r="S1555" s="27" t="s">
        <v>4880</v>
      </c>
      <c r="T1555" s="27" t="s">
        <v>4881</v>
      </c>
      <c r="U1555" s="28" t="s">
        <v>270</v>
      </c>
      <c r="V1555" s="26" t="s">
        <v>430</v>
      </c>
      <c r="W1555" s="26" t="s">
        <v>593</v>
      </c>
      <c r="X1555" s="26" t="s">
        <v>411</v>
      </c>
      <c r="Y1555" s="37" t="s">
        <v>57</v>
      </c>
      <c r="Z1555" s="37" t="s">
        <v>59</v>
      </c>
      <c r="AA1555" s="37" t="s">
        <v>58</v>
      </c>
      <c r="AB1555" s="30">
        <v>0</v>
      </c>
      <c r="AC1555" s="30">
        <v>0</v>
      </c>
      <c r="AD1555" s="31">
        <v>0</v>
      </c>
      <c r="AE1555" s="30">
        <v>0</v>
      </c>
      <c r="AF1555" s="30">
        <v>0</v>
      </c>
      <c r="AG1555" s="32">
        <v>0</v>
      </c>
      <c r="AH1555" s="30">
        <v>0</v>
      </c>
      <c r="AI1555" s="10" t="s">
        <v>573</v>
      </c>
      <c r="AJ1555" s="30">
        <v>0</v>
      </c>
      <c r="AK1555" s="30">
        <v>0</v>
      </c>
      <c r="AL1555" s="30">
        <v>0</v>
      </c>
      <c r="AM1555" s="30">
        <v>0</v>
      </c>
      <c r="AN1555" s="30">
        <v>0</v>
      </c>
      <c r="AO1555" s="30">
        <v>0</v>
      </c>
      <c r="AP1555" s="30">
        <v>0</v>
      </c>
      <c r="AQ1555" s="30">
        <v>0</v>
      </c>
      <c r="AR1555" s="30">
        <v>0</v>
      </c>
      <c r="AS1555" s="30">
        <v>0</v>
      </c>
      <c r="AT1555" s="30">
        <v>0</v>
      </c>
      <c r="AU1555" s="121">
        <v>0</v>
      </c>
      <c r="AV1555" s="129" t="s">
        <v>1011</v>
      </c>
      <c r="AW1555" s="129" t="s">
        <v>1011</v>
      </c>
      <c r="AX1555" s="129" t="s">
        <v>527</v>
      </c>
    </row>
    <row r="1556" spans="1:50" ht="24" x14ac:dyDescent="0.25">
      <c r="A1556" s="120">
        <v>46161</v>
      </c>
      <c r="B1556" s="28" t="s">
        <v>568</v>
      </c>
      <c r="C1556" s="25" t="s">
        <v>427</v>
      </c>
      <c r="D1556" s="25" t="s">
        <v>498</v>
      </c>
      <c r="E1556" s="25" t="s">
        <v>423</v>
      </c>
      <c r="F1556" s="29" t="s">
        <v>287</v>
      </c>
      <c r="G1556" s="29" t="s">
        <v>21</v>
      </c>
      <c r="H1556" s="29" t="s">
        <v>422</v>
      </c>
      <c r="I1556" s="29" t="s">
        <v>579</v>
      </c>
      <c r="J1556" s="29" t="s">
        <v>868</v>
      </c>
      <c r="K1556" s="25" t="s">
        <v>266</v>
      </c>
      <c r="L1556" s="25" t="s">
        <v>4508</v>
      </c>
      <c r="M1556" s="25" t="s">
        <v>4882</v>
      </c>
      <c r="N1556" s="25" t="s">
        <v>4883</v>
      </c>
      <c r="O1556" s="25">
        <v>10484631765</v>
      </c>
      <c r="P1556" s="25" t="s">
        <v>5636</v>
      </c>
      <c r="Q1556" s="28" t="s">
        <v>0</v>
      </c>
      <c r="R1556" s="29" t="s">
        <v>4257</v>
      </c>
      <c r="S1556" s="27" t="s">
        <v>4884</v>
      </c>
      <c r="T1556" s="27" t="s">
        <v>4885</v>
      </c>
      <c r="U1556" s="28" t="s">
        <v>320</v>
      </c>
      <c r="V1556" s="26" t="s">
        <v>266</v>
      </c>
      <c r="W1556" s="26" t="s">
        <v>669</v>
      </c>
      <c r="X1556" s="26" t="s">
        <v>411</v>
      </c>
      <c r="Y1556" s="37" t="s">
        <v>200</v>
      </c>
      <c r="Z1556" s="37" t="s">
        <v>586</v>
      </c>
      <c r="AA1556" s="37" t="s">
        <v>585</v>
      </c>
      <c r="AB1556" s="30">
        <v>0</v>
      </c>
      <c r="AC1556" s="30">
        <v>0</v>
      </c>
      <c r="AD1556" s="31">
        <v>0</v>
      </c>
      <c r="AE1556" s="30">
        <v>7500</v>
      </c>
      <c r="AF1556" s="30">
        <v>7500</v>
      </c>
      <c r="AG1556" s="32">
        <v>-7500</v>
      </c>
      <c r="AH1556" s="30">
        <v>7500</v>
      </c>
      <c r="AI1556" s="10" t="s">
        <v>573</v>
      </c>
      <c r="AJ1556" s="30">
        <v>0</v>
      </c>
      <c r="AK1556" s="30">
        <v>0</v>
      </c>
      <c r="AL1556" s="30">
        <v>0</v>
      </c>
      <c r="AM1556" s="30">
        <v>0</v>
      </c>
      <c r="AN1556" s="30">
        <v>0</v>
      </c>
      <c r="AO1556" s="30">
        <v>0</v>
      </c>
      <c r="AP1556" s="30">
        <v>7500</v>
      </c>
      <c r="AQ1556" s="30">
        <v>0</v>
      </c>
      <c r="AR1556" s="30">
        <v>0</v>
      </c>
      <c r="AS1556" s="30">
        <v>0</v>
      </c>
      <c r="AT1556" s="30">
        <v>0</v>
      </c>
      <c r="AU1556" s="121">
        <v>0</v>
      </c>
      <c r="AV1556" s="129" t="s">
        <v>1011</v>
      </c>
      <c r="AW1556" s="129" t="s">
        <v>1011</v>
      </c>
      <c r="AX1556" s="129" t="s">
        <v>236</v>
      </c>
    </row>
    <row r="1557" spans="1:50" ht="24" x14ac:dyDescent="0.25">
      <c r="A1557" s="120">
        <v>46161</v>
      </c>
      <c r="B1557" s="28" t="s">
        <v>568</v>
      </c>
      <c r="C1557" s="25" t="s">
        <v>427</v>
      </c>
      <c r="D1557" s="25" t="s">
        <v>498</v>
      </c>
      <c r="E1557" s="25" t="s">
        <v>423</v>
      </c>
      <c r="F1557" s="29" t="s">
        <v>287</v>
      </c>
      <c r="G1557" s="29" t="s">
        <v>21</v>
      </c>
      <c r="H1557" s="29" t="s">
        <v>422</v>
      </c>
      <c r="I1557" s="29" t="s">
        <v>579</v>
      </c>
      <c r="J1557" s="29" t="s">
        <v>868</v>
      </c>
      <c r="K1557" s="25" t="s">
        <v>273</v>
      </c>
      <c r="L1557" s="25" t="s">
        <v>4502</v>
      </c>
      <c r="M1557" s="25" t="s">
        <v>4886</v>
      </c>
      <c r="N1557" s="25" t="s">
        <v>4773</v>
      </c>
      <c r="O1557" s="25">
        <v>10091523910</v>
      </c>
      <c r="P1557" s="25" t="s">
        <v>5637</v>
      </c>
      <c r="Q1557" s="28" t="s">
        <v>0</v>
      </c>
      <c r="R1557" s="29" t="s">
        <v>4258</v>
      </c>
      <c r="S1557" s="27" t="s">
        <v>4887</v>
      </c>
      <c r="T1557" s="27" t="s">
        <v>4888</v>
      </c>
      <c r="U1557" s="28" t="s">
        <v>324</v>
      </c>
      <c r="V1557" s="26" t="s">
        <v>273</v>
      </c>
      <c r="W1557" s="26" t="s">
        <v>673</v>
      </c>
      <c r="X1557" s="26" t="s">
        <v>411</v>
      </c>
      <c r="Y1557" s="37" t="s">
        <v>200</v>
      </c>
      <c r="Z1557" s="37" t="s">
        <v>586</v>
      </c>
      <c r="AA1557" s="37" t="s">
        <v>585</v>
      </c>
      <c r="AB1557" s="30">
        <v>0</v>
      </c>
      <c r="AC1557" s="30">
        <v>0</v>
      </c>
      <c r="AD1557" s="31">
        <v>0</v>
      </c>
      <c r="AE1557" s="30">
        <v>7490</v>
      </c>
      <c r="AF1557" s="30">
        <v>7490</v>
      </c>
      <c r="AG1557" s="32">
        <v>-7490</v>
      </c>
      <c r="AH1557" s="30">
        <v>7490</v>
      </c>
      <c r="AI1557" s="10" t="s">
        <v>573</v>
      </c>
      <c r="AJ1557" s="30">
        <v>0</v>
      </c>
      <c r="AK1557" s="30">
        <v>0</v>
      </c>
      <c r="AL1557" s="30">
        <v>0</v>
      </c>
      <c r="AM1557" s="30">
        <v>0</v>
      </c>
      <c r="AN1557" s="30">
        <v>0</v>
      </c>
      <c r="AO1557" s="30">
        <v>7490</v>
      </c>
      <c r="AP1557" s="30">
        <v>0</v>
      </c>
      <c r="AQ1557" s="30">
        <v>0</v>
      </c>
      <c r="AR1557" s="30">
        <v>0</v>
      </c>
      <c r="AS1557" s="30">
        <v>0</v>
      </c>
      <c r="AT1557" s="30">
        <v>0</v>
      </c>
      <c r="AU1557" s="121">
        <v>0</v>
      </c>
      <c r="AV1557" s="129" t="s">
        <v>1011</v>
      </c>
      <c r="AW1557" s="129" t="s">
        <v>1011</v>
      </c>
      <c r="AX1557" s="129" t="s">
        <v>236</v>
      </c>
    </row>
    <row r="1558" spans="1:50" ht="36" x14ac:dyDescent="0.25">
      <c r="A1558" s="120">
        <v>46162</v>
      </c>
      <c r="B1558" s="28" t="s">
        <v>568</v>
      </c>
      <c r="C1558" s="25" t="s">
        <v>427</v>
      </c>
      <c r="D1558" s="25" t="s">
        <v>455</v>
      </c>
      <c r="E1558" s="25" t="s">
        <v>423</v>
      </c>
      <c r="F1558" s="29" t="s">
        <v>243</v>
      </c>
      <c r="G1558" s="29" t="s">
        <v>19</v>
      </c>
      <c r="H1558" s="29" t="s">
        <v>422</v>
      </c>
      <c r="I1558" s="29" t="s">
        <v>579</v>
      </c>
      <c r="J1558" s="29" t="s">
        <v>777</v>
      </c>
      <c r="K1558" s="25" t="s">
        <v>455</v>
      </c>
      <c r="L1558" s="25" t="s">
        <v>4507</v>
      </c>
      <c r="M1558" s="25" t="s">
        <v>4889</v>
      </c>
      <c r="N1558" s="25" t="s">
        <v>4883</v>
      </c>
      <c r="O1558" s="25">
        <v>10406948311</v>
      </c>
      <c r="P1558" s="25" t="s">
        <v>5638</v>
      </c>
      <c r="Q1558" s="28" t="s">
        <v>0</v>
      </c>
      <c r="R1558" s="29" t="s">
        <v>4259</v>
      </c>
      <c r="S1558" s="27" t="s">
        <v>4890</v>
      </c>
      <c r="T1558" s="27" t="s">
        <v>4891</v>
      </c>
      <c r="U1558" s="28" t="s">
        <v>275</v>
      </c>
      <c r="V1558" s="26" t="s">
        <v>455</v>
      </c>
      <c r="W1558" s="26" t="s">
        <v>611</v>
      </c>
      <c r="X1558" s="26" t="s">
        <v>411</v>
      </c>
      <c r="Y1558" s="37" t="s">
        <v>200</v>
      </c>
      <c r="Z1558" s="37" t="s">
        <v>586</v>
      </c>
      <c r="AA1558" s="37" t="s">
        <v>585</v>
      </c>
      <c r="AB1558" s="30">
        <v>0</v>
      </c>
      <c r="AC1558" s="30">
        <v>0</v>
      </c>
      <c r="AD1558" s="31">
        <v>0</v>
      </c>
      <c r="AE1558" s="30">
        <v>4500</v>
      </c>
      <c r="AF1558" s="30">
        <v>4500</v>
      </c>
      <c r="AG1558" s="32">
        <v>-4500</v>
      </c>
      <c r="AH1558" s="30">
        <v>4500</v>
      </c>
      <c r="AI1558" s="10" t="s">
        <v>573</v>
      </c>
      <c r="AJ1558" s="30">
        <v>0</v>
      </c>
      <c r="AK1558" s="30">
        <v>0</v>
      </c>
      <c r="AL1558" s="30">
        <v>0</v>
      </c>
      <c r="AM1558" s="30">
        <v>0</v>
      </c>
      <c r="AN1558" s="30">
        <v>0</v>
      </c>
      <c r="AO1558" s="30">
        <v>4500</v>
      </c>
      <c r="AP1558" s="30">
        <v>0</v>
      </c>
      <c r="AQ1558" s="30">
        <v>0</v>
      </c>
      <c r="AR1558" s="30">
        <v>0</v>
      </c>
      <c r="AS1558" s="30">
        <v>0</v>
      </c>
      <c r="AT1558" s="30">
        <v>0</v>
      </c>
      <c r="AU1558" s="121">
        <v>0</v>
      </c>
      <c r="AV1558" s="129" t="s">
        <v>1011</v>
      </c>
      <c r="AW1558" s="129" t="s">
        <v>1011</v>
      </c>
      <c r="AX1558" s="129" t="s">
        <v>527</v>
      </c>
    </row>
    <row r="1559" spans="1:50" ht="24" x14ac:dyDescent="0.25">
      <c r="A1559" s="120">
        <v>46162</v>
      </c>
      <c r="B1559" s="28" t="s">
        <v>568</v>
      </c>
      <c r="C1559" s="25" t="s">
        <v>427</v>
      </c>
      <c r="D1559" s="25" t="s">
        <v>459</v>
      </c>
      <c r="E1559" s="25" t="s">
        <v>423</v>
      </c>
      <c r="F1559" s="29" t="s">
        <v>287</v>
      </c>
      <c r="G1559" s="29" t="s">
        <v>20</v>
      </c>
      <c r="H1559" s="29" t="s">
        <v>422</v>
      </c>
      <c r="I1559" s="29" t="s">
        <v>579</v>
      </c>
      <c r="J1559" s="29" t="s">
        <v>868</v>
      </c>
      <c r="K1559" s="25" t="s">
        <v>262</v>
      </c>
      <c r="L1559" s="25" t="s">
        <v>4892</v>
      </c>
      <c r="M1559" s="25" t="s">
        <v>4893</v>
      </c>
      <c r="N1559" s="25" t="s">
        <v>4883</v>
      </c>
      <c r="O1559" s="25">
        <v>10214939865</v>
      </c>
      <c r="P1559" s="25" t="s">
        <v>5639</v>
      </c>
      <c r="Q1559" s="28" t="s">
        <v>0</v>
      </c>
      <c r="R1559" s="29" t="s">
        <v>4260</v>
      </c>
      <c r="S1559" s="27" t="s">
        <v>4894</v>
      </c>
      <c r="T1559" s="27" t="s">
        <v>4895</v>
      </c>
      <c r="U1559" s="28" t="s">
        <v>339</v>
      </c>
      <c r="V1559" s="26" t="s">
        <v>262</v>
      </c>
      <c r="W1559" s="26" t="s">
        <v>694</v>
      </c>
      <c r="X1559" s="26" t="s">
        <v>411</v>
      </c>
      <c r="Y1559" s="37" t="s">
        <v>200</v>
      </c>
      <c r="Z1559" s="37" t="s">
        <v>586</v>
      </c>
      <c r="AA1559" s="37" t="s">
        <v>585</v>
      </c>
      <c r="AB1559" s="30">
        <v>0</v>
      </c>
      <c r="AC1559" s="30">
        <v>0</v>
      </c>
      <c r="AD1559" s="31">
        <v>0</v>
      </c>
      <c r="AE1559" s="30">
        <v>10000</v>
      </c>
      <c r="AF1559" s="30">
        <v>10000</v>
      </c>
      <c r="AG1559" s="32">
        <v>-10000</v>
      </c>
      <c r="AH1559" s="30">
        <v>10000</v>
      </c>
      <c r="AI1559" s="10" t="s">
        <v>573</v>
      </c>
      <c r="AJ1559" s="30">
        <v>0</v>
      </c>
      <c r="AK1559" s="30">
        <v>0</v>
      </c>
      <c r="AL1559" s="30">
        <v>0</v>
      </c>
      <c r="AM1559" s="30">
        <v>0</v>
      </c>
      <c r="AN1559" s="30">
        <v>0</v>
      </c>
      <c r="AO1559" s="30">
        <v>5000</v>
      </c>
      <c r="AP1559" s="30">
        <v>5000</v>
      </c>
      <c r="AQ1559" s="30">
        <v>0</v>
      </c>
      <c r="AR1559" s="30">
        <v>0</v>
      </c>
      <c r="AS1559" s="30">
        <v>0</v>
      </c>
      <c r="AT1559" s="30">
        <v>0</v>
      </c>
      <c r="AU1559" s="121">
        <v>0</v>
      </c>
      <c r="AV1559" s="129" t="s">
        <v>1011</v>
      </c>
      <c r="AW1559" s="129" t="s">
        <v>1011</v>
      </c>
      <c r="AX1559" s="129" t="s">
        <v>291</v>
      </c>
    </row>
    <row r="1560" spans="1:50" ht="36" x14ac:dyDescent="0.25">
      <c r="A1560" s="120">
        <v>46162</v>
      </c>
      <c r="B1560" s="28" t="s">
        <v>568</v>
      </c>
      <c r="C1560" s="25" t="s">
        <v>427</v>
      </c>
      <c r="D1560" s="25" t="s">
        <v>455</v>
      </c>
      <c r="E1560" s="25" t="s">
        <v>423</v>
      </c>
      <c r="F1560" s="29" t="s">
        <v>243</v>
      </c>
      <c r="G1560" s="29" t="s">
        <v>19</v>
      </c>
      <c r="H1560" s="29" t="s">
        <v>422</v>
      </c>
      <c r="I1560" s="29" t="s">
        <v>579</v>
      </c>
      <c r="J1560" s="29" t="s">
        <v>777</v>
      </c>
      <c r="K1560" s="25" t="s">
        <v>455</v>
      </c>
      <c r="L1560" s="25" t="s">
        <v>4509</v>
      </c>
      <c r="M1560" s="25" t="s">
        <v>4896</v>
      </c>
      <c r="N1560" s="25" t="s">
        <v>4883</v>
      </c>
      <c r="O1560" s="25">
        <v>10741372318</v>
      </c>
      <c r="P1560" s="25" t="s">
        <v>5640</v>
      </c>
      <c r="Q1560" s="28" t="s">
        <v>0</v>
      </c>
      <c r="R1560" s="29" t="s">
        <v>4261</v>
      </c>
      <c r="S1560" s="27" t="s">
        <v>4897</v>
      </c>
      <c r="T1560" s="27" t="s">
        <v>4898</v>
      </c>
      <c r="U1560" s="28" t="s">
        <v>275</v>
      </c>
      <c r="V1560" s="26" t="s">
        <v>455</v>
      </c>
      <c r="W1560" s="26" t="s">
        <v>611</v>
      </c>
      <c r="X1560" s="26" t="s">
        <v>411</v>
      </c>
      <c r="Y1560" s="37" t="s">
        <v>200</v>
      </c>
      <c r="Z1560" s="37" t="s">
        <v>586</v>
      </c>
      <c r="AA1560" s="37" t="s">
        <v>585</v>
      </c>
      <c r="AB1560" s="30">
        <v>0</v>
      </c>
      <c r="AC1560" s="30">
        <v>0</v>
      </c>
      <c r="AD1560" s="31">
        <v>0</v>
      </c>
      <c r="AE1560" s="30">
        <v>5000</v>
      </c>
      <c r="AF1560" s="30">
        <v>5000</v>
      </c>
      <c r="AG1560" s="32">
        <v>-5000</v>
      </c>
      <c r="AH1560" s="30">
        <v>5000</v>
      </c>
      <c r="AI1560" s="10" t="s">
        <v>573</v>
      </c>
      <c r="AJ1560" s="30">
        <v>0</v>
      </c>
      <c r="AK1560" s="30">
        <v>0</v>
      </c>
      <c r="AL1560" s="30">
        <v>0</v>
      </c>
      <c r="AM1560" s="30">
        <v>0</v>
      </c>
      <c r="AN1560" s="30">
        <v>0</v>
      </c>
      <c r="AO1560" s="30">
        <v>2500</v>
      </c>
      <c r="AP1560" s="30">
        <v>2500</v>
      </c>
      <c r="AQ1560" s="30">
        <v>0</v>
      </c>
      <c r="AR1560" s="30">
        <v>0</v>
      </c>
      <c r="AS1560" s="30">
        <v>0</v>
      </c>
      <c r="AT1560" s="30">
        <v>0</v>
      </c>
      <c r="AU1560" s="121">
        <v>0</v>
      </c>
      <c r="AV1560" s="129" t="s">
        <v>1011</v>
      </c>
      <c r="AW1560" s="129" t="s">
        <v>1011</v>
      </c>
      <c r="AX1560" s="129" t="s">
        <v>527</v>
      </c>
    </row>
    <row r="1561" spans="1:50" ht="36" x14ac:dyDescent="0.25">
      <c r="A1561" s="120">
        <v>46162</v>
      </c>
      <c r="B1561" s="28" t="s">
        <v>568</v>
      </c>
      <c r="C1561" s="25" t="s">
        <v>427</v>
      </c>
      <c r="D1561" s="25" t="s">
        <v>455</v>
      </c>
      <c r="E1561" s="25" t="s">
        <v>423</v>
      </c>
      <c r="F1561" s="29" t="s">
        <v>243</v>
      </c>
      <c r="G1561" s="29" t="s">
        <v>19</v>
      </c>
      <c r="H1561" s="29" t="s">
        <v>422</v>
      </c>
      <c r="I1561" s="29" t="s">
        <v>579</v>
      </c>
      <c r="J1561" s="29" t="s">
        <v>777</v>
      </c>
      <c r="K1561" s="25" t="s">
        <v>455</v>
      </c>
      <c r="L1561" s="25" t="s">
        <v>4899</v>
      </c>
      <c r="M1561" s="25" t="s">
        <v>4900</v>
      </c>
      <c r="N1561" s="25" t="s">
        <v>4883</v>
      </c>
      <c r="O1561" s="25">
        <v>10422568153</v>
      </c>
      <c r="P1561" s="25" t="s">
        <v>5641</v>
      </c>
      <c r="Q1561" s="28" t="s">
        <v>0</v>
      </c>
      <c r="R1561" s="29" t="s">
        <v>4262</v>
      </c>
      <c r="S1561" s="27" t="s">
        <v>4901</v>
      </c>
      <c r="T1561" s="27" t="s">
        <v>4902</v>
      </c>
      <c r="U1561" s="28" t="s">
        <v>275</v>
      </c>
      <c r="V1561" s="26" t="s">
        <v>455</v>
      </c>
      <c r="W1561" s="26" t="s">
        <v>611</v>
      </c>
      <c r="X1561" s="26" t="s">
        <v>411</v>
      </c>
      <c r="Y1561" s="37" t="s">
        <v>200</v>
      </c>
      <c r="Z1561" s="37" t="s">
        <v>586</v>
      </c>
      <c r="AA1561" s="37" t="s">
        <v>585</v>
      </c>
      <c r="AB1561" s="30">
        <v>0</v>
      </c>
      <c r="AC1561" s="30">
        <v>0</v>
      </c>
      <c r="AD1561" s="31">
        <v>0</v>
      </c>
      <c r="AE1561" s="30">
        <v>7000</v>
      </c>
      <c r="AF1561" s="30">
        <v>7000</v>
      </c>
      <c r="AG1561" s="32">
        <v>-7000</v>
      </c>
      <c r="AH1561" s="30">
        <v>7000</v>
      </c>
      <c r="AI1561" s="10" t="s">
        <v>573</v>
      </c>
      <c r="AJ1561" s="30">
        <v>0</v>
      </c>
      <c r="AK1561" s="30">
        <v>0</v>
      </c>
      <c r="AL1561" s="30">
        <v>0</v>
      </c>
      <c r="AM1561" s="30">
        <v>0</v>
      </c>
      <c r="AN1561" s="30">
        <v>0</v>
      </c>
      <c r="AO1561" s="30">
        <v>7000</v>
      </c>
      <c r="AP1561" s="30">
        <v>0</v>
      </c>
      <c r="AQ1561" s="30">
        <v>0</v>
      </c>
      <c r="AR1561" s="30">
        <v>0</v>
      </c>
      <c r="AS1561" s="30">
        <v>0</v>
      </c>
      <c r="AT1561" s="30">
        <v>0</v>
      </c>
      <c r="AU1561" s="121">
        <v>0</v>
      </c>
      <c r="AV1561" s="129" t="s">
        <v>1011</v>
      </c>
      <c r="AW1561" s="129" t="s">
        <v>1011</v>
      </c>
      <c r="AX1561" s="129" t="s">
        <v>527</v>
      </c>
    </row>
    <row r="1562" spans="1:50" ht="24" x14ac:dyDescent="0.25">
      <c r="A1562" s="120">
        <v>46162</v>
      </c>
      <c r="B1562" s="28" t="s">
        <v>568</v>
      </c>
      <c r="C1562" s="25" t="s">
        <v>427</v>
      </c>
      <c r="D1562" s="25" t="s">
        <v>498</v>
      </c>
      <c r="E1562" s="25" t="s">
        <v>423</v>
      </c>
      <c r="F1562" s="29" t="s">
        <v>287</v>
      </c>
      <c r="G1562" s="29" t="s">
        <v>21</v>
      </c>
      <c r="H1562" s="29" t="s">
        <v>422</v>
      </c>
      <c r="I1562" s="29" t="s">
        <v>579</v>
      </c>
      <c r="J1562" s="29" t="s">
        <v>868</v>
      </c>
      <c r="K1562" s="25" t="s">
        <v>453</v>
      </c>
      <c r="L1562" s="25" t="s">
        <v>4506</v>
      </c>
      <c r="M1562" s="25" t="s">
        <v>4903</v>
      </c>
      <c r="N1562" s="25" t="s">
        <v>4773</v>
      </c>
      <c r="O1562" s="25">
        <v>10712180752</v>
      </c>
      <c r="P1562" s="25" t="s">
        <v>5642</v>
      </c>
      <c r="Q1562" s="28" t="s">
        <v>0</v>
      </c>
      <c r="R1562" s="29" t="s">
        <v>4263</v>
      </c>
      <c r="S1562" s="27" t="s">
        <v>4904</v>
      </c>
      <c r="T1562" s="27" t="s">
        <v>4905</v>
      </c>
      <c r="U1562" s="28" t="s">
        <v>332</v>
      </c>
      <c r="V1562" s="26" t="s">
        <v>453</v>
      </c>
      <c r="W1562" s="26" t="s">
        <v>681</v>
      </c>
      <c r="X1562" s="26" t="s">
        <v>411</v>
      </c>
      <c r="Y1562" s="37" t="s">
        <v>200</v>
      </c>
      <c r="Z1562" s="37" t="s">
        <v>586</v>
      </c>
      <c r="AA1562" s="37" t="s">
        <v>585</v>
      </c>
      <c r="AB1562" s="30">
        <v>0</v>
      </c>
      <c r="AC1562" s="30">
        <v>0</v>
      </c>
      <c r="AD1562" s="31">
        <v>0</v>
      </c>
      <c r="AE1562" s="30">
        <v>7000</v>
      </c>
      <c r="AF1562" s="30">
        <v>3500</v>
      </c>
      <c r="AG1562" s="32">
        <v>-3500</v>
      </c>
      <c r="AH1562" s="30">
        <v>3500</v>
      </c>
      <c r="AI1562" s="10" t="s">
        <v>573</v>
      </c>
      <c r="AJ1562" s="30">
        <v>0</v>
      </c>
      <c r="AK1562" s="30">
        <v>0</v>
      </c>
      <c r="AL1562" s="30">
        <v>0</v>
      </c>
      <c r="AM1562" s="30">
        <v>0</v>
      </c>
      <c r="AN1562" s="30">
        <v>0</v>
      </c>
      <c r="AO1562" s="30">
        <v>3500</v>
      </c>
      <c r="AP1562" s="30">
        <v>0</v>
      </c>
      <c r="AQ1562" s="30">
        <v>0</v>
      </c>
      <c r="AR1562" s="30">
        <v>0</v>
      </c>
      <c r="AS1562" s="30">
        <v>0</v>
      </c>
      <c r="AT1562" s="30">
        <v>0</v>
      </c>
      <c r="AU1562" s="121">
        <v>0</v>
      </c>
      <c r="AV1562" s="129" t="s">
        <v>1011</v>
      </c>
      <c r="AW1562" s="129" t="s">
        <v>1011</v>
      </c>
      <c r="AX1562" s="129" t="s">
        <v>1538</v>
      </c>
    </row>
    <row r="1563" spans="1:50" ht="24" x14ac:dyDescent="0.25">
      <c r="A1563" s="120">
        <v>46162</v>
      </c>
      <c r="B1563" s="28" t="s">
        <v>568</v>
      </c>
      <c r="C1563" s="25" t="s">
        <v>427</v>
      </c>
      <c r="D1563" s="25" t="s">
        <v>498</v>
      </c>
      <c r="E1563" s="25" t="s">
        <v>423</v>
      </c>
      <c r="F1563" s="29" t="s">
        <v>287</v>
      </c>
      <c r="G1563" s="29" t="s">
        <v>21</v>
      </c>
      <c r="H1563" s="29" t="s">
        <v>422</v>
      </c>
      <c r="I1563" s="29" t="s">
        <v>579</v>
      </c>
      <c r="J1563" s="29" t="s">
        <v>868</v>
      </c>
      <c r="K1563" s="25" t="s">
        <v>451</v>
      </c>
      <c r="L1563" s="25" t="s">
        <v>4906</v>
      </c>
      <c r="M1563" s="25" t="s">
        <v>4907</v>
      </c>
      <c r="N1563" s="25" t="s">
        <v>4883</v>
      </c>
      <c r="O1563" s="25">
        <v>10722277819</v>
      </c>
      <c r="P1563" s="25" t="s">
        <v>5643</v>
      </c>
      <c r="Q1563" s="28" t="s">
        <v>0</v>
      </c>
      <c r="R1563" s="29" t="s">
        <v>4264</v>
      </c>
      <c r="S1563" s="27" t="s">
        <v>4908</v>
      </c>
      <c r="T1563" s="27" t="s">
        <v>4909</v>
      </c>
      <c r="U1563" s="28" t="s">
        <v>335</v>
      </c>
      <c r="V1563" s="26" t="s">
        <v>451</v>
      </c>
      <c r="W1563" s="26" t="s">
        <v>689</v>
      </c>
      <c r="X1563" s="26" t="s">
        <v>411</v>
      </c>
      <c r="Y1563" s="37" t="s">
        <v>200</v>
      </c>
      <c r="Z1563" s="37" t="s">
        <v>586</v>
      </c>
      <c r="AA1563" s="37" t="s">
        <v>585</v>
      </c>
      <c r="AB1563" s="30">
        <v>0</v>
      </c>
      <c r="AC1563" s="30">
        <v>0</v>
      </c>
      <c r="AD1563" s="31">
        <v>0</v>
      </c>
      <c r="AE1563" s="30">
        <v>7400</v>
      </c>
      <c r="AF1563" s="30">
        <v>7400</v>
      </c>
      <c r="AG1563" s="32">
        <v>-7400</v>
      </c>
      <c r="AH1563" s="30">
        <v>7400</v>
      </c>
      <c r="AI1563" s="10" t="s">
        <v>573</v>
      </c>
      <c r="AJ1563" s="30">
        <v>0</v>
      </c>
      <c r="AK1563" s="30">
        <v>0</v>
      </c>
      <c r="AL1563" s="30">
        <v>0</v>
      </c>
      <c r="AM1563" s="30">
        <v>0</v>
      </c>
      <c r="AN1563" s="30">
        <v>0</v>
      </c>
      <c r="AO1563" s="30">
        <v>0</v>
      </c>
      <c r="AP1563" s="30">
        <v>7400</v>
      </c>
      <c r="AQ1563" s="30">
        <v>0</v>
      </c>
      <c r="AR1563" s="30">
        <v>0</v>
      </c>
      <c r="AS1563" s="30">
        <v>0</v>
      </c>
      <c r="AT1563" s="30">
        <v>0</v>
      </c>
      <c r="AU1563" s="121">
        <v>0</v>
      </c>
      <c r="AV1563" s="129" t="s">
        <v>1011</v>
      </c>
      <c r="AW1563" s="129" t="s">
        <v>1011</v>
      </c>
      <c r="AX1563" s="129" t="s">
        <v>236</v>
      </c>
    </row>
    <row r="1564" spans="1:50" ht="24" x14ac:dyDescent="0.25">
      <c r="A1564" s="120">
        <v>46163</v>
      </c>
      <c r="B1564" s="28" t="s">
        <v>568</v>
      </c>
      <c r="C1564" s="25" t="s">
        <v>427</v>
      </c>
      <c r="D1564" s="25" t="s">
        <v>430</v>
      </c>
      <c r="E1564" s="25" t="s">
        <v>423</v>
      </c>
      <c r="F1564" s="29" t="s">
        <v>243</v>
      </c>
      <c r="G1564" s="29" t="s">
        <v>19</v>
      </c>
      <c r="H1564" s="29" t="s">
        <v>178</v>
      </c>
      <c r="I1564" s="29" t="s">
        <v>269</v>
      </c>
      <c r="J1564" s="29" t="s">
        <v>868</v>
      </c>
      <c r="K1564" s="25" t="s">
        <v>283</v>
      </c>
      <c r="L1564" s="25" t="s">
        <v>4511</v>
      </c>
      <c r="M1564" s="25" t="s">
        <v>4910</v>
      </c>
      <c r="N1564" s="25" t="s">
        <v>4770</v>
      </c>
      <c r="O1564" s="25">
        <v>10415677796</v>
      </c>
      <c r="P1564" s="25" t="s">
        <v>5644</v>
      </c>
      <c r="Q1564" s="28" t="s">
        <v>0</v>
      </c>
      <c r="R1564" s="29" t="s">
        <v>4265</v>
      </c>
      <c r="S1564" s="27" t="s">
        <v>4911</v>
      </c>
      <c r="T1564" s="27" t="s">
        <v>4912</v>
      </c>
      <c r="U1564" s="28" t="s">
        <v>292</v>
      </c>
      <c r="V1564" s="26" t="s">
        <v>283</v>
      </c>
      <c r="W1564" s="26" t="s">
        <v>629</v>
      </c>
      <c r="X1564" s="26" t="s">
        <v>411</v>
      </c>
      <c r="Y1564" s="37" t="s">
        <v>28</v>
      </c>
      <c r="Z1564" s="37" t="s">
        <v>178</v>
      </c>
      <c r="AA1564" s="37" t="s">
        <v>177</v>
      </c>
      <c r="AB1564" s="30">
        <v>0</v>
      </c>
      <c r="AC1564" s="30">
        <v>0</v>
      </c>
      <c r="AD1564" s="31">
        <v>0</v>
      </c>
      <c r="AE1564" s="30">
        <v>5100</v>
      </c>
      <c r="AF1564" s="30">
        <v>3400</v>
      </c>
      <c r="AG1564" s="32">
        <v>-3400</v>
      </c>
      <c r="AH1564" s="30">
        <v>3400</v>
      </c>
      <c r="AI1564" s="10" t="s">
        <v>573</v>
      </c>
      <c r="AJ1564" s="30">
        <v>0</v>
      </c>
      <c r="AK1564" s="30">
        <v>0</v>
      </c>
      <c r="AL1564" s="30">
        <v>0</v>
      </c>
      <c r="AM1564" s="30">
        <v>0</v>
      </c>
      <c r="AN1564" s="30">
        <v>0</v>
      </c>
      <c r="AO1564" s="30">
        <v>1700</v>
      </c>
      <c r="AP1564" s="30">
        <v>1700</v>
      </c>
      <c r="AQ1564" s="30">
        <v>0</v>
      </c>
      <c r="AR1564" s="30">
        <v>0</v>
      </c>
      <c r="AS1564" s="30">
        <v>0</v>
      </c>
      <c r="AT1564" s="30">
        <v>0</v>
      </c>
      <c r="AU1564" s="121">
        <v>0</v>
      </c>
      <c r="AV1564" s="129" t="s">
        <v>1011</v>
      </c>
      <c r="AW1564" s="129" t="s">
        <v>1011</v>
      </c>
      <c r="AX1564" s="129" t="s">
        <v>1256</v>
      </c>
    </row>
    <row r="1565" spans="1:50" ht="36" x14ac:dyDescent="0.25">
      <c r="A1565" s="120">
        <v>46163</v>
      </c>
      <c r="B1565" s="28" t="s">
        <v>568</v>
      </c>
      <c r="C1565" s="25" t="s">
        <v>427</v>
      </c>
      <c r="D1565" s="25" t="s">
        <v>455</v>
      </c>
      <c r="E1565" s="25" t="s">
        <v>423</v>
      </c>
      <c r="F1565" s="29" t="s">
        <v>243</v>
      </c>
      <c r="G1565" s="29" t="s">
        <v>19</v>
      </c>
      <c r="H1565" s="29" t="s">
        <v>422</v>
      </c>
      <c r="I1565" s="29" t="s">
        <v>579</v>
      </c>
      <c r="J1565" s="29" t="s">
        <v>777</v>
      </c>
      <c r="K1565" s="25" t="s">
        <v>455</v>
      </c>
      <c r="L1565" s="25" t="s">
        <v>4510</v>
      </c>
      <c r="M1565" s="25" t="s">
        <v>4913</v>
      </c>
      <c r="N1565" s="25" t="s">
        <v>4883</v>
      </c>
      <c r="O1565" s="25">
        <v>10720943536</v>
      </c>
      <c r="P1565" s="25" t="s">
        <v>5645</v>
      </c>
      <c r="Q1565" s="28" t="s">
        <v>0</v>
      </c>
      <c r="R1565" s="29" t="s">
        <v>4266</v>
      </c>
      <c r="S1565" s="27" t="s">
        <v>4914</v>
      </c>
      <c r="T1565" s="27" t="s">
        <v>4915</v>
      </c>
      <c r="U1565" s="28" t="s">
        <v>275</v>
      </c>
      <c r="V1565" s="26" t="s">
        <v>455</v>
      </c>
      <c r="W1565" s="26" t="s">
        <v>611</v>
      </c>
      <c r="X1565" s="26" t="s">
        <v>411</v>
      </c>
      <c r="Y1565" s="37" t="s">
        <v>200</v>
      </c>
      <c r="Z1565" s="37" t="s">
        <v>586</v>
      </c>
      <c r="AA1565" s="37" t="s">
        <v>585</v>
      </c>
      <c r="AB1565" s="30">
        <v>0</v>
      </c>
      <c r="AC1565" s="30">
        <v>0</v>
      </c>
      <c r="AD1565" s="31">
        <v>0</v>
      </c>
      <c r="AE1565" s="30">
        <v>9000</v>
      </c>
      <c r="AF1565" s="30">
        <v>9000</v>
      </c>
      <c r="AG1565" s="32">
        <v>-9000</v>
      </c>
      <c r="AH1565" s="30">
        <v>9000</v>
      </c>
      <c r="AI1565" s="10" t="s">
        <v>573</v>
      </c>
      <c r="AJ1565" s="30">
        <v>0</v>
      </c>
      <c r="AK1565" s="30">
        <v>0</v>
      </c>
      <c r="AL1565" s="30">
        <v>0</v>
      </c>
      <c r="AM1565" s="30">
        <v>0</v>
      </c>
      <c r="AN1565" s="30">
        <v>0</v>
      </c>
      <c r="AO1565" s="30">
        <v>4500</v>
      </c>
      <c r="AP1565" s="30">
        <v>4500</v>
      </c>
      <c r="AQ1565" s="30">
        <v>0</v>
      </c>
      <c r="AR1565" s="30">
        <v>0</v>
      </c>
      <c r="AS1565" s="30">
        <v>0</v>
      </c>
      <c r="AT1565" s="30">
        <v>0</v>
      </c>
      <c r="AU1565" s="121">
        <v>0</v>
      </c>
      <c r="AV1565" s="129" t="s">
        <v>1011</v>
      </c>
      <c r="AW1565" s="129" t="s">
        <v>1011</v>
      </c>
      <c r="AX1565" s="129" t="s">
        <v>527</v>
      </c>
    </row>
    <row r="1566" spans="1:50" ht="24" x14ac:dyDescent="0.25">
      <c r="A1566" s="120">
        <v>46164</v>
      </c>
      <c r="B1566" s="28" t="s">
        <v>568</v>
      </c>
      <c r="C1566" s="25" t="s">
        <v>427</v>
      </c>
      <c r="D1566" s="25" t="s">
        <v>430</v>
      </c>
      <c r="E1566" s="25" t="s">
        <v>423</v>
      </c>
      <c r="F1566" s="29" t="s">
        <v>243</v>
      </c>
      <c r="G1566" s="29" t="s">
        <v>19</v>
      </c>
      <c r="H1566" s="29" t="s">
        <v>422</v>
      </c>
      <c r="I1566" s="29" t="s">
        <v>579</v>
      </c>
      <c r="J1566" s="29" t="s">
        <v>868</v>
      </c>
      <c r="K1566" s="25" t="s">
        <v>266</v>
      </c>
      <c r="L1566" s="25" t="s">
        <v>4512</v>
      </c>
      <c r="M1566" s="25" t="s">
        <v>4916</v>
      </c>
      <c r="N1566" s="25" t="s">
        <v>4770</v>
      </c>
      <c r="O1566" s="25">
        <v>10712511902</v>
      </c>
      <c r="P1566" s="25" t="s">
        <v>5646</v>
      </c>
      <c r="Q1566" s="28" t="s">
        <v>0</v>
      </c>
      <c r="R1566" s="29" t="s">
        <v>4267</v>
      </c>
      <c r="S1566" s="27" t="s">
        <v>4917</v>
      </c>
      <c r="T1566" s="27" t="s">
        <v>4918</v>
      </c>
      <c r="U1566" s="28" t="s">
        <v>267</v>
      </c>
      <c r="V1566" s="26" t="s">
        <v>266</v>
      </c>
      <c r="W1566" s="26" t="s">
        <v>564</v>
      </c>
      <c r="X1566" s="26" t="s">
        <v>411</v>
      </c>
      <c r="Y1566" s="37" t="s">
        <v>200</v>
      </c>
      <c r="Z1566" s="37" t="s">
        <v>586</v>
      </c>
      <c r="AA1566" s="37" t="s">
        <v>585</v>
      </c>
      <c r="AB1566" s="30">
        <v>0</v>
      </c>
      <c r="AC1566" s="30">
        <v>0</v>
      </c>
      <c r="AD1566" s="31">
        <v>0</v>
      </c>
      <c r="AE1566" s="30">
        <v>5000</v>
      </c>
      <c r="AF1566" s="30">
        <v>5000</v>
      </c>
      <c r="AG1566" s="32">
        <v>-5000</v>
      </c>
      <c r="AH1566" s="30">
        <v>5000</v>
      </c>
      <c r="AI1566" s="10" t="s">
        <v>573</v>
      </c>
      <c r="AJ1566" s="30">
        <v>0</v>
      </c>
      <c r="AK1566" s="30">
        <v>0</v>
      </c>
      <c r="AL1566" s="30">
        <v>0</v>
      </c>
      <c r="AM1566" s="30">
        <v>0</v>
      </c>
      <c r="AN1566" s="30">
        <v>0</v>
      </c>
      <c r="AO1566" s="30">
        <v>2500</v>
      </c>
      <c r="AP1566" s="30">
        <v>2500</v>
      </c>
      <c r="AQ1566" s="30">
        <v>0</v>
      </c>
      <c r="AR1566" s="30">
        <v>0</v>
      </c>
      <c r="AS1566" s="30">
        <v>0</v>
      </c>
      <c r="AT1566" s="30">
        <v>0</v>
      </c>
      <c r="AU1566" s="121">
        <v>0</v>
      </c>
      <c r="AV1566" s="129" t="s">
        <v>1011</v>
      </c>
      <c r="AW1566" s="129" t="s">
        <v>1011</v>
      </c>
      <c r="AX1566" s="129" t="s">
        <v>1115</v>
      </c>
    </row>
    <row r="1567" spans="1:50" ht="24" x14ac:dyDescent="0.25">
      <c r="A1567" s="120">
        <v>46167</v>
      </c>
      <c r="B1567" s="28" t="s">
        <v>568</v>
      </c>
      <c r="C1567" s="25" t="s">
        <v>427</v>
      </c>
      <c r="D1567" s="25" t="s">
        <v>457</v>
      </c>
      <c r="E1567" s="25" t="s">
        <v>423</v>
      </c>
      <c r="F1567" s="29" t="s">
        <v>243</v>
      </c>
      <c r="G1567" s="29" t="s">
        <v>19</v>
      </c>
      <c r="H1567" s="29" t="s">
        <v>422</v>
      </c>
      <c r="I1567" s="29" t="s">
        <v>579</v>
      </c>
      <c r="J1567" s="29" t="s">
        <v>777</v>
      </c>
      <c r="K1567" s="25" t="s">
        <v>457</v>
      </c>
      <c r="L1567" s="25" t="s">
        <v>4577</v>
      </c>
      <c r="M1567" s="25" t="s">
        <v>4919</v>
      </c>
      <c r="N1567" s="25" t="s">
        <v>4771</v>
      </c>
      <c r="O1567" s="25">
        <v>10463982304</v>
      </c>
      <c r="P1567" s="25" t="s">
        <v>5647</v>
      </c>
      <c r="Q1567" s="28" t="s">
        <v>0</v>
      </c>
      <c r="R1567" s="29" t="s">
        <v>4268</v>
      </c>
      <c r="S1567" s="27" t="s">
        <v>4920</v>
      </c>
      <c r="T1567" s="27" t="s">
        <v>4921</v>
      </c>
      <c r="U1567" s="28" t="s">
        <v>282</v>
      </c>
      <c r="V1567" s="26" t="s">
        <v>457</v>
      </c>
      <c r="W1567" s="26" t="s">
        <v>624</v>
      </c>
      <c r="X1567" s="26" t="s">
        <v>411</v>
      </c>
      <c r="Y1567" s="37" t="s">
        <v>200</v>
      </c>
      <c r="Z1567" s="37" t="s">
        <v>586</v>
      </c>
      <c r="AA1567" s="37" t="s">
        <v>585</v>
      </c>
      <c r="AB1567" s="30">
        <v>0</v>
      </c>
      <c r="AC1567" s="30">
        <v>0</v>
      </c>
      <c r="AD1567" s="31">
        <v>0</v>
      </c>
      <c r="AE1567" s="30">
        <v>10000</v>
      </c>
      <c r="AF1567" s="30">
        <v>10000</v>
      </c>
      <c r="AG1567" s="32">
        <v>-10000</v>
      </c>
      <c r="AH1567" s="30">
        <v>10000</v>
      </c>
      <c r="AI1567" s="10" t="s">
        <v>573</v>
      </c>
      <c r="AJ1567" s="30">
        <v>0</v>
      </c>
      <c r="AK1567" s="30">
        <v>0</v>
      </c>
      <c r="AL1567" s="30">
        <v>0</v>
      </c>
      <c r="AM1567" s="30">
        <v>0</v>
      </c>
      <c r="AN1567" s="30">
        <v>0</v>
      </c>
      <c r="AO1567" s="30">
        <v>5000</v>
      </c>
      <c r="AP1567" s="30">
        <v>5000</v>
      </c>
      <c r="AQ1567" s="30">
        <v>0</v>
      </c>
      <c r="AR1567" s="30">
        <v>0</v>
      </c>
      <c r="AS1567" s="30">
        <v>0</v>
      </c>
      <c r="AT1567" s="30">
        <v>0</v>
      </c>
      <c r="AU1567" s="121">
        <v>0</v>
      </c>
      <c r="AV1567" s="129" t="s">
        <v>1011</v>
      </c>
      <c r="AW1567" s="129" t="s">
        <v>1011</v>
      </c>
      <c r="AX1567" s="129" t="s">
        <v>527</v>
      </c>
    </row>
    <row r="1568" spans="1:50" ht="24" x14ac:dyDescent="0.25">
      <c r="A1568" s="120">
        <v>46167</v>
      </c>
      <c r="B1568" s="28" t="s">
        <v>568</v>
      </c>
      <c r="C1568" s="25" t="s">
        <v>427</v>
      </c>
      <c r="D1568" s="25" t="s">
        <v>430</v>
      </c>
      <c r="E1568" s="25" t="s">
        <v>423</v>
      </c>
      <c r="F1568" s="29" t="s">
        <v>243</v>
      </c>
      <c r="G1568" s="29" t="s">
        <v>19</v>
      </c>
      <c r="H1568" s="29" t="s">
        <v>583</v>
      </c>
      <c r="I1568" s="29" t="s">
        <v>269</v>
      </c>
      <c r="J1568" s="29" t="s">
        <v>868</v>
      </c>
      <c r="K1568" s="25" t="s">
        <v>264</v>
      </c>
      <c r="L1568" s="25" t="s">
        <v>4922</v>
      </c>
      <c r="M1568" s="25" t="s">
        <v>4923</v>
      </c>
      <c r="N1568" s="25" t="s">
        <v>4924</v>
      </c>
      <c r="O1568" s="25">
        <v>20601644101</v>
      </c>
      <c r="P1568" s="25" t="s">
        <v>5648</v>
      </c>
      <c r="Q1568" s="28" t="s">
        <v>0</v>
      </c>
      <c r="R1568" s="29" t="s">
        <v>4269</v>
      </c>
      <c r="S1568" s="27" t="s">
        <v>4925</v>
      </c>
      <c r="T1568" s="27" t="s">
        <v>4926</v>
      </c>
      <c r="U1568" s="28" t="s">
        <v>265</v>
      </c>
      <c r="V1568" s="26" t="s">
        <v>264</v>
      </c>
      <c r="W1568" s="26" t="s">
        <v>563</v>
      </c>
      <c r="X1568" s="26" t="s">
        <v>411</v>
      </c>
      <c r="Y1568" s="37" t="s">
        <v>131</v>
      </c>
      <c r="Z1568" s="37" t="s">
        <v>70</v>
      </c>
      <c r="AA1568" s="37" t="s">
        <v>132</v>
      </c>
      <c r="AB1568" s="30">
        <v>0</v>
      </c>
      <c r="AC1568" s="30">
        <v>0</v>
      </c>
      <c r="AD1568" s="31">
        <v>0</v>
      </c>
      <c r="AE1568" s="30">
        <v>5297</v>
      </c>
      <c r="AF1568" s="30">
        <v>5297</v>
      </c>
      <c r="AG1568" s="32">
        <v>-5297</v>
      </c>
      <c r="AH1568" s="30">
        <v>5297</v>
      </c>
      <c r="AI1568" s="10" t="s">
        <v>573</v>
      </c>
      <c r="AJ1568" s="30">
        <v>0</v>
      </c>
      <c r="AK1568" s="30">
        <v>0</v>
      </c>
      <c r="AL1568" s="30">
        <v>0</v>
      </c>
      <c r="AM1568" s="30">
        <v>0</v>
      </c>
      <c r="AN1568" s="30">
        <v>5297</v>
      </c>
      <c r="AO1568" s="30">
        <v>0</v>
      </c>
      <c r="AP1568" s="30">
        <v>0</v>
      </c>
      <c r="AQ1568" s="30">
        <v>0</v>
      </c>
      <c r="AR1568" s="30">
        <v>0</v>
      </c>
      <c r="AS1568" s="30">
        <v>0</v>
      </c>
      <c r="AT1568" s="30">
        <v>0</v>
      </c>
      <c r="AU1568" s="121">
        <v>0</v>
      </c>
      <c r="AV1568" s="129" t="s">
        <v>1011</v>
      </c>
      <c r="AW1568" s="129" t="s">
        <v>1011</v>
      </c>
      <c r="AX1568" s="129" t="s">
        <v>527</v>
      </c>
    </row>
    <row r="1569" spans="1:50" ht="36" x14ac:dyDescent="0.25">
      <c r="A1569" s="120">
        <v>46167</v>
      </c>
      <c r="B1569" s="28" t="s">
        <v>568</v>
      </c>
      <c r="C1569" s="25" t="s">
        <v>427</v>
      </c>
      <c r="D1569" s="25" t="s">
        <v>430</v>
      </c>
      <c r="E1569" s="25" t="s">
        <v>423</v>
      </c>
      <c r="F1569" s="29" t="s">
        <v>243</v>
      </c>
      <c r="G1569" s="29" t="s">
        <v>19</v>
      </c>
      <c r="H1569" s="29" t="s">
        <v>422</v>
      </c>
      <c r="I1569" s="29" t="s">
        <v>579</v>
      </c>
      <c r="J1569" s="29" t="s">
        <v>868</v>
      </c>
      <c r="K1569" s="25" t="s">
        <v>254</v>
      </c>
      <c r="L1569" s="25" t="s">
        <v>4516</v>
      </c>
      <c r="M1569" s="25" t="s">
        <v>4927</v>
      </c>
      <c r="N1569" s="25" t="s">
        <v>4771</v>
      </c>
      <c r="O1569" s="25">
        <v>10436900819</v>
      </c>
      <c r="P1569" s="25" t="s">
        <v>5649</v>
      </c>
      <c r="Q1569" s="28" t="s">
        <v>0</v>
      </c>
      <c r="R1569" s="29" t="s">
        <v>4270</v>
      </c>
      <c r="S1569" s="27" t="s">
        <v>4928</v>
      </c>
      <c r="T1569" s="27" t="s">
        <v>4929</v>
      </c>
      <c r="U1569" s="28" t="s">
        <v>255</v>
      </c>
      <c r="V1569" s="26" t="s">
        <v>254</v>
      </c>
      <c r="W1569" s="26" t="s">
        <v>558</v>
      </c>
      <c r="X1569" s="26" t="s">
        <v>411</v>
      </c>
      <c r="Y1569" s="37" t="s">
        <v>200</v>
      </c>
      <c r="Z1569" s="37" t="s">
        <v>586</v>
      </c>
      <c r="AA1569" s="37" t="s">
        <v>585</v>
      </c>
      <c r="AB1569" s="30">
        <v>0</v>
      </c>
      <c r="AC1569" s="30">
        <v>0</v>
      </c>
      <c r="AD1569" s="31">
        <v>0</v>
      </c>
      <c r="AE1569" s="30">
        <v>7500</v>
      </c>
      <c r="AF1569" s="30">
        <v>5000</v>
      </c>
      <c r="AG1569" s="32">
        <v>-5000</v>
      </c>
      <c r="AH1569" s="30">
        <v>2500</v>
      </c>
      <c r="AI1569" s="10" t="s">
        <v>573</v>
      </c>
      <c r="AJ1569" s="30">
        <v>0</v>
      </c>
      <c r="AK1569" s="30">
        <v>0</v>
      </c>
      <c r="AL1569" s="30">
        <v>0</v>
      </c>
      <c r="AM1569" s="30">
        <v>0</v>
      </c>
      <c r="AN1569" s="30">
        <v>0</v>
      </c>
      <c r="AO1569" s="30">
        <v>2500</v>
      </c>
      <c r="AP1569" s="30">
        <v>2500</v>
      </c>
      <c r="AQ1569" s="30">
        <v>0</v>
      </c>
      <c r="AR1569" s="30">
        <v>0</v>
      </c>
      <c r="AS1569" s="30">
        <v>0</v>
      </c>
      <c r="AT1569" s="30">
        <v>0</v>
      </c>
      <c r="AU1569" s="121">
        <v>0</v>
      </c>
      <c r="AV1569" s="129" t="s">
        <v>1011</v>
      </c>
      <c r="AW1569" s="129" t="s">
        <v>1011</v>
      </c>
      <c r="AX1569" s="129" t="s">
        <v>1115</v>
      </c>
    </row>
    <row r="1570" spans="1:50" ht="24" x14ac:dyDescent="0.25">
      <c r="A1570" s="120">
        <v>46167</v>
      </c>
      <c r="B1570" s="28" t="s">
        <v>568</v>
      </c>
      <c r="C1570" s="25" t="s">
        <v>427</v>
      </c>
      <c r="D1570" s="25" t="s">
        <v>498</v>
      </c>
      <c r="E1570" s="25" t="s">
        <v>423</v>
      </c>
      <c r="F1570" s="29" t="s">
        <v>287</v>
      </c>
      <c r="G1570" s="29" t="s">
        <v>21</v>
      </c>
      <c r="H1570" s="29" t="s">
        <v>422</v>
      </c>
      <c r="I1570" s="29" t="s">
        <v>579</v>
      </c>
      <c r="J1570" s="29" t="s">
        <v>868</v>
      </c>
      <c r="K1570" s="25" t="s">
        <v>453</v>
      </c>
      <c r="L1570" s="25" t="s">
        <v>4515</v>
      </c>
      <c r="M1570" s="25" t="s">
        <v>4930</v>
      </c>
      <c r="N1570" s="25" t="s">
        <v>4771</v>
      </c>
      <c r="O1570" s="25">
        <v>10464918090</v>
      </c>
      <c r="P1570" s="25" t="s">
        <v>5650</v>
      </c>
      <c r="Q1570" s="28" t="s">
        <v>0</v>
      </c>
      <c r="R1570" s="29" t="s">
        <v>4271</v>
      </c>
      <c r="S1570" s="27" t="s">
        <v>4931</v>
      </c>
      <c r="T1570" s="27" t="s">
        <v>4932</v>
      </c>
      <c r="U1570" s="28" t="s">
        <v>332</v>
      </c>
      <c r="V1570" s="26" t="s">
        <v>453</v>
      </c>
      <c r="W1570" s="26" t="s">
        <v>681</v>
      </c>
      <c r="X1570" s="26" t="s">
        <v>411</v>
      </c>
      <c r="Y1570" s="37" t="s">
        <v>200</v>
      </c>
      <c r="Z1570" s="37" t="s">
        <v>586</v>
      </c>
      <c r="AA1570" s="37" t="s">
        <v>585</v>
      </c>
      <c r="AB1570" s="30">
        <v>0</v>
      </c>
      <c r="AC1570" s="30">
        <v>0</v>
      </c>
      <c r="AD1570" s="31">
        <v>0</v>
      </c>
      <c r="AE1570" s="30">
        <v>16500</v>
      </c>
      <c r="AF1570" s="30">
        <v>5500</v>
      </c>
      <c r="AG1570" s="32">
        <v>-5500</v>
      </c>
      <c r="AH1570" s="30">
        <v>5500</v>
      </c>
      <c r="AI1570" s="10" t="s">
        <v>573</v>
      </c>
      <c r="AJ1570" s="30">
        <v>0</v>
      </c>
      <c r="AK1570" s="30">
        <v>0</v>
      </c>
      <c r="AL1570" s="30">
        <v>0</v>
      </c>
      <c r="AM1570" s="30">
        <v>0</v>
      </c>
      <c r="AN1570" s="30">
        <v>0</v>
      </c>
      <c r="AO1570" s="30">
        <v>5500</v>
      </c>
      <c r="AP1570" s="30">
        <v>0</v>
      </c>
      <c r="AQ1570" s="30">
        <v>0</v>
      </c>
      <c r="AR1570" s="30">
        <v>0</v>
      </c>
      <c r="AS1570" s="30">
        <v>0</v>
      </c>
      <c r="AT1570" s="30">
        <v>0</v>
      </c>
      <c r="AU1570" s="121">
        <v>0</v>
      </c>
      <c r="AV1570" s="129" t="s">
        <v>1011</v>
      </c>
      <c r="AW1570" s="129" t="s">
        <v>1011</v>
      </c>
      <c r="AX1570" s="129" t="s">
        <v>2849</v>
      </c>
    </row>
    <row r="1571" spans="1:50" ht="24" x14ac:dyDescent="0.25">
      <c r="A1571" s="120">
        <v>46167</v>
      </c>
      <c r="B1571" s="28" t="s">
        <v>568</v>
      </c>
      <c r="C1571" s="25" t="s">
        <v>427</v>
      </c>
      <c r="D1571" s="25" t="s">
        <v>457</v>
      </c>
      <c r="E1571" s="25" t="s">
        <v>423</v>
      </c>
      <c r="F1571" s="29" t="s">
        <v>243</v>
      </c>
      <c r="G1571" s="29" t="s">
        <v>19</v>
      </c>
      <c r="H1571" s="29" t="s">
        <v>422</v>
      </c>
      <c r="I1571" s="29" t="s">
        <v>579</v>
      </c>
      <c r="J1571" s="29" t="s">
        <v>777</v>
      </c>
      <c r="K1571" s="25" t="s">
        <v>457</v>
      </c>
      <c r="L1571" s="25" t="s">
        <v>4517</v>
      </c>
      <c r="M1571" s="25" t="s">
        <v>4933</v>
      </c>
      <c r="N1571" s="25" t="s">
        <v>4771</v>
      </c>
      <c r="O1571" s="25">
        <v>10730934497</v>
      </c>
      <c r="P1571" s="25" t="s">
        <v>5651</v>
      </c>
      <c r="Q1571" s="28" t="s">
        <v>0</v>
      </c>
      <c r="R1571" s="29" t="s">
        <v>4272</v>
      </c>
      <c r="S1571" s="27" t="s">
        <v>4934</v>
      </c>
      <c r="T1571" s="27" t="s">
        <v>4935</v>
      </c>
      <c r="U1571" s="28" t="s">
        <v>282</v>
      </c>
      <c r="V1571" s="26" t="s">
        <v>457</v>
      </c>
      <c r="W1571" s="26" t="s">
        <v>624</v>
      </c>
      <c r="X1571" s="26" t="s">
        <v>411</v>
      </c>
      <c r="Y1571" s="37" t="s">
        <v>200</v>
      </c>
      <c r="Z1571" s="37" t="s">
        <v>586</v>
      </c>
      <c r="AA1571" s="37" t="s">
        <v>585</v>
      </c>
      <c r="AB1571" s="30">
        <v>0</v>
      </c>
      <c r="AC1571" s="30">
        <v>0</v>
      </c>
      <c r="AD1571" s="31">
        <v>0</v>
      </c>
      <c r="AE1571" s="30">
        <v>9000</v>
      </c>
      <c r="AF1571" s="30">
        <v>9000</v>
      </c>
      <c r="AG1571" s="32">
        <v>-9000</v>
      </c>
      <c r="AH1571" s="30">
        <v>9000</v>
      </c>
      <c r="AI1571" s="10" t="s">
        <v>573</v>
      </c>
      <c r="AJ1571" s="30">
        <v>0</v>
      </c>
      <c r="AK1571" s="30">
        <v>0</v>
      </c>
      <c r="AL1571" s="30">
        <v>0</v>
      </c>
      <c r="AM1571" s="30">
        <v>0</v>
      </c>
      <c r="AN1571" s="30">
        <v>0</v>
      </c>
      <c r="AO1571" s="30">
        <v>4500</v>
      </c>
      <c r="AP1571" s="30">
        <v>4500</v>
      </c>
      <c r="AQ1571" s="30">
        <v>0</v>
      </c>
      <c r="AR1571" s="30">
        <v>0</v>
      </c>
      <c r="AS1571" s="30">
        <v>0</v>
      </c>
      <c r="AT1571" s="30">
        <v>0</v>
      </c>
      <c r="AU1571" s="121">
        <v>0</v>
      </c>
      <c r="AV1571" s="129" t="s">
        <v>1011</v>
      </c>
      <c r="AW1571" s="129" t="s">
        <v>1011</v>
      </c>
      <c r="AX1571" s="129" t="s">
        <v>527</v>
      </c>
    </row>
    <row r="1572" spans="1:50" ht="36" x14ac:dyDescent="0.25">
      <c r="A1572" s="120">
        <v>46167</v>
      </c>
      <c r="B1572" s="28" t="s">
        <v>568</v>
      </c>
      <c r="C1572" s="25" t="s">
        <v>427</v>
      </c>
      <c r="D1572" s="25" t="s">
        <v>430</v>
      </c>
      <c r="E1572" s="25" t="s">
        <v>423</v>
      </c>
      <c r="F1572" s="29" t="s">
        <v>243</v>
      </c>
      <c r="G1572" s="29" t="s">
        <v>19</v>
      </c>
      <c r="H1572" s="29" t="s">
        <v>422</v>
      </c>
      <c r="I1572" s="29" t="s">
        <v>579</v>
      </c>
      <c r="J1572" s="29" t="s">
        <v>868</v>
      </c>
      <c r="K1572" s="25" t="s">
        <v>244</v>
      </c>
      <c r="L1572" s="25" t="s">
        <v>4936</v>
      </c>
      <c r="M1572" s="25" t="s">
        <v>4937</v>
      </c>
      <c r="N1572" s="25" t="s">
        <v>4771</v>
      </c>
      <c r="O1572" s="25">
        <v>10739635352</v>
      </c>
      <c r="P1572" s="25" t="s">
        <v>5652</v>
      </c>
      <c r="Q1572" s="28" t="s">
        <v>0</v>
      </c>
      <c r="R1572" s="29" t="s">
        <v>4273</v>
      </c>
      <c r="S1572" s="27" t="s">
        <v>4938</v>
      </c>
      <c r="T1572" s="27" t="s">
        <v>4939</v>
      </c>
      <c r="U1572" s="28" t="s">
        <v>245</v>
      </c>
      <c r="V1572" s="26" t="s">
        <v>244</v>
      </c>
      <c r="W1572" s="26" t="s">
        <v>553</v>
      </c>
      <c r="X1572" s="26" t="s">
        <v>411</v>
      </c>
      <c r="Y1572" s="37" t="s">
        <v>200</v>
      </c>
      <c r="Z1572" s="37" t="s">
        <v>586</v>
      </c>
      <c r="AA1572" s="37" t="s">
        <v>585</v>
      </c>
      <c r="AB1572" s="30">
        <v>0</v>
      </c>
      <c r="AC1572" s="30">
        <v>0</v>
      </c>
      <c r="AD1572" s="31">
        <v>0</v>
      </c>
      <c r="AE1572" s="30">
        <v>7500</v>
      </c>
      <c r="AF1572" s="30">
        <v>5000</v>
      </c>
      <c r="AG1572" s="32">
        <v>-5000</v>
      </c>
      <c r="AH1572" s="30">
        <v>5000</v>
      </c>
      <c r="AI1572" s="10" t="s">
        <v>573</v>
      </c>
      <c r="AJ1572" s="30">
        <v>0</v>
      </c>
      <c r="AK1572" s="30">
        <v>0</v>
      </c>
      <c r="AL1572" s="30">
        <v>0</v>
      </c>
      <c r="AM1572" s="30">
        <v>0</v>
      </c>
      <c r="AN1572" s="30">
        <v>0</v>
      </c>
      <c r="AO1572" s="30">
        <v>2500</v>
      </c>
      <c r="AP1572" s="30">
        <v>2500</v>
      </c>
      <c r="AQ1572" s="30">
        <v>0</v>
      </c>
      <c r="AR1572" s="30">
        <v>0</v>
      </c>
      <c r="AS1572" s="30">
        <v>0</v>
      </c>
      <c r="AT1572" s="30">
        <v>0</v>
      </c>
      <c r="AU1572" s="121">
        <v>0</v>
      </c>
      <c r="AV1572" s="129" t="s">
        <v>1011</v>
      </c>
      <c r="AW1572" s="129" t="s">
        <v>1011</v>
      </c>
      <c r="AX1572" s="129" t="s">
        <v>1115</v>
      </c>
    </row>
    <row r="1573" spans="1:50" ht="24" x14ac:dyDescent="0.25">
      <c r="A1573" s="120">
        <v>46167</v>
      </c>
      <c r="B1573" s="28" t="s">
        <v>568</v>
      </c>
      <c r="C1573" s="25" t="s">
        <v>427</v>
      </c>
      <c r="D1573" s="25" t="s">
        <v>498</v>
      </c>
      <c r="E1573" s="25" t="s">
        <v>423</v>
      </c>
      <c r="F1573" s="29" t="s">
        <v>287</v>
      </c>
      <c r="G1573" s="29" t="s">
        <v>21</v>
      </c>
      <c r="H1573" s="29" t="s">
        <v>422</v>
      </c>
      <c r="I1573" s="29" t="s">
        <v>579</v>
      </c>
      <c r="J1573" s="29" t="s">
        <v>868</v>
      </c>
      <c r="K1573" s="25" t="s">
        <v>443</v>
      </c>
      <c r="L1573" s="25" t="s">
        <v>4518</v>
      </c>
      <c r="M1573" s="25" t="s">
        <v>4940</v>
      </c>
      <c r="N1573" s="25" t="s">
        <v>4924</v>
      </c>
      <c r="O1573" s="25">
        <v>10028560309</v>
      </c>
      <c r="P1573" s="25" t="s">
        <v>5653</v>
      </c>
      <c r="Q1573" s="28" t="s">
        <v>0</v>
      </c>
      <c r="R1573" s="29" t="s">
        <v>4274</v>
      </c>
      <c r="S1573" s="27" t="s">
        <v>4941</v>
      </c>
      <c r="T1573" s="27" t="s">
        <v>4942</v>
      </c>
      <c r="U1573" s="28" t="s">
        <v>328</v>
      </c>
      <c r="V1573" s="26" t="s">
        <v>443</v>
      </c>
      <c r="W1573" s="26" t="s">
        <v>677</v>
      </c>
      <c r="X1573" s="26" t="s">
        <v>411</v>
      </c>
      <c r="Y1573" s="37" t="s">
        <v>200</v>
      </c>
      <c r="Z1573" s="37" t="s">
        <v>586</v>
      </c>
      <c r="AA1573" s="37" t="s">
        <v>585</v>
      </c>
      <c r="AB1573" s="30">
        <v>0</v>
      </c>
      <c r="AC1573" s="30">
        <v>0</v>
      </c>
      <c r="AD1573" s="31">
        <v>0</v>
      </c>
      <c r="AE1573" s="30">
        <v>0</v>
      </c>
      <c r="AF1573" s="30">
        <v>0</v>
      </c>
      <c r="AG1573" s="32">
        <v>0</v>
      </c>
      <c r="AH1573" s="30">
        <v>0</v>
      </c>
      <c r="AI1573" s="10" t="s">
        <v>573</v>
      </c>
      <c r="AJ1573" s="30">
        <v>0</v>
      </c>
      <c r="AK1573" s="30">
        <v>0</v>
      </c>
      <c r="AL1573" s="30">
        <v>0</v>
      </c>
      <c r="AM1573" s="30">
        <v>0</v>
      </c>
      <c r="AN1573" s="30">
        <v>0</v>
      </c>
      <c r="AO1573" s="30">
        <v>0</v>
      </c>
      <c r="AP1573" s="30">
        <v>0</v>
      </c>
      <c r="AQ1573" s="30">
        <v>0</v>
      </c>
      <c r="AR1573" s="30">
        <v>0</v>
      </c>
      <c r="AS1573" s="30">
        <v>0</v>
      </c>
      <c r="AT1573" s="30">
        <v>0</v>
      </c>
      <c r="AU1573" s="121">
        <v>0</v>
      </c>
      <c r="AV1573" s="129" t="s">
        <v>1011</v>
      </c>
      <c r="AW1573" s="129" t="s">
        <v>1011</v>
      </c>
      <c r="AX1573" s="129" t="s">
        <v>236</v>
      </c>
    </row>
    <row r="1574" spans="1:50" ht="24" x14ac:dyDescent="0.25">
      <c r="A1574" s="120">
        <v>46167</v>
      </c>
      <c r="B1574" s="28" t="s">
        <v>568</v>
      </c>
      <c r="C1574" s="25" t="s">
        <v>427</v>
      </c>
      <c r="D1574" s="25" t="s">
        <v>498</v>
      </c>
      <c r="E1574" s="25" t="s">
        <v>423</v>
      </c>
      <c r="F1574" s="29" t="s">
        <v>287</v>
      </c>
      <c r="G1574" s="29" t="s">
        <v>21</v>
      </c>
      <c r="H1574" s="29" t="s">
        <v>422</v>
      </c>
      <c r="I1574" s="29" t="s">
        <v>579</v>
      </c>
      <c r="J1574" s="29" t="s">
        <v>868</v>
      </c>
      <c r="K1574" s="25" t="s">
        <v>445</v>
      </c>
      <c r="L1574" s="25" t="s">
        <v>4519</v>
      </c>
      <c r="M1574" s="25" t="s">
        <v>4943</v>
      </c>
      <c r="N1574" s="25" t="s">
        <v>4924</v>
      </c>
      <c r="O1574" s="25">
        <v>10470449468</v>
      </c>
      <c r="P1574" s="25" t="s">
        <v>5654</v>
      </c>
      <c r="Q1574" s="28" t="s">
        <v>0</v>
      </c>
      <c r="R1574" s="29" t="s">
        <v>4275</v>
      </c>
      <c r="S1574" s="27" t="s">
        <v>4944</v>
      </c>
      <c r="T1574" s="27" t="s">
        <v>4945</v>
      </c>
      <c r="U1574" s="28" t="s">
        <v>322</v>
      </c>
      <c r="V1574" s="26" t="s">
        <v>445</v>
      </c>
      <c r="W1574" s="26" t="s">
        <v>671</v>
      </c>
      <c r="X1574" s="26" t="s">
        <v>411</v>
      </c>
      <c r="Y1574" s="37" t="s">
        <v>200</v>
      </c>
      <c r="Z1574" s="37" t="s">
        <v>586</v>
      </c>
      <c r="AA1574" s="37" t="s">
        <v>585</v>
      </c>
      <c r="AB1574" s="30">
        <v>0</v>
      </c>
      <c r="AC1574" s="30">
        <v>0</v>
      </c>
      <c r="AD1574" s="31">
        <v>0</v>
      </c>
      <c r="AE1574" s="30">
        <v>9100</v>
      </c>
      <c r="AF1574" s="30">
        <v>3500</v>
      </c>
      <c r="AG1574" s="32">
        <v>-3500</v>
      </c>
      <c r="AH1574" s="30">
        <v>3500</v>
      </c>
      <c r="AI1574" s="10" t="s">
        <v>573</v>
      </c>
      <c r="AJ1574" s="30">
        <v>0</v>
      </c>
      <c r="AK1574" s="30">
        <v>0</v>
      </c>
      <c r="AL1574" s="30">
        <v>0</v>
      </c>
      <c r="AM1574" s="30">
        <v>0</v>
      </c>
      <c r="AN1574" s="30">
        <v>0</v>
      </c>
      <c r="AO1574" s="30">
        <v>3500</v>
      </c>
      <c r="AP1574" s="30">
        <v>0</v>
      </c>
      <c r="AQ1574" s="30">
        <v>0</v>
      </c>
      <c r="AR1574" s="30">
        <v>0</v>
      </c>
      <c r="AS1574" s="30">
        <v>0</v>
      </c>
      <c r="AT1574" s="30">
        <v>0</v>
      </c>
      <c r="AU1574" s="121">
        <v>0</v>
      </c>
      <c r="AV1574" s="129" t="s">
        <v>1011</v>
      </c>
      <c r="AW1574" s="129" t="s">
        <v>1011</v>
      </c>
      <c r="AX1574" s="129" t="s">
        <v>2035</v>
      </c>
    </row>
    <row r="1575" spans="1:50" ht="24" x14ac:dyDescent="0.25">
      <c r="A1575" s="120">
        <v>46168</v>
      </c>
      <c r="B1575" s="28" t="s">
        <v>568</v>
      </c>
      <c r="C1575" s="25" t="s">
        <v>427</v>
      </c>
      <c r="D1575" s="25" t="s">
        <v>498</v>
      </c>
      <c r="E1575" s="25" t="s">
        <v>423</v>
      </c>
      <c r="F1575" s="29" t="s">
        <v>287</v>
      </c>
      <c r="G1575" s="29" t="s">
        <v>21</v>
      </c>
      <c r="H1575" s="29" t="s">
        <v>422</v>
      </c>
      <c r="I1575" s="29" t="s">
        <v>579</v>
      </c>
      <c r="J1575" s="29" t="s">
        <v>868</v>
      </c>
      <c r="K1575" s="25" t="s">
        <v>443</v>
      </c>
      <c r="L1575" s="25" t="s">
        <v>4946</v>
      </c>
      <c r="M1575" s="25" t="s">
        <v>4947</v>
      </c>
      <c r="N1575" s="25" t="s">
        <v>4948</v>
      </c>
      <c r="O1575" s="25">
        <v>10478738540</v>
      </c>
      <c r="P1575" s="25" t="s">
        <v>5655</v>
      </c>
      <c r="Q1575" s="28" t="s">
        <v>0</v>
      </c>
      <c r="R1575" s="29" t="s">
        <v>4949</v>
      </c>
      <c r="S1575" s="27" t="s">
        <v>4950</v>
      </c>
      <c r="T1575" s="27" t="s">
        <v>4951</v>
      </c>
      <c r="U1575" s="28" t="s">
        <v>328</v>
      </c>
      <c r="V1575" s="26" t="s">
        <v>443</v>
      </c>
      <c r="W1575" s="26" t="s">
        <v>677</v>
      </c>
      <c r="X1575" s="26" t="s">
        <v>411</v>
      </c>
      <c r="Y1575" s="37" t="s">
        <v>200</v>
      </c>
      <c r="Z1575" s="37" t="s">
        <v>586</v>
      </c>
      <c r="AA1575" s="37" t="s">
        <v>585</v>
      </c>
      <c r="AB1575" s="30">
        <v>0</v>
      </c>
      <c r="AC1575" s="30">
        <v>0</v>
      </c>
      <c r="AD1575" s="31">
        <v>0</v>
      </c>
      <c r="AE1575" s="30">
        <v>12215</v>
      </c>
      <c r="AF1575" s="30">
        <v>0</v>
      </c>
      <c r="AG1575" s="32">
        <v>0</v>
      </c>
      <c r="AH1575" s="30">
        <v>0</v>
      </c>
      <c r="AI1575" s="10" t="s">
        <v>573</v>
      </c>
      <c r="AJ1575" s="30">
        <v>0</v>
      </c>
      <c r="AK1575" s="30">
        <v>0</v>
      </c>
      <c r="AL1575" s="30">
        <v>0</v>
      </c>
      <c r="AM1575" s="30">
        <v>0</v>
      </c>
      <c r="AN1575" s="30">
        <v>0</v>
      </c>
      <c r="AO1575" s="30">
        <v>0</v>
      </c>
      <c r="AP1575" s="30">
        <v>0</v>
      </c>
      <c r="AQ1575" s="30">
        <v>0</v>
      </c>
      <c r="AR1575" s="30">
        <v>0</v>
      </c>
      <c r="AS1575" s="30">
        <v>0</v>
      </c>
      <c r="AT1575" s="30">
        <v>0</v>
      </c>
      <c r="AU1575" s="121">
        <v>0</v>
      </c>
      <c r="AV1575" s="129" t="s">
        <v>1011</v>
      </c>
      <c r="AW1575" s="129" t="s">
        <v>1011</v>
      </c>
      <c r="AX1575" s="129" t="s">
        <v>3232</v>
      </c>
    </row>
    <row r="1576" spans="1:50" ht="24" x14ac:dyDescent="0.25">
      <c r="A1576" s="120">
        <v>46170</v>
      </c>
      <c r="B1576" s="28" t="s">
        <v>568</v>
      </c>
      <c r="C1576" s="25" t="s">
        <v>427</v>
      </c>
      <c r="D1576" s="25" t="s">
        <v>430</v>
      </c>
      <c r="E1576" s="25" t="s">
        <v>423</v>
      </c>
      <c r="F1576" s="29" t="s">
        <v>243</v>
      </c>
      <c r="G1576" s="29" t="s">
        <v>19</v>
      </c>
      <c r="H1576" s="29" t="s">
        <v>584</v>
      </c>
      <c r="I1576" s="29" t="s">
        <v>579</v>
      </c>
      <c r="J1576" s="29" t="s">
        <v>868</v>
      </c>
      <c r="K1576" s="25" t="s">
        <v>258</v>
      </c>
      <c r="L1576" s="25" t="s">
        <v>4531</v>
      </c>
      <c r="M1576" s="25" t="s">
        <v>2770</v>
      </c>
      <c r="N1576" s="25" t="s">
        <v>1162</v>
      </c>
      <c r="O1576" s="25">
        <v>0</v>
      </c>
      <c r="P1576" s="25" t="s">
        <v>5656</v>
      </c>
      <c r="Q1576" s="28" t="s">
        <v>0</v>
      </c>
      <c r="R1576" s="29" t="s">
        <v>4276</v>
      </c>
      <c r="S1576" s="27" t="s">
        <v>4952</v>
      </c>
      <c r="T1576" s="27" t="s">
        <v>4953</v>
      </c>
      <c r="U1576" s="28" t="s">
        <v>259</v>
      </c>
      <c r="V1576" s="26" t="s">
        <v>258</v>
      </c>
      <c r="W1576" s="26" t="s">
        <v>560</v>
      </c>
      <c r="X1576" s="26" t="s">
        <v>411</v>
      </c>
      <c r="Y1576" s="37" t="s">
        <v>140</v>
      </c>
      <c r="Z1576" s="37" t="s">
        <v>142</v>
      </c>
      <c r="AA1576" s="37" t="s">
        <v>141</v>
      </c>
      <c r="AB1576" s="30">
        <v>0</v>
      </c>
      <c r="AC1576" s="30">
        <v>0</v>
      </c>
      <c r="AD1576" s="31">
        <v>0</v>
      </c>
      <c r="AE1576" s="30">
        <v>10200</v>
      </c>
      <c r="AF1576" s="30">
        <v>3400</v>
      </c>
      <c r="AG1576" s="32">
        <v>-3400</v>
      </c>
      <c r="AH1576" s="30">
        <v>3400</v>
      </c>
      <c r="AI1576" s="10" t="s">
        <v>573</v>
      </c>
      <c r="AJ1576" s="30">
        <v>0</v>
      </c>
      <c r="AK1576" s="30">
        <v>0</v>
      </c>
      <c r="AL1576" s="30">
        <v>0</v>
      </c>
      <c r="AM1576" s="30">
        <v>0</v>
      </c>
      <c r="AN1576" s="30">
        <v>0</v>
      </c>
      <c r="AO1576" s="30">
        <v>0</v>
      </c>
      <c r="AP1576" s="30">
        <v>3400</v>
      </c>
      <c r="AQ1576" s="30">
        <v>0</v>
      </c>
      <c r="AR1576" s="30">
        <v>0</v>
      </c>
      <c r="AS1576" s="30">
        <v>0</v>
      </c>
      <c r="AT1576" s="30">
        <v>0</v>
      </c>
      <c r="AU1576" s="121">
        <v>0</v>
      </c>
      <c r="AV1576" s="129" t="s">
        <v>1011</v>
      </c>
      <c r="AW1576" s="129" t="s">
        <v>1011</v>
      </c>
      <c r="AX1576" s="129" t="s">
        <v>527</v>
      </c>
    </row>
    <row r="1577" spans="1:50" ht="24" x14ac:dyDescent="0.25">
      <c r="A1577" s="120">
        <v>46169</v>
      </c>
      <c r="B1577" s="28" t="s">
        <v>568</v>
      </c>
      <c r="C1577" s="25" t="s">
        <v>427</v>
      </c>
      <c r="D1577" s="25" t="s">
        <v>430</v>
      </c>
      <c r="E1577" s="25" t="s">
        <v>423</v>
      </c>
      <c r="F1577" s="29" t="s">
        <v>243</v>
      </c>
      <c r="G1577" s="29" t="s">
        <v>19</v>
      </c>
      <c r="H1577" s="29" t="s">
        <v>178</v>
      </c>
      <c r="I1577" s="29" t="s">
        <v>269</v>
      </c>
      <c r="J1577" s="29" t="s">
        <v>868</v>
      </c>
      <c r="K1577" s="25" t="s">
        <v>262</v>
      </c>
      <c r="L1577" s="25" t="s">
        <v>4520</v>
      </c>
      <c r="M1577" s="25" t="s">
        <v>4954</v>
      </c>
      <c r="N1577" s="25" t="s">
        <v>4955</v>
      </c>
      <c r="O1577" s="25">
        <v>10737542527</v>
      </c>
      <c r="P1577" s="25" t="s">
        <v>5657</v>
      </c>
      <c r="Q1577" s="28" t="s">
        <v>0</v>
      </c>
      <c r="R1577" s="29" t="s">
        <v>4277</v>
      </c>
      <c r="S1577" s="27" t="s">
        <v>4956</v>
      </c>
      <c r="T1577" s="27" t="s">
        <v>4957</v>
      </c>
      <c r="U1577" s="28" t="s">
        <v>263</v>
      </c>
      <c r="V1577" s="26" t="s">
        <v>262</v>
      </c>
      <c r="W1577" s="26" t="s">
        <v>562</v>
      </c>
      <c r="X1577" s="26" t="s">
        <v>411</v>
      </c>
      <c r="Y1577" s="37" t="s">
        <v>28</v>
      </c>
      <c r="Z1577" s="37" t="s">
        <v>178</v>
      </c>
      <c r="AA1577" s="37" t="s">
        <v>177</v>
      </c>
      <c r="AB1577" s="30">
        <v>0</v>
      </c>
      <c r="AC1577" s="30">
        <v>0</v>
      </c>
      <c r="AD1577" s="31">
        <v>0</v>
      </c>
      <c r="AE1577" s="30">
        <v>5100</v>
      </c>
      <c r="AF1577" s="30">
        <v>1700</v>
      </c>
      <c r="AG1577" s="32">
        <v>-1700</v>
      </c>
      <c r="AH1577" s="30">
        <v>1700</v>
      </c>
      <c r="AI1577" s="10" t="s">
        <v>573</v>
      </c>
      <c r="AJ1577" s="30">
        <v>0</v>
      </c>
      <c r="AK1577" s="30">
        <v>0</v>
      </c>
      <c r="AL1577" s="30">
        <v>0</v>
      </c>
      <c r="AM1577" s="30">
        <v>0</v>
      </c>
      <c r="AN1577" s="30">
        <v>0</v>
      </c>
      <c r="AO1577" s="30">
        <v>0</v>
      </c>
      <c r="AP1577" s="30">
        <v>1700</v>
      </c>
      <c r="AQ1577" s="30">
        <v>0</v>
      </c>
      <c r="AR1577" s="30">
        <v>0</v>
      </c>
      <c r="AS1577" s="30">
        <v>0</v>
      </c>
      <c r="AT1577" s="30">
        <v>0</v>
      </c>
      <c r="AU1577" s="121">
        <v>0</v>
      </c>
      <c r="AV1577" s="129" t="s">
        <v>1011</v>
      </c>
      <c r="AW1577" s="129" t="s">
        <v>1011</v>
      </c>
      <c r="AX1577" s="129" t="s">
        <v>1256</v>
      </c>
    </row>
    <row r="1578" spans="1:50" ht="24" x14ac:dyDescent="0.25">
      <c r="A1578" s="120">
        <v>46170</v>
      </c>
      <c r="B1578" s="28" t="s">
        <v>568</v>
      </c>
      <c r="C1578" s="25" t="s">
        <v>427</v>
      </c>
      <c r="D1578" s="25" t="s">
        <v>430</v>
      </c>
      <c r="E1578" s="25" t="s">
        <v>423</v>
      </c>
      <c r="F1578" s="29" t="s">
        <v>243</v>
      </c>
      <c r="G1578" s="29" t="s">
        <v>19</v>
      </c>
      <c r="H1578" s="29" t="s">
        <v>178</v>
      </c>
      <c r="I1578" s="29" t="s">
        <v>269</v>
      </c>
      <c r="J1578" s="29" t="s">
        <v>777</v>
      </c>
      <c r="K1578" s="25" t="s">
        <v>430</v>
      </c>
      <c r="L1578" s="25" t="s">
        <v>4524</v>
      </c>
      <c r="M1578" s="25" t="s">
        <v>4958</v>
      </c>
      <c r="N1578" s="25" t="s">
        <v>4959</v>
      </c>
      <c r="O1578" s="25">
        <v>10759655490</v>
      </c>
      <c r="P1578" s="25" t="s">
        <v>5658</v>
      </c>
      <c r="Q1578" s="28" t="s">
        <v>0</v>
      </c>
      <c r="R1578" s="29" t="s">
        <v>4278</v>
      </c>
      <c r="S1578" s="27" t="s">
        <v>4960</v>
      </c>
      <c r="T1578" s="27" t="s">
        <v>4961</v>
      </c>
      <c r="U1578" s="28" t="s">
        <v>270</v>
      </c>
      <c r="V1578" s="26" t="s">
        <v>430</v>
      </c>
      <c r="W1578" s="26" t="s">
        <v>593</v>
      </c>
      <c r="X1578" s="26" t="s">
        <v>411</v>
      </c>
      <c r="Y1578" s="37" t="s">
        <v>28</v>
      </c>
      <c r="Z1578" s="37" t="s">
        <v>178</v>
      </c>
      <c r="AA1578" s="37" t="s">
        <v>177</v>
      </c>
      <c r="AB1578" s="30">
        <v>0</v>
      </c>
      <c r="AC1578" s="30">
        <v>0</v>
      </c>
      <c r="AD1578" s="31">
        <v>0</v>
      </c>
      <c r="AE1578" s="30">
        <v>18000</v>
      </c>
      <c r="AF1578" s="30">
        <v>18000</v>
      </c>
      <c r="AG1578" s="32">
        <v>-18000</v>
      </c>
      <c r="AH1578" s="30">
        <v>18000</v>
      </c>
      <c r="AI1578" s="10" t="s">
        <v>573</v>
      </c>
      <c r="AJ1578" s="30">
        <v>0</v>
      </c>
      <c r="AK1578" s="30">
        <v>0</v>
      </c>
      <c r="AL1578" s="30">
        <v>0</v>
      </c>
      <c r="AM1578" s="30">
        <v>0</v>
      </c>
      <c r="AN1578" s="30">
        <v>0</v>
      </c>
      <c r="AO1578" s="30">
        <v>18000</v>
      </c>
      <c r="AP1578" s="30">
        <v>0</v>
      </c>
      <c r="AQ1578" s="30">
        <v>0</v>
      </c>
      <c r="AR1578" s="30">
        <v>0</v>
      </c>
      <c r="AS1578" s="30">
        <v>0</v>
      </c>
      <c r="AT1578" s="30">
        <v>0</v>
      </c>
      <c r="AU1578" s="121">
        <v>0</v>
      </c>
      <c r="AV1578" s="129" t="s">
        <v>1011</v>
      </c>
      <c r="AW1578" s="129" t="s">
        <v>1011</v>
      </c>
      <c r="AX1578" s="129" t="s">
        <v>527</v>
      </c>
    </row>
    <row r="1579" spans="1:50" ht="24" x14ac:dyDescent="0.25">
      <c r="A1579" s="120">
        <v>46170</v>
      </c>
      <c r="B1579" s="28" t="s">
        <v>568</v>
      </c>
      <c r="C1579" s="25" t="s">
        <v>427</v>
      </c>
      <c r="D1579" s="25" t="s">
        <v>430</v>
      </c>
      <c r="E1579" s="25" t="s">
        <v>423</v>
      </c>
      <c r="F1579" s="29" t="s">
        <v>243</v>
      </c>
      <c r="G1579" s="29" t="s">
        <v>19</v>
      </c>
      <c r="H1579" s="29" t="s">
        <v>584</v>
      </c>
      <c r="I1579" s="29" t="s">
        <v>579</v>
      </c>
      <c r="J1579" s="29" t="s">
        <v>868</v>
      </c>
      <c r="K1579" s="25" t="s">
        <v>445</v>
      </c>
      <c r="L1579" s="25" t="s">
        <v>2769</v>
      </c>
      <c r="M1579" s="25" t="s">
        <v>2770</v>
      </c>
      <c r="N1579" s="25" t="s">
        <v>1627</v>
      </c>
      <c r="O1579" s="25">
        <v>0</v>
      </c>
      <c r="P1579" s="25" t="s">
        <v>5659</v>
      </c>
      <c r="Q1579" s="28" t="s">
        <v>0</v>
      </c>
      <c r="R1579" s="29" t="s">
        <v>4279</v>
      </c>
      <c r="S1579" s="27" t="s">
        <v>4962</v>
      </c>
      <c r="T1579" s="27" t="s">
        <v>4963</v>
      </c>
      <c r="U1579" s="28" t="s">
        <v>272</v>
      </c>
      <c r="V1579" s="26" t="s">
        <v>445</v>
      </c>
      <c r="W1579" s="26" t="s">
        <v>609</v>
      </c>
      <c r="X1579" s="26" t="s">
        <v>411</v>
      </c>
      <c r="Y1579" s="37" t="s">
        <v>140</v>
      </c>
      <c r="Z1579" s="37" t="s">
        <v>142</v>
      </c>
      <c r="AA1579" s="37" t="s">
        <v>141</v>
      </c>
      <c r="AB1579" s="30">
        <v>0</v>
      </c>
      <c r="AC1579" s="30">
        <v>0</v>
      </c>
      <c r="AD1579" s="31">
        <v>0</v>
      </c>
      <c r="AE1579" s="30">
        <v>23100</v>
      </c>
      <c r="AF1579" s="30">
        <v>3300</v>
      </c>
      <c r="AG1579" s="32">
        <v>-3300</v>
      </c>
      <c r="AH1579" s="30">
        <v>3300</v>
      </c>
      <c r="AI1579" s="10" t="s">
        <v>573</v>
      </c>
      <c r="AJ1579" s="30">
        <v>0</v>
      </c>
      <c r="AK1579" s="30">
        <v>0</v>
      </c>
      <c r="AL1579" s="30">
        <v>0</v>
      </c>
      <c r="AM1579" s="30">
        <v>0</v>
      </c>
      <c r="AN1579" s="30">
        <v>0</v>
      </c>
      <c r="AO1579" s="30">
        <v>0</v>
      </c>
      <c r="AP1579" s="30">
        <v>3300</v>
      </c>
      <c r="AQ1579" s="30">
        <v>0</v>
      </c>
      <c r="AR1579" s="30">
        <v>0</v>
      </c>
      <c r="AS1579" s="30">
        <v>0</v>
      </c>
      <c r="AT1579" s="30">
        <v>0</v>
      </c>
      <c r="AU1579" s="121">
        <v>0</v>
      </c>
      <c r="AV1579" s="129" t="s">
        <v>1011</v>
      </c>
      <c r="AW1579" s="129" t="s">
        <v>1011</v>
      </c>
      <c r="AX1579" s="129" t="s">
        <v>527</v>
      </c>
    </row>
    <row r="1580" spans="1:50" ht="24" x14ac:dyDescent="0.25">
      <c r="A1580" s="120">
        <v>46170</v>
      </c>
      <c r="B1580" s="28" t="s">
        <v>568</v>
      </c>
      <c r="C1580" s="25" t="s">
        <v>427</v>
      </c>
      <c r="D1580" s="25" t="s">
        <v>430</v>
      </c>
      <c r="E1580" s="25" t="s">
        <v>423</v>
      </c>
      <c r="F1580" s="29" t="s">
        <v>243</v>
      </c>
      <c r="G1580" s="29" t="s">
        <v>19</v>
      </c>
      <c r="H1580" s="29" t="s">
        <v>584</v>
      </c>
      <c r="I1580" s="29" t="s">
        <v>579</v>
      </c>
      <c r="J1580" s="29" t="s">
        <v>868</v>
      </c>
      <c r="K1580" s="25" t="s">
        <v>445</v>
      </c>
      <c r="L1580" s="25" t="s">
        <v>4527</v>
      </c>
      <c r="M1580" s="25" t="s">
        <v>5660</v>
      </c>
      <c r="N1580" s="25" t="s">
        <v>5661</v>
      </c>
      <c r="O1580" s="25">
        <v>10707662617</v>
      </c>
      <c r="P1580" s="25" t="s">
        <v>5662</v>
      </c>
      <c r="Q1580" s="28" t="s">
        <v>0</v>
      </c>
      <c r="R1580" s="29" t="s">
        <v>4280</v>
      </c>
      <c r="S1580" s="27" t="s">
        <v>4964</v>
      </c>
      <c r="T1580" s="27" t="s">
        <v>4965</v>
      </c>
      <c r="U1580" s="28" t="s">
        <v>272</v>
      </c>
      <c r="V1580" s="26" t="s">
        <v>445</v>
      </c>
      <c r="W1580" s="26" t="s">
        <v>609</v>
      </c>
      <c r="X1580" s="26" t="s">
        <v>411</v>
      </c>
      <c r="Y1580" s="37" t="s">
        <v>140</v>
      </c>
      <c r="Z1580" s="37" t="s">
        <v>142</v>
      </c>
      <c r="AA1580" s="37" t="s">
        <v>141</v>
      </c>
      <c r="AB1580" s="30">
        <v>0</v>
      </c>
      <c r="AC1580" s="30">
        <v>0</v>
      </c>
      <c r="AD1580" s="31">
        <v>0</v>
      </c>
      <c r="AE1580" s="30">
        <v>3300</v>
      </c>
      <c r="AF1580" s="30">
        <v>3300</v>
      </c>
      <c r="AG1580" s="32">
        <v>-3300</v>
      </c>
      <c r="AH1580" s="30">
        <v>3300</v>
      </c>
      <c r="AI1580" s="10" t="s">
        <v>573</v>
      </c>
      <c r="AJ1580" s="30">
        <v>0</v>
      </c>
      <c r="AK1580" s="30">
        <v>0</v>
      </c>
      <c r="AL1580" s="30">
        <v>0</v>
      </c>
      <c r="AM1580" s="30">
        <v>0</v>
      </c>
      <c r="AN1580" s="30">
        <v>0</v>
      </c>
      <c r="AO1580" s="30">
        <v>3300</v>
      </c>
      <c r="AP1580" s="30">
        <v>0</v>
      </c>
      <c r="AQ1580" s="30">
        <v>0</v>
      </c>
      <c r="AR1580" s="30">
        <v>0</v>
      </c>
      <c r="AS1580" s="30">
        <v>0</v>
      </c>
      <c r="AT1580" s="30">
        <v>0</v>
      </c>
      <c r="AU1580" s="121">
        <v>0</v>
      </c>
      <c r="AV1580" s="129" t="s">
        <v>1011</v>
      </c>
      <c r="AW1580" s="129" t="s">
        <v>1011</v>
      </c>
      <c r="AX1580" s="129" t="s">
        <v>527</v>
      </c>
    </row>
    <row r="1581" spans="1:50" ht="24" x14ac:dyDescent="0.25">
      <c r="A1581" s="120">
        <v>46170</v>
      </c>
      <c r="B1581" s="28" t="s">
        <v>568</v>
      </c>
      <c r="C1581" s="25" t="s">
        <v>427</v>
      </c>
      <c r="D1581" s="25" t="s">
        <v>430</v>
      </c>
      <c r="E1581" s="25" t="s">
        <v>423</v>
      </c>
      <c r="F1581" s="29" t="s">
        <v>243</v>
      </c>
      <c r="G1581" s="29" t="s">
        <v>19</v>
      </c>
      <c r="H1581" s="29" t="s">
        <v>178</v>
      </c>
      <c r="I1581" s="29" t="s">
        <v>269</v>
      </c>
      <c r="J1581" s="29" t="s">
        <v>868</v>
      </c>
      <c r="K1581" s="25" t="s">
        <v>262</v>
      </c>
      <c r="L1581" s="25" t="s">
        <v>4523</v>
      </c>
      <c r="M1581" s="25" t="s">
        <v>4966</v>
      </c>
      <c r="N1581" s="25" t="s">
        <v>4955</v>
      </c>
      <c r="O1581" s="25">
        <v>10215353112</v>
      </c>
      <c r="P1581" s="25" t="s">
        <v>5663</v>
      </c>
      <c r="Q1581" s="28" t="s">
        <v>0</v>
      </c>
      <c r="R1581" s="29" t="s">
        <v>4281</v>
      </c>
      <c r="S1581" s="27" t="s">
        <v>4967</v>
      </c>
      <c r="T1581" s="27" t="s">
        <v>4968</v>
      </c>
      <c r="U1581" s="28" t="s">
        <v>263</v>
      </c>
      <c r="V1581" s="26" t="s">
        <v>262</v>
      </c>
      <c r="W1581" s="26" t="s">
        <v>562</v>
      </c>
      <c r="X1581" s="26" t="s">
        <v>411</v>
      </c>
      <c r="Y1581" s="37" t="s">
        <v>28</v>
      </c>
      <c r="Z1581" s="37" t="s">
        <v>178</v>
      </c>
      <c r="AA1581" s="37" t="s">
        <v>177</v>
      </c>
      <c r="AB1581" s="30">
        <v>0</v>
      </c>
      <c r="AC1581" s="30">
        <v>0</v>
      </c>
      <c r="AD1581" s="31">
        <v>0</v>
      </c>
      <c r="AE1581" s="30">
        <v>6600</v>
      </c>
      <c r="AF1581" s="30">
        <v>4400</v>
      </c>
      <c r="AG1581" s="32">
        <v>-4400</v>
      </c>
      <c r="AH1581" s="30">
        <v>2200</v>
      </c>
      <c r="AI1581" s="10" t="s">
        <v>573</v>
      </c>
      <c r="AJ1581" s="30">
        <v>0</v>
      </c>
      <c r="AK1581" s="30">
        <v>0</v>
      </c>
      <c r="AL1581" s="30">
        <v>0</v>
      </c>
      <c r="AM1581" s="30">
        <v>0</v>
      </c>
      <c r="AN1581" s="30">
        <v>0</v>
      </c>
      <c r="AO1581" s="30">
        <v>2200</v>
      </c>
      <c r="AP1581" s="30">
        <v>2200</v>
      </c>
      <c r="AQ1581" s="30">
        <v>0</v>
      </c>
      <c r="AR1581" s="30">
        <v>0</v>
      </c>
      <c r="AS1581" s="30">
        <v>0</v>
      </c>
      <c r="AT1581" s="30">
        <v>0</v>
      </c>
      <c r="AU1581" s="121">
        <v>0</v>
      </c>
      <c r="AV1581" s="129" t="s">
        <v>1011</v>
      </c>
      <c r="AW1581" s="129" t="s">
        <v>1011</v>
      </c>
      <c r="AX1581" s="129" t="s">
        <v>1696</v>
      </c>
    </row>
    <row r="1582" spans="1:50" ht="24" x14ac:dyDescent="0.25">
      <c r="A1582" s="120">
        <v>46170</v>
      </c>
      <c r="B1582" s="28" t="s">
        <v>568</v>
      </c>
      <c r="C1582" s="25" t="s">
        <v>427</v>
      </c>
      <c r="D1582" s="25" t="s">
        <v>455</v>
      </c>
      <c r="E1582" s="25" t="s">
        <v>423</v>
      </c>
      <c r="F1582" s="29" t="s">
        <v>243</v>
      </c>
      <c r="G1582" s="29" t="s">
        <v>19</v>
      </c>
      <c r="H1582" s="29" t="s">
        <v>422</v>
      </c>
      <c r="I1582" s="29" t="s">
        <v>579</v>
      </c>
      <c r="J1582" s="29" t="s">
        <v>777</v>
      </c>
      <c r="K1582" s="25" t="s">
        <v>455</v>
      </c>
      <c r="L1582" s="25" t="s">
        <v>4522</v>
      </c>
      <c r="M1582" s="25" t="s">
        <v>4969</v>
      </c>
      <c r="N1582" s="25" t="s">
        <v>4955</v>
      </c>
      <c r="O1582" s="25">
        <v>10098688205</v>
      </c>
      <c r="P1582" s="25" t="s">
        <v>5664</v>
      </c>
      <c r="Q1582" s="28" t="s">
        <v>0</v>
      </c>
      <c r="R1582" s="29" t="s">
        <v>4282</v>
      </c>
      <c r="S1582" s="27" t="s">
        <v>4970</v>
      </c>
      <c r="T1582" s="27" t="s">
        <v>4971</v>
      </c>
      <c r="U1582" s="28" t="s">
        <v>275</v>
      </c>
      <c r="V1582" s="26" t="s">
        <v>455</v>
      </c>
      <c r="W1582" s="26" t="s">
        <v>611</v>
      </c>
      <c r="X1582" s="26" t="s">
        <v>411</v>
      </c>
      <c r="Y1582" s="37" t="s">
        <v>200</v>
      </c>
      <c r="Z1582" s="37" t="s">
        <v>586</v>
      </c>
      <c r="AA1582" s="37" t="s">
        <v>585</v>
      </c>
      <c r="AB1582" s="30">
        <v>0</v>
      </c>
      <c r="AC1582" s="30">
        <v>0</v>
      </c>
      <c r="AD1582" s="31">
        <v>0</v>
      </c>
      <c r="AE1582" s="30">
        <v>6000</v>
      </c>
      <c r="AF1582" s="30">
        <v>6000</v>
      </c>
      <c r="AG1582" s="32">
        <v>-6000</v>
      </c>
      <c r="AH1582" s="30">
        <v>6000</v>
      </c>
      <c r="AI1582" s="10" t="s">
        <v>573</v>
      </c>
      <c r="AJ1582" s="30">
        <v>0</v>
      </c>
      <c r="AK1582" s="30">
        <v>0</v>
      </c>
      <c r="AL1582" s="30">
        <v>0</v>
      </c>
      <c r="AM1582" s="30">
        <v>0</v>
      </c>
      <c r="AN1582" s="30">
        <v>0</v>
      </c>
      <c r="AO1582" s="30">
        <v>6000</v>
      </c>
      <c r="AP1582" s="30">
        <v>0</v>
      </c>
      <c r="AQ1582" s="30">
        <v>0</v>
      </c>
      <c r="AR1582" s="30">
        <v>0</v>
      </c>
      <c r="AS1582" s="30">
        <v>0</v>
      </c>
      <c r="AT1582" s="30">
        <v>0</v>
      </c>
      <c r="AU1582" s="121">
        <v>0</v>
      </c>
      <c r="AV1582" s="129" t="s">
        <v>1011</v>
      </c>
      <c r="AW1582" s="129" t="s">
        <v>1011</v>
      </c>
      <c r="AX1582" s="129" t="s">
        <v>527</v>
      </c>
    </row>
    <row r="1583" spans="1:50" ht="24" x14ac:dyDescent="0.25">
      <c r="A1583" s="120">
        <v>46170</v>
      </c>
      <c r="B1583" s="28" t="s">
        <v>568</v>
      </c>
      <c r="C1583" s="25" t="s">
        <v>427</v>
      </c>
      <c r="D1583" s="25" t="s">
        <v>455</v>
      </c>
      <c r="E1583" s="25" t="s">
        <v>423</v>
      </c>
      <c r="F1583" s="29" t="s">
        <v>243</v>
      </c>
      <c r="G1583" s="29" t="s">
        <v>19</v>
      </c>
      <c r="H1583" s="29" t="s">
        <v>422</v>
      </c>
      <c r="I1583" s="29" t="s">
        <v>579</v>
      </c>
      <c r="J1583" s="29" t="s">
        <v>777</v>
      </c>
      <c r="K1583" s="25" t="s">
        <v>455</v>
      </c>
      <c r="L1583" s="25" t="s">
        <v>4521</v>
      </c>
      <c r="M1583" s="25" t="s">
        <v>4972</v>
      </c>
      <c r="N1583" s="25" t="s">
        <v>4955</v>
      </c>
      <c r="O1583" s="25">
        <v>10417218837</v>
      </c>
      <c r="P1583" s="25" t="s">
        <v>5665</v>
      </c>
      <c r="Q1583" s="28" t="s">
        <v>0</v>
      </c>
      <c r="R1583" s="29" t="s">
        <v>4283</v>
      </c>
      <c r="S1583" s="27" t="s">
        <v>4973</v>
      </c>
      <c r="T1583" s="27" t="s">
        <v>4974</v>
      </c>
      <c r="U1583" s="28" t="s">
        <v>275</v>
      </c>
      <c r="V1583" s="26" t="s">
        <v>455</v>
      </c>
      <c r="W1583" s="26" t="s">
        <v>611</v>
      </c>
      <c r="X1583" s="26" t="s">
        <v>411</v>
      </c>
      <c r="Y1583" s="37" t="s">
        <v>200</v>
      </c>
      <c r="Z1583" s="37" t="s">
        <v>586</v>
      </c>
      <c r="AA1583" s="37" t="s">
        <v>585</v>
      </c>
      <c r="AB1583" s="30">
        <v>0</v>
      </c>
      <c r="AC1583" s="30">
        <v>0</v>
      </c>
      <c r="AD1583" s="31">
        <v>0</v>
      </c>
      <c r="AE1583" s="30">
        <v>7000</v>
      </c>
      <c r="AF1583" s="30">
        <v>7000</v>
      </c>
      <c r="AG1583" s="32">
        <v>-7000</v>
      </c>
      <c r="AH1583" s="30">
        <v>7000</v>
      </c>
      <c r="AI1583" s="10" t="s">
        <v>573</v>
      </c>
      <c r="AJ1583" s="30">
        <v>0</v>
      </c>
      <c r="AK1583" s="30">
        <v>0</v>
      </c>
      <c r="AL1583" s="30">
        <v>0</v>
      </c>
      <c r="AM1583" s="30">
        <v>0</v>
      </c>
      <c r="AN1583" s="30">
        <v>0</v>
      </c>
      <c r="AO1583" s="30">
        <v>7000</v>
      </c>
      <c r="AP1583" s="30">
        <v>0</v>
      </c>
      <c r="AQ1583" s="30">
        <v>0</v>
      </c>
      <c r="AR1583" s="30">
        <v>0</v>
      </c>
      <c r="AS1583" s="30">
        <v>0</v>
      </c>
      <c r="AT1583" s="30">
        <v>0</v>
      </c>
      <c r="AU1583" s="121">
        <v>0</v>
      </c>
      <c r="AV1583" s="129" t="s">
        <v>1011</v>
      </c>
      <c r="AW1583" s="129" t="s">
        <v>1011</v>
      </c>
      <c r="AX1583" s="129" t="s">
        <v>527</v>
      </c>
    </row>
    <row r="1584" spans="1:50" ht="24" x14ac:dyDescent="0.25">
      <c r="A1584" s="120">
        <v>46170</v>
      </c>
      <c r="B1584" s="28" t="s">
        <v>568</v>
      </c>
      <c r="C1584" s="25" t="s">
        <v>427</v>
      </c>
      <c r="D1584" s="25" t="s">
        <v>455</v>
      </c>
      <c r="E1584" s="25" t="s">
        <v>423</v>
      </c>
      <c r="F1584" s="29" t="s">
        <v>243</v>
      </c>
      <c r="G1584" s="29" t="s">
        <v>19</v>
      </c>
      <c r="H1584" s="29" t="s">
        <v>170</v>
      </c>
      <c r="I1584" s="29" t="s">
        <v>579</v>
      </c>
      <c r="J1584" s="29" t="s">
        <v>777</v>
      </c>
      <c r="K1584" s="25" t="s">
        <v>455</v>
      </c>
      <c r="L1584" s="25" t="s">
        <v>4578</v>
      </c>
      <c r="M1584" s="25" t="s">
        <v>4975</v>
      </c>
      <c r="N1584" s="25" t="s">
        <v>4955</v>
      </c>
      <c r="O1584" s="25">
        <v>10075201198</v>
      </c>
      <c r="P1584" s="25" t="s">
        <v>5666</v>
      </c>
      <c r="Q1584" s="28" t="s">
        <v>0</v>
      </c>
      <c r="R1584" s="29" t="s">
        <v>4284</v>
      </c>
      <c r="S1584" s="27" t="s">
        <v>4976</v>
      </c>
      <c r="T1584" s="27" t="s">
        <v>4977</v>
      </c>
      <c r="U1584" s="28" t="s">
        <v>275</v>
      </c>
      <c r="V1584" s="26" t="s">
        <v>455</v>
      </c>
      <c r="W1584" s="26" t="s">
        <v>611</v>
      </c>
      <c r="X1584" s="26" t="s">
        <v>411</v>
      </c>
      <c r="Y1584" s="37" t="s">
        <v>145</v>
      </c>
      <c r="Z1584" s="37" t="s">
        <v>147</v>
      </c>
      <c r="AA1584" s="37" t="s">
        <v>146</v>
      </c>
      <c r="AB1584" s="30">
        <v>0</v>
      </c>
      <c r="AC1584" s="30">
        <v>0</v>
      </c>
      <c r="AD1584" s="31">
        <v>0</v>
      </c>
      <c r="AE1584" s="30">
        <v>32608.7</v>
      </c>
      <c r="AF1584" s="30">
        <v>32608.7</v>
      </c>
      <c r="AG1584" s="32">
        <v>-32608.7</v>
      </c>
      <c r="AH1584" s="30">
        <v>32608.7</v>
      </c>
      <c r="AI1584" s="10" t="s">
        <v>573</v>
      </c>
      <c r="AJ1584" s="30">
        <v>0</v>
      </c>
      <c r="AK1584" s="30">
        <v>0</v>
      </c>
      <c r="AL1584" s="30">
        <v>0</v>
      </c>
      <c r="AM1584" s="30">
        <v>0</v>
      </c>
      <c r="AN1584" s="30">
        <v>0</v>
      </c>
      <c r="AO1584" s="30">
        <v>0</v>
      </c>
      <c r="AP1584" s="30">
        <v>32608.7</v>
      </c>
      <c r="AQ1584" s="30">
        <v>0</v>
      </c>
      <c r="AR1584" s="30">
        <v>0</v>
      </c>
      <c r="AS1584" s="30">
        <v>0</v>
      </c>
      <c r="AT1584" s="30">
        <v>0</v>
      </c>
      <c r="AU1584" s="121">
        <v>0</v>
      </c>
      <c r="AV1584" s="129" t="s">
        <v>1011</v>
      </c>
      <c r="AW1584" s="129" t="s">
        <v>1011</v>
      </c>
      <c r="AX1584" s="129" t="s">
        <v>527</v>
      </c>
    </row>
    <row r="1585" spans="1:50" ht="24" x14ac:dyDescent="0.25">
      <c r="A1585" s="120">
        <v>46170</v>
      </c>
      <c r="B1585" s="28" t="s">
        <v>568</v>
      </c>
      <c r="C1585" s="25" t="s">
        <v>427</v>
      </c>
      <c r="D1585" s="25" t="s">
        <v>430</v>
      </c>
      <c r="E1585" s="25" t="s">
        <v>423</v>
      </c>
      <c r="F1585" s="29" t="s">
        <v>243</v>
      </c>
      <c r="G1585" s="29" t="s">
        <v>19</v>
      </c>
      <c r="H1585" s="29" t="s">
        <v>178</v>
      </c>
      <c r="I1585" s="29" t="s">
        <v>269</v>
      </c>
      <c r="J1585" s="29" t="s">
        <v>868</v>
      </c>
      <c r="K1585" s="25" t="s">
        <v>283</v>
      </c>
      <c r="L1585" s="25" t="s">
        <v>4525</v>
      </c>
      <c r="M1585" s="25" t="s">
        <v>4978</v>
      </c>
      <c r="N1585" s="25" t="s">
        <v>4959</v>
      </c>
      <c r="O1585" s="25">
        <v>10428571938</v>
      </c>
      <c r="P1585" s="25" t="s">
        <v>5667</v>
      </c>
      <c r="Q1585" s="28" t="s">
        <v>0</v>
      </c>
      <c r="R1585" s="29" t="s">
        <v>4285</v>
      </c>
      <c r="S1585" s="27" t="s">
        <v>4979</v>
      </c>
      <c r="T1585" s="27" t="s">
        <v>4980</v>
      </c>
      <c r="U1585" s="28" t="s">
        <v>292</v>
      </c>
      <c r="V1585" s="26" t="s">
        <v>283</v>
      </c>
      <c r="W1585" s="26" t="s">
        <v>629</v>
      </c>
      <c r="X1585" s="26" t="s">
        <v>411</v>
      </c>
      <c r="Y1585" s="37" t="s">
        <v>28</v>
      </c>
      <c r="Z1585" s="37" t="s">
        <v>178</v>
      </c>
      <c r="AA1585" s="37" t="s">
        <v>177</v>
      </c>
      <c r="AB1585" s="30">
        <v>0</v>
      </c>
      <c r="AC1585" s="30">
        <v>0</v>
      </c>
      <c r="AD1585" s="31">
        <v>0</v>
      </c>
      <c r="AE1585" s="30">
        <v>3900</v>
      </c>
      <c r="AF1585" s="30">
        <v>1300</v>
      </c>
      <c r="AG1585" s="32">
        <v>-1300</v>
      </c>
      <c r="AH1585" s="30">
        <v>1300</v>
      </c>
      <c r="AI1585" s="10" t="s">
        <v>573</v>
      </c>
      <c r="AJ1585" s="30">
        <v>0</v>
      </c>
      <c r="AK1585" s="30">
        <v>0</v>
      </c>
      <c r="AL1585" s="30">
        <v>0</v>
      </c>
      <c r="AM1585" s="30">
        <v>0</v>
      </c>
      <c r="AN1585" s="30">
        <v>0</v>
      </c>
      <c r="AO1585" s="30">
        <v>0</v>
      </c>
      <c r="AP1585" s="30">
        <v>1300</v>
      </c>
      <c r="AQ1585" s="30">
        <v>0</v>
      </c>
      <c r="AR1585" s="30">
        <v>0</v>
      </c>
      <c r="AS1585" s="30">
        <v>0</v>
      </c>
      <c r="AT1585" s="30">
        <v>0</v>
      </c>
      <c r="AU1585" s="121">
        <v>0</v>
      </c>
      <c r="AV1585" s="129" t="s">
        <v>1011</v>
      </c>
      <c r="AW1585" s="129" t="s">
        <v>1011</v>
      </c>
      <c r="AX1585" s="129" t="s">
        <v>1025</v>
      </c>
    </row>
    <row r="1586" spans="1:50" ht="24" x14ac:dyDescent="0.25">
      <c r="A1586" s="120">
        <v>46171</v>
      </c>
      <c r="B1586" s="28" t="s">
        <v>568</v>
      </c>
      <c r="C1586" s="25" t="s">
        <v>427</v>
      </c>
      <c r="D1586" s="25" t="s">
        <v>429</v>
      </c>
      <c r="E1586" s="25" t="s">
        <v>423</v>
      </c>
      <c r="F1586" s="29" t="s">
        <v>243</v>
      </c>
      <c r="G1586" s="29" t="s">
        <v>19</v>
      </c>
      <c r="H1586" s="29" t="s">
        <v>601</v>
      </c>
      <c r="I1586" s="29" t="s">
        <v>269</v>
      </c>
      <c r="J1586" s="29" t="s">
        <v>777</v>
      </c>
      <c r="K1586" s="25" t="s">
        <v>429</v>
      </c>
      <c r="L1586" s="25" t="s">
        <v>527</v>
      </c>
      <c r="M1586" s="25" t="s">
        <v>527</v>
      </c>
      <c r="N1586" s="25" t="s">
        <v>527</v>
      </c>
      <c r="O1586" s="25" t="s">
        <v>527</v>
      </c>
      <c r="P1586" s="25" t="s">
        <v>5668</v>
      </c>
      <c r="Q1586" s="28" t="s">
        <v>0</v>
      </c>
      <c r="R1586" s="29" t="s">
        <v>4286</v>
      </c>
      <c r="S1586" s="27" t="s">
        <v>4981</v>
      </c>
      <c r="T1586" s="27" t="s">
        <v>4982</v>
      </c>
      <c r="U1586" s="28" t="s">
        <v>277</v>
      </c>
      <c r="V1586" s="26" t="s">
        <v>429</v>
      </c>
      <c r="W1586" s="26" t="s">
        <v>617</v>
      </c>
      <c r="X1586" s="26" t="s">
        <v>411</v>
      </c>
      <c r="Y1586" s="37" t="s">
        <v>137</v>
      </c>
      <c r="Z1586" s="37" t="s">
        <v>136</v>
      </c>
      <c r="AA1586" s="37" t="s">
        <v>138</v>
      </c>
      <c r="AB1586" s="30">
        <v>0</v>
      </c>
      <c r="AC1586" s="30">
        <v>0</v>
      </c>
      <c r="AD1586" s="31">
        <v>0</v>
      </c>
      <c r="AE1586" s="30">
        <v>0</v>
      </c>
      <c r="AF1586" s="30">
        <v>0</v>
      </c>
      <c r="AG1586" s="32">
        <v>0</v>
      </c>
      <c r="AH1586" s="30">
        <v>0</v>
      </c>
      <c r="AI1586" s="10" t="s">
        <v>573</v>
      </c>
      <c r="AJ1586" s="30">
        <v>0</v>
      </c>
      <c r="AK1586" s="30">
        <v>0</v>
      </c>
      <c r="AL1586" s="30">
        <v>0</v>
      </c>
      <c r="AM1586" s="30">
        <v>0</v>
      </c>
      <c r="AN1586" s="30">
        <v>0</v>
      </c>
      <c r="AO1586" s="30">
        <v>0</v>
      </c>
      <c r="AP1586" s="30">
        <v>0</v>
      </c>
      <c r="AQ1586" s="30">
        <v>0</v>
      </c>
      <c r="AR1586" s="30">
        <v>0</v>
      </c>
      <c r="AS1586" s="30">
        <v>0</v>
      </c>
      <c r="AT1586" s="30">
        <v>0</v>
      </c>
      <c r="AU1586" s="121">
        <v>0</v>
      </c>
      <c r="AV1586" s="129" t="s">
        <v>1011</v>
      </c>
      <c r="AW1586" s="129" t="s">
        <v>1011</v>
      </c>
      <c r="AX1586" s="129" t="s">
        <v>527</v>
      </c>
    </row>
    <row r="1587" spans="1:50" ht="24" x14ac:dyDescent="0.25">
      <c r="A1587" s="120">
        <v>46171</v>
      </c>
      <c r="B1587" s="28" t="s">
        <v>568</v>
      </c>
      <c r="C1587" s="25" t="s">
        <v>427</v>
      </c>
      <c r="D1587" s="25" t="s">
        <v>430</v>
      </c>
      <c r="E1587" s="25" t="s">
        <v>423</v>
      </c>
      <c r="F1587" s="29" t="s">
        <v>243</v>
      </c>
      <c r="G1587" s="29" t="s">
        <v>19</v>
      </c>
      <c r="H1587" s="29" t="s">
        <v>588</v>
      </c>
      <c r="I1587" s="29" t="s">
        <v>579</v>
      </c>
      <c r="J1587" s="29" t="s">
        <v>868</v>
      </c>
      <c r="K1587" s="25" t="s">
        <v>276</v>
      </c>
      <c r="L1587" s="25" t="s">
        <v>527</v>
      </c>
      <c r="M1587" s="25" t="s">
        <v>527</v>
      </c>
      <c r="N1587" s="25" t="s">
        <v>527</v>
      </c>
      <c r="O1587" s="25" t="s">
        <v>527</v>
      </c>
      <c r="P1587" s="25" t="s">
        <v>5669</v>
      </c>
      <c r="Q1587" s="28" t="s">
        <v>0</v>
      </c>
      <c r="R1587" s="29" t="s">
        <v>4287</v>
      </c>
      <c r="S1587" s="27" t="s">
        <v>4983</v>
      </c>
      <c r="T1587" s="27" t="s">
        <v>4984</v>
      </c>
      <c r="U1587" s="28" t="s">
        <v>284</v>
      </c>
      <c r="V1587" s="26" t="s">
        <v>276</v>
      </c>
      <c r="W1587" s="26" t="s">
        <v>625</v>
      </c>
      <c r="X1587" s="26" t="s">
        <v>411</v>
      </c>
      <c r="Y1587" s="37" t="s">
        <v>125</v>
      </c>
      <c r="Z1587" s="37" t="s">
        <v>127</v>
      </c>
      <c r="AA1587" s="37" t="s">
        <v>126</v>
      </c>
      <c r="AB1587" s="30">
        <v>0</v>
      </c>
      <c r="AC1587" s="30">
        <v>0</v>
      </c>
      <c r="AD1587" s="31">
        <v>0</v>
      </c>
      <c r="AE1587" s="30">
        <v>0</v>
      </c>
      <c r="AF1587" s="30">
        <v>0</v>
      </c>
      <c r="AG1587" s="32">
        <v>0</v>
      </c>
      <c r="AH1587" s="30">
        <v>0</v>
      </c>
      <c r="AI1587" s="10" t="s">
        <v>573</v>
      </c>
      <c r="AJ1587" s="30">
        <v>0</v>
      </c>
      <c r="AK1587" s="30">
        <v>0</v>
      </c>
      <c r="AL1587" s="30">
        <v>0</v>
      </c>
      <c r="AM1587" s="30">
        <v>0</v>
      </c>
      <c r="AN1587" s="30">
        <v>0</v>
      </c>
      <c r="AO1587" s="30">
        <v>0</v>
      </c>
      <c r="AP1587" s="30">
        <v>0</v>
      </c>
      <c r="AQ1587" s="30">
        <v>0</v>
      </c>
      <c r="AR1587" s="30">
        <v>0</v>
      </c>
      <c r="AS1587" s="30">
        <v>0</v>
      </c>
      <c r="AT1587" s="30">
        <v>0</v>
      </c>
      <c r="AU1587" s="121">
        <v>0</v>
      </c>
      <c r="AV1587" s="129" t="s">
        <v>1011</v>
      </c>
      <c r="AW1587" s="129" t="s">
        <v>1011</v>
      </c>
      <c r="AX1587" s="129" t="s">
        <v>527</v>
      </c>
    </row>
    <row r="1588" spans="1:50" ht="24" x14ac:dyDescent="0.25">
      <c r="A1588" s="120">
        <v>46175</v>
      </c>
      <c r="B1588" s="28" t="s">
        <v>569</v>
      </c>
      <c r="C1588" s="25" t="s">
        <v>427</v>
      </c>
      <c r="D1588" s="25" t="s">
        <v>430</v>
      </c>
      <c r="E1588" s="25" t="s">
        <v>423</v>
      </c>
      <c r="F1588" s="29" t="s">
        <v>243</v>
      </c>
      <c r="G1588" s="29" t="s">
        <v>19</v>
      </c>
      <c r="H1588" s="29" t="s">
        <v>422</v>
      </c>
      <c r="I1588" s="29" t="s">
        <v>579</v>
      </c>
      <c r="J1588" s="29" t="s">
        <v>868</v>
      </c>
      <c r="K1588" s="25" t="s">
        <v>451</v>
      </c>
      <c r="L1588" s="25" t="s">
        <v>4580</v>
      </c>
      <c r="M1588" s="25" t="s">
        <v>2770</v>
      </c>
      <c r="N1588" s="25" t="s">
        <v>1346</v>
      </c>
      <c r="O1588" s="25">
        <v>0</v>
      </c>
      <c r="P1588" s="25" t="s">
        <v>5670</v>
      </c>
      <c r="Q1588" s="28" t="s">
        <v>0</v>
      </c>
      <c r="R1588" s="29" t="s">
        <v>4288</v>
      </c>
      <c r="S1588" s="27" t="s">
        <v>5671</v>
      </c>
      <c r="T1588" s="27" t="s">
        <v>5857</v>
      </c>
      <c r="U1588" s="28" t="s">
        <v>268</v>
      </c>
      <c r="V1588" s="26" t="s">
        <v>451</v>
      </c>
      <c r="W1588" s="26" t="s">
        <v>592</v>
      </c>
      <c r="X1588" s="26" t="s">
        <v>411</v>
      </c>
      <c r="Y1588" s="37" t="s">
        <v>200</v>
      </c>
      <c r="Z1588" s="37" t="s">
        <v>586</v>
      </c>
      <c r="AA1588" s="37" t="s">
        <v>585</v>
      </c>
      <c r="AB1588" s="30">
        <v>0</v>
      </c>
      <c r="AC1588" s="30">
        <v>0</v>
      </c>
      <c r="AD1588" s="31">
        <v>0</v>
      </c>
      <c r="AE1588" s="30">
        <v>0</v>
      </c>
      <c r="AF1588" s="30">
        <v>0</v>
      </c>
      <c r="AG1588" s="32">
        <v>0</v>
      </c>
      <c r="AH1588" s="30">
        <v>0</v>
      </c>
      <c r="AI1588" s="10" t="s">
        <v>573</v>
      </c>
      <c r="AJ1588" s="30">
        <v>0</v>
      </c>
      <c r="AK1588" s="30">
        <v>0</v>
      </c>
      <c r="AL1588" s="30">
        <v>0</v>
      </c>
      <c r="AM1588" s="30">
        <v>0</v>
      </c>
      <c r="AN1588" s="30">
        <v>0</v>
      </c>
      <c r="AO1588" s="30">
        <v>0</v>
      </c>
      <c r="AP1588" s="30">
        <v>0</v>
      </c>
      <c r="AQ1588" s="30">
        <v>0</v>
      </c>
      <c r="AR1588" s="30">
        <v>0</v>
      </c>
      <c r="AS1588" s="30">
        <v>0</v>
      </c>
      <c r="AT1588" s="30">
        <v>0</v>
      </c>
      <c r="AU1588" s="121">
        <v>0</v>
      </c>
      <c r="AV1588" s="129" t="s">
        <v>1011</v>
      </c>
      <c r="AW1588" s="129" t="s">
        <v>1011</v>
      </c>
      <c r="AX1588" s="129" t="s">
        <v>1115</v>
      </c>
    </row>
    <row r="1589" spans="1:50" ht="24" x14ac:dyDescent="0.25">
      <c r="A1589" s="120">
        <v>46175</v>
      </c>
      <c r="B1589" s="28" t="s">
        <v>569</v>
      </c>
      <c r="C1589" s="25" t="s">
        <v>427</v>
      </c>
      <c r="D1589" s="25" t="s">
        <v>430</v>
      </c>
      <c r="E1589" s="25" t="s">
        <v>423</v>
      </c>
      <c r="F1589" s="29" t="s">
        <v>243</v>
      </c>
      <c r="G1589" s="29" t="s">
        <v>19</v>
      </c>
      <c r="H1589" s="29" t="s">
        <v>581</v>
      </c>
      <c r="I1589" s="29" t="s">
        <v>269</v>
      </c>
      <c r="J1589" s="29" t="s">
        <v>868</v>
      </c>
      <c r="K1589" s="25" t="s">
        <v>445</v>
      </c>
      <c r="L1589" s="25" t="s">
        <v>4581</v>
      </c>
      <c r="M1589" s="25" t="s">
        <v>2770</v>
      </c>
      <c r="N1589" s="25" t="s">
        <v>5189</v>
      </c>
      <c r="O1589" s="25">
        <v>0</v>
      </c>
      <c r="P1589" s="25" t="s">
        <v>5672</v>
      </c>
      <c r="Q1589" s="28" t="s">
        <v>0</v>
      </c>
      <c r="R1589" s="29" t="s">
        <v>4289</v>
      </c>
      <c r="S1589" s="27" t="s">
        <v>5673</v>
      </c>
      <c r="T1589" s="27" t="s">
        <v>5858</v>
      </c>
      <c r="U1589" s="28" t="s">
        <v>272</v>
      </c>
      <c r="V1589" s="26" t="s">
        <v>445</v>
      </c>
      <c r="W1589" s="26" t="s">
        <v>609</v>
      </c>
      <c r="X1589" s="26" t="s">
        <v>411</v>
      </c>
      <c r="Y1589" s="37" t="s">
        <v>101</v>
      </c>
      <c r="Z1589" s="37" t="s">
        <v>103</v>
      </c>
      <c r="AA1589" s="37" t="s">
        <v>102</v>
      </c>
      <c r="AB1589" s="30">
        <v>0</v>
      </c>
      <c r="AC1589" s="30">
        <v>0</v>
      </c>
      <c r="AD1589" s="31">
        <v>0</v>
      </c>
      <c r="AE1589" s="30">
        <v>350</v>
      </c>
      <c r="AF1589" s="30">
        <v>0</v>
      </c>
      <c r="AG1589" s="32">
        <v>0</v>
      </c>
      <c r="AH1589" s="30">
        <v>0</v>
      </c>
      <c r="AI1589" s="10" t="s">
        <v>573</v>
      </c>
      <c r="AJ1589" s="30">
        <v>0</v>
      </c>
      <c r="AK1589" s="30">
        <v>0</v>
      </c>
      <c r="AL1589" s="30">
        <v>0</v>
      </c>
      <c r="AM1589" s="30">
        <v>0</v>
      </c>
      <c r="AN1589" s="30">
        <v>0</v>
      </c>
      <c r="AO1589" s="30">
        <v>0</v>
      </c>
      <c r="AP1589" s="30">
        <v>0</v>
      </c>
      <c r="AQ1589" s="30">
        <v>0</v>
      </c>
      <c r="AR1589" s="30">
        <v>0</v>
      </c>
      <c r="AS1589" s="30">
        <v>0</v>
      </c>
      <c r="AT1589" s="30">
        <v>0</v>
      </c>
      <c r="AU1589" s="121">
        <v>0</v>
      </c>
      <c r="AV1589" s="129" t="s">
        <v>1011</v>
      </c>
      <c r="AW1589" s="129" t="s">
        <v>1011</v>
      </c>
      <c r="AX1589" s="129" t="s">
        <v>527</v>
      </c>
    </row>
    <row r="1590" spans="1:50" ht="24" x14ac:dyDescent="0.25">
      <c r="A1590" s="120">
        <v>46175</v>
      </c>
      <c r="B1590" s="28" t="s">
        <v>569</v>
      </c>
      <c r="C1590" s="25" t="s">
        <v>427</v>
      </c>
      <c r="D1590" s="25" t="s">
        <v>430</v>
      </c>
      <c r="E1590" s="25" t="s">
        <v>423</v>
      </c>
      <c r="F1590" s="29" t="s">
        <v>243</v>
      </c>
      <c r="G1590" s="29" t="s">
        <v>19</v>
      </c>
      <c r="H1590" s="29" t="s">
        <v>581</v>
      </c>
      <c r="I1590" s="29" t="s">
        <v>269</v>
      </c>
      <c r="J1590" s="29" t="s">
        <v>868</v>
      </c>
      <c r="K1590" s="25" t="s">
        <v>445</v>
      </c>
      <c r="L1590" s="25" t="s">
        <v>4529</v>
      </c>
      <c r="M1590" s="25" t="s">
        <v>5674</v>
      </c>
      <c r="N1590" s="25" t="s">
        <v>5675</v>
      </c>
      <c r="O1590" s="25">
        <v>20269985900</v>
      </c>
      <c r="P1590" s="25" t="s">
        <v>5676</v>
      </c>
      <c r="Q1590" s="28" t="s">
        <v>0</v>
      </c>
      <c r="R1590" s="29" t="s">
        <v>4290</v>
      </c>
      <c r="S1590" s="27" t="s">
        <v>5677</v>
      </c>
      <c r="T1590" s="27" t="s">
        <v>5859</v>
      </c>
      <c r="U1590" s="28" t="s">
        <v>272</v>
      </c>
      <c r="V1590" s="26" t="s">
        <v>445</v>
      </c>
      <c r="W1590" s="26" t="s">
        <v>609</v>
      </c>
      <c r="X1590" s="26" t="s">
        <v>411</v>
      </c>
      <c r="Y1590" s="37" t="s">
        <v>98</v>
      </c>
      <c r="Z1590" s="37" t="s">
        <v>100</v>
      </c>
      <c r="AA1590" s="37" t="s">
        <v>99</v>
      </c>
      <c r="AB1590" s="30">
        <v>0</v>
      </c>
      <c r="AC1590" s="30">
        <v>0</v>
      </c>
      <c r="AD1590" s="31">
        <v>0</v>
      </c>
      <c r="AE1590" s="30">
        <v>2100</v>
      </c>
      <c r="AF1590" s="30">
        <v>0</v>
      </c>
      <c r="AG1590" s="32">
        <v>0</v>
      </c>
      <c r="AH1590" s="30">
        <v>0</v>
      </c>
      <c r="AI1590" s="10" t="s">
        <v>573</v>
      </c>
      <c r="AJ1590" s="30">
        <v>0</v>
      </c>
      <c r="AK1590" s="30">
        <v>0</v>
      </c>
      <c r="AL1590" s="30">
        <v>0</v>
      </c>
      <c r="AM1590" s="30">
        <v>0</v>
      </c>
      <c r="AN1590" s="30">
        <v>0</v>
      </c>
      <c r="AO1590" s="30">
        <v>0</v>
      </c>
      <c r="AP1590" s="30">
        <v>0</v>
      </c>
      <c r="AQ1590" s="30">
        <v>0</v>
      </c>
      <c r="AR1590" s="30">
        <v>0</v>
      </c>
      <c r="AS1590" s="30">
        <v>0</v>
      </c>
      <c r="AT1590" s="30">
        <v>0</v>
      </c>
      <c r="AU1590" s="121">
        <v>0</v>
      </c>
      <c r="AV1590" s="129" t="s">
        <v>1011</v>
      </c>
      <c r="AW1590" s="129" t="s">
        <v>1011</v>
      </c>
      <c r="AX1590" s="129" t="s">
        <v>527</v>
      </c>
    </row>
    <row r="1591" spans="1:50" ht="36" x14ac:dyDescent="0.25">
      <c r="A1591" s="120">
        <v>46176</v>
      </c>
      <c r="B1591" s="28" t="s">
        <v>569</v>
      </c>
      <c r="C1591" s="25" t="s">
        <v>427</v>
      </c>
      <c r="D1591" s="25" t="s">
        <v>430</v>
      </c>
      <c r="E1591" s="25" t="s">
        <v>423</v>
      </c>
      <c r="F1591" s="29" t="s">
        <v>243</v>
      </c>
      <c r="G1591" s="29" t="s">
        <v>19</v>
      </c>
      <c r="H1591" s="29" t="s">
        <v>422</v>
      </c>
      <c r="I1591" s="29" t="s">
        <v>579</v>
      </c>
      <c r="J1591" s="29" t="s">
        <v>777</v>
      </c>
      <c r="K1591" s="25" t="s">
        <v>430</v>
      </c>
      <c r="L1591" s="25" t="s">
        <v>4528</v>
      </c>
      <c r="M1591" s="25" t="s">
        <v>5678</v>
      </c>
      <c r="N1591" s="25" t="s">
        <v>5679</v>
      </c>
      <c r="O1591" s="25">
        <v>10157268185</v>
      </c>
      <c r="P1591" s="25" t="s">
        <v>5680</v>
      </c>
      <c r="Q1591" s="28" t="s">
        <v>0</v>
      </c>
      <c r="R1591" s="29" t="s">
        <v>5681</v>
      </c>
      <c r="S1591" s="27" t="s">
        <v>5682</v>
      </c>
      <c r="T1591" s="27" t="s">
        <v>5860</v>
      </c>
      <c r="U1591" s="28" t="s">
        <v>270</v>
      </c>
      <c r="V1591" s="26" t="s">
        <v>430</v>
      </c>
      <c r="W1591" s="26" t="s">
        <v>593</v>
      </c>
      <c r="X1591" s="26" t="s">
        <v>411</v>
      </c>
      <c r="Y1591" s="37" t="s">
        <v>200</v>
      </c>
      <c r="Z1591" s="37" t="s">
        <v>586</v>
      </c>
      <c r="AA1591" s="37" t="s">
        <v>585</v>
      </c>
      <c r="AB1591" s="30">
        <v>39000</v>
      </c>
      <c r="AC1591" s="30">
        <v>39000</v>
      </c>
      <c r="AD1591" s="31">
        <v>0</v>
      </c>
      <c r="AE1591" s="30">
        <v>39000</v>
      </c>
      <c r="AF1591" s="30">
        <v>13000</v>
      </c>
      <c r="AG1591" s="32">
        <v>26000</v>
      </c>
      <c r="AH1591" s="30">
        <v>13000</v>
      </c>
      <c r="AI1591" s="10" t="s">
        <v>573</v>
      </c>
      <c r="AJ1591" s="30">
        <v>0</v>
      </c>
      <c r="AK1591" s="30">
        <v>0</v>
      </c>
      <c r="AL1591" s="30">
        <v>0</v>
      </c>
      <c r="AM1591" s="30">
        <v>0</v>
      </c>
      <c r="AN1591" s="30">
        <v>0</v>
      </c>
      <c r="AO1591" s="30">
        <v>6500</v>
      </c>
      <c r="AP1591" s="30">
        <v>6500</v>
      </c>
      <c r="AQ1591" s="30">
        <v>0</v>
      </c>
      <c r="AR1591" s="30">
        <v>0</v>
      </c>
      <c r="AS1591" s="30">
        <v>0</v>
      </c>
      <c r="AT1591" s="30">
        <v>0</v>
      </c>
      <c r="AU1591" s="121">
        <v>0</v>
      </c>
      <c r="AV1591" s="129" t="s">
        <v>784</v>
      </c>
      <c r="AW1591" s="129" t="s">
        <v>785</v>
      </c>
      <c r="AX1591" s="129" t="s">
        <v>797</v>
      </c>
    </row>
    <row r="1592" spans="1:50" ht="24" x14ac:dyDescent="0.25">
      <c r="A1592" s="120">
        <v>46176</v>
      </c>
      <c r="B1592" s="28" t="s">
        <v>569</v>
      </c>
      <c r="C1592" s="25" t="s">
        <v>427</v>
      </c>
      <c r="D1592" s="25" t="s">
        <v>430</v>
      </c>
      <c r="E1592" s="25" t="s">
        <v>423</v>
      </c>
      <c r="F1592" s="29" t="s">
        <v>243</v>
      </c>
      <c r="G1592" s="29" t="s">
        <v>19</v>
      </c>
      <c r="H1592" s="29" t="s">
        <v>589</v>
      </c>
      <c r="I1592" s="29" t="s">
        <v>269</v>
      </c>
      <c r="J1592" s="29" t="s">
        <v>777</v>
      </c>
      <c r="K1592" s="25" t="s">
        <v>430</v>
      </c>
      <c r="L1592" s="25" t="s">
        <v>4541</v>
      </c>
      <c r="M1592" s="25" t="s">
        <v>5683</v>
      </c>
      <c r="N1592" s="25" t="s">
        <v>5684</v>
      </c>
      <c r="O1592" s="25">
        <v>20613012860</v>
      </c>
      <c r="P1592" s="25" t="s">
        <v>5685</v>
      </c>
      <c r="Q1592" s="28" t="s">
        <v>0</v>
      </c>
      <c r="R1592" s="29" t="s">
        <v>4291</v>
      </c>
      <c r="S1592" s="27" t="s">
        <v>5686</v>
      </c>
      <c r="T1592" s="27" t="s">
        <v>5861</v>
      </c>
      <c r="U1592" s="28" t="s">
        <v>270</v>
      </c>
      <c r="V1592" s="26" t="s">
        <v>430</v>
      </c>
      <c r="W1592" s="26" t="s">
        <v>593</v>
      </c>
      <c r="X1592" s="26" t="s">
        <v>411</v>
      </c>
      <c r="Y1592" s="37" t="s">
        <v>129</v>
      </c>
      <c r="Z1592" s="37" t="s">
        <v>128</v>
      </c>
      <c r="AA1592" s="37" t="s">
        <v>130</v>
      </c>
      <c r="AB1592" s="30">
        <v>0</v>
      </c>
      <c r="AC1592" s="30">
        <v>0</v>
      </c>
      <c r="AD1592" s="31">
        <v>0</v>
      </c>
      <c r="AE1592" s="30">
        <v>39500</v>
      </c>
      <c r="AF1592" s="30">
        <v>39500</v>
      </c>
      <c r="AG1592" s="32">
        <v>-39500</v>
      </c>
      <c r="AH1592" s="30">
        <v>39500</v>
      </c>
      <c r="AI1592" s="10" t="s">
        <v>573</v>
      </c>
      <c r="AJ1592" s="30">
        <v>0</v>
      </c>
      <c r="AK1592" s="30">
        <v>0</v>
      </c>
      <c r="AL1592" s="30">
        <v>0</v>
      </c>
      <c r="AM1592" s="30">
        <v>0</v>
      </c>
      <c r="AN1592" s="30">
        <v>0</v>
      </c>
      <c r="AO1592" s="30">
        <v>0</v>
      </c>
      <c r="AP1592" s="30">
        <v>39500</v>
      </c>
      <c r="AQ1592" s="30">
        <v>0</v>
      </c>
      <c r="AR1592" s="30">
        <v>0</v>
      </c>
      <c r="AS1592" s="30">
        <v>0</v>
      </c>
      <c r="AT1592" s="30">
        <v>0</v>
      </c>
      <c r="AU1592" s="121">
        <v>0</v>
      </c>
      <c r="AV1592" s="129" t="s">
        <v>1011</v>
      </c>
      <c r="AW1592" s="129" t="s">
        <v>1011</v>
      </c>
      <c r="AX1592" s="129" t="s">
        <v>527</v>
      </c>
    </row>
    <row r="1593" spans="1:50" ht="24" x14ac:dyDescent="0.25">
      <c r="A1593" s="120">
        <v>46176</v>
      </c>
      <c r="B1593" s="28" t="s">
        <v>569</v>
      </c>
      <c r="C1593" s="25" t="s">
        <v>427</v>
      </c>
      <c r="D1593" s="25" t="s">
        <v>430</v>
      </c>
      <c r="E1593" s="25" t="s">
        <v>423</v>
      </c>
      <c r="F1593" s="29" t="s">
        <v>243</v>
      </c>
      <c r="G1593" s="29" t="s">
        <v>19</v>
      </c>
      <c r="H1593" s="29" t="s">
        <v>422</v>
      </c>
      <c r="I1593" s="29" t="s">
        <v>579</v>
      </c>
      <c r="J1593" s="29" t="s">
        <v>777</v>
      </c>
      <c r="K1593" s="25" t="s">
        <v>430</v>
      </c>
      <c r="L1593" s="25" t="s">
        <v>4579</v>
      </c>
      <c r="M1593" s="25" t="s">
        <v>2770</v>
      </c>
      <c r="N1593" s="25" t="s">
        <v>1292</v>
      </c>
      <c r="O1593" s="25">
        <v>0</v>
      </c>
      <c r="P1593" s="25" t="s">
        <v>5687</v>
      </c>
      <c r="Q1593" s="28" t="s">
        <v>0</v>
      </c>
      <c r="R1593" s="29" t="s">
        <v>4292</v>
      </c>
      <c r="S1593" s="27" t="s">
        <v>5688</v>
      </c>
      <c r="T1593" s="27" t="s">
        <v>5862</v>
      </c>
      <c r="U1593" s="28" t="s">
        <v>270</v>
      </c>
      <c r="V1593" s="26" t="s">
        <v>430</v>
      </c>
      <c r="W1593" s="26" t="s">
        <v>593</v>
      </c>
      <c r="X1593" s="26" t="s">
        <v>411</v>
      </c>
      <c r="Y1593" s="37" t="s">
        <v>200</v>
      </c>
      <c r="Z1593" s="37" t="s">
        <v>586</v>
      </c>
      <c r="AA1593" s="37" t="s">
        <v>585</v>
      </c>
      <c r="AB1593" s="30">
        <v>0</v>
      </c>
      <c r="AC1593" s="30">
        <v>0</v>
      </c>
      <c r="AD1593" s="31">
        <v>0</v>
      </c>
      <c r="AE1593" s="30">
        <v>39000</v>
      </c>
      <c r="AF1593" s="30">
        <v>13000</v>
      </c>
      <c r="AG1593" s="32">
        <v>-13000</v>
      </c>
      <c r="AH1593" s="30">
        <v>13000</v>
      </c>
      <c r="AI1593" s="10" t="s">
        <v>573</v>
      </c>
      <c r="AJ1593" s="30">
        <v>0</v>
      </c>
      <c r="AK1593" s="30">
        <v>0</v>
      </c>
      <c r="AL1593" s="30">
        <v>0</v>
      </c>
      <c r="AM1593" s="30">
        <v>0</v>
      </c>
      <c r="AN1593" s="30">
        <v>0</v>
      </c>
      <c r="AO1593" s="30">
        <v>6500</v>
      </c>
      <c r="AP1593" s="30">
        <v>6500</v>
      </c>
      <c r="AQ1593" s="30">
        <v>0</v>
      </c>
      <c r="AR1593" s="30">
        <v>0</v>
      </c>
      <c r="AS1593" s="30">
        <v>0</v>
      </c>
      <c r="AT1593" s="30">
        <v>0</v>
      </c>
      <c r="AU1593" s="121">
        <v>0</v>
      </c>
      <c r="AV1593" s="129" t="s">
        <v>1011</v>
      </c>
      <c r="AW1593" s="129" t="s">
        <v>1011</v>
      </c>
      <c r="AX1593" s="129" t="s">
        <v>797</v>
      </c>
    </row>
    <row r="1594" spans="1:50" ht="24" x14ac:dyDescent="0.25">
      <c r="A1594" s="120">
        <v>46176</v>
      </c>
      <c r="B1594" s="28" t="s">
        <v>569</v>
      </c>
      <c r="C1594" s="25" t="s">
        <v>427</v>
      </c>
      <c r="D1594" s="25" t="s">
        <v>430</v>
      </c>
      <c r="E1594" s="25" t="s">
        <v>423</v>
      </c>
      <c r="F1594" s="29" t="s">
        <v>243</v>
      </c>
      <c r="G1594" s="29" t="s">
        <v>19</v>
      </c>
      <c r="H1594" s="29" t="s">
        <v>422</v>
      </c>
      <c r="I1594" s="29" t="s">
        <v>579</v>
      </c>
      <c r="J1594" s="29" t="s">
        <v>777</v>
      </c>
      <c r="K1594" s="25" t="s">
        <v>430</v>
      </c>
      <c r="L1594" s="25" t="s">
        <v>4530</v>
      </c>
      <c r="M1594" s="25" t="s">
        <v>2770</v>
      </c>
      <c r="N1594" s="25" t="s">
        <v>2977</v>
      </c>
      <c r="O1594" s="25">
        <v>0</v>
      </c>
      <c r="P1594" s="25" t="s">
        <v>5689</v>
      </c>
      <c r="Q1594" s="28" t="s">
        <v>0</v>
      </c>
      <c r="R1594" s="29" t="s">
        <v>4293</v>
      </c>
      <c r="S1594" s="27" t="s">
        <v>5690</v>
      </c>
      <c r="T1594" s="27" t="s">
        <v>5863</v>
      </c>
      <c r="U1594" s="28" t="s">
        <v>270</v>
      </c>
      <c r="V1594" s="26" t="s">
        <v>430</v>
      </c>
      <c r="W1594" s="26" t="s">
        <v>593</v>
      </c>
      <c r="X1594" s="26" t="s">
        <v>411</v>
      </c>
      <c r="Y1594" s="37" t="s">
        <v>200</v>
      </c>
      <c r="Z1594" s="37" t="s">
        <v>586</v>
      </c>
      <c r="AA1594" s="37" t="s">
        <v>585</v>
      </c>
      <c r="AB1594" s="30">
        <v>0</v>
      </c>
      <c r="AC1594" s="30">
        <v>0</v>
      </c>
      <c r="AD1594" s="31">
        <v>0</v>
      </c>
      <c r="AE1594" s="30">
        <v>39000</v>
      </c>
      <c r="AF1594" s="30">
        <v>13000</v>
      </c>
      <c r="AG1594" s="32">
        <v>-13000</v>
      </c>
      <c r="AH1594" s="30">
        <v>13000</v>
      </c>
      <c r="AI1594" s="10" t="s">
        <v>573</v>
      </c>
      <c r="AJ1594" s="30">
        <v>0</v>
      </c>
      <c r="AK1594" s="30">
        <v>0</v>
      </c>
      <c r="AL1594" s="30">
        <v>0</v>
      </c>
      <c r="AM1594" s="30">
        <v>0</v>
      </c>
      <c r="AN1594" s="30">
        <v>0</v>
      </c>
      <c r="AO1594" s="30">
        <v>6500</v>
      </c>
      <c r="AP1594" s="30">
        <v>6500</v>
      </c>
      <c r="AQ1594" s="30">
        <v>0</v>
      </c>
      <c r="AR1594" s="30">
        <v>0</v>
      </c>
      <c r="AS1594" s="30">
        <v>0</v>
      </c>
      <c r="AT1594" s="30">
        <v>0</v>
      </c>
      <c r="AU1594" s="121">
        <v>0</v>
      </c>
      <c r="AV1594" s="129" t="s">
        <v>1011</v>
      </c>
      <c r="AW1594" s="129" t="s">
        <v>1011</v>
      </c>
      <c r="AX1594" s="129" t="s">
        <v>797</v>
      </c>
    </row>
    <row r="1595" spans="1:50" ht="36" x14ac:dyDescent="0.25">
      <c r="A1595" s="120">
        <v>46176</v>
      </c>
      <c r="B1595" s="28" t="s">
        <v>569</v>
      </c>
      <c r="C1595" s="25" t="s">
        <v>427</v>
      </c>
      <c r="D1595" s="25" t="s">
        <v>430</v>
      </c>
      <c r="E1595" s="25" t="s">
        <v>423</v>
      </c>
      <c r="F1595" s="29" t="s">
        <v>243</v>
      </c>
      <c r="G1595" s="29" t="s">
        <v>19</v>
      </c>
      <c r="H1595" s="29" t="s">
        <v>422</v>
      </c>
      <c r="I1595" s="29" t="s">
        <v>579</v>
      </c>
      <c r="J1595" s="29" t="s">
        <v>777</v>
      </c>
      <c r="K1595" s="25" t="s">
        <v>430</v>
      </c>
      <c r="L1595" s="25" t="s">
        <v>5691</v>
      </c>
      <c r="M1595" s="25" t="s">
        <v>2770</v>
      </c>
      <c r="N1595" s="25" t="s">
        <v>1998</v>
      </c>
      <c r="O1595" s="25">
        <v>0</v>
      </c>
      <c r="P1595" s="25" t="s">
        <v>5692</v>
      </c>
      <c r="Q1595" s="28" t="s">
        <v>0</v>
      </c>
      <c r="R1595" s="29" t="s">
        <v>5693</v>
      </c>
      <c r="S1595" s="27" t="s">
        <v>5694</v>
      </c>
      <c r="T1595" s="27" t="s">
        <v>5864</v>
      </c>
      <c r="U1595" s="28" t="s">
        <v>270</v>
      </c>
      <c r="V1595" s="26" t="s">
        <v>430</v>
      </c>
      <c r="W1595" s="26" t="s">
        <v>593</v>
      </c>
      <c r="X1595" s="26" t="s">
        <v>411</v>
      </c>
      <c r="Y1595" s="37" t="s">
        <v>200</v>
      </c>
      <c r="Z1595" s="37" t="s">
        <v>586</v>
      </c>
      <c r="AA1595" s="37" t="s">
        <v>585</v>
      </c>
      <c r="AB1595" s="30">
        <v>0</v>
      </c>
      <c r="AC1595" s="30">
        <v>0</v>
      </c>
      <c r="AD1595" s="31">
        <v>0</v>
      </c>
      <c r="AE1595" s="30">
        <v>35000</v>
      </c>
      <c r="AF1595" s="30">
        <v>10000</v>
      </c>
      <c r="AG1595" s="32">
        <v>-10000</v>
      </c>
      <c r="AH1595" s="30">
        <v>10000</v>
      </c>
      <c r="AI1595" s="10" t="s">
        <v>573</v>
      </c>
      <c r="AJ1595" s="30">
        <v>0</v>
      </c>
      <c r="AK1595" s="30">
        <v>0</v>
      </c>
      <c r="AL1595" s="30">
        <v>0</v>
      </c>
      <c r="AM1595" s="30">
        <v>0</v>
      </c>
      <c r="AN1595" s="30">
        <v>0</v>
      </c>
      <c r="AO1595" s="30">
        <v>5000</v>
      </c>
      <c r="AP1595" s="30">
        <v>5000</v>
      </c>
      <c r="AQ1595" s="30">
        <v>0</v>
      </c>
      <c r="AR1595" s="30">
        <v>0</v>
      </c>
      <c r="AS1595" s="30">
        <v>0</v>
      </c>
      <c r="AT1595" s="30">
        <v>0</v>
      </c>
      <c r="AU1595" s="121">
        <v>0</v>
      </c>
      <c r="AV1595" s="129" t="s">
        <v>1011</v>
      </c>
      <c r="AW1595" s="129" t="s">
        <v>1011</v>
      </c>
      <c r="AX1595" s="129" t="s">
        <v>797</v>
      </c>
    </row>
    <row r="1596" spans="1:50" ht="36" x14ac:dyDescent="0.25">
      <c r="A1596" s="120">
        <v>46176</v>
      </c>
      <c r="B1596" s="28" t="s">
        <v>569</v>
      </c>
      <c r="C1596" s="25" t="s">
        <v>427</v>
      </c>
      <c r="D1596" s="25" t="s">
        <v>455</v>
      </c>
      <c r="E1596" s="25" t="s">
        <v>423</v>
      </c>
      <c r="F1596" s="29" t="s">
        <v>243</v>
      </c>
      <c r="G1596" s="29" t="s">
        <v>19</v>
      </c>
      <c r="H1596" s="29" t="s">
        <v>422</v>
      </c>
      <c r="I1596" s="29" t="s">
        <v>579</v>
      </c>
      <c r="J1596" s="29" t="s">
        <v>777</v>
      </c>
      <c r="K1596" s="25" t="s">
        <v>455</v>
      </c>
      <c r="L1596" s="25" t="s">
        <v>4533</v>
      </c>
      <c r="M1596" s="25" t="s">
        <v>2770</v>
      </c>
      <c r="N1596" s="25" t="s">
        <v>2679</v>
      </c>
      <c r="O1596" s="25">
        <v>0</v>
      </c>
      <c r="P1596" s="25" t="s">
        <v>5695</v>
      </c>
      <c r="Q1596" s="28" t="s">
        <v>0</v>
      </c>
      <c r="R1596" s="29" t="s">
        <v>4294</v>
      </c>
      <c r="S1596" s="27" t="s">
        <v>5696</v>
      </c>
      <c r="T1596" s="27" t="s">
        <v>5865</v>
      </c>
      <c r="U1596" s="28" t="s">
        <v>275</v>
      </c>
      <c r="V1596" s="26" t="s">
        <v>455</v>
      </c>
      <c r="W1596" s="26" t="s">
        <v>611</v>
      </c>
      <c r="X1596" s="26" t="s">
        <v>411</v>
      </c>
      <c r="Y1596" s="37" t="s">
        <v>200</v>
      </c>
      <c r="Z1596" s="37" t="s">
        <v>586</v>
      </c>
      <c r="AA1596" s="37" t="s">
        <v>585</v>
      </c>
      <c r="AB1596" s="30">
        <v>0</v>
      </c>
      <c r="AC1596" s="30">
        <v>0</v>
      </c>
      <c r="AD1596" s="31">
        <v>0</v>
      </c>
      <c r="AE1596" s="30">
        <v>4000</v>
      </c>
      <c r="AF1596" s="30">
        <v>4000</v>
      </c>
      <c r="AG1596" s="32">
        <v>-4000</v>
      </c>
      <c r="AH1596" s="30">
        <v>4000</v>
      </c>
      <c r="AI1596" s="10" t="s">
        <v>573</v>
      </c>
      <c r="AJ1596" s="30">
        <v>0</v>
      </c>
      <c r="AK1596" s="30">
        <v>0</v>
      </c>
      <c r="AL1596" s="30">
        <v>0</v>
      </c>
      <c r="AM1596" s="30">
        <v>0</v>
      </c>
      <c r="AN1596" s="30">
        <v>0</v>
      </c>
      <c r="AO1596" s="30">
        <v>2000</v>
      </c>
      <c r="AP1596" s="30">
        <v>2000</v>
      </c>
      <c r="AQ1596" s="30">
        <v>0</v>
      </c>
      <c r="AR1596" s="30">
        <v>0</v>
      </c>
      <c r="AS1596" s="30">
        <v>0</v>
      </c>
      <c r="AT1596" s="30">
        <v>0</v>
      </c>
      <c r="AU1596" s="121">
        <v>0</v>
      </c>
      <c r="AV1596" s="129" t="s">
        <v>1011</v>
      </c>
      <c r="AW1596" s="129" t="s">
        <v>1011</v>
      </c>
      <c r="AX1596" s="129" t="s">
        <v>797</v>
      </c>
    </row>
    <row r="1597" spans="1:50" ht="24" x14ac:dyDescent="0.25">
      <c r="A1597" s="120">
        <v>46176</v>
      </c>
      <c r="B1597" s="28" t="s">
        <v>569</v>
      </c>
      <c r="C1597" s="25" t="s">
        <v>427</v>
      </c>
      <c r="D1597" s="25" t="s">
        <v>455</v>
      </c>
      <c r="E1597" s="25" t="s">
        <v>423</v>
      </c>
      <c r="F1597" s="29" t="s">
        <v>243</v>
      </c>
      <c r="G1597" s="29" t="s">
        <v>19</v>
      </c>
      <c r="H1597" s="29" t="s">
        <v>422</v>
      </c>
      <c r="I1597" s="29" t="s">
        <v>579</v>
      </c>
      <c r="J1597" s="29" t="s">
        <v>777</v>
      </c>
      <c r="K1597" s="25" t="s">
        <v>455</v>
      </c>
      <c r="L1597" s="25" t="s">
        <v>4534</v>
      </c>
      <c r="M1597" s="25" t="s">
        <v>2770</v>
      </c>
      <c r="N1597" s="25" t="s">
        <v>800</v>
      </c>
      <c r="O1597" s="25">
        <v>0</v>
      </c>
      <c r="P1597" s="25" t="s">
        <v>5697</v>
      </c>
      <c r="Q1597" s="28" t="s">
        <v>0</v>
      </c>
      <c r="R1597" s="29" t="s">
        <v>4295</v>
      </c>
      <c r="S1597" s="27" t="s">
        <v>5698</v>
      </c>
      <c r="T1597" s="27" t="s">
        <v>5866</v>
      </c>
      <c r="U1597" s="28" t="s">
        <v>275</v>
      </c>
      <c r="V1597" s="26" t="s">
        <v>455</v>
      </c>
      <c r="W1597" s="26" t="s">
        <v>611</v>
      </c>
      <c r="X1597" s="26" t="s">
        <v>411</v>
      </c>
      <c r="Y1597" s="37" t="s">
        <v>200</v>
      </c>
      <c r="Z1597" s="37" t="s">
        <v>586</v>
      </c>
      <c r="AA1597" s="37" t="s">
        <v>585</v>
      </c>
      <c r="AB1597" s="30">
        <v>0</v>
      </c>
      <c r="AC1597" s="30">
        <v>0</v>
      </c>
      <c r="AD1597" s="31">
        <v>0</v>
      </c>
      <c r="AE1597" s="30">
        <v>5000</v>
      </c>
      <c r="AF1597" s="30">
        <v>5000</v>
      </c>
      <c r="AG1597" s="32">
        <v>-5000</v>
      </c>
      <c r="AH1597" s="30">
        <v>5000</v>
      </c>
      <c r="AI1597" s="10" t="s">
        <v>573</v>
      </c>
      <c r="AJ1597" s="30">
        <v>0</v>
      </c>
      <c r="AK1597" s="30">
        <v>0</v>
      </c>
      <c r="AL1597" s="30">
        <v>0</v>
      </c>
      <c r="AM1597" s="30">
        <v>0</v>
      </c>
      <c r="AN1597" s="30">
        <v>0</v>
      </c>
      <c r="AO1597" s="30">
        <v>0</v>
      </c>
      <c r="AP1597" s="30">
        <v>5000</v>
      </c>
      <c r="AQ1597" s="30">
        <v>0</v>
      </c>
      <c r="AR1597" s="30">
        <v>0</v>
      </c>
      <c r="AS1597" s="30">
        <v>0</v>
      </c>
      <c r="AT1597" s="30">
        <v>0</v>
      </c>
      <c r="AU1597" s="121">
        <v>0</v>
      </c>
      <c r="AV1597" s="129" t="s">
        <v>1011</v>
      </c>
      <c r="AW1597" s="129" t="s">
        <v>1011</v>
      </c>
      <c r="AX1597" s="129" t="s">
        <v>797</v>
      </c>
    </row>
    <row r="1598" spans="1:50" ht="24" x14ac:dyDescent="0.25">
      <c r="A1598" s="120">
        <v>46177</v>
      </c>
      <c r="B1598" s="28" t="s">
        <v>569</v>
      </c>
      <c r="C1598" s="25" t="s">
        <v>427</v>
      </c>
      <c r="D1598" s="25" t="s">
        <v>430</v>
      </c>
      <c r="E1598" s="25" t="s">
        <v>423</v>
      </c>
      <c r="F1598" s="29" t="s">
        <v>243</v>
      </c>
      <c r="G1598" s="29" t="s">
        <v>19</v>
      </c>
      <c r="H1598" s="29" t="s">
        <v>583</v>
      </c>
      <c r="I1598" s="29" t="s">
        <v>269</v>
      </c>
      <c r="J1598" s="29" t="s">
        <v>868</v>
      </c>
      <c r="K1598" s="25" t="s">
        <v>266</v>
      </c>
      <c r="L1598" s="25" t="s">
        <v>4536</v>
      </c>
      <c r="M1598" s="25" t="s">
        <v>2770</v>
      </c>
      <c r="N1598" s="25" t="s">
        <v>1905</v>
      </c>
      <c r="O1598" s="25">
        <v>0</v>
      </c>
      <c r="P1598" s="25" t="s">
        <v>5699</v>
      </c>
      <c r="Q1598" s="28" t="s">
        <v>0</v>
      </c>
      <c r="R1598" s="29" t="s">
        <v>4296</v>
      </c>
      <c r="S1598" s="27" t="s">
        <v>5700</v>
      </c>
      <c r="T1598" s="27" t="s">
        <v>5867</v>
      </c>
      <c r="U1598" s="28" t="s">
        <v>267</v>
      </c>
      <c r="V1598" s="26" t="s">
        <v>266</v>
      </c>
      <c r="W1598" s="26" t="s">
        <v>564</v>
      </c>
      <c r="X1598" s="26" t="s">
        <v>411</v>
      </c>
      <c r="Y1598" s="37" t="s">
        <v>131</v>
      </c>
      <c r="Z1598" s="37" t="s">
        <v>70</v>
      </c>
      <c r="AA1598" s="37" t="s">
        <v>132</v>
      </c>
      <c r="AB1598" s="30">
        <v>0</v>
      </c>
      <c r="AC1598" s="30">
        <v>0</v>
      </c>
      <c r="AD1598" s="31">
        <v>0</v>
      </c>
      <c r="AE1598" s="30">
        <v>4495.8</v>
      </c>
      <c r="AF1598" s="30">
        <v>4495.8</v>
      </c>
      <c r="AG1598" s="32">
        <v>-4495.8</v>
      </c>
      <c r="AH1598" s="30">
        <v>4495.8</v>
      </c>
      <c r="AI1598" s="10" t="s">
        <v>573</v>
      </c>
      <c r="AJ1598" s="30">
        <v>0</v>
      </c>
      <c r="AK1598" s="30">
        <v>0</v>
      </c>
      <c r="AL1598" s="30">
        <v>0</v>
      </c>
      <c r="AM1598" s="30">
        <v>0</v>
      </c>
      <c r="AN1598" s="30">
        <v>0</v>
      </c>
      <c r="AO1598" s="30">
        <v>4495.8</v>
      </c>
      <c r="AP1598" s="30">
        <v>0</v>
      </c>
      <c r="AQ1598" s="30">
        <v>0</v>
      </c>
      <c r="AR1598" s="30">
        <v>0</v>
      </c>
      <c r="AS1598" s="30">
        <v>0</v>
      </c>
      <c r="AT1598" s="30">
        <v>0</v>
      </c>
      <c r="AU1598" s="121">
        <v>0</v>
      </c>
      <c r="AV1598" s="129" t="s">
        <v>1011</v>
      </c>
      <c r="AW1598" s="129" t="s">
        <v>1011</v>
      </c>
      <c r="AX1598" s="129" t="s">
        <v>527</v>
      </c>
    </row>
    <row r="1599" spans="1:50" ht="24" x14ac:dyDescent="0.25">
      <c r="A1599" s="120">
        <v>46177</v>
      </c>
      <c r="B1599" s="28" t="s">
        <v>569</v>
      </c>
      <c r="C1599" s="25" t="s">
        <v>427</v>
      </c>
      <c r="D1599" s="25" t="s">
        <v>455</v>
      </c>
      <c r="E1599" s="25" t="s">
        <v>423</v>
      </c>
      <c r="F1599" s="29" t="s">
        <v>243</v>
      </c>
      <c r="G1599" s="29" t="s">
        <v>19</v>
      </c>
      <c r="H1599" s="29" t="s">
        <v>614</v>
      </c>
      <c r="I1599" s="29" t="s">
        <v>579</v>
      </c>
      <c r="J1599" s="29" t="s">
        <v>777</v>
      </c>
      <c r="K1599" s="25" t="s">
        <v>455</v>
      </c>
      <c r="L1599" s="25" t="s">
        <v>4532</v>
      </c>
      <c r="M1599" s="25" t="s">
        <v>2770</v>
      </c>
      <c r="N1599" s="25" t="s">
        <v>1934</v>
      </c>
      <c r="O1599" s="25">
        <v>0</v>
      </c>
      <c r="P1599" s="25" t="s">
        <v>5701</v>
      </c>
      <c r="Q1599" s="28" t="s">
        <v>0</v>
      </c>
      <c r="R1599" s="29" t="s">
        <v>4297</v>
      </c>
      <c r="S1599" s="27" t="s">
        <v>5702</v>
      </c>
      <c r="T1599" s="27" t="s">
        <v>5868</v>
      </c>
      <c r="U1599" s="28" t="s">
        <v>275</v>
      </c>
      <c r="V1599" s="26" t="s">
        <v>455</v>
      </c>
      <c r="W1599" s="26" t="s">
        <v>611</v>
      </c>
      <c r="X1599" s="26" t="s">
        <v>411</v>
      </c>
      <c r="Y1599" s="37" t="s">
        <v>188</v>
      </c>
      <c r="Z1599" s="37" t="s">
        <v>190</v>
      </c>
      <c r="AA1599" s="37" t="s">
        <v>189</v>
      </c>
      <c r="AB1599" s="30">
        <v>0</v>
      </c>
      <c r="AC1599" s="30">
        <v>0</v>
      </c>
      <c r="AD1599" s="31">
        <v>0</v>
      </c>
      <c r="AE1599" s="30">
        <v>10800</v>
      </c>
      <c r="AF1599" s="30">
        <v>10800</v>
      </c>
      <c r="AG1599" s="32">
        <v>-10800</v>
      </c>
      <c r="AH1599" s="30">
        <v>10800</v>
      </c>
      <c r="AI1599" s="10" t="s">
        <v>573</v>
      </c>
      <c r="AJ1599" s="30">
        <v>0</v>
      </c>
      <c r="AK1599" s="30">
        <v>0</v>
      </c>
      <c r="AL1599" s="30">
        <v>0</v>
      </c>
      <c r="AM1599" s="30">
        <v>0</v>
      </c>
      <c r="AN1599" s="30">
        <v>0</v>
      </c>
      <c r="AO1599" s="30">
        <v>0</v>
      </c>
      <c r="AP1599" s="30">
        <v>10800</v>
      </c>
      <c r="AQ1599" s="30">
        <v>0</v>
      </c>
      <c r="AR1599" s="30">
        <v>0</v>
      </c>
      <c r="AS1599" s="30">
        <v>0</v>
      </c>
      <c r="AT1599" s="30">
        <v>0</v>
      </c>
      <c r="AU1599" s="121">
        <v>0</v>
      </c>
      <c r="AV1599" s="129" t="s">
        <v>1011</v>
      </c>
      <c r="AW1599" s="129" t="s">
        <v>1011</v>
      </c>
      <c r="AX1599" s="129" t="s">
        <v>527</v>
      </c>
    </row>
    <row r="1600" spans="1:50" ht="24" x14ac:dyDescent="0.25">
      <c r="A1600" s="120">
        <v>46178</v>
      </c>
      <c r="B1600" s="28" t="s">
        <v>569</v>
      </c>
      <c r="C1600" s="25" t="s">
        <v>427</v>
      </c>
      <c r="D1600" s="25" t="s">
        <v>430</v>
      </c>
      <c r="E1600" s="25" t="s">
        <v>423</v>
      </c>
      <c r="F1600" s="29" t="s">
        <v>243</v>
      </c>
      <c r="G1600" s="29" t="s">
        <v>19</v>
      </c>
      <c r="H1600" s="29" t="s">
        <v>581</v>
      </c>
      <c r="I1600" s="29" t="s">
        <v>269</v>
      </c>
      <c r="J1600" s="29" t="s">
        <v>868</v>
      </c>
      <c r="K1600" s="25" t="s">
        <v>445</v>
      </c>
      <c r="L1600" s="25" t="s">
        <v>4609</v>
      </c>
      <c r="M1600" s="25" t="s">
        <v>5869</v>
      </c>
      <c r="N1600" s="25" t="s">
        <v>5870</v>
      </c>
      <c r="O1600" s="25">
        <v>20607880272</v>
      </c>
      <c r="P1600" s="25" t="s">
        <v>5871</v>
      </c>
      <c r="Q1600" s="28" t="s">
        <v>0</v>
      </c>
      <c r="R1600" s="29" t="s">
        <v>4298</v>
      </c>
      <c r="S1600" s="27" t="s">
        <v>5703</v>
      </c>
      <c r="T1600" s="27" t="s">
        <v>5872</v>
      </c>
      <c r="U1600" s="28" t="s">
        <v>272</v>
      </c>
      <c r="V1600" s="26" t="s">
        <v>445</v>
      </c>
      <c r="W1600" s="26" t="s">
        <v>609</v>
      </c>
      <c r="X1600" s="26" t="s">
        <v>411</v>
      </c>
      <c r="Y1600" s="37" t="s">
        <v>110</v>
      </c>
      <c r="Z1600" s="37" t="s">
        <v>112</v>
      </c>
      <c r="AA1600" s="37" t="s">
        <v>111</v>
      </c>
      <c r="AB1600" s="30">
        <v>0</v>
      </c>
      <c r="AC1600" s="30">
        <v>0</v>
      </c>
      <c r="AD1600" s="31">
        <v>0</v>
      </c>
      <c r="AE1600" s="30">
        <v>2700</v>
      </c>
      <c r="AF1600" s="30">
        <v>450</v>
      </c>
      <c r="AG1600" s="32">
        <v>-450</v>
      </c>
      <c r="AH1600" s="30">
        <v>450</v>
      </c>
      <c r="AI1600" s="10" t="s">
        <v>573</v>
      </c>
      <c r="AJ1600" s="30">
        <v>0</v>
      </c>
      <c r="AK1600" s="30">
        <v>0</v>
      </c>
      <c r="AL1600" s="30">
        <v>0</v>
      </c>
      <c r="AM1600" s="30">
        <v>0</v>
      </c>
      <c r="AN1600" s="30">
        <v>0</v>
      </c>
      <c r="AO1600" s="30">
        <v>0</v>
      </c>
      <c r="AP1600" s="30">
        <v>450</v>
      </c>
      <c r="AQ1600" s="30">
        <v>0</v>
      </c>
      <c r="AR1600" s="30">
        <v>0</v>
      </c>
      <c r="AS1600" s="30">
        <v>0</v>
      </c>
      <c r="AT1600" s="30">
        <v>0</v>
      </c>
      <c r="AU1600" s="121">
        <v>0</v>
      </c>
      <c r="AV1600" s="129" t="s">
        <v>1011</v>
      </c>
      <c r="AW1600" s="129" t="s">
        <v>1011</v>
      </c>
      <c r="AX1600" s="129" t="s">
        <v>527</v>
      </c>
    </row>
    <row r="1601" spans="1:50" ht="24" x14ac:dyDescent="0.25">
      <c r="A1601" s="120">
        <v>46178</v>
      </c>
      <c r="B1601" s="28" t="s">
        <v>569</v>
      </c>
      <c r="C1601" s="25" t="s">
        <v>427</v>
      </c>
      <c r="D1601" s="25" t="s">
        <v>430</v>
      </c>
      <c r="E1601" s="25" t="s">
        <v>423</v>
      </c>
      <c r="F1601" s="29" t="s">
        <v>243</v>
      </c>
      <c r="G1601" s="29" t="s">
        <v>19</v>
      </c>
      <c r="H1601" s="29" t="s">
        <v>422</v>
      </c>
      <c r="I1601" s="29" t="s">
        <v>579</v>
      </c>
      <c r="J1601" s="29" t="s">
        <v>777</v>
      </c>
      <c r="K1601" s="25" t="s">
        <v>430</v>
      </c>
      <c r="L1601" s="25" t="s">
        <v>4535</v>
      </c>
      <c r="M1601" s="25" t="s">
        <v>5704</v>
      </c>
      <c r="N1601" s="25" t="s">
        <v>5705</v>
      </c>
      <c r="O1601" s="25">
        <v>10748074959</v>
      </c>
      <c r="P1601" s="25" t="s">
        <v>5706</v>
      </c>
      <c r="Q1601" s="28" t="s">
        <v>0</v>
      </c>
      <c r="R1601" s="29" t="s">
        <v>4299</v>
      </c>
      <c r="S1601" s="27" t="s">
        <v>5707</v>
      </c>
      <c r="T1601" s="27" t="s">
        <v>5873</v>
      </c>
      <c r="U1601" s="28" t="s">
        <v>270</v>
      </c>
      <c r="V1601" s="26" t="s">
        <v>430</v>
      </c>
      <c r="W1601" s="26" t="s">
        <v>593</v>
      </c>
      <c r="X1601" s="26" t="s">
        <v>411</v>
      </c>
      <c r="Y1601" s="37" t="s">
        <v>200</v>
      </c>
      <c r="Z1601" s="37" t="s">
        <v>586</v>
      </c>
      <c r="AA1601" s="37" t="s">
        <v>585</v>
      </c>
      <c r="AB1601" s="30">
        <v>43200</v>
      </c>
      <c r="AC1601" s="30">
        <v>43200</v>
      </c>
      <c r="AD1601" s="31">
        <v>0</v>
      </c>
      <c r="AE1601" s="30">
        <v>43200</v>
      </c>
      <c r="AF1601" s="30">
        <v>14400</v>
      </c>
      <c r="AG1601" s="32">
        <v>28800</v>
      </c>
      <c r="AH1601" s="30">
        <v>14400</v>
      </c>
      <c r="AI1601" s="10" t="s">
        <v>573</v>
      </c>
      <c r="AJ1601" s="30">
        <v>0</v>
      </c>
      <c r="AK1601" s="30">
        <v>0</v>
      </c>
      <c r="AL1601" s="30">
        <v>0</v>
      </c>
      <c r="AM1601" s="30">
        <v>0</v>
      </c>
      <c r="AN1601" s="30">
        <v>0</v>
      </c>
      <c r="AO1601" s="30">
        <v>7200</v>
      </c>
      <c r="AP1601" s="30">
        <v>7200</v>
      </c>
      <c r="AQ1601" s="30">
        <v>0</v>
      </c>
      <c r="AR1601" s="30">
        <v>0</v>
      </c>
      <c r="AS1601" s="30">
        <v>0</v>
      </c>
      <c r="AT1601" s="30">
        <v>0</v>
      </c>
      <c r="AU1601" s="121">
        <v>0</v>
      </c>
      <c r="AV1601" s="129" t="s">
        <v>784</v>
      </c>
      <c r="AW1601" s="129" t="s">
        <v>785</v>
      </c>
      <c r="AX1601" s="129" t="s">
        <v>797</v>
      </c>
    </row>
    <row r="1602" spans="1:50" ht="36" x14ac:dyDescent="0.25">
      <c r="A1602" s="120">
        <v>46178</v>
      </c>
      <c r="B1602" s="28" t="s">
        <v>569</v>
      </c>
      <c r="C1602" s="25" t="s">
        <v>427</v>
      </c>
      <c r="D1602" s="25" t="s">
        <v>498</v>
      </c>
      <c r="E1602" s="25" t="s">
        <v>423</v>
      </c>
      <c r="F1602" s="29" t="s">
        <v>287</v>
      </c>
      <c r="G1602" s="29" t="s">
        <v>21</v>
      </c>
      <c r="H1602" s="29" t="s">
        <v>422</v>
      </c>
      <c r="I1602" s="29" t="s">
        <v>579</v>
      </c>
      <c r="J1602" s="29" t="s">
        <v>868</v>
      </c>
      <c r="K1602" s="25" t="s">
        <v>273</v>
      </c>
      <c r="L1602" s="25" t="s">
        <v>4537</v>
      </c>
      <c r="M1602" s="25" t="s">
        <v>5708</v>
      </c>
      <c r="N1602" s="25" t="s">
        <v>5684</v>
      </c>
      <c r="O1602" s="25">
        <v>10425831114</v>
      </c>
      <c r="P1602" s="25" t="s">
        <v>5709</v>
      </c>
      <c r="Q1602" s="28" t="s">
        <v>0</v>
      </c>
      <c r="R1602" s="29" t="s">
        <v>4300</v>
      </c>
      <c r="S1602" s="27" t="s">
        <v>5710</v>
      </c>
      <c r="T1602" s="27" t="s">
        <v>5874</v>
      </c>
      <c r="U1602" s="28" t="s">
        <v>324</v>
      </c>
      <c r="V1602" s="26" t="s">
        <v>273</v>
      </c>
      <c r="W1602" s="26" t="s">
        <v>673</v>
      </c>
      <c r="X1602" s="26" t="s">
        <v>411</v>
      </c>
      <c r="Y1602" s="37" t="s">
        <v>200</v>
      </c>
      <c r="Z1602" s="37" t="s">
        <v>586</v>
      </c>
      <c r="AA1602" s="37" t="s">
        <v>585</v>
      </c>
      <c r="AB1602" s="30">
        <v>9400</v>
      </c>
      <c r="AC1602" s="30">
        <v>0</v>
      </c>
      <c r="AD1602" s="31">
        <v>9400</v>
      </c>
      <c r="AE1602" s="30">
        <v>9400</v>
      </c>
      <c r="AF1602" s="30">
        <v>4700</v>
      </c>
      <c r="AG1602" s="32">
        <v>4700</v>
      </c>
      <c r="AH1602" s="30">
        <v>4700</v>
      </c>
      <c r="AI1602" s="10" t="s">
        <v>573</v>
      </c>
      <c r="AJ1602" s="30">
        <v>0</v>
      </c>
      <c r="AK1602" s="30">
        <v>0</v>
      </c>
      <c r="AL1602" s="30">
        <v>0</v>
      </c>
      <c r="AM1602" s="30">
        <v>0</v>
      </c>
      <c r="AN1602" s="30">
        <v>0</v>
      </c>
      <c r="AO1602" s="30">
        <v>0</v>
      </c>
      <c r="AP1602" s="30">
        <v>4700</v>
      </c>
      <c r="AQ1602" s="30">
        <v>0</v>
      </c>
      <c r="AR1602" s="30">
        <v>0</v>
      </c>
      <c r="AS1602" s="30">
        <v>0</v>
      </c>
      <c r="AT1602" s="30">
        <v>0</v>
      </c>
      <c r="AU1602" s="121">
        <v>0</v>
      </c>
      <c r="AV1602" s="129" t="s">
        <v>919</v>
      </c>
      <c r="AW1602" s="129" t="s">
        <v>785</v>
      </c>
      <c r="AX1602" s="129" t="s">
        <v>236</v>
      </c>
    </row>
    <row r="1603" spans="1:50" ht="36" x14ac:dyDescent="0.25">
      <c r="A1603" s="120">
        <v>46178</v>
      </c>
      <c r="B1603" s="28" t="s">
        <v>569</v>
      </c>
      <c r="C1603" s="25" t="s">
        <v>427</v>
      </c>
      <c r="D1603" s="25" t="s">
        <v>430</v>
      </c>
      <c r="E1603" s="25" t="s">
        <v>423</v>
      </c>
      <c r="F1603" s="29" t="s">
        <v>243</v>
      </c>
      <c r="G1603" s="29" t="s">
        <v>19</v>
      </c>
      <c r="H1603" s="29" t="s">
        <v>596</v>
      </c>
      <c r="I1603" s="29" t="s">
        <v>579</v>
      </c>
      <c r="J1603" s="29" t="s">
        <v>777</v>
      </c>
      <c r="K1603" s="25" t="s">
        <v>430</v>
      </c>
      <c r="L1603" s="25" t="s">
        <v>4560</v>
      </c>
      <c r="M1603" s="25" t="s">
        <v>1389</v>
      </c>
      <c r="N1603" s="25" t="s">
        <v>5711</v>
      </c>
      <c r="O1603" s="25">
        <v>20605982680</v>
      </c>
      <c r="P1603" s="25" t="s">
        <v>5712</v>
      </c>
      <c r="Q1603" s="28" t="s">
        <v>0</v>
      </c>
      <c r="R1603" s="29" t="s">
        <v>4301</v>
      </c>
      <c r="S1603" s="27" t="s">
        <v>5713</v>
      </c>
      <c r="T1603" s="27" t="s">
        <v>5875</v>
      </c>
      <c r="U1603" s="28" t="s">
        <v>270</v>
      </c>
      <c r="V1603" s="26" t="s">
        <v>430</v>
      </c>
      <c r="W1603" s="26" t="s">
        <v>593</v>
      </c>
      <c r="X1603" s="26" t="s">
        <v>411</v>
      </c>
      <c r="Y1603" s="37" t="s">
        <v>57</v>
      </c>
      <c r="Z1603" s="37" t="s">
        <v>59</v>
      </c>
      <c r="AA1603" s="37" t="s">
        <v>58</v>
      </c>
      <c r="AB1603" s="30">
        <v>0</v>
      </c>
      <c r="AC1603" s="30">
        <v>0</v>
      </c>
      <c r="AD1603" s="31">
        <v>0</v>
      </c>
      <c r="AE1603" s="30">
        <v>39250.93</v>
      </c>
      <c r="AF1603" s="30">
        <v>39250.93</v>
      </c>
      <c r="AG1603" s="32">
        <v>-39250.93</v>
      </c>
      <c r="AH1603" s="30">
        <v>39250.93</v>
      </c>
      <c r="AI1603" s="10" t="s">
        <v>573</v>
      </c>
      <c r="AJ1603" s="30">
        <v>0</v>
      </c>
      <c r="AK1603" s="30">
        <v>0</v>
      </c>
      <c r="AL1603" s="30">
        <v>0</v>
      </c>
      <c r="AM1603" s="30">
        <v>0</v>
      </c>
      <c r="AN1603" s="30">
        <v>0</v>
      </c>
      <c r="AO1603" s="30">
        <v>39250.93</v>
      </c>
      <c r="AP1603" s="30">
        <v>0</v>
      </c>
      <c r="AQ1603" s="30">
        <v>0</v>
      </c>
      <c r="AR1603" s="30">
        <v>0</v>
      </c>
      <c r="AS1603" s="30">
        <v>0</v>
      </c>
      <c r="AT1603" s="30">
        <v>0</v>
      </c>
      <c r="AU1603" s="121">
        <v>0</v>
      </c>
      <c r="AV1603" s="129" t="s">
        <v>1011</v>
      </c>
      <c r="AW1603" s="129" t="s">
        <v>1011</v>
      </c>
      <c r="AX1603" s="129" t="s">
        <v>527</v>
      </c>
    </row>
    <row r="1604" spans="1:50" ht="24" x14ac:dyDescent="0.25">
      <c r="A1604" s="120">
        <v>46181</v>
      </c>
      <c r="B1604" s="28" t="s">
        <v>569</v>
      </c>
      <c r="C1604" s="25" t="s">
        <v>427</v>
      </c>
      <c r="D1604" s="25" t="s">
        <v>430</v>
      </c>
      <c r="E1604" s="25" t="s">
        <v>423</v>
      </c>
      <c r="F1604" s="29" t="s">
        <v>243</v>
      </c>
      <c r="G1604" s="29" t="s">
        <v>19</v>
      </c>
      <c r="H1604" s="29" t="s">
        <v>178</v>
      </c>
      <c r="I1604" s="29" t="s">
        <v>269</v>
      </c>
      <c r="J1604" s="29" t="s">
        <v>868</v>
      </c>
      <c r="K1604" s="25" t="s">
        <v>246</v>
      </c>
      <c r="L1604" s="25" t="s">
        <v>4538</v>
      </c>
      <c r="M1604" s="25" t="s">
        <v>5714</v>
      </c>
      <c r="N1604" s="25" t="s">
        <v>5715</v>
      </c>
      <c r="O1604" s="25">
        <v>10469107634</v>
      </c>
      <c r="P1604" s="25" t="s">
        <v>5716</v>
      </c>
      <c r="Q1604" s="28" t="s">
        <v>0</v>
      </c>
      <c r="R1604" s="29" t="s">
        <v>4302</v>
      </c>
      <c r="S1604" s="27" t="s">
        <v>5717</v>
      </c>
      <c r="T1604" s="27" t="s">
        <v>5876</v>
      </c>
      <c r="U1604" s="28" t="s">
        <v>247</v>
      </c>
      <c r="V1604" s="26" t="s">
        <v>246</v>
      </c>
      <c r="W1604" s="26" t="s">
        <v>554</v>
      </c>
      <c r="X1604" s="26" t="s">
        <v>411</v>
      </c>
      <c r="Y1604" s="37" t="s">
        <v>28</v>
      </c>
      <c r="Z1604" s="37" t="s">
        <v>178</v>
      </c>
      <c r="AA1604" s="37" t="s">
        <v>177</v>
      </c>
      <c r="AB1604" s="30">
        <v>0</v>
      </c>
      <c r="AC1604" s="30">
        <v>0</v>
      </c>
      <c r="AD1604" s="31">
        <v>0</v>
      </c>
      <c r="AE1604" s="30">
        <v>3400</v>
      </c>
      <c r="AF1604" s="30">
        <v>1700</v>
      </c>
      <c r="AG1604" s="32">
        <v>-1700</v>
      </c>
      <c r="AH1604" s="30">
        <v>1700</v>
      </c>
      <c r="AI1604" s="10" t="s">
        <v>573</v>
      </c>
      <c r="AJ1604" s="30">
        <v>0</v>
      </c>
      <c r="AK1604" s="30">
        <v>0</v>
      </c>
      <c r="AL1604" s="30">
        <v>0</v>
      </c>
      <c r="AM1604" s="30">
        <v>0</v>
      </c>
      <c r="AN1604" s="30">
        <v>0</v>
      </c>
      <c r="AO1604" s="30">
        <v>0</v>
      </c>
      <c r="AP1604" s="30">
        <v>1700</v>
      </c>
      <c r="AQ1604" s="30">
        <v>0</v>
      </c>
      <c r="AR1604" s="30">
        <v>0</v>
      </c>
      <c r="AS1604" s="30">
        <v>0</v>
      </c>
      <c r="AT1604" s="30">
        <v>0</v>
      </c>
      <c r="AU1604" s="121">
        <v>0</v>
      </c>
      <c r="AV1604" s="129" t="s">
        <v>1011</v>
      </c>
      <c r="AW1604" s="129" t="s">
        <v>1011</v>
      </c>
      <c r="AX1604" s="129" t="s">
        <v>1256</v>
      </c>
    </row>
    <row r="1605" spans="1:50" ht="24" x14ac:dyDescent="0.25">
      <c r="A1605" s="120">
        <v>46181</v>
      </c>
      <c r="B1605" s="28" t="s">
        <v>569</v>
      </c>
      <c r="C1605" s="25" t="s">
        <v>427</v>
      </c>
      <c r="D1605" s="25" t="s">
        <v>430</v>
      </c>
      <c r="E1605" s="25" t="s">
        <v>423</v>
      </c>
      <c r="F1605" s="29" t="s">
        <v>243</v>
      </c>
      <c r="G1605" s="29" t="s">
        <v>19</v>
      </c>
      <c r="H1605" s="29" t="s">
        <v>178</v>
      </c>
      <c r="I1605" s="29" t="s">
        <v>269</v>
      </c>
      <c r="J1605" s="29" t="s">
        <v>868</v>
      </c>
      <c r="K1605" s="25" t="s">
        <v>246</v>
      </c>
      <c r="L1605" s="25" t="s">
        <v>4539</v>
      </c>
      <c r="M1605" s="25" t="s">
        <v>5718</v>
      </c>
      <c r="N1605" s="25" t="s">
        <v>5715</v>
      </c>
      <c r="O1605" s="25">
        <v>10482905132</v>
      </c>
      <c r="P1605" s="25" t="s">
        <v>5719</v>
      </c>
      <c r="Q1605" s="28" t="s">
        <v>0</v>
      </c>
      <c r="R1605" s="29" t="s">
        <v>4303</v>
      </c>
      <c r="S1605" s="27" t="s">
        <v>5720</v>
      </c>
      <c r="T1605" s="27" t="s">
        <v>5877</v>
      </c>
      <c r="U1605" s="28" t="s">
        <v>247</v>
      </c>
      <c r="V1605" s="26" t="s">
        <v>246</v>
      </c>
      <c r="W1605" s="26" t="s">
        <v>554</v>
      </c>
      <c r="X1605" s="26" t="s">
        <v>411</v>
      </c>
      <c r="Y1605" s="37" t="s">
        <v>28</v>
      </c>
      <c r="Z1605" s="37" t="s">
        <v>178</v>
      </c>
      <c r="AA1605" s="37" t="s">
        <v>177</v>
      </c>
      <c r="AB1605" s="30">
        <v>0</v>
      </c>
      <c r="AC1605" s="30">
        <v>0</v>
      </c>
      <c r="AD1605" s="31">
        <v>0</v>
      </c>
      <c r="AE1605" s="30">
        <v>3400</v>
      </c>
      <c r="AF1605" s="30">
        <v>1700</v>
      </c>
      <c r="AG1605" s="32">
        <v>-1700</v>
      </c>
      <c r="AH1605" s="30">
        <v>1700</v>
      </c>
      <c r="AI1605" s="10" t="s">
        <v>573</v>
      </c>
      <c r="AJ1605" s="30">
        <v>0</v>
      </c>
      <c r="AK1605" s="30">
        <v>0</v>
      </c>
      <c r="AL1605" s="30">
        <v>0</v>
      </c>
      <c r="AM1605" s="30">
        <v>0</v>
      </c>
      <c r="AN1605" s="30">
        <v>0</v>
      </c>
      <c r="AO1605" s="30">
        <v>0</v>
      </c>
      <c r="AP1605" s="30">
        <v>1700</v>
      </c>
      <c r="AQ1605" s="30">
        <v>0</v>
      </c>
      <c r="AR1605" s="30">
        <v>0</v>
      </c>
      <c r="AS1605" s="30">
        <v>0</v>
      </c>
      <c r="AT1605" s="30">
        <v>0</v>
      </c>
      <c r="AU1605" s="121">
        <v>0</v>
      </c>
      <c r="AV1605" s="129" t="s">
        <v>1011</v>
      </c>
      <c r="AW1605" s="129" t="s">
        <v>1011</v>
      </c>
      <c r="AX1605" s="129" t="s">
        <v>1256</v>
      </c>
    </row>
    <row r="1606" spans="1:50" ht="24" x14ac:dyDescent="0.25">
      <c r="A1606" s="120">
        <v>46181</v>
      </c>
      <c r="B1606" s="28" t="s">
        <v>569</v>
      </c>
      <c r="C1606" s="25" t="s">
        <v>427</v>
      </c>
      <c r="D1606" s="25" t="s">
        <v>430</v>
      </c>
      <c r="E1606" s="25" t="s">
        <v>423</v>
      </c>
      <c r="F1606" s="29" t="s">
        <v>243</v>
      </c>
      <c r="G1606" s="29" t="s">
        <v>19</v>
      </c>
      <c r="H1606" s="29" t="s">
        <v>422</v>
      </c>
      <c r="I1606" s="29" t="s">
        <v>579</v>
      </c>
      <c r="J1606" s="29" t="s">
        <v>868</v>
      </c>
      <c r="K1606" s="25" t="s">
        <v>278</v>
      </c>
      <c r="L1606" s="25" t="s">
        <v>4546</v>
      </c>
      <c r="M1606" s="25" t="s">
        <v>2770</v>
      </c>
      <c r="N1606" s="25" t="s">
        <v>3723</v>
      </c>
      <c r="O1606" s="25">
        <v>0</v>
      </c>
      <c r="P1606" s="25" t="s">
        <v>5721</v>
      </c>
      <c r="Q1606" s="28" t="s">
        <v>0</v>
      </c>
      <c r="R1606" s="29" t="s">
        <v>4304</v>
      </c>
      <c r="S1606" s="27" t="s">
        <v>5722</v>
      </c>
      <c r="T1606" s="27" t="s">
        <v>5878</v>
      </c>
      <c r="U1606" s="28" t="s">
        <v>286</v>
      </c>
      <c r="V1606" s="26" t="s">
        <v>278</v>
      </c>
      <c r="W1606" s="26" t="s">
        <v>626</v>
      </c>
      <c r="X1606" s="26" t="s">
        <v>411</v>
      </c>
      <c r="Y1606" s="37" t="s">
        <v>200</v>
      </c>
      <c r="Z1606" s="37" t="s">
        <v>586</v>
      </c>
      <c r="AA1606" s="37" t="s">
        <v>585</v>
      </c>
      <c r="AB1606" s="30">
        <v>0</v>
      </c>
      <c r="AC1606" s="30">
        <v>7500</v>
      </c>
      <c r="AD1606" s="31">
        <v>-7500</v>
      </c>
      <c r="AE1606" s="30">
        <v>7500</v>
      </c>
      <c r="AF1606" s="30">
        <v>2500</v>
      </c>
      <c r="AG1606" s="32">
        <v>-2500</v>
      </c>
      <c r="AH1606" s="30">
        <v>2500</v>
      </c>
      <c r="AI1606" s="10" t="s">
        <v>573</v>
      </c>
      <c r="AJ1606" s="30">
        <v>0</v>
      </c>
      <c r="AK1606" s="30">
        <v>0</v>
      </c>
      <c r="AL1606" s="30">
        <v>0</v>
      </c>
      <c r="AM1606" s="30">
        <v>0</v>
      </c>
      <c r="AN1606" s="30">
        <v>0</v>
      </c>
      <c r="AO1606" s="30">
        <v>0</v>
      </c>
      <c r="AP1606" s="30">
        <v>2500</v>
      </c>
      <c r="AQ1606" s="30">
        <v>0</v>
      </c>
      <c r="AR1606" s="30">
        <v>0</v>
      </c>
      <c r="AS1606" s="30">
        <v>0</v>
      </c>
      <c r="AT1606" s="30">
        <v>0</v>
      </c>
      <c r="AU1606" s="121">
        <v>0</v>
      </c>
      <c r="AV1606" s="129" t="s">
        <v>1011</v>
      </c>
      <c r="AW1606" s="129" t="s">
        <v>1011</v>
      </c>
      <c r="AX1606" s="129" t="s">
        <v>1115</v>
      </c>
    </row>
    <row r="1607" spans="1:50" ht="24" x14ac:dyDescent="0.25">
      <c r="A1607" s="120">
        <v>46181</v>
      </c>
      <c r="B1607" s="28" t="s">
        <v>569</v>
      </c>
      <c r="C1607" s="25" t="s">
        <v>427</v>
      </c>
      <c r="D1607" s="25" t="s">
        <v>430</v>
      </c>
      <c r="E1607" s="25" t="s">
        <v>423</v>
      </c>
      <c r="F1607" s="29" t="s">
        <v>243</v>
      </c>
      <c r="G1607" s="29" t="s">
        <v>19</v>
      </c>
      <c r="H1607" s="29" t="s">
        <v>580</v>
      </c>
      <c r="I1607" s="29" t="s">
        <v>579</v>
      </c>
      <c r="J1607" s="29" t="s">
        <v>868</v>
      </c>
      <c r="K1607" s="25" t="s">
        <v>445</v>
      </c>
      <c r="L1607" s="25" t="s">
        <v>4543</v>
      </c>
      <c r="M1607" s="25" t="s">
        <v>2770</v>
      </c>
      <c r="N1607" s="25" t="s">
        <v>959</v>
      </c>
      <c r="O1607" s="25">
        <v>0</v>
      </c>
      <c r="P1607" s="25" t="s">
        <v>5723</v>
      </c>
      <c r="Q1607" s="28" t="s">
        <v>0</v>
      </c>
      <c r="R1607" s="29" t="s">
        <v>4305</v>
      </c>
      <c r="S1607" s="27" t="s">
        <v>5724</v>
      </c>
      <c r="T1607" s="27" t="s">
        <v>5879</v>
      </c>
      <c r="U1607" s="28" t="s">
        <v>272</v>
      </c>
      <c r="V1607" s="26" t="s">
        <v>445</v>
      </c>
      <c r="W1607" s="26" t="s">
        <v>609</v>
      </c>
      <c r="X1607" s="26" t="s">
        <v>411</v>
      </c>
      <c r="Y1607" s="37" t="s">
        <v>25</v>
      </c>
      <c r="Z1607" s="37" t="s">
        <v>92</v>
      </c>
      <c r="AA1607" s="37" t="s">
        <v>95</v>
      </c>
      <c r="AB1607" s="30">
        <v>0</v>
      </c>
      <c r="AC1607" s="30">
        <v>0</v>
      </c>
      <c r="AD1607" s="31">
        <v>0</v>
      </c>
      <c r="AE1607" s="30">
        <v>290</v>
      </c>
      <c r="AF1607" s="30">
        <v>290</v>
      </c>
      <c r="AG1607" s="32">
        <v>-290</v>
      </c>
      <c r="AH1607" s="30">
        <v>290</v>
      </c>
      <c r="AI1607" s="10" t="s">
        <v>573</v>
      </c>
      <c r="AJ1607" s="30">
        <v>0</v>
      </c>
      <c r="AK1607" s="30">
        <v>0</v>
      </c>
      <c r="AL1607" s="30">
        <v>0</v>
      </c>
      <c r="AM1607" s="30">
        <v>0</v>
      </c>
      <c r="AN1607" s="30">
        <v>0</v>
      </c>
      <c r="AO1607" s="30">
        <v>230</v>
      </c>
      <c r="AP1607" s="30">
        <v>60</v>
      </c>
      <c r="AQ1607" s="30">
        <v>0</v>
      </c>
      <c r="AR1607" s="30">
        <v>0</v>
      </c>
      <c r="AS1607" s="30">
        <v>0</v>
      </c>
      <c r="AT1607" s="30">
        <v>0</v>
      </c>
      <c r="AU1607" s="121">
        <v>0</v>
      </c>
      <c r="AV1607" s="129" t="s">
        <v>1011</v>
      </c>
      <c r="AW1607" s="129" t="s">
        <v>1011</v>
      </c>
      <c r="AX1607" s="129" t="s">
        <v>527</v>
      </c>
    </row>
    <row r="1608" spans="1:50" ht="24" x14ac:dyDescent="0.25">
      <c r="A1608" s="120">
        <v>46181</v>
      </c>
      <c r="B1608" s="28" t="s">
        <v>569</v>
      </c>
      <c r="C1608" s="25" t="s">
        <v>427</v>
      </c>
      <c r="D1608" s="25" t="s">
        <v>430</v>
      </c>
      <c r="E1608" s="25" t="s">
        <v>423</v>
      </c>
      <c r="F1608" s="29" t="s">
        <v>243</v>
      </c>
      <c r="G1608" s="29" t="s">
        <v>19</v>
      </c>
      <c r="H1608" s="29" t="s">
        <v>580</v>
      </c>
      <c r="I1608" s="29" t="s">
        <v>579</v>
      </c>
      <c r="J1608" s="29" t="s">
        <v>868</v>
      </c>
      <c r="K1608" s="25" t="s">
        <v>445</v>
      </c>
      <c r="L1608" s="25" t="s">
        <v>4543</v>
      </c>
      <c r="M1608" s="25" t="s">
        <v>2770</v>
      </c>
      <c r="N1608" s="25" t="s">
        <v>959</v>
      </c>
      <c r="O1608" s="25">
        <v>0</v>
      </c>
      <c r="P1608" s="25" t="s">
        <v>5723</v>
      </c>
      <c r="Q1608" s="28" t="s">
        <v>0</v>
      </c>
      <c r="R1608" s="29" t="s">
        <v>4305</v>
      </c>
      <c r="S1608" s="27" t="s">
        <v>5724</v>
      </c>
      <c r="T1608" s="27" t="s">
        <v>5879</v>
      </c>
      <c r="U1608" s="28" t="s">
        <v>272</v>
      </c>
      <c r="V1608" s="26" t="s">
        <v>445</v>
      </c>
      <c r="W1608" s="26" t="s">
        <v>609</v>
      </c>
      <c r="X1608" s="26" t="s">
        <v>411</v>
      </c>
      <c r="Y1608" s="37" t="s">
        <v>26</v>
      </c>
      <c r="Z1608" s="37" t="s">
        <v>93</v>
      </c>
      <c r="AA1608" s="37" t="s">
        <v>96</v>
      </c>
      <c r="AB1608" s="30">
        <v>0</v>
      </c>
      <c r="AC1608" s="30">
        <v>0</v>
      </c>
      <c r="AD1608" s="31">
        <v>0</v>
      </c>
      <c r="AE1608" s="30">
        <v>1436</v>
      </c>
      <c r="AF1608" s="30">
        <v>1436</v>
      </c>
      <c r="AG1608" s="32">
        <v>-1436</v>
      </c>
      <c r="AH1608" s="30">
        <v>1436</v>
      </c>
      <c r="AI1608" s="10" t="s">
        <v>573</v>
      </c>
      <c r="AJ1608" s="30">
        <v>0</v>
      </c>
      <c r="AK1608" s="30">
        <v>0</v>
      </c>
      <c r="AL1608" s="30">
        <v>0</v>
      </c>
      <c r="AM1608" s="30">
        <v>0</v>
      </c>
      <c r="AN1608" s="30">
        <v>0</v>
      </c>
      <c r="AO1608" s="30">
        <v>1066.3</v>
      </c>
      <c r="AP1608" s="30">
        <v>369.70000000000005</v>
      </c>
      <c r="AQ1608" s="30">
        <v>0</v>
      </c>
      <c r="AR1608" s="30">
        <v>0</v>
      </c>
      <c r="AS1608" s="30">
        <v>0</v>
      </c>
      <c r="AT1608" s="30">
        <v>0</v>
      </c>
      <c r="AU1608" s="121">
        <v>0</v>
      </c>
      <c r="AV1608" s="129" t="s">
        <v>1011</v>
      </c>
      <c r="AW1608" s="129" t="s">
        <v>1011</v>
      </c>
      <c r="AX1608" s="129" t="s">
        <v>527</v>
      </c>
    </row>
    <row r="1609" spans="1:50" ht="36" x14ac:dyDescent="0.25">
      <c r="A1609" s="120">
        <v>46182</v>
      </c>
      <c r="B1609" s="28" t="s">
        <v>569</v>
      </c>
      <c r="C1609" s="25" t="s">
        <v>427</v>
      </c>
      <c r="D1609" s="25" t="s">
        <v>455</v>
      </c>
      <c r="E1609" s="25" t="s">
        <v>423</v>
      </c>
      <c r="F1609" s="29" t="s">
        <v>243</v>
      </c>
      <c r="G1609" s="29" t="s">
        <v>19</v>
      </c>
      <c r="H1609" s="29" t="s">
        <v>422</v>
      </c>
      <c r="I1609" s="29" t="s">
        <v>579</v>
      </c>
      <c r="J1609" s="29" t="s">
        <v>777</v>
      </c>
      <c r="K1609" s="25" t="s">
        <v>455</v>
      </c>
      <c r="L1609" s="25" t="s">
        <v>4542</v>
      </c>
      <c r="M1609" s="25" t="s">
        <v>2770</v>
      </c>
      <c r="N1609" s="25" t="s">
        <v>5684</v>
      </c>
      <c r="O1609" s="25">
        <v>0</v>
      </c>
      <c r="P1609" s="25" t="s">
        <v>5725</v>
      </c>
      <c r="Q1609" s="28" t="s">
        <v>0</v>
      </c>
      <c r="R1609" s="29" t="s">
        <v>4306</v>
      </c>
      <c r="S1609" s="27" t="s">
        <v>5726</v>
      </c>
      <c r="T1609" s="27" t="s">
        <v>5880</v>
      </c>
      <c r="U1609" s="28" t="s">
        <v>275</v>
      </c>
      <c r="V1609" s="26" t="s">
        <v>455</v>
      </c>
      <c r="W1609" s="26" t="s">
        <v>611</v>
      </c>
      <c r="X1609" s="26" t="s">
        <v>411</v>
      </c>
      <c r="Y1609" s="37" t="s">
        <v>200</v>
      </c>
      <c r="Z1609" s="37" t="s">
        <v>586</v>
      </c>
      <c r="AA1609" s="37" t="s">
        <v>585</v>
      </c>
      <c r="AB1609" s="30">
        <v>32000</v>
      </c>
      <c r="AC1609" s="30">
        <v>32000</v>
      </c>
      <c r="AD1609" s="31">
        <v>0</v>
      </c>
      <c r="AE1609" s="30">
        <v>32000</v>
      </c>
      <c r="AF1609" s="30">
        <v>8000</v>
      </c>
      <c r="AG1609" s="32">
        <v>24000</v>
      </c>
      <c r="AH1609" s="30">
        <v>8000</v>
      </c>
      <c r="AI1609" s="10" t="s">
        <v>573</v>
      </c>
      <c r="AJ1609" s="30">
        <v>0</v>
      </c>
      <c r="AK1609" s="30">
        <v>0</v>
      </c>
      <c r="AL1609" s="30">
        <v>0</v>
      </c>
      <c r="AM1609" s="30">
        <v>0</v>
      </c>
      <c r="AN1609" s="30">
        <v>0</v>
      </c>
      <c r="AO1609" s="30">
        <v>0</v>
      </c>
      <c r="AP1609" s="30">
        <v>8000</v>
      </c>
      <c r="AQ1609" s="30">
        <v>0</v>
      </c>
      <c r="AR1609" s="30">
        <v>0</v>
      </c>
      <c r="AS1609" s="30">
        <v>0</v>
      </c>
      <c r="AT1609" s="30">
        <v>0</v>
      </c>
      <c r="AU1609" s="121">
        <v>0</v>
      </c>
      <c r="AV1609" s="129" t="s">
        <v>784</v>
      </c>
      <c r="AW1609" s="129" t="s">
        <v>785</v>
      </c>
      <c r="AX1609" s="129" t="s">
        <v>797</v>
      </c>
    </row>
    <row r="1610" spans="1:50" ht="24" x14ac:dyDescent="0.25">
      <c r="A1610" s="120">
        <v>46184</v>
      </c>
      <c r="B1610" s="28" t="s">
        <v>569</v>
      </c>
      <c r="C1610" s="25" t="s">
        <v>427</v>
      </c>
      <c r="D1610" s="25" t="s">
        <v>430</v>
      </c>
      <c r="E1610" s="25" t="s">
        <v>423</v>
      </c>
      <c r="F1610" s="29" t="s">
        <v>243</v>
      </c>
      <c r="G1610" s="29" t="s">
        <v>19</v>
      </c>
      <c r="H1610" s="29" t="s">
        <v>170</v>
      </c>
      <c r="I1610" s="29" t="s">
        <v>579</v>
      </c>
      <c r="J1610" s="29" t="s">
        <v>868</v>
      </c>
      <c r="K1610" s="25" t="s">
        <v>252</v>
      </c>
      <c r="L1610" s="25" t="s">
        <v>4549</v>
      </c>
      <c r="M1610" s="25" t="s">
        <v>5727</v>
      </c>
      <c r="N1610" s="25" t="s">
        <v>5728</v>
      </c>
      <c r="O1610" s="25">
        <v>20612602167</v>
      </c>
      <c r="P1610" s="25" t="s">
        <v>5729</v>
      </c>
      <c r="Q1610" s="28" t="s">
        <v>0</v>
      </c>
      <c r="R1610" s="29" t="s">
        <v>4307</v>
      </c>
      <c r="S1610" s="27" t="s">
        <v>5730</v>
      </c>
      <c r="T1610" s="27" t="s">
        <v>5881</v>
      </c>
      <c r="U1610" s="28" t="s">
        <v>253</v>
      </c>
      <c r="V1610" s="26" t="s">
        <v>252</v>
      </c>
      <c r="W1610" s="26" t="s">
        <v>557</v>
      </c>
      <c r="X1610" s="26" t="s">
        <v>411</v>
      </c>
      <c r="Y1610" s="37" t="s">
        <v>171</v>
      </c>
      <c r="Z1610" s="37" t="s">
        <v>173</v>
      </c>
      <c r="AA1610" s="37" t="s">
        <v>172</v>
      </c>
      <c r="AB1610" s="30">
        <v>0</v>
      </c>
      <c r="AC1610" s="30">
        <v>0</v>
      </c>
      <c r="AD1610" s="31">
        <v>0</v>
      </c>
      <c r="AE1610" s="30">
        <v>4000</v>
      </c>
      <c r="AF1610" s="30">
        <v>4000</v>
      </c>
      <c r="AG1610" s="32">
        <v>-4000</v>
      </c>
      <c r="AH1610" s="30">
        <v>4000</v>
      </c>
      <c r="AI1610" s="10" t="s">
        <v>573</v>
      </c>
      <c r="AJ1610" s="30">
        <v>0</v>
      </c>
      <c r="AK1610" s="30">
        <v>0</v>
      </c>
      <c r="AL1610" s="30">
        <v>0</v>
      </c>
      <c r="AM1610" s="30">
        <v>0</v>
      </c>
      <c r="AN1610" s="30">
        <v>0</v>
      </c>
      <c r="AO1610" s="30">
        <v>4000</v>
      </c>
      <c r="AP1610" s="30">
        <v>0</v>
      </c>
      <c r="AQ1610" s="30">
        <v>0</v>
      </c>
      <c r="AR1610" s="30">
        <v>0</v>
      </c>
      <c r="AS1610" s="30">
        <v>0</v>
      </c>
      <c r="AT1610" s="30">
        <v>0</v>
      </c>
      <c r="AU1610" s="121">
        <v>0</v>
      </c>
      <c r="AV1610" s="129" t="s">
        <v>1011</v>
      </c>
      <c r="AW1610" s="129" t="s">
        <v>1011</v>
      </c>
      <c r="AX1610" s="129" t="s">
        <v>527</v>
      </c>
    </row>
    <row r="1611" spans="1:50" ht="24" x14ac:dyDescent="0.25">
      <c r="A1611" s="120">
        <v>46182</v>
      </c>
      <c r="B1611" s="28" t="s">
        <v>569</v>
      </c>
      <c r="C1611" s="25" t="s">
        <v>427</v>
      </c>
      <c r="D1611" s="25" t="s">
        <v>455</v>
      </c>
      <c r="E1611" s="25" t="s">
        <v>423</v>
      </c>
      <c r="F1611" s="29" t="s">
        <v>243</v>
      </c>
      <c r="G1611" s="29" t="s">
        <v>19</v>
      </c>
      <c r="H1611" s="29" t="s">
        <v>614</v>
      </c>
      <c r="I1611" s="29" t="s">
        <v>579</v>
      </c>
      <c r="J1611" s="29" t="s">
        <v>777</v>
      </c>
      <c r="K1611" s="25" t="s">
        <v>455</v>
      </c>
      <c r="L1611" s="25" t="s">
        <v>4550</v>
      </c>
      <c r="M1611" s="25" t="s">
        <v>5731</v>
      </c>
      <c r="N1611" s="25" t="s">
        <v>5728</v>
      </c>
      <c r="O1611" s="25">
        <v>20508338288</v>
      </c>
      <c r="P1611" s="25" t="s">
        <v>5732</v>
      </c>
      <c r="Q1611" s="28" t="s">
        <v>0</v>
      </c>
      <c r="R1611" s="29" t="s">
        <v>4308</v>
      </c>
      <c r="S1611" s="27" t="s">
        <v>5733</v>
      </c>
      <c r="T1611" s="27" t="s">
        <v>5882</v>
      </c>
      <c r="U1611" s="28" t="s">
        <v>275</v>
      </c>
      <c r="V1611" s="26" t="s">
        <v>455</v>
      </c>
      <c r="W1611" s="26" t="s">
        <v>611</v>
      </c>
      <c r="X1611" s="26" t="s">
        <v>411</v>
      </c>
      <c r="Y1611" s="37" t="s">
        <v>188</v>
      </c>
      <c r="Z1611" s="37" t="s">
        <v>190</v>
      </c>
      <c r="AA1611" s="37" t="s">
        <v>189</v>
      </c>
      <c r="AB1611" s="30">
        <v>0</v>
      </c>
      <c r="AC1611" s="30">
        <v>0</v>
      </c>
      <c r="AD1611" s="31">
        <v>0</v>
      </c>
      <c r="AE1611" s="30">
        <v>12000</v>
      </c>
      <c r="AF1611" s="30">
        <v>0</v>
      </c>
      <c r="AG1611" s="32">
        <v>0</v>
      </c>
      <c r="AH1611" s="30">
        <v>0</v>
      </c>
      <c r="AI1611" s="10" t="s">
        <v>573</v>
      </c>
      <c r="AJ1611" s="30">
        <v>0</v>
      </c>
      <c r="AK1611" s="30">
        <v>0</v>
      </c>
      <c r="AL1611" s="30">
        <v>0</v>
      </c>
      <c r="AM1611" s="30">
        <v>0</v>
      </c>
      <c r="AN1611" s="30">
        <v>0</v>
      </c>
      <c r="AO1611" s="30">
        <v>0</v>
      </c>
      <c r="AP1611" s="30">
        <v>0</v>
      </c>
      <c r="AQ1611" s="30">
        <v>0</v>
      </c>
      <c r="AR1611" s="30">
        <v>0</v>
      </c>
      <c r="AS1611" s="30">
        <v>0</v>
      </c>
      <c r="AT1611" s="30">
        <v>0</v>
      </c>
      <c r="AU1611" s="121">
        <v>0</v>
      </c>
      <c r="AV1611" s="129" t="s">
        <v>1011</v>
      </c>
      <c r="AW1611" s="129" t="s">
        <v>1011</v>
      </c>
      <c r="AX1611" s="129" t="s">
        <v>527</v>
      </c>
    </row>
    <row r="1612" spans="1:50" ht="24" x14ac:dyDescent="0.25">
      <c r="A1612" s="120">
        <v>46183</v>
      </c>
      <c r="B1612" s="28" t="s">
        <v>569</v>
      </c>
      <c r="C1612" s="25" t="s">
        <v>427</v>
      </c>
      <c r="D1612" s="25" t="s">
        <v>430</v>
      </c>
      <c r="E1612" s="25" t="s">
        <v>423</v>
      </c>
      <c r="F1612" s="29" t="s">
        <v>243</v>
      </c>
      <c r="G1612" s="29" t="s">
        <v>19</v>
      </c>
      <c r="H1612" s="29" t="s">
        <v>178</v>
      </c>
      <c r="I1612" s="29" t="s">
        <v>269</v>
      </c>
      <c r="J1612" s="29" t="s">
        <v>868</v>
      </c>
      <c r="K1612" s="25" t="s">
        <v>244</v>
      </c>
      <c r="L1612" s="25" t="s">
        <v>4547</v>
      </c>
      <c r="M1612" s="25" t="s">
        <v>2770</v>
      </c>
      <c r="N1612" s="25" t="s">
        <v>2879</v>
      </c>
      <c r="O1612" s="25">
        <v>0</v>
      </c>
      <c r="P1612" s="25" t="s">
        <v>5734</v>
      </c>
      <c r="Q1612" s="28" t="s">
        <v>0</v>
      </c>
      <c r="R1612" s="29" t="s">
        <v>4309</v>
      </c>
      <c r="S1612" s="27" t="s">
        <v>5735</v>
      </c>
      <c r="T1612" s="27" t="s">
        <v>5883</v>
      </c>
      <c r="U1612" s="28" t="s">
        <v>245</v>
      </c>
      <c r="V1612" s="26" t="s">
        <v>244</v>
      </c>
      <c r="W1612" s="26" t="s">
        <v>553</v>
      </c>
      <c r="X1612" s="26" t="s">
        <v>411</v>
      </c>
      <c r="Y1612" s="37" t="s">
        <v>28</v>
      </c>
      <c r="Z1612" s="37" t="s">
        <v>178</v>
      </c>
      <c r="AA1612" s="37" t="s">
        <v>177</v>
      </c>
      <c r="AB1612" s="30">
        <v>0</v>
      </c>
      <c r="AC1612" s="30">
        <v>0</v>
      </c>
      <c r="AD1612" s="31">
        <v>0</v>
      </c>
      <c r="AE1612" s="30">
        <v>6600</v>
      </c>
      <c r="AF1612" s="30">
        <v>2200</v>
      </c>
      <c r="AG1612" s="32">
        <v>-2200</v>
      </c>
      <c r="AH1612" s="30">
        <v>2200</v>
      </c>
      <c r="AI1612" s="10" t="s">
        <v>573</v>
      </c>
      <c r="AJ1612" s="30">
        <v>0</v>
      </c>
      <c r="AK1612" s="30">
        <v>0</v>
      </c>
      <c r="AL1612" s="30">
        <v>0</v>
      </c>
      <c r="AM1612" s="30">
        <v>0</v>
      </c>
      <c r="AN1612" s="30">
        <v>0</v>
      </c>
      <c r="AO1612" s="30">
        <v>0</v>
      </c>
      <c r="AP1612" s="30">
        <v>2200</v>
      </c>
      <c r="AQ1612" s="30">
        <v>0</v>
      </c>
      <c r="AR1612" s="30">
        <v>0</v>
      </c>
      <c r="AS1612" s="30">
        <v>0</v>
      </c>
      <c r="AT1612" s="30">
        <v>0</v>
      </c>
      <c r="AU1612" s="121">
        <v>0</v>
      </c>
      <c r="AV1612" s="129" t="s">
        <v>1011</v>
      </c>
      <c r="AW1612" s="129" t="s">
        <v>1011</v>
      </c>
      <c r="AX1612" s="129" t="s">
        <v>1696</v>
      </c>
    </row>
    <row r="1613" spans="1:50" ht="24" x14ac:dyDescent="0.25">
      <c r="A1613" s="120">
        <v>46183</v>
      </c>
      <c r="B1613" s="28" t="s">
        <v>569</v>
      </c>
      <c r="C1613" s="25" t="s">
        <v>427</v>
      </c>
      <c r="D1613" s="25" t="s">
        <v>498</v>
      </c>
      <c r="E1613" s="25" t="s">
        <v>423</v>
      </c>
      <c r="F1613" s="29" t="s">
        <v>287</v>
      </c>
      <c r="G1613" s="29" t="s">
        <v>21</v>
      </c>
      <c r="H1613" s="29" t="s">
        <v>422</v>
      </c>
      <c r="I1613" s="29" t="s">
        <v>579</v>
      </c>
      <c r="J1613" s="29" t="s">
        <v>868</v>
      </c>
      <c r="K1613" s="25" t="s">
        <v>244</v>
      </c>
      <c r="L1613" s="25" t="s">
        <v>4548</v>
      </c>
      <c r="M1613" s="25" t="s">
        <v>5736</v>
      </c>
      <c r="N1613" s="25" t="s">
        <v>5728</v>
      </c>
      <c r="O1613" s="25">
        <v>10008148100</v>
      </c>
      <c r="P1613" s="25" t="s">
        <v>5737</v>
      </c>
      <c r="Q1613" s="28" t="s">
        <v>0</v>
      </c>
      <c r="R1613" s="29" t="s">
        <v>4310</v>
      </c>
      <c r="S1613" s="27" t="s">
        <v>5738</v>
      </c>
      <c r="T1613" s="27" t="s">
        <v>5884</v>
      </c>
      <c r="U1613" s="28" t="s">
        <v>309</v>
      </c>
      <c r="V1613" s="26" t="s">
        <v>244</v>
      </c>
      <c r="W1613" s="26" t="s">
        <v>658</v>
      </c>
      <c r="X1613" s="26" t="s">
        <v>411</v>
      </c>
      <c r="Y1613" s="37" t="s">
        <v>200</v>
      </c>
      <c r="Z1613" s="37" t="s">
        <v>586</v>
      </c>
      <c r="AA1613" s="37" t="s">
        <v>585</v>
      </c>
      <c r="AB1613" s="30">
        <v>11100</v>
      </c>
      <c r="AC1613" s="30">
        <v>11100</v>
      </c>
      <c r="AD1613" s="31">
        <v>0</v>
      </c>
      <c r="AE1613" s="30">
        <v>11100</v>
      </c>
      <c r="AF1613" s="30">
        <v>0</v>
      </c>
      <c r="AG1613" s="32">
        <v>11100</v>
      </c>
      <c r="AH1613" s="30">
        <v>0</v>
      </c>
      <c r="AI1613" s="10" t="s">
        <v>573</v>
      </c>
      <c r="AJ1613" s="30">
        <v>0</v>
      </c>
      <c r="AK1613" s="30">
        <v>0</v>
      </c>
      <c r="AL1613" s="30">
        <v>0</v>
      </c>
      <c r="AM1613" s="30">
        <v>0</v>
      </c>
      <c r="AN1613" s="30">
        <v>0</v>
      </c>
      <c r="AO1613" s="30">
        <v>0</v>
      </c>
      <c r="AP1613" s="30">
        <v>0</v>
      </c>
      <c r="AQ1613" s="30">
        <v>0</v>
      </c>
      <c r="AR1613" s="30">
        <v>0</v>
      </c>
      <c r="AS1613" s="30">
        <v>0</v>
      </c>
      <c r="AT1613" s="30">
        <v>0</v>
      </c>
      <c r="AU1613" s="121">
        <v>0</v>
      </c>
      <c r="AV1613" s="129" t="s">
        <v>784</v>
      </c>
      <c r="AW1613" s="129" t="s">
        <v>785</v>
      </c>
      <c r="AX1613" s="129" t="s">
        <v>2654</v>
      </c>
    </row>
    <row r="1614" spans="1:50" ht="24" x14ac:dyDescent="0.25">
      <c r="A1614" s="120">
        <v>46184</v>
      </c>
      <c r="B1614" s="28" t="s">
        <v>569</v>
      </c>
      <c r="C1614" s="25" t="s">
        <v>427</v>
      </c>
      <c r="D1614" s="25" t="s">
        <v>430</v>
      </c>
      <c r="E1614" s="25" t="s">
        <v>423</v>
      </c>
      <c r="F1614" s="29" t="s">
        <v>243</v>
      </c>
      <c r="G1614" s="29" t="s">
        <v>19</v>
      </c>
      <c r="H1614" s="29" t="s">
        <v>178</v>
      </c>
      <c r="I1614" s="29" t="s">
        <v>269</v>
      </c>
      <c r="J1614" s="29" t="s">
        <v>868</v>
      </c>
      <c r="K1614" s="25" t="s">
        <v>262</v>
      </c>
      <c r="L1614" s="25" t="s">
        <v>4551</v>
      </c>
      <c r="M1614" s="25" t="s">
        <v>2770</v>
      </c>
      <c r="N1614" s="25" t="s">
        <v>2823</v>
      </c>
      <c r="O1614" s="25">
        <v>0</v>
      </c>
      <c r="P1614" s="25" t="s">
        <v>5739</v>
      </c>
      <c r="Q1614" s="28" t="s">
        <v>0</v>
      </c>
      <c r="R1614" s="29" t="s">
        <v>4311</v>
      </c>
      <c r="S1614" s="27" t="s">
        <v>5740</v>
      </c>
      <c r="T1614" s="27" t="s">
        <v>5885</v>
      </c>
      <c r="U1614" s="28" t="s">
        <v>263</v>
      </c>
      <c r="V1614" s="26" t="s">
        <v>262</v>
      </c>
      <c r="W1614" s="26" t="s">
        <v>562</v>
      </c>
      <c r="X1614" s="26" t="s">
        <v>411</v>
      </c>
      <c r="Y1614" s="37" t="s">
        <v>28</v>
      </c>
      <c r="Z1614" s="37" t="s">
        <v>178</v>
      </c>
      <c r="AA1614" s="37" t="s">
        <v>177</v>
      </c>
      <c r="AB1614" s="30">
        <v>0</v>
      </c>
      <c r="AC1614" s="30">
        <v>0</v>
      </c>
      <c r="AD1614" s="31">
        <v>0</v>
      </c>
      <c r="AE1614" s="30">
        <v>5100</v>
      </c>
      <c r="AF1614" s="30">
        <v>1700</v>
      </c>
      <c r="AG1614" s="32">
        <v>-1700</v>
      </c>
      <c r="AH1614" s="30">
        <v>1700</v>
      </c>
      <c r="AI1614" s="10" t="s">
        <v>573</v>
      </c>
      <c r="AJ1614" s="30">
        <v>0</v>
      </c>
      <c r="AK1614" s="30">
        <v>0</v>
      </c>
      <c r="AL1614" s="30">
        <v>0</v>
      </c>
      <c r="AM1614" s="30">
        <v>0</v>
      </c>
      <c r="AN1614" s="30">
        <v>0</v>
      </c>
      <c r="AO1614" s="30">
        <v>0</v>
      </c>
      <c r="AP1614" s="30">
        <v>1700</v>
      </c>
      <c r="AQ1614" s="30">
        <v>0</v>
      </c>
      <c r="AR1614" s="30">
        <v>0</v>
      </c>
      <c r="AS1614" s="30">
        <v>0</v>
      </c>
      <c r="AT1614" s="30">
        <v>0</v>
      </c>
      <c r="AU1614" s="121">
        <v>0</v>
      </c>
      <c r="AV1614" s="129" t="s">
        <v>1011</v>
      </c>
      <c r="AW1614" s="129" t="s">
        <v>1011</v>
      </c>
      <c r="AX1614" s="129" t="s">
        <v>1256</v>
      </c>
    </row>
    <row r="1615" spans="1:50" ht="24" x14ac:dyDescent="0.25">
      <c r="A1615" s="120">
        <v>46184</v>
      </c>
      <c r="B1615" s="28" t="s">
        <v>569</v>
      </c>
      <c r="C1615" s="25" t="s">
        <v>427</v>
      </c>
      <c r="D1615" s="25" t="s">
        <v>456</v>
      </c>
      <c r="E1615" s="25" t="s">
        <v>423</v>
      </c>
      <c r="F1615" s="29" t="s">
        <v>287</v>
      </c>
      <c r="G1615" s="29" t="s">
        <v>21</v>
      </c>
      <c r="H1615" s="29" t="s">
        <v>580</v>
      </c>
      <c r="I1615" s="29" t="s">
        <v>579</v>
      </c>
      <c r="J1615" s="29" t="s">
        <v>777</v>
      </c>
      <c r="K1615" s="25" t="s">
        <v>456</v>
      </c>
      <c r="L1615" s="25" t="s">
        <v>5886</v>
      </c>
      <c r="M1615" s="25" t="s">
        <v>5887</v>
      </c>
      <c r="N1615" s="25" t="s">
        <v>5888</v>
      </c>
      <c r="O1615" s="25">
        <v>20341841357</v>
      </c>
      <c r="P1615" s="25" t="s">
        <v>5889</v>
      </c>
      <c r="Q1615" s="28" t="s">
        <v>0</v>
      </c>
      <c r="R1615" s="29" t="s">
        <v>4312</v>
      </c>
      <c r="S1615" s="27" t="s">
        <v>5741</v>
      </c>
      <c r="T1615" s="27" t="s">
        <v>5890</v>
      </c>
      <c r="U1615" s="28" t="s">
        <v>323</v>
      </c>
      <c r="V1615" s="26" t="s">
        <v>456</v>
      </c>
      <c r="W1615" s="26" t="s">
        <v>672</v>
      </c>
      <c r="X1615" s="26" t="s">
        <v>411</v>
      </c>
      <c r="Y1615" s="37" t="s">
        <v>25</v>
      </c>
      <c r="Z1615" s="37" t="s">
        <v>92</v>
      </c>
      <c r="AA1615" s="37" t="s">
        <v>95</v>
      </c>
      <c r="AB1615" s="30">
        <v>0</v>
      </c>
      <c r="AC1615" s="30">
        <v>0</v>
      </c>
      <c r="AD1615" s="31">
        <v>0</v>
      </c>
      <c r="AE1615" s="30">
        <v>11412.11</v>
      </c>
      <c r="AF1615" s="30">
        <v>11412.11</v>
      </c>
      <c r="AG1615" s="32">
        <v>-11412.11</v>
      </c>
      <c r="AH1615" s="30">
        <v>11412.11</v>
      </c>
      <c r="AI1615" s="10" t="s">
        <v>573</v>
      </c>
      <c r="AJ1615" s="30">
        <v>0</v>
      </c>
      <c r="AK1615" s="30">
        <v>0</v>
      </c>
      <c r="AL1615" s="30">
        <v>0</v>
      </c>
      <c r="AM1615" s="30">
        <v>0</v>
      </c>
      <c r="AN1615" s="30">
        <v>0</v>
      </c>
      <c r="AO1615" s="30">
        <v>0</v>
      </c>
      <c r="AP1615" s="30">
        <v>11412.11</v>
      </c>
      <c r="AQ1615" s="30">
        <v>0</v>
      </c>
      <c r="AR1615" s="30">
        <v>0</v>
      </c>
      <c r="AS1615" s="30">
        <v>0</v>
      </c>
      <c r="AT1615" s="30">
        <v>0</v>
      </c>
      <c r="AU1615" s="121">
        <v>0</v>
      </c>
      <c r="AV1615" s="129" t="s">
        <v>1011</v>
      </c>
      <c r="AW1615" s="129" t="s">
        <v>1011</v>
      </c>
      <c r="AX1615" s="129" t="s">
        <v>527</v>
      </c>
    </row>
    <row r="1616" spans="1:50" ht="48" x14ac:dyDescent="0.25">
      <c r="A1616" s="120">
        <v>46184</v>
      </c>
      <c r="B1616" s="28" t="s">
        <v>569</v>
      </c>
      <c r="C1616" s="25" t="s">
        <v>427</v>
      </c>
      <c r="D1616" s="25" t="s">
        <v>429</v>
      </c>
      <c r="E1616" s="25" t="s">
        <v>423</v>
      </c>
      <c r="F1616" s="29" t="s">
        <v>243</v>
      </c>
      <c r="G1616" s="29" t="s">
        <v>19</v>
      </c>
      <c r="H1616" s="29" t="s">
        <v>618</v>
      </c>
      <c r="I1616" s="29" t="s">
        <v>269</v>
      </c>
      <c r="J1616" s="29" t="s">
        <v>777</v>
      </c>
      <c r="K1616" s="25" t="s">
        <v>429</v>
      </c>
      <c r="L1616" s="25" t="s">
        <v>4556</v>
      </c>
      <c r="M1616" s="25" t="s">
        <v>5742</v>
      </c>
      <c r="N1616" s="25" t="s">
        <v>5743</v>
      </c>
      <c r="O1616" s="25">
        <v>20106897914</v>
      </c>
      <c r="P1616" s="25" t="s">
        <v>5744</v>
      </c>
      <c r="Q1616" s="28" t="s">
        <v>0</v>
      </c>
      <c r="R1616" s="29" t="s">
        <v>4313</v>
      </c>
      <c r="S1616" s="27" t="s">
        <v>5745</v>
      </c>
      <c r="T1616" s="27" t="s">
        <v>5891</v>
      </c>
      <c r="U1616" s="28" t="s">
        <v>277</v>
      </c>
      <c r="V1616" s="26" t="s">
        <v>429</v>
      </c>
      <c r="W1616" s="26" t="s">
        <v>617</v>
      </c>
      <c r="X1616" s="26" t="s">
        <v>411</v>
      </c>
      <c r="Y1616" s="37" t="s">
        <v>104</v>
      </c>
      <c r="Z1616" s="37" t="s">
        <v>106</v>
      </c>
      <c r="AA1616" s="37" t="s">
        <v>105</v>
      </c>
      <c r="AB1616" s="30">
        <v>0</v>
      </c>
      <c r="AC1616" s="30">
        <v>0</v>
      </c>
      <c r="AD1616" s="31">
        <v>0</v>
      </c>
      <c r="AE1616" s="30">
        <v>25720.5</v>
      </c>
      <c r="AF1616" s="30">
        <v>25720.5</v>
      </c>
      <c r="AG1616" s="32">
        <v>-25720.5</v>
      </c>
      <c r="AH1616" s="30">
        <v>25720.5</v>
      </c>
      <c r="AI1616" s="10" t="s">
        <v>573</v>
      </c>
      <c r="AJ1616" s="30">
        <v>0</v>
      </c>
      <c r="AK1616" s="30">
        <v>0</v>
      </c>
      <c r="AL1616" s="30">
        <v>0</v>
      </c>
      <c r="AM1616" s="30">
        <v>0</v>
      </c>
      <c r="AN1616" s="30">
        <v>0</v>
      </c>
      <c r="AO1616" s="30">
        <v>25720.5</v>
      </c>
      <c r="AP1616" s="30">
        <v>0</v>
      </c>
      <c r="AQ1616" s="30">
        <v>0</v>
      </c>
      <c r="AR1616" s="30">
        <v>0</v>
      </c>
      <c r="AS1616" s="30">
        <v>0</v>
      </c>
      <c r="AT1616" s="30">
        <v>0</v>
      </c>
      <c r="AU1616" s="121">
        <v>0</v>
      </c>
      <c r="AV1616" s="129" t="s">
        <v>1011</v>
      </c>
      <c r="AW1616" s="129" t="s">
        <v>1011</v>
      </c>
      <c r="AX1616" s="129" t="s">
        <v>527</v>
      </c>
    </row>
    <row r="1617" spans="1:50" ht="24" x14ac:dyDescent="0.25">
      <c r="A1617" s="120">
        <v>46185</v>
      </c>
      <c r="B1617" s="28" t="s">
        <v>569</v>
      </c>
      <c r="C1617" s="25" t="s">
        <v>427</v>
      </c>
      <c r="D1617" s="25" t="s">
        <v>430</v>
      </c>
      <c r="E1617" s="25" t="s">
        <v>423</v>
      </c>
      <c r="F1617" s="29" t="s">
        <v>243</v>
      </c>
      <c r="G1617" s="29" t="s">
        <v>19</v>
      </c>
      <c r="H1617" s="29" t="s">
        <v>588</v>
      </c>
      <c r="I1617" s="29" t="s">
        <v>579</v>
      </c>
      <c r="J1617" s="29" t="s">
        <v>868</v>
      </c>
      <c r="K1617" s="25" t="s">
        <v>266</v>
      </c>
      <c r="L1617" s="25" t="s">
        <v>527</v>
      </c>
      <c r="M1617" s="25" t="s">
        <v>527</v>
      </c>
      <c r="N1617" s="25" t="s">
        <v>527</v>
      </c>
      <c r="O1617" s="25" t="s">
        <v>527</v>
      </c>
      <c r="P1617" s="25" t="s">
        <v>5746</v>
      </c>
      <c r="Q1617" s="28" t="s">
        <v>0</v>
      </c>
      <c r="R1617" s="29" t="s">
        <v>4314</v>
      </c>
      <c r="S1617" s="27" t="s">
        <v>5747</v>
      </c>
      <c r="T1617" s="27" t="s">
        <v>5892</v>
      </c>
      <c r="U1617" s="28" t="s">
        <v>267</v>
      </c>
      <c r="V1617" s="26" t="s">
        <v>266</v>
      </c>
      <c r="W1617" s="26" t="s">
        <v>564</v>
      </c>
      <c r="X1617" s="26" t="s">
        <v>411</v>
      </c>
      <c r="Y1617" s="37" t="s">
        <v>125</v>
      </c>
      <c r="Z1617" s="37" t="s">
        <v>127</v>
      </c>
      <c r="AA1617" s="37" t="s">
        <v>126</v>
      </c>
      <c r="AB1617" s="30">
        <v>0</v>
      </c>
      <c r="AC1617" s="30">
        <v>0</v>
      </c>
      <c r="AD1617" s="31">
        <v>0</v>
      </c>
      <c r="AE1617" s="30">
        <v>0</v>
      </c>
      <c r="AF1617" s="30">
        <v>0</v>
      </c>
      <c r="AG1617" s="32">
        <v>0</v>
      </c>
      <c r="AH1617" s="30">
        <v>0</v>
      </c>
      <c r="AI1617" s="10" t="s">
        <v>573</v>
      </c>
      <c r="AJ1617" s="30">
        <v>0</v>
      </c>
      <c r="AK1617" s="30">
        <v>0</v>
      </c>
      <c r="AL1617" s="30">
        <v>0</v>
      </c>
      <c r="AM1617" s="30">
        <v>0</v>
      </c>
      <c r="AN1617" s="30">
        <v>0</v>
      </c>
      <c r="AO1617" s="30">
        <v>0</v>
      </c>
      <c r="AP1617" s="30">
        <v>0</v>
      </c>
      <c r="AQ1617" s="30">
        <v>0</v>
      </c>
      <c r="AR1617" s="30">
        <v>0</v>
      </c>
      <c r="AS1617" s="30">
        <v>0</v>
      </c>
      <c r="AT1617" s="30">
        <v>0</v>
      </c>
      <c r="AU1617" s="121">
        <v>0</v>
      </c>
      <c r="AV1617" s="129" t="s">
        <v>1011</v>
      </c>
      <c r="AW1617" s="129" t="s">
        <v>1011</v>
      </c>
      <c r="AX1617" s="129" t="s">
        <v>527</v>
      </c>
    </row>
    <row r="1618" spans="1:50" ht="24" x14ac:dyDescent="0.25">
      <c r="A1618" s="120">
        <v>46185</v>
      </c>
      <c r="B1618" s="28" t="s">
        <v>569</v>
      </c>
      <c r="C1618" s="25" t="s">
        <v>427</v>
      </c>
      <c r="D1618" s="25" t="s">
        <v>498</v>
      </c>
      <c r="E1618" s="25" t="s">
        <v>423</v>
      </c>
      <c r="F1618" s="29" t="s">
        <v>287</v>
      </c>
      <c r="G1618" s="29" t="s">
        <v>21</v>
      </c>
      <c r="H1618" s="29" t="s">
        <v>422</v>
      </c>
      <c r="I1618" s="29" t="s">
        <v>579</v>
      </c>
      <c r="J1618" s="29" t="s">
        <v>868</v>
      </c>
      <c r="K1618" s="25" t="s">
        <v>244</v>
      </c>
      <c r="L1618" s="25" t="s">
        <v>4554</v>
      </c>
      <c r="M1618" s="25" t="s">
        <v>5748</v>
      </c>
      <c r="N1618" s="25" t="s">
        <v>5749</v>
      </c>
      <c r="O1618" s="25">
        <v>10709234221</v>
      </c>
      <c r="P1618" s="25" t="s">
        <v>5750</v>
      </c>
      <c r="Q1618" s="28" t="s">
        <v>0</v>
      </c>
      <c r="R1618" s="29" t="s">
        <v>4315</v>
      </c>
      <c r="S1618" s="27" t="s">
        <v>5751</v>
      </c>
      <c r="T1618" s="27" t="s">
        <v>5893</v>
      </c>
      <c r="U1618" s="28" t="s">
        <v>309</v>
      </c>
      <c r="V1618" s="26" t="s">
        <v>244</v>
      </c>
      <c r="W1618" s="26" t="s">
        <v>658</v>
      </c>
      <c r="X1618" s="26" t="s">
        <v>411</v>
      </c>
      <c r="Y1618" s="37" t="s">
        <v>200</v>
      </c>
      <c r="Z1618" s="37" t="s">
        <v>586</v>
      </c>
      <c r="AA1618" s="37" t="s">
        <v>585</v>
      </c>
      <c r="AB1618" s="30">
        <v>11150</v>
      </c>
      <c r="AC1618" s="30">
        <v>11150</v>
      </c>
      <c r="AD1618" s="31">
        <v>0</v>
      </c>
      <c r="AE1618" s="30">
        <v>11150</v>
      </c>
      <c r="AF1618" s="30">
        <v>0</v>
      </c>
      <c r="AG1618" s="32">
        <v>11150</v>
      </c>
      <c r="AH1618" s="30">
        <v>0</v>
      </c>
      <c r="AI1618" s="10" t="s">
        <v>573</v>
      </c>
      <c r="AJ1618" s="30">
        <v>0</v>
      </c>
      <c r="AK1618" s="30">
        <v>0</v>
      </c>
      <c r="AL1618" s="30">
        <v>0</v>
      </c>
      <c r="AM1618" s="30">
        <v>0</v>
      </c>
      <c r="AN1618" s="30">
        <v>0</v>
      </c>
      <c r="AO1618" s="30">
        <v>0</v>
      </c>
      <c r="AP1618" s="30">
        <v>0</v>
      </c>
      <c r="AQ1618" s="30">
        <v>0</v>
      </c>
      <c r="AR1618" s="30">
        <v>0</v>
      </c>
      <c r="AS1618" s="30">
        <v>0</v>
      </c>
      <c r="AT1618" s="30">
        <v>0</v>
      </c>
      <c r="AU1618" s="121">
        <v>0</v>
      </c>
      <c r="AV1618" s="129" t="s">
        <v>784</v>
      </c>
      <c r="AW1618" s="129" t="s">
        <v>785</v>
      </c>
      <c r="AX1618" s="129" t="s">
        <v>2654</v>
      </c>
    </row>
    <row r="1619" spans="1:50" ht="24" x14ac:dyDescent="0.25">
      <c r="A1619" s="120">
        <v>46185</v>
      </c>
      <c r="B1619" s="28" t="s">
        <v>569</v>
      </c>
      <c r="C1619" s="25" t="s">
        <v>427</v>
      </c>
      <c r="D1619" s="25" t="s">
        <v>498</v>
      </c>
      <c r="E1619" s="25" t="s">
        <v>423</v>
      </c>
      <c r="F1619" s="29" t="s">
        <v>287</v>
      </c>
      <c r="G1619" s="29" t="s">
        <v>21</v>
      </c>
      <c r="H1619" s="29" t="s">
        <v>422</v>
      </c>
      <c r="I1619" s="29" t="s">
        <v>579</v>
      </c>
      <c r="J1619" s="29" t="s">
        <v>868</v>
      </c>
      <c r="K1619" s="25" t="s">
        <v>250</v>
      </c>
      <c r="L1619" s="25" t="s">
        <v>4553</v>
      </c>
      <c r="M1619" s="25" t="s">
        <v>5752</v>
      </c>
      <c r="N1619" s="25" t="s">
        <v>5749</v>
      </c>
      <c r="O1619" s="25">
        <v>10757411348</v>
      </c>
      <c r="P1619" s="25" t="s">
        <v>5753</v>
      </c>
      <c r="Q1619" s="28" t="s">
        <v>0</v>
      </c>
      <c r="R1619" s="29" t="s">
        <v>4316</v>
      </c>
      <c r="S1619" s="27" t="s">
        <v>5754</v>
      </c>
      <c r="T1619" s="27" t="s">
        <v>5894</v>
      </c>
      <c r="U1619" s="28" t="s">
        <v>312</v>
      </c>
      <c r="V1619" s="26" t="s">
        <v>250</v>
      </c>
      <c r="W1619" s="26" t="s">
        <v>661</v>
      </c>
      <c r="X1619" s="26" t="s">
        <v>411</v>
      </c>
      <c r="Y1619" s="37" t="s">
        <v>200</v>
      </c>
      <c r="Z1619" s="37" t="s">
        <v>586</v>
      </c>
      <c r="AA1619" s="37" t="s">
        <v>585</v>
      </c>
      <c r="AB1619" s="30">
        <v>12800</v>
      </c>
      <c r="AC1619" s="30">
        <v>0</v>
      </c>
      <c r="AD1619" s="31">
        <v>12800</v>
      </c>
      <c r="AE1619" s="30">
        <v>12800</v>
      </c>
      <c r="AF1619" s="30">
        <v>3200</v>
      </c>
      <c r="AG1619" s="32">
        <v>9600</v>
      </c>
      <c r="AH1619" s="30">
        <v>3200</v>
      </c>
      <c r="AI1619" s="10" t="s">
        <v>573</v>
      </c>
      <c r="AJ1619" s="30">
        <v>0</v>
      </c>
      <c r="AK1619" s="30">
        <v>0</v>
      </c>
      <c r="AL1619" s="30">
        <v>0</v>
      </c>
      <c r="AM1619" s="30">
        <v>0</v>
      </c>
      <c r="AN1619" s="30">
        <v>0</v>
      </c>
      <c r="AO1619" s="30">
        <v>3200</v>
      </c>
      <c r="AP1619" s="30">
        <v>0</v>
      </c>
      <c r="AQ1619" s="30">
        <v>0</v>
      </c>
      <c r="AR1619" s="30">
        <v>0</v>
      </c>
      <c r="AS1619" s="30">
        <v>0</v>
      </c>
      <c r="AT1619" s="30">
        <v>0</v>
      </c>
      <c r="AU1619" s="121">
        <v>0</v>
      </c>
      <c r="AV1619" s="129" t="s">
        <v>919</v>
      </c>
      <c r="AW1619" s="129" t="s">
        <v>785</v>
      </c>
      <c r="AX1619" s="129" t="s">
        <v>236</v>
      </c>
    </row>
    <row r="1620" spans="1:50" ht="48" x14ac:dyDescent="0.25">
      <c r="A1620" s="120">
        <v>46185</v>
      </c>
      <c r="B1620" s="28" t="s">
        <v>569</v>
      </c>
      <c r="C1620" s="25" t="s">
        <v>427</v>
      </c>
      <c r="D1620" s="25" t="s">
        <v>430</v>
      </c>
      <c r="E1620" s="25" t="s">
        <v>423</v>
      </c>
      <c r="F1620" s="29" t="s">
        <v>243</v>
      </c>
      <c r="G1620" s="29" t="s">
        <v>19</v>
      </c>
      <c r="H1620" s="29" t="s">
        <v>170</v>
      </c>
      <c r="I1620" s="29" t="s">
        <v>579</v>
      </c>
      <c r="J1620" s="29" t="s">
        <v>777</v>
      </c>
      <c r="K1620" s="25" t="s">
        <v>430</v>
      </c>
      <c r="L1620" s="25" t="s">
        <v>4625</v>
      </c>
      <c r="M1620" s="25" t="s">
        <v>5895</v>
      </c>
      <c r="N1620" s="25" t="s">
        <v>5896</v>
      </c>
      <c r="O1620" s="25">
        <v>20614518601</v>
      </c>
      <c r="P1620" s="25" t="s">
        <v>5897</v>
      </c>
      <c r="Q1620" s="28" t="s">
        <v>0</v>
      </c>
      <c r="R1620" s="29" t="s">
        <v>4317</v>
      </c>
      <c r="S1620" s="27" t="s">
        <v>5755</v>
      </c>
      <c r="T1620" s="27" t="s">
        <v>5898</v>
      </c>
      <c r="U1620" s="28" t="s">
        <v>270</v>
      </c>
      <c r="V1620" s="26" t="s">
        <v>430</v>
      </c>
      <c r="W1620" s="26" t="s">
        <v>593</v>
      </c>
      <c r="X1620" s="26" t="s">
        <v>411</v>
      </c>
      <c r="Y1620" s="37" t="s">
        <v>171</v>
      </c>
      <c r="Z1620" s="37" t="s">
        <v>173</v>
      </c>
      <c r="AA1620" s="37" t="s">
        <v>172</v>
      </c>
      <c r="AB1620" s="30">
        <v>0</v>
      </c>
      <c r="AC1620" s="30">
        <v>0</v>
      </c>
      <c r="AD1620" s="31">
        <v>0</v>
      </c>
      <c r="AE1620" s="30">
        <v>21300</v>
      </c>
      <c r="AF1620" s="30">
        <v>21300</v>
      </c>
      <c r="AG1620" s="32">
        <v>-21300</v>
      </c>
      <c r="AH1620" s="30">
        <v>21300</v>
      </c>
      <c r="AI1620" s="10" t="s">
        <v>573</v>
      </c>
      <c r="AJ1620" s="30">
        <v>0</v>
      </c>
      <c r="AK1620" s="30">
        <v>0</v>
      </c>
      <c r="AL1620" s="30">
        <v>0</v>
      </c>
      <c r="AM1620" s="30">
        <v>0</v>
      </c>
      <c r="AN1620" s="30">
        <v>0</v>
      </c>
      <c r="AO1620" s="30">
        <v>0</v>
      </c>
      <c r="AP1620" s="30">
        <v>21300</v>
      </c>
      <c r="AQ1620" s="30">
        <v>0</v>
      </c>
      <c r="AR1620" s="30">
        <v>0</v>
      </c>
      <c r="AS1620" s="30">
        <v>0</v>
      </c>
      <c r="AT1620" s="30">
        <v>0</v>
      </c>
      <c r="AU1620" s="121">
        <v>0</v>
      </c>
      <c r="AV1620" s="129" t="s">
        <v>1011</v>
      </c>
      <c r="AW1620" s="129" t="s">
        <v>1011</v>
      </c>
      <c r="AX1620" s="129" t="s">
        <v>527</v>
      </c>
    </row>
    <row r="1621" spans="1:50" ht="24" x14ac:dyDescent="0.25">
      <c r="A1621" s="120">
        <v>46185</v>
      </c>
      <c r="B1621" s="28" t="s">
        <v>569</v>
      </c>
      <c r="C1621" s="25" t="s">
        <v>427</v>
      </c>
      <c r="D1621" s="25" t="s">
        <v>430</v>
      </c>
      <c r="E1621" s="25" t="s">
        <v>423</v>
      </c>
      <c r="F1621" s="29" t="s">
        <v>243</v>
      </c>
      <c r="G1621" s="29" t="s">
        <v>19</v>
      </c>
      <c r="H1621" s="29" t="s">
        <v>178</v>
      </c>
      <c r="I1621" s="29" t="s">
        <v>269</v>
      </c>
      <c r="J1621" s="29" t="s">
        <v>868</v>
      </c>
      <c r="K1621" s="25" t="s">
        <v>248</v>
      </c>
      <c r="L1621" s="25" t="s">
        <v>4552</v>
      </c>
      <c r="M1621" s="25" t="s">
        <v>2770</v>
      </c>
      <c r="N1621" s="25" t="s">
        <v>928</v>
      </c>
      <c r="O1621" s="25">
        <v>0</v>
      </c>
      <c r="P1621" s="25" t="s">
        <v>5756</v>
      </c>
      <c r="Q1621" s="28" t="s">
        <v>0</v>
      </c>
      <c r="R1621" s="29" t="s">
        <v>4318</v>
      </c>
      <c r="S1621" s="27" t="s">
        <v>5757</v>
      </c>
      <c r="T1621" s="27" t="s">
        <v>5899</v>
      </c>
      <c r="U1621" s="28" t="s">
        <v>249</v>
      </c>
      <c r="V1621" s="26" t="s">
        <v>248</v>
      </c>
      <c r="W1621" s="26" t="s">
        <v>555</v>
      </c>
      <c r="X1621" s="26" t="s">
        <v>411</v>
      </c>
      <c r="Y1621" s="37" t="s">
        <v>28</v>
      </c>
      <c r="Z1621" s="37" t="s">
        <v>178</v>
      </c>
      <c r="AA1621" s="37" t="s">
        <v>177</v>
      </c>
      <c r="AB1621" s="30">
        <v>0</v>
      </c>
      <c r="AC1621" s="30">
        <v>0</v>
      </c>
      <c r="AD1621" s="31">
        <v>0</v>
      </c>
      <c r="AE1621" s="30">
        <v>5700</v>
      </c>
      <c r="AF1621" s="30">
        <v>1900</v>
      </c>
      <c r="AG1621" s="32">
        <v>-1900</v>
      </c>
      <c r="AH1621" s="30">
        <v>1900</v>
      </c>
      <c r="AI1621" s="10" t="s">
        <v>573</v>
      </c>
      <c r="AJ1621" s="30">
        <v>0</v>
      </c>
      <c r="AK1621" s="30">
        <v>0</v>
      </c>
      <c r="AL1621" s="30">
        <v>0</v>
      </c>
      <c r="AM1621" s="30">
        <v>0</v>
      </c>
      <c r="AN1621" s="30">
        <v>0</v>
      </c>
      <c r="AO1621" s="30">
        <v>0</v>
      </c>
      <c r="AP1621" s="30">
        <v>1900</v>
      </c>
      <c r="AQ1621" s="30">
        <v>0</v>
      </c>
      <c r="AR1621" s="30">
        <v>0</v>
      </c>
      <c r="AS1621" s="30">
        <v>0</v>
      </c>
      <c r="AT1621" s="30">
        <v>0</v>
      </c>
      <c r="AU1621" s="121">
        <v>0</v>
      </c>
      <c r="AV1621" s="129" t="s">
        <v>1011</v>
      </c>
      <c r="AW1621" s="129" t="s">
        <v>1011</v>
      </c>
      <c r="AX1621" s="129" t="s">
        <v>1256</v>
      </c>
    </row>
    <row r="1622" spans="1:50" ht="24" x14ac:dyDescent="0.25">
      <c r="A1622" s="120">
        <v>46185</v>
      </c>
      <c r="B1622" s="28" t="s">
        <v>569</v>
      </c>
      <c r="C1622" s="25" t="s">
        <v>427</v>
      </c>
      <c r="D1622" s="25" t="s">
        <v>455</v>
      </c>
      <c r="E1622" s="25" t="s">
        <v>423</v>
      </c>
      <c r="F1622" s="29" t="s">
        <v>243</v>
      </c>
      <c r="G1622" s="29" t="s">
        <v>19</v>
      </c>
      <c r="H1622" s="29" t="s">
        <v>422</v>
      </c>
      <c r="I1622" s="29" t="s">
        <v>579</v>
      </c>
      <c r="J1622" s="29" t="s">
        <v>777</v>
      </c>
      <c r="K1622" s="25" t="s">
        <v>455</v>
      </c>
      <c r="L1622" s="25" t="s">
        <v>4558</v>
      </c>
      <c r="M1622" s="25" t="s">
        <v>2770</v>
      </c>
      <c r="N1622" s="25" t="s">
        <v>2807</v>
      </c>
      <c r="O1622" s="25">
        <v>0</v>
      </c>
      <c r="P1622" s="25" t="s">
        <v>5758</v>
      </c>
      <c r="Q1622" s="28" t="s">
        <v>0</v>
      </c>
      <c r="R1622" s="29" t="s">
        <v>4319</v>
      </c>
      <c r="S1622" s="27" t="s">
        <v>5759</v>
      </c>
      <c r="T1622" s="27" t="s">
        <v>5900</v>
      </c>
      <c r="U1622" s="28" t="s">
        <v>275</v>
      </c>
      <c r="V1622" s="26" t="s">
        <v>455</v>
      </c>
      <c r="W1622" s="26" t="s">
        <v>611</v>
      </c>
      <c r="X1622" s="26" t="s">
        <v>411</v>
      </c>
      <c r="Y1622" s="37" t="s">
        <v>200</v>
      </c>
      <c r="Z1622" s="37" t="s">
        <v>586</v>
      </c>
      <c r="AA1622" s="37" t="s">
        <v>585</v>
      </c>
      <c r="AB1622" s="30">
        <v>0</v>
      </c>
      <c r="AC1622" s="30">
        <v>0</v>
      </c>
      <c r="AD1622" s="31">
        <v>0</v>
      </c>
      <c r="AE1622" s="30">
        <v>32000</v>
      </c>
      <c r="AF1622" s="30">
        <v>8000</v>
      </c>
      <c r="AG1622" s="32">
        <v>-8000</v>
      </c>
      <c r="AH1622" s="30">
        <v>8000</v>
      </c>
      <c r="AI1622" s="10" t="s">
        <v>573</v>
      </c>
      <c r="AJ1622" s="30">
        <v>0</v>
      </c>
      <c r="AK1622" s="30">
        <v>0</v>
      </c>
      <c r="AL1622" s="30">
        <v>0</v>
      </c>
      <c r="AM1622" s="30">
        <v>0</v>
      </c>
      <c r="AN1622" s="30">
        <v>0</v>
      </c>
      <c r="AO1622" s="30">
        <v>0</v>
      </c>
      <c r="AP1622" s="30">
        <v>8000</v>
      </c>
      <c r="AQ1622" s="30">
        <v>0</v>
      </c>
      <c r="AR1622" s="30">
        <v>0</v>
      </c>
      <c r="AS1622" s="30">
        <v>0</v>
      </c>
      <c r="AT1622" s="30">
        <v>0</v>
      </c>
      <c r="AU1622" s="121">
        <v>0</v>
      </c>
      <c r="AV1622" s="129" t="s">
        <v>1011</v>
      </c>
      <c r="AW1622" s="129" t="s">
        <v>1011</v>
      </c>
      <c r="AX1622" s="129" t="s">
        <v>797</v>
      </c>
    </row>
    <row r="1623" spans="1:50" ht="24" x14ac:dyDescent="0.25">
      <c r="A1623" s="120">
        <v>46188</v>
      </c>
      <c r="B1623" s="28" t="s">
        <v>569</v>
      </c>
      <c r="C1623" s="25" t="s">
        <v>427</v>
      </c>
      <c r="D1623" s="25" t="s">
        <v>430</v>
      </c>
      <c r="E1623" s="25" t="s">
        <v>423</v>
      </c>
      <c r="F1623" s="29" t="s">
        <v>243</v>
      </c>
      <c r="G1623" s="29" t="s">
        <v>19</v>
      </c>
      <c r="H1623" s="29" t="s">
        <v>422</v>
      </c>
      <c r="I1623" s="29" t="s">
        <v>579</v>
      </c>
      <c r="J1623" s="29" t="s">
        <v>868</v>
      </c>
      <c r="K1623" s="25" t="s">
        <v>443</v>
      </c>
      <c r="L1623" s="25" t="s">
        <v>4555</v>
      </c>
      <c r="M1623" s="25" t="s">
        <v>2770</v>
      </c>
      <c r="N1623" s="25" t="s">
        <v>1346</v>
      </c>
      <c r="O1623" s="25">
        <v>0</v>
      </c>
      <c r="P1623" s="25" t="s">
        <v>5760</v>
      </c>
      <c r="Q1623" s="28" t="s">
        <v>0</v>
      </c>
      <c r="R1623" s="29" t="s">
        <v>4320</v>
      </c>
      <c r="S1623" s="27" t="s">
        <v>5761</v>
      </c>
      <c r="T1623" s="27" t="s">
        <v>5901</v>
      </c>
      <c r="U1623" s="28" t="s">
        <v>289</v>
      </c>
      <c r="V1623" s="26" t="s">
        <v>443</v>
      </c>
      <c r="W1623" s="26" t="s">
        <v>627</v>
      </c>
      <c r="X1623" s="26" t="s">
        <v>411</v>
      </c>
      <c r="Y1623" s="37" t="s">
        <v>200</v>
      </c>
      <c r="Z1623" s="37" t="s">
        <v>586</v>
      </c>
      <c r="AA1623" s="37" t="s">
        <v>585</v>
      </c>
      <c r="AB1623" s="30">
        <v>0</v>
      </c>
      <c r="AC1623" s="30">
        <v>0</v>
      </c>
      <c r="AD1623" s="31">
        <v>0</v>
      </c>
      <c r="AE1623" s="30">
        <v>4800</v>
      </c>
      <c r="AF1623" s="30">
        <v>2400</v>
      </c>
      <c r="AG1623" s="32">
        <v>-2400</v>
      </c>
      <c r="AH1623" s="30">
        <v>2400</v>
      </c>
      <c r="AI1623" s="10" t="s">
        <v>573</v>
      </c>
      <c r="AJ1623" s="30">
        <v>0</v>
      </c>
      <c r="AK1623" s="30">
        <v>0</v>
      </c>
      <c r="AL1623" s="30">
        <v>0</v>
      </c>
      <c r="AM1623" s="30">
        <v>0</v>
      </c>
      <c r="AN1623" s="30">
        <v>0</v>
      </c>
      <c r="AO1623" s="30">
        <v>0</v>
      </c>
      <c r="AP1623" s="30">
        <v>2400</v>
      </c>
      <c r="AQ1623" s="30">
        <v>0</v>
      </c>
      <c r="AR1623" s="30">
        <v>0</v>
      </c>
      <c r="AS1623" s="30">
        <v>0</v>
      </c>
      <c r="AT1623" s="30">
        <v>0</v>
      </c>
      <c r="AU1623" s="121">
        <v>0</v>
      </c>
      <c r="AV1623" s="129" t="s">
        <v>1011</v>
      </c>
      <c r="AW1623" s="129" t="s">
        <v>1011</v>
      </c>
      <c r="AX1623" s="129" t="s">
        <v>1115</v>
      </c>
    </row>
    <row r="1624" spans="1:50" ht="24" x14ac:dyDescent="0.25">
      <c r="A1624" s="120">
        <v>46188</v>
      </c>
      <c r="B1624" s="28" t="s">
        <v>569</v>
      </c>
      <c r="C1624" s="25" t="s">
        <v>427</v>
      </c>
      <c r="D1624" s="25" t="s">
        <v>430</v>
      </c>
      <c r="E1624" s="25" t="s">
        <v>423</v>
      </c>
      <c r="F1624" s="29" t="s">
        <v>243</v>
      </c>
      <c r="G1624" s="29" t="s">
        <v>19</v>
      </c>
      <c r="H1624" s="29" t="s">
        <v>178</v>
      </c>
      <c r="I1624" s="29" t="s">
        <v>269</v>
      </c>
      <c r="J1624" s="29" t="s">
        <v>868</v>
      </c>
      <c r="K1624" s="25" t="s">
        <v>258</v>
      </c>
      <c r="L1624" s="25" t="s">
        <v>4559</v>
      </c>
      <c r="M1624" s="25" t="s">
        <v>5762</v>
      </c>
      <c r="N1624" s="25" t="s">
        <v>5763</v>
      </c>
      <c r="O1624" s="25">
        <v>10712334610</v>
      </c>
      <c r="P1624" s="25" t="s">
        <v>5764</v>
      </c>
      <c r="Q1624" s="28" t="s">
        <v>0</v>
      </c>
      <c r="R1624" s="29" t="s">
        <v>4321</v>
      </c>
      <c r="S1624" s="27" t="s">
        <v>5765</v>
      </c>
      <c r="T1624" s="27" t="s">
        <v>5902</v>
      </c>
      <c r="U1624" s="28" t="s">
        <v>259</v>
      </c>
      <c r="V1624" s="26" t="s">
        <v>258</v>
      </c>
      <c r="W1624" s="26" t="s">
        <v>560</v>
      </c>
      <c r="X1624" s="26" t="s">
        <v>411</v>
      </c>
      <c r="Y1624" s="37" t="s">
        <v>28</v>
      </c>
      <c r="Z1624" s="37" t="s">
        <v>178</v>
      </c>
      <c r="AA1624" s="37" t="s">
        <v>177</v>
      </c>
      <c r="AB1624" s="30">
        <v>0</v>
      </c>
      <c r="AC1624" s="30">
        <v>0</v>
      </c>
      <c r="AD1624" s="31">
        <v>0</v>
      </c>
      <c r="AE1624" s="30">
        <v>3900</v>
      </c>
      <c r="AF1624" s="30">
        <v>1300</v>
      </c>
      <c r="AG1624" s="32">
        <v>-1300</v>
      </c>
      <c r="AH1624" s="30">
        <v>1300</v>
      </c>
      <c r="AI1624" s="10" t="s">
        <v>573</v>
      </c>
      <c r="AJ1624" s="30">
        <v>0</v>
      </c>
      <c r="AK1624" s="30">
        <v>0</v>
      </c>
      <c r="AL1624" s="30">
        <v>0</v>
      </c>
      <c r="AM1624" s="30">
        <v>0</v>
      </c>
      <c r="AN1624" s="30">
        <v>0</v>
      </c>
      <c r="AO1624" s="30">
        <v>0</v>
      </c>
      <c r="AP1624" s="30">
        <v>1300</v>
      </c>
      <c r="AQ1624" s="30">
        <v>0</v>
      </c>
      <c r="AR1624" s="30">
        <v>0</v>
      </c>
      <c r="AS1624" s="30">
        <v>0</v>
      </c>
      <c r="AT1624" s="30">
        <v>0</v>
      </c>
      <c r="AU1624" s="121">
        <v>0</v>
      </c>
      <c r="AV1624" s="129" t="s">
        <v>1011</v>
      </c>
      <c r="AW1624" s="129" t="s">
        <v>1011</v>
      </c>
      <c r="AX1624" s="129" t="s">
        <v>1025</v>
      </c>
    </row>
    <row r="1625" spans="1:50" ht="24" x14ac:dyDescent="0.25">
      <c r="A1625" s="120">
        <v>46188</v>
      </c>
      <c r="B1625" s="28" t="s">
        <v>569</v>
      </c>
      <c r="C1625" s="25" t="s">
        <v>427</v>
      </c>
      <c r="D1625" s="25" t="s">
        <v>430</v>
      </c>
      <c r="E1625" s="25" t="s">
        <v>423</v>
      </c>
      <c r="F1625" s="29" t="s">
        <v>243</v>
      </c>
      <c r="G1625" s="29" t="s">
        <v>19</v>
      </c>
      <c r="H1625" s="29" t="s">
        <v>581</v>
      </c>
      <c r="I1625" s="29" t="s">
        <v>269</v>
      </c>
      <c r="J1625" s="29" t="s">
        <v>868</v>
      </c>
      <c r="K1625" s="25" t="s">
        <v>256</v>
      </c>
      <c r="L1625" s="25" t="s">
        <v>4563</v>
      </c>
      <c r="M1625" s="25" t="s">
        <v>2770</v>
      </c>
      <c r="N1625" s="25" t="s">
        <v>1418</v>
      </c>
      <c r="O1625" s="25">
        <v>0</v>
      </c>
      <c r="P1625" s="25" t="s">
        <v>5766</v>
      </c>
      <c r="Q1625" s="28" t="s">
        <v>0</v>
      </c>
      <c r="R1625" s="29" t="s">
        <v>4322</v>
      </c>
      <c r="S1625" s="27" t="s">
        <v>5767</v>
      </c>
      <c r="T1625" s="27" t="s">
        <v>5903</v>
      </c>
      <c r="U1625" s="28" t="s">
        <v>257</v>
      </c>
      <c r="V1625" s="26" t="s">
        <v>256</v>
      </c>
      <c r="W1625" s="26" t="s">
        <v>559</v>
      </c>
      <c r="X1625" s="26" t="s">
        <v>411</v>
      </c>
      <c r="Y1625" s="37" t="s">
        <v>110</v>
      </c>
      <c r="Z1625" s="37" t="s">
        <v>112</v>
      </c>
      <c r="AA1625" s="37" t="s">
        <v>111</v>
      </c>
      <c r="AB1625" s="30">
        <v>0</v>
      </c>
      <c r="AC1625" s="30">
        <v>0</v>
      </c>
      <c r="AD1625" s="31">
        <v>0</v>
      </c>
      <c r="AE1625" s="30">
        <v>2370</v>
      </c>
      <c r="AF1625" s="30">
        <v>0</v>
      </c>
      <c r="AG1625" s="32">
        <v>0</v>
      </c>
      <c r="AH1625" s="30">
        <v>0</v>
      </c>
      <c r="AI1625" s="10" t="s">
        <v>573</v>
      </c>
      <c r="AJ1625" s="30">
        <v>0</v>
      </c>
      <c r="AK1625" s="30">
        <v>0</v>
      </c>
      <c r="AL1625" s="30">
        <v>0</v>
      </c>
      <c r="AM1625" s="30">
        <v>0</v>
      </c>
      <c r="AN1625" s="30">
        <v>0</v>
      </c>
      <c r="AO1625" s="30">
        <v>0</v>
      </c>
      <c r="AP1625" s="30">
        <v>0</v>
      </c>
      <c r="AQ1625" s="30">
        <v>0</v>
      </c>
      <c r="AR1625" s="30">
        <v>0</v>
      </c>
      <c r="AS1625" s="30">
        <v>0</v>
      </c>
      <c r="AT1625" s="30">
        <v>0</v>
      </c>
      <c r="AU1625" s="121">
        <v>0</v>
      </c>
      <c r="AV1625" s="129" t="s">
        <v>1011</v>
      </c>
      <c r="AW1625" s="129" t="s">
        <v>1011</v>
      </c>
      <c r="AX1625" s="129" t="s">
        <v>527</v>
      </c>
    </row>
    <row r="1626" spans="1:50" ht="24" x14ac:dyDescent="0.25">
      <c r="A1626" s="120">
        <v>46189</v>
      </c>
      <c r="B1626" s="28" t="s">
        <v>569</v>
      </c>
      <c r="C1626" s="25" t="s">
        <v>427</v>
      </c>
      <c r="D1626" s="25" t="s">
        <v>430</v>
      </c>
      <c r="E1626" s="25" t="s">
        <v>423</v>
      </c>
      <c r="F1626" s="29" t="s">
        <v>243</v>
      </c>
      <c r="G1626" s="29" t="s">
        <v>19</v>
      </c>
      <c r="H1626" s="29" t="s">
        <v>91</v>
      </c>
      <c r="I1626" s="29" t="s">
        <v>579</v>
      </c>
      <c r="J1626" s="29" t="s">
        <v>777</v>
      </c>
      <c r="K1626" s="25" t="s">
        <v>430</v>
      </c>
      <c r="L1626" s="25" t="s">
        <v>4557</v>
      </c>
      <c r="M1626" s="25" t="s">
        <v>1377</v>
      </c>
      <c r="N1626" s="25" t="s">
        <v>5763</v>
      </c>
      <c r="O1626" s="25">
        <v>10077265720</v>
      </c>
      <c r="P1626" s="25" t="s">
        <v>5768</v>
      </c>
      <c r="Q1626" s="28" t="s">
        <v>0</v>
      </c>
      <c r="R1626" s="29" t="s">
        <v>4323</v>
      </c>
      <c r="S1626" s="27" t="s">
        <v>5769</v>
      </c>
      <c r="T1626" s="27" t="s">
        <v>5904</v>
      </c>
      <c r="U1626" s="28" t="s">
        <v>270</v>
      </c>
      <c r="V1626" s="26" t="s">
        <v>430</v>
      </c>
      <c r="W1626" s="26" t="s">
        <v>593</v>
      </c>
      <c r="X1626" s="26" t="s">
        <v>411</v>
      </c>
      <c r="Y1626" s="37" t="s">
        <v>74</v>
      </c>
      <c r="Z1626" s="37" t="s">
        <v>76</v>
      </c>
      <c r="AA1626" s="37" t="s">
        <v>75</v>
      </c>
      <c r="AB1626" s="30">
        <v>0</v>
      </c>
      <c r="AC1626" s="30">
        <v>0</v>
      </c>
      <c r="AD1626" s="31">
        <v>0</v>
      </c>
      <c r="AE1626" s="30">
        <v>536</v>
      </c>
      <c r="AF1626" s="30">
        <v>536</v>
      </c>
      <c r="AG1626" s="32">
        <v>-536</v>
      </c>
      <c r="AH1626" s="30">
        <v>536</v>
      </c>
      <c r="AI1626" s="10" t="s">
        <v>573</v>
      </c>
      <c r="AJ1626" s="30">
        <v>0</v>
      </c>
      <c r="AK1626" s="30">
        <v>0</v>
      </c>
      <c r="AL1626" s="30">
        <v>0</v>
      </c>
      <c r="AM1626" s="30">
        <v>0</v>
      </c>
      <c r="AN1626" s="30">
        <v>0</v>
      </c>
      <c r="AO1626" s="30">
        <v>536</v>
      </c>
      <c r="AP1626" s="30">
        <v>0</v>
      </c>
      <c r="AQ1626" s="30">
        <v>0</v>
      </c>
      <c r="AR1626" s="30">
        <v>0</v>
      </c>
      <c r="AS1626" s="30">
        <v>0</v>
      </c>
      <c r="AT1626" s="30">
        <v>0</v>
      </c>
      <c r="AU1626" s="121">
        <v>0</v>
      </c>
      <c r="AV1626" s="129" t="s">
        <v>1011</v>
      </c>
      <c r="AW1626" s="129" t="s">
        <v>1011</v>
      </c>
      <c r="AX1626" s="129" t="s">
        <v>527</v>
      </c>
    </row>
    <row r="1627" spans="1:50" ht="24" x14ac:dyDescent="0.25">
      <c r="A1627" s="120">
        <v>46189</v>
      </c>
      <c r="B1627" s="28" t="s">
        <v>569</v>
      </c>
      <c r="C1627" s="25" t="s">
        <v>427</v>
      </c>
      <c r="D1627" s="25" t="s">
        <v>430</v>
      </c>
      <c r="E1627" s="25" t="s">
        <v>423</v>
      </c>
      <c r="F1627" s="29" t="s">
        <v>243</v>
      </c>
      <c r="G1627" s="29" t="s">
        <v>19</v>
      </c>
      <c r="H1627" s="29" t="s">
        <v>91</v>
      </c>
      <c r="I1627" s="29" t="s">
        <v>579</v>
      </c>
      <c r="J1627" s="29" t="s">
        <v>777</v>
      </c>
      <c r="K1627" s="25" t="s">
        <v>430</v>
      </c>
      <c r="L1627" s="25" t="s">
        <v>4557</v>
      </c>
      <c r="M1627" s="25" t="s">
        <v>1377</v>
      </c>
      <c r="N1627" s="25" t="s">
        <v>5763</v>
      </c>
      <c r="O1627" s="25">
        <v>10077265720</v>
      </c>
      <c r="P1627" s="25" t="s">
        <v>5768</v>
      </c>
      <c r="Q1627" s="28" t="s">
        <v>0</v>
      </c>
      <c r="R1627" s="29" t="s">
        <v>4323</v>
      </c>
      <c r="S1627" s="27" t="s">
        <v>5769</v>
      </c>
      <c r="T1627" s="27" t="s">
        <v>5904</v>
      </c>
      <c r="U1627" s="28" t="s">
        <v>270</v>
      </c>
      <c r="V1627" s="26" t="s">
        <v>430</v>
      </c>
      <c r="W1627" s="26" t="s">
        <v>593</v>
      </c>
      <c r="X1627" s="26" t="s">
        <v>411</v>
      </c>
      <c r="Y1627" s="37" t="s">
        <v>64</v>
      </c>
      <c r="Z1627" s="37" t="s">
        <v>63</v>
      </c>
      <c r="AA1627" s="37" t="s">
        <v>65</v>
      </c>
      <c r="AB1627" s="30">
        <v>0</v>
      </c>
      <c r="AC1627" s="30">
        <v>0</v>
      </c>
      <c r="AD1627" s="31">
        <v>0</v>
      </c>
      <c r="AE1627" s="30">
        <v>1641</v>
      </c>
      <c r="AF1627" s="30">
        <v>1641</v>
      </c>
      <c r="AG1627" s="32">
        <v>-1641</v>
      </c>
      <c r="AH1627" s="30">
        <v>1641</v>
      </c>
      <c r="AI1627" s="10" t="s">
        <v>573</v>
      </c>
      <c r="AJ1627" s="30">
        <v>0</v>
      </c>
      <c r="AK1627" s="30">
        <v>0</v>
      </c>
      <c r="AL1627" s="30">
        <v>0</v>
      </c>
      <c r="AM1627" s="30">
        <v>0</v>
      </c>
      <c r="AN1627" s="30">
        <v>0</v>
      </c>
      <c r="AO1627" s="30">
        <v>1641</v>
      </c>
      <c r="AP1627" s="30">
        <v>0</v>
      </c>
      <c r="AQ1627" s="30">
        <v>0</v>
      </c>
      <c r="AR1627" s="30">
        <v>0</v>
      </c>
      <c r="AS1627" s="30">
        <v>0</v>
      </c>
      <c r="AT1627" s="30">
        <v>0</v>
      </c>
      <c r="AU1627" s="121">
        <v>0</v>
      </c>
      <c r="AV1627" s="129" t="s">
        <v>1011</v>
      </c>
      <c r="AW1627" s="129" t="s">
        <v>1011</v>
      </c>
      <c r="AX1627" s="129" t="s">
        <v>527</v>
      </c>
    </row>
    <row r="1628" spans="1:50" ht="24" x14ac:dyDescent="0.25">
      <c r="A1628" s="120">
        <v>46189</v>
      </c>
      <c r="B1628" s="28" t="s">
        <v>569</v>
      </c>
      <c r="C1628" s="25" t="s">
        <v>427</v>
      </c>
      <c r="D1628" s="25" t="s">
        <v>430</v>
      </c>
      <c r="E1628" s="25" t="s">
        <v>423</v>
      </c>
      <c r="F1628" s="29" t="s">
        <v>243</v>
      </c>
      <c r="G1628" s="29" t="s">
        <v>19</v>
      </c>
      <c r="H1628" s="29" t="s">
        <v>91</v>
      </c>
      <c r="I1628" s="29" t="s">
        <v>579</v>
      </c>
      <c r="J1628" s="29" t="s">
        <v>777</v>
      </c>
      <c r="K1628" s="25" t="s">
        <v>430</v>
      </c>
      <c r="L1628" s="25" t="s">
        <v>4557</v>
      </c>
      <c r="M1628" s="25" t="s">
        <v>1377</v>
      </c>
      <c r="N1628" s="25" t="s">
        <v>5763</v>
      </c>
      <c r="O1628" s="25">
        <v>10077265720</v>
      </c>
      <c r="P1628" s="25" t="s">
        <v>5768</v>
      </c>
      <c r="Q1628" s="28" t="s">
        <v>0</v>
      </c>
      <c r="R1628" s="29" t="s">
        <v>4323</v>
      </c>
      <c r="S1628" s="27" t="s">
        <v>5769</v>
      </c>
      <c r="T1628" s="27" t="s">
        <v>5904</v>
      </c>
      <c r="U1628" s="28" t="s">
        <v>270</v>
      </c>
      <c r="V1628" s="26" t="s">
        <v>430</v>
      </c>
      <c r="W1628" s="26" t="s">
        <v>593</v>
      </c>
      <c r="X1628" s="26" t="s">
        <v>411</v>
      </c>
      <c r="Y1628" s="37" t="s">
        <v>68</v>
      </c>
      <c r="Z1628" s="37" t="s">
        <v>70</v>
      </c>
      <c r="AA1628" s="37" t="s">
        <v>69</v>
      </c>
      <c r="AB1628" s="30">
        <v>0</v>
      </c>
      <c r="AC1628" s="30">
        <v>0</v>
      </c>
      <c r="AD1628" s="31">
        <v>0</v>
      </c>
      <c r="AE1628" s="30">
        <v>1329</v>
      </c>
      <c r="AF1628" s="30">
        <v>1329</v>
      </c>
      <c r="AG1628" s="32">
        <v>-1329</v>
      </c>
      <c r="AH1628" s="30">
        <v>1329</v>
      </c>
      <c r="AI1628" s="10" t="s">
        <v>573</v>
      </c>
      <c r="AJ1628" s="30">
        <v>0</v>
      </c>
      <c r="AK1628" s="30">
        <v>0</v>
      </c>
      <c r="AL1628" s="30">
        <v>0</v>
      </c>
      <c r="AM1628" s="30">
        <v>0</v>
      </c>
      <c r="AN1628" s="30">
        <v>0</v>
      </c>
      <c r="AO1628" s="30">
        <v>1329</v>
      </c>
      <c r="AP1628" s="30">
        <v>0</v>
      </c>
      <c r="AQ1628" s="30">
        <v>0</v>
      </c>
      <c r="AR1628" s="30">
        <v>0</v>
      </c>
      <c r="AS1628" s="30">
        <v>0</v>
      </c>
      <c r="AT1628" s="30">
        <v>0</v>
      </c>
      <c r="AU1628" s="121">
        <v>0</v>
      </c>
      <c r="AV1628" s="129" t="s">
        <v>1011</v>
      </c>
      <c r="AW1628" s="129" t="s">
        <v>1011</v>
      </c>
      <c r="AX1628" s="129" t="s">
        <v>527</v>
      </c>
    </row>
    <row r="1629" spans="1:50" ht="24" x14ac:dyDescent="0.25">
      <c r="A1629" s="120">
        <v>46189</v>
      </c>
      <c r="B1629" s="28" t="s">
        <v>569</v>
      </c>
      <c r="C1629" s="25" t="s">
        <v>427</v>
      </c>
      <c r="D1629" s="25" t="s">
        <v>430</v>
      </c>
      <c r="E1629" s="25" t="s">
        <v>423</v>
      </c>
      <c r="F1629" s="29" t="s">
        <v>243</v>
      </c>
      <c r="G1629" s="29" t="s">
        <v>19</v>
      </c>
      <c r="H1629" s="29" t="s">
        <v>80</v>
      </c>
      <c r="I1629" s="29" t="s">
        <v>579</v>
      </c>
      <c r="J1629" s="29" t="s">
        <v>777</v>
      </c>
      <c r="K1629" s="25" t="s">
        <v>430</v>
      </c>
      <c r="L1629" s="25" t="s">
        <v>4557</v>
      </c>
      <c r="M1629" s="25" t="s">
        <v>1377</v>
      </c>
      <c r="N1629" s="25" t="s">
        <v>5763</v>
      </c>
      <c r="O1629" s="25">
        <v>10077265720</v>
      </c>
      <c r="P1629" s="25" t="s">
        <v>5768</v>
      </c>
      <c r="Q1629" s="28" t="s">
        <v>0</v>
      </c>
      <c r="R1629" s="29" t="s">
        <v>4323</v>
      </c>
      <c r="S1629" s="27" t="s">
        <v>5769</v>
      </c>
      <c r="T1629" s="27" t="s">
        <v>5904</v>
      </c>
      <c r="U1629" s="28" t="s">
        <v>270</v>
      </c>
      <c r="V1629" s="26" t="s">
        <v>430</v>
      </c>
      <c r="W1629" s="26" t="s">
        <v>593</v>
      </c>
      <c r="X1629" s="26" t="s">
        <v>411</v>
      </c>
      <c r="Y1629" s="37" t="s">
        <v>81</v>
      </c>
      <c r="Z1629" s="37" t="s">
        <v>80</v>
      </c>
      <c r="AA1629" s="37" t="s">
        <v>82</v>
      </c>
      <c r="AB1629" s="30">
        <v>0</v>
      </c>
      <c r="AC1629" s="30">
        <v>0</v>
      </c>
      <c r="AD1629" s="31">
        <v>0</v>
      </c>
      <c r="AE1629" s="30">
        <v>4275</v>
      </c>
      <c r="AF1629" s="30">
        <v>4275</v>
      </c>
      <c r="AG1629" s="32">
        <v>-4275</v>
      </c>
      <c r="AH1629" s="30">
        <v>4275</v>
      </c>
      <c r="AI1629" s="10" t="s">
        <v>573</v>
      </c>
      <c r="AJ1629" s="30">
        <v>0</v>
      </c>
      <c r="AK1629" s="30">
        <v>0</v>
      </c>
      <c r="AL1629" s="30">
        <v>0</v>
      </c>
      <c r="AM1629" s="30">
        <v>0</v>
      </c>
      <c r="AN1629" s="30">
        <v>0</v>
      </c>
      <c r="AO1629" s="30">
        <v>4275</v>
      </c>
      <c r="AP1629" s="30">
        <v>0</v>
      </c>
      <c r="AQ1629" s="30">
        <v>0</v>
      </c>
      <c r="AR1629" s="30">
        <v>0</v>
      </c>
      <c r="AS1629" s="30">
        <v>0</v>
      </c>
      <c r="AT1629" s="30">
        <v>0</v>
      </c>
      <c r="AU1629" s="121">
        <v>0</v>
      </c>
      <c r="AV1629" s="129" t="s">
        <v>1011</v>
      </c>
      <c r="AW1629" s="129" t="s">
        <v>1011</v>
      </c>
      <c r="AX1629" s="129" t="s">
        <v>527</v>
      </c>
    </row>
    <row r="1630" spans="1:50" ht="24" x14ac:dyDescent="0.25">
      <c r="A1630" s="120">
        <v>46189</v>
      </c>
      <c r="B1630" s="28" t="s">
        <v>569</v>
      </c>
      <c r="C1630" s="25" t="s">
        <v>427</v>
      </c>
      <c r="D1630" s="25" t="s">
        <v>430</v>
      </c>
      <c r="E1630" s="25" t="s">
        <v>423</v>
      </c>
      <c r="F1630" s="29" t="s">
        <v>243</v>
      </c>
      <c r="G1630" s="29" t="s">
        <v>19</v>
      </c>
      <c r="H1630" s="29" t="s">
        <v>606</v>
      </c>
      <c r="I1630" s="29" t="s">
        <v>269</v>
      </c>
      <c r="J1630" s="29" t="s">
        <v>777</v>
      </c>
      <c r="K1630" s="25" t="s">
        <v>430</v>
      </c>
      <c r="L1630" s="25" t="s">
        <v>4557</v>
      </c>
      <c r="M1630" s="25" t="s">
        <v>1377</v>
      </c>
      <c r="N1630" s="25" t="s">
        <v>5763</v>
      </c>
      <c r="O1630" s="25">
        <v>10077265720</v>
      </c>
      <c r="P1630" s="25" t="s">
        <v>5768</v>
      </c>
      <c r="Q1630" s="28" t="s">
        <v>0</v>
      </c>
      <c r="R1630" s="29" t="s">
        <v>4323</v>
      </c>
      <c r="S1630" s="27" t="s">
        <v>5769</v>
      </c>
      <c r="T1630" s="27" t="s">
        <v>5904</v>
      </c>
      <c r="U1630" s="28" t="s">
        <v>270</v>
      </c>
      <c r="V1630" s="26" t="s">
        <v>430</v>
      </c>
      <c r="W1630" s="26" t="s">
        <v>593</v>
      </c>
      <c r="X1630" s="26" t="s">
        <v>2826</v>
      </c>
      <c r="Y1630" s="37" t="s">
        <v>224</v>
      </c>
      <c r="Z1630" s="37" t="s">
        <v>226</v>
      </c>
      <c r="AA1630" s="37" t="s">
        <v>225</v>
      </c>
      <c r="AB1630" s="30">
        <v>0</v>
      </c>
      <c r="AC1630" s="30">
        <v>0</v>
      </c>
      <c r="AD1630" s="31">
        <v>0</v>
      </c>
      <c r="AE1630" s="30">
        <v>500</v>
      </c>
      <c r="AF1630" s="30">
        <v>500</v>
      </c>
      <c r="AG1630" s="32">
        <v>-500</v>
      </c>
      <c r="AH1630" s="30">
        <v>500</v>
      </c>
      <c r="AI1630" s="10" t="s">
        <v>573</v>
      </c>
      <c r="AJ1630" s="30">
        <v>0</v>
      </c>
      <c r="AK1630" s="30">
        <v>0</v>
      </c>
      <c r="AL1630" s="30">
        <v>0</v>
      </c>
      <c r="AM1630" s="30">
        <v>0</v>
      </c>
      <c r="AN1630" s="30">
        <v>0</v>
      </c>
      <c r="AO1630" s="30">
        <v>500</v>
      </c>
      <c r="AP1630" s="30">
        <v>0</v>
      </c>
      <c r="AQ1630" s="30">
        <v>0</v>
      </c>
      <c r="AR1630" s="30">
        <v>0</v>
      </c>
      <c r="AS1630" s="30">
        <v>0</v>
      </c>
      <c r="AT1630" s="30">
        <v>0</v>
      </c>
      <c r="AU1630" s="121">
        <v>0</v>
      </c>
      <c r="AV1630" s="129" t="s">
        <v>1011</v>
      </c>
      <c r="AW1630" s="129" t="s">
        <v>1011</v>
      </c>
      <c r="AX1630" s="129" t="s">
        <v>527</v>
      </c>
    </row>
    <row r="1631" spans="1:50" ht="24" x14ac:dyDescent="0.25">
      <c r="A1631" s="120">
        <v>46189</v>
      </c>
      <c r="B1631" s="28" t="s">
        <v>569</v>
      </c>
      <c r="C1631" s="25" t="s">
        <v>427</v>
      </c>
      <c r="D1631" s="25" t="s">
        <v>430</v>
      </c>
      <c r="E1631" s="25" t="s">
        <v>423</v>
      </c>
      <c r="F1631" s="29" t="s">
        <v>243</v>
      </c>
      <c r="G1631" s="29" t="s">
        <v>19</v>
      </c>
      <c r="H1631" s="29" t="s">
        <v>604</v>
      </c>
      <c r="I1631" s="29" t="s">
        <v>269</v>
      </c>
      <c r="J1631" s="29" t="s">
        <v>777</v>
      </c>
      <c r="K1631" s="25" t="s">
        <v>430</v>
      </c>
      <c r="L1631" s="25" t="s">
        <v>4557</v>
      </c>
      <c r="M1631" s="25" t="s">
        <v>1377</v>
      </c>
      <c r="N1631" s="25" t="s">
        <v>5763</v>
      </c>
      <c r="O1631" s="25">
        <v>10077265720</v>
      </c>
      <c r="P1631" s="25" t="s">
        <v>5768</v>
      </c>
      <c r="Q1631" s="28" t="s">
        <v>0</v>
      </c>
      <c r="R1631" s="29" t="s">
        <v>4323</v>
      </c>
      <c r="S1631" s="27" t="s">
        <v>5769</v>
      </c>
      <c r="T1631" s="27" t="s">
        <v>5904</v>
      </c>
      <c r="U1631" s="28" t="s">
        <v>270</v>
      </c>
      <c r="V1631" s="26" t="s">
        <v>430</v>
      </c>
      <c r="W1631" s="26" t="s">
        <v>593</v>
      </c>
      <c r="X1631" s="26" t="s">
        <v>2826</v>
      </c>
      <c r="Y1631" s="37" t="s">
        <v>213</v>
      </c>
      <c r="Z1631" s="37" t="s">
        <v>212</v>
      </c>
      <c r="AA1631" s="37" t="s">
        <v>214</v>
      </c>
      <c r="AB1631" s="30">
        <v>0</v>
      </c>
      <c r="AC1631" s="30">
        <v>0</v>
      </c>
      <c r="AD1631" s="31">
        <v>0</v>
      </c>
      <c r="AE1631" s="30">
        <v>1295</v>
      </c>
      <c r="AF1631" s="30">
        <v>1295</v>
      </c>
      <c r="AG1631" s="32">
        <v>-1295</v>
      </c>
      <c r="AH1631" s="30">
        <v>1295</v>
      </c>
      <c r="AI1631" s="10" t="s">
        <v>573</v>
      </c>
      <c r="AJ1631" s="30">
        <v>0</v>
      </c>
      <c r="AK1631" s="30">
        <v>0</v>
      </c>
      <c r="AL1631" s="30">
        <v>0</v>
      </c>
      <c r="AM1631" s="30">
        <v>0</v>
      </c>
      <c r="AN1631" s="30">
        <v>0</v>
      </c>
      <c r="AO1631" s="30">
        <v>1295</v>
      </c>
      <c r="AP1631" s="30">
        <v>0</v>
      </c>
      <c r="AQ1631" s="30">
        <v>0</v>
      </c>
      <c r="AR1631" s="30">
        <v>0</v>
      </c>
      <c r="AS1631" s="30">
        <v>0</v>
      </c>
      <c r="AT1631" s="30">
        <v>0</v>
      </c>
      <c r="AU1631" s="121">
        <v>0</v>
      </c>
      <c r="AV1631" s="129" t="s">
        <v>1011</v>
      </c>
      <c r="AW1631" s="129" t="s">
        <v>1011</v>
      </c>
      <c r="AX1631" s="129" t="s">
        <v>527</v>
      </c>
    </row>
    <row r="1632" spans="1:50" ht="24" x14ac:dyDescent="0.25">
      <c r="A1632" s="120">
        <v>46189</v>
      </c>
      <c r="B1632" s="28" t="s">
        <v>569</v>
      </c>
      <c r="C1632" s="25" t="s">
        <v>427</v>
      </c>
      <c r="D1632" s="25" t="s">
        <v>430</v>
      </c>
      <c r="E1632" s="25" t="s">
        <v>423</v>
      </c>
      <c r="F1632" s="29" t="s">
        <v>243</v>
      </c>
      <c r="G1632" s="29" t="s">
        <v>19</v>
      </c>
      <c r="H1632" s="29" t="s">
        <v>91</v>
      </c>
      <c r="I1632" s="29" t="s">
        <v>579</v>
      </c>
      <c r="J1632" s="29" t="s">
        <v>777</v>
      </c>
      <c r="K1632" s="25" t="s">
        <v>430</v>
      </c>
      <c r="L1632" s="25" t="s">
        <v>4557</v>
      </c>
      <c r="M1632" s="25" t="s">
        <v>1377</v>
      </c>
      <c r="N1632" s="25" t="s">
        <v>5763</v>
      </c>
      <c r="O1632" s="25">
        <v>10077265720</v>
      </c>
      <c r="P1632" s="25" t="s">
        <v>5768</v>
      </c>
      <c r="Q1632" s="28" t="s">
        <v>0</v>
      </c>
      <c r="R1632" s="29" t="s">
        <v>4323</v>
      </c>
      <c r="S1632" s="27" t="s">
        <v>5769</v>
      </c>
      <c r="T1632" s="27" t="s">
        <v>5904</v>
      </c>
      <c r="U1632" s="28" t="s">
        <v>270</v>
      </c>
      <c r="V1632" s="26" t="s">
        <v>430</v>
      </c>
      <c r="W1632" s="26" t="s">
        <v>593</v>
      </c>
      <c r="X1632" s="26" t="s">
        <v>411</v>
      </c>
      <c r="Y1632" s="37" t="s">
        <v>86</v>
      </c>
      <c r="Z1632" s="37" t="s">
        <v>88</v>
      </c>
      <c r="AA1632" s="37" t="s">
        <v>87</v>
      </c>
      <c r="AB1632" s="30">
        <v>0</v>
      </c>
      <c r="AC1632" s="30">
        <v>0</v>
      </c>
      <c r="AD1632" s="31">
        <v>0</v>
      </c>
      <c r="AE1632" s="30">
        <v>2138</v>
      </c>
      <c r="AF1632" s="30">
        <v>2138</v>
      </c>
      <c r="AG1632" s="32">
        <v>-2138</v>
      </c>
      <c r="AH1632" s="30">
        <v>2138</v>
      </c>
      <c r="AI1632" s="10" t="s">
        <v>573</v>
      </c>
      <c r="AJ1632" s="30">
        <v>0</v>
      </c>
      <c r="AK1632" s="30">
        <v>0</v>
      </c>
      <c r="AL1632" s="30">
        <v>0</v>
      </c>
      <c r="AM1632" s="30">
        <v>0</v>
      </c>
      <c r="AN1632" s="30">
        <v>0</v>
      </c>
      <c r="AO1632" s="30">
        <v>2138</v>
      </c>
      <c r="AP1632" s="30">
        <v>0</v>
      </c>
      <c r="AQ1632" s="30">
        <v>0</v>
      </c>
      <c r="AR1632" s="30">
        <v>0</v>
      </c>
      <c r="AS1632" s="30">
        <v>0</v>
      </c>
      <c r="AT1632" s="30">
        <v>0</v>
      </c>
      <c r="AU1632" s="121">
        <v>0</v>
      </c>
      <c r="AV1632" s="129" t="s">
        <v>1011</v>
      </c>
      <c r="AW1632" s="129" t="s">
        <v>1011</v>
      </c>
      <c r="AX1632" s="129" t="s">
        <v>527</v>
      </c>
    </row>
    <row r="1633" spans="1:50" ht="24" x14ac:dyDescent="0.25">
      <c r="A1633" s="120">
        <v>46190</v>
      </c>
      <c r="B1633" s="28" t="s">
        <v>569</v>
      </c>
      <c r="C1633" s="25" t="s">
        <v>427</v>
      </c>
      <c r="D1633" s="25" t="s">
        <v>498</v>
      </c>
      <c r="E1633" s="25" t="s">
        <v>423</v>
      </c>
      <c r="F1633" s="29" t="s">
        <v>287</v>
      </c>
      <c r="G1633" s="29" t="s">
        <v>21</v>
      </c>
      <c r="H1633" s="29" t="s">
        <v>422</v>
      </c>
      <c r="I1633" s="29" t="s">
        <v>579</v>
      </c>
      <c r="J1633" s="29" t="s">
        <v>868</v>
      </c>
      <c r="K1633" s="25" t="s">
        <v>443</v>
      </c>
      <c r="L1633" s="25" t="s">
        <v>4561</v>
      </c>
      <c r="M1633" s="25" t="s">
        <v>2770</v>
      </c>
      <c r="N1633" s="25" t="s">
        <v>4924</v>
      </c>
      <c r="O1633" s="25">
        <v>0</v>
      </c>
      <c r="P1633" s="25" t="s">
        <v>5770</v>
      </c>
      <c r="Q1633" s="28" t="s">
        <v>0</v>
      </c>
      <c r="R1633" s="29" t="s">
        <v>4324</v>
      </c>
      <c r="S1633" s="27" t="s">
        <v>5771</v>
      </c>
      <c r="T1633" s="27" t="s">
        <v>5905</v>
      </c>
      <c r="U1633" s="28" t="s">
        <v>328</v>
      </c>
      <c r="V1633" s="26" t="s">
        <v>443</v>
      </c>
      <c r="W1633" s="26" t="s">
        <v>677</v>
      </c>
      <c r="X1633" s="26" t="s">
        <v>411</v>
      </c>
      <c r="Y1633" s="37" t="s">
        <v>200</v>
      </c>
      <c r="Z1633" s="37" t="s">
        <v>586</v>
      </c>
      <c r="AA1633" s="37" t="s">
        <v>585</v>
      </c>
      <c r="AB1633" s="30">
        <v>4950</v>
      </c>
      <c r="AC1633" s="30">
        <v>4950</v>
      </c>
      <c r="AD1633" s="31">
        <v>0</v>
      </c>
      <c r="AE1633" s="30">
        <v>4950</v>
      </c>
      <c r="AF1633" s="30">
        <v>0</v>
      </c>
      <c r="AG1633" s="32">
        <v>4950</v>
      </c>
      <c r="AH1633" s="30">
        <v>0</v>
      </c>
      <c r="AI1633" s="10" t="s">
        <v>573</v>
      </c>
      <c r="AJ1633" s="30">
        <v>0</v>
      </c>
      <c r="AK1633" s="30">
        <v>0</v>
      </c>
      <c r="AL1633" s="30">
        <v>0</v>
      </c>
      <c r="AM1633" s="30">
        <v>0</v>
      </c>
      <c r="AN1633" s="30">
        <v>0</v>
      </c>
      <c r="AO1633" s="30">
        <v>0</v>
      </c>
      <c r="AP1633" s="30">
        <v>0</v>
      </c>
      <c r="AQ1633" s="30">
        <v>0</v>
      </c>
      <c r="AR1633" s="30">
        <v>0</v>
      </c>
      <c r="AS1633" s="30">
        <v>0</v>
      </c>
      <c r="AT1633" s="30">
        <v>0</v>
      </c>
      <c r="AU1633" s="121">
        <v>0</v>
      </c>
      <c r="AV1633" s="129" t="s">
        <v>784</v>
      </c>
      <c r="AW1633" s="129" t="s">
        <v>785</v>
      </c>
      <c r="AX1633" s="129" t="s">
        <v>236</v>
      </c>
    </row>
    <row r="1634" spans="1:50" ht="24" x14ac:dyDescent="0.25">
      <c r="A1634" s="120">
        <v>46190</v>
      </c>
      <c r="B1634" s="28" t="s">
        <v>569</v>
      </c>
      <c r="C1634" s="25" t="s">
        <v>427</v>
      </c>
      <c r="D1634" s="25" t="s">
        <v>456</v>
      </c>
      <c r="E1634" s="25" t="s">
        <v>423</v>
      </c>
      <c r="F1634" s="29" t="s">
        <v>287</v>
      </c>
      <c r="G1634" s="29" t="s">
        <v>21</v>
      </c>
      <c r="H1634" s="29" t="s">
        <v>422</v>
      </c>
      <c r="I1634" s="29" t="s">
        <v>579</v>
      </c>
      <c r="J1634" s="29" t="s">
        <v>777</v>
      </c>
      <c r="K1634" s="25" t="s">
        <v>456</v>
      </c>
      <c r="L1634" s="25" t="s">
        <v>4564</v>
      </c>
      <c r="M1634" s="25" t="s">
        <v>2770</v>
      </c>
      <c r="N1634" s="25" t="s">
        <v>877</v>
      </c>
      <c r="O1634" s="25">
        <v>0</v>
      </c>
      <c r="P1634" s="25" t="s">
        <v>5772</v>
      </c>
      <c r="Q1634" s="28" t="s">
        <v>0</v>
      </c>
      <c r="R1634" s="29" t="s">
        <v>4325</v>
      </c>
      <c r="S1634" s="27" t="s">
        <v>5773</v>
      </c>
      <c r="T1634" s="27" t="s">
        <v>5906</v>
      </c>
      <c r="U1634" s="28" t="s">
        <v>323</v>
      </c>
      <c r="V1634" s="26" t="s">
        <v>456</v>
      </c>
      <c r="W1634" s="26" t="s">
        <v>672</v>
      </c>
      <c r="X1634" s="26" t="s">
        <v>411</v>
      </c>
      <c r="Y1634" s="37" t="s">
        <v>200</v>
      </c>
      <c r="Z1634" s="37" t="s">
        <v>586</v>
      </c>
      <c r="AA1634" s="37" t="s">
        <v>585</v>
      </c>
      <c r="AB1634" s="30">
        <v>15000</v>
      </c>
      <c r="AC1634" s="30">
        <v>15000</v>
      </c>
      <c r="AD1634" s="31">
        <v>0</v>
      </c>
      <c r="AE1634" s="30">
        <v>15000</v>
      </c>
      <c r="AF1634" s="30">
        <v>2500</v>
      </c>
      <c r="AG1634" s="32">
        <v>12500</v>
      </c>
      <c r="AH1634" s="30">
        <v>2500</v>
      </c>
      <c r="AI1634" s="10" t="s">
        <v>573</v>
      </c>
      <c r="AJ1634" s="30">
        <v>0</v>
      </c>
      <c r="AK1634" s="30">
        <v>0</v>
      </c>
      <c r="AL1634" s="30">
        <v>0</v>
      </c>
      <c r="AM1634" s="30">
        <v>0</v>
      </c>
      <c r="AN1634" s="30">
        <v>0</v>
      </c>
      <c r="AO1634" s="30">
        <v>0</v>
      </c>
      <c r="AP1634" s="30">
        <v>2500</v>
      </c>
      <c r="AQ1634" s="30">
        <v>0</v>
      </c>
      <c r="AR1634" s="30">
        <v>0</v>
      </c>
      <c r="AS1634" s="30">
        <v>0</v>
      </c>
      <c r="AT1634" s="30">
        <v>0</v>
      </c>
      <c r="AU1634" s="121">
        <v>0</v>
      </c>
      <c r="AV1634" s="129" t="s">
        <v>784</v>
      </c>
      <c r="AW1634" s="129" t="s">
        <v>785</v>
      </c>
      <c r="AX1634" s="129" t="s">
        <v>797</v>
      </c>
    </row>
    <row r="1635" spans="1:50" ht="24" x14ac:dyDescent="0.25">
      <c r="A1635" s="120">
        <v>46191</v>
      </c>
      <c r="B1635" s="28" t="s">
        <v>569</v>
      </c>
      <c r="C1635" s="25" t="s">
        <v>427</v>
      </c>
      <c r="D1635" s="25" t="s">
        <v>455</v>
      </c>
      <c r="E1635" s="25" t="s">
        <v>423</v>
      </c>
      <c r="F1635" s="29" t="s">
        <v>243</v>
      </c>
      <c r="G1635" s="29" t="s">
        <v>19</v>
      </c>
      <c r="H1635" s="29" t="s">
        <v>170</v>
      </c>
      <c r="I1635" s="29" t="s">
        <v>579</v>
      </c>
      <c r="J1635" s="29" t="s">
        <v>777</v>
      </c>
      <c r="K1635" s="25" t="s">
        <v>455</v>
      </c>
      <c r="L1635" s="25" t="s">
        <v>4569</v>
      </c>
      <c r="M1635" s="25" t="s">
        <v>5774</v>
      </c>
      <c r="N1635" s="25" t="s">
        <v>5775</v>
      </c>
      <c r="O1635" s="25">
        <v>10727045576</v>
      </c>
      <c r="P1635" s="25" t="s">
        <v>5776</v>
      </c>
      <c r="Q1635" s="28" t="s">
        <v>0</v>
      </c>
      <c r="R1635" s="29" t="s">
        <v>4326</v>
      </c>
      <c r="S1635" s="27" t="s">
        <v>5777</v>
      </c>
      <c r="T1635" s="27" t="s">
        <v>5907</v>
      </c>
      <c r="U1635" s="28" t="s">
        <v>275</v>
      </c>
      <c r="V1635" s="26" t="s">
        <v>455</v>
      </c>
      <c r="W1635" s="26" t="s">
        <v>611</v>
      </c>
      <c r="X1635" s="26" t="s">
        <v>411</v>
      </c>
      <c r="Y1635" s="37" t="s">
        <v>145</v>
      </c>
      <c r="Z1635" s="37" t="s">
        <v>147</v>
      </c>
      <c r="AA1635" s="37" t="s">
        <v>146</v>
      </c>
      <c r="AB1635" s="30">
        <v>0</v>
      </c>
      <c r="AC1635" s="30">
        <v>0</v>
      </c>
      <c r="AD1635" s="31">
        <v>0</v>
      </c>
      <c r="AE1635" s="30">
        <v>2717.39</v>
      </c>
      <c r="AF1635" s="30">
        <v>2717.39</v>
      </c>
      <c r="AG1635" s="32">
        <v>-2717.39</v>
      </c>
      <c r="AH1635" s="30">
        <v>2717.39</v>
      </c>
      <c r="AI1635" s="10" t="s">
        <v>573</v>
      </c>
      <c r="AJ1635" s="30">
        <v>0</v>
      </c>
      <c r="AK1635" s="30">
        <v>0</v>
      </c>
      <c r="AL1635" s="30">
        <v>0</v>
      </c>
      <c r="AM1635" s="30">
        <v>0</v>
      </c>
      <c r="AN1635" s="30">
        <v>0</v>
      </c>
      <c r="AO1635" s="30">
        <v>2717.39</v>
      </c>
      <c r="AP1635" s="30">
        <v>0</v>
      </c>
      <c r="AQ1635" s="30">
        <v>0</v>
      </c>
      <c r="AR1635" s="30">
        <v>0</v>
      </c>
      <c r="AS1635" s="30">
        <v>0</v>
      </c>
      <c r="AT1635" s="30">
        <v>0</v>
      </c>
      <c r="AU1635" s="121">
        <v>0</v>
      </c>
      <c r="AV1635" s="129" t="s">
        <v>1011</v>
      </c>
      <c r="AW1635" s="129" t="s">
        <v>1011</v>
      </c>
      <c r="AX1635" s="129" t="s">
        <v>527</v>
      </c>
    </row>
    <row r="1636" spans="1:50" ht="24" x14ac:dyDescent="0.25">
      <c r="A1636" s="120">
        <v>46191</v>
      </c>
      <c r="B1636" s="28" t="s">
        <v>569</v>
      </c>
      <c r="C1636" s="25" t="s">
        <v>427</v>
      </c>
      <c r="D1636" s="25" t="s">
        <v>459</v>
      </c>
      <c r="E1636" s="25" t="s">
        <v>423</v>
      </c>
      <c r="F1636" s="29" t="s">
        <v>287</v>
      </c>
      <c r="G1636" s="29" t="s">
        <v>20</v>
      </c>
      <c r="H1636" s="29" t="s">
        <v>422</v>
      </c>
      <c r="I1636" s="29" t="s">
        <v>579</v>
      </c>
      <c r="J1636" s="29" t="s">
        <v>777</v>
      </c>
      <c r="K1636" s="25" t="s">
        <v>459</v>
      </c>
      <c r="L1636" s="25" t="s">
        <v>4562</v>
      </c>
      <c r="M1636" s="25" t="s">
        <v>5778</v>
      </c>
      <c r="N1636" s="25" t="s">
        <v>5711</v>
      </c>
      <c r="O1636" s="25">
        <v>10427035064</v>
      </c>
      <c r="P1636" s="25" t="s">
        <v>5779</v>
      </c>
      <c r="Q1636" s="28" t="s">
        <v>0</v>
      </c>
      <c r="R1636" s="29" t="s">
        <v>4327</v>
      </c>
      <c r="S1636" s="27" t="s">
        <v>5780</v>
      </c>
      <c r="T1636" s="27" t="s">
        <v>5908</v>
      </c>
      <c r="U1636" s="28" t="s">
        <v>304</v>
      </c>
      <c r="V1636" s="26" t="s">
        <v>459</v>
      </c>
      <c r="W1636" s="26" t="s">
        <v>649</v>
      </c>
      <c r="X1636" s="26" t="s">
        <v>411</v>
      </c>
      <c r="Y1636" s="37" t="s">
        <v>200</v>
      </c>
      <c r="Z1636" s="37" t="s">
        <v>586</v>
      </c>
      <c r="AA1636" s="37" t="s">
        <v>585</v>
      </c>
      <c r="AB1636" s="30">
        <v>0</v>
      </c>
      <c r="AC1636" s="30">
        <v>0</v>
      </c>
      <c r="AD1636" s="31">
        <v>0</v>
      </c>
      <c r="AE1636" s="30">
        <v>37200</v>
      </c>
      <c r="AF1636" s="30">
        <v>0</v>
      </c>
      <c r="AG1636" s="32">
        <v>0</v>
      </c>
      <c r="AH1636" s="30">
        <v>0</v>
      </c>
      <c r="AI1636" s="10" t="s">
        <v>573</v>
      </c>
      <c r="AJ1636" s="30">
        <v>0</v>
      </c>
      <c r="AK1636" s="30">
        <v>0</v>
      </c>
      <c r="AL1636" s="30">
        <v>0</v>
      </c>
      <c r="AM1636" s="30">
        <v>0</v>
      </c>
      <c r="AN1636" s="30">
        <v>0</v>
      </c>
      <c r="AO1636" s="30">
        <v>0</v>
      </c>
      <c r="AP1636" s="30">
        <v>0</v>
      </c>
      <c r="AQ1636" s="30">
        <v>0</v>
      </c>
      <c r="AR1636" s="30">
        <v>0</v>
      </c>
      <c r="AS1636" s="30">
        <v>0</v>
      </c>
      <c r="AT1636" s="30">
        <v>0</v>
      </c>
      <c r="AU1636" s="121">
        <v>0</v>
      </c>
      <c r="AV1636" s="129" t="s">
        <v>1011</v>
      </c>
      <c r="AW1636" s="129" t="s">
        <v>1011</v>
      </c>
      <c r="AX1636" s="129" t="s">
        <v>797</v>
      </c>
    </row>
    <row r="1637" spans="1:50" ht="36" x14ac:dyDescent="0.25">
      <c r="A1637" s="120">
        <v>46191</v>
      </c>
      <c r="B1637" s="28" t="s">
        <v>569</v>
      </c>
      <c r="C1637" s="25" t="s">
        <v>427</v>
      </c>
      <c r="D1637" s="25" t="s">
        <v>430</v>
      </c>
      <c r="E1637" s="25" t="s">
        <v>423</v>
      </c>
      <c r="F1637" s="29" t="s">
        <v>243</v>
      </c>
      <c r="G1637" s="29" t="s">
        <v>19</v>
      </c>
      <c r="H1637" s="29" t="s">
        <v>422</v>
      </c>
      <c r="I1637" s="29" t="s">
        <v>579</v>
      </c>
      <c r="J1637" s="29" t="s">
        <v>868</v>
      </c>
      <c r="K1637" s="25" t="s">
        <v>252</v>
      </c>
      <c r="L1637" s="25" t="s">
        <v>4568</v>
      </c>
      <c r="M1637" s="25" t="s">
        <v>5781</v>
      </c>
      <c r="N1637" s="25" t="s">
        <v>5775</v>
      </c>
      <c r="O1637" s="25">
        <v>10700545194</v>
      </c>
      <c r="P1637" s="25" t="s">
        <v>5782</v>
      </c>
      <c r="Q1637" s="28" t="s">
        <v>0</v>
      </c>
      <c r="R1637" s="29" t="s">
        <v>5783</v>
      </c>
      <c r="S1637" s="27" t="s">
        <v>5784</v>
      </c>
      <c r="T1637" s="27" t="s">
        <v>5909</v>
      </c>
      <c r="U1637" s="28" t="s">
        <v>253</v>
      </c>
      <c r="V1637" s="26" t="s">
        <v>252</v>
      </c>
      <c r="W1637" s="26" t="s">
        <v>557</v>
      </c>
      <c r="X1637" s="26" t="s">
        <v>411</v>
      </c>
      <c r="Y1637" s="37" t="s">
        <v>200</v>
      </c>
      <c r="Z1637" s="37" t="s">
        <v>586</v>
      </c>
      <c r="AA1637" s="37" t="s">
        <v>585</v>
      </c>
      <c r="AB1637" s="30">
        <v>0</v>
      </c>
      <c r="AC1637" s="30">
        <v>0</v>
      </c>
      <c r="AD1637" s="31">
        <v>0</v>
      </c>
      <c r="AE1637" s="30">
        <v>5000</v>
      </c>
      <c r="AF1637" s="30">
        <v>2500</v>
      </c>
      <c r="AG1637" s="32">
        <v>-2500</v>
      </c>
      <c r="AH1637" s="30">
        <v>2500</v>
      </c>
      <c r="AI1637" s="10" t="s">
        <v>573</v>
      </c>
      <c r="AJ1637" s="30">
        <v>0</v>
      </c>
      <c r="AK1637" s="30">
        <v>0</v>
      </c>
      <c r="AL1637" s="30">
        <v>0</v>
      </c>
      <c r="AM1637" s="30">
        <v>0</v>
      </c>
      <c r="AN1637" s="30">
        <v>0</v>
      </c>
      <c r="AO1637" s="30">
        <v>0</v>
      </c>
      <c r="AP1637" s="30">
        <v>2500</v>
      </c>
      <c r="AQ1637" s="30">
        <v>0</v>
      </c>
      <c r="AR1637" s="30">
        <v>0</v>
      </c>
      <c r="AS1637" s="30">
        <v>0</v>
      </c>
      <c r="AT1637" s="30">
        <v>0</v>
      </c>
      <c r="AU1637" s="121">
        <v>0</v>
      </c>
      <c r="AV1637" s="129" t="s">
        <v>1011</v>
      </c>
      <c r="AW1637" s="129" t="s">
        <v>1011</v>
      </c>
      <c r="AX1637" s="129" t="s">
        <v>1115</v>
      </c>
    </row>
    <row r="1638" spans="1:50" ht="36" x14ac:dyDescent="0.25">
      <c r="A1638" s="120">
        <v>46191</v>
      </c>
      <c r="B1638" s="28" t="s">
        <v>569</v>
      </c>
      <c r="C1638" s="25" t="s">
        <v>427</v>
      </c>
      <c r="D1638" s="25" t="s">
        <v>498</v>
      </c>
      <c r="E1638" s="25" t="s">
        <v>423</v>
      </c>
      <c r="F1638" s="29" t="s">
        <v>287</v>
      </c>
      <c r="G1638" s="29" t="s">
        <v>21</v>
      </c>
      <c r="H1638" s="29" t="s">
        <v>422</v>
      </c>
      <c r="I1638" s="29" t="s">
        <v>579</v>
      </c>
      <c r="J1638" s="29" t="s">
        <v>868</v>
      </c>
      <c r="K1638" s="25" t="s">
        <v>262</v>
      </c>
      <c r="L1638" s="25" t="s">
        <v>4567</v>
      </c>
      <c r="M1638" s="25" t="s">
        <v>5785</v>
      </c>
      <c r="N1638" s="25" t="s">
        <v>5775</v>
      </c>
      <c r="O1638" s="25">
        <v>10703107970</v>
      </c>
      <c r="P1638" s="25" t="s">
        <v>5786</v>
      </c>
      <c r="Q1638" s="28" t="s">
        <v>0</v>
      </c>
      <c r="R1638" s="29" t="s">
        <v>4328</v>
      </c>
      <c r="S1638" s="27" t="s">
        <v>5787</v>
      </c>
      <c r="T1638" s="27" t="s">
        <v>5910</v>
      </c>
      <c r="U1638" s="28" t="s">
        <v>318</v>
      </c>
      <c r="V1638" s="26" t="s">
        <v>262</v>
      </c>
      <c r="W1638" s="26" t="s">
        <v>667</v>
      </c>
      <c r="X1638" s="26" t="s">
        <v>411</v>
      </c>
      <c r="Y1638" s="37" t="s">
        <v>200</v>
      </c>
      <c r="Z1638" s="37" t="s">
        <v>586</v>
      </c>
      <c r="AA1638" s="37" t="s">
        <v>585</v>
      </c>
      <c r="AB1638" s="30">
        <v>0</v>
      </c>
      <c r="AC1638" s="30">
        <v>7000</v>
      </c>
      <c r="AD1638" s="31">
        <v>-7000</v>
      </c>
      <c r="AE1638" s="30">
        <v>7000</v>
      </c>
      <c r="AF1638" s="30">
        <v>3500</v>
      </c>
      <c r="AG1638" s="32">
        <v>-3500</v>
      </c>
      <c r="AH1638" s="30">
        <v>3500</v>
      </c>
      <c r="AI1638" s="10" t="s">
        <v>573</v>
      </c>
      <c r="AJ1638" s="30">
        <v>0</v>
      </c>
      <c r="AK1638" s="30">
        <v>0</v>
      </c>
      <c r="AL1638" s="30">
        <v>0</v>
      </c>
      <c r="AM1638" s="30">
        <v>0</v>
      </c>
      <c r="AN1638" s="30">
        <v>0</v>
      </c>
      <c r="AO1638" s="30">
        <v>0</v>
      </c>
      <c r="AP1638" s="30">
        <v>3500</v>
      </c>
      <c r="AQ1638" s="30">
        <v>0</v>
      </c>
      <c r="AR1638" s="30">
        <v>0</v>
      </c>
      <c r="AS1638" s="30">
        <v>0</v>
      </c>
      <c r="AT1638" s="30">
        <v>0</v>
      </c>
      <c r="AU1638" s="121">
        <v>0</v>
      </c>
      <c r="AV1638" s="129" t="s">
        <v>1011</v>
      </c>
      <c r="AW1638" s="129" t="s">
        <v>1011</v>
      </c>
      <c r="AX1638" s="129" t="s">
        <v>2124</v>
      </c>
    </row>
    <row r="1639" spans="1:50" ht="24" x14ac:dyDescent="0.25">
      <c r="A1639" s="120">
        <v>46192</v>
      </c>
      <c r="B1639" s="28" t="s">
        <v>569</v>
      </c>
      <c r="C1639" s="25" t="s">
        <v>427</v>
      </c>
      <c r="D1639" s="25" t="s">
        <v>430</v>
      </c>
      <c r="E1639" s="25" t="s">
        <v>423</v>
      </c>
      <c r="F1639" s="29" t="s">
        <v>243</v>
      </c>
      <c r="G1639" s="29" t="s">
        <v>19</v>
      </c>
      <c r="H1639" s="29" t="s">
        <v>583</v>
      </c>
      <c r="I1639" s="29" t="s">
        <v>269</v>
      </c>
      <c r="J1639" s="29" t="s">
        <v>777</v>
      </c>
      <c r="K1639" s="25" t="s">
        <v>430</v>
      </c>
      <c r="L1639" s="25" t="s">
        <v>4582</v>
      </c>
      <c r="M1639" s="25" t="s">
        <v>2770</v>
      </c>
      <c r="N1639" s="25" t="s">
        <v>1632</v>
      </c>
      <c r="O1639" s="25">
        <v>0</v>
      </c>
      <c r="P1639" s="25" t="s">
        <v>5788</v>
      </c>
      <c r="Q1639" s="28" t="s">
        <v>0</v>
      </c>
      <c r="R1639" s="29" t="s">
        <v>4329</v>
      </c>
      <c r="S1639" s="27" t="s">
        <v>5789</v>
      </c>
      <c r="T1639" s="27" t="s">
        <v>5911</v>
      </c>
      <c r="U1639" s="28" t="s">
        <v>270</v>
      </c>
      <c r="V1639" s="26" t="s">
        <v>430</v>
      </c>
      <c r="W1639" s="26" t="s">
        <v>593</v>
      </c>
      <c r="X1639" s="26" t="s">
        <v>411</v>
      </c>
      <c r="Y1639" s="37" t="s">
        <v>131</v>
      </c>
      <c r="Z1639" s="37" t="s">
        <v>70</v>
      </c>
      <c r="AA1639" s="37" t="s">
        <v>132</v>
      </c>
      <c r="AB1639" s="30">
        <v>0</v>
      </c>
      <c r="AC1639" s="30">
        <v>0</v>
      </c>
      <c r="AD1639" s="31">
        <v>0</v>
      </c>
      <c r="AE1639" s="30">
        <v>472</v>
      </c>
      <c r="AF1639" s="30">
        <v>0</v>
      </c>
      <c r="AG1639" s="32">
        <v>0</v>
      </c>
      <c r="AH1639" s="30">
        <v>0</v>
      </c>
      <c r="AI1639" s="10" t="s">
        <v>573</v>
      </c>
      <c r="AJ1639" s="30">
        <v>0</v>
      </c>
      <c r="AK1639" s="30">
        <v>0</v>
      </c>
      <c r="AL1639" s="30">
        <v>0</v>
      </c>
      <c r="AM1639" s="30">
        <v>0</v>
      </c>
      <c r="AN1639" s="30">
        <v>0</v>
      </c>
      <c r="AO1639" s="30">
        <v>0</v>
      </c>
      <c r="AP1639" s="30">
        <v>0</v>
      </c>
      <c r="AQ1639" s="30">
        <v>0</v>
      </c>
      <c r="AR1639" s="30">
        <v>0</v>
      </c>
      <c r="AS1639" s="30">
        <v>0</v>
      </c>
      <c r="AT1639" s="30">
        <v>0</v>
      </c>
      <c r="AU1639" s="121">
        <v>0</v>
      </c>
      <c r="AV1639" s="129" t="s">
        <v>1011</v>
      </c>
      <c r="AW1639" s="129" t="s">
        <v>1011</v>
      </c>
      <c r="AX1639" s="129" t="s">
        <v>527</v>
      </c>
    </row>
    <row r="1640" spans="1:50" ht="24" x14ac:dyDescent="0.25">
      <c r="A1640" s="120">
        <v>46192</v>
      </c>
      <c r="B1640" s="28" t="s">
        <v>569</v>
      </c>
      <c r="C1640" s="25" t="s">
        <v>427</v>
      </c>
      <c r="D1640" s="25" t="s">
        <v>430</v>
      </c>
      <c r="E1640" s="25" t="s">
        <v>423</v>
      </c>
      <c r="F1640" s="29" t="s">
        <v>243</v>
      </c>
      <c r="G1640" s="29" t="s">
        <v>19</v>
      </c>
      <c r="H1640" s="29" t="s">
        <v>599</v>
      </c>
      <c r="I1640" s="29" t="s">
        <v>579</v>
      </c>
      <c r="J1640" s="29" t="s">
        <v>777</v>
      </c>
      <c r="K1640" s="25" t="s">
        <v>430</v>
      </c>
      <c r="L1640" s="25" t="s">
        <v>527</v>
      </c>
      <c r="M1640" s="25" t="s">
        <v>527</v>
      </c>
      <c r="N1640" s="25" t="s">
        <v>527</v>
      </c>
      <c r="O1640" s="25" t="s">
        <v>527</v>
      </c>
      <c r="P1640" s="25" t="s">
        <v>5790</v>
      </c>
      <c r="Q1640" s="28" t="s">
        <v>0</v>
      </c>
      <c r="R1640" s="29" t="s">
        <v>4330</v>
      </c>
      <c r="S1640" s="27" t="s">
        <v>5791</v>
      </c>
      <c r="T1640" s="27" t="s">
        <v>5912</v>
      </c>
      <c r="U1640" s="28" t="s">
        <v>270</v>
      </c>
      <c r="V1640" s="26" t="s">
        <v>430</v>
      </c>
      <c r="W1640" s="26" t="s">
        <v>593</v>
      </c>
      <c r="X1640" s="26" t="s">
        <v>411</v>
      </c>
      <c r="Y1640" s="37" t="s">
        <v>122</v>
      </c>
      <c r="Z1640" s="37" t="s">
        <v>124</v>
      </c>
      <c r="AA1640" s="37" t="s">
        <v>123</v>
      </c>
      <c r="AB1640" s="30">
        <v>0</v>
      </c>
      <c r="AC1640" s="30">
        <v>0</v>
      </c>
      <c r="AD1640" s="31">
        <v>0</v>
      </c>
      <c r="AE1640" s="30">
        <v>0</v>
      </c>
      <c r="AF1640" s="30">
        <v>0</v>
      </c>
      <c r="AG1640" s="32">
        <v>0</v>
      </c>
      <c r="AH1640" s="30">
        <v>0</v>
      </c>
      <c r="AI1640" s="10" t="s">
        <v>573</v>
      </c>
      <c r="AJ1640" s="30">
        <v>0</v>
      </c>
      <c r="AK1640" s="30">
        <v>0</v>
      </c>
      <c r="AL1640" s="30">
        <v>0</v>
      </c>
      <c r="AM1640" s="30">
        <v>0</v>
      </c>
      <c r="AN1640" s="30">
        <v>0</v>
      </c>
      <c r="AO1640" s="30">
        <v>0</v>
      </c>
      <c r="AP1640" s="30">
        <v>0</v>
      </c>
      <c r="AQ1640" s="30">
        <v>0</v>
      </c>
      <c r="AR1640" s="30">
        <v>0</v>
      </c>
      <c r="AS1640" s="30">
        <v>0</v>
      </c>
      <c r="AT1640" s="30">
        <v>0</v>
      </c>
      <c r="AU1640" s="121">
        <v>0</v>
      </c>
      <c r="AV1640" s="129" t="s">
        <v>1011</v>
      </c>
      <c r="AW1640" s="129" t="s">
        <v>1011</v>
      </c>
      <c r="AX1640" s="129" t="s">
        <v>527</v>
      </c>
    </row>
    <row r="1641" spans="1:50" ht="24" x14ac:dyDescent="0.25">
      <c r="A1641" s="120">
        <v>46195</v>
      </c>
      <c r="B1641" s="28" t="s">
        <v>569</v>
      </c>
      <c r="C1641" s="25" t="s">
        <v>427</v>
      </c>
      <c r="D1641" s="25" t="s">
        <v>430</v>
      </c>
      <c r="E1641" s="25" t="s">
        <v>423</v>
      </c>
      <c r="F1641" s="29" t="s">
        <v>243</v>
      </c>
      <c r="G1641" s="29" t="s">
        <v>19</v>
      </c>
      <c r="H1641" s="29" t="s">
        <v>422</v>
      </c>
      <c r="I1641" s="29" t="s">
        <v>579</v>
      </c>
      <c r="J1641" s="29" t="s">
        <v>777</v>
      </c>
      <c r="K1641" s="25" t="s">
        <v>430</v>
      </c>
      <c r="L1641" s="25" t="s">
        <v>4566</v>
      </c>
      <c r="M1641" s="25" t="s">
        <v>2770</v>
      </c>
      <c r="N1641" s="25" t="s">
        <v>1769</v>
      </c>
      <c r="O1641" s="25">
        <v>0</v>
      </c>
      <c r="P1641" s="25" t="s">
        <v>5792</v>
      </c>
      <c r="Q1641" s="28" t="s">
        <v>0</v>
      </c>
      <c r="R1641" s="29" t="s">
        <v>2967</v>
      </c>
      <c r="S1641" s="27" t="s">
        <v>5793</v>
      </c>
      <c r="T1641" s="27" t="s">
        <v>5913</v>
      </c>
      <c r="U1641" s="28" t="s">
        <v>270</v>
      </c>
      <c r="V1641" s="26" t="s">
        <v>430</v>
      </c>
      <c r="W1641" s="26" t="s">
        <v>593</v>
      </c>
      <c r="X1641" s="26" t="s">
        <v>411</v>
      </c>
      <c r="Y1641" s="37" t="s">
        <v>200</v>
      </c>
      <c r="Z1641" s="37" t="s">
        <v>586</v>
      </c>
      <c r="AA1641" s="37" t="s">
        <v>585</v>
      </c>
      <c r="AB1641" s="30">
        <v>12000</v>
      </c>
      <c r="AC1641" s="30">
        <v>12000</v>
      </c>
      <c r="AD1641" s="31">
        <v>0</v>
      </c>
      <c r="AE1641" s="30">
        <v>12000</v>
      </c>
      <c r="AF1641" s="30">
        <v>6000</v>
      </c>
      <c r="AG1641" s="32">
        <v>6000</v>
      </c>
      <c r="AH1641" s="30">
        <v>6000</v>
      </c>
      <c r="AI1641" s="10" t="s">
        <v>573</v>
      </c>
      <c r="AJ1641" s="30">
        <v>0</v>
      </c>
      <c r="AK1641" s="30">
        <v>0</v>
      </c>
      <c r="AL1641" s="30">
        <v>0</v>
      </c>
      <c r="AM1641" s="30">
        <v>0</v>
      </c>
      <c r="AN1641" s="30">
        <v>0</v>
      </c>
      <c r="AO1641" s="30">
        <v>0</v>
      </c>
      <c r="AP1641" s="30">
        <v>6000</v>
      </c>
      <c r="AQ1641" s="30">
        <v>0</v>
      </c>
      <c r="AR1641" s="30">
        <v>0</v>
      </c>
      <c r="AS1641" s="30">
        <v>0</v>
      </c>
      <c r="AT1641" s="30">
        <v>0</v>
      </c>
      <c r="AU1641" s="121">
        <v>0</v>
      </c>
      <c r="AV1641" s="129" t="s">
        <v>784</v>
      </c>
      <c r="AW1641" s="129" t="s">
        <v>785</v>
      </c>
      <c r="AX1641" s="129" t="s">
        <v>797</v>
      </c>
    </row>
    <row r="1642" spans="1:50" ht="24" x14ac:dyDescent="0.25">
      <c r="A1642" s="120">
        <v>46195</v>
      </c>
      <c r="B1642" s="28" t="s">
        <v>569</v>
      </c>
      <c r="C1642" s="25" t="s">
        <v>427</v>
      </c>
      <c r="D1642" s="25" t="s">
        <v>430</v>
      </c>
      <c r="E1642" s="25" t="s">
        <v>423</v>
      </c>
      <c r="F1642" s="29" t="s">
        <v>243</v>
      </c>
      <c r="G1642" s="29" t="s">
        <v>19</v>
      </c>
      <c r="H1642" s="29" t="s">
        <v>422</v>
      </c>
      <c r="I1642" s="29" t="s">
        <v>579</v>
      </c>
      <c r="J1642" s="29" t="s">
        <v>868</v>
      </c>
      <c r="K1642" s="25" t="s">
        <v>445</v>
      </c>
      <c r="L1642" s="25" t="s">
        <v>4573</v>
      </c>
      <c r="M1642" s="25" t="s">
        <v>5794</v>
      </c>
      <c r="N1642" s="25" t="s">
        <v>5795</v>
      </c>
      <c r="O1642" s="25">
        <v>10410466797</v>
      </c>
      <c r="P1642" s="25" t="s">
        <v>5796</v>
      </c>
      <c r="Q1642" s="28" t="s">
        <v>0</v>
      </c>
      <c r="R1642" s="29" t="s">
        <v>4331</v>
      </c>
      <c r="S1642" s="27" t="s">
        <v>5797</v>
      </c>
      <c r="T1642" s="27" t="s">
        <v>5914</v>
      </c>
      <c r="U1642" s="28" t="s">
        <v>272</v>
      </c>
      <c r="V1642" s="26" t="s">
        <v>445</v>
      </c>
      <c r="W1642" s="26" t="s">
        <v>609</v>
      </c>
      <c r="X1642" s="26" t="s">
        <v>411</v>
      </c>
      <c r="Y1642" s="37" t="s">
        <v>200</v>
      </c>
      <c r="Z1642" s="37" t="s">
        <v>586</v>
      </c>
      <c r="AA1642" s="37" t="s">
        <v>585</v>
      </c>
      <c r="AB1642" s="30">
        <v>5000</v>
      </c>
      <c r="AC1642" s="30">
        <v>5000</v>
      </c>
      <c r="AD1642" s="31">
        <v>0</v>
      </c>
      <c r="AE1642" s="30">
        <v>5000</v>
      </c>
      <c r="AF1642" s="30">
        <v>0</v>
      </c>
      <c r="AG1642" s="32">
        <v>5000</v>
      </c>
      <c r="AH1642" s="30">
        <v>0</v>
      </c>
      <c r="AI1642" s="10" t="s">
        <v>573</v>
      </c>
      <c r="AJ1642" s="30">
        <v>0</v>
      </c>
      <c r="AK1642" s="30">
        <v>0</v>
      </c>
      <c r="AL1642" s="30">
        <v>0</v>
      </c>
      <c r="AM1642" s="30">
        <v>0</v>
      </c>
      <c r="AN1642" s="30">
        <v>0</v>
      </c>
      <c r="AO1642" s="30">
        <v>0</v>
      </c>
      <c r="AP1642" s="30">
        <v>0</v>
      </c>
      <c r="AQ1642" s="30">
        <v>0</v>
      </c>
      <c r="AR1642" s="30">
        <v>0</v>
      </c>
      <c r="AS1642" s="30">
        <v>0</v>
      </c>
      <c r="AT1642" s="30">
        <v>0</v>
      </c>
      <c r="AU1642" s="121">
        <v>0</v>
      </c>
      <c r="AV1642" s="129" t="s">
        <v>784</v>
      </c>
      <c r="AW1642" s="129" t="s">
        <v>785</v>
      </c>
      <c r="AX1642" s="129" t="s">
        <v>1115</v>
      </c>
    </row>
    <row r="1643" spans="1:50" ht="24" x14ac:dyDescent="0.25">
      <c r="A1643" s="120">
        <v>46195</v>
      </c>
      <c r="B1643" s="28" t="s">
        <v>569</v>
      </c>
      <c r="C1643" s="25" t="s">
        <v>427</v>
      </c>
      <c r="D1643" s="25" t="s">
        <v>430</v>
      </c>
      <c r="E1643" s="25" t="s">
        <v>423</v>
      </c>
      <c r="F1643" s="29" t="s">
        <v>243</v>
      </c>
      <c r="G1643" s="29" t="s">
        <v>19</v>
      </c>
      <c r="H1643" s="29" t="s">
        <v>91</v>
      </c>
      <c r="I1643" s="29" t="s">
        <v>579</v>
      </c>
      <c r="J1643" s="29" t="s">
        <v>777</v>
      </c>
      <c r="K1643" s="25" t="s">
        <v>430</v>
      </c>
      <c r="L1643" s="25" t="s">
        <v>4584</v>
      </c>
      <c r="M1643" s="25" t="s">
        <v>1439</v>
      </c>
      <c r="N1643" s="25" t="s">
        <v>5795</v>
      </c>
      <c r="O1643" s="25">
        <v>10096930351</v>
      </c>
      <c r="P1643" s="25" t="s">
        <v>5798</v>
      </c>
      <c r="Q1643" s="28" t="s">
        <v>0</v>
      </c>
      <c r="R1643" s="29" t="s">
        <v>2980</v>
      </c>
      <c r="S1643" s="27" t="s">
        <v>5799</v>
      </c>
      <c r="T1643" s="27" t="s">
        <v>5915</v>
      </c>
      <c r="U1643" s="28" t="s">
        <v>270</v>
      </c>
      <c r="V1643" s="26" t="s">
        <v>430</v>
      </c>
      <c r="W1643" s="26" t="s">
        <v>593</v>
      </c>
      <c r="X1643" s="26" t="s">
        <v>411</v>
      </c>
      <c r="Y1643" s="37" t="s">
        <v>64</v>
      </c>
      <c r="Z1643" s="37" t="s">
        <v>63</v>
      </c>
      <c r="AA1643" s="37" t="s">
        <v>65</v>
      </c>
      <c r="AB1643" s="30">
        <v>0</v>
      </c>
      <c r="AC1643" s="30">
        <v>0</v>
      </c>
      <c r="AD1643" s="31">
        <v>0</v>
      </c>
      <c r="AE1643" s="30">
        <v>5505.5</v>
      </c>
      <c r="AF1643" s="30">
        <v>5505.5</v>
      </c>
      <c r="AG1643" s="32">
        <v>-5505.5</v>
      </c>
      <c r="AH1643" s="30">
        <v>5505.5</v>
      </c>
      <c r="AI1643" s="10" t="s">
        <v>573</v>
      </c>
      <c r="AJ1643" s="30">
        <v>0</v>
      </c>
      <c r="AK1643" s="30">
        <v>0</v>
      </c>
      <c r="AL1643" s="30">
        <v>0</v>
      </c>
      <c r="AM1643" s="30">
        <v>0</v>
      </c>
      <c r="AN1643" s="30">
        <v>0</v>
      </c>
      <c r="AO1643" s="30">
        <v>0</v>
      </c>
      <c r="AP1643" s="30">
        <v>5505.5</v>
      </c>
      <c r="AQ1643" s="30">
        <v>0</v>
      </c>
      <c r="AR1643" s="30">
        <v>0</v>
      </c>
      <c r="AS1643" s="30">
        <v>0</v>
      </c>
      <c r="AT1643" s="30">
        <v>0</v>
      </c>
      <c r="AU1643" s="121">
        <v>0</v>
      </c>
      <c r="AV1643" s="129" t="s">
        <v>1011</v>
      </c>
      <c r="AW1643" s="129" t="s">
        <v>1011</v>
      </c>
      <c r="AX1643" s="129" t="s">
        <v>527</v>
      </c>
    </row>
    <row r="1644" spans="1:50" ht="24" x14ac:dyDescent="0.25">
      <c r="A1644" s="120">
        <v>46195</v>
      </c>
      <c r="B1644" s="28" t="s">
        <v>569</v>
      </c>
      <c r="C1644" s="25" t="s">
        <v>427</v>
      </c>
      <c r="D1644" s="25" t="s">
        <v>430</v>
      </c>
      <c r="E1644" s="25" t="s">
        <v>423</v>
      </c>
      <c r="F1644" s="29" t="s">
        <v>243</v>
      </c>
      <c r="G1644" s="29" t="s">
        <v>19</v>
      </c>
      <c r="H1644" s="29" t="s">
        <v>178</v>
      </c>
      <c r="I1644" s="29" t="s">
        <v>269</v>
      </c>
      <c r="J1644" s="29" t="s">
        <v>868</v>
      </c>
      <c r="K1644" s="25" t="s">
        <v>244</v>
      </c>
      <c r="L1644" s="25" t="s">
        <v>4570</v>
      </c>
      <c r="M1644" s="25" t="s">
        <v>2770</v>
      </c>
      <c r="N1644" s="25" t="s">
        <v>4089</v>
      </c>
      <c r="O1644" s="25">
        <v>0</v>
      </c>
      <c r="P1644" s="25" t="s">
        <v>5800</v>
      </c>
      <c r="Q1644" s="28" t="s">
        <v>0</v>
      </c>
      <c r="R1644" s="29" t="s">
        <v>4332</v>
      </c>
      <c r="S1644" s="27" t="s">
        <v>5801</v>
      </c>
      <c r="T1644" s="27" t="s">
        <v>5916</v>
      </c>
      <c r="U1644" s="28" t="s">
        <v>245</v>
      </c>
      <c r="V1644" s="26" t="s">
        <v>244</v>
      </c>
      <c r="W1644" s="26" t="s">
        <v>553</v>
      </c>
      <c r="X1644" s="26" t="s">
        <v>411</v>
      </c>
      <c r="Y1644" s="37" t="s">
        <v>28</v>
      </c>
      <c r="Z1644" s="37" t="s">
        <v>178</v>
      </c>
      <c r="AA1644" s="37" t="s">
        <v>177</v>
      </c>
      <c r="AB1644" s="30">
        <v>0</v>
      </c>
      <c r="AC1644" s="30">
        <v>0</v>
      </c>
      <c r="AD1644" s="31">
        <v>0</v>
      </c>
      <c r="AE1644" s="30">
        <v>3900</v>
      </c>
      <c r="AF1644" s="30">
        <v>0</v>
      </c>
      <c r="AG1644" s="32">
        <v>0</v>
      </c>
      <c r="AH1644" s="30">
        <v>0</v>
      </c>
      <c r="AI1644" s="10" t="s">
        <v>573</v>
      </c>
      <c r="AJ1644" s="30">
        <v>0</v>
      </c>
      <c r="AK1644" s="30">
        <v>0</v>
      </c>
      <c r="AL1644" s="30">
        <v>0</v>
      </c>
      <c r="AM1644" s="30">
        <v>0</v>
      </c>
      <c r="AN1644" s="30">
        <v>0</v>
      </c>
      <c r="AO1644" s="30">
        <v>0</v>
      </c>
      <c r="AP1644" s="30">
        <v>0</v>
      </c>
      <c r="AQ1644" s="30">
        <v>0</v>
      </c>
      <c r="AR1644" s="30">
        <v>0</v>
      </c>
      <c r="AS1644" s="30">
        <v>0</v>
      </c>
      <c r="AT1644" s="30">
        <v>0</v>
      </c>
      <c r="AU1644" s="121">
        <v>0</v>
      </c>
      <c r="AV1644" s="129" t="s">
        <v>1011</v>
      </c>
      <c r="AW1644" s="129" t="s">
        <v>1011</v>
      </c>
      <c r="AX1644" s="129" t="s">
        <v>1025</v>
      </c>
    </row>
    <row r="1645" spans="1:50" ht="36" x14ac:dyDescent="0.25">
      <c r="A1645" s="120">
        <v>46195</v>
      </c>
      <c r="B1645" s="28" t="s">
        <v>569</v>
      </c>
      <c r="C1645" s="25" t="s">
        <v>427</v>
      </c>
      <c r="D1645" s="25" t="s">
        <v>498</v>
      </c>
      <c r="E1645" s="25" t="s">
        <v>423</v>
      </c>
      <c r="F1645" s="29" t="s">
        <v>287</v>
      </c>
      <c r="G1645" s="29" t="s">
        <v>21</v>
      </c>
      <c r="H1645" s="29" t="s">
        <v>422</v>
      </c>
      <c r="I1645" s="29" t="s">
        <v>579</v>
      </c>
      <c r="J1645" s="29" t="s">
        <v>868</v>
      </c>
      <c r="K1645" s="25" t="s">
        <v>622</v>
      </c>
      <c r="L1645" s="25" t="s">
        <v>4572</v>
      </c>
      <c r="M1645" s="25" t="s">
        <v>2770</v>
      </c>
      <c r="N1645" s="25" t="s">
        <v>5743</v>
      </c>
      <c r="O1645" s="25">
        <v>0</v>
      </c>
      <c r="P1645" s="25" t="s">
        <v>5802</v>
      </c>
      <c r="Q1645" s="28" t="s">
        <v>0</v>
      </c>
      <c r="R1645" s="29" t="s">
        <v>4333</v>
      </c>
      <c r="S1645" s="27" t="s">
        <v>5803</v>
      </c>
      <c r="T1645" s="27" t="s">
        <v>5917</v>
      </c>
      <c r="U1645" s="28" t="s">
        <v>325</v>
      </c>
      <c r="V1645" s="26" t="s">
        <v>622</v>
      </c>
      <c r="W1645" s="26" t="s">
        <v>674</v>
      </c>
      <c r="X1645" s="26" t="s">
        <v>411</v>
      </c>
      <c r="Y1645" s="37" t="s">
        <v>200</v>
      </c>
      <c r="Z1645" s="37" t="s">
        <v>586</v>
      </c>
      <c r="AA1645" s="37" t="s">
        <v>585</v>
      </c>
      <c r="AB1645" s="30">
        <v>10500</v>
      </c>
      <c r="AC1645" s="30">
        <v>10500</v>
      </c>
      <c r="AD1645" s="31">
        <v>0</v>
      </c>
      <c r="AE1645" s="30">
        <v>10500</v>
      </c>
      <c r="AF1645" s="30">
        <v>3500</v>
      </c>
      <c r="AG1645" s="32">
        <v>7000</v>
      </c>
      <c r="AH1645" s="30">
        <v>3500</v>
      </c>
      <c r="AI1645" s="10" t="s">
        <v>573</v>
      </c>
      <c r="AJ1645" s="30">
        <v>0</v>
      </c>
      <c r="AK1645" s="30">
        <v>0</v>
      </c>
      <c r="AL1645" s="30">
        <v>0</v>
      </c>
      <c r="AM1645" s="30">
        <v>0</v>
      </c>
      <c r="AN1645" s="30">
        <v>0</v>
      </c>
      <c r="AO1645" s="30">
        <v>0</v>
      </c>
      <c r="AP1645" s="30">
        <v>3500</v>
      </c>
      <c r="AQ1645" s="30">
        <v>0</v>
      </c>
      <c r="AR1645" s="30">
        <v>0</v>
      </c>
      <c r="AS1645" s="30">
        <v>0</v>
      </c>
      <c r="AT1645" s="30">
        <v>0</v>
      </c>
      <c r="AU1645" s="121">
        <v>0</v>
      </c>
      <c r="AV1645" s="129" t="s">
        <v>784</v>
      </c>
      <c r="AW1645" s="129" t="s">
        <v>785</v>
      </c>
      <c r="AX1645" s="129" t="s">
        <v>2124</v>
      </c>
    </row>
    <row r="1646" spans="1:50" ht="24" x14ac:dyDescent="0.25">
      <c r="A1646" s="120">
        <v>46195</v>
      </c>
      <c r="B1646" s="28" t="s">
        <v>569</v>
      </c>
      <c r="C1646" s="25" t="s">
        <v>427</v>
      </c>
      <c r="D1646" s="25" t="s">
        <v>430</v>
      </c>
      <c r="E1646" s="25" t="s">
        <v>423</v>
      </c>
      <c r="F1646" s="29" t="s">
        <v>243</v>
      </c>
      <c r="G1646" s="29" t="s">
        <v>19</v>
      </c>
      <c r="H1646" s="29" t="s">
        <v>178</v>
      </c>
      <c r="I1646" s="29" t="s">
        <v>269</v>
      </c>
      <c r="J1646" s="29" t="s">
        <v>868</v>
      </c>
      <c r="K1646" s="25" t="s">
        <v>256</v>
      </c>
      <c r="L1646" s="25" t="s">
        <v>4571</v>
      </c>
      <c r="M1646" s="25" t="s">
        <v>5804</v>
      </c>
      <c r="N1646" s="25" t="s">
        <v>5795</v>
      </c>
      <c r="O1646" s="25">
        <v>10426364307</v>
      </c>
      <c r="P1646" s="25" t="s">
        <v>5805</v>
      </c>
      <c r="Q1646" s="28" t="s">
        <v>0</v>
      </c>
      <c r="R1646" s="29" t="s">
        <v>4334</v>
      </c>
      <c r="S1646" s="27" t="s">
        <v>5806</v>
      </c>
      <c r="T1646" s="27" t="s">
        <v>5918</v>
      </c>
      <c r="U1646" s="28" t="s">
        <v>257</v>
      </c>
      <c r="V1646" s="26" t="s">
        <v>256</v>
      </c>
      <c r="W1646" s="26" t="s">
        <v>559</v>
      </c>
      <c r="X1646" s="26" t="s">
        <v>411</v>
      </c>
      <c r="Y1646" s="37" t="s">
        <v>28</v>
      </c>
      <c r="Z1646" s="37" t="s">
        <v>178</v>
      </c>
      <c r="AA1646" s="37" t="s">
        <v>177</v>
      </c>
      <c r="AB1646" s="30">
        <v>0</v>
      </c>
      <c r="AC1646" s="30">
        <v>0</v>
      </c>
      <c r="AD1646" s="31">
        <v>0</v>
      </c>
      <c r="AE1646" s="30">
        <v>3105</v>
      </c>
      <c r="AF1646" s="30">
        <v>0</v>
      </c>
      <c r="AG1646" s="32">
        <v>0</v>
      </c>
      <c r="AH1646" s="30">
        <v>0</v>
      </c>
      <c r="AI1646" s="10" t="s">
        <v>573</v>
      </c>
      <c r="AJ1646" s="30">
        <v>0</v>
      </c>
      <c r="AK1646" s="30">
        <v>0</v>
      </c>
      <c r="AL1646" s="30">
        <v>0</v>
      </c>
      <c r="AM1646" s="30">
        <v>0</v>
      </c>
      <c r="AN1646" s="30">
        <v>0</v>
      </c>
      <c r="AO1646" s="30">
        <v>0</v>
      </c>
      <c r="AP1646" s="30">
        <v>0</v>
      </c>
      <c r="AQ1646" s="30">
        <v>0</v>
      </c>
      <c r="AR1646" s="30">
        <v>0</v>
      </c>
      <c r="AS1646" s="30">
        <v>0</v>
      </c>
      <c r="AT1646" s="30">
        <v>0</v>
      </c>
      <c r="AU1646" s="121">
        <v>0</v>
      </c>
      <c r="AV1646" s="129" t="s">
        <v>1011</v>
      </c>
      <c r="AW1646" s="129" t="s">
        <v>1011</v>
      </c>
      <c r="AX1646" s="129" t="s">
        <v>1025</v>
      </c>
    </row>
    <row r="1647" spans="1:50" ht="36" x14ac:dyDescent="0.25">
      <c r="A1647" s="120">
        <v>46195</v>
      </c>
      <c r="B1647" s="28" t="s">
        <v>569</v>
      </c>
      <c r="C1647" s="25" t="s">
        <v>427</v>
      </c>
      <c r="D1647" s="25" t="s">
        <v>498</v>
      </c>
      <c r="E1647" s="25" t="s">
        <v>423</v>
      </c>
      <c r="F1647" s="29" t="s">
        <v>287</v>
      </c>
      <c r="G1647" s="29" t="s">
        <v>21</v>
      </c>
      <c r="H1647" s="29" t="s">
        <v>422</v>
      </c>
      <c r="I1647" s="29" t="s">
        <v>579</v>
      </c>
      <c r="J1647" s="29" t="s">
        <v>868</v>
      </c>
      <c r="K1647" s="25" t="s">
        <v>276</v>
      </c>
      <c r="L1647" s="25" t="s">
        <v>4586</v>
      </c>
      <c r="M1647" s="25" t="s">
        <v>5919</v>
      </c>
      <c r="N1647" s="25" t="s">
        <v>5920</v>
      </c>
      <c r="O1647" s="25">
        <v>10474738979</v>
      </c>
      <c r="P1647" s="25" t="s">
        <v>5921</v>
      </c>
      <c r="Q1647" s="28" t="s">
        <v>0</v>
      </c>
      <c r="R1647" s="29" t="s">
        <v>4335</v>
      </c>
      <c r="S1647" s="27" t="s">
        <v>5807</v>
      </c>
      <c r="T1647" s="27" t="s">
        <v>5922</v>
      </c>
      <c r="U1647" s="28" t="s">
        <v>326</v>
      </c>
      <c r="V1647" s="26" t="s">
        <v>276</v>
      </c>
      <c r="W1647" s="26" t="s">
        <v>675</v>
      </c>
      <c r="X1647" s="26" t="s">
        <v>411</v>
      </c>
      <c r="Y1647" s="37" t="s">
        <v>200</v>
      </c>
      <c r="Z1647" s="37" t="s">
        <v>586</v>
      </c>
      <c r="AA1647" s="37" t="s">
        <v>585</v>
      </c>
      <c r="AB1647" s="30">
        <v>7000</v>
      </c>
      <c r="AC1647" s="30">
        <v>7000</v>
      </c>
      <c r="AD1647" s="31">
        <v>0</v>
      </c>
      <c r="AE1647" s="30">
        <v>7000</v>
      </c>
      <c r="AF1647" s="30">
        <v>0</v>
      </c>
      <c r="AG1647" s="32">
        <v>7000</v>
      </c>
      <c r="AH1647" s="30">
        <v>0</v>
      </c>
      <c r="AI1647" s="10" t="s">
        <v>573</v>
      </c>
      <c r="AJ1647" s="30">
        <v>0</v>
      </c>
      <c r="AK1647" s="30">
        <v>0</v>
      </c>
      <c r="AL1647" s="30">
        <v>0</v>
      </c>
      <c r="AM1647" s="30">
        <v>0</v>
      </c>
      <c r="AN1647" s="30">
        <v>0</v>
      </c>
      <c r="AO1647" s="30">
        <v>0</v>
      </c>
      <c r="AP1647" s="30">
        <v>0</v>
      </c>
      <c r="AQ1647" s="30">
        <v>0</v>
      </c>
      <c r="AR1647" s="30">
        <v>0</v>
      </c>
      <c r="AS1647" s="30">
        <v>0</v>
      </c>
      <c r="AT1647" s="30">
        <v>0</v>
      </c>
      <c r="AU1647" s="121">
        <v>0</v>
      </c>
      <c r="AV1647" s="129" t="s">
        <v>784</v>
      </c>
      <c r="AW1647" s="129" t="s">
        <v>785</v>
      </c>
      <c r="AX1647" s="129" t="s">
        <v>2124</v>
      </c>
    </row>
    <row r="1648" spans="1:50" ht="24" x14ac:dyDescent="0.25">
      <c r="A1648" s="120">
        <v>46196</v>
      </c>
      <c r="B1648" s="28" t="s">
        <v>569</v>
      </c>
      <c r="C1648" s="25" t="s">
        <v>427</v>
      </c>
      <c r="D1648" s="25" t="s">
        <v>430</v>
      </c>
      <c r="E1648" s="25" t="s">
        <v>423</v>
      </c>
      <c r="F1648" s="29" t="s">
        <v>243</v>
      </c>
      <c r="G1648" s="29" t="s">
        <v>19</v>
      </c>
      <c r="H1648" s="29" t="s">
        <v>583</v>
      </c>
      <c r="I1648" s="29" t="s">
        <v>269</v>
      </c>
      <c r="J1648" s="29" t="s">
        <v>868</v>
      </c>
      <c r="K1648" s="25" t="s">
        <v>250</v>
      </c>
      <c r="L1648" s="25" t="s">
        <v>4591</v>
      </c>
      <c r="M1648" s="25" t="s">
        <v>5923</v>
      </c>
      <c r="N1648" s="25" t="s">
        <v>5924</v>
      </c>
      <c r="O1648" s="25">
        <v>20600279816</v>
      </c>
      <c r="P1648" s="25" t="s">
        <v>5925</v>
      </c>
      <c r="Q1648" s="28" t="s">
        <v>0</v>
      </c>
      <c r="R1648" s="29" t="s">
        <v>4239</v>
      </c>
      <c r="S1648" s="27" t="s">
        <v>5808</v>
      </c>
      <c r="T1648" s="27" t="s">
        <v>5926</v>
      </c>
      <c r="U1648" s="28" t="s">
        <v>251</v>
      </c>
      <c r="V1648" s="26" t="s">
        <v>250</v>
      </c>
      <c r="W1648" s="26" t="s">
        <v>556</v>
      </c>
      <c r="X1648" s="26" t="s">
        <v>411</v>
      </c>
      <c r="Y1648" s="37" t="s">
        <v>131</v>
      </c>
      <c r="Z1648" s="37" t="s">
        <v>70</v>
      </c>
      <c r="AA1648" s="37" t="s">
        <v>132</v>
      </c>
      <c r="AB1648" s="30">
        <v>0</v>
      </c>
      <c r="AC1648" s="30">
        <v>0</v>
      </c>
      <c r="AD1648" s="31">
        <v>0</v>
      </c>
      <c r="AE1648" s="30">
        <v>860</v>
      </c>
      <c r="AF1648" s="30">
        <v>860</v>
      </c>
      <c r="AG1648" s="32">
        <v>-860</v>
      </c>
      <c r="AH1648" s="30">
        <v>860</v>
      </c>
      <c r="AI1648" s="10" t="s">
        <v>573</v>
      </c>
      <c r="AJ1648" s="30">
        <v>0</v>
      </c>
      <c r="AK1648" s="30">
        <v>0</v>
      </c>
      <c r="AL1648" s="30">
        <v>0</v>
      </c>
      <c r="AM1648" s="30">
        <v>0</v>
      </c>
      <c r="AN1648" s="30">
        <v>0</v>
      </c>
      <c r="AO1648" s="30">
        <v>860</v>
      </c>
      <c r="AP1648" s="30">
        <v>0</v>
      </c>
      <c r="AQ1648" s="30">
        <v>0</v>
      </c>
      <c r="AR1648" s="30">
        <v>0</v>
      </c>
      <c r="AS1648" s="30">
        <v>0</v>
      </c>
      <c r="AT1648" s="30">
        <v>0</v>
      </c>
      <c r="AU1648" s="121">
        <v>0</v>
      </c>
      <c r="AV1648" s="129" t="s">
        <v>1011</v>
      </c>
      <c r="AW1648" s="129" t="s">
        <v>1011</v>
      </c>
      <c r="AX1648" s="129" t="s">
        <v>527</v>
      </c>
    </row>
    <row r="1649" spans="1:50" ht="24" x14ac:dyDescent="0.25">
      <c r="A1649" s="120">
        <v>46196</v>
      </c>
      <c r="B1649" s="28" t="s">
        <v>569</v>
      </c>
      <c r="C1649" s="25" t="s">
        <v>427</v>
      </c>
      <c r="D1649" s="25" t="s">
        <v>430</v>
      </c>
      <c r="E1649" s="25" t="s">
        <v>423</v>
      </c>
      <c r="F1649" s="29" t="s">
        <v>243</v>
      </c>
      <c r="G1649" s="29" t="s">
        <v>19</v>
      </c>
      <c r="H1649" s="29" t="s">
        <v>178</v>
      </c>
      <c r="I1649" s="29" t="s">
        <v>269</v>
      </c>
      <c r="J1649" s="29" t="s">
        <v>868</v>
      </c>
      <c r="K1649" s="25" t="s">
        <v>445</v>
      </c>
      <c r="L1649" s="25" t="s">
        <v>4585</v>
      </c>
      <c r="M1649" s="25" t="s">
        <v>5809</v>
      </c>
      <c r="N1649" s="25" t="s">
        <v>5795</v>
      </c>
      <c r="O1649" s="25">
        <v>10449371424</v>
      </c>
      <c r="P1649" s="25" t="s">
        <v>5810</v>
      </c>
      <c r="Q1649" s="28" t="s">
        <v>0</v>
      </c>
      <c r="R1649" s="29" t="s">
        <v>4237</v>
      </c>
      <c r="S1649" s="27" t="s">
        <v>5811</v>
      </c>
      <c r="T1649" s="27" t="s">
        <v>5927</v>
      </c>
      <c r="U1649" s="28" t="s">
        <v>272</v>
      </c>
      <c r="V1649" s="26" t="s">
        <v>445</v>
      </c>
      <c r="W1649" s="26" t="s">
        <v>609</v>
      </c>
      <c r="X1649" s="26" t="s">
        <v>411</v>
      </c>
      <c r="Y1649" s="37" t="s">
        <v>28</v>
      </c>
      <c r="Z1649" s="37" t="s">
        <v>178</v>
      </c>
      <c r="AA1649" s="37" t="s">
        <v>177</v>
      </c>
      <c r="AB1649" s="30">
        <v>5100</v>
      </c>
      <c r="AC1649" s="30">
        <v>5100</v>
      </c>
      <c r="AD1649" s="31">
        <v>0</v>
      </c>
      <c r="AE1649" s="30">
        <v>5100</v>
      </c>
      <c r="AF1649" s="30">
        <v>0</v>
      </c>
      <c r="AG1649" s="32">
        <v>5100</v>
      </c>
      <c r="AH1649" s="30">
        <v>0</v>
      </c>
      <c r="AI1649" s="10" t="s">
        <v>573</v>
      </c>
      <c r="AJ1649" s="30">
        <v>0</v>
      </c>
      <c r="AK1649" s="30">
        <v>0</v>
      </c>
      <c r="AL1649" s="30">
        <v>0</v>
      </c>
      <c r="AM1649" s="30">
        <v>0</v>
      </c>
      <c r="AN1649" s="30">
        <v>0</v>
      </c>
      <c r="AO1649" s="30">
        <v>0</v>
      </c>
      <c r="AP1649" s="30">
        <v>0</v>
      </c>
      <c r="AQ1649" s="30">
        <v>0</v>
      </c>
      <c r="AR1649" s="30">
        <v>0</v>
      </c>
      <c r="AS1649" s="30">
        <v>0</v>
      </c>
      <c r="AT1649" s="30">
        <v>0</v>
      </c>
      <c r="AU1649" s="121">
        <v>0</v>
      </c>
      <c r="AV1649" s="129" t="s">
        <v>784</v>
      </c>
      <c r="AW1649" s="129" t="s">
        <v>785</v>
      </c>
      <c r="AX1649" s="129" t="s">
        <v>1256</v>
      </c>
    </row>
    <row r="1650" spans="1:50" ht="36" x14ac:dyDescent="0.25">
      <c r="A1650" s="120">
        <v>46196</v>
      </c>
      <c r="B1650" s="28" t="s">
        <v>569</v>
      </c>
      <c r="C1650" s="25" t="s">
        <v>427</v>
      </c>
      <c r="D1650" s="25" t="s">
        <v>498</v>
      </c>
      <c r="E1650" s="25" t="s">
        <v>423</v>
      </c>
      <c r="F1650" s="29" t="s">
        <v>287</v>
      </c>
      <c r="G1650" s="29" t="s">
        <v>21</v>
      </c>
      <c r="H1650" s="29" t="s">
        <v>422</v>
      </c>
      <c r="I1650" s="29" t="s">
        <v>579</v>
      </c>
      <c r="J1650" s="29" t="s">
        <v>868</v>
      </c>
      <c r="K1650" s="25" t="s">
        <v>254</v>
      </c>
      <c r="L1650" s="25" t="s">
        <v>4574</v>
      </c>
      <c r="M1650" s="25" t="s">
        <v>5812</v>
      </c>
      <c r="N1650" s="25" t="s">
        <v>5795</v>
      </c>
      <c r="O1650" s="25">
        <v>10427440571</v>
      </c>
      <c r="P1650" s="25" t="s">
        <v>5813</v>
      </c>
      <c r="Q1650" s="28" t="s">
        <v>0</v>
      </c>
      <c r="R1650" s="29" t="s">
        <v>4336</v>
      </c>
      <c r="S1650" s="27" t="s">
        <v>5814</v>
      </c>
      <c r="T1650" s="27" t="s">
        <v>5928</v>
      </c>
      <c r="U1650" s="28" t="s">
        <v>314</v>
      </c>
      <c r="V1650" s="26" t="s">
        <v>254</v>
      </c>
      <c r="W1650" s="26" t="s">
        <v>663</v>
      </c>
      <c r="X1650" s="26" t="s">
        <v>411</v>
      </c>
      <c r="Y1650" s="37" t="s">
        <v>200</v>
      </c>
      <c r="Z1650" s="37" t="s">
        <v>586</v>
      </c>
      <c r="AA1650" s="37" t="s">
        <v>585</v>
      </c>
      <c r="AB1650" s="30">
        <v>7000</v>
      </c>
      <c r="AC1650" s="30">
        <v>7000</v>
      </c>
      <c r="AD1650" s="31">
        <v>0</v>
      </c>
      <c r="AE1650" s="30">
        <v>7000</v>
      </c>
      <c r="AF1650" s="30">
        <v>0</v>
      </c>
      <c r="AG1650" s="32">
        <v>7000</v>
      </c>
      <c r="AH1650" s="30">
        <v>0</v>
      </c>
      <c r="AI1650" s="10" t="s">
        <v>573</v>
      </c>
      <c r="AJ1650" s="30">
        <v>0</v>
      </c>
      <c r="AK1650" s="30">
        <v>0</v>
      </c>
      <c r="AL1650" s="30">
        <v>0</v>
      </c>
      <c r="AM1650" s="30">
        <v>0</v>
      </c>
      <c r="AN1650" s="30">
        <v>0</v>
      </c>
      <c r="AO1650" s="30">
        <v>0</v>
      </c>
      <c r="AP1650" s="30">
        <v>0</v>
      </c>
      <c r="AQ1650" s="30">
        <v>0</v>
      </c>
      <c r="AR1650" s="30">
        <v>0</v>
      </c>
      <c r="AS1650" s="30">
        <v>0</v>
      </c>
      <c r="AT1650" s="30">
        <v>0</v>
      </c>
      <c r="AU1650" s="121">
        <v>0</v>
      </c>
      <c r="AV1650" s="129" t="s">
        <v>784</v>
      </c>
      <c r="AW1650" s="129" t="s">
        <v>785</v>
      </c>
      <c r="AX1650" s="129" t="s">
        <v>2124</v>
      </c>
    </row>
    <row r="1651" spans="1:50" ht="36" x14ac:dyDescent="0.25">
      <c r="A1651" s="120">
        <v>46196</v>
      </c>
      <c r="B1651" s="28" t="s">
        <v>569</v>
      </c>
      <c r="C1651" s="25" t="s">
        <v>427</v>
      </c>
      <c r="D1651" s="25" t="s">
        <v>498</v>
      </c>
      <c r="E1651" s="25" t="s">
        <v>423</v>
      </c>
      <c r="F1651" s="29" t="s">
        <v>287</v>
      </c>
      <c r="G1651" s="29" t="s">
        <v>21</v>
      </c>
      <c r="H1651" s="29" t="s">
        <v>422</v>
      </c>
      <c r="I1651" s="29" t="s">
        <v>579</v>
      </c>
      <c r="J1651" s="29" t="s">
        <v>868</v>
      </c>
      <c r="K1651" s="25" t="s">
        <v>246</v>
      </c>
      <c r="L1651" s="25" t="s">
        <v>4583</v>
      </c>
      <c r="M1651" s="25" t="s">
        <v>5815</v>
      </c>
      <c r="N1651" s="25" t="s">
        <v>5795</v>
      </c>
      <c r="O1651" s="25">
        <v>10425634467</v>
      </c>
      <c r="P1651" s="25" t="s">
        <v>5816</v>
      </c>
      <c r="Q1651" s="28" t="s">
        <v>0</v>
      </c>
      <c r="R1651" s="29" t="s">
        <v>4337</v>
      </c>
      <c r="S1651" s="27" t="s">
        <v>5817</v>
      </c>
      <c r="T1651" s="27" t="s">
        <v>5929</v>
      </c>
      <c r="U1651" s="28" t="s">
        <v>310</v>
      </c>
      <c r="V1651" s="26" t="s">
        <v>246</v>
      </c>
      <c r="W1651" s="26" t="s">
        <v>659</v>
      </c>
      <c r="X1651" s="26" t="s">
        <v>411</v>
      </c>
      <c r="Y1651" s="37" t="s">
        <v>200</v>
      </c>
      <c r="Z1651" s="37" t="s">
        <v>586</v>
      </c>
      <c r="AA1651" s="37" t="s">
        <v>585</v>
      </c>
      <c r="AB1651" s="30">
        <v>7000</v>
      </c>
      <c r="AC1651" s="30">
        <v>7000</v>
      </c>
      <c r="AD1651" s="31">
        <v>0</v>
      </c>
      <c r="AE1651" s="30">
        <v>7000</v>
      </c>
      <c r="AF1651" s="30">
        <v>3500</v>
      </c>
      <c r="AG1651" s="32">
        <v>3500</v>
      </c>
      <c r="AH1651" s="30">
        <v>0</v>
      </c>
      <c r="AI1651" s="10" t="s">
        <v>573</v>
      </c>
      <c r="AJ1651" s="30">
        <v>0</v>
      </c>
      <c r="AK1651" s="30">
        <v>0</v>
      </c>
      <c r="AL1651" s="30">
        <v>0</v>
      </c>
      <c r="AM1651" s="30">
        <v>0</v>
      </c>
      <c r="AN1651" s="30">
        <v>0</v>
      </c>
      <c r="AO1651" s="30">
        <v>0</v>
      </c>
      <c r="AP1651" s="30">
        <v>3500</v>
      </c>
      <c r="AQ1651" s="30">
        <v>0</v>
      </c>
      <c r="AR1651" s="30">
        <v>0</v>
      </c>
      <c r="AS1651" s="30">
        <v>0</v>
      </c>
      <c r="AT1651" s="30">
        <v>0</v>
      </c>
      <c r="AU1651" s="121">
        <v>0</v>
      </c>
      <c r="AV1651" s="129" t="s">
        <v>784</v>
      </c>
      <c r="AW1651" s="129" t="s">
        <v>785</v>
      </c>
      <c r="AX1651" s="129" t="s">
        <v>2124</v>
      </c>
    </row>
    <row r="1652" spans="1:50" ht="24" x14ac:dyDescent="0.25">
      <c r="A1652" s="120">
        <v>46196</v>
      </c>
      <c r="B1652" s="28" t="s">
        <v>569</v>
      </c>
      <c r="C1652" s="25" t="s">
        <v>427</v>
      </c>
      <c r="D1652" s="25" t="s">
        <v>430</v>
      </c>
      <c r="E1652" s="25" t="s">
        <v>423</v>
      </c>
      <c r="F1652" s="29" t="s">
        <v>243</v>
      </c>
      <c r="G1652" s="29" t="s">
        <v>19</v>
      </c>
      <c r="H1652" s="29" t="s">
        <v>178</v>
      </c>
      <c r="I1652" s="29" t="s">
        <v>269</v>
      </c>
      <c r="J1652" s="29" t="s">
        <v>868</v>
      </c>
      <c r="K1652" s="25" t="s">
        <v>453</v>
      </c>
      <c r="L1652" s="25" t="s">
        <v>4587</v>
      </c>
      <c r="M1652" s="25" t="s">
        <v>5930</v>
      </c>
      <c r="N1652" s="25" t="s">
        <v>5920</v>
      </c>
      <c r="O1652" s="25">
        <v>10738110221</v>
      </c>
      <c r="P1652" s="25" t="s">
        <v>5931</v>
      </c>
      <c r="Q1652" s="28" t="s">
        <v>0</v>
      </c>
      <c r="R1652" s="29" t="s">
        <v>4575</v>
      </c>
      <c r="S1652" s="27" t="s">
        <v>5818</v>
      </c>
      <c r="T1652" s="27" t="s">
        <v>5932</v>
      </c>
      <c r="U1652" s="28" t="s">
        <v>294</v>
      </c>
      <c r="V1652" s="26" t="s">
        <v>453</v>
      </c>
      <c r="W1652" s="26" t="s">
        <v>631</v>
      </c>
      <c r="X1652" s="26" t="s">
        <v>411</v>
      </c>
      <c r="Y1652" s="37" t="s">
        <v>28</v>
      </c>
      <c r="Z1652" s="37" t="s">
        <v>178</v>
      </c>
      <c r="AA1652" s="37" t="s">
        <v>177</v>
      </c>
      <c r="AB1652" s="30">
        <v>5100</v>
      </c>
      <c r="AC1652" s="30">
        <v>5100</v>
      </c>
      <c r="AD1652" s="31">
        <v>0</v>
      </c>
      <c r="AE1652" s="30">
        <v>5100</v>
      </c>
      <c r="AF1652" s="30">
        <v>0</v>
      </c>
      <c r="AG1652" s="32">
        <v>5100</v>
      </c>
      <c r="AH1652" s="30">
        <v>0</v>
      </c>
      <c r="AI1652" s="10" t="s">
        <v>573</v>
      </c>
      <c r="AJ1652" s="30">
        <v>0</v>
      </c>
      <c r="AK1652" s="30">
        <v>0</v>
      </c>
      <c r="AL1652" s="30">
        <v>0</v>
      </c>
      <c r="AM1652" s="30">
        <v>0</v>
      </c>
      <c r="AN1652" s="30">
        <v>0</v>
      </c>
      <c r="AO1652" s="30">
        <v>0</v>
      </c>
      <c r="AP1652" s="30">
        <v>0</v>
      </c>
      <c r="AQ1652" s="30">
        <v>0</v>
      </c>
      <c r="AR1652" s="30">
        <v>0</v>
      </c>
      <c r="AS1652" s="30">
        <v>0</v>
      </c>
      <c r="AT1652" s="30">
        <v>0</v>
      </c>
      <c r="AU1652" s="121">
        <v>0</v>
      </c>
      <c r="AV1652" s="129" t="s">
        <v>784</v>
      </c>
      <c r="AW1652" s="129" t="s">
        <v>785</v>
      </c>
      <c r="AX1652" s="129" t="s">
        <v>1256</v>
      </c>
    </row>
    <row r="1653" spans="1:50" ht="24" x14ac:dyDescent="0.25">
      <c r="A1653" s="120">
        <v>46197</v>
      </c>
      <c r="B1653" s="28" t="s">
        <v>569</v>
      </c>
      <c r="C1653" s="25" t="s">
        <v>427</v>
      </c>
      <c r="D1653" s="25" t="s">
        <v>455</v>
      </c>
      <c r="E1653" s="25" t="s">
        <v>423</v>
      </c>
      <c r="F1653" s="29" t="s">
        <v>243</v>
      </c>
      <c r="G1653" s="29" t="s">
        <v>19</v>
      </c>
      <c r="H1653" s="29" t="s">
        <v>422</v>
      </c>
      <c r="I1653" s="29" t="s">
        <v>579</v>
      </c>
      <c r="J1653" s="29" t="s">
        <v>777</v>
      </c>
      <c r="K1653" s="25" t="s">
        <v>455</v>
      </c>
      <c r="L1653" s="25" t="s">
        <v>4588</v>
      </c>
      <c r="M1653" s="25" t="s">
        <v>5933</v>
      </c>
      <c r="N1653" s="25" t="s">
        <v>5920</v>
      </c>
      <c r="O1653" s="25">
        <v>10406948311</v>
      </c>
      <c r="P1653" s="25" t="s">
        <v>5934</v>
      </c>
      <c r="Q1653" s="28" t="s">
        <v>0</v>
      </c>
      <c r="R1653" s="29" t="s">
        <v>4338</v>
      </c>
      <c r="S1653" s="27" t="s">
        <v>5819</v>
      </c>
      <c r="T1653" s="27" t="s">
        <v>5935</v>
      </c>
      <c r="U1653" s="28" t="s">
        <v>275</v>
      </c>
      <c r="V1653" s="26" t="s">
        <v>455</v>
      </c>
      <c r="W1653" s="26" t="s">
        <v>611</v>
      </c>
      <c r="X1653" s="26" t="s">
        <v>411</v>
      </c>
      <c r="Y1653" s="37" t="s">
        <v>200</v>
      </c>
      <c r="Z1653" s="37" t="s">
        <v>586</v>
      </c>
      <c r="AA1653" s="37" t="s">
        <v>585</v>
      </c>
      <c r="AB1653" s="30">
        <v>0</v>
      </c>
      <c r="AC1653" s="30">
        <v>9000</v>
      </c>
      <c r="AD1653" s="31">
        <v>-9000</v>
      </c>
      <c r="AE1653" s="30">
        <v>9000</v>
      </c>
      <c r="AF1653" s="30">
        <v>4500</v>
      </c>
      <c r="AG1653" s="32">
        <v>-4500</v>
      </c>
      <c r="AH1653" s="30">
        <v>4500</v>
      </c>
      <c r="AI1653" s="10" t="s">
        <v>573</v>
      </c>
      <c r="AJ1653" s="30">
        <v>0</v>
      </c>
      <c r="AK1653" s="30">
        <v>0</v>
      </c>
      <c r="AL1653" s="30">
        <v>0</v>
      </c>
      <c r="AM1653" s="30">
        <v>0</v>
      </c>
      <c r="AN1653" s="30">
        <v>0</v>
      </c>
      <c r="AO1653" s="30">
        <v>0</v>
      </c>
      <c r="AP1653" s="30">
        <v>4500</v>
      </c>
      <c r="AQ1653" s="30">
        <v>0</v>
      </c>
      <c r="AR1653" s="30">
        <v>0</v>
      </c>
      <c r="AS1653" s="30">
        <v>0</v>
      </c>
      <c r="AT1653" s="30">
        <v>0</v>
      </c>
      <c r="AU1653" s="121">
        <v>0</v>
      </c>
      <c r="AV1653" s="129" t="s">
        <v>1011</v>
      </c>
      <c r="AW1653" s="129" t="s">
        <v>1011</v>
      </c>
      <c r="AX1653" s="129" t="s">
        <v>797</v>
      </c>
    </row>
    <row r="1654" spans="1:50" ht="24" x14ac:dyDescent="0.25">
      <c r="A1654" s="120">
        <v>46198</v>
      </c>
      <c r="B1654" s="28" t="s">
        <v>569</v>
      </c>
      <c r="C1654" s="25" t="s">
        <v>427</v>
      </c>
      <c r="D1654" s="25" t="s">
        <v>430</v>
      </c>
      <c r="E1654" s="25" t="s">
        <v>423</v>
      </c>
      <c r="F1654" s="29" t="s">
        <v>243</v>
      </c>
      <c r="G1654" s="29" t="s">
        <v>19</v>
      </c>
      <c r="H1654" s="29" t="s">
        <v>578</v>
      </c>
      <c r="I1654" s="29" t="s">
        <v>579</v>
      </c>
      <c r="J1654" s="29" t="s">
        <v>868</v>
      </c>
      <c r="K1654" s="25" t="s">
        <v>248</v>
      </c>
      <c r="L1654" s="25" t="s">
        <v>527</v>
      </c>
      <c r="M1654" s="25" t="s">
        <v>527</v>
      </c>
      <c r="N1654" s="25" t="s">
        <v>527</v>
      </c>
      <c r="O1654" s="25" t="s">
        <v>527</v>
      </c>
      <c r="P1654" s="25" t="s">
        <v>5820</v>
      </c>
      <c r="Q1654" s="28" t="s">
        <v>0</v>
      </c>
      <c r="R1654" s="29" t="s">
        <v>4339</v>
      </c>
      <c r="S1654" s="27" t="s">
        <v>5821</v>
      </c>
      <c r="T1654" s="27" t="s">
        <v>5936</v>
      </c>
      <c r="U1654" s="28" t="s">
        <v>249</v>
      </c>
      <c r="V1654" s="26" t="s">
        <v>248</v>
      </c>
      <c r="W1654" s="26" t="s">
        <v>555</v>
      </c>
      <c r="X1654" s="26" t="s">
        <v>411</v>
      </c>
      <c r="Y1654" s="37" t="s">
        <v>48</v>
      </c>
      <c r="Z1654" s="37" t="s">
        <v>50</v>
      </c>
      <c r="AA1654" s="37" t="s">
        <v>49</v>
      </c>
      <c r="AB1654" s="30">
        <v>0</v>
      </c>
      <c r="AC1654" s="30">
        <v>0</v>
      </c>
      <c r="AD1654" s="31">
        <v>0</v>
      </c>
      <c r="AE1654" s="30">
        <v>0</v>
      </c>
      <c r="AF1654" s="30">
        <v>0</v>
      </c>
      <c r="AG1654" s="32">
        <v>0</v>
      </c>
      <c r="AH1654" s="30">
        <v>0</v>
      </c>
      <c r="AI1654" s="10" t="s">
        <v>573</v>
      </c>
      <c r="AJ1654" s="30">
        <v>0</v>
      </c>
      <c r="AK1654" s="30">
        <v>0</v>
      </c>
      <c r="AL1654" s="30">
        <v>0</v>
      </c>
      <c r="AM1654" s="30">
        <v>0</v>
      </c>
      <c r="AN1654" s="30">
        <v>0</v>
      </c>
      <c r="AO1654" s="30">
        <v>0</v>
      </c>
      <c r="AP1654" s="30">
        <v>0</v>
      </c>
      <c r="AQ1654" s="30">
        <v>0</v>
      </c>
      <c r="AR1654" s="30">
        <v>0</v>
      </c>
      <c r="AS1654" s="30">
        <v>0</v>
      </c>
      <c r="AT1654" s="30">
        <v>0</v>
      </c>
      <c r="AU1654" s="121">
        <v>0</v>
      </c>
      <c r="AV1654" s="129" t="s">
        <v>1011</v>
      </c>
      <c r="AW1654" s="129" t="s">
        <v>1011</v>
      </c>
      <c r="AX1654" s="129" t="s">
        <v>527</v>
      </c>
    </row>
    <row r="1655" spans="1:50" ht="24" x14ac:dyDescent="0.25">
      <c r="A1655" s="120">
        <v>46198</v>
      </c>
      <c r="B1655" s="28" t="s">
        <v>569</v>
      </c>
      <c r="C1655" s="25" t="s">
        <v>427</v>
      </c>
      <c r="D1655" s="25" t="s">
        <v>430</v>
      </c>
      <c r="E1655" s="25" t="s">
        <v>423</v>
      </c>
      <c r="F1655" s="29" t="s">
        <v>243</v>
      </c>
      <c r="G1655" s="29" t="s">
        <v>19</v>
      </c>
      <c r="H1655" s="29" t="s">
        <v>578</v>
      </c>
      <c r="I1655" s="29" t="s">
        <v>579</v>
      </c>
      <c r="J1655" s="29" t="s">
        <v>868</v>
      </c>
      <c r="K1655" s="25" t="s">
        <v>254</v>
      </c>
      <c r="L1655" s="25" t="s">
        <v>527</v>
      </c>
      <c r="M1655" s="25" t="s">
        <v>527</v>
      </c>
      <c r="N1655" s="25" t="s">
        <v>527</v>
      </c>
      <c r="O1655" s="25" t="s">
        <v>527</v>
      </c>
      <c r="P1655" s="25" t="s">
        <v>5937</v>
      </c>
      <c r="Q1655" s="28" t="s">
        <v>0</v>
      </c>
      <c r="R1655" s="29" t="s">
        <v>4340</v>
      </c>
      <c r="S1655" s="27" t="s">
        <v>5938</v>
      </c>
      <c r="T1655" s="27" t="s">
        <v>5939</v>
      </c>
      <c r="U1655" s="28" t="s">
        <v>255</v>
      </c>
      <c r="V1655" s="26" t="s">
        <v>254</v>
      </c>
      <c r="W1655" s="26" t="s">
        <v>558</v>
      </c>
      <c r="X1655" s="26" t="s">
        <v>411</v>
      </c>
      <c r="Y1655" s="37" t="s">
        <v>48</v>
      </c>
      <c r="Z1655" s="37" t="s">
        <v>50</v>
      </c>
      <c r="AA1655" s="37" t="s">
        <v>49</v>
      </c>
      <c r="AB1655" s="30">
        <v>0</v>
      </c>
      <c r="AC1655" s="30">
        <v>0</v>
      </c>
      <c r="AD1655" s="31">
        <v>0</v>
      </c>
      <c r="AE1655" s="30">
        <v>0</v>
      </c>
      <c r="AF1655" s="30">
        <v>0</v>
      </c>
      <c r="AG1655" s="32">
        <v>0</v>
      </c>
      <c r="AH1655" s="30">
        <v>0</v>
      </c>
      <c r="AI1655" s="10" t="s">
        <v>573</v>
      </c>
      <c r="AJ1655" s="30">
        <v>0</v>
      </c>
      <c r="AK1655" s="30">
        <v>0</v>
      </c>
      <c r="AL1655" s="30">
        <v>0</v>
      </c>
      <c r="AM1655" s="30">
        <v>0</v>
      </c>
      <c r="AN1655" s="30">
        <v>0</v>
      </c>
      <c r="AO1655" s="30">
        <v>0</v>
      </c>
      <c r="AP1655" s="30">
        <v>0</v>
      </c>
      <c r="AQ1655" s="30">
        <v>0</v>
      </c>
      <c r="AR1655" s="30">
        <v>0</v>
      </c>
      <c r="AS1655" s="30">
        <v>0</v>
      </c>
      <c r="AT1655" s="30">
        <v>0</v>
      </c>
      <c r="AU1655" s="121">
        <v>0</v>
      </c>
      <c r="AV1655" s="129" t="s">
        <v>1011</v>
      </c>
      <c r="AW1655" s="129" t="s">
        <v>1011</v>
      </c>
      <c r="AX1655" s="129" t="s">
        <v>527</v>
      </c>
    </row>
    <row r="1656" spans="1:50" ht="24" x14ac:dyDescent="0.25">
      <c r="A1656" s="120">
        <v>46198</v>
      </c>
      <c r="B1656" s="28" t="s">
        <v>569</v>
      </c>
      <c r="C1656" s="25" t="s">
        <v>427</v>
      </c>
      <c r="D1656" s="25" t="s">
        <v>455</v>
      </c>
      <c r="E1656" s="25" t="s">
        <v>423</v>
      </c>
      <c r="F1656" s="29" t="s">
        <v>243</v>
      </c>
      <c r="G1656" s="29" t="s">
        <v>19</v>
      </c>
      <c r="H1656" s="29" t="s">
        <v>422</v>
      </c>
      <c r="I1656" s="29" t="s">
        <v>579</v>
      </c>
      <c r="J1656" s="29" t="s">
        <v>777</v>
      </c>
      <c r="K1656" s="25" t="s">
        <v>455</v>
      </c>
      <c r="L1656" s="25" t="s">
        <v>4590</v>
      </c>
      <c r="M1656" s="25" t="s">
        <v>5940</v>
      </c>
      <c r="N1656" s="25" t="s">
        <v>5924</v>
      </c>
      <c r="O1656" s="25">
        <v>10417218837</v>
      </c>
      <c r="P1656" s="25" t="s">
        <v>5941</v>
      </c>
      <c r="Q1656" s="28" t="s">
        <v>0</v>
      </c>
      <c r="R1656" s="29" t="s">
        <v>4341</v>
      </c>
      <c r="S1656" s="27" t="s">
        <v>5942</v>
      </c>
      <c r="T1656" s="27" t="s">
        <v>5943</v>
      </c>
      <c r="U1656" s="28" t="s">
        <v>275</v>
      </c>
      <c r="V1656" s="26" t="s">
        <v>455</v>
      </c>
      <c r="W1656" s="26" t="s">
        <v>611</v>
      </c>
      <c r="X1656" s="26" t="s">
        <v>411</v>
      </c>
      <c r="Y1656" s="37" t="s">
        <v>200</v>
      </c>
      <c r="Z1656" s="37" t="s">
        <v>586</v>
      </c>
      <c r="AA1656" s="37" t="s">
        <v>585</v>
      </c>
      <c r="AB1656" s="30">
        <v>0</v>
      </c>
      <c r="AC1656" s="30">
        <v>0</v>
      </c>
      <c r="AD1656" s="31">
        <v>0</v>
      </c>
      <c r="AE1656" s="30">
        <v>7000</v>
      </c>
      <c r="AF1656" s="30">
        <v>7000</v>
      </c>
      <c r="AG1656" s="32">
        <v>-7000</v>
      </c>
      <c r="AH1656" s="30">
        <v>7000</v>
      </c>
      <c r="AI1656" s="10" t="s">
        <v>573</v>
      </c>
      <c r="AJ1656" s="30">
        <v>0</v>
      </c>
      <c r="AK1656" s="30">
        <v>0</v>
      </c>
      <c r="AL1656" s="30">
        <v>0</v>
      </c>
      <c r="AM1656" s="30">
        <v>0</v>
      </c>
      <c r="AN1656" s="30">
        <v>0</v>
      </c>
      <c r="AO1656" s="30">
        <v>0</v>
      </c>
      <c r="AP1656" s="30">
        <v>7000</v>
      </c>
      <c r="AQ1656" s="30">
        <v>0</v>
      </c>
      <c r="AR1656" s="30">
        <v>0</v>
      </c>
      <c r="AS1656" s="30">
        <v>0</v>
      </c>
      <c r="AT1656" s="30">
        <v>0</v>
      </c>
      <c r="AU1656" s="121">
        <v>0</v>
      </c>
      <c r="AV1656" s="129" t="s">
        <v>1011</v>
      </c>
      <c r="AW1656" s="129" t="s">
        <v>1011</v>
      </c>
      <c r="AX1656" s="129" t="s">
        <v>797</v>
      </c>
    </row>
    <row r="1657" spans="1:50" ht="24" x14ac:dyDescent="0.25">
      <c r="A1657" s="120">
        <v>46198</v>
      </c>
      <c r="B1657" s="28" t="s">
        <v>569</v>
      </c>
      <c r="C1657" s="25" t="s">
        <v>427</v>
      </c>
      <c r="D1657" s="25" t="s">
        <v>455</v>
      </c>
      <c r="E1657" s="25" t="s">
        <v>423</v>
      </c>
      <c r="F1657" s="29" t="s">
        <v>243</v>
      </c>
      <c r="G1657" s="29" t="s">
        <v>19</v>
      </c>
      <c r="H1657" s="29" t="s">
        <v>422</v>
      </c>
      <c r="I1657" s="29" t="s">
        <v>579</v>
      </c>
      <c r="J1657" s="29" t="s">
        <v>777</v>
      </c>
      <c r="K1657" s="25" t="s">
        <v>455</v>
      </c>
      <c r="L1657" s="25" t="s">
        <v>4589</v>
      </c>
      <c r="M1657" s="25" t="s">
        <v>5944</v>
      </c>
      <c r="N1657" s="25" t="s">
        <v>5924</v>
      </c>
      <c r="O1657" s="25">
        <v>10422568153</v>
      </c>
      <c r="P1657" s="25" t="s">
        <v>5945</v>
      </c>
      <c r="Q1657" s="28" t="s">
        <v>0</v>
      </c>
      <c r="R1657" s="29" t="s">
        <v>4342</v>
      </c>
      <c r="S1657" s="27" t="s">
        <v>5946</v>
      </c>
      <c r="T1657" s="27" t="s">
        <v>5947</v>
      </c>
      <c r="U1657" s="28" t="s">
        <v>275</v>
      </c>
      <c r="V1657" s="26" t="s">
        <v>455</v>
      </c>
      <c r="W1657" s="26" t="s">
        <v>611</v>
      </c>
      <c r="X1657" s="26" t="s">
        <v>411</v>
      </c>
      <c r="Y1657" s="37" t="s">
        <v>200</v>
      </c>
      <c r="Z1657" s="37" t="s">
        <v>586</v>
      </c>
      <c r="AA1657" s="37" t="s">
        <v>585</v>
      </c>
      <c r="AB1657" s="30">
        <v>14000</v>
      </c>
      <c r="AC1657" s="30">
        <v>14000</v>
      </c>
      <c r="AD1657" s="31">
        <v>0</v>
      </c>
      <c r="AE1657" s="30">
        <v>14000</v>
      </c>
      <c r="AF1657" s="30">
        <v>7000</v>
      </c>
      <c r="AG1657" s="32">
        <v>7000</v>
      </c>
      <c r="AH1657" s="30">
        <v>7000</v>
      </c>
      <c r="AI1657" s="10" t="s">
        <v>573</v>
      </c>
      <c r="AJ1657" s="30">
        <v>0</v>
      </c>
      <c r="AK1657" s="30">
        <v>0</v>
      </c>
      <c r="AL1657" s="30">
        <v>0</v>
      </c>
      <c r="AM1657" s="30">
        <v>0</v>
      </c>
      <c r="AN1657" s="30">
        <v>0</v>
      </c>
      <c r="AO1657" s="30">
        <v>0</v>
      </c>
      <c r="AP1657" s="30">
        <v>7000</v>
      </c>
      <c r="AQ1657" s="30">
        <v>0</v>
      </c>
      <c r="AR1657" s="30">
        <v>0</v>
      </c>
      <c r="AS1657" s="30">
        <v>0</v>
      </c>
      <c r="AT1657" s="30">
        <v>0</v>
      </c>
      <c r="AU1657" s="121">
        <v>0</v>
      </c>
      <c r="AV1657" s="129" t="s">
        <v>784</v>
      </c>
      <c r="AW1657" s="129" t="s">
        <v>785</v>
      </c>
      <c r="AX1657" s="129" t="s">
        <v>797</v>
      </c>
    </row>
    <row r="1658" spans="1:50" ht="24" x14ac:dyDescent="0.25">
      <c r="A1658" s="120">
        <v>46198</v>
      </c>
      <c r="B1658" s="28" t="s">
        <v>569</v>
      </c>
      <c r="C1658" s="25" t="s">
        <v>427</v>
      </c>
      <c r="D1658" s="25" t="s">
        <v>430</v>
      </c>
      <c r="E1658" s="25" t="s">
        <v>423</v>
      </c>
      <c r="F1658" s="29" t="s">
        <v>243</v>
      </c>
      <c r="G1658" s="29" t="s">
        <v>19</v>
      </c>
      <c r="H1658" s="29" t="s">
        <v>422</v>
      </c>
      <c r="I1658" s="29" t="s">
        <v>579</v>
      </c>
      <c r="J1658" s="29" t="s">
        <v>868</v>
      </c>
      <c r="K1658" s="25" t="s">
        <v>264</v>
      </c>
      <c r="L1658" s="25" t="s">
        <v>4596</v>
      </c>
      <c r="M1658" s="25" t="s">
        <v>5948</v>
      </c>
      <c r="N1658" s="25" t="s">
        <v>5949</v>
      </c>
      <c r="O1658" s="25">
        <v>10438060265</v>
      </c>
      <c r="P1658" s="25" t="s">
        <v>5950</v>
      </c>
      <c r="Q1658" s="28" t="s">
        <v>0</v>
      </c>
      <c r="R1658" s="29" t="s">
        <v>4343</v>
      </c>
      <c r="S1658" s="27" t="s">
        <v>5951</v>
      </c>
      <c r="T1658" s="27" t="s">
        <v>5952</v>
      </c>
      <c r="U1658" s="28" t="s">
        <v>265</v>
      </c>
      <c r="V1658" s="26" t="s">
        <v>264</v>
      </c>
      <c r="W1658" s="26" t="s">
        <v>563</v>
      </c>
      <c r="X1658" s="26" t="s">
        <v>411</v>
      </c>
      <c r="Y1658" s="37" t="s">
        <v>200</v>
      </c>
      <c r="Z1658" s="37" t="s">
        <v>586</v>
      </c>
      <c r="AA1658" s="37" t="s">
        <v>585</v>
      </c>
      <c r="AB1658" s="30">
        <v>6750</v>
      </c>
      <c r="AC1658" s="30">
        <v>6750</v>
      </c>
      <c r="AD1658" s="31">
        <v>0</v>
      </c>
      <c r="AE1658" s="30">
        <v>6750</v>
      </c>
      <c r="AF1658" s="30">
        <v>0</v>
      </c>
      <c r="AG1658" s="32">
        <v>6750</v>
      </c>
      <c r="AH1658" s="30">
        <v>0</v>
      </c>
      <c r="AI1658" s="10" t="s">
        <v>573</v>
      </c>
      <c r="AJ1658" s="30">
        <v>0</v>
      </c>
      <c r="AK1658" s="30">
        <v>0</v>
      </c>
      <c r="AL1658" s="30">
        <v>0</v>
      </c>
      <c r="AM1658" s="30">
        <v>0</v>
      </c>
      <c r="AN1658" s="30">
        <v>0</v>
      </c>
      <c r="AO1658" s="30">
        <v>0</v>
      </c>
      <c r="AP1658" s="30">
        <v>0</v>
      </c>
      <c r="AQ1658" s="30">
        <v>0</v>
      </c>
      <c r="AR1658" s="30">
        <v>0</v>
      </c>
      <c r="AS1658" s="30">
        <v>0</v>
      </c>
      <c r="AT1658" s="30">
        <v>0</v>
      </c>
      <c r="AU1658" s="121">
        <v>0</v>
      </c>
      <c r="AV1658" s="129" t="s">
        <v>784</v>
      </c>
      <c r="AW1658" s="129" t="s">
        <v>785</v>
      </c>
      <c r="AX1658" s="129" t="s">
        <v>1115</v>
      </c>
    </row>
    <row r="1659" spans="1:50" ht="24" x14ac:dyDescent="0.25">
      <c r="A1659" s="120">
        <v>46198</v>
      </c>
      <c r="B1659" s="28" t="s">
        <v>569</v>
      </c>
      <c r="C1659" s="25" t="s">
        <v>427</v>
      </c>
      <c r="D1659" s="25" t="s">
        <v>455</v>
      </c>
      <c r="E1659" s="25" t="s">
        <v>423</v>
      </c>
      <c r="F1659" s="29" t="s">
        <v>243</v>
      </c>
      <c r="G1659" s="29" t="s">
        <v>19</v>
      </c>
      <c r="H1659" s="29" t="s">
        <v>422</v>
      </c>
      <c r="I1659" s="29" t="s">
        <v>579</v>
      </c>
      <c r="J1659" s="29" t="s">
        <v>777</v>
      </c>
      <c r="K1659" s="25" t="s">
        <v>455</v>
      </c>
      <c r="L1659" s="25" t="s">
        <v>4597</v>
      </c>
      <c r="M1659" s="25" t="s">
        <v>5953</v>
      </c>
      <c r="N1659" s="25" t="s">
        <v>5949</v>
      </c>
      <c r="O1659" s="25">
        <v>10726739604</v>
      </c>
      <c r="P1659" s="25" t="s">
        <v>5954</v>
      </c>
      <c r="Q1659" s="28" t="s">
        <v>0</v>
      </c>
      <c r="R1659" s="29" t="s">
        <v>4344</v>
      </c>
      <c r="S1659" s="27" t="s">
        <v>5955</v>
      </c>
      <c r="T1659" s="27" t="s">
        <v>5956</v>
      </c>
      <c r="U1659" s="28" t="s">
        <v>275</v>
      </c>
      <c r="V1659" s="26" t="s">
        <v>455</v>
      </c>
      <c r="W1659" s="26" t="s">
        <v>611</v>
      </c>
      <c r="X1659" s="26" t="s">
        <v>411</v>
      </c>
      <c r="Y1659" s="37" t="s">
        <v>200</v>
      </c>
      <c r="Z1659" s="37" t="s">
        <v>586</v>
      </c>
      <c r="AA1659" s="37" t="s">
        <v>585</v>
      </c>
      <c r="AB1659" s="30">
        <v>2500</v>
      </c>
      <c r="AC1659" s="30">
        <v>2500</v>
      </c>
      <c r="AD1659" s="31">
        <v>0</v>
      </c>
      <c r="AE1659" s="30">
        <v>2500</v>
      </c>
      <c r="AF1659" s="30">
        <v>0</v>
      </c>
      <c r="AG1659" s="32">
        <v>2500</v>
      </c>
      <c r="AH1659" s="30">
        <v>0</v>
      </c>
      <c r="AI1659" s="10" t="s">
        <v>573</v>
      </c>
      <c r="AJ1659" s="30">
        <v>0</v>
      </c>
      <c r="AK1659" s="30">
        <v>0</v>
      </c>
      <c r="AL1659" s="30">
        <v>0</v>
      </c>
      <c r="AM1659" s="30">
        <v>0</v>
      </c>
      <c r="AN1659" s="30">
        <v>0</v>
      </c>
      <c r="AO1659" s="30">
        <v>0</v>
      </c>
      <c r="AP1659" s="30">
        <v>0</v>
      </c>
      <c r="AQ1659" s="30">
        <v>0</v>
      </c>
      <c r="AR1659" s="30">
        <v>0</v>
      </c>
      <c r="AS1659" s="30">
        <v>0</v>
      </c>
      <c r="AT1659" s="30">
        <v>0</v>
      </c>
      <c r="AU1659" s="121">
        <v>0</v>
      </c>
      <c r="AV1659" s="129" t="s">
        <v>784</v>
      </c>
      <c r="AW1659" s="129" t="s">
        <v>785</v>
      </c>
      <c r="AX1659" s="129" t="s">
        <v>797</v>
      </c>
    </row>
    <row r="1660" spans="1:50" ht="24" x14ac:dyDescent="0.25">
      <c r="A1660" s="120">
        <v>46198</v>
      </c>
      <c r="B1660" s="28" t="s">
        <v>569</v>
      </c>
      <c r="C1660" s="25" t="s">
        <v>427</v>
      </c>
      <c r="D1660" s="25" t="s">
        <v>430</v>
      </c>
      <c r="E1660" s="25" t="s">
        <v>423</v>
      </c>
      <c r="F1660" s="29" t="s">
        <v>243</v>
      </c>
      <c r="G1660" s="29" t="s">
        <v>19</v>
      </c>
      <c r="H1660" s="29" t="s">
        <v>91</v>
      </c>
      <c r="I1660" s="29" t="s">
        <v>579</v>
      </c>
      <c r="J1660" s="29" t="s">
        <v>777</v>
      </c>
      <c r="K1660" s="25" t="s">
        <v>430</v>
      </c>
      <c r="L1660" s="25" t="s">
        <v>4595</v>
      </c>
      <c r="M1660" s="25" t="s">
        <v>1219</v>
      </c>
      <c r="N1660" s="25" t="s">
        <v>5949</v>
      </c>
      <c r="O1660" s="25">
        <v>20610743588</v>
      </c>
      <c r="P1660" s="25" t="s">
        <v>5957</v>
      </c>
      <c r="Q1660" s="28" t="s">
        <v>0</v>
      </c>
      <c r="R1660" s="29" t="s">
        <v>4345</v>
      </c>
      <c r="S1660" s="27" t="s">
        <v>5958</v>
      </c>
      <c r="T1660" s="27" t="s">
        <v>5959</v>
      </c>
      <c r="U1660" s="28" t="s">
        <v>270</v>
      </c>
      <c r="V1660" s="26" t="s">
        <v>430</v>
      </c>
      <c r="W1660" s="26" t="s">
        <v>593</v>
      </c>
      <c r="X1660" s="26" t="s">
        <v>411</v>
      </c>
      <c r="Y1660" s="37" t="s">
        <v>86</v>
      </c>
      <c r="Z1660" s="37" t="s">
        <v>88</v>
      </c>
      <c r="AA1660" s="37" t="s">
        <v>87</v>
      </c>
      <c r="AB1660" s="30">
        <v>0</v>
      </c>
      <c r="AC1660" s="30">
        <v>0</v>
      </c>
      <c r="AD1660" s="31">
        <v>0</v>
      </c>
      <c r="AE1660" s="30">
        <v>1233.5999999999999</v>
      </c>
      <c r="AF1660" s="30">
        <v>0</v>
      </c>
      <c r="AG1660" s="32">
        <v>0</v>
      </c>
      <c r="AH1660" s="30">
        <v>0</v>
      </c>
      <c r="AI1660" s="10" t="s">
        <v>573</v>
      </c>
      <c r="AJ1660" s="30">
        <v>0</v>
      </c>
      <c r="AK1660" s="30">
        <v>0</v>
      </c>
      <c r="AL1660" s="30">
        <v>0</v>
      </c>
      <c r="AM1660" s="30">
        <v>0</v>
      </c>
      <c r="AN1660" s="30">
        <v>0</v>
      </c>
      <c r="AO1660" s="30">
        <v>0</v>
      </c>
      <c r="AP1660" s="30">
        <v>0</v>
      </c>
      <c r="AQ1660" s="30">
        <v>0</v>
      </c>
      <c r="AR1660" s="30">
        <v>0</v>
      </c>
      <c r="AS1660" s="30">
        <v>0</v>
      </c>
      <c r="AT1660" s="30">
        <v>0</v>
      </c>
      <c r="AU1660" s="121">
        <v>0</v>
      </c>
      <c r="AV1660" s="129" t="s">
        <v>1011</v>
      </c>
      <c r="AW1660" s="129" t="s">
        <v>1011</v>
      </c>
      <c r="AX1660" s="129" t="s">
        <v>527</v>
      </c>
    </row>
    <row r="1661" spans="1:50" ht="24" x14ac:dyDescent="0.25">
      <c r="A1661" s="120">
        <v>46198</v>
      </c>
      <c r="B1661" s="28" t="s">
        <v>569</v>
      </c>
      <c r="C1661" s="25" t="s">
        <v>427</v>
      </c>
      <c r="D1661" s="25" t="s">
        <v>430</v>
      </c>
      <c r="E1661" s="25" t="s">
        <v>423</v>
      </c>
      <c r="F1661" s="29" t="s">
        <v>243</v>
      </c>
      <c r="G1661" s="29" t="s">
        <v>19</v>
      </c>
      <c r="H1661" s="29" t="s">
        <v>91</v>
      </c>
      <c r="I1661" s="29" t="s">
        <v>579</v>
      </c>
      <c r="J1661" s="29" t="s">
        <v>777</v>
      </c>
      <c r="K1661" s="25" t="s">
        <v>430</v>
      </c>
      <c r="L1661" s="25" t="s">
        <v>4595</v>
      </c>
      <c r="M1661" s="25" t="s">
        <v>1219</v>
      </c>
      <c r="N1661" s="25" t="s">
        <v>5949</v>
      </c>
      <c r="O1661" s="25">
        <v>20610743588</v>
      </c>
      <c r="P1661" s="25" t="s">
        <v>5957</v>
      </c>
      <c r="Q1661" s="28" t="s">
        <v>0</v>
      </c>
      <c r="R1661" s="29" t="s">
        <v>4345</v>
      </c>
      <c r="S1661" s="27" t="s">
        <v>5958</v>
      </c>
      <c r="T1661" s="27" t="s">
        <v>5959</v>
      </c>
      <c r="U1661" s="28" t="s">
        <v>270</v>
      </c>
      <c r="V1661" s="26" t="s">
        <v>430</v>
      </c>
      <c r="W1661" s="26" t="s">
        <v>593</v>
      </c>
      <c r="X1661" s="26" t="s">
        <v>411</v>
      </c>
      <c r="Y1661" s="37" t="s">
        <v>39</v>
      </c>
      <c r="Z1661" s="37" t="s">
        <v>41</v>
      </c>
      <c r="AA1661" s="37" t="s">
        <v>40</v>
      </c>
      <c r="AB1661" s="30">
        <v>0</v>
      </c>
      <c r="AC1661" s="30">
        <v>0</v>
      </c>
      <c r="AD1661" s="31">
        <v>0</v>
      </c>
      <c r="AE1661" s="30">
        <v>91.4</v>
      </c>
      <c r="AF1661" s="30">
        <v>0</v>
      </c>
      <c r="AG1661" s="32">
        <v>0</v>
      </c>
      <c r="AH1661" s="30">
        <v>0</v>
      </c>
      <c r="AI1661" s="10" t="s">
        <v>573</v>
      </c>
      <c r="AJ1661" s="30">
        <v>0</v>
      </c>
      <c r="AK1661" s="30">
        <v>0</v>
      </c>
      <c r="AL1661" s="30">
        <v>0</v>
      </c>
      <c r="AM1661" s="30">
        <v>0</v>
      </c>
      <c r="AN1661" s="30">
        <v>0</v>
      </c>
      <c r="AO1661" s="30">
        <v>0</v>
      </c>
      <c r="AP1661" s="30">
        <v>0</v>
      </c>
      <c r="AQ1661" s="30">
        <v>0</v>
      </c>
      <c r="AR1661" s="30">
        <v>0</v>
      </c>
      <c r="AS1661" s="30">
        <v>0</v>
      </c>
      <c r="AT1661" s="30">
        <v>0</v>
      </c>
      <c r="AU1661" s="121">
        <v>0</v>
      </c>
      <c r="AV1661" s="129" t="s">
        <v>1011</v>
      </c>
      <c r="AW1661" s="129" t="s">
        <v>1011</v>
      </c>
      <c r="AX1661" s="129" t="s">
        <v>527</v>
      </c>
    </row>
    <row r="1662" spans="1:50" ht="36" x14ac:dyDescent="0.25">
      <c r="A1662" s="120">
        <v>46198</v>
      </c>
      <c r="B1662" s="28" t="s">
        <v>569</v>
      </c>
      <c r="C1662" s="25" t="s">
        <v>427</v>
      </c>
      <c r="D1662" s="25" t="s">
        <v>498</v>
      </c>
      <c r="E1662" s="25" t="s">
        <v>423</v>
      </c>
      <c r="F1662" s="29" t="s">
        <v>287</v>
      </c>
      <c r="G1662" s="29" t="s">
        <v>21</v>
      </c>
      <c r="H1662" s="29" t="s">
        <v>422</v>
      </c>
      <c r="I1662" s="29" t="s">
        <v>579</v>
      </c>
      <c r="J1662" s="29" t="s">
        <v>868</v>
      </c>
      <c r="K1662" s="25" t="s">
        <v>250</v>
      </c>
      <c r="L1662" s="25" t="s">
        <v>4593</v>
      </c>
      <c r="M1662" s="25" t="s">
        <v>5960</v>
      </c>
      <c r="N1662" s="25" t="s">
        <v>5949</v>
      </c>
      <c r="O1662" s="25">
        <v>10710773659</v>
      </c>
      <c r="P1662" s="25" t="s">
        <v>5961</v>
      </c>
      <c r="Q1662" s="28" t="s">
        <v>0</v>
      </c>
      <c r="R1662" s="29" t="s">
        <v>4346</v>
      </c>
      <c r="S1662" s="27" t="s">
        <v>5962</v>
      </c>
      <c r="T1662" s="27" t="s">
        <v>5963</v>
      </c>
      <c r="U1662" s="28" t="s">
        <v>312</v>
      </c>
      <c r="V1662" s="26" t="s">
        <v>250</v>
      </c>
      <c r="W1662" s="26" t="s">
        <v>661</v>
      </c>
      <c r="X1662" s="26" t="s">
        <v>411</v>
      </c>
      <c r="Y1662" s="37" t="s">
        <v>200</v>
      </c>
      <c r="Z1662" s="37" t="s">
        <v>586</v>
      </c>
      <c r="AA1662" s="37" t="s">
        <v>585</v>
      </c>
      <c r="AB1662" s="30">
        <v>7000</v>
      </c>
      <c r="AC1662" s="30">
        <v>7000</v>
      </c>
      <c r="AD1662" s="31">
        <v>0</v>
      </c>
      <c r="AE1662" s="30">
        <v>7000</v>
      </c>
      <c r="AF1662" s="30">
        <v>0</v>
      </c>
      <c r="AG1662" s="32">
        <v>7000</v>
      </c>
      <c r="AH1662" s="30">
        <v>0</v>
      </c>
      <c r="AI1662" s="10" t="s">
        <v>573</v>
      </c>
      <c r="AJ1662" s="30">
        <v>0</v>
      </c>
      <c r="AK1662" s="30">
        <v>0</v>
      </c>
      <c r="AL1662" s="30">
        <v>0</v>
      </c>
      <c r="AM1662" s="30">
        <v>0</v>
      </c>
      <c r="AN1662" s="30">
        <v>0</v>
      </c>
      <c r="AO1662" s="30">
        <v>0</v>
      </c>
      <c r="AP1662" s="30">
        <v>0</v>
      </c>
      <c r="AQ1662" s="30">
        <v>0</v>
      </c>
      <c r="AR1662" s="30">
        <v>0</v>
      </c>
      <c r="AS1662" s="30">
        <v>0</v>
      </c>
      <c r="AT1662" s="30">
        <v>0</v>
      </c>
      <c r="AU1662" s="121">
        <v>0</v>
      </c>
      <c r="AV1662" s="129" t="s">
        <v>784</v>
      </c>
      <c r="AW1662" s="129" t="s">
        <v>785</v>
      </c>
      <c r="AX1662" s="129" t="s">
        <v>2124</v>
      </c>
    </row>
    <row r="1663" spans="1:50" ht="24" x14ac:dyDescent="0.25">
      <c r="A1663" s="120">
        <v>46199</v>
      </c>
      <c r="B1663" s="28" t="s">
        <v>569</v>
      </c>
      <c r="C1663" s="25" t="s">
        <v>427</v>
      </c>
      <c r="D1663" s="25" t="s">
        <v>430</v>
      </c>
      <c r="E1663" s="25" t="s">
        <v>423</v>
      </c>
      <c r="F1663" s="29" t="s">
        <v>243</v>
      </c>
      <c r="G1663" s="29" t="s">
        <v>19</v>
      </c>
      <c r="H1663" s="29" t="s">
        <v>178</v>
      </c>
      <c r="I1663" s="29" t="s">
        <v>269</v>
      </c>
      <c r="J1663" s="29" t="s">
        <v>868</v>
      </c>
      <c r="K1663" s="25" t="s">
        <v>445</v>
      </c>
      <c r="L1663" s="25" t="s">
        <v>4599</v>
      </c>
      <c r="M1663" s="25" t="s">
        <v>5964</v>
      </c>
      <c r="N1663" s="25" t="s">
        <v>5949</v>
      </c>
      <c r="O1663" s="25">
        <v>10425276960</v>
      </c>
      <c r="P1663" s="25" t="s">
        <v>5965</v>
      </c>
      <c r="Q1663" s="28" t="s">
        <v>0</v>
      </c>
      <c r="R1663" s="29" t="s">
        <v>4347</v>
      </c>
      <c r="S1663" s="27" t="s">
        <v>5966</v>
      </c>
      <c r="T1663" s="27" t="s">
        <v>5967</v>
      </c>
      <c r="U1663" s="28" t="s">
        <v>272</v>
      </c>
      <c r="V1663" s="26" t="s">
        <v>445</v>
      </c>
      <c r="W1663" s="26" t="s">
        <v>609</v>
      </c>
      <c r="X1663" s="26" t="s">
        <v>411</v>
      </c>
      <c r="Y1663" s="37" t="s">
        <v>28</v>
      </c>
      <c r="Z1663" s="37" t="s">
        <v>178</v>
      </c>
      <c r="AA1663" s="37" t="s">
        <v>177</v>
      </c>
      <c r="AB1663" s="30">
        <v>5100</v>
      </c>
      <c r="AC1663" s="30">
        <v>5100</v>
      </c>
      <c r="AD1663" s="31">
        <v>0</v>
      </c>
      <c r="AE1663" s="30">
        <v>5100</v>
      </c>
      <c r="AF1663" s="30">
        <v>0</v>
      </c>
      <c r="AG1663" s="32">
        <v>5100</v>
      </c>
      <c r="AH1663" s="30">
        <v>0</v>
      </c>
      <c r="AI1663" s="10" t="s">
        <v>573</v>
      </c>
      <c r="AJ1663" s="30">
        <v>0</v>
      </c>
      <c r="AK1663" s="30">
        <v>0</v>
      </c>
      <c r="AL1663" s="30">
        <v>0</v>
      </c>
      <c r="AM1663" s="30">
        <v>0</v>
      </c>
      <c r="AN1663" s="30">
        <v>0</v>
      </c>
      <c r="AO1663" s="30">
        <v>0</v>
      </c>
      <c r="AP1663" s="30">
        <v>0</v>
      </c>
      <c r="AQ1663" s="30">
        <v>0</v>
      </c>
      <c r="AR1663" s="30">
        <v>0</v>
      </c>
      <c r="AS1663" s="30">
        <v>0</v>
      </c>
      <c r="AT1663" s="30">
        <v>0</v>
      </c>
      <c r="AU1663" s="121">
        <v>0</v>
      </c>
      <c r="AV1663" s="129" t="s">
        <v>784</v>
      </c>
      <c r="AW1663" s="129" t="s">
        <v>785</v>
      </c>
      <c r="AX1663" s="129" t="s">
        <v>1256</v>
      </c>
    </row>
    <row r="1664" spans="1:50" ht="24" x14ac:dyDescent="0.25">
      <c r="A1664" s="120">
        <v>46199</v>
      </c>
      <c r="B1664" s="28" t="s">
        <v>569</v>
      </c>
      <c r="C1664" s="25" t="s">
        <v>427</v>
      </c>
      <c r="D1664" s="25" t="s">
        <v>430</v>
      </c>
      <c r="E1664" s="25" t="s">
        <v>423</v>
      </c>
      <c r="F1664" s="29" t="s">
        <v>243</v>
      </c>
      <c r="G1664" s="29" t="s">
        <v>19</v>
      </c>
      <c r="H1664" s="29" t="s">
        <v>170</v>
      </c>
      <c r="I1664" s="29" t="s">
        <v>579</v>
      </c>
      <c r="J1664" s="29" t="s">
        <v>777</v>
      </c>
      <c r="K1664" s="25" t="s">
        <v>430</v>
      </c>
      <c r="L1664" s="25" t="s">
        <v>4594</v>
      </c>
      <c r="M1664" s="25" t="s">
        <v>5968</v>
      </c>
      <c r="N1664" s="25" t="s">
        <v>5949</v>
      </c>
      <c r="O1664" s="25">
        <v>20515352199</v>
      </c>
      <c r="P1664" s="25" t="s">
        <v>5969</v>
      </c>
      <c r="Q1664" s="28" t="s">
        <v>0</v>
      </c>
      <c r="R1664" s="29" t="s">
        <v>4348</v>
      </c>
      <c r="S1664" s="27" t="s">
        <v>5970</v>
      </c>
      <c r="T1664" s="27" t="s">
        <v>5971</v>
      </c>
      <c r="U1664" s="28" t="s">
        <v>270</v>
      </c>
      <c r="V1664" s="26" t="s">
        <v>430</v>
      </c>
      <c r="W1664" s="26" t="s">
        <v>593</v>
      </c>
      <c r="X1664" s="26" t="s">
        <v>411</v>
      </c>
      <c r="Y1664" s="37" t="s">
        <v>171</v>
      </c>
      <c r="Z1664" s="37" t="s">
        <v>173</v>
      </c>
      <c r="AA1664" s="37" t="s">
        <v>172</v>
      </c>
      <c r="AB1664" s="30">
        <v>0</v>
      </c>
      <c r="AC1664" s="30">
        <v>0</v>
      </c>
      <c r="AD1664" s="31">
        <v>0</v>
      </c>
      <c r="AE1664" s="30">
        <v>18500</v>
      </c>
      <c r="AF1664" s="30">
        <v>0</v>
      </c>
      <c r="AG1664" s="32">
        <v>0</v>
      </c>
      <c r="AH1664" s="30">
        <v>0</v>
      </c>
      <c r="AI1664" s="10" t="s">
        <v>573</v>
      </c>
      <c r="AJ1664" s="30">
        <v>0</v>
      </c>
      <c r="AK1664" s="30">
        <v>0</v>
      </c>
      <c r="AL1664" s="30">
        <v>0</v>
      </c>
      <c r="AM1664" s="30">
        <v>0</v>
      </c>
      <c r="AN1664" s="30">
        <v>0</v>
      </c>
      <c r="AO1664" s="30">
        <v>0</v>
      </c>
      <c r="AP1664" s="30">
        <v>0</v>
      </c>
      <c r="AQ1664" s="30">
        <v>0</v>
      </c>
      <c r="AR1664" s="30">
        <v>0</v>
      </c>
      <c r="AS1664" s="30">
        <v>0</v>
      </c>
      <c r="AT1664" s="30">
        <v>0</v>
      </c>
      <c r="AU1664" s="121">
        <v>0</v>
      </c>
      <c r="AV1664" s="129" t="s">
        <v>1011</v>
      </c>
      <c r="AW1664" s="129" t="s">
        <v>1011</v>
      </c>
      <c r="AX1664" s="129" t="s">
        <v>527</v>
      </c>
    </row>
    <row r="1665" spans="1:50" ht="24" x14ac:dyDescent="0.25">
      <c r="A1665" s="120">
        <v>46199</v>
      </c>
      <c r="B1665" s="28" t="s">
        <v>569</v>
      </c>
      <c r="C1665" s="25" t="s">
        <v>427</v>
      </c>
      <c r="D1665" s="25" t="s">
        <v>430</v>
      </c>
      <c r="E1665" s="25" t="s">
        <v>423</v>
      </c>
      <c r="F1665" s="29" t="s">
        <v>243</v>
      </c>
      <c r="G1665" s="29" t="s">
        <v>19</v>
      </c>
      <c r="H1665" s="29" t="s">
        <v>578</v>
      </c>
      <c r="I1665" s="29" t="s">
        <v>579</v>
      </c>
      <c r="J1665" s="29" t="s">
        <v>868</v>
      </c>
      <c r="K1665" s="25" t="s">
        <v>252</v>
      </c>
      <c r="L1665" s="25" t="s">
        <v>527</v>
      </c>
      <c r="M1665" s="25" t="s">
        <v>527</v>
      </c>
      <c r="N1665" s="25" t="s">
        <v>527</v>
      </c>
      <c r="O1665" s="25" t="s">
        <v>527</v>
      </c>
      <c r="P1665" s="25" t="s">
        <v>5972</v>
      </c>
      <c r="Q1665" s="28" t="s">
        <v>0</v>
      </c>
      <c r="R1665" s="29" t="s">
        <v>5973</v>
      </c>
      <c r="S1665" s="27" t="s">
        <v>5974</v>
      </c>
      <c r="T1665" s="27" t="s">
        <v>5975</v>
      </c>
      <c r="U1665" s="28" t="s">
        <v>253</v>
      </c>
      <c r="V1665" s="26" t="s">
        <v>252</v>
      </c>
      <c r="W1665" s="26" t="s">
        <v>557</v>
      </c>
      <c r="X1665" s="26" t="s">
        <v>411</v>
      </c>
      <c r="Y1665" s="37" t="s">
        <v>48</v>
      </c>
      <c r="Z1665" s="37" t="s">
        <v>50</v>
      </c>
      <c r="AA1665" s="37" t="s">
        <v>49</v>
      </c>
      <c r="AB1665" s="30">
        <v>0</v>
      </c>
      <c r="AC1665" s="30">
        <v>0</v>
      </c>
      <c r="AD1665" s="31">
        <v>0</v>
      </c>
      <c r="AE1665" s="30">
        <v>0</v>
      </c>
      <c r="AF1665" s="30">
        <v>0</v>
      </c>
      <c r="AG1665" s="32">
        <v>0</v>
      </c>
      <c r="AH1665" s="30">
        <v>0</v>
      </c>
      <c r="AI1665" s="10" t="s">
        <v>573</v>
      </c>
      <c r="AJ1665" s="30">
        <v>0</v>
      </c>
      <c r="AK1665" s="30">
        <v>0</v>
      </c>
      <c r="AL1665" s="30">
        <v>0</v>
      </c>
      <c r="AM1665" s="30">
        <v>0</v>
      </c>
      <c r="AN1665" s="30">
        <v>0</v>
      </c>
      <c r="AO1665" s="30">
        <v>0</v>
      </c>
      <c r="AP1665" s="30">
        <v>0</v>
      </c>
      <c r="AQ1665" s="30">
        <v>0</v>
      </c>
      <c r="AR1665" s="30">
        <v>0</v>
      </c>
      <c r="AS1665" s="30">
        <v>0</v>
      </c>
      <c r="AT1665" s="30">
        <v>0</v>
      </c>
      <c r="AU1665" s="121">
        <v>0</v>
      </c>
      <c r="AV1665" s="129" t="s">
        <v>1011</v>
      </c>
      <c r="AW1665" s="129" t="s">
        <v>1011</v>
      </c>
      <c r="AX1665" s="129" t="s">
        <v>527</v>
      </c>
    </row>
    <row r="1666" spans="1:50" ht="24" x14ac:dyDescent="0.25">
      <c r="A1666" s="120">
        <v>46199</v>
      </c>
      <c r="B1666" s="28" t="s">
        <v>569</v>
      </c>
      <c r="C1666" s="25" t="s">
        <v>427</v>
      </c>
      <c r="D1666" s="25" t="s">
        <v>430</v>
      </c>
      <c r="E1666" s="25" t="s">
        <v>423</v>
      </c>
      <c r="F1666" s="29" t="s">
        <v>243</v>
      </c>
      <c r="G1666" s="29" t="s">
        <v>19</v>
      </c>
      <c r="H1666" s="29" t="s">
        <v>583</v>
      </c>
      <c r="I1666" s="29" t="s">
        <v>269</v>
      </c>
      <c r="J1666" s="29" t="s">
        <v>868</v>
      </c>
      <c r="K1666" s="25" t="s">
        <v>258</v>
      </c>
      <c r="L1666" s="25" t="s">
        <v>4607</v>
      </c>
      <c r="M1666" s="25" t="s">
        <v>5976</v>
      </c>
      <c r="N1666" s="25" t="s">
        <v>5870</v>
      </c>
      <c r="O1666" s="25">
        <v>20606115602</v>
      </c>
      <c r="P1666" s="25" t="s">
        <v>5977</v>
      </c>
      <c r="Q1666" s="28" t="s">
        <v>0</v>
      </c>
      <c r="R1666" s="29" t="s">
        <v>5978</v>
      </c>
      <c r="S1666" s="27" t="s">
        <v>5979</v>
      </c>
      <c r="T1666" s="27" t="s">
        <v>5980</v>
      </c>
      <c r="U1666" s="28" t="s">
        <v>259</v>
      </c>
      <c r="V1666" s="26" t="s">
        <v>258</v>
      </c>
      <c r="W1666" s="26" t="s">
        <v>560</v>
      </c>
      <c r="X1666" s="26" t="s">
        <v>411</v>
      </c>
      <c r="Y1666" s="37" t="s">
        <v>131</v>
      </c>
      <c r="Z1666" s="37" t="s">
        <v>70</v>
      </c>
      <c r="AA1666" s="37" t="s">
        <v>132</v>
      </c>
      <c r="AB1666" s="30">
        <v>0</v>
      </c>
      <c r="AC1666" s="30">
        <v>0</v>
      </c>
      <c r="AD1666" s="31">
        <v>0</v>
      </c>
      <c r="AE1666" s="30">
        <v>2395</v>
      </c>
      <c r="AF1666" s="30">
        <v>2395</v>
      </c>
      <c r="AG1666" s="32">
        <v>-2395</v>
      </c>
      <c r="AH1666" s="30">
        <v>2395</v>
      </c>
      <c r="AI1666" s="10" t="s">
        <v>573</v>
      </c>
      <c r="AJ1666" s="30">
        <v>0</v>
      </c>
      <c r="AK1666" s="30">
        <v>0</v>
      </c>
      <c r="AL1666" s="30">
        <v>0</v>
      </c>
      <c r="AM1666" s="30">
        <v>0</v>
      </c>
      <c r="AN1666" s="30">
        <v>0</v>
      </c>
      <c r="AO1666" s="30">
        <v>0</v>
      </c>
      <c r="AP1666" s="30">
        <v>2395</v>
      </c>
      <c r="AQ1666" s="30">
        <v>0</v>
      </c>
      <c r="AR1666" s="30">
        <v>0</v>
      </c>
      <c r="AS1666" s="30">
        <v>0</v>
      </c>
      <c r="AT1666" s="30">
        <v>0</v>
      </c>
      <c r="AU1666" s="121">
        <v>0</v>
      </c>
      <c r="AV1666" s="129" t="s">
        <v>1011</v>
      </c>
      <c r="AW1666" s="129" t="s">
        <v>1011</v>
      </c>
      <c r="AX1666" s="129" t="s">
        <v>527</v>
      </c>
    </row>
    <row r="1667" spans="1:50" ht="36" x14ac:dyDescent="0.25">
      <c r="A1667" s="120">
        <v>46199</v>
      </c>
      <c r="B1667" s="28" t="s">
        <v>569</v>
      </c>
      <c r="C1667" s="25" t="s">
        <v>427</v>
      </c>
      <c r="D1667" s="25" t="s">
        <v>458</v>
      </c>
      <c r="E1667" s="25" t="s">
        <v>423</v>
      </c>
      <c r="F1667" s="29" t="s">
        <v>287</v>
      </c>
      <c r="G1667" s="29" t="s">
        <v>21</v>
      </c>
      <c r="H1667" s="29" t="s">
        <v>422</v>
      </c>
      <c r="I1667" s="29" t="s">
        <v>579</v>
      </c>
      <c r="J1667" s="29" t="s">
        <v>777</v>
      </c>
      <c r="K1667" s="25" t="s">
        <v>458</v>
      </c>
      <c r="L1667" s="25" t="s">
        <v>4592</v>
      </c>
      <c r="M1667" s="25" t="s">
        <v>5981</v>
      </c>
      <c r="N1667" s="25" t="s">
        <v>5924</v>
      </c>
      <c r="O1667" s="25">
        <v>10403484402</v>
      </c>
      <c r="P1667" s="25" t="s">
        <v>5982</v>
      </c>
      <c r="Q1667" s="28" t="s">
        <v>0</v>
      </c>
      <c r="R1667" s="29" t="s">
        <v>4349</v>
      </c>
      <c r="S1667" s="27" t="s">
        <v>5983</v>
      </c>
      <c r="T1667" s="27" t="s">
        <v>5984</v>
      </c>
      <c r="U1667" s="28" t="s">
        <v>321</v>
      </c>
      <c r="V1667" s="26" t="s">
        <v>458</v>
      </c>
      <c r="W1667" s="26" t="s">
        <v>670</v>
      </c>
      <c r="X1667" s="26" t="s">
        <v>411</v>
      </c>
      <c r="Y1667" s="37" t="s">
        <v>200</v>
      </c>
      <c r="Z1667" s="37" t="s">
        <v>586</v>
      </c>
      <c r="AA1667" s="37" t="s">
        <v>585</v>
      </c>
      <c r="AB1667" s="30">
        <v>12000</v>
      </c>
      <c r="AC1667" s="30">
        <v>12000</v>
      </c>
      <c r="AD1667" s="31">
        <v>0</v>
      </c>
      <c r="AE1667" s="30">
        <v>12000</v>
      </c>
      <c r="AF1667" s="30">
        <v>0</v>
      </c>
      <c r="AG1667" s="32">
        <v>12000</v>
      </c>
      <c r="AH1667" s="30">
        <v>0</v>
      </c>
      <c r="AI1667" s="10" t="s">
        <v>573</v>
      </c>
      <c r="AJ1667" s="30">
        <v>0</v>
      </c>
      <c r="AK1667" s="30">
        <v>0</v>
      </c>
      <c r="AL1667" s="30">
        <v>0</v>
      </c>
      <c r="AM1667" s="30">
        <v>0</v>
      </c>
      <c r="AN1667" s="30">
        <v>0</v>
      </c>
      <c r="AO1667" s="30">
        <v>0</v>
      </c>
      <c r="AP1667" s="30">
        <v>0</v>
      </c>
      <c r="AQ1667" s="30">
        <v>0</v>
      </c>
      <c r="AR1667" s="30">
        <v>0</v>
      </c>
      <c r="AS1667" s="30">
        <v>0</v>
      </c>
      <c r="AT1667" s="30">
        <v>0</v>
      </c>
      <c r="AU1667" s="121">
        <v>0</v>
      </c>
      <c r="AV1667" s="129" t="s">
        <v>784</v>
      </c>
      <c r="AW1667" s="129" t="s">
        <v>785</v>
      </c>
      <c r="AX1667" s="129" t="s">
        <v>797</v>
      </c>
    </row>
    <row r="1668" spans="1:50" ht="24" x14ac:dyDescent="0.25">
      <c r="A1668" s="120">
        <v>46199</v>
      </c>
      <c r="B1668" s="28" t="s">
        <v>569</v>
      </c>
      <c r="C1668" s="25" t="s">
        <v>427</v>
      </c>
      <c r="D1668" s="25" t="s">
        <v>498</v>
      </c>
      <c r="E1668" s="25" t="s">
        <v>423</v>
      </c>
      <c r="F1668" s="29" t="s">
        <v>287</v>
      </c>
      <c r="G1668" s="29" t="s">
        <v>21</v>
      </c>
      <c r="H1668" s="29" t="s">
        <v>422</v>
      </c>
      <c r="I1668" s="29" t="s">
        <v>579</v>
      </c>
      <c r="J1668" s="29" t="s">
        <v>868</v>
      </c>
      <c r="K1668" s="25" t="s">
        <v>622</v>
      </c>
      <c r="L1668" s="25" t="s">
        <v>4608</v>
      </c>
      <c r="M1668" s="25" t="s">
        <v>5985</v>
      </c>
      <c r="N1668" s="25" t="s">
        <v>5870</v>
      </c>
      <c r="O1668" s="25">
        <v>10444973531</v>
      </c>
      <c r="P1668" s="25" t="s">
        <v>5986</v>
      </c>
      <c r="Q1668" s="28" t="s">
        <v>0</v>
      </c>
      <c r="R1668" s="29" t="s">
        <v>4350</v>
      </c>
      <c r="S1668" s="27" t="s">
        <v>5987</v>
      </c>
      <c r="T1668" s="27" t="s">
        <v>5988</v>
      </c>
      <c r="U1668" s="28" t="s">
        <v>325</v>
      </c>
      <c r="V1668" s="26" t="s">
        <v>622</v>
      </c>
      <c r="W1668" s="26" t="s">
        <v>674</v>
      </c>
      <c r="X1668" s="26" t="s">
        <v>411</v>
      </c>
      <c r="Y1668" s="37" t="s">
        <v>200</v>
      </c>
      <c r="Z1668" s="37" t="s">
        <v>586</v>
      </c>
      <c r="AA1668" s="37" t="s">
        <v>585</v>
      </c>
      <c r="AB1668" s="30">
        <v>8000</v>
      </c>
      <c r="AC1668" s="30">
        <v>0</v>
      </c>
      <c r="AD1668" s="31">
        <v>8000</v>
      </c>
      <c r="AE1668" s="30">
        <v>8000</v>
      </c>
      <c r="AF1668" s="30">
        <v>0</v>
      </c>
      <c r="AG1668" s="32">
        <v>8000</v>
      </c>
      <c r="AH1668" s="30">
        <v>0</v>
      </c>
      <c r="AI1668" s="10" t="s">
        <v>573</v>
      </c>
      <c r="AJ1668" s="30">
        <v>0</v>
      </c>
      <c r="AK1668" s="30">
        <v>0</v>
      </c>
      <c r="AL1668" s="30">
        <v>0</v>
      </c>
      <c r="AM1668" s="30">
        <v>0</v>
      </c>
      <c r="AN1668" s="30">
        <v>0</v>
      </c>
      <c r="AO1668" s="30">
        <v>0</v>
      </c>
      <c r="AP1668" s="30">
        <v>0</v>
      </c>
      <c r="AQ1668" s="30">
        <v>0</v>
      </c>
      <c r="AR1668" s="30">
        <v>0</v>
      </c>
      <c r="AS1668" s="30">
        <v>0</v>
      </c>
      <c r="AT1668" s="30">
        <v>0</v>
      </c>
      <c r="AU1668" s="121">
        <v>0</v>
      </c>
      <c r="AV1668" s="129" t="s">
        <v>919</v>
      </c>
      <c r="AW1668" s="129" t="s">
        <v>785</v>
      </c>
      <c r="AX1668" s="129" t="s">
        <v>236</v>
      </c>
    </row>
    <row r="1669" spans="1:50" ht="24" x14ac:dyDescent="0.25">
      <c r="A1669" s="120">
        <v>46199</v>
      </c>
      <c r="B1669" s="28" t="s">
        <v>569</v>
      </c>
      <c r="C1669" s="25" t="s">
        <v>427</v>
      </c>
      <c r="D1669" s="25" t="s">
        <v>430</v>
      </c>
      <c r="E1669" s="25" t="s">
        <v>423</v>
      </c>
      <c r="F1669" s="29" t="s">
        <v>243</v>
      </c>
      <c r="G1669" s="29" t="s">
        <v>19</v>
      </c>
      <c r="H1669" s="29" t="s">
        <v>578</v>
      </c>
      <c r="I1669" s="29" t="s">
        <v>579</v>
      </c>
      <c r="J1669" s="29" t="s">
        <v>868</v>
      </c>
      <c r="K1669" s="25" t="s">
        <v>285</v>
      </c>
      <c r="L1669" s="25" t="s">
        <v>527</v>
      </c>
      <c r="M1669" s="25" t="s">
        <v>527</v>
      </c>
      <c r="N1669" s="25" t="s">
        <v>527</v>
      </c>
      <c r="O1669" s="25" t="s">
        <v>527</v>
      </c>
      <c r="P1669" s="25" t="s">
        <v>5989</v>
      </c>
      <c r="Q1669" s="28" t="s">
        <v>0</v>
      </c>
      <c r="R1669" s="29" t="s">
        <v>4351</v>
      </c>
      <c r="S1669" s="27" t="s">
        <v>5990</v>
      </c>
      <c r="T1669" s="27" t="s">
        <v>5991</v>
      </c>
      <c r="U1669" s="28" t="s">
        <v>293</v>
      </c>
      <c r="V1669" s="26" t="s">
        <v>285</v>
      </c>
      <c r="W1669" s="26" t="s">
        <v>630</v>
      </c>
      <c r="X1669" s="26" t="s">
        <v>411</v>
      </c>
      <c r="Y1669" s="37" t="s">
        <v>48</v>
      </c>
      <c r="Z1669" s="37" t="s">
        <v>50</v>
      </c>
      <c r="AA1669" s="37" t="s">
        <v>49</v>
      </c>
      <c r="AB1669" s="30">
        <v>0</v>
      </c>
      <c r="AC1669" s="30">
        <v>0</v>
      </c>
      <c r="AD1669" s="31">
        <v>0</v>
      </c>
      <c r="AE1669" s="30">
        <v>0</v>
      </c>
      <c r="AF1669" s="30">
        <v>0</v>
      </c>
      <c r="AG1669" s="32">
        <v>0</v>
      </c>
      <c r="AH1669" s="30">
        <v>0</v>
      </c>
      <c r="AI1669" s="10" t="s">
        <v>573</v>
      </c>
      <c r="AJ1669" s="30">
        <v>0</v>
      </c>
      <c r="AK1669" s="30">
        <v>0</v>
      </c>
      <c r="AL1669" s="30">
        <v>0</v>
      </c>
      <c r="AM1669" s="30">
        <v>0</v>
      </c>
      <c r="AN1669" s="30">
        <v>0</v>
      </c>
      <c r="AO1669" s="30">
        <v>0</v>
      </c>
      <c r="AP1669" s="30">
        <v>0</v>
      </c>
      <c r="AQ1669" s="30">
        <v>0</v>
      </c>
      <c r="AR1669" s="30">
        <v>0</v>
      </c>
      <c r="AS1669" s="30">
        <v>0</v>
      </c>
      <c r="AT1669" s="30">
        <v>0</v>
      </c>
      <c r="AU1669" s="121">
        <v>0</v>
      </c>
      <c r="AV1669" s="129" t="s">
        <v>1011</v>
      </c>
      <c r="AW1669" s="129" t="s">
        <v>1011</v>
      </c>
      <c r="AX1669" s="129" t="s">
        <v>527</v>
      </c>
    </row>
    <row r="1670" spans="1:50" ht="24" x14ac:dyDescent="0.25">
      <c r="A1670" s="120">
        <v>46203</v>
      </c>
      <c r="B1670" s="28" t="s">
        <v>569</v>
      </c>
      <c r="C1670" s="25" t="s">
        <v>427</v>
      </c>
      <c r="D1670" s="25" t="s">
        <v>430</v>
      </c>
      <c r="E1670" s="25" t="s">
        <v>423</v>
      </c>
      <c r="F1670" s="29" t="s">
        <v>243</v>
      </c>
      <c r="G1670" s="29" t="s">
        <v>19</v>
      </c>
      <c r="H1670" s="29" t="s">
        <v>178</v>
      </c>
      <c r="I1670" s="29" t="s">
        <v>269</v>
      </c>
      <c r="J1670" s="29" t="s">
        <v>868</v>
      </c>
      <c r="K1670" s="25" t="s">
        <v>453</v>
      </c>
      <c r="L1670" s="25" t="s">
        <v>4602</v>
      </c>
      <c r="M1670" s="25" t="s">
        <v>5992</v>
      </c>
      <c r="N1670" s="25" t="s">
        <v>5870</v>
      </c>
      <c r="O1670" s="25">
        <v>10478776948</v>
      </c>
      <c r="P1670" s="25" t="s">
        <v>5993</v>
      </c>
      <c r="Q1670" s="28" t="s">
        <v>0</v>
      </c>
      <c r="R1670" s="29" t="s">
        <v>4352</v>
      </c>
      <c r="S1670" s="27" t="s">
        <v>5994</v>
      </c>
      <c r="T1670" s="27" t="s">
        <v>5995</v>
      </c>
      <c r="U1670" s="28" t="s">
        <v>294</v>
      </c>
      <c r="V1670" s="26" t="s">
        <v>453</v>
      </c>
      <c r="W1670" s="26" t="s">
        <v>631</v>
      </c>
      <c r="X1670" s="26" t="s">
        <v>411</v>
      </c>
      <c r="Y1670" s="37" t="s">
        <v>28</v>
      </c>
      <c r="Z1670" s="37" t="s">
        <v>178</v>
      </c>
      <c r="AA1670" s="37" t="s">
        <v>177</v>
      </c>
      <c r="AB1670" s="30">
        <v>0</v>
      </c>
      <c r="AC1670" s="30">
        <v>0</v>
      </c>
      <c r="AD1670" s="31">
        <v>0</v>
      </c>
      <c r="AE1670" s="30">
        <v>3900</v>
      </c>
      <c r="AF1670" s="30">
        <v>0</v>
      </c>
      <c r="AG1670" s="32">
        <v>0</v>
      </c>
      <c r="AH1670" s="30">
        <v>0</v>
      </c>
      <c r="AI1670" s="10" t="s">
        <v>573</v>
      </c>
      <c r="AJ1670" s="30">
        <v>0</v>
      </c>
      <c r="AK1670" s="30">
        <v>0</v>
      </c>
      <c r="AL1670" s="30">
        <v>0</v>
      </c>
      <c r="AM1670" s="30">
        <v>0</v>
      </c>
      <c r="AN1670" s="30">
        <v>0</v>
      </c>
      <c r="AO1670" s="30">
        <v>0</v>
      </c>
      <c r="AP1670" s="30">
        <v>0</v>
      </c>
      <c r="AQ1670" s="30">
        <v>0</v>
      </c>
      <c r="AR1670" s="30">
        <v>0</v>
      </c>
      <c r="AS1670" s="30">
        <v>0</v>
      </c>
      <c r="AT1670" s="30">
        <v>0</v>
      </c>
      <c r="AU1670" s="121">
        <v>0</v>
      </c>
      <c r="AV1670" s="129" t="s">
        <v>1011</v>
      </c>
      <c r="AW1670" s="129" t="s">
        <v>1011</v>
      </c>
      <c r="AX1670" s="129" t="s">
        <v>1025</v>
      </c>
    </row>
    <row r="1671" spans="1:50" ht="24" x14ac:dyDescent="0.25">
      <c r="A1671" s="120">
        <v>46203</v>
      </c>
      <c r="B1671" s="28" t="s">
        <v>569</v>
      </c>
      <c r="C1671" s="25" t="s">
        <v>427</v>
      </c>
      <c r="D1671" s="25" t="s">
        <v>430</v>
      </c>
      <c r="E1671" s="25" t="s">
        <v>423</v>
      </c>
      <c r="F1671" s="29" t="s">
        <v>243</v>
      </c>
      <c r="G1671" s="29" t="s">
        <v>19</v>
      </c>
      <c r="H1671" s="29" t="s">
        <v>578</v>
      </c>
      <c r="I1671" s="29" t="s">
        <v>579</v>
      </c>
      <c r="J1671" s="29" t="s">
        <v>868</v>
      </c>
      <c r="K1671" s="25" t="s">
        <v>250</v>
      </c>
      <c r="L1671" s="25" t="s">
        <v>527</v>
      </c>
      <c r="M1671" s="25" t="s">
        <v>527</v>
      </c>
      <c r="N1671" s="25" t="s">
        <v>527</v>
      </c>
      <c r="O1671" s="25" t="s">
        <v>527</v>
      </c>
      <c r="P1671" s="25" t="s">
        <v>5996</v>
      </c>
      <c r="Q1671" s="28" t="s">
        <v>0</v>
      </c>
      <c r="R1671" s="29" t="s">
        <v>4353</v>
      </c>
      <c r="S1671" s="27" t="s">
        <v>5997</v>
      </c>
      <c r="T1671" s="27" t="s">
        <v>5998</v>
      </c>
      <c r="U1671" s="28" t="s">
        <v>251</v>
      </c>
      <c r="V1671" s="26" t="s">
        <v>250</v>
      </c>
      <c r="W1671" s="26" t="s">
        <v>556</v>
      </c>
      <c r="X1671" s="26" t="s">
        <v>411</v>
      </c>
      <c r="Y1671" s="37" t="s">
        <v>48</v>
      </c>
      <c r="Z1671" s="37" t="s">
        <v>50</v>
      </c>
      <c r="AA1671" s="37" t="s">
        <v>49</v>
      </c>
      <c r="AB1671" s="30">
        <v>0</v>
      </c>
      <c r="AC1671" s="30">
        <v>0</v>
      </c>
      <c r="AD1671" s="31">
        <v>0</v>
      </c>
      <c r="AE1671" s="30">
        <v>0</v>
      </c>
      <c r="AF1671" s="30">
        <v>0</v>
      </c>
      <c r="AG1671" s="32">
        <v>0</v>
      </c>
      <c r="AH1671" s="30">
        <v>0</v>
      </c>
      <c r="AI1671" s="10" t="s">
        <v>573</v>
      </c>
      <c r="AJ1671" s="30">
        <v>0</v>
      </c>
      <c r="AK1671" s="30">
        <v>0</v>
      </c>
      <c r="AL1671" s="30">
        <v>0</v>
      </c>
      <c r="AM1671" s="30">
        <v>0</v>
      </c>
      <c r="AN1671" s="30">
        <v>0</v>
      </c>
      <c r="AO1671" s="30">
        <v>0</v>
      </c>
      <c r="AP1671" s="30">
        <v>0</v>
      </c>
      <c r="AQ1671" s="30">
        <v>0</v>
      </c>
      <c r="AR1671" s="30">
        <v>0</v>
      </c>
      <c r="AS1671" s="30">
        <v>0</v>
      </c>
      <c r="AT1671" s="30">
        <v>0</v>
      </c>
      <c r="AU1671" s="121">
        <v>0</v>
      </c>
      <c r="AV1671" s="129" t="s">
        <v>1011</v>
      </c>
      <c r="AW1671" s="129" t="s">
        <v>1011</v>
      </c>
      <c r="AX1671" s="129" t="s">
        <v>527</v>
      </c>
    </row>
    <row r="1672" spans="1:50" ht="24" x14ac:dyDescent="0.25">
      <c r="A1672" s="120">
        <v>46203</v>
      </c>
      <c r="B1672" s="28" t="s">
        <v>569</v>
      </c>
      <c r="C1672" s="25" t="s">
        <v>427</v>
      </c>
      <c r="D1672" s="25" t="s">
        <v>430</v>
      </c>
      <c r="E1672" s="25" t="s">
        <v>423</v>
      </c>
      <c r="F1672" s="29" t="s">
        <v>243</v>
      </c>
      <c r="G1672" s="29" t="s">
        <v>19</v>
      </c>
      <c r="H1672" s="29" t="s">
        <v>178</v>
      </c>
      <c r="I1672" s="29" t="s">
        <v>269</v>
      </c>
      <c r="J1672" s="29" t="s">
        <v>868</v>
      </c>
      <c r="K1672" s="25" t="s">
        <v>453</v>
      </c>
      <c r="L1672" s="25" t="s">
        <v>4604</v>
      </c>
      <c r="M1672" s="25" t="s">
        <v>5999</v>
      </c>
      <c r="N1672" s="25" t="s">
        <v>5870</v>
      </c>
      <c r="O1672" s="25">
        <v>10726507550</v>
      </c>
      <c r="P1672" s="25" t="s">
        <v>6000</v>
      </c>
      <c r="Q1672" s="28" t="s">
        <v>0</v>
      </c>
      <c r="R1672" s="29" t="s">
        <v>4354</v>
      </c>
      <c r="S1672" s="27" t="s">
        <v>6001</v>
      </c>
      <c r="T1672" s="27" t="s">
        <v>6002</v>
      </c>
      <c r="U1672" s="28" t="s">
        <v>294</v>
      </c>
      <c r="V1672" s="26" t="s">
        <v>453</v>
      </c>
      <c r="W1672" s="26" t="s">
        <v>631</v>
      </c>
      <c r="X1672" s="26" t="s">
        <v>411</v>
      </c>
      <c r="Y1672" s="37" t="s">
        <v>28</v>
      </c>
      <c r="Z1672" s="37" t="s">
        <v>178</v>
      </c>
      <c r="AA1672" s="37" t="s">
        <v>177</v>
      </c>
      <c r="AB1672" s="30">
        <v>0</v>
      </c>
      <c r="AC1672" s="30">
        <v>0</v>
      </c>
      <c r="AD1672" s="31">
        <v>0</v>
      </c>
      <c r="AE1672" s="30">
        <v>0</v>
      </c>
      <c r="AF1672" s="30">
        <v>0</v>
      </c>
      <c r="AG1672" s="32">
        <v>0</v>
      </c>
      <c r="AH1672" s="30">
        <v>0</v>
      </c>
      <c r="AI1672" s="10" t="s">
        <v>573</v>
      </c>
      <c r="AJ1672" s="30">
        <v>0</v>
      </c>
      <c r="AK1672" s="30">
        <v>0</v>
      </c>
      <c r="AL1672" s="30">
        <v>0</v>
      </c>
      <c r="AM1672" s="30">
        <v>0</v>
      </c>
      <c r="AN1672" s="30">
        <v>0</v>
      </c>
      <c r="AO1672" s="30">
        <v>0</v>
      </c>
      <c r="AP1672" s="30">
        <v>0</v>
      </c>
      <c r="AQ1672" s="30">
        <v>0</v>
      </c>
      <c r="AR1672" s="30">
        <v>0</v>
      </c>
      <c r="AS1672" s="30">
        <v>0</v>
      </c>
      <c r="AT1672" s="30">
        <v>0</v>
      </c>
      <c r="AU1672" s="121">
        <v>0</v>
      </c>
      <c r="AV1672" s="129" t="s">
        <v>1011</v>
      </c>
      <c r="AW1672" s="129" t="s">
        <v>1011</v>
      </c>
      <c r="AX1672" s="129" t="s">
        <v>1256</v>
      </c>
    </row>
    <row r="1673" spans="1:50" ht="24" x14ac:dyDescent="0.25">
      <c r="A1673" s="120">
        <v>46203</v>
      </c>
      <c r="B1673" s="28" t="s">
        <v>569</v>
      </c>
      <c r="C1673" s="25" t="s">
        <v>427</v>
      </c>
      <c r="D1673" s="25" t="s">
        <v>430</v>
      </c>
      <c r="E1673" s="25" t="s">
        <v>423</v>
      </c>
      <c r="F1673" s="29" t="s">
        <v>243</v>
      </c>
      <c r="G1673" s="29" t="s">
        <v>19</v>
      </c>
      <c r="H1673" s="29" t="s">
        <v>178</v>
      </c>
      <c r="I1673" s="29" t="s">
        <v>269</v>
      </c>
      <c r="J1673" s="29" t="s">
        <v>868</v>
      </c>
      <c r="K1673" s="25" t="s">
        <v>281</v>
      </c>
      <c r="L1673" s="25" t="s">
        <v>4605</v>
      </c>
      <c r="M1673" s="25" t="s">
        <v>6003</v>
      </c>
      <c r="N1673" s="25" t="s">
        <v>5870</v>
      </c>
      <c r="O1673" s="25">
        <v>10716258004</v>
      </c>
      <c r="P1673" s="25" t="s">
        <v>6004</v>
      </c>
      <c r="Q1673" s="28" t="s">
        <v>0</v>
      </c>
      <c r="R1673" s="29" t="s">
        <v>4355</v>
      </c>
      <c r="S1673" s="27" t="s">
        <v>6005</v>
      </c>
      <c r="T1673" s="27" t="s">
        <v>6006</v>
      </c>
      <c r="U1673" s="28" t="s">
        <v>290</v>
      </c>
      <c r="V1673" s="26" t="s">
        <v>281</v>
      </c>
      <c r="W1673" s="26" t="s">
        <v>628</v>
      </c>
      <c r="X1673" s="26" t="s">
        <v>411</v>
      </c>
      <c r="Y1673" s="37" t="s">
        <v>28</v>
      </c>
      <c r="Z1673" s="37" t="s">
        <v>178</v>
      </c>
      <c r="AA1673" s="37" t="s">
        <v>177</v>
      </c>
      <c r="AB1673" s="30">
        <v>0</v>
      </c>
      <c r="AC1673" s="30">
        <v>0</v>
      </c>
      <c r="AD1673" s="31">
        <v>0</v>
      </c>
      <c r="AE1673" s="30">
        <v>2580</v>
      </c>
      <c r="AF1673" s="30">
        <v>0</v>
      </c>
      <c r="AG1673" s="32">
        <v>0</v>
      </c>
      <c r="AH1673" s="30">
        <v>0</v>
      </c>
      <c r="AI1673" s="10" t="s">
        <v>573</v>
      </c>
      <c r="AJ1673" s="30">
        <v>0</v>
      </c>
      <c r="AK1673" s="30">
        <v>0</v>
      </c>
      <c r="AL1673" s="30">
        <v>0</v>
      </c>
      <c r="AM1673" s="30">
        <v>0</v>
      </c>
      <c r="AN1673" s="30">
        <v>0</v>
      </c>
      <c r="AO1673" s="30">
        <v>0</v>
      </c>
      <c r="AP1673" s="30">
        <v>0</v>
      </c>
      <c r="AQ1673" s="30">
        <v>0</v>
      </c>
      <c r="AR1673" s="30">
        <v>0</v>
      </c>
      <c r="AS1673" s="30">
        <v>0</v>
      </c>
      <c r="AT1673" s="30">
        <v>0</v>
      </c>
      <c r="AU1673" s="121">
        <v>0</v>
      </c>
      <c r="AV1673" s="129" t="s">
        <v>1011</v>
      </c>
      <c r="AW1673" s="129" t="s">
        <v>1011</v>
      </c>
      <c r="AX1673" s="129" t="s">
        <v>1025</v>
      </c>
    </row>
    <row r="1674" spans="1:50" ht="24" x14ac:dyDescent="0.25">
      <c r="A1674" s="120">
        <v>46203</v>
      </c>
      <c r="B1674" s="28" t="s">
        <v>569</v>
      </c>
      <c r="C1674" s="25" t="s">
        <v>427</v>
      </c>
      <c r="D1674" s="25" t="s">
        <v>430</v>
      </c>
      <c r="E1674" s="25" t="s">
        <v>423</v>
      </c>
      <c r="F1674" s="29" t="s">
        <v>243</v>
      </c>
      <c r="G1674" s="29" t="s">
        <v>19</v>
      </c>
      <c r="H1674" s="29" t="s">
        <v>583</v>
      </c>
      <c r="I1674" s="29" t="s">
        <v>269</v>
      </c>
      <c r="J1674" s="29" t="s">
        <v>777</v>
      </c>
      <c r="K1674" s="25" t="s">
        <v>430</v>
      </c>
      <c r="L1674" s="25" t="s">
        <v>4600</v>
      </c>
      <c r="M1674" s="25" t="s">
        <v>6007</v>
      </c>
      <c r="N1674" s="25" t="s">
        <v>5870</v>
      </c>
      <c r="O1674" s="25">
        <v>20601516471</v>
      </c>
      <c r="P1674" s="25" t="s">
        <v>6008</v>
      </c>
      <c r="Q1674" s="28" t="s">
        <v>0</v>
      </c>
      <c r="R1674" s="29" t="s">
        <v>4356</v>
      </c>
      <c r="S1674" s="27" t="s">
        <v>6009</v>
      </c>
      <c r="T1674" s="27" t="s">
        <v>6010</v>
      </c>
      <c r="U1674" s="28" t="s">
        <v>270</v>
      </c>
      <c r="V1674" s="26" t="s">
        <v>430</v>
      </c>
      <c r="W1674" s="26" t="s">
        <v>593</v>
      </c>
      <c r="X1674" s="26" t="s">
        <v>411</v>
      </c>
      <c r="Y1674" s="37" t="s">
        <v>131</v>
      </c>
      <c r="Z1674" s="37" t="s">
        <v>70</v>
      </c>
      <c r="AA1674" s="37" t="s">
        <v>132</v>
      </c>
      <c r="AB1674" s="30">
        <v>0</v>
      </c>
      <c r="AC1674" s="30">
        <v>0</v>
      </c>
      <c r="AD1674" s="31">
        <v>0</v>
      </c>
      <c r="AE1674" s="30">
        <v>1510.4</v>
      </c>
      <c r="AF1674" s="30">
        <v>0</v>
      </c>
      <c r="AG1674" s="32">
        <v>0</v>
      </c>
      <c r="AH1674" s="30">
        <v>0</v>
      </c>
      <c r="AI1674" s="10" t="s">
        <v>573</v>
      </c>
      <c r="AJ1674" s="30">
        <v>0</v>
      </c>
      <c r="AK1674" s="30">
        <v>0</v>
      </c>
      <c r="AL1674" s="30">
        <v>0</v>
      </c>
      <c r="AM1674" s="30">
        <v>0</v>
      </c>
      <c r="AN1674" s="30">
        <v>0</v>
      </c>
      <c r="AO1674" s="30">
        <v>0</v>
      </c>
      <c r="AP1674" s="30">
        <v>0</v>
      </c>
      <c r="AQ1674" s="30">
        <v>0</v>
      </c>
      <c r="AR1674" s="30">
        <v>0</v>
      </c>
      <c r="AS1674" s="30">
        <v>0</v>
      </c>
      <c r="AT1674" s="30">
        <v>0</v>
      </c>
      <c r="AU1674" s="121">
        <v>0</v>
      </c>
      <c r="AV1674" s="129" t="s">
        <v>1011</v>
      </c>
      <c r="AW1674" s="129" t="s">
        <v>1011</v>
      </c>
      <c r="AX1674" s="129" t="s">
        <v>527</v>
      </c>
    </row>
    <row r="1675" spans="1:50" ht="24" x14ac:dyDescent="0.25">
      <c r="A1675" s="120">
        <v>46203</v>
      </c>
      <c r="B1675" s="28" t="s">
        <v>569</v>
      </c>
      <c r="C1675" s="25" t="s">
        <v>427</v>
      </c>
      <c r="D1675" s="25" t="s">
        <v>430</v>
      </c>
      <c r="E1675" s="25" t="s">
        <v>423</v>
      </c>
      <c r="F1675" s="29" t="s">
        <v>243</v>
      </c>
      <c r="G1675" s="29" t="s">
        <v>19</v>
      </c>
      <c r="H1675" s="29" t="s">
        <v>583</v>
      </c>
      <c r="I1675" s="29" t="s">
        <v>269</v>
      </c>
      <c r="J1675" s="29" t="s">
        <v>777</v>
      </c>
      <c r="K1675" s="25" t="s">
        <v>430</v>
      </c>
      <c r="L1675" s="25" t="s">
        <v>4601</v>
      </c>
      <c r="M1675" s="25" t="s">
        <v>6011</v>
      </c>
      <c r="N1675" s="25" t="s">
        <v>5870</v>
      </c>
      <c r="O1675" s="25">
        <v>20516117568</v>
      </c>
      <c r="P1675" s="25" t="s">
        <v>6012</v>
      </c>
      <c r="Q1675" s="28" t="s">
        <v>0</v>
      </c>
      <c r="R1675" s="29" t="s">
        <v>6013</v>
      </c>
      <c r="S1675" s="27" t="s">
        <v>6014</v>
      </c>
      <c r="T1675" s="27" t="s">
        <v>6015</v>
      </c>
      <c r="U1675" s="28" t="s">
        <v>270</v>
      </c>
      <c r="V1675" s="26" t="s">
        <v>430</v>
      </c>
      <c r="W1675" s="26" t="s">
        <v>593</v>
      </c>
      <c r="X1675" s="26" t="s">
        <v>411</v>
      </c>
      <c r="Y1675" s="37" t="s">
        <v>131</v>
      </c>
      <c r="Z1675" s="37" t="s">
        <v>70</v>
      </c>
      <c r="AA1675" s="37" t="s">
        <v>132</v>
      </c>
      <c r="AB1675" s="30">
        <v>0</v>
      </c>
      <c r="AC1675" s="30">
        <v>0</v>
      </c>
      <c r="AD1675" s="31">
        <v>0</v>
      </c>
      <c r="AE1675" s="30">
        <v>1121</v>
      </c>
      <c r="AF1675" s="30">
        <v>0</v>
      </c>
      <c r="AG1675" s="32">
        <v>0</v>
      </c>
      <c r="AH1675" s="30">
        <v>0</v>
      </c>
      <c r="AI1675" s="10" t="s">
        <v>573</v>
      </c>
      <c r="AJ1675" s="30">
        <v>0</v>
      </c>
      <c r="AK1675" s="30">
        <v>0</v>
      </c>
      <c r="AL1675" s="30">
        <v>0</v>
      </c>
      <c r="AM1675" s="30">
        <v>0</v>
      </c>
      <c r="AN1675" s="30">
        <v>0</v>
      </c>
      <c r="AO1675" s="30">
        <v>0</v>
      </c>
      <c r="AP1675" s="30">
        <v>0</v>
      </c>
      <c r="AQ1675" s="30">
        <v>0</v>
      </c>
      <c r="AR1675" s="30">
        <v>0</v>
      </c>
      <c r="AS1675" s="30">
        <v>0</v>
      </c>
      <c r="AT1675" s="30">
        <v>0</v>
      </c>
      <c r="AU1675" s="121">
        <v>0</v>
      </c>
      <c r="AV1675" s="129" t="s">
        <v>1011</v>
      </c>
      <c r="AW1675" s="129" t="s">
        <v>1011</v>
      </c>
      <c r="AX1675" s="129" t="s">
        <v>527</v>
      </c>
    </row>
    <row r="1676" spans="1:50" ht="24" x14ac:dyDescent="0.25">
      <c r="A1676" s="120">
        <v>46204</v>
      </c>
      <c r="B1676" s="28" t="s">
        <v>570</v>
      </c>
      <c r="C1676" s="25" t="s">
        <v>427</v>
      </c>
      <c r="D1676" s="25" t="s">
        <v>430</v>
      </c>
      <c r="E1676" s="25" t="s">
        <v>423</v>
      </c>
      <c r="F1676" s="29" t="s">
        <v>243</v>
      </c>
      <c r="G1676" s="29" t="s">
        <v>19</v>
      </c>
      <c r="H1676" s="29" t="s">
        <v>422</v>
      </c>
      <c r="I1676" s="29" t="s">
        <v>579</v>
      </c>
      <c r="J1676" s="29" t="s">
        <v>777</v>
      </c>
      <c r="K1676" s="25" t="s">
        <v>430</v>
      </c>
      <c r="L1676" s="25" t="s">
        <v>4603</v>
      </c>
      <c r="M1676" s="25" t="s">
        <v>6016</v>
      </c>
      <c r="N1676" s="25" t="s">
        <v>5870</v>
      </c>
      <c r="O1676" s="25">
        <v>10455609408</v>
      </c>
      <c r="P1676" s="25" t="s">
        <v>6017</v>
      </c>
      <c r="Q1676" s="28" t="s">
        <v>0</v>
      </c>
      <c r="R1676" s="29" t="s">
        <v>6018</v>
      </c>
      <c r="S1676" s="27" t="s">
        <v>6019</v>
      </c>
      <c r="T1676" s="27" t="s">
        <v>6020</v>
      </c>
      <c r="U1676" s="28" t="s">
        <v>270</v>
      </c>
      <c r="V1676" s="26" t="s">
        <v>430</v>
      </c>
      <c r="W1676" s="26" t="s">
        <v>593</v>
      </c>
      <c r="X1676" s="26" t="s">
        <v>411</v>
      </c>
      <c r="Y1676" s="37" t="s">
        <v>200</v>
      </c>
      <c r="Z1676" s="37" t="s">
        <v>586</v>
      </c>
      <c r="AA1676" s="37" t="s">
        <v>585</v>
      </c>
      <c r="AB1676" s="30">
        <v>0</v>
      </c>
      <c r="AC1676" s="30">
        <v>0</v>
      </c>
      <c r="AD1676" s="31">
        <v>0</v>
      </c>
      <c r="AE1676" s="30">
        <v>24000</v>
      </c>
      <c r="AF1676" s="30">
        <v>8000</v>
      </c>
      <c r="AG1676" s="32">
        <v>-8000</v>
      </c>
      <c r="AH1676" s="30">
        <v>0</v>
      </c>
      <c r="AI1676" s="10" t="s">
        <v>573</v>
      </c>
      <c r="AJ1676" s="30">
        <v>0</v>
      </c>
      <c r="AK1676" s="30">
        <v>0</v>
      </c>
      <c r="AL1676" s="30">
        <v>0</v>
      </c>
      <c r="AM1676" s="30">
        <v>0</v>
      </c>
      <c r="AN1676" s="30">
        <v>0</v>
      </c>
      <c r="AO1676" s="30">
        <v>0</v>
      </c>
      <c r="AP1676" s="30">
        <v>8000</v>
      </c>
      <c r="AQ1676" s="30">
        <v>0</v>
      </c>
      <c r="AR1676" s="30">
        <v>0</v>
      </c>
      <c r="AS1676" s="30">
        <v>0</v>
      </c>
      <c r="AT1676" s="30">
        <v>0</v>
      </c>
      <c r="AU1676" s="121">
        <v>0</v>
      </c>
      <c r="AV1676" s="129" t="s">
        <v>1011</v>
      </c>
      <c r="AW1676" s="129" t="s">
        <v>1011</v>
      </c>
      <c r="AX1676" s="129" t="s">
        <v>797</v>
      </c>
    </row>
    <row r="1677" spans="1:50" ht="24" x14ac:dyDescent="0.25">
      <c r="A1677" s="120">
        <v>46204</v>
      </c>
      <c r="B1677" s="28" t="s">
        <v>570</v>
      </c>
      <c r="C1677" s="25" t="s">
        <v>427</v>
      </c>
      <c r="D1677" s="25" t="s">
        <v>455</v>
      </c>
      <c r="E1677" s="25" t="s">
        <v>423</v>
      </c>
      <c r="F1677" s="29" t="s">
        <v>243</v>
      </c>
      <c r="G1677" s="29" t="s">
        <v>19</v>
      </c>
      <c r="H1677" s="29" t="s">
        <v>170</v>
      </c>
      <c r="I1677" s="29" t="s">
        <v>579</v>
      </c>
      <c r="J1677" s="29" t="s">
        <v>777</v>
      </c>
      <c r="K1677" s="25" t="s">
        <v>455</v>
      </c>
      <c r="L1677" s="25" t="s">
        <v>4612</v>
      </c>
      <c r="M1677" s="25" t="s">
        <v>6021</v>
      </c>
      <c r="N1677" s="25" t="s">
        <v>5896</v>
      </c>
      <c r="O1677" s="25">
        <v>10098667356</v>
      </c>
      <c r="P1677" s="25" t="s">
        <v>6022</v>
      </c>
      <c r="Q1677" s="28" t="s">
        <v>0</v>
      </c>
      <c r="R1677" s="29" t="s">
        <v>4357</v>
      </c>
      <c r="S1677" s="27" t="s">
        <v>6023</v>
      </c>
      <c r="T1677" s="27" t="s">
        <v>6024</v>
      </c>
      <c r="U1677" s="28" t="s">
        <v>275</v>
      </c>
      <c r="V1677" s="26" t="s">
        <v>455</v>
      </c>
      <c r="W1677" s="26" t="s">
        <v>611</v>
      </c>
      <c r="X1677" s="26" t="s">
        <v>411</v>
      </c>
      <c r="Y1677" s="37" t="s">
        <v>145</v>
      </c>
      <c r="Z1677" s="37" t="s">
        <v>147</v>
      </c>
      <c r="AA1677" s="37" t="s">
        <v>146</v>
      </c>
      <c r="AB1677" s="30">
        <v>0</v>
      </c>
      <c r="AC1677" s="30">
        <v>0</v>
      </c>
      <c r="AD1677" s="31">
        <v>0</v>
      </c>
      <c r="AE1677" s="30">
        <v>11956.52</v>
      </c>
      <c r="AF1677" s="30">
        <v>11956.52</v>
      </c>
      <c r="AG1677" s="32">
        <v>-11956.52</v>
      </c>
      <c r="AH1677" s="30">
        <v>11956.52</v>
      </c>
      <c r="AI1677" s="10" t="s">
        <v>573</v>
      </c>
      <c r="AJ1677" s="30">
        <v>0</v>
      </c>
      <c r="AK1677" s="30">
        <v>0</v>
      </c>
      <c r="AL1677" s="30">
        <v>0</v>
      </c>
      <c r="AM1677" s="30">
        <v>0</v>
      </c>
      <c r="AN1677" s="30">
        <v>0</v>
      </c>
      <c r="AO1677" s="30">
        <v>0</v>
      </c>
      <c r="AP1677" s="30">
        <v>11956.52</v>
      </c>
      <c r="AQ1677" s="30">
        <v>0</v>
      </c>
      <c r="AR1677" s="30">
        <v>0</v>
      </c>
      <c r="AS1677" s="30">
        <v>0</v>
      </c>
      <c r="AT1677" s="30">
        <v>0</v>
      </c>
      <c r="AU1677" s="121">
        <v>0</v>
      </c>
      <c r="AV1677" s="129" t="s">
        <v>1011</v>
      </c>
      <c r="AW1677" s="129" t="s">
        <v>1011</v>
      </c>
      <c r="AX1677" s="129" t="s">
        <v>527</v>
      </c>
    </row>
    <row r="1678" spans="1:50" ht="24" x14ac:dyDescent="0.25">
      <c r="A1678" s="120">
        <v>46204</v>
      </c>
      <c r="B1678" s="28" t="s">
        <v>570</v>
      </c>
      <c r="C1678" s="25" t="s">
        <v>427</v>
      </c>
      <c r="D1678" s="25" t="s">
        <v>430</v>
      </c>
      <c r="E1678" s="25" t="s">
        <v>423</v>
      </c>
      <c r="F1678" s="29" t="s">
        <v>243</v>
      </c>
      <c r="G1678" s="29" t="s">
        <v>19</v>
      </c>
      <c r="H1678" s="29" t="s">
        <v>422</v>
      </c>
      <c r="I1678" s="29" t="s">
        <v>579</v>
      </c>
      <c r="J1678" s="29" t="s">
        <v>777</v>
      </c>
      <c r="K1678" s="25" t="s">
        <v>430</v>
      </c>
      <c r="L1678" s="25" t="s">
        <v>4613</v>
      </c>
      <c r="M1678" s="25" t="s">
        <v>6025</v>
      </c>
      <c r="N1678" s="25" t="s">
        <v>5896</v>
      </c>
      <c r="O1678" s="25">
        <v>10724035898</v>
      </c>
      <c r="P1678" s="25" t="s">
        <v>6026</v>
      </c>
      <c r="Q1678" s="28" t="s">
        <v>0</v>
      </c>
      <c r="R1678" s="29" t="s">
        <v>4358</v>
      </c>
      <c r="S1678" s="27" t="s">
        <v>6027</v>
      </c>
      <c r="T1678" s="27" t="s">
        <v>6028</v>
      </c>
      <c r="U1678" s="28" t="s">
        <v>270</v>
      </c>
      <c r="V1678" s="26" t="s">
        <v>430</v>
      </c>
      <c r="W1678" s="26" t="s">
        <v>593</v>
      </c>
      <c r="X1678" s="26" t="s">
        <v>411</v>
      </c>
      <c r="Y1678" s="37" t="s">
        <v>200</v>
      </c>
      <c r="Z1678" s="37" t="s">
        <v>586</v>
      </c>
      <c r="AA1678" s="37" t="s">
        <v>585</v>
      </c>
      <c r="AB1678" s="30">
        <v>0</v>
      </c>
      <c r="AC1678" s="30">
        <v>0</v>
      </c>
      <c r="AD1678" s="31">
        <v>0</v>
      </c>
      <c r="AE1678" s="30">
        <v>15000</v>
      </c>
      <c r="AF1678" s="30">
        <v>0</v>
      </c>
      <c r="AG1678" s="32">
        <v>0</v>
      </c>
      <c r="AH1678" s="30">
        <v>0</v>
      </c>
      <c r="AI1678" s="10" t="s">
        <v>573</v>
      </c>
      <c r="AJ1678" s="30">
        <v>0</v>
      </c>
      <c r="AK1678" s="30">
        <v>0</v>
      </c>
      <c r="AL1678" s="30">
        <v>0</v>
      </c>
      <c r="AM1678" s="30">
        <v>0</v>
      </c>
      <c r="AN1678" s="30">
        <v>0</v>
      </c>
      <c r="AO1678" s="30">
        <v>0</v>
      </c>
      <c r="AP1678" s="30">
        <v>0</v>
      </c>
      <c r="AQ1678" s="30">
        <v>0</v>
      </c>
      <c r="AR1678" s="30">
        <v>0</v>
      </c>
      <c r="AS1678" s="30">
        <v>0</v>
      </c>
      <c r="AT1678" s="30">
        <v>0</v>
      </c>
      <c r="AU1678" s="121">
        <v>0</v>
      </c>
      <c r="AV1678" s="129" t="s">
        <v>1011</v>
      </c>
      <c r="AW1678" s="129" t="s">
        <v>1011</v>
      </c>
      <c r="AX1678" s="129" t="s">
        <v>797</v>
      </c>
    </row>
    <row r="1679" spans="1:50" ht="24" x14ac:dyDescent="0.25">
      <c r="A1679" s="120">
        <v>46204</v>
      </c>
      <c r="B1679" s="28" t="s">
        <v>570</v>
      </c>
      <c r="C1679" s="25" t="s">
        <v>427</v>
      </c>
      <c r="D1679" s="25" t="s">
        <v>430</v>
      </c>
      <c r="E1679" s="25" t="s">
        <v>423</v>
      </c>
      <c r="F1679" s="29" t="s">
        <v>243</v>
      </c>
      <c r="G1679" s="29" t="s">
        <v>19</v>
      </c>
      <c r="H1679" s="29" t="s">
        <v>422</v>
      </c>
      <c r="I1679" s="29" t="s">
        <v>579</v>
      </c>
      <c r="J1679" s="29" t="s">
        <v>777</v>
      </c>
      <c r="K1679" s="25" t="s">
        <v>430</v>
      </c>
      <c r="L1679" s="25" t="s">
        <v>4606</v>
      </c>
      <c r="M1679" s="25" t="s">
        <v>6029</v>
      </c>
      <c r="N1679" s="25" t="s">
        <v>5870</v>
      </c>
      <c r="O1679" s="25">
        <v>10099040918</v>
      </c>
      <c r="P1679" s="25" t="s">
        <v>6030</v>
      </c>
      <c r="Q1679" s="28" t="s">
        <v>0</v>
      </c>
      <c r="R1679" s="29" t="s">
        <v>4359</v>
      </c>
      <c r="S1679" s="27" t="s">
        <v>6031</v>
      </c>
      <c r="T1679" s="27" t="s">
        <v>6032</v>
      </c>
      <c r="U1679" s="28" t="s">
        <v>270</v>
      </c>
      <c r="V1679" s="26" t="s">
        <v>430</v>
      </c>
      <c r="W1679" s="26" t="s">
        <v>593</v>
      </c>
      <c r="X1679" s="26" t="s">
        <v>411</v>
      </c>
      <c r="Y1679" s="37" t="s">
        <v>200</v>
      </c>
      <c r="Z1679" s="37" t="s">
        <v>586</v>
      </c>
      <c r="AA1679" s="37" t="s">
        <v>585</v>
      </c>
      <c r="AB1679" s="30">
        <v>0</v>
      </c>
      <c r="AC1679" s="30">
        <v>0</v>
      </c>
      <c r="AD1679" s="31">
        <v>0</v>
      </c>
      <c r="AE1679" s="30">
        <v>12000</v>
      </c>
      <c r="AF1679" s="30">
        <v>0</v>
      </c>
      <c r="AG1679" s="32">
        <v>0</v>
      </c>
      <c r="AH1679" s="30">
        <v>0</v>
      </c>
      <c r="AI1679" s="10" t="s">
        <v>573</v>
      </c>
      <c r="AJ1679" s="30">
        <v>0</v>
      </c>
      <c r="AK1679" s="30">
        <v>0</v>
      </c>
      <c r="AL1679" s="30">
        <v>0</v>
      </c>
      <c r="AM1679" s="30">
        <v>0</v>
      </c>
      <c r="AN1679" s="30">
        <v>0</v>
      </c>
      <c r="AO1679" s="30">
        <v>0</v>
      </c>
      <c r="AP1679" s="30">
        <v>0</v>
      </c>
      <c r="AQ1679" s="30">
        <v>0</v>
      </c>
      <c r="AR1679" s="30">
        <v>0</v>
      </c>
      <c r="AS1679" s="30">
        <v>0</v>
      </c>
      <c r="AT1679" s="30">
        <v>0</v>
      </c>
      <c r="AU1679" s="121">
        <v>0</v>
      </c>
      <c r="AV1679" s="129" t="s">
        <v>1011</v>
      </c>
      <c r="AW1679" s="129" t="s">
        <v>1011</v>
      </c>
      <c r="AX1679" s="129" t="s">
        <v>797</v>
      </c>
    </row>
    <row r="1680" spans="1:50" ht="24" x14ac:dyDescent="0.25">
      <c r="A1680" s="120">
        <v>46204</v>
      </c>
      <c r="B1680" s="28" t="s">
        <v>570</v>
      </c>
      <c r="C1680" s="25" t="s">
        <v>427</v>
      </c>
      <c r="D1680" s="25" t="s">
        <v>430</v>
      </c>
      <c r="E1680" s="25" t="s">
        <v>423</v>
      </c>
      <c r="F1680" s="29" t="s">
        <v>243</v>
      </c>
      <c r="G1680" s="29" t="s">
        <v>19</v>
      </c>
      <c r="H1680" s="29" t="s">
        <v>422</v>
      </c>
      <c r="I1680" s="29" t="s">
        <v>579</v>
      </c>
      <c r="J1680" s="29" t="s">
        <v>777</v>
      </c>
      <c r="K1680" s="25" t="s">
        <v>430</v>
      </c>
      <c r="L1680" s="25" t="s">
        <v>4611</v>
      </c>
      <c r="M1680" s="25" t="s">
        <v>6033</v>
      </c>
      <c r="N1680" s="25" t="s">
        <v>5896</v>
      </c>
      <c r="O1680" s="25">
        <v>10411477245</v>
      </c>
      <c r="P1680" s="25" t="s">
        <v>6034</v>
      </c>
      <c r="Q1680" s="28" t="s">
        <v>0</v>
      </c>
      <c r="R1680" s="29" t="s">
        <v>4360</v>
      </c>
      <c r="S1680" s="27" t="s">
        <v>6035</v>
      </c>
      <c r="T1680" s="27" t="s">
        <v>6036</v>
      </c>
      <c r="U1680" s="28" t="s">
        <v>270</v>
      </c>
      <c r="V1680" s="26" t="s">
        <v>430</v>
      </c>
      <c r="W1680" s="26" t="s">
        <v>593</v>
      </c>
      <c r="X1680" s="26" t="s">
        <v>411</v>
      </c>
      <c r="Y1680" s="37" t="s">
        <v>200</v>
      </c>
      <c r="Z1680" s="37" t="s">
        <v>586</v>
      </c>
      <c r="AA1680" s="37" t="s">
        <v>585</v>
      </c>
      <c r="AB1680" s="30">
        <v>0</v>
      </c>
      <c r="AC1680" s="30">
        <v>0</v>
      </c>
      <c r="AD1680" s="31">
        <v>0</v>
      </c>
      <c r="AE1680" s="30">
        <v>18000</v>
      </c>
      <c r="AF1680" s="30">
        <v>9000</v>
      </c>
      <c r="AG1680" s="32">
        <v>-9000</v>
      </c>
      <c r="AH1680" s="30">
        <v>9000</v>
      </c>
      <c r="AI1680" s="10" t="s">
        <v>573</v>
      </c>
      <c r="AJ1680" s="30">
        <v>0</v>
      </c>
      <c r="AK1680" s="30">
        <v>0</v>
      </c>
      <c r="AL1680" s="30">
        <v>0</v>
      </c>
      <c r="AM1680" s="30">
        <v>0</v>
      </c>
      <c r="AN1680" s="30">
        <v>0</v>
      </c>
      <c r="AO1680" s="30">
        <v>0</v>
      </c>
      <c r="AP1680" s="30">
        <v>9000</v>
      </c>
      <c r="AQ1680" s="30">
        <v>0</v>
      </c>
      <c r="AR1680" s="30">
        <v>0</v>
      </c>
      <c r="AS1680" s="30">
        <v>0</v>
      </c>
      <c r="AT1680" s="30">
        <v>0</v>
      </c>
      <c r="AU1680" s="121">
        <v>0</v>
      </c>
      <c r="AV1680" s="129" t="s">
        <v>1011</v>
      </c>
      <c r="AW1680" s="129" t="s">
        <v>1011</v>
      </c>
      <c r="AX1680" s="129" t="s">
        <v>797</v>
      </c>
    </row>
    <row r="1681" spans="1:50" ht="24" x14ac:dyDescent="0.25">
      <c r="A1681" s="120">
        <v>46204</v>
      </c>
      <c r="B1681" s="28" t="s">
        <v>570</v>
      </c>
      <c r="C1681" s="25" t="s">
        <v>427</v>
      </c>
      <c r="D1681" s="25" t="s">
        <v>430</v>
      </c>
      <c r="E1681" s="25" t="s">
        <v>423</v>
      </c>
      <c r="F1681" s="29" t="s">
        <v>243</v>
      </c>
      <c r="G1681" s="29" t="s">
        <v>19</v>
      </c>
      <c r="H1681" s="29" t="s">
        <v>422</v>
      </c>
      <c r="I1681" s="29" t="s">
        <v>579</v>
      </c>
      <c r="J1681" s="29" t="s">
        <v>777</v>
      </c>
      <c r="K1681" s="25" t="s">
        <v>430</v>
      </c>
      <c r="L1681" s="25" t="s">
        <v>4610</v>
      </c>
      <c r="M1681" s="25" t="s">
        <v>6037</v>
      </c>
      <c r="N1681" s="25" t="s">
        <v>5896</v>
      </c>
      <c r="O1681" s="25">
        <v>10454951447</v>
      </c>
      <c r="P1681" s="25" t="s">
        <v>6038</v>
      </c>
      <c r="Q1681" s="28" t="s">
        <v>0</v>
      </c>
      <c r="R1681" s="29" t="s">
        <v>4361</v>
      </c>
      <c r="S1681" s="27" t="s">
        <v>6039</v>
      </c>
      <c r="T1681" s="27" t="s">
        <v>6040</v>
      </c>
      <c r="U1681" s="28" t="s">
        <v>270</v>
      </c>
      <c r="V1681" s="26" t="s">
        <v>430</v>
      </c>
      <c r="W1681" s="26" t="s">
        <v>593</v>
      </c>
      <c r="X1681" s="26" t="s">
        <v>411</v>
      </c>
      <c r="Y1681" s="37" t="s">
        <v>200</v>
      </c>
      <c r="Z1681" s="37" t="s">
        <v>586</v>
      </c>
      <c r="AA1681" s="37" t="s">
        <v>585</v>
      </c>
      <c r="AB1681" s="30">
        <v>0</v>
      </c>
      <c r="AC1681" s="30">
        <v>0</v>
      </c>
      <c r="AD1681" s="31">
        <v>0</v>
      </c>
      <c r="AE1681" s="30">
        <v>19500</v>
      </c>
      <c r="AF1681" s="30">
        <v>0</v>
      </c>
      <c r="AG1681" s="32">
        <v>0</v>
      </c>
      <c r="AH1681" s="30">
        <v>0</v>
      </c>
      <c r="AI1681" s="10" t="s">
        <v>573</v>
      </c>
      <c r="AJ1681" s="30">
        <v>0</v>
      </c>
      <c r="AK1681" s="30">
        <v>0</v>
      </c>
      <c r="AL1681" s="30">
        <v>0</v>
      </c>
      <c r="AM1681" s="30">
        <v>0</v>
      </c>
      <c r="AN1681" s="30">
        <v>0</v>
      </c>
      <c r="AO1681" s="30">
        <v>0</v>
      </c>
      <c r="AP1681" s="30">
        <v>0</v>
      </c>
      <c r="AQ1681" s="30">
        <v>0</v>
      </c>
      <c r="AR1681" s="30">
        <v>0</v>
      </c>
      <c r="AS1681" s="30">
        <v>0</v>
      </c>
      <c r="AT1681" s="30">
        <v>0</v>
      </c>
      <c r="AU1681" s="121">
        <v>0</v>
      </c>
      <c r="AV1681" s="129" t="s">
        <v>1011</v>
      </c>
      <c r="AW1681" s="129" t="s">
        <v>1011</v>
      </c>
      <c r="AX1681" s="129" t="s">
        <v>797</v>
      </c>
    </row>
    <row r="1682" spans="1:50" ht="24" x14ac:dyDescent="0.25">
      <c r="A1682" s="120">
        <v>46204</v>
      </c>
      <c r="B1682" s="28" t="s">
        <v>570</v>
      </c>
      <c r="C1682" s="25" t="s">
        <v>427</v>
      </c>
      <c r="D1682" s="25" t="s">
        <v>456</v>
      </c>
      <c r="E1682" s="25" t="s">
        <v>423</v>
      </c>
      <c r="F1682" s="29" t="s">
        <v>287</v>
      </c>
      <c r="G1682" s="29" t="s">
        <v>21</v>
      </c>
      <c r="H1682" s="29" t="s">
        <v>580</v>
      </c>
      <c r="I1682" s="29" t="s">
        <v>579</v>
      </c>
      <c r="J1682" s="29" t="s">
        <v>777</v>
      </c>
      <c r="K1682" s="25" t="s">
        <v>456</v>
      </c>
      <c r="L1682" s="25" t="s">
        <v>4707</v>
      </c>
      <c r="M1682" s="25" t="s">
        <v>6759</v>
      </c>
      <c r="N1682" s="25" t="s">
        <v>6261</v>
      </c>
      <c r="O1682" s="25">
        <v>20341841357</v>
      </c>
      <c r="P1682" s="25" t="s">
        <v>6760</v>
      </c>
      <c r="Q1682" s="28" t="s">
        <v>0</v>
      </c>
      <c r="R1682" s="29" t="s">
        <v>4362</v>
      </c>
      <c r="S1682" s="27" t="s">
        <v>6041</v>
      </c>
      <c r="T1682" s="27" t="s">
        <v>6042</v>
      </c>
      <c r="U1682" s="28" t="s">
        <v>323</v>
      </c>
      <c r="V1682" s="26" t="s">
        <v>456</v>
      </c>
      <c r="W1682" s="26" t="s">
        <v>672</v>
      </c>
      <c r="X1682" s="26" t="s">
        <v>411</v>
      </c>
      <c r="Y1682" s="37" t="s">
        <v>25</v>
      </c>
      <c r="Z1682" s="37" t="s">
        <v>92</v>
      </c>
      <c r="AA1682" s="37" t="s">
        <v>95</v>
      </c>
      <c r="AB1682" s="30">
        <v>0</v>
      </c>
      <c r="AC1682" s="30">
        <v>0</v>
      </c>
      <c r="AD1682" s="31">
        <v>0</v>
      </c>
      <c r="AE1682" s="30">
        <v>9683.1200000000008</v>
      </c>
      <c r="AF1682" s="30">
        <v>9683.1200000000008</v>
      </c>
      <c r="AG1682" s="32">
        <v>-9683.1200000000008</v>
      </c>
      <c r="AH1682" s="30">
        <v>1432.55</v>
      </c>
      <c r="AI1682" s="10" t="s">
        <v>573</v>
      </c>
      <c r="AJ1682" s="30">
        <v>0</v>
      </c>
      <c r="AK1682" s="30">
        <v>0</v>
      </c>
      <c r="AL1682" s="30">
        <v>0</v>
      </c>
      <c r="AM1682" s="30">
        <v>0</v>
      </c>
      <c r="AN1682" s="30">
        <v>0</v>
      </c>
      <c r="AO1682" s="30">
        <v>0</v>
      </c>
      <c r="AP1682" s="30">
        <v>9683.1200000000008</v>
      </c>
      <c r="AQ1682" s="30">
        <v>0</v>
      </c>
      <c r="AR1682" s="30">
        <v>0</v>
      </c>
      <c r="AS1682" s="30">
        <v>0</v>
      </c>
      <c r="AT1682" s="30">
        <v>0</v>
      </c>
      <c r="AU1682" s="121">
        <v>0</v>
      </c>
      <c r="AV1682" s="129" t="s">
        <v>1011</v>
      </c>
      <c r="AW1682" s="129" t="s">
        <v>1011</v>
      </c>
      <c r="AX1682" s="129" t="s">
        <v>527</v>
      </c>
    </row>
    <row r="1683" spans="1:50" ht="24" x14ac:dyDescent="0.25">
      <c r="A1683" s="120">
        <v>46204</v>
      </c>
      <c r="B1683" s="28" t="s">
        <v>570</v>
      </c>
      <c r="C1683" s="25" t="s">
        <v>427</v>
      </c>
      <c r="D1683" s="25" t="s">
        <v>430</v>
      </c>
      <c r="E1683" s="25" t="s">
        <v>423</v>
      </c>
      <c r="F1683" s="29" t="s">
        <v>243</v>
      </c>
      <c r="G1683" s="29" t="s">
        <v>19</v>
      </c>
      <c r="H1683" s="29" t="s">
        <v>178</v>
      </c>
      <c r="I1683" s="29" t="s">
        <v>269</v>
      </c>
      <c r="J1683" s="29" t="s">
        <v>868</v>
      </c>
      <c r="K1683" s="25" t="s">
        <v>244</v>
      </c>
      <c r="L1683" s="25" t="s">
        <v>4615</v>
      </c>
      <c r="M1683" s="25" t="s">
        <v>6043</v>
      </c>
      <c r="N1683" s="25" t="s">
        <v>5896</v>
      </c>
      <c r="O1683" s="25">
        <v>10719977206</v>
      </c>
      <c r="P1683" s="25" t="s">
        <v>6044</v>
      </c>
      <c r="Q1683" s="28" t="s">
        <v>0</v>
      </c>
      <c r="R1683" s="29" t="s">
        <v>4363</v>
      </c>
      <c r="S1683" s="27" t="s">
        <v>6045</v>
      </c>
      <c r="T1683" s="27" t="s">
        <v>6046</v>
      </c>
      <c r="U1683" s="28" t="s">
        <v>245</v>
      </c>
      <c r="V1683" s="26" t="s">
        <v>244</v>
      </c>
      <c r="W1683" s="26" t="s">
        <v>553</v>
      </c>
      <c r="X1683" s="26" t="s">
        <v>411</v>
      </c>
      <c r="Y1683" s="37" t="s">
        <v>28</v>
      </c>
      <c r="Z1683" s="37" t="s">
        <v>178</v>
      </c>
      <c r="AA1683" s="37" t="s">
        <v>177</v>
      </c>
      <c r="AB1683" s="30">
        <v>0</v>
      </c>
      <c r="AC1683" s="30">
        <v>0</v>
      </c>
      <c r="AD1683" s="31">
        <v>0</v>
      </c>
      <c r="AE1683" s="30">
        <v>5100</v>
      </c>
      <c r="AF1683" s="30">
        <v>0</v>
      </c>
      <c r="AG1683" s="32">
        <v>0</v>
      </c>
      <c r="AH1683" s="30">
        <v>0</v>
      </c>
      <c r="AI1683" s="10" t="s">
        <v>573</v>
      </c>
      <c r="AJ1683" s="30">
        <v>0</v>
      </c>
      <c r="AK1683" s="30">
        <v>0</v>
      </c>
      <c r="AL1683" s="30">
        <v>0</v>
      </c>
      <c r="AM1683" s="30">
        <v>0</v>
      </c>
      <c r="AN1683" s="30">
        <v>0</v>
      </c>
      <c r="AO1683" s="30">
        <v>0</v>
      </c>
      <c r="AP1683" s="30">
        <v>0</v>
      </c>
      <c r="AQ1683" s="30">
        <v>0</v>
      </c>
      <c r="AR1683" s="30">
        <v>0</v>
      </c>
      <c r="AS1683" s="30">
        <v>0</v>
      </c>
      <c r="AT1683" s="30">
        <v>0</v>
      </c>
      <c r="AU1683" s="121">
        <v>0</v>
      </c>
      <c r="AV1683" s="129" t="s">
        <v>1011</v>
      </c>
      <c r="AW1683" s="129" t="s">
        <v>1011</v>
      </c>
      <c r="AX1683" s="129" t="s">
        <v>1256</v>
      </c>
    </row>
    <row r="1684" spans="1:50" ht="24" x14ac:dyDescent="0.25">
      <c r="A1684" s="120">
        <v>46204</v>
      </c>
      <c r="B1684" s="28" t="s">
        <v>570</v>
      </c>
      <c r="C1684" s="25" t="s">
        <v>427</v>
      </c>
      <c r="D1684" s="25" t="s">
        <v>430</v>
      </c>
      <c r="E1684" s="25" t="s">
        <v>423</v>
      </c>
      <c r="F1684" s="29" t="s">
        <v>243</v>
      </c>
      <c r="G1684" s="29" t="s">
        <v>19</v>
      </c>
      <c r="H1684" s="29" t="s">
        <v>178</v>
      </c>
      <c r="I1684" s="29" t="s">
        <v>269</v>
      </c>
      <c r="J1684" s="29" t="s">
        <v>868</v>
      </c>
      <c r="K1684" s="25" t="s">
        <v>445</v>
      </c>
      <c r="L1684" s="25" t="s">
        <v>4619</v>
      </c>
      <c r="M1684" s="25" t="s">
        <v>6047</v>
      </c>
      <c r="N1684" s="25" t="s">
        <v>6048</v>
      </c>
      <c r="O1684" s="25">
        <v>10157323500</v>
      </c>
      <c r="P1684" s="25" t="s">
        <v>6049</v>
      </c>
      <c r="Q1684" s="28" t="s">
        <v>0</v>
      </c>
      <c r="R1684" s="29" t="s">
        <v>4364</v>
      </c>
      <c r="S1684" s="27" t="s">
        <v>6050</v>
      </c>
      <c r="T1684" s="27" t="s">
        <v>6051</v>
      </c>
      <c r="U1684" s="28" t="s">
        <v>272</v>
      </c>
      <c r="V1684" s="26" t="s">
        <v>445</v>
      </c>
      <c r="W1684" s="26" t="s">
        <v>609</v>
      </c>
      <c r="X1684" s="26" t="s">
        <v>411</v>
      </c>
      <c r="Y1684" s="37" t="s">
        <v>28</v>
      </c>
      <c r="Z1684" s="37" t="s">
        <v>178</v>
      </c>
      <c r="AA1684" s="37" t="s">
        <v>177</v>
      </c>
      <c r="AB1684" s="30">
        <v>0</v>
      </c>
      <c r="AC1684" s="30">
        <v>0</v>
      </c>
      <c r="AD1684" s="31">
        <v>0</v>
      </c>
      <c r="AE1684" s="30">
        <v>3900</v>
      </c>
      <c r="AF1684" s="30">
        <v>0</v>
      </c>
      <c r="AG1684" s="32">
        <v>0</v>
      </c>
      <c r="AH1684" s="30">
        <v>0</v>
      </c>
      <c r="AI1684" s="10" t="s">
        <v>573</v>
      </c>
      <c r="AJ1684" s="30">
        <v>0</v>
      </c>
      <c r="AK1684" s="30">
        <v>0</v>
      </c>
      <c r="AL1684" s="30">
        <v>0</v>
      </c>
      <c r="AM1684" s="30">
        <v>0</v>
      </c>
      <c r="AN1684" s="30">
        <v>0</v>
      </c>
      <c r="AO1684" s="30">
        <v>0</v>
      </c>
      <c r="AP1684" s="30">
        <v>0</v>
      </c>
      <c r="AQ1684" s="30">
        <v>0</v>
      </c>
      <c r="AR1684" s="30">
        <v>0</v>
      </c>
      <c r="AS1684" s="30">
        <v>0</v>
      </c>
      <c r="AT1684" s="30">
        <v>0</v>
      </c>
      <c r="AU1684" s="121">
        <v>0</v>
      </c>
      <c r="AV1684" s="129" t="s">
        <v>1011</v>
      </c>
      <c r="AW1684" s="129" t="s">
        <v>1011</v>
      </c>
      <c r="AX1684" s="129" t="s">
        <v>1025</v>
      </c>
    </row>
    <row r="1685" spans="1:50" ht="24" x14ac:dyDescent="0.25">
      <c r="A1685" s="120">
        <v>46204</v>
      </c>
      <c r="B1685" s="28" t="s">
        <v>570</v>
      </c>
      <c r="C1685" s="25" t="s">
        <v>427</v>
      </c>
      <c r="D1685" s="25" t="s">
        <v>430</v>
      </c>
      <c r="E1685" s="25" t="s">
        <v>423</v>
      </c>
      <c r="F1685" s="29" t="s">
        <v>243</v>
      </c>
      <c r="G1685" s="29" t="s">
        <v>19</v>
      </c>
      <c r="H1685" s="29" t="s">
        <v>178</v>
      </c>
      <c r="I1685" s="29" t="s">
        <v>269</v>
      </c>
      <c r="J1685" s="29" t="s">
        <v>868</v>
      </c>
      <c r="K1685" s="25" t="s">
        <v>266</v>
      </c>
      <c r="L1685" s="25" t="s">
        <v>4616</v>
      </c>
      <c r="M1685" s="25" t="s">
        <v>6052</v>
      </c>
      <c r="N1685" s="25" t="s">
        <v>5896</v>
      </c>
      <c r="O1685" s="25">
        <v>10190987634</v>
      </c>
      <c r="P1685" s="25" t="s">
        <v>6053</v>
      </c>
      <c r="Q1685" s="28" t="s">
        <v>0</v>
      </c>
      <c r="R1685" s="29" t="s">
        <v>4365</v>
      </c>
      <c r="S1685" s="27" t="s">
        <v>6054</v>
      </c>
      <c r="T1685" s="27" t="s">
        <v>6055</v>
      </c>
      <c r="U1685" s="28" t="s">
        <v>267</v>
      </c>
      <c r="V1685" s="26" t="s">
        <v>266</v>
      </c>
      <c r="W1685" s="26" t="s">
        <v>564</v>
      </c>
      <c r="X1685" s="26" t="s">
        <v>411</v>
      </c>
      <c r="Y1685" s="37" t="s">
        <v>28</v>
      </c>
      <c r="Z1685" s="37" t="s">
        <v>178</v>
      </c>
      <c r="AA1685" s="37" t="s">
        <v>177</v>
      </c>
      <c r="AB1685" s="30">
        <v>0</v>
      </c>
      <c r="AC1685" s="30">
        <v>0</v>
      </c>
      <c r="AD1685" s="31">
        <v>0</v>
      </c>
      <c r="AE1685" s="30">
        <v>3900</v>
      </c>
      <c r="AF1685" s="30">
        <v>0</v>
      </c>
      <c r="AG1685" s="32">
        <v>0</v>
      </c>
      <c r="AH1685" s="30">
        <v>0</v>
      </c>
      <c r="AI1685" s="10" t="s">
        <v>573</v>
      </c>
      <c r="AJ1685" s="30">
        <v>0</v>
      </c>
      <c r="AK1685" s="30">
        <v>0</v>
      </c>
      <c r="AL1685" s="30">
        <v>0</v>
      </c>
      <c r="AM1685" s="30">
        <v>0</v>
      </c>
      <c r="AN1685" s="30">
        <v>0</v>
      </c>
      <c r="AO1685" s="30">
        <v>0</v>
      </c>
      <c r="AP1685" s="30">
        <v>0</v>
      </c>
      <c r="AQ1685" s="30">
        <v>0</v>
      </c>
      <c r="AR1685" s="30">
        <v>0</v>
      </c>
      <c r="AS1685" s="30">
        <v>0</v>
      </c>
      <c r="AT1685" s="30">
        <v>0</v>
      </c>
      <c r="AU1685" s="121">
        <v>0</v>
      </c>
      <c r="AV1685" s="129" t="s">
        <v>1011</v>
      </c>
      <c r="AW1685" s="129" t="s">
        <v>1011</v>
      </c>
      <c r="AX1685" s="129" t="s">
        <v>1025</v>
      </c>
    </row>
    <row r="1686" spans="1:50" ht="24" x14ac:dyDescent="0.25">
      <c r="A1686" s="120">
        <v>46204</v>
      </c>
      <c r="B1686" s="28" t="s">
        <v>570</v>
      </c>
      <c r="C1686" s="25" t="s">
        <v>427</v>
      </c>
      <c r="D1686" s="25" t="s">
        <v>430</v>
      </c>
      <c r="E1686" s="25" t="s">
        <v>423</v>
      </c>
      <c r="F1686" s="29" t="s">
        <v>243</v>
      </c>
      <c r="G1686" s="29" t="s">
        <v>19</v>
      </c>
      <c r="H1686" s="29" t="s">
        <v>583</v>
      </c>
      <c r="I1686" s="29" t="s">
        <v>269</v>
      </c>
      <c r="J1686" s="29" t="s">
        <v>777</v>
      </c>
      <c r="K1686" s="25" t="s">
        <v>430</v>
      </c>
      <c r="L1686" s="25" t="s">
        <v>4614</v>
      </c>
      <c r="M1686" s="25" t="s">
        <v>6056</v>
      </c>
      <c r="N1686" s="25" t="s">
        <v>5896</v>
      </c>
      <c r="O1686" s="25">
        <v>20516117568</v>
      </c>
      <c r="P1686" s="25" t="s">
        <v>6057</v>
      </c>
      <c r="Q1686" s="28" t="s">
        <v>0</v>
      </c>
      <c r="R1686" s="29" t="s">
        <v>4366</v>
      </c>
      <c r="S1686" s="27" t="s">
        <v>6058</v>
      </c>
      <c r="T1686" s="27" t="s">
        <v>6059</v>
      </c>
      <c r="U1686" s="28" t="s">
        <v>270</v>
      </c>
      <c r="V1686" s="26" t="s">
        <v>430</v>
      </c>
      <c r="W1686" s="26" t="s">
        <v>593</v>
      </c>
      <c r="X1686" s="26" t="s">
        <v>411</v>
      </c>
      <c r="Y1686" s="37" t="s">
        <v>131</v>
      </c>
      <c r="Z1686" s="37" t="s">
        <v>70</v>
      </c>
      <c r="AA1686" s="37" t="s">
        <v>132</v>
      </c>
      <c r="AB1686" s="30">
        <v>0</v>
      </c>
      <c r="AC1686" s="30">
        <v>0</v>
      </c>
      <c r="AD1686" s="31">
        <v>0</v>
      </c>
      <c r="AE1686" s="30">
        <v>944</v>
      </c>
      <c r="AF1686" s="30">
        <v>0</v>
      </c>
      <c r="AG1686" s="32">
        <v>0</v>
      </c>
      <c r="AH1686" s="30">
        <v>0</v>
      </c>
      <c r="AI1686" s="10" t="s">
        <v>573</v>
      </c>
      <c r="AJ1686" s="30">
        <v>0</v>
      </c>
      <c r="AK1686" s="30">
        <v>0</v>
      </c>
      <c r="AL1686" s="30">
        <v>0</v>
      </c>
      <c r="AM1686" s="30">
        <v>0</v>
      </c>
      <c r="AN1686" s="30">
        <v>0</v>
      </c>
      <c r="AO1686" s="30">
        <v>0</v>
      </c>
      <c r="AP1686" s="30">
        <v>0</v>
      </c>
      <c r="AQ1686" s="30">
        <v>0</v>
      </c>
      <c r="AR1686" s="30">
        <v>0</v>
      </c>
      <c r="AS1686" s="30">
        <v>0</v>
      </c>
      <c r="AT1686" s="30">
        <v>0</v>
      </c>
      <c r="AU1686" s="121">
        <v>0</v>
      </c>
      <c r="AV1686" s="129" t="s">
        <v>1011</v>
      </c>
      <c r="AW1686" s="129" t="s">
        <v>1011</v>
      </c>
      <c r="AX1686" s="129" t="s">
        <v>527</v>
      </c>
    </row>
    <row r="1687" spans="1:50" ht="24" x14ac:dyDescent="0.25">
      <c r="A1687" s="120">
        <v>46205</v>
      </c>
      <c r="B1687" s="28" t="s">
        <v>570</v>
      </c>
      <c r="C1687" s="25" t="s">
        <v>427</v>
      </c>
      <c r="D1687" s="25" t="s">
        <v>430</v>
      </c>
      <c r="E1687" s="25" t="s">
        <v>423</v>
      </c>
      <c r="F1687" s="29" t="s">
        <v>243</v>
      </c>
      <c r="G1687" s="29" t="s">
        <v>19</v>
      </c>
      <c r="H1687" s="29" t="s">
        <v>581</v>
      </c>
      <c r="I1687" s="29" t="s">
        <v>269</v>
      </c>
      <c r="J1687" s="29" t="s">
        <v>777</v>
      </c>
      <c r="K1687" s="25" t="s">
        <v>430</v>
      </c>
      <c r="L1687" s="25" t="s">
        <v>4617</v>
      </c>
      <c r="M1687" s="25" t="s">
        <v>6060</v>
      </c>
      <c r="N1687" s="25" t="s">
        <v>5888</v>
      </c>
      <c r="O1687" s="25">
        <v>20100152356</v>
      </c>
      <c r="P1687" s="25" t="s">
        <v>6061</v>
      </c>
      <c r="Q1687" s="28" t="s">
        <v>0</v>
      </c>
      <c r="R1687" s="29" t="s">
        <v>4367</v>
      </c>
      <c r="S1687" s="27" t="s">
        <v>6062</v>
      </c>
      <c r="T1687" s="27" t="s">
        <v>6063</v>
      </c>
      <c r="U1687" s="28" t="s">
        <v>270</v>
      </c>
      <c r="V1687" s="26" t="s">
        <v>430</v>
      </c>
      <c r="W1687" s="26" t="s">
        <v>593</v>
      </c>
      <c r="X1687" s="26" t="s">
        <v>411</v>
      </c>
      <c r="Y1687" s="37" t="s">
        <v>101</v>
      </c>
      <c r="Z1687" s="37" t="s">
        <v>103</v>
      </c>
      <c r="AA1687" s="37" t="s">
        <v>102</v>
      </c>
      <c r="AB1687" s="30">
        <v>0</v>
      </c>
      <c r="AC1687" s="30">
        <v>0</v>
      </c>
      <c r="AD1687" s="31">
        <v>0</v>
      </c>
      <c r="AE1687" s="30">
        <v>20267.8</v>
      </c>
      <c r="AF1687" s="30">
        <v>20267.8</v>
      </c>
      <c r="AG1687" s="32">
        <v>-20267.8</v>
      </c>
      <c r="AH1687" s="30">
        <v>20267.8</v>
      </c>
      <c r="AI1687" s="10" t="s">
        <v>573</v>
      </c>
      <c r="AJ1687" s="30">
        <v>0</v>
      </c>
      <c r="AK1687" s="30">
        <v>0</v>
      </c>
      <c r="AL1687" s="30">
        <v>0</v>
      </c>
      <c r="AM1687" s="30">
        <v>0</v>
      </c>
      <c r="AN1687" s="30">
        <v>0</v>
      </c>
      <c r="AO1687" s="30">
        <v>0</v>
      </c>
      <c r="AP1687" s="30">
        <v>20267.8</v>
      </c>
      <c r="AQ1687" s="30">
        <v>0</v>
      </c>
      <c r="AR1687" s="30">
        <v>0</v>
      </c>
      <c r="AS1687" s="30">
        <v>0</v>
      </c>
      <c r="AT1687" s="30">
        <v>0</v>
      </c>
      <c r="AU1687" s="121">
        <v>0</v>
      </c>
      <c r="AV1687" s="129" t="s">
        <v>1011</v>
      </c>
      <c r="AW1687" s="129" t="s">
        <v>1011</v>
      </c>
      <c r="AX1687" s="129" t="s">
        <v>527</v>
      </c>
    </row>
    <row r="1688" spans="1:50" ht="24" x14ac:dyDescent="0.25">
      <c r="A1688" s="120">
        <v>46205</v>
      </c>
      <c r="B1688" s="28" t="s">
        <v>570</v>
      </c>
      <c r="C1688" s="25" t="s">
        <v>427</v>
      </c>
      <c r="D1688" s="25" t="s">
        <v>457</v>
      </c>
      <c r="E1688" s="25" t="s">
        <v>423</v>
      </c>
      <c r="F1688" s="29" t="s">
        <v>243</v>
      </c>
      <c r="G1688" s="29" t="s">
        <v>19</v>
      </c>
      <c r="H1688" s="29" t="s">
        <v>580</v>
      </c>
      <c r="I1688" s="29" t="s">
        <v>579</v>
      </c>
      <c r="J1688" s="29" t="s">
        <v>777</v>
      </c>
      <c r="K1688" s="25" t="s">
        <v>457</v>
      </c>
      <c r="L1688" s="25" t="s">
        <v>4629</v>
      </c>
      <c r="M1688" s="25" t="s">
        <v>6064</v>
      </c>
      <c r="N1688" s="25" t="s">
        <v>5829</v>
      </c>
      <c r="O1688" s="25">
        <v>20341841357</v>
      </c>
      <c r="P1688" s="25" t="s">
        <v>6065</v>
      </c>
      <c r="Q1688" s="28" t="s">
        <v>0</v>
      </c>
      <c r="R1688" s="29" t="s">
        <v>4368</v>
      </c>
      <c r="S1688" s="27" t="s">
        <v>6066</v>
      </c>
      <c r="T1688" s="27" t="s">
        <v>6067</v>
      </c>
      <c r="U1688" s="28" t="s">
        <v>282</v>
      </c>
      <c r="V1688" s="26" t="s">
        <v>457</v>
      </c>
      <c r="W1688" s="26" t="s">
        <v>624</v>
      </c>
      <c r="X1688" s="26" t="s">
        <v>411</v>
      </c>
      <c r="Y1688" s="37" t="s">
        <v>25</v>
      </c>
      <c r="Z1688" s="37" t="s">
        <v>92</v>
      </c>
      <c r="AA1688" s="37" t="s">
        <v>95</v>
      </c>
      <c r="AB1688" s="30">
        <v>0</v>
      </c>
      <c r="AC1688" s="30">
        <v>0</v>
      </c>
      <c r="AD1688" s="31">
        <v>0</v>
      </c>
      <c r="AE1688" s="30">
        <v>15711.650000000001</v>
      </c>
      <c r="AF1688" s="30">
        <v>15711.650000000001</v>
      </c>
      <c r="AG1688" s="32">
        <v>-15711.650000000001</v>
      </c>
      <c r="AH1688" s="30">
        <v>5832.08</v>
      </c>
      <c r="AI1688" s="10" t="s">
        <v>573</v>
      </c>
      <c r="AJ1688" s="30">
        <v>0</v>
      </c>
      <c r="AK1688" s="30">
        <v>0</v>
      </c>
      <c r="AL1688" s="30">
        <v>0</v>
      </c>
      <c r="AM1688" s="30">
        <v>0</v>
      </c>
      <c r="AN1688" s="30">
        <v>0</v>
      </c>
      <c r="AO1688" s="30">
        <v>0</v>
      </c>
      <c r="AP1688" s="30">
        <v>15711.650000000001</v>
      </c>
      <c r="AQ1688" s="30">
        <v>0</v>
      </c>
      <c r="AR1688" s="30">
        <v>0</v>
      </c>
      <c r="AS1688" s="30">
        <v>0</v>
      </c>
      <c r="AT1688" s="30">
        <v>0</v>
      </c>
      <c r="AU1688" s="121">
        <v>0</v>
      </c>
      <c r="AV1688" s="129" t="s">
        <v>1011</v>
      </c>
      <c r="AW1688" s="129" t="s">
        <v>1011</v>
      </c>
      <c r="AX1688" s="129" t="s">
        <v>527</v>
      </c>
    </row>
    <row r="1689" spans="1:50" ht="24" x14ac:dyDescent="0.25">
      <c r="A1689" s="120">
        <v>46205</v>
      </c>
      <c r="B1689" s="28" t="s">
        <v>570</v>
      </c>
      <c r="C1689" s="25" t="s">
        <v>427</v>
      </c>
      <c r="D1689" s="25" t="s">
        <v>457</v>
      </c>
      <c r="E1689" s="25" t="s">
        <v>423</v>
      </c>
      <c r="F1689" s="29" t="s">
        <v>243</v>
      </c>
      <c r="G1689" s="29" t="s">
        <v>19</v>
      </c>
      <c r="H1689" s="29" t="s">
        <v>580</v>
      </c>
      <c r="I1689" s="29" t="s">
        <v>579</v>
      </c>
      <c r="J1689" s="29" t="s">
        <v>777</v>
      </c>
      <c r="K1689" s="25" t="s">
        <v>457</v>
      </c>
      <c r="L1689" s="25" t="s">
        <v>4628</v>
      </c>
      <c r="M1689" s="25" t="s">
        <v>6068</v>
      </c>
      <c r="N1689" s="25" t="s">
        <v>5829</v>
      </c>
      <c r="O1689" s="25">
        <v>20100010721</v>
      </c>
      <c r="P1689" s="25" t="s">
        <v>6069</v>
      </c>
      <c r="Q1689" s="28" t="s">
        <v>0</v>
      </c>
      <c r="R1689" s="29" t="s">
        <v>6070</v>
      </c>
      <c r="S1689" s="27" t="s">
        <v>6071</v>
      </c>
      <c r="T1689" s="27" t="s">
        <v>6072</v>
      </c>
      <c r="U1689" s="28" t="s">
        <v>282</v>
      </c>
      <c r="V1689" s="26" t="s">
        <v>457</v>
      </c>
      <c r="W1689" s="26" t="s">
        <v>624</v>
      </c>
      <c r="X1689" s="26" t="s">
        <v>411</v>
      </c>
      <c r="Y1689" s="37" t="s">
        <v>25</v>
      </c>
      <c r="Z1689" s="37" t="s">
        <v>92</v>
      </c>
      <c r="AA1689" s="37" t="s">
        <v>95</v>
      </c>
      <c r="AB1689" s="30">
        <v>0</v>
      </c>
      <c r="AC1689" s="30">
        <v>0</v>
      </c>
      <c r="AD1689" s="31">
        <v>0</v>
      </c>
      <c r="AE1689" s="30">
        <v>1181.1099999999999</v>
      </c>
      <c r="AF1689" s="30">
        <v>1181.1099999999999</v>
      </c>
      <c r="AG1689" s="32">
        <v>-1181.1099999999999</v>
      </c>
      <c r="AH1689" s="30">
        <v>1181.1099999999999</v>
      </c>
      <c r="AI1689" s="10" t="s">
        <v>573</v>
      </c>
      <c r="AJ1689" s="30">
        <v>0</v>
      </c>
      <c r="AK1689" s="30">
        <v>0</v>
      </c>
      <c r="AL1689" s="30">
        <v>0</v>
      </c>
      <c r="AM1689" s="30">
        <v>0</v>
      </c>
      <c r="AN1689" s="30">
        <v>0</v>
      </c>
      <c r="AO1689" s="30">
        <v>0</v>
      </c>
      <c r="AP1689" s="30">
        <v>1181.1099999999999</v>
      </c>
      <c r="AQ1689" s="30">
        <v>0</v>
      </c>
      <c r="AR1689" s="30">
        <v>0</v>
      </c>
      <c r="AS1689" s="30">
        <v>0</v>
      </c>
      <c r="AT1689" s="30">
        <v>0</v>
      </c>
      <c r="AU1689" s="121">
        <v>0</v>
      </c>
      <c r="AV1689" s="129" t="s">
        <v>1011</v>
      </c>
      <c r="AW1689" s="129" t="s">
        <v>1011</v>
      </c>
      <c r="AX1689" s="129" t="s">
        <v>527</v>
      </c>
    </row>
    <row r="1690" spans="1:50" ht="24" x14ac:dyDescent="0.25">
      <c r="A1690" s="120">
        <v>46206</v>
      </c>
      <c r="B1690" s="28" t="s">
        <v>570</v>
      </c>
      <c r="C1690" s="25" t="s">
        <v>427</v>
      </c>
      <c r="D1690" s="25" t="s">
        <v>457</v>
      </c>
      <c r="E1690" s="25" t="s">
        <v>423</v>
      </c>
      <c r="F1690" s="29" t="s">
        <v>243</v>
      </c>
      <c r="G1690" s="29" t="s">
        <v>19</v>
      </c>
      <c r="H1690" s="29" t="s">
        <v>422</v>
      </c>
      <c r="I1690" s="29" t="s">
        <v>579</v>
      </c>
      <c r="J1690" s="29" t="s">
        <v>777</v>
      </c>
      <c r="K1690" s="25" t="s">
        <v>457</v>
      </c>
      <c r="L1690" s="25" t="s">
        <v>4618</v>
      </c>
      <c r="M1690" s="25" t="s">
        <v>6073</v>
      </c>
      <c r="N1690" s="25" t="s">
        <v>5888</v>
      </c>
      <c r="O1690" s="25">
        <v>10709853436</v>
      </c>
      <c r="P1690" s="25" t="s">
        <v>6074</v>
      </c>
      <c r="Q1690" s="28" t="s">
        <v>0</v>
      </c>
      <c r="R1690" s="29" t="s">
        <v>4576</v>
      </c>
      <c r="S1690" s="27" t="s">
        <v>6075</v>
      </c>
      <c r="T1690" s="27" t="s">
        <v>6076</v>
      </c>
      <c r="U1690" s="28" t="s">
        <v>282</v>
      </c>
      <c r="V1690" s="26" t="s">
        <v>457</v>
      </c>
      <c r="W1690" s="26" t="s">
        <v>624</v>
      </c>
      <c r="X1690" s="26" t="s">
        <v>411</v>
      </c>
      <c r="Y1690" s="37" t="s">
        <v>200</v>
      </c>
      <c r="Z1690" s="37" t="s">
        <v>586</v>
      </c>
      <c r="AA1690" s="37" t="s">
        <v>585</v>
      </c>
      <c r="AB1690" s="30">
        <v>35000</v>
      </c>
      <c r="AC1690" s="30">
        <v>35000</v>
      </c>
      <c r="AD1690" s="31">
        <v>0</v>
      </c>
      <c r="AE1690" s="30">
        <v>35000</v>
      </c>
      <c r="AF1690" s="30">
        <v>7000</v>
      </c>
      <c r="AG1690" s="32">
        <v>28000</v>
      </c>
      <c r="AH1690" s="30">
        <v>7000</v>
      </c>
      <c r="AI1690" s="10" t="s">
        <v>573</v>
      </c>
      <c r="AJ1690" s="30">
        <v>0</v>
      </c>
      <c r="AK1690" s="30">
        <v>0</v>
      </c>
      <c r="AL1690" s="30">
        <v>0</v>
      </c>
      <c r="AM1690" s="30">
        <v>0</v>
      </c>
      <c r="AN1690" s="30">
        <v>0</v>
      </c>
      <c r="AO1690" s="30">
        <v>0</v>
      </c>
      <c r="AP1690" s="30">
        <v>7000</v>
      </c>
      <c r="AQ1690" s="30">
        <v>0</v>
      </c>
      <c r="AR1690" s="30">
        <v>0</v>
      </c>
      <c r="AS1690" s="30">
        <v>0</v>
      </c>
      <c r="AT1690" s="30">
        <v>0</v>
      </c>
      <c r="AU1690" s="121">
        <v>0</v>
      </c>
      <c r="AV1690" s="129" t="s">
        <v>784</v>
      </c>
      <c r="AW1690" s="129" t="s">
        <v>785</v>
      </c>
      <c r="AX1690" s="129" t="s">
        <v>797</v>
      </c>
    </row>
    <row r="1691" spans="1:50" ht="36" x14ac:dyDescent="0.25">
      <c r="A1691" s="120">
        <v>46206</v>
      </c>
      <c r="B1691" s="28" t="s">
        <v>570</v>
      </c>
      <c r="C1691" s="25" t="s">
        <v>427</v>
      </c>
      <c r="D1691" s="25" t="s">
        <v>498</v>
      </c>
      <c r="E1691" s="25" t="s">
        <v>423</v>
      </c>
      <c r="F1691" s="29" t="s">
        <v>287</v>
      </c>
      <c r="G1691" s="29" t="s">
        <v>21</v>
      </c>
      <c r="H1691" s="29" t="s">
        <v>422</v>
      </c>
      <c r="I1691" s="29" t="s">
        <v>579</v>
      </c>
      <c r="J1691" s="29" t="s">
        <v>868</v>
      </c>
      <c r="K1691" s="25" t="s">
        <v>266</v>
      </c>
      <c r="L1691" s="25" t="s">
        <v>4622</v>
      </c>
      <c r="M1691" s="25" t="s">
        <v>6077</v>
      </c>
      <c r="N1691" s="25" t="s">
        <v>6078</v>
      </c>
      <c r="O1691" s="25">
        <v>10759657433</v>
      </c>
      <c r="P1691" s="25" t="s">
        <v>6079</v>
      </c>
      <c r="Q1691" s="28" t="s">
        <v>0</v>
      </c>
      <c r="R1691" s="29" t="s">
        <v>4369</v>
      </c>
      <c r="S1691" s="27" t="s">
        <v>6080</v>
      </c>
      <c r="T1691" s="27" t="s">
        <v>6081</v>
      </c>
      <c r="U1691" s="28" t="s">
        <v>320</v>
      </c>
      <c r="V1691" s="26" t="s">
        <v>266</v>
      </c>
      <c r="W1691" s="26" t="s">
        <v>669</v>
      </c>
      <c r="X1691" s="26" t="s">
        <v>411</v>
      </c>
      <c r="Y1691" s="37" t="s">
        <v>200</v>
      </c>
      <c r="Z1691" s="37" t="s">
        <v>586</v>
      </c>
      <c r="AA1691" s="37" t="s">
        <v>585</v>
      </c>
      <c r="AB1691" s="30">
        <v>10500</v>
      </c>
      <c r="AC1691" s="30">
        <v>10500</v>
      </c>
      <c r="AD1691" s="31">
        <v>0</v>
      </c>
      <c r="AE1691" s="30">
        <v>10500</v>
      </c>
      <c r="AF1691" s="30">
        <v>0</v>
      </c>
      <c r="AG1691" s="32">
        <v>10500</v>
      </c>
      <c r="AH1691" s="30">
        <v>0</v>
      </c>
      <c r="AI1691" s="10" t="s">
        <v>573</v>
      </c>
      <c r="AJ1691" s="30">
        <v>0</v>
      </c>
      <c r="AK1691" s="30">
        <v>0</v>
      </c>
      <c r="AL1691" s="30">
        <v>0</v>
      </c>
      <c r="AM1691" s="30">
        <v>0</v>
      </c>
      <c r="AN1691" s="30">
        <v>0</v>
      </c>
      <c r="AO1691" s="30">
        <v>0</v>
      </c>
      <c r="AP1691" s="30">
        <v>0</v>
      </c>
      <c r="AQ1691" s="30">
        <v>0</v>
      </c>
      <c r="AR1691" s="30">
        <v>0</v>
      </c>
      <c r="AS1691" s="30">
        <v>0</v>
      </c>
      <c r="AT1691" s="30">
        <v>0</v>
      </c>
      <c r="AU1691" s="121">
        <v>0</v>
      </c>
      <c r="AV1691" s="129" t="s">
        <v>784</v>
      </c>
      <c r="AW1691" s="129" t="s">
        <v>785</v>
      </c>
      <c r="AX1691" s="129" t="s">
        <v>2124</v>
      </c>
    </row>
    <row r="1692" spans="1:50" ht="24" x14ac:dyDescent="0.25">
      <c r="A1692" s="120">
        <v>46209</v>
      </c>
      <c r="B1692" s="28" t="s">
        <v>570</v>
      </c>
      <c r="C1692" s="25" t="s">
        <v>427</v>
      </c>
      <c r="D1692" s="25" t="s">
        <v>498</v>
      </c>
      <c r="E1692" s="25" t="s">
        <v>423</v>
      </c>
      <c r="F1692" s="29" t="s">
        <v>287</v>
      </c>
      <c r="G1692" s="29" t="s">
        <v>21</v>
      </c>
      <c r="H1692" s="29" t="s">
        <v>422</v>
      </c>
      <c r="I1692" s="29" t="s">
        <v>579</v>
      </c>
      <c r="J1692" s="29" t="s">
        <v>868</v>
      </c>
      <c r="K1692" s="25" t="s">
        <v>273</v>
      </c>
      <c r="L1692" s="25" t="s">
        <v>4623</v>
      </c>
      <c r="M1692" s="25" t="s">
        <v>6082</v>
      </c>
      <c r="N1692" s="25" t="s">
        <v>6078</v>
      </c>
      <c r="O1692" s="25">
        <v>10091523910</v>
      </c>
      <c r="P1692" s="25" t="s">
        <v>6083</v>
      </c>
      <c r="Q1692" s="28" t="s">
        <v>0</v>
      </c>
      <c r="R1692" s="29" t="s">
        <v>4370</v>
      </c>
      <c r="S1692" s="27" t="s">
        <v>6084</v>
      </c>
      <c r="T1692" s="27" t="s">
        <v>6085</v>
      </c>
      <c r="U1692" s="28" t="s">
        <v>324</v>
      </c>
      <c r="V1692" s="26" t="s">
        <v>273</v>
      </c>
      <c r="W1692" s="26" t="s">
        <v>673</v>
      </c>
      <c r="X1692" s="26" t="s">
        <v>411</v>
      </c>
      <c r="Y1692" s="37" t="s">
        <v>200</v>
      </c>
      <c r="Z1692" s="37" t="s">
        <v>586</v>
      </c>
      <c r="AA1692" s="37" t="s">
        <v>585</v>
      </c>
      <c r="AB1692" s="30">
        <v>18800</v>
      </c>
      <c r="AC1692" s="30">
        <v>18800</v>
      </c>
      <c r="AD1692" s="31">
        <v>0</v>
      </c>
      <c r="AE1692" s="30">
        <v>18800</v>
      </c>
      <c r="AF1692" s="30">
        <v>0</v>
      </c>
      <c r="AG1692" s="32">
        <v>18800</v>
      </c>
      <c r="AH1692" s="30">
        <v>0</v>
      </c>
      <c r="AI1692" s="10" t="s">
        <v>573</v>
      </c>
      <c r="AJ1692" s="30">
        <v>0</v>
      </c>
      <c r="AK1692" s="30">
        <v>0</v>
      </c>
      <c r="AL1692" s="30">
        <v>0</v>
      </c>
      <c r="AM1692" s="30">
        <v>0</v>
      </c>
      <c r="AN1692" s="30">
        <v>0</v>
      </c>
      <c r="AO1692" s="30">
        <v>0</v>
      </c>
      <c r="AP1692" s="30">
        <v>0</v>
      </c>
      <c r="AQ1692" s="30">
        <v>0</v>
      </c>
      <c r="AR1692" s="30">
        <v>0</v>
      </c>
      <c r="AS1692" s="30">
        <v>0</v>
      </c>
      <c r="AT1692" s="30">
        <v>0</v>
      </c>
      <c r="AU1692" s="121">
        <v>0</v>
      </c>
      <c r="AV1692" s="129" t="s">
        <v>784</v>
      </c>
      <c r="AW1692" s="129" t="s">
        <v>785</v>
      </c>
      <c r="AX1692" s="129" t="s">
        <v>2849</v>
      </c>
    </row>
    <row r="1693" spans="1:50" ht="24" x14ac:dyDescent="0.25">
      <c r="A1693" s="120">
        <v>46210</v>
      </c>
      <c r="B1693" s="28" t="s">
        <v>570</v>
      </c>
      <c r="C1693" s="25" t="s">
        <v>427</v>
      </c>
      <c r="D1693" s="25" t="s">
        <v>430</v>
      </c>
      <c r="E1693" s="25" t="s">
        <v>423</v>
      </c>
      <c r="F1693" s="29" t="s">
        <v>243</v>
      </c>
      <c r="G1693" s="29" t="s">
        <v>19</v>
      </c>
      <c r="H1693" s="29" t="s">
        <v>178</v>
      </c>
      <c r="I1693" s="29" t="s">
        <v>269</v>
      </c>
      <c r="J1693" s="29" t="s">
        <v>868</v>
      </c>
      <c r="K1693" s="25" t="s">
        <v>244</v>
      </c>
      <c r="L1693" s="25" t="s">
        <v>4620</v>
      </c>
      <c r="M1693" s="25" t="s">
        <v>6086</v>
      </c>
      <c r="N1693" s="25" t="s">
        <v>6078</v>
      </c>
      <c r="O1693" s="25">
        <v>10718375725</v>
      </c>
      <c r="P1693" s="25" t="s">
        <v>6087</v>
      </c>
      <c r="Q1693" s="28" t="s">
        <v>0</v>
      </c>
      <c r="R1693" s="29" t="s">
        <v>4371</v>
      </c>
      <c r="S1693" s="27" t="s">
        <v>6088</v>
      </c>
      <c r="T1693" s="27" t="s">
        <v>6089</v>
      </c>
      <c r="U1693" s="28" t="s">
        <v>245</v>
      </c>
      <c r="V1693" s="26" t="s">
        <v>244</v>
      </c>
      <c r="W1693" s="26" t="s">
        <v>553</v>
      </c>
      <c r="X1693" s="26" t="s">
        <v>411</v>
      </c>
      <c r="Y1693" s="37" t="s">
        <v>28</v>
      </c>
      <c r="Z1693" s="37" t="s">
        <v>178</v>
      </c>
      <c r="AA1693" s="37" t="s">
        <v>177</v>
      </c>
      <c r="AB1693" s="30">
        <v>0</v>
      </c>
      <c r="AC1693" s="30">
        <v>0</v>
      </c>
      <c r="AD1693" s="31">
        <v>0</v>
      </c>
      <c r="AE1693" s="30">
        <v>5100</v>
      </c>
      <c r="AF1693" s="30">
        <v>0</v>
      </c>
      <c r="AG1693" s="32">
        <v>0</v>
      </c>
      <c r="AH1693" s="30">
        <v>0</v>
      </c>
      <c r="AI1693" s="10" t="s">
        <v>573</v>
      </c>
      <c r="AJ1693" s="30">
        <v>0</v>
      </c>
      <c r="AK1693" s="30">
        <v>0</v>
      </c>
      <c r="AL1693" s="30">
        <v>0</v>
      </c>
      <c r="AM1693" s="30">
        <v>0</v>
      </c>
      <c r="AN1693" s="30">
        <v>0</v>
      </c>
      <c r="AO1693" s="30">
        <v>0</v>
      </c>
      <c r="AP1693" s="30">
        <v>0</v>
      </c>
      <c r="AQ1693" s="30">
        <v>0</v>
      </c>
      <c r="AR1693" s="30">
        <v>0</v>
      </c>
      <c r="AS1693" s="30">
        <v>0</v>
      </c>
      <c r="AT1693" s="30">
        <v>0</v>
      </c>
      <c r="AU1693" s="121">
        <v>0</v>
      </c>
      <c r="AV1693" s="129" t="s">
        <v>1011</v>
      </c>
      <c r="AW1693" s="129" t="s">
        <v>1011</v>
      </c>
      <c r="AX1693" s="129" t="s">
        <v>1256</v>
      </c>
    </row>
    <row r="1694" spans="1:50" ht="36" x14ac:dyDescent="0.25">
      <c r="A1694" s="120">
        <v>46209</v>
      </c>
      <c r="B1694" s="28" t="s">
        <v>570</v>
      </c>
      <c r="C1694" s="25" t="s">
        <v>427</v>
      </c>
      <c r="D1694" s="25" t="s">
        <v>498</v>
      </c>
      <c r="E1694" s="25" t="s">
        <v>423</v>
      </c>
      <c r="F1694" s="29" t="s">
        <v>287</v>
      </c>
      <c r="G1694" s="29" t="s">
        <v>21</v>
      </c>
      <c r="H1694" s="29" t="s">
        <v>422</v>
      </c>
      <c r="I1694" s="29" t="s">
        <v>579</v>
      </c>
      <c r="J1694" s="29" t="s">
        <v>868</v>
      </c>
      <c r="K1694" s="25" t="s">
        <v>646</v>
      </c>
      <c r="L1694" s="25" t="s">
        <v>4621</v>
      </c>
      <c r="M1694" s="25" t="s">
        <v>6090</v>
      </c>
      <c r="N1694" s="25" t="s">
        <v>6078</v>
      </c>
      <c r="O1694" s="25">
        <v>10225142772</v>
      </c>
      <c r="P1694" s="25" t="s">
        <v>6091</v>
      </c>
      <c r="Q1694" s="28" t="s">
        <v>0</v>
      </c>
      <c r="R1694" s="29" t="s">
        <v>4372</v>
      </c>
      <c r="S1694" s="27" t="s">
        <v>6092</v>
      </c>
      <c r="T1694" s="27" t="s">
        <v>6093</v>
      </c>
      <c r="U1694" s="28" t="s">
        <v>317</v>
      </c>
      <c r="V1694" s="26" t="s">
        <v>646</v>
      </c>
      <c r="W1694" s="26" t="s">
        <v>666</v>
      </c>
      <c r="X1694" s="26" t="s">
        <v>411</v>
      </c>
      <c r="Y1694" s="37" t="s">
        <v>200</v>
      </c>
      <c r="Z1694" s="37" t="s">
        <v>586</v>
      </c>
      <c r="AA1694" s="37" t="s">
        <v>585</v>
      </c>
      <c r="AB1694" s="30">
        <v>3400</v>
      </c>
      <c r="AC1694" s="30">
        <v>3400</v>
      </c>
      <c r="AD1694" s="31">
        <v>0</v>
      </c>
      <c r="AE1694" s="30">
        <v>3400</v>
      </c>
      <c r="AF1694" s="30">
        <v>0</v>
      </c>
      <c r="AG1694" s="32">
        <v>3400</v>
      </c>
      <c r="AH1694" s="30">
        <v>0</v>
      </c>
      <c r="AI1694" s="10" t="s">
        <v>573</v>
      </c>
      <c r="AJ1694" s="30">
        <v>0</v>
      </c>
      <c r="AK1694" s="30">
        <v>0</v>
      </c>
      <c r="AL1694" s="30">
        <v>0</v>
      </c>
      <c r="AM1694" s="30">
        <v>0</v>
      </c>
      <c r="AN1694" s="30">
        <v>0</v>
      </c>
      <c r="AO1694" s="30">
        <v>0</v>
      </c>
      <c r="AP1694" s="30">
        <v>0</v>
      </c>
      <c r="AQ1694" s="30">
        <v>0</v>
      </c>
      <c r="AR1694" s="30">
        <v>0</v>
      </c>
      <c r="AS1694" s="30">
        <v>0</v>
      </c>
      <c r="AT1694" s="30">
        <v>0</v>
      </c>
      <c r="AU1694" s="121">
        <v>0</v>
      </c>
      <c r="AV1694" s="129" t="s">
        <v>784</v>
      </c>
      <c r="AW1694" s="129" t="s">
        <v>785</v>
      </c>
      <c r="AX1694" s="129" t="s">
        <v>2124</v>
      </c>
    </row>
    <row r="1695" spans="1:50" ht="36" x14ac:dyDescent="0.25">
      <c r="A1695" s="120">
        <v>46209</v>
      </c>
      <c r="B1695" s="28" t="s">
        <v>570</v>
      </c>
      <c r="C1695" s="25" t="s">
        <v>427</v>
      </c>
      <c r="D1695" s="25" t="s">
        <v>498</v>
      </c>
      <c r="E1695" s="25" t="s">
        <v>423</v>
      </c>
      <c r="F1695" s="29" t="s">
        <v>287</v>
      </c>
      <c r="G1695" s="29" t="s">
        <v>21</v>
      </c>
      <c r="H1695" s="29" t="s">
        <v>422</v>
      </c>
      <c r="I1695" s="29" t="s">
        <v>579</v>
      </c>
      <c r="J1695" s="29" t="s">
        <v>868</v>
      </c>
      <c r="K1695" s="25" t="s">
        <v>443</v>
      </c>
      <c r="L1695" s="25" t="s">
        <v>4624</v>
      </c>
      <c r="M1695" s="25" t="s">
        <v>6094</v>
      </c>
      <c r="N1695" s="25" t="s">
        <v>6078</v>
      </c>
      <c r="O1695" s="25">
        <v>10460456334</v>
      </c>
      <c r="P1695" s="25" t="s">
        <v>6095</v>
      </c>
      <c r="Q1695" s="28" t="s">
        <v>0</v>
      </c>
      <c r="R1695" s="29" t="s">
        <v>4373</v>
      </c>
      <c r="S1695" s="27" t="s">
        <v>6096</v>
      </c>
      <c r="T1695" s="27" t="s">
        <v>6097</v>
      </c>
      <c r="U1695" s="28" t="s">
        <v>328</v>
      </c>
      <c r="V1695" s="26" t="s">
        <v>443</v>
      </c>
      <c r="W1695" s="26" t="s">
        <v>677</v>
      </c>
      <c r="X1695" s="26" t="s">
        <v>411</v>
      </c>
      <c r="Y1695" s="37" t="s">
        <v>200</v>
      </c>
      <c r="Z1695" s="37" t="s">
        <v>586</v>
      </c>
      <c r="AA1695" s="37" t="s">
        <v>585</v>
      </c>
      <c r="AB1695" s="30">
        <v>6400</v>
      </c>
      <c r="AC1695" s="30">
        <v>6400</v>
      </c>
      <c r="AD1695" s="31">
        <v>0</v>
      </c>
      <c r="AE1695" s="30">
        <v>6400</v>
      </c>
      <c r="AF1695" s="30">
        <v>0</v>
      </c>
      <c r="AG1695" s="32">
        <v>6400</v>
      </c>
      <c r="AH1695" s="30">
        <v>0</v>
      </c>
      <c r="AI1695" s="10" t="s">
        <v>573</v>
      </c>
      <c r="AJ1695" s="30">
        <v>0</v>
      </c>
      <c r="AK1695" s="30">
        <v>0</v>
      </c>
      <c r="AL1695" s="30">
        <v>0</v>
      </c>
      <c r="AM1695" s="30">
        <v>0</v>
      </c>
      <c r="AN1695" s="30">
        <v>0</v>
      </c>
      <c r="AO1695" s="30">
        <v>0</v>
      </c>
      <c r="AP1695" s="30">
        <v>0</v>
      </c>
      <c r="AQ1695" s="30">
        <v>0</v>
      </c>
      <c r="AR1695" s="30">
        <v>0</v>
      </c>
      <c r="AS1695" s="30">
        <v>0</v>
      </c>
      <c r="AT1695" s="30">
        <v>0</v>
      </c>
      <c r="AU1695" s="121">
        <v>0</v>
      </c>
      <c r="AV1695" s="129" t="s">
        <v>784</v>
      </c>
      <c r="AW1695" s="129" t="s">
        <v>785</v>
      </c>
      <c r="AX1695" s="129" t="s">
        <v>2124</v>
      </c>
    </row>
    <row r="1696" spans="1:50" ht="24" x14ac:dyDescent="0.25">
      <c r="A1696" s="120">
        <v>46210</v>
      </c>
      <c r="B1696" s="28" t="s">
        <v>570</v>
      </c>
      <c r="C1696" s="25" t="s">
        <v>427</v>
      </c>
      <c r="D1696" s="25" t="s">
        <v>430</v>
      </c>
      <c r="E1696" s="25" t="s">
        <v>423</v>
      </c>
      <c r="F1696" s="29" t="s">
        <v>243</v>
      </c>
      <c r="G1696" s="29" t="s">
        <v>19</v>
      </c>
      <c r="H1696" s="29" t="s">
        <v>422</v>
      </c>
      <c r="I1696" s="29" t="s">
        <v>579</v>
      </c>
      <c r="J1696" s="29" t="s">
        <v>868</v>
      </c>
      <c r="K1696" s="25" t="s">
        <v>453</v>
      </c>
      <c r="L1696" s="25" t="s">
        <v>6098</v>
      </c>
      <c r="M1696" s="25" t="s">
        <v>6099</v>
      </c>
      <c r="N1696" s="25" t="s">
        <v>5829</v>
      </c>
      <c r="O1696" s="25">
        <v>10743674192</v>
      </c>
      <c r="P1696" s="25" t="s">
        <v>6100</v>
      </c>
      <c r="Q1696" s="28" t="s">
        <v>0</v>
      </c>
      <c r="R1696" s="29" t="s">
        <v>4374</v>
      </c>
      <c r="S1696" s="27" t="s">
        <v>6101</v>
      </c>
      <c r="T1696" s="27" t="s">
        <v>6102</v>
      </c>
      <c r="U1696" s="28" t="s">
        <v>294</v>
      </c>
      <c r="V1696" s="26" t="s">
        <v>453</v>
      </c>
      <c r="W1696" s="26" t="s">
        <v>631</v>
      </c>
      <c r="X1696" s="26" t="s">
        <v>411</v>
      </c>
      <c r="Y1696" s="37" t="s">
        <v>200</v>
      </c>
      <c r="Z1696" s="37" t="s">
        <v>586</v>
      </c>
      <c r="AA1696" s="37" t="s">
        <v>585</v>
      </c>
      <c r="AB1696" s="30">
        <v>7500</v>
      </c>
      <c r="AC1696" s="30">
        <v>0</v>
      </c>
      <c r="AD1696" s="31">
        <v>7500</v>
      </c>
      <c r="AE1696" s="30">
        <v>7500</v>
      </c>
      <c r="AF1696" s="30">
        <v>0</v>
      </c>
      <c r="AG1696" s="32">
        <v>7500</v>
      </c>
      <c r="AH1696" s="30">
        <v>0</v>
      </c>
      <c r="AI1696" s="10" t="s">
        <v>573</v>
      </c>
      <c r="AJ1696" s="30">
        <v>0</v>
      </c>
      <c r="AK1696" s="30">
        <v>0</v>
      </c>
      <c r="AL1696" s="30">
        <v>0</v>
      </c>
      <c r="AM1696" s="30">
        <v>0</v>
      </c>
      <c r="AN1696" s="30">
        <v>0</v>
      </c>
      <c r="AO1696" s="30">
        <v>0</v>
      </c>
      <c r="AP1696" s="30">
        <v>0</v>
      </c>
      <c r="AQ1696" s="30">
        <v>0</v>
      </c>
      <c r="AR1696" s="30">
        <v>0</v>
      </c>
      <c r="AS1696" s="30">
        <v>0</v>
      </c>
      <c r="AT1696" s="30">
        <v>0</v>
      </c>
      <c r="AU1696" s="121">
        <v>0</v>
      </c>
      <c r="AV1696" s="129" t="s">
        <v>919</v>
      </c>
      <c r="AW1696" s="129" t="s">
        <v>785</v>
      </c>
      <c r="AX1696" s="129" t="s">
        <v>1115</v>
      </c>
    </row>
    <row r="1697" spans="1:50" ht="24" x14ac:dyDescent="0.25">
      <c r="A1697" s="120">
        <v>46211</v>
      </c>
      <c r="B1697" s="28" t="s">
        <v>570</v>
      </c>
      <c r="C1697" s="25" t="s">
        <v>427</v>
      </c>
      <c r="D1697" s="25" t="s">
        <v>430</v>
      </c>
      <c r="E1697" s="25" t="s">
        <v>423</v>
      </c>
      <c r="F1697" s="29" t="s">
        <v>243</v>
      </c>
      <c r="G1697" s="29" t="s">
        <v>19</v>
      </c>
      <c r="H1697" s="29" t="s">
        <v>578</v>
      </c>
      <c r="I1697" s="29" t="s">
        <v>579</v>
      </c>
      <c r="J1697" s="29" t="s">
        <v>868</v>
      </c>
      <c r="K1697" s="25" t="s">
        <v>256</v>
      </c>
      <c r="L1697" s="25" t="s">
        <v>527</v>
      </c>
      <c r="M1697" s="25" t="s">
        <v>527</v>
      </c>
      <c r="N1697" s="25" t="s">
        <v>527</v>
      </c>
      <c r="O1697" s="25" t="s">
        <v>527</v>
      </c>
      <c r="P1697" s="25" t="s">
        <v>6103</v>
      </c>
      <c r="Q1697" s="28" t="s">
        <v>0</v>
      </c>
      <c r="R1697" s="29" t="s">
        <v>4375</v>
      </c>
      <c r="S1697" s="27" t="s">
        <v>6104</v>
      </c>
      <c r="T1697" s="27" t="s">
        <v>6105</v>
      </c>
      <c r="U1697" s="28" t="s">
        <v>257</v>
      </c>
      <c r="V1697" s="26" t="s">
        <v>256</v>
      </c>
      <c r="W1697" s="26" t="s">
        <v>559</v>
      </c>
      <c r="X1697" s="26" t="s">
        <v>411</v>
      </c>
      <c r="Y1697" s="37" t="s">
        <v>48</v>
      </c>
      <c r="Z1697" s="37" t="s">
        <v>50</v>
      </c>
      <c r="AA1697" s="37" t="s">
        <v>49</v>
      </c>
      <c r="AB1697" s="30">
        <v>0</v>
      </c>
      <c r="AC1697" s="30">
        <v>0</v>
      </c>
      <c r="AD1697" s="31">
        <v>0</v>
      </c>
      <c r="AE1697" s="30">
        <v>0</v>
      </c>
      <c r="AF1697" s="30">
        <v>0</v>
      </c>
      <c r="AG1697" s="32">
        <v>0</v>
      </c>
      <c r="AH1697" s="30">
        <v>0</v>
      </c>
      <c r="AI1697" s="10" t="s">
        <v>573</v>
      </c>
      <c r="AJ1697" s="30">
        <v>0</v>
      </c>
      <c r="AK1697" s="30">
        <v>0</v>
      </c>
      <c r="AL1697" s="30">
        <v>0</v>
      </c>
      <c r="AM1697" s="30">
        <v>0</v>
      </c>
      <c r="AN1697" s="30">
        <v>0</v>
      </c>
      <c r="AO1697" s="30">
        <v>0</v>
      </c>
      <c r="AP1697" s="30">
        <v>0</v>
      </c>
      <c r="AQ1697" s="30">
        <v>0</v>
      </c>
      <c r="AR1697" s="30">
        <v>0</v>
      </c>
      <c r="AS1697" s="30">
        <v>0</v>
      </c>
      <c r="AT1697" s="30">
        <v>0</v>
      </c>
      <c r="AU1697" s="121">
        <v>0</v>
      </c>
      <c r="AV1697" s="129" t="s">
        <v>1011</v>
      </c>
      <c r="AW1697" s="129" t="s">
        <v>1011</v>
      </c>
      <c r="AX1697" s="129" t="s">
        <v>527</v>
      </c>
    </row>
    <row r="1698" spans="1:50" ht="24" x14ac:dyDescent="0.25">
      <c r="A1698" s="120">
        <v>46211</v>
      </c>
      <c r="B1698" s="28" t="s">
        <v>570</v>
      </c>
      <c r="C1698" s="25" t="s">
        <v>427</v>
      </c>
      <c r="D1698" s="25" t="s">
        <v>498</v>
      </c>
      <c r="E1698" s="25" t="s">
        <v>423</v>
      </c>
      <c r="F1698" s="29" t="s">
        <v>287</v>
      </c>
      <c r="G1698" s="29" t="s">
        <v>21</v>
      </c>
      <c r="H1698" s="29" t="s">
        <v>422</v>
      </c>
      <c r="I1698" s="29" t="s">
        <v>579</v>
      </c>
      <c r="J1698" s="29" t="s">
        <v>868</v>
      </c>
      <c r="K1698" s="25" t="s">
        <v>258</v>
      </c>
      <c r="L1698" s="25" t="s">
        <v>4631</v>
      </c>
      <c r="M1698" s="25" t="s">
        <v>6106</v>
      </c>
      <c r="N1698" s="25" t="s">
        <v>5829</v>
      </c>
      <c r="O1698" s="25">
        <v>10434286749</v>
      </c>
      <c r="P1698" s="25" t="s">
        <v>6107</v>
      </c>
      <c r="Q1698" s="28" t="s">
        <v>0</v>
      </c>
      <c r="R1698" s="29" t="s">
        <v>4376</v>
      </c>
      <c r="S1698" s="27" t="s">
        <v>6108</v>
      </c>
      <c r="T1698" s="27" t="s">
        <v>6109</v>
      </c>
      <c r="U1698" s="28" t="s">
        <v>316</v>
      </c>
      <c r="V1698" s="26" t="s">
        <v>258</v>
      </c>
      <c r="W1698" s="26" t="s">
        <v>665</v>
      </c>
      <c r="X1698" s="26" t="s">
        <v>411</v>
      </c>
      <c r="Y1698" s="37" t="s">
        <v>200</v>
      </c>
      <c r="Z1698" s="37" t="s">
        <v>586</v>
      </c>
      <c r="AA1698" s="37" t="s">
        <v>585</v>
      </c>
      <c r="AB1698" s="30">
        <v>0</v>
      </c>
      <c r="AC1698" s="30">
        <v>0</v>
      </c>
      <c r="AD1698" s="31">
        <v>0</v>
      </c>
      <c r="AE1698" s="30">
        <v>23400</v>
      </c>
      <c r="AF1698" s="30">
        <v>0</v>
      </c>
      <c r="AG1698" s="32">
        <v>0</v>
      </c>
      <c r="AH1698" s="30">
        <v>0</v>
      </c>
      <c r="AI1698" s="10" t="s">
        <v>573</v>
      </c>
      <c r="AJ1698" s="30">
        <v>0</v>
      </c>
      <c r="AK1698" s="30">
        <v>0</v>
      </c>
      <c r="AL1698" s="30">
        <v>0</v>
      </c>
      <c r="AM1698" s="30">
        <v>0</v>
      </c>
      <c r="AN1698" s="30">
        <v>0</v>
      </c>
      <c r="AO1698" s="30">
        <v>0</v>
      </c>
      <c r="AP1698" s="30">
        <v>0</v>
      </c>
      <c r="AQ1698" s="30">
        <v>0</v>
      </c>
      <c r="AR1698" s="30">
        <v>0</v>
      </c>
      <c r="AS1698" s="30">
        <v>0</v>
      </c>
      <c r="AT1698" s="30">
        <v>0</v>
      </c>
      <c r="AU1698" s="121">
        <v>0</v>
      </c>
      <c r="AV1698" s="129" t="s">
        <v>1011</v>
      </c>
      <c r="AW1698" s="129" t="s">
        <v>1011</v>
      </c>
      <c r="AX1698" s="129" t="s">
        <v>2849</v>
      </c>
    </row>
    <row r="1699" spans="1:50" ht="24" x14ac:dyDescent="0.25">
      <c r="A1699" s="120">
        <v>46211</v>
      </c>
      <c r="B1699" s="28" t="s">
        <v>570</v>
      </c>
      <c r="C1699" s="25" t="s">
        <v>427</v>
      </c>
      <c r="D1699" s="25" t="s">
        <v>430</v>
      </c>
      <c r="E1699" s="25" t="s">
        <v>423</v>
      </c>
      <c r="F1699" s="29" t="s">
        <v>243</v>
      </c>
      <c r="G1699" s="29" t="s">
        <v>19</v>
      </c>
      <c r="H1699" s="29" t="s">
        <v>583</v>
      </c>
      <c r="I1699" s="29" t="s">
        <v>269</v>
      </c>
      <c r="J1699" s="29" t="s">
        <v>868</v>
      </c>
      <c r="K1699" s="25" t="s">
        <v>285</v>
      </c>
      <c r="L1699" s="25" t="s">
        <v>4633</v>
      </c>
      <c r="M1699" s="25" t="s">
        <v>6110</v>
      </c>
      <c r="N1699" s="25" t="s">
        <v>6111</v>
      </c>
      <c r="O1699" s="25">
        <v>15444145207</v>
      </c>
      <c r="P1699" s="25" t="s">
        <v>6112</v>
      </c>
      <c r="Q1699" s="28" t="s">
        <v>0</v>
      </c>
      <c r="R1699" s="29" t="s">
        <v>4377</v>
      </c>
      <c r="S1699" s="27" t="s">
        <v>6113</v>
      </c>
      <c r="T1699" s="27" t="s">
        <v>6114</v>
      </c>
      <c r="U1699" s="28" t="s">
        <v>293</v>
      </c>
      <c r="V1699" s="26" t="s">
        <v>285</v>
      </c>
      <c r="W1699" s="26" t="s">
        <v>630</v>
      </c>
      <c r="X1699" s="26" t="s">
        <v>411</v>
      </c>
      <c r="Y1699" s="37" t="s">
        <v>131</v>
      </c>
      <c r="Z1699" s="37" t="s">
        <v>70</v>
      </c>
      <c r="AA1699" s="37" t="s">
        <v>132</v>
      </c>
      <c r="AB1699" s="30">
        <v>0</v>
      </c>
      <c r="AC1699" s="30">
        <v>0</v>
      </c>
      <c r="AD1699" s="31">
        <v>0</v>
      </c>
      <c r="AE1699" s="30">
        <v>590</v>
      </c>
      <c r="AF1699" s="30">
        <v>590</v>
      </c>
      <c r="AG1699" s="32">
        <v>-590</v>
      </c>
      <c r="AH1699" s="30">
        <v>590</v>
      </c>
      <c r="AI1699" s="10" t="s">
        <v>573</v>
      </c>
      <c r="AJ1699" s="30">
        <v>0</v>
      </c>
      <c r="AK1699" s="30">
        <v>0</v>
      </c>
      <c r="AL1699" s="30">
        <v>0</v>
      </c>
      <c r="AM1699" s="30">
        <v>0</v>
      </c>
      <c r="AN1699" s="30">
        <v>0</v>
      </c>
      <c r="AO1699" s="30">
        <v>0</v>
      </c>
      <c r="AP1699" s="30">
        <v>590</v>
      </c>
      <c r="AQ1699" s="30">
        <v>0</v>
      </c>
      <c r="AR1699" s="30">
        <v>0</v>
      </c>
      <c r="AS1699" s="30">
        <v>0</v>
      </c>
      <c r="AT1699" s="30">
        <v>0</v>
      </c>
      <c r="AU1699" s="121">
        <v>0</v>
      </c>
      <c r="AV1699" s="129" t="s">
        <v>1011</v>
      </c>
      <c r="AW1699" s="129" t="s">
        <v>1011</v>
      </c>
      <c r="AX1699" s="129" t="s">
        <v>527</v>
      </c>
    </row>
    <row r="1700" spans="1:50" ht="24" x14ac:dyDescent="0.25">
      <c r="A1700" s="120">
        <v>46211</v>
      </c>
      <c r="B1700" s="28" t="s">
        <v>570</v>
      </c>
      <c r="C1700" s="25" t="s">
        <v>427</v>
      </c>
      <c r="D1700" s="25" t="s">
        <v>430</v>
      </c>
      <c r="E1700" s="25" t="s">
        <v>423</v>
      </c>
      <c r="F1700" s="29" t="s">
        <v>243</v>
      </c>
      <c r="G1700" s="29" t="s">
        <v>19</v>
      </c>
      <c r="H1700" s="29" t="s">
        <v>578</v>
      </c>
      <c r="I1700" s="29" t="s">
        <v>579</v>
      </c>
      <c r="J1700" s="29" t="s">
        <v>868</v>
      </c>
      <c r="K1700" s="25" t="s">
        <v>266</v>
      </c>
      <c r="L1700" s="25" t="s">
        <v>527</v>
      </c>
      <c r="M1700" s="25" t="s">
        <v>527</v>
      </c>
      <c r="N1700" s="25" t="s">
        <v>527</v>
      </c>
      <c r="O1700" s="25" t="s">
        <v>527</v>
      </c>
      <c r="P1700" s="25" t="s">
        <v>6115</v>
      </c>
      <c r="Q1700" s="28" t="s">
        <v>0</v>
      </c>
      <c r="R1700" s="29" t="s">
        <v>4378</v>
      </c>
      <c r="S1700" s="27" t="s">
        <v>6116</v>
      </c>
      <c r="T1700" s="27" t="s">
        <v>6117</v>
      </c>
      <c r="U1700" s="28" t="s">
        <v>267</v>
      </c>
      <c r="V1700" s="26" t="s">
        <v>266</v>
      </c>
      <c r="W1700" s="26" t="s">
        <v>564</v>
      </c>
      <c r="X1700" s="26" t="s">
        <v>411</v>
      </c>
      <c r="Y1700" s="37" t="s">
        <v>48</v>
      </c>
      <c r="Z1700" s="37" t="s">
        <v>50</v>
      </c>
      <c r="AA1700" s="37" t="s">
        <v>49</v>
      </c>
      <c r="AB1700" s="30">
        <v>0</v>
      </c>
      <c r="AC1700" s="30">
        <v>0</v>
      </c>
      <c r="AD1700" s="31">
        <v>0</v>
      </c>
      <c r="AE1700" s="30">
        <v>0</v>
      </c>
      <c r="AF1700" s="30">
        <v>0</v>
      </c>
      <c r="AG1700" s="32">
        <v>0</v>
      </c>
      <c r="AH1700" s="30">
        <v>0</v>
      </c>
      <c r="AI1700" s="10" t="s">
        <v>573</v>
      </c>
      <c r="AJ1700" s="30">
        <v>0</v>
      </c>
      <c r="AK1700" s="30">
        <v>0</v>
      </c>
      <c r="AL1700" s="30">
        <v>0</v>
      </c>
      <c r="AM1700" s="30">
        <v>0</v>
      </c>
      <c r="AN1700" s="30">
        <v>0</v>
      </c>
      <c r="AO1700" s="30">
        <v>0</v>
      </c>
      <c r="AP1700" s="30">
        <v>0</v>
      </c>
      <c r="AQ1700" s="30">
        <v>0</v>
      </c>
      <c r="AR1700" s="30">
        <v>0</v>
      </c>
      <c r="AS1700" s="30">
        <v>0</v>
      </c>
      <c r="AT1700" s="30">
        <v>0</v>
      </c>
      <c r="AU1700" s="121">
        <v>0</v>
      </c>
      <c r="AV1700" s="129" t="s">
        <v>1011</v>
      </c>
      <c r="AW1700" s="129" t="s">
        <v>1011</v>
      </c>
      <c r="AX1700" s="129" t="s">
        <v>527</v>
      </c>
    </row>
    <row r="1701" spans="1:50" ht="36" x14ac:dyDescent="0.25">
      <c r="A1701" s="120">
        <v>46211</v>
      </c>
      <c r="B1701" s="28" t="s">
        <v>570</v>
      </c>
      <c r="C1701" s="25" t="s">
        <v>427</v>
      </c>
      <c r="D1701" s="25" t="s">
        <v>498</v>
      </c>
      <c r="E1701" s="25" t="s">
        <v>423</v>
      </c>
      <c r="F1701" s="29" t="s">
        <v>287</v>
      </c>
      <c r="G1701" s="29" t="s">
        <v>21</v>
      </c>
      <c r="H1701" s="29" t="s">
        <v>422</v>
      </c>
      <c r="I1701" s="29" t="s">
        <v>579</v>
      </c>
      <c r="J1701" s="29" t="s">
        <v>868</v>
      </c>
      <c r="K1701" s="25" t="s">
        <v>248</v>
      </c>
      <c r="L1701" s="25" t="s">
        <v>4635</v>
      </c>
      <c r="M1701" s="25" t="s">
        <v>6118</v>
      </c>
      <c r="N1701" s="25" t="s">
        <v>6111</v>
      </c>
      <c r="O1701" s="25">
        <v>10466693036</v>
      </c>
      <c r="P1701" s="25" t="s">
        <v>6119</v>
      </c>
      <c r="Q1701" s="28" t="s">
        <v>0</v>
      </c>
      <c r="R1701" s="29" t="s">
        <v>4379</v>
      </c>
      <c r="S1701" s="27" t="s">
        <v>6120</v>
      </c>
      <c r="T1701" s="27" t="s">
        <v>6121</v>
      </c>
      <c r="U1701" s="28" t="s">
        <v>311</v>
      </c>
      <c r="V1701" s="26" t="s">
        <v>248</v>
      </c>
      <c r="W1701" s="26" t="s">
        <v>660</v>
      </c>
      <c r="X1701" s="26" t="s">
        <v>411</v>
      </c>
      <c r="Y1701" s="37" t="s">
        <v>200</v>
      </c>
      <c r="Z1701" s="37" t="s">
        <v>586</v>
      </c>
      <c r="AA1701" s="37" t="s">
        <v>585</v>
      </c>
      <c r="AB1701" s="30">
        <v>0</v>
      </c>
      <c r="AC1701" s="30">
        <v>0</v>
      </c>
      <c r="AD1701" s="31">
        <v>0</v>
      </c>
      <c r="AE1701" s="30">
        <v>6900</v>
      </c>
      <c r="AF1701" s="30">
        <v>0</v>
      </c>
      <c r="AG1701" s="32">
        <v>0</v>
      </c>
      <c r="AH1701" s="30">
        <v>0</v>
      </c>
      <c r="AI1701" s="10" t="s">
        <v>573</v>
      </c>
      <c r="AJ1701" s="30">
        <v>0</v>
      </c>
      <c r="AK1701" s="30">
        <v>0</v>
      </c>
      <c r="AL1701" s="30">
        <v>0</v>
      </c>
      <c r="AM1701" s="30">
        <v>0</v>
      </c>
      <c r="AN1701" s="30">
        <v>0</v>
      </c>
      <c r="AO1701" s="30">
        <v>0</v>
      </c>
      <c r="AP1701" s="30">
        <v>0</v>
      </c>
      <c r="AQ1701" s="30">
        <v>0</v>
      </c>
      <c r="AR1701" s="30">
        <v>0</v>
      </c>
      <c r="AS1701" s="30">
        <v>0</v>
      </c>
      <c r="AT1701" s="30">
        <v>0</v>
      </c>
      <c r="AU1701" s="121">
        <v>0</v>
      </c>
      <c r="AV1701" s="129" t="s">
        <v>1011</v>
      </c>
      <c r="AW1701" s="129" t="s">
        <v>1011</v>
      </c>
      <c r="AX1701" s="129" t="s">
        <v>2124</v>
      </c>
    </row>
    <row r="1702" spans="1:50" ht="36" x14ac:dyDescent="0.25">
      <c r="A1702" s="120">
        <v>46211</v>
      </c>
      <c r="B1702" s="28" t="s">
        <v>570</v>
      </c>
      <c r="C1702" s="25" t="s">
        <v>427</v>
      </c>
      <c r="D1702" s="25" t="s">
        <v>430</v>
      </c>
      <c r="E1702" s="25" t="s">
        <v>423</v>
      </c>
      <c r="F1702" s="29" t="s">
        <v>243</v>
      </c>
      <c r="G1702" s="29" t="s">
        <v>19</v>
      </c>
      <c r="H1702" s="29" t="s">
        <v>422</v>
      </c>
      <c r="I1702" s="29" t="s">
        <v>579</v>
      </c>
      <c r="J1702" s="29" t="s">
        <v>868</v>
      </c>
      <c r="K1702" s="25" t="s">
        <v>262</v>
      </c>
      <c r="L1702" s="25" t="s">
        <v>4632</v>
      </c>
      <c r="M1702" s="25" t="s">
        <v>6122</v>
      </c>
      <c r="N1702" s="25" t="s">
        <v>5829</v>
      </c>
      <c r="O1702" s="25">
        <v>10405534067</v>
      </c>
      <c r="P1702" s="25" t="s">
        <v>6123</v>
      </c>
      <c r="Q1702" s="28" t="s">
        <v>0</v>
      </c>
      <c r="R1702" s="29" t="s">
        <v>4380</v>
      </c>
      <c r="S1702" s="27" t="s">
        <v>6124</v>
      </c>
      <c r="T1702" s="27" t="s">
        <v>6125</v>
      </c>
      <c r="U1702" s="28" t="s">
        <v>263</v>
      </c>
      <c r="V1702" s="26" t="s">
        <v>262</v>
      </c>
      <c r="W1702" s="26" t="s">
        <v>562</v>
      </c>
      <c r="X1702" s="26" t="s">
        <v>411</v>
      </c>
      <c r="Y1702" s="37" t="s">
        <v>200</v>
      </c>
      <c r="Z1702" s="37" t="s">
        <v>586</v>
      </c>
      <c r="AA1702" s="37" t="s">
        <v>585</v>
      </c>
      <c r="AB1702" s="30">
        <v>0</v>
      </c>
      <c r="AC1702" s="30">
        <v>0</v>
      </c>
      <c r="AD1702" s="31">
        <v>0</v>
      </c>
      <c r="AE1702" s="30">
        <v>7350</v>
      </c>
      <c r="AF1702" s="30">
        <v>0</v>
      </c>
      <c r="AG1702" s="32">
        <v>0</v>
      </c>
      <c r="AH1702" s="30">
        <v>0</v>
      </c>
      <c r="AI1702" s="10" t="s">
        <v>573</v>
      </c>
      <c r="AJ1702" s="30">
        <v>0</v>
      </c>
      <c r="AK1702" s="30">
        <v>0</v>
      </c>
      <c r="AL1702" s="30">
        <v>0</v>
      </c>
      <c r="AM1702" s="30">
        <v>0</v>
      </c>
      <c r="AN1702" s="30">
        <v>0</v>
      </c>
      <c r="AO1702" s="30">
        <v>0</v>
      </c>
      <c r="AP1702" s="30">
        <v>0</v>
      </c>
      <c r="AQ1702" s="30">
        <v>0</v>
      </c>
      <c r="AR1702" s="30">
        <v>0</v>
      </c>
      <c r="AS1702" s="30">
        <v>0</v>
      </c>
      <c r="AT1702" s="30">
        <v>0</v>
      </c>
      <c r="AU1702" s="121">
        <v>0</v>
      </c>
      <c r="AV1702" s="129" t="s">
        <v>1011</v>
      </c>
      <c r="AW1702" s="129" t="s">
        <v>1011</v>
      </c>
      <c r="AX1702" s="129" t="s">
        <v>1115</v>
      </c>
    </row>
    <row r="1703" spans="1:50" ht="24" x14ac:dyDescent="0.25">
      <c r="A1703" s="120">
        <v>46212</v>
      </c>
      <c r="B1703" s="28" t="s">
        <v>570</v>
      </c>
      <c r="C1703" s="25" t="s">
        <v>427</v>
      </c>
      <c r="D1703" s="25" t="s">
        <v>457</v>
      </c>
      <c r="E1703" s="25" t="s">
        <v>423</v>
      </c>
      <c r="F1703" s="29" t="s">
        <v>243</v>
      </c>
      <c r="G1703" s="29" t="s">
        <v>19</v>
      </c>
      <c r="H1703" s="29" t="s">
        <v>422</v>
      </c>
      <c r="I1703" s="29" t="s">
        <v>579</v>
      </c>
      <c r="J1703" s="29" t="s">
        <v>777</v>
      </c>
      <c r="K1703" s="25" t="s">
        <v>457</v>
      </c>
      <c r="L1703" s="25" t="s">
        <v>4630</v>
      </c>
      <c r="M1703" s="25" t="s">
        <v>6126</v>
      </c>
      <c r="N1703" s="25" t="s">
        <v>5829</v>
      </c>
      <c r="O1703" s="25">
        <v>10738270989</v>
      </c>
      <c r="P1703" s="25" t="s">
        <v>6127</v>
      </c>
      <c r="Q1703" s="28" t="s">
        <v>0</v>
      </c>
      <c r="R1703" s="29" t="s">
        <v>4381</v>
      </c>
      <c r="S1703" s="27" t="s">
        <v>6128</v>
      </c>
      <c r="T1703" s="27" t="s">
        <v>6129</v>
      </c>
      <c r="U1703" s="28" t="s">
        <v>282</v>
      </c>
      <c r="V1703" s="26" t="s">
        <v>457</v>
      </c>
      <c r="W1703" s="26" t="s">
        <v>624</v>
      </c>
      <c r="X1703" s="26" t="s">
        <v>411</v>
      </c>
      <c r="Y1703" s="37" t="s">
        <v>200</v>
      </c>
      <c r="Z1703" s="37" t="s">
        <v>586</v>
      </c>
      <c r="AA1703" s="37" t="s">
        <v>585</v>
      </c>
      <c r="AB1703" s="30">
        <v>0</v>
      </c>
      <c r="AC1703" s="30">
        <v>0</v>
      </c>
      <c r="AD1703" s="31">
        <v>0</v>
      </c>
      <c r="AE1703" s="30">
        <v>25000</v>
      </c>
      <c r="AF1703" s="30">
        <v>0</v>
      </c>
      <c r="AG1703" s="32">
        <v>0</v>
      </c>
      <c r="AH1703" s="30">
        <v>0</v>
      </c>
      <c r="AI1703" s="10" t="s">
        <v>573</v>
      </c>
      <c r="AJ1703" s="30">
        <v>0</v>
      </c>
      <c r="AK1703" s="30">
        <v>0</v>
      </c>
      <c r="AL1703" s="30">
        <v>0</v>
      </c>
      <c r="AM1703" s="30">
        <v>0</v>
      </c>
      <c r="AN1703" s="30">
        <v>0</v>
      </c>
      <c r="AO1703" s="30">
        <v>0</v>
      </c>
      <c r="AP1703" s="30">
        <v>0</v>
      </c>
      <c r="AQ1703" s="30">
        <v>0</v>
      </c>
      <c r="AR1703" s="30">
        <v>0</v>
      </c>
      <c r="AS1703" s="30">
        <v>0</v>
      </c>
      <c r="AT1703" s="30">
        <v>0</v>
      </c>
      <c r="AU1703" s="121">
        <v>0</v>
      </c>
      <c r="AV1703" s="129" t="s">
        <v>1011</v>
      </c>
      <c r="AW1703" s="129" t="s">
        <v>1011</v>
      </c>
      <c r="AX1703" s="129" t="s">
        <v>797</v>
      </c>
    </row>
    <row r="1704" spans="1:50" ht="24" x14ac:dyDescent="0.25">
      <c r="A1704" s="120">
        <v>46212</v>
      </c>
      <c r="B1704" s="28" t="s">
        <v>570</v>
      </c>
      <c r="C1704" s="25" t="s">
        <v>427</v>
      </c>
      <c r="D1704" s="25" t="s">
        <v>498</v>
      </c>
      <c r="E1704" s="25" t="s">
        <v>423</v>
      </c>
      <c r="F1704" s="29" t="s">
        <v>287</v>
      </c>
      <c r="G1704" s="29" t="s">
        <v>21</v>
      </c>
      <c r="H1704" s="29" t="s">
        <v>422</v>
      </c>
      <c r="I1704" s="29" t="s">
        <v>579</v>
      </c>
      <c r="J1704" s="29" t="s">
        <v>868</v>
      </c>
      <c r="K1704" s="25" t="s">
        <v>246</v>
      </c>
      <c r="L1704" s="25" t="s">
        <v>4637</v>
      </c>
      <c r="M1704" s="25" t="s">
        <v>6130</v>
      </c>
      <c r="N1704" s="25" t="s">
        <v>6111</v>
      </c>
      <c r="O1704" s="25">
        <v>10316743752</v>
      </c>
      <c r="P1704" s="25" t="s">
        <v>6131</v>
      </c>
      <c r="Q1704" s="28" t="s">
        <v>0</v>
      </c>
      <c r="R1704" s="29" t="s">
        <v>4382</v>
      </c>
      <c r="S1704" s="27" t="s">
        <v>6132</v>
      </c>
      <c r="T1704" s="27" t="s">
        <v>6133</v>
      </c>
      <c r="U1704" s="28" t="s">
        <v>310</v>
      </c>
      <c r="V1704" s="26" t="s">
        <v>246</v>
      </c>
      <c r="W1704" s="26" t="s">
        <v>659</v>
      </c>
      <c r="X1704" s="26" t="s">
        <v>411</v>
      </c>
      <c r="Y1704" s="37" t="s">
        <v>200</v>
      </c>
      <c r="Z1704" s="37" t="s">
        <v>586</v>
      </c>
      <c r="AA1704" s="37" t="s">
        <v>585</v>
      </c>
      <c r="AB1704" s="30">
        <v>0</v>
      </c>
      <c r="AC1704" s="30">
        <v>0</v>
      </c>
      <c r="AD1704" s="31">
        <v>0</v>
      </c>
      <c r="AE1704" s="30">
        <v>16000</v>
      </c>
      <c r="AF1704" s="30">
        <v>0</v>
      </c>
      <c r="AG1704" s="32">
        <v>0</v>
      </c>
      <c r="AH1704" s="30">
        <v>0</v>
      </c>
      <c r="AI1704" s="10" t="s">
        <v>573</v>
      </c>
      <c r="AJ1704" s="30">
        <v>0</v>
      </c>
      <c r="AK1704" s="30">
        <v>0</v>
      </c>
      <c r="AL1704" s="30">
        <v>0</v>
      </c>
      <c r="AM1704" s="30">
        <v>0</v>
      </c>
      <c r="AN1704" s="30">
        <v>0</v>
      </c>
      <c r="AO1704" s="30">
        <v>0</v>
      </c>
      <c r="AP1704" s="30">
        <v>0</v>
      </c>
      <c r="AQ1704" s="30">
        <v>0</v>
      </c>
      <c r="AR1704" s="30">
        <v>0</v>
      </c>
      <c r="AS1704" s="30">
        <v>0</v>
      </c>
      <c r="AT1704" s="30">
        <v>0</v>
      </c>
      <c r="AU1704" s="121">
        <v>0</v>
      </c>
      <c r="AV1704" s="129" t="s">
        <v>1011</v>
      </c>
      <c r="AW1704" s="129" t="s">
        <v>1011</v>
      </c>
      <c r="AX1704" s="129" t="s">
        <v>2849</v>
      </c>
    </row>
    <row r="1705" spans="1:50" ht="24" x14ac:dyDescent="0.25">
      <c r="A1705" s="120">
        <v>46212</v>
      </c>
      <c r="B1705" s="28" t="s">
        <v>570</v>
      </c>
      <c r="C1705" s="25" t="s">
        <v>427</v>
      </c>
      <c r="D1705" s="25" t="s">
        <v>455</v>
      </c>
      <c r="E1705" s="25" t="s">
        <v>423</v>
      </c>
      <c r="F1705" s="29" t="s">
        <v>243</v>
      </c>
      <c r="G1705" s="29" t="s">
        <v>19</v>
      </c>
      <c r="H1705" s="29" t="s">
        <v>422</v>
      </c>
      <c r="I1705" s="29" t="s">
        <v>579</v>
      </c>
      <c r="J1705" s="29" t="s">
        <v>777</v>
      </c>
      <c r="K1705" s="25" t="s">
        <v>455</v>
      </c>
      <c r="L1705" s="25" t="s">
        <v>4634</v>
      </c>
      <c r="M1705" s="25" t="s">
        <v>6134</v>
      </c>
      <c r="N1705" s="25" t="s">
        <v>6111</v>
      </c>
      <c r="O1705" s="25">
        <v>10098688205</v>
      </c>
      <c r="P1705" s="25" t="s">
        <v>6135</v>
      </c>
      <c r="Q1705" s="28" t="s">
        <v>0</v>
      </c>
      <c r="R1705" s="29" t="s">
        <v>4383</v>
      </c>
      <c r="S1705" s="27" t="s">
        <v>6136</v>
      </c>
      <c r="T1705" s="27" t="s">
        <v>6137</v>
      </c>
      <c r="U1705" s="28" t="s">
        <v>275</v>
      </c>
      <c r="V1705" s="26" t="s">
        <v>455</v>
      </c>
      <c r="W1705" s="26" t="s">
        <v>611</v>
      </c>
      <c r="X1705" s="26" t="s">
        <v>411</v>
      </c>
      <c r="Y1705" s="37" t="s">
        <v>200</v>
      </c>
      <c r="Z1705" s="37" t="s">
        <v>586</v>
      </c>
      <c r="AA1705" s="37" t="s">
        <v>585</v>
      </c>
      <c r="AB1705" s="30">
        <v>0</v>
      </c>
      <c r="AC1705" s="30">
        <v>0</v>
      </c>
      <c r="AD1705" s="31">
        <v>0</v>
      </c>
      <c r="AE1705" s="30">
        <v>12000</v>
      </c>
      <c r="AF1705" s="30">
        <v>0</v>
      </c>
      <c r="AG1705" s="32">
        <v>0</v>
      </c>
      <c r="AH1705" s="30">
        <v>0</v>
      </c>
      <c r="AI1705" s="10" t="s">
        <v>573</v>
      </c>
      <c r="AJ1705" s="30">
        <v>0</v>
      </c>
      <c r="AK1705" s="30">
        <v>0</v>
      </c>
      <c r="AL1705" s="30">
        <v>0</v>
      </c>
      <c r="AM1705" s="30">
        <v>0</v>
      </c>
      <c r="AN1705" s="30">
        <v>0</v>
      </c>
      <c r="AO1705" s="30">
        <v>0</v>
      </c>
      <c r="AP1705" s="30">
        <v>0</v>
      </c>
      <c r="AQ1705" s="30">
        <v>0</v>
      </c>
      <c r="AR1705" s="30">
        <v>0</v>
      </c>
      <c r="AS1705" s="30">
        <v>0</v>
      </c>
      <c r="AT1705" s="30">
        <v>0</v>
      </c>
      <c r="AU1705" s="121">
        <v>0</v>
      </c>
      <c r="AV1705" s="129" t="s">
        <v>1011</v>
      </c>
      <c r="AW1705" s="129" t="s">
        <v>1011</v>
      </c>
      <c r="AX1705" s="129" t="s">
        <v>797</v>
      </c>
    </row>
    <row r="1706" spans="1:50" ht="24" x14ac:dyDescent="0.25">
      <c r="A1706" s="120">
        <v>46212</v>
      </c>
      <c r="B1706" s="28" t="s">
        <v>570</v>
      </c>
      <c r="C1706" s="25" t="s">
        <v>427</v>
      </c>
      <c r="D1706" s="25" t="s">
        <v>430</v>
      </c>
      <c r="E1706" s="25" t="s">
        <v>423</v>
      </c>
      <c r="F1706" s="29" t="s">
        <v>243</v>
      </c>
      <c r="G1706" s="29" t="s">
        <v>19</v>
      </c>
      <c r="H1706" s="29" t="s">
        <v>583</v>
      </c>
      <c r="I1706" s="29" t="s">
        <v>269</v>
      </c>
      <c r="J1706" s="29" t="s">
        <v>868</v>
      </c>
      <c r="K1706" s="25" t="s">
        <v>283</v>
      </c>
      <c r="L1706" s="25" t="s">
        <v>4636</v>
      </c>
      <c r="M1706" s="25" t="s">
        <v>6138</v>
      </c>
      <c r="N1706" s="25" t="s">
        <v>6111</v>
      </c>
      <c r="O1706" s="25">
        <v>20450475042</v>
      </c>
      <c r="P1706" s="25" t="s">
        <v>6139</v>
      </c>
      <c r="Q1706" s="28" t="s">
        <v>0</v>
      </c>
      <c r="R1706" s="29" t="s">
        <v>4384</v>
      </c>
      <c r="S1706" s="27" t="s">
        <v>6140</v>
      </c>
      <c r="T1706" s="27" t="s">
        <v>6141</v>
      </c>
      <c r="U1706" s="28" t="s">
        <v>292</v>
      </c>
      <c r="V1706" s="26" t="s">
        <v>283</v>
      </c>
      <c r="W1706" s="26" t="s">
        <v>629</v>
      </c>
      <c r="X1706" s="26" t="s">
        <v>411</v>
      </c>
      <c r="Y1706" s="37" t="s">
        <v>131</v>
      </c>
      <c r="Z1706" s="37" t="s">
        <v>70</v>
      </c>
      <c r="AA1706" s="37" t="s">
        <v>132</v>
      </c>
      <c r="AB1706" s="30">
        <v>0</v>
      </c>
      <c r="AC1706" s="30">
        <v>0</v>
      </c>
      <c r="AD1706" s="31">
        <v>0</v>
      </c>
      <c r="AE1706" s="30">
        <v>1485.5</v>
      </c>
      <c r="AF1706" s="30">
        <v>1485.5</v>
      </c>
      <c r="AG1706" s="32">
        <v>-1485.5</v>
      </c>
      <c r="AH1706" s="30">
        <v>1485.5</v>
      </c>
      <c r="AI1706" s="10" t="s">
        <v>573</v>
      </c>
      <c r="AJ1706" s="30">
        <v>0</v>
      </c>
      <c r="AK1706" s="30">
        <v>0</v>
      </c>
      <c r="AL1706" s="30">
        <v>0</v>
      </c>
      <c r="AM1706" s="30">
        <v>0</v>
      </c>
      <c r="AN1706" s="30">
        <v>0</v>
      </c>
      <c r="AO1706" s="30">
        <v>0</v>
      </c>
      <c r="AP1706" s="30">
        <v>1485.5</v>
      </c>
      <c r="AQ1706" s="30">
        <v>0</v>
      </c>
      <c r="AR1706" s="30">
        <v>0</v>
      </c>
      <c r="AS1706" s="30">
        <v>0</v>
      </c>
      <c r="AT1706" s="30">
        <v>0</v>
      </c>
      <c r="AU1706" s="121">
        <v>0</v>
      </c>
      <c r="AV1706" s="129" t="s">
        <v>1011</v>
      </c>
      <c r="AW1706" s="129" t="s">
        <v>1011</v>
      </c>
      <c r="AX1706" s="129" t="s">
        <v>527</v>
      </c>
    </row>
    <row r="1707" spans="1:50" ht="24" x14ac:dyDescent="0.25">
      <c r="A1707" s="120">
        <v>46212</v>
      </c>
      <c r="B1707" s="28" t="s">
        <v>570</v>
      </c>
      <c r="C1707" s="25" t="s">
        <v>427</v>
      </c>
      <c r="D1707" s="25" t="s">
        <v>498</v>
      </c>
      <c r="E1707" s="25" t="s">
        <v>423</v>
      </c>
      <c r="F1707" s="29" t="s">
        <v>287</v>
      </c>
      <c r="G1707" s="29" t="s">
        <v>21</v>
      </c>
      <c r="H1707" s="29" t="s">
        <v>422</v>
      </c>
      <c r="I1707" s="29" t="s">
        <v>579</v>
      </c>
      <c r="J1707" s="29" t="s">
        <v>868</v>
      </c>
      <c r="K1707" s="25" t="s">
        <v>266</v>
      </c>
      <c r="L1707" s="25" t="s">
        <v>4638</v>
      </c>
      <c r="M1707" s="25" t="s">
        <v>6142</v>
      </c>
      <c r="N1707" s="25" t="s">
        <v>6111</v>
      </c>
      <c r="O1707" s="25">
        <v>10484631765</v>
      </c>
      <c r="P1707" s="25" t="s">
        <v>6143</v>
      </c>
      <c r="Q1707" s="28" t="s">
        <v>0</v>
      </c>
      <c r="R1707" s="29" t="s">
        <v>4385</v>
      </c>
      <c r="S1707" s="27" t="s">
        <v>6144</v>
      </c>
      <c r="T1707" s="27" t="s">
        <v>6145</v>
      </c>
      <c r="U1707" s="28" t="s">
        <v>320</v>
      </c>
      <c r="V1707" s="26" t="s">
        <v>266</v>
      </c>
      <c r="W1707" s="26" t="s">
        <v>669</v>
      </c>
      <c r="X1707" s="26" t="s">
        <v>411</v>
      </c>
      <c r="Y1707" s="37" t="s">
        <v>200</v>
      </c>
      <c r="Z1707" s="37" t="s">
        <v>586</v>
      </c>
      <c r="AA1707" s="37" t="s">
        <v>585</v>
      </c>
      <c r="AB1707" s="30">
        <v>0</v>
      </c>
      <c r="AC1707" s="30">
        <v>0</v>
      </c>
      <c r="AD1707" s="31">
        <v>0</v>
      </c>
      <c r="AE1707" s="30">
        <v>24400</v>
      </c>
      <c r="AF1707" s="30">
        <v>0</v>
      </c>
      <c r="AG1707" s="32">
        <v>0</v>
      </c>
      <c r="AH1707" s="30">
        <v>0</v>
      </c>
      <c r="AI1707" s="10" t="s">
        <v>573</v>
      </c>
      <c r="AJ1707" s="30">
        <v>0</v>
      </c>
      <c r="AK1707" s="30">
        <v>0</v>
      </c>
      <c r="AL1707" s="30">
        <v>0</v>
      </c>
      <c r="AM1707" s="30">
        <v>0</v>
      </c>
      <c r="AN1707" s="30">
        <v>0</v>
      </c>
      <c r="AO1707" s="30">
        <v>0</v>
      </c>
      <c r="AP1707" s="30">
        <v>0</v>
      </c>
      <c r="AQ1707" s="30">
        <v>0</v>
      </c>
      <c r="AR1707" s="30">
        <v>0</v>
      </c>
      <c r="AS1707" s="30">
        <v>0</v>
      </c>
      <c r="AT1707" s="30">
        <v>0</v>
      </c>
      <c r="AU1707" s="121">
        <v>0</v>
      </c>
      <c r="AV1707" s="129" t="s">
        <v>1011</v>
      </c>
      <c r="AW1707" s="129" t="s">
        <v>1011</v>
      </c>
      <c r="AX1707" s="129" t="s">
        <v>2849</v>
      </c>
    </row>
    <row r="1708" spans="1:50" ht="24" x14ac:dyDescent="0.25">
      <c r="A1708" s="120">
        <v>46213</v>
      </c>
      <c r="B1708" s="28" t="s">
        <v>570</v>
      </c>
      <c r="C1708" s="25" t="s">
        <v>427</v>
      </c>
      <c r="D1708" s="25" t="s">
        <v>498</v>
      </c>
      <c r="E1708" s="25" t="s">
        <v>423</v>
      </c>
      <c r="F1708" s="29" t="s">
        <v>287</v>
      </c>
      <c r="G1708" s="29" t="s">
        <v>21</v>
      </c>
      <c r="H1708" s="29" t="s">
        <v>422</v>
      </c>
      <c r="I1708" s="29" t="s">
        <v>579</v>
      </c>
      <c r="J1708" s="29" t="s">
        <v>868</v>
      </c>
      <c r="K1708" s="25" t="s">
        <v>252</v>
      </c>
      <c r="L1708" s="25" t="s">
        <v>4642</v>
      </c>
      <c r="M1708" s="25" t="s">
        <v>6146</v>
      </c>
      <c r="N1708" s="25" t="s">
        <v>6147</v>
      </c>
      <c r="O1708" s="25">
        <v>10702145410</v>
      </c>
      <c r="P1708" s="25" t="s">
        <v>6148</v>
      </c>
      <c r="Q1708" s="28" t="s">
        <v>0</v>
      </c>
      <c r="R1708" s="29" t="s">
        <v>4386</v>
      </c>
      <c r="S1708" s="27" t="s">
        <v>6149</v>
      </c>
      <c r="T1708" s="27" t="s">
        <v>6150</v>
      </c>
      <c r="U1708" s="28" t="s">
        <v>313</v>
      </c>
      <c r="V1708" s="26" t="s">
        <v>252</v>
      </c>
      <c r="W1708" s="26" t="s">
        <v>662</v>
      </c>
      <c r="X1708" s="26" t="s">
        <v>411</v>
      </c>
      <c r="Y1708" s="37" t="s">
        <v>200</v>
      </c>
      <c r="Z1708" s="37" t="s">
        <v>586</v>
      </c>
      <c r="AA1708" s="37" t="s">
        <v>585</v>
      </c>
      <c r="AB1708" s="30">
        <v>0</v>
      </c>
      <c r="AC1708" s="30">
        <v>0</v>
      </c>
      <c r="AD1708" s="31">
        <v>0</v>
      </c>
      <c r="AE1708" s="30">
        <v>22000</v>
      </c>
      <c r="AF1708" s="30">
        <v>0</v>
      </c>
      <c r="AG1708" s="32">
        <v>0</v>
      </c>
      <c r="AH1708" s="30">
        <v>0</v>
      </c>
      <c r="AI1708" s="10" t="s">
        <v>573</v>
      </c>
      <c r="AJ1708" s="30">
        <v>0</v>
      </c>
      <c r="AK1708" s="30">
        <v>0</v>
      </c>
      <c r="AL1708" s="30">
        <v>0</v>
      </c>
      <c r="AM1708" s="30">
        <v>0</v>
      </c>
      <c r="AN1708" s="30">
        <v>0</v>
      </c>
      <c r="AO1708" s="30">
        <v>0</v>
      </c>
      <c r="AP1708" s="30">
        <v>0</v>
      </c>
      <c r="AQ1708" s="30">
        <v>0</v>
      </c>
      <c r="AR1708" s="30">
        <v>0</v>
      </c>
      <c r="AS1708" s="30">
        <v>0</v>
      </c>
      <c r="AT1708" s="30">
        <v>0</v>
      </c>
      <c r="AU1708" s="121">
        <v>0</v>
      </c>
      <c r="AV1708" s="129" t="s">
        <v>1011</v>
      </c>
      <c r="AW1708" s="129" t="s">
        <v>1011</v>
      </c>
      <c r="AX1708" s="129" t="s">
        <v>2849</v>
      </c>
    </row>
    <row r="1709" spans="1:50" ht="24" x14ac:dyDescent="0.25">
      <c r="A1709" s="120">
        <v>46213</v>
      </c>
      <c r="B1709" s="28" t="s">
        <v>570</v>
      </c>
      <c r="C1709" s="25" t="s">
        <v>427</v>
      </c>
      <c r="D1709" s="25" t="s">
        <v>498</v>
      </c>
      <c r="E1709" s="25" t="s">
        <v>423</v>
      </c>
      <c r="F1709" s="29" t="s">
        <v>287</v>
      </c>
      <c r="G1709" s="29" t="s">
        <v>21</v>
      </c>
      <c r="H1709" s="29" t="s">
        <v>422</v>
      </c>
      <c r="I1709" s="29" t="s">
        <v>579</v>
      </c>
      <c r="J1709" s="29" t="s">
        <v>868</v>
      </c>
      <c r="K1709" s="25" t="s">
        <v>254</v>
      </c>
      <c r="L1709" s="25" t="s">
        <v>4639</v>
      </c>
      <c r="M1709" s="25" t="s">
        <v>6151</v>
      </c>
      <c r="N1709" s="25" t="s">
        <v>6152</v>
      </c>
      <c r="O1709" s="25">
        <v>10476132512</v>
      </c>
      <c r="P1709" s="25" t="s">
        <v>6153</v>
      </c>
      <c r="Q1709" s="28" t="s">
        <v>0</v>
      </c>
      <c r="R1709" s="29" t="s">
        <v>4387</v>
      </c>
      <c r="S1709" s="27" t="s">
        <v>6154</v>
      </c>
      <c r="T1709" s="27" t="s">
        <v>6155</v>
      </c>
      <c r="U1709" s="28" t="s">
        <v>314</v>
      </c>
      <c r="V1709" s="26" t="s">
        <v>254</v>
      </c>
      <c r="W1709" s="26" t="s">
        <v>663</v>
      </c>
      <c r="X1709" s="26" t="s">
        <v>411</v>
      </c>
      <c r="Y1709" s="37" t="s">
        <v>200</v>
      </c>
      <c r="Z1709" s="37" t="s">
        <v>586</v>
      </c>
      <c r="AA1709" s="37" t="s">
        <v>585</v>
      </c>
      <c r="AB1709" s="30">
        <v>0</v>
      </c>
      <c r="AC1709" s="30">
        <v>0</v>
      </c>
      <c r="AD1709" s="31">
        <v>0</v>
      </c>
      <c r="AE1709" s="30">
        <v>27180</v>
      </c>
      <c r="AF1709" s="30">
        <v>0</v>
      </c>
      <c r="AG1709" s="32">
        <v>0</v>
      </c>
      <c r="AH1709" s="30">
        <v>0</v>
      </c>
      <c r="AI1709" s="10" t="s">
        <v>573</v>
      </c>
      <c r="AJ1709" s="30">
        <v>0</v>
      </c>
      <c r="AK1709" s="30">
        <v>0</v>
      </c>
      <c r="AL1709" s="30">
        <v>0</v>
      </c>
      <c r="AM1709" s="30">
        <v>0</v>
      </c>
      <c r="AN1709" s="30">
        <v>0</v>
      </c>
      <c r="AO1709" s="30">
        <v>0</v>
      </c>
      <c r="AP1709" s="30">
        <v>0</v>
      </c>
      <c r="AQ1709" s="30">
        <v>0</v>
      </c>
      <c r="AR1709" s="30">
        <v>0</v>
      </c>
      <c r="AS1709" s="30">
        <v>0</v>
      </c>
      <c r="AT1709" s="30">
        <v>0</v>
      </c>
      <c r="AU1709" s="121">
        <v>0</v>
      </c>
      <c r="AV1709" s="129" t="s">
        <v>1011</v>
      </c>
      <c r="AW1709" s="129" t="s">
        <v>1011</v>
      </c>
      <c r="AX1709" s="129" t="s">
        <v>2849</v>
      </c>
    </row>
    <row r="1710" spans="1:50" ht="24" x14ac:dyDescent="0.25">
      <c r="A1710" s="120">
        <v>46213</v>
      </c>
      <c r="B1710" s="28" t="s">
        <v>570</v>
      </c>
      <c r="C1710" s="25" t="s">
        <v>427</v>
      </c>
      <c r="D1710" s="25" t="s">
        <v>498</v>
      </c>
      <c r="E1710" s="25" t="s">
        <v>423</v>
      </c>
      <c r="F1710" s="29" t="s">
        <v>287</v>
      </c>
      <c r="G1710" s="29" t="s">
        <v>21</v>
      </c>
      <c r="H1710" s="29" t="s">
        <v>422</v>
      </c>
      <c r="I1710" s="29" t="s">
        <v>579</v>
      </c>
      <c r="J1710" s="29" t="s">
        <v>868</v>
      </c>
      <c r="K1710" s="25" t="s">
        <v>283</v>
      </c>
      <c r="L1710" s="25" t="s">
        <v>4641</v>
      </c>
      <c r="M1710" s="25" t="s">
        <v>6156</v>
      </c>
      <c r="N1710" s="25" t="s">
        <v>6147</v>
      </c>
      <c r="O1710" s="25">
        <v>10727097665</v>
      </c>
      <c r="P1710" s="25" t="s">
        <v>6157</v>
      </c>
      <c r="Q1710" s="28" t="s">
        <v>0</v>
      </c>
      <c r="R1710" s="29" t="s">
        <v>4388</v>
      </c>
      <c r="S1710" s="27" t="s">
        <v>6158</v>
      </c>
      <c r="T1710" s="27" t="s">
        <v>6159</v>
      </c>
      <c r="U1710" s="28" t="s">
        <v>330</v>
      </c>
      <c r="V1710" s="26" t="s">
        <v>283</v>
      </c>
      <c r="W1710" s="26" t="s">
        <v>679</v>
      </c>
      <c r="X1710" s="26" t="s">
        <v>411</v>
      </c>
      <c r="Y1710" s="37" t="s">
        <v>200</v>
      </c>
      <c r="Z1710" s="37" t="s">
        <v>586</v>
      </c>
      <c r="AA1710" s="37" t="s">
        <v>585</v>
      </c>
      <c r="AB1710" s="30">
        <v>0</v>
      </c>
      <c r="AC1710" s="30">
        <v>0</v>
      </c>
      <c r="AD1710" s="31">
        <v>0</v>
      </c>
      <c r="AE1710" s="30">
        <v>17600</v>
      </c>
      <c r="AF1710" s="30">
        <v>0</v>
      </c>
      <c r="AG1710" s="32">
        <v>0</v>
      </c>
      <c r="AH1710" s="30">
        <v>0</v>
      </c>
      <c r="AI1710" s="10" t="s">
        <v>573</v>
      </c>
      <c r="AJ1710" s="30">
        <v>0</v>
      </c>
      <c r="AK1710" s="30">
        <v>0</v>
      </c>
      <c r="AL1710" s="30">
        <v>0</v>
      </c>
      <c r="AM1710" s="30">
        <v>0</v>
      </c>
      <c r="AN1710" s="30">
        <v>0</v>
      </c>
      <c r="AO1710" s="30">
        <v>0</v>
      </c>
      <c r="AP1710" s="30">
        <v>0</v>
      </c>
      <c r="AQ1710" s="30">
        <v>0</v>
      </c>
      <c r="AR1710" s="30">
        <v>0</v>
      </c>
      <c r="AS1710" s="30">
        <v>0</v>
      </c>
      <c r="AT1710" s="30">
        <v>0</v>
      </c>
      <c r="AU1710" s="121">
        <v>0</v>
      </c>
      <c r="AV1710" s="129" t="s">
        <v>1011</v>
      </c>
      <c r="AW1710" s="129" t="s">
        <v>1011</v>
      </c>
      <c r="AX1710" s="129" t="s">
        <v>2849</v>
      </c>
    </row>
    <row r="1711" spans="1:50" ht="24" x14ac:dyDescent="0.25">
      <c r="A1711" s="120">
        <v>46216</v>
      </c>
      <c r="B1711" s="28" t="s">
        <v>570</v>
      </c>
      <c r="C1711" s="25" t="s">
        <v>427</v>
      </c>
      <c r="D1711" s="25" t="s">
        <v>429</v>
      </c>
      <c r="E1711" s="25" t="s">
        <v>423</v>
      </c>
      <c r="F1711" s="29" t="s">
        <v>243</v>
      </c>
      <c r="G1711" s="29" t="s">
        <v>19</v>
      </c>
      <c r="H1711" s="29" t="s">
        <v>422</v>
      </c>
      <c r="I1711" s="29" t="s">
        <v>579</v>
      </c>
      <c r="J1711" s="29" t="s">
        <v>777</v>
      </c>
      <c r="K1711" s="25" t="s">
        <v>429</v>
      </c>
      <c r="L1711" s="25" t="s">
        <v>4645</v>
      </c>
      <c r="M1711" s="25" t="s">
        <v>6160</v>
      </c>
      <c r="N1711" s="25" t="s">
        <v>6147</v>
      </c>
      <c r="O1711" s="25">
        <v>10747419855</v>
      </c>
      <c r="P1711" s="25" t="s">
        <v>6161</v>
      </c>
      <c r="Q1711" s="28" t="s">
        <v>0</v>
      </c>
      <c r="R1711" s="29" t="s">
        <v>4389</v>
      </c>
      <c r="S1711" s="27" t="s">
        <v>6162</v>
      </c>
      <c r="T1711" s="27" t="s">
        <v>6163</v>
      </c>
      <c r="U1711" s="28" t="s">
        <v>277</v>
      </c>
      <c r="V1711" s="26" t="s">
        <v>429</v>
      </c>
      <c r="W1711" s="26" t="s">
        <v>617</v>
      </c>
      <c r="X1711" s="26" t="s">
        <v>411</v>
      </c>
      <c r="Y1711" s="37" t="s">
        <v>200</v>
      </c>
      <c r="Z1711" s="37" t="s">
        <v>586</v>
      </c>
      <c r="AA1711" s="37" t="s">
        <v>585</v>
      </c>
      <c r="AB1711" s="30">
        <v>0</v>
      </c>
      <c r="AC1711" s="30">
        <v>0</v>
      </c>
      <c r="AD1711" s="31">
        <v>0</v>
      </c>
      <c r="AE1711" s="30">
        <v>18000</v>
      </c>
      <c r="AF1711" s="30">
        <v>0</v>
      </c>
      <c r="AG1711" s="32">
        <v>0</v>
      </c>
      <c r="AH1711" s="30">
        <v>0</v>
      </c>
      <c r="AI1711" s="10" t="s">
        <v>573</v>
      </c>
      <c r="AJ1711" s="30">
        <v>0</v>
      </c>
      <c r="AK1711" s="30">
        <v>0</v>
      </c>
      <c r="AL1711" s="30">
        <v>0</v>
      </c>
      <c r="AM1711" s="30">
        <v>0</v>
      </c>
      <c r="AN1711" s="30">
        <v>0</v>
      </c>
      <c r="AO1711" s="30">
        <v>0</v>
      </c>
      <c r="AP1711" s="30">
        <v>0</v>
      </c>
      <c r="AQ1711" s="30">
        <v>0</v>
      </c>
      <c r="AR1711" s="30">
        <v>0</v>
      </c>
      <c r="AS1711" s="30">
        <v>0</v>
      </c>
      <c r="AT1711" s="30">
        <v>0</v>
      </c>
      <c r="AU1711" s="121">
        <v>0</v>
      </c>
      <c r="AV1711" s="129" t="s">
        <v>1011</v>
      </c>
      <c r="AW1711" s="129" t="s">
        <v>1011</v>
      </c>
      <c r="AX1711" s="129" t="s">
        <v>797</v>
      </c>
    </row>
    <row r="1712" spans="1:50" ht="24" x14ac:dyDescent="0.25">
      <c r="A1712" s="120">
        <v>46216</v>
      </c>
      <c r="B1712" s="28" t="s">
        <v>570</v>
      </c>
      <c r="C1712" s="25" t="s">
        <v>427</v>
      </c>
      <c r="D1712" s="25" t="s">
        <v>429</v>
      </c>
      <c r="E1712" s="25" t="s">
        <v>423</v>
      </c>
      <c r="F1712" s="29" t="s">
        <v>243</v>
      </c>
      <c r="G1712" s="29" t="s">
        <v>19</v>
      </c>
      <c r="H1712" s="29" t="s">
        <v>422</v>
      </c>
      <c r="I1712" s="29" t="s">
        <v>579</v>
      </c>
      <c r="J1712" s="29" t="s">
        <v>777</v>
      </c>
      <c r="K1712" s="25" t="s">
        <v>429</v>
      </c>
      <c r="L1712" s="25" t="s">
        <v>4646</v>
      </c>
      <c r="M1712" s="25" t="s">
        <v>6164</v>
      </c>
      <c r="N1712" s="25" t="s">
        <v>6147</v>
      </c>
      <c r="O1712" s="25">
        <v>10453258411</v>
      </c>
      <c r="P1712" s="25" t="s">
        <v>6165</v>
      </c>
      <c r="Q1712" s="28" t="s">
        <v>0</v>
      </c>
      <c r="R1712" s="29" t="s">
        <v>4390</v>
      </c>
      <c r="S1712" s="27" t="s">
        <v>6166</v>
      </c>
      <c r="T1712" s="27" t="s">
        <v>6167</v>
      </c>
      <c r="U1712" s="28" t="s">
        <v>277</v>
      </c>
      <c r="V1712" s="26" t="s">
        <v>429</v>
      </c>
      <c r="W1712" s="26" t="s">
        <v>617</v>
      </c>
      <c r="X1712" s="26" t="s">
        <v>411</v>
      </c>
      <c r="Y1712" s="37" t="s">
        <v>200</v>
      </c>
      <c r="Z1712" s="37" t="s">
        <v>586</v>
      </c>
      <c r="AA1712" s="37" t="s">
        <v>585</v>
      </c>
      <c r="AB1712" s="30">
        <v>0</v>
      </c>
      <c r="AC1712" s="30">
        <v>0</v>
      </c>
      <c r="AD1712" s="31">
        <v>0</v>
      </c>
      <c r="AE1712" s="30">
        <v>18000</v>
      </c>
      <c r="AF1712" s="30">
        <v>0</v>
      </c>
      <c r="AG1712" s="32">
        <v>0</v>
      </c>
      <c r="AH1712" s="30">
        <v>0</v>
      </c>
      <c r="AI1712" s="10" t="s">
        <v>573</v>
      </c>
      <c r="AJ1712" s="30">
        <v>0</v>
      </c>
      <c r="AK1712" s="30">
        <v>0</v>
      </c>
      <c r="AL1712" s="30">
        <v>0</v>
      </c>
      <c r="AM1712" s="30">
        <v>0</v>
      </c>
      <c r="AN1712" s="30">
        <v>0</v>
      </c>
      <c r="AO1712" s="30">
        <v>0</v>
      </c>
      <c r="AP1712" s="30">
        <v>0</v>
      </c>
      <c r="AQ1712" s="30">
        <v>0</v>
      </c>
      <c r="AR1712" s="30">
        <v>0</v>
      </c>
      <c r="AS1712" s="30">
        <v>0</v>
      </c>
      <c r="AT1712" s="30">
        <v>0</v>
      </c>
      <c r="AU1712" s="121">
        <v>0</v>
      </c>
      <c r="AV1712" s="129" t="s">
        <v>1011</v>
      </c>
      <c r="AW1712" s="129" t="s">
        <v>1011</v>
      </c>
      <c r="AX1712" s="129" t="s">
        <v>797</v>
      </c>
    </row>
    <row r="1713" spans="1:50" ht="36" x14ac:dyDescent="0.25">
      <c r="A1713" s="120">
        <v>46216</v>
      </c>
      <c r="B1713" s="28" t="s">
        <v>570</v>
      </c>
      <c r="C1713" s="25" t="s">
        <v>427</v>
      </c>
      <c r="D1713" s="25" t="s">
        <v>498</v>
      </c>
      <c r="E1713" s="25" t="s">
        <v>423</v>
      </c>
      <c r="F1713" s="29" t="s">
        <v>287</v>
      </c>
      <c r="G1713" s="29" t="s">
        <v>21</v>
      </c>
      <c r="H1713" s="29" t="s">
        <v>422</v>
      </c>
      <c r="I1713" s="29" t="s">
        <v>579</v>
      </c>
      <c r="J1713" s="29" t="s">
        <v>868</v>
      </c>
      <c r="K1713" s="25" t="s">
        <v>252</v>
      </c>
      <c r="L1713" s="25" t="s">
        <v>4655</v>
      </c>
      <c r="M1713" s="25" t="s">
        <v>6168</v>
      </c>
      <c r="N1713" s="25" t="s">
        <v>6169</v>
      </c>
      <c r="O1713" s="25">
        <v>10703071886</v>
      </c>
      <c r="P1713" s="25" t="s">
        <v>6170</v>
      </c>
      <c r="Q1713" s="28" t="s">
        <v>0</v>
      </c>
      <c r="R1713" s="29" t="s">
        <v>4391</v>
      </c>
      <c r="S1713" s="27" t="s">
        <v>6171</v>
      </c>
      <c r="T1713" s="27" t="s">
        <v>6172</v>
      </c>
      <c r="U1713" s="28" t="s">
        <v>313</v>
      </c>
      <c r="V1713" s="26" t="s">
        <v>252</v>
      </c>
      <c r="W1713" s="26" t="s">
        <v>662</v>
      </c>
      <c r="X1713" s="26" t="s">
        <v>411</v>
      </c>
      <c r="Y1713" s="37" t="s">
        <v>200</v>
      </c>
      <c r="Z1713" s="37" t="s">
        <v>586</v>
      </c>
      <c r="AA1713" s="37" t="s">
        <v>585</v>
      </c>
      <c r="AB1713" s="30">
        <v>0</v>
      </c>
      <c r="AC1713" s="30">
        <v>0</v>
      </c>
      <c r="AD1713" s="31">
        <v>0</v>
      </c>
      <c r="AE1713" s="30">
        <v>6700</v>
      </c>
      <c r="AF1713" s="30">
        <v>0</v>
      </c>
      <c r="AG1713" s="32">
        <v>0</v>
      </c>
      <c r="AH1713" s="30">
        <v>0</v>
      </c>
      <c r="AI1713" s="10" t="s">
        <v>573</v>
      </c>
      <c r="AJ1713" s="30">
        <v>0</v>
      </c>
      <c r="AK1713" s="30">
        <v>0</v>
      </c>
      <c r="AL1713" s="30">
        <v>0</v>
      </c>
      <c r="AM1713" s="30">
        <v>0</v>
      </c>
      <c r="AN1713" s="30">
        <v>0</v>
      </c>
      <c r="AO1713" s="30">
        <v>0</v>
      </c>
      <c r="AP1713" s="30">
        <v>0</v>
      </c>
      <c r="AQ1713" s="30">
        <v>0</v>
      </c>
      <c r="AR1713" s="30">
        <v>0</v>
      </c>
      <c r="AS1713" s="30">
        <v>0</v>
      </c>
      <c r="AT1713" s="30">
        <v>0</v>
      </c>
      <c r="AU1713" s="121">
        <v>0</v>
      </c>
      <c r="AV1713" s="129" t="s">
        <v>1011</v>
      </c>
      <c r="AW1713" s="129" t="s">
        <v>1011</v>
      </c>
      <c r="AX1713" s="129" t="s">
        <v>2124</v>
      </c>
    </row>
    <row r="1714" spans="1:50" ht="36" x14ac:dyDescent="0.25">
      <c r="A1714" s="120">
        <v>46216</v>
      </c>
      <c r="B1714" s="28" t="s">
        <v>570</v>
      </c>
      <c r="C1714" s="25" t="s">
        <v>427</v>
      </c>
      <c r="D1714" s="25" t="s">
        <v>429</v>
      </c>
      <c r="E1714" s="25" t="s">
        <v>423</v>
      </c>
      <c r="F1714" s="29" t="s">
        <v>243</v>
      </c>
      <c r="G1714" s="29" t="s">
        <v>19</v>
      </c>
      <c r="H1714" s="29" t="s">
        <v>422</v>
      </c>
      <c r="I1714" s="29" t="s">
        <v>579</v>
      </c>
      <c r="J1714" s="29" t="s">
        <v>777</v>
      </c>
      <c r="K1714" s="25" t="s">
        <v>429</v>
      </c>
      <c r="L1714" s="25" t="s">
        <v>4640</v>
      </c>
      <c r="M1714" s="25" t="s">
        <v>6173</v>
      </c>
      <c r="N1714" s="25" t="s">
        <v>6147</v>
      </c>
      <c r="O1714" s="25">
        <v>10076362187</v>
      </c>
      <c r="P1714" s="25" t="s">
        <v>6174</v>
      </c>
      <c r="Q1714" s="28" t="s">
        <v>0</v>
      </c>
      <c r="R1714" s="29" t="s">
        <v>4392</v>
      </c>
      <c r="S1714" s="27" t="s">
        <v>6175</v>
      </c>
      <c r="T1714" s="27" t="s">
        <v>6176</v>
      </c>
      <c r="U1714" s="28" t="s">
        <v>277</v>
      </c>
      <c r="V1714" s="26" t="s">
        <v>429</v>
      </c>
      <c r="W1714" s="26" t="s">
        <v>617</v>
      </c>
      <c r="X1714" s="26" t="s">
        <v>411</v>
      </c>
      <c r="Y1714" s="37" t="s">
        <v>200</v>
      </c>
      <c r="Z1714" s="37" t="s">
        <v>586</v>
      </c>
      <c r="AA1714" s="37" t="s">
        <v>585</v>
      </c>
      <c r="AB1714" s="30">
        <v>0</v>
      </c>
      <c r="AC1714" s="30">
        <v>0</v>
      </c>
      <c r="AD1714" s="31">
        <v>0</v>
      </c>
      <c r="AE1714" s="30">
        <v>18000</v>
      </c>
      <c r="AF1714" s="30">
        <v>0</v>
      </c>
      <c r="AG1714" s="32">
        <v>0</v>
      </c>
      <c r="AH1714" s="30">
        <v>0</v>
      </c>
      <c r="AI1714" s="10" t="s">
        <v>573</v>
      </c>
      <c r="AJ1714" s="30">
        <v>0</v>
      </c>
      <c r="AK1714" s="30">
        <v>0</v>
      </c>
      <c r="AL1714" s="30">
        <v>0</v>
      </c>
      <c r="AM1714" s="30">
        <v>0</v>
      </c>
      <c r="AN1714" s="30">
        <v>0</v>
      </c>
      <c r="AO1714" s="30">
        <v>0</v>
      </c>
      <c r="AP1714" s="30">
        <v>0</v>
      </c>
      <c r="AQ1714" s="30">
        <v>0</v>
      </c>
      <c r="AR1714" s="30">
        <v>0</v>
      </c>
      <c r="AS1714" s="30">
        <v>0</v>
      </c>
      <c r="AT1714" s="30">
        <v>0</v>
      </c>
      <c r="AU1714" s="121">
        <v>0</v>
      </c>
      <c r="AV1714" s="129" t="s">
        <v>1011</v>
      </c>
      <c r="AW1714" s="129" t="s">
        <v>1011</v>
      </c>
      <c r="AX1714" s="129" t="s">
        <v>797</v>
      </c>
    </row>
    <row r="1715" spans="1:50" ht="48" x14ac:dyDescent="0.25">
      <c r="A1715" s="120">
        <v>46216</v>
      </c>
      <c r="B1715" s="28" t="s">
        <v>570</v>
      </c>
      <c r="C1715" s="25" t="s">
        <v>427</v>
      </c>
      <c r="D1715" s="25" t="s">
        <v>459</v>
      </c>
      <c r="E1715" s="25" t="s">
        <v>423</v>
      </c>
      <c r="F1715" s="29" t="s">
        <v>287</v>
      </c>
      <c r="G1715" s="29" t="s">
        <v>288</v>
      </c>
      <c r="H1715" s="29" t="s">
        <v>637</v>
      </c>
      <c r="I1715" s="29" t="s">
        <v>579</v>
      </c>
      <c r="J1715" s="29" t="s">
        <v>2622</v>
      </c>
      <c r="K1715" s="25" t="s">
        <v>426</v>
      </c>
      <c r="L1715" s="25" t="s">
        <v>527</v>
      </c>
      <c r="M1715" s="25" t="s">
        <v>527</v>
      </c>
      <c r="N1715" s="25" t="s">
        <v>527</v>
      </c>
      <c r="O1715" s="25" t="s">
        <v>527</v>
      </c>
      <c r="P1715" s="25" t="s">
        <v>6177</v>
      </c>
      <c r="Q1715" s="28" t="s">
        <v>0</v>
      </c>
      <c r="R1715" s="29" t="s">
        <v>4393</v>
      </c>
      <c r="S1715" s="27" t="s">
        <v>6178</v>
      </c>
      <c r="T1715" s="27" t="s">
        <v>6179</v>
      </c>
      <c r="U1715" s="28" t="s">
        <v>296</v>
      </c>
      <c r="V1715" s="26" t="s">
        <v>426</v>
      </c>
      <c r="W1715" s="26" t="s">
        <v>2629</v>
      </c>
      <c r="X1715" s="26" t="s">
        <v>414</v>
      </c>
      <c r="Y1715" s="37" t="s">
        <v>207</v>
      </c>
      <c r="Z1715" s="37" t="s">
        <v>206</v>
      </c>
      <c r="AA1715" s="37" t="s">
        <v>208</v>
      </c>
      <c r="AB1715" s="30">
        <v>0</v>
      </c>
      <c r="AC1715" s="30">
        <v>0</v>
      </c>
      <c r="AD1715" s="31">
        <v>0</v>
      </c>
      <c r="AE1715" s="30">
        <v>0</v>
      </c>
      <c r="AF1715" s="30">
        <v>0</v>
      </c>
      <c r="AG1715" s="32">
        <v>0</v>
      </c>
      <c r="AH1715" s="30">
        <v>0</v>
      </c>
      <c r="AI1715" s="10" t="s">
        <v>573</v>
      </c>
      <c r="AJ1715" s="30">
        <v>0</v>
      </c>
      <c r="AK1715" s="30">
        <v>0</v>
      </c>
      <c r="AL1715" s="30">
        <v>0</v>
      </c>
      <c r="AM1715" s="30">
        <v>0</v>
      </c>
      <c r="AN1715" s="30">
        <v>0</v>
      </c>
      <c r="AO1715" s="30">
        <v>0</v>
      </c>
      <c r="AP1715" s="30">
        <v>0</v>
      </c>
      <c r="AQ1715" s="30">
        <v>0</v>
      </c>
      <c r="AR1715" s="30">
        <v>0</v>
      </c>
      <c r="AS1715" s="30">
        <v>0</v>
      </c>
      <c r="AT1715" s="30">
        <v>0</v>
      </c>
      <c r="AU1715" s="121">
        <v>0</v>
      </c>
      <c r="AV1715" s="129" t="s">
        <v>1011</v>
      </c>
      <c r="AW1715" s="129" t="s">
        <v>1011</v>
      </c>
      <c r="AX1715" s="129" t="s">
        <v>527</v>
      </c>
    </row>
    <row r="1716" spans="1:50" ht="48" x14ac:dyDescent="0.25">
      <c r="A1716" s="120">
        <v>46216</v>
      </c>
      <c r="B1716" s="28" t="s">
        <v>570</v>
      </c>
      <c r="C1716" s="25" t="s">
        <v>427</v>
      </c>
      <c r="D1716" s="25" t="s">
        <v>704</v>
      </c>
      <c r="E1716" s="25" t="s">
        <v>423</v>
      </c>
      <c r="F1716" s="29" t="s">
        <v>287</v>
      </c>
      <c r="G1716" s="29" t="s">
        <v>288</v>
      </c>
      <c r="H1716" s="29" t="s">
        <v>637</v>
      </c>
      <c r="I1716" s="29" t="s">
        <v>579</v>
      </c>
      <c r="J1716" s="29" t="s">
        <v>2622</v>
      </c>
      <c r="K1716" s="25" t="s">
        <v>435</v>
      </c>
      <c r="L1716" s="25" t="s">
        <v>527</v>
      </c>
      <c r="M1716" s="25" t="s">
        <v>527</v>
      </c>
      <c r="N1716" s="25" t="s">
        <v>527</v>
      </c>
      <c r="O1716" s="25" t="s">
        <v>527</v>
      </c>
      <c r="P1716" s="25" t="s">
        <v>6177</v>
      </c>
      <c r="Q1716" s="28" t="s">
        <v>0</v>
      </c>
      <c r="R1716" s="29" t="s">
        <v>4393</v>
      </c>
      <c r="S1716" s="27" t="s">
        <v>6178</v>
      </c>
      <c r="T1716" s="27" t="s">
        <v>6179</v>
      </c>
      <c r="U1716" s="28" t="s">
        <v>352</v>
      </c>
      <c r="V1716" s="26" t="s">
        <v>435</v>
      </c>
      <c r="W1716" s="26" t="s">
        <v>708</v>
      </c>
      <c r="X1716" s="26" t="s">
        <v>414</v>
      </c>
      <c r="Y1716" s="37" t="s">
        <v>207</v>
      </c>
      <c r="Z1716" s="37" t="s">
        <v>206</v>
      </c>
      <c r="AA1716" s="37" t="s">
        <v>208</v>
      </c>
      <c r="AB1716" s="30">
        <v>0</v>
      </c>
      <c r="AC1716" s="30">
        <v>0</v>
      </c>
      <c r="AD1716" s="31">
        <v>0</v>
      </c>
      <c r="AE1716" s="30">
        <v>0</v>
      </c>
      <c r="AF1716" s="30">
        <v>0</v>
      </c>
      <c r="AG1716" s="32">
        <v>0</v>
      </c>
      <c r="AH1716" s="30">
        <v>0</v>
      </c>
      <c r="AI1716" s="10" t="s">
        <v>573</v>
      </c>
      <c r="AJ1716" s="30">
        <v>0</v>
      </c>
      <c r="AK1716" s="30">
        <v>0</v>
      </c>
      <c r="AL1716" s="30">
        <v>0</v>
      </c>
      <c r="AM1716" s="30">
        <v>0</v>
      </c>
      <c r="AN1716" s="30">
        <v>0</v>
      </c>
      <c r="AO1716" s="30">
        <v>0</v>
      </c>
      <c r="AP1716" s="30">
        <v>0</v>
      </c>
      <c r="AQ1716" s="30">
        <v>0</v>
      </c>
      <c r="AR1716" s="30">
        <v>0</v>
      </c>
      <c r="AS1716" s="30">
        <v>0</v>
      </c>
      <c r="AT1716" s="30">
        <v>0</v>
      </c>
      <c r="AU1716" s="121">
        <v>0</v>
      </c>
      <c r="AV1716" s="129" t="s">
        <v>1011</v>
      </c>
      <c r="AW1716" s="129" t="s">
        <v>1011</v>
      </c>
      <c r="AX1716" s="129" t="s">
        <v>527</v>
      </c>
    </row>
    <row r="1717" spans="1:50" ht="48" x14ac:dyDescent="0.25">
      <c r="A1717" s="120">
        <v>46216</v>
      </c>
      <c r="B1717" s="28" t="s">
        <v>570</v>
      </c>
      <c r="C1717" s="25" t="s">
        <v>427</v>
      </c>
      <c r="D1717" s="25" t="s">
        <v>704</v>
      </c>
      <c r="E1717" s="25" t="s">
        <v>423</v>
      </c>
      <c r="F1717" s="29" t="s">
        <v>287</v>
      </c>
      <c r="G1717" s="29" t="s">
        <v>288</v>
      </c>
      <c r="H1717" s="29" t="s">
        <v>637</v>
      </c>
      <c r="I1717" s="29" t="s">
        <v>579</v>
      </c>
      <c r="J1717" s="29" t="s">
        <v>2622</v>
      </c>
      <c r="K1717" s="25" t="s">
        <v>438</v>
      </c>
      <c r="L1717" s="25" t="s">
        <v>527</v>
      </c>
      <c r="M1717" s="25" t="s">
        <v>527</v>
      </c>
      <c r="N1717" s="25" t="s">
        <v>527</v>
      </c>
      <c r="O1717" s="25" t="s">
        <v>527</v>
      </c>
      <c r="P1717" s="25" t="s">
        <v>6177</v>
      </c>
      <c r="Q1717" s="28" t="s">
        <v>0</v>
      </c>
      <c r="R1717" s="29" t="s">
        <v>4393</v>
      </c>
      <c r="S1717" s="27" t="s">
        <v>6178</v>
      </c>
      <c r="T1717" s="27" t="s">
        <v>6179</v>
      </c>
      <c r="U1717" s="28" t="s">
        <v>356</v>
      </c>
      <c r="V1717" s="26" t="s">
        <v>438</v>
      </c>
      <c r="W1717" s="26" t="s">
        <v>713</v>
      </c>
      <c r="X1717" s="26" t="s">
        <v>414</v>
      </c>
      <c r="Y1717" s="37" t="s">
        <v>207</v>
      </c>
      <c r="Z1717" s="37" t="s">
        <v>206</v>
      </c>
      <c r="AA1717" s="37" t="s">
        <v>208</v>
      </c>
      <c r="AB1717" s="30">
        <v>0</v>
      </c>
      <c r="AC1717" s="30">
        <v>0</v>
      </c>
      <c r="AD1717" s="31">
        <v>0</v>
      </c>
      <c r="AE1717" s="30">
        <v>0</v>
      </c>
      <c r="AF1717" s="30">
        <v>0</v>
      </c>
      <c r="AG1717" s="32">
        <v>0</v>
      </c>
      <c r="AH1717" s="30">
        <v>0</v>
      </c>
      <c r="AI1717" s="10" t="s">
        <v>573</v>
      </c>
      <c r="AJ1717" s="30">
        <v>0</v>
      </c>
      <c r="AK1717" s="30">
        <v>0</v>
      </c>
      <c r="AL1717" s="30">
        <v>0</v>
      </c>
      <c r="AM1717" s="30">
        <v>0</v>
      </c>
      <c r="AN1717" s="30">
        <v>0</v>
      </c>
      <c r="AO1717" s="30">
        <v>0</v>
      </c>
      <c r="AP1717" s="30">
        <v>0</v>
      </c>
      <c r="AQ1717" s="30">
        <v>0</v>
      </c>
      <c r="AR1717" s="30">
        <v>0</v>
      </c>
      <c r="AS1717" s="30">
        <v>0</v>
      </c>
      <c r="AT1717" s="30">
        <v>0</v>
      </c>
      <c r="AU1717" s="121">
        <v>0</v>
      </c>
      <c r="AV1717" s="129" t="s">
        <v>1011</v>
      </c>
      <c r="AW1717" s="129" t="s">
        <v>1011</v>
      </c>
      <c r="AX1717" s="129" t="s">
        <v>527</v>
      </c>
    </row>
    <row r="1718" spans="1:50" ht="48" x14ac:dyDescent="0.25">
      <c r="A1718" s="120">
        <v>46216</v>
      </c>
      <c r="B1718" s="28" t="s">
        <v>570</v>
      </c>
      <c r="C1718" s="25" t="s">
        <v>427</v>
      </c>
      <c r="D1718" s="25" t="s">
        <v>704</v>
      </c>
      <c r="E1718" s="25" t="s">
        <v>423</v>
      </c>
      <c r="F1718" s="29" t="s">
        <v>287</v>
      </c>
      <c r="G1718" s="29" t="s">
        <v>288</v>
      </c>
      <c r="H1718" s="29" t="s">
        <v>637</v>
      </c>
      <c r="I1718" s="29" t="s">
        <v>579</v>
      </c>
      <c r="J1718" s="29" t="s">
        <v>2622</v>
      </c>
      <c r="K1718" s="25" t="s">
        <v>449</v>
      </c>
      <c r="L1718" s="25" t="s">
        <v>527</v>
      </c>
      <c r="M1718" s="25" t="s">
        <v>527</v>
      </c>
      <c r="N1718" s="25" t="s">
        <v>527</v>
      </c>
      <c r="O1718" s="25" t="s">
        <v>527</v>
      </c>
      <c r="P1718" s="25" t="s">
        <v>6177</v>
      </c>
      <c r="Q1718" s="28" t="s">
        <v>0</v>
      </c>
      <c r="R1718" s="29" t="s">
        <v>4393</v>
      </c>
      <c r="S1718" s="27" t="s">
        <v>6178</v>
      </c>
      <c r="T1718" s="27" t="s">
        <v>6179</v>
      </c>
      <c r="U1718" s="28" t="s">
        <v>366</v>
      </c>
      <c r="V1718" s="26" t="s">
        <v>449</v>
      </c>
      <c r="W1718" s="26" t="s">
        <v>725</v>
      </c>
      <c r="X1718" s="26" t="s">
        <v>414</v>
      </c>
      <c r="Y1718" s="37" t="s">
        <v>207</v>
      </c>
      <c r="Z1718" s="37" t="s">
        <v>206</v>
      </c>
      <c r="AA1718" s="37" t="s">
        <v>208</v>
      </c>
      <c r="AB1718" s="30">
        <v>0</v>
      </c>
      <c r="AC1718" s="30">
        <v>0</v>
      </c>
      <c r="AD1718" s="31">
        <v>0</v>
      </c>
      <c r="AE1718" s="30">
        <v>0</v>
      </c>
      <c r="AF1718" s="30">
        <v>0</v>
      </c>
      <c r="AG1718" s="32">
        <v>0</v>
      </c>
      <c r="AH1718" s="30">
        <v>0</v>
      </c>
      <c r="AI1718" s="10" t="s">
        <v>573</v>
      </c>
      <c r="AJ1718" s="30">
        <v>0</v>
      </c>
      <c r="AK1718" s="30">
        <v>0</v>
      </c>
      <c r="AL1718" s="30">
        <v>0</v>
      </c>
      <c r="AM1718" s="30">
        <v>0</v>
      </c>
      <c r="AN1718" s="30">
        <v>0</v>
      </c>
      <c r="AO1718" s="30">
        <v>0</v>
      </c>
      <c r="AP1718" s="30">
        <v>0</v>
      </c>
      <c r="AQ1718" s="30">
        <v>0</v>
      </c>
      <c r="AR1718" s="30">
        <v>0</v>
      </c>
      <c r="AS1718" s="30">
        <v>0</v>
      </c>
      <c r="AT1718" s="30">
        <v>0</v>
      </c>
      <c r="AU1718" s="121">
        <v>0</v>
      </c>
      <c r="AV1718" s="129" t="s">
        <v>1011</v>
      </c>
      <c r="AW1718" s="129" t="s">
        <v>1011</v>
      </c>
      <c r="AX1718" s="129" t="s">
        <v>527</v>
      </c>
    </row>
    <row r="1719" spans="1:50" ht="48" x14ac:dyDescent="0.25">
      <c r="A1719" s="120">
        <v>46216</v>
      </c>
      <c r="B1719" s="28" t="s">
        <v>570</v>
      </c>
      <c r="C1719" s="25" t="s">
        <v>427</v>
      </c>
      <c r="D1719" s="25" t="s">
        <v>704</v>
      </c>
      <c r="E1719" s="25" t="s">
        <v>423</v>
      </c>
      <c r="F1719" s="29" t="s">
        <v>287</v>
      </c>
      <c r="G1719" s="29" t="s">
        <v>288</v>
      </c>
      <c r="H1719" s="29" t="s">
        <v>637</v>
      </c>
      <c r="I1719" s="29" t="s">
        <v>579</v>
      </c>
      <c r="J1719" s="29" t="s">
        <v>2622</v>
      </c>
      <c r="K1719" s="25" t="s">
        <v>432</v>
      </c>
      <c r="L1719" s="25" t="s">
        <v>527</v>
      </c>
      <c r="M1719" s="25" t="s">
        <v>527</v>
      </c>
      <c r="N1719" s="25" t="s">
        <v>527</v>
      </c>
      <c r="O1719" s="25" t="s">
        <v>527</v>
      </c>
      <c r="P1719" s="25" t="s">
        <v>6177</v>
      </c>
      <c r="Q1719" s="28" t="s">
        <v>0</v>
      </c>
      <c r="R1719" s="29" t="s">
        <v>4393</v>
      </c>
      <c r="S1719" s="27" t="s">
        <v>6178</v>
      </c>
      <c r="T1719" s="27" t="s">
        <v>6179</v>
      </c>
      <c r="U1719" s="28" t="s">
        <v>349</v>
      </c>
      <c r="V1719" s="26" t="s">
        <v>432</v>
      </c>
      <c r="W1719" s="26" t="s">
        <v>705</v>
      </c>
      <c r="X1719" s="26" t="s">
        <v>414</v>
      </c>
      <c r="Y1719" s="37" t="s">
        <v>207</v>
      </c>
      <c r="Z1719" s="37" t="s">
        <v>206</v>
      </c>
      <c r="AA1719" s="37" t="s">
        <v>208</v>
      </c>
      <c r="AB1719" s="30">
        <v>0</v>
      </c>
      <c r="AC1719" s="30">
        <v>0</v>
      </c>
      <c r="AD1719" s="31">
        <v>0</v>
      </c>
      <c r="AE1719" s="30">
        <v>0</v>
      </c>
      <c r="AF1719" s="30">
        <v>0</v>
      </c>
      <c r="AG1719" s="32">
        <v>0</v>
      </c>
      <c r="AH1719" s="30">
        <v>0</v>
      </c>
      <c r="AI1719" s="10" t="s">
        <v>573</v>
      </c>
      <c r="AJ1719" s="30">
        <v>0</v>
      </c>
      <c r="AK1719" s="30">
        <v>0</v>
      </c>
      <c r="AL1719" s="30">
        <v>0</v>
      </c>
      <c r="AM1719" s="30">
        <v>0</v>
      </c>
      <c r="AN1719" s="30">
        <v>0</v>
      </c>
      <c r="AO1719" s="30">
        <v>0</v>
      </c>
      <c r="AP1719" s="30">
        <v>0</v>
      </c>
      <c r="AQ1719" s="30">
        <v>0</v>
      </c>
      <c r="AR1719" s="30">
        <v>0</v>
      </c>
      <c r="AS1719" s="30">
        <v>0</v>
      </c>
      <c r="AT1719" s="30">
        <v>0</v>
      </c>
      <c r="AU1719" s="121">
        <v>0</v>
      </c>
      <c r="AV1719" s="129" t="s">
        <v>1011</v>
      </c>
      <c r="AW1719" s="129" t="s">
        <v>1011</v>
      </c>
      <c r="AX1719" s="129" t="s">
        <v>527</v>
      </c>
    </row>
    <row r="1720" spans="1:50" ht="48" x14ac:dyDescent="0.25">
      <c r="A1720" s="120">
        <v>46216</v>
      </c>
      <c r="B1720" s="28" t="s">
        <v>570</v>
      </c>
      <c r="C1720" s="25" t="s">
        <v>427</v>
      </c>
      <c r="D1720" s="25" t="s">
        <v>459</v>
      </c>
      <c r="E1720" s="25" t="s">
        <v>423</v>
      </c>
      <c r="F1720" s="29" t="s">
        <v>287</v>
      </c>
      <c r="G1720" s="29" t="s">
        <v>288</v>
      </c>
      <c r="H1720" s="29" t="s">
        <v>633</v>
      </c>
      <c r="I1720" s="29" t="s">
        <v>579</v>
      </c>
      <c r="J1720" s="29" t="s">
        <v>2630</v>
      </c>
      <c r="K1720" s="25" t="s">
        <v>426</v>
      </c>
      <c r="L1720" s="25" t="s">
        <v>527</v>
      </c>
      <c r="M1720" s="25" t="s">
        <v>527</v>
      </c>
      <c r="N1720" s="25" t="s">
        <v>527</v>
      </c>
      <c r="O1720" s="25" t="s">
        <v>527</v>
      </c>
      <c r="P1720" s="25" t="s">
        <v>6180</v>
      </c>
      <c r="Q1720" s="28" t="s">
        <v>0</v>
      </c>
      <c r="R1720" s="29" t="s">
        <v>4394</v>
      </c>
      <c r="S1720" s="27" t="s">
        <v>6181</v>
      </c>
      <c r="T1720" s="27" t="s">
        <v>6182</v>
      </c>
      <c r="U1720" s="28" t="s">
        <v>295</v>
      </c>
      <c r="V1720" s="26" t="s">
        <v>426</v>
      </c>
      <c r="W1720" s="26" t="s">
        <v>2635</v>
      </c>
      <c r="X1720" s="26" t="s">
        <v>412</v>
      </c>
      <c r="Y1720" s="37" t="s">
        <v>204</v>
      </c>
      <c r="Z1720" s="37" t="s">
        <v>206</v>
      </c>
      <c r="AA1720" s="37" t="s">
        <v>205</v>
      </c>
      <c r="AB1720" s="30">
        <v>0</v>
      </c>
      <c r="AC1720" s="30">
        <v>0</v>
      </c>
      <c r="AD1720" s="31">
        <v>0</v>
      </c>
      <c r="AE1720" s="30">
        <v>0</v>
      </c>
      <c r="AF1720" s="30">
        <v>0</v>
      </c>
      <c r="AG1720" s="32">
        <v>0</v>
      </c>
      <c r="AH1720" s="30">
        <v>0</v>
      </c>
      <c r="AI1720" s="10" t="s">
        <v>573</v>
      </c>
      <c r="AJ1720" s="30">
        <v>0</v>
      </c>
      <c r="AK1720" s="30">
        <v>0</v>
      </c>
      <c r="AL1720" s="30">
        <v>0</v>
      </c>
      <c r="AM1720" s="30">
        <v>0</v>
      </c>
      <c r="AN1720" s="30">
        <v>0</v>
      </c>
      <c r="AO1720" s="30">
        <v>0</v>
      </c>
      <c r="AP1720" s="30">
        <v>0</v>
      </c>
      <c r="AQ1720" s="30">
        <v>0</v>
      </c>
      <c r="AR1720" s="30">
        <v>0</v>
      </c>
      <c r="AS1720" s="30">
        <v>0</v>
      </c>
      <c r="AT1720" s="30">
        <v>0</v>
      </c>
      <c r="AU1720" s="121">
        <v>0</v>
      </c>
      <c r="AV1720" s="129" t="s">
        <v>1011</v>
      </c>
      <c r="AW1720" s="129" t="s">
        <v>1011</v>
      </c>
      <c r="AX1720" s="129" t="s">
        <v>527</v>
      </c>
    </row>
    <row r="1721" spans="1:50" ht="48" x14ac:dyDescent="0.25">
      <c r="A1721" s="120">
        <v>46216</v>
      </c>
      <c r="B1721" s="28" t="s">
        <v>570</v>
      </c>
      <c r="C1721" s="25" t="s">
        <v>427</v>
      </c>
      <c r="D1721" s="25" t="s">
        <v>728</v>
      </c>
      <c r="E1721" s="25" t="s">
        <v>423</v>
      </c>
      <c r="F1721" s="29" t="s">
        <v>287</v>
      </c>
      <c r="G1721" s="29" t="s">
        <v>288</v>
      </c>
      <c r="H1721" s="29" t="s">
        <v>633</v>
      </c>
      <c r="I1721" s="29" t="s">
        <v>579</v>
      </c>
      <c r="J1721" s="29" t="s">
        <v>2630</v>
      </c>
      <c r="K1721" s="25" t="s">
        <v>432</v>
      </c>
      <c r="L1721" s="25" t="s">
        <v>527</v>
      </c>
      <c r="M1721" s="25" t="s">
        <v>527</v>
      </c>
      <c r="N1721" s="25" t="s">
        <v>527</v>
      </c>
      <c r="O1721" s="25" t="s">
        <v>527</v>
      </c>
      <c r="P1721" s="25" t="s">
        <v>6180</v>
      </c>
      <c r="Q1721" s="28" t="s">
        <v>0</v>
      </c>
      <c r="R1721" s="29" t="s">
        <v>4394</v>
      </c>
      <c r="S1721" s="27" t="s">
        <v>6181</v>
      </c>
      <c r="T1721" s="27" t="s">
        <v>6182</v>
      </c>
      <c r="U1721" s="28" t="s">
        <v>370</v>
      </c>
      <c r="V1721" s="26" t="s">
        <v>432</v>
      </c>
      <c r="W1721" s="26" t="s">
        <v>730</v>
      </c>
      <c r="X1721" s="26" t="s">
        <v>412</v>
      </c>
      <c r="Y1721" s="37" t="s">
        <v>204</v>
      </c>
      <c r="Z1721" s="37" t="s">
        <v>206</v>
      </c>
      <c r="AA1721" s="37" t="s">
        <v>205</v>
      </c>
      <c r="AB1721" s="30">
        <v>0</v>
      </c>
      <c r="AC1721" s="30">
        <v>0</v>
      </c>
      <c r="AD1721" s="31">
        <v>0</v>
      </c>
      <c r="AE1721" s="30">
        <v>0</v>
      </c>
      <c r="AF1721" s="30">
        <v>0</v>
      </c>
      <c r="AG1721" s="32">
        <v>0</v>
      </c>
      <c r="AH1721" s="30">
        <v>0</v>
      </c>
      <c r="AI1721" s="10" t="s">
        <v>573</v>
      </c>
      <c r="AJ1721" s="30">
        <v>0</v>
      </c>
      <c r="AK1721" s="30">
        <v>0</v>
      </c>
      <c r="AL1721" s="30">
        <v>0</v>
      </c>
      <c r="AM1721" s="30">
        <v>0</v>
      </c>
      <c r="AN1721" s="30">
        <v>0</v>
      </c>
      <c r="AO1721" s="30">
        <v>0</v>
      </c>
      <c r="AP1721" s="30">
        <v>0</v>
      </c>
      <c r="AQ1721" s="30">
        <v>0</v>
      </c>
      <c r="AR1721" s="30">
        <v>0</v>
      </c>
      <c r="AS1721" s="30">
        <v>0</v>
      </c>
      <c r="AT1721" s="30">
        <v>0</v>
      </c>
      <c r="AU1721" s="121">
        <v>0</v>
      </c>
      <c r="AV1721" s="129" t="s">
        <v>1011</v>
      </c>
      <c r="AW1721" s="129" t="s">
        <v>1011</v>
      </c>
      <c r="AX1721" s="129" t="s">
        <v>527</v>
      </c>
    </row>
    <row r="1722" spans="1:50" ht="48" x14ac:dyDescent="0.25">
      <c r="A1722" s="120">
        <v>46216</v>
      </c>
      <c r="B1722" s="28" t="s">
        <v>570</v>
      </c>
      <c r="C1722" s="25" t="s">
        <v>427</v>
      </c>
      <c r="D1722" s="25" t="s">
        <v>728</v>
      </c>
      <c r="E1722" s="25" t="s">
        <v>423</v>
      </c>
      <c r="F1722" s="29" t="s">
        <v>287</v>
      </c>
      <c r="G1722" s="29" t="s">
        <v>288</v>
      </c>
      <c r="H1722" s="29" t="s">
        <v>633</v>
      </c>
      <c r="I1722" s="29" t="s">
        <v>579</v>
      </c>
      <c r="J1722" s="29" t="s">
        <v>2630</v>
      </c>
      <c r="K1722" s="25" t="s">
        <v>433</v>
      </c>
      <c r="L1722" s="25" t="s">
        <v>527</v>
      </c>
      <c r="M1722" s="25" t="s">
        <v>527</v>
      </c>
      <c r="N1722" s="25" t="s">
        <v>527</v>
      </c>
      <c r="O1722" s="25" t="s">
        <v>527</v>
      </c>
      <c r="P1722" s="25" t="s">
        <v>6180</v>
      </c>
      <c r="Q1722" s="28" t="s">
        <v>0</v>
      </c>
      <c r="R1722" s="29" t="s">
        <v>4394</v>
      </c>
      <c r="S1722" s="27" t="s">
        <v>6181</v>
      </c>
      <c r="T1722" s="27" t="s">
        <v>6182</v>
      </c>
      <c r="U1722" s="28" t="s">
        <v>371</v>
      </c>
      <c r="V1722" s="26" t="s">
        <v>433</v>
      </c>
      <c r="W1722" s="26" t="s">
        <v>731</v>
      </c>
      <c r="X1722" s="26" t="s">
        <v>412</v>
      </c>
      <c r="Y1722" s="37" t="s">
        <v>204</v>
      </c>
      <c r="Z1722" s="37" t="s">
        <v>206</v>
      </c>
      <c r="AA1722" s="37" t="s">
        <v>205</v>
      </c>
      <c r="AB1722" s="30">
        <v>0</v>
      </c>
      <c r="AC1722" s="30">
        <v>0</v>
      </c>
      <c r="AD1722" s="31">
        <v>0</v>
      </c>
      <c r="AE1722" s="30">
        <v>0</v>
      </c>
      <c r="AF1722" s="30">
        <v>0</v>
      </c>
      <c r="AG1722" s="32">
        <v>0</v>
      </c>
      <c r="AH1722" s="30">
        <v>0</v>
      </c>
      <c r="AI1722" s="10" t="s">
        <v>573</v>
      </c>
      <c r="AJ1722" s="30">
        <v>0</v>
      </c>
      <c r="AK1722" s="30">
        <v>0</v>
      </c>
      <c r="AL1722" s="30">
        <v>0</v>
      </c>
      <c r="AM1722" s="30">
        <v>0</v>
      </c>
      <c r="AN1722" s="30">
        <v>0</v>
      </c>
      <c r="AO1722" s="30">
        <v>0</v>
      </c>
      <c r="AP1722" s="30">
        <v>0</v>
      </c>
      <c r="AQ1722" s="30">
        <v>0</v>
      </c>
      <c r="AR1722" s="30">
        <v>0</v>
      </c>
      <c r="AS1722" s="30">
        <v>0</v>
      </c>
      <c r="AT1722" s="30">
        <v>0</v>
      </c>
      <c r="AU1722" s="121">
        <v>0</v>
      </c>
      <c r="AV1722" s="129" t="s">
        <v>1011</v>
      </c>
      <c r="AW1722" s="129" t="s">
        <v>1011</v>
      </c>
      <c r="AX1722" s="129" t="s">
        <v>527</v>
      </c>
    </row>
    <row r="1723" spans="1:50" ht="48" x14ac:dyDescent="0.25">
      <c r="A1723" s="120">
        <v>46216</v>
      </c>
      <c r="B1723" s="28" t="s">
        <v>570</v>
      </c>
      <c r="C1723" s="25" t="s">
        <v>427</v>
      </c>
      <c r="D1723" s="25" t="s">
        <v>728</v>
      </c>
      <c r="E1723" s="25" t="s">
        <v>423</v>
      </c>
      <c r="F1723" s="29" t="s">
        <v>287</v>
      </c>
      <c r="G1723" s="29" t="s">
        <v>288</v>
      </c>
      <c r="H1723" s="29" t="s">
        <v>633</v>
      </c>
      <c r="I1723" s="29" t="s">
        <v>579</v>
      </c>
      <c r="J1723" s="29" t="s">
        <v>2630</v>
      </c>
      <c r="K1723" s="25" t="s">
        <v>434</v>
      </c>
      <c r="L1723" s="25" t="s">
        <v>527</v>
      </c>
      <c r="M1723" s="25" t="s">
        <v>527</v>
      </c>
      <c r="N1723" s="25" t="s">
        <v>527</v>
      </c>
      <c r="O1723" s="25" t="s">
        <v>527</v>
      </c>
      <c r="P1723" s="25" t="s">
        <v>6180</v>
      </c>
      <c r="Q1723" s="28" t="s">
        <v>0</v>
      </c>
      <c r="R1723" s="29" t="s">
        <v>4394</v>
      </c>
      <c r="S1723" s="27" t="s">
        <v>6181</v>
      </c>
      <c r="T1723" s="27" t="s">
        <v>6182</v>
      </c>
      <c r="U1723" s="28" t="s">
        <v>372</v>
      </c>
      <c r="V1723" s="26" t="s">
        <v>434</v>
      </c>
      <c r="W1723" s="26" t="s">
        <v>732</v>
      </c>
      <c r="X1723" s="26" t="s">
        <v>412</v>
      </c>
      <c r="Y1723" s="37" t="s">
        <v>204</v>
      </c>
      <c r="Z1723" s="37" t="s">
        <v>206</v>
      </c>
      <c r="AA1723" s="37" t="s">
        <v>205</v>
      </c>
      <c r="AB1723" s="30">
        <v>0</v>
      </c>
      <c r="AC1723" s="30">
        <v>0</v>
      </c>
      <c r="AD1723" s="31">
        <v>0</v>
      </c>
      <c r="AE1723" s="30">
        <v>0</v>
      </c>
      <c r="AF1723" s="30">
        <v>0</v>
      </c>
      <c r="AG1723" s="32">
        <v>0</v>
      </c>
      <c r="AH1723" s="30">
        <v>0</v>
      </c>
      <c r="AI1723" s="10" t="s">
        <v>573</v>
      </c>
      <c r="AJ1723" s="30">
        <v>0</v>
      </c>
      <c r="AK1723" s="30">
        <v>0</v>
      </c>
      <c r="AL1723" s="30">
        <v>0</v>
      </c>
      <c r="AM1723" s="30">
        <v>0</v>
      </c>
      <c r="AN1723" s="30">
        <v>0</v>
      </c>
      <c r="AO1723" s="30">
        <v>0</v>
      </c>
      <c r="AP1723" s="30">
        <v>0</v>
      </c>
      <c r="AQ1723" s="30">
        <v>0</v>
      </c>
      <c r="AR1723" s="30">
        <v>0</v>
      </c>
      <c r="AS1723" s="30">
        <v>0</v>
      </c>
      <c r="AT1723" s="30">
        <v>0</v>
      </c>
      <c r="AU1723" s="121">
        <v>0</v>
      </c>
      <c r="AV1723" s="129" t="s">
        <v>1011</v>
      </c>
      <c r="AW1723" s="129" t="s">
        <v>1011</v>
      </c>
      <c r="AX1723" s="129" t="s">
        <v>527</v>
      </c>
    </row>
    <row r="1724" spans="1:50" ht="48" x14ac:dyDescent="0.25">
      <c r="A1724" s="120">
        <v>46216</v>
      </c>
      <c r="B1724" s="28" t="s">
        <v>570</v>
      </c>
      <c r="C1724" s="25" t="s">
        <v>427</v>
      </c>
      <c r="D1724" s="25" t="s">
        <v>728</v>
      </c>
      <c r="E1724" s="25" t="s">
        <v>423</v>
      </c>
      <c r="F1724" s="29" t="s">
        <v>287</v>
      </c>
      <c r="G1724" s="29" t="s">
        <v>288</v>
      </c>
      <c r="H1724" s="29" t="s">
        <v>633</v>
      </c>
      <c r="I1724" s="29" t="s">
        <v>579</v>
      </c>
      <c r="J1724" s="29" t="s">
        <v>2630</v>
      </c>
      <c r="K1724" s="25" t="s">
        <v>435</v>
      </c>
      <c r="L1724" s="25" t="s">
        <v>527</v>
      </c>
      <c r="M1724" s="25" t="s">
        <v>527</v>
      </c>
      <c r="N1724" s="25" t="s">
        <v>527</v>
      </c>
      <c r="O1724" s="25" t="s">
        <v>527</v>
      </c>
      <c r="P1724" s="25" t="s">
        <v>6180</v>
      </c>
      <c r="Q1724" s="28" t="s">
        <v>0</v>
      </c>
      <c r="R1724" s="29" t="s">
        <v>4394</v>
      </c>
      <c r="S1724" s="27" t="s">
        <v>6181</v>
      </c>
      <c r="T1724" s="27" t="s">
        <v>6182</v>
      </c>
      <c r="U1724" s="28" t="s">
        <v>373</v>
      </c>
      <c r="V1724" s="26" t="s">
        <v>435</v>
      </c>
      <c r="W1724" s="26" t="s">
        <v>733</v>
      </c>
      <c r="X1724" s="26" t="s">
        <v>412</v>
      </c>
      <c r="Y1724" s="37" t="s">
        <v>204</v>
      </c>
      <c r="Z1724" s="37" t="s">
        <v>206</v>
      </c>
      <c r="AA1724" s="37" t="s">
        <v>205</v>
      </c>
      <c r="AB1724" s="30">
        <v>0</v>
      </c>
      <c r="AC1724" s="30">
        <v>0</v>
      </c>
      <c r="AD1724" s="31">
        <v>0</v>
      </c>
      <c r="AE1724" s="30">
        <v>0</v>
      </c>
      <c r="AF1724" s="30">
        <v>0</v>
      </c>
      <c r="AG1724" s="32">
        <v>0</v>
      </c>
      <c r="AH1724" s="30">
        <v>0</v>
      </c>
      <c r="AI1724" s="10" t="s">
        <v>573</v>
      </c>
      <c r="AJ1724" s="30">
        <v>0</v>
      </c>
      <c r="AK1724" s="30">
        <v>0</v>
      </c>
      <c r="AL1724" s="30">
        <v>0</v>
      </c>
      <c r="AM1724" s="30">
        <v>0</v>
      </c>
      <c r="AN1724" s="30">
        <v>0</v>
      </c>
      <c r="AO1724" s="30">
        <v>0</v>
      </c>
      <c r="AP1724" s="30">
        <v>0</v>
      </c>
      <c r="AQ1724" s="30">
        <v>0</v>
      </c>
      <c r="AR1724" s="30">
        <v>0</v>
      </c>
      <c r="AS1724" s="30">
        <v>0</v>
      </c>
      <c r="AT1724" s="30">
        <v>0</v>
      </c>
      <c r="AU1724" s="121">
        <v>0</v>
      </c>
      <c r="AV1724" s="129" t="s">
        <v>1011</v>
      </c>
      <c r="AW1724" s="129" t="s">
        <v>1011</v>
      </c>
      <c r="AX1724" s="129" t="s">
        <v>527</v>
      </c>
    </row>
    <row r="1725" spans="1:50" ht="48" x14ac:dyDescent="0.25">
      <c r="A1725" s="120">
        <v>46216</v>
      </c>
      <c r="B1725" s="28" t="s">
        <v>570</v>
      </c>
      <c r="C1725" s="25" t="s">
        <v>427</v>
      </c>
      <c r="D1725" s="25" t="s">
        <v>728</v>
      </c>
      <c r="E1725" s="25" t="s">
        <v>423</v>
      </c>
      <c r="F1725" s="29" t="s">
        <v>287</v>
      </c>
      <c r="G1725" s="29" t="s">
        <v>288</v>
      </c>
      <c r="H1725" s="29" t="s">
        <v>633</v>
      </c>
      <c r="I1725" s="29" t="s">
        <v>579</v>
      </c>
      <c r="J1725" s="29" t="s">
        <v>2630</v>
      </c>
      <c r="K1725" s="25" t="s">
        <v>436</v>
      </c>
      <c r="L1725" s="25" t="s">
        <v>527</v>
      </c>
      <c r="M1725" s="25" t="s">
        <v>527</v>
      </c>
      <c r="N1725" s="25" t="s">
        <v>527</v>
      </c>
      <c r="O1725" s="25" t="s">
        <v>527</v>
      </c>
      <c r="P1725" s="25" t="s">
        <v>6180</v>
      </c>
      <c r="Q1725" s="28" t="s">
        <v>0</v>
      </c>
      <c r="R1725" s="29" t="s">
        <v>4394</v>
      </c>
      <c r="S1725" s="27" t="s">
        <v>6181</v>
      </c>
      <c r="T1725" s="27" t="s">
        <v>6182</v>
      </c>
      <c r="U1725" s="28" t="s">
        <v>374</v>
      </c>
      <c r="V1725" s="26" t="s">
        <v>436</v>
      </c>
      <c r="W1725" s="26" t="s">
        <v>734</v>
      </c>
      <c r="X1725" s="26" t="s">
        <v>412</v>
      </c>
      <c r="Y1725" s="37" t="s">
        <v>204</v>
      </c>
      <c r="Z1725" s="37" t="s">
        <v>206</v>
      </c>
      <c r="AA1725" s="37" t="s">
        <v>205</v>
      </c>
      <c r="AB1725" s="30">
        <v>0</v>
      </c>
      <c r="AC1725" s="30">
        <v>0</v>
      </c>
      <c r="AD1725" s="31">
        <v>0</v>
      </c>
      <c r="AE1725" s="30">
        <v>0</v>
      </c>
      <c r="AF1725" s="30">
        <v>0</v>
      </c>
      <c r="AG1725" s="32">
        <v>0</v>
      </c>
      <c r="AH1725" s="30">
        <v>0</v>
      </c>
      <c r="AI1725" s="10" t="s">
        <v>573</v>
      </c>
      <c r="AJ1725" s="30">
        <v>0</v>
      </c>
      <c r="AK1725" s="30">
        <v>0</v>
      </c>
      <c r="AL1725" s="30">
        <v>0</v>
      </c>
      <c r="AM1725" s="30">
        <v>0</v>
      </c>
      <c r="AN1725" s="30">
        <v>0</v>
      </c>
      <c r="AO1725" s="30">
        <v>0</v>
      </c>
      <c r="AP1725" s="30">
        <v>0</v>
      </c>
      <c r="AQ1725" s="30">
        <v>0</v>
      </c>
      <c r="AR1725" s="30">
        <v>0</v>
      </c>
      <c r="AS1725" s="30">
        <v>0</v>
      </c>
      <c r="AT1725" s="30">
        <v>0</v>
      </c>
      <c r="AU1725" s="121">
        <v>0</v>
      </c>
      <c r="AV1725" s="129" t="s">
        <v>1011</v>
      </c>
      <c r="AW1725" s="129" t="s">
        <v>1011</v>
      </c>
      <c r="AX1725" s="129" t="s">
        <v>527</v>
      </c>
    </row>
    <row r="1726" spans="1:50" ht="48" x14ac:dyDescent="0.25">
      <c r="A1726" s="120">
        <v>46216</v>
      </c>
      <c r="B1726" s="28" t="s">
        <v>570</v>
      </c>
      <c r="C1726" s="25" t="s">
        <v>427</v>
      </c>
      <c r="D1726" s="25" t="s">
        <v>728</v>
      </c>
      <c r="E1726" s="25" t="s">
        <v>423</v>
      </c>
      <c r="F1726" s="29" t="s">
        <v>287</v>
      </c>
      <c r="G1726" s="29" t="s">
        <v>288</v>
      </c>
      <c r="H1726" s="29" t="s">
        <v>633</v>
      </c>
      <c r="I1726" s="29" t="s">
        <v>579</v>
      </c>
      <c r="J1726" s="29" t="s">
        <v>2630</v>
      </c>
      <c r="K1726" s="25" t="s">
        <v>438</v>
      </c>
      <c r="L1726" s="25" t="s">
        <v>527</v>
      </c>
      <c r="M1726" s="25" t="s">
        <v>527</v>
      </c>
      <c r="N1726" s="25" t="s">
        <v>527</v>
      </c>
      <c r="O1726" s="25" t="s">
        <v>527</v>
      </c>
      <c r="P1726" s="25" t="s">
        <v>6180</v>
      </c>
      <c r="Q1726" s="28" t="s">
        <v>0</v>
      </c>
      <c r="R1726" s="29" t="s">
        <v>4394</v>
      </c>
      <c r="S1726" s="27" t="s">
        <v>6181</v>
      </c>
      <c r="T1726" s="27" t="s">
        <v>6182</v>
      </c>
      <c r="U1726" s="28" t="s">
        <v>376</v>
      </c>
      <c r="V1726" s="26" t="s">
        <v>438</v>
      </c>
      <c r="W1726" s="26" t="s">
        <v>736</v>
      </c>
      <c r="X1726" s="26" t="s">
        <v>412</v>
      </c>
      <c r="Y1726" s="37" t="s">
        <v>204</v>
      </c>
      <c r="Z1726" s="37" t="s">
        <v>206</v>
      </c>
      <c r="AA1726" s="37" t="s">
        <v>205</v>
      </c>
      <c r="AB1726" s="30">
        <v>0</v>
      </c>
      <c r="AC1726" s="30">
        <v>0</v>
      </c>
      <c r="AD1726" s="31">
        <v>0</v>
      </c>
      <c r="AE1726" s="30">
        <v>0</v>
      </c>
      <c r="AF1726" s="30">
        <v>0</v>
      </c>
      <c r="AG1726" s="32">
        <v>0</v>
      </c>
      <c r="AH1726" s="30">
        <v>0</v>
      </c>
      <c r="AI1726" s="10" t="s">
        <v>573</v>
      </c>
      <c r="AJ1726" s="30">
        <v>0</v>
      </c>
      <c r="AK1726" s="30">
        <v>0</v>
      </c>
      <c r="AL1726" s="30">
        <v>0</v>
      </c>
      <c r="AM1726" s="30">
        <v>0</v>
      </c>
      <c r="AN1726" s="30">
        <v>0</v>
      </c>
      <c r="AO1726" s="30">
        <v>0</v>
      </c>
      <c r="AP1726" s="30">
        <v>0</v>
      </c>
      <c r="AQ1726" s="30">
        <v>0</v>
      </c>
      <c r="AR1726" s="30">
        <v>0</v>
      </c>
      <c r="AS1726" s="30">
        <v>0</v>
      </c>
      <c r="AT1726" s="30">
        <v>0</v>
      </c>
      <c r="AU1726" s="121">
        <v>0</v>
      </c>
      <c r="AV1726" s="129" t="s">
        <v>1011</v>
      </c>
      <c r="AW1726" s="129" t="s">
        <v>1011</v>
      </c>
      <c r="AX1726" s="129" t="s">
        <v>527</v>
      </c>
    </row>
    <row r="1727" spans="1:50" ht="48" x14ac:dyDescent="0.25">
      <c r="A1727" s="154">
        <v>46216</v>
      </c>
      <c r="B1727" s="28" t="s">
        <v>570</v>
      </c>
      <c r="C1727" s="155" t="s">
        <v>427</v>
      </c>
      <c r="D1727" s="155" t="s">
        <v>728</v>
      </c>
      <c r="E1727" s="25" t="s">
        <v>423</v>
      </c>
      <c r="F1727" s="29" t="s">
        <v>287</v>
      </c>
      <c r="G1727" s="29" t="s">
        <v>288</v>
      </c>
      <c r="H1727" s="29" t="s">
        <v>633</v>
      </c>
      <c r="I1727" s="29" t="s">
        <v>579</v>
      </c>
      <c r="J1727" s="29" t="s">
        <v>2630</v>
      </c>
      <c r="K1727" s="25" t="s">
        <v>439</v>
      </c>
      <c r="L1727" s="155" t="s">
        <v>527</v>
      </c>
      <c r="M1727" s="155" t="s">
        <v>527</v>
      </c>
      <c r="N1727" s="155" t="s">
        <v>527</v>
      </c>
      <c r="O1727" s="155" t="s">
        <v>527</v>
      </c>
      <c r="P1727" s="155" t="s">
        <v>6180</v>
      </c>
      <c r="Q1727" s="28" t="s">
        <v>0</v>
      </c>
      <c r="R1727" s="29" t="s">
        <v>4394</v>
      </c>
      <c r="S1727" s="27" t="s">
        <v>6181</v>
      </c>
      <c r="T1727" s="27" t="s">
        <v>6182</v>
      </c>
      <c r="U1727" s="28" t="s">
        <v>377</v>
      </c>
      <c r="V1727" s="156" t="s">
        <v>439</v>
      </c>
      <c r="W1727" s="156" t="s">
        <v>737</v>
      </c>
      <c r="X1727" s="156" t="s">
        <v>412</v>
      </c>
      <c r="Y1727" s="37" t="s">
        <v>204</v>
      </c>
      <c r="Z1727" s="37" t="s">
        <v>206</v>
      </c>
      <c r="AA1727" s="37" t="s">
        <v>205</v>
      </c>
      <c r="AB1727" s="30">
        <v>0</v>
      </c>
      <c r="AC1727" s="30">
        <v>0</v>
      </c>
      <c r="AD1727" s="31">
        <v>0</v>
      </c>
      <c r="AE1727" s="30">
        <v>0</v>
      </c>
      <c r="AF1727" s="30">
        <v>0</v>
      </c>
      <c r="AG1727" s="32">
        <v>0</v>
      </c>
      <c r="AH1727" s="30">
        <v>0</v>
      </c>
      <c r="AI1727" s="10" t="s">
        <v>573</v>
      </c>
      <c r="AJ1727" s="30">
        <v>0</v>
      </c>
      <c r="AK1727" s="30">
        <v>0</v>
      </c>
      <c r="AL1727" s="30">
        <v>0</v>
      </c>
      <c r="AM1727" s="30">
        <v>0</v>
      </c>
      <c r="AN1727" s="30">
        <v>0</v>
      </c>
      <c r="AO1727" s="30">
        <v>0</v>
      </c>
      <c r="AP1727" s="30">
        <v>0</v>
      </c>
      <c r="AQ1727" s="30">
        <v>0</v>
      </c>
      <c r="AR1727" s="30">
        <v>0</v>
      </c>
      <c r="AS1727" s="30">
        <v>0</v>
      </c>
      <c r="AT1727" s="30">
        <v>0</v>
      </c>
      <c r="AU1727" s="121">
        <v>0</v>
      </c>
      <c r="AV1727" s="129" t="s">
        <v>1011</v>
      </c>
      <c r="AW1727" s="129" t="s">
        <v>1011</v>
      </c>
      <c r="AX1727" s="129" t="s">
        <v>527</v>
      </c>
    </row>
    <row r="1728" spans="1:50" ht="48" x14ac:dyDescent="0.25">
      <c r="A1728" s="154">
        <v>46216</v>
      </c>
      <c r="B1728" s="28" t="s">
        <v>570</v>
      </c>
      <c r="C1728" s="155" t="s">
        <v>427</v>
      </c>
      <c r="D1728" s="155" t="s">
        <v>728</v>
      </c>
      <c r="E1728" s="25" t="s">
        <v>423</v>
      </c>
      <c r="F1728" s="29" t="s">
        <v>287</v>
      </c>
      <c r="G1728" s="29" t="s">
        <v>288</v>
      </c>
      <c r="H1728" s="29" t="s">
        <v>633</v>
      </c>
      <c r="I1728" s="29" t="s">
        <v>579</v>
      </c>
      <c r="J1728" s="29" t="s">
        <v>2630</v>
      </c>
      <c r="K1728" s="25" t="s">
        <v>431</v>
      </c>
      <c r="L1728" s="155" t="s">
        <v>527</v>
      </c>
      <c r="M1728" s="155" t="s">
        <v>527</v>
      </c>
      <c r="N1728" s="155" t="s">
        <v>527</v>
      </c>
      <c r="O1728" s="155" t="s">
        <v>527</v>
      </c>
      <c r="P1728" s="155" t="s">
        <v>6180</v>
      </c>
      <c r="Q1728" s="28" t="s">
        <v>0</v>
      </c>
      <c r="R1728" s="29" t="s">
        <v>4394</v>
      </c>
      <c r="S1728" s="27" t="s">
        <v>6181</v>
      </c>
      <c r="T1728" s="27" t="s">
        <v>6182</v>
      </c>
      <c r="U1728" s="28" t="s">
        <v>369</v>
      </c>
      <c r="V1728" s="156" t="s">
        <v>431</v>
      </c>
      <c r="W1728" s="156" t="s">
        <v>729</v>
      </c>
      <c r="X1728" s="156" t="s">
        <v>412</v>
      </c>
      <c r="Y1728" s="37" t="s">
        <v>204</v>
      </c>
      <c r="Z1728" s="37" t="s">
        <v>206</v>
      </c>
      <c r="AA1728" s="37" t="s">
        <v>205</v>
      </c>
      <c r="AB1728" s="30">
        <v>0</v>
      </c>
      <c r="AC1728" s="30">
        <v>0</v>
      </c>
      <c r="AD1728" s="31">
        <v>0</v>
      </c>
      <c r="AE1728" s="30">
        <v>0</v>
      </c>
      <c r="AF1728" s="30">
        <v>0</v>
      </c>
      <c r="AG1728" s="32">
        <v>0</v>
      </c>
      <c r="AH1728" s="30">
        <v>0</v>
      </c>
      <c r="AI1728" s="10" t="s">
        <v>573</v>
      </c>
      <c r="AJ1728" s="30">
        <v>0</v>
      </c>
      <c r="AK1728" s="30">
        <v>0</v>
      </c>
      <c r="AL1728" s="30">
        <v>0</v>
      </c>
      <c r="AM1728" s="30">
        <v>0</v>
      </c>
      <c r="AN1728" s="30">
        <v>0</v>
      </c>
      <c r="AO1728" s="30">
        <v>0</v>
      </c>
      <c r="AP1728" s="30">
        <v>0</v>
      </c>
      <c r="AQ1728" s="30">
        <v>0</v>
      </c>
      <c r="AR1728" s="30">
        <v>0</v>
      </c>
      <c r="AS1728" s="30">
        <v>0</v>
      </c>
      <c r="AT1728" s="30">
        <v>0</v>
      </c>
      <c r="AU1728" s="121">
        <v>0</v>
      </c>
      <c r="AV1728" s="129" t="s">
        <v>1011</v>
      </c>
      <c r="AW1728" s="129" t="s">
        <v>1011</v>
      </c>
      <c r="AX1728" s="129" t="s">
        <v>527</v>
      </c>
    </row>
    <row r="1729" spans="1:50" ht="48" x14ac:dyDescent="0.25">
      <c r="A1729" s="154">
        <v>46216</v>
      </c>
      <c r="B1729" s="28" t="s">
        <v>570</v>
      </c>
      <c r="C1729" s="155" t="s">
        <v>427</v>
      </c>
      <c r="D1729" s="155" t="s">
        <v>728</v>
      </c>
      <c r="E1729" s="25" t="s">
        <v>423</v>
      </c>
      <c r="F1729" s="29" t="s">
        <v>287</v>
      </c>
      <c r="G1729" s="29" t="s">
        <v>288</v>
      </c>
      <c r="H1729" s="29" t="s">
        <v>633</v>
      </c>
      <c r="I1729" s="29" t="s">
        <v>579</v>
      </c>
      <c r="J1729" s="29" t="s">
        <v>2630</v>
      </c>
      <c r="K1729" s="25" t="s">
        <v>441</v>
      </c>
      <c r="L1729" s="155" t="s">
        <v>527</v>
      </c>
      <c r="M1729" s="155" t="s">
        <v>527</v>
      </c>
      <c r="N1729" s="155" t="s">
        <v>527</v>
      </c>
      <c r="O1729" s="155" t="s">
        <v>527</v>
      </c>
      <c r="P1729" s="155" t="s">
        <v>6180</v>
      </c>
      <c r="Q1729" s="28" t="s">
        <v>0</v>
      </c>
      <c r="R1729" s="29" t="s">
        <v>4394</v>
      </c>
      <c r="S1729" s="27" t="s">
        <v>6181</v>
      </c>
      <c r="T1729" s="27" t="s">
        <v>6182</v>
      </c>
      <c r="U1729" s="28" t="s">
        <v>379</v>
      </c>
      <c r="V1729" s="156" t="s">
        <v>441</v>
      </c>
      <c r="W1729" s="156" t="s">
        <v>739</v>
      </c>
      <c r="X1729" s="156" t="s">
        <v>412</v>
      </c>
      <c r="Y1729" s="37" t="s">
        <v>204</v>
      </c>
      <c r="Z1729" s="37" t="s">
        <v>206</v>
      </c>
      <c r="AA1729" s="37" t="s">
        <v>205</v>
      </c>
      <c r="AB1729" s="30">
        <v>0</v>
      </c>
      <c r="AC1729" s="30">
        <v>0</v>
      </c>
      <c r="AD1729" s="31">
        <v>0</v>
      </c>
      <c r="AE1729" s="30">
        <v>0</v>
      </c>
      <c r="AF1729" s="30">
        <v>0</v>
      </c>
      <c r="AG1729" s="32">
        <v>0</v>
      </c>
      <c r="AH1729" s="30">
        <v>0</v>
      </c>
      <c r="AI1729" s="10" t="s">
        <v>573</v>
      </c>
      <c r="AJ1729" s="30">
        <v>0</v>
      </c>
      <c r="AK1729" s="30">
        <v>0</v>
      </c>
      <c r="AL1729" s="30">
        <v>0</v>
      </c>
      <c r="AM1729" s="30">
        <v>0</v>
      </c>
      <c r="AN1729" s="30">
        <v>0</v>
      </c>
      <c r="AO1729" s="30">
        <v>0</v>
      </c>
      <c r="AP1729" s="30">
        <v>0</v>
      </c>
      <c r="AQ1729" s="30">
        <v>0</v>
      </c>
      <c r="AR1729" s="30">
        <v>0</v>
      </c>
      <c r="AS1729" s="30">
        <v>0</v>
      </c>
      <c r="AT1729" s="30">
        <v>0</v>
      </c>
      <c r="AU1729" s="121">
        <v>0</v>
      </c>
      <c r="AV1729" s="129" t="s">
        <v>1011</v>
      </c>
      <c r="AW1729" s="129" t="s">
        <v>1011</v>
      </c>
      <c r="AX1729" s="129" t="s">
        <v>527</v>
      </c>
    </row>
    <row r="1730" spans="1:50" ht="48" x14ac:dyDescent="0.25">
      <c r="A1730" s="154">
        <v>46216</v>
      </c>
      <c r="B1730" s="28" t="s">
        <v>570</v>
      </c>
      <c r="C1730" s="155" t="s">
        <v>427</v>
      </c>
      <c r="D1730" s="155" t="s">
        <v>728</v>
      </c>
      <c r="E1730" s="25" t="s">
        <v>423</v>
      </c>
      <c r="F1730" s="29" t="s">
        <v>287</v>
      </c>
      <c r="G1730" s="29" t="s">
        <v>288</v>
      </c>
      <c r="H1730" s="29" t="s">
        <v>633</v>
      </c>
      <c r="I1730" s="29" t="s">
        <v>579</v>
      </c>
      <c r="J1730" s="29" t="s">
        <v>2630</v>
      </c>
      <c r="K1730" s="25" t="s">
        <v>442</v>
      </c>
      <c r="L1730" s="155" t="s">
        <v>527</v>
      </c>
      <c r="M1730" s="155" t="s">
        <v>527</v>
      </c>
      <c r="N1730" s="155" t="s">
        <v>527</v>
      </c>
      <c r="O1730" s="155" t="s">
        <v>527</v>
      </c>
      <c r="P1730" s="155" t="s">
        <v>6180</v>
      </c>
      <c r="Q1730" s="28" t="s">
        <v>0</v>
      </c>
      <c r="R1730" s="29" t="s">
        <v>4394</v>
      </c>
      <c r="S1730" s="27" t="s">
        <v>6181</v>
      </c>
      <c r="T1730" s="27" t="s">
        <v>6182</v>
      </c>
      <c r="U1730" s="28" t="s">
        <v>380</v>
      </c>
      <c r="V1730" s="156" t="s">
        <v>442</v>
      </c>
      <c r="W1730" s="156" t="s">
        <v>740</v>
      </c>
      <c r="X1730" s="156" t="s">
        <v>412</v>
      </c>
      <c r="Y1730" s="37" t="s">
        <v>204</v>
      </c>
      <c r="Z1730" s="37" t="s">
        <v>206</v>
      </c>
      <c r="AA1730" s="37" t="s">
        <v>205</v>
      </c>
      <c r="AB1730" s="30">
        <v>0</v>
      </c>
      <c r="AC1730" s="30">
        <v>0</v>
      </c>
      <c r="AD1730" s="31">
        <v>0</v>
      </c>
      <c r="AE1730" s="30">
        <v>0</v>
      </c>
      <c r="AF1730" s="30">
        <v>0</v>
      </c>
      <c r="AG1730" s="32">
        <v>0</v>
      </c>
      <c r="AH1730" s="30">
        <v>0</v>
      </c>
      <c r="AI1730" s="10" t="s">
        <v>573</v>
      </c>
      <c r="AJ1730" s="30">
        <v>0</v>
      </c>
      <c r="AK1730" s="30">
        <v>0</v>
      </c>
      <c r="AL1730" s="30">
        <v>0</v>
      </c>
      <c r="AM1730" s="30">
        <v>0</v>
      </c>
      <c r="AN1730" s="30">
        <v>0</v>
      </c>
      <c r="AO1730" s="30">
        <v>0</v>
      </c>
      <c r="AP1730" s="30">
        <v>0</v>
      </c>
      <c r="AQ1730" s="30">
        <v>0</v>
      </c>
      <c r="AR1730" s="30">
        <v>0</v>
      </c>
      <c r="AS1730" s="30">
        <v>0</v>
      </c>
      <c r="AT1730" s="30">
        <v>0</v>
      </c>
      <c r="AU1730" s="121">
        <v>0</v>
      </c>
      <c r="AV1730" s="129" t="s">
        <v>1011</v>
      </c>
      <c r="AW1730" s="129" t="s">
        <v>1011</v>
      </c>
      <c r="AX1730" s="129" t="s">
        <v>527</v>
      </c>
    </row>
    <row r="1731" spans="1:50" ht="48" x14ac:dyDescent="0.25">
      <c r="A1731" s="154">
        <v>46216</v>
      </c>
      <c r="B1731" s="28" t="s">
        <v>570</v>
      </c>
      <c r="C1731" s="155" t="s">
        <v>427</v>
      </c>
      <c r="D1731" s="155" t="s">
        <v>728</v>
      </c>
      <c r="E1731" s="25" t="s">
        <v>423</v>
      </c>
      <c r="F1731" s="29" t="s">
        <v>287</v>
      </c>
      <c r="G1731" s="29" t="s">
        <v>288</v>
      </c>
      <c r="H1731" s="29" t="s">
        <v>633</v>
      </c>
      <c r="I1731" s="29" t="s">
        <v>579</v>
      </c>
      <c r="J1731" s="29" t="s">
        <v>2630</v>
      </c>
      <c r="K1731" s="25" t="s">
        <v>452</v>
      </c>
      <c r="L1731" s="155" t="s">
        <v>527</v>
      </c>
      <c r="M1731" s="155" t="s">
        <v>527</v>
      </c>
      <c r="N1731" s="155" t="s">
        <v>527</v>
      </c>
      <c r="O1731" s="155" t="s">
        <v>527</v>
      </c>
      <c r="P1731" s="155" t="s">
        <v>6180</v>
      </c>
      <c r="Q1731" s="28" t="s">
        <v>0</v>
      </c>
      <c r="R1731" s="29" t="s">
        <v>4394</v>
      </c>
      <c r="S1731" s="27" t="s">
        <v>6181</v>
      </c>
      <c r="T1731" s="27" t="s">
        <v>6182</v>
      </c>
      <c r="U1731" s="28" t="s">
        <v>381</v>
      </c>
      <c r="V1731" s="156" t="s">
        <v>452</v>
      </c>
      <c r="W1731" s="156" t="s">
        <v>741</v>
      </c>
      <c r="X1731" s="156" t="s">
        <v>412</v>
      </c>
      <c r="Y1731" s="37" t="s">
        <v>204</v>
      </c>
      <c r="Z1731" s="37" t="s">
        <v>206</v>
      </c>
      <c r="AA1731" s="37" t="s">
        <v>205</v>
      </c>
      <c r="AB1731" s="30">
        <v>0</v>
      </c>
      <c r="AC1731" s="30">
        <v>0</v>
      </c>
      <c r="AD1731" s="31">
        <v>0</v>
      </c>
      <c r="AE1731" s="30">
        <v>0</v>
      </c>
      <c r="AF1731" s="30">
        <v>0</v>
      </c>
      <c r="AG1731" s="32">
        <v>0</v>
      </c>
      <c r="AH1731" s="30">
        <v>0</v>
      </c>
      <c r="AI1731" s="10" t="s">
        <v>573</v>
      </c>
      <c r="AJ1731" s="30">
        <v>0</v>
      </c>
      <c r="AK1731" s="30">
        <v>0</v>
      </c>
      <c r="AL1731" s="30">
        <v>0</v>
      </c>
      <c r="AM1731" s="30">
        <v>0</v>
      </c>
      <c r="AN1731" s="30">
        <v>0</v>
      </c>
      <c r="AO1731" s="30">
        <v>0</v>
      </c>
      <c r="AP1731" s="30">
        <v>0</v>
      </c>
      <c r="AQ1731" s="30">
        <v>0</v>
      </c>
      <c r="AR1731" s="30">
        <v>0</v>
      </c>
      <c r="AS1731" s="30">
        <v>0</v>
      </c>
      <c r="AT1731" s="30">
        <v>0</v>
      </c>
      <c r="AU1731" s="121">
        <v>0</v>
      </c>
      <c r="AV1731" s="129" t="s">
        <v>1011</v>
      </c>
      <c r="AW1731" s="129" t="s">
        <v>1011</v>
      </c>
      <c r="AX1731" s="129" t="s">
        <v>527</v>
      </c>
    </row>
    <row r="1732" spans="1:50" ht="48" x14ac:dyDescent="0.25">
      <c r="A1732" s="154">
        <v>46216</v>
      </c>
      <c r="B1732" s="28" t="s">
        <v>570</v>
      </c>
      <c r="C1732" s="155" t="s">
        <v>427</v>
      </c>
      <c r="D1732" s="155" t="s">
        <v>728</v>
      </c>
      <c r="E1732" s="25" t="s">
        <v>423</v>
      </c>
      <c r="F1732" s="29" t="s">
        <v>287</v>
      </c>
      <c r="G1732" s="29" t="s">
        <v>288</v>
      </c>
      <c r="H1732" s="29" t="s">
        <v>633</v>
      </c>
      <c r="I1732" s="29" t="s">
        <v>579</v>
      </c>
      <c r="J1732" s="29" t="s">
        <v>2630</v>
      </c>
      <c r="K1732" s="25" t="s">
        <v>721</v>
      </c>
      <c r="L1732" s="155" t="s">
        <v>527</v>
      </c>
      <c r="M1732" s="155" t="s">
        <v>527</v>
      </c>
      <c r="N1732" s="155" t="s">
        <v>527</v>
      </c>
      <c r="O1732" s="155" t="s">
        <v>527</v>
      </c>
      <c r="P1732" s="155" t="s">
        <v>6180</v>
      </c>
      <c r="Q1732" s="28" t="s">
        <v>0</v>
      </c>
      <c r="R1732" s="29" t="s">
        <v>4394</v>
      </c>
      <c r="S1732" s="27" t="s">
        <v>6181</v>
      </c>
      <c r="T1732" s="27" t="s">
        <v>6182</v>
      </c>
      <c r="U1732" s="28" t="s">
        <v>385</v>
      </c>
      <c r="V1732" s="156" t="s">
        <v>721</v>
      </c>
      <c r="W1732" s="156" t="s">
        <v>745</v>
      </c>
      <c r="X1732" s="156" t="s">
        <v>412</v>
      </c>
      <c r="Y1732" s="37" t="s">
        <v>204</v>
      </c>
      <c r="Z1732" s="37" t="s">
        <v>206</v>
      </c>
      <c r="AA1732" s="37" t="s">
        <v>205</v>
      </c>
      <c r="AB1732" s="30">
        <v>0</v>
      </c>
      <c r="AC1732" s="30">
        <v>0</v>
      </c>
      <c r="AD1732" s="31">
        <v>0</v>
      </c>
      <c r="AE1732" s="30">
        <v>0</v>
      </c>
      <c r="AF1732" s="30">
        <v>0</v>
      </c>
      <c r="AG1732" s="32">
        <v>0</v>
      </c>
      <c r="AH1732" s="30">
        <v>0</v>
      </c>
      <c r="AI1732" s="10" t="s">
        <v>573</v>
      </c>
      <c r="AJ1732" s="30">
        <v>0</v>
      </c>
      <c r="AK1732" s="30">
        <v>0</v>
      </c>
      <c r="AL1732" s="30">
        <v>0</v>
      </c>
      <c r="AM1732" s="30">
        <v>0</v>
      </c>
      <c r="AN1732" s="30">
        <v>0</v>
      </c>
      <c r="AO1732" s="30">
        <v>0</v>
      </c>
      <c r="AP1732" s="30">
        <v>0</v>
      </c>
      <c r="AQ1732" s="30">
        <v>0</v>
      </c>
      <c r="AR1732" s="30">
        <v>0</v>
      </c>
      <c r="AS1732" s="30">
        <v>0</v>
      </c>
      <c r="AT1732" s="30">
        <v>0</v>
      </c>
      <c r="AU1732" s="121">
        <v>0</v>
      </c>
      <c r="AV1732" s="129" t="s">
        <v>1011</v>
      </c>
      <c r="AW1732" s="129" t="s">
        <v>1011</v>
      </c>
      <c r="AX1732" s="129" t="s">
        <v>527</v>
      </c>
    </row>
    <row r="1733" spans="1:50" ht="48" x14ac:dyDescent="0.25">
      <c r="A1733" s="154">
        <v>46216</v>
      </c>
      <c r="B1733" s="28" t="s">
        <v>570</v>
      </c>
      <c r="C1733" s="155" t="s">
        <v>427</v>
      </c>
      <c r="D1733" s="155" t="s">
        <v>728</v>
      </c>
      <c r="E1733" s="25" t="s">
        <v>423</v>
      </c>
      <c r="F1733" s="29" t="s">
        <v>287</v>
      </c>
      <c r="G1733" s="29" t="s">
        <v>288</v>
      </c>
      <c r="H1733" s="29" t="s">
        <v>633</v>
      </c>
      <c r="I1733" s="29" t="s">
        <v>579</v>
      </c>
      <c r="J1733" s="29" t="s">
        <v>2630</v>
      </c>
      <c r="K1733" s="25" t="s">
        <v>448</v>
      </c>
      <c r="L1733" s="155" t="s">
        <v>527</v>
      </c>
      <c r="M1733" s="155" t="s">
        <v>527</v>
      </c>
      <c r="N1733" s="155" t="s">
        <v>527</v>
      </c>
      <c r="O1733" s="155" t="s">
        <v>527</v>
      </c>
      <c r="P1733" s="155" t="s">
        <v>6180</v>
      </c>
      <c r="Q1733" s="28" t="s">
        <v>0</v>
      </c>
      <c r="R1733" s="29" t="s">
        <v>4394</v>
      </c>
      <c r="S1733" s="27" t="s">
        <v>6181</v>
      </c>
      <c r="T1733" s="27" t="s">
        <v>6182</v>
      </c>
      <c r="U1733" s="28" t="s">
        <v>387</v>
      </c>
      <c r="V1733" s="156" t="s">
        <v>448</v>
      </c>
      <c r="W1733" s="156" t="s">
        <v>747</v>
      </c>
      <c r="X1733" s="156" t="s">
        <v>412</v>
      </c>
      <c r="Y1733" s="37" t="s">
        <v>204</v>
      </c>
      <c r="Z1733" s="37" t="s">
        <v>206</v>
      </c>
      <c r="AA1733" s="37" t="s">
        <v>205</v>
      </c>
      <c r="AB1733" s="30">
        <v>0</v>
      </c>
      <c r="AC1733" s="30">
        <v>0</v>
      </c>
      <c r="AD1733" s="31">
        <v>0</v>
      </c>
      <c r="AE1733" s="30">
        <v>0</v>
      </c>
      <c r="AF1733" s="30">
        <v>0</v>
      </c>
      <c r="AG1733" s="32">
        <v>0</v>
      </c>
      <c r="AH1733" s="30">
        <v>0</v>
      </c>
      <c r="AI1733" s="10" t="s">
        <v>573</v>
      </c>
      <c r="AJ1733" s="30">
        <v>0</v>
      </c>
      <c r="AK1733" s="30">
        <v>0</v>
      </c>
      <c r="AL1733" s="30">
        <v>0</v>
      </c>
      <c r="AM1733" s="30">
        <v>0</v>
      </c>
      <c r="AN1733" s="30">
        <v>0</v>
      </c>
      <c r="AO1733" s="30">
        <v>0</v>
      </c>
      <c r="AP1733" s="30">
        <v>0</v>
      </c>
      <c r="AQ1733" s="30">
        <v>0</v>
      </c>
      <c r="AR1733" s="30">
        <v>0</v>
      </c>
      <c r="AS1733" s="30">
        <v>0</v>
      </c>
      <c r="AT1733" s="30">
        <v>0</v>
      </c>
      <c r="AU1733" s="121">
        <v>0</v>
      </c>
      <c r="AV1733" s="129" t="s">
        <v>1011</v>
      </c>
      <c r="AW1733" s="129" t="s">
        <v>1011</v>
      </c>
      <c r="AX1733" s="129" t="s">
        <v>527</v>
      </c>
    </row>
    <row r="1734" spans="1:50" ht="48" x14ac:dyDescent="0.25">
      <c r="A1734" s="154">
        <v>46216</v>
      </c>
      <c r="B1734" s="28" t="s">
        <v>570</v>
      </c>
      <c r="C1734" s="155" t="s">
        <v>427</v>
      </c>
      <c r="D1734" s="155" t="s">
        <v>728</v>
      </c>
      <c r="E1734" s="25" t="s">
        <v>423</v>
      </c>
      <c r="F1734" s="29" t="s">
        <v>287</v>
      </c>
      <c r="G1734" s="29" t="s">
        <v>288</v>
      </c>
      <c r="H1734" s="29" t="s">
        <v>633</v>
      </c>
      <c r="I1734" s="29" t="s">
        <v>579</v>
      </c>
      <c r="J1734" s="29" t="s">
        <v>2630</v>
      </c>
      <c r="K1734" s="25" t="s">
        <v>449</v>
      </c>
      <c r="L1734" s="155" t="s">
        <v>527</v>
      </c>
      <c r="M1734" s="155" t="s">
        <v>527</v>
      </c>
      <c r="N1734" s="155" t="s">
        <v>527</v>
      </c>
      <c r="O1734" s="155" t="s">
        <v>527</v>
      </c>
      <c r="P1734" s="155" t="s">
        <v>6180</v>
      </c>
      <c r="Q1734" s="28" t="s">
        <v>0</v>
      </c>
      <c r="R1734" s="29" t="s">
        <v>4394</v>
      </c>
      <c r="S1734" s="27" t="s">
        <v>6181</v>
      </c>
      <c r="T1734" s="27" t="s">
        <v>6182</v>
      </c>
      <c r="U1734" s="28" t="s">
        <v>388</v>
      </c>
      <c r="V1734" s="156" t="s">
        <v>449</v>
      </c>
      <c r="W1734" s="156" t="s">
        <v>748</v>
      </c>
      <c r="X1734" s="156" t="s">
        <v>412</v>
      </c>
      <c r="Y1734" s="37" t="s">
        <v>204</v>
      </c>
      <c r="Z1734" s="37" t="s">
        <v>206</v>
      </c>
      <c r="AA1734" s="37" t="s">
        <v>205</v>
      </c>
      <c r="AB1734" s="30">
        <v>0</v>
      </c>
      <c r="AC1734" s="30">
        <v>0</v>
      </c>
      <c r="AD1734" s="31">
        <v>0</v>
      </c>
      <c r="AE1734" s="30">
        <v>0</v>
      </c>
      <c r="AF1734" s="30">
        <v>0</v>
      </c>
      <c r="AG1734" s="32">
        <v>0</v>
      </c>
      <c r="AH1734" s="30">
        <v>0</v>
      </c>
      <c r="AI1734" s="10" t="s">
        <v>573</v>
      </c>
      <c r="AJ1734" s="30">
        <v>0</v>
      </c>
      <c r="AK1734" s="30">
        <v>0</v>
      </c>
      <c r="AL1734" s="30">
        <v>0</v>
      </c>
      <c r="AM1734" s="30">
        <v>0</v>
      </c>
      <c r="AN1734" s="30">
        <v>0</v>
      </c>
      <c r="AO1734" s="30">
        <v>0</v>
      </c>
      <c r="AP1734" s="30">
        <v>0</v>
      </c>
      <c r="AQ1734" s="30">
        <v>0</v>
      </c>
      <c r="AR1734" s="30">
        <v>0</v>
      </c>
      <c r="AS1734" s="30">
        <v>0</v>
      </c>
      <c r="AT1734" s="30">
        <v>0</v>
      </c>
      <c r="AU1734" s="121">
        <v>0</v>
      </c>
      <c r="AV1734" s="129" t="s">
        <v>1011</v>
      </c>
      <c r="AW1734" s="129" t="s">
        <v>1011</v>
      </c>
      <c r="AX1734" s="129" t="s">
        <v>527</v>
      </c>
    </row>
    <row r="1735" spans="1:50" ht="48" x14ac:dyDescent="0.25">
      <c r="A1735" s="154">
        <v>46216</v>
      </c>
      <c r="B1735" s="28" t="s">
        <v>570</v>
      </c>
      <c r="C1735" s="155" t="s">
        <v>427</v>
      </c>
      <c r="D1735" s="155" t="s">
        <v>728</v>
      </c>
      <c r="E1735" s="25" t="s">
        <v>423</v>
      </c>
      <c r="F1735" s="29" t="s">
        <v>287</v>
      </c>
      <c r="G1735" s="29" t="s">
        <v>288</v>
      </c>
      <c r="H1735" s="29" t="s">
        <v>633</v>
      </c>
      <c r="I1735" s="29" t="s">
        <v>579</v>
      </c>
      <c r="J1735" s="29" t="s">
        <v>2630</v>
      </c>
      <c r="K1735" s="25" t="s">
        <v>450</v>
      </c>
      <c r="L1735" s="155" t="s">
        <v>527</v>
      </c>
      <c r="M1735" s="155" t="s">
        <v>527</v>
      </c>
      <c r="N1735" s="155" t="s">
        <v>527</v>
      </c>
      <c r="O1735" s="155" t="s">
        <v>527</v>
      </c>
      <c r="P1735" s="155" t="s">
        <v>6180</v>
      </c>
      <c r="Q1735" s="28" t="s">
        <v>0</v>
      </c>
      <c r="R1735" s="29" t="s">
        <v>4394</v>
      </c>
      <c r="S1735" s="27" t="s">
        <v>6181</v>
      </c>
      <c r="T1735" s="27" t="s">
        <v>6182</v>
      </c>
      <c r="U1735" s="28" t="s">
        <v>389</v>
      </c>
      <c r="V1735" s="156" t="s">
        <v>450</v>
      </c>
      <c r="W1735" s="156" t="s">
        <v>749</v>
      </c>
      <c r="X1735" s="156" t="s">
        <v>412</v>
      </c>
      <c r="Y1735" s="37" t="s">
        <v>204</v>
      </c>
      <c r="Z1735" s="37" t="s">
        <v>206</v>
      </c>
      <c r="AA1735" s="37" t="s">
        <v>205</v>
      </c>
      <c r="AB1735" s="30">
        <v>0</v>
      </c>
      <c r="AC1735" s="30">
        <v>0</v>
      </c>
      <c r="AD1735" s="31">
        <v>0</v>
      </c>
      <c r="AE1735" s="30">
        <v>0</v>
      </c>
      <c r="AF1735" s="30">
        <v>0</v>
      </c>
      <c r="AG1735" s="32">
        <v>0</v>
      </c>
      <c r="AH1735" s="30">
        <v>0</v>
      </c>
      <c r="AI1735" s="10" t="s">
        <v>573</v>
      </c>
      <c r="AJ1735" s="30">
        <v>0</v>
      </c>
      <c r="AK1735" s="30">
        <v>0</v>
      </c>
      <c r="AL1735" s="30">
        <v>0</v>
      </c>
      <c r="AM1735" s="30">
        <v>0</v>
      </c>
      <c r="AN1735" s="30">
        <v>0</v>
      </c>
      <c r="AO1735" s="30">
        <v>0</v>
      </c>
      <c r="AP1735" s="30">
        <v>0</v>
      </c>
      <c r="AQ1735" s="30">
        <v>0</v>
      </c>
      <c r="AR1735" s="30">
        <v>0</v>
      </c>
      <c r="AS1735" s="30">
        <v>0</v>
      </c>
      <c r="AT1735" s="30">
        <v>0</v>
      </c>
      <c r="AU1735" s="121">
        <v>0</v>
      </c>
      <c r="AV1735" s="129" t="s">
        <v>1011</v>
      </c>
      <c r="AW1735" s="129" t="s">
        <v>1011</v>
      </c>
      <c r="AX1735" s="129" t="s">
        <v>527</v>
      </c>
    </row>
    <row r="1736" spans="1:50" ht="48" x14ac:dyDescent="0.25">
      <c r="A1736" s="154">
        <v>46216</v>
      </c>
      <c r="B1736" s="28" t="s">
        <v>570</v>
      </c>
      <c r="C1736" s="155" t="s">
        <v>427</v>
      </c>
      <c r="D1736" s="155" t="s">
        <v>728</v>
      </c>
      <c r="E1736" s="25" t="s">
        <v>423</v>
      </c>
      <c r="F1736" s="29" t="s">
        <v>287</v>
      </c>
      <c r="G1736" s="29" t="s">
        <v>288</v>
      </c>
      <c r="H1736" s="29" t="s">
        <v>633</v>
      </c>
      <c r="I1736" s="29" t="s">
        <v>579</v>
      </c>
      <c r="J1736" s="29" t="s">
        <v>2630</v>
      </c>
      <c r="K1736" s="25" t="s">
        <v>440</v>
      </c>
      <c r="L1736" s="155" t="s">
        <v>527</v>
      </c>
      <c r="M1736" s="155" t="s">
        <v>527</v>
      </c>
      <c r="N1736" s="155" t="s">
        <v>527</v>
      </c>
      <c r="O1736" s="155" t="s">
        <v>527</v>
      </c>
      <c r="P1736" s="155" t="s">
        <v>6180</v>
      </c>
      <c r="Q1736" s="28" t="s">
        <v>0</v>
      </c>
      <c r="R1736" s="29" t="s">
        <v>4394</v>
      </c>
      <c r="S1736" s="27" t="s">
        <v>6181</v>
      </c>
      <c r="T1736" s="27" t="s">
        <v>6182</v>
      </c>
      <c r="U1736" s="28" t="s">
        <v>378</v>
      </c>
      <c r="V1736" s="156" t="s">
        <v>440</v>
      </c>
      <c r="W1736" s="156" t="s">
        <v>738</v>
      </c>
      <c r="X1736" s="156" t="s">
        <v>412</v>
      </c>
      <c r="Y1736" s="37" t="s">
        <v>204</v>
      </c>
      <c r="Z1736" s="37" t="s">
        <v>206</v>
      </c>
      <c r="AA1736" s="37" t="s">
        <v>205</v>
      </c>
      <c r="AB1736" s="30">
        <v>0</v>
      </c>
      <c r="AC1736" s="30">
        <v>0</v>
      </c>
      <c r="AD1736" s="31">
        <v>0</v>
      </c>
      <c r="AE1736" s="30">
        <v>0</v>
      </c>
      <c r="AF1736" s="30">
        <v>0</v>
      </c>
      <c r="AG1736" s="32">
        <v>0</v>
      </c>
      <c r="AH1736" s="30">
        <v>0</v>
      </c>
      <c r="AI1736" s="10" t="s">
        <v>573</v>
      </c>
      <c r="AJ1736" s="30">
        <v>0</v>
      </c>
      <c r="AK1736" s="30">
        <v>0</v>
      </c>
      <c r="AL1736" s="30">
        <v>0</v>
      </c>
      <c r="AM1736" s="30">
        <v>0</v>
      </c>
      <c r="AN1736" s="30">
        <v>0</v>
      </c>
      <c r="AO1736" s="30">
        <v>0</v>
      </c>
      <c r="AP1736" s="30">
        <v>0</v>
      </c>
      <c r="AQ1736" s="30">
        <v>0</v>
      </c>
      <c r="AR1736" s="30">
        <v>0</v>
      </c>
      <c r="AS1736" s="30">
        <v>0</v>
      </c>
      <c r="AT1736" s="30">
        <v>0</v>
      </c>
      <c r="AU1736" s="121">
        <v>0</v>
      </c>
      <c r="AV1736" s="129" t="s">
        <v>1011</v>
      </c>
      <c r="AW1736" s="129" t="s">
        <v>1011</v>
      </c>
      <c r="AX1736" s="129" t="s">
        <v>527</v>
      </c>
    </row>
    <row r="1737" spans="1:50" ht="48" x14ac:dyDescent="0.25">
      <c r="A1737" s="154">
        <v>46216</v>
      </c>
      <c r="B1737" s="28" t="s">
        <v>570</v>
      </c>
      <c r="C1737" s="155" t="s">
        <v>427</v>
      </c>
      <c r="D1737" s="155" t="s">
        <v>728</v>
      </c>
      <c r="E1737" s="25" t="s">
        <v>423</v>
      </c>
      <c r="F1737" s="29" t="s">
        <v>287</v>
      </c>
      <c r="G1737" s="29" t="s">
        <v>288</v>
      </c>
      <c r="H1737" s="29" t="s">
        <v>633</v>
      </c>
      <c r="I1737" s="29" t="s">
        <v>579</v>
      </c>
      <c r="J1737" s="29" t="s">
        <v>2630</v>
      </c>
      <c r="K1737" s="25" t="s">
        <v>437</v>
      </c>
      <c r="L1737" s="155" t="s">
        <v>527</v>
      </c>
      <c r="M1737" s="155" t="s">
        <v>527</v>
      </c>
      <c r="N1737" s="155" t="s">
        <v>527</v>
      </c>
      <c r="O1737" s="155" t="s">
        <v>527</v>
      </c>
      <c r="P1737" s="155" t="s">
        <v>6180</v>
      </c>
      <c r="Q1737" s="28" t="s">
        <v>0</v>
      </c>
      <c r="R1737" s="29" t="s">
        <v>4394</v>
      </c>
      <c r="S1737" s="27" t="s">
        <v>6181</v>
      </c>
      <c r="T1737" s="27" t="s">
        <v>6182</v>
      </c>
      <c r="U1737" s="28" t="s">
        <v>375</v>
      </c>
      <c r="V1737" s="156" t="s">
        <v>437</v>
      </c>
      <c r="W1737" s="156" t="s">
        <v>735</v>
      </c>
      <c r="X1737" s="156" t="s">
        <v>412</v>
      </c>
      <c r="Y1737" s="37" t="s">
        <v>204</v>
      </c>
      <c r="Z1737" s="37" t="s">
        <v>206</v>
      </c>
      <c r="AA1737" s="37" t="s">
        <v>205</v>
      </c>
      <c r="AB1737" s="30">
        <v>0</v>
      </c>
      <c r="AC1737" s="30">
        <v>0</v>
      </c>
      <c r="AD1737" s="31">
        <v>0</v>
      </c>
      <c r="AE1737" s="30">
        <v>0</v>
      </c>
      <c r="AF1737" s="30">
        <v>0</v>
      </c>
      <c r="AG1737" s="32">
        <v>0</v>
      </c>
      <c r="AH1737" s="30">
        <v>0</v>
      </c>
      <c r="AI1737" s="10" t="s">
        <v>573</v>
      </c>
      <c r="AJ1737" s="30">
        <v>0</v>
      </c>
      <c r="AK1737" s="30">
        <v>0</v>
      </c>
      <c r="AL1737" s="30">
        <v>0</v>
      </c>
      <c r="AM1737" s="30">
        <v>0</v>
      </c>
      <c r="AN1737" s="30">
        <v>0</v>
      </c>
      <c r="AO1737" s="30">
        <v>0</v>
      </c>
      <c r="AP1737" s="30">
        <v>0</v>
      </c>
      <c r="AQ1737" s="30">
        <v>0</v>
      </c>
      <c r="AR1737" s="30">
        <v>0</v>
      </c>
      <c r="AS1737" s="30">
        <v>0</v>
      </c>
      <c r="AT1737" s="30">
        <v>0</v>
      </c>
      <c r="AU1737" s="121">
        <v>0</v>
      </c>
      <c r="AV1737" s="129" t="s">
        <v>1011</v>
      </c>
      <c r="AW1737" s="129" t="s">
        <v>1011</v>
      </c>
      <c r="AX1737" s="129" t="s">
        <v>527</v>
      </c>
    </row>
    <row r="1738" spans="1:50" ht="48" x14ac:dyDescent="0.25">
      <c r="A1738" s="154">
        <v>46216</v>
      </c>
      <c r="B1738" s="28" t="s">
        <v>570</v>
      </c>
      <c r="C1738" s="155" t="s">
        <v>427</v>
      </c>
      <c r="D1738" s="155" t="s">
        <v>728</v>
      </c>
      <c r="E1738" s="25" t="s">
        <v>423</v>
      </c>
      <c r="F1738" s="29" t="s">
        <v>287</v>
      </c>
      <c r="G1738" s="29" t="s">
        <v>288</v>
      </c>
      <c r="H1738" s="29" t="s">
        <v>633</v>
      </c>
      <c r="I1738" s="29" t="s">
        <v>579</v>
      </c>
      <c r="J1738" s="29" t="s">
        <v>2630</v>
      </c>
      <c r="K1738" s="25" t="s">
        <v>446</v>
      </c>
      <c r="L1738" s="155" t="s">
        <v>527</v>
      </c>
      <c r="M1738" s="155" t="s">
        <v>527</v>
      </c>
      <c r="N1738" s="155" t="s">
        <v>527</v>
      </c>
      <c r="O1738" s="155" t="s">
        <v>527</v>
      </c>
      <c r="P1738" s="155" t="s">
        <v>6180</v>
      </c>
      <c r="Q1738" s="28" t="s">
        <v>0</v>
      </c>
      <c r="R1738" s="29" t="s">
        <v>4394</v>
      </c>
      <c r="S1738" s="27" t="s">
        <v>6181</v>
      </c>
      <c r="T1738" s="27" t="s">
        <v>6182</v>
      </c>
      <c r="U1738" s="28" t="s">
        <v>382</v>
      </c>
      <c r="V1738" s="156" t="s">
        <v>446</v>
      </c>
      <c r="W1738" s="156" t="s">
        <v>742</v>
      </c>
      <c r="X1738" s="156" t="s">
        <v>412</v>
      </c>
      <c r="Y1738" s="37" t="s">
        <v>204</v>
      </c>
      <c r="Z1738" s="37" t="s">
        <v>206</v>
      </c>
      <c r="AA1738" s="37" t="s">
        <v>205</v>
      </c>
      <c r="AB1738" s="30">
        <v>0</v>
      </c>
      <c r="AC1738" s="30">
        <v>0</v>
      </c>
      <c r="AD1738" s="31">
        <v>0</v>
      </c>
      <c r="AE1738" s="30">
        <v>0</v>
      </c>
      <c r="AF1738" s="30">
        <v>0</v>
      </c>
      <c r="AG1738" s="32">
        <v>0</v>
      </c>
      <c r="AH1738" s="30">
        <v>0</v>
      </c>
      <c r="AI1738" s="10" t="s">
        <v>573</v>
      </c>
      <c r="AJ1738" s="30">
        <v>0</v>
      </c>
      <c r="AK1738" s="30">
        <v>0</v>
      </c>
      <c r="AL1738" s="30">
        <v>0</v>
      </c>
      <c r="AM1738" s="30">
        <v>0</v>
      </c>
      <c r="AN1738" s="30">
        <v>0</v>
      </c>
      <c r="AO1738" s="30">
        <v>0</v>
      </c>
      <c r="AP1738" s="30">
        <v>0</v>
      </c>
      <c r="AQ1738" s="30">
        <v>0</v>
      </c>
      <c r="AR1738" s="30">
        <v>0</v>
      </c>
      <c r="AS1738" s="30">
        <v>0</v>
      </c>
      <c r="AT1738" s="30">
        <v>0</v>
      </c>
      <c r="AU1738" s="121">
        <v>0</v>
      </c>
      <c r="AV1738" s="129" t="s">
        <v>1011</v>
      </c>
      <c r="AW1738" s="129" t="s">
        <v>1011</v>
      </c>
      <c r="AX1738" s="129" t="s">
        <v>527</v>
      </c>
    </row>
    <row r="1739" spans="1:50" ht="48" x14ac:dyDescent="0.25">
      <c r="A1739" s="154">
        <v>46216</v>
      </c>
      <c r="B1739" s="28" t="s">
        <v>570</v>
      </c>
      <c r="C1739" s="155" t="s">
        <v>427</v>
      </c>
      <c r="D1739" s="155" t="s">
        <v>728</v>
      </c>
      <c r="E1739" s="25" t="s">
        <v>423</v>
      </c>
      <c r="F1739" s="29" t="s">
        <v>287</v>
      </c>
      <c r="G1739" s="29" t="s">
        <v>288</v>
      </c>
      <c r="H1739" s="29" t="s">
        <v>633</v>
      </c>
      <c r="I1739" s="29" t="s">
        <v>579</v>
      </c>
      <c r="J1739" s="29" t="s">
        <v>2630</v>
      </c>
      <c r="K1739" s="25" t="s">
        <v>718</v>
      </c>
      <c r="L1739" s="155" t="s">
        <v>527</v>
      </c>
      <c r="M1739" s="155" t="s">
        <v>527</v>
      </c>
      <c r="N1739" s="155" t="s">
        <v>527</v>
      </c>
      <c r="O1739" s="155" t="s">
        <v>527</v>
      </c>
      <c r="P1739" s="155" t="s">
        <v>6180</v>
      </c>
      <c r="Q1739" s="28" t="s">
        <v>0</v>
      </c>
      <c r="R1739" s="29" t="s">
        <v>4394</v>
      </c>
      <c r="S1739" s="27" t="s">
        <v>6181</v>
      </c>
      <c r="T1739" s="27" t="s">
        <v>6182</v>
      </c>
      <c r="U1739" s="28" t="s">
        <v>383</v>
      </c>
      <c r="V1739" s="156" t="s">
        <v>718</v>
      </c>
      <c r="W1739" s="156" t="s">
        <v>743</v>
      </c>
      <c r="X1739" s="156" t="s">
        <v>412</v>
      </c>
      <c r="Y1739" s="37" t="s">
        <v>204</v>
      </c>
      <c r="Z1739" s="37" t="s">
        <v>206</v>
      </c>
      <c r="AA1739" s="37" t="s">
        <v>205</v>
      </c>
      <c r="AB1739" s="30">
        <v>0</v>
      </c>
      <c r="AC1739" s="30">
        <v>0</v>
      </c>
      <c r="AD1739" s="31">
        <v>0</v>
      </c>
      <c r="AE1739" s="30">
        <v>0</v>
      </c>
      <c r="AF1739" s="30">
        <v>0</v>
      </c>
      <c r="AG1739" s="32">
        <v>0</v>
      </c>
      <c r="AH1739" s="30">
        <v>0</v>
      </c>
      <c r="AI1739" s="10" t="s">
        <v>573</v>
      </c>
      <c r="AJ1739" s="30">
        <v>0</v>
      </c>
      <c r="AK1739" s="30">
        <v>0</v>
      </c>
      <c r="AL1739" s="30">
        <v>0</v>
      </c>
      <c r="AM1739" s="30">
        <v>0</v>
      </c>
      <c r="AN1739" s="30">
        <v>0</v>
      </c>
      <c r="AO1739" s="30">
        <v>0</v>
      </c>
      <c r="AP1739" s="30">
        <v>0</v>
      </c>
      <c r="AQ1739" s="30">
        <v>0</v>
      </c>
      <c r="AR1739" s="30">
        <v>0</v>
      </c>
      <c r="AS1739" s="30">
        <v>0</v>
      </c>
      <c r="AT1739" s="30">
        <v>0</v>
      </c>
      <c r="AU1739" s="121">
        <v>0</v>
      </c>
      <c r="AV1739" s="129" t="s">
        <v>1011</v>
      </c>
      <c r="AW1739" s="129" t="s">
        <v>1011</v>
      </c>
      <c r="AX1739" s="129" t="s">
        <v>527</v>
      </c>
    </row>
    <row r="1740" spans="1:50" ht="48" x14ac:dyDescent="0.25">
      <c r="A1740" s="154">
        <v>46216</v>
      </c>
      <c r="B1740" s="28" t="s">
        <v>570</v>
      </c>
      <c r="C1740" s="155" t="s">
        <v>427</v>
      </c>
      <c r="D1740" s="155" t="s">
        <v>728</v>
      </c>
      <c r="E1740" s="25" t="s">
        <v>423</v>
      </c>
      <c r="F1740" s="29" t="s">
        <v>287</v>
      </c>
      <c r="G1740" s="29" t="s">
        <v>288</v>
      </c>
      <c r="H1740" s="29" t="s">
        <v>633</v>
      </c>
      <c r="I1740" s="29" t="s">
        <v>579</v>
      </c>
      <c r="J1740" s="29" t="s">
        <v>2630</v>
      </c>
      <c r="K1740" s="25" t="s">
        <v>447</v>
      </c>
      <c r="L1740" s="155" t="s">
        <v>527</v>
      </c>
      <c r="M1740" s="155" t="s">
        <v>527</v>
      </c>
      <c r="N1740" s="155" t="s">
        <v>527</v>
      </c>
      <c r="O1740" s="155" t="s">
        <v>527</v>
      </c>
      <c r="P1740" s="155" t="s">
        <v>6180</v>
      </c>
      <c r="Q1740" s="28" t="s">
        <v>0</v>
      </c>
      <c r="R1740" s="29" t="s">
        <v>4394</v>
      </c>
      <c r="S1740" s="27" t="s">
        <v>6181</v>
      </c>
      <c r="T1740" s="27" t="s">
        <v>6182</v>
      </c>
      <c r="U1740" s="28" t="s">
        <v>384</v>
      </c>
      <c r="V1740" s="156" t="s">
        <v>447</v>
      </c>
      <c r="W1740" s="156" t="s">
        <v>744</v>
      </c>
      <c r="X1740" s="156" t="s">
        <v>412</v>
      </c>
      <c r="Y1740" s="37" t="s">
        <v>204</v>
      </c>
      <c r="Z1740" s="37" t="s">
        <v>206</v>
      </c>
      <c r="AA1740" s="37" t="s">
        <v>205</v>
      </c>
      <c r="AB1740" s="30">
        <v>0</v>
      </c>
      <c r="AC1740" s="30">
        <v>0</v>
      </c>
      <c r="AD1740" s="31">
        <v>0</v>
      </c>
      <c r="AE1740" s="30">
        <v>0</v>
      </c>
      <c r="AF1740" s="30">
        <v>0</v>
      </c>
      <c r="AG1740" s="32">
        <v>0</v>
      </c>
      <c r="AH1740" s="30">
        <v>0</v>
      </c>
      <c r="AI1740" s="10" t="s">
        <v>573</v>
      </c>
      <c r="AJ1740" s="30">
        <v>0</v>
      </c>
      <c r="AK1740" s="30">
        <v>0</v>
      </c>
      <c r="AL1740" s="30">
        <v>0</v>
      </c>
      <c r="AM1740" s="30">
        <v>0</v>
      </c>
      <c r="AN1740" s="30">
        <v>0</v>
      </c>
      <c r="AO1740" s="30">
        <v>0</v>
      </c>
      <c r="AP1740" s="30">
        <v>0</v>
      </c>
      <c r="AQ1740" s="30">
        <v>0</v>
      </c>
      <c r="AR1740" s="30">
        <v>0</v>
      </c>
      <c r="AS1740" s="30">
        <v>0</v>
      </c>
      <c r="AT1740" s="30">
        <v>0</v>
      </c>
      <c r="AU1740" s="121">
        <v>0</v>
      </c>
      <c r="AV1740" s="129" t="s">
        <v>1011</v>
      </c>
      <c r="AW1740" s="129" t="s">
        <v>1011</v>
      </c>
      <c r="AX1740" s="129" t="s">
        <v>527</v>
      </c>
    </row>
    <row r="1741" spans="1:50" ht="24" x14ac:dyDescent="0.25">
      <c r="A1741" s="154">
        <v>46216</v>
      </c>
      <c r="B1741" s="28" t="s">
        <v>570</v>
      </c>
      <c r="C1741" s="155" t="s">
        <v>427</v>
      </c>
      <c r="D1741" s="155" t="s">
        <v>498</v>
      </c>
      <c r="E1741" s="25" t="s">
        <v>423</v>
      </c>
      <c r="F1741" s="29" t="s">
        <v>287</v>
      </c>
      <c r="G1741" s="29" t="s">
        <v>21</v>
      </c>
      <c r="H1741" s="29" t="s">
        <v>422</v>
      </c>
      <c r="I1741" s="29" t="s">
        <v>579</v>
      </c>
      <c r="J1741" s="29" t="s">
        <v>868</v>
      </c>
      <c r="K1741" s="25" t="s">
        <v>262</v>
      </c>
      <c r="L1741" s="155" t="s">
        <v>4652</v>
      </c>
      <c r="M1741" s="155" t="s">
        <v>6183</v>
      </c>
      <c r="N1741" s="155" t="s">
        <v>6169</v>
      </c>
      <c r="O1741" s="155">
        <v>10733238343</v>
      </c>
      <c r="P1741" s="155" t="s">
        <v>6184</v>
      </c>
      <c r="Q1741" s="28" t="s">
        <v>0</v>
      </c>
      <c r="R1741" s="29" t="s">
        <v>4395</v>
      </c>
      <c r="S1741" s="27" t="s">
        <v>6185</v>
      </c>
      <c r="T1741" s="27" t="s">
        <v>6186</v>
      </c>
      <c r="U1741" s="28" t="s">
        <v>318</v>
      </c>
      <c r="V1741" s="156" t="s">
        <v>262</v>
      </c>
      <c r="W1741" s="156" t="s">
        <v>667</v>
      </c>
      <c r="X1741" s="156" t="s">
        <v>411</v>
      </c>
      <c r="Y1741" s="37" t="s">
        <v>200</v>
      </c>
      <c r="Z1741" s="37" t="s">
        <v>586</v>
      </c>
      <c r="AA1741" s="37" t="s">
        <v>585</v>
      </c>
      <c r="AB1741" s="30">
        <v>0</v>
      </c>
      <c r="AC1741" s="30">
        <v>0</v>
      </c>
      <c r="AD1741" s="31">
        <v>0</v>
      </c>
      <c r="AE1741" s="30">
        <v>18400</v>
      </c>
      <c r="AF1741" s="30">
        <v>0</v>
      </c>
      <c r="AG1741" s="32">
        <v>0</v>
      </c>
      <c r="AH1741" s="30">
        <v>0</v>
      </c>
      <c r="AI1741" s="10" t="s">
        <v>573</v>
      </c>
      <c r="AJ1741" s="30">
        <v>0</v>
      </c>
      <c r="AK1741" s="30">
        <v>0</v>
      </c>
      <c r="AL1741" s="30">
        <v>0</v>
      </c>
      <c r="AM1741" s="30">
        <v>0</v>
      </c>
      <c r="AN1741" s="30">
        <v>0</v>
      </c>
      <c r="AO1741" s="30">
        <v>0</v>
      </c>
      <c r="AP1741" s="30">
        <v>0</v>
      </c>
      <c r="AQ1741" s="30">
        <v>0</v>
      </c>
      <c r="AR1741" s="30">
        <v>0</v>
      </c>
      <c r="AS1741" s="30">
        <v>0</v>
      </c>
      <c r="AT1741" s="30">
        <v>0</v>
      </c>
      <c r="AU1741" s="121">
        <v>0</v>
      </c>
      <c r="AV1741" s="129" t="s">
        <v>1011</v>
      </c>
      <c r="AW1741" s="129" t="s">
        <v>1011</v>
      </c>
      <c r="AX1741" s="129" t="s">
        <v>2849</v>
      </c>
    </row>
    <row r="1742" spans="1:50" ht="24" x14ac:dyDescent="0.25">
      <c r="A1742" s="154">
        <v>46216</v>
      </c>
      <c r="B1742" s="28" t="s">
        <v>570</v>
      </c>
      <c r="C1742" s="155" t="s">
        <v>427</v>
      </c>
      <c r="D1742" s="155" t="s">
        <v>498</v>
      </c>
      <c r="E1742" s="25" t="s">
        <v>423</v>
      </c>
      <c r="F1742" s="29" t="s">
        <v>287</v>
      </c>
      <c r="G1742" s="29" t="s">
        <v>21</v>
      </c>
      <c r="H1742" s="29" t="s">
        <v>422</v>
      </c>
      <c r="I1742" s="29" t="s">
        <v>579</v>
      </c>
      <c r="J1742" s="29" t="s">
        <v>868</v>
      </c>
      <c r="K1742" s="25" t="s">
        <v>622</v>
      </c>
      <c r="L1742" s="155" t="s">
        <v>4653</v>
      </c>
      <c r="M1742" s="155" t="s">
        <v>6187</v>
      </c>
      <c r="N1742" s="155" t="s">
        <v>793</v>
      </c>
      <c r="O1742" s="155">
        <v>0</v>
      </c>
      <c r="P1742" s="155" t="s">
        <v>6188</v>
      </c>
      <c r="Q1742" s="28" t="s">
        <v>0</v>
      </c>
      <c r="R1742" s="29" t="s">
        <v>4396</v>
      </c>
      <c r="S1742" s="27" t="s">
        <v>6189</v>
      </c>
      <c r="T1742" s="27" t="s">
        <v>6190</v>
      </c>
      <c r="U1742" s="28" t="s">
        <v>325</v>
      </c>
      <c r="V1742" s="156" t="s">
        <v>622</v>
      </c>
      <c r="W1742" s="156" t="s">
        <v>674</v>
      </c>
      <c r="X1742" s="156" t="s">
        <v>411</v>
      </c>
      <c r="Y1742" s="37" t="s">
        <v>200</v>
      </c>
      <c r="Z1742" s="37" t="s">
        <v>586</v>
      </c>
      <c r="AA1742" s="37" t="s">
        <v>585</v>
      </c>
      <c r="AB1742" s="30">
        <v>0</v>
      </c>
      <c r="AC1742" s="30">
        <v>0</v>
      </c>
      <c r="AD1742" s="31">
        <v>0</v>
      </c>
      <c r="AE1742" s="30">
        <v>5180</v>
      </c>
      <c r="AF1742" s="30">
        <v>0</v>
      </c>
      <c r="AG1742" s="32">
        <v>0</v>
      </c>
      <c r="AH1742" s="30">
        <v>0</v>
      </c>
      <c r="AI1742" s="10" t="s">
        <v>573</v>
      </c>
      <c r="AJ1742" s="30">
        <v>0</v>
      </c>
      <c r="AK1742" s="30">
        <v>0</v>
      </c>
      <c r="AL1742" s="30">
        <v>0</v>
      </c>
      <c r="AM1742" s="30">
        <v>0</v>
      </c>
      <c r="AN1742" s="30">
        <v>0</v>
      </c>
      <c r="AO1742" s="30">
        <v>0</v>
      </c>
      <c r="AP1742" s="30">
        <v>0</v>
      </c>
      <c r="AQ1742" s="30">
        <v>0</v>
      </c>
      <c r="AR1742" s="30">
        <v>0</v>
      </c>
      <c r="AS1742" s="30">
        <v>0</v>
      </c>
      <c r="AT1742" s="30">
        <v>0</v>
      </c>
      <c r="AU1742" s="121">
        <v>0</v>
      </c>
      <c r="AV1742" s="129" t="s">
        <v>1011</v>
      </c>
      <c r="AW1742" s="129" t="s">
        <v>1011</v>
      </c>
      <c r="AX1742" s="129" t="s">
        <v>2849</v>
      </c>
    </row>
    <row r="1743" spans="1:50" ht="24" x14ac:dyDescent="0.25">
      <c r="A1743" s="154">
        <v>46216</v>
      </c>
      <c r="B1743" s="28" t="s">
        <v>570</v>
      </c>
      <c r="C1743" s="155" t="s">
        <v>427</v>
      </c>
      <c r="D1743" s="155" t="s">
        <v>430</v>
      </c>
      <c r="E1743" s="25" t="s">
        <v>423</v>
      </c>
      <c r="F1743" s="29" t="s">
        <v>243</v>
      </c>
      <c r="G1743" s="29" t="s">
        <v>19</v>
      </c>
      <c r="H1743" s="29" t="s">
        <v>178</v>
      </c>
      <c r="I1743" s="29" t="s">
        <v>269</v>
      </c>
      <c r="J1743" s="29" t="s">
        <v>868</v>
      </c>
      <c r="K1743" s="25" t="s">
        <v>278</v>
      </c>
      <c r="L1743" s="155" t="s">
        <v>4656</v>
      </c>
      <c r="M1743" s="155" t="s">
        <v>6191</v>
      </c>
      <c r="N1743" s="155" t="s">
        <v>6169</v>
      </c>
      <c r="O1743" s="155">
        <v>10436846563</v>
      </c>
      <c r="P1743" s="155" t="s">
        <v>6192</v>
      </c>
      <c r="Q1743" s="28" t="s">
        <v>0</v>
      </c>
      <c r="R1743" s="29" t="s">
        <v>4397</v>
      </c>
      <c r="S1743" s="27" t="s">
        <v>6193</v>
      </c>
      <c r="T1743" s="27" t="s">
        <v>6194</v>
      </c>
      <c r="U1743" s="28" t="s">
        <v>286</v>
      </c>
      <c r="V1743" s="156" t="s">
        <v>278</v>
      </c>
      <c r="W1743" s="156" t="s">
        <v>626</v>
      </c>
      <c r="X1743" s="156" t="s">
        <v>411</v>
      </c>
      <c r="Y1743" s="37" t="s">
        <v>28</v>
      </c>
      <c r="Z1743" s="37" t="s">
        <v>178</v>
      </c>
      <c r="AA1743" s="37" t="s">
        <v>177</v>
      </c>
      <c r="AB1743" s="30">
        <v>0</v>
      </c>
      <c r="AC1743" s="30">
        <v>0</v>
      </c>
      <c r="AD1743" s="31">
        <v>0</v>
      </c>
      <c r="AE1743" s="30">
        <v>5100</v>
      </c>
      <c r="AF1743" s="30">
        <v>0</v>
      </c>
      <c r="AG1743" s="32">
        <v>0</v>
      </c>
      <c r="AH1743" s="30">
        <v>0</v>
      </c>
      <c r="AI1743" s="10" t="s">
        <v>573</v>
      </c>
      <c r="AJ1743" s="30">
        <v>0</v>
      </c>
      <c r="AK1743" s="30">
        <v>0</v>
      </c>
      <c r="AL1743" s="30">
        <v>0</v>
      </c>
      <c r="AM1743" s="30">
        <v>0</v>
      </c>
      <c r="AN1743" s="30">
        <v>0</v>
      </c>
      <c r="AO1743" s="30">
        <v>0</v>
      </c>
      <c r="AP1743" s="30">
        <v>0</v>
      </c>
      <c r="AQ1743" s="30">
        <v>0</v>
      </c>
      <c r="AR1743" s="30">
        <v>0</v>
      </c>
      <c r="AS1743" s="30">
        <v>0</v>
      </c>
      <c r="AT1743" s="30">
        <v>0</v>
      </c>
      <c r="AU1743" s="121">
        <v>0</v>
      </c>
      <c r="AV1743" s="129" t="s">
        <v>1011</v>
      </c>
      <c r="AW1743" s="129" t="s">
        <v>1011</v>
      </c>
      <c r="AX1743" s="129" t="s">
        <v>1256</v>
      </c>
    </row>
    <row r="1744" spans="1:50" ht="24" x14ac:dyDescent="0.25">
      <c r="A1744" s="154">
        <v>46213</v>
      </c>
      <c r="B1744" s="28" t="s">
        <v>570</v>
      </c>
      <c r="C1744" s="155" t="s">
        <v>427</v>
      </c>
      <c r="D1744" s="155" t="s">
        <v>498</v>
      </c>
      <c r="E1744" s="25" t="s">
        <v>423</v>
      </c>
      <c r="F1744" s="29" t="s">
        <v>287</v>
      </c>
      <c r="G1744" s="29" t="s">
        <v>21</v>
      </c>
      <c r="H1744" s="29" t="s">
        <v>578</v>
      </c>
      <c r="I1744" s="29" t="s">
        <v>579</v>
      </c>
      <c r="J1744" s="29" t="s">
        <v>868</v>
      </c>
      <c r="K1744" s="25" t="s">
        <v>254</v>
      </c>
      <c r="L1744" s="155" t="s">
        <v>4651</v>
      </c>
      <c r="M1744" s="155" t="s">
        <v>6195</v>
      </c>
      <c r="N1744" s="155" t="s">
        <v>6169</v>
      </c>
      <c r="O1744" s="155">
        <v>0</v>
      </c>
      <c r="P1744" s="155" t="s">
        <v>6196</v>
      </c>
      <c r="Q1744" s="28" t="s">
        <v>0</v>
      </c>
      <c r="R1744" s="29" t="s">
        <v>4398</v>
      </c>
      <c r="S1744" s="27" t="s">
        <v>6197</v>
      </c>
      <c r="T1744" s="27" t="s">
        <v>6198</v>
      </c>
      <c r="U1744" s="28" t="s">
        <v>314</v>
      </c>
      <c r="V1744" s="156" t="s">
        <v>254</v>
      </c>
      <c r="W1744" s="156" t="s">
        <v>663</v>
      </c>
      <c r="X1744" s="156" t="s">
        <v>411</v>
      </c>
      <c r="Y1744" s="37" t="s">
        <v>48</v>
      </c>
      <c r="Z1744" s="37" t="s">
        <v>50</v>
      </c>
      <c r="AA1744" s="37" t="s">
        <v>49</v>
      </c>
      <c r="AB1744" s="30">
        <v>0</v>
      </c>
      <c r="AC1744" s="30">
        <v>0</v>
      </c>
      <c r="AD1744" s="31">
        <v>0</v>
      </c>
      <c r="AE1744" s="30">
        <v>100</v>
      </c>
      <c r="AF1744" s="30">
        <v>100</v>
      </c>
      <c r="AG1744" s="32">
        <v>-100</v>
      </c>
      <c r="AH1744" s="30">
        <v>100</v>
      </c>
      <c r="AI1744" s="10" t="s">
        <v>573</v>
      </c>
      <c r="AJ1744" s="30">
        <v>0</v>
      </c>
      <c r="AK1744" s="30">
        <v>0</v>
      </c>
      <c r="AL1744" s="30">
        <v>0</v>
      </c>
      <c r="AM1744" s="30">
        <v>0</v>
      </c>
      <c r="AN1744" s="30">
        <v>0</v>
      </c>
      <c r="AO1744" s="30">
        <v>0</v>
      </c>
      <c r="AP1744" s="30">
        <v>100</v>
      </c>
      <c r="AQ1744" s="30">
        <v>0</v>
      </c>
      <c r="AR1744" s="30">
        <v>0</v>
      </c>
      <c r="AS1744" s="30">
        <v>0</v>
      </c>
      <c r="AT1744" s="30">
        <v>0</v>
      </c>
      <c r="AU1744" s="121">
        <v>0</v>
      </c>
      <c r="AV1744" s="129" t="s">
        <v>1011</v>
      </c>
      <c r="AW1744" s="129" t="s">
        <v>1011</v>
      </c>
      <c r="AX1744" s="129" t="s">
        <v>527</v>
      </c>
    </row>
    <row r="1745" spans="1:50" ht="24" x14ac:dyDescent="0.25">
      <c r="A1745" s="154">
        <v>46213</v>
      </c>
      <c r="B1745" s="28" t="s">
        <v>570</v>
      </c>
      <c r="C1745" s="155" t="s">
        <v>427</v>
      </c>
      <c r="D1745" s="155" t="s">
        <v>498</v>
      </c>
      <c r="E1745" s="25" t="s">
        <v>423</v>
      </c>
      <c r="F1745" s="29" t="s">
        <v>287</v>
      </c>
      <c r="G1745" s="29" t="s">
        <v>21</v>
      </c>
      <c r="H1745" s="29" t="s">
        <v>580</v>
      </c>
      <c r="I1745" s="29" t="s">
        <v>579</v>
      </c>
      <c r="J1745" s="29" t="s">
        <v>868</v>
      </c>
      <c r="K1745" s="25" t="s">
        <v>254</v>
      </c>
      <c r="L1745" s="155" t="s">
        <v>4651</v>
      </c>
      <c r="M1745" s="155" t="s">
        <v>6195</v>
      </c>
      <c r="N1745" s="155" t="s">
        <v>6169</v>
      </c>
      <c r="O1745" s="155">
        <v>0</v>
      </c>
      <c r="P1745" s="155" t="s">
        <v>6196</v>
      </c>
      <c r="Q1745" s="28" t="s">
        <v>0</v>
      </c>
      <c r="R1745" s="29" t="s">
        <v>4398</v>
      </c>
      <c r="S1745" s="27" t="s">
        <v>6197</v>
      </c>
      <c r="T1745" s="27" t="s">
        <v>6198</v>
      </c>
      <c r="U1745" s="28" t="s">
        <v>314</v>
      </c>
      <c r="V1745" s="156" t="s">
        <v>254</v>
      </c>
      <c r="W1745" s="156" t="s">
        <v>663</v>
      </c>
      <c r="X1745" s="156" t="s">
        <v>411</v>
      </c>
      <c r="Y1745" s="37" t="s">
        <v>26</v>
      </c>
      <c r="Z1745" s="37" t="s">
        <v>93</v>
      </c>
      <c r="AA1745" s="37" t="s">
        <v>96</v>
      </c>
      <c r="AB1745" s="30">
        <v>0</v>
      </c>
      <c r="AC1745" s="30">
        <v>320</v>
      </c>
      <c r="AD1745" s="31">
        <v>-320</v>
      </c>
      <c r="AE1745" s="30">
        <v>640</v>
      </c>
      <c r="AF1745" s="30">
        <v>640</v>
      </c>
      <c r="AG1745" s="32">
        <v>-640</v>
      </c>
      <c r="AH1745" s="30">
        <v>640</v>
      </c>
      <c r="AI1745" s="10" t="s">
        <v>573</v>
      </c>
      <c r="AJ1745" s="30">
        <v>0</v>
      </c>
      <c r="AK1745" s="30">
        <v>0</v>
      </c>
      <c r="AL1745" s="30">
        <v>0</v>
      </c>
      <c r="AM1745" s="30">
        <v>0</v>
      </c>
      <c r="AN1745" s="30">
        <v>0</v>
      </c>
      <c r="AO1745" s="30">
        <v>0</v>
      </c>
      <c r="AP1745" s="30">
        <v>640</v>
      </c>
      <c r="AQ1745" s="30">
        <v>0</v>
      </c>
      <c r="AR1745" s="30">
        <v>0</v>
      </c>
      <c r="AS1745" s="30">
        <v>0</v>
      </c>
      <c r="AT1745" s="30">
        <v>0</v>
      </c>
      <c r="AU1745" s="121">
        <v>0</v>
      </c>
      <c r="AV1745" s="129" t="s">
        <v>1011</v>
      </c>
      <c r="AW1745" s="129" t="s">
        <v>1011</v>
      </c>
      <c r="AX1745" s="129" t="s">
        <v>527</v>
      </c>
    </row>
    <row r="1746" spans="1:50" ht="36" x14ac:dyDescent="0.25">
      <c r="A1746" s="154">
        <v>46216</v>
      </c>
      <c r="B1746" s="28" t="s">
        <v>570</v>
      </c>
      <c r="C1746" s="155" t="s">
        <v>427</v>
      </c>
      <c r="D1746" s="155" t="s">
        <v>498</v>
      </c>
      <c r="E1746" s="25" t="s">
        <v>423</v>
      </c>
      <c r="F1746" s="29" t="s">
        <v>287</v>
      </c>
      <c r="G1746" s="29" t="s">
        <v>21</v>
      </c>
      <c r="H1746" s="29" t="s">
        <v>422</v>
      </c>
      <c r="I1746" s="29" t="s">
        <v>579</v>
      </c>
      <c r="J1746" s="29" t="s">
        <v>868</v>
      </c>
      <c r="K1746" s="25" t="s">
        <v>258</v>
      </c>
      <c r="L1746" s="155" t="s">
        <v>4659</v>
      </c>
      <c r="M1746" s="155" t="s">
        <v>6199</v>
      </c>
      <c r="N1746" s="155" t="s">
        <v>6169</v>
      </c>
      <c r="O1746" s="155">
        <v>10719249243</v>
      </c>
      <c r="P1746" s="155" t="s">
        <v>6200</v>
      </c>
      <c r="Q1746" s="28" t="s">
        <v>0</v>
      </c>
      <c r="R1746" s="29" t="s">
        <v>4399</v>
      </c>
      <c r="S1746" s="27" t="s">
        <v>6201</v>
      </c>
      <c r="T1746" s="27" t="s">
        <v>6202</v>
      </c>
      <c r="U1746" s="28" t="s">
        <v>316</v>
      </c>
      <c r="V1746" s="156" t="s">
        <v>258</v>
      </c>
      <c r="W1746" s="156" t="s">
        <v>665</v>
      </c>
      <c r="X1746" s="156" t="s">
        <v>411</v>
      </c>
      <c r="Y1746" s="37" t="s">
        <v>200</v>
      </c>
      <c r="Z1746" s="37" t="s">
        <v>586</v>
      </c>
      <c r="AA1746" s="37" t="s">
        <v>585</v>
      </c>
      <c r="AB1746" s="30">
        <v>0</v>
      </c>
      <c r="AC1746" s="30">
        <v>0</v>
      </c>
      <c r="AD1746" s="31">
        <v>0</v>
      </c>
      <c r="AE1746" s="30">
        <v>6700</v>
      </c>
      <c r="AF1746" s="30">
        <v>0</v>
      </c>
      <c r="AG1746" s="32">
        <v>0</v>
      </c>
      <c r="AH1746" s="30">
        <v>0</v>
      </c>
      <c r="AI1746" s="10" t="s">
        <v>573</v>
      </c>
      <c r="AJ1746" s="30">
        <v>0</v>
      </c>
      <c r="AK1746" s="30">
        <v>0</v>
      </c>
      <c r="AL1746" s="30">
        <v>0</v>
      </c>
      <c r="AM1746" s="30">
        <v>0</v>
      </c>
      <c r="AN1746" s="30">
        <v>0</v>
      </c>
      <c r="AO1746" s="30">
        <v>0</v>
      </c>
      <c r="AP1746" s="30">
        <v>0</v>
      </c>
      <c r="AQ1746" s="30">
        <v>0</v>
      </c>
      <c r="AR1746" s="30">
        <v>0</v>
      </c>
      <c r="AS1746" s="30">
        <v>0</v>
      </c>
      <c r="AT1746" s="30">
        <v>0</v>
      </c>
      <c r="AU1746" s="121">
        <v>0</v>
      </c>
      <c r="AV1746" s="129" t="s">
        <v>1011</v>
      </c>
      <c r="AW1746" s="129" t="s">
        <v>1011</v>
      </c>
      <c r="AX1746" s="129" t="s">
        <v>2124</v>
      </c>
    </row>
    <row r="1747" spans="1:50" ht="24" x14ac:dyDescent="0.25">
      <c r="A1747" s="154">
        <v>46216</v>
      </c>
      <c r="B1747" s="28" t="s">
        <v>570</v>
      </c>
      <c r="C1747" s="155" t="s">
        <v>427</v>
      </c>
      <c r="D1747" s="155" t="s">
        <v>498</v>
      </c>
      <c r="E1747" s="25" t="s">
        <v>423</v>
      </c>
      <c r="F1747" s="29" t="s">
        <v>287</v>
      </c>
      <c r="G1747" s="29" t="s">
        <v>21</v>
      </c>
      <c r="H1747" s="29" t="s">
        <v>422</v>
      </c>
      <c r="I1747" s="29" t="s">
        <v>579</v>
      </c>
      <c r="J1747" s="29" t="s">
        <v>868</v>
      </c>
      <c r="K1747" s="25" t="s">
        <v>258</v>
      </c>
      <c r="L1747" s="155" t="s">
        <v>4647</v>
      </c>
      <c r="M1747" s="155" t="s">
        <v>6203</v>
      </c>
      <c r="N1747" s="155" t="s">
        <v>6147</v>
      </c>
      <c r="O1747" s="155">
        <v>10444999336</v>
      </c>
      <c r="P1747" s="155" t="s">
        <v>6204</v>
      </c>
      <c r="Q1747" s="28" t="s">
        <v>0</v>
      </c>
      <c r="R1747" s="29" t="s">
        <v>4400</v>
      </c>
      <c r="S1747" s="27" t="s">
        <v>6205</v>
      </c>
      <c r="T1747" s="27" t="s">
        <v>6206</v>
      </c>
      <c r="U1747" s="28" t="s">
        <v>316</v>
      </c>
      <c r="V1747" s="156" t="s">
        <v>258</v>
      </c>
      <c r="W1747" s="156" t="s">
        <v>665</v>
      </c>
      <c r="X1747" s="156" t="s">
        <v>411</v>
      </c>
      <c r="Y1747" s="37" t="s">
        <v>200</v>
      </c>
      <c r="Z1747" s="37" t="s">
        <v>586</v>
      </c>
      <c r="AA1747" s="37" t="s">
        <v>585</v>
      </c>
      <c r="AB1747" s="30">
        <v>0</v>
      </c>
      <c r="AC1747" s="30">
        <v>0</v>
      </c>
      <c r="AD1747" s="31">
        <v>0</v>
      </c>
      <c r="AE1747" s="30">
        <v>23750</v>
      </c>
      <c r="AF1747" s="30">
        <v>0</v>
      </c>
      <c r="AG1747" s="32">
        <v>0</v>
      </c>
      <c r="AH1747" s="30">
        <v>0</v>
      </c>
      <c r="AI1747" s="10" t="s">
        <v>573</v>
      </c>
      <c r="AJ1747" s="30">
        <v>0</v>
      </c>
      <c r="AK1747" s="30">
        <v>0</v>
      </c>
      <c r="AL1747" s="30">
        <v>0</v>
      </c>
      <c r="AM1747" s="30">
        <v>0</v>
      </c>
      <c r="AN1747" s="30">
        <v>0</v>
      </c>
      <c r="AO1747" s="30">
        <v>0</v>
      </c>
      <c r="AP1747" s="30">
        <v>0</v>
      </c>
      <c r="AQ1747" s="30">
        <v>0</v>
      </c>
      <c r="AR1747" s="30">
        <v>0</v>
      </c>
      <c r="AS1747" s="30">
        <v>0</v>
      </c>
      <c r="AT1747" s="30">
        <v>0</v>
      </c>
      <c r="AU1747" s="121">
        <v>0</v>
      </c>
      <c r="AV1747" s="129" t="s">
        <v>1011</v>
      </c>
      <c r="AW1747" s="129" t="s">
        <v>1011</v>
      </c>
      <c r="AX1747" s="129" t="s">
        <v>2849</v>
      </c>
    </row>
    <row r="1748" spans="1:50" ht="24" x14ac:dyDescent="0.25">
      <c r="A1748" s="154">
        <v>46216</v>
      </c>
      <c r="B1748" s="28" t="s">
        <v>570</v>
      </c>
      <c r="C1748" s="155" t="s">
        <v>427</v>
      </c>
      <c r="D1748" s="155" t="s">
        <v>430</v>
      </c>
      <c r="E1748" s="25" t="s">
        <v>423</v>
      </c>
      <c r="F1748" s="29" t="s">
        <v>243</v>
      </c>
      <c r="G1748" s="29" t="s">
        <v>19</v>
      </c>
      <c r="H1748" s="29" t="s">
        <v>422</v>
      </c>
      <c r="I1748" s="29" t="s">
        <v>579</v>
      </c>
      <c r="J1748" s="29" t="s">
        <v>777</v>
      </c>
      <c r="K1748" s="25" t="s">
        <v>430</v>
      </c>
      <c r="L1748" s="155" t="s">
        <v>4660</v>
      </c>
      <c r="M1748" s="155" t="s">
        <v>6207</v>
      </c>
      <c r="N1748" s="155" t="s">
        <v>6208</v>
      </c>
      <c r="O1748" s="155">
        <v>10062680631</v>
      </c>
      <c r="P1748" s="155" t="s">
        <v>6209</v>
      </c>
      <c r="Q1748" s="28" t="s">
        <v>0</v>
      </c>
      <c r="R1748" s="29" t="s">
        <v>4401</v>
      </c>
      <c r="S1748" s="27" t="s">
        <v>6210</v>
      </c>
      <c r="T1748" s="27" t="s">
        <v>6211</v>
      </c>
      <c r="U1748" s="28" t="s">
        <v>270</v>
      </c>
      <c r="V1748" s="156" t="s">
        <v>430</v>
      </c>
      <c r="W1748" s="156" t="s">
        <v>593</v>
      </c>
      <c r="X1748" s="156" t="s">
        <v>411</v>
      </c>
      <c r="Y1748" s="37" t="s">
        <v>200</v>
      </c>
      <c r="Z1748" s="37" t="s">
        <v>586</v>
      </c>
      <c r="AA1748" s="37" t="s">
        <v>585</v>
      </c>
      <c r="AB1748" s="30">
        <v>0</v>
      </c>
      <c r="AC1748" s="30">
        <v>0</v>
      </c>
      <c r="AD1748" s="31">
        <v>0</v>
      </c>
      <c r="AE1748" s="30">
        <v>7800</v>
      </c>
      <c r="AF1748" s="30">
        <v>0</v>
      </c>
      <c r="AG1748" s="32">
        <v>0</v>
      </c>
      <c r="AH1748" s="30">
        <v>0</v>
      </c>
      <c r="AI1748" s="10" t="s">
        <v>573</v>
      </c>
      <c r="AJ1748" s="30">
        <v>0</v>
      </c>
      <c r="AK1748" s="30">
        <v>0</v>
      </c>
      <c r="AL1748" s="30">
        <v>0</v>
      </c>
      <c r="AM1748" s="30">
        <v>0</v>
      </c>
      <c r="AN1748" s="30">
        <v>0</v>
      </c>
      <c r="AO1748" s="30">
        <v>0</v>
      </c>
      <c r="AP1748" s="30">
        <v>0</v>
      </c>
      <c r="AQ1748" s="30">
        <v>0</v>
      </c>
      <c r="AR1748" s="30">
        <v>0</v>
      </c>
      <c r="AS1748" s="30">
        <v>0</v>
      </c>
      <c r="AT1748" s="30">
        <v>0</v>
      </c>
      <c r="AU1748" s="121">
        <v>0</v>
      </c>
      <c r="AV1748" s="129" t="s">
        <v>1011</v>
      </c>
      <c r="AW1748" s="129" t="s">
        <v>1011</v>
      </c>
      <c r="AX1748" s="129" t="s">
        <v>797</v>
      </c>
    </row>
    <row r="1749" spans="1:50" ht="24" x14ac:dyDescent="0.25">
      <c r="A1749" s="154">
        <v>46216</v>
      </c>
      <c r="B1749" s="28" t="s">
        <v>570</v>
      </c>
      <c r="C1749" s="155" t="s">
        <v>427</v>
      </c>
      <c r="D1749" s="155" t="s">
        <v>429</v>
      </c>
      <c r="E1749" s="25" t="s">
        <v>423</v>
      </c>
      <c r="F1749" s="29" t="s">
        <v>243</v>
      </c>
      <c r="G1749" s="29" t="s">
        <v>19</v>
      </c>
      <c r="H1749" s="29" t="s">
        <v>422</v>
      </c>
      <c r="I1749" s="29" t="s">
        <v>579</v>
      </c>
      <c r="J1749" s="29" t="s">
        <v>777</v>
      </c>
      <c r="K1749" s="25" t="s">
        <v>429</v>
      </c>
      <c r="L1749" s="155" t="s">
        <v>4648</v>
      </c>
      <c r="M1749" s="155" t="s">
        <v>6212</v>
      </c>
      <c r="N1749" s="155" t="s">
        <v>6147</v>
      </c>
      <c r="O1749" s="155">
        <v>10427128488</v>
      </c>
      <c r="P1749" s="155" t="s">
        <v>6213</v>
      </c>
      <c r="Q1749" s="28" t="s">
        <v>0</v>
      </c>
      <c r="R1749" s="29" t="s">
        <v>4402</v>
      </c>
      <c r="S1749" s="27" t="s">
        <v>6214</v>
      </c>
      <c r="T1749" s="27" t="s">
        <v>6215</v>
      </c>
      <c r="U1749" s="28" t="s">
        <v>277</v>
      </c>
      <c r="V1749" s="156" t="s">
        <v>429</v>
      </c>
      <c r="W1749" s="156" t="s">
        <v>617</v>
      </c>
      <c r="X1749" s="156" t="s">
        <v>411</v>
      </c>
      <c r="Y1749" s="37" t="s">
        <v>200</v>
      </c>
      <c r="Z1749" s="37" t="s">
        <v>586</v>
      </c>
      <c r="AA1749" s="37" t="s">
        <v>585</v>
      </c>
      <c r="AB1749" s="30">
        <v>0</v>
      </c>
      <c r="AC1749" s="30">
        <v>0</v>
      </c>
      <c r="AD1749" s="31">
        <v>0</v>
      </c>
      <c r="AE1749" s="30">
        <v>15000</v>
      </c>
      <c r="AF1749" s="30">
        <v>0</v>
      </c>
      <c r="AG1749" s="32">
        <v>0</v>
      </c>
      <c r="AH1749" s="30">
        <v>0</v>
      </c>
      <c r="AI1749" s="10" t="s">
        <v>573</v>
      </c>
      <c r="AJ1749" s="30">
        <v>0</v>
      </c>
      <c r="AK1749" s="30">
        <v>0</v>
      </c>
      <c r="AL1749" s="30">
        <v>0</v>
      </c>
      <c r="AM1749" s="30">
        <v>0</v>
      </c>
      <c r="AN1749" s="30">
        <v>0</v>
      </c>
      <c r="AO1749" s="30">
        <v>0</v>
      </c>
      <c r="AP1749" s="30">
        <v>0</v>
      </c>
      <c r="AQ1749" s="30">
        <v>0</v>
      </c>
      <c r="AR1749" s="30">
        <v>0</v>
      </c>
      <c r="AS1749" s="30">
        <v>0</v>
      </c>
      <c r="AT1749" s="30">
        <v>0</v>
      </c>
      <c r="AU1749" s="121">
        <v>0</v>
      </c>
      <c r="AV1749" s="129" t="s">
        <v>1011</v>
      </c>
      <c r="AW1749" s="129" t="s">
        <v>1011</v>
      </c>
      <c r="AX1749" s="129" t="s">
        <v>797</v>
      </c>
    </row>
    <row r="1750" spans="1:50" ht="24" x14ac:dyDescent="0.25">
      <c r="A1750" s="154">
        <v>46216</v>
      </c>
      <c r="B1750" s="28" t="s">
        <v>570</v>
      </c>
      <c r="C1750" s="155" t="s">
        <v>427</v>
      </c>
      <c r="D1750" s="155" t="s">
        <v>429</v>
      </c>
      <c r="E1750" s="25" t="s">
        <v>423</v>
      </c>
      <c r="F1750" s="29" t="s">
        <v>243</v>
      </c>
      <c r="G1750" s="29" t="s">
        <v>19</v>
      </c>
      <c r="H1750" s="29" t="s">
        <v>422</v>
      </c>
      <c r="I1750" s="29" t="s">
        <v>579</v>
      </c>
      <c r="J1750" s="29" t="s">
        <v>777</v>
      </c>
      <c r="K1750" s="25" t="s">
        <v>429</v>
      </c>
      <c r="L1750" s="155" t="s">
        <v>4649</v>
      </c>
      <c r="M1750" s="155" t="s">
        <v>6216</v>
      </c>
      <c r="N1750" s="155" t="s">
        <v>6147</v>
      </c>
      <c r="O1750" s="155">
        <v>10714744009</v>
      </c>
      <c r="P1750" s="155" t="s">
        <v>6217</v>
      </c>
      <c r="Q1750" s="28" t="s">
        <v>0</v>
      </c>
      <c r="R1750" s="29" t="s">
        <v>4403</v>
      </c>
      <c r="S1750" s="27" t="s">
        <v>6218</v>
      </c>
      <c r="T1750" s="27" t="s">
        <v>6219</v>
      </c>
      <c r="U1750" s="28" t="s">
        <v>277</v>
      </c>
      <c r="V1750" s="156" t="s">
        <v>429</v>
      </c>
      <c r="W1750" s="156" t="s">
        <v>617</v>
      </c>
      <c r="X1750" s="156" t="s">
        <v>411</v>
      </c>
      <c r="Y1750" s="37" t="s">
        <v>200</v>
      </c>
      <c r="Z1750" s="37" t="s">
        <v>586</v>
      </c>
      <c r="AA1750" s="37" t="s">
        <v>585</v>
      </c>
      <c r="AB1750" s="30">
        <v>0</v>
      </c>
      <c r="AC1750" s="30">
        <v>0</v>
      </c>
      <c r="AD1750" s="31">
        <v>0</v>
      </c>
      <c r="AE1750" s="30">
        <v>18000</v>
      </c>
      <c r="AF1750" s="30">
        <v>0</v>
      </c>
      <c r="AG1750" s="32">
        <v>0</v>
      </c>
      <c r="AH1750" s="30">
        <v>0</v>
      </c>
      <c r="AI1750" s="10" t="s">
        <v>573</v>
      </c>
      <c r="AJ1750" s="30">
        <v>0</v>
      </c>
      <c r="AK1750" s="30">
        <v>0</v>
      </c>
      <c r="AL1750" s="30">
        <v>0</v>
      </c>
      <c r="AM1750" s="30">
        <v>0</v>
      </c>
      <c r="AN1750" s="30">
        <v>0</v>
      </c>
      <c r="AO1750" s="30">
        <v>0</v>
      </c>
      <c r="AP1750" s="30">
        <v>0</v>
      </c>
      <c r="AQ1750" s="30">
        <v>0</v>
      </c>
      <c r="AR1750" s="30">
        <v>0</v>
      </c>
      <c r="AS1750" s="30">
        <v>0</v>
      </c>
      <c r="AT1750" s="30">
        <v>0</v>
      </c>
      <c r="AU1750" s="121">
        <v>0</v>
      </c>
      <c r="AV1750" s="129" t="s">
        <v>1011</v>
      </c>
      <c r="AW1750" s="129" t="s">
        <v>1011</v>
      </c>
      <c r="AX1750" s="129" t="s">
        <v>797</v>
      </c>
    </row>
    <row r="1751" spans="1:50" ht="36" x14ac:dyDescent="0.25">
      <c r="A1751" s="154">
        <v>46217</v>
      </c>
      <c r="B1751" s="28" t="s">
        <v>570</v>
      </c>
      <c r="C1751" s="155" t="s">
        <v>427</v>
      </c>
      <c r="D1751" s="155" t="s">
        <v>430</v>
      </c>
      <c r="E1751" s="25" t="s">
        <v>423</v>
      </c>
      <c r="F1751" s="29" t="s">
        <v>243</v>
      </c>
      <c r="G1751" s="29" t="s">
        <v>19</v>
      </c>
      <c r="H1751" s="29" t="s">
        <v>422</v>
      </c>
      <c r="I1751" s="29" t="s">
        <v>579</v>
      </c>
      <c r="J1751" s="29" t="s">
        <v>868</v>
      </c>
      <c r="K1751" s="25" t="s">
        <v>451</v>
      </c>
      <c r="L1751" s="155" t="s">
        <v>4662</v>
      </c>
      <c r="M1751" s="155" t="s">
        <v>6220</v>
      </c>
      <c r="N1751" s="155" t="s">
        <v>6208</v>
      </c>
      <c r="O1751" s="155">
        <v>10770896521</v>
      </c>
      <c r="P1751" s="155" t="s">
        <v>6221</v>
      </c>
      <c r="Q1751" s="28" t="s">
        <v>0</v>
      </c>
      <c r="R1751" s="29" t="s">
        <v>4404</v>
      </c>
      <c r="S1751" s="27" t="s">
        <v>6222</v>
      </c>
      <c r="T1751" s="27" t="s">
        <v>6223</v>
      </c>
      <c r="U1751" s="28" t="s">
        <v>268</v>
      </c>
      <c r="V1751" s="156" t="s">
        <v>451</v>
      </c>
      <c r="W1751" s="156" t="s">
        <v>592</v>
      </c>
      <c r="X1751" s="156" t="s">
        <v>411</v>
      </c>
      <c r="Y1751" s="37" t="s">
        <v>200</v>
      </c>
      <c r="Z1751" s="37" t="s">
        <v>586</v>
      </c>
      <c r="AA1751" s="37" t="s">
        <v>585</v>
      </c>
      <c r="AB1751" s="30">
        <v>0</v>
      </c>
      <c r="AC1751" s="30">
        <v>0</v>
      </c>
      <c r="AD1751" s="31">
        <v>0</v>
      </c>
      <c r="AE1751" s="30">
        <v>5000</v>
      </c>
      <c r="AF1751" s="30">
        <v>0</v>
      </c>
      <c r="AG1751" s="32">
        <v>0</v>
      </c>
      <c r="AH1751" s="30">
        <v>0</v>
      </c>
      <c r="AI1751" s="10" t="s">
        <v>573</v>
      </c>
      <c r="AJ1751" s="30">
        <v>0</v>
      </c>
      <c r="AK1751" s="30">
        <v>0</v>
      </c>
      <c r="AL1751" s="30">
        <v>0</v>
      </c>
      <c r="AM1751" s="30">
        <v>0</v>
      </c>
      <c r="AN1751" s="30">
        <v>0</v>
      </c>
      <c r="AO1751" s="30">
        <v>0</v>
      </c>
      <c r="AP1751" s="30">
        <v>0</v>
      </c>
      <c r="AQ1751" s="30">
        <v>0</v>
      </c>
      <c r="AR1751" s="30">
        <v>0</v>
      </c>
      <c r="AS1751" s="30">
        <v>0</v>
      </c>
      <c r="AT1751" s="30">
        <v>0</v>
      </c>
      <c r="AU1751" s="121">
        <v>0</v>
      </c>
      <c r="AV1751" s="129" t="s">
        <v>1011</v>
      </c>
      <c r="AW1751" s="129" t="s">
        <v>1011</v>
      </c>
      <c r="AX1751" s="129" t="s">
        <v>1115</v>
      </c>
    </row>
    <row r="1752" spans="1:50" ht="24" x14ac:dyDescent="0.25">
      <c r="A1752" s="154">
        <v>46217</v>
      </c>
      <c r="B1752" s="28" t="s">
        <v>570</v>
      </c>
      <c r="C1752" s="155" t="s">
        <v>427</v>
      </c>
      <c r="D1752" s="155" t="s">
        <v>498</v>
      </c>
      <c r="E1752" s="25" t="s">
        <v>423</v>
      </c>
      <c r="F1752" s="29" t="s">
        <v>287</v>
      </c>
      <c r="G1752" s="29" t="s">
        <v>21</v>
      </c>
      <c r="H1752" s="29" t="s">
        <v>422</v>
      </c>
      <c r="I1752" s="29" t="s">
        <v>579</v>
      </c>
      <c r="J1752" s="29" t="s">
        <v>868</v>
      </c>
      <c r="K1752" s="25" t="s">
        <v>281</v>
      </c>
      <c r="L1752" s="155" t="s">
        <v>4698</v>
      </c>
      <c r="M1752" s="155" t="s">
        <v>6761</v>
      </c>
      <c r="N1752" s="155" t="s">
        <v>6261</v>
      </c>
      <c r="O1752" s="155">
        <v>10446933430</v>
      </c>
      <c r="P1752" s="155" t="s">
        <v>6762</v>
      </c>
      <c r="Q1752" s="28" t="s">
        <v>0</v>
      </c>
      <c r="R1752" s="29" t="s">
        <v>4405</v>
      </c>
      <c r="S1752" s="27" t="s">
        <v>6224</v>
      </c>
      <c r="T1752" s="27" t="s">
        <v>6225</v>
      </c>
      <c r="U1752" s="28" t="s">
        <v>329</v>
      </c>
      <c r="V1752" s="156" t="s">
        <v>281</v>
      </c>
      <c r="W1752" s="156" t="s">
        <v>678</v>
      </c>
      <c r="X1752" s="156" t="s">
        <v>411</v>
      </c>
      <c r="Y1752" s="37" t="s">
        <v>200</v>
      </c>
      <c r="Z1752" s="37" t="s">
        <v>586</v>
      </c>
      <c r="AA1752" s="37" t="s">
        <v>585</v>
      </c>
      <c r="AB1752" s="30">
        <v>0</v>
      </c>
      <c r="AC1752" s="30">
        <v>0</v>
      </c>
      <c r="AD1752" s="31">
        <v>0</v>
      </c>
      <c r="AE1752" s="30">
        <v>19500</v>
      </c>
      <c r="AF1752" s="30">
        <v>0</v>
      </c>
      <c r="AG1752" s="32">
        <v>0</v>
      </c>
      <c r="AH1752" s="30">
        <v>0</v>
      </c>
      <c r="AI1752" s="10" t="s">
        <v>573</v>
      </c>
      <c r="AJ1752" s="30">
        <v>0</v>
      </c>
      <c r="AK1752" s="30">
        <v>0</v>
      </c>
      <c r="AL1752" s="30">
        <v>0</v>
      </c>
      <c r="AM1752" s="30">
        <v>0</v>
      </c>
      <c r="AN1752" s="30">
        <v>0</v>
      </c>
      <c r="AO1752" s="30">
        <v>0</v>
      </c>
      <c r="AP1752" s="30">
        <v>0</v>
      </c>
      <c r="AQ1752" s="30">
        <v>0</v>
      </c>
      <c r="AR1752" s="30">
        <v>0</v>
      </c>
      <c r="AS1752" s="30">
        <v>0</v>
      </c>
      <c r="AT1752" s="30">
        <v>0</v>
      </c>
      <c r="AU1752" s="121">
        <v>0</v>
      </c>
      <c r="AV1752" s="129" t="s">
        <v>1011</v>
      </c>
      <c r="AW1752" s="129" t="s">
        <v>1011</v>
      </c>
      <c r="AX1752" s="129" t="s">
        <v>236</v>
      </c>
    </row>
    <row r="1753" spans="1:50" ht="24" x14ac:dyDescent="0.25">
      <c r="A1753" s="154">
        <v>46217</v>
      </c>
      <c r="B1753" s="28" t="s">
        <v>570</v>
      </c>
      <c r="C1753" s="155" t="s">
        <v>427</v>
      </c>
      <c r="D1753" s="155" t="s">
        <v>498</v>
      </c>
      <c r="E1753" s="25" t="s">
        <v>423</v>
      </c>
      <c r="F1753" s="29" t="s">
        <v>287</v>
      </c>
      <c r="G1753" s="29" t="s">
        <v>21</v>
      </c>
      <c r="H1753" s="29" t="s">
        <v>422</v>
      </c>
      <c r="I1753" s="29" t="s">
        <v>579</v>
      </c>
      <c r="J1753" s="29" t="s">
        <v>868</v>
      </c>
      <c r="K1753" s="25" t="s">
        <v>281</v>
      </c>
      <c r="L1753" s="155" t="s">
        <v>4699</v>
      </c>
      <c r="M1753" s="155" t="s">
        <v>6763</v>
      </c>
      <c r="N1753" s="155" t="s">
        <v>6261</v>
      </c>
      <c r="O1753" s="155">
        <v>10723885120</v>
      </c>
      <c r="P1753" s="155" t="s">
        <v>6764</v>
      </c>
      <c r="Q1753" s="28" t="s">
        <v>0</v>
      </c>
      <c r="R1753" s="29" t="s">
        <v>6226</v>
      </c>
      <c r="S1753" s="27" t="s">
        <v>6227</v>
      </c>
      <c r="T1753" s="27" t="s">
        <v>6228</v>
      </c>
      <c r="U1753" s="28" t="s">
        <v>329</v>
      </c>
      <c r="V1753" s="156" t="s">
        <v>281</v>
      </c>
      <c r="W1753" s="156" t="s">
        <v>678</v>
      </c>
      <c r="X1753" s="156" t="s">
        <v>411</v>
      </c>
      <c r="Y1753" s="37" t="s">
        <v>200</v>
      </c>
      <c r="Z1753" s="37" t="s">
        <v>586</v>
      </c>
      <c r="AA1753" s="37" t="s">
        <v>585</v>
      </c>
      <c r="AB1753" s="30">
        <v>0</v>
      </c>
      <c r="AC1753" s="30">
        <v>0</v>
      </c>
      <c r="AD1753" s="31">
        <v>0</v>
      </c>
      <c r="AE1753" s="30">
        <v>19780</v>
      </c>
      <c r="AF1753" s="30">
        <v>0</v>
      </c>
      <c r="AG1753" s="32">
        <v>0</v>
      </c>
      <c r="AH1753" s="30">
        <v>0</v>
      </c>
      <c r="AI1753" s="10" t="s">
        <v>573</v>
      </c>
      <c r="AJ1753" s="30">
        <v>0</v>
      </c>
      <c r="AK1753" s="30">
        <v>0</v>
      </c>
      <c r="AL1753" s="30">
        <v>0</v>
      </c>
      <c r="AM1753" s="30">
        <v>0</v>
      </c>
      <c r="AN1753" s="30">
        <v>0</v>
      </c>
      <c r="AO1753" s="30">
        <v>0</v>
      </c>
      <c r="AP1753" s="30">
        <v>0</v>
      </c>
      <c r="AQ1753" s="30">
        <v>0</v>
      </c>
      <c r="AR1753" s="30">
        <v>0</v>
      </c>
      <c r="AS1753" s="30">
        <v>0</v>
      </c>
      <c r="AT1753" s="30">
        <v>0</v>
      </c>
      <c r="AU1753" s="121">
        <v>0</v>
      </c>
      <c r="AV1753" s="129" t="s">
        <v>1011</v>
      </c>
      <c r="AW1753" s="129" t="s">
        <v>1011</v>
      </c>
      <c r="AX1753" s="129" t="s">
        <v>236</v>
      </c>
    </row>
    <row r="1754" spans="1:50" ht="24" x14ac:dyDescent="0.25">
      <c r="A1754" s="154">
        <v>46217</v>
      </c>
      <c r="B1754" s="28" t="s">
        <v>570</v>
      </c>
      <c r="C1754" s="155" t="s">
        <v>427</v>
      </c>
      <c r="D1754" s="155" t="s">
        <v>429</v>
      </c>
      <c r="E1754" s="25" t="s">
        <v>423</v>
      </c>
      <c r="F1754" s="29" t="s">
        <v>243</v>
      </c>
      <c r="G1754" s="29" t="s">
        <v>19</v>
      </c>
      <c r="H1754" s="29" t="s">
        <v>422</v>
      </c>
      <c r="I1754" s="29" t="s">
        <v>579</v>
      </c>
      <c r="J1754" s="29" t="s">
        <v>777</v>
      </c>
      <c r="K1754" s="25" t="s">
        <v>429</v>
      </c>
      <c r="L1754" s="155" t="s">
        <v>4650</v>
      </c>
      <c r="M1754" s="155" t="s">
        <v>6229</v>
      </c>
      <c r="N1754" s="155" t="s">
        <v>6147</v>
      </c>
      <c r="O1754" s="155">
        <v>10257482401</v>
      </c>
      <c r="P1754" s="155" t="s">
        <v>6230</v>
      </c>
      <c r="Q1754" s="28" t="s">
        <v>0</v>
      </c>
      <c r="R1754" s="29" t="s">
        <v>4406</v>
      </c>
      <c r="S1754" s="27" t="s">
        <v>6231</v>
      </c>
      <c r="T1754" s="27" t="s">
        <v>6232</v>
      </c>
      <c r="U1754" s="28" t="s">
        <v>277</v>
      </c>
      <c r="V1754" s="156" t="s">
        <v>429</v>
      </c>
      <c r="W1754" s="156" t="s">
        <v>617</v>
      </c>
      <c r="X1754" s="156" t="s">
        <v>411</v>
      </c>
      <c r="Y1754" s="37" t="s">
        <v>200</v>
      </c>
      <c r="Z1754" s="37" t="s">
        <v>586</v>
      </c>
      <c r="AA1754" s="37" t="s">
        <v>585</v>
      </c>
      <c r="AB1754" s="30">
        <v>0</v>
      </c>
      <c r="AC1754" s="30">
        <v>0</v>
      </c>
      <c r="AD1754" s="31">
        <v>0</v>
      </c>
      <c r="AE1754" s="30">
        <v>15000</v>
      </c>
      <c r="AF1754" s="30">
        <v>0</v>
      </c>
      <c r="AG1754" s="32">
        <v>0</v>
      </c>
      <c r="AH1754" s="30">
        <v>0</v>
      </c>
      <c r="AI1754" s="10" t="s">
        <v>573</v>
      </c>
      <c r="AJ1754" s="30">
        <v>0</v>
      </c>
      <c r="AK1754" s="30">
        <v>0</v>
      </c>
      <c r="AL1754" s="30">
        <v>0</v>
      </c>
      <c r="AM1754" s="30">
        <v>0</v>
      </c>
      <c r="AN1754" s="30">
        <v>0</v>
      </c>
      <c r="AO1754" s="30">
        <v>0</v>
      </c>
      <c r="AP1754" s="30">
        <v>0</v>
      </c>
      <c r="AQ1754" s="30">
        <v>0</v>
      </c>
      <c r="AR1754" s="30">
        <v>0</v>
      </c>
      <c r="AS1754" s="30">
        <v>0</v>
      </c>
      <c r="AT1754" s="30">
        <v>0</v>
      </c>
      <c r="AU1754" s="121">
        <v>0</v>
      </c>
      <c r="AV1754" s="129" t="s">
        <v>1011</v>
      </c>
      <c r="AW1754" s="129" t="s">
        <v>1011</v>
      </c>
      <c r="AX1754" s="129" t="s">
        <v>797</v>
      </c>
    </row>
    <row r="1755" spans="1:50" ht="24" x14ac:dyDescent="0.25">
      <c r="A1755" s="154">
        <v>46217</v>
      </c>
      <c r="B1755" s="28" t="s">
        <v>570</v>
      </c>
      <c r="C1755" s="155" t="s">
        <v>427</v>
      </c>
      <c r="D1755" s="155" t="s">
        <v>456</v>
      </c>
      <c r="E1755" s="25" t="s">
        <v>423</v>
      </c>
      <c r="F1755" s="29" t="s">
        <v>287</v>
      </c>
      <c r="G1755" s="29" t="s">
        <v>21</v>
      </c>
      <c r="H1755" s="29" t="s">
        <v>422</v>
      </c>
      <c r="I1755" s="29" t="s">
        <v>579</v>
      </c>
      <c r="J1755" s="29" t="s">
        <v>777</v>
      </c>
      <c r="K1755" s="25" t="s">
        <v>456</v>
      </c>
      <c r="L1755" s="155" t="s">
        <v>4643</v>
      </c>
      <c r="M1755" s="155" t="s">
        <v>6233</v>
      </c>
      <c r="N1755" s="155" t="s">
        <v>6147</v>
      </c>
      <c r="O1755" s="155">
        <v>10723860739</v>
      </c>
      <c r="P1755" s="155" t="s">
        <v>6234</v>
      </c>
      <c r="Q1755" s="28" t="s">
        <v>0</v>
      </c>
      <c r="R1755" s="29" t="s">
        <v>4407</v>
      </c>
      <c r="S1755" s="27" t="s">
        <v>6235</v>
      </c>
      <c r="T1755" s="27" t="s">
        <v>6236</v>
      </c>
      <c r="U1755" s="28" t="s">
        <v>323</v>
      </c>
      <c r="V1755" s="156" t="s">
        <v>456</v>
      </c>
      <c r="W1755" s="156" t="s">
        <v>672</v>
      </c>
      <c r="X1755" s="156" t="s">
        <v>411</v>
      </c>
      <c r="Y1755" s="37" t="s">
        <v>200</v>
      </c>
      <c r="Z1755" s="37" t="s">
        <v>586</v>
      </c>
      <c r="AA1755" s="37" t="s">
        <v>585</v>
      </c>
      <c r="AB1755" s="30">
        <v>0</v>
      </c>
      <c r="AC1755" s="30">
        <v>0</v>
      </c>
      <c r="AD1755" s="31">
        <v>0</v>
      </c>
      <c r="AE1755" s="30">
        <v>25000</v>
      </c>
      <c r="AF1755" s="30">
        <v>0</v>
      </c>
      <c r="AG1755" s="32">
        <v>0</v>
      </c>
      <c r="AH1755" s="30">
        <v>0</v>
      </c>
      <c r="AI1755" s="10" t="s">
        <v>573</v>
      </c>
      <c r="AJ1755" s="30">
        <v>0</v>
      </c>
      <c r="AK1755" s="30">
        <v>0</v>
      </c>
      <c r="AL1755" s="30">
        <v>0</v>
      </c>
      <c r="AM1755" s="30">
        <v>0</v>
      </c>
      <c r="AN1755" s="30">
        <v>0</v>
      </c>
      <c r="AO1755" s="30">
        <v>0</v>
      </c>
      <c r="AP1755" s="30">
        <v>0</v>
      </c>
      <c r="AQ1755" s="30">
        <v>0</v>
      </c>
      <c r="AR1755" s="30">
        <v>0</v>
      </c>
      <c r="AS1755" s="30">
        <v>0</v>
      </c>
      <c r="AT1755" s="30">
        <v>0</v>
      </c>
      <c r="AU1755" s="121">
        <v>0</v>
      </c>
      <c r="AV1755" s="129" t="s">
        <v>1011</v>
      </c>
      <c r="AW1755" s="129" t="s">
        <v>1011</v>
      </c>
      <c r="AX1755" s="129" t="s">
        <v>797</v>
      </c>
    </row>
    <row r="1756" spans="1:50" ht="24" x14ac:dyDescent="0.25">
      <c r="A1756" s="154">
        <v>46217</v>
      </c>
      <c r="B1756" s="28" t="s">
        <v>570</v>
      </c>
      <c r="C1756" s="155" t="s">
        <v>427</v>
      </c>
      <c r="D1756" s="155" t="s">
        <v>456</v>
      </c>
      <c r="E1756" s="25" t="s">
        <v>423</v>
      </c>
      <c r="F1756" s="29" t="s">
        <v>287</v>
      </c>
      <c r="G1756" s="29" t="s">
        <v>21</v>
      </c>
      <c r="H1756" s="29" t="s">
        <v>422</v>
      </c>
      <c r="I1756" s="29" t="s">
        <v>579</v>
      </c>
      <c r="J1756" s="29" t="s">
        <v>777</v>
      </c>
      <c r="K1756" s="25" t="s">
        <v>456</v>
      </c>
      <c r="L1756" s="155" t="s">
        <v>4644</v>
      </c>
      <c r="M1756" s="155" t="s">
        <v>6237</v>
      </c>
      <c r="N1756" s="155" t="s">
        <v>6147</v>
      </c>
      <c r="O1756" s="155">
        <v>10705415736</v>
      </c>
      <c r="P1756" s="155" t="s">
        <v>6238</v>
      </c>
      <c r="Q1756" s="28" t="s">
        <v>0</v>
      </c>
      <c r="R1756" s="29" t="s">
        <v>6239</v>
      </c>
      <c r="S1756" s="27" t="s">
        <v>6240</v>
      </c>
      <c r="T1756" s="27" t="s">
        <v>6241</v>
      </c>
      <c r="U1756" s="28" t="s">
        <v>323</v>
      </c>
      <c r="V1756" s="156" t="s">
        <v>456</v>
      </c>
      <c r="W1756" s="156" t="s">
        <v>672</v>
      </c>
      <c r="X1756" s="156" t="s">
        <v>411</v>
      </c>
      <c r="Y1756" s="37" t="s">
        <v>200</v>
      </c>
      <c r="Z1756" s="37" t="s">
        <v>586</v>
      </c>
      <c r="AA1756" s="37" t="s">
        <v>585</v>
      </c>
      <c r="AB1756" s="30">
        <v>0</v>
      </c>
      <c r="AC1756" s="30">
        <v>0</v>
      </c>
      <c r="AD1756" s="31">
        <v>0</v>
      </c>
      <c r="AE1756" s="30">
        <v>17500</v>
      </c>
      <c r="AF1756" s="30">
        <v>0</v>
      </c>
      <c r="AG1756" s="32">
        <v>0</v>
      </c>
      <c r="AH1756" s="30">
        <v>0</v>
      </c>
      <c r="AI1756" s="10" t="s">
        <v>573</v>
      </c>
      <c r="AJ1756" s="30">
        <v>0</v>
      </c>
      <c r="AK1756" s="30">
        <v>0</v>
      </c>
      <c r="AL1756" s="30">
        <v>0</v>
      </c>
      <c r="AM1756" s="30">
        <v>0</v>
      </c>
      <c r="AN1756" s="30">
        <v>0</v>
      </c>
      <c r="AO1756" s="30">
        <v>0</v>
      </c>
      <c r="AP1756" s="30">
        <v>0</v>
      </c>
      <c r="AQ1756" s="30">
        <v>0</v>
      </c>
      <c r="AR1756" s="30">
        <v>0</v>
      </c>
      <c r="AS1756" s="30">
        <v>0</v>
      </c>
      <c r="AT1756" s="30">
        <v>0</v>
      </c>
      <c r="AU1756" s="121">
        <v>0</v>
      </c>
      <c r="AV1756" s="129" t="s">
        <v>1011</v>
      </c>
      <c r="AW1756" s="129" t="s">
        <v>1011</v>
      </c>
      <c r="AX1756" s="129" t="s">
        <v>797</v>
      </c>
    </row>
    <row r="1757" spans="1:50" ht="24" x14ac:dyDescent="0.25">
      <c r="A1757" s="154">
        <v>46217</v>
      </c>
      <c r="B1757" s="28" t="s">
        <v>570</v>
      </c>
      <c r="C1757" s="155" t="s">
        <v>427</v>
      </c>
      <c r="D1757" s="155" t="s">
        <v>430</v>
      </c>
      <c r="E1757" s="25" t="s">
        <v>423</v>
      </c>
      <c r="F1757" s="29" t="s">
        <v>243</v>
      </c>
      <c r="G1757" s="29" t="s">
        <v>19</v>
      </c>
      <c r="H1757" s="29" t="s">
        <v>178</v>
      </c>
      <c r="I1757" s="29" t="s">
        <v>269</v>
      </c>
      <c r="J1757" s="29" t="s">
        <v>868</v>
      </c>
      <c r="K1757" s="25" t="s">
        <v>264</v>
      </c>
      <c r="L1757" s="155" t="s">
        <v>4661</v>
      </c>
      <c r="M1757" s="155" t="s">
        <v>6242</v>
      </c>
      <c r="N1757" s="155" t="s">
        <v>6208</v>
      </c>
      <c r="O1757" s="155">
        <v>10715559159</v>
      </c>
      <c r="P1757" s="155" t="s">
        <v>6243</v>
      </c>
      <c r="Q1757" s="28" t="s">
        <v>0</v>
      </c>
      <c r="R1757" s="29" t="s">
        <v>4408</v>
      </c>
      <c r="S1757" s="27" t="s">
        <v>6244</v>
      </c>
      <c r="T1757" s="27" t="s">
        <v>6245</v>
      </c>
      <c r="U1757" s="28" t="s">
        <v>265</v>
      </c>
      <c r="V1757" s="156" t="s">
        <v>264</v>
      </c>
      <c r="W1757" s="156" t="s">
        <v>563</v>
      </c>
      <c r="X1757" s="156" t="s">
        <v>411</v>
      </c>
      <c r="Y1757" s="37" t="s">
        <v>28</v>
      </c>
      <c r="Z1757" s="37" t="s">
        <v>178</v>
      </c>
      <c r="AA1757" s="37" t="s">
        <v>177</v>
      </c>
      <c r="AB1757" s="30">
        <v>0</v>
      </c>
      <c r="AC1757" s="30">
        <v>0</v>
      </c>
      <c r="AD1757" s="31">
        <v>0</v>
      </c>
      <c r="AE1757" s="30">
        <v>5100</v>
      </c>
      <c r="AF1757" s="30">
        <v>0</v>
      </c>
      <c r="AG1757" s="32">
        <v>0</v>
      </c>
      <c r="AH1757" s="30">
        <v>0</v>
      </c>
      <c r="AI1757" s="10" t="s">
        <v>573</v>
      </c>
      <c r="AJ1757" s="30">
        <v>0</v>
      </c>
      <c r="AK1757" s="30">
        <v>0</v>
      </c>
      <c r="AL1757" s="30">
        <v>0</v>
      </c>
      <c r="AM1757" s="30">
        <v>0</v>
      </c>
      <c r="AN1757" s="30">
        <v>0</v>
      </c>
      <c r="AO1757" s="30">
        <v>0</v>
      </c>
      <c r="AP1757" s="30">
        <v>0</v>
      </c>
      <c r="AQ1757" s="30">
        <v>0</v>
      </c>
      <c r="AR1757" s="30">
        <v>0</v>
      </c>
      <c r="AS1757" s="30">
        <v>0</v>
      </c>
      <c r="AT1757" s="30">
        <v>0</v>
      </c>
      <c r="AU1757" s="121">
        <v>0</v>
      </c>
      <c r="AV1757" s="129" t="s">
        <v>1011</v>
      </c>
      <c r="AW1757" s="129" t="s">
        <v>1011</v>
      </c>
      <c r="AX1757" s="129" t="s">
        <v>1256</v>
      </c>
    </row>
    <row r="1758" spans="1:50" ht="36" x14ac:dyDescent="0.25">
      <c r="A1758" s="154">
        <v>46217</v>
      </c>
      <c r="B1758" s="28" t="s">
        <v>570</v>
      </c>
      <c r="C1758" s="155" t="s">
        <v>427</v>
      </c>
      <c r="D1758" s="155" t="s">
        <v>429</v>
      </c>
      <c r="E1758" s="25" t="s">
        <v>423</v>
      </c>
      <c r="F1758" s="29" t="s">
        <v>243</v>
      </c>
      <c r="G1758" s="29" t="s">
        <v>19</v>
      </c>
      <c r="H1758" s="29" t="s">
        <v>422</v>
      </c>
      <c r="I1758" s="29" t="s">
        <v>579</v>
      </c>
      <c r="J1758" s="29" t="s">
        <v>777</v>
      </c>
      <c r="K1758" s="25" t="s">
        <v>429</v>
      </c>
      <c r="L1758" s="155" t="s">
        <v>4658</v>
      </c>
      <c r="M1758" s="155" t="s">
        <v>6246</v>
      </c>
      <c r="N1758" s="155" t="s">
        <v>6208</v>
      </c>
      <c r="O1758" s="155">
        <v>10157376212</v>
      </c>
      <c r="P1758" s="155" t="s">
        <v>6247</v>
      </c>
      <c r="Q1758" s="28" t="s">
        <v>0</v>
      </c>
      <c r="R1758" s="29" t="s">
        <v>4240</v>
      </c>
      <c r="S1758" s="27" t="s">
        <v>6248</v>
      </c>
      <c r="T1758" s="27" t="s">
        <v>6249</v>
      </c>
      <c r="U1758" s="28" t="s">
        <v>277</v>
      </c>
      <c r="V1758" s="156" t="s">
        <v>429</v>
      </c>
      <c r="W1758" s="156" t="s">
        <v>617</v>
      </c>
      <c r="X1758" s="156" t="s">
        <v>411</v>
      </c>
      <c r="Y1758" s="37" t="s">
        <v>200</v>
      </c>
      <c r="Z1758" s="37" t="s">
        <v>586</v>
      </c>
      <c r="AA1758" s="37" t="s">
        <v>585</v>
      </c>
      <c r="AB1758" s="30">
        <v>0</v>
      </c>
      <c r="AC1758" s="30">
        <v>0</v>
      </c>
      <c r="AD1758" s="31">
        <v>0</v>
      </c>
      <c r="AE1758" s="30">
        <v>9000</v>
      </c>
      <c r="AF1758" s="30">
        <v>0</v>
      </c>
      <c r="AG1758" s="32">
        <v>0</v>
      </c>
      <c r="AH1758" s="30">
        <v>0</v>
      </c>
      <c r="AI1758" s="10" t="s">
        <v>573</v>
      </c>
      <c r="AJ1758" s="30">
        <v>0</v>
      </c>
      <c r="AK1758" s="30">
        <v>0</v>
      </c>
      <c r="AL1758" s="30">
        <v>0</v>
      </c>
      <c r="AM1758" s="30">
        <v>0</v>
      </c>
      <c r="AN1758" s="30">
        <v>0</v>
      </c>
      <c r="AO1758" s="30">
        <v>0</v>
      </c>
      <c r="AP1758" s="30">
        <v>0</v>
      </c>
      <c r="AQ1758" s="30">
        <v>0</v>
      </c>
      <c r="AR1758" s="30">
        <v>0</v>
      </c>
      <c r="AS1758" s="30">
        <v>0</v>
      </c>
      <c r="AT1758" s="30">
        <v>0</v>
      </c>
      <c r="AU1758" s="121">
        <v>0</v>
      </c>
      <c r="AV1758" s="129" t="s">
        <v>1011</v>
      </c>
      <c r="AW1758" s="129" t="s">
        <v>1011</v>
      </c>
      <c r="AX1758" s="129" t="s">
        <v>797</v>
      </c>
    </row>
    <row r="1759" spans="1:50" ht="36" x14ac:dyDescent="0.25">
      <c r="A1759" s="154">
        <v>46218</v>
      </c>
      <c r="B1759" s="28" t="s">
        <v>570</v>
      </c>
      <c r="C1759" s="155" t="s">
        <v>427</v>
      </c>
      <c r="D1759" s="155" t="s">
        <v>459</v>
      </c>
      <c r="E1759" s="25" t="s">
        <v>423</v>
      </c>
      <c r="F1759" s="29" t="s">
        <v>287</v>
      </c>
      <c r="G1759" s="29" t="s">
        <v>20</v>
      </c>
      <c r="H1759" s="29" t="s">
        <v>422</v>
      </c>
      <c r="I1759" s="29" t="s">
        <v>579</v>
      </c>
      <c r="J1759" s="29" t="s">
        <v>868</v>
      </c>
      <c r="K1759" s="25" t="s">
        <v>266</v>
      </c>
      <c r="L1759" s="155" t="s">
        <v>4657</v>
      </c>
      <c r="M1759" s="155" t="s">
        <v>6250</v>
      </c>
      <c r="N1759" s="155" t="s">
        <v>6208</v>
      </c>
      <c r="O1759" s="155">
        <v>10469968184</v>
      </c>
      <c r="P1759" s="155" t="s">
        <v>6251</v>
      </c>
      <c r="Q1759" s="28" t="s">
        <v>0</v>
      </c>
      <c r="R1759" s="29" t="s">
        <v>4241</v>
      </c>
      <c r="S1759" s="27" t="s">
        <v>6252</v>
      </c>
      <c r="T1759" s="27" t="s">
        <v>6253</v>
      </c>
      <c r="U1759" s="28" t="s">
        <v>341</v>
      </c>
      <c r="V1759" s="156" t="s">
        <v>266</v>
      </c>
      <c r="W1759" s="156" t="s">
        <v>696</v>
      </c>
      <c r="X1759" s="156" t="s">
        <v>411</v>
      </c>
      <c r="Y1759" s="37" t="s">
        <v>200</v>
      </c>
      <c r="Z1759" s="37" t="s">
        <v>586</v>
      </c>
      <c r="AA1759" s="37" t="s">
        <v>585</v>
      </c>
      <c r="AB1759" s="30">
        <v>0</v>
      </c>
      <c r="AC1759" s="30">
        <v>0</v>
      </c>
      <c r="AD1759" s="31">
        <v>0</v>
      </c>
      <c r="AE1759" s="30">
        <v>3600</v>
      </c>
      <c r="AF1759" s="30">
        <v>0</v>
      </c>
      <c r="AG1759" s="32">
        <v>0</v>
      </c>
      <c r="AH1759" s="30">
        <v>0</v>
      </c>
      <c r="AI1759" s="10" t="s">
        <v>573</v>
      </c>
      <c r="AJ1759" s="30">
        <v>0</v>
      </c>
      <c r="AK1759" s="30">
        <v>0</v>
      </c>
      <c r="AL1759" s="30">
        <v>0</v>
      </c>
      <c r="AM1759" s="30">
        <v>0</v>
      </c>
      <c r="AN1759" s="30">
        <v>0</v>
      </c>
      <c r="AO1759" s="30">
        <v>0</v>
      </c>
      <c r="AP1759" s="30">
        <v>0</v>
      </c>
      <c r="AQ1759" s="30">
        <v>0</v>
      </c>
      <c r="AR1759" s="30">
        <v>0</v>
      </c>
      <c r="AS1759" s="30">
        <v>0</v>
      </c>
      <c r="AT1759" s="30">
        <v>0</v>
      </c>
      <c r="AU1759" s="121">
        <v>0</v>
      </c>
      <c r="AV1759" s="129" t="s">
        <v>1011</v>
      </c>
      <c r="AW1759" s="129" t="s">
        <v>1011</v>
      </c>
      <c r="AX1759" s="129" t="s">
        <v>2160</v>
      </c>
    </row>
    <row r="1760" spans="1:50" ht="24" x14ac:dyDescent="0.25">
      <c r="A1760" s="154">
        <v>46218</v>
      </c>
      <c r="B1760" s="28" t="s">
        <v>570</v>
      </c>
      <c r="C1760" s="155" t="s">
        <v>427</v>
      </c>
      <c r="D1760" s="155" t="s">
        <v>430</v>
      </c>
      <c r="E1760" s="25" t="s">
        <v>423</v>
      </c>
      <c r="F1760" s="29" t="s">
        <v>243</v>
      </c>
      <c r="G1760" s="29" t="s">
        <v>19</v>
      </c>
      <c r="H1760" s="29" t="s">
        <v>178</v>
      </c>
      <c r="I1760" s="29" t="s">
        <v>269</v>
      </c>
      <c r="J1760" s="29" t="s">
        <v>868</v>
      </c>
      <c r="K1760" s="25" t="s">
        <v>281</v>
      </c>
      <c r="L1760" s="155" t="s">
        <v>4654</v>
      </c>
      <c r="M1760" s="155" t="s">
        <v>6254</v>
      </c>
      <c r="N1760" s="155" t="s">
        <v>6169</v>
      </c>
      <c r="O1760" s="155">
        <v>10452430946</v>
      </c>
      <c r="P1760" s="155" t="s">
        <v>6255</v>
      </c>
      <c r="Q1760" s="28" t="s">
        <v>0</v>
      </c>
      <c r="R1760" s="29" t="s">
        <v>4409</v>
      </c>
      <c r="S1760" s="27" t="s">
        <v>6256</v>
      </c>
      <c r="T1760" s="27" t="s">
        <v>6257</v>
      </c>
      <c r="U1760" s="28" t="s">
        <v>290</v>
      </c>
      <c r="V1760" s="156" t="s">
        <v>281</v>
      </c>
      <c r="W1760" s="156" t="s">
        <v>628</v>
      </c>
      <c r="X1760" s="156" t="s">
        <v>411</v>
      </c>
      <c r="Y1760" s="37" t="s">
        <v>28</v>
      </c>
      <c r="Z1760" s="37" t="s">
        <v>178</v>
      </c>
      <c r="AA1760" s="37" t="s">
        <v>177</v>
      </c>
      <c r="AB1760" s="30">
        <v>0</v>
      </c>
      <c r="AC1760" s="30">
        <v>0</v>
      </c>
      <c r="AD1760" s="31">
        <v>0</v>
      </c>
      <c r="AE1760" s="30">
        <v>2200</v>
      </c>
      <c r="AF1760" s="30">
        <v>0</v>
      </c>
      <c r="AG1760" s="32">
        <v>0</v>
      </c>
      <c r="AH1760" s="30">
        <v>0</v>
      </c>
      <c r="AI1760" s="10" t="s">
        <v>573</v>
      </c>
      <c r="AJ1760" s="30">
        <v>0</v>
      </c>
      <c r="AK1760" s="30">
        <v>0</v>
      </c>
      <c r="AL1760" s="30">
        <v>0</v>
      </c>
      <c r="AM1760" s="30">
        <v>0</v>
      </c>
      <c r="AN1760" s="30">
        <v>0</v>
      </c>
      <c r="AO1760" s="30">
        <v>0</v>
      </c>
      <c r="AP1760" s="30">
        <v>0</v>
      </c>
      <c r="AQ1760" s="30">
        <v>0</v>
      </c>
      <c r="AR1760" s="30">
        <v>0</v>
      </c>
      <c r="AS1760" s="30">
        <v>0</v>
      </c>
      <c r="AT1760" s="30">
        <v>0</v>
      </c>
      <c r="AU1760" s="121">
        <v>0</v>
      </c>
      <c r="AV1760" s="129" t="s">
        <v>1011</v>
      </c>
      <c r="AW1760" s="129" t="s">
        <v>1011</v>
      </c>
      <c r="AX1760" s="129" t="s">
        <v>1696</v>
      </c>
    </row>
    <row r="1761" spans="1:50" ht="24" x14ac:dyDescent="0.25">
      <c r="A1761" s="154">
        <v>46218</v>
      </c>
      <c r="B1761" s="28" t="s">
        <v>570</v>
      </c>
      <c r="C1761" s="155" t="s">
        <v>427</v>
      </c>
      <c r="D1761" s="155" t="s">
        <v>430</v>
      </c>
      <c r="E1761" s="25" t="s">
        <v>423</v>
      </c>
      <c r="F1761" s="29" t="s">
        <v>243</v>
      </c>
      <c r="G1761" s="29" t="s">
        <v>19</v>
      </c>
      <c r="H1761" s="29" t="s">
        <v>178</v>
      </c>
      <c r="I1761" s="29" t="s">
        <v>269</v>
      </c>
      <c r="J1761" s="29" t="s">
        <v>868</v>
      </c>
      <c r="K1761" s="25" t="s">
        <v>248</v>
      </c>
      <c r="L1761" s="155" t="s">
        <v>4674</v>
      </c>
      <c r="M1761" s="155" t="s">
        <v>6187</v>
      </c>
      <c r="N1761" s="155" t="s">
        <v>877</v>
      </c>
      <c r="O1761" s="155">
        <v>0</v>
      </c>
      <c r="P1761" s="155" t="s">
        <v>6765</v>
      </c>
      <c r="Q1761" s="28" t="s">
        <v>0</v>
      </c>
      <c r="R1761" s="29" t="s">
        <v>4410</v>
      </c>
      <c r="S1761" s="27" t="s">
        <v>6258</v>
      </c>
      <c r="T1761" s="27" t="s">
        <v>6259</v>
      </c>
      <c r="U1761" s="28" t="s">
        <v>249</v>
      </c>
      <c r="V1761" s="156" t="s">
        <v>248</v>
      </c>
      <c r="W1761" s="156" t="s">
        <v>555</v>
      </c>
      <c r="X1761" s="156" t="s">
        <v>411</v>
      </c>
      <c r="Y1761" s="37" t="s">
        <v>28</v>
      </c>
      <c r="Z1761" s="37" t="s">
        <v>178</v>
      </c>
      <c r="AA1761" s="37" t="s">
        <v>177</v>
      </c>
      <c r="AB1761" s="30">
        <v>0</v>
      </c>
      <c r="AC1761" s="30">
        <v>0</v>
      </c>
      <c r="AD1761" s="31">
        <v>0</v>
      </c>
      <c r="AE1761" s="30">
        <v>5700</v>
      </c>
      <c r="AF1761" s="30">
        <v>0</v>
      </c>
      <c r="AG1761" s="32">
        <v>0</v>
      </c>
      <c r="AH1761" s="30">
        <v>0</v>
      </c>
      <c r="AI1761" s="10" t="s">
        <v>573</v>
      </c>
      <c r="AJ1761" s="30">
        <v>0</v>
      </c>
      <c r="AK1761" s="30">
        <v>0</v>
      </c>
      <c r="AL1761" s="30">
        <v>0</v>
      </c>
      <c r="AM1761" s="30">
        <v>0</v>
      </c>
      <c r="AN1761" s="30">
        <v>0</v>
      </c>
      <c r="AO1761" s="30">
        <v>0</v>
      </c>
      <c r="AP1761" s="30">
        <v>0</v>
      </c>
      <c r="AQ1761" s="30">
        <v>0</v>
      </c>
      <c r="AR1761" s="30">
        <v>0</v>
      </c>
      <c r="AS1761" s="30">
        <v>0</v>
      </c>
      <c r="AT1761" s="30">
        <v>0</v>
      </c>
      <c r="AU1761" s="121">
        <v>0</v>
      </c>
      <c r="AV1761" s="129" t="s">
        <v>1011</v>
      </c>
      <c r="AW1761" s="129" t="s">
        <v>1011</v>
      </c>
      <c r="AX1761" s="129" t="s">
        <v>1256</v>
      </c>
    </row>
    <row r="1762" spans="1:50" ht="36" x14ac:dyDescent="0.25">
      <c r="A1762" s="154">
        <v>46218</v>
      </c>
      <c r="B1762" s="28" t="s">
        <v>570</v>
      </c>
      <c r="C1762" s="155" t="s">
        <v>427</v>
      </c>
      <c r="D1762" s="155" t="s">
        <v>459</v>
      </c>
      <c r="E1762" s="25" t="s">
        <v>423</v>
      </c>
      <c r="F1762" s="29" t="s">
        <v>287</v>
      </c>
      <c r="G1762" s="29" t="s">
        <v>20</v>
      </c>
      <c r="H1762" s="29" t="s">
        <v>422</v>
      </c>
      <c r="I1762" s="29" t="s">
        <v>579</v>
      </c>
      <c r="J1762" s="29" t="s">
        <v>868</v>
      </c>
      <c r="K1762" s="25" t="s">
        <v>266</v>
      </c>
      <c r="L1762" s="155" t="s">
        <v>4665</v>
      </c>
      <c r="M1762" s="155" t="s">
        <v>6260</v>
      </c>
      <c r="N1762" s="155" t="s">
        <v>6261</v>
      </c>
      <c r="O1762" s="155">
        <v>10707570682</v>
      </c>
      <c r="P1762" s="155" t="s">
        <v>6262</v>
      </c>
      <c r="Q1762" s="28" t="s">
        <v>0</v>
      </c>
      <c r="R1762" s="29" t="s">
        <v>4411</v>
      </c>
      <c r="S1762" s="27" t="s">
        <v>6263</v>
      </c>
      <c r="T1762" s="27" t="s">
        <v>6264</v>
      </c>
      <c r="U1762" s="28" t="s">
        <v>341</v>
      </c>
      <c r="V1762" s="156" t="s">
        <v>266</v>
      </c>
      <c r="W1762" s="156" t="s">
        <v>696</v>
      </c>
      <c r="X1762" s="156" t="s">
        <v>411</v>
      </c>
      <c r="Y1762" s="37" t="s">
        <v>200</v>
      </c>
      <c r="Z1762" s="37" t="s">
        <v>586</v>
      </c>
      <c r="AA1762" s="37" t="s">
        <v>585</v>
      </c>
      <c r="AB1762" s="30">
        <v>0</v>
      </c>
      <c r="AC1762" s="30">
        <v>0</v>
      </c>
      <c r="AD1762" s="31">
        <v>0</v>
      </c>
      <c r="AE1762" s="30">
        <v>4500</v>
      </c>
      <c r="AF1762" s="30">
        <v>0</v>
      </c>
      <c r="AG1762" s="32">
        <v>0</v>
      </c>
      <c r="AH1762" s="30">
        <v>0</v>
      </c>
      <c r="AI1762" s="10" t="s">
        <v>573</v>
      </c>
      <c r="AJ1762" s="30">
        <v>0</v>
      </c>
      <c r="AK1762" s="30">
        <v>0</v>
      </c>
      <c r="AL1762" s="30">
        <v>0</v>
      </c>
      <c r="AM1762" s="30">
        <v>0</v>
      </c>
      <c r="AN1762" s="30">
        <v>0</v>
      </c>
      <c r="AO1762" s="30">
        <v>0</v>
      </c>
      <c r="AP1762" s="30">
        <v>0</v>
      </c>
      <c r="AQ1762" s="30">
        <v>0</v>
      </c>
      <c r="AR1762" s="30">
        <v>0</v>
      </c>
      <c r="AS1762" s="30">
        <v>0</v>
      </c>
      <c r="AT1762" s="30">
        <v>0</v>
      </c>
      <c r="AU1762" s="121">
        <v>0</v>
      </c>
      <c r="AV1762" s="129" t="s">
        <v>1011</v>
      </c>
      <c r="AW1762" s="129" t="s">
        <v>1011</v>
      </c>
      <c r="AX1762" s="129" t="s">
        <v>2160</v>
      </c>
    </row>
    <row r="1763" spans="1:50" ht="24" x14ac:dyDescent="0.25">
      <c r="A1763" s="154">
        <v>46218</v>
      </c>
      <c r="B1763" s="28" t="s">
        <v>570</v>
      </c>
      <c r="C1763" s="155" t="s">
        <v>427</v>
      </c>
      <c r="D1763" s="155" t="s">
        <v>498</v>
      </c>
      <c r="E1763" s="25" t="s">
        <v>423</v>
      </c>
      <c r="F1763" s="29" t="s">
        <v>287</v>
      </c>
      <c r="G1763" s="29" t="s">
        <v>21</v>
      </c>
      <c r="H1763" s="29" t="s">
        <v>422</v>
      </c>
      <c r="I1763" s="29" t="s">
        <v>579</v>
      </c>
      <c r="J1763" s="29" t="s">
        <v>868</v>
      </c>
      <c r="K1763" s="25" t="s">
        <v>244</v>
      </c>
      <c r="L1763" s="155" t="s">
        <v>4683</v>
      </c>
      <c r="M1763" s="155" t="s">
        <v>6766</v>
      </c>
      <c r="N1763" s="155" t="s">
        <v>6261</v>
      </c>
      <c r="O1763" s="155">
        <v>10772796507</v>
      </c>
      <c r="P1763" s="155" t="s">
        <v>6767</v>
      </c>
      <c r="Q1763" s="28" t="s">
        <v>0</v>
      </c>
      <c r="R1763" s="29" t="s">
        <v>4412</v>
      </c>
      <c r="S1763" s="27" t="s">
        <v>6265</v>
      </c>
      <c r="T1763" s="27" t="s">
        <v>6266</v>
      </c>
      <c r="U1763" s="28" t="s">
        <v>309</v>
      </c>
      <c r="V1763" s="156" t="s">
        <v>244</v>
      </c>
      <c r="W1763" s="156" t="s">
        <v>658</v>
      </c>
      <c r="X1763" s="156" t="s">
        <v>411</v>
      </c>
      <c r="Y1763" s="37" t="s">
        <v>200</v>
      </c>
      <c r="Z1763" s="37" t="s">
        <v>586</v>
      </c>
      <c r="AA1763" s="37" t="s">
        <v>585</v>
      </c>
      <c r="AB1763" s="30">
        <v>0</v>
      </c>
      <c r="AC1763" s="30">
        <v>0</v>
      </c>
      <c r="AD1763" s="31">
        <v>0</v>
      </c>
      <c r="AE1763" s="30">
        <v>16900</v>
      </c>
      <c r="AF1763" s="30">
        <v>0</v>
      </c>
      <c r="AG1763" s="32">
        <v>0</v>
      </c>
      <c r="AH1763" s="30">
        <v>0</v>
      </c>
      <c r="AI1763" s="10" t="s">
        <v>573</v>
      </c>
      <c r="AJ1763" s="30">
        <v>0</v>
      </c>
      <c r="AK1763" s="30">
        <v>0</v>
      </c>
      <c r="AL1763" s="30">
        <v>0</v>
      </c>
      <c r="AM1763" s="30">
        <v>0</v>
      </c>
      <c r="AN1763" s="30">
        <v>0</v>
      </c>
      <c r="AO1763" s="30">
        <v>0</v>
      </c>
      <c r="AP1763" s="30">
        <v>0</v>
      </c>
      <c r="AQ1763" s="30">
        <v>0</v>
      </c>
      <c r="AR1763" s="30">
        <v>0</v>
      </c>
      <c r="AS1763" s="30">
        <v>0</v>
      </c>
      <c r="AT1763" s="30">
        <v>0</v>
      </c>
      <c r="AU1763" s="121">
        <v>0</v>
      </c>
      <c r="AV1763" s="129" t="s">
        <v>1011</v>
      </c>
      <c r="AW1763" s="129" t="s">
        <v>1011</v>
      </c>
      <c r="AX1763" s="129" t="s">
        <v>2849</v>
      </c>
    </row>
    <row r="1764" spans="1:50" ht="24" x14ac:dyDescent="0.25">
      <c r="A1764" s="154">
        <v>46218</v>
      </c>
      <c r="B1764" s="28" t="s">
        <v>570</v>
      </c>
      <c r="C1764" s="155" t="s">
        <v>427</v>
      </c>
      <c r="D1764" s="155" t="s">
        <v>430</v>
      </c>
      <c r="E1764" s="25" t="s">
        <v>423</v>
      </c>
      <c r="F1764" s="29" t="s">
        <v>243</v>
      </c>
      <c r="G1764" s="29" t="s">
        <v>19</v>
      </c>
      <c r="H1764" s="29" t="s">
        <v>178</v>
      </c>
      <c r="I1764" s="29" t="s">
        <v>269</v>
      </c>
      <c r="J1764" s="29" t="s">
        <v>868</v>
      </c>
      <c r="K1764" s="25" t="s">
        <v>264</v>
      </c>
      <c r="L1764" s="155" t="s">
        <v>4668</v>
      </c>
      <c r="M1764" s="155" t="s">
        <v>6267</v>
      </c>
      <c r="N1764" s="155" t="s">
        <v>6261</v>
      </c>
      <c r="O1764" s="155">
        <v>10755469161</v>
      </c>
      <c r="P1764" s="155" t="s">
        <v>6268</v>
      </c>
      <c r="Q1764" s="28" t="s">
        <v>0</v>
      </c>
      <c r="R1764" s="29" t="s">
        <v>4413</v>
      </c>
      <c r="S1764" s="27" t="s">
        <v>6269</v>
      </c>
      <c r="T1764" s="27" t="s">
        <v>6270</v>
      </c>
      <c r="U1764" s="28" t="s">
        <v>265</v>
      </c>
      <c r="V1764" s="156" t="s">
        <v>264</v>
      </c>
      <c r="W1764" s="156" t="s">
        <v>563</v>
      </c>
      <c r="X1764" s="156" t="s">
        <v>411</v>
      </c>
      <c r="Y1764" s="37" t="s">
        <v>28</v>
      </c>
      <c r="Z1764" s="37" t="s">
        <v>178</v>
      </c>
      <c r="AA1764" s="37" t="s">
        <v>177</v>
      </c>
      <c r="AB1764" s="30">
        <v>0</v>
      </c>
      <c r="AC1764" s="30">
        <v>0</v>
      </c>
      <c r="AD1764" s="31">
        <v>0</v>
      </c>
      <c r="AE1764" s="30">
        <v>3400</v>
      </c>
      <c r="AF1764" s="30">
        <v>0</v>
      </c>
      <c r="AG1764" s="32">
        <v>0</v>
      </c>
      <c r="AH1764" s="30">
        <v>0</v>
      </c>
      <c r="AI1764" s="10" t="s">
        <v>573</v>
      </c>
      <c r="AJ1764" s="30">
        <v>0</v>
      </c>
      <c r="AK1764" s="30">
        <v>0</v>
      </c>
      <c r="AL1764" s="30">
        <v>0</v>
      </c>
      <c r="AM1764" s="30">
        <v>0</v>
      </c>
      <c r="AN1764" s="30">
        <v>0</v>
      </c>
      <c r="AO1764" s="30">
        <v>0</v>
      </c>
      <c r="AP1764" s="30">
        <v>0</v>
      </c>
      <c r="AQ1764" s="30">
        <v>0</v>
      </c>
      <c r="AR1764" s="30">
        <v>0</v>
      </c>
      <c r="AS1764" s="30">
        <v>0</v>
      </c>
      <c r="AT1764" s="30">
        <v>0</v>
      </c>
      <c r="AU1764" s="121">
        <v>0</v>
      </c>
      <c r="AV1764" s="129" t="s">
        <v>1011</v>
      </c>
      <c r="AW1764" s="129" t="s">
        <v>1011</v>
      </c>
      <c r="AX1764" s="129" t="s">
        <v>1256</v>
      </c>
    </row>
    <row r="1765" spans="1:50" ht="24" x14ac:dyDescent="0.25">
      <c r="A1765" s="154">
        <v>46218</v>
      </c>
      <c r="B1765" s="28" t="s">
        <v>570</v>
      </c>
      <c r="C1765" s="155" t="s">
        <v>427</v>
      </c>
      <c r="D1765" s="155" t="s">
        <v>429</v>
      </c>
      <c r="E1765" s="25" t="s">
        <v>423</v>
      </c>
      <c r="F1765" s="29" t="s">
        <v>243</v>
      </c>
      <c r="G1765" s="29" t="s">
        <v>19</v>
      </c>
      <c r="H1765" s="29" t="s">
        <v>422</v>
      </c>
      <c r="I1765" s="29" t="s">
        <v>579</v>
      </c>
      <c r="J1765" s="29" t="s">
        <v>777</v>
      </c>
      <c r="K1765" s="25" t="s">
        <v>429</v>
      </c>
      <c r="L1765" s="155" t="s">
        <v>4675</v>
      </c>
      <c r="M1765" s="155" t="s">
        <v>6768</v>
      </c>
      <c r="N1765" s="155" t="s">
        <v>6261</v>
      </c>
      <c r="O1765" s="155">
        <v>10463377036</v>
      </c>
      <c r="P1765" s="155" t="s">
        <v>6769</v>
      </c>
      <c r="Q1765" s="28" t="s">
        <v>0</v>
      </c>
      <c r="R1765" s="29" t="s">
        <v>4414</v>
      </c>
      <c r="S1765" s="27" t="s">
        <v>6271</v>
      </c>
      <c r="T1765" s="27" t="s">
        <v>6272</v>
      </c>
      <c r="U1765" s="28" t="s">
        <v>277</v>
      </c>
      <c r="V1765" s="156" t="s">
        <v>429</v>
      </c>
      <c r="W1765" s="156" t="s">
        <v>617</v>
      </c>
      <c r="X1765" s="156" t="s">
        <v>411</v>
      </c>
      <c r="Y1765" s="37" t="s">
        <v>200</v>
      </c>
      <c r="Z1765" s="37" t="s">
        <v>586</v>
      </c>
      <c r="AA1765" s="37" t="s">
        <v>585</v>
      </c>
      <c r="AB1765" s="30">
        <v>0</v>
      </c>
      <c r="AC1765" s="30">
        <v>0</v>
      </c>
      <c r="AD1765" s="31">
        <v>0</v>
      </c>
      <c r="AE1765" s="30">
        <v>15000</v>
      </c>
      <c r="AF1765" s="30">
        <v>0</v>
      </c>
      <c r="AG1765" s="32">
        <v>0</v>
      </c>
      <c r="AH1765" s="30">
        <v>0</v>
      </c>
      <c r="AI1765" s="10" t="s">
        <v>573</v>
      </c>
      <c r="AJ1765" s="30">
        <v>0</v>
      </c>
      <c r="AK1765" s="30">
        <v>0</v>
      </c>
      <c r="AL1765" s="30">
        <v>0</v>
      </c>
      <c r="AM1765" s="30">
        <v>0</v>
      </c>
      <c r="AN1765" s="30">
        <v>0</v>
      </c>
      <c r="AO1765" s="30">
        <v>0</v>
      </c>
      <c r="AP1765" s="30">
        <v>0</v>
      </c>
      <c r="AQ1765" s="30">
        <v>0</v>
      </c>
      <c r="AR1765" s="30">
        <v>0</v>
      </c>
      <c r="AS1765" s="30">
        <v>0</v>
      </c>
      <c r="AT1765" s="30">
        <v>0</v>
      </c>
      <c r="AU1765" s="121">
        <v>0</v>
      </c>
      <c r="AV1765" s="129" t="s">
        <v>1011</v>
      </c>
      <c r="AW1765" s="129" t="s">
        <v>1011</v>
      </c>
      <c r="AX1765" s="129" t="s">
        <v>797</v>
      </c>
    </row>
    <row r="1766" spans="1:50" ht="24" x14ac:dyDescent="0.25">
      <c r="A1766" s="154">
        <v>46218</v>
      </c>
      <c r="B1766" s="28" t="s">
        <v>570</v>
      </c>
      <c r="C1766" s="155" t="s">
        <v>427</v>
      </c>
      <c r="D1766" s="155" t="s">
        <v>429</v>
      </c>
      <c r="E1766" s="25" t="s">
        <v>423</v>
      </c>
      <c r="F1766" s="29" t="s">
        <v>243</v>
      </c>
      <c r="G1766" s="29" t="s">
        <v>19</v>
      </c>
      <c r="H1766" s="29" t="s">
        <v>422</v>
      </c>
      <c r="I1766" s="29" t="s">
        <v>579</v>
      </c>
      <c r="J1766" s="29" t="s">
        <v>777</v>
      </c>
      <c r="K1766" s="25" t="s">
        <v>429</v>
      </c>
      <c r="L1766" s="155" t="s">
        <v>4677</v>
      </c>
      <c r="M1766" s="155" t="s">
        <v>6770</v>
      </c>
      <c r="N1766" s="155" t="s">
        <v>6261</v>
      </c>
      <c r="O1766" s="155">
        <v>10722032981</v>
      </c>
      <c r="P1766" s="155" t="s">
        <v>6771</v>
      </c>
      <c r="Q1766" s="28" t="s">
        <v>0</v>
      </c>
      <c r="R1766" s="29" t="s">
        <v>4415</v>
      </c>
      <c r="S1766" s="27" t="s">
        <v>6273</v>
      </c>
      <c r="T1766" s="27" t="s">
        <v>6274</v>
      </c>
      <c r="U1766" s="28" t="s">
        <v>277</v>
      </c>
      <c r="V1766" s="156" t="s">
        <v>429</v>
      </c>
      <c r="W1766" s="156" t="s">
        <v>617</v>
      </c>
      <c r="X1766" s="156" t="s">
        <v>411</v>
      </c>
      <c r="Y1766" s="37" t="s">
        <v>200</v>
      </c>
      <c r="Z1766" s="37" t="s">
        <v>586</v>
      </c>
      <c r="AA1766" s="37" t="s">
        <v>585</v>
      </c>
      <c r="AB1766" s="30">
        <v>0</v>
      </c>
      <c r="AC1766" s="30">
        <v>0</v>
      </c>
      <c r="AD1766" s="31">
        <v>0</v>
      </c>
      <c r="AE1766" s="30">
        <v>18000</v>
      </c>
      <c r="AF1766" s="30">
        <v>0</v>
      </c>
      <c r="AG1766" s="32">
        <v>0</v>
      </c>
      <c r="AH1766" s="30">
        <v>0</v>
      </c>
      <c r="AI1766" s="10" t="s">
        <v>573</v>
      </c>
      <c r="AJ1766" s="30">
        <v>0</v>
      </c>
      <c r="AK1766" s="30">
        <v>0</v>
      </c>
      <c r="AL1766" s="30">
        <v>0</v>
      </c>
      <c r="AM1766" s="30">
        <v>0</v>
      </c>
      <c r="AN1766" s="30">
        <v>0</v>
      </c>
      <c r="AO1766" s="30">
        <v>0</v>
      </c>
      <c r="AP1766" s="30">
        <v>0</v>
      </c>
      <c r="AQ1766" s="30">
        <v>0</v>
      </c>
      <c r="AR1766" s="30">
        <v>0</v>
      </c>
      <c r="AS1766" s="30">
        <v>0</v>
      </c>
      <c r="AT1766" s="30">
        <v>0</v>
      </c>
      <c r="AU1766" s="121">
        <v>0</v>
      </c>
      <c r="AV1766" s="129" t="s">
        <v>1011</v>
      </c>
      <c r="AW1766" s="129" t="s">
        <v>1011</v>
      </c>
      <c r="AX1766" s="129" t="s">
        <v>797</v>
      </c>
    </row>
    <row r="1767" spans="1:50" ht="24" x14ac:dyDescent="0.25">
      <c r="A1767" s="154">
        <v>46218</v>
      </c>
      <c r="B1767" s="28" t="s">
        <v>570</v>
      </c>
      <c r="C1767" s="155" t="s">
        <v>427</v>
      </c>
      <c r="D1767" s="155" t="s">
        <v>459</v>
      </c>
      <c r="E1767" s="25" t="s">
        <v>423</v>
      </c>
      <c r="F1767" s="29" t="s">
        <v>287</v>
      </c>
      <c r="G1767" s="29" t="s">
        <v>20</v>
      </c>
      <c r="H1767" s="29" t="s">
        <v>422</v>
      </c>
      <c r="I1767" s="29" t="s">
        <v>579</v>
      </c>
      <c r="J1767" s="29" t="s">
        <v>868</v>
      </c>
      <c r="K1767" s="25" t="s">
        <v>281</v>
      </c>
      <c r="L1767" s="155" t="s">
        <v>4672</v>
      </c>
      <c r="M1767" s="155" t="s">
        <v>6275</v>
      </c>
      <c r="N1767" s="155" t="s">
        <v>6261</v>
      </c>
      <c r="O1767" s="155">
        <v>10467261920</v>
      </c>
      <c r="P1767" s="155" t="s">
        <v>6276</v>
      </c>
      <c r="Q1767" s="28" t="s">
        <v>0</v>
      </c>
      <c r="R1767" s="29" t="s">
        <v>4416</v>
      </c>
      <c r="S1767" s="27" t="s">
        <v>6277</v>
      </c>
      <c r="T1767" s="27" t="s">
        <v>6278</v>
      </c>
      <c r="U1767" s="28" t="s">
        <v>308</v>
      </c>
      <c r="V1767" s="156" t="s">
        <v>281</v>
      </c>
      <c r="W1767" s="156" t="s">
        <v>656</v>
      </c>
      <c r="X1767" s="156" t="s">
        <v>411</v>
      </c>
      <c r="Y1767" s="37" t="s">
        <v>200</v>
      </c>
      <c r="Z1767" s="37" t="s">
        <v>586</v>
      </c>
      <c r="AA1767" s="37" t="s">
        <v>585</v>
      </c>
      <c r="AB1767" s="30">
        <v>0</v>
      </c>
      <c r="AC1767" s="30">
        <v>0</v>
      </c>
      <c r="AD1767" s="31">
        <v>0</v>
      </c>
      <c r="AE1767" s="30">
        <v>3000</v>
      </c>
      <c r="AF1767" s="30">
        <v>0</v>
      </c>
      <c r="AG1767" s="32">
        <v>0</v>
      </c>
      <c r="AH1767" s="30">
        <v>0</v>
      </c>
      <c r="AI1767" s="10" t="s">
        <v>573</v>
      </c>
      <c r="AJ1767" s="30">
        <v>0</v>
      </c>
      <c r="AK1767" s="30">
        <v>0</v>
      </c>
      <c r="AL1767" s="30">
        <v>0</v>
      </c>
      <c r="AM1767" s="30">
        <v>0</v>
      </c>
      <c r="AN1767" s="30">
        <v>0</v>
      </c>
      <c r="AO1767" s="30">
        <v>0</v>
      </c>
      <c r="AP1767" s="30">
        <v>0</v>
      </c>
      <c r="AQ1767" s="30">
        <v>0</v>
      </c>
      <c r="AR1767" s="30">
        <v>0</v>
      </c>
      <c r="AS1767" s="30">
        <v>0</v>
      </c>
      <c r="AT1767" s="30">
        <v>0</v>
      </c>
      <c r="AU1767" s="121">
        <v>0</v>
      </c>
      <c r="AV1767" s="129" t="s">
        <v>1011</v>
      </c>
      <c r="AW1767" s="129" t="s">
        <v>1011</v>
      </c>
      <c r="AX1767" s="129" t="s">
        <v>2160</v>
      </c>
    </row>
    <row r="1768" spans="1:50" ht="24" x14ac:dyDescent="0.25">
      <c r="A1768" s="154">
        <v>46218</v>
      </c>
      <c r="B1768" s="28" t="s">
        <v>570</v>
      </c>
      <c r="C1768" s="155" t="s">
        <v>427</v>
      </c>
      <c r="D1768" s="155" t="s">
        <v>459</v>
      </c>
      <c r="E1768" s="25" t="s">
        <v>423</v>
      </c>
      <c r="F1768" s="29" t="s">
        <v>287</v>
      </c>
      <c r="G1768" s="29" t="s">
        <v>20</v>
      </c>
      <c r="H1768" s="29" t="s">
        <v>422</v>
      </c>
      <c r="I1768" s="29" t="s">
        <v>579</v>
      </c>
      <c r="J1768" s="29" t="s">
        <v>868</v>
      </c>
      <c r="K1768" s="25" t="s">
        <v>281</v>
      </c>
      <c r="L1768" s="155" t="s">
        <v>6279</v>
      </c>
      <c r="M1768" s="155" t="s">
        <v>6280</v>
      </c>
      <c r="N1768" s="155" t="s">
        <v>6261</v>
      </c>
      <c r="O1768" s="155">
        <v>10434660501</v>
      </c>
      <c r="P1768" s="155" t="s">
        <v>6281</v>
      </c>
      <c r="Q1768" s="28" t="s">
        <v>0</v>
      </c>
      <c r="R1768" s="29" t="s">
        <v>4417</v>
      </c>
      <c r="S1768" s="27" t="s">
        <v>6282</v>
      </c>
      <c r="T1768" s="27" t="s">
        <v>6283</v>
      </c>
      <c r="U1768" s="28" t="s">
        <v>308</v>
      </c>
      <c r="V1768" s="156" t="s">
        <v>281</v>
      </c>
      <c r="W1768" s="156" t="s">
        <v>656</v>
      </c>
      <c r="X1768" s="156" t="s">
        <v>411</v>
      </c>
      <c r="Y1768" s="37" t="s">
        <v>200</v>
      </c>
      <c r="Z1768" s="37" t="s">
        <v>586</v>
      </c>
      <c r="AA1768" s="37" t="s">
        <v>585</v>
      </c>
      <c r="AB1768" s="30">
        <v>0</v>
      </c>
      <c r="AC1768" s="30">
        <v>0</v>
      </c>
      <c r="AD1768" s="31">
        <v>0</v>
      </c>
      <c r="AE1768" s="30">
        <v>3500</v>
      </c>
      <c r="AF1768" s="30">
        <v>0</v>
      </c>
      <c r="AG1768" s="32">
        <v>0</v>
      </c>
      <c r="AH1768" s="30">
        <v>0</v>
      </c>
      <c r="AI1768" s="10" t="s">
        <v>573</v>
      </c>
      <c r="AJ1768" s="30">
        <v>0</v>
      </c>
      <c r="AK1768" s="30">
        <v>0</v>
      </c>
      <c r="AL1768" s="30">
        <v>0</v>
      </c>
      <c r="AM1768" s="30">
        <v>0</v>
      </c>
      <c r="AN1768" s="30">
        <v>0</v>
      </c>
      <c r="AO1768" s="30">
        <v>0</v>
      </c>
      <c r="AP1768" s="30">
        <v>0</v>
      </c>
      <c r="AQ1768" s="30">
        <v>0</v>
      </c>
      <c r="AR1768" s="30">
        <v>0</v>
      </c>
      <c r="AS1768" s="30">
        <v>0</v>
      </c>
      <c r="AT1768" s="30">
        <v>0</v>
      </c>
      <c r="AU1768" s="121">
        <v>0</v>
      </c>
      <c r="AV1768" s="129" t="s">
        <v>1011</v>
      </c>
      <c r="AW1768" s="129" t="s">
        <v>1011</v>
      </c>
      <c r="AX1768" s="129" t="s">
        <v>2160</v>
      </c>
    </row>
    <row r="1769" spans="1:50" ht="36" x14ac:dyDescent="0.25">
      <c r="A1769" s="154">
        <v>46218</v>
      </c>
      <c r="B1769" s="28" t="s">
        <v>570</v>
      </c>
      <c r="C1769" s="155" t="s">
        <v>427</v>
      </c>
      <c r="D1769" s="155" t="s">
        <v>459</v>
      </c>
      <c r="E1769" s="25" t="s">
        <v>423</v>
      </c>
      <c r="F1769" s="29" t="s">
        <v>287</v>
      </c>
      <c r="G1769" s="29" t="s">
        <v>20</v>
      </c>
      <c r="H1769" s="29" t="s">
        <v>422</v>
      </c>
      <c r="I1769" s="29" t="s">
        <v>579</v>
      </c>
      <c r="J1769" s="29" t="s">
        <v>868</v>
      </c>
      <c r="K1769" s="25" t="s">
        <v>690</v>
      </c>
      <c r="L1769" s="155" t="s">
        <v>4673</v>
      </c>
      <c r="M1769" s="155" t="s">
        <v>6284</v>
      </c>
      <c r="N1769" s="155" t="s">
        <v>6261</v>
      </c>
      <c r="O1769" s="155">
        <v>10449320480</v>
      </c>
      <c r="P1769" s="155" t="s">
        <v>6285</v>
      </c>
      <c r="Q1769" s="28" t="s">
        <v>0</v>
      </c>
      <c r="R1769" s="29" t="s">
        <v>4418</v>
      </c>
      <c r="S1769" s="27" t="s">
        <v>6286</v>
      </c>
      <c r="T1769" s="27" t="s">
        <v>6287</v>
      </c>
      <c r="U1769" s="28" t="s">
        <v>336</v>
      </c>
      <c r="V1769" s="156" t="s">
        <v>690</v>
      </c>
      <c r="W1769" s="156" t="s">
        <v>691</v>
      </c>
      <c r="X1769" s="156" t="s">
        <v>411</v>
      </c>
      <c r="Y1769" s="37" t="s">
        <v>200</v>
      </c>
      <c r="Z1769" s="37" t="s">
        <v>586</v>
      </c>
      <c r="AA1769" s="37" t="s">
        <v>585</v>
      </c>
      <c r="AB1769" s="30">
        <v>0</v>
      </c>
      <c r="AC1769" s="30">
        <v>0</v>
      </c>
      <c r="AD1769" s="31">
        <v>0</v>
      </c>
      <c r="AE1769" s="30">
        <v>5400</v>
      </c>
      <c r="AF1769" s="30">
        <v>0</v>
      </c>
      <c r="AG1769" s="32">
        <v>0</v>
      </c>
      <c r="AH1769" s="30">
        <v>0</v>
      </c>
      <c r="AI1769" s="10" t="s">
        <v>573</v>
      </c>
      <c r="AJ1769" s="30">
        <v>0</v>
      </c>
      <c r="AK1769" s="30">
        <v>0</v>
      </c>
      <c r="AL1769" s="30">
        <v>0</v>
      </c>
      <c r="AM1769" s="30">
        <v>0</v>
      </c>
      <c r="AN1769" s="30">
        <v>0</v>
      </c>
      <c r="AO1769" s="30">
        <v>0</v>
      </c>
      <c r="AP1769" s="30">
        <v>0</v>
      </c>
      <c r="AQ1769" s="30">
        <v>0</v>
      </c>
      <c r="AR1769" s="30">
        <v>0</v>
      </c>
      <c r="AS1769" s="30">
        <v>0</v>
      </c>
      <c r="AT1769" s="30">
        <v>0</v>
      </c>
      <c r="AU1769" s="121">
        <v>0</v>
      </c>
      <c r="AV1769" s="129" t="s">
        <v>1011</v>
      </c>
      <c r="AW1769" s="129" t="s">
        <v>1011</v>
      </c>
      <c r="AX1769" s="129" t="s">
        <v>2160</v>
      </c>
    </row>
    <row r="1770" spans="1:50" ht="36" x14ac:dyDescent="0.25">
      <c r="A1770" s="154">
        <v>46218</v>
      </c>
      <c r="B1770" s="28" t="s">
        <v>570</v>
      </c>
      <c r="C1770" s="155" t="s">
        <v>427</v>
      </c>
      <c r="D1770" s="155" t="s">
        <v>459</v>
      </c>
      <c r="E1770" s="25" t="s">
        <v>423</v>
      </c>
      <c r="F1770" s="29" t="s">
        <v>287</v>
      </c>
      <c r="G1770" s="29" t="s">
        <v>20</v>
      </c>
      <c r="H1770" s="29" t="s">
        <v>422</v>
      </c>
      <c r="I1770" s="29" t="s">
        <v>579</v>
      </c>
      <c r="J1770" s="29" t="s">
        <v>868</v>
      </c>
      <c r="K1770" s="25" t="s">
        <v>690</v>
      </c>
      <c r="L1770" s="155" t="s">
        <v>4670</v>
      </c>
      <c r="M1770" s="155" t="s">
        <v>6288</v>
      </c>
      <c r="N1770" s="155" t="s">
        <v>6261</v>
      </c>
      <c r="O1770" s="155">
        <v>10415286428</v>
      </c>
      <c r="P1770" s="155" t="s">
        <v>6289</v>
      </c>
      <c r="Q1770" s="28" t="s">
        <v>0</v>
      </c>
      <c r="R1770" s="29" t="s">
        <v>4419</v>
      </c>
      <c r="S1770" s="27" t="s">
        <v>6290</v>
      </c>
      <c r="T1770" s="27" t="s">
        <v>6291</v>
      </c>
      <c r="U1770" s="28" t="s">
        <v>336</v>
      </c>
      <c r="V1770" s="156" t="s">
        <v>690</v>
      </c>
      <c r="W1770" s="156" t="s">
        <v>691</v>
      </c>
      <c r="X1770" s="156" t="s">
        <v>411</v>
      </c>
      <c r="Y1770" s="37" t="s">
        <v>200</v>
      </c>
      <c r="Z1770" s="37" t="s">
        <v>586</v>
      </c>
      <c r="AA1770" s="37" t="s">
        <v>585</v>
      </c>
      <c r="AB1770" s="30">
        <v>0</v>
      </c>
      <c r="AC1770" s="30">
        <v>0</v>
      </c>
      <c r="AD1770" s="31">
        <v>0</v>
      </c>
      <c r="AE1770" s="30">
        <v>5400</v>
      </c>
      <c r="AF1770" s="30">
        <v>0</v>
      </c>
      <c r="AG1770" s="32">
        <v>0</v>
      </c>
      <c r="AH1770" s="30">
        <v>0</v>
      </c>
      <c r="AI1770" s="10" t="s">
        <v>573</v>
      </c>
      <c r="AJ1770" s="30">
        <v>0</v>
      </c>
      <c r="AK1770" s="30">
        <v>0</v>
      </c>
      <c r="AL1770" s="30">
        <v>0</v>
      </c>
      <c r="AM1770" s="30">
        <v>0</v>
      </c>
      <c r="AN1770" s="30">
        <v>0</v>
      </c>
      <c r="AO1770" s="30">
        <v>0</v>
      </c>
      <c r="AP1770" s="30">
        <v>0</v>
      </c>
      <c r="AQ1770" s="30">
        <v>0</v>
      </c>
      <c r="AR1770" s="30">
        <v>0</v>
      </c>
      <c r="AS1770" s="30">
        <v>0</v>
      </c>
      <c r="AT1770" s="30">
        <v>0</v>
      </c>
      <c r="AU1770" s="121">
        <v>0</v>
      </c>
      <c r="AV1770" s="129" t="s">
        <v>1011</v>
      </c>
      <c r="AW1770" s="129" t="s">
        <v>1011</v>
      </c>
      <c r="AX1770" s="129" t="s">
        <v>2160</v>
      </c>
    </row>
    <row r="1771" spans="1:50" ht="36" x14ac:dyDescent="0.25">
      <c r="A1771" s="154">
        <v>46218</v>
      </c>
      <c r="B1771" s="28" t="s">
        <v>570</v>
      </c>
      <c r="C1771" s="155" t="s">
        <v>427</v>
      </c>
      <c r="D1771" s="155" t="s">
        <v>429</v>
      </c>
      <c r="E1771" s="25" t="s">
        <v>423</v>
      </c>
      <c r="F1771" s="29" t="s">
        <v>243</v>
      </c>
      <c r="G1771" s="29" t="s">
        <v>19</v>
      </c>
      <c r="H1771" s="29" t="s">
        <v>422</v>
      </c>
      <c r="I1771" s="29" t="s">
        <v>579</v>
      </c>
      <c r="J1771" s="29" t="s">
        <v>777</v>
      </c>
      <c r="K1771" s="25" t="s">
        <v>429</v>
      </c>
      <c r="L1771" s="155" t="s">
        <v>4663</v>
      </c>
      <c r="M1771" s="155" t="s">
        <v>6292</v>
      </c>
      <c r="N1771" s="155" t="s">
        <v>6208</v>
      </c>
      <c r="O1771" s="155">
        <v>10257690836</v>
      </c>
      <c r="P1771" s="155" t="s">
        <v>6293</v>
      </c>
      <c r="Q1771" s="28" t="s">
        <v>0</v>
      </c>
      <c r="R1771" s="29" t="s">
        <v>4420</v>
      </c>
      <c r="S1771" s="27" t="s">
        <v>6294</v>
      </c>
      <c r="T1771" s="27" t="s">
        <v>6295</v>
      </c>
      <c r="U1771" s="28" t="s">
        <v>277</v>
      </c>
      <c r="V1771" s="156" t="s">
        <v>429</v>
      </c>
      <c r="W1771" s="156" t="s">
        <v>617</v>
      </c>
      <c r="X1771" s="156" t="s">
        <v>411</v>
      </c>
      <c r="Y1771" s="37" t="s">
        <v>200</v>
      </c>
      <c r="Z1771" s="37" t="s">
        <v>586</v>
      </c>
      <c r="AA1771" s="37" t="s">
        <v>585</v>
      </c>
      <c r="AB1771" s="30">
        <v>0</v>
      </c>
      <c r="AC1771" s="30">
        <v>0</v>
      </c>
      <c r="AD1771" s="31">
        <v>0</v>
      </c>
      <c r="AE1771" s="30">
        <v>15000</v>
      </c>
      <c r="AF1771" s="30">
        <v>0</v>
      </c>
      <c r="AG1771" s="32">
        <v>0</v>
      </c>
      <c r="AH1771" s="30">
        <v>0</v>
      </c>
      <c r="AI1771" s="10" t="s">
        <v>573</v>
      </c>
      <c r="AJ1771" s="30">
        <v>0</v>
      </c>
      <c r="AK1771" s="30">
        <v>0</v>
      </c>
      <c r="AL1771" s="30">
        <v>0</v>
      </c>
      <c r="AM1771" s="30">
        <v>0</v>
      </c>
      <c r="AN1771" s="30">
        <v>0</v>
      </c>
      <c r="AO1771" s="30">
        <v>0</v>
      </c>
      <c r="AP1771" s="30">
        <v>0</v>
      </c>
      <c r="AQ1771" s="30">
        <v>0</v>
      </c>
      <c r="AR1771" s="30">
        <v>0</v>
      </c>
      <c r="AS1771" s="30">
        <v>0</v>
      </c>
      <c r="AT1771" s="30">
        <v>0</v>
      </c>
      <c r="AU1771" s="121">
        <v>0</v>
      </c>
      <c r="AV1771" s="129" t="s">
        <v>1011</v>
      </c>
      <c r="AW1771" s="129" t="s">
        <v>1011</v>
      </c>
      <c r="AX1771" s="129" t="s">
        <v>797</v>
      </c>
    </row>
    <row r="1772" spans="1:50" ht="24" x14ac:dyDescent="0.25">
      <c r="A1772" s="154">
        <v>46218</v>
      </c>
      <c r="B1772" s="28" t="s">
        <v>570</v>
      </c>
      <c r="C1772" s="155" t="s">
        <v>427</v>
      </c>
      <c r="D1772" s="155" t="s">
        <v>459</v>
      </c>
      <c r="E1772" s="25" t="s">
        <v>423</v>
      </c>
      <c r="F1772" s="29" t="s">
        <v>287</v>
      </c>
      <c r="G1772" s="29" t="s">
        <v>20</v>
      </c>
      <c r="H1772" s="29" t="s">
        <v>422</v>
      </c>
      <c r="I1772" s="29" t="s">
        <v>579</v>
      </c>
      <c r="J1772" s="29" t="s">
        <v>868</v>
      </c>
      <c r="K1772" s="25" t="s">
        <v>252</v>
      </c>
      <c r="L1772" s="155" t="s">
        <v>4671</v>
      </c>
      <c r="M1772" s="155" t="s">
        <v>6296</v>
      </c>
      <c r="N1772" s="155" t="s">
        <v>6261</v>
      </c>
      <c r="O1772" s="155">
        <v>10423820794</v>
      </c>
      <c r="P1772" s="155" t="s">
        <v>6297</v>
      </c>
      <c r="Q1772" s="28" t="s">
        <v>0</v>
      </c>
      <c r="R1772" s="29" t="s">
        <v>4421</v>
      </c>
      <c r="S1772" s="27" t="s">
        <v>6298</v>
      </c>
      <c r="T1772" s="27" t="s">
        <v>6299</v>
      </c>
      <c r="U1772" s="28" t="s">
        <v>299</v>
      </c>
      <c r="V1772" s="156" t="s">
        <v>252</v>
      </c>
      <c r="W1772" s="156" t="s">
        <v>643</v>
      </c>
      <c r="X1772" s="156" t="s">
        <v>411</v>
      </c>
      <c r="Y1772" s="37" t="s">
        <v>200</v>
      </c>
      <c r="Z1772" s="37" t="s">
        <v>586</v>
      </c>
      <c r="AA1772" s="37" t="s">
        <v>585</v>
      </c>
      <c r="AB1772" s="30">
        <v>0</v>
      </c>
      <c r="AC1772" s="30">
        <v>0</v>
      </c>
      <c r="AD1772" s="31">
        <v>0</v>
      </c>
      <c r="AE1772" s="30">
        <v>6400</v>
      </c>
      <c r="AF1772" s="30">
        <v>0</v>
      </c>
      <c r="AG1772" s="32">
        <v>0</v>
      </c>
      <c r="AH1772" s="30">
        <v>0</v>
      </c>
      <c r="AI1772" s="10" t="s">
        <v>573</v>
      </c>
      <c r="AJ1772" s="30">
        <v>0</v>
      </c>
      <c r="AK1772" s="30">
        <v>0</v>
      </c>
      <c r="AL1772" s="30">
        <v>0</v>
      </c>
      <c r="AM1772" s="30">
        <v>0</v>
      </c>
      <c r="AN1772" s="30">
        <v>0</v>
      </c>
      <c r="AO1772" s="30">
        <v>0</v>
      </c>
      <c r="AP1772" s="30">
        <v>0</v>
      </c>
      <c r="AQ1772" s="30">
        <v>0</v>
      </c>
      <c r="AR1772" s="30">
        <v>0</v>
      </c>
      <c r="AS1772" s="30">
        <v>0</v>
      </c>
      <c r="AT1772" s="30">
        <v>0</v>
      </c>
      <c r="AU1772" s="121">
        <v>0</v>
      </c>
      <c r="AV1772" s="129" t="s">
        <v>1011</v>
      </c>
      <c r="AW1772" s="129" t="s">
        <v>1011</v>
      </c>
      <c r="AX1772" s="129" t="s">
        <v>2160</v>
      </c>
    </row>
    <row r="1773" spans="1:50" ht="24" x14ac:dyDescent="0.25">
      <c r="A1773" s="154">
        <v>46218</v>
      </c>
      <c r="B1773" s="28" t="s">
        <v>570</v>
      </c>
      <c r="C1773" s="155" t="s">
        <v>427</v>
      </c>
      <c r="D1773" s="155" t="s">
        <v>459</v>
      </c>
      <c r="E1773" s="25" t="s">
        <v>423</v>
      </c>
      <c r="F1773" s="29" t="s">
        <v>287</v>
      </c>
      <c r="G1773" s="29" t="s">
        <v>20</v>
      </c>
      <c r="H1773" s="29" t="s">
        <v>422</v>
      </c>
      <c r="I1773" s="29" t="s">
        <v>579</v>
      </c>
      <c r="J1773" s="29" t="s">
        <v>868</v>
      </c>
      <c r="K1773" s="25" t="s">
        <v>451</v>
      </c>
      <c r="L1773" s="155" t="s">
        <v>4678</v>
      </c>
      <c r="M1773" s="155" t="s">
        <v>6772</v>
      </c>
      <c r="N1773" s="155" t="s">
        <v>6261</v>
      </c>
      <c r="O1773" s="155">
        <v>10748851432</v>
      </c>
      <c r="P1773" s="155" t="s">
        <v>6773</v>
      </c>
      <c r="Q1773" s="28" t="s">
        <v>0</v>
      </c>
      <c r="R1773" s="29" t="s">
        <v>4422</v>
      </c>
      <c r="S1773" s="27" t="s">
        <v>6300</v>
      </c>
      <c r="T1773" s="27" t="s">
        <v>6301</v>
      </c>
      <c r="U1773" s="28" t="s">
        <v>303</v>
      </c>
      <c r="V1773" s="156" t="s">
        <v>451</v>
      </c>
      <c r="W1773" s="156" t="s">
        <v>648</v>
      </c>
      <c r="X1773" s="156" t="s">
        <v>411</v>
      </c>
      <c r="Y1773" s="37" t="s">
        <v>200</v>
      </c>
      <c r="Z1773" s="37" t="s">
        <v>586</v>
      </c>
      <c r="AA1773" s="37" t="s">
        <v>585</v>
      </c>
      <c r="AB1773" s="30">
        <v>0</v>
      </c>
      <c r="AC1773" s="30">
        <v>0</v>
      </c>
      <c r="AD1773" s="31">
        <v>0</v>
      </c>
      <c r="AE1773" s="30">
        <v>5950</v>
      </c>
      <c r="AF1773" s="30">
        <v>0</v>
      </c>
      <c r="AG1773" s="32">
        <v>0</v>
      </c>
      <c r="AH1773" s="30">
        <v>0</v>
      </c>
      <c r="AI1773" s="10" t="s">
        <v>573</v>
      </c>
      <c r="AJ1773" s="30">
        <v>0</v>
      </c>
      <c r="AK1773" s="30">
        <v>0</v>
      </c>
      <c r="AL1773" s="30">
        <v>0</v>
      </c>
      <c r="AM1773" s="30">
        <v>0</v>
      </c>
      <c r="AN1773" s="30">
        <v>0</v>
      </c>
      <c r="AO1773" s="30">
        <v>0</v>
      </c>
      <c r="AP1773" s="30">
        <v>0</v>
      </c>
      <c r="AQ1773" s="30">
        <v>0</v>
      </c>
      <c r="AR1773" s="30">
        <v>0</v>
      </c>
      <c r="AS1773" s="30">
        <v>0</v>
      </c>
      <c r="AT1773" s="30">
        <v>0</v>
      </c>
      <c r="AU1773" s="121">
        <v>0</v>
      </c>
      <c r="AV1773" s="129" t="s">
        <v>1011</v>
      </c>
      <c r="AW1773" s="129" t="s">
        <v>1011</v>
      </c>
      <c r="AX1773" s="129" t="s">
        <v>2160</v>
      </c>
    </row>
    <row r="1774" spans="1:50" ht="24" x14ac:dyDescent="0.25">
      <c r="A1774" s="154">
        <v>46219</v>
      </c>
      <c r="B1774" s="28" t="s">
        <v>570</v>
      </c>
      <c r="C1774" s="155" t="s">
        <v>427</v>
      </c>
      <c r="D1774" s="155" t="s">
        <v>430</v>
      </c>
      <c r="E1774" s="25" t="s">
        <v>423</v>
      </c>
      <c r="F1774" s="29" t="s">
        <v>243</v>
      </c>
      <c r="G1774" s="29" t="s">
        <v>19</v>
      </c>
      <c r="H1774" s="29" t="s">
        <v>178</v>
      </c>
      <c r="I1774" s="29" t="s">
        <v>269</v>
      </c>
      <c r="J1774" s="29" t="s">
        <v>868</v>
      </c>
      <c r="K1774" s="25" t="s">
        <v>453</v>
      </c>
      <c r="L1774" s="155" t="s">
        <v>4664</v>
      </c>
      <c r="M1774" s="155" t="s">
        <v>6302</v>
      </c>
      <c r="N1774" s="155" t="s">
        <v>6208</v>
      </c>
      <c r="O1774" s="155">
        <v>10609440541</v>
      </c>
      <c r="P1774" s="155" t="s">
        <v>6303</v>
      </c>
      <c r="Q1774" s="28" t="s">
        <v>0</v>
      </c>
      <c r="R1774" s="29" t="s">
        <v>4423</v>
      </c>
      <c r="S1774" s="27" t="s">
        <v>6304</v>
      </c>
      <c r="T1774" s="27" t="s">
        <v>6305</v>
      </c>
      <c r="U1774" s="28" t="s">
        <v>294</v>
      </c>
      <c r="V1774" s="156" t="s">
        <v>453</v>
      </c>
      <c r="W1774" s="156" t="s">
        <v>631</v>
      </c>
      <c r="X1774" s="156" t="s">
        <v>411</v>
      </c>
      <c r="Y1774" s="37" t="s">
        <v>28</v>
      </c>
      <c r="Z1774" s="37" t="s">
        <v>178</v>
      </c>
      <c r="AA1774" s="37" t="s">
        <v>177</v>
      </c>
      <c r="AB1774" s="30">
        <v>0</v>
      </c>
      <c r="AC1774" s="30">
        <v>0</v>
      </c>
      <c r="AD1774" s="31">
        <v>0</v>
      </c>
      <c r="AE1774" s="30">
        <v>5100</v>
      </c>
      <c r="AF1774" s="30">
        <v>0</v>
      </c>
      <c r="AG1774" s="32">
        <v>0</v>
      </c>
      <c r="AH1774" s="30">
        <v>0</v>
      </c>
      <c r="AI1774" s="10" t="s">
        <v>573</v>
      </c>
      <c r="AJ1774" s="30">
        <v>0</v>
      </c>
      <c r="AK1774" s="30">
        <v>0</v>
      </c>
      <c r="AL1774" s="30">
        <v>0</v>
      </c>
      <c r="AM1774" s="30">
        <v>0</v>
      </c>
      <c r="AN1774" s="30">
        <v>0</v>
      </c>
      <c r="AO1774" s="30">
        <v>0</v>
      </c>
      <c r="AP1774" s="30">
        <v>0</v>
      </c>
      <c r="AQ1774" s="30">
        <v>0</v>
      </c>
      <c r="AR1774" s="30">
        <v>0</v>
      </c>
      <c r="AS1774" s="30">
        <v>0</v>
      </c>
      <c r="AT1774" s="30">
        <v>0</v>
      </c>
      <c r="AU1774" s="121">
        <v>0</v>
      </c>
      <c r="AV1774" s="129" t="s">
        <v>1011</v>
      </c>
      <c r="AW1774" s="129" t="s">
        <v>1011</v>
      </c>
      <c r="AX1774" s="129" t="s">
        <v>1256</v>
      </c>
    </row>
    <row r="1775" spans="1:50" ht="24" x14ac:dyDescent="0.25">
      <c r="A1775" s="154">
        <v>46219</v>
      </c>
      <c r="B1775" s="28" t="s">
        <v>570</v>
      </c>
      <c r="C1775" s="155" t="s">
        <v>427</v>
      </c>
      <c r="D1775" s="155" t="s">
        <v>498</v>
      </c>
      <c r="E1775" s="25" t="s">
        <v>423</v>
      </c>
      <c r="F1775" s="29" t="s">
        <v>287</v>
      </c>
      <c r="G1775" s="29" t="s">
        <v>21</v>
      </c>
      <c r="H1775" s="29" t="s">
        <v>422</v>
      </c>
      <c r="I1775" s="29" t="s">
        <v>579</v>
      </c>
      <c r="J1775" s="29" t="s">
        <v>868</v>
      </c>
      <c r="K1775" s="25" t="s">
        <v>281</v>
      </c>
      <c r="L1775" s="155" t="s">
        <v>4669</v>
      </c>
      <c r="M1775" s="155" t="s">
        <v>6306</v>
      </c>
      <c r="N1775" s="155" t="s">
        <v>6261</v>
      </c>
      <c r="O1775" s="155">
        <v>10724320631</v>
      </c>
      <c r="P1775" s="155" t="s">
        <v>6307</v>
      </c>
      <c r="Q1775" s="28" t="s">
        <v>0</v>
      </c>
      <c r="R1775" s="29" t="s">
        <v>6308</v>
      </c>
      <c r="S1775" s="27" t="s">
        <v>6309</v>
      </c>
      <c r="T1775" s="27" t="s">
        <v>6310</v>
      </c>
      <c r="U1775" s="28" t="s">
        <v>329</v>
      </c>
      <c r="V1775" s="156" t="s">
        <v>281</v>
      </c>
      <c r="W1775" s="156" t="s">
        <v>678</v>
      </c>
      <c r="X1775" s="156" t="s">
        <v>411</v>
      </c>
      <c r="Y1775" s="37" t="s">
        <v>200</v>
      </c>
      <c r="Z1775" s="37" t="s">
        <v>586</v>
      </c>
      <c r="AA1775" s="37" t="s">
        <v>585</v>
      </c>
      <c r="AB1775" s="30">
        <v>0</v>
      </c>
      <c r="AC1775" s="30">
        <v>0</v>
      </c>
      <c r="AD1775" s="31">
        <v>0</v>
      </c>
      <c r="AE1775" s="30">
        <v>11940</v>
      </c>
      <c r="AF1775" s="30">
        <v>0</v>
      </c>
      <c r="AG1775" s="32">
        <v>0</v>
      </c>
      <c r="AH1775" s="30">
        <v>0</v>
      </c>
      <c r="AI1775" s="10" t="s">
        <v>573</v>
      </c>
      <c r="AJ1775" s="30">
        <v>0</v>
      </c>
      <c r="AK1775" s="30">
        <v>0</v>
      </c>
      <c r="AL1775" s="30">
        <v>0</v>
      </c>
      <c r="AM1775" s="30">
        <v>0</v>
      </c>
      <c r="AN1775" s="30">
        <v>0</v>
      </c>
      <c r="AO1775" s="30">
        <v>0</v>
      </c>
      <c r="AP1775" s="30">
        <v>0</v>
      </c>
      <c r="AQ1775" s="30">
        <v>0</v>
      </c>
      <c r="AR1775" s="30">
        <v>0</v>
      </c>
      <c r="AS1775" s="30">
        <v>0</v>
      </c>
      <c r="AT1775" s="30">
        <v>0</v>
      </c>
      <c r="AU1775" s="121">
        <v>0</v>
      </c>
      <c r="AV1775" s="129" t="s">
        <v>1011</v>
      </c>
      <c r="AW1775" s="129" t="s">
        <v>1011</v>
      </c>
      <c r="AX1775" s="129" t="s">
        <v>2849</v>
      </c>
    </row>
    <row r="1776" spans="1:50" ht="24" x14ac:dyDescent="0.25">
      <c r="A1776" s="154">
        <v>46219</v>
      </c>
      <c r="B1776" s="28" t="s">
        <v>570</v>
      </c>
      <c r="C1776" s="155" t="s">
        <v>427</v>
      </c>
      <c r="D1776" s="155" t="s">
        <v>498</v>
      </c>
      <c r="E1776" s="25" t="s">
        <v>423</v>
      </c>
      <c r="F1776" s="29" t="s">
        <v>287</v>
      </c>
      <c r="G1776" s="29" t="s">
        <v>21</v>
      </c>
      <c r="H1776" s="29" t="s">
        <v>422</v>
      </c>
      <c r="I1776" s="29" t="s">
        <v>579</v>
      </c>
      <c r="J1776" s="29" t="s">
        <v>868</v>
      </c>
      <c r="K1776" s="25" t="s">
        <v>281</v>
      </c>
      <c r="L1776" s="155" t="s">
        <v>4700</v>
      </c>
      <c r="M1776" s="155" t="s">
        <v>6774</v>
      </c>
      <c r="N1776" s="155" t="s">
        <v>6261</v>
      </c>
      <c r="O1776" s="155">
        <v>10454292010</v>
      </c>
      <c r="P1776" s="155" t="s">
        <v>6775</v>
      </c>
      <c r="Q1776" s="28" t="s">
        <v>0</v>
      </c>
      <c r="R1776" s="29" t="s">
        <v>4424</v>
      </c>
      <c r="S1776" s="27" t="s">
        <v>6311</v>
      </c>
      <c r="T1776" s="27" t="s">
        <v>6312</v>
      </c>
      <c r="U1776" s="28" t="s">
        <v>329</v>
      </c>
      <c r="V1776" s="156" t="s">
        <v>281</v>
      </c>
      <c r="W1776" s="156" t="s">
        <v>678</v>
      </c>
      <c r="X1776" s="156" t="s">
        <v>411</v>
      </c>
      <c r="Y1776" s="37" t="s">
        <v>200</v>
      </c>
      <c r="Z1776" s="37" t="s">
        <v>586</v>
      </c>
      <c r="AA1776" s="37" t="s">
        <v>585</v>
      </c>
      <c r="AB1776" s="30">
        <v>0</v>
      </c>
      <c r="AC1776" s="30">
        <v>0</v>
      </c>
      <c r="AD1776" s="31">
        <v>0</v>
      </c>
      <c r="AE1776" s="30">
        <v>19700</v>
      </c>
      <c r="AF1776" s="30">
        <v>0</v>
      </c>
      <c r="AG1776" s="32">
        <v>0</v>
      </c>
      <c r="AH1776" s="30">
        <v>0</v>
      </c>
      <c r="AI1776" s="10" t="s">
        <v>573</v>
      </c>
      <c r="AJ1776" s="30">
        <v>0</v>
      </c>
      <c r="AK1776" s="30">
        <v>0</v>
      </c>
      <c r="AL1776" s="30">
        <v>0</v>
      </c>
      <c r="AM1776" s="30">
        <v>0</v>
      </c>
      <c r="AN1776" s="30">
        <v>0</v>
      </c>
      <c r="AO1776" s="30">
        <v>0</v>
      </c>
      <c r="AP1776" s="30">
        <v>0</v>
      </c>
      <c r="AQ1776" s="30">
        <v>0</v>
      </c>
      <c r="AR1776" s="30">
        <v>0</v>
      </c>
      <c r="AS1776" s="30">
        <v>0</v>
      </c>
      <c r="AT1776" s="30">
        <v>0</v>
      </c>
      <c r="AU1776" s="121">
        <v>0</v>
      </c>
      <c r="AV1776" s="129" t="s">
        <v>1011</v>
      </c>
      <c r="AW1776" s="129" t="s">
        <v>1011</v>
      </c>
      <c r="AX1776" s="129" t="s">
        <v>236</v>
      </c>
    </row>
    <row r="1777" spans="1:50" ht="24" x14ac:dyDescent="0.25">
      <c r="A1777" s="154">
        <v>46219</v>
      </c>
      <c r="B1777" s="28" t="s">
        <v>570</v>
      </c>
      <c r="C1777" s="155" t="s">
        <v>427</v>
      </c>
      <c r="D1777" s="155" t="s">
        <v>430</v>
      </c>
      <c r="E1777" s="25" t="s">
        <v>423</v>
      </c>
      <c r="F1777" s="29" t="s">
        <v>243</v>
      </c>
      <c r="G1777" s="29" t="s">
        <v>19</v>
      </c>
      <c r="H1777" s="29" t="s">
        <v>178</v>
      </c>
      <c r="I1777" s="29" t="s">
        <v>269</v>
      </c>
      <c r="J1777" s="29" t="s">
        <v>868</v>
      </c>
      <c r="K1777" s="25" t="s">
        <v>278</v>
      </c>
      <c r="L1777" s="155" t="s">
        <v>4682</v>
      </c>
      <c r="M1777" s="155" t="s">
        <v>6776</v>
      </c>
      <c r="N1777" s="155" t="s">
        <v>6261</v>
      </c>
      <c r="O1777" s="155">
        <v>10044375503</v>
      </c>
      <c r="P1777" s="155" t="s">
        <v>6777</v>
      </c>
      <c r="Q1777" s="28" t="s">
        <v>0</v>
      </c>
      <c r="R1777" s="29" t="s">
        <v>4425</v>
      </c>
      <c r="S1777" s="27" t="s">
        <v>6313</v>
      </c>
      <c r="T1777" s="27" t="s">
        <v>6314</v>
      </c>
      <c r="U1777" s="28" t="s">
        <v>286</v>
      </c>
      <c r="V1777" s="156" t="s">
        <v>278</v>
      </c>
      <c r="W1777" s="156" t="s">
        <v>626</v>
      </c>
      <c r="X1777" s="156" t="s">
        <v>411</v>
      </c>
      <c r="Y1777" s="37" t="s">
        <v>28</v>
      </c>
      <c r="Z1777" s="37" t="s">
        <v>178</v>
      </c>
      <c r="AA1777" s="37" t="s">
        <v>177</v>
      </c>
      <c r="AB1777" s="30">
        <v>0</v>
      </c>
      <c r="AC1777" s="30">
        <v>0</v>
      </c>
      <c r="AD1777" s="31">
        <v>0</v>
      </c>
      <c r="AE1777" s="30">
        <v>6600</v>
      </c>
      <c r="AF1777" s="30">
        <v>0</v>
      </c>
      <c r="AG1777" s="32">
        <v>0</v>
      </c>
      <c r="AH1777" s="30">
        <v>0</v>
      </c>
      <c r="AI1777" s="10" t="s">
        <v>573</v>
      </c>
      <c r="AJ1777" s="30">
        <v>0</v>
      </c>
      <c r="AK1777" s="30">
        <v>0</v>
      </c>
      <c r="AL1777" s="30">
        <v>0</v>
      </c>
      <c r="AM1777" s="30">
        <v>0</v>
      </c>
      <c r="AN1777" s="30">
        <v>0</v>
      </c>
      <c r="AO1777" s="30">
        <v>0</v>
      </c>
      <c r="AP1777" s="30">
        <v>0</v>
      </c>
      <c r="AQ1777" s="30">
        <v>0</v>
      </c>
      <c r="AR1777" s="30">
        <v>0</v>
      </c>
      <c r="AS1777" s="30">
        <v>0</v>
      </c>
      <c r="AT1777" s="30">
        <v>0</v>
      </c>
      <c r="AU1777" s="121">
        <v>0</v>
      </c>
      <c r="AV1777" s="129" t="s">
        <v>1011</v>
      </c>
      <c r="AW1777" s="129" t="s">
        <v>1011</v>
      </c>
      <c r="AX1777" s="129" t="s">
        <v>1696</v>
      </c>
    </row>
    <row r="1778" spans="1:50" ht="36" x14ac:dyDescent="0.25">
      <c r="A1778" s="154">
        <v>46219</v>
      </c>
      <c r="B1778" s="28" t="s">
        <v>570</v>
      </c>
      <c r="C1778" s="155" t="s">
        <v>427</v>
      </c>
      <c r="D1778" s="155" t="s">
        <v>459</v>
      </c>
      <c r="E1778" s="25" t="s">
        <v>423</v>
      </c>
      <c r="F1778" s="29" t="s">
        <v>287</v>
      </c>
      <c r="G1778" s="29" t="s">
        <v>20</v>
      </c>
      <c r="H1778" s="29" t="s">
        <v>422</v>
      </c>
      <c r="I1778" s="29" t="s">
        <v>579</v>
      </c>
      <c r="J1778" s="29" t="s">
        <v>868</v>
      </c>
      <c r="K1778" s="25" t="s">
        <v>283</v>
      </c>
      <c r="L1778" s="155" t="s">
        <v>4666</v>
      </c>
      <c r="M1778" s="155" t="s">
        <v>6315</v>
      </c>
      <c r="N1778" s="155" t="s">
        <v>6261</v>
      </c>
      <c r="O1778" s="155">
        <v>10718805681</v>
      </c>
      <c r="P1778" s="155" t="s">
        <v>6316</v>
      </c>
      <c r="Q1778" s="28" t="s">
        <v>0</v>
      </c>
      <c r="R1778" s="29" t="s">
        <v>6317</v>
      </c>
      <c r="S1778" s="27" t="s">
        <v>6318</v>
      </c>
      <c r="T1778" s="27" t="s">
        <v>6319</v>
      </c>
      <c r="U1778" s="28" t="s">
        <v>345</v>
      </c>
      <c r="V1778" s="156" t="s">
        <v>283</v>
      </c>
      <c r="W1778" s="156" t="s">
        <v>700</v>
      </c>
      <c r="X1778" s="156" t="s">
        <v>411</v>
      </c>
      <c r="Y1778" s="37" t="s">
        <v>200</v>
      </c>
      <c r="Z1778" s="37" t="s">
        <v>586</v>
      </c>
      <c r="AA1778" s="37" t="s">
        <v>585</v>
      </c>
      <c r="AB1778" s="30">
        <v>0</v>
      </c>
      <c r="AC1778" s="30">
        <v>0</v>
      </c>
      <c r="AD1778" s="31">
        <v>0</v>
      </c>
      <c r="AE1778" s="30">
        <v>3600</v>
      </c>
      <c r="AF1778" s="30">
        <v>0</v>
      </c>
      <c r="AG1778" s="32">
        <v>0</v>
      </c>
      <c r="AH1778" s="30">
        <v>0</v>
      </c>
      <c r="AI1778" s="10" t="s">
        <v>573</v>
      </c>
      <c r="AJ1778" s="30">
        <v>0</v>
      </c>
      <c r="AK1778" s="30">
        <v>0</v>
      </c>
      <c r="AL1778" s="30">
        <v>0</v>
      </c>
      <c r="AM1778" s="30">
        <v>0</v>
      </c>
      <c r="AN1778" s="30">
        <v>0</v>
      </c>
      <c r="AO1778" s="30">
        <v>0</v>
      </c>
      <c r="AP1778" s="30">
        <v>0</v>
      </c>
      <c r="AQ1778" s="30">
        <v>0</v>
      </c>
      <c r="AR1778" s="30">
        <v>0</v>
      </c>
      <c r="AS1778" s="30">
        <v>0</v>
      </c>
      <c r="AT1778" s="30">
        <v>0</v>
      </c>
      <c r="AU1778" s="121">
        <v>0</v>
      </c>
      <c r="AV1778" s="129" t="s">
        <v>1011</v>
      </c>
      <c r="AW1778" s="129" t="s">
        <v>1011</v>
      </c>
      <c r="AX1778" s="129" t="s">
        <v>2160</v>
      </c>
    </row>
    <row r="1779" spans="1:50" ht="36" x14ac:dyDescent="0.25">
      <c r="A1779" s="154">
        <v>46219</v>
      </c>
      <c r="B1779" s="28" t="s">
        <v>570</v>
      </c>
      <c r="C1779" s="155" t="s">
        <v>427</v>
      </c>
      <c r="D1779" s="155" t="s">
        <v>459</v>
      </c>
      <c r="E1779" s="25" t="s">
        <v>423</v>
      </c>
      <c r="F1779" s="29" t="s">
        <v>287</v>
      </c>
      <c r="G1779" s="29" t="s">
        <v>20</v>
      </c>
      <c r="H1779" s="29" t="s">
        <v>422</v>
      </c>
      <c r="I1779" s="29" t="s">
        <v>579</v>
      </c>
      <c r="J1779" s="29" t="s">
        <v>868</v>
      </c>
      <c r="K1779" s="25" t="s">
        <v>256</v>
      </c>
      <c r="L1779" s="155" t="s">
        <v>4667</v>
      </c>
      <c r="M1779" s="155" t="s">
        <v>6320</v>
      </c>
      <c r="N1779" s="155" t="s">
        <v>6261</v>
      </c>
      <c r="O1779" s="155">
        <v>10702381873</v>
      </c>
      <c r="P1779" s="155" t="s">
        <v>6321</v>
      </c>
      <c r="Q1779" s="28" t="s">
        <v>0</v>
      </c>
      <c r="R1779" s="29" t="s">
        <v>6322</v>
      </c>
      <c r="S1779" s="27" t="s">
        <v>6323</v>
      </c>
      <c r="T1779" s="27" t="s">
        <v>6324</v>
      </c>
      <c r="U1779" s="28" t="s">
        <v>300</v>
      </c>
      <c r="V1779" s="156" t="s">
        <v>256</v>
      </c>
      <c r="W1779" s="156" t="s">
        <v>644</v>
      </c>
      <c r="X1779" s="156" t="s">
        <v>411</v>
      </c>
      <c r="Y1779" s="37" t="s">
        <v>200</v>
      </c>
      <c r="Z1779" s="37" t="s">
        <v>586</v>
      </c>
      <c r="AA1779" s="37" t="s">
        <v>585</v>
      </c>
      <c r="AB1779" s="30">
        <v>0</v>
      </c>
      <c r="AC1779" s="30">
        <v>0</v>
      </c>
      <c r="AD1779" s="31">
        <v>0</v>
      </c>
      <c r="AE1779" s="30">
        <v>3600</v>
      </c>
      <c r="AF1779" s="30">
        <v>0</v>
      </c>
      <c r="AG1779" s="32">
        <v>0</v>
      </c>
      <c r="AH1779" s="30">
        <v>0</v>
      </c>
      <c r="AI1779" s="10" t="s">
        <v>573</v>
      </c>
      <c r="AJ1779" s="30">
        <v>0</v>
      </c>
      <c r="AK1779" s="30">
        <v>0</v>
      </c>
      <c r="AL1779" s="30">
        <v>0</v>
      </c>
      <c r="AM1779" s="30">
        <v>0</v>
      </c>
      <c r="AN1779" s="30">
        <v>0</v>
      </c>
      <c r="AO1779" s="30">
        <v>0</v>
      </c>
      <c r="AP1779" s="30">
        <v>0</v>
      </c>
      <c r="AQ1779" s="30">
        <v>0</v>
      </c>
      <c r="AR1779" s="30">
        <v>0</v>
      </c>
      <c r="AS1779" s="30">
        <v>0</v>
      </c>
      <c r="AT1779" s="30">
        <v>0</v>
      </c>
      <c r="AU1779" s="121">
        <v>0</v>
      </c>
      <c r="AV1779" s="129" t="s">
        <v>1011</v>
      </c>
      <c r="AW1779" s="129" t="s">
        <v>1011</v>
      </c>
      <c r="AX1779" s="129" t="s">
        <v>2160</v>
      </c>
    </row>
    <row r="1780" spans="1:50" ht="36" x14ac:dyDescent="0.25">
      <c r="A1780" s="154">
        <v>46219</v>
      </c>
      <c r="B1780" s="28" t="s">
        <v>570</v>
      </c>
      <c r="C1780" s="155" t="s">
        <v>427</v>
      </c>
      <c r="D1780" s="155" t="s">
        <v>459</v>
      </c>
      <c r="E1780" s="25" t="s">
        <v>423</v>
      </c>
      <c r="F1780" s="29" t="s">
        <v>287</v>
      </c>
      <c r="G1780" s="29" t="s">
        <v>20</v>
      </c>
      <c r="H1780" s="29" t="s">
        <v>422</v>
      </c>
      <c r="I1780" s="29" t="s">
        <v>579</v>
      </c>
      <c r="J1780" s="29" t="s">
        <v>868</v>
      </c>
      <c r="K1780" s="25" t="s">
        <v>283</v>
      </c>
      <c r="L1780" s="155" t="s">
        <v>4679</v>
      </c>
      <c r="M1780" s="155" t="s">
        <v>6778</v>
      </c>
      <c r="N1780" s="155" t="s">
        <v>6261</v>
      </c>
      <c r="O1780" s="155">
        <v>10713764685</v>
      </c>
      <c r="P1780" s="155" t="s">
        <v>6779</v>
      </c>
      <c r="Q1780" s="28" t="s">
        <v>0</v>
      </c>
      <c r="R1780" s="29" t="s">
        <v>4426</v>
      </c>
      <c r="S1780" s="27" t="s">
        <v>6325</v>
      </c>
      <c r="T1780" s="27" t="s">
        <v>6326</v>
      </c>
      <c r="U1780" s="28" t="s">
        <v>345</v>
      </c>
      <c r="V1780" s="156" t="s">
        <v>283</v>
      </c>
      <c r="W1780" s="156" t="s">
        <v>700</v>
      </c>
      <c r="X1780" s="156" t="s">
        <v>411</v>
      </c>
      <c r="Y1780" s="37" t="s">
        <v>200</v>
      </c>
      <c r="Z1780" s="37" t="s">
        <v>586</v>
      </c>
      <c r="AA1780" s="37" t="s">
        <v>585</v>
      </c>
      <c r="AB1780" s="30">
        <v>0</v>
      </c>
      <c r="AC1780" s="30">
        <v>0</v>
      </c>
      <c r="AD1780" s="31">
        <v>0</v>
      </c>
      <c r="AE1780" s="30">
        <v>4500</v>
      </c>
      <c r="AF1780" s="30">
        <v>0</v>
      </c>
      <c r="AG1780" s="32">
        <v>0</v>
      </c>
      <c r="AH1780" s="30">
        <v>0</v>
      </c>
      <c r="AI1780" s="10" t="s">
        <v>573</v>
      </c>
      <c r="AJ1780" s="30">
        <v>0</v>
      </c>
      <c r="AK1780" s="30">
        <v>0</v>
      </c>
      <c r="AL1780" s="30">
        <v>0</v>
      </c>
      <c r="AM1780" s="30">
        <v>0</v>
      </c>
      <c r="AN1780" s="30">
        <v>0</v>
      </c>
      <c r="AO1780" s="30">
        <v>0</v>
      </c>
      <c r="AP1780" s="30">
        <v>0</v>
      </c>
      <c r="AQ1780" s="30">
        <v>0</v>
      </c>
      <c r="AR1780" s="30">
        <v>0</v>
      </c>
      <c r="AS1780" s="30">
        <v>0</v>
      </c>
      <c r="AT1780" s="30">
        <v>0</v>
      </c>
      <c r="AU1780" s="121">
        <v>0</v>
      </c>
      <c r="AV1780" s="129" t="s">
        <v>1011</v>
      </c>
      <c r="AW1780" s="129" t="s">
        <v>1011</v>
      </c>
      <c r="AX1780" s="129" t="s">
        <v>2160</v>
      </c>
    </row>
    <row r="1781" spans="1:50" ht="24" x14ac:dyDescent="0.25">
      <c r="A1781" s="154">
        <v>46219</v>
      </c>
      <c r="B1781" s="28" t="s">
        <v>570</v>
      </c>
      <c r="C1781" s="155" t="s">
        <v>427</v>
      </c>
      <c r="D1781" s="155" t="s">
        <v>459</v>
      </c>
      <c r="E1781" s="25" t="s">
        <v>423</v>
      </c>
      <c r="F1781" s="29" t="s">
        <v>287</v>
      </c>
      <c r="G1781" s="29" t="s">
        <v>20</v>
      </c>
      <c r="H1781" s="29" t="s">
        <v>422</v>
      </c>
      <c r="I1781" s="29" t="s">
        <v>579</v>
      </c>
      <c r="J1781" s="29" t="s">
        <v>868</v>
      </c>
      <c r="K1781" s="25" t="s">
        <v>646</v>
      </c>
      <c r="L1781" s="155" t="s">
        <v>6780</v>
      </c>
      <c r="M1781" s="155" t="s">
        <v>6781</v>
      </c>
      <c r="N1781" s="155" t="s">
        <v>6261</v>
      </c>
      <c r="O1781" s="155">
        <v>10406607084</v>
      </c>
      <c r="P1781" s="155" t="s">
        <v>6782</v>
      </c>
      <c r="Q1781" s="28" t="s">
        <v>0</v>
      </c>
      <c r="R1781" s="29" t="s">
        <v>4427</v>
      </c>
      <c r="S1781" s="27" t="s">
        <v>6327</v>
      </c>
      <c r="T1781" s="27" t="s">
        <v>6328</v>
      </c>
      <c r="U1781" s="28" t="s">
        <v>302</v>
      </c>
      <c r="V1781" s="156" t="s">
        <v>646</v>
      </c>
      <c r="W1781" s="156" t="s">
        <v>647</v>
      </c>
      <c r="X1781" s="156" t="s">
        <v>411</v>
      </c>
      <c r="Y1781" s="37" t="s">
        <v>200</v>
      </c>
      <c r="Z1781" s="37" t="s">
        <v>586</v>
      </c>
      <c r="AA1781" s="37" t="s">
        <v>585</v>
      </c>
      <c r="AB1781" s="30">
        <v>0</v>
      </c>
      <c r="AC1781" s="30">
        <v>0</v>
      </c>
      <c r="AD1781" s="31">
        <v>0</v>
      </c>
      <c r="AE1781" s="30">
        <v>3990</v>
      </c>
      <c r="AF1781" s="30">
        <v>0</v>
      </c>
      <c r="AG1781" s="32">
        <v>0</v>
      </c>
      <c r="AH1781" s="30">
        <v>0</v>
      </c>
      <c r="AI1781" s="10" t="s">
        <v>573</v>
      </c>
      <c r="AJ1781" s="30">
        <v>0</v>
      </c>
      <c r="AK1781" s="30">
        <v>0</v>
      </c>
      <c r="AL1781" s="30">
        <v>0</v>
      </c>
      <c r="AM1781" s="30">
        <v>0</v>
      </c>
      <c r="AN1781" s="30">
        <v>0</v>
      </c>
      <c r="AO1781" s="30">
        <v>0</v>
      </c>
      <c r="AP1781" s="30">
        <v>0</v>
      </c>
      <c r="AQ1781" s="30">
        <v>0</v>
      </c>
      <c r="AR1781" s="30">
        <v>0</v>
      </c>
      <c r="AS1781" s="30">
        <v>0</v>
      </c>
      <c r="AT1781" s="30">
        <v>0</v>
      </c>
      <c r="AU1781" s="121">
        <v>0</v>
      </c>
      <c r="AV1781" s="129" t="s">
        <v>1011</v>
      </c>
      <c r="AW1781" s="129" t="s">
        <v>1011</v>
      </c>
      <c r="AX1781" s="129" t="s">
        <v>2160</v>
      </c>
    </row>
    <row r="1782" spans="1:50" ht="24" x14ac:dyDescent="0.25">
      <c r="A1782" s="154">
        <v>46219</v>
      </c>
      <c r="B1782" s="28" t="s">
        <v>570</v>
      </c>
      <c r="C1782" s="155" t="s">
        <v>427</v>
      </c>
      <c r="D1782" s="155" t="s">
        <v>459</v>
      </c>
      <c r="E1782" s="25" t="s">
        <v>423</v>
      </c>
      <c r="F1782" s="29" t="s">
        <v>287</v>
      </c>
      <c r="G1782" s="29" t="s">
        <v>20</v>
      </c>
      <c r="H1782" s="29" t="s">
        <v>422</v>
      </c>
      <c r="I1782" s="29" t="s">
        <v>579</v>
      </c>
      <c r="J1782" s="29" t="s">
        <v>868</v>
      </c>
      <c r="K1782" s="25" t="s">
        <v>646</v>
      </c>
      <c r="L1782" s="155" t="s">
        <v>4684</v>
      </c>
      <c r="M1782" s="155" t="s">
        <v>6783</v>
      </c>
      <c r="N1782" s="155" t="s">
        <v>6261</v>
      </c>
      <c r="O1782" s="155">
        <v>10728451331</v>
      </c>
      <c r="P1782" s="155" t="s">
        <v>6784</v>
      </c>
      <c r="Q1782" s="28" t="s">
        <v>0</v>
      </c>
      <c r="R1782" s="29" t="s">
        <v>4428</v>
      </c>
      <c r="S1782" s="27" t="s">
        <v>6329</v>
      </c>
      <c r="T1782" s="27" t="s">
        <v>6330</v>
      </c>
      <c r="U1782" s="28" t="s">
        <v>302</v>
      </c>
      <c r="V1782" s="156" t="s">
        <v>646</v>
      </c>
      <c r="W1782" s="156" t="s">
        <v>647</v>
      </c>
      <c r="X1782" s="156" t="s">
        <v>411</v>
      </c>
      <c r="Y1782" s="37" t="s">
        <v>200</v>
      </c>
      <c r="Z1782" s="37" t="s">
        <v>586</v>
      </c>
      <c r="AA1782" s="37" t="s">
        <v>585</v>
      </c>
      <c r="AB1782" s="30">
        <v>0</v>
      </c>
      <c r="AC1782" s="30">
        <v>0</v>
      </c>
      <c r="AD1782" s="31">
        <v>0</v>
      </c>
      <c r="AE1782" s="30">
        <v>4100</v>
      </c>
      <c r="AF1782" s="30">
        <v>0</v>
      </c>
      <c r="AG1782" s="32">
        <v>0</v>
      </c>
      <c r="AH1782" s="30">
        <v>0</v>
      </c>
      <c r="AI1782" s="10" t="s">
        <v>573</v>
      </c>
      <c r="AJ1782" s="30">
        <v>0</v>
      </c>
      <c r="AK1782" s="30">
        <v>0</v>
      </c>
      <c r="AL1782" s="30">
        <v>0</v>
      </c>
      <c r="AM1782" s="30">
        <v>0</v>
      </c>
      <c r="AN1782" s="30">
        <v>0</v>
      </c>
      <c r="AO1782" s="30">
        <v>0</v>
      </c>
      <c r="AP1782" s="30">
        <v>0</v>
      </c>
      <c r="AQ1782" s="30">
        <v>0</v>
      </c>
      <c r="AR1782" s="30">
        <v>0</v>
      </c>
      <c r="AS1782" s="30">
        <v>0</v>
      </c>
      <c r="AT1782" s="30">
        <v>0</v>
      </c>
      <c r="AU1782" s="121">
        <v>0</v>
      </c>
      <c r="AV1782" s="129" t="s">
        <v>1011</v>
      </c>
      <c r="AW1782" s="129" t="s">
        <v>1011</v>
      </c>
      <c r="AX1782" s="129" t="s">
        <v>2160</v>
      </c>
    </row>
    <row r="1783" spans="1:50" ht="24" x14ac:dyDescent="0.25">
      <c r="A1783" s="154">
        <v>46219</v>
      </c>
      <c r="B1783" s="28" t="s">
        <v>570</v>
      </c>
      <c r="C1783" s="155" t="s">
        <v>427</v>
      </c>
      <c r="D1783" s="155" t="s">
        <v>459</v>
      </c>
      <c r="E1783" s="25" t="s">
        <v>423</v>
      </c>
      <c r="F1783" s="29" t="s">
        <v>287</v>
      </c>
      <c r="G1783" s="29" t="s">
        <v>20</v>
      </c>
      <c r="H1783" s="29" t="s">
        <v>422</v>
      </c>
      <c r="I1783" s="29" t="s">
        <v>579</v>
      </c>
      <c r="J1783" s="29" t="s">
        <v>868</v>
      </c>
      <c r="K1783" s="25" t="s">
        <v>646</v>
      </c>
      <c r="L1783" s="155" t="s">
        <v>4685</v>
      </c>
      <c r="M1783" s="155" t="s">
        <v>6785</v>
      </c>
      <c r="N1783" s="155" t="s">
        <v>6261</v>
      </c>
      <c r="O1783" s="155">
        <v>10439104932</v>
      </c>
      <c r="P1783" s="155" t="s">
        <v>6786</v>
      </c>
      <c r="Q1783" s="28" t="s">
        <v>0</v>
      </c>
      <c r="R1783" s="29" t="s">
        <v>6331</v>
      </c>
      <c r="S1783" s="27" t="s">
        <v>6332</v>
      </c>
      <c r="T1783" s="27" t="s">
        <v>6333</v>
      </c>
      <c r="U1783" s="28" t="s">
        <v>302</v>
      </c>
      <c r="V1783" s="156" t="s">
        <v>646</v>
      </c>
      <c r="W1783" s="156" t="s">
        <v>647</v>
      </c>
      <c r="X1783" s="156" t="s">
        <v>411</v>
      </c>
      <c r="Y1783" s="37" t="s">
        <v>200</v>
      </c>
      <c r="Z1783" s="37" t="s">
        <v>586</v>
      </c>
      <c r="AA1783" s="37" t="s">
        <v>585</v>
      </c>
      <c r="AB1783" s="30">
        <v>0</v>
      </c>
      <c r="AC1783" s="30">
        <v>0</v>
      </c>
      <c r="AD1783" s="31">
        <v>0</v>
      </c>
      <c r="AE1783" s="30">
        <v>5400</v>
      </c>
      <c r="AF1783" s="30">
        <v>0</v>
      </c>
      <c r="AG1783" s="32">
        <v>0</v>
      </c>
      <c r="AH1783" s="30">
        <v>0</v>
      </c>
      <c r="AI1783" s="10" t="s">
        <v>573</v>
      </c>
      <c r="AJ1783" s="30">
        <v>0</v>
      </c>
      <c r="AK1783" s="30">
        <v>0</v>
      </c>
      <c r="AL1783" s="30">
        <v>0</v>
      </c>
      <c r="AM1783" s="30">
        <v>0</v>
      </c>
      <c r="AN1783" s="30">
        <v>0</v>
      </c>
      <c r="AO1783" s="30">
        <v>0</v>
      </c>
      <c r="AP1783" s="30">
        <v>0</v>
      </c>
      <c r="AQ1783" s="30">
        <v>0</v>
      </c>
      <c r="AR1783" s="30">
        <v>0</v>
      </c>
      <c r="AS1783" s="30">
        <v>0</v>
      </c>
      <c r="AT1783" s="30">
        <v>0</v>
      </c>
      <c r="AU1783" s="121">
        <v>0</v>
      </c>
      <c r="AV1783" s="129" t="s">
        <v>1011</v>
      </c>
      <c r="AW1783" s="129" t="s">
        <v>1011</v>
      </c>
      <c r="AX1783" s="129" t="s">
        <v>2160</v>
      </c>
    </row>
    <row r="1784" spans="1:50" ht="36" x14ac:dyDescent="0.25">
      <c r="A1784" s="154">
        <v>46219</v>
      </c>
      <c r="B1784" s="28" t="s">
        <v>570</v>
      </c>
      <c r="C1784" s="155" t="s">
        <v>427</v>
      </c>
      <c r="D1784" s="155" t="s">
        <v>459</v>
      </c>
      <c r="E1784" s="25" t="s">
        <v>423</v>
      </c>
      <c r="F1784" s="29" t="s">
        <v>287</v>
      </c>
      <c r="G1784" s="29" t="s">
        <v>20</v>
      </c>
      <c r="H1784" s="29" t="s">
        <v>422</v>
      </c>
      <c r="I1784" s="29" t="s">
        <v>579</v>
      </c>
      <c r="J1784" s="29" t="s">
        <v>868</v>
      </c>
      <c r="K1784" s="25" t="s">
        <v>276</v>
      </c>
      <c r="L1784" s="155" t="s">
        <v>4681</v>
      </c>
      <c r="M1784" s="155" t="s">
        <v>6787</v>
      </c>
      <c r="N1784" s="155" t="s">
        <v>6261</v>
      </c>
      <c r="O1784" s="155">
        <v>10447027599</v>
      </c>
      <c r="P1784" s="155" t="s">
        <v>6788</v>
      </c>
      <c r="Q1784" s="28" t="s">
        <v>0</v>
      </c>
      <c r="R1784" s="29" t="s">
        <v>4429</v>
      </c>
      <c r="S1784" s="27" t="s">
        <v>6334</v>
      </c>
      <c r="T1784" s="27" t="s">
        <v>6335</v>
      </c>
      <c r="U1784" s="28" t="s">
        <v>306</v>
      </c>
      <c r="V1784" s="156" t="s">
        <v>276</v>
      </c>
      <c r="W1784" s="156" t="s">
        <v>654</v>
      </c>
      <c r="X1784" s="156" t="s">
        <v>411</v>
      </c>
      <c r="Y1784" s="37" t="s">
        <v>200</v>
      </c>
      <c r="Z1784" s="37" t="s">
        <v>586</v>
      </c>
      <c r="AA1784" s="37" t="s">
        <v>585</v>
      </c>
      <c r="AB1784" s="30">
        <v>0</v>
      </c>
      <c r="AC1784" s="30">
        <v>0</v>
      </c>
      <c r="AD1784" s="31">
        <v>0</v>
      </c>
      <c r="AE1784" s="30">
        <v>3600</v>
      </c>
      <c r="AF1784" s="30">
        <v>0</v>
      </c>
      <c r="AG1784" s="32">
        <v>0</v>
      </c>
      <c r="AH1784" s="30">
        <v>0</v>
      </c>
      <c r="AI1784" s="10" t="s">
        <v>573</v>
      </c>
      <c r="AJ1784" s="30">
        <v>0</v>
      </c>
      <c r="AK1784" s="30">
        <v>0</v>
      </c>
      <c r="AL1784" s="30">
        <v>0</v>
      </c>
      <c r="AM1784" s="30">
        <v>0</v>
      </c>
      <c r="AN1784" s="30">
        <v>0</v>
      </c>
      <c r="AO1784" s="30">
        <v>0</v>
      </c>
      <c r="AP1784" s="30">
        <v>0</v>
      </c>
      <c r="AQ1784" s="30">
        <v>0</v>
      </c>
      <c r="AR1784" s="30">
        <v>0</v>
      </c>
      <c r="AS1784" s="30">
        <v>0</v>
      </c>
      <c r="AT1784" s="30">
        <v>0</v>
      </c>
      <c r="AU1784" s="121">
        <v>0</v>
      </c>
      <c r="AV1784" s="129" t="s">
        <v>1011</v>
      </c>
      <c r="AW1784" s="129" t="s">
        <v>1011</v>
      </c>
      <c r="AX1784" s="129" t="s">
        <v>2160</v>
      </c>
    </row>
    <row r="1785" spans="1:50" ht="24" x14ac:dyDescent="0.25">
      <c r="A1785" s="154">
        <v>46219</v>
      </c>
      <c r="B1785" s="28" t="s">
        <v>570</v>
      </c>
      <c r="C1785" s="155" t="s">
        <v>427</v>
      </c>
      <c r="D1785" s="155" t="s">
        <v>459</v>
      </c>
      <c r="E1785" s="25" t="s">
        <v>423</v>
      </c>
      <c r="F1785" s="29" t="s">
        <v>287</v>
      </c>
      <c r="G1785" s="29" t="s">
        <v>20</v>
      </c>
      <c r="H1785" s="29" t="s">
        <v>422</v>
      </c>
      <c r="I1785" s="29" t="s">
        <v>579</v>
      </c>
      <c r="J1785" s="29" t="s">
        <v>868</v>
      </c>
      <c r="K1785" s="25" t="s">
        <v>451</v>
      </c>
      <c r="L1785" s="155" t="s">
        <v>4676</v>
      </c>
      <c r="M1785" s="155" t="s">
        <v>6789</v>
      </c>
      <c r="N1785" s="155" t="s">
        <v>6261</v>
      </c>
      <c r="O1785" s="155">
        <v>10460100556</v>
      </c>
      <c r="P1785" s="155" t="s">
        <v>6790</v>
      </c>
      <c r="Q1785" s="28" t="s">
        <v>0</v>
      </c>
      <c r="R1785" s="29" t="s">
        <v>4430</v>
      </c>
      <c r="S1785" s="27" t="s">
        <v>6336</v>
      </c>
      <c r="T1785" s="27" t="s">
        <v>6337</v>
      </c>
      <c r="U1785" s="28" t="s">
        <v>303</v>
      </c>
      <c r="V1785" s="156" t="s">
        <v>451</v>
      </c>
      <c r="W1785" s="156" t="s">
        <v>648</v>
      </c>
      <c r="X1785" s="156" t="s">
        <v>411</v>
      </c>
      <c r="Y1785" s="37" t="s">
        <v>200</v>
      </c>
      <c r="Z1785" s="37" t="s">
        <v>586</v>
      </c>
      <c r="AA1785" s="37" t="s">
        <v>585</v>
      </c>
      <c r="AB1785" s="30">
        <v>0</v>
      </c>
      <c r="AC1785" s="30">
        <v>0</v>
      </c>
      <c r="AD1785" s="31">
        <v>0</v>
      </c>
      <c r="AE1785" s="30">
        <v>5310</v>
      </c>
      <c r="AF1785" s="30">
        <v>0</v>
      </c>
      <c r="AG1785" s="32">
        <v>0</v>
      </c>
      <c r="AH1785" s="30">
        <v>0</v>
      </c>
      <c r="AI1785" s="10" t="s">
        <v>573</v>
      </c>
      <c r="AJ1785" s="30">
        <v>0</v>
      </c>
      <c r="AK1785" s="30">
        <v>0</v>
      </c>
      <c r="AL1785" s="30">
        <v>0</v>
      </c>
      <c r="AM1785" s="30">
        <v>0</v>
      </c>
      <c r="AN1785" s="30">
        <v>0</v>
      </c>
      <c r="AO1785" s="30">
        <v>0</v>
      </c>
      <c r="AP1785" s="30">
        <v>0</v>
      </c>
      <c r="AQ1785" s="30">
        <v>0</v>
      </c>
      <c r="AR1785" s="30">
        <v>0</v>
      </c>
      <c r="AS1785" s="30">
        <v>0</v>
      </c>
      <c r="AT1785" s="30">
        <v>0</v>
      </c>
      <c r="AU1785" s="121">
        <v>0</v>
      </c>
      <c r="AV1785" s="129" t="s">
        <v>1011</v>
      </c>
      <c r="AW1785" s="129" t="s">
        <v>1011</v>
      </c>
      <c r="AX1785" s="129" t="s">
        <v>2160</v>
      </c>
    </row>
    <row r="1786" spans="1:50" ht="24" x14ac:dyDescent="0.25">
      <c r="A1786" s="154">
        <v>46219</v>
      </c>
      <c r="B1786" s="28" t="s">
        <v>570</v>
      </c>
      <c r="C1786" s="155" t="s">
        <v>427</v>
      </c>
      <c r="D1786" s="155" t="s">
        <v>459</v>
      </c>
      <c r="E1786" s="25" t="s">
        <v>423</v>
      </c>
      <c r="F1786" s="29" t="s">
        <v>287</v>
      </c>
      <c r="G1786" s="29" t="s">
        <v>20</v>
      </c>
      <c r="H1786" s="29" t="s">
        <v>422</v>
      </c>
      <c r="I1786" s="29" t="s">
        <v>579</v>
      </c>
      <c r="J1786" s="29" t="s">
        <v>868</v>
      </c>
      <c r="K1786" s="25" t="s">
        <v>622</v>
      </c>
      <c r="L1786" s="155" t="s">
        <v>4686</v>
      </c>
      <c r="M1786" s="155" t="s">
        <v>6791</v>
      </c>
      <c r="N1786" s="155" t="s">
        <v>6261</v>
      </c>
      <c r="O1786" s="155">
        <v>10471397542</v>
      </c>
      <c r="P1786" s="155" t="s">
        <v>6792</v>
      </c>
      <c r="Q1786" s="28" t="s">
        <v>0</v>
      </c>
      <c r="R1786" s="29" t="s">
        <v>2984</v>
      </c>
      <c r="S1786" s="27" t="s">
        <v>6338</v>
      </c>
      <c r="T1786" s="27" t="s">
        <v>6339</v>
      </c>
      <c r="U1786" s="28" t="s">
        <v>343</v>
      </c>
      <c r="V1786" s="156" t="s">
        <v>622</v>
      </c>
      <c r="W1786" s="156" t="s">
        <v>698</v>
      </c>
      <c r="X1786" s="156" t="s">
        <v>411</v>
      </c>
      <c r="Y1786" s="37" t="s">
        <v>200</v>
      </c>
      <c r="Z1786" s="37" t="s">
        <v>586</v>
      </c>
      <c r="AA1786" s="37" t="s">
        <v>585</v>
      </c>
      <c r="AB1786" s="30">
        <v>0</v>
      </c>
      <c r="AC1786" s="30">
        <v>0</v>
      </c>
      <c r="AD1786" s="31">
        <v>0</v>
      </c>
      <c r="AE1786" s="30">
        <v>4500</v>
      </c>
      <c r="AF1786" s="30">
        <v>0</v>
      </c>
      <c r="AG1786" s="32">
        <v>0</v>
      </c>
      <c r="AH1786" s="30">
        <v>0</v>
      </c>
      <c r="AI1786" s="10" t="s">
        <v>573</v>
      </c>
      <c r="AJ1786" s="30">
        <v>0</v>
      </c>
      <c r="AK1786" s="30">
        <v>0</v>
      </c>
      <c r="AL1786" s="30">
        <v>0</v>
      </c>
      <c r="AM1786" s="30">
        <v>0</v>
      </c>
      <c r="AN1786" s="30">
        <v>0</v>
      </c>
      <c r="AO1786" s="30">
        <v>0</v>
      </c>
      <c r="AP1786" s="30">
        <v>0</v>
      </c>
      <c r="AQ1786" s="30">
        <v>0</v>
      </c>
      <c r="AR1786" s="30">
        <v>0</v>
      </c>
      <c r="AS1786" s="30">
        <v>0</v>
      </c>
      <c r="AT1786" s="30">
        <v>0</v>
      </c>
      <c r="AU1786" s="121">
        <v>0</v>
      </c>
      <c r="AV1786" s="129" t="s">
        <v>1011</v>
      </c>
      <c r="AW1786" s="129" t="s">
        <v>1011</v>
      </c>
      <c r="AX1786" s="129" t="s">
        <v>2160</v>
      </c>
    </row>
    <row r="1787" spans="1:50" ht="24" x14ac:dyDescent="0.25">
      <c r="A1787" s="154">
        <v>46219</v>
      </c>
      <c r="B1787" s="28" t="s">
        <v>570</v>
      </c>
      <c r="C1787" s="155" t="s">
        <v>427</v>
      </c>
      <c r="D1787" s="155" t="s">
        <v>459</v>
      </c>
      <c r="E1787" s="25" t="s">
        <v>423</v>
      </c>
      <c r="F1787" s="29" t="s">
        <v>287</v>
      </c>
      <c r="G1787" s="29" t="s">
        <v>20</v>
      </c>
      <c r="H1787" s="29" t="s">
        <v>422</v>
      </c>
      <c r="I1787" s="29" t="s">
        <v>579</v>
      </c>
      <c r="J1787" s="29" t="s">
        <v>868</v>
      </c>
      <c r="K1787" s="25" t="s">
        <v>451</v>
      </c>
      <c r="L1787" s="155" t="s">
        <v>4694</v>
      </c>
      <c r="M1787" s="155" t="s">
        <v>6793</v>
      </c>
      <c r="N1787" s="155" t="s">
        <v>6261</v>
      </c>
      <c r="O1787" s="155">
        <v>10440454050</v>
      </c>
      <c r="P1787" s="155" t="s">
        <v>6794</v>
      </c>
      <c r="Q1787" s="28" t="s">
        <v>0</v>
      </c>
      <c r="R1787" s="29" t="s">
        <v>4431</v>
      </c>
      <c r="S1787" s="27" t="s">
        <v>6340</v>
      </c>
      <c r="T1787" s="27" t="s">
        <v>6341</v>
      </c>
      <c r="U1787" s="28" t="s">
        <v>303</v>
      </c>
      <c r="V1787" s="156" t="s">
        <v>451</v>
      </c>
      <c r="W1787" s="156" t="s">
        <v>648</v>
      </c>
      <c r="X1787" s="156" t="s">
        <v>411</v>
      </c>
      <c r="Y1787" s="37" t="s">
        <v>200</v>
      </c>
      <c r="Z1787" s="37" t="s">
        <v>586</v>
      </c>
      <c r="AA1787" s="37" t="s">
        <v>585</v>
      </c>
      <c r="AB1787" s="30">
        <v>0</v>
      </c>
      <c r="AC1787" s="30">
        <v>0</v>
      </c>
      <c r="AD1787" s="31">
        <v>0</v>
      </c>
      <c r="AE1787" s="30">
        <v>4800</v>
      </c>
      <c r="AF1787" s="30">
        <v>0</v>
      </c>
      <c r="AG1787" s="32">
        <v>0</v>
      </c>
      <c r="AH1787" s="30">
        <v>0</v>
      </c>
      <c r="AI1787" s="10" t="s">
        <v>573</v>
      </c>
      <c r="AJ1787" s="30">
        <v>0</v>
      </c>
      <c r="AK1787" s="30">
        <v>0</v>
      </c>
      <c r="AL1787" s="30">
        <v>0</v>
      </c>
      <c r="AM1787" s="30">
        <v>0</v>
      </c>
      <c r="AN1787" s="30">
        <v>0</v>
      </c>
      <c r="AO1787" s="30">
        <v>0</v>
      </c>
      <c r="AP1787" s="30">
        <v>0</v>
      </c>
      <c r="AQ1787" s="30">
        <v>0</v>
      </c>
      <c r="AR1787" s="30">
        <v>0</v>
      </c>
      <c r="AS1787" s="30">
        <v>0</v>
      </c>
      <c r="AT1787" s="30">
        <v>0</v>
      </c>
      <c r="AU1787" s="121">
        <v>0</v>
      </c>
      <c r="AV1787" s="129" t="s">
        <v>1011</v>
      </c>
      <c r="AW1787" s="129" t="s">
        <v>1011</v>
      </c>
      <c r="AX1787" s="129" t="s">
        <v>2160</v>
      </c>
    </row>
    <row r="1788" spans="1:50" ht="24" x14ac:dyDescent="0.25">
      <c r="A1788" s="154">
        <v>46219</v>
      </c>
      <c r="B1788" s="28" t="s">
        <v>570</v>
      </c>
      <c r="C1788" s="155" t="s">
        <v>427</v>
      </c>
      <c r="D1788" s="155" t="s">
        <v>459</v>
      </c>
      <c r="E1788" s="25" t="s">
        <v>423</v>
      </c>
      <c r="F1788" s="29" t="s">
        <v>287</v>
      </c>
      <c r="G1788" s="29" t="s">
        <v>20</v>
      </c>
      <c r="H1788" s="29" t="s">
        <v>422</v>
      </c>
      <c r="I1788" s="29" t="s">
        <v>579</v>
      </c>
      <c r="J1788" s="29" t="s">
        <v>868</v>
      </c>
      <c r="K1788" s="25" t="s">
        <v>445</v>
      </c>
      <c r="L1788" s="155" t="s">
        <v>4688</v>
      </c>
      <c r="M1788" s="155" t="s">
        <v>6795</v>
      </c>
      <c r="N1788" s="155" t="s">
        <v>6261</v>
      </c>
      <c r="O1788" s="155">
        <v>10734537689</v>
      </c>
      <c r="P1788" s="155" t="s">
        <v>6796</v>
      </c>
      <c r="Q1788" s="28" t="s">
        <v>0</v>
      </c>
      <c r="R1788" s="29" t="s">
        <v>4432</v>
      </c>
      <c r="S1788" s="27" t="s">
        <v>6342</v>
      </c>
      <c r="T1788" s="27" t="s">
        <v>6343</v>
      </c>
      <c r="U1788" s="28" t="s">
        <v>342</v>
      </c>
      <c r="V1788" s="156" t="s">
        <v>445</v>
      </c>
      <c r="W1788" s="156" t="s">
        <v>697</v>
      </c>
      <c r="X1788" s="156" t="s">
        <v>411</v>
      </c>
      <c r="Y1788" s="37" t="s">
        <v>200</v>
      </c>
      <c r="Z1788" s="37" t="s">
        <v>586</v>
      </c>
      <c r="AA1788" s="37" t="s">
        <v>585</v>
      </c>
      <c r="AB1788" s="30">
        <v>0</v>
      </c>
      <c r="AC1788" s="30">
        <v>0</v>
      </c>
      <c r="AD1788" s="31">
        <v>0</v>
      </c>
      <c r="AE1788" s="30">
        <v>4500</v>
      </c>
      <c r="AF1788" s="30">
        <v>0</v>
      </c>
      <c r="AG1788" s="32">
        <v>0</v>
      </c>
      <c r="AH1788" s="30">
        <v>0</v>
      </c>
      <c r="AI1788" s="10" t="s">
        <v>573</v>
      </c>
      <c r="AJ1788" s="30">
        <v>0</v>
      </c>
      <c r="AK1788" s="30">
        <v>0</v>
      </c>
      <c r="AL1788" s="30">
        <v>0</v>
      </c>
      <c r="AM1788" s="30">
        <v>0</v>
      </c>
      <c r="AN1788" s="30">
        <v>0</v>
      </c>
      <c r="AO1788" s="30">
        <v>0</v>
      </c>
      <c r="AP1788" s="30">
        <v>0</v>
      </c>
      <c r="AQ1788" s="30">
        <v>0</v>
      </c>
      <c r="AR1788" s="30">
        <v>0</v>
      </c>
      <c r="AS1788" s="30">
        <v>0</v>
      </c>
      <c r="AT1788" s="30">
        <v>0</v>
      </c>
      <c r="AU1788" s="121">
        <v>0</v>
      </c>
      <c r="AV1788" s="129" t="s">
        <v>1011</v>
      </c>
      <c r="AW1788" s="129" t="s">
        <v>1011</v>
      </c>
      <c r="AX1788" s="129" t="s">
        <v>2160</v>
      </c>
    </row>
    <row r="1789" spans="1:50" ht="24" x14ac:dyDescent="0.25">
      <c r="A1789" s="154">
        <v>46219</v>
      </c>
      <c r="B1789" s="28" t="s">
        <v>570</v>
      </c>
      <c r="C1789" s="155" t="s">
        <v>427</v>
      </c>
      <c r="D1789" s="155" t="s">
        <v>459</v>
      </c>
      <c r="E1789" s="25" t="s">
        <v>423</v>
      </c>
      <c r="F1789" s="29" t="s">
        <v>287</v>
      </c>
      <c r="G1789" s="29" t="s">
        <v>20</v>
      </c>
      <c r="H1789" s="29" t="s">
        <v>422</v>
      </c>
      <c r="I1789" s="29" t="s">
        <v>579</v>
      </c>
      <c r="J1789" s="29" t="s">
        <v>868</v>
      </c>
      <c r="K1789" s="25" t="s">
        <v>273</v>
      </c>
      <c r="L1789" s="155" t="s">
        <v>4687</v>
      </c>
      <c r="M1789" s="155" t="s">
        <v>6797</v>
      </c>
      <c r="N1789" s="155" t="s">
        <v>6261</v>
      </c>
      <c r="O1789" s="155">
        <v>10705716965</v>
      </c>
      <c r="P1789" s="155" t="s">
        <v>6798</v>
      </c>
      <c r="Q1789" s="28" t="s">
        <v>0</v>
      </c>
      <c r="R1789" s="29" t="s">
        <v>4433</v>
      </c>
      <c r="S1789" s="27" t="s">
        <v>6344</v>
      </c>
      <c r="T1789" s="27" t="s">
        <v>6345</v>
      </c>
      <c r="U1789" s="28" t="s">
        <v>305</v>
      </c>
      <c r="V1789" s="156" t="s">
        <v>273</v>
      </c>
      <c r="W1789" s="156" t="s">
        <v>653</v>
      </c>
      <c r="X1789" s="156" t="s">
        <v>411</v>
      </c>
      <c r="Y1789" s="37" t="s">
        <v>200</v>
      </c>
      <c r="Z1789" s="37" t="s">
        <v>586</v>
      </c>
      <c r="AA1789" s="37" t="s">
        <v>585</v>
      </c>
      <c r="AB1789" s="30">
        <v>0</v>
      </c>
      <c r="AC1789" s="30">
        <v>0</v>
      </c>
      <c r="AD1789" s="31">
        <v>0</v>
      </c>
      <c r="AE1789" s="30">
        <v>4250</v>
      </c>
      <c r="AF1789" s="30">
        <v>0</v>
      </c>
      <c r="AG1789" s="32">
        <v>0</v>
      </c>
      <c r="AH1789" s="30">
        <v>0</v>
      </c>
      <c r="AI1789" s="10" t="s">
        <v>573</v>
      </c>
      <c r="AJ1789" s="30">
        <v>0</v>
      </c>
      <c r="AK1789" s="30">
        <v>0</v>
      </c>
      <c r="AL1789" s="30">
        <v>0</v>
      </c>
      <c r="AM1789" s="30">
        <v>0</v>
      </c>
      <c r="AN1789" s="30">
        <v>0</v>
      </c>
      <c r="AO1789" s="30">
        <v>0</v>
      </c>
      <c r="AP1789" s="30">
        <v>0</v>
      </c>
      <c r="AQ1789" s="30">
        <v>0</v>
      </c>
      <c r="AR1789" s="30">
        <v>0</v>
      </c>
      <c r="AS1789" s="30">
        <v>0</v>
      </c>
      <c r="AT1789" s="30">
        <v>0</v>
      </c>
      <c r="AU1789" s="121">
        <v>0</v>
      </c>
      <c r="AV1789" s="129" t="s">
        <v>1011</v>
      </c>
      <c r="AW1789" s="129" t="s">
        <v>1011</v>
      </c>
      <c r="AX1789" s="129" t="s">
        <v>2160</v>
      </c>
    </row>
    <row r="1790" spans="1:50" ht="36" x14ac:dyDescent="0.25">
      <c r="A1790" s="154">
        <v>46219</v>
      </c>
      <c r="B1790" s="28" t="s">
        <v>570</v>
      </c>
      <c r="C1790" s="155" t="s">
        <v>427</v>
      </c>
      <c r="D1790" s="155" t="s">
        <v>459</v>
      </c>
      <c r="E1790" s="25" t="s">
        <v>423</v>
      </c>
      <c r="F1790" s="29" t="s">
        <v>287</v>
      </c>
      <c r="G1790" s="29" t="s">
        <v>20</v>
      </c>
      <c r="H1790" s="29" t="s">
        <v>422</v>
      </c>
      <c r="I1790" s="29" t="s">
        <v>579</v>
      </c>
      <c r="J1790" s="29" t="s">
        <v>868</v>
      </c>
      <c r="K1790" s="25" t="s">
        <v>264</v>
      </c>
      <c r="L1790" s="155" t="s">
        <v>4680</v>
      </c>
      <c r="M1790" s="155" t="s">
        <v>6799</v>
      </c>
      <c r="N1790" s="155" t="s">
        <v>6261</v>
      </c>
      <c r="O1790" s="155">
        <v>10409699052</v>
      </c>
      <c r="P1790" s="155" t="s">
        <v>6800</v>
      </c>
      <c r="Q1790" s="28" t="s">
        <v>0</v>
      </c>
      <c r="R1790" s="29" t="s">
        <v>4434</v>
      </c>
      <c r="S1790" s="27" t="s">
        <v>6346</v>
      </c>
      <c r="T1790" s="27" t="s">
        <v>6347</v>
      </c>
      <c r="U1790" s="28" t="s">
        <v>340</v>
      </c>
      <c r="V1790" s="156" t="s">
        <v>264</v>
      </c>
      <c r="W1790" s="156" t="s">
        <v>695</v>
      </c>
      <c r="X1790" s="156" t="s">
        <v>411</v>
      </c>
      <c r="Y1790" s="37" t="s">
        <v>200</v>
      </c>
      <c r="Z1790" s="37" t="s">
        <v>586</v>
      </c>
      <c r="AA1790" s="37" t="s">
        <v>585</v>
      </c>
      <c r="AB1790" s="30">
        <v>0</v>
      </c>
      <c r="AC1790" s="30">
        <v>0</v>
      </c>
      <c r="AD1790" s="31">
        <v>0</v>
      </c>
      <c r="AE1790" s="30">
        <v>5600</v>
      </c>
      <c r="AF1790" s="30">
        <v>0</v>
      </c>
      <c r="AG1790" s="32">
        <v>0</v>
      </c>
      <c r="AH1790" s="30">
        <v>0</v>
      </c>
      <c r="AI1790" s="10" t="s">
        <v>573</v>
      </c>
      <c r="AJ1790" s="30">
        <v>0</v>
      </c>
      <c r="AK1790" s="30">
        <v>0</v>
      </c>
      <c r="AL1790" s="30">
        <v>0</v>
      </c>
      <c r="AM1790" s="30">
        <v>0</v>
      </c>
      <c r="AN1790" s="30">
        <v>0</v>
      </c>
      <c r="AO1790" s="30">
        <v>0</v>
      </c>
      <c r="AP1790" s="30">
        <v>0</v>
      </c>
      <c r="AQ1790" s="30">
        <v>0</v>
      </c>
      <c r="AR1790" s="30">
        <v>0</v>
      </c>
      <c r="AS1790" s="30">
        <v>0</v>
      </c>
      <c r="AT1790" s="30">
        <v>0</v>
      </c>
      <c r="AU1790" s="121">
        <v>0</v>
      </c>
      <c r="AV1790" s="129" t="s">
        <v>1011</v>
      </c>
      <c r="AW1790" s="129" t="s">
        <v>1011</v>
      </c>
      <c r="AX1790" s="129" t="s">
        <v>2160</v>
      </c>
    </row>
    <row r="1791" spans="1:50" ht="24" x14ac:dyDescent="0.25">
      <c r="A1791" s="154">
        <v>46219</v>
      </c>
      <c r="B1791" s="28" t="s">
        <v>570</v>
      </c>
      <c r="C1791" s="155" t="s">
        <v>427</v>
      </c>
      <c r="D1791" s="155" t="s">
        <v>459</v>
      </c>
      <c r="E1791" s="25" t="s">
        <v>423</v>
      </c>
      <c r="F1791" s="29" t="s">
        <v>287</v>
      </c>
      <c r="G1791" s="29" t="s">
        <v>20</v>
      </c>
      <c r="H1791" s="29" t="s">
        <v>422</v>
      </c>
      <c r="I1791" s="29" t="s">
        <v>579</v>
      </c>
      <c r="J1791" s="29" t="s">
        <v>868</v>
      </c>
      <c r="K1791" s="25" t="s">
        <v>451</v>
      </c>
      <c r="L1791" s="155" t="s">
        <v>4693</v>
      </c>
      <c r="M1791" s="155" t="s">
        <v>6801</v>
      </c>
      <c r="N1791" s="155" t="s">
        <v>6261</v>
      </c>
      <c r="O1791" s="155">
        <v>10475206067</v>
      </c>
      <c r="P1791" s="155" t="s">
        <v>6802</v>
      </c>
      <c r="Q1791" s="28" t="s">
        <v>0</v>
      </c>
      <c r="R1791" s="29" t="s">
        <v>4435</v>
      </c>
      <c r="S1791" s="27" t="s">
        <v>6348</v>
      </c>
      <c r="T1791" s="27" t="s">
        <v>6349</v>
      </c>
      <c r="U1791" s="28" t="s">
        <v>303</v>
      </c>
      <c r="V1791" s="156" t="s">
        <v>451</v>
      </c>
      <c r="W1791" s="156" t="s">
        <v>648</v>
      </c>
      <c r="X1791" s="156" t="s">
        <v>411</v>
      </c>
      <c r="Y1791" s="37" t="s">
        <v>200</v>
      </c>
      <c r="Z1791" s="37" t="s">
        <v>586</v>
      </c>
      <c r="AA1791" s="37" t="s">
        <v>585</v>
      </c>
      <c r="AB1791" s="30">
        <v>0</v>
      </c>
      <c r="AC1791" s="30">
        <v>0</v>
      </c>
      <c r="AD1791" s="31">
        <v>0</v>
      </c>
      <c r="AE1791" s="30">
        <v>4680</v>
      </c>
      <c r="AF1791" s="30">
        <v>0</v>
      </c>
      <c r="AG1791" s="32">
        <v>0</v>
      </c>
      <c r="AH1791" s="30">
        <v>0</v>
      </c>
      <c r="AI1791" s="10" t="s">
        <v>573</v>
      </c>
      <c r="AJ1791" s="30">
        <v>0</v>
      </c>
      <c r="AK1791" s="30">
        <v>0</v>
      </c>
      <c r="AL1791" s="30">
        <v>0</v>
      </c>
      <c r="AM1791" s="30">
        <v>0</v>
      </c>
      <c r="AN1791" s="30">
        <v>0</v>
      </c>
      <c r="AO1791" s="30">
        <v>0</v>
      </c>
      <c r="AP1791" s="30">
        <v>0</v>
      </c>
      <c r="AQ1791" s="30">
        <v>0</v>
      </c>
      <c r="AR1791" s="30">
        <v>0</v>
      </c>
      <c r="AS1791" s="30">
        <v>0</v>
      </c>
      <c r="AT1791" s="30">
        <v>0</v>
      </c>
      <c r="AU1791" s="121">
        <v>0</v>
      </c>
      <c r="AV1791" s="129" t="s">
        <v>1011</v>
      </c>
      <c r="AW1791" s="129" t="s">
        <v>1011</v>
      </c>
      <c r="AX1791" s="129" t="s">
        <v>2160</v>
      </c>
    </row>
    <row r="1792" spans="1:50" ht="24" x14ac:dyDescent="0.25">
      <c r="A1792" s="154">
        <v>46219</v>
      </c>
      <c r="B1792" s="28" t="s">
        <v>570</v>
      </c>
      <c r="C1792" s="155" t="s">
        <v>427</v>
      </c>
      <c r="D1792" s="155" t="s">
        <v>459</v>
      </c>
      <c r="E1792" s="25" t="s">
        <v>423</v>
      </c>
      <c r="F1792" s="29" t="s">
        <v>287</v>
      </c>
      <c r="G1792" s="29" t="s">
        <v>20</v>
      </c>
      <c r="H1792" s="29" t="s">
        <v>422</v>
      </c>
      <c r="I1792" s="29" t="s">
        <v>579</v>
      </c>
      <c r="J1792" s="29" t="s">
        <v>868</v>
      </c>
      <c r="K1792" s="25" t="s">
        <v>262</v>
      </c>
      <c r="L1792" s="155" t="s">
        <v>4689</v>
      </c>
      <c r="M1792" s="155" t="s">
        <v>6803</v>
      </c>
      <c r="N1792" s="155" t="s">
        <v>6261</v>
      </c>
      <c r="O1792" s="155">
        <v>10765578464</v>
      </c>
      <c r="P1792" s="155" t="s">
        <v>6804</v>
      </c>
      <c r="Q1792" s="28" t="s">
        <v>0</v>
      </c>
      <c r="R1792" s="29" t="s">
        <v>4436</v>
      </c>
      <c r="S1792" s="27" t="s">
        <v>6350</v>
      </c>
      <c r="T1792" s="27" t="s">
        <v>6351</v>
      </c>
      <c r="U1792" s="28" t="s">
        <v>339</v>
      </c>
      <c r="V1792" s="156" t="s">
        <v>262</v>
      </c>
      <c r="W1792" s="156" t="s">
        <v>694</v>
      </c>
      <c r="X1792" s="156" t="s">
        <v>411</v>
      </c>
      <c r="Y1792" s="37" t="s">
        <v>200</v>
      </c>
      <c r="Z1792" s="37" t="s">
        <v>586</v>
      </c>
      <c r="AA1792" s="37" t="s">
        <v>585</v>
      </c>
      <c r="AB1792" s="30">
        <v>0</v>
      </c>
      <c r="AC1792" s="30">
        <v>0</v>
      </c>
      <c r="AD1792" s="31">
        <v>0</v>
      </c>
      <c r="AE1792" s="30">
        <v>5400</v>
      </c>
      <c r="AF1792" s="30">
        <v>0</v>
      </c>
      <c r="AG1792" s="32">
        <v>0</v>
      </c>
      <c r="AH1792" s="30">
        <v>0</v>
      </c>
      <c r="AI1792" s="10" t="s">
        <v>573</v>
      </c>
      <c r="AJ1792" s="30">
        <v>0</v>
      </c>
      <c r="AK1792" s="30">
        <v>0</v>
      </c>
      <c r="AL1792" s="30">
        <v>0</v>
      </c>
      <c r="AM1792" s="30">
        <v>0</v>
      </c>
      <c r="AN1792" s="30">
        <v>0</v>
      </c>
      <c r="AO1792" s="30">
        <v>0</v>
      </c>
      <c r="AP1792" s="30">
        <v>0</v>
      </c>
      <c r="AQ1792" s="30">
        <v>0</v>
      </c>
      <c r="AR1792" s="30">
        <v>0</v>
      </c>
      <c r="AS1792" s="30">
        <v>0</v>
      </c>
      <c r="AT1792" s="30">
        <v>0</v>
      </c>
      <c r="AU1792" s="121">
        <v>0</v>
      </c>
      <c r="AV1792" s="129" t="s">
        <v>1011</v>
      </c>
      <c r="AW1792" s="129" t="s">
        <v>1011</v>
      </c>
      <c r="AX1792" s="129" t="s">
        <v>2160</v>
      </c>
    </row>
    <row r="1793" spans="1:50" ht="24" x14ac:dyDescent="0.25">
      <c r="A1793" s="154">
        <v>46219</v>
      </c>
      <c r="B1793" s="28" t="s">
        <v>570</v>
      </c>
      <c r="C1793" s="155" t="s">
        <v>427</v>
      </c>
      <c r="D1793" s="155" t="s">
        <v>459</v>
      </c>
      <c r="E1793" s="25" t="s">
        <v>423</v>
      </c>
      <c r="F1793" s="29" t="s">
        <v>287</v>
      </c>
      <c r="G1793" s="29" t="s">
        <v>20</v>
      </c>
      <c r="H1793" s="29" t="s">
        <v>422</v>
      </c>
      <c r="I1793" s="29" t="s">
        <v>579</v>
      </c>
      <c r="J1793" s="29" t="s">
        <v>868</v>
      </c>
      <c r="K1793" s="25" t="s">
        <v>451</v>
      </c>
      <c r="L1793" s="155" t="s">
        <v>4695</v>
      </c>
      <c r="M1793" s="155" t="s">
        <v>6805</v>
      </c>
      <c r="N1793" s="155" t="s">
        <v>6261</v>
      </c>
      <c r="O1793" s="155">
        <v>10711066395</v>
      </c>
      <c r="P1793" s="155" t="s">
        <v>6806</v>
      </c>
      <c r="Q1793" s="28" t="s">
        <v>0</v>
      </c>
      <c r="R1793" s="29" t="s">
        <v>6352</v>
      </c>
      <c r="S1793" s="27" t="s">
        <v>6353</v>
      </c>
      <c r="T1793" s="27" t="s">
        <v>6354</v>
      </c>
      <c r="U1793" s="28" t="s">
        <v>303</v>
      </c>
      <c r="V1793" s="156" t="s">
        <v>451</v>
      </c>
      <c r="W1793" s="156" t="s">
        <v>648</v>
      </c>
      <c r="X1793" s="156" t="s">
        <v>411</v>
      </c>
      <c r="Y1793" s="37" t="s">
        <v>200</v>
      </c>
      <c r="Z1793" s="37" t="s">
        <v>586</v>
      </c>
      <c r="AA1793" s="37" t="s">
        <v>585</v>
      </c>
      <c r="AB1793" s="30">
        <v>0</v>
      </c>
      <c r="AC1793" s="30">
        <v>0</v>
      </c>
      <c r="AD1793" s="31">
        <v>0</v>
      </c>
      <c r="AE1793" s="30">
        <v>6300</v>
      </c>
      <c r="AF1793" s="30">
        <v>0</v>
      </c>
      <c r="AG1793" s="32">
        <v>0</v>
      </c>
      <c r="AH1793" s="30">
        <v>0</v>
      </c>
      <c r="AI1793" s="10" t="s">
        <v>573</v>
      </c>
      <c r="AJ1793" s="30">
        <v>0</v>
      </c>
      <c r="AK1793" s="30">
        <v>0</v>
      </c>
      <c r="AL1793" s="30">
        <v>0</v>
      </c>
      <c r="AM1793" s="30">
        <v>0</v>
      </c>
      <c r="AN1793" s="30">
        <v>0</v>
      </c>
      <c r="AO1793" s="30">
        <v>0</v>
      </c>
      <c r="AP1793" s="30">
        <v>0</v>
      </c>
      <c r="AQ1793" s="30">
        <v>0</v>
      </c>
      <c r="AR1793" s="30">
        <v>0</v>
      </c>
      <c r="AS1793" s="30">
        <v>0</v>
      </c>
      <c r="AT1793" s="30">
        <v>0</v>
      </c>
      <c r="AU1793" s="121">
        <v>0</v>
      </c>
      <c r="AV1793" s="129" t="s">
        <v>1011</v>
      </c>
      <c r="AW1793" s="129" t="s">
        <v>1011</v>
      </c>
      <c r="AX1793" s="129" t="s">
        <v>2160</v>
      </c>
    </row>
    <row r="1794" spans="1:50" ht="24" x14ac:dyDescent="0.25">
      <c r="A1794" s="154">
        <v>46219</v>
      </c>
      <c r="B1794" s="28" t="s">
        <v>570</v>
      </c>
      <c r="C1794" s="155" t="s">
        <v>427</v>
      </c>
      <c r="D1794" s="155" t="s">
        <v>459</v>
      </c>
      <c r="E1794" s="25" t="s">
        <v>423</v>
      </c>
      <c r="F1794" s="29" t="s">
        <v>287</v>
      </c>
      <c r="G1794" s="29" t="s">
        <v>20</v>
      </c>
      <c r="H1794" s="29" t="s">
        <v>422</v>
      </c>
      <c r="I1794" s="29" t="s">
        <v>579</v>
      </c>
      <c r="J1794" s="29" t="s">
        <v>868</v>
      </c>
      <c r="K1794" s="25" t="s">
        <v>262</v>
      </c>
      <c r="L1794" s="155" t="s">
        <v>6807</v>
      </c>
      <c r="M1794" s="155" t="s">
        <v>6808</v>
      </c>
      <c r="N1794" s="155" t="s">
        <v>6261</v>
      </c>
      <c r="O1794" s="155">
        <v>10700027096</v>
      </c>
      <c r="P1794" s="155" t="s">
        <v>6809</v>
      </c>
      <c r="Q1794" s="28" t="s">
        <v>0</v>
      </c>
      <c r="R1794" s="29" t="s">
        <v>4437</v>
      </c>
      <c r="S1794" s="27" t="s">
        <v>6355</v>
      </c>
      <c r="T1794" s="27" t="s">
        <v>6356</v>
      </c>
      <c r="U1794" s="28" t="s">
        <v>339</v>
      </c>
      <c r="V1794" s="156" t="s">
        <v>262</v>
      </c>
      <c r="W1794" s="156" t="s">
        <v>694</v>
      </c>
      <c r="X1794" s="156" t="s">
        <v>411</v>
      </c>
      <c r="Y1794" s="37" t="s">
        <v>200</v>
      </c>
      <c r="Z1794" s="37" t="s">
        <v>586</v>
      </c>
      <c r="AA1794" s="37" t="s">
        <v>585</v>
      </c>
      <c r="AB1794" s="30">
        <v>0</v>
      </c>
      <c r="AC1794" s="30">
        <v>0</v>
      </c>
      <c r="AD1794" s="31">
        <v>0</v>
      </c>
      <c r="AE1794" s="30">
        <v>5400</v>
      </c>
      <c r="AF1794" s="30">
        <v>0</v>
      </c>
      <c r="AG1794" s="32">
        <v>0</v>
      </c>
      <c r="AH1794" s="30">
        <v>0</v>
      </c>
      <c r="AI1794" s="10" t="s">
        <v>573</v>
      </c>
      <c r="AJ1794" s="30">
        <v>0</v>
      </c>
      <c r="AK1794" s="30">
        <v>0</v>
      </c>
      <c r="AL1794" s="30">
        <v>0</v>
      </c>
      <c r="AM1794" s="30">
        <v>0</v>
      </c>
      <c r="AN1794" s="30">
        <v>0</v>
      </c>
      <c r="AO1794" s="30">
        <v>0</v>
      </c>
      <c r="AP1794" s="30">
        <v>0</v>
      </c>
      <c r="AQ1794" s="30">
        <v>0</v>
      </c>
      <c r="AR1794" s="30">
        <v>0</v>
      </c>
      <c r="AS1794" s="30">
        <v>0</v>
      </c>
      <c r="AT1794" s="30">
        <v>0</v>
      </c>
      <c r="AU1794" s="121">
        <v>0</v>
      </c>
      <c r="AV1794" s="129" t="s">
        <v>1011</v>
      </c>
      <c r="AW1794" s="129" t="s">
        <v>1011</v>
      </c>
      <c r="AX1794" s="129" t="s">
        <v>2160</v>
      </c>
    </row>
    <row r="1795" spans="1:50" ht="24" x14ac:dyDescent="0.25">
      <c r="A1795" s="154">
        <v>46219</v>
      </c>
      <c r="B1795" s="28" t="s">
        <v>570</v>
      </c>
      <c r="C1795" s="155" t="s">
        <v>427</v>
      </c>
      <c r="D1795" s="155" t="s">
        <v>459</v>
      </c>
      <c r="E1795" s="25" t="s">
        <v>423</v>
      </c>
      <c r="F1795" s="29" t="s">
        <v>287</v>
      </c>
      <c r="G1795" s="29" t="s">
        <v>20</v>
      </c>
      <c r="H1795" s="29" t="s">
        <v>422</v>
      </c>
      <c r="I1795" s="29" t="s">
        <v>579</v>
      </c>
      <c r="J1795" s="29" t="s">
        <v>868</v>
      </c>
      <c r="K1795" s="25" t="s">
        <v>258</v>
      </c>
      <c r="L1795" s="155" t="s">
        <v>4697</v>
      </c>
      <c r="M1795" s="155" t="s">
        <v>6810</v>
      </c>
      <c r="N1795" s="155" t="s">
        <v>6261</v>
      </c>
      <c r="O1795" s="155">
        <v>10432036621</v>
      </c>
      <c r="P1795" s="155" t="s">
        <v>6811</v>
      </c>
      <c r="Q1795" s="28" t="s">
        <v>0</v>
      </c>
      <c r="R1795" s="29" t="s">
        <v>4438</v>
      </c>
      <c r="S1795" s="27" t="s">
        <v>6357</v>
      </c>
      <c r="T1795" s="27" t="s">
        <v>6358</v>
      </c>
      <c r="U1795" s="28" t="s">
        <v>301</v>
      </c>
      <c r="V1795" s="156" t="s">
        <v>258</v>
      </c>
      <c r="W1795" s="156" t="s">
        <v>645</v>
      </c>
      <c r="X1795" s="156" t="s">
        <v>411</v>
      </c>
      <c r="Y1795" s="37" t="s">
        <v>200</v>
      </c>
      <c r="Z1795" s="37" t="s">
        <v>586</v>
      </c>
      <c r="AA1795" s="37" t="s">
        <v>585</v>
      </c>
      <c r="AB1795" s="30">
        <v>0</v>
      </c>
      <c r="AC1795" s="30">
        <v>0</v>
      </c>
      <c r="AD1795" s="31">
        <v>0</v>
      </c>
      <c r="AE1795" s="30">
        <v>3950</v>
      </c>
      <c r="AF1795" s="30">
        <v>0</v>
      </c>
      <c r="AG1795" s="32">
        <v>0</v>
      </c>
      <c r="AH1795" s="30">
        <v>0</v>
      </c>
      <c r="AI1795" s="10" t="s">
        <v>573</v>
      </c>
      <c r="AJ1795" s="30">
        <v>0</v>
      </c>
      <c r="AK1795" s="30">
        <v>0</v>
      </c>
      <c r="AL1795" s="30">
        <v>0</v>
      </c>
      <c r="AM1795" s="30">
        <v>0</v>
      </c>
      <c r="AN1795" s="30">
        <v>0</v>
      </c>
      <c r="AO1795" s="30">
        <v>0</v>
      </c>
      <c r="AP1795" s="30">
        <v>0</v>
      </c>
      <c r="AQ1795" s="30">
        <v>0</v>
      </c>
      <c r="AR1795" s="30">
        <v>0</v>
      </c>
      <c r="AS1795" s="30">
        <v>0</v>
      </c>
      <c r="AT1795" s="30">
        <v>0</v>
      </c>
      <c r="AU1795" s="121">
        <v>0</v>
      </c>
      <c r="AV1795" s="129" t="s">
        <v>1011</v>
      </c>
      <c r="AW1795" s="129" t="s">
        <v>1011</v>
      </c>
      <c r="AX1795" s="129" t="s">
        <v>2160</v>
      </c>
    </row>
    <row r="1796" spans="1:50" ht="24" x14ac:dyDescent="0.25">
      <c r="A1796" s="154">
        <v>46219</v>
      </c>
      <c r="B1796" s="28" t="s">
        <v>570</v>
      </c>
      <c r="C1796" s="155" t="s">
        <v>427</v>
      </c>
      <c r="D1796" s="155" t="s">
        <v>459</v>
      </c>
      <c r="E1796" s="25" t="s">
        <v>423</v>
      </c>
      <c r="F1796" s="29" t="s">
        <v>287</v>
      </c>
      <c r="G1796" s="29" t="s">
        <v>20</v>
      </c>
      <c r="H1796" s="29" t="s">
        <v>422</v>
      </c>
      <c r="I1796" s="29" t="s">
        <v>579</v>
      </c>
      <c r="J1796" s="29" t="s">
        <v>868</v>
      </c>
      <c r="K1796" s="25" t="s">
        <v>258</v>
      </c>
      <c r="L1796" s="155" t="s">
        <v>4690</v>
      </c>
      <c r="M1796" s="155" t="s">
        <v>6812</v>
      </c>
      <c r="N1796" s="155" t="s">
        <v>6261</v>
      </c>
      <c r="O1796" s="155">
        <v>10737430737</v>
      </c>
      <c r="P1796" s="155" t="s">
        <v>6813</v>
      </c>
      <c r="Q1796" s="28" t="s">
        <v>0</v>
      </c>
      <c r="R1796" s="29" t="s">
        <v>4439</v>
      </c>
      <c r="S1796" s="27" t="s">
        <v>6359</v>
      </c>
      <c r="T1796" s="27" t="s">
        <v>6360</v>
      </c>
      <c r="U1796" s="28" t="s">
        <v>301</v>
      </c>
      <c r="V1796" s="156" t="s">
        <v>258</v>
      </c>
      <c r="W1796" s="156" t="s">
        <v>645</v>
      </c>
      <c r="X1796" s="156" t="s">
        <v>411</v>
      </c>
      <c r="Y1796" s="37" t="s">
        <v>200</v>
      </c>
      <c r="Z1796" s="37" t="s">
        <v>586</v>
      </c>
      <c r="AA1796" s="37" t="s">
        <v>585</v>
      </c>
      <c r="AB1796" s="30">
        <v>0</v>
      </c>
      <c r="AC1796" s="30">
        <v>0</v>
      </c>
      <c r="AD1796" s="31">
        <v>0</v>
      </c>
      <c r="AE1796" s="30">
        <v>4200</v>
      </c>
      <c r="AF1796" s="30">
        <v>0</v>
      </c>
      <c r="AG1796" s="32">
        <v>0</v>
      </c>
      <c r="AH1796" s="30">
        <v>0</v>
      </c>
      <c r="AI1796" s="10" t="s">
        <v>573</v>
      </c>
      <c r="AJ1796" s="30">
        <v>0</v>
      </c>
      <c r="AK1796" s="30">
        <v>0</v>
      </c>
      <c r="AL1796" s="30">
        <v>0</v>
      </c>
      <c r="AM1796" s="30">
        <v>0</v>
      </c>
      <c r="AN1796" s="30">
        <v>0</v>
      </c>
      <c r="AO1796" s="30">
        <v>0</v>
      </c>
      <c r="AP1796" s="30">
        <v>0</v>
      </c>
      <c r="AQ1796" s="30">
        <v>0</v>
      </c>
      <c r="AR1796" s="30">
        <v>0</v>
      </c>
      <c r="AS1796" s="30">
        <v>0</v>
      </c>
      <c r="AT1796" s="30">
        <v>0</v>
      </c>
      <c r="AU1796" s="121">
        <v>0</v>
      </c>
      <c r="AV1796" s="129" t="s">
        <v>1011</v>
      </c>
      <c r="AW1796" s="129" t="s">
        <v>1011</v>
      </c>
      <c r="AX1796" s="129" t="s">
        <v>2160</v>
      </c>
    </row>
    <row r="1797" spans="1:50" ht="24" x14ac:dyDescent="0.25">
      <c r="A1797" s="154">
        <v>46219</v>
      </c>
      <c r="B1797" s="28" t="s">
        <v>570</v>
      </c>
      <c r="C1797" s="155" t="s">
        <v>427</v>
      </c>
      <c r="D1797" s="155" t="s">
        <v>459</v>
      </c>
      <c r="E1797" s="25" t="s">
        <v>423</v>
      </c>
      <c r="F1797" s="29" t="s">
        <v>287</v>
      </c>
      <c r="G1797" s="29" t="s">
        <v>20</v>
      </c>
      <c r="H1797" s="29" t="s">
        <v>422</v>
      </c>
      <c r="I1797" s="29" t="s">
        <v>579</v>
      </c>
      <c r="J1797" s="29" t="s">
        <v>868</v>
      </c>
      <c r="K1797" s="25" t="s">
        <v>258</v>
      </c>
      <c r="L1797" s="155" t="s">
        <v>4691</v>
      </c>
      <c r="M1797" s="155" t="s">
        <v>6814</v>
      </c>
      <c r="N1797" s="155" t="s">
        <v>6261</v>
      </c>
      <c r="O1797" s="155">
        <v>10438605857</v>
      </c>
      <c r="P1797" s="155" t="s">
        <v>6815</v>
      </c>
      <c r="Q1797" s="28" t="s">
        <v>0</v>
      </c>
      <c r="R1797" s="29" t="s">
        <v>4440</v>
      </c>
      <c r="S1797" s="27" t="s">
        <v>6361</v>
      </c>
      <c r="T1797" s="27" t="s">
        <v>6362</v>
      </c>
      <c r="U1797" s="28" t="s">
        <v>301</v>
      </c>
      <c r="V1797" s="156" t="s">
        <v>258</v>
      </c>
      <c r="W1797" s="156" t="s">
        <v>645</v>
      </c>
      <c r="X1797" s="156" t="s">
        <v>411</v>
      </c>
      <c r="Y1797" s="37" t="s">
        <v>200</v>
      </c>
      <c r="Z1797" s="37" t="s">
        <v>586</v>
      </c>
      <c r="AA1797" s="37" t="s">
        <v>585</v>
      </c>
      <c r="AB1797" s="30">
        <v>0</v>
      </c>
      <c r="AC1797" s="30">
        <v>0</v>
      </c>
      <c r="AD1797" s="31">
        <v>0</v>
      </c>
      <c r="AE1797" s="30">
        <v>4200</v>
      </c>
      <c r="AF1797" s="30">
        <v>0</v>
      </c>
      <c r="AG1797" s="32">
        <v>0</v>
      </c>
      <c r="AH1797" s="30">
        <v>0</v>
      </c>
      <c r="AI1797" s="10" t="s">
        <v>573</v>
      </c>
      <c r="AJ1797" s="30">
        <v>0</v>
      </c>
      <c r="AK1797" s="30">
        <v>0</v>
      </c>
      <c r="AL1797" s="30">
        <v>0</v>
      </c>
      <c r="AM1797" s="30">
        <v>0</v>
      </c>
      <c r="AN1797" s="30">
        <v>0</v>
      </c>
      <c r="AO1797" s="30">
        <v>0</v>
      </c>
      <c r="AP1797" s="30">
        <v>0</v>
      </c>
      <c r="AQ1797" s="30">
        <v>0</v>
      </c>
      <c r="AR1797" s="30">
        <v>0</v>
      </c>
      <c r="AS1797" s="30">
        <v>0</v>
      </c>
      <c r="AT1797" s="30">
        <v>0</v>
      </c>
      <c r="AU1797" s="121">
        <v>0</v>
      </c>
      <c r="AV1797" s="129" t="s">
        <v>1011</v>
      </c>
      <c r="AW1797" s="129" t="s">
        <v>1011</v>
      </c>
      <c r="AX1797" s="129" t="s">
        <v>2160</v>
      </c>
    </row>
    <row r="1798" spans="1:50" ht="24" x14ac:dyDescent="0.25">
      <c r="A1798" s="154">
        <v>46219</v>
      </c>
      <c r="B1798" s="28" t="s">
        <v>570</v>
      </c>
      <c r="C1798" s="155" t="s">
        <v>427</v>
      </c>
      <c r="D1798" s="155" t="s">
        <v>459</v>
      </c>
      <c r="E1798" s="25" t="s">
        <v>423</v>
      </c>
      <c r="F1798" s="29" t="s">
        <v>287</v>
      </c>
      <c r="G1798" s="29" t="s">
        <v>20</v>
      </c>
      <c r="H1798" s="29" t="s">
        <v>422</v>
      </c>
      <c r="I1798" s="29" t="s">
        <v>579</v>
      </c>
      <c r="J1798" s="29" t="s">
        <v>868</v>
      </c>
      <c r="K1798" s="25" t="s">
        <v>258</v>
      </c>
      <c r="L1798" s="155" t="s">
        <v>4692</v>
      </c>
      <c r="M1798" s="155" t="s">
        <v>6816</v>
      </c>
      <c r="N1798" s="155" t="s">
        <v>6261</v>
      </c>
      <c r="O1798" s="155">
        <v>10445829094</v>
      </c>
      <c r="P1798" s="155" t="s">
        <v>6817</v>
      </c>
      <c r="Q1798" s="28" t="s">
        <v>0</v>
      </c>
      <c r="R1798" s="29" t="s">
        <v>4441</v>
      </c>
      <c r="S1798" s="27" t="s">
        <v>6363</v>
      </c>
      <c r="T1798" s="27" t="s">
        <v>6364</v>
      </c>
      <c r="U1798" s="28" t="s">
        <v>301</v>
      </c>
      <c r="V1798" s="156" t="s">
        <v>258</v>
      </c>
      <c r="W1798" s="156" t="s">
        <v>645</v>
      </c>
      <c r="X1798" s="156" t="s">
        <v>411</v>
      </c>
      <c r="Y1798" s="37" t="s">
        <v>200</v>
      </c>
      <c r="Z1798" s="37" t="s">
        <v>586</v>
      </c>
      <c r="AA1798" s="37" t="s">
        <v>585</v>
      </c>
      <c r="AB1798" s="30">
        <v>0</v>
      </c>
      <c r="AC1798" s="30">
        <v>0</v>
      </c>
      <c r="AD1798" s="31">
        <v>0</v>
      </c>
      <c r="AE1798" s="30">
        <v>3600</v>
      </c>
      <c r="AF1798" s="30">
        <v>0</v>
      </c>
      <c r="AG1798" s="32">
        <v>0</v>
      </c>
      <c r="AH1798" s="30">
        <v>0</v>
      </c>
      <c r="AI1798" s="10" t="s">
        <v>573</v>
      </c>
      <c r="AJ1798" s="30">
        <v>0</v>
      </c>
      <c r="AK1798" s="30">
        <v>0</v>
      </c>
      <c r="AL1798" s="30">
        <v>0</v>
      </c>
      <c r="AM1798" s="30">
        <v>0</v>
      </c>
      <c r="AN1798" s="30">
        <v>0</v>
      </c>
      <c r="AO1798" s="30">
        <v>0</v>
      </c>
      <c r="AP1798" s="30">
        <v>0</v>
      </c>
      <c r="AQ1798" s="30">
        <v>0</v>
      </c>
      <c r="AR1798" s="30">
        <v>0</v>
      </c>
      <c r="AS1798" s="30">
        <v>0</v>
      </c>
      <c r="AT1798" s="30">
        <v>0</v>
      </c>
      <c r="AU1798" s="121">
        <v>0</v>
      </c>
      <c r="AV1798" s="129" t="s">
        <v>1011</v>
      </c>
      <c r="AW1798" s="129" t="s">
        <v>1011</v>
      </c>
      <c r="AX1798" s="129" t="s">
        <v>2160</v>
      </c>
    </row>
    <row r="1799" spans="1:50" ht="24" x14ac:dyDescent="0.25">
      <c r="A1799" s="154">
        <v>46219</v>
      </c>
      <c r="B1799" s="28" t="s">
        <v>570</v>
      </c>
      <c r="C1799" s="155" t="s">
        <v>427</v>
      </c>
      <c r="D1799" s="155" t="s">
        <v>459</v>
      </c>
      <c r="E1799" s="25" t="s">
        <v>423</v>
      </c>
      <c r="F1799" s="29" t="s">
        <v>287</v>
      </c>
      <c r="G1799" s="29" t="s">
        <v>20</v>
      </c>
      <c r="H1799" s="29" t="s">
        <v>422</v>
      </c>
      <c r="I1799" s="29" t="s">
        <v>579</v>
      </c>
      <c r="J1799" s="29" t="s">
        <v>868</v>
      </c>
      <c r="K1799" s="25" t="s">
        <v>254</v>
      </c>
      <c r="L1799" s="155" t="s">
        <v>4701</v>
      </c>
      <c r="M1799" s="155" t="s">
        <v>6818</v>
      </c>
      <c r="N1799" s="155" t="s">
        <v>6261</v>
      </c>
      <c r="O1799" s="155">
        <v>10704571106</v>
      </c>
      <c r="P1799" s="155" t="s">
        <v>6819</v>
      </c>
      <c r="Q1799" s="28" t="s">
        <v>0</v>
      </c>
      <c r="R1799" s="29" t="s">
        <v>4442</v>
      </c>
      <c r="S1799" s="27" t="s">
        <v>6365</v>
      </c>
      <c r="T1799" s="27" t="s">
        <v>6366</v>
      </c>
      <c r="U1799" s="28" t="s">
        <v>338</v>
      </c>
      <c r="V1799" s="156" t="s">
        <v>254</v>
      </c>
      <c r="W1799" s="156" t="s">
        <v>693</v>
      </c>
      <c r="X1799" s="156" t="s">
        <v>411</v>
      </c>
      <c r="Y1799" s="37" t="s">
        <v>200</v>
      </c>
      <c r="Z1799" s="37" t="s">
        <v>586</v>
      </c>
      <c r="AA1799" s="37" t="s">
        <v>585</v>
      </c>
      <c r="AB1799" s="30">
        <v>0</v>
      </c>
      <c r="AC1799" s="30">
        <v>0</v>
      </c>
      <c r="AD1799" s="31">
        <v>0</v>
      </c>
      <c r="AE1799" s="30">
        <v>5400</v>
      </c>
      <c r="AF1799" s="30">
        <v>0</v>
      </c>
      <c r="AG1799" s="32">
        <v>0</v>
      </c>
      <c r="AH1799" s="30">
        <v>0</v>
      </c>
      <c r="AI1799" s="10" t="s">
        <v>573</v>
      </c>
      <c r="AJ1799" s="30">
        <v>0</v>
      </c>
      <c r="AK1799" s="30">
        <v>0</v>
      </c>
      <c r="AL1799" s="30">
        <v>0</v>
      </c>
      <c r="AM1799" s="30">
        <v>0</v>
      </c>
      <c r="AN1799" s="30">
        <v>0</v>
      </c>
      <c r="AO1799" s="30">
        <v>0</v>
      </c>
      <c r="AP1799" s="30">
        <v>0</v>
      </c>
      <c r="AQ1799" s="30">
        <v>0</v>
      </c>
      <c r="AR1799" s="30">
        <v>0</v>
      </c>
      <c r="AS1799" s="30">
        <v>0</v>
      </c>
      <c r="AT1799" s="30">
        <v>0</v>
      </c>
      <c r="AU1799" s="121">
        <v>0</v>
      </c>
      <c r="AV1799" s="129" t="s">
        <v>1011</v>
      </c>
      <c r="AW1799" s="129" t="s">
        <v>1011</v>
      </c>
      <c r="AX1799" s="129" t="s">
        <v>2160</v>
      </c>
    </row>
    <row r="1800" spans="1:50" ht="24" x14ac:dyDescent="0.25">
      <c r="A1800" s="154">
        <v>46219</v>
      </c>
      <c r="B1800" s="28" t="s">
        <v>570</v>
      </c>
      <c r="C1800" s="155" t="s">
        <v>427</v>
      </c>
      <c r="D1800" s="155" t="s">
        <v>459</v>
      </c>
      <c r="E1800" s="25" t="s">
        <v>423</v>
      </c>
      <c r="F1800" s="29" t="s">
        <v>287</v>
      </c>
      <c r="G1800" s="29" t="s">
        <v>20</v>
      </c>
      <c r="H1800" s="29" t="s">
        <v>422</v>
      </c>
      <c r="I1800" s="29" t="s">
        <v>579</v>
      </c>
      <c r="J1800" s="29" t="s">
        <v>868</v>
      </c>
      <c r="K1800" s="25" t="s">
        <v>254</v>
      </c>
      <c r="L1800" s="155" t="s">
        <v>4702</v>
      </c>
      <c r="M1800" s="155" t="s">
        <v>6820</v>
      </c>
      <c r="N1800" s="155" t="s">
        <v>6261</v>
      </c>
      <c r="O1800" s="155">
        <v>10741517987</v>
      </c>
      <c r="P1800" s="155" t="s">
        <v>6821</v>
      </c>
      <c r="Q1800" s="28" t="s">
        <v>0</v>
      </c>
      <c r="R1800" s="29" t="s">
        <v>4443</v>
      </c>
      <c r="S1800" s="27" t="s">
        <v>6367</v>
      </c>
      <c r="T1800" s="27" t="s">
        <v>6368</v>
      </c>
      <c r="U1800" s="28" t="s">
        <v>338</v>
      </c>
      <c r="V1800" s="156" t="s">
        <v>254</v>
      </c>
      <c r="W1800" s="156" t="s">
        <v>693</v>
      </c>
      <c r="X1800" s="156" t="s">
        <v>411</v>
      </c>
      <c r="Y1800" s="37" t="s">
        <v>200</v>
      </c>
      <c r="Z1800" s="37" t="s">
        <v>586</v>
      </c>
      <c r="AA1800" s="37" t="s">
        <v>585</v>
      </c>
      <c r="AB1800" s="30">
        <v>0</v>
      </c>
      <c r="AC1800" s="30">
        <v>0</v>
      </c>
      <c r="AD1800" s="31">
        <v>0</v>
      </c>
      <c r="AE1800" s="30">
        <v>4500</v>
      </c>
      <c r="AF1800" s="30">
        <v>0</v>
      </c>
      <c r="AG1800" s="32">
        <v>0</v>
      </c>
      <c r="AH1800" s="30">
        <v>0</v>
      </c>
      <c r="AI1800" s="10" t="s">
        <v>573</v>
      </c>
      <c r="AJ1800" s="30">
        <v>0</v>
      </c>
      <c r="AK1800" s="30">
        <v>0</v>
      </c>
      <c r="AL1800" s="30">
        <v>0</v>
      </c>
      <c r="AM1800" s="30">
        <v>0</v>
      </c>
      <c r="AN1800" s="30">
        <v>0</v>
      </c>
      <c r="AO1800" s="30">
        <v>0</v>
      </c>
      <c r="AP1800" s="30">
        <v>0</v>
      </c>
      <c r="AQ1800" s="30">
        <v>0</v>
      </c>
      <c r="AR1800" s="30">
        <v>0</v>
      </c>
      <c r="AS1800" s="30">
        <v>0</v>
      </c>
      <c r="AT1800" s="30">
        <v>0</v>
      </c>
      <c r="AU1800" s="121">
        <v>0</v>
      </c>
      <c r="AV1800" s="129" t="s">
        <v>1011</v>
      </c>
      <c r="AW1800" s="129" t="s">
        <v>1011</v>
      </c>
      <c r="AX1800" s="129" t="s">
        <v>2160</v>
      </c>
    </row>
    <row r="1801" spans="1:50" ht="24" x14ac:dyDescent="0.25">
      <c r="A1801" s="154">
        <v>46219</v>
      </c>
      <c r="B1801" s="28" t="s">
        <v>570</v>
      </c>
      <c r="C1801" s="155" t="s">
        <v>427</v>
      </c>
      <c r="D1801" s="155" t="s">
        <v>459</v>
      </c>
      <c r="E1801" s="25" t="s">
        <v>423</v>
      </c>
      <c r="F1801" s="29" t="s">
        <v>287</v>
      </c>
      <c r="G1801" s="29" t="s">
        <v>20</v>
      </c>
      <c r="H1801" s="29" t="s">
        <v>422</v>
      </c>
      <c r="I1801" s="29" t="s">
        <v>579</v>
      </c>
      <c r="J1801" s="29" t="s">
        <v>868</v>
      </c>
      <c r="K1801" s="25" t="s">
        <v>246</v>
      </c>
      <c r="L1801" s="155" t="s">
        <v>4703</v>
      </c>
      <c r="M1801" s="155" t="s">
        <v>6822</v>
      </c>
      <c r="N1801" s="155" t="s">
        <v>6261</v>
      </c>
      <c r="O1801" s="155">
        <v>10438551005</v>
      </c>
      <c r="P1801" s="155" t="s">
        <v>6823</v>
      </c>
      <c r="Q1801" s="28" t="s">
        <v>0</v>
      </c>
      <c r="R1801" s="29" t="s">
        <v>4444</v>
      </c>
      <c r="S1801" s="27" t="s">
        <v>6369</v>
      </c>
      <c r="T1801" s="27" t="s">
        <v>6370</v>
      </c>
      <c r="U1801" s="28" t="s">
        <v>297</v>
      </c>
      <c r="V1801" s="156" t="s">
        <v>246</v>
      </c>
      <c r="W1801" s="156" t="s">
        <v>641</v>
      </c>
      <c r="X1801" s="156" t="s">
        <v>411</v>
      </c>
      <c r="Y1801" s="37" t="s">
        <v>200</v>
      </c>
      <c r="Z1801" s="37" t="s">
        <v>586</v>
      </c>
      <c r="AA1801" s="37" t="s">
        <v>585</v>
      </c>
      <c r="AB1801" s="30">
        <v>0</v>
      </c>
      <c r="AC1801" s="30">
        <v>0</v>
      </c>
      <c r="AD1801" s="31">
        <v>0</v>
      </c>
      <c r="AE1801" s="30">
        <v>5400</v>
      </c>
      <c r="AF1801" s="30">
        <v>0</v>
      </c>
      <c r="AG1801" s="32">
        <v>0</v>
      </c>
      <c r="AH1801" s="30">
        <v>0</v>
      </c>
      <c r="AI1801" s="10" t="s">
        <v>573</v>
      </c>
      <c r="AJ1801" s="30">
        <v>0</v>
      </c>
      <c r="AK1801" s="30">
        <v>0</v>
      </c>
      <c r="AL1801" s="30">
        <v>0</v>
      </c>
      <c r="AM1801" s="30">
        <v>0</v>
      </c>
      <c r="AN1801" s="30">
        <v>0</v>
      </c>
      <c r="AO1801" s="30">
        <v>0</v>
      </c>
      <c r="AP1801" s="30">
        <v>0</v>
      </c>
      <c r="AQ1801" s="30">
        <v>0</v>
      </c>
      <c r="AR1801" s="30">
        <v>0</v>
      </c>
      <c r="AS1801" s="30">
        <v>0</v>
      </c>
      <c r="AT1801" s="30">
        <v>0</v>
      </c>
      <c r="AU1801" s="121">
        <v>0</v>
      </c>
      <c r="AV1801" s="129" t="s">
        <v>1011</v>
      </c>
      <c r="AW1801" s="129" t="s">
        <v>1011</v>
      </c>
      <c r="AX1801" s="129" t="s">
        <v>2160</v>
      </c>
    </row>
    <row r="1802" spans="1:50" ht="24" x14ac:dyDescent="0.25">
      <c r="A1802" s="154">
        <v>46219</v>
      </c>
      <c r="B1802" s="28" t="s">
        <v>570</v>
      </c>
      <c r="C1802" s="155" t="s">
        <v>427</v>
      </c>
      <c r="D1802" s="155" t="s">
        <v>459</v>
      </c>
      <c r="E1802" s="25" t="s">
        <v>423</v>
      </c>
      <c r="F1802" s="29" t="s">
        <v>287</v>
      </c>
      <c r="G1802" s="29" t="s">
        <v>20</v>
      </c>
      <c r="H1802" s="29" t="s">
        <v>422</v>
      </c>
      <c r="I1802" s="29" t="s">
        <v>579</v>
      </c>
      <c r="J1802" s="29" t="s">
        <v>868</v>
      </c>
      <c r="K1802" s="25" t="s">
        <v>246</v>
      </c>
      <c r="L1802" s="155" t="s">
        <v>4704</v>
      </c>
      <c r="M1802" s="155" t="s">
        <v>6824</v>
      </c>
      <c r="N1802" s="155" t="s">
        <v>6261</v>
      </c>
      <c r="O1802" s="155">
        <v>10760500475</v>
      </c>
      <c r="P1802" s="155" t="s">
        <v>6825</v>
      </c>
      <c r="Q1802" s="28" t="s">
        <v>0</v>
      </c>
      <c r="R1802" s="29" t="s">
        <v>4445</v>
      </c>
      <c r="S1802" s="27" t="s">
        <v>6371</v>
      </c>
      <c r="T1802" s="27" t="s">
        <v>6372</v>
      </c>
      <c r="U1802" s="28" t="s">
        <v>297</v>
      </c>
      <c r="V1802" s="156" t="s">
        <v>246</v>
      </c>
      <c r="W1802" s="156" t="s">
        <v>641</v>
      </c>
      <c r="X1802" s="156" t="s">
        <v>411</v>
      </c>
      <c r="Y1802" s="37" t="s">
        <v>200</v>
      </c>
      <c r="Z1802" s="37" t="s">
        <v>586</v>
      </c>
      <c r="AA1802" s="37" t="s">
        <v>585</v>
      </c>
      <c r="AB1802" s="30">
        <v>0</v>
      </c>
      <c r="AC1802" s="30">
        <v>0</v>
      </c>
      <c r="AD1802" s="31">
        <v>0</v>
      </c>
      <c r="AE1802" s="30">
        <v>5400</v>
      </c>
      <c r="AF1802" s="30">
        <v>0</v>
      </c>
      <c r="AG1802" s="32">
        <v>0</v>
      </c>
      <c r="AH1802" s="30">
        <v>0</v>
      </c>
      <c r="AI1802" s="10" t="s">
        <v>573</v>
      </c>
      <c r="AJ1802" s="30">
        <v>0</v>
      </c>
      <c r="AK1802" s="30">
        <v>0</v>
      </c>
      <c r="AL1802" s="30">
        <v>0</v>
      </c>
      <c r="AM1802" s="30">
        <v>0</v>
      </c>
      <c r="AN1802" s="30">
        <v>0</v>
      </c>
      <c r="AO1802" s="30">
        <v>0</v>
      </c>
      <c r="AP1802" s="30">
        <v>0</v>
      </c>
      <c r="AQ1802" s="30">
        <v>0</v>
      </c>
      <c r="AR1802" s="30">
        <v>0</v>
      </c>
      <c r="AS1802" s="30">
        <v>0</v>
      </c>
      <c r="AT1802" s="30">
        <v>0</v>
      </c>
      <c r="AU1802" s="121">
        <v>0</v>
      </c>
      <c r="AV1802" s="129" t="s">
        <v>1011</v>
      </c>
      <c r="AW1802" s="129" t="s">
        <v>1011</v>
      </c>
      <c r="AX1802" s="129" t="s">
        <v>2160</v>
      </c>
    </row>
    <row r="1803" spans="1:50" ht="24" x14ac:dyDescent="0.25">
      <c r="A1803" s="154">
        <v>46219</v>
      </c>
      <c r="B1803" s="28" t="s">
        <v>570</v>
      </c>
      <c r="C1803" s="155" t="s">
        <v>427</v>
      </c>
      <c r="D1803" s="155" t="s">
        <v>459</v>
      </c>
      <c r="E1803" s="25" t="s">
        <v>423</v>
      </c>
      <c r="F1803" s="29" t="s">
        <v>287</v>
      </c>
      <c r="G1803" s="29" t="s">
        <v>20</v>
      </c>
      <c r="H1803" s="29" t="s">
        <v>422</v>
      </c>
      <c r="I1803" s="29" t="s">
        <v>579</v>
      </c>
      <c r="J1803" s="29" t="s">
        <v>868</v>
      </c>
      <c r="K1803" s="25" t="s">
        <v>246</v>
      </c>
      <c r="L1803" s="155" t="s">
        <v>4705</v>
      </c>
      <c r="M1803" s="155" t="s">
        <v>6826</v>
      </c>
      <c r="N1803" s="155" t="s">
        <v>6261</v>
      </c>
      <c r="O1803" s="155">
        <v>10760500530</v>
      </c>
      <c r="P1803" s="155" t="s">
        <v>6827</v>
      </c>
      <c r="Q1803" s="28" t="s">
        <v>0</v>
      </c>
      <c r="R1803" s="29" t="s">
        <v>4446</v>
      </c>
      <c r="S1803" s="27" t="s">
        <v>6373</v>
      </c>
      <c r="T1803" s="27" t="s">
        <v>6374</v>
      </c>
      <c r="U1803" s="28" t="s">
        <v>297</v>
      </c>
      <c r="V1803" s="156" t="s">
        <v>246</v>
      </c>
      <c r="W1803" s="156" t="s">
        <v>641</v>
      </c>
      <c r="X1803" s="156" t="s">
        <v>411</v>
      </c>
      <c r="Y1803" s="37" t="s">
        <v>200</v>
      </c>
      <c r="Z1803" s="37" t="s">
        <v>586</v>
      </c>
      <c r="AA1803" s="37" t="s">
        <v>585</v>
      </c>
      <c r="AB1803" s="30">
        <v>0</v>
      </c>
      <c r="AC1803" s="30">
        <v>0</v>
      </c>
      <c r="AD1803" s="31">
        <v>0</v>
      </c>
      <c r="AE1803" s="30">
        <v>4500</v>
      </c>
      <c r="AF1803" s="30">
        <v>0</v>
      </c>
      <c r="AG1803" s="32">
        <v>0</v>
      </c>
      <c r="AH1803" s="30">
        <v>0</v>
      </c>
      <c r="AI1803" s="10" t="s">
        <v>573</v>
      </c>
      <c r="AJ1803" s="30">
        <v>0</v>
      </c>
      <c r="AK1803" s="30">
        <v>0</v>
      </c>
      <c r="AL1803" s="30">
        <v>0</v>
      </c>
      <c r="AM1803" s="30">
        <v>0</v>
      </c>
      <c r="AN1803" s="30">
        <v>0</v>
      </c>
      <c r="AO1803" s="30">
        <v>0</v>
      </c>
      <c r="AP1803" s="30">
        <v>0</v>
      </c>
      <c r="AQ1803" s="30">
        <v>0</v>
      </c>
      <c r="AR1803" s="30">
        <v>0</v>
      </c>
      <c r="AS1803" s="30">
        <v>0</v>
      </c>
      <c r="AT1803" s="30">
        <v>0</v>
      </c>
      <c r="AU1803" s="121">
        <v>0</v>
      </c>
      <c r="AV1803" s="129" t="s">
        <v>1011</v>
      </c>
      <c r="AW1803" s="129" t="s">
        <v>1011</v>
      </c>
      <c r="AX1803" s="129" t="s">
        <v>2160</v>
      </c>
    </row>
    <row r="1804" spans="1:50" ht="24" x14ac:dyDescent="0.25">
      <c r="A1804" s="154">
        <v>46220</v>
      </c>
      <c r="B1804" s="28" t="s">
        <v>570</v>
      </c>
      <c r="C1804" s="155" t="s">
        <v>427</v>
      </c>
      <c r="D1804" s="155" t="s">
        <v>459</v>
      </c>
      <c r="E1804" s="25" t="s">
        <v>423</v>
      </c>
      <c r="F1804" s="29" t="s">
        <v>287</v>
      </c>
      <c r="G1804" s="29" t="s">
        <v>20</v>
      </c>
      <c r="H1804" s="29" t="s">
        <v>422</v>
      </c>
      <c r="I1804" s="29" t="s">
        <v>579</v>
      </c>
      <c r="J1804" s="29" t="s">
        <v>868</v>
      </c>
      <c r="K1804" s="25" t="s">
        <v>622</v>
      </c>
      <c r="L1804" s="155" t="s">
        <v>6828</v>
      </c>
      <c r="M1804" s="155" t="s">
        <v>6829</v>
      </c>
      <c r="N1804" s="155" t="s">
        <v>6261</v>
      </c>
      <c r="O1804" s="155">
        <v>10162816581</v>
      </c>
      <c r="P1804" s="155" t="s">
        <v>6830</v>
      </c>
      <c r="Q1804" s="28" t="s">
        <v>0</v>
      </c>
      <c r="R1804" s="29" t="s">
        <v>4447</v>
      </c>
      <c r="S1804" s="27" t="s">
        <v>6375</v>
      </c>
      <c r="T1804" s="27" t="s">
        <v>6376</v>
      </c>
      <c r="U1804" s="28" t="s">
        <v>343</v>
      </c>
      <c r="V1804" s="156" t="s">
        <v>622</v>
      </c>
      <c r="W1804" s="156" t="s">
        <v>698</v>
      </c>
      <c r="X1804" s="156" t="s">
        <v>411</v>
      </c>
      <c r="Y1804" s="37" t="s">
        <v>200</v>
      </c>
      <c r="Z1804" s="37" t="s">
        <v>586</v>
      </c>
      <c r="AA1804" s="37" t="s">
        <v>585</v>
      </c>
      <c r="AB1804" s="30">
        <v>0</v>
      </c>
      <c r="AC1804" s="30">
        <v>0</v>
      </c>
      <c r="AD1804" s="31">
        <v>0</v>
      </c>
      <c r="AE1804" s="30">
        <v>4500</v>
      </c>
      <c r="AF1804" s="30">
        <v>0</v>
      </c>
      <c r="AG1804" s="32">
        <v>0</v>
      </c>
      <c r="AH1804" s="30">
        <v>0</v>
      </c>
      <c r="AI1804" s="10" t="s">
        <v>573</v>
      </c>
      <c r="AJ1804" s="30">
        <v>0</v>
      </c>
      <c r="AK1804" s="30">
        <v>0</v>
      </c>
      <c r="AL1804" s="30">
        <v>0</v>
      </c>
      <c r="AM1804" s="30">
        <v>0</v>
      </c>
      <c r="AN1804" s="30">
        <v>0</v>
      </c>
      <c r="AO1804" s="30">
        <v>0</v>
      </c>
      <c r="AP1804" s="30">
        <v>0</v>
      </c>
      <c r="AQ1804" s="30">
        <v>0</v>
      </c>
      <c r="AR1804" s="30">
        <v>0</v>
      </c>
      <c r="AS1804" s="30">
        <v>0</v>
      </c>
      <c r="AT1804" s="30">
        <v>0</v>
      </c>
      <c r="AU1804" s="121">
        <v>0</v>
      </c>
      <c r="AV1804" s="129" t="s">
        <v>1011</v>
      </c>
      <c r="AW1804" s="129" t="s">
        <v>1011</v>
      </c>
      <c r="AX1804" s="129" t="s">
        <v>2160</v>
      </c>
    </row>
    <row r="1805" spans="1:50" ht="24" x14ac:dyDescent="0.25">
      <c r="A1805" s="154">
        <v>46220</v>
      </c>
      <c r="B1805" s="28" t="s">
        <v>570</v>
      </c>
      <c r="C1805" s="155" t="s">
        <v>427</v>
      </c>
      <c r="D1805" s="155" t="s">
        <v>456</v>
      </c>
      <c r="E1805" s="25" t="s">
        <v>423</v>
      </c>
      <c r="F1805" s="29" t="s">
        <v>287</v>
      </c>
      <c r="G1805" s="29" t="s">
        <v>21</v>
      </c>
      <c r="H1805" s="29" t="s">
        <v>422</v>
      </c>
      <c r="I1805" s="29" t="s">
        <v>579</v>
      </c>
      <c r="J1805" s="29" t="s">
        <v>777</v>
      </c>
      <c r="K1805" s="25" t="s">
        <v>456</v>
      </c>
      <c r="L1805" s="155" t="s">
        <v>4706</v>
      </c>
      <c r="M1805" s="155" t="s">
        <v>6831</v>
      </c>
      <c r="N1805" s="155" t="s">
        <v>6261</v>
      </c>
      <c r="O1805" s="155">
        <v>10471408641</v>
      </c>
      <c r="P1805" s="155" t="s">
        <v>6832</v>
      </c>
      <c r="Q1805" s="28" t="s">
        <v>0</v>
      </c>
      <c r="R1805" s="29" t="s">
        <v>4448</v>
      </c>
      <c r="S1805" s="27" t="s">
        <v>6833</v>
      </c>
      <c r="T1805" s="27" t="s">
        <v>6834</v>
      </c>
      <c r="U1805" s="28" t="s">
        <v>323</v>
      </c>
      <c r="V1805" s="156" t="s">
        <v>456</v>
      </c>
      <c r="W1805" s="156" t="s">
        <v>672</v>
      </c>
      <c r="X1805" s="156" t="s">
        <v>411</v>
      </c>
      <c r="Y1805" s="37" t="s">
        <v>200</v>
      </c>
      <c r="Z1805" s="37" t="s">
        <v>586</v>
      </c>
      <c r="AA1805" s="37" t="s">
        <v>585</v>
      </c>
      <c r="AB1805" s="30">
        <v>0</v>
      </c>
      <c r="AC1805" s="30">
        <v>0</v>
      </c>
      <c r="AD1805" s="31">
        <v>0</v>
      </c>
      <c r="AE1805" s="30">
        <v>12500</v>
      </c>
      <c r="AF1805" s="30">
        <v>0</v>
      </c>
      <c r="AG1805" s="32">
        <v>0</v>
      </c>
      <c r="AH1805" s="30">
        <v>0</v>
      </c>
      <c r="AI1805" s="10" t="s">
        <v>573</v>
      </c>
      <c r="AJ1805" s="30">
        <v>0</v>
      </c>
      <c r="AK1805" s="30">
        <v>0</v>
      </c>
      <c r="AL1805" s="30">
        <v>0</v>
      </c>
      <c r="AM1805" s="30">
        <v>0</v>
      </c>
      <c r="AN1805" s="30">
        <v>0</v>
      </c>
      <c r="AO1805" s="30">
        <v>0</v>
      </c>
      <c r="AP1805" s="30">
        <v>0</v>
      </c>
      <c r="AQ1805" s="30">
        <v>0</v>
      </c>
      <c r="AR1805" s="30">
        <v>0</v>
      </c>
      <c r="AS1805" s="30">
        <v>0</v>
      </c>
      <c r="AT1805" s="30">
        <v>0</v>
      </c>
      <c r="AU1805" s="121">
        <v>0</v>
      </c>
      <c r="AV1805" s="129" t="s">
        <v>1011</v>
      </c>
      <c r="AW1805" s="129" t="s">
        <v>1011</v>
      </c>
      <c r="AX1805" s="129" t="s">
        <v>797</v>
      </c>
    </row>
    <row r="1806" spans="1:50" ht="36" x14ac:dyDescent="0.25">
      <c r="A1806" s="154">
        <v>46220</v>
      </c>
      <c r="B1806" s="28" t="s">
        <v>570</v>
      </c>
      <c r="C1806" s="155" t="s">
        <v>427</v>
      </c>
      <c r="D1806" s="155" t="s">
        <v>459</v>
      </c>
      <c r="E1806" s="25" t="s">
        <v>423</v>
      </c>
      <c r="F1806" s="29" t="s">
        <v>287</v>
      </c>
      <c r="G1806" s="29" t="s">
        <v>20</v>
      </c>
      <c r="H1806" s="29" t="s">
        <v>422</v>
      </c>
      <c r="I1806" s="29" t="s">
        <v>579</v>
      </c>
      <c r="J1806" s="29" t="s">
        <v>868</v>
      </c>
      <c r="K1806" s="25" t="s">
        <v>264</v>
      </c>
      <c r="L1806" s="155" t="s">
        <v>4696</v>
      </c>
      <c r="M1806" s="155" t="s">
        <v>6835</v>
      </c>
      <c r="N1806" s="155" t="s">
        <v>6261</v>
      </c>
      <c r="O1806" s="155">
        <v>10434784935</v>
      </c>
      <c r="P1806" s="155" t="s">
        <v>6836</v>
      </c>
      <c r="Q1806" s="28" t="s">
        <v>0</v>
      </c>
      <c r="R1806" s="29" t="s">
        <v>4449</v>
      </c>
      <c r="S1806" s="27" t="s">
        <v>6837</v>
      </c>
      <c r="T1806" s="27" t="s">
        <v>6838</v>
      </c>
      <c r="U1806" s="28" t="s">
        <v>340</v>
      </c>
      <c r="V1806" s="156" t="s">
        <v>264</v>
      </c>
      <c r="W1806" s="156" t="s">
        <v>695</v>
      </c>
      <c r="X1806" s="156" t="s">
        <v>411</v>
      </c>
      <c r="Y1806" s="37" t="s">
        <v>200</v>
      </c>
      <c r="Z1806" s="37" t="s">
        <v>586</v>
      </c>
      <c r="AA1806" s="37" t="s">
        <v>585</v>
      </c>
      <c r="AB1806" s="30">
        <v>0</v>
      </c>
      <c r="AC1806" s="30">
        <v>0</v>
      </c>
      <c r="AD1806" s="31">
        <v>0</v>
      </c>
      <c r="AE1806" s="30">
        <v>5544</v>
      </c>
      <c r="AF1806" s="30">
        <v>0</v>
      </c>
      <c r="AG1806" s="32">
        <v>0</v>
      </c>
      <c r="AH1806" s="30">
        <v>0</v>
      </c>
      <c r="AI1806" s="10" t="s">
        <v>573</v>
      </c>
      <c r="AJ1806" s="30">
        <v>0</v>
      </c>
      <c r="AK1806" s="30">
        <v>0</v>
      </c>
      <c r="AL1806" s="30">
        <v>0</v>
      </c>
      <c r="AM1806" s="30">
        <v>0</v>
      </c>
      <c r="AN1806" s="30">
        <v>0</v>
      </c>
      <c r="AO1806" s="30">
        <v>0</v>
      </c>
      <c r="AP1806" s="30">
        <v>0</v>
      </c>
      <c r="AQ1806" s="30">
        <v>0</v>
      </c>
      <c r="AR1806" s="30">
        <v>0</v>
      </c>
      <c r="AS1806" s="30">
        <v>0</v>
      </c>
      <c r="AT1806" s="30">
        <v>0</v>
      </c>
      <c r="AU1806" s="121">
        <v>0</v>
      </c>
      <c r="AV1806" s="129" t="s">
        <v>1011</v>
      </c>
      <c r="AW1806" s="129" t="s">
        <v>1011</v>
      </c>
      <c r="AX1806" s="129" t="s">
        <v>2160</v>
      </c>
    </row>
    <row r="1807" spans="1:50" ht="36" x14ac:dyDescent="0.25">
      <c r="A1807" s="154">
        <v>46220</v>
      </c>
      <c r="B1807" s="28" t="s">
        <v>570</v>
      </c>
      <c r="C1807" s="155" t="s">
        <v>427</v>
      </c>
      <c r="D1807" s="155" t="s">
        <v>455</v>
      </c>
      <c r="E1807" s="25" t="s">
        <v>423</v>
      </c>
      <c r="F1807" s="29" t="s">
        <v>243</v>
      </c>
      <c r="G1807" s="29" t="s">
        <v>19</v>
      </c>
      <c r="H1807" s="29" t="s">
        <v>422</v>
      </c>
      <c r="I1807" s="29" t="s">
        <v>579</v>
      </c>
      <c r="J1807" s="29" t="s">
        <v>777</v>
      </c>
      <c r="K1807" s="25" t="s">
        <v>455</v>
      </c>
      <c r="L1807" s="155" t="s">
        <v>4715</v>
      </c>
      <c r="M1807" s="155" t="s">
        <v>6839</v>
      </c>
      <c r="N1807" s="155" t="s">
        <v>6840</v>
      </c>
      <c r="O1807" s="155">
        <v>10720943536</v>
      </c>
      <c r="P1807" s="155" t="s">
        <v>6841</v>
      </c>
      <c r="Q1807" s="28" t="s">
        <v>0</v>
      </c>
      <c r="R1807" s="29" t="s">
        <v>4450</v>
      </c>
      <c r="S1807" s="27" t="s">
        <v>6842</v>
      </c>
      <c r="T1807" s="27" t="s">
        <v>6843</v>
      </c>
      <c r="U1807" s="28" t="s">
        <v>275</v>
      </c>
      <c r="V1807" s="156" t="s">
        <v>455</v>
      </c>
      <c r="W1807" s="156" t="s">
        <v>611</v>
      </c>
      <c r="X1807" s="156" t="s">
        <v>411</v>
      </c>
      <c r="Y1807" s="37" t="s">
        <v>200</v>
      </c>
      <c r="Z1807" s="37" t="s">
        <v>586</v>
      </c>
      <c r="AA1807" s="37" t="s">
        <v>585</v>
      </c>
      <c r="AB1807" s="30">
        <v>0</v>
      </c>
      <c r="AC1807" s="30">
        <v>0</v>
      </c>
      <c r="AD1807" s="31">
        <v>0</v>
      </c>
      <c r="AE1807" s="30">
        <v>13131</v>
      </c>
      <c r="AF1807" s="30">
        <v>0</v>
      </c>
      <c r="AG1807" s="32">
        <v>0</v>
      </c>
      <c r="AH1807" s="30">
        <v>0</v>
      </c>
      <c r="AI1807" s="10" t="s">
        <v>573</v>
      </c>
      <c r="AJ1807" s="30">
        <v>0</v>
      </c>
      <c r="AK1807" s="30">
        <v>0</v>
      </c>
      <c r="AL1807" s="30">
        <v>0</v>
      </c>
      <c r="AM1807" s="30">
        <v>0</v>
      </c>
      <c r="AN1807" s="30">
        <v>0</v>
      </c>
      <c r="AO1807" s="30">
        <v>0</v>
      </c>
      <c r="AP1807" s="30">
        <v>0</v>
      </c>
      <c r="AQ1807" s="30">
        <v>0</v>
      </c>
      <c r="AR1807" s="30">
        <v>0</v>
      </c>
      <c r="AS1807" s="30">
        <v>0</v>
      </c>
      <c r="AT1807" s="30">
        <v>0</v>
      </c>
      <c r="AU1807" s="121">
        <v>0</v>
      </c>
      <c r="AV1807" s="129" t="s">
        <v>1011</v>
      </c>
      <c r="AW1807" s="129" t="s">
        <v>1011</v>
      </c>
      <c r="AX1807" s="129" t="s">
        <v>797</v>
      </c>
    </row>
    <row r="1808" spans="1:50" ht="36" x14ac:dyDescent="0.25">
      <c r="A1808" s="154">
        <v>46220</v>
      </c>
      <c r="B1808" s="28" t="s">
        <v>570</v>
      </c>
      <c r="C1808" s="155" t="s">
        <v>427</v>
      </c>
      <c r="D1808" s="155" t="s">
        <v>455</v>
      </c>
      <c r="E1808" s="25" t="s">
        <v>423</v>
      </c>
      <c r="F1808" s="29" t="s">
        <v>243</v>
      </c>
      <c r="G1808" s="29" t="s">
        <v>19</v>
      </c>
      <c r="H1808" s="29" t="s">
        <v>422</v>
      </c>
      <c r="I1808" s="29" t="s">
        <v>579</v>
      </c>
      <c r="J1808" s="29" t="s">
        <v>777</v>
      </c>
      <c r="K1808" s="25" t="s">
        <v>455</v>
      </c>
      <c r="L1808" s="155" t="s">
        <v>4716</v>
      </c>
      <c r="M1808" s="155" t="s">
        <v>6844</v>
      </c>
      <c r="N1808" s="155" t="s">
        <v>6840</v>
      </c>
      <c r="O1808" s="155">
        <v>10741372318</v>
      </c>
      <c r="P1808" s="155" t="s">
        <v>6845</v>
      </c>
      <c r="Q1808" s="28" t="s">
        <v>0</v>
      </c>
      <c r="R1808" s="29" t="s">
        <v>4451</v>
      </c>
      <c r="S1808" s="27" t="s">
        <v>6846</v>
      </c>
      <c r="T1808" s="27" t="s">
        <v>6847</v>
      </c>
      <c r="U1808" s="28" t="s">
        <v>275</v>
      </c>
      <c r="V1808" s="156" t="s">
        <v>455</v>
      </c>
      <c r="W1808" s="156" t="s">
        <v>611</v>
      </c>
      <c r="X1808" s="156" t="s">
        <v>411</v>
      </c>
      <c r="Y1808" s="37" t="s">
        <v>200</v>
      </c>
      <c r="Z1808" s="37" t="s">
        <v>586</v>
      </c>
      <c r="AA1808" s="37" t="s">
        <v>585</v>
      </c>
      <c r="AB1808" s="30">
        <v>0</v>
      </c>
      <c r="AC1808" s="30">
        <v>0</v>
      </c>
      <c r="AD1808" s="31">
        <v>0</v>
      </c>
      <c r="AE1808" s="30">
        <v>7290</v>
      </c>
      <c r="AF1808" s="30">
        <v>0</v>
      </c>
      <c r="AG1808" s="32">
        <v>0</v>
      </c>
      <c r="AH1808" s="30">
        <v>0</v>
      </c>
      <c r="AI1808" s="10" t="s">
        <v>573</v>
      </c>
      <c r="AJ1808" s="30">
        <v>0</v>
      </c>
      <c r="AK1808" s="30">
        <v>0</v>
      </c>
      <c r="AL1808" s="30">
        <v>0</v>
      </c>
      <c r="AM1808" s="30">
        <v>0</v>
      </c>
      <c r="AN1808" s="30">
        <v>0</v>
      </c>
      <c r="AO1808" s="30">
        <v>0</v>
      </c>
      <c r="AP1808" s="30">
        <v>0</v>
      </c>
      <c r="AQ1808" s="30">
        <v>0</v>
      </c>
      <c r="AR1808" s="30">
        <v>0</v>
      </c>
      <c r="AS1808" s="30">
        <v>0</v>
      </c>
      <c r="AT1808" s="30">
        <v>0</v>
      </c>
      <c r="AU1808" s="121">
        <v>0</v>
      </c>
      <c r="AV1808" s="129" t="s">
        <v>1011</v>
      </c>
      <c r="AW1808" s="129" t="s">
        <v>1011</v>
      </c>
      <c r="AX1808" s="129" t="s">
        <v>797</v>
      </c>
    </row>
    <row r="1809" spans="1:50" ht="24" x14ac:dyDescent="0.25">
      <c r="A1809" s="154">
        <v>46220</v>
      </c>
      <c r="B1809" s="28" t="s">
        <v>570</v>
      </c>
      <c r="C1809" s="155" t="s">
        <v>427</v>
      </c>
      <c r="D1809" s="155" t="s">
        <v>459</v>
      </c>
      <c r="E1809" s="25" t="s">
        <v>423</v>
      </c>
      <c r="F1809" s="29" t="s">
        <v>287</v>
      </c>
      <c r="G1809" s="29" t="s">
        <v>20</v>
      </c>
      <c r="H1809" s="29" t="s">
        <v>422</v>
      </c>
      <c r="I1809" s="29" t="s">
        <v>579</v>
      </c>
      <c r="J1809" s="29" t="s">
        <v>868</v>
      </c>
      <c r="K1809" s="25" t="s">
        <v>250</v>
      </c>
      <c r="L1809" s="155" t="s">
        <v>4708</v>
      </c>
      <c r="M1809" s="155" t="s">
        <v>6848</v>
      </c>
      <c r="N1809" s="155" t="s">
        <v>6840</v>
      </c>
      <c r="O1809" s="155">
        <v>10468121773</v>
      </c>
      <c r="P1809" s="155" t="s">
        <v>6849</v>
      </c>
      <c r="Q1809" s="28" t="s">
        <v>0</v>
      </c>
      <c r="R1809" s="29" t="s">
        <v>4452</v>
      </c>
      <c r="S1809" s="27" t="s">
        <v>6850</v>
      </c>
      <c r="T1809" s="27" t="s">
        <v>6851</v>
      </c>
      <c r="U1809" s="28" t="s">
        <v>298</v>
      </c>
      <c r="V1809" s="156" t="s">
        <v>250</v>
      </c>
      <c r="W1809" s="156" t="s">
        <v>642</v>
      </c>
      <c r="X1809" s="156" t="s">
        <v>411</v>
      </c>
      <c r="Y1809" s="37" t="s">
        <v>200</v>
      </c>
      <c r="Z1809" s="37" t="s">
        <v>586</v>
      </c>
      <c r="AA1809" s="37" t="s">
        <v>585</v>
      </c>
      <c r="AB1809" s="30">
        <v>0</v>
      </c>
      <c r="AC1809" s="30">
        <v>0</v>
      </c>
      <c r="AD1809" s="31">
        <v>0</v>
      </c>
      <c r="AE1809" s="30">
        <v>4500</v>
      </c>
      <c r="AF1809" s="30">
        <v>0</v>
      </c>
      <c r="AG1809" s="32">
        <v>0</v>
      </c>
      <c r="AH1809" s="30">
        <v>0</v>
      </c>
      <c r="AI1809" s="10" t="s">
        <v>573</v>
      </c>
      <c r="AJ1809" s="30">
        <v>0</v>
      </c>
      <c r="AK1809" s="30">
        <v>0</v>
      </c>
      <c r="AL1809" s="30">
        <v>0</v>
      </c>
      <c r="AM1809" s="30">
        <v>0</v>
      </c>
      <c r="AN1809" s="30">
        <v>0</v>
      </c>
      <c r="AO1809" s="30">
        <v>0</v>
      </c>
      <c r="AP1809" s="30">
        <v>0</v>
      </c>
      <c r="AQ1809" s="30">
        <v>0</v>
      </c>
      <c r="AR1809" s="30">
        <v>0</v>
      </c>
      <c r="AS1809" s="30">
        <v>0</v>
      </c>
      <c r="AT1809" s="30">
        <v>0</v>
      </c>
      <c r="AU1809" s="121">
        <v>0</v>
      </c>
      <c r="AV1809" s="129" t="s">
        <v>1011</v>
      </c>
      <c r="AW1809" s="129" t="s">
        <v>1011</v>
      </c>
      <c r="AX1809" s="129" t="s">
        <v>2160</v>
      </c>
    </row>
    <row r="1810" spans="1:50" ht="24" x14ac:dyDescent="0.25">
      <c r="A1810" s="154">
        <v>46220</v>
      </c>
      <c r="B1810" s="28" t="s">
        <v>570</v>
      </c>
      <c r="C1810" s="155" t="s">
        <v>427</v>
      </c>
      <c r="D1810" s="155" t="s">
        <v>459</v>
      </c>
      <c r="E1810" s="25" t="s">
        <v>423</v>
      </c>
      <c r="F1810" s="29" t="s">
        <v>287</v>
      </c>
      <c r="G1810" s="29" t="s">
        <v>20</v>
      </c>
      <c r="H1810" s="29" t="s">
        <v>422</v>
      </c>
      <c r="I1810" s="29" t="s">
        <v>579</v>
      </c>
      <c r="J1810" s="29" t="s">
        <v>868</v>
      </c>
      <c r="K1810" s="25" t="s">
        <v>250</v>
      </c>
      <c r="L1810" s="155" t="s">
        <v>4709</v>
      </c>
      <c r="M1810" s="155" t="s">
        <v>6852</v>
      </c>
      <c r="N1810" s="155" t="s">
        <v>6840</v>
      </c>
      <c r="O1810" s="155">
        <v>10295696236</v>
      </c>
      <c r="P1810" s="155" t="s">
        <v>6853</v>
      </c>
      <c r="Q1810" s="28" t="s">
        <v>0</v>
      </c>
      <c r="R1810" s="29" t="s">
        <v>6854</v>
      </c>
      <c r="S1810" s="27" t="s">
        <v>6855</v>
      </c>
      <c r="T1810" s="27" t="s">
        <v>6856</v>
      </c>
      <c r="U1810" s="28" t="s">
        <v>298</v>
      </c>
      <c r="V1810" s="156" t="s">
        <v>250</v>
      </c>
      <c r="W1810" s="156" t="s">
        <v>642</v>
      </c>
      <c r="X1810" s="156" t="s">
        <v>411</v>
      </c>
      <c r="Y1810" s="37" t="s">
        <v>200</v>
      </c>
      <c r="Z1810" s="37" t="s">
        <v>586</v>
      </c>
      <c r="AA1810" s="37" t="s">
        <v>585</v>
      </c>
      <c r="AB1810" s="30">
        <v>0</v>
      </c>
      <c r="AC1810" s="30">
        <v>0</v>
      </c>
      <c r="AD1810" s="31">
        <v>0</v>
      </c>
      <c r="AE1810" s="30">
        <v>4500</v>
      </c>
      <c r="AF1810" s="30">
        <v>0</v>
      </c>
      <c r="AG1810" s="32">
        <v>0</v>
      </c>
      <c r="AH1810" s="30">
        <v>0</v>
      </c>
      <c r="AI1810" s="10" t="s">
        <v>573</v>
      </c>
      <c r="AJ1810" s="30">
        <v>0</v>
      </c>
      <c r="AK1810" s="30">
        <v>0</v>
      </c>
      <c r="AL1810" s="30">
        <v>0</v>
      </c>
      <c r="AM1810" s="30">
        <v>0</v>
      </c>
      <c r="AN1810" s="30">
        <v>0</v>
      </c>
      <c r="AO1810" s="30">
        <v>0</v>
      </c>
      <c r="AP1810" s="30">
        <v>0</v>
      </c>
      <c r="AQ1810" s="30">
        <v>0</v>
      </c>
      <c r="AR1810" s="30">
        <v>0</v>
      </c>
      <c r="AS1810" s="30">
        <v>0</v>
      </c>
      <c r="AT1810" s="30">
        <v>0</v>
      </c>
      <c r="AU1810" s="121">
        <v>0</v>
      </c>
      <c r="AV1810" s="129" t="s">
        <v>1011</v>
      </c>
      <c r="AW1810" s="129" t="s">
        <v>1011</v>
      </c>
      <c r="AX1810" s="129" t="s">
        <v>2160</v>
      </c>
    </row>
    <row r="1811" spans="1:50" ht="24" x14ac:dyDescent="0.25">
      <c r="A1811" s="154">
        <v>46220</v>
      </c>
      <c r="B1811" s="28" t="s">
        <v>570</v>
      </c>
      <c r="C1811" s="155" t="s">
        <v>427</v>
      </c>
      <c r="D1811" s="155" t="s">
        <v>498</v>
      </c>
      <c r="E1811" s="25" t="s">
        <v>423</v>
      </c>
      <c r="F1811" s="29" t="s">
        <v>287</v>
      </c>
      <c r="G1811" s="29" t="s">
        <v>21</v>
      </c>
      <c r="H1811" s="29" t="s">
        <v>422</v>
      </c>
      <c r="I1811" s="29" t="s">
        <v>579</v>
      </c>
      <c r="J1811" s="29" t="s">
        <v>868</v>
      </c>
      <c r="K1811" s="25" t="s">
        <v>285</v>
      </c>
      <c r="L1811" s="155" t="s">
        <v>4710</v>
      </c>
      <c r="M1811" s="155" t="s">
        <v>6857</v>
      </c>
      <c r="N1811" s="155" t="s">
        <v>6840</v>
      </c>
      <c r="O1811" s="155">
        <v>10454582590</v>
      </c>
      <c r="P1811" s="155" t="s">
        <v>6858</v>
      </c>
      <c r="Q1811" s="28" t="s">
        <v>0</v>
      </c>
      <c r="R1811" s="29" t="s">
        <v>4453</v>
      </c>
      <c r="S1811" s="27" t="s">
        <v>6859</v>
      </c>
      <c r="T1811" s="27" t="s">
        <v>6860</v>
      </c>
      <c r="U1811" s="28" t="s">
        <v>331</v>
      </c>
      <c r="V1811" s="156" t="s">
        <v>285</v>
      </c>
      <c r="W1811" s="156" t="s">
        <v>680</v>
      </c>
      <c r="X1811" s="156" t="s">
        <v>411</v>
      </c>
      <c r="Y1811" s="37" t="s">
        <v>200</v>
      </c>
      <c r="Z1811" s="37" t="s">
        <v>586</v>
      </c>
      <c r="AA1811" s="37" t="s">
        <v>585</v>
      </c>
      <c r="AB1811" s="30">
        <v>0</v>
      </c>
      <c r="AC1811" s="30">
        <v>0</v>
      </c>
      <c r="AD1811" s="31">
        <v>0</v>
      </c>
      <c r="AE1811" s="30">
        <v>8600</v>
      </c>
      <c r="AF1811" s="30">
        <v>0</v>
      </c>
      <c r="AG1811" s="32">
        <v>0</v>
      </c>
      <c r="AH1811" s="30">
        <v>0</v>
      </c>
      <c r="AI1811" s="10" t="s">
        <v>573</v>
      </c>
      <c r="AJ1811" s="30">
        <v>0</v>
      </c>
      <c r="AK1811" s="30">
        <v>0</v>
      </c>
      <c r="AL1811" s="30">
        <v>0</v>
      </c>
      <c r="AM1811" s="30">
        <v>0</v>
      </c>
      <c r="AN1811" s="30">
        <v>0</v>
      </c>
      <c r="AO1811" s="30">
        <v>0</v>
      </c>
      <c r="AP1811" s="30">
        <v>0</v>
      </c>
      <c r="AQ1811" s="30">
        <v>0</v>
      </c>
      <c r="AR1811" s="30">
        <v>0</v>
      </c>
      <c r="AS1811" s="30">
        <v>0</v>
      </c>
      <c r="AT1811" s="30">
        <v>0</v>
      </c>
      <c r="AU1811" s="121">
        <v>0</v>
      </c>
      <c r="AV1811" s="129" t="s">
        <v>1011</v>
      </c>
      <c r="AW1811" s="129" t="s">
        <v>1011</v>
      </c>
      <c r="AX1811" s="129" t="s">
        <v>2849</v>
      </c>
    </row>
    <row r="1812" spans="1:50" ht="24" x14ac:dyDescent="0.25">
      <c r="A1812" s="154">
        <v>46220</v>
      </c>
      <c r="B1812" s="28" t="s">
        <v>570</v>
      </c>
      <c r="C1812" s="155" t="s">
        <v>427</v>
      </c>
      <c r="D1812" s="155" t="s">
        <v>459</v>
      </c>
      <c r="E1812" s="25" t="s">
        <v>423</v>
      </c>
      <c r="F1812" s="29" t="s">
        <v>287</v>
      </c>
      <c r="G1812" s="29" t="s">
        <v>20</v>
      </c>
      <c r="H1812" s="29" t="s">
        <v>422</v>
      </c>
      <c r="I1812" s="29" t="s">
        <v>579</v>
      </c>
      <c r="J1812" s="29" t="s">
        <v>868</v>
      </c>
      <c r="K1812" s="25" t="s">
        <v>690</v>
      </c>
      <c r="L1812" s="155" t="s">
        <v>4714</v>
      </c>
      <c r="M1812" s="155" t="s">
        <v>6861</v>
      </c>
      <c r="N1812" s="155" t="s">
        <v>6840</v>
      </c>
      <c r="O1812" s="155">
        <v>10729441126</v>
      </c>
      <c r="P1812" s="155" t="s">
        <v>6862</v>
      </c>
      <c r="Q1812" s="28" t="s">
        <v>0</v>
      </c>
      <c r="R1812" s="29" t="s">
        <v>4454</v>
      </c>
      <c r="S1812" s="27" t="s">
        <v>6863</v>
      </c>
      <c r="T1812" s="27" t="s">
        <v>6864</v>
      </c>
      <c r="U1812" s="28" t="s">
        <v>336</v>
      </c>
      <c r="V1812" s="156" t="s">
        <v>690</v>
      </c>
      <c r="W1812" s="156" t="s">
        <v>691</v>
      </c>
      <c r="X1812" s="156" t="s">
        <v>411</v>
      </c>
      <c r="Y1812" s="37" t="s">
        <v>200</v>
      </c>
      <c r="Z1812" s="37" t="s">
        <v>586</v>
      </c>
      <c r="AA1812" s="37" t="s">
        <v>585</v>
      </c>
      <c r="AB1812" s="30">
        <v>0</v>
      </c>
      <c r="AC1812" s="30">
        <v>0</v>
      </c>
      <c r="AD1812" s="31">
        <v>0</v>
      </c>
      <c r="AE1812" s="30">
        <v>5400</v>
      </c>
      <c r="AF1812" s="30">
        <v>0</v>
      </c>
      <c r="AG1812" s="32">
        <v>0</v>
      </c>
      <c r="AH1812" s="30">
        <v>0</v>
      </c>
      <c r="AI1812" s="10" t="s">
        <v>573</v>
      </c>
      <c r="AJ1812" s="30">
        <v>0</v>
      </c>
      <c r="AK1812" s="30">
        <v>0</v>
      </c>
      <c r="AL1812" s="30">
        <v>0</v>
      </c>
      <c r="AM1812" s="30">
        <v>0</v>
      </c>
      <c r="AN1812" s="30">
        <v>0</v>
      </c>
      <c r="AO1812" s="30">
        <v>0</v>
      </c>
      <c r="AP1812" s="30">
        <v>0</v>
      </c>
      <c r="AQ1812" s="30">
        <v>0</v>
      </c>
      <c r="AR1812" s="30">
        <v>0</v>
      </c>
      <c r="AS1812" s="30">
        <v>0</v>
      </c>
      <c r="AT1812" s="30">
        <v>0</v>
      </c>
      <c r="AU1812" s="121">
        <v>0</v>
      </c>
      <c r="AV1812" s="129" t="s">
        <v>1011</v>
      </c>
      <c r="AW1812" s="129" t="s">
        <v>1011</v>
      </c>
      <c r="AX1812" s="129" t="s">
        <v>2160</v>
      </c>
    </row>
    <row r="1813" spans="1:50" ht="24" x14ac:dyDescent="0.25">
      <c r="A1813" s="154">
        <v>46220</v>
      </c>
      <c r="B1813" s="28" t="s">
        <v>570</v>
      </c>
      <c r="C1813" s="155" t="s">
        <v>427</v>
      </c>
      <c r="D1813" s="155" t="s">
        <v>459</v>
      </c>
      <c r="E1813" s="25" t="s">
        <v>423</v>
      </c>
      <c r="F1813" s="29" t="s">
        <v>287</v>
      </c>
      <c r="G1813" s="29" t="s">
        <v>20</v>
      </c>
      <c r="H1813" s="29" t="s">
        <v>422</v>
      </c>
      <c r="I1813" s="29" t="s">
        <v>579</v>
      </c>
      <c r="J1813" s="29" t="s">
        <v>868</v>
      </c>
      <c r="K1813" s="25" t="s">
        <v>248</v>
      </c>
      <c r="L1813" s="155" t="s">
        <v>4719</v>
      </c>
      <c r="M1813" s="155" t="s">
        <v>6865</v>
      </c>
      <c r="N1813" s="155" t="s">
        <v>6866</v>
      </c>
      <c r="O1813" s="155">
        <v>10714219800</v>
      </c>
      <c r="P1813" s="155" t="s">
        <v>6867</v>
      </c>
      <c r="Q1813" s="28" t="s">
        <v>0</v>
      </c>
      <c r="R1813" s="29" t="s">
        <v>4455</v>
      </c>
      <c r="S1813" s="27" t="s">
        <v>6868</v>
      </c>
      <c r="T1813" s="27" t="s">
        <v>6869</v>
      </c>
      <c r="U1813" s="28" t="s">
        <v>337</v>
      </c>
      <c r="V1813" s="156" t="s">
        <v>248</v>
      </c>
      <c r="W1813" s="156" t="s">
        <v>692</v>
      </c>
      <c r="X1813" s="156" t="s">
        <v>411</v>
      </c>
      <c r="Y1813" s="37" t="s">
        <v>200</v>
      </c>
      <c r="Z1813" s="37" t="s">
        <v>586</v>
      </c>
      <c r="AA1813" s="37" t="s">
        <v>585</v>
      </c>
      <c r="AB1813" s="30">
        <v>0</v>
      </c>
      <c r="AC1813" s="30">
        <v>0</v>
      </c>
      <c r="AD1813" s="31">
        <v>0</v>
      </c>
      <c r="AE1813" s="30">
        <v>4350</v>
      </c>
      <c r="AF1813" s="30">
        <v>0</v>
      </c>
      <c r="AG1813" s="32">
        <v>0</v>
      </c>
      <c r="AH1813" s="30">
        <v>0</v>
      </c>
      <c r="AI1813" s="10" t="s">
        <v>573</v>
      </c>
      <c r="AJ1813" s="30">
        <v>0</v>
      </c>
      <c r="AK1813" s="30">
        <v>0</v>
      </c>
      <c r="AL1813" s="30">
        <v>0</v>
      </c>
      <c r="AM1813" s="30">
        <v>0</v>
      </c>
      <c r="AN1813" s="30">
        <v>0</v>
      </c>
      <c r="AO1813" s="30">
        <v>0</v>
      </c>
      <c r="AP1813" s="30">
        <v>0</v>
      </c>
      <c r="AQ1813" s="30">
        <v>0</v>
      </c>
      <c r="AR1813" s="30">
        <v>0</v>
      </c>
      <c r="AS1813" s="30">
        <v>0</v>
      </c>
      <c r="AT1813" s="30">
        <v>0</v>
      </c>
      <c r="AU1813" s="121">
        <v>0</v>
      </c>
      <c r="AV1813" s="129" t="s">
        <v>1011</v>
      </c>
      <c r="AW1813" s="129" t="s">
        <v>1011</v>
      </c>
      <c r="AX1813" s="129" t="s">
        <v>2160</v>
      </c>
    </row>
    <row r="1814" spans="1:50" ht="24" x14ac:dyDescent="0.25">
      <c r="A1814" s="154">
        <v>46220</v>
      </c>
      <c r="B1814" s="28" t="s">
        <v>570</v>
      </c>
      <c r="C1814" s="155" t="s">
        <v>427</v>
      </c>
      <c r="D1814" s="155" t="s">
        <v>430</v>
      </c>
      <c r="E1814" s="25" t="s">
        <v>423</v>
      </c>
      <c r="F1814" s="29" t="s">
        <v>243</v>
      </c>
      <c r="G1814" s="29" t="s">
        <v>19</v>
      </c>
      <c r="H1814" s="29" t="s">
        <v>596</v>
      </c>
      <c r="I1814" s="29" t="s">
        <v>579</v>
      </c>
      <c r="J1814" s="29" t="s">
        <v>777</v>
      </c>
      <c r="K1814" s="25" t="s">
        <v>430</v>
      </c>
      <c r="L1814" s="155" t="s">
        <v>4763</v>
      </c>
      <c r="M1814" s="155" t="s">
        <v>1315</v>
      </c>
      <c r="N1814" s="155" t="s">
        <v>7061</v>
      </c>
      <c r="O1814" s="155">
        <v>20611538554</v>
      </c>
      <c r="P1814" s="155" t="s">
        <v>7063</v>
      </c>
      <c r="Q1814" s="28" t="s">
        <v>0</v>
      </c>
      <c r="R1814" s="29" t="s">
        <v>4456</v>
      </c>
      <c r="S1814" s="27" t="s">
        <v>6870</v>
      </c>
      <c r="T1814" s="27" t="s">
        <v>6871</v>
      </c>
      <c r="U1814" s="28" t="s">
        <v>270</v>
      </c>
      <c r="V1814" s="156" t="s">
        <v>430</v>
      </c>
      <c r="W1814" s="156" t="s">
        <v>593</v>
      </c>
      <c r="X1814" s="156" t="s">
        <v>411</v>
      </c>
      <c r="Y1814" s="37" t="s">
        <v>57</v>
      </c>
      <c r="Z1814" s="37" t="s">
        <v>59</v>
      </c>
      <c r="AA1814" s="37" t="s">
        <v>58</v>
      </c>
      <c r="AB1814" s="30">
        <v>0</v>
      </c>
      <c r="AC1814" s="30">
        <v>0</v>
      </c>
      <c r="AD1814" s="31">
        <v>0</v>
      </c>
      <c r="AE1814" s="30">
        <v>8628.4599999999991</v>
      </c>
      <c r="AF1814" s="30">
        <v>0</v>
      </c>
      <c r="AG1814" s="32">
        <v>0</v>
      </c>
      <c r="AH1814" s="30">
        <v>0</v>
      </c>
      <c r="AI1814" s="10" t="s">
        <v>573</v>
      </c>
      <c r="AJ1814" s="30">
        <v>0</v>
      </c>
      <c r="AK1814" s="30">
        <v>0</v>
      </c>
      <c r="AL1814" s="30">
        <v>0</v>
      </c>
      <c r="AM1814" s="30">
        <v>0</v>
      </c>
      <c r="AN1814" s="30">
        <v>0</v>
      </c>
      <c r="AO1814" s="30">
        <v>0</v>
      </c>
      <c r="AP1814" s="30">
        <v>0</v>
      </c>
      <c r="AQ1814" s="30">
        <v>0</v>
      </c>
      <c r="AR1814" s="30">
        <v>0</v>
      </c>
      <c r="AS1814" s="30">
        <v>0</v>
      </c>
      <c r="AT1814" s="30">
        <v>0</v>
      </c>
      <c r="AU1814" s="121">
        <v>0</v>
      </c>
      <c r="AV1814" s="129" t="s">
        <v>1011</v>
      </c>
      <c r="AW1814" s="129" t="s">
        <v>1011</v>
      </c>
      <c r="AX1814" s="129" t="s">
        <v>527</v>
      </c>
    </row>
    <row r="1815" spans="1:50" ht="36" x14ac:dyDescent="0.25">
      <c r="A1815" s="154">
        <v>46223</v>
      </c>
      <c r="B1815" s="28" t="s">
        <v>570</v>
      </c>
      <c r="C1815" s="155" t="s">
        <v>427</v>
      </c>
      <c r="D1815" s="155" t="s">
        <v>430</v>
      </c>
      <c r="E1815" s="25" t="s">
        <v>423</v>
      </c>
      <c r="F1815" s="29" t="s">
        <v>243</v>
      </c>
      <c r="G1815" s="29" t="s">
        <v>19</v>
      </c>
      <c r="H1815" s="29" t="s">
        <v>422</v>
      </c>
      <c r="I1815" s="29" t="s">
        <v>579</v>
      </c>
      <c r="J1815" s="29" t="s">
        <v>777</v>
      </c>
      <c r="K1815" s="25" t="s">
        <v>430</v>
      </c>
      <c r="L1815" s="155" t="s">
        <v>4724</v>
      </c>
      <c r="M1815" s="155" t="s">
        <v>6872</v>
      </c>
      <c r="N1815" s="155" t="s">
        <v>6866</v>
      </c>
      <c r="O1815" s="155">
        <v>10746550729</v>
      </c>
      <c r="P1815" s="155" t="s">
        <v>6873</v>
      </c>
      <c r="Q1815" s="28" t="s">
        <v>0</v>
      </c>
      <c r="R1815" s="29" t="s">
        <v>1228</v>
      </c>
      <c r="S1815" s="27" t="s">
        <v>6874</v>
      </c>
      <c r="T1815" s="27" t="s">
        <v>6875</v>
      </c>
      <c r="U1815" s="28" t="s">
        <v>270</v>
      </c>
      <c r="V1815" s="156" t="s">
        <v>430</v>
      </c>
      <c r="W1815" s="156" t="s">
        <v>593</v>
      </c>
      <c r="X1815" s="156" t="s">
        <v>411</v>
      </c>
      <c r="Y1815" s="37" t="s">
        <v>200</v>
      </c>
      <c r="Z1815" s="37" t="s">
        <v>586</v>
      </c>
      <c r="AA1815" s="37" t="s">
        <v>585</v>
      </c>
      <c r="AB1815" s="30">
        <v>0</v>
      </c>
      <c r="AC1815" s="30">
        <v>0</v>
      </c>
      <c r="AD1815" s="31">
        <v>0</v>
      </c>
      <c r="AE1815" s="30">
        <v>10500</v>
      </c>
      <c r="AF1815" s="30">
        <v>0</v>
      </c>
      <c r="AG1815" s="32">
        <v>0</v>
      </c>
      <c r="AH1815" s="30">
        <v>0</v>
      </c>
      <c r="AI1815" s="10" t="s">
        <v>573</v>
      </c>
      <c r="AJ1815" s="30">
        <v>0</v>
      </c>
      <c r="AK1815" s="30">
        <v>0</v>
      </c>
      <c r="AL1815" s="30">
        <v>0</v>
      </c>
      <c r="AM1815" s="30">
        <v>0</v>
      </c>
      <c r="AN1815" s="30">
        <v>0</v>
      </c>
      <c r="AO1815" s="30">
        <v>0</v>
      </c>
      <c r="AP1815" s="30">
        <v>0</v>
      </c>
      <c r="AQ1815" s="30">
        <v>0</v>
      </c>
      <c r="AR1815" s="30">
        <v>0</v>
      </c>
      <c r="AS1815" s="30">
        <v>0</v>
      </c>
      <c r="AT1815" s="30">
        <v>0</v>
      </c>
      <c r="AU1815" s="121">
        <v>0</v>
      </c>
      <c r="AV1815" s="129" t="s">
        <v>1011</v>
      </c>
      <c r="AW1815" s="129" t="s">
        <v>1011</v>
      </c>
      <c r="AX1815" s="129" t="s">
        <v>797</v>
      </c>
    </row>
    <row r="1816" spans="1:50" ht="36" x14ac:dyDescent="0.25">
      <c r="A1816" s="154">
        <v>46223</v>
      </c>
      <c r="B1816" s="28" t="s">
        <v>570</v>
      </c>
      <c r="C1816" s="155" t="s">
        <v>427</v>
      </c>
      <c r="D1816" s="155" t="s">
        <v>430</v>
      </c>
      <c r="E1816" s="25" t="s">
        <v>423</v>
      </c>
      <c r="F1816" s="29" t="s">
        <v>243</v>
      </c>
      <c r="G1816" s="29" t="s">
        <v>19</v>
      </c>
      <c r="H1816" s="29" t="s">
        <v>422</v>
      </c>
      <c r="I1816" s="29" t="s">
        <v>579</v>
      </c>
      <c r="J1816" s="29" t="s">
        <v>777</v>
      </c>
      <c r="K1816" s="25" t="s">
        <v>430</v>
      </c>
      <c r="L1816" s="155" t="s">
        <v>4725</v>
      </c>
      <c r="M1816" s="155" t="s">
        <v>6876</v>
      </c>
      <c r="N1816" s="155" t="s">
        <v>6866</v>
      </c>
      <c r="O1816" s="155">
        <v>10094273841</v>
      </c>
      <c r="P1816" s="155" t="s">
        <v>6877</v>
      </c>
      <c r="Q1816" s="28" t="s">
        <v>0</v>
      </c>
      <c r="R1816" s="29" t="s">
        <v>4457</v>
      </c>
      <c r="S1816" s="27" t="s">
        <v>6878</v>
      </c>
      <c r="T1816" s="27" t="s">
        <v>6879</v>
      </c>
      <c r="U1816" s="28" t="s">
        <v>270</v>
      </c>
      <c r="V1816" s="156" t="s">
        <v>430</v>
      </c>
      <c r="W1816" s="156" t="s">
        <v>593</v>
      </c>
      <c r="X1816" s="156" t="s">
        <v>411</v>
      </c>
      <c r="Y1816" s="37" t="s">
        <v>200</v>
      </c>
      <c r="Z1816" s="37" t="s">
        <v>586</v>
      </c>
      <c r="AA1816" s="37" t="s">
        <v>585</v>
      </c>
      <c r="AB1816" s="30">
        <v>0</v>
      </c>
      <c r="AC1816" s="30">
        <v>0</v>
      </c>
      <c r="AD1816" s="31">
        <v>0</v>
      </c>
      <c r="AE1816" s="30">
        <v>7500</v>
      </c>
      <c r="AF1816" s="30">
        <v>0</v>
      </c>
      <c r="AG1816" s="32">
        <v>0</v>
      </c>
      <c r="AH1816" s="30">
        <v>0</v>
      </c>
      <c r="AI1816" s="10" t="s">
        <v>573</v>
      </c>
      <c r="AJ1816" s="30">
        <v>0</v>
      </c>
      <c r="AK1816" s="30">
        <v>0</v>
      </c>
      <c r="AL1816" s="30">
        <v>0</v>
      </c>
      <c r="AM1816" s="30">
        <v>0</v>
      </c>
      <c r="AN1816" s="30">
        <v>0</v>
      </c>
      <c r="AO1816" s="30">
        <v>0</v>
      </c>
      <c r="AP1816" s="30">
        <v>0</v>
      </c>
      <c r="AQ1816" s="30">
        <v>0</v>
      </c>
      <c r="AR1816" s="30">
        <v>0</v>
      </c>
      <c r="AS1816" s="30">
        <v>0</v>
      </c>
      <c r="AT1816" s="30">
        <v>0</v>
      </c>
      <c r="AU1816" s="121">
        <v>0</v>
      </c>
      <c r="AV1816" s="129" t="s">
        <v>1011</v>
      </c>
      <c r="AW1816" s="129" t="s">
        <v>1011</v>
      </c>
      <c r="AX1816" s="129" t="s">
        <v>797</v>
      </c>
    </row>
    <row r="1817" spans="1:50" ht="24" x14ac:dyDescent="0.25">
      <c r="A1817" s="154">
        <v>46223</v>
      </c>
      <c r="B1817" s="28" t="s">
        <v>570</v>
      </c>
      <c r="C1817" s="155" t="s">
        <v>427</v>
      </c>
      <c r="D1817" s="155" t="s">
        <v>459</v>
      </c>
      <c r="E1817" s="25" t="s">
        <v>423</v>
      </c>
      <c r="F1817" s="29" t="s">
        <v>287</v>
      </c>
      <c r="G1817" s="29" t="s">
        <v>20</v>
      </c>
      <c r="H1817" s="29" t="s">
        <v>422</v>
      </c>
      <c r="I1817" s="29" t="s">
        <v>579</v>
      </c>
      <c r="J1817" s="29" t="s">
        <v>868</v>
      </c>
      <c r="K1817" s="25" t="s">
        <v>246</v>
      </c>
      <c r="L1817" s="155" t="s">
        <v>4711</v>
      </c>
      <c r="M1817" s="155" t="s">
        <v>6880</v>
      </c>
      <c r="N1817" s="155" t="s">
        <v>6840</v>
      </c>
      <c r="O1817" s="155">
        <v>10432112921</v>
      </c>
      <c r="P1817" s="155" t="s">
        <v>6881</v>
      </c>
      <c r="Q1817" s="28" t="s">
        <v>0</v>
      </c>
      <c r="R1817" s="29" t="s">
        <v>2988</v>
      </c>
      <c r="S1817" s="27" t="s">
        <v>6882</v>
      </c>
      <c r="T1817" s="27" t="s">
        <v>6883</v>
      </c>
      <c r="U1817" s="28" t="s">
        <v>297</v>
      </c>
      <c r="V1817" s="156" t="s">
        <v>246</v>
      </c>
      <c r="W1817" s="156" t="s">
        <v>641</v>
      </c>
      <c r="X1817" s="156" t="s">
        <v>411</v>
      </c>
      <c r="Y1817" s="37" t="s">
        <v>200</v>
      </c>
      <c r="Z1817" s="37" t="s">
        <v>586</v>
      </c>
      <c r="AA1817" s="37" t="s">
        <v>585</v>
      </c>
      <c r="AB1817" s="30">
        <v>0</v>
      </c>
      <c r="AC1817" s="30">
        <v>0</v>
      </c>
      <c r="AD1817" s="31">
        <v>0</v>
      </c>
      <c r="AE1817" s="30">
        <v>5340</v>
      </c>
      <c r="AF1817" s="30">
        <v>0</v>
      </c>
      <c r="AG1817" s="32">
        <v>0</v>
      </c>
      <c r="AH1817" s="30">
        <v>0</v>
      </c>
      <c r="AI1817" s="10" t="s">
        <v>573</v>
      </c>
      <c r="AJ1817" s="30">
        <v>0</v>
      </c>
      <c r="AK1817" s="30">
        <v>0</v>
      </c>
      <c r="AL1817" s="30">
        <v>0</v>
      </c>
      <c r="AM1817" s="30">
        <v>0</v>
      </c>
      <c r="AN1817" s="30">
        <v>0</v>
      </c>
      <c r="AO1817" s="30">
        <v>0</v>
      </c>
      <c r="AP1817" s="30">
        <v>0</v>
      </c>
      <c r="AQ1817" s="30">
        <v>0</v>
      </c>
      <c r="AR1817" s="30">
        <v>0</v>
      </c>
      <c r="AS1817" s="30">
        <v>0</v>
      </c>
      <c r="AT1817" s="30">
        <v>0</v>
      </c>
      <c r="AU1817" s="121">
        <v>0</v>
      </c>
      <c r="AV1817" s="129" t="s">
        <v>1011</v>
      </c>
      <c r="AW1817" s="129" t="s">
        <v>1011</v>
      </c>
      <c r="AX1817" s="129" t="s">
        <v>2160</v>
      </c>
    </row>
    <row r="1818" spans="1:50" ht="24" x14ac:dyDescent="0.25">
      <c r="A1818" s="154">
        <v>46223</v>
      </c>
      <c r="B1818" s="28" t="s">
        <v>570</v>
      </c>
      <c r="C1818" s="155" t="s">
        <v>427</v>
      </c>
      <c r="D1818" s="155" t="s">
        <v>459</v>
      </c>
      <c r="E1818" s="25" t="s">
        <v>423</v>
      </c>
      <c r="F1818" s="29" t="s">
        <v>287</v>
      </c>
      <c r="G1818" s="29" t="s">
        <v>20</v>
      </c>
      <c r="H1818" s="29" t="s">
        <v>422</v>
      </c>
      <c r="I1818" s="29" t="s">
        <v>579</v>
      </c>
      <c r="J1818" s="29" t="s">
        <v>868</v>
      </c>
      <c r="K1818" s="25" t="s">
        <v>246</v>
      </c>
      <c r="L1818" s="155" t="s">
        <v>4712</v>
      </c>
      <c r="M1818" s="155" t="s">
        <v>6884</v>
      </c>
      <c r="N1818" s="155" t="s">
        <v>6840</v>
      </c>
      <c r="O1818" s="155">
        <v>10721979852</v>
      </c>
      <c r="P1818" s="155" t="s">
        <v>6885</v>
      </c>
      <c r="Q1818" s="28" t="s">
        <v>0</v>
      </c>
      <c r="R1818" s="29" t="s">
        <v>2975</v>
      </c>
      <c r="S1818" s="27" t="s">
        <v>6886</v>
      </c>
      <c r="T1818" s="27" t="s">
        <v>6887</v>
      </c>
      <c r="U1818" s="28" t="s">
        <v>297</v>
      </c>
      <c r="V1818" s="156" t="s">
        <v>246</v>
      </c>
      <c r="W1818" s="156" t="s">
        <v>641</v>
      </c>
      <c r="X1818" s="156" t="s">
        <v>411</v>
      </c>
      <c r="Y1818" s="37" t="s">
        <v>200</v>
      </c>
      <c r="Z1818" s="37" t="s">
        <v>586</v>
      </c>
      <c r="AA1818" s="37" t="s">
        <v>585</v>
      </c>
      <c r="AB1818" s="30">
        <v>0</v>
      </c>
      <c r="AC1818" s="30">
        <v>0</v>
      </c>
      <c r="AD1818" s="31">
        <v>0</v>
      </c>
      <c r="AE1818" s="30">
        <v>4400</v>
      </c>
      <c r="AF1818" s="30">
        <v>0</v>
      </c>
      <c r="AG1818" s="32">
        <v>0</v>
      </c>
      <c r="AH1818" s="30">
        <v>0</v>
      </c>
      <c r="AI1818" s="10" t="s">
        <v>573</v>
      </c>
      <c r="AJ1818" s="30">
        <v>0</v>
      </c>
      <c r="AK1818" s="30">
        <v>0</v>
      </c>
      <c r="AL1818" s="30">
        <v>0</v>
      </c>
      <c r="AM1818" s="30">
        <v>0</v>
      </c>
      <c r="AN1818" s="30">
        <v>0</v>
      </c>
      <c r="AO1818" s="30">
        <v>0</v>
      </c>
      <c r="AP1818" s="30">
        <v>0</v>
      </c>
      <c r="AQ1818" s="30">
        <v>0</v>
      </c>
      <c r="AR1818" s="30">
        <v>0</v>
      </c>
      <c r="AS1818" s="30">
        <v>0</v>
      </c>
      <c r="AT1818" s="30">
        <v>0</v>
      </c>
      <c r="AU1818" s="121">
        <v>0</v>
      </c>
      <c r="AV1818" s="129" t="s">
        <v>1011</v>
      </c>
      <c r="AW1818" s="129" t="s">
        <v>1011</v>
      </c>
      <c r="AX1818" s="129" t="s">
        <v>2160</v>
      </c>
    </row>
    <row r="1819" spans="1:50" ht="24" x14ac:dyDescent="0.25">
      <c r="A1819" s="154">
        <v>46223</v>
      </c>
      <c r="B1819" s="28" t="s">
        <v>570</v>
      </c>
      <c r="C1819" s="155" t="s">
        <v>427</v>
      </c>
      <c r="D1819" s="155" t="s">
        <v>459</v>
      </c>
      <c r="E1819" s="25" t="s">
        <v>423</v>
      </c>
      <c r="F1819" s="29" t="s">
        <v>287</v>
      </c>
      <c r="G1819" s="29" t="s">
        <v>20</v>
      </c>
      <c r="H1819" s="29" t="s">
        <v>422</v>
      </c>
      <c r="I1819" s="29" t="s">
        <v>579</v>
      </c>
      <c r="J1819" s="29" t="s">
        <v>868</v>
      </c>
      <c r="K1819" s="25" t="s">
        <v>246</v>
      </c>
      <c r="L1819" s="155" t="s">
        <v>6888</v>
      </c>
      <c r="M1819" s="155" t="s">
        <v>6889</v>
      </c>
      <c r="N1819" s="155" t="s">
        <v>6840</v>
      </c>
      <c r="O1819" s="155">
        <v>10717285919</v>
      </c>
      <c r="P1819" s="155" t="s">
        <v>6890</v>
      </c>
      <c r="Q1819" s="28" t="s">
        <v>0</v>
      </c>
      <c r="R1819" s="29" t="s">
        <v>4458</v>
      </c>
      <c r="S1819" s="27" t="s">
        <v>6891</v>
      </c>
      <c r="T1819" s="27" t="s">
        <v>6892</v>
      </c>
      <c r="U1819" s="28" t="s">
        <v>297</v>
      </c>
      <c r="V1819" s="156" t="s">
        <v>246</v>
      </c>
      <c r="W1819" s="156" t="s">
        <v>641</v>
      </c>
      <c r="X1819" s="156" t="s">
        <v>411</v>
      </c>
      <c r="Y1819" s="37" t="s">
        <v>200</v>
      </c>
      <c r="Z1819" s="37" t="s">
        <v>586</v>
      </c>
      <c r="AA1819" s="37" t="s">
        <v>585</v>
      </c>
      <c r="AB1819" s="30">
        <v>0</v>
      </c>
      <c r="AC1819" s="30">
        <v>0</v>
      </c>
      <c r="AD1819" s="31">
        <v>0</v>
      </c>
      <c r="AE1819" s="30">
        <v>4500</v>
      </c>
      <c r="AF1819" s="30">
        <v>0</v>
      </c>
      <c r="AG1819" s="32">
        <v>0</v>
      </c>
      <c r="AH1819" s="30">
        <v>0</v>
      </c>
      <c r="AI1819" s="10" t="s">
        <v>573</v>
      </c>
      <c r="AJ1819" s="30">
        <v>0</v>
      </c>
      <c r="AK1819" s="30">
        <v>0</v>
      </c>
      <c r="AL1819" s="30">
        <v>0</v>
      </c>
      <c r="AM1819" s="30">
        <v>0</v>
      </c>
      <c r="AN1819" s="30">
        <v>0</v>
      </c>
      <c r="AO1819" s="30">
        <v>0</v>
      </c>
      <c r="AP1819" s="30">
        <v>0</v>
      </c>
      <c r="AQ1819" s="30">
        <v>0</v>
      </c>
      <c r="AR1819" s="30">
        <v>0</v>
      </c>
      <c r="AS1819" s="30">
        <v>0</v>
      </c>
      <c r="AT1819" s="30">
        <v>0</v>
      </c>
      <c r="AU1819" s="121">
        <v>0</v>
      </c>
      <c r="AV1819" s="129" t="s">
        <v>1011</v>
      </c>
      <c r="AW1819" s="129" t="s">
        <v>1011</v>
      </c>
      <c r="AX1819" s="129" t="s">
        <v>2160</v>
      </c>
    </row>
    <row r="1820" spans="1:50" ht="24" x14ac:dyDescent="0.25">
      <c r="A1820" s="154">
        <v>46223</v>
      </c>
      <c r="B1820" s="28" t="s">
        <v>570</v>
      </c>
      <c r="C1820" s="155" t="s">
        <v>427</v>
      </c>
      <c r="D1820" s="155" t="s">
        <v>459</v>
      </c>
      <c r="E1820" s="25" t="s">
        <v>423</v>
      </c>
      <c r="F1820" s="29" t="s">
        <v>287</v>
      </c>
      <c r="G1820" s="29" t="s">
        <v>20</v>
      </c>
      <c r="H1820" s="29" t="s">
        <v>422</v>
      </c>
      <c r="I1820" s="29" t="s">
        <v>579</v>
      </c>
      <c r="J1820" s="29" t="s">
        <v>868</v>
      </c>
      <c r="K1820" s="25" t="s">
        <v>246</v>
      </c>
      <c r="L1820" s="155" t="s">
        <v>4713</v>
      </c>
      <c r="M1820" s="155" t="s">
        <v>6893</v>
      </c>
      <c r="N1820" s="155" t="s">
        <v>6840</v>
      </c>
      <c r="O1820" s="155">
        <v>10730108392</v>
      </c>
      <c r="P1820" s="155" t="s">
        <v>6894</v>
      </c>
      <c r="Q1820" s="28" t="s">
        <v>0</v>
      </c>
      <c r="R1820" s="29" t="s">
        <v>4459</v>
      </c>
      <c r="S1820" s="27" t="s">
        <v>6895</v>
      </c>
      <c r="T1820" s="27" t="s">
        <v>6896</v>
      </c>
      <c r="U1820" s="28" t="s">
        <v>297</v>
      </c>
      <c r="V1820" s="156" t="s">
        <v>246</v>
      </c>
      <c r="W1820" s="156" t="s">
        <v>641</v>
      </c>
      <c r="X1820" s="156" t="s">
        <v>411</v>
      </c>
      <c r="Y1820" s="37" t="s">
        <v>200</v>
      </c>
      <c r="Z1820" s="37" t="s">
        <v>586</v>
      </c>
      <c r="AA1820" s="37" t="s">
        <v>585</v>
      </c>
      <c r="AB1820" s="30">
        <v>0</v>
      </c>
      <c r="AC1820" s="30">
        <v>0</v>
      </c>
      <c r="AD1820" s="31">
        <v>0</v>
      </c>
      <c r="AE1820" s="30">
        <v>4500</v>
      </c>
      <c r="AF1820" s="30">
        <v>0</v>
      </c>
      <c r="AG1820" s="32">
        <v>0</v>
      </c>
      <c r="AH1820" s="30">
        <v>0</v>
      </c>
      <c r="AI1820" s="10" t="s">
        <v>573</v>
      </c>
      <c r="AJ1820" s="30">
        <v>0</v>
      </c>
      <c r="AK1820" s="30">
        <v>0</v>
      </c>
      <c r="AL1820" s="30">
        <v>0</v>
      </c>
      <c r="AM1820" s="30">
        <v>0</v>
      </c>
      <c r="AN1820" s="30">
        <v>0</v>
      </c>
      <c r="AO1820" s="30">
        <v>0</v>
      </c>
      <c r="AP1820" s="30">
        <v>0</v>
      </c>
      <c r="AQ1820" s="30">
        <v>0</v>
      </c>
      <c r="AR1820" s="30">
        <v>0</v>
      </c>
      <c r="AS1820" s="30">
        <v>0</v>
      </c>
      <c r="AT1820" s="30">
        <v>0</v>
      </c>
      <c r="AU1820" s="121">
        <v>0</v>
      </c>
      <c r="AV1820" s="129" t="s">
        <v>1011</v>
      </c>
      <c r="AW1820" s="129" t="s">
        <v>1011</v>
      </c>
      <c r="AX1820" s="129" t="s">
        <v>2160</v>
      </c>
    </row>
    <row r="1821" spans="1:50" ht="36" x14ac:dyDescent="0.25">
      <c r="A1821" s="154">
        <v>46223</v>
      </c>
      <c r="B1821" s="28" t="s">
        <v>570</v>
      </c>
      <c r="C1821" s="155" t="s">
        <v>427</v>
      </c>
      <c r="D1821" s="155" t="s">
        <v>459</v>
      </c>
      <c r="E1821" s="25" t="s">
        <v>423</v>
      </c>
      <c r="F1821" s="29" t="s">
        <v>287</v>
      </c>
      <c r="G1821" s="29" t="s">
        <v>20</v>
      </c>
      <c r="H1821" s="29" t="s">
        <v>422</v>
      </c>
      <c r="I1821" s="29" t="s">
        <v>579</v>
      </c>
      <c r="J1821" s="29" t="s">
        <v>868</v>
      </c>
      <c r="K1821" s="25" t="s">
        <v>278</v>
      </c>
      <c r="L1821" s="155" t="s">
        <v>4717</v>
      </c>
      <c r="M1821" s="155" t="s">
        <v>6897</v>
      </c>
      <c r="N1821" s="155" t="s">
        <v>6840</v>
      </c>
      <c r="O1821" s="155">
        <v>10473762931</v>
      </c>
      <c r="P1821" s="155" t="s">
        <v>6898</v>
      </c>
      <c r="Q1821" s="28" t="s">
        <v>0</v>
      </c>
      <c r="R1821" s="29" t="s">
        <v>2992</v>
      </c>
      <c r="S1821" s="27" t="s">
        <v>6899</v>
      </c>
      <c r="T1821" s="27" t="s">
        <v>6900</v>
      </c>
      <c r="U1821" s="28" t="s">
        <v>344</v>
      </c>
      <c r="V1821" s="156" t="s">
        <v>278</v>
      </c>
      <c r="W1821" s="156" t="s">
        <v>699</v>
      </c>
      <c r="X1821" s="156" t="s">
        <v>411</v>
      </c>
      <c r="Y1821" s="37" t="s">
        <v>200</v>
      </c>
      <c r="Z1821" s="37" t="s">
        <v>586</v>
      </c>
      <c r="AA1821" s="37" t="s">
        <v>585</v>
      </c>
      <c r="AB1821" s="30">
        <v>0</v>
      </c>
      <c r="AC1821" s="30">
        <v>0</v>
      </c>
      <c r="AD1821" s="31">
        <v>0</v>
      </c>
      <c r="AE1821" s="30">
        <v>1800</v>
      </c>
      <c r="AF1821" s="30">
        <v>0</v>
      </c>
      <c r="AG1821" s="32">
        <v>0</v>
      </c>
      <c r="AH1821" s="30">
        <v>0</v>
      </c>
      <c r="AI1821" s="10" t="s">
        <v>573</v>
      </c>
      <c r="AJ1821" s="30">
        <v>0</v>
      </c>
      <c r="AK1821" s="30">
        <v>0</v>
      </c>
      <c r="AL1821" s="30">
        <v>0</v>
      </c>
      <c r="AM1821" s="30">
        <v>0</v>
      </c>
      <c r="AN1821" s="30">
        <v>0</v>
      </c>
      <c r="AO1821" s="30">
        <v>0</v>
      </c>
      <c r="AP1821" s="30">
        <v>0</v>
      </c>
      <c r="AQ1821" s="30">
        <v>0</v>
      </c>
      <c r="AR1821" s="30">
        <v>0</v>
      </c>
      <c r="AS1821" s="30">
        <v>0</v>
      </c>
      <c r="AT1821" s="30">
        <v>0</v>
      </c>
      <c r="AU1821" s="121">
        <v>0</v>
      </c>
      <c r="AV1821" s="129" t="s">
        <v>1011</v>
      </c>
      <c r="AW1821" s="129" t="s">
        <v>1011</v>
      </c>
      <c r="AX1821" s="129" t="s">
        <v>2160</v>
      </c>
    </row>
    <row r="1822" spans="1:50" ht="36" x14ac:dyDescent="0.25">
      <c r="A1822" s="154">
        <v>46223</v>
      </c>
      <c r="B1822" s="28" t="s">
        <v>570</v>
      </c>
      <c r="C1822" s="155" t="s">
        <v>427</v>
      </c>
      <c r="D1822" s="155" t="s">
        <v>459</v>
      </c>
      <c r="E1822" s="25" t="s">
        <v>423</v>
      </c>
      <c r="F1822" s="29" t="s">
        <v>287</v>
      </c>
      <c r="G1822" s="29" t="s">
        <v>20</v>
      </c>
      <c r="H1822" s="29" t="s">
        <v>422</v>
      </c>
      <c r="I1822" s="29" t="s">
        <v>579</v>
      </c>
      <c r="J1822" s="29" t="s">
        <v>868</v>
      </c>
      <c r="K1822" s="25" t="s">
        <v>264</v>
      </c>
      <c r="L1822" s="155" t="s">
        <v>4718</v>
      </c>
      <c r="M1822" s="155" t="s">
        <v>6901</v>
      </c>
      <c r="N1822" s="155" t="s">
        <v>6840</v>
      </c>
      <c r="O1822" s="155">
        <v>10730836860</v>
      </c>
      <c r="P1822" s="155" t="s">
        <v>6902</v>
      </c>
      <c r="Q1822" s="28" t="s">
        <v>0</v>
      </c>
      <c r="R1822" s="29" t="s">
        <v>2996</v>
      </c>
      <c r="S1822" s="27" t="s">
        <v>6903</v>
      </c>
      <c r="T1822" s="27" t="s">
        <v>6904</v>
      </c>
      <c r="U1822" s="28" t="s">
        <v>340</v>
      </c>
      <c r="V1822" s="156" t="s">
        <v>264</v>
      </c>
      <c r="W1822" s="156" t="s">
        <v>695</v>
      </c>
      <c r="X1822" s="156" t="s">
        <v>411</v>
      </c>
      <c r="Y1822" s="37" t="s">
        <v>200</v>
      </c>
      <c r="Z1822" s="37" t="s">
        <v>586</v>
      </c>
      <c r="AA1822" s="37" t="s">
        <v>585</v>
      </c>
      <c r="AB1822" s="30">
        <v>0</v>
      </c>
      <c r="AC1822" s="30">
        <v>0</v>
      </c>
      <c r="AD1822" s="31">
        <v>0</v>
      </c>
      <c r="AE1822" s="30">
        <v>5600</v>
      </c>
      <c r="AF1822" s="30">
        <v>0</v>
      </c>
      <c r="AG1822" s="32">
        <v>0</v>
      </c>
      <c r="AH1822" s="30">
        <v>0</v>
      </c>
      <c r="AI1822" s="10" t="s">
        <v>573</v>
      </c>
      <c r="AJ1822" s="30">
        <v>0</v>
      </c>
      <c r="AK1822" s="30">
        <v>0</v>
      </c>
      <c r="AL1822" s="30">
        <v>0</v>
      </c>
      <c r="AM1822" s="30">
        <v>0</v>
      </c>
      <c r="AN1822" s="30">
        <v>0</v>
      </c>
      <c r="AO1822" s="30">
        <v>0</v>
      </c>
      <c r="AP1822" s="30">
        <v>0</v>
      </c>
      <c r="AQ1822" s="30">
        <v>0</v>
      </c>
      <c r="AR1822" s="30">
        <v>0</v>
      </c>
      <c r="AS1822" s="30">
        <v>0</v>
      </c>
      <c r="AT1822" s="30">
        <v>0</v>
      </c>
      <c r="AU1822" s="121">
        <v>0</v>
      </c>
      <c r="AV1822" s="129" t="s">
        <v>1011</v>
      </c>
      <c r="AW1822" s="129" t="s">
        <v>1011</v>
      </c>
      <c r="AX1822" s="129" t="s">
        <v>2160</v>
      </c>
    </row>
    <row r="1823" spans="1:50" ht="24" x14ac:dyDescent="0.25">
      <c r="A1823" s="154">
        <v>46223</v>
      </c>
      <c r="B1823" s="28" t="s">
        <v>570</v>
      </c>
      <c r="C1823" s="155" t="s">
        <v>427</v>
      </c>
      <c r="D1823" s="155" t="s">
        <v>498</v>
      </c>
      <c r="E1823" s="25" t="s">
        <v>423</v>
      </c>
      <c r="F1823" s="29" t="s">
        <v>287</v>
      </c>
      <c r="G1823" s="29" t="s">
        <v>21</v>
      </c>
      <c r="H1823" s="29" t="s">
        <v>422</v>
      </c>
      <c r="I1823" s="29" t="s">
        <v>579</v>
      </c>
      <c r="J1823" s="29" t="s">
        <v>868</v>
      </c>
      <c r="K1823" s="25" t="s">
        <v>248</v>
      </c>
      <c r="L1823" s="155" t="s">
        <v>4720</v>
      </c>
      <c r="M1823" s="155" t="s">
        <v>6905</v>
      </c>
      <c r="N1823" s="155" t="s">
        <v>6866</v>
      </c>
      <c r="O1823" s="155">
        <v>10707663508</v>
      </c>
      <c r="P1823" s="155" t="s">
        <v>6906</v>
      </c>
      <c r="Q1823" s="28" t="s">
        <v>0</v>
      </c>
      <c r="R1823" s="29" t="s">
        <v>3000</v>
      </c>
      <c r="S1823" s="27" t="s">
        <v>6907</v>
      </c>
      <c r="T1823" s="27" t="s">
        <v>6908</v>
      </c>
      <c r="U1823" s="28" t="s">
        <v>311</v>
      </c>
      <c r="V1823" s="156" t="s">
        <v>248</v>
      </c>
      <c r="W1823" s="156" t="s">
        <v>660</v>
      </c>
      <c r="X1823" s="156" t="s">
        <v>411</v>
      </c>
      <c r="Y1823" s="37" t="s">
        <v>200</v>
      </c>
      <c r="Z1823" s="37" t="s">
        <v>586</v>
      </c>
      <c r="AA1823" s="37" t="s">
        <v>585</v>
      </c>
      <c r="AB1823" s="30">
        <v>0</v>
      </c>
      <c r="AC1823" s="30">
        <v>0</v>
      </c>
      <c r="AD1823" s="31">
        <v>0</v>
      </c>
      <c r="AE1823" s="30">
        <v>19800</v>
      </c>
      <c r="AF1823" s="30">
        <v>0</v>
      </c>
      <c r="AG1823" s="32">
        <v>0</v>
      </c>
      <c r="AH1823" s="30">
        <v>0</v>
      </c>
      <c r="AI1823" s="10" t="s">
        <v>573</v>
      </c>
      <c r="AJ1823" s="30">
        <v>0</v>
      </c>
      <c r="AK1823" s="30">
        <v>0</v>
      </c>
      <c r="AL1823" s="30">
        <v>0</v>
      </c>
      <c r="AM1823" s="30">
        <v>0</v>
      </c>
      <c r="AN1823" s="30">
        <v>0</v>
      </c>
      <c r="AO1823" s="30">
        <v>0</v>
      </c>
      <c r="AP1823" s="30">
        <v>0</v>
      </c>
      <c r="AQ1823" s="30">
        <v>0</v>
      </c>
      <c r="AR1823" s="30">
        <v>0</v>
      </c>
      <c r="AS1823" s="30">
        <v>0</v>
      </c>
      <c r="AT1823" s="30">
        <v>0</v>
      </c>
      <c r="AU1823" s="121">
        <v>0</v>
      </c>
      <c r="AV1823" s="129" t="s">
        <v>1011</v>
      </c>
      <c r="AW1823" s="129" t="s">
        <v>1011</v>
      </c>
      <c r="AX1823" s="129" t="s">
        <v>2849</v>
      </c>
    </row>
    <row r="1824" spans="1:50" ht="24" x14ac:dyDescent="0.25">
      <c r="A1824" s="154">
        <v>46224</v>
      </c>
      <c r="B1824" s="28" t="s">
        <v>570</v>
      </c>
      <c r="C1824" s="155" t="s">
        <v>427</v>
      </c>
      <c r="D1824" s="155" t="s">
        <v>430</v>
      </c>
      <c r="E1824" s="25" t="s">
        <v>423</v>
      </c>
      <c r="F1824" s="29" t="s">
        <v>243</v>
      </c>
      <c r="G1824" s="29" t="s">
        <v>19</v>
      </c>
      <c r="H1824" s="29" t="s">
        <v>170</v>
      </c>
      <c r="I1824" s="29" t="s">
        <v>579</v>
      </c>
      <c r="J1824" s="29" t="s">
        <v>868</v>
      </c>
      <c r="K1824" s="25" t="s">
        <v>262</v>
      </c>
      <c r="L1824" s="155" t="s">
        <v>4721</v>
      </c>
      <c r="M1824" s="155" t="s">
        <v>6909</v>
      </c>
      <c r="N1824" s="155" t="s">
        <v>6866</v>
      </c>
      <c r="O1824" s="155">
        <v>20522545741</v>
      </c>
      <c r="P1824" s="155" t="s">
        <v>6910</v>
      </c>
      <c r="Q1824" s="28" t="s">
        <v>0</v>
      </c>
      <c r="R1824" s="29" t="s">
        <v>4460</v>
      </c>
      <c r="S1824" s="27" t="s">
        <v>6911</v>
      </c>
      <c r="T1824" s="27" t="s">
        <v>6912</v>
      </c>
      <c r="U1824" s="28" t="s">
        <v>263</v>
      </c>
      <c r="V1824" s="156" t="s">
        <v>262</v>
      </c>
      <c r="W1824" s="156" t="s">
        <v>562</v>
      </c>
      <c r="X1824" s="156" t="s">
        <v>411</v>
      </c>
      <c r="Y1824" s="37" t="s">
        <v>171</v>
      </c>
      <c r="Z1824" s="37" t="s">
        <v>173</v>
      </c>
      <c r="AA1824" s="37" t="s">
        <v>172</v>
      </c>
      <c r="AB1824" s="30">
        <v>0</v>
      </c>
      <c r="AC1824" s="30">
        <v>0</v>
      </c>
      <c r="AD1824" s="31">
        <v>0</v>
      </c>
      <c r="AE1824" s="30">
        <v>1500</v>
      </c>
      <c r="AF1824" s="30">
        <v>0</v>
      </c>
      <c r="AG1824" s="32">
        <v>0</v>
      </c>
      <c r="AH1824" s="30">
        <v>0</v>
      </c>
      <c r="AI1824" s="10" t="s">
        <v>573</v>
      </c>
      <c r="AJ1824" s="30">
        <v>0</v>
      </c>
      <c r="AK1824" s="30">
        <v>0</v>
      </c>
      <c r="AL1824" s="30">
        <v>0</v>
      </c>
      <c r="AM1824" s="30">
        <v>0</v>
      </c>
      <c r="AN1824" s="30">
        <v>0</v>
      </c>
      <c r="AO1824" s="30">
        <v>0</v>
      </c>
      <c r="AP1824" s="30">
        <v>0</v>
      </c>
      <c r="AQ1824" s="30">
        <v>0</v>
      </c>
      <c r="AR1824" s="30">
        <v>0</v>
      </c>
      <c r="AS1824" s="30">
        <v>0</v>
      </c>
      <c r="AT1824" s="30">
        <v>0</v>
      </c>
      <c r="AU1824" s="121">
        <v>0</v>
      </c>
      <c r="AV1824" s="129" t="s">
        <v>1011</v>
      </c>
      <c r="AW1824" s="129" t="s">
        <v>1011</v>
      </c>
      <c r="AX1824" s="129" t="s">
        <v>527</v>
      </c>
    </row>
    <row r="1825" spans="1:50" ht="24" x14ac:dyDescent="0.25">
      <c r="A1825" s="154">
        <v>46224</v>
      </c>
      <c r="B1825" s="28" t="s">
        <v>570</v>
      </c>
      <c r="C1825" s="155" t="s">
        <v>427</v>
      </c>
      <c r="D1825" s="155" t="s">
        <v>459</v>
      </c>
      <c r="E1825" s="25" t="s">
        <v>423</v>
      </c>
      <c r="F1825" s="29" t="s">
        <v>287</v>
      </c>
      <c r="G1825" s="29" t="s">
        <v>20</v>
      </c>
      <c r="H1825" s="29" t="s">
        <v>422</v>
      </c>
      <c r="I1825" s="29" t="s">
        <v>579</v>
      </c>
      <c r="J1825" s="29" t="s">
        <v>868</v>
      </c>
      <c r="K1825" s="25" t="s">
        <v>445</v>
      </c>
      <c r="L1825" s="155" t="s">
        <v>4723</v>
      </c>
      <c r="M1825" s="155" t="s">
        <v>6913</v>
      </c>
      <c r="N1825" s="155" t="s">
        <v>6866</v>
      </c>
      <c r="O1825" s="155">
        <v>10481654217</v>
      </c>
      <c r="P1825" s="155" t="s">
        <v>6914</v>
      </c>
      <c r="Q1825" s="28" t="s">
        <v>0</v>
      </c>
      <c r="R1825" s="29" t="s">
        <v>2908</v>
      </c>
      <c r="S1825" s="27" t="s">
        <v>6915</v>
      </c>
      <c r="T1825" s="27" t="s">
        <v>6916</v>
      </c>
      <c r="U1825" s="28" t="s">
        <v>342</v>
      </c>
      <c r="V1825" s="156" t="s">
        <v>445</v>
      </c>
      <c r="W1825" s="156" t="s">
        <v>697</v>
      </c>
      <c r="X1825" s="156" t="s">
        <v>411</v>
      </c>
      <c r="Y1825" s="37" t="s">
        <v>200</v>
      </c>
      <c r="Z1825" s="37" t="s">
        <v>586</v>
      </c>
      <c r="AA1825" s="37" t="s">
        <v>585</v>
      </c>
      <c r="AB1825" s="30">
        <v>0</v>
      </c>
      <c r="AC1825" s="30">
        <v>0</v>
      </c>
      <c r="AD1825" s="31">
        <v>0</v>
      </c>
      <c r="AE1825" s="30">
        <v>3600</v>
      </c>
      <c r="AF1825" s="30">
        <v>0</v>
      </c>
      <c r="AG1825" s="32">
        <v>0</v>
      </c>
      <c r="AH1825" s="30">
        <v>0</v>
      </c>
      <c r="AI1825" s="10" t="s">
        <v>573</v>
      </c>
      <c r="AJ1825" s="30">
        <v>0</v>
      </c>
      <c r="AK1825" s="30">
        <v>0</v>
      </c>
      <c r="AL1825" s="30">
        <v>0</v>
      </c>
      <c r="AM1825" s="30">
        <v>0</v>
      </c>
      <c r="AN1825" s="30">
        <v>0</v>
      </c>
      <c r="AO1825" s="30">
        <v>0</v>
      </c>
      <c r="AP1825" s="30">
        <v>0</v>
      </c>
      <c r="AQ1825" s="30">
        <v>0</v>
      </c>
      <c r="AR1825" s="30">
        <v>0</v>
      </c>
      <c r="AS1825" s="30">
        <v>0</v>
      </c>
      <c r="AT1825" s="30">
        <v>0</v>
      </c>
      <c r="AU1825" s="121">
        <v>0</v>
      </c>
      <c r="AV1825" s="129" t="s">
        <v>1011</v>
      </c>
      <c r="AW1825" s="129" t="s">
        <v>1011</v>
      </c>
      <c r="AX1825" s="129" t="s">
        <v>2160</v>
      </c>
    </row>
    <row r="1826" spans="1:50" ht="24" x14ac:dyDescent="0.25">
      <c r="A1826" s="154">
        <v>46224</v>
      </c>
      <c r="B1826" s="28" t="s">
        <v>570</v>
      </c>
      <c r="C1826" s="155" t="s">
        <v>427</v>
      </c>
      <c r="D1826" s="155" t="s">
        <v>459</v>
      </c>
      <c r="E1826" s="25" t="s">
        <v>423</v>
      </c>
      <c r="F1826" s="29" t="s">
        <v>287</v>
      </c>
      <c r="G1826" s="29" t="s">
        <v>20</v>
      </c>
      <c r="H1826" s="29" t="s">
        <v>422</v>
      </c>
      <c r="I1826" s="29" t="s">
        <v>579</v>
      </c>
      <c r="J1826" s="29" t="s">
        <v>868</v>
      </c>
      <c r="K1826" s="25" t="s">
        <v>285</v>
      </c>
      <c r="L1826" s="155" t="s">
        <v>4722</v>
      </c>
      <c r="M1826" s="155" t="s">
        <v>6917</v>
      </c>
      <c r="N1826" s="155" t="s">
        <v>6866</v>
      </c>
      <c r="O1826" s="155">
        <v>10411189851</v>
      </c>
      <c r="P1826" s="155" t="s">
        <v>6918</v>
      </c>
      <c r="Q1826" s="28" t="s">
        <v>0</v>
      </c>
      <c r="R1826" s="29" t="s">
        <v>2942</v>
      </c>
      <c r="S1826" s="27" t="s">
        <v>6919</v>
      </c>
      <c r="T1826" s="27" t="s">
        <v>6920</v>
      </c>
      <c r="U1826" s="28" t="s">
        <v>346</v>
      </c>
      <c r="V1826" s="156" t="s">
        <v>285</v>
      </c>
      <c r="W1826" s="156" t="s">
        <v>701</v>
      </c>
      <c r="X1826" s="156" t="s">
        <v>411</v>
      </c>
      <c r="Y1826" s="37" t="s">
        <v>200</v>
      </c>
      <c r="Z1826" s="37" t="s">
        <v>586</v>
      </c>
      <c r="AA1826" s="37" t="s">
        <v>585</v>
      </c>
      <c r="AB1826" s="30">
        <v>0</v>
      </c>
      <c r="AC1826" s="30">
        <v>0</v>
      </c>
      <c r="AD1826" s="31">
        <v>0</v>
      </c>
      <c r="AE1826" s="30">
        <v>900</v>
      </c>
      <c r="AF1826" s="30">
        <v>0</v>
      </c>
      <c r="AG1826" s="32">
        <v>0</v>
      </c>
      <c r="AH1826" s="30">
        <v>0</v>
      </c>
      <c r="AI1826" s="10" t="s">
        <v>573</v>
      </c>
      <c r="AJ1826" s="30">
        <v>0</v>
      </c>
      <c r="AK1826" s="30">
        <v>0</v>
      </c>
      <c r="AL1826" s="30">
        <v>0</v>
      </c>
      <c r="AM1826" s="30">
        <v>0</v>
      </c>
      <c r="AN1826" s="30">
        <v>0</v>
      </c>
      <c r="AO1826" s="30">
        <v>0</v>
      </c>
      <c r="AP1826" s="30">
        <v>0</v>
      </c>
      <c r="AQ1826" s="30">
        <v>0</v>
      </c>
      <c r="AR1826" s="30">
        <v>0</v>
      </c>
      <c r="AS1826" s="30">
        <v>0</v>
      </c>
      <c r="AT1826" s="30">
        <v>0</v>
      </c>
      <c r="AU1826" s="121">
        <v>0</v>
      </c>
      <c r="AV1826" s="129" t="s">
        <v>1011</v>
      </c>
      <c r="AW1826" s="129" t="s">
        <v>1011</v>
      </c>
      <c r="AX1826" s="129" t="s">
        <v>2160</v>
      </c>
    </row>
    <row r="1827" spans="1:50" ht="24" x14ac:dyDescent="0.25">
      <c r="A1827" s="154">
        <v>46225</v>
      </c>
      <c r="B1827" s="28" t="s">
        <v>570</v>
      </c>
      <c r="C1827" s="155" t="s">
        <v>427</v>
      </c>
      <c r="D1827" s="155" t="s">
        <v>430</v>
      </c>
      <c r="E1827" s="25" t="s">
        <v>423</v>
      </c>
      <c r="F1827" s="29" t="s">
        <v>243</v>
      </c>
      <c r="G1827" s="29" t="s">
        <v>19</v>
      </c>
      <c r="H1827" s="29" t="s">
        <v>422</v>
      </c>
      <c r="I1827" s="29" t="s">
        <v>579</v>
      </c>
      <c r="J1827" s="29" t="s">
        <v>777</v>
      </c>
      <c r="K1827" s="25" t="s">
        <v>430</v>
      </c>
      <c r="L1827" s="155" t="s">
        <v>4730</v>
      </c>
      <c r="M1827" s="155" t="s">
        <v>6921</v>
      </c>
      <c r="N1827" s="155" t="s">
        <v>6922</v>
      </c>
      <c r="O1827" s="155">
        <v>10434159186</v>
      </c>
      <c r="P1827" s="155" t="s">
        <v>6923</v>
      </c>
      <c r="Q1827" s="28" t="s">
        <v>0</v>
      </c>
      <c r="R1827" s="29" t="s">
        <v>2093</v>
      </c>
      <c r="S1827" s="27" t="s">
        <v>6924</v>
      </c>
      <c r="T1827" s="27" t="s">
        <v>6925</v>
      </c>
      <c r="U1827" s="28" t="s">
        <v>270</v>
      </c>
      <c r="V1827" s="156" t="s">
        <v>430</v>
      </c>
      <c r="W1827" s="156" t="s">
        <v>593</v>
      </c>
      <c r="X1827" s="156" t="s">
        <v>411</v>
      </c>
      <c r="Y1827" s="37" t="s">
        <v>200</v>
      </c>
      <c r="Z1827" s="37" t="s">
        <v>586</v>
      </c>
      <c r="AA1827" s="37" t="s">
        <v>585</v>
      </c>
      <c r="AB1827" s="30">
        <v>0</v>
      </c>
      <c r="AC1827" s="30">
        <v>17000</v>
      </c>
      <c r="AD1827" s="31">
        <v>-17000</v>
      </c>
      <c r="AE1827" s="30">
        <v>17000</v>
      </c>
      <c r="AF1827" s="30">
        <v>0</v>
      </c>
      <c r="AG1827" s="32">
        <v>0</v>
      </c>
      <c r="AH1827" s="30">
        <v>0</v>
      </c>
      <c r="AI1827" s="10" t="s">
        <v>573</v>
      </c>
      <c r="AJ1827" s="30">
        <v>0</v>
      </c>
      <c r="AK1827" s="30">
        <v>0</v>
      </c>
      <c r="AL1827" s="30">
        <v>0</v>
      </c>
      <c r="AM1827" s="30">
        <v>0</v>
      </c>
      <c r="AN1827" s="30">
        <v>0</v>
      </c>
      <c r="AO1827" s="30">
        <v>0</v>
      </c>
      <c r="AP1827" s="30">
        <v>0</v>
      </c>
      <c r="AQ1827" s="30">
        <v>0</v>
      </c>
      <c r="AR1827" s="30">
        <v>0</v>
      </c>
      <c r="AS1827" s="30">
        <v>0</v>
      </c>
      <c r="AT1827" s="30">
        <v>0</v>
      </c>
      <c r="AU1827" s="121">
        <v>0</v>
      </c>
      <c r="AV1827" s="129" t="s">
        <v>1011</v>
      </c>
      <c r="AW1827" s="129" t="s">
        <v>1011</v>
      </c>
      <c r="AX1827" s="129" t="s">
        <v>797</v>
      </c>
    </row>
    <row r="1828" spans="1:50" ht="24" x14ac:dyDescent="0.25">
      <c r="A1828" s="154">
        <v>46225</v>
      </c>
      <c r="B1828" s="28" t="s">
        <v>570</v>
      </c>
      <c r="C1828" s="155" t="s">
        <v>427</v>
      </c>
      <c r="D1828" s="155" t="s">
        <v>430</v>
      </c>
      <c r="E1828" s="25" t="s">
        <v>423</v>
      </c>
      <c r="F1828" s="29" t="s">
        <v>243</v>
      </c>
      <c r="G1828" s="29" t="s">
        <v>19</v>
      </c>
      <c r="H1828" s="29" t="s">
        <v>584</v>
      </c>
      <c r="I1828" s="29" t="s">
        <v>579</v>
      </c>
      <c r="J1828" s="29" t="s">
        <v>868</v>
      </c>
      <c r="K1828" s="25" t="s">
        <v>246</v>
      </c>
      <c r="L1828" s="155" t="s">
        <v>527</v>
      </c>
      <c r="M1828" s="155" t="s">
        <v>527</v>
      </c>
      <c r="N1828" s="155" t="s">
        <v>527</v>
      </c>
      <c r="O1828" s="155" t="s">
        <v>527</v>
      </c>
      <c r="P1828" s="155" t="s">
        <v>6926</v>
      </c>
      <c r="Q1828" s="28" t="s">
        <v>0</v>
      </c>
      <c r="R1828" s="29" t="s">
        <v>4461</v>
      </c>
      <c r="S1828" s="27" t="s">
        <v>6927</v>
      </c>
      <c r="T1828" s="27" t="s">
        <v>6928</v>
      </c>
      <c r="U1828" s="28" t="s">
        <v>247</v>
      </c>
      <c r="V1828" s="156" t="s">
        <v>246</v>
      </c>
      <c r="W1828" s="156" t="s">
        <v>554</v>
      </c>
      <c r="X1828" s="156" t="s">
        <v>411</v>
      </c>
      <c r="Y1828" s="37" t="s">
        <v>140</v>
      </c>
      <c r="Z1828" s="37" t="s">
        <v>142</v>
      </c>
      <c r="AA1828" s="37" t="s">
        <v>141</v>
      </c>
      <c r="AB1828" s="30">
        <v>0</v>
      </c>
      <c r="AC1828" s="30">
        <v>0</v>
      </c>
      <c r="AD1828" s="31">
        <v>0</v>
      </c>
      <c r="AE1828" s="30">
        <v>0</v>
      </c>
      <c r="AF1828" s="30">
        <v>0</v>
      </c>
      <c r="AG1828" s="32">
        <v>0</v>
      </c>
      <c r="AH1828" s="30">
        <v>0</v>
      </c>
      <c r="AI1828" s="10" t="s">
        <v>573</v>
      </c>
      <c r="AJ1828" s="30">
        <v>0</v>
      </c>
      <c r="AK1828" s="30">
        <v>0</v>
      </c>
      <c r="AL1828" s="30">
        <v>0</v>
      </c>
      <c r="AM1828" s="30">
        <v>0</v>
      </c>
      <c r="AN1828" s="30">
        <v>0</v>
      </c>
      <c r="AO1828" s="30">
        <v>0</v>
      </c>
      <c r="AP1828" s="30">
        <v>0</v>
      </c>
      <c r="AQ1828" s="30">
        <v>0</v>
      </c>
      <c r="AR1828" s="30">
        <v>0</v>
      </c>
      <c r="AS1828" s="30">
        <v>0</v>
      </c>
      <c r="AT1828" s="30">
        <v>0</v>
      </c>
      <c r="AU1828" s="121">
        <v>0</v>
      </c>
      <c r="AV1828" s="129" t="s">
        <v>1011</v>
      </c>
      <c r="AW1828" s="129" t="s">
        <v>1011</v>
      </c>
      <c r="AX1828" s="129" t="s">
        <v>527</v>
      </c>
    </row>
    <row r="1829" spans="1:50" ht="24" x14ac:dyDescent="0.25">
      <c r="A1829" s="154">
        <v>46225</v>
      </c>
      <c r="B1829" s="28" t="s">
        <v>570</v>
      </c>
      <c r="C1829" s="155" t="s">
        <v>427</v>
      </c>
      <c r="D1829" s="155" t="s">
        <v>498</v>
      </c>
      <c r="E1829" s="25" t="s">
        <v>423</v>
      </c>
      <c r="F1829" s="29" t="s">
        <v>287</v>
      </c>
      <c r="G1829" s="29" t="s">
        <v>21</v>
      </c>
      <c r="H1829" s="29" t="s">
        <v>422</v>
      </c>
      <c r="I1829" s="29" t="s">
        <v>579</v>
      </c>
      <c r="J1829" s="29" t="s">
        <v>868</v>
      </c>
      <c r="K1829" s="25" t="s">
        <v>264</v>
      </c>
      <c r="L1829" s="155" t="s">
        <v>4735</v>
      </c>
      <c r="M1829" s="155" t="s">
        <v>6929</v>
      </c>
      <c r="N1829" s="155" t="s">
        <v>6922</v>
      </c>
      <c r="O1829" s="155">
        <v>10410214283</v>
      </c>
      <c r="P1829" s="155" t="s">
        <v>6930</v>
      </c>
      <c r="Q1829" s="28" t="s">
        <v>0</v>
      </c>
      <c r="R1829" s="29" t="s">
        <v>3012</v>
      </c>
      <c r="S1829" s="27" t="s">
        <v>6931</v>
      </c>
      <c r="T1829" s="27" t="s">
        <v>6932</v>
      </c>
      <c r="U1829" s="28" t="s">
        <v>319</v>
      </c>
      <c r="V1829" s="156" t="s">
        <v>264</v>
      </c>
      <c r="W1829" s="156" t="s">
        <v>668</v>
      </c>
      <c r="X1829" s="156" t="s">
        <v>411</v>
      </c>
      <c r="Y1829" s="37" t="s">
        <v>200</v>
      </c>
      <c r="Z1829" s="37" t="s">
        <v>586</v>
      </c>
      <c r="AA1829" s="37" t="s">
        <v>585</v>
      </c>
      <c r="AB1829" s="30">
        <v>19750</v>
      </c>
      <c r="AC1829" s="30">
        <v>19750</v>
      </c>
      <c r="AD1829" s="31">
        <v>0</v>
      </c>
      <c r="AE1829" s="30">
        <v>19750</v>
      </c>
      <c r="AF1829" s="30">
        <v>0</v>
      </c>
      <c r="AG1829" s="32">
        <v>19750</v>
      </c>
      <c r="AH1829" s="30">
        <v>0</v>
      </c>
      <c r="AI1829" s="10" t="s">
        <v>573</v>
      </c>
      <c r="AJ1829" s="30">
        <v>0</v>
      </c>
      <c r="AK1829" s="30">
        <v>0</v>
      </c>
      <c r="AL1829" s="30">
        <v>0</v>
      </c>
      <c r="AM1829" s="30">
        <v>0</v>
      </c>
      <c r="AN1829" s="30">
        <v>0</v>
      </c>
      <c r="AO1829" s="30">
        <v>0</v>
      </c>
      <c r="AP1829" s="30">
        <v>0</v>
      </c>
      <c r="AQ1829" s="30">
        <v>0</v>
      </c>
      <c r="AR1829" s="30">
        <v>0</v>
      </c>
      <c r="AS1829" s="30">
        <v>0</v>
      </c>
      <c r="AT1829" s="30">
        <v>0</v>
      </c>
      <c r="AU1829" s="121">
        <v>0</v>
      </c>
      <c r="AV1829" s="129" t="s">
        <v>784</v>
      </c>
      <c r="AW1829" s="129" t="s">
        <v>785</v>
      </c>
      <c r="AX1829" s="129" t="s">
        <v>2849</v>
      </c>
    </row>
    <row r="1830" spans="1:50" ht="24" x14ac:dyDescent="0.25">
      <c r="A1830" s="154">
        <v>46225</v>
      </c>
      <c r="B1830" s="28" t="s">
        <v>570</v>
      </c>
      <c r="C1830" s="155" t="s">
        <v>427</v>
      </c>
      <c r="D1830" s="155" t="s">
        <v>430</v>
      </c>
      <c r="E1830" s="25" t="s">
        <v>423</v>
      </c>
      <c r="F1830" s="29" t="s">
        <v>243</v>
      </c>
      <c r="G1830" s="29" t="s">
        <v>19</v>
      </c>
      <c r="H1830" s="29" t="s">
        <v>178</v>
      </c>
      <c r="I1830" s="29" t="s">
        <v>269</v>
      </c>
      <c r="J1830" s="29" t="s">
        <v>868</v>
      </c>
      <c r="K1830" s="25" t="s">
        <v>264</v>
      </c>
      <c r="L1830" s="155" t="s">
        <v>4726</v>
      </c>
      <c r="M1830" s="155" t="s">
        <v>6933</v>
      </c>
      <c r="N1830" s="155" t="s">
        <v>6866</v>
      </c>
      <c r="O1830" s="155">
        <v>10199089027</v>
      </c>
      <c r="P1830" s="155" t="s">
        <v>6934</v>
      </c>
      <c r="Q1830" s="28" t="s">
        <v>0</v>
      </c>
      <c r="R1830" s="29" t="s">
        <v>3008</v>
      </c>
      <c r="S1830" s="27" t="s">
        <v>6935</v>
      </c>
      <c r="T1830" s="27" t="s">
        <v>6936</v>
      </c>
      <c r="U1830" s="28" t="s">
        <v>265</v>
      </c>
      <c r="V1830" s="156" t="s">
        <v>264</v>
      </c>
      <c r="W1830" s="156" t="s">
        <v>563</v>
      </c>
      <c r="X1830" s="156" t="s">
        <v>411</v>
      </c>
      <c r="Y1830" s="37" t="s">
        <v>28</v>
      </c>
      <c r="Z1830" s="37" t="s">
        <v>178</v>
      </c>
      <c r="AA1830" s="37" t="s">
        <v>177</v>
      </c>
      <c r="AB1830" s="30">
        <v>0</v>
      </c>
      <c r="AC1830" s="30">
        <v>0</v>
      </c>
      <c r="AD1830" s="31">
        <v>0</v>
      </c>
      <c r="AE1830" s="30">
        <v>3900</v>
      </c>
      <c r="AF1830" s="30">
        <v>0</v>
      </c>
      <c r="AG1830" s="32">
        <v>0</v>
      </c>
      <c r="AH1830" s="30">
        <v>0</v>
      </c>
      <c r="AI1830" s="10" t="s">
        <v>573</v>
      </c>
      <c r="AJ1830" s="30">
        <v>0</v>
      </c>
      <c r="AK1830" s="30">
        <v>0</v>
      </c>
      <c r="AL1830" s="30">
        <v>0</v>
      </c>
      <c r="AM1830" s="30">
        <v>0</v>
      </c>
      <c r="AN1830" s="30">
        <v>0</v>
      </c>
      <c r="AO1830" s="30">
        <v>0</v>
      </c>
      <c r="AP1830" s="30">
        <v>0</v>
      </c>
      <c r="AQ1830" s="30">
        <v>0</v>
      </c>
      <c r="AR1830" s="30">
        <v>0</v>
      </c>
      <c r="AS1830" s="30">
        <v>0</v>
      </c>
      <c r="AT1830" s="30">
        <v>0</v>
      </c>
      <c r="AU1830" s="121">
        <v>0</v>
      </c>
      <c r="AV1830" s="129" t="s">
        <v>1011</v>
      </c>
      <c r="AW1830" s="129" t="s">
        <v>1011</v>
      </c>
      <c r="AX1830" s="129" t="s">
        <v>1025</v>
      </c>
    </row>
    <row r="1831" spans="1:50" ht="24" x14ac:dyDescent="0.25">
      <c r="A1831" s="154">
        <v>46225</v>
      </c>
      <c r="B1831" s="28" t="s">
        <v>570</v>
      </c>
      <c r="C1831" s="155" t="s">
        <v>427</v>
      </c>
      <c r="D1831" s="155" t="s">
        <v>430</v>
      </c>
      <c r="E1831" s="25" t="s">
        <v>423</v>
      </c>
      <c r="F1831" s="29" t="s">
        <v>243</v>
      </c>
      <c r="G1831" s="29" t="s">
        <v>19</v>
      </c>
      <c r="H1831" s="29" t="s">
        <v>178</v>
      </c>
      <c r="I1831" s="29" t="s">
        <v>269</v>
      </c>
      <c r="J1831" s="29" t="s">
        <v>868</v>
      </c>
      <c r="K1831" s="25" t="s">
        <v>283</v>
      </c>
      <c r="L1831" s="155" t="s">
        <v>4727</v>
      </c>
      <c r="M1831" s="155" t="s">
        <v>6937</v>
      </c>
      <c r="N1831" s="155" t="s">
        <v>6866</v>
      </c>
      <c r="O1831" s="155">
        <v>10803090322</v>
      </c>
      <c r="P1831" s="155" t="s">
        <v>6938</v>
      </c>
      <c r="Q1831" s="28" t="s">
        <v>0</v>
      </c>
      <c r="R1831" s="29" t="s">
        <v>3033</v>
      </c>
      <c r="S1831" s="27" t="s">
        <v>6939</v>
      </c>
      <c r="T1831" s="27" t="s">
        <v>6940</v>
      </c>
      <c r="U1831" s="28" t="s">
        <v>292</v>
      </c>
      <c r="V1831" s="156" t="s">
        <v>283</v>
      </c>
      <c r="W1831" s="156" t="s">
        <v>629</v>
      </c>
      <c r="X1831" s="156" t="s">
        <v>411</v>
      </c>
      <c r="Y1831" s="37" t="s">
        <v>28</v>
      </c>
      <c r="Z1831" s="37" t="s">
        <v>178</v>
      </c>
      <c r="AA1831" s="37" t="s">
        <v>177</v>
      </c>
      <c r="AB1831" s="30">
        <v>0</v>
      </c>
      <c r="AC1831" s="30">
        <v>0</v>
      </c>
      <c r="AD1831" s="31">
        <v>0</v>
      </c>
      <c r="AE1831" s="30">
        <v>5100</v>
      </c>
      <c r="AF1831" s="30">
        <v>0</v>
      </c>
      <c r="AG1831" s="32">
        <v>0</v>
      </c>
      <c r="AH1831" s="30">
        <v>0</v>
      </c>
      <c r="AI1831" s="10" t="s">
        <v>573</v>
      </c>
      <c r="AJ1831" s="30">
        <v>0</v>
      </c>
      <c r="AK1831" s="30">
        <v>0</v>
      </c>
      <c r="AL1831" s="30">
        <v>0</v>
      </c>
      <c r="AM1831" s="30">
        <v>0</v>
      </c>
      <c r="AN1831" s="30">
        <v>0</v>
      </c>
      <c r="AO1831" s="30">
        <v>0</v>
      </c>
      <c r="AP1831" s="30">
        <v>0</v>
      </c>
      <c r="AQ1831" s="30">
        <v>0</v>
      </c>
      <c r="AR1831" s="30">
        <v>0</v>
      </c>
      <c r="AS1831" s="30">
        <v>0</v>
      </c>
      <c r="AT1831" s="30">
        <v>0</v>
      </c>
      <c r="AU1831" s="121">
        <v>0</v>
      </c>
      <c r="AV1831" s="129" t="s">
        <v>1011</v>
      </c>
      <c r="AW1831" s="129" t="s">
        <v>1011</v>
      </c>
      <c r="AX1831" s="129" t="s">
        <v>1256</v>
      </c>
    </row>
    <row r="1832" spans="1:50" ht="24" x14ac:dyDescent="0.25">
      <c r="A1832" s="154">
        <v>46224</v>
      </c>
      <c r="B1832" s="28" t="s">
        <v>570</v>
      </c>
      <c r="C1832" s="155" t="s">
        <v>427</v>
      </c>
      <c r="D1832" s="155" t="s">
        <v>455</v>
      </c>
      <c r="E1832" s="25" t="s">
        <v>423</v>
      </c>
      <c r="F1832" s="29" t="s">
        <v>243</v>
      </c>
      <c r="G1832" s="29" t="s">
        <v>19</v>
      </c>
      <c r="H1832" s="29" t="s">
        <v>580</v>
      </c>
      <c r="I1832" s="29" t="s">
        <v>579</v>
      </c>
      <c r="J1832" s="29" t="s">
        <v>777</v>
      </c>
      <c r="K1832" s="25" t="s">
        <v>455</v>
      </c>
      <c r="L1832" s="155" t="s">
        <v>527</v>
      </c>
      <c r="M1832" s="155" t="s">
        <v>527</v>
      </c>
      <c r="N1832" s="155" t="s">
        <v>527</v>
      </c>
      <c r="O1832" s="155" t="s">
        <v>527</v>
      </c>
      <c r="P1832" s="155" t="s">
        <v>6941</v>
      </c>
      <c r="Q1832" s="28" t="s">
        <v>0</v>
      </c>
      <c r="R1832" s="29" t="s">
        <v>3020</v>
      </c>
      <c r="S1832" s="27" t="s">
        <v>4526</v>
      </c>
      <c r="T1832" s="27" t="s">
        <v>6942</v>
      </c>
      <c r="U1832" s="28" t="s">
        <v>275</v>
      </c>
      <c r="V1832" s="156" t="s">
        <v>455</v>
      </c>
      <c r="W1832" s="156" t="s">
        <v>611</v>
      </c>
      <c r="X1832" s="156" t="s">
        <v>411</v>
      </c>
      <c r="Y1832" s="37" t="s">
        <v>25</v>
      </c>
      <c r="Z1832" s="37" t="s">
        <v>92</v>
      </c>
      <c r="AA1832" s="37" t="s">
        <v>95</v>
      </c>
      <c r="AB1832" s="30">
        <v>0</v>
      </c>
      <c r="AC1832" s="30">
        <v>0</v>
      </c>
      <c r="AD1832" s="31">
        <v>0</v>
      </c>
      <c r="AE1832" s="30">
        <v>0</v>
      </c>
      <c r="AF1832" s="30">
        <v>0</v>
      </c>
      <c r="AG1832" s="32">
        <v>0</v>
      </c>
      <c r="AH1832" s="30">
        <v>0</v>
      </c>
      <c r="AI1832" s="10" t="s">
        <v>573</v>
      </c>
      <c r="AJ1832" s="30">
        <v>0</v>
      </c>
      <c r="AK1832" s="30">
        <v>0</v>
      </c>
      <c r="AL1832" s="30">
        <v>0</v>
      </c>
      <c r="AM1832" s="30">
        <v>0</v>
      </c>
      <c r="AN1832" s="30">
        <v>0</v>
      </c>
      <c r="AO1832" s="30">
        <v>0</v>
      </c>
      <c r="AP1832" s="30">
        <v>0</v>
      </c>
      <c r="AQ1832" s="30">
        <v>0</v>
      </c>
      <c r="AR1832" s="30">
        <v>0</v>
      </c>
      <c r="AS1832" s="30">
        <v>0</v>
      </c>
      <c r="AT1832" s="30">
        <v>0</v>
      </c>
      <c r="AU1832" s="121">
        <v>0</v>
      </c>
      <c r="AV1832" s="129" t="s">
        <v>1011</v>
      </c>
      <c r="AW1832" s="129" t="s">
        <v>1011</v>
      </c>
      <c r="AX1832" s="129" t="s">
        <v>527</v>
      </c>
    </row>
    <row r="1833" spans="1:50" ht="24" x14ac:dyDescent="0.25">
      <c r="A1833" s="154">
        <v>46224</v>
      </c>
      <c r="B1833" s="28" t="s">
        <v>570</v>
      </c>
      <c r="C1833" s="155" t="s">
        <v>427</v>
      </c>
      <c r="D1833" s="155" t="s">
        <v>455</v>
      </c>
      <c r="E1833" s="25" t="s">
        <v>423</v>
      </c>
      <c r="F1833" s="29" t="s">
        <v>243</v>
      </c>
      <c r="G1833" s="29" t="s">
        <v>19</v>
      </c>
      <c r="H1833" s="29" t="s">
        <v>580</v>
      </c>
      <c r="I1833" s="29" t="s">
        <v>579</v>
      </c>
      <c r="J1833" s="29" t="s">
        <v>777</v>
      </c>
      <c r="K1833" s="25" t="s">
        <v>455</v>
      </c>
      <c r="L1833" s="155" t="s">
        <v>527</v>
      </c>
      <c r="M1833" s="155" t="s">
        <v>527</v>
      </c>
      <c r="N1833" s="155" t="s">
        <v>527</v>
      </c>
      <c r="O1833" s="155" t="s">
        <v>527</v>
      </c>
      <c r="P1833" s="155" t="s">
        <v>6941</v>
      </c>
      <c r="Q1833" s="28" t="s">
        <v>0</v>
      </c>
      <c r="R1833" s="29" t="s">
        <v>3020</v>
      </c>
      <c r="S1833" s="27" t="s">
        <v>4526</v>
      </c>
      <c r="T1833" s="27" t="s">
        <v>6942</v>
      </c>
      <c r="U1833" s="28" t="s">
        <v>275</v>
      </c>
      <c r="V1833" s="156" t="s">
        <v>455</v>
      </c>
      <c r="W1833" s="156" t="s">
        <v>611</v>
      </c>
      <c r="X1833" s="156" t="s">
        <v>411</v>
      </c>
      <c r="Y1833" s="37" t="s">
        <v>26</v>
      </c>
      <c r="Z1833" s="37" t="s">
        <v>93</v>
      </c>
      <c r="AA1833" s="37" t="s">
        <v>96</v>
      </c>
      <c r="AB1833" s="30">
        <v>0</v>
      </c>
      <c r="AC1833" s="30">
        <v>0</v>
      </c>
      <c r="AD1833" s="31">
        <v>0</v>
      </c>
      <c r="AE1833" s="30">
        <v>0</v>
      </c>
      <c r="AF1833" s="30">
        <v>0</v>
      </c>
      <c r="AG1833" s="32">
        <v>0</v>
      </c>
      <c r="AH1833" s="30">
        <v>0</v>
      </c>
      <c r="AI1833" s="10" t="s">
        <v>573</v>
      </c>
      <c r="AJ1833" s="30">
        <v>0</v>
      </c>
      <c r="AK1833" s="30">
        <v>0</v>
      </c>
      <c r="AL1833" s="30">
        <v>0</v>
      </c>
      <c r="AM1833" s="30">
        <v>0</v>
      </c>
      <c r="AN1833" s="30">
        <v>0</v>
      </c>
      <c r="AO1833" s="30">
        <v>0</v>
      </c>
      <c r="AP1833" s="30">
        <v>0</v>
      </c>
      <c r="AQ1833" s="30">
        <v>0</v>
      </c>
      <c r="AR1833" s="30">
        <v>0</v>
      </c>
      <c r="AS1833" s="30">
        <v>0</v>
      </c>
      <c r="AT1833" s="30">
        <v>0</v>
      </c>
      <c r="AU1833" s="121">
        <v>0</v>
      </c>
      <c r="AV1833" s="129" t="s">
        <v>1011</v>
      </c>
      <c r="AW1833" s="129" t="s">
        <v>1011</v>
      </c>
      <c r="AX1833" s="129" t="s">
        <v>527</v>
      </c>
    </row>
    <row r="1834" spans="1:50" ht="24" x14ac:dyDescent="0.25">
      <c r="A1834" s="154">
        <v>46225</v>
      </c>
      <c r="B1834" s="28" t="s">
        <v>570</v>
      </c>
      <c r="C1834" s="155" t="s">
        <v>427</v>
      </c>
      <c r="D1834" s="155" t="s">
        <v>456</v>
      </c>
      <c r="E1834" s="25" t="s">
        <v>423</v>
      </c>
      <c r="F1834" s="29" t="s">
        <v>287</v>
      </c>
      <c r="G1834" s="29" t="s">
        <v>21</v>
      </c>
      <c r="H1834" s="29" t="s">
        <v>422</v>
      </c>
      <c r="I1834" s="29" t="s">
        <v>579</v>
      </c>
      <c r="J1834" s="29" t="s">
        <v>777</v>
      </c>
      <c r="K1834" s="25" t="s">
        <v>456</v>
      </c>
      <c r="L1834" s="155" t="s">
        <v>4728</v>
      </c>
      <c r="M1834" s="155" t="s">
        <v>6943</v>
      </c>
      <c r="N1834" s="155" t="s">
        <v>6922</v>
      </c>
      <c r="O1834" s="155">
        <v>10763347821</v>
      </c>
      <c r="P1834" s="155" t="s">
        <v>6944</v>
      </c>
      <c r="Q1834" s="28" t="s">
        <v>0</v>
      </c>
      <c r="R1834" s="29" t="s">
        <v>6945</v>
      </c>
      <c r="S1834" s="27" t="s">
        <v>6946</v>
      </c>
      <c r="T1834" s="27" t="s">
        <v>6947</v>
      </c>
      <c r="U1834" s="28" t="s">
        <v>323</v>
      </c>
      <c r="V1834" s="156" t="s">
        <v>456</v>
      </c>
      <c r="W1834" s="156" t="s">
        <v>672</v>
      </c>
      <c r="X1834" s="156" t="s">
        <v>411</v>
      </c>
      <c r="Y1834" s="37" t="s">
        <v>200</v>
      </c>
      <c r="Z1834" s="37" t="s">
        <v>586</v>
      </c>
      <c r="AA1834" s="37" t="s">
        <v>585</v>
      </c>
      <c r="AB1834" s="30">
        <v>0</v>
      </c>
      <c r="AC1834" s="30">
        <v>35000</v>
      </c>
      <c r="AD1834" s="31">
        <v>-35000</v>
      </c>
      <c r="AE1834" s="30">
        <v>35000</v>
      </c>
      <c r="AF1834" s="30">
        <v>0</v>
      </c>
      <c r="AG1834" s="32">
        <v>0</v>
      </c>
      <c r="AH1834" s="30">
        <v>0</v>
      </c>
      <c r="AI1834" s="10" t="s">
        <v>573</v>
      </c>
      <c r="AJ1834" s="30">
        <v>0</v>
      </c>
      <c r="AK1834" s="30">
        <v>0</v>
      </c>
      <c r="AL1834" s="30">
        <v>0</v>
      </c>
      <c r="AM1834" s="30">
        <v>0</v>
      </c>
      <c r="AN1834" s="30">
        <v>0</v>
      </c>
      <c r="AO1834" s="30">
        <v>0</v>
      </c>
      <c r="AP1834" s="30">
        <v>0</v>
      </c>
      <c r="AQ1834" s="30">
        <v>0</v>
      </c>
      <c r="AR1834" s="30">
        <v>0</v>
      </c>
      <c r="AS1834" s="30">
        <v>0</v>
      </c>
      <c r="AT1834" s="30">
        <v>0</v>
      </c>
      <c r="AU1834" s="121">
        <v>0</v>
      </c>
      <c r="AV1834" s="129" t="s">
        <v>1011</v>
      </c>
      <c r="AW1834" s="129" t="s">
        <v>1011</v>
      </c>
      <c r="AX1834" s="129" t="s">
        <v>797</v>
      </c>
    </row>
    <row r="1835" spans="1:50" ht="24" x14ac:dyDescent="0.25">
      <c r="A1835" s="154">
        <v>46225</v>
      </c>
      <c r="B1835" s="28" t="s">
        <v>570</v>
      </c>
      <c r="C1835" s="155" t="s">
        <v>427</v>
      </c>
      <c r="D1835" s="155" t="s">
        <v>457</v>
      </c>
      <c r="E1835" s="25" t="s">
        <v>423</v>
      </c>
      <c r="F1835" s="29" t="s">
        <v>243</v>
      </c>
      <c r="G1835" s="29" t="s">
        <v>19</v>
      </c>
      <c r="H1835" s="29" t="s">
        <v>580</v>
      </c>
      <c r="I1835" s="29" t="s">
        <v>579</v>
      </c>
      <c r="J1835" s="29" t="s">
        <v>777</v>
      </c>
      <c r="K1835" s="25" t="s">
        <v>457</v>
      </c>
      <c r="L1835" s="155" t="s">
        <v>4760</v>
      </c>
      <c r="M1835" s="155" t="s">
        <v>7064</v>
      </c>
      <c r="N1835" s="155" t="s">
        <v>7061</v>
      </c>
      <c r="O1835" s="155">
        <v>20341841357</v>
      </c>
      <c r="P1835" s="155" t="s">
        <v>7065</v>
      </c>
      <c r="Q1835" s="28" t="s">
        <v>0</v>
      </c>
      <c r="R1835" s="29" t="s">
        <v>5844</v>
      </c>
      <c r="S1835" s="27" t="s">
        <v>6948</v>
      </c>
      <c r="T1835" s="27" t="s">
        <v>6949</v>
      </c>
      <c r="U1835" s="28" t="s">
        <v>282</v>
      </c>
      <c r="V1835" s="156" t="s">
        <v>457</v>
      </c>
      <c r="W1835" s="156" t="s">
        <v>624</v>
      </c>
      <c r="X1835" s="156" t="s">
        <v>411</v>
      </c>
      <c r="Y1835" s="37" t="s">
        <v>25</v>
      </c>
      <c r="Z1835" s="37" t="s">
        <v>92</v>
      </c>
      <c r="AA1835" s="37" t="s">
        <v>95</v>
      </c>
      <c r="AB1835" s="30">
        <v>0</v>
      </c>
      <c r="AC1835" s="30">
        <v>0</v>
      </c>
      <c r="AD1835" s="31">
        <v>0</v>
      </c>
      <c r="AE1835" s="30">
        <v>3315.22</v>
      </c>
      <c r="AF1835" s="30">
        <v>3315.22</v>
      </c>
      <c r="AG1835" s="32">
        <v>-3315.22</v>
      </c>
      <c r="AH1835" s="30">
        <v>0</v>
      </c>
      <c r="AI1835" s="10" t="s">
        <v>573</v>
      </c>
      <c r="AJ1835" s="30">
        <v>0</v>
      </c>
      <c r="AK1835" s="30">
        <v>0</v>
      </c>
      <c r="AL1835" s="30">
        <v>0</v>
      </c>
      <c r="AM1835" s="30">
        <v>0</v>
      </c>
      <c r="AN1835" s="30">
        <v>0</v>
      </c>
      <c r="AO1835" s="30">
        <v>0</v>
      </c>
      <c r="AP1835" s="30">
        <v>3315.22</v>
      </c>
      <c r="AQ1835" s="30">
        <v>0</v>
      </c>
      <c r="AR1835" s="30">
        <v>0</v>
      </c>
      <c r="AS1835" s="30">
        <v>0</v>
      </c>
      <c r="AT1835" s="30">
        <v>0</v>
      </c>
      <c r="AU1835" s="121">
        <v>0</v>
      </c>
      <c r="AV1835" s="129" t="s">
        <v>1011</v>
      </c>
      <c r="AW1835" s="129" t="s">
        <v>1011</v>
      </c>
      <c r="AX1835" s="129" t="s">
        <v>527</v>
      </c>
    </row>
    <row r="1836" spans="1:50" ht="24" x14ac:dyDescent="0.25">
      <c r="A1836" s="154">
        <v>46225</v>
      </c>
      <c r="B1836" s="28" t="s">
        <v>570</v>
      </c>
      <c r="C1836" s="155" t="s">
        <v>427</v>
      </c>
      <c r="D1836" s="155" t="s">
        <v>457</v>
      </c>
      <c r="E1836" s="25" t="s">
        <v>423</v>
      </c>
      <c r="F1836" s="29" t="s">
        <v>243</v>
      </c>
      <c r="G1836" s="29" t="s">
        <v>19</v>
      </c>
      <c r="H1836" s="29" t="s">
        <v>580</v>
      </c>
      <c r="I1836" s="29" t="s">
        <v>579</v>
      </c>
      <c r="J1836" s="29" t="s">
        <v>777</v>
      </c>
      <c r="K1836" s="25" t="s">
        <v>457</v>
      </c>
      <c r="L1836" s="155" t="s">
        <v>4598</v>
      </c>
      <c r="M1836" s="155" t="s">
        <v>6950</v>
      </c>
      <c r="N1836" s="155" t="s">
        <v>1832</v>
      </c>
      <c r="O1836" s="155">
        <v>10763724455</v>
      </c>
      <c r="P1836" s="155" t="s">
        <v>6951</v>
      </c>
      <c r="Q1836" s="28" t="s">
        <v>0</v>
      </c>
      <c r="R1836" s="29" t="s">
        <v>4462</v>
      </c>
      <c r="S1836" s="27" t="s">
        <v>6952</v>
      </c>
      <c r="T1836" s="27" t="s">
        <v>6953</v>
      </c>
      <c r="U1836" s="28" t="s">
        <v>282</v>
      </c>
      <c r="V1836" s="156" t="s">
        <v>457</v>
      </c>
      <c r="W1836" s="156" t="s">
        <v>624</v>
      </c>
      <c r="X1836" s="156" t="s">
        <v>411</v>
      </c>
      <c r="Y1836" s="37" t="s">
        <v>25</v>
      </c>
      <c r="Z1836" s="37" t="s">
        <v>92</v>
      </c>
      <c r="AA1836" s="37" t="s">
        <v>95</v>
      </c>
      <c r="AB1836" s="30">
        <v>0</v>
      </c>
      <c r="AC1836" s="30">
        <v>0</v>
      </c>
      <c r="AD1836" s="31">
        <v>0</v>
      </c>
      <c r="AE1836" s="30">
        <v>0</v>
      </c>
      <c r="AF1836" s="30">
        <v>0</v>
      </c>
      <c r="AG1836" s="32">
        <v>0</v>
      </c>
      <c r="AH1836" s="30">
        <v>0</v>
      </c>
      <c r="AI1836" s="10" t="s">
        <v>573</v>
      </c>
      <c r="AJ1836" s="30">
        <v>0</v>
      </c>
      <c r="AK1836" s="30">
        <v>0</v>
      </c>
      <c r="AL1836" s="30">
        <v>0</v>
      </c>
      <c r="AM1836" s="30">
        <v>0</v>
      </c>
      <c r="AN1836" s="30">
        <v>0</v>
      </c>
      <c r="AO1836" s="30">
        <v>0</v>
      </c>
      <c r="AP1836" s="30">
        <v>0</v>
      </c>
      <c r="AQ1836" s="30">
        <v>0</v>
      </c>
      <c r="AR1836" s="30">
        <v>0</v>
      </c>
      <c r="AS1836" s="30">
        <v>0</v>
      </c>
      <c r="AT1836" s="30">
        <v>0</v>
      </c>
      <c r="AU1836" s="121">
        <v>0</v>
      </c>
      <c r="AV1836" s="129" t="s">
        <v>1011</v>
      </c>
      <c r="AW1836" s="129" t="s">
        <v>1011</v>
      </c>
      <c r="AX1836" s="129" t="s">
        <v>527</v>
      </c>
    </row>
    <row r="1837" spans="1:50" ht="24" x14ac:dyDescent="0.25">
      <c r="A1837" s="154">
        <v>46225</v>
      </c>
      <c r="B1837" s="28" t="s">
        <v>570</v>
      </c>
      <c r="C1837" s="155" t="s">
        <v>427</v>
      </c>
      <c r="D1837" s="155" t="s">
        <v>457</v>
      </c>
      <c r="E1837" s="25" t="s">
        <v>423</v>
      </c>
      <c r="F1837" s="29" t="s">
        <v>243</v>
      </c>
      <c r="G1837" s="29" t="s">
        <v>19</v>
      </c>
      <c r="H1837" s="29" t="s">
        <v>580</v>
      </c>
      <c r="I1837" s="29" t="s">
        <v>579</v>
      </c>
      <c r="J1837" s="29" t="s">
        <v>777</v>
      </c>
      <c r="K1837" s="25" t="s">
        <v>457</v>
      </c>
      <c r="L1837" s="155" t="s">
        <v>527</v>
      </c>
      <c r="M1837" s="155" t="s">
        <v>527</v>
      </c>
      <c r="N1837" s="155" t="s">
        <v>527</v>
      </c>
      <c r="O1837" s="155" t="s">
        <v>527</v>
      </c>
      <c r="P1837" s="155" t="s">
        <v>6954</v>
      </c>
      <c r="Q1837" s="28" t="s">
        <v>0</v>
      </c>
      <c r="R1837" s="29" t="s">
        <v>4463</v>
      </c>
      <c r="S1837" s="27" t="s">
        <v>6955</v>
      </c>
      <c r="T1837" s="27" t="s">
        <v>6956</v>
      </c>
      <c r="U1837" s="28" t="s">
        <v>282</v>
      </c>
      <c r="V1837" s="156" t="s">
        <v>457</v>
      </c>
      <c r="W1837" s="156" t="s">
        <v>624</v>
      </c>
      <c r="X1837" s="156" t="s">
        <v>411</v>
      </c>
      <c r="Y1837" s="37" t="s">
        <v>25</v>
      </c>
      <c r="Z1837" s="37" t="s">
        <v>92</v>
      </c>
      <c r="AA1837" s="37" t="s">
        <v>95</v>
      </c>
      <c r="AB1837" s="30">
        <v>0</v>
      </c>
      <c r="AC1837" s="30">
        <v>10600</v>
      </c>
      <c r="AD1837" s="31">
        <v>-10600</v>
      </c>
      <c r="AE1837" s="30">
        <v>0</v>
      </c>
      <c r="AF1837" s="30">
        <v>0</v>
      </c>
      <c r="AG1837" s="32">
        <v>0</v>
      </c>
      <c r="AH1837" s="30">
        <v>0</v>
      </c>
      <c r="AI1837" s="10" t="s">
        <v>573</v>
      </c>
      <c r="AJ1837" s="30">
        <v>0</v>
      </c>
      <c r="AK1837" s="30">
        <v>0</v>
      </c>
      <c r="AL1837" s="30">
        <v>0</v>
      </c>
      <c r="AM1837" s="30">
        <v>0</v>
      </c>
      <c r="AN1837" s="30">
        <v>0</v>
      </c>
      <c r="AO1837" s="30">
        <v>0</v>
      </c>
      <c r="AP1837" s="30">
        <v>0</v>
      </c>
      <c r="AQ1837" s="30">
        <v>0</v>
      </c>
      <c r="AR1837" s="30">
        <v>0</v>
      </c>
      <c r="AS1837" s="30">
        <v>0</v>
      </c>
      <c r="AT1837" s="30">
        <v>0</v>
      </c>
      <c r="AU1837" s="121">
        <v>0</v>
      </c>
      <c r="AV1837" s="129" t="s">
        <v>1011</v>
      </c>
      <c r="AW1837" s="129" t="s">
        <v>1011</v>
      </c>
      <c r="AX1837" s="129" t="s">
        <v>527</v>
      </c>
    </row>
    <row r="1838" spans="1:50" ht="24" x14ac:dyDescent="0.25">
      <c r="A1838" s="154">
        <v>46225</v>
      </c>
      <c r="B1838" s="28" t="s">
        <v>570</v>
      </c>
      <c r="C1838" s="155" t="s">
        <v>427</v>
      </c>
      <c r="D1838" s="155" t="s">
        <v>498</v>
      </c>
      <c r="E1838" s="25" t="s">
        <v>423</v>
      </c>
      <c r="F1838" s="29" t="s">
        <v>287</v>
      </c>
      <c r="G1838" s="29" t="s">
        <v>21</v>
      </c>
      <c r="H1838" s="29" t="s">
        <v>422</v>
      </c>
      <c r="I1838" s="29" t="s">
        <v>579</v>
      </c>
      <c r="J1838" s="29" t="s">
        <v>868</v>
      </c>
      <c r="K1838" s="25" t="s">
        <v>264</v>
      </c>
      <c r="L1838" s="155" t="s">
        <v>4736</v>
      </c>
      <c r="M1838" s="155" t="s">
        <v>6957</v>
      </c>
      <c r="N1838" s="155" t="s">
        <v>6922</v>
      </c>
      <c r="O1838" s="155">
        <v>10409699052</v>
      </c>
      <c r="P1838" s="155" t="s">
        <v>6958</v>
      </c>
      <c r="Q1838" s="28" t="s">
        <v>0</v>
      </c>
      <c r="R1838" s="29" t="s">
        <v>4464</v>
      </c>
      <c r="S1838" s="27" t="s">
        <v>6959</v>
      </c>
      <c r="T1838" s="27" t="s">
        <v>6960</v>
      </c>
      <c r="U1838" s="28" t="s">
        <v>319</v>
      </c>
      <c r="V1838" s="156" t="s">
        <v>264</v>
      </c>
      <c r="W1838" s="156" t="s">
        <v>668</v>
      </c>
      <c r="X1838" s="156" t="s">
        <v>411</v>
      </c>
      <c r="Y1838" s="37" t="s">
        <v>200</v>
      </c>
      <c r="Z1838" s="37" t="s">
        <v>586</v>
      </c>
      <c r="AA1838" s="37" t="s">
        <v>585</v>
      </c>
      <c r="AB1838" s="30">
        <v>0</v>
      </c>
      <c r="AC1838" s="30">
        <v>0</v>
      </c>
      <c r="AD1838" s="31">
        <v>0</v>
      </c>
      <c r="AE1838" s="30">
        <v>20000</v>
      </c>
      <c r="AF1838" s="30">
        <v>0</v>
      </c>
      <c r="AG1838" s="32">
        <v>0</v>
      </c>
      <c r="AH1838" s="30">
        <v>0</v>
      </c>
      <c r="AI1838" s="10" t="s">
        <v>573</v>
      </c>
      <c r="AJ1838" s="30">
        <v>0</v>
      </c>
      <c r="AK1838" s="30">
        <v>0</v>
      </c>
      <c r="AL1838" s="30">
        <v>0</v>
      </c>
      <c r="AM1838" s="30">
        <v>0</v>
      </c>
      <c r="AN1838" s="30">
        <v>0</v>
      </c>
      <c r="AO1838" s="30">
        <v>0</v>
      </c>
      <c r="AP1838" s="30">
        <v>0</v>
      </c>
      <c r="AQ1838" s="30">
        <v>0</v>
      </c>
      <c r="AR1838" s="30">
        <v>0</v>
      </c>
      <c r="AS1838" s="30">
        <v>0</v>
      </c>
      <c r="AT1838" s="30">
        <v>0</v>
      </c>
      <c r="AU1838" s="121">
        <v>0</v>
      </c>
      <c r="AV1838" s="129" t="s">
        <v>1011</v>
      </c>
      <c r="AW1838" s="129" t="s">
        <v>1011</v>
      </c>
      <c r="AX1838" s="129" t="s">
        <v>2849</v>
      </c>
    </row>
    <row r="1839" spans="1:50" ht="24" x14ac:dyDescent="0.25">
      <c r="A1839" s="154">
        <v>46225</v>
      </c>
      <c r="B1839" s="28" t="s">
        <v>570</v>
      </c>
      <c r="C1839" s="155" t="s">
        <v>427</v>
      </c>
      <c r="D1839" s="155" t="s">
        <v>455</v>
      </c>
      <c r="E1839" s="25" t="s">
        <v>423</v>
      </c>
      <c r="F1839" s="29" t="s">
        <v>243</v>
      </c>
      <c r="G1839" s="29" t="s">
        <v>19</v>
      </c>
      <c r="H1839" s="29" t="s">
        <v>580</v>
      </c>
      <c r="I1839" s="29" t="s">
        <v>579</v>
      </c>
      <c r="J1839" s="29" t="s">
        <v>777</v>
      </c>
      <c r="K1839" s="25" t="s">
        <v>455</v>
      </c>
      <c r="L1839" s="155" t="s">
        <v>527</v>
      </c>
      <c r="M1839" s="155" t="s">
        <v>527</v>
      </c>
      <c r="N1839" s="155" t="s">
        <v>527</v>
      </c>
      <c r="O1839" s="155" t="s">
        <v>527</v>
      </c>
      <c r="P1839" s="155" t="s">
        <v>6961</v>
      </c>
      <c r="Q1839" s="28" t="s">
        <v>0</v>
      </c>
      <c r="R1839" s="29" t="s">
        <v>4465</v>
      </c>
      <c r="S1839" s="27" t="s">
        <v>6962</v>
      </c>
      <c r="T1839" s="27" t="s">
        <v>6963</v>
      </c>
      <c r="U1839" s="28" t="s">
        <v>275</v>
      </c>
      <c r="V1839" s="156" t="s">
        <v>455</v>
      </c>
      <c r="W1839" s="156" t="s">
        <v>611</v>
      </c>
      <c r="X1839" s="156" t="s">
        <v>411</v>
      </c>
      <c r="Y1839" s="37" t="s">
        <v>25</v>
      </c>
      <c r="Z1839" s="37" t="s">
        <v>92</v>
      </c>
      <c r="AA1839" s="37" t="s">
        <v>95</v>
      </c>
      <c r="AB1839" s="30">
        <v>0</v>
      </c>
      <c r="AC1839" s="30">
        <v>0</v>
      </c>
      <c r="AD1839" s="31">
        <v>0</v>
      </c>
      <c r="AE1839" s="30">
        <v>0</v>
      </c>
      <c r="AF1839" s="30">
        <v>0</v>
      </c>
      <c r="AG1839" s="32">
        <v>0</v>
      </c>
      <c r="AH1839" s="30">
        <v>0</v>
      </c>
      <c r="AI1839" s="10" t="s">
        <v>573</v>
      </c>
      <c r="AJ1839" s="30">
        <v>0</v>
      </c>
      <c r="AK1839" s="30">
        <v>0</v>
      </c>
      <c r="AL1839" s="30">
        <v>0</v>
      </c>
      <c r="AM1839" s="30">
        <v>0</v>
      </c>
      <c r="AN1839" s="30">
        <v>0</v>
      </c>
      <c r="AO1839" s="30">
        <v>0</v>
      </c>
      <c r="AP1839" s="30">
        <v>0</v>
      </c>
      <c r="AQ1839" s="30">
        <v>0</v>
      </c>
      <c r="AR1839" s="30">
        <v>0</v>
      </c>
      <c r="AS1839" s="30">
        <v>0</v>
      </c>
      <c r="AT1839" s="30">
        <v>0</v>
      </c>
      <c r="AU1839" s="121">
        <v>0</v>
      </c>
      <c r="AV1839" s="129" t="s">
        <v>1011</v>
      </c>
      <c r="AW1839" s="129" t="s">
        <v>1011</v>
      </c>
      <c r="AX1839" s="129" t="s">
        <v>527</v>
      </c>
    </row>
    <row r="1840" spans="1:50" ht="36" x14ac:dyDescent="0.25">
      <c r="A1840" s="154">
        <v>46225</v>
      </c>
      <c r="B1840" s="28" t="s">
        <v>570</v>
      </c>
      <c r="C1840" s="155" t="s">
        <v>427</v>
      </c>
      <c r="D1840" s="155" t="s">
        <v>459</v>
      </c>
      <c r="E1840" s="25" t="s">
        <v>423</v>
      </c>
      <c r="F1840" s="29" t="s">
        <v>287</v>
      </c>
      <c r="G1840" s="29" t="s">
        <v>20</v>
      </c>
      <c r="H1840" s="29" t="s">
        <v>422</v>
      </c>
      <c r="I1840" s="29" t="s">
        <v>579</v>
      </c>
      <c r="J1840" s="29" t="s">
        <v>868</v>
      </c>
      <c r="K1840" s="25" t="s">
        <v>264</v>
      </c>
      <c r="L1840" s="155" t="s">
        <v>4732</v>
      </c>
      <c r="M1840" s="155" t="s">
        <v>6964</v>
      </c>
      <c r="N1840" s="155" t="s">
        <v>6922</v>
      </c>
      <c r="O1840" s="155">
        <v>10726829344</v>
      </c>
      <c r="P1840" s="155" t="s">
        <v>6965</v>
      </c>
      <c r="Q1840" s="28" t="s">
        <v>0</v>
      </c>
      <c r="R1840" s="29" t="s">
        <v>3025</v>
      </c>
      <c r="S1840" s="27" t="s">
        <v>6966</v>
      </c>
      <c r="T1840" s="27" t="s">
        <v>6967</v>
      </c>
      <c r="U1840" s="28" t="s">
        <v>340</v>
      </c>
      <c r="V1840" s="156" t="s">
        <v>264</v>
      </c>
      <c r="W1840" s="156" t="s">
        <v>695</v>
      </c>
      <c r="X1840" s="156" t="s">
        <v>411</v>
      </c>
      <c r="Y1840" s="37" t="s">
        <v>200</v>
      </c>
      <c r="Z1840" s="37" t="s">
        <v>586</v>
      </c>
      <c r="AA1840" s="37" t="s">
        <v>585</v>
      </c>
      <c r="AB1840" s="30">
        <v>0</v>
      </c>
      <c r="AC1840" s="30">
        <v>0</v>
      </c>
      <c r="AD1840" s="31">
        <v>0</v>
      </c>
      <c r="AE1840" s="30">
        <v>5950</v>
      </c>
      <c r="AF1840" s="30">
        <v>0</v>
      </c>
      <c r="AG1840" s="32">
        <v>0</v>
      </c>
      <c r="AH1840" s="30">
        <v>0</v>
      </c>
      <c r="AI1840" s="10" t="s">
        <v>573</v>
      </c>
      <c r="AJ1840" s="30">
        <v>0</v>
      </c>
      <c r="AK1840" s="30">
        <v>0</v>
      </c>
      <c r="AL1840" s="30">
        <v>0</v>
      </c>
      <c r="AM1840" s="30">
        <v>0</v>
      </c>
      <c r="AN1840" s="30">
        <v>0</v>
      </c>
      <c r="AO1840" s="30">
        <v>0</v>
      </c>
      <c r="AP1840" s="30">
        <v>0</v>
      </c>
      <c r="AQ1840" s="30">
        <v>0</v>
      </c>
      <c r="AR1840" s="30">
        <v>0</v>
      </c>
      <c r="AS1840" s="30">
        <v>0</v>
      </c>
      <c r="AT1840" s="30">
        <v>0</v>
      </c>
      <c r="AU1840" s="121">
        <v>0</v>
      </c>
      <c r="AV1840" s="129" t="s">
        <v>1011</v>
      </c>
      <c r="AW1840" s="129" t="s">
        <v>1011</v>
      </c>
      <c r="AX1840" s="129" t="s">
        <v>2160</v>
      </c>
    </row>
    <row r="1841" spans="1:50" ht="24" x14ac:dyDescent="0.25">
      <c r="A1841" s="154">
        <v>46225</v>
      </c>
      <c r="B1841" s="28" t="s">
        <v>570</v>
      </c>
      <c r="C1841" s="155" t="s">
        <v>427</v>
      </c>
      <c r="D1841" s="155" t="s">
        <v>498</v>
      </c>
      <c r="E1841" s="25" t="s">
        <v>423</v>
      </c>
      <c r="F1841" s="29" t="s">
        <v>287</v>
      </c>
      <c r="G1841" s="29" t="s">
        <v>21</v>
      </c>
      <c r="H1841" s="29" t="s">
        <v>422</v>
      </c>
      <c r="I1841" s="29" t="s">
        <v>579</v>
      </c>
      <c r="J1841" s="29" t="s">
        <v>868</v>
      </c>
      <c r="K1841" s="25" t="s">
        <v>453</v>
      </c>
      <c r="L1841" s="155" t="s">
        <v>4729</v>
      </c>
      <c r="M1841" s="155" t="s">
        <v>6968</v>
      </c>
      <c r="N1841" s="155" t="s">
        <v>6922</v>
      </c>
      <c r="O1841" s="155">
        <v>10011540096</v>
      </c>
      <c r="P1841" s="155" t="s">
        <v>6969</v>
      </c>
      <c r="Q1841" s="28" t="s">
        <v>0</v>
      </c>
      <c r="R1841" s="29" t="s">
        <v>3050</v>
      </c>
      <c r="S1841" s="27" t="s">
        <v>6970</v>
      </c>
      <c r="T1841" s="27" t="s">
        <v>6971</v>
      </c>
      <c r="U1841" s="28" t="s">
        <v>332</v>
      </c>
      <c r="V1841" s="156" t="s">
        <v>453</v>
      </c>
      <c r="W1841" s="156" t="s">
        <v>681</v>
      </c>
      <c r="X1841" s="156" t="s">
        <v>411</v>
      </c>
      <c r="Y1841" s="37" t="s">
        <v>200</v>
      </c>
      <c r="Z1841" s="37" t="s">
        <v>586</v>
      </c>
      <c r="AA1841" s="37" t="s">
        <v>585</v>
      </c>
      <c r="AB1841" s="30">
        <v>0</v>
      </c>
      <c r="AC1841" s="30">
        <v>0</v>
      </c>
      <c r="AD1841" s="31">
        <v>0</v>
      </c>
      <c r="AE1841" s="30">
        <v>32000</v>
      </c>
      <c r="AF1841" s="30">
        <v>0</v>
      </c>
      <c r="AG1841" s="32">
        <v>0</v>
      </c>
      <c r="AH1841" s="30">
        <v>0</v>
      </c>
      <c r="AI1841" s="10" t="s">
        <v>573</v>
      </c>
      <c r="AJ1841" s="30">
        <v>0</v>
      </c>
      <c r="AK1841" s="30">
        <v>0</v>
      </c>
      <c r="AL1841" s="30">
        <v>0</v>
      </c>
      <c r="AM1841" s="30">
        <v>0</v>
      </c>
      <c r="AN1841" s="30">
        <v>0</v>
      </c>
      <c r="AO1841" s="30">
        <v>0</v>
      </c>
      <c r="AP1841" s="30">
        <v>0</v>
      </c>
      <c r="AQ1841" s="30">
        <v>0</v>
      </c>
      <c r="AR1841" s="30">
        <v>0</v>
      </c>
      <c r="AS1841" s="30">
        <v>0</v>
      </c>
      <c r="AT1841" s="30">
        <v>0</v>
      </c>
      <c r="AU1841" s="121">
        <v>0</v>
      </c>
      <c r="AV1841" s="129" t="s">
        <v>1011</v>
      </c>
      <c r="AW1841" s="129" t="s">
        <v>1011</v>
      </c>
      <c r="AX1841" s="129" t="s">
        <v>2849</v>
      </c>
    </row>
    <row r="1842" spans="1:50" ht="24" x14ac:dyDescent="0.25">
      <c r="A1842" s="154">
        <v>46225</v>
      </c>
      <c r="B1842" s="28" t="s">
        <v>570</v>
      </c>
      <c r="C1842" s="155" t="s">
        <v>427</v>
      </c>
      <c r="D1842" s="155" t="s">
        <v>459</v>
      </c>
      <c r="E1842" s="25" t="s">
        <v>423</v>
      </c>
      <c r="F1842" s="29" t="s">
        <v>287</v>
      </c>
      <c r="G1842" s="29" t="s">
        <v>20</v>
      </c>
      <c r="H1842" s="29" t="s">
        <v>422</v>
      </c>
      <c r="I1842" s="29" t="s">
        <v>579</v>
      </c>
      <c r="J1842" s="29" t="s">
        <v>868</v>
      </c>
      <c r="K1842" s="25" t="s">
        <v>248</v>
      </c>
      <c r="L1842" s="155" t="s">
        <v>6972</v>
      </c>
      <c r="M1842" s="155" t="s">
        <v>6973</v>
      </c>
      <c r="N1842" s="155" t="s">
        <v>6922</v>
      </c>
      <c r="O1842" s="155">
        <v>10723868101</v>
      </c>
      <c r="P1842" s="155" t="s">
        <v>6974</v>
      </c>
      <c r="Q1842" s="28" t="s">
        <v>0</v>
      </c>
      <c r="R1842" s="29" t="s">
        <v>3054</v>
      </c>
      <c r="S1842" s="27" t="s">
        <v>6975</v>
      </c>
      <c r="T1842" s="27" t="s">
        <v>6976</v>
      </c>
      <c r="U1842" s="28" t="s">
        <v>337</v>
      </c>
      <c r="V1842" s="156" t="s">
        <v>248</v>
      </c>
      <c r="W1842" s="156" t="s">
        <v>692</v>
      </c>
      <c r="X1842" s="156" t="s">
        <v>411</v>
      </c>
      <c r="Y1842" s="37" t="s">
        <v>200</v>
      </c>
      <c r="Z1842" s="37" t="s">
        <v>586</v>
      </c>
      <c r="AA1842" s="37" t="s">
        <v>585</v>
      </c>
      <c r="AB1842" s="30">
        <v>0</v>
      </c>
      <c r="AC1842" s="30">
        <v>0</v>
      </c>
      <c r="AD1842" s="31">
        <v>0</v>
      </c>
      <c r="AE1842" s="30">
        <v>5250</v>
      </c>
      <c r="AF1842" s="30">
        <v>0</v>
      </c>
      <c r="AG1842" s="32">
        <v>0</v>
      </c>
      <c r="AH1842" s="30">
        <v>0</v>
      </c>
      <c r="AI1842" s="10" t="s">
        <v>573</v>
      </c>
      <c r="AJ1842" s="30">
        <v>0</v>
      </c>
      <c r="AK1842" s="30">
        <v>0</v>
      </c>
      <c r="AL1842" s="30">
        <v>0</v>
      </c>
      <c r="AM1842" s="30">
        <v>0</v>
      </c>
      <c r="AN1842" s="30">
        <v>0</v>
      </c>
      <c r="AO1842" s="30">
        <v>0</v>
      </c>
      <c r="AP1842" s="30">
        <v>0</v>
      </c>
      <c r="AQ1842" s="30">
        <v>0</v>
      </c>
      <c r="AR1842" s="30">
        <v>0</v>
      </c>
      <c r="AS1842" s="30">
        <v>0</v>
      </c>
      <c r="AT1842" s="30">
        <v>0</v>
      </c>
      <c r="AU1842" s="121">
        <v>0</v>
      </c>
      <c r="AV1842" s="129" t="s">
        <v>1011</v>
      </c>
      <c r="AW1842" s="129" t="s">
        <v>1011</v>
      </c>
      <c r="AX1842" s="129" t="s">
        <v>2160</v>
      </c>
    </row>
    <row r="1843" spans="1:50" ht="36" x14ac:dyDescent="0.25">
      <c r="A1843" s="154">
        <v>46227</v>
      </c>
      <c r="B1843" s="28" t="s">
        <v>570</v>
      </c>
      <c r="C1843" s="155" t="s">
        <v>427</v>
      </c>
      <c r="D1843" s="155" t="s">
        <v>430</v>
      </c>
      <c r="E1843" s="25" t="s">
        <v>423</v>
      </c>
      <c r="F1843" s="29" t="s">
        <v>243</v>
      </c>
      <c r="G1843" s="29" t="s">
        <v>19</v>
      </c>
      <c r="H1843" s="29" t="s">
        <v>422</v>
      </c>
      <c r="I1843" s="29" t="s">
        <v>579</v>
      </c>
      <c r="J1843" s="29" t="s">
        <v>777</v>
      </c>
      <c r="K1843" s="25" t="s">
        <v>430</v>
      </c>
      <c r="L1843" s="155" t="s">
        <v>4733</v>
      </c>
      <c r="M1843" s="155" t="s">
        <v>6977</v>
      </c>
      <c r="N1843" s="155" t="s">
        <v>6922</v>
      </c>
      <c r="O1843" s="155">
        <v>10740657238</v>
      </c>
      <c r="P1843" s="155" t="s">
        <v>6978</v>
      </c>
      <c r="Q1843" s="28" t="s">
        <v>0</v>
      </c>
      <c r="R1843" s="29" t="s">
        <v>3046</v>
      </c>
      <c r="S1843" s="27" t="s">
        <v>6979</v>
      </c>
      <c r="T1843" s="27" t="s">
        <v>6980</v>
      </c>
      <c r="U1843" s="28" t="s">
        <v>270</v>
      </c>
      <c r="V1843" s="156" t="s">
        <v>430</v>
      </c>
      <c r="W1843" s="156" t="s">
        <v>593</v>
      </c>
      <c r="X1843" s="156" t="s">
        <v>411</v>
      </c>
      <c r="Y1843" s="37" t="s">
        <v>200</v>
      </c>
      <c r="Z1843" s="37" t="s">
        <v>586</v>
      </c>
      <c r="AA1843" s="37" t="s">
        <v>585</v>
      </c>
      <c r="AB1843" s="30">
        <v>0</v>
      </c>
      <c r="AC1843" s="30">
        <v>35000</v>
      </c>
      <c r="AD1843" s="31">
        <v>-35000</v>
      </c>
      <c r="AE1843" s="30">
        <v>35000</v>
      </c>
      <c r="AF1843" s="30">
        <v>0</v>
      </c>
      <c r="AG1843" s="32">
        <v>0</v>
      </c>
      <c r="AH1843" s="30">
        <v>0</v>
      </c>
      <c r="AI1843" s="10" t="s">
        <v>573</v>
      </c>
      <c r="AJ1843" s="30">
        <v>0</v>
      </c>
      <c r="AK1843" s="30">
        <v>0</v>
      </c>
      <c r="AL1843" s="30">
        <v>0</v>
      </c>
      <c r="AM1843" s="30">
        <v>0</v>
      </c>
      <c r="AN1843" s="30">
        <v>0</v>
      </c>
      <c r="AO1843" s="30">
        <v>0</v>
      </c>
      <c r="AP1843" s="30">
        <v>0</v>
      </c>
      <c r="AQ1843" s="30">
        <v>0</v>
      </c>
      <c r="AR1843" s="30">
        <v>0</v>
      </c>
      <c r="AS1843" s="30">
        <v>0</v>
      </c>
      <c r="AT1843" s="30">
        <v>0</v>
      </c>
      <c r="AU1843" s="121">
        <v>0</v>
      </c>
      <c r="AV1843" s="129" t="s">
        <v>1011</v>
      </c>
      <c r="AW1843" s="129" t="s">
        <v>1011</v>
      </c>
      <c r="AX1843" s="129" t="s">
        <v>797</v>
      </c>
    </row>
    <row r="1844" spans="1:50" ht="24" x14ac:dyDescent="0.25">
      <c r="A1844" s="154">
        <v>46227</v>
      </c>
      <c r="B1844" s="28" t="s">
        <v>570</v>
      </c>
      <c r="C1844" s="155" t="s">
        <v>427</v>
      </c>
      <c r="D1844" s="155" t="s">
        <v>457</v>
      </c>
      <c r="E1844" s="25" t="s">
        <v>423</v>
      </c>
      <c r="F1844" s="29" t="s">
        <v>243</v>
      </c>
      <c r="G1844" s="29" t="s">
        <v>19</v>
      </c>
      <c r="H1844" s="29" t="s">
        <v>422</v>
      </c>
      <c r="I1844" s="29" t="s">
        <v>579</v>
      </c>
      <c r="J1844" s="29" t="s">
        <v>777</v>
      </c>
      <c r="K1844" s="25" t="s">
        <v>457</v>
      </c>
      <c r="L1844" s="155" t="s">
        <v>4731</v>
      </c>
      <c r="M1844" s="155" t="s">
        <v>6981</v>
      </c>
      <c r="N1844" s="155" t="s">
        <v>6922</v>
      </c>
      <c r="O1844" s="155">
        <v>10200448800</v>
      </c>
      <c r="P1844" s="155" t="s">
        <v>6982</v>
      </c>
      <c r="Q1844" s="28" t="s">
        <v>0</v>
      </c>
      <c r="R1844" s="29" t="s">
        <v>4466</v>
      </c>
      <c r="S1844" s="27" t="s">
        <v>6983</v>
      </c>
      <c r="T1844" s="27" t="s">
        <v>6984</v>
      </c>
      <c r="U1844" s="28" t="s">
        <v>282</v>
      </c>
      <c r="V1844" s="156" t="s">
        <v>457</v>
      </c>
      <c r="W1844" s="156" t="s">
        <v>624</v>
      </c>
      <c r="X1844" s="156" t="s">
        <v>411</v>
      </c>
      <c r="Y1844" s="37" t="s">
        <v>200</v>
      </c>
      <c r="Z1844" s="37" t="s">
        <v>586</v>
      </c>
      <c r="AA1844" s="37" t="s">
        <v>585</v>
      </c>
      <c r="AB1844" s="30">
        <v>0</v>
      </c>
      <c r="AC1844" s="30">
        <v>0</v>
      </c>
      <c r="AD1844" s="31">
        <v>0</v>
      </c>
      <c r="AE1844" s="30">
        <v>33000</v>
      </c>
      <c r="AF1844" s="30">
        <v>0</v>
      </c>
      <c r="AG1844" s="32">
        <v>0</v>
      </c>
      <c r="AH1844" s="30">
        <v>0</v>
      </c>
      <c r="AI1844" s="10" t="s">
        <v>573</v>
      </c>
      <c r="AJ1844" s="30">
        <v>0</v>
      </c>
      <c r="AK1844" s="30">
        <v>0</v>
      </c>
      <c r="AL1844" s="30">
        <v>0</v>
      </c>
      <c r="AM1844" s="30">
        <v>0</v>
      </c>
      <c r="AN1844" s="30">
        <v>0</v>
      </c>
      <c r="AO1844" s="30">
        <v>0</v>
      </c>
      <c r="AP1844" s="30">
        <v>0</v>
      </c>
      <c r="AQ1844" s="30">
        <v>0</v>
      </c>
      <c r="AR1844" s="30">
        <v>0</v>
      </c>
      <c r="AS1844" s="30">
        <v>0</v>
      </c>
      <c r="AT1844" s="30">
        <v>0</v>
      </c>
      <c r="AU1844" s="121">
        <v>0</v>
      </c>
      <c r="AV1844" s="129" t="s">
        <v>1011</v>
      </c>
      <c r="AW1844" s="129" t="s">
        <v>1011</v>
      </c>
      <c r="AX1844" s="129" t="s">
        <v>797</v>
      </c>
    </row>
    <row r="1845" spans="1:50" ht="36" x14ac:dyDescent="0.25">
      <c r="A1845" s="154">
        <v>46227</v>
      </c>
      <c r="B1845" s="28" t="s">
        <v>570</v>
      </c>
      <c r="C1845" s="155" t="s">
        <v>427</v>
      </c>
      <c r="D1845" s="155" t="s">
        <v>456</v>
      </c>
      <c r="E1845" s="25" t="s">
        <v>423</v>
      </c>
      <c r="F1845" s="29" t="s">
        <v>287</v>
      </c>
      <c r="G1845" s="29" t="s">
        <v>21</v>
      </c>
      <c r="H1845" s="29" t="s">
        <v>422</v>
      </c>
      <c r="I1845" s="29" t="s">
        <v>579</v>
      </c>
      <c r="J1845" s="29" t="s">
        <v>777</v>
      </c>
      <c r="K1845" s="25" t="s">
        <v>456</v>
      </c>
      <c r="L1845" s="155" t="s">
        <v>4734</v>
      </c>
      <c r="M1845" s="155" t="s">
        <v>6985</v>
      </c>
      <c r="N1845" s="155" t="s">
        <v>6922</v>
      </c>
      <c r="O1845" s="155">
        <v>10096408124</v>
      </c>
      <c r="P1845" s="155" t="s">
        <v>6986</v>
      </c>
      <c r="Q1845" s="28" t="s">
        <v>0</v>
      </c>
      <c r="R1845" s="29" t="s">
        <v>3037</v>
      </c>
      <c r="S1845" s="27" t="s">
        <v>6987</v>
      </c>
      <c r="T1845" s="27" t="s">
        <v>6988</v>
      </c>
      <c r="U1845" s="28" t="s">
        <v>323</v>
      </c>
      <c r="V1845" s="156" t="s">
        <v>456</v>
      </c>
      <c r="W1845" s="156" t="s">
        <v>672</v>
      </c>
      <c r="X1845" s="156" t="s">
        <v>411</v>
      </c>
      <c r="Y1845" s="37" t="s">
        <v>200</v>
      </c>
      <c r="Z1845" s="37" t="s">
        <v>586</v>
      </c>
      <c r="AA1845" s="37" t="s">
        <v>585</v>
      </c>
      <c r="AB1845" s="30">
        <v>0</v>
      </c>
      <c r="AC1845" s="30">
        <v>0</v>
      </c>
      <c r="AD1845" s="31">
        <v>0</v>
      </c>
      <c r="AE1845" s="30">
        <v>35000</v>
      </c>
      <c r="AF1845" s="30">
        <v>0</v>
      </c>
      <c r="AG1845" s="32">
        <v>0</v>
      </c>
      <c r="AH1845" s="30">
        <v>0</v>
      </c>
      <c r="AI1845" s="10" t="s">
        <v>573</v>
      </c>
      <c r="AJ1845" s="30">
        <v>0</v>
      </c>
      <c r="AK1845" s="30">
        <v>0</v>
      </c>
      <c r="AL1845" s="30">
        <v>0</v>
      </c>
      <c r="AM1845" s="30">
        <v>0</v>
      </c>
      <c r="AN1845" s="30">
        <v>0</v>
      </c>
      <c r="AO1845" s="30">
        <v>0</v>
      </c>
      <c r="AP1845" s="30">
        <v>0</v>
      </c>
      <c r="AQ1845" s="30">
        <v>0</v>
      </c>
      <c r="AR1845" s="30">
        <v>0</v>
      </c>
      <c r="AS1845" s="30">
        <v>0</v>
      </c>
      <c r="AT1845" s="30">
        <v>0</v>
      </c>
      <c r="AU1845" s="121">
        <v>0</v>
      </c>
      <c r="AV1845" s="129" t="s">
        <v>1011</v>
      </c>
      <c r="AW1845" s="129" t="s">
        <v>1011</v>
      </c>
      <c r="AX1845" s="129" t="s">
        <v>797</v>
      </c>
    </row>
    <row r="1846" spans="1:50" ht="24" x14ac:dyDescent="0.25">
      <c r="A1846" s="154">
        <v>46227</v>
      </c>
      <c r="B1846" s="28" t="s">
        <v>570</v>
      </c>
      <c r="C1846" s="155" t="s">
        <v>427</v>
      </c>
      <c r="D1846" s="155" t="s">
        <v>458</v>
      </c>
      <c r="E1846" s="25" t="s">
        <v>423</v>
      </c>
      <c r="F1846" s="29" t="s">
        <v>287</v>
      </c>
      <c r="G1846" s="29" t="s">
        <v>21</v>
      </c>
      <c r="H1846" s="29" t="s">
        <v>580</v>
      </c>
      <c r="I1846" s="29" t="s">
        <v>579</v>
      </c>
      <c r="J1846" s="29" t="s">
        <v>777</v>
      </c>
      <c r="K1846" s="25" t="s">
        <v>458</v>
      </c>
      <c r="L1846" s="155" t="s">
        <v>527</v>
      </c>
      <c r="M1846" s="155" t="s">
        <v>527</v>
      </c>
      <c r="N1846" s="155" t="s">
        <v>527</v>
      </c>
      <c r="O1846" s="155" t="s">
        <v>527</v>
      </c>
      <c r="P1846" s="155" t="s">
        <v>6989</v>
      </c>
      <c r="Q1846" s="28" t="s">
        <v>0</v>
      </c>
      <c r="R1846" s="29" t="s">
        <v>3016</v>
      </c>
      <c r="S1846" s="27" t="s">
        <v>6990</v>
      </c>
      <c r="T1846" s="27" t="s">
        <v>6991</v>
      </c>
      <c r="U1846" s="28" t="s">
        <v>321</v>
      </c>
      <c r="V1846" s="156" t="s">
        <v>458</v>
      </c>
      <c r="W1846" s="156" t="s">
        <v>670</v>
      </c>
      <c r="X1846" s="156" t="s">
        <v>411</v>
      </c>
      <c r="Y1846" s="37" t="s">
        <v>25</v>
      </c>
      <c r="Z1846" s="37" t="s">
        <v>92</v>
      </c>
      <c r="AA1846" s="37" t="s">
        <v>95</v>
      </c>
      <c r="AB1846" s="30">
        <v>0</v>
      </c>
      <c r="AC1846" s="30">
        <v>0</v>
      </c>
      <c r="AD1846" s="31">
        <v>0</v>
      </c>
      <c r="AE1846" s="30">
        <v>0</v>
      </c>
      <c r="AF1846" s="30">
        <v>0</v>
      </c>
      <c r="AG1846" s="32">
        <v>0</v>
      </c>
      <c r="AH1846" s="30">
        <v>0</v>
      </c>
      <c r="AI1846" s="10" t="s">
        <v>573</v>
      </c>
      <c r="AJ1846" s="30">
        <v>0</v>
      </c>
      <c r="AK1846" s="30">
        <v>0</v>
      </c>
      <c r="AL1846" s="30">
        <v>0</v>
      </c>
      <c r="AM1846" s="30">
        <v>0</v>
      </c>
      <c r="AN1846" s="30">
        <v>0</v>
      </c>
      <c r="AO1846" s="30">
        <v>0</v>
      </c>
      <c r="AP1846" s="30">
        <v>0</v>
      </c>
      <c r="AQ1846" s="30">
        <v>0</v>
      </c>
      <c r="AR1846" s="30">
        <v>0</v>
      </c>
      <c r="AS1846" s="30">
        <v>0</v>
      </c>
      <c r="AT1846" s="30">
        <v>0</v>
      </c>
      <c r="AU1846" s="121">
        <v>0</v>
      </c>
      <c r="AV1846" s="129" t="s">
        <v>1011</v>
      </c>
      <c r="AW1846" s="129" t="s">
        <v>1011</v>
      </c>
      <c r="AX1846" s="129" t="s">
        <v>527</v>
      </c>
    </row>
    <row r="1847" spans="1:50" ht="24" x14ac:dyDescent="0.25">
      <c r="A1847" s="154">
        <v>46227</v>
      </c>
      <c r="B1847" s="28" t="s">
        <v>570</v>
      </c>
      <c r="C1847" s="155" t="s">
        <v>427</v>
      </c>
      <c r="D1847" s="155" t="s">
        <v>458</v>
      </c>
      <c r="E1847" s="25" t="s">
        <v>423</v>
      </c>
      <c r="F1847" s="29" t="s">
        <v>287</v>
      </c>
      <c r="G1847" s="29" t="s">
        <v>21</v>
      </c>
      <c r="H1847" s="29" t="s">
        <v>580</v>
      </c>
      <c r="I1847" s="29" t="s">
        <v>579</v>
      </c>
      <c r="J1847" s="29" t="s">
        <v>777</v>
      </c>
      <c r="K1847" s="25" t="s">
        <v>458</v>
      </c>
      <c r="L1847" s="155" t="s">
        <v>527</v>
      </c>
      <c r="M1847" s="155" t="s">
        <v>527</v>
      </c>
      <c r="N1847" s="155" t="s">
        <v>527</v>
      </c>
      <c r="O1847" s="155" t="s">
        <v>527</v>
      </c>
      <c r="P1847" s="155" t="s">
        <v>6992</v>
      </c>
      <c r="Q1847" s="28" t="s">
        <v>0</v>
      </c>
      <c r="R1847" s="29" t="s">
        <v>1989</v>
      </c>
      <c r="S1847" s="27" t="s">
        <v>6993</v>
      </c>
      <c r="T1847" s="27" t="s">
        <v>6994</v>
      </c>
      <c r="U1847" s="28" t="s">
        <v>321</v>
      </c>
      <c r="V1847" s="156" t="s">
        <v>458</v>
      </c>
      <c r="W1847" s="156" t="s">
        <v>670</v>
      </c>
      <c r="X1847" s="156" t="s">
        <v>411</v>
      </c>
      <c r="Y1847" s="37" t="s">
        <v>25</v>
      </c>
      <c r="Z1847" s="37" t="s">
        <v>92</v>
      </c>
      <c r="AA1847" s="37" t="s">
        <v>95</v>
      </c>
      <c r="AB1847" s="30">
        <v>0</v>
      </c>
      <c r="AC1847" s="30">
        <v>0</v>
      </c>
      <c r="AD1847" s="31">
        <v>0</v>
      </c>
      <c r="AE1847" s="30">
        <v>0</v>
      </c>
      <c r="AF1847" s="30">
        <v>0</v>
      </c>
      <c r="AG1847" s="32">
        <v>0</v>
      </c>
      <c r="AH1847" s="30">
        <v>0</v>
      </c>
      <c r="AI1847" s="10" t="s">
        <v>573</v>
      </c>
      <c r="AJ1847" s="30">
        <v>0</v>
      </c>
      <c r="AK1847" s="30">
        <v>0</v>
      </c>
      <c r="AL1847" s="30">
        <v>0</v>
      </c>
      <c r="AM1847" s="30">
        <v>0</v>
      </c>
      <c r="AN1847" s="30">
        <v>0</v>
      </c>
      <c r="AO1847" s="30">
        <v>0</v>
      </c>
      <c r="AP1847" s="30">
        <v>0</v>
      </c>
      <c r="AQ1847" s="30">
        <v>0</v>
      </c>
      <c r="AR1847" s="30">
        <v>0</v>
      </c>
      <c r="AS1847" s="30">
        <v>0</v>
      </c>
      <c r="AT1847" s="30">
        <v>0</v>
      </c>
      <c r="AU1847" s="121">
        <v>0</v>
      </c>
      <c r="AV1847" s="129" t="s">
        <v>1011</v>
      </c>
      <c r="AW1847" s="129" t="s">
        <v>1011</v>
      </c>
      <c r="AX1847" s="129" t="s">
        <v>527</v>
      </c>
    </row>
    <row r="1848" spans="1:50" ht="24" x14ac:dyDescent="0.25">
      <c r="A1848" s="154">
        <v>46227</v>
      </c>
      <c r="B1848" s="28" t="s">
        <v>570</v>
      </c>
      <c r="C1848" s="155" t="s">
        <v>427</v>
      </c>
      <c r="D1848" s="155" t="s">
        <v>458</v>
      </c>
      <c r="E1848" s="25" t="s">
        <v>423</v>
      </c>
      <c r="F1848" s="29" t="s">
        <v>287</v>
      </c>
      <c r="G1848" s="29" t="s">
        <v>21</v>
      </c>
      <c r="H1848" s="29" t="s">
        <v>580</v>
      </c>
      <c r="I1848" s="29" t="s">
        <v>579</v>
      </c>
      <c r="J1848" s="29" t="s">
        <v>777</v>
      </c>
      <c r="K1848" s="25" t="s">
        <v>458</v>
      </c>
      <c r="L1848" s="155" t="s">
        <v>527</v>
      </c>
      <c r="M1848" s="155" t="s">
        <v>527</v>
      </c>
      <c r="N1848" s="155" t="s">
        <v>527</v>
      </c>
      <c r="O1848" s="155" t="s">
        <v>527</v>
      </c>
      <c r="P1848" s="155" t="s">
        <v>6995</v>
      </c>
      <c r="Q1848" s="28" t="s">
        <v>0</v>
      </c>
      <c r="R1848" s="29" t="s">
        <v>4467</v>
      </c>
      <c r="S1848" s="27" t="s">
        <v>6996</v>
      </c>
      <c r="T1848" s="27" t="s">
        <v>6997</v>
      </c>
      <c r="U1848" s="28" t="s">
        <v>321</v>
      </c>
      <c r="V1848" s="156" t="s">
        <v>458</v>
      </c>
      <c r="W1848" s="156" t="s">
        <v>670</v>
      </c>
      <c r="X1848" s="156" t="s">
        <v>411</v>
      </c>
      <c r="Y1848" s="37" t="s">
        <v>25</v>
      </c>
      <c r="Z1848" s="37" t="s">
        <v>92</v>
      </c>
      <c r="AA1848" s="37" t="s">
        <v>95</v>
      </c>
      <c r="AB1848" s="30">
        <v>0</v>
      </c>
      <c r="AC1848" s="30">
        <v>0</v>
      </c>
      <c r="AD1848" s="31">
        <v>0</v>
      </c>
      <c r="AE1848" s="30">
        <v>0</v>
      </c>
      <c r="AF1848" s="30">
        <v>0</v>
      </c>
      <c r="AG1848" s="32">
        <v>0</v>
      </c>
      <c r="AH1848" s="30">
        <v>0</v>
      </c>
      <c r="AI1848" s="10" t="s">
        <v>573</v>
      </c>
      <c r="AJ1848" s="30">
        <v>0</v>
      </c>
      <c r="AK1848" s="30">
        <v>0</v>
      </c>
      <c r="AL1848" s="30">
        <v>0</v>
      </c>
      <c r="AM1848" s="30">
        <v>0</v>
      </c>
      <c r="AN1848" s="30">
        <v>0</v>
      </c>
      <c r="AO1848" s="30">
        <v>0</v>
      </c>
      <c r="AP1848" s="30">
        <v>0</v>
      </c>
      <c r="AQ1848" s="30">
        <v>0</v>
      </c>
      <c r="AR1848" s="30">
        <v>0</v>
      </c>
      <c r="AS1848" s="30">
        <v>0</v>
      </c>
      <c r="AT1848" s="30">
        <v>0</v>
      </c>
      <c r="AU1848" s="121">
        <v>0</v>
      </c>
      <c r="AV1848" s="129" t="s">
        <v>1011</v>
      </c>
      <c r="AW1848" s="129" t="s">
        <v>1011</v>
      </c>
      <c r="AX1848" s="129" t="s">
        <v>527</v>
      </c>
    </row>
    <row r="1849" spans="1:50" ht="36" x14ac:dyDescent="0.25">
      <c r="A1849" s="154">
        <v>46227</v>
      </c>
      <c r="B1849" s="28" t="s">
        <v>570</v>
      </c>
      <c r="C1849" s="155" t="s">
        <v>427</v>
      </c>
      <c r="D1849" s="155" t="s">
        <v>456</v>
      </c>
      <c r="E1849" s="25" t="s">
        <v>423</v>
      </c>
      <c r="F1849" s="29" t="s">
        <v>287</v>
      </c>
      <c r="G1849" s="29" t="s">
        <v>21</v>
      </c>
      <c r="H1849" s="29" t="s">
        <v>422</v>
      </c>
      <c r="I1849" s="29" t="s">
        <v>579</v>
      </c>
      <c r="J1849" s="29" t="s">
        <v>777</v>
      </c>
      <c r="K1849" s="25" t="s">
        <v>456</v>
      </c>
      <c r="L1849" s="155" t="s">
        <v>4738</v>
      </c>
      <c r="M1849" s="155" t="s">
        <v>6998</v>
      </c>
      <c r="N1849" s="155" t="s">
        <v>6922</v>
      </c>
      <c r="O1849" s="155">
        <v>10740606595</v>
      </c>
      <c r="P1849" s="155" t="s">
        <v>6999</v>
      </c>
      <c r="Q1849" s="28" t="s">
        <v>0</v>
      </c>
      <c r="R1849" s="29" t="s">
        <v>4468</v>
      </c>
      <c r="S1849" s="27" t="s">
        <v>7000</v>
      </c>
      <c r="T1849" s="27" t="s">
        <v>7001</v>
      </c>
      <c r="U1849" s="28" t="s">
        <v>323</v>
      </c>
      <c r="V1849" s="156" t="s">
        <v>456</v>
      </c>
      <c r="W1849" s="156" t="s">
        <v>672</v>
      </c>
      <c r="X1849" s="156" t="s">
        <v>411</v>
      </c>
      <c r="Y1849" s="37" t="s">
        <v>200</v>
      </c>
      <c r="Z1849" s="37" t="s">
        <v>586</v>
      </c>
      <c r="AA1849" s="37" t="s">
        <v>585</v>
      </c>
      <c r="AB1849" s="30">
        <v>27500</v>
      </c>
      <c r="AC1849" s="30">
        <v>0</v>
      </c>
      <c r="AD1849" s="31">
        <v>27500</v>
      </c>
      <c r="AE1849" s="30">
        <v>27500</v>
      </c>
      <c r="AF1849" s="30">
        <v>0</v>
      </c>
      <c r="AG1849" s="32">
        <v>27500</v>
      </c>
      <c r="AH1849" s="30">
        <v>0</v>
      </c>
      <c r="AI1849" s="10" t="s">
        <v>573</v>
      </c>
      <c r="AJ1849" s="30">
        <v>0</v>
      </c>
      <c r="AK1849" s="30">
        <v>0</v>
      </c>
      <c r="AL1849" s="30">
        <v>0</v>
      </c>
      <c r="AM1849" s="30">
        <v>0</v>
      </c>
      <c r="AN1849" s="30">
        <v>0</v>
      </c>
      <c r="AO1849" s="30">
        <v>0</v>
      </c>
      <c r="AP1849" s="30">
        <v>0</v>
      </c>
      <c r="AQ1849" s="30">
        <v>0</v>
      </c>
      <c r="AR1849" s="30">
        <v>0</v>
      </c>
      <c r="AS1849" s="30">
        <v>0</v>
      </c>
      <c r="AT1849" s="30">
        <v>0</v>
      </c>
      <c r="AU1849" s="121">
        <v>0</v>
      </c>
      <c r="AV1849" s="129" t="s">
        <v>919</v>
      </c>
      <c r="AW1849" s="129" t="s">
        <v>785</v>
      </c>
      <c r="AX1849" s="129" t="s">
        <v>797</v>
      </c>
    </row>
    <row r="1850" spans="1:50" ht="36" x14ac:dyDescent="0.25">
      <c r="A1850" s="154">
        <v>46227</v>
      </c>
      <c r="B1850" s="28" t="s">
        <v>570</v>
      </c>
      <c r="C1850" s="155" t="s">
        <v>427</v>
      </c>
      <c r="D1850" s="155" t="s">
        <v>456</v>
      </c>
      <c r="E1850" s="25" t="s">
        <v>423</v>
      </c>
      <c r="F1850" s="29" t="s">
        <v>287</v>
      </c>
      <c r="G1850" s="29" t="s">
        <v>21</v>
      </c>
      <c r="H1850" s="29" t="s">
        <v>422</v>
      </c>
      <c r="I1850" s="29" t="s">
        <v>579</v>
      </c>
      <c r="J1850" s="29" t="s">
        <v>777</v>
      </c>
      <c r="K1850" s="25" t="s">
        <v>456</v>
      </c>
      <c r="L1850" s="155" t="s">
        <v>4739</v>
      </c>
      <c r="M1850" s="155" t="s">
        <v>7002</v>
      </c>
      <c r="N1850" s="155" t="s">
        <v>6922</v>
      </c>
      <c r="O1850" s="155">
        <v>10761425345</v>
      </c>
      <c r="P1850" s="155" t="s">
        <v>7003</v>
      </c>
      <c r="Q1850" s="28" t="s">
        <v>0</v>
      </c>
      <c r="R1850" s="29" t="s">
        <v>3058</v>
      </c>
      <c r="S1850" s="27" t="s">
        <v>7004</v>
      </c>
      <c r="T1850" s="27" t="s">
        <v>7005</v>
      </c>
      <c r="U1850" s="28" t="s">
        <v>323</v>
      </c>
      <c r="V1850" s="156" t="s">
        <v>456</v>
      </c>
      <c r="W1850" s="156" t="s">
        <v>672</v>
      </c>
      <c r="X1850" s="156" t="s">
        <v>411</v>
      </c>
      <c r="Y1850" s="37" t="s">
        <v>200</v>
      </c>
      <c r="Z1850" s="37" t="s">
        <v>586</v>
      </c>
      <c r="AA1850" s="37" t="s">
        <v>585</v>
      </c>
      <c r="AB1850" s="30">
        <v>0</v>
      </c>
      <c r="AC1850" s="30">
        <v>35000</v>
      </c>
      <c r="AD1850" s="31">
        <v>-35000</v>
      </c>
      <c r="AE1850" s="30">
        <v>35000</v>
      </c>
      <c r="AF1850" s="30">
        <v>0</v>
      </c>
      <c r="AG1850" s="32">
        <v>0</v>
      </c>
      <c r="AH1850" s="30">
        <v>0</v>
      </c>
      <c r="AI1850" s="10" t="s">
        <v>573</v>
      </c>
      <c r="AJ1850" s="30">
        <v>0</v>
      </c>
      <c r="AK1850" s="30">
        <v>0</v>
      </c>
      <c r="AL1850" s="30">
        <v>0</v>
      </c>
      <c r="AM1850" s="30">
        <v>0</v>
      </c>
      <c r="AN1850" s="30">
        <v>0</v>
      </c>
      <c r="AO1850" s="30">
        <v>0</v>
      </c>
      <c r="AP1850" s="30">
        <v>0</v>
      </c>
      <c r="AQ1850" s="30">
        <v>0</v>
      </c>
      <c r="AR1850" s="30">
        <v>0</v>
      </c>
      <c r="AS1850" s="30">
        <v>0</v>
      </c>
      <c r="AT1850" s="30">
        <v>0</v>
      </c>
      <c r="AU1850" s="121">
        <v>0</v>
      </c>
      <c r="AV1850" s="129" t="s">
        <v>1011</v>
      </c>
      <c r="AW1850" s="129" t="s">
        <v>1011</v>
      </c>
      <c r="AX1850" s="129" t="s">
        <v>797</v>
      </c>
    </row>
    <row r="1851" spans="1:50" ht="24" x14ac:dyDescent="0.25">
      <c r="A1851" s="154">
        <v>46227</v>
      </c>
      <c r="B1851" s="28" t="s">
        <v>570</v>
      </c>
      <c r="C1851" s="155" t="s">
        <v>427</v>
      </c>
      <c r="D1851" s="155" t="s">
        <v>458</v>
      </c>
      <c r="E1851" s="25" t="s">
        <v>423</v>
      </c>
      <c r="F1851" s="29" t="s">
        <v>287</v>
      </c>
      <c r="G1851" s="29" t="s">
        <v>21</v>
      </c>
      <c r="H1851" s="29" t="s">
        <v>422</v>
      </c>
      <c r="I1851" s="29" t="s">
        <v>579</v>
      </c>
      <c r="J1851" s="29" t="s">
        <v>777</v>
      </c>
      <c r="K1851" s="25" t="s">
        <v>458</v>
      </c>
      <c r="L1851" s="155" t="s">
        <v>4742</v>
      </c>
      <c r="M1851" s="155" t="s">
        <v>7006</v>
      </c>
      <c r="N1851" s="155" t="s">
        <v>7007</v>
      </c>
      <c r="O1851" s="155">
        <v>10710114108</v>
      </c>
      <c r="P1851" s="155" t="s">
        <v>7008</v>
      </c>
      <c r="Q1851" s="28" t="s">
        <v>0</v>
      </c>
      <c r="R1851" s="29" t="s">
        <v>3042</v>
      </c>
      <c r="S1851" s="27" t="s">
        <v>7009</v>
      </c>
      <c r="T1851" s="27" t="s">
        <v>7010</v>
      </c>
      <c r="U1851" s="28" t="s">
        <v>321</v>
      </c>
      <c r="V1851" s="156" t="s">
        <v>458</v>
      </c>
      <c r="W1851" s="156" t="s">
        <v>670</v>
      </c>
      <c r="X1851" s="156" t="s">
        <v>411</v>
      </c>
      <c r="Y1851" s="37" t="s">
        <v>200</v>
      </c>
      <c r="Z1851" s="37" t="s">
        <v>586</v>
      </c>
      <c r="AA1851" s="37" t="s">
        <v>585</v>
      </c>
      <c r="AB1851" s="30">
        <v>35000</v>
      </c>
      <c r="AC1851" s="30">
        <v>35000</v>
      </c>
      <c r="AD1851" s="31">
        <v>0</v>
      </c>
      <c r="AE1851" s="30">
        <v>35000</v>
      </c>
      <c r="AF1851" s="30">
        <v>0</v>
      </c>
      <c r="AG1851" s="32">
        <v>35000</v>
      </c>
      <c r="AH1851" s="30">
        <v>0</v>
      </c>
      <c r="AI1851" s="10" t="s">
        <v>573</v>
      </c>
      <c r="AJ1851" s="30">
        <v>0</v>
      </c>
      <c r="AK1851" s="30">
        <v>0</v>
      </c>
      <c r="AL1851" s="30">
        <v>0</v>
      </c>
      <c r="AM1851" s="30">
        <v>0</v>
      </c>
      <c r="AN1851" s="30">
        <v>0</v>
      </c>
      <c r="AO1851" s="30">
        <v>0</v>
      </c>
      <c r="AP1851" s="30">
        <v>0</v>
      </c>
      <c r="AQ1851" s="30">
        <v>0</v>
      </c>
      <c r="AR1851" s="30">
        <v>0</v>
      </c>
      <c r="AS1851" s="30">
        <v>0</v>
      </c>
      <c r="AT1851" s="30">
        <v>0</v>
      </c>
      <c r="AU1851" s="121">
        <v>0</v>
      </c>
      <c r="AV1851" s="129" t="s">
        <v>784</v>
      </c>
      <c r="AW1851" s="129" t="s">
        <v>785</v>
      </c>
      <c r="AX1851" s="129" t="s">
        <v>797</v>
      </c>
    </row>
    <row r="1852" spans="1:50" ht="36" x14ac:dyDescent="0.25">
      <c r="A1852" s="154">
        <v>46227</v>
      </c>
      <c r="B1852" s="28" t="s">
        <v>570</v>
      </c>
      <c r="C1852" s="155" t="s">
        <v>427</v>
      </c>
      <c r="D1852" s="155" t="s">
        <v>456</v>
      </c>
      <c r="E1852" s="25" t="s">
        <v>423</v>
      </c>
      <c r="F1852" s="29" t="s">
        <v>287</v>
      </c>
      <c r="G1852" s="29" t="s">
        <v>21</v>
      </c>
      <c r="H1852" s="29" t="s">
        <v>422</v>
      </c>
      <c r="I1852" s="29" t="s">
        <v>579</v>
      </c>
      <c r="J1852" s="29" t="s">
        <v>777</v>
      </c>
      <c r="K1852" s="25" t="s">
        <v>456</v>
      </c>
      <c r="L1852" s="155" t="s">
        <v>4751</v>
      </c>
      <c r="M1852" s="155" t="s">
        <v>7066</v>
      </c>
      <c r="N1852" s="155" t="s">
        <v>7067</v>
      </c>
      <c r="O1852" s="155">
        <v>10725497135</v>
      </c>
      <c r="P1852" s="155" t="s">
        <v>7068</v>
      </c>
      <c r="Q1852" s="28" t="s">
        <v>0</v>
      </c>
      <c r="R1852" s="29" t="s">
        <v>4469</v>
      </c>
      <c r="S1852" s="27" t="s">
        <v>7011</v>
      </c>
      <c r="T1852" s="27" t="s">
        <v>7012</v>
      </c>
      <c r="U1852" s="28" t="s">
        <v>323</v>
      </c>
      <c r="V1852" s="156" t="s">
        <v>456</v>
      </c>
      <c r="W1852" s="156" t="s">
        <v>672</v>
      </c>
      <c r="X1852" s="156" t="s">
        <v>411</v>
      </c>
      <c r="Y1852" s="37" t="s">
        <v>200</v>
      </c>
      <c r="Z1852" s="37" t="s">
        <v>586</v>
      </c>
      <c r="AA1852" s="37" t="s">
        <v>585</v>
      </c>
      <c r="AB1852" s="30">
        <v>35000</v>
      </c>
      <c r="AC1852" s="30">
        <v>35000</v>
      </c>
      <c r="AD1852" s="31">
        <v>0</v>
      </c>
      <c r="AE1852" s="30">
        <v>35000</v>
      </c>
      <c r="AF1852" s="30">
        <v>0</v>
      </c>
      <c r="AG1852" s="32">
        <v>35000</v>
      </c>
      <c r="AH1852" s="30">
        <v>0</v>
      </c>
      <c r="AI1852" s="10" t="s">
        <v>573</v>
      </c>
      <c r="AJ1852" s="30">
        <v>0</v>
      </c>
      <c r="AK1852" s="30">
        <v>0</v>
      </c>
      <c r="AL1852" s="30">
        <v>0</v>
      </c>
      <c r="AM1852" s="30">
        <v>0</v>
      </c>
      <c r="AN1852" s="30">
        <v>0</v>
      </c>
      <c r="AO1852" s="30">
        <v>0</v>
      </c>
      <c r="AP1852" s="30">
        <v>0</v>
      </c>
      <c r="AQ1852" s="30">
        <v>0</v>
      </c>
      <c r="AR1852" s="30">
        <v>0</v>
      </c>
      <c r="AS1852" s="30">
        <v>0</v>
      </c>
      <c r="AT1852" s="30">
        <v>0</v>
      </c>
      <c r="AU1852" s="121">
        <v>0</v>
      </c>
      <c r="AV1852" s="129" t="s">
        <v>784</v>
      </c>
      <c r="AW1852" s="129" t="s">
        <v>785</v>
      </c>
      <c r="AX1852" s="129" t="s">
        <v>797</v>
      </c>
    </row>
    <row r="1853" spans="1:50" ht="24" x14ac:dyDescent="0.25">
      <c r="A1853" s="154">
        <v>46227</v>
      </c>
      <c r="B1853" s="28" t="s">
        <v>570</v>
      </c>
      <c r="C1853" s="155" t="s">
        <v>427</v>
      </c>
      <c r="D1853" s="155" t="s">
        <v>430</v>
      </c>
      <c r="E1853" s="25" t="s">
        <v>423</v>
      </c>
      <c r="F1853" s="29" t="s">
        <v>243</v>
      </c>
      <c r="G1853" s="29" t="s">
        <v>19</v>
      </c>
      <c r="H1853" s="29" t="s">
        <v>422</v>
      </c>
      <c r="I1853" s="29" t="s">
        <v>579</v>
      </c>
      <c r="J1853" s="29" t="s">
        <v>777</v>
      </c>
      <c r="K1853" s="25" t="s">
        <v>430</v>
      </c>
      <c r="L1853" s="155" t="s">
        <v>4737</v>
      </c>
      <c r="M1853" s="155" t="s">
        <v>7013</v>
      </c>
      <c r="N1853" s="155" t="s">
        <v>6922</v>
      </c>
      <c r="O1853" s="155">
        <v>10709908249</v>
      </c>
      <c r="P1853" s="155" t="s">
        <v>7014</v>
      </c>
      <c r="Q1853" s="28" t="s">
        <v>0</v>
      </c>
      <c r="R1853" s="29" t="s">
        <v>4470</v>
      </c>
      <c r="S1853" s="27" t="s">
        <v>7015</v>
      </c>
      <c r="T1853" s="27" t="s">
        <v>7016</v>
      </c>
      <c r="U1853" s="28" t="s">
        <v>270</v>
      </c>
      <c r="V1853" s="156" t="s">
        <v>430</v>
      </c>
      <c r="W1853" s="156" t="s">
        <v>593</v>
      </c>
      <c r="X1853" s="156" t="s">
        <v>411</v>
      </c>
      <c r="Y1853" s="37" t="s">
        <v>200</v>
      </c>
      <c r="Z1853" s="37" t="s">
        <v>586</v>
      </c>
      <c r="AA1853" s="37" t="s">
        <v>585</v>
      </c>
      <c r="AB1853" s="30">
        <v>32500</v>
      </c>
      <c r="AC1853" s="30">
        <v>32500</v>
      </c>
      <c r="AD1853" s="31">
        <v>0</v>
      </c>
      <c r="AE1853" s="30">
        <v>32500</v>
      </c>
      <c r="AF1853" s="30">
        <v>0</v>
      </c>
      <c r="AG1853" s="32">
        <v>32500</v>
      </c>
      <c r="AH1853" s="30">
        <v>0</v>
      </c>
      <c r="AI1853" s="10" t="s">
        <v>573</v>
      </c>
      <c r="AJ1853" s="30">
        <v>0</v>
      </c>
      <c r="AK1853" s="30">
        <v>0</v>
      </c>
      <c r="AL1853" s="30">
        <v>0</v>
      </c>
      <c r="AM1853" s="30">
        <v>0</v>
      </c>
      <c r="AN1853" s="30">
        <v>0</v>
      </c>
      <c r="AO1853" s="30">
        <v>0</v>
      </c>
      <c r="AP1853" s="30">
        <v>0</v>
      </c>
      <c r="AQ1853" s="30">
        <v>0</v>
      </c>
      <c r="AR1853" s="30">
        <v>0</v>
      </c>
      <c r="AS1853" s="30">
        <v>0</v>
      </c>
      <c r="AT1853" s="30">
        <v>0</v>
      </c>
      <c r="AU1853" s="121">
        <v>0</v>
      </c>
      <c r="AV1853" s="129" t="s">
        <v>784</v>
      </c>
      <c r="AW1853" s="129" t="s">
        <v>785</v>
      </c>
      <c r="AX1853" s="129" t="s">
        <v>797</v>
      </c>
    </row>
    <row r="1854" spans="1:50" ht="24" x14ac:dyDescent="0.25">
      <c r="A1854" s="154">
        <v>46227</v>
      </c>
      <c r="B1854" s="28" t="s">
        <v>570</v>
      </c>
      <c r="C1854" s="155" t="s">
        <v>427</v>
      </c>
      <c r="D1854" s="155" t="s">
        <v>430</v>
      </c>
      <c r="E1854" s="25" t="s">
        <v>423</v>
      </c>
      <c r="F1854" s="29" t="s">
        <v>243</v>
      </c>
      <c r="G1854" s="29" t="s">
        <v>19</v>
      </c>
      <c r="H1854" s="29" t="s">
        <v>422</v>
      </c>
      <c r="I1854" s="29" t="s">
        <v>579</v>
      </c>
      <c r="J1854" s="29" t="s">
        <v>777</v>
      </c>
      <c r="K1854" s="25" t="s">
        <v>430</v>
      </c>
      <c r="L1854" s="155" t="s">
        <v>7017</v>
      </c>
      <c r="M1854" s="155" t="s">
        <v>7018</v>
      </c>
      <c r="N1854" s="155" t="s">
        <v>7007</v>
      </c>
      <c r="O1854" s="155">
        <v>10762008055</v>
      </c>
      <c r="P1854" s="155" t="s">
        <v>7019</v>
      </c>
      <c r="Q1854" s="28" t="s">
        <v>0</v>
      </c>
      <c r="R1854" s="29" t="s">
        <v>4471</v>
      </c>
      <c r="S1854" s="27" t="s">
        <v>7020</v>
      </c>
      <c r="T1854" s="27" t="s">
        <v>7021</v>
      </c>
      <c r="U1854" s="28" t="s">
        <v>270</v>
      </c>
      <c r="V1854" s="156" t="s">
        <v>430</v>
      </c>
      <c r="W1854" s="156" t="s">
        <v>593</v>
      </c>
      <c r="X1854" s="156" t="s">
        <v>411</v>
      </c>
      <c r="Y1854" s="37" t="s">
        <v>200</v>
      </c>
      <c r="Z1854" s="37" t="s">
        <v>586</v>
      </c>
      <c r="AA1854" s="37" t="s">
        <v>585</v>
      </c>
      <c r="AB1854" s="30">
        <v>32500</v>
      </c>
      <c r="AC1854" s="30">
        <v>0</v>
      </c>
      <c r="AD1854" s="31">
        <v>32500</v>
      </c>
      <c r="AE1854" s="30">
        <v>32500</v>
      </c>
      <c r="AF1854" s="30">
        <v>0</v>
      </c>
      <c r="AG1854" s="32">
        <v>32500</v>
      </c>
      <c r="AH1854" s="30">
        <v>0</v>
      </c>
      <c r="AI1854" s="10" t="s">
        <v>573</v>
      </c>
      <c r="AJ1854" s="30">
        <v>0</v>
      </c>
      <c r="AK1854" s="30">
        <v>0</v>
      </c>
      <c r="AL1854" s="30">
        <v>0</v>
      </c>
      <c r="AM1854" s="30">
        <v>0</v>
      </c>
      <c r="AN1854" s="30">
        <v>0</v>
      </c>
      <c r="AO1854" s="30">
        <v>0</v>
      </c>
      <c r="AP1854" s="30">
        <v>0</v>
      </c>
      <c r="AQ1854" s="30">
        <v>0</v>
      </c>
      <c r="AR1854" s="30">
        <v>0</v>
      </c>
      <c r="AS1854" s="30">
        <v>0</v>
      </c>
      <c r="AT1854" s="30">
        <v>0</v>
      </c>
      <c r="AU1854" s="121">
        <v>0</v>
      </c>
      <c r="AV1854" s="129" t="s">
        <v>919</v>
      </c>
      <c r="AW1854" s="129" t="s">
        <v>785</v>
      </c>
      <c r="AX1854" s="129" t="s">
        <v>797</v>
      </c>
    </row>
    <row r="1855" spans="1:50" ht="36" x14ac:dyDescent="0.25">
      <c r="A1855" s="154">
        <v>46227</v>
      </c>
      <c r="B1855" s="28" t="s">
        <v>570</v>
      </c>
      <c r="C1855" s="155" t="s">
        <v>427</v>
      </c>
      <c r="D1855" s="155" t="s">
        <v>430</v>
      </c>
      <c r="E1855" s="25" t="s">
        <v>423</v>
      </c>
      <c r="F1855" s="29" t="s">
        <v>243</v>
      </c>
      <c r="G1855" s="29" t="s">
        <v>19</v>
      </c>
      <c r="H1855" s="29" t="s">
        <v>422</v>
      </c>
      <c r="I1855" s="29" t="s">
        <v>579</v>
      </c>
      <c r="J1855" s="29" t="s">
        <v>777</v>
      </c>
      <c r="K1855" s="25" t="s">
        <v>430</v>
      </c>
      <c r="L1855" s="155" t="s">
        <v>4750</v>
      </c>
      <c r="M1855" s="155" t="s">
        <v>7069</v>
      </c>
      <c r="N1855" s="155" t="s">
        <v>7067</v>
      </c>
      <c r="O1855" s="155">
        <v>10762993827</v>
      </c>
      <c r="P1855" s="155" t="s">
        <v>7070</v>
      </c>
      <c r="Q1855" s="28" t="s">
        <v>0</v>
      </c>
      <c r="R1855" s="29" t="s">
        <v>4472</v>
      </c>
      <c r="S1855" s="27" t="s">
        <v>7022</v>
      </c>
      <c r="T1855" s="27" t="s">
        <v>7023</v>
      </c>
      <c r="U1855" s="28" t="s">
        <v>270</v>
      </c>
      <c r="V1855" s="156" t="s">
        <v>430</v>
      </c>
      <c r="W1855" s="156" t="s">
        <v>593</v>
      </c>
      <c r="X1855" s="156" t="s">
        <v>411</v>
      </c>
      <c r="Y1855" s="37" t="s">
        <v>200</v>
      </c>
      <c r="Z1855" s="37" t="s">
        <v>586</v>
      </c>
      <c r="AA1855" s="37" t="s">
        <v>585</v>
      </c>
      <c r="AB1855" s="30">
        <v>0</v>
      </c>
      <c r="AC1855" s="30">
        <v>0</v>
      </c>
      <c r="AD1855" s="31">
        <v>0</v>
      </c>
      <c r="AE1855" s="30">
        <v>32500</v>
      </c>
      <c r="AF1855" s="30">
        <v>0</v>
      </c>
      <c r="AG1855" s="32">
        <v>0</v>
      </c>
      <c r="AH1855" s="30">
        <v>0</v>
      </c>
      <c r="AI1855" s="10" t="s">
        <v>573</v>
      </c>
      <c r="AJ1855" s="30">
        <v>0</v>
      </c>
      <c r="AK1855" s="30">
        <v>0</v>
      </c>
      <c r="AL1855" s="30">
        <v>0</v>
      </c>
      <c r="AM1855" s="30">
        <v>0</v>
      </c>
      <c r="AN1855" s="30">
        <v>0</v>
      </c>
      <c r="AO1855" s="30">
        <v>0</v>
      </c>
      <c r="AP1855" s="30">
        <v>0</v>
      </c>
      <c r="AQ1855" s="30">
        <v>0</v>
      </c>
      <c r="AR1855" s="30">
        <v>0</v>
      </c>
      <c r="AS1855" s="30">
        <v>0</v>
      </c>
      <c r="AT1855" s="30">
        <v>0</v>
      </c>
      <c r="AU1855" s="121">
        <v>0</v>
      </c>
      <c r="AV1855" s="129" t="s">
        <v>1011</v>
      </c>
      <c r="AW1855" s="129" t="s">
        <v>1011</v>
      </c>
      <c r="AX1855" s="129" t="s">
        <v>797</v>
      </c>
    </row>
    <row r="1856" spans="1:50" ht="24" x14ac:dyDescent="0.25">
      <c r="A1856" s="154">
        <v>46227</v>
      </c>
      <c r="B1856" s="28" t="s">
        <v>570</v>
      </c>
      <c r="C1856" s="155" t="s">
        <v>427</v>
      </c>
      <c r="D1856" s="155" t="s">
        <v>430</v>
      </c>
      <c r="E1856" s="25" t="s">
        <v>423</v>
      </c>
      <c r="F1856" s="29" t="s">
        <v>243</v>
      </c>
      <c r="G1856" s="29" t="s">
        <v>19</v>
      </c>
      <c r="H1856" s="29" t="s">
        <v>422</v>
      </c>
      <c r="I1856" s="29" t="s">
        <v>579</v>
      </c>
      <c r="J1856" s="29" t="s">
        <v>777</v>
      </c>
      <c r="K1856" s="25" t="s">
        <v>430</v>
      </c>
      <c r="L1856" s="155" t="s">
        <v>4743</v>
      </c>
      <c r="M1856" s="155" t="s">
        <v>7024</v>
      </c>
      <c r="N1856" s="155" t="s">
        <v>7007</v>
      </c>
      <c r="O1856" s="155">
        <v>10743665070</v>
      </c>
      <c r="P1856" s="155" t="s">
        <v>7025</v>
      </c>
      <c r="Q1856" s="28" t="s">
        <v>0</v>
      </c>
      <c r="R1856" s="29" t="s">
        <v>4473</v>
      </c>
      <c r="S1856" s="27" t="s">
        <v>7026</v>
      </c>
      <c r="T1856" s="27" t="s">
        <v>7027</v>
      </c>
      <c r="U1856" s="28" t="s">
        <v>270</v>
      </c>
      <c r="V1856" s="156" t="s">
        <v>430</v>
      </c>
      <c r="W1856" s="156" t="s">
        <v>593</v>
      </c>
      <c r="X1856" s="156" t="s">
        <v>411</v>
      </c>
      <c r="Y1856" s="37" t="s">
        <v>200</v>
      </c>
      <c r="Z1856" s="37" t="s">
        <v>586</v>
      </c>
      <c r="AA1856" s="37" t="s">
        <v>585</v>
      </c>
      <c r="AB1856" s="30">
        <v>0</v>
      </c>
      <c r="AC1856" s="30">
        <v>0</v>
      </c>
      <c r="AD1856" s="31">
        <v>0</v>
      </c>
      <c r="AE1856" s="30">
        <v>12000</v>
      </c>
      <c r="AF1856" s="30">
        <v>0</v>
      </c>
      <c r="AG1856" s="32">
        <v>0</v>
      </c>
      <c r="AH1856" s="30">
        <v>0</v>
      </c>
      <c r="AI1856" s="10" t="s">
        <v>573</v>
      </c>
      <c r="AJ1856" s="30">
        <v>0</v>
      </c>
      <c r="AK1856" s="30">
        <v>0</v>
      </c>
      <c r="AL1856" s="30">
        <v>0</v>
      </c>
      <c r="AM1856" s="30">
        <v>0</v>
      </c>
      <c r="AN1856" s="30">
        <v>0</v>
      </c>
      <c r="AO1856" s="30">
        <v>0</v>
      </c>
      <c r="AP1856" s="30">
        <v>0</v>
      </c>
      <c r="AQ1856" s="30">
        <v>0</v>
      </c>
      <c r="AR1856" s="30">
        <v>0</v>
      </c>
      <c r="AS1856" s="30">
        <v>0</v>
      </c>
      <c r="AT1856" s="30">
        <v>0</v>
      </c>
      <c r="AU1856" s="121">
        <v>0</v>
      </c>
      <c r="AV1856" s="129" t="s">
        <v>1011</v>
      </c>
      <c r="AW1856" s="129" t="s">
        <v>1011</v>
      </c>
      <c r="AX1856" s="129" t="s">
        <v>797</v>
      </c>
    </row>
    <row r="1857" spans="1:50" ht="24" x14ac:dyDescent="0.25">
      <c r="A1857" s="154">
        <v>46227</v>
      </c>
      <c r="B1857" s="28" t="s">
        <v>570</v>
      </c>
      <c r="C1857" s="155" t="s">
        <v>427</v>
      </c>
      <c r="D1857" s="155" t="s">
        <v>458</v>
      </c>
      <c r="E1857" s="25" t="s">
        <v>423</v>
      </c>
      <c r="F1857" s="29" t="s">
        <v>287</v>
      </c>
      <c r="G1857" s="29" t="s">
        <v>21</v>
      </c>
      <c r="H1857" s="29" t="s">
        <v>422</v>
      </c>
      <c r="I1857" s="29" t="s">
        <v>579</v>
      </c>
      <c r="J1857" s="29" t="s">
        <v>777</v>
      </c>
      <c r="K1857" s="25" t="s">
        <v>458</v>
      </c>
      <c r="L1857" s="155" t="s">
        <v>4747</v>
      </c>
      <c r="M1857" s="155" t="s">
        <v>7028</v>
      </c>
      <c r="N1857" s="155" t="s">
        <v>7029</v>
      </c>
      <c r="O1857" s="155">
        <v>10707573428</v>
      </c>
      <c r="P1857" s="155" t="s">
        <v>7030</v>
      </c>
      <c r="Q1857" s="28" t="s">
        <v>0</v>
      </c>
      <c r="R1857" s="29" t="s">
        <v>4474</v>
      </c>
      <c r="S1857" s="27" t="s">
        <v>7031</v>
      </c>
      <c r="T1857" s="27" t="s">
        <v>7032</v>
      </c>
      <c r="U1857" s="28" t="s">
        <v>321</v>
      </c>
      <c r="V1857" s="156" t="s">
        <v>458</v>
      </c>
      <c r="W1857" s="156" t="s">
        <v>670</v>
      </c>
      <c r="X1857" s="156" t="s">
        <v>411</v>
      </c>
      <c r="Y1857" s="37" t="s">
        <v>200</v>
      </c>
      <c r="Z1857" s="37" t="s">
        <v>586</v>
      </c>
      <c r="AA1857" s="37" t="s">
        <v>585</v>
      </c>
      <c r="AB1857" s="30">
        <v>0</v>
      </c>
      <c r="AC1857" s="30">
        <v>0</v>
      </c>
      <c r="AD1857" s="31">
        <v>0</v>
      </c>
      <c r="AE1857" s="30">
        <v>14000</v>
      </c>
      <c r="AF1857" s="30">
        <v>0</v>
      </c>
      <c r="AG1857" s="32">
        <v>0</v>
      </c>
      <c r="AH1857" s="30">
        <v>0</v>
      </c>
      <c r="AI1857" s="10" t="s">
        <v>573</v>
      </c>
      <c r="AJ1857" s="30">
        <v>0</v>
      </c>
      <c r="AK1857" s="30">
        <v>0</v>
      </c>
      <c r="AL1857" s="30">
        <v>0</v>
      </c>
      <c r="AM1857" s="30">
        <v>0</v>
      </c>
      <c r="AN1857" s="30">
        <v>0</v>
      </c>
      <c r="AO1857" s="30">
        <v>0</v>
      </c>
      <c r="AP1857" s="30">
        <v>0</v>
      </c>
      <c r="AQ1857" s="30">
        <v>0</v>
      </c>
      <c r="AR1857" s="30">
        <v>0</v>
      </c>
      <c r="AS1857" s="30">
        <v>0</v>
      </c>
      <c r="AT1857" s="30">
        <v>0</v>
      </c>
      <c r="AU1857" s="121">
        <v>0</v>
      </c>
      <c r="AV1857" s="129" t="s">
        <v>1011</v>
      </c>
      <c r="AW1857" s="129" t="s">
        <v>1011</v>
      </c>
      <c r="AX1857" s="129" t="s">
        <v>797</v>
      </c>
    </row>
    <row r="1858" spans="1:50" ht="24" x14ac:dyDescent="0.25">
      <c r="A1858" s="154">
        <v>46227</v>
      </c>
      <c r="B1858" s="28" t="s">
        <v>570</v>
      </c>
      <c r="C1858" s="155" t="s">
        <v>427</v>
      </c>
      <c r="D1858" s="155" t="s">
        <v>430</v>
      </c>
      <c r="E1858" s="25" t="s">
        <v>423</v>
      </c>
      <c r="F1858" s="29" t="s">
        <v>243</v>
      </c>
      <c r="G1858" s="29" t="s">
        <v>19</v>
      </c>
      <c r="H1858" s="29" t="s">
        <v>422</v>
      </c>
      <c r="I1858" s="29" t="s">
        <v>579</v>
      </c>
      <c r="J1858" s="29" t="s">
        <v>777</v>
      </c>
      <c r="K1858" s="25" t="s">
        <v>430</v>
      </c>
      <c r="L1858" s="155" t="s">
        <v>4755</v>
      </c>
      <c r="M1858" s="155" t="s">
        <v>7071</v>
      </c>
      <c r="N1858" s="155" t="s">
        <v>7067</v>
      </c>
      <c r="O1858" s="155">
        <v>10416493711</v>
      </c>
      <c r="P1858" s="155" t="s">
        <v>7072</v>
      </c>
      <c r="Q1858" s="28" t="s">
        <v>0</v>
      </c>
      <c r="R1858" s="29" t="s">
        <v>3072</v>
      </c>
      <c r="S1858" s="27" t="s">
        <v>7033</v>
      </c>
      <c r="T1858" s="27" t="s">
        <v>7034</v>
      </c>
      <c r="U1858" s="28" t="s">
        <v>270</v>
      </c>
      <c r="V1858" s="156" t="s">
        <v>430</v>
      </c>
      <c r="W1858" s="156" t="s">
        <v>593</v>
      </c>
      <c r="X1858" s="156" t="s">
        <v>411</v>
      </c>
      <c r="Y1858" s="37" t="s">
        <v>200</v>
      </c>
      <c r="Z1858" s="37" t="s">
        <v>586</v>
      </c>
      <c r="AA1858" s="37" t="s">
        <v>585</v>
      </c>
      <c r="AB1858" s="30">
        <v>0</v>
      </c>
      <c r="AC1858" s="30">
        <v>0</v>
      </c>
      <c r="AD1858" s="31">
        <v>0</v>
      </c>
      <c r="AE1858" s="30">
        <v>7500</v>
      </c>
      <c r="AF1858" s="30">
        <v>0</v>
      </c>
      <c r="AG1858" s="32">
        <v>0</v>
      </c>
      <c r="AH1858" s="30">
        <v>0</v>
      </c>
      <c r="AI1858" s="10" t="s">
        <v>573</v>
      </c>
      <c r="AJ1858" s="30">
        <v>0</v>
      </c>
      <c r="AK1858" s="30">
        <v>0</v>
      </c>
      <c r="AL1858" s="30">
        <v>0</v>
      </c>
      <c r="AM1858" s="30">
        <v>0</v>
      </c>
      <c r="AN1858" s="30">
        <v>0</v>
      </c>
      <c r="AO1858" s="30">
        <v>0</v>
      </c>
      <c r="AP1858" s="30">
        <v>0</v>
      </c>
      <c r="AQ1858" s="30">
        <v>0</v>
      </c>
      <c r="AR1858" s="30">
        <v>0</v>
      </c>
      <c r="AS1858" s="30">
        <v>0</v>
      </c>
      <c r="AT1858" s="30">
        <v>0</v>
      </c>
      <c r="AU1858" s="121">
        <v>0</v>
      </c>
      <c r="AV1858" s="129" t="s">
        <v>1011</v>
      </c>
      <c r="AW1858" s="129" t="s">
        <v>1011</v>
      </c>
      <c r="AX1858" s="129" t="s">
        <v>797</v>
      </c>
    </row>
    <row r="1859" spans="1:50" ht="24" x14ac:dyDescent="0.25">
      <c r="A1859" s="154">
        <v>46227</v>
      </c>
      <c r="B1859" s="28" t="s">
        <v>570</v>
      </c>
      <c r="C1859" s="155" t="s">
        <v>427</v>
      </c>
      <c r="D1859" s="155" t="s">
        <v>458</v>
      </c>
      <c r="E1859" s="25" t="s">
        <v>423</v>
      </c>
      <c r="F1859" s="29" t="s">
        <v>287</v>
      </c>
      <c r="G1859" s="29" t="s">
        <v>21</v>
      </c>
      <c r="H1859" s="29" t="s">
        <v>422</v>
      </c>
      <c r="I1859" s="29" t="s">
        <v>579</v>
      </c>
      <c r="J1859" s="29" t="s">
        <v>777</v>
      </c>
      <c r="K1859" s="25" t="s">
        <v>458</v>
      </c>
      <c r="L1859" s="155" t="s">
        <v>4748</v>
      </c>
      <c r="M1859" s="155" t="s">
        <v>7073</v>
      </c>
      <c r="N1859" s="155" t="s">
        <v>7067</v>
      </c>
      <c r="O1859" s="155">
        <v>10182169922</v>
      </c>
      <c r="P1859" s="155" t="s">
        <v>7074</v>
      </c>
      <c r="Q1859" s="28" t="s">
        <v>0</v>
      </c>
      <c r="R1859" s="29" t="s">
        <v>3068</v>
      </c>
      <c r="S1859" s="27" t="s">
        <v>7035</v>
      </c>
      <c r="T1859" s="27" t="s">
        <v>7036</v>
      </c>
      <c r="U1859" s="28" t="s">
        <v>321</v>
      </c>
      <c r="V1859" s="156" t="s">
        <v>458</v>
      </c>
      <c r="W1859" s="156" t="s">
        <v>670</v>
      </c>
      <c r="X1859" s="156" t="s">
        <v>411</v>
      </c>
      <c r="Y1859" s="37" t="s">
        <v>200</v>
      </c>
      <c r="Z1859" s="37" t="s">
        <v>586</v>
      </c>
      <c r="AA1859" s="37" t="s">
        <v>585</v>
      </c>
      <c r="AB1859" s="30">
        <v>0</v>
      </c>
      <c r="AC1859" s="30">
        <v>0</v>
      </c>
      <c r="AD1859" s="31">
        <v>0</v>
      </c>
      <c r="AE1859" s="30">
        <v>16000</v>
      </c>
      <c r="AF1859" s="30">
        <v>0</v>
      </c>
      <c r="AG1859" s="32">
        <v>0</v>
      </c>
      <c r="AH1859" s="30">
        <v>0</v>
      </c>
      <c r="AI1859" s="10" t="s">
        <v>573</v>
      </c>
      <c r="AJ1859" s="30">
        <v>0</v>
      </c>
      <c r="AK1859" s="30">
        <v>0</v>
      </c>
      <c r="AL1859" s="30">
        <v>0</v>
      </c>
      <c r="AM1859" s="30">
        <v>0</v>
      </c>
      <c r="AN1859" s="30">
        <v>0</v>
      </c>
      <c r="AO1859" s="30">
        <v>0</v>
      </c>
      <c r="AP1859" s="30">
        <v>0</v>
      </c>
      <c r="AQ1859" s="30">
        <v>0</v>
      </c>
      <c r="AR1859" s="30">
        <v>0</v>
      </c>
      <c r="AS1859" s="30">
        <v>0</v>
      </c>
      <c r="AT1859" s="30">
        <v>0</v>
      </c>
      <c r="AU1859" s="121">
        <v>0</v>
      </c>
      <c r="AV1859" s="129" t="s">
        <v>1011</v>
      </c>
      <c r="AW1859" s="129" t="s">
        <v>1011</v>
      </c>
      <c r="AX1859" s="129" t="s">
        <v>797</v>
      </c>
    </row>
    <row r="1860" spans="1:50" ht="24" x14ac:dyDescent="0.25">
      <c r="A1860" s="154">
        <v>46227</v>
      </c>
      <c r="B1860" s="28" t="s">
        <v>570</v>
      </c>
      <c r="C1860" s="155" t="s">
        <v>427</v>
      </c>
      <c r="D1860" s="155" t="s">
        <v>458</v>
      </c>
      <c r="E1860" s="25" t="s">
        <v>423</v>
      </c>
      <c r="F1860" s="29" t="s">
        <v>287</v>
      </c>
      <c r="G1860" s="29" t="s">
        <v>21</v>
      </c>
      <c r="H1860" s="29" t="s">
        <v>422</v>
      </c>
      <c r="I1860" s="29" t="s">
        <v>579</v>
      </c>
      <c r="J1860" s="29" t="s">
        <v>777</v>
      </c>
      <c r="K1860" s="25" t="s">
        <v>458</v>
      </c>
      <c r="L1860" s="155" t="s">
        <v>4746</v>
      </c>
      <c r="M1860" s="155" t="s">
        <v>7037</v>
      </c>
      <c r="N1860" s="155" t="s">
        <v>7029</v>
      </c>
      <c r="O1860" s="155">
        <v>10440018853</v>
      </c>
      <c r="P1860" s="155" t="s">
        <v>7038</v>
      </c>
      <c r="Q1860" s="28" t="s">
        <v>0</v>
      </c>
      <c r="R1860" s="29" t="s">
        <v>2276</v>
      </c>
      <c r="S1860" s="27" t="s">
        <v>7039</v>
      </c>
      <c r="T1860" s="27" t="s">
        <v>7040</v>
      </c>
      <c r="U1860" s="28" t="s">
        <v>321</v>
      </c>
      <c r="V1860" s="156" t="s">
        <v>458</v>
      </c>
      <c r="W1860" s="156" t="s">
        <v>670</v>
      </c>
      <c r="X1860" s="156" t="s">
        <v>411</v>
      </c>
      <c r="Y1860" s="37" t="s">
        <v>200</v>
      </c>
      <c r="Z1860" s="37" t="s">
        <v>586</v>
      </c>
      <c r="AA1860" s="37" t="s">
        <v>585</v>
      </c>
      <c r="AB1860" s="30">
        <v>0</v>
      </c>
      <c r="AC1860" s="30">
        <v>0</v>
      </c>
      <c r="AD1860" s="31">
        <v>0</v>
      </c>
      <c r="AE1860" s="30">
        <v>14000</v>
      </c>
      <c r="AF1860" s="30">
        <v>0</v>
      </c>
      <c r="AG1860" s="32">
        <v>0</v>
      </c>
      <c r="AH1860" s="30">
        <v>0</v>
      </c>
      <c r="AI1860" s="10" t="s">
        <v>573</v>
      </c>
      <c r="AJ1860" s="30">
        <v>0</v>
      </c>
      <c r="AK1860" s="30">
        <v>0</v>
      </c>
      <c r="AL1860" s="30">
        <v>0</v>
      </c>
      <c r="AM1860" s="30">
        <v>0</v>
      </c>
      <c r="AN1860" s="30">
        <v>0</v>
      </c>
      <c r="AO1860" s="30">
        <v>0</v>
      </c>
      <c r="AP1860" s="30">
        <v>0</v>
      </c>
      <c r="AQ1860" s="30">
        <v>0</v>
      </c>
      <c r="AR1860" s="30">
        <v>0</v>
      </c>
      <c r="AS1860" s="30">
        <v>0</v>
      </c>
      <c r="AT1860" s="30">
        <v>0</v>
      </c>
      <c r="AU1860" s="121">
        <v>0</v>
      </c>
      <c r="AV1860" s="129" t="s">
        <v>1011</v>
      </c>
      <c r="AW1860" s="129" t="s">
        <v>1011</v>
      </c>
      <c r="AX1860" s="129" t="s">
        <v>797</v>
      </c>
    </row>
    <row r="1861" spans="1:50" ht="24" x14ac:dyDescent="0.25">
      <c r="A1861" s="154">
        <v>46227</v>
      </c>
      <c r="B1861" s="28" t="s">
        <v>570</v>
      </c>
      <c r="C1861" s="155" t="s">
        <v>427</v>
      </c>
      <c r="D1861" s="155" t="s">
        <v>458</v>
      </c>
      <c r="E1861" s="25" t="s">
        <v>423</v>
      </c>
      <c r="F1861" s="29" t="s">
        <v>287</v>
      </c>
      <c r="G1861" s="29" t="s">
        <v>21</v>
      </c>
      <c r="H1861" s="29" t="s">
        <v>422</v>
      </c>
      <c r="I1861" s="29" t="s">
        <v>579</v>
      </c>
      <c r="J1861" s="29" t="s">
        <v>777</v>
      </c>
      <c r="K1861" s="25" t="s">
        <v>458</v>
      </c>
      <c r="L1861" s="155" t="s">
        <v>4745</v>
      </c>
      <c r="M1861" s="155" t="s">
        <v>7041</v>
      </c>
      <c r="N1861" s="155" t="s">
        <v>7029</v>
      </c>
      <c r="O1861" s="155">
        <v>10763868325</v>
      </c>
      <c r="P1861" s="155" t="s">
        <v>7042</v>
      </c>
      <c r="Q1861" s="28" t="s">
        <v>0</v>
      </c>
      <c r="R1861" s="29" t="s">
        <v>1984</v>
      </c>
      <c r="S1861" s="27" t="s">
        <v>7043</v>
      </c>
      <c r="T1861" s="27" t="s">
        <v>7044</v>
      </c>
      <c r="U1861" s="28" t="s">
        <v>321</v>
      </c>
      <c r="V1861" s="156" t="s">
        <v>458</v>
      </c>
      <c r="W1861" s="156" t="s">
        <v>670</v>
      </c>
      <c r="X1861" s="156" t="s">
        <v>411</v>
      </c>
      <c r="Y1861" s="37" t="s">
        <v>200</v>
      </c>
      <c r="Z1861" s="37" t="s">
        <v>586</v>
      </c>
      <c r="AA1861" s="37" t="s">
        <v>585</v>
      </c>
      <c r="AB1861" s="30">
        <v>0</v>
      </c>
      <c r="AC1861" s="30">
        <v>0</v>
      </c>
      <c r="AD1861" s="31">
        <v>0</v>
      </c>
      <c r="AE1861" s="30">
        <v>14000</v>
      </c>
      <c r="AF1861" s="30">
        <v>0</v>
      </c>
      <c r="AG1861" s="32">
        <v>0</v>
      </c>
      <c r="AH1861" s="30">
        <v>0</v>
      </c>
      <c r="AI1861" s="10" t="s">
        <v>573</v>
      </c>
      <c r="AJ1861" s="30">
        <v>0</v>
      </c>
      <c r="AK1861" s="30">
        <v>0</v>
      </c>
      <c r="AL1861" s="30">
        <v>0</v>
      </c>
      <c r="AM1861" s="30">
        <v>0</v>
      </c>
      <c r="AN1861" s="30">
        <v>0</v>
      </c>
      <c r="AO1861" s="30">
        <v>0</v>
      </c>
      <c r="AP1861" s="30">
        <v>0</v>
      </c>
      <c r="AQ1861" s="30">
        <v>0</v>
      </c>
      <c r="AR1861" s="30">
        <v>0</v>
      </c>
      <c r="AS1861" s="30">
        <v>0</v>
      </c>
      <c r="AT1861" s="30">
        <v>0</v>
      </c>
      <c r="AU1861" s="121">
        <v>0</v>
      </c>
      <c r="AV1861" s="129" t="s">
        <v>1011</v>
      </c>
      <c r="AW1861" s="129" t="s">
        <v>1011</v>
      </c>
      <c r="AX1861" s="129" t="s">
        <v>797</v>
      </c>
    </row>
    <row r="1862" spans="1:50" ht="24" x14ac:dyDescent="0.25">
      <c r="A1862" s="154">
        <v>46227</v>
      </c>
      <c r="B1862" s="28" t="s">
        <v>570</v>
      </c>
      <c r="C1862" s="155" t="s">
        <v>427</v>
      </c>
      <c r="D1862" s="155" t="s">
        <v>429</v>
      </c>
      <c r="E1862" s="25" t="s">
        <v>423</v>
      </c>
      <c r="F1862" s="29" t="s">
        <v>243</v>
      </c>
      <c r="G1862" s="29" t="s">
        <v>19</v>
      </c>
      <c r="H1862" s="29" t="s">
        <v>4238</v>
      </c>
      <c r="I1862" s="29" t="s">
        <v>269</v>
      </c>
      <c r="J1862" s="29" t="s">
        <v>777</v>
      </c>
      <c r="K1862" s="25" t="s">
        <v>429</v>
      </c>
      <c r="L1862" s="155" t="s">
        <v>4740</v>
      </c>
      <c r="M1862" s="155" t="s">
        <v>1311</v>
      </c>
      <c r="N1862" s="155" t="s">
        <v>6922</v>
      </c>
      <c r="O1862" s="155">
        <v>20555130741</v>
      </c>
      <c r="P1862" s="155" t="s">
        <v>7045</v>
      </c>
      <c r="Q1862" s="28" t="s">
        <v>0</v>
      </c>
      <c r="R1862" s="29" t="s">
        <v>921</v>
      </c>
      <c r="S1862" s="27" t="s">
        <v>7046</v>
      </c>
      <c r="T1862" s="27" t="s">
        <v>7047</v>
      </c>
      <c r="U1862" s="28" t="s">
        <v>277</v>
      </c>
      <c r="V1862" s="156" t="s">
        <v>429</v>
      </c>
      <c r="W1862" s="156" t="s">
        <v>617</v>
      </c>
      <c r="X1862" s="156" t="s">
        <v>2826</v>
      </c>
      <c r="Y1862" s="37" t="s">
        <v>233</v>
      </c>
      <c r="Z1862" s="37" t="s">
        <v>235</v>
      </c>
      <c r="AA1862" s="37" t="s">
        <v>234</v>
      </c>
      <c r="AB1862" s="30">
        <v>0</v>
      </c>
      <c r="AC1862" s="30">
        <v>0</v>
      </c>
      <c r="AD1862" s="31">
        <v>0</v>
      </c>
      <c r="AE1862" s="30">
        <v>2000</v>
      </c>
      <c r="AF1862" s="30">
        <v>0</v>
      </c>
      <c r="AG1862" s="32">
        <v>0</v>
      </c>
      <c r="AH1862" s="30">
        <v>0</v>
      </c>
      <c r="AI1862" s="10" t="s">
        <v>573</v>
      </c>
      <c r="AJ1862" s="30">
        <v>0</v>
      </c>
      <c r="AK1862" s="30">
        <v>0</v>
      </c>
      <c r="AL1862" s="30">
        <v>0</v>
      </c>
      <c r="AM1862" s="30">
        <v>0</v>
      </c>
      <c r="AN1862" s="30">
        <v>0</v>
      </c>
      <c r="AO1862" s="30">
        <v>0</v>
      </c>
      <c r="AP1862" s="30">
        <v>0</v>
      </c>
      <c r="AQ1862" s="30">
        <v>0</v>
      </c>
      <c r="AR1862" s="30">
        <v>0</v>
      </c>
      <c r="AS1862" s="30">
        <v>0</v>
      </c>
      <c r="AT1862" s="30">
        <v>0</v>
      </c>
      <c r="AU1862" s="121">
        <v>0</v>
      </c>
      <c r="AV1862" s="129" t="s">
        <v>1011</v>
      </c>
      <c r="AW1862" s="129" t="s">
        <v>1011</v>
      </c>
      <c r="AX1862" s="129" t="s">
        <v>527</v>
      </c>
    </row>
    <row r="1863" spans="1:50" ht="24" x14ac:dyDescent="0.25">
      <c r="A1863" s="154">
        <v>46227</v>
      </c>
      <c r="B1863" s="28" t="s">
        <v>570</v>
      </c>
      <c r="C1863" s="155" t="s">
        <v>427</v>
      </c>
      <c r="D1863" s="155" t="s">
        <v>458</v>
      </c>
      <c r="E1863" s="25" t="s">
        <v>423</v>
      </c>
      <c r="F1863" s="29" t="s">
        <v>287</v>
      </c>
      <c r="G1863" s="29" t="s">
        <v>21</v>
      </c>
      <c r="H1863" s="29" t="s">
        <v>422</v>
      </c>
      <c r="I1863" s="29" t="s">
        <v>579</v>
      </c>
      <c r="J1863" s="29" t="s">
        <v>777</v>
      </c>
      <c r="K1863" s="25" t="s">
        <v>458</v>
      </c>
      <c r="L1863" s="155" t="s">
        <v>4749</v>
      </c>
      <c r="M1863" s="155" t="s">
        <v>7075</v>
      </c>
      <c r="N1863" s="155" t="s">
        <v>7067</v>
      </c>
      <c r="O1863" s="155">
        <v>10425814341</v>
      </c>
      <c r="P1863" s="155" t="s">
        <v>7076</v>
      </c>
      <c r="Q1863" s="28" t="s">
        <v>0</v>
      </c>
      <c r="R1863" s="29" t="s">
        <v>4475</v>
      </c>
      <c r="S1863" s="27" t="s">
        <v>7048</v>
      </c>
      <c r="T1863" s="27" t="s">
        <v>7049</v>
      </c>
      <c r="U1863" s="28" t="s">
        <v>321</v>
      </c>
      <c r="V1863" s="156" t="s">
        <v>458</v>
      </c>
      <c r="W1863" s="156" t="s">
        <v>670</v>
      </c>
      <c r="X1863" s="156" t="s">
        <v>411</v>
      </c>
      <c r="Y1863" s="37" t="s">
        <v>200</v>
      </c>
      <c r="Z1863" s="37" t="s">
        <v>586</v>
      </c>
      <c r="AA1863" s="37" t="s">
        <v>585</v>
      </c>
      <c r="AB1863" s="30">
        <v>0</v>
      </c>
      <c r="AC1863" s="30">
        <v>0</v>
      </c>
      <c r="AD1863" s="31">
        <v>0</v>
      </c>
      <c r="AE1863" s="30">
        <v>12000</v>
      </c>
      <c r="AF1863" s="30">
        <v>0</v>
      </c>
      <c r="AG1863" s="32">
        <v>0</v>
      </c>
      <c r="AH1863" s="30">
        <v>0</v>
      </c>
      <c r="AI1863" s="10" t="s">
        <v>573</v>
      </c>
      <c r="AJ1863" s="30">
        <v>0</v>
      </c>
      <c r="AK1863" s="30">
        <v>0</v>
      </c>
      <c r="AL1863" s="30">
        <v>0</v>
      </c>
      <c r="AM1863" s="30">
        <v>0</v>
      </c>
      <c r="AN1863" s="30">
        <v>0</v>
      </c>
      <c r="AO1863" s="30">
        <v>0</v>
      </c>
      <c r="AP1863" s="30">
        <v>0</v>
      </c>
      <c r="AQ1863" s="30">
        <v>0</v>
      </c>
      <c r="AR1863" s="30">
        <v>0</v>
      </c>
      <c r="AS1863" s="30">
        <v>0</v>
      </c>
      <c r="AT1863" s="30">
        <v>0</v>
      </c>
      <c r="AU1863" s="121">
        <v>0</v>
      </c>
      <c r="AV1863" s="129" t="s">
        <v>1011</v>
      </c>
      <c r="AW1863" s="129" t="s">
        <v>1011</v>
      </c>
      <c r="AX1863" s="129" t="s">
        <v>797</v>
      </c>
    </row>
    <row r="1864" spans="1:50" ht="24" x14ac:dyDescent="0.25">
      <c r="A1864" s="154">
        <v>46227</v>
      </c>
      <c r="B1864" s="28" t="s">
        <v>570</v>
      </c>
      <c r="C1864" s="155" t="s">
        <v>427</v>
      </c>
      <c r="D1864" s="155" t="s">
        <v>498</v>
      </c>
      <c r="E1864" s="25" t="s">
        <v>423</v>
      </c>
      <c r="F1864" s="29" t="s">
        <v>287</v>
      </c>
      <c r="G1864" s="29" t="s">
        <v>21</v>
      </c>
      <c r="H1864" s="29" t="s">
        <v>422</v>
      </c>
      <c r="I1864" s="29" t="s">
        <v>579</v>
      </c>
      <c r="J1864" s="29" t="s">
        <v>868</v>
      </c>
      <c r="K1864" s="25" t="s">
        <v>256</v>
      </c>
      <c r="L1864" s="155" t="s">
        <v>4752</v>
      </c>
      <c r="M1864" s="155" t="s">
        <v>7077</v>
      </c>
      <c r="N1864" s="155" t="s">
        <v>7067</v>
      </c>
      <c r="O1864" s="155">
        <v>10456037602</v>
      </c>
      <c r="P1864" s="155" t="s">
        <v>7078</v>
      </c>
      <c r="Q1864" s="28" t="s">
        <v>0</v>
      </c>
      <c r="R1864" s="29" t="s">
        <v>4476</v>
      </c>
      <c r="S1864" s="27" t="s">
        <v>7050</v>
      </c>
      <c r="T1864" s="27" t="s">
        <v>7051</v>
      </c>
      <c r="U1864" s="28" t="s">
        <v>315</v>
      </c>
      <c r="V1864" s="156" t="s">
        <v>256</v>
      </c>
      <c r="W1864" s="156" t="s">
        <v>664</v>
      </c>
      <c r="X1864" s="156" t="s">
        <v>411</v>
      </c>
      <c r="Y1864" s="37" t="s">
        <v>200</v>
      </c>
      <c r="Z1864" s="37" t="s">
        <v>586</v>
      </c>
      <c r="AA1864" s="37" t="s">
        <v>585</v>
      </c>
      <c r="AB1864" s="30">
        <v>0</v>
      </c>
      <c r="AC1864" s="30">
        <v>0</v>
      </c>
      <c r="AD1864" s="31">
        <v>0</v>
      </c>
      <c r="AE1864" s="30">
        <v>16000</v>
      </c>
      <c r="AF1864" s="30">
        <v>0</v>
      </c>
      <c r="AG1864" s="32">
        <v>0</v>
      </c>
      <c r="AH1864" s="30">
        <v>0</v>
      </c>
      <c r="AI1864" s="10" t="s">
        <v>573</v>
      </c>
      <c r="AJ1864" s="30">
        <v>0</v>
      </c>
      <c r="AK1864" s="30">
        <v>0</v>
      </c>
      <c r="AL1864" s="30">
        <v>0</v>
      </c>
      <c r="AM1864" s="30">
        <v>0</v>
      </c>
      <c r="AN1864" s="30">
        <v>0</v>
      </c>
      <c r="AO1864" s="30">
        <v>0</v>
      </c>
      <c r="AP1864" s="30">
        <v>0</v>
      </c>
      <c r="AQ1864" s="30">
        <v>0</v>
      </c>
      <c r="AR1864" s="30">
        <v>0</v>
      </c>
      <c r="AS1864" s="30">
        <v>0</v>
      </c>
      <c r="AT1864" s="30">
        <v>0</v>
      </c>
      <c r="AU1864" s="121">
        <v>0</v>
      </c>
      <c r="AV1864" s="129" t="s">
        <v>1011</v>
      </c>
      <c r="AW1864" s="129" t="s">
        <v>1011</v>
      </c>
      <c r="AX1864" s="129" t="s">
        <v>2849</v>
      </c>
    </row>
    <row r="1865" spans="1:50" ht="24" x14ac:dyDescent="0.25">
      <c r="A1865" s="154">
        <v>46228</v>
      </c>
      <c r="B1865" s="28" t="s">
        <v>570</v>
      </c>
      <c r="C1865" s="155" t="s">
        <v>427</v>
      </c>
      <c r="D1865" s="155" t="s">
        <v>430</v>
      </c>
      <c r="E1865" s="25" t="s">
        <v>423</v>
      </c>
      <c r="F1865" s="29" t="s">
        <v>243</v>
      </c>
      <c r="G1865" s="29" t="s">
        <v>19</v>
      </c>
      <c r="H1865" s="29" t="s">
        <v>422</v>
      </c>
      <c r="I1865" s="29" t="s">
        <v>579</v>
      </c>
      <c r="J1865" s="29" t="s">
        <v>777</v>
      </c>
      <c r="K1865" s="25" t="s">
        <v>430</v>
      </c>
      <c r="L1865" s="155" t="s">
        <v>4741</v>
      </c>
      <c r="M1865" s="155" t="s">
        <v>7052</v>
      </c>
      <c r="N1865" s="155" t="s">
        <v>7007</v>
      </c>
      <c r="O1865" s="155">
        <v>10729261225</v>
      </c>
      <c r="P1865" s="155" t="s">
        <v>7053</v>
      </c>
      <c r="Q1865" s="28" t="s">
        <v>0</v>
      </c>
      <c r="R1865" s="29" t="s">
        <v>2270</v>
      </c>
      <c r="S1865" s="27" t="s">
        <v>7054</v>
      </c>
      <c r="T1865" s="27" t="s">
        <v>7055</v>
      </c>
      <c r="U1865" s="28" t="s">
        <v>270</v>
      </c>
      <c r="V1865" s="156" t="s">
        <v>430</v>
      </c>
      <c r="W1865" s="156" t="s">
        <v>593</v>
      </c>
      <c r="X1865" s="156" t="s">
        <v>411</v>
      </c>
      <c r="Y1865" s="37" t="s">
        <v>200</v>
      </c>
      <c r="Z1865" s="37" t="s">
        <v>586</v>
      </c>
      <c r="AA1865" s="37" t="s">
        <v>585</v>
      </c>
      <c r="AB1865" s="30">
        <v>0</v>
      </c>
      <c r="AC1865" s="30">
        <v>0</v>
      </c>
      <c r="AD1865" s="31">
        <v>0</v>
      </c>
      <c r="AE1865" s="30">
        <v>15000</v>
      </c>
      <c r="AF1865" s="30">
        <v>0</v>
      </c>
      <c r="AG1865" s="32">
        <v>0</v>
      </c>
      <c r="AH1865" s="30">
        <v>0</v>
      </c>
      <c r="AI1865" s="10" t="s">
        <v>573</v>
      </c>
      <c r="AJ1865" s="30">
        <v>0</v>
      </c>
      <c r="AK1865" s="30">
        <v>0</v>
      </c>
      <c r="AL1865" s="30">
        <v>0</v>
      </c>
      <c r="AM1865" s="30">
        <v>0</v>
      </c>
      <c r="AN1865" s="30">
        <v>0</v>
      </c>
      <c r="AO1865" s="30">
        <v>0</v>
      </c>
      <c r="AP1865" s="30">
        <v>0</v>
      </c>
      <c r="AQ1865" s="30">
        <v>0</v>
      </c>
      <c r="AR1865" s="30">
        <v>0</v>
      </c>
      <c r="AS1865" s="30">
        <v>0</v>
      </c>
      <c r="AT1865" s="30">
        <v>0</v>
      </c>
      <c r="AU1865" s="121">
        <v>0</v>
      </c>
      <c r="AV1865" s="129" t="s">
        <v>1011</v>
      </c>
      <c r="AW1865" s="129" t="s">
        <v>1011</v>
      </c>
      <c r="AX1865" s="129" t="s">
        <v>797</v>
      </c>
    </row>
    <row r="1866" spans="1:50" ht="24" x14ac:dyDescent="0.25">
      <c r="A1866" s="154">
        <v>46228</v>
      </c>
      <c r="B1866" s="28" t="s">
        <v>570</v>
      </c>
      <c r="C1866" s="155" t="s">
        <v>427</v>
      </c>
      <c r="D1866" s="155" t="s">
        <v>430</v>
      </c>
      <c r="E1866" s="25" t="s">
        <v>423</v>
      </c>
      <c r="F1866" s="29" t="s">
        <v>243</v>
      </c>
      <c r="G1866" s="29" t="s">
        <v>19</v>
      </c>
      <c r="H1866" s="29" t="s">
        <v>422</v>
      </c>
      <c r="I1866" s="29" t="s">
        <v>579</v>
      </c>
      <c r="J1866" s="29" t="s">
        <v>777</v>
      </c>
      <c r="K1866" s="25" t="s">
        <v>430</v>
      </c>
      <c r="L1866" s="155" t="s">
        <v>4744</v>
      </c>
      <c r="M1866" s="155" t="s">
        <v>7056</v>
      </c>
      <c r="N1866" s="155" t="s">
        <v>7007</v>
      </c>
      <c r="O1866" s="155">
        <v>10719216124</v>
      </c>
      <c r="P1866" s="155" t="s">
        <v>7057</v>
      </c>
      <c r="Q1866" s="28" t="s">
        <v>0</v>
      </c>
      <c r="R1866" s="29" t="s">
        <v>2397</v>
      </c>
      <c r="S1866" s="27" t="s">
        <v>7058</v>
      </c>
      <c r="T1866" s="27" t="s">
        <v>7059</v>
      </c>
      <c r="U1866" s="28" t="s">
        <v>270</v>
      </c>
      <c r="V1866" s="156" t="s">
        <v>430</v>
      </c>
      <c r="W1866" s="156" t="s">
        <v>593</v>
      </c>
      <c r="X1866" s="156" t="s">
        <v>411</v>
      </c>
      <c r="Y1866" s="37" t="s">
        <v>200</v>
      </c>
      <c r="Z1866" s="37" t="s">
        <v>586</v>
      </c>
      <c r="AA1866" s="37" t="s">
        <v>585</v>
      </c>
      <c r="AB1866" s="30">
        <v>0</v>
      </c>
      <c r="AC1866" s="30">
        <v>0</v>
      </c>
      <c r="AD1866" s="31">
        <v>0</v>
      </c>
      <c r="AE1866" s="30">
        <v>37500</v>
      </c>
      <c r="AF1866" s="30">
        <v>0</v>
      </c>
      <c r="AG1866" s="32">
        <v>0</v>
      </c>
      <c r="AH1866" s="30">
        <v>0</v>
      </c>
      <c r="AI1866" s="10" t="s">
        <v>573</v>
      </c>
      <c r="AJ1866" s="30">
        <v>0</v>
      </c>
      <c r="AK1866" s="30">
        <v>0</v>
      </c>
      <c r="AL1866" s="30">
        <v>0</v>
      </c>
      <c r="AM1866" s="30">
        <v>0</v>
      </c>
      <c r="AN1866" s="30">
        <v>0</v>
      </c>
      <c r="AO1866" s="30">
        <v>0</v>
      </c>
      <c r="AP1866" s="30">
        <v>0</v>
      </c>
      <c r="AQ1866" s="30">
        <v>0</v>
      </c>
      <c r="AR1866" s="30">
        <v>0</v>
      </c>
      <c r="AS1866" s="30">
        <v>0</v>
      </c>
      <c r="AT1866" s="30">
        <v>0</v>
      </c>
      <c r="AU1866" s="121">
        <v>0</v>
      </c>
      <c r="AV1866" s="129" t="s">
        <v>1011</v>
      </c>
      <c r="AW1866" s="129" t="s">
        <v>1011</v>
      </c>
      <c r="AX1866" s="129" t="s">
        <v>797</v>
      </c>
    </row>
    <row r="1867" spans="1:50" ht="36" x14ac:dyDescent="0.25">
      <c r="A1867" s="154">
        <v>46233</v>
      </c>
      <c r="B1867" s="28" t="s">
        <v>570</v>
      </c>
      <c r="C1867" s="155" t="s">
        <v>427</v>
      </c>
      <c r="D1867" s="155" t="s">
        <v>459</v>
      </c>
      <c r="E1867" s="25" t="s">
        <v>423</v>
      </c>
      <c r="F1867" s="29" t="s">
        <v>287</v>
      </c>
      <c r="G1867" s="29" t="s">
        <v>20</v>
      </c>
      <c r="H1867" s="29" t="s">
        <v>422</v>
      </c>
      <c r="I1867" s="29" t="s">
        <v>579</v>
      </c>
      <c r="J1867" s="29" t="s">
        <v>777</v>
      </c>
      <c r="K1867" s="25" t="s">
        <v>459</v>
      </c>
      <c r="L1867" s="155" t="s">
        <v>4753</v>
      </c>
      <c r="M1867" s="155" t="s">
        <v>7079</v>
      </c>
      <c r="N1867" s="155" t="s">
        <v>7067</v>
      </c>
      <c r="O1867" s="155">
        <v>10721922591</v>
      </c>
      <c r="P1867" s="155" t="s">
        <v>7080</v>
      </c>
      <c r="Q1867" s="28" t="s">
        <v>0</v>
      </c>
      <c r="R1867" s="29" t="s">
        <v>4477</v>
      </c>
      <c r="S1867" s="27" t="s">
        <v>7081</v>
      </c>
      <c r="T1867" s="27" t="s">
        <v>7082</v>
      </c>
      <c r="U1867" s="28" t="s">
        <v>304</v>
      </c>
      <c r="V1867" s="156" t="s">
        <v>459</v>
      </c>
      <c r="W1867" s="156" t="s">
        <v>649</v>
      </c>
      <c r="X1867" s="156" t="s">
        <v>411</v>
      </c>
      <c r="Y1867" s="37" t="s">
        <v>200</v>
      </c>
      <c r="Z1867" s="37" t="s">
        <v>586</v>
      </c>
      <c r="AA1867" s="37" t="s">
        <v>585</v>
      </c>
      <c r="AB1867" s="30">
        <v>0</v>
      </c>
      <c r="AC1867" s="30">
        <v>0</v>
      </c>
      <c r="AD1867" s="31">
        <v>0</v>
      </c>
      <c r="AE1867" s="30">
        <v>22500</v>
      </c>
      <c r="AF1867" s="30">
        <v>0</v>
      </c>
      <c r="AG1867" s="32">
        <v>0</v>
      </c>
      <c r="AH1867" s="30">
        <v>0</v>
      </c>
      <c r="AI1867" s="10" t="s">
        <v>573</v>
      </c>
      <c r="AJ1867" s="30">
        <v>0</v>
      </c>
      <c r="AK1867" s="30">
        <v>0</v>
      </c>
      <c r="AL1867" s="30">
        <v>0</v>
      </c>
      <c r="AM1867" s="30">
        <v>0</v>
      </c>
      <c r="AN1867" s="30">
        <v>0</v>
      </c>
      <c r="AO1867" s="30">
        <v>0</v>
      </c>
      <c r="AP1867" s="30">
        <v>0</v>
      </c>
      <c r="AQ1867" s="30">
        <v>0</v>
      </c>
      <c r="AR1867" s="30">
        <v>0</v>
      </c>
      <c r="AS1867" s="30">
        <v>0</v>
      </c>
      <c r="AT1867" s="30">
        <v>0</v>
      </c>
      <c r="AU1867" s="121">
        <v>0</v>
      </c>
      <c r="AV1867" s="129" t="s">
        <v>1011</v>
      </c>
      <c r="AW1867" s="129" t="s">
        <v>1011</v>
      </c>
      <c r="AX1867" s="129" t="s">
        <v>797</v>
      </c>
    </row>
    <row r="1868" spans="1:50" ht="24" x14ac:dyDescent="0.25">
      <c r="A1868" s="154">
        <v>46233</v>
      </c>
      <c r="B1868" s="28" t="s">
        <v>570</v>
      </c>
      <c r="C1868" s="155" t="s">
        <v>427</v>
      </c>
      <c r="D1868" s="155" t="s">
        <v>457</v>
      </c>
      <c r="E1868" s="25" t="s">
        <v>423</v>
      </c>
      <c r="F1868" s="29" t="s">
        <v>243</v>
      </c>
      <c r="G1868" s="29" t="s">
        <v>19</v>
      </c>
      <c r="H1868" s="29" t="s">
        <v>422</v>
      </c>
      <c r="I1868" s="29" t="s">
        <v>579</v>
      </c>
      <c r="J1868" s="29" t="s">
        <v>777</v>
      </c>
      <c r="K1868" s="25" t="s">
        <v>457</v>
      </c>
      <c r="L1868" s="155" t="s">
        <v>4757</v>
      </c>
      <c r="M1868" s="155" t="s">
        <v>7083</v>
      </c>
      <c r="N1868" s="155" t="s">
        <v>7067</v>
      </c>
      <c r="O1868" s="155">
        <v>10730934497</v>
      </c>
      <c r="P1868" s="155" t="s">
        <v>7084</v>
      </c>
      <c r="Q1868" s="28" t="s">
        <v>0</v>
      </c>
      <c r="R1868" s="29" t="s">
        <v>3029</v>
      </c>
      <c r="S1868" s="27" t="s">
        <v>7085</v>
      </c>
      <c r="T1868" s="27" t="s">
        <v>7086</v>
      </c>
      <c r="U1868" s="28" t="s">
        <v>282</v>
      </c>
      <c r="V1868" s="156" t="s">
        <v>457</v>
      </c>
      <c r="W1868" s="156" t="s">
        <v>624</v>
      </c>
      <c r="X1868" s="156" t="s">
        <v>411</v>
      </c>
      <c r="Y1868" s="37" t="s">
        <v>200</v>
      </c>
      <c r="Z1868" s="37" t="s">
        <v>586</v>
      </c>
      <c r="AA1868" s="37" t="s">
        <v>585</v>
      </c>
      <c r="AB1868" s="30">
        <v>0</v>
      </c>
      <c r="AC1868" s="30">
        <v>0</v>
      </c>
      <c r="AD1868" s="31">
        <v>0</v>
      </c>
      <c r="AE1868" s="30">
        <v>13500</v>
      </c>
      <c r="AF1868" s="30">
        <v>0</v>
      </c>
      <c r="AG1868" s="32">
        <v>0</v>
      </c>
      <c r="AH1868" s="30">
        <v>0</v>
      </c>
      <c r="AI1868" s="10" t="s">
        <v>573</v>
      </c>
      <c r="AJ1868" s="30">
        <v>0</v>
      </c>
      <c r="AK1868" s="30">
        <v>0</v>
      </c>
      <c r="AL1868" s="30">
        <v>0</v>
      </c>
      <c r="AM1868" s="30">
        <v>0</v>
      </c>
      <c r="AN1868" s="30">
        <v>0</v>
      </c>
      <c r="AO1868" s="30">
        <v>0</v>
      </c>
      <c r="AP1868" s="30">
        <v>0</v>
      </c>
      <c r="AQ1868" s="30">
        <v>0</v>
      </c>
      <c r="AR1868" s="30">
        <v>0</v>
      </c>
      <c r="AS1868" s="30">
        <v>0</v>
      </c>
      <c r="AT1868" s="30">
        <v>0</v>
      </c>
      <c r="AU1868" s="121">
        <v>0</v>
      </c>
      <c r="AV1868" s="129" t="s">
        <v>1011</v>
      </c>
      <c r="AW1868" s="129" t="s">
        <v>1011</v>
      </c>
      <c r="AX1868" s="129" t="s">
        <v>797</v>
      </c>
    </row>
    <row r="1869" spans="1:50" ht="36" x14ac:dyDescent="0.25">
      <c r="A1869" s="154">
        <v>46233</v>
      </c>
      <c r="B1869" s="28" t="s">
        <v>570</v>
      </c>
      <c r="C1869" s="155" t="s">
        <v>427</v>
      </c>
      <c r="D1869" s="155" t="s">
        <v>459</v>
      </c>
      <c r="E1869" s="25" t="s">
        <v>423</v>
      </c>
      <c r="F1869" s="29" t="s">
        <v>287</v>
      </c>
      <c r="G1869" s="29" t="s">
        <v>20</v>
      </c>
      <c r="H1869" s="29" t="s">
        <v>422</v>
      </c>
      <c r="I1869" s="29" t="s">
        <v>579</v>
      </c>
      <c r="J1869" s="29" t="s">
        <v>777</v>
      </c>
      <c r="K1869" s="25" t="s">
        <v>459</v>
      </c>
      <c r="L1869" s="155" t="s">
        <v>4754</v>
      </c>
      <c r="M1869" s="155" t="s">
        <v>7087</v>
      </c>
      <c r="N1869" s="155" t="s">
        <v>7067</v>
      </c>
      <c r="O1869" s="155">
        <v>10460798502</v>
      </c>
      <c r="P1869" s="155" t="s">
        <v>7088</v>
      </c>
      <c r="Q1869" s="28" t="s">
        <v>0</v>
      </c>
      <c r="R1869" s="29" t="s">
        <v>3064</v>
      </c>
      <c r="S1869" s="27" t="s">
        <v>7089</v>
      </c>
      <c r="T1869" s="27" t="s">
        <v>7090</v>
      </c>
      <c r="U1869" s="28" t="s">
        <v>304</v>
      </c>
      <c r="V1869" s="156" t="s">
        <v>459</v>
      </c>
      <c r="W1869" s="156" t="s">
        <v>649</v>
      </c>
      <c r="X1869" s="156" t="s">
        <v>411</v>
      </c>
      <c r="Y1869" s="37" t="s">
        <v>200</v>
      </c>
      <c r="Z1869" s="37" t="s">
        <v>586</v>
      </c>
      <c r="AA1869" s="37" t="s">
        <v>585</v>
      </c>
      <c r="AB1869" s="30">
        <v>0</v>
      </c>
      <c r="AC1869" s="30">
        <v>0</v>
      </c>
      <c r="AD1869" s="31">
        <v>0</v>
      </c>
      <c r="AE1869" s="30">
        <v>35000</v>
      </c>
      <c r="AF1869" s="30">
        <v>0</v>
      </c>
      <c r="AG1869" s="32">
        <v>0</v>
      </c>
      <c r="AH1869" s="30">
        <v>0</v>
      </c>
      <c r="AI1869" s="10" t="s">
        <v>573</v>
      </c>
      <c r="AJ1869" s="30">
        <v>0</v>
      </c>
      <c r="AK1869" s="30">
        <v>0</v>
      </c>
      <c r="AL1869" s="30">
        <v>0</v>
      </c>
      <c r="AM1869" s="30">
        <v>0</v>
      </c>
      <c r="AN1869" s="30">
        <v>0</v>
      </c>
      <c r="AO1869" s="30">
        <v>0</v>
      </c>
      <c r="AP1869" s="30">
        <v>0</v>
      </c>
      <c r="AQ1869" s="30">
        <v>0</v>
      </c>
      <c r="AR1869" s="30">
        <v>0</v>
      </c>
      <c r="AS1869" s="30">
        <v>0</v>
      </c>
      <c r="AT1869" s="30">
        <v>0</v>
      </c>
      <c r="AU1869" s="121">
        <v>0</v>
      </c>
      <c r="AV1869" s="129" t="s">
        <v>1011</v>
      </c>
      <c r="AW1869" s="129" t="s">
        <v>1011</v>
      </c>
      <c r="AX1869" s="129" t="s">
        <v>797</v>
      </c>
    </row>
    <row r="1870" spans="1:50" ht="36" x14ac:dyDescent="0.25">
      <c r="A1870" s="154">
        <v>46233</v>
      </c>
      <c r="B1870" s="28" t="s">
        <v>570</v>
      </c>
      <c r="C1870" s="155" t="s">
        <v>427</v>
      </c>
      <c r="D1870" s="155" t="s">
        <v>459</v>
      </c>
      <c r="E1870" s="25" t="s">
        <v>423</v>
      </c>
      <c r="F1870" s="29" t="s">
        <v>287</v>
      </c>
      <c r="G1870" s="29" t="s">
        <v>20</v>
      </c>
      <c r="H1870" s="29" t="s">
        <v>422</v>
      </c>
      <c r="I1870" s="29" t="s">
        <v>579</v>
      </c>
      <c r="J1870" s="29" t="s">
        <v>777</v>
      </c>
      <c r="K1870" s="25" t="s">
        <v>459</v>
      </c>
      <c r="L1870" s="155" t="s">
        <v>4756</v>
      </c>
      <c r="M1870" s="155" t="s">
        <v>6950</v>
      </c>
      <c r="N1870" s="155" t="s">
        <v>7067</v>
      </c>
      <c r="O1870" s="155">
        <v>10476691180</v>
      </c>
      <c r="P1870" s="155" t="s">
        <v>7091</v>
      </c>
      <c r="Q1870" s="28" t="s">
        <v>0</v>
      </c>
      <c r="R1870" s="29" t="s">
        <v>3089</v>
      </c>
      <c r="S1870" s="27" t="s">
        <v>7092</v>
      </c>
      <c r="T1870" s="27" t="s">
        <v>7093</v>
      </c>
      <c r="U1870" s="28" t="s">
        <v>304</v>
      </c>
      <c r="V1870" s="156" t="s">
        <v>459</v>
      </c>
      <c r="W1870" s="156" t="s">
        <v>649</v>
      </c>
      <c r="X1870" s="156" t="s">
        <v>411</v>
      </c>
      <c r="Y1870" s="37" t="s">
        <v>200</v>
      </c>
      <c r="Z1870" s="37" t="s">
        <v>586</v>
      </c>
      <c r="AA1870" s="37" t="s">
        <v>585</v>
      </c>
      <c r="AB1870" s="30">
        <v>0</v>
      </c>
      <c r="AC1870" s="30">
        <v>0</v>
      </c>
      <c r="AD1870" s="31">
        <v>0</v>
      </c>
      <c r="AE1870" s="30">
        <v>35000</v>
      </c>
      <c r="AF1870" s="30">
        <v>0</v>
      </c>
      <c r="AG1870" s="32">
        <v>0</v>
      </c>
      <c r="AH1870" s="30">
        <v>0</v>
      </c>
      <c r="AI1870" s="10" t="s">
        <v>573</v>
      </c>
      <c r="AJ1870" s="30">
        <v>0</v>
      </c>
      <c r="AK1870" s="30">
        <v>0</v>
      </c>
      <c r="AL1870" s="30">
        <v>0</v>
      </c>
      <c r="AM1870" s="30">
        <v>0</v>
      </c>
      <c r="AN1870" s="30">
        <v>0</v>
      </c>
      <c r="AO1870" s="30">
        <v>0</v>
      </c>
      <c r="AP1870" s="30">
        <v>0</v>
      </c>
      <c r="AQ1870" s="30">
        <v>0</v>
      </c>
      <c r="AR1870" s="30">
        <v>0</v>
      </c>
      <c r="AS1870" s="30">
        <v>0</v>
      </c>
      <c r="AT1870" s="30">
        <v>0</v>
      </c>
      <c r="AU1870" s="121">
        <v>0</v>
      </c>
      <c r="AV1870" s="129" t="s">
        <v>1011</v>
      </c>
      <c r="AW1870" s="129" t="s">
        <v>1011</v>
      </c>
      <c r="AX1870" s="129" t="s">
        <v>797</v>
      </c>
    </row>
    <row r="1871" spans="1:50" ht="24" x14ac:dyDescent="0.25">
      <c r="A1871" s="154">
        <v>46233</v>
      </c>
      <c r="B1871" s="28" t="s">
        <v>570</v>
      </c>
      <c r="C1871" s="155" t="s">
        <v>427</v>
      </c>
      <c r="D1871" s="155" t="s">
        <v>430</v>
      </c>
      <c r="E1871" s="25" t="s">
        <v>423</v>
      </c>
      <c r="F1871" s="29" t="s">
        <v>243</v>
      </c>
      <c r="G1871" s="29" t="s">
        <v>19</v>
      </c>
      <c r="H1871" s="29" t="s">
        <v>178</v>
      </c>
      <c r="I1871" s="29" t="s">
        <v>269</v>
      </c>
      <c r="J1871" s="29" t="s">
        <v>868</v>
      </c>
      <c r="K1871" s="25" t="s">
        <v>254</v>
      </c>
      <c r="L1871" s="155" t="s">
        <v>4764</v>
      </c>
      <c r="M1871" s="155" t="s">
        <v>7094</v>
      </c>
      <c r="N1871" s="155" t="s">
        <v>7061</v>
      </c>
      <c r="O1871" s="155">
        <v>10104528631</v>
      </c>
      <c r="P1871" s="155" t="s">
        <v>7095</v>
      </c>
      <c r="Q1871" s="28" t="s">
        <v>0</v>
      </c>
      <c r="R1871" s="29" t="s">
        <v>3081</v>
      </c>
      <c r="S1871" s="27" t="s">
        <v>7096</v>
      </c>
      <c r="T1871" s="27" t="s">
        <v>7097</v>
      </c>
      <c r="U1871" s="28" t="s">
        <v>255</v>
      </c>
      <c r="V1871" s="156" t="s">
        <v>254</v>
      </c>
      <c r="W1871" s="156" t="s">
        <v>558</v>
      </c>
      <c r="X1871" s="156" t="s">
        <v>411</v>
      </c>
      <c r="Y1871" s="37" t="s">
        <v>28</v>
      </c>
      <c r="Z1871" s="37" t="s">
        <v>178</v>
      </c>
      <c r="AA1871" s="37" t="s">
        <v>177</v>
      </c>
      <c r="AB1871" s="30">
        <v>0</v>
      </c>
      <c r="AC1871" s="30">
        <v>0</v>
      </c>
      <c r="AD1871" s="31">
        <v>0</v>
      </c>
      <c r="AE1871" s="30">
        <v>3900</v>
      </c>
      <c r="AF1871" s="30">
        <v>0</v>
      </c>
      <c r="AG1871" s="32">
        <v>0</v>
      </c>
      <c r="AH1871" s="30">
        <v>0</v>
      </c>
      <c r="AI1871" s="10" t="s">
        <v>573</v>
      </c>
      <c r="AJ1871" s="30">
        <v>0</v>
      </c>
      <c r="AK1871" s="30">
        <v>0</v>
      </c>
      <c r="AL1871" s="30">
        <v>0</v>
      </c>
      <c r="AM1871" s="30">
        <v>0</v>
      </c>
      <c r="AN1871" s="30">
        <v>0</v>
      </c>
      <c r="AO1871" s="30">
        <v>0</v>
      </c>
      <c r="AP1871" s="30">
        <v>0</v>
      </c>
      <c r="AQ1871" s="30">
        <v>0</v>
      </c>
      <c r="AR1871" s="30">
        <v>0</v>
      </c>
      <c r="AS1871" s="30">
        <v>0</v>
      </c>
      <c r="AT1871" s="30">
        <v>0</v>
      </c>
      <c r="AU1871" s="121">
        <v>0</v>
      </c>
      <c r="AV1871" s="129" t="s">
        <v>1011</v>
      </c>
      <c r="AW1871" s="129" t="s">
        <v>1011</v>
      </c>
      <c r="AX1871" s="129" t="s">
        <v>1025</v>
      </c>
    </row>
    <row r="1872" spans="1:50" ht="36" x14ac:dyDescent="0.25">
      <c r="A1872" s="154">
        <v>46233</v>
      </c>
      <c r="B1872" s="28" t="s">
        <v>570</v>
      </c>
      <c r="C1872" s="155" t="s">
        <v>427</v>
      </c>
      <c r="D1872" s="155" t="s">
        <v>455</v>
      </c>
      <c r="E1872" s="25" t="s">
        <v>423</v>
      </c>
      <c r="F1872" s="29" t="s">
        <v>243</v>
      </c>
      <c r="G1872" s="29" t="s">
        <v>19</v>
      </c>
      <c r="H1872" s="29" t="s">
        <v>422</v>
      </c>
      <c r="I1872" s="29" t="s">
        <v>579</v>
      </c>
      <c r="J1872" s="29" t="s">
        <v>777</v>
      </c>
      <c r="K1872" s="25" t="s">
        <v>455</v>
      </c>
      <c r="L1872" s="155" t="s">
        <v>4761</v>
      </c>
      <c r="M1872" s="155" t="s">
        <v>7098</v>
      </c>
      <c r="N1872" s="155" t="s">
        <v>7061</v>
      </c>
      <c r="O1872" s="155">
        <v>10784640189</v>
      </c>
      <c r="P1872" s="155" t="s">
        <v>7099</v>
      </c>
      <c r="Q1872" s="28" t="s">
        <v>0</v>
      </c>
      <c r="R1872" s="29" t="s">
        <v>1529</v>
      </c>
      <c r="S1872" s="27" t="s">
        <v>7100</v>
      </c>
      <c r="T1872" s="27" t="s">
        <v>7101</v>
      </c>
      <c r="U1872" s="28" t="s">
        <v>275</v>
      </c>
      <c r="V1872" s="156" t="s">
        <v>455</v>
      </c>
      <c r="W1872" s="156" t="s">
        <v>611</v>
      </c>
      <c r="X1872" s="156" t="s">
        <v>411</v>
      </c>
      <c r="Y1872" s="37" t="s">
        <v>200</v>
      </c>
      <c r="Z1872" s="37" t="s">
        <v>586</v>
      </c>
      <c r="AA1872" s="37" t="s">
        <v>585</v>
      </c>
      <c r="AB1872" s="30">
        <v>0</v>
      </c>
      <c r="AC1872" s="30">
        <v>0</v>
      </c>
      <c r="AD1872" s="31">
        <v>0</v>
      </c>
      <c r="AE1872" s="30">
        <v>3890</v>
      </c>
      <c r="AF1872" s="30">
        <v>0</v>
      </c>
      <c r="AG1872" s="32">
        <v>0</v>
      </c>
      <c r="AH1872" s="30">
        <v>0</v>
      </c>
      <c r="AI1872" s="10" t="s">
        <v>573</v>
      </c>
      <c r="AJ1872" s="30">
        <v>0</v>
      </c>
      <c r="AK1872" s="30">
        <v>0</v>
      </c>
      <c r="AL1872" s="30">
        <v>0</v>
      </c>
      <c r="AM1872" s="30">
        <v>0</v>
      </c>
      <c r="AN1872" s="30">
        <v>0</v>
      </c>
      <c r="AO1872" s="30">
        <v>0</v>
      </c>
      <c r="AP1872" s="30">
        <v>0</v>
      </c>
      <c r="AQ1872" s="30">
        <v>0</v>
      </c>
      <c r="AR1872" s="30">
        <v>0</v>
      </c>
      <c r="AS1872" s="30">
        <v>0</v>
      </c>
      <c r="AT1872" s="30">
        <v>0</v>
      </c>
      <c r="AU1872" s="121">
        <v>0</v>
      </c>
      <c r="AV1872" s="129" t="s">
        <v>1011</v>
      </c>
      <c r="AW1872" s="129" t="s">
        <v>1011</v>
      </c>
      <c r="AX1872" s="129" t="s">
        <v>797</v>
      </c>
    </row>
    <row r="1873" spans="1:50" ht="36" x14ac:dyDescent="0.25">
      <c r="A1873" s="154">
        <v>46233</v>
      </c>
      <c r="B1873" s="28" t="s">
        <v>570</v>
      </c>
      <c r="C1873" s="155" t="s">
        <v>427</v>
      </c>
      <c r="D1873" s="155" t="s">
        <v>459</v>
      </c>
      <c r="E1873" s="25" t="s">
        <v>423</v>
      </c>
      <c r="F1873" s="29" t="s">
        <v>287</v>
      </c>
      <c r="G1873" s="29" t="s">
        <v>20</v>
      </c>
      <c r="H1873" s="29" t="s">
        <v>422</v>
      </c>
      <c r="I1873" s="29" t="s">
        <v>579</v>
      </c>
      <c r="J1873" s="29" t="s">
        <v>777</v>
      </c>
      <c r="K1873" s="25" t="s">
        <v>459</v>
      </c>
      <c r="L1873" s="155" t="s">
        <v>4758</v>
      </c>
      <c r="M1873" s="155" t="s">
        <v>7102</v>
      </c>
      <c r="N1873" s="155" t="s">
        <v>7067</v>
      </c>
      <c r="O1873" s="155">
        <v>10435689707</v>
      </c>
      <c r="P1873" s="155" t="s">
        <v>7103</v>
      </c>
      <c r="Q1873" s="28" t="s">
        <v>0</v>
      </c>
      <c r="R1873" s="29" t="s">
        <v>2801</v>
      </c>
      <c r="S1873" s="27" t="s">
        <v>7104</v>
      </c>
      <c r="T1873" s="27" t="s">
        <v>7105</v>
      </c>
      <c r="U1873" s="28" t="s">
        <v>304</v>
      </c>
      <c r="V1873" s="156" t="s">
        <v>459</v>
      </c>
      <c r="W1873" s="156" t="s">
        <v>649</v>
      </c>
      <c r="X1873" s="156" t="s">
        <v>411</v>
      </c>
      <c r="Y1873" s="37" t="s">
        <v>200</v>
      </c>
      <c r="Z1873" s="37" t="s">
        <v>586</v>
      </c>
      <c r="AA1873" s="37" t="s">
        <v>585</v>
      </c>
      <c r="AB1873" s="30">
        <v>0</v>
      </c>
      <c r="AC1873" s="30">
        <v>0</v>
      </c>
      <c r="AD1873" s="31">
        <v>0</v>
      </c>
      <c r="AE1873" s="30">
        <v>35000</v>
      </c>
      <c r="AF1873" s="30">
        <v>0</v>
      </c>
      <c r="AG1873" s="32">
        <v>0</v>
      </c>
      <c r="AH1873" s="30">
        <v>0</v>
      </c>
      <c r="AI1873" s="10" t="s">
        <v>573</v>
      </c>
      <c r="AJ1873" s="30">
        <v>0</v>
      </c>
      <c r="AK1873" s="30">
        <v>0</v>
      </c>
      <c r="AL1873" s="30">
        <v>0</v>
      </c>
      <c r="AM1873" s="30">
        <v>0</v>
      </c>
      <c r="AN1873" s="30">
        <v>0</v>
      </c>
      <c r="AO1873" s="30">
        <v>0</v>
      </c>
      <c r="AP1873" s="30">
        <v>0</v>
      </c>
      <c r="AQ1873" s="30">
        <v>0</v>
      </c>
      <c r="AR1873" s="30">
        <v>0</v>
      </c>
      <c r="AS1873" s="30">
        <v>0</v>
      </c>
      <c r="AT1873" s="30">
        <v>0</v>
      </c>
      <c r="AU1873" s="121">
        <v>0</v>
      </c>
      <c r="AV1873" s="129" t="s">
        <v>1011</v>
      </c>
      <c r="AW1873" s="129" t="s">
        <v>1011</v>
      </c>
      <c r="AX1873" s="129" t="s">
        <v>797</v>
      </c>
    </row>
    <row r="1874" spans="1:50" ht="24" x14ac:dyDescent="0.25">
      <c r="A1874" s="154">
        <v>46233</v>
      </c>
      <c r="B1874" s="28" t="s">
        <v>570</v>
      </c>
      <c r="C1874" s="155" t="s">
        <v>427</v>
      </c>
      <c r="D1874" s="155" t="s">
        <v>430</v>
      </c>
      <c r="E1874" s="25" t="s">
        <v>423</v>
      </c>
      <c r="F1874" s="29" t="s">
        <v>243</v>
      </c>
      <c r="G1874" s="29" t="s">
        <v>19</v>
      </c>
      <c r="H1874" s="29" t="s">
        <v>422</v>
      </c>
      <c r="I1874" s="29" t="s">
        <v>579</v>
      </c>
      <c r="J1874" s="29" t="s">
        <v>777</v>
      </c>
      <c r="K1874" s="25" t="s">
        <v>430</v>
      </c>
      <c r="L1874" s="155" t="s">
        <v>4762</v>
      </c>
      <c r="M1874" s="155" t="s">
        <v>7106</v>
      </c>
      <c r="N1874" s="155" t="s">
        <v>7061</v>
      </c>
      <c r="O1874" s="155">
        <v>10453039485</v>
      </c>
      <c r="P1874" s="155" t="s">
        <v>7107</v>
      </c>
      <c r="Q1874" s="28" t="s">
        <v>0</v>
      </c>
      <c r="R1874" s="29" t="s">
        <v>4478</v>
      </c>
      <c r="S1874" s="27" t="s">
        <v>7108</v>
      </c>
      <c r="T1874" s="27" t="s">
        <v>7109</v>
      </c>
      <c r="U1874" s="28" t="s">
        <v>270</v>
      </c>
      <c r="V1874" s="156" t="s">
        <v>430</v>
      </c>
      <c r="W1874" s="156" t="s">
        <v>593</v>
      </c>
      <c r="X1874" s="156" t="s">
        <v>411</v>
      </c>
      <c r="Y1874" s="37" t="s">
        <v>200</v>
      </c>
      <c r="Z1874" s="37" t="s">
        <v>586</v>
      </c>
      <c r="AA1874" s="37" t="s">
        <v>585</v>
      </c>
      <c r="AB1874" s="30">
        <v>0</v>
      </c>
      <c r="AC1874" s="30">
        <v>0</v>
      </c>
      <c r="AD1874" s="31">
        <v>0</v>
      </c>
      <c r="AE1874" s="30">
        <v>13000</v>
      </c>
      <c r="AF1874" s="30">
        <v>0</v>
      </c>
      <c r="AG1874" s="32">
        <v>0</v>
      </c>
      <c r="AH1874" s="30">
        <v>0</v>
      </c>
      <c r="AI1874" s="10" t="s">
        <v>573</v>
      </c>
      <c r="AJ1874" s="30">
        <v>0</v>
      </c>
      <c r="AK1874" s="30">
        <v>0</v>
      </c>
      <c r="AL1874" s="30">
        <v>0</v>
      </c>
      <c r="AM1874" s="30">
        <v>0</v>
      </c>
      <c r="AN1874" s="30">
        <v>0</v>
      </c>
      <c r="AO1874" s="30">
        <v>0</v>
      </c>
      <c r="AP1874" s="30">
        <v>0</v>
      </c>
      <c r="AQ1874" s="30">
        <v>0</v>
      </c>
      <c r="AR1874" s="30">
        <v>0</v>
      </c>
      <c r="AS1874" s="30">
        <v>0</v>
      </c>
      <c r="AT1874" s="30">
        <v>0</v>
      </c>
      <c r="AU1874" s="121">
        <v>0</v>
      </c>
      <c r="AV1874" s="129" t="s">
        <v>1011</v>
      </c>
      <c r="AW1874" s="129" t="s">
        <v>1011</v>
      </c>
      <c r="AX1874" s="129" t="s">
        <v>797</v>
      </c>
    </row>
    <row r="1875" spans="1:50" ht="24" x14ac:dyDescent="0.25">
      <c r="A1875" s="154">
        <v>46233</v>
      </c>
      <c r="B1875" s="28" t="s">
        <v>570</v>
      </c>
      <c r="C1875" s="155" t="s">
        <v>427</v>
      </c>
      <c r="D1875" s="155" t="s">
        <v>498</v>
      </c>
      <c r="E1875" s="25" t="s">
        <v>423</v>
      </c>
      <c r="F1875" s="29" t="s">
        <v>287</v>
      </c>
      <c r="G1875" s="29" t="s">
        <v>21</v>
      </c>
      <c r="H1875" s="29" t="s">
        <v>422</v>
      </c>
      <c r="I1875" s="29" t="s">
        <v>579</v>
      </c>
      <c r="J1875" s="29" t="s">
        <v>868</v>
      </c>
      <c r="K1875" s="25" t="s">
        <v>264</v>
      </c>
      <c r="L1875" s="155" t="s">
        <v>7110</v>
      </c>
      <c r="M1875" s="155" t="s">
        <v>7111</v>
      </c>
      <c r="N1875" s="155" t="s">
        <v>7061</v>
      </c>
      <c r="O1875" s="155">
        <v>10728067590</v>
      </c>
      <c r="P1875" s="155" t="s">
        <v>7112</v>
      </c>
      <c r="Q1875" s="28" t="s">
        <v>0</v>
      </c>
      <c r="R1875" s="29" t="s">
        <v>4479</v>
      </c>
      <c r="S1875" s="27" t="s">
        <v>7113</v>
      </c>
      <c r="T1875" s="27" t="s">
        <v>7114</v>
      </c>
      <c r="U1875" s="28" t="s">
        <v>319</v>
      </c>
      <c r="V1875" s="156" t="s">
        <v>264</v>
      </c>
      <c r="W1875" s="156" t="s">
        <v>668</v>
      </c>
      <c r="X1875" s="156" t="s">
        <v>411</v>
      </c>
      <c r="Y1875" s="37" t="s">
        <v>200</v>
      </c>
      <c r="Z1875" s="37" t="s">
        <v>586</v>
      </c>
      <c r="AA1875" s="37" t="s">
        <v>585</v>
      </c>
      <c r="AB1875" s="30">
        <v>0</v>
      </c>
      <c r="AC1875" s="30">
        <v>0</v>
      </c>
      <c r="AD1875" s="31">
        <v>0</v>
      </c>
      <c r="AE1875" s="30">
        <v>19500</v>
      </c>
      <c r="AF1875" s="30">
        <v>0</v>
      </c>
      <c r="AG1875" s="32">
        <v>0</v>
      </c>
      <c r="AH1875" s="30">
        <v>0</v>
      </c>
      <c r="AI1875" s="10" t="s">
        <v>573</v>
      </c>
      <c r="AJ1875" s="30">
        <v>0</v>
      </c>
      <c r="AK1875" s="30">
        <v>0</v>
      </c>
      <c r="AL1875" s="30">
        <v>0</v>
      </c>
      <c r="AM1875" s="30">
        <v>0</v>
      </c>
      <c r="AN1875" s="30">
        <v>0</v>
      </c>
      <c r="AO1875" s="30">
        <v>0</v>
      </c>
      <c r="AP1875" s="30">
        <v>0</v>
      </c>
      <c r="AQ1875" s="30">
        <v>0</v>
      </c>
      <c r="AR1875" s="30">
        <v>0</v>
      </c>
      <c r="AS1875" s="30">
        <v>0</v>
      </c>
      <c r="AT1875" s="30">
        <v>0</v>
      </c>
      <c r="AU1875" s="121">
        <v>0</v>
      </c>
      <c r="AV1875" s="129" t="s">
        <v>1011</v>
      </c>
      <c r="AW1875" s="129" t="s">
        <v>1011</v>
      </c>
      <c r="AX1875" s="129" t="s">
        <v>236</v>
      </c>
    </row>
    <row r="1876" spans="1:50" ht="24" x14ac:dyDescent="0.25">
      <c r="A1876" s="154">
        <v>46233</v>
      </c>
      <c r="B1876" s="28" t="s">
        <v>570</v>
      </c>
      <c r="C1876" s="155" t="s">
        <v>427</v>
      </c>
      <c r="D1876" s="155" t="s">
        <v>457</v>
      </c>
      <c r="E1876" s="25" t="s">
        <v>423</v>
      </c>
      <c r="F1876" s="29" t="s">
        <v>243</v>
      </c>
      <c r="G1876" s="29" t="s">
        <v>19</v>
      </c>
      <c r="H1876" s="29" t="s">
        <v>422</v>
      </c>
      <c r="I1876" s="29" t="s">
        <v>579</v>
      </c>
      <c r="J1876" s="29" t="s">
        <v>777</v>
      </c>
      <c r="K1876" s="25" t="s">
        <v>457</v>
      </c>
      <c r="L1876" s="155" t="s">
        <v>4765</v>
      </c>
      <c r="M1876" s="155" t="s">
        <v>7115</v>
      </c>
      <c r="N1876" s="155" t="s">
        <v>7061</v>
      </c>
      <c r="O1876" s="155">
        <v>10463982304</v>
      </c>
      <c r="P1876" s="155" t="s">
        <v>7116</v>
      </c>
      <c r="Q1876" s="28" t="s">
        <v>0</v>
      </c>
      <c r="R1876" s="29" t="s">
        <v>4480</v>
      </c>
      <c r="S1876" s="27" t="s">
        <v>7117</v>
      </c>
      <c r="T1876" s="27" t="s">
        <v>7118</v>
      </c>
      <c r="U1876" s="28" t="s">
        <v>282</v>
      </c>
      <c r="V1876" s="156" t="s">
        <v>457</v>
      </c>
      <c r="W1876" s="156" t="s">
        <v>624</v>
      </c>
      <c r="X1876" s="156" t="s">
        <v>411</v>
      </c>
      <c r="Y1876" s="37" t="s">
        <v>200</v>
      </c>
      <c r="Z1876" s="37" t="s">
        <v>586</v>
      </c>
      <c r="AA1876" s="37" t="s">
        <v>585</v>
      </c>
      <c r="AB1876" s="30">
        <v>0</v>
      </c>
      <c r="AC1876" s="30">
        <v>0</v>
      </c>
      <c r="AD1876" s="31">
        <v>0</v>
      </c>
      <c r="AE1876" s="30">
        <v>13500</v>
      </c>
      <c r="AF1876" s="30">
        <v>0</v>
      </c>
      <c r="AG1876" s="32">
        <v>0</v>
      </c>
      <c r="AH1876" s="30">
        <v>0</v>
      </c>
      <c r="AI1876" s="10" t="s">
        <v>573</v>
      </c>
      <c r="AJ1876" s="30">
        <v>0</v>
      </c>
      <c r="AK1876" s="30">
        <v>0</v>
      </c>
      <c r="AL1876" s="30">
        <v>0</v>
      </c>
      <c r="AM1876" s="30">
        <v>0</v>
      </c>
      <c r="AN1876" s="30">
        <v>0</v>
      </c>
      <c r="AO1876" s="30">
        <v>0</v>
      </c>
      <c r="AP1876" s="30">
        <v>0</v>
      </c>
      <c r="AQ1876" s="30">
        <v>0</v>
      </c>
      <c r="AR1876" s="30">
        <v>0</v>
      </c>
      <c r="AS1876" s="30">
        <v>0</v>
      </c>
      <c r="AT1876" s="30">
        <v>0</v>
      </c>
      <c r="AU1876" s="121">
        <v>0</v>
      </c>
      <c r="AV1876" s="129" t="s">
        <v>1011</v>
      </c>
      <c r="AW1876" s="129" t="s">
        <v>1011</v>
      </c>
      <c r="AX1876" s="129" t="s">
        <v>797</v>
      </c>
    </row>
    <row r="1877" spans="1:50" ht="24" x14ac:dyDescent="0.25">
      <c r="A1877" s="154">
        <v>46233</v>
      </c>
      <c r="B1877" s="28" t="s">
        <v>570</v>
      </c>
      <c r="C1877" s="155" t="s">
        <v>427</v>
      </c>
      <c r="D1877" s="155" t="s">
        <v>455</v>
      </c>
      <c r="E1877" s="25" t="s">
        <v>423</v>
      </c>
      <c r="F1877" s="29" t="s">
        <v>243</v>
      </c>
      <c r="G1877" s="29" t="s">
        <v>19</v>
      </c>
      <c r="H1877" s="29" t="s">
        <v>422</v>
      </c>
      <c r="I1877" s="29" t="s">
        <v>579</v>
      </c>
      <c r="J1877" s="29" t="s">
        <v>777</v>
      </c>
      <c r="K1877" s="25" t="s">
        <v>455</v>
      </c>
      <c r="L1877" s="155" t="s">
        <v>4766</v>
      </c>
      <c r="M1877" s="155" t="s">
        <v>7119</v>
      </c>
      <c r="N1877" s="155" t="s">
        <v>7061</v>
      </c>
      <c r="O1877" s="155">
        <v>10417218837</v>
      </c>
      <c r="P1877" s="155" t="s">
        <v>7120</v>
      </c>
      <c r="Q1877" s="28" t="s">
        <v>0</v>
      </c>
      <c r="R1877" s="29" t="s">
        <v>4481</v>
      </c>
      <c r="S1877" s="27" t="s">
        <v>7121</v>
      </c>
      <c r="T1877" s="27" t="s">
        <v>7122</v>
      </c>
      <c r="U1877" s="28" t="s">
        <v>275</v>
      </c>
      <c r="V1877" s="156" t="s">
        <v>455</v>
      </c>
      <c r="W1877" s="156" t="s">
        <v>611</v>
      </c>
      <c r="X1877" s="156" t="s">
        <v>411</v>
      </c>
      <c r="Y1877" s="37" t="s">
        <v>200</v>
      </c>
      <c r="Z1877" s="37" t="s">
        <v>586</v>
      </c>
      <c r="AA1877" s="37" t="s">
        <v>585</v>
      </c>
      <c r="AB1877" s="30">
        <v>0</v>
      </c>
      <c r="AC1877" s="30">
        <v>0</v>
      </c>
      <c r="AD1877" s="31">
        <v>0</v>
      </c>
      <c r="AE1877" s="30">
        <v>13620</v>
      </c>
      <c r="AF1877" s="30">
        <v>0</v>
      </c>
      <c r="AG1877" s="32">
        <v>0</v>
      </c>
      <c r="AH1877" s="30">
        <v>0</v>
      </c>
      <c r="AI1877" s="10" t="s">
        <v>573</v>
      </c>
      <c r="AJ1877" s="30">
        <v>0</v>
      </c>
      <c r="AK1877" s="30">
        <v>0</v>
      </c>
      <c r="AL1877" s="30">
        <v>0</v>
      </c>
      <c r="AM1877" s="30">
        <v>0</v>
      </c>
      <c r="AN1877" s="30">
        <v>0</v>
      </c>
      <c r="AO1877" s="30">
        <v>0</v>
      </c>
      <c r="AP1877" s="30">
        <v>0</v>
      </c>
      <c r="AQ1877" s="30">
        <v>0</v>
      </c>
      <c r="AR1877" s="30">
        <v>0</v>
      </c>
      <c r="AS1877" s="30">
        <v>0</v>
      </c>
      <c r="AT1877" s="30">
        <v>0</v>
      </c>
      <c r="AU1877" s="121">
        <v>0</v>
      </c>
      <c r="AV1877" s="129" t="s">
        <v>1011</v>
      </c>
      <c r="AW1877" s="129" t="s">
        <v>1011</v>
      </c>
      <c r="AX1877" s="129" t="s">
        <v>797</v>
      </c>
    </row>
    <row r="1878" spans="1:50" ht="24" x14ac:dyDescent="0.25">
      <c r="A1878" s="154">
        <v>46234</v>
      </c>
      <c r="B1878" s="28" t="s">
        <v>570</v>
      </c>
      <c r="C1878" s="155" t="s">
        <v>427</v>
      </c>
      <c r="D1878" s="155" t="s">
        <v>430</v>
      </c>
      <c r="E1878" s="25" t="s">
        <v>423</v>
      </c>
      <c r="F1878" s="29" t="s">
        <v>243</v>
      </c>
      <c r="G1878" s="29" t="s">
        <v>19</v>
      </c>
      <c r="H1878" s="29" t="s">
        <v>178</v>
      </c>
      <c r="I1878" s="29" t="s">
        <v>269</v>
      </c>
      <c r="J1878" s="29" t="s">
        <v>868</v>
      </c>
      <c r="K1878" s="25" t="s">
        <v>262</v>
      </c>
      <c r="L1878" s="155" t="s">
        <v>4768</v>
      </c>
      <c r="M1878" s="155" t="s">
        <v>7123</v>
      </c>
      <c r="N1878" s="155" t="s">
        <v>7061</v>
      </c>
      <c r="O1878" s="155">
        <v>10770569724</v>
      </c>
      <c r="P1878" s="155" t="s">
        <v>7124</v>
      </c>
      <c r="Q1878" s="28" t="s">
        <v>0</v>
      </c>
      <c r="R1878" s="29" t="s">
        <v>3102</v>
      </c>
      <c r="S1878" s="27" t="s">
        <v>7125</v>
      </c>
      <c r="T1878" s="27" t="s">
        <v>7126</v>
      </c>
      <c r="U1878" s="28" t="s">
        <v>263</v>
      </c>
      <c r="V1878" s="156" t="s">
        <v>262</v>
      </c>
      <c r="W1878" s="156" t="s">
        <v>562</v>
      </c>
      <c r="X1878" s="156" t="s">
        <v>411</v>
      </c>
      <c r="Y1878" s="37" t="s">
        <v>28</v>
      </c>
      <c r="Z1878" s="37" t="s">
        <v>178</v>
      </c>
      <c r="AA1878" s="37" t="s">
        <v>177</v>
      </c>
      <c r="AB1878" s="30">
        <v>0</v>
      </c>
      <c r="AC1878" s="30">
        <v>0</v>
      </c>
      <c r="AD1878" s="31">
        <v>0</v>
      </c>
      <c r="AE1878" s="30">
        <v>3900</v>
      </c>
      <c r="AF1878" s="30">
        <v>0</v>
      </c>
      <c r="AG1878" s="32">
        <v>0</v>
      </c>
      <c r="AH1878" s="30">
        <v>0</v>
      </c>
      <c r="AI1878" s="10" t="s">
        <v>573</v>
      </c>
      <c r="AJ1878" s="30">
        <v>0</v>
      </c>
      <c r="AK1878" s="30">
        <v>0</v>
      </c>
      <c r="AL1878" s="30">
        <v>0</v>
      </c>
      <c r="AM1878" s="30">
        <v>0</v>
      </c>
      <c r="AN1878" s="30">
        <v>0</v>
      </c>
      <c r="AO1878" s="30">
        <v>0</v>
      </c>
      <c r="AP1878" s="30">
        <v>0</v>
      </c>
      <c r="AQ1878" s="30">
        <v>0</v>
      </c>
      <c r="AR1878" s="30">
        <v>0</v>
      </c>
      <c r="AS1878" s="30">
        <v>0</v>
      </c>
      <c r="AT1878" s="30">
        <v>0</v>
      </c>
      <c r="AU1878" s="121">
        <v>0</v>
      </c>
      <c r="AV1878" s="129" t="s">
        <v>1011</v>
      </c>
      <c r="AW1878" s="129" t="s">
        <v>1011</v>
      </c>
      <c r="AX1878" s="129" t="s">
        <v>1025</v>
      </c>
    </row>
    <row r="1879" spans="1:50" ht="24" x14ac:dyDescent="0.25">
      <c r="A1879" s="154">
        <v>46234</v>
      </c>
      <c r="B1879" s="28" t="s">
        <v>570</v>
      </c>
      <c r="C1879" s="155" t="s">
        <v>427</v>
      </c>
      <c r="D1879" s="155" t="s">
        <v>498</v>
      </c>
      <c r="E1879" s="25" t="s">
        <v>423</v>
      </c>
      <c r="F1879" s="29" t="s">
        <v>287</v>
      </c>
      <c r="G1879" s="29" t="s">
        <v>21</v>
      </c>
      <c r="H1879" s="29" t="s">
        <v>422</v>
      </c>
      <c r="I1879" s="29" t="s">
        <v>579</v>
      </c>
      <c r="J1879" s="29" t="s">
        <v>868</v>
      </c>
      <c r="K1879" s="25" t="s">
        <v>264</v>
      </c>
      <c r="L1879" s="155" t="s">
        <v>4767</v>
      </c>
      <c r="M1879" s="155" t="s">
        <v>7127</v>
      </c>
      <c r="N1879" s="155" t="s">
        <v>7061</v>
      </c>
      <c r="O1879" s="155">
        <v>10707594603</v>
      </c>
      <c r="P1879" s="155" t="s">
        <v>7128</v>
      </c>
      <c r="Q1879" s="28" t="s">
        <v>0</v>
      </c>
      <c r="R1879" s="29" t="s">
        <v>4482</v>
      </c>
      <c r="S1879" s="27" t="s">
        <v>7129</v>
      </c>
      <c r="T1879" s="27" t="s">
        <v>7130</v>
      </c>
      <c r="U1879" s="28" t="s">
        <v>319</v>
      </c>
      <c r="V1879" s="156" t="s">
        <v>264</v>
      </c>
      <c r="W1879" s="156" t="s">
        <v>668</v>
      </c>
      <c r="X1879" s="156" t="s">
        <v>411</v>
      </c>
      <c r="Y1879" s="37" t="s">
        <v>200</v>
      </c>
      <c r="Z1879" s="37" t="s">
        <v>586</v>
      </c>
      <c r="AA1879" s="37" t="s">
        <v>585</v>
      </c>
      <c r="AB1879" s="30">
        <v>0</v>
      </c>
      <c r="AC1879" s="30">
        <v>0</v>
      </c>
      <c r="AD1879" s="31">
        <v>0</v>
      </c>
      <c r="AE1879" s="30">
        <v>6000</v>
      </c>
      <c r="AF1879" s="30">
        <v>0</v>
      </c>
      <c r="AG1879" s="32">
        <v>0</v>
      </c>
      <c r="AH1879" s="30">
        <v>0</v>
      </c>
      <c r="AI1879" s="10" t="s">
        <v>573</v>
      </c>
      <c r="AJ1879" s="30">
        <v>0</v>
      </c>
      <c r="AK1879" s="30">
        <v>0</v>
      </c>
      <c r="AL1879" s="30">
        <v>0</v>
      </c>
      <c r="AM1879" s="30">
        <v>0</v>
      </c>
      <c r="AN1879" s="30">
        <v>0</v>
      </c>
      <c r="AO1879" s="30">
        <v>0</v>
      </c>
      <c r="AP1879" s="30">
        <v>0</v>
      </c>
      <c r="AQ1879" s="30">
        <v>0</v>
      </c>
      <c r="AR1879" s="30">
        <v>0</v>
      </c>
      <c r="AS1879" s="30">
        <v>0</v>
      </c>
      <c r="AT1879" s="30">
        <v>0</v>
      </c>
      <c r="AU1879" s="121">
        <v>0</v>
      </c>
      <c r="AV1879" s="129" t="s">
        <v>1011</v>
      </c>
      <c r="AW1879" s="129" t="s">
        <v>1011</v>
      </c>
      <c r="AX1879" s="129" t="s">
        <v>236</v>
      </c>
    </row>
    <row r="1880" spans="1:50" ht="24" x14ac:dyDescent="0.25">
      <c r="A1880" s="154">
        <v>46234</v>
      </c>
      <c r="B1880" s="28" t="s">
        <v>570</v>
      </c>
      <c r="C1880" s="155" t="s">
        <v>427</v>
      </c>
      <c r="D1880" s="155" t="s">
        <v>430</v>
      </c>
      <c r="E1880" s="25" t="s">
        <v>423</v>
      </c>
      <c r="F1880" s="29" t="s">
        <v>243</v>
      </c>
      <c r="G1880" s="29" t="s">
        <v>19</v>
      </c>
      <c r="H1880" s="29" t="s">
        <v>596</v>
      </c>
      <c r="I1880" s="29" t="s">
        <v>579</v>
      </c>
      <c r="J1880" s="29" t="s">
        <v>777</v>
      </c>
      <c r="K1880" s="25" t="s">
        <v>430</v>
      </c>
      <c r="L1880" s="155" t="s">
        <v>527</v>
      </c>
      <c r="M1880" s="155" t="s">
        <v>527</v>
      </c>
      <c r="N1880" s="155" t="s">
        <v>527</v>
      </c>
      <c r="O1880" s="155" t="s">
        <v>527</v>
      </c>
      <c r="P1880" s="155" t="s">
        <v>7131</v>
      </c>
      <c r="Q1880" s="28" t="s">
        <v>0</v>
      </c>
      <c r="R1880" s="29" t="s">
        <v>4483</v>
      </c>
      <c r="S1880" s="27" t="s">
        <v>7132</v>
      </c>
      <c r="T1880" s="27" t="s">
        <v>7133</v>
      </c>
      <c r="U1880" s="28" t="s">
        <v>270</v>
      </c>
      <c r="V1880" s="156" t="s">
        <v>430</v>
      </c>
      <c r="W1880" s="156" t="s">
        <v>593</v>
      </c>
      <c r="X1880" s="156" t="s">
        <v>411</v>
      </c>
      <c r="Y1880" s="37" t="s">
        <v>57</v>
      </c>
      <c r="Z1880" s="37" t="s">
        <v>59</v>
      </c>
      <c r="AA1880" s="37" t="s">
        <v>58</v>
      </c>
      <c r="AB1880" s="30">
        <v>0</v>
      </c>
      <c r="AC1880" s="30">
        <v>0</v>
      </c>
      <c r="AD1880" s="31">
        <v>0</v>
      </c>
      <c r="AE1880" s="30">
        <v>0</v>
      </c>
      <c r="AF1880" s="30">
        <v>0</v>
      </c>
      <c r="AG1880" s="32">
        <v>0</v>
      </c>
      <c r="AH1880" s="30">
        <v>0</v>
      </c>
      <c r="AI1880" s="10" t="s">
        <v>573</v>
      </c>
      <c r="AJ1880" s="30">
        <v>0</v>
      </c>
      <c r="AK1880" s="30">
        <v>0</v>
      </c>
      <c r="AL1880" s="30">
        <v>0</v>
      </c>
      <c r="AM1880" s="30">
        <v>0</v>
      </c>
      <c r="AN1880" s="30">
        <v>0</v>
      </c>
      <c r="AO1880" s="30">
        <v>0</v>
      </c>
      <c r="AP1880" s="30">
        <v>0</v>
      </c>
      <c r="AQ1880" s="30">
        <v>0</v>
      </c>
      <c r="AR1880" s="30">
        <v>0</v>
      </c>
      <c r="AS1880" s="30">
        <v>0</v>
      </c>
      <c r="AT1880" s="30">
        <v>0</v>
      </c>
      <c r="AU1880" s="121">
        <v>0</v>
      </c>
      <c r="AV1880" s="129" t="s">
        <v>1011</v>
      </c>
      <c r="AW1880" s="129" t="s">
        <v>1011</v>
      </c>
      <c r="AX1880" s="129" t="s">
        <v>527</v>
      </c>
    </row>
    <row r="1881" spans="1:50" ht="36" x14ac:dyDescent="0.25">
      <c r="A1881" s="154">
        <v>46234</v>
      </c>
      <c r="B1881" s="28" t="s">
        <v>570</v>
      </c>
      <c r="C1881" s="155" t="s">
        <v>427</v>
      </c>
      <c r="D1881" s="155" t="s">
        <v>430</v>
      </c>
      <c r="E1881" s="25" t="s">
        <v>423</v>
      </c>
      <c r="F1881" s="29" t="s">
        <v>243</v>
      </c>
      <c r="G1881" s="29" t="s">
        <v>19</v>
      </c>
      <c r="H1881" s="29" t="s">
        <v>178</v>
      </c>
      <c r="I1881" s="29" t="s">
        <v>269</v>
      </c>
      <c r="J1881" s="29" t="s">
        <v>868</v>
      </c>
      <c r="K1881" s="25" t="s">
        <v>285</v>
      </c>
      <c r="L1881" s="155" t="s">
        <v>527</v>
      </c>
      <c r="M1881" s="155" t="s">
        <v>527</v>
      </c>
      <c r="N1881" s="155" t="s">
        <v>527</v>
      </c>
      <c r="O1881" s="155" t="s">
        <v>527</v>
      </c>
      <c r="P1881" s="155" t="s">
        <v>7134</v>
      </c>
      <c r="Q1881" s="28" t="s">
        <v>0</v>
      </c>
      <c r="R1881" s="29" t="s">
        <v>3093</v>
      </c>
      <c r="S1881" s="27" t="s">
        <v>7135</v>
      </c>
      <c r="T1881" s="27" t="s">
        <v>7136</v>
      </c>
      <c r="U1881" s="28" t="s">
        <v>293</v>
      </c>
      <c r="V1881" s="156" t="s">
        <v>285</v>
      </c>
      <c r="W1881" s="156" t="s">
        <v>630</v>
      </c>
      <c r="X1881" s="156" t="s">
        <v>411</v>
      </c>
      <c r="Y1881" s="37" t="s">
        <v>28</v>
      </c>
      <c r="Z1881" s="37" t="s">
        <v>178</v>
      </c>
      <c r="AA1881" s="37" t="s">
        <v>177</v>
      </c>
      <c r="AB1881" s="30">
        <v>0</v>
      </c>
      <c r="AC1881" s="30">
        <v>0</v>
      </c>
      <c r="AD1881" s="31">
        <v>0</v>
      </c>
      <c r="AE1881" s="30">
        <v>0</v>
      </c>
      <c r="AF1881" s="30">
        <v>0</v>
      </c>
      <c r="AG1881" s="32">
        <v>0</v>
      </c>
      <c r="AH1881" s="30">
        <v>0</v>
      </c>
      <c r="AI1881" s="10" t="s">
        <v>573</v>
      </c>
      <c r="AJ1881" s="30">
        <v>0</v>
      </c>
      <c r="AK1881" s="30">
        <v>0</v>
      </c>
      <c r="AL1881" s="30">
        <v>0</v>
      </c>
      <c r="AM1881" s="30">
        <v>0</v>
      </c>
      <c r="AN1881" s="30">
        <v>0</v>
      </c>
      <c r="AO1881" s="30">
        <v>0</v>
      </c>
      <c r="AP1881" s="30">
        <v>0</v>
      </c>
      <c r="AQ1881" s="30">
        <v>0</v>
      </c>
      <c r="AR1881" s="30">
        <v>0</v>
      </c>
      <c r="AS1881" s="30">
        <v>0</v>
      </c>
      <c r="AT1881" s="30">
        <v>0</v>
      </c>
      <c r="AU1881" s="121">
        <v>0</v>
      </c>
      <c r="AV1881" s="129" t="s">
        <v>1011</v>
      </c>
      <c r="AW1881" s="129" t="s">
        <v>1011</v>
      </c>
      <c r="AX1881" s="129" t="s">
        <v>1025</v>
      </c>
    </row>
    <row r="1882" spans="1:50" x14ac:dyDescent="0.25">
      <c r="A1882" s="154"/>
      <c r="B1882" s="28"/>
      <c r="C1882" s="155"/>
      <c r="D1882" s="155"/>
      <c r="E1882" s="25"/>
      <c r="F1882" s="29"/>
      <c r="G1882" s="29"/>
      <c r="H1882" s="29"/>
      <c r="I1882" s="29"/>
      <c r="J1882" s="29"/>
      <c r="K1882" s="25"/>
      <c r="L1882" s="155"/>
      <c r="M1882" s="155"/>
      <c r="N1882" s="155"/>
      <c r="O1882" s="155"/>
      <c r="P1882" s="155"/>
      <c r="Q1882" s="28"/>
      <c r="R1882" s="29"/>
      <c r="S1882" s="27"/>
      <c r="T1882" s="27"/>
      <c r="U1882" s="28"/>
      <c r="V1882" s="156"/>
      <c r="W1882" s="156"/>
      <c r="X1882" s="156"/>
      <c r="Y1882" s="37"/>
      <c r="Z1882" s="37"/>
      <c r="AA1882" s="37"/>
      <c r="AB1882" s="30"/>
      <c r="AC1882" s="30"/>
      <c r="AD1882" s="31"/>
      <c r="AE1882" s="30"/>
      <c r="AF1882" s="30"/>
      <c r="AG1882" s="32"/>
      <c r="AH1882" s="30"/>
      <c r="AJ1882" s="30"/>
      <c r="AK1882" s="30"/>
      <c r="AL1882" s="30"/>
      <c r="AM1882" s="30"/>
      <c r="AN1882" s="30"/>
      <c r="AO1882" s="30"/>
      <c r="AP1882" s="30"/>
      <c r="AQ1882" s="30"/>
      <c r="AR1882" s="30"/>
      <c r="AS1882" s="30"/>
      <c r="AT1882" s="30"/>
      <c r="AU1882" s="121"/>
      <c r="AV1882" s="129"/>
      <c r="AW1882" s="129"/>
      <c r="AX1882" s="129"/>
    </row>
    <row r="1883" spans="1:50" x14ac:dyDescent="0.25">
      <c r="A1883" s="154"/>
      <c r="B1883" s="28"/>
      <c r="C1883" s="155"/>
      <c r="D1883" s="155"/>
      <c r="E1883" s="25"/>
      <c r="F1883" s="29"/>
      <c r="G1883" s="29"/>
      <c r="H1883" s="29"/>
      <c r="I1883" s="29"/>
      <c r="J1883" s="29"/>
      <c r="K1883" s="25"/>
      <c r="L1883" s="155"/>
      <c r="M1883" s="155"/>
      <c r="N1883" s="155"/>
      <c r="O1883" s="155"/>
      <c r="P1883" s="155"/>
      <c r="Q1883" s="28"/>
      <c r="R1883" s="29"/>
      <c r="S1883" s="27"/>
      <c r="T1883" s="27"/>
      <c r="U1883" s="28"/>
      <c r="V1883" s="156"/>
      <c r="W1883" s="156"/>
      <c r="X1883" s="156"/>
      <c r="Y1883" s="37"/>
      <c r="Z1883" s="37"/>
      <c r="AA1883" s="37"/>
      <c r="AB1883" s="30"/>
      <c r="AC1883" s="30"/>
      <c r="AD1883" s="31"/>
      <c r="AE1883" s="30"/>
      <c r="AF1883" s="30"/>
      <c r="AG1883" s="32"/>
      <c r="AH1883" s="30"/>
      <c r="AJ1883" s="30"/>
      <c r="AK1883" s="30"/>
      <c r="AL1883" s="30"/>
      <c r="AM1883" s="30"/>
      <c r="AN1883" s="30"/>
      <c r="AO1883" s="30"/>
      <c r="AP1883" s="30"/>
      <c r="AQ1883" s="30"/>
      <c r="AR1883" s="30"/>
      <c r="AS1883" s="30"/>
      <c r="AT1883" s="30"/>
      <c r="AU1883" s="121"/>
      <c r="AV1883" s="129"/>
      <c r="AW1883" s="129"/>
      <c r="AX1883" s="129"/>
    </row>
    <row r="1884" spans="1:50" x14ac:dyDescent="0.25">
      <c r="A1884" s="154"/>
      <c r="B1884" s="28"/>
      <c r="C1884" s="155"/>
      <c r="D1884" s="155"/>
      <c r="E1884" s="25"/>
      <c r="F1884" s="29"/>
      <c r="G1884" s="29"/>
      <c r="H1884" s="29"/>
      <c r="I1884" s="29"/>
      <c r="J1884" s="29"/>
      <c r="K1884" s="25"/>
      <c r="L1884" s="155"/>
      <c r="M1884" s="155"/>
      <c r="N1884" s="155"/>
      <c r="O1884" s="155"/>
      <c r="P1884" s="155"/>
      <c r="Q1884" s="28"/>
      <c r="R1884" s="29"/>
      <c r="S1884" s="27"/>
      <c r="T1884" s="27"/>
      <c r="U1884" s="28"/>
      <c r="V1884" s="156"/>
      <c r="W1884" s="156"/>
      <c r="X1884" s="156"/>
      <c r="Y1884" s="37"/>
      <c r="Z1884" s="37"/>
      <c r="AA1884" s="37"/>
      <c r="AB1884" s="30"/>
      <c r="AC1884" s="30"/>
      <c r="AD1884" s="31"/>
      <c r="AE1884" s="30"/>
      <c r="AF1884" s="30"/>
      <c r="AG1884" s="32"/>
      <c r="AH1884" s="30"/>
      <c r="AJ1884" s="30"/>
      <c r="AK1884" s="30"/>
      <c r="AL1884" s="30"/>
      <c r="AM1884" s="30"/>
      <c r="AN1884" s="30"/>
      <c r="AO1884" s="30"/>
      <c r="AP1884" s="30"/>
      <c r="AQ1884" s="30"/>
      <c r="AR1884" s="30"/>
      <c r="AS1884" s="30"/>
      <c r="AT1884" s="30"/>
      <c r="AU1884" s="121"/>
      <c r="AV1884" s="129"/>
      <c r="AW1884" s="129"/>
      <c r="AX1884" s="129"/>
    </row>
    <row r="1885" spans="1:50" x14ac:dyDescent="0.25">
      <c r="A1885" s="154"/>
      <c r="B1885" s="28"/>
      <c r="C1885" s="155"/>
      <c r="D1885" s="155"/>
      <c r="E1885" s="25"/>
      <c r="F1885" s="29"/>
      <c r="G1885" s="29"/>
      <c r="H1885" s="29"/>
      <c r="I1885" s="29"/>
      <c r="J1885" s="29"/>
      <c r="K1885" s="25"/>
      <c r="L1885" s="155"/>
      <c r="M1885" s="155"/>
      <c r="N1885" s="155"/>
      <c r="O1885" s="155"/>
      <c r="P1885" s="155"/>
      <c r="Q1885" s="28"/>
      <c r="R1885" s="29"/>
      <c r="S1885" s="27"/>
      <c r="T1885" s="27"/>
      <c r="U1885" s="28"/>
      <c r="V1885" s="156"/>
      <c r="W1885" s="156"/>
      <c r="X1885" s="156"/>
      <c r="Y1885" s="37"/>
      <c r="Z1885" s="37"/>
      <c r="AA1885" s="37"/>
      <c r="AB1885" s="30"/>
      <c r="AC1885" s="30"/>
      <c r="AD1885" s="31"/>
      <c r="AE1885" s="30"/>
      <c r="AF1885" s="30"/>
      <c r="AG1885" s="32"/>
      <c r="AH1885" s="30"/>
      <c r="AJ1885" s="30"/>
      <c r="AK1885" s="30"/>
      <c r="AL1885" s="30"/>
      <c r="AM1885" s="30"/>
      <c r="AN1885" s="30"/>
      <c r="AO1885" s="30"/>
      <c r="AP1885" s="30"/>
      <c r="AQ1885" s="30"/>
      <c r="AR1885" s="30"/>
      <c r="AS1885" s="30"/>
      <c r="AT1885" s="30"/>
      <c r="AU1885" s="121"/>
      <c r="AV1885" s="129"/>
      <c r="AW1885" s="129"/>
      <c r="AX1885" s="129"/>
    </row>
    <row r="1886" spans="1:50" x14ac:dyDescent="0.25">
      <c r="A1886" s="154"/>
      <c r="B1886" s="28"/>
      <c r="C1886" s="155"/>
      <c r="D1886" s="155"/>
      <c r="E1886" s="25"/>
      <c r="F1886" s="29"/>
      <c r="G1886" s="29"/>
      <c r="H1886" s="29"/>
      <c r="I1886" s="29"/>
      <c r="J1886" s="29"/>
      <c r="K1886" s="25"/>
      <c r="L1886" s="155"/>
      <c r="M1886" s="155"/>
      <c r="N1886" s="155"/>
      <c r="O1886" s="155"/>
      <c r="P1886" s="155"/>
      <c r="Q1886" s="28"/>
      <c r="R1886" s="29"/>
      <c r="S1886" s="27"/>
      <c r="T1886" s="27"/>
      <c r="U1886" s="28"/>
      <c r="V1886" s="156"/>
      <c r="W1886" s="156"/>
      <c r="X1886" s="156"/>
      <c r="Y1886" s="37"/>
      <c r="Z1886" s="37"/>
      <c r="AA1886" s="37"/>
      <c r="AB1886" s="30"/>
      <c r="AC1886" s="30"/>
      <c r="AD1886" s="31"/>
      <c r="AE1886" s="30"/>
      <c r="AF1886" s="30"/>
      <c r="AG1886" s="32"/>
      <c r="AH1886" s="30"/>
      <c r="AJ1886" s="30"/>
      <c r="AK1886" s="30"/>
      <c r="AL1886" s="30"/>
      <c r="AM1886" s="30"/>
      <c r="AN1886" s="30"/>
      <c r="AO1886" s="30"/>
      <c r="AP1886" s="30"/>
      <c r="AQ1886" s="30"/>
      <c r="AR1886" s="30"/>
      <c r="AS1886" s="30"/>
      <c r="AT1886" s="30"/>
      <c r="AU1886" s="121"/>
      <c r="AV1886" s="129"/>
      <c r="AW1886" s="129"/>
      <c r="AX1886" s="129"/>
    </row>
    <row r="1887" spans="1:50" x14ac:dyDescent="0.25">
      <c r="A1887" s="154"/>
      <c r="B1887" s="28"/>
      <c r="C1887" s="155"/>
      <c r="D1887" s="155"/>
      <c r="E1887" s="25"/>
      <c r="F1887" s="29"/>
      <c r="G1887" s="29"/>
      <c r="H1887" s="29"/>
      <c r="I1887" s="29"/>
      <c r="J1887" s="29"/>
      <c r="K1887" s="25"/>
      <c r="L1887" s="155"/>
      <c r="M1887" s="155"/>
      <c r="N1887" s="155"/>
      <c r="O1887" s="155"/>
      <c r="P1887" s="155"/>
      <c r="Q1887" s="28"/>
      <c r="R1887" s="29"/>
      <c r="S1887" s="27"/>
      <c r="T1887" s="27"/>
      <c r="U1887" s="28"/>
      <c r="V1887" s="156"/>
      <c r="W1887" s="156"/>
      <c r="X1887" s="156"/>
      <c r="Y1887" s="37"/>
      <c r="Z1887" s="37"/>
      <c r="AA1887" s="37"/>
      <c r="AB1887" s="30"/>
      <c r="AC1887" s="30"/>
      <c r="AD1887" s="31"/>
      <c r="AE1887" s="30"/>
      <c r="AF1887" s="30"/>
      <c r="AG1887" s="32"/>
      <c r="AH1887" s="30"/>
      <c r="AJ1887" s="30"/>
      <c r="AK1887" s="30"/>
      <c r="AL1887" s="30"/>
      <c r="AM1887" s="30"/>
      <c r="AN1887" s="30"/>
      <c r="AO1887" s="30"/>
      <c r="AP1887" s="30"/>
      <c r="AQ1887" s="30"/>
      <c r="AR1887" s="30"/>
      <c r="AS1887" s="30"/>
      <c r="AT1887" s="30"/>
      <c r="AU1887" s="121"/>
      <c r="AV1887" s="129"/>
      <c r="AW1887" s="129"/>
      <c r="AX1887" s="129"/>
    </row>
    <row r="1888" spans="1:50" x14ac:dyDescent="0.25">
      <c r="A1888" s="154"/>
      <c r="B1888" s="28"/>
      <c r="C1888" s="155"/>
      <c r="D1888" s="155"/>
      <c r="E1888" s="25"/>
      <c r="F1888" s="29"/>
      <c r="G1888" s="29"/>
      <c r="H1888" s="29"/>
      <c r="I1888" s="29"/>
      <c r="J1888" s="29"/>
      <c r="K1888" s="25"/>
      <c r="L1888" s="155"/>
      <c r="M1888" s="155"/>
      <c r="N1888" s="155"/>
      <c r="O1888" s="155"/>
      <c r="P1888" s="155"/>
      <c r="Q1888" s="28"/>
      <c r="R1888" s="29"/>
      <c r="S1888" s="27"/>
      <c r="T1888" s="27"/>
      <c r="U1888" s="28"/>
      <c r="V1888" s="156"/>
      <c r="W1888" s="156"/>
      <c r="X1888" s="156"/>
      <c r="Y1888" s="37"/>
      <c r="Z1888" s="37"/>
      <c r="AA1888" s="37"/>
      <c r="AB1888" s="30"/>
      <c r="AC1888" s="30"/>
      <c r="AD1888" s="31"/>
      <c r="AE1888" s="30"/>
      <c r="AF1888" s="30"/>
      <c r="AG1888" s="32"/>
      <c r="AH1888" s="30"/>
      <c r="AJ1888" s="30"/>
      <c r="AK1888" s="30"/>
      <c r="AL1888" s="30"/>
      <c r="AM1888" s="30"/>
      <c r="AN1888" s="30"/>
      <c r="AO1888" s="30"/>
      <c r="AP1888" s="30"/>
      <c r="AQ1888" s="30"/>
      <c r="AR1888" s="30"/>
      <c r="AS1888" s="30"/>
      <c r="AT1888" s="30"/>
      <c r="AU1888" s="121"/>
      <c r="AV1888" s="129"/>
      <c r="AW1888" s="129"/>
      <c r="AX1888" s="129"/>
    </row>
    <row r="1889" spans="1:50" x14ac:dyDescent="0.25">
      <c r="A1889" s="154"/>
      <c r="B1889" s="28"/>
      <c r="C1889" s="155"/>
      <c r="D1889" s="155"/>
      <c r="E1889" s="25"/>
      <c r="F1889" s="29"/>
      <c r="G1889" s="29"/>
      <c r="H1889" s="29"/>
      <c r="I1889" s="29"/>
      <c r="J1889" s="29"/>
      <c r="K1889" s="25"/>
      <c r="L1889" s="155"/>
      <c r="M1889" s="155"/>
      <c r="N1889" s="155"/>
      <c r="O1889" s="155"/>
      <c r="P1889" s="155"/>
      <c r="Q1889" s="28"/>
      <c r="R1889" s="29"/>
      <c r="S1889" s="27"/>
      <c r="T1889" s="27"/>
      <c r="U1889" s="28"/>
      <c r="V1889" s="156"/>
      <c r="W1889" s="156"/>
      <c r="X1889" s="156"/>
      <c r="Y1889" s="37"/>
      <c r="Z1889" s="37"/>
      <c r="AA1889" s="37"/>
      <c r="AB1889" s="30"/>
      <c r="AC1889" s="30"/>
      <c r="AD1889" s="31"/>
      <c r="AE1889" s="30"/>
      <c r="AF1889" s="30"/>
      <c r="AG1889" s="32"/>
      <c r="AH1889" s="30"/>
      <c r="AJ1889" s="30"/>
      <c r="AK1889" s="30"/>
      <c r="AL1889" s="30"/>
      <c r="AM1889" s="30"/>
      <c r="AN1889" s="30"/>
      <c r="AO1889" s="30"/>
      <c r="AP1889" s="30"/>
      <c r="AQ1889" s="30"/>
      <c r="AR1889" s="30"/>
      <c r="AS1889" s="30"/>
      <c r="AT1889" s="30"/>
      <c r="AU1889" s="121"/>
      <c r="AV1889" s="129"/>
      <c r="AW1889" s="129"/>
      <c r="AX1889" s="129"/>
    </row>
    <row r="1890" spans="1:50" x14ac:dyDescent="0.25">
      <c r="A1890" s="154"/>
      <c r="B1890" s="28"/>
      <c r="C1890" s="155"/>
      <c r="D1890" s="155"/>
      <c r="E1890" s="25"/>
      <c r="F1890" s="29"/>
      <c r="G1890" s="29"/>
      <c r="H1890" s="29"/>
      <c r="I1890" s="29"/>
      <c r="J1890" s="29"/>
      <c r="K1890" s="25"/>
      <c r="L1890" s="155"/>
      <c r="M1890" s="155"/>
      <c r="N1890" s="155"/>
      <c r="O1890" s="155"/>
      <c r="P1890" s="155"/>
      <c r="Q1890" s="28"/>
      <c r="R1890" s="29"/>
      <c r="S1890" s="27"/>
      <c r="T1890" s="27"/>
      <c r="U1890" s="28"/>
      <c r="V1890" s="156"/>
      <c r="W1890" s="156"/>
      <c r="X1890" s="156"/>
      <c r="Y1890" s="37"/>
      <c r="Z1890" s="37"/>
      <c r="AA1890" s="37"/>
      <c r="AB1890" s="30"/>
      <c r="AC1890" s="30"/>
      <c r="AD1890" s="31"/>
      <c r="AE1890" s="30"/>
      <c r="AF1890" s="30"/>
      <c r="AG1890" s="32"/>
      <c r="AH1890" s="30"/>
      <c r="AJ1890" s="30"/>
      <c r="AK1890" s="30"/>
      <c r="AL1890" s="30"/>
      <c r="AM1890" s="30"/>
      <c r="AN1890" s="30"/>
      <c r="AO1890" s="30"/>
      <c r="AP1890" s="30"/>
      <c r="AQ1890" s="30"/>
      <c r="AR1890" s="30"/>
      <c r="AS1890" s="30"/>
      <c r="AT1890" s="30"/>
      <c r="AU1890" s="121"/>
      <c r="AV1890" s="129"/>
      <c r="AW1890" s="129"/>
      <c r="AX1890" s="129"/>
    </row>
    <row r="1891" spans="1:50" x14ac:dyDescent="0.25">
      <c r="A1891" s="154"/>
      <c r="B1891" s="28"/>
      <c r="C1891" s="155"/>
      <c r="D1891" s="155"/>
      <c r="E1891" s="25"/>
      <c r="F1891" s="29"/>
      <c r="G1891" s="29"/>
      <c r="H1891" s="29"/>
      <c r="I1891" s="29"/>
      <c r="J1891" s="29"/>
      <c r="K1891" s="25"/>
      <c r="L1891" s="155"/>
      <c r="M1891" s="155"/>
      <c r="N1891" s="155"/>
      <c r="O1891" s="155"/>
      <c r="P1891" s="155"/>
      <c r="Q1891" s="28"/>
      <c r="R1891" s="29"/>
      <c r="S1891" s="27"/>
      <c r="T1891" s="27"/>
      <c r="U1891" s="28"/>
      <c r="V1891" s="156"/>
      <c r="W1891" s="156"/>
      <c r="X1891" s="156"/>
      <c r="Y1891" s="37"/>
      <c r="Z1891" s="37"/>
      <c r="AA1891" s="37"/>
      <c r="AB1891" s="30"/>
      <c r="AC1891" s="30"/>
      <c r="AD1891" s="31"/>
      <c r="AE1891" s="30"/>
      <c r="AF1891" s="30"/>
      <c r="AG1891" s="32"/>
      <c r="AH1891" s="30"/>
      <c r="AJ1891" s="30"/>
      <c r="AK1891" s="30"/>
      <c r="AL1891" s="30"/>
      <c r="AM1891" s="30"/>
      <c r="AN1891" s="30"/>
      <c r="AO1891" s="30"/>
      <c r="AP1891" s="30"/>
      <c r="AQ1891" s="30"/>
      <c r="AR1891" s="30"/>
      <c r="AS1891" s="30"/>
      <c r="AT1891" s="30"/>
      <c r="AU1891" s="121"/>
      <c r="AV1891" s="129"/>
      <c r="AW1891" s="129"/>
      <c r="AX1891" s="129"/>
    </row>
    <row r="1892" spans="1:50" x14ac:dyDescent="0.25">
      <c r="A1892" s="154"/>
      <c r="B1892" s="28"/>
      <c r="C1892" s="155"/>
      <c r="D1892" s="155"/>
      <c r="E1892" s="25"/>
      <c r="F1892" s="29"/>
      <c r="G1892" s="29"/>
      <c r="H1892" s="29"/>
      <c r="I1892" s="29"/>
      <c r="J1892" s="29"/>
      <c r="K1892" s="25"/>
      <c r="L1892" s="155"/>
      <c r="M1892" s="155"/>
      <c r="N1892" s="155"/>
      <c r="O1892" s="155"/>
      <c r="P1892" s="155"/>
      <c r="Q1892" s="28"/>
      <c r="R1892" s="29"/>
      <c r="S1892" s="27"/>
      <c r="T1892" s="27"/>
      <c r="U1892" s="28"/>
      <c r="V1892" s="156"/>
      <c r="W1892" s="156"/>
      <c r="X1892" s="156"/>
      <c r="Y1892" s="37"/>
      <c r="Z1892" s="37"/>
      <c r="AA1892" s="37"/>
      <c r="AB1892" s="30"/>
      <c r="AC1892" s="30"/>
      <c r="AD1892" s="31"/>
      <c r="AE1892" s="30"/>
      <c r="AF1892" s="30"/>
      <c r="AG1892" s="32"/>
      <c r="AH1892" s="30"/>
      <c r="AJ1892" s="30"/>
      <c r="AK1892" s="30"/>
      <c r="AL1892" s="30"/>
      <c r="AM1892" s="30"/>
      <c r="AN1892" s="30"/>
      <c r="AO1892" s="30"/>
      <c r="AP1892" s="30"/>
      <c r="AQ1892" s="30"/>
      <c r="AR1892" s="30"/>
      <c r="AS1892" s="30"/>
      <c r="AT1892" s="30"/>
      <c r="AU1892" s="121"/>
      <c r="AV1892" s="129"/>
      <c r="AW1892" s="129"/>
      <c r="AX1892" s="129"/>
    </row>
    <row r="1893" spans="1:50" x14ac:dyDescent="0.25">
      <c r="A1893" s="154"/>
      <c r="B1893" s="28"/>
      <c r="C1893" s="155"/>
      <c r="D1893" s="155"/>
      <c r="E1893" s="25"/>
      <c r="F1893" s="29"/>
      <c r="G1893" s="29"/>
      <c r="H1893" s="29"/>
      <c r="I1893" s="29"/>
      <c r="J1893" s="29"/>
      <c r="K1893" s="25"/>
      <c r="L1893" s="155"/>
      <c r="M1893" s="155"/>
      <c r="N1893" s="155"/>
      <c r="O1893" s="155"/>
      <c r="P1893" s="155"/>
      <c r="Q1893" s="28"/>
      <c r="R1893" s="29"/>
      <c r="S1893" s="27"/>
      <c r="T1893" s="27"/>
      <c r="U1893" s="28"/>
      <c r="V1893" s="156"/>
      <c r="W1893" s="156"/>
      <c r="X1893" s="156"/>
      <c r="Y1893" s="37"/>
      <c r="Z1893" s="37"/>
      <c r="AA1893" s="37"/>
      <c r="AB1893" s="30"/>
      <c r="AC1893" s="30"/>
      <c r="AD1893" s="31"/>
      <c r="AE1893" s="30"/>
      <c r="AF1893" s="30"/>
      <c r="AG1893" s="32"/>
      <c r="AH1893" s="30"/>
      <c r="AJ1893" s="30"/>
      <c r="AK1893" s="30"/>
      <c r="AL1893" s="30"/>
      <c r="AM1893" s="30"/>
      <c r="AN1893" s="30"/>
      <c r="AO1893" s="30"/>
      <c r="AP1893" s="30"/>
      <c r="AQ1893" s="30"/>
      <c r="AR1893" s="30"/>
      <c r="AS1893" s="30"/>
      <c r="AT1893" s="30"/>
      <c r="AU1893" s="121"/>
      <c r="AV1893" s="129"/>
      <c r="AW1893" s="129"/>
      <c r="AX1893" s="129"/>
    </row>
    <row r="1894" spans="1:50" x14ac:dyDescent="0.25">
      <c r="A1894" s="154"/>
      <c r="B1894" s="28"/>
      <c r="C1894" s="155"/>
      <c r="D1894" s="155"/>
      <c r="E1894" s="25"/>
      <c r="F1894" s="29"/>
      <c r="G1894" s="29"/>
      <c r="H1894" s="29"/>
      <c r="I1894" s="29"/>
      <c r="J1894" s="29"/>
      <c r="K1894" s="25"/>
      <c r="L1894" s="155"/>
      <c r="M1894" s="155"/>
      <c r="N1894" s="155"/>
      <c r="O1894" s="155"/>
      <c r="P1894" s="155"/>
      <c r="Q1894" s="28"/>
      <c r="R1894" s="29"/>
      <c r="S1894" s="27"/>
      <c r="T1894" s="27"/>
      <c r="U1894" s="28"/>
      <c r="V1894" s="156"/>
      <c r="W1894" s="156"/>
      <c r="X1894" s="156"/>
      <c r="Y1894" s="37"/>
      <c r="Z1894" s="37"/>
      <c r="AA1894" s="37"/>
      <c r="AB1894" s="30"/>
      <c r="AC1894" s="30"/>
      <c r="AD1894" s="31"/>
      <c r="AE1894" s="30"/>
      <c r="AF1894" s="30"/>
      <c r="AG1894" s="32"/>
      <c r="AH1894" s="30"/>
      <c r="AJ1894" s="30"/>
      <c r="AK1894" s="30"/>
      <c r="AL1894" s="30"/>
      <c r="AM1894" s="30"/>
      <c r="AN1894" s="30"/>
      <c r="AO1894" s="30"/>
      <c r="AP1894" s="30"/>
      <c r="AQ1894" s="30"/>
      <c r="AR1894" s="30"/>
      <c r="AS1894" s="30"/>
      <c r="AT1894" s="30"/>
      <c r="AU1894" s="121"/>
      <c r="AV1894" s="129"/>
      <c r="AW1894" s="129"/>
      <c r="AX1894" s="129"/>
    </row>
    <row r="1895" spans="1:50" x14ac:dyDescent="0.25">
      <c r="A1895" s="154"/>
      <c r="B1895" s="28"/>
      <c r="C1895" s="155"/>
      <c r="D1895" s="155"/>
      <c r="E1895" s="25"/>
      <c r="F1895" s="29"/>
      <c r="G1895" s="29"/>
      <c r="H1895" s="29"/>
      <c r="I1895" s="29"/>
      <c r="J1895" s="29"/>
      <c r="K1895" s="25"/>
      <c r="L1895" s="155"/>
      <c r="M1895" s="155"/>
      <c r="N1895" s="155"/>
      <c r="O1895" s="155"/>
      <c r="P1895" s="155"/>
      <c r="Q1895" s="28"/>
      <c r="R1895" s="29"/>
      <c r="S1895" s="27"/>
      <c r="T1895" s="27"/>
      <c r="U1895" s="28"/>
      <c r="V1895" s="156"/>
      <c r="W1895" s="156"/>
      <c r="X1895" s="156"/>
      <c r="Y1895" s="37"/>
      <c r="Z1895" s="37"/>
      <c r="AA1895" s="37"/>
      <c r="AB1895" s="30"/>
      <c r="AC1895" s="30"/>
      <c r="AD1895" s="31"/>
      <c r="AE1895" s="30"/>
      <c r="AF1895" s="30"/>
      <c r="AG1895" s="32"/>
      <c r="AH1895" s="30"/>
      <c r="AJ1895" s="30"/>
      <c r="AK1895" s="30"/>
      <c r="AL1895" s="30"/>
      <c r="AM1895" s="30"/>
      <c r="AN1895" s="30"/>
      <c r="AO1895" s="30"/>
      <c r="AP1895" s="30"/>
      <c r="AQ1895" s="30"/>
      <c r="AR1895" s="30"/>
      <c r="AS1895" s="30"/>
      <c r="AT1895" s="30"/>
      <c r="AU1895" s="121"/>
      <c r="AV1895" s="129"/>
      <c r="AW1895" s="129"/>
      <c r="AX1895" s="129"/>
    </row>
    <row r="1896" spans="1:50" x14ac:dyDescent="0.25">
      <c r="A1896" s="154"/>
      <c r="B1896" s="28"/>
      <c r="C1896" s="155"/>
      <c r="D1896" s="155"/>
      <c r="E1896" s="25"/>
      <c r="F1896" s="29"/>
      <c r="G1896" s="29"/>
      <c r="H1896" s="29"/>
      <c r="I1896" s="29"/>
      <c r="J1896" s="29"/>
      <c r="K1896" s="25"/>
      <c r="L1896" s="155"/>
      <c r="M1896" s="155"/>
      <c r="N1896" s="155"/>
      <c r="O1896" s="155"/>
      <c r="P1896" s="155"/>
      <c r="Q1896" s="28"/>
      <c r="R1896" s="29"/>
      <c r="S1896" s="27"/>
      <c r="T1896" s="27"/>
      <c r="U1896" s="28"/>
      <c r="V1896" s="156"/>
      <c r="W1896" s="156"/>
      <c r="X1896" s="156"/>
      <c r="Y1896" s="37"/>
      <c r="Z1896" s="37"/>
      <c r="AA1896" s="37"/>
      <c r="AB1896" s="30"/>
      <c r="AC1896" s="30"/>
      <c r="AD1896" s="31"/>
      <c r="AE1896" s="30"/>
      <c r="AF1896" s="30"/>
      <c r="AG1896" s="32"/>
      <c r="AH1896" s="30"/>
      <c r="AJ1896" s="30"/>
      <c r="AK1896" s="30"/>
      <c r="AL1896" s="30"/>
      <c r="AM1896" s="30"/>
      <c r="AN1896" s="30"/>
      <c r="AO1896" s="30"/>
      <c r="AP1896" s="30"/>
      <c r="AQ1896" s="30"/>
      <c r="AR1896" s="30"/>
      <c r="AS1896" s="30"/>
      <c r="AT1896" s="30"/>
      <c r="AU1896" s="121"/>
      <c r="AV1896" s="129"/>
      <c r="AW1896" s="129"/>
      <c r="AX1896" s="129"/>
    </row>
    <row r="1897" spans="1:50" x14ac:dyDescent="0.25">
      <c r="A1897" s="154"/>
      <c r="B1897" s="28"/>
      <c r="C1897" s="155"/>
      <c r="D1897" s="155"/>
      <c r="E1897" s="25"/>
      <c r="F1897" s="29"/>
      <c r="G1897" s="29"/>
      <c r="H1897" s="29"/>
      <c r="I1897" s="29"/>
      <c r="J1897" s="29"/>
      <c r="K1897" s="25"/>
      <c r="L1897" s="155"/>
      <c r="M1897" s="155"/>
      <c r="N1897" s="155"/>
      <c r="O1897" s="155"/>
      <c r="P1897" s="155"/>
      <c r="Q1897" s="28"/>
      <c r="R1897" s="29"/>
      <c r="S1897" s="27"/>
      <c r="T1897" s="27"/>
      <c r="U1897" s="28"/>
      <c r="V1897" s="156"/>
      <c r="W1897" s="156"/>
      <c r="X1897" s="156"/>
      <c r="Y1897" s="37"/>
      <c r="Z1897" s="37"/>
      <c r="AA1897" s="37"/>
      <c r="AB1897" s="30"/>
      <c r="AC1897" s="30"/>
      <c r="AD1897" s="31"/>
      <c r="AE1897" s="30"/>
      <c r="AF1897" s="30"/>
      <c r="AG1897" s="32"/>
      <c r="AH1897" s="30"/>
      <c r="AJ1897" s="30"/>
      <c r="AK1897" s="30"/>
      <c r="AL1897" s="30"/>
      <c r="AM1897" s="30"/>
      <c r="AN1897" s="30"/>
      <c r="AO1897" s="30"/>
      <c r="AP1897" s="30"/>
      <c r="AQ1897" s="30"/>
      <c r="AR1897" s="30"/>
      <c r="AS1897" s="30"/>
      <c r="AT1897" s="30"/>
      <c r="AU1897" s="121"/>
      <c r="AV1897" s="129"/>
      <c r="AW1897" s="129"/>
      <c r="AX1897" s="129"/>
    </row>
    <row r="1898" spans="1:50" x14ac:dyDescent="0.25">
      <c r="A1898" s="154"/>
      <c r="B1898" s="28"/>
      <c r="C1898" s="155"/>
      <c r="D1898" s="155"/>
      <c r="E1898" s="25"/>
      <c r="F1898" s="29"/>
      <c r="G1898" s="29"/>
      <c r="H1898" s="29"/>
      <c r="I1898" s="29"/>
      <c r="J1898" s="29"/>
      <c r="K1898" s="25"/>
      <c r="L1898" s="155"/>
      <c r="M1898" s="155"/>
      <c r="N1898" s="155"/>
      <c r="O1898" s="155"/>
      <c r="P1898" s="155"/>
      <c r="Q1898" s="28"/>
      <c r="R1898" s="29"/>
      <c r="S1898" s="27"/>
      <c r="T1898" s="27"/>
      <c r="U1898" s="28"/>
      <c r="V1898" s="156"/>
      <c r="W1898" s="156"/>
      <c r="X1898" s="156"/>
      <c r="Y1898" s="37"/>
      <c r="Z1898" s="37"/>
      <c r="AA1898" s="37"/>
      <c r="AB1898" s="30"/>
      <c r="AC1898" s="30"/>
      <c r="AD1898" s="31"/>
      <c r="AE1898" s="30"/>
      <c r="AF1898" s="30"/>
      <c r="AG1898" s="32"/>
      <c r="AH1898" s="30"/>
      <c r="AJ1898" s="30"/>
      <c r="AK1898" s="30"/>
      <c r="AL1898" s="30"/>
      <c r="AM1898" s="30"/>
      <c r="AN1898" s="30"/>
      <c r="AO1898" s="30"/>
      <c r="AP1898" s="30"/>
      <c r="AQ1898" s="30"/>
      <c r="AR1898" s="30"/>
      <c r="AS1898" s="30"/>
      <c r="AT1898" s="30"/>
      <c r="AU1898" s="121"/>
      <c r="AV1898" s="129"/>
      <c r="AW1898" s="129"/>
      <c r="AX1898" s="129"/>
    </row>
    <row r="1899" spans="1:50" x14ac:dyDescent="0.25">
      <c r="A1899" s="154"/>
      <c r="B1899" s="28"/>
      <c r="C1899" s="155"/>
      <c r="D1899" s="155"/>
      <c r="E1899" s="25"/>
      <c r="F1899" s="29"/>
      <c r="G1899" s="29"/>
      <c r="H1899" s="29"/>
      <c r="I1899" s="29"/>
      <c r="J1899" s="29"/>
      <c r="K1899" s="25"/>
      <c r="L1899" s="155"/>
      <c r="M1899" s="155"/>
      <c r="N1899" s="155"/>
      <c r="O1899" s="155"/>
      <c r="P1899" s="155"/>
      <c r="Q1899" s="28"/>
      <c r="R1899" s="29"/>
      <c r="S1899" s="27"/>
      <c r="T1899" s="27"/>
      <c r="U1899" s="28"/>
      <c r="V1899" s="156"/>
      <c r="W1899" s="156"/>
      <c r="X1899" s="156"/>
      <c r="Y1899" s="37"/>
      <c r="Z1899" s="37"/>
      <c r="AA1899" s="37"/>
      <c r="AB1899" s="30"/>
      <c r="AC1899" s="30"/>
      <c r="AD1899" s="31"/>
      <c r="AE1899" s="30"/>
      <c r="AF1899" s="30"/>
      <c r="AG1899" s="32"/>
      <c r="AH1899" s="30"/>
      <c r="AJ1899" s="30"/>
      <c r="AK1899" s="30"/>
      <c r="AL1899" s="30"/>
      <c r="AM1899" s="30"/>
      <c r="AN1899" s="30"/>
      <c r="AO1899" s="30"/>
      <c r="AP1899" s="30"/>
      <c r="AQ1899" s="30"/>
      <c r="AR1899" s="30"/>
      <c r="AS1899" s="30"/>
      <c r="AT1899" s="30"/>
      <c r="AU1899" s="121"/>
      <c r="AV1899" s="129"/>
      <c r="AW1899" s="129"/>
      <c r="AX1899" s="129"/>
    </row>
    <row r="1900" spans="1:50" x14ac:dyDescent="0.25">
      <c r="A1900" s="154"/>
      <c r="B1900" s="28"/>
      <c r="C1900" s="155"/>
      <c r="D1900" s="155"/>
      <c r="E1900" s="25"/>
      <c r="F1900" s="29"/>
      <c r="G1900" s="29"/>
      <c r="H1900" s="29"/>
      <c r="I1900" s="29"/>
      <c r="J1900" s="29"/>
      <c r="K1900" s="25"/>
      <c r="L1900" s="155"/>
      <c r="M1900" s="155"/>
      <c r="N1900" s="155"/>
      <c r="O1900" s="155"/>
      <c r="P1900" s="155"/>
      <c r="Q1900" s="28"/>
      <c r="R1900" s="29"/>
      <c r="S1900" s="27"/>
      <c r="T1900" s="27"/>
      <c r="U1900" s="28"/>
      <c r="V1900" s="156"/>
      <c r="W1900" s="156"/>
      <c r="X1900" s="156"/>
      <c r="Y1900" s="37"/>
      <c r="Z1900" s="37"/>
      <c r="AA1900" s="37"/>
      <c r="AB1900" s="30"/>
      <c r="AC1900" s="30"/>
      <c r="AD1900" s="31"/>
      <c r="AE1900" s="30"/>
      <c r="AF1900" s="30"/>
      <c r="AG1900" s="32"/>
      <c r="AH1900" s="30"/>
      <c r="AJ1900" s="30"/>
      <c r="AK1900" s="30"/>
      <c r="AL1900" s="30"/>
      <c r="AM1900" s="30"/>
      <c r="AN1900" s="30"/>
      <c r="AO1900" s="30"/>
      <c r="AP1900" s="30"/>
      <c r="AQ1900" s="30"/>
      <c r="AR1900" s="30"/>
      <c r="AS1900" s="30"/>
      <c r="AT1900" s="30"/>
      <c r="AU1900" s="121"/>
      <c r="AV1900" s="129"/>
      <c r="AW1900" s="129"/>
      <c r="AX1900" s="129"/>
    </row>
    <row r="1901" spans="1:50" x14ac:dyDescent="0.25">
      <c r="A1901" s="154"/>
      <c r="B1901" s="28"/>
      <c r="C1901" s="155"/>
      <c r="D1901" s="155"/>
      <c r="E1901" s="25"/>
      <c r="F1901" s="29"/>
      <c r="G1901" s="29"/>
      <c r="H1901" s="29"/>
      <c r="I1901" s="29"/>
      <c r="J1901" s="29"/>
      <c r="K1901" s="25"/>
      <c r="L1901" s="155"/>
      <c r="M1901" s="155"/>
      <c r="N1901" s="155"/>
      <c r="O1901" s="155"/>
      <c r="P1901" s="155"/>
      <c r="Q1901" s="28"/>
      <c r="R1901" s="29"/>
      <c r="S1901" s="27"/>
      <c r="T1901" s="27"/>
      <c r="U1901" s="28"/>
      <c r="V1901" s="156"/>
      <c r="W1901" s="156"/>
      <c r="X1901" s="156"/>
      <c r="Y1901" s="37"/>
      <c r="Z1901" s="37"/>
      <c r="AA1901" s="37"/>
      <c r="AB1901" s="30"/>
      <c r="AC1901" s="30"/>
      <c r="AD1901" s="31"/>
      <c r="AE1901" s="30"/>
      <c r="AF1901" s="30"/>
      <c r="AG1901" s="32"/>
      <c r="AH1901" s="30"/>
      <c r="AJ1901" s="30"/>
      <c r="AK1901" s="30"/>
      <c r="AL1901" s="30"/>
      <c r="AM1901" s="30"/>
      <c r="AN1901" s="30"/>
      <c r="AO1901" s="30"/>
      <c r="AP1901" s="30"/>
      <c r="AQ1901" s="30"/>
      <c r="AR1901" s="30"/>
      <c r="AS1901" s="30"/>
      <c r="AT1901" s="30"/>
      <c r="AU1901" s="121"/>
      <c r="AV1901" s="129"/>
      <c r="AW1901" s="129"/>
      <c r="AX1901" s="129"/>
    </row>
    <row r="1902" spans="1:50" x14ac:dyDescent="0.25">
      <c r="A1902" s="154"/>
      <c r="B1902" s="28"/>
      <c r="C1902" s="155"/>
      <c r="D1902" s="155"/>
      <c r="E1902" s="25"/>
      <c r="F1902" s="29"/>
      <c r="G1902" s="29"/>
      <c r="H1902" s="29"/>
      <c r="I1902" s="29"/>
      <c r="J1902" s="29"/>
      <c r="K1902" s="25"/>
      <c r="L1902" s="155"/>
      <c r="M1902" s="155"/>
      <c r="N1902" s="155"/>
      <c r="O1902" s="155"/>
      <c r="P1902" s="155"/>
      <c r="Q1902" s="28"/>
      <c r="R1902" s="29"/>
      <c r="S1902" s="27"/>
      <c r="T1902" s="27"/>
      <c r="U1902" s="28"/>
      <c r="V1902" s="156"/>
      <c r="W1902" s="156"/>
      <c r="X1902" s="156"/>
      <c r="Y1902" s="37"/>
      <c r="Z1902" s="37"/>
      <c r="AA1902" s="37"/>
      <c r="AB1902" s="30"/>
      <c r="AC1902" s="30"/>
      <c r="AD1902" s="31"/>
      <c r="AE1902" s="30"/>
      <c r="AF1902" s="30"/>
      <c r="AG1902" s="32"/>
      <c r="AH1902" s="30"/>
      <c r="AJ1902" s="30"/>
      <c r="AK1902" s="30"/>
      <c r="AL1902" s="30"/>
      <c r="AM1902" s="30"/>
      <c r="AN1902" s="30"/>
      <c r="AO1902" s="30"/>
      <c r="AP1902" s="30"/>
      <c r="AQ1902" s="30"/>
      <c r="AR1902" s="30"/>
      <c r="AS1902" s="30"/>
      <c r="AT1902" s="30"/>
      <c r="AU1902" s="121"/>
      <c r="AV1902" s="129"/>
      <c r="AW1902" s="129"/>
      <c r="AX1902" s="129"/>
    </row>
    <row r="1903" spans="1:50" x14ac:dyDescent="0.25">
      <c r="A1903" s="154"/>
      <c r="B1903" s="28"/>
      <c r="C1903" s="155"/>
      <c r="D1903" s="155"/>
      <c r="E1903" s="25"/>
      <c r="F1903" s="29"/>
      <c r="G1903" s="29"/>
      <c r="H1903" s="29"/>
      <c r="I1903" s="29"/>
      <c r="J1903" s="29"/>
      <c r="K1903" s="25"/>
      <c r="L1903" s="155"/>
      <c r="M1903" s="155"/>
      <c r="N1903" s="155"/>
      <c r="O1903" s="155"/>
      <c r="P1903" s="155"/>
      <c r="Q1903" s="28"/>
      <c r="R1903" s="29"/>
      <c r="S1903" s="27"/>
      <c r="T1903" s="27"/>
      <c r="U1903" s="28"/>
      <c r="V1903" s="156"/>
      <c r="W1903" s="156"/>
      <c r="X1903" s="156"/>
      <c r="Y1903" s="37"/>
      <c r="Z1903" s="37"/>
      <c r="AA1903" s="37"/>
      <c r="AB1903" s="30"/>
      <c r="AC1903" s="30"/>
      <c r="AD1903" s="31"/>
      <c r="AE1903" s="30"/>
      <c r="AF1903" s="30"/>
      <c r="AG1903" s="32"/>
      <c r="AH1903" s="30"/>
      <c r="AJ1903" s="30"/>
      <c r="AK1903" s="30"/>
      <c r="AL1903" s="30"/>
      <c r="AM1903" s="30"/>
      <c r="AN1903" s="30"/>
      <c r="AO1903" s="30"/>
      <c r="AP1903" s="30"/>
      <c r="AQ1903" s="30"/>
      <c r="AR1903" s="30"/>
      <c r="AS1903" s="30"/>
      <c r="AT1903" s="30"/>
      <c r="AU1903" s="121"/>
      <c r="AV1903" s="129"/>
      <c r="AW1903" s="129"/>
      <c r="AX1903" s="129"/>
    </row>
    <row r="1904" spans="1:50" x14ac:dyDescent="0.25">
      <c r="A1904" s="154"/>
      <c r="B1904" s="28"/>
      <c r="C1904" s="155"/>
      <c r="D1904" s="155"/>
      <c r="E1904" s="25"/>
      <c r="F1904" s="29"/>
      <c r="G1904" s="29"/>
      <c r="H1904" s="29"/>
      <c r="I1904" s="29"/>
      <c r="J1904" s="29"/>
      <c r="K1904" s="25"/>
      <c r="L1904" s="155"/>
      <c r="M1904" s="155"/>
      <c r="N1904" s="155"/>
      <c r="O1904" s="155"/>
      <c r="P1904" s="155"/>
      <c r="Q1904" s="28"/>
      <c r="R1904" s="29"/>
      <c r="S1904" s="27"/>
      <c r="T1904" s="27"/>
      <c r="U1904" s="28"/>
      <c r="V1904" s="156"/>
      <c r="W1904" s="156"/>
      <c r="X1904" s="156"/>
      <c r="Y1904" s="37"/>
      <c r="Z1904" s="37"/>
      <c r="AA1904" s="37"/>
      <c r="AB1904" s="30"/>
      <c r="AC1904" s="30"/>
      <c r="AD1904" s="31"/>
      <c r="AE1904" s="30"/>
      <c r="AF1904" s="30"/>
      <c r="AG1904" s="32"/>
      <c r="AH1904" s="30"/>
      <c r="AJ1904" s="30"/>
      <c r="AK1904" s="30"/>
      <c r="AL1904" s="30"/>
      <c r="AM1904" s="30"/>
      <c r="AN1904" s="30"/>
      <c r="AO1904" s="30"/>
      <c r="AP1904" s="30"/>
      <c r="AQ1904" s="30"/>
      <c r="AR1904" s="30"/>
      <c r="AS1904" s="30"/>
      <c r="AT1904" s="30"/>
      <c r="AU1904" s="121"/>
      <c r="AV1904" s="129"/>
      <c r="AW1904" s="129"/>
      <c r="AX1904" s="129"/>
    </row>
    <row r="1905" spans="1:50" x14ac:dyDescent="0.25">
      <c r="A1905" s="154"/>
      <c r="B1905" s="28"/>
      <c r="C1905" s="155"/>
      <c r="D1905" s="155"/>
      <c r="E1905" s="25"/>
      <c r="F1905" s="29"/>
      <c r="G1905" s="29"/>
      <c r="H1905" s="29"/>
      <c r="I1905" s="29"/>
      <c r="J1905" s="29"/>
      <c r="K1905" s="25"/>
      <c r="L1905" s="155"/>
      <c r="M1905" s="155"/>
      <c r="N1905" s="155"/>
      <c r="O1905" s="155"/>
      <c r="P1905" s="155"/>
      <c r="Q1905" s="28"/>
      <c r="R1905" s="29"/>
      <c r="S1905" s="27"/>
      <c r="T1905" s="27"/>
      <c r="U1905" s="28"/>
      <c r="V1905" s="156"/>
      <c r="W1905" s="156"/>
      <c r="X1905" s="156"/>
      <c r="Y1905" s="37"/>
      <c r="Z1905" s="37"/>
      <c r="AA1905" s="37"/>
      <c r="AB1905" s="30"/>
      <c r="AC1905" s="30"/>
      <c r="AD1905" s="31"/>
      <c r="AE1905" s="30"/>
      <c r="AF1905" s="30"/>
      <c r="AG1905" s="32"/>
      <c r="AH1905" s="30"/>
      <c r="AJ1905" s="30"/>
      <c r="AK1905" s="30"/>
      <c r="AL1905" s="30"/>
      <c r="AM1905" s="30"/>
      <c r="AN1905" s="30"/>
      <c r="AO1905" s="30"/>
      <c r="AP1905" s="30"/>
      <c r="AQ1905" s="30"/>
      <c r="AR1905" s="30"/>
      <c r="AS1905" s="30"/>
      <c r="AT1905" s="30"/>
      <c r="AU1905" s="121"/>
      <c r="AV1905" s="129"/>
      <c r="AW1905" s="129"/>
      <c r="AX1905" s="129"/>
    </row>
    <row r="1906" spans="1:50" x14ac:dyDescent="0.25">
      <c r="A1906" s="154"/>
      <c r="B1906" s="28"/>
      <c r="C1906" s="155"/>
      <c r="D1906" s="155"/>
      <c r="E1906" s="25"/>
      <c r="F1906" s="29"/>
      <c r="G1906" s="29"/>
      <c r="H1906" s="29"/>
      <c r="I1906" s="29"/>
      <c r="J1906" s="29"/>
      <c r="K1906" s="25"/>
      <c r="L1906" s="155"/>
      <c r="M1906" s="155"/>
      <c r="N1906" s="155"/>
      <c r="O1906" s="155"/>
      <c r="P1906" s="155"/>
      <c r="Q1906" s="28"/>
      <c r="R1906" s="29"/>
      <c r="S1906" s="27"/>
      <c r="T1906" s="27"/>
      <c r="U1906" s="28"/>
      <c r="V1906" s="156"/>
      <c r="W1906" s="156"/>
      <c r="X1906" s="156"/>
      <c r="Y1906" s="37"/>
      <c r="Z1906" s="37"/>
      <c r="AA1906" s="37"/>
      <c r="AB1906" s="30"/>
      <c r="AC1906" s="30"/>
      <c r="AD1906" s="31"/>
      <c r="AE1906" s="30"/>
      <c r="AF1906" s="30"/>
      <c r="AG1906" s="32"/>
      <c r="AH1906" s="30"/>
      <c r="AJ1906" s="30"/>
      <c r="AK1906" s="30"/>
      <c r="AL1906" s="30"/>
      <c r="AM1906" s="30"/>
      <c r="AN1906" s="30"/>
      <c r="AO1906" s="30"/>
      <c r="AP1906" s="30"/>
      <c r="AQ1906" s="30"/>
      <c r="AR1906" s="30"/>
      <c r="AS1906" s="30"/>
      <c r="AT1906" s="30"/>
      <c r="AU1906" s="121"/>
      <c r="AV1906" s="129"/>
      <c r="AW1906" s="129"/>
      <c r="AX1906" s="129"/>
    </row>
    <row r="1907" spans="1:50" x14ac:dyDescent="0.25">
      <c r="A1907" s="154"/>
      <c r="B1907" s="28"/>
      <c r="C1907" s="155"/>
      <c r="D1907" s="155"/>
      <c r="E1907" s="25"/>
      <c r="F1907" s="29"/>
      <c r="G1907" s="29"/>
      <c r="H1907" s="29"/>
      <c r="I1907" s="29"/>
      <c r="J1907" s="29"/>
      <c r="K1907" s="25"/>
      <c r="L1907" s="155"/>
      <c r="M1907" s="155"/>
      <c r="N1907" s="155"/>
      <c r="O1907" s="155"/>
      <c r="P1907" s="155"/>
      <c r="Q1907" s="28"/>
      <c r="R1907" s="29"/>
      <c r="S1907" s="27"/>
      <c r="T1907" s="27"/>
      <c r="U1907" s="28"/>
      <c r="V1907" s="156"/>
      <c r="W1907" s="156"/>
      <c r="X1907" s="156"/>
      <c r="Y1907" s="37"/>
      <c r="Z1907" s="37"/>
      <c r="AA1907" s="37"/>
      <c r="AB1907" s="30"/>
      <c r="AC1907" s="30"/>
      <c r="AD1907" s="31"/>
      <c r="AE1907" s="30"/>
      <c r="AF1907" s="30"/>
      <c r="AG1907" s="32"/>
      <c r="AH1907" s="30"/>
      <c r="AJ1907" s="30"/>
      <c r="AK1907" s="30"/>
      <c r="AL1907" s="30"/>
      <c r="AM1907" s="30"/>
      <c r="AN1907" s="30"/>
      <c r="AO1907" s="30"/>
      <c r="AP1907" s="30"/>
      <c r="AQ1907" s="30"/>
      <c r="AR1907" s="30"/>
      <c r="AS1907" s="30"/>
      <c r="AT1907" s="30"/>
      <c r="AU1907" s="121"/>
      <c r="AV1907" s="129"/>
      <c r="AW1907" s="129"/>
      <c r="AX1907" s="129"/>
    </row>
    <row r="1908" spans="1:50" x14ac:dyDescent="0.25">
      <c r="A1908" s="154"/>
      <c r="B1908" s="28"/>
      <c r="C1908" s="155"/>
      <c r="D1908" s="155"/>
      <c r="E1908" s="25"/>
      <c r="F1908" s="29"/>
      <c r="G1908" s="29"/>
      <c r="H1908" s="29"/>
      <c r="I1908" s="29"/>
      <c r="J1908" s="29"/>
      <c r="K1908" s="25"/>
      <c r="L1908" s="155"/>
      <c r="M1908" s="155"/>
      <c r="N1908" s="155"/>
      <c r="O1908" s="155"/>
      <c r="P1908" s="155"/>
      <c r="Q1908" s="28"/>
      <c r="R1908" s="29"/>
      <c r="S1908" s="27"/>
      <c r="T1908" s="27"/>
      <c r="U1908" s="28"/>
      <c r="V1908" s="156"/>
      <c r="W1908" s="156"/>
      <c r="X1908" s="156"/>
      <c r="Y1908" s="37"/>
      <c r="Z1908" s="37"/>
      <c r="AA1908" s="37"/>
      <c r="AB1908" s="30"/>
      <c r="AC1908" s="30"/>
      <c r="AD1908" s="31"/>
      <c r="AE1908" s="30"/>
      <c r="AF1908" s="30"/>
      <c r="AG1908" s="32"/>
      <c r="AH1908" s="30"/>
      <c r="AJ1908" s="30"/>
      <c r="AK1908" s="30"/>
      <c r="AL1908" s="30"/>
      <c r="AM1908" s="30"/>
      <c r="AN1908" s="30"/>
      <c r="AO1908" s="30"/>
      <c r="AP1908" s="30"/>
      <c r="AQ1908" s="30"/>
      <c r="AR1908" s="30"/>
      <c r="AS1908" s="30"/>
      <c r="AT1908" s="30"/>
      <c r="AU1908" s="121"/>
      <c r="AV1908" s="129"/>
      <c r="AW1908" s="129"/>
      <c r="AX1908" s="129"/>
    </row>
    <row r="1909" spans="1:50" x14ac:dyDescent="0.25">
      <c r="A1909" s="154"/>
      <c r="B1909" s="28"/>
      <c r="C1909" s="155"/>
      <c r="D1909" s="155"/>
      <c r="E1909" s="25"/>
      <c r="F1909" s="29"/>
      <c r="G1909" s="29"/>
      <c r="H1909" s="29"/>
      <c r="I1909" s="29"/>
      <c r="J1909" s="29"/>
      <c r="K1909" s="25"/>
      <c r="L1909" s="155"/>
      <c r="M1909" s="155"/>
      <c r="N1909" s="155"/>
      <c r="O1909" s="155"/>
      <c r="P1909" s="155"/>
      <c r="Q1909" s="28"/>
      <c r="R1909" s="29"/>
      <c r="S1909" s="27"/>
      <c r="T1909" s="27"/>
      <c r="U1909" s="28"/>
      <c r="V1909" s="156"/>
      <c r="W1909" s="156"/>
      <c r="X1909" s="156"/>
      <c r="Y1909" s="37"/>
      <c r="Z1909" s="37"/>
      <c r="AA1909" s="37"/>
      <c r="AB1909" s="30"/>
      <c r="AC1909" s="30"/>
      <c r="AD1909" s="31"/>
      <c r="AE1909" s="30"/>
      <c r="AF1909" s="30"/>
      <c r="AG1909" s="32"/>
      <c r="AH1909" s="30"/>
      <c r="AJ1909" s="30"/>
      <c r="AK1909" s="30"/>
      <c r="AL1909" s="30"/>
      <c r="AM1909" s="30"/>
      <c r="AN1909" s="30"/>
      <c r="AO1909" s="30"/>
      <c r="AP1909" s="30"/>
      <c r="AQ1909" s="30"/>
      <c r="AR1909" s="30"/>
      <c r="AS1909" s="30"/>
      <c r="AT1909" s="30"/>
      <c r="AU1909" s="121"/>
      <c r="AV1909" s="129"/>
      <c r="AW1909" s="129"/>
      <c r="AX1909" s="129"/>
    </row>
    <row r="1910" spans="1:50" x14ac:dyDescent="0.25">
      <c r="A1910" s="154"/>
      <c r="B1910" s="28"/>
      <c r="C1910" s="155"/>
      <c r="D1910" s="155"/>
      <c r="E1910" s="25"/>
      <c r="F1910" s="29"/>
      <c r="G1910" s="29"/>
      <c r="H1910" s="29"/>
      <c r="I1910" s="29"/>
      <c r="J1910" s="29"/>
      <c r="K1910" s="25"/>
      <c r="L1910" s="155"/>
      <c r="M1910" s="155"/>
      <c r="N1910" s="155"/>
      <c r="O1910" s="155"/>
      <c r="P1910" s="155"/>
      <c r="Q1910" s="28"/>
      <c r="R1910" s="29"/>
      <c r="S1910" s="27"/>
      <c r="T1910" s="27"/>
      <c r="U1910" s="28"/>
      <c r="V1910" s="156"/>
      <c r="W1910" s="156"/>
      <c r="X1910" s="156"/>
      <c r="Y1910" s="37"/>
      <c r="Z1910" s="37"/>
      <c r="AA1910" s="37"/>
      <c r="AB1910" s="30"/>
      <c r="AC1910" s="30"/>
      <c r="AD1910" s="31"/>
      <c r="AE1910" s="30"/>
      <c r="AF1910" s="30"/>
      <c r="AG1910" s="32"/>
      <c r="AH1910" s="30"/>
      <c r="AJ1910" s="30"/>
      <c r="AK1910" s="30"/>
      <c r="AL1910" s="30"/>
      <c r="AM1910" s="30"/>
      <c r="AN1910" s="30"/>
      <c r="AO1910" s="30"/>
      <c r="AP1910" s="30"/>
      <c r="AQ1910" s="30"/>
      <c r="AR1910" s="30"/>
      <c r="AS1910" s="30"/>
      <c r="AT1910" s="30"/>
      <c r="AU1910" s="121"/>
      <c r="AV1910" s="129"/>
      <c r="AW1910" s="129"/>
      <c r="AX1910" s="129"/>
    </row>
    <row r="1911" spans="1:50" x14ac:dyDescent="0.25">
      <c r="A1911" s="154"/>
      <c r="B1911" s="28"/>
      <c r="C1911" s="155"/>
      <c r="D1911" s="155"/>
      <c r="E1911" s="25"/>
      <c r="F1911" s="29"/>
      <c r="G1911" s="29"/>
      <c r="H1911" s="29"/>
      <c r="I1911" s="29"/>
      <c r="J1911" s="29"/>
      <c r="K1911" s="25"/>
      <c r="L1911" s="155"/>
      <c r="M1911" s="155"/>
      <c r="N1911" s="155"/>
      <c r="O1911" s="155"/>
      <c r="P1911" s="155"/>
      <c r="Q1911" s="28"/>
      <c r="R1911" s="29"/>
      <c r="S1911" s="27"/>
      <c r="T1911" s="27"/>
      <c r="U1911" s="28"/>
      <c r="V1911" s="156"/>
      <c r="W1911" s="156"/>
      <c r="X1911" s="156"/>
      <c r="Y1911" s="37"/>
      <c r="Z1911" s="37"/>
      <c r="AA1911" s="37"/>
      <c r="AB1911" s="30"/>
      <c r="AC1911" s="30"/>
      <c r="AD1911" s="31"/>
      <c r="AE1911" s="30"/>
      <c r="AF1911" s="30"/>
      <c r="AG1911" s="32"/>
      <c r="AH1911" s="30"/>
      <c r="AJ1911" s="30"/>
      <c r="AK1911" s="30"/>
      <c r="AL1911" s="30"/>
      <c r="AM1911" s="30"/>
      <c r="AN1911" s="30"/>
      <c r="AO1911" s="30"/>
      <c r="AP1911" s="30"/>
      <c r="AQ1911" s="30"/>
      <c r="AR1911" s="30"/>
      <c r="AS1911" s="30"/>
      <c r="AT1911" s="30"/>
      <c r="AU1911" s="121"/>
      <c r="AV1911" s="129"/>
      <c r="AW1911" s="129"/>
      <c r="AX1911" s="129"/>
    </row>
    <row r="1912" spans="1:50" x14ac:dyDescent="0.25">
      <c r="A1912" s="154"/>
      <c r="B1912" s="28"/>
      <c r="C1912" s="155"/>
      <c r="D1912" s="155"/>
      <c r="E1912" s="25"/>
      <c r="F1912" s="29"/>
      <c r="G1912" s="29"/>
      <c r="H1912" s="29"/>
      <c r="I1912" s="29"/>
      <c r="J1912" s="29"/>
      <c r="K1912" s="25"/>
      <c r="L1912" s="155"/>
      <c r="M1912" s="155"/>
      <c r="N1912" s="155"/>
      <c r="O1912" s="155"/>
      <c r="P1912" s="155"/>
      <c r="Q1912" s="28"/>
      <c r="R1912" s="29"/>
      <c r="S1912" s="27"/>
      <c r="T1912" s="27"/>
      <c r="U1912" s="28"/>
      <c r="V1912" s="156"/>
      <c r="W1912" s="156"/>
      <c r="X1912" s="156"/>
      <c r="Y1912" s="37"/>
      <c r="Z1912" s="37"/>
      <c r="AA1912" s="37"/>
      <c r="AB1912" s="30"/>
      <c r="AC1912" s="30"/>
      <c r="AD1912" s="31"/>
      <c r="AE1912" s="30"/>
      <c r="AF1912" s="30"/>
      <c r="AG1912" s="32"/>
      <c r="AH1912" s="30"/>
      <c r="AJ1912" s="30"/>
      <c r="AK1912" s="30"/>
      <c r="AL1912" s="30"/>
      <c r="AM1912" s="30"/>
      <c r="AN1912" s="30"/>
      <c r="AO1912" s="30"/>
      <c r="AP1912" s="30"/>
      <c r="AQ1912" s="30"/>
      <c r="AR1912" s="30"/>
      <c r="AS1912" s="30"/>
      <c r="AT1912" s="30"/>
      <c r="AU1912" s="121"/>
      <c r="AV1912" s="129"/>
      <c r="AW1912" s="129"/>
      <c r="AX1912" s="129"/>
    </row>
    <row r="1913" spans="1:50" x14ac:dyDescent="0.25">
      <c r="A1913" s="154"/>
      <c r="B1913" s="28"/>
      <c r="C1913" s="155"/>
      <c r="D1913" s="155"/>
      <c r="E1913" s="25"/>
      <c r="F1913" s="29"/>
      <c r="G1913" s="29"/>
      <c r="H1913" s="29"/>
      <c r="I1913" s="29"/>
      <c r="J1913" s="29"/>
      <c r="K1913" s="25"/>
      <c r="L1913" s="155"/>
      <c r="M1913" s="155"/>
      <c r="N1913" s="155"/>
      <c r="O1913" s="155"/>
      <c r="P1913" s="155"/>
      <c r="Q1913" s="28"/>
      <c r="R1913" s="29"/>
      <c r="S1913" s="27"/>
      <c r="T1913" s="27"/>
      <c r="U1913" s="28"/>
      <c r="V1913" s="156"/>
      <c r="W1913" s="156"/>
      <c r="X1913" s="156"/>
      <c r="Y1913" s="37"/>
      <c r="Z1913" s="37"/>
      <c r="AA1913" s="37"/>
      <c r="AB1913" s="30"/>
      <c r="AC1913" s="30"/>
      <c r="AD1913" s="31"/>
      <c r="AE1913" s="30"/>
      <c r="AF1913" s="30"/>
      <c r="AG1913" s="32"/>
      <c r="AH1913" s="30"/>
      <c r="AJ1913" s="30"/>
      <c r="AK1913" s="30"/>
      <c r="AL1913" s="30"/>
      <c r="AM1913" s="30"/>
      <c r="AN1913" s="30"/>
      <c r="AO1913" s="30"/>
      <c r="AP1913" s="30"/>
      <c r="AQ1913" s="30"/>
      <c r="AR1913" s="30"/>
      <c r="AS1913" s="30"/>
      <c r="AT1913" s="30"/>
      <c r="AU1913" s="121"/>
      <c r="AV1913" s="129"/>
      <c r="AW1913" s="129"/>
      <c r="AX1913" s="129"/>
    </row>
    <row r="1914" spans="1:50" x14ac:dyDescent="0.25">
      <c r="A1914" s="154"/>
      <c r="B1914" s="28"/>
      <c r="C1914" s="155"/>
      <c r="D1914" s="155"/>
      <c r="E1914" s="25"/>
      <c r="F1914" s="29"/>
      <c r="G1914" s="29"/>
      <c r="H1914" s="29"/>
      <c r="I1914" s="29"/>
      <c r="J1914" s="29"/>
      <c r="K1914" s="25"/>
      <c r="L1914" s="155"/>
      <c r="M1914" s="155"/>
      <c r="N1914" s="155"/>
      <c r="O1914" s="155"/>
      <c r="P1914" s="155"/>
      <c r="Q1914" s="28"/>
      <c r="R1914" s="29"/>
      <c r="S1914" s="27"/>
      <c r="T1914" s="27"/>
      <c r="U1914" s="28"/>
      <c r="V1914" s="156"/>
      <c r="W1914" s="156"/>
      <c r="X1914" s="156"/>
      <c r="Y1914" s="37"/>
      <c r="Z1914" s="37"/>
      <c r="AA1914" s="37"/>
      <c r="AB1914" s="30"/>
      <c r="AC1914" s="30"/>
      <c r="AD1914" s="31"/>
      <c r="AE1914" s="30"/>
      <c r="AF1914" s="30"/>
      <c r="AG1914" s="32"/>
      <c r="AH1914" s="30"/>
      <c r="AJ1914" s="30"/>
      <c r="AK1914" s="30"/>
      <c r="AL1914" s="30"/>
      <c r="AM1914" s="30"/>
      <c r="AN1914" s="30"/>
      <c r="AO1914" s="30"/>
      <c r="AP1914" s="30"/>
      <c r="AQ1914" s="30"/>
      <c r="AR1914" s="30"/>
      <c r="AS1914" s="30"/>
      <c r="AT1914" s="30"/>
      <c r="AU1914" s="121"/>
      <c r="AV1914" s="129"/>
      <c r="AW1914" s="129"/>
      <c r="AX1914" s="129"/>
    </row>
    <row r="1915" spans="1:50" x14ac:dyDescent="0.25">
      <c r="A1915" s="154"/>
      <c r="B1915" s="28"/>
      <c r="C1915" s="155"/>
      <c r="D1915" s="155"/>
      <c r="E1915" s="25"/>
      <c r="F1915" s="29"/>
      <c r="G1915" s="29"/>
      <c r="H1915" s="29"/>
      <c r="I1915" s="29"/>
      <c r="J1915" s="29"/>
      <c r="K1915" s="25"/>
      <c r="L1915" s="155"/>
      <c r="M1915" s="155"/>
      <c r="N1915" s="155"/>
      <c r="O1915" s="155"/>
      <c r="P1915" s="155"/>
      <c r="Q1915" s="28"/>
      <c r="R1915" s="29"/>
      <c r="S1915" s="27"/>
      <c r="T1915" s="27"/>
      <c r="U1915" s="28"/>
      <c r="V1915" s="156"/>
      <c r="W1915" s="156"/>
      <c r="X1915" s="156"/>
      <c r="Y1915" s="37"/>
      <c r="Z1915" s="37"/>
      <c r="AA1915" s="37"/>
      <c r="AB1915" s="30"/>
      <c r="AC1915" s="30"/>
      <c r="AD1915" s="31"/>
      <c r="AE1915" s="30"/>
      <c r="AF1915" s="30"/>
      <c r="AG1915" s="32"/>
      <c r="AH1915" s="30"/>
      <c r="AJ1915" s="30"/>
      <c r="AK1915" s="30"/>
      <c r="AL1915" s="30"/>
      <c r="AM1915" s="30"/>
      <c r="AN1915" s="30"/>
      <c r="AO1915" s="30"/>
      <c r="AP1915" s="30"/>
      <c r="AQ1915" s="30"/>
      <c r="AR1915" s="30"/>
      <c r="AS1915" s="30"/>
      <c r="AT1915" s="30"/>
      <c r="AU1915" s="121"/>
      <c r="AV1915" s="129"/>
      <c r="AW1915" s="129"/>
      <c r="AX1915" s="129"/>
    </row>
    <row r="1916" spans="1:50" x14ac:dyDescent="0.25">
      <c r="A1916" s="154"/>
      <c r="B1916" s="28"/>
      <c r="C1916" s="155"/>
      <c r="D1916" s="155"/>
      <c r="E1916" s="25"/>
      <c r="F1916" s="29"/>
      <c r="G1916" s="29"/>
      <c r="H1916" s="29"/>
      <c r="I1916" s="29"/>
      <c r="J1916" s="29"/>
      <c r="K1916" s="25"/>
      <c r="L1916" s="155"/>
      <c r="M1916" s="155"/>
      <c r="N1916" s="155"/>
      <c r="O1916" s="155"/>
      <c r="P1916" s="155"/>
      <c r="Q1916" s="28"/>
      <c r="R1916" s="29"/>
      <c r="S1916" s="27"/>
      <c r="T1916" s="27"/>
      <c r="U1916" s="28"/>
      <c r="V1916" s="156"/>
      <c r="W1916" s="156"/>
      <c r="X1916" s="156"/>
      <c r="Y1916" s="37"/>
      <c r="Z1916" s="37"/>
      <c r="AA1916" s="37"/>
      <c r="AB1916" s="30"/>
      <c r="AC1916" s="30"/>
      <c r="AD1916" s="31"/>
      <c r="AE1916" s="30"/>
      <c r="AF1916" s="30"/>
      <c r="AG1916" s="32"/>
      <c r="AH1916" s="30"/>
      <c r="AJ1916" s="30"/>
      <c r="AK1916" s="30"/>
      <c r="AL1916" s="30"/>
      <c r="AM1916" s="30"/>
      <c r="AN1916" s="30"/>
      <c r="AO1916" s="30"/>
      <c r="AP1916" s="30"/>
      <c r="AQ1916" s="30"/>
      <c r="AR1916" s="30"/>
      <c r="AS1916" s="30"/>
      <c r="AT1916" s="30"/>
      <c r="AU1916" s="121"/>
      <c r="AV1916" s="129"/>
      <c r="AW1916" s="129"/>
      <c r="AX1916" s="129"/>
    </row>
    <row r="1917" spans="1:50" x14ac:dyDescent="0.25">
      <c r="A1917" s="154"/>
      <c r="B1917" s="28"/>
      <c r="C1917" s="155"/>
      <c r="D1917" s="155"/>
      <c r="E1917" s="25"/>
      <c r="F1917" s="29"/>
      <c r="G1917" s="29"/>
      <c r="H1917" s="29"/>
      <c r="I1917" s="29"/>
      <c r="J1917" s="29"/>
      <c r="K1917" s="25"/>
      <c r="L1917" s="155"/>
      <c r="M1917" s="155"/>
      <c r="N1917" s="155"/>
      <c r="O1917" s="155"/>
      <c r="P1917" s="155"/>
      <c r="Q1917" s="28"/>
      <c r="R1917" s="29"/>
      <c r="S1917" s="27"/>
      <c r="T1917" s="27"/>
      <c r="U1917" s="28"/>
      <c r="V1917" s="156"/>
      <c r="W1917" s="156"/>
      <c r="X1917" s="156"/>
      <c r="Y1917" s="37"/>
      <c r="Z1917" s="37"/>
      <c r="AA1917" s="37"/>
      <c r="AB1917" s="30"/>
      <c r="AC1917" s="30"/>
      <c r="AD1917" s="31"/>
      <c r="AE1917" s="30"/>
      <c r="AF1917" s="30"/>
      <c r="AG1917" s="32"/>
      <c r="AH1917" s="30"/>
      <c r="AJ1917" s="30"/>
      <c r="AK1917" s="30"/>
      <c r="AL1917" s="30"/>
      <c r="AM1917" s="30"/>
      <c r="AN1917" s="30"/>
      <c r="AO1917" s="30"/>
      <c r="AP1917" s="30"/>
      <c r="AQ1917" s="30"/>
      <c r="AR1917" s="30"/>
      <c r="AS1917" s="30"/>
      <c r="AT1917" s="30"/>
      <c r="AU1917" s="121"/>
      <c r="AV1917" s="129"/>
      <c r="AW1917" s="129"/>
      <c r="AX1917" s="129"/>
    </row>
    <row r="1918" spans="1:50" x14ac:dyDescent="0.25">
      <c r="A1918" s="154"/>
      <c r="B1918" s="28"/>
      <c r="C1918" s="155"/>
      <c r="D1918" s="155"/>
      <c r="E1918" s="25"/>
      <c r="F1918" s="29"/>
      <c r="G1918" s="29"/>
      <c r="H1918" s="29"/>
      <c r="I1918" s="29"/>
      <c r="J1918" s="29"/>
      <c r="K1918" s="25"/>
      <c r="L1918" s="155"/>
      <c r="M1918" s="155"/>
      <c r="N1918" s="155"/>
      <c r="O1918" s="155"/>
      <c r="P1918" s="155"/>
      <c r="Q1918" s="28"/>
      <c r="R1918" s="29"/>
      <c r="S1918" s="27"/>
      <c r="T1918" s="27"/>
      <c r="U1918" s="28"/>
      <c r="V1918" s="156"/>
      <c r="W1918" s="156"/>
      <c r="X1918" s="156"/>
      <c r="Y1918" s="37"/>
      <c r="Z1918" s="37"/>
      <c r="AA1918" s="37"/>
      <c r="AB1918" s="30"/>
      <c r="AC1918" s="30"/>
      <c r="AD1918" s="31"/>
      <c r="AE1918" s="30"/>
      <c r="AF1918" s="30"/>
      <c r="AG1918" s="32"/>
      <c r="AH1918" s="30"/>
      <c r="AJ1918" s="30"/>
      <c r="AK1918" s="30"/>
      <c r="AL1918" s="30"/>
      <c r="AM1918" s="30"/>
      <c r="AN1918" s="30"/>
      <c r="AO1918" s="30"/>
      <c r="AP1918" s="30"/>
      <c r="AQ1918" s="30"/>
      <c r="AR1918" s="30"/>
      <c r="AS1918" s="30"/>
      <c r="AT1918" s="30"/>
      <c r="AU1918" s="121"/>
      <c r="AV1918" s="129"/>
      <c r="AW1918" s="129"/>
      <c r="AX1918" s="129"/>
    </row>
    <row r="1919" spans="1:50" x14ac:dyDescent="0.25">
      <c r="A1919" s="154"/>
      <c r="B1919" s="28"/>
      <c r="C1919" s="155"/>
      <c r="D1919" s="155"/>
      <c r="E1919" s="25"/>
      <c r="F1919" s="29"/>
      <c r="G1919" s="29"/>
      <c r="H1919" s="29"/>
      <c r="I1919" s="29"/>
      <c r="J1919" s="29"/>
      <c r="K1919" s="25"/>
      <c r="L1919" s="155"/>
      <c r="M1919" s="155"/>
      <c r="N1919" s="155"/>
      <c r="O1919" s="155"/>
      <c r="P1919" s="155"/>
      <c r="Q1919" s="28"/>
      <c r="R1919" s="29"/>
      <c r="S1919" s="27"/>
      <c r="T1919" s="27"/>
      <c r="U1919" s="28"/>
      <c r="V1919" s="156"/>
      <c r="W1919" s="156"/>
      <c r="X1919" s="156"/>
      <c r="Y1919" s="37"/>
      <c r="Z1919" s="37"/>
      <c r="AA1919" s="37"/>
      <c r="AB1919" s="30"/>
      <c r="AC1919" s="30"/>
      <c r="AD1919" s="31"/>
      <c r="AE1919" s="30"/>
      <c r="AF1919" s="30"/>
      <c r="AG1919" s="32"/>
      <c r="AH1919" s="30"/>
      <c r="AJ1919" s="30"/>
      <c r="AK1919" s="30"/>
      <c r="AL1919" s="30"/>
      <c r="AM1919" s="30"/>
      <c r="AN1919" s="30"/>
      <c r="AO1919" s="30"/>
      <c r="AP1919" s="30"/>
      <c r="AQ1919" s="30"/>
      <c r="AR1919" s="30"/>
      <c r="AS1919" s="30"/>
      <c r="AT1919" s="30"/>
      <c r="AU1919" s="121"/>
      <c r="AV1919" s="129"/>
      <c r="AW1919" s="129"/>
      <c r="AX1919" s="129"/>
    </row>
    <row r="1920" spans="1:50" x14ac:dyDescent="0.25">
      <c r="A1920" s="154"/>
      <c r="B1920" s="28"/>
      <c r="C1920" s="155"/>
      <c r="D1920" s="155"/>
      <c r="E1920" s="25"/>
      <c r="F1920" s="29"/>
      <c r="G1920" s="29"/>
      <c r="H1920" s="29"/>
      <c r="I1920" s="29"/>
      <c r="J1920" s="29"/>
      <c r="K1920" s="25"/>
      <c r="L1920" s="155"/>
      <c r="M1920" s="155"/>
      <c r="N1920" s="155"/>
      <c r="O1920" s="155"/>
      <c r="P1920" s="155"/>
      <c r="Q1920" s="28"/>
      <c r="R1920" s="29"/>
      <c r="S1920" s="27"/>
      <c r="T1920" s="27"/>
      <c r="U1920" s="28"/>
      <c r="V1920" s="156"/>
      <c r="W1920" s="156"/>
      <c r="X1920" s="156"/>
      <c r="Y1920" s="37"/>
      <c r="Z1920" s="37"/>
      <c r="AA1920" s="37"/>
      <c r="AB1920" s="30"/>
      <c r="AC1920" s="30"/>
      <c r="AD1920" s="31"/>
      <c r="AE1920" s="30"/>
      <c r="AF1920" s="30"/>
      <c r="AG1920" s="32"/>
      <c r="AH1920" s="30"/>
      <c r="AJ1920" s="30"/>
      <c r="AK1920" s="30"/>
      <c r="AL1920" s="30"/>
      <c r="AM1920" s="30"/>
      <c r="AN1920" s="30"/>
      <c r="AO1920" s="30"/>
      <c r="AP1920" s="30"/>
      <c r="AQ1920" s="30"/>
      <c r="AR1920" s="30"/>
      <c r="AS1920" s="30"/>
      <c r="AT1920" s="30"/>
      <c r="AU1920" s="121"/>
      <c r="AV1920" s="129"/>
      <c r="AW1920" s="129"/>
      <c r="AX1920" s="129"/>
    </row>
    <row r="1921" spans="1:50" x14ac:dyDescent="0.25">
      <c r="A1921" s="154"/>
      <c r="B1921" s="28"/>
      <c r="C1921" s="155"/>
      <c r="D1921" s="155"/>
      <c r="E1921" s="25"/>
      <c r="F1921" s="29"/>
      <c r="G1921" s="29"/>
      <c r="H1921" s="29"/>
      <c r="I1921" s="29"/>
      <c r="J1921" s="29"/>
      <c r="K1921" s="25"/>
      <c r="L1921" s="155"/>
      <c r="M1921" s="155"/>
      <c r="N1921" s="155"/>
      <c r="O1921" s="155"/>
      <c r="P1921" s="155"/>
      <c r="Q1921" s="28"/>
      <c r="R1921" s="29"/>
      <c r="S1921" s="27"/>
      <c r="T1921" s="27"/>
      <c r="U1921" s="28"/>
      <c r="V1921" s="156"/>
      <c r="W1921" s="156"/>
      <c r="X1921" s="156"/>
      <c r="Y1921" s="37"/>
      <c r="Z1921" s="37"/>
      <c r="AA1921" s="37"/>
      <c r="AB1921" s="30"/>
      <c r="AC1921" s="30"/>
      <c r="AD1921" s="31"/>
      <c r="AE1921" s="30"/>
      <c r="AF1921" s="30"/>
      <c r="AG1921" s="32"/>
      <c r="AH1921" s="30"/>
      <c r="AJ1921" s="30"/>
      <c r="AK1921" s="30"/>
      <c r="AL1921" s="30"/>
      <c r="AM1921" s="30"/>
      <c r="AN1921" s="30"/>
      <c r="AO1921" s="30"/>
      <c r="AP1921" s="30"/>
      <c r="AQ1921" s="30"/>
      <c r="AR1921" s="30"/>
      <c r="AS1921" s="30"/>
      <c r="AT1921" s="30"/>
      <c r="AU1921" s="121"/>
      <c r="AV1921" s="129"/>
      <c r="AW1921" s="129"/>
      <c r="AX1921" s="129"/>
    </row>
    <row r="1922" spans="1:50" x14ac:dyDescent="0.25">
      <c r="A1922" s="154"/>
      <c r="B1922" s="28"/>
      <c r="C1922" s="155"/>
      <c r="D1922" s="155"/>
      <c r="E1922" s="25"/>
      <c r="F1922" s="29"/>
      <c r="G1922" s="29"/>
      <c r="H1922" s="29"/>
      <c r="I1922" s="29"/>
      <c r="J1922" s="29"/>
      <c r="K1922" s="25"/>
      <c r="L1922" s="155"/>
      <c r="M1922" s="155"/>
      <c r="N1922" s="155"/>
      <c r="O1922" s="155"/>
      <c r="P1922" s="155"/>
      <c r="Q1922" s="28"/>
      <c r="R1922" s="29"/>
      <c r="S1922" s="27"/>
      <c r="T1922" s="27"/>
      <c r="U1922" s="28"/>
      <c r="V1922" s="156"/>
      <c r="W1922" s="156"/>
      <c r="X1922" s="156"/>
      <c r="Y1922" s="37"/>
      <c r="Z1922" s="37"/>
      <c r="AA1922" s="37"/>
      <c r="AB1922" s="30"/>
      <c r="AC1922" s="30"/>
      <c r="AD1922" s="31"/>
      <c r="AE1922" s="30"/>
      <c r="AF1922" s="30"/>
      <c r="AG1922" s="32"/>
      <c r="AH1922" s="30"/>
      <c r="AJ1922" s="30"/>
      <c r="AK1922" s="30"/>
      <c r="AL1922" s="30"/>
      <c r="AM1922" s="30"/>
      <c r="AN1922" s="30"/>
      <c r="AO1922" s="30"/>
      <c r="AP1922" s="30"/>
      <c r="AQ1922" s="30"/>
      <c r="AR1922" s="30"/>
      <c r="AS1922" s="30"/>
      <c r="AT1922" s="30"/>
      <c r="AU1922" s="121"/>
      <c r="AV1922" s="129"/>
      <c r="AW1922" s="129"/>
      <c r="AX1922" s="129"/>
    </row>
    <row r="1923" spans="1:50" x14ac:dyDescent="0.25">
      <c r="A1923" s="154"/>
      <c r="B1923" s="28"/>
      <c r="C1923" s="155"/>
      <c r="D1923" s="155"/>
      <c r="E1923" s="25"/>
      <c r="F1923" s="29"/>
      <c r="G1923" s="29"/>
      <c r="H1923" s="29"/>
      <c r="I1923" s="29"/>
      <c r="J1923" s="29"/>
      <c r="K1923" s="25"/>
      <c r="L1923" s="155"/>
      <c r="M1923" s="155"/>
      <c r="N1923" s="155"/>
      <c r="O1923" s="155"/>
      <c r="P1923" s="155"/>
      <c r="Q1923" s="28"/>
      <c r="R1923" s="29"/>
      <c r="S1923" s="27"/>
      <c r="T1923" s="27"/>
      <c r="U1923" s="28"/>
      <c r="V1923" s="156"/>
      <c r="W1923" s="156"/>
      <c r="X1923" s="156"/>
      <c r="Y1923" s="37"/>
      <c r="Z1923" s="37"/>
      <c r="AA1923" s="37"/>
      <c r="AB1923" s="30"/>
      <c r="AC1923" s="30"/>
      <c r="AD1923" s="31"/>
      <c r="AE1923" s="30"/>
      <c r="AF1923" s="30"/>
      <c r="AG1923" s="32"/>
      <c r="AH1923" s="30"/>
      <c r="AJ1923" s="30"/>
      <c r="AK1923" s="30"/>
      <c r="AL1923" s="30"/>
      <c r="AM1923" s="30"/>
      <c r="AN1923" s="30"/>
      <c r="AO1923" s="30"/>
      <c r="AP1923" s="30"/>
      <c r="AQ1923" s="30"/>
      <c r="AR1923" s="30"/>
      <c r="AS1923" s="30"/>
      <c r="AT1923" s="30"/>
      <c r="AU1923" s="121"/>
      <c r="AV1923" s="129"/>
      <c r="AW1923" s="129"/>
      <c r="AX1923" s="129"/>
    </row>
    <row r="1924" spans="1:50" x14ac:dyDescent="0.25">
      <c r="A1924" s="154"/>
      <c r="B1924" s="28"/>
      <c r="C1924" s="155"/>
      <c r="D1924" s="155"/>
      <c r="E1924" s="25"/>
      <c r="F1924" s="29"/>
      <c r="G1924" s="29"/>
      <c r="H1924" s="29"/>
      <c r="I1924" s="29"/>
      <c r="J1924" s="29"/>
      <c r="K1924" s="25"/>
      <c r="L1924" s="155"/>
      <c r="M1924" s="155"/>
      <c r="N1924" s="155"/>
      <c r="O1924" s="155"/>
      <c r="P1924" s="155"/>
      <c r="Q1924" s="28"/>
      <c r="R1924" s="29"/>
      <c r="S1924" s="27"/>
      <c r="T1924" s="27"/>
      <c r="U1924" s="28"/>
      <c r="V1924" s="156"/>
      <c r="W1924" s="156"/>
      <c r="X1924" s="156"/>
      <c r="Y1924" s="37"/>
      <c r="Z1924" s="37"/>
      <c r="AA1924" s="37"/>
      <c r="AB1924" s="30"/>
      <c r="AC1924" s="30"/>
      <c r="AD1924" s="31"/>
      <c r="AE1924" s="30"/>
      <c r="AF1924" s="30"/>
      <c r="AG1924" s="32"/>
      <c r="AH1924" s="30"/>
      <c r="AJ1924" s="30"/>
      <c r="AK1924" s="30"/>
      <c r="AL1924" s="30"/>
      <c r="AM1924" s="30"/>
      <c r="AN1924" s="30"/>
      <c r="AO1924" s="30"/>
      <c r="AP1924" s="30"/>
      <c r="AQ1924" s="30"/>
      <c r="AR1924" s="30"/>
      <c r="AS1924" s="30"/>
      <c r="AT1924" s="30"/>
      <c r="AU1924" s="121"/>
      <c r="AV1924" s="129"/>
      <c r="AW1924" s="129"/>
      <c r="AX1924" s="129"/>
    </row>
    <row r="1925" spans="1:50" x14ac:dyDescent="0.25">
      <c r="A1925" s="154"/>
      <c r="B1925" s="28"/>
      <c r="C1925" s="155"/>
      <c r="D1925" s="155"/>
      <c r="E1925" s="25"/>
      <c r="F1925" s="29"/>
      <c r="G1925" s="29"/>
      <c r="H1925" s="29"/>
      <c r="I1925" s="29"/>
      <c r="J1925" s="29"/>
      <c r="K1925" s="25"/>
      <c r="L1925" s="155"/>
      <c r="M1925" s="155"/>
      <c r="N1925" s="155"/>
      <c r="O1925" s="155"/>
      <c r="P1925" s="155"/>
      <c r="Q1925" s="28"/>
      <c r="R1925" s="29"/>
      <c r="S1925" s="27"/>
      <c r="T1925" s="27"/>
      <c r="U1925" s="28"/>
      <c r="V1925" s="156"/>
      <c r="W1925" s="156"/>
      <c r="X1925" s="156"/>
      <c r="Y1925" s="37"/>
      <c r="Z1925" s="37"/>
      <c r="AA1925" s="37"/>
      <c r="AB1925" s="30"/>
      <c r="AC1925" s="30"/>
      <c r="AD1925" s="31"/>
      <c r="AE1925" s="30"/>
      <c r="AF1925" s="30"/>
      <c r="AG1925" s="32"/>
      <c r="AH1925" s="30"/>
      <c r="AJ1925" s="30"/>
      <c r="AK1925" s="30"/>
      <c r="AL1925" s="30"/>
      <c r="AM1925" s="30"/>
      <c r="AN1925" s="30"/>
      <c r="AO1925" s="30"/>
      <c r="AP1925" s="30"/>
      <c r="AQ1925" s="30"/>
      <c r="AR1925" s="30"/>
      <c r="AS1925" s="30"/>
      <c r="AT1925" s="30"/>
      <c r="AU1925" s="121"/>
      <c r="AV1925" s="129"/>
      <c r="AW1925" s="129"/>
      <c r="AX1925" s="129"/>
    </row>
    <row r="1926" spans="1:50" x14ac:dyDescent="0.25">
      <c r="A1926" s="154"/>
      <c r="B1926" s="28"/>
      <c r="C1926" s="155"/>
      <c r="D1926" s="155"/>
      <c r="E1926" s="25"/>
      <c r="F1926" s="29"/>
      <c r="G1926" s="29"/>
      <c r="H1926" s="29"/>
      <c r="I1926" s="29"/>
      <c r="J1926" s="29"/>
      <c r="K1926" s="25"/>
      <c r="L1926" s="155"/>
      <c r="M1926" s="155"/>
      <c r="N1926" s="155"/>
      <c r="O1926" s="155"/>
      <c r="P1926" s="155"/>
      <c r="Q1926" s="28"/>
      <c r="R1926" s="29"/>
      <c r="S1926" s="27"/>
      <c r="T1926" s="27"/>
      <c r="U1926" s="28"/>
      <c r="V1926" s="156"/>
      <c r="W1926" s="156"/>
      <c r="X1926" s="156"/>
      <c r="Y1926" s="37"/>
      <c r="Z1926" s="37"/>
      <c r="AA1926" s="37"/>
      <c r="AB1926" s="30"/>
      <c r="AC1926" s="30"/>
      <c r="AD1926" s="31"/>
      <c r="AE1926" s="30"/>
      <c r="AF1926" s="30"/>
      <c r="AG1926" s="32"/>
      <c r="AH1926" s="30"/>
      <c r="AJ1926" s="30"/>
      <c r="AK1926" s="30"/>
      <c r="AL1926" s="30"/>
      <c r="AM1926" s="30"/>
      <c r="AN1926" s="30"/>
      <c r="AO1926" s="30"/>
      <c r="AP1926" s="30"/>
      <c r="AQ1926" s="30"/>
      <c r="AR1926" s="30"/>
      <c r="AS1926" s="30"/>
      <c r="AT1926" s="30"/>
      <c r="AU1926" s="121"/>
      <c r="AV1926" s="129"/>
      <c r="AW1926" s="129"/>
      <c r="AX1926" s="129"/>
    </row>
    <row r="1927" spans="1:50" x14ac:dyDescent="0.25">
      <c r="A1927" s="154"/>
      <c r="B1927" s="28"/>
      <c r="C1927" s="155"/>
      <c r="D1927" s="155"/>
      <c r="E1927" s="25"/>
      <c r="F1927" s="29"/>
      <c r="G1927" s="29"/>
      <c r="H1927" s="29"/>
      <c r="I1927" s="29"/>
      <c r="J1927" s="29"/>
      <c r="K1927" s="25"/>
      <c r="L1927" s="155"/>
      <c r="M1927" s="155"/>
      <c r="N1927" s="155"/>
      <c r="O1927" s="155"/>
      <c r="P1927" s="155"/>
      <c r="Q1927" s="28"/>
      <c r="R1927" s="29"/>
      <c r="S1927" s="27"/>
      <c r="T1927" s="27"/>
      <c r="U1927" s="28"/>
      <c r="V1927" s="156"/>
      <c r="W1927" s="156"/>
      <c r="X1927" s="156"/>
      <c r="Y1927" s="37"/>
      <c r="Z1927" s="37"/>
      <c r="AA1927" s="37"/>
      <c r="AB1927" s="30"/>
      <c r="AC1927" s="30"/>
      <c r="AD1927" s="31"/>
      <c r="AE1927" s="30"/>
      <c r="AF1927" s="30"/>
      <c r="AG1927" s="32"/>
      <c r="AH1927" s="30"/>
      <c r="AJ1927" s="30"/>
      <c r="AK1927" s="30"/>
      <c r="AL1927" s="30"/>
      <c r="AM1927" s="30"/>
      <c r="AN1927" s="30"/>
      <c r="AO1927" s="30"/>
      <c r="AP1927" s="30"/>
      <c r="AQ1927" s="30"/>
      <c r="AR1927" s="30"/>
      <c r="AS1927" s="30"/>
      <c r="AT1927" s="30"/>
      <c r="AU1927" s="121"/>
      <c r="AV1927" s="129"/>
      <c r="AW1927" s="129"/>
      <c r="AX1927" s="129"/>
    </row>
    <row r="1928" spans="1:50" x14ac:dyDescent="0.25">
      <c r="A1928" s="154"/>
      <c r="B1928" s="28"/>
      <c r="C1928" s="155"/>
      <c r="D1928" s="155"/>
      <c r="E1928" s="25"/>
      <c r="F1928" s="29"/>
      <c r="G1928" s="29"/>
      <c r="H1928" s="29"/>
      <c r="I1928" s="29"/>
      <c r="J1928" s="29"/>
      <c r="K1928" s="25"/>
      <c r="L1928" s="155"/>
      <c r="M1928" s="155"/>
      <c r="N1928" s="155"/>
      <c r="O1928" s="155"/>
      <c r="P1928" s="155"/>
      <c r="Q1928" s="28"/>
      <c r="R1928" s="29"/>
      <c r="S1928" s="27"/>
      <c r="T1928" s="27"/>
      <c r="U1928" s="28"/>
      <c r="V1928" s="156"/>
      <c r="W1928" s="156"/>
      <c r="X1928" s="156"/>
      <c r="Y1928" s="37"/>
      <c r="Z1928" s="37"/>
      <c r="AA1928" s="37"/>
      <c r="AB1928" s="30"/>
      <c r="AC1928" s="30"/>
      <c r="AD1928" s="31"/>
      <c r="AE1928" s="30"/>
      <c r="AF1928" s="30"/>
      <c r="AG1928" s="32"/>
      <c r="AH1928" s="30"/>
      <c r="AJ1928" s="30"/>
      <c r="AK1928" s="30"/>
      <c r="AL1928" s="30"/>
      <c r="AM1928" s="30"/>
      <c r="AN1928" s="30"/>
      <c r="AO1928" s="30"/>
      <c r="AP1928" s="30"/>
      <c r="AQ1928" s="30"/>
      <c r="AR1928" s="30"/>
      <c r="AS1928" s="30"/>
      <c r="AT1928" s="30"/>
      <c r="AU1928" s="121"/>
      <c r="AV1928" s="129"/>
      <c r="AW1928" s="129"/>
      <c r="AX1928" s="129"/>
    </row>
    <row r="1929" spans="1:50" x14ac:dyDescent="0.25">
      <c r="A1929" s="154"/>
      <c r="B1929" s="28"/>
      <c r="C1929" s="155"/>
      <c r="D1929" s="155"/>
      <c r="E1929" s="25"/>
      <c r="F1929" s="29"/>
      <c r="G1929" s="29"/>
      <c r="H1929" s="29"/>
      <c r="I1929" s="29"/>
      <c r="J1929" s="29"/>
      <c r="K1929" s="25"/>
      <c r="L1929" s="155"/>
      <c r="M1929" s="155"/>
      <c r="N1929" s="155"/>
      <c r="O1929" s="155"/>
      <c r="P1929" s="155"/>
      <c r="Q1929" s="28"/>
      <c r="R1929" s="29"/>
      <c r="S1929" s="27"/>
      <c r="T1929" s="27"/>
      <c r="U1929" s="28"/>
      <c r="V1929" s="156"/>
      <c r="W1929" s="156"/>
      <c r="X1929" s="156"/>
      <c r="Y1929" s="37"/>
      <c r="Z1929" s="37"/>
      <c r="AA1929" s="37"/>
      <c r="AB1929" s="30"/>
      <c r="AC1929" s="30"/>
      <c r="AD1929" s="31"/>
      <c r="AE1929" s="30"/>
      <c r="AF1929" s="30"/>
      <c r="AG1929" s="32"/>
      <c r="AH1929" s="30"/>
      <c r="AJ1929" s="30"/>
      <c r="AK1929" s="30"/>
      <c r="AL1929" s="30"/>
      <c r="AM1929" s="30"/>
      <c r="AN1929" s="30"/>
      <c r="AO1929" s="30"/>
      <c r="AP1929" s="30"/>
      <c r="AQ1929" s="30"/>
      <c r="AR1929" s="30"/>
      <c r="AS1929" s="30"/>
      <c r="AT1929" s="30"/>
      <c r="AU1929" s="121"/>
      <c r="AV1929" s="129"/>
      <c r="AW1929" s="129"/>
      <c r="AX1929" s="129"/>
    </row>
    <row r="1930" spans="1:50" x14ac:dyDescent="0.25">
      <c r="A1930" s="154"/>
      <c r="B1930" s="28"/>
      <c r="C1930" s="155"/>
      <c r="D1930" s="155"/>
      <c r="E1930" s="25"/>
      <c r="F1930" s="29"/>
      <c r="G1930" s="29"/>
      <c r="H1930" s="29"/>
      <c r="I1930" s="29"/>
      <c r="J1930" s="29"/>
      <c r="K1930" s="25"/>
      <c r="L1930" s="155"/>
      <c r="M1930" s="155"/>
      <c r="N1930" s="155"/>
      <c r="O1930" s="155"/>
      <c r="P1930" s="155"/>
      <c r="Q1930" s="28"/>
      <c r="R1930" s="29"/>
      <c r="S1930" s="27"/>
      <c r="T1930" s="27"/>
      <c r="U1930" s="28"/>
      <c r="V1930" s="156"/>
      <c r="W1930" s="156"/>
      <c r="X1930" s="156"/>
      <c r="Y1930" s="37"/>
      <c r="Z1930" s="37"/>
      <c r="AA1930" s="37"/>
      <c r="AB1930" s="30"/>
      <c r="AC1930" s="30"/>
      <c r="AD1930" s="31"/>
      <c r="AE1930" s="30"/>
      <c r="AF1930" s="30"/>
      <c r="AG1930" s="32"/>
      <c r="AH1930" s="30"/>
      <c r="AJ1930" s="30"/>
      <c r="AK1930" s="30"/>
      <c r="AL1930" s="30"/>
      <c r="AM1930" s="30"/>
      <c r="AN1930" s="30"/>
      <c r="AO1930" s="30"/>
      <c r="AP1930" s="30"/>
      <c r="AQ1930" s="30"/>
      <c r="AR1930" s="30"/>
      <c r="AS1930" s="30"/>
      <c r="AT1930" s="30"/>
      <c r="AU1930" s="121"/>
      <c r="AV1930" s="129"/>
      <c r="AW1930" s="129"/>
      <c r="AX1930" s="129"/>
    </row>
    <row r="1931" spans="1:50" x14ac:dyDescent="0.25">
      <c r="A1931" s="154"/>
      <c r="B1931" s="28"/>
      <c r="C1931" s="155"/>
      <c r="D1931" s="155"/>
      <c r="E1931" s="25"/>
      <c r="F1931" s="29"/>
      <c r="G1931" s="29"/>
      <c r="H1931" s="29"/>
      <c r="I1931" s="29"/>
      <c r="J1931" s="29"/>
      <c r="K1931" s="25"/>
      <c r="L1931" s="155"/>
      <c r="M1931" s="155"/>
      <c r="N1931" s="155"/>
      <c r="O1931" s="155"/>
      <c r="P1931" s="155"/>
      <c r="Q1931" s="28"/>
      <c r="R1931" s="29"/>
      <c r="S1931" s="27"/>
      <c r="T1931" s="27"/>
      <c r="U1931" s="28"/>
      <c r="V1931" s="156"/>
      <c r="W1931" s="156"/>
      <c r="X1931" s="156"/>
      <c r="Y1931" s="37"/>
      <c r="Z1931" s="37"/>
      <c r="AA1931" s="37"/>
      <c r="AB1931" s="30"/>
      <c r="AC1931" s="30"/>
      <c r="AD1931" s="31"/>
      <c r="AE1931" s="30"/>
      <c r="AF1931" s="30"/>
      <c r="AG1931" s="32"/>
      <c r="AH1931" s="30"/>
      <c r="AJ1931" s="30"/>
      <c r="AK1931" s="30"/>
      <c r="AL1931" s="30"/>
      <c r="AM1931" s="30"/>
      <c r="AN1931" s="30"/>
      <c r="AO1931" s="30"/>
      <c r="AP1931" s="30"/>
      <c r="AQ1931" s="30"/>
      <c r="AR1931" s="30"/>
      <c r="AS1931" s="30"/>
      <c r="AT1931" s="30"/>
      <c r="AU1931" s="121"/>
      <c r="AV1931" s="129"/>
      <c r="AW1931" s="129"/>
      <c r="AX1931" s="129"/>
    </row>
    <row r="1932" spans="1:50" x14ac:dyDescent="0.25">
      <c r="A1932" s="154"/>
      <c r="B1932" s="28"/>
      <c r="C1932" s="155"/>
      <c r="D1932" s="155"/>
      <c r="E1932" s="25"/>
      <c r="F1932" s="29"/>
      <c r="G1932" s="29"/>
      <c r="H1932" s="29"/>
      <c r="I1932" s="29"/>
      <c r="J1932" s="29"/>
      <c r="K1932" s="25"/>
      <c r="L1932" s="155"/>
      <c r="M1932" s="155"/>
      <c r="N1932" s="155"/>
      <c r="O1932" s="155"/>
      <c r="P1932" s="155"/>
      <c r="Q1932" s="28"/>
      <c r="R1932" s="29"/>
      <c r="S1932" s="27"/>
      <c r="T1932" s="27"/>
      <c r="U1932" s="28"/>
      <c r="V1932" s="156"/>
      <c r="W1932" s="156"/>
      <c r="X1932" s="156"/>
      <c r="Y1932" s="37"/>
      <c r="Z1932" s="37"/>
      <c r="AA1932" s="37"/>
      <c r="AB1932" s="30"/>
      <c r="AC1932" s="30"/>
      <c r="AD1932" s="31"/>
      <c r="AE1932" s="30"/>
      <c r="AF1932" s="30"/>
      <c r="AG1932" s="32"/>
      <c r="AH1932" s="30"/>
      <c r="AJ1932" s="30"/>
      <c r="AK1932" s="30"/>
      <c r="AL1932" s="30"/>
      <c r="AM1932" s="30"/>
      <c r="AN1932" s="30"/>
      <c r="AO1932" s="30"/>
      <c r="AP1932" s="30"/>
      <c r="AQ1932" s="30"/>
      <c r="AR1932" s="30"/>
      <c r="AS1932" s="30"/>
      <c r="AT1932" s="30"/>
      <c r="AU1932" s="121"/>
      <c r="AV1932" s="129"/>
      <c r="AW1932" s="129"/>
      <c r="AX1932" s="129"/>
    </row>
    <row r="1933" spans="1:50" x14ac:dyDescent="0.25">
      <c r="A1933" s="154"/>
      <c r="B1933" s="28"/>
      <c r="C1933" s="155"/>
      <c r="D1933" s="155"/>
      <c r="E1933" s="25"/>
      <c r="F1933" s="29"/>
      <c r="G1933" s="29"/>
      <c r="H1933" s="29"/>
      <c r="I1933" s="29"/>
      <c r="J1933" s="29"/>
      <c r="K1933" s="25"/>
      <c r="L1933" s="155"/>
      <c r="M1933" s="155"/>
      <c r="N1933" s="155"/>
      <c r="O1933" s="155"/>
      <c r="P1933" s="155"/>
      <c r="Q1933" s="28"/>
      <c r="R1933" s="29"/>
      <c r="S1933" s="27"/>
      <c r="T1933" s="27"/>
      <c r="U1933" s="28"/>
      <c r="V1933" s="156"/>
      <c r="W1933" s="156"/>
      <c r="X1933" s="156"/>
      <c r="Y1933" s="37"/>
      <c r="Z1933" s="37"/>
      <c r="AA1933" s="37"/>
      <c r="AB1933" s="30"/>
      <c r="AC1933" s="30"/>
      <c r="AD1933" s="31"/>
      <c r="AE1933" s="30"/>
      <c r="AF1933" s="30"/>
      <c r="AG1933" s="32"/>
      <c r="AH1933" s="30"/>
      <c r="AJ1933" s="30"/>
      <c r="AK1933" s="30"/>
      <c r="AL1933" s="30"/>
      <c r="AM1933" s="30"/>
      <c r="AN1933" s="30"/>
      <c r="AO1933" s="30"/>
      <c r="AP1933" s="30"/>
      <c r="AQ1933" s="30"/>
      <c r="AR1933" s="30"/>
      <c r="AS1933" s="30"/>
      <c r="AT1933" s="30"/>
      <c r="AU1933" s="121"/>
      <c r="AV1933" s="129"/>
      <c r="AW1933" s="129"/>
      <c r="AX1933" s="129"/>
    </row>
    <row r="1934" spans="1:50" x14ac:dyDescent="0.25">
      <c r="A1934" s="154"/>
      <c r="B1934" s="28"/>
      <c r="C1934" s="155"/>
      <c r="D1934" s="155"/>
      <c r="E1934" s="25"/>
      <c r="F1934" s="29"/>
      <c r="G1934" s="29"/>
      <c r="H1934" s="29"/>
      <c r="I1934" s="29"/>
      <c r="J1934" s="29"/>
      <c r="K1934" s="25"/>
      <c r="L1934" s="155"/>
      <c r="M1934" s="155"/>
      <c r="N1934" s="155"/>
      <c r="O1934" s="155"/>
      <c r="P1934" s="155"/>
      <c r="Q1934" s="28"/>
      <c r="R1934" s="29"/>
      <c r="S1934" s="27"/>
      <c r="T1934" s="27"/>
      <c r="U1934" s="28"/>
      <c r="V1934" s="156"/>
      <c r="W1934" s="156"/>
      <c r="X1934" s="156"/>
      <c r="Y1934" s="37"/>
      <c r="Z1934" s="37"/>
      <c r="AA1934" s="37"/>
      <c r="AB1934" s="30"/>
      <c r="AC1934" s="30"/>
      <c r="AD1934" s="31"/>
      <c r="AE1934" s="30"/>
      <c r="AF1934" s="30"/>
      <c r="AG1934" s="32"/>
      <c r="AH1934" s="30"/>
      <c r="AJ1934" s="30"/>
      <c r="AK1934" s="30"/>
      <c r="AL1934" s="30"/>
      <c r="AM1934" s="30"/>
      <c r="AN1934" s="30"/>
      <c r="AO1934" s="30"/>
      <c r="AP1934" s="30"/>
      <c r="AQ1934" s="30"/>
      <c r="AR1934" s="30"/>
      <c r="AS1934" s="30"/>
      <c r="AT1934" s="30"/>
      <c r="AU1934" s="121"/>
      <c r="AV1934" s="129"/>
      <c r="AW1934" s="129"/>
      <c r="AX1934" s="129"/>
    </row>
    <row r="1935" spans="1:50" x14ac:dyDescent="0.25">
      <c r="A1935" s="154"/>
      <c r="B1935" s="28"/>
      <c r="C1935" s="155"/>
      <c r="D1935" s="155"/>
      <c r="E1935" s="25"/>
      <c r="F1935" s="29"/>
      <c r="G1935" s="29"/>
      <c r="H1935" s="29"/>
      <c r="I1935" s="29"/>
      <c r="J1935" s="29"/>
      <c r="K1935" s="25"/>
      <c r="L1935" s="155"/>
      <c r="M1935" s="155"/>
      <c r="N1935" s="155"/>
      <c r="O1935" s="155"/>
      <c r="P1935" s="155"/>
      <c r="Q1935" s="28"/>
      <c r="R1935" s="29"/>
      <c r="S1935" s="27"/>
      <c r="T1935" s="27"/>
      <c r="U1935" s="28"/>
      <c r="V1935" s="156"/>
      <c r="W1935" s="156"/>
      <c r="X1935" s="156"/>
      <c r="Y1935" s="37"/>
      <c r="Z1935" s="37"/>
      <c r="AA1935" s="37"/>
      <c r="AB1935" s="30"/>
      <c r="AC1935" s="30"/>
      <c r="AD1935" s="31"/>
      <c r="AE1935" s="30"/>
      <c r="AF1935" s="30"/>
      <c r="AG1935" s="32"/>
      <c r="AH1935" s="30"/>
      <c r="AJ1935" s="30"/>
      <c r="AK1935" s="30"/>
      <c r="AL1935" s="30"/>
      <c r="AM1935" s="30"/>
      <c r="AN1935" s="30"/>
      <c r="AO1935" s="30"/>
      <c r="AP1935" s="30"/>
      <c r="AQ1935" s="30"/>
      <c r="AR1935" s="30"/>
      <c r="AS1935" s="30"/>
      <c r="AT1935" s="30"/>
      <c r="AU1935" s="121"/>
      <c r="AV1935" s="129"/>
      <c r="AW1935" s="129"/>
      <c r="AX1935" s="129"/>
    </row>
    <row r="1936" spans="1:50" x14ac:dyDescent="0.25">
      <c r="A1936" s="154"/>
      <c r="B1936" s="28"/>
      <c r="C1936" s="155"/>
      <c r="D1936" s="155"/>
      <c r="E1936" s="25"/>
      <c r="F1936" s="29"/>
      <c r="G1936" s="29"/>
      <c r="H1936" s="29"/>
      <c r="I1936" s="29"/>
      <c r="J1936" s="29"/>
      <c r="K1936" s="25"/>
      <c r="L1936" s="155"/>
      <c r="M1936" s="155"/>
      <c r="N1936" s="155"/>
      <c r="O1936" s="155"/>
      <c r="P1936" s="155"/>
      <c r="Q1936" s="28"/>
      <c r="R1936" s="29"/>
      <c r="S1936" s="27"/>
      <c r="T1936" s="27"/>
      <c r="U1936" s="28"/>
      <c r="V1936" s="156"/>
      <c r="W1936" s="156"/>
      <c r="X1936" s="156"/>
      <c r="Y1936" s="37"/>
      <c r="Z1936" s="37"/>
      <c r="AA1936" s="37"/>
      <c r="AB1936" s="30"/>
      <c r="AC1936" s="30"/>
      <c r="AD1936" s="31"/>
      <c r="AE1936" s="30"/>
      <c r="AF1936" s="30"/>
      <c r="AG1936" s="32"/>
      <c r="AH1936" s="30"/>
      <c r="AJ1936" s="30"/>
      <c r="AK1936" s="30"/>
      <c r="AL1936" s="30"/>
      <c r="AM1936" s="30"/>
      <c r="AN1936" s="30"/>
      <c r="AO1936" s="30"/>
      <c r="AP1936" s="30"/>
      <c r="AQ1936" s="30"/>
      <c r="AR1936" s="30"/>
      <c r="AS1936" s="30"/>
      <c r="AT1936" s="30"/>
      <c r="AU1936" s="121"/>
      <c r="AV1936" s="129"/>
      <c r="AW1936" s="129"/>
      <c r="AX1936" s="129"/>
    </row>
    <row r="1937" spans="1:50" x14ac:dyDescent="0.25">
      <c r="A1937" s="154"/>
      <c r="B1937" s="28"/>
      <c r="C1937" s="155"/>
      <c r="D1937" s="155"/>
      <c r="E1937" s="25"/>
      <c r="F1937" s="29"/>
      <c r="G1937" s="29"/>
      <c r="H1937" s="29"/>
      <c r="I1937" s="29"/>
      <c r="J1937" s="29"/>
      <c r="K1937" s="25"/>
      <c r="L1937" s="155"/>
      <c r="M1937" s="155"/>
      <c r="N1937" s="155"/>
      <c r="O1937" s="155"/>
      <c r="P1937" s="155"/>
      <c r="Q1937" s="28"/>
      <c r="R1937" s="29"/>
      <c r="S1937" s="27"/>
      <c r="T1937" s="27"/>
      <c r="U1937" s="28"/>
      <c r="V1937" s="156"/>
      <c r="W1937" s="156"/>
      <c r="X1937" s="156"/>
      <c r="Y1937" s="37"/>
      <c r="Z1937" s="37"/>
      <c r="AA1937" s="37"/>
      <c r="AB1937" s="30"/>
      <c r="AC1937" s="30"/>
      <c r="AD1937" s="31"/>
      <c r="AE1937" s="30"/>
      <c r="AF1937" s="30"/>
      <c r="AG1937" s="32"/>
      <c r="AH1937" s="30"/>
      <c r="AJ1937" s="30"/>
      <c r="AK1937" s="30"/>
      <c r="AL1937" s="30"/>
      <c r="AM1937" s="30"/>
      <c r="AN1937" s="30"/>
      <c r="AO1937" s="30"/>
      <c r="AP1937" s="30"/>
      <c r="AQ1937" s="30"/>
      <c r="AR1937" s="30"/>
      <c r="AS1937" s="30"/>
      <c r="AT1937" s="30"/>
      <c r="AU1937" s="121"/>
      <c r="AV1937" s="129"/>
      <c r="AW1937" s="129"/>
      <c r="AX1937" s="129"/>
    </row>
    <row r="1938" spans="1:50" x14ac:dyDescent="0.25">
      <c r="A1938" s="154"/>
      <c r="B1938" s="28"/>
      <c r="C1938" s="155"/>
      <c r="D1938" s="155"/>
      <c r="E1938" s="25"/>
      <c r="F1938" s="29"/>
      <c r="G1938" s="29"/>
      <c r="H1938" s="29"/>
      <c r="I1938" s="29"/>
      <c r="J1938" s="29"/>
      <c r="K1938" s="25"/>
      <c r="L1938" s="155"/>
      <c r="M1938" s="155"/>
      <c r="N1938" s="155"/>
      <c r="O1938" s="155"/>
      <c r="P1938" s="155"/>
      <c r="Q1938" s="28"/>
      <c r="R1938" s="29"/>
      <c r="S1938" s="27"/>
      <c r="T1938" s="27"/>
      <c r="U1938" s="28"/>
      <c r="V1938" s="156"/>
      <c r="W1938" s="156"/>
      <c r="X1938" s="156"/>
      <c r="Y1938" s="37"/>
      <c r="Z1938" s="37"/>
      <c r="AA1938" s="37"/>
      <c r="AB1938" s="30"/>
      <c r="AC1938" s="30"/>
      <c r="AD1938" s="31"/>
      <c r="AE1938" s="30"/>
      <c r="AF1938" s="30"/>
      <c r="AG1938" s="32"/>
      <c r="AH1938" s="30"/>
      <c r="AJ1938" s="30"/>
      <c r="AK1938" s="30"/>
      <c r="AL1938" s="30"/>
      <c r="AM1938" s="30"/>
      <c r="AN1938" s="30"/>
      <c r="AO1938" s="30"/>
      <c r="AP1938" s="30"/>
      <c r="AQ1938" s="30"/>
      <c r="AR1938" s="30"/>
      <c r="AS1938" s="30"/>
      <c r="AT1938" s="30"/>
      <c r="AU1938" s="121"/>
      <c r="AV1938" s="129"/>
      <c r="AW1938" s="129"/>
      <c r="AX1938" s="129"/>
    </row>
    <row r="1939" spans="1:50" x14ac:dyDescent="0.25">
      <c r="A1939" s="154"/>
      <c r="B1939" s="28"/>
      <c r="C1939" s="155"/>
      <c r="D1939" s="155"/>
      <c r="E1939" s="25"/>
      <c r="F1939" s="29"/>
      <c r="G1939" s="29"/>
      <c r="H1939" s="29"/>
      <c r="I1939" s="29"/>
      <c r="J1939" s="29"/>
      <c r="K1939" s="25"/>
      <c r="L1939" s="155"/>
      <c r="M1939" s="155"/>
      <c r="N1939" s="155"/>
      <c r="O1939" s="155"/>
      <c r="P1939" s="155"/>
      <c r="Q1939" s="28"/>
      <c r="R1939" s="29"/>
      <c r="S1939" s="27"/>
      <c r="T1939" s="27"/>
      <c r="U1939" s="28"/>
      <c r="V1939" s="156"/>
      <c r="W1939" s="156"/>
      <c r="X1939" s="156"/>
      <c r="Y1939" s="37"/>
      <c r="Z1939" s="37"/>
      <c r="AA1939" s="37"/>
      <c r="AB1939" s="30"/>
      <c r="AC1939" s="30"/>
      <c r="AD1939" s="31"/>
      <c r="AE1939" s="30"/>
      <c r="AF1939" s="30"/>
      <c r="AG1939" s="32"/>
      <c r="AH1939" s="30"/>
      <c r="AJ1939" s="30"/>
      <c r="AK1939" s="30"/>
      <c r="AL1939" s="30"/>
      <c r="AM1939" s="30"/>
      <c r="AN1939" s="30"/>
      <c r="AO1939" s="30"/>
      <c r="AP1939" s="30"/>
      <c r="AQ1939" s="30"/>
      <c r="AR1939" s="30"/>
      <c r="AS1939" s="30"/>
      <c r="AT1939" s="30"/>
      <c r="AU1939" s="121"/>
      <c r="AV1939" s="129"/>
      <c r="AW1939" s="129"/>
      <c r="AX1939" s="129"/>
    </row>
    <row r="1940" spans="1:50" x14ac:dyDescent="0.25">
      <c r="A1940" s="154"/>
      <c r="B1940" s="28"/>
      <c r="C1940" s="155"/>
      <c r="D1940" s="155"/>
      <c r="E1940" s="25"/>
      <c r="F1940" s="29"/>
      <c r="G1940" s="29"/>
      <c r="H1940" s="29"/>
      <c r="I1940" s="29"/>
      <c r="J1940" s="29"/>
      <c r="K1940" s="25"/>
      <c r="L1940" s="155"/>
      <c r="M1940" s="155"/>
      <c r="N1940" s="155"/>
      <c r="O1940" s="155"/>
      <c r="P1940" s="155"/>
      <c r="Q1940" s="28"/>
      <c r="R1940" s="29"/>
      <c r="S1940" s="27"/>
      <c r="T1940" s="27"/>
      <c r="U1940" s="28"/>
      <c r="V1940" s="156"/>
      <c r="W1940" s="156"/>
      <c r="X1940" s="156"/>
      <c r="Y1940" s="37"/>
      <c r="Z1940" s="37"/>
      <c r="AA1940" s="37"/>
      <c r="AB1940" s="30"/>
      <c r="AC1940" s="30"/>
      <c r="AD1940" s="31"/>
      <c r="AE1940" s="30"/>
      <c r="AF1940" s="30"/>
      <c r="AG1940" s="32"/>
      <c r="AH1940" s="30"/>
      <c r="AJ1940" s="30"/>
      <c r="AK1940" s="30"/>
      <c r="AL1940" s="30"/>
      <c r="AM1940" s="30"/>
      <c r="AN1940" s="30"/>
      <c r="AO1940" s="30"/>
      <c r="AP1940" s="30"/>
      <c r="AQ1940" s="30"/>
      <c r="AR1940" s="30"/>
      <c r="AS1940" s="30"/>
      <c r="AT1940" s="30"/>
      <c r="AU1940" s="121"/>
      <c r="AV1940" s="129"/>
      <c r="AW1940" s="129"/>
      <c r="AX1940" s="129"/>
    </row>
    <row r="1941" spans="1:50" x14ac:dyDescent="0.25">
      <c r="A1941" s="154"/>
      <c r="B1941" s="28"/>
      <c r="C1941" s="155"/>
      <c r="D1941" s="155"/>
      <c r="E1941" s="25"/>
      <c r="F1941" s="29"/>
      <c r="G1941" s="29"/>
      <c r="H1941" s="29"/>
      <c r="I1941" s="29"/>
      <c r="J1941" s="29"/>
      <c r="K1941" s="25"/>
      <c r="L1941" s="155"/>
      <c r="M1941" s="155"/>
      <c r="N1941" s="155"/>
      <c r="O1941" s="155"/>
      <c r="P1941" s="155"/>
      <c r="Q1941" s="28"/>
      <c r="R1941" s="29"/>
      <c r="S1941" s="27"/>
      <c r="T1941" s="27"/>
      <c r="U1941" s="28"/>
      <c r="V1941" s="156"/>
      <c r="W1941" s="156"/>
      <c r="X1941" s="156"/>
      <c r="Y1941" s="37"/>
      <c r="Z1941" s="37"/>
      <c r="AA1941" s="37"/>
      <c r="AB1941" s="30"/>
      <c r="AC1941" s="30"/>
      <c r="AD1941" s="31"/>
      <c r="AE1941" s="30"/>
      <c r="AF1941" s="30"/>
      <c r="AG1941" s="32"/>
      <c r="AH1941" s="30"/>
      <c r="AJ1941" s="30"/>
      <c r="AK1941" s="30"/>
      <c r="AL1941" s="30"/>
      <c r="AM1941" s="30"/>
      <c r="AN1941" s="30"/>
      <c r="AO1941" s="30"/>
      <c r="AP1941" s="30"/>
      <c r="AQ1941" s="30"/>
      <c r="AR1941" s="30"/>
      <c r="AS1941" s="30"/>
      <c r="AT1941" s="30"/>
      <c r="AU1941" s="121"/>
      <c r="AV1941" s="129"/>
      <c r="AW1941" s="129"/>
      <c r="AX1941" s="129"/>
    </row>
    <row r="1942" spans="1:50" x14ac:dyDescent="0.25">
      <c r="A1942" s="154"/>
      <c r="B1942" s="28"/>
      <c r="C1942" s="155"/>
      <c r="D1942" s="155"/>
      <c r="E1942" s="25"/>
      <c r="F1942" s="29"/>
      <c r="G1942" s="29"/>
      <c r="H1942" s="29"/>
      <c r="I1942" s="29"/>
      <c r="J1942" s="29"/>
      <c r="K1942" s="25"/>
      <c r="L1942" s="155"/>
      <c r="M1942" s="155"/>
      <c r="N1942" s="155"/>
      <c r="O1942" s="155"/>
      <c r="P1942" s="155"/>
      <c r="Q1942" s="28"/>
      <c r="R1942" s="29"/>
      <c r="S1942" s="27"/>
      <c r="T1942" s="27"/>
      <c r="U1942" s="28"/>
      <c r="V1942" s="156"/>
      <c r="W1942" s="156"/>
      <c r="X1942" s="156"/>
      <c r="Y1942" s="37"/>
      <c r="Z1942" s="37"/>
      <c r="AA1942" s="37"/>
      <c r="AB1942" s="30"/>
      <c r="AC1942" s="30"/>
      <c r="AD1942" s="31"/>
      <c r="AE1942" s="30"/>
      <c r="AF1942" s="30"/>
      <c r="AG1942" s="32"/>
      <c r="AH1942" s="30"/>
      <c r="AJ1942" s="30"/>
      <c r="AK1942" s="30"/>
      <c r="AL1942" s="30"/>
      <c r="AM1942" s="30"/>
      <c r="AN1942" s="30"/>
      <c r="AO1942" s="30"/>
      <c r="AP1942" s="30"/>
      <c r="AQ1942" s="30"/>
      <c r="AR1942" s="30"/>
      <c r="AS1942" s="30"/>
      <c r="AT1942" s="30"/>
      <c r="AU1942" s="121"/>
      <c r="AV1942" s="129"/>
      <c r="AW1942" s="129"/>
      <c r="AX1942" s="129"/>
    </row>
    <row r="1943" spans="1:50" x14ac:dyDescent="0.25">
      <c r="A1943" s="154"/>
      <c r="B1943" s="28"/>
      <c r="C1943" s="155"/>
      <c r="D1943" s="155"/>
      <c r="E1943" s="25"/>
      <c r="F1943" s="29"/>
      <c r="G1943" s="29"/>
      <c r="H1943" s="29"/>
      <c r="I1943" s="29"/>
      <c r="J1943" s="29"/>
      <c r="K1943" s="25"/>
      <c r="L1943" s="155"/>
      <c r="M1943" s="155"/>
      <c r="N1943" s="155"/>
      <c r="O1943" s="155"/>
      <c r="P1943" s="155"/>
      <c r="Q1943" s="28"/>
      <c r="R1943" s="29"/>
      <c r="S1943" s="27"/>
      <c r="T1943" s="27"/>
      <c r="U1943" s="28"/>
      <c r="V1943" s="156"/>
      <c r="W1943" s="156"/>
      <c r="X1943" s="156"/>
      <c r="Y1943" s="37"/>
      <c r="Z1943" s="37"/>
      <c r="AA1943" s="37"/>
      <c r="AB1943" s="30"/>
      <c r="AC1943" s="30"/>
      <c r="AD1943" s="31"/>
      <c r="AE1943" s="30"/>
      <c r="AF1943" s="30"/>
      <c r="AG1943" s="32"/>
      <c r="AH1943" s="30"/>
      <c r="AJ1943" s="30"/>
      <c r="AK1943" s="30"/>
      <c r="AL1943" s="30"/>
      <c r="AM1943" s="30"/>
      <c r="AN1943" s="30"/>
      <c r="AO1943" s="30"/>
      <c r="AP1943" s="30"/>
      <c r="AQ1943" s="30"/>
      <c r="AR1943" s="30"/>
      <c r="AS1943" s="30"/>
      <c r="AT1943" s="30"/>
      <c r="AU1943" s="121"/>
      <c r="AV1943" s="129"/>
      <c r="AW1943" s="129"/>
      <c r="AX1943" s="129"/>
    </row>
    <row r="1944" spans="1:50" x14ac:dyDescent="0.25">
      <c r="A1944" s="154"/>
      <c r="B1944" s="28"/>
      <c r="C1944" s="155"/>
      <c r="D1944" s="155"/>
      <c r="E1944" s="25"/>
      <c r="F1944" s="29"/>
      <c r="G1944" s="29"/>
      <c r="H1944" s="29"/>
      <c r="I1944" s="29"/>
      <c r="J1944" s="29"/>
      <c r="K1944" s="25"/>
      <c r="L1944" s="155"/>
      <c r="M1944" s="155"/>
      <c r="N1944" s="155"/>
      <c r="O1944" s="155"/>
      <c r="P1944" s="155"/>
      <c r="Q1944" s="28"/>
      <c r="R1944" s="29"/>
      <c r="S1944" s="27"/>
      <c r="T1944" s="27"/>
      <c r="U1944" s="28"/>
      <c r="V1944" s="156"/>
      <c r="W1944" s="156"/>
      <c r="X1944" s="156"/>
      <c r="Y1944" s="37"/>
      <c r="Z1944" s="37"/>
      <c r="AA1944" s="37"/>
      <c r="AB1944" s="30"/>
      <c r="AC1944" s="30"/>
      <c r="AD1944" s="31"/>
      <c r="AE1944" s="30"/>
      <c r="AF1944" s="30"/>
      <c r="AG1944" s="32"/>
      <c r="AH1944" s="30"/>
      <c r="AJ1944" s="30"/>
      <c r="AK1944" s="30"/>
      <c r="AL1944" s="30"/>
      <c r="AM1944" s="30"/>
      <c r="AN1944" s="30"/>
      <c r="AO1944" s="30"/>
      <c r="AP1944" s="30"/>
      <c r="AQ1944" s="30"/>
      <c r="AR1944" s="30"/>
      <c r="AS1944" s="30"/>
      <c r="AT1944" s="30"/>
      <c r="AU1944" s="121"/>
      <c r="AV1944" s="129"/>
      <c r="AW1944" s="129"/>
      <c r="AX1944" s="129"/>
    </row>
    <row r="1945" spans="1:50" x14ac:dyDescent="0.25">
      <c r="A1945" s="154"/>
      <c r="B1945" s="28"/>
      <c r="C1945" s="155"/>
      <c r="D1945" s="155"/>
      <c r="E1945" s="25"/>
      <c r="F1945" s="29"/>
      <c r="G1945" s="29"/>
      <c r="H1945" s="29"/>
      <c r="I1945" s="29"/>
      <c r="J1945" s="29"/>
      <c r="K1945" s="25"/>
      <c r="L1945" s="155"/>
      <c r="M1945" s="155"/>
      <c r="N1945" s="155"/>
      <c r="O1945" s="155"/>
      <c r="P1945" s="155"/>
      <c r="Q1945" s="28"/>
      <c r="R1945" s="29"/>
      <c r="S1945" s="27"/>
      <c r="T1945" s="27"/>
      <c r="U1945" s="28"/>
      <c r="V1945" s="156"/>
      <c r="W1945" s="156"/>
      <c r="X1945" s="156"/>
      <c r="Y1945" s="37"/>
      <c r="Z1945" s="37"/>
      <c r="AA1945" s="37"/>
      <c r="AB1945" s="30"/>
      <c r="AC1945" s="30"/>
      <c r="AD1945" s="31"/>
      <c r="AE1945" s="30"/>
      <c r="AF1945" s="30"/>
      <c r="AG1945" s="32"/>
      <c r="AH1945" s="30"/>
      <c r="AJ1945" s="30"/>
      <c r="AK1945" s="30"/>
      <c r="AL1945" s="30"/>
      <c r="AM1945" s="30"/>
      <c r="AN1945" s="30"/>
      <c r="AO1945" s="30"/>
      <c r="AP1945" s="30"/>
      <c r="AQ1945" s="30"/>
      <c r="AR1945" s="30"/>
      <c r="AS1945" s="30"/>
      <c r="AT1945" s="30"/>
      <c r="AU1945" s="121"/>
      <c r="AV1945" s="129"/>
      <c r="AW1945" s="129"/>
      <c r="AX1945" s="129"/>
    </row>
    <row r="1946" spans="1:50" x14ac:dyDescent="0.25">
      <c r="A1946" s="154"/>
      <c r="B1946" s="28"/>
      <c r="C1946" s="155"/>
      <c r="D1946" s="155"/>
      <c r="E1946" s="25"/>
      <c r="F1946" s="29"/>
      <c r="G1946" s="29"/>
      <c r="H1946" s="29"/>
      <c r="I1946" s="29"/>
      <c r="J1946" s="29"/>
      <c r="K1946" s="25"/>
      <c r="L1946" s="155"/>
      <c r="M1946" s="155"/>
      <c r="N1946" s="155"/>
      <c r="O1946" s="155"/>
      <c r="P1946" s="155"/>
      <c r="Q1946" s="28"/>
      <c r="R1946" s="29"/>
      <c r="S1946" s="27"/>
      <c r="T1946" s="27"/>
      <c r="U1946" s="28"/>
      <c r="V1946" s="156"/>
      <c r="W1946" s="156"/>
      <c r="X1946" s="156"/>
      <c r="Y1946" s="37"/>
      <c r="Z1946" s="37"/>
      <c r="AA1946" s="37"/>
      <c r="AB1946" s="30"/>
      <c r="AC1946" s="30"/>
      <c r="AD1946" s="31"/>
      <c r="AE1946" s="30"/>
      <c r="AF1946" s="30"/>
      <c r="AG1946" s="32"/>
      <c r="AH1946" s="30"/>
      <c r="AJ1946" s="30"/>
      <c r="AK1946" s="30"/>
      <c r="AL1946" s="30"/>
      <c r="AM1946" s="30"/>
      <c r="AN1946" s="30"/>
      <c r="AO1946" s="30"/>
      <c r="AP1946" s="30"/>
      <c r="AQ1946" s="30"/>
      <c r="AR1946" s="30"/>
      <c r="AS1946" s="30"/>
      <c r="AT1946" s="30"/>
      <c r="AU1946" s="121"/>
      <c r="AV1946" s="129"/>
      <c r="AW1946" s="129"/>
      <c r="AX1946" s="129"/>
    </row>
    <row r="1947" spans="1:50" x14ac:dyDescent="0.25">
      <c r="A1947" s="154"/>
      <c r="B1947" s="28"/>
      <c r="C1947" s="155"/>
      <c r="D1947" s="155"/>
      <c r="E1947" s="25"/>
      <c r="F1947" s="29"/>
      <c r="G1947" s="29"/>
      <c r="H1947" s="29"/>
      <c r="I1947" s="29"/>
      <c r="J1947" s="29"/>
      <c r="K1947" s="25"/>
      <c r="L1947" s="155"/>
      <c r="M1947" s="155"/>
      <c r="N1947" s="155"/>
      <c r="O1947" s="155"/>
      <c r="P1947" s="155"/>
      <c r="Q1947" s="28"/>
      <c r="R1947" s="29"/>
      <c r="S1947" s="27"/>
      <c r="T1947" s="27"/>
      <c r="U1947" s="28"/>
      <c r="V1947" s="156"/>
      <c r="W1947" s="156"/>
      <c r="X1947" s="156"/>
      <c r="Y1947" s="37"/>
      <c r="Z1947" s="37"/>
      <c r="AA1947" s="37"/>
      <c r="AB1947" s="30"/>
      <c r="AC1947" s="30"/>
      <c r="AD1947" s="31"/>
      <c r="AE1947" s="30"/>
      <c r="AF1947" s="30"/>
      <c r="AG1947" s="32"/>
      <c r="AH1947" s="30"/>
      <c r="AJ1947" s="30"/>
      <c r="AK1947" s="30"/>
      <c r="AL1947" s="30"/>
      <c r="AM1947" s="30"/>
      <c r="AN1947" s="30"/>
      <c r="AO1947" s="30"/>
      <c r="AP1947" s="30"/>
      <c r="AQ1947" s="30"/>
      <c r="AR1947" s="30"/>
      <c r="AS1947" s="30"/>
      <c r="AT1947" s="30"/>
      <c r="AU1947" s="121"/>
      <c r="AV1947" s="129"/>
      <c r="AW1947" s="129"/>
      <c r="AX1947" s="129"/>
    </row>
    <row r="1948" spans="1:50" x14ac:dyDescent="0.25">
      <c r="A1948" s="154"/>
      <c r="B1948" s="28"/>
      <c r="C1948" s="155"/>
      <c r="D1948" s="155"/>
      <c r="E1948" s="25"/>
      <c r="F1948" s="29"/>
      <c r="G1948" s="29"/>
      <c r="H1948" s="29"/>
      <c r="I1948" s="29"/>
      <c r="J1948" s="29"/>
      <c r="K1948" s="25"/>
      <c r="L1948" s="155"/>
      <c r="M1948" s="155"/>
      <c r="N1948" s="155"/>
      <c r="O1948" s="155"/>
      <c r="P1948" s="155"/>
      <c r="Q1948" s="28"/>
      <c r="R1948" s="29"/>
      <c r="S1948" s="27"/>
      <c r="T1948" s="27"/>
      <c r="U1948" s="28"/>
      <c r="V1948" s="156"/>
      <c r="W1948" s="156"/>
      <c r="X1948" s="156"/>
      <c r="Y1948" s="37"/>
      <c r="Z1948" s="37"/>
      <c r="AA1948" s="37"/>
      <c r="AB1948" s="30"/>
      <c r="AC1948" s="30"/>
      <c r="AD1948" s="31"/>
      <c r="AE1948" s="30"/>
      <c r="AF1948" s="30"/>
      <c r="AG1948" s="32"/>
      <c r="AH1948" s="30"/>
      <c r="AJ1948" s="30"/>
      <c r="AK1948" s="30"/>
      <c r="AL1948" s="30"/>
      <c r="AM1948" s="30"/>
      <c r="AN1948" s="30"/>
      <c r="AO1948" s="30"/>
      <c r="AP1948" s="30"/>
      <c r="AQ1948" s="30"/>
      <c r="AR1948" s="30"/>
      <c r="AS1948" s="30"/>
      <c r="AT1948" s="30"/>
      <c r="AU1948" s="121"/>
      <c r="AV1948" s="129"/>
      <c r="AW1948" s="129"/>
      <c r="AX1948" s="129"/>
    </row>
    <row r="1949" spans="1:50" x14ac:dyDescent="0.25">
      <c r="A1949" s="154"/>
      <c r="B1949" s="28"/>
      <c r="C1949" s="155"/>
      <c r="D1949" s="155"/>
      <c r="E1949" s="25"/>
      <c r="F1949" s="29"/>
      <c r="G1949" s="29"/>
      <c r="H1949" s="29"/>
      <c r="I1949" s="29"/>
      <c r="J1949" s="29"/>
      <c r="K1949" s="25"/>
      <c r="L1949" s="155"/>
      <c r="M1949" s="155"/>
      <c r="N1949" s="155"/>
      <c r="O1949" s="155"/>
      <c r="P1949" s="155"/>
      <c r="Q1949" s="28"/>
      <c r="R1949" s="29"/>
      <c r="S1949" s="27"/>
      <c r="T1949" s="27"/>
      <c r="U1949" s="28"/>
      <c r="V1949" s="156"/>
      <c r="W1949" s="156"/>
      <c r="X1949" s="156"/>
      <c r="Y1949" s="37"/>
      <c r="Z1949" s="37"/>
      <c r="AA1949" s="37"/>
      <c r="AB1949" s="30"/>
      <c r="AC1949" s="30"/>
      <c r="AD1949" s="31"/>
      <c r="AE1949" s="30"/>
      <c r="AF1949" s="30"/>
      <c r="AG1949" s="32"/>
      <c r="AH1949" s="30"/>
      <c r="AJ1949" s="30"/>
      <c r="AK1949" s="30"/>
      <c r="AL1949" s="30"/>
      <c r="AM1949" s="30"/>
      <c r="AN1949" s="30"/>
      <c r="AO1949" s="30"/>
      <c r="AP1949" s="30"/>
      <c r="AQ1949" s="30"/>
      <c r="AR1949" s="30"/>
      <c r="AS1949" s="30"/>
      <c r="AT1949" s="30"/>
      <c r="AU1949" s="121"/>
      <c r="AV1949" s="129"/>
      <c r="AW1949" s="129"/>
      <c r="AX1949" s="129"/>
    </row>
    <row r="1950" spans="1:50" x14ac:dyDescent="0.25">
      <c r="A1950" s="154"/>
      <c r="B1950" s="28"/>
      <c r="C1950" s="155"/>
      <c r="D1950" s="155"/>
      <c r="E1950" s="25"/>
      <c r="F1950" s="29"/>
      <c r="G1950" s="29"/>
      <c r="H1950" s="29"/>
      <c r="I1950" s="29"/>
      <c r="J1950" s="29"/>
      <c r="K1950" s="25"/>
      <c r="L1950" s="155"/>
      <c r="M1950" s="155"/>
      <c r="N1950" s="155"/>
      <c r="O1950" s="155"/>
      <c r="P1950" s="155"/>
      <c r="Q1950" s="28"/>
      <c r="R1950" s="29"/>
      <c r="S1950" s="27"/>
      <c r="T1950" s="27"/>
      <c r="U1950" s="28"/>
      <c r="V1950" s="156"/>
      <c r="W1950" s="156"/>
      <c r="X1950" s="156"/>
      <c r="Y1950" s="37"/>
      <c r="Z1950" s="37"/>
      <c r="AA1950" s="37"/>
      <c r="AB1950" s="30"/>
      <c r="AC1950" s="30"/>
      <c r="AD1950" s="31"/>
      <c r="AE1950" s="30"/>
      <c r="AF1950" s="30"/>
      <c r="AG1950" s="32"/>
      <c r="AH1950" s="30"/>
      <c r="AJ1950" s="30"/>
      <c r="AK1950" s="30"/>
      <c r="AL1950" s="30"/>
      <c r="AM1950" s="30"/>
      <c r="AN1950" s="30"/>
      <c r="AO1950" s="30"/>
      <c r="AP1950" s="30"/>
      <c r="AQ1950" s="30"/>
      <c r="AR1950" s="30"/>
      <c r="AS1950" s="30"/>
      <c r="AT1950" s="30"/>
      <c r="AU1950" s="121"/>
      <c r="AV1950" s="129"/>
      <c r="AW1950" s="129"/>
      <c r="AX1950" s="129"/>
    </row>
    <row r="1951" spans="1:50" x14ac:dyDescent="0.25">
      <c r="A1951" s="154"/>
      <c r="B1951" s="28"/>
      <c r="C1951" s="155"/>
      <c r="D1951" s="155"/>
      <c r="E1951" s="25"/>
      <c r="F1951" s="29"/>
      <c r="G1951" s="29"/>
      <c r="H1951" s="29"/>
      <c r="I1951" s="29"/>
      <c r="J1951" s="29"/>
      <c r="K1951" s="25"/>
      <c r="L1951" s="155"/>
      <c r="M1951" s="155"/>
      <c r="N1951" s="155"/>
      <c r="O1951" s="155"/>
      <c r="P1951" s="155"/>
      <c r="Q1951" s="28"/>
      <c r="R1951" s="29"/>
      <c r="S1951" s="27"/>
      <c r="T1951" s="27"/>
      <c r="U1951" s="28"/>
      <c r="V1951" s="156"/>
      <c r="W1951" s="156"/>
      <c r="X1951" s="156"/>
      <c r="Y1951" s="37"/>
      <c r="Z1951" s="37"/>
      <c r="AA1951" s="37"/>
      <c r="AB1951" s="30"/>
      <c r="AC1951" s="30"/>
      <c r="AD1951" s="31"/>
      <c r="AE1951" s="30"/>
      <c r="AF1951" s="30"/>
      <c r="AG1951" s="32"/>
      <c r="AH1951" s="30"/>
      <c r="AJ1951" s="30"/>
      <c r="AK1951" s="30"/>
      <c r="AL1951" s="30"/>
      <c r="AM1951" s="30"/>
      <c r="AN1951" s="30"/>
      <c r="AO1951" s="30"/>
      <c r="AP1951" s="30"/>
      <c r="AQ1951" s="30"/>
      <c r="AR1951" s="30"/>
      <c r="AS1951" s="30"/>
      <c r="AT1951" s="30"/>
      <c r="AU1951" s="121"/>
      <c r="AV1951" s="129"/>
      <c r="AW1951" s="129"/>
      <c r="AX1951" s="129"/>
    </row>
    <row r="1952" spans="1:50" x14ac:dyDescent="0.25">
      <c r="A1952" s="154"/>
      <c r="B1952" s="28"/>
      <c r="C1952" s="155"/>
      <c r="D1952" s="155"/>
      <c r="E1952" s="25"/>
      <c r="F1952" s="29"/>
      <c r="G1952" s="29"/>
      <c r="H1952" s="29"/>
      <c r="I1952" s="29"/>
      <c r="J1952" s="29"/>
      <c r="K1952" s="25"/>
      <c r="L1952" s="155"/>
      <c r="M1952" s="155"/>
      <c r="N1952" s="155"/>
      <c r="O1952" s="155"/>
      <c r="P1952" s="155"/>
      <c r="Q1952" s="28"/>
      <c r="R1952" s="29"/>
      <c r="S1952" s="27"/>
      <c r="T1952" s="27"/>
      <c r="U1952" s="28"/>
      <c r="V1952" s="156"/>
      <c r="W1952" s="156"/>
      <c r="X1952" s="156"/>
      <c r="Y1952" s="37"/>
      <c r="Z1952" s="37"/>
      <c r="AA1952" s="37"/>
      <c r="AB1952" s="30"/>
      <c r="AC1952" s="30"/>
      <c r="AD1952" s="31"/>
      <c r="AE1952" s="30"/>
      <c r="AF1952" s="30"/>
      <c r="AG1952" s="32"/>
      <c r="AH1952" s="30"/>
      <c r="AJ1952" s="30"/>
      <c r="AK1952" s="30"/>
      <c r="AL1952" s="30"/>
      <c r="AM1952" s="30"/>
      <c r="AN1952" s="30"/>
      <c r="AO1952" s="30"/>
      <c r="AP1952" s="30"/>
      <c r="AQ1952" s="30"/>
      <c r="AR1952" s="30"/>
      <c r="AS1952" s="30"/>
      <c r="AT1952" s="30"/>
      <c r="AU1952" s="121"/>
      <c r="AV1952" s="129"/>
      <c r="AW1952" s="129"/>
      <c r="AX1952" s="129"/>
    </row>
    <row r="1953" spans="1:50" x14ac:dyDescent="0.25">
      <c r="A1953" s="154"/>
      <c r="B1953" s="28"/>
      <c r="C1953" s="155"/>
      <c r="D1953" s="155"/>
      <c r="E1953" s="25"/>
      <c r="F1953" s="29"/>
      <c r="G1953" s="29"/>
      <c r="H1953" s="29"/>
      <c r="I1953" s="29"/>
      <c r="J1953" s="29"/>
      <c r="K1953" s="25"/>
      <c r="L1953" s="155"/>
      <c r="M1953" s="155"/>
      <c r="N1953" s="155"/>
      <c r="O1953" s="155"/>
      <c r="P1953" s="155"/>
      <c r="Q1953" s="28"/>
      <c r="R1953" s="29"/>
      <c r="S1953" s="27"/>
      <c r="T1953" s="27"/>
      <c r="U1953" s="28"/>
      <c r="V1953" s="156"/>
      <c r="W1953" s="156"/>
      <c r="X1953" s="156"/>
      <c r="Y1953" s="37"/>
      <c r="Z1953" s="37"/>
      <c r="AA1953" s="37"/>
      <c r="AB1953" s="30"/>
      <c r="AC1953" s="30"/>
      <c r="AD1953" s="31"/>
      <c r="AE1953" s="30"/>
      <c r="AF1953" s="30"/>
      <c r="AG1953" s="32"/>
      <c r="AH1953" s="30"/>
      <c r="AJ1953" s="30"/>
      <c r="AK1953" s="30"/>
      <c r="AL1953" s="30"/>
      <c r="AM1953" s="30"/>
      <c r="AN1953" s="30"/>
      <c r="AO1953" s="30"/>
      <c r="AP1953" s="30"/>
      <c r="AQ1953" s="30"/>
      <c r="AR1953" s="30"/>
      <c r="AS1953" s="30"/>
      <c r="AT1953" s="30"/>
      <c r="AU1953" s="121"/>
      <c r="AV1953" s="129"/>
      <c r="AW1953" s="129"/>
      <c r="AX1953" s="129"/>
    </row>
    <row r="1954" spans="1:50" x14ac:dyDescent="0.25">
      <c r="A1954" s="154"/>
      <c r="B1954" s="28"/>
      <c r="C1954" s="155"/>
      <c r="D1954" s="155"/>
      <c r="E1954" s="25"/>
      <c r="F1954" s="29"/>
      <c r="G1954" s="29"/>
      <c r="H1954" s="29"/>
      <c r="I1954" s="29"/>
      <c r="J1954" s="29"/>
      <c r="K1954" s="25"/>
      <c r="L1954" s="155"/>
      <c r="M1954" s="155"/>
      <c r="N1954" s="155"/>
      <c r="O1954" s="155"/>
      <c r="P1954" s="155"/>
      <c r="Q1954" s="28"/>
      <c r="R1954" s="29"/>
      <c r="S1954" s="27"/>
      <c r="T1954" s="27"/>
      <c r="U1954" s="28"/>
      <c r="V1954" s="156"/>
      <c r="W1954" s="156"/>
      <c r="X1954" s="156"/>
      <c r="Y1954" s="37"/>
      <c r="Z1954" s="37"/>
      <c r="AA1954" s="37"/>
      <c r="AB1954" s="30"/>
      <c r="AC1954" s="30"/>
      <c r="AD1954" s="31"/>
      <c r="AE1954" s="30"/>
      <c r="AF1954" s="30"/>
      <c r="AG1954" s="32"/>
      <c r="AH1954" s="30"/>
      <c r="AJ1954" s="30"/>
      <c r="AK1954" s="30"/>
      <c r="AL1954" s="30"/>
      <c r="AM1954" s="30"/>
      <c r="AN1954" s="30"/>
      <c r="AO1954" s="30"/>
      <c r="AP1954" s="30"/>
      <c r="AQ1954" s="30"/>
      <c r="AR1954" s="30"/>
      <c r="AS1954" s="30"/>
      <c r="AT1954" s="30"/>
      <c r="AU1954" s="121"/>
      <c r="AV1954" s="129"/>
      <c r="AW1954" s="129"/>
      <c r="AX1954" s="129"/>
    </row>
    <row r="1955" spans="1:50" x14ac:dyDescent="0.25">
      <c r="A1955" s="154"/>
      <c r="B1955" s="28"/>
      <c r="C1955" s="155"/>
      <c r="D1955" s="155"/>
      <c r="E1955" s="25"/>
      <c r="F1955" s="29"/>
      <c r="G1955" s="29"/>
      <c r="H1955" s="29"/>
      <c r="I1955" s="29"/>
      <c r="J1955" s="29"/>
      <c r="K1955" s="25"/>
      <c r="L1955" s="155"/>
      <c r="M1955" s="155"/>
      <c r="N1955" s="155"/>
      <c r="O1955" s="155"/>
      <c r="P1955" s="155"/>
      <c r="Q1955" s="28"/>
      <c r="R1955" s="29"/>
      <c r="S1955" s="27"/>
      <c r="T1955" s="27"/>
      <c r="U1955" s="28"/>
      <c r="V1955" s="156"/>
      <c r="W1955" s="156"/>
      <c r="X1955" s="156"/>
      <c r="Y1955" s="37"/>
      <c r="Z1955" s="37"/>
      <c r="AA1955" s="37"/>
      <c r="AB1955" s="30"/>
      <c r="AC1955" s="30"/>
      <c r="AD1955" s="31"/>
      <c r="AE1955" s="30"/>
      <c r="AF1955" s="30"/>
      <c r="AG1955" s="32"/>
      <c r="AH1955" s="30"/>
      <c r="AJ1955" s="30"/>
      <c r="AK1955" s="30"/>
      <c r="AL1955" s="30"/>
      <c r="AM1955" s="30"/>
      <c r="AN1955" s="30"/>
      <c r="AO1955" s="30"/>
      <c r="AP1955" s="30"/>
      <c r="AQ1955" s="30"/>
      <c r="AR1955" s="30"/>
      <c r="AS1955" s="30"/>
      <c r="AT1955" s="30"/>
      <c r="AU1955" s="121"/>
      <c r="AV1955" s="129"/>
      <c r="AW1955" s="129"/>
      <c r="AX1955" s="129"/>
    </row>
    <row r="1956" spans="1:50" x14ac:dyDescent="0.25">
      <c r="A1956" s="154"/>
      <c r="B1956" s="28"/>
      <c r="C1956" s="155"/>
      <c r="D1956" s="155"/>
      <c r="E1956" s="25"/>
      <c r="F1956" s="29"/>
      <c r="G1956" s="29"/>
      <c r="H1956" s="29"/>
      <c r="I1956" s="29"/>
      <c r="J1956" s="29"/>
      <c r="K1956" s="25"/>
      <c r="L1956" s="155"/>
      <c r="M1956" s="155"/>
      <c r="N1956" s="155"/>
      <c r="O1956" s="155"/>
      <c r="P1956" s="155"/>
      <c r="Q1956" s="28"/>
      <c r="R1956" s="29"/>
      <c r="S1956" s="27"/>
      <c r="T1956" s="27"/>
      <c r="U1956" s="28"/>
      <c r="V1956" s="156"/>
      <c r="W1956" s="156"/>
      <c r="X1956" s="156"/>
      <c r="Y1956" s="37"/>
      <c r="Z1956" s="37"/>
      <c r="AA1956" s="37"/>
      <c r="AB1956" s="30"/>
      <c r="AC1956" s="30"/>
      <c r="AD1956" s="31"/>
      <c r="AE1956" s="30"/>
      <c r="AF1956" s="30"/>
      <c r="AG1956" s="32"/>
      <c r="AH1956" s="30"/>
      <c r="AJ1956" s="30"/>
      <c r="AK1956" s="30"/>
      <c r="AL1956" s="30"/>
      <c r="AM1956" s="30"/>
      <c r="AN1956" s="30"/>
      <c r="AO1956" s="30"/>
      <c r="AP1956" s="30"/>
      <c r="AQ1956" s="30"/>
      <c r="AR1956" s="30"/>
      <c r="AS1956" s="30"/>
      <c r="AT1956" s="30"/>
      <c r="AU1956" s="121"/>
      <c r="AV1956" s="129"/>
      <c r="AW1956" s="129"/>
      <c r="AX1956" s="129"/>
    </row>
    <row r="1957" spans="1:50" x14ac:dyDescent="0.25">
      <c r="A1957" s="154"/>
      <c r="B1957" s="28"/>
      <c r="C1957" s="155"/>
      <c r="D1957" s="155"/>
      <c r="E1957" s="25"/>
      <c r="F1957" s="29"/>
      <c r="G1957" s="29"/>
      <c r="H1957" s="29"/>
      <c r="I1957" s="29"/>
      <c r="J1957" s="29"/>
      <c r="K1957" s="25"/>
      <c r="L1957" s="155"/>
      <c r="M1957" s="155"/>
      <c r="N1957" s="155"/>
      <c r="O1957" s="155"/>
      <c r="P1957" s="155"/>
      <c r="Q1957" s="28"/>
      <c r="R1957" s="29"/>
      <c r="S1957" s="27"/>
      <c r="T1957" s="27"/>
      <c r="U1957" s="28"/>
      <c r="V1957" s="156"/>
      <c r="W1957" s="156"/>
      <c r="X1957" s="156"/>
      <c r="Y1957" s="37"/>
      <c r="Z1957" s="37"/>
      <c r="AA1957" s="37"/>
      <c r="AB1957" s="30"/>
      <c r="AC1957" s="30"/>
      <c r="AD1957" s="31"/>
      <c r="AE1957" s="30"/>
      <c r="AF1957" s="30"/>
      <c r="AG1957" s="32"/>
      <c r="AH1957" s="30"/>
      <c r="AJ1957" s="30"/>
      <c r="AK1957" s="30"/>
      <c r="AL1957" s="30"/>
      <c r="AM1957" s="30"/>
      <c r="AN1957" s="30"/>
      <c r="AO1957" s="30"/>
      <c r="AP1957" s="30"/>
      <c r="AQ1957" s="30"/>
      <c r="AR1957" s="30"/>
      <c r="AS1957" s="30"/>
      <c r="AT1957" s="30"/>
      <c r="AU1957" s="121"/>
      <c r="AV1957" s="129"/>
      <c r="AW1957" s="129"/>
      <c r="AX1957" s="129"/>
    </row>
    <row r="1958" spans="1:50" x14ac:dyDescent="0.25">
      <c r="A1958" s="154"/>
      <c r="B1958" s="28"/>
      <c r="C1958" s="155"/>
      <c r="D1958" s="155"/>
      <c r="E1958" s="25"/>
      <c r="F1958" s="29"/>
      <c r="G1958" s="29"/>
      <c r="H1958" s="29"/>
      <c r="I1958" s="29"/>
      <c r="J1958" s="29"/>
      <c r="K1958" s="25"/>
      <c r="L1958" s="155"/>
      <c r="M1958" s="155"/>
      <c r="N1958" s="155"/>
      <c r="O1958" s="155"/>
      <c r="P1958" s="155"/>
      <c r="Q1958" s="28"/>
      <c r="R1958" s="29"/>
      <c r="S1958" s="27"/>
      <c r="T1958" s="27"/>
      <c r="U1958" s="28"/>
      <c r="V1958" s="156"/>
      <c r="W1958" s="156"/>
      <c r="X1958" s="156"/>
      <c r="Y1958" s="37"/>
      <c r="Z1958" s="37"/>
      <c r="AA1958" s="37"/>
      <c r="AB1958" s="30"/>
      <c r="AC1958" s="30"/>
      <c r="AD1958" s="31"/>
      <c r="AE1958" s="30"/>
      <c r="AF1958" s="30"/>
      <c r="AG1958" s="32"/>
      <c r="AH1958" s="30"/>
      <c r="AJ1958" s="30"/>
      <c r="AK1958" s="30"/>
      <c r="AL1958" s="30"/>
      <c r="AM1958" s="30"/>
      <c r="AN1958" s="30"/>
      <c r="AO1958" s="30"/>
      <c r="AP1958" s="30"/>
      <c r="AQ1958" s="30"/>
      <c r="AR1958" s="30"/>
      <c r="AS1958" s="30"/>
      <c r="AT1958" s="30"/>
      <c r="AU1958" s="121"/>
      <c r="AV1958" s="129"/>
      <c r="AW1958" s="129"/>
      <c r="AX1958" s="129"/>
    </row>
    <row r="1959" spans="1:50" x14ac:dyDescent="0.25">
      <c r="A1959" s="154"/>
      <c r="B1959" s="28"/>
      <c r="C1959" s="155"/>
      <c r="D1959" s="155"/>
      <c r="E1959" s="25"/>
      <c r="F1959" s="29"/>
      <c r="G1959" s="29"/>
      <c r="H1959" s="29"/>
      <c r="I1959" s="29"/>
      <c r="J1959" s="29"/>
      <c r="K1959" s="25"/>
      <c r="L1959" s="155"/>
      <c r="M1959" s="155"/>
      <c r="N1959" s="155"/>
      <c r="O1959" s="155"/>
      <c r="P1959" s="155"/>
      <c r="Q1959" s="28"/>
      <c r="R1959" s="29"/>
      <c r="S1959" s="27"/>
      <c r="T1959" s="27"/>
      <c r="U1959" s="28"/>
      <c r="V1959" s="156"/>
      <c r="W1959" s="156"/>
      <c r="X1959" s="156"/>
      <c r="Y1959" s="37"/>
      <c r="Z1959" s="37"/>
      <c r="AA1959" s="37"/>
      <c r="AB1959" s="30"/>
      <c r="AC1959" s="30"/>
      <c r="AD1959" s="31"/>
      <c r="AE1959" s="30"/>
      <c r="AF1959" s="30"/>
      <c r="AG1959" s="32"/>
      <c r="AH1959" s="30"/>
      <c r="AJ1959" s="30"/>
      <c r="AK1959" s="30"/>
      <c r="AL1959" s="30"/>
      <c r="AM1959" s="30"/>
      <c r="AN1959" s="30"/>
      <c r="AO1959" s="30"/>
      <c r="AP1959" s="30"/>
      <c r="AQ1959" s="30"/>
      <c r="AR1959" s="30"/>
      <c r="AS1959" s="30"/>
      <c r="AT1959" s="30"/>
      <c r="AU1959" s="121"/>
      <c r="AV1959" s="129"/>
      <c r="AW1959" s="129"/>
      <c r="AX1959" s="129"/>
    </row>
    <row r="1960" spans="1:50" x14ac:dyDescent="0.25">
      <c r="A1960" s="154"/>
      <c r="B1960" s="28"/>
      <c r="C1960" s="155"/>
      <c r="D1960" s="155"/>
      <c r="E1960" s="25"/>
      <c r="F1960" s="29"/>
      <c r="G1960" s="29"/>
      <c r="H1960" s="29"/>
      <c r="I1960" s="29"/>
      <c r="J1960" s="29"/>
      <c r="K1960" s="25"/>
      <c r="L1960" s="155"/>
      <c r="M1960" s="155"/>
      <c r="N1960" s="155"/>
      <c r="O1960" s="155"/>
      <c r="P1960" s="155"/>
      <c r="Q1960" s="28"/>
      <c r="R1960" s="29"/>
      <c r="S1960" s="27"/>
      <c r="T1960" s="27"/>
      <c r="U1960" s="28"/>
      <c r="V1960" s="156"/>
      <c r="W1960" s="156"/>
      <c r="X1960" s="156"/>
      <c r="Y1960" s="37"/>
      <c r="Z1960" s="37"/>
      <c r="AA1960" s="37"/>
      <c r="AB1960" s="30"/>
      <c r="AC1960" s="30"/>
      <c r="AD1960" s="31"/>
      <c r="AE1960" s="30"/>
      <c r="AF1960" s="30"/>
      <c r="AG1960" s="32"/>
      <c r="AH1960" s="30"/>
      <c r="AJ1960" s="30"/>
      <c r="AK1960" s="30"/>
      <c r="AL1960" s="30"/>
      <c r="AM1960" s="30"/>
      <c r="AN1960" s="30"/>
      <c r="AO1960" s="30"/>
      <c r="AP1960" s="30"/>
      <c r="AQ1960" s="30"/>
      <c r="AR1960" s="30"/>
      <c r="AS1960" s="30"/>
      <c r="AT1960" s="30"/>
      <c r="AU1960" s="121"/>
      <c r="AV1960" s="129"/>
      <c r="AW1960" s="129"/>
      <c r="AX1960" s="129"/>
    </row>
    <row r="1961" spans="1:50" x14ac:dyDescent="0.25">
      <c r="A1961" s="154"/>
      <c r="B1961" s="28"/>
      <c r="C1961" s="155"/>
      <c r="D1961" s="155"/>
      <c r="E1961" s="25"/>
      <c r="F1961" s="29"/>
      <c r="G1961" s="29"/>
      <c r="H1961" s="29"/>
      <c r="I1961" s="29"/>
      <c r="J1961" s="29"/>
      <c r="K1961" s="25"/>
      <c r="L1961" s="155"/>
      <c r="M1961" s="155"/>
      <c r="N1961" s="155"/>
      <c r="O1961" s="155"/>
      <c r="P1961" s="155"/>
      <c r="Q1961" s="28"/>
      <c r="R1961" s="29"/>
      <c r="S1961" s="27"/>
      <c r="T1961" s="27"/>
      <c r="U1961" s="28"/>
      <c r="V1961" s="156"/>
      <c r="W1961" s="156"/>
      <c r="X1961" s="156"/>
      <c r="Y1961" s="37"/>
      <c r="Z1961" s="37"/>
      <c r="AA1961" s="37"/>
      <c r="AB1961" s="30"/>
      <c r="AC1961" s="30"/>
      <c r="AD1961" s="31"/>
      <c r="AE1961" s="30"/>
      <c r="AF1961" s="30"/>
      <c r="AG1961" s="32"/>
      <c r="AH1961" s="30"/>
      <c r="AJ1961" s="30"/>
      <c r="AK1961" s="30"/>
      <c r="AL1961" s="30"/>
      <c r="AM1961" s="30"/>
      <c r="AN1961" s="30"/>
      <c r="AO1961" s="30"/>
      <c r="AP1961" s="30"/>
      <c r="AQ1961" s="30"/>
      <c r="AR1961" s="30"/>
      <c r="AS1961" s="30"/>
      <c r="AT1961" s="30"/>
      <c r="AU1961" s="121"/>
      <c r="AV1961" s="129"/>
      <c r="AW1961" s="129"/>
      <c r="AX1961" s="129"/>
    </row>
    <row r="1962" spans="1:50" x14ac:dyDescent="0.25">
      <c r="A1962" s="154"/>
      <c r="B1962" s="28"/>
      <c r="C1962" s="155"/>
      <c r="D1962" s="155"/>
      <c r="E1962" s="25"/>
      <c r="F1962" s="29"/>
      <c r="G1962" s="29"/>
      <c r="H1962" s="29"/>
      <c r="I1962" s="29"/>
      <c r="J1962" s="29"/>
      <c r="K1962" s="25"/>
      <c r="L1962" s="155"/>
      <c r="M1962" s="155"/>
      <c r="N1962" s="155"/>
      <c r="O1962" s="155"/>
      <c r="P1962" s="155"/>
      <c r="Q1962" s="28"/>
      <c r="R1962" s="29"/>
      <c r="S1962" s="27"/>
      <c r="T1962" s="27"/>
      <c r="U1962" s="28"/>
      <c r="V1962" s="156"/>
      <c r="W1962" s="156"/>
      <c r="X1962" s="156"/>
      <c r="Y1962" s="37"/>
      <c r="Z1962" s="37"/>
      <c r="AA1962" s="37"/>
      <c r="AB1962" s="30"/>
      <c r="AC1962" s="30"/>
      <c r="AD1962" s="31"/>
      <c r="AE1962" s="30"/>
      <c r="AF1962" s="30"/>
      <c r="AG1962" s="32"/>
      <c r="AH1962" s="30"/>
      <c r="AJ1962" s="30"/>
      <c r="AK1962" s="30"/>
      <c r="AL1962" s="30"/>
      <c r="AM1962" s="30"/>
      <c r="AN1962" s="30"/>
      <c r="AO1962" s="30"/>
      <c r="AP1962" s="30"/>
      <c r="AQ1962" s="30"/>
      <c r="AR1962" s="30"/>
      <c r="AS1962" s="30"/>
      <c r="AT1962" s="30"/>
      <c r="AU1962" s="121"/>
      <c r="AV1962" s="129"/>
      <c r="AW1962" s="129"/>
      <c r="AX1962" s="129"/>
    </row>
    <row r="1963" spans="1:50" x14ac:dyDescent="0.25">
      <c r="A1963" s="154"/>
      <c r="B1963" s="28"/>
      <c r="C1963" s="155"/>
      <c r="D1963" s="155"/>
      <c r="E1963" s="25"/>
      <c r="F1963" s="29"/>
      <c r="G1963" s="29"/>
      <c r="H1963" s="29"/>
      <c r="I1963" s="29"/>
      <c r="J1963" s="29"/>
      <c r="K1963" s="25"/>
      <c r="L1963" s="155"/>
      <c r="M1963" s="155"/>
      <c r="N1963" s="155"/>
      <c r="O1963" s="155"/>
      <c r="P1963" s="155"/>
      <c r="Q1963" s="28"/>
      <c r="R1963" s="29"/>
      <c r="S1963" s="27"/>
      <c r="T1963" s="27"/>
      <c r="U1963" s="28"/>
      <c r="V1963" s="156"/>
      <c r="W1963" s="156"/>
      <c r="X1963" s="156"/>
      <c r="Y1963" s="37"/>
      <c r="Z1963" s="37"/>
      <c r="AA1963" s="37"/>
      <c r="AB1963" s="30"/>
      <c r="AC1963" s="30"/>
      <c r="AD1963" s="31"/>
      <c r="AE1963" s="30"/>
      <c r="AF1963" s="30"/>
      <c r="AG1963" s="32"/>
      <c r="AH1963" s="30"/>
      <c r="AJ1963" s="30"/>
      <c r="AK1963" s="30"/>
      <c r="AL1963" s="30"/>
      <c r="AM1963" s="30"/>
      <c r="AN1963" s="30"/>
      <c r="AO1963" s="30"/>
      <c r="AP1963" s="30"/>
      <c r="AQ1963" s="30"/>
      <c r="AR1963" s="30"/>
      <c r="AS1963" s="30"/>
      <c r="AT1963" s="30"/>
      <c r="AU1963" s="121"/>
      <c r="AV1963" s="129"/>
      <c r="AW1963" s="129"/>
      <c r="AX1963" s="129"/>
    </row>
    <row r="1964" spans="1:50" x14ac:dyDescent="0.25">
      <c r="A1964" s="154"/>
      <c r="B1964" s="28"/>
      <c r="C1964" s="155"/>
      <c r="D1964" s="155"/>
      <c r="E1964" s="25"/>
      <c r="F1964" s="29"/>
      <c r="G1964" s="29"/>
      <c r="H1964" s="29"/>
      <c r="I1964" s="29"/>
      <c r="J1964" s="29"/>
      <c r="K1964" s="25"/>
      <c r="L1964" s="155"/>
      <c r="M1964" s="155"/>
      <c r="N1964" s="155"/>
      <c r="O1964" s="155"/>
      <c r="P1964" s="155"/>
      <c r="Q1964" s="28"/>
      <c r="R1964" s="29"/>
      <c r="S1964" s="27"/>
      <c r="T1964" s="27"/>
      <c r="U1964" s="28"/>
      <c r="V1964" s="156"/>
      <c r="W1964" s="156"/>
      <c r="X1964" s="156"/>
      <c r="Y1964" s="37"/>
      <c r="Z1964" s="37"/>
      <c r="AA1964" s="37"/>
      <c r="AB1964" s="30"/>
      <c r="AC1964" s="30"/>
      <c r="AD1964" s="31"/>
      <c r="AE1964" s="30"/>
      <c r="AF1964" s="30"/>
      <c r="AG1964" s="32"/>
      <c r="AH1964" s="30"/>
      <c r="AJ1964" s="30"/>
      <c r="AK1964" s="30"/>
      <c r="AL1964" s="30"/>
      <c r="AM1964" s="30"/>
      <c r="AN1964" s="30"/>
      <c r="AO1964" s="30"/>
      <c r="AP1964" s="30"/>
      <c r="AQ1964" s="30"/>
      <c r="AR1964" s="30"/>
      <c r="AS1964" s="30"/>
      <c r="AT1964" s="30"/>
      <c r="AU1964" s="121"/>
      <c r="AV1964" s="129"/>
      <c r="AW1964" s="129"/>
      <c r="AX1964" s="129"/>
    </row>
    <row r="1965" spans="1:50" x14ac:dyDescent="0.25">
      <c r="A1965" s="154"/>
      <c r="B1965" s="28"/>
      <c r="C1965" s="155"/>
      <c r="D1965" s="155"/>
      <c r="E1965" s="25"/>
      <c r="F1965" s="29"/>
      <c r="G1965" s="29"/>
      <c r="H1965" s="29"/>
      <c r="I1965" s="29"/>
      <c r="J1965" s="29"/>
      <c r="K1965" s="25"/>
      <c r="L1965" s="155"/>
      <c r="M1965" s="155"/>
      <c r="N1965" s="155"/>
      <c r="O1965" s="155"/>
      <c r="P1965" s="155"/>
      <c r="Q1965" s="28"/>
      <c r="R1965" s="29"/>
      <c r="S1965" s="27"/>
      <c r="T1965" s="27"/>
      <c r="U1965" s="28"/>
      <c r="V1965" s="156"/>
      <c r="W1965" s="156"/>
      <c r="X1965" s="156"/>
      <c r="Y1965" s="37"/>
      <c r="Z1965" s="37"/>
      <c r="AA1965" s="37"/>
      <c r="AB1965" s="30"/>
      <c r="AC1965" s="30"/>
      <c r="AD1965" s="31"/>
      <c r="AE1965" s="30"/>
      <c r="AF1965" s="30"/>
      <c r="AG1965" s="32"/>
      <c r="AH1965" s="30"/>
      <c r="AJ1965" s="30"/>
      <c r="AK1965" s="30"/>
      <c r="AL1965" s="30"/>
      <c r="AM1965" s="30"/>
      <c r="AN1965" s="30"/>
      <c r="AO1965" s="30"/>
      <c r="AP1965" s="30"/>
      <c r="AQ1965" s="30"/>
      <c r="AR1965" s="30"/>
      <c r="AS1965" s="30"/>
      <c r="AT1965" s="30"/>
      <c r="AU1965" s="121"/>
      <c r="AV1965" s="129"/>
      <c r="AW1965" s="129"/>
      <c r="AX1965" s="129"/>
    </row>
    <row r="1966" spans="1:50" x14ac:dyDescent="0.25">
      <c r="A1966" s="154"/>
      <c r="B1966" s="28"/>
      <c r="C1966" s="155"/>
      <c r="D1966" s="155"/>
      <c r="E1966" s="25"/>
      <c r="F1966" s="29"/>
      <c r="G1966" s="29"/>
      <c r="H1966" s="29"/>
      <c r="I1966" s="29"/>
      <c r="J1966" s="29"/>
      <c r="K1966" s="25"/>
      <c r="L1966" s="155"/>
      <c r="M1966" s="155"/>
      <c r="N1966" s="155"/>
      <c r="O1966" s="155"/>
      <c r="P1966" s="155"/>
      <c r="Q1966" s="28"/>
      <c r="R1966" s="29"/>
      <c r="S1966" s="27"/>
      <c r="T1966" s="27"/>
      <c r="U1966" s="28"/>
      <c r="V1966" s="156"/>
      <c r="W1966" s="156"/>
      <c r="X1966" s="156"/>
      <c r="Y1966" s="37"/>
      <c r="Z1966" s="37"/>
      <c r="AA1966" s="37"/>
      <c r="AB1966" s="30"/>
      <c r="AC1966" s="30"/>
      <c r="AD1966" s="31"/>
      <c r="AE1966" s="30"/>
      <c r="AF1966" s="30"/>
      <c r="AG1966" s="32"/>
      <c r="AH1966" s="30"/>
      <c r="AJ1966" s="30"/>
      <c r="AK1966" s="30"/>
      <c r="AL1966" s="30"/>
      <c r="AM1966" s="30"/>
      <c r="AN1966" s="30"/>
      <c r="AO1966" s="30"/>
      <c r="AP1966" s="30"/>
      <c r="AQ1966" s="30"/>
      <c r="AR1966" s="30"/>
      <c r="AS1966" s="30"/>
      <c r="AT1966" s="30"/>
      <c r="AU1966" s="121"/>
      <c r="AV1966" s="129"/>
      <c r="AW1966" s="129"/>
      <c r="AX1966" s="129"/>
    </row>
    <row r="1967" spans="1:50" x14ac:dyDescent="0.25">
      <c r="A1967" s="154"/>
      <c r="B1967" s="28"/>
      <c r="C1967" s="155"/>
      <c r="D1967" s="155"/>
      <c r="E1967" s="25"/>
      <c r="F1967" s="29"/>
      <c r="G1967" s="29"/>
      <c r="H1967" s="29"/>
      <c r="I1967" s="29"/>
      <c r="J1967" s="29"/>
      <c r="K1967" s="25"/>
      <c r="L1967" s="155"/>
      <c r="M1967" s="155"/>
      <c r="N1967" s="155"/>
      <c r="O1967" s="155"/>
      <c r="P1967" s="155"/>
      <c r="Q1967" s="28"/>
      <c r="R1967" s="29"/>
      <c r="S1967" s="27"/>
      <c r="T1967" s="27"/>
      <c r="U1967" s="28"/>
      <c r="V1967" s="156"/>
      <c r="W1967" s="156"/>
      <c r="X1967" s="156"/>
      <c r="Y1967" s="37"/>
      <c r="Z1967" s="37"/>
      <c r="AA1967" s="37"/>
      <c r="AB1967" s="30"/>
      <c r="AC1967" s="30"/>
      <c r="AD1967" s="31"/>
      <c r="AE1967" s="30"/>
      <c r="AF1967" s="30"/>
      <c r="AG1967" s="32"/>
      <c r="AH1967" s="30"/>
      <c r="AJ1967" s="30"/>
      <c r="AK1967" s="30"/>
      <c r="AL1967" s="30"/>
      <c r="AM1967" s="30"/>
      <c r="AN1967" s="30"/>
      <c r="AO1967" s="30"/>
      <c r="AP1967" s="30"/>
      <c r="AQ1967" s="30"/>
      <c r="AR1967" s="30"/>
      <c r="AS1967" s="30"/>
      <c r="AT1967" s="30"/>
      <c r="AU1967" s="121"/>
      <c r="AV1967" s="129"/>
      <c r="AW1967" s="129"/>
      <c r="AX1967" s="129"/>
    </row>
    <row r="1968" spans="1:50" x14ac:dyDescent="0.25">
      <c r="A1968" s="154"/>
      <c r="B1968" s="28"/>
      <c r="C1968" s="155"/>
      <c r="D1968" s="155"/>
      <c r="E1968" s="25"/>
      <c r="F1968" s="29"/>
      <c r="G1968" s="29"/>
      <c r="H1968" s="29"/>
      <c r="I1968" s="29"/>
      <c r="J1968" s="29"/>
      <c r="K1968" s="25"/>
      <c r="L1968" s="155"/>
      <c r="M1968" s="155"/>
      <c r="N1968" s="155"/>
      <c r="O1968" s="155"/>
      <c r="P1968" s="155"/>
      <c r="Q1968" s="28"/>
      <c r="R1968" s="29"/>
      <c r="S1968" s="27"/>
      <c r="T1968" s="27"/>
      <c r="U1968" s="28"/>
      <c r="V1968" s="156"/>
      <c r="W1968" s="156"/>
      <c r="X1968" s="156"/>
      <c r="Y1968" s="37"/>
      <c r="Z1968" s="37"/>
      <c r="AA1968" s="37"/>
      <c r="AB1968" s="30"/>
      <c r="AC1968" s="30"/>
      <c r="AD1968" s="31"/>
      <c r="AE1968" s="30"/>
      <c r="AF1968" s="30"/>
      <c r="AG1968" s="32"/>
      <c r="AH1968" s="30"/>
      <c r="AJ1968" s="30"/>
      <c r="AK1968" s="30"/>
      <c r="AL1968" s="30"/>
      <c r="AM1968" s="30"/>
      <c r="AN1968" s="30"/>
      <c r="AO1968" s="30"/>
      <c r="AP1968" s="30"/>
      <c r="AQ1968" s="30"/>
      <c r="AR1968" s="30"/>
      <c r="AS1968" s="30"/>
      <c r="AT1968" s="30"/>
      <c r="AU1968" s="121"/>
      <c r="AV1968" s="129"/>
      <c r="AW1968" s="129"/>
      <c r="AX1968" s="129"/>
    </row>
    <row r="1969" spans="1:50" x14ac:dyDescent="0.25">
      <c r="A1969" s="154"/>
      <c r="B1969" s="28"/>
      <c r="C1969" s="155"/>
      <c r="D1969" s="155"/>
      <c r="E1969" s="25"/>
      <c r="F1969" s="29"/>
      <c r="G1969" s="29"/>
      <c r="H1969" s="29"/>
      <c r="I1969" s="29"/>
      <c r="J1969" s="29"/>
      <c r="K1969" s="25"/>
      <c r="L1969" s="155"/>
      <c r="M1969" s="155"/>
      <c r="N1969" s="155"/>
      <c r="O1969" s="155"/>
      <c r="P1969" s="155"/>
      <c r="Q1969" s="28"/>
      <c r="R1969" s="29"/>
      <c r="S1969" s="27"/>
      <c r="T1969" s="27"/>
      <c r="U1969" s="28"/>
      <c r="V1969" s="156"/>
      <c r="W1969" s="156"/>
      <c r="X1969" s="156"/>
      <c r="Y1969" s="37"/>
      <c r="Z1969" s="37"/>
      <c r="AA1969" s="37"/>
      <c r="AB1969" s="30"/>
      <c r="AC1969" s="30"/>
      <c r="AD1969" s="31"/>
      <c r="AE1969" s="30"/>
      <c r="AF1969" s="30"/>
      <c r="AG1969" s="32"/>
      <c r="AH1969" s="30"/>
      <c r="AJ1969" s="30"/>
      <c r="AK1969" s="30"/>
      <c r="AL1969" s="30"/>
      <c r="AM1969" s="30"/>
      <c r="AN1969" s="30"/>
      <c r="AO1969" s="30"/>
      <c r="AP1969" s="30"/>
      <c r="AQ1969" s="30"/>
      <c r="AR1969" s="30"/>
      <c r="AS1969" s="30"/>
      <c r="AT1969" s="30"/>
      <c r="AU1969" s="121"/>
      <c r="AV1969" s="129"/>
      <c r="AW1969" s="129"/>
      <c r="AX1969" s="129"/>
    </row>
    <row r="1970" spans="1:50" x14ac:dyDescent="0.25">
      <c r="A1970" s="154"/>
      <c r="B1970" s="28"/>
      <c r="C1970" s="155"/>
      <c r="D1970" s="155"/>
      <c r="E1970" s="25"/>
      <c r="F1970" s="29"/>
      <c r="G1970" s="29"/>
      <c r="H1970" s="29"/>
      <c r="I1970" s="29"/>
      <c r="J1970" s="29"/>
      <c r="K1970" s="25"/>
      <c r="L1970" s="155"/>
      <c r="M1970" s="155"/>
      <c r="N1970" s="155"/>
      <c r="O1970" s="155"/>
      <c r="P1970" s="155"/>
      <c r="Q1970" s="28"/>
      <c r="R1970" s="29"/>
      <c r="S1970" s="27"/>
      <c r="T1970" s="27"/>
      <c r="U1970" s="28"/>
      <c r="V1970" s="156"/>
      <c r="W1970" s="156"/>
      <c r="X1970" s="156"/>
      <c r="Y1970" s="37"/>
      <c r="Z1970" s="37"/>
      <c r="AA1970" s="37"/>
      <c r="AB1970" s="30"/>
      <c r="AC1970" s="30"/>
      <c r="AD1970" s="31"/>
      <c r="AE1970" s="30"/>
      <c r="AF1970" s="30"/>
      <c r="AG1970" s="32"/>
      <c r="AH1970" s="30"/>
      <c r="AJ1970" s="30"/>
      <c r="AK1970" s="30"/>
      <c r="AL1970" s="30"/>
      <c r="AM1970" s="30"/>
      <c r="AN1970" s="30"/>
      <c r="AO1970" s="30"/>
      <c r="AP1970" s="30"/>
      <c r="AQ1970" s="30"/>
      <c r="AR1970" s="30"/>
      <c r="AS1970" s="30"/>
      <c r="AT1970" s="30"/>
      <c r="AU1970" s="121"/>
      <c r="AV1970" s="129"/>
      <c r="AW1970" s="129"/>
      <c r="AX1970" s="129"/>
    </row>
    <row r="1971" spans="1:50" x14ac:dyDescent="0.25">
      <c r="A1971" s="154"/>
      <c r="B1971" s="28"/>
      <c r="C1971" s="155"/>
      <c r="D1971" s="155"/>
      <c r="E1971" s="25"/>
      <c r="F1971" s="29"/>
      <c r="G1971" s="29"/>
      <c r="H1971" s="29"/>
      <c r="I1971" s="29"/>
      <c r="J1971" s="29"/>
      <c r="K1971" s="25"/>
      <c r="L1971" s="155"/>
      <c r="M1971" s="155"/>
      <c r="N1971" s="155"/>
      <c r="O1971" s="155"/>
      <c r="P1971" s="155"/>
      <c r="Q1971" s="28"/>
      <c r="R1971" s="29"/>
      <c r="S1971" s="27"/>
      <c r="T1971" s="27"/>
      <c r="U1971" s="28"/>
      <c r="V1971" s="156"/>
      <c r="W1971" s="156"/>
      <c r="X1971" s="156"/>
      <c r="Y1971" s="37"/>
      <c r="Z1971" s="37"/>
      <c r="AA1971" s="37"/>
      <c r="AB1971" s="30"/>
      <c r="AC1971" s="30"/>
      <c r="AD1971" s="31"/>
      <c r="AE1971" s="30"/>
      <c r="AF1971" s="30"/>
      <c r="AG1971" s="32"/>
      <c r="AH1971" s="30"/>
      <c r="AJ1971" s="30"/>
      <c r="AK1971" s="30"/>
      <c r="AL1971" s="30"/>
      <c r="AM1971" s="30"/>
      <c r="AN1971" s="30"/>
      <c r="AO1971" s="30"/>
      <c r="AP1971" s="30"/>
      <c r="AQ1971" s="30"/>
      <c r="AR1971" s="30"/>
      <c r="AS1971" s="30"/>
      <c r="AT1971" s="30"/>
      <c r="AU1971" s="121"/>
      <c r="AV1971" s="129"/>
      <c r="AW1971" s="129"/>
      <c r="AX1971" s="129"/>
    </row>
    <row r="1972" spans="1:50" x14ac:dyDescent="0.25">
      <c r="A1972" s="154"/>
      <c r="B1972" s="28"/>
      <c r="C1972" s="155"/>
      <c r="D1972" s="155"/>
      <c r="E1972" s="25"/>
      <c r="F1972" s="29"/>
      <c r="G1972" s="29"/>
      <c r="H1972" s="29"/>
      <c r="I1972" s="29"/>
      <c r="J1972" s="29"/>
      <c r="K1972" s="25"/>
      <c r="L1972" s="155"/>
      <c r="M1972" s="155"/>
      <c r="N1972" s="155"/>
      <c r="O1972" s="155"/>
      <c r="P1972" s="155"/>
      <c r="Q1972" s="28"/>
      <c r="R1972" s="29"/>
      <c r="S1972" s="27"/>
      <c r="T1972" s="27"/>
      <c r="U1972" s="28"/>
      <c r="V1972" s="156"/>
      <c r="W1972" s="156"/>
      <c r="X1972" s="156"/>
      <c r="Y1972" s="37"/>
      <c r="Z1972" s="37"/>
      <c r="AA1972" s="37"/>
      <c r="AB1972" s="30"/>
      <c r="AC1972" s="30"/>
      <c r="AD1972" s="31"/>
      <c r="AE1972" s="30"/>
      <c r="AF1972" s="30"/>
      <c r="AG1972" s="32"/>
      <c r="AH1972" s="30"/>
      <c r="AJ1972" s="30"/>
      <c r="AK1972" s="30"/>
      <c r="AL1972" s="30"/>
      <c r="AM1972" s="30"/>
      <c r="AN1972" s="30"/>
      <c r="AO1972" s="30"/>
      <c r="AP1972" s="30"/>
      <c r="AQ1972" s="30"/>
      <c r="AR1972" s="30"/>
      <c r="AS1972" s="30"/>
      <c r="AT1972" s="30"/>
      <c r="AU1972" s="121"/>
      <c r="AV1972" s="129"/>
      <c r="AW1972" s="129"/>
      <c r="AX1972" s="129"/>
    </row>
    <row r="1973" spans="1:50" x14ac:dyDescent="0.25">
      <c r="A1973" s="154"/>
      <c r="B1973" s="28"/>
      <c r="C1973" s="155"/>
      <c r="D1973" s="155"/>
      <c r="E1973" s="25"/>
      <c r="F1973" s="29"/>
      <c r="G1973" s="29"/>
      <c r="H1973" s="29"/>
      <c r="I1973" s="29"/>
      <c r="J1973" s="29"/>
      <c r="K1973" s="25"/>
      <c r="L1973" s="155"/>
      <c r="M1973" s="155"/>
      <c r="N1973" s="155"/>
      <c r="O1973" s="155"/>
      <c r="P1973" s="155"/>
      <c r="Q1973" s="28"/>
      <c r="R1973" s="29"/>
      <c r="S1973" s="27"/>
      <c r="T1973" s="27"/>
      <c r="U1973" s="28"/>
      <c r="V1973" s="156"/>
      <c r="W1973" s="156"/>
      <c r="X1973" s="156"/>
      <c r="Y1973" s="37"/>
      <c r="Z1973" s="37"/>
      <c r="AA1973" s="37"/>
      <c r="AB1973" s="30"/>
      <c r="AC1973" s="30"/>
      <c r="AD1973" s="31"/>
      <c r="AE1973" s="30"/>
      <c r="AF1973" s="30"/>
      <c r="AG1973" s="32"/>
      <c r="AH1973" s="30"/>
      <c r="AJ1973" s="30"/>
      <c r="AK1973" s="30"/>
      <c r="AL1973" s="30"/>
      <c r="AM1973" s="30"/>
      <c r="AN1973" s="30"/>
      <c r="AO1973" s="30"/>
      <c r="AP1973" s="30"/>
      <c r="AQ1973" s="30"/>
      <c r="AR1973" s="30"/>
      <c r="AS1973" s="30"/>
      <c r="AT1973" s="30"/>
      <c r="AU1973" s="121"/>
      <c r="AV1973" s="129"/>
      <c r="AW1973" s="129"/>
      <c r="AX1973" s="129"/>
    </row>
    <row r="1974" spans="1:50" x14ac:dyDescent="0.25">
      <c r="A1974" s="154"/>
      <c r="B1974" s="28"/>
      <c r="C1974" s="155"/>
      <c r="D1974" s="155"/>
      <c r="E1974" s="25"/>
      <c r="F1974" s="29"/>
      <c r="G1974" s="29"/>
      <c r="H1974" s="29"/>
      <c r="I1974" s="29"/>
      <c r="J1974" s="29"/>
      <c r="K1974" s="25"/>
      <c r="L1974" s="155"/>
      <c r="M1974" s="155"/>
      <c r="N1974" s="155"/>
      <c r="O1974" s="155"/>
      <c r="P1974" s="155"/>
      <c r="Q1974" s="28"/>
      <c r="R1974" s="29"/>
      <c r="S1974" s="27"/>
      <c r="T1974" s="27"/>
      <c r="U1974" s="28"/>
      <c r="V1974" s="156"/>
      <c r="W1974" s="156"/>
      <c r="X1974" s="156"/>
      <c r="Y1974" s="37"/>
      <c r="Z1974" s="37"/>
      <c r="AA1974" s="37"/>
      <c r="AB1974" s="30"/>
      <c r="AC1974" s="30"/>
      <c r="AD1974" s="31"/>
      <c r="AE1974" s="30"/>
      <c r="AF1974" s="30"/>
      <c r="AG1974" s="32"/>
      <c r="AH1974" s="30"/>
      <c r="AJ1974" s="30"/>
      <c r="AK1974" s="30"/>
      <c r="AL1974" s="30"/>
      <c r="AM1974" s="30"/>
      <c r="AN1974" s="30"/>
      <c r="AO1974" s="30"/>
      <c r="AP1974" s="30"/>
      <c r="AQ1974" s="30"/>
      <c r="AR1974" s="30"/>
      <c r="AS1974" s="30"/>
      <c r="AT1974" s="30"/>
      <c r="AU1974" s="121"/>
      <c r="AV1974" s="129"/>
      <c r="AW1974" s="129"/>
      <c r="AX1974" s="129"/>
    </row>
    <row r="1975" spans="1:50" x14ac:dyDescent="0.25">
      <c r="A1975" s="154"/>
      <c r="B1975" s="28"/>
      <c r="C1975" s="155"/>
      <c r="D1975" s="155"/>
      <c r="E1975" s="25"/>
      <c r="F1975" s="29"/>
      <c r="G1975" s="29"/>
      <c r="H1975" s="29"/>
      <c r="I1975" s="29"/>
      <c r="J1975" s="29"/>
      <c r="K1975" s="25"/>
      <c r="L1975" s="155"/>
      <c r="M1975" s="155"/>
      <c r="N1975" s="155"/>
      <c r="O1975" s="155"/>
      <c r="P1975" s="155"/>
      <c r="Q1975" s="28"/>
      <c r="R1975" s="29"/>
      <c r="S1975" s="27"/>
      <c r="T1975" s="27"/>
      <c r="U1975" s="28"/>
      <c r="V1975" s="156"/>
      <c r="W1975" s="156"/>
      <c r="X1975" s="156"/>
      <c r="Y1975" s="37"/>
      <c r="Z1975" s="37"/>
      <c r="AA1975" s="37"/>
      <c r="AB1975" s="30"/>
      <c r="AC1975" s="30"/>
      <c r="AD1975" s="31"/>
      <c r="AE1975" s="30"/>
      <c r="AF1975" s="30"/>
      <c r="AG1975" s="32"/>
      <c r="AH1975" s="30"/>
      <c r="AJ1975" s="30"/>
      <c r="AK1975" s="30"/>
      <c r="AL1975" s="30"/>
      <c r="AM1975" s="30"/>
      <c r="AN1975" s="30"/>
      <c r="AO1975" s="30"/>
      <c r="AP1975" s="30"/>
      <c r="AQ1975" s="30"/>
      <c r="AR1975" s="30"/>
      <c r="AS1975" s="30"/>
      <c r="AT1975" s="30"/>
      <c r="AU1975" s="121"/>
      <c r="AV1975" s="129"/>
      <c r="AW1975" s="129"/>
      <c r="AX1975" s="129"/>
    </row>
    <row r="1976" spans="1:50" x14ac:dyDescent="0.25">
      <c r="A1976" s="154"/>
      <c r="B1976" s="28"/>
      <c r="C1976" s="155"/>
      <c r="D1976" s="155"/>
      <c r="E1976" s="25"/>
      <c r="F1976" s="29"/>
      <c r="G1976" s="29"/>
      <c r="H1976" s="29"/>
      <c r="I1976" s="29"/>
      <c r="J1976" s="29"/>
      <c r="K1976" s="25"/>
      <c r="L1976" s="155"/>
      <c r="M1976" s="155"/>
      <c r="N1976" s="155"/>
      <c r="O1976" s="155"/>
      <c r="P1976" s="155"/>
      <c r="Q1976" s="28"/>
      <c r="R1976" s="29"/>
      <c r="S1976" s="27"/>
      <c r="T1976" s="27"/>
      <c r="U1976" s="28"/>
      <c r="V1976" s="156"/>
      <c r="W1976" s="156"/>
      <c r="X1976" s="156"/>
      <c r="Y1976" s="37"/>
      <c r="Z1976" s="37"/>
      <c r="AA1976" s="37"/>
      <c r="AB1976" s="30"/>
      <c r="AC1976" s="30"/>
      <c r="AD1976" s="31"/>
      <c r="AE1976" s="30"/>
      <c r="AF1976" s="30"/>
      <c r="AG1976" s="32"/>
      <c r="AH1976" s="30"/>
      <c r="AJ1976" s="30"/>
      <c r="AK1976" s="30"/>
      <c r="AL1976" s="30"/>
      <c r="AM1976" s="30"/>
      <c r="AN1976" s="30"/>
      <c r="AO1976" s="30"/>
      <c r="AP1976" s="30"/>
      <c r="AQ1976" s="30"/>
      <c r="AR1976" s="30"/>
      <c r="AS1976" s="30"/>
      <c r="AT1976" s="30"/>
      <c r="AU1976" s="121"/>
      <c r="AV1976" s="129"/>
      <c r="AW1976" s="129"/>
      <c r="AX1976" s="129"/>
    </row>
    <row r="1977" spans="1:50" x14ac:dyDescent="0.25">
      <c r="A1977" s="154"/>
      <c r="B1977" s="28"/>
      <c r="C1977" s="155"/>
      <c r="D1977" s="155"/>
      <c r="E1977" s="25"/>
      <c r="F1977" s="29"/>
      <c r="G1977" s="29"/>
      <c r="H1977" s="29"/>
      <c r="I1977" s="29"/>
      <c r="J1977" s="29"/>
      <c r="K1977" s="25"/>
      <c r="L1977" s="155"/>
      <c r="M1977" s="155"/>
      <c r="N1977" s="155"/>
      <c r="O1977" s="155"/>
      <c r="P1977" s="155"/>
      <c r="Q1977" s="28"/>
      <c r="R1977" s="29"/>
      <c r="S1977" s="27"/>
      <c r="T1977" s="27"/>
      <c r="U1977" s="28"/>
      <c r="V1977" s="156"/>
      <c r="W1977" s="156"/>
      <c r="X1977" s="156"/>
      <c r="Y1977" s="37"/>
      <c r="Z1977" s="37"/>
      <c r="AA1977" s="37"/>
      <c r="AB1977" s="30"/>
      <c r="AC1977" s="30"/>
      <c r="AD1977" s="31"/>
      <c r="AE1977" s="30"/>
      <c r="AF1977" s="30"/>
      <c r="AG1977" s="32"/>
      <c r="AH1977" s="30"/>
      <c r="AJ1977" s="30"/>
      <c r="AK1977" s="30"/>
      <c r="AL1977" s="30"/>
      <c r="AM1977" s="30"/>
      <c r="AN1977" s="30"/>
      <c r="AO1977" s="30"/>
      <c r="AP1977" s="30"/>
      <c r="AQ1977" s="30"/>
      <c r="AR1977" s="30"/>
      <c r="AS1977" s="30"/>
      <c r="AT1977" s="30"/>
      <c r="AU1977" s="121"/>
      <c r="AV1977" s="129"/>
      <c r="AW1977" s="129"/>
      <c r="AX1977" s="129"/>
    </row>
    <row r="1978" spans="1:50" x14ac:dyDescent="0.25">
      <c r="A1978" s="154"/>
      <c r="B1978" s="28"/>
      <c r="C1978" s="155"/>
      <c r="D1978" s="155"/>
      <c r="E1978" s="25"/>
      <c r="F1978" s="29"/>
      <c r="G1978" s="29"/>
      <c r="H1978" s="29"/>
      <c r="I1978" s="29"/>
      <c r="J1978" s="29"/>
      <c r="K1978" s="25"/>
      <c r="L1978" s="155"/>
      <c r="M1978" s="155"/>
      <c r="N1978" s="155"/>
      <c r="O1978" s="155"/>
      <c r="P1978" s="155"/>
      <c r="Q1978" s="28"/>
      <c r="R1978" s="29"/>
      <c r="S1978" s="27"/>
      <c r="T1978" s="27"/>
      <c r="U1978" s="28"/>
      <c r="V1978" s="156"/>
      <c r="W1978" s="156"/>
      <c r="X1978" s="156"/>
      <c r="Y1978" s="37"/>
      <c r="Z1978" s="37"/>
      <c r="AA1978" s="37"/>
      <c r="AB1978" s="30"/>
      <c r="AC1978" s="30"/>
      <c r="AD1978" s="31"/>
      <c r="AE1978" s="30"/>
      <c r="AF1978" s="30"/>
      <c r="AG1978" s="32"/>
      <c r="AH1978" s="30"/>
      <c r="AJ1978" s="30"/>
      <c r="AK1978" s="30"/>
      <c r="AL1978" s="30"/>
      <c r="AM1978" s="30"/>
      <c r="AN1978" s="30"/>
      <c r="AO1978" s="30"/>
      <c r="AP1978" s="30"/>
      <c r="AQ1978" s="30"/>
      <c r="AR1978" s="30"/>
      <c r="AS1978" s="30"/>
      <c r="AT1978" s="30"/>
      <c r="AU1978" s="121"/>
      <c r="AV1978" s="129"/>
      <c r="AW1978" s="129"/>
      <c r="AX1978" s="129"/>
    </row>
    <row r="1979" spans="1:50" x14ac:dyDescent="0.25">
      <c r="A1979" s="154"/>
      <c r="B1979" s="28"/>
      <c r="C1979" s="155"/>
      <c r="D1979" s="155"/>
      <c r="E1979" s="25"/>
      <c r="F1979" s="29"/>
      <c r="G1979" s="29"/>
      <c r="H1979" s="29"/>
      <c r="I1979" s="29"/>
      <c r="J1979" s="29"/>
      <c r="K1979" s="25"/>
      <c r="L1979" s="155"/>
      <c r="M1979" s="155"/>
      <c r="N1979" s="155"/>
      <c r="O1979" s="155"/>
      <c r="P1979" s="155"/>
      <c r="Q1979" s="28"/>
      <c r="R1979" s="29"/>
      <c r="S1979" s="27"/>
      <c r="T1979" s="27"/>
      <c r="U1979" s="28"/>
      <c r="V1979" s="156"/>
      <c r="W1979" s="156"/>
      <c r="X1979" s="156"/>
      <c r="Y1979" s="37"/>
      <c r="Z1979" s="37"/>
      <c r="AA1979" s="37"/>
      <c r="AB1979" s="30"/>
      <c r="AC1979" s="30"/>
      <c r="AD1979" s="31"/>
      <c r="AE1979" s="30"/>
      <c r="AF1979" s="30"/>
      <c r="AG1979" s="32"/>
      <c r="AH1979" s="30"/>
      <c r="AJ1979" s="30"/>
      <c r="AK1979" s="30"/>
      <c r="AL1979" s="30"/>
      <c r="AM1979" s="30"/>
      <c r="AN1979" s="30"/>
      <c r="AO1979" s="30"/>
      <c r="AP1979" s="30"/>
      <c r="AQ1979" s="30"/>
      <c r="AR1979" s="30"/>
      <c r="AS1979" s="30"/>
      <c r="AT1979" s="30"/>
      <c r="AU1979" s="121"/>
      <c r="AV1979" s="129"/>
      <c r="AW1979" s="129"/>
      <c r="AX1979" s="129"/>
    </row>
    <row r="1980" spans="1:50" x14ac:dyDescent="0.25">
      <c r="A1980" s="154"/>
      <c r="B1980" s="28"/>
      <c r="C1980" s="155"/>
      <c r="D1980" s="155"/>
      <c r="E1980" s="25"/>
      <c r="F1980" s="29"/>
      <c r="G1980" s="29"/>
      <c r="H1980" s="29"/>
      <c r="I1980" s="29"/>
      <c r="J1980" s="29"/>
      <c r="K1980" s="25"/>
      <c r="L1980" s="155"/>
      <c r="M1980" s="155"/>
      <c r="N1980" s="155"/>
      <c r="O1980" s="155"/>
      <c r="P1980" s="155"/>
      <c r="Q1980" s="28"/>
      <c r="R1980" s="29"/>
      <c r="S1980" s="27"/>
      <c r="T1980" s="27"/>
      <c r="U1980" s="28"/>
      <c r="V1980" s="156"/>
      <c r="W1980" s="156"/>
      <c r="X1980" s="156"/>
      <c r="Y1980" s="37"/>
      <c r="Z1980" s="37"/>
      <c r="AA1980" s="37"/>
      <c r="AB1980" s="30"/>
      <c r="AC1980" s="30"/>
      <c r="AD1980" s="31"/>
      <c r="AE1980" s="30"/>
      <c r="AF1980" s="30"/>
      <c r="AG1980" s="32"/>
      <c r="AH1980" s="30"/>
      <c r="AJ1980" s="30"/>
      <c r="AK1980" s="30"/>
      <c r="AL1980" s="30"/>
      <c r="AM1980" s="30"/>
      <c r="AN1980" s="30"/>
      <c r="AO1980" s="30"/>
      <c r="AP1980" s="30"/>
      <c r="AQ1980" s="30"/>
      <c r="AR1980" s="30"/>
      <c r="AS1980" s="30"/>
      <c r="AT1980" s="30"/>
      <c r="AU1980" s="121"/>
      <c r="AV1980" s="129"/>
      <c r="AW1980" s="129"/>
      <c r="AX1980" s="129"/>
    </row>
    <row r="1981" spans="1:50" x14ac:dyDescent="0.25">
      <c r="A1981" s="154"/>
      <c r="B1981" s="28"/>
      <c r="C1981" s="155"/>
      <c r="D1981" s="155"/>
      <c r="E1981" s="25"/>
      <c r="F1981" s="29"/>
      <c r="G1981" s="29"/>
      <c r="H1981" s="29"/>
      <c r="I1981" s="29"/>
      <c r="J1981" s="29"/>
      <c r="K1981" s="25"/>
      <c r="L1981" s="155"/>
      <c r="M1981" s="155"/>
      <c r="N1981" s="155"/>
      <c r="O1981" s="155"/>
      <c r="P1981" s="155"/>
      <c r="Q1981" s="28"/>
      <c r="R1981" s="29"/>
      <c r="S1981" s="27"/>
      <c r="T1981" s="27"/>
      <c r="U1981" s="28"/>
      <c r="V1981" s="156"/>
      <c r="W1981" s="156"/>
      <c r="X1981" s="156"/>
      <c r="Y1981" s="37"/>
      <c r="Z1981" s="37"/>
      <c r="AA1981" s="37"/>
      <c r="AB1981" s="30"/>
      <c r="AC1981" s="30"/>
      <c r="AD1981" s="31"/>
      <c r="AE1981" s="30"/>
      <c r="AF1981" s="30"/>
      <c r="AG1981" s="32"/>
      <c r="AH1981" s="30"/>
      <c r="AJ1981" s="30"/>
      <c r="AK1981" s="30"/>
      <c r="AL1981" s="30"/>
      <c r="AM1981" s="30"/>
      <c r="AN1981" s="30"/>
      <c r="AO1981" s="30"/>
      <c r="AP1981" s="30"/>
      <c r="AQ1981" s="30"/>
      <c r="AR1981" s="30"/>
      <c r="AS1981" s="30"/>
      <c r="AT1981" s="30"/>
      <c r="AU1981" s="121"/>
      <c r="AV1981" s="129"/>
      <c r="AW1981" s="129"/>
      <c r="AX1981" s="129"/>
    </row>
    <row r="1982" spans="1:50" x14ac:dyDescent="0.25">
      <c r="A1982" s="154"/>
      <c r="B1982" s="28"/>
      <c r="C1982" s="155"/>
      <c r="D1982" s="155"/>
      <c r="E1982" s="25"/>
      <c r="F1982" s="29"/>
      <c r="G1982" s="29"/>
      <c r="H1982" s="29"/>
      <c r="I1982" s="29"/>
      <c r="J1982" s="29"/>
      <c r="K1982" s="25"/>
      <c r="L1982" s="155"/>
      <c r="M1982" s="155"/>
      <c r="N1982" s="155"/>
      <c r="O1982" s="155"/>
      <c r="P1982" s="155"/>
      <c r="Q1982" s="28"/>
      <c r="R1982" s="29"/>
      <c r="S1982" s="27"/>
      <c r="T1982" s="27"/>
      <c r="U1982" s="28"/>
      <c r="V1982" s="156"/>
      <c r="W1982" s="156"/>
      <c r="X1982" s="156"/>
      <c r="Y1982" s="37"/>
      <c r="Z1982" s="37"/>
      <c r="AA1982" s="37"/>
      <c r="AB1982" s="30"/>
      <c r="AC1982" s="30"/>
      <c r="AD1982" s="31"/>
      <c r="AE1982" s="30"/>
      <c r="AF1982" s="30"/>
      <c r="AG1982" s="32"/>
      <c r="AH1982" s="30"/>
      <c r="AJ1982" s="30"/>
      <c r="AK1982" s="30"/>
      <c r="AL1982" s="30"/>
      <c r="AM1982" s="30"/>
      <c r="AN1982" s="30"/>
      <c r="AO1982" s="30"/>
      <c r="AP1982" s="30"/>
      <c r="AQ1982" s="30"/>
      <c r="AR1982" s="30"/>
      <c r="AS1982" s="30"/>
      <c r="AT1982" s="30"/>
      <c r="AU1982" s="121"/>
      <c r="AV1982" s="129"/>
      <c r="AW1982" s="129"/>
      <c r="AX1982" s="129"/>
    </row>
    <row r="1983" spans="1:50" x14ac:dyDescent="0.25">
      <c r="A1983" s="154"/>
      <c r="B1983" s="28"/>
      <c r="C1983" s="155"/>
      <c r="D1983" s="155"/>
      <c r="E1983" s="25"/>
      <c r="F1983" s="29"/>
      <c r="G1983" s="29"/>
      <c r="H1983" s="29"/>
      <c r="I1983" s="29"/>
      <c r="J1983" s="29"/>
      <c r="K1983" s="25"/>
      <c r="L1983" s="155"/>
      <c r="M1983" s="155"/>
      <c r="N1983" s="155"/>
      <c r="O1983" s="155"/>
      <c r="P1983" s="155"/>
      <c r="Q1983" s="28"/>
      <c r="R1983" s="29"/>
      <c r="S1983" s="27"/>
      <c r="T1983" s="27"/>
      <c r="U1983" s="28"/>
      <c r="V1983" s="156"/>
      <c r="W1983" s="156"/>
      <c r="X1983" s="156"/>
      <c r="Y1983" s="37"/>
      <c r="Z1983" s="37"/>
      <c r="AA1983" s="37"/>
      <c r="AB1983" s="30"/>
      <c r="AC1983" s="30"/>
      <c r="AD1983" s="31"/>
      <c r="AE1983" s="30"/>
      <c r="AF1983" s="30"/>
      <c r="AG1983" s="32"/>
      <c r="AH1983" s="30"/>
      <c r="AJ1983" s="30"/>
      <c r="AK1983" s="30"/>
      <c r="AL1983" s="30"/>
      <c r="AM1983" s="30"/>
      <c r="AN1983" s="30"/>
      <c r="AO1983" s="30"/>
      <c r="AP1983" s="30"/>
      <c r="AQ1983" s="30"/>
      <c r="AR1983" s="30"/>
      <c r="AS1983" s="30"/>
      <c r="AT1983" s="30"/>
      <c r="AU1983" s="121"/>
      <c r="AV1983" s="129"/>
      <c r="AW1983" s="129"/>
      <c r="AX1983" s="129"/>
    </row>
    <row r="1984" spans="1:50" x14ac:dyDescent="0.25">
      <c r="A1984" s="154"/>
      <c r="B1984" s="28"/>
      <c r="C1984" s="155"/>
      <c r="D1984" s="155"/>
      <c r="E1984" s="25"/>
      <c r="F1984" s="29"/>
      <c r="G1984" s="29"/>
      <c r="H1984" s="29"/>
      <c r="I1984" s="29"/>
      <c r="J1984" s="29"/>
      <c r="K1984" s="25"/>
      <c r="L1984" s="155"/>
      <c r="M1984" s="155"/>
      <c r="N1984" s="155"/>
      <c r="O1984" s="155"/>
      <c r="P1984" s="155"/>
      <c r="Q1984" s="28"/>
      <c r="R1984" s="29"/>
      <c r="S1984" s="27"/>
      <c r="T1984" s="27"/>
      <c r="U1984" s="28"/>
      <c r="V1984" s="156"/>
      <c r="W1984" s="156"/>
      <c r="X1984" s="156"/>
      <c r="Y1984" s="37"/>
      <c r="Z1984" s="37"/>
      <c r="AA1984" s="37"/>
      <c r="AB1984" s="30"/>
      <c r="AC1984" s="30"/>
      <c r="AD1984" s="31"/>
      <c r="AE1984" s="30"/>
      <c r="AF1984" s="30"/>
      <c r="AG1984" s="32"/>
      <c r="AH1984" s="30"/>
      <c r="AJ1984" s="30"/>
      <c r="AK1984" s="30"/>
      <c r="AL1984" s="30"/>
      <c r="AM1984" s="30"/>
      <c r="AN1984" s="30"/>
      <c r="AO1984" s="30"/>
      <c r="AP1984" s="30"/>
      <c r="AQ1984" s="30"/>
      <c r="AR1984" s="30"/>
      <c r="AS1984" s="30"/>
      <c r="AT1984" s="30"/>
      <c r="AU1984" s="121"/>
      <c r="AV1984" s="129"/>
      <c r="AW1984" s="129"/>
      <c r="AX1984" s="129"/>
    </row>
    <row r="1985" spans="1:50" x14ac:dyDescent="0.25">
      <c r="A1985" s="154"/>
      <c r="B1985" s="28"/>
      <c r="C1985" s="155"/>
      <c r="D1985" s="155"/>
      <c r="E1985" s="25"/>
      <c r="F1985" s="29"/>
      <c r="G1985" s="29"/>
      <c r="H1985" s="29"/>
      <c r="I1985" s="29"/>
      <c r="J1985" s="29"/>
      <c r="K1985" s="25"/>
      <c r="L1985" s="155"/>
      <c r="M1985" s="155"/>
      <c r="N1985" s="155"/>
      <c r="O1985" s="155"/>
      <c r="P1985" s="155"/>
      <c r="Q1985" s="28"/>
      <c r="R1985" s="29"/>
      <c r="S1985" s="27"/>
      <c r="T1985" s="27"/>
      <c r="U1985" s="28"/>
      <c r="V1985" s="156"/>
      <c r="W1985" s="156"/>
      <c r="X1985" s="156"/>
      <c r="Y1985" s="37"/>
      <c r="Z1985" s="37"/>
      <c r="AA1985" s="37"/>
      <c r="AB1985" s="30"/>
      <c r="AC1985" s="30"/>
      <c r="AD1985" s="31"/>
      <c r="AE1985" s="30"/>
      <c r="AF1985" s="30"/>
      <c r="AG1985" s="32"/>
      <c r="AH1985" s="30"/>
      <c r="AJ1985" s="30"/>
      <c r="AK1985" s="30"/>
      <c r="AL1985" s="30"/>
      <c r="AM1985" s="30"/>
      <c r="AN1985" s="30"/>
      <c r="AO1985" s="30"/>
      <c r="AP1985" s="30"/>
      <c r="AQ1985" s="30"/>
      <c r="AR1985" s="30"/>
      <c r="AS1985" s="30"/>
      <c r="AT1985" s="30"/>
      <c r="AU1985" s="121"/>
      <c r="AV1985" s="129"/>
      <c r="AW1985" s="129"/>
      <c r="AX1985" s="129"/>
    </row>
    <row r="1986" spans="1:50" x14ac:dyDescent="0.25">
      <c r="A1986" s="154"/>
      <c r="B1986" s="28"/>
      <c r="C1986" s="155"/>
      <c r="D1986" s="155"/>
      <c r="E1986" s="25"/>
      <c r="F1986" s="29"/>
      <c r="G1986" s="29"/>
      <c r="H1986" s="29"/>
      <c r="I1986" s="29"/>
      <c r="J1986" s="29"/>
      <c r="K1986" s="25"/>
      <c r="L1986" s="155"/>
      <c r="M1986" s="155"/>
      <c r="N1986" s="155"/>
      <c r="O1986" s="155"/>
      <c r="P1986" s="155"/>
      <c r="Q1986" s="28"/>
      <c r="R1986" s="29"/>
      <c r="S1986" s="27"/>
      <c r="T1986" s="27"/>
      <c r="U1986" s="28"/>
      <c r="V1986" s="156"/>
      <c r="W1986" s="156"/>
      <c r="X1986" s="156"/>
      <c r="Y1986" s="37"/>
      <c r="Z1986" s="37"/>
      <c r="AA1986" s="37"/>
      <c r="AB1986" s="30"/>
      <c r="AC1986" s="30"/>
      <c r="AD1986" s="31"/>
      <c r="AE1986" s="30"/>
      <c r="AF1986" s="30"/>
      <c r="AG1986" s="32"/>
      <c r="AH1986" s="30"/>
      <c r="AJ1986" s="30"/>
      <c r="AK1986" s="30"/>
      <c r="AL1986" s="30"/>
      <c r="AM1986" s="30"/>
      <c r="AN1986" s="30"/>
      <c r="AO1986" s="30"/>
      <c r="AP1986" s="30"/>
      <c r="AQ1986" s="30"/>
      <c r="AR1986" s="30"/>
      <c r="AS1986" s="30"/>
      <c r="AT1986" s="30"/>
      <c r="AU1986" s="121"/>
      <c r="AV1986" s="129"/>
      <c r="AW1986" s="129"/>
      <c r="AX1986" s="129"/>
    </row>
    <row r="1987" spans="1:50" x14ac:dyDescent="0.25">
      <c r="A1987" s="154"/>
      <c r="B1987" s="28"/>
      <c r="C1987" s="155"/>
      <c r="D1987" s="155"/>
      <c r="E1987" s="25"/>
      <c r="F1987" s="29"/>
      <c r="G1987" s="29"/>
      <c r="H1987" s="29"/>
      <c r="I1987" s="29"/>
      <c r="J1987" s="29"/>
      <c r="K1987" s="25"/>
      <c r="L1987" s="155"/>
      <c r="M1987" s="155"/>
      <c r="N1987" s="155"/>
      <c r="O1987" s="155"/>
      <c r="P1987" s="155"/>
      <c r="Q1987" s="28"/>
      <c r="R1987" s="29"/>
      <c r="S1987" s="27"/>
      <c r="T1987" s="27"/>
      <c r="U1987" s="28"/>
      <c r="V1987" s="156"/>
      <c r="W1987" s="156"/>
      <c r="X1987" s="156"/>
      <c r="Y1987" s="37"/>
      <c r="Z1987" s="37"/>
      <c r="AA1987" s="37"/>
      <c r="AB1987" s="30"/>
      <c r="AC1987" s="30"/>
      <c r="AD1987" s="31"/>
      <c r="AE1987" s="30"/>
      <c r="AF1987" s="30"/>
      <c r="AG1987" s="32"/>
      <c r="AH1987" s="30"/>
      <c r="AJ1987" s="30"/>
      <c r="AK1987" s="30"/>
      <c r="AL1987" s="30"/>
      <c r="AM1987" s="30"/>
      <c r="AN1987" s="30"/>
      <c r="AO1987" s="30"/>
      <c r="AP1987" s="30"/>
      <c r="AQ1987" s="30"/>
      <c r="AR1987" s="30"/>
      <c r="AS1987" s="30"/>
      <c r="AT1987" s="30"/>
      <c r="AU1987" s="121"/>
      <c r="AV1987" s="129"/>
      <c r="AW1987" s="129"/>
      <c r="AX1987" s="129"/>
    </row>
    <row r="1988" spans="1:50" x14ac:dyDescent="0.25">
      <c r="A1988" s="154"/>
      <c r="B1988" s="28"/>
      <c r="C1988" s="155"/>
      <c r="D1988" s="155"/>
      <c r="E1988" s="25"/>
      <c r="F1988" s="29"/>
      <c r="G1988" s="29"/>
      <c r="H1988" s="29"/>
      <c r="I1988" s="29"/>
      <c r="J1988" s="29"/>
      <c r="K1988" s="25"/>
      <c r="L1988" s="155"/>
      <c r="M1988" s="155"/>
      <c r="N1988" s="155"/>
      <c r="O1988" s="155"/>
      <c r="P1988" s="155"/>
      <c r="Q1988" s="28"/>
      <c r="R1988" s="29"/>
      <c r="S1988" s="27"/>
      <c r="T1988" s="27"/>
      <c r="U1988" s="28"/>
      <c r="V1988" s="156"/>
      <c r="W1988" s="156"/>
      <c r="X1988" s="156"/>
      <c r="Y1988" s="37"/>
      <c r="Z1988" s="37"/>
      <c r="AA1988" s="37"/>
      <c r="AB1988" s="30"/>
      <c r="AC1988" s="30"/>
      <c r="AD1988" s="31"/>
      <c r="AE1988" s="30"/>
      <c r="AF1988" s="30"/>
      <c r="AG1988" s="32"/>
      <c r="AH1988" s="30"/>
      <c r="AJ1988" s="30"/>
      <c r="AK1988" s="30"/>
      <c r="AL1988" s="30"/>
      <c r="AM1988" s="30"/>
      <c r="AN1988" s="30"/>
      <c r="AO1988" s="30"/>
      <c r="AP1988" s="30"/>
      <c r="AQ1988" s="30"/>
      <c r="AR1988" s="30"/>
      <c r="AS1988" s="30"/>
      <c r="AT1988" s="30"/>
      <c r="AU1988" s="121"/>
      <c r="AV1988" s="129"/>
      <c r="AW1988" s="129"/>
      <c r="AX1988" s="129"/>
    </row>
    <row r="1989" spans="1:50" x14ac:dyDescent="0.25">
      <c r="A1989" s="154"/>
      <c r="B1989" s="28"/>
      <c r="C1989" s="155"/>
      <c r="D1989" s="155"/>
      <c r="E1989" s="25"/>
      <c r="F1989" s="29"/>
      <c r="G1989" s="29"/>
      <c r="H1989" s="29"/>
      <c r="I1989" s="29"/>
      <c r="J1989" s="29"/>
      <c r="K1989" s="25"/>
      <c r="L1989" s="155"/>
      <c r="M1989" s="155"/>
      <c r="N1989" s="155"/>
      <c r="O1989" s="155"/>
      <c r="P1989" s="155"/>
      <c r="Q1989" s="28"/>
      <c r="R1989" s="29"/>
      <c r="S1989" s="27"/>
      <c r="T1989" s="27"/>
      <c r="U1989" s="28"/>
      <c r="V1989" s="156"/>
      <c r="W1989" s="156"/>
      <c r="X1989" s="156"/>
      <c r="Y1989" s="37"/>
      <c r="Z1989" s="37"/>
      <c r="AA1989" s="37"/>
      <c r="AB1989" s="30"/>
      <c r="AC1989" s="30"/>
      <c r="AD1989" s="31"/>
      <c r="AE1989" s="30"/>
      <c r="AF1989" s="30"/>
      <c r="AG1989" s="32"/>
      <c r="AH1989" s="30"/>
      <c r="AJ1989" s="30"/>
      <c r="AK1989" s="30"/>
      <c r="AL1989" s="30"/>
      <c r="AM1989" s="30"/>
      <c r="AN1989" s="30"/>
      <c r="AO1989" s="30"/>
      <c r="AP1989" s="30"/>
      <c r="AQ1989" s="30"/>
      <c r="AR1989" s="30"/>
      <c r="AS1989" s="30"/>
      <c r="AT1989" s="30"/>
      <c r="AU1989" s="121"/>
      <c r="AV1989" s="129"/>
      <c r="AW1989" s="129"/>
      <c r="AX1989" s="129"/>
    </row>
    <row r="1990" spans="1:50" x14ac:dyDescent="0.25">
      <c r="A1990" s="154"/>
      <c r="B1990" s="28"/>
      <c r="C1990" s="155"/>
      <c r="D1990" s="155"/>
      <c r="E1990" s="25"/>
      <c r="F1990" s="29"/>
      <c r="G1990" s="29"/>
      <c r="H1990" s="29"/>
      <c r="I1990" s="29"/>
      <c r="J1990" s="29"/>
      <c r="K1990" s="25"/>
      <c r="L1990" s="155"/>
      <c r="M1990" s="155"/>
      <c r="N1990" s="155"/>
      <c r="O1990" s="155"/>
      <c r="P1990" s="155"/>
      <c r="Q1990" s="28"/>
      <c r="R1990" s="29"/>
      <c r="S1990" s="27"/>
      <c r="T1990" s="27"/>
      <c r="U1990" s="28"/>
      <c r="V1990" s="156"/>
      <c r="W1990" s="156"/>
      <c r="X1990" s="156"/>
      <c r="Y1990" s="37"/>
      <c r="Z1990" s="37"/>
      <c r="AA1990" s="37"/>
      <c r="AB1990" s="30"/>
      <c r="AC1990" s="30"/>
      <c r="AD1990" s="31"/>
      <c r="AE1990" s="30"/>
      <c r="AF1990" s="30"/>
      <c r="AG1990" s="32"/>
      <c r="AH1990" s="30"/>
      <c r="AJ1990" s="30"/>
      <c r="AK1990" s="30"/>
      <c r="AL1990" s="30"/>
      <c r="AM1990" s="30"/>
      <c r="AN1990" s="30"/>
      <c r="AO1990" s="30"/>
      <c r="AP1990" s="30"/>
      <c r="AQ1990" s="30"/>
      <c r="AR1990" s="30"/>
      <c r="AS1990" s="30"/>
      <c r="AT1990" s="30"/>
      <c r="AU1990" s="121"/>
      <c r="AV1990" s="129"/>
      <c r="AW1990" s="129"/>
      <c r="AX1990" s="129"/>
    </row>
    <row r="1991" spans="1:50" x14ac:dyDescent="0.25">
      <c r="A1991" s="154"/>
      <c r="B1991" s="28"/>
      <c r="C1991" s="155"/>
      <c r="D1991" s="155"/>
      <c r="E1991" s="25"/>
      <c r="F1991" s="29"/>
      <c r="G1991" s="29"/>
      <c r="H1991" s="29"/>
      <c r="I1991" s="29"/>
      <c r="J1991" s="29"/>
      <c r="K1991" s="25"/>
      <c r="L1991" s="155"/>
      <c r="M1991" s="155"/>
      <c r="N1991" s="155"/>
      <c r="O1991" s="155"/>
      <c r="P1991" s="155"/>
      <c r="Q1991" s="28"/>
      <c r="R1991" s="29"/>
      <c r="S1991" s="27"/>
      <c r="T1991" s="27"/>
      <c r="U1991" s="28"/>
      <c r="V1991" s="156"/>
      <c r="W1991" s="156"/>
      <c r="X1991" s="156"/>
      <c r="Y1991" s="37"/>
      <c r="Z1991" s="37"/>
      <c r="AA1991" s="37"/>
      <c r="AB1991" s="30"/>
      <c r="AC1991" s="30"/>
      <c r="AD1991" s="31"/>
      <c r="AE1991" s="30"/>
      <c r="AF1991" s="30"/>
      <c r="AG1991" s="32"/>
      <c r="AH1991" s="30"/>
      <c r="AJ1991" s="30"/>
      <c r="AK1991" s="30"/>
      <c r="AL1991" s="30"/>
      <c r="AM1991" s="30"/>
      <c r="AN1991" s="30"/>
      <c r="AO1991" s="30"/>
      <c r="AP1991" s="30"/>
      <c r="AQ1991" s="30"/>
      <c r="AR1991" s="30"/>
      <c r="AS1991" s="30"/>
      <c r="AT1991" s="30"/>
      <c r="AU1991" s="121"/>
      <c r="AV1991" s="129"/>
      <c r="AW1991" s="129"/>
      <c r="AX1991" s="129"/>
    </row>
    <row r="1992" spans="1:50" x14ac:dyDescent="0.25">
      <c r="A1992" s="154"/>
      <c r="B1992" s="28"/>
      <c r="C1992" s="155"/>
      <c r="D1992" s="155"/>
      <c r="E1992" s="25"/>
      <c r="F1992" s="29"/>
      <c r="G1992" s="29"/>
      <c r="H1992" s="29"/>
      <c r="I1992" s="29"/>
      <c r="J1992" s="29"/>
      <c r="K1992" s="25"/>
      <c r="L1992" s="155"/>
      <c r="M1992" s="155"/>
      <c r="N1992" s="155"/>
      <c r="O1992" s="155"/>
      <c r="P1992" s="155"/>
      <c r="Q1992" s="28"/>
      <c r="R1992" s="29"/>
      <c r="S1992" s="27"/>
      <c r="T1992" s="27"/>
      <c r="U1992" s="28"/>
      <c r="V1992" s="156"/>
      <c r="W1992" s="156"/>
      <c r="X1992" s="156"/>
      <c r="Y1992" s="37"/>
      <c r="Z1992" s="37"/>
      <c r="AA1992" s="37"/>
      <c r="AB1992" s="30"/>
      <c r="AC1992" s="30"/>
      <c r="AD1992" s="31"/>
      <c r="AE1992" s="30"/>
      <c r="AF1992" s="30"/>
      <c r="AG1992" s="32"/>
      <c r="AH1992" s="30"/>
      <c r="AJ1992" s="30"/>
      <c r="AK1992" s="30"/>
      <c r="AL1992" s="30"/>
      <c r="AM1992" s="30"/>
      <c r="AN1992" s="30"/>
      <c r="AO1992" s="30"/>
      <c r="AP1992" s="30"/>
      <c r="AQ1992" s="30"/>
      <c r="AR1992" s="30"/>
      <c r="AS1992" s="30"/>
      <c r="AT1992" s="30"/>
      <c r="AU1992" s="121"/>
      <c r="AV1992" s="129"/>
      <c r="AW1992" s="129"/>
      <c r="AX1992" s="129"/>
    </row>
    <row r="1993" spans="1:50" x14ac:dyDescent="0.25">
      <c r="A1993" s="154"/>
      <c r="B1993" s="28"/>
      <c r="C1993" s="155"/>
      <c r="D1993" s="155"/>
      <c r="E1993" s="25"/>
      <c r="F1993" s="29"/>
      <c r="G1993" s="29"/>
      <c r="H1993" s="29"/>
      <c r="I1993" s="29"/>
      <c r="J1993" s="29"/>
      <c r="K1993" s="25"/>
      <c r="L1993" s="155"/>
      <c r="M1993" s="155"/>
      <c r="N1993" s="155"/>
      <c r="O1993" s="155"/>
      <c r="P1993" s="155"/>
      <c r="Q1993" s="28"/>
      <c r="R1993" s="29"/>
      <c r="S1993" s="27"/>
      <c r="T1993" s="27"/>
      <c r="U1993" s="28"/>
      <c r="V1993" s="156"/>
      <c r="W1993" s="156"/>
      <c r="X1993" s="156"/>
      <c r="Y1993" s="37"/>
      <c r="Z1993" s="37"/>
      <c r="AA1993" s="37"/>
      <c r="AB1993" s="30"/>
      <c r="AC1993" s="30"/>
      <c r="AD1993" s="31"/>
      <c r="AE1993" s="30"/>
      <c r="AF1993" s="30"/>
      <c r="AG1993" s="32"/>
      <c r="AH1993" s="30"/>
      <c r="AJ1993" s="30"/>
      <c r="AK1993" s="30"/>
      <c r="AL1993" s="30"/>
      <c r="AM1993" s="30"/>
      <c r="AN1993" s="30"/>
      <c r="AO1993" s="30"/>
      <c r="AP1993" s="30"/>
      <c r="AQ1993" s="30"/>
      <c r="AR1993" s="30"/>
      <c r="AS1993" s="30"/>
      <c r="AT1993" s="30"/>
      <c r="AU1993" s="121"/>
      <c r="AV1993" s="129"/>
      <c r="AW1993" s="129"/>
      <c r="AX1993" s="129"/>
    </row>
    <row r="1994" spans="1:50" x14ac:dyDescent="0.25">
      <c r="A1994" s="154"/>
      <c r="B1994" s="28"/>
      <c r="C1994" s="155"/>
      <c r="D1994" s="155"/>
      <c r="E1994" s="25"/>
      <c r="F1994" s="29"/>
      <c r="G1994" s="29"/>
      <c r="H1994" s="29"/>
      <c r="I1994" s="29"/>
      <c r="J1994" s="29"/>
      <c r="K1994" s="25"/>
      <c r="L1994" s="155"/>
      <c r="M1994" s="155"/>
      <c r="N1994" s="155"/>
      <c r="O1994" s="155"/>
      <c r="P1994" s="155"/>
      <c r="Q1994" s="28"/>
      <c r="R1994" s="29"/>
      <c r="S1994" s="27"/>
      <c r="T1994" s="27"/>
      <c r="U1994" s="28"/>
      <c r="V1994" s="156"/>
      <c r="W1994" s="156"/>
      <c r="X1994" s="156"/>
      <c r="Y1994" s="37"/>
      <c r="Z1994" s="37"/>
      <c r="AA1994" s="37"/>
      <c r="AB1994" s="30"/>
      <c r="AC1994" s="30"/>
      <c r="AD1994" s="31"/>
      <c r="AE1994" s="30"/>
      <c r="AF1994" s="30"/>
      <c r="AG1994" s="32"/>
      <c r="AH1994" s="30"/>
      <c r="AJ1994" s="30"/>
      <c r="AK1994" s="30"/>
      <c r="AL1994" s="30"/>
      <c r="AM1994" s="30"/>
      <c r="AN1994" s="30"/>
      <c r="AO1994" s="30"/>
      <c r="AP1994" s="30"/>
      <c r="AQ1994" s="30"/>
      <c r="AR1994" s="30"/>
      <c r="AS1994" s="30"/>
      <c r="AT1994" s="30"/>
      <c r="AU1994" s="121"/>
      <c r="AV1994" s="129"/>
      <c r="AW1994" s="129"/>
      <c r="AX1994" s="129"/>
    </row>
    <row r="1995" spans="1:50" x14ac:dyDescent="0.25">
      <c r="A1995" s="154"/>
      <c r="B1995" s="28"/>
      <c r="C1995" s="155"/>
      <c r="D1995" s="155"/>
      <c r="E1995" s="25"/>
      <c r="F1995" s="29"/>
      <c r="G1995" s="29"/>
      <c r="H1995" s="29"/>
      <c r="I1995" s="29"/>
      <c r="J1995" s="29"/>
      <c r="K1995" s="25"/>
      <c r="L1995" s="155"/>
      <c r="M1995" s="155"/>
      <c r="N1995" s="155"/>
      <c r="O1995" s="155"/>
      <c r="P1995" s="155"/>
      <c r="Q1995" s="28"/>
      <c r="R1995" s="29"/>
      <c r="S1995" s="27"/>
      <c r="T1995" s="27"/>
      <c r="U1995" s="28"/>
      <c r="V1995" s="156"/>
      <c r="W1995" s="156"/>
      <c r="X1995" s="156"/>
      <c r="Y1995" s="37"/>
      <c r="Z1995" s="37"/>
      <c r="AA1995" s="37"/>
      <c r="AB1995" s="30"/>
      <c r="AC1995" s="30"/>
      <c r="AD1995" s="31"/>
      <c r="AE1995" s="30"/>
      <c r="AF1995" s="30"/>
      <c r="AG1995" s="32"/>
      <c r="AH1995" s="30"/>
      <c r="AJ1995" s="30"/>
      <c r="AK1995" s="30"/>
      <c r="AL1995" s="30"/>
      <c r="AM1995" s="30"/>
      <c r="AN1995" s="30"/>
      <c r="AO1995" s="30"/>
      <c r="AP1995" s="30"/>
      <c r="AQ1995" s="30"/>
      <c r="AR1995" s="30"/>
      <c r="AS1995" s="30"/>
      <c r="AT1995" s="30"/>
      <c r="AU1995" s="121"/>
      <c r="AV1995" s="129"/>
      <c r="AW1995" s="129"/>
      <c r="AX1995" s="129"/>
    </row>
    <row r="1996" spans="1:50" x14ac:dyDescent="0.25">
      <c r="A1996" s="154"/>
      <c r="B1996" s="28"/>
      <c r="C1996" s="155"/>
      <c r="D1996" s="155"/>
      <c r="E1996" s="25"/>
      <c r="F1996" s="29"/>
      <c r="G1996" s="29"/>
      <c r="H1996" s="29"/>
      <c r="I1996" s="29"/>
      <c r="J1996" s="29"/>
      <c r="K1996" s="25"/>
      <c r="L1996" s="155"/>
      <c r="M1996" s="155"/>
      <c r="N1996" s="155"/>
      <c r="O1996" s="155"/>
      <c r="P1996" s="155"/>
      <c r="Q1996" s="28"/>
      <c r="R1996" s="29"/>
      <c r="S1996" s="27"/>
      <c r="T1996" s="27"/>
      <c r="U1996" s="28"/>
      <c r="V1996" s="156"/>
      <c r="W1996" s="156"/>
      <c r="X1996" s="156"/>
      <c r="Y1996" s="37"/>
      <c r="Z1996" s="37"/>
      <c r="AA1996" s="37"/>
      <c r="AB1996" s="30"/>
      <c r="AC1996" s="30"/>
      <c r="AD1996" s="31"/>
      <c r="AE1996" s="30"/>
      <c r="AF1996" s="30"/>
      <c r="AG1996" s="32"/>
      <c r="AH1996" s="30"/>
      <c r="AJ1996" s="30"/>
      <c r="AK1996" s="30"/>
      <c r="AL1996" s="30"/>
      <c r="AM1996" s="30"/>
      <c r="AN1996" s="30"/>
      <c r="AO1996" s="30"/>
      <c r="AP1996" s="30"/>
      <c r="AQ1996" s="30"/>
      <c r="AR1996" s="30"/>
      <c r="AS1996" s="30"/>
      <c r="AT1996" s="30"/>
      <c r="AU1996" s="121"/>
      <c r="AV1996" s="129"/>
      <c r="AW1996" s="129"/>
      <c r="AX1996" s="129"/>
    </row>
    <row r="1997" spans="1:50" x14ac:dyDescent="0.25">
      <c r="A1997" s="154"/>
      <c r="B1997" s="28"/>
      <c r="C1997" s="155"/>
      <c r="D1997" s="155"/>
      <c r="E1997" s="25"/>
      <c r="F1997" s="29"/>
      <c r="G1997" s="29"/>
      <c r="H1997" s="29"/>
      <c r="I1997" s="29"/>
      <c r="J1997" s="29"/>
      <c r="K1997" s="25"/>
      <c r="L1997" s="155"/>
      <c r="M1997" s="155"/>
      <c r="N1997" s="155"/>
      <c r="O1997" s="155"/>
      <c r="P1997" s="155"/>
      <c r="Q1997" s="28"/>
      <c r="R1997" s="29"/>
      <c r="S1997" s="27"/>
      <c r="T1997" s="27"/>
      <c r="U1997" s="28"/>
      <c r="V1997" s="156"/>
      <c r="W1997" s="156"/>
      <c r="X1997" s="156"/>
      <c r="Y1997" s="37"/>
      <c r="Z1997" s="37"/>
      <c r="AA1997" s="37"/>
      <c r="AB1997" s="30"/>
      <c r="AC1997" s="30"/>
      <c r="AD1997" s="31"/>
      <c r="AE1997" s="30"/>
      <c r="AF1997" s="30"/>
      <c r="AG1997" s="32"/>
      <c r="AH1997" s="30"/>
      <c r="AJ1997" s="30"/>
      <c r="AK1997" s="30"/>
      <c r="AL1997" s="30"/>
      <c r="AM1997" s="30"/>
      <c r="AN1997" s="30"/>
      <c r="AO1997" s="30"/>
      <c r="AP1997" s="30"/>
      <c r="AQ1997" s="30"/>
      <c r="AR1997" s="30"/>
      <c r="AS1997" s="30"/>
      <c r="AT1997" s="30"/>
      <c r="AU1997" s="121"/>
      <c r="AV1997" s="129"/>
      <c r="AW1997" s="129"/>
      <c r="AX1997" s="129"/>
    </row>
    <row r="1998" spans="1:50" x14ac:dyDescent="0.25">
      <c r="A1998" s="154"/>
      <c r="B1998" s="28"/>
      <c r="C1998" s="155"/>
      <c r="D1998" s="155"/>
      <c r="E1998" s="25"/>
      <c r="F1998" s="29"/>
      <c r="G1998" s="29"/>
      <c r="H1998" s="29"/>
      <c r="I1998" s="29"/>
      <c r="J1998" s="29"/>
      <c r="K1998" s="25"/>
      <c r="L1998" s="155"/>
      <c r="M1998" s="155"/>
      <c r="N1998" s="155"/>
      <c r="O1998" s="155"/>
      <c r="P1998" s="155"/>
      <c r="Q1998" s="28"/>
      <c r="R1998" s="29"/>
      <c r="S1998" s="27"/>
      <c r="T1998" s="27"/>
      <c r="U1998" s="28"/>
      <c r="V1998" s="156"/>
      <c r="W1998" s="156"/>
      <c r="X1998" s="156"/>
      <c r="Y1998" s="37"/>
      <c r="Z1998" s="37"/>
      <c r="AA1998" s="37"/>
      <c r="AB1998" s="30"/>
      <c r="AC1998" s="30"/>
      <c r="AD1998" s="31"/>
      <c r="AE1998" s="30"/>
      <c r="AF1998" s="30"/>
      <c r="AG1998" s="32"/>
      <c r="AH1998" s="30"/>
      <c r="AJ1998" s="30"/>
      <c r="AK1998" s="30"/>
      <c r="AL1998" s="30"/>
      <c r="AM1998" s="30"/>
      <c r="AN1998" s="30"/>
      <c r="AO1998" s="30"/>
      <c r="AP1998" s="30"/>
      <c r="AQ1998" s="30"/>
      <c r="AR1998" s="30"/>
      <c r="AS1998" s="30"/>
      <c r="AT1998" s="30"/>
      <c r="AU1998" s="121"/>
      <c r="AV1998" s="129"/>
      <c r="AW1998" s="129"/>
      <c r="AX1998" s="129"/>
    </row>
    <row r="1999" spans="1:50" x14ac:dyDescent="0.25">
      <c r="A1999" s="154"/>
      <c r="B1999" s="28"/>
      <c r="C1999" s="155"/>
      <c r="D1999" s="155"/>
      <c r="E1999" s="25"/>
      <c r="F1999" s="29"/>
      <c r="G1999" s="29"/>
      <c r="H1999" s="29"/>
      <c r="I1999" s="29"/>
      <c r="J1999" s="29"/>
      <c r="K1999" s="25"/>
      <c r="L1999" s="155"/>
      <c r="M1999" s="155"/>
      <c r="N1999" s="155"/>
      <c r="O1999" s="155"/>
      <c r="P1999" s="155"/>
      <c r="Q1999" s="28"/>
      <c r="R1999" s="29"/>
      <c r="S1999" s="27"/>
      <c r="T1999" s="27"/>
      <c r="U1999" s="28"/>
      <c r="V1999" s="156"/>
      <c r="W1999" s="156"/>
      <c r="X1999" s="156"/>
      <c r="Y1999" s="37"/>
      <c r="Z1999" s="37"/>
      <c r="AA1999" s="37"/>
      <c r="AB1999" s="30"/>
      <c r="AC1999" s="30"/>
      <c r="AD1999" s="31"/>
      <c r="AE1999" s="30"/>
      <c r="AF1999" s="30"/>
      <c r="AG1999" s="32"/>
      <c r="AH1999" s="30"/>
      <c r="AJ1999" s="30"/>
      <c r="AK1999" s="30"/>
      <c r="AL1999" s="30"/>
      <c r="AM1999" s="30"/>
      <c r="AN1999" s="30"/>
      <c r="AO1999" s="30"/>
      <c r="AP1999" s="30"/>
      <c r="AQ1999" s="30"/>
      <c r="AR1999" s="30"/>
      <c r="AS1999" s="30"/>
      <c r="AT1999" s="30"/>
      <c r="AU1999" s="121"/>
      <c r="AV1999" s="129"/>
      <c r="AW1999" s="129"/>
      <c r="AX1999" s="129"/>
    </row>
    <row r="2000" spans="1:50" x14ac:dyDescent="0.25">
      <c r="A2000" s="154"/>
      <c r="B2000" s="28"/>
      <c r="C2000" s="155"/>
      <c r="D2000" s="155"/>
      <c r="E2000" s="25"/>
      <c r="F2000" s="29"/>
      <c r="G2000" s="29"/>
      <c r="H2000" s="29"/>
      <c r="I2000" s="29"/>
      <c r="J2000" s="29"/>
      <c r="K2000" s="25"/>
      <c r="L2000" s="155"/>
      <c r="M2000" s="155"/>
      <c r="N2000" s="155"/>
      <c r="O2000" s="155"/>
      <c r="P2000" s="155"/>
      <c r="Q2000" s="28"/>
      <c r="R2000" s="29"/>
      <c r="S2000" s="27"/>
      <c r="T2000" s="27"/>
      <c r="U2000" s="28"/>
      <c r="V2000" s="156"/>
      <c r="W2000" s="156"/>
      <c r="X2000" s="156"/>
      <c r="Y2000" s="37"/>
      <c r="Z2000" s="37"/>
      <c r="AA2000" s="37"/>
      <c r="AB2000" s="30"/>
      <c r="AC2000" s="30"/>
      <c r="AD2000" s="31"/>
      <c r="AE2000" s="30"/>
      <c r="AF2000" s="30"/>
      <c r="AG2000" s="32"/>
      <c r="AH2000" s="30"/>
      <c r="AJ2000" s="30"/>
      <c r="AK2000" s="30"/>
      <c r="AL2000" s="30"/>
      <c r="AM2000" s="30"/>
      <c r="AN2000" s="30"/>
      <c r="AO2000" s="30"/>
      <c r="AP2000" s="30"/>
      <c r="AQ2000" s="30"/>
      <c r="AR2000" s="30"/>
      <c r="AS2000" s="30"/>
      <c r="AT2000" s="30"/>
      <c r="AU2000" s="121"/>
      <c r="AV2000" s="129"/>
      <c r="AW2000" s="129"/>
      <c r="AX2000" s="129"/>
    </row>
    <row r="2001" spans="1:50" x14ac:dyDescent="0.25">
      <c r="A2001" s="154"/>
      <c r="B2001" s="28"/>
      <c r="C2001" s="155"/>
      <c r="D2001" s="155"/>
      <c r="E2001" s="25"/>
      <c r="F2001" s="29"/>
      <c r="G2001" s="29"/>
      <c r="H2001" s="29"/>
      <c r="I2001" s="29"/>
      <c r="J2001" s="29"/>
      <c r="K2001" s="25"/>
      <c r="L2001" s="155"/>
      <c r="M2001" s="155"/>
      <c r="N2001" s="155"/>
      <c r="O2001" s="155"/>
      <c r="P2001" s="155"/>
      <c r="Q2001" s="28"/>
      <c r="R2001" s="29"/>
      <c r="S2001" s="27"/>
      <c r="T2001" s="27"/>
      <c r="U2001" s="28"/>
      <c r="V2001" s="156"/>
      <c r="W2001" s="156"/>
      <c r="X2001" s="156"/>
      <c r="Y2001" s="37"/>
      <c r="Z2001" s="37"/>
      <c r="AA2001" s="37"/>
      <c r="AB2001" s="30"/>
      <c r="AC2001" s="30"/>
      <c r="AD2001" s="31"/>
      <c r="AE2001" s="30"/>
      <c r="AF2001" s="30"/>
      <c r="AG2001" s="32"/>
      <c r="AH2001" s="30"/>
      <c r="AJ2001" s="30"/>
      <c r="AK2001" s="30"/>
      <c r="AL2001" s="30"/>
      <c r="AM2001" s="30"/>
      <c r="AN2001" s="30"/>
      <c r="AO2001" s="30"/>
      <c r="AP2001" s="30"/>
      <c r="AQ2001" s="30"/>
      <c r="AR2001" s="30"/>
      <c r="AS2001" s="30"/>
      <c r="AT2001" s="30"/>
      <c r="AU2001" s="121"/>
      <c r="AV2001" s="129"/>
      <c r="AW2001" s="129"/>
      <c r="AX2001" s="129"/>
    </row>
    <row r="2002" spans="1:50" x14ac:dyDescent="0.25">
      <c r="A2002" s="154"/>
      <c r="B2002" s="28"/>
      <c r="C2002" s="155"/>
      <c r="D2002" s="155"/>
      <c r="E2002" s="25"/>
      <c r="F2002" s="29"/>
      <c r="G2002" s="29"/>
      <c r="H2002" s="29"/>
      <c r="I2002" s="29"/>
      <c r="J2002" s="29"/>
      <c r="K2002" s="25"/>
      <c r="L2002" s="155"/>
      <c r="M2002" s="155"/>
      <c r="N2002" s="155"/>
      <c r="O2002" s="155"/>
      <c r="P2002" s="155"/>
      <c r="Q2002" s="28"/>
      <c r="R2002" s="29"/>
      <c r="S2002" s="27"/>
      <c r="T2002" s="27"/>
      <c r="U2002" s="28"/>
      <c r="V2002" s="156"/>
      <c r="W2002" s="156"/>
      <c r="X2002" s="156"/>
      <c r="Y2002" s="37"/>
      <c r="Z2002" s="37"/>
      <c r="AA2002" s="37"/>
      <c r="AB2002" s="30"/>
      <c r="AC2002" s="30"/>
      <c r="AD2002" s="31"/>
      <c r="AE2002" s="30"/>
      <c r="AF2002" s="30"/>
      <c r="AG2002" s="32"/>
      <c r="AH2002" s="30"/>
      <c r="AJ2002" s="30"/>
      <c r="AK2002" s="30"/>
      <c r="AL2002" s="30"/>
      <c r="AM2002" s="30"/>
      <c r="AN2002" s="30"/>
      <c r="AO2002" s="30"/>
      <c r="AP2002" s="30"/>
      <c r="AQ2002" s="30"/>
      <c r="AR2002" s="30"/>
      <c r="AS2002" s="30"/>
      <c r="AT2002" s="30"/>
      <c r="AU2002" s="121"/>
      <c r="AV2002" s="129"/>
      <c r="AW2002" s="129"/>
      <c r="AX2002" s="129"/>
    </row>
    <row r="2003" spans="1:50" x14ac:dyDescent="0.25">
      <c r="A2003" s="154"/>
      <c r="B2003" s="28"/>
      <c r="C2003" s="155"/>
      <c r="D2003" s="155"/>
      <c r="E2003" s="25"/>
      <c r="F2003" s="29"/>
      <c r="G2003" s="29"/>
      <c r="H2003" s="29"/>
      <c r="I2003" s="29"/>
      <c r="J2003" s="29"/>
      <c r="K2003" s="25"/>
      <c r="L2003" s="155"/>
      <c r="M2003" s="155"/>
      <c r="N2003" s="155"/>
      <c r="O2003" s="155"/>
      <c r="P2003" s="155"/>
      <c r="Q2003" s="28"/>
      <c r="R2003" s="29"/>
      <c r="S2003" s="27"/>
      <c r="T2003" s="27"/>
      <c r="U2003" s="28"/>
      <c r="V2003" s="156"/>
      <c r="W2003" s="156"/>
      <c r="X2003" s="156"/>
      <c r="Y2003" s="37"/>
      <c r="Z2003" s="37"/>
      <c r="AA2003" s="37"/>
      <c r="AB2003" s="30"/>
      <c r="AC2003" s="30"/>
      <c r="AD2003" s="31"/>
      <c r="AE2003" s="30"/>
      <c r="AF2003" s="30"/>
      <c r="AG2003" s="32"/>
      <c r="AH2003" s="30"/>
      <c r="AJ2003" s="30"/>
      <c r="AK2003" s="30"/>
      <c r="AL2003" s="30"/>
      <c r="AM2003" s="30"/>
      <c r="AN2003" s="30"/>
      <c r="AO2003" s="30"/>
      <c r="AP2003" s="30"/>
      <c r="AQ2003" s="30"/>
      <c r="AR2003" s="30"/>
      <c r="AS2003" s="30"/>
      <c r="AT2003" s="30"/>
      <c r="AU2003" s="121"/>
      <c r="AV2003" s="129"/>
      <c r="AW2003" s="129"/>
      <c r="AX2003" s="129"/>
    </row>
    <row r="2004" spans="1:50" x14ac:dyDescent="0.25">
      <c r="A2004" s="154"/>
      <c r="B2004" s="28"/>
      <c r="C2004" s="155"/>
      <c r="D2004" s="155"/>
      <c r="E2004" s="25"/>
      <c r="F2004" s="29"/>
      <c r="G2004" s="29"/>
      <c r="H2004" s="29"/>
      <c r="I2004" s="29"/>
      <c r="J2004" s="29"/>
      <c r="K2004" s="25"/>
      <c r="L2004" s="155"/>
      <c r="M2004" s="155"/>
      <c r="N2004" s="155"/>
      <c r="O2004" s="155"/>
      <c r="P2004" s="155"/>
      <c r="Q2004" s="28"/>
      <c r="R2004" s="29"/>
      <c r="S2004" s="27"/>
      <c r="T2004" s="27"/>
      <c r="U2004" s="28"/>
      <c r="V2004" s="156"/>
      <c r="W2004" s="156"/>
      <c r="X2004" s="156"/>
      <c r="Y2004" s="37"/>
      <c r="Z2004" s="37"/>
      <c r="AA2004" s="37"/>
      <c r="AB2004" s="30"/>
      <c r="AC2004" s="30"/>
      <c r="AD2004" s="31"/>
      <c r="AE2004" s="30"/>
      <c r="AF2004" s="30"/>
      <c r="AG2004" s="32"/>
      <c r="AH2004" s="30"/>
      <c r="AJ2004" s="30"/>
      <c r="AK2004" s="30"/>
      <c r="AL2004" s="30"/>
      <c r="AM2004" s="30"/>
      <c r="AN2004" s="30"/>
      <c r="AO2004" s="30"/>
      <c r="AP2004" s="30"/>
      <c r="AQ2004" s="30"/>
      <c r="AR2004" s="30"/>
      <c r="AS2004" s="30"/>
      <c r="AT2004" s="30"/>
      <c r="AU2004" s="121"/>
      <c r="AV2004" s="129"/>
      <c r="AW2004" s="129"/>
      <c r="AX2004" s="129"/>
    </row>
    <row r="2005" spans="1:50" x14ac:dyDescent="0.25">
      <c r="A2005" s="154"/>
      <c r="B2005" s="28"/>
      <c r="C2005" s="155"/>
      <c r="D2005" s="155"/>
      <c r="E2005" s="25"/>
      <c r="F2005" s="29"/>
      <c r="G2005" s="29"/>
      <c r="H2005" s="29"/>
      <c r="I2005" s="29"/>
      <c r="J2005" s="29"/>
      <c r="K2005" s="25"/>
      <c r="L2005" s="155"/>
      <c r="M2005" s="155"/>
      <c r="N2005" s="155"/>
      <c r="O2005" s="155"/>
      <c r="P2005" s="155"/>
      <c r="Q2005" s="28"/>
      <c r="R2005" s="29"/>
      <c r="S2005" s="27"/>
      <c r="T2005" s="27"/>
      <c r="U2005" s="28"/>
      <c r="V2005" s="156"/>
      <c r="W2005" s="156"/>
      <c r="X2005" s="156"/>
      <c r="Y2005" s="37"/>
      <c r="Z2005" s="37"/>
      <c r="AA2005" s="37"/>
      <c r="AB2005" s="30"/>
      <c r="AC2005" s="30"/>
      <c r="AD2005" s="31"/>
      <c r="AE2005" s="30"/>
      <c r="AF2005" s="30"/>
      <c r="AG2005" s="32"/>
      <c r="AH2005" s="30"/>
      <c r="AJ2005" s="30"/>
      <c r="AK2005" s="30"/>
      <c r="AL2005" s="30"/>
      <c r="AM2005" s="30"/>
      <c r="AN2005" s="30"/>
      <c r="AO2005" s="30"/>
      <c r="AP2005" s="30"/>
      <c r="AQ2005" s="30"/>
      <c r="AR2005" s="30"/>
      <c r="AS2005" s="30"/>
      <c r="AT2005" s="30"/>
      <c r="AU2005" s="121"/>
      <c r="AV2005" s="129"/>
      <c r="AW2005" s="129"/>
      <c r="AX2005" s="129"/>
    </row>
    <row r="2006" spans="1:50" x14ac:dyDescent="0.25">
      <c r="A2006" s="154"/>
      <c r="B2006" s="28"/>
      <c r="C2006" s="155"/>
      <c r="D2006" s="155"/>
      <c r="E2006" s="25"/>
      <c r="F2006" s="29"/>
      <c r="G2006" s="29"/>
      <c r="H2006" s="29"/>
      <c r="I2006" s="29"/>
      <c r="J2006" s="29"/>
      <c r="K2006" s="25"/>
      <c r="L2006" s="155"/>
      <c r="M2006" s="155"/>
      <c r="N2006" s="155"/>
      <c r="O2006" s="155"/>
      <c r="P2006" s="155"/>
      <c r="Q2006" s="28"/>
      <c r="R2006" s="29"/>
      <c r="S2006" s="27"/>
      <c r="T2006" s="27"/>
      <c r="U2006" s="28"/>
      <c r="V2006" s="156"/>
      <c r="W2006" s="156"/>
      <c r="X2006" s="156"/>
      <c r="Y2006" s="37"/>
      <c r="Z2006" s="37"/>
      <c r="AA2006" s="37"/>
      <c r="AB2006" s="30"/>
      <c r="AC2006" s="30"/>
      <c r="AD2006" s="31"/>
      <c r="AE2006" s="30"/>
      <c r="AF2006" s="30"/>
      <c r="AG2006" s="32"/>
      <c r="AH2006" s="30"/>
      <c r="AJ2006" s="30"/>
      <c r="AK2006" s="30"/>
      <c r="AL2006" s="30"/>
      <c r="AM2006" s="30"/>
      <c r="AN2006" s="30"/>
      <c r="AO2006" s="30"/>
      <c r="AP2006" s="30"/>
      <c r="AQ2006" s="30"/>
      <c r="AR2006" s="30"/>
      <c r="AS2006" s="30"/>
      <c r="AT2006" s="30"/>
      <c r="AU2006" s="121"/>
      <c r="AV2006" s="129"/>
      <c r="AW2006" s="129"/>
      <c r="AX2006" s="129"/>
    </row>
    <row r="2007" spans="1:50" x14ac:dyDescent="0.25">
      <c r="A2007" s="154"/>
      <c r="B2007" s="28"/>
      <c r="C2007" s="155"/>
      <c r="D2007" s="155"/>
      <c r="E2007" s="25"/>
      <c r="F2007" s="29"/>
      <c r="G2007" s="29"/>
      <c r="H2007" s="29"/>
      <c r="I2007" s="29"/>
      <c r="J2007" s="29"/>
      <c r="K2007" s="25"/>
      <c r="L2007" s="155"/>
      <c r="M2007" s="155"/>
      <c r="N2007" s="155"/>
      <c r="O2007" s="155"/>
      <c r="P2007" s="155"/>
      <c r="Q2007" s="28"/>
      <c r="R2007" s="29"/>
      <c r="S2007" s="27"/>
      <c r="T2007" s="27"/>
      <c r="U2007" s="28"/>
      <c r="V2007" s="156"/>
      <c r="W2007" s="156"/>
      <c r="X2007" s="156"/>
      <c r="Y2007" s="37"/>
      <c r="Z2007" s="37"/>
      <c r="AA2007" s="37"/>
      <c r="AB2007" s="30"/>
      <c r="AC2007" s="30"/>
      <c r="AD2007" s="31"/>
      <c r="AE2007" s="30"/>
      <c r="AF2007" s="30"/>
      <c r="AG2007" s="32"/>
      <c r="AH2007" s="30"/>
      <c r="AJ2007" s="30"/>
      <c r="AK2007" s="30"/>
      <c r="AL2007" s="30"/>
      <c r="AM2007" s="30"/>
      <c r="AN2007" s="30"/>
      <c r="AO2007" s="30"/>
      <c r="AP2007" s="30"/>
      <c r="AQ2007" s="30"/>
      <c r="AR2007" s="30"/>
      <c r="AS2007" s="30"/>
      <c r="AT2007" s="30"/>
      <c r="AU2007" s="121"/>
      <c r="AV2007" s="129"/>
      <c r="AW2007" s="129"/>
      <c r="AX2007" s="129"/>
    </row>
    <row r="2008" spans="1:50" x14ac:dyDescent="0.25">
      <c r="A2008" s="154"/>
      <c r="B2008" s="28"/>
      <c r="C2008" s="155"/>
      <c r="D2008" s="155"/>
      <c r="E2008" s="25"/>
      <c r="F2008" s="29"/>
      <c r="G2008" s="29"/>
      <c r="H2008" s="29"/>
      <c r="I2008" s="29"/>
      <c r="J2008" s="29"/>
      <c r="K2008" s="25"/>
      <c r="L2008" s="155"/>
      <c r="M2008" s="155"/>
      <c r="N2008" s="155"/>
      <c r="O2008" s="155"/>
      <c r="P2008" s="155"/>
      <c r="Q2008" s="28"/>
      <c r="R2008" s="29"/>
      <c r="S2008" s="27"/>
      <c r="T2008" s="27"/>
      <c r="U2008" s="28"/>
      <c r="V2008" s="156"/>
      <c r="W2008" s="156"/>
      <c r="X2008" s="156"/>
      <c r="Y2008" s="37"/>
      <c r="Z2008" s="37"/>
      <c r="AA2008" s="37"/>
      <c r="AB2008" s="30"/>
      <c r="AC2008" s="30"/>
      <c r="AD2008" s="31"/>
      <c r="AE2008" s="30"/>
      <c r="AF2008" s="30"/>
      <c r="AG2008" s="32"/>
      <c r="AH2008" s="30"/>
      <c r="AJ2008" s="30"/>
      <c r="AK2008" s="30"/>
      <c r="AL2008" s="30"/>
      <c r="AM2008" s="30"/>
      <c r="AN2008" s="30"/>
      <c r="AO2008" s="30"/>
      <c r="AP2008" s="30"/>
      <c r="AQ2008" s="30"/>
      <c r="AR2008" s="30"/>
      <c r="AS2008" s="30"/>
      <c r="AT2008" s="30"/>
      <c r="AU2008" s="121"/>
      <c r="AV2008" s="129"/>
      <c r="AW2008" s="129"/>
      <c r="AX2008" s="129"/>
    </row>
    <row r="2009" spans="1:50" x14ac:dyDescent="0.25">
      <c r="A2009" s="154"/>
      <c r="B2009" s="28"/>
      <c r="C2009" s="155"/>
      <c r="D2009" s="155"/>
      <c r="E2009" s="25"/>
      <c r="F2009" s="29"/>
      <c r="G2009" s="29"/>
      <c r="H2009" s="29"/>
      <c r="I2009" s="29"/>
      <c r="J2009" s="29"/>
      <c r="K2009" s="25"/>
      <c r="L2009" s="155"/>
      <c r="M2009" s="155"/>
      <c r="N2009" s="155"/>
      <c r="O2009" s="155"/>
      <c r="P2009" s="155"/>
      <c r="Q2009" s="28"/>
      <c r="R2009" s="29"/>
      <c r="S2009" s="27"/>
      <c r="T2009" s="27"/>
      <c r="U2009" s="28"/>
      <c r="V2009" s="156"/>
      <c r="W2009" s="156"/>
      <c r="X2009" s="156"/>
      <c r="Y2009" s="37"/>
      <c r="Z2009" s="37"/>
      <c r="AA2009" s="37"/>
      <c r="AB2009" s="30"/>
      <c r="AC2009" s="30"/>
      <c r="AD2009" s="31"/>
      <c r="AE2009" s="30"/>
      <c r="AF2009" s="30"/>
      <c r="AG2009" s="32"/>
      <c r="AH2009" s="30"/>
      <c r="AJ2009" s="30"/>
      <c r="AK2009" s="30"/>
      <c r="AL2009" s="30"/>
      <c r="AM2009" s="30"/>
      <c r="AN2009" s="30"/>
      <c r="AO2009" s="30"/>
      <c r="AP2009" s="30"/>
      <c r="AQ2009" s="30"/>
      <c r="AR2009" s="30"/>
      <c r="AS2009" s="30"/>
      <c r="AT2009" s="30"/>
      <c r="AU2009" s="121"/>
      <c r="AV2009" s="129"/>
      <c r="AW2009" s="129"/>
      <c r="AX2009" s="129"/>
    </row>
    <row r="2010" spans="1:50" x14ac:dyDescent="0.25">
      <c r="A2010" s="154"/>
      <c r="B2010" s="28"/>
      <c r="C2010" s="155"/>
      <c r="D2010" s="155"/>
      <c r="E2010" s="25"/>
      <c r="F2010" s="29"/>
      <c r="G2010" s="29"/>
      <c r="H2010" s="29"/>
      <c r="I2010" s="29"/>
      <c r="J2010" s="29"/>
      <c r="K2010" s="25"/>
      <c r="L2010" s="155"/>
      <c r="M2010" s="155"/>
      <c r="N2010" s="155"/>
      <c r="O2010" s="155"/>
      <c r="P2010" s="155"/>
      <c r="Q2010" s="28"/>
      <c r="R2010" s="29"/>
      <c r="S2010" s="27"/>
      <c r="T2010" s="27"/>
      <c r="U2010" s="28"/>
      <c r="V2010" s="156"/>
      <c r="W2010" s="156"/>
      <c r="X2010" s="156"/>
      <c r="Y2010" s="37"/>
      <c r="Z2010" s="37"/>
      <c r="AA2010" s="37"/>
      <c r="AB2010" s="30"/>
      <c r="AC2010" s="30"/>
      <c r="AD2010" s="31"/>
      <c r="AE2010" s="30"/>
      <c r="AF2010" s="30"/>
      <c r="AG2010" s="32"/>
      <c r="AH2010" s="30"/>
      <c r="AJ2010" s="30"/>
      <c r="AK2010" s="30"/>
      <c r="AL2010" s="30"/>
      <c r="AM2010" s="30"/>
      <c r="AN2010" s="30"/>
      <c r="AO2010" s="30"/>
      <c r="AP2010" s="30"/>
      <c r="AQ2010" s="30"/>
      <c r="AR2010" s="30"/>
      <c r="AS2010" s="30"/>
      <c r="AT2010" s="30"/>
      <c r="AU2010" s="121"/>
      <c r="AV2010" s="129"/>
      <c r="AW2010" s="129"/>
      <c r="AX2010" s="129"/>
    </row>
    <row r="2011" spans="1:50" x14ac:dyDescent="0.25">
      <c r="A2011" s="154"/>
      <c r="B2011" s="28"/>
      <c r="C2011" s="155"/>
      <c r="D2011" s="155"/>
      <c r="E2011" s="25"/>
      <c r="F2011" s="29"/>
      <c r="G2011" s="29"/>
      <c r="H2011" s="29"/>
      <c r="I2011" s="29"/>
      <c r="J2011" s="29"/>
      <c r="K2011" s="25"/>
      <c r="L2011" s="155"/>
      <c r="M2011" s="155"/>
      <c r="N2011" s="155"/>
      <c r="O2011" s="155"/>
      <c r="P2011" s="155"/>
      <c r="Q2011" s="28"/>
      <c r="R2011" s="29"/>
      <c r="S2011" s="27"/>
      <c r="T2011" s="27"/>
      <c r="U2011" s="28"/>
      <c r="V2011" s="156"/>
      <c r="W2011" s="156"/>
      <c r="X2011" s="156"/>
      <c r="Y2011" s="37"/>
      <c r="Z2011" s="37"/>
      <c r="AA2011" s="37"/>
      <c r="AB2011" s="30"/>
      <c r="AC2011" s="30"/>
      <c r="AD2011" s="31"/>
      <c r="AE2011" s="30"/>
      <c r="AF2011" s="30"/>
      <c r="AG2011" s="32"/>
      <c r="AH2011" s="30"/>
      <c r="AJ2011" s="30"/>
      <c r="AK2011" s="30"/>
      <c r="AL2011" s="30"/>
      <c r="AM2011" s="30"/>
      <c r="AN2011" s="30"/>
      <c r="AO2011" s="30"/>
      <c r="AP2011" s="30"/>
      <c r="AQ2011" s="30"/>
      <c r="AR2011" s="30"/>
      <c r="AS2011" s="30"/>
      <c r="AT2011" s="30"/>
      <c r="AU2011" s="121"/>
      <c r="AV2011" s="129"/>
      <c r="AW2011" s="129"/>
      <c r="AX2011" s="129"/>
    </row>
    <row r="2012" spans="1:50" x14ac:dyDescent="0.25">
      <c r="A2012" s="154"/>
      <c r="B2012" s="28"/>
      <c r="C2012" s="155"/>
      <c r="D2012" s="155"/>
      <c r="E2012" s="25"/>
      <c r="F2012" s="29"/>
      <c r="G2012" s="29"/>
      <c r="H2012" s="29"/>
      <c r="I2012" s="29"/>
      <c r="J2012" s="29"/>
      <c r="K2012" s="25"/>
      <c r="L2012" s="155"/>
      <c r="M2012" s="155"/>
      <c r="N2012" s="155"/>
      <c r="O2012" s="155"/>
      <c r="P2012" s="155"/>
      <c r="Q2012" s="28"/>
      <c r="R2012" s="29"/>
      <c r="S2012" s="27"/>
      <c r="T2012" s="27"/>
      <c r="U2012" s="28"/>
      <c r="V2012" s="156"/>
      <c r="W2012" s="156"/>
      <c r="X2012" s="156"/>
      <c r="Y2012" s="37"/>
      <c r="Z2012" s="37"/>
      <c r="AA2012" s="37"/>
      <c r="AB2012" s="30"/>
      <c r="AC2012" s="30"/>
      <c r="AD2012" s="31"/>
      <c r="AE2012" s="30"/>
      <c r="AF2012" s="30"/>
      <c r="AG2012" s="32"/>
      <c r="AH2012" s="30"/>
      <c r="AJ2012" s="30"/>
      <c r="AK2012" s="30"/>
      <c r="AL2012" s="30"/>
      <c r="AM2012" s="30"/>
      <c r="AN2012" s="30"/>
      <c r="AO2012" s="30"/>
      <c r="AP2012" s="30"/>
      <c r="AQ2012" s="30"/>
      <c r="AR2012" s="30"/>
      <c r="AS2012" s="30"/>
      <c r="AT2012" s="30"/>
      <c r="AU2012" s="121"/>
      <c r="AV2012" s="129"/>
      <c r="AW2012" s="129"/>
      <c r="AX2012" s="129"/>
    </row>
    <row r="2013" spans="1:50" x14ac:dyDescent="0.25">
      <c r="A2013" s="154"/>
      <c r="B2013" s="28"/>
      <c r="C2013" s="155"/>
      <c r="D2013" s="155"/>
      <c r="E2013" s="25"/>
      <c r="F2013" s="29"/>
      <c r="G2013" s="29"/>
      <c r="H2013" s="29"/>
      <c r="I2013" s="29"/>
      <c r="J2013" s="29"/>
      <c r="K2013" s="25"/>
      <c r="L2013" s="155"/>
      <c r="M2013" s="155"/>
      <c r="N2013" s="155"/>
      <c r="O2013" s="155"/>
      <c r="P2013" s="155"/>
      <c r="Q2013" s="28"/>
      <c r="R2013" s="29"/>
      <c r="S2013" s="27"/>
      <c r="T2013" s="27"/>
      <c r="U2013" s="28"/>
      <c r="V2013" s="156"/>
      <c r="W2013" s="156"/>
      <c r="X2013" s="156"/>
      <c r="Y2013" s="37"/>
      <c r="Z2013" s="37"/>
      <c r="AA2013" s="37"/>
      <c r="AB2013" s="30"/>
      <c r="AC2013" s="30"/>
      <c r="AD2013" s="31"/>
      <c r="AE2013" s="30"/>
      <c r="AF2013" s="30"/>
      <c r="AG2013" s="32"/>
      <c r="AH2013" s="30"/>
      <c r="AJ2013" s="30"/>
      <c r="AK2013" s="30"/>
      <c r="AL2013" s="30"/>
      <c r="AM2013" s="30"/>
      <c r="AN2013" s="30"/>
      <c r="AO2013" s="30"/>
      <c r="AP2013" s="30"/>
      <c r="AQ2013" s="30"/>
      <c r="AR2013" s="30"/>
      <c r="AS2013" s="30"/>
      <c r="AT2013" s="30"/>
      <c r="AU2013" s="121"/>
      <c r="AV2013" s="129"/>
      <c r="AW2013" s="129"/>
      <c r="AX2013" s="129"/>
    </row>
    <row r="2014" spans="1:50" x14ac:dyDescent="0.25">
      <c r="A2014" s="154"/>
      <c r="B2014" s="28"/>
      <c r="C2014" s="155"/>
      <c r="D2014" s="155"/>
      <c r="E2014" s="25"/>
      <c r="F2014" s="29"/>
      <c r="G2014" s="29"/>
      <c r="H2014" s="29"/>
      <c r="I2014" s="29"/>
      <c r="J2014" s="29"/>
      <c r="K2014" s="25"/>
      <c r="L2014" s="155"/>
      <c r="M2014" s="155"/>
      <c r="N2014" s="155"/>
      <c r="O2014" s="155"/>
      <c r="P2014" s="155"/>
      <c r="Q2014" s="28"/>
      <c r="R2014" s="29"/>
      <c r="S2014" s="27"/>
      <c r="T2014" s="27"/>
      <c r="U2014" s="28"/>
      <c r="V2014" s="156"/>
      <c r="W2014" s="156"/>
      <c r="X2014" s="156"/>
      <c r="Y2014" s="37"/>
      <c r="Z2014" s="37"/>
      <c r="AA2014" s="37"/>
      <c r="AB2014" s="30"/>
      <c r="AC2014" s="30"/>
      <c r="AD2014" s="31"/>
      <c r="AE2014" s="30"/>
      <c r="AF2014" s="30"/>
      <c r="AG2014" s="32"/>
      <c r="AH2014" s="30"/>
      <c r="AJ2014" s="30"/>
      <c r="AK2014" s="30"/>
      <c r="AL2014" s="30"/>
      <c r="AM2014" s="30"/>
      <c r="AN2014" s="30"/>
      <c r="AO2014" s="30"/>
      <c r="AP2014" s="30"/>
      <c r="AQ2014" s="30"/>
      <c r="AR2014" s="30"/>
      <c r="AS2014" s="30"/>
      <c r="AT2014" s="30"/>
      <c r="AU2014" s="121"/>
      <c r="AV2014" s="129"/>
      <c r="AW2014" s="129"/>
      <c r="AX2014" s="129"/>
    </row>
    <row r="2015" spans="1:50" x14ac:dyDescent="0.25">
      <c r="A2015" s="154"/>
      <c r="B2015" s="28"/>
      <c r="C2015" s="155"/>
      <c r="D2015" s="155"/>
      <c r="E2015" s="25"/>
      <c r="F2015" s="29"/>
      <c r="G2015" s="29"/>
      <c r="H2015" s="29"/>
      <c r="I2015" s="29"/>
      <c r="J2015" s="29"/>
      <c r="K2015" s="25"/>
      <c r="L2015" s="155"/>
      <c r="M2015" s="155"/>
      <c r="N2015" s="155"/>
      <c r="O2015" s="155"/>
      <c r="P2015" s="155"/>
      <c r="Q2015" s="28"/>
      <c r="R2015" s="29"/>
      <c r="S2015" s="27"/>
      <c r="T2015" s="27"/>
      <c r="U2015" s="28"/>
      <c r="V2015" s="156"/>
      <c r="W2015" s="156"/>
      <c r="X2015" s="156"/>
      <c r="Y2015" s="37"/>
      <c r="Z2015" s="37"/>
      <c r="AA2015" s="37"/>
      <c r="AB2015" s="30"/>
      <c r="AC2015" s="30"/>
      <c r="AD2015" s="31"/>
      <c r="AE2015" s="30"/>
      <c r="AF2015" s="30"/>
      <c r="AG2015" s="32"/>
      <c r="AH2015" s="30"/>
      <c r="AJ2015" s="30"/>
      <c r="AK2015" s="30"/>
      <c r="AL2015" s="30"/>
      <c r="AM2015" s="30"/>
      <c r="AN2015" s="30"/>
      <c r="AO2015" s="30"/>
      <c r="AP2015" s="30"/>
      <c r="AQ2015" s="30"/>
      <c r="AR2015" s="30"/>
      <c r="AS2015" s="30"/>
      <c r="AT2015" s="30"/>
      <c r="AU2015" s="121"/>
      <c r="AV2015" s="129"/>
      <c r="AW2015" s="129"/>
      <c r="AX2015" s="129"/>
    </row>
    <row r="2016" spans="1:50" x14ac:dyDescent="0.25">
      <c r="A2016" s="154"/>
      <c r="B2016" s="28"/>
      <c r="C2016" s="155"/>
      <c r="D2016" s="155"/>
      <c r="E2016" s="25"/>
      <c r="F2016" s="29"/>
      <c r="G2016" s="29"/>
      <c r="H2016" s="29"/>
      <c r="I2016" s="29"/>
      <c r="J2016" s="29"/>
      <c r="K2016" s="25"/>
      <c r="L2016" s="155"/>
      <c r="M2016" s="155"/>
      <c r="N2016" s="155"/>
      <c r="O2016" s="155"/>
      <c r="P2016" s="155"/>
      <c r="Q2016" s="28"/>
      <c r="R2016" s="29"/>
      <c r="S2016" s="27"/>
      <c r="T2016" s="27"/>
      <c r="U2016" s="28"/>
      <c r="V2016" s="156"/>
      <c r="W2016" s="156"/>
      <c r="X2016" s="156"/>
      <c r="Y2016" s="37"/>
      <c r="Z2016" s="37"/>
      <c r="AA2016" s="37"/>
      <c r="AB2016" s="30"/>
      <c r="AC2016" s="30"/>
      <c r="AD2016" s="31"/>
      <c r="AE2016" s="30"/>
      <c r="AF2016" s="30"/>
      <c r="AG2016" s="32"/>
      <c r="AH2016" s="30"/>
      <c r="AJ2016" s="30"/>
      <c r="AK2016" s="30"/>
      <c r="AL2016" s="30"/>
      <c r="AM2016" s="30"/>
      <c r="AN2016" s="30"/>
      <c r="AO2016" s="30"/>
      <c r="AP2016" s="30"/>
      <c r="AQ2016" s="30"/>
      <c r="AR2016" s="30"/>
      <c r="AS2016" s="30"/>
      <c r="AT2016" s="30"/>
      <c r="AU2016" s="121"/>
      <c r="AV2016" s="129"/>
      <c r="AW2016" s="129"/>
      <c r="AX2016" s="129"/>
    </row>
    <row r="2017" spans="1:50" x14ac:dyDescent="0.25">
      <c r="A2017" s="154"/>
      <c r="B2017" s="28"/>
      <c r="C2017" s="155"/>
      <c r="D2017" s="155"/>
      <c r="E2017" s="25"/>
      <c r="F2017" s="29"/>
      <c r="G2017" s="29"/>
      <c r="H2017" s="29"/>
      <c r="I2017" s="29"/>
      <c r="J2017" s="29"/>
      <c r="K2017" s="25"/>
      <c r="L2017" s="155"/>
      <c r="M2017" s="155"/>
      <c r="N2017" s="155"/>
      <c r="O2017" s="155"/>
      <c r="P2017" s="155"/>
      <c r="Q2017" s="28"/>
      <c r="R2017" s="29"/>
      <c r="S2017" s="27"/>
      <c r="T2017" s="27"/>
      <c r="U2017" s="28"/>
      <c r="V2017" s="156"/>
      <c r="W2017" s="156"/>
      <c r="X2017" s="156"/>
      <c r="Y2017" s="37"/>
      <c r="Z2017" s="37"/>
      <c r="AA2017" s="37"/>
      <c r="AB2017" s="30"/>
      <c r="AC2017" s="30"/>
      <c r="AD2017" s="31"/>
      <c r="AE2017" s="30"/>
      <c r="AF2017" s="30"/>
      <c r="AG2017" s="32"/>
      <c r="AH2017" s="30"/>
      <c r="AJ2017" s="30"/>
      <c r="AK2017" s="30"/>
      <c r="AL2017" s="30"/>
      <c r="AM2017" s="30"/>
      <c r="AN2017" s="30"/>
      <c r="AO2017" s="30"/>
      <c r="AP2017" s="30"/>
      <c r="AQ2017" s="30"/>
      <c r="AR2017" s="30"/>
      <c r="AS2017" s="30"/>
      <c r="AT2017" s="30"/>
      <c r="AU2017" s="121"/>
      <c r="AV2017" s="129"/>
      <c r="AW2017" s="129"/>
      <c r="AX2017" s="129"/>
    </row>
    <row r="2018" spans="1:50" x14ac:dyDescent="0.25">
      <c r="A2018" s="154"/>
      <c r="B2018" s="28"/>
      <c r="C2018" s="155"/>
      <c r="D2018" s="155"/>
      <c r="E2018" s="25"/>
      <c r="F2018" s="29"/>
      <c r="G2018" s="29"/>
      <c r="H2018" s="29"/>
      <c r="I2018" s="29"/>
      <c r="J2018" s="29"/>
      <c r="K2018" s="25"/>
      <c r="L2018" s="155"/>
      <c r="M2018" s="155"/>
      <c r="N2018" s="155"/>
      <c r="O2018" s="155"/>
      <c r="P2018" s="155"/>
      <c r="Q2018" s="28"/>
      <c r="R2018" s="29"/>
      <c r="S2018" s="27"/>
      <c r="T2018" s="27"/>
      <c r="U2018" s="28"/>
      <c r="V2018" s="156"/>
      <c r="W2018" s="156"/>
      <c r="X2018" s="156"/>
      <c r="Y2018" s="37"/>
      <c r="Z2018" s="37"/>
      <c r="AA2018" s="37"/>
      <c r="AB2018" s="30"/>
      <c r="AC2018" s="30"/>
      <c r="AD2018" s="31"/>
      <c r="AE2018" s="30"/>
      <c r="AF2018" s="30"/>
      <c r="AG2018" s="32"/>
      <c r="AH2018" s="30"/>
      <c r="AJ2018" s="30"/>
      <c r="AK2018" s="30"/>
      <c r="AL2018" s="30"/>
      <c r="AM2018" s="30"/>
      <c r="AN2018" s="30"/>
      <c r="AO2018" s="30"/>
      <c r="AP2018" s="30"/>
      <c r="AQ2018" s="30"/>
      <c r="AR2018" s="30"/>
      <c r="AS2018" s="30"/>
      <c r="AT2018" s="30"/>
      <c r="AU2018" s="121"/>
      <c r="AV2018" s="129"/>
      <c r="AW2018" s="129"/>
      <c r="AX2018" s="129"/>
    </row>
    <row r="2019" spans="1:50" x14ac:dyDescent="0.25">
      <c r="A2019" s="154"/>
      <c r="B2019" s="28"/>
      <c r="C2019" s="155"/>
      <c r="D2019" s="155"/>
      <c r="E2019" s="25"/>
      <c r="F2019" s="29"/>
      <c r="G2019" s="29"/>
      <c r="H2019" s="29"/>
      <c r="I2019" s="29"/>
      <c r="J2019" s="29"/>
      <c r="K2019" s="25"/>
      <c r="L2019" s="155"/>
      <c r="M2019" s="155"/>
      <c r="N2019" s="155"/>
      <c r="O2019" s="155"/>
      <c r="P2019" s="155"/>
      <c r="Q2019" s="28"/>
      <c r="R2019" s="29"/>
      <c r="S2019" s="27"/>
      <c r="T2019" s="27"/>
      <c r="U2019" s="28"/>
      <c r="V2019" s="156"/>
      <c r="W2019" s="156"/>
      <c r="X2019" s="156"/>
      <c r="Y2019" s="37"/>
      <c r="Z2019" s="37"/>
      <c r="AA2019" s="37"/>
      <c r="AB2019" s="30"/>
      <c r="AC2019" s="30"/>
      <c r="AD2019" s="31"/>
      <c r="AE2019" s="30"/>
      <c r="AF2019" s="30"/>
      <c r="AG2019" s="32"/>
      <c r="AH2019" s="30"/>
      <c r="AJ2019" s="30"/>
      <c r="AK2019" s="30"/>
      <c r="AL2019" s="30"/>
      <c r="AM2019" s="30"/>
      <c r="AN2019" s="30"/>
      <c r="AO2019" s="30"/>
      <c r="AP2019" s="30"/>
      <c r="AQ2019" s="30"/>
      <c r="AR2019" s="30"/>
      <c r="AS2019" s="30"/>
      <c r="AT2019" s="30"/>
      <c r="AU2019" s="121"/>
      <c r="AV2019" s="129"/>
      <c r="AW2019" s="129"/>
      <c r="AX2019" s="129"/>
    </row>
    <row r="2020" spans="1:50" x14ac:dyDescent="0.25">
      <c r="A2020" s="154"/>
      <c r="B2020" s="28"/>
      <c r="C2020" s="155"/>
      <c r="D2020" s="155"/>
      <c r="E2020" s="25"/>
      <c r="F2020" s="29"/>
      <c r="G2020" s="29"/>
      <c r="H2020" s="29"/>
      <c r="I2020" s="29"/>
      <c r="J2020" s="29"/>
      <c r="K2020" s="25"/>
      <c r="L2020" s="155"/>
      <c r="M2020" s="155"/>
      <c r="N2020" s="155"/>
      <c r="O2020" s="155"/>
      <c r="P2020" s="155"/>
      <c r="Q2020" s="28"/>
      <c r="R2020" s="29"/>
      <c r="S2020" s="27"/>
      <c r="T2020" s="27"/>
      <c r="U2020" s="28"/>
      <c r="V2020" s="156"/>
      <c r="W2020" s="156"/>
      <c r="X2020" s="156"/>
      <c r="Y2020" s="37"/>
      <c r="Z2020" s="37"/>
      <c r="AA2020" s="37"/>
      <c r="AB2020" s="30"/>
      <c r="AC2020" s="30"/>
      <c r="AD2020" s="31"/>
      <c r="AE2020" s="30"/>
      <c r="AF2020" s="30"/>
      <c r="AG2020" s="32"/>
      <c r="AH2020" s="30"/>
      <c r="AJ2020" s="30"/>
      <c r="AK2020" s="30"/>
      <c r="AL2020" s="30"/>
      <c r="AM2020" s="30"/>
      <c r="AN2020" s="30"/>
      <c r="AO2020" s="30"/>
      <c r="AP2020" s="30"/>
      <c r="AQ2020" s="30"/>
      <c r="AR2020" s="30"/>
      <c r="AS2020" s="30"/>
      <c r="AT2020" s="30"/>
      <c r="AU2020" s="121"/>
      <c r="AV2020" s="129"/>
      <c r="AW2020" s="129"/>
      <c r="AX2020" s="129"/>
    </row>
    <row r="2021" spans="1:50" x14ac:dyDescent="0.25">
      <c r="A2021" s="154"/>
      <c r="B2021" s="28"/>
      <c r="C2021" s="155"/>
      <c r="D2021" s="155"/>
      <c r="E2021" s="25"/>
      <c r="F2021" s="29"/>
      <c r="G2021" s="29"/>
      <c r="H2021" s="29"/>
      <c r="I2021" s="29"/>
      <c r="J2021" s="29"/>
      <c r="K2021" s="25"/>
      <c r="L2021" s="155"/>
      <c r="M2021" s="155"/>
      <c r="N2021" s="155"/>
      <c r="O2021" s="155"/>
      <c r="P2021" s="155"/>
      <c r="Q2021" s="28"/>
      <c r="R2021" s="29"/>
      <c r="S2021" s="27"/>
      <c r="T2021" s="27"/>
      <c r="U2021" s="28"/>
      <c r="V2021" s="156"/>
      <c r="W2021" s="156"/>
      <c r="X2021" s="156"/>
      <c r="Y2021" s="37"/>
      <c r="Z2021" s="37"/>
      <c r="AA2021" s="37"/>
      <c r="AB2021" s="30"/>
      <c r="AC2021" s="30"/>
      <c r="AD2021" s="31"/>
      <c r="AE2021" s="30"/>
      <c r="AF2021" s="30"/>
      <c r="AG2021" s="32"/>
      <c r="AH2021" s="30"/>
      <c r="AJ2021" s="30"/>
      <c r="AK2021" s="30"/>
      <c r="AL2021" s="30"/>
      <c r="AM2021" s="30"/>
      <c r="AN2021" s="30"/>
      <c r="AO2021" s="30"/>
      <c r="AP2021" s="30"/>
      <c r="AQ2021" s="30"/>
      <c r="AR2021" s="30"/>
      <c r="AS2021" s="30"/>
      <c r="AT2021" s="30"/>
      <c r="AU2021" s="121"/>
      <c r="AV2021" s="129"/>
      <c r="AW2021" s="129"/>
      <c r="AX2021" s="129"/>
    </row>
    <row r="2022" spans="1:50" x14ac:dyDescent="0.25">
      <c r="A2022" s="154"/>
      <c r="B2022" s="28"/>
      <c r="C2022" s="155"/>
      <c r="D2022" s="155"/>
      <c r="E2022" s="25"/>
      <c r="F2022" s="29"/>
      <c r="G2022" s="29"/>
      <c r="H2022" s="29"/>
      <c r="I2022" s="29"/>
      <c r="J2022" s="29"/>
      <c r="K2022" s="25"/>
      <c r="L2022" s="155"/>
      <c r="M2022" s="155"/>
      <c r="N2022" s="155"/>
      <c r="O2022" s="155"/>
      <c r="P2022" s="155"/>
      <c r="Q2022" s="28"/>
      <c r="R2022" s="29"/>
      <c r="S2022" s="27"/>
      <c r="T2022" s="27"/>
      <c r="U2022" s="28"/>
      <c r="V2022" s="156"/>
      <c r="W2022" s="156"/>
      <c r="X2022" s="156"/>
      <c r="Y2022" s="37"/>
      <c r="Z2022" s="37"/>
      <c r="AA2022" s="37"/>
      <c r="AB2022" s="30"/>
      <c r="AC2022" s="30"/>
      <c r="AD2022" s="31"/>
      <c r="AE2022" s="30"/>
      <c r="AF2022" s="30"/>
      <c r="AG2022" s="32"/>
      <c r="AH2022" s="30"/>
      <c r="AJ2022" s="30"/>
      <c r="AK2022" s="30"/>
      <c r="AL2022" s="30"/>
      <c r="AM2022" s="30"/>
      <c r="AN2022" s="30"/>
      <c r="AO2022" s="30"/>
      <c r="AP2022" s="30"/>
      <c r="AQ2022" s="30"/>
      <c r="AR2022" s="30"/>
      <c r="AS2022" s="30"/>
      <c r="AT2022" s="30"/>
      <c r="AU2022" s="121"/>
      <c r="AV2022" s="129"/>
      <c r="AW2022" s="129"/>
      <c r="AX2022" s="129"/>
    </row>
    <row r="2023" spans="1:50" x14ac:dyDescent="0.25">
      <c r="A2023" s="154"/>
      <c r="B2023" s="28"/>
      <c r="C2023" s="155"/>
      <c r="D2023" s="155"/>
      <c r="E2023" s="25"/>
      <c r="F2023" s="29"/>
      <c r="G2023" s="29"/>
      <c r="H2023" s="29"/>
      <c r="I2023" s="29"/>
      <c r="J2023" s="29"/>
      <c r="K2023" s="25"/>
      <c r="L2023" s="155"/>
      <c r="M2023" s="155"/>
      <c r="N2023" s="155"/>
      <c r="O2023" s="155"/>
      <c r="P2023" s="155"/>
      <c r="Q2023" s="28"/>
      <c r="R2023" s="29"/>
      <c r="S2023" s="27"/>
      <c r="T2023" s="27"/>
      <c r="U2023" s="28"/>
      <c r="V2023" s="156"/>
      <c r="W2023" s="156"/>
      <c r="X2023" s="156"/>
      <c r="Y2023" s="37"/>
      <c r="Z2023" s="37"/>
      <c r="AA2023" s="37"/>
      <c r="AB2023" s="30"/>
      <c r="AC2023" s="30"/>
      <c r="AD2023" s="31"/>
      <c r="AE2023" s="30"/>
      <c r="AF2023" s="30"/>
      <c r="AG2023" s="32"/>
      <c r="AH2023" s="30"/>
      <c r="AJ2023" s="30"/>
      <c r="AK2023" s="30"/>
      <c r="AL2023" s="30"/>
      <c r="AM2023" s="30"/>
      <c r="AN2023" s="30"/>
      <c r="AO2023" s="30"/>
      <c r="AP2023" s="30"/>
      <c r="AQ2023" s="30"/>
      <c r="AR2023" s="30"/>
      <c r="AS2023" s="30"/>
      <c r="AT2023" s="30"/>
      <c r="AU2023" s="121"/>
      <c r="AV2023" s="129"/>
      <c r="AW2023" s="129"/>
      <c r="AX2023" s="129"/>
    </row>
    <row r="2024" spans="1:50" x14ac:dyDescent="0.25">
      <c r="A2024" s="154"/>
      <c r="B2024" s="28"/>
      <c r="C2024" s="155"/>
      <c r="D2024" s="155"/>
      <c r="E2024" s="25"/>
      <c r="F2024" s="29"/>
      <c r="G2024" s="29"/>
      <c r="H2024" s="29"/>
      <c r="I2024" s="29"/>
      <c r="J2024" s="29"/>
      <c r="K2024" s="25"/>
      <c r="L2024" s="155"/>
      <c r="M2024" s="155"/>
      <c r="N2024" s="155"/>
      <c r="O2024" s="155"/>
      <c r="P2024" s="155"/>
      <c r="Q2024" s="28"/>
      <c r="R2024" s="29"/>
      <c r="S2024" s="27"/>
      <c r="T2024" s="27"/>
      <c r="U2024" s="28"/>
      <c r="V2024" s="156"/>
      <c r="W2024" s="156"/>
      <c r="X2024" s="156"/>
      <c r="Y2024" s="37"/>
      <c r="Z2024" s="37"/>
      <c r="AA2024" s="37"/>
      <c r="AB2024" s="30"/>
      <c r="AC2024" s="30"/>
      <c r="AD2024" s="31"/>
      <c r="AE2024" s="30"/>
      <c r="AF2024" s="30"/>
      <c r="AG2024" s="32"/>
      <c r="AH2024" s="30"/>
      <c r="AJ2024" s="30"/>
      <c r="AK2024" s="30"/>
      <c r="AL2024" s="30"/>
      <c r="AM2024" s="30"/>
      <c r="AN2024" s="30"/>
      <c r="AO2024" s="30"/>
      <c r="AP2024" s="30"/>
      <c r="AQ2024" s="30"/>
      <c r="AR2024" s="30"/>
      <c r="AS2024" s="30"/>
      <c r="AT2024" s="30"/>
      <c r="AU2024" s="121"/>
      <c r="AV2024" s="129"/>
      <c r="AW2024" s="129"/>
      <c r="AX2024" s="129"/>
    </row>
    <row r="2025" spans="1:50" x14ac:dyDescent="0.25">
      <c r="A2025" s="154"/>
      <c r="B2025" s="28"/>
      <c r="C2025" s="155"/>
      <c r="D2025" s="155"/>
      <c r="E2025" s="25"/>
      <c r="F2025" s="29"/>
      <c r="G2025" s="29"/>
      <c r="H2025" s="29"/>
      <c r="I2025" s="29"/>
      <c r="J2025" s="29"/>
      <c r="K2025" s="25"/>
      <c r="L2025" s="155"/>
      <c r="M2025" s="155"/>
      <c r="N2025" s="155"/>
      <c r="O2025" s="155"/>
      <c r="P2025" s="155"/>
      <c r="Q2025" s="28"/>
      <c r="R2025" s="29"/>
      <c r="S2025" s="27"/>
      <c r="T2025" s="27"/>
      <c r="U2025" s="28"/>
      <c r="V2025" s="156"/>
      <c r="W2025" s="156"/>
      <c r="X2025" s="156"/>
      <c r="Y2025" s="37"/>
      <c r="Z2025" s="37"/>
      <c r="AA2025" s="37"/>
      <c r="AB2025" s="30"/>
      <c r="AC2025" s="30"/>
      <c r="AD2025" s="31"/>
      <c r="AE2025" s="30"/>
      <c r="AF2025" s="30"/>
      <c r="AG2025" s="32"/>
      <c r="AH2025" s="30"/>
      <c r="AJ2025" s="30"/>
      <c r="AK2025" s="30"/>
      <c r="AL2025" s="30"/>
      <c r="AM2025" s="30"/>
      <c r="AN2025" s="30"/>
      <c r="AO2025" s="30"/>
      <c r="AP2025" s="30"/>
      <c r="AQ2025" s="30"/>
      <c r="AR2025" s="30"/>
      <c r="AS2025" s="30"/>
      <c r="AT2025" s="30"/>
      <c r="AU2025" s="121"/>
      <c r="AV2025" s="129"/>
      <c r="AW2025" s="129"/>
      <c r="AX2025" s="129"/>
    </row>
    <row r="2026" spans="1:50" x14ac:dyDescent="0.25">
      <c r="A2026" s="154"/>
      <c r="B2026" s="28"/>
      <c r="C2026" s="155"/>
      <c r="D2026" s="155"/>
      <c r="E2026" s="25"/>
      <c r="F2026" s="29"/>
      <c r="G2026" s="29"/>
      <c r="H2026" s="29"/>
      <c r="I2026" s="29"/>
      <c r="J2026" s="29"/>
      <c r="K2026" s="25"/>
      <c r="L2026" s="155"/>
      <c r="M2026" s="155"/>
      <c r="N2026" s="155"/>
      <c r="O2026" s="155"/>
      <c r="P2026" s="155"/>
      <c r="Q2026" s="28"/>
      <c r="R2026" s="29"/>
      <c r="S2026" s="27"/>
      <c r="T2026" s="27"/>
      <c r="U2026" s="28"/>
      <c r="V2026" s="156"/>
      <c r="W2026" s="156"/>
      <c r="X2026" s="156"/>
      <c r="Y2026" s="37"/>
      <c r="Z2026" s="37"/>
      <c r="AA2026" s="37"/>
      <c r="AB2026" s="30"/>
      <c r="AC2026" s="30"/>
      <c r="AD2026" s="31"/>
      <c r="AE2026" s="30"/>
      <c r="AF2026" s="30"/>
      <c r="AG2026" s="32"/>
      <c r="AH2026" s="30"/>
      <c r="AJ2026" s="30"/>
      <c r="AK2026" s="30"/>
      <c r="AL2026" s="30"/>
      <c r="AM2026" s="30"/>
      <c r="AN2026" s="30"/>
      <c r="AO2026" s="30"/>
      <c r="AP2026" s="30"/>
      <c r="AQ2026" s="30"/>
      <c r="AR2026" s="30"/>
      <c r="AS2026" s="30"/>
      <c r="AT2026" s="30"/>
      <c r="AU2026" s="121"/>
      <c r="AV2026" s="129"/>
      <c r="AW2026" s="129"/>
      <c r="AX2026" s="129"/>
    </row>
    <row r="2027" spans="1:50" x14ac:dyDescent="0.25">
      <c r="A2027" s="154"/>
      <c r="B2027" s="28"/>
      <c r="C2027" s="155"/>
      <c r="D2027" s="155"/>
      <c r="E2027" s="25"/>
      <c r="F2027" s="29"/>
      <c r="G2027" s="29"/>
      <c r="H2027" s="29"/>
      <c r="I2027" s="29"/>
      <c r="J2027" s="29"/>
      <c r="K2027" s="25"/>
      <c r="L2027" s="155"/>
      <c r="M2027" s="155"/>
      <c r="N2027" s="155"/>
      <c r="O2027" s="155"/>
      <c r="P2027" s="155"/>
      <c r="Q2027" s="28"/>
      <c r="R2027" s="29"/>
      <c r="S2027" s="27"/>
      <c r="T2027" s="27"/>
      <c r="U2027" s="28"/>
      <c r="V2027" s="156"/>
      <c r="W2027" s="156"/>
      <c r="X2027" s="156"/>
      <c r="Y2027" s="37"/>
      <c r="Z2027" s="37"/>
      <c r="AA2027" s="37"/>
      <c r="AB2027" s="30"/>
      <c r="AC2027" s="30"/>
      <c r="AD2027" s="31"/>
      <c r="AE2027" s="30"/>
      <c r="AF2027" s="30"/>
      <c r="AG2027" s="32"/>
      <c r="AH2027" s="30"/>
      <c r="AJ2027" s="30"/>
      <c r="AK2027" s="30"/>
      <c r="AL2027" s="30"/>
      <c r="AM2027" s="30"/>
      <c r="AN2027" s="30"/>
      <c r="AO2027" s="30"/>
      <c r="AP2027" s="30"/>
      <c r="AQ2027" s="30"/>
      <c r="AR2027" s="30"/>
      <c r="AS2027" s="30"/>
      <c r="AT2027" s="30"/>
      <c r="AU2027" s="121"/>
      <c r="AV2027" s="129"/>
      <c r="AW2027" s="129"/>
      <c r="AX2027" s="129"/>
    </row>
    <row r="2028" spans="1:50" x14ac:dyDescent="0.25">
      <c r="A2028" s="154"/>
      <c r="B2028" s="28"/>
      <c r="C2028" s="155"/>
      <c r="D2028" s="155"/>
      <c r="E2028" s="25"/>
      <c r="F2028" s="29"/>
      <c r="G2028" s="29"/>
      <c r="H2028" s="29"/>
      <c r="I2028" s="29"/>
      <c r="J2028" s="29"/>
      <c r="K2028" s="25"/>
      <c r="L2028" s="155"/>
      <c r="M2028" s="155"/>
      <c r="N2028" s="155"/>
      <c r="O2028" s="155"/>
      <c r="P2028" s="155"/>
      <c r="Q2028" s="28"/>
      <c r="R2028" s="29"/>
      <c r="S2028" s="27"/>
      <c r="T2028" s="27"/>
      <c r="U2028" s="28"/>
      <c r="V2028" s="156"/>
      <c r="W2028" s="156"/>
      <c r="X2028" s="156"/>
      <c r="Y2028" s="37"/>
      <c r="Z2028" s="37"/>
      <c r="AA2028" s="37"/>
      <c r="AB2028" s="30"/>
      <c r="AC2028" s="30"/>
      <c r="AD2028" s="31"/>
      <c r="AE2028" s="30"/>
      <c r="AF2028" s="30"/>
      <c r="AG2028" s="32"/>
      <c r="AH2028" s="30"/>
      <c r="AJ2028" s="30"/>
      <c r="AK2028" s="30"/>
      <c r="AL2028" s="30"/>
      <c r="AM2028" s="30"/>
      <c r="AN2028" s="30"/>
      <c r="AO2028" s="30"/>
      <c r="AP2028" s="30"/>
      <c r="AQ2028" s="30"/>
      <c r="AR2028" s="30"/>
      <c r="AS2028" s="30"/>
      <c r="AT2028" s="30"/>
      <c r="AU2028" s="121"/>
      <c r="AV2028" s="129"/>
      <c r="AW2028" s="129"/>
      <c r="AX2028" s="129"/>
    </row>
    <row r="2029" spans="1:50" x14ac:dyDescent="0.25">
      <c r="A2029" s="154"/>
      <c r="B2029" s="28"/>
      <c r="C2029" s="155"/>
      <c r="D2029" s="155"/>
      <c r="E2029" s="25"/>
      <c r="F2029" s="29"/>
      <c r="G2029" s="29"/>
      <c r="H2029" s="29"/>
      <c r="I2029" s="29"/>
      <c r="J2029" s="29"/>
      <c r="K2029" s="25"/>
      <c r="L2029" s="155"/>
      <c r="M2029" s="155"/>
      <c r="N2029" s="155"/>
      <c r="O2029" s="155"/>
      <c r="P2029" s="155"/>
      <c r="Q2029" s="28"/>
      <c r="R2029" s="29"/>
      <c r="S2029" s="27"/>
      <c r="T2029" s="27"/>
      <c r="U2029" s="28"/>
      <c r="V2029" s="156"/>
      <c r="W2029" s="156"/>
      <c r="X2029" s="156"/>
      <c r="Y2029" s="37"/>
      <c r="Z2029" s="37"/>
      <c r="AA2029" s="37"/>
      <c r="AB2029" s="30"/>
      <c r="AC2029" s="30"/>
      <c r="AD2029" s="31"/>
      <c r="AE2029" s="30"/>
      <c r="AF2029" s="30"/>
      <c r="AG2029" s="32"/>
      <c r="AH2029" s="30"/>
      <c r="AJ2029" s="30"/>
      <c r="AK2029" s="30"/>
      <c r="AL2029" s="30"/>
      <c r="AM2029" s="30"/>
      <c r="AN2029" s="30"/>
      <c r="AO2029" s="30"/>
      <c r="AP2029" s="30"/>
      <c r="AQ2029" s="30"/>
      <c r="AR2029" s="30"/>
      <c r="AS2029" s="30"/>
      <c r="AT2029" s="30"/>
      <c r="AU2029" s="121"/>
      <c r="AV2029" s="129"/>
      <c r="AW2029" s="129"/>
      <c r="AX2029" s="129"/>
    </row>
    <row r="2030" spans="1:50" x14ac:dyDescent="0.25">
      <c r="A2030" s="154"/>
      <c r="B2030" s="28"/>
      <c r="C2030" s="155"/>
      <c r="D2030" s="155"/>
      <c r="E2030" s="25"/>
      <c r="F2030" s="29"/>
      <c r="G2030" s="29"/>
      <c r="H2030" s="29"/>
      <c r="I2030" s="29"/>
      <c r="J2030" s="29"/>
      <c r="K2030" s="25"/>
      <c r="L2030" s="155"/>
      <c r="M2030" s="155"/>
      <c r="N2030" s="155"/>
      <c r="O2030" s="155"/>
      <c r="P2030" s="155"/>
      <c r="Q2030" s="28"/>
      <c r="R2030" s="29"/>
      <c r="S2030" s="27"/>
      <c r="T2030" s="27"/>
      <c r="U2030" s="28"/>
      <c r="V2030" s="156"/>
      <c r="W2030" s="156"/>
      <c r="X2030" s="156"/>
      <c r="Y2030" s="37"/>
      <c r="Z2030" s="37"/>
      <c r="AA2030" s="37"/>
      <c r="AB2030" s="30"/>
      <c r="AC2030" s="30"/>
      <c r="AD2030" s="31"/>
      <c r="AE2030" s="30"/>
      <c r="AF2030" s="30"/>
      <c r="AG2030" s="32"/>
      <c r="AH2030" s="30"/>
      <c r="AJ2030" s="30"/>
      <c r="AK2030" s="30"/>
      <c r="AL2030" s="30"/>
      <c r="AM2030" s="30"/>
      <c r="AN2030" s="30"/>
      <c r="AO2030" s="30"/>
      <c r="AP2030" s="30"/>
      <c r="AQ2030" s="30"/>
      <c r="AR2030" s="30"/>
      <c r="AS2030" s="30"/>
      <c r="AT2030" s="30"/>
      <c r="AU2030" s="121"/>
      <c r="AV2030" s="129"/>
      <c r="AW2030" s="129"/>
      <c r="AX2030" s="129"/>
    </row>
    <row r="2031" spans="1:50" x14ac:dyDescent="0.25">
      <c r="A2031" s="154"/>
      <c r="B2031" s="28"/>
      <c r="C2031" s="155"/>
      <c r="D2031" s="155"/>
      <c r="E2031" s="25"/>
      <c r="F2031" s="29"/>
      <c r="G2031" s="29"/>
      <c r="H2031" s="29"/>
      <c r="I2031" s="29"/>
      <c r="J2031" s="29"/>
      <c r="K2031" s="25"/>
      <c r="L2031" s="155"/>
      <c r="M2031" s="155"/>
      <c r="N2031" s="155"/>
      <c r="O2031" s="155"/>
      <c r="P2031" s="155"/>
      <c r="Q2031" s="28"/>
      <c r="R2031" s="29"/>
      <c r="S2031" s="27"/>
      <c r="T2031" s="27"/>
      <c r="U2031" s="28"/>
      <c r="V2031" s="156"/>
      <c r="W2031" s="156"/>
      <c r="X2031" s="156"/>
      <c r="Y2031" s="37"/>
      <c r="Z2031" s="37"/>
      <c r="AA2031" s="37"/>
      <c r="AB2031" s="30"/>
      <c r="AC2031" s="30"/>
      <c r="AD2031" s="31"/>
      <c r="AE2031" s="30"/>
      <c r="AF2031" s="30"/>
      <c r="AG2031" s="32"/>
      <c r="AH2031" s="30"/>
      <c r="AJ2031" s="30"/>
      <c r="AK2031" s="30"/>
      <c r="AL2031" s="30"/>
      <c r="AM2031" s="30"/>
      <c r="AN2031" s="30"/>
      <c r="AO2031" s="30"/>
      <c r="AP2031" s="30"/>
      <c r="AQ2031" s="30"/>
      <c r="AR2031" s="30"/>
      <c r="AS2031" s="30"/>
      <c r="AT2031" s="30"/>
      <c r="AU2031" s="121"/>
      <c r="AV2031" s="129"/>
      <c r="AW2031" s="129"/>
      <c r="AX2031" s="129"/>
    </row>
    <row r="2032" spans="1:50" x14ac:dyDescent="0.25">
      <c r="A2032" s="154"/>
      <c r="B2032" s="28"/>
      <c r="C2032" s="155"/>
      <c r="D2032" s="155"/>
      <c r="E2032" s="25"/>
      <c r="F2032" s="29"/>
      <c r="G2032" s="29"/>
      <c r="H2032" s="29"/>
      <c r="I2032" s="29"/>
      <c r="J2032" s="29"/>
      <c r="K2032" s="25"/>
      <c r="L2032" s="155"/>
      <c r="M2032" s="155"/>
      <c r="N2032" s="155"/>
      <c r="O2032" s="155"/>
      <c r="P2032" s="155"/>
      <c r="Q2032" s="28"/>
      <c r="R2032" s="29"/>
      <c r="S2032" s="27"/>
      <c r="T2032" s="27"/>
      <c r="U2032" s="28"/>
      <c r="V2032" s="156"/>
      <c r="W2032" s="156"/>
      <c r="X2032" s="156"/>
      <c r="Y2032" s="37"/>
      <c r="Z2032" s="37"/>
      <c r="AA2032" s="37"/>
      <c r="AB2032" s="30"/>
      <c r="AC2032" s="30"/>
      <c r="AD2032" s="31"/>
      <c r="AE2032" s="30"/>
      <c r="AF2032" s="30"/>
      <c r="AG2032" s="32"/>
      <c r="AH2032" s="30"/>
      <c r="AJ2032" s="30"/>
      <c r="AK2032" s="30"/>
      <c r="AL2032" s="30"/>
      <c r="AM2032" s="30"/>
      <c r="AN2032" s="30"/>
      <c r="AO2032" s="30"/>
      <c r="AP2032" s="30"/>
      <c r="AQ2032" s="30"/>
      <c r="AR2032" s="30"/>
      <c r="AS2032" s="30"/>
      <c r="AT2032" s="30"/>
      <c r="AU2032" s="121"/>
      <c r="AV2032" s="129"/>
      <c r="AW2032" s="129"/>
      <c r="AX2032" s="129"/>
    </row>
    <row r="2033" spans="1:50" x14ac:dyDescent="0.25">
      <c r="A2033" s="154"/>
      <c r="B2033" s="28"/>
      <c r="C2033" s="155"/>
      <c r="D2033" s="155"/>
      <c r="E2033" s="25"/>
      <c r="F2033" s="29"/>
      <c r="G2033" s="29"/>
      <c r="H2033" s="29"/>
      <c r="I2033" s="29"/>
      <c r="J2033" s="29"/>
      <c r="K2033" s="25"/>
      <c r="L2033" s="155"/>
      <c r="M2033" s="155"/>
      <c r="N2033" s="155"/>
      <c r="O2033" s="155"/>
      <c r="P2033" s="155"/>
      <c r="Q2033" s="28"/>
      <c r="R2033" s="29"/>
      <c r="S2033" s="27"/>
      <c r="T2033" s="27"/>
      <c r="U2033" s="28"/>
      <c r="V2033" s="156"/>
      <c r="W2033" s="156"/>
      <c r="X2033" s="156"/>
      <c r="Y2033" s="37"/>
      <c r="Z2033" s="37"/>
      <c r="AA2033" s="37"/>
      <c r="AB2033" s="30"/>
      <c r="AC2033" s="30"/>
      <c r="AD2033" s="31"/>
      <c r="AE2033" s="30"/>
      <c r="AF2033" s="30"/>
      <c r="AG2033" s="32"/>
      <c r="AH2033" s="30"/>
      <c r="AJ2033" s="30"/>
      <c r="AK2033" s="30"/>
      <c r="AL2033" s="30"/>
      <c r="AM2033" s="30"/>
      <c r="AN2033" s="30"/>
      <c r="AO2033" s="30"/>
      <c r="AP2033" s="30"/>
      <c r="AQ2033" s="30"/>
      <c r="AR2033" s="30"/>
      <c r="AS2033" s="30"/>
      <c r="AT2033" s="30"/>
      <c r="AU2033" s="121"/>
      <c r="AV2033" s="129"/>
      <c r="AW2033" s="129"/>
      <c r="AX2033" s="129"/>
    </row>
    <row r="2034" spans="1:50" x14ac:dyDescent="0.25">
      <c r="A2034" s="154"/>
      <c r="B2034" s="28"/>
      <c r="C2034" s="155"/>
      <c r="D2034" s="155"/>
      <c r="E2034" s="25"/>
      <c r="F2034" s="29"/>
      <c r="G2034" s="29"/>
      <c r="H2034" s="29"/>
      <c r="I2034" s="29"/>
      <c r="J2034" s="29"/>
      <c r="K2034" s="25"/>
      <c r="L2034" s="155"/>
      <c r="M2034" s="155"/>
      <c r="N2034" s="155"/>
      <c r="O2034" s="155"/>
      <c r="P2034" s="155"/>
      <c r="Q2034" s="28"/>
      <c r="R2034" s="29"/>
      <c r="S2034" s="27"/>
      <c r="T2034" s="27"/>
      <c r="U2034" s="28"/>
      <c r="V2034" s="156"/>
      <c r="W2034" s="156"/>
      <c r="X2034" s="156"/>
      <c r="Y2034" s="37"/>
      <c r="Z2034" s="37"/>
      <c r="AA2034" s="37"/>
      <c r="AB2034" s="30"/>
      <c r="AC2034" s="30"/>
      <c r="AD2034" s="31"/>
      <c r="AE2034" s="30"/>
      <c r="AF2034" s="30"/>
      <c r="AG2034" s="32"/>
      <c r="AH2034" s="30"/>
      <c r="AJ2034" s="30"/>
      <c r="AK2034" s="30"/>
      <c r="AL2034" s="30"/>
      <c r="AM2034" s="30"/>
      <c r="AN2034" s="30"/>
      <c r="AO2034" s="30"/>
      <c r="AP2034" s="30"/>
      <c r="AQ2034" s="30"/>
      <c r="AR2034" s="30"/>
      <c r="AS2034" s="30"/>
      <c r="AT2034" s="30"/>
      <c r="AU2034" s="121"/>
      <c r="AV2034" s="129"/>
      <c r="AW2034" s="129"/>
      <c r="AX2034" s="129"/>
    </row>
    <row r="2035" spans="1:50" x14ac:dyDescent="0.25">
      <c r="A2035" s="154"/>
      <c r="B2035" s="28"/>
      <c r="C2035" s="155"/>
      <c r="D2035" s="155"/>
      <c r="E2035" s="25"/>
      <c r="F2035" s="29"/>
      <c r="G2035" s="29"/>
      <c r="H2035" s="29"/>
      <c r="I2035" s="29"/>
      <c r="J2035" s="29"/>
      <c r="K2035" s="25"/>
      <c r="L2035" s="155"/>
      <c r="M2035" s="155"/>
      <c r="N2035" s="155"/>
      <c r="O2035" s="155"/>
      <c r="P2035" s="155"/>
      <c r="Q2035" s="28"/>
      <c r="R2035" s="29"/>
      <c r="S2035" s="27"/>
      <c r="T2035" s="27"/>
      <c r="U2035" s="28"/>
      <c r="V2035" s="156"/>
      <c r="W2035" s="156"/>
      <c r="X2035" s="156"/>
      <c r="Y2035" s="37"/>
      <c r="Z2035" s="37"/>
      <c r="AA2035" s="37"/>
      <c r="AB2035" s="30"/>
      <c r="AC2035" s="30"/>
      <c r="AD2035" s="31"/>
      <c r="AE2035" s="30"/>
      <c r="AF2035" s="30"/>
      <c r="AG2035" s="32"/>
      <c r="AH2035" s="30"/>
      <c r="AJ2035" s="30"/>
      <c r="AK2035" s="30"/>
      <c r="AL2035" s="30"/>
      <c r="AM2035" s="30"/>
      <c r="AN2035" s="30"/>
      <c r="AO2035" s="30"/>
      <c r="AP2035" s="30"/>
      <c r="AQ2035" s="30"/>
      <c r="AR2035" s="30"/>
      <c r="AS2035" s="30"/>
      <c r="AT2035" s="30"/>
      <c r="AU2035" s="121"/>
      <c r="AV2035" s="129"/>
      <c r="AW2035" s="129"/>
      <c r="AX2035" s="129"/>
    </row>
    <row r="2036" spans="1:50" x14ac:dyDescent="0.25">
      <c r="A2036" s="154"/>
      <c r="B2036" s="28"/>
      <c r="C2036" s="155"/>
      <c r="D2036" s="155"/>
      <c r="E2036" s="25"/>
      <c r="F2036" s="29"/>
      <c r="G2036" s="29"/>
      <c r="H2036" s="29"/>
      <c r="I2036" s="29"/>
      <c r="J2036" s="29"/>
      <c r="K2036" s="25"/>
      <c r="L2036" s="155"/>
      <c r="M2036" s="155"/>
      <c r="N2036" s="155"/>
      <c r="O2036" s="155"/>
      <c r="P2036" s="155"/>
      <c r="Q2036" s="28"/>
      <c r="R2036" s="29"/>
      <c r="S2036" s="27"/>
      <c r="T2036" s="27"/>
      <c r="U2036" s="28"/>
      <c r="V2036" s="156"/>
      <c r="W2036" s="156"/>
      <c r="X2036" s="156"/>
      <c r="Y2036" s="37"/>
      <c r="Z2036" s="37"/>
      <c r="AA2036" s="37"/>
      <c r="AB2036" s="30"/>
      <c r="AC2036" s="30"/>
      <c r="AD2036" s="31"/>
      <c r="AE2036" s="30"/>
      <c r="AF2036" s="30"/>
      <c r="AG2036" s="32"/>
      <c r="AH2036" s="30"/>
      <c r="AJ2036" s="30"/>
      <c r="AK2036" s="30"/>
      <c r="AL2036" s="30"/>
      <c r="AM2036" s="30"/>
      <c r="AN2036" s="30"/>
      <c r="AO2036" s="30"/>
      <c r="AP2036" s="30"/>
      <c r="AQ2036" s="30"/>
      <c r="AR2036" s="30"/>
      <c r="AS2036" s="30"/>
      <c r="AT2036" s="30"/>
      <c r="AU2036" s="121"/>
      <c r="AV2036" s="129"/>
      <c r="AW2036" s="129"/>
      <c r="AX2036" s="129"/>
    </row>
    <row r="2037" spans="1:50" x14ac:dyDescent="0.25">
      <c r="A2037" s="154"/>
      <c r="B2037" s="28"/>
      <c r="C2037" s="155"/>
      <c r="D2037" s="155"/>
      <c r="E2037" s="25"/>
      <c r="F2037" s="29"/>
      <c r="G2037" s="29"/>
      <c r="H2037" s="29"/>
      <c r="I2037" s="29"/>
      <c r="J2037" s="29"/>
      <c r="K2037" s="25"/>
      <c r="L2037" s="155"/>
      <c r="M2037" s="155"/>
      <c r="N2037" s="155"/>
      <c r="O2037" s="155"/>
      <c r="P2037" s="155"/>
      <c r="Q2037" s="28"/>
      <c r="R2037" s="29"/>
      <c r="S2037" s="27"/>
      <c r="T2037" s="27"/>
      <c r="U2037" s="28"/>
      <c r="V2037" s="156"/>
      <c r="W2037" s="156"/>
      <c r="X2037" s="156"/>
      <c r="Y2037" s="37"/>
      <c r="Z2037" s="37"/>
      <c r="AA2037" s="37"/>
      <c r="AB2037" s="30"/>
      <c r="AC2037" s="30"/>
      <c r="AD2037" s="31"/>
      <c r="AE2037" s="30"/>
      <c r="AF2037" s="30"/>
      <c r="AG2037" s="32"/>
      <c r="AH2037" s="30"/>
      <c r="AJ2037" s="30"/>
      <c r="AK2037" s="30"/>
      <c r="AL2037" s="30"/>
      <c r="AM2037" s="30"/>
      <c r="AN2037" s="30"/>
      <c r="AO2037" s="30"/>
      <c r="AP2037" s="30"/>
      <c r="AQ2037" s="30"/>
      <c r="AR2037" s="30"/>
      <c r="AS2037" s="30"/>
      <c r="AT2037" s="30"/>
      <c r="AU2037" s="121"/>
      <c r="AV2037" s="129"/>
      <c r="AW2037" s="129"/>
      <c r="AX2037" s="129"/>
    </row>
    <row r="2038" spans="1:50" x14ac:dyDescent="0.25">
      <c r="A2038" s="154"/>
      <c r="B2038" s="28"/>
      <c r="C2038" s="155"/>
      <c r="D2038" s="155"/>
      <c r="E2038" s="25"/>
      <c r="F2038" s="29"/>
      <c r="G2038" s="29"/>
      <c r="H2038" s="29"/>
      <c r="I2038" s="29"/>
      <c r="J2038" s="29"/>
      <c r="K2038" s="25"/>
      <c r="L2038" s="155"/>
      <c r="M2038" s="155"/>
      <c r="N2038" s="155"/>
      <c r="O2038" s="155"/>
      <c r="P2038" s="155"/>
      <c r="Q2038" s="28"/>
      <c r="R2038" s="29"/>
      <c r="S2038" s="27"/>
      <c r="T2038" s="27"/>
      <c r="U2038" s="28"/>
      <c r="V2038" s="156"/>
      <c r="W2038" s="156"/>
      <c r="X2038" s="156"/>
      <c r="Y2038" s="37"/>
      <c r="Z2038" s="37"/>
      <c r="AA2038" s="37"/>
      <c r="AB2038" s="30"/>
      <c r="AC2038" s="30"/>
      <c r="AD2038" s="31"/>
      <c r="AE2038" s="30"/>
      <c r="AF2038" s="30"/>
      <c r="AG2038" s="32"/>
      <c r="AH2038" s="30"/>
      <c r="AJ2038" s="30"/>
      <c r="AK2038" s="30"/>
      <c r="AL2038" s="30"/>
      <c r="AM2038" s="30"/>
      <c r="AN2038" s="30"/>
      <c r="AO2038" s="30"/>
      <c r="AP2038" s="30"/>
      <c r="AQ2038" s="30"/>
      <c r="AR2038" s="30"/>
      <c r="AS2038" s="30"/>
      <c r="AT2038" s="30"/>
      <c r="AU2038" s="121"/>
      <c r="AV2038" s="129"/>
      <c r="AW2038" s="129"/>
      <c r="AX2038" s="129"/>
    </row>
    <row r="2039" spans="1:50" x14ac:dyDescent="0.25">
      <c r="A2039" s="154"/>
      <c r="B2039" s="28"/>
      <c r="C2039" s="155"/>
      <c r="D2039" s="155"/>
      <c r="E2039" s="25"/>
      <c r="F2039" s="29"/>
      <c r="G2039" s="29"/>
      <c r="H2039" s="29"/>
      <c r="I2039" s="29"/>
      <c r="J2039" s="29"/>
      <c r="K2039" s="25"/>
      <c r="L2039" s="155"/>
      <c r="M2039" s="155"/>
      <c r="N2039" s="155"/>
      <c r="O2039" s="155"/>
      <c r="P2039" s="155"/>
      <c r="Q2039" s="28"/>
      <c r="R2039" s="29"/>
      <c r="S2039" s="27"/>
      <c r="T2039" s="27"/>
      <c r="U2039" s="28"/>
      <c r="V2039" s="156"/>
      <c r="W2039" s="156"/>
      <c r="X2039" s="156"/>
      <c r="Y2039" s="37"/>
      <c r="Z2039" s="37"/>
      <c r="AA2039" s="37"/>
      <c r="AB2039" s="30"/>
      <c r="AC2039" s="30"/>
      <c r="AD2039" s="31"/>
      <c r="AE2039" s="30"/>
      <c r="AF2039" s="30"/>
      <c r="AG2039" s="32"/>
      <c r="AH2039" s="30"/>
      <c r="AJ2039" s="30"/>
      <c r="AK2039" s="30"/>
      <c r="AL2039" s="30"/>
      <c r="AM2039" s="30"/>
      <c r="AN2039" s="30"/>
      <c r="AO2039" s="30"/>
      <c r="AP2039" s="30"/>
      <c r="AQ2039" s="30"/>
      <c r="AR2039" s="30"/>
      <c r="AS2039" s="30"/>
      <c r="AT2039" s="30"/>
      <c r="AU2039" s="121"/>
      <c r="AV2039" s="129"/>
      <c r="AW2039" s="129"/>
      <c r="AX2039" s="129"/>
    </row>
    <row r="2040" spans="1:50" x14ac:dyDescent="0.25">
      <c r="A2040" s="154"/>
      <c r="B2040" s="28"/>
      <c r="C2040" s="155"/>
      <c r="D2040" s="155"/>
      <c r="E2040" s="25"/>
      <c r="F2040" s="29"/>
      <c r="G2040" s="29"/>
      <c r="H2040" s="29"/>
      <c r="I2040" s="29"/>
      <c r="J2040" s="29"/>
      <c r="K2040" s="25"/>
      <c r="L2040" s="155"/>
      <c r="M2040" s="155"/>
      <c r="N2040" s="155"/>
      <c r="O2040" s="155"/>
      <c r="P2040" s="155"/>
      <c r="Q2040" s="28"/>
      <c r="R2040" s="29"/>
      <c r="S2040" s="27"/>
      <c r="T2040" s="27"/>
      <c r="U2040" s="28"/>
      <c r="V2040" s="156"/>
      <c r="W2040" s="156"/>
      <c r="X2040" s="156"/>
      <c r="Y2040" s="37"/>
      <c r="Z2040" s="37"/>
      <c r="AA2040" s="37"/>
      <c r="AB2040" s="30"/>
      <c r="AC2040" s="30"/>
      <c r="AD2040" s="31"/>
      <c r="AE2040" s="30"/>
      <c r="AF2040" s="30"/>
      <c r="AG2040" s="32"/>
      <c r="AH2040" s="30"/>
      <c r="AJ2040" s="30"/>
      <c r="AK2040" s="30"/>
      <c r="AL2040" s="30"/>
      <c r="AM2040" s="30"/>
      <c r="AN2040" s="30"/>
      <c r="AO2040" s="30"/>
      <c r="AP2040" s="30"/>
      <c r="AQ2040" s="30"/>
      <c r="AR2040" s="30"/>
      <c r="AS2040" s="30"/>
      <c r="AT2040" s="30"/>
      <c r="AU2040" s="121"/>
      <c r="AV2040" s="129"/>
      <c r="AW2040" s="129"/>
      <c r="AX2040" s="129"/>
    </row>
    <row r="2041" spans="1:50" x14ac:dyDescent="0.25">
      <c r="A2041" s="154"/>
      <c r="B2041" s="28"/>
      <c r="C2041" s="155"/>
      <c r="D2041" s="155"/>
      <c r="E2041" s="25"/>
      <c r="F2041" s="29"/>
      <c r="G2041" s="29"/>
      <c r="H2041" s="29"/>
      <c r="I2041" s="29"/>
      <c r="J2041" s="29"/>
      <c r="K2041" s="25"/>
      <c r="L2041" s="155"/>
      <c r="M2041" s="155"/>
      <c r="N2041" s="155"/>
      <c r="O2041" s="155"/>
      <c r="P2041" s="155"/>
      <c r="Q2041" s="28"/>
      <c r="R2041" s="29"/>
      <c r="S2041" s="27"/>
      <c r="T2041" s="27"/>
      <c r="U2041" s="28"/>
      <c r="V2041" s="156"/>
      <c r="W2041" s="156"/>
      <c r="X2041" s="156"/>
      <c r="Y2041" s="37"/>
      <c r="Z2041" s="37"/>
      <c r="AA2041" s="37"/>
      <c r="AB2041" s="30"/>
      <c r="AC2041" s="30"/>
      <c r="AD2041" s="31"/>
      <c r="AE2041" s="30"/>
      <c r="AF2041" s="30"/>
      <c r="AG2041" s="32"/>
      <c r="AH2041" s="30"/>
      <c r="AJ2041" s="30"/>
      <c r="AK2041" s="30"/>
      <c r="AL2041" s="30"/>
      <c r="AM2041" s="30"/>
      <c r="AN2041" s="30"/>
      <c r="AO2041" s="30"/>
      <c r="AP2041" s="30"/>
      <c r="AQ2041" s="30"/>
      <c r="AR2041" s="30"/>
      <c r="AS2041" s="30"/>
      <c r="AT2041" s="30"/>
      <c r="AU2041" s="121"/>
      <c r="AV2041" s="129"/>
      <c r="AW2041" s="129"/>
      <c r="AX2041" s="129"/>
    </row>
    <row r="2042" spans="1:50" x14ac:dyDescent="0.25">
      <c r="A2042" s="154"/>
      <c r="B2042" s="28"/>
      <c r="C2042" s="155"/>
      <c r="D2042" s="155"/>
      <c r="E2042" s="25"/>
      <c r="F2042" s="29"/>
      <c r="G2042" s="29"/>
      <c r="H2042" s="29"/>
      <c r="I2042" s="29"/>
      <c r="J2042" s="29"/>
      <c r="K2042" s="25"/>
      <c r="L2042" s="155"/>
      <c r="M2042" s="155"/>
      <c r="N2042" s="155"/>
      <c r="O2042" s="155"/>
      <c r="P2042" s="155"/>
      <c r="Q2042" s="28"/>
      <c r="R2042" s="29"/>
      <c r="S2042" s="27"/>
      <c r="T2042" s="27"/>
      <c r="U2042" s="28"/>
      <c r="V2042" s="156"/>
      <c r="W2042" s="156"/>
      <c r="X2042" s="156"/>
      <c r="Y2042" s="37"/>
      <c r="Z2042" s="37"/>
      <c r="AA2042" s="37"/>
      <c r="AB2042" s="30"/>
      <c r="AC2042" s="30"/>
      <c r="AD2042" s="31"/>
      <c r="AE2042" s="30"/>
      <c r="AF2042" s="30"/>
      <c r="AG2042" s="32"/>
      <c r="AH2042" s="30"/>
      <c r="AJ2042" s="30"/>
      <c r="AK2042" s="30"/>
      <c r="AL2042" s="30"/>
      <c r="AM2042" s="30"/>
      <c r="AN2042" s="30"/>
      <c r="AO2042" s="30"/>
      <c r="AP2042" s="30"/>
      <c r="AQ2042" s="30"/>
      <c r="AR2042" s="30"/>
      <c r="AS2042" s="30"/>
      <c r="AT2042" s="30"/>
      <c r="AU2042" s="121"/>
      <c r="AV2042" s="129"/>
      <c r="AW2042" s="129"/>
      <c r="AX2042" s="129"/>
    </row>
    <row r="2043" spans="1:50" x14ac:dyDescent="0.25">
      <c r="A2043" s="154"/>
      <c r="B2043" s="28"/>
      <c r="C2043" s="155"/>
      <c r="D2043" s="155"/>
      <c r="E2043" s="25"/>
      <c r="F2043" s="29"/>
      <c r="G2043" s="29"/>
      <c r="H2043" s="29"/>
      <c r="I2043" s="29"/>
      <c r="J2043" s="29"/>
      <c r="K2043" s="25"/>
      <c r="L2043" s="155"/>
      <c r="M2043" s="155"/>
      <c r="N2043" s="155"/>
      <c r="O2043" s="155"/>
      <c r="P2043" s="155"/>
      <c r="Q2043" s="28"/>
      <c r="R2043" s="29"/>
      <c r="S2043" s="27"/>
      <c r="T2043" s="27"/>
      <c r="U2043" s="28"/>
      <c r="V2043" s="156"/>
      <c r="W2043" s="156"/>
      <c r="X2043" s="156"/>
      <c r="Y2043" s="37"/>
      <c r="Z2043" s="37"/>
      <c r="AA2043" s="37"/>
      <c r="AB2043" s="30"/>
      <c r="AC2043" s="30"/>
      <c r="AD2043" s="31"/>
      <c r="AE2043" s="30"/>
      <c r="AF2043" s="30"/>
      <c r="AG2043" s="32"/>
      <c r="AH2043" s="30"/>
      <c r="AJ2043" s="30"/>
      <c r="AK2043" s="30"/>
      <c r="AL2043" s="30"/>
      <c r="AM2043" s="30"/>
      <c r="AN2043" s="30"/>
      <c r="AO2043" s="30"/>
      <c r="AP2043" s="30"/>
      <c r="AQ2043" s="30"/>
      <c r="AR2043" s="30"/>
      <c r="AS2043" s="30"/>
      <c r="AT2043" s="30"/>
      <c r="AU2043" s="121"/>
      <c r="AV2043" s="129"/>
      <c r="AW2043" s="129"/>
      <c r="AX2043" s="129"/>
    </row>
    <row r="2044" spans="1:50" x14ac:dyDescent="0.25">
      <c r="A2044" s="154"/>
      <c r="B2044" s="28"/>
      <c r="C2044" s="155"/>
      <c r="D2044" s="155"/>
      <c r="E2044" s="25"/>
      <c r="F2044" s="29"/>
      <c r="G2044" s="29"/>
      <c r="H2044" s="29"/>
      <c r="I2044" s="29"/>
      <c r="J2044" s="29"/>
      <c r="K2044" s="25"/>
      <c r="L2044" s="155"/>
      <c r="M2044" s="155"/>
      <c r="N2044" s="155"/>
      <c r="O2044" s="155"/>
      <c r="P2044" s="155"/>
      <c r="Q2044" s="28"/>
      <c r="R2044" s="29"/>
      <c r="S2044" s="27"/>
      <c r="T2044" s="27"/>
      <c r="U2044" s="28"/>
      <c r="V2044" s="156"/>
      <c r="W2044" s="156"/>
      <c r="X2044" s="156"/>
      <c r="Y2044" s="37"/>
      <c r="Z2044" s="37"/>
      <c r="AA2044" s="37"/>
      <c r="AB2044" s="30"/>
      <c r="AC2044" s="30"/>
      <c r="AD2044" s="31"/>
      <c r="AE2044" s="30"/>
      <c r="AF2044" s="30"/>
      <c r="AG2044" s="32"/>
      <c r="AH2044" s="30"/>
      <c r="AJ2044" s="30"/>
      <c r="AK2044" s="30"/>
      <c r="AL2044" s="30"/>
      <c r="AM2044" s="30"/>
      <c r="AN2044" s="30"/>
      <c r="AO2044" s="30"/>
      <c r="AP2044" s="30"/>
      <c r="AQ2044" s="30"/>
      <c r="AR2044" s="30"/>
      <c r="AS2044" s="30"/>
      <c r="AT2044" s="30"/>
      <c r="AU2044" s="121"/>
      <c r="AV2044" s="129"/>
      <c r="AW2044" s="129"/>
      <c r="AX2044" s="129"/>
    </row>
    <row r="2045" spans="1:50" x14ac:dyDescent="0.25">
      <c r="A2045" s="154"/>
      <c r="B2045" s="28"/>
      <c r="C2045" s="155"/>
      <c r="D2045" s="155"/>
      <c r="E2045" s="25"/>
      <c r="F2045" s="29"/>
      <c r="G2045" s="29"/>
      <c r="H2045" s="29"/>
      <c r="I2045" s="29"/>
      <c r="J2045" s="29"/>
      <c r="K2045" s="25"/>
      <c r="L2045" s="155"/>
      <c r="M2045" s="155"/>
      <c r="N2045" s="155"/>
      <c r="O2045" s="155"/>
      <c r="P2045" s="155"/>
      <c r="Q2045" s="28"/>
      <c r="R2045" s="29"/>
      <c r="S2045" s="27"/>
      <c r="T2045" s="27"/>
      <c r="U2045" s="28"/>
      <c r="V2045" s="156"/>
      <c r="W2045" s="156"/>
      <c r="X2045" s="156"/>
      <c r="Y2045" s="37"/>
      <c r="Z2045" s="37"/>
      <c r="AA2045" s="37"/>
      <c r="AB2045" s="30"/>
      <c r="AC2045" s="30"/>
      <c r="AD2045" s="31"/>
      <c r="AE2045" s="30"/>
      <c r="AF2045" s="30"/>
      <c r="AG2045" s="32"/>
      <c r="AH2045" s="30"/>
      <c r="AJ2045" s="30"/>
      <c r="AK2045" s="30"/>
      <c r="AL2045" s="30"/>
      <c r="AM2045" s="30"/>
      <c r="AN2045" s="30"/>
      <c r="AO2045" s="30"/>
      <c r="AP2045" s="30"/>
      <c r="AQ2045" s="30"/>
      <c r="AR2045" s="30"/>
      <c r="AS2045" s="30"/>
      <c r="AT2045" s="30"/>
      <c r="AU2045" s="121"/>
      <c r="AV2045" s="129"/>
      <c r="AW2045" s="129"/>
      <c r="AX2045" s="129"/>
    </row>
    <row r="2046" spans="1:50" x14ac:dyDescent="0.25">
      <c r="A2046" s="154"/>
      <c r="B2046" s="28"/>
      <c r="C2046" s="155"/>
      <c r="D2046" s="155"/>
      <c r="E2046" s="25"/>
      <c r="F2046" s="29"/>
      <c r="G2046" s="29"/>
      <c r="H2046" s="29"/>
      <c r="I2046" s="29"/>
      <c r="J2046" s="29"/>
      <c r="K2046" s="25"/>
      <c r="L2046" s="155"/>
      <c r="M2046" s="155"/>
      <c r="N2046" s="155"/>
      <c r="O2046" s="155"/>
      <c r="P2046" s="155"/>
      <c r="Q2046" s="28"/>
      <c r="R2046" s="29"/>
      <c r="S2046" s="27"/>
      <c r="T2046" s="27"/>
      <c r="U2046" s="28"/>
      <c r="V2046" s="156"/>
      <c r="W2046" s="156"/>
      <c r="X2046" s="156"/>
      <c r="Y2046" s="37"/>
      <c r="Z2046" s="37"/>
      <c r="AA2046" s="37"/>
      <c r="AB2046" s="30"/>
      <c r="AC2046" s="30"/>
      <c r="AD2046" s="31"/>
      <c r="AE2046" s="30"/>
      <c r="AF2046" s="30"/>
      <c r="AG2046" s="32"/>
      <c r="AH2046" s="30"/>
      <c r="AJ2046" s="30"/>
      <c r="AK2046" s="30"/>
      <c r="AL2046" s="30"/>
      <c r="AM2046" s="30"/>
      <c r="AN2046" s="30"/>
      <c r="AO2046" s="30"/>
      <c r="AP2046" s="30"/>
      <c r="AQ2046" s="30"/>
      <c r="AR2046" s="30"/>
      <c r="AS2046" s="30"/>
      <c r="AT2046" s="30"/>
      <c r="AU2046" s="121"/>
      <c r="AV2046" s="129"/>
      <c r="AW2046" s="129"/>
      <c r="AX2046" s="129"/>
    </row>
    <row r="2047" spans="1:50" x14ac:dyDescent="0.25">
      <c r="A2047" s="154"/>
      <c r="B2047" s="28"/>
      <c r="C2047" s="155"/>
      <c r="D2047" s="155"/>
      <c r="E2047" s="25"/>
      <c r="F2047" s="29"/>
      <c r="G2047" s="29"/>
      <c r="H2047" s="29"/>
      <c r="I2047" s="29"/>
      <c r="J2047" s="29"/>
      <c r="K2047" s="25"/>
      <c r="L2047" s="155"/>
      <c r="M2047" s="155"/>
      <c r="N2047" s="155"/>
      <c r="O2047" s="155"/>
      <c r="P2047" s="155"/>
      <c r="Q2047" s="28"/>
      <c r="R2047" s="29"/>
      <c r="S2047" s="27"/>
      <c r="T2047" s="27"/>
      <c r="U2047" s="28"/>
      <c r="V2047" s="156"/>
      <c r="W2047" s="156"/>
      <c r="X2047" s="156"/>
      <c r="Y2047" s="37"/>
      <c r="Z2047" s="37"/>
      <c r="AA2047" s="37"/>
      <c r="AB2047" s="30"/>
      <c r="AC2047" s="30"/>
      <c r="AD2047" s="31"/>
      <c r="AE2047" s="30"/>
      <c r="AF2047" s="30"/>
      <c r="AG2047" s="32"/>
      <c r="AH2047" s="30"/>
      <c r="AJ2047" s="30"/>
      <c r="AK2047" s="30"/>
      <c r="AL2047" s="30"/>
      <c r="AM2047" s="30"/>
      <c r="AN2047" s="30"/>
      <c r="AO2047" s="30"/>
      <c r="AP2047" s="30"/>
      <c r="AQ2047" s="30"/>
      <c r="AR2047" s="30"/>
      <c r="AS2047" s="30"/>
      <c r="AT2047" s="30"/>
      <c r="AU2047" s="121"/>
      <c r="AV2047" s="129"/>
      <c r="AW2047" s="129"/>
      <c r="AX2047" s="129"/>
    </row>
    <row r="2048" spans="1:50" x14ac:dyDescent="0.25">
      <c r="A2048" s="154"/>
      <c r="B2048" s="28"/>
      <c r="C2048" s="155"/>
      <c r="D2048" s="155"/>
      <c r="E2048" s="25"/>
      <c r="F2048" s="29"/>
      <c r="G2048" s="29"/>
      <c r="H2048" s="29"/>
      <c r="I2048" s="29"/>
      <c r="J2048" s="29"/>
      <c r="K2048" s="25"/>
      <c r="L2048" s="155"/>
      <c r="M2048" s="155"/>
      <c r="N2048" s="155"/>
      <c r="O2048" s="155"/>
      <c r="P2048" s="155"/>
      <c r="Q2048" s="28"/>
      <c r="R2048" s="29"/>
      <c r="S2048" s="27"/>
      <c r="T2048" s="27"/>
      <c r="U2048" s="28"/>
      <c r="V2048" s="156"/>
      <c r="W2048" s="156"/>
      <c r="X2048" s="156"/>
      <c r="Y2048" s="37"/>
      <c r="Z2048" s="37"/>
      <c r="AA2048" s="37"/>
      <c r="AB2048" s="30"/>
      <c r="AC2048" s="30"/>
      <c r="AD2048" s="31"/>
      <c r="AE2048" s="30"/>
      <c r="AF2048" s="30"/>
      <c r="AG2048" s="32"/>
      <c r="AH2048" s="30"/>
      <c r="AJ2048" s="30"/>
      <c r="AK2048" s="30"/>
      <c r="AL2048" s="30"/>
      <c r="AM2048" s="30"/>
      <c r="AN2048" s="30"/>
      <c r="AO2048" s="30"/>
      <c r="AP2048" s="30"/>
      <c r="AQ2048" s="30"/>
      <c r="AR2048" s="30"/>
      <c r="AS2048" s="30"/>
      <c r="AT2048" s="30"/>
      <c r="AU2048" s="121"/>
      <c r="AV2048" s="129"/>
      <c r="AW2048" s="129"/>
      <c r="AX2048" s="129"/>
    </row>
    <row r="2049" spans="1:50" x14ac:dyDescent="0.25">
      <c r="A2049" s="154"/>
      <c r="B2049" s="28"/>
      <c r="C2049" s="155"/>
      <c r="D2049" s="155"/>
      <c r="E2049" s="25"/>
      <c r="F2049" s="29"/>
      <c r="G2049" s="29"/>
      <c r="H2049" s="29"/>
      <c r="I2049" s="29"/>
      <c r="J2049" s="29"/>
      <c r="K2049" s="25"/>
      <c r="L2049" s="155"/>
      <c r="M2049" s="155"/>
      <c r="N2049" s="155"/>
      <c r="O2049" s="155"/>
      <c r="P2049" s="155"/>
      <c r="Q2049" s="28"/>
      <c r="R2049" s="29"/>
      <c r="S2049" s="27"/>
      <c r="T2049" s="27"/>
      <c r="U2049" s="28"/>
      <c r="V2049" s="156"/>
      <c r="W2049" s="156"/>
      <c r="X2049" s="156"/>
      <c r="Y2049" s="37"/>
      <c r="Z2049" s="37"/>
      <c r="AA2049" s="37"/>
      <c r="AB2049" s="30"/>
      <c r="AC2049" s="30"/>
      <c r="AD2049" s="31"/>
      <c r="AE2049" s="30"/>
      <c r="AF2049" s="30"/>
      <c r="AG2049" s="32"/>
      <c r="AH2049" s="30"/>
      <c r="AJ2049" s="30"/>
      <c r="AK2049" s="30"/>
      <c r="AL2049" s="30"/>
      <c r="AM2049" s="30"/>
      <c r="AN2049" s="30"/>
      <c r="AO2049" s="30"/>
      <c r="AP2049" s="30"/>
      <c r="AQ2049" s="30"/>
      <c r="AR2049" s="30"/>
      <c r="AS2049" s="30"/>
      <c r="AT2049" s="30"/>
      <c r="AU2049" s="121"/>
      <c r="AV2049" s="129"/>
      <c r="AW2049" s="129"/>
      <c r="AX2049" s="129"/>
    </row>
    <row r="2050" spans="1:50" x14ac:dyDescent="0.25">
      <c r="A2050" s="154"/>
      <c r="B2050" s="28"/>
      <c r="C2050" s="155"/>
      <c r="D2050" s="155"/>
      <c r="E2050" s="25"/>
      <c r="F2050" s="29"/>
      <c r="G2050" s="29"/>
      <c r="H2050" s="29"/>
      <c r="I2050" s="29"/>
      <c r="J2050" s="29"/>
      <c r="K2050" s="25"/>
      <c r="L2050" s="155"/>
      <c r="M2050" s="155"/>
      <c r="N2050" s="155"/>
      <c r="O2050" s="155"/>
      <c r="P2050" s="155"/>
      <c r="Q2050" s="28"/>
      <c r="R2050" s="29"/>
      <c r="S2050" s="27"/>
      <c r="T2050" s="27"/>
      <c r="U2050" s="28"/>
      <c r="V2050" s="156"/>
      <c r="W2050" s="156"/>
      <c r="X2050" s="156"/>
      <c r="Y2050" s="37"/>
      <c r="Z2050" s="37"/>
      <c r="AA2050" s="37"/>
      <c r="AB2050" s="30"/>
      <c r="AC2050" s="30"/>
      <c r="AD2050" s="31"/>
      <c r="AE2050" s="30"/>
      <c r="AF2050" s="30"/>
      <c r="AG2050" s="32"/>
      <c r="AH2050" s="30"/>
      <c r="AJ2050" s="30"/>
      <c r="AK2050" s="30"/>
      <c r="AL2050" s="30"/>
      <c r="AM2050" s="30"/>
      <c r="AN2050" s="30"/>
      <c r="AO2050" s="30"/>
      <c r="AP2050" s="30"/>
      <c r="AQ2050" s="30"/>
      <c r="AR2050" s="30"/>
      <c r="AS2050" s="30"/>
      <c r="AT2050" s="30"/>
      <c r="AU2050" s="121"/>
      <c r="AV2050" s="129"/>
      <c r="AW2050" s="129"/>
      <c r="AX2050" s="129"/>
    </row>
    <row r="2051" spans="1:50" x14ac:dyDescent="0.25">
      <c r="A2051" s="154"/>
      <c r="B2051" s="28"/>
      <c r="C2051" s="155"/>
      <c r="D2051" s="155"/>
      <c r="E2051" s="25"/>
      <c r="F2051" s="29"/>
      <c r="G2051" s="29"/>
      <c r="H2051" s="29"/>
      <c r="I2051" s="29"/>
      <c r="J2051" s="29"/>
      <c r="K2051" s="25"/>
      <c r="L2051" s="155"/>
      <c r="M2051" s="155"/>
      <c r="N2051" s="155"/>
      <c r="O2051" s="155"/>
      <c r="P2051" s="155"/>
      <c r="Q2051" s="28"/>
      <c r="R2051" s="29"/>
      <c r="S2051" s="27"/>
      <c r="T2051" s="27"/>
      <c r="U2051" s="28"/>
      <c r="V2051" s="156"/>
      <c r="W2051" s="156"/>
      <c r="X2051" s="156"/>
      <c r="Y2051" s="37"/>
      <c r="Z2051" s="37"/>
      <c r="AA2051" s="37"/>
      <c r="AB2051" s="30"/>
      <c r="AC2051" s="30"/>
      <c r="AD2051" s="31"/>
      <c r="AE2051" s="30"/>
      <c r="AF2051" s="30"/>
      <c r="AG2051" s="32"/>
      <c r="AH2051" s="30"/>
      <c r="AJ2051" s="30"/>
      <c r="AK2051" s="30"/>
      <c r="AL2051" s="30"/>
      <c r="AM2051" s="30"/>
      <c r="AN2051" s="30"/>
      <c r="AO2051" s="30"/>
      <c r="AP2051" s="30"/>
      <c r="AQ2051" s="30"/>
      <c r="AR2051" s="30"/>
      <c r="AS2051" s="30"/>
      <c r="AT2051" s="30"/>
      <c r="AU2051" s="121"/>
      <c r="AV2051" s="129"/>
      <c r="AW2051" s="129"/>
      <c r="AX2051" s="129"/>
    </row>
    <row r="2052" spans="1:50" x14ac:dyDescent="0.25">
      <c r="A2052" s="154"/>
      <c r="B2052" s="28"/>
      <c r="C2052" s="155"/>
      <c r="D2052" s="155"/>
      <c r="E2052" s="25"/>
      <c r="F2052" s="29"/>
      <c r="G2052" s="29"/>
      <c r="H2052" s="29"/>
      <c r="I2052" s="29"/>
      <c r="J2052" s="29"/>
      <c r="K2052" s="25"/>
      <c r="L2052" s="155"/>
      <c r="M2052" s="155"/>
      <c r="N2052" s="155"/>
      <c r="O2052" s="155"/>
      <c r="P2052" s="155"/>
      <c r="Q2052" s="28"/>
      <c r="R2052" s="29"/>
      <c r="S2052" s="27"/>
      <c r="T2052" s="27"/>
      <c r="U2052" s="28"/>
      <c r="V2052" s="156"/>
      <c r="W2052" s="156"/>
      <c r="X2052" s="156"/>
      <c r="Y2052" s="37"/>
      <c r="Z2052" s="37"/>
      <c r="AA2052" s="37"/>
      <c r="AB2052" s="30"/>
      <c r="AC2052" s="30"/>
      <c r="AD2052" s="31"/>
      <c r="AE2052" s="30"/>
      <c r="AF2052" s="30"/>
      <c r="AG2052" s="32"/>
      <c r="AH2052" s="30"/>
      <c r="AJ2052" s="30"/>
      <c r="AK2052" s="30"/>
      <c r="AL2052" s="30"/>
      <c r="AM2052" s="30"/>
      <c r="AN2052" s="30"/>
      <c r="AO2052" s="30"/>
      <c r="AP2052" s="30"/>
      <c r="AQ2052" s="30"/>
      <c r="AR2052" s="30"/>
      <c r="AS2052" s="30"/>
      <c r="AT2052" s="30"/>
      <c r="AU2052" s="121"/>
      <c r="AV2052" s="129"/>
      <c r="AW2052" s="129"/>
      <c r="AX2052" s="129"/>
    </row>
    <row r="2053" spans="1:50" x14ac:dyDescent="0.25">
      <c r="A2053" s="154"/>
      <c r="B2053" s="28"/>
      <c r="C2053" s="155"/>
      <c r="D2053" s="155"/>
      <c r="E2053" s="25"/>
      <c r="F2053" s="29"/>
      <c r="G2053" s="29"/>
      <c r="H2053" s="29"/>
      <c r="I2053" s="29"/>
      <c r="J2053" s="29"/>
      <c r="K2053" s="25"/>
      <c r="L2053" s="155"/>
      <c r="M2053" s="155"/>
      <c r="N2053" s="155"/>
      <c r="O2053" s="155"/>
      <c r="P2053" s="155"/>
      <c r="Q2053" s="28"/>
      <c r="R2053" s="29"/>
      <c r="S2053" s="27"/>
      <c r="T2053" s="27"/>
      <c r="U2053" s="28"/>
      <c r="V2053" s="156"/>
      <c r="W2053" s="156"/>
      <c r="X2053" s="156"/>
      <c r="Y2053" s="37"/>
      <c r="Z2053" s="37"/>
      <c r="AA2053" s="37"/>
      <c r="AB2053" s="30"/>
      <c r="AC2053" s="30"/>
      <c r="AD2053" s="31"/>
      <c r="AE2053" s="30"/>
      <c r="AF2053" s="30"/>
      <c r="AG2053" s="32"/>
      <c r="AH2053" s="30"/>
      <c r="AJ2053" s="30"/>
      <c r="AK2053" s="30"/>
      <c r="AL2053" s="30"/>
      <c r="AM2053" s="30"/>
      <c r="AN2053" s="30"/>
      <c r="AO2053" s="30"/>
      <c r="AP2053" s="30"/>
      <c r="AQ2053" s="30"/>
      <c r="AR2053" s="30"/>
      <c r="AS2053" s="30"/>
      <c r="AT2053" s="30"/>
      <c r="AU2053" s="121"/>
      <c r="AV2053" s="129"/>
      <c r="AW2053" s="129"/>
      <c r="AX2053" s="129"/>
    </row>
    <row r="2054" spans="1:50" x14ac:dyDescent="0.25">
      <c r="A2054" s="154"/>
      <c r="B2054" s="28"/>
      <c r="C2054" s="155"/>
      <c r="D2054" s="155"/>
      <c r="E2054" s="25"/>
      <c r="F2054" s="29"/>
      <c r="G2054" s="29"/>
      <c r="H2054" s="29"/>
      <c r="I2054" s="29"/>
      <c r="J2054" s="29"/>
      <c r="K2054" s="25"/>
      <c r="L2054" s="155"/>
      <c r="M2054" s="155"/>
      <c r="N2054" s="155"/>
      <c r="O2054" s="155"/>
      <c r="P2054" s="155"/>
      <c r="Q2054" s="28"/>
      <c r="R2054" s="29"/>
      <c r="S2054" s="27"/>
      <c r="T2054" s="27"/>
      <c r="U2054" s="28"/>
      <c r="V2054" s="156"/>
      <c r="W2054" s="156"/>
      <c r="X2054" s="156"/>
      <c r="Y2054" s="37"/>
      <c r="Z2054" s="37"/>
      <c r="AA2054" s="37"/>
      <c r="AB2054" s="30"/>
      <c r="AC2054" s="30"/>
      <c r="AD2054" s="31"/>
      <c r="AE2054" s="30"/>
      <c r="AF2054" s="30"/>
      <c r="AG2054" s="32"/>
      <c r="AH2054" s="30"/>
      <c r="AJ2054" s="30"/>
      <c r="AK2054" s="30"/>
      <c r="AL2054" s="30"/>
      <c r="AM2054" s="30"/>
      <c r="AN2054" s="30"/>
      <c r="AO2054" s="30"/>
      <c r="AP2054" s="30"/>
      <c r="AQ2054" s="30"/>
      <c r="AR2054" s="30"/>
      <c r="AS2054" s="30"/>
      <c r="AT2054" s="30"/>
      <c r="AU2054" s="121"/>
      <c r="AV2054" s="129"/>
      <c r="AW2054" s="129"/>
      <c r="AX2054" s="129"/>
    </row>
    <row r="2055" spans="1:50" x14ac:dyDescent="0.25">
      <c r="A2055" s="154"/>
      <c r="B2055" s="28"/>
      <c r="C2055" s="155"/>
      <c r="D2055" s="155"/>
      <c r="E2055" s="25"/>
      <c r="F2055" s="29"/>
      <c r="G2055" s="29"/>
      <c r="H2055" s="29"/>
      <c r="I2055" s="29"/>
      <c r="J2055" s="29"/>
      <c r="K2055" s="25"/>
      <c r="L2055" s="155"/>
      <c r="M2055" s="155"/>
      <c r="N2055" s="155"/>
      <c r="O2055" s="155"/>
      <c r="P2055" s="155"/>
      <c r="Q2055" s="28"/>
      <c r="R2055" s="29"/>
      <c r="S2055" s="27"/>
      <c r="T2055" s="27"/>
      <c r="U2055" s="28"/>
      <c r="V2055" s="156"/>
      <c r="W2055" s="156"/>
      <c r="X2055" s="156"/>
      <c r="Y2055" s="37"/>
      <c r="Z2055" s="37"/>
      <c r="AA2055" s="37"/>
      <c r="AB2055" s="30"/>
      <c r="AC2055" s="30"/>
      <c r="AD2055" s="31"/>
      <c r="AE2055" s="30"/>
      <c r="AF2055" s="30"/>
      <c r="AG2055" s="32"/>
      <c r="AH2055" s="30"/>
      <c r="AJ2055" s="30"/>
      <c r="AK2055" s="30"/>
      <c r="AL2055" s="30"/>
      <c r="AM2055" s="30"/>
      <c r="AN2055" s="30"/>
      <c r="AO2055" s="30"/>
      <c r="AP2055" s="30"/>
      <c r="AQ2055" s="30"/>
      <c r="AR2055" s="30"/>
      <c r="AS2055" s="30"/>
      <c r="AT2055" s="30"/>
      <c r="AU2055" s="121"/>
      <c r="AV2055" s="129"/>
      <c r="AW2055" s="129"/>
      <c r="AX2055" s="129"/>
    </row>
    <row r="2056" spans="1:50" x14ac:dyDescent="0.25">
      <c r="A2056" s="154"/>
      <c r="B2056" s="28"/>
      <c r="C2056" s="155"/>
      <c r="D2056" s="155"/>
      <c r="E2056" s="25"/>
      <c r="F2056" s="29"/>
      <c r="G2056" s="29"/>
      <c r="H2056" s="29"/>
      <c r="I2056" s="29"/>
      <c r="J2056" s="29"/>
      <c r="K2056" s="25"/>
      <c r="L2056" s="155"/>
      <c r="M2056" s="155"/>
      <c r="N2056" s="155"/>
      <c r="O2056" s="155"/>
      <c r="P2056" s="155"/>
      <c r="Q2056" s="28"/>
      <c r="R2056" s="29"/>
      <c r="S2056" s="27"/>
      <c r="T2056" s="27"/>
      <c r="U2056" s="28"/>
      <c r="V2056" s="156"/>
      <c r="W2056" s="156"/>
      <c r="X2056" s="156"/>
      <c r="Y2056" s="37"/>
      <c r="Z2056" s="37"/>
      <c r="AA2056" s="37"/>
      <c r="AB2056" s="30"/>
      <c r="AC2056" s="30"/>
      <c r="AD2056" s="31"/>
      <c r="AE2056" s="30"/>
      <c r="AF2056" s="30"/>
      <c r="AG2056" s="32"/>
      <c r="AH2056" s="30"/>
      <c r="AJ2056" s="30"/>
      <c r="AK2056" s="30"/>
      <c r="AL2056" s="30"/>
      <c r="AM2056" s="30"/>
      <c r="AN2056" s="30"/>
      <c r="AO2056" s="30"/>
      <c r="AP2056" s="30"/>
      <c r="AQ2056" s="30"/>
      <c r="AR2056" s="30"/>
      <c r="AS2056" s="30"/>
      <c r="AT2056" s="30"/>
      <c r="AU2056" s="121"/>
      <c r="AV2056" s="129"/>
      <c r="AW2056" s="129"/>
      <c r="AX2056" s="129"/>
    </row>
    <row r="2057" spans="1:50" x14ac:dyDescent="0.25">
      <c r="A2057" s="154"/>
      <c r="B2057" s="28"/>
      <c r="C2057" s="155"/>
      <c r="D2057" s="155"/>
      <c r="E2057" s="25"/>
      <c r="F2057" s="29"/>
      <c r="G2057" s="29"/>
      <c r="H2057" s="29"/>
      <c r="I2057" s="29"/>
      <c r="J2057" s="29"/>
      <c r="K2057" s="25"/>
      <c r="L2057" s="155"/>
      <c r="M2057" s="155"/>
      <c r="N2057" s="155"/>
      <c r="O2057" s="155"/>
      <c r="P2057" s="155"/>
      <c r="Q2057" s="28"/>
      <c r="R2057" s="29"/>
      <c r="S2057" s="27"/>
      <c r="T2057" s="27"/>
      <c r="U2057" s="28"/>
      <c r="V2057" s="156"/>
      <c r="W2057" s="156"/>
      <c r="X2057" s="156"/>
      <c r="Y2057" s="37"/>
      <c r="Z2057" s="37"/>
      <c r="AA2057" s="37"/>
      <c r="AB2057" s="30"/>
      <c r="AC2057" s="30"/>
      <c r="AD2057" s="31"/>
      <c r="AE2057" s="30"/>
      <c r="AF2057" s="30"/>
      <c r="AG2057" s="32"/>
      <c r="AH2057" s="30"/>
      <c r="AJ2057" s="30"/>
      <c r="AK2057" s="30"/>
      <c r="AL2057" s="30"/>
      <c r="AM2057" s="30"/>
      <c r="AN2057" s="30"/>
      <c r="AO2057" s="30"/>
      <c r="AP2057" s="30"/>
      <c r="AQ2057" s="30"/>
      <c r="AR2057" s="30"/>
      <c r="AS2057" s="30"/>
      <c r="AT2057" s="30"/>
      <c r="AU2057" s="121"/>
      <c r="AV2057" s="129"/>
      <c r="AW2057" s="129"/>
      <c r="AX2057" s="129"/>
    </row>
    <row r="2058" spans="1:50" x14ac:dyDescent="0.25">
      <c r="A2058" s="154"/>
      <c r="B2058" s="28"/>
      <c r="C2058" s="155"/>
      <c r="D2058" s="155"/>
      <c r="E2058" s="25"/>
      <c r="F2058" s="29"/>
      <c r="G2058" s="29"/>
      <c r="H2058" s="29"/>
      <c r="I2058" s="29"/>
      <c r="J2058" s="29"/>
      <c r="K2058" s="25"/>
      <c r="L2058" s="155"/>
      <c r="M2058" s="155"/>
      <c r="N2058" s="155"/>
      <c r="O2058" s="155"/>
      <c r="P2058" s="155"/>
      <c r="Q2058" s="28"/>
      <c r="R2058" s="29"/>
      <c r="S2058" s="27"/>
      <c r="T2058" s="27"/>
      <c r="U2058" s="28"/>
      <c r="V2058" s="156"/>
      <c r="W2058" s="156"/>
      <c r="X2058" s="156"/>
      <c r="Y2058" s="37"/>
      <c r="Z2058" s="37"/>
      <c r="AA2058" s="37"/>
      <c r="AB2058" s="30"/>
      <c r="AC2058" s="30"/>
      <c r="AD2058" s="31"/>
      <c r="AE2058" s="30"/>
      <c r="AF2058" s="30"/>
      <c r="AG2058" s="32"/>
      <c r="AH2058" s="30"/>
      <c r="AJ2058" s="30"/>
      <c r="AK2058" s="30"/>
      <c r="AL2058" s="30"/>
      <c r="AM2058" s="30"/>
      <c r="AN2058" s="30"/>
      <c r="AO2058" s="30"/>
      <c r="AP2058" s="30"/>
      <c r="AQ2058" s="30"/>
      <c r="AR2058" s="30"/>
      <c r="AS2058" s="30"/>
      <c r="AT2058" s="30"/>
      <c r="AU2058" s="121"/>
      <c r="AV2058" s="129"/>
      <c r="AW2058" s="129"/>
      <c r="AX2058" s="129"/>
    </row>
    <row r="2059" spans="1:50" x14ac:dyDescent="0.25">
      <c r="A2059" s="154"/>
      <c r="B2059" s="28"/>
      <c r="C2059" s="155"/>
      <c r="D2059" s="155"/>
      <c r="E2059" s="25"/>
      <c r="F2059" s="29"/>
      <c r="G2059" s="29"/>
      <c r="H2059" s="29"/>
      <c r="I2059" s="29"/>
      <c r="J2059" s="29"/>
      <c r="K2059" s="25"/>
      <c r="L2059" s="155"/>
      <c r="M2059" s="155"/>
      <c r="N2059" s="155"/>
      <c r="O2059" s="155"/>
      <c r="P2059" s="155"/>
      <c r="Q2059" s="28"/>
      <c r="R2059" s="29"/>
      <c r="S2059" s="27"/>
      <c r="T2059" s="27"/>
      <c r="U2059" s="28"/>
      <c r="V2059" s="156"/>
      <c r="W2059" s="156"/>
      <c r="X2059" s="156"/>
      <c r="Y2059" s="37"/>
      <c r="Z2059" s="37"/>
      <c r="AA2059" s="37"/>
      <c r="AB2059" s="30"/>
      <c r="AC2059" s="30"/>
      <c r="AD2059" s="31"/>
      <c r="AE2059" s="30"/>
      <c r="AF2059" s="30"/>
      <c r="AG2059" s="32"/>
      <c r="AH2059" s="30"/>
      <c r="AJ2059" s="30"/>
      <c r="AK2059" s="30"/>
      <c r="AL2059" s="30"/>
      <c r="AM2059" s="30"/>
      <c r="AN2059" s="30"/>
      <c r="AO2059" s="30"/>
      <c r="AP2059" s="30"/>
      <c r="AQ2059" s="30"/>
      <c r="AR2059" s="30"/>
      <c r="AS2059" s="30"/>
      <c r="AT2059" s="30"/>
      <c r="AU2059" s="121"/>
      <c r="AV2059" s="129"/>
      <c r="AW2059" s="129"/>
      <c r="AX2059" s="129"/>
    </row>
    <row r="2060" spans="1:50" x14ac:dyDescent="0.25">
      <c r="A2060" s="154"/>
      <c r="B2060" s="28"/>
      <c r="C2060" s="155"/>
      <c r="D2060" s="155"/>
      <c r="E2060" s="25"/>
      <c r="F2060" s="29"/>
      <c r="G2060" s="29"/>
      <c r="H2060" s="29"/>
      <c r="I2060" s="29"/>
      <c r="J2060" s="29"/>
      <c r="K2060" s="25"/>
      <c r="L2060" s="155"/>
      <c r="M2060" s="155"/>
      <c r="N2060" s="155"/>
      <c r="O2060" s="155"/>
      <c r="P2060" s="155"/>
      <c r="Q2060" s="28"/>
      <c r="R2060" s="29"/>
      <c r="S2060" s="27"/>
      <c r="T2060" s="27"/>
      <c r="U2060" s="28"/>
      <c r="V2060" s="156"/>
      <c r="W2060" s="156"/>
      <c r="X2060" s="156"/>
      <c r="Y2060" s="37"/>
      <c r="Z2060" s="37"/>
      <c r="AA2060" s="37"/>
      <c r="AB2060" s="30"/>
      <c r="AC2060" s="30"/>
      <c r="AD2060" s="31"/>
      <c r="AE2060" s="30"/>
      <c r="AF2060" s="30"/>
      <c r="AG2060" s="32"/>
      <c r="AH2060" s="30"/>
      <c r="AJ2060" s="30"/>
      <c r="AK2060" s="30"/>
      <c r="AL2060" s="30"/>
      <c r="AM2060" s="30"/>
      <c r="AN2060" s="30"/>
      <c r="AO2060" s="30"/>
      <c r="AP2060" s="30"/>
      <c r="AQ2060" s="30"/>
      <c r="AR2060" s="30"/>
      <c r="AS2060" s="30"/>
      <c r="AT2060" s="30"/>
      <c r="AU2060" s="121"/>
      <c r="AV2060" s="129"/>
      <c r="AW2060" s="129"/>
      <c r="AX2060" s="129"/>
    </row>
    <row r="2061" spans="1:50" x14ac:dyDescent="0.25">
      <c r="A2061" s="154"/>
      <c r="B2061" s="28"/>
      <c r="C2061" s="155"/>
      <c r="D2061" s="155"/>
      <c r="E2061" s="25"/>
      <c r="F2061" s="29"/>
      <c r="G2061" s="29"/>
      <c r="H2061" s="29"/>
      <c r="I2061" s="29"/>
      <c r="J2061" s="29"/>
      <c r="K2061" s="25"/>
      <c r="L2061" s="155"/>
      <c r="M2061" s="155"/>
      <c r="N2061" s="155"/>
      <c r="O2061" s="155"/>
      <c r="P2061" s="155"/>
      <c r="Q2061" s="28"/>
      <c r="R2061" s="29"/>
      <c r="S2061" s="27"/>
      <c r="T2061" s="27"/>
      <c r="U2061" s="28"/>
      <c r="V2061" s="156"/>
      <c r="W2061" s="156"/>
      <c r="X2061" s="156"/>
      <c r="Y2061" s="37"/>
      <c r="Z2061" s="37"/>
      <c r="AA2061" s="37"/>
      <c r="AB2061" s="30"/>
      <c r="AC2061" s="30"/>
      <c r="AD2061" s="31"/>
      <c r="AE2061" s="30"/>
      <c r="AF2061" s="30"/>
      <c r="AG2061" s="32"/>
      <c r="AH2061" s="30"/>
      <c r="AJ2061" s="30"/>
      <c r="AK2061" s="30"/>
      <c r="AL2061" s="30"/>
      <c r="AM2061" s="30"/>
      <c r="AN2061" s="30"/>
      <c r="AO2061" s="30"/>
      <c r="AP2061" s="30"/>
      <c r="AQ2061" s="30"/>
      <c r="AR2061" s="30"/>
      <c r="AS2061" s="30"/>
      <c r="AT2061" s="30"/>
      <c r="AU2061" s="121"/>
      <c r="AV2061" s="129"/>
      <c r="AW2061" s="129"/>
      <c r="AX2061" s="129"/>
    </row>
    <row r="2062" spans="1:50" x14ac:dyDescent="0.25">
      <c r="A2062" s="154"/>
      <c r="B2062" s="28"/>
      <c r="C2062" s="155"/>
      <c r="D2062" s="155"/>
      <c r="E2062" s="25"/>
      <c r="F2062" s="29"/>
      <c r="G2062" s="29"/>
      <c r="H2062" s="29"/>
      <c r="I2062" s="29"/>
      <c r="J2062" s="29"/>
      <c r="K2062" s="25"/>
      <c r="L2062" s="155"/>
      <c r="M2062" s="155"/>
      <c r="N2062" s="155"/>
      <c r="O2062" s="155"/>
      <c r="P2062" s="155"/>
      <c r="Q2062" s="28"/>
      <c r="R2062" s="29"/>
      <c r="S2062" s="27"/>
      <c r="T2062" s="27"/>
      <c r="U2062" s="28"/>
      <c r="V2062" s="156"/>
      <c r="W2062" s="156"/>
      <c r="X2062" s="156"/>
      <c r="Y2062" s="37"/>
      <c r="Z2062" s="37"/>
      <c r="AA2062" s="37"/>
      <c r="AB2062" s="30"/>
      <c r="AC2062" s="30"/>
      <c r="AD2062" s="31"/>
      <c r="AE2062" s="30"/>
      <c r="AF2062" s="30"/>
      <c r="AG2062" s="32"/>
      <c r="AH2062" s="30"/>
      <c r="AJ2062" s="30"/>
      <c r="AK2062" s="30"/>
      <c r="AL2062" s="30"/>
      <c r="AM2062" s="30"/>
      <c r="AN2062" s="30"/>
      <c r="AO2062" s="30"/>
      <c r="AP2062" s="30"/>
      <c r="AQ2062" s="30"/>
      <c r="AR2062" s="30"/>
      <c r="AS2062" s="30"/>
      <c r="AT2062" s="30"/>
      <c r="AU2062" s="121"/>
      <c r="AV2062" s="129"/>
      <c r="AW2062" s="129"/>
      <c r="AX2062" s="129"/>
    </row>
    <row r="2063" spans="1:50" x14ac:dyDescent="0.25">
      <c r="A2063" s="154"/>
      <c r="B2063" s="28"/>
      <c r="C2063" s="155"/>
      <c r="D2063" s="155"/>
      <c r="E2063" s="25"/>
      <c r="F2063" s="29"/>
      <c r="G2063" s="29"/>
      <c r="H2063" s="29"/>
      <c r="I2063" s="29"/>
      <c r="J2063" s="29"/>
      <c r="K2063" s="25"/>
      <c r="L2063" s="155"/>
      <c r="M2063" s="155"/>
      <c r="N2063" s="155"/>
      <c r="O2063" s="155"/>
      <c r="P2063" s="155"/>
      <c r="Q2063" s="28"/>
      <c r="R2063" s="29"/>
      <c r="S2063" s="27"/>
      <c r="T2063" s="27"/>
      <c r="U2063" s="28"/>
      <c r="V2063" s="156"/>
      <c r="W2063" s="156"/>
      <c r="X2063" s="156"/>
      <c r="Y2063" s="37"/>
      <c r="Z2063" s="37"/>
      <c r="AA2063" s="37"/>
      <c r="AB2063" s="30"/>
      <c r="AC2063" s="30"/>
      <c r="AD2063" s="31"/>
      <c r="AE2063" s="30"/>
      <c r="AF2063" s="30"/>
      <c r="AG2063" s="32"/>
      <c r="AH2063" s="30"/>
      <c r="AJ2063" s="30"/>
      <c r="AK2063" s="30"/>
      <c r="AL2063" s="30"/>
      <c r="AM2063" s="30"/>
      <c r="AN2063" s="30"/>
      <c r="AO2063" s="30"/>
      <c r="AP2063" s="30"/>
      <c r="AQ2063" s="30"/>
      <c r="AR2063" s="30"/>
      <c r="AS2063" s="30"/>
      <c r="AT2063" s="30"/>
      <c r="AU2063" s="121"/>
      <c r="AV2063" s="129"/>
      <c r="AW2063" s="129"/>
      <c r="AX2063" s="129"/>
    </row>
    <row r="2064" spans="1:50" x14ac:dyDescent="0.25">
      <c r="A2064" s="154"/>
      <c r="B2064" s="28"/>
      <c r="C2064" s="155"/>
      <c r="D2064" s="155"/>
      <c r="E2064" s="25"/>
      <c r="F2064" s="29"/>
      <c r="G2064" s="29"/>
      <c r="H2064" s="29"/>
      <c r="I2064" s="29"/>
      <c r="J2064" s="29"/>
      <c r="K2064" s="25"/>
      <c r="L2064" s="155"/>
      <c r="M2064" s="155"/>
      <c r="N2064" s="155"/>
      <c r="O2064" s="155"/>
      <c r="P2064" s="155"/>
      <c r="Q2064" s="28"/>
      <c r="R2064" s="29"/>
      <c r="S2064" s="27"/>
      <c r="T2064" s="27"/>
      <c r="U2064" s="28"/>
      <c r="V2064" s="156"/>
      <c r="W2064" s="156"/>
      <c r="X2064" s="156"/>
      <c r="Y2064" s="37"/>
      <c r="Z2064" s="37"/>
      <c r="AA2064" s="37"/>
      <c r="AB2064" s="30"/>
      <c r="AC2064" s="30"/>
      <c r="AD2064" s="31"/>
      <c r="AE2064" s="30"/>
      <c r="AF2064" s="30"/>
      <c r="AG2064" s="32"/>
      <c r="AH2064" s="30"/>
      <c r="AJ2064" s="30"/>
      <c r="AK2064" s="30"/>
      <c r="AL2064" s="30"/>
      <c r="AM2064" s="30"/>
      <c r="AN2064" s="30"/>
      <c r="AO2064" s="30"/>
      <c r="AP2064" s="30"/>
      <c r="AQ2064" s="30"/>
      <c r="AR2064" s="30"/>
      <c r="AS2064" s="30"/>
      <c r="AT2064" s="30"/>
      <c r="AU2064" s="121"/>
      <c r="AV2064" s="129"/>
      <c r="AW2064" s="129"/>
      <c r="AX2064" s="129"/>
    </row>
    <row r="2065" spans="1:50" x14ac:dyDescent="0.25">
      <c r="A2065" s="154"/>
      <c r="B2065" s="28"/>
      <c r="C2065" s="155"/>
      <c r="D2065" s="155"/>
      <c r="E2065" s="25"/>
      <c r="F2065" s="29"/>
      <c r="G2065" s="29"/>
      <c r="H2065" s="29"/>
      <c r="I2065" s="29"/>
      <c r="J2065" s="29"/>
      <c r="K2065" s="25"/>
      <c r="L2065" s="155"/>
      <c r="M2065" s="155"/>
      <c r="N2065" s="155"/>
      <c r="O2065" s="155"/>
      <c r="P2065" s="155"/>
      <c r="Q2065" s="28"/>
      <c r="R2065" s="29"/>
      <c r="S2065" s="27"/>
      <c r="T2065" s="27"/>
      <c r="U2065" s="28"/>
      <c r="V2065" s="156"/>
      <c r="W2065" s="156"/>
      <c r="X2065" s="156"/>
      <c r="Y2065" s="37"/>
      <c r="Z2065" s="37"/>
      <c r="AA2065" s="37"/>
      <c r="AB2065" s="30"/>
      <c r="AC2065" s="30"/>
      <c r="AD2065" s="31"/>
      <c r="AE2065" s="30"/>
      <c r="AF2065" s="30"/>
      <c r="AG2065" s="32"/>
      <c r="AH2065" s="30"/>
      <c r="AJ2065" s="30"/>
      <c r="AK2065" s="30"/>
      <c r="AL2065" s="30"/>
      <c r="AM2065" s="30"/>
      <c r="AN2065" s="30"/>
      <c r="AO2065" s="30"/>
      <c r="AP2065" s="30"/>
      <c r="AQ2065" s="30"/>
      <c r="AR2065" s="30"/>
      <c r="AS2065" s="30"/>
      <c r="AT2065" s="30"/>
      <c r="AU2065" s="121"/>
      <c r="AV2065" s="129"/>
      <c r="AW2065" s="129"/>
      <c r="AX2065" s="129"/>
    </row>
    <row r="2066" spans="1:50" x14ac:dyDescent="0.25">
      <c r="A2066" s="154"/>
      <c r="B2066" s="28"/>
      <c r="C2066" s="155"/>
      <c r="D2066" s="155"/>
      <c r="E2066" s="25"/>
      <c r="F2066" s="29"/>
      <c r="G2066" s="29"/>
      <c r="H2066" s="29"/>
      <c r="I2066" s="29"/>
      <c r="J2066" s="29"/>
      <c r="K2066" s="25"/>
      <c r="L2066" s="155"/>
      <c r="M2066" s="155"/>
      <c r="N2066" s="155"/>
      <c r="O2066" s="155"/>
      <c r="P2066" s="155"/>
      <c r="Q2066" s="28"/>
      <c r="R2066" s="29"/>
      <c r="S2066" s="27"/>
      <c r="T2066" s="27"/>
      <c r="U2066" s="28"/>
      <c r="V2066" s="156"/>
      <c r="W2066" s="156"/>
      <c r="X2066" s="156"/>
      <c r="Y2066" s="37"/>
      <c r="Z2066" s="37"/>
      <c r="AA2066" s="37"/>
      <c r="AB2066" s="30"/>
      <c r="AC2066" s="30"/>
      <c r="AD2066" s="31"/>
      <c r="AE2066" s="30"/>
      <c r="AF2066" s="30"/>
      <c r="AG2066" s="32"/>
      <c r="AH2066" s="30"/>
      <c r="AJ2066" s="30"/>
      <c r="AK2066" s="30"/>
      <c r="AL2066" s="30"/>
      <c r="AM2066" s="30"/>
      <c r="AN2066" s="30"/>
      <c r="AO2066" s="30"/>
      <c r="AP2066" s="30"/>
      <c r="AQ2066" s="30"/>
      <c r="AR2066" s="30"/>
      <c r="AS2066" s="30"/>
      <c r="AT2066" s="30"/>
      <c r="AU2066" s="121"/>
      <c r="AV2066" s="129"/>
      <c r="AW2066" s="129"/>
      <c r="AX2066" s="129"/>
    </row>
    <row r="2067" spans="1:50" x14ac:dyDescent="0.25">
      <c r="A2067" s="154"/>
      <c r="B2067" s="28"/>
      <c r="C2067" s="155"/>
      <c r="D2067" s="155"/>
      <c r="E2067" s="25"/>
      <c r="F2067" s="29"/>
      <c r="G2067" s="29"/>
      <c r="H2067" s="29"/>
      <c r="I2067" s="29"/>
      <c r="J2067" s="29"/>
      <c r="K2067" s="25"/>
      <c r="L2067" s="155"/>
      <c r="M2067" s="155"/>
      <c r="N2067" s="155"/>
      <c r="O2067" s="155"/>
      <c r="P2067" s="155"/>
      <c r="Q2067" s="28"/>
      <c r="R2067" s="29"/>
      <c r="S2067" s="27"/>
      <c r="T2067" s="27"/>
      <c r="U2067" s="28"/>
      <c r="V2067" s="156"/>
      <c r="W2067" s="156"/>
      <c r="X2067" s="156"/>
      <c r="Y2067" s="37"/>
      <c r="Z2067" s="37"/>
      <c r="AA2067" s="37"/>
      <c r="AB2067" s="30"/>
      <c r="AC2067" s="30"/>
      <c r="AD2067" s="31"/>
      <c r="AE2067" s="30"/>
      <c r="AF2067" s="30"/>
      <c r="AG2067" s="32"/>
      <c r="AH2067" s="30"/>
      <c r="AJ2067" s="30"/>
      <c r="AK2067" s="30"/>
      <c r="AL2067" s="30"/>
      <c r="AM2067" s="30"/>
      <c r="AN2067" s="30"/>
      <c r="AO2067" s="30"/>
      <c r="AP2067" s="30"/>
      <c r="AQ2067" s="30"/>
      <c r="AR2067" s="30"/>
      <c r="AS2067" s="30"/>
      <c r="AT2067" s="30"/>
      <c r="AU2067" s="121"/>
      <c r="AV2067" s="129"/>
      <c r="AW2067" s="129"/>
      <c r="AX2067" s="129"/>
    </row>
    <row r="2068" spans="1:50" x14ac:dyDescent="0.25">
      <c r="A2068" s="154"/>
      <c r="B2068" s="28"/>
      <c r="C2068" s="155"/>
      <c r="D2068" s="155"/>
      <c r="E2068" s="25"/>
      <c r="F2068" s="29"/>
      <c r="G2068" s="29"/>
      <c r="H2068" s="29"/>
      <c r="I2068" s="29"/>
      <c r="J2068" s="29"/>
      <c r="K2068" s="25"/>
      <c r="L2068" s="155"/>
      <c r="M2068" s="155"/>
      <c r="N2068" s="155"/>
      <c r="O2068" s="155"/>
      <c r="P2068" s="155"/>
      <c r="Q2068" s="28"/>
      <c r="R2068" s="29"/>
      <c r="S2068" s="27"/>
      <c r="T2068" s="27"/>
      <c r="U2068" s="28"/>
      <c r="V2068" s="156"/>
      <c r="W2068" s="156"/>
      <c r="X2068" s="156"/>
      <c r="Y2068" s="37"/>
      <c r="Z2068" s="37"/>
      <c r="AA2068" s="37"/>
      <c r="AB2068" s="30"/>
      <c r="AC2068" s="30"/>
      <c r="AD2068" s="31"/>
      <c r="AE2068" s="30"/>
      <c r="AF2068" s="30"/>
      <c r="AG2068" s="32"/>
      <c r="AH2068" s="30"/>
      <c r="AJ2068" s="30"/>
      <c r="AK2068" s="30"/>
      <c r="AL2068" s="30"/>
      <c r="AM2068" s="30"/>
      <c r="AN2068" s="30"/>
      <c r="AO2068" s="30"/>
      <c r="AP2068" s="30"/>
      <c r="AQ2068" s="30"/>
      <c r="AR2068" s="30"/>
      <c r="AS2068" s="30"/>
      <c r="AT2068" s="30"/>
      <c r="AU2068" s="121"/>
      <c r="AV2068" s="129"/>
      <c r="AW2068" s="129"/>
      <c r="AX2068" s="129"/>
    </row>
    <row r="2069" spans="1:50" x14ac:dyDescent="0.25">
      <c r="A2069" s="154"/>
      <c r="B2069" s="28"/>
      <c r="C2069" s="155"/>
      <c r="D2069" s="155"/>
      <c r="E2069" s="25"/>
      <c r="F2069" s="29"/>
      <c r="G2069" s="29"/>
      <c r="H2069" s="29"/>
      <c r="I2069" s="29"/>
      <c r="J2069" s="29"/>
      <c r="K2069" s="25"/>
      <c r="L2069" s="155"/>
      <c r="M2069" s="155"/>
      <c r="N2069" s="155"/>
      <c r="O2069" s="155"/>
      <c r="P2069" s="155"/>
      <c r="Q2069" s="28"/>
      <c r="R2069" s="29"/>
      <c r="S2069" s="27"/>
      <c r="T2069" s="27"/>
      <c r="U2069" s="28"/>
      <c r="V2069" s="156"/>
      <c r="W2069" s="156"/>
      <c r="X2069" s="156"/>
      <c r="Y2069" s="37"/>
      <c r="Z2069" s="37"/>
      <c r="AA2069" s="37"/>
      <c r="AB2069" s="30"/>
      <c r="AC2069" s="30"/>
      <c r="AD2069" s="31"/>
      <c r="AE2069" s="30"/>
      <c r="AF2069" s="30"/>
      <c r="AG2069" s="32"/>
      <c r="AH2069" s="30"/>
      <c r="AJ2069" s="30"/>
      <c r="AK2069" s="30"/>
      <c r="AL2069" s="30"/>
      <c r="AM2069" s="30"/>
      <c r="AN2069" s="30"/>
      <c r="AO2069" s="30"/>
      <c r="AP2069" s="30"/>
      <c r="AQ2069" s="30"/>
      <c r="AR2069" s="30"/>
      <c r="AS2069" s="30"/>
      <c r="AT2069" s="30"/>
      <c r="AU2069" s="121"/>
      <c r="AV2069" s="129"/>
      <c r="AW2069" s="129"/>
      <c r="AX2069" s="129"/>
    </row>
    <row r="2070" spans="1:50" x14ac:dyDescent="0.25">
      <c r="A2070" s="154"/>
      <c r="B2070" s="28"/>
      <c r="C2070" s="155"/>
      <c r="D2070" s="155"/>
      <c r="E2070" s="25"/>
      <c r="F2070" s="29"/>
      <c r="G2070" s="29"/>
      <c r="H2070" s="29"/>
      <c r="I2070" s="29"/>
      <c r="J2070" s="29"/>
      <c r="K2070" s="25"/>
      <c r="L2070" s="155"/>
      <c r="M2070" s="155"/>
      <c r="N2070" s="155"/>
      <c r="O2070" s="155"/>
      <c r="P2070" s="155"/>
      <c r="Q2070" s="28"/>
      <c r="R2070" s="29"/>
      <c r="S2070" s="27"/>
      <c r="T2070" s="27"/>
      <c r="U2070" s="28"/>
      <c r="V2070" s="156"/>
      <c r="W2070" s="156"/>
      <c r="X2070" s="156"/>
      <c r="Y2070" s="37"/>
      <c r="Z2070" s="37"/>
      <c r="AA2070" s="37"/>
      <c r="AB2070" s="30"/>
      <c r="AC2070" s="30"/>
      <c r="AD2070" s="31"/>
      <c r="AE2070" s="30"/>
      <c r="AF2070" s="30"/>
      <c r="AG2070" s="32"/>
      <c r="AH2070" s="30"/>
      <c r="AJ2070" s="30"/>
      <c r="AK2070" s="30"/>
      <c r="AL2070" s="30"/>
      <c r="AM2070" s="30"/>
      <c r="AN2070" s="30"/>
      <c r="AO2070" s="30"/>
      <c r="AP2070" s="30"/>
      <c r="AQ2070" s="30"/>
      <c r="AR2070" s="30"/>
      <c r="AS2070" s="30"/>
      <c r="AT2070" s="30"/>
      <c r="AU2070" s="121"/>
      <c r="AV2070" s="129"/>
      <c r="AW2070" s="129"/>
      <c r="AX2070" s="129"/>
    </row>
    <row r="2071" spans="1:50" x14ac:dyDescent="0.25">
      <c r="A2071" s="154"/>
      <c r="B2071" s="28"/>
      <c r="C2071" s="155"/>
      <c r="D2071" s="155"/>
      <c r="E2071" s="25"/>
      <c r="F2071" s="29"/>
      <c r="G2071" s="29"/>
      <c r="H2071" s="29"/>
      <c r="I2071" s="29"/>
      <c r="J2071" s="29"/>
      <c r="K2071" s="25"/>
      <c r="L2071" s="155"/>
      <c r="M2071" s="155"/>
      <c r="N2071" s="155"/>
      <c r="O2071" s="155"/>
      <c r="P2071" s="155"/>
      <c r="Q2071" s="28"/>
      <c r="R2071" s="29"/>
      <c r="S2071" s="27"/>
      <c r="T2071" s="27"/>
      <c r="U2071" s="28"/>
      <c r="V2071" s="156"/>
      <c r="W2071" s="156"/>
      <c r="X2071" s="156"/>
      <c r="Y2071" s="37"/>
      <c r="Z2071" s="37"/>
      <c r="AA2071" s="37"/>
      <c r="AB2071" s="30"/>
      <c r="AC2071" s="30"/>
      <c r="AD2071" s="31"/>
      <c r="AE2071" s="30"/>
      <c r="AF2071" s="30"/>
      <c r="AG2071" s="32"/>
      <c r="AH2071" s="30"/>
      <c r="AJ2071" s="30"/>
      <c r="AK2071" s="30"/>
      <c r="AL2071" s="30"/>
      <c r="AM2071" s="30"/>
      <c r="AN2071" s="30"/>
      <c r="AO2071" s="30"/>
      <c r="AP2071" s="30"/>
      <c r="AQ2071" s="30"/>
      <c r="AR2071" s="30"/>
      <c r="AS2071" s="30"/>
      <c r="AT2071" s="30"/>
      <c r="AU2071" s="121"/>
      <c r="AV2071" s="129"/>
      <c r="AW2071" s="129"/>
      <c r="AX2071" s="129"/>
    </row>
    <row r="2072" spans="1:50" x14ac:dyDescent="0.25">
      <c r="A2072" s="154"/>
      <c r="B2072" s="28"/>
      <c r="C2072" s="155"/>
      <c r="D2072" s="155"/>
      <c r="E2072" s="25"/>
      <c r="F2072" s="29"/>
      <c r="G2072" s="29"/>
      <c r="H2072" s="29"/>
      <c r="I2072" s="29"/>
      <c r="J2072" s="29"/>
      <c r="K2072" s="25"/>
      <c r="L2072" s="155"/>
      <c r="M2072" s="155"/>
      <c r="N2072" s="155"/>
      <c r="O2072" s="155"/>
      <c r="P2072" s="155"/>
      <c r="Q2072" s="28"/>
      <c r="R2072" s="29"/>
      <c r="S2072" s="27"/>
      <c r="T2072" s="27"/>
      <c r="U2072" s="28"/>
      <c r="V2072" s="156"/>
      <c r="W2072" s="156"/>
      <c r="X2072" s="156"/>
      <c r="Y2072" s="37"/>
      <c r="Z2072" s="37"/>
      <c r="AA2072" s="37"/>
      <c r="AB2072" s="30"/>
      <c r="AC2072" s="30"/>
      <c r="AD2072" s="31"/>
      <c r="AE2072" s="30"/>
      <c r="AF2072" s="30"/>
      <c r="AG2072" s="32"/>
      <c r="AH2072" s="30"/>
      <c r="AJ2072" s="30"/>
      <c r="AK2072" s="30"/>
      <c r="AL2072" s="30"/>
      <c r="AM2072" s="30"/>
      <c r="AN2072" s="30"/>
      <c r="AO2072" s="30"/>
      <c r="AP2072" s="30"/>
      <c r="AQ2072" s="30"/>
      <c r="AR2072" s="30"/>
      <c r="AS2072" s="30"/>
      <c r="AT2072" s="30"/>
      <c r="AU2072" s="121"/>
      <c r="AV2072" s="129"/>
      <c r="AW2072" s="129"/>
      <c r="AX2072" s="129"/>
    </row>
    <row r="2073" spans="1:50" x14ac:dyDescent="0.25">
      <c r="A2073" s="154"/>
      <c r="B2073" s="28"/>
      <c r="C2073" s="155"/>
      <c r="D2073" s="155"/>
      <c r="E2073" s="25"/>
      <c r="F2073" s="29"/>
      <c r="G2073" s="29"/>
      <c r="H2073" s="29"/>
      <c r="I2073" s="29"/>
      <c r="J2073" s="29"/>
      <c r="K2073" s="25"/>
      <c r="L2073" s="155"/>
      <c r="M2073" s="155"/>
      <c r="N2073" s="155"/>
      <c r="O2073" s="155"/>
      <c r="P2073" s="155"/>
      <c r="Q2073" s="28"/>
      <c r="R2073" s="29"/>
      <c r="S2073" s="27"/>
      <c r="T2073" s="27"/>
      <c r="U2073" s="28"/>
      <c r="V2073" s="156"/>
      <c r="W2073" s="156"/>
      <c r="X2073" s="156"/>
      <c r="Y2073" s="37"/>
      <c r="Z2073" s="37"/>
      <c r="AA2073" s="37"/>
      <c r="AB2073" s="30"/>
      <c r="AC2073" s="30"/>
      <c r="AD2073" s="31"/>
      <c r="AE2073" s="30"/>
      <c r="AF2073" s="30"/>
      <c r="AG2073" s="32"/>
      <c r="AH2073" s="30"/>
      <c r="AJ2073" s="30"/>
      <c r="AK2073" s="30"/>
      <c r="AL2073" s="30"/>
      <c r="AM2073" s="30"/>
      <c r="AN2073" s="30"/>
      <c r="AO2073" s="30"/>
      <c r="AP2073" s="30"/>
      <c r="AQ2073" s="30"/>
      <c r="AR2073" s="30"/>
      <c r="AS2073" s="30"/>
      <c r="AT2073" s="30"/>
      <c r="AU2073" s="121"/>
      <c r="AV2073" s="129"/>
      <c r="AW2073" s="129"/>
      <c r="AX2073" s="129"/>
    </row>
    <row r="2074" spans="1:50" x14ac:dyDescent="0.25">
      <c r="A2074" s="154"/>
      <c r="B2074" s="28"/>
      <c r="C2074" s="155"/>
      <c r="D2074" s="155"/>
      <c r="E2074" s="25"/>
      <c r="F2074" s="29"/>
      <c r="G2074" s="29"/>
      <c r="H2074" s="29"/>
      <c r="I2074" s="29"/>
      <c r="J2074" s="29"/>
      <c r="K2074" s="25"/>
      <c r="L2074" s="155"/>
      <c r="M2074" s="155"/>
      <c r="N2074" s="155"/>
      <c r="O2074" s="155"/>
      <c r="P2074" s="155"/>
      <c r="Q2074" s="28"/>
      <c r="R2074" s="29"/>
      <c r="S2074" s="27"/>
      <c r="T2074" s="27"/>
      <c r="U2074" s="28"/>
      <c r="V2074" s="156"/>
      <c r="W2074" s="156"/>
      <c r="X2074" s="156"/>
      <c r="Y2074" s="37"/>
      <c r="Z2074" s="37"/>
      <c r="AA2074" s="37"/>
      <c r="AB2074" s="30"/>
      <c r="AC2074" s="30"/>
      <c r="AD2074" s="31"/>
      <c r="AE2074" s="30"/>
      <c r="AF2074" s="30"/>
      <c r="AG2074" s="32"/>
      <c r="AH2074" s="30"/>
      <c r="AJ2074" s="30"/>
      <c r="AK2074" s="30"/>
      <c r="AL2074" s="30"/>
      <c r="AM2074" s="30"/>
      <c r="AN2074" s="30"/>
      <c r="AO2074" s="30"/>
      <c r="AP2074" s="30"/>
      <c r="AQ2074" s="30"/>
      <c r="AR2074" s="30"/>
      <c r="AS2074" s="30"/>
      <c r="AT2074" s="30"/>
      <c r="AU2074" s="121"/>
      <c r="AV2074" s="129"/>
      <c r="AW2074" s="129"/>
      <c r="AX2074" s="129"/>
    </row>
    <row r="2075" spans="1:50" x14ac:dyDescent="0.25">
      <c r="A2075" s="154"/>
      <c r="B2075" s="28"/>
      <c r="C2075" s="155"/>
      <c r="D2075" s="155"/>
      <c r="E2075" s="25"/>
      <c r="F2075" s="29"/>
      <c r="G2075" s="29"/>
      <c r="H2075" s="29"/>
      <c r="I2075" s="29"/>
      <c r="J2075" s="29"/>
      <c r="K2075" s="25"/>
      <c r="L2075" s="155"/>
      <c r="M2075" s="155"/>
      <c r="N2075" s="155"/>
      <c r="O2075" s="155"/>
      <c r="P2075" s="155"/>
      <c r="Q2075" s="28"/>
      <c r="R2075" s="29"/>
      <c r="S2075" s="27"/>
      <c r="T2075" s="27"/>
      <c r="U2075" s="28"/>
      <c r="V2075" s="156"/>
      <c r="W2075" s="156"/>
      <c r="X2075" s="156"/>
      <c r="Y2075" s="37"/>
      <c r="Z2075" s="37"/>
      <c r="AA2075" s="37"/>
      <c r="AB2075" s="30"/>
      <c r="AC2075" s="30"/>
      <c r="AD2075" s="31"/>
      <c r="AE2075" s="30"/>
      <c r="AF2075" s="30"/>
      <c r="AG2075" s="32"/>
      <c r="AH2075" s="30"/>
      <c r="AJ2075" s="30"/>
      <c r="AK2075" s="30"/>
      <c r="AL2075" s="30"/>
      <c r="AM2075" s="30"/>
      <c r="AN2075" s="30"/>
      <c r="AO2075" s="30"/>
      <c r="AP2075" s="30"/>
      <c r="AQ2075" s="30"/>
      <c r="AR2075" s="30"/>
      <c r="AS2075" s="30"/>
      <c r="AT2075" s="30"/>
      <c r="AU2075" s="121"/>
      <c r="AV2075" s="129"/>
      <c r="AW2075" s="129"/>
      <c r="AX2075" s="129"/>
    </row>
    <row r="2076" spans="1:50" x14ac:dyDescent="0.25">
      <c r="A2076" s="154"/>
      <c r="B2076" s="28"/>
      <c r="C2076" s="155"/>
      <c r="D2076" s="155"/>
      <c r="E2076" s="25"/>
      <c r="F2076" s="29"/>
      <c r="G2076" s="29"/>
      <c r="H2076" s="29"/>
      <c r="I2076" s="29"/>
      <c r="J2076" s="29"/>
      <c r="K2076" s="25"/>
      <c r="L2076" s="155"/>
      <c r="M2076" s="155"/>
      <c r="N2076" s="155"/>
      <c r="O2076" s="155"/>
      <c r="P2076" s="155"/>
      <c r="Q2076" s="28"/>
      <c r="R2076" s="29"/>
      <c r="S2076" s="27"/>
      <c r="T2076" s="27"/>
      <c r="U2076" s="28"/>
      <c r="V2076" s="156"/>
      <c r="W2076" s="156"/>
      <c r="X2076" s="156"/>
      <c r="Y2076" s="37"/>
      <c r="Z2076" s="37"/>
      <c r="AA2076" s="37"/>
      <c r="AB2076" s="30"/>
      <c r="AC2076" s="30"/>
      <c r="AD2076" s="31"/>
      <c r="AE2076" s="30"/>
      <c r="AF2076" s="30"/>
      <c r="AG2076" s="32"/>
      <c r="AH2076" s="30"/>
      <c r="AJ2076" s="30"/>
      <c r="AK2076" s="30"/>
      <c r="AL2076" s="30"/>
      <c r="AM2076" s="30"/>
      <c r="AN2076" s="30"/>
      <c r="AO2076" s="30"/>
      <c r="AP2076" s="30"/>
      <c r="AQ2076" s="30"/>
      <c r="AR2076" s="30"/>
      <c r="AS2076" s="30"/>
      <c r="AT2076" s="30"/>
      <c r="AU2076" s="121"/>
      <c r="AV2076" s="129"/>
      <c r="AW2076" s="129"/>
      <c r="AX2076" s="129"/>
    </row>
    <row r="2077" spans="1:50" x14ac:dyDescent="0.25">
      <c r="A2077" s="154"/>
      <c r="B2077" s="28"/>
      <c r="C2077" s="155"/>
      <c r="D2077" s="155"/>
      <c r="E2077" s="25"/>
      <c r="F2077" s="29"/>
      <c r="G2077" s="29"/>
      <c r="H2077" s="29"/>
      <c r="I2077" s="29"/>
      <c r="J2077" s="29"/>
      <c r="K2077" s="25"/>
      <c r="L2077" s="155"/>
      <c r="M2077" s="155"/>
      <c r="N2077" s="155"/>
      <c r="O2077" s="155"/>
      <c r="P2077" s="155"/>
      <c r="Q2077" s="28"/>
      <c r="R2077" s="29"/>
      <c r="S2077" s="27"/>
      <c r="T2077" s="27"/>
      <c r="U2077" s="28"/>
      <c r="V2077" s="156"/>
      <c r="W2077" s="156"/>
      <c r="X2077" s="156"/>
      <c r="Y2077" s="37"/>
      <c r="Z2077" s="37"/>
      <c r="AA2077" s="37"/>
      <c r="AB2077" s="30"/>
      <c r="AC2077" s="30"/>
      <c r="AD2077" s="31"/>
      <c r="AE2077" s="30"/>
      <c r="AF2077" s="30"/>
      <c r="AG2077" s="32"/>
      <c r="AH2077" s="30"/>
      <c r="AJ2077" s="30"/>
      <c r="AK2077" s="30"/>
      <c r="AL2077" s="30"/>
      <c r="AM2077" s="30"/>
      <c r="AN2077" s="30"/>
      <c r="AO2077" s="30"/>
      <c r="AP2077" s="30"/>
      <c r="AQ2077" s="30"/>
      <c r="AR2077" s="30"/>
      <c r="AS2077" s="30"/>
      <c r="AT2077" s="30"/>
      <c r="AU2077" s="121"/>
      <c r="AV2077" s="129"/>
      <c r="AW2077" s="129"/>
      <c r="AX2077" s="129"/>
    </row>
    <row r="2078" spans="1:50" x14ac:dyDescent="0.25">
      <c r="A2078" s="154"/>
      <c r="B2078" s="28"/>
      <c r="C2078" s="155"/>
      <c r="D2078" s="155"/>
      <c r="E2078" s="25"/>
      <c r="F2078" s="29"/>
      <c r="G2078" s="29"/>
      <c r="H2078" s="29"/>
      <c r="I2078" s="29"/>
      <c r="J2078" s="29"/>
      <c r="K2078" s="25"/>
      <c r="L2078" s="155"/>
      <c r="M2078" s="155"/>
      <c r="N2078" s="155"/>
      <c r="O2078" s="155"/>
      <c r="P2078" s="155"/>
      <c r="Q2078" s="28"/>
      <c r="R2078" s="29"/>
      <c r="S2078" s="27"/>
      <c r="T2078" s="27"/>
      <c r="U2078" s="28"/>
      <c r="V2078" s="156"/>
      <c r="W2078" s="156"/>
      <c r="X2078" s="156"/>
      <c r="Y2078" s="37"/>
      <c r="Z2078" s="37"/>
      <c r="AA2078" s="37"/>
      <c r="AB2078" s="30"/>
      <c r="AC2078" s="30"/>
      <c r="AD2078" s="31"/>
      <c r="AE2078" s="30"/>
      <c r="AF2078" s="30"/>
      <c r="AG2078" s="32"/>
      <c r="AH2078" s="30"/>
      <c r="AJ2078" s="30"/>
      <c r="AK2078" s="30"/>
      <c r="AL2078" s="30"/>
      <c r="AM2078" s="30"/>
      <c r="AN2078" s="30"/>
      <c r="AO2078" s="30"/>
      <c r="AP2078" s="30"/>
      <c r="AQ2078" s="30"/>
      <c r="AR2078" s="30"/>
      <c r="AS2078" s="30"/>
      <c r="AT2078" s="30"/>
      <c r="AU2078" s="121"/>
      <c r="AV2078" s="129"/>
      <c r="AW2078" s="129"/>
      <c r="AX2078" s="129"/>
    </row>
    <row r="2079" spans="1:50" x14ac:dyDescent="0.25">
      <c r="A2079" s="154"/>
      <c r="B2079" s="28"/>
      <c r="C2079" s="155"/>
      <c r="D2079" s="155"/>
      <c r="E2079" s="25"/>
      <c r="F2079" s="29"/>
      <c r="G2079" s="29"/>
      <c r="H2079" s="29"/>
      <c r="I2079" s="29"/>
      <c r="J2079" s="29"/>
      <c r="K2079" s="25"/>
      <c r="L2079" s="155"/>
      <c r="M2079" s="155"/>
      <c r="N2079" s="155"/>
      <c r="O2079" s="155"/>
      <c r="P2079" s="155"/>
      <c r="Q2079" s="28"/>
      <c r="R2079" s="29"/>
      <c r="S2079" s="27"/>
      <c r="T2079" s="27"/>
      <c r="U2079" s="28"/>
      <c r="V2079" s="156"/>
      <c r="W2079" s="156"/>
      <c r="X2079" s="156"/>
      <c r="Y2079" s="37"/>
      <c r="Z2079" s="37"/>
      <c r="AA2079" s="37"/>
      <c r="AB2079" s="30"/>
      <c r="AC2079" s="30"/>
      <c r="AD2079" s="31"/>
      <c r="AE2079" s="30"/>
      <c r="AF2079" s="30"/>
      <c r="AG2079" s="32"/>
      <c r="AH2079" s="30"/>
      <c r="AJ2079" s="30"/>
      <c r="AK2079" s="30"/>
      <c r="AL2079" s="30"/>
      <c r="AM2079" s="30"/>
      <c r="AN2079" s="30"/>
      <c r="AO2079" s="30"/>
      <c r="AP2079" s="30"/>
      <c r="AQ2079" s="30"/>
      <c r="AR2079" s="30"/>
      <c r="AS2079" s="30"/>
      <c r="AT2079" s="30"/>
      <c r="AU2079" s="121"/>
      <c r="AV2079" s="129"/>
      <c r="AW2079" s="129"/>
      <c r="AX2079" s="129"/>
    </row>
    <row r="2080" spans="1:50" x14ac:dyDescent="0.25">
      <c r="A2080" s="154"/>
      <c r="B2080" s="28"/>
      <c r="C2080" s="155"/>
      <c r="D2080" s="155"/>
      <c r="E2080" s="25"/>
      <c r="F2080" s="29"/>
      <c r="G2080" s="29"/>
      <c r="H2080" s="29"/>
      <c r="I2080" s="29"/>
      <c r="J2080" s="29"/>
      <c r="K2080" s="25"/>
      <c r="L2080" s="155"/>
      <c r="M2080" s="155"/>
      <c r="N2080" s="155"/>
      <c r="O2080" s="155"/>
      <c r="P2080" s="155"/>
      <c r="Q2080" s="28"/>
      <c r="R2080" s="29"/>
      <c r="S2080" s="27"/>
      <c r="T2080" s="27"/>
      <c r="U2080" s="28"/>
      <c r="V2080" s="156"/>
      <c r="W2080" s="156"/>
      <c r="X2080" s="156"/>
      <c r="Y2080" s="37"/>
      <c r="Z2080" s="37"/>
      <c r="AA2080" s="37"/>
      <c r="AB2080" s="30"/>
      <c r="AC2080" s="30"/>
      <c r="AD2080" s="31"/>
      <c r="AE2080" s="30"/>
      <c r="AF2080" s="30"/>
      <c r="AG2080" s="32"/>
      <c r="AH2080" s="30"/>
      <c r="AJ2080" s="30"/>
      <c r="AK2080" s="30"/>
      <c r="AL2080" s="30"/>
      <c r="AM2080" s="30"/>
      <c r="AN2080" s="30"/>
      <c r="AO2080" s="30"/>
      <c r="AP2080" s="30"/>
      <c r="AQ2080" s="30"/>
      <c r="AR2080" s="30"/>
      <c r="AS2080" s="30"/>
      <c r="AT2080" s="30"/>
      <c r="AU2080" s="121"/>
      <c r="AV2080" s="129"/>
      <c r="AW2080" s="129"/>
      <c r="AX2080" s="129"/>
    </row>
    <row r="2081" spans="1:50" x14ac:dyDescent="0.25">
      <c r="A2081" s="154"/>
      <c r="B2081" s="28"/>
      <c r="C2081" s="155"/>
      <c r="D2081" s="155"/>
      <c r="E2081" s="25"/>
      <c r="F2081" s="29"/>
      <c r="G2081" s="29"/>
      <c r="H2081" s="29"/>
      <c r="I2081" s="29"/>
      <c r="J2081" s="29"/>
      <c r="K2081" s="25"/>
      <c r="L2081" s="155"/>
      <c r="M2081" s="155"/>
      <c r="N2081" s="155"/>
      <c r="O2081" s="155"/>
      <c r="P2081" s="155"/>
      <c r="Q2081" s="28"/>
      <c r="R2081" s="29"/>
      <c r="S2081" s="27"/>
      <c r="T2081" s="27"/>
      <c r="U2081" s="28"/>
      <c r="V2081" s="156"/>
      <c r="W2081" s="156"/>
      <c r="X2081" s="156"/>
      <c r="Y2081" s="37"/>
      <c r="Z2081" s="37"/>
      <c r="AA2081" s="37"/>
      <c r="AB2081" s="30"/>
      <c r="AC2081" s="30"/>
      <c r="AD2081" s="31"/>
      <c r="AE2081" s="30"/>
      <c r="AF2081" s="30"/>
      <c r="AG2081" s="32"/>
      <c r="AH2081" s="30"/>
      <c r="AJ2081" s="30"/>
      <c r="AK2081" s="30"/>
      <c r="AL2081" s="30"/>
      <c r="AM2081" s="30"/>
      <c r="AN2081" s="30"/>
      <c r="AO2081" s="30"/>
      <c r="AP2081" s="30"/>
      <c r="AQ2081" s="30"/>
      <c r="AR2081" s="30"/>
      <c r="AS2081" s="30"/>
      <c r="AT2081" s="30"/>
      <c r="AU2081" s="121"/>
      <c r="AV2081" s="129"/>
      <c r="AW2081" s="129"/>
      <c r="AX2081" s="129"/>
    </row>
    <row r="2082" spans="1:50" x14ac:dyDescent="0.25">
      <c r="A2082" s="154"/>
      <c r="B2082" s="28"/>
      <c r="C2082" s="155"/>
      <c r="D2082" s="155"/>
      <c r="E2082" s="25"/>
      <c r="F2082" s="29"/>
      <c r="G2082" s="29"/>
      <c r="H2082" s="29"/>
      <c r="I2082" s="29"/>
      <c r="J2082" s="29"/>
      <c r="K2082" s="25"/>
      <c r="L2082" s="155"/>
      <c r="M2082" s="155"/>
      <c r="N2082" s="155"/>
      <c r="O2082" s="155"/>
      <c r="P2082" s="155"/>
      <c r="Q2082" s="28"/>
      <c r="R2082" s="29"/>
      <c r="S2082" s="27"/>
      <c r="T2082" s="27"/>
      <c r="U2082" s="28"/>
      <c r="V2082" s="156"/>
      <c r="W2082" s="156"/>
      <c r="X2082" s="156"/>
      <c r="Y2082" s="37"/>
      <c r="Z2082" s="37"/>
      <c r="AA2082" s="37"/>
      <c r="AB2082" s="30"/>
      <c r="AC2082" s="30"/>
      <c r="AD2082" s="31"/>
      <c r="AE2082" s="30"/>
      <c r="AF2082" s="30"/>
      <c r="AG2082" s="32"/>
      <c r="AH2082" s="30"/>
      <c r="AJ2082" s="30"/>
      <c r="AK2082" s="30"/>
      <c r="AL2082" s="30"/>
      <c r="AM2082" s="30"/>
      <c r="AN2082" s="30"/>
      <c r="AO2082" s="30"/>
      <c r="AP2082" s="30"/>
      <c r="AQ2082" s="30"/>
      <c r="AR2082" s="30"/>
      <c r="AS2082" s="30"/>
      <c r="AT2082" s="30"/>
      <c r="AU2082" s="121"/>
      <c r="AV2082" s="129"/>
      <c r="AW2082" s="129"/>
      <c r="AX2082" s="129"/>
    </row>
    <row r="2083" spans="1:50" x14ac:dyDescent="0.25">
      <c r="A2083" s="154"/>
      <c r="B2083" s="28"/>
      <c r="C2083" s="155"/>
      <c r="D2083" s="155"/>
      <c r="E2083" s="25"/>
      <c r="F2083" s="29"/>
      <c r="G2083" s="29"/>
      <c r="H2083" s="29"/>
      <c r="I2083" s="29"/>
      <c r="J2083" s="29"/>
      <c r="K2083" s="25"/>
      <c r="L2083" s="155"/>
      <c r="M2083" s="155"/>
      <c r="N2083" s="155"/>
      <c r="O2083" s="155"/>
      <c r="P2083" s="155"/>
      <c r="Q2083" s="28"/>
      <c r="R2083" s="29"/>
      <c r="S2083" s="27"/>
      <c r="T2083" s="27"/>
      <c r="U2083" s="28"/>
      <c r="V2083" s="156"/>
      <c r="W2083" s="156"/>
      <c r="X2083" s="156"/>
      <c r="Y2083" s="37"/>
      <c r="Z2083" s="37"/>
      <c r="AA2083" s="37"/>
      <c r="AB2083" s="30"/>
      <c r="AC2083" s="30"/>
      <c r="AD2083" s="31"/>
      <c r="AE2083" s="30"/>
      <c r="AF2083" s="30"/>
      <c r="AG2083" s="32"/>
      <c r="AH2083" s="30"/>
      <c r="AJ2083" s="30"/>
      <c r="AK2083" s="30"/>
      <c r="AL2083" s="30"/>
      <c r="AM2083" s="30"/>
      <c r="AN2083" s="30"/>
      <c r="AO2083" s="30"/>
      <c r="AP2083" s="30"/>
      <c r="AQ2083" s="30"/>
      <c r="AR2083" s="30"/>
      <c r="AS2083" s="30"/>
      <c r="AT2083" s="30"/>
      <c r="AU2083" s="121"/>
      <c r="AV2083" s="129"/>
      <c r="AW2083" s="129"/>
      <c r="AX2083" s="129"/>
    </row>
    <row r="2084" spans="1:50" x14ac:dyDescent="0.25">
      <c r="A2084" s="154"/>
      <c r="B2084" s="28"/>
      <c r="C2084" s="155"/>
      <c r="D2084" s="155"/>
      <c r="E2084" s="25"/>
      <c r="F2084" s="29"/>
      <c r="G2084" s="29"/>
      <c r="H2084" s="29"/>
      <c r="I2084" s="29"/>
      <c r="J2084" s="29"/>
      <c r="K2084" s="25"/>
      <c r="L2084" s="155"/>
      <c r="M2084" s="155"/>
      <c r="N2084" s="155"/>
      <c r="O2084" s="155"/>
      <c r="P2084" s="155"/>
      <c r="Q2084" s="28"/>
      <c r="R2084" s="29"/>
      <c r="S2084" s="27"/>
      <c r="T2084" s="27"/>
      <c r="U2084" s="28"/>
      <c r="V2084" s="156"/>
      <c r="W2084" s="156"/>
      <c r="X2084" s="156"/>
      <c r="Y2084" s="37"/>
      <c r="Z2084" s="37"/>
      <c r="AA2084" s="37"/>
      <c r="AB2084" s="30"/>
      <c r="AC2084" s="30"/>
      <c r="AD2084" s="31"/>
      <c r="AE2084" s="30"/>
      <c r="AF2084" s="30"/>
      <c r="AG2084" s="32"/>
      <c r="AH2084" s="30"/>
      <c r="AJ2084" s="30"/>
      <c r="AK2084" s="30"/>
      <c r="AL2084" s="30"/>
      <c r="AM2084" s="30"/>
      <c r="AN2084" s="30"/>
      <c r="AO2084" s="30"/>
      <c r="AP2084" s="30"/>
      <c r="AQ2084" s="30"/>
      <c r="AR2084" s="30"/>
      <c r="AS2084" s="30"/>
      <c r="AT2084" s="30"/>
      <c r="AU2084" s="121"/>
      <c r="AV2084" s="129"/>
      <c r="AW2084" s="129"/>
      <c r="AX2084" s="129"/>
    </row>
    <row r="2085" spans="1:50" x14ac:dyDescent="0.25">
      <c r="A2085" s="154"/>
      <c r="B2085" s="28"/>
      <c r="C2085" s="155"/>
      <c r="D2085" s="155"/>
      <c r="E2085" s="25"/>
      <c r="F2085" s="29"/>
      <c r="G2085" s="29"/>
      <c r="H2085" s="29"/>
      <c r="I2085" s="29"/>
      <c r="J2085" s="29"/>
      <c r="K2085" s="25"/>
      <c r="L2085" s="155"/>
      <c r="M2085" s="155"/>
      <c r="N2085" s="155"/>
      <c r="O2085" s="155"/>
      <c r="P2085" s="155"/>
      <c r="Q2085" s="28"/>
      <c r="R2085" s="29"/>
      <c r="S2085" s="27"/>
      <c r="T2085" s="27"/>
      <c r="U2085" s="28"/>
      <c r="V2085" s="156"/>
      <c r="W2085" s="156"/>
      <c r="X2085" s="156"/>
      <c r="Y2085" s="37"/>
      <c r="Z2085" s="37"/>
      <c r="AA2085" s="37"/>
      <c r="AB2085" s="30"/>
      <c r="AC2085" s="30"/>
      <c r="AD2085" s="31"/>
      <c r="AE2085" s="30"/>
      <c r="AF2085" s="30"/>
      <c r="AG2085" s="32"/>
      <c r="AH2085" s="30"/>
      <c r="AJ2085" s="30"/>
      <c r="AK2085" s="30"/>
      <c r="AL2085" s="30"/>
      <c r="AM2085" s="30"/>
      <c r="AN2085" s="30"/>
      <c r="AO2085" s="30"/>
      <c r="AP2085" s="30"/>
      <c r="AQ2085" s="30"/>
      <c r="AR2085" s="30"/>
      <c r="AS2085" s="30"/>
      <c r="AT2085" s="30"/>
      <c r="AU2085" s="121"/>
      <c r="AV2085" s="129"/>
      <c r="AW2085" s="129"/>
      <c r="AX2085" s="129"/>
    </row>
    <row r="2086" spans="1:50" x14ac:dyDescent="0.25">
      <c r="A2086" s="154"/>
      <c r="B2086" s="28"/>
      <c r="C2086" s="155"/>
      <c r="D2086" s="155"/>
      <c r="E2086" s="25"/>
      <c r="F2086" s="29"/>
      <c r="G2086" s="29"/>
      <c r="H2086" s="29"/>
      <c r="I2086" s="29"/>
      <c r="J2086" s="29"/>
      <c r="K2086" s="25"/>
      <c r="L2086" s="155"/>
      <c r="M2086" s="155"/>
      <c r="N2086" s="155"/>
      <c r="O2086" s="155"/>
      <c r="P2086" s="155"/>
      <c r="Q2086" s="28"/>
      <c r="R2086" s="29"/>
      <c r="S2086" s="27"/>
      <c r="T2086" s="27"/>
      <c r="U2086" s="28"/>
      <c r="V2086" s="156"/>
      <c r="W2086" s="156"/>
      <c r="X2086" s="156"/>
      <c r="Y2086" s="37"/>
      <c r="Z2086" s="37"/>
      <c r="AA2086" s="37"/>
      <c r="AB2086" s="30"/>
      <c r="AC2086" s="30"/>
      <c r="AD2086" s="31"/>
      <c r="AE2086" s="30"/>
      <c r="AF2086" s="30"/>
      <c r="AG2086" s="32"/>
      <c r="AH2086" s="30"/>
      <c r="AJ2086" s="30"/>
      <c r="AK2086" s="30"/>
      <c r="AL2086" s="30"/>
      <c r="AM2086" s="30"/>
      <c r="AN2086" s="30"/>
      <c r="AO2086" s="30"/>
      <c r="AP2086" s="30"/>
      <c r="AQ2086" s="30"/>
      <c r="AR2086" s="30"/>
      <c r="AS2086" s="30"/>
      <c r="AT2086" s="30"/>
      <c r="AU2086" s="121"/>
      <c r="AV2086" s="129"/>
      <c r="AW2086" s="129"/>
      <c r="AX2086" s="129"/>
    </row>
    <row r="2087" spans="1:50" x14ac:dyDescent="0.25">
      <c r="A2087" s="154"/>
      <c r="B2087" s="28"/>
      <c r="C2087" s="155"/>
      <c r="D2087" s="155"/>
      <c r="E2087" s="25"/>
      <c r="F2087" s="29"/>
      <c r="G2087" s="29"/>
      <c r="H2087" s="29"/>
      <c r="I2087" s="29"/>
      <c r="J2087" s="29"/>
      <c r="K2087" s="25"/>
      <c r="L2087" s="155"/>
      <c r="M2087" s="155"/>
      <c r="N2087" s="155"/>
      <c r="O2087" s="155"/>
      <c r="P2087" s="155"/>
      <c r="Q2087" s="28"/>
      <c r="R2087" s="29"/>
      <c r="S2087" s="27"/>
      <c r="T2087" s="27"/>
      <c r="U2087" s="28"/>
      <c r="V2087" s="156"/>
      <c r="W2087" s="156"/>
      <c r="X2087" s="156"/>
      <c r="Y2087" s="37"/>
      <c r="Z2087" s="37"/>
      <c r="AA2087" s="37"/>
      <c r="AB2087" s="30"/>
      <c r="AC2087" s="30"/>
      <c r="AD2087" s="31"/>
      <c r="AE2087" s="30"/>
      <c r="AF2087" s="30"/>
      <c r="AG2087" s="32"/>
      <c r="AH2087" s="30"/>
      <c r="AJ2087" s="30"/>
      <c r="AK2087" s="30"/>
      <c r="AL2087" s="30"/>
      <c r="AM2087" s="30"/>
      <c r="AN2087" s="30"/>
      <c r="AO2087" s="30"/>
      <c r="AP2087" s="30"/>
      <c r="AQ2087" s="30"/>
      <c r="AR2087" s="30"/>
      <c r="AS2087" s="30"/>
      <c r="AT2087" s="30"/>
      <c r="AU2087" s="121"/>
      <c r="AV2087" s="129"/>
      <c r="AW2087" s="129"/>
      <c r="AX2087" s="129"/>
    </row>
    <row r="2088" spans="1:50" x14ac:dyDescent="0.25">
      <c r="A2088" s="154"/>
      <c r="B2088" s="28"/>
      <c r="C2088" s="155"/>
      <c r="D2088" s="155"/>
      <c r="E2088" s="25"/>
      <c r="F2088" s="29"/>
      <c r="G2088" s="29"/>
      <c r="H2088" s="29"/>
      <c r="I2088" s="29"/>
      <c r="J2088" s="29"/>
      <c r="K2088" s="25"/>
      <c r="L2088" s="155"/>
      <c r="M2088" s="155"/>
      <c r="N2088" s="155"/>
      <c r="O2088" s="155"/>
      <c r="P2088" s="155"/>
      <c r="Q2088" s="28"/>
      <c r="R2088" s="29"/>
      <c r="S2088" s="27"/>
      <c r="T2088" s="27"/>
      <c r="U2088" s="28"/>
      <c r="V2088" s="156"/>
      <c r="W2088" s="156"/>
      <c r="X2088" s="156"/>
      <c r="Y2088" s="37"/>
      <c r="Z2088" s="37"/>
      <c r="AA2088" s="37"/>
      <c r="AB2088" s="30"/>
      <c r="AC2088" s="30"/>
      <c r="AD2088" s="31"/>
      <c r="AE2088" s="30"/>
      <c r="AF2088" s="30"/>
      <c r="AG2088" s="32"/>
      <c r="AH2088" s="30"/>
      <c r="AJ2088" s="30"/>
      <c r="AK2088" s="30"/>
      <c r="AL2088" s="30"/>
      <c r="AM2088" s="30"/>
      <c r="AN2088" s="30"/>
      <c r="AO2088" s="30"/>
      <c r="AP2088" s="30"/>
      <c r="AQ2088" s="30"/>
      <c r="AR2088" s="30"/>
      <c r="AS2088" s="30"/>
      <c r="AT2088" s="30"/>
      <c r="AU2088" s="121"/>
      <c r="AV2088" s="129"/>
      <c r="AW2088" s="129"/>
      <c r="AX2088" s="129"/>
    </row>
    <row r="2089" spans="1:50" x14ac:dyDescent="0.25">
      <c r="A2089" s="154"/>
      <c r="B2089" s="28"/>
      <c r="C2089" s="155"/>
      <c r="D2089" s="155"/>
      <c r="E2089" s="25"/>
      <c r="F2089" s="29"/>
      <c r="G2089" s="29"/>
      <c r="H2089" s="29"/>
      <c r="I2089" s="29"/>
      <c r="J2089" s="29"/>
      <c r="K2089" s="25"/>
      <c r="L2089" s="155"/>
      <c r="M2089" s="155"/>
      <c r="N2089" s="155"/>
      <c r="O2089" s="155"/>
      <c r="P2089" s="155"/>
      <c r="Q2089" s="28"/>
      <c r="R2089" s="29"/>
      <c r="S2089" s="27"/>
      <c r="T2089" s="27"/>
      <c r="U2089" s="28"/>
      <c r="V2089" s="156"/>
      <c r="W2089" s="156"/>
      <c r="X2089" s="156"/>
      <c r="Y2089" s="37"/>
      <c r="Z2089" s="37"/>
      <c r="AA2089" s="37"/>
      <c r="AB2089" s="30"/>
      <c r="AC2089" s="30"/>
      <c r="AD2089" s="31"/>
      <c r="AE2089" s="30"/>
      <c r="AF2089" s="30"/>
      <c r="AG2089" s="32"/>
      <c r="AH2089" s="30"/>
      <c r="AJ2089" s="30"/>
      <c r="AK2089" s="30"/>
      <c r="AL2089" s="30"/>
      <c r="AM2089" s="30"/>
      <c r="AN2089" s="30"/>
      <c r="AO2089" s="30"/>
      <c r="AP2089" s="30"/>
      <c r="AQ2089" s="30"/>
      <c r="AR2089" s="30"/>
      <c r="AS2089" s="30"/>
      <c r="AT2089" s="30"/>
      <c r="AU2089" s="121"/>
      <c r="AV2089" s="129"/>
      <c r="AW2089" s="129"/>
      <c r="AX2089" s="129"/>
    </row>
    <row r="2090" spans="1:50" x14ac:dyDescent="0.25">
      <c r="A2090" s="154"/>
      <c r="B2090" s="28"/>
      <c r="C2090" s="155"/>
      <c r="D2090" s="155"/>
      <c r="E2090" s="25"/>
      <c r="F2090" s="29"/>
      <c r="G2090" s="29"/>
      <c r="H2090" s="29"/>
      <c r="I2090" s="29"/>
      <c r="J2090" s="29"/>
      <c r="K2090" s="25"/>
      <c r="L2090" s="155"/>
      <c r="M2090" s="155"/>
      <c r="N2090" s="155"/>
      <c r="O2090" s="155"/>
      <c r="P2090" s="155"/>
      <c r="Q2090" s="28"/>
      <c r="R2090" s="29"/>
      <c r="S2090" s="27"/>
      <c r="T2090" s="27"/>
      <c r="U2090" s="28"/>
      <c r="V2090" s="156"/>
      <c r="W2090" s="156"/>
      <c r="X2090" s="156"/>
      <c r="Y2090" s="37"/>
      <c r="Z2090" s="37"/>
      <c r="AA2090" s="37"/>
      <c r="AB2090" s="30"/>
      <c r="AC2090" s="30"/>
      <c r="AD2090" s="31"/>
      <c r="AE2090" s="30"/>
      <c r="AF2090" s="30"/>
      <c r="AG2090" s="32"/>
      <c r="AH2090" s="30"/>
      <c r="AJ2090" s="30"/>
      <c r="AK2090" s="30"/>
      <c r="AL2090" s="30"/>
      <c r="AM2090" s="30"/>
      <c r="AN2090" s="30"/>
      <c r="AO2090" s="30"/>
      <c r="AP2090" s="30"/>
      <c r="AQ2090" s="30"/>
      <c r="AR2090" s="30"/>
      <c r="AS2090" s="30"/>
      <c r="AT2090" s="30"/>
      <c r="AU2090" s="121"/>
      <c r="AV2090" s="129"/>
      <c r="AW2090" s="129"/>
      <c r="AX2090" s="129"/>
    </row>
    <row r="2091" spans="1:50" x14ac:dyDescent="0.25">
      <c r="A2091" s="154"/>
      <c r="B2091" s="28"/>
      <c r="C2091" s="155"/>
      <c r="D2091" s="155"/>
      <c r="E2091" s="25"/>
      <c r="F2091" s="29"/>
      <c r="G2091" s="29"/>
      <c r="H2091" s="29"/>
      <c r="I2091" s="29"/>
      <c r="J2091" s="29"/>
      <c r="K2091" s="25"/>
      <c r="L2091" s="155"/>
      <c r="M2091" s="155"/>
      <c r="N2091" s="155"/>
      <c r="O2091" s="155"/>
      <c r="P2091" s="155"/>
      <c r="Q2091" s="28"/>
      <c r="R2091" s="29"/>
      <c r="S2091" s="27"/>
      <c r="T2091" s="27"/>
      <c r="U2091" s="28"/>
      <c r="V2091" s="156"/>
      <c r="W2091" s="156"/>
      <c r="X2091" s="156"/>
      <c r="Y2091" s="37"/>
      <c r="Z2091" s="37"/>
      <c r="AA2091" s="37"/>
      <c r="AB2091" s="30"/>
      <c r="AC2091" s="30"/>
      <c r="AD2091" s="31"/>
      <c r="AE2091" s="30"/>
      <c r="AF2091" s="30"/>
      <c r="AG2091" s="32"/>
      <c r="AH2091" s="30"/>
      <c r="AJ2091" s="30"/>
      <c r="AK2091" s="30"/>
      <c r="AL2091" s="30"/>
      <c r="AM2091" s="30"/>
      <c r="AN2091" s="30"/>
      <c r="AO2091" s="30"/>
      <c r="AP2091" s="30"/>
      <c r="AQ2091" s="30"/>
      <c r="AR2091" s="30"/>
      <c r="AS2091" s="30"/>
      <c r="AT2091" s="30"/>
      <c r="AU2091" s="121"/>
      <c r="AV2091" s="129"/>
      <c r="AW2091" s="129"/>
      <c r="AX2091" s="129"/>
    </row>
    <row r="2092" spans="1:50" x14ac:dyDescent="0.25">
      <c r="A2092" s="154"/>
      <c r="B2092" s="28"/>
      <c r="C2092" s="155"/>
      <c r="D2092" s="155"/>
      <c r="E2092" s="25"/>
      <c r="F2092" s="29"/>
      <c r="G2092" s="29"/>
      <c r="H2092" s="29"/>
      <c r="I2092" s="29"/>
      <c r="J2092" s="29"/>
      <c r="K2092" s="25"/>
      <c r="L2092" s="155"/>
      <c r="M2092" s="155"/>
      <c r="N2092" s="155"/>
      <c r="O2092" s="155"/>
      <c r="P2092" s="155"/>
      <c r="Q2092" s="28"/>
      <c r="R2092" s="29"/>
      <c r="S2092" s="27"/>
      <c r="T2092" s="27"/>
      <c r="U2092" s="28"/>
      <c r="V2092" s="156"/>
      <c r="W2092" s="156"/>
      <c r="X2092" s="156"/>
      <c r="Y2092" s="37"/>
      <c r="Z2092" s="37"/>
      <c r="AA2092" s="37"/>
      <c r="AB2092" s="30"/>
      <c r="AC2092" s="30"/>
      <c r="AD2092" s="31"/>
      <c r="AE2092" s="30"/>
      <c r="AF2092" s="30"/>
      <c r="AG2092" s="32"/>
      <c r="AH2092" s="30"/>
      <c r="AJ2092" s="30"/>
      <c r="AK2092" s="30"/>
      <c r="AL2092" s="30"/>
      <c r="AM2092" s="30"/>
      <c r="AN2092" s="30"/>
      <c r="AO2092" s="30"/>
      <c r="AP2092" s="30"/>
      <c r="AQ2092" s="30"/>
      <c r="AR2092" s="30"/>
      <c r="AS2092" s="30"/>
      <c r="AT2092" s="30"/>
      <c r="AU2092" s="121"/>
      <c r="AV2092" s="129"/>
      <c r="AW2092" s="129"/>
      <c r="AX2092" s="129"/>
    </row>
    <row r="2093" spans="1:50" x14ac:dyDescent="0.25">
      <c r="A2093" s="154"/>
      <c r="B2093" s="28"/>
      <c r="C2093" s="155"/>
      <c r="D2093" s="155"/>
      <c r="E2093" s="25"/>
      <c r="F2093" s="29"/>
      <c r="G2093" s="29"/>
      <c r="H2093" s="29"/>
      <c r="I2093" s="29"/>
      <c r="J2093" s="29"/>
      <c r="K2093" s="25"/>
      <c r="L2093" s="155"/>
      <c r="M2093" s="155"/>
      <c r="N2093" s="155"/>
      <c r="O2093" s="155"/>
      <c r="P2093" s="155"/>
      <c r="Q2093" s="28"/>
      <c r="R2093" s="29"/>
      <c r="S2093" s="27"/>
      <c r="T2093" s="27"/>
      <c r="U2093" s="28"/>
      <c r="V2093" s="156"/>
      <c r="W2093" s="156"/>
      <c r="X2093" s="156"/>
      <c r="Y2093" s="37"/>
      <c r="Z2093" s="37"/>
      <c r="AA2093" s="37"/>
      <c r="AB2093" s="30"/>
      <c r="AC2093" s="30"/>
      <c r="AD2093" s="31"/>
      <c r="AE2093" s="30"/>
      <c r="AF2093" s="30"/>
      <c r="AG2093" s="32"/>
      <c r="AH2093" s="30"/>
      <c r="AJ2093" s="30"/>
      <c r="AK2093" s="30"/>
      <c r="AL2093" s="30"/>
      <c r="AM2093" s="30"/>
      <c r="AN2093" s="30"/>
      <c r="AO2093" s="30"/>
      <c r="AP2093" s="30"/>
      <c r="AQ2093" s="30"/>
      <c r="AR2093" s="30"/>
      <c r="AS2093" s="30"/>
      <c r="AT2093" s="30"/>
      <c r="AU2093" s="121"/>
      <c r="AV2093" s="129"/>
      <c r="AW2093" s="129"/>
      <c r="AX2093" s="129"/>
    </row>
    <row r="2094" spans="1:50" x14ac:dyDescent="0.25">
      <c r="A2094" s="154"/>
      <c r="B2094" s="28"/>
      <c r="C2094" s="155"/>
      <c r="D2094" s="155"/>
      <c r="E2094" s="25"/>
      <c r="F2094" s="29"/>
      <c r="G2094" s="29"/>
      <c r="H2094" s="29"/>
      <c r="I2094" s="29"/>
      <c r="J2094" s="29"/>
      <c r="K2094" s="25"/>
      <c r="L2094" s="155"/>
      <c r="M2094" s="155"/>
      <c r="N2094" s="155"/>
      <c r="O2094" s="155"/>
      <c r="P2094" s="155"/>
      <c r="Q2094" s="28"/>
      <c r="R2094" s="29"/>
      <c r="S2094" s="27"/>
      <c r="T2094" s="27"/>
      <c r="U2094" s="28"/>
      <c r="V2094" s="156"/>
      <c r="W2094" s="156"/>
      <c r="X2094" s="156"/>
      <c r="Y2094" s="37"/>
      <c r="Z2094" s="37"/>
      <c r="AA2094" s="37"/>
      <c r="AB2094" s="30"/>
      <c r="AC2094" s="30"/>
      <c r="AD2094" s="31"/>
      <c r="AE2094" s="30"/>
      <c r="AF2094" s="30"/>
      <c r="AG2094" s="32"/>
      <c r="AH2094" s="30"/>
      <c r="AJ2094" s="30"/>
      <c r="AK2094" s="30"/>
      <c r="AL2094" s="30"/>
      <c r="AM2094" s="30"/>
      <c r="AN2094" s="30"/>
      <c r="AO2094" s="30"/>
      <c r="AP2094" s="30"/>
      <c r="AQ2094" s="30"/>
      <c r="AR2094" s="30"/>
      <c r="AS2094" s="30"/>
      <c r="AT2094" s="30"/>
      <c r="AU2094" s="121"/>
      <c r="AV2094" s="129"/>
      <c r="AW2094" s="129"/>
      <c r="AX2094" s="129"/>
    </row>
    <row r="2095" spans="1:50" x14ac:dyDescent="0.25">
      <c r="A2095" s="154"/>
      <c r="B2095" s="28"/>
      <c r="C2095" s="155"/>
      <c r="D2095" s="155"/>
      <c r="E2095" s="25"/>
      <c r="F2095" s="29"/>
      <c r="G2095" s="29"/>
      <c r="H2095" s="29"/>
      <c r="I2095" s="29"/>
      <c r="J2095" s="29"/>
      <c r="K2095" s="25"/>
      <c r="L2095" s="155"/>
      <c r="M2095" s="155"/>
      <c r="N2095" s="155"/>
      <c r="O2095" s="155"/>
      <c r="P2095" s="155"/>
      <c r="Q2095" s="28"/>
      <c r="R2095" s="29"/>
      <c r="S2095" s="27"/>
      <c r="T2095" s="27"/>
      <c r="U2095" s="28"/>
      <c r="V2095" s="156"/>
      <c r="W2095" s="156"/>
      <c r="X2095" s="156"/>
      <c r="Y2095" s="37"/>
      <c r="Z2095" s="37"/>
      <c r="AA2095" s="37"/>
      <c r="AB2095" s="30"/>
      <c r="AC2095" s="30"/>
      <c r="AD2095" s="31"/>
      <c r="AE2095" s="30"/>
      <c r="AF2095" s="30"/>
      <c r="AG2095" s="32"/>
      <c r="AH2095" s="30"/>
      <c r="AJ2095" s="30"/>
      <c r="AK2095" s="30"/>
      <c r="AL2095" s="30"/>
      <c r="AM2095" s="30"/>
      <c r="AN2095" s="30"/>
      <c r="AO2095" s="30"/>
      <c r="AP2095" s="30"/>
      <c r="AQ2095" s="30"/>
      <c r="AR2095" s="30"/>
      <c r="AS2095" s="30"/>
      <c r="AT2095" s="30"/>
      <c r="AU2095" s="121"/>
      <c r="AV2095" s="129"/>
      <c r="AW2095" s="129"/>
      <c r="AX2095" s="129"/>
    </row>
    <row r="2096" spans="1:50" x14ac:dyDescent="0.25">
      <c r="A2096" s="154"/>
      <c r="B2096" s="28"/>
      <c r="C2096" s="155"/>
      <c r="D2096" s="155"/>
      <c r="E2096" s="25"/>
      <c r="F2096" s="29"/>
      <c r="G2096" s="29"/>
      <c r="H2096" s="29"/>
      <c r="I2096" s="29"/>
      <c r="J2096" s="29"/>
      <c r="K2096" s="25"/>
      <c r="L2096" s="155"/>
      <c r="M2096" s="155"/>
      <c r="N2096" s="155"/>
      <c r="O2096" s="155"/>
      <c r="P2096" s="155"/>
      <c r="Q2096" s="28"/>
      <c r="R2096" s="29"/>
      <c r="S2096" s="27"/>
      <c r="T2096" s="27"/>
      <c r="U2096" s="28"/>
      <c r="V2096" s="156"/>
      <c r="W2096" s="156"/>
      <c r="X2096" s="156"/>
      <c r="Y2096" s="37"/>
      <c r="Z2096" s="37"/>
      <c r="AA2096" s="37"/>
      <c r="AB2096" s="30"/>
      <c r="AC2096" s="30"/>
      <c r="AD2096" s="31"/>
      <c r="AE2096" s="30"/>
      <c r="AF2096" s="30"/>
      <c r="AG2096" s="32"/>
      <c r="AH2096" s="30"/>
      <c r="AJ2096" s="30"/>
      <c r="AK2096" s="30"/>
      <c r="AL2096" s="30"/>
      <c r="AM2096" s="30"/>
      <c r="AN2096" s="30"/>
      <c r="AO2096" s="30"/>
      <c r="AP2096" s="30"/>
      <c r="AQ2096" s="30"/>
      <c r="AR2096" s="30"/>
      <c r="AS2096" s="30"/>
      <c r="AT2096" s="30"/>
      <c r="AU2096" s="121"/>
      <c r="AV2096" s="129"/>
      <c r="AW2096" s="129"/>
      <c r="AX2096" s="129"/>
    </row>
    <row r="2097" spans="1:50" x14ac:dyDescent="0.25">
      <c r="A2097" s="154"/>
      <c r="B2097" s="28"/>
      <c r="C2097" s="155"/>
      <c r="D2097" s="155"/>
      <c r="E2097" s="25"/>
      <c r="F2097" s="29"/>
      <c r="G2097" s="29"/>
      <c r="H2097" s="29"/>
      <c r="I2097" s="29"/>
      <c r="J2097" s="29"/>
      <c r="K2097" s="25"/>
      <c r="L2097" s="155"/>
      <c r="M2097" s="155"/>
      <c r="N2097" s="155"/>
      <c r="O2097" s="155"/>
      <c r="P2097" s="155"/>
      <c r="Q2097" s="28"/>
      <c r="R2097" s="29"/>
      <c r="S2097" s="27"/>
      <c r="T2097" s="27"/>
      <c r="U2097" s="28"/>
      <c r="V2097" s="156"/>
      <c r="W2097" s="156"/>
      <c r="X2097" s="156"/>
      <c r="Y2097" s="37"/>
      <c r="Z2097" s="37"/>
      <c r="AA2097" s="37"/>
      <c r="AB2097" s="30"/>
      <c r="AC2097" s="30"/>
      <c r="AD2097" s="31"/>
      <c r="AE2097" s="30"/>
      <c r="AF2097" s="30"/>
      <c r="AG2097" s="32"/>
      <c r="AH2097" s="30"/>
      <c r="AJ2097" s="30"/>
      <c r="AK2097" s="30"/>
      <c r="AL2097" s="30"/>
      <c r="AM2097" s="30"/>
      <c r="AN2097" s="30"/>
      <c r="AO2097" s="30"/>
      <c r="AP2097" s="30"/>
      <c r="AQ2097" s="30"/>
      <c r="AR2097" s="30"/>
      <c r="AS2097" s="30"/>
      <c r="AT2097" s="30"/>
      <c r="AU2097" s="121"/>
      <c r="AV2097" s="129"/>
      <c r="AW2097" s="129"/>
      <c r="AX2097" s="129"/>
    </row>
    <row r="2098" spans="1:50" x14ac:dyDescent="0.25">
      <c r="A2098" s="154"/>
      <c r="B2098" s="28"/>
      <c r="C2098" s="155"/>
      <c r="D2098" s="155"/>
      <c r="E2098" s="25"/>
      <c r="F2098" s="29"/>
      <c r="G2098" s="29"/>
      <c r="H2098" s="29"/>
      <c r="I2098" s="29"/>
      <c r="J2098" s="29"/>
      <c r="K2098" s="25"/>
      <c r="L2098" s="155"/>
      <c r="M2098" s="155"/>
      <c r="N2098" s="155"/>
      <c r="O2098" s="155"/>
      <c r="P2098" s="155"/>
      <c r="Q2098" s="28"/>
      <c r="R2098" s="29"/>
      <c r="S2098" s="27"/>
      <c r="T2098" s="27"/>
      <c r="U2098" s="28"/>
      <c r="V2098" s="156"/>
      <c r="W2098" s="156"/>
      <c r="X2098" s="156"/>
      <c r="Y2098" s="37"/>
      <c r="Z2098" s="37"/>
      <c r="AA2098" s="37"/>
      <c r="AB2098" s="30"/>
      <c r="AC2098" s="30"/>
      <c r="AD2098" s="31"/>
      <c r="AE2098" s="30"/>
      <c r="AF2098" s="30"/>
      <c r="AG2098" s="32"/>
      <c r="AH2098" s="30"/>
      <c r="AJ2098" s="30"/>
      <c r="AK2098" s="30"/>
      <c r="AL2098" s="30"/>
      <c r="AM2098" s="30"/>
      <c r="AN2098" s="30"/>
      <c r="AO2098" s="30"/>
      <c r="AP2098" s="30"/>
      <c r="AQ2098" s="30"/>
      <c r="AR2098" s="30"/>
      <c r="AS2098" s="30"/>
      <c r="AT2098" s="30"/>
      <c r="AU2098" s="121"/>
      <c r="AV2098" s="129"/>
      <c r="AW2098" s="129"/>
      <c r="AX2098" s="129"/>
    </row>
    <row r="2099" spans="1:50" x14ac:dyDescent="0.25">
      <c r="A2099" s="154"/>
      <c r="B2099" s="28"/>
      <c r="C2099" s="155"/>
      <c r="D2099" s="155"/>
      <c r="E2099" s="25"/>
      <c r="F2099" s="29"/>
      <c r="G2099" s="29"/>
      <c r="H2099" s="29"/>
      <c r="I2099" s="29"/>
      <c r="J2099" s="29"/>
      <c r="K2099" s="25"/>
      <c r="L2099" s="155"/>
      <c r="M2099" s="155"/>
      <c r="N2099" s="155"/>
      <c r="O2099" s="155"/>
      <c r="P2099" s="155"/>
      <c r="Q2099" s="28"/>
      <c r="R2099" s="29"/>
      <c r="S2099" s="27"/>
      <c r="T2099" s="27"/>
      <c r="U2099" s="28"/>
      <c r="V2099" s="156"/>
      <c r="W2099" s="156"/>
      <c r="X2099" s="156"/>
      <c r="Y2099" s="37"/>
      <c r="Z2099" s="37"/>
      <c r="AA2099" s="37"/>
      <c r="AB2099" s="30"/>
      <c r="AC2099" s="30"/>
      <c r="AD2099" s="31"/>
      <c r="AE2099" s="30"/>
      <c r="AF2099" s="30"/>
      <c r="AG2099" s="32"/>
      <c r="AH2099" s="30"/>
      <c r="AJ2099" s="30"/>
      <c r="AK2099" s="30"/>
      <c r="AL2099" s="30"/>
      <c r="AM2099" s="30"/>
      <c r="AN2099" s="30"/>
      <c r="AO2099" s="30"/>
      <c r="AP2099" s="30"/>
      <c r="AQ2099" s="30"/>
      <c r="AR2099" s="30"/>
      <c r="AS2099" s="30"/>
      <c r="AT2099" s="30"/>
      <c r="AU2099" s="121"/>
      <c r="AV2099" s="129"/>
      <c r="AW2099" s="129"/>
      <c r="AX2099" s="129"/>
    </row>
    <row r="2100" spans="1:50" x14ac:dyDescent="0.25">
      <c r="A2100" s="154"/>
      <c r="B2100" s="28"/>
      <c r="C2100" s="155"/>
      <c r="D2100" s="155"/>
      <c r="E2100" s="25"/>
      <c r="F2100" s="29"/>
      <c r="G2100" s="29"/>
      <c r="H2100" s="29"/>
      <c r="I2100" s="29"/>
      <c r="J2100" s="29"/>
      <c r="K2100" s="25"/>
      <c r="L2100" s="155"/>
      <c r="M2100" s="155"/>
      <c r="N2100" s="155"/>
      <c r="O2100" s="155"/>
      <c r="P2100" s="155"/>
      <c r="Q2100" s="28"/>
      <c r="R2100" s="29"/>
      <c r="S2100" s="27"/>
      <c r="T2100" s="27"/>
      <c r="U2100" s="28"/>
      <c r="V2100" s="156"/>
      <c r="W2100" s="156"/>
      <c r="X2100" s="156"/>
      <c r="Y2100" s="37"/>
      <c r="Z2100" s="37"/>
      <c r="AA2100" s="37"/>
      <c r="AB2100" s="30"/>
      <c r="AC2100" s="30"/>
      <c r="AD2100" s="31"/>
      <c r="AE2100" s="30"/>
      <c r="AF2100" s="30"/>
      <c r="AG2100" s="32"/>
      <c r="AH2100" s="30"/>
      <c r="AJ2100" s="30"/>
      <c r="AK2100" s="30"/>
      <c r="AL2100" s="30"/>
      <c r="AM2100" s="30"/>
      <c r="AN2100" s="30"/>
      <c r="AO2100" s="30"/>
      <c r="AP2100" s="30"/>
      <c r="AQ2100" s="30"/>
      <c r="AR2100" s="30"/>
      <c r="AS2100" s="30"/>
      <c r="AT2100" s="30"/>
      <c r="AU2100" s="121"/>
      <c r="AV2100" s="129"/>
      <c r="AW2100" s="129"/>
      <c r="AX2100" s="129"/>
    </row>
    <row r="2101" spans="1:50" x14ac:dyDescent="0.25">
      <c r="A2101" s="154"/>
      <c r="B2101" s="28"/>
      <c r="C2101" s="155"/>
      <c r="D2101" s="155"/>
      <c r="E2101" s="25"/>
      <c r="F2101" s="29"/>
      <c r="G2101" s="29"/>
      <c r="H2101" s="29"/>
      <c r="I2101" s="29"/>
      <c r="J2101" s="29"/>
      <c r="K2101" s="25"/>
      <c r="L2101" s="155"/>
      <c r="M2101" s="155"/>
      <c r="N2101" s="155"/>
      <c r="O2101" s="155"/>
      <c r="P2101" s="155"/>
      <c r="Q2101" s="28"/>
      <c r="R2101" s="29"/>
      <c r="S2101" s="27"/>
      <c r="T2101" s="27"/>
      <c r="U2101" s="28"/>
      <c r="V2101" s="156"/>
      <c r="W2101" s="156"/>
      <c r="X2101" s="156"/>
      <c r="Y2101" s="37"/>
      <c r="Z2101" s="37"/>
      <c r="AA2101" s="37"/>
      <c r="AB2101" s="30"/>
      <c r="AC2101" s="30"/>
      <c r="AD2101" s="31"/>
      <c r="AE2101" s="30"/>
      <c r="AF2101" s="30"/>
      <c r="AG2101" s="32"/>
      <c r="AH2101" s="30"/>
      <c r="AJ2101" s="30"/>
      <c r="AK2101" s="30"/>
      <c r="AL2101" s="30"/>
      <c r="AM2101" s="30"/>
      <c r="AN2101" s="30"/>
      <c r="AO2101" s="30"/>
      <c r="AP2101" s="30"/>
      <c r="AQ2101" s="30"/>
      <c r="AR2101" s="30"/>
      <c r="AS2101" s="30"/>
      <c r="AT2101" s="30"/>
      <c r="AU2101" s="121"/>
      <c r="AV2101" s="129"/>
      <c r="AW2101" s="129"/>
      <c r="AX2101" s="129"/>
    </row>
    <row r="2102" spans="1:50" x14ac:dyDescent="0.25">
      <c r="A2102" s="154"/>
      <c r="B2102" s="28"/>
      <c r="C2102" s="155"/>
      <c r="D2102" s="155"/>
      <c r="E2102" s="25"/>
      <c r="F2102" s="29"/>
      <c r="G2102" s="29"/>
      <c r="H2102" s="29"/>
      <c r="I2102" s="29"/>
      <c r="J2102" s="29"/>
      <c r="K2102" s="25"/>
      <c r="L2102" s="155"/>
      <c r="M2102" s="155"/>
      <c r="N2102" s="155"/>
      <c r="O2102" s="155"/>
      <c r="P2102" s="155"/>
      <c r="Q2102" s="28"/>
      <c r="R2102" s="29"/>
      <c r="S2102" s="27"/>
      <c r="T2102" s="27"/>
      <c r="U2102" s="28"/>
      <c r="V2102" s="156"/>
      <c r="W2102" s="156"/>
      <c r="X2102" s="156"/>
      <c r="Y2102" s="37"/>
      <c r="Z2102" s="37"/>
      <c r="AA2102" s="37"/>
      <c r="AB2102" s="30"/>
      <c r="AC2102" s="30"/>
      <c r="AD2102" s="31"/>
      <c r="AE2102" s="30"/>
      <c r="AF2102" s="30"/>
      <c r="AG2102" s="32"/>
      <c r="AH2102" s="30"/>
      <c r="AJ2102" s="30"/>
      <c r="AK2102" s="30"/>
      <c r="AL2102" s="30"/>
      <c r="AM2102" s="30"/>
      <c r="AN2102" s="30"/>
      <c r="AO2102" s="30"/>
      <c r="AP2102" s="30"/>
      <c r="AQ2102" s="30"/>
      <c r="AR2102" s="30"/>
      <c r="AS2102" s="30"/>
      <c r="AT2102" s="30"/>
      <c r="AU2102" s="121"/>
      <c r="AV2102" s="129"/>
      <c r="AW2102" s="129"/>
      <c r="AX2102" s="129"/>
    </row>
    <row r="2103" spans="1:50" x14ac:dyDescent="0.25">
      <c r="A2103" s="154"/>
      <c r="B2103" s="28"/>
      <c r="C2103" s="155"/>
      <c r="D2103" s="155"/>
      <c r="E2103" s="25"/>
      <c r="F2103" s="29"/>
      <c r="G2103" s="29"/>
      <c r="H2103" s="29"/>
      <c r="I2103" s="29"/>
      <c r="J2103" s="29"/>
      <c r="K2103" s="25"/>
      <c r="L2103" s="155"/>
      <c r="M2103" s="155"/>
      <c r="N2103" s="155"/>
      <c r="O2103" s="155"/>
      <c r="P2103" s="155"/>
      <c r="Q2103" s="28"/>
      <c r="R2103" s="29"/>
      <c r="S2103" s="27"/>
      <c r="T2103" s="27"/>
      <c r="U2103" s="28"/>
      <c r="V2103" s="156"/>
      <c r="W2103" s="156"/>
      <c r="X2103" s="156"/>
      <c r="Y2103" s="37"/>
      <c r="Z2103" s="37"/>
      <c r="AA2103" s="37"/>
      <c r="AB2103" s="30"/>
      <c r="AC2103" s="30"/>
      <c r="AD2103" s="31"/>
      <c r="AE2103" s="30"/>
      <c r="AF2103" s="30"/>
      <c r="AG2103" s="32"/>
      <c r="AH2103" s="30"/>
      <c r="AJ2103" s="30"/>
      <c r="AK2103" s="30"/>
      <c r="AL2103" s="30"/>
      <c r="AM2103" s="30"/>
      <c r="AN2103" s="30"/>
      <c r="AO2103" s="30"/>
      <c r="AP2103" s="30"/>
      <c r="AQ2103" s="30"/>
      <c r="AR2103" s="30"/>
      <c r="AS2103" s="30"/>
      <c r="AT2103" s="30"/>
      <c r="AU2103" s="121"/>
      <c r="AV2103" s="129"/>
      <c r="AW2103" s="129"/>
      <c r="AX2103" s="129"/>
    </row>
    <row r="2104" spans="1:50" x14ac:dyDescent="0.25">
      <c r="A2104" s="154"/>
      <c r="B2104" s="28"/>
      <c r="C2104" s="155"/>
      <c r="D2104" s="155"/>
      <c r="E2104" s="25"/>
      <c r="F2104" s="29"/>
      <c r="G2104" s="29"/>
      <c r="H2104" s="29"/>
      <c r="I2104" s="29"/>
      <c r="J2104" s="29"/>
      <c r="K2104" s="25"/>
      <c r="L2104" s="155"/>
      <c r="M2104" s="155"/>
      <c r="N2104" s="155"/>
      <c r="O2104" s="155"/>
      <c r="P2104" s="155"/>
      <c r="Q2104" s="28"/>
      <c r="R2104" s="29"/>
      <c r="S2104" s="27"/>
      <c r="T2104" s="27"/>
      <c r="U2104" s="28"/>
      <c r="V2104" s="156"/>
      <c r="W2104" s="156"/>
      <c r="X2104" s="156"/>
      <c r="Y2104" s="37"/>
      <c r="Z2104" s="37"/>
      <c r="AA2104" s="37"/>
      <c r="AB2104" s="30"/>
      <c r="AC2104" s="30"/>
      <c r="AD2104" s="31"/>
      <c r="AE2104" s="30"/>
      <c r="AF2104" s="30"/>
      <c r="AG2104" s="32"/>
      <c r="AH2104" s="30"/>
      <c r="AJ2104" s="30"/>
      <c r="AK2104" s="30"/>
      <c r="AL2104" s="30"/>
      <c r="AM2104" s="30"/>
      <c r="AN2104" s="30"/>
      <c r="AO2104" s="30"/>
      <c r="AP2104" s="30"/>
      <c r="AQ2104" s="30"/>
      <c r="AR2104" s="30"/>
      <c r="AS2104" s="30"/>
      <c r="AT2104" s="30"/>
      <c r="AU2104" s="121"/>
      <c r="AV2104" s="129"/>
      <c r="AW2104" s="129"/>
      <c r="AX2104" s="129"/>
    </row>
    <row r="2105" spans="1:50" x14ac:dyDescent="0.25">
      <c r="A2105" s="154"/>
      <c r="B2105" s="28"/>
      <c r="C2105" s="155"/>
      <c r="D2105" s="155"/>
      <c r="E2105" s="25"/>
      <c r="F2105" s="29"/>
      <c r="G2105" s="29"/>
      <c r="H2105" s="29"/>
      <c r="I2105" s="29"/>
      <c r="J2105" s="29"/>
      <c r="K2105" s="25"/>
      <c r="L2105" s="155"/>
      <c r="M2105" s="155"/>
      <c r="N2105" s="155"/>
      <c r="O2105" s="155"/>
      <c r="P2105" s="155"/>
      <c r="Q2105" s="28"/>
      <c r="R2105" s="29"/>
      <c r="S2105" s="27"/>
      <c r="T2105" s="27"/>
      <c r="U2105" s="28"/>
      <c r="V2105" s="156"/>
      <c r="W2105" s="156"/>
      <c r="X2105" s="156"/>
      <c r="Y2105" s="37"/>
      <c r="Z2105" s="37"/>
      <c r="AA2105" s="37"/>
      <c r="AB2105" s="30"/>
      <c r="AC2105" s="30"/>
      <c r="AD2105" s="31"/>
      <c r="AE2105" s="30"/>
      <c r="AF2105" s="30"/>
      <c r="AG2105" s="32"/>
      <c r="AH2105" s="30"/>
      <c r="AJ2105" s="30"/>
      <c r="AK2105" s="30"/>
      <c r="AL2105" s="30"/>
      <c r="AM2105" s="30"/>
      <c r="AN2105" s="30"/>
      <c r="AO2105" s="30"/>
      <c r="AP2105" s="30"/>
      <c r="AQ2105" s="30"/>
      <c r="AR2105" s="30"/>
      <c r="AS2105" s="30"/>
      <c r="AT2105" s="30"/>
      <c r="AU2105" s="121"/>
      <c r="AV2105" s="129"/>
      <c r="AW2105" s="129"/>
      <c r="AX2105" s="129"/>
    </row>
    <row r="2106" spans="1:50" x14ac:dyDescent="0.25">
      <c r="A2106" s="154"/>
      <c r="B2106" s="28"/>
      <c r="C2106" s="155"/>
      <c r="D2106" s="155"/>
      <c r="E2106" s="25"/>
      <c r="F2106" s="29"/>
      <c r="G2106" s="29"/>
      <c r="H2106" s="29"/>
      <c r="I2106" s="29"/>
      <c r="J2106" s="29"/>
      <c r="K2106" s="25"/>
      <c r="L2106" s="155"/>
      <c r="M2106" s="155"/>
      <c r="N2106" s="155"/>
      <c r="O2106" s="155"/>
      <c r="P2106" s="155"/>
      <c r="Q2106" s="28"/>
      <c r="R2106" s="29"/>
      <c r="S2106" s="27"/>
      <c r="T2106" s="27"/>
      <c r="U2106" s="28"/>
      <c r="V2106" s="156"/>
      <c r="W2106" s="156"/>
      <c r="X2106" s="156"/>
      <c r="Y2106" s="37"/>
      <c r="Z2106" s="37"/>
      <c r="AA2106" s="37"/>
      <c r="AB2106" s="30"/>
      <c r="AC2106" s="30"/>
      <c r="AD2106" s="31"/>
      <c r="AE2106" s="30"/>
      <c r="AF2106" s="30"/>
      <c r="AG2106" s="32"/>
      <c r="AH2106" s="30"/>
      <c r="AJ2106" s="30"/>
      <c r="AK2106" s="30"/>
      <c r="AL2106" s="30"/>
      <c r="AM2106" s="30"/>
      <c r="AN2106" s="30"/>
      <c r="AO2106" s="30"/>
      <c r="AP2106" s="30"/>
      <c r="AQ2106" s="30"/>
      <c r="AR2106" s="30"/>
      <c r="AS2106" s="30"/>
      <c r="AT2106" s="30"/>
      <c r="AU2106" s="121"/>
      <c r="AV2106" s="129"/>
      <c r="AW2106" s="129"/>
      <c r="AX2106" s="129"/>
    </row>
    <row r="2107" spans="1:50" x14ac:dyDescent="0.25">
      <c r="A2107" s="154"/>
      <c r="B2107" s="28"/>
      <c r="C2107" s="155"/>
      <c r="D2107" s="155"/>
      <c r="E2107" s="25"/>
      <c r="F2107" s="29"/>
      <c r="G2107" s="29"/>
      <c r="H2107" s="29"/>
      <c r="I2107" s="29"/>
      <c r="J2107" s="29"/>
      <c r="K2107" s="25"/>
      <c r="L2107" s="155"/>
      <c r="M2107" s="155"/>
      <c r="N2107" s="155"/>
      <c r="O2107" s="155"/>
      <c r="P2107" s="155"/>
      <c r="Q2107" s="28"/>
      <c r="R2107" s="29"/>
      <c r="S2107" s="27"/>
      <c r="T2107" s="27"/>
      <c r="U2107" s="28"/>
      <c r="V2107" s="156"/>
      <c r="W2107" s="156"/>
      <c r="X2107" s="156"/>
      <c r="Y2107" s="37"/>
      <c r="Z2107" s="37"/>
      <c r="AA2107" s="37"/>
      <c r="AB2107" s="30"/>
      <c r="AC2107" s="30"/>
      <c r="AD2107" s="31"/>
      <c r="AE2107" s="30"/>
      <c r="AF2107" s="30"/>
      <c r="AG2107" s="32"/>
      <c r="AH2107" s="30"/>
      <c r="AJ2107" s="30"/>
      <c r="AK2107" s="30"/>
      <c r="AL2107" s="30"/>
      <c r="AM2107" s="30"/>
      <c r="AN2107" s="30"/>
      <c r="AO2107" s="30"/>
      <c r="AP2107" s="30"/>
      <c r="AQ2107" s="30"/>
      <c r="AR2107" s="30"/>
      <c r="AS2107" s="30"/>
      <c r="AT2107" s="30"/>
      <c r="AU2107" s="121"/>
      <c r="AV2107" s="129"/>
      <c r="AW2107" s="129"/>
      <c r="AX2107" s="129"/>
    </row>
    <row r="2108" spans="1:50" x14ac:dyDescent="0.25">
      <c r="A2108" s="154"/>
      <c r="B2108" s="28"/>
      <c r="C2108" s="155"/>
      <c r="D2108" s="155"/>
      <c r="E2108" s="25"/>
      <c r="F2108" s="29"/>
      <c r="G2108" s="29"/>
      <c r="H2108" s="29"/>
      <c r="I2108" s="29"/>
      <c r="J2108" s="29"/>
      <c r="K2108" s="25"/>
      <c r="L2108" s="155"/>
      <c r="M2108" s="155"/>
      <c r="N2108" s="155"/>
      <c r="O2108" s="155"/>
      <c r="P2108" s="155"/>
      <c r="Q2108" s="28"/>
      <c r="R2108" s="29"/>
      <c r="S2108" s="27"/>
      <c r="T2108" s="27"/>
      <c r="U2108" s="28"/>
      <c r="V2108" s="156"/>
      <c r="W2108" s="156"/>
      <c r="X2108" s="156"/>
      <c r="Y2108" s="37"/>
      <c r="Z2108" s="37"/>
      <c r="AA2108" s="37"/>
      <c r="AB2108" s="30"/>
      <c r="AC2108" s="30"/>
      <c r="AD2108" s="31"/>
      <c r="AE2108" s="30"/>
      <c r="AF2108" s="30"/>
      <c r="AG2108" s="32"/>
      <c r="AH2108" s="30"/>
      <c r="AJ2108" s="30"/>
      <c r="AK2108" s="30"/>
      <c r="AL2108" s="30"/>
      <c r="AM2108" s="30"/>
      <c r="AN2108" s="30"/>
      <c r="AO2108" s="30"/>
      <c r="AP2108" s="30"/>
      <c r="AQ2108" s="30"/>
      <c r="AR2108" s="30"/>
      <c r="AS2108" s="30"/>
      <c r="AT2108" s="30"/>
      <c r="AU2108" s="121"/>
      <c r="AV2108" s="129"/>
      <c r="AW2108" s="129"/>
      <c r="AX2108" s="129"/>
    </row>
    <row r="2109" spans="1:50" x14ac:dyDescent="0.25">
      <c r="A2109" s="154"/>
      <c r="B2109" s="28"/>
      <c r="C2109" s="155"/>
      <c r="D2109" s="155"/>
      <c r="E2109" s="25"/>
      <c r="F2109" s="29"/>
      <c r="G2109" s="29"/>
      <c r="H2109" s="29"/>
      <c r="I2109" s="29"/>
      <c r="J2109" s="29"/>
      <c r="K2109" s="25"/>
      <c r="L2109" s="155"/>
      <c r="M2109" s="155"/>
      <c r="N2109" s="155"/>
      <c r="O2109" s="155"/>
      <c r="P2109" s="155"/>
      <c r="Q2109" s="28"/>
      <c r="R2109" s="29"/>
      <c r="S2109" s="27"/>
      <c r="T2109" s="27"/>
      <c r="U2109" s="28"/>
      <c r="V2109" s="156"/>
      <c r="W2109" s="156"/>
      <c r="X2109" s="156"/>
      <c r="Y2109" s="37"/>
      <c r="Z2109" s="37"/>
      <c r="AA2109" s="37"/>
      <c r="AB2109" s="30"/>
      <c r="AC2109" s="30"/>
      <c r="AD2109" s="31"/>
      <c r="AE2109" s="30"/>
      <c r="AF2109" s="30"/>
      <c r="AG2109" s="32"/>
      <c r="AH2109" s="30"/>
      <c r="AJ2109" s="30"/>
      <c r="AK2109" s="30"/>
      <c r="AL2109" s="30"/>
      <c r="AM2109" s="30"/>
      <c r="AN2109" s="30"/>
      <c r="AO2109" s="30"/>
      <c r="AP2109" s="30"/>
      <c r="AQ2109" s="30"/>
      <c r="AR2109" s="30"/>
      <c r="AS2109" s="30"/>
      <c r="AT2109" s="30"/>
      <c r="AU2109" s="121"/>
      <c r="AV2109" s="129"/>
      <c r="AW2109" s="129"/>
      <c r="AX2109" s="129"/>
    </row>
    <row r="2110" spans="1:50" x14ac:dyDescent="0.25">
      <c r="A2110" s="154"/>
      <c r="B2110" s="28"/>
      <c r="C2110" s="155"/>
      <c r="D2110" s="155"/>
      <c r="E2110" s="25"/>
      <c r="F2110" s="29"/>
      <c r="G2110" s="29"/>
      <c r="H2110" s="29"/>
      <c r="I2110" s="29"/>
      <c r="J2110" s="29"/>
      <c r="K2110" s="25"/>
      <c r="L2110" s="155"/>
      <c r="M2110" s="155"/>
      <c r="N2110" s="155"/>
      <c r="O2110" s="155"/>
      <c r="P2110" s="155"/>
      <c r="Q2110" s="28"/>
      <c r="R2110" s="29"/>
      <c r="S2110" s="27"/>
      <c r="T2110" s="27"/>
      <c r="U2110" s="28"/>
      <c r="V2110" s="156"/>
      <c r="W2110" s="156"/>
      <c r="X2110" s="156"/>
      <c r="Y2110" s="37"/>
      <c r="Z2110" s="37"/>
      <c r="AA2110" s="37"/>
      <c r="AB2110" s="30"/>
      <c r="AC2110" s="30"/>
      <c r="AD2110" s="31"/>
      <c r="AE2110" s="30"/>
      <c r="AF2110" s="30"/>
      <c r="AG2110" s="32"/>
      <c r="AH2110" s="30"/>
      <c r="AJ2110" s="30"/>
      <c r="AK2110" s="30"/>
      <c r="AL2110" s="30"/>
      <c r="AM2110" s="30"/>
      <c r="AN2110" s="30"/>
      <c r="AO2110" s="30"/>
      <c r="AP2110" s="30"/>
      <c r="AQ2110" s="30"/>
      <c r="AR2110" s="30"/>
      <c r="AS2110" s="30"/>
      <c r="AT2110" s="30"/>
      <c r="AU2110" s="121"/>
      <c r="AV2110" s="129"/>
      <c r="AW2110" s="129"/>
      <c r="AX2110" s="129"/>
    </row>
    <row r="2111" spans="1:50" x14ac:dyDescent="0.25">
      <c r="A2111" s="154"/>
      <c r="B2111" s="28"/>
      <c r="C2111" s="155"/>
      <c r="D2111" s="155"/>
      <c r="E2111" s="25"/>
      <c r="F2111" s="29"/>
      <c r="G2111" s="29"/>
      <c r="H2111" s="29"/>
      <c r="I2111" s="29"/>
      <c r="J2111" s="29"/>
      <c r="K2111" s="25"/>
      <c r="L2111" s="155"/>
      <c r="M2111" s="155"/>
      <c r="N2111" s="155"/>
      <c r="O2111" s="155"/>
      <c r="P2111" s="155"/>
      <c r="Q2111" s="28"/>
      <c r="R2111" s="29"/>
      <c r="S2111" s="27"/>
      <c r="T2111" s="27"/>
      <c r="U2111" s="28"/>
      <c r="V2111" s="156"/>
      <c r="W2111" s="156"/>
      <c r="X2111" s="156"/>
      <c r="Y2111" s="37"/>
      <c r="Z2111" s="37"/>
      <c r="AA2111" s="37"/>
      <c r="AB2111" s="30"/>
      <c r="AC2111" s="30"/>
      <c r="AD2111" s="31"/>
      <c r="AE2111" s="30"/>
      <c r="AF2111" s="30"/>
      <c r="AG2111" s="32"/>
      <c r="AH2111" s="30"/>
      <c r="AJ2111" s="30"/>
      <c r="AK2111" s="30"/>
      <c r="AL2111" s="30"/>
      <c r="AM2111" s="30"/>
      <c r="AN2111" s="30"/>
      <c r="AO2111" s="30"/>
      <c r="AP2111" s="30"/>
      <c r="AQ2111" s="30"/>
      <c r="AR2111" s="30"/>
      <c r="AS2111" s="30"/>
      <c r="AT2111" s="30"/>
      <c r="AU2111" s="121"/>
      <c r="AV2111" s="129"/>
      <c r="AW2111" s="129"/>
      <c r="AX2111" s="129"/>
    </row>
    <row r="2112" spans="1:50" x14ac:dyDescent="0.25">
      <c r="A2112" s="154"/>
      <c r="B2112" s="28"/>
      <c r="C2112" s="155"/>
      <c r="D2112" s="155"/>
      <c r="E2112" s="25"/>
      <c r="F2112" s="29"/>
      <c r="G2112" s="29"/>
      <c r="H2112" s="29"/>
      <c r="I2112" s="29"/>
      <c r="J2112" s="29"/>
      <c r="K2112" s="25"/>
      <c r="L2112" s="155"/>
      <c r="M2112" s="155"/>
      <c r="N2112" s="155"/>
      <c r="O2112" s="155"/>
      <c r="P2112" s="155"/>
      <c r="Q2112" s="28"/>
      <c r="R2112" s="29"/>
      <c r="S2112" s="27"/>
      <c r="T2112" s="27"/>
      <c r="U2112" s="28"/>
      <c r="V2112" s="156"/>
      <c r="W2112" s="156"/>
      <c r="X2112" s="156"/>
      <c r="Y2112" s="37"/>
      <c r="Z2112" s="37"/>
      <c r="AA2112" s="37"/>
      <c r="AB2112" s="30"/>
      <c r="AC2112" s="30"/>
      <c r="AD2112" s="31"/>
      <c r="AE2112" s="30"/>
      <c r="AF2112" s="30"/>
      <c r="AG2112" s="32"/>
      <c r="AH2112" s="30"/>
      <c r="AJ2112" s="30"/>
      <c r="AK2112" s="30"/>
      <c r="AL2112" s="30"/>
      <c r="AM2112" s="30"/>
      <c r="AN2112" s="30"/>
      <c r="AO2112" s="30"/>
      <c r="AP2112" s="30"/>
      <c r="AQ2112" s="30"/>
      <c r="AR2112" s="30"/>
      <c r="AS2112" s="30"/>
      <c r="AT2112" s="30"/>
      <c r="AU2112" s="121"/>
      <c r="AV2112" s="129"/>
      <c r="AW2112" s="129"/>
      <c r="AX2112" s="129"/>
    </row>
    <row r="2113" spans="1:50" x14ac:dyDescent="0.25">
      <c r="A2113" s="154"/>
      <c r="B2113" s="28"/>
      <c r="C2113" s="155"/>
      <c r="D2113" s="155"/>
      <c r="E2113" s="25"/>
      <c r="F2113" s="29"/>
      <c r="G2113" s="29"/>
      <c r="H2113" s="29"/>
      <c r="I2113" s="29"/>
      <c r="J2113" s="29"/>
      <c r="K2113" s="25"/>
      <c r="L2113" s="155"/>
      <c r="M2113" s="155"/>
      <c r="N2113" s="155"/>
      <c r="O2113" s="155"/>
      <c r="P2113" s="155"/>
      <c r="Q2113" s="28"/>
      <c r="R2113" s="29"/>
      <c r="S2113" s="27"/>
      <c r="T2113" s="27"/>
      <c r="U2113" s="28"/>
      <c r="V2113" s="156"/>
      <c r="W2113" s="156"/>
      <c r="X2113" s="156"/>
      <c r="Y2113" s="37"/>
      <c r="Z2113" s="37"/>
      <c r="AA2113" s="37"/>
      <c r="AB2113" s="30"/>
      <c r="AC2113" s="30"/>
      <c r="AD2113" s="31"/>
      <c r="AE2113" s="30"/>
      <c r="AF2113" s="30"/>
      <c r="AG2113" s="32"/>
      <c r="AH2113" s="30"/>
      <c r="AJ2113" s="30"/>
      <c r="AK2113" s="30"/>
      <c r="AL2113" s="30"/>
      <c r="AM2113" s="30"/>
      <c r="AN2113" s="30"/>
      <c r="AO2113" s="30"/>
      <c r="AP2113" s="30"/>
      <c r="AQ2113" s="30"/>
      <c r="AR2113" s="30"/>
      <c r="AS2113" s="30"/>
      <c r="AT2113" s="30"/>
      <c r="AU2113" s="121"/>
      <c r="AV2113" s="129"/>
      <c r="AW2113" s="129"/>
      <c r="AX2113" s="129"/>
    </row>
    <row r="2114" spans="1:50" x14ac:dyDescent="0.25">
      <c r="A2114" s="154"/>
      <c r="B2114" s="28"/>
      <c r="C2114" s="155"/>
      <c r="D2114" s="155"/>
      <c r="E2114" s="25"/>
      <c r="F2114" s="29"/>
      <c r="G2114" s="29"/>
      <c r="H2114" s="29"/>
      <c r="I2114" s="29"/>
      <c r="J2114" s="29"/>
      <c r="K2114" s="25"/>
      <c r="L2114" s="155"/>
      <c r="M2114" s="155"/>
      <c r="N2114" s="155"/>
      <c r="O2114" s="155"/>
      <c r="P2114" s="155"/>
      <c r="Q2114" s="28"/>
      <c r="R2114" s="29"/>
      <c r="S2114" s="27"/>
      <c r="T2114" s="27"/>
      <c r="U2114" s="28"/>
      <c r="V2114" s="156"/>
      <c r="W2114" s="156"/>
      <c r="X2114" s="156"/>
      <c r="Y2114" s="37"/>
      <c r="Z2114" s="37"/>
      <c r="AA2114" s="37"/>
      <c r="AB2114" s="30"/>
      <c r="AC2114" s="30"/>
      <c r="AD2114" s="31"/>
      <c r="AE2114" s="30"/>
      <c r="AF2114" s="30"/>
      <c r="AG2114" s="32"/>
      <c r="AH2114" s="30"/>
      <c r="AJ2114" s="30"/>
      <c r="AK2114" s="30"/>
      <c r="AL2114" s="30"/>
      <c r="AM2114" s="30"/>
      <c r="AN2114" s="30"/>
      <c r="AO2114" s="30"/>
      <c r="AP2114" s="30"/>
      <c r="AQ2114" s="30"/>
      <c r="AR2114" s="30"/>
      <c r="AS2114" s="30"/>
      <c r="AT2114" s="30"/>
      <c r="AU2114" s="121"/>
      <c r="AV2114" s="129"/>
      <c r="AW2114" s="129"/>
      <c r="AX2114" s="129"/>
    </row>
    <row r="2115" spans="1:50" x14ac:dyDescent="0.25">
      <c r="A2115" s="154"/>
      <c r="B2115" s="28"/>
      <c r="C2115" s="155"/>
      <c r="D2115" s="155"/>
      <c r="E2115" s="25"/>
      <c r="F2115" s="29"/>
      <c r="G2115" s="29"/>
      <c r="H2115" s="29"/>
      <c r="I2115" s="29"/>
      <c r="J2115" s="29"/>
      <c r="K2115" s="25"/>
      <c r="L2115" s="155"/>
      <c r="M2115" s="155"/>
      <c r="N2115" s="155"/>
      <c r="O2115" s="155"/>
      <c r="P2115" s="155"/>
      <c r="Q2115" s="28"/>
      <c r="R2115" s="29"/>
      <c r="S2115" s="27"/>
      <c r="T2115" s="27"/>
      <c r="U2115" s="28"/>
      <c r="V2115" s="156"/>
      <c r="W2115" s="156"/>
      <c r="X2115" s="156"/>
      <c r="Y2115" s="37"/>
      <c r="Z2115" s="37"/>
      <c r="AA2115" s="37"/>
      <c r="AB2115" s="30"/>
      <c r="AC2115" s="30"/>
      <c r="AD2115" s="31"/>
      <c r="AE2115" s="30"/>
      <c r="AF2115" s="30"/>
      <c r="AG2115" s="32"/>
      <c r="AH2115" s="30"/>
      <c r="AJ2115" s="30"/>
      <c r="AK2115" s="30"/>
      <c r="AL2115" s="30"/>
      <c r="AM2115" s="30"/>
      <c r="AN2115" s="30"/>
      <c r="AO2115" s="30"/>
      <c r="AP2115" s="30"/>
      <c r="AQ2115" s="30"/>
      <c r="AR2115" s="30"/>
      <c r="AS2115" s="30"/>
      <c r="AT2115" s="30"/>
      <c r="AU2115" s="121"/>
      <c r="AV2115" s="129"/>
      <c r="AW2115" s="129"/>
      <c r="AX2115" s="129"/>
    </row>
    <row r="2116" spans="1:50" x14ac:dyDescent="0.25">
      <c r="A2116" s="154"/>
      <c r="B2116" s="28"/>
      <c r="C2116" s="155"/>
      <c r="D2116" s="155"/>
      <c r="E2116" s="25"/>
      <c r="F2116" s="29"/>
      <c r="G2116" s="29"/>
      <c r="H2116" s="29"/>
      <c r="I2116" s="29"/>
      <c r="J2116" s="29"/>
      <c r="K2116" s="25"/>
      <c r="L2116" s="155"/>
      <c r="M2116" s="155"/>
      <c r="N2116" s="155"/>
      <c r="O2116" s="155"/>
      <c r="P2116" s="155"/>
      <c r="Q2116" s="28"/>
      <c r="R2116" s="29"/>
      <c r="S2116" s="27"/>
      <c r="T2116" s="27"/>
      <c r="U2116" s="28"/>
      <c r="V2116" s="156"/>
      <c r="W2116" s="156"/>
      <c r="X2116" s="156"/>
      <c r="Y2116" s="37"/>
      <c r="Z2116" s="37"/>
      <c r="AA2116" s="37"/>
      <c r="AB2116" s="30"/>
      <c r="AC2116" s="30"/>
      <c r="AD2116" s="31"/>
      <c r="AE2116" s="30"/>
      <c r="AF2116" s="30"/>
      <c r="AG2116" s="32"/>
      <c r="AH2116" s="30"/>
      <c r="AJ2116" s="30"/>
      <c r="AK2116" s="30"/>
      <c r="AL2116" s="30"/>
      <c r="AM2116" s="30"/>
      <c r="AN2116" s="30"/>
      <c r="AO2116" s="30"/>
      <c r="AP2116" s="30"/>
      <c r="AQ2116" s="30"/>
      <c r="AR2116" s="30"/>
      <c r="AS2116" s="30"/>
      <c r="AT2116" s="30"/>
      <c r="AU2116" s="121"/>
      <c r="AV2116" s="129"/>
      <c r="AW2116" s="129"/>
      <c r="AX2116" s="129"/>
    </row>
    <row r="2117" spans="1:50" x14ac:dyDescent="0.25">
      <c r="A2117" s="154"/>
      <c r="B2117" s="28"/>
      <c r="C2117" s="155"/>
      <c r="D2117" s="155"/>
      <c r="E2117" s="25"/>
      <c r="F2117" s="29"/>
      <c r="G2117" s="29"/>
      <c r="H2117" s="29"/>
      <c r="I2117" s="29"/>
      <c r="J2117" s="29"/>
      <c r="K2117" s="25"/>
      <c r="L2117" s="155"/>
      <c r="M2117" s="155"/>
      <c r="N2117" s="155"/>
      <c r="O2117" s="155"/>
      <c r="P2117" s="155"/>
      <c r="Q2117" s="28"/>
      <c r="R2117" s="29"/>
      <c r="S2117" s="27"/>
      <c r="T2117" s="27"/>
      <c r="U2117" s="28"/>
      <c r="V2117" s="156"/>
      <c r="W2117" s="156"/>
      <c r="X2117" s="156"/>
      <c r="Y2117" s="37"/>
      <c r="Z2117" s="37"/>
      <c r="AA2117" s="37"/>
      <c r="AB2117" s="30"/>
      <c r="AC2117" s="30"/>
      <c r="AD2117" s="31"/>
      <c r="AE2117" s="30"/>
      <c r="AF2117" s="30"/>
      <c r="AG2117" s="32"/>
      <c r="AH2117" s="30"/>
      <c r="AJ2117" s="30"/>
      <c r="AK2117" s="30"/>
      <c r="AL2117" s="30"/>
      <c r="AM2117" s="30"/>
      <c r="AN2117" s="30"/>
      <c r="AO2117" s="30"/>
      <c r="AP2117" s="30"/>
      <c r="AQ2117" s="30"/>
      <c r="AR2117" s="30"/>
      <c r="AS2117" s="30"/>
      <c r="AT2117" s="30"/>
      <c r="AU2117" s="121"/>
      <c r="AV2117" s="129"/>
      <c r="AW2117" s="129"/>
      <c r="AX2117" s="129"/>
    </row>
    <row r="2118" spans="1:50" x14ac:dyDescent="0.25">
      <c r="A2118" s="154"/>
      <c r="B2118" s="28"/>
      <c r="C2118" s="155"/>
      <c r="D2118" s="155"/>
      <c r="E2118" s="25"/>
      <c r="F2118" s="29"/>
      <c r="G2118" s="29"/>
      <c r="H2118" s="29"/>
      <c r="I2118" s="29"/>
      <c r="J2118" s="29"/>
      <c r="K2118" s="25"/>
      <c r="L2118" s="155"/>
      <c r="M2118" s="155"/>
      <c r="N2118" s="155"/>
      <c r="O2118" s="155"/>
      <c r="P2118" s="155"/>
      <c r="Q2118" s="28"/>
      <c r="R2118" s="29"/>
      <c r="S2118" s="27"/>
      <c r="T2118" s="27"/>
      <c r="U2118" s="28"/>
      <c r="V2118" s="156"/>
      <c r="W2118" s="156"/>
      <c r="X2118" s="156"/>
      <c r="Y2118" s="37"/>
      <c r="Z2118" s="37"/>
      <c r="AA2118" s="37"/>
      <c r="AB2118" s="30"/>
      <c r="AC2118" s="30"/>
      <c r="AD2118" s="31"/>
      <c r="AE2118" s="30"/>
      <c r="AF2118" s="30"/>
      <c r="AG2118" s="32"/>
      <c r="AH2118" s="30"/>
      <c r="AJ2118" s="30"/>
      <c r="AK2118" s="30"/>
      <c r="AL2118" s="30"/>
      <c r="AM2118" s="30"/>
      <c r="AN2118" s="30"/>
      <c r="AO2118" s="30"/>
      <c r="AP2118" s="30"/>
      <c r="AQ2118" s="30"/>
      <c r="AR2118" s="30"/>
      <c r="AS2118" s="30"/>
      <c r="AT2118" s="30"/>
      <c r="AU2118" s="121"/>
      <c r="AV2118" s="129"/>
      <c r="AW2118" s="129"/>
      <c r="AX2118" s="129"/>
    </row>
    <row r="2119" spans="1:50" x14ac:dyDescent="0.25">
      <c r="A2119" s="154"/>
      <c r="B2119" s="28"/>
      <c r="C2119" s="155"/>
      <c r="D2119" s="155"/>
      <c r="E2119" s="25"/>
      <c r="F2119" s="29"/>
      <c r="G2119" s="29"/>
      <c r="H2119" s="29"/>
      <c r="I2119" s="29"/>
      <c r="J2119" s="29"/>
      <c r="K2119" s="25"/>
      <c r="L2119" s="155"/>
      <c r="M2119" s="155"/>
      <c r="N2119" s="155"/>
      <c r="O2119" s="155"/>
      <c r="P2119" s="155"/>
      <c r="Q2119" s="28"/>
      <c r="R2119" s="29"/>
      <c r="S2119" s="27"/>
      <c r="T2119" s="27"/>
      <c r="U2119" s="28"/>
      <c r="V2119" s="156"/>
      <c r="W2119" s="156"/>
      <c r="X2119" s="156"/>
      <c r="Y2119" s="37"/>
      <c r="Z2119" s="37"/>
      <c r="AA2119" s="37"/>
      <c r="AB2119" s="30"/>
      <c r="AC2119" s="30"/>
      <c r="AD2119" s="31"/>
      <c r="AE2119" s="30"/>
      <c r="AF2119" s="30"/>
      <c r="AG2119" s="32"/>
      <c r="AH2119" s="30"/>
      <c r="AJ2119" s="30"/>
      <c r="AK2119" s="30"/>
      <c r="AL2119" s="30"/>
      <c r="AM2119" s="30"/>
      <c r="AN2119" s="30"/>
      <c r="AO2119" s="30"/>
      <c r="AP2119" s="30"/>
      <c r="AQ2119" s="30"/>
      <c r="AR2119" s="30"/>
      <c r="AS2119" s="30"/>
      <c r="AT2119" s="30"/>
      <c r="AU2119" s="121"/>
      <c r="AV2119" s="129"/>
      <c r="AW2119" s="129"/>
      <c r="AX2119" s="129"/>
    </row>
    <row r="2120" spans="1:50" x14ac:dyDescent="0.25">
      <c r="A2120" s="154"/>
      <c r="B2120" s="28"/>
      <c r="C2120" s="155"/>
      <c r="D2120" s="155"/>
      <c r="E2120" s="25"/>
      <c r="F2120" s="29"/>
      <c r="G2120" s="29"/>
      <c r="H2120" s="29"/>
      <c r="I2120" s="29"/>
      <c r="J2120" s="29"/>
      <c r="K2120" s="25"/>
      <c r="L2120" s="155"/>
      <c r="M2120" s="155"/>
      <c r="N2120" s="155"/>
      <c r="O2120" s="155"/>
      <c r="P2120" s="155"/>
      <c r="Q2120" s="28"/>
      <c r="R2120" s="29"/>
      <c r="S2120" s="27"/>
      <c r="T2120" s="27"/>
      <c r="U2120" s="28"/>
      <c r="V2120" s="156"/>
      <c r="W2120" s="156"/>
      <c r="X2120" s="156"/>
      <c r="Y2120" s="37"/>
      <c r="Z2120" s="37"/>
      <c r="AA2120" s="37"/>
      <c r="AB2120" s="30"/>
      <c r="AC2120" s="30"/>
      <c r="AD2120" s="31"/>
      <c r="AE2120" s="30"/>
      <c r="AF2120" s="30"/>
      <c r="AG2120" s="32"/>
      <c r="AH2120" s="30"/>
      <c r="AJ2120" s="30"/>
      <c r="AK2120" s="30"/>
      <c r="AL2120" s="30"/>
      <c r="AM2120" s="30"/>
      <c r="AN2120" s="30"/>
      <c r="AO2120" s="30"/>
      <c r="AP2120" s="30"/>
      <c r="AQ2120" s="30"/>
      <c r="AR2120" s="30"/>
      <c r="AS2120" s="30"/>
      <c r="AT2120" s="30"/>
      <c r="AU2120" s="121"/>
      <c r="AV2120" s="129"/>
      <c r="AW2120" s="129"/>
      <c r="AX2120" s="129"/>
    </row>
    <row r="2121" spans="1:50" x14ac:dyDescent="0.25">
      <c r="A2121" s="154"/>
      <c r="B2121" s="28"/>
      <c r="C2121" s="155"/>
      <c r="D2121" s="155"/>
      <c r="E2121" s="25"/>
      <c r="F2121" s="29"/>
      <c r="G2121" s="29"/>
      <c r="H2121" s="29"/>
      <c r="I2121" s="29"/>
      <c r="J2121" s="29"/>
      <c r="K2121" s="25"/>
      <c r="L2121" s="155"/>
      <c r="M2121" s="155"/>
      <c r="N2121" s="155"/>
      <c r="O2121" s="155"/>
      <c r="P2121" s="155"/>
      <c r="Q2121" s="28"/>
      <c r="R2121" s="29"/>
      <c r="S2121" s="27"/>
      <c r="T2121" s="27"/>
      <c r="U2121" s="28"/>
      <c r="V2121" s="156"/>
      <c r="W2121" s="156"/>
      <c r="X2121" s="156"/>
      <c r="Y2121" s="37"/>
      <c r="Z2121" s="37"/>
      <c r="AA2121" s="37"/>
      <c r="AB2121" s="30"/>
      <c r="AC2121" s="30"/>
      <c r="AD2121" s="31"/>
      <c r="AE2121" s="30"/>
      <c r="AF2121" s="30"/>
      <c r="AG2121" s="32"/>
      <c r="AH2121" s="30"/>
      <c r="AJ2121" s="30"/>
      <c r="AK2121" s="30"/>
      <c r="AL2121" s="30"/>
      <c r="AM2121" s="30"/>
      <c r="AN2121" s="30"/>
      <c r="AO2121" s="30"/>
      <c r="AP2121" s="30"/>
      <c r="AQ2121" s="30"/>
      <c r="AR2121" s="30"/>
      <c r="AS2121" s="30"/>
      <c r="AT2121" s="30"/>
      <c r="AU2121" s="121"/>
      <c r="AV2121" s="129"/>
      <c r="AW2121" s="129"/>
      <c r="AX2121" s="129"/>
    </row>
    <row r="2122" spans="1:50" x14ac:dyDescent="0.25">
      <c r="A2122" s="154"/>
      <c r="B2122" s="28"/>
      <c r="C2122" s="155"/>
      <c r="D2122" s="155"/>
      <c r="E2122" s="25"/>
      <c r="F2122" s="29"/>
      <c r="G2122" s="29"/>
      <c r="H2122" s="29"/>
      <c r="I2122" s="29"/>
      <c r="J2122" s="29"/>
      <c r="K2122" s="25"/>
      <c r="L2122" s="155"/>
      <c r="M2122" s="155"/>
      <c r="N2122" s="155"/>
      <c r="O2122" s="155"/>
      <c r="P2122" s="155"/>
      <c r="Q2122" s="28"/>
      <c r="R2122" s="29"/>
      <c r="S2122" s="27"/>
      <c r="T2122" s="27"/>
      <c r="U2122" s="28"/>
      <c r="V2122" s="156"/>
      <c r="W2122" s="156"/>
      <c r="X2122" s="156"/>
      <c r="Y2122" s="37"/>
      <c r="Z2122" s="37"/>
      <c r="AA2122" s="37"/>
      <c r="AB2122" s="30"/>
      <c r="AC2122" s="30"/>
      <c r="AD2122" s="31"/>
      <c r="AE2122" s="30"/>
      <c r="AF2122" s="30"/>
      <c r="AG2122" s="32"/>
      <c r="AH2122" s="30"/>
      <c r="AJ2122" s="30"/>
      <c r="AK2122" s="30"/>
      <c r="AL2122" s="30"/>
      <c r="AM2122" s="30"/>
      <c r="AN2122" s="30"/>
      <c r="AO2122" s="30"/>
      <c r="AP2122" s="30"/>
      <c r="AQ2122" s="30"/>
      <c r="AR2122" s="30"/>
      <c r="AS2122" s="30"/>
      <c r="AT2122" s="30"/>
      <c r="AU2122" s="121"/>
      <c r="AV2122" s="129"/>
      <c r="AW2122" s="129"/>
      <c r="AX2122" s="129"/>
    </row>
    <row r="2123" spans="1:50" x14ac:dyDescent="0.25">
      <c r="A2123" s="154"/>
      <c r="B2123" s="28"/>
      <c r="C2123" s="155"/>
      <c r="D2123" s="155"/>
      <c r="E2123" s="25"/>
      <c r="F2123" s="29"/>
      <c r="G2123" s="29"/>
      <c r="H2123" s="29"/>
      <c r="I2123" s="29"/>
      <c r="J2123" s="29"/>
      <c r="K2123" s="25"/>
      <c r="L2123" s="155"/>
      <c r="M2123" s="155"/>
      <c r="N2123" s="155"/>
      <c r="O2123" s="155"/>
      <c r="P2123" s="155"/>
      <c r="Q2123" s="28"/>
      <c r="R2123" s="29"/>
      <c r="S2123" s="27"/>
      <c r="T2123" s="27"/>
      <c r="U2123" s="28"/>
      <c r="V2123" s="156"/>
      <c r="W2123" s="156"/>
      <c r="X2123" s="156"/>
      <c r="Y2123" s="37"/>
      <c r="Z2123" s="37"/>
      <c r="AA2123" s="37"/>
      <c r="AB2123" s="30"/>
      <c r="AC2123" s="30"/>
      <c r="AD2123" s="31"/>
      <c r="AE2123" s="30"/>
      <c r="AF2123" s="30"/>
      <c r="AG2123" s="32"/>
      <c r="AH2123" s="30"/>
      <c r="AJ2123" s="30"/>
      <c r="AK2123" s="30"/>
      <c r="AL2123" s="30"/>
      <c r="AM2123" s="30"/>
      <c r="AN2123" s="30"/>
      <c r="AO2123" s="30"/>
      <c r="AP2123" s="30"/>
      <c r="AQ2123" s="30"/>
      <c r="AR2123" s="30"/>
      <c r="AS2123" s="30"/>
      <c r="AT2123" s="30"/>
      <c r="AU2123" s="121"/>
      <c r="AV2123" s="129"/>
      <c r="AW2123" s="129"/>
      <c r="AX2123" s="129"/>
    </row>
    <row r="2124" spans="1:50" x14ac:dyDescent="0.25">
      <c r="A2124" s="154"/>
      <c r="B2124" s="28"/>
      <c r="C2124" s="155"/>
      <c r="D2124" s="155"/>
      <c r="E2124" s="25"/>
      <c r="F2124" s="29"/>
      <c r="G2124" s="29"/>
      <c r="H2124" s="29"/>
      <c r="I2124" s="29"/>
      <c r="J2124" s="29"/>
      <c r="K2124" s="25"/>
      <c r="L2124" s="155"/>
      <c r="M2124" s="155"/>
      <c r="N2124" s="155"/>
      <c r="O2124" s="155"/>
      <c r="P2124" s="155"/>
      <c r="Q2124" s="28"/>
      <c r="R2124" s="29"/>
      <c r="S2124" s="27"/>
      <c r="T2124" s="27"/>
      <c r="U2124" s="28"/>
      <c r="V2124" s="156"/>
      <c r="W2124" s="156"/>
      <c r="X2124" s="156"/>
      <c r="Y2124" s="37"/>
      <c r="Z2124" s="37"/>
      <c r="AA2124" s="37"/>
      <c r="AB2124" s="30"/>
      <c r="AC2124" s="30"/>
      <c r="AD2124" s="31"/>
      <c r="AE2124" s="30"/>
      <c r="AF2124" s="30"/>
      <c r="AG2124" s="32"/>
      <c r="AH2124" s="30"/>
      <c r="AJ2124" s="30"/>
      <c r="AK2124" s="30"/>
      <c r="AL2124" s="30"/>
      <c r="AM2124" s="30"/>
      <c r="AN2124" s="30"/>
      <c r="AO2124" s="30"/>
      <c r="AP2124" s="30"/>
      <c r="AQ2124" s="30"/>
      <c r="AR2124" s="30"/>
      <c r="AS2124" s="30"/>
      <c r="AT2124" s="30"/>
      <c r="AU2124" s="121"/>
      <c r="AV2124" s="129"/>
      <c r="AW2124" s="129"/>
      <c r="AX2124" s="129"/>
    </row>
    <row r="2125" spans="1:50" x14ac:dyDescent="0.25">
      <c r="A2125" s="154"/>
      <c r="B2125" s="28"/>
      <c r="C2125" s="155"/>
      <c r="D2125" s="155"/>
      <c r="E2125" s="25"/>
      <c r="F2125" s="29"/>
      <c r="G2125" s="29"/>
      <c r="H2125" s="29"/>
      <c r="I2125" s="29"/>
      <c r="J2125" s="29"/>
      <c r="K2125" s="25"/>
      <c r="L2125" s="155"/>
      <c r="M2125" s="155"/>
      <c r="N2125" s="155"/>
      <c r="O2125" s="155"/>
      <c r="P2125" s="155"/>
      <c r="Q2125" s="28"/>
      <c r="R2125" s="29"/>
      <c r="S2125" s="27"/>
      <c r="T2125" s="27"/>
      <c r="U2125" s="28"/>
      <c r="V2125" s="156"/>
      <c r="W2125" s="156"/>
      <c r="X2125" s="156"/>
      <c r="Y2125" s="37"/>
      <c r="Z2125" s="37"/>
      <c r="AA2125" s="37"/>
      <c r="AB2125" s="30"/>
      <c r="AC2125" s="30"/>
      <c r="AD2125" s="31"/>
      <c r="AE2125" s="30"/>
      <c r="AF2125" s="30"/>
      <c r="AG2125" s="32"/>
      <c r="AH2125" s="30"/>
      <c r="AJ2125" s="30"/>
      <c r="AK2125" s="30"/>
      <c r="AL2125" s="30"/>
      <c r="AM2125" s="30"/>
      <c r="AN2125" s="30"/>
      <c r="AO2125" s="30"/>
      <c r="AP2125" s="30"/>
      <c r="AQ2125" s="30"/>
      <c r="AR2125" s="30"/>
      <c r="AS2125" s="30"/>
      <c r="AT2125" s="30"/>
      <c r="AU2125" s="121"/>
      <c r="AV2125" s="129"/>
      <c r="AW2125" s="129"/>
      <c r="AX2125" s="129"/>
    </row>
    <row r="2126" spans="1:50" x14ac:dyDescent="0.25">
      <c r="A2126" s="154"/>
      <c r="B2126" s="28"/>
      <c r="C2126" s="155"/>
      <c r="D2126" s="155"/>
      <c r="E2126" s="25"/>
      <c r="F2126" s="29"/>
      <c r="G2126" s="29"/>
      <c r="H2126" s="29"/>
      <c r="I2126" s="29"/>
      <c r="J2126" s="29"/>
      <c r="K2126" s="25"/>
      <c r="L2126" s="155"/>
      <c r="M2126" s="155"/>
      <c r="N2126" s="155"/>
      <c r="O2126" s="155"/>
      <c r="P2126" s="155"/>
      <c r="Q2126" s="28"/>
      <c r="R2126" s="29"/>
      <c r="S2126" s="27"/>
      <c r="T2126" s="27"/>
      <c r="U2126" s="28"/>
      <c r="V2126" s="156"/>
      <c r="W2126" s="156"/>
      <c r="X2126" s="156"/>
      <c r="Y2126" s="37"/>
      <c r="Z2126" s="37"/>
      <c r="AA2126" s="37"/>
      <c r="AB2126" s="30"/>
      <c r="AC2126" s="30"/>
      <c r="AD2126" s="31"/>
      <c r="AE2126" s="30"/>
      <c r="AF2126" s="30"/>
      <c r="AG2126" s="32"/>
      <c r="AH2126" s="30"/>
      <c r="AJ2126" s="30"/>
      <c r="AK2126" s="30"/>
      <c r="AL2126" s="30"/>
      <c r="AM2126" s="30"/>
      <c r="AN2126" s="30"/>
      <c r="AO2126" s="30"/>
      <c r="AP2126" s="30"/>
      <c r="AQ2126" s="30"/>
      <c r="AR2126" s="30"/>
      <c r="AS2126" s="30"/>
      <c r="AT2126" s="30"/>
      <c r="AU2126" s="121"/>
      <c r="AV2126" s="129"/>
      <c r="AW2126" s="129"/>
      <c r="AX2126" s="129"/>
    </row>
    <row r="2127" spans="1:50" x14ac:dyDescent="0.25">
      <c r="A2127" s="154"/>
      <c r="B2127" s="28"/>
      <c r="C2127" s="155"/>
      <c r="D2127" s="155"/>
      <c r="E2127" s="25"/>
      <c r="F2127" s="29"/>
      <c r="G2127" s="29"/>
      <c r="H2127" s="29"/>
      <c r="I2127" s="29"/>
      <c r="J2127" s="29"/>
      <c r="K2127" s="25"/>
      <c r="L2127" s="155"/>
      <c r="M2127" s="155"/>
      <c r="N2127" s="155"/>
      <c r="O2127" s="155"/>
      <c r="P2127" s="155"/>
      <c r="Q2127" s="28"/>
      <c r="R2127" s="29"/>
      <c r="S2127" s="27"/>
      <c r="T2127" s="27"/>
      <c r="U2127" s="28"/>
      <c r="V2127" s="156"/>
      <c r="W2127" s="156"/>
      <c r="X2127" s="156"/>
      <c r="Y2127" s="37"/>
      <c r="Z2127" s="37"/>
      <c r="AA2127" s="37"/>
      <c r="AB2127" s="30"/>
      <c r="AC2127" s="30"/>
      <c r="AD2127" s="31"/>
      <c r="AE2127" s="30"/>
      <c r="AF2127" s="30"/>
      <c r="AG2127" s="32"/>
      <c r="AH2127" s="30"/>
      <c r="AJ2127" s="30"/>
      <c r="AK2127" s="30"/>
      <c r="AL2127" s="30"/>
      <c r="AM2127" s="30"/>
      <c r="AN2127" s="30"/>
      <c r="AO2127" s="30"/>
      <c r="AP2127" s="30"/>
      <c r="AQ2127" s="30"/>
      <c r="AR2127" s="30"/>
      <c r="AS2127" s="30"/>
      <c r="AT2127" s="30"/>
      <c r="AU2127" s="121"/>
      <c r="AV2127" s="129"/>
      <c r="AW2127" s="129"/>
      <c r="AX2127" s="129"/>
    </row>
    <row r="2128" spans="1:50" x14ac:dyDescent="0.25">
      <c r="A2128" s="154"/>
      <c r="B2128" s="28"/>
      <c r="C2128" s="155"/>
      <c r="D2128" s="155"/>
      <c r="E2128" s="25"/>
      <c r="F2128" s="29"/>
      <c r="G2128" s="29"/>
      <c r="H2128" s="29"/>
      <c r="I2128" s="29"/>
      <c r="J2128" s="29"/>
      <c r="K2128" s="25"/>
      <c r="L2128" s="155"/>
      <c r="M2128" s="155"/>
      <c r="N2128" s="155"/>
      <c r="O2128" s="155"/>
      <c r="P2128" s="155"/>
      <c r="Q2128" s="28"/>
      <c r="R2128" s="29"/>
      <c r="S2128" s="27"/>
      <c r="T2128" s="27"/>
      <c r="U2128" s="28"/>
      <c r="V2128" s="156"/>
      <c r="W2128" s="156"/>
      <c r="X2128" s="156"/>
      <c r="Y2128" s="37"/>
      <c r="Z2128" s="37"/>
      <c r="AA2128" s="37"/>
      <c r="AB2128" s="30"/>
      <c r="AC2128" s="30"/>
      <c r="AD2128" s="31"/>
      <c r="AE2128" s="30"/>
      <c r="AF2128" s="30"/>
      <c r="AG2128" s="32"/>
      <c r="AH2128" s="30"/>
      <c r="AJ2128" s="30"/>
      <c r="AK2128" s="30"/>
      <c r="AL2128" s="30"/>
      <c r="AM2128" s="30"/>
      <c r="AN2128" s="30"/>
      <c r="AO2128" s="30"/>
      <c r="AP2128" s="30"/>
      <c r="AQ2128" s="30"/>
      <c r="AR2128" s="30"/>
      <c r="AS2128" s="30"/>
      <c r="AT2128" s="30"/>
      <c r="AU2128" s="121"/>
      <c r="AV2128" s="129"/>
      <c r="AW2128" s="129"/>
      <c r="AX2128" s="129"/>
    </row>
    <row r="2129" spans="1:50" x14ac:dyDescent="0.25">
      <c r="A2129" s="154"/>
      <c r="B2129" s="28"/>
      <c r="C2129" s="155"/>
      <c r="D2129" s="155"/>
      <c r="E2129" s="25"/>
      <c r="F2129" s="29"/>
      <c r="G2129" s="29"/>
      <c r="H2129" s="29"/>
      <c r="I2129" s="29"/>
      <c r="J2129" s="29"/>
      <c r="K2129" s="25"/>
      <c r="L2129" s="155"/>
      <c r="M2129" s="155"/>
      <c r="N2129" s="155"/>
      <c r="O2129" s="155"/>
      <c r="P2129" s="155"/>
      <c r="Q2129" s="28"/>
      <c r="R2129" s="29"/>
      <c r="S2129" s="27"/>
      <c r="T2129" s="27"/>
      <c r="U2129" s="28"/>
      <c r="V2129" s="156"/>
      <c r="W2129" s="156"/>
      <c r="X2129" s="156"/>
      <c r="Y2129" s="37"/>
      <c r="Z2129" s="37"/>
      <c r="AA2129" s="37"/>
      <c r="AB2129" s="30"/>
      <c r="AC2129" s="30"/>
      <c r="AD2129" s="31"/>
      <c r="AE2129" s="30"/>
      <c r="AF2129" s="30"/>
      <c r="AG2129" s="32"/>
      <c r="AH2129" s="30"/>
      <c r="AJ2129" s="30"/>
      <c r="AK2129" s="30"/>
      <c r="AL2129" s="30"/>
      <c r="AM2129" s="30"/>
      <c r="AN2129" s="30"/>
      <c r="AO2129" s="30"/>
      <c r="AP2129" s="30"/>
      <c r="AQ2129" s="30"/>
      <c r="AR2129" s="30"/>
      <c r="AS2129" s="30"/>
      <c r="AT2129" s="30"/>
      <c r="AU2129" s="121"/>
      <c r="AV2129" s="129"/>
      <c r="AW2129" s="129"/>
      <c r="AX2129" s="129"/>
    </row>
    <row r="2130" spans="1:50" x14ac:dyDescent="0.25">
      <c r="A2130" s="154"/>
      <c r="B2130" s="28"/>
      <c r="C2130" s="155"/>
      <c r="D2130" s="155"/>
      <c r="E2130" s="25"/>
      <c r="F2130" s="29"/>
      <c r="G2130" s="29"/>
      <c r="H2130" s="29"/>
      <c r="I2130" s="29"/>
      <c r="J2130" s="29"/>
      <c r="K2130" s="25"/>
      <c r="L2130" s="155"/>
      <c r="M2130" s="155"/>
      <c r="N2130" s="155"/>
      <c r="O2130" s="155"/>
      <c r="P2130" s="155"/>
      <c r="Q2130" s="28"/>
      <c r="R2130" s="29"/>
      <c r="S2130" s="27"/>
      <c r="T2130" s="27"/>
      <c r="U2130" s="28"/>
      <c r="V2130" s="156"/>
      <c r="W2130" s="156"/>
      <c r="X2130" s="156"/>
      <c r="Y2130" s="37"/>
      <c r="Z2130" s="37"/>
      <c r="AA2130" s="37"/>
      <c r="AB2130" s="30"/>
      <c r="AC2130" s="30"/>
      <c r="AD2130" s="31"/>
      <c r="AE2130" s="30"/>
      <c r="AF2130" s="30"/>
      <c r="AG2130" s="32"/>
      <c r="AH2130" s="30"/>
      <c r="AJ2130" s="30"/>
      <c r="AK2130" s="30"/>
      <c r="AL2130" s="30"/>
      <c r="AM2130" s="30"/>
      <c r="AN2130" s="30"/>
      <c r="AO2130" s="30"/>
      <c r="AP2130" s="30"/>
      <c r="AQ2130" s="30"/>
      <c r="AR2130" s="30"/>
      <c r="AS2130" s="30"/>
      <c r="AT2130" s="30"/>
      <c r="AU2130" s="121"/>
      <c r="AV2130" s="129"/>
      <c r="AW2130" s="129"/>
      <c r="AX2130" s="129"/>
    </row>
    <row r="2131" spans="1:50" x14ac:dyDescent="0.25">
      <c r="A2131" s="154"/>
      <c r="B2131" s="28"/>
      <c r="C2131" s="155"/>
      <c r="D2131" s="155"/>
      <c r="E2131" s="25"/>
      <c r="F2131" s="29"/>
      <c r="G2131" s="29"/>
      <c r="H2131" s="29"/>
      <c r="I2131" s="29"/>
      <c r="J2131" s="29"/>
      <c r="K2131" s="25"/>
      <c r="L2131" s="155"/>
      <c r="M2131" s="155"/>
      <c r="N2131" s="155"/>
      <c r="O2131" s="155"/>
      <c r="P2131" s="155"/>
      <c r="Q2131" s="28"/>
      <c r="R2131" s="29"/>
      <c r="S2131" s="27"/>
      <c r="T2131" s="27"/>
      <c r="U2131" s="28"/>
      <c r="V2131" s="156"/>
      <c r="W2131" s="156"/>
      <c r="X2131" s="156"/>
      <c r="Y2131" s="37"/>
      <c r="Z2131" s="37"/>
      <c r="AA2131" s="37"/>
      <c r="AB2131" s="30"/>
      <c r="AC2131" s="30"/>
      <c r="AD2131" s="31"/>
      <c r="AE2131" s="30"/>
      <c r="AF2131" s="30"/>
      <c r="AG2131" s="32"/>
      <c r="AH2131" s="30"/>
      <c r="AJ2131" s="30"/>
      <c r="AK2131" s="30"/>
      <c r="AL2131" s="30"/>
      <c r="AM2131" s="30"/>
      <c r="AN2131" s="30"/>
      <c r="AO2131" s="30"/>
      <c r="AP2131" s="30"/>
      <c r="AQ2131" s="30"/>
      <c r="AR2131" s="30"/>
      <c r="AS2131" s="30"/>
      <c r="AT2131" s="30"/>
      <c r="AU2131" s="121"/>
      <c r="AV2131" s="129"/>
      <c r="AW2131" s="129"/>
      <c r="AX2131" s="129"/>
    </row>
    <row r="2132" spans="1:50" x14ac:dyDescent="0.25">
      <c r="A2132" s="154"/>
      <c r="B2132" s="28"/>
      <c r="C2132" s="155"/>
      <c r="D2132" s="155"/>
      <c r="E2132" s="25"/>
      <c r="F2132" s="29"/>
      <c r="G2132" s="29"/>
      <c r="H2132" s="29"/>
      <c r="I2132" s="29"/>
      <c r="J2132" s="29"/>
      <c r="K2132" s="25"/>
      <c r="L2132" s="155"/>
      <c r="M2132" s="155"/>
      <c r="N2132" s="155"/>
      <c r="O2132" s="155"/>
      <c r="P2132" s="155"/>
      <c r="Q2132" s="28"/>
      <c r="R2132" s="29"/>
      <c r="S2132" s="27"/>
      <c r="T2132" s="27"/>
      <c r="U2132" s="28"/>
      <c r="V2132" s="156"/>
      <c r="W2132" s="156"/>
      <c r="X2132" s="156"/>
      <c r="Y2132" s="37"/>
      <c r="Z2132" s="37"/>
      <c r="AA2132" s="37"/>
      <c r="AB2132" s="30"/>
      <c r="AC2132" s="30"/>
      <c r="AD2132" s="31"/>
      <c r="AE2132" s="30"/>
      <c r="AF2132" s="30"/>
      <c r="AG2132" s="32"/>
      <c r="AH2132" s="30"/>
      <c r="AJ2132" s="30"/>
      <c r="AK2132" s="30"/>
      <c r="AL2132" s="30"/>
      <c r="AM2132" s="30"/>
      <c r="AN2132" s="30"/>
      <c r="AO2132" s="30"/>
      <c r="AP2132" s="30"/>
      <c r="AQ2132" s="30"/>
      <c r="AR2132" s="30"/>
      <c r="AS2132" s="30"/>
      <c r="AT2132" s="30"/>
      <c r="AU2132" s="121"/>
      <c r="AV2132" s="129"/>
      <c r="AW2132" s="129"/>
      <c r="AX2132" s="129"/>
    </row>
    <row r="2133" spans="1:50" x14ac:dyDescent="0.25">
      <c r="A2133" s="154"/>
      <c r="B2133" s="28"/>
      <c r="C2133" s="155"/>
      <c r="D2133" s="155"/>
      <c r="E2133" s="25"/>
      <c r="F2133" s="29"/>
      <c r="G2133" s="29"/>
      <c r="H2133" s="29"/>
      <c r="I2133" s="29"/>
      <c r="J2133" s="29"/>
      <c r="K2133" s="25"/>
      <c r="L2133" s="155"/>
      <c r="M2133" s="155"/>
      <c r="N2133" s="155"/>
      <c r="O2133" s="155"/>
      <c r="P2133" s="155"/>
      <c r="Q2133" s="28"/>
      <c r="R2133" s="29"/>
      <c r="S2133" s="27"/>
      <c r="T2133" s="27"/>
      <c r="U2133" s="28"/>
      <c r="V2133" s="156"/>
      <c r="W2133" s="156"/>
      <c r="X2133" s="156"/>
      <c r="Y2133" s="37"/>
      <c r="Z2133" s="37"/>
      <c r="AA2133" s="37"/>
      <c r="AB2133" s="30"/>
      <c r="AC2133" s="30"/>
      <c r="AD2133" s="31"/>
      <c r="AE2133" s="30"/>
      <c r="AF2133" s="30"/>
      <c r="AG2133" s="32"/>
      <c r="AH2133" s="30"/>
      <c r="AJ2133" s="30"/>
      <c r="AK2133" s="30"/>
      <c r="AL2133" s="30"/>
      <c r="AM2133" s="30"/>
      <c r="AN2133" s="30"/>
      <c r="AO2133" s="30"/>
      <c r="AP2133" s="30"/>
      <c r="AQ2133" s="30"/>
      <c r="AR2133" s="30"/>
      <c r="AS2133" s="30"/>
      <c r="AT2133" s="30"/>
      <c r="AU2133" s="121"/>
      <c r="AV2133" s="129"/>
      <c r="AW2133" s="129"/>
      <c r="AX2133" s="129"/>
    </row>
    <row r="2134" spans="1:50" x14ac:dyDescent="0.25">
      <c r="A2134" s="154"/>
      <c r="B2134" s="28"/>
      <c r="C2134" s="155"/>
      <c r="D2134" s="25"/>
      <c r="E2134" s="25"/>
      <c r="F2134" s="29"/>
      <c r="G2134" s="29"/>
      <c r="H2134" s="29"/>
      <c r="I2134" s="29"/>
      <c r="J2134" s="29"/>
      <c r="K2134" s="25"/>
      <c r="L2134" s="155"/>
      <c r="M2134" s="155"/>
      <c r="N2134" s="155"/>
      <c r="O2134" s="155"/>
      <c r="P2134" s="155"/>
      <c r="Q2134" s="28"/>
      <c r="R2134" s="29"/>
      <c r="S2134" s="27"/>
      <c r="T2134" s="27"/>
      <c r="U2134" s="28"/>
      <c r="V2134" s="156"/>
      <c r="W2134" s="156"/>
      <c r="X2134" s="156"/>
      <c r="Y2134" s="37"/>
      <c r="Z2134" s="37"/>
      <c r="AA2134" s="37"/>
      <c r="AB2134" s="30"/>
      <c r="AC2134" s="30"/>
      <c r="AD2134" s="31"/>
      <c r="AE2134" s="30"/>
      <c r="AF2134" s="30"/>
      <c r="AG2134" s="32"/>
      <c r="AH2134" s="30"/>
      <c r="AJ2134" s="30"/>
      <c r="AK2134" s="30"/>
      <c r="AL2134" s="30"/>
      <c r="AM2134" s="30"/>
      <c r="AN2134" s="30"/>
      <c r="AO2134" s="30"/>
      <c r="AP2134" s="30"/>
      <c r="AQ2134" s="30"/>
      <c r="AR2134" s="30"/>
      <c r="AS2134" s="30"/>
      <c r="AT2134" s="30"/>
      <c r="AU2134" s="121"/>
      <c r="AV2134" s="129"/>
      <c r="AW2134" s="129"/>
      <c r="AX2134" s="129"/>
    </row>
    <row r="2135" spans="1:50" x14ac:dyDescent="0.25">
      <c r="A2135" s="154"/>
      <c r="B2135" s="28"/>
      <c r="C2135" s="155"/>
      <c r="D2135" s="25"/>
      <c r="E2135" s="25"/>
      <c r="F2135" s="29"/>
      <c r="G2135" s="29"/>
      <c r="H2135" s="29"/>
      <c r="I2135" s="29"/>
      <c r="J2135" s="29"/>
      <c r="K2135" s="25"/>
      <c r="L2135" s="155"/>
      <c r="M2135" s="155"/>
      <c r="N2135" s="155"/>
      <c r="O2135" s="155"/>
      <c r="P2135" s="155"/>
      <c r="Q2135" s="28"/>
      <c r="R2135" s="29"/>
      <c r="S2135" s="27"/>
      <c r="T2135" s="27"/>
      <c r="U2135" s="28"/>
      <c r="V2135" s="156"/>
      <c r="W2135" s="156"/>
      <c r="X2135" s="156"/>
      <c r="Y2135" s="37"/>
      <c r="Z2135" s="37"/>
      <c r="AA2135" s="37"/>
      <c r="AB2135" s="30"/>
      <c r="AC2135" s="30"/>
      <c r="AD2135" s="31"/>
      <c r="AE2135" s="30"/>
      <c r="AF2135" s="30"/>
      <c r="AG2135" s="32"/>
      <c r="AH2135" s="30"/>
      <c r="AJ2135" s="30"/>
      <c r="AK2135" s="30"/>
      <c r="AL2135" s="30"/>
      <c r="AM2135" s="30"/>
      <c r="AN2135" s="30"/>
      <c r="AO2135" s="30"/>
      <c r="AP2135" s="30"/>
      <c r="AQ2135" s="30"/>
      <c r="AR2135" s="30"/>
      <c r="AS2135" s="30"/>
      <c r="AT2135" s="30"/>
      <c r="AU2135" s="121"/>
      <c r="AV2135" s="129"/>
      <c r="AW2135" s="129"/>
      <c r="AX2135" s="129"/>
    </row>
    <row r="2136" spans="1:50" x14ac:dyDescent="0.25">
      <c r="A2136" s="154"/>
      <c r="B2136" s="28"/>
      <c r="C2136" s="155"/>
      <c r="D2136" s="25"/>
      <c r="E2136" s="25"/>
      <c r="F2136" s="29"/>
      <c r="G2136" s="29"/>
      <c r="H2136" s="29"/>
      <c r="I2136" s="29"/>
      <c r="J2136" s="29"/>
      <c r="K2136" s="25"/>
      <c r="L2136" s="155"/>
      <c r="M2136" s="155"/>
      <c r="N2136" s="155"/>
      <c r="O2136" s="155"/>
      <c r="P2136" s="155"/>
      <c r="Q2136" s="28"/>
      <c r="R2136" s="29"/>
      <c r="S2136" s="27"/>
      <c r="T2136" s="27"/>
      <c r="U2136" s="28"/>
      <c r="V2136" s="156"/>
      <c r="W2136" s="156"/>
      <c r="X2136" s="156"/>
      <c r="Y2136" s="37"/>
      <c r="Z2136" s="37"/>
      <c r="AA2136" s="37"/>
      <c r="AB2136" s="30"/>
      <c r="AC2136" s="30"/>
      <c r="AD2136" s="31"/>
      <c r="AE2136" s="30"/>
      <c r="AF2136" s="30"/>
      <c r="AG2136" s="32"/>
      <c r="AH2136" s="30"/>
      <c r="AJ2136" s="30"/>
      <c r="AK2136" s="30"/>
      <c r="AL2136" s="30"/>
      <c r="AM2136" s="30"/>
      <c r="AN2136" s="30"/>
      <c r="AO2136" s="30"/>
      <c r="AP2136" s="30"/>
      <c r="AQ2136" s="30"/>
      <c r="AR2136" s="30"/>
      <c r="AS2136" s="30"/>
      <c r="AT2136" s="30"/>
      <c r="AU2136" s="121"/>
      <c r="AV2136" s="129"/>
      <c r="AW2136" s="129"/>
      <c r="AX2136" s="129"/>
    </row>
    <row r="2137" spans="1:50" x14ac:dyDescent="0.25">
      <c r="A2137" s="154"/>
      <c r="B2137" s="28"/>
      <c r="C2137" s="155"/>
      <c r="D2137" s="25"/>
      <c r="E2137" s="25"/>
      <c r="F2137" s="29"/>
      <c r="G2137" s="29"/>
      <c r="H2137" s="29"/>
      <c r="I2137" s="29"/>
      <c r="J2137" s="29"/>
      <c r="K2137" s="25"/>
      <c r="L2137" s="155"/>
      <c r="M2137" s="155"/>
      <c r="N2137" s="155"/>
      <c r="O2137" s="155"/>
      <c r="P2137" s="155"/>
      <c r="Q2137" s="28"/>
      <c r="R2137" s="29"/>
      <c r="S2137" s="27"/>
      <c r="T2137" s="27"/>
      <c r="U2137" s="28"/>
      <c r="V2137" s="156"/>
      <c r="W2137" s="156"/>
      <c r="X2137" s="156"/>
      <c r="Y2137" s="37"/>
      <c r="Z2137" s="37"/>
      <c r="AA2137" s="37"/>
      <c r="AB2137" s="30"/>
      <c r="AC2137" s="30"/>
      <c r="AD2137" s="31"/>
      <c r="AE2137" s="30"/>
      <c r="AF2137" s="30"/>
      <c r="AG2137" s="32"/>
      <c r="AH2137" s="30"/>
      <c r="AJ2137" s="30"/>
      <c r="AK2137" s="30"/>
      <c r="AL2137" s="30"/>
      <c r="AM2137" s="30"/>
      <c r="AN2137" s="30"/>
      <c r="AO2137" s="30"/>
      <c r="AP2137" s="30"/>
      <c r="AQ2137" s="30"/>
      <c r="AR2137" s="30"/>
      <c r="AS2137" s="30"/>
      <c r="AT2137" s="30"/>
      <c r="AU2137" s="121"/>
      <c r="AV2137" s="129"/>
      <c r="AW2137" s="129"/>
      <c r="AX2137" s="129"/>
    </row>
    <row r="2138" spans="1:50" x14ac:dyDescent="0.25">
      <c r="A2138" s="154"/>
      <c r="B2138" s="28"/>
      <c r="C2138" s="155"/>
      <c r="D2138" s="25"/>
      <c r="E2138" s="25"/>
      <c r="F2138" s="29"/>
      <c r="G2138" s="29"/>
      <c r="H2138" s="29"/>
      <c r="I2138" s="29"/>
      <c r="J2138" s="29"/>
      <c r="K2138" s="25"/>
      <c r="L2138" s="155"/>
      <c r="M2138" s="155"/>
      <c r="N2138" s="155"/>
      <c r="O2138" s="155"/>
      <c r="P2138" s="155"/>
      <c r="Q2138" s="28"/>
      <c r="R2138" s="29"/>
      <c r="S2138" s="27"/>
      <c r="T2138" s="27"/>
      <c r="U2138" s="28"/>
      <c r="V2138" s="156"/>
      <c r="W2138" s="156"/>
      <c r="X2138" s="156"/>
      <c r="Y2138" s="37"/>
      <c r="Z2138" s="37"/>
      <c r="AA2138" s="37"/>
      <c r="AB2138" s="30"/>
      <c r="AC2138" s="30"/>
      <c r="AD2138" s="31"/>
      <c r="AE2138" s="30"/>
      <c r="AF2138" s="30"/>
      <c r="AG2138" s="32"/>
      <c r="AH2138" s="30"/>
      <c r="AJ2138" s="30"/>
      <c r="AK2138" s="30"/>
      <c r="AL2138" s="30"/>
      <c r="AM2138" s="30"/>
      <c r="AN2138" s="30"/>
      <c r="AO2138" s="30"/>
      <c r="AP2138" s="30"/>
      <c r="AQ2138" s="30"/>
      <c r="AR2138" s="30"/>
      <c r="AS2138" s="30"/>
      <c r="AT2138" s="30"/>
      <c r="AU2138" s="121"/>
      <c r="AV2138" s="129"/>
      <c r="AW2138" s="129"/>
      <c r="AX2138" s="129"/>
    </row>
    <row r="2139" spans="1:50" x14ac:dyDescent="0.25">
      <c r="A2139" s="154"/>
      <c r="B2139" s="28"/>
      <c r="C2139" s="155"/>
      <c r="D2139" s="25"/>
      <c r="E2139" s="25"/>
      <c r="F2139" s="29"/>
      <c r="G2139" s="29"/>
      <c r="H2139" s="29"/>
      <c r="I2139" s="29"/>
      <c r="J2139" s="29"/>
      <c r="K2139" s="25"/>
      <c r="L2139" s="155"/>
      <c r="M2139" s="155"/>
      <c r="N2139" s="155"/>
      <c r="O2139" s="155"/>
      <c r="P2139" s="155"/>
      <c r="Q2139" s="28"/>
      <c r="R2139" s="29"/>
      <c r="S2139" s="27"/>
      <c r="T2139" s="27"/>
      <c r="U2139" s="28"/>
      <c r="V2139" s="156"/>
      <c r="W2139" s="156"/>
      <c r="X2139" s="156"/>
      <c r="Y2139" s="37"/>
      <c r="Z2139" s="37"/>
      <c r="AA2139" s="37"/>
      <c r="AB2139" s="30"/>
      <c r="AC2139" s="30"/>
      <c r="AD2139" s="31"/>
      <c r="AE2139" s="30"/>
      <c r="AF2139" s="30"/>
      <c r="AG2139" s="32"/>
      <c r="AH2139" s="30"/>
      <c r="AJ2139" s="30"/>
      <c r="AK2139" s="30"/>
      <c r="AL2139" s="30"/>
      <c r="AM2139" s="30"/>
      <c r="AN2139" s="30"/>
      <c r="AO2139" s="30"/>
      <c r="AP2139" s="30"/>
      <c r="AQ2139" s="30"/>
      <c r="AR2139" s="30"/>
      <c r="AS2139" s="30"/>
      <c r="AT2139" s="30"/>
      <c r="AU2139" s="121"/>
      <c r="AV2139" s="129"/>
      <c r="AW2139" s="129"/>
      <c r="AX2139" s="129"/>
    </row>
    <row r="2140" spans="1:50" x14ac:dyDescent="0.25">
      <c r="A2140" s="154"/>
      <c r="B2140" s="28"/>
      <c r="C2140" s="155"/>
      <c r="D2140" s="25"/>
      <c r="E2140" s="25"/>
      <c r="F2140" s="29"/>
      <c r="G2140" s="29"/>
      <c r="H2140" s="29"/>
      <c r="I2140" s="29"/>
      <c r="J2140" s="29"/>
      <c r="K2140" s="25"/>
      <c r="L2140" s="155"/>
      <c r="M2140" s="155"/>
      <c r="N2140" s="155"/>
      <c r="O2140" s="155"/>
      <c r="P2140" s="155"/>
      <c r="Q2140" s="28"/>
      <c r="R2140" s="29"/>
      <c r="S2140" s="27"/>
      <c r="T2140" s="27"/>
      <c r="U2140" s="28"/>
      <c r="V2140" s="156"/>
      <c r="W2140" s="156"/>
      <c r="X2140" s="156"/>
      <c r="Y2140" s="37"/>
      <c r="Z2140" s="37"/>
      <c r="AA2140" s="37"/>
      <c r="AB2140" s="30"/>
      <c r="AC2140" s="30"/>
      <c r="AD2140" s="31"/>
      <c r="AE2140" s="30"/>
      <c r="AF2140" s="30"/>
      <c r="AG2140" s="32"/>
      <c r="AH2140" s="30"/>
      <c r="AJ2140" s="30"/>
      <c r="AK2140" s="30"/>
      <c r="AL2140" s="30"/>
      <c r="AM2140" s="30"/>
      <c r="AN2140" s="30"/>
      <c r="AO2140" s="30"/>
      <c r="AP2140" s="30"/>
      <c r="AQ2140" s="30"/>
      <c r="AR2140" s="30"/>
      <c r="AS2140" s="30"/>
      <c r="AT2140" s="30"/>
      <c r="AU2140" s="121"/>
      <c r="AV2140" s="129"/>
      <c r="AW2140" s="129"/>
      <c r="AX2140" s="129"/>
    </row>
    <row r="2141" spans="1:50" x14ac:dyDescent="0.25">
      <c r="A2141" s="154"/>
      <c r="B2141" s="28"/>
      <c r="C2141" s="155"/>
      <c r="D2141" s="25"/>
      <c r="E2141" s="25"/>
      <c r="F2141" s="29"/>
      <c r="G2141" s="29"/>
      <c r="H2141" s="29"/>
      <c r="I2141" s="29"/>
      <c r="J2141" s="29"/>
      <c r="K2141" s="25"/>
      <c r="L2141" s="155"/>
      <c r="M2141" s="155"/>
      <c r="N2141" s="155"/>
      <c r="O2141" s="155"/>
      <c r="P2141" s="155"/>
      <c r="Q2141" s="28"/>
      <c r="R2141" s="29"/>
      <c r="S2141" s="27"/>
      <c r="T2141" s="27"/>
      <c r="U2141" s="28"/>
      <c r="V2141" s="156"/>
      <c r="W2141" s="156"/>
      <c r="X2141" s="156"/>
      <c r="Y2141" s="37"/>
      <c r="Z2141" s="37"/>
      <c r="AA2141" s="37"/>
      <c r="AB2141" s="30"/>
      <c r="AC2141" s="30"/>
      <c r="AD2141" s="31"/>
      <c r="AE2141" s="30"/>
      <c r="AF2141" s="30"/>
      <c r="AG2141" s="32"/>
      <c r="AH2141" s="30"/>
      <c r="AJ2141" s="30"/>
      <c r="AK2141" s="30"/>
      <c r="AL2141" s="30"/>
      <c r="AM2141" s="30"/>
      <c r="AN2141" s="30"/>
      <c r="AO2141" s="30"/>
      <c r="AP2141" s="30"/>
      <c r="AQ2141" s="30"/>
      <c r="AR2141" s="30"/>
      <c r="AS2141" s="30"/>
      <c r="AT2141" s="30"/>
      <c r="AU2141" s="121"/>
      <c r="AV2141" s="129"/>
      <c r="AW2141" s="129"/>
      <c r="AX2141" s="129"/>
    </row>
    <row r="2142" spans="1:50" x14ac:dyDescent="0.25">
      <c r="A2142" s="154"/>
      <c r="B2142" s="28"/>
      <c r="C2142" s="155"/>
      <c r="D2142" s="25"/>
      <c r="E2142" s="25"/>
      <c r="F2142" s="29"/>
      <c r="G2142" s="29"/>
      <c r="H2142" s="29"/>
      <c r="I2142" s="29"/>
      <c r="J2142" s="29"/>
      <c r="K2142" s="25"/>
      <c r="L2142" s="155"/>
      <c r="M2142" s="155"/>
      <c r="N2142" s="155"/>
      <c r="O2142" s="155"/>
      <c r="P2142" s="155"/>
      <c r="Q2142" s="28"/>
      <c r="R2142" s="29"/>
      <c r="S2142" s="27"/>
      <c r="T2142" s="27"/>
      <c r="U2142" s="28"/>
      <c r="V2142" s="156"/>
      <c r="W2142" s="156"/>
      <c r="X2142" s="156"/>
      <c r="Y2142" s="37"/>
      <c r="Z2142" s="37"/>
      <c r="AA2142" s="37"/>
      <c r="AB2142" s="30"/>
      <c r="AC2142" s="30"/>
      <c r="AD2142" s="31"/>
      <c r="AE2142" s="30"/>
      <c r="AF2142" s="30"/>
      <c r="AG2142" s="32"/>
      <c r="AH2142" s="30"/>
      <c r="AJ2142" s="30"/>
      <c r="AK2142" s="30"/>
      <c r="AL2142" s="30"/>
      <c r="AM2142" s="30"/>
      <c r="AN2142" s="30"/>
      <c r="AO2142" s="30"/>
      <c r="AP2142" s="30"/>
      <c r="AQ2142" s="30"/>
      <c r="AR2142" s="30"/>
      <c r="AS2142" s="30"/>
      <c r="AT2142" s="30"/>
      <c r="AU2142" s="121"/>
      <c r="AV2142" s="129"/>
      <c r="AW2142" s="129"/>
      <c r="AX2142" s="129"/>
    </row>
    <row r="2143" spans="1:50" x14ac:dyDescent="0.25">
      <c r="A2143" s="154"/>
      <c r="B2143" s="28"/>
      <c r="C2143" s="155"/>
      <c r="D2143" s="25"/>
      <c r="E2143" s="25"/>
      <c r="F2143" s="29"/>
      <c r="G2143" s="29"/>
      <c r="H2143" s="29"/>
      <c r="I2143" s="29"/>
      <c r="J2143" s="29"/>
      <c r="K2143" s="25"/>
      <c r="L2143" s="155"/>
      <c r="M2143" s="155"/>
      <c r="N2143" s="155"/>
      <c r="O2143" s="155"/>
      <c r="P2143" s="155"/>
      <c r="Q2143" s="28"/>
      <c r="R2143" s="29"/>
      <c r="S2143" s="27"/>
      <c r="T2143" s="27"/>
      <c r="U2143" s="28"/>
      <c r="V2143" s="156"/>
      <c r="W2143" s="156"/>
      <c r="X2143" s="156"/>
      <c r="Y2143" s="37"/>
      <c r="Z2143" s="37"/>
      <c r="AA2143" s="37"/>
      <c r="AB2143" s="30"/>
      <c r="AC2143" s="30"/>
      <c r="AD2143" s="31"/>
      <c r="AE2143" s="30"/>
      <c r="AF2143" s="30"/>
      <c r="AG2143" s="32"/>
      <c r="AH2143" s="30"/>
      <c r="AJ2143" s="30"/>
      <c r="AK2143" s="30"/>
      <c r="AL2143" s="30"/>
      <c r="AM2143" s="30"/>
      <c r="AN2143" s="30"/>
      <c r="AO2143" s="30"/>
      <c r="AP2143" s="30"/>
      <c r="AQ2143" s="30"/>
      <c r="AR2143" s="30"/>
      <c r="AS2143" s="30"/>
      <c r="AT2143" s="30"/>
      <c r="AU2143" s="121"/>
      <c r="AV2143" s="129"/>
      <c r="AW2143" s="129"/>
      <c r="AX2143" s="129"/>
    </row>
    <row r="2144" spans="1:50" x14ac:dyDescent="0.25">
      <c r="A2144" s="154"/>
      <c r="B2144" s="28"/>
      <c r="C2144" s="155"/>
      <c r="D2144" s="25"/>
      <c r="E2144" s="25"/>
      <c r="F2144" s="29"/>
      <c r="G2144" s="29"/>
      <c r="H2144" s="29"/>
      <c r="I2144" s="29"/>
      <c r="J2144" s="29"/>
      <c r="K2144" s="25"/>
      <c r="L2144" s="155"/>
      <c r="M2144" s="155"/>
      <c r="N2144" s="155"/>
      <c r="O2144" s="155"/>
      <c r="P2144" s="155"/>
      <c r="Q2144" s="28"/>
      <c r="R2144" s="29"/>
      <c r="S2144" s="27"/>
      <c r="T2144" s="27"/>
      <c r="U2144" s="28"/>
      <c r="V2144" s="156"/>
      <c r="W2144" s="156"/>
      <c r="X2144" s="156"/>
      <c r="Y2144" s="37"/>
      <c r="Z2144" s="37"/>
      <c r="AA2144" s="37"/>
      <c r="AB2144" s="30"/>
      <c r="AC2144" s="30"/>
      <c r="AD2144" s="31"/>
      <c r="AE2144" s="30"/>
      <c r="AF2144" s="30"/>
      <c r="AG2144" s="32"/>
      <c r="AH2144" s="30"/>
      <c r="AJ2144" s="30"/>
      <c r="AK2144" s="30"/>
      <c r="AL2144" s="30"/>
      <c r="AM2144" s="30"/>
      <c r="AN2144" s="30"/>
      <c r="AO2144" s="30"/>
      <c r="AP2144" s="30"/>
      <c r="AQ2144" s="30"/>
      <c r="AR2144" s="30"/>
      <c r="AS2144" s="30"/>
      <c r="AT2144" s="30"/>
      <c r="AU2144" s="121"/>
      <c r="AV2144" s="129"/>
      <c r="AW2144" s="129"/>
      <c r="AX2144" s="129"/>
    </row>
    <row r="2145" spans="1:50" x14ac:dyDescent="0.25">
      <c r="A2145" s="154"/>
      <c r="B2145" s="28"/>
      <c r="C2145" s="155"/>
      <c r="D2145" s="25"/>
      <c r="E2145" s="25"/>
      <c r="F2145" s="29"/>
      <c r="G2145" s="29"/>
      <c r="H2145" s="29"/>
      <c r="I2145" s="29"/>
      <c r="J2145" s="29"/>
      <c r="K2145" s="25"/>
      <c r="L2145" s="155"/>
      <c r="M2145" s="155"/>
      <c r="N2145" s="155"/>
      <c r="O2145" s="155"/>
      <c r="P2145" s="155"/>
      <c r="Q2145" s="28"/>
      <c r="R2145" s="29"/>
      <c r="S2145" s="27"/>
      <c r="T2145" s="27"/>
      <c r="U2145" s="28"/>
      <c r="V2145" s="156"/>
      <c r="W2145" s="156"/>
      <c r="X2145" s="156"/>
      <c r="Y2145" s="37"/>
      <c r="Z2145" s="37"/>
      <c r="AA2145" s="37"/>
      <c r="AB2145" s="30"/>
      <c r="AC2145" s="30"/>
      <c r="AD2145" s="31"/>
      <c r="AE2145" s="30"/>
      <c r="AF2145" s="30"/>
      <c r="AG2145" s="32"/>
      <c r="AH2145" s="30"/>
      <c r="AJ2145" s="30"/>
      <c r="AK2145" s="30"/>
      <c r="AL2145" s="30"/>
      <c r="AM2145" s="30"/>
      <c r="AN2145" s="30"/>
      <c r="AO2145" s="30"/>
      <c r="AP2145" s="30"/>
      <c r="AQ2145" s="30"/>
      <c r="AR2145" s="30"/>
      <c r="AS2145" s="30"/>
      <c r="AT2145" s="30"/>
      <c r="AU2145" s="121"/>
      <c r="AV2145" s="129"/>
      <c r="AW2145" s="129"/>
      <c r="AX2145" s="129"/>
    </row>
    <row r="2146" spans="1:50" x14ac:dyDescent="0.25">
      <c r="A2146" s="154"/>
      <c r="B2146" s="28"/>
      <c r="C2146" s="155"/>
      <c r="D2146" s="25"/>
      <c r="E2146" s="25"/>
      <c r="F2146" s="29"/>
      <c r="G2146" s="29"/>
      <c r="H2146" s="29"/>
      <c r="I2146" s="29"/>
      <c r="J2146" s="29"/>
      <c r="K2146" s="25"/>
      <c r="L2146" s="155"/>
      <c r="M2146" s="155"/>
      <c r="N2146" s="155"/>
      <c r="O2146" s="155"/>
      <c r="P2146" s="155"/>
      <c r="Q2146" s="28"/>
      <c r="R2146" s="29"/>
      <c r="S2146" s="27"/>
      <c r="T2146" s="27"/>
      <c r="U2146" s="28"/>
      <c r="V2146" s="156"/>
      <c r="W2146" s="156"/>
      <c r="X2146" s="156"/>
      <c r="Y2146" s="37"/>
      <c r="Z2146" s="37"/>
      <c r="AA2146" s="37"/>
      <c r="AB2146" s="30"/>
      <c r="AC2146" s="30"/>
      <c r="AD2146" s="31"/>
      <c r="AE2146" s="30"/>
      <c r="AF2146" s="30"/>
      <c r="AG2146" s="32"/>
      <c r="AH2146" s="30"/>
      <c r="AJ2146" s="30"/>
      <c r="AK2146" s="30"/>
      <c r="AL2146" s="30"/>
      <c r="AM2146" s="30"/>
      <c r="AN2146" s="30"/>
      <c r="AO2146" s="30"/>
      <c r="AP2146" s="30"/>
      <c r="AQ2146" s="30"/>
      <c r="AR2146" s="30"/>
      <c r="AS2146" s="30"/>
      <c r="AT2146" s="30"/>
      <c r="AU2146" s="121"/>
      <c r="AV2146" s="129"/>
      <c r="AW2146" s="129"/>
      <c r="AX2146" s="129"/>
    </row>
    <row r="2147" spans="1:50" x14ac:dyDescent="0.25">
      <c r="A2147" s="154"/>
      <c r="B2147" s="28"/>
      <c r="C2147" s="155"/>
      <c r="D2147" s="25"/>
      <c r="E2147" s="25"/>
      <c r="F2147" s="29"/>
      <c r="G2147" s="29"/>
      <c r="H2147" s="29"/>
      <c r="I2147" s="29"/>
      <c r="J2147" s="29"/>
      <c r="K2147" s="25"/>
      <c r="L2147" s="155"/>
      <c r="M2147" s="155"/>
      <c r="N2147" s="155"/>
      <c r="O2147" s="155"/>
      <c r="P2147" s="155"/>
      <c r="Q2147" s="28"/>
      <c r="R2147" s="29"/>
      <c r="S2147" s="27"/>
      <c r="T2147" s="27"/>
      <c r="U2147" s="28"/>
      <c r="V2147" s="156"/>
      <c r="W2147" s="156"/>
      <c r="X2147" s="156"/>
      <c r="Y2147" s="37"/>
      <c r="Z2147" s="37"/>
      <c r="AA2147" s="37"/>
      <c r="AB2147" s="30"/>
      <c r="AC2147" s="30"/>
      <c r="AD2147" s="31"/>
      <c r="AE2147" s="30"/>
      <c r="AF2147" s="30"/>
      <c r="AG2147" s="32"/>
      <c r="AH2147" s="30"/>
      <c r="AJ2147" s="30"/>
      <c r="AK2147" s="30"/>
      <c r="AL2147" s="30"/>
      <c r="AM2147" s="30"/>
      <c r="AN2147" s="30"/>
      <c r="AO2147" s="30"/>
      <c r="AP2147" s="30"/>
      <c r="AQ2147" s="30"/>
      <c r="AR2147" s="30"/>
      <c r="AS2147" s="30"/>
      <c r="AT2147" s="30"/>
      <c r="AU2147" s="121"/>
      <c r="AV2147" s="129"/>
      <c r="AW2147" s="129"/>
      <c r="AX2147" s="129"/>
    </row>
    <row r="2148" spans="1:50" x14ac:dyDescent="0.25">
      <c r="A2148" s="154"/>
      <c r="B2148" s="28"/>
      <c r="C2148" s="155"/>
      <c r="D2148" s="25"/>
      <c r="E2148" s="25"/>
      <c r="F2148" s="29"/>
      <c r="G2148" s="29"/>
      <c r="H2148" s="29"/>
      <c r="I2148" s="29"/>
      <c r="J2148" s="29"/>
      <c r="K2148" s="25"/>
      <c r="L2148" s="155"/>
      <c r="M2148" s="155"/>
      <c r="N2148" s="155"/>
      <c r="O2148" s="155"/>
      <c r="P2148" s="155"/>
      <c r="Q2148" s="28"/>
      <c r="R2148" s="29"/>
      <c r="S2148" s="27"/>
      <c r="T2148" s="27"/>
      <c r="U2148" s="28"/>
      <c r="V2148" s="156"/>
      <c r="W2148" s="156"/>
      <c r="X2148" s="156"/>
      <c r="Y2148" s="37"/>
      <c r="Z2148" s="37"/>
      <c r="AA2148" s="37"/>
      <c r="AB2148" s="30"/>
      <c r="AC2148" s="30"/>
      <c r="AD2148" s="31"/>
      <c r="AE2148" s="30"/>
      <c r="AF2148" s="30"/>
      <c r="AG2148" s="32"/>
      <c r="AH2148" s="30"/>
      <c r="AJ2148" s="30"/>
      <c r="AK2148" s="30"/>
      <c r="AL2148" s="30"/>
      <c r="AM2148" s="30"/>
      <c r="AN2148" s="30"/>
      <c r="AO2148" s="30"/>
      <c r="AP2148" s="30"/>
      <c r="AQ2148" s="30"/>
      <c r="AR2148" s="30"/>
      <c r="AS2148" s="30"/>
      <c r="AT2148" s="30"/>
      <c r="AU2148" s="121"/>
      <c r="AV2148" s="129"/>
      <c r="AW2148" s="129"/>
      <c r="AX2148" s="129"/>
    </row>
    <row r="2149" spans="1:50" x14ac:dyDescent="0.25">
      <c r="A2149" s="154"/>
      <c r="B2149" s="28"/>
      <c r="C2149" s="155"/>
      <c r="D2149" s="25"/>
      <c r="E2149" s="25"/>
      <c r="F2149" s="29"/>
      <c r="G2149" s="29"/>
      <c r="H2149" s="29"/>
      <c r="I2149" s="29"/>
      <c r="J2149" s="29"/>
      <c r="K2149" s="25"/>
      <c r="L2149" s="155"/>
      <c r="M2149" s="155"/>
      <c r="N2149" s="155"/>
      <c r="O2149" s="155"/>
      <c r="P2149" s="155"/>
      <c r="Q2149" s="28"/>
      <c r="R2149" s="29"/>
      <c r="S2149" s="27"/>
      <c r="T2149" s="27"/>
      <c r="U2149" s="28"/>
      <c r="V2149" s="156"/>
      <c r="W2149" s="156"/>
      <c r="X2149" s="156"/>
      <c r="Y2149" s="37"/>
      <c r="Z2149" s="37"/>
      <c r="AA2149" s="37"/>
      <c r="AB2149" s="30"/>
      <c r="AC2149" s="30"/>
      <c r="AD2149" s="31"/>
      <c r="AE2149" s="30"/>
      <c r="AF2149" s="30"/>
      <c r="AG2149" s="32"/>
      <c r="AH2149" s="30"/>
      <c r="AJ2149" s="30"/>
      <c r="AK2149" s="30"/>
      <c r="AL2149" s="30"/>
      <c r="AM2149" s="30"/>
      <c r="AN2149" s="30"/>
      <c r="AO2149" s="30"/>
      <c r="AP2149" s="30"/>
      <c r="AQ2149" s="30"/>
      <c r="AR2149" s="30"/>
      <c r="AS2149" s="30"/>
      <c r="AT2149" s="30"/>
      <c r="AU2149" s="121"/>
      <c r="AV2149" s="129"/>
      <c r="AW2149" s="129"/>
      <c r="AX2149" s="129"/>
    </row>
    <row r="2150" spans="1:50" x14ac:dyDescent="0.25">
      <c r="A2150" s="154"/>
      <c r="B2150" s="28"/>
      <c r="C2150" s="155"/>
      <c r="D2150" s="25"/>
      <c r="E2150" s="25"/>
      <c r="F2150" s="29"/>
      <c r="G2150" s="29"/>
      <c r="H2150" s="29"/>
      <c r="I2150" s="29"/>
      <c r="J2150" s="29"/>
      <c r="K2150" s="25"/>
      <c r="L2150" s="155"/>
      <c r="M2150" s="155"/>
      <c r="N2150" s="155"/>
      <c r="O2150" s="155"/>
      <c r="P2150" s="155"/>
      <c r="Q2150" s="28"/>
      <c r="R2150" s="29"/>
      <c r="S2150" s="27"/>
      <c r="T2150" s="27"/>
      <c r="U2150" s="28"/>
      <c r="V2150" s="156"/>
      <c r="W2150" s="156"/>
      <c r="X2150" s="156"/>
      <c r="Y2150" s="37"/>
      <c r="Z2150" s="37"/>
      <c r="AA2150" s="37"/>
      <c r="AB2150" s="30"/>
      <c r="AC2150" s="30"/>
      <c r="AD2150" s="31"/>
      <c r="AE2150" s="30"/>
      <c r="AF2150" s="30"/>
      <c r="AG2150" s="32"/>
      <c r="AH2150" s="30"/>
      <c r="AJ2150" s="30"/>
      <c r="AK2150" s="30"/>
      <c r="AL2150" s="30"/>
      <c r="AM2150" s="30"/>
      <c r="AN2150" s="30"/>
      <c r="AO2150" s="30"/>
      <c r="AP2150" s="30"/>
      <c r="AQ2150" s="30"/>
      <c r="AR2150" s="30"/>
      <c r="AS2150" s="30"/>
      <c r="AT2150" s="30"/>
      <c r="AU2150" s="121"/>
      <c r="AV2150" s="129"/>
      <c r="AW2150" s="129"/>
      <c r="AX2150" s="129"/>
    </row>
    <row r="2151" spans="1:50" x14ac:dyDescent="0.25">
      <c r="A2151" s="154"/>
      <c r="B2151" s="28"/>
      <c r="C2151" s="155"/>
      <c r="D2151" s="25"/>
      <c r="E2151" s="25"/>
      <c r="F2151" s="29"/>
      <c r="G2151" s="29"/>
      <c r="H2151" s="29"/>
      <c r="I2151" s="29"/>
      <c r="J2151" s="29"/>
      <c r="K2151" s="25"/>
      <c r="L2151" s="155"/>
      <c r="M2151" s="155"/>
      <c r="N2151" s="155"/>
      <c r="O2151" s="155"/>
      <c r="P2151" s="155"/>
      <c r="Q2151" s="28"/>
      <c r="R2151" s="29"/>
      <c r="S2151" s="27"/>
      <c r="T2151" s="27"/>
      <c r="U2151" s="28"/>
      <c r="V2151" s="156"/>
      <c r="W2151" s="156"/>
      <c r="X2151" s="156"/>
      <c r="Y2151" s="37"/>
      <c r="Z2151" s="37"/>
      <c r="AA2151" s="37"/>
      <c r="AB2151" s="30"/>
      <c r="AC2151" s="30"/>
      <c r="AD2151" s="31"/>
      <c r="AE2151" s="30"/>
      <c r="AF2151" s="30"/>
      <c r="AG2151" s="32"/>
      <c r="AH2151" s="30"/>
      <c r="AJ2151" s="30"/>
      <c r="AK2151" s="30"/>
      <c r="AL2151" s="30"/>
      <c r="AM2151" s="30"/>
      <c r="AN2151" s="30"/>
      <c r="AO2151" s="30"/>
      <c r="AP2151" s="30"/>
      <c r="AQ2151" s="30"/>
      <c r="AR2151" s="30"/>
      <c r="AS2151" s="30"/>
      <c r="AT2151" s="30"/>
      <c r="AU2151" s="121"/>
      <c r="AV2151" s="129"/>
      <c r="AW2151" s="129"/>
      <c r="AX2151" s="129"/>
    </row>
    <row r="2152" spans="1:50" x14ac:dyDescent="0.25">
      <c r="A2152" s="154"/>
      <c r="B2152" s="28"/>
      <c r="C2152" s="155"/>
      <c r="D2152" s="25"/>
      <c r="E2152" s="25"/>
      <c r="F2152" s="29"/>
      <c r="G2152" s="29"/>
      <c r="H2152" s="29"/>
      <c r="I2152" s="29"/>
      <c r="J2152" s="29"/>
      <c r="K2152" s="25"/>
      <c r="L2152" s="155"/>
      <c r="M2152" s="155"/>
      <c r="N2152" s="155"/>
      <c r="O2152" s="155"/>
      <c r="P2152" s="155"/>
      <c r="Q2152" s="28"/>
      <c r="R2152" s="29"/>
      <c r="S2152" s="27"/>
      <c r="T2152" s="27"/>
      <c r="U2152" s="28"/>
      <c r="V2152" s="156"/>
      <c r="W2152" s="156"/>
      <c r="X2152" s="156"/>
      <c r="Y2152" s="37"/>
      <c r="Z2152" s="37"/>
      <c r="AA2152" s="37"/>
      <c r="AB2152" s="30"/>
      <c r="AC2152" s="30"/>
      <c r="AD2152" s="31"/>
      <c r="AE2152" s="30"/>
      <c r="AF2152" s="30"/>
      <c r="AG2152" s="32"/>
      <c r="AH2152" s="30"/>
      <c r="AJ2152" s="30"/>
      <c r="AK2152" s="30"/>
      <c r="AL2152" s="30"/>
      <c r="AM2152" s="30"/>
      <c r="AN2152" s="30"/>
      <c r="AO2152" s="30"/>
      <c r="AP2152" s="30"/>
      <c r="AQ2152" s="30"/>
      <c r="AR2152" s="30"/>
      <c r="AS2152" s="30"/>
      <c r="AT2152" s="30"/>
      <c r="AU2152" s="121"/>
      <c r="AV2152" s="129"/>
      <c r="AW2152" s="129"/>
      <c r="AX2152" s="129"/>
    </row>
    <row r="2153" spans="1:50" x14ac:dyDescent="0.25">
      <c r="A2153" s="154"/>
      <c r="B2153" s="28"/>
      <c r="C2153" s="155"/>
      <c r="D2153" s="25"/>
      <c r="E2153" s="25"/>
      <c r="F2153" s="29"/>
      <c r="G2153" s="29"/>
      <c r="H2153" s="29"/>
      <c r="I2153" s="29"/>
      <c r="J2153" s="29"/>
      <c r="K2153" s="25"/>
      <c r="L2153" s="155"/>
      <c r="M2153" s="155"/>
      <c r="N2153" s="155"/>
      <c r="O2153" s="155"/>
      <c r="P2153" s="155"/>
      <c r="Q2153" s="28"/>
      <c r="R2153" s="29"/>
      <c r="S2153" s="27"/>
      <c r="T2153" s="27"/>
      <c r="U2153" s="28"/>
      <c r="V2153" s="156"/>
      <c r="W2153" s="156"/>
      <c r="X2153" s="156"/>
      <c r="Y2153" s="37"/>
      <c r="Z2153" s="37"/>
      <c r="AA2153" s="37"/>
      <c r="AB2153" s="30"/>
      <c r="AC2153" s="30"/>
      <c r="AD2153" s="31"/>
      <c r="AE2153" s="30"/>
      <c r="AF2153" s="30"/>
      <c r="AG2153" s="32"/>
      <c r="AH2153" s="30"/>
      <c r="AJ2153" s="30"/>
      <c r="AK2153" s="30"/>
      <c r="AL2153" s="30"/>
      <c r="AM2153" s="30"/>
      <c r="AN2153" s="30"/>
      <c r="AO2153" s="30"/>
      <c r="AP2153" s="30"/>
      <c r="AQ2153" s="30"/>
      <c r="AR2153" s="30"/>
      <c r="AS2153" s="30"/>
      <c r="AT2153" s="30"/>
      <c r="AU2153" s="121"/>
      <c r="AV2153" s="129"/>
      <c r="AW2153" s="129"/>
      <c r="AX2153" s="129"/>
    </row>
    <row r="2154" spans="1:50" x14ac:dyDescent="0.25">
      <c r="A2154" s="154"/>
      <c r="B2154" s="28"/>
      <c r="C2154" s="155"/>
      <c r="D2154" s="25"/>
      <c r="E2154" s="25"/>
      <c r="F2154" s="29"/>
      <c r="G2154" s="29"/>
      <c r="H2154" s="29"/>
      <c r="I2154" s="29"/>
      <c r="J2154" s="29"/>
      <c r="K2154" s="25"/>
      <c r="L2154" s="155"/>
      <c r="M2154" s="155"/>
      <c r="N2154" s="155"/>
      <c r="O2154" s="155"/>
      <c r="P2154" s="155"/>
      <c r="Q2154" s="28"/>
      <c r="R2154" s="29"/>
      <c r="S2154" s="27"/>
      <c r="T2154" s="27"/>
      <c r="U2154" s="28"/>
      <c r="V2154" s="156"/>
      <c r="W2154" s="156"/>
      <c r="X2154" s="156"/>
      <c r="Y2154" s="37"/>
      <c r="Z2154" s="37"/>
      <c r="AA2154" s="37"/>
      <c r="AB2154" s="30"/>
      <c r="AC2154" s="30"/>
      <c r="AD2154" s="31"/>
      <c r="AE2154" s="30"/>
      <c r="AF2154" s="30"/>
      <c r="AG2154" s="32"/>
      <c r="AH2154" s="30"/>
      <c r="AJ2154" s="30"/>
      <c r="AK2154" s="30"/>
      <c r="AL2154" s="30"/>
      <c r="AM2154" s="30"/>
      <c r="AN2154" s="30"/>
      <c r="AO2154" s="30"/>
      <c r="AP2154" s="30"/>
      <c r="AQ2154" s="30"/>
      <c r="AR2154" s="30"/>
      <c r="AS2154" s="30"/>
      <c r="AT2154" s="30"/>
      <c r="AU2154" s="121"/>
      <c r="AV2154" s="129"/>
      <c r="AW2154" s="129"/>
      <c r="AX2154" s="129"/>
    </row>
    <row r="2155" spans="1:50" x14ac:dyDescent="0.25">
      <c r="A2155" s="154"/>
      <c r="B2155" s="28"/>
      <c r="C2155" s="155"/>
      <c r="D2155" s="25"/>
      <c r="E2155" s="25"/>
      <c r="F2155" s="29"/>
      <c r="G2155" s="29"/>
      <c r="H2155" s="29"/>
      <c r="I2155" s="29"/>
      <c r="J2155" s="29"/>
      <c r="K2155" s="25"/>
      <c r="L2155" s="155"/>
      <c r="M2155" s="155"/>
      <c r="N2155" s="155"/>
      <c r="O2155" s="155"/>
      <c r="P2155" s="155"/>
      <c r="Q2155" s="28"/>
      <c r="R2155" s="29"/>
      <c r="S2155" s="27"/>
      <c r="T2155" s="27"/>
      <c r="U2155" s="28"/>
      <c r="V2155" s="156"/>
      <c r="W2155" s="156"/>
      <c r="X2155" s="156"/>
      <c r="Y2155" s="37"/>
      <c r="Z2155" s="37"/>
      <c r="AA2155" s="37"/>
      <c r="AB2155" s="30"/>
      <c r="AC2155" s="30"/>
      <c r="AD2155" s="31"/>
      <c r="AE2155" s="30"/>
      <c r="AF2155" s="30"/>
      <c r="AG2155" s="32"/>
      <c r="AH2155" s="30"/>
      <c r="AJ2155" s="30"/>
      <c r="AK2155" s="30"/>
      <c r="AL2155" s="30"/>
      <c r="AM2155" s="30"/>
      <c r="AN2155" s="30"/>
      <c r="AO2155" s="30"/>
      <c r="AP2155" s="30"/>
      <c r="AQ2155" s="30"/>
      <c r="AR2155" s="30"/>
      <c r="AS2155" s="30"/>
      <c r="AT2155" s="30"/>
      <c r="AU2155" s="121"/>
      <c r="AV2155" s="129"/>
      <c r="AW2155" s="129"/>
      <c r="AX2155" s="129"/>
    </row>
    <row r="2156" spans="1:50" x14ac:dyDescent="0.25">
      <c r="A2156" s="154"/>
      <c r="B2156" s="28"/>
      <c r="C2156" s="155"/>
      <c r="D2156" s="25"/>
      <c r="E2156" s="25"/>
      <c r="F2156" s="29"/>
      <c r="G2156" s="29"/>
      <c r="H2156" s="29"/>
      <c r="I2156" s="29"/>
      <c r="J2156" s="29"/>
      <c r="K2156" s="25"/>
      <c r="L2156" s="155"/>
      <c r="M2156" s="155"/>
      <c r="N2156" s="155"/>
      <c r="O2156" s="155"/>
      <c r="P2156" s="155"/>
      <c r="Q2156" s="28"/>
      <c r="R2156" s="29"/>
      <c r="S2156" s="27"/>
      <c r="T2156" s="27"/>
      <c r="U2156" s="28"/>
      <c r="V2156" s="156"/>
      <c r="W2156" s="156"/>
      <c r="X2156" s="156"/>
      <c r="Y2156" s="37"/>
      <c r="Z2156" s="37"/>
      <c r="AA2156" s="37"/>
      <c r="AB2156" s="30"/>
      <c r="AC2156" s="30"/>
      <c r="AD2156" s="31"/>
      <c r="AE2156" s="30"/>
      <c r="AF2156" s="30"/>
      <c r="AG2156" s="32"/>
      <c r="AH2156" s="30"/>
      <c r="AJ2156" s="30"/>
      <c r="AK2156" s="30"/>
      <c r="AL2156" s="30"/>
      <c r="AM2156" s="30"/>
      <c r="AN2156" s="30"/>
      <c r="AO2156" s="30"/>
      <c r="AP2156" s="30"/>
      <c r="AQ2156" s="30"/>
      <c r="AR2156" s="30"/>
      <c r="AS2156" s="30"/>
      <c r="AT2156" s="30"/>
      <c r="AU2156" s="121"/>
      <c r="AV2156" s="129"/>
      <c r="AW2156" s="129"/>
      <c r="AX2156" s="129"/>
    </row>
    <row r="2157" spans="1:50" x14ac:dyDescent="0.25">
      <c r="A2157" s="154"/>
      <c r="B2157" s="28"/>
      <c r="C2157" s="155"/>
      <c r="D2157" s="25"/>
      <c r="E2157" s="25"/>
      <c r="F2157" s="29"/>
      <c r="G2157" s="29"/>
      <c r="H2157" s="29"/>
      <c r="I2157" s="29"/>
      <c r="J2157" s="29"/>
      <c r="K2157" s="25"/>
      <c r="L2157" s="155"/>
      <c r="M2157" s="155"/>
      <c r="N2157" s="155"/>
      <c r="O2157" s="155"/>
      <c r="P2157" s="155"/>
      <c r="Q2157" s="28"/>
      <c r="R2157" s="29"/>
      <c r="S2157" s="27"/>
      <c r="T2157" s="27"/>
      <c r="U2157" s="28"/>
      <c r="V2157" s="156"/>
      <c r="W2157" s="156"/>
      <c r="X2157" s="156"/>
      <c r="Y2157" s="37"/>
      <c r="Z2157" s="37"/>
      <c r="AA2157" s="37"/>
      <c r="AB2157" s="30"/>
      <c r="AC2157" s="30"/>
      <c r="AD2157" s="31"/>
      <c r="AE2157" s="30"/>
      <c r="AF2157" s="30"/>
      <c r="AG2157" s="32"/>
      <c r="AH2157" s="30"/>
      <c r="AJ2157" s="30"/>
      <c r="AK2157" s="30"/>
      <c r="AL2157" s="30"/>
      <c r="AM2157" s="30"/>
      <c r="AN2157" s="30"/>
      <c r="AO2157" s="30"/>
      <c r="AP2157" s="30"/>
      <c r="AQ2157" s="30"/>
      <c r="AR2157" s="30"/>
      <c r="AS2157" s="30"/>
      <c r="AT2157" s="30"/>
      <c r="AU2157" s="121"/>
      <c r="AV2157" s="129"/>
      <c r="AW2157" s="129"/>
      <c r="AX2157" s="129"/>
    </row>
    <row r="2158" spans="1:50" x14ac:dyDescent="0.25">
      <c r="A2158" s="154"/>
      <c r="B2158" s="28"/>
      <c r="C2158" s="155"/>
      <c r="D2158" s="25"/>
      <c r="E2158" s="25"/>
      <c r="F2158" s="29"/>
      <c r="G2158" s="29"/>
      <c r="H2158" s="29"/>
      <c r="I2158" s="29"/>
      <c r="J2158" s="29"/>
      <c r="K2158" s="25"/>
      <c r="L2158" s="155"/>
      <c r="M2158" s="155"/>
      <c r="N2158" s="155"/>
      <c r="O2158" s="155"/>
      <c r="P2158" s="155"/>
      <c r="Q2158" s="28"/>
      <c r="R2158" s="29"/>
      <c r="S2158" s="27"/>
      <c r="T2158" s="27"/>
      <c r="U2158" s="28"/>
      <c r="V2158" s="156"/>
      <c r="W2158" s="156"/>
      <c r="X2158" s="156"/>
      <c r="Y2158" s="37"/>
      <c r="Z2158" s="37"/>
      <c r="AA2158" s="37"/>
      <c r="AB2158" s="30"/>
      <c r="AC2158" s="30"/>
      <c r="AD2158" s="31"/>
      <c r="AE2158" s="30"/>
      <c r="AF2158" s="30"/>
      <c r="AG2158" s="32"/>
      <c r="AH2158" s="30"/>
      <c r="AJ2158" s="30"/>
      <c r="AK2158" s="30"/>
      <c r="AL2158" s="30"/>
      <c r="AM2158" s="30"/>
      <c r="AN2158" s="30"/>
      <c r="AO2158" s="30"/>
      <c r="AP2158" s="30"/>
      <c r="AQ2158" s="30"/>
      <c r="AR2158" s="30"/>
      <c r="AS2158" s="30"/>
      <c r="AT2158" s="30"/>
      <c r="AU2158" s="121"/>
      <c r="AV2158" s="129"/>
      <c r="AW2158" s="129"/>
      <c r="AX2158" s="129"/>
    </row>
    <row r="2159" spans="1:50" x14ac:dyDescent="0.25">
      <c r="A2159" s="154"/>
      <c r="B2159" s="28"/>
      <c r="C2159" s="155"/>
      <c r="D2159" s="25"/>
      <c r="E2159" s="25"/>
      <c r="F2159" s="29"/>
      <c r="G2159" s="29"/>
      <c r="H2159" s="29"/>
      <c r="I2159" s="29"/>
      <c r="J2159" s="29"/>
      <c r="K2159" s="25"/>
      <c r="L2159" s="155"/>
      <c r="M2159" s="155"/>
      <c r="N2159" s="155"/>
      <c r="O2159" s="155"/>
      <c r="P2159" s="155"/>
      <c r="Q2159" s="28"/>
      <c r="R2159" s="29"/>
      <c r="S2159" s="27"/>
      <c r="T2159" s="27"/>
      <c r="U2159" s="28"/>
      <c r="V2159" s="156"/>
      <c r="W2159" s="156"/>
      <c r="X2159" s="156"/>
      <c r="Y2159" s="37"/>
      <c r="Z2159" s="37"/>
      <c r="AA2159" s="37"/>
      <c r="AB2159" s="30"/>
      <c r="AC2159" s="30"/>
      <c r="AD2159" s="31"/>
      <c r="AE2159" s="30"/>
      <c r="AF2159" s="30"/>
      <c r="AG2159" s="32"/>
      <c r="AH2159" s="30"/>
      <c r="AJ2159" s="30"/>
      <c r="AK2159" s="30"/>
      <c r="AL2159" s="30"/>
      <c r="AM2159" s="30"/>
      <c r="AN2159" s="30"/>
      <c r="AO2159" s="30"/>
      <c r="AP2159" s="30"/>
      <c r="AQ2159" s="30"/>
      <c r="AR2159" s="30"/>
      <c r="AS2159" s="30"/>
      <c r="AT2159" s="30"/>
      <c r="AU2159" s="121"/>
      <c r="AV2159" s="129"/>
      <c r="AW2159" s="129"/>
      <c r="AX2159" s="129"/>
    </row>
    <row r="2160" spans="1:50" x14ac:dyDescent="0.25">
      <c r="A2160" s="154"/>
      <c r="B2160" s="28"/>
      <c r="C2160" s="155"/>
      <c r="D2160" s="25"/>
      <c r="E2160" s="25"/>
      <c r="F2160" s="29"/>
      <c r="G2160" s="29"/>
      <c r="H2160" s="29"/>
      <c r="I2160" s="29"/>
      <c r="J2160" s="29"/>
      <c r="K2160" s="25"/>
      <c r="L2160" s="155"/>
      <c r="M2160" s="155"/>
      <c r="N2160" s="155"/>
      <c r="O2160" s="155"/>
      <c r="P2160" s="155"/>
      <c r="Q2160" s="28"/>
      <c r="R2160" s="29"/>
      <c r="S2160" s="27"/>
      <c r="T2160" s="27"/>
      <c r="U2160" s="28"/>
      <c r="V2160" s="156"/>
      <c r="W2160" s="156"/>
      <c r="X2160" s="156"/>
      <c r="Y2160" s="37"/>
      <c r="Z2160" s="37"/>
      <c r="AA2160" s="37"/>
      <c r="AB2160" s="30"/>
      <c r="AC2160" s="30"/>
      <c r="AD2160" s="31"/>
      <c r="AE2160" s="30"/>
      <c r="AF2160" s="30"/>
      <c r="AG2160" s="32"/>
      <c r="AH2160" s="30"/>
      <c r="AJ2160" s="30"/>
      <c r="AK2160" s="30"/>
      <c r="AL2160" s="30"/>
      <c r="AM2160" s="30"/>
      <c r="AN2160" s="30"/>
      <c r="AO2160" s="30"/>
      <c r="AP2160" s="30"/>
      <c r="AQ2160" s="30"/>
      <c r="AR2160" s="30"/>
      <c r="AS2160" s="30"/>
      <c r="AT2160" s="30"/>
      <c r="AU2160" s="121"/>
      <c r="AV2160" s="129"/>
      <c r="AW2160" s="129"/>
      <c r="AX2160" s="129"/>
    </row>
    <row r="2161" spans="1:50" x14ac:dyDescent="0.25">
      <c r="A2161" s="154"/>
      <c r="B2161" s="28"/>
      <c r="C2161" s="155"/>
      <c r="D2161" s="25"/>
      <c r="E2161" s="25"/>
      <c r="F2161" s="29"/>
      <c r="G2161" s="29"/>
      <c r="H2161" s="29"/>
      <c r="I2161" s="29"/>
      <c r="J2161" s="29"/>
      <c r="K2161" s="25"/>
      <c r="L2161" s="155"/>
      <c r="M2161" s="155"/>
      <c r="N2161" s="155"/>
      <c r="O2161" s="155"/>
      <c r="P2161" s="155"/>
      <c r="Q2161" s="28"/>
      <c r="R2161" s="29"/>
      <c r="S2161" s="27"/>
      <c r="T2161" s="27"/>
      <c r="U2161" s="28"/>
      <c r="V2161" s="156"/>
      <c r="W2161" s="156"/>
      <c r="X2161" s="156"/>
      <c r="Y2161" s="37"/>
      <c r="Z2161" s="37"/>
      <c r="AA2161" s="37"/>
      <c r="AB2161" s="30"/>
      <c r="AC2161" s="30"/>
      <c r="AD2161" s="31"/>
      <c r="AE2161" s="30"/>
      <c r="AF2161" s="30"/>
      <c r="AG2161" s="32"/>
      <c r="AH2161" s="30"/>
      <c r="AJ2161" s="30"/>
      <c r="AK2161" s="30"/>
      <c r="AL2161" s="30"/>
      <c r="AM2161" s="30"/>
      <c r="AN2161" s="30"/>
      <c r="AO2161" s="30"/>
      <c r="AP2161" s="30"/>
      <c r="AQ2161" s="30"/>
      <c r="AR2161" s="30"/>
      <c r="AS2161" s="30"/>
      <c r="AT2161" s="30"/>
      <c r="AU2161" s="121"/>
      <c r="AV2161" s="129"/>
      <c r="AW2161" s="129"/>
      <c r="AX2161" s="129"/>
    </row>
    <row r="2162" spans="1:50" x14ac:dyDescent="0.25">
      <c r="A2162" s="154"/>
      <c r="B2162" s="28"/>
      <c r="C2162" s="155"/>
      <c r="D2162" s="25"/>
      <c r="E2162" s="25"/>
      <c r="F2162" s="29"/>
      <c r="G2162" s="29"/>
      <c r="H2162" s="29"/>
      <c r="I2162" s="29"/>
      <c r="J2162" s="29"/>
      <c r="K2162" s="25"/>
      <c r="L2162" s="155"/>
      <c r="M2162" s="155"/>
      <c r="N2162" s="155"/>
      <c r="O2162" s="155"/>
      <c r="P2162" s="155"/>
      <c r="Q2162" s="28"/>
      <c r="R2162" s="29"/>
      <c r="S2162" s="27"/>
      <c r="T2162" s="27"/>
      <c r="U2162" s="28"/>
      <c r="V2162" s="156"/>
      <c r="W2162" s="156"/>
      <c r="X2162" s="156"/>
      <c r="Y2162" s="37"/>
      <c r="Z2162" s="37"/>
      <c r="AA2162" s="37"/>
      <c r="AB2162" s="30"/>
      <c r="AC2162" s="30"/>
      <c r="AD2162" s="31"/>
      <c r="AE2162" s="30"/>
      <c r="AF2162" s="30"/>
      <c r="AG2162" s="32"/>
      <c r="AH2162" s="30"/>
      <c r="AJ2162" s="30"/>
      <c r="AK2162" s="30"/>
      <c r="AL2162" s="30"/>
      <c r="AM2162" s="30"/>
      <c r="AN2162" s="30"/>
      <c r="AO2162" s="30"/>
      <c r="AP2162" s="30"/>
      <c r="AQ2162" s="30"/>
      <c r="AR2162" s="30"/>
      <c r="AS2162" s="30"/>
      <c r="AT2162" s="30"/>
      <c r="AU2162" s="121"/>
      <c r="AV2162" s="129"/>
      <c r="AW2162" s="129"/>
      <c r="AX2162" s="129"/>
    </row>
    <row r="2163" spans="1:50" x14ac:dyDescent="0.25">
      <c r="A2163" s="154"/>
      <c r="B2163" s="28"/>
      <c r="C2163" s="155"/>
      <c r="D2163" s="25"/>
      <c r="E2163" s="25"/>
      <c r="F2163" s="29"/>
      <c r="G2163" s="29"/>
      <c r="H2163" s="29"/>
      <c r="I2163" s="29"/>
      <c r="J2163" s="29"/>
      <c r="K2163" s="25"/>
      <c r="L2163" s="155"/>
      <c r="M2163" s="155"/>
      <c r="N2163" s="155"/>
      <c r="O2163" s="155"/>
      <c r="P2163" s="155"/>
      <c r="Q2163" s="28"/>
      <c r="R2163" s="29"/>
      <c r="S2163" s="27"/>
      <c r="T2163" s="27"/>
      <c r="U2163" s="28"/>
      <c r="V2163" s="156"/>
      <c r="W2163" s="156"/>
      <c r="X2163" s="156"/>
      <c r="Y2163" s="37"/>
      <c r="Z2163" s="37"/>
      <c r="AA2163" s="37"/>
      <c r="AB2163" s="30"/>
      <c r="AC2163" s="30"/>
      <c r="AD2163" s="31"/>
      <c r="AE2163" s="30"/>
      <c r="AF2163" s="30"/>
      <c r="AG2163" s="32"/>
      <c r="AH2163" s="30"/>
      <c r="AJ2163" s="30"/>
      <c r="AK2163" s="30"/>
      <c r="AL2163" s="30"/>
      <c r="AM2163" s="30"/>
      <c r="AN2163" s="30"/>
      <c r="AO2163" s="30"/>
      <c r="AP2163" s="30"/>
      <c r="AQ2163" s="30"/>
      <c r="AR2163" s="30"/>
      <c r="AS2163" s="30"/>
      <c r="AT2163" s="30"/>
      <c r="AU2163" s="121"/>
      <c r="AV2163" s="129"/>
      <c r="AW2163" s="129"/>
      <c r="AX2163" s="129"/>
    </row>
    <row r="2164" spans="1:50" x14ac:dyDescent="0.25">
      <c r="A2164" s="154"/>
      <c r="B2164" s="28"/>
      <c r="C2164" s="155"/>
      <c r="D2164" s="25"/>
      <c r="E2164" s="25"/>
      <c r="F2164" s="29"/>
      <c r="G2164" s="29"/>
      <c r="H2164" s="29"/>
      <c r="I2164" s="29"/>
      <c r="J2164" s="29"/>
      <c r="K2164" s="25"/>
      <c r="L2164" s="155"/>
      <c r="M2164" s="155"/>
      <c r="N2164" s="155"/>
      <c r="O2164" s="155"/>
      <c r="P2164" s="155"/>
      <c r="Q2164" s="28"/>
      <c r="R2164" s="29"/>
      <c r="S2164" s="27"/>
      <c r="T2164" s="27"/>
      <c r="U2164" s="28"/>
      <c r="V2164" s="156"/>
      <c r="W2164" s="156"/>
      <c r="X2164" s="156"/>
      <c r="Y2164" s="37"/>
      <c r="Z2164" s="37"/>
      <c r="AA2164" s="37"/>
      <c r="AB2164" s="30"/>
      <c r="AC2164" s="30"/>
      <c r="AD2164" s="31"/>
      <c r="AE2164" s="30"/>
      <c r="AF2164" s="30"/>
      <c r="AG2164" s="32"/>
      <c r="AH2164" s="30"/>
      <c r="AJ2164" s="30"/>
      <c r="AK2164" s="30"/>
      <c r="AL2164" s="30"/>
      <c r="AM2164" s="30"/>
      <c r="AN2164" s="30"/>
      <c r="AO2164" s="30"/>
      <c r="AP2164" s="30"/>
      <c r="AQ2164" s="30"/>
      <c r="AR2164" s="30"/>
      <c r="AS2164" s="30"/>
      <c r="AT2164" s="30"/>
      <c r="AU2164" s="121"/>
      <c r="AV2164" s="129"/>
      <c r="AW2164" s="129"/>
      <c r="AX2164" s="129"/>
    </row>
    <row r="2165" spans="1:50" x14ac:dyDescent="0.25">
      <c r="A2165" s="154"/>
      <c r="B2165" s="28"/>
      <c r="C2165" s="155"/>
      <c r="D2165" s="25"/>
      <c r="E2165" s="25"/>
      <c r="F2165" s="29"/>
      <c r="G2165" s="29"/>
      <c r="H2165" s="29"/>
      <c r="I2165" s="29"/>
      <c r="J2165" s="29"/>
      <c r="K2165" s="25"/>
      <c r="L2165" s="155"/>
      <c r="M2165" s="155"/>
      <c r="N2165" s="155"/>
      <c r="O2165" s="155"/>
      <c r="P2165" s="155"/>
      <c r="Q2165" s="28"/>
      <c r="R2165" s="29"/>
      <c r="S2165" s="27"/>
      <c r="T2165" s="27"/>
      <c r="U2165" s="28"/>
      <c r="V2165" s="156"/>
      <c r="W2165" s="156"/>
      <c r="X2165" s="156"/>
      <c r="Y2165" s="37"/>
      <c r="Z2165" s="37"/>
      <c r="AA2165" s="37"/>
      <c r="AB2165" s="30"/>
      <c r="AC2165" s="30"/>
      <c r="AD2165" s="31"/>
      <c r="AE2165" s="30"/>
      <c r="AF2165" s="30"/>
      <c r="AG2165" s="32"/>
      <c r="AH2165" s="30"/>
      <c r="AJ2165" s="30"/>
      <c r="AK2165" s="30"/>
      <c r="AL2165" s="30"/>
      <c r="AM2165" s="30"/>
      <c r="AN2165" s="30"/>
      <c r="AO2165" s="30"/>
      <c r="AP2165" s="30"/>
      <c r="AQ2165" s="30"/>
      <c r="AR2165" s="30"/>
      <c r="AS2165" s="30"/>
      <c r="AT2165" s="30"/>
      <c r="AU2165" s="121"/>
      <c r="AV2165" s="129"/>
      <c r="AW2165" s="129"/>
      <c r="AX2165" s="129"/>
    </row>
    <row r="2166" spans="1:50" x14ac:dyDescent="0.25">
      <c r="A2166" s="154"/>
      <c r="B2166" s="28"/>
      <c r="C2166" s="155"/>
      <c r="D2166" s="25"/>
      <c r="E2166" s="25"/>
      <c r="F2166" s="29"/>
      <c r="G2166" s="29"/>
      <c r="H2166" s="29"/>
      <c r="I2166" s="29"/>
      <c r="J2166" s="29"/>
      <c r="K2166" s="25"/>
      <c r="L2166" s="155"/>
      <c r="M2166" s="155"/>
      <c r="N2166" s="155"/>
      <c r="O2166" s="155"/>
      <c r="P2166" s="155"/>
      <c r="Q2166" s="28"/>
      <c r="R2166" s="29"/>
      <c r="S2166" s="27"/>
      <c r="T2166" s="27"/>
      <c r="U2166" s="28"/>
      <c r="V2166" s="156"/>
      <c r="W2166" s="156"/>
      <c r="X2166" s="156"/>
      <c r="Y2166" s="37"/>
      <c r="Z2166" s="37"/>
      <c r="AA2166" s="37"/>
      <c r="AB2166" s="30"/>
      <c r="AC2166" s="30"/>
      <c r="AD2166" s="31"/>
      <c r="AE2166" s="30"/>
      <c r="AF2166" s="30"/>
      <c r="AG2166" s="32"/>
      <c r="AH2166" s="30"/>
      <c r="AJ2166" s="30"/>
      <c r="AK2166" s="30"/>
      <c r="AL2166" s="30"/>
      <c r="AM2166" s="30"/>
      <c r="AN2166" s="30"/>
      <c r="AO2166" s="30"/>
      <c r="AP2166" s="30"/>
      <c r="AQ2166" s="30"/>
      <c r="AR2166" s="30"/>
      <c r="AS2166" s="30"/>
      <c r="AT2166" s="30"/>
      <c r="AU2166" s="121"/>
      <c r="AV2166" s="129"/>
      <c r="AW2166" s="129"/>
      <c r="AX2166" s="129"/>
    </row>
    <row r="2167" spans="1:50" x14ac:dyDescent="0.25">
      <c r="A2167" s="154"/>
      <c r="B2167" s="28"/>
      <c r="C2167" s="155"/>
      <c r="D2167" s="25"/>
      <c r="E2167" s="25"/>
      <c r="F2167" s="29"/>
      <c r="G2167" s="29"/>
      <c r="H2167" s="29"/>
      <c r="I2167" s="29"/>
      <c r="J2167" s="29"/>
      <c r="K2167" s="25"/>
      <c r="L2167" s="155"/>
      <c r="M2167" s="155"/>
      <c r="N2167" s="155"/>
      <c r="O2167" s="155"/>
      <c r="P2167" s="155"/>
      <c r="Q2167" s="28"/>
      <c r="R2167" s="29"/>
      <c r="S2167" s="27"/>
      <c r="T2167" s="27"/>
      <c r="U2167" s="28"/>
      <c r="V2167" s="156"/>
      <c r="W2167" s="156"/>
      <c r="X2167" s="156"/>
      <c r="Y2167" s="37"/>
      <c r="Z2167" s="37"/>
      <c r="AA2167" s="37"/>
      <c r="AB2167" s="30"/>
      <c r="AC2167" s="30"/>
      <c r="AD2167" s="31"/>
      <c r="AE2167" s="30"/>
      <c r="AF2167" s="30"/>
      <c r="AG2167" s="32"/>
      <c r="AH2167" s="30"/>
      <c r="AJ2167" s="30"/>
      <c r="AK2167" s="30"/>
      <c r="AL2167" s="30"/>
      <c r="AM2167" s="30"/>
      <c r="AN2167" s="30"/>
      <c r="AO2167" s="30"/>
      <c r="AP2167" s="30"/>
      <c r="AQ2167" s="30"/>
      <c r="AR2167" s="30"/>
      <c r="AS2167" s="30"/>
      <c r="AT2167" s="30"/>
      <c r="AU2167" s="121"/>
      <c r="AV2167" s="129"/>
      <c r="AW2167" s="129"/>
      <c r="AX2167" s="129"/>
    </row>
    <row r="2168" spans="1:50" x14ac:dyDescent="0.25">
      <c r="A2168" s="154"/>
      <c r="B2168" s="28"/>
      <c r="C2168" s="155"/>
      <c r="D2168" s="25"/>
      <c r="E2168" s="25"/>
      <c r="F2168" s="29"/>
      <c r="G2168" s="29"/>
      <c r="H2168" s="29"/>
      <c r="I2168" s="29"/>
      <c r="J2168" s="29"/>
      <c r="K2168" s="25"/>
      <c r="L2168" s="155"/>
      <c r="M2168" s="155"/>
      <c r="N2168" s="155"/>
      <c r="O2168" s="155"/>
      <c r="P2168" s="155"/>
      <c r="Q2168" s="28"/>
      <c r="R2168" s="29"/>
      <c r="S2168" s="27"/>
      <c r="T2168" s="27"/>
      <c r="U2168" s="28"/>
      <c r="V2168" s="156"/>
      <c r="W2168" s="156"/>
      <c r="X2168" s="156"/>
      <c r="Y2168" s="37"/>
      <c r="Z2168" s="37"/>
      <c r="AA2168" s="37"/>
      <c r="AB2168" s="30"/>
      <c r="AC2168" s="30"/>
      <c r="AD2168" s="31"/>
      <c r="AE2168" s="30"/>
      <c r="AF2168" s="30"/>
      <c r="AG2168" s="32"/>
      <c r="AH2168" s="30"/>
      <c r="AJ2168" s="30"/>
      <c r="AK2168" s="30"/>
      <c r="AL2168" s="30"/>
      <c r="AM2168" s="30"/>
      <c r="AN2168" s="30"/>
      <c r="AO2168" s="30"/>
      <c r="AP2168" s="30"/>
      <c r="AQ2168" s="30"/>
      <c r="AR2168" s="30"/>
      <c r="AS2168" s="30"/>
      <c r="AT2168" s="30"/>
      <c r="AU2168" s="121"/>
      <c r="AV2168" s="129"/>
      <c r="AW2168" s="129"/>
      <c r="AX2168" s="129"/>
    </row>
    <row r="2169" spans="1:50" x14ac:dyDescent="0.25">
      <c r="A2169" s="154"/>
      <c r="B2169" s="28"/>
      <c r="C2169" s="155"/>
      <c r="D2169" s="25"/>
      <c r="E2169" s="25"/>
      <c r="F2169" s="29"/>
      <c r="G2169" s="29"/>
      <c r="H2169" s="29"/>
      <c r="I2169" s="29"/>
      <c r="J2169" s="29"/>
      <c r="K2169" s="25"/>
      <c r="L2169" s="155"/>
      <c r="M2169" s="155"/>
      <c r="N2169" s="155"/>
      <c r="O2169" s="155"/>
      <c r="P2169" s="155"/>
      <c r="Q2169" s="28"/>
      <c r="R2169" s="29"/>
      <c r="S2169" s="27"/>
      <c r="T2169" s="27"/>
      <c r="U2169" s="28"/>
      <c r="V2169" s="156"/>
      <c r="W2169" s="156"/>
      <c r="X2169" s="156"/>
      <c r="Y2169" s="37"/>
      <c r="Z2169" s="37"/>
      <c r="AA2169" s="37"/>
      <c r="AB2169" s="30"/>
      <c r="AC2169" s="30"/>
      <c r="AD2169" s="31"/>
      <c r="AE2169" s="30"/>
      <c r="AF2169" s="30"/>
      <c r="AG2169" s="32"/>
      <c r="AH2169" s="30"/>
      <c r="AJ2169" s="30"/>
      <c r="AK2169" s="30"/>
      <c r="AL2169" s="30"/>
      <c r="AM2169" s="30"/>
      <c r="AN2169" s="30"/>
      <c r="AO2169" s="30"/>
      <c r="AP2169" s="30"/>
      <c r="AQ2169" s="30"/>
      <c r="AR2169" s="30"/>
      <c r="AS2169" s="30"/>
      <c r="AT2169" s="30"/>
      <c r="AU2169" s="121"/>
      <c r="AV2169" s="129"/>
      <c r="AW2169" s="129"/>
      <c r="AX2169" s="129"/>
    </row>
    <row r="2170" spans="1:50" x14ac:dyDescent="0.25">
      <c r="A2170" s="154"/>
      <c r="B2170" s="28"/>
      <c r="C2170" s="155"/>
      <c r="D2170" s="25"/>
      <c r="E2170" s="25"/>
      <c r="F2170" s="29"/>
      <c r="G2170" s="29"/>
      <c r="H2170" s="29"/>
      <c r="I2170" s="29"/>
      <c r="J2170" s="29"/>
      <c r="K2170" s="25"/>
      <c r="L2170" s="155"/>
      <c r="M2170" s="155"/>
      <c r="N2170" s="155"/>
      <c r="O2170" s="155"/>
      <c r="P2170" s="155"/>
      <c r="Q2170" s="28"/>
      <c r="R2170" s="29"/>
      <c r="S2170" s="27"/>
      <c r="T2170" s="27"/>
      <c r="U2170" s="28"/>
      <c r="V2170" s="156"/>
      <c r="W2170" s="156"/>
      <c r="X2170" s="156"/>
      <c r="Y2170" s="37"/>
      <c r="Z2170" s="37"/>
      <c r="AA2170" s="37"/>
      <c r="AB2170" s="30"/>
      <c r="AC2170" s="30"/>
      <c r="AD2170" s="31"/>
      <c r="AE2170" s="30"/>
      <c r="AF2170" s="30"/>
      <c r="AG2170" s="32"/>
      <c r="AH2170" s="30"/>
      <c r="AJ2170" s="30"/>
      <c r="AK2170" s="30"/>
      <c r="AL2170" s="30"/>
      <c r="AM2170" s="30"/>
      <c r="AN2170" s="30"/>
      <c r="AO2170" s="30"/>
      <c r="AP2170" s="30"/>
      <c r="AQ2170" s="30"/>
      <c r="AR2170" s="30"/>
      <c r="AS2170" s="30"/>
      <c r="AT2170" s="30"/>
      <c r="AU2170" s="121"/>
      <c r="AV2170" s="129"/>
      <c r="AW2170" s="129"/>
      <c r="AX2170" s="129"/>
    </row>
    <row r="2171" spans="1:50" x14ac:dyDescent="0.25">
      <c r="A2171" s="154"/>
      <c r="B2171" s="28"/>
      <c r="C2171" s="155"/>
      <c r="D2171" s="25"/>
      <c r="E2171" s="25"/>
      <c r="F2171" s="29"/>
      <c r="G2171" s="29"/>
      <c r="H2171" s="29"/>
      <c r="I2171" s="29"/>
      <c r="J2171" s="29"/>
      <c r="K2171" s="25"/>
      <c r="L2171" s="155"/>
      <c r="M2171" s="155"/>
      <c r="N2171" s="155"/>
      <c r="O2171" s="155"/>
      <c r="P2171" s="155"/>
      <c r="Q2171" s="28"/>
      <c r="R2171" s="29"/>
      <c r="S2171" s="27"/>
      <c r="T2171" s="27"/>
      <c r="U2171" s="28"/>
      <c r="V2171" s="156"/>
      <c r="W2171" s="156"/>
      <c r="X2171" s="156"/>
      <c r="Y2171" s="37"/>
      <c r="Z2171" s="37"/>
      <c r="AA2171" s="37"/>
      <c r="AB2171" s="30"/>
      <c r="AC2171" s="30"/>
      <c r="AD2171" s="31"/>
      <c r="AE2171" s="30"/>
      <c r="AF2171" s="30"/>
      <c r="AG2171" s="32"/>
      <c r="AH2171" s="30"/>
      <c r="AJ2171" s="30"/>
      <c r="AK2171" s="30"/>
      <c r="AL2171" s="30"/>
      <c r="AM2171" s="30"/>
      <c r="AN2171" s="30"/>
      <c r="AO2171" s="30"/>
      <c r="AP2171" s="30"/>
      <c r="AQ2171" s="30"/>
      <c r="AR2171" s="30"/>
      <c r="AS2171" s="30"/>
      <c r="AT2171" s="30"/>
      <c r="AU2171" s="121"/>
      <c r="AV2171" s="129"/>
      <c r="AW2171" s="129"/>
      <c r="AX2171" s="129"/>
    </row>
    <row r="2172" spans="1:50" x14ac:dyDescent="0.25">
      <c r="A2172" s="154"/>
      <c r="B2172" s="28"/>
      <c r="C2172" s="155"/>
      <c r="D2172" s="25"/>
      <c r="E2172" s="25"/>
      <c r="F2172" s="29"/>
      <c r="G2172" s="29"/>
      <c r="H2172" s="29"/>
      <c r="I2172" s="29"/>
      <c r="J2172" s="29"/>
      <c r="K2172" s="25"/>
      <c r="L2172" s="155"/>
      <c r="M2172" s="155"/>
      <c r="N2172" s="155"/>
      <c r="O2172" s="155"/>
      <c r="P2172" s="155"/>
      <c r="Q2172" s="28"/>
      <c r="R2172" s="29"/>
      <c r="S2172" s="27"/>
      <c r="T2172" s="27"/>
      <c r="U2172" s="28"/>
      <c r="V2172" s="156"/>
      <c r="W2172" s="156"/>
      <c r="X2172" s="156"/>
      <c r="Y2172" s="37"/>
      <c r="Z2172" s="37"/>
      <c r="AA2172" s="37"/>
      <c r="AB2172" s="30"/>
      <c r="AC2172" s="30"/>
      <c r="AD2172" s="31"/>
      <c r="AE2172" s="30"/>
      <c r="AF2172" s="30"/>
      <c r="AG2172" s="32"/>
      <c r="AH2172" s="30"/>
      <c r="AJ2172" s="30"/>
      <c r="AK2172" s="30"/>
      <c r="AL2172" s="30"/>
      <c r="AM2172" s="30"/>
      <c r="AN2172" s="30"/>
      <c r="AO2172" s="30"/>
      <c r="AP2172" s="30"/>
      <c r="AQ2172" s="30"/>
      <c r="AR2172" s="30"/>
      <c r="AS2172" s="30"/>
      <c r="AT2172" s="30"/>
      <c r="AU2172" s="121"/>
      <c r="AV2172" s="129"/>
      <c r="AW2172" s="129"/>
      <c r="AX2172" s="129"/>
    </row>
    <row r="2173" spans="1:50" x14ac:dyDescent="0.25">
      <c r="A2173" s="154"/>
      <c r="B2173" s="28"/>
      <c r="C2173" s="155"/>
      <c r="D2173" s="25"/>
      <c r="E2173" s="25"/>
      <c r="F2173" s="29"/>
      <c r="G2173" s="29"/>
      <c r="H2173" s="29"/>
      <c r="I2173" s="29"/>
      <c r="J2173" s="29"/>
      <c r="K2173" s="25"/>
      <c r="L2173" s="155"/>
      <c r="M2173" s="155"/>
      <c r="N2173" s="155"/>
      <c r="O2173" s="155"/>
      <c r="P2173" s="155"/>
      <c r="Q2173" s="28"/>
      <c r="R2173" s="29"/>
      <c r="S2173" s="27"/>
      <c r="T2173" s="27"/>
      <c r="U2173" s="28"/>
      <c r="V2173" s="156"/>
      <c r="W2173" s="156"/>
      <c r="X2173" s="156"/>
      <c r="Y2173" s="37"/>
      <c r="Z2173" s="37"/>
      <c r="AA2173" s="37"/>
      <c r="AB2173" s="30"/>
      <c r="AC2173" s="30"/>
      <c r="AD2173" s="31"/>
      <c r="AE2173" s="30"/>
      <c r="AF2173" s="30"/>
      <c r="AG2173" s="32"/>
      <c r="AH2173" s="30"/>
      <c r="AJ2173" s="30"/>
      <c r="AK2173" s="30"/>
      <c r="AL2173" s="30"/>
      <c r="AM2173" s="30"/>
      <c r="AN2173" s="30"/>
      <c r="AO2173" s="30"/>
      <c r="AP2173" s="30"/>
      <c r="AQ2173" s="30"/>
      <c r="AR2173" s="30"/>
      <c r="AS2173" s="30"/>
      <c r="AT2173" s="30"/>
      <c r="AU2173" s="121"/>
      <c r="AV2173" s="129"/>
      <c r="AW2173" s="129"/>
      <c r="AX2173" s="129"/>
    </row>
    <row r="2174" spans="1:50" x14ac:dyDescent="0.25">
      <c r="A2174" s="154"/>
      <c r="B2174" s="28"/>
      <c r="C2174" s="155"/>
      <c r="D2174" s="25"/>
      <c r="E2174" s="25"/>
      <c r="F2174" s="29"/>
      <c r="G2174" s="29"/>
      <c r="H2174" s="29"/>
      <c r="I2174" s="29"/>
      <c r="J2174" s="29"/>
      <c r="K2174" s="25"/>
      <c r="L2174" s="155"/>
      <c r="M2174" s="155"/>
      <c r="N2174" s="155"/>
      <c r="O2174" s="155"/>
      <c r="P2174" s="155"/>
      <c r="Q2174" s="28"/>
      <c r="R2174" s="29"/>
      <c r="S2174" s="27"/>
      <c r="T2174" s="27"/>
      <c r="U2174" s="28"/>
      <c r="V2174" s="156"/>
      <c r="W2174" s="156"/>
      <c r="X2174" s="156"/>
      <c r="Y2174" s="37"/>
      <c r="Z2174" s="37"/>
      <c r="AA2174" s="37"/>
      <c r="AB2174" s="30"/>
      <c r="AC2174" s="30"/>
      <c r="AD2174" s="31"/>
      <c r="AE2174" s="30"/>
      <c r="AF2174" s="30"/>
      <c r="AG2174" s="32"/>
      <c r="AH2174" s="30"/>
      <c r="AJ2174" s="30"/>
      <c r="AK2174" s="30"/>
      <c r="AL2174" s="30"/>
      <c r="AM2174" s="30"/>
      <c r="AN2174" s="30"/>
      <c r="AO2174" s="30"/>
      <c r="AP2174" s="30"/>
      <c r="AQ2174" s="30"/>
      <c r="AR2174" s="30"/>
      <c r="AS2174" s="30"/>
      <c r="AT2174" s="30"/>
      <c r="AU2174" s="121"/>
      <c r="AV2174" s="129"/>
      <c r="AW2174" s="129"/>
      <c r="AX2174" s="129"/>
    </row>
    <row r="2175" spans="1:50" x14ac:dyDescent="0.25">
      <c r="A2175" s="154"/>
      <c r="B2175" s="28"/>
      <c r="C2175" s="155"/>
      <c r="D2175" s="25"/>
      <c r="E2175" s="25"/>
      <c r="F2175" s="29"/>
      <c r="G2175" s="29"/>
      <c r="H2175" s="29"/>
      <c r="I2175" s="29"/>
      <c r="J2175" s="29"/>
      <c r="K2175" s="25"/>
      <c r="L2175" s="155"/>
      <c r="M2175" s="155"/>
      <c r="N2175" s="155"/>
      <c r="O2175" s="155"/>
      <c r="P2175" s="155"/>
      <c r="Q2175" s="28"/>
      <c r="R2175" s="29"/>
      <c r="S2175" s="27"/>
      <c r="T2175" s="27"/>
      <c r="U2175" s="28"/>
      <c r="V2175" s="156"/>
      <c r="W2175" s="156"/>
      <c r="X2175" s="156"/>
      <c r="Y2175" s="37"/>
      <c r="Z2175" s="37"/>
      <c r="AA2175" s="37"/>
      <c r="AB2175" s="30"/>
      <c r="AC2175" s="30"/>
      <c r="AD2175" s="31"/>
      <c r="AE2175" s="30"/>
      <c r="AF2175" s="30"/>
      <c r="AG2175" s="32"/>
      <c r="AH2175" s="30"/>
      <c r="AJ2175" s="30"/>
      <c r="AK2175" s="30"/>
      <c r="AL2175" s="30"/>
      <c r="AM2175" s="30"/>
      <c r="AN2175" s="30"/>
      <c r="AO2175" s="30"/>
      <c r="AP2175" s="30"/>
      <c r="AQ2175" s="30"/>
      <c r="AR2175" s="30"/>
      <c r="AS2175" s="30"/>
      <c r="AT2175" s="30"/>
      <c r="AU2175" s="121"/>
      <c r="AV2175" s="129"/>
      <c r="AW2175" s="129"/>
      <c r="AX2175" s="129"/>
    </row>
    <row r="2176" spans="1:50" x14ac:dyDescent="0.25">
      <c r="A2176" s="154"/>
      <c r="B2176" s="28"/>
      <c r="C2176" s="155"/>
      <c r="D2176" s="25"/>
      <c r="E2176" s="25"/>
      <c r="F2176" s="29"/>
      <c r="G2176" s="29"/>
      <c r="H2176" s="29"/>
      <c r="I2176" s="29"/>
      <c r="J2176" s="29"/>
      <c r="K2176" s="25"/>
      <c r="L2176" s="155"/>
      <c r="M2176" s="155"/>
      <c r="N2176" s="155"/>
      <c r="O2176" s="155"/>
      <c r="P2176" s="155"/>
      <c r="Q2176" s="28"/>
      <c r="R2176" s="29"/>
      <c r="S2176" s="27"/>
      <c r="T2176" s="27"/>
      <c r="U2176" s="28"/>
      <c r="V2176" s="156"/>
      <c r="W2176" s="156"/>
      <c r="X2176" s="156"/>
      <c r="Y2176" s="37"/>
      <c r="Z2176" s="37"/>
      <c r="AA2176" s="37"/>
      <c r="AB2176" s="30"/>
      <c r="AC2176" s="30"/>
      <c r="AD2176" s="31"/>
      <c r="AE2176" s="30"/>
      <c r="AF2176" s="30"/>
      <c r="AG2176" s="32"/>
      <c r="AH2176" s="30"/>
      <c r="AJ2176" s="30"/>
      <c r="AK2176" s="30"/>
      <c r="AL2176" s="30"/>
      <c r="AM2176" s="30"/>
      <c r="AN2176" s="30"/>
      <c r="AO2176" s="30"/>
      <c r="AP2176" s="30"/>
      <c r="AQ2176" s="30"/>
      <c r="AR2176" s="30"/>
      <c r="AS2176" s="30"/>
      <c r="AT2176" s="30"/>
      <c r="AU2176" s="121"/>
      <c r="AV2176" s="129"/>
      <c r="AW2176" s="129"/>
      <c r="AX2176" s="129"/>
    </row>
    <row r="2177" spans="1:50" x14ac:dyDescent="0.25">
      <c r="A2177" s="154"/>
      <c r="B2177" s="28"/>
      <c r="C2177" s="155"/>
      <c r="D2177" s="25"/>
      <c r="E2177" s="25"/>
      <c r="F2177" s="29"/>
      <c r="G2177" s="29"/>
      <c r="H2177" s="29"/>
      <c r="I2177" s="29"/>
      <c r="J2177" s="29"/>
      <c r="K2177" s="25"/>
      <c r="L2177" s="155"/>
      <c r="M2177" s="155"/>
      <c r="N2177" s="155"/>
      <c r="O2177" s="155"/>
      <c r="P2177" s="155"/>
      <c r="Q2177" s="28"/>
      <c r="R2177" s="29"/>
      <c r="S2177" s="27"/>
      <c r="T2177" s="27"/>
      <c r="U2177" s="28"/>
      <c r="V2177" s="156"/>
      <c r="W2177" s="156"/>
      <c r="X2177" s="156"/>
      <c r="Y2177" s="37"/>
      <c r="Z2177" s="37"/>
      <c r="AA2177" s="37"/>
      <c r="AB2177" s="30"/>
      <c r="AC2177" s="30"/>
      <c r="AD2177" s="31"/>
      <c r="AE2177" s="30"/>
      <c r="AF2177" s="30"/>
      <c r="AG2177" s="32"/>
      <c r="AH2177" s="30"/>
      <c r="AJ2177" s="30"/>
      <c r="AK2177" s="30"/>
      <c r="AL2177" s="30"/>
      <c r="AM2177" s="30"/>
      <c r="AN2177" s="30"/>
      <c r="AO2177" s="30"/>
      <c r="AP2177" s="30"/>
      <c r="AQ2177" s="30"/>
      <c r="AR2177" s="30"/>
      <c r="AS2177" s="30"/>
      <c r="AT2177" s="30"/>
      <c r="AU2177" s="121"/>
      <c r="AV2177" s="129"/>
      <c r="AW2177" s="129"/>
      <c r="AX2177" s="129"/>
    </row>
    <row r="2178" spans="1:50" x14ac:dyDescent="0.25">
      <c r="A2178" s="154"/>
      <c r="B2178" s="28"/>
      <c r="C2178" s="155"/>
      <c r="D2178" s="25"/>
      <c r="E2178" s="25"/>
      <c r="F2178" s="29"/>
      <c r="G2178" s="29"/>
      <c r="H2178" s="29"/>
      <c r="I2178" s="29"/>
      <c r="J2178" s="29"/>
      <c r="K2178" s="25"/>
      <c r="L2178" s="155"/>
      <c r="M2178" s="155"/>
      <c r="N2178" s="155"/>
      <c r="O2178" s="155"/>
      <c r="P2178" s="155"/>
      <c r="Q2178" s="28"/>
      <c r="R2178" s="29"/>
      <c r="S2178" s="27"/>
      <c r="T2178" s="27"/>
      <c r="U2178" s="28"/>
      <c r="V2178" s="156"/>
      <c r="W2178" s="156"/>
      <c r="X2178" s="156"/>
      <c r="Y2178" s="37"/>
      <c r="Z2178" s="37"/>
      <c r="AA2178" s="37"/>
      <c r="AB2178" s="30"/>
      <c r="AC2178" s="30"/>
      <c r="AD2178" s="31"/>
      <c r="AE2178" s="30"/>
      <c r="AF2178" s="30"/>
      <c r="AG2178" s="32"/>
      <c r="AH2178" s="30"/>
      <c r="AJ2178" s="30"/>
      <c r="AK2178" s="30"/>
      <c r="AL2178" s="30"/>
      <c r="AM2178" s="30"/>
      <c r="AN2178" s="30"/>
      <c r="AO2178" s="30"/>
      <c r="AP2178" s="30"/>
      <c r="AQ2178" s="30"/>
      <c r="AR2178" s="30"/>
      <c r="AS2178" s="30"/>
      <c r="AT2178" s="30"/>
      <c r="AU2178" s="121"/>
      <c r="AV2178" s="129"/>
      <c r="AW2178" s="129"/>
      <c r="AX2178" s="129"/>
    </row>
    <row r="2179" spans="1:50" x14ac:dyDescent="0.25">
      <c r="A2179" s="154"/>
      <c r="B2179" s="28"/>
      <c r="C2179" s="155"/>
      <c r="D2179" s="25"/>
      <c r="E2179" s="25"/>
      <c r="F2179" s="29"/>
      <c r="G2179" s="29"/>
      <c r="H2179" s="29"/>
      <c r="I2179" s="29"/>
      <c r="J2179" s="29"/>
      <c r="K2179" s="25"/>
      <c r="L2179" s="155"/>
      <c r="M2179" s="155"/>
      <c r="N2179" s="155"/>
      <c r="O2179" s="155"/>
      <c r="P2179" s="155"/>
      <c r="Q2179" s="28"/>
      <c r="R2179" s="29"/>
      <c r="S2179" s="27"/>
      <c r="T2179" s="27"/>
      <c r="U2179" s="28"/>
      <c r="V2179" s="156"/>
      <c r="W2179" s="156"/>
      <c r="X2179" s="156"/>
      <c r="Y2179" s="37"/>
      <c r="Z2179" s="37"/>
      <c r="AA2179" s="37"/>
      <c r="AB2179" s="30"/>
      <c r="AC2179" s="30"/>
      <c r="AD2179" s="31"/>
      <c r="AE2179" s="30"/>
      <c r="AF2179" s="30"/>
      <c r="AG2179" s="32"/>
      <c r="AH2179" s="30"/>
      <c r="AJ2179" s="30"/>
      <c r="AK2179" s="30"/>
      <c r="AL2179" s="30"/>
      <c r="AM2179" s="30"/>
      <c r="AN2179" s="30"/>
      <c r="AO2179" s="30"/>
      <c r="AP2179" s="30"/>
      <c r="AQ2179" s="30"/>
      <c r="AR2179" s="30"/>
      <c r="AS2179" s="30"/>
      <c r="AT2179" s="30"/>
      <c r="AU2179" s="121"/>
      <c r="AV2179" s="129"/>
      <c r="AW2179" s="129"/>
      <c r="AX2179" s="129"/>
    </row>
    <row r="2180" spans="1:50" x14ac:dyDescent="0.25">
      <c r="A2180" s="154"/>
      <c r="B2180" s="28"/>
      <c r="C2180" s="155"/>
      <c r="D2180" s="25"/>
      <c r="E2180" s="25"/>
      <c r="F2180" s="29"/>
      <c r="G2180" s="29"/>
      <c r="H2180" s="29"/>
      <c r="I2180" s="29"/>
      <c r="J2180" s="29"/>
      <c r="K2180" s="25"/>
      <c r="L2180" s="155"/>
      <c r="M2180" s="155"/>
      <c r="N2180" s="155"/>
      <c r="O2180" s="155"/>
      <c r="P2180" s="155"/>
      <c r="Q2180" s="28"/>
      <c r="R2180" s="29"/>
      <c r="S2180" s="27"/>
      <c r="T2180" s="27"/>
      <c r="U2180" s="28"/>
      <c r="V2180" s="156"/>
      <c r="W2180" s="156"/>
      <c r="X2180" s="156"/>
      <c r="Y2180" s="37"/>
      <c r="Z2180" s="37"/>
      <c r="AA2180" s="37"/>
      <c r="AB2180" s="30"/>
      <c r="AC2180" s="30"/>
      <c r="AD2180" s="31"/>
      <c r="AE2180" s="30"/>
      <c r="AF2180" s="30"/>
      <c r="AG2180" s="32"/>
      <c r="AH2180" s="30"/>
      <c r="AJ2180" s="30"/>
      <c r="AK2180" s="30"/>
      <c r="AL2180" s="30"/>
      <c r="AM2180" s="30"/>
      <c r="AN2180" s="30"/>
      <c r="AO2180" s="30"/>
      <c r="AP2180" s="30"/>
      <c r="AQ2180" s="30"/>
      <c r="AR2180" s="30"/>
      <c r="AS2180" s="30"/>
      <c r="AT2180" s="30"/>
      <c r="AU2180" s="121"/>
      <c r="AV2180" s="129"/>
      <c r="AW2180" s="129"/>
      <c r="AX2180" s="129"/>
    </row>
    <row r="2181" spans="1:50" x14ac:dyDescent="0.25">
      <c r="A2181" s="154"/>
      <c r="B2181" s="28"/>
      <c r="C2181" s="155"/>
      <c r="D2181" s="25"/>
      <c r="E2181" s="25"/>
      <c r="F2181" s="29"/>
      <c r="G2181" s="29"/>
      <c r="H2181" s="29"/>
      <c r="I2181" s="29"/>
      <c r="J2181" s="29"/>
      <c r="K2181" s="25"/>
      <c r="L2181" s="155"/>
      <c r="M2181" s="155"/>
      <c r="N2181" s="155"/>
      <c r="O2181" s="155"/>
      <c r="P2181" s="155"/>
      <c r="Q2181" s="28"/>
      <c r="R2181" s="29"/>
      <c r="S2181" s="27"/>
      <c r="T2181" s="27"/>
      <c r="U2181" s="28"/>
      <c r="V2181" s="156"/>
      <c r="W2181" s="156"/>
      <c r="X2181" s="156"/>
      <c r="Y2181" s="37"/>
      <c r="Z2181" s="37"/>
      <c r="AA2181" s="37"/>
      <c r="AB2181" s="30"/>
      <c r="AC2181" s="30"/>
      <c r="AD2181" s="31"/>
      <c r="AE2181" s="30"/>
      <c r="AF2181" s="30"/>
      <c r="AG2181" s="32"/>
      <c r="AH2181" s="30"/>
      <c r="AJ2181" s="30"/>
      <c r="AK2181" s="30"/>
      <c r="AL2181" s="30"/>
      <c r="AM2181" s="30"/>
      <c r="AN2181" s="30"/>
      <c r="AO2181" s="30"/>
      <c r="AP2181" s="30"/>
      <c r="AQ2181" s="30"/>
      <c r="AR2181" s="30"/>
      <c r="AS2181" s="30"/>
      <c r="AT2181" s="30"/>
      <c r="AU2181" s="121"/>
      <c r="AV2181" s="129"/>
      <c r="AW2181" s="129"/>
      <c r="AX2181" s="129"/>
    </row>
    <row r="2182" spans="1:50" x14ac:dyDescent="0.25">
      <c r="A2182" s="154"/>
      <c r="B2182" s="28"/>
      <c r="C2182" s="155"/>
      <c r="D2182" s="25"/>
      <c r="E2182" s="25"/>
      <c r="F2182" s="29"/>
      <c r="G2182" s="29"/>
      <c r="H2182" s="29"/>
      <c r="I2182" s="29"/>
      <c r="J2182" s="29"/>
      <c r="K2182" s="25"/>
      <c r="L2182" s="155"/>
      <c r="M2182" s="155"/>
      <c r="N2182" s="155"/>
      <c r="O2182" s="155"/>
      <c r="P2182" s="155"/>
      <c r="Q2182" s="28"/>
      <c r="R2182" s="29"/>
      <c r="S2182" s="27"/>
      <c r="T2182" s="27"/>
      <c r="U2182" s="28"/>
      <c r="V2182" s="156"/>
      <c r="W2182" s="156"/>
      <c r="X2182" s="156"/>
      <c r="Y2182" s="37"/>
      <c r="Z2182" s="37"/>
      <c r="AA2182" s="37"/>
      <c r="AB2182" s="30"/>
      <c r="AC2182" s="30"/>
      <c r="AD2182" s="31"/>
      <c r="AE2182" s="30"/>
      <c r="AF2182" s="30"/>
      <c r="AG2182" s="32"/>
      <c r="AH2182" s="30"/>
      <c r="AJ2182" s="30"/>
      <c r="AK2182" s="30"/>
      <c r="AL2182" s="30"/>
      <c r="AM2182" s="30"/>
      <c r="AN2182" s="30"/>
      <c r="AO2182" s="30"/>
      <c r="AP2182" s="30"/>
      <c r="AQ2182" s="30"/>
      <c r="AR2182" s="30"/>
      <c r="AS2182" s="30"/>
      <c r="AT2182" s="30"/>
      <c r="AU2182" s="121"/>
      <c r="AV2182" s="129"/>
      <c r="AW2182" s="129"/>
      <c r="AX2182" s="129"/>
    </row>
    <row r="2183" spans="1:50" x14ac:dyDescent="0.25">
      <c r="A2183" s="154"/>
      <c r="B2183" s="28"/>
      <c r="C2183" s="155"/>
      <c r="D2183" s="25"/>
      <c r="E2183" s="25"/>
      <c r="F2183" s="29"/>
      <c r="G2183" s="29"/>
      <c r="H2183" s="29"/>
      <c r="I2183" s="29"/>
      <c r="J2183" s="29"/>
      <c r="K2183" s="25"/>
      <c r="L2183" s="155"/>
      <c r="M2183" s="155"/>
      <c r="N2183" s="155"/>
      <c r="O2183" s="155"/>
      <c r="P2183" s="155"/>
      <c r="Q2183" s="28"/>
      <c r="R2183" s="29"/>
      <c r="S2183" s="27"/>
      <c r="T2183" s="27"/>
      <c r="U2183" s="28"/>
      <c r="V2183" s="156"/>
      <c r="W2183" s="156"/>
      <c r="X2183" s="156"/>
      <c r="Y2183" s="37"/>
      <c r="Z2183" s="37"/>
      <c r="AA2183" s="37"/>
      <c r="AB2183" s="30"/>
      <c r="AC2183" s="30"/>
      <c r="AD2183" s="31"/>
      <c r="AE2183" s="30"/>
      <c r="AF2183" s="30"/>
      <c r="AG2183" s="32"/>
      <c r="AH2183" s="30"/>
      <c r="AJ2183" s="30"/>
      <c r="AK2183" s="30"/>
      <c r="AL2183" s="30"/>
      <c r="AM2183" s="30"/>
      <c r="AN2183" s="30"/>
      <c r="AO2183" s="30"/>
      <c r="AP2183" s="30"/>
      <c r="AQ2183" s="30"/>
      <c r="AR2183" s="30"/>
      <c r="AS2183" s="30"/>
      <c r="AT2183" s="30"/>
      <c r="AU2183" s="121"/>
      <c r="AV2183" s="129"/>
      <c r="AW2183" s="129"/>
      <c r="AX2183" s="129"/>
    </row>
    <row r="2184" spans="1:50" x14ac:dyDescent="0.25">
      <c r="A2184" s="154"/>
      <c r="B2184" s="28"/>
      <c r="C2184" s="155"/>
      <c r="D2184" s="25"/>
      <c r="E2184" s="25"/>
      <c r="F2184" s="29"/>
      <c r="G2184" s="29"/>
      <c r="H2184" s="29"/>
      <c r="I2184" s="29"/>
      <c r="J2184" s="29"/>
      <c r="K2184" s="25"/>
      <c r="L2184" s="155"/>
      <c r="M2184" s="155"/>
      <c r="N2184" s="155"/>
      <c r="O2184" s="155"/>
      <c r="P2184" s="155"/>
      <c r="Q2184" s="28"/>
      <c r="R2184" s="29"/>
      <c r="S2184" s="27"/>
      <c r="T2184" s="27"/>
      <c r="U2184" s="28"/>
      <c r="V2184" s="156"/>
      <c r="W2184" s="156"/>
      <c r="X2184" s="156"/>
      <c r="Y2184" s="37"/>
      <c r="Z2184" s="37"/>
      <c r="AA2184" s="37"/>
      <c r="AB2184" s="30"/>
      <c r="AC2184" s="30"/>
      <c r="AD2184" s="31"/>
      <c r="AE2184" s="30"/>
      <c r="AF2184" s="30"/>
      <c r="AG2184" s="32"/>
      <c r="AH2184" s="30"/>
      <c r="AJ2184" s="30"/>
      <c r="AK2184" s="30"/>
      <c r="AL2184" s="30"/>
      <c r="AM2184" s="30"/>
      <c r="AN2184" s="30"/>
      <c r="AO2184" s="30"/>
      <c r="AP2184" s="30"/>
      <c r="AQ2184" s="30"/>
      <c r="AR2184" s="30"/>
      <c r="AS2184" s="30"/>
      <c r="AT2184" s="30"/>
      <c r="AU2184" s="121"/>
      <c r="AV2184" s="129"/>
      <c r="AW2184" s="129"/>
      <c r="AX2184" s="129"/>
    </row>
    <row r="2185" spans="1:50" x14ac:dyDescent="0.25">
      <c r="A2185" s="154"/>
      <c r="B2185" s="28"/>
      <c r="C2185" s="155"/>
      <c r="D2185" s="25"/>
      <c r="E2185" s="25"/>
      <c r="F2185" s="29"/>
      <c r="G2185" s="29"/>
      <c r="H2185" s="29"/>
      <c r="I2185" s="29"/>
      <c r="J2185" s="29"/>
      <c r="K2185" s="25"/>
      <c r="L2185" s="155"/>
      <c r="M2185" s="155"/>
      <c r="N2185" s="155"/>
      <c r="O2185" s="155"/>
      <c r="P2185" s="155"/>
      <c r="Q2185" s="28"/>
      <c r="R2185" s="29"/>
      <c r="S2185" s="27"/>
      <c r="T2185" s="27"/>
      <c r="U2185" s="28"/>
      <c r="V2185" s="156"/>
      <c r="W2185" s="156"/>
      <c r="X2185" s="156"/>
      <c r="Y2185" s="37"/>
      <c r="Z2185" s="37"/>
      <c r="AA2185" s="37"/>
      <c r="AB2185" s="30"/>
      <c r="AC2185" s="30"/>
      <c r="AD2185" s="31"/>
      <c r="AE2185" s="30"/>
      <c r="AF2185" s="30"/>
      <c r="AG2185" s="32"/>
      <c r="AH2185" s="30"/>
      <c r="AJ2185" s="30"/>
      <c r="AK2185" s="30"/>
      <c r="AL2185" s="30"/>
      <c r="AM2185" s="30"/>
      <c r="AN2185" s="30"/>
      <c r="AO2185" s="30"/>
      <c r="AP2185" s="30"/>
      <c r="AQ2185" s="30"/>
      <c r="AR2185" s="30"/>
      <c r="AS2185" s="30"/>
      <c r="AT2185" s="30"/>
      <c r="AU2185" s="121"/>
      <c r="AV2185" s="129"/>
      <c r="AW2185" s="129"/>
      <c r="AX2185" s="129"/>
    </row>
    <row r="2186" spans="1:50" x14ac:dyDescent="0.25">
      <c r="A2186" s="154"/>
      <c r="B2186" s="28"/>
      <c r="C2186" s="155"/>
      <c r="D2186" s="25"/>
      <c r="E2186" s="25"/>
      <c r="F2186" s="29"/>
      <c r="G2186" s="29"/>
      <c r="H2186" s="29"/>
      <c r="I2186" s="29"/>
      <c r="J2186" s="29"/>
      <c r="K2186" s="25"/>
      <c r="L2186" s="155"/>
      <c r="M2186" s="155"/>
      <c r="N2186" s="155"/>
      <c r="O2186" s="155"/>
      <c r="P2186" s="155"/>
      <c r="Q2186" s="28"/>
      <c r="R2186" s="29"/>
      <c r="S2186" s="27"/>
      <c r="T2186" s="27"/>
      <c r="U2186" s="28"/>
      <c r="V2186" s="156"/>
      <c r="W2186" s="156"/>
      <c r="X2186" s="156"/>
      <c r="Y2186" s="37"/>
      <c r="Z2186" s="37"/>
      <c r="AA2186" s="37"/>
      <c r="AB2186" s="30"/>
      <c r="AC2186" s="30"/>
      <c r="AD2186" s="31"/>
      <c r="AE2186" s="30"/>
      <c r="AF2186" s="30"/>
      <c r="AG2186" s="32"/>
      <c r="AH2186" s="30"/>
      <c r="AJ2186" s="30"/>
      <c r="AK2186" s="30"/>
      <c r="AL2186" s="30"/>
      <c r="AM2186" s="30"/>
      <c r="AN2186" s="30"/>
      <c r="AO2186" s="30"/>
      <c r="AP2186" s="30"/>
      <c r="AQ2186" s="30"/>
      <c r="AR2186" s="30"/>
      <c r="AS2186" s="30"/>
      <c r="AT2186" s="30"/>
      <c r="AU2186" s="121"/>
      <c r="AV2186" s="129"/>
      <c r="AW2186" s="129"/>
      <c r="AX2186" s="129"/>
    </row>
    <row r="2187" spans="1:50" x14ac:dyDescent="0.25">
      <c r="A2187" s="154"/>
      <c r="B2187" s="28"/>
      <c r="C2187" s="155"/>
      <c r="D2187" s="25"/>
      <c r="E2187" s="25"/>
      <c r="F2187" s="29"/>
      <c r="G2187" s="29"/>
      <c r="H2187" s="29"/>
      <c r="I2187" s="29"/>
      <c r="J2187" s="29"/>
      <c r="K2187" s="25"/>
      <c r="L2187" s="155"/>
      <c r="M2187" s="155"/>
      <c r="N2187" s="155"/>
      <c r="O2187" s="155"/>
      <c r="P2187" s="155"/>
      <c r="Q2187" s="28"/>
      <c r="R2187" s="29"/>
      <c r="S2187" s="27"/>
      <c r="T2187" s="27"/>
      <c r="U2187" s="28"/>
      <c r="V2187" s="156"/>
      <c r="W2187" s="156"/>
      <c r="X2187" s="156"/>
      <c r="Y2187" s="37"/>
      <c r="Z2187" s="37"/>
      <c r="AA2187" s="37"/>
      <c r="AB2187" s="30"/>
      <c r="AC2187" s="30"/>
      <c r="AD2187" s="31"/>
      <c r="AE2187" s="30"/>
      <c r="AF2187" s="30"/>
      <c r="AG2187" s="32"/>
      <c r="AH2187" s="30"/>
      <c r="AJ2187" s="30"/>
      <c r="AK2187" s="30"/>
      <c r="AL2187" s="30"/>
      <c r="AM2187" s="30"/>
      <c r="AN2187" s="30"/>
      <c r="AO2187" s="30"/>
      <c r="AP2187" s="30"/>
      <c r="AQ2187" s="30"/>
      <c r="AR2187" s="30"/>
      <c r="AS2187" s="30"/>
      <c r="AT2187" s="30"/>
      <c r="AU2187" s="121"/>
      <c r="AV2187" s="129"/>
      <c r="AW2187" s="129"/>
      <c r="AX2187" s="129"/>
    </row>
    <row r="2188" spans="1:50" x14ac:dyDescent="0.25">
      <c r="A2188" s="154"/>
      <c r="B2188" s="28"/>
      <c r="C2188" s="155"/>
      <c r="D2188" s="25"/>
      <c r="E2188" s="25"/>
      <c r="F2188" s="29"/>
      <c r="G2188" s="29"/>
      <c r="H2188" s="29"/>
      <c r="I2188" s="29"/>
      <c r="J2188" s="29"/>
      <c r="K2188" s="25"/>
      <c r="L2188" s="155"/>
      <c r="M2188" s="155"/>
      <c r="N2188" s="155"/>
      <c r="O2188" s="155"/>
      <c r="P2188" s="155"/>
      <c r="Q2188" s="28"/>
      <c r="R2188" s="29"/>
      <c r="S2188" s="27"/>
      <c r="T2188" s="27"/>
      <c r="U2188" s="28"/>
      <c r="V2188" s="156"/>
      <c r="W2188" s="156"/>
      <c r="X2188" s="156"/>
      <c r="Y2188" s="37"/>
      <c r="Z2188" s="37"/>
      <c r="AA2188" s="37"/>
      <c r="AB2188" s="30"/>
      <c r="AC2188" s="30"/>
      <c r="AD2188" s="31"/>
      <c r="AE2188" s="30"/>
      <c r="AF2188" s="30"/>
      <c r="AG2188" s="32"/>
      <c r="AH2188" s="30"/>
      <c r="AJ2188" s="30"/>
      <c r="AK2188" s="30"/>
      <c r="AL2188" s="30"/>
      <c r="AM2188" s="30"/>
      <c r="AN2188" s="30"/>
      <c r="AO2188" s="30"/>
      <c r="AP2188" s="30"/>
      <c r="AQ2188" s="30"/>
      <c r="AR2188" s="30"/>
      <c r="AS2188" s="30"/>
      <c r="AT2188" s="30"/>
      <c r="AU2188" s="121"/>
      <c r="AV2188" s="129"/>
      <c r="AW2188" s="129"/>
      <c r="AX2188" s="129"/>
    </row>
    <row r="2189" spans="1:50" x14ac:dyDescent="0.25">
      <c r="A2189" s="154"/>
      <c r="B2189" s="28"/>
      <c r="C2189" s="155"/>
      <c r="D2189" s="25"/>
      <c r="E2189" s="25"/>
      <c r="F2189" s="29"/>
      <c r="G2189" s="29"/>
      <c r="H2189" s="29"/>
      <c r="I2189" s="29"/>
      <c r="J2189" s="29"/>
      <c r="K2189" s="25"/>
      <c r="L2189" s="155"/>
      <c r="M2189" s="155"/>
      <c r="N2189" s="155"/>
      <c r="O2189" s="155"/>
      <c r="P2189" s="155"/>
      <c r="Q2189" s="28"/>
      <c r="R2189" s="29"/>
      <c r="S2189" s="27"/>
      <c r="T2189" s="27"/>
      <c r="U2189" s="28"/>
      <c r="V2189" s="156"/>
      <c r="W2189" s="156"/>
      <c r="X2189" s="156"/>
      <c r="Y2189" s="37"/>
      <c r="Z2189" s="37"/>
      <c r="AA2189" s="37"/>
      <c r="AB2189" s="30"/>
      <c r="AC2189" s="30"/>
      <c r="AD2189" s="31"/>
      <c r="AE2189" s="30"/>
      <c r="AF2189" s="30"/>
      <c r="AG2189" s="32"/>
      <c r="AH2189" s="30"/>
      <c r="AJ2189" s="30"/>
      <c r="AK2189" s="30"/>
      <c r="AL2189" s="30"/>
      <c r="AM2189" s="30"/>
      <c r="AN2189" s="30"/>
      <c r="AO2189" s="30"/>
      <c r="AP2189" s="30"/>
      <c r="AQ2189" s="30"/>
      <c r="AR2189" s="30"/>
      <c r="AS2189" s="30"/>
      <c r="AT2189" s="30"/>
      <c r="AU2189" s="121"/>
      <c r="AV2189" s="129"/>
      <c r="AW2189" s="129"/>
      <c r="AX2189" s="129"/>
    </row>
    <row r="2190" spans="1:50" x14ac:dyDescent="0.25">
      <c r="A2190" s="154"/>
      <c r="B2190" s="28"/>
      <c r="C2190" s="155"/>
      <c r="D2190" s="25"/>
      <c r="E2190" s="25"/>
      <c r="F2190" s="29"/>
      <c r="G2190" s="29"/>
      <c r="H2190" s="29"/>
      <c r="I2190" s="29"/>
      <c r="J2190" s="29"/>
      <c r="K2190" s="25"/>
      <c r="L2190" s="155"/>
      <c r="M2190" s="155"/>
      <c r="N2190" s="155"/>
      <c r="O2190" s="155"/>
      <c r="P2190" s="155"/>
      <c r="Q2190" s="28"/>
      <c r="R2190" s="29"/>
      <c r="S2190" s="27"/>
      <c r="T2190" s="27"/>
      <c r="U2190" s="28"/>
      <c r="V2190" s="156"/>
      <c r="W2190" s="156"/>
      <c r="X2190" s="156"/>
      <c r="Y2190" s="37"/>
      <c r="Z2190" s="37"/>
      <c r="AA2190" s="37"/>
      <c r="AB2190" s="30"/>
      <c r="AC2190" s="30"/>
      <c r="AD2190" s="31"/>
      <c r="AE2190" s="30"/>
      <c r="AF2190" s="30"/>
      <c r="AG2190" s="32"/>
      <c r="AH2190" s="30"/>
      <c r="AJ2190" s="30"/>
      <c r="AK2190" s="30"/>
      <c r="AL2190" s="30"/>
      <c r="AM2190" s="30"/>
      <c r="AN2190" s="30"/>
      <c r="AO2190" s="30"/>
      <c r="AP2190" s="30"/>
      <c r="AQ2190" s="30"/>
      <c r="AR2190" s="30"/>
      <c r="AS2190" s="30"/>
      <c r="AT2190" s="30"/>
      <c r="AU2190" s="121"/>
      <c r="AV2190" s="129"/>
      <c r="AW2190" s="129"/>
      <c r="AX2190" s="129"/>
    </row>
    <row r="2191" spans="1:50" x14ac:dyDescent="0.25">
      <c r="A2191" s="154"/>
      <c r="B2191" s="28"/>
      <c r="C2191" s="155"/>
      <c r="D2191" s="25"/>
      <c r="E2191" s="25"/>
      <c r="F2191" s="29"/>
      <c r="G2191" s="29"/>
      <c r="H2191" s="29"/>
      <c r="I2191" s="29"/>
      <c r="J2191" s="29"/>
      <c r="K2191" s="25"/>
      <c r="L2191" s="155"/>
      <c r="M2191" s="155"/>
      <c r="N2191" s="155"/>
      <c r="O2191" s="155"/>
      <c r="P2191" s="155"/>
      <c r="Q2191" s="28"/>
      <c r="R2191" s="29"/>
      <c r="S2191" s="27"/>
      <c r="T2191" s="27"/>
      <c r="U2191" s="28"/>
      <c r="V2191" s="156"/>
      <c r="W2191" s="156"/>
      <c r="X2191" s="156"/>
      <c r="Y2191" s="37"/>
      <c r="Z2191" s="37"/>
      <c r="AA2191" s="37"/>
      <c r="AB2191" s="30"/>
      <c r="AC2191" s="30"/>
      <c r="AD2191" s="31"/>
      <c r="AE2191" s="30"/>
      <c r="AF2191" s="30"/>
      <c r="AG2191" s="32"/>
      <c r="AH2191" s="30"/>
      <c r="AJ2191" s="30"/>
      <c r="AK2191" s="30"/>
      <c r="AL2191" s="30"/>
      <c r="AM2191" s="30"/>
      <c r="AN2191" s="30"/>
      <c r="AO2191" s="30"/>
      <c r="AP2191" s="30"/>
      <c r="AQ2191" s="30"/>
      <c r="AR2191" s="30"/>
      <c r="AS2191" s="30"/>
      <c r="AT2191" s="30"/>
      <c r="AU2191" s="121"/>
      <c r="AV2191" s="129"/>
      <c r="AW2191" s="129"/>
      <c r="AX2191" s="129"/>
    </row>
    <row r="2192" spans="1:50" x14ac:dyDescent="0.25">
      <c r="A2192" s="154"/>
      <c r="B2192" s="28"/>
      <c r="C2192" s="155"/>
      <c r="D2192" s="25"/>
      <c r="E2192" s="25"/>
      <c r="F2192" s="29"/>
      <c r="G2192" s="29"/>
      <c r="H2192" s="29"/>
      <c r="I2192" s="29"/>
      <c r="J2192" s="29"/>
      <c r="K2192" s="25"/>
      <c r="L2192" s="155"/>
      <c r="M2192" s="155"/>
      <c r="N2192" s="155"/>
      <c r="O2192" s="155"/>
      <c r="P2192" s="155"/>
      <c r="Q2192" s="28"/>
      <c r="R2192" s="29"/>
      <c r="S2192" s="27"/>
      <c r="T2192" s="27"/>
      <c r="U2192" s="28"/>
      <c r="V2192" s="156"/>
      <c r="W2192" s="156"/>
      <c r="X2192" s="156"/>
      <c r="Y2192" s="37"/>
      <c r="Z2192" s="37"/>
      <c r="AA2192" s="37"/>
      <c r="AB2192" s="30"/>
      <c r="AC2192" s="30"/>
      <c r="AD2192" s="31"/>
      <c r="AE2192" s="30"/>
      <c r="AF2192" s="30"/>
      <c r="AG2192" s="32"/>
      <c r="AH2192" s="30"/>
      <c r="AJ2192" s="30"/>
      <c r="AK2192" s="30"/>
      <c r="AL2192" s="30"/>
      <c r="AM2192" s="30"/>
      <c r="AN2192" s="30"/>
      <c r="AO2192" s="30"/>
      <c r="AP2192" s="30"/>
      <c r="AQ2192" s="30"/>
      <c r="AR2192" s="30"/>
      <c r="AS2192" s="30"/>
      <c r="AT2192" s="30"/>
      <c r="AU2192" s="121"/>
      <c r="AV2192" s="129"/>
      <c r="AW2192" s="129"/>
      <c r="AX2192" s="129"/>
    </row>
    <row r="2193" spans="1:50" x14ac:dyDescent="0.25">
      <c r="A2193" s="154"/>
      <c r="B2193" s="28"/>
      <c r="C2193" s="155"/>
      <c r="D2193" s="25"/>
      <c r="E2193" s="25"/>
      <c r="F2193" s="29"/>
      <c r="G2193" s="29"/>
      <c r="H2193" s="29"/>
      <c r="I2193" s="29"/>
      <c r="J2193" s="29"/>
      <c r="K2193" s="25"/>
      <c r="L2193" s="155"/>
      <c r="M2193" s="155"/>
      <c r="N2193" s="155"/>
      <c r="O2193" s="155"/>
      <c r="P2193" s="155"/>
      <c r="Q2193" s="28"/>
      <c r="R2193" s="29"/>
      <c r="S2193" s="27"/>
      <c r="T2193" s="27"/>
      <c r="U2193" s="28"/>
      <c r="V2193" s="156"/>
      <c r="W2193" s="156"/>
      <c r="X2193" s="156"/>
      <c r="Y2193" s="37"/>
      <c r="Z2193" s="37"/>
      <c r="AA2193" s="37"/>
      <c r="AB2193" s="30"/>
      <c r="AC2193" s="30"/>
      <c r="AD2193" s="31"/>
      <c r="AE2193" s="30"/>
      <c r="AF2193" s="30"/>
      <c r="AG2193" s="32"/>
      <c r="AH2193" s="30"/>
      <c r="AJ2193" s="30"/>
      <c r="AK2193" s="30"/>
      <c r="AL2193" s="30"/>
      <c r="AM2193" s="30"/>
      <c r="AN2193" s="30"/>
      <c r="AO2193" s="30"/>
      <c r="AP2193" s="30"/>
      <c r="AQ2193" s="30"/>
      <c r="AR2193" s="30"/>
      <c r="AS2193" s="30"/>
      <c r="AT2193" s="30"/>
      <c r="AU2193" s="121"/>
      <c r="AV2193" s="129"/>
      <c r="AW2193" s="129"/>
      <c r="AX2193" s="129"/>
    </row>
    <row r="2194" spans="1:50" x14ac:dyDescent="0.25">
      <c r="A2194" s="154"/>
      <c r="B2194" s="28"/>
      <c r="C2194" s="155"/>
      <c r="D2194" s="25"/>
      <c r="E2194" s="25"/>
      <c r="F2194" s="29"/>
      <c r="G2194" s="29"/>
      <c r="H2194" s="29"/>
      <c r="I2194" s="29"/>
      <c r="J2194" s="29"/>
      <c r="K2194" s="25"/>
      <c r="L2194" s="155"/>
      <c r="M2194" s="155"/>
      <c r="N2194" s="155"/>
      <c r="O2194" s="155"/>
      <c r="P2194" s="155"/>
      <c r="Q2194" s="28"/>
      <c r="R2194" s="29"/>
      <c r="S2194" s="27"/>
      <c r="T2194" s="27"/>
      <c r="U2194" s="28"/>
      <c r="V2194" s="156"/>
      <c r="W2194" s="156"/>
      <c r="X2194" s="156"/>
      <c r="Y2194" s="37"/>
      <c r="Z2194" s="37"/>
      <c r="AA2194" s="37"/>
      <c r="AB2194" s="30"/>
      <c r="AC2194" s="30"/>
      <c r="AD2194" s="31"/>
      <c r="AE2194" s="30"/>
      <c r="AF2194" s="30"/>
      <c r="AG2194" s="32"/>
      <c r="AH2194" s="30"/>
      <c r="AJ2194" s="30"/>
      <c r="AK2194" s="30"/>
      <c r="AL2194" s="30"/>
      <c r="AM2194" s="30"/>
      <c r="AN2194" s="30"/>
      <c r="AO2194" s="30"/>
      <c r="AP2194" s="30"/>
      <c r="AQ2194" s="30"/>
      <c r="AR2194" s="30"/>
      <c r="AS2194" s="30"/>
      <c r="AT2194" s="30"/>
      <c r="AU2194" s="121"/>
      <c r="AV2194" s="129"/>
      <c r="AW2194" s="129"/>
      <c r="AX2194" s="129"/>
    </row>
    <row r="2195" spans="1:50" x14ac:dyDescent="0.25">
      <c r="A2195" s="154"/>
      <c r="B2195" s="28"/>
      <c r="C2195" s="155"/>
      <c r="D2195" s="25"/>
      <c r="E2195" s="25"/>
      <c r="F2195" s="29"/>
      <c r="G2195" s="29"/>
      <c r="H2195" s="29"/>
      <c r="I2195" s="29"/>
      <c r="J2195" s="29"/>
      <c r="K2195" s="25"/>
      <c r="L2195" s="155"/>
      <c r="M2195" s="155"/>
      <c r="N2195" s="155"/>
      <c r="O2195" s="155"/>
      <c r="P2195" s="155"/>
      <c r="Q2195" s="28"/>
      <c r="R2195" s="29"/>
      <c r="S2195" s="27"/>
      <c r="T2195" s="27"/>
      <c r="U2195" s="28"/>
      <c r="V2195" s="156"/>
      <c r="W2195" s="156"/>
      <c r="X2195" s="156"/>
      <c r="Y2195" s="37"/>
      <c r="Z2195" s="37"/>
      <c r="AA2195" s="37"/>
      <c r="AB2195" s="30"/>
      <c r="AC2195" s="30"/>
      <c r="AD2195" s="31"/>
      <c r="AE2195" s="30"/>
      <c r="AF2195" s="30"/>
      <c r="AG2195" s="32"/>
      <c r="AH2195" s="30"/>
      <c r="AJ2195" s="30"/>
      <c r="AK2195" s="30"/>
      <c r="AL2195" s="30"/>
      <c r="AM2195" s="30"/>
      <c r="AN2195" s="30"/>
      <c r="AO2195" s="30"/>
      <c r="AP2195" s="30"/>
      <c r="AQ2195" s="30"/>
      <c r="AR2195" s="30"/>
      <c r="AS2195" s="30"/>
      <c r="AT2195" s="30"/>
      <c r="AU2195" s="121"/>
      <c r="AV2195" s="129"/>
      <c r="AW2195" s="129"/>
      <c r="AX2195" s="129"/>
    </row>
    <row r="2196" spans="1:50" x14ac:dyDescent="0.25">
      <c r="A2196" s="154"/>
      <c r="B2196" s="28"/>
      <c r="C2196" s="155"/>
      <c r="D2196" s="25"/>
      <c r="E2196" s="25"/>
      <c r="F2196" s="29"/>
      <c r="G2196" s="29"/>
      <c r="H2196" s="29"/>
      <c r="I2196" s="29"/>
      <c r="J2196" s="29"/>
      <c r="K2196" s="25"/>
      <c r="L2196" s="155"/>
      <c r="M2196" s="155"/>
      <c r="N2196" s="155"/>
      <c r="O2196" s="155"/>
      <c r="P2196" s="155"/>
      <c r="Q2196" s="28"/>
      <c r="R2196" s="29"/>
      <c r="S2196" s="27"/>
      <c r="T2196" s="27"/>
      <c r="U2196" s="28"/>
      <c r="V2196" s="156"/>
      <c r="W2196" s="156"/>
      <c r="X2196" s="156"/>
      <c r="Y2196" s="37"/>
      <c r="Z2196" s="37"/>
      <c r="AA2196" s="37"/>
      <c r="AB2196" s="30"/>
      <c r="AC2196" s="30"/>
      <c r="AD2196" s="31"/>
      <c r="AE2196" s="30"/>
      <c r="AF2196" s="30"/>
      <c r="AG2196" s="32"/>
      <c r="AH2196" s="30"/>
      <c r="AJ2196" s="30"/>
      <c r="AK2196" s="30"/>
      <c r="AL2196" s="30"/>
      <c r="AM2196" s="30"/>
      <c r="AN2196" s="30"/>
      <c r="AO2196" s="30"/>
      <c r="AP2196" s="30"/>
      <c r="AQ2196" s="30"/>
      <c r="AR2196" s="30"/>
      <c r="AS2196" s="30"/>
      <c r="AT2196" s="30"/>
      <c r="AU2196" s="121"/>
      <c r="AV2196" s="129"/>
      <c r="AW2196" s="129"/>
      <c r="AX2196" s="129"/>
    </row>
    <row r="2197" spans="1:50" x14ac:dyDescent="0.25">
      <c r="A2197" s="154"/>
      <c r="B2197" s="28"/>
      <c r="C2197" s="155"/>
      <c r="D2197" s="25"/>
      <c r="E2197" s="25"/>
      <c r="F2197" s="29"/>
      <c r="G2197" s="29"/>
      <c r="H2197" s="29"/>
      <c r="I2197" s="29"/>
      <c r="J2197" s="29"/>
      <c r="K2197" s="25"/>
      <c r="L2197" s="155"/>
      <c r="M2197" s="155"/>
      <c r="N2197" s="155"/>
      <c r="O2197" s="155"/>
      <c r="P2197" s="155"/>
      <c r="Q2197" s="28"/>
      <c r="R2197" s="29"/>
      <c r="S2197" s="27"/>
      <c r="T2197" s="27"/>
      <c r="U2197" s="28"/>
      <c r="V2197" s="156"/>
      <c r="W2197" s="156"/>
      <c r="X2197" s="156"/>
      <c r="Y2197" s="37"/>
      <c r="Z2197" s="37"/>
      <c r="AA2197" s="37"/>
      <c r="AB2197" s="30"/>
      <c r="AC2197" s="30"/>
      <c r="AD2197" s="31"/>
      <c r="AE2197" s="30"/>
      <c r="AF2197" s="30"/>
      <c r="AG2197" s="32"/>
      <c r="AH2197" s="30"/>
      <c r="AJ2197" s="30"/>
      <c r="AK2197" s="30"/>
      <c r="AL2197" s="30"/>
      <c r="AM2197" s="30"/>
      <c r="AN2197" s="30"/>
      <c r="AO2197" s="30"/>
      <c r="AP2197" s="30"/>
      <c r="AQ2197" s="30"/>
      <c r="AR2197" s="30"/>
      <c r="AS2197" s="30"/>
      <c r="AT2197" s="30"/>
      <c r="AU2197" s="121"/>
      <c r="AV2197" s="129"/>
      <c r="AW2197" s="129"/>
      <c r="AX2197" s="129"/>
    </row>
    <row r="2198" spans="1:50" x14ac:dyDescent="0.25">
      <c r="A2198" s="154"/>
      <c r="B2198" s="28"/>
      <c r="C2198" s="155"/>
      <c r="D2198" s="25"/>
      <c r="E2198" s="25"/>
      <c r="F2198" s="29"/>
      <c r="G2198" s="29"/>
      <c r="H2198" s="29"/>
      <c r="I2198" s="29"/>
      <c r="J2198" s="29"/>
      <c r="K2198" s="25"/>
      <c r="L2198" s="155"/>
      <c r="M2198" s="155"/>
      <c r="N2198" s="155"/>
      <c r="O2198" s="155"/>
      <c r="P2198" s="155"/>
      <c r="Q2198" s="28"/>
      <c r="R2198" s="29"/>
      <c r="S2198" s="27"/>
      <c r="T2198" s="27"/>
      <c r="U2198" s="28"/>
      <c r="V2198" s="156"/>
      <c r="W2198" s="156"/>
      <c r="X2198" s="156"/>
      <c r="Y2198" s="37"/>
      <c r="Z2198" s="37"/>
      <c r="AA2198" s="37"/>
      <c r="AB2198" s="30"/>
      <c r="AC2198" s="30"/>
      <c r="AD2198" s="31"/>
      <c r="AE2198" s="30"/>
      <c r="AF2198" s="30"/>
      <c r="AG2198" s="32"/>
      <c r="AH2198" s="30"/>
      <c r="AJ2198" s="30"/>
      <c r="AK2198" s="30"/>
      <c r="AL2198" s="30"/>
      <c r="AM2198" s="30"/>
      <c r="AN2198" s="30"/>
      <c r="AO2198" s="30"/>
      <c r="AP2198" s="30"/>
      <c r="AQ2198" s="30"/>
      <c r="AR2198" s="30"/>
      <c r="AS2198" s="30"/>
      <c r="AT2198" s="30"/>
      <c r="AU2198" s="121"/>
      <c r="AV2198" s="129"/>
      <c r="AW2198" s="129"/>
      <c r="AX2198" s="129"/>
    </row>
    <row r="2199" spans="1:50" x14ac:dyDescent="0.25">
      <c r="A2199" s="154"/>
      <c r="B2199" s="28"/>
      <c r="C2199" s="155"/>
      <c r="D2199" s="25"/>
      <c r="E2199" s="25"/>
      <c r="F2199" s="29"/>
      <c r="G2199" s="29"/>
      <c r="H2199" s="29"/>
      <c r="I2199" s="29"/>
      <c r="J2199" s="29"/>
      <c r="K2199" s="25"/>
      <c r="L2199" s="155"/>
      <c r="M2199" s="155"/>
      <c r="N2199" s="155"/>
      <c r="O2199" s="155"/>
      <c r="P2199" s="155"/>
      <c r="Q2199" s="28"/>
      <c r="R2199" s="29"/>
      <c r="S2199" s="27"/>
      <c r="T2199" s="27"/>
      <c r="U2199" s="28"/>
      <c r="V2199" s="156"/>
      <c r="W2199" s="156"/>
      <c r="X2199" s="156"/>
      <c r="Y2199" s="37"/>
      <c r="Z2199" s="37"/>
      <c r="AA2199" s="37"/>
      <c r="AB2199" s="30"/>
      <c r="AC2199" s="30"/>
      <c r="AD2199" s="31"/>
      <c r="AE2199" s="30"/>
      <c r="AF2199" s="30"/>
      <c r="AG2199" s="32"/>
      <c r="AH2199" s="30"/>
      <c r="AJ2199" s="30"/>
      <c r="AK2199" s="30"/>
      <c r="AL2199" s="30"/>
      <c r="AM2199" s="30"/>
      <c r="AN2199" s="30"/>
      <c r="AO2199" s="30"/>
      <c r="AP2199" s="30"/>
      <c r="AQ2199" s="30"/>
      <c r="AR2199" s="30"/>
      <c r="AS2199" s="30"/>
      <c r="AT2199" s="30"/>
      <c r="AU2199" s="121"/>
      <c r="AV2199" s="129"/>
      <c r="AW2199" s="129"/>
      <c r="AX2199" s="129"/>
    </row>
    <row r="2200" spans="1:50" x14ac:dyDescent="0.25">
      <c r="A2200" s="154"/>
      <c r="B2200" s="28"/>
      <c r="C2200" s="155"/>
      <c r="D2200" s="25"/>
      <c r="E2200" s="25"/>
      <c r="F2200" s="29"/>
      <c r="G2200" s="29"/>
      <c r="H2200" s="29"/>
      <c r="I2200" s="29"/>
      <c r="J2200" s="29"/>
      <c r="K2200" s="25"/>
      <c r="L2200" s="155"/>
      <c r="M2200" s="155"/>
      <c r="N2200" s="155"/>
      <c r="O2200" s="155"/>
      <c r="P2200" s="155"/>
      <c r="Q2200" s="28"/>
      <c r="R2200" s="29"/>
      <c r="S2200" s="27"/>
      <c r="T2200" s="27"/>
      <c r="U2200" s="28"/>
      <c r="V2200" s="156"/>
      <c r="W2200" s="156"/>
      <c r="X2200" s="156"/>
      <c r="Y2200" s="37"/>
      <c r="Z2200" s="37"/>
      <c r="AA2200" s="37"/>
      <c r="AB2200" s="30"/>
      <c r="AC2200" s="30"/>
      <c r="AD2200" s="31"/>
      <c r="AE2200" s="30"/>
      <c r="AF2200" s="30"/>
      <c r="AG2200" s="32"/>
      <c r="AH2200" s="30"/>
      <c r="AJ2200" s="30"/>
      <c r="AK2200" s="30"/>
      <c r="AL2200" s="30"/>
      <c r="AM2200" s="30"/>
      <c r="AN2200" s="30"/>
      <c r="AO2200" s="30"/>
      <c r="AP2200" s="30"/>
      <c r="AQ2200" s="30"/>
      <c r="AR2200" s="30"/>
      <c r="AS2200" s="30"/>
      <c r="AT2200" s="30"/>
      <c r="AU2200" s="121"/>
      <c r="AV2200" s="129"/>
      <c r="AW2200" s="129"/>
      <c r="AX2200" s="129"/>
    </row>
    <row r="2201" spans="1:50" x14ac:dyDescent="0.25">
      <c r="A2201" s="154"/>
      <c r="B2201" s="28"/>
      <c r="C2201" s="155"/>
      <c r="D2201" s="25"/>
      <c r="E2201" s="25"/>
      <c r="F2201" s="29"/>
      <c r="G2201" s="29"/>
      <c r="H2201" s="29"/>
      <c r="I2201" s="29"/>
      <c r="J2201" s="29"/>
      <c r="K2201" s="25"/>
      <c r="L2201" s="155"/>
      <c r="M2201" s="155"/>
      <c r="N2201" s="155"/>
      <c r="O2201" s="155"/>
      <c r="P2201" s="155"/>
      <c r="Q2201" s="28"/>
      <c r="R2201" s="29"/>
      <c r="S2201" s="27"/>
      <c r="T2201" s="27"/>
      <c r="U2201" s="28"/>
      <c r="V2201" s="156"/>
      <c r="W2201" s="156"/>
      <c r="X2201" s="156"/>
      <c r="Y2201" s="37"/>
      <c r="Z2201" s="37"/>
      <c r="AA2201" s="37"/>
      <c r="AB2201" s="30"/>
      <c r="AC2201" s="30"/>
      <c r="AD2201" s="31"/>
      <c r="AE2201" s="30"/>
      <c r="AF2201" s="30"/>
      <c r="AG2201" s="32"/>
      <c r="AH2201" s="30"/>
      <c r="AJ2201" s="30"/>
      <c r="AK2201" s="30"/>
      <c r="AL2201" s="30"/>
      <c r="AM2201" s="30"/>
      <c r="AN2201" s="30"/>
      <c r="AO2201" s="30"/>
      <c r="AP2201" s="30"/>
      <c r="AQ2201" s="30"/>
      <c r="AR2201" s="30"/>
      <c r="AS2201" s="30"/>
      <c r="AT2201" s="30"/>
      <c r="AU2201" s="121"/>
      <c r="AV2201" s="129"/>
      <c r="AW2201" s="129"/>
      <c r="AX2201" s="129"/>
    </row>
    <row r="2202" spans="1:50" x14ac:dyDescent="0.25">
      <c r="A2202" s="154"/>
      <c r="B2202" s="28"/>
      <c r="C2202" s="155"/>
      <c r="D2202" s="25"/>
      <c r="E2202" s="25"/>
      <c r="F2202" s="29"/>
      <c r="G2202" s="29"/>
      <c r="H2202" s="29"/>
      <c r="I2202" s="29"/>
      <c r="J2202" s="29"/>
      <c r="K2202" s="25"/>
      <c r="L2202" s="155"/>
      <c r="M2202" s="155"/>
      <c r="N2202" s="155"/>
      <c r="O2202" s="155"/>
      <c r="P2202" s="155"/>
      <c r="Q2202" s="28"/>
      <c r="R2202" s="29"/>
      <c r="S2202" s="27"/>
      <c r="T2202" s="27"/>
      <c r="U2202" s="28"/>
      <c r="V2202" s="156"/>
      <c r="W2202" s="156"/>
      <c r="X2202" s="156"/>
      <c r="Y2202" s="37"/>
      <c r="Z2202" s="37"/>
      <c r="AA2202" s="37"/>
      <c r="AB2202" s="30"/>
      <c r="AC2202" s="30"/>
      <c r="AD2202" s="31"/>
      <c r="AE2202" s="30"/>
      <c r="AF2202" s="30"/>
      <c r="AG2202" s="32"/>
      <c r="AH2202" s="30"/>
      <c r="AJ2202" s="30"/>
      <c r="AK2202" s="30"/>
      <c r="AL2202" s="30"/>
      <c r="AM2202" s="30"/>
      <c r="AN2202" s="30"/>
      <c r="AO2202" s="30"/>
      <c r="AP2202" s="30"/>
      <c r="AQ2202" s="30"/>
      <c r="AR2202" s="30"/>
      <c r="AS2202" s="30"/>
      <c r="AT2202" s="30"/>
      <c r="AU2202" s="121"/>
      <c r="AV2202" s="129"/>
      <c r="AW2202" s="129"/>
      <c r="AX2202" s="129"/>
    </row>
    <row r="2203" spans="1:50" x14ac:dyDescent="0.25">
      <c r="A2203" s="154"/>
      <c r="B2203" s="28"/>
      <c r="C2203" s="155"/>
      <c r="D2203" s="25"/>
      <c r="E2203" s="25"/>
      <c r="F2203" s="29"/>
      <c r="G2203" s="29"/>
      <c r="H2203" s="29"/>
      <c r="I2203" s="29"/>
      <c r="J2203" s="29"/>
      <c r="K2203" s="25"/>
      <c r="L2203" s="155"/>
      <c r="M2203" s="155"/>
      <c r="N2203" s="155"/>
      <c r="O2203" s="155"/>
      <c r="P2203" s="155"/>
      <c r="Q2203" s="28"/>
      <c r="R2203" s="29"/>
      <c r="S2203" s="27"/>
      <c r="T2203" s="27"/>
      <c r="U2203" s="28"/>
      <c r="V2203" s="156"/>
      <c r="W2203" s="156"/>
      <c r="X2203" s="156"/>
      <c r="Y2203" s="37"/>
      <c r="Z2203" s="37"/>
      <c r="AA2203" s="37"/>
      <c r="AB2203" s="30"/>
      <c r="AC2203" s="30"/>
      <c r="AD2203" s="31"/>
      <c r="AE2203" s="30"/>
      <c r="AF2203" s="30"/>
      <c r="AG2203" s="32"/>
      <c r="AH2203" s="30"/>
      <c r="AJ2203" s="30"/>
      <c r="AK2203" s="30"/>
      <c r="AL2203" s="30"/>
      <c r="AM2203" s="30"/>
      <c r="AN2203" s="30"/>
      <c r="AO2203" s="30"/>
      <c r="AP2203" s="30"/>
      <c r="AQ2203" s="30"/>
      <c r="AR2203" s="30"/>
      <c r="AS2203" s="30"/>
      <c r="AT2203" s="30"/>
      <c r="AU2203" s="121"/>
      <c r="AV2203" s="129"/>
      <c r="AW2203" s="129"/>
      <c r="AX2203" s="129"/>
    </row>
    <row r="2204" spans="1:50" x14ac:dyDescent="0.25">
      <c r="A2204" s="154"/>
      <c r="B2204" s="28"/>
      <c r="C2204" s="155"/>
      <c r="D2204" s="25"/>
      <c r="E2204" s="25"/>
      <c r="F2204" s="29"/>
      <c r="G2204" s="29"/>
      <c r="H2204" s="29"/>
      <c r="I2204" s="29"/>
      <c r="J2204" s="29"/>
      <c r="K2204" s="25"/>
      <c r="L2204" s="155"/>
      <c r="M2204" s="155"/>
      <c r="N2204" s="155"/>
      <c r="O2204" s="155"/>
      <c r="P2204" s="155"/>
      <c r="Q2204" s="28"/>
      <c r="R2204" s="29"/>
      <c r="S2204" s="27"/>
      <c r="T2204" s="27"/>
      <c r="U2204" s="28"/>
      <c r="V2204" s="156"/>
      <c r="W2204" s="156"/>
      <c r="X2204" s="156"/>
      <c r="Y2204" s="37"/>
      <c r="Z2204" s="37"/>
      <c r="AA2204" s="37"/>
      <c r="AB2204" s="30"/>
      <c r="AC2204" s="30"/>
      <c r="AD2204" s="31"/>
      <c r="AE2204" s="30"/>
      <c r="AF2204" s="30"/>
      <c r="AG2204" s="32"/>
      <c r="AH2204" s="30"/>
      <c r="AJ2204" s="30"/>
      <c r="AK2204" s="30"/>
      <c r="AL2204" s="30"/>
      <c r="AM2204" s="30"/>
      <c r="AN2204" s="30"/>
      <c r="AO2204" s="30"/>
      <c r="AP2204" s="30"/>
      <c r="AQ2204" s="30"/>
      <c r="AR2204" s="30"/>
      <c r="AS2204" s="30"/>
      <c r="AT2204" s="30"/>
      <c r="AU2204" s="121"/>
      <c r="AV2204" s="129"/>
      <c r="AW2204" s="129"/>
      <c r="AX2204" s="129"/>
    </row>
    <row r="2205" spans="1:50" x14ac:dyDescent="0.25">
      <c r="A2205" s="154"/>
      <c r="B2205" s="28"/>
      <c r="C2205" s="155"/>
      <c r="D2205" s="25"/>
      <c r="E2205" s="25"/>
      <c r="F2205" s="29"/>
      <c r="G2205" s="29"/>
      <c r="H2205" s="29"/>
      <c r="I2205" s="29"/>
      <c r="J2205" s="29"/>
      <c r="K2205" s="25"/>
      <c r="L2205" s="155"/>
      <c r="M2205" s="155"/>
      <c r="N2205" s="155"/>
      <c r="O2205" s="155"/>
      <c r="P2205" s="155"/>
      <c r="Q2205" s="28"/>
      <c r="R2205" s="29"/>
      <c r="S2205" s="27"/>
      <c r="T2205" s="27"/>
      <c r="U2205" s="28"/>
      <c r="V2205" s="156"/>
      <c r="W2205" s="156"/>
      <c r="X2205" s="156"/>
      <c r="Y2205" s="37"/>
      <c r="Z2205" s="37"/>
      <c r="AA2205" s="37"/>
      <c r="AB2205" s="30"/>
      <c r="AC2205" s="30"/>
      <c r="AD2205" s="31"/>
      <c r="AE2205" s="30"/>
      <c r="AF2205" s="30"/>
      <c r="AG2205" s="32"/>
      <c r="AH2205" s="30"/>
      <c r="AJ2205" s="30"/>
      <c r="AK2205" s="30"/>
      <c r="AL2205" s="30"/>
      <c r="AM2205" s="30"/>
      <c r="AN2205" s="30"/>
      <c r="AO2205" s="30"/>
      <c r="AP2205" s="30"/>
      <c r="AQ2205" s="30"/>
      <c r="AR2205" s="30"/>
      <c r="AS2205" s="30"/>
      <c r="AT2205" s="30"/>
      <c r="AU2205" s="121"/>
      <c r="AV2205" s="129"/>
      <c r="AW2205" s="129"/>
      <c r="AX2205" s="129"/>
    </row>
    <row r="2206" spans="1:50" x14ac:dyDescent="0.25">
      <c r="A2206" s="154"/>
      <c r="B2206" s="28"/>
      <c r="C2206" s="155"/>
      <c r="D2206" s="25"/>
      <c r="E2206" s="25"/>
      <c r="F2206" s="29"/>
      <c r="G2206" s="29"/>
      <c r="H2206" s="29"/>
      <c r="I2206" s="29"/>
      <c r="J2206" s="29"/>
      <c r="K2206" s="25"/>
      <c r="L2206" s="155"/>
      <c r="M2206" s="155"/>
      <c r="N2206" s="155"/>
      <c r="O2206" s="155"/>
      <c r="P2206" s="155"/>
      <c r="Q2206" s="28"/>
      <c r="R2206" s="29"/>
      <c r="S2206" s="27"/>
      <c r="T2206" s="27"/>
      <c r="U2206" s="28"/>
      <c r="V2206" s="156"/>
      <c r="W2206" s="156"/>
      <c r="X2206" s="156"/>
      <c r="Y2206" s="37"/>
      <c r="Z2206" s="37"/>
      <c r="AA2206" s="37"/>
      <c r="AB2206" s="30"/>
      <c r="AC2206" s="30"/>
      <c r="AD2206" s="31"/>
      <c r="AE2206" s="30"/>
      <c r="AF2206" s="30"/>
      <c r="AG2206" s="32"/>
      <c r="AH2206" s="30"/>
      <c r="AJ2206" s="30"/>
      <c r="AK2206" s="30"/>
      <c r="AL2206" s="30"/>
      <c r="AM2206" s="30"/>
      <c r="AN2206" s="30"/>
      <c r="AO2206" s="30"/>
      <c r="AP2206" s="30"/>
      <c r="AQ2206" s="30"/>
      <c r="AR2206" s="30"/>
      <c r="AS2206" s="30"/>
      <c r="AT2206" s="30"/>
      <c r="AU2206" s="121"/>
      <c r="AV2206" s="129"/>
      <c r="AW2206" s="129"/>
      <c r="AX2206" s="129"/>
    </row>
    <row r="2207" spans="1:50" x14ac:dyDescent="0.25">
      <c r="A2207" s="154"/>
      <c r="B2207" s="28"/>
      <c r="C2207" s="155"/>
      <c r="D2207" s="25"/>
      <c r="E2207" s="25"/>
      <c r="F2207" s="29"/>
      <c r="G2207" s="29"/>
      <c r="H2207" s="29"/>
      <c r="I2207" s="29"/>
      <c r="J2207" s="29"/>
      <c r="K2207" s="25"/>
      <c r="L2207" s="155"/>
      <c r="M2207" s="155"/>
      <c r="N2207" s="155"/>
      <c r="O2207" s="155"/>
      <c r="P2207" s="155"/>
      <c r="Q2207" s="28"/>
      <c r="R2207" s="29"/>
      <c r="S2207" s="27"/>
      <c r="T2207" s="27"/>
      <c r="U2207" s="28"/>
      <c r="V2207" s="156"/>
      <c r="W2207" s="156"/>
      <c r="X2207" s="156"/>
      <c r="Y2207" s="37"/>
      <c r="Z2207" s="37"/>
      <c r="AA2207" s="37"/>
      <c r="AB2207" s="30"/>
      <c r="AC2207" s="30"/>
      <c r="AD2207" s="31"/>
      <c r="AE2207" s="30"/>
      <c r="AF2207" s="30"/>
      <c r="AG2207" s="32"/>
      <c r="AH2207" s="30"/>
      <c r="AJ2207" s="30"/>
      <c r="AK2207" s="30"/>
      <c r="AL2207" s="30"/>
      <c r="AM2207" s="30"/>
      <c r="AN2207" s="30"/>
      <c r="AO2207" s="30"/>
      <c r="AP2207" s="30"/>
      <c r="AQ2207" s="30"/>
      <c r="AR2207" s="30"/>
      <c r="AS2207" s="30"/>
      <c r="AT2207" s="30"/>
      <c r="AU2207" s="121"/>
      <c r="AV2207" s="129"/>
      <c r="AW2207" s="129"/>
      <c r="AX2207" s="129"/>
    </row>
    <row r="2208" spans="1:50" x14ac:dyDescent="0.25">
      <c r="A2208" s="154"/>
      <c r="B2208" s="28"/>
      <c r="C2208" s="155"/>
      <c r="D2208" s="25"/>
      <c r="E2208" s="25"/>
      <c r="F2208" s="29"/>
      <c r="G2208" s="29"/>
      <c r="H2208" s="29"/>
      <c r="I2208" s="29"/>
      <c r="J2208" s="29"/>
      <c r="K2208" s="25"/>
      <c r="L2208" s="155"/>
      <c r="M2208" s="155"/>
      <c r="N2208" s="155"/>
      <c r="O2208" s="155"/>
      <c r="P2208" s="155"/>
      <c r="Q2208" s="28"/>
      <c r="R2208" s="29"/>
      <c r="S2208" s="27"/>
      <c r="T2208" s="27"/>
      <c r="U2208" s="28"/>
      <c r="V2208" s="156"/>
      <c r="W2208" s="156"/>
      <c r="X2208" s="156"/>
      <c r="Y2208" s="37"/>
      <c r="Z2208" s="37"/>
      <c r="AA2208" s="37"/>
      <c r="AB2208" s="30"/>
      <c r="AC2208" s="30"/>
      <c r="AD2208" s="31"/>
      <c r="AE2208" s="30"/>
      <c r="AF2208" s="30"/>
      <c r="AG2208" s="32"/>
      <c r="AH2208" s="30"/>
      <c r="AJ2208" s="30"/>
      <c r="AK2208" s="30"/>
      <c r="AL2208" s="30"/>
      <c r="AM2208" s="30"/>
      <c r="AN2208" s="30"/>
      <c r="AO2208" s="30"/>
      <c r="AP2208" s="30"/>
      <c r="AQ2208" s="30"/>
      <c r="AR2208" s="30"/>
      <c r="AS2208" s="30"/>
      <c r="AT2208" s="30"/>
      <c r="AU2208" s="121"/>
      <c r="AV2208" s="129"/>
      <c r="AW2208" s="129"/>
      <c r="AX2208" s="129"/>
    </row>
    <row r="2209" spans="1:50" x14ac:dyDescent="0.25">
      <c r="A2209" s="154"/>
      <c r="B2209" s="28"/>
      <c r="C2209" s="155"/>
      <c r="D2209" s="25"/>
      <c r="E2209" s="25"/>
      <c r="F2209" s="29"/>
      <c r="G2209" s="29"/>
      <c r="H2209" s="29"/>
      <c r="I2209" s="29"/>
      <c r="J2209" s="29"/>
      <c r="K2209" s="25"/>
      <c r="L2209" s="155"/>
      <c r="M2209" s="155"/>
      <c r="N2209" s="155"/>
      <c r="O2209" s="155"/>
      <c r="P2209" s="155"/>
      <c r="Q2209" s="28"/>
      <c r="R2209" s="29"/>
      <c r="S2209" s="27"/>
      <c r="T2209" s="27"/>
      <c r="U2209" s="28"/>
      <c r="V2209" s="156"/>
      <c r="W2209" s="156"/>
      <c r="X2209" s="156"/>
      <c r="Y2209" s="37"/>
      <c r="Z2209" s="37"/>
      <c r="AA2209" s="37"/>
      <c r="AB2209" s="30"/>
      <c r="AC2209" s="30"/>
      <c r="AD2209" s="31"/>
      <c r="AE2209" s="30"/>
      <c r="AF2209" s="30"/>
      <c r="AG2209" s="32"/>
      <c r="AH2209" s="30"/>
      <c r="AJ2209" s="30"/>
      <c r="AK2209" s="30"/>
      <c r="AL2209" s="30"/>
      <c r="AM2209" s="30"/>
      <c r="AN2209" s="30"/>
      <c r="AO2209" s="30"/>
      <c r="AP2209" s="30"/>
      <c r="AQ2209" s="30"/>
      <c r="AR2209" s="30"/>
      <c r="AS2209" s="30"/>
      <c r="AT2209" s="30"/>
      <c r="AU2209" s="121"/>
      <c r="AV2209" s="129"/>
      <c r="AW2209" s="129"/>
      <c r="AX2209" s="129"/>
    </row>
    <row r="2210" spans="1:50" x14ac:dyDescent="0.25">
      <c r="A2210" s="154"/>
      <c r="B2210" s="28"/>
      <c r="C2210" s="155"/>
      <c r="D2210" s="25"/>
      <c r="E2210" s="25"/>
      <c r="F2210" s="29"/>
      <c r="G2210" s="29"/>
      <c r="H2210" s="29"/>
      <c r="I2210" s="29"/>
      <c r="J2210" s="29"/>
      <c r="K2210" s="25"/>
      <c r="L2210" s="155"/>
      <c r="M2210" s="155"/>
      <c r="N2210" s="155"/>
      <c r="O2210" s="155"/>
      <c r="P2210" s="155"/>
      <c r="Q2210" s="28"/>
      <c r="R2210" s="29"/>
      <c r="S2210" s="27"/>
      <c r="T2210" s="27"/>
      <c r="U2210" s="28"/>
      <c r="V2210" s="156"/>
      <c r="W2210" s="156"/>
      <c r="X2210" s="156"/>
      <c r="Y2210" s="37"/>
      <c r="Z2210" s="37"/>
      <c r="AA2210" s="37"/>
      <c r="AB2210" s="30"/>
      <c r="AC2210" s="30"/>
      <c r="AD2210" s="31"/>
      <c r="AE2210" s="30"/>
      <c r="AF2210" s="30"/>
      <c r="AG2210" s="32"/>
      <c r="AH2210" s="30"/>
      <c r="AJ2210" s="30"/>
      <c r="AK2210" s="30"/>
      <c r="AL2210" s="30"/>
      <c r="AM2210" s="30"/>
      <c r="AN2210" s="30"/>
      <c r="AO2210" s="30"/>
      <c r="AP2210" s="30"/>
      <c r="AQ2210" s="30"/>
      <c r="AR2210" s="30"/>
      <c r="AS2210" s="30"/>
      <c r="AT2210" s="30"/>
      <c r="AU2210" s="121"/>
      <c r="AV2210" s="129"/>
      <c r="AW2210" s="129"/>
      <c r="AX2210" s="129"/>
    </row>
    <row r="2211" spans="1:50" x14ac:dyDescent="0.25">
      <c r="A2211" s="154"/>
      <c r="B2211" s="28"/>
      <c r="C2211" s="155"/>
      <c r="D2211" s="25"/>
      <c r="E2211" s="25"/>
      <c r="F2211" s="29"/>
      <c r="G2211" s="29"/>
      <c r="H2211" s="29"/>
      <c r="I2211" s="29"/>
      <c r="J2211" s="29"/>
      <c r="K2211" s="25"/>
      <c r="L2211" s="155"/>
      <c r="M2211" s="155"/>
      <c r="N2211" s="155"/>
      <c r="O2211" s="155"/>
      <c r="P2211" s="155"/>
      <c r="Q2211" s="28"/>
      <c r="R2211" s="29"/>
      <c r="S2211" s="27"/>
      <c r="T2211" s="27"/>
      <c r="U2211" s="28"/>
      <c r="V2211" s="156"/>
      <c r="W2211" s="156"/>
      <c r="X2211" s="156"/>
      <c r="Y2211" s="37"/>
      <c r="Z2211" s="37"/>
      <c r="AA2211" s="37"/>
      <c r="AB2211" s="30"/>
      <c r="AC2211" s="30"/>
      <c r="AD2211" s="31"/>
      <c r="AE2211" s="30"/>
      <c r="AF2211" s="30"/>
      <c r="AG2211" s="32"/>
      <c r="AH2211" s="30"/>
      <c r="AJ2211" s="30"/>
      <c r="AK2211" s="30"/>
      <c r="AL2211" s="30"/>
      <c r="AM2211" s="30"/>
      <c r="AN2211" s="30"/>
      <c r="AO2211" s="30"/>
      <c r="AP2211" s="30"/>
      <c r="AQ2211" s="30"/>
      <c r="AR2211" s="30"/>
      <c r="AS2211" s="30"/>
      <c r="AT2211" s="30"/>
      <c r="AU2211" s="121"/>
      <c r="AV2211" s="129"/>
      <c r="AW2211" s="129"/>
      <c r="AX2211" s="129"/>
    </row>
    <row r="2212" spans="1:50" x14ac:dyDescent="0.25">
      <c r="A2212" s="154"/>
      <c r="B2212" s="28"/>
      <c r="C2212" s="155"/>
      <c r="D2212" s="25"/>
      <c r="E2212" s="25"/>
      <c r="F2212" s="29"/>
      <c r="G2212" s="29"/>
      <c r="H2212" s="29"/>
      <c r="I2212" s="29"/>
      <c r="J2212" s="29"/>
      <c r="K2212" s="25"/>
      <c r="L2212" s="155"/>
      <c r="M2212" s="155"/>
      <c r="N2212" s="155"/>
      <c r="O2212" s="155"/>
      <c r="P2212" s="155"/>
      <c r="Q2212" s="28"/>
      <c r="R2212" s="29"/>
      <c r="S2212" s="27"/>
      <c r="T2212" s="27"/>
      <c r="U2212" s="28"/>
      <c r="V2212" s="156"/>
      <c r="W2212" s="156"/>
      <c r="X2212" s="156"/>
      <c r="Y2212" s="37"/>
      <c r="Z2212" s="37"/>
      <c r="AA2212" s="37"/>
      <c r="AB2212" s="30"/>
      <c r="AC2212" s="30"/>
      <c r="AD2212" s="31"/>
      <c r="AE2212" s="30"/>
      <c r="AF2212" s="30"/>
      <c r="AG2212" s="32"/>
      <c r="AH2212" s="30"/>
      <c r="AJ2212" s="30"/>
      <c r="AK2212" s="30"/>
      <c r="AL2212" s="30"/>
      <c r="AM2212" s="30"/>
      <c r="AN2212" s="30"/>
      <c r="AO2212" s="30"/>
      <c r="AP2212" s="30"/>
      <c r="AQ2212" s="30"/>
      <c r="AR2212" s="30"/>
      <c r="AS2212" s="30"/>
      <c r="AT2212" s="30"/>
      <c r="AU2212" s="121"/>
      <c r="AV2212" s="129"/>
      <c r="AW2212" s="129"/>
      <c r="AX2212" s="129"/>
    </row>
    <row r="2213" spans="1:50" x14ac:dyDescent="0.25">
      <c r="A2213" s="154"/>
      <c r="B2213" s="28"/>
      <c r="C2213" s="155"/>
      <c r="D2213" s="25"/>
      <c r="E2213" s="25"/>
      <c r="F2213" s="29"/>
      <c r="G2213" s="29"/>
      <c r="H2213" s="29"/>
      <c r="I2213" s="29"/>
      <c r="J2213" s="29"/>
      <c r="K2213" s="25"/>
      <c r="L2213" s="155"/>
      <c r="M2213" s="155"/>
      <c r="N2213" s="155"/>
      <c r="O2213" s="155"/>
      <c r="P2213" s="155"/>
      <c r="Q2213" s="28"/>
      <c r="R2213" s="29"/>
      <c r="S2213" s="27"/>
      <c r="T2213" s="27"/>
      <c r="U2213" s="28"/>
      <c r="V2213" s="156"/>
      <c r="W2213" s="156"/>
      <c r="X2213" s="156"/>
      <c r="Y2213" s="37"/>
      <c r="Z2213" s="37"/>
      <c r="AA2213" s="37"/>
      <c r="AB2213" s="30"/>
      <c r="AC2213" s="30"/>
      <c r="AD2213" s="31"/>
      <c r="AE2213" s="30"/>
      <c r="AF2213" s="30"/>
      <c r="AG2213" s="32"/>
      <c r="AH2213" s="30"/>
      <c r="AJ2213" s="30"/>
      <c r="AK2213" s="30"/>
      <c r="AL2213" s="30"/>
      <c r="AM2213" s="30"/>
      <c r="AN2213" s="30"/>
      <c r="AO2213" s="30"/>
      <c r="AP2213" s="30"/>
      <c r="AQ2213" s="30"/>
      <c r="AR2213" s="30"/>
      <c r="AS2213" s="30"/>
      <c r="AT2213" s="30"/>
      <c r="AU2213" s="121"/>
      <c r="AV2213" s="129"/>
      <c r="AW2213" s="129"/>
      <c r="AX2213" s="129"/>
    </row>
    <row r="2214" spans="1:50" x14ac:dyDescent="0.25">
      <c r="A2214" s="154"/>
      <c r="B2214" s="28"/>
      <c r="C2214" s="155"/>
      <c r="D2214" s="25"/>
      <c r="E2214" s="25"/>
      <c r="F2214" s="29"/>
      <c r="G2214" s="29"/>
      <c r="H2214" s="29"/>
      <c r="I2214" s="29"/>
      <c r="J2214" s="29"/>
      <c r="K2214" s="25"/>
      <c r="L2214" s="155"/>
      <c r="M2214" s="155"/>
      <c r="N2214" s="155"/>
      <c r="O2214" s="155"/>
      <c r="P2214" s="155"/>
      <c r="Q2214" s="28"/>
      <c r="R2214" s="29"/>
      <c r="S2214" s="27"/>
      <c r="T2214" s="27"/>
      <c r="U2214" s="28"/>
      <c r="V2214" s="156"/>
      <c r="W2214" s="156"/>
      <c r="X2214" s="156"/>
      <c r="Y2214" s="37"/>
      <c r="Z2214" s="37"/>
      <c r="AA2214" s="37"/>
      <c r="AB2214" s="30"/>
      <c r="AC2214" s="30"/>
      <c r="AD2214" s="31"/>
      <c r="AE2214" s="30"/>
      <c r="AF2214" s="30"/>
      <c r="AG2214" s="32"/>
      <c r="AH2214" s="30"/>
      <c r="AJ2214" s="30"/>
      <c r="AK2214" s="30"/>
      <c r="AL2214" s="30"/>
      <c r="AM2214" s="30"/>
      <c r="AN2214" s="30"/>
      <c r="AO2214" s="30"/>
      <c r="AP2214" s="30"/>
      <c r="AQ2214" s="30"/>
      <c r="AR2214" s="30"/>
      <c r="AS2214" s="30"/>
      <c r="AT2214" s="30"/>
      <c r="AU2214" s="121"/>
      <c r="AV2214" s="129"/>
      <c r="AW2214" s="129"/>
      <c r="AX2214" s="129"/>
    </row>
    <row r="2215" spans="1:50" x14ac:dyDescent="0.25">
      <c r="A2215" s="154"/>
      <c r="B2215" s="28"/>
      <c r="C2215" s="155"/>
      <c r="D2215" s="25"/>
      <c r="E2215" s="25"/>
      <c r="F2215" s="29"/>
      <c r="G2215" s="29"/>
      <c r="H2215" s="29"/>
      <c r="I2215" s="29"/>
      <c r="J2215" s="29"/>
      <c r="K2215" s="25"/>
      <c r="L2215" s="155"/>
      <c r="M2215" s="155"/>
      <c r="N2215" s="155"/>
      <c r="O2215" s="155"/>
      <c r="P2215" s="155"/>
      <c r="Q2215" s="28"/>
      <c r="R2215" s="29"/>
      <c r="S2215" s="27"/>
      <c r="T2215" s="27"/>
      <c r="U2215" s="28"/>
      <c r="V2215" s="156"/>
      <c r="W2215" s="156"/>
      <c r="X2215" s="156"/>
      <c r="Y2215" s="37"/>
      <c r="Z2215" s="37"/>
      <c r="AA2215" s="37"/>
      <c r="AB2215" s="30"/>
      <c r="AC2215" s="30"/>
      <c r="AD2215" s="31"/>
      <c r="AE2215" s="30"/>
      <c r="AF2215" s="30"/>
      <c r="AG2215" s="32"/>
      <c r="AH2215" s="30"/>
      <c r="AJ2215" s="30"/>
      <c r="AK2215" s="30"/>
      <c r="AL2215" s="30"/>
      <c r="AM2215" s="30"/>
      <c r="AN2215" s="30"/>
      <c r="AO2215" s="30"/>
      <c r="AP2215" s="30"/>
      <c r="AQ2215" s="30"/>
      <c r="AR2215" s="30"/>
      <c r="AS2215" s="30"/>
      <c r="AT2215" s="30"/>
      <c r="AU2215" s="121"/>
      <c r="AV2215" s="129"/>
      <c r="AW2215" s="129"/>
      <c r="AX2215" s="129"/>
    </row>
    <row r="2216" spans="1:50" x14ac:dyDescent="0.25">
      <c r="A2216" s="154"/>
      <c r="B2216" s="28"/>
      <c r="C2216" s="155"/>
      <c r="D2216" s="25"/>
      <c r="E2216" s="25"/>
      <c r="F2216" s="29"/>
      <c r="G2216" s="29"/>
      <c r="H2216" s="29"/>
      <c r="I2216" s="29"/>
      <c r="J2216" s="29"/>
      <c r="K2216" s="25"/>
      <c r="L2216" s="155"/>
      <c r="M2216" s="155"/>
      <c r="N2216" s="155"/>
      <c r="O2216" s="155"/>
      <c r="P2216" s="155"/>
      <c r="Q2216" s="28"/>
      <c r="R2216" s="29"/>
      <c r="S2216" s="27"/>
      <c r="T2216" s="27"/>
      <c r="U2216" s="28"/>
      <c r="V2216" s="156"/>
      <c r="W2216" s="156"/>
      <c r="X2216" s="156"/>
      <c r="Y2216" s="37"/>
      <c r="Z2216" s="37"/>
      <c r="AA2216" s="37"/>
      <c r="AB2216" s="30"/>
      <c r="AC2216" s="30"/>
      <c r="AD2216" s="31"/>
      <c r="AE2216" s="30"/>
      <c r="AF2216" s="30"/>
      <c r="AG2216" s="32"/>
      <c r="AH2216" s="30"/>
      <c r="AJ2216" s="30"/>
      <c r="AK2216" s="30"/>
      <c r="AL2216" s="30"/>
      <c r="AM2216" s="30"/>
      <c r="AN2216" s="30"/>
      <c r="AO2216" s="30"/>
      <c r="AP2216" s="30"/>
      <c r="AQ2216" s="30"/>
      <c r="AR2216" s="30"/>
      <c r="AS2216" s="30"/>
      <c r="AT2216" s="30"/>
      <c r="AU2216" s="121"/>
      <c r="AV2216" s="129"/>
      <c r="AW2216" s="129"/>
      <c r="AX2216" s="129"/>
    </row>
    <row r="2217" spans="1:50" x14ac:dyDescent="0.25">
      <c r="A2217" s="154"/>
      <c r="B2217" s="28"/>
      <c r="C2217" s="155"/>
      <c r="D2217" s="25"/>
      <c r="E2217" s="25"/>
      <c r="F2217" s="29"/>
      <c r="G2217" s="29"/>
      <c r="H2217" s="29"/>
      <c r="I2217" s="29"/>
      <c r="J2217" s="29"/>
      <c r="K2217" s="25"/>
      <c r="L2217" s="155"/>
      <c r="M2217" s="155"/>
      <c r="N2217" s="155"/>
      <c r="O2217" s="155"/>
      <c r="P2217" s="155"/>
      <c r="Q2217" s="28"/>
      <c r="R2217" s="29"/>
      <c r="S2217" s="27"/>
      <c r="T2217" s="27"/>
      <c r="U2217" s="28"/>
      <c r="V2217" s="156"/>
      <c r="W2217" s="156"/>
      <c r="X2217" s="156"/>
      <c r="Y2217" s="37"/>
      <c r="Z2217" s="37"/>
      <c r="AA2217" s="37"/>
      <c r="AB2217" s="30"/>
      <c r="AC2217" s="30"/>
      <c r="AD2217" s="31"/>
      <c r="AE2217" s="30"/>
      <c r="AF2217" s="30"/>
      <c r="AG2217" s="32"/>
      <c r="AH2217" s="30"/>
      <c r="AJ2217" s="30"/>
      <c r="AK2217" s="30"/>
      <c r="AL2217" s="30"/>
      <c r="AM2217" s="30"/>
      <c r="AN2217" s="30"/>
      <c r="AO2217" s="30"/>
      <c r="AP2217" s="30"/>
      <c r="AQ2217" s="30"/>
      <c r="AR2217" s="30"/>
      <c r="AS2217" s="30"/>
      <c r="AT2217" s="30"/>
      <c r="AU2217" s="121"/>
      <c r="AV2217" s="129"/>
      <c r="AW2217" s="129"/>
      <c r="AX2217" s="129"/>
    </row>
    <row r="2218" spans="1:50" x14ac:dyDescent="0.25">
      <c r="A2218" s="154"/>
      <c r="B2218" s="28"/>
      <c r="C2218" s="155"/>
      <c r="D2218" s="25"/>
      <c r="E2218" s="25"/>
      <c r="F2218" s="29"/>
      <c r="G2218" s="29"/>
      <c r="H2218" s="29"/>
      <c r="I2218" s="29"/>
      <c r="J2218" s="29"/>
      <c r="K2218" s="25"/>
      <c r="L2218" s="155"/>
      <c r="M2218" s="155"/>
      <c r="N2218" s="155"/>
      <c r="O2218" s="155"/>
      <c r="P2218" s="155"/>
      <c r="Q2218" s="28"/>
      <c r="R2218" s="29"/>
      <c r="S2218" s="27"/>
      <c r="T2218" s="27"/>
      <c r="U2218" s="28"/>
      <c r="V2218" s="156"/>
      <c r="W2218" s="156"/>
      <c r="X2218" s="156"/>
      <c r="Y2218" s="37"/>
      <c r="Z2218" s="37"/>
      <c r="AA2218" s="37"/>
      <c r="AB2218" s="30"/>
      <c r="AC2218" s="30"/>
      <c r="AD2218" s="31"/>
      <c r="AE2218" s="30"/>
      <c r="AF2218" s="30"/>
      <c r="AG2218" s="32"/>
      <c r="AH2218" s="30"/>
      <c r="AJ2218" s="30"/>
      <c r="AK2218" s="30"/>
      <c r="AL2218" s="30"/>
      <c r="AM2218" s="30"/>
      <c r="AN2218" s="30"/>
      <c r="AO2218" s="30"/>
      <c r="AP2218" s="30"/>
      <c r="AQ2218" s="30"/>
      <c r="AR2218" s="30"/>
      <c r="AS2218" s="30"/>
      <c r="AT2218" s="30"/>
      <c r="AU2218" s="121"/>
      <c r="AV2218" s="129"/>
      <c r="AW2218" s="129"/>
      <c r="AX2218" s="129"/>
    </row>
    <row r="2219" spans="1:50" x14ac:dyDescent="0.25">
      <c r="A2219" s="154"/>
      <c r="B2219" s="28"/>
      <c r="C2219" s="155"/>
      <c r="D2219" s="25"/>
      <c r="E2219" s="25"/>
      <c r="F2219" s="29"/>
      <c r="G2219" s="29"/>
      <c r="H2219" s="29"/>
      <c r="I2219" s="29"/>
      <c r="J2219" s="29"/>
      <c r="K2219" s="25"/>
      <c r="L2219" s="155"/>
      <c r="M2219" s="155"/>
      <c r="N2219" s="155"/>
      <c r="O2219" s="155"/>
      <c r="P2219" s="155"/>
      <c r="Q2219" s="28"/>
      <c r="R2219" s="29"/>
      <c r="S2219" s="27"/>
      <c r="T2219" s="27"/>
      <c r="U2219" s="28"/>
      <c r="V2219" s="156"/>
      <c r="W2219" s="156"/>
      <c r="X2219" s="156"/>
      <c r="Y2219" s="37"/>
      <c r="Z2219" s="37"/>
      <c r="AA2219" s="37"/>
      <c r="AB2219" s="30"/>
      <c r="AC2219" s="30"/>
      <c r="AD2219" s="31"/>
      <c r="AE2219" s="30"/>
      <c r="AF2219" s="30"/>
      <c r="AG2219" s="32"/>
      <c r="AH2219" s="30"/>
      <c r="AJ2219" s="30"/>
      <c r="AK2219" s="30"/>
      <c r="AL2219" s="30"/>
      <c r="AM2219" s="30"/>
      <c r="AN2219" s="30"/>
      <c r="AO2219" s="30"/>
      <c r="AP2219" s="30"/>
      <c r="AQ2219" s="30"/>
      <c r="AR2219" s="30"/>
      <c r="AS2219" s="30"/>
      <c r="AT2219" s="30"/>
      <c r="AU2219" s="121"/>
      <c r="AV2219" s="129"/>
      <c r="AW2219" s="129"/>
      <c r="AX2219" s="129"/>
    </row>
    <row r="2220" spans="1:50" x14ac:dyDescent="0.25">
      <c r="A2220" s="154"/>
      <c r="B2220" s="28"/>
      <c r="C2220" s="155"/>
      <c r="D2220" s="25"/>
      <c r="E2220" s="25"/>
      <c r="F2220" s="29"/>
      <c r="G2220" s="29"/>
      <c r="H2220" s="29"/>
      <c r="I2220" s="29"/>
      <c r="J2220" s="29"/>
      <c r="K2220" s="25"/>
      <c r="L2220" s="155"/>
      <c r="M2220" s="155"/>
      <c r="N2220" s="155"/>
      <c r="O2220" s="155"/>
      <c r="P2220" s="155"/>
      <c r="Q2220" s="28"/>
      <c r="R2220" s="29"/>
      <c r="S2220" s="27"/>
      <c r="T2220" s="27"/>
      <c r="U2220" s="28"/>
      <c r="V2220" s="156"/>
      <c r="W2220" s="156"/>
      <c r="X2220" s="156"/>
      <c r="Y2220" s="37"/>
      <c r="Z2220" s="37"/>
      <c r="AA2220" s="37"/>
      <c r="AB2220" s="30"/>
      <c r="AC2220" s="30"/>
      <c r="AD2220" s="31"/>
      <c r="AE2220" s="30"/>
      <c r="AF2220" s="30"/>
      <c r="AG2220" s="32"/>
      <c r="AH2220" s="30"/>
      <c r="AJ2220" s="30"/>
      <c r="AK2220" s="30"/>
      <c r="AL2220" s="30"/>
      <c r="AM2220" s="30"/>
      <c r="AN2220" s="30"/>
      <c r="AO2220" s="30"/>
      <c r="AP2220" s="30"/>
      <c r="AQ2220" s="30"/>
      <c r="AR2220" s="30"/>
      <c r="AS2220" s="30"/>
      <c r="AT2220" s="30"/>
      <c r="AU2220" s="121"/>
      <c r="AV2220" s="129"/>
      <c r="AW2220" s="129"/>
      <c r="AX2220" s="129"/>
    </row>
    <row r="2221" spans="1:50" x14ac:dyDescent="0.25">
      <c r="A2221" s="154"/>
      <c r="B2221" s="28"/>
      <c r="C2221" s="155"/>
      <c r="D2221" s="25"/>
      <c r="E2221" s="25"/>
      <c r="F2221" s="29"/>
      <c r="G2221" s="29"/>
      <c r="H2221" s="29"/>
      <c r="I2221" s="29"/>
      <c r="J2221" s="29"/>
      <c r="K2221" s="25"/>
      <c r="L2221" s="155"/>
      <c r="M2221" s="155"/>
      <c r="N2221" s="155"/>
      <c r="O2221" s="155"/>
      <c r="P2221" s="155"/>
      <c r="Q2221" s="28"/>
      <c r="R2221" s="29"/>
      <c r="S2221" s="27"/>
      <c r="T2221" s="27"/>
      <c r="U2221" s="28"/>
      <c r="V2221" s="156"/>
      <c r="W2221" s="156"/>
      <c r="X2221" s="156"/>
      <c r="Y2221" s="37"/>
      <c r="Z2221" s="37"/>
      <c r="AA2221" s="37"/>
      <c r="AB2221" s="30"/>
      <c r="AC2221" s="30"/>
      <c r="AD2221" s="31"/>
      <c r="AE2221" s="30"/>
      <c r="AF2221" s="30"/>
      <c r="AG2221" s="32"/>
      <c r="AH2221" s="30"/>
      <c r="AJ2221" s="30"/>
      <c r="AK2221" s="30"/>
      <c r="AL2221" s="30"/>
      <c r="AM2221" s="30"/>
      <c r="AN2221" s="30"/>
      <c r="AO2221" s="30"/>
      <c r="AP2221" s="30"/>
      <c r="AQ2221" s="30"/>
      <c r="AR2221" s="30"/>
      <c r="AS2221" s="30"/>
      <c r="AT2221" s="30"/>
      <c r="AU2221" s="121"/>
      <c r="AV2221" s="129"/>
      <c r="AW2221" s="129"/>
      <c r="AX2221" s="129"/>
    </row>
    <row r="2222" spans="1:50" x14ac:dyDescent="0.25">
      <c r="A2222" s="154"/>
      <c r="B2222" s="28"/>
      <c r="C2222" s="155"/>
      <c r="D2222" s="25"/>
      <c r="E2222" s="25"/>
      <c r="F2222" s="29"/>
      <c r="G2222" s="29"/>
      <c r="H2222" s="29"/>
      <c r="I2222" s="29"/>
      <c r="J2222" s="29"/>
      <c r="K2222" s="25"/>
      <c r="L2222" s="155"/>
      <c r="M2222" s="155"/>
      <c r="N2222" s="155"/>
      <c r="O2222" s="155"/>
      <c r="P2222" s="155"/>
      <c r="Q2222" s="28"/>
      <c r="R2222" s="29"/>
      <c r="S2222" s="27"/>
      <c r="T2222" s="27"/>
      <c r="U2222" s="28"/>
      <c r="V2222" s="156"/>
      <c r="W2222" s="156"/>
      <c r="X2222" s="156"/>
      <c r="Y2222" s="37"/>
      <c r="Z2222" s="37"/>
      <c r="AA2222" s="37"/>
      <c r="AB2222" s="30"/>
      <c r="AC2222" s="30"/>
      <c r="AD2222" s="31"/>
      <c r="AE2222" s="30"/>
      <c r="AF2222" s="30"/>
      <c r="AG2222" s="32"/>
      <c r="AH2222" s="30"/>
      <c r="AJ2222" s="30"/>
      <c r="AK2222" s="30"/>
      <c r="AL2222" s="30"/>
      <c r="AM2222" s="30"/>
      <c r="AN2222" s="30"/>
      <c r="AO2222" s="30"/>
      <c r="AP2222" s="30"/>
      <c r="AQ2222" s="30"/>
      <c r="AR2222" s="30"/>
      <c r="AS2222" s="30"/>
      <c r="AT2222" s="30"/>
      <c r="AU2222" s="121"/>
      <c r="AV2222" s="129"/>
      <c r="AW2222" s="129"/>
      <c r="AX2222" s="129"/>
    </row>
    <row r="2223" spans="1:50" x14ac:dyDescent="0.25">
      <c r="A2223" s="154"/>
      <c r="B2223" s="28"/>
      <c r="C2223" s="155"/>
      <c r="D2223" s="25"/>
      <c r="E2223" s="25"/>
      <c r="F2223" s="29"/>
      <c r="G2223" s="29"/>
      <c r="H2223" s="29"/>
      <c r="I2223" s="29"/>
      <c r="J2223" s="29"/>
      <c r="K2223" s="25"/>
      <c r="L2223" s="155"/>
      <c r="M2223" s="155"/>
      <c r="N2223" s="155"/>
      <c r="O2223" s="155"/>
      <c r="P2223" s="155"/>
      <c r="Q2223" s="28"/>
      <c r="R2223" s="29"/>
      <c r="S2223" s="27"/>
      <c r="T2223" s="27"/>
      <c r="U2223" s="28"/>
      <c r="V2223" s="156"/>
      <c r="W2223" s="156"/>
      <c r="X2223" s="156"/>
      <c r="Y2223" s="37"/>
      <c r="Z2223" s="37"/>
      <c r="AA2223" s="37"/>
      <c r="AB2223" s="30"/>
      <c r="AC2223" s="30"/>
      <c r="AD2223" s="31"/>
      <c r="AE2223" s="30"/>
      <c r="AF2223" s="30"/>
      <c r="AG2223" s="32"/>
      <c r="AH2223" s="30"/>
      <c r="AJ2223" s="30"/>
      <c r="AK2223" s="30"/>
      <c r="AL2223" s="30"/>
      <c r="AM2223" s="30"/>
      <c r="AN2223" s="30"/>
      <c r="AO2223" s="30"/>
      <c r="AP2223" s="30"/>
      <c r="AQ2223" s="30"/>
      <c r="AR2223" s="30"/>
      <c r="AS2223" s="30"/>
      <c r="AT2223" s="30"/>
      <c r="AU2223" s="121"/>
      <c r="AV2223" s="129"/>
      <c r="AW2223" s="129"/>
      <c r="AX2223" s="129"/>
    </row>
    <row r="2224" spans="1:50" x14ac:dyDescent="0.25">
      <c r="A2224" s="154"/>
      <c r="B2224" s="28"/>
      <c r="C2224" s="155"/>
      <c r="D2224" s="25"/>
      <c r="E2224" s="25"/>
      <c r="F2224" s="29"/>
      <c r="G2224" s="29"/>
      <c r="H2224" s="29"/>
      <c r="I2224" s="29"/>
      <c r="J2224" s="29"/>
      <c r="K2224" s="25"/>
      <c r="L2224" s="155"/>
      <c r="M2224" s="155"/>
      <c r="N2224" s="155"/>
      <c r="O2224" s="155"/>
      <c r="P2224" s="155"/>
      <c r="Q2224" s="28"/>
      <c r="R2224" s="29"/>
      <c r="S2224" s="27"/>
      <c r="T2224" s="27"/>
      <c r="U2224" s="28"/>
      <c r="V2224" s="156"/>
      <c r="W2224" s="156"/>
      <c r="X2224" s="156"/>
      <c r="Y2224" s="37"/>
      <c r="Z2224" s="37"/>
      <c r="AA2224" s="37"/>
      <c r="AB2224" s="30"/>
      <c r="AC2224" s="30"/>
      <c r="AD2224" s="31"/>
      <c r="AE2224" s="30"/>
      <c r="AF2224" s="30"/>
      <c r="AG2224" s="32"/>
      <c r="AH2224" s="30"/>
      <c r="AJ2224" s="30"/>
      <c r="AK2224" s="30"/>
      <c r="AL2224" s="30"/>
      <c r="AM2224" s="30"/>
      <c r="AN2224" s="30"/>
      <c r="AO2224" s="30"/>
      <c r="AP2224" s="30"/>
      <c r="AQ2224" s="30"/>
      <c r="AR2224" s="30"/>
      <c r="AS2224" s="30"/>
      <c r="AT2224" s="30"/>
      <c r="AU2224" s="121"/>
      <c r="AV2224" s="129"/>
      <c r="AW2224" s="129"/>
      <c r="AX2224" s="129"/>
    </row>
    <row r="2225" spans="1:50" x14ac:dyDescent="0.25">
      <c r="A2225" s="154"/>
      <c r="B2225" s="28"/>
      <c r="C2225" s="155"/>
      <c r="D2225" s="25"/>
      <c r="E2225" s="25"/>
      <c r="F2225" s="29"/>
      <c r="G2225" s="29"/>
      <c r="H2225" s="29"/>
      <c r="I2225" s="29"/>
      <c r="J2225" s="29"/>
      <c r="K2225" s="25"/>
      <c r="L2225" s="155"/>
      <c r="M2225" s="155"/>
      <c r="N2225" s="155"/>
      <c r="O2225" s="155"/>
      <c r="P2225" s="155"/>
      <c r="Q2225" s="28"/>
      <c r="R2225" s="29"/>
      <c r="S2225" s="27"/>
      <c r="T2225" s="27"/>
      <c r="U2225" s="28"/>
      <c r="V2225" s="156"/>
      <c r="W2225" s="156"/>
      <c r="X2225" s="156"/>
      <c r="Y2225" s="37"/>
      <c r="Z2225" s="37"/>
      <c r="AA2225" s="37"/>
      <c r="AB2225" s="30"/>
      <c r="AC2225" s="30"/>
      <c r="AD2225" s="31"/>
      <c r="AE2225" s="30"/>
      <c r="AF2225" s="30"/>
      <c r="AG2225" s="32"/>
      <c r="AH2225" s="30"/>
      <c r="AJ2225" s="30"/>
      <c r="AK2225" s="30"/>
      <c r="AL2225" s="30"/>
      <c r="AM2225" s="30"/>
      <c r="AN2225" s="30"/>
      <c r="AO2225" s="30"/>
      <c r="AP2225" s="30"/>
      <c r="AQ2225" s="30"/>
      <c r="AR2225" s="30"/>
      <c r="AS2225" s="30"/>
      <c r="AT2225" s="30"/>
      <c r="AU2225" s="121"/>
      <c r="AV2225" s="129"/>
      <c r="AW2225" s="129"/>
      <c r="AX2225" s="129"/>
    </row>
    <row r="2226" spans="1:50" x14ac:dyDescent="0.25">
      <c r="A2226" s="154"/>
      <c r="B2226" s="28"/>
      <c r="C2226" s="155"/>
      <c r="D2226" s="25"/>
      <c r="E2226" s="25"/>
      <c r="F2226" s="29"/>
      <c r="G2226" s="29"/>
      <c r="H2226" s="29"/>
      <c r="I2226" s="29"/>
      <c r="J2226" s="29"/>
      <c r="K2226" s="25"/>
      <c r="L2226" s="155"/>
      <c r="M2226" s="155"/>
      <c r="N2226" s="155"/>
      <c r="O2226" s="155"/>
      <c r="P2226" s="155"/>
      <c r="Q2226" s="28"/>
      <c r="R2226" s="29"/>
      <c r="S2226" s="27"/>
      <c r="T2226" s="27"/>
      <c r="U2226" s="28"/>
      <c r="V2226" s="156"/>
      <c r="W2226" s="156"/>
      <c r="X2226" s="156"/>
      <c r="Y2226" s="37"/>
      <c r="Z2226" s="37"/>
      <c r="AA2226" s="37"/>
      <c r="AB2226" s="30"/>
      <c r="AC2226" s="30"/>
      <c r="AD2226" s="31"/>
      <c r="AE2226" s="30"/>
      <c r="AF2226" s="30"/>
      <c r="AG2226" s="32"/>
      <c r="AH2226" s="30"/>
      <c r="AJ2226" s="30"/>
      <c r="AK2226" s="30"/>
      <c r="AL2226" s="30"/>
      <c r="AM2226" s="30"/>
      <c r="AN2226" s="30"/>
      <c r="AO2226" s="30"/>
      <c r="AP2226" s="30"/>
      <c r="AQ2226" s="30"/>
      <c r="AR2226" s="30"/>
      <c r="AS2226" s="30"/>
      <c r="AT2226" s="30"/>
      <c r="AU2226" s="121"/>
      <c r="AV2226" s="129"/>
      <c r="AW2226" s="129"/>
      <c r="AX2226" s="129"/>
    </row>
    <row r="2227" spans="1:50" x14ac:dyDescent="0.25">
      <c r="A2227" s="154"/>
      <c r="B2227" s="28"/>
      <c r="C2227" s="155"/>
      <c r="D2227" s="25"/>
      <c r="E2227" s="25"/>
      <c r="F2227" s="29"/>
      <c r="G2227" s="29"/>
      <c r="H2227" s="29"/>
      <c r="I2227" s="29"/>
      <c r="J2227" s="29"/>
      <c r="K2227" s="25"/>
      <c r="L2227" s="155"/>
      <c r="M2227" s="155"/>
      <c r="N2227" s="155"/>
      <c r="O2227" s="155"/>
      <c r="P2227" s="155"/>
      <c r="Q2227" s="28"/>
      <c r="R2227" s="29"/>
      <c r="S2227" s="27"/>
      <c r="T2227" s="27"/>
      <c r="U2227" s="28"/>
      <c r="V2227" s="156"/>
      <c r="W2227" s="156"/>
      <c r="X2227" s="156"/>
      <c r="Y2227" s="37"/>
      <c r="Z2227" s="37"/>
      <c r="AA2227" s="37"/>
      <c r="AB2227" s="30"/>
      <c r="AC2227" s="30"/>
      <c r="AD2227" s="31"/>
      <c r="AE2227" s="30"/>
      <c r="AF2227" s="30"/>
      <c r="AG2227" s="32"/>
      <c r="AH2227" s="30"/>
      <c r="AJ2227" s="30"/>
      <c r="AK2227" s="30"/>
      <c r="AL2227" s="30"/>
      <c r="AM2227" s="30"/>
      <c r="AN2227" s="30"/>
      <c r="AO2227" s="30"/>
      <c r="AP2227" s="30"/>
      <c r="AQ2227" s="30"/>
      <c r="AR2227" s="30"/>
      <c r="AS2227" s="30"/>
      <c r="AT2227" s="30"/>
      <c r="AU2227" s="121"/>
      <c r="AV2227" s="129"/>
      <c r="AW2227" s="129"/>
      <c r="AX2227" s="129"/>
    </row>
    <row r="2228" spans="1:50" x14ac:dyDescent="0.25">
      <c r="A2228" s="154"/>
      <c r="B2228" s="28"/>
      <c r="C2228" s="155"/>
      <c r="D2228" s="25"/>
      <c r="E2228" s="25"/>
      <c r="F2228" s="29"/>
      <c r="G2228" s="29"/>
      <c r="H2228" s="29"/>
      <c r="I2228" s="29"/>
      <c r="J2228" s="29"/>
      <c r="K2228" s="25"/>
      <c r="L2228" s="155"/>
      <c r="M2228" s="155"/>
      <c r="N2228" s="155"/>
      <c r="O2228" s="155"/>
      <c r="P2228" s="155"/>
      <c r="Q2228" s="28"/>
      <c r="R2228" s="29"/>
      <c r="S2228" s="27"/>
      <c r="T2228" s="27"/>
      <c r="U2228" s="28"/>
      <c r="V2228" s="156"/>
      <c r="W2228" s="156"/>
      <c r="X2228" s="156"/>
      <c r="Y2228" s="37"/>
      <c r="Z2228" s="37"/>
      <c r="AA2228" s="37"/>
      <c r="AB2228" s="30"/>
      <c r="AC2228" s="30"/>
      <c r="AD2228" s="31"/>
      <c r="AE2228" s="30"/>
      <c r="AF2228" s="30"/>
      <c r="AG2228" s="32"/>
      <c r="AH2228" s="30"/>
      <c r="AJ2228" s="30"/>
      <c r="AK2228" s="30"/>
      <c r="AL2228" s="30"/>
      <c r="AM2228" s="30"/>
      <c r="AN2228" s="30"/>
      <c r="AO2228" s="30"/>
      <c r="AP2228" s="30"/>
      <c r="AQ2228" s="30"/>
      <c r="AR2228" s="30"/>
      <c r="AS2228" s="30"/>
      <c r="AT2228" s="30"/>
      <c r="AU2228" s="121"/>
      <c r="AV2228" s="129"/>
      <c r="AW2228" s="129"/>
      <c r="AX2228" s="129"/>
    </row>
    <row r="2229" spans="1:50" x14ac:dyDescent="0.25">
      <c r="A2229" s="154"/>
      <c r="B2229" s="28"/>
      <c r="C2229" s="155"/>
      <c r="D2229" s="25"/>
      <c r="E2229" s="25"/>
      <c r="F2229" s="29"/>
      <c r="G2229" s="29"/>
      <c r="H2229" s="29"/>
      <c r="I2229" s="29"/>
      <c r="J2229" s="29"/>
      <c r="K2229" s="25"/>
      <c r="L2229" s="155"/>
      <c r="M2229" s="155"/>
      <c r="N2229" s="155"/>
      <c r="O2229" s="155"/>
      <c r="P2229" s="155"/>
      <c r="Q2229" s="28"/>
      <c r="R2229" s="29"/>
      <c r="S2229" s="27"/>
      <c r="T2229" s="27"/>
      <c r="U2229" s="28"/>
      <c r="V2229" s="156"/>
      <c r="W2229" s="156"/>
      <c r="X2229" s="156"/>
      <c r="Y2229" s="37"/>
      <c r="Z2229" s="37"/>
      <c r="AA2229" s="37"/>
      <c r="AB2229" s="30"/>
      <c r="AC2229" s="30"/>
      <c r="AD2229" s="31"/>
      <c r="AE2229" s="30"/>
      <c r="AF2229" s="30"/>
      <c r="AG2229" s="32"/>
      <c r="AH2229" s="30"/>
      <c r="AJ2229" s="30"/>
      <c r="AK2229" s="30"/>
      <c r="AL2229" s="30"/>
      <c r="AM2229" s="30"/>
      <c r="AN2229" s="30"/>
      <c r="AO2229" s="30"/>
      <c r="AP2229" s="30"/>
      <c r="AQ2229" s="30"/>
      <c r="AR2229" s="30"/>
      <c r="AS2229" s="30"/>
      <c r="AT2229" s="30"/>
      <c r="AU2229" s="121"/>
      <c r="AV2229" s="129"/>
      <c r="AW2229" s="129"/>
      <c r="AX2229" s="129"/>
    </row>
    <row r="2230" spans="1:50" x14ac:dyDescent="0.25">
      <c r="A2230" s="154"/>
      <c r="B2230" s="28"/>
      <c r="C2230" s="155"/>
      <c r="D2230" s="25"/>
      <c r="E2230" s="25"/>
      <c r="F2230" s="29"/>
      <c r="G2230" s="29"/>
      <c r="H2230" s="29"/>
      <c r="I2230" s="29"/>
      <c r="J2230" s="29"/>
      <c r="K2230" s="25"/>
      <c r="L2230" s="155"/>
      <c r="M2230" s="155"/>
      <c r="N2230" s="155"/>
      <c r="O2230" s="155"/>
      <c r="P2230" s="155"/>
      <c r="Q2230" s="28"/>
      <c r="R2230" s="29"/>
      <c r="S2230" s="27"/>
      <c r="T2230" s="27"/>
      <c r="U2230" s="28"/>
      <c r="V2230" s="156"/>
      <c r="W2230" s="156"/>
      <c r="X2230" s="156"/>
      <c r="Y2230" s="37"/>
      <c r="Z2230" s="37"/>
      <c r="AA2230" s="37"/>
      <c r="AB2230" s="30"/>
      <c r="AC2230" s="30"/>
      <c r="AD2230" s="31"/>
      <c r="AE2230" s="30"/>
      <c r="AF2230" s="30"/>
      <c r="AG2230" s="32"/>
      <c r="AH2230" s="30"/>
      <c r="AJ2230" s="30"/>
      <c r="AK2230" s="30"/>
      <c r="AL2230" s="30"/>
      <c r="AM2230" s="30"/>
      <c r="AN2230" s="30"/>
      <c r="AO2230" s="30"/>
      <c r="AP2230" s="30"/>
      <c r="AQ2230" s="30"/>
      <c r="AR2230" s="30"/>
      <c r="AS2230" s="30"/>
      <c r="AT2230" s="30"/>
      <c r="AU2230" s="121"/>
      <c r="AV2230" s="129"/>
      <c r="AW2230" s="129"/>
      <c r="AX2230" s="129"/>
    </row>
    <row r="2231" spans="1:50" x14ac:dyDescent="0.25">
      <c r="A2231" s="154"/>
      <c r="B2231" s="28"/>
      <c r="C2231" s="155"/>
      <c r="D2231" s="25"/>
      <c r="E2231" s="25"/>
      <c r="F2231" s="29"/>
      <c r="G2231" s="29"/>
      <c r="H2231" s="29"/>
      <c r="I2231" s="29"/>
      <c r="J2231" s="29"/>
      <c r="K2231" s="25"/>
      <c r="L2231" s="155"/>
      <c r="M2231" s="155"/>
      <c r="N2231" s="155"/>
      <c r="O2231" s="155"/>
      <c r="P2231" s="155"/>
      <c r="Q2231" s="28"/>
      <c r="R2231" s="29"/>
      <c r="S2231" s="27"/>
      <c r="T2231" s="27"/>
      <c r="U2231" s="28"/>
      <c r="V2231" s="156"/>
      <c r="W2231" s="156"/>
      <c r="X2231" s="156"/>
      <c r="Y2231" s="37"/>
      <c r="Z2231" s="37"/>
      <c r="AA2231" s="37"/>
      <c r="AB2231" s="30"/>
      <c r="AC2231" s="30"/>
      <c r="AD2231" s="31"/>
      <c r="AE2231" s="30"/>
      <c r="AF2231" s="30"/>
      <c r="AG2231" s="32"/>
      <c r="AH2231" s="30"/>
      <c r="AJ2231" s="30"/>
      <c r="AK2231" s="30"/>
      <c r="AL2231" s="30"/>
      <c r="AM2231" s="30"/>
      <c r="AN2231" s="30"/>
      <c r="AO2231" s="30"/>
      <c r="AP2231" s="30"/>
      <c r="AQ2231" s="30"/>
      <c r="AR2231" s="30"/>
      <c r="AS2231" s="30"/>
      <c r="AT2231" s="30"/>
      <c r="AU2231" s="121"/>
      <c r="AV2231" s="129"/>
      <c r="AW2231" s="129"/>
      <c r="AX2231" s="129"/>
    </row>
    <row r="2232" spans="1:50" x14ac:dyDescent="0.25">
      <c r="A2232" s="154"/>
      <c r="B2232" s="28"/>
      <c r="C2232" s="155"/>
      <c r="D2232" s="25"/>
      <c r="E2232" s="25"/>
      <c r="F2232" s="29"/>
      <c r="G2232" s="29"/>
      <c r="H2232" s="29"/>
      <c r="I2232" s="29"/>
      <c r="J2232" s="29"/>
      <c r="K2232" s="25"/>
      <c r="L2232" s="155"/>
      <c r="M2232" s="155"/>
      <c r="N2232" s="155"/>
      <c r="O2232" s="155"/>
      <c r="P2232" s="155"/>
      <c r="Q2232" s="28"/>
      <c r="R2232" s="29"/>
      <c r="S2232" s="27"/>
      <c r="T2232" s="27"/>
      <c r="U2232" s="28"/>
      <c r="V2232" s="156"/>
      <c r="W2232" s="156"/>
      <c r="X2232" s="156"/>
      <c r="Y2232" s="37"/>
      <c r="Z2232" s="37"/>
      <c r="AA2232" s="37"/>
      <c r="AB2232" s="30"/>
      <c r="AC2232" s="30"/>
      <c r="AD2232" s="31"/>
      <c r="AE2232" s="30"/>
      <c r="AF2232" s="30"/>
      <c r="AG2232" s="32"/>
      <c r="AH2232" s="30"/>
      <c r="AJ2232" s="30"/>
      <c r="AK2232" s="30"/>
      <c r="AL2232" s="30"/>
      <c r="AM2232" s="30"/>
      <c r="AN2232" s="30"/>
      <c r="AO2232" s="30"/>
      <c r="AP2232" s="30"/>
      <c r="AQ2232" s="30"/>
      <c r="AR2232" s="30"/>
      <c r="AS2232" s="30"/>
      <c r="AT2232" s="30"/>
      <c r="AU2232" s="121"/>
      <c r="AV2232" s="129"/>
      <c r="AW2232" s="129"/>
      <c r="AX2232" s="129"/>
    </row>
    <row r="2233" spans="1:50" x14ac:dyDescent="0.25">
      <c r="A2233" s="154"/>
      <c r="B2233" s="28"/>
      <c r="C2233" s="155"/>
      <c r="D2233" s="25"/>
      <c r="E2233" s="25"/>
      <c r="F2233" s="29"/>
      <c r="G2233" s="29"/>
      <c r="H2233" s="29"/>
      <c r="I2233" s="29"/>
      <c r="J2233" s="29"/>
      <c r="K2233" s="25"/>
      <c r="L2233" s="155"/>
      <c r="M2233" s="155"/>
      <c r="N2233" s="155"/>
      <c r="O2233" s="155"/>
      <c r="P2233" s="155"/>
      <c r="Q2233" s="28"/>
      <c r="R2233" s="29"/>
      <c r="S2233" s="27"/>
      <c r="T2233" s="27"/>
      <c r="U2233" s="28"/>
      <c r="V2233" s="156"/>
      <c r="W2233" s="156"/>
      <c r="X2233" s="156"/>
      <c r="Y2233" s="37"/>
      <c r="Z2233" s="37"/>
      <c r="AA2233" s="37"/>
      <c r="AB2233" s="30"/>
      <c r="AC2233" s="30"/>
      <c r="AD2233" s="31"/>
      <c r="AE2233" s="30"/>
      <c r="AF2233" s="30"/>
      <c r="AG2233" s="32"/>
      <c r="AH2233" s="30"/>
      <c r="AJ2233" s="30"/>
      <c r="AK2233" s="30"/>
      <c r="AL2233" s="30"/>
      <c r="AM2233" s="30"/>
      <c r="AN2233" s="30"/>
      <c r="AO2233" s="30"/>
      <c r="AP2233" s="30"/>
      <c r="AQ2233" s="30"/>
      <c r="AR2233" s="30"/>
      <c r="AS2233" s="30"/>
      <c r="AT2233" s="30"/>
      <c r="AU2233" s="121"/>
      <c r="AV2233" s="129"/>
      <c r="AW2233" s="129"/>
      <c r="AX2233" s="129"/>
    </row>
    <row r="2234" spans="1:50" x14ac:dyDescent="0.25">
      <c r="A2234" s="154"/>
      <c r="B2234" s="28"/>
      <c r="C2234" s="155"/>
      <c r="D2234" s="25"/>
      <c r="E2234" s="25"/>
      <c r="F2234" s="29"/>
      <c r="G2234" s="29"/>
      <c r="H2234" s="29"/>
      <c r="I2234" s="29"/>
      <c r="J2234" s="29"/>
      <c r="K2234" s="25"/>
      <c r="L2234" s="155"/>
      <c r="M2234" s="155"/>
      <c r="N2234" s="155"/>
      <c r="O2234" s="155"/>
      <c r="P2234" s="155"/>
      <c r="Q2234" s="28"/>
      <c r="R2234" s="29"/>
      <c r="S2234" s="27"/>
      <c r="T2234" s="27"/>
      <c r="U2234" s="28"/>
      <c r="V2234" s="156"/>
      <c r="W2234" s="156"/>
      <c r="X2234" s="156"/>
      <c r="Y2234" s="37"/>
      <c r="Z2234" s="37"/>
      <c r="AA2234" s="37"/>
      <c r="AB2234" s="30"/>
      <c r="AC2234" s="30"/>
      <c r="AD2234" s="31"/>
      <c r="AE2234" s="30"/>
      <c r="AF2234" s="30"/>
      <c r="AG2234" s="32"/>
      <c r="AH2234" s="30"/>
      <c r="AJ2234" s="30"/>
      <c r="AK2234" s="30"/>
      <c r="AL2234" s="30"/>
      <c r="AM2234" s="30"/>
      <c r="AN2234" s="30"/>
      <c r="AO2234" s="30"/>
      <c r="AP2234" s="30"/>
      <c r="AQ2234" s="30"/>
      <c r="AR2234" s="30"/>
      <c r="AS2234" s="30"/>
      <c r="AT2234" s="30"/>
      <c r="AU2234" s="121"/>
      <c r="AV2234" s="129"/>
      <c r="AW2234" s="129"/>
      <c r="AX2234" s="129"/>
    </row>
    <row r="2235" spans="1:50" x14ac:dyDescent="0.25">
      <c r="A2235" s="154"/>
      <c r="B2235" s="28"/>
      <c r="C2235" s="155"/>
      <c r="D2235" s="25"/>
      <c r="E2235" s="25"/>
      <c r="F2235" s="29"/>
      <c r="G2235" s="29"/>
      <c r="H2235" s="29"/>
      <c r="I2235" s="29"/>
      <c r="J2235" s="29"/>
      <c r="K2235" s="25"/>
      <c r="L2235" s="155"/>
      <c r="M2235" s="155"/>
      <c r="N2235" s="155"/>
      <c r="O2235" s="155"/>
      <c r="P2235" s="155"/>
      <c r="Q2235" s="28"/>
      <c r="R2235" s="29"/>
      <c r="S2235" s="27"/>
      <c r="T2235" s="27"/>
      <c r="U2235" s="28"/>
      <c r="V2235" s="156"/>
      <c r="W2235" s="156"/>
      <c r="X2235" s="156"/>
      <c r="Y2235" s="37"/>
      <c r="Z2235" s="37"/>
      <c r="AA2235" s="37"/>
      <c r="AB2235" s="30"/>
      <c r="AC2235" s="30"/>
      <c r="AD2235" s="31"/>
      <c r="AE2235" s="30"/>
      <c r="AF2235" s="30"/>
      <c r="AG2235" s="32"/>
      <c r="AH2235" s="30"/>
      <c r="AJ2235" s="30"/>
      <c r="AK2235" s="30"/>
      <c r="AL2235" s="30"/>
      <c r="AM2235" s="30"/>
      <c r="AN2235" s="30"/>
      <c r="AO2235" s="30"/>
      <c r="AP2235" s="30"/>
      <c r="AQ2235" s="30"/>
      <c r="AR2235" s="30"/>
      <c r="AS2235" s="30"/>
      <c r="AT2235" s="30"/>
      <c r="AU2235" s="121"/>
      <c r="AV2235" s="129"/>
      <c r="AW2235" s="129"/>
      <c r="AX2235" s="129"/>
    </row>
    <row r="2236" spans="1:50" x14ac:dyDescent="0.25">
      <c r="A2236" s="154"/>
      <c r="B2236" s="28"/>
      <c r="C2236" s="155"/>
      <c r="D2236" s="25"/>
      <c r="E2236" s="25"/>
      <c r="F2236" s="29"/>
      <c r="G2236" s="29"/>
      <c r="H2236" s="29"/>
      <c r="I2236" s="29"/>
      <c r="J2236" s="29"/>
      <c r="K2236" s="25"/>
      <c r="L2236" s="155"/>
      <c r="M2236" s="155"/>
      <c r="N2236" s="155"/>
      <c r="O2236" s="155"/>
      <c r="P2236" s="155"/>
      <c r="Q2236" s="28"/>
      <c r="R2236" s="29"/>
      <c r="S2236" s="27"/>
      <c r="T2236" s="27"/>
      <c r="U2236" s="28"/>
      <c r="V2236" s="156"/>
      <c r="W2236" s="156"/>
      <c r="X2236" s="156"/>
      <c r="Y2236" s="37"/>
      <c r="Z2236" s="37"/>
      <c r="AA2236" s="37"/>
      <c r="AB2236" s="30"/>
      <c r="AC2236" s="30"/>
      <c r="AD2236" s="31"/>
      <c r="AE2236" s="30"/>
      <c r="AF2236" s="30"/>
      <c r="AG2236" s="32"/>
      <c r="AH2236" s="30"/>
      <c r="AJ2236" s="30"/>
      <c r="AK2236" s="30"/>
      <c r="AL2236" s="30"/>
      <c r="AM2236" s="30"/>
      <c r="AN2236" s="30"/>
      <c r="AO2236" s="30"/>
      <c r="AP2236" s="30"/>
      <c r="AQ2236" s="30"/>
      <c r="AR2236" s="30"/>
      <c r="AS2236" s="30"/>
      <c r="AT2236" s="30"/>
      <c r="AU2236" s="121"/>
      <c r="AV2236" s="129"/>
      <c r="AW2236" s="129"/>
      <c r="AX2236" s="129"/>
    </row>
    <row r="2237" spans="1:50" x14ac:dyDescent="0.25">
      <c r="A2237" s="154"/>
      <c r="B2237" s="28"/>
      <c r="C2237" s="155"/>
      <c r="D2237" s="25"/>
      <c r="E2237" s="25"/>
      <c r="F2237" s="29"/>
      <c r="G2237" s="29"/>
      <c r="H2237" s="29"/>
      <c r="I2237" s="29"/>
      <c r="J2237" s="29"/>
      <c r="K2237" s="25"/>
      <c r="L2237" s="155"/>
      <c r="M2237" s="155"/>
      <c r="N2237" s="155"/>
      <c r="O2237" s="155"/>
      <c r="P2237" s="155"/>
      <c r="Q2237" s="28"/>
      <c r="R2237" s="29"/>
      <c r="S2237" s="27"/>
      <c r="T2237" s="27"/>
      <c r="U2237" s="28"/>
      <c r="V2237" s="156"/>
      <c r="W2237" s="156"/>
      <c r="X2237" s="156"/>
      <c r="Y2237" s="37"/>
      <c r="Z2237" s="37"/>
      <c r="AA2237" s="37"/>
      <c r="AB2237" s="30"/>
      <c r="AC2237" s="30"/>
      <c r="AD2237" s="31"/>
      <c r="AE2237" s="30"/>
      <c r="AF2237" s="30"/>
      <c r="AG2237" s="32"/>
      <c r="AH2237" s="30"/>
      <c r="AJ2237" s="30"/>
      <c r="AK2237" s="30"/>
      <c r="AL2237" s="30"/>
      <c r="AM2237" s="30"/>
      <c r="AN2237" s="30"/>
      <c r="AO2237" s="30"/>
      <c r="AP2237" s="30"/>
      <c r="AQ2237" s="30"/>
      <c r="AR2237" s="30"/>
      <c r="AS2237" s="30"/>
      <c r="AT2237" s="30"/>
      <c r="AU2237" s="121"/>
      <c r="AV2237" s="129"/>
      <c r="AW2237" s="129"/>
      <c r="AX2237" s="129"/>
    </row>
    <row r="2238" spans="1:50" x14ac:dyDescent="0.25">
      <c r="A2238" s="154"/>
      <c r="B2238" s="28"/>
      <c r="C2238" s="155"/>
      <c r="D2238" s="25"/>
      <c r="E2238" s="25"/>
      <c r="F2238" s="29"/>
      <c r="G2238" s="29"/>
      <c r="H2238" s="29"/>
      <c r="I2238" s="29"/>
      <c r="J2238" s="29"/>
      <c r="K2238" s="25"/>
      <c r="L2238" s="155"/>
      <c r="M2238" s="155"/>
      <c r="N2238" s="155"/>
      <c r="O2238" s="155"/>
      <c r="P2238" s="155"/>
      <c r="Q2238" s="28"/>
      <c r="R2238" s="29"/>
      <c r="S2238" s="27"/>
      <c r="T2238" s="27"/>
      <c r="U2238" s="28"/>
      <c r="V2238" s="156"/>
      <c r="W2238" s="156"/>
      <c r="X2238" s="156"/>
      <c r="Y2238" s="37"/>
      <c r="Z2238" s="37"/>
      <c r="AA2238" s="37"/>
      <c r="AB2238" s="30"/>
      <c r="AC2238" s="30"/>
      <c r="AD2238" s="31"/>
      <c r="AE2238" s="30"/>
      <c r="AF2238" s="30"/>
      <c r="AG2238" s="32"/>
      <c r="AH2238" s="30"/>
      <c r="AJ2238" s="30"/>
      <c r="AK2238" s="30"/>
      <c r="AL2238" s="30"/>
      <c r="AM2238" s="30"/>
      <c r="AN2238" s="30"/>
      <c r="AO2238" s="30"/>
      <c r="AP2238" s="30"/>
      <c r="AQ2238" s="30"/>
      <c r="AR2238" s="30"/>
      <c r="AS2238" s="30"/>
      <c r="AT2238" s="30"/>
      <c r="AU2238" s="121"/>
      <c r="AV2238" s="129"/>
      <c r="AW2238" s="129"/>
      <c r="AX2238" s="129"/>
    </row>
    <row r="2239" spans="1:50" x14ac:dyDescent="0.25">
      <c r="A2239" s="154"/>
      <c r="B2239" s="28"/>
      <c r="C2239" s="155"/>
      <c r="D2239" s="25"/>
      <c r="E2239" s="25"/>
      <c r="F2239" s="29"/>
      <c r="G2239" s="29"/>
      <c r="H2239" s="29"/>
      <c r="I2239" s="29"/>
      <c r="J2239" s="29"/>
      <c r="K2239" s="25"/>
      <c r="L2239" s="155"/>
      <c r="M2239" s="155"/>
      <c r="N2239" s="155"/>
      <c r="O2239" s="155"/>
      <c r="P2239" s="155"/>
      <c r="Q2239" s="28"/>
      <c r="R2239" s="29"/>
      <c r="S2239" s="27"/>
      <c r="T2239" s="27"/>
      <c r="U2239" s="28"/>
      <c r="V2239" s="156"/>
      <c r="W2239" s="156"/>
      <c r="X2239" s="156"/>
      <c r="Y2239" s="37"/>
      <c r="Z2239" s="37"/>
      <c r="AA2239" s="37"/>
      <c r="AB2239" s="30"/>
      <c r="AC2239" s="30"/>
      <c r="AD2239" s="31"/>
      <c r="AE2239" s="30"/>
      <c r="AF2239" s="30"/>
      <c r="AG2239" s="32"/>
      <c r="AH2239" s="30"/>
      <c r="AJ2239" s="30"/>
      <c r="AK2239" s="30"/>
      <c r="AL2239" s="30"/>
      <c r="AM2239" s="30"/>
      <c r="AN2239" s="30"/>
      <c r="AO2239" s="30"/>
      <c r="AP2239" s="30"/>
      <c r="AQ2239" s="30"/>
      <c r="AR2239" s="30"/>
      <c r="AS2239" s="30"/>
      <c r="AT2239" s="30"/>
      <c r="AU2239" s="121"/>
      <c r="AV2239" s="129"/>
      <c r="AW2239" s="129"/>
      <c r="AX2239" s="129"/>
    </row>
    <row r="2240" spans="1:50" x14ac:dyDescent="0.25">
      <c r="A2240" s="154"/>
      <c r="B2240" s="28"/>
      <c r="C2240" s="155"/>
      <c r="D2240" s="25"/>
      <c r="E2240" s="25"/>
      <c r="F2240" s="29"/>
      <c r="G2240" s="29"/>
      <c r="H2240" s="29"/>
      <c r="I2240" s="29"/>
      <c r="J2240" s="29"/>
      <c r="K2240" s="25"/>
      <c r="L2240" s="155"/>
      <c r="M2240" s="155"/>
      <c r="N2240" s="155"/>
      <c r="O2240" s="155"/>
      <c r="P2240" s="155"/>
      <c r="Q2240" s="28"/>
      <c r="R2240" s="29"/>
      <c r="S2240" s="27"/>
      <c r="T2240" s="27"/>
      <c r="U2240" s="28"/>
      <c r="V2240" s="156"/>
      <c r="W2240" s="156"/>
      <c r="X2240" s="156"/>
      <c r="Y2240" s="37"/>
      <c r="Z2240" s="37"/>
      <c r="AA2240" s="37"/>
      <c r="AB2240" s="30"/>
      <c r="AC2240" s="30"/>
      <c r="AD2240" s="31"/>
      <c r="AE2240" s="30"/>
      <c r="AF2240" s="30"/>
      <c r="AG2240" s="32"/>
      <c r="AH2240" s="30"/>
      <c r="AJ2240" s="30"/>
      <c r="AK2240" s="30"/>
      <c r="AL2240" s="30"/>
      <c r="AM2240" s="30"/>
      <c r="AN2240" s="30"/>
      <c r="AO2240" s="30"/>
      <c r="AP2240" s="30"/>
      <c r="AQ2240" s="30"/>
      <c r="AR2240" s="30"/>
      <c r="AS2240" s="30"/>
      <c r="AT2240" s="30"/>
      <c r="AU2240" s="121"/>
      <c r="AV2240" s="129"/>
      <c r="AW2240" s="129"/>
      <c r="AX2240" s="129"/>
    </row>
    <row r="2241" spans="1:50" x14ac:dyDescent="0.25">
      <c r="A2241" s="154"/>
      <c r="B2241" s="28"/>
      <c r="C2241" s="155"/>
      <c r="D2241" s="25"/>
      <c r="E2241" s="25"/>
      <c r="F2241" s="29"/>
      <c r="G2241" s="29"/>
      <c r="H2241" s="29"/>
      <c r="I2241" s="29"/>
      <c r="J2241" s="29"/>
      <c r="K2241" s="25"/>
      <c r="L2241" s="155"/>
      <c r="M2241" s="155"/>
      <c r="N2241" s="155"/>
      <c r="O2241" s="155"/>
      <c r="P2241" s="155"/>
      <c r="Q2241" s="28"/>
      <c r="R2241" s="29"/>
      <c r="S2241" s="27"/>
      <c r="T2241" s="27"/>
      <c r="U2241" s="28"/>
      <c r="V2241" s="156"/>
      <c r="W2241" s="156"/>
      <c r="X2241" s="156"/>
      <c r="Y2241" s="37"/>
      <c r="Z2241" s="37"/>
      <c r="AA2241" s="37"/>
      <c r="AB2241" s="30"/>
      <c r="AC2241" s="30"/>
      <c r="AD2241" s="31"/>
      <c r="AE2241" s="30"/>
      <c r="AF2241" s="30"/>
      <c r="AG2241" s="32"/>
      <c r="AH2241" s="30"/>
      <c r="AJ2241" s="30"/>
      <c r="AK2241" s="30"/>
      <c r="AL2241" s="30"/>
      <c r="AM2241" s="30"/>
      <c r="AN2241" s="30"/>
      <c r="AO2241" s="30"/>
      <c r="AP2241" s="30"/>
      <c r="AQ2241" s="30"/>
      <c r="AR2241" s="30"/>
      <c r="AS2241" s="30"/>
      <c r="AT2241" s="30"/>
      <c r="AU2241" s="121"/>
      <c r="AV2241" s="129"/>
      <c r="AW2241" s="129"/>
      <c r="AX2241" s="129"/>
    </row>
    <row r="2242" spans="1:50" x14ac:dyDescent="0.25">
      <c r="A2242" s="154"/>
      <c r="B2242" s="28"/>
      <c r="C2242" s="155"/>
      <c r="D2242" s="25"/>
      <c r="E2242" s="25"/>
      <c r="F2242" s="29"/>
      <c r="G2242" s="29"/>
      <c r="H2242" s="29"/>
      <c r="I2242" s="29"/>
      <c r="J2242" s="29"/>
      <c r="K2242" s="25"/>
      <c r="L2242" s="155"/>
      <c r="M2242" s="155"/>
      <c r="N2242" s="155"/>
      <c r="O2242" s="155"/>
      <c r="P2242" s="155"/>
      <c r="Q2242" s="28"/>
      <c r="R2242" s="29"/>
      <c r="S2242" s="27"/>
      <c r="T2242" s="27"/>
      <c r="U2242" s="28"/>
      <c r="V2242" s="156"/>
      <c r="W2242" s="156"/>
      <c r="X2242" s="156"/>
      <c r="Y2242" s="37"/>
      <c r="Z2242" s="37"/>
      <c r="AA2242" s="37"/>
      <c r="AB2242" s="30"/>
      <c r="AC2242" s="30"/>
      <c r="AD2242" s="31"/>
      <c r="AE2242" s="30"/>
      <c r="AF2242" s="30"/>
      <c r="AG2242" s="32"/>
      <c r="AH2242" s="30"/>
      <c r="AJ2242" s="30"/>
      <c r="AK2242" s="30"/>
      <c r="AL2242" s="30"/>
      <c r="AM2242" s="30"/>
      <c r="AN2242" s="30"/>
      <c r="AO2242" s="30"/>
      <c r="AP2242" s="30"/>
      <c r="AQ2242" s="30"/>
      <c r="AR2242" s="30"/>
      <c r="AS2242" s="30"/>
      <c r="AT2242" s="30"/>
      <c r="AU2242" s="121"/>
      <c r="AV2242" s="129"/>
      <c r="AW2242" s="129"/>
      <c r="AX2242" s="129"/>
    </row>
    <row r="2243" spans="1:50" x14ac:dyDescent="0.25">
      <c r="A2243" s="154"/>
      <c r="B2243" s="28"/>
      <c r="C2243" s="155"/>
      <c r="D2243" s="25"/>
      <c r="E2243" s="25"/>
      <c r="F2243" s="29"/>
      <c r="G2243" s="29"/>
      <c r="H2243" s="29"/>
      <c r="I2243" s="29"/>
      <c r="J2243" s="29"/>
      <c r="K2243" s="25"/>
      <c r="L2243" s="155"/>
      <c r="M2243" s="155"/>
      <c r="N2243" s="155"/>
      <c r="O2243" s="155"/>
      <c r="P2243" s="155"/>
      <c r="Q2243" s="28"/>
      <c r="R2243" s="29"/>
      <c r="S2243" s="27"/>
      <c r="T2243" s="27"/>
      <c r="U2243" s="28"/>
      <c r="V2243" s="156"/>
      <c r="W2243" s="156"/>
      <c r="X2243" s="156"/>
      <c r="Y2243" s="37"/>
      <c r="Z2243" s="37"/>
      <c r="AA2243" s="37"/>
      <c r="AB2243" s="30"/>
      <c r="AC2243" s="30"/>
      <c r="AD2243" s="31"/>
      <c r="AE2243" s="30"/>
      <c r="AF2243" s="30"/>
      <c r="AG2243" s="32"/>
      <c r="AH2243" s="30"/>
      <c r="AJ2243" s="30"/>
      <c r="AK2243" s="30"/>
      <c r="AL2243" s="30"/>
      <c r="AM2243" s="30"/>
      <c r="AN2243" s="30"/>
      <c r="AO2243" s="30"/>
      <c r="AP2243" s="30"/>
      <c r="AQ2243" s="30"/>
      <c r="AR2243" s="30"/>
      <c r="AS2243" s="30"/>
      <c r="AT2243" s="30"/>
      <c r="AU2243" s="121"/>
      <c r="AV2243" s="129"/>
      <c r="AW2243" s="129"/>
      <c r="AX2243" s="129"/>
    </row>
    <row r="2244" spans="1:50" x14ac:dyDescent="0.25">
      <c r="A2244" s="154"/>
      <c r="B2244" s="28"/>
      <c r="C2244" s="155"/>
      <c r="D2244" s="25"/>
      <c r="E2244" s="25"/>
      <c r="F2244" s="29"/>
      <c r="G2244" s="29"/>
      <c r="H2244" s="29"/>
      <c r="I2244" s="29"/>
      <c r="J2244" s="29"/>
      <c r="K2244" s="25"/>
      <c r="L2244" s="155"/>
      <c r="M2244" s="155"/>
      <c r="N2244" s="155"/>
      <c r="O2244" s="155"/>
      <c r="P2244" s="155"/>
      <c r="Q2244" s="28"/>
      <c r="R2244" s="29"/>
      <c r="S2244" s="27"/>
      <c r="T2244" s="27"/>
      <c r="U2244" s="28"/>
      <c r="V2244" s="156"/>
      <c r="W2244" s="156"/>
      <c r="X2244" s="156"/>
      <c r="Y2244" s="37"/>
      <c r="Z2244" s="37"/>
      <c r="AA2244" s="37"/>
      <c r="AB2244" s="30"/>
      <c r="AC2244" s="30"/>
      <c r="AD2244" s="31"/>
      <c r="AE2244" s="30"/>
      <c r="AF2244" s="30"/>
      <c r="AG2244" s="32"/>
      <c r="AH2244" s="30"/>
      <c r="AJ2244" s="30"/>
      <c r="AK2244" s="30"/>
      <c r="AL2244" s="30"/>
      <c r="AM2244" s="30"/>
      <c r="AN2244" s="30"/>
      <c r="AO2244" s="30"/>
      <c r="AP2244" s="30"/>
      <c r="AQ2244" s="30"/>
      <c r="AR2244" s="30"/>
      <c r="AS2244" s="30"/>
      <c r="AT2244" s="30"/>
      <c r="AU2244" s="121"/>
      <c r="AV2244" s="129"/>
      <c r="AW2244" s="129"/>
      <c r="AX2244" s="129"/>
    </row>
    <row r="2245" spans="1:50" x14ac:dyDescent="0.25">
      <c r="A2245" s="154"/>
      <c r="B2245" s="28"/>
      <c r="C2245" s="155"/>
      <c r="D2245" s="25"/>
      <c r="E2245" s="25"/>
      <c r="F2245" s="29"/>
      <c r="G2245" s="29"/>
      <c r="H2245" s="29"/>
      <c r="I2245" s="29"/>
      <c r="J2245" s="29"/>
      <c r="K2245" s="25"/>
      <c r="L2245" s="155"/>
      <c r="M2245" s="155"/>
      <c r="N2245" s="155"/>
      <c r="O2245" s="155"/>
      <c r="P2245" s="155"/>
      <c r="Q2245" s="28"/>
      <c r="R2245" s="29"/>
      <c r="S2245" s="27"/>
      <c r="T2245" s="27"/>
      <c r="U2245" s="28"/>
      <c r="V2245" s="156"/>
      <c r="W2245" s="156"/>
      <c r="X2245" s="156"/>
      <c r="Y2245" s="37"/>
      <c r="Z2245" s="37"/>
      <c r="AA2245" s="37"/>
      <c r="AB2245" s="30"/>
      <c r="AC2245" s="30"/>
      <c r="AD2245" s="31"/>
      <c r="AE2245" s="30"/>
      <c r="AF2245" s="30"/>
      <c r="AG2245" s="32"/>
      <c r="AH2245" s="30"/>
      <c r="AJ2245" s="30"/>
      <c r="AK2245" s="30"/>
      <c r="AL2245" s="30"/>
      <c r="AM2245" s="30"/>
      <c r="AN2245" s="30"/>
      <c r="AO2245" s="30"/>
      <c r="AP2245" s="30"/>
      <c r="AQ2245" s="30"/>
      <c r="AR2245" s="30"/>
      <c r="AS2245" s="30"/>
      <c r="AT2245" s="30"/>
      <c r="AU2245" s="121"/>
      <c r="AV2245" s="129"/>
      <c r="AW2245" s="129"/>
      <c r="AX2245" s="129"/>
    </row>
    <row r="2246" spans="1:50" x14ac:dyDescent="0.25">
      <c r="A2246" s="154"/>
      <c r="B2246" s="28"/>
      <c r="C2246" s="155"/>
      <c r="D2246" s="25"/>
      <c r="E2246" s="25"/>
      <c r="F2246" s="29"/>
      <c r="G2246" s="29"/>
      <c r="H2246" s="29"/>
      <c r="I2246" s="29"/>
      <c r="J2246" s="29"/>
      <c r="K2246" s="25"/>
      <c r="L2246" s="155"/>
      <c r="M2246" s="155"/>
      <c r="N2246" s="155"/>
      <c r="O2246" s="155"/>
      <c r="P2246" s="155"/>
      <c r="Q2246" s="28"/>
      <c r="R2246" s="29"/>
      <c r="S2246" s="27"/>
      <c r="T2246" s="27"/>
      <c r="U2246" s="28"/>
      <c r="V2246" s="156"/>
      <c r="W2246" s="156"/>
      <c r="X2246" s="156"/>
      <c r="Y2246" s="37"/>
      <c r="Z2246" s="37"/>
      <c r="AA2246" s="37"/>
      <c r="AB2246" s="30"/>
      <c r="AC2246" s="30"/>
      <c r="AD2246" s="31"/>
      <c r="AE2246" s="30"/>
      <c r="AF2246" s="30"/>
      <c r="AG2246" s="32"/>
      <c r="AH2246" s="30"/>
      <c r="AJ2246" s="30"/>
      <c r="AK2246" s="30"/>
      <c r="AL2246" s="30"/>
      <c r="AM2246" s="30"/>
      <c r="AN2246" s="30"/>
      <c r="AO2246" s="30"/>
      <c r="AP2246" s="30"/>
      <c r="AQ2246" s="30"/>
      <c r="AR2246" s="30"/>
      <c r="AS2246" s="30"/>
      <c r="AT2246" s="30"/>
      <c r="AU2246" s="121"/>
      <c r="AV2246" s="129"/>
      <c r="AW2246" s="129"/>
      <c r="AX2246" s="129"/>
    </row>
    <row r="2247" spans="1:50" x14ac:dyDescent="0.25">
      <c r="A2247" s="154"/>
      <c r="B2247" s="28"/>
      <c r="C2247" s="155"/>
      <c r="D2247" s="25"/>
      <c r="E2247" s="25"/>
      <c r="F2247" s="29"/>
      <c r="G2247" s="29"/>
      <c r="H2247" s="29"/>
      <c r="I2247" s="29"/>
      <c r="J2247" s="29"/>
      <c r="K2247" s="25"/>
      <c r="L2247" s="155"/>
      <c r="M2247" s="155"/>
      <c r="N2247" s="155"/>
      <c r="O2247" s="155"/>
      <c r="P2247" s="155"/>
      <c r="Q2247" s="28"/>
      <c r="R2247" s="29"/>
      <c r="S2247" s="27"/>
      <c r="T2247" s="27"/>
      <c r="U2247" s="28"/>
      <c r="V2247" s="156"/>
      <c r="W2247" s="156"/>
      <c r="X2247" s="156"/>
      <c r="Y2247" s="37"/>
      <c r="Z2247" s="37"/>
      <c r="AA2247" s="37"/>
      <c r="AB2247" s="30"/>
      <c r="AC2247" s="30"/>
      <c r="AD2247" s="31"/>
      <c r="AE2247" s="30"/>
      <c r="AF2247" s="30"/>
      <c r="AG2247" s="32"/>
      <c r="AH2247" s="30"/>
      <c r="AJ2247" s="30"/>
      <c r="AK2247" s="30"/>
      <c r="AL2247" s="30"/>
      <c r="AM2247" s="30"/>
      <c r="AN2247" s="30"/>
      <c r="AO2247" s="30"/>
      <c r="AP2247" s="30"/>
      <c r="AQ2247" s="30"/>
      <c r="AR2247" s="30"/>
      <c r="AS2247" s="30"/>
      <c r="AT2247" s="30"/>
      <c r="AU2247" s="121"/>
      <c r="AV2247" s="129"/>
      <c r="AW2247" s="129"/>
      <c r="AX2247" s="129"/>
    </row>
    <row r="2248" spans="1:50" x14ac:dyDescent="0.25">
      <c r="A2248" s="154"/>
      <c r="B2248" s="28"/>
      <c r="C2248" s="155"/>
      <c r="D2248" s="25"/>
      <c r="E2248" s="25"/>
      <c r="F2248" s="29"/>
      <c r="G2248" s="29"/>
      <c r="H2248" s="29"/>
      <c r="I2248" s="29"/>
      <c r="J2248" s="29"/>
      <c r="K2248" s="25"/>
      <c r="L2248" s="155"/>
      <c r="M2248" s="155"/>
      <c r="N2248" s="155"/>
      <c r="O2248" s="155"/>
      <c r="P2248" s="155"/>
      <c r="Q2248" s="28"/>
      <c r="R2248" s="29"/>
      <c r="S2248" s="27"/>
      <c r="T2248" s="27"/>
      <c r="U2248" s="28"/>
      <c r="V2248" s="156"/>
      <c r="W2248" s="156"/>
      <c r="X2248" s="156"/>
      <c r="Y2248" s="37"/>
      <c r="Z2248" s="37"/>
      <c r="AA2248" s="37"/>
      <c r="AB2248" s="30"/>
      <c r="AC2248" s="30"/>
      <c r="AD2248" s="31"/>
      <c r="AE2248" s="30"/>
      <c r="AF2248" s="30"/>
      <c r="AG2248" s="32"/>
      <c r="AH2248" s="30"/>
      <c r="AJ2248" s="30"/>
      <c r="AK2248" s="30"/>
      <c r="AL2248" s="30"/>
      <c r="AM2248" s="30"/>
      <c r="AN2248" s="30"/>
      <c r="AO2248" s="30"/>
      <c r="AP2248" s="30"/>
      <c r="AQ2248" s="30"/>
      <c r="AR2248" s="30"/>
      <c r="AS2248" s="30"/>
      <c r="AT2248" s="30"/>
      <c r="AU2248" s="121"/>
      <c r="AV2248" s="129"/>
      <c r="AW2248" s="129"/>
      <c r="AX2248" s="129"/>
    </row>
    <row r="2249" spans="1:50" x14ac:dyDescent="0.25">
      <c r="A2249" s="154"/>
      <c r="B2249" s="28"/>
      <c r="C2249" s="155"/>
      <c r="D2249" s="25"/>
      <c r="E2249" s="25"/>
      <c r="F2249" s="29"/>
      <c r="G2249" s="29"/>
      <c r="H2249" s="29"/>
      <c r="I2249" s="29"/>
      <c r="J2249" s="29"/>
      <c r="K2249" s="25"/>
      <c r="L2249" s="155"/>
      <c r="M2249" s="155"/>
      <c r="N2249" s="155"/>
      <c r="O2249" s="155"/>
      <c r="P2249" s="155"/>
      <c r="Q2249" s="28"/>
      <c r="R2249" s="29"/>
      <c r="S2249" s="27"/>
      <c r="T2249" s="27"/>
      <c r="U2249" s="28"/>
      <c r="V2249" s="156"/>
      <c r="W2249" s="156"/>
      <c r="X2249" s="156"/>
      <c r="Y2249" s="37"/>
      <c r="Z2249" s="37"/>
      <c r="AA2249" s="37"/>
      <c r="AB2249" s="30"/>
      <c r="AC2249" s="30"/>
      <c r="AD2249" s="31"/>
      <c r="AE2249" s="30"/>
      <c r="AF2249" s="30"/>
      <c r="AG2249" s="32"/>
      <c r="AH2249" s="30"/>
      <c r="AJ2249" s="30"/>
      <c r="AK2249" s="30"/>
      <c r="AL2249" s="30"/>
      <c r="AM2249" s="30"/>
      <c r="AN2249" s="30"/>
      <c r="AO2249" s="30"/>
      <c r="AP2249" s="30"/>
      <c r="AQ2249" s="30"/>
      <c r="AR2249" s="30"/>
      <c r="AS2249" s="30"/>
      <c r="AT2249" s="30"/>
      <c r="AU2249" s="121"/>
      <c r="AV2249" s="129"/>
      <c r="AW2249" s="129"/>
      <c r="AX2249" s="129"/>
    </row>
    <row r="2250" spans="1:50" x14ac:dyDescent="0.25">
      <c r="A2250" s="154"/>
      <c r="B2250" s="28"/>
      <c r="C2250" s="155"/>
      <c r="D2250" s="25"/>
      <c r="E2250" s="25"/>
      <c r="F2250" s="29"/>
      <c r="G2250" s="29"/>
      <c r="H2250" s="29"/>
      <c r="I2250" s="29"/>
      <c r="J2250" s="29"/>
      <c r="K2250" s="25"/>
      <c r="L2250" s="155"/>
      <c r="M2250" s="155"/>
      <c r="N2250" s="155"/>
      <c r="O2250" s="155"/>
      <c r="P2250" s="155"/>
      <c r="Q2250" s="28"/>
      <c r="R2250" s="29"/>
      <c r="S2250" s="27"/>
      <c r="T2250" s="27"/>
      <c r="U2250" s="28"/>
      <c r="V2250" s="156"/>
      <c r="W2250" s="156"/>
      <c r="X2250" s="156"/>
      <c r="Y2250" s="37"/>
      <c r="Z2250" s="37"/>
      <c r="AA2250" s="37"/>
      <c r="AB2250" s="30"/>
      <c r="AC2250" s="30"/>
      <c r="AD2250" s="31"/>
      <c r="AE2250" s="30"/>
      <c r="AF2250" s="30"/>
      <c r="AG2250" s="32"/>
      <c r="AH2250" s="30"/>
      <c r="AJ2250" s="30"/>
      <c r="AK2250" s="30"/>
      <c r="AL2250" s="30"/>
      <c r="AM2250" s="30"/>
      <c r="AN2250" s="30"/>
      <c r="AO2250" s="30"/>
      <c r="AP2250" s="30"/>
      <c r="AQ2250" s="30"/>
      <c r="AR2250" s="30"/>
      <c r="AS2250" s="30"/>
      <c r="AT2250" s="30"/>
      <c r="AU2250" s="121"/>
      <c r="AV2250" s="129"/>
      <c r="AW2250" s="129"/>
      <c r="AX2250" s="129"/>
    </row>
    <row r="2251" spans="1:50" x14ac:dyDescent="0.25">
      <c r="A2251" s="154"/>
      <c r="B2251" s="28"/>
      <c r="C2251" s="155"/>
      <c r="D2251" s="25"/>
      <c r="E2251" s="25"/>
      <c r="F2251" s="29"/>
      <c r="G2251" s="29"/>
      <c r="H2251" s="29"/>
      <c r="I2251" s="29"/>
      <c r="J2251" s="29"/>
      <c r="K2251" s="25"/>
      <c r="L2251" s="155"/>
      <c r="M2251" s="155"/>
      <c r="N2251" s="155"/>
      <c r="O2251" s="155"/>
      <c r="P2251" s="155"/>
      <c r="Q2251" s="28"/>
      <c r="R2251" s="29"/>
      <c r="S2251" s="27"/>
      <c r="T2251" s="27"/>
      <c r="U2251" s="28"/>
      <c r="V2251" s="156"/>
      <c r="W2251" s="156"/>
      <c r="X2251" s="156"/>
      <c r="Y2251" s="37"/>
      <c r="Z2251" s="37"/>
      <c r="AA2251" s="37"/>
      <c r="AB2251" s="30"/>
      <c r="AC2251" s="30"/>
      <c r="AD2251" s="31"/>
      <c r="AE2251" s="30"/>
      <c r="AF2251" s="30"/>
      <c r="AG2251" s="32"/>
      <c r="AH2251" s="30"/>
      <c r="AJ2251" s="30"/>
      <c r="AK2251" s="30"/>
      <c r="AL2251" s="30"/>
      <c r="AM2251" s="30"/>
      <c r="AN2251" s="30"/>
      <c r="AO2251" s="30"/>
      <c r="AP2251" s="30"/>
      <c r="AQ2251" s="30"/>
      <c r="AR2251" s="30"/>
      <c r="AS2251" s="30"/>
      <c r="AT2251" s="30"/>
      <c r="AU2251" s="121"/>
      <c r="AV2251" s="129"/>
      <c r="AW2251" s="129"/>
      <c r="AX2251" s="129"/>
    </row>
    <row r="2252" spans="1:50" x14ac:dyDescent="0.25">
      <c r="A2252" s="154"/>
      <c r="B2252" s="28"/>
      <c r="C2252" s="155"/>
      <c r="D2252" s="25"/>
      <c r="E2252" s="25"/>
      <c r="F2252" s="29"/>
      <c r="G2252" s="29"/>
      <c r="H2252" s="29"/>
      <c r="I2252" s="29"/>
      <c r="J2252" s="29"/>
      <c r="K2252" s="25"/>
      <c r="L2252" s="155"/>
      <c r="M2252" s="155"/>
      <c r="N2252" s="155"/>
      <c r="O2252" s="155"/>
      <c r="P2252" s="155"/>
      <c r="Q2252" s="28"/>
      <c r="R2252" s="29"/>
      <c r="S2252" s="27"/>
      <c r="T2252" s="27"/>
      <c r="U2252" s="28"/>
      <c r="V2252" s="156"/>
      <c r="W2252" s="156"/>
      <c r="X2252" s="156"/>
      <c r="Y2252" s="37"/>
      <c r="Z2252" s="37"/>
      <c r="AA2252" s="37"/>
      <c r="AB2252" s="30"/>
      <c r="AC2252" s="30"/>
      <c r="AD2252" s="31"/>
      <c r="AE2252" s="30"/>
      <c r="AF2252" s="30"/>
      <c r="AG2252" s="32"/>
      <c r="AH2252" s="30"/>
      <c r="AJ2252" s="30"/>
      <c r="AK2252" s="30"/>
      <c r="AL2252" s="30"/>
      <c r="AM2252" s="30"/>
      <c r="AN2252" s="30"/>
      <c r="AO2252" s="30"/>
      <c r="AP2252" s="30"/>
      <c r="AQ2252" s="30"/>
      <c r="AR2252" s="30"/>
      <c r="AS2252" s="30"/>
      <c r="AT2252" s="30"/>
      <c r="AU2252" s="121"/>
      <c r="AV2252" s="129"/>
      <c r="AW2252" s="129"/>
      <c r="AX2252" s="129"/>
    </row>
    <row r="2253" spans="1:50" x14ac:dyDescent="0.25">
      <c r="A2253" s="154"/>
      <c r="B2253" s="28"/>
      <c r="C2253" s="155"/>
      <c r="D2253" s="25"/>
      <c r="E2253" s="25"/>
      <c r="F2253" s="29"/>
      <c r="G2253" s="29"/>
      <c r="H2253" s="29"/>
      <c r="I2253" s="29"/>
      <c r="J2253" s="29"/>
      <c r="K2253" s="25"/>
      <c r="L2253" s="155"/>
      <c r="M2253" s="155"/>
      <c r="N2253" s="155"/>
      <c r="O2253" s="155"/>
      <c r="P2253" s="155"/>
      <c r="Q2253" s="28"/>
      <c r="R2253" s="29"/>
      <c r="S2253" s="27"/>
      <c r="T2253" s="27"/>
      <c r="U2253" s="28"/>
      <c r="V2253" s="156"/>
      <c r="W2253" s="156"/>
      <c r="X2253" s="156"/>
      <c r="Y2253" s="37"/>
      <c r="Z2253" s="37"/>
      <c r="AA2253" s="37"/>
      <c r="AB2253" s="30"/>
      <c r="AC2253" s="30"/>
      <c r="AD2253" s="31"/>
      <c r="AE2253" s="30"/>
      <c r="AF2253" s="30"/>
      <c r="AG2253" s="32"/>
      <c r="AH2253" s="30"/>
      <c r="AJ2253" s="30"/>
      <c r="AK2253" s="30"/>
      <c r="AL2253" s="30"/>
      <c r="AM2253" s="30"/>
      <c r="AN2253" s="30"/>
      <c r="AO2253" s="30"/>
      <c r="AP2253" s="30"/>
      <c r="AQ2253" s="30"/>
      <c r="AR2253" s="30"/>
      <c r="AS2253" s="30"/>
      <c r="AT2253" s="30"/>
      <c r="AU2253" s="121"/>
      <c r="AV2253" s="129"/>
      <c r="AW2253" s="129"/>
      <c r="AX2253" s="129"/>
    </row>
    <row r="2254" spans="1:50" x14ac:dyDescent="0.25">
      <c r="A2254" s="154"/>
      <c r="B2254" s="28"/>
      <c r="C2254" s="155"/>
      <c r="D2254" s="25"/>
      <c r="E2254" s="25"/>
      <c r="F2254" s="29"/>
      <c r="G2254" s="29"/>
      <c r="H2254" s="29"/>
      <c r="I2254" s="29"/>
      <c r="J2254" s="29"/>
      <c r="K2254" s="25"/>
      <c r="L2254" s="155"/>
      <c r="M2254" s="155"/>
      <c r="N2254" s="155"/>
      <c r="O2254" s="155"/>
      <c r="P2254" s="155"/>
      <c r="Q2254" s="28"/>
      <c r="R2254" s="29"/>
      <c r="S2254" s="27"/>
      <c r="T2254" s="27"/>
      <c r="U2254" s="28"/>
      <c r="V2254" s="156"/>
      <c r="W2254" s="156"/>
      <c r="X2254" s="156"/>
      <c r="Y2254" s="37"/>
      <c r="Z2254" s="37"/>
      <c r="AA2254" s="37"/>
      <c r="AB2254" s="30"/>
      <c r="AC2254" s="30"/>
      <c r="AD2254" s="31"/>
      <c r="AE2254" s="30"/>
      <c r="AF2254" s="30"/>
      <c r="AG2254" s="32"/>
      <c r="AH2254" s="30"/>
      <c r="AJ2254" s="30"/>
      <c r="AK2254" s="30"/>
      <c r="AL2254" s="30"/>
      <c r="AM2254" s="30"/>
      <c r="AN2254" s="30"/>
      <c r="AO2254" s="30"/>
      <c r="AP2254" s="30"/>
      <c r="AQ2254" s="30"/>
      <c r="AR2254" s="30"/>
      <c r="AS2254" s="30"/>
      <c r="AT2254" s="30"/>
      <c r="AU2254" s="121"/>
      <c r="AV2254" s="129"/>
      <c r="AW2254" s="129"/>
      <c r="AX2254" s="129"/>
    </row>
    <row r="2255" spans="1:50" x14ac:dyDescent="0.25">
      <c r="A2255" s="154"/>
      <c r="B2255" s="28"/>
      <c r="C2255" s="155"/>
      <c r="D2255" s="25"/>
      <c r="E2255" s="25"/>
      <c r="F2255" s="29"/>
      <c r="G2255" s="29"/>
      <c r="H2255" s="29"/>
      <c r="I2255" s="29"/>
      <c r="J2255" s="29"/>
      <c r="K2255" s="25"/>
      <c r="L2255" s="155"/>
      <c r="M2255" s="155"/>
      <c r="N2255" s="155"/>
      <c r="O2255" s="155"/>
      <c r="P2255" s="155"/>
      <c r="Q2255" s="28"/>
      <c r="R2255" s="29"/>
      <c r="S2255" s="27"/>
      <c r="T2255" s="27"/>
      <c r="U2255" s="28"/>
      <c r="V2255" s="156"/>
      <c r="W2255" s="156"/>
      <c r="X2255" s="156"/>
      <c r="Y2255" s="37"/>
      <c r="Z2255" s="37"/>
      <c r="AA2255" s="37"/>
      <c r="AB2255" s="30"/>
      <c r="AC2255" s="30"/>
      <c r="AD2255" s="31"/>
      <c r="AE2255" s="30"/>
      <c r="AF2255" s="30"/>
      <c r="AG2255" s="32"/>
      <c r="AH2255" s="30"/>
      <c r="AJ2255" s="30"/>
      <c r="AK2255" s="30"/>
      <c r="AL2255" s="30"/>
      <c r="AM2255" s="30"/>
      <c r="AN2255" s="30"/>
      <c r="AO2255" s="30"/>
      <c r="AP2255" s="30"/>
      <c r="AQ2255" s="30"/>
      <c r="AR2255" s="30"/>
      <c r="AS2255" s="30"/>
      <c r="AT2255" s="30"/>
      <c r="AU2255" s="121"/>
      <c r="AV2255" s="129"/>
      <c r="AW2255" s="129"/>
      <c r="AX2255" s="129"/>
    </row>
    <row r="2256" spans="1:50" x14ac:dyDescent="0.25">
      <c r="A2256" s="154"/>
      <c r="B2256" s="28"/>
      <c r="C2256" s="155"/>
      <c r="D2256" s="25"/>
      <c r="E2256" s="25"/>
      <c r="F2256" s="29"/>
      <c r="G2256" s="29"/>
      <c r="H2256" s="29"/>
      <c r="I2256" s="29"/>
      <c r="J2256" s="29"/>
      <c r="K2256" s="25"/>
      <c r="L2256" s="155"/>
      <c r="M2256" s="155"/>
      <c r="N2256" s="155"/>
      <c r="O2256" s="155"/>
      <c r="P2256" s="155"/>
      <c r="Q2256" s="28"/>
      <c r="R2256" s="29"/>
      <c r="S2256" s="27"/>
      <c r="T2256" s="27"/>
      <c r="U2256" s="28"/>
      <c r="V2256" s="156"/>
      <c r="W2256" s="156"/>
      <c r="X2256" s="156"/>
      <c r="Y2256" s="37"/>
      <c r="Z2256" s="37"/>
      <c r="AA2256" s="37"/>
      <c r="AB2256" s="30"/>
      <c r="AC2256" s="30"/>
      <c r="AD2256" s="31"/>
      <c r="AE2256" s="30"/>
      <c r="AF2256" s="30"/>
      <c r="AG2256" s="32"/>
      <c r="AH2256" s="30"/>
      <c r="AJ2256" s="30"/>
      <c r="AK2256" s="30"/>
      <c r="AL2256" s="30"/>
      <c r="AM2256" s="30"/>
      <c r="AN2256" s="30"/>
      <c r="AO2256" s="30"/>
      <c r="AP2256" s="30"/>
      <c r="AQ2256" s="30"/>
      <c r="AR2256" s="30"/>
      <c r="AS2256" s="30"/>
      <c r="AT2256" s="30"/>
      <c r="AU2256" s="121"/>
      <c r="AV2256" s="129"/>
      <c r="AW2256" s="129"/>
      <c r="AX2256" s="129"/>
    </row>
    <row r="2257" spans="1:50" x14ac:dyDescent="0.25">
      <c r="A2257" s="154"/>
      <c r="B2257" s="28"/>
      <c r="C2257" s="155"/>
      <c r="D2257" s="25"/>
      <c r="E2257" s="25"/>
      <c r="F2257" s="29"/>
      <c r="G2257" s="29"/>
      <c r="H2257" s="29"/>
      <c r="I2257" s="29"/>
      <c r="J2257" s="29"/>
      <c r="K2257" s="25"/>
      <c r="L2257" s="155"/>
      <c r="M2257" s="155"/>
      <c r="N2257" s="155"/>
      <c r="O2257" s="155"/>
      <c r="P2257" s="155"/>
      <c r="Q2257" s="28"/>
      <c r="R2257" s="29"/>
      <c r="S2257" s="27"/>
      <c r="T2257" s="27"/>
      <c r="U2257" s="28"/>
      <c r="V2257" s="156"/>
      <c r="W2257" s="156"/>
      <c r="X2257" s="156"/>
      <c r="Y2257" s="37"/>
      <c r="Z2257" s="37"/>
      <c r="AA2257" s="37"/>
      <c r="AB2257" s="30"/>
      <c r="AC2257" s="30"/>
      <c r="AD2257" s="31"/>
      <c r="AE2257" s="30"/>
      <c r="AF2257" s="30"/>
      <c r="AG2257" s="32"/>
      <c r="AH2257" s="30"/>
      <c r="AJ2257" s="30"/>
      <c r="AK2257" s="30"/>
      <c r="AL2257" s="30"/>
      <c r="AM2257" s="30"/>
      <c r="AN2257" s="30"/>
      <c r="AO2257" s="30"/>
      <c r="AP2257" s="30"/>
      <c r="AQ2257" s="30"/>
      <c r="AR2257" s="30"/>
      <c r="AS2257" s="30"/>
      <c r="AT2257" s="30"/>
      <c r="AU2257" s="121"/>
      <c r="AV2257" s="129"/>
      <c r="AW2257" s="129"/>
      <c r="AX2257" s="129"/>
    </row>
    <row r="2258" spans="1:50" x14ac:dyDescent="0.25">
      <c r="A2258" s="154"/>
      <c r="B2258" s="28"/>
      <c r="C2258" s="155"/>
      <c r="D2258" s="25"/>
      <c r="E2258" s="25"/>
      <c r="F2258" s="29"/>
      <c r="G2258" s="29"/>
      <c r="H2258" s="29"/>
      <c r="I2258" s="29"/>
      <c r="J2258" s="29"/>
      <c r="K2258" s="25"/>
      <c r="L2258" s="155"/>
      <c r="M2258" s="155"/>
      <c r="N2258" s="155"/>
      <c r="O2258" s="155"/>
      <c r="P2258" s="155"/>
      <c r="Q2258" s="28"/>
      <c r="R2258" s="29"/>
      <c r="S2258" s="27"/>
      <c r="T2258" s="27"/>
      <c r="U2258" s="28"/>
      <c r="V2258" s="156"/>
      <c r="W2258" s="156"/>
      <c r="X2258" s="156"/>
      <c r="Y2258" s="37"/>
      <c r="Z2258" s="37"/>
      <c r="AA2258" s="37"/>
      <c r="AB2258" s="30"/>
      <c r="AC2258" s="30"/>
      <c r="AD2258" s="31"/>
      <c r="AE2258" s="30"/>
      <c r="AF2258" s="30"/>
      <c r="AG2258" s="32"/>
      <c r="AH2258" s="30"/>
      <c r="AJ2258" s="30"/>
      <c r="AK2258" s="30"/>
      <c r="AL2258" s="30"/>
      <c r="AM2258" s="30"/>
      <c r="AN2258" s="30"/>
      <c r="AO2258" s="30"/>
      <c r="AP2258" s="30"/>
      <c r="AQ2258" s="30"/>
      <c r="AR2258" s="30"/>
      <c r="AS2258" s="30"/>
      <c r="AT2258" s="30"/>
      <c r="AU2258" s="121"/>
      <c r="AV2258" s="129"/>
      <c r="AW2258" s="129"/>
      <c r="AX2258" s="129"/>
    </row>
    <row r="2259" spans="1:50" x14ac:dyDescent="0.25">
      <c r="A2259" s="154"/>
      <c r="B2259" s="28"/>
      <c r="C2259" s="155"/>
      <c r="D2259" s="25"/>
      <c r="E2259" s="25"/>
      <c r="F2259" s="29"/>
      <c r="G2259" s="29"/>
      <c r="H2259" s="29"/>
      <c r="I2259" s="29"/>
      <c r="J2259" s="29"/>
      <c r="K2259" s="25"/>
      <c r="L2259" s="155"/>
      <c r="M2259" s="155"/>
      <c r="N2259" s="155"/>
      <c r="O2259" s="155"/>
      <c r="P2259" s="155"/>
      <c r="Q2259" s="28"/>
      <c r="R2259" s="29"/>
      <c r="S2259" s="27"/>
      <c r="T2259" s="27"/>
      <c r="U2259" s="28"/>
      <c r="V2259" s="156"/>
      <c r="W2259" s="156"/>
      <c r="X2259" s="156"/>
      <c r="Y2259" s="37"/>
      <c r="Z2259" s="37"/>
      <c r="AA2259" s="37"/>
      <c r="AB2259" s="30"/>
      <c r="AC2259" s="30"/>
      <c r="AD2259" s="31"/>
      <c r="AE2259" s="30"/>
      <c r="AF2259" s="30"/>
      <c r="AG2259" s="32"/>
      <c r="AH2259" s="30"/>
      <c r="AJ2259" s="30"/>
      <c r="AK2259" s="30"/>
      <c r="AL2259" s="30"/>
      <c r="AM2259" s="30"/>
      <c r="AN2259" s="30"/>
      <c r="AO2259" s="30"/>
      <c r="AP2259" s="30"/>
      <c r="AQ2259" s="30"/>
      <c r="AR2259" s="30"/>
      <c r="AS2259" s="30"/>
      <c r="AT2259" s="30"/>
      <c r="AU2259" s="121"/>
      <c r="AV2259" s="129"/>
      <c r="AW2259" s="129"/>
      <c r="AX2259" s="129"/>
    </row>
    <row r="2260" spans="1:50" x14ac:dyDescent="0.25">
      <c r="A2260" s="154"/>
      <c r="B2260" s="28"/>
      <c r="C2260" s="155"/>
      <c r="D2260" s="25"/>
      <c r="E2260" s="25"/>
      <c r="F2260" s="29"/>
      <c r="G2260" s="29"/>
      <c r="H2260" s="29"/>
      <c r="I2260" s="29"/>
      <c r="J2260" s="29"/>
      <c r="K2260" s="25"/>
      <c r="L2260" s="155"/>
      <c r="M2260" s="155"/>
      <c r="N2260" s="155"/>
      <c r="O2260" s="155"/>
      <c r="P2260" s="155"/>
      <c r="Q2260" s="28"/>
      <c r="R2260" s="29"/>
      <c r="S2260" s="27"/>
      <c r="T2260" s="27"/>
      <c r="U2260" s="28"/>
      <c r="V2260" s="156"/>
      <c r="W2260" s="156"/>
      <c r="X2260" s="156"/>
      <c r="Y2260" s="37"/>
      <c r="Z2260" s="37"/>
      <c r="AA2260" s="37"/>
      <c r="AB2260" s="30"/>
      <c r="AC2260" s="30"/>
      <c r="AD2260" s="31"/>
      <c r="AE2260" s="30"/>
      <c r="AF2260" s="30"/>
      <c r="AG2260" s="32"/>
      <c r="AH2260" s="30"/>
      <c r="AJ2260" s="30"/>
      <c r="AK2260" s="30"/>
      <c r="AL2260" s="30"/>
      <c r="AM2260" s="30"/>
      <c r="AN2260" s="30"/>
      <c r="AO2260" s="30"/>
      <c r="AP2260" s="30"/>
      <c r="AQ2260" s="30"/>
      <c r="AR2260" s="30"/>
      <c r="AS2260" s="30"/>
      <c r="AT2260" s="30"/>
      <c r="AU2260" s="121"/>
      <c r="AV2260" s="129"/>
      <c r="AW2260" s="129"/>
      <c r="AX2260" s="129"/>
    </row>
    <row r="2261" spans="1:50" x14ac:dyDescent="0.25">
      <c r="A2261" s="154"/>
      <c r="B2261" s="28"/>
      <c r="C2261" s="155"/>
      <c r="D2261" s="25"/>
      <c r="E2261" s="25"/>
      <c r="F2261" s="29"/>
      <c r="G2261" s="29"/>
      <c r="H2261" s="29"/>
      <c r="I2261" s="29"/>
      <c r="J2261" s="29"/>
      <c r="K2261" s="25"/>
      <c r="L2261" s="155"/>
      <c r="M2261" s="155"/>
      <c r="N2261" s="155"/>
      <c r="O2261" s="155"/>
      <c r="P2261" s="155"/>
      <c r="Q2261" s="28"/>
      <c r="R2261" s="29"/>
      <c r="S2261" s="27"/>
      <c r="T2261" s="27"/>
      <c r="U2261" s="28"/>
      <c r="V2261" s="156"/>
      <c r="W2261" s="156"/>
      <c r="X2261" s="156"/>
      <c r="Y2261" s="37"/>
      <c r="Z2261" s="37"/>
      <c r="AA2261" s="37"/>
      <c r="AB2261" s="30"/>
      <c r="AC2261" s="30"/>
      <c r="AD2261" s="31"/>
      <c r="AE2261" s="30"/>
      <c r="AF2261" s="30"/>
      <c r="AG2261" s="32"/>
      <c r="AH2261" s="30"/>
      <c r="AJ2261" s="30"/>
      <c r="AK2261" s="30"/>
      <c r="AL2261" s="30"/>
      <c r="AM2261" s="30"/>
      <c r="AN2261" s="30"/>
      <c r="AO2261" s="30"/>
      <c r="AP2261" s="30"/>
      <c r="AQ2261" s="30"/>
      <c r="AR2261" s="30"/>
      <c r="AS2261" s="30"/>
      <c r="AT2261" s="30"/>
      <c r="AU2261" s="121"/>
      <c r="AV2261" s="129"/>
      <c r="AW2261" s="129"/>
      <c r="AX2261" s="129"/>
    </row>
    <row r="2262" spans="1:50" x14ac:dyDescent="0.25">
      <c r="A2262" s="154"/>
      <c r="B2262" s="28"/>
      <c r="C2262" s="155"/>
      <c r="D2262" s="25"/>
      <c r="E2262" s="25"/>
      <c r="F2262" s="29"/>
      <c r="G2262" s="29"/>
      <c r="H2262" s="29"/>
      <c r="I2262" s="29"/>
      <c r="J2262" s="29"/>
      <c r="K2262" s="25"/>
      <c r="L2262" s="155"/>
      <c r="M2262" s="155"/>
      <c r="N2262" s="155"/>
      <c r="O2262" s="155"/>
      <c r="P2262" s="155"/>
      <c r="Q2262" s="28"/>
      <c r="R2262" s="29"/>
      <c r="S2262" s="27"/>
      <c r="T2262" s="27"/>
      <c r="U2262" s="28"/>
      <c r="V2262" s="156"/>
      <c r="W2262" s="156"/>
      <c r="X2262" s="156"/>
      <c r="Y2262" s="37"/>
      <c r="Z2262" s="37"/>
      <c r="AA2262" s="37"/>
      <c r="AB2262" s="30"/>
      <c r="AC2262" s="30"/>
      <c r="AD2262" s="31"/>
      <c r="AE2262" s="30"/>
      <c r="AF2262" s="30"/>
      <c r="AG2262" s="32"/>
      <c r="AH2262" s="30"/>
      <c r="AJ2262" s="30"/>
      <c r="AK2262" s="30"/>
      <c r="AL2262" s="30"/>
      <c r="AM2262" s="30"/>
      <c r="AN2262" s="30"/>
      <c r="AO2262" s="30"/>
      <c r="AP2262" s="30"/>
      <c r="AQ2262" s="30"/>
      <c r="AR2262" s="30"/>
      <c r="AS2262" s="30"/>
      <c r="AT2262" s="30"/>
      <c r="AU2262" s="121"/>
      <c r="AV2262" s="129"/>
      <c r="AW2262" s="129"/>
      <c r="AX2262" s="129"/>
    </row>
    <row r="2263" spans="1:50" x14ac:dyDescent="0.25">
      <c r="A2263" s="154"/>
      <c r="B2263" s="28"/>
      <c r="C2263" s="155"/>
      <c r="D2263" s="25"/>
      <c r="E2263" s="25"/>
      <c r="F2263" s="29"/>
      <c r="G2263" s="29"/>
      <c r="H2263" s="29"/>
      <c r="I2263" s="29"/>
      <c r="J2263" s="29"/>
      <c r="K2263" s="25"/>
      <c r="L2263" s="155"/>
      <c r="M2263" s="155"/>
      <c r="N2263" s="155"/>
      <c r="O2263" s="155"/>
      <c r="P2263" s="155"/>
      <c r="Q2263" s="28"/>
      <c r="R2263" s="29"/>
      <c r="S2263" s="27"/>
      <c r="T2263" s="27"/>
      <c r="U2263" s="28"/>
      <c r="V2263" s="156"/>
      <c r="W2263" s="156"/>
      <c r="X2263" s="156"/>
      <c r="Y2263" s="37"/>
      <c r="Z2263" s="37"/>
      <c r="AA2263" s="37"/>
      <c r="AB2263" s="30"/>
      <c r="AC2263" s="30"/>
      <c r="AD2263" s="31"/>
      <c r="AE2263" s="30"/>
      <c r="AF2263" s="30"/>
      <c r="AG2263" s="32"/>
      <c r="AH2263" s="30"/>
      <c r="AJ2263" s="30"/>
      <c r="AK2263" s="30"/>
      <c r="AL2263" s="30"/>
      <c r="AM2263" s="30"/>
      <c r="AN2263" s="30"/>
      <c r="AO2263" s="30"/>
      <c r="AP2263" s="30"/>
      <c r="AQ2263" s="30"/>
      <c r="AR2263" s="30"/>
      <c r="AS2263" s="30"/>
      <c r="AT2263" s="30"/>
      <c r="AU2263" s="121"/>
      <c r="AV2263" s="129"/>
      <c r="AW2263" s="129"/>
      <c r="AX2263" s="129"/>
    </row>
    <row r="2264" spans="1:50" x14ac:dyDescent="0.25">
      <c r="A2264" s="154"/>
      <c r="B2264" s="28"/>
      <c r="C2264" s="155"/>
      <c r="D2264" s="25"/>
      <c r="E2264" s="25"/>
      <c r="F2264" s="29"/>
      <c r="G2264" s="29"/>
      <c r="H2264" s="29"/>
      <c r="I2264" s="29"/>
      <c r="J2264" s="29"/>
      <c r="K2264" s="25"/>
      <c r="L2264" s="155"/>
      <c r="M2264" s="155"/>
      <c r="N2264" s="155"/>
      <c r="O2264" s="155"/>
      <c r="P2264" s="155"/>
      <c r="Q2264" s="28"/>
      <c r="R2264" s="29"/>
      <c r="S2264" s="27"/>
      <c r="T2264" s="27"/>
      <c r="U2264" s="28"/>
      <c r="V2264" s="156"/>
      <c r="W2264" s="156"/>
      <c r="X2264" s="156"/>
      <c r="Y2264" s="37"/>
      <c r="Z2264" s="37"/>
      <c r="AA2264" s="37"/>
      <c r="AB2264" s="30"/>
      <c r="AC2264" s="30"/>
      <c r="AD2264" s="31"/>
      <c r="AE2264" s="30"/>
      <c r="AF2264" s="30"/>
      <c r="AG2264" s="32"/>
      <c r="AH2264" s="30"/>
      <c r="AJ2264" s="30"/>
      <c r="AK2264" s="30"/>
      <c r="AL2264" s="30"/>
      <c r="AM2264" s="30"/>
      <c r="AN2264" s="30"/>
      <c r="AO2264" s="30"/>
      <c r="AP2264" s="30"/>
      <c r="AQ2264" s="30"/>
      <c r="AR2264" s="30"/>
      <c r="AS2264" s="30"/>
      <c r="AT2264" s="30"/>
      <c r="AU2264" s="121"/>
      <c r="AV2264" s="129"/>
      <c r="AW2264" s="129"/>
      <c r="AX2264" s="129"/>
    </row>
    <row r="2265" spans="1:50" x14ac:dyDescent="0.25">
      <c r="A2265" s="154"/>
      <c r="B2265" s="28"/>
      <c r="C2265" s="155"/>
      <c r="D2265" s="25"/>
      <c r="E2265" s="25"/>
      <c r="F2265" s="29"/>
      <c r="G2265" s="29"/>
      <c r="H2265" s="29"/>
      <c r="I2265" s="29"/>
      <c r="J2265" s="29"/>
      <c r="K2265" s="25"/>
      <c r="L2265" s="155"/>
      <c r="M2265" s="155"/>
      <c r="N2265" s="155"/>
      <c r="O2265" s="155"/>
      <c r="P2265" s="155"/>
      <c r="Q2265" s="28"/>
      <c r="R2265" s="29"/>
      <c r="S2265" s="27"/>
      <c r="T2265" s="27"/>
      <c r="U2265" s="28"/>
      <c r="V2265" s="156"/>
      <c r="W2265" s="156"/>
      <c r="X2265" s="156"/>
      <c r="Y2265" s="37"/>
      <c r="Z2265" s="37"/>
      <c r="AA2265" s="37"/>
      <c r="AB2265" s="30"/>
      <c r="AC2265" s="30"/>
      <c r="AD2265" s="31"/>
      <c r="AE2265" s="30"/>
      <c r="AF2265" s="30"/>
      <c r="AG2265" s="32"/>
      <c r="AH2265" s="30"/>
      <c r="AJ2265" s="30"/>
      <c r="AK2265" s="30"/>
      <c r="AL2265" s="30"/>
      <c r="AM2265" s="30"/>
      <c r="AN2265" s="30"/>
      <c r="AO2265" s="30"/>
      <c r="AP2265" s="30"/>
      <c r="AQ2265" s="30"/>
      <c r="AR2265" s="30"/>
      <c r="AS2265" s="30"/>
      <c r="AT2265" s="30"/>
      <c r="AU2265" s="121"/>
      <c r="AV2265" s="129"/>
      <c r="AW2265" s="129"/>
      <c r="AX2265" s="129"/>
    </row>
    <row r="2266" spans="1:50" x14ac:dyDescent="0.25">
      <c r="A2266" s="154"/>
      <c r="B2266" s="28"/>
      <c r="C2266" s="155"/>
      <c r="D2266" s="25"/>
      <c r="E2266" s="25"/>
      <c r="F2266" s="29"/>
      <c r="G2266" s="29"/>
      <c r="H2266" s="29"/>
      <c r="I2266" s="29"/>
      <c r="J2266" s="29"/>
      <c r="K2266" s="25"/>
      <c r="L2266" s="155"/>
      <c r="M2266" s="155"/>
      <c r="N2266" s="155"/>
      <c r="O2266" s="155"/>
      <c r="P2266" s="155"/>
      <c r="Q2266" s="28"/>
      <c r="R2266" s="29"/>
      <c r="S2266" s="27"/>
      <c r="T2266" s="27"/>
      <c r="U2266" s="28"/>
      <c r="V2266" s="156"/>
      <c r="W2266" s="156"/>
      <c r="X2266" s="156"/>
      <c r="Y2266" s="37"/>
      <c r="Z2266" s="37"/>
      <c r="AA2266" s="37"/>
      <c r="AB2266" s="30"/>
      <c r="AC2266" s="30"/>
      <c r="AD2266" s="31"/>
      <c r="AE2266" s="30"/>
      <c r="AF2266" s="30"/>
      <c r="AG2266" s="32"/>
      <c r="AH2266" s="30"/>
      <c r="AJ2266" s="30"/>
      <c r="AK2266" s="30"/>
      <c r="AL2266" s="30"/>
      <c r="AM2266" s="30"/>
      <c r="AN2266" s="30"/>
      <c r="AO2266" s="30"/>
      <c r="AP2266" s="30"/>
      <c r="AQ2266" s="30"/>
      <c r="AR2266" s="30"/>
      <c r="AS2266" s="30"/>
      <c r="AT2266" s="30"/>
      <c r="AU2266" s="121"/>
      <c r="AV2266" s="129"/>
      <c r="AW2266" s="129"/>
      <c r="AX2266" s="129"/>
    </row>
    <row r="2267" spans="1:50" x14ac:dyDescent="0.25">
      <c r="A2267" s="154"/>
      <c r="B2267" s="28"/>
      <c r="C2267" s="155"/>
      <c r="D2267" s="25"/>
      <c r="E2267" s="25"/>
      <c r="F2267" s="29"/>
      <c r="G2267" s="29"/>
      <c r="H2267" s="29"/>
      <c r="I2267" s="29"/>
      <c r="J2267" s="29"/>
      <c r="K2267" s="25"/>
      <c r="L2267" s="155"/>
      <c r="M2267" s="155"/>
      <c r="N2267" s="155"/>
      <c r="O2267" s="155"/>
      <c r="P2267" s="155"/>
      <c r="Q2267" s="28"/>
      <c r="R2267" s="29"/>
      <c r="S2267" s="27"/>
      <c r="T2267" s="27"/>
      <c r="U2267" s="28"/>
      <c r="V2267" s="156"/>
      <c r="W2267" s="156"/>
      <c r="X2267" s="156"/>
      <c r="Y2267" s="37"/>
      <c r="Z2267" s="37"/>
      <c r="AA2267" s="37"/>
      <c r="AB2267" s="30"/>
      <c r="AC2267" s="30"/>
      <c r="AD2267" s="31"/>
      <c r="AE2267" s="30"/>
      <c r="AF2267" s="30"/>
      <c r="AG2267" s="32"/>
      <c r="AH2267" s="30"/>
      <c r="AJ2267" s="30"/>
      <c r="AK2267" s="30"/>
      <c r="AL2267" s="30"/>
      <c r="AM2267" s="30"/>
      <c r="AN2267" s="30"/>
      <c r="AO2267" s="30"/>
      <c r="AP2267" s="30"/>
      <c r="AQ2267" s="30"/>
      <c r="AR2267" s="30"/>
      <c r="AS2267" s="30"/>
      <c r="AT2267" s="30"/>
      <c r="AU2267" s="121"/>
      <c r="AV2267" s="129"/>
      <c r="AW2267" s="129"/>
      <c r="AX2267" s="129"/>
    </row>
    <row r="2268" spans="1:50" x14ac:dyDescent="0.25">
      <c r="A2268" s="154"/>
      <c r="B2268" s="28"/>
      <c r="C2268" s="155"/>
      <c r="D2268" s="25"/>
      <c r="E2268" s="25"/>
      <c r="F2268" s="29"/>
      <c r="G2268" s="29"/>
      <c r="H2268" s="29"/>
      <c r="I2268" s="29"/>
      <c r="J2268" s="29"/>
      <c r="K2268" s="25"/>
      <c r="L2268" s="155"/>
      <c r="M2268" s="155"/>
      <c r="N2268" s="155"/>
      <c r="O2268" s="155"/>
      <c r="P2268" s="155"/>
      <c r="Q2268" s="28"/>
      <c r="R2268" s="29"/>
      <c r="S2268" s="27"/>
      <c r="T2268" s="27"/>
      <c r="U2268" s="28"/>
      <c r="V2268" s="156"/>
      <c r="W2268" s="156"/>
      <c r="X2268" s="156"/>
      <c r="Y2268" s="37"/>
      <c r="Z2268" s="37"/>
      <c r="AA2268" s="37"/>
      <c r="AB2268" s="30"/>
      <c r="AC2268" s="30"/>
      <c r="AD2268" s="31"/>
      <c r="AE2268" s="30"/>
      <c r="AF2268" s="30"/>
      <c r="AG2268" s="32"/>
      <c r="AH2268" s="30"/>
      <c r="AJ2268" s="30"/>
      <c r="AK2268" s="30"/>
      <c r="AL2268" s="30"/>
      <c r="AM2268" s="30"/>
      <c r="AN2268" s="30"/>
      <c r="AO2268" s="30"/>
      <c r="AP2268" s="30"/>
      <c r="AQ2268" s="30"/>
      <c r="AR2268" s="30"/>
      <c r="AS2268" s="30"/>
      <c r="AT2268" s="30"/>
      <c r="AU2268" s="121"/>
      <c r="AV2268" s="129"/>
      <c r="AW2268" s="129"/>
      <c r="AX2268" s="129"/>
    </row>
    <row r="2269" spans="1:50" x14ac:dyDescent="0.25">
      <c r="A2269" s="154"/>
      <c r="B2269" s="28"/>
      <c r="C2269" s="155"/>
      <c r="D2269" s="25"/>
      <c r="E2269" s="25"/>
      <c r="F2269" s="29"/>
      <c r="G2269" s="29"/>
      <c r="H2269" s="29"/>
      <c r="I2269" s="29"/>
      <c r="J2269" s="29"/>
      <c r="K2269" s="25"/>
      <c r="L2269" s="155"/>
      <c r="M2269" s="155"/>
      <c r="N2269" s="155"/>
      <c r="O2269" s="155"/>
      <c r="P2269" s="155"/>
      <c r="Q2269" s="28"/>
      <c r="R2269" s="29"/>
      <c r="S2269" s="27"/>
      <c r="T2269" s="27"/>
      <c r="U2269" s="28"/>
      <c r="V2269" s="156"/>
      <c r="W2269" s="156"/>
      <c r="X2269" s="156"/>
      <c r="Y2269" s="37"/>
      <c r="Z2269" s="37"/>
      <c r="AA2269" s="37"/>
      <c r="AB2269" s="30"/>
      <c r="AC2269" s="30"/>
      <c r="AD2269" s="31"/>
      <c r="AE2269" s="30"/>
      <c r="AF2269" s="30"/>
      <c r="AG2269" s="32"/>
      <c r="AH2269" s="30"/>
      <c r="AJ2269" s="30"/>
      <c r="AK2269" s="30"/>
      <c r="AL2269" s="30"/>
      <c r="AM2269" s="30"/>
      <c r="AN2269" s="30"/>
      <c r="AO2269" s="30"/>
      <c r="AP2269" s="30"/>
      <c r="AQ2269" s="30"/>
      <c r="AR2269" s="30"/>
      <c r="AS2269" s="30"/>
      <c r="AT2269" s="30"/>
      <c r="AU2269" s="121"/>
      <c r="AV2269" s="129"/>
      <c r="AW2269" s="129"/>
      <c r="AX2269" s="129"/>
    </row>
    <row r="2270" spans="1:50" x14ac:dyDescent="0.25">
      <c r="A2270" s="154"/>
      <c r="B2270" s="28"/>
      <c r="C2270" s="155"/>
      <c r="D2270" s="25"/>
      <c r="E2270" s="25"/>
      <c r="F2270" s="29"/>
      <c r="G2270" s="29"/>
      <c r="H2270" s="29"/>
      <c r="I2270" s="29"/>
      <c r="J2270" s="29"/>
      <c r="K2270" s="25"/>
      <c r="L2270" s="155"/>
      <c r="M2270" s="155"/>
      <c r="N2270" s="155"/>
      <c r="O2270" s="155"/>
      <c r="P2270" s="155"/>
      <c r="Q2270" s="28"/>
      <c r="R2270" s="29"/>
      <c r="S2270" s="27"/>
      <c r="T2270" s="27"/>
      <c r="U2270" s="28"/>
      <c r="V2270" s="156"/>
      <c r="W2270" s="156"/>
      <c r="X2270" s="156"/>
      <c r="Y2270" s="37"/>
      <c r="Z2270" s="37"/>
      <c r="AA2270" s="37"/>
      <c r="AB2270" s="30"/>
      <c r="AC2270" s="30"/>
      <c r="AD2270" s="31"/>
      <c r="AE2270" s="30"/>
      <c r="AF2270" s="30"/>
      <c r="AG2270" s="32"/>
      <c r="AH2270" s="30"/>
      <c r="AJ2270" s="30"/>
      <c r="AK2270" s="30"/>
      <c r="AL2270" s="30"/>
      <c r="AM2270" s="30"/>
      <c r="AN2270" s="30"/>
      <c r="AO2270" s="30"/>
      <c r="AP2270" s="30"/>
      <c r="AQ2270" s="30"/>
      <c r="AR2270" s="30"/>
      <c r="AS2270" s="30"/>
      <c r="AT2270" s="30"/>
      <c r="AU2270" s="121"/>
      <c r="AV2270" s="129"/>
      <c r="AW2270" s="129"/>
      <c r="AX2270" s="129"/>
    </row>
    <row r="2271" spans="1:50" x14ac:dyDescent="0.25">
      <c r="A2271" s="154"/>
      <c r="B2271" s="28"/>
      <c r="C2271" s="155"/>
      <c r="D2271" s="25"/>
      <c r="E2271" s="25"/>
      <c r="F2271" s="29"/>
      <c r="G2271" s="29"/>
      <c r="H2271" s="29"/>
      <c r="I2271" s="29"/>
      <c r="J2271" s="29"/>
      <c r="K2271" s="25"/>
      <c r="L2271" s="155"/>
      <c r="M2271" s="155"/>
      <c r="N2271" s="155"/>
      <c r="O2271" s="155"/>
      <c r="P2271" s="155"/>
      <c r="Q2271" s="28"/>
      <c r="R2271" s="29"/>
      <c r="S2271" s="27"/>
      <c r="T2271" s="27"/>
      <c r="U2271" s="28"/>
      <c r="V2271" s="156"/>
      <c r="W2271" s="156"/>
      <c r="X2271" s="156"/>
      <c r="Y2271" s="37"/>
      <c r="Z2271" s="37"/>
      <c r="AA2271" s="37"/>
      <c r="AB2271" s="30"/>
      <c r="AC2271" s="30"/>
      <c r="AD2271" s="31"/>
      <c r="AE2271" s="30"/>
      <c r="AF2271" s="30"/>
      <c r="AG2271" s="32"/>
      <c r="AH2271" s="30"/>
      <c r="AJ2271" s="30"/>
      <c r="AK2271" s="30"/>
      <c r="AL2271" s="30"/>
      <c r="AM2271" s="30"/>
      <c r="AN2271" s="30"/>
      <c r="AO2271" s="30"/>
      <c r="AP2271" s="30"/>
      <c r="AQ2271" s="30"/>
      <c r="AR2271" s="30"/>
      <c r="AS2271" s="30"/>
      <c r="AT2271" s="30"/>
      <c r="AU2271" s="121"/>
      <c r="AV2271" s="129"/>
      <c r="AW2271" s="129"/>
      <c r="AX2271" s="129"/>
    </row>
    <row r="2272" spans="1:50" x14ac:dyDescent="0.25">
      <c r="A2272" s="154"/>
      <c r="B2272" s="28"/>
      <c r="C2272" s="155"/>
      <c r="D2272" s="25"/>
      <c r="E2272" s="25"/>
      <c r="F2272" s="29"/>
      <c r="G2272" s="29"/>
      <c r="H2272" s="29"/>
      <c r="I2272" s="29"/>
      <c r="J2272" s="29"/>
      <c r="K2272" s="25"/>
      <c r="L2272" s="155"/>
      <c r="M2272" s="155"/>
      <c r="N2272" s="155"/>
      <c r="O2272" s="155"/>
      <c r="P2272" s="155"/>
      <c r="Q2272" s="28"/>
      <c r="R2272" s="29"/>
      <c r="S2272" s="27"/>
      <c r="T2272" s="27"/>
      <c r="U2272" s="28"/>
      <c r="V2272" s="156"/>
      <c r="W2272" s="156"/>
      <c r="X2272" s="156"/>
      <c r="Y2272" s="37"/>
      <c r="Z2272" s="37"/>
      <c r="AA2272" s="37"/>
      <c r="AB2272" s="30"/>
      <c r="AC2272" s="30"/>
      <c r="AD2272" s="31"/>
      <c r="AE2272" s="30"/>
      <c r="AF2272" s="30"/>
      <c r="AG2272" s="32"/>
      <c r="AH2272" s="30"/>
      <c r="AJ2272" s="30"/>
      <c r="AK2272" s="30"/>
      <c r="AL2272" s="30"/>
      <c r="AM2272" s="30"/>
      <c r="AN2272" s="30"/>
      <c r="AO2272" s="30"/>
      <c r="AP2272" s="30"/>
      <c r="AQ2272" s="30"/>
      <c r="AR2272" s="30"/>
      <c r="AS2272" s="30"/>
      <c r="AT2272" s="30"/>
      <c r="AU2272" s="121"/>
      <c r="AV2272" s="129"/>
      <c r="AW2272" s="129"/>
      <c r="AX2272" s="129"/>
    </row>
    <row r="2273" spans="1:50" x14ac:dyDescent="0.25">
      <c r="A2273" s="154"/>
      <c r="B2273" s="28"/>
      <c r="C2273" s="155"/>
      <c r="D2273" s="25"/>
      <c r="E2273" s="25"/>
      <c r="F2273" s="29"/>
      <c r="G2273" s="29"/>
      <c r="H2273" s="29"/>
      <c r="I2273" s="29"/>
      <c r="J2273" s="29"/>
      <c r="K2273" s="25"/>
      <c r="L2273" s="155"/>
      <c r="M2273" s="155"/>
      <c r="N2273" s="155"/>
      <c r="O2273" s="155"/>
      <c r="P2273" s="155"/>
      <c r="Q2273" s="28"/>
      <c r="R2273" s="29"/>
      <c r="S2273" s="27"/>
      <c r="T2273" s="27"/>
      <c r="U2273" s="28"/>
      <c r="V2273" s="156"/>
      <c r="W2273" s="156"/>
      <c r="X2273" s="156"/>
      <c r="Y2273" s="37"/>
      <c r="Z2273" s="37"/>
      <c r="AA2273" s="37"/>
      <c r="AB2273" s="30"/>
      <c r="AC2273" s="30"/>
      <c r="AD2273" s="31"/>
      <c r="AE2273" s="30"/>
      <c r="AF2273" s="30"/>
      <c r="AG2273" s="32"/>
      <c r="AH2273" s="30"/>
      <c r="AJ2273" s="30"/>
      <c r="AK2273" s="30"/>
      <c r="AL2273" s="30"/>
      <c r="AM2273" s="30"/>
      <c r="AN2273" s="30"/>
      <c r="AO2273" s="30"/>
      <c r="AP2273" s="30"/>
      <c r="AQ2273" s="30"/>
      <c r="AR2273" s="30"/>
      <c r="AS2273" s="30"/>
      <c r="AT2273" s="30"/>
      <c r="AU2273" s="121"/>
      <c r="AV2273" s="129"/>
      <c r="AW2273" s="129"/>
      <c r="AX2273" s="129"/>
    </row>
    <row r="2274" spans="1:50" x14ac:dyDescent="0.25">
      <c r="A2274" s="154"/>
      <c r="B2274" s="28"/>
      <c r="C2274" s="155"/>
      <c r="D2274" s="25"/>
      <c r="E2274" s="25"/>
      <c r="F2274" s="29"/>
      <c r="G2274" s="29"/>
      <c r="H2274" s="29"/>
      <c r="I2274" s="29"/>
      <c r="J2274" s="29"/>
      <c r="K2274" s="25"/>
      <c r="L2274" s="155"/>
      <c r="M2274" s="155"/>
      <c r="N2274" s="155"/>
      <c r="O2274" s="155"/>
      <c r="P2274" s="155"/>
      <c r="Q2274" s="28"/>
      <c r="R2274" s="29"/>
      <c r="S2274" s="27"/>
      <c r="T2274" s="27"/>
      <c r="U2274" s="28"/>
      <c r="V2274" s="156"/>
      <c r="W2274" s="156"/>
      <c r="X2274" s="156"/>
      <c r="Y2274" s="37"/>
      <c r="Z2274" s="37"/>
      <c r="AA2274" s="37"/>
      <c r="AB2274" s="30"/>
      <c r="AC2274" s="30"/>
      <c r="AD2274" s="31"/>
      <c r="AE2274" s="30"/>
      <c r="AF2274" s="30"/>
      <c r="AG2274" s="32"/>
      <c r="AH2274" s="30"/>
      <c r="AJ2274" s="30"/>
      <c r="AK2274" s="30"/>
      <c r="AL2274" s="30"/>
      <c r="AM2274" s="30"/>
      <c r="AN2274" s="30"/>
      <c r="AO2274" s="30"/>
      <c r="AP2274" s="30"/>
      <c r="AQ2274" s="30"/>
      <c r="AR2274" s="30"/>
      <c r="AS2274" s="30"/>
      <c r="AT2274" s="30"/>
      <c r="AU2274" s="121"/>
      <c r="AV2274" s="129"/>
      <c r="AW2274" s="129"/>
      <c r="AX2274" s="129"/>
    </row>
    <row r="2275" spans="1:50" x14ac:dyDescent="0.25">
      <c r="A2275" s="154"/>
      <c r="B2275" s="28"/>
      <c r="C2275" s="155"/>
      <c r="D2275" s="25"/>
      <c r="E2275" s="25"/>
      <c r="F2275" s="29"/>
      <c r="G2275" s="29"/>
      <c r="H2275" s="29"/>
      <c r="I2275" s="29"/>
      <c r="J2275" s="29"/>
      <c r="K2275" s="25"/>
      <c r="L2275" s="155"/>
      <c r="M2275" s="155"/>
      <c r="N2275" s="155"/>
      <c r="O2275" s="155"/>
      <c r="P2275" s="155"/>
      <c r="Q2275" s="28"/>
      <c r="R2275" s="29"/>
      <c r="S2275" s="27"/>
      <c r="T2275" s="27"/>
      <c r="U2275" s="28"/>
      <c r="V2275" s="156"/>
      <c r="W2275" s="156"/>
      <c r="X2275" s="156"/>
      <c r="Y2275" s="37"/>
      <c r="Z2275" s="37"/>
      <c r="AA2275" s="37"/>
      <c r="AB2275" s="30"/>
      <c r="AC2275" s="30"/>
      <c r="AD2275" s="31"/>
      <c r="AE2275" s="30"/>
      <c r="AF2275" s="30"/>
      <c r="AG2275" s="32"/>
      <c r="AH2275" s="30"/>
      <c r="AJ2275" s="30"/>
      <c r="AK2275" s="30"/>
      <c r="AL2275" s="30"/>
      <c r="AM2275" s="30"/>
      <c r="AN2275" s="30"/>
      <c r="AO2275" s="30"/>
      <c r="AP2275" s="30"/>
      <c r="AQ2275" s="30"/>
      <c r="AR2275" s="30"/>
      <c r="AS2275" s="30"/>
      <c r="AT2275" s="30"/>
      <c r="AU2275" s="121"/>
      <c r="AV2275" s="129"/>
      <c r="AW2275" s="129"/>
      <c r="AX2275" s="129"/>
    </row>
    <row r="2276" spans="1:50" x14ac:dyDescent="0.25">
      <c r="A2276" s="154"/>
      <c r="B2276" s="28"/>
      <c r="C2276" s="155"/>
      <c r="D2276" s="25"/>
      <c r="E2276" s="25"/>
      <c r="F2276" s="29"/>
      <c r="G2276" s="29"/>
      <c r="H2276" s="29"/>
      <c r="I2276" s="29"/>
      <c r="J2276" s="29"/>
      <c r="K2276" s="25"/>
      <c r="L2276" s="155"/>
      <c r="M2276" s="155"/>
      <c r="N2276" s="155"/>
      <c r="O2276" s="155"/>
      <c r="P2276" s="155"/>
      <c r="Q2276" s="28"/>
      <c r="R2276" s="29"/>
      <c r="S2276" s="27"/>
      <c r="T2276" s="27"/>
      <c r="U2276" s="28"/>
      <c r="V2276" s="156"/>
      <c r="W2276" s="156"/>
      <c r="X2276" s="156"/>
      <c r="Y2276" s="37"/>
      <c r="Z2276" s="37"/>
      <c r="AA2276" s="37"/>
      <c r="AB2276" s="30"/>
      <c r="AC2276" s="30"/>
      <c r="AD2276" s="31"/>
      <c r="AE2276" s="30"/>
      <c r="AF2276" s="30"/>
      <c r="AG2276" s="32"/>
      <c r="AH2276" s="30"/>
      <c r="AJ2276" s="30"/>
      <c r="AK2276" s="30"/>
      <c r="AL2276" s="30"/>
      <c r="AM2276" s="30"/>
      <c r="AN2276" s="30"/>
      <c r="AO2276" s="30"/>
      <c r="AP2276" s="30"/>
      <c r="AQ2276" s="30"/>
      <c r="AR2276" s="30"/>
      <c r="AS2276" s="30"/>
      <c r="AT2276" s="30"/>
      <c r="AU2276" s="121"/>
      <c r="AV2276" s="129"/>
      <c r="AW2276" s="129"/>
      <c r="AX2276" s="129"/>
    </row>
    <row r="2277" spans="1:50" x14ac:dyDescent="0.25">
      <c r="A2277" s="154"/>
      <c r="B2277" s="28"/>
      <c r="C2277" s="155"/>
      <c r="D2277" s="25"/>
      <c r="E2277" s="25"/>
      <c r="F2277" s="29"/>
      <c r="G2277" s="29"/>
      <c r="H2277" s="29"/>
      <c r="I2277" s="29"/>
      <c r="J2277" s="29"/>
      <c r="K2277" s="25"/>
      <c r="L2277" s="155"/>
      <c r="M2277" s="155"/>
      <c r="N2277" s="155"/>
      <c r="O2277" s="155"/>
      <c r="P2277" s="155"/>
      <c r="Q2277" s="28"/>
      <c r="R2277" s="29"/>
      <c r="S2277" s="27"/>
      <c r="T2277" s="27"/>
      <c r="U2277" s="28"/>
      <c r="V2277" s="156"/>
      <c r="W2277" s="156"/>
      <c r="X2277" s="156"/>
      <c r="Y2277" s="37"/>
      <c r="Z2277" s="37"/>
      <c r="AA2277" s="37"/>
      <c r="AB2277" s="30"/>
      <c r="AC2277" s="30"/>
      <c r="AD2277" s="31"/>
      <c r="AE2277" s="30"/>
      <c r="AF2277" s="30"/>
      <c r="AG2277" s="32"/>
      <c r="AH2277" s="30"/>
      <c r="AJ2277" s="30"/>
      <c r="AK2277" s="30"/>
      <c r="AL2277" s="30"/>
      <c r="AM2277" s="30"/>
      <c r="AN2277" s="30"/>
      <c r="AO2277" s="30"/>
      <c r="AP2277" s="30"/>
      <c r="AQ2277" s="30"/>
      <c r="AR2277" s="30"/>
      <c r="AS2277" s="30"/>
      <c r="AT2277" s="30"/>
      <c r="AU2277" s="121"/>
      <c r="AV2277" s="129"/>
      <c r="AW2277" s="129"/>
      <c r="AX2277" s="129"/>
    </row>
    <row r="2278" spans="1:50" x14ac:dyDescent="0.25">
      <c r="A2278" s="154"/>
      <c r="B2278" s="28"/>
      <c r="C2278" s="155"/>
      <c r="D2278" s="25"/>
      <c r="E2278" s="25"/>
      <c r="F2278" s="29"/>
      <c r="G2278" s="29"/>
      <c r="H2278" s="29"/>
      <c r="I2278" s="29"/>
      <c r="J2278" s="29"/>
      <c r="K2278" s="25"/>
      <c r="L2278" s="155"/>
      <c r="M2278" s="155"/>
      <c r="N2278" s="155"/>
      <c r="O2278" s="155"/>
      <c r="P2278" s="155"/>
      <c r="Q2278" s="28"/>
      <c r="R2278" s="29"/>
      <c r="S2278" s="27"/>
      <c r="T2278" s="27"/>
      <c r="U2278" s="28"/>
      <c r="V2278" s="156"/>
      <c r="W2278" s="156"/>
      <c r="X2278" s="156"/>
      <c r="Y2278" s="37"/>
      <c r="Z2278" s="37"/>
      <c r="AA2278" s="37"/>
      <c r="AB2278" s="30"/>
      <c r="AC2278" s="30"/>
      <c r="AD2278" s="31"/>
      <c r="AE2278" s="30"/>
      <c r="AF2278" s="30"/>
      <c r="AG2278" s="32"/>
      <c r="AH2278" s="30"/>
      <c r="AJ2278" s="30"/>
      <c r="AK2278" s="30"/>
      <c r="AL2278" s="30"/>
      <c r="AM2278" s="30"/>
      <c r="AN2278" s="30"/>
      <c r="AO2278" s="30"/>
      <c r="AP2278" s="30"/>
      <c r="AQ2278" s="30"/>
      <c r="AR2278" s="30"/>
      <c r="AS2278" s="30"/>
      <c r="AT2278" s="30"/>
      <c r="AU2278" s="121"/>
      <c r="AV2278" s="129"/>
      <c r="AW2278" s="129"/>
      <c r="AX2278" s="129"/>
    </row>
    <row r="2279" spans="1:50" x14ac:dyDescent="0.25">
      <c r="A2279" s="154"/>
      <c r="B2279" s="28"/>
      <c r="C2279" s="155"/>
      <c r="D2279" s="25"/>
      <c r="E2279" s="25"/>
      <c r="F2279" s="29"/>
      <c r="G2279" s="29"/>
      <c r="H2279" s="29"/>
      <c r="I2279" s="29"/>
      <c r="J2279" s="29"/>
      <c r="K2279" s="25"/>
      <c r="L2279" s="155"/>
      <c r="M2279" s="155"/>
      <c r="N2279" s="155"/>
      <c r="O2279" s="155"/>
      <c r="P2279" s="155"/>
      <c r="Q2279" s="28"/>
      <c r="R2279" s="29"/>
      <c r="S2279" s="27"/>
      <c r="T2279" s="27"/>
      <c r="U2279" s="28"/>
      <c r="V2279" s="156"/>
      <c r="W2279" s="156"/>
      <c r="X2279" s="156"/>
      <c r="Y2279" s="37"/>
      <c r="Z2279" s="37"/>
      <c r="AA2279" s="37"/>
      <c r="AB2279" s="30"/>
      <c r="AC2279" s="30"/>
      <c r="AD2279" s="31"/>
      <c r="AE2279" s="30"/>
      <c r="AF2279" s="30"/>
      <c r="AG2279" s="32"/>
      <c r="AH2279" s="30"/>
      <c r="AJ2279" s="30"/>
      <c r="AK2279" s="30"/>
      <c r="AL2279" s="30"/>
      <c r="AM2279" s="30"/>
      <c r="AN2279" s="30"/>
      <c r="AO2279" s="30"/>
      <c r="AP2279" s="30"/>
      <c r="AQ2279" s="30"/>
      <c r="AR2279" s="30"/>
      <c r="AS2279" s="30"/>
      <c r="AT2279" s="30"/>
      <c r="AU2279" s="121"/>
      <c r="AV2279" s="129"/>
      <c r="AW2279" s="129"/>
      <c r="AX2279" s="129"/>
    </row>
    <row r="2280" spans="1:50" x14ac:dyDescent="0.25">
      <c r="A2280" s="154"/>
      <c r="B2280" s="28"/>
      <c r="C2280" s="155"/>
      <c r="D2280" s="25"/>
      <c r="E2280" s="25"/>
      <c r="F2280" s="29"/>
      <c r="G2280" s="29"/>
      <c r="H2280" s="29"/>
      <c r="I2280" s="29"/>
      <c r="J2280" s="29"/>
      <c r="K2280" s="25"/>
      <c r="L2280" s="155"/>
      <c r="M2280" s="155"/>
      <c r="N2280" s="155"/>
      <c r="O2280" s="155"/>
      <c r="P2280" s="155"/>
      <c r="Q2280" s="28"/>
      <c r="R2280" s="29"/>
      <c r="S2280" s="27"/>
      <c r="T2280" s="27"/>
      <c r="U2280" s="28"/>
      <c r="V2280" s="156"/>
      <c r="W2280" s="156"/>
      <c r="X2280" s="156"/>
      <c r="Y2280" s="37"/>
      <c r="Z2280" s="37"/>
      <c r="AA2280" s="37"/>
      <c r="AB2280" s="30"/>
      <c r="AC2280" s="30"/>
      <c r="AD2280" s="31"/>
      <c r="AE2280" s="30"/>
      <c r="AF2280" s="30"/>
      <c r="AG2280" s="32"/>
      <c r="AH2280" s="30"/>
      <c r="AJ2280" s="30"/>
      <c r="AK2280" s="30"/>
      <c r="AL2280" s="30"/>
      <c r="AM2280" s="30"/>
      <c r="AN2280" s="30"/>
      <c r="AO2280" s="30"/>
      <c r="AP2280" s="30"/>
      <c r="AQ2280" s="30"/>
      <c r="AR2280" s="30"/>
      <c r="AS2280" s="30"/>
      <c r="AT2280" s="30"/>
      <c r="AU2280" s="121"/>
      <c r="AV2280" s="129"/>
      <c r="AW2280" s="129"/>
      <c r="AX2280" s="129"/>
    </row>
    <row r="2281" spans="1:50" x14ac:dyDescent="0.25">
      <c r="A2281" s="154"/>
      <c r="B2281" s="28"/>
      <c r="C2281" s="155"/>
      <c r="D2281" s="25"/>
      <c r="E2281" s="25"/>
      <c r="F2281" s="29"/>
      <c r="G2281" s="29"/>
      <c r="H2281" s="29"/>
      <c r="I2281" s="29"/>
      <c r="J2281" s="29"/>
      <c r="K2281" s="25"/>
      <c r="L2281" s="155"/>
      <c r="M2281" s="155"/>
      <c r="N2281" s="155"/>
      <c r="O2281" s="155"/>
      <c r="P2281" s="155"/>
      <c r="Q2281" s="28"/>
      <c r="R2281" s="29"/>
      <c r="S2281" s="27"/>
      <c r="T2281" s="27"/>
      <c r="U2281" s="28"/>
      <c r="V2281" s="156"/>
      <c r="W2281" s="156"/>
      <c r="X2281" s="156"/>
      <c r="Y2281" s="37"/>
      <c r="Z2281" s="37"/>
      <c r="AA2281" s="37"/>
      <c r="AB2281" s="30"/>
      <c r="AC2281" s="30"/>
      <c r="AD2281" s="31"/>
      <c r="AE2281" s="30"/>
      <c r="AF2281" s="30"/>
      <c r="AG2281" s="32"/>
      <c r="AH2281" s="30"/>
      <c r="AJ2281" s="30"/>
      <c r="AK2281" s="30"/>
      <c r="AL2281" s="30"/>
      <c r="AM2281" s="30"/>
      <c r="AN2281" s="30"/>
      <c r="AO2281" s="30"/>
      <c r="AP2281" s="30"/>
      <c r="AQ2281" s="30"/>
      <c r="AR2281" s="30"/>
      <c r="AS2281" s="30"/>
      <c r="AT2281" s="30"/>
      <c r="AU2281" s="121"/>
      <c r="AV2281" s="129"/>
      <c r="AW2281" s="129"/>
      <c r="AX2281" s="129"/>
    </row>
    <row r="2282" spans="1:50" x14ac:dyDescent="0.25">
      <c r="A2282" s="154"/>
      <c r="B2282" s="28"/>
      <c r="C2282" s="155"/>
      <c r="D2282" s="25"/>
      <c r="E2282" s="25"/>
      <c r="F2282" s="29"/>
      <c r="G2282" s="29"/>
      <c r="H2282" s="29"/>
      <c r="I2282" s="29"/>
      <c r="J2282" s="29"/>
      <c r="K2282" s="25"/>
      <c r="L2282" s="155"/>
      <c r="M2282" s="155"/>
      <c r="N2282" s="155"/>
      <c r="O2282" s="155"/>
      <c r="P2282" s="155"/>
      <c r="Q2282" s="28"/>
      <c r="R2282" s="29"/>
      <c r="S2282" s="27"/>
      <c r="T2282" s="27"/>
      <c r="U2282" s="28"/>
      <c r="V2282" s="156"/>
      <c r="W2282" s="156"/>
      <c r="X2282" s="156"/>
      <c r="Y2282" s="37"/>
      <c r="Z2282" s="37"/>
      <c r="AA2282" s="37"/>
      <c r="AB2282" s="30"/>
      <c r="AC2282" s="30"/>
      <c r="AD2282" s="31"/>
      <c r="AE2282" s="30"/>
      <c r="AF2282" s="30"/>
      <c r="AG2282" s="32"/>
      <c r="AH2282" s="30"/>
      <c r="AJ2282" s="30"/>
      <c r="AK2282" s="30"/>
      <c r="AL2282" s="30"/>
      <c r="AM2282" s="30"/>
      <c r="AN2282" s="30"/>
      <c r="AO2282" s="30"/>
      <c r="AP2282" s="30"/>
      <c r="AQ2282" s="30"/>
      <c r="AR2282" s="30"/>
      <c r="AS2282" s="30"/>
      <c r="AT2282" s="30"/>
      <c r="AU2282" s="121"/>
      <c r="AV2282" s="129"/>
      <c r="AW2282" s="129"/>
      <c r="AX2282" s="129"/>
    </row>
    <row r="2283" spans="1:50" x14ac:dyDescent="0.25">
      <c r="A2283" s="154"/>
      <c r="B2283" s="28"/>
      <c r="C2283" s="155"/>
      <c r="D2283" s="25"/>
      <c r="E2283" s="25"/>
      <c r="F2283" s="29"/>
      <c r="G2283" s="29"/>
      <c r="H2283" s="29"/>
      <c r="I2283" s="29"/>
      <c r="J2283" s="29"/>
      <c r="K2283" s="25"/>
      <c r="L2283" s="155"/>
      <c r="M2283" s="155"/>
      <c r="N2283" s="155"/>
      <c r="O2283" s="155"/>
      <c r="P2283" s="155"/>
      <c r="Q2283" s="28"/>
      <c r="R2283" s="29"/>
      <c r="S2283" s="27"/>
      <c r="T2283" s="27"/>
      <c r="U2283" s="28"/>
      <c r="V2283" s="156"/>
      <c r="W2283" s="156"/>
      <c r="X2283" s="156"/>
      <c r="Y2283" s="37"/>
      <c r="Z2283" s="37"/>
      <c r="AA2283" s="37"/>
      <c r="AB2283" s="30"/>
      <c r="AC2283" s="30"/>
      <c r="AD2283" s="31"/>
      <c r="AE2283" s="30"/>
      <c r="AF2283" s="30"/>
      <c r="AG2283" s="32"/>
      <c r="AH2283" s="30"/>
      <c r="AJ2283" s="30"/>
      <c r="AK2283" s="30"/>
      <c r="AL2283" s="30"/>
      <c r="AM2283" s="30"/>
      <c r="AN2283" s="30"/>
      <c r="AO2283" s="30"/>
      <c r="AP2283" s="30"/>
      <c r="AQ2283" s="30"/>
      <c r="AR2283" s="30"/>
      <c r="AS2283" s="30"/>
      <c r="AT2283" s="30"/>
      <c r="AU2283" s="121"/>
      <c r="AV2283" s="129"/>
      <c r="AW2283" s="129"/>
      <c r="AX2283" s="129"/>
    </row>
    <row r="2284" spans="1:50" x14ac:dyDescent="0.25">
      <c r="A2284" s="154"/>
      <c r="B2284" s="28"/>
      <c r="C2284" s="155"/>
      <c r="D2284" s="25"/>
      <c r="E2284" s="25"/>
      <c r="F2284" s="29"/>
      <c r="G2284" s="29"/>
      <c r="H2284" s="29"/>
      <c r="I2284" s="29"/>
      <c r="J2284" s="29"/>
      <c r="K2284" s="25"/>
      <c r="L2284" s="155"/>
      <c r="M2284" s="155"/>
      <c r="N2284" s="155"/>
      <c r="O2284" s="155"/>
      <c r="P2284" s="155"/>
      <c r="Q2284" s="28"/>
      <c r="R2284" s="29"/>
      <c r="S2284" s="27"/>
      <c r="T2284" s="27"/>
      <c r="U2284" s="28"/>
      <c r="V2284" s="156"/>
      <c r="W2284" s="156"/>
      <c r="X2284" s="156"/>
      <c r="Y2284" s="37"/>
      <c r="Z2284" s="37"/>
      <c r="AA2284" s="37"/>
      <c r="AB2284" s="30"/>
      <c r="AC2284" s="30"/>
      <c r="AD2284" s="31"/>
      <c r="AE2284" s="30"/>
      <c r="AF2284" s="30"/>
      <c r="AG2284" s="32"/>
      <c r="AH2284" s="30"/>
      <c r="AJ2284" s="30"/>
      <c r="AK2284" s="30"/>
      <c r="AL2284" s="30"/>
      <c r="AM2284" s="30"/>
      <c r="AN2284" s="30"/>
      <c r="AO2284" s="30"/>
      <c r="AP2284" s="30"/>
      <c r="AQ2284" s="30"/>
      <c r="AR2284" s="30"/>
      <c r="AS2284" s="30"/>
      <c r="AT2284" s="30"/>
      <c r="AU2284" s="121"/>
      <c r="AV2284" s="129"/>
      <c r="AW2284" s="129"/>
      <c r="AX2284" s="129"/>
    </row>
    <row r="2285" spans="1:50" x14ac:dyDescent="0.25">
      <c r="A2285" s="154"/>
      <c r="B2285" s="28"/>
      <c r="C2285" s="155"/>
      <c r="D2285" s="25"/>
      <c r="E2285" s="25"/>
      <c r="F2285" s="29"/>
      <c r="G2285" s="29"/>
      <c r="H2285" s="29"/>
      <c r="I2285" s="29"/>
      <c r="J2285" s="29"/>
      <c r="K2285" s="25"/>
      <c r="L2285" s="155"/>
      <c r="M2285" s="155"/>
      <c r="N2285" s="155"/>
      <c r="O2285" s="155"/>
      <c r="P2285" s="155"/>
      <c r="Q2285" s="28"/>
      <c r="R2285" s="29"/>
      <c r="S2285" s="27"/>
      <c r="T2285" s="27"/>
      <c r="U2285" s="28"/>
      <c r="V2285" s="156"/>
      <c r="W2285" s="156"/>
      <c r="X2285" s="156"/>
      <c r="Y2285" s="37"/>
      <c r="Z2285" s="37"/>
      <c r="AA2285" s="37"/>
      <c r="AB2285" s="30"/>
      <c r="AC2285" s="30"/>
      <c r="AD2285" s="31"/>
      <c r="AE2285" s="30"/>
      <c r="AF2285" s="30"/>
      <c r="AG2285" s="32"/>
      <c r="AH2285" s="30"/>
      <c r="AJ2285" s="30"/>
      <c r="AK2285" s="30"/>
      <c r="AL2285" s="30"/>
      <c r="AM2285" s="30"/>
      <c r="AN2285" s="30"/>
      <c r="AO2285" s="30"/>
      <c r="AP2285" s="30"/>
      <c r="AQ2285" s="30"/>
      <c r="AR2285" s="30"/>
      <c r="AS2285" s="30"/>
      <c r="AT2285" s="30"/>
      <c r="AU2285" s="121"/>
      <c r="AV2285" s="129"/>
      <c r="AW2285" s="129"/>
      <c r="AX2285" s="129"/>
    </row>
    <row r="2286" spans="1:50" x14ac:dyDescent="0.25">
      <c r="A2286" s="154"/>
      <c r="B2286" s="28"/>
      <c r="C2286" s="155"/>
      <c r="D2286" s="25"/>
      <c r="E2286" s="25"/>
      <c r="F2286" s="29"/>
      <c r="G2286" s="29"/>
      <c r="H2286" s="29"/>
      <c r="I2286" s="29"/>
      <c r="J2286" s="29"/>
      <c r="K2286" s="25"/>
      <c r="L2286" s="155"/>
      <c r="M2286" s="155"/>
      <c r="N2286" s="155"/>
      <c r="O2286" s="155"/>
      <c r="P2286" s="155"/>
      <c r="Q2286" s="28"/>
      <c r="R2286" s="29"/>
      <c r="S2286" s="27"/>
      <c r="T2286" s="27"/>
      <c r="U2286" s="28"/>
      <c r="V2286" s="156"/>
      <c r="W2286" s="156"/>
      <c r="X2286" s="156"/>
      <c r="Y2286" s="37"/>
      <c r="Z2286" s="37"/>
      <c r="AA2286" s="37"/>
      <c r="AB2286" s="30"/>
      <c r="AC2286" s="30"/>
      <c r="AD2286" s="31"/>
      <c r="AE2286" s="30"/>
      <c r="AF2286" s="30"/>
      <c r="AG2286" s="32"/>
      <c r="AH2286" s="30"/>
      <c r="AJ2286" s="30"/>
      <c r="AK2286" s="30"/>
      <c r="AL2286" s="30"/>
      <c r="AM2286" s="30"/>
      <c r="AN2286" s="30"/>
      <c r="AO2286" s="30"/>
      <c r="AP2286" s="30"/>
      <c r="AQ2286" s="30"/>
      <c r="AR2286" s="30"/>
      <c r="AS2286" s="30"/>
      <c r="AT2286" s="30"/>
      <c r="AU2286" s="121"/>
      <c r="AV2286" s="129"/>
      <c r="AW2286" s="129"/>
      <c r="AX2286" s="129"/>
    </row>
    <row r="2287" spans="1:50" x14ac:dyDescent="0.25">
      <c r="A2287" s="154"/>
      <c r="B2287" s="28"/>
      <c r="C2287" s="155"/>
      <c r="D2287" s="25"/>
      <c r="E2287" s="25"/>
      <c r="F2287" s="29"/>
      <c r="G2287" s="29"/>
      <c r="H2287" s="29"/>
      <c r="I2287" s="29"/>
      <c r="J2287" s="29"/>
      <c r="K2287" s="25"/>
      <c r="L2287" s="155"/>
      <c r="M2287" s="155"/>
      <c r="N2287" s="155"/>
      <c r="O2287" s="155"/>
      <c r="P2287" s="155"/>
      <c r="Q2287" s="28"/>
      <c r="R2287" s="29"/>
      <c r="S2287" s="27"/>
      <c r="T2287" s="27"/>
      <c r="U2287" s="28"/>
      <c r="V2287" s="156"/>
      <c r="W2287" s="156"/>
      <c r="X2287" s="156"/>
      <c r="Y2287" s="37"/>
      <c r="Z2287" s="37"/>
      <c r="AA2287" s="37"/>
      <c r="AB2287" s="30"/>
      <c r="AC2287" s="30"/>
      <c r="AD2287" s="31"/>
      <c r="AE2287" s="30"/>
      <c r="AF2287" s="30"/>
      <c r="AG2287" s="32"/>
      <c r="AH2287" s="30"/>
      <c r="AJ2287" s="30"/>
      <c r="AK2287" s="30"/>
      <c r="AL2287" s="30"/>
      <c r="AM2287" s="30"/>
      <c r="AN2287" s="30"/>
      <c r="AO2287" s="30"/>
      <c r="AP2287" s="30"/>
      <c r="AQ2287" s="30"/>
      <c r="AR2287" s="30"/>
      <c r="AS2287" s="30"/>
      <c r="AT2287" s="30"/>
      <c r="AU2287" s="121"/>
      <c r="AV2287" s="129"/>
      <c r="AW2287" s="129"/>
      <c r="AX2287" s="129"/>
    </row>
    <row r="2288" spans="1:50" x14ac:dyDescent="0.25">
      <c r="A2288" s="154"/>
      <c r="B2288" s="28"/>
      <c r="C2288" s="155"/>
      <c r="D2288" s="25"/>
      <c r="E2288" s="25"/>
      <c r="F2288" s="29"/>
      <c r="G2288" s="29"/>
      <c r="H2288" s="29"/>
      <c r="I2288" s="29"/>
      <c r="J2288" s="29"/>
      <c r="K2288" s="25"/>
      <c r="L2288" s="155"/>
      <c r="M2288" s="155"/>
      <c r="N2288" s="155"/>
      <c r="O2288" s="155"/>
      <c r="P2288" s="155"/>
      <c r="Q2288" s="28"/>
      <c r="R2288" s="29"/>
      <c r="S2288" s="27"/>
      <c r="T2288" s="27"/>
      <c r="U2288" s="28"/>
      <c r="V2288" s="156"/>
      <c r="W2288" s="156"/>
      <c r="X2288" s="156"/>
      <c r="Y2288" s="37"/>
      <c r="Z2288" s="37"/>
      <c r="AA2288" s="37"/>
      <c r="AB2288" s="30"/>
      <c r="AC2288" s="30"/>
      <c r="AD2288" s="31"/>
      <c r="AE2288" s="30"/>
      <c r="AF2288" s="30"/>
      <c r="AG2288" s="32"/>
      <c r="AH2288" s="30"/>
      <c r="AJ2288" s="30"/>
      <c r="AK2288" s="30"/>
      <c r="AL2288" s="30"/>
      <c r="AM2288" s="30"/>
      <c r="AN2288" s="30"/>
      <c r="AO2288" s="30"/>
      <c r="AP2288" s="30"/>
      <c r="AQ2288" s="30"/>
      <c r="AR2288" s="30"/>
      <c r="AS2288" s="30"/>
      <c r="AT2288" s="30"/>
      <c r="AU2288" s="121"/>
      <c r="AV2288" s="129"/>
      <c r="AW2288" s="129"/>
      <c r="AX2288" s="129"/>
    </row>
    <row r="2289" spans="1:50" x14ac:dyDescent="0.25">
      <c r="A2289" s="154"/>
      <c r="B2289" s="28"/>
      <c r="C2289" s="155"/>
      <c r="D2289" s="25"/>
      <c r="E2289" s="25"/>
      <c r="F2289" s="29"/>
      <c r="G2289" s="29"/>
      <c r="H2289" s="29"/>
      <c r="I2289" s="29"/>
      <c r="J2289" s="29"/>
      <c r="K2289" s="25"/>
      <c r="L2289" s="155"/>
      <c r="M2289" s="155"/>
      <c r="N2289" s="155"/>
      <c r="O2289" s="155"/>
      <c r="P2289" s="155"/>
      <c r="Q2289" s="28"/>
      <c r="R2289" s="29"/>
      <c r="S2289" s="27"/>
      <c r="T2289" s="27"/>
      <c r="U2289" s="28"/>
      <c r="V2289" s="156"/>
      <c r="W2289" s="156"/>
      <c r="X2289" s="156"/>
      <c r="Y2289" s="37"/>
      <c r="Z2289" s="37"/>
      <c r="AA2289" s="37"/>
      <c r="AB2289" s="30"/>
      <c r="AC2289" s="30"/>
      <c r="AD2289" s="31"/>
      <c r="AE2289" s="30"/>
      <c r="AF2289" s="30"/>
      <c r="AG2289" s="32"/>
      <c r="AH2289" s="30"/>
      <c r="AJ2289" s="30"/>
      <c r="AK2289" s="30"/>
      <c r="AL2289" s="30"/>
      <c r="AM2289" s="30"/>
      <c r="AN2289" s="30"/>
      <c r="AO2289" s="30"/>
      <c r="AP2289" s="30"/>
      <c r="AQ2289" s="30"/>
      <c r="AR2289" s="30"/>
      <c r="AS2289" s="30"/>
      <c r="AT2289" s="30"/>
      <c r="AU2289" s="121"/>
      <c r="AV2289" s="129"/>
      <c r="AW2289" s="129"/>
      <c r="AX2289" s="129"/>
    </row>
    <row r="2290" spans="1:50" x14ac:dyDescent="0.25">
      <c r="A2290" s="154"/>
      <c r="B2290" s="28"/>
      <c r="C2290" s="155"/>
      <c r="D2290" s="25"/>
      <c r="E2290" s="25"/>
      <c r="F2290" s="29"/>
      <c r="G2290" s="29"/>
      <c r="H2290" s="29"/>
      <c r="I2290" s="29"/>
      <c r="J2290" s="29"/>
      <c r="K2290" s="25"/>
      <c r="L2290" s="155"/>
      <c r="M2290" s="155"/>
      <c r="N2290" s="155"/>
      <c r="O2290" s="155"/>
      <c r="P2290" s="155"/>
      <c r="Q2290" s="28"/>
      <c r="R2290" s="29"/>
      <c r="S2290" s="27"/>
      <c r="T2290" s="27"/>
      <c r="U2290" s="28"/>
      <c r="V2290" s="156"/>
      <c r="W2290" s="156"/>
      <c r="X2290" s="156"/>
      <c r="Y2290" s="37"/>
      <c r="Z2290" s="37"/>
      <c r="AA2290" s="37"/>
      <c r="AB2290" s="30"/>
      <c r="AC2290" s="30"/>
      <c r="AD2290" s="31"/>
      <c r="AE2290" s="30"/>
      <c r="AF2290" s="30"/>
      <c r="AG2290" s="32"/>
      <c r="AH2290" s="30"/>
      <c r="AJ2290" s="30"/>
      <c r="AK2290" s="30"/>
      <c r="AL2290" s="30"/>
      <c r="AM2290" s="30"/>
      <c r="AN2290" s="30"/>
      <c r="AO2290" s="30"/>
      <c r="AP2290" s="30"/>
      <c r="AQ2290" s="30"/>
      <c r="AR2290" s="30"/>
      <c r="AS2290" s="30"/>
      <c r="AT2290" s="30"/>
      <c r="AU2290" s="121"/>
      <c r="AV2290" s="129"/>
      <c r="AW2290" s="129"/>
      <c r="AX2290" s="129"/>
    </row>
    <row r="2291" spans="1:50" x14ac:dyDescent="0.25">
      <c r="A2291" s="154"/>
      <c r="B2291" s="28"/>
      <c r="C2291" s="155"/>
      <c r="D2291" s="25"/>
      <c r="E2291" s="25"/>
      <c r="F2291" s="29"/>
      <c r="G2291" s="29"/>
      <c r="H2291" s="29"/>
      <c r="I2291" s="29"/>
      <c r="J2291" s="29"/>
      <c r="K2291" s="25"/>
      <c r="L2291" s="155"/>
      <c r="M2291" s="155"/>
      <c r="N2291" s="155"/>
      <c r="O2291" s="155"/>
      <c r="P2291" s="155"/>
      <c r="Q2291" s="28"/>
      <c r="R2291" s="29"/>
      <c r="S2291" s="27"/>
      <c r="T2291" s="27"/>
      <c r="U2291" s="28"/>
      <c r="V2291" s="156"/>
      <c r="W2291" s="156"/>
      <c r="X2291" s="156"/>
      <c r="Y2291" s="37"/>
      <c r="Z2291" s="37"/>
      <c r="AA2291" s="37"/>
      <c r="AB2291" s="30"/>
      <c r="AC2291" s="30"/>
      <c r="AD2291" s="31"/>
      <c r="AE2291" s="30"/>
      <c r="AF2291" s="30"/>
      <c r="AG2291" s="32"/>
      <c r="AH2291" s="30"/>
      <c r="AJ2291" s="30"/>
      <c r="AK2291" s="30"/>
      <c r="AL2291" s="30"/>
      <c r="AM2291" s="30"/>
      <c r="AN2291" s="30"/>
      <c r="AO2291" s="30"/>
      <c r="AP2291" s="30"/>
      <c r="AQ2291" s="30"/>
      <c r="AR2291" s="30"/>
      <c r="AS2291" s="30"/>
      <c r="AT2291" s="30"/>
      <c r="AU2291" s="121"/>
      <c r="AV2291" s="129"/>
      <c r="AW2291" s="129"/>
      <c r="AX2291" s="129"/>
    </row>
    <row r="2292" spans="1:50" x14ac:dyDescent="0.25">
      <c r="A2292" s="154"/>
      <c r="B2292" s="28"/>
      <c r="C2292" s="155"/>
      <c r="D2292" s="25"/>
      <c r="E2292" s="25"/>
      <c r="F2292" s="29"/>
      <c r="G2292" s="29"/>
      <c r="H2292" s="29"/>
      <c r="I2292" s="29"/>
      <c r="J2292" s="29"/>
      <c r="K2292" s="25"/>
      <c r="L2292" s="155"/>
      <c r="M2292" s="155"/>
      <c r="N2292" s="155"/>
      <c r="O2292" s="155"/>
      <c r="P2292" s="155"/>
      <c r="Q2292" s="28"/>
      <c r="R2292" s="29"/>
      <c r="S2292" s="27"/>
      <c r="T2292" s="27"/>
      <c r="U2292" s="28"/>
      <c r="V2292" s="156"/>
      <c r="W2292" s="156"/>
      <c r="X2292" s="156"/>
      <c r="Y2292" s="37"/>
      <c r="Z2292" s="37"/>
      <c r="AA2292" s="37"/>
      <c r="AB2292" s="30"/>
      <c r="AC2292" s="30"/>
      <c r="AD2292" s="31"/>
      <c r="AE2292" s="30"/>
      <c r="AF2292" s="30"/>
      <c r="AG2292" s="32"/>
      <c r="AH2292" s="30"/>
      <c r="AJ2292" s="30"/>
      <c r="AK2292" s="30"/>
      <c r="AL2292" s="30"/>
      <c r="AM2292" s="30"/>
      <c r="AN2292" s="30"/>
      <c r="AO2292" s="30"/>
      <c r="AP2292" s="30"/>
      <c r="AQ2292" s="30"/>
      <c r="AR2292" s="30"/>
      <c r="AS2292" s="30"/>
      <c r="AT2292" s="30"/>
      <c r="AU2292" s="121"/>
      <c r="AV2292" s="129"/>
      <c r="AW2292" s="129"/>
      <c r="AX2292" s="129"/>
    </row>
    <row r="2293" spans="1:50" x14ac:dyDescent="0.25">
      <c r="A2293" s="154"/>
      <c r="B2293" s="28"/>
      <c r="C2293" s="155"/>
      <c r="D2293" s="25"/>
      <c r="E2293" s="25"/>
      <c r="F2293" s="29"/>
      <c r="G2293" s="29"/>
      <c r="H2293" s="29"/>
      <c r="I2293" s="29"/>
      <c r="J2293" s="29"/>
      <c r="K2293" s="25"/>
      <c r="L2293" s="155"/>
      <c r="M2293" s="155"/>
      <c r="N2293" s="155"/>
      <c r="O2293" s="155"/>
      <c r="P2293" s="155"/>
      <c r="Q2293" s="28"/>
      <c r="R2293" s="29"/>
      <c r="S2293" s="27"/>
      <c r="T2293" s="27"/>
      <c r="U2293" s="28"/>
      <c r="V2293" s="156"/>
      <c r="W2293" s="156"/>
      <c r="X2293" s="156"/>
      <c r="Y2293" s="37"/>
      <c r="Z2293" s="37"/>
      <c r="AA2293" s="37"/>
      <c r="AB2293" s="30"/>
      <c r="AC2293" s="30"/>
      <c r="AD2293" s="31"/>
      <c r="AE2293" s="30"/>
      <c r="AF2293" s="30"/>
      <c r="AG2293" s="32"/>
      <c r="AH2293" s="30"/>
      <c r="AJ2293" s="30"/>
      <c r="AK2293" s="30"/>
      <c r="AL2293" s="30"/>
      <c r="AM2293" s="30"/>
      <c r="AN2293" s="30"/>
      <c r="AO2293" s="30"/>
      <c r="AP2293" s="30"/>
      <c r="AQ2293" s="30"/>
      <c r="AR2293" s="30"/>
      <c r="AS2293" s="30"/>
      <c r="AT2293" s="30"/>
      <c r="AU2293" s="121"/>
      <c r="AV2293" s="129"/>
      <c r="AW2293" s="129"/>
      <c r="AX2293" s="129"/>
    </row>
    <row r="2294" spans="1:50" x14ac:dyDescent="0.25">
      <c r="A2294" s="154"/>
      <c r="B2294" s="28"/>
      <c r="C2294" s="155"/>
      <c r="D2294" s="25"/>
      <c r="E2294" s="25"/>
      <c r="F2294" s="29"/>
      <c r="G2294" s="29"/>
      <c r="H2294" s="29"/>
      <c r="I2294" s="29"/>
      <c r="J2294" s="29"/>
      <c r="K2294" s="25"/>
      <c r="L2294" s="155"/>
      <c r="M2294" s="155"/>
      <c r="N2294" s="155"/>
      <c r="O2294" s="155"/>
      <c r="P2294" s="155"/>
      <c r="Q2294" s="28"/>
      <c r="R2294" s="29"/>
      <c r="S2294" s="27"/>
      <c r="T2294" s="27"/>
      <c r="U2294" s="28"/>
      <c r="V2294" s="156"/>
      <c r="W2294" s="156"/>
      <c r="X2294" s="156"/>
      <c r="Y2294" s="37"/>
      <c r="Z2294" s="37"/>
      <c r="AA2294" s="37"/>
      <c r="AB2294" s="30"/>
      <c r="AC2294" s="30"/>
      <c r="AD2294" s="31"/>
      <c r="AE2294" s="30"/>
      <c r="AF2294" s="30"/>
      <c r="AG2294" s="32"/>
      <c r="AH2294" s="30"/>
      <c r="AJ2294" s="30"/>
      <c r="AK2294" s="30"/>
      <c r="AL2294" s="30"/>
      <c r="AM2294" s="30"/>
      <c r="AN2294" s="30"/>
      <c r="AO2294" s="30"/>
      <c r="AP2294" s="30"/>
      <c r="AQ2294" s="30"/>
      <c r="AR2294" s="30"/>
      <c r="AS2294" s="30"/>
      <c r="AT2294" s="30"/>
      <c r="AU2294" s="121"/>
      <c r="AV2294" s="129"/>
      <c r="AW2294" s="129"/>
      <c r="AX2294" s="129"/>
    </row>
    <row r="2295" spans="1:50" x14ac:dyDescent="0.25">
      <c r="A2295" s="154"/>
      <c r="B2295" s="28"/>
      <c r="C2295" s="155"/>
      <c r="D2295" s="25"/>
      <c r="E2295" s="25"/>
      <c r="F2295" s="29"/>
      <c r="G2295" s="29"/>
      <c r="H2295" s="29"/>
      <c r="I2295" s="29"/>
      <c r="J2295" s="29"/>
      <c r="K2295" s="25"/>
      <c r="L2295" s="155"/>
      <c r="M2295" s="155"/>
      <c r="N2295" s="155"/>
      <c r="O2295" s="155"/>
      <c r="P2295" s="155"/>
      <c r="Q2295" s="28"/>
      <c r="R2295" s="29"/>
      <c r="S2295" s="27"/>
      <c r="T2295" s="27"/>
      <c r="U2295" s="28"/>
      <c r="V2295" s="156"/>
      <c r="W2295" s="156"/>
      <c r="X2295" s="156"/>
      <c r="Y2295" s="37"/>
      <c r="Z2295" s="37"/>
      <c r="AA2295" s="37"/>
      <c r="AB2295" s="30"/>
      <c r="AC2295" s="30"/>
      <c r="AD2295" s="31"/>
      <c r="AE2295" s="30"/>
      <c r="AF2295" s="30"/>
      <c r="AG2295" s="32"/>
      <c r="AH2295" s="30"/>
      <c r="AJ2295" s="30"/>
      <c r="AK2295" s="30"/>
      <c r="AL2295" s="30"/>
      <c r="AM2295" s="30"/>
      <c r="AN2295" s="30"/>
      <c r="AO2295" s="30"/>
      <c r="AP2295" s="30"/>
      <c r="AQ2295" s="30"/>
      <c r="AR2295" s="30"/>
      <c r="AS2295" s="30"/>
      <c r="AT2295" s="30"/>
      <c r="AU2295" s="121"/>
      <c r="AV2295" s="129"/>
      <c r="AW2295" s="129"/>
      <c r="AX2295" s="129"/>
    </row>
    <row r="2296" spans="1:50" x14ac:dyDescent="0.25">
      <c r="A2296" s="154"/>
      <c r="B2296" s="28"/>
      <c r="C2296" s="155"/>
      <c r="D2296" s="25"/>
      <c r="E2296" s="25"/>
      <c r="F2296" s="29"/>
      <c r="G2296" s="29"/>
      <c r="H2296" s="29"/>
      <c r="I2296" s="29"/>
      <c r="J2296" s="29"/>
      <c r="K2296" s="25"/>
      <c r="L2296" s="155"/>
      <c r="M2296" s="155"/>
      <c r="N2296" s="155"/>
      <c r="O2296" s="155"/>
      <c r="P2296" s="155"/>
      <c r="Q2296" s="28"/>
      <c r="R2296" s="29"/>
      <c r="S2296" s="27"/>
      <c r="T2296" s="27"/>
      <c r="U2296" s="28"/>
      <c r="V2296" s="156"/>
      <c r="W2296" s="156"/>
      <c r="X2296" s="156"/>
      <c r="Y2296" s="37"/>
      <c r="Z2296" s="37"/>
      <c r="AA2296" s="37"/>
      <c r="AB2296" s="30"/>
      <c r="AC2296" s="30"/>
      <c r="AD2296" s="31"/>
      <c r="AE2296" s="30"/>
      <c r="AF2296" s="30"/>
      <c r="AG2296" s="32"/>
      <c r="AH2296" s="30"/>
      <c r="AJ2296" s="30"/>
      <c r="AK2296" s="30"/>
      <c r="AL2296" s="30"/>
      <c r="AM2296" s="30"/>
      <c r="AN2296" s="30"/>
      <c r="AO2296" s="30"/>
      <c r="AP2296" s="30"/>
      <c r="AQ2296" s="30"/>
      <c r="AR2296" s="30"/>
      <c r="AS2296" s="30"/>
      <c r="AT2296" s="30"/>
      <c r="AU2296" s="121"/>
      <c r="AV2296" s="129"/>
      <c r="AW2296" s="129"/>
      <c r="AX2296" s="129"/>
    </row>
    <row r="2297" spans="1:50" x14ac:dyDescent="0.25">
      <c r="A2297" s="154"/>
      <c r="B2297" s="28"/>
      <c r="C2297" s="155"/>
      <c r="D2297" s="25"/>
      <c r="E2297" s="25"/>
      <c r="F2297" s="29"/>
      <c r="G2297" s="29"/>
      <c r="H2297" s="29"/>
      <c r="I2297" s="29"/>
      <c r="J2297" s="29"/>
      <c r="K2297" s="25"/>
      <c r="L2297" s="155"/>
      <c r="M2297" s="155"/>
      <c r="N2297" s="155"/>
      <c r="O2297" s="155"/>
      <c r="P2297" s="155"/>
      <c r="Q2297" s="28"/>
      <c r="R2297" s="29"/>
      <c r="S2297" s="27"/>
      <c r="T2297" s="27"/>
      <c r="U2297" s="28"/>
      <c r="V2297" s="156"/>
      <c r="W2297" s="156"/>
      <c r="X2297" s="156"/>
      <c r="Y2297" s="37"/>
      <c r="Z2297" s="37"/>
      <c r="AA2297" s="37"/>
      <c r="AB2297" s="30"/>
      <c r="AC2297" s="30"/>
      <c r="AD2297" s="31"/>
      <c r="AE2297" s="30"/>
      <c r="AF2297" s="30"/>
      <c r="AG2297" s="32"/>
      <c r="AH2297" s="30"/>
      <c r="AJ2297" s="30"/>
      <c r="AK2297" s="30"/>
      <c r="AL2297" s="30"/>
      <c r="AM2297" s="30"/>
      <c r="AN2297" s="30"/>
      <c r="AO2297" s="30"/>
      <c r="AP2297" s="30"/>
      <c r="AQ2297" s="30"/>
      <c r="AR2297" s="30"/>
      <c r="AS2297" s="30"/>
      <c r="AT2297" s="30"/>
      <c r="AU2297" s="121"/>
      <c r="AV2297" s="129"/>
      <c r="AW2297" s="129"/>
      <c r="AX2297" s="129"/>
    </row>
    <row r="2298" spans="1:50" x14ac:dyDescent="0.25">
      <c r="A2298" s="154"/>
      <c r="B2298" s="28"/>
      <c r="C2298" s="155"/>
      <c r="D2298" s="25"/>
      <c r="E2298" s="25"/>
      <c r="F2298" s="29"/>
      <c r="G2298" s="29"/>
      <c r="H2298" s="29"/>
      <c r="I2298" s="29"/>
      <c r="J2298" s="29"/>
      <c r="K2298" s="25"/>
      <c r="L2298" s="155"/>
      <c r="M2298" s="155"/>
      <c r="N2298" s="155"/>
      <c r="O2298" s="155"/>
      <c r="P2298" s="155"/>
      <c r="Q2298" s="28"/>
      <c r="R2298" s="29"/>
      <c r="S2298" s="27"/>
      <c r="T2298" s="27"/>
      <c r="U2298" s="28"/>
      <c r="V2298" s="156"/>
      <c r="W2298" s="156"/>
      <c r="X2298" s="156"/>
      <c r="Y2298" s="37"/>
      <c r="Z2298" s="37"/>
      <c r="AA2298" s="37"/>
      <c r="AB2298" s="30"/>
      <c r="AC2298" s="30"/>
      <c r="AD2298" s="31"/>
      <c r="AE2298" s="30"/>
      <c r="AF2298" s="30"/>
      <c r="AG2298" s="32"/>
      <c r="AH2298" s="30"/>
      <c r="AJ2298" s="30"/>
      <c r="AK2298" s="30"/>
      <c r="AL2298" s="30"/>
      <c r="AM2298" s="30"/>
      <c r="AN2298" s="30"/>
      <c r="AO2298" s="30"/>
      <c r="AP2298" s="30"/>
      <c r="AQ2298" s="30"/>
      <c r="AR2298" s="30"/>
      <c r="AS2298" s="30"/>
      <c r="AT2298" s="30"/>
      <c r="AU2298" s="121"/>
      <c r="AV2298" s="129"/>
      <c r="AW2298" s="129"/>
      <c r="AX2298" s="129"/>
    </row>
    <row r="2299" spans="1:50" x14ac:dyDescent="0.25">
      <c r="A2299" s="154"/>
      <c r="B2299" s="28"/>
      <c r="C2299" s="155"/>
      <c r="D2299" s="25"/>
      <c r="E2299" s="25"/>
      <c r="F2299" s="29"/>
      <c r="G2299" s="29"/>
      <c r="H2299" s="29"/>
      <c r="I2299" s="29"/>
      <c r="J2299" s="29"/>
      <c r="K2299" s="25"/>
      <c r="L2299" s="155"/>
      <c r="M2299" s="155"/>
      <c r="N2299" s="155"/>
      <c r="O2299" s="155"/>
      <c r="P2299" s="155"/>
      <c r="Q2299" s="28"/>
      <c r="R2299" s="29"/>
      <c r="S2299" s="27"/>
      <c r="T2299" s="27"/>
      <c r="U2299" s="28"/>
      <c r="V2299" s="156"/>
      <c r="W2299" s="156"/>
      <c r="X2299" s="156"/>
      <c r="Y2299" s="37"/>
      <c r="Z2299" s="37"/>
      <c r="AA2299" s="37"/>
      <c r="AB2299" s="30"/>
      <c r="AC2299" s="30"/>
      <c r="AD2299" s="31"/>
      <c r="AE2299" s="30"/>
      <c r="AF2299" s="30"/>
      <c r="AG2299" s="32"/>
      <c r="AH2299" s="30"/>
      <c r="AJ2299" s="30"/>
      <c r="AK2299" s="30"/>
      <c r="AL2299" s="30"/>
      <c r="AM2299" s="30"/>
      <c r="AN2299" s="30"/>
      <c r="AO2299" s="30"/>
      <c r="AP2299" s="30"/>
      <c r="AQ2299" s="30"/>
      <c r="AR2299" s="30"/>
      <c r="AS2299" s="30"/>
      <c r="AT2299" s="30"/>
      <c r="AU2299" s="121"/>
      <c r="AV2299" s="129"/>
      <c r="AW2299" s="129"/>
      <c r="AX2299" s="129"/>
    </row>
    <row r="2300" spans="1:50" x14ac:dyDescent="0.25">
      <c r="A2300" s="154"/>
      <c r="B2300" s="28"/>
      <c r="C2300" s="155"/>
      <c r="D2300" s="25"/>
      <c r="E2300" s="25"/>
      <c r="F2300" s="29"/>
      <c r="G2300" s="29"/>
      <c r="H2300" s="29"/>
      <c r="I2300" s="29"/>
      <c r="J2300" s="29"/>
      <c r="K2300" s="25"/>
      <c r="L2300" s="155"/>
      <c r="M2300" s="155"/>
      <c r="N2300" s="155"/>
      <c r="O2300" s="155"/>
      <c r="P2300" s="155"/>
      <c r="Q2300" s="28"/>
      <c r="R2300" s="29"/>
      <c r="S2300" s="27"/>
      <c r="T2300" s="27"/>
      <c r="U2300" s="28"/>
      <c r="V2300" s="156"/>
      <c r="W2300" s="156"/>
      <c r="X2300" s="156"/>
      <c r="Y2300" s="37"/>
      <c r="Z2300" s="37"/>
      <c r="AA2300" s="37"/>
      <c r="AB2300" s="30"/>
      <c r="AC2300" s="30"/>
      <c r="AD2300" s="31"/>
      <c r="AE2300" s="30"/>
      <c r="AF2300" s="30"/>
      <c r="AG2300" s="32"/>
      <c r="AH2300" s="30"/>
      <c r="AJ2300" s="30"/>
      <c r="AK2300" s="30"/>
      <c r="AL2300" s="30"/>
      <c r="AM2300" s="30"/>
      <c r="AN2300" s="30"/>
      <c r="AO2300" s="30"/>
      <c r="AP2300" s="30"/>
      <c r="AQ2300" s="30"/>
      <c r="AR2300" s="30"/>
      <c r="AS2300" s="30"/>
      <c r="AT2300" s="30"/>
      <c r="AU2300" s="121"/>
      <c r="AV2300" s="129"/>
      <c r="AW2300" s="129"/>
      <c r="AX2300" s="129"/>
    </row>
    <row r="2301" spans="1:50" x14ac:dyDescent="0.25">
      <c r="A2301" s="154"/>
      <c r="B2301" s="28"/>
      <c r="C2301" s="155"/>
      <c r="D2301" s="25"/>
      <c r="E2301" s="25"/>
      <c r="F2301" s="29"/>
      <c r="G2301" s="29"/>
      <c r="H2301" s="29"/>
      <c r="I2301" s="29"/>
      <c r="J2301" s="29"/>
      <c r="K2301" s="25"/>
      <c r="L2301" s="155"/>
      <c r="M2301" s="155"/>
      <c r="N2301" s="155"/>
      <c r="O2301" s="155"/>
      <c r="P2301" s="155"/>
      <c r="Q2301" s="28"/>
      <c r="R2301" s="29"/>
      <c r="S2301" s="27"/>
      <c r="T2301" s="27"/>
      <c r="U2301" s="28"/>
      <c r="V2301" s="156"/>
      <c r="W2301" s="156"/>
      <c r="X2301" s="156"/>
      <c r="Y2301" s="37"/>
      <c r="Z2301" s="37"/>
      <c r="AA2301" s="37"/>
      <c r="AB2301" s="30"/>
      <c r="AC2301" s="30"/>
      <c r="AD2301" s="31"/>
      <c r="AE2301" s="30"/>
      <c r="AF2301" s="30"/>
      <c r="AG2301" s="32"/>
      <c r="AH2301" s="30"/>
      <c r="AJ2301" s="30"/>
      <c r="AK2301" s="30"/>
      <c r="AL2301" s="30"/>
      <c r="AM2301" s="30"/>
      <c r="AN2301" s="30"/>
      <c r="AO2301" s="30"/>
      <c r="AP2301" s="30"/>
      <c r="AQ2301" s="30"/>
      <c r="AR2301" s="30"/>
      <c r="AS2301" s="30"/>
      <c r="AT2301" s="30"/>
      <c r="AU2301" s="121"/>
      <c r="AV2301" s="129"/>
      <c r="AW2301" s="129"/>
      <c r="AX2301" s="129"/>
    </row>
    <row r="2302" spans="1:50" x14ac:dyDescent="0.25">
      <c r="A2302" s="154"/>
      <c r="B2302" s="28"/>
      <c r="C2302" s="155"/>
      <c r="D2302" s="25"/>
      <c r="E2302" s="25"/>
      <c r="F2302" s="29"/>
      <c r="G2302" s="29"/>
      <c r="H2302" s="29"/>
      <c r="I2302" s="29"/>
      <c r="J2302" s="29"/>
      <c r="K2302" s="25"/>
      <c r="L2302" s="155"/>
      <c r="M2302" s="155"/>
      <c r="N2302" s="155"/>
      <c r="O2302" s="155"/>
      <c r="P2302" s="155"/>
      <c r="Q2302" s="28"/>
      <c r="R2302" s="29"/>
      <c r="S2302" s="27"/>
      <c r="T2302" s="27"/>
      <c r="U2302" s="28"/>
      <c r="V2302" s="156"/>
      <c r="W2302" s="156"/>
      <c r="X2302" s="156"/>
      <c r="Y2302" s="37"/>
      <c r="Z2302" s="37"/>
      <c r="AA2302" s="37"/>
      <c r="AB2302" s="30"/>
      <c r="AC2302" s="30"/>
      <c r="AD2302" s="31"/>
      <c r="AE2302" s="30"/>
      <c r="AF2302" s="30"/>
      <c r="AG2302" s="32"/>
      <c r="AH2302" s="30"/>
      <c r="AJ2302" s="30"/>
      <c r="AK2302" s="30"/>
      <c r="AL2302" s="30"/>
      <c r="AM2302" s="30"/>
      <c r="AN2302" s="30"/>
      <c r="AO2302" s="30"/>
      <c r="AP2302" s="30"/>
      <c r="AQ2302" s="30"/>
      <c r="AR2302" s="30"/>
      <c r="AS2302" s="30"/>
      <c r="AT2302" s="30"/>
      <c r="AU2302" s="121"/>
      <c r="AV2302" s="129"/>
      <c r="AW2302" s="129"/>
      <c r="AX2302" s="129"/>
    </row>
    <row r="2303" spans="1:50" x14ac:dyDescent="0.25">
      <c r="A2303" s="154"/>
      <c r="B2303" s="28"/>
      <c r="C2303" s="155"/>
      <c r="D2303" s="25"/>
      <c r="E2303" s="25"/>
      <c r="F2303" s="29"/>
      <c r="G2303" s="29"/>
      <c r="H2303" s="29"/>
      <c r="I2303" s="29"/>
      <c r="J2303" s="29"/>
      <c r="K2303" s="25"/>
      <c r="L2303" s="155"/>
      <c r="M2303" s="155"/>
      <c r="N2303" s="155"/>
      <c r="O2303" s="155"/>
      <c r="P2303" s="155"/>
      <c r="Q2303" s="28"/>
      <c r="R2303" s="29"/>
      <c r="S2303" s="27"/>
      <c r="T2303" s="27"/>
      <c r="U2303" s="28"/>
      <c r="V2303" s="156"/>
      <c r="W2303" s="156"/>
      <c r="X2303" s="156"/>
      <c r="Y2303" s="37"/>
      <c r="Z2303" s="37"/>
      <c r="AA2303" s="37"/>
      <c r="AB2303" s="30"/>
      <c r="AC2303" s="30"/>
      <c r="AD2303" s="31"/>
      <c r="AE2303" s="30"/>
      <c r="AF2303" s="30"/>
      <c r="AG2303" s="32"/>
      <c r="AH2303" s="30"/>
      <c r="AJ2303" s="30"/>
      <c r="AK2303" s="30"/>
      <c r="AL2303" s="30"/>
      <c r="AM2303" s="30"/>
      <c r="AN2303" s="30"/>
      <c r="AO2303" s="30"/>
      <c r="AP2303" s="30"/>
      <c r="AQ2303" s="30"/>
      <c r="AR2303" s="30"/>
      <c r="AS2303" s="30"/>
      <c r="AT2303" s="30"/>
      <c r="AU2303" s="121"/>
      <c r="AV2303" s="129"/>
      <c r="AW2303" s="129"/>
      <c r="AX2303" s="129"/>
    </row>
    <row r="2304" spans="1:50" x14ac:dyDescent="0.25">
      <c r="A2304" s="154"/>
      <c r="B2304" s="28"/>
      <c r="C2304" s="155"/>
      <c r="D2304" s="25"/>
      <c r="E2304" s="25"/>
      <c r="F2304" s="29"/>
      <c r="G2304" s="29"/>
      <c r="H2304" s="29"/>
      <c r="I2304" s="29"/>
      <c r="J2304" s="29"/>
      <c r="K2304" s="25"/>
      <c r="L2304" s="155"/>
      <c r="M2304" s="155"/>
      <c r="N2304" s="155"/>
      <c r="O2304" s="155"/>
      <c r="P2304" s="155"/>
      <c r="Q2304" s="28"/>
      <c r="R2304" s="29"/>
      <c r="S2304" s="27"/>
      <c r="T2304" s="27"/>
      <c r="U2304" s="28"/>
      <c r="V2304" s="156"/>
      <c r="W2304" s="156"/>
      <c r="X2304" s="156"/>
      <c r="Y2304" s="37"/>
      <c r="Z2304" s="37"/>
      <c r="AA2304" s="37"/>
      <c r="AB2304" s="30"/>
      <c r="AC2304" s="30"/>
      <c r="AD2304" s="31"/>
      <c r="AE2304" s="30"/>
      <c r="AF2304" s="30"/>
      <c r="AG2304" s="32"/>
      <c r="AH2304" s="30"/>
      <c r="AJ2304" s="30"/>
      <c r="AK2304" s="30"/>
      <c r="AL2304" s="30"/>
      <c r="AM2304" s="30"/>
      <c r="AN2304" s="30"/>
      <c r="AO2304" s="30"/>
      <c r="AP2304" s="30"/>
      <c r="AQ2304" s="30"/>
      <c r="AR2304" s="30"/>
      <c r="AS2304" s="30"/>
      <c r="AT2304" s="30"/>
      <c r="AU2304" s="121"/>
      <c r="AV2304" s="129"/>
      <c r="AW2304" s="129"/>
      <c r="AX2304" s="129"/>
    </row>
    <row r="2305" spans="1:50" x14ac:dyDescent="0.25">
      <c r="A2305" s="154"/>
      <c r="B2305" s="28"/>
      <c r="C2305" s="155"/>
      <c r="D2305" s="25"/>
      <c r="E2305" s="25"/>
      <c r="F2305" s="29"/>
      <c r="G2305" s="29"/>
      <c r="H2305" s="29"/>
      <c r="I2305" s="29"/>
      <c r="J2305" s="29"/>
      <c r="K2305" s="25"/>
      <c r="L2305" s="155"/>
      <c r="M2305" s="155"/>
      <c r="N2305" s="155"/>
      <c r="O2305" s="155"/>
      <c r="P2305" s="155"/>
      <c r="Q2305" s="28"/>
      <c r="R2305" s="29"/>
      <c r="S2305" s="27"/>
      <c r="T2305" s="27"/>
      <c r="U2305" s="28"/>
      <c r="V2305" s="156"/>
      <c r="W2305" s="156"/>
      <c r="X2305" s="156"/>
      <c r="Y2305" s="37"/>
      <c r="Z2305" s="37"/>
      <c r="AA2305" s="37"/>
      <c r="AB2305" s="30"/>
      <c r="AC2305" s="30"/>
      <c r="AD2305" s="31"/>
      <c r="AE2305" s="30"/>
      <c r="AF2305" s="30"/>
      <c r="AG2305" s="32"/>
      <c r="AH2305" s="30"/>
      <c r="AJ2305" s="30"/>
      <c r="AK2305" s="30"/>
      <c r="AL2305" s="30"/>
      <c r="AM2305" s="30"/>
      <c r="AN2305" s="30"/>
      <c r="AO2305" s="30"/>
      <c r="AP2305" s="30"/>
      <c r="AQ2305" s="30"/>
      <c r="AR2305" s="30"/>
      <c r="AS2305" s="30"/>
      <c r="AT2305" s="30"/>
      <c r="AU2305" s="121"/>
      <c r="AV2305" s="129"/>
      <c r="AW2305" s="129"/>
      <c r="AX2305" s="129"/>
    </row>
    <row r="2306" spans="1:50" x14ac:dyDescent="0.25">
      <c r="A2306" s="154"/>
      <c r="B2306" s="28"/>
      <c r="C2306" s="155"/>
      <c r="D2306" s="25"/>
      <c r="E2306" s="25"/>
      <c r="F2306" s="29"/>
      <c r="G2306" s="29"/>
      <c r="H2306" s="29"/>
      <c r="I2306" s="29"/>
      <c r="J2306" s="29"/>
      <c r="K2306" s="25"/>
      <c r="L2306" s="155"/>
      <c r="M2306" s="155"/>
      <c r="N2306" s="155"/>
      <c r="O2306" s="155"/>
      <c r="P2306" s="155"/>
      <c r="Q2306" s="28"/>
      <c r="R2306" s="29"/>
      <c r="S2306" s="27"/>
      <c r="T2306" s="27"/>
      <c r="U2306" s="28"/>
      <c r="V2306" s="156"/>
      <c r="W2306" s="156"/>
      <c r="X2306" s="156"/>
      <c r="Y2306" s="37"/>
      <c r="Z2306" s="37"/>
      <c r="AA2306" s="37"/>
      <c r="AB2306" s="30"/>
      <c r="AC2306" s="30"/>
      <c r="AD2306" s="31"/>
      <c r="AE2306" s="30"/>
      <c r="AF2306" s="30"/>
      <c r="AG2306" s="32"/>
      <c r="AH2306" s="30"/>
      <c r="AJ2306" s="30"/>
      <c r="AK2306" s="30"/>
      <c r="AL2306" s="30"/>
      <c r="AM2306" s="30"/>
      <c r="AN2306" s="30"/>
      <c r="AO2306" s="30"/>
      <c r="AP2306" s="30"/>
      <c r="AQ2306" s="30"/>
      <c r="AR2306" s="30"/>
      <c r="AS2306" s="30"/>
      <c r="AT2306" s="30"/>
      <c r="AU2306" s="121"/>
      <c r="AV2306" s="129"/>
      <c r="AW2306" s="129"/>
      <c r="AX2306" s="129"/>
    </row>
    <row r="2307" spans="1:50" x14ac:dyDescent="0.25">
      <c r="A2307" s="154"/>
      <c r="B2307" s="28"/>
      <c r="C2307" s="155"/>
      <c r="D2307" s="25"/>
      <c r="E2307" s="25"/>
      <c r="F2307" s="29"/>
      <c r="G2307" s="29"/>
      <c r="H2307" s="29"/>
      <c r="I2307" s="29"/>
      <c r="J2307" s="29"/>
      <c r="K2307" s="25"/>
      <c r="L2307" s="155"/>
      <c r="M2307" s="155"/>
      <c r="N2307" s="155"/>
      <c r="O2307" s="155"/>
      <c r="P2307" s="155"/>
      <c r="Q2307" s="28"/>
      <c r="R2307" s="29"/>
      <c r="S2307" s="27"/>
      <c r="T2307" s="27"/>
      <c r="U2307" s="28"/>
      <c r="V2307" s="156"/>
      <c r="W2307" s="156"/>
      <c r="X2307" s="156"/>
      <c r="Y2307" s="37"/>
      <c r="Z2307" s="37"/>
      <c r="AA2307" s="37"/>
      <c r="AB2307" s="30"/>
      <c r="AC2307" s="30"/>
      <c r="AD2307" s="31"/>
      <c r="AE2307" s="30"/>
      <c r="AF2307" s="30"/>
      <c r="AG2307" s="32"/>
      <c r="AH2307" s="30"/>
      <c r="AJ2307" s="30"/>
      <c r="AK2307" s="30"/>
      <c r="AL2307" s="30"/>
      <c r="AM2307" s="30"/>
      <c r="AN2307" s="30"/>
      <c r="AO2307" s="30"/>
      <c r="AP2307" s="30"/>
      <c r="AQ2307" s="30"/>
      <c r="AR2307" s="30"/>
      <c r="AS2307" s="30"/>
      <c r="AT2307" s="30"/>
      <c r="AU2307" s="121"/>
      <c r="AV2307" s="129"/>
      <c r="AW2307" s="129"/>
      <c r="AX2307" s="129"/>
    </row>
    <row r="2308" spans="1:50" x14ac:dyDescent="0.25">
      <c r="A2308" s="154"/>
      <c r="B2308" s="28"/>
      <c r="C2308" s="155"/>
      <c r="D2308" s="25"/>
      <c r="E2308" s="25"/>
      <c r="F2308" s="29"/>
      <c r="G2308" s="29"/>
      <c r="H2308" s="29"/>
      <c r="I2308" s="29"/>
      <c r="J2308" s="29"/>
      <c r="K2308" s="25"/>
      <c r="L2308" s="155"/>
      <c r="M2308" s="155"/>
      <c r="N2308" s="155"/>
      <c r="O2308" s="155"/>
      <c r="P2308" s="155"/>
      <c r="Q2308" s="28"/>
      <c r="R2308" s="29"/>
      <c r="S2308" s="27"/>
      <c r="T2308" s="27"/>
      <c r="U2308" s="28"/>
      <c r="V2308" s="156"/>
      <c r="W2308" s="156"/>
      <c r="X2308" s="156"/>
      <c r="Y2308" s="37"/>
      <c r="Z2308" s="37"/>
      <c r="AA2308" s="37"/>
      <c r="AB2308" s="30"/>
      <c r="AC2308" s="30"/>
      <c r="AD2308" s="31"/>
      <c r="AE2308" s="30"/>
      <c r="AF2308" s="30"/>
      <c r="AG2308" s="32"/>
      <c r="AH2308" s="30"/>
      <c r="AJ2308" s="30"/>
      <c r="AK2308" s="30"/>
      <c r="AL2308" s="30"/>
      <c r="AM2308" s="30"/>
      <c r="AN2308" s="30"/>
      <c r="AO2308" s="30"/>
      <c r="AP2308" s="30"/>
      <c r="AQ2308" s="30"/>
      <c r="AR2308" s="30"/>
      <c r="AS2308" s="30"/>
      <c r="AT2308" s="30"/>
      <c r="AU2308" s="121"/>
      <c r="AV2308" s="129"/>
      <c r="AW2308" s="129"/>
      <c r="AX2308" s="129"/>
    </row>
    <row r="2309" spans="1:50" x14ac:dyDescent="0.25">
      <c r="A2309" s="154"/>
      <c r="B2309" s="28"/>
      <c r="C2309" s="155"/>
      <c r="D2309" s="25"/>
      <c r="E2309" s="25"/>
      <c r="F2309" s="29"/>
      <c r="G2309" s="29"/>
      <c r="H2309" s="29"/>
      <c r="I2309" s="29"/>
      <c r="J2309" s="29"/>
      <c r="K2309" s="25"/>
      <c r="L2309" s="155"/>
      <c r="M2309" s="155"/>
      <c r="N2309" s="155"/>
      <c r="O2309" s="155"/>
      <c r="P2309" s="155"/>
      <c r="Q2309" s="28"/>
      <c r="R2309" s="29"/>
      <c r="S2309" s="27"/>
      <c r="T2309" s="27"/>
      <c r="U2309" s="28"/>
      <c r="V2309" s="156"/>
      <c r="W2309" s="156"/>
      <c r="X2309" s="156"/>
      <c r="Y2309" s="37"/>
      <c r="Z2309" s="37"/>
      <c r="AA2309" s="37"/>
      <c r="AB2309" s="30"/>
      <c r="AC2309" s="30"/>
      <c r="AD2309" s="31"/>
      <c r="AE2309" s="30"/>
      <c r="AF2309" s="30"/>
      <c r="AG2309" s="32"/>
      <c r="AH2309" s="30"/>
      <c r="AJ2309" s="30"/>
      <c r="AK2309" s="30"/>
      <c r="AL2309" s="30"/>
      <c r="AM2309" s="30"/>
      <c r="AN2309" s="30"/>
      <c r="AO2309" s="30"/>
      <c r="AP2309" s="30"/>
      <c r="AQ2309" s="30"/>
      <c r="AR2309" s="30"/>
      <c r="AS2309" s="30"/>
      <c r="AT2309" s="30"/>
      <c r="AU2309" s="121"/>
      <c r="AV2309" s="129"/>
      <c r="AW2309" s="129"/>
      <c r="AX2309" s="129"/>
    </row>
    <row r="2310" spans="1:50" x14ac:dyDescent="0.25">
      <c r="A2310" s="154"/>
      <c r="B2310" s="28"/>
      <c r="C2310" s="155"/>
      <c r="D2310" s="25"/>
      <c r="E2310" s="25"/>
      <c r="F2310" s="29"/>
      <c r="G2310" s="29"/>
      <c r="H2310" s="29"/>
      <c r="I2310" s="29"/>
      <c r="J2310" s="29"/>
      <c r="K2310" s="25"/>
      <c r="L2310" s="155"/>
      <c r="M2310" s="155"/>
      <c r="N2310" s="155"/>
      <c r="O2310" s="155"/>
      <c r="P2310" s="155"/>
      <c r="Q2310" s="28"/>
      <c r="R2310" s="29"/>
      <c r="S2310" s="27"/>
      <c r="T2310" s="27"/>
      <c r="U2310" s="28"/>
      <c r="V2310" s="156"/>
      <c r="W2310" s="156"/>
      <c r="X2310" s="156"/>
      <c r="Y2310" s="37"/>
      <c r="Z2310" s="37"/>
      <c r="AA2310" s="37"/>
      <c r="AB2310" s="30"/>
      <c r="AC2310" s="30"/>
      <c r="AD2310" s="31"/>
      <c r="AE2310" s="30"/>
      <c r="AF2310" s="30"/>
      <c r="AG2310" s="32"/>
      <c r="AH2310" s="30"/>
      <c r="AJ2310" s="30"/>
      <c r="AK2310" s="30"/>
      <c r="AL2310" s="30"/>
      <c r="AM2310" s="30"/>
      <c r="AN2310" s="30"/>
      <c r="AO2310" s="30"/>
      <c r="AP2310" s="30"/>
      <c r="AQ2310" s="30"/>
      <c r="AR2310" s="30"/>
      <c r="AS2310" s="30"/>
      <c r="AT2310" s="30"/>
      <c r="AU2310" s="121"/>
      <c r="AV2310" s="129"/>
      <c r="AW2310" s="129"/>
      <c r="AX2310" s="129"/>
    </row>
    <row r="2311" spans="1:50" x14ac:dyDescent="0.25">
      <c r="A2311" s="154"/>
      <c r="B2311" s="28"/>
      <c r="C2311" s="155"/>
      <c r="D2311" s="25"/>
      <c r="E2311" s="25"/>
      <c r="F2311" s="29"/>
      <c r="G2311" s="29"/>
      <c r="H2311" s="29"/>
      <c r="I2311" s="29"/>
      <c r="J2311" s="29"/>
      <c r="K2311" s="25"/>
      <c r="L2311" s="155"/>
      <c r="M2311" s="155"/>
      <c r="N2311" s="155"/>
      <c r="O2311" s="155"/>
      <c r="P2311" s="155"/>
      <c r="Q2311" s="28"/>
      <c r="R2311" s="29"/>
      <c r="S2311" s="27"/>
      <c r="T2311" s="27"/>
      <c r="U2311" s="28"/>
      <c r="V2311" s="156"/>
      <c r="W2311" s="156"/>
      <c r="X2311" s="156"/>
      <c r="Y2311" s="37"/>
      <c r="Z2311" s="37"/>
      <c r="AA2311" s="37"/>
      <c r="AB2311" s="30"/>
      <c r="AC2311" s="30"/>
      <c r="AD2311" s="31"/>
      <c r="AE2311" s="30"/>
      <c r="AF2311" s="30"/>
      <c r="AG2311" s="32"/>
      <c r="AH2311" s="30"/>
      <c r="AJ2311" s="30"/>
      <c r="AK2311" s="30"/>
      <c r="AL2311" s="30"/>
      <c r="AM2311" s="30"/>
      <c r="AN2311" s="30"/>
      <c r="AO2311" s="30"/>
      <c r="AP2311" s="30"/>
      <c r="AQ2311" s="30"/>
      <c r="AR2311" s="30"/>
      <c r="AS2311" s="30"/>
      <c r="AT2311" s="30"/>
      <c r="AU2311" s="121"/>
      <c r="AV2311" s="129"/>
      <c r="AW2311" s="129"/>
      <c r="AX2311" s="129"/>
    </row>
    <row r="2312" spans="1:50" x14ac:dyDescent="0.25">
      <c r="A2312" s="154"/>
      <c r="B2312" s="28"/>
      <c r="C2312" s="155"/>
      <c r="D2312" s="25"/>
      <c r="E2312" s="25"/>
      <c r="F2312" s="29"/>
      <c r="G2312" s="29"/>
      <c r="H2312" s="29"/>
      <c r="I2312" s="29"/>
      <c r="J2312" s="29"/>
      <c r="K2312" s="25"/>
      <c r="L2312" s="155"/>
      <c r="M2312" s="155"/>
      <c r="N2312" s="155"/>
      <c r="O2312" s="155"/>
      <c r="P2312" s="155"/>
      <c r="Q2312" s="28"/>
      <c r="R2312" s="29"/>
      <c r="S2312" s="27"/>
      <c r="T2312" s="27"/>
      <c r="U2312" s="28"/>
      <c r="V2312" s="156"/>
      <c r="W2312" s="156"/>
      <c r="X2312" s="156"/>
      <c r="Y2312" s="37"/>
      <c r="Z2312" s="37"/>
      <c r="AA2312" s="37"/>
      <c r="AB2312" s="30"/>
      <c r="AC2312" s="30"/>
      <c r="AD2312" s="31"/>
      <c r="AE2312" s="30"/>
      <c r="AF2312" s="30"/>
      <c r="AG2312" s="32"/>
      <c r="AH2312" s="30"/>
      <c r="AJ2312" s="30"/>
      <c r="AK2312" s="30"/>
      <c r="AL2312" s="30"/>
      <c r="AM2312" s="30"/>
      <c r="AN2312" s="30"/>
      <c r="AO2312" s="30"/>
      <c r="AP2312" s="30"/>
      <c r="AQ2312" s="30"/>
      <c r="AR2312" s="30"/>
      <c r="AS2312" s="30"/>
      <c r="AT2312" s="30"/>
      <c r="AU2312" s="121"/>
      <c r="AV2312" s="129"/>
      <c r="AW2312" s="129"/>
      <c r="AX2312" s="129"/>
    </row>
    <row r="2313" spans="1:50" x14ac:dyDescent="0.25">
      <c r="A2313" s="154"/>
      <c r="B2313" s="28"/>
      <c r="C2313" s="155"/>
      <c r="D2313" s="25"/>
      <c r="E2313" s="25"/>
      <c r="F2313" s="29"/>
      <c r="G2313" s="29"/>
      <c r="H2313" s="29"/>
      <c r="I2313" s="29"/>
      <c r="J2313" s="29"/>
      <c r="K2313" s="25"/>
      <c r="L2313" s="155"/>
      <c r="M2313" s="155"/>
      <c r="N2313" s="155"/>
      <c r="O2313" s="155"/>
      <c r="P2313" s="155"/>
      <c r="Q2313" s="28"/>
      <c r="R2313" s="29"/>
      <c r="S2313" s="27"/>
      <c r="T2313" s="27"/>
      <c r="U2313" s="28"/>
      <c r="V2313" s="156"/>
      <c r="W2313" s="156"/>
      <c r="X2313" s="156"/>
      <c r="Y2313" s="37"/>
      <c r="Z2313" s="37"/>
      <c r="AA2313" s="37"/>
      <c r="AB2313" s="30"/>
      <c r="AC2313" s="30"/>
      <c r="AD2313" s="31"/>
      <c r="AE2313" s="30"/>
      <c r="AF2313" s="30"/>
      <c r="AG2313" s="32"/>
      <c r="AH2313" s="30"/>
      <c r="AJ2313" s="30"/>
      <c r="AK2313" s="30"/>
      <c r="AL2313" s="30"/>
      <c r="AM2313" s="30"/>
      <c r="AN2313" s="30"/>
      <c r="AO2313" s="30"/>
      <c r="AP2313" s="30"/>
      <c r="AQ2313" s="30"/>
      <c r="AR2313" s="30"/>
      <c r="AS2313" s="30"/>
      <c r="AT2313" s="30"/>
      <c r="AU2313" s="121"/>
      <c r="AV2313" s="129"/>
      <c r="AW2313" s="129"/>
      <c r="AX2313" s="129"/>
    </row>
    <row r="2314" spans="1:50" x14ac:dyDescent="0.25">
      <c r="A2314" s="154"/>
      <c r="B2314" s="28"/>
      <c r="C2314" s="155"/>
      <c r="D2314" s="25"/>
      <c r="E2314" s="25"/>
      <c r="F2314" s="29"/>
      <c r="G2314" s="29"/>
      <c r="H2314" s="29"/>
      <c r="I2314" s="29"/>
      <c r="J2314" s="29"/>
      <c r="K2314" s="25"/>
      <c r="L2314" s="155"/>
      <c r="M2314" s="155"/>
      <c r="N2314" s="155"/>
      <c r="O2314" s="155"/>
      <c r="P2314" s="155"/>
      <c r="Q2314" s="28"/>
      <c r="R2314" s="29"/>
      <c r="S2314" s="27"/>
      <c r="T2314" s="27"/>
      <c r="U2314" s="28"/>
      <c r="V2314" s="156"/>
      <c r="W2314" s="156"/>
      <c r="X2314" s="156"/>
      <c r="Y2314" s="37"/>
      <c r="Z2314" s="37"/>
      <c r="AA2314" s="37"/>
      <c r="AB2314" s="30"/>
      <c r="AC2314" s="30"/>
      <c r="AD2314" s="31"/>
      <c r="AE2314" s="30"/>
      <c r="AF2314" s="30"/>
      <c r="AG2314" s="32"/>
      <c r="AH2314" s="30"/>
      <c r="AJ2314" s="30"/>
      <c r="AK2314" s="30"/>
      <c r="AL2314" s="30"/>
      <c r="AM2314" s="30"/>
      <c r="AN2314" s="30"/>
      <c r="AO2314" s="30"/>
      <c r="AP2314" s="30"/>
      <c r="AQ2314" s="30"/>
      <c r="AR2314" s="30"/>
      <c r="AS2314" s="30"/>
      <c r="AT2314" s="30"/>
      <c r="AU2314" s="121"/>
      <c r="AV2314" s="129"/>
      <c r="AW2314" s="129"/>
      <c r="AX2314" s="129"/>
    </row>
    <row r="2315" spans="1:50" x14ac:dyDescent="0.25">
      <c r="A2315" s="154"/>
      <c r="B2315" s="28"/>
      <c r="C2315" s="155"/>
      <c r="D2315" s="25"/>
      <c r="E2315" s="25"/>
      <c r="F2315" s="29"/>
      <c r="G2315" s="29"/>
      <c r="H2315" s="29"/>
      <c r="I2315" s="29"/>
      <c r="J2315" s="29"/>
      <c r="K2315" s="25"/>
      <c r="L2315" s="155"/>
      <c r="M2315" s="155"/>
      <c r="N2315" s="155"/>
      <c r="O2315" s="155"/>
      <c r="P2315" s="155"/>
      <c r="Q2315" s="28"/>
      <c r="R2315" s="29"/>
      <c r="S2315" s="27"/>
      <c r="T2315" s="27"/>
      <c r="U2315" s="28"/>
      <c r="V2315" s="156"/>
      <c r="W2315" s="156"/>
      <c r="X2315" s="156"/>
      <c r="Y2315" s="37"/>
      <c r="Z2315" s="37"/>
      <c r="AA2315" s="37"/>
      <c r="AB2315" s="30"/>
      <c r="AC2315" s="30"/>
      <c r="AD2315" s="31"/>
      <c r="AE2315" s="30"/>
      <c r="AF2315" s="30"/>
      <c r="AG2315" s="32"/>
      <c r="AH2315" s="30"/>
      <c r="AJ2315" s="30"/>
      <c r="AK2315" s="30"/>
      <c r="AL2315" s="30"/>
      <c r="AM2315" s="30"/>
      <c r="AN2315" s="30"/>
      <c r="AO2315" s="30"/>
      <c r="AP2315" s="30"/>
      <c r="AQ2315" s="30"/>
      <c r="AR2315" s="30"/>
      <c r="AS2315" s="30"/>
      <c r="AT2315" s="30"/>
      <c r="AU2315" s="121"/>
      <c r="AV2315" s="129"/>
      <c r="AW2315" s="129"/>
      <c r="AX2315" s="129"/>
    </row>
    <row r="2316" spans="1:50" x14ac:dyDescent="0.25">
      <c r="A2316" s="154"/>
      <c r="B2316" s="28"/>
      <c r="C2316" s="155"/>
      <c r="D2316" s="25"/>
      <c r="E2316" s="25"/>
      <c r="F2316" s="29"/>
      <c r="G2316" s="29"/>
      <c r="H2316" s="29"/>
      <c r="I2316" s="29"/>
      <c r="J2316" s="29"/>
      <c r="K2316" s="25"/>
      <c r="L2316" s="155"/>
      <c r="M2316" s="155"/>
      <c r="N2316" s="155"/>
      <c r="O2316" s="155"/>
      <c r="P2316" s="155"/>
      <c r="Q2316" s="28"/>
      <c r="R2316" s="29"/>
      <c r="S2316" s="27"/>
      <c r="T2316" s="27"/>
      <c r="U2316" s="28"/>
      <c r="V2316" s="156"/>
      <c r="W2316" s="156"/>
      <c r="X2316" s="156"/>
      <c r="Y2316" s="37"/>
      <c r="Z2316" s="37"/>
      <c r="AA2316" s="37"/>
      <c r="AB2316" s="30"/>
      <c r="AC2316" s="30"/>
      <c r="AD2316" s="31"/>
      <c r="AE2316" s="30"/>
      <c r="AF2316" s="30"/>
      <c r="AG2316" s="32"/>
      <c r="AH2316" s="30"/>
      <c r="AJ2316" s="30"/>
      <c r="AK2316" s="30"/>
      <c r="AL2316" s="30"/>
      <c r="AM2316" s="30"/>
      <c r="AN2316" s="30"/>
      <c r="AO2316" s="30"/>
      <c r="AP2316" s="30"/>
      <c r="AQ2316" s="30"/>
      <c r="AR2316" s="30"/>
      <c r="AS2316" s="30"/>
      <c r="AT2316" s="30"/>
      <c r="AU2316" s="121"/>
      <c r="AV2316" s="129"/>
      <c r="AW2316" s="129"/>
      <c r="AX2316" s="129"/>
    </row>
    <row r="2317" spans="1:50" x14ac:dyDescent="0.25">
      <c r="A2317" s="154"/>
      <c r="B2317" s="28"/>
      <c r="C2317" s="155"/>
      <c r="D2317" s="25"/>
      <c r="E2317" s="25"/>
      <c r="F2317" s="29"/>
      <c r="G2317" s="29"/>
      <c r="H2317" s="29"/>
      <c r="I2317" s="29"/>
      <c r="J2317" s="29"/>
      <c r="K2317" s="25"/>
      <c r="L2317" s="155"/>
      <c r="M2317" s="155"/>
      <c r="N2317" s="155"/>
      <c r="O2317" s="155"/>
      <c r="P2317" s="155"/>
      <c r="Q2317" s="28"/>
      <c r="R2317" s="29"/>
      <c r="S2317" s="27"/>
      <c r="T2317" s="27"/>
      <c r="U2317" s="28"/>
      <c r="V2317" s="156"/>
      <c r="W2317" s="156"/>
      <c r="X2317" s="156"/>
      <c r="Y2317" s="37"/>
      <c r="Z2317" s="37"/>
      <c r="AA2317" s="37"/>
      <c r="AB2317" s="30"/>
      <c r="AC2317" s="30"/>
      <c r="AD2317" s="31"/>
      <c r="AE2317" s="30"/>
      <c r="AF2317" s="30"/>
      <c r="AG2317" s="32"/>
      <c r="AH2317" s="30"/>
      <c r="AJ2317" s="30"/>
      <c r="AK2317" s="30"/>
      <c r="AL2317" s="30"/>
      <c r="AM2317" s="30"/>
      <c r="AN2317" s="30"/>
      <c r="AO2317" s="30"/>
      <c r="AP2317" s="30"/>
      <c r="AQ2317" s="30"/>
      <c r="AR2317" s="30"/>
      <c r="AS2317" s="30"/>
      <c r="AT2317" s="30"/>
      <c r="AU2317" s="121"/>
      <c r="AV2317" s="129"/>
      <c r="AW2317" s="129"/>
      <c r="AX2317" s="129"/>
    </row>
    <row r="2318" spans="1:50" x14ac:dyDescent="0.25">
      <c r="A2318" s="154"/>
      <c r="B2318" s="28"/>
      <c r="C2318" s="155"/>
      <c r="D2318" s="25"/>
      <c r="E2318" s="25"/>
      <c r="F2318" s="29"/>
      <c r="G2318" s="29"/>
      <c r="H2318" s="29"/>
      <c r="I2318" s="29"/>
      <c r="J2318" s="29"/>
      <c r="K2318" s="25"/>
      <c r="L2318" s="155"/>
      <c r="M2318" s="155"/>
      <c r="N2318" s="155"/>
      <c r="O2318" s="155"/>
      <c r="P2318" s="155"/>
      <c r="Q2318" s="28"/>
      <c r="R2318" s="29"/>
      <c r="S2318" s="27"/>
      <c r="T2318" s="27"/>
      <c r="U2318" s="28"/>
      <c r="V2318" s="156"/>
      <c r="W2318" s="156"/>
      <c r="X2318" s="156"/>
      <c r="Y2318" s="37"/>
      <c r="Z2318" s="37"/>
      <c r="AA2318" s="37"/>
      <c r="AB2318" s="30"/>
      <c r="AC2318" s="30"/>
      <c r="AD2318" s="31"/>
      <c r="AE2318" s="30"/>
      <c r="AF2318" s="30"/>
      <c r="AG2318" s="32"/>
      <c r="AH2318" s="30"/>
      <c r="AJ2318" s="30"/>
      <c r="AK2318" s="30"/>
      <c r="AL2318" s="30"/>
      <c r="AM2318" s="30"/>
      <c r="AN2318" s="30"/>
      <c r="AO2318" s="30"/>
      <c r="AP2318" s="30"/>
      <c r="AQ2318" s="30"/>
      <c r="AR2318" s="30"/>
      <c r="AS2318" s="30"/>
      <c r="AT2318" s="30"/>
      <c r="AU2318" s="121"/>
      <c r="AV2318" s="129"/>
      <c r="AW2318" s="129"/>
      <c r="AX2318" s="129"/>
    </row>
    <row r="2319" spans="1:50" x14ac:dyDescent="0.25">
      <c r="A2319" s="154"/>
      <c r="B2319" s="28"/>
      <c r="C2319" s="155"/>
      <c r="D2319" s="25"/>
      <c r="E2319" s="25"/>
      <c r="F2319" s="29"/>
      <c r="G2319" s="29"/>
      <c r="H2319" s="29"/>
      <c r="I2319" s="29"/>
      <c r="J2319" s="29"/>
      <c r="K2319" s="25"/>
      <c r="L2319" s="155"/>
      <c r="M2319" s="155"/>
      <c r="N2319" s="155"/>
      <c r="O2319" s="155"/>
      <c r="P2319" s="155"/>
      <c r="Q2319" s="28"/>
      <c r="R2319" s="29"/>
      <c r="S2319" s="27"/>
      <c r="T2319" s="27"/>
      <c r="U2319" s="28"/>
      <c r="V2319" s="156"/>
      <c r="W2319" s="156"/>
      <c r="X2319" s="156"/>
      <c r="Y2319" s="37"/>
      <c r="Z2319" s="37"/>
      <c r="AA2319" s="37"/>
      <c r="AB2319" s="30"/>
      <c r="AC2319" s="30"/>
      <c r="AD2319" s="31"/>
      <c r="AE2319" s="30"/>
      <c r="AF2319" s="30"/>
      <c r="AG2319" s="32"/>
      <c r="AH2319" s="30"/>
      <c r="AJ2319" s="30"/>
      <c r="AK2319" s="30"/>
      <c r="AL2319" s="30"/>
      <c r="AM2319" s="30"/>
      <c r="AN2319" s="30"/>
      <c r="AO2319" s="30"/>
      <c r="AP2319" s="30"/>
      <c r="AQ2319" s="30"/>
      <c r="AR2319" s="30"/>
      <c r="AS2319" s="30"/>
      <c r="AT2319" s="30"/>
      <c r="AU2319" s="121"/>
      <c r="AV2319" s="129"/>
      <c r="AW2319" s="129"/>
      <c r="AX2319" s="129"/>
    </row>
    <row r="2320" spans="1:50" x14ac:dyDescent="0.25">
      <c r="A2320" s="154"/>
      <c r="B2320" s="28"/>
      <c r="C2320" s="155"/>
      <c r="D2320" s="25"/>
      <c r="E2320" s="25"/>
      <c r="F2320" s="29"/>
      <c r="G2320" s="29"/>
      <c r="H2320" s="29"/>
      <c r="I2320" s="29"/>
      <c r="J2320" s="29"/>
      <c r="K2320" s="25"/>
      <c r="L2320" s="155"/>
      <c r="M2320" s="155"/>
      <c r="N2320" s="155"/>
      <c r="O2320" s="155"/>
      <c r="P2320" s="155"/>
      <c r="Q2320" s="28"/>
      <c r="R2320" s="29"/>
      <c r="S2320" s="27"/>
      <c r="T2320" s="27"/>
      <c r="U2320" s="28"/>
      <c r="V2320" s="156"/>
      <c r="W2320" s="156"/>
      <c r="X2320" s="156"/>
      <c r="Y2320" s="37"/>
      <c r="Z2320" s="37"/>
      <c r="AA2320" s="37"/>
      <c r="AB2320" s="30"/>
      <c r="AC2320" s="30"/>
      <c r="AD2320" s="31"/>
      <c r="AE2320" s="30"/>
      <c r="AF2320" s="30"/>
      <c r="AG2320" s="32"/>
      <c r="AH2320" s="30"/>
      <c r="AJ2320" s="30"/>
      <c r="AK2320" s="30"/>
      <c r="AL2320" s="30"/>
      <c r="AM2320" s="30"/>
      <c r="AN2320" s="30"/>
      <c r="AO2320" s="30"/>
      <c r="AP2320" s="30"/>
      <c r="AQ2320" s="30"/>
      <c r="AR2320" s="30"/>
      <c r="AS2320" s="30"/>
      <c r="AT2320" s="30"/>
      <c r="AU2320" s="121"/>
      <c r="AV2320" s="129"/>
      <c r="AW2320" s="129"/>
      <c r="AX2320" s="129"/>
    </row>
    <row r="2321" spans="1:50" x14ac:dyDescent="0.25">
      <c r="A2321" s="154"/>
      <c r="B2321" s="28"/>
      <c r="C2321" s="155"/>
      <c r="D2321" s="25"/>
      <c r="E2321" s="25"/>
      <c r="F2321" s="29"/>
      <c r="G2321" s="29"/>
      <c r="H2321" s="29"/>
      <c r="I2321" s="29"/>
      <c r="J2321" s="29"/>
      <c r="K2321" s="25"/>
      <c r="L2321" s="155"/>
      <c r="M2321" s="155"/>
      <c r="N2321" s="155"/>
      <c r="O2321" s="155"/>
      <c r="P2321" s="155"/>
      <c r="Q2321" s="28"/>
      <c r="R2321" s="29"/>
      <c r="S2321" s="27"/>
      <c r="T2321" s="27"/>
      <c r="U2321" s="28"/>
      <c r="V2321" s="156"/>
      <c r="W2321" s="156"/>
      <c r="X2321" s="156"/>
      <c r="Y2321" s="37"/>
      <c r="Z2321" s="37"/>
      <c r="AA2321" s="37"/>
      <c r="AB2321" s="30"/>
      <c r="AC2321" s="30"/>
      <c r="AD2321" s="31"/>
      <c r="AE2321" s="30"/>
      <c r="AF2321" s="30"/>
      <c r="AG2321" s="32"/>
      <c r="AH2321" s="30"/>
      <c r="AJ2321" s="30"/>
      <c r="AK2321" s="30"/>
      <c r="AL2321" s="30"/>
      <c r="AM2321" s="30"/>
      <c r="AN2321" s="30"/>
      <c r="AO2321" s="30"/>
      <c r="AP2321" s="30"/>
      <c r="AQ2321" s="30"/>
      <c r="AR2321" s="30"/>
      <c r="AS2321" s="30"/>
      <c r="AT2321" s="30"/>
      <c r="AU2321" s="121"/>
      <c r="AV2321" s="129"/>
      <c r="AW2321" s="129"/>
      <c r="AX2321" s="129"/>
    </row>
    <row r="2322" spans="1:50" x14ac:dyDescent="0.25">
      <c r="A2322" s="154"/>
      <c r="B2322" s="28"/>
      <c r="C2322" s="155"/>
      <c r="D2322" s="25"/>
      <c r="E2322" s="25"/>
      <c r="F2322" s="29"/>
      <c r="G2322" s="29"/>
      <c r="H2322" s="29"/>
      <c r="I2322" s="29"/>
      <c r="J2322" s="29"/>
      <c r="K2322" s="25"/>
      <c r="L2322" s="155"/>
      <c r="M2322" s="155"/>
      <c r="N2322" s="155"/>
      <c r="O2322" s="155"/>
      <c r="P2322" s="155"/>
      <c r="Q2322" s="28"/>
      <c r="R2322" s="29"/>
      <c r="S2322" s="27"/>
      <c r="T2322" s="27"/>
      <c r="U2322" s="28"/>
      <c r="V2322" s="156"/>
      <c r="W2322" s="156"/>
      <c r="X2322" s="156"/>
      <c r="Y2322" s="37"/>
      <c r="Z2322" s="37"/>
      <c r="AA2322" s="37"/>
      <c r="AB2322" s="30"/>
      <c r="AC2322" s="30"/>
      <c r="AD2322" s="31"/>
      <c r="AE2322" s="30"/>
      <c r="AF2322" s="30"/>
      <c r="AG2322" s="32"/>
      <c r="AH2322" s="30"/>
      <c r="AJ2322" s="30"/>
      <c r="AK2322" s="30"/>
      <c r="AL2322" s="30"/>
      <c r="AM2322" s="30"/>
      <c r="AN2322" s="30"/>
      <c r="AO2322" s="30"/>
      <c r="AP2322" s="30"/>
      <c r="AQ2322" s="30"/>
      <c r="AR2322" s="30"/>
      <c r="AS2322" s="30"/>
      <c r="AT2322" s="30"/>
      <c r="AU2322" s="121"/>
      <c r="AV2322" s="129"/>
      <c r="AW2322" s="129"/>
      <c r="AX2322" s="129"/>
    </row>
    <row r="2323" spans="1:50" x14ac:dyDescent="0.25">
      <c r="A2323" s="154"/>
      <c r="B2323" s="28"/>
      <c r="C2323" s="155"/>
      <c r="D2323" s="25"/>
      <c r="E2323" s="25"/>
      <c r="F2323" s="29"/>
      <c r="G2323" s="29"/>
      <c r="H2323" s="29"/>
      <c r="I2323" s="29"/>
      <c r="J2323" s="29"/>
      <c r="K2323" s="25"/>
      <c r="L2323" s="155"/>
      <c r="M2323" s="155"/>
      <c r="N2323" s="155"/>
      <c r="O2323" s="155"/>
      <c r="P2323" s="155"/>
      <c r="Q2323" s="28"/>
      <c r="R2323" s="29"/>
      <c r="S2323" s="27"/>
      <c r="T2323" s="27"/>
      <c r="U2323" s="28"/>
      <c r="V2323" s="156"/>
      <c r="W2323" s="156"/>
      <c r="X2323" s="156"/>
      <c r="Y2323" s="37"/>
      <c r="Z2323" s="37"/>
      <c r="AA2323" s="37"/>
      <c r="AB2323" s="30"/>
      <c r="AC2323" s="30"/>
      <c r="AD2323" s="31"/>
      <c r="AE2323" s="30"/>
      <c r="AF2323" s="30"/>
      <c r="AG2323" s="32"/>
      <c r="AH2323" s="30"/>
      <c r="AJ2323" s="30"/>
      <c r="AK2323" s="30"/>
      <c r="AL2323" s="30"/>
      <c r="AM2323" s="30"/>
      <c r="AN2323" s="30"/>
      <c r="AO2323" s="30"/>
      <c r="AP2323" s="30"/>
      <c r="AQ2323" s="30"/>
      <c r="AR2323" s="30"/>
      <c r="AS2323" s="30"/>
      <c r="AT2323" s="30"/>
      <c r="AU2323" s="121"/>
      <c r="AV2323" s="129"/>
      <c r="AW2323" s="129"/>
      <c r="AX2323" s="129"/>
    </row>
    <row r="2324" spans="1:50" x14ac:dyDescent="0.25">
      <c r="A2324" s="154"/>
      <c r="B2324" s="28"/>
      <c r="C2324" s="155"/>
      <c r="D2324" s="25"/>
      <c r="E2324" s="25"/>
      <c r="F2324" s="29"/>
      <c r="G2324" s="29"/>
      <c r="H2324" s="29"/>
      <c r="I2324" s="29"/>
      <c r="J2324" s="29"/>
      <c r="K2324" s="25"/>
      <c r="L2324" s="155"/>
      <c r="M2324" s="155"/>
      <c r="N2324" s="155"/>
      <c r="O2324" s="155"/>
      <c r="P2324" s="155"/>
      <c r="Q2324" s="28"/>
      <c r="R2324" s="29"/>
      <c r="S2324" s="27"/>
      <c r="T2324" s="27"/>
      <c r="U2324" s="28"/>
      <c r="V2324" s="156"/>
      <c r="W2324" s="156"/>
      <c r="X2324" s="156"/>
      <c r="Y2324" s="37"/>
      <c r="Z2324" s="37"/>
      <c r="AA2324" s="37"/>
      <c r="AB2324" s="30"/>
      <c r="AC2324" s="30"/>
      <c r="AD2324" s="31"/>
      <c r="AE2324" s="30"/>
      <c r="AF2324" s="30"/>
      <c r="AG2324" s="32"/>
      <c r="AH2324" s="30"/>
      <c r="AJ2324" s="30"/>
      <c r="AK2324" s="30"/>
      <c r="AL2324" s="30"/>
      <c r="AM2324" s="30"/>
      <c r="AN2324" s="30"/>
      <c r="AO2324" s="30"/>
      <c r="AP2324" s="30"/>
      <c r="AQ2324" s="30"/>
      <c r="AR2324" s="30"/>
      <c r="AS2324" s="30"/>
      <c r="AT2324" s="30"/>
      <c r="AU2324" s="121"/>
      <c r="AV2324" s="129"/>
      <c r="AW2324" s="129"/>
      <c r="AX2324" s="129"/>
    </row>
    <row r="2325" spans="1:50" x14ac:dyDescent="0.25">
      <c r="A2325" s="154"/>
      <c r="B2325" s="28"/>
      <c r="C2325" s="155"/>
      <c r="D2325" s="25"/>
      <c r="E2325" s="25"/>
      <c r="F2325" s="29"/>
      <c r="G2325" s="29"/>
      <c r="H2325" s="29"/>
      <c r="I2325" s="29"/>
      <c r="J2325" s="29"/>
      <c r="K2325" s="25"/>
      <c r="L2325" s="155"/>
      <c r="M2325" s="155"/>
      <c r="N2325" s="155"/>
      <c r="O2325" s="155"/>
      <c r="P2325" s="155"/>
      <c r="Q2325" s="28"/>
      <c r="R2325" s="29"/>
      <c r="S2325" s="27"/>
      <c r="T2325" s="27"/>
      <c r="U2325" s="28"/>
      <c r="V2325" s="156"/>
      <c r="W2325" s="156"/>
      <c r="X2325" s="156"/>
      <c r="Y2325" s="37"/>
      <c r="Z2325" s="37"/>
      <c r="AA2325" s="37"/>
      <c r="AB2325" s="30"/>
      <c r="AC2325" s="30"/>
      <c r="AD2325" s="31"/>
      <c r="AE2325" s="30"/>
      <c r="AF2325" s="30"/>
      <c r="AG2325" s="32"/>
      <c r="AH2325" s="30"/>
      <c r="AJ2325" s="30"/>
      <c r="AK2325" s="30"/>
      <c r="AL2325" s="30"/>
      <c r="AM2325" s="30"/>
      <c r="AN2325" s="30"/>
      <c r="AO2325" s="30"/>
      <c r="AP2325" s="30"/>
      <c r="AQ2325" s="30"/>
      <c r="AR2325" s="30"/>
      <c r="AS2325" s="30"/>
      <c r="AT2325" s="30"/>
      <c r="AU2325" s="121"/>
      <c r="AV2325" s="129"/>
      <c r="AW2325" s="129"/>
      <c r="AX2325" s="129"/>
    </row>
    <row r="2326" spans="1:50" x14ac:dyDescent="0.25">
      <c r="A2326" s="154"/>
      <c r="B2326" s="28"/>
      <c r="C2326" s="155"/>
      <c r="D2326" s="25"/>
      <c r="E2326" s="25"/>
      <c r="F2326" s="29"/>
      <c r="G2326" s="29"/>
      <c r="H2326" s="29"/>
      <c r="I2326" s="29"/>
      <c r="J2326" s="29"/>
      <c r="K2326" s="25"/>
      <c r="L2326" s="155"/>
      <c r="M2326" s="155"/>
      <c r="N2326" s="155"/>
      <c r="O2326" s="155"/>
      <c r="P2326" s="155"/>
      <c r="Q2326" s="28"/>
      <c r="R2326" s="29"/>
      <c r="S2326" s="27"/>
      <c r="T2326" s="27"/>
      <c r="U2326" s="28"/>
      <c r="V2326" s="156"/>
      <c r="W2326" s="156"/>
      <c r="X2326" s="156"/>
      <c r="Y2326" s="37"/>
      <c r="Z2326" s="37"/>
      <c r="AA2326" s="37"/>
      <c r="AB2326" s="30"/>
      <c r="AC2326" s="30"/>
      <c r="AD2326" s="31"/>
      <c r="AE2326" s="30"/>
      <c r="AF2326" s="30"/>
      <c r="AG2326" s="32"/>
      <c r="AH2326" s="30"/>
      <c r="AJ2326" s="30"/>
      <c r="AK2326" s="30"/>
      <c r="AL2326" s="30"/>
      <c r="AM2326" s="30"/>
      <c r="AN2326" s="30"/>
      <c r="AO2326" s="30"/>
      <c r="AP2326" s="30"/>
      <c r="AQ2326" s="30"/>
      <c r="AR2326" s="30"/>
      <c r="AS2326" s="30"/>
      <c r="AT2326" s="30"/>
      <c r="AU2326" s="121"/>
      <c r="AV2326" s="129"/>
      <c r="AW2326" s="129"/>
      <c r="AX2326" s="129"/>
    </row>
    <row r="2327" spans="1:50" x14ac:dyDescent="0.25">
      <c r="A2327" s="154"/>
      <c r="B2327" s="28"/>
      <c r="C2327" s="155"/>
      <c r="D2327" s="25"/>
      <c r="E2327" s="25"/>
      <c r="F2327" s="29"/>
      <c r="G2327" s="29"/>
      <c r="H2327" s="29"/>
      <c r="I2327" s="29"/>
      <c r="J2327" s="29"/>
      <c r="K2327" s="25"/>
      <c r="L2327" s="155"/>
      <c r="M2327" s="155"/>
      <c r="N2327" s="155"/>
      <c r="O2327" s="155"/>
      <c r="P2327" s="155"/>
      <c r="Q2327" s="28"/>
      <c r="R2327" s="29"/>
      <c r="S2327" s="27"/>
      <c r="T2327" s="27"/>
      <c r="U2327" s="28"/>
      <c r="V2327" s="156"/>
      <c r="W2327" s="156"/>
      <c r="X2327" s="156"/>
      <c r="Y2327" s="37"/>
      <c r="Z2327" s="37"/>
      <c r="AA2327" s="37"/>
      <c r="AB2327" s="30"/>
      <c r="AC2327" s="30"/>
      <c r="AD2327" s="31"/>
      <c r="AE2327" s="30"/>
      <c r="AF2327" s="30"/>
      <c r="AG2327" s="32"/>
      <c r="AH2327" s="30"/>
      <c r="AJ2327" s="30"/>
      <c r="AK2327" s="30"/>
      <c r="AL2327" s="30"/>
      <c r="AM2327" s="30"/>
      <c r="AN2327" s="30"/>
      <c r="AO2327" s="30"/>
      <c r="AP2327" s="30"/>
      <c r="AQ2327" s="30"/>
      <c r="AR2327" s="30"/>
      <c r="AS2327" s="30"/>
      <c r="AT2327" s="30"/>
      <c r="AU2327" s="121"/>
      <c r="AV2327" s="129"/>
      <c r="AW2327" s="129"/>
      <c r="AX2327" s="129"/>
    </row>
    <row r="2328" spans="1:50" x14ac:dyDescent="0.25">
      <c r="A2328" s="154"/>
      <c r="B2328" s="28"/>
      <c r="C2328" s="155"/>
      <c r="D2328" s="25"/>
      <c r="E2328" s="25"/>
      <c r="F2328" s="29"/>
      <c r="G2328" s="29"/>
      <c r="H2328" s="29"/>
      <c r="I2328" s="29"/>
      <c r="J2328" s="29"/>
      <c r="K2328" s="25"/>
      <c r="L2328" s="155"/>
      <c r="M2328" s="155"/>
      <c r="N2328" s="155"/>
      <c r="O2328" s="155"/>
      <c r="P2328" s="155"/>
      <c r="Q2328" s="28"/>
      <c r="R2328" s="29"/>
      <c r="S2328" s="27"/>
      <c r="T2328" s="27"/>
      <c r="U2328" s="28"/>
      <c r="V2328" s="156"/>
      <c r="W2328" s="156"/>
      <c r="X2328" s="156"/>
      <c r="Y2328" s="37"/>
      <c r="Z2328" s="37"/>
      <c r="AA2328" s="37"/>
      <c r="AB2328" s="30"/>
      <c r="AC2328" s="30"/>
      <c r="AD2328" s="31"/>
      <c r="AE2328" s="30"/>
      <c r="AF2328" s="30"/>
      <c r="AG2328" s="32"/>
      <c r="AH2328" s="30"/>
      <c r="AJ2328" s="30"/>
      <c r="AK2328" s="30"/>
      <c r="AL2328" s="30"/>
      <c r="AM2328" s="30"/>
      <c r="AN2328" s="30"/>
      <c r="AO2328" s="30"/>
      <c r="AP2328" s="30"/>
      <c r="AQ2328" s="30"/>
      <c r="AR2328" s="30"/>
      <c r="AS2328" s="30"/>
      <c r="AT2328" s="30"/>
      <c r="AU2328" s="121"/>
      <c r="AV2328" s="129"/>
      <c r="AW2328" s="129"/>
      <c r="AX2328" s="129"/>
    </row>
    <row r="2329" spans="1:50" x14ac:dyDescent="0.25">
      <c r="A2329" s="154"/>
      <c r="B2329" s="28"/>
      <c r="C2329" s="155"/>
      <c r="D2329" s="25"/>
      <c r="E2329" s="25"/>
      <c r="F2329" s="29"/>
      <c r="G2329" s="29"/>
      <c r="H2329" s="29"/>
      <c r="I2329" s="29"/>
      <c r="J2329" s="29"/>
      <c r="K2329" s="25"/>
      <c r="L2329" s="155"/>
      <c r="M2329" s="155"/>
      <c r="N2329" s="155"/>
      <c r="O2329" s="155"/>
      <c r="P2329" s="155"/>
      <c r="Q2329" s="28"/>
      <c r="R2329" s="29"/>
      <c r="S2329" s="27"/>
      <c r="T2329" s="27"/>
      <c r="U2329" s="28"/>
      <c r="V2329" s="156"/>
      <c r="W2329" s="156"/>
      <c r="X2329" s="156"/>
      <c r="Y2329" s="37"/>
      <c r="Z2329" s="37"/>
      <c r="AA2329" s="37"/>
      <c r="AB2329" s="30"/>
      <c r="AC2329" s="30"/>
      <c r="AD2329" s="31"/>
      <c r="AE2329" s="30"/>
      <c r="AF2329" s="30"/>
      <c r="AG2329" s="32"/>
      <c r="AH2329" s="30"/>
      <c r="AJ2329" s="30"/>
      <c r="AK2329" s="30"/>
      <c r="AL2329" s="30"/>
      <c r="AM2329" s="30"/>
      <c r="AN2329" s="30"/>
      <c r="AO2329" s="30"/>
      <c r="AP2329" s="30"/>
      <c r="AQ2329" s="30"/>
      <c r="AR2329" s="30"/>
      <c r="AS2329" s="30"/>
      <c r="AT2329" s="30"/>
      <c r="AU2329" s="121"/>
      <c r="AV2329" s="129"/>
      <c r="AW2329" s="129"/>
      <c r="AX2329" s="129"/>
    </row>
    <row r="2330" spans="1:50" x14ac:dyDescent="0.25">
      <c r="A2330" s="154"/>
      <c r="B2330" s="28"/>
      <c r="C2330" s="155"/>
      <c r="D2330" s="25"/>
      <c r="E2330" s="25"/>
      <c r="F2330" s="29"/>
      <c r="G2330" s="29"/>
      <c r="H2330" s="29"/>
      <c r="I2330" s="29"/>
      <c r="J2330" s="29"/>
      <c r="K2330" s="25"/>
      <c r="L2330" s="155"/>
      <c r="M2330" s="155"/>
      <c r="N2330" s="155"/>
      <c r="O2330" s="155"/>
      <c r="P2330" s="155"/>
      <c r="Q2330" s="28"/>
      <c r="R2330" s="29"/>
      <c r="S2330" s="27"/>
      <c r="T2330" s="27"/>
      <c r="U2330" s="28"/>
      <c r="V2330" s="156"/>
      <c r="W2330" s="156"/>
      <c r="X2330" s="156"/>
      <c r="Y2330" s="37"/>
      <c r="Z2330" s="37"/>
      <c r="AA2330" s="37"/>
      <c r="AB2330" s="30"/>
      <c r="AC2330" s="30"/>
      <c r="AD2330" s="31"/>
      <c r="AE2330" s="30"/>
      <c r="AF2330" s="30"/>
      <c r="AG2330" s="32"/>
      <c r="AH2330" s="30"/>
      <c r="AJ2330" s="30"/>
      <c r="AK2330" s="30"/>
      <c r="AL2330" s="30"/>
      <c r="AM2330" s="30"/>
      <c r="AN2330" s="30"/>
      <c r="AO2330" s="30"/>
      <c r="AP2330" s="30"/>
      <c r="AQ2330" s="30"/>
      <c r="AR2330" s="30"/>
      <c r="AS2330" s="30"/>
      <c r="AT2330" s="30"/>
      <c r="AU2330" s="121"/>
      <c r="AV2330" s="129"/>
      <c r="AW2330" s="129"/>
      <c r="AX2330" s="129"/>
    </row>
    <row r="2331" spans="1:50" x14ac:dyDescent="0.25">
      <c r="A2331" s="154"/>
      <c r="B2331" s="28"/>
      <c r="C2331" s="155"/>
      <c r="D2331" s="25"/>
      <c r="E2331" s="25"/>
      <c r="F2331" s="29"/>
      <c r="G2331" s="29"/>
      <c r="H2331" s="29"/>
      <c r="I2331" s="29"/>
      <c r="J2331" s="29"/>
      <c r="K2331" s="25"/>
      <c r="L2331" s="155"/>
      <c r="M2331" s="155"/>
      <c r="N2331" s="155"/>
      <c r="O2331" s="155"/>
      <c r="P2331" s="155"/>
      <c r="Q2331" s="28"/>
      <c r="R2331" s="29"/>
      <c r="S2331" s="27"/>
      <c r="T2331" s="27"/>
      <c r="U2331" s="28"/>
      <c r="V2331" s="156"/>
      <c r="W2331" s="156"/>
      <c r="X2331" s="156"/>
      <c r="Y2331" s="37"/>
      <c r="Z2331" s="37"/>
      <c r="AA2331" s="37"/>
      <c r="AB2331" s="30"/>
      <c r="AC2331" s="30"/>
      <c r="AD2331" s="31"/>
      <c r="AE2331" s="30"/>
      <c r="AF2331" s="30"/>
      <c r="AG2331" s="32"/>
      <c r="AH2331" s="30"/>
      <c r="AJ2331" s="30"/>
      <c r="AK2331" s="30"/>
      <c r="AL2331" s="30"/>
      <c r="AM2331" s="30"/>
      <c r="AN2331" s="30"/>
      <c r="AO2331" s="30"/>
      <c r="AP2331" s="30"/>
      <c r="AQ2331" s="30"/>
      <c r="AR2331" s="30"/>
      <c r="AS2331" s="30"/>
      <c r="AT2331" s="30"/>
      <c r="AU2331" s="121"/>
      <c r="AV2331" s="129"/>
      <c r="AW2331" s="129"/>
      <c r="AX2331" s="129"/>
    </row>
    <row r="2332" spans="1:50" x14ac:dyDescent="0.25">
      <c r="A2332" s="154"/>
      <c r="B2332" s="28"/>
      <c r="C2332" s="155"/>
      <c r="D2332" s="25"/>
      <c r="E2332" s="25"/>
      <c r="F2332" s="29"/>
      <c r="G2332" s="29"/>
      <c r="H2332" s="29"/>
      <c r="I2332" s="29"/>
      <c r="J2332" s="29"/>
      <c r="K2332" s="25"/>
      <c r="L2332" s="155"/>
      <c r="M2332" s="155"/>
      <c r="N2332" s="155"/>
      <c r="O2332" s="155"/>
      <c r="P2332" s="155"/>
      <c r="Q2332" s="28"/>
      <c r="R2332" s="29"/>
      <c r="S2332" s="27"/>
      <c r="T2332" s="27"/>
      <c r="U2332" s="28"/>
      <c r="V2332" s="156"/>
      <c r="W2332" s="156"/>
      <c r="X2332" s="156"/>
      <c r="Y2332" s="37"/>
      <c r="Z2332" s="37"/>
      <c r="AA2332" s="37"/>
      <c r="AB2332" s="30"/>
      <c r="AC2332" s="30"/>
      <c r="AD2332" s="31"/>
      <c r="AE2332" s="30"/>
      <c r="AF2332" s="30"/>
      <c r="AG2332" s="32"/>
      <c r="AH2332" s="30"/>
      <c r="AJ2332" s="30"/>
      <c r="AK2332" s="30"/>
      <c r="AL2332" s="30"/>
      <c r="AM2332" s="30"/>
      <c r="AN2332" s="30"/>
      <c r="AO2332" s="30"/>
      <c r="AP2332" s="30"/>
      <c r="AQ2332" s="30"/>
      <c r="AR2332" s="30"/>
      <c r="AS2332" s="30"/>
      <c r="AT2332" s="30"/>
      <c r="AU2332" s="121"/>
      <c r="AV2332" s="129"/>
      <c r="AW2332" s="129"/>
      <c r="AX2332" s="129"/>
    </row>
    <row r="2333" spans="1:50" x14ac:dyDescent="0.25">
      <c r="A2333" s="154"/>
      <c r="B2333" s="28"/>
      <c r="C2333" s="155"/>
      <c r="D2333" s="25"/>
      <c r="E2333" s="25"/>
      <c r="F2333" s="29"/>
      <c r="G2333" s="29"/>
      <c r="H2333" s="29"/>
      <c r="I2333" s="29"/>
      <c r="J2333" s="29"/>
      <c r="K2333" s="25"/>
      <c r="L2333" s="155"/>
      <c r="M2333" s="155"/>
      <c r="N2333" s="155"/>
      <c r="O2333" s="155"/>
      <c r="P2333" s="155"/>
      <c r="Q2333" s="28"/>
      <c r="R2333" s="29"/>
      <c r="S2333" s="27"/>
      <c r="T2333" s="27"/>
      <c r="U2333" s="28"/>
      <c r="V2333" s="156"/>
      <c r="W2333" s="156"/>
      <c r="X2333" s="156"/>
      <c r="Y2333" s="37"/>
      <c r="Z2333" s="37"/>
      <c r="AA2333" s="37"/>
      <c r="AB2333" s="30"/>
      <c r="AC2333" s="30"/>
      <c r="AD2333" s="31"/>
      <c r="AE2333" s="30"/>
      <c r="AF2333" s="30"/>
      <c r="AG2333" s="32"/>
      <c r="AH2333" s="30"/>
      <c r="AJ2333" s="30"/>
      <c r="AK2333" s="30"/>
      <c r="AL2333" s="30"/>
      <c r="AM2333" s="30"/>
      <c r="AN2333" s="30"/>
      <c r="AO2333" s="30"/>
      <c r="AP2333" s="30"/>
      <c r="AQ2333" s="30"/>
      <c r="AR2333" s="30"/>
      <c r="AS2333" s="30"/>
      <c r="AT2333" s="30"/>
      <c r="AU2333" s="121"/>
      <c r="AV2333" s="129"/>
      <c r="AW2333" s="129"/>
      <c r="AX2333" s="129"/>
    </row>
    <row r="2334" spans="1:50" x14ac:dyDescent="0.25">
      <c r="A2334" s="154"/>
      <c r="B2334" s="28"/>
      <c r="C2334" s="155"/>
      <c r="D2334" s="25"/>
      <c r="E2334" s="25"/>
      <c r="F2334" s="29"/>
      <c r="G2334" s="29"/>
      <c r="H2334" s="29"/>
      <c r="I2334" s="29"/>
      <c r="J2334" s="29"/>
      <c r="K2334" s="25"/>
      <c r="L2334" s="155"/>
      <c r="M2334" s="155"/>
      <c r="N2334" s="155"/>
      <c r="O2334" s="155"/>
      <c r="P2334" s="155"/>
      <c r="Q2334" s="28"/>
      <c r="R2334" s="29"/>
      <c r="S2334" s="27"/>
      <c r="T2334" s="27"/>
      <c r="U2334" s="28"/>
      <c r="V2334" s="156"/>
      <c r="W2334" s="156"/>
      <c r="X2334" s="156"/>
      <c r="Y2334" s="37"/>
      <c r="Z2334" s="37"/>
      <c r="AA2334" s="37"/>
      <c r="AB2334" s="30"/>
      <c r="AC2334" s="30"/>
      <c r="AD2334" s="31"/>
      <c r="AE2334" s="30"/>
      <c r="AF2334" s="30"/>
      <c r="AG2334" s="32"/>
      <c r="AH2334" s="30"/>
      <c r="AJ2334" s="30"/>
      <c r="AK2334" s="30"/>
      <c r="AL2334" s="30"/>
      <c r="AM2334" s="30"/>
      <c r="AN2334" s="30"/>
      <c r="AO2334" s="30"/>
      <c r="AP2334" s="30"/>
      <c r="AQ2334" s="30"/>
      <c r="AR2334" s="30"/>
      <c r="AS2334" s="30"/>
      <c r="AT2334" s="30"/>
      <c r="AU2334" s="121"/>
      <c r="AV2334" s="129"/>
      <c r="AW2334" s="129"/>
      <c r="AX2334" s="129"/>
    </row>
    <row r="2335" spans="1:50" x14ac:dyDescent="0.25">
      <c r="A2335" s="154"/>
      <c r="B2335" s="28"/>
      <c r="C2335" s="155"/>
      <c r="D2335" s="25"/>
      <c r="E2335" s="25"/>
      <c r="F2335" s="29"/>
      <c r="G2335" s="29"/>
      <c r="H2335" s="29"/>
      <c r="I2335" s="29"/>
      <c r="J2335" s="29"/>
      <c r="K2335" s="25"/>
      <c r="L2335" s="155"/>
      <c r="M2335" s="155"/>
      <c r="N2335" s="155"/>
      <c r="O2335" s="155"/>
      <c r="P2335" s="155"/>
      <c r="Q2335" s="28"/>
      <c r="R2335" s="29"/>
      <c r="S2335" s="27"/>
      <c r="T2335" s="27"/>
      <c r="U2335" s="28"/>
      <c r="V2335" s="156"/>
      <c r="W2335" s="156"/>
      <c r="X2335" s="156"/>
      <c r="Y2335" s="37"/>
      <c r="Z2335" s="37"/>
      <c r="AA2335" s="37"/>
      <c r="AB2335" s="30"/>
      <c r="AC2335" s="30"/>
      <c r="AD2335" s="31"/>
      <c r="AE2335" s="30"/>
      <c r="AF2335" s="30"/>
      <c r="AG2335" s="32"/>
      <c r="AH2335" s="30"/>
      <c r="AJ2335" s="30"/>
      <c r="AK2335" s="30"/>
      <c r="AL2335" s="30"/>
      <c r="AM2335" s="30"/>
      <c r="AN2335" s="30"/>
      <c r="AO2335" s="30"/>
      <c r="AP2335" s="30"/>
      <c r="AQ2335" s="30"/>
      <c r="AR2335" s="30"/>
      <c r="AS2335" s="30"/>
      <c r="AT2335" s="30"/>
      <c r="AU2335" s="121"/>
      <c r="AV2335" s="129"/>
      <c r="AW2335" s="129"/>
      <c r="AX2335" s="129"/>
    </row>
    <row r="2336" spans="1:50" x14ac:dyDescent="0.25">
      <c r="A2336" s="154"/>
      <c r="B2336" s="28"/>
      <c r="C2336" s="155"/>
      <c r="D2336" s="25"/>
      <c r="E2336" s="25"/>
      <c r="F2336" s="29"/>
      <c r="G2336" s="29"/>
      <c r="H2336" s="29"/>
      <c r="I2336" s="29"/>
      <c r="J2336" s="29"/>
      <c r="K2336" s="25"/>
      <c r="L2336" s="155"/>
      <c r="M2336" s="155"/>
      <c r="N2336" s="155"/>
      <c r="O2336" s="155"/>
      <c r="P2336" s="155"/>
      <c r="Q2336" s="28"/>
      <c r="R2336" s="29"/>
      <c r="S2336" s="27"/>
      <c r="T2336" s="27"/>
      <c r="U2336" s="28"/>
      <c r="V2336" s="156"/>
      <c r="W2336" s="156"/>
      <c r="X2336" s="156"/>
      <c r="Y2336" s="37"/>
      <c r="Z2336" s="37"/>
      <c r="AA2336" s="37"/>
      <c r="AB2336" s="30"/>
      <c r="AC2336" s="30"/>
      <c r="AD2336" s="31"/>
      <c r="AE2336" s="30"/>
      <c r="AF2336" s="30"/>
      <c r="AG2336" s="32"/>
      <c r="AH2336" s="30"/>
      <c r="AJ2336" s="30"/>
      <c r="AK2336" s="30"/>
      <c r="AL2336" s="30"/>
      <c r="AM2336" s="30"/>
      <c r="AN2336" s="30"/>
      <c r="AO2336" s="30"/>
      <c r="AP2336" s="30"/>
      <c r="AQ2336" s="30"/>
      <c r="AR2336" s="30"/>
      <c r="AS2336" s="30"/>
      <c r="AT2336" s="30"/>
      <c r="AU2336" s="121"/>
      <c r="AV2336" s="129"/>
      <c r="AW2336" s="129"/>
      <c r="AX2336" s="129"/>
    </row>
    <row r="2337" spans="1:50" x14ac:dyDescent="0.25">
      <c r="A2337" s="154"/>
      <c r="B2337" s="28"/>
      <c r="C2337" s="155"/>
      <c r="D2337" s="25"/>
      <c r="E2337" s="25"/>
      <c r="F2337" s="29"/>
      <c r="G2337" s="29"/>
      <c r="H2337" s="29"/>
      <c r="I2337" s="29"/>
      <c r="J2337" s="29"/>
      <c r="K2337" s="25"/>
      <c r="L2337" s="155"/>
      <c r="M2337" s="155"/>
      <c r="N2337" s="155"/>
      <c r="O2337" s="155"/>
      <c r="P2337" s="155"/>
      <c r="Q2337" s="28"/>
      <c r="R2337" s="29"/>
      <c r="S2337" s="27"/>
      <c r="T2337" s="27"/>
      <c r="U2337" s="28"/>
      <c r="V2337" s="156"/>
      <c r="W2337" s="156"/>
      <c r="X2337" s="156"/>
      <c r="Y2337" s="37"/>
      <c r="Z2337" s="37"/>
      <c r="AA2337" s="37"/>
      <c r="AB2337" s="30"/>
      <c r="AC2337" s="30"/>
      <c r="AD2337" s="31"/>
      <c r="AE2337" s="30"/>
      <c r="AF2337" s="30"/>
      <c r="AG2337" s="32"/>
      <c r="AH2337" s="30"/>
      <c r="AJ2337" s="30"/>
      <c r="AK2337" s="30"/>
      <c r="AL2337" s="30"/>
      <c r="AM2337" s="30"/>
      <c r="AN2337" s="30"/>
      <c r="AO2337" s="30"/>
      <c r="AP2337" s="30"/>
      <c r="AQ2337" s="30"/>
      <c r="AR2337" s="30"/>
      <c r="AS2337" s="30"/>
      <c r="AT2337" s="30"/>
      <c r="AU2337" s="121"/>
      <c r="AV2337" s="129"/>
      <c r="AW2337" s="129"/>
      <c r="AX2337" s="129"/>
    </row>
    <row r="2338" spans="1:50" x14ac:dyDescent="0.25">
      <c r="A2338" s="154"/>
      <c r="B2338" s="28"/>
      <c r="C2338" s="155"/>
      <c r="D2338" s="25"/>
      <c r="E2338" s="25"/>
      <c r="F2338" s="29"/>
      <c r="G2338" s="29"/>
      <c r="H2338" s="29"/>
      <c r="I2338" s="29"/>
      <c r="J2338" s="29"/>
      <c r="K2338" s="25"/>
      <c r="L2338" s="155"/>
      <c r="M2338" s="155"/>
      <c r="N2338" s="155"/>
      <c r="O2338" s="155"/>
      <c r="P2338" s="155"/>
      <c r="Q2338" s="28"/>
      <c r="R2338" s="29"/>
      <c r="S2338" s="27"/>
      <c r="T2338" s="27"/>
      <c r="U2338" s="28"/>
      <c r="V2338" s="156"/>
      <c r="W2338" s="156"/>
      <c r="X2338" s="156"/>
      <c r="Y2338" s="37"/>
      <c r="Z2338" s="37"/>
      <c r="AA2338" s="37"/>
      <c r="AB2338" s="30"/>
      <c r="AC2338" s="30"/>
      <c r="AD2338" s="31"/>
      <c r="AE2338" s="30"/>
      <c r="AF2338" s="30"/>
      <c r="AG2338" s="32"/>
      <c r="AH2338" s="30"/>
      <c r="AJ2338" s="30"/>
      <c r="AK2338" s="30"/>
      <c r="AL2338" s="30"/>
      <c r="AM2338" s="30"/>
      <c r="AN2338" s="30"/>
      <c r="AO2338" s="30"/>
      <c r="AP2338" s="30"/>
      <c r="AQ2338" s="30"/>
      <c r="AR2338" s="30"/>
      <c r="AS2338" s="30"/>
      <c r="AT2338" s="30"/>
      <c r="AU2338" s="121"/>
      <c r="AV2338" s="129"/>
      <c r="AW2338" s="129"/>
      <c r="AX2338" s="129"/>
    </row>
    <row r="2339" spans="1:50" x14ac:dyDescent="0.25">
      <c r="A2339" s="154"/>
      <c r="B2339" s="28"/>
      <c r="C2339" s="155"/>
      <c r="D2339" s="25"/>
      <c r="E2339" s="25"/>
      <c r="F2339" s="29"/>
      <c r="G2339" s="29"/>
      <c r="H2339" s="29"/>
      <c r="I2339" s="29"/>
      <c r="J2339" s="29"/>
      <c r="K2339" s="25"/>
      <c r="L2339" s="155"/>
      <c r="M2339" s="155"/>
      <c r="N2339" s="155"/>
      <c r="O2339" s="155"/>
      <c r="P2339" s="155"/>
      <c r="Q2339" s="28"/>
      <c r="R2339" s="29"/>
      <c r="S2339" s="27"/>
      <c r="T2339" s="27"/>
      <c r="U2339" s="28"/>
      <c r="V2339" s="156"/>
      <c r="W2339" s="156"/>
      <c r="X2339" s="156"/>
      <c r="Y2339" s="37"/>
      <c r="Z2339" s="37"/>
      <c r="AA2339" s="37"/>
      <c r="AB2339" s="30"/>
      <c r="AC2339" s="30"/>
      <c r="AD2339" s="31"/>
      <c r="AE2339" s="30"/>
      <c r="AF2339" s="30"/>
      <c r="AG2339" s="32"/>
      <c r="AH2339" s="30"/>
      <c r="AJ2339" s="30"/>
      <c r="AK2339" s="30"/>
      <c r="AL2339" s="30"/>
      <c r="AM2339" s="30"/>
      <c r="AN2339" s="30"/>
      <c r="AO2339" s="30"/>
      <c r="AP2339" s="30"/>
      <c r="AQ2339" s="30"/>
      <c r="AR2339" s="30"/>
      <c r="AS2339" s="30"/>
      <c r="AT2339" s="30"/>
      <c r="AU2339" s="121"/>
      <c r="AV2339" s="129"/>
      <c r="AW2339" s="129"/>
      <c r="AX2339" s="129"/>
    </row>
    <row r="2340" spans="1:50" x14ac:dyDescent="0.25">
      <c r="A2340" s="154"/>
      <c r="B2340" s="28"/>
      <c r="C2340" s="155"/>
      <c r="D2340" s="25"/>
      <c r="E2340" s="25"/>
      <c r="F2340" s="29"/>
      <c r="G2340" s="29"/>
      <c r="H2340" s="29"/>
      <c r="I2340" s="29"/>
      <c r="J2340" s="29"/>
      <c r="K2340" s="25"/>
      <c r="L2340" s="155"/>
      <c r="M2340" s="155"/>
      <c r="N2340" s="155"/>
      <c r="O2340" s="155"/>
      <c r="P2340" s="155"/>
      <c r="Q2340" s="28"/>
      <c r="R2340" s="29"/>
      <c r="S2340" s="27"/>
      <c r="T2340" s="27"/>
      <c r="U2340" s="28"/>
      <c r="V2340" s="156"/>
      <c r="W2340" s="156"/>
      <c r="X2340" s="156"/>
      <c r="Y2340" s="37"/>
      <c r="Z2340" s="37"/>
      <c r="AA2340" s="37"/>
      <c r="AB2340" s="30"/>
      <c r="AC2340" s="30"/>
      <c r="AD2340" s="31"/>
      <c r="AE2340" s="30"/>
      <c r="AF2340" s="30"/>
      <c r="AG2340" s="32"/>
      <c r="AH2340" s="30"/>
      <c r="AJ2340" s="30"/>
      <c r="AK2340" s="30"/>
      <c r="AL2340" s="30"/>
      <c r="AM2340" s="30"/>
      <c r="AN2340" s="30"/>
      <c r="AO2340" s="30"/>
      <c r="AP2340" s="30"/>
      <c r="AQ2340" s="30"/>
      <c r="AR2340" s="30"/>
      <c r="AS2340" s="30"/>
      <c r="AT2340" s="30"/>
      <c r="AU2340" s="121"/>
      <c r="AV2340" s="129"/>
      <c r="AW2340" s="129"/>
      <c r="AX2340" s="129"/>
    </row>
    <row r="2341" spans="1:50" x14ac:dyDescent="0.25">
      <c r="A2341" s="154"/>
      <c r="B2341" s="28"/>
      <c r="C2341" s="155"/>
      <c r="D2341" s="25"/>
      <c r="E2341" s="25"/>
      <c r="F2341" s="29"/>
      <c r="G2341" s="29"/>
      <c r="H2341" s="29"/>
      <c r="I2341" s="29"/>
      <c r="J2341" s="29"/>
      <c r="K2341" s="25"/>
      <c r="L2341" s="155"/>
      <c r="M2341" s="155"/>
      <c r="N2341" s="155"/>
      <c r="O2341" s="155"/>
      <c r="P2341" s="155"/>
      <c r="Q2341" s="28"/>
      <c r="R2341" s="29"/>
      <c r="S2341" s="27"/>
      <c r="T2341" s="27"/>
      <c r="U2341" s="28"/>
      <c r="V2341" s="156"/>
      <c r="W2341" s="156"/>
      <c r="X2341" s="156"/>
      <c r="Y2341" s="37"/>
      <c r="Z2341" s="37"/>
      <c r="AA2341" s="37"/>
      <c r="AB2341" s="30"/>
      <c r="AC2341" s="30"/>
      <c r="AD2341" s="31"/>
      <c r="AE2341" s="30"/>
      <c r="AF2341" s="30"/>
      <c r="AG2341" s="32"/>
      <c r="AH2341" s="30"/>
      <c r="AJ2341" s="30"/>
      <c r="AK2341" s="30"/>
      <c r="AL2341" s="30"/>
      <c r="AM2341" s="30"/>
      <c r="AN2341" s="30"/>
      <c r="AO2341" s="30"/>
      <c r="AP2341" s="30"/>
      <c r="AQ2341" s="30"/>
      <c r="AR2341" s="30"/>
      <c r="AS2341" s="30"/>
      <c r="AT2341" s="30"/>
      <c r="AU2341" s="121"/>
      <c r="AV2341" s="129"/>
      <c r="AW2341" s="129"/>
      <c r="AX2341" s="129"/>
    </row>
    <row r="2342" spans="1:50" x14ac:dyDescent="0.25">
      <c r="A2342" s="154"/>
      <c r="B2342" s="28"/>
      <c r="C2342" s="155"/>
      <c r="D2342" s="25"/>
      <c r="E2342" s="25"/>
      <c r="F2342" s="29"/>
      <c r="G2342" s="29"/>
      <c r="H2342" s="29"/>
      <c r="I2342" s="29"/>
      <c r="J2342" s="29"/>
      <c r="K2342" s="25"/>
      <c r="L2342" s="155"/>
      <c r="M2342" s="155"/>
      <c r="N2342" s="155"/>
      <c r="O2342" s="155"/>
      <c r="P2342" s="155"/>
      <c r="Q2342" s="28"/>
      <c r="R2342" s="29"/>
      <c r="S2342" s="27"/>
      <c r="T2342" s="27"/>
      <c r="U2342" s="28"/>
      <c r="V2342" s="156"/>
      <c r="W2342" s="156"/>
      <c r="X2342" s="156"/>
      <c r="Y2342" s="37"/>
      <c r="Z2342" s="37"/>
      <c r="AA2342" s="37"/>
      <c r="AB2342" s="30"/>
      <c r="AC2342" s="30"/>
      <c r="AD2342" s="31"/>
      <c r="AE2342" s="30"/>
      <c r="AF2342" s="30"/>
      <c r="AG2342" s="32"/>
      <c r="AH2342" s="30"/>
      <c r="AJ2342" s="30"/>
      <c r="AK2342" s="30"/>
      <c r="AL2342" s="30"/>
      <c r="AM2342" s="30"/>
      <c r="AN2342" s="30"/>
      <c r="AO2342" s="30"/>
      <c r="AP2342" s="30"/>
      <c r="AQ2342" s="30"/>
      <c r="AR2342" s="30"/>
      <c r="AS2342" s="30"/>
      <c r="AT2342" s="30"/>
      <c r="AU2342" s="121"/>
      <c r="AV2342" s="129"/>
      <c r="AW2342" s="129"/>
      <c r="AX2342" s="129"/>
    </row>
    <row r="2343" spans="1:50" x14ac:dyDescent="0.25">
      <c r="A2343" s="154"/>
      <c r="B2343" s="28"/>
      <c r="C2343" s="155"/>
      <c r="D2343" s="25"/>
      <c r="E2343" s="25"/>
      <c r="F2343" s="29"/>
      <c r="G2343" s="29"/>
      <c r="H2343" s="29"/>
      <c r="I2343" s="29"/>
      <c r="J2343" s="29"/>
      <c r="K2343" s="25"/>
      <c r="L2343" s="155"/>
      <c r="M2343" s="155"/>
      <c r="N2343" s="155"/>
      <c r="O2343" s="155"/>
      <c r="P2343" s="155"/>
      <c r="Q2343" s="28"/>
      <c r="R2343" s="29"/>
      <c r="S2343" s="27"/>
      <c r="T2343" s="27"/>
      <c r="U2343" s="28"/>
      <c r="V2343" s="156"/>
      <c r="W2343" s="156"/>
      <c r="X2343" s="156"/>
      <c r="Y2343" s="37"/>
      <c r="Z2343" s="37"/>
      <c r="AA2343" s="37"/>
      <c r="AB2343" s="30"/>
      <c r="AC2343" s="30"/>
      <c r="AD2343" s="31"/>
      <c r="AE2343" s="30"/>
      <c r="AF2343" s="30"/>
      <c r="AG2343" s="32"/>
      <c r="AH2343" s="30"/>
      <c r="AJ2343" s="30"/>
      <c r="AK2343" s="30"/>
      <c r="AL2343" s="30"/>
      <c r="AM2343" s="30"/>
      <c r="AN2343" s="30"/>
      <c r="AO2343" s="30"/>
      <c r="AP2343" s="30"/>
      <c r="AQ2343" s="30"/>
      <c r="AR2343" s="30"/>
      <c r="AS2343" s="30"/>
      <c r="AT2343" s="30"/>
      <c r="AU2343" s="121"/>
      <c r="AV2343" s="129"/>
      <c r="AW2343" s="129"/>
      <c r="AX2343" s="129"/>
    </row>
    <row r="2344" spans="1:50" x14ac:dyDescent="0.25">
      <c r="A2344" s="154"/>
      <c r="B2344" s="28"/>
      <c r="C2344" s="155"/>
      <c r="D2344" s="25"/>
      <c r="E2344" s="25"/>
      <c r="F2344" s="29"/>
      <c r="G2344" s="29"/>
      <c r="H2344" s="29"/>
      <c r="I2344" s="29"/>
      <c r="J2344" s="29"/>
      <c r="K2344" s="25"/>
      <c r="L2344" s="155"/>
      <c r="M2344" s="155"/>
      <c r="N2344" s="155"/>
      <c r="O2344" s="155"/>
      <c r="P2344" s="155"/>
      <c r="Q2344" s="28"/>
      <c r="R2344" s="29"/>
      <c r="S2344" s="27"/>
      <c r="T2344" s="27"/>
      <c r="U2344" s="28"/>
      <c r="V2344" s="156"/>
      <c r="W2344" s="156"/>
      <c r="X2344" s="156"/>
      <c r="Y2344" s="37"/>
      <c r="Z2344" s="37"/>
      <c r="AA2344" s="37"/>
      <c r="AB2344" s="30"/>
      <c r="AC2344" s="30"/>
      <c r="AD2344" s="31"/>
      <c r="AE2344" s="30"/>
      <c r="AF2344" s="30"/>
      <c r="AG2344" s="32"/>
      <c r="AH2344" s="30"/>
      <c r="AJ2344" s="30"/>
      <c r="AK2344" s="30"/>
      <c r="AL2344" s="30"/>
      <c r="AM2344" s="30"/>
      <c r="AN2344" s="30"/>
      <c r="AO2344" s="30"/>
      <c r="AP2344" s="30"/>
      <c r="AQ2344" s="30"/>
      <c r="AR2344" s="30"/>
      <c r="AS2344" s="30"/>
      <c r="AT2344" s="30"/>
      <c r="AU2344" s="121"/>
      <c r="AV2344" s="129"/>
      <c r="AW2344" s="129"/>
      <c r="AX2344" s="129"/>
    </row>
    <row r="2345" spans="1:50" x14ac:dyDescent="0.25">
      <c r="A2345" s="154"/>
      <c r="B2345" s="28"/>
      <c r="C2345" s="155"/>
      <c r="D2345" s="25"/>
      <c r="E2345" s="25"/>
      <c r="F2345" s="29"/>
      <c r="G2345" s="29"/>
      <c r="H2345" s="29"/>
      <c r="I2345" s="29"/>
      <c r="J2345" s="29"/>
      <c r="K2345" s="25"/>
      <c r="L2345" s="155"/>
      <c r="M2345" s="155"/>
      <c r="N2345" s="155"/>
      <c r="O2345" s="155"/>
      <c r="P2345" s="155"/>
      <c r="Q2345" s="28"/>
      <c r="R2345" s="29"/>
      <c r="S2345" s="27"/>
      <c r="T2345" s="27"/>
      <c r="U2345" s="28"/>
      <c r="V2345" s="156"/>
      <c r="W2345" s="156"/>
      <c r="X2345" s="156"/>
      <c r="Y2345" s="37"/>
      <c r="Z2345" s="37"/>
      <c r="AA2345" s="37"/>
      <c r="AB2345" s="30"/>
      <c r="AC2345" s="30"/>
      <c r="AD2345" s="31"/>
      <c r="AE2345" s="30"/>
      <c r="AF2345" s="30"/>
      <c r="AG2345" s="32"/>
      <c r="AH2345" s="30"/>
      <c r="AJ2345" s="30"/>
      <c r="AK2345" s="30"/>
      <c r="AL2345" s="30"/>
      <c r="AM2345" s="30"/>
      <c r="AN2345" s="30"/>
      <c r="AO2345" s="30"/>
      <c r="AP2345" s="30"/>
      <c r="AQ2345" s="30"/>
      <c r="AR2345" s="30"/>
      <c r="AS2345" s="30"/>
      <c r="AT2345" s="30"/>
      <c r="AU2345" s="121"/>
      <c r="AV2345" s="129"/>
      <c r="AW2345" s="129"/>
      <c r="AX2345" s="129"/>
    </row>
    <row r="2346" spans="1:50" x14ac:dyDescent="0.25">
      <c r="A2346" s="154"/>
      <c r="B2346" s="28"/>
      <c r="C2346" s="155"/>
      <c r="D2346" s="25"/>
      <c r="E2346" s="25"/>
      <c r="F2346" s="29"/>
      <c r="G2346" s="29"/>
      <c r="H2346" s="29"/>
      <c r="I2346" s="29"/>
      <c r="J2346" s="29"/>
      <c r="K2346" s="25"/>
      <c r="L2346" s="155"/>
      <c r="M2346" s="155"/>
      <c r="N2346" s="155"/>
      <c r="O2346" s="155"/>
      <c r="P2346" s="155"/>
      <c r="Q2346" s="28"/>
      <c r="R2346" s="29"/>
      <c r="S2346" s="27"/>
      <c r="T2346" s="27"/>
      <c r="U2346" s="28"/>
      <c r="V2346" s="156"/>
      <c r="W2346" s="156"/>
      <c r="X2346" s="156"/>
      <c r="Y2346" s="37"/>
      <c r="Z2346" s="37"/>
      <c r="AA2346" s="37"/>
      <c r="AB2346" s="30"/>
      <c r="AC2346" s="30"/>
      <c r="AD2346" s="31"/>
      <c r="AE2346" s="30"/>
      <c r="AF2346" s="30"/>
      <c r="AG2346" s="32"/>
      <c r="AH2346" s="30"/>
      <c r="AJ2346" s="30"/>
      <c r="AK2346" s="30"/>
      <c r="AL2346" s="30"/>
      <c r="AM2346" s="30"/>
      <c r="AN2346" s="30"/>
      <c r="AO2346" s="30"/>
      <c r="AP2346" s="30"/>
      <c r="AQ2346" s="30"/>
      <c r="AR2346" s="30"/>
      <c r="AS2346" s="30"/>
      <c r="AT2346" s="30"/>
      <c r="AU2346" s="121"/>
      <c r="AV2346" s="129"/>
      <c r="AW2346" s="129"/>
      <c r="AX2346" s="129"/>
    </row>
    <row r="2347" spans="1:50" x14ac:dyDescent="0.25">
      <c r="A2347" s="154"/>
      <c r="B2347" s="28"/>
      <c r="C2347" s="155"/>
      <c r="D2347" s="25"/>
      <c r="E2347" s="25"/>
      <c r="F2347" s="29"/>
      <c r="G2347" s="29"/>
      <c r="H2347" s="29"/>
      <c r="I2347" s="29"/>
      <c r="J2347" s="29"/>
      <c r="K2347" s="25"/>
      <c r="L2347" s="155"/>
      <c r="M2347" s="155"/>
      <c r="N2347" s="155"/>
      <c r="O2347" s="155"/>
      <c r="P2347" s="155"/>
      <c r="Q2347" s="28"/>
      <c r="R2347" s="29"/>
      <c r="S2347" s="27"/>
      <c r="T2347" s="27"/>
      <c r="U2347" s="28"/>
      <c r="V2347" s="156"/>
      <c r="W2347" s="156"/>
      <c r="X2347" s="156"/>
      <c r="Y2347" s="37"/>
      <c r="Z2347" s="37"/>
      <c r="AA2347" s="37"/>
      <c r="AB2347" s="30"/>
      <c r="AC2347" s="30"/>
      <c r="AD2347" s="31"/>
      <c r="AE2347" s="30"/>
      <c r="AF2347" s="30"/>
      <c r="AG2347" s="32"/>
      <c r="AH2347" s="30"/>
      <c r="AJ2347" s="30"/>
      <c r="AK2347" s="30"/>
      <c r="AL2347" s="30"/>
      <c r="AM2347" s="30"/>
      <c r="AN2347" s="30"/>
      <c r="AO2347" s="30"/>
      <c r="AP2347" s="30"/>
      <c r="AQ2347" s="30"/>
      <c r="AR2347" s="30"/>
      <c r="AS2347" s="30"/>
      <c r="AT2347" s="30"/>
      <c r="AU2347" s="121"/>
      <c r="AV2347" s="129"/>
      <c r="AW2347" s="129"/>
      <c r="AX2347" s="129"/>
    </row>
    <row r="2348" spans="1:50" x14ac:dyDescent="0.25">
      <c r="A2348" s="154"/>
      <c r="B2348" s="28"/>
      <c r="C2348" s="155"/>
      <c r="D2348" s="25"/>
      <c r="E2348" s="25"/>
      <c r="F2348" s="29"/>
      <c r="G2348" s="29"/>
      <c r="H2348" s="29"/>
      <c r="I2348" s="29"/>
      <c r="J2348" s="29"/>
      <c r="K2348" s="25"/>
      <c r="L2348" s="155"/>
      <c r="M2348" s="155"/>
      <c r="N2348" s="155"/>
      <c r="O2348" s="155"/>
      <c r="P2348" s="155"/>
      <c r="Q2348" s="28"/>
      <c r="R2348" s="29"/>
      <c r="S2348" s="27"/>
      <c r="T2348" s="27"/>
      <c r="U2348" s="28"/>
      <c r="V2348" s="156"/>
      <c r="W2348" s="156"/>
      <c r="X2348" s="156"/>
      <c r="Y2348" s="37"/>
      <c r="Z2348" s="37"/>
      <c r="AA2348" s="37"/>
      <c r="AB2348" s="30"/>
      <c r="AC2348" s="30"/>
      <c r="AD2348" s="31"/>
      <c r="AE2348" s="30"/>
      <c r="AF2348" s="30"/>
      <c r="AG2348" s="32"/>
      <c r="AH2348" s="30"/>
      <c r="AJ2348" s="30"/>
      <c r="AK2348" s="30"/>
      <c r="AL2348" s="30"/>
      <c r="AM2348" s="30"/>
      <c r="AN2348" s="30"/>
      <c r="AO2348" s="30"/>
      <c r="AP2348" s="30"/>
      <c r="AQ2348" s="30"/>
      <c r="AR2348" s="30"/>
      <c r="AS2348" s="30"/>
      <c r="AT2348" s="30"/>
      <c r="AU2348" s="121"/>
      <c r="AV2348" s="129"/>
      <c r="AW2348" s="129"/>
      <c r="AX2348" s="129"/>
    </row>
    <row r="2349" spans="1:50" x14ac:dyDescent="0.25">
      <c r="A2349" s="154"/>
      <c r="B2349" s="28"/>
      <c r="C2349" s="155"/>
      <c r="D2349" s="25"/>
      <c r="E2349" s="25"/>
      <c r="F2349" s="29"/>
      <c r="G2349" s="29"/>
      <c r="H2349" s="29"/>
      <c r="I2349" s="29"/>
      <c r="J2349" s="29"/>
      <c r="K2349" s="25"/>
      <c r="L2349" s="155"/>
      <c r="M2349" s="155"/>
      <c r="N2349" s="155"/>
      <c r="O2349" s="155"/>
      <c r="P2349" s="155"/>
      <c r="Q2349" s="28"/>
      <c r="R2349" s="29"/>
      <c r="S2349" s="27"/>
      <c r="T2349" s="27"/>
      <c r="U2349" s="28"/>
      <c r="V2349" s="156"/>
      <c r="W2349" s="156"/>
      <c r="X2349" s="156"/>
      <c r="Y2349" s="37"/>
      <c r="Z2349" s="37"/>
      <c r="AA2349" s="37"/>
      <c r="AB2349" s="30"/>
      <c r="AC2349" s="30"/>
      <c r="AD2349" s="31"/>
      <c r="AE2349" s="30"/>
      <c r="AF2349" s="30"/>
      <c r="AG2349" s="32"/>
      <c r="AH2349" s="30"/>
      <c r="AJ2349" s="30"/>
      <c r="AK2349" s="30"/>
      <c r="AL2349" s="30"/>
      <c r="AM2349" s="30"/>
      <c r="AN2349" s="30"/>
      <c r="AO2349" s="30"/>
      <c r="AP2349" s="30"/>
      <c r="AQ2349" s="30"/>
      <c r="AR2349" s="30"/>
      <c r="AS2349" s="30"/>
      <c r="AT2349" s="30"/>
      <c r="AU2349" s="121"/>
      <c r="AV2349" s="129"/>
      <c r="AW2349" s="129"/>
      <c r="AX2349" s="129"/>
    </row>
    <row r="2350" spans="1:50" x14ac:dyDescent="0.25">
      <c r="A2350" s="154"/>
      <c r="B2350" s="28"/>
      <c r="C2350" s="155"/>
      <c r="D2350" s="25"/>
      <c r="E2350" s="25"/>
      <c r="F2350" s="29"/>
      <c r="G2350" s="29"/>
      <c r="H2350" s="29"/>
      <c r="I2350" s="29"/>
      <c r="J2350" s="29"/>
      <c r="K2350" s="25"/>
      <c r="L2350" s="155"/>
      <c r="M2350" s="155"/>
      <c r="N2350" s="155"/>
      <c r="O2350" s="155"/>
      <c r="P2350" s="155"/>
      <c r="Q2350" s="28"/>
      <c r="R2350" s="29"/>
      <c r="S2350" s="27"/>
      <c r="T2350" s="27"/>
      <c r="U2350" s="28"/>
      <c r="V2350" s="156"/>
      <c r="W2350" s="156"/>
      <c r="X2350" s="156"/>
      <c r="Y2350" s="37"/>
      <c r="Z2350" s="37"/>
      <c r="AA2350" s="37"/>
      <c r="AB2350" s="30"/>
      <c r="AC2350" s="30"/>
      <c r="AD2350" s="31"/>
      <c r="AE2350" s="30"/>
      <c r="AF2350" s="30"/>
      <c r="AG2350" s="32"/>
      <c r="AH2350" s="30"/>
      <c r="AJ2350" s="30"/>
      <c r="AK2350" s="30"/>
      <c r="AL2350" s="30"/>
      <c r="AM2350" s="30"/>
      <c r="AN2350" s="30"/>
      <c r="AO2350" s="30"/>
      <c r="AP2350" s="30"/>
      <c r="AQ2350" s="30"/>
      <c r="AR2350" s="30"/>
      <c r="AS2350" s="30"/>
      <c r="AT2350" s="30"/>
      <c r="AU2350" s="121"/>
      <c r="AV2350" s="129"/>
      <c r="AW2350" s="129"/>
      <c r="AX2350" s="129"/>
    </row>
    <row r="2351" spans="1:50" x14ac:dyDescent="0.25">
      <c r="A2351" s="154"/>
      <c r="B2351" s="28"/>
      <c r="C2351" s="155"/>
      <c r="D2351" s="25"/>
      <c r="E2351" s="25"/>
      <c r="F2351" s="29"/>
      <c r="G2351" s="29"/>
      <c r="H2351" s="29"/>
      <c r="I2351" s="29"/>
      <c r="J2351" s="29"/>
      <c r="K2351" s="25"/>
      <c r="L2351" s="155"/>
      <c r="M2351" s="155"/>
      <c r="N2351" s="155"/>
      <c r="O2351" s="155"/>
      <c r="P2351" s="155"/>
      <c r="Q2351" s="28"/>
      <c r="R2351" s="29"/>
      <c r="S2351" s="27"/>
      <c r="T2351" s="27"/>
      <c r="U2351" s="28"/>
      <c r="V2351" s="156"/>
      <c r="W2351" s="156"/>
      <c r="X2351" s="156"/>
      <c r="Y2351" s="37"/>
      <c r="Z2351" s="37"/>
      <c r="AA2351" s="37"/>
      <c r="AB2351" s="30"/>
      <c r="AC2351" s="30"/>
      <c r="AD2351" s="31"/>
      <c r="AE2351" s="30"/>
      <c r="AF2351" s="30"/>
      <c r="AG2351" s="32"/>
      <c r="AH2351" s="30"/>
      <c r="AJ2351" s="30"/>
      <c r="AK2351" s="30"/>
      <c r="AL2351" s="30"/>
      <c r="AM2351" s="30"/>
      <c r="AN2351" s="30"/>
      <c r="AO2351" s="30"/>
      <c r="AP2351" s="30"/>
      <c r="AQ2351" s="30"/>
      <c r="AR2351" s="30"/>
      <c r="AS2351" s="30"/>
      <c r="AT2351" s="30"/>
      <c r="AU2351" s="121"/>
      <c r="AV2351" s="129"/>
      <c r="AW2351" s="129"/>
      <c r="AX2351" s="129"/>
    </row>
    <row r="2352" spans="1:50" x14ac:dyDescent="0.25">
      <c r="A2352" s="154"/>
      <c r="B2352" s="28"/>
      <c r="C2352" s="155"/>
      <c r="D2352" s="25"/>
      <c r="E2352" s="25"/>
      <c r="F2352" s="29"/>
      <c r="G2352" s="29"/>
      <c r="H2352" s="29"/>
      <c r="I2352" s="29"/>
      <c r="J2352" s="29"/>
      <c r="K2352" s="25"/>
      <c r="L2352" s="155"/>
      <c r="M2352" s="155"/>
      <c r="N2352" s="155"/>
      <c r="O2352" s="155"/>
      <c r="P2352" s="155"/>
      <c r="Q2352" s="28"/>
      <c r="R2352" s="29"/>
      <c r="S2352" s="27"/>
      <c r="T2352" s="27"/>
      <c r="U2352" s="28"/>
      <c r="V2352" s="156"/>
      <c r="W2352" s="156"/>
      <c r="X2352" s="156"/>
      <c r="Y2352" s="37"/>
      <c r="Z2352" s="37"/>
      <c r="AA2352" s="37"/>
      <c r="AB2352" s="30"/>
      <c r="AC2352" s="30"/>
      <c r="AD2352" s="31"/>
      <c r="AE2352" s="30"/>
      <c r="AF2352" s="30"/>
      <c r="AG2352" s="32"/>
      <c r="AH2352" s="30"/>
      <c r="AJ2352" s="30"/>
      <c r="AK2352" s="30"/>
      <c r="AL2352" s="30"/>
      <c r="AM2352" s="30"/>
      <c r="AN2352" s="30"/>
      <c r="AO2352" s="30"/>
      <c r="AP2352" s="30"/>
      <c r="AQ2352" s="30"/>
      <c r="AR2352" s="30"/>
      <c r="AS2352" s="30"/>
      <c r="AT2352" s="30"/>
      <c r="AU2352" s="121"/>
      <c r="AV2352" s="129"/>
      <c r="AW2352" s="129"/>
      <c r="AX2352" s="129"/>
    </row>
    <row r="2353" spans="1:50" x14ac:dyDescent="0.25">
      <c r="A2353" s="154"/>
      <c r="B2353" s="28"/>
      <c r="C2353" s="155"/>
      <c r="D2353" s="25"/>
      <c r="E2353" s="25"/>
      <c r="F2353" s="29"/>
      <c r="G2353" s="29"/>
      <c r="H2353" s="29"/>
      <c r="I2353" s="29"/>
      <c r="J2353" s="29"/>
      <c r="K2353" s="25"/>
      <c r="L2353" s="155"/>
      <c r="M2353" s="155"/>
      <c r="N2353" s="155"/>
      <c r="O2353" s="155"/>
      <c r="P2353" s="155"/>
      <c r="Q2353" s="28"/>
      <c r="R2353" s="29"/>
      <c r="S2353" s="27"/>
      <c r="T2353" s="27"/>
      <c r="U2353" s="28"/>
      <c r="V2353" s="156"/>
      <c r="W2353" s="156"/>
      <c r="X2353" s="156"/>
      <c r="Y2353" s="37"/>
      <c r="Z2353" s="37"/>
      <c r="AA2353" s="37"/>
      <c r="AB2353" s="30"/>
      <c r="AC2353" s="30"/>
      <c r="AD2353" s="31"/>
      <c r="AE2353" s="30"/>
      <c r="AF2353" s="30"/>
      <c r="AG2353" s="32"/>
      <c r="AH2353" s="30"/>
      <c r="AJ2353" s="30"/>
      <c r="AK2353" s="30"/>
      <c r="AL2353" s="30"/>
      <c r="AM2353" s="30"/>
      <c r="AN2353" s="30"/>
      <c r="AO2353" s="30"/>
      <c r="AP2353" s="30"/>
      <c r="AQ2353" s="30"/>
      <c r="AR2353" s="30"/>
      <c r="AS2353" s="30"/>
      <c r="AT2353" s="30"/>
      <c r="AU2353" s="121"/>
      <c r="AV2353" s="129"/>
      <c r="AW2353" s="129"/>
      <c r="AX2353" s="129"/>
    </row>
    <row r="2354" spans="1:50" x14ac:dyDescent="0.25">
      <c r="A2354" s="154"/>
      <c r="B2354" s="28"/>
      <c r="C2354" s="155"/>
      <c r="D2354" s="25"/>
      <c r="E2354" s="25"/>
      <c r="F2354" s="29"/>
      <c r="G2354" s="29"/>
      <c r="H2354" s="29"/>
      <c r="I2354" s="29"/>
      <c r="J2354" s="29"/>
      <c r="K2354" s="25"/>
      <c r="L2354" s="155"/>
      <c r="M2354" s="155"/>
      <c r="N2354" s="155"/>
      <c r="O2354" s="155"/>
      <c r="P2354" s="155"/>
      <c r="Q2354" s="28"/>
      <c r="R2354" s="29"/>
      <c r="S2354" s="27"/>
      <c r="T2354" s="27"/>
      <c r="U2354" s="28"/>
      <c r="V2354" s="156"/>
      <c r="W2354" s="156"/>
      <c r="X2354" s="156"/>
      <c r="Y2354" s="37"/>
      <c r="Z2354" s="37"/>
      <c r="AA2354" s="37"/>
      <c r="AB2354" s="30"/>
      <c r="AC2354" s="30"/>
      <c r="AD2354" s="31"/>
      <c r="AE2354" s="30"/>
      <c r="AF2354" s="30"/>
      <c r="AG2354" s="32"/>
      <c r="AH2354" s="30"/>
      <c r="AJ2354" s="30"/>
      <c r="AK2354" s="30"/>
      <c r="AL2354" s="30"/>
      <c r="AM2354" s="30"/>
      <c r="AN2354" s="30"/>
      <c r="AO2354" s="30"/>
      <c r="AP2354" s="30"/>
      <c r="AQ2354" s="30"/>
      <c r="AR2354" s="30"/>
      <c r="AS2354" s="30"/>
      <c r="AT2354" s="30"/>
      <c r="AU2354" s="121"/>
      <c r="AV2354" s="129"/>
      <c r="AW2354" s="129"/>
      <c r="AX2354" s="129"/>
    </row>
    <row r="2355" spans="1:50" x14ac:dyDescent="0.25">
      <c r="A2355" s="154"/>
      <c r="B2355" s="28"/>
      <c r="C2355" s="155"/>
      <c r="D2355" s="25"/>
      <c r="E2355" s="25"/>
      <c r="F2355" s="29"/>
      <c r="G2355" s="29"/>
      <c r="H2355" s="29"/>
      <c r="I2355" s="29"/>
      <c r="J2355" s="29"/>
      <c r="K2355" s="25"/>
      <c r="L2355" s="155"/>
      <c r="M2355" s="155"/>
      <c r="N2355" s="155"/>
      <c r="O2355" s="155"/>
      <c r="P2355" s="155"/>
      <c r="Q2355" s="28"/>
      <c r="R2355" s="29"/>
      <c r="S2355" s="27"/>
      <c r="T2355" s="27"/>
      <c r="U2355" s="28"/>
      <c r="V2355" s="156"/>
      <c r="W2355" s="156"/>
      <c r="X2355" s="156"/>
      <c r="Y2355" s="37"/>
      <c r="Z2355" s="37"/>
      <c r="AA2355" s="37"/>
      <c r="AB2355" s="30"/>
      <c r="AC2355" s="30"/>
      <c r="AD2355" s="31"/>
      <c r="AE2355" s="30"/>
      <c r="AF2355" s="30"/>
      <c r="AG2355" s="32"/>
      <c r="AH2355" s="30"/>
      <c r="AJ2355" s="30"/>
      <c r="AK2355" s="30"/>
      <c r="AL2355" s="30"/>
      <c r="AM2355" s="30"/>
      <c r="AN2355" s="30"/>
      <c r="AO2355" s="30"/>
      <c r="AP2355" s="30"/>
      <c r="AQ2355" s="30"/>
      <c r="AR2355" s="30"/>
      <c r="AS2355" s="30"/>
      <c r="AT2355" s="30"/>
      <c r="AU2355" s="121"/>
      <c r="AV2355" s="129"/>
      <c r="AW2355" s="129"/>
      <c r="AX2355" s="129"/>
    </row>
    <row r="2356" spans="1:50" x14ac:dyDescent="0.25">
      <c r="A2356" s="154"/>
      <c r="B2356" s="28"/>
      <c r="C2356" s="155"/>
      <c r="D2356" s="25"/>
      <c r="E2356" s="25"/>
      <c r="F2356" s="29"/>
      <c r="G2356" s="29"/>
      <c r="H2356" s="29"/>
      <c r="I2356" s="29"/>
      <c r="J2356" s="29"/>
      <c r="K2356" s="25"/>
      <c r="L2356" s="155"/>
      <c r="M2356" s="155"/>
      <c r="N2356" s="155"/>
      <c r="O2356" s="155"/>
      <c r="P2356" s="155"/>
      <c r="Q2356" s="28"/>
      <c r="R2356" s="29"/>
      <c r="S2356" s="27"/>
      <c r="T2356" s="27"/>
      <c r="U2356" s="28"/>
      <c r="V2356" s="156"/>
      <c r="W2356" s="156"/>
      <c r="X2356" s="156"/>
      <c r="Y2356" s="37"/>
      <c r="Z2356" s="37"/>
      <c r="AA2356" s="37"/>
      <c r="AB2356" s="30"/>
      <c r="AC2356" s="30"/>
      <c r="AD2356" s="31"/>
      <c r="AE2356" s="30"/>
      <c r="AF2356" s="30"/>
      <c r="AG2356" s="32"/>
      <c r="AH2356" s="30"/>
      <c r="AJ2356" s="30"/>
      <c r="AK2356" s="30"/>
      <c r="AL2356" s="30"/>
      <c r="AM2356" s="30"/>
      <c r="AN2356" s="30"/>
      <c r="AO2356" s="30"/>
      <c r="AP2356" s="30"/>
      <c r="AQ2356" s="30"/>
      <c r="AR2356" s="30"/>
      <c r="AS2356" s="30"/>
      <c r="AT2356" s="30"/>
      <c r="AU2356" s="121"/>
      <c r="AV2356" s="129"/>
      <c r="AW2356" s="129"/>
      <c r="AX2356" s="129"/>
    </row>
    <row r="2357" spans="1:50" x14ac:dyDescent="0.25">
      <c r="A2357" s="154"/>
      <c r="B2357" s="28"/>
      <c r="C2357" s="155"/>
      <c r="D2357" s="25"/>
      <c r="E2357" s="25"/>
      <c r="F2357" s="29"/>
      <c r="G2357" s="29"/>
      <c r="H2357" s="29"/>
      <c r="I2357" s="29"/>
      <c r="J2357" s="29"/>
      <c r="K2357" s="25"/>
      <c r="L2357" s="155"/>
      <c r="M2357" s="155"/>
      <c r="N2357" s="155"/>
      <c r="O2357" s="155"/>
      <c r="P2357" s="155"/>
      <c r="Q2357" s="28"/>
      <c r="R2357" s="29"/>
      <c r="S2357" s="27"/>
      <c r="T2357" s="27"/>
      <c r="U2357" s="28"/>
      <c r="V2357" s="156"/>
      <c r="W2357" s="156"/>
      <c r="X2357" s="156"/>
      <c r="Y2357" s="37"/>
      <c r="Z2357" s="37"/>
      <c r="AA2357" s="37"/>
      <c r="AB2357" s="30"/>
      <c r="AC2357" s="30"/>
      <c r="AD2357" s="31"/>
      <c r="AE2357" s="30"/>
      <c r="AF2357" s="30"/>
      <c r="AG2357" s="32"/>
      <c r="AH2357" s="30"/>
      <c r="AJ2357" s="30"/>
      <c r="AK2357" s="30"/>
      <c r="AL2357" s="30"/>
      <c r="AM2357" s="30"/>
      <c r="AN2357" s="30"/>
      <c r="AO2357" s="30"/>
      <c r="AP2357" s="30"/>
      <c r="AQ2357" s="30"/>
      <c r="AR2357" s="30"/>
      <c r="AS2357" s="30"/>
      <c r="AT2357" s="30"/>
      <c r="AU2357" s="121"/>
      <c r="AV2357" s="129"/>
      <c r="AW2357" s="129"/>
      <c r="AX2357" s="129"/>
    </row>
    <row r="2358" spans="1:50" x14ac:dyDescent="0.25">
      <c r="A2358" s="154"/>
      <c r="B2358" s="28"/>
      <c r="C2358" s="155"/>
      <c r="D2358" s="25"/>
      <c r="E2358" s="25"/>
      <c r="F2358" s="29"/>
      <c r="G2358" s="29"/>
      <c r="H2358" s="29"/>
      <c r="I2358" s="29"/>
      <c r="J2358" s="29"/>
      <c r="K2358" s="25"/>
      <c r="L2358" s="155"/>
      <c r="M2358" s="155"/>
      <c r="N2358" s="155"/>
      <c r="O2358" s="155"/>
      <c r="P2358" s="155"/>
      <c r="Q2358" s="28"/>
      <c r="R2358" s="29"/>
      <c r="S2358" s="27"/>
      <c r="T2358" s="27"/>
      <c r="U2358" s="28"/>
      <c r="V2358" s="156"/>
      <c r="W2358" s="156"/>
      <c r="X2358" s="156"/>
      <c r="Y2358" s="37"/>
      <c r="Z2358" s="37"/>
      <c r="AA2358" s="37"/>
      <c r="AB2358" s="30"/>
      <c r="AC2358" s="30"/>
      <c r="AD2358" s="31"/>
      <c r="AE2358" s="30"/>
      <c r="AF2358" s="30"/>
      <c r="AG2358" s="32"/>
      <c r="AH2358" s="30"/>
      <c r="AJ2358" s="30"/>
      <c r="AK2358" s="30"/>
      <c r="AL2358" s="30"/>
      <c r="AM2358" s="30"/>
      <c r="AN2358" s="30"/>
      <c r="AO2358" s="30"/>
      <c r="AP2358" s="30"/>
      <c r="AQ2358" s="30"/>
      <c r="AR2358" s="30"/>
      <c r="AS2358" s="30"/>
      <c r="AT2358" s="30"/>
      <c r="AU2358" s="121"/>
      <c r="AV2358" s="129"/>
      <c r="AW2358" s="129"/>
      <c r="AX2358" s="129"/>
    </row>
    <row r="2359" spans="1:50" x14ac:dyDescent="0.25">
      <c r="A2359" s="154"/>
      <c r="B2359" s="28"/>
      <c r="C2359" s="155"/>
      <c r="D2359" s="25"/>
      <c r="E2359" s="25"/>
      <c r="F2359" s="29"/>
      <c r="G2359" s="29"/>
      <c r="H2359" s="29"/>
      <c r="I2359" s="29"/>
      <c r="J2359" s="29"/>
      <c r="K2359" s="25"/>
      <c r="L2359" s="155"/>
      <c r="M2359" s="155"/>
      <c r="N2359" s="155"/>
      <c r="O2359" s="155"/>
      <c r="P2359" s="155"/>
      <c r="Q2359" s="28"/>
      <c r="R2359" s="29"/>
      <c r="S2359" s="27"/>
      <c r="T2359" s="27"/>
      <c r="U2359" s="28"/>
      <c r="V2359" s="156"/>
      <c r="W2359" s="156"/>
      <c r="X2359" s="156"/>
      <c r="Y2359" s="37"/>
      <c r="Z2359" s="37"/>
      <c r="AA2359" s="37"/>
      <c r="AB2359" s="30"/>
      <c r="AC2359" s="30"/>
      <c r="AD2359" s="31"/>
      <c r="AE2359" s="30"/>
      <c r="AF2359" s="30"/>
      <c r="AG2359" s="32"/>
      <c r="AH2359" s="30"/>
      <c r="AJ2359" s="30"/>
      <c r="AK2359" s="30"/>
      <c r="AL2359" s="30"/>
      <c r="AM2359" s="30"/>
      <c r="AN2359" s="30"/>
      <c r="AO2359" s="30"/>
      <c r="AP2359" s="30"/>
      <c r="AQ2359" s="30"/>
      <c r="AR2359" s="30"/>
      <c r="AS2359" s="30"/>
      <c r="AT2359" s="30"/>
      <c r="AU2359" s="121"/>
      <c r="AV2359" s="129"/>
      <c r="AW2359" s="129"/>
      <c r="AX2359" s="129"/>
    </row>
    <row r="2360" spans="1:50" x14ac:dyDescent="0.25">
      <c r="A2360" s="154"/>
      <c r="B2360" s="28"/>
      <c r="C2360" s="155"/>
      <c r="D2360" s="25"/>
      <c r="E2360" s="25"/>
      <c r="F2360" s="29"/>
      <c r="G2360" s="29"/>
      <c r="H2360" s="29"/>
      <c r="I2360" s="29"/>
      <c r="J2360" s="29"/>
      <c r="K2360" s="25"/>
      <c r="L2360" s="155"/>
      <c r="M2360" s="155"/>
      <c r="N2360" s="155"/>
      <c r="O2360" s="155"/>
      <c r="P2360" s="155"/>
      <c r="Q2360" s="28"/>
      <c r="R2360" s="29"/>
      <c r="S2360" s="27"/>
      <c r="T2360" s="27"/>
      <c r="U2360" s="28"/>
      <c r="V2360" s="156"/>
      <c r="W2360" s="156"/>
      <c r="X2360" s="156"/>
      <c r="Y2360" s="37"/>
      <c r="Z2360" s="37"/>
      <c r="AA2360" s="37"/>
      <c r="AB2360" s="30"/>
      <c r="AC2360" s="30"/>
      <c r="AD2360" s="31"/>
      <c r="AE2360" s="30"/>
      <c r="AF2360" s="30"/>
      <c r="AG2360" s="32"/>
      <c r="AH2360" s="30"/>
      <c r="AJ2360" s="30"/>
      <c r="AK2360" s="30"/>
      <c r="AL2360" s="30"/>
      <c r="AM2360" s="30"/>
      <c r="AN2360" s="30"/>
      <c r="AO2360" s="30"/>
      <c r="AP2360" s="30"/>
      <c r="AQ2360" s="30"/>
      <c r="AR2360" s="30"/>
      <c r="AS2360" s="30"/>
      <c r="AT2360" s="30"/>
      <c r="AU2360" s="121"/>
      <c r="AV2360" s="129"/>
      <c r="AW2360" s="129"/>
      <c r="AX2360" s="129"/>
    </row>
    <row r="2361" spans="1:50" x14ac:dyDescent="0.25">
      <c r="A2361" s="154"/>
      <c r="B2361" s="28"/>
      <c r="C2361" s="155"/>
      <c r="D2361" s="25"/>
      <c r="E2361" s="25"/>
      <c r="F2361" s="29"/>
      <c r="G2361" s="29"/>
      <c r="H2361" s="29"/>
      <c r="I2361" s="29"/>
      <c r="J2361" s="29"/>
      <c r="K2361" s="25"/>
      <c r="L2361" s="155"/>
      <c r="M2361" s="155"/>
      <c r="N2361" s="155"/>
      <c r="O2361" s="155"/>
      <c r="P2361" s="155"/>
      <c r="Q2361" s="28"/>
      <c r="R2361" s="29"/>
      <c r="S2361" s="27"/>
      <c r="T2361" s="27"/>
      <c r="U2361" s="28"/>
      <c r="V2361" s="156"/>
      <c r="W2361" s="156"/>
      <c r="X2361" s="156"/>
      <c r="Y2361" s="37"/>
      <c r="Z2361" s="37"/>
      <c r="AA2361" s="37"/>
      <c r="AB2361" s="30"/>
      <c r="AC2361" s="30"/>
      <c r="AD2361" s="31"/>
      <c r="AE2361" s="30"/>
      <c r="AF2361" s="30"/>
      <c r="AG2361" s="32"/>
      <c r="AH2361" s="30"/>
      <c r="AJ2361" s="30"/>
      <c r="AK2361" s="30"/>
      <c r="AL2361" s="30"/>
      <c r="AM2361" s="30"/>
      <c r="AN2361" s="30"/>
      <c r="AO2361" s="30"/>
      <c r="AP2361" s="30"/>
      <c r="AQ2361" s="30"/>
      <c r="AR2361" s="30"/>
      <c r="AS2361" s="30"/>
      <c r="AT2361" s="30"/>
      <c r="AU2361" s="121"/>
      <c r="AV2361" s="129"/>
      <c r="AW2361" s="129"/>
      <c r="AX2361" s="129"/>
    </row>
    <row r="2362" spans="1:50" x14ac:dyDescent="0.25">
      <c r="A2362" s="154"/>
      <c r="B2362" s="28"/>
      <c r="C2362" s="155"/>
      <c r="D2362" s="25"/>
      <c r="E2362" s="25"/>
      <c r="F2362" s="29"/>
      <c r="G2362" s="29"/>
      <c r="H2362" s="29"/>
      <c r="I2362" s="29"/>
      <c r="J2362" s="29"/>
      <c r="K2362" s="25"/>
      <c r="L2362" s="155"/>
      <c r="M2362" s="155"/>
      <c r="N2362" s="155"/>
      <c r="O2362" s="155"/>
      <c r="P2362" s="155"/>
      <c r="Q2362" s="28"/>
      <c r="R2362" s="29"/>
      <c r="S2362" s="27"/>
      <c r="T2362" s="27"/>
      <c r="U2362" s="28"/>
      <c r="V2362" s="156"/>
      <c r="W2362" s="156"/>
      <c r="X2362" s="156"/>
      <c r="Y2362" s="37"/>
      <c r="Z2362" s="37"/>
      <c r="AA2362" s="37"/>
      <c r="AB2362" s="30"/>
      <c r="AC2362" s="30"/>
      <c r="AD2362" s="31"/>
      <c r="AE2362" s="30"/>
      <c r="AF2362" s="30"/>
      <c r="AG2362" s="32"/>
      <c r="AH2362" s="30"/>
      <c r="AJ2362" s="30"/>
      <c r="AK2362" s="30"/>
      <c r="AL2362" s="30"/>
      <c r="AM2362" s="30"/>
      <c r="AN2362" s="30"/>
      <c r="AO2362" s="30"/>
      <c r="AP2362" s="30"/>
      <c r="AQ2362" s="30"/>
      <c r="AR2362" s="30"/>
      <c r="AS2362" s="30"/>
      <c r="AT2362" s="30"/>
      <c r="AU2362" s="121"/>
      <c r="AV2362" s="129"/>
      <c r="AW2362" s="129"/>
      <c r="AX2362" s="129"/>
    </row>
    <row r="2363" spans="1:50" x14ac:dyDescent="0.25">
      <c r="A2363" s="154"/>
      <c r="B2363" s="28"/>
      <c r="C2363" s="155"/>
      <c r="D2363" s="25"/>
      <c r="E2363" s="25"/>
      <c r="F2363" s="29"/>
      <c r="G2363" s="29"/>
      <c r="H2363" s="29"/>
      <c r="I2363" s="29"/>
      <c r="J2363" s="29"/>
      <c r="K2363" s="25"/>
      <c r="L2363" s="155"/>
      <c r="M2363" s="155"/>
      <c r="N2363" s="155"/>
      <c r="O2363" s="155"/>
      <c r="P2363" s="155"/>
      <c r="Q2363" s="28"/>
      <c r="R2363" s="29"/>
      <c r="S2363" s="27"/>
      <c r="T2363" s="27"/>
      <c r="U2363" s="28"/>
      <c r="V2363" s="156"/>
      <c r="W2363" s="156"/>
      <c r="X2363" s="156"/>
      <c r="Y2363" s="37"/>
      <c r="Z2363" s="37"/>
      <c r="AA2363" s="37"/>
      <c r="AB2363" s="30"/>
      <c r="AC2363" s="30"/>
      <c r="AD2363" s="31"/>
      <c r="AE2363" s="30"/>
      <c r="AF2363" s="30"/>
      <c r="AG2363" s="32"/>
      <c r="AH2363" s="30"/>
      <c r="AJ2363" s="30"/>
      <c r="AK2363" s="30"/>
      <c r="AL2363" s="30"/>
      <c r="AM2363" s="30"/>
      <c r="AN2363" s="30"/>
      <c r="AO2363" s="30"/>
      <c r="AP2363" s="30"/>
      <c r="AQ2363" s="30"/>
      <c r="AR2363" s="30"/>
      <c r="AS2363" s="30"/>
      <c r="AT2363" s="30"/>
      <c r="AU2363" s="121"/>
      <c r="AV2363" s="129"/>
      <c r="AW2363" s="129"/>
      <c r="AX2363" s="129"/>
    </row>
    <row r="2364" spans="1:50" x14ac:dyDescent="0.25">
      <c r="A2364" s="154"/>
      <c r="B2364" s="28"/>
      <c r="C2364" s="155"/>
      <c r="D2364" s="25"/>
      <c r="E2364" s="25"/>
      <c r="F2364" s="29"/>
      <c r="G2364" s="29"/>
      <c r="H2364" s="29"/>
      <c r="I2364" s="29"/>
      <c r="J2364" s="29"/>
      <c r="K2364" s="25"/>
      <c r="L2364" s="155"/>
      <c r="M2364" s="155"/>
      <c r="N2364" s="155"/>
      <c r="O2364" s="155"/>
      <c r="P2364" s="155"/>
      <c r="Q2364" s="28"/>
      <c r="R2364" s="29"/>
      <c r="S2364" s="27"/>
      <c r="T2364" s="27"/>
      <c r="U2364" s="28"/>
      <c r="V2364" s="156"/>
      <c r="W2364" s="156"/>
      <c r="X2364" s="156"/>
      <c r="Y2364" s="37"/>
      <c r="Z2364" s="37"/>
      <c r="AA2364" s="37"/>
      <c r="AB2364" s="30"/>
      <c r="AC2364" s="30"/>
      <c r="AD2364" s="31"/>
      <c r="AE2364" s="30"/>
      <c r="AF2364" s="30"/>
      <c r="AG2364" s="32"/>
      <c r="AH2364" s="30"/>
      <c r="AJ2364" s="30"/>
      <c r="AK2364" s="30"/>
      <c r="AL2364" s="30"/>
      <c r="AM2364" s="30"/>
      <c r="AN2364" s="30"/>
      <c r="AO2364" s="30"/>
      <c r="AP2364" s="30"/>
      <c r="AQ2364" s="30"/>
      <c r="AR2364" s="30"/>
      <c r="AS2364" s="30"/>
      <c r="AT2364" s="30"/>
      <c r="AU2364" s="121"/>
      <c r="AV2364" s="129"/>
      <c r="AW2364" s="129"/>
      <c r="AX2364" s="129"/>
    </row>
    <row r="2365" spans="1:50" x14ac:dyDescent="0.25">
      <c r="A2365" s="154"/>
      <c r="B2365" s="28"/>
      <c r="C2365" s="155"/>
      <c r="D2365" s="25"/>
      <c r="E2365" s="25"/>
      <c r="F2365" s="29"/>
      <c r="G2365" s="29"/>
      <c r="H2365" s="29"/>
      <c r="I2365" s="29"/>
      <c r="J2365" s="29"/>
      <c r="K2365" s="25"/>
      <c r="L2365" s="155"/>
      <c r="M2365" s="155"/>
      <c r="N2365" s="155"/>
      <c r="O2365" s="155"/>
      <c r="P2365" s="155"/>
      <c r="Q2365" s="28"/>
      <c r="R2365" s="29"/>
      <c r="S2365" s="27"/>
      <c r="T2365" s="27"/>
      <c r="U2365" s="28"/>
      <c r="V2365" s="156"/>
      <c r="W2365" s="156"/>
      <c r="X2365" s="156"/>
      <c r="Y2365" s="37"/>
      <c r="Z2365" s="37"/>
      <c r="AA2365" s="37"/>
      <c r="AB2365" s="30"/>
      <c r="AC2365" s="30"/>
      <c r="AD2365" s="31"/>
      <c r="AE2365" s="30"/>
      <c r="AF2365" s="30"/>
      <c r="AG2365" s="32"/>
      <c r="AH2365" s="30"/>
      <c r="AJ2365" s="30"/>
      <c r="AK2365" s="30"/>
      <c r="AL2365" s="30"/>
      <c r="AM2365" s="30"/>
      <c r="AN2365" s="30"/>
      <c r="AO2365" s="30"/>
      <c r="AP2365" s="30"/>
      <c r="AQ2365" s="30"/>
      <c r="AR2365" s="30"/>
      <c r="AS2365" s="30"/>
      <c r="AT2365" s="30"/>
      <c r="AU2365" s="121"/>
      <c r="AV2365" s="129"/>
      <c r="AW2365" s="129"/>
      <c r="AX2365" s="129"/>
    </row>
    <row r="2366" spans="1:50" x14ac:dyDescent="0.25">
      <c r="A2366" s="154"/>
      <c r="B2366" s="28"/>
      <c r="C2366" s="155"/>
      <c r="D2366" s="25"/>
      <c r="E2366" s="25"/>
      <c r="F2366" s="29"/>
      <c r="G2366" s="29"/>
      <c r="H2366" s="29"/>
      <c r="I2366" s="29"/>
      <c r="J2366" s="29"/>
      <c r="K2366" s="25"/>
      <c r="L2366" s="155"/>
      <c r="M2366" s="155"/>
      <c r="N2366" s="155"/>
      <c r="O2366" s="155"/>
      <c r="P2366" s="155"/>
      <c r="Q2366" s="28"/>
      <c r="R2366" s="29"/>
      <c r="S2366" s="27"/>
      <c r="T2366" s="27"/>
      <c r="U2366" s="28"/>
      <c r="V2366" s="156"/>
      <c r="W2366" s="156"/>
      <c r="X2366" s="156"/>
      <c r="Y2366" s="37"/>
      <c r="Z2366" s="37"/>
      <c r="AA2366" s="37"/>
      <c r="AB2366" s="30"/>
      <c r="AC2366" s="30"/>
      <c r="AD2366" s="31"/>
      <c r="AE2366" s="30"/>
      <c r="AF2366" s="30"/>
      <c r="AG2366" s="32"/>
      <c r="AH2366" s="30"/>
      <c r="AJ2366" s="30"/>
      <c r="AK2366" s="30"/>
      <c r="AL2366" s="30"/>
      <c r="AM2366" s="30"/>
      <c r="AN2366" s="30"/>
      <c r="AO2366" s="30"/>
      <c r="AP2366" s="30"/>
      <c r="AQ2366" s="30"/>
      <c r="AR2366" s="30"/>
      <c r="AS2366" s="30"/>
      <c r="AT2366" s="30"/>
      <c r="AU2366" s="121"/>
      <c r="AV2366" s="129"/>
      <c r="AW2366" s="129"/>
      <c r="AX2366" s="129"/>
    </row>
    <row r="2367" spans="1:50" x14ac:dyDescent="0.25">
      <c r="A2367" s="154"/>
      <c r="B2367" s="28"/>
      <c r="C2367" s="155"/>
      <c r="D2367" s="25"/>
      <c r="E2367" s="25"/>
      <c r="F2367" s="29"/>
      <c r="G2367" s="29"/>
      <c r="H2367" s="29"/>
      <c r="I2367" s="29"/>
      <c r="J2367" s="29"/>
      <c r="K2367" s="25"/>
      <c r="L2367" s="155"/>
      <c r="M2367" s="155"/>
      <c r="N2367" s="155"/>
      <c r="O2367" s="155"/>
      <c r="P2367" s="155"/>
      <c r="Q2367" s="28"/>
      <c r="R2367" s="29"/>
      <c r="S2367" s="27"/>
      <c r="T2367" s="27"/>
      <c r="U2367" s="28"/>
      <c r="V2367" s="156"/>
      <c r="W2367" s="156"/>
      <c r="X2367" s="156"/>
      <c r="Y2367" s="37"/>
      <c r="Z2367" s="37"/>
      <c r="AA2367" s="37"/>
      <c r="AB2367" s="30"/>
      <c r="AC2367" s="30"/>
      <c r="AD2367" s="31"/>
      <c r="AE2367" s="30"/>
      <c r="AF2367" s="30"/>
      <c r="AG2367" s="32"/>
      <c r="AH2367" s="30"/>
      <c r="AJ2367" s="30"/>
      <c r="AK2367" s="30"/>
      <c r="AL2367" s="30"/>
      <c r="AM2367" s="30"/>
      <c r="AN2367" s="30"/>
      <c r="AO2367" s="30"/>
      <c r="AP2367" s="30"/>
      <c r="AQ2367" s="30"/>
      <c r="AR2367" s="30"/>
      <c r="AS2367" s="30"/>
      <c r="AT2367" s="30"/>
      <c r="AU2367" s="121"/>
      <c r="AV2367" s="129"/>
      <c r="AW2367" s="129"/>
      <c r="AX2367" s="129"/>
    </row>
    <row r="2368" spans="1:50" x14ac:dyDescent="0.25">
      <c r="A2368" s="154"/>
      <c r="B2368" s="28"/>
      <c r="C2368" s="155"/>
      <c r="D2368" s="25"/>
      <c r="E2368" s="25"/>
      <c r="F2368" s="29"/>
      <c r="G2368" s="29"/>
      <c r="H2368" s="29"/>
      <c r="I2368" s="29"/>
      <c r="J2368" s="29"/>
      <c r="K2368" s="25"/>
      <c r="L2368" s="155"/>
      <c r="M2368" s="155"/>
      <c r="N2368" s="155"/>
      <c r="O2368" s="155"/>
      <c r="P2368" s="155"/>
      <c r="Q2368" s="28"/>
      <c r="R2368" s="29"/>
      <c r="S2368" s="27"/>
      <c r="T2368" s="27"/>
      <c r="U2368" s="28"/>
      <c r="V2368" s="156"/>
      <c r="W2368" s="156"/>
      <c r="X2368" s="156"/>
      <c r="Y2368" s="37"/>
      <c r="Z2368" s="37"/>
      <c r="AA2368" s="37"/>
      <c r="AB2368" s="30"/>
      <c r="AC2368" s="30"/>
      <c r="AD2368" s="31"/>
      <c r="AE2368" s="30"/>
      <c r="AF2368" s="30"/>
      <c r="AG2368" s="32"/>
      <c r="AH2368" s="30"/>
      <c r="AJ2368" s="30"/>
      <c r="AK2368" s="30"/>
      <c r="AL2368" s="30"/>
      <c r="AM2368" s="30"/>
      <c r="AN2368" s="30"/>
      <c r="AO2368" s="30"/>
      <c r="AP2368" s="30"/>
      <c r="AQ2368" s="30"/>
      <c r="AR2368" s="30"/>
      <c r="AS2368" s="30"/>
      <c r="AT2368" s="30"/>
      <c r="AU2368" s="121"/>
      <c r="AV2368" s="129"/>
      <c r="AW2368" s="129"/>
      <c r="AX2368" s="129"/>
    </row>
    <row r="2369" spans="1:50" x14ac:dyDescent="0.25">
      <c r="A2369" s="154"/>
      <c r="B2369" s="28"/>
      <c r="C2369" s="155"/>
      <c r="D2369" s="25"/>
      <c r="E2369" s="25"/>
      <c r="F2369" s="29"/>
      <c r="G2369" s="29"/>
      <c r="H2369" s="29"/>
      <c r="I2369" s="29"/>
      <c r="J2369" s="29"/>
      <c r="K2369" s="25"/>
      <c r="L2369" s="155"/>
      <c r="M2369" s="155"/>
      <c r="N2369" s="155"/>
      <c r="O2369" s="155"/>
      <c r="P2369" s="155"/>
      <c r="Q2369" s="28"/>
      <c r="R2369" s="29"/>
      <c r="S2369" s="27"/>
      <c r="T2369" s="27"/>
      <c r="U2369" s="28"/>
      <c r="V2369" s="156"/>
      <c r="W2369" s="156"/>
      <c r="X2369" s="156"/>
      <c r="Y2369" s="37"/>
      <c r="Z2369" s="37"/>
      <c r="AA2369" s="37"/>
      <c r="AB2369" s="30"/>
      <c r="AC2369" s="30"/>
      <c r="AD2369" s="31"/>
      <c r="AE2369" s="30"/>
      <c r="AF2369" s="30"/>
      <c r="AG2369" s="32"/>
      <c r="AH2369" s="30"/>
      <c r="AJ2369" s="30"/>
      <c r="AK2369" s="30"/>
      <c r="AL2369" s="30"/>
      <c r="AM2369" s="30"/>
      <c r="AN2369" s="30"/>
      <c r="AO2369" s="30"/>
      <c r="AP2369" s="30"/>
      <c r="AQ2369" s="30"/>
      <c r="AR2369" s="30"/>
      <c r="AS2369" s="30"/>
      <c r="AT2369" s="30"/>
      <c r="AU2369" s="121"/>
      <c r="AV2369" s="129"/>
      <c r="AW2369" s="129"/>
      <c r="AX2369" s="129"/>
    </row>
    <row r="2370" spans="1:50" x14ac:dyDescent="0.25">
      <c r="A2370" s="154"/>
      <c r="B2370" s="28"/>
      <c r="C2370" s="155"/>
      <c r="D2370" s="25"/>
      <c r="E2370" s="25"/>
      <c r="F2370" s="29"/>
      <c r="G2370" s="29"/>
      <c r="H2370" s="29"/>
      <c r="I2370" s="29"/>
      <c r="J2370" s="29"/>
      <c r="K2370" s="25"/>
      <c r="L2370" s="155"/>
      <c r="M2370" s="155"/>
      <c r="N2370" s="155"/>
      <c r="O2370" s="155"/>
      <c r="P2370" s="155"/>
      <c r="Q2370" s="28"/>
      <c r="R2370" s="29"/>
      <c r="S2370" s="27"/>
      <c r="T2370" s="27"/>
      <c r="U2370" s="28"/>
      <c r="V2370" s="156"/>
      <c r="W2370" s="156"/>
      <c r="X2370" s="156"/>
      <c r="Y2370" s="37"/>
      <c r="Z2370" s="37"/>
      <c r="AA2370" s="37"/>
      <c r="AB2370" s="30"/>
      <c r="AC2370" s="30"/>
      <c r="AD2370" s="31"/>
      <c r="AE2370" s="30"/>
      <c r="AF2370" s="30"/>
      <c r="AG2370" s="32"/>
      <c r="AH2370" s="30"/>
      <c r="AJ2370" s="30"/>
      <c r="AK2370" s="30"/>
      <c r="AL2370" s="30"/>
      <c r="AM2370" s="30"/>
      <c r="AN2370" s="30"/>
      <c r="AO2370" s="30"/>
      <c r="AP2370" s="30"/>
      <c r="AQ2370" s="30"/>
      <c r="AR2370" s="30"/>
      <c r="AS2370" s="30"/>
      <c r="AT2370" s="30"/>
      <c r="AU2370" s="121"/>
      <c r="AV2370" s="129"/>
      <c r="AW2370" s="129"/>
      <c r="AX2370" s="129"/>
    </row>
    <row r="2371" spans="1:50" x14ac:dyDescent="0.25">
      <c r="A2371" s="154"/>
      <c r="B2371" s="28"/>
      <c r="C2371" s="155"/>
      <c r="D2371" s="25"/>
      <c r="E2371" s="25"/>
      <c r="F2371" s="29"/>
      <c r="G2371" s="29"/>
      <c r="H2371" s="29"/>
      <c r="I2371" s="29"/>
      <c r="J2371" s="29"/>
      <c r="K2371" s="25"/>
      <c r="L2371" s="155"/>
      <c r="M2371" s="155"/>
      <c r="N2371" s="155"/>
      <c r="O2371" s="155"/>
      <c r="P2371" s="155"/>
      <c r="Q2371" s="28"/>
      <c r="R2371" s="29"/>
      <c r="S2371" s="27"/>
      <c r="T2371" s="27"/>
      <c r="U2371" s="28"/>
      <c r="V2371" s="156"/>
      <c r="W2371" s="156"/>
      <c r="X2371" s="156"/>
      <c r="Y2371" s="37"/>
      <c r="Z2371" s="37"/>
      <c r="AA2371" s="37"/>
      <c r="AB2371" s="30"/>
      <c r="AC2371" s="30"/>
      <c r="AD2371" s="31"/>
      <c r="AE2371" s="30"/>
      <c r="AF2371" s="30"/>
      <c r="AG2371" s="32"/>
      <c r="AH2371" s="30"/>
      <c r="AJ2371" s="30"/>
      <c r="AK2371" s="30"/>
      <c r="AL2371" s="30"/>
      <c r="AM2371" s="30"/>
      <c r="AN2371" s="30"/>
      <c r="AO2371" s="30"/>
      <c r="AP2371" s="30"/>
      <c r="AQ2371" s="30"/>
      <c r="AR2371" s="30"/>
      <c r="AS2371" s="30"/>
      <c r="AT2371" s="30"/>
      <c r="AU2371" s="121"/>
      <c r="AV2371" s="129"/>
      <c r="AW2371" s="129"/>
      <c r="AX2371" s="129"/>
    </row>
    <row r="2372" spans="1:50" x14ac:dyDescent="0.25">
      <c r="A2372" s="154"/>
      <c r="B2372" s="28"/>
      <c r="C2372" s="155"/>
      <c r="D2372" s="25"/>
      <c r="E2372" s="25"/>
      <c r="F2372" s="29"/>
      <c r="G2372" s="29"/>
      <c r="H2372" s="29"/>
      <c r="I2372" s="29"/>
      <c r="J2372" s="29"/>
      <c r="K2372" s="25"/>
      <c r="L2372" s="155"/>
      <c r="M2372" s="155"/>
      <c r="N2372" s="155"/>
      <c r="O2372" s="155"/>
      <c r="P2372" s="155"/>
      <c r="Q2372" s="28"/>
      <c r="R2372" s="29"/>
      <c r="S2372" s="27"/>
      <c r="T2372" s="27"/>
      <c r="U2372" s="28"/>
      <c r="V2372" s="156"/>
      <c r="W2372" s="156"/>
      <c r="X2372" s="156"/>
      <c r="Y2372" s="37"/>
      <c r="Z2372" s="37"/>
      <c r="AA2372" s="37"/>
      <c r="AB2372" s="30"/>
      <c r="AC2372" s="30"/>
      <c r="AD2372" s="31"/>
      <c r="AE2372" s="30"/>
      <c r="AF2372" s="30"/>
      <c r="AG2372" s="32"/>
      <c r="AH2372" s="30"/>
      <c r="AJ2372" s="30"/>
      <c r="AK2372" s="30"/>
      <c r="AL2372" s="30"/>
      <c r="AM2372" s="30"/>
      <c r="AN2372" s="30"/>
      <c r="AO2372" s="30"/>
      <c r="AP2372" s="30"/>
      <c r="AQ2372" s="30"/>
      <c r="AR2372" s="30"/>
      <c r="AS2372" s="30"/>
      <c r="AT2372" s="30"/>
      <c r="AU2372" s="121"/>
      <c r="AV2372" s="129"/>
      <c r="AW2372" s="129"/>
      <c r="AX2372" s="129"/>
    </row>
    <row r="2373" spans="1:50" x14ac:dyDescent="0.25">
      <c r="A2373" s="154"/>
      <c r="B2373" s="28"/>
      <c r="C2373" s="155"/>
      <c r="D2373" s="25"/>
      <c r="E2373" s="25"/>
      <c r="F2373" s="29"/>
      <c r="G2373" s="29"/>
      <c r="H2373" s="29"/>
      <c r="I2373" s="29"/>
      <c r="J2373" s="29"/>
      <c r="K2373" s="25"/>
      <c r="L2373" s="155"/>
      <c r="M2373" s="155"/>
      <c r="N2373" s="155"/>
      <c r="O2373" s="155"/>
      <c r="P2373" s="155"/>
      <c r="Q2373" s="28"/>
      <c r="R2373" s="29"/>
      <c r="S2373" s="27"/>
      <c r="T2373" s="27"/>
      <c r="U2373" s="28"/>
      <c r="V2373" s="156"/>
      <c r="W2373" s="156"/>
      <c r="X2373" s="156"/>
      <c r="Y2373" s="37"/>
      <c r="Z2373" s="37"/>
      <c r="AA2373" s="37"/>
      <c r="AB2373" s="30"/>
      <c r="AC2373" s="30"/>
      <c r="AD2373" s="31"/>
      <c r="AE2373" s="30"/>
      <c r="AF2373" s="30"/>
      <c r="AG2373" s="32"/>
      <c r="AH2373" s="30"/>
      <c r="AJ2373" s="30"/>
      <c r="AK2373" s="30"/>
      <c r="AL2373" s="30"/>
      <c r="AM2373" s="30"/>
      <c r="AN2373" s="30"/>
      <c r="AO2373" s="30"/>
      <c r="AP2373" s="30"/>
      <c r="AQ2373" s="30"/>
      <c r="AR2373" s="30"/>
      <c r="AS2373" s="30"/>
      <c r="AT2373" s="30"/>
      <c r="AU2373" s="121"/>
      <c r="AV2373" s="129"/>
      <c r="AW2373" s="129"/>
      <c r="AX2373" s="129"/>
    </row>
    <row r="2374" spans="1:50" x14ac:dyDescent="0.25">
      <c r="A2374" s="154"/>
      <c r="B2374" s="28"/>
      <c r="C2374" s="155"/>
      <c r="D2374" s="25"/>
      <c r="E2374" s="25"/>
      <c r="F2374" s="29"/>
      <c r="G2374" s="29"/>
      <c r="H2374" s="29"/>
      <c r="I2374" s="29"/>
      <c r="J2374" s="29"/>
      <c r="K2374" s="25"/>
      <c r="L2374" s="155"/>
      <c r="M2374" s="155"/>
      <c r="N2374" s="155"/>
      <c r="O2374" s="155"/>
      <c r="P2374" s="155"/>
      <c r="Q2374" s="28"/>
      <c r="R2374" s="29"/>
      <c r="S2374" s="27"/>
      <c r="T2374" s="27"/>
      <c r="U2374" s="28"/>
      <c r="V2374" s="156"/>
      <c r="W2374" s="156"/>
      <c r="X2374" s="156"/>
      <c r="Y2374" s="37"/>
      <c r="Z2374" s="37"/>
      <c r="AA2374" s="37"/>
      <c r="AB2374" s="30"/>
      <c r="AC2374" s="30"/>
      <c r="AD2374" s="31"/>
      <c r="AE2374" s="30"/>
      <c r="AF2374" s="30"/>
      <c r="AG2374" s="32"/>
      <c r="AH2374" s="30"/>
      <c r="AJ2374" s="30"/>
      <c r="AK2374" s="30"/>
      <c r="AL2374" s="30"/>
      <c r="AM2374" s="30"/>
      <c r="AN2374" s="30"/>
      <c r="AO2374" s="30"/>
      <c r="AP2374" s="30"/>
      <c r="AQ2374" s="30"/>
      <c r="AR2374" s="30"/>
      <c r="AS2374" s="30"/>
      <c r="AT2374" s="30"/>
      <c r="AU2374" s="121"/>
      <c r="AV2374" s="129"/>
      <c r="AW2374" s="129"/>
      <c r="AX2374" s="129"/>
    </row>
    <row r="2375" spans="1:50" x14ac:dyDescent="0.25">
      <c r="A2375" s="154"/>
      <c r="B2375" s="28"/>
      <c r="C2375" s="155"/>
      <c r="D2375" s="25"/>
      <c r="E2375" s="25"/>
      <c r="F2375" s="29"/>
      <c r="G2375" s="29"/>
      <c r="H2375" s="29"/>
      <c r="I2375" s="29"/>
      <c r="J2375" s="29"/>
      <c r="K2375" s="25"/>
      <c r="L2375" s="155"/>
      <c r="M2375" s="155"/>
      <c r="N2375" s="155"/>
      <c r="O2375" s="155"/>
      <c r="P2375" s="155"/>
      <c r="Q2375" s="28"/>
      <c r="R2375" s="29"/>
      <c r="S2375" s="27"/>
      <c r="T2375" s="27"/>
      <c r="U2375" s="28"/>
      <c r="V2375" s="156"/>
      <c r="W2375" s="156"/>
      <c r="X2375" s="156"/>
      <c r="Y2375" s="37"/>
      <c r="Z2375" s="37"/>
      <c r="AA2375" s="37"/>
      <c r="AB2375" s="30"/>
      <c r="AC2375" s="30"/>
      <c r="AD2375" s="31"/>
      <c r="AE2375" s="30"/>
      <c r="AF2375" s="30"/>
      <c r="AG2375" s="32"/>
      <c r="AH2375" s="30"/>
      <c r="AJ2375" s="30"/>
      <c r="AK2375" s="30"/>
      <c r="AL2375" s="30"/>
      <c r="AM2375" s="30"/>
      <c r="AN2375" s="30"/>
      <c r="AO2375" s="30"/>
      <c r="AP2375" s="30"/>
      <c r="AQ2375" s="30"/>
      <c r="AR2375" s="30"/>
      <c r="AS2375" s="30"/>
      <c r="AT2375" s="30"/>
      <c r="AU2375" s="121"/>
      <c r="AV2375" s="129"/>
      <c r="AW2375" s="129"/>
      <c r="AX2375" s="129"/>
    </row>
    <row r="2376" spans="1:50" x14ac:dyDescent="0.25">
      <c r="A2376" s="154"/>
      <c r="B2376" s="28"/>
      <c r="C2376" s="155"/>
      <c r="D2376" s="25"/>
      <c r="E2376" s="25"/>
      <c r="F2376" s="29"/>
      <c r="G2376" s="29"/>
      <c r="H2376" s="29"/>
      <c r="I2376" s="29"/>
      <c r="J2376" s="29"/>
      <c r="K2376" s="25"/>
      <c r="L2376" s="155"/>
      <c r="M2376" s="155"/>
      <c r="N2376" s="155"/>
      <c r="O2376" s="155"/>
      <c r="P2376" s="155"/>
      <c r="Q2376" s="28"/>
      <c r="R2376" s="29"/>
      <c r="S2376" s="27"/>
      <c r="T2376" s="27"/>
      <c r="U2376" s="28"/>
      <c r="V2376" s="156"/>
      <c r="W2376" s="156"/>
      <c r="X2376" s="156"/>
      <c r="Y2376" s="37"/>
      <c r="Z2376" s="37"/>
      <c r="AA2376" s="37"/>
      <c r="AB2376" s="30"/>
      <c r="AC2376" s="30"/>
      <c r="AD2376" s="31"/>
      <c r="AE2376" s="30"/>
      <c r="AF2376" s="30"/>
      <c r="AG2376" s="32"/>
      <c r="AH2376" s="30"/>
      <c r="AJ2376" s="30"/>
      <c r="AK2376" s="30"/>
      <c r="AL2376" s="30"/>
      <c r="AM2376" s="30"/>
      <c r="AN2376" s="30"/>
      <c r="AO2376" s="30"/>
      <c r="AP2376" s="30"/>
      <c r="AQ2376" s="30"/>
      <c r="AR2376" s="30"/>
      <c r="AS2376" s="30"/>
      <c r="AT2376" s="30"/>
      <c r="AU2376" s="121"/>
      <c r="AV2376" s="129"/>
      <c r="AW2376" s="129"/>
      <c r="AX2376" s="129"/>
    </row>
    <row r="2377" spans="1:50" x14ac:dyDescent="0.25">
      <c r="A2377" s="154"/>
      <c r="B2377" s="28"/>
      <c r="C2377" s="155"/>
      <c r="D2377" s="25"/>
      <c r="E2377" s="25"/>
      <c r="F2377" s="29"/>
      <c r="G2377" s="29"/>
      <c r="H2377" s="29"/>
      <c r="I2377" s="29"/>
      <c r="J2377" s="29"/>
      <c r="K2377" s="25"/>
      <c r="L2377" s="155"/>
      <c r="M2377" s="155"/>
      <c r="N2377" s="155"/>
      <c r="O2377" s="155"/>
      <c r="P2377" s="155"/>
      <c r="Q2377" s="28"/>
      <c r="R2377" s="29"/>
      <c r="S2377" s="27"/>
      <c r="T2377" s="27"/>
      <c r="U2377" s="28"/>
      <c r="V2377" s="156"/>
      <c r="W2377" s="156"/>
      <c r="X2377" s="156"/>
      <c r="Y2377" s="37"/>
      <c r="Z2377" s="37"/>
      <c r="AA2377" s="37"/>
      <c r="AB2377" s="30"/>
      <c r="AC2377" s="30"/>
      <c r="AD2377" s="31"/>
      <c r="AE2377" s="30"/>
      <c r="AF2377" s="30"/>
      <c r="AG2377" s="32"/>
      <c r="AH2377" s="30"/>
      <c r="AJ2377" s="30"/>
      <c r="AK2377" s="30"/>
      <c r="AL2377" s="30"/>
      <c r="AM2377" s="30"/>
      <c r="AN2377" s="30"/>
      <c r="AO2377" s="30"/>
      <c r="AP2377" s="30"/>
      <c r="AQ2377" s="30"/>
      <c r="AR2377" s="30"/>
      <c r="AS2377" s="30"/>
      <c r="AT2377" s="30"/>
      <c r="AU2377" s="121"/>
      <c r="AV2377" s="129"/>
      <c r="AW2377" s="129"/>
      <c r="AX2377" s="129"/>
    </row>
    <row r="2378" spans="1:50" x14ac:dyDescent="0.25">
      <c r="A2378" s="154"/>
      <c r="B2378" s="28"/>
      <c r="C2378" s="155"/>
      <c r="D2378" s="25"/>
      <c r="E2378" s="25"/>
      <c r="F2378" s="29"/>
      <c r="G2378" s="29"/>
      <c r="H2378" s="29"/>
      <c r="I2378" s="29"/>
      <c r="J2378" s="29"/>
      <c r="K2378" s="25"/>
      <c r="L2378" s="155"/>
      <c r="M2378" s="155"/>
      <c r="N2378" s="155"/>
      <c r="O2378" s="155"/>
      <c r="P2378" s="155"/>
      <c r="Q2378" s="28"/>
      <c r="R2378" s="29"/>
      <c r="S2378" s="27"/>
      <c r="T2378" s="27"/>
      <c r="U2378" s="28"/>
      <c r="V2378" s="156"/>
      <c r="W2378" s="156"/>
      <c r="X2378" s="156"/>
      <c r="Y2378" s="37"/>
      <c r="Z2378" s="37"/>
      <c r="AA2378" s="37"/>
      <c r="AB2378" s="30"/>
      <c r="AC2378" s="30"/>
      <c r="AD2378" s="31"/>
      <c r="AE2378" s="30"/>
      <c r="AF2378" s="30"/>
      <c r="AG2378" s="32"/>
      <c r="AH2378" s="30"/>
      <c r="AJ2378" s="30"/>
      <c r="AK2378" s="30"/>
      <c r="AL2378" s="30"/>
      <c r="AM2378" s="30"/>
      <c r="AN2378" s="30"/>
      <c r="AO2378" s="30"/>
      <c r="AP2378" s="30"/>
      <c r="AQ2378" s="30"/>
      <c r="AR2378" s="30"/>
      <c r="AS2378" s="30"/>
      <c r="AT2378" s="30"/>
      <c r="AU2378" s="121"/>
      <c r="AV2378" s="129"/>
      <c r="AW2378" s="129"/>
      <c r="AX2378" s="129"/>
    </row>
    <row r="2379" spans="1:50" x14ac:dyDescent="0.25">
      <c r="A2379" s="154"/>
      <c r="B2379" s="28"/>
      <c r="C2379" s="155"/>
      <c r="D2379" s="25"/>
      <c r="E2379" s="25"/>
      <c r="F2379" s="29"/>
      <c r="G2379" s="29"/>
      <c r="H2379" s="29"/>
      <c r="I2379" s="29"/>
      <c r="J2379" s="29"/>
      <c r="K2379" s="25"/>
      <c r="L2379" s="155"/>
      <c r="M2379" s="155"/>
      <c r="N2379" s="155"/>
      <c r="O2379" s="155"/>
      <c r="P2379" s="155"/>
      <c r="Q2379" s="28"/>
      <c r="R2379" s="29"/>
      <c r="S2379" s="27"/>
      <c r="T2379" s="27"/>
      <c r="U2379" s="28"/>
      <c r="V2379" s="156"/>
      <c r="W2379" s="156"/>
      <c r="X2379" s="156"/>
      <c r="Y2379" s="37"/>
      <c r="Z2379" s="37"/>
      <c r="AA2379" s="37"/>
      <c r="AB2379" s="30"/>
      <c r="AC2379" s="30"/>
      <c r="AD2379" s="31"/>
      <c r="AE2379" s="30"/>
      <c r="AF2379" s="30"/>
      <c r="AG2379" s="32"/>
      <c r="AH2379" s="30"/>
      <c r="AJ2379" s="30"/>
      <c r="AK2379" s="30"/>
      <c r="AL2379" s="30"/>
      <c r="AM2379" s="30"/>
      <c r="AN2379" s="30"/>
      <c r="AO2379" s="30"/>
      <c r="AP2379" s="30"/>
      <c r="AQ2379" s="30"/>
      <c r="AR2379" s="30"/>
      <c r="AS2379" s="30"/>
      <c r="AT2379" s="30"/>
      <c r="AU2379" s="121"/>
      <c r="AV2379" s="129"/>
      <c r="AW2379" s="129"/>
      <c r="AX2379" s="129"/>
    </row>
    <row r="2380" spans="1:50" x14ac:dyDescent="0.25">
      <c r="A2380" s="154"/>
      <c r="B2380" s="28"/>
      <c r="C2380" s="155"/>
      <c r="D2380" s="25"/>
      <c r="E2380" s="25"/>
      <c r="F2380" s="29"/>
      <c r="G2380" s="29"/>
      <c r="H2380" s="29"/>
      <c r="I2380" s="29"/>
      <c r="J2380" s="29"/>
      <c r="K2380" s="25"/>
      <c r="L2380" s="155"/>
      <c r="M2380" s="155"/>
      <c r="N2380" s="155"/>
      <c r="O2380" s="155"/>
      <c r="P2380" s="155"/>
      <c r="Q2380" s="28"/>
      <c r="R2380" s="29"/>
      <c r="S2380" s="27"/>
      <c r="T2380" s="27"/>
      <c r="U2380" s="28"/>
      <c r="V2380" s="156"/>
      <c r="W2380" s="156"/>
      <c r="X2380" s="156"/>
      <c r="Y2380" s="37"/>
      <c r="Z2380" s="37"/>
      <c r="AA2380" s="37"/>
      <c r="AB2380" s="30"/>
      <c r="AC2380" s="30"/>
      <c r="AD2380" s="31"/>
      <c r="AE2380" s="30"/>
      <c r="AF2380" s="30"/>
      <c r="AG2380" s="32"/>
      <c r="AH2380" s="30"/>
      <c r="AJ2380" s="30"/>
      <c r="AK2380" s="30"/>
      <c r="AL2380" s="30"/>
      <c r="AM2380" s="30"/>
      <c r="AN2380" s="30"/>
      <c r="AO2380" s="30"/>
      <c r="AP2380" s="30"/>
      <c r="AQ2380" s="30"/>
      <c r="AR2380" s="30"/>
      <c r="AS2380" s="30"/>
      <c r="AT2380" s="30"/>
      <c r="AU2380" s="121"/>
      <c r="AV2380" s="129"/>
      <c r="AW2380" s="129"/>
      <c r="AX2380" s="129"/>
    </row>
    <row r="2381" spans="1:50" x14ac:dyDescent="0.25">
      <c r="A2381" s="154"/>
      <c r="B2381" s="28"/>
      <c r="C2381" s="155"/>
      <c r="D2381" s="25"/>
      <c r="E2381" s="25"/>
      <c r="F2381" s="29"/>
      <c r="G2381" s="29"/>
      <c r="H2381" s="29"/>
      <c r="I2381" s="29"/>
      <c r="J2381" s="29"/>
      <c r="K2381" s="25"/>
      <c r="L2381" s="155"/>
      <c r="M2381" s="155"/>
      <c r="N2381" s="155"/>
      <c r="O2381" s="155"/>
      <c r="P2381" s="155"/>
      <c r="Q2381" s="28"/>
      <c r="R2381" s="29"/>
      <c r="S2381" s="27"/>
      <c r="T2381" s="27"/>
      <c r="U2381" s="28"/>
      <c r="V2381" s="156"/>
      <c r="W2381" s="156"/>
      <c r="X2381" s="156"/>
      <c r="Y2381" s="37"/>
      <c r="Z2381" s="37"/>
      <c r="AA2381" s="37"/>
      <c r="AB2381" s="30"/>
      <c r="AC2381" s="30"/>
      <c r="AD2381" s="31"/>
      <c r="AE2381" s="30"/>
      <c r="AF2381" s="30"/>
      <c r="AG2381" s="32"/>
      <c r="AH2381" s="30"/>
      <c r="AJ2381" s="30"/>
      <c r="AK2381" s="30"/>
      <c r="AL2381" s="30"/>
      <c r="AM2381" s="30"/>
      <c r="AN2381" s="30"/>
      <c r="AO2381" s="30"/>
      <c r="AP2381" s="30"/>
      <c r="AQ2381" s="30"/>
      <c r="AR2381" s="30"/>
      <c r="AS2381" s="30"/>
      <c r="AT2381" s="30"/>
      <c r="AU2381" s="121"/>
      <c r="AV2381" s="129"/>
      <c r="AW2381" s="129"/>
      <c r="AX2381" s="129"/>
    </row>
    <row r="2382" spans="1:50" x14ac:dyDescent="0.25">
      <c r="A2382" s="154"/>
      <c r="B2382" s="28"/>
      <c r="C2382" s="155"/>
      <c r="D2382" s="25"/>
      <c r="E2382" s="25"/>
      <c r="F2382" s="29"/>
      <c r="G2382" s="29"/>
      <c r="H2382" s="29"/>
      <c r="I2382" s="29"/>
      <c r="J2382" s="29"/>
      <c r="K2382" s="25"/>
      <c r="L2382" s="155"/>
      <c r="M2382" s="155"/>
      <c r="N2382" s="155"/>
      <c r="O2382" s="155"/>
      <c r="P2382" s="155"/>
      <c r="Q2382" s="28"/>
      <c r="R2382" s="29"/>
      <c r="S2382" s="27"/>
      <c r="T2382" s="27"/>
      <c r="U2382" s="28"/>
      <c r="V2382" s="156"/>
      <c r="W2382" s="156"/>
      <c r="X2382" s="156"/>
      <c r="Y2382" s="37"/>
      <c r="Z2382" s="37"/>
      <c r="AA2382" s="37"/>
      <c r="AB2382" s="30"/>
      <c r="AC2382" s="30"/>
      <c r="AD2382" s="31"/>
      <c r="AE2382" s="30"/>
      <c r="AF2382" s="30"/>
      <c r="AG2382" s="32"/>
      <c r="AH2382" s="30"/>
      <c r="AJ2382" s="30"/>
      <c r="AK2382" s="30"/>
      <c r="AL2382" s="30"/>
      <c r="AM2382" s="30"/>
      <c r="AN2382" s="30"/>
      <c r="AO2382" s="30"/>
      <c r="AP2382" s="30"/>
      <c r="AQ2382" s="30"/>
      <c r="AR2382" s="30"/>
      <c r="AS2382" s="30"/>
      <c r="AT2382" s="30"/>
      <c r="AU2382" s="121"/>
      <c r="AV2382" s="129"/>
      <c r="AW2382" s="129"/>
      <c r="AX2382" s="129"/>
    </row>
    <row r="2383" spans="1:50" x14ac:dyDescent="0.25">
      <c r="A2383" s="154"/>
      <c r="B2383" s="28"/>
      <c r="C2383" s="155"/>
      <c r="D2383" s="25"/>
      <c r="E2383" s="25"/>
      <c r="F2383" s="29"/>
      <c r="G2383" s="29"/>
      <c r="H2383" s="29"/>
      <c r="I2383" s="29"/>
      <c r="J2383" s="29"/>
      <c r="K2383" s="25"/>
      <c r="L2383" s="155"/>
      <c r="M2383" s="155"/>
      <c r="N2383" s="155"/>
      <c r="O2383" s="155"/>
      <c r="P2383" s="155"/>
      <c r="Q2383" s="28"/>
      <c r="R2383" s="29"/>
      <c r="S2383" s="27"/>
      <c r="T2383" s="27"/>
      <c r="U2383" s="28"/>
      <c r="V2383" s="156"/>
      <c r="W2383" s="156"/>
      <c r="X2383" s="156"/>
      <c r="Y2383" s="37"/>
      <c r="Z2383" s="37"/>
      <c r="AA2383" s="37"/>
      <c r="AB2383" s="30"/>
      <c r="AC2383" s="30"/>
      <c r="AD2383" s="31"/>
      <c r="AE2383" s="30"/>
      <c r="AF2383" s="30"/>
      <c r="AG2383" s="32"/>
      <c r="AH2383" s="30"/>
      <c r="AJ2383" s="30"/>
      <c r="AK2383" s="30"/>
      <c r="AL2383" s="30"/>
      <c r="AM2383" s="30"/>
      <c r="AN2383" s="30"/>
      <c r="AO2383" s="30"/>
      <c r="AP2383" s="30"/>
      <c r="AQ2383" s="30"/>
      <c r="AR2383" s="30"/>
      <c r="AS2383" s="30"/>
      <c r="AT2383" s="30"/>
      <c r="AU2383" s="121"/>
      <c r="AV2383" s="129"/>
      <c r="AW2383" s="129"/>
      <c r="AX2383" s="129"/>
    </row>
    <row r="2384" spans="1:50" x14ac:dyDescent="0.25">
      <c r="A2384" s="154"/>
      <c r="B2384" s="28"/>
      <c r="C2384" s="155"/>
      <c r="D2384" s="25"/>
      <c r="E2384" s="25"/>
      <c r="F2384" s="29"/>
      <c r="G2384" s="29"/>
      <c r="H2384" s="29"/>
      <c r="I2384" s="29"/>
      <c r="J2384" s="29"/>
      <c r="K2384" s="25"/>
      <c r="L2384" s="155"/>
      <c r="M2384" s="155"/>
      <c r="N2384" s="155"/>
      <c r="O2384" s="155"/>
      <c r="P2384" s="155"/>
      <c r="Q2384" s="28"/>
      <c r="R2384" s="29"/>
      <c r="S2384" s="27"/>
      <c r="T2384" s="27"/>
      <c r="U2384" s="28"/>
      <c r="V2384" s="156"/>
      <c r="W2384" s="156"/>
      <c r="X2384" s="156"/>
      <c r="Y2384" s="37"/>
      <c r="Z2384" s="37"/>
      <c r="AA2384" s="37"/>
      <c r="AB2384" s="30"/>
      <c r="AC2384" s="30"/>
      <c r="AD2384" s="31"/>
      <c r="AE2384" s="30"/>
      <c r="AF2384" s="30"/>
      <c r="AG2384" s="32"/>
      <c r="AH2384" s="30"/>
      <c r="AJ2384" s="30"/>
      <c r="AK2384" s="30"/>
      <c r="AL2384" s="30"/>
      <c r="AM2384" s="30"/>
      <c r="AN2384" s="30"/>
      <c r="AO2384" s="30"/>
      <c r="AP2384" s="30"/>
      <c r="AQ2384" s="30"/>
      <c r="AR2384" s="30"/>
      <c r="AS2384" s="30"/>
      <c r="AT2384" s="30"/>
      <c r="AU2384" s="121"/>
      <c r="AV2384" s="129"/>
      <c r="AW2384" s="129"/>
      <c r="AX2384" s="129"/>
    </row>
    <row r="2385" spans="1:50" x14ac:dyDescent="0.25">
      <c r="A2385" s="154"/>
      <c r="B2385" s="28"/>
      <c r="C2385" s="155"/>
      <c r="D2385" s="25"/>
      <c r="E2385" s="25"/>
      <c r="F2385" s="29"/>
      <c r="G2385" s="29"/>
      <c r="H2385" s="29"/>
      <c r="I2385" s="29"/>
      <c r="J2385" s="29"/>
      <c r="K2385" s="25"/>
      <c r="L2385" s="155"/>
      <c r="M2385" s="155"/>
      <c r="N2385" s="155"/>
      <c r="O2385" s="155"/>
      <c r="P2385" s="155"/>
      <c r="Q2385" s="28"/>
      <c r="R2385" s="29"/>
      <c r="S2385" s="27"/>
      <c r="T2385" s="27"/>
      <c r="U2385" s="28"/>
      <c r="V2385" s="156"/>
      <c r="W2385" s="156"/>
      <c r="X2385" s="156"/>
      <c r="Y2385" s="37"/>
      <c r="Z2385" s="37"/>
      <c r="AA2385" s="37"/>
      <c r="AB2385" s="30"/>
      <c r="AC2385" s="30"/>
      <c r="AD2385" s="31"/>
      <c r="AE2385" s="30"/>
      <c r="AF2385" s="30"/>
      <c r="AG2385" s="32"/>
      <c r="AH2385" s="30"/>
      <c r="AJ2385" s="30"/>
      <c r="AK2385" s="30"/>
      <c r="AL2385" s="30"/>
      <c r="AM2385" s="30"/>
      <c r="AN2385" s="30"/>
      <c r="AO2385" s="30"/>
      <c r="AP2385" s="30"/>
      <c r="AQ2385" s="30"/>
      <c r="AR2385" s="30"/>
      <c r="AS2385" s="30"/>
      <c r="AT2385" s="30"/>
      <c r="AU2385" s="121"/>
      <c r="AV2385" s="129"/>
      <c r="AW2385" s="129"/>
      <c r="AX2385" s="129"/>
    </row>
    <row r="2386" spans="1:50" x14ac:dyDescent="0.25">
      <c r="A2386" s="154"/>
      <c r="B2386" s="28"/>
      <c r="C2386" s="155"/>
      <c r="D2386" s="25"/>
      <c r="E2386" s="25"/>
      <c r="F2386" s="29"/>
      <c r="G2386" s="29"/>
      <c r="H2386" s="29"/>
      <c r="I2386" s="29"/>
      <c r="J2386" s="29"/>
      <c r="K2386" s="25"/>
      <c r="L2386" s="155"/>
      <c r="M2386" s="155"/>
      <c r="N2386" s="155"/>
      <c r="O2386" s="155"/>
      <c r="P2386" s="155"/>
      <c r="Q2386" s="28"/>
      <c r="R2386" s="29"/>
      <c r="S2386" s="27"/>
      <c r="T2386" s="27"/>
      <c r="U2386" s="28"/>
      <c r="V2386" s="156"/>
      <c r="W2386" s="156"/>
      <c r="X2386" s="156"/>
      <c r="Y2386" s="37"/>
      <c r="Z2386" s="37"/>
      <c r="AA2386" s="37"/>
      <c r="AB2386" s="30"/>
      <c r="AC2386" s="30"/>
      <c r="AD2386" s="31"/>
      <c r="AE2386" s="30"/>
      <c r="AF2386" s="30"/>
      <c r="AG2386" s="32"/>
      <c r="AH2386" s="30"/>
      <c r="AJ2386" s="30"/>
      <c r="AK2386" s="30"/>
      <c r="AL2386" s="30"/>
      <c r="AM2386" s="30"/>
      <c r="AN2386" s="30"/>
      <c r="AO2386" s="30"/>
      <c r="AP2386" s="30"/>
      <c r="AQ2386" s="30"/>
      <c r="AR2386" s="30"/>
      <c r="AS2386" s="30"/>
      <c r="AT2386" s="30"/>
      <c r="AU2386" s="121"/>
      <c r="AV2386" s="129"/>
      <c r="AW2386" s="129"/>
      <c r="AX2386" s="129"/>
    </row>
    <row r="2387" spans="1:50" x14ac:dyDescent="0.25">
      <c r="A2387" s="154"/>
      <c r="B2387" s="28"/>
      <c r="C2387" s="155"/>
      <c r="D2387" s="25"/>
      <c r="E2387" s="25"/>
      <c r="F2387" s="29"/>
      <c r="G2387" s="29"/>
      <c r="H2387" s="29"/>
      <c r="I2387" s="29"/>
      <c r="J2387" s="29"/>
      <c r="K2387" s="25"/>
      <c r="L2387" s="155"/>
      <c r="M2387" s="155"/>
      <c r="N2387" s="155"/>
      <c r="O2387" s="155"/>
      <c r="P2387" s="155"/>
      <c r="Q2387" s="28"/>
      <c r="R2387" s="29"/>
      <c r="S2387" s="27"/>
      <c r="T2387" s="27"/>
      <c r="U2387" s="28"/>
      <c r="V2387" s="156"/>
      <c r="W2387" s="156"/>
      <c r="X2387" s="156"/>
      <c r="Y2387" s="37"/>
      <c r="Z2387" s="37"/>
      <c r="AA2387" s="37"/>
      <c r="AB2387" s="30"/>
      <c r="AC2387" s="30"/>
      <c r="AD2387" s="31"/>
      <c r="AE2387" s="30"/>
      <c r="AF2387" s="30"/>
      <c r="AG2387" s="32"/>
      <c r="AH2387" s="30"/>
      <c r="AJ2387" s="30"/>
      <c r="AK2387" s="30"/>
      <c r="AL2387" s="30"/>
      <c r="AM2387" s="30"/>
      <c r="AN2387" s="30"/>
      <c r="AO2387" s="30"/>
      <c r="AP2387" s="30"/>
      <c r="AQ2387" s="30"/>
      <c r="AR2387" s="30"/>
      <c r="AS2387" s="30"/>
      <c r="AT2387" s="30"/>
      <c r="AU2387" s="121"/>
      <c r="AV2387" s="129"/>
      <c r="AW2387" s="129"/>
      <c r="AX2387" s="129"/>
    </row>
    <row r="2388" spans="1:50" x14ac:dyDescent="0.25">
      <c r="A2388" s="154"/>
      <c r="B2388" s="28"/>
      <c r="C2388" s="155"/>
      <c r="D2388" s="25"/>
      <c r="E2388" s="25"/>
      <c r="F2388" s="29"/>
      <c r="G2388" s="29"/>
      <c r="H2388" s="29"/>
      <c r="I2388" s="29"/>
      <c r="J2388" s="29"/>
      <c r="K2388" s="25"/>
      <c r="L2388" s="155"/>
      <c r="M2388" s="155"/>
      <c r="N2388" s="155"/>
      <c r="O2388" s="155"/>
      <c r="P2388" s="155"/>
      <c r="Q2388" s="28"/>
      <c r="R2388" s="29"/>
      <c r="S2388" s="27"/>
      <c r="T2388" s="27"/>
      <c r="U2388" s="28"/>
      <c r="V2388" s="156"/>
      <c r="W2388" s="156"/>
      <c r="X2388" s="156"/>
      <c r="Y2388" s="37"/>
      <c r="Z2388" s="37"/>
      <c r="AA2388" s="37"/>
      <c r="AB2388" s="30"/>
      <c r="AC2388" s="30"/>
      <c r="AD2388" s="31"/>
      <c r="AE2388" s="30"/>
      <c r="AF2388" s="30"/>
      <c r="AG2388" s="32"/>
      <c r="AH2388" s="30"/>
      <c r="AJ2388" s="30"/>
      <c r="AK2388" s="30"/>
      <c r="AL2388" s="30"/>
      <c r="AM2388" s="30"/>
      <c r="AN2388" s="30"/>
      <c r="AO2388" s="30"/>
      <c r="AP2388" s="30"/>
      <c r="AQ2388" s="30"/>
      <c r="AR2388" s="30"/>
      <c r="AS2388" s="30"/>
      <c r="AT2388" s="30"/>
      <c r="AU2388" s="121"/>
      <c r="AV2388" s="129"/>
      <c r="AW2388" s="129"/>
      <c r="AX2388" s="129"/>
    </row>
    <row r="2389" spans="1:50" x14ac:dyDescent="0.25">
      <c r="A2389" s="154"/>
      <c r="B2389" s="28"/>
      <c r="C2389" s="155"/>
      <c r="D2389" s="25"/>
      <c r="E2389" s="25"/>
      <c r="F2389" s="29"/>
      <c r="G2389" s="29"/>
      <c r="H2389" s="29"/>
      <c r="I2389" s="29"/>
      <c r="J2389" s="29"/>
      <c r="K2389" s="25"/>
      <c r="L2389" s="155"/>
      <c r="M2389" s="155"/>
      <c r="N2389" s="155"/>
      <c r="O2389" s="155"/>
      <c r="P2389" s="155"/>
      <c r="Q2389" s="28"/>
      <c r="R2389" s="29"/>
      <c r="S2389" s="27"/>
      <c r="T2389" s="27"/>
      <c r="U2389" s="28"/>
      <c r="V2389" s="156"/>
      <c r="W2389" s="156"/>
      <c r="X2389" s="156"/>
      <c r="Y2389" s="37"/>
      <c r="Z2389" s="37"/>
      <c r="AA2389" s="37"/>
      <c r="AB2389" s="30"/>
      <c r="AC2389" s="30"/>
      <c r="AD2389" s="31"/>
      <c r="AE2389" s="30"/>
      <c r="AF2389" s="30"/>
      <c r="AG2389" s="32"/>
      <c r="AH2389" s="30"/>
      <c r="AJ2389" s="30"/>
      <c r="AK2389" s="30"/>
      <c r="AL2389" s="30"/>
      <c r="AM2389" s="30"/>
      <c r="AN2389" s="30"/>
      <c r="AO2389" s="30"/>
      <c r="AP2389" s="30"/>
      <c r="AQ2389" s="30"/>
      <c r="AR2389" s="30"/>
      <c r="AS2389" s="30"/>
      <c r="AT2389" s="30"/>
      <c r="AU2389" s="121"/>
      <c r="AV2389" s="129"/>
      <c r="AW2389" s="129"/>
      <c r="AX2389" s="129"/>
    </row>
    <row r="2390" spans="1:50" x14ac:dyDescent="0.25">
      <c r="A2390" s="154"/>
      <c r="B2390" s="28"/>
      <c r="C2390" s="155"/>
      <c r="D2390" s="25"/>
      <c r="E2390" s="25"/>
      <c r="F2390" s="29"/>
      <c r="G2390" s="29"/>
      <c r="H2390" s="29"/>
      <c r="I2390" s="29"/>
      <c r="J2390" s="29"/>
      <c r="K2390" s="25"/>
      <c r="L2390" s="155"/>
      <c r="M2390" s="155"/>
      <c r="N2390" s="155"/>
      <c r="O2390" s="155"/>
      <c r="P2390" s="155"/>
      <c r="Q2390" s="28"/>
      <c r="R2390" s="29"/>
      <c r="S2390" s="27"/>
      <c r="T2390" s="27"/>
      <c r="U2390" s="28"/>
      <c r="V2390" s="156"/>
      <c r="W2390" s="156"/>
      <c r="X2390" s="156"/>
      <c r="Y2390" s="37"/>
      <c r="Z2390" s="37"/>
      <c r="AA2390" s="37"/>
      <c r="AB2390" s="30"/>
      <c r="AC2390" s="30"/>
      <c r="AD2390" s="31"/>
      <c r="AE2390" s="30"/>
      <c r="AF2390" s="30"/>
      <c r="AG2390" s="32"/>
      <c r="AH2390" s="30"/>
      <c r="AJ2390" s="30"/>
      <c r="AK2390" s="30"/>
      <c r="AL2390" s="30"/>
      <c r="AM2390" s="30"/>
      <c r="AN2390" s="30"/>
      <c r="AO2390" s="30"/>
      <c r="AP2390" s="30"/>
      <c r="AQ2390" s="30"/>
      <c r="AR2390" s="30"/>
      <c r="AS2390" s="30"/>
      <c r="AT2390" s="30"/>
      <c r="AU2390" s="121"/>
      <c r="AV2390" s="129"/>
      <c r="AW2390" s="129"/>
      <c r="AX2390" s="129"/>
    </row>
    <row r="2391" spans="1:50" x14ac:dyDescent="0.25">
      <c r="A2391" s="154"/>
      <c r="B2391" s="28"/>
      <c r="C2391" s="155"/>
      <c r="D2391" s="25"/>
      <c r="E2391" s="25"/>
      <c r="F2391" s="29"/>
      <c r="G2391" s="29"/>
      <c r="H2391" s="29"/>
      <c r="I2391" s="29"/>
      <c r="J2391" s="29"/>
      <c r="K2391" s="25"/>
      <c r="L2391" s="155"/>
      <c r="M2391" s="155"/>
      <c r="N2391" s="155"/>
      <c r="O2391" s="155"/>
      <c r="P2391" s="155"/>
      <c r="Q2391" s="28"/>
      <c r="R2391" s="29"/>
      <c r="S2391" s="27"/>
      <c r="T2391" s="27"/>
      <c r="U2391" s="28"/>
      <c r="V2391" s="156"/>
      <c r="W2391" s="156"/>
      <c r="X2391" s="156"/>
      <c r="Y2391" s="37"/>
      <c r="Z2391" s="37"/>
      <c r="AA2391" s="37"/>
      <c r="AB2391" s="30"/>
      <c r="AC2391" s="30"/>
      <c r="AD2391" s="31"/>
      <c r="AE2391" s="30"/>
      <c r="AF2391" s="30"/>
      <c r="AG2391" s="32"/>
      <c r="AH2391" s="30"/>
      <c r="AJ2391" s="30"/>
      <c r="AK2391" s="30"/>
      <c r="AL2391" s="30"/>
      <c r="AM2391" s="30"/>
      <c r="AN2391" s="30"/>
      <c r="AO2391" s="30"/>
      <c r="AP2391" s="30"/>
      <c r="AQ2391" s="30"/>
      <c r="AR2391" s="30"/>
      <c r="AS2391" s="30"/>
      <c r="AT2391" s="30"/>
      <c r="AU2391" s="121"/>
      <c r="AV2391" s="129"/>
      <c r="AW2391" s="129"/>
      <c r="AX2391" s="129"/>
    </row>
    <row r="2392" spans="1:50" x14ac:dyDescent="0.25">
      <c r="A2392" s="154"/>
      <c r="B2392" s="28"/>
      <c r="C2392" s="155"/>
      <c r="D2392" s="25"/>
      <c r="E2392" s="25"/>
      <c r="F2392" s="29"/>
      <c r="G2392" s="29"/>
      <c r="H2392" s="29"/>
      <c r="I2392" s="29"/>
      <c r="J2392" s="29"/>
      <c r="K2392" s="25"/>
      <c r="L2392" s="155"/>
      <c r="M2392" s="155"/>
      <c r="N2392" s="155"/>
      <c r="O2392" s="155"/>
      <c r="P2392" s="155"/>
      <c r="Q2392" s="28"/>
      <c r="R2392" s="29"/>
      <c r="S2392" s="27"/>
      <c r="T2392" s="27"/>
      <c r="U2392" s="28"/>
      <c r="V2392" s="156"/>
      <c r="W2392" s="156"/>
      <c r="X2392" s="156"/>
      <c r="Y2392" s="37"/>
      <c r="Z2392" s="37"/>
      <c r="AA2392" s="37"/>
      <c r="AB2392" s="30"/>
      <c r="AC2392" s="30"/>
      <c r="AD2392" s="31"/>
      <c r="AE2392" s="30"/>
      <c r="AF2392" s="30"/>
      <c r="AG2392" s="32"/>
      <c r="AH2392" s="30"/>
      <c r="AJ2392" s="30"/>
      <c r="AK2392" s="30"/>
      <c r="AL2392" s="30"/>
      <c r="AM2392" s="30"/>
      <c r="AN2392" s="30"/>
      <c r="AO2392" s="30"/>
      <c r="AP2392" s="30"/>
      <c r="AQ2392" s="30"/>
      <c r="AR2392" s="30"/>
      <c r="AS2392" s="30"/>
      <c r="AT2392" s="30"/>
      <c r="AU2392" s="121"/>
      <c r="AV2392" s="129"/>
      <c r="AW2392" s="129"/>
      <c r="AX2392" s="129"/>
    </row>
    <row r="2393" spans="1:50" x14ac:dyDescent="0.25">
      <c r="A2393" s="154"/>
      <c r="B2393" s="28"/>
      <c r="C2393" s="155"/>
      <c r="D2393" s="25"/>
      <c r="E2393" s="25"/>
      <c r="F2393" s="29"/>
      <c r="G2393" s="29"/>
      <c r="H2393" s="29"/>
      <c r="I2393" s="29"/>
      <c r="J2393" s="29"/>
      <c r="K2393" s="25"/>
      <c r="L2393" s="155"/>
      <c r="M2393" s="155"/>
      <c r="N2393" s="155"/>
      <c r="O2393" s="155"/>
      <c r="P2393" s="155"/>
      <c r="Q2393" s="28"/>
      <c r="R2393" s="29"/>
      <c r="S2393" s="27"/>
      <c r="T2393" s="27"/>
      <c r="U2393" s="28"/>
      <c r="V2393" s="156"/>
      <c r="W2393" s="156"/>
      <c r="X2393" s="156"/>
      <c r="Y2393" s="37"/>
      <c r="Z2393" s="37"/>
      <c r="AA2393" s="37"/>
      <c r="AB2393" s="30"/>
      <c r="AC2393" s="30"/>
      <c r="AD2393" s="31"/>
      <c r="AE2393" s="30"/>
      <c r="AF2393" s="30"/>
      <c r="AG2393" s="32"/>
      <c r="AH2393" s="30"/>
      <c r="AJ2393" s="30"/>
      <c r="AK2393" s="30"/>
      <c r="AL2393" s="30"/>
      <c r="AM2393" s="30"/>
      <c r="AN2393" s="30"/>
      <c r="AO2393" s="30"/>
      <c r="AP2393" s="30"/>
      <c r="AQ2393" s="30"/>
      <c r="AR2393" s="30"/>
      <c r="AS2393" s="30"/>
      <c r="AT2393" s="30"/>
      <c r="AU2393" s="121"/>
      <c r="AV2393" s="129"/>
      <c r="AW2393" s="129"/>
      <c r="AX2393" s="129"/>
    </row>
    <row r="2394" spans="1:50" x14ac:dyDescent="0.25">
      <c r="A2394" s="154"/>
      <c r="B2394" s="28"/>
      <c r="C2394" s="155"/>
      <c r="D2394" s="25"/>
      <c r="E2394" s="25"/>
      <c r="F2394" s="29"/>
      <c r="G2394" s="29"/>
      <c r="H2394" s="29"/>
      <c r="I2394" s="29"/>
      <c r="J2394" s="29"/>
      <c r="K2394" s="25"/>
      <c r="L2394" s="155"/>
      <c r="M2394" s="155"/>
      <c r="N2394" s="155"/>
      <c r="O2394" s="155"/>
      <c r="P2394" s="155"/>
      <c r="Q2394" s="28"/>
      <c r="R2394" s="29"/>
      <c r="S2394" s="27"/>
      <c r="T2394" s="27"/>
      <c r="U2394" s="28"/>
      <c r="V2394" s="156"/>
      <c r="W2394" s="156"/>
      <c r="X2394" s="156"/>
      <c r="Y2394" s="37"/>
      <c r="Z2394" s="37"/>
      <c r="AA2394" s="37"/>
      <c r="AB2394" s="30"/>
      <c r="AC2394" s="30"/>
      <c r="AD2394" s="31"/>
      <c r="AE2394" s="30"/>
      <c r="AF2394" s="30"/>
      <c r="AG2394" s="32"/>
      <c r="AH2394" s="30"/>
      <c r="AJ2394" s="30"/>
      <c r="AK2394" s="30"/>
      <c r="AL2394" s="30"/>
      <c r="AM2394" s="30"/>
      <c r="AN2394" s="30"/>
      <c r="AO2394" s="30"/>
      <c r="AP2394" s="30"/>
      <c r="AQ2394" s="30"/>
      <c r="AR2394" s="30"/>
      <c r="AS2394" s="30"/>
      <c r="AT2394" s="30"/>
      <c r="AU2394" s="121"/>
      <c r="AV2394" s="129"/>
      <c r="AW2394" s="129"/>
      <c r="AX2394" s="129"/>
    </row>
    <row r="2395" spans="1:50" x14ac:dyDescent="0.25">
      <c r="A2395" s="154"/>
      <c r="B2395" s="28"/>
      <c r="C2395" s="155"/>
      <c r="D2395" s="25"/>
      <c r="E2395" s="25"/>
      <c r="F2395" s="29"/>
      <c r="G2395" s="29"/>
      <c r="H2395" s="29"/>
      <c r="I2395" s="29"/>
      <c r="J2395" s="29"/>
      <c r="K2395" s="25"/>
      <c r="L2395" s="155"/>
      <c r="M2395" s="155"/>
      <c r="N2395" s="155"/>
      <c r="O2395" s="155"/>
      <c r="P2395" s="155"/>
      <c r="Q2395" s="28"/>
      <c r="R2395" s="29"/>
      <c r="S2395" s="27"/>
      <c r="T2395" s="27"/>
      <c r="U2395" s="28"/>
      <c r="V2395" s="156"/>
      <c r="W2395" s="156"/>
      <c r="X2395" s="156"/>
      <c r="Y2395" s="37"/>
      <c r="Z2395" s="37"/>
      <c r="AA2395" s="37"/>
      <c r="AB2395" s="30"/>
      <c r="AC2395" s="30"/>
      <c r="AD2395" s="31"/>
      <c r="AE2395" s="30"/>
      <c r="AF2395" s="30"/>
      <c r="AG2395" s="32"/>
      <c r="AH2395" s="30"/>
      <c r="AJ2395" s="30"/>
      <c r="AK2395" s="30"/>
      <c r="AL2395" s="30"/>
      <c r="AM2395" s="30"/>
      <c r="AN2395" s="30"/>
      <c r="AO2395" s="30"/>
      <c r="AP2395" s="30"/>
      <c r="AQ2395" s="30"/>
      <c r="AR2395" s="30"/>
      <c r="AS2395" s="30"/>
      <c r="AT2395" s="30"/>
      <c r="AU2395" s="121"/>
      <c r="AV2395" s="129"/>
      <c r="AW2395" s="129"/>
      <c r="AX2395" s="129"/>
    </row>
    <row r="2396" spans="1:50" x14ac:dyDescent="0.25">
      <c r="A2396" s="154"/>
      <c r="B2396" s="28"/>
      <c r="C2396" s="155"/>
      <c r="D2396" s="25"/>
      <c r="E2396" s="25"/>
      <c r="F2396" s="29"/>
      <c r="G2396" s="29"/>
      <c r="H2396" s="29"/>
      <c r="I2396" s="29"/>
      <c r="J2396" s="29"/>
      <c r="K2396" s="25"/>
      <c r="L2396" s="155"/>
      <c r="M2396" s="155"/>
      <c r="N2396" s="155"/>
      <c r="O2396" s="155"/>
      <c r="P2396" s="155"/>
      <c r="Q2396" s="28"/>
      <c r="R2396" s="29"/>
      <c r="S2396" s="27"/>
      <c r="T2396" s="27"/>
      <c r="U2396" s="28"/>
      <c r="V2396" s="156"/>
      <c r="W2396" s="156"/>
      <c r="X2396" s="156"/>
      <c r="Y2396" s="37"/>
      <c r="Z2396" s="37"/>
      <c r="AA2396" s="37"/>
      <c r="AB2396" s="30"/>
      <c r="AC2396" s="30"/>
      <c r="AD2396" s="31"/>
      <c r="AE2396" s="30"/>
      <c r="AF2396" s="30"/>
      <c r="AG2396" s="32"/>
      <c r="AH2396" s="30"/>
      <c r="AJ2396" s="30"/>
      <c r="AK2396" s="30"/>
      <c r="AL2396" s="30"/>
      <c r="AM2396" s="30"/>
      <c r="AN2396" s="30"/>
      <c r="AO2396" s="30"/>
      <c r="AP2396" s="30"/>
      <c r="AQ2396" s="30"/>
      <c r="AR2396" s="30"/>
      <c r="AS2396" s="30"/>
      <c r="AT2396" s="30"/>
      <c r="AU2396" s="121"/>
      <c r="AV2396" s="129"/>
      <c r="AW2396" s="129"/>
      <c r="AX2396" s="129"/>
    </row>
    <row r="2397" spans="1:50" x14ac:dyDescent="0.25">
      <c r="A2397" s="154"/>
      <c r="B2397" s="28"/>
      <c r="C2397" s="155"/>
      <c r="D2397" s="25"/>
      <c r="E2397" s="25"/>
      <c r="F2397" s="29"/>
      <c r="G2397" s="29"/>
      <c r="H2397" s="29"/>
      <c r="I2397" s="29"/>
      <c r="J2397" s="29"/>
      <c r="K2397" s="25"/>
      <c r="L2397" s="155"/>
      <c r="M2397" s="155"/>
      <c r="N2397" s="155"/>
      <c r="O2397" s="155"/>
      <c r="P2397" s="155"/>
      <c r="Q2397" s="28"/>
      <c r="R2397" s="29"/>
      <c r="S2397" s="27"/>
      <c r="T2397" s="27"/>
      <c r="U2397" s="28"/>
      <c r="V2397" s="156"/>
      <c r="W2397" s="156"/>
      <c r="X2397" s="156"/>
      <c r="Y2397" s="37"/>
      <c r="Z2397" s="37"/>
      <c r="AA2397" s="37"/>
      <c r="AB2397" s="30"/>
      <c r="AC2397" s="30"/>
      <c r="AD2397" s="31"/>
      <c r="AE2397" s="30"/>
      <c r="AF2397" s="30"/>
      <c r="AG2397" s="32"/>
      <c r="AH2397" s="30"/>
      <c r="AJ2397" s="30"/>
      <c r="AK2397" s="30"/>
      <c r="AL2397" s="30"/>
      <c r="AM2397" s="30"/>
      <c r="AN2397" s="30"/>
      <c r="AO2397" s="30"/>
      <c r="AP2397" s="30"/>
      <c r="AQ2397" s="30"/>
      <c r="AR2397" s="30"/>
      <c r="AS2397" s="30"/>
      <c r="AT2397" s="30"/>
      <c r="AU2397" s="121"/>
      <c r="AV2397" s="129"/>
      <c r="AW2397" s="129"/>
      <c r="AX2397" s="129"/>
    </row>
    <row r="2398" spans="1:50" x14ac:dyDescent="0.25">
      <c r="A2398" s="154"/>
      <c r="B2398" s="28"/>
      <c r="C2398" s="155"/>
      <c r="D2398" s="25"/>
      <c r="E2398" s="25"/>
      <c r="F2398" s="29"/>
      <c r="G2398" s="29"/>
      <c r="H2398" s="29"/>
      <c r="I2398" s="29"/>
      <c r="J2398" s="29"/>
      <c r="K2398" s="25"/>
      <c r="L2398" s="155"/>
      <c r="M2398" s="155"/>
      <c r="N2398" s="155"/>
      <c r="O2398" s="155"/>
      <c r="P2398" s="155"/>
      <c r="Q2398" s="28"/>
      <c r="R2398" s="29"/>
      <c r="S2398" s="27"/>
      <c r="T2398" s="27"/>
      <c r="U2398" s="28"/>
      <c r="V2398" s="156"/>
      <c r="W2398" s="156"/>
      <c r="X2398" s="156"/>
      <c r="Y2398" s="37"/>
      <c r="Z2398" s="37"/>
      <c r="AA2398" s="37"/>
      <c r="AB2398" s="30"/>
      <c r="AC2398" s="30"/>
      <c r="AD2398" s="31"/>
      <c r="AE2398" s="30"/>
      <c r="AF2398" s="30"/>
      <c r="AG2398" s="32"/>
      <c r="AH2398" s="30"/>
      <c r="AJ2398" s="30"/>
      <c r="AK2398" s="30"/>
      <c r="AL2398" s="30"/>
      <c r="AM2398" s="30"/>
      <c r="AN2398" s="30"/>
      <c r="AO2398" s="30"/>
      <c r="AP2398" s="30"/>
      <c r="AQ2398" s="30"/>
      <c r="AR2398" s="30"/>
      <c r="AS2398" s="30"/>
      <c r="AT2398" s="30"/>
      <c r="AU2398" s="121"/>
      <c r="AV2398" s="129"/>
      <c r="AW2398" s="129"/>
      <c r="AX2398" s="129"/>
    </row>
    <row r="2399" spans="1:50" x14ac:dyDescent="0.25">
      <c r="A2399" s="154"/>
      <c r="B2399" s="28"/>
      <c r="C2399" s="155"/>
      <c r="D2399" s="25"/>
      <c r="E2399" s="25"/>
      <c r="F2399" s="29"/>
      <c r="G2399" s="29"/>
      <c r="H2399" s="29"/>
      <c r="I2399" s="29"/>
      <c r="J2399" s="29"/>
      <c r="K2399" s="25"/>
      <c r="L2399" s="155"/>
      <c r="M2399" s="155"/>
      <c r="N2399" s="155"/>
      <c r="O2399" s="155"/>
      <c r="P2399" s="155"/>
      <c r="Q2399" s="28"/>
      <c r="R2399" s="29"/>
      <c r="S2399" s="27"/>
      <c r="T2399" s="27"/>
      <c r="U2399" s="28"/>
      <c r="V2399" s="156"/>
      <c r="W2399" s="156"/>
      <c r="X2399" s="156"/>
      <c r="Y2399" s="37"/>
      <c r="Z2399" s="37"/>
      <c r="AA2399" s="37"/>
      <c r="AB2399" s="30"/>
      <c r="AC2399" s="30"/>
      <c r="AD2399" s="31"/>
      <c r="AE2399" s="30"/>
      <c r="AF2399" s="30"/>
      <c r="AG2399" s="32"/>
      <c r="AH2399" s="30"/>
      <c r="AJ2399" s="30"/>
      <c r="AK2399" s="30"/>
      <c r="AL2399" s="30"/>
      <c r="AM2399" s="30"/>
      <c r="AN2399" s="30"/>
      <c r="AO2399" s="30"/>
      <c r="AP2399" s="30"/>
      <c r="AQ2399" s="30"/>
      <c r="AR2399" s="30"/>
      <c r="AS2399" s="30"/>
      <c r="AT2399" s="30"/>
      <c r="AU2399" s="121"/>
      <c r="AV2399" s="129"/>
      <c r="AW2399" s="129"/>
      <c r="AX2399" s="129"/>
    </row>
    <row r="2400" spans="1:50" x14ac:dyDescent="0.25">
      <c r="A2400" s="154"/>
      <c r="B2400" s="28"/>
      <c r="C2400" s="155"/>
      <c r="D2400" s="25"/>
      <c r="E2400" s="25"/>
      <c r="F2400" s="29"/>
      <c r="G2400" s="29"/>
      <c r="H2400" s="29"/>
      <c r="I2400" s="29"/>
      <c r="J2400" s="29"/>
      <c r="K2400" s="25"/>
      <c r="L2400" s="155"/>
      <c r="M2400" s="155"/>
      <c r="N2400" s="155"/>
      <c r="O2400" s="155"/>
      <c r="P2400" s="155"/>
      <c r="Q2400" s="28"/>
      <c r="R2400" s="29"/>
      <c r="S2400" s="27"/>
      <c r="T2400" s="27"/>
      <c r="U2400" s="28"/>
      <c r="V2400" s="156"/>
      <c r="W2400" s="156"/>
      <c r="X2400" s="156"/>
      <c r="Y2400" s="37"/>
      <c r="Z2400" s="37"/>
      <c r="AA2400" s="37"/>
      <c r="AB2400" s="30"/>
      <c r="AC2400" s="30"/>
      <c r="AD2400" s="31"/>
      <c r="AE2400" s="30"/>
      <c r="AF2400" s="30"/>
      <c r="AG2400" s="32"/>
      <c r="AH2400" s="30"/>
      <c r="AJ2400" s="30"/>
      <c r="AK2400" s="30"/>
      <c r="AL2400" s="30"/>
      <c r="AM2400" s="30"/>
      <c r="AN2400" s="30"/>
      <c r="AO2400" s="30"/>
      <c r="AP2400" s="30"/>
      <c r="AQ2400" s="30"/>
      <c r="AR2400" s="30"/>
      <c r="AS2400" s="30"/>
      <c r="AT2400" s="30"/>
      <c r="AU2400" s="121"/>
      <c r="AV2400" s="129"/>
      <c r="AW2400" s="129"/>
      <c r="AX2400" s="129"/>
    </row>
    <row r="2401" spans="1:50" x14ac:dyDescent="0.25">
      <c r="A2401" s="154"/>
      <c r="B2401" s="28"/>
      <c r="C2401" s="155"/>
      <c r="D2401" s="25"/>
      <c r="E2401" s="25"/>
      <c r="F2401" s="29"/>
      <c r="G2401" s="29"/>
      <c r="H2401" s="29"/>
      <c r="I2401" s="29"/>
      <c r="J2401" s="29"/>
      <c r="K2401" s="25"/>
      <c r="L2401" s="155"/>
      <c r="M2401" s="155"/>
      <c r="N2401" s="155"/>
      <c r="O2401" s="155"/>
      <c r="P2401" s="155"/>
      <c r="Q2401" s="28"/>
      <c r="R2401" s="29"/>
      <c r="S2401" s="27"/>
      <c r="T2401" s="27"/>
      <c r="U2401" s="28"/>
      <c r="V2401" s="156"/>
      <c r="W2401" s="156"/>
      <c r="X2401" s="156"/>
      <c r="Y2401" s="37"/>
      <c r="Z2401" s="37"/>
      <c r="AA2401" s="37"/>
      <c r="AB2401" s="30"/>
      <c r="AC2401" s="30"/>
      <c r="AD2401" s="31"/>
      <c r="AE2401" s="30"/>
      <c r="AF2401" s="30"/>
      <c r="AG2401" s="32"/>
      <c r="AH2401" s="30"/>
      <c r="AJ2401" s="30"/>
      <c r="AK2401" s="30"/>
      <c r="AL2401" s="30"/>
      <c r="AM2401" s="30"/>
      <c r="AN2401" s="30"/>
      <c r="AO2401" s="30"/>
      <c r="AP2401" s="30"/>
      <c r="AQ2401" s="30"/>
      <c r="AR2401" s="30"/>
      <c r="AS2401" s="30"/>
      <c r="AT2401" s="30"/>
      <c r="AU2401" s="121"/>
      <c r="AV2401" s="129"/>
      <c r="AW2401" s="129"/>
      <c r="AX2401" s="129"/>
    </row>
    <row r="2402" spans="1:50" x14ac:dyDescent="0.25">
      <c r="A2402" s="154"/>
      <c r="B2402" s="28"/>
      <c r="C2402" s="155"/>
      <c r="D2402" s="25"/>
      <c r="E2402" s="25"/>
      <c r="F2402" s="29"/>
      <c r="G2402" s="29"/>
      <c r="H2402" s="29"/>
      <c r="I2402" s="29"/>
      <c r="J2402" s="29"/>
      <c r="K2402" s="25"/>
      <c r="L2402" s="155"/>
      <c r="M2402" s="155"/>
      <c r="N2402" s="155"/>
      <c r="O2402" s="155"/>
      <c r="P2402" s="155"/>
      <c r="Q2402" s="28"/>
      <c r="R2402" s="29"/>
      <c r="S2402" s="27"/>
      <c r="T2402" s="27"/>
      <c r="U2402" s="28"/>
      <c r="V2402" s="156"/>
      <c r="W2402" s="156"/>
      <c r="X2402" s="156"/>
      <c r="Y2402" s="37"/>
      <c r="Z2402" s="37"/>
      <c r="AA2402" s="37"/>
      <c r="AB2402" s="30"/>
      <c r="AC2402" s="30"/>
      <c r="AD2402" s="31"/>
      <c r="AE2402" s="30"/>
      <c r="AF2402" s="30"/>
      <c r="AG2402" s="32"/>
      <c r="AH2402" s="30"/>
      <c r="AJ2402" s="30"/>
      <c r="AK2402" s="30"/>
      <c r="AL2402" s="30"/>
      <c r="AM2402" s="30"/>
      <c r="AN2402" s="30"/>
      <c r="AO2402" s="30"/>
      <c r="AP2402" s="30"/>
      <c r="AQ2402" s="30"/>
      <c r="AR2402" s="30"/>
      <c r="AS2402" s="30"/>
      <c r="AT2402" s="30"/>
      <c r="AU2402" s="121"/>
      <c r="AV2402" s="129"/>
      <c r="AW2402" s="129"/>
      <c r="AX2402" s="129"/>
    </row>
    <row r="2403" spans="1:50" x14ac:dyDescent="0.25">
      <c r="A2403" s="154"/>
      <c r="B2403" s="28"/>
      <c r="C2403" s="155"/>
      <c r="D2403" s="25"/>
      <c r="E2403" s="25"/>
      <c r="F2403" s="29"/>
      <c r="G2403" s="29"/>
      <c r="H2403" s="29"/>
      <c r="I2403" s="29"/>
      <c r="J2403" s="29"/>
      <c r="K2403" s="25"/>
      <c r="L2403" s="155"/>
      <c r="M2403" s="155"/>
      <c r="N2403" s="155"/>
      <c r="O2403" s="155"/>
      <c r="P2403" s="155"/>
      <c r="Q2403" s="28"/>
      <c r="R2403" s="29"/>
      <c r="S2403" s="27"/>
      <c r="T2403" s="27"/>
      <c r="U2403" s="28"/>
      <c r="V2403" s="156"/>
      <c r="W2403" s="156"/>
      <c r="X2403" s="156"/>
      <c r="Y2403" s="37"/>
      <c r="Z2403" s="37"/>
      <c r="AA2403" s="37"/>
      <c r="AB2403" s="30"/>
      <c r="AC2403" s="30"/>
      <c r="AD2403" s="31"/>
      <c r="AE2403" s="30"/>
      <c r="AF2403" s="30"/>
      <c r="AG2403" s="32"/>
      <c r="AH2403" s="30"/>
      <c r="AJ2403" s="30"/>
      <c r="AK2403" s="30"/>
      <c r="AL2403" s="30"/>
      <c r="AM2403" s="30"/>
      <c r="AN2403" s="30"/>
      <c r="AO2403" s="30"/>
      <c r="AP2403" s="30"/>
      <c r="AQ2403" s="30"/>
      <c r="AR2403" s="30"/>
      <c r="AS2403" s="30"/>
      <c r="AT2403" s="30"/>
      <c r="AU2403" s="121"/>
      <c r="AV2403" s="129"/>
      <c r="AW2403" s="129"/>
      <c r="AX2403" s="129"/>
    </row>
    <row r="2404" spans="1:50" x14ac:dyDescent="0.25">
      <c r="A2404" s="154"/>
      <c r="B2404" s="28"/>
      <c r="C2404" s="155"/>
      <c r="D2404" s="25"/>
      <c r="E2404" s="25"/>
      <c r="F2404" s="29"/>
      <c r="G2404" s="29"/>
      <c r="H2404" s="29"/>
      <c r="I2404" s="29"/>
      <c r="J2404" s="29"/>
      <c r="K2404" s="25"/>
      <c r="L2404" s="155"/>
      <c r="M2404" s="155"/>
      <c r="N2404" s="155"/>
      <c r="O2404" s="155"/>
      <c r="P2404" s="155"/>
      <c r="Q2404" s="28"/>
      <c r="R2404" s="29"/>
      <c r="S2404" s="27"/>
      <c r="T2404" s="27"/>
      <c r="U2404" s="28"/>
      <c r="V2404" s="156"/>
      <c r="W2404" s="156"/>
      <c r="X2404" s="156"/>
      <c r="Y2404" s="37"/>
      <c r="Z2404" s="37"/>
      <c r="AA2404" s="37"/>
      <c r="AB2404" s="30"/>
      <c r="AC2404" s="30"/>
      <c r="AD2404" s="31"/>
      <c r="AE2404" s="30"/>
      <c r="AF2404" s="30"/>
      <c r="AG2404" s="32"/>
      <c r="AH2404" s="30"/>
      <c r="AJ2404" s="30"/>
      <c r="AK2404" s="30"/>
      <c r="AL2404" s="30"/>
      <c r="AM2404" s="30"/>
      <c r="AN2404" s="30"/>
      <c r="AO2404" s="30"/>
      <c r="AP2404" s="30"/>
      <c r="AQ2404" s="30"/>
      <c r="AR2404" s="30"/>
      <c r="AS2404" s="30"/>
      <c r="AT2404" s="30"/>
      <c r="AU2404" s="121"/>
      <c r="AV2404" s="129"/>
      <c r="AW2404" s="129"/>
      <c r="AX2404" s="129"/>
    </row>
    <row r="2405" spans="1:50" x14ac:dyDescent="0.25">
      <c r="A2405" s="154"/>
      <c r="B2405" s="28"/>
      <c r="C2405" s="155"/>
      <c r="D2405" s="25"/>
      <c r="E2405" s="25"/>
      <c r="F2405" s="29"/>
      <c r="G2405" s="29"/>
      <c r="H2405" s="29"/>
      <c r="I2405" s="29"/>
      <c r="J2405" s="29"/>
      <c r="K2405" s="25"/>
      <c r="L2405" s="155"/>
      <c r="M2405" s="155"/>
      <c r="N2405" s="155"/>
      <c r="O2405" s="155"/>
      <c r="P2405" s="155"/>
      <c r="Q2405" s="28"/>
      <c r="R2405" s="29"/>
      <c r="S2405" s="27"/>
      <c r="T2405" s="27"/>
      <c r="U2405" s="28"/>
      <c r="V2405" s="156"/>
      <c r="W2405" s="156"/>
      <c r="X2405" s="156"/>
      <c r="Y2405" s="37"/>
      <c r="Z2405" s="37"/>
      <c r="AA2405" s="37"/>
      <c r="AB2405" s="30"/>
      <c r="AC2405" s="30"/>
      <c r="AD2405" s="31"/>
      <c r="AE2405" s="30"/>
      <c r="AF2405" s="30"/>
      <c r="AG2405" s="32"/>
      <c r="AH2405" s="30"/>
      <c r="AJ2405" s="30"/>
      <c r="AK2405" s="30"/>
      <c r="AL2405" s="30"/>
      <c r="AM2405" s="30"/>
      <c r="AN2405" s="30"/>
      <c r="AO2405" s="30"/>
      <c r="AP2405" s="30"/>
      <c r="AQ2405" s="30"/>
      <c r="AR2405" s="30"/>
      <c r="AS2405" s="30"/>
      <c r="AT2405" s="30"/>
      <c r="AU2405" s="121"/>
      <c r="AV2405" s="129"/>
      <c r="AW2405" s="129"/>
      <c r="AX2405" s="129"/>
    </row>
    <row r="2406" spans="1:50" x14ac:dyDescent="0.25">
      <c r="A2406" s="154"/>
      <c r="B2406" s="28"/>
      <c r="C2406" s="155"/>
      <c r="D2406" s="25"/>
      <c r="E2406" s="25"/>
      <c r="F2406" s="29"/>
      <c r="G2406" s="29"/>
      <c r="H2406" s="29"/>
      <c r="I2406" s="29"/>
      <c r="J2406" s="29"/>
      <c r="K2406" s="25"/>
      <c r="L2406" s="155"/>
      <c r="M2406" s="155"/>
      <c r="N2406" s="155"/>
      <c r="O2406" s="155"/>
      <c r="P2406" s="155"/>
      <c r="Q2406" s="28"/>
      <c r="R2406" s="29"/>
      <c r="S2406" s="27"/>
      <c r="T2406" s="27"/>
      <c r="U2406" s="28"/>
      <c r="V2406" s="156"/>
      <c r="W2406" s="156"/>
      <c r="X2406" s="156"/>
      <c r="Y2406" s="37"/>
      <c r="Z2406" s="37"/>
      <c r="AA2406" s="37"/>
      <c r="AB2406" s="30"/>
      <c r="AC2406" s="30"/>
      <c r="AD2406" s="31"/>
      <c r="AE2406" s="30"/>
      <c r="AF2406" s="30"/>
      <c r="AG2406" s="32"/>
      <c r="AH2406" s="30"/>
      <c r="AJ2406" s="30"/>
      <c r="AK2406" s="30"/>
      <c r="AL2406" s="30"/>
      <c r="AM2406" s="30"/>
      <c r="AN2406" s="30"/>
      <c r="AO2406" s="30"/>
      <c r="AP2406" s="30"/>
      <c r="AQ2406" s="30"/>
      <c r="AR2406" s="30"/>
      <c r="AS2406" s="30"/>
      <c r="AT2406" s="30"/>
      <c r="AU2406" s="121"/>
      <c r="AV2406" s="129"/>
      <c r="AW2406" s="129"/>
      <c r="AX2406" s="129"/>
    </row>
    <row r="2407" spans="1:50" x14ac:dyDescent="0.25">
      <c r="A2407" s="154"/>
      <c r="B2407" s="28"/>
      <c r="C2407" s="155"/>
      <c r="D2407" s="25"/>
      <c r="E2407" s="25"/>
      <c r="F2407" s="29"/>
      <c r="G2407" s="29"/>
      <c r="H2407" s="29"/>
      <c r="I2407" s="29"/>
      <c r="J2407" s="29"/>
      <c r="K2407" s="25"/>
      <c r="L2407" s="155"/>
      <c r="M2407" s="155"/>
      <c r="N2407" s="155"/>
      <c r="O2407" s="155"/>
      <c r="P2407" s="155"/>
      <c r="Q2407" s="28"/>
      <c r="R2407" s="29"/>
      <c r="S2407" s="27"/>
      <c r="T2407" s="27"/>
      <c r="U2407" s="28"/>
      <c r="V2407" s="156"/>
      <c r="W2407" s="156"/>
      <c r="X2407" s="156"/>
      <c r="Y2407" s="37"/>
      <c r="Z2407" s="37"/>
      <c r="AA2407" s="37"/>
      <c r="AB2407" s="30"/>
      <c r="AC2407" s="30"/>
      <c r="AD2407" s="31"/>
      <c r="AE2407" s="30"/>
      <c r="AF2407" s="30"/>
      <c r="AG2407" s="32"/>
      <c r="AH2407" s="30"/>
      <c r="AJ2407" s="30"/>
      <c r="AK2407" s="30"/>
      <c r="AL2407" s="30"/>
      <c r="AM2407" s="30"/>
      <c r="AN2407" s="30"/>
      <c r="AO2407" s="30"/>
      <c r="AP2407" s="30"/>
      <c r="AQ2407" s="30"/>
      <c r="AR2407" s="30"/>
      <c r="AS2407" s="30"/>
      <c r="AT2407" s="30"/>
      <c r="AU2407" s="121"/>
      <c r="AV2407" s="129"/>
      <c r="AW2407" s="129"/>
      <c r="AX2407" s="129"/>
    </row>
    <row r="2408" spans="1:50" x14ac:dyDescent="0.25">
      <c r="A2408" s="154"/>
      <c r="B2408" s="28"/>
      <c r="C2408" s="155"/>
      <c r="D2408" s="25"/>
      <c r="E2408" s="25"/>
      <c r="F2408" s="29"/>
      <c r="G2408" s="29"/>
      <c r="H2408" s="29"/>
      <c r="I2408" s="29"/>
      <c r="J2408" s="29"/>
      <c r="K2408" s="25"/>
      <c r="L2408" s="155"/>
      <c r="M2408" s="155"/>
      <c r="N2408" s="155"/>
      <c r="O2408" s="155"/>
      <c r="P2408" s="155"/>
      <c r="Q2408" s="28"/>
      <c r="R2408" s="29"/>
      <c r="S2408" s="27"/>
      <c r="T2408" s="27"/>
      <c r="U2408" s="28"/>
      <c r="V2408" s="156"/>
      <c r="W2408" s="156"/>
      <c r="X2408" s="156"/>
      <c r="Y2408" s="37"/>
      <c r="Z2408" s="37"/>
      <c r="AA2408" s="37"/>
      <c r="AB2408" s="30"/>
      <c r="AC2408" s="30"/>
      <c r="AD2408" s="31"/>
      <c r="AE2408" s="30"/>
      <c r="AF2408" s="30"/>
      <c r="AG2408" s="32"/>
      <c r="AH2408" s="30"/>
      <c r="AJ2408" s="30"/>
      <c r="AK2408" s="30"/>
      <c r="AL2408" s="30"/>
      <c r="AM2408" s="30"/>
      <c r="AN2408" s="30"/>
      <c r="AO2408" s="30"/>
      <c r="AP2408" s="30"/>
      <c r="AQ2408" s="30"/>
      <c r="AR2408" s="30"/>
      <c r="AS2408" s="30"/>
      <c r="AT2408" s="30"/>
      <c r="AU2408" s="121"/>
      <c r="AV2408" s="129"/>
      <c r="AW2408" s="129"/>
      <c r="AX2408" s="129"/>
    </row>
    <row r="2409" spans="1:50" x14ac:dyDescent="0.25">
      <c r="A2409" s="154"/>
      <c r="B2409" s="28"/>
      <c r="C2409" s="155"/>
      <c r="D2409" s="25"/>
      <c r="E2409" s="25"/>
      <c r="F2409" s="29"/>
      <c r="G2409" s="29"/>
      <c r="H2409" s="29"/>
      <c r="I2409" s="29"/>
      <c r="J2409" s="29"/>
      <c r="K2409" s="25"/>
      <c r="L2409" s="155"/>
      <c r="M2409" s="155"/>
      <c r="N2409" s="155"/>
      <c r="O2409" s="155"/>
      <c r="P2409" s="155"/>
      <c r="Q2409" s="28"/>
      <c r="R2409" s="29"/>
      <c r="S2409" s="27"/>
      <c r="T2409" s="27"/>
      <c r="U2409" s="28"/>
      <c r="V2409" s="156"/>
      <c r="W2409" s="156"/>
      <c r="X2409" s="156"/>
      <c r="Y2409" s="37"/>
      <c r="Z2409" s="37"/>
      <c r="AA2409" s="37"/>
      <c r="AB2409" s="30"/>
      <c r="AC2409" s="30"/>
      <c r="AD2409" s="31"/>
      <c r="AE2409" s="30"/>
      <c r="AF2409" s="30"/>
      <c r="AG2409" s="32"/>
      <c r="AH2409" s="30"/>
      <c r="AJ2409" s="30"/>
      <c r="AK2409" s="30"/>
      <c r="AL2409" s="30"/>
      <c r="AM2409" s="30"/>
      <c r="AN2409" s="30"/>
      <c r="AO2409" s="30"/>
      <c r="AP2409" s="30"/>
      <c r="AQ2409" s="30"/>
      <c r="AR2409" s="30"/>
      <c r="AS2409" s="30"/>
      <c r="AT2409" s="30"/>
      <c r="AU2409" s="121"/>
      <c r="AV2409" s="129"/>
      <c r="AW2409" s="129"/>
      <c r="AX2409" s="129"/>
    </row>
    <row r="2410" spans="1:50" x14ac:dyDescent="0.25">
      <c r="A2410" s="154"/>
      <c r="B2410" s="28"/>
      <c r="C2410" s="155"/>
      <c r="D2410" s="25"/>
      <c r="E2410" s="25"/>
      <c r="F2410" s="29"/>
      <c r="G2410" s="29"/>
      <c r="H2410" s="29"/>
      <c r="I2410" s="29"/>
      <c r="J2410" s="29"/>
      <c r="K2410" s="25"/>
      <c r="L2410" s="155"/>
      <c r="M2410" s="155"/>
      <c r="N2410" s="155"/>
      <c r="O2410" s="155"/>
      <c r="P2410" s="155"/>
      <c r="Q2410" s="28"/>
      <c r="R2410" s="29"/>
      <c r="S2410" s="27"/>
      <c r="T2410" s="27"/>
      <c r="U2410" s="28"/>
      <c r="V2410" s="156"/>
      <c r="W2410" s="156"/>
      <c r="X2410" s="156"/>
      <c r="Y2410" s="37"/>
      <c r="Z2410" s="37"/>
      <c r="AA2410" s="37"/>
      <c r="AB2410" s="30"/>
      <c r="AC2410" s="30"/>
      <c r="AD2410" s="31"/>
      <c r="AE2410" s="30"/>
      <c r="AF2410" s="30"/>
      <c r="AG2410" s="32"/>
      <c r="AH2410" s="30"/>
      <c r="AJ2410" s="30"/>
      <c r="AK2410" s="30"/>
      <c r="AL2410" s="30"/>
      <c r="AM2410" s="30"/>
      <c r="AN2410" s="30"/>
      <c r="AO2410" s="30"/>
      <c r="AP2410" s="30"/>
      <c r="AQ2410" s="30"/>
      <c r="AR2410" s="30"/>
      <c r="AS2410" s="30"/>
      <c r="AT2410" s="30"/>
      <c r="AU2410" s="121"/>
      <c r="AV2410" s="129"/>
      <c r="AW2410" s="129"/>
      <c r="AX2410" s="129"/>
    </row>
    <row r="2411" spans="1:50" x14ac:dyDescent="0.25">
      <c r="A2411" s="154"/>
      <c r="B2411" s="28"/>
      <c r="C2411" s="155"/>
      <c r="D2411" s="25"/>
      <c r="E2411" s="25"/>
      <c r="F2411" s="29"/>
      <c r="G2411" s="29"/>
      <c r="H2411" s="29"/>
      <c r="I2411" s="29"/>
      <c r="J2411" s="29"/>
      <c r="K2411" s="25"/>
      <c r="L2411" s="155"/>
      <c r="M2411" s="155"/>
      <c r="N2411" s="155"/>
      <c r="O2411" s="155"/>
      <c r="P2411" s="155"/>
      <c r="Q2411" s="28"/>
      <c r="R2411" s="29"/>
      <c r="S2411" s="27"/>
      <c r="T2411" s="27"/>
      <c r="U2411" s="28"/>
      <c r="V2411" s="156"/>
      <c r="W2411" s="156"/>
      <c r="X2411" s="156"/>
      <c r="Y2411" s="37"/>
      <c r="Z2411" s="37"/>
      <c r="AA2411" s="37"/>
      <c r="AB2411" s="30"/>
      <c r="AC2411" s="30"/>
      <c r="AD2411" s="31"/>
      <c r="AE2411" s="30"/>
      <c r="AF2411" s="30"/>
      <c r="AG2411" s="32"/>
      <c r="AH2411" s="30"/>
      <c r="AJ2411" s="30"/>
      <c r="AK2411" s="30"/>
      <c r="AL2411" s="30"/>
      <c r="AM2411" s="30"/>
      <c r="AN2411" s="30"/>
      <c r="AO2411" s="30"/>
      <c r="AP2411" s="30"/>
      <c r="AQ2411" s="30"/>
      <c r="AR2411" s="30"/>
      <c r="AS2411" s="30"/>
      <c r="AT2411" s="30"/>
      <c r="AU2411" s="121"/>
      <c r="AV2411" s="129"/>
      <c r="AW2411" s="129"/>
      <c r="AX2411" s="129"/>
    </row>
    <row r="2412" spans="1:50" x14ac:dyDescent="0.25">
      <c r="A2412" s="154"/>
      <c r="B2412" s="28"/>
      <c r="C2412" s="155"/>
      <c r="D2412" s="25"/>
      <c r="E2412" s="25"/>
      <c r="F2412" s="29"/>
      <c r="G2412" s="29"/>
      <c r="H2412" s="29"/>
      <c r="I2412" s="29"/>
      <c r="J2412" s="29"/>
      <c r="K2412" s="25"/>
      <c r="L2412" s="155"/>
      <c r="M2412" s="155"/>
      <c r="N2412" s="155"/>
      <c r="O2412" s="155"/>
      <c r="P2412" s="155"/>
      <c r="Q2412" s="28"/>
      <c r="R2412" s="29"/>
      <c r="S2412" s="27"/>
      <c r="T2412" s="27"/>
      <c r="U2412" s="28"/>
      <c r="V2412" s="156"/>
      <c r="W2412" s="156"/>
      <c r="X2412" s="156"/>
      <c r="Y2412" s="37"/>
      <c r="Z2412" s="37"/>
      <c r="AA2412" s="37"/>
      <c r="AB2412" s="30"/>
      <c r="AC2412" s="30"/>
      <c r="AD2412" s="31"/>
      <c r="AE2412" s="30"/>
      <c r="AF2412" s="30"/>
      <c r="AG2412" s="32"/>
      <c r="AH2412" s="30"/>
      <c r="AJ2412" s="30"/>
      <c r="AK2412" s="30"/>
      <c r="AL2412" s="30"/>
      <c r="AM2412" s="30"/>
      <c r="AN2412" s="30"/>
      <c r="AO2412" s="30"/>
      <c r="AP2412" s="30"/>
      <c r="AQ2412" s="30"/>
      <c r="AR2412" s="30"/>
      <c r="AS2412" s="30"/>
      <c r="AT2412" s="30"/>
      <c r="AU2412" s="121"/>
      <c r="AV2412" s="129"/>
      <c r="AW2412" s="129"/>
      <c r="AX2412" s="129"/>
    </row>
    <row r="2413" spans="1:50" x14ac:dyDescent="0.25">
      <c r="A2413" s="154"/>
      <c r="B2413" s="28"/>
      <c r="C2413" s="155"/>
      <c r="D2413" s="25"/>
      <c r="E2413" s="25"/>
      <c r="F2413" s="29"/>
      <c r="G2413" s="29"/>
      <c r="H2413" s="29"/>
      <c r="I2413" s="29"/>
      <c r="J2413" s="29"/>
      <c r="K2413" s="25"/>
      <c r="L2413" s="155"/>
      <c r="M2413" s="155"/>
      <c r="N2413" s="155"/>
      <c r="O2413" s="155"/>
      <c r="P2413" s="155"/>
      <c r="Q2413" s="28"/>
      <c r="R2413" s="29"/>
      <c r="S2413" s="27"/>
      <c r="T2413" s="27"/>
      <c r="U2413" s="28"/>
      <c r="V2413" s="156"/>
      <c r="W2413" s="156"/>
      <c r="X2413" s="156"/>
      <c r="Y2413" s="37"/>
      <c r="Z2413" s="37"/>
      <c r="AA2413" s="37"/>
      <c r="AB2413" s="30"/>
      <c r="AC2413" s="30"/>
      <c r="AD2413" s="31"/>
      <c r="AE2413" s="30"/>
      <c r="AF2413" s="30"/>
      <c r="AG2413" s="32"/>
      <c r="AH2413" s="30"/>
      <c r="AJ2413" s="30"/>
      <c r="AK2413" s="30"/>
      <c r="AL2413" s="30"/>
      <c r="AM2413" s="30"/>
      <c r="AN2413" s="30"/>
      <c r="AO2413" s="30"/>
      <c r="AP2413" s="30"/>
      <c r="AQ2413" s="30"/>
      <c r="AR2413" s="30"/>
      <c r="AS2413" s="30"/>
      <c r="AT2413" s="30"/>
      <c r="AU2413" s="121"/>
      <c r="AV2413" s="129"/>
      <c r="AW2413" s="129"/>
      <c r="AX2413" s="129"/>
    </row>
    <row r="2414" spans="1:50" x14ac:dyDescent="0.25">
      <c r="A2414" s="154"/>
      <c r="B2414" s="28"/>
      <c r="C2414" s="155"/>
      <c r="D2414" s="25"/>
      <c r="E2414" s="25"/>
      <c r="F2414" s="29"/>
      <c r="G2414" s="29"/>
      <c r="H2414" s="29"/>
      <c r="I2414" s="29"/>
      <c r="J2414" s="29"/>
      <c r="K2414" s="25"/>
      <c r="L2414" s="155"/>
      <c r="M2414" s="155"/>
      <c r="N2414" s="155"/>
      <c r="O2414" s="155"/>
      <c r="P2414" s="155"/>
      <c r="Q2414" s="28"/>
      <c r="R2414" s="29"/>
      <c r="S2414" s="27"/>
      <c r="T2414" s="27"/>
      <c r="U2414" s="28"/>
      <c r="V2414" s="156"/>
      <c r="W2414" s="156"/>
      <c r="X2414" s="156"/>
      <c r="Y2414" s="37"/>
      <c r="Z2414" s="37"/>
      <c r="AA2414" s="37"/>
      <c r="AB2414" s="30"/>
      <c r="AC2414" s="30"/>
      <c r="AD2414" s="31"/>
      <c r="AE2414" s="30"/>
      <c r="AF2414" s="30"/>
      <c r="AG2414" s="32"/>
      <c r="AH2414" s="30"/>
      <c r="AJ2414" s="30"/>
      <c r="AK2414" s="30"/>
      <c r="AL2414" s="30"/>
      <c r="AM2414" s="30"/>
      <c r="AN2414" s="30"/>
      <c r="AO2414" s="30"/>
      <c r="AP2414" s="30"/>
      <c r="AQ2414" s="30"/>
      <c r="AR2414" s="30"/>
      <c r="AS2414" s="30"/>
      <c r="AT2414" s="30"/>
      <c r="AU2414" s="121"/>
      <c r="AV2414" s="129"/>
      <c r="AW2414" s="129"/>
      <c r="AX2414" s="129"/>
    </row>
    <row r="2415" spans="1:50" x14ac:dyDescent="0.25">
      <c r="A2415" s="154"/>
      <c r="B2415" s="28"/>
      <c r="C2415" s="155"/>
      <c r="D2415" s="25"/>
      <c r="E2415" s="25"/>
      <c r="F2415" s="29"/>
      <c r="G2415" s="29"/>
      <c r="H2415" s="29"/>
      <c r="I2415" s="29"/>
      <c r="J2415" s="29"/>
      <c r="K2415" s="25"/>
      <c r="L2415" s="155"/>
      <c r="M2415" s="155"/>
      <c r="N2415" s="155"/>
      <c r="O2415" s="155"/>
      <c r="P2415" s="155"/>
      <c r="Q2415" s="28"/>
      <c r="R2415" s="29"/>
      <c r="S2415" s="27"/>
      <c r="T2415" s="27"/>
      <c r="U2415" s="28"/>
      <c r="V2415" s="156"/>
      <c r="W2415" s="156"/>
      <c r="X2415" s="156"/>
      <c r="Y2415" s="37"/>
      <c r="Z2415" s="37"/>
      <c r="AA2415" s="37"/>
      <c r="AB2415" s="30"/>
      <c r="AC2415" s="30"/>
      <c r="AD2415" s="31"/>
      <c r="AE2415" s="30"/>
      <c r="AF2415" s="30"/>
      <c r="AG2415" s="32"/>
      <c r="AH2415" s="30"/>
      <c r="AJ2415" s="30"/>
      <c r="AK2415" s="30"/>
      <c r="AL2415" s="30"/>
      <c r="AM2415" s="30"/>
      <c r="AN2415" s="30"/>
      <c r="AO2415" s="30"/>
      <c r="AP2415" s="30"/>
      <c r="AQ2415" s="30"/>
      <c r="AR2415" s="30"/>
      <c r="AS2415" s="30"/>
      <c r="AT2415" s="30"/>
      <c r="AU2415" s="121"/>
      <c r="AV2415" s="129"/>
      <c r="AW2415" s="129"/>
      <c r="AX2415" s="129"/>
    </row>
    <row r="2416" spans="1:50" x14ac:dyDescent="0.25">
      <c r="A2416" s="154"/>
      <c r="B2416" s="28"/>
      <c r="C2416" s="155"/>
      <c r="D2416" s="25"/>
      <c r="E2416" s="25"/>
      <c r="F2416" s="29"/>
      <c r="G2416" s="29"/>
      <c r="H2416" s="29"/>
      <c r="I2416" s="29"/>
      <c r="J2416" s="29"/>
      <c r="K2416" s="25"/>
      <c r="L2416" s="155"/>
      <c r="M2416" s="155"/>
      <c r="N2416" s="155"/>
      <c r="O2416" s="155"/>
      <c r="P2416" s="155"/>
      <c r="Q2416" s="28"/>
      <c r="R2416" s="29"/>
      <c r="S2416" s="27"/>
      <c r="T2416" s="27"/>
      <c r="U2416" s="28"/>
      <c r="V2416" s="156"/>
      <c r="W2416" s="156"/>
      <c r="X2416" s="156"/>
      <c r="Y2416" s="37"/>
      <c r="Z2416" s="37"/>
      <c r="AA2416" s="37"/>
      <c r="AB2416" s="30"/>
      <c r="AC2416" s="30"/>
      <c r="AD2416" s="31"/>
      <c r="AE2416" s="30"/>
      <c r="AF2416" s="30"/>
      <c r="AG2416" s="32"/>
      <c r="AH2416" s="30"/>
      <c r="AJ2416" s="30"/>
      <c r="AK2416" s="30"/>
      <c r="AL2416" s="30"/>
      <c r="AM2416" s="30"/>
      <c r="AN2416" s="30"/>
      <c r="AO2416" s="30"/>
      <c r="AP2416" s="30"/>
      <c r="AQ2416" s="30"/>
      <c r="AR2416" s="30"/>
      <c r="AS2416" s="30"/>
      <c r="AT2416" s="30"/>
      <c r="AU2416" s="121"/>
      <c r="AV2416" s="129"/>
      <c r="AW2416" s="129"/>
      <c r="AX2416" s="129"/>
    </row>
    <row r="2417" spans="1:50" x14ac:dyDescent="0.25">
      <c r="A2417" s="154"/>
      <c r="B2417" s="28"/>
      <c r="C2417" s="155"/>
      <c r="D2417" s="25"/>
      <c r="E2417" s="25"/>
      <c r="F2417" s="29"/>
      <c r="G2417" s="29"/>
      <c r="H2417" s="29"/>
      <c r="I2417" s="29"/>
      <c r="J2417" s="29"/>
      <c r="K2417" s="25"/>
      <c r="L2417" s="155"/>
      <c r="M2417" s="155"/>
      <c r="N2417" s="155"/>
      <c r="O2417" s="155"/>
      <c r="P2417" s="155"/>
      <c r="Q2417" s="28"/>
      <c r="R2417" s="29"/>
      <c r="S2417" s="27"/>
      <c r="T2417" s="27"/>
      <c r="U2417" s="28"/>
      <c r="V2417" s="156"/>
      <c r="W2417" s="156"/>
      <c r="X2417" s="156"/>
      <c r="Y2417" s="37"/>
      <c r="Z2417" s="37"/>
      <c r="AA2417" s="37"/>
      <c r="AB2417" s="30"/>
      <c r="AC2417" s="30"/>
      <c r="AD2417" s="31"/>
      <c r="AE2417" s="30"/>
      <c r="AF2417" s="30"/>
      <c r="AG2417" s="32"/>
      <c r="AH2417" s="30"/>
      <c r="AJ2417" s="30"/>
      <c r="AK2417" s="30"/>
      <c r="AL2417" s="30"/>
      <c r="AM2417" s="30"/>
      <c r="AN2417" s="30"/>
      <c r="AO2417" s="30"/>
      <c r="AP2417" s="30"/>
      <c r="AQ2417" s="30"/>
      <c r="AR2417" s="30"/>
      <c r="AS2417" s="30"/>
      <c r="AT2417" s="30"/>
      <c r="AU2417" s="121"/>
      <c r="AV2417" s="129"/>
      <c r="AW2417" s="129"/>
      <c r="AX2417" s="129"/>
    </row>
    <row r="2418" spans="1:50" x14ac:dyDescent="0.25">
      <c r="A2418" s="154"/>
      <c r="B2418" s="28"/>
      <c r="C2418" s="155"/>
      <c r="D2418" s="25"/>
      <c r="E2418" s="25"/>
      <c r="F2418" s="29"/>
      <c r="G2418" s="29"/>
      <c r="H2418" s="29"/>
      <c r="I2418" s="29"/>
      <c r="J2418" s="29"/>
      <c r="K2418" s="25"/>
      <c r="L2418" s="155"/>
      <c r="M2418" s="155"/>
      <c r="N2418" s="155"/>
      <c r="O2418" s="155"/>
      <c r="P2418" s="155"/>
      <c r="Q2418" s="28"/>
      <c r="R2418" s="29"/>
      <c r="S2418" s="27"/>
      <c r="T2418" s="27"/>
      <c r="U2418" s="28"/>
      <c r="V2418" s="156"/>
      <c r="W2418" s="156"/>
      <c r="X2418" s="156"/>
      <c r="Y2418" s="37"/>
      <c r="Z2418" s="37"/>
      <c r="AA2418" s="37"/>
      <c r="AB2418" s="30"/>
      <c r="AC2418" s="30"/>
      <c r="AD2418" s="31"/>
      <c r="AE2418" s="30"/>
      <c r="AF2418" s="30"/>
      <c r="AG2418" s="32"/>
      <c r="AH2418" s="30"/>
      <c r="AJ2418" s="30"/>
      <c r="AK2418" s="30"/>
      <c r="AL2418" s="30"/>
      <c r="AM2418" s="30"/>
      <c r="AN2418" s="30"/>
      <c r="AO2418" s="30"/>
      <c r="AP2418" s="30"/>
      <c r="AQ2418" s="30"/>
      <c r="AR2418" s="30"/>
      <c r="AS2418" s="30"/>
      <c r="AT2418" s="30"/>
      <c r="AU2418" s="121"/>
      <c r="AV2418" s="129"/>
      <c r="AW2418" s="129"/>
      <c r="AX2418" s="129"/>
    </row>
    <row r="2419" spans="1:50" x14ac:dyDescent="0.25">
      <c r="A2419" s="154"/>
      <c r="B2419" s="28"/>
      <c r="C2419" s="155"/>
      <c r="D2419" s="25"/>
      <c r="E2419" s="25"/>
      <c r="F2419" s="29"/>
      <c r="G2419" s="29"/>
      <c r="H2419" s="29"/>
      <c r="I2419" s="29"/>
      <c r="J2419" s="29"/>
      <c r="K2419" s="25"/>
      <c r="L2419" s="155"/>
      <c r="M2419" s="155"/>
      <c r="N2419" s="155"/>
      <c r="O2419" s="155"/>
      <c r="P2419" s="155"/>
      <c r="Q2419" s="28"/>
      <c r="R2419" s="29"/>
      <c r="S2419" s="27"/>
      <c r="T2419" s="27"/>
      <c r="U2419" s="28"/>
      <c r="V2419" s="156"/>
      <c r="W2419" s="156"/>
      <c r="X2419" s="156"/>
      <c r="Y2419" s="37"/>
      <c r="Z2419" s="37"/>
      <c r="AA2419" s="37"/>
      <c r="AB2419" s="30"/>
      <c r="AC2419" s="30"/>
      <c r="AD2419" s="31"/>
      <c r="AE2419" s="30"/>
      <c r="AF2419" s="30"/>
      <c r="AG2419" s="32"/>
      <c r="AH2419" s="30"/>
      <c r="AJ2419" s="30"/>
      <c r="AK2419" s="30"/>
      <c r="AL2419" s="30"/>
      <c r="AM2419" s="30"/>
      <c r="AN2419" s="30"/>
      <c r="AO2419" s="30"/>
      <c r="AP2419" s="30"/>
      <c r="AQ2419" s="30"/>
      <c r="AR2419" s="30"/>
      <c r="AS2419" s="30"/>
      <c r="AT2419" s="30"/>
      <c r="AU2419" s="121"/>
      <c r="AV2419" s="129"/>
      <c r="AW2419" s="129"/>
      <c r="AX2419" s="129"/>
    </row>
    <row r="2420" spans="1:50" x14ac:dyDescent="0.25">
      <c r="A2420" s="154"/>
      <c r="B2420" s="28"/>
      <c r="C2420" s="155"/>
      <c r="D2420" s="25"/>
      <c r="E2420" s="25"/>
      <c r="F2420" s="29"/>
      <c r="G2420" s="29"/>
      <c r="H2420" s="29"/>
      <c r="I2420" s="29"/>
      <c r="J2420" s="29"/>
      <c r="K2420" s="25"/>
      <c r="L2420" s="155"/>
      <c r="M2420" s="155"/>
      <c r="N2420" s="155"/>
      <c r="O2420" s="155"/>
      <c r="P2420" s="155"/>
      <c r="Q2420" s="28"/>
      <c r="R2420" s="29"/>
      <c r="S2420" s="27"/>
      <c r="T2420" s="27"/>
      <c r="U2420" s="28"/>
      <c r="V2420" s="156"/>
      <c r="W2420" s="156"/>
      <c r="X2420" s="156"/>
      <c r="Y2420" s="37"/>
      <c r="Z2420" s="37"/>
      <c r="AA2420" s="37"/>
      <c r="AB2420" s="30"/>
      <c r="AC2420" s="30"/>
      <c r="AD2420" s="31"/>
      <c r="AE2420" s="30"/>
      <c r="AF2420" s="30"/>
      <c r="AG2420" s="32"/>
      <c r="AH2420" s="30"/>
      <c r="AJ2420" s="30"/>
      <c r="AK2420" s="30"/>
      <c r="AL2420" s="30"/>
      <c r="AM2420" s="30"/>
      <c r="AN2420" s="30"/>
      <c r="AO2420" s="30"/>
      <c r="AP2420" s="30"/>
      <c r="AQ2420" s="30"/>
      <c r="AR2420" s="30"/>
      <c r="AS2420" s="30"/>
      <c r="AT2420" s="30"/>
      <c r="AU2420" s="121"/>
      <c r="AV2420" s="129"/>
      <c r="AW2420" s="129"/>
      <c r="AX2420" s="129"/>
    </row>
    <row r="2421" spans="1:50" x14ac:dyDescent="0.25">
      <c r="A2421" s="154"/>
      <c r="B2421" s="28"/>
      <c r="C2421" s="155"/>
      <c r="D2421" s="25"/>
      <c r="E2421" s="25"/>
      <c r="F2421" s="29"/>
      <c r="G2421" s="29"/>
      <c r="H2421" s="29"/>
      <c r="I2421" s="29"/>
      <c r="J2421" s="29"/>
      <c r="K2421" s="25"/>
      <c r="L2421" s="155"/>
      <c r="M2421" s="155"/>
      <c r="N2421" s="155"/>
      <c r="O2421" s="155"/>
      <c r="P2421" s="155"/>
      <c r="Q2421" s="28"/>
      <c r="R2421" s="29"/>
      <c r="S2421" s="27"/>
      <c r="T2421" s="27"/>
      <c r="U2421" s="28"/>
      <c r="V2421" s="156"/>
      <c r="W2421" s="156"/>
      <c r="X2421" s="156"/>
      <c r="Y2421" s="37"/>
      <c r="Z2421" s="37"/>
      <c r="AA2421" s="37"/>
      <c r="AB2421" s="30"/>
      <c r="AC2421" s="30"/>
      <c r="AD2421" s="31"/>
      <c r="AE2421" s="30"/>
      <c r="AF2421" s="30"/>
      <c r="AG2421" s="32"/>
      <c r="AH2421" s="30"/>
      <c r="AJ2421" s="30"/>
      <c r="AK2421" s="30"/>
      <c r="AL2421" s="30"/>
      <c r="AM2421" s="30"/>
      <c r="AN2421" s="30"/>
      <c r="AO2421" s="30"/>
      <c r="AP2421" s="30"/>
      <c r="AQ2421" s="30"/>
      <c r="AR2421" s="30"/>
      <c r="AS2421" s="30"/>
      <c r="AT2421" s="30"/>
      <c r="AU2421" s="121"/>
      <c r="AV2421" s="129"/>
      <c r="AW2421" s="129"/>
      <c r="AX2421" s="129"/>
    </row>
    <row r="2422" spans="1:50" x14ac:dyDescent="0.25">
      <c r="A2422" s="154"/>
      <c r="B2422" s="28"/>
      <c r="C2422" s="155"/>
      <c r="D2422" s="25"/>
      <c r="E2422" s="25"/>
      <c r="F2422" s="29"/>
      <c r="G2422" s="29"/>
      <c r="H2422" s="29"/>
      <c r="I2422" s="29"/>
      <c r="J2422" s="29"/>
      <c r="K2422" s="25"/>
      <c r="L2422" s="155"/>
      <c r="M2422" s="155"/>
      <c r="N2422" s="155"/>
      <c r="O2422" s="155"/>
      <c r="P2422" s="155"/>
      <c r="Q2422" s="28"/>
      <c r="R2422" s="29"/>
      <c r="S2422" s="27"/>
      <c r="T2422" s="27"/>
      <c r="U2422" s="28"/>
      <c r="V2422" s="156"/>
      <c r="W2422" s="156"/>
      <c r="X2422" s="156"/>
      <c r="Y2422" s="37"/>
      <c r="Z2422" s="37"/>
      <c r="AA2422" s="37"/>
      <c r="AB2422" s="30"/>
      <c r="AC2422" s="30"/>
      <c r="AD2422" s="31"/>
      <c r="AE2422" s="30"/>
      <c r="AF2422" s="30"/>
      <c r="AG2422" s="32"/>
      <c r="AH2422" s="30"/>
      <c r="AJ2422" s="30"/>
      <c r="AK2422" s="30"/>
      <c r="AL2422" s="30"/>
      <c r="AM2422" s="30"/>
      <c r="AN2422" s="30"/>
      <c r="AO2422" s="30"/>
      <c r="AP2422" s="30"/>
      <c r="AQ2422" s="30"/>
      <c r="AR2422" s="30"/>
      <c r="AS2422" s="30"/>
      <c r="AT2422" s="30"/>
      <c r="AU2422" s="121"/>
      <c r="AV2422" s="129"/>
      <c r="AW2422" s="129"/>
      <c r="AX2422" s="129"/>
    </row>
    <row r="2423" spans="1:50" x14ac:dyDescent="0.25">
      <c r="A2423" s="154"/>
      <c r="B2423" s="28"/>
      <c r="C2423" s="155"/>
      <c r="D2423" s="25"/>
      <c r="E2423" s="25"/>
      <c r="F2423" s="29"/>
      <c r="G2423" s="29"/>
      <c r="H2423" s="29"/>
      <c r="I2423" s="29"/>
      <c r="J2423" s="29"/>
      <c r="K2423" s="25"/>
      <c r="L2423" s="155"/>
      <c r="M2423" s="155"/>
      <c r="N2423" s="155"/>
      <c r="O2423" s="155"/>
      <c r="P2423" s="155"/>
      <c r="Q2423" s="28"/>
      <c r="R2423" s="29"/>
      <c r="S2423" s="27"/>
      <c r="T2423" s="27"/>
      <c r="U2423" s="28"/>
      <c r="V2423" s="156"/>
      <c r="W2423" s="156"/>
      <c r="X2423" s="156"/>
      <c r="Y2423" s="37"/>
      <c r="Z2423" s="37"/>
      <c r="AA2423" s="37"/>
      <c r="AB2423" s="30"/>
      <c r="AC2423" s="30"/>
      <c r="AD2423" s="31"/>
      <c r="AE2423" s="30"/>
      <c r="AF2423" s="30"/>
      <c r="AG2423" s="32"/>
      <c r="AH2423" s="30"/>
      <c r="AJ2423" s="30"/>
      <c r="AK2423" s="30"/>
      <c r="AL2423" s="30"/>
      <c r="AM2423" s="30"/>
      <c r="AN2423" s="30"/>
      <c r="AO2423" s="30"/>
      <c r="AP2423" s="30"/>
      <c r="AQ2423" s="30"/>
      <c r="AR2423" s="30"/>
      <c r="AS2423" s="30"/>
      <c r="AT2423" s="30"/>
      <c r="AU2423" s="121"/>
      <c r="AV2423" s="129"/>
      <c r="AW2423" s="129"/>
      <c r="AX2423" s="129"/>
    </row>
    <row r="2424" spans="1:50" x14ac:dyDescent="0.25">
      <c r="A2424" s="154"/>
      <c r="B2424" s="28"/>
      <c r="C2424" s="155"/>
      <c r="D2424" s="25"/>
      <c r="E2424" s="25"/>
      <c r="F2424" s="29"/>
      <c r="G2424" s="29"/>
      <c r="H2424" s="29"/>
      <c r="I2424" s="29"/>
      <c r="J2424" s="29"/>
      <c r="K2424" s="25"/>
      <c r="L2424" s="155"/>
      <c r="M2424" s="155"/>
      <c r="N2424" s="155"/>
      <c r="O2424" s="155"/>
      <c r="P2424" s="155"/>
      <c r="Q2424" s="28"/>
      <c r="R2424" s="29"/>
      <c r="S2424" s="27"/>
      <c r="T2424" s="27"/>
      <c r="U2424" s="28"/>
      <c r="V2424" s="156"/>
      <c r="W2424" s="156"/>
      <c r="X2424" s="156"/>
      <c r="Y2424" s="37"/>
      <c r="Z2424" s="37"/>
      <c r="AA2424" s="37"/>
      <c r="AB2424" s="30"/>
      <c r="AC2424" s="30"/>
      <c r="AD2424" s="31"/>
      <c r="AE2424" s="30"/>
      <c r="AF2424" s="30"/>
      <c r="AG2424" s="32"/>
      <c r="AH2424" s="30"/>
      <c r="AJ2424" s="30"/>
      <c r="AK2424" s="30"/>
      <c r="AL2424" s="30"/>
      <c r="AM2424" s="30"/>
      <c r="AN2424" s="30"/>
      <c r="AO2424" s="30"/>
      <c r="AP2424" s="30"/>
      <c r="AQ2424" s="30"/>
      <c r="AR2424" s="30"/>
      <c r="AS2424" s="30"/>
      <c r="AT2424" s="30"/>
      <c r="AU2424" s="121"/>
      <c r="AV2424" s="129"/>
      <c r="AW2424" s="129"/>
      <c r="AX2424" s="129"/>
    </row>
    <row r="2425" spans="1:50" x14ac:dyDescent="0.25">
      <c r="A2425" s="154"/>
      <c r="B2425" s="28"/>
      <c r="C2425" s="155"/>
      <c r="D2425" s="25"/>
      <c r="E2425" s="25"/>
      <c r="F2425" s="29"/>
      <c r="G2425" s="29"/>
      <c r="H2425" s="29"/>
      <c r="I2425" s="29"/>
      <c r="J2425" s="29"/>
      <c r="K2425" s="25"/>
      <c r="L2425" s="155"/>
      <c r="M2425" s="155"/>
      <c r="N2425" s="155"/>
      <c r="O2425" s="155"/>
      <c r="P2425" s="155"/>
      <c r="Q2425" s="28"/>
      <c r="R2425" s="29"/>
      <c r="S2425" s="27"/>
      <c r="T2425" s="27"/>
      <c r="U2425" s="28"/>
      <c r="V2425" s="156"/>
      <c r="W2425" s="156"/>
      <c r="X2425" s="156"/>
      <c r="Y2425" s="37"/>
      <c r="Z2425" s="37"/>
      <c r="AA2425" s="37"/>
      <c r="AB2425" s="30"/>
      <c r="AC2425" s="30"/>
      <c r="AD2425" s="31"/>
      <c r="AE2425" s="30"/>
      <c r="AF2425" s="30"/>
      <c r="AG2425" s="32"/>
      <c r="AH2425" s="30"/>
      <c r="AJ2425" s="30"/>
      <c r="AK2425" s="30"/>
      <c r="AL2425" s="30"/>
      <c r="AM2425" s="30"/>
      <c r="AN2425" s="30"/>
      <c r="AO2425" s="30"/>
      <c r="AP2425" s="30"/>
      <c r="AQ2425" s="30"/>
      <c r="AR2425" s="30"/>
      <c r="AS2425" s="30"/>
      <c r="AT2425" s="30"/>
      <c r="AU2425" s="121"/>
      <c r="AV2425" s="129"/>
      <c r="AW2425" s="129"/>
      <c r="AX2425" s="129"/>
    </row>
    <row r="2426" spans="1:50" x14ac:dyDescent="0.25">
      <c r="A2426" s="154"/>
      <c r="B2426" s="28"/>
      <c r="C2426" s="155"/>
      <c r="D2426" s="25"/>
      <c r="E2426" s="25"/>
      <c r="F2426" s="29"/>
      <c r="G2426" s="29"/>
      <c r="H2426" s="29"/>
      <c r="I2426" s="29"/>
      <c r="J2426" s="29"/>
      <c r="K2426" s="25"/>
      <c r="L2426" s="155"/>
      <c r="M2426" s="155"/>
      <c r="N2426" s="155"/>
      <c r="O2426" s="155"/>
      <c r="P2426" s="155"/>
      <c r="Q2426" s="28"/>
      <c r="R2426" s="29"/>
      <c r="S2426" s="27"/>
      <c r="T2426" s="27"/>
      <c r="U2426" s="28"/>
      <c r="V2426" s="156"/>
      <c r="W2426" s="156"/>
      <c r="X2426" s="156"/>
      <c r="Y2426" s="37"/>
      <c r="Z2426" s="37"/>
      <c r="AA2426" s="37"/>
      <c r="AB2426" s="30"/>
      <c r="AC2426" s="30"/>
      <c r="AD2426" s="31"/>
      <c r="AE2426" s="30"/>
      <c r="AF2426" s="30"/>
      <c r="AG2426" s="32"/>
      <c r="AH2426" s="30"/>
      <c r="AJ2426" s="30"/>
      <c r="AK2426" s="30"/>
      <c r="AL2426" s="30"/>
      <c r="AM2426" s="30"/>
      <c r="AN2426" s="30"/>
      <c r="AO2426" s="30"/>
      <c r="AP2426" s="30"/>
      <c r="AQ2426" s="30"/>
      <c r="AR2426" s="30"/>
      <c r="AS2426" s="30"/>
      <c r="AT2426" s="30"/>
      <c r="AU2426" s="121"/>
      <c r="AV2426" s="129"/>
      <c r="AW2426" s="129"/>
      <c r="AX2426" s="129"/>
    </row>
    <row r="2427" spans="1:50" x14ac:dyDescent="0.25">
      <c r="A2427" s="154"/>
      <c r="B2427" s="28"/>
      <c r="C2427" s="155"/>
      <c r="D2427" s="25"/>
      <c r="E2427" s="25"/>
      <c r="F2427" s="29"/>
      <c r="G2427" s="29"/>
      <c r="H2427" s="29"/>
      <c r="I2427" s="29"/>
      <c r="J2427" s="29"/>
      <c r="K2427" s="25"/>
      <c r="L2427" s="155"/>
      <c r="M2427" s="155"/>
      <c r="N2427" s="155"/>
      <c r="O2427" s="155"/>
      <c r="P2427" s="155"/>
      <c r="Q2427" s="28"/>
      <c r="R2427" s="29"/>
      <c r="S2427" s="27"/>
      <c r="T2427" s="27"/>
      <c r="U2427" s="28"/>
      <c r="V2427" s="156"/>
      <c r="W2427" s="156"/>
      <c r="X2427" s="156"/>
      <c r="Y2427" s="37"/>
      <c r="Z2427" s="37"/>
      <c r="AA2427" s="37"/>
      <c r="AB2427" s="30"/>
      <c r="AC2427" s="30"/>
      <c r="AD2427" s="31"/>
      <c r="AE2427" s="30"/>
      <c r="AF2427" s="30"/>
      <c r="AG2427" s="32"/>
      <c r="AH2427" s="30"/>
      <c r="AJ2427" s="30"/>
      <c r="AK2427" s="30"/>
      <c r="AL2427" s="30"/>
      <c r="AM2427" s="30"/>
      <c r="AN2427" s="30"/>
      <c r="AO2427" s="30"/>
      <c r="AP2427" s="30"/>
      <c r="AQ2427" s="30"/>
      <c r="AR2427" s="30"/>
      <c r="AS2427" s="30"/>
      <c r="AT2427" s="30"/>
      <c r="AU2427" s="121"/>
      <c r="AV2427" s="129"/>
      <c r="AW2427" s="129"/>
      <c r="AX2427" s="129"/>
    </row>
    <row r="2428" spans="1:50" x14ac:dyDescent="0.25">
      <c r="A2428" s="154"/>
      <c r="B2428" s="28"/>
      <c r="C2428" s="155"/>
      <c r="D2428" s="25"/>
      <c r="E2428" s="25"/>
      <c r="F2428" s="29"/>
      <c r="G2428" s="29"/>
      <c r="H2428" s="29"/>
      <c r="I2428" s="29"/>
      <c r="J2428" s="29"/>
      <c r="K2428" s="25"/>
      <c r="L2428" s="155"/>
      <c r="M2428" s="155"/>
      <c r="N2428" s="155"/>
      <c r="O2428" s="155"/>
      <c r="P2428" s="155"/>
      <c r="Q2428" s="28"/>
      <c r="R2428" s="29"/>
      <c r="S2428" s="27"/>
      <c r="T2428" s="27"/>
      <c r="U2428" s="28"/>
      <c r="V2428" s="156"/>
      <c r="W2428" s="156"/>
      <c r="X2428" s="156"/>
      <c r="Y2428" s="37"/>
      <c r="Z2428" s="37"/>
      <c r="AA2428" s="37"/>
      <c r="AB2428" s="30"/>
      <c r="AC2428" s="30"/>
      <c r="AD2428" s="31"/>
      <c r="AE2428" s="30"/>
      <c r="AF2428" s="30"/>
      <c r="AG2428" s="32"/>
      <c r="AH2428" s="30"/>
      <c r="AJ2428" s="30"/>
      <c r="AK2428" s="30"/>
      <c r="AL2428" s="30"/>
      <c r="AM2428" s="30"/>
      <c r="AN2428" s="30"/>
      <c r="AO2428" s="30"/>
      <c r="AP2428" s="30"/>
      <c r="AQ2428" s="30"/>
      <c r="AR2428" s="30"/>
      <c r="AS2428" s="30"/>
      <c r="AT2428" s="30"/>
      <c r="AU2428" s="121"/>
      <c r="AV2428" s="129"/>
      <c r="AW2428" s="129"/>
      <c r="AX2428" s="129"/>
    </row>
    <row r="2429" spans="1:50" x14ac:dyDescent="0.25">
      <c r="A2429" s="154"/>
      <c r="B2429" s="28"/>
      <c r="C2429" s="155"/>
      <c r="D2429" s="25"/>
      <c r="E2429" s="25"/>
      <c r="F2429" s="29"/>
      <c r="G2429" s="29"/>
      <c r="H2429" s="29"/>
      <c r="I2429" s="29"/>
      <c r="J2429" s="29"/>
      <c r="K2429" s="25"/>
      <c r="L2429" s="155"/>
      <c r="M2429" s="155"/>
      <c r="N2429" s="155"/>
      <c r="O2429" s="155"/>
      <c r="P2429" s="155"/>
      <c r="Q2429" s="28"/>
      <c r="R2429" s="29"/>
      <c r="S2429" s="27"/>
      <c r="T2429" s="27"/>
      <c r="U2429" s="28"/>
      <c r="V2429" s="156"/>
      <c r="W2429" s="156"/>
      <c r="X2429" s="156"/>
      <c r="Y2429" s="37"/>
      <c r="Z2429" s="37"/>
      <c r="AA2429" s="37"/>
      <c r="AB2429" s="30"/>
      <c r="AC2429" s="30"/>
      <c r="AD2429" s="31"/>
      <c r="AE2429" s="30"/>
      <c r="AF2429" s="30"/>
      <c r="AG2429" s="32"/>
      <c r="AH2429" s="30"/>
      <c r="AJ2429" s="30"/>
      <c r="AK2429" s="30"/>
      <c r="AL2429" s="30"/>
      <c r="AM2429" s="30"/>
      <c r="AN2429" s="30"/>
      <c r="AO2429" s="30"/>
      <c r="AP2429" s="30"/>
      <c r="AQ2429" s="30"/>
      <c r="AR2429" s="30"/>
      <c r="AS2429" s="30"/>
      <c r="AT2429" s="30"/>
      <c r="AU2429" s="121"/>
      <c r="AV2429" s="129"/>
      <c r="AW2429" s="129"/>
      <c r="AX2429" s="129"/>
    </row>
    <row r="2430" spans="1:50" x14ac:dyDescent="0.25">
      <c r="A2430" s="154"/>
      <c r="B2430" s="28"/>
      <c r="C2430" s="155"/>
      <c r="D2430" s="25"/>
      <c r="E2430" s="25"/>
      <c r="F2430" s="29"/>
      <c r="G2430" s="29"/>
      <c r="H2430" s="29"/>
      <c r="I2430" s="29"/>
      <c r="J2430" s="29"/>
      <c r="K2430" s="25"/>
      <c r="L2430" s="155"/>
      <c r="M2430" s="155"/>
      <c r="N2430" s="155"/>
      <c r="O2430" s="155"/>
      <c r="P2430" s="155"/>
      <c r="Q2430" s="28"/>
      <c r="R2430" s="29"/>
      <c r="S2430" s="27"/>
      <c r="T2430" s="27"/>
      <c r="U2430" s="28"/>
      <c r="V2430" s="156"/>
      <c r="W2430" s="156"/>
      <c r="X2430" s="156"/>
      <c r="Y2430" s="37"/>
      <c r="Z2430" s="37"/>
      <c r="AA2430" s="37"/>
      <c r="AB2430" s="30"/>
      <c r="AC2430" s="30"/>
      <c r="AD2430" s="31"/>
      <c r="AE2430" s="30"/>
      <c r="AF2430" s="30"/>
      <c r="AG2430" s="32"/>
      <c r="AH2430" s="30"/>
      <c r="AJ2430" s="30"/>
      <c r="AK2430" s="30"/>
      <c r="AL2430" s="30"/>
      <c r="AM2430" s="30"/>
      <c r="AN2430" s="30"/>
      <c r="AO2430" s="30"/>
      <c r="AP2430" s="30"/>
      <c r="AQ2430" s="30"/>
      <c r="AR2430" s="30"/>
      <c r="AS2430" s="30"/>
      <c r="AT2430" s="30"/>
      <c r="AU2430" s="121"/>
      <c r="AV2430" s="129"/>
      <c r="AW2430" s="129"/>
      <c r="AX2430" s="129"/>
    </row>
    <row r="2431" spans="1:50" x14ac:dyDescent="0.25">
      <c r="A2431" s="154"/>
      <c r="B2431" s="28"/>
      <c r="C2431" s="155"/>
      <c r="D2431" s="25"/>
      <c r="E2431" s="25"/>
      <c r="F2431" s="29"/>
      <c r="G2431" s="29"/>
      <c r="H2431" s="29"/>
      <c r="I2431" s="29"/>
      <c r="J2431" s="29"/>
      <c r="K2431" s="25"/>
      <c r="L2431" s="155"/>
      <c r="M2431" s="155"/>
      <c r="N2431" s="155"/>
      <c r="O2431" s="155"/>
      <c r="P2431" s="155"/>
      <c r="Q2431" s="28"/>
      <c r="R2431" s="29"/>
      <c r="S2431" s="27"/>
      <c r="T2431" s="27"/>
      <c r="U2431" s="28"/>
      <c r="V2431" s="156"/>
      <c r="W2431" s="156"/>
      <c r="X2431" s="156"/>
      <c r="Y2431" s="37"/>
      <c r="Z2431" s="37"/>
      <c r="AA2431" s="37"/>
      <c r="AB2431" s="30"/>
      <c r="AC2431" s="30"/>
      <c r="AD2431" s="31"/>
      <c r="AE2431" s="30"/>
      <c r="AF2431" s="30"/>
      <c r="AG2431" s="32"/>
      <c r="AH2431" s="30"/>
      <c r="AJ2431" s="30"/>
      <c r="AK2431" s="30"/>
      <c r="AL2431" s="30"/>
      <c r="AM2431" s="30"/>
      <c r="AN2431" s="30"/>
      <c r="AO2431" s="30"/>
      <c r="AP2431" s="30"/>
      <c r="AQ2431" s="30"/>
      <c r="AR2431" s="30"/>
      <c r="AS2431" s="30"/>
      <c r="AT2431" s="30"/>
      <c r="AU2431" s="121"/>
      <c r="AV2431" s="129"/>
      <c r="AW2431" s="129"/>
      <c r="AX2431" s="129"/>
    </row>
    <row r="2432" spans="1:50" x14ac:dyDescent="0.25">
      <c r="A2432" s="154"/>
      <c r="B2432" s="28"/>
      <c r="C2432" s="155"/>
      <c r="D2432" s="25"/>
      <c r="E2432" s="25"/>
      <c r="F2432" s="29"/>
      <c r="G2432" s="29"/>
      <c r="H2432" s="29"/>
      <c r="I2432" s="29"/>
      <c r="J2432" s="29"/>
      <c r="K2432" s="25"/>
      <c r="L2432" s="155"/>
      <c r="M2432" s="155"/>
      <c r="N2432" s="155"/>
      <c r="O2432" s="155"/>
      <c r="P2432" s="155"/>
      <c r="Q2432" s="28"/>
      <c r="R2432" s="29"/>
      <c r="S2432" s="27"/>
      <c r="T2432" s="27"/>
      <c r="U2432" s="28"/>
      <c r="V2432" s="156"/>
      <c r="W2432" s="156"/>
      <c r="X2432" s="156"/>
      <c r="Y2432" s="37"/>
      <c r="Z2432" s="37"/>
      <c r="AA2432" s="37"/>
      <c r="AB2432" s="30"/>
      <c r="AC2432" s="30"/>
      <c r="AD2432" s="31"/>
      <c r="AE2432" s="30"/>
      <c r="AF2432" s="30"/>
      <c r="AG2432" s="32"/>
      <c r="AH2432" s="30"/>
      <c r="AJ2432" s="30"/>
      <c r="AK2432" s="30"/>
      <c r="AL2432" s="30"/>
      <c r="AM2432" s="30"/>
      <c r="AN2432" s="30"/>
      <c r="AO2432" s="30"/>
      <c r="AP2432" s="30"/>
      <c r="AQ2432" s="30"/>
      <c r="AR2432" s="30"/>
      <c r="AS2432" s="30"/>
      <c r="AT2432" s="30"/>
      <c r="AU2432" s="121"/>
      <c r="AV2432" s="129"/>
      <c r="AW2432" s="129"/>
      <c r="AX2432" s="129"/>
    </row>
    <row r="2433" spans="1:50" x14ac:dyDescent="0.25">
      <c r="A2433" s="154"/>
      <c r="B2433" s="28"/>
      <c r="C2433" s="155"/>
      <c r="D2433" s="25"/>
      <c r="E2433" s="25"/>
      <c r="F2433" s="29"/>
      <c r="G2433" s="29"/>
      <c r="H2433" s="29"/>
      <c r="I2433" s="29"/>
      <c r="J2433" s="29"/>
      <c r="K2433" s="25"/>
      <c r="L2433" s="155"/>
      <c r="M2433" s="155"/>
      <c r="N2433" s="155"/>
      <c r="O2433" s="155"/>
      <c r="P2433" s="155"/>
      <c r="Q2433" s="28"/>
      <c r="R2433" s="29"/>
      <c r="S2433" s="27"/>
      <c r="T2433" s="27"/>
      <c r="U2433" s="28"/>
      <c r="V2433" s="156"/>
      <c r="W2433" s="156"/>
      <c r="X2433" s="156"/>
      <c r="Y2433" s="37"/>
      <c r="Z2433" s="37"/>
      <c r="AA2433" s="37"/>
      <c r="AB2433" s="30"/>
      <c r="AC2433" s="30"/>
      <c r="AD2433" s="31"/>
      <c r="AE2433" s="30"/>
      <c r="AF2433" s="30"/>
      <c r="AG2433" s="32"/>
      <c r="AH2433" s="30"/>
      <c r="AJ2433" s="30"/>
      <c r="AK2433" s="30"/>
      <c r="AL2433" s="30"/>
      <c r="AM2433" s="30"/>
      <c r="AN2433" s="30"/>
      <c r="AO2433" s="30"/>
      <c r="AP2433" s="30"/>
      <c r="AQ2433" s="30"/>
      <c r="AR2433" s="30"/>
      <c r="AS2433" s="30"/>
      <c r="AT2433" s="30"/>
      <c r="AU2433" s="121"/>
      <c r="AV2433" s="129"/>
      <c r="AW2433" s="129"/>
      <c r="AX2433" s="129"/>
    </row>
    <row r="2434" spans="1:50" x14ac:dyDescent="0.25">
      <c r="A2434" s="154"/>
      <c r="B2434" s="28"/>
      <c r="C2434" s="155"/>
      <c r="D2434" s="25"/>
      <c r="E2434" s="25"/>
      <c r="F2434" s="29"/>
      <c r="G2434" s="29"/>
      <c r="H2434" s="29"/>
      <c r="I2434" s="29"/>
      <c r="J2434" s="29"/>
      <c r="K2434" s="25"/>
      <c r="L2434" s="155"/>
      <c r="M2434" s="155"/>
      <c r="N2434" s="155"/>
      <c r="O2434" s="155"/>
      <c r="P2434" s="155"/>
      <c r="Q2434" s="28"/>
      <c r="R2434" s="29"/>
      <c r="S2434" s="27"/>
      <c r="T2434" s="27"/>
      <c r="U2434" s="28"/>
      <c r="V2434" s="156"/>
      <c r="W2434" s="156"/>
      <c r="X2434" s="156"/>
      <c r="Y2434" s="37"/>
      <c r="Z2434" s="37"/>
      <c r="AA2434" s="37"/>
      <c r="AB2434" s="30"/>
      <c r="AC2434" s="30"/>
      <c r="AD2434" s="31"/>
      <c r="AE2434" s="30"/>
      <c r="AF2434" s="30"/>
      <c r="AG2434" s="32"/>
      <c r="AH2434" s="30"/>
      <c r="AJ2434" s="30"/>
      <c r="AK2434" s="30"/>
      <c r="AL2434" s="30"/>
      <c r="AM2434" s="30"/>
      <c r="AN2434" s="30"/>
      <c r="AO2434" s="30"/>
      <c r="AP2434" s="30"/>
      <c r="AQ2434" s="30"/>
      <c r="AR2434" s="30"/>
      <c r="AS2434" s="30"/>
      <c r="AT2434" s="30"/>
      <c r="AU2434" s="121"/>
      <c r="AV2434" s="129"/>
      <c r="AW2434" s="129"/>
      <c r="AX2434" s="129"/>
    </row>
    <row r="2435" spans="1:50" x14ac:dyDescent="0.25">
      <c r="A2435" s="154"/>
      <c r="B2435" s="28"/>
      <c r="C2435" s="155"/>
      <c r="D2435" s="25"/>
      <c r="E2435" s="25"/>
      <c r="F2435" s="29"/>
      <c r="G2435" s="29"/>
      <c r="H2435" s="29"/>
      <c r="I2435" s="29"/>
      <c r="J2435" s="29"/>
      <c r="K2435" s="25"/>
      <c r="L2435" s="155"/>
      <c r="M2435" s="155"/>
      <c r="N2435" s="155"/>
      <c r="O2435" s="155"/>
      <c r="P2435" s="155"/>
      <c r="Q2435" s="28"/>
      <c r="R2435" s="29"/>
      <c r="S2435" s="27"/>
      <c r="T2435" s="27"/>
      <c r="U2435" s="28"/>
      <c r="V2435" s="156"/>
      <c r="W2435" s="156"/>
      <c r="X2435" s="156"/>
      <c r="Y2435" s="37"/>
      <c r="Z2435" s="37"/>
      <c r="AA2435" s="37"/>
      <c r="AB2435" s="30"/>
      <c r="AC2435" s="30"/>
      <c r="AD2435" s="31"/>
      <c r="AE2435" s="30"/>
      <c r="AF2435" s="30"/>
      <c r="AG2435" s="32"/>
      <c r="AH2435" s="30"/>
      <c r="AJ2435" s="30"/>
      <c r="AK2435" s="30"/>
      <c r="AL2435" s="30"/>
      <c r="AM2435" s="30"/>
      <c r="AN2435" s="30"/>
      <c r="AO2435" s="30"/>
      <c r="AP2435" s="30"/>
      <c r="AQ2435" s="30"/>
      <c r="AR2435" s="30"/>
      <c r="AS2435" s="30"/>
      <c r="AT2435" s="30"/>
      <c r="AU2435" s="121"/>
      <c r="AV2435" s="129"/>
      <c r="AW2435" s="129"/>
      <c r="AX2435" s="129"/>
    </row>
    <row r="2436" spans="1:50" x14ac:dyDescent="0.25">
      <c r="A2436" s="154"/>
      <c r="B2436" s="28"/>
      <c r="C2436" s="155"/>
      <c r="D2436" s="25"/>
      <c r="E2436" s="25"/>
      <c r="F2436" s="29"/>
      <c r="G2436" s="29"/>
      <c r="H2436" s="29"/>
      <c r="I2436" s="29"/>
      <c r="J2436" s="29"/>
      <c r="K2436" s="25"/>
      <c r="L2436" s="155"/>
      <c r="M2436" s="155"/>
      <c r="N2436" s="155"/>
      <c r="O2436" s="155"/>
      <c r="P2436" s="155"/>
      <c r="Q2436" s="28"/>
      <c r="R2436" s="29"/>
      <c r="S2436" s="27"/>
      <c r="T2436" s="27"/>
      <c r="U2436" s="28"/>
      <c r="V2436" s="156"/>
      <c r="W2436" s="156"/>
      <c r="X2436" s="156"/>
      <c r="Y2436" s="37"/>
      <c r="Z2436" s="37"/>
      <c r="AA2436" s="37"/>
      <c r="AB2436" s="30"/>
      <c r="AC2436" s="30"/>
      <c r="AD2436" s="31"/>
      <c r="AE2436" s="30"/>
      <c r="AF2436" s="30"/>
      <c r="AG2436" s="32"/>
      <c r="AH2436" s="30"/>
      <c r="AJ2436" s="30"/>
      <c r="AK2436" s="30"/>
      <c r="AL2436" s="30"/>
      <c r="AM2436" s="30"/>
      <c r="AN2436" s="30"/>
      <c r="AO2436" s="30"/>
      <c r="AP2436" s="30"/>
      <c r="AQ2436" s="30"/>
      <c r="AR2436" s="30"/>
      <c r="AS2436" s="30"/>
      <c r="AT2436" s="30"/>
      <c r="AU2436" s="121"/>
      <c r="AV2436" s="129"/>
      <c r="AW2436" s="129"/>
      <c r="AX2436" s="129"/>
    </row>
    <row r="2437" spans="1:50" x14ac:dyDescent="0.25">
      <c r="A2437" s="154"/>
      <c r="B2437" s="28"/>
      <c r="C2437" s="155"/>
      <c r="D2437" s="25"/>
      <c r="E2437" s="25"/>
      <c r="F2437" s="29"/>
      <c r="G2437" s="29"/>
      <c r="H2437" s="29"/>
      <c r="I2437" s="29"/>
      <c r="J2437" s="29"/>
      <c r="K2437" s="25"/>
      <c r="L2437" s="155"/>
      <c r="M2437" s="155"/>
      <c r="N2437" s="155"/>
      <c r="O2437" s="155"/>
      <c r="P2437" s="155"/>
      <c r="Q2437" s="28"/>
      <c r="R2437" s="29"/>
      <c r="S2437" s="27"/>
      <c r="T2437" s="27"/>
      <c r="U2437" s="28"/>
      <c r="V2437" s="156"/>
      <c r="W2437" s="156"/>
      <c r="X2437" s="156"/>
      <c r="Y2437" s="37"/>
      <c r="Z2437" s="37"/>
      <c r="AA2437" s="37"/>
      <c r="AB2437" s="30"/>
      <c r="AC2437" s="30"/>
      <c r="AD2437" s="31"/>
      <c r="AE2437" s="30"/>
      <c r="AF2437" s="30"/>
      <c r="AG2437" s="32"/>
      <c r="AH2437" s="30"/>
      <c r="AJ2437" s="30"/>
      <c r="AK2437" s="30"/>
      <c r="AL2437" s="30"/>
      <c r="AM2437" s="30"/>
      <c r="AN2437" s="30"/>
      <c r="AO2437" s="30"/>
      <c r="AP2437" s="30"/>
      <c r="AQ2437" s="30"/>
      <c r="AR2437" s="30"/>
      <c r="AS2437" s="30"/>
      <c r="AT2437" s="30"/>
      <c r="AU2437" s="121"/>
      <c r="AV2437" s="129"/>
      <c r="AW2437" s="129"/>
      <c r="AX2437" s="129"/>
    </row>
    <row r="2438" spans="1:50" x14ac:dyDescent="0.25">
      <c r="A2438" s="154"/>
      <c r="B2438" s="28"/>
      <c r="C2438" s="155"/>
      <c r="D2438" s="25"/>
      <c r="E2438" s="25"/>
      <c r="F2438" s="29"/>
      <c r="G2438" s="29"/>
      <c r="H2438" s="29"/>
      <c r="I2438" s="29"/>
      <c r="J2438" s="29"/>
      <c r="K2438" s="25"/>
      <c r="L2438" s="155"/>
      <c r="M2438" s="155"/>
      <c r="N2438" s="155"/>
      <c r="O2438" s="155"/>
      <c r="P2438" s="155"/>
      <c r="Q2438" s="28"/>
      <c r="R2438" s="29"/>
      <c r="S2438" s="27"/>
      <c r="T2438" s="27"/>
      <c r="U2438" s="28"/>
      <c r="V2438" s="156"/>
      <c r="W2438" s="156"/>
      <c r="X2438" s="156"/>
      <c r="Y2438" s="37"/>
      <c r="Z2438" s="37"/>
      <c r="AA2438" s="37"/>
      <c r="AB2438" s="30"/>
      <c r="AC2438" s="30"/>
      <c r="AD2438" s="31"/>
      <c r="AE2438" s="30"/>
      <c r="AF2438" s="30"/>
      <c r="AG2438" s="32"/>
      <c r="AH2438" s="30"/>
      <c r="AJ2438" s="30"/>
      <c r="AK2438" s="30"/>
      <c r="AL2438" s="30"/>
      <c r="AM2438" s="30"/>
      <c r="AN2438" s="30"/>
      <c r="AO2438" s="30"/>
      <c r="AP2438" s="30"/>
      <c r="AQ2438" s="30"/>
      <c r="AR2438" s="30"/>
      <c r="AS2438" s="30"/>
      <c r="AT2438" s="30"/>
      <c r="AU2438" s="121"/>
      <c r="AV2438" s="129"/>
      <c r="AW2438" s="129"/>
      <c r="AX2438" s="129"/>
    </row>
    <row r="2439" spans="1:50" x14ac:dyDescent="0.25">
      <c r="A2439" s="154"/>
      <c r="B2439" s="28"/>
      <c r="C2439" s="155"/>
      <c r="D2439" s="25"/>
      <c r="E2439" s="25"/>
      <c r="F2439" s="29"/>
      <c r="G2439" s="29"/>
      <c r="H2439" s="29"/>
      <c r="I2439" s="29"/>
      <c r="J2439" s="29"/>
      <c r="K2439" s="25"/>
      <c r="L2439" s="155"/>
      <c r="M2439" s="155"/>
      <c r="N2439" s="155"/>
      <c r="O2439" s="155"/>
      <c r="P2439" s="155"/>
      <c r="Q2439" s="28"/>
      <c r="R2439" s="29"/>
      <c r="S2439" s="27"/>
      <c r="T2439" s="27"/>
      <c r="U2439" s="28"/>
      <c r="V2439" s="156"/>
      <c r="W2439" s="156"/>
      <c r="X2439" s="156"/>
      <c r="Y2439" s="37"/>
      <c r="Z2439" s="37"/>
      <c r="AA2439" s="37"/>
      <c r="AB2439" s="30"/>
      <c r="AC2439" s="30"/>
      <c r="AD2439" s="31"/>
      <c r="AE2439" s="30"/>
      <c r="AF2439" s="30"/>
      <c r="AG2439" s="32"/>
      <c r="AH2439" s="30"/>
      <c r="AJ2439" s="30"/>
      <c r="AK2439" s="30"/>
      <c r="AL2439" s="30"/>
      <c r="AM2439" s="30"/>
      <c r="AN2439" s="30"/>
      <c r="AO2439" s="30"/>
      <c r="AP2439" s="30"/>
      <c r="AQ2439" s="30"/>
      <c r="AR2439" s="30"/>
      <c r="AS2439" s="30"/>
      <c r="AT2439" s="30"/>
      <c r="AU2439" s="121"/>
      <c r="AV2439" s="129"/>
      <c r="AW2439" s="129"/>
      <c r="AX2439" s="129"/>
    </row>
    <row r="2440" spans="1:50" x14ac:dyDescent="0.25">
      <c r="A2440" s="154"/>
      <c r="B2440" s="28"/>
      <c r="C2440" s="155"/>
      <c r="D2440" s="25"/>
      <c r="E2440" s="25"/>
      <c r="F2440" s="29"/>
      <c r="G2440" s="29"/>
      <c r="H2440" s="29"/>
      <c r="I2440" s="29"/>
      <c r="J2440" s="29"/>
      <c r="K2440" s="25"/>
      <c r="L2440" s="155"/>
      <c r="M2440" s="155"/>
      <c r="N2440" s="155"/>
      <c r="O2440" s="155"/>
      <c r="P2440" s="155"/>
      <c r="Q2440" s="28"/>
      <c r="R2440" s="29"/>
      <c r="S2440" s="27"/>
      <c r="T2440" s="27"/>
      <c r="U2440" s="28"/>
      <c r="V2440" s="156"/>
      <c r="W2440" s="156"/>
      <c r="X2440" s="156"/>
      <c r="Y2440" s="37"/>
      <c r="Z2440" s="37"/>
      <c r="AA2440" s="37"/>
      <c r="AB2440" s="30"/>
      <c r="AC2440" s="30"/>
      <c r="AD2440" s="31"/>
      <c r="AE2440" s="30"/>
      <c r="AF2440" s="30"/>
      <c r="AG2440" s="32"/>
      <c r="AH2440" s="30"/>
      <c r="AJ2440" s="30"/>
      <c r="AK2440" s="30"/>
      <c r="AL2440" s="30"/>
      <c r="AM2440" s="30"/>
      <c r="AN2440" s="30"/>
      <c r="AO2440" s="30"/>
      <c r="AP2440" s="30"/>
      <c r="AQ2440" s="30"/>
      <c r="AR2440" s="30"/>
      <c r="AS2440" s="30"/>
      <c r="AT2440" s="30"/>
      <c r="AU2440" s="121"/>
      <c r="AV2440" s="129"/>
      <c r="AW2440" s="129"/>
      <c r="AX2440" s="129"/>
    </row>
    <row r="2441" spans="1:50" x14ac:dyDescent="0.25">
      <c r="A2441" s="154"/>
      <c r="B2441" s="28"/>
      <c r="C2441" s="155"/>
      <c r="D2441" s="25"/>
      <c r="E2441" s="25"/>
      <c r="F2441" s="29"/>
      <c r="G2441" s="29"/>
      <c r="H2441" s="29"/>
      <c r="I2441" s="29"/>
      <c r="J2441" s="29"/>
      <c r="K2441" s="25"/>
      <c r="L2441" s="155"/>
      <c r="M2441" s="155"/>
      <c r="N2441" s="155"/>
      <c r="O2441" s="155"/>
      <c r="P2441" s="155"/>
      <c r="Q2441" s="28"/>
      <c r="R2441" s="29"/>
      <c r="S2441" s="27"/>
      <c r="T2441" s="27"/>
      <c r="U2441" s="28"/>
      <c r="V2441" s="156"/>
      <c r="W2441" s="156"/>
      <c r="X2441" s="156"/>
      <c r="Y2441" s="37"/>
      <c r="Z2441" s="37"/>
      <c r="AA2441" s="37"/>
      <c r="AB2441" s="30"/>
      <c r="AC2441" s="30"/>
      <c r="AD2441" s="31"/>
      <c r="AE2441" s="30"/>
      <c r="AF2441" s="30"/>
      <c r="AG2441" s="32"/>
      <c r="AH2441" s="30"/>
      <c r="AJ2441" s="30"/>
      <c r="AK2441" s="30"/>
      <c r="AL2441" s="30"/>
      <c r="AM2441" s="30"/>
      <c r="AN2441" s="30"/>
      <c r="AO2441" s="30"/>
      <c r="AP2441" s="30"/>
      <c r="AQ2441" s="30"/>
      <c r="AR2441" s="30"/>
      <c r="AS2441" s="30"/>
      <c r="AT2441" s="30"/>
      <c r="AU2441" s="121"/>
      <c r="AV2441" s="129"/>
      <c r="AW2441" s="129"/>
      <c r="AX2441" s="129"/>
    </row>
    <row r="2442" spans="1:50" x14ac:dyDescent="0.25">
      <c r="A2442" s="154"/>
      <c r="B2442" s="28"/>
      <c r="C2442" s="155"/>
      <c r="D2442" s="25"/>
      <c r="E2442" s="25"/>
      <c r="F2442" s="29"/>
      <c r="G2442" s="29"/>
      <c r="H2442" s="29"/>
      <c r="I2442" s="29"/>
      <c r="J2442" s="29"/>
      <c r="K2442" s="25"/>
      <c r="L2442" s="155"/>
      <c r="M2442" s="155"/>
      <c r="N2442" s="155"/>
      <c r="O2442" s="155"/>
      <c r="P2442" s="155"/>
      <c r="Q2442" s="28"/>
      <c r="R2442" s="29"/>
      <c r="S2442" s="27"/>
      <c r="T2442" s="27"/>
      <c r="U2442" s="28"/>
      <c r="V2442" s="156"/>
      <c r="W2442" s="156"/>
      <c r="X2442" s="156"/>
      <c r="Y2442" s="37"/>
      <c r="Z2442" s="37"/>
      <c r="AA2442" s="37"/>
      <c r="AB2442" s="30"/>
      <c r="AC2442" s="30"/>
      <c r="AD2442" s="31"/>
      <c r="AE2442" s="30"/>
      <c r="AF2442" s="30"/>
      <c r="AG2442" s="32"/>
      <c r="AH2442" s="30"/>
      <c r="AJ2442" s="30"/>
      <c r="AK2442" s="30"/>
      <c r="AL2442" s="30"/>
      <c r="AM2442" s="30"/>
      <c r="AN2442" s="30"/>
      <c r="AO2442" s="30"/>
      <c r="AP2442" s="30"/>
      <c r="AQ2442" s="30"/>
      <c r="AR2442" s="30"/>
      <c r="AS2442" s="30"/>
      <c r="AT2442" s="30"/>
      <c r="AU2442" s="121"/>
      <c r="AV2442" s="129"/>
      <c r="AW2442" s="129"/>
      <c r="AX2442" s="129"/>
    </row>
    <row r="2443" spans="1:50" x14ac:dyDescent="0.25">
      <c r="A2443" s="154"/>
      <c r="B2443" s="28"/>
      <c r="C2443" s="155"/>
      <c r="D2443" s="25"/>
      <c r="E2443" s="25"/>
      <c r="F2443" s="29"/>
      <c r="G2443" s="29"/>
      <c r="H2443" s="29"/>
      <c r="I2443" s="29"/>
      <c r="J2443" s="29"/>
      <c r="K2443" s="25"/>
      <c r="L2443" s="155"/>
      <c r="M2443" s="155"/>
      <c r="N2443" s="155"/>
      <c r="O2443" s="155"/>
      <c r="P2443" s="155"/>
      <c r="Q2443" s="28"/>
      <c r="R2443" s="29"/>
      <c r="S2443" s="27"/>
      <c r="T2443" s="27"/>
      <c r="U2443" s="28"/>
      <c r="V2443" s="156"/>
      <c r="W2443" s="156"/>
      <c r="X2443" s="156"/>
      <c r="Y2443" s="37"/>
      <c r="Z2443" s="37"/>
      <c r="AA2443" s="37"/>
      <c r="AB2443" s="30"/>
      <c r="AC2443" s="30"/>
      <c r="AD2443" s="31"/>
      <c r="AE2443" s="30"/>
      <c r="AF2443" s="30"/>
      <c r="AG2443" s="32"/>
      <c r="AH2443" s="30"/>
      <c r="AJ2443" s="30"/>
      <c r="AK2443" s="30"/>
      <c r="AL2443" s="30"/>
      <c r="AM2443" s="30"/>
      <c r="AN2443" s="30"/>
      <c r="AO2443" s="30"/>
      <c r="AP2443" s="30"/>
      <c r="AQ2443" s="30"/>
      <c r="AR2443" s="30"/>
      <c r="AS2443" s="30"/>
      <c r="AT2443" s="30"/>
      <c r="AU2443" s="121"/>
      <c r="AV2443" s="129"/>
      <c r="AW2443" s="129"/>
      <c r="AX2443" s="129"/>
    </row>
    <row r="2444" spans="1:50" x14ac:dyDescent="0.25">
      <c r="A2444" s="154"/>
      <c r="B2444" s="28"/>
      <c r="C2444" s="155"/>
      <c r="D2444" s="25"/>
      <c r="E2444" s="25"/>
      <c r="F2444" s="29"/>
      <c r="G2444" s="29"/>
      <c r="H2444" s="29"/>
      <c r="I2444" s="29"/>
      <c r="J2444" s="29"/>
      <c r="K2444" s="25"/>
      <c r="L2444" s="155"/>
      <c r="M2444" s="155"/>
      <c r="N2444" s="155"/>
      <c r="O2444" s="155"/>
      <c r="P2444" s="155"/>
      <c r="Q2444" s="28"/>
      <c r="R2444" s="29"/>
      <c r="S2444" s="27"/>
      <c r="T2444" s="27"/>
      <c r="U2444" s="28"/>
      <c r="V2444" s="156"/>
      <c r="W2444" s="156"/>
      <c r="X2444" s="156"/>
      <c r="Y2444" s="37"/>
      <c r="Z2444" s="37"/>
      <c r="AA2444" s="37"/>
      <c r="AB2444" s="30"/>
      <c r="AC2444" s="30"/>
      <c r="AD2444" s="31"/>
      <c r="AE2444" s="30"/>
      <c r="AF2444" s="30"/>
      <c r="AG2444" s="32"/>
      <c r="AH2444" s="30"/>
      <c r="AJ2444" s="30"/>
      <c r="AK2444" s="30"/>
      <c r="AL2444" s="30"/>
      <c r="AM2444" s="30"/>
      <c r="AN2444" s="30"/>
      <c r="AO2444" s="30"/>
      <c r="AP2444" s="30"/>
      <c r="AQ2444" s="30"/>
      <c r="AR2444" s="30"/>
      <c r="AS2444" s="30"/>
      <c r="AT2444" s="30"/>
      <c r="AU2444" s="121"/>
      <c r="AV2444" s="129"/>
      <c r="AW2444" s="129"/>
      <c r="AX2444" s="129"/>
    </row>
    <row r="2445" spans="1:50" x14ac:dyDescent="0.25">
      <c r="A2445" s="154"/>
      <c r="B2445" s="28"/>
      <c r="C2445" s="155"/>
      <c r="D2445" s="25"/>
      <c r="E2445" s="25"/>
      <c r="F2445" s="29"/>
      <c r="G2445" s="29"/>
      <c r="H2445" s="29"/>
      <c r="I2445" s="29"/>
      <c r="J2445" s="29"/>
      <c r="K2445" s="25"/>
      <c r="L2445" s="155"/>
      <c r="M2445" s="155"/>
      <c r="N2445" s="155"/>
      <c r="O2445" s="155"/>
      <c r="P2445" s="155"/>
      <c r="Q2445" s="28"/>
      <c r="R2445" s="29"/>
      <c r="S2445" s="27"/>
      <c r="T2445" s="27"/>
      <c r="U2445" s="28"/>
      <c r="V2445" s="156"/>
      <c r="W2445" s="156"/>
      <c r="X2445" s="156"/>
      <c r="Y2445" s="37"/>
      <c r="Z2445" s="37"/>
      <c r="AA2445" s="37"/>
      <c r="AB2445" s="30"/>
      <c r="AC2445" s="30"/>
      <c r="AD2445" s="31"/>
      <c r="AE2445" s="30"/>
      <c r="AF2445" s="30"/>
      <c r="AG2445" s="32"/>
      <c r="AH2445" s="30"/>
      <c r="AJ2445" s="30"/>
      <c r="AK2445" s="30"/>
      <c r="AL2445" s="30"/>
      <c r="AM2445" s="30"/>
      <c r="AN2445" s="30"/>
      <c r="AO2445" s="30"/>
      <c r="AP2445" s="30"/>
      <c r="AQ2445" s="30"/>
      <c r="AR2445" s="30"/>
      <c r="AS2445" s="30"/>
      <c r="AT2445" s="30"/>
      <c r="AU2445" s="121"/>
      <c r="AV2445" s="129"/>
      <c r="AW2445" s="129"/>
      <c r="AX2445" s="129"/>
    </row>
    <row r="2446" spans="1:50" x14ac:dyDescent="0.25">
      <c r="A2446" s="154"/>
      <c r="B2446" s="28"/>
      <c r="C2446" s="155"/>
      <c r="D2446" s="25"/>
      <c r="E2446" s="25"/>
      <c r="F2446" s="29"/>
      <c r="G2446" s="29"/>
      <c r="H2446" s="29"/>
      <c r="I2446" s="29"/>
      <c r="J2446" s="29"/>
      <c r="K2446" s="25"/>
      <c r="L2446" s="155"/>
      <c r="M2446" s="155"/>
      <c r="N2446" s="155"/>
      <c r="O2446" s="155"/>
      <c r="P2446" s="155"/>
      <c r="Q2446" s="28"/>
      <c r="R2446" s="29"/>
      <c r="S2446" s="27"/>
      <c r="T2446" s="27"/>
      <c r="U2446" s="28"/>
      <c r="V2446" s="156"/>
      <c r="W2446" s="156"/>
      <c r="X2446" s="156"/>
      <c r="Y2446" s="37"/>
      <c r="Z2446" s="37"/>
      <c r="AA2446" s="37"/>
      <c r="AB2446" s="30"/>
      <c r="AC2446" s="30"/>
      <c r="AD2446" s="31"/>
      <c r="AE2446" s="30"/>
      <c r="AF2446" s="30"/>
      <c r="AG2446" s="32"/>
      <c r="AH2446" s="30"/>
      <c r="AJ2446" s="30"/>
      <c r="AK2446" s="30"/>
      <c r="AL2446" s="30"/>
      <c r="AM2446" s="30"/>
      <c r="AN2446" s="30"/>
      <c r="AO2446" s="30"/>
      <c r="AP2446" s="30"/>
      <c r="AQ2446" s="30"/>
      <c r="AR2446" s="30"/>
      <c r="AS2446" s="30"/>
      <c r="AT2446" s="30"/>
      <c r="AU2446" s="121"/>
      <c r="AV2446" s="129"/>
      <c r="AW2446" s="129"/>
      <c r="AX2446" s="129"/>
    </row>
    <row r="2447" spans="1:50" x14ac:dyDescent="0.25">
      <c r="A2447" s="154"/>
      <c r="B2447" s="28"/>
      <c r="C2447" s="155"/>
      <c r="D2447" s="25"/>
      <c r="E2447" s="25"/>
      <c r="F2447" s="29"/>
      <c r="G2447" s="29"/>
      <c r="H2447" s="29"/>
      <c r="I2447" s="29"/>
      <c r="J2447" s="29"/>
      <c r="K2447" s="25"/>
      <c r="L2447" s="155"/>
      <c r="M2447" s="155"/>
      <c r="N2447" s="155"/>
      <c r="O2447" s="155"/>
      <c r="P2447" s="155"/>
      <c r="Q2447" s="28"/>
      <c r="R2447" s="29"/>
      <c r="S2447" s="27"/>
      <c r="T2447" s="27"/>
      <c r="U2447" s="28"/>
      <c r="V2447" s="156"/>
      <c r="W2447" s="156"/>
      <c r="X2447" s="156"/>
      <c r="Y2447" s="37"/>
      <c r="Z2447" s="37"/>
      <c r="AA2447" s="37"/>
      <c r="AB2447" s="30"/>
      <c r="AC2447" s="30"/>
      <c r="AD2447" s="31"/>
      <c r="AE2447" s="30"/>
      <c r="AF2447" s="30"/>
      <c r="AG2447" s="32"/>
      <c r="AH2447" s="30"/>
      <c r="AJ2447" s="30"/>
      <c r="AK2447" s="30"/>
      <c r="AL2447" s="30"/>
      <c r="AM2447" s="30"/>
      <c r="AN2447" s="30"/>
      <c r="AO2447" s="30"/>
      <c r="AP2447" s="30"/>
      <c r="AQ2447" s="30"/>
      <c r="AR2447" s="30"/>
      <c r="AS2447" s="30"/>
      <c r="AT2447" s="30"/>
      <c r="AU2447" s="121"/>
      <c r="AV2447" s="129"/>
      <c r="AW2447" s="129"/>
      <c r="AX2447" s="129"/>
    </row>
    <row r="2448" spans="1:50" x14ac:dyDescent="0.25">
      <c r="A2448" s="154"/>
      <c r="B2448" s="28"/>
      <c r="C2448" s="155"/>
      <c r="D2448" s="25"/>
      <c r="E2448" s="25"/>
      <c r="F2448" s="29"/>
      <c r="G2448" s="29"/>
      <c r="H2448" s="29"/>
      <c r="I2448" s="29"/>
      <c r="J2448" s="29"/>
      <c r="K2448" s="25"/>
      <c r="L2448" s="155"/>
      <c r="M2448" s="155"/>
      <c r="N2448" s="155"/>
      <c r="O2448" s="155"/>
      <c r="P2448" s="155"/>
      <c r="Q2448" s="28"/>
      <c r="R2448" s="29"/>
      <c r="S2448" s="27"/>
      <c r="T2448" s="27"/>
      <c r="U2448" s="28"/>
      <c r="V2448" s="156"/>
      <c r="W2448" s="156"/>
      <c r="X2448" s="156"/>
      <c r="Y2448" s="37"/>
      <c r="Z2448" s="37"/>
      <c r="AA2448" s="37"/>
      <c r="AB2448" s="30"/>
      <c r="AC2448" s="30"/>
      <c r="AD2448" s="31"/>
      <c r="AE2448" s="30"/>
      <c r="AF2448" s="30"/>
      <c r="AG2448" s="32"/>
      <c r="AH2448" s="30"/>
      <c r="AJ2448" s="30"/>
      <c r="AK2448" s="30"/>
      <c r="AL2448" s="30"/>
      <c r="AM2448" s="30"/>
      <c r="AN2448" s="30"/>
      <c r="AO2448" s="30"/>
      <c r="AP2448" s="30"/>
      <c r="AQ2448" s="30"/>
      <c r="AR2448" s="30"/>
      <c r="AS2448" s="30"/>
      <c r="AT2448" s="30"/>
      <c r="AU2448" s="121"/>
      <c r="AV2448" s="129"/>
      <c r="AW2448" s="129"/>
      <c r="AX2448" s="129"/>
    </row>
    <row r="2449" spans="1:50" x14ac:dyDescent="0.25">
      <c r="A2449" s="154"/>
      <c r="B2449" s="28"/>
      <c r="C2449" s="155"/>
      <c r="D2449" s="25"/>
      <c r="E2449" s="25"/>
      <c r="F2449" s="29"/>
      <c r="G2449" s="29"/>
      <c r="H2449" s="29"/>
      <c r="I2449" s="29"/>
      <c r="J2449" s="29"/>
      <c r="K2449" s="25"/>
      <c r="L2449" s="155"/>
      <c r="M2449" s="155"/>
      <c r="N2449" s="155"/>
      <c r="O2449" s="155"/>
      <c r="P2449" s="155"/>
      <c r="Q2449" s="28"/>
      <c r="R2449" s="29"/>
      <c r="S2449" s="27"/>
      <c r="T2449" s="27"/>
      <c r="U2449" s="28"/>
      <c r="V2449" s="156"/>
      <c r="W2449" s="156"/>
      <c r="X2449" s="156"/>
      <c r="Y2449" s="37"/>
      <c r="Z2449" s="37"/>
      <c r="AA2449" s="37"/>
      <c r="AB2449" s="30"/>
      <c r="AC2449" s="30"/>
      <c r="AD2449" s="31"/>
      <c r="AE2449" s="30"/>
      <c r="AF2449" s="30"/>
      <c r="AG2449" s="32"/>
      <c r="AH2449" s="30"/>
      <c r="AJ2449" s="30"/>
      <c r="AK2449" s="30"/>
      <c r="AL2449" s="30"/>
      <c r="AM2449" s="30"/>
      <c r="AN2449" s="30"/>
      <c r="AO2449" s="30"/>
      <c r="AP2449" s="30"/>
      <c r="AQ2449" s="30"/>
      <c r="AR2449" s="30"/>
      <c r="AS2449" s="30"/>
      <c r="AT2449" s="30"/>
      <c r="AU2449" s="121"/>
      <c r="AV2449" s="129"/>
      <c r="AW2449" s="129"/>
      <c r="AX2449" s="129"/>
    </row>
    <row r="2450" spans="1:50" x14ac:dyDescent="0.25">
      <c r="A2450" s="154"/>
      <c r="B2450" s="28"/>
      <c r="C2450" s="155"/>
      <c r="D2450" s="25"/>
      <c r="E2450" s="25"/>
      <c r="F2450" s="29"/>
      <c r="G2450" s="29"/>
      <c r="H2450" s="29"/>
      <c r="I2450" s="29"/>
      <c r="J2450" s="29"/>
      <c r="K2450" s="25"/>
      <c r="L2450" s="155"/>
      <c r="M2450" s="155"/>
      <c r="N2450" s="155"/>
      <c r="O2450" s="155"/>
      <c r="P2450" s="155"/>
      <c r="Q2450" s="28"/>
      <c r="R2450" s="29"/>
      <c r="S2450" s="27"/>
      <c r="T2450" s="27"/>
      <c r="U2450" s="28"/>
      <c r="V2450" s="156"/>
      <c r="W2450" s="156"/>
      <c r="X2450" s="156"/>
      <c r="Y2450" s="37"/>
      <c r="Z2450" s="37"/>
      <c r="AA2450" s="37"/>
      <c r="AB2450" s="30"/>
      <c r="AC2450" s="30"/>
      <c r="AD2450" s="31"/>
      <c r="AE2450" s="30"/>
      <c r="AF2450" s="30"/>
      <c r="AG2450" s="32"/>
      <c r="AH2450" s="30"/>
      <c r="AJ2450" s="30"/>
      <c r="AK2450" s="30"/>
      <c r="AL2450" s="30"/>
      <c r="AM2450" s="30"/>
      <c r="AN2450" s="30"/>
      <c r="AO2450" s="30"/>
      <c r="AP2450" s="30"/>
      <c r="AQ2450" s="30"/>
      <c r="AR2450" s="30"/>
      <c r="AS2450" s="30"/>
      <c r="AT2450" s="30"/>
      <c r="AU2450" s="121"/>
      <c r="AV2450" s="129"/>
      <c r="AW2450" s="129"/>
      <c r="AX2450" s="129"/>
    </row>
    <row r="2451" spans="1:50" x14ac:dyDescent="0.25">
      <c r="A2451" s="154"/>
      <c r="B2451" s="28"/>
      <c r="C2451" s="155"/>
      <c r="D2451" s="25"/>
      <c r="E2451" s="25"/>
      <c r="F2451" s="29"/>
      <c r="G2451" s="29"/>
      <c r="H2451" s="29"/>
      <c r="I2451" s="29"/>
      <c r="J2451" s="29"/>
      <c r="K2451" s="25"/>
      <c r="L2451" s="155"/>
      <c r="M2451" s="155"/>
      <c r="N2451" s="155"/>
      <c r="O2451" s="155"/>
      <c r="P2451" s="155"/>
      <c r="Q2451" s="28"/>
      <c r="R2451" s="29"/>
      <c r="S2451" s="27"/>
      <c r="T2451" s="27"/>
      <c r="U2451" s="28"/>
      <c r="V2451" s="156"/>
      <c r="W2451" s="156"/>
      <c r="X2451" s="156"/>
      <c r="Y2451" s="37"/>
      <c r="Z2451" s="37"/>
      <c r="AA2451" s="37"/>
      <c r="AB2451" s="30"/>
      <c r="AC2451" s="30"/>
      <c r="AD2451" s="31"/>
      <c r="AE2451" s="30"/>
      <c r="AF2451" s="30"/>
      <c r="AG2451" s="32"/>
      <c r="AH2451" s="30"/>
      <c r="AJ2451" s="30"/>
      <c r="AK2451" s="30"/>
      <c r="AL2451" s="30"/>
      <c r="AM2451" s="30"/>
      <c r="AN2451" s="30"/>
      <c r="AO2451" s="30"/>
      <c r="AP2451" s="30"/>
      <c r="AQ2451" s="30"/>
      <c r="AR2451" s="30"/>
      <c r="AS2451" s="30"/>
      <c r="AT2451" s="30"/>
      <c r="AU2451" s="121"/>
      <c r="AV2451" s="129"/>
      <c r="AW2451" s="129"/>
      <c r="AX2451" s="129"/>
    </row>
    <row r="2452" spans="1:50" x14ac:dyDescent="0.25">
      <c r="A2452" s="154"/>
      <c r="B2452" s="28"/>
      <c r="C2452" s="155"/>
      <c r="D2452" s="25"/>
      <c r="E2452" s="25"/>
      <c r="F2452" s="29"/>
      <c r="G2452" s="29"/>
      <c r="H2452" s="29"/>
      <c r="I2452" s="29"/>
      <c r="J2452" s="29"/>
      <c r="K2452" s="25"/>
      <c r="L2452" s="155"/>
      <c r="M2452" s="155"/>
      <c r="N2452" s="155"/>
      <c r="O2452" s="155"/>
      <c r="P2452" s="155"/>
      <c r="Q2452" s="28"/>
      <c r="R2452" s="29"/>
      <c r="S2452" s="27"/>
      <c r="T2452" s="27"/>
      <c r="U2452" s="28"/>
      <c r="V2452" s="156"/>
      <c r="W2452" s="156"/>
      <c r="X2452" s="156"/>
      <c r="Y2452" s="37"/>
      <c r="Z2452" s="37"/>
      <c r="AA2452" s="37"/>
      <c r="AB2452" s="30"/>
      <c r="AC2452" s="30"/>
      <c r="AD2452" s="31"/>
      <c r="AE2452" s="30"/>
      <c r="AF2452" s="30"/>
      <c r="AG2452" s="32"/>
      <c r="AH2452" s="30"/>
      <c r="AJ2452" s="30"/>
      <c r="AK2452" s="30"/>
      <c r="AL2452" s="30"/>
      <c r="AM2452" s="30"/>
      <c r="AN2452" s="30"/>
      <c r="AO2452" s="30"/>
      <c r="AP2452" s="30"/>
      <c r="AQ2452" s="30"/>
      <c r="AR2452" s="30"/>
      <c r="AS2452" s="30"/>
      <c r="AT2452" s="30"/>
      <c r="AU2452" s="121"/>
      <c r="AV2452" s="129"/>
      <c r="AW2452" s="129"/>
      <c r="AX2452" s="129"/>
    </row>
    <row r="2453" spans="1:50" x14ac:dyDescent="0.25">
      <c r="A2453" s="154"/>
      <c r="B2453" s="28"/>
      <c r="C2453" s="155"/>
      <c r="D2453" s="25"/>
      <c r="E2453" s="25"/>
      <c r="F2453" s="29"/>
      <c r="G2453" s="29"/>
      <c r="H2453" s="29"/>
      <c r="I2453" s="29"/>
      <c r="J2453" s="29"/>
      <c r="K2453" s="25"/>
      <c r="L2453" s="155"/>
      <c r="M2453" s="155"/>
      <c r="N2453" s="155"/>
      <c r="O2453" s="155"/>
      <c r="P2453" s="155"/>
      <c r="Q2453" s="28"/>
      <c r="R2453" s="29"/>
      <c r="S2453" s="27"/>
      <c r="T2453" s="27"/>
      <c r="U2453" s="28"/>
      <c r="V2453" s="156"/>
      <c r="W2453" s="156"/>
      <c r="X2453" s="156"/>
      <c r="Y2453" s="37"/>
      <c r="Z2453" s="37"/>
      <c r="AA2453" s="37"/>
      <c r="AB2453" s="30"/>
      <c r="AC2453" s="30"/>
      <c r="AD2453" s="31"/>
      <c r="AE2453" s="30"/>
      <c r="AF2453" s="30"/>
      <c r="AG2453" s="32"/>
      <c r="AH2453" s="30"/>
      <c r="AJ2453" s="30"/>
      <c r="AK2453" s="30"/>
      <c r="AL2453" s="30"/>
      <c r="AM2453" s="30"/>
      <c r="AN2453" s="30"/>
      <c r="AO2453" s="30"/>
      <c r="AP2453" s="30"/>
      <c r="AQ2453" s="30"/>
      <c r="AR2453" s="30"/>
      <c r="AS2453" s="30"/>
      <c r="AT2453" s="30"/>
      <c r="AU2453" s="121"/>
      <c r="AV2453" s="129"/>
      <c r="AW2453" s="129"/>
      <c r="AX2453" s="129"/>
    </row>
    <row r="2454" spans="1:50" x14ac:dyDescent="0.25">
      <c r="A2454" s="154"/>
      <c r="B2454" s="28"/>
      <c r="C2454" s="155"/>
      <c r="D2454" s="25"/>
      <c r="E2454" s="25"/>
      <c r="F2454" s="29"/>
      <c r="G2454" s="29"/>
      <c r="H2454" s="29"/>
      <c r="I2454" s="29"/>
      <c r="J2454" s="29"/>
      <c r="K2454" s="25"/>
      <c r="L2454" s="155"/>
      <c r="M2454" s="155"/>
      <c r="N2454" s="155"/>
      <c r="O2454" s="155"/>
      <c r="P2454" s="155"/>
      <c r="Q2454" s="28"/>
      <c r="R2454" s="29"/>
      <c r="S2454" s="27"/>
      <c r="T2454" s="27"/>
      <c r="U2454" s="28"/>
      <c r="V2454" s="156"/>
      <c r="W2454" s="156"/>
      <c r="X2454" s="156"/>
      <c r="Y2454" s="37"/>
      <c r="Z2454" s="37"/>
      <c r="AA2454" s="37"/>
      <c r="AB2454" s="30"/>
      <c r="AC2454" s="30"/>
      <c r="AD2454" s="31"/>
      <c r="AE2454" s="30"/>
      <c r="AF2454" s="30"/>
      <c r="AG2454" s="32"/>
      <c r="AH2454" s="30"/>
      <c r="AJ2454" s="30"/>
      <c r="AK2454" s="30"/>
      <c r="AL2454" s="30"/>
      <c r="AM2454" s="30"/>
      <c r="AN2454" s="30"/>
      <c r="AO2454" s="30"/>
      <c r="AP2454" s="30"/>
      <c r="AQ2454" s="30"/>
      <c r="AR2454" s="30"/>
      <c r="AS2454" s="30"/>
      <c r="AT2454" s="30"/>
      <c r="AU2454" s="121"/>
      <c r="AV2454" s="129"/>
      <c r="AW2454" s="129"/>
      <c r="AX2454" s="129"/>
    </row>
    <row r="2455" spans="1:50" x14ac:dyDescent="0.25">
      <c r="A2455" s="154"/>
      <c r="B2455" s="28"/>
      <c r="C2455" s="155"/>
      <c r="D2455" s="25"/>
      <c r="E2455" s="25"/>
      <c r="F2455" s="29"/>
      <c r="G2455" s="29"/>
      <c r="H2455" s="29"/>
      <c r="I2455" s="29"/>
      <c r="J2455" s="29"/>
      <c r="K2455" s="25"/>
      <c r="L2455" s="155"/>
      <c r="M2455" s="155"/>
      <c r="N2455" s="155"/>
      <c r="O2455" s="155"/>
      <c r="P2455" s="155"/>
      <c r="Q2455" s="28"/>
      <c r="R2455" s="29"/>
      <c r="S2455" s="27"/>
      <c r="T2455" s="27"/>
      <c r="U2455" s="28"/>
      <c r="V2455" s="156"/>
      <c r="W2455" s="156"/>
      <c r="X2455" s="156"/>
      <c r="Y2455" s="37"/>
      <c r="Z2455" s="37"/>
      <c r="AA2455" s="37"/>
      <c r="AB2455" s="30"/>
      <c r="AC2455" s="30"/>
      <c r="AD2455" s="31"/>
      <c r="AE2455" s="30"/>
      <c r="AF2455" s="30"/>
      <c r="AG2455" s="32"/>
      <c r="AH2455" s="30"/>
      <c r="AJ2455" s="30"/>
      <c r="AK2455" s="30"/>
      <c r="AL2455" s="30"/>
      <c r="AM2455" s="30"/>
      <c r="AN2455" s="30"/>
      <c r="AO2455" s="30"/>
      <c r="AP2455" s="30"/>
      <c r="AQ2455" s="30"/>
      <c r="AR2455" s="30"/>
      <c r="AS2455" s="30"/>
      <c r="AT2455" s="30"/>
      <c r="AU2455" s="121"/>
      <c r="AV2455" s="129"/>
      <c r="AW2455" s="129"/>
      <c r="AX2455" s="129"/>
    </row>
    <row r="2456" spans="1:50" x14ac:dyDescent="0.25">
      <c r="A2456" s="154"/>
      <c r="B2456" s="28"/>
      <c r="C2456" s="155"/>
      <c r="D2456" s="25"/>
      <c r="E2456" s="25"/>
      <c r="F2456" s="29"/>
      <c r="G2456" s="29"/>
      <c r="H2456" s="29"/>
      <c r="I2456" s="29"/>
      <c r="J2456" s="29"/>
      <c r="K2456" s="25"/>
      <c r="L2456" s="155"/>
      <c r="M2456" s="155"/>
      <c r="N2456" s="155"/>
      <c r="O2456" s="155"/>
      <c r="P2456" s="155"/>
      <c r="Q2456" s="28"/>
      <c r="R2456" s="29"/>
      <c r="S2456" s="27"/>
      <c r="T2456" s="27"/>
      <c r="U2456" s="28"/>
      <c r="V2456" s="156"/>
      <c r="W2456" s="156"/>
      <c r="X2456" s="156"/>
      <c r="Y2456" s="37"/>
      <c r="Z2456" s="37"/>
      <c r="AA2456" s="37"/>
      <c r="AB2456" s="30"/>
      <c r="AC2456" s="30"/>
      <c r="AD2456" s="31"/>
      <c r="AE2456" s="30"/>
      <c r="AF2456" s="30"/>
      <c r="AG2456" s="32"/>
      <c r="AH2456" s="30"/>
      <c r="AJ2456" s="30"/>
      <c r="AK2456" s="30"/>
      <c r="AL2456" s="30"/>
      <c r="AM2456" s="30"/>
      <c r="AN2456" s="30"/>
      <c r="AO2456" s="30"/>
      <c r="AP2456" s="30"/>
      <c r="AQ2456" s="30"/>
      <c r="AR2456" s="30"/>
      <c r="AS2456" s="30"/>
      <c r="AT2456" s="30"/>
      <c r="AU2456" s="121"/>
      <c r="AV2456" s="129"/>
      <c r="AW2456" s="129"/>
      <c r="AX2456" s="129"/>
    </row>
    <row r="2457" spans="1:50" x14ac:dyDescent="0.25">
      <c r="A2457" s="154"/>
      <c r="B2457" s="28"/>
      <c r="C2457" s="155"/>
      <c r="D2457" s="25"/>
      <c r="E2457" s="25"/>
      <c r="F2457" s="29"/>
      <c r="G2457" s="29"/>
      <c r="H2457" s="29"/>
      <c r="I2457" s="29"/>
      <c r="J2457" s="29"/>
      <c r="K2457" s="25"/>
      <c r="L2457" s="155"/>
      <c r="M2457" s="155"/>
      <c r="N2457" s="155"/>
      <c r="O2457" s="155"/>
      <c r="P2457" s="155"/>
      <c r="Q2457" s="28"/>
      <c r="R2457" s="29"/>
      <c r="S2457" s="27"/>
      <c r="T2457" s="27"/>
      <c r="U2457" s="28"/>
      <c r="V2457" s="156"/>
      <c r="W2457" s="156"/>
      <c r="X2457" s="156"/>
      <c r="Y2457" s="37"/>
      <c r="Z2457" s="37"/>
      <c r="AA2457" s="37"/>
      <c r="AB2457" s="30"/>
      <c r="AC2457" s="30"/>
      <c r="AD2457" s="31"/>
      <c r="AE2457" s="30"/>
      <c r="AF2457" s="30"/>
      <c r="AG2457" s="32"/>
      <c r="AH2457" s="30"/>
      <c r="AJ2457" s="30"/>
      <c r="AK2457" s="30"/>
      <c r="AL2457" s="30"/>
      <c r="AM2457" s="30"/>
      <c r="AN2457" s="30"/>
      <c r="AO2457" s="30"/>
      <c r="AP2457" s="30"/>
      <c r="AQ2457" s="30"/>
      <c r="AR2457" s="30"/>
      <c r="AS2457" s="30"/>
      <c r="AT2457" s="30"/>
      <c r="AU2457" s="121"/>
      <c r="AV2457" s="129"/>
      <c r="AW2457" s="129"/>
      <c r="AX2457" s="129"/>
    </row>
    <row r="2458" spans="1:50" x14ac:dyDescent="0.25">
      <c r="A2458" s="154"/>
      <c r="B2458" s="28"/>
      <c r="C2458" s="155"/>
      <c r="D2458" s="25"/>
      <c r="E2458" s="25"/>
      <c r="F2458" s="29"/>
      <c r="G2458" s="29"/>
      <c r="H2458" s="29"/>
      <c r="I2458" s="29"/>
      <c r="J2458" s="29"/>
      <c r="K2458" s="25"/>
      <c r="L2458" s="155"/>
      <c r="M2458" s="155"/>
      <c r="N2458" s="155"/>
      <c r="O2458" s="155"/>
      <c r="P2458" s="155"/>
      <c r="Q2458" s="28"/>
      <c r="R2458" s="29"/>
      <c r="S2458" s="27"/>
      <c r="T2458" s="27"/>
      <c r="U2458" s="28"/>
      <c r="V2458" s="156"/>
      <c r="W2458" s="156"/>
      <c r="X2458" s="156"/>
      <c r="Y2458" s="37"/>
      <c r="Z2458" s="37"/>
      <c r="AA2458" s="37"/>
      <c r="AB2458" s="30"/>
      <c r="AC2458" s="30"/>
      <c r="AD2458" s="31"/>
      <c r="AE2458" s="30"/>
      <c r="AF2458" s="30"/>
      <c r="AG2458" s="32"/>
      <c r="AH2458" s="30"/>
      <c r="AJ2458" s="30"/>
      <c r="AK2458" s="30"/>
      <c r="AL2458" s="30"/>
      <c r="AM2458" s="30"/>
      <c r="AN2458" s="30"/>
      <c r="AO2458" s="30"/>
      <c r="AP2458" s="30"/>
      <c r="AQ2458" s="30"/>
      <c r="AR2458" s="30"/>
      <c r="AS2458" s="30"/>
      <c r="AT2458" s="30"/>
      <c r="AU2458" s="121"/>
      <c r="AV2458" s="129"/>
      <c r="AW2458" s="129"/>
      <c r="AX2458" s="129"/>
    </row>
    <row r="2459" spans="1:50" x14ac:dyDescent="0.25">
      <c r="A2459" s="154"/>
      <c r="B2459" s="28"/>
      <c r="C2459" s="155"/>
      <c r="D2459" s="25"/>
      <c r="E2459" s="25"/>
      <c r="F2459" s="29"/>
      <c r="G2459" s="29"/>
      <c r="H2459" s="29"/>
      <c r="I2459" s="29"/>
      <c r="J2459" s="29"/>
      <c r="K2459" s="25"/>
      <c r="L2459" s="155"/>
      <c r="M2459" s="155"/>
      <c r="N2459" s="155"/>
      <c r="O2459" s="155"/>
      <c r="P2459" s="155"/>
      <c r="Q2459" s="28"/>
      <c r="R2459" s="29"/>
      <c r="S2459" s="27"/>
      <c r="T2459" s="27"/>
      <c r="U2459" s="28"/>
      <c r="V2459" s="156"/>
      <c r="W2459" s="156"/>
      <c r="X2459" s="156"/>
      <c r="Y2459" s="37"/>
      <c r="Z2459" s="37"/>
      <c r="AA2459" s="37"/>
      <c r="AB2459" s="30"/>
      <c r="AC2459" s="30"/>
      <c r="AD2459" s="31"/>
      <c r="AE2459" s="30"/>
      <c r="AF2459" s="30"/>
      <c r="AG2459" s="32"/>
      <c r="AH2459" s="30"/>
      <c r="AJ2459" s="30"/>
      <c r="AK2459" s="30"/>
      <c r="AL2459" s="30"/>
      <c r="AM2459" s="30"/>
      <c r="AN2459" s="30"/>
      <c r="AO2459" s="30"/>
      <c r="AP2459" s="30"/>
      <c r="AQ2459" s="30"/>
      <c r="AR2459" s="30"/>
      <c r="AS2459" s="30"/>
      <c r="AT2459" s="30"/>
      <c r="AU2459" s="121"/>
      <c r="AV2459" s="129"/>
      <c r="AW2459" s="129"/>
      <c r="AX2459" s="129"/>
    </row>
    <row r="2460" spans="1:50" x14ac:dyDescent="0.25">
      <c r="A2460" s="154"/>
      <c r="B2460" s="28"/>
      <c r="C2460" s="155"/>
      <c r="D2460" s="25"/>
      <c r="E2460" s="25"/>
      <c r="F2460" s="29"/>
      <c r="G2460" s="29"/>
      <c r="H2460" s="29"/>
      <c r="I2460" s="29"/>
      <c r="J2460" s="29"/>
      <c r="K2460" s="25"/>
      <c r="L2460" s="155"/>
      <c r="M2460" s="155"/>
      <c r="N2460" s="155"/>
      <c r="O2460" s="155"/>
      <c r="P2460" s="155"/>
      <c r="Q2460" s="28"/>
      <c r="R2460" s="29"/>
      <c r="S2460" s="27"/>
      <c r="T2460" s="27"/>
      <c r="U2460" s="28"/>
      <c r="V2460" s="156"/>
      <c r="W2460" s="156"/>
      <c r="X2460" s="156"/>
      <c r="Y2460" s="37"/>
      <c r="Z2460" s="37"/>
      <c r="AA2460" s="37"/>
      <c r="AB2460" s="30"/>
      <c r="AC2460" s="30"/>
      <c r="AD2460" s="31"/>
      <c r="AE2460" s="30"/>
      <c r="AF2460" s="30"/>
      <c r="AG2460" s="32"/>
      <c r="AH2460" s="30"/>
      <c r="AJ2460" s="30"/>
      <c r="AK2460" s="30"/>
      <c r="AL2460" s="30"/>
      <c r="AM2460" s="30"/>
      <c r="AN2460" s="30"/>
      <c r="AO2460" s="30"/>
      <c r="AP2460" s="30"/>
      <c r="AQ2460" s="30"/>
      <c r="AR2460" s="30"/>
      <c r="AS2460" s="30"/>
      <c r="AT2460" s="30"/>
      <c r="AU2460" s="121"/>
      <c r="AV2460" s="129"/>
      <c r="AW2460" s="129"/>
      <c r="AX2460" s="129"/>
    </row>
    <row r="2461" spans="1:50" x14ac:dyDescent="0.25">
      <c r="A2461" s="154"/>
      <c r="B2461" s="28"/>
      <c r="C2461" s="155"/>
      <c r="D2461" s="25"/>
      <c r="E2461" s="25"/>
      <c r="F2461" s="29"/>
      <c r="G2461" s="29"/>
      <c r="H2461" s="29"/>
      <c r="I2461" s="29"/>
      <c r="J2461" s="29"/>
      <c r="K2461" s="25"/>
      <c r="L2461" s="155"/>
      <c r="M2461" s="155"/>
      <c r="N2461" s="155"/>
      <c r="O2461" s="155"/>
      <c r="P2461" s="155"/>
      <c r="Q2461" s="28"/>
      <c r="R2461" s="29"/>
      <c r="S2461" s="27"/>
      <c r="T2461" s="27"/>
      <c r="U2461" s="28"/>
      <c r="V2461" s="156"/>
      <c r="W2461" s="156"/>
      <c r="X2461" s="156"/>
      <c r="Y2461" s="37"/>
      <c r="Z2461" s="37"/>
      <c r="AA2461" s="37"/>
      <c r="AB2461" s="30"/>
      <c r="AC2461" s="30"/>
      <c r="AD2461" s="31"/>
      <c r="AE2461" s="30"/>
      <c r="AF2461" s="30"/>
      <c r="AG2461" s="32"/>
      <c r="AH2461" s="30"/>
      <c r="AJ2461" s="30"/>
      <c r="AK2461" s="30"/>
      <c r="AL2461" s="30"/>
      <c r="AM2461" s="30"/>
      <c r="AN2461" s="30"/>
      <c r="AO2461" s="30"/>
      <c r="AP2461" s="30"/>
      <c r="AQ2461" s="30"/>
      <c r="AR2461" s="30"/>
      <c r="AS2461" s="30"/>
      <c r="AT2461" s="30"/>
      <c r="AU2461" s="121"/>
      <c r="AV2461" s="129"/>
      <c r="AW2461" s="129"/>
      <c r="AX2461" s="129"/>
    </row>
    <row r="2462" spans="1:50" x14ac:dyDescent="0.25">
      <c r="A2462" s="154"/>
      <c r="B2462" s="28"/>
      <c r="C2462" s="155"/>
      <c r="D2462" s="25"/>
      <c r="E2462" s="25"/>
      <c r="F2462" s="29"/>
      <c r="G2462" s="29"/>
      <c r="H2462" s="29"/>
      <c r="I2462" s="29"/>
      <c r="J2462" s="29"/>
      <c r="K2462" s="25"/>
      <c r="L2462" s="155"/>
      <c r="M2462" s="155"/>
      <c r="N2462" s="155"/>
      <c r="O2462" s="155"/>
      <c r="P2462" s="155"/>
      <c r="Q2462" s="28"/>
      <c r="R2462" s="29"/>
      <c r="S2462" s="27"/>
      <c r="T2462" s="27"/>
      <c r="U2462" s="28"/>
      <c r="V2462" s="156"/>
      <c r="W2462" s="156"/>
      <c r="X2462" s="156"/>
      <c r="Y2462" s="37"/>
      <c r="Z2462" s="37"/>
      <c r="AA2462" s="37"/>
      <c r="AB2462" s="30"/>
      <c r="AC2462" s="30"/>
      <c r="AD2462" s="31"/>
      <c r="AE2462" s="30"/>
      <c r="AF2462" s="30"/>
      <c r="AG2462" s="32"/>
      <c r="AH2462" s="30"/>
      <c r="AJ2462" s="30"/>
      <c r="AK2462" s="30"/>
      <c r="AL2462" s="30"/>
      <c r="AM2462" s="30"/>
      <c r="AN2462" s="30"/>
      <c r="AO2462" s="30"/>
      <c r="AP2462" s="30"/>
      <c r="AQ2462" s="30"/>
      <c r="AR2462" s="30"/>
      <c r="AS2462" s="30"/>
      <c r="AT2462" s="30"/>
      <c r="AU2462" s="121"/>
      <c r="AV2462" s="129"/>
      <c r="AW2462" s="129"/>
      <c r="AX2462" s="129"/>
    </row>
    <row r="2463" spans="1:50" x14ac:dyDescent="0.25">
      <c r="A2463" s="154"/>
      <c r="B2463" s="28"/>
      <c r="C2463" s="155"/>
      <c r="D2463" s="25"/>
      <c r="E2463" s="25"/>
      <c r="F2463" s="29"/>
      <c r="G2463" s="29"/>
      <c r="H2463" s="29"/>
      <c r="I2463" s="29"/>
      <c r="J2463" s="29"/>
      <c r="K2463" s="25"/>
      <c r="L2463" s="155"/>
      <c r="M2463" s="155"/>
      <c r="N2463" s="155"/>
      <c r="O2463" s="155"/>
      <c r="P2463" s="155"/>
      <c r="Q2463" s="28"/>
      <c r="R2463" s="29"/>
      <c r="S2463" s="27"/>
      <c r="T2463" s="27"/>
      <c r="U2463" s="28"/>
      <c r="V2463" s="156"/>
      <c r="W2463" s="156"/>
      <c r="X2463" s="156"/>
      <c r="Y2463" s="37"/>
      <c r="Z2463" s="37"/>
      <c r="AA2463" s="37"/>
      <c r="AB2463" s="30"/>
      <c r="AC2463" s="30"/>
      <c r="AD2463" s="31"/>
      <c r="AE2463" s="30"/>
      <c r="AF2463" s="30"/>
      <c r="AG2463" s="32"/>
      <c r="AH2463" s="30"/>
      <c r="AJ2463" s="30"/>
      <c r="AK2463" s="30"/>
      <c r="AL2463" s="30"/>
      <c r="AM2463" s="30"/>
      <c r="AN2463" s="30"/>
      <c r="AO2463" s="30"/>
      <c r="AP2463" s="30"/>
      <c r="AQ2463" s="30"/>
      <c r="AR2463" s="30"/>
      <c r="AS2463" s="30"/>
      <c r="AT2463" s="30"/>
      <c r="AU2463" s="121"/>
      <c r="AV2463" s="129"/>
      <c r="AW2463" s="129"/>
      <c r="AX2463" s="129"/>
    </row>
    <row r="2464" spans="1:50" x14ac:dyDescent="0.25">
      <c r="A2464" s="154"/>
      <c r="B2464" s="28"/>
      <c r="C2464" s="155"/>
      <c r="D2464" s="25"/>
      <c r="E2464" s="25"/>
      <c r="F2464" s="29"/>
      <c r="G2464" s="29"/>
      <c r="H2464" s="29"/>
      <c r="I2464" s="29"/>
      <c r="J2464" s="29"/>
      <c r="K2464" s="25"/>
      <c r="L2464" s="155"/>
      <c r="M2464" s="155"/>
      <c r="N2464" s="155"/>
      <c r="O2464" s="155"/>
      <c r="P2464" s="155"/>
      <c r="Q2464" s="28"/>
      <c r="R2464" s="29"/>
      <c r="S2464" s="27"/>
      <c r="T2464" s="27"/>
      <c r="U2464" s="28"/>
      <c r="V2464" s="156"/>
      <c r="W2464" s="156"/>
      <c r="X2464" s="156"/>
      <c r="Y2464" s="37"/>
      <c r="Z2464" s="37"/>
      <c r="AA2464" s="37"/>
      <c r="AB2464" s="30"/>
      <c r="AC2464" s="30"/>
      <c r="AD2464" s="31"/>
      <c r="AE2464" s="30"/>
      <c r="AF2464" s="30"/>
      <c r="AG2464" s="32"/>
      <c r="AH2464" s="30"/>
      <c r="AJ2464" s="30"/>
      <c r="AK2464" s="30"/>
      <c r="AL2464" s="30"/>
      <c r="AM2464" s="30"/>
      <c r="AN2464" s="30"/>
      <c r="AO2464" s="30"/>
      <c r="AP2464" s="30"/>
      <c r="AQ2464" s="30"/>
      <c r="AR2464" s="30"/>
      <c r="AS2464" s="30"/>
      <c r="AT2464" s="30"/>
      <c r="AU2464" s="121"/>
      <c r="AV2464" s="129"/>
      <c r="AW2464" s="129"/>
      <c r="AX2464" s="129"/>
    </row>
    <row r="2465" spans="1:50" x14ac:dyDescent="0.25">
      <c r="A2465" s="154"/>
      <c r="B2465" s="28"/>
      <c r="C2465" s="155"/>
      <c r="D2465" s="25"/>
      <c r="E2465" s="25"/>
      <c r="F2465" s="29"/>
      <c r="G2465" s="29"/>
      <c r="H2465" s="29"/>
      <c r="I2465" s="29"/>
      <c r="J2465" s="29"/>
      <c r="K2465" s="25"/>
      <c r="L2465" s="155"/>
      <c r="M2465" s="155"/>
      <c r="N2465" s="155"/>
      <c r="O2465" s="155"/>
      <c r="P2465" s="155"/>
      <c r="Q2465" s="28"/>
      <c r="R2465" s="29"/>
      <c r="S2465" s="27"/>
      <c r="T2465" s="27"/>
      <c r="U2465" s="28"/>
      <c r="V2465" s="156"/>
      <c r="W2465" s="156"/>
      <c r="X2465" s="156"/>
      <c r="Y2465" s="37"/>
      <c r="Z2465" s="37"/>
      <c r="AA2465" s="37"/>
      <c r="AB2465" s="30"/>
      <c r="AC2465" s="30"/>
      <c r="AD2465" s="31"/>
      <c r="AE2465" s="30"/>
      <c r="AF2465" s="30"/>
      <c r="AG2465" s="32"/>
      <c r="AH2465" s="30"/>
      <c r="AJ2465" s="30"/>
      <c r="AK2465" s="30"/>
      <c r="AL2465" s="30"/>
      <c r="AM2465" s="30"/>
      <c r="AN2465" s="30"/>
      <c r="AO2465" s="30"/>
      <c r="AP2465" s="30"/>
      <c r="AQ2465" s="30"/>
      <c r="AR2465" s="30"/>
      <c r="AS2465" s="30"/>
      <c r="AT2465" s="30"/>
      <c r="AU2465" s="121"/>
      <c r="AV2465" s="129"/>
      <c r="AW2465" s="129"/>
      <c r="AX2465" s="129"/>
    </row>
    <row r="2466" spans="1:50" x14ac:dyDescent="0.25">
      <c r="A2466" s="154"/>
      <c r="B2466" s="28"/>
      <c r="C2466" s="155"/>
      <c r="D2466" s="25"/>
      <c r="E2466" s="25"/>
      <c r="F2466" s="29"/>
      <c r="G2466" s="29"/>
      <c r="H2466" s="29"/>
      <c r="I2466" s="29"/>
      <c r="J2466" s="29"/>
      <c r="K2466" s="25"/>
      <c r="L2466" s="155"/>
      <c r="M2466" s="155"/>
      <c r="N2466" s="155"/>
      <c r="O2466" s="155"/>
      <c r="P2466" s="155"/>
      <c r="Q2466" s="28"/>
      <c r="R2466" s="29"/>
      <c r="S2466" s="27"/>
      <c r="T2466" s="27"/>
      <c r="U2466" s="28"/>
      <c r="V2466" s="156"/>
      <c r="W2466" s="156"/>
      <c r="X2466" s="156"/>
      <c r="Y2466" s="37"/>
      <c r="Z2466" s="37"/>
      <c r="AA2466" s="37"/>
      <c r="AB2466" s="30"/>
      <c r="AC2466" s="30"/>
      <c r="AD2466" s="31"/>
      <c r="AE2466" s="30"/>
      <c r="AF2466" s="30"/>
      <c r="AG2466" s="32"/>
      <c r="AH2466" s="30"/>
      <c r="AJ2466" s="30"/>
      <c r="AK2466" s="30"/>
      <c r="AL2466" s="30"/>
      <c r="AM2466" s="30"/>
      <c r="AN2466" s="30"/>
      <c r="AO2466" s="30"/>
      <c r="AP2466" s="30"/>
      <c r="AQ2466" s="30"/>
      <c r="AR2466" s="30"/>
      <c r="AS2466" s="30"/>
      <c r="AT2466" s="30"/>
      <c r="AU2466" s="121"/>
      <c r="AV2466" s="129"/>
      <c r="AW2466" s="129"/>
      <c r="AX2466" s="129"/>
    </row>
    <row r="2467" spans="1:50" x14ac:dyDescent="0.25">
      <c r="A2467" s="154"/>
      <c r="B2467" s="28"/>
      <c r="C2467" s="155"/>
      <c r="D2467" s="25"/>
      <c r="E2467" s="25"/>
      <c r="F2467" s="29"/>
      <c r="G2467" s="29"/>
      <c r="H2467" s="29"/>
      <c r="I2467" s="29"/>
      <c r="J2467" s="29"/>
      <c r="K2467" s="25"/>
      <c r="L2467" s="155"/>
      <c r="M2467" s="155"/>
      <c r="N2467" s="155"/>
      <c r="O2467" s="155"/>
      <c r="P2467" s="155"/>
      <c r="Q2467" s="28"/>
      <c r="R2467" s="29"/>
      <c r="S2467" s="27"/>
      <c r="T2467" s="27"/>
      <c r="U2467" s="28"/>
      <c r="V2467" s="156"/>
      <c r="W2467" s="156"/>
      <c r="X2467" s="156"/>
      <c r="Y2467" s="37"/>
      <c r="Z2467" s="37"/>
      <c r="AA2467" s="37"/>
      <c r="AB2467" s="30"/>
      <c r="AC2467" s="30"/>
      <c r="AD2467" s="31"/>
      <c r="AE2467" s="30"/>
      <c r="AF2467" s="30"/>
      <c r="AG2467" s="32"/>
      <c r="AH2467" s="30"/>
      <c r="AJ2467" s="30"/>
      <c r="AK2467" s="30"/>
      <c r="AL2467" s="30"/>
      <c r="AM2467" s="30"/>
      <c r="AN2467" s="30"/>
      <c r="AO2467" s="30"/>
      <c r="AP2467" s="30"/>
      <c r="AQ2467" s="30"/>
      <c r="AR2467" s="30"/>
      <c r="AS2467" s="30"/>
      <c r="AT2467" s="30"/>
      <c r="AU2467" s="121"/>
      <c r="AV2467" s="129"/>
      <c r="AW2467" s="129"/>
      <c r="AX2467" s="129"/>
    </row>
    <row r="2468" spans="1:50" x14ac:dyDescent="0.25">
      <c r="A2468" s="154"/>
      <c r="B2468" s="28"/>
      <c r="C2468" s="155"/>
      <c r="D2468" s="25"/>
      <c r="E2468" s="25"/>
      <c r="F2468" s="29"/>
      <c r="G2468" s="29"/>
      <c r="H2468" s="29"/>
      <c r="I2468" s="29"/>
      <c r="J2468" s="29"/>
      <c r="K2468" s="25"/>
      <c r="L2468" s="155"/>
      <c r="M2468" s="155"/>
      <c r="N2468" s="155"/>
      <c r="O2468" s="155"/>
      <c r="P2468" s="155"/>
      <c r="Q2468" s="28"/>
      <c r="R2468" s="29"/>
      <c r="S2468" s="27"/>
      <c r="T2468" s="27"/>
      <c r="U2468" s="28"/>
      <c r="V2468" s="156"/>
      <c r="W2468" s="156"/>
      <c r="X2468" s="156"/>
      <c r="Y2468" s="37"/>
      <c r="Z2468" s="37"/>
      <c r="AA2468" s="37"/>
      <c r="AB2468" s="30"/>
      <c r="AC2468" s="30"/>
      <c r="AD2468" s="31"/>
      <c r="AE2468" s="30"/>
      <c r="AF2468" s="30"/>
      <c r="AG2468" s="32"/>
      <c r="AH2468" s="30"/>
      <c r="AJ2468" s="30"/>
      <c r="AK2468" s="30"/>
      <c r="AL2468" s="30"/>
      <c r="AM2468" s="30"/>
      <c r="AN2468" s="30"/>
      <c r="AO2468" s="30"/>
      <c r="AP2468" s="30"/>
      <c r="AQ2468" s="30"/>
      <c r="AR2468" s="30"/>
      <c r="AS2468" s="30"/>
      <c r="AT2468" s="30"/>
      <c r="AU2468" s="121"/>
      <c r="AV2468" s="129"/>
      <c r="AW2468" s="129"/>
      <c r="AX2468" s="129"/>
    </row>
    <row r="2469" spans="1:50" x14ac:dyDescent="0.25">
      <c r="A2469" s="154"/>
      <c r="B2469" s="28"/>
      <c r="C2469" s="155"/>
      <c r="D2469" s="25"/>
      <c r="E2469" s="25"/>
      <c r="F2469" s="29"/>
      <c r="G2469" s="29"/>
      <c r="H2469" s="29"/>
      <c r="I2469" s="29"/>
      <c r="J2469" s="29"/>
      <c r="K2469" s="25"/>
      <c r="L2469" s="155"/>
      <c r="M2469" s="155"/>
      <c r="N2469" s="155"/>
      <c r="O2469" s="155"/>
      <c r="P2469" s="155"/>
      <c r="Q2469" s="28"/>
      <c r="R2469" s="29"/>
      <c r="S2469" s="27"/>
      <c r="T2469" s="27"/>
      <c r="U2469" s="28"/>
      <c r="V2469" s="156"/>
      <c r="W2469" s="156"/>
      <c r="X2469" s="156"/>
      <c r="Y2469" s="37"/>
      <c r="Z2469" s="37"/>
      <c r="AA2469" s="37"/>
      <c r="AB2469" s="30"/>
      <c r="AC2469" s="30"/>
      <c r="AD2469" s="31"/>
      <c r="AE2469" s="30"/>
      <c r="AF2469" s="30"/>
      <c r="AG2469" s="32"/>
      <c r="AH2469" s="30"/>
      <c r="AJ2469" s="30"/>
      <c r="AK2469" s="30"/>
      <c r="AL2469" s="30"/>
      <c r="AM2469" s="30"/>
      <c r="AN2469" s="30"/>
      <c r="AO2469" s="30"/>
      <c r="AP2469" s="30"/>
      <c r="AQ2469" s="30"/>
      <c r="AR2469" s="30"/>
      <c r="AS2469" s="30"/>
      <c r="AT2469" s="30"/>
      <c r="AU2469" s="121"/>
      <c r="AV2469" s="129"/>
      <c r="AW2469" s="129"/>
      <c r="AX2469" s="129"/>
    </row>
    <row r="2470" spans="1:50" x14ac:dyDescent="0.25">
      <c r="A2470" s="154"/>
      <c r="B2470" s="28"/>
      <c r="C2470" s="155"/>
      <c r="D2470" s="25"/>
      <c r="E2470" s="25"/>
      <c r="F2470" s="29"/>
      <c r="G2470" s="29"/>
      <c r="H2470" s="29"/>
      <c r="I2470" s="29"/>
      <c r="J2470" s="29"/>
      <c r="K2470" s="25"/>
      <c r="L2470" s="155"/>
      <c r="M2470" s="155"/>
      <c r="N2470" s="155"/>
      <c r="O2470" s="155"/>
      <c r="P2470" s="155"/>
      <c r="Q2470" s="28"/>
      <c r="R2470" s="29"/>
      <c r="S2470" s="27"/>
      <c r="T2470" s="27"/>
      <c r="U2470" s="28"/>
      <c r="V2470" s="156"/>
      <c r="W2470" s="156"/>
      <c r="X2470" s="156"/>
      <c r="Y2470" s="37"/>
      <c r="Z2470" s="37"/>
      <c r="AA2470" s="37"/>
      <c r="AB2470" s="30"/>
      <c r="AC2470" s="30"/>
      <c r="AD2470" s="31"/>
      <c r="AE2470" s="30"/>
      <c r="AF2470" s="30"/>
      <c r="AG2470" s="32"/>
      <c r="AH2470" s="30"/>
      <c r="AJ2470" s="30"/>
      <c r="AK2470" s="30"/>
      <c r="AL2470" s="30"/>
      <c r="AM2470" s="30"/>
      <c r="AN2470" s="30"/>
      <c r="AO2470" s="30"/>
      <c r="AP2470" s="30"/>
      <c r="AQ2470" s="30"/>
      <c r="AR2470" s="30"/>
      <c r="AS2470" s="30"/>
      <c r="AT2470" s="30"/>
      <c r="AU2470" s="121"/>
      <c r="AV2470" s="129"/>
      <c r="AW2470" s="129"/>
      <c r="AX2470" s="129"/>
    </row>
    <row r="2471" spans="1:50" x14ac:dyDescent="0.25">
      <c r="A2471" s="154"/>
      <c r="B2471" s="28"/>
      <c r="C2471" s="155"/>
      <c r="D2471" s="25"/>
      <c r="E2471" s="25"/>
      <c r="F2471" s="29"/>
      <c r="G2471" s="29"/>
      <c r="H2471" s="29"/>
      <c r="I2471" s="29"/>
      <c r="J2471" s="29"/>
      <c r="K2471" s="25"/>
      <c r="L2471" s="155"/>
      <c r="M2471" s="155"/>
      <c r="N2471" s="155"/>
      <c r="O2471" s="155"/>
      <c r="P2471" s="155"/>
      <c r="Q2471" s="28"/>
      <c r="R2471" s="29"/>
      <c r="S2471" s="27"/>
      <c r="T2471" s="27"/>
      <c r="U2471" s="28"/>
      <c r="V2471" s="156"/>
      <c r="W2471" s="156"/>
      <c r="X2471" s="156"/>
      <c r="Y2471" s="37"/>
      <c r="Z2471" s="37"/>
      <c r="AA2471" s="37"/>
      <c r="AB2471" s="30"/>
      <c r="AC2471" s="30"/>
      <c r="AD2471" s="31"/>
      <c r="AE2471" s="30"/>
      <c r="AF2471" s="30"/>
      <c r="AG2471" s="32"/>
      <c r="AH2471" s="30"/>
      <c r="AJ2471" s="30"/>
      <c r="AK2471" s="30"/>
      <c r="AL2471" s="30"/>
      <c r="AM2471" s="30"/>
      <c r="AN2471" s="30"/>
      <c r="AO2471" s="30"/>
      <c r="AP2471" s="30"/>
      <c r="AQ2471" s="30"/>
      <c r="AR2471" s="30"/>
      <c r="AS2471" s="30"/>
      <c r="AT2471" s="30"/>
      <c r="AU2471" s="121"/>
      <c r="AV2471" s="129"/>
      <c r="AW2471" s="129"/>
      <c r="AX2471" s="129"/>
    </row>
    <row r="2472" spans="1:50" x14ac:dyDescent="0.25">
      <c r="A2472" s="154"/>
      <c r="B2472" s="28"/>
      <c r="C2472" s="155"/>
      <c r="D2472" s="25"/>
      <c r="E2472" s="25"/>
      <c r="F2472" s="29"/>
      <c r="G2472" s="29"/>
      <c r="H2472" s="29"/>
      <c r="I2472" s="29"/>
      <c r="J2472" s="29"/>
      <c r="K2472" s="25"/>
      <c r="L2472" s="155"/>
      <c r="M2472" s="155"/>
      <c r="N2472" s="155"/>
      <c r="O2472" s="155"/>
      <c r="P2472" s="155"/>
      <c r="Q2472" s="28"/>
      <c r="R2472" s="29"/>
      <c r="S2472" s="27"/>
      <c r="T2472" s="27"/>
      <c r="U2472" s="28"/>
      <c r="V2472" s="156"/>
      <c r="W2472" s="156"/>
      <c r="X2472" s="156"/>
      <c r="Y2472" s="37"/>
      <c r="Z2472" s="37"/>
      <c r="AA2472" s="37"/>
      <c r="AB2472" s="30"/>
      <c r="AC2472" s="30"/>
      <c r="AD2472" s="31"/>
      <c r="AE2472" s="30"/>
      <c r="AF2472" s="30"/>
      <c r="AG2472" s="32"/>
      <c r="AH2472" s="30"/>
      <c r="AJ2472" s="30"/>
      <c r="AK2472" s="30"/>
      <c r="AL2472" s="30"/>
      <c r="AM2472" s="30"/>
      <c r="AN2472" s="30"/>
      <c r="AO2472" s="30"/>
      <c r="AP2472" s="30"/>
      <c r="AQ2472" s="30"/>
      <c r="AR2472" s="30"/>
      <c r="AS2472" s="30"/>
      <c r="AT2472" s="30"/>
      <c r="AU2472" s="121"/>
      <c r="AV2472" s="129"/>
      <c r="AW2472" s="129"/>
      <c r="AX2472" s="129"/>
    </row>
    <row r="2473" spans="1:50" x14ac:dyDescent="0.25">
      <c r="A2473" s="154"/>
      <c r="B2473" s="28"/>
      <c r="C2473" s="155"/>
      <c r="D2473" s="25"/>
      <c r="E2473" s="25"/>
      <c r="F2473" s="29"/>
      <c r="G2473" s="29"/>
      <c r="H2473" s="29"/>
      <c r="I2473" s="29"/>
      <c r="J2473" s="29"/>
      <c r="K2473" s="25"/>
      <c r="L2473" s="155"/>
      <c r="M2473" s="155"/>
      <c r="N2473" s="155"/>
      <c r="O2473" s="155"/>
      <c r="P2473" s="155"/>
      <c r="Q2473" s="28"/>
      <c r="R2473" s="29"/>
      <c r="S2473" s="27"/>
      <c r="T2473" s="27"/>
      <c r="U2473" s="28"/>
      <c r="V2473" s="156"/>
      <c r="W2473" s="156"/>
      <c r="X2473" s="156"/>
      <c r="Y2473" s="37"/>
      <c r="Z2473" s="37"/>
      <c r="AA2473" s="37"/>
      <c r="AB2473" s="30"/>
      <c r="AC2473" s="30"/>
      <c r="AD2473" s="31"/>
      <c r="AE2473" s="30"/>
      <c r="AF2473" s="30"/>
      <c r="AG2473" s="32"/>
      <c r="AH2473" s="30"/>
      <c r="AJ2473" s="30"/>
      <c r="AK2473" s="30"/>
      <c r="AL2473" s="30"/>
      <c r="AM2473" s="30"/>
      <c r="AN2473" s="30"/>
      <c r="AO2473" s="30"/>
      <c r="AP2473" s="30"/>
      <c r="AQ2473" s="30"/>
      <c r="AR2473" s="30"/>
      <c r="AS2473" s="30"/>
      <c r="AT2473" s="30"/>
      <c r="AU2473" s="121"/>
      <c r="AV2473" s="129"/>
      <c r="AW2473" s="129"/>
      <c r="AX2473" s="129"/>
    </row>
    <row r="2474" spans="1:50" x14ac:dyDescent="0.25">
      <c r="A2474" s="154"/>
      <c r="B2474" s="28"/>
      <c r="C2474" s="155"/>
      <c r="D2474" s="25"/>
      <c r="E2474" s="25"/>
      <c r="F2474" s="29"/>
      <c r="G2474" s="29"/>
      <c r="H2474" s="29"/>
      <c r="I2474" s="29"/>
      <c r="J2474" s="29"/>
      <c r="K2474" s="25"/>
      <c r="L2474" s="155"/>
      <c r="M2474" s="155"/>
      <c r="N2474" s="155"/>
      <c r="O2474" s="155"/>
      <c r="P2474" s="155"/>
      <c r="Q2474" s="28"/>
      <c r="R2474" s="29"/>
      <c r="S2474" s="27"/>
      <c r="T2474" s="27"/>
      <c r="U2474" s="28"/>
      <c r="V2474" s="156"/>
      <c r="W2474" s="156"/>
      <c r="X2474" s="156"/>
      <c r="Y2474" s="37"/>
      <c r="Z2474" s="37"/>
      <c r="AA2474" s="37"/>
      <c r="AB2474" s="30"/>
      <c r="AC2474" s="30"/>
      <c r="AD2474" s="31"/>
      <c r="AE2474" s="30"/>
      <c r="AF2474" s="30"/>
      <c r="AG2474" s="32"/>
      <c r="AH2474" s="30"/>
      <c r="AJ2474" s="30"/>
      <c r="AK2474" s="30"/>
      <c r="AL2474" s="30"/>
      <c r="AM2474" s="30"/>
      <c r="AN2474" s="30"/>
      <c r="AO2474" s="30"/>
      <c r="AP2474" s="30"/>
      <c r="AQ2474" s="30"/>
      <c r="AR2474" s="30"/>
      <c r="AS2474" s="30"/>
      <c r="AT2474" s="30"/>
      <c r="AU2474" s="121"/>
      <c r="AV2474" s="129"/>
      <c r="AW2474" s="129"/>
      <c r="AX2474" s="129"/>
    </row>
    <row r="2475" spans="1:50" x14ac:dyDescent="0.25">
      <c r="A2475" s="154"/>
      <c r="B2475" s="28"/>
      <c r="C2475" s="155"/>
      <c r="D2475" s="25"/>
      <c r="E2475" s="25"/>
      <c r="F2475" s="29"/>
      <c r="G2475" s="29"/>
      <c r="H2475" s="29"/>
      <c r="I2475" s="29"/>
      <c r="J2475" s="29"/>
      <c r="K2475" s="25"/>
      <c r="L2475" s="155"/>
      <c r="M2475" s="155"/>
      <c r="N2475" s="155"/>
      <c r="O2475" s="155"/>
      <c r="P2475" s="155"/>
      <c r="Q2475" s="28"/>
      <c r="R2475" s="29"/>
      <c r="S2475" s="27"/>
      <c r="T2475" s="27"/>
      <c r="U2475" s="28"/>
      <c r="V2475" s="156"/>
      <c r="W2475" s="156"/>
      <c r="X2475" s="156"/>
      <c r="Y2475" s="37"/>
      <c r="Z2475" s="37"/>
      <c r="AA2475" s="37"/>
      <c r="AB2475" s="30"/>
      <c r="AC2475" s="30"/>
      <c r="AD2475" s="31"/>
      <c r="AE2475" s="30"/>
      <c r="AF2475" s="30"/>
      <c r="AG2475" s="32"/>
      <c r="AH2475" s="30"/>
      <c r="AJ2475" s="30"/>
      <c r="AK2475" s="30"/>
      <c r="AL2475" s="30"/>
      <c r="AM2475" s="30"/>
      <c r="AN2475" s="30"/>
      <c r="AO2475" s="30"/>
      <c r="AP2475" s="30"/>
      <c r="AQ2475" s="30"/>
      <c r="AR2475" s="30"/>
      <c r="AS2475" s="30"/>
      <c r="AT2475" s="30"/>
      <c r="AU2475" s="121"/>
      <c r="AV2475" s="129"/>
      <c r="AW2475" s="129"/>
      <c r="AX2475" s="129"/>
    </row>
    <row r="2476" spans="1:50" x14ac:dyDescent="0.25">
      <c r="A2476" s="154"/>
      <c r="B2476" s="28"/>
      <c r="C2476" s="155"/>
      <c r="D2476" s="25"/>
      <c r="E2476" s="25"/>
      <c r="F2476" s="29"/>
      <c r="G2476" s="29"/>
      <c r="H2476" s="29"/>
      <c r="I2476" s="29"/>
      <c r="J2476" s="29"/>
      <c r="K2476" s="25"/>
      <c r="L2476" s="155"/>
      <c r="M2476" s="155"/>
      <c r="N2476" s="155"/>
      <c r="O2476" s="155"/>
      <c r="P2476" s="155"/>
      <c r="Q2476" s="28"/>
      <c r="R2476" s="29"/>
      <c r="S2476" s="27"/>
      <c r="T2476" s="27"/>
      <c r="U2476" s="28"/>
      <c r="V2476" s="156"/>
      <c r="W2476" s="156"/>
      <c r="X2476" s="156"/>
      <c r="Y2476" s="37"/>
      <c r="Z2476" s="37"/>
      <c r="AA2476" s="37"/>
      <c r="AB2476" s="30"/>
      <c r="AC2476" s="30"/>
      <c r="AD2476" s="31"/>
      <c r="AE2476" s="30"/>
      <c r="AF2476" s="30"/>
      <c r="AG2476" s="32"/>
      <c r="AH2476" s="30"/>
      <c r="AJ2476" s="30"/>
      <c r="AK2476" s="30"/>
      <c r="AL2476" s="30"/>
      <c r="AM2476" s="30"/>
      <c r="AN2476" s="30"/>
      <c r="AO2476" s="30"/>
      <c r="AP2476" s="30"/>
      <c r="AQ2476" s="30"/>
      <c r="AR2476" s="30"/>
      <c r="AS2476" s="30"/>
      <c r="AT2476" s="30"/>
      <c r="AU2476" s="121"/>
      <c r="AV2476" s="129"/>
      <c r="AW2476" s="129"/>
      <c r="AX2476" s="129"/>
    </row>
    <row r="2477" spans="1:50" x14ac:dyDescent="0.25">
      <c r="A2477" s="154"/>
      <c r="B2477" s="28"/>
      <c r="C2477" s="155"/>
      <c r="D2477" s="25"/>
      <c r="E2477" s="25"/>
      <c r="F2477" s="29"/>
      <c r="G2477" s="29"/>
      <c r="H2477" s="29"/>
      <c r="I2477" s="29"/>
      <c r="J2477" s="29"/>
      <c r="K2477" s="25"/>
      <c r="L2477" s="155"/>
      <c r="M2477" s="155"/>
      <c r="N2477" s="155"/>
      <c r="O2477" s="155"/>
      <c r="P2477" s="155"/>
      <c r="Q2477" s="28"/>
      <c r="R2477" s="29"/>
      <c r="S2477" s="27"/>
      <c r="T2477" s="27"/>
      <c r="U2477" s="28"/>
      <c r="V2477" s="156"/>
      <c r="W2477" s="156"/>
      <c r="X2477" s="156"/>
      <c r="Y2477" s="37"/>
      <c r="Z2477" s="37"/>
      <c r="AA2477" s="37"/>
      <c r="AB2477" s="30"/>
      <c r="AC2477" s="30"/>
      <c r="AD2477" s="31"/>
      <c r="AE2477" s="30"/>
      <c r="AF2477" s="30"/>
      <c r="AG2477" s="32"/>
      <c r="AH2477" s="30"/>
      <c r="AJ2477" s="30"/>
      <c r="AK2477" s="30"/>
      <c r="AL2477" s="30"/>
      <c r="AM2477" s="30"/>
      <c r="AN2477" s="30"/>
      <c r="AO2477" s="30"/>
      <c r="AP2477" s="30"/>
      <c r="AQ2477" s="30"/>
      <c r="AR2477" s="30"/>
      <c r="AS2477" s="30"/>
      <c r="AT2477" s="30"/>
      <c r="AU2477" s="121"/>
      <c r="AV2477" s="129"/>
      <c r="AW2477" s="129"/>
      <c r="AX2477" s="129"/>
    </row>
    <row r="2478" spans="1:50" x14ac:dyDescent="0.25">
      <c r="A2478" s="154"/>
      <c r="B2478" s="28"/>
      <c r="C2478" s="155"/>
      <c r="D2478" s="25"/>
      <c r="E2478" s="25"/>
      <c r="F2478" s="29"/>
      <c r="G2478" s="29"/>
      <c r="H2478" s="29"/>
      <c r="I2478" s="29"/>
      <c r="J2478" s="29"/>
      <c r="K2478" s="25"/>
      <c r="L2478" s="155"/>
      <c r="M2478" s="155"/>
      <c r="N2478" s="155"/>
      <c r="O2478" s="155"/>
      <c r="P2478" s="155"/>
      <c r="Q2478" s="28"/>
      <c r="R2478" s="29"/>
      <c r="S2478" s="27"/>
      <c r="T2478" s="27"/>
      <c r="U2478" s="28"/>
      <c r="V2478" s="156"/>
      <c r="W2478" s="156"/>
      <c r="X2478" s="156"/>
      <c r="Y2478" s="37"/>
      <c r="Z2478" s="37"/>
      <c r="AA2478" s="37"/>
      <c r="AB2478" s="30"/>
      <c r="AC2478" s="30"/>
      <c r="AD2478" s="31"/>
      <c r="AE2478" s="30"/>
      <c r="AF2478" s="30"/>
      <c r="AG2478" s="32"/>
      <c r="AH2478" s="30"/>
      <c r="AJ2478" s="30"/>
      <c r="AK2478" s="30"/>
      <c r="AL2478" s="30"/>
      <c r="AM2478" s="30"/>
      <c r="AN2478" s="30"/>
      <c r="AO2478" s="30"/>
      <c r="AP2478" s="30"/>
      <c r="AQ2478" s="30"/>
      <c r="AR2478" s="30"/>
      <c r="AS2478" s="30"/>
      <c r="AT2478" s="30"/>
      <c r="AU2478" s="121"/>
      <c r="AV2478" s="129"/>
      <c r="AW2478" s="129"/>
      <c r="AX2478" s="129"/>
    </row>
    <row r="2479" spans="1:50" x14ac:dyDescent="0.25">
      <c r="A2479" s="154"/>
      <c r="B2479" s="28"/>
      <c r="C2479" s="155"/>
      <c r="D2479" s="25"/>
      <c r="E2479" s="25"/>
      <c r="F2479" s="29"/>
      <c r="G2479" s="29"/>
      <c r="H2479" s="29"/>
      <c r="I2479" s="29"/>
      <c r="J2479" s="29"/>
      <c r="K2479" s="25"/>
      <c r="L2479" s="155"/>
      <c r="M2479" s="155"/>
      <c r="N2479" s="155"/>
      <c r="O2479" s="155"/>
      <c r="P2479" s="155"/>
      <c r="Q2479" s="28"/>
      <c r="R2479" s="29"/>
      <c r="S2479" s="27"/>
      <c r="T2479" s="27"/>
      <c r="U2479" s="28"/>
      <c r="V2479" s="156"/>
      <c r="W2479" s="156"/>
      <c r="X2479" s="156"/>
      <c r="Y2479" s="37"/>
      <c r="Z2479" s="37"/>
      <c r="AA2479" s="37"/>
      <c r="AB2479" s="30"/>
      <c r="AC2479" s="30"/>
      <c r="AD2479" s="31"/>
      <c r="AE2479" s="30"/>
      <c r="AF2479" s="30"/>
      <c r="AG2479" s="32"/>
      <c r="AH2479" s="30"/>
      <c r="AJ2479" s="30"/>
      <c r="AK2479" s="30"/>
      <c r="AL2479" s="30"/>
      <c r="AM2479" s="30"/>
      <c r="AN2479" s="30"/>
      <c r="AO2479" s="30"/>
      <c r="AP2479" s="30"/>
      <c r="AQ2479" s="30"/>
      <c r="AR2479" s="30"/>
      <c r="AS2479" s="30"/>
      <c r="AT2479" s="30"/>
      <c r="AU2479" s="121"/>
      <c r="AV2479" s="129"/>
      <c r="AW2479" s="129"/>
      <c r="AX2479" s="129"/>
    </row>
    <row r="2480" spans="1:50" x14ac:dyDescent="0.25">
      <c r="A2480" s="154"/>
      <c r="B2480" s="28"/>
      <c r="C2480" s="155"/>
      <c r="D2480" s="25"/>
      <c r="E2480" s="25"/>
      <c r="F2480" s="29"/>
      <c r="G2480" s="29"/>
      <c r="H2480" s="29"/>
      <c r="I2480" s="29"/>
      <c r="J2480" s="29"/>
      <c r="K2480" s="25"/>
      <c r="L2480" s="155"/>
      <c r="M2480" s="155"/>
      <c r="N2480" s="155"/>
      <c r="O2480" s="155"/>
      <c r="P2480" s="155"/>
      <c r="Q2480" s="28"/>
      <c r="R2480" s="29"/>
      <c r="S2480" s="27"/>
      <c r="T2480" s="27"/>
      <c r="U2480" s="28"/>
      <c r="V2480" s="156"/>
      <c r="W2480" s="156"/>
      <c r="X2480" s="156"/>
      <c r="Y2480" s="37"/>
      <c r="Z2480" s="37"/>
      <c r="AA2480" s="37"/>
      <c r="AB2480" s="30"/>
      <c r="AC2480" s="30"/>
      <c r="AD2480" s="31"/>
      <c r="AE2480" s="30"/>
      <c r="AF2480" s="30"/>
      <c r="AG2480" s="32"/>
      <c r="AH2480" s="30"/>
      <c r="AJ2480" s="30"/>
      <c r="AK2480" s="30"/>
      <c r="AL2480" s="30"/>
      <c r="AM2480" s="30"/>
      <c r="AN2480" s="30"/>
      <c r="AO2480" s="30"/>
      <c r="AP2480" s="30"/>
      <c r="AQ2480" s="30"/>
      <c r="AR2480" s="30"/>
      <c r="AS2480" s="30"/>
      <c r="AT2480" s="30"/>
      <c r="AU2480" s="121"/>
      <c r="AV2480" s="129"/>
      <c r="AW2480" s="129"/>
      <c r="AX2480" s="129"/>
    </row>
    <row r="2481" spans="1:50" x14ac:dyDescent="0.25">
      <c r="A2481" s="154"/>
      <c r="B2481" s="28"/>
      <c r="C2481" s="155"/>
      <c r="D2481" s="25"/>
      <c r="E2481" s="25"/>
      <c r="F2481" s="29"/>
      <c r="G2481" s="29"/>
      <c r="H2481" s="29"/>
      <c r="I2481" s="29"/>
      <c r="J2481" s="29"/>
      <c r="K2481" s="25"/>
      <c r="L2481" s="155"/>
      <c r="M2481" s="155"/>
      <c r="N2481" s="155"/>
      <c r="O2481" s="155"/>
      <c r="P2481" s="155"/>
      <c r="Q2481" s="28"/>
      <c r="R2481" s="29"/>
      <c r="S2481" s="27"/>
      <c r="T2481" s="27"/>
      <c r="U2481" s="28"/>
      <c r="V2481" s="156"/>
      <c r="W2481" s="156"/>
      <c r="X2481" s="156"/>
      <c r="Y2481" s="37"/>
      <c r="Z2481" s="37"/>
      <c r="AA2481" s="37"/>
      <c r="AB2481" s="30"/>
      <c r="AC2481" s="30"/>
      <c r="AD2481" s="31"/>
      <c r="AE2481" s="30"/>
      <c r="AF2481" s="30"/>
      <c r="AG2481" s="32"/>
      <c r="AH2481" s="30"/>
      <c r="AJ2481" s="30"/>
      <c r="AK2481" s="30"/>
      <c r="AL2481" s="30"/>
      <c r="AM2481" s="30"/>
      <c r="AN2481" s="30"/>
      <c r="AO2481" s="30"/>
      <c r="AP2481" s="30"/>
      <c r="AQ2481" s="30"/>
      <c r="AR2481" s="30"/>
      <c r="AS2481" s="30"/>
      <c r="AT2481" s="30"/>
      <c r="AU2481" s="121"/>
      <c r="AV2481" s="129"/>
      <c r="AW2481" s="129"/>
      <c r="AX2481" s="129"/>
    </row>
    <row r="2482" spans="1:50" x14ac:dyDescent="0.25">
      <c r="A2482" s="154"/>
      <c r="B2482" s="28"/>
      <c r="C2482" s="155"/>
      <c r="D2482" s="25"/>
      <c r="E2482" s="25"/>
      <c r="F2482" s="29"/>
      <c r="G2482" s="29"/>
      <c r="H2482" s="29"/>
      <c r="I2482" s="29"/>
      <c r="J2482" s="29"/>
      <c r="K2482" s="25"/>
      <c r="L2482" s="155"/>
      <c r="M2482" s="155"/>
      <c r="N2482" s="155"/>
      <c r="O2482" s="155"/>
      <c r="P2482" s="155"/>
      <c r="Q2482" s="28"/>
      <c r="R2482" s="29"/>
      <c r="S2482" s="27"/>
      <c r="T2482" s="27"/>
      <c r="U2482" s="28"/>
      <c r="V2482" s="156"/>
      <c r="W2482" s="156"/>
      <c r="X2482" s="156"/>
      <c r="Y2482" s="37"/>
      <c r="Z2482" s="37"/>
      <c r="AA2482" s="37"/>
      <c r="AB2482" s="30"/>
      <c r="AC2482" s="30"/>
      <c r="AD2482" s="31"/>
      <c r="AE2482" s="30"/>
      <c r="AF2482" s="30"/>
      <c r="AG2482" s="32"/>
      <c r="AH2482" s="30"/>
      <c r="AJ2482" s="30"/>
      <c r="AK2482" s="30"/>
      <c r="AL2482" s="30"/>
      <c r="AM2482" s="30"/>
      <c r="AN2482" s="30"/>
      <c r="AO2482" s="30"/>
      <c r="AP2482" s="30"/>
      <c r="AQ2482" s="30"/>
      <c r="AR2482" s="30"/>
      <c r="AS2482" s="30"/>
      <c r="AT2482" s="30"/>
      <c r="AU2482" s="121"/>
      <c r="AV2482" s="129"/>
      <c r="AW2482" s="129"/>
      <c r="AX2482" s="129"/>
    </row>
    <row r="2483" spans="1:50" x14ac:dyDescent="0.25">
      <c r="A2483" s="154"/>
      <c r="B2483" s="28"/>
      <c r="C2483" s="155"/>
      <c r="D2483" s="25"/>
      <c r="E2483" s="25"/>
      <c r="F2483" s="29"/>
      <c r="G2483" s="29"/>
      <c r="H2483" s="29"/>
      <c r="I2483" s="29"/>
      <c r="J2483" s="29"/>
      <c r="K2483" s="25"/>
      <c r="L2483" s="155"/>
      <c r="M2483" s="155"/>
      <c r="N2483" s="155"/>
      <c r="O2483" s="155"/>
      <c r="P2483" s="155"/>
      <c r="Q2483" s="28"/>
      <c r="R2483" s="29"/>
      <c r="S2483" s="27"/>
      <c r="T2483" s="27"/>
      <c r="U2483" s="28"/>
      <c r="V2483" s="156"/>
      <c r="W2483" s="156"/>
      <c r="X2483" s="156"/>
      <c r="Y2483" s="37"/>
      <c r="Z2483" s="37"/>
      <c r="AA2483" s="37"/>
      <c r="AB2483" s="30"/>
      <c r="AC2483" s="30"/>
      <c r="AD2483" s="31"/>
      <c r="AE2483" s="30"/>
      <c r="AF2483" s="30"/>
      <c r="AG2483" s="32"/>
      <c r="AH2483" s="30"/>
      <c r="AJ2483" s="30"/>
      <c r="AK2483" s="30"/>
      <c r="AL2483" s="30"/>
      <c r="AM2483" s="30"/>
      <c r="AN2483" s="30"/>
      <c r="AO2483" s="30"/>
      <c r="AP2483" s="30"/>
      <c r="AQ2483" s="30"/>
      <c r="AR2483" s="30"/>
      <c r="AS2483" s="30"/>
      <c r="AT2483" s="30"/>
      <c r="AU2483" s="121"/>
      <c r="AV2483" s="129"/>
      <c r="AW2483" s="129"/>
      <c r="AX2483" s="129"/>
    </row>
    <row r="2484" spans="1:50" x14ac:dyDescent="0.25">
      <c r="A2484" s="154"/>
      <c r="B2484" s="28"/>
      <c r="C2484" s="155"/>
      <c r="D2484" s="25"/>
      <c r="E2484" s="25"/>
      <c r="F2484" s="29"/>
      <c r="G2484" s="29"/>
      <c r="H2484" s="29"/>
      <c r="I2484" s="29"/>
      <c r="J2484" s="29"/>
      <c r="K2484" s="25"/>
      <c r="L2484" s="155"/>
      <c r="M2484" s="155"/>
      <c r="N2484" s="155"/>
      <c r="O2484" s="155"/>
      <c r="P2484" s="155"/>
      <c r="Q2484" s="28"/>
      <c r="R2484" s="29"/>
      <c r="S2484" s="27"/>
      <c r="T2484" s="27"/>
      <c r="U2484" s="28"/>
      <c r="V2484" s="156"/>
      <c r="W2484" s="156"/>
      <c r="X2484" s="156"/>
      <c r="Y2484" s="37"/>
      <c r="Z2484" s="37"/>
      <c r="AA2484" s="37"/>
      <c r="AB2484" s="30"/>
      <c r="AC2484" s="30"/>
      <c r="AD2484" s="31"/>
      <c r="AE2484" s="30"/>
      <c r="AF2484" s="30"/>
      <c r="AG2484" s="32"/>
      <c r="AH2484" s="30"/>
      <c r="AJ2484" s="30"/>
      <c r="AK2484" s="30"/>
      <c r="AL2484" s="30"/>
      <c r="AM2484" s="30"/>
      <c r="AN2484" s="30"/>
      <c r="AO2484" s="30"/>
      <c r="AP2484" s="30"/>
      <c r="AQ2484" s="30"/>
      <c r="AR2484" s="30"/>
      <c r="AS2484" s="30"/>
      <c r="AT2484" s="30"/>
      <c r="AU2484" s="121"/>
      <c r="AV2484" s="129"/>
      <c r="AW2484" s="129"/>
      <c r="AX2484" s="129"/>
    </row>
    <row r="2485" spans="1:50" x14ac:dyDescent="0.25">
      <c r="A2485" s="154"/>
      <c r="B2485" s="28"/>
      <c r="C2485" s="155"/>
      <c r="D2485" s="25"/>
      <c r="E2485" s="25"/>
      <c r="F2485" s="29"/>
      <c r="G2485" s="29"/>
      <c r="H2485" s="29"/>
      <c r="I2485" s="29"/>
      <c r="J2485" s="29"/>
      <c r="K2485" s="25"/>
      <c r="L2485" s="155"/>
      <c r="M2485" s="155"/>
      <c r="N2485" s="155"/>
      <c r="O2485" s="155"/>
      <c r="P2485" s="155"/>
      <c r="Q2485" s="28"/>
      <c r="R2485" s="29"/>
      <c r="S2485" s="27"/>
      <c r="T2485" s="27"/>
      <c r="U2485" s="28"/>
      <c r="V2485" s="156"/>
      <c r="W2485" s="156"/>
      <c r="X2485" s="156"/>
      <c r="Y2485" s="37"/>
      <c r="Z2485" s="37"/>
      <c r="AA2485" s="37"/>
      <c r="AB2485" s="30"/>
      <c r="AC2485" s="30"/>
      <c r="AD2485" s="31"/>
      <c r="AE2485" s="30"/>
      <c r="AF2485" s="30"/>
      <c r="AG2485" s="32"/>
      <c r="AH2485" s="30"/>
      <c r="AJ2485" s="30"/>
      <c r="AK2485" s="30"/>
      <c r="AL2485" s="30"/>
      <c r="AM2485" s="30"/>
      <c r="AN2485" s="30"/>
      <c r="AO2485" s="30"/>
      <c r="AP2485" s="30"/>
      <c r="AQ2485" s="30"/>
      <c r="AR2485" s="30"/>
      <c r="AS2485" s="30"/>
      <c r="AT2485" s="30"/>
      <c r="AU2485" s="121"/>
      <c r="AV2485" s="129"/>
      <c r="AW2485" s="129"/>
      <c r="AX2485" s="129"/>
    </row>
    <row r="2486" spans="1:50" x14ac:dyDescent="0.25">
      <c r="A2486" s="154"/>
      <c r="B2486" s="28"/>
      <c r="C2486" s="155"/>
      <c r="D2486" s="25"/>
      <c r="E2486" s="25"/>
      <c r="F2486" s="29"/>
      <c r="G2486" s="29"/>
      <c r="H2486" s="29"/>
      <c r="I2486" s="29"/>
      <c r="J2486" s="29"/>
      <c r="K2486" s="25"/>
      <c r="L2486" s="155"/>
      <c r="M2486" s="155"/>
      <c r="N2486" s="155"/>
      <c r="O2486" s="155"/>
      <c r="P2486" s="155"/>
      <c r="Q2486" s="28"/>
      <c r="R2486" s="29"/>
      <c r="S2486" s="27"/>
      <c r="T2486" s="27"/>
      <c r="U2486" s="28"/>
      <c r="V2486" s="156"/>
      <c r="W2486" s="156"/>
      <c r="X2486" s="156"/>
      <c r="Y2486" s="37"/>
      <c r="Z2486" s="37"/>
      <c r="AA2486" s="37"/>
      <c r="AB2486" s="30"/>
      <c r="AC2486" s="30"/>
      <c r="AD2486" s="31"/>
      <c r="AE2486" s="30"/>
      <c r="AF2486" s="30"/>
      <c r="AG2486" s="32"/>
      <c r="AH2486" s="30"/>
      <c r="AJ2486" s="30"/>
      <c r="AK2486" s="30"/>
      <c r="AL2486" s="30"/>
      <c r="AM2486" s="30"/>
      <c r="AN2486" s="30"/>
      <c r="AO2486" s="30"/>
      <c r="AP2486" s="30"/>
      <c r="AQ2486" s="30"/>
      <c r="AR2486" s="30"/>
      <c r="AS2486" s="30"/>
      <c r="AT2486" s="30"/>
      <c r="AU2486" s="121"/>
      <c r="AV2486" s="129"/>
      <c r="AW2486" s="129"/>
      <c r="AX2486" s="129"/>
    </row>
    <row r="2487" spans="1:50" x14ac:dyDescent="0.25">
      <c r="A2487" s="154"/>
      <c r="B2487" s="28"/>
      <c r="C2487" s="155"/>
      <c r="D2487" s="25"/>
      <c r="E2487" s="25"/>
      <c r="F2487" s="29"/>
      <c r="G2487" s="29"/>
      <c r="H2487" s="29"/>
      <c r="I2487" s="29"/>
      <c r="J2487" s="29"/>
      <c r="K2487" s="25"/>
      <c r="L2487" s="155"/>
      <c r="M2487" s="155"/>
      <c r="N2487" s="155"/>
      <c r="O2487" s="155"/>
      <c r="P2487" s="155"/>
      <c r="Q2487" s="28"/>
      <c r="R2487" s="29"/>
      <c r="S2487" s="27"/>
      <c r="T2487" s="27"/>
      <c r="U2487" s="28"/>
      <c r="V2487" s="156"/>
      <c r="W2487" s="156"/>
      <c r="X2487" s="156"/>
      <c r="Y2487" s="37"/>
      <c r="Z2487" s="37"/>
      <c r="AA2487" s="37"/>
      <c r="AB2487" s="30"/>
      <c r="AC2487" s="30"/>
      <c r="AD2487" s="31"/>
      <c r="AE2487" s="30"/>
      <c r="AF2487" s="30"/>
      <c r="AG2487" s="32"/>
      <c r="AH2487" s="30"/>
      <c r="AJ2487" s="30"/>
      <c r="AK2487" s="30"/>
      <c r="AL2487" s="30"/>
      <c r="AM2487" s="30"/>
      <c r="AN2487" s="30"/>
      <c r="AO2487" s="30"/>
      <c r="AP2487" s="30"/>
      <c r="AQ2487" s="30"/>
      <c r="AR2487" s="30"/>
      <c r="AS2487" s="30"/>
      <c r="AT2487" s="30"/>
      <c r="AU2487" s="121"/>
      <c r="AV2487" s="129"/>
      <c r="AW2487" s="129"/>
      <c r="AX2487" s="129"/>
    </row>
    <row r="2488" spans="1:50" x14ac:dyDescent="0.25">
      <c r="A2488" s="154"/>
      <c r="B2488" s="28"/>
      <c r="C2488" s="155"/>
      <c r="D2488" s="25"/>
      <c r="E2488" s="25"/>
      <c r="F2488" s="29"/>
      <c r="G2488" s="29"/>
      <c r="H2488" s="29"/>
      <c r="I2488" s="29"/>
      <c r="J2488" s="29"/>
      <c r="K2488" s="25"/>
      <c r="L2488" s="155"/>
      <c r="M2488" s="155"/>
      <c r="N2488" s="155"/>
      <c r="O2488" s="155"/>
      <c r="P2488" s="155"/>
      <c r="Q2488" s="28"/>
      <c r="R2488" s="29"/>
      <c r="S2488" s="27"/>
      <c r="T2488" s="27"/>
      <c r="U2488" s="28"/>
      <c r="V2488" s="156"/>
      <c r="W2488" s="156"/>
      <c r="X2488" s="156"/>
      <c r="Y2488" s="37"/>
      <c r="Z2488" s="37"/>
      <c r="AA2488" s="37"/>
      <c r="AB2488" s="30"/>
      <c r="AC2488" s="30"/>
      <c r="AD2488" s="31"/>
      <c r="AE2488" s="30"/>
      <c r="AF2488" s="30"/>
      <c r="AG2488" s="32"/>
      <c r="AH2488" s="30"/>
      <c r="AJ2488" s="30"/>
      <c r="AK2488" s="30"/>
      <c r="AL2488" s="30"/>
      <c r="AM2488" s="30"/>
      <c r="AN2488" s="30"/>
      <c r="AO2488" s="30"/>
      <c r="AP2488" s="30"/>
      <c r="AQ2488" s="30"/>
      <c r="AR2488" s="30"/>
      <c r="AS2488" s="30"/>
      <c r="AT2488" s="30"/>
      <c r="AU2488" s="121"/>
      <c r="AV2488" s="129"/>
      <c r="AW2488" s="129"/>
      <c r="AX2488" s="129"/>
    </row>
    <row r="2489" spans="1:50" x14ac:dyDescent="0.25">
      <c r="A2489" s="154"/>
      <c r="B2489" s="28"/>
      <c r="C2489" s="155"/>
      <c r="D2489" s="25"/>
      <c r="E2489" s="25"/>
      <c r="F2489" s="29"/>
      <c r="G2489" s="29"/>
      <c r="H2489" s="29"/>
      <c r="I2489" s="29"/>
      <c r="J2489" s="29"/>
      <c r="K2489" s="25"/>
      <c r="L2489" s="155"/>
      <c r="M2489" s="155"/>
      <c r="N2489" s="155"/>
      <c r="O2489" s="155"/>
      <c r="P2489" s="155"/>
      <c r="Q2489" s="28"/>
      <c r="R2489" s="29"/>
      <c r="S2489" s="27"/>
      <c r="T2489" s="27"/>
      <c r="U2489" s="28"/>
      <c r="V2489" s="156"/>
      <c r="W2489" s="156"/>
      <c r="X2489" s="156"/>
      <c r="Y2489" s="37"/>
      <c r="Z2489" s="37"/>
      <c r="AA2489" s="37"/>
      <c r="AB2489" s="30"/>
      <c r="AC2489" s="30"/>
      <c r="AD2489" s="31"/>
      <c r="AE2489" s="30"/>
      <c r="AF2489" s="30"/>
      <c r="AG2489" s="32"/>
      <c r="AH2489" s="30"/>
      <c r="AJ2489" s="30"/>
      <c r="AK2489" s="30"/>
      <c r="AL2489" s="30"/>
      <c r="AM2489" s="30"/>
      <c r="AN2489" s="30"/>
      <c r="AO2489" s="30"/>
      <c r="AP2489" s="30"/>
      <c r="AQ2489" s="30"/>
      <c r="AR2489" s="30"/>
      <c r="AS2489" s="30"/>
      <c r="AT2489" s="30"/>
      <c r="AU2489" s="121"/>
      <c r="AV2489" s="129"/>
      <c r="AW2489" s="129"/>
      <c r="AX2489" s="129"/>
    </row>
    <row r="2490" spans="1:50" x14ac:dyDescent="0.25">
      <c r="A2490" s="154"/>
      <c r="B2490" s="28"/>
      <c r="C2490" s="155"/>
      <c r="D2490" s="25"/>
      <c r="E2490" s="25"/>
      <c r="F2490" s="29"/>
      <c r="G2490" s="29"/>
      <c r="H2490" s="29"/>
      <c r="I2490" s="29"/>
      <c r="J2490" s="29"/>
      <c r="K2490" s="25"/>
      <c r="L2490" s="155"/>
      <c r="M2490" s="155"/>
      <c r="N2490" s="155"/>
      <c r="O2490" s="155"/>
      <c r="P2490" s="155"/>
      <c r="Q2490" s="28"/>
      <c r="R2490" s="29"/>
      <c r="S2490" s="27"/>
      <c r="T2490" s="27"/>
      <c r="U2490" s="28"/>
      <c r="V2490" s="156"/>
      <c r="W2490" s="156"/>
      <c r="X2490" s="156"/>
      <c r="Y2490" s="37"/>
      <c r="Z2490" s="37"/>
      <c r="AA2490" s="37"/>
      <c r="AB2490" s="30"/>
      <c r="AC2490" s="30"/>
      <c r="AD2490" s="31"/>
      <c r="AE2490" s="30"/>
      <c r="AF2490" s="30"/>
      <c r="AG2490" s="32"/>
      <c r="AH2490" s="30"/>
      <c r="AJ2490" s="30"/>
      <c r="AK2490" s="30"/>
      <c r="AL2490" s="30"/>
      <c r="AM2490" s="30"/>
      <c r="AN2490" s="30"/>
      <c r="AO2490" s="30"/>
      <c r="AP2490" s="30"/>
      <c r="AQ2490" s="30"/>
      <c r="AR2490" s="30"/>
      <c r="AS2490" s="30"/>
      <c r="AT2490" s="30"/>
      <c r="AU2490" s="121"/>
      <c r="AV2490" s="129"/>
      <c r="AW2490" s="129"/>
      <c r="AX2490" s="129"/>
    </row>
    <row r="2491" spans="1:50" x14ac:dyDescent="0.25">
      <c r="A2491" s="154"/>
      <c r="B2491" s="28"/>
      <c r="C2491" s="155"/>
      <c r="D2491" s="25"/>
      <c r="E2491" s="25"/>
      <c r="F2491" s="29"/>
      <c r="G2491" s="29"/>
      <c r="H2491" s="29"/>
      <c r="I2491" s="29"/>
      <c r="J2491" s="29"/>
      <c r="K2491" s="25"/>
      <c r="L2491" s="155"/>
      <c r="M2491" s="155"/>
      <c r="N2491" s="155"/>
      <c r="O2491" s="155"/>
      <c r="P2491" s="155"/>
      <c r="Q2491" s="28"/>
      <c r="R2491" s="29"/>
      <c r="S2491" s="27"/>
      <c r="T2491" s="27"/>
      <c r="U2491" s="28"/>
      <c r="V2491" s="156"/>
      <c r="W2491" s="156"/>
      <c r="X2491" s="156"/>
      <c r="Y2491" s="37"/>
      <c r="Z2491" s="37"/>
      <c r="AA2491" s="37"/>
      <c r="AB2491" s="30"/>
      <c r="AC2491" s="30"/>
      <c r="AD2491" s="31"/>
      <c r="AE2491" s="30"/>
      <c r="AF2491" s="30"/>
      <c r="AG2491" s="32"/>
      <c r="AH2491" s="30"/>
      <c r="AJ2491" s="30"/>
      <c r="AK2491" s="30"/>
      <c r="AL2491" s="30"/>
      <c r="AM2491" s="30"/>
      <c r="AN2491" s="30"/>
      <c r="AO2491" s="30"/>
      <c r="AP2491" s="30"/>
      <c r="AQ2491" s="30"/>
      <c r="AR2491" s="30"/>
      <c r="AS2491" s="30"/>
      <c r="AT2491" s="30"/>
      <c r="AU2491" s="121"/>
      <c r="AV2491" s="129"/>
      <c r="AW2491" s="129"/>
      <c r="AX2491" s="129"/>
    </row>
    <row r="2492" spans="1:50" x14ac:dyDescent="0.25">
      <c r="A2492" s="154"/>
      <c r="B2492" s="28"/>
      <c r="C2492" s="155"/>
      <c r="D2492" s="25"/>
      <c r="E2492" s="25"/>
      <c r="F2492" s="29"/>
      <c r="G2492" s="29"/>
      <c r="H2492" s="29"/>
      <c r="I2492" s="29"/>
      <c r="J2492" s="29"/>
      <c r="K2492" s="25"/>
      <c r="L2492" s="155"/>
      <c r="M2492" s="155"/>
      <c r="N2492" s="155"/>
      <c r="O2492" s="155"/>
      <c r="P2492" s="155"/>
      <c r="Q2492" s="28"/>
      <c r="R2492" s="29"/>
      <c r="S2492" s="27"/>
      <c r="T2492" s="27"/>
      <c r="U2492" s="28"/>
      <c r="V2492" s="156"/>
      <c r="W2492" s="156"/>
      <c r="X2492" s="156"/>
      <c r="Y2492" s="37"/>
      <c r="Z2492" s="37"/>
      <c r="AA2492" s="37"/>
      <c r="AB2492" s="30"/>
      <c r="AC2492" s="30"/>
      <c r="AD2492" s="31"/>
      <c r="AE2492" s="30"/>
      <c r="AF2492" s="30"/>
      <c r="AG2492" s="32"/>
      <c r="AH2492" s="30"/>
      <c r="AJ2492" s="30"/>
      <c r="AK2492" s="30"/>
      <c r="AL2492" s="30"/>
      <c r="AM2492" s="30"/>
      <c r="AN2492" s="30"/>
      <c r="AO2492" s="30"/>
      <c r="AP2492" s="30"/>
      <c r="AQ2492" s="30"/>
      <c r="AR2492" s="30"/>
      <c r="AS2492" s="30"/>
      <c r="AT2492" s="30"/>
      <c r="AU2492" s="121"/>
      <c r="AV2492" s="129"/>
      <c r="AW2492" s="129"/>
      <c r="AX2492" s="129"/>
    </row>
    <row r="2493" spans="1:50" x14ac:dyDescent="0.25">
      <c r="A2493" s="154"/>
      <c r="B2493" s="28"/>
      <c r="C2493" s="155"/>
      <c r="D2493" s="25"/>
      <c r="E2493" s="25"/>
      <c r="F2493" s="29"/>
      <c r="G2493" s="29"/>
      <c r="H2493" s="29"/>
      <c r="I2493" s="29"/>
      <c r="J2493" s="29"/>
      <c r="K2493" s="25"/>
      <c r="L2493" s="155"/>
      <c r="M2493" s="155"/>
      <c r="N2493" s="155"/>
      <c r="O2493" s="155"/>
      <c r="P2493" s="155"/>
      <c r="Q2493" s="28"/>
      <c r="R2493" s="29"/>
      <c r="S2493" s="27"/>
      <c r="T2493" s="27"/>
      <c r="U2493" s="28"/>
      <c r="V2493" s="156"/>
      <c r="W2493" s="156"/>
      <c r="X2493" s="156"/>
      <c r="Y2493" s="37"/>
      <c r="Z2493" s="37"/>
      <c r="AA2493" s="37"/>
      <c r="AB2493" s="30"/>
      <c r="AC2493" s="30"/>
      <c r="AD2493" s="31"/>
      <c r="AE2493" s="30"/>
      <c r="AF2493" s="30"/>
      <c r="AG2493" s="32"/>
      <c r="AH2493" s="30"/>
      <c r="AJ2493" s="30"/>
      <c r="AK2493" s="30"/>
      <c r="AL2493" s="30"/>
      <c r="AM2493" s="30"/>
      <c r="AN2493" s="30"/>
      <c r="AO2493" s="30"/>
      <c r="AP2493" s="30"/>
      <c r="AQ2493" s="30"/>
      <c r="AR2493" s="30"/>
      <c r="AS2493" s="30"/>
      <c r="AT2493" s="30"/>
      <c r="AU2493" s="121"/>
      <c r="AV2493" s="129"/>
      <c r="AW2493" s="129"/>
      <c r="AX2493" s="129"/>
    </row>
    <row r="2494" spans="1:50" x14ac:dyDescent="0.25">
      <c r="A2494" s="154"/>
      <c r="B2494" s="28"/>
      <c r="C2494" s="155"/>
      <c r="D2494" s="25"/>
      <c r="E2494" s="25"/>
      <c r="F2494" s="29"/>
      <c r="G2494" s="29"/>
      <c r="H2494" s="29"/>
      <c r="I2494" s="29"/>
      <c r="J2494" s="29"/>
      <c r="K2494" s="25"/>
      <c r="L2494" s="155"/>
      <c r="M2494" s="155"/>
      <c r="N2494" s="155"/>
      <c r="O2494" s="155"/>
      <c r="P2494" s="155"/>
      <c r="Q2494" s="28"/>
      <c r="R2494" s="29"/>
      <c r="S2494" s="27"/>
      <c r="T2494" s="27"/>
      <c r="U2494" s="28"/>
      <c r="V2494" s="156"/>
      <c r="W2494" s="156"/>
      <c r="X2494" s="156"/>
      <c r="Y2494" s="37"/>
      <c r="Z2494" s="37"/>
      <c r="AA2494" s="37"/>
      <c r="AB2494" s="30"/>
      <c r="AC2494" s="30"/>
      <c r="AD2494" s="31"/>
      <c r="AE2494" s="30"/>
      <c r="AF2494" s="30"/>
      <c r="AG2494" s="32"/>
      <c r="AH2494" s="30"/>
      <c r="AJ2494" s="30"/>
      <c r="AK2494" s="30"/>
      <c r="AL2494" s="30"/>
      <c r="AM2494" s="30"/>
      <c r="AN2494" s="30"/>
      <c r="AO2494" s="30"/>
      <c r="AP2494" s="30"/>
      <c r="AQ2494" s="30"/>
      <c r="AR2494" s="30"/>
      <c r="AS2494" s="30"/>
      <c r="AT2494" s="30"/>
      <c r="AU2494" s="121"/>
      <c r="AV2494" s="129"/>
      <c r="AW2494" s="129"/>
      <c r="AX2494" s="129"/>
    </row>
    <row r="2495" spans="1:50" x14ac:dyDescent="0.25">
      <c r="A2495" s="154"/>
      <c r="B2495" s="28"/>
      <c r="C2495" s="155"/>
      <c r="D2495" s="25"/>
      <c r="E2495" s="25"/>
      <c r="F2495" s="29"/>
      <c r="G2495" s="29"/>
      <c r="H2495" s="29"/>
      <c r="I2495" s="29"/>
      <c r="J2495" s="29"/>
      <c r="K2495" s="25"/>
      <c r="L2495" s="155"/>
      <c r="M2495" s="155"/>
      <c r="N2495" s="155"/>
      <c r="O2495" s="155"/>
      <c r="P2495" s="155"/>
      <c r="Q2495" s="28"/>
      <c r="R2495" s="29"/>
      <c r="S2495" s="27"/>
      <c r="T2495" s="27"/>
      <c r="U2495" s="28"/>
      <c r="V2495" s="156"/>
      <c r="W2495" s="156"/>
      <c r="X2495" s="156"/>
      <c r="Y2495" s="37"/>
      <c r="Z2495" s="37"/>
      <c r="AA2495" s="37"/>
      <c r="AB2495" s="30"/>
      <c r="AC2495" s="30"/>
      <c r="AD2495" s="31"/>
      <c r="AE2495" s="30"/>
      <c r="AF2495" s="30"/>
      <c r="AG2495" s="32"/>
      <c r="AH2495" s="30"/>
      <c r="AJ2495" s="30"/>
      <c r="AK2495" s="30"/>
      <c r="AL2495" s="30"/>
      <c r="AM2495" s="30"/>
      <c r="AN2495" s="30"/>
      <c r="AO2495" s="30"/>
      <c r="AP2495" s="30"/>
      <c r="AQ2495" s="30"/>
      <c r="AR2495" s="30"/>
      <c r="AS2495" s="30"/>
      <c r="AT2495" s="30"/>
      <c r="AU2495" s="121"/>
      <c r="AV2495" s="129"/>
      <c r="AW2495" s="129"/>
      <c r="AX2495" s="129"/>
    </row>
    <row r="2496" spans="1:50" x14ac:dyDescent="0.25">
      <c r="A2496" s="154"/>
      <c r="B2496" s="28"/>
      <c r="C2496" s="155"/>
      <c r="D2496" s="25"/>
      <c r="E2496" s="25"/>
      <c r="F2496" s="29"/>
      <c r="G2496" s="29"/>
      <c r="H2496" s="29"/>
      <c r="I2496" s="29"/>
      <c r="J2496" s="29"/>
      <c r="K2496" s="25"/>
      <c r="L2496" s="155"/>
      <c r="M2496" s="155"/>
      <c r="N2496" s="155"/>
      <c r="O2496" s="155"/>
      <c r="P2496" s="155"/>
      <c r="Q2496" s="28"/>
      <c r="R2496" s="29"/>
      <c r="S2496" s="27"/>
      <c r="T2496" s="27"/>
      <c r="U2496" s="28"/>
      <c r="V2496" s="156"/>
      <c r="W2496" s="156"/>
      <c r="X2496" s="156"/>
      <c r="Y2496" s="37"/>
      <c r="Z2496" s="37"/>
      <c r="AA2496" s="37"/>
      <c r="AB2496" s="30"/>
      <c r="AC2496" s="30"/>
      <c r="AD2496" s="31"/>
      <c r="AE2496" s="30"/>
      <c r="AF2496" s="30"/>
      <c r="AG2496" s="32"/>
      <c r="AH2496" s="30"/>
      <c r="AJ2496" s="30"/>
      <c r="AK2496" s="30"/>
      <c r="AL2496" s="30"/>
      <c r="AM2496" s="30"/>
      <c r="AN2496" s="30"/>
      <c r="AO2496" s="30"/>
      <c r="AP2496" s="30"/>
      <c r="AQ2496" s="30"/>
      <c r="AR2496" s="30"/>
      <c r="AS2496" s="30"/>
      <c r="AT2496" s="30"/>
      <c r="AU2496" s="121"/>
      <c r="AV2496" s="129"/>
      <c r="AW2496" s="129"/>
      <c r="AX2496" s="129"/>
    </row>
    <row r="2497" spans="1:50" x14ac:dyDescent="0.25">
      <c r="A2497" s="154"/>
      <c r="B2497" s="28"/>
      <c r="C2497" s="155"/>
      <c r="D2497" s="25"/>
      <c r="E2497" s="25"/>
      <c r="F2497" s="29"/>
      <c r="G2497" s="29"/>
      <c r="H2497" s="29"/>
      <c r="I2497" s="29"/>
      <c r="J2497" s="29"/>
      <c r="K2497" s="25"/>
      <c r="L2497" s="155"/>
      <c r="M2497" s="155"/>
      <c r="N2497" s="155"/>
      <c r="O2497" s="155"/>
      <c r="P2497" s="155"/>
      <c r="Q2497" s="28"/>
      <c r="R2497" s="29"/>
      <c r="S2497" s="27"/>
      <c r="T2497" s="27"/>
      <c r="U2497" s="28"/>
      <c r="V2497" s="156"/>
      <c r="W2497" s="156"/>
      <c r="X2497" s="156"/>
      <c r="Y2497" s="37"/>
      <c r="Z2497" s="37"/>
      <c r="AA2497" s="37"/>
      <c r="AB2497" s="30"/>
      <c r="AC2497" s="30"/>
      <c r="AD2497" s="31"/>
      <c r="AE2497" s="30"/>
      <c r="AF2497" s="30"/>
      <c r="AG2497" s="32"/>
      <c r="AH2497" s="30"/>
      <c r="AJ2497" s="30"/>
      <c r="AK2497" s="30"/>
      <c r="AL2497" s="30"/>
      <c r="AM2497" s="30"/>
      <c r="AN2497" s="30"/>
      <c r="AO2497" s="30"/>
      <c r="AP2497" s="30"/>
      <c r="AQ2497" s="30"/>
      <c r="AR2497" s="30"/>
      <c r="AS2497" s="30"/>
      <c r="AT2497" s="30"/>
      <c r="AU2497" s="121"/>
      <c r="AV2497" s="129"/>
      <c r="AW2497" s="129"/>
      <c r="AX2497" s="129"/>
    </row>
    <row r="2498" spans="1:50" x14ac:dyDescent="0.25">
      <c r="A2498" s="154"/>
      <c r="B2498" s="28"/>
      <c r="C2498" s="155"/>
      <c r="D2498" s="25"/>
      <c r="E2498" s="25"/>
      <c r="F2498" s="29"/>
      <c r="G2498" s="29"/>
      <c r="H2498" s="29"/>
      <c r="I2498" s="29"/>
      <c r="J2498" s="29"/>
      <c r="K2498" s="25"/>
      <c r="L2498" s="155"/>
      <c r="M2498" s="155"/>
      <c r="N2498" s="155"/>
      <c r="O2498" s="155"/>
      <c r="P2498" s="155"/>
      <c r="Q2498" s="28"/>
      <c r="R2498" s="29"/>
      <c r="S2498" s="27"/>
      <c r="T2498" s="27"/>
      <c r="U2498" s="28"/>
      <c r="V2498" s="156"/>
      <c r="W2498" s="156"/>
      <c r="X2498" s="156"/>
      <c r="Y2498" s="37"/>
      <c r="Z2498" s="37"/>
      <c r="AA2498" s="37"/>
      <c r="AB2498" s="30"/>
      <c r="AC2498" s="30"/>
      <c r="AD2498" s="31"/>
      <c r="AE2498" s="30"/>
      <c r="AF2498" s="30"/>
      <c r="AG2498" s="32"/>
      <c r="AH2498" s="30"/>
      <c r="AJ2498" s="30"/>
      <c r="AK2498" s="30"/>
      <c r="AL2498" s="30"/>
      <c r="AM2498" s="30"/>
      <c r="AN2498" s="30"/>
      <c r="AO2498" s="30"/>
      <c r="AP2498" s="30"/>
      <c r="AQ2498" s="30"/>
      <c r="AR2498" s="30"/>
      <c r="AS2498" s="30"/>
      <c r="AT2498" s="30"/>
      <c r="AU2498" s="121"/>
      <c r="AV2498" s="129"/>
      <c r="AW2498" s="129"/>
      <c r="AX2498" s="129"/>
    </row>
    <row r="2499" spans="1:50" x14ac:dyDescent="0.25">
      <c r="A2499" s="154"/>
      <c r="B2499" s="28"/>
      <c r="C2499" s="155"/>
      <c r="D2499" s="25"/>
      <c r="E2499" s="25"/>
      <c r="F2499" s="29"/>
      <c r="G2499" s="29"/>
      <c r="H2499" s="29"/>
      <c r="I2499" s="29"/>
      <c r="J2499" s="29"/>
      <c r="K2499" s="25"/>
      <c r="L2499" s="155"/>
      <c r="M2499" s="155"/>
      <c r="N2499" s="155"/>
      <c r="O2499" s="155"/>
      <c r="P2499" s="155"/>
      <c r="Q2499" s="28"/>
      <c r="R2499" s="29"/>
      <c r="S2499" s="27"/>
      <c r="T2499" s="27"/>
      <c r="U2499" s="28"/>
      <c r="V2499" s="156"/>
      <c r="W2499" s="156"/>
      <c r="X2499" s="156"/>
      <c r="Y2499" s="37"/>
      <c r="Z2499" s="37"/>
      <c r="AA2499" s="37"/>
      <c r="AB2499" s="30"/>
      <c r="AC2499" s="30"/>
      <c r="AD2499" s="31"/>
      <c r="AE2499" s="30"/>
      <c r="AF2499" s="30"/>
      <c r="AG2499" s="32"/>
      <c r="AH2499" s="30"/>
      <c r="AJ2499" s="30"/>
      <c r="AK2499" s="30"/>
      <c r="AL2499" s="30"/>
      <c r="AM2499" s="30"/>
      <c r="AN2499" s="30"/>
      <c r="AO2499" s="30"/>
      <c r="AP2499" s="30"/>
      <c r="AQ2499" s="30"/>
      <c r="AR2499" s="30"/>
      <c r="AS2499" s="30"/>
      <c r="AT2499" s="30"/>
      <c r="AU2499" s="121"/>
      <c r="AV2499" s="129"/>
      <c r="AW2499" s="129"/>
      <c r="AX2499" s="129"/>
    </row>
    <row r="2500" spans="1:50" x14ac:dyDescent="0.25">
      <c r="A2500" s="154"/>
      <c r="B2500" s="28"/>
      <c r="C2500" s="155"/>
      <c r="D2500" s="25"/>
      <c r="E2500" s="25"/>
      <c r="F2500" s="29"/>
      <c r="G2500" s="29"/>
      <c r="H2500" s="29"/>
      <c r="I2500" s="29"/>
      <c r="J2500" s="29"/>
      <c r="K2500" s="25"/>
      <c r="L2500" s="155"/>
      <c r="M2500" s="155"/>
      <c r="N2500" s="155"/>
      <c r="O2500" s="155"/>
      <c r="P2500" s="155"/>
      <c r="Q2500" s="28"/>
      <c r="R2500" s="29"/>
      <c r="S2500" s="27"/>
      <c r="T2500" s="27"/>
      <c r="U2500" s="28"/>
      <c r="V2500" s="156"/>
      <c r="W2500" s="156"/>
      <c r="X2500" s="156"/>
      <c r="Y2500" s="37"/>
      <c r="Z2500" s="37"/>
      <c r="AA2500" s="37"/>
      <c r="AB2500" s="30"/>
      <c r="AC2500" s="30"/>
      <c r="AD2500" s="31"/>
      <c r="AE2500" s="30"/>
      <c r="AF2500" s="30"/>
      <c r="AG2500" s="32"/>
      <c r="AH2500" s="30"/>
      <c r="AJ2500" s="30"/>
      <c r="AK2500" s="30"/>
      <c r="AL2500" s="30"/>
      <c r="AM2500" s="30"/>
      <c r="AN2500" s="30"/>
      <c r="AO2500" s="30"/>
      <c r="AP2500" s="30"/>
      <c r="AQ2500" s="30"/>
      <c r="AR2500" s="30"/>
      <c r="AS2500" s="30"/>
      <c r="AT2500" s="30"/>
      <c r="AU2500" s="121"/>
      <c r="AV2500" s="129"/>
      <c r="AW2500" s="129"/>
      <c r="AX2500" s="129"/>
    </row>
    <row r="2501" spans="1:50" x14ac:dyDescent="0.25">
      <c r="A2501" s="154"/>
      <c r="B2501" s="28"/>
      <c r="C2501" s="155"/>
      <c r="D2501" s="25"/>
      <c r="E2501" s="25"/>
      <c r="F2501" s="29"/>
      <c r="G2501" s="29"/>
      <c r="H2501" s="29"/>
      <c r="I2501" s="29"/>
      <c r="J2501" s="29"/>
      <c r="K2501" s="25"/>
      <c r="L2501" s="155"/>
      <c r="M2501" s="155"/>
      <c r="N2501" s="155"/>
      <c r="O2501" s="155"/>
      <c r="P2501" s="155"/>
      <c r="Q2501" s="28"/>
      <c r="R2501" s="29"/>
      <c r="S2501" s="27"/>
      <c r="T2501" s="27"/>
      <c r="U2501" s="28"/>
      <c r="V2501" s="156"/>
      <c r="W2501" s="156"/>
      <c r="X2501" s="156"/>
      <c r="Y2501" s="37"/>
      <c r="Z2501" s="37"/>
      <c r="AA2501" s="37"/>
      <c r="AB2501" s="30"/>
      <c r="AC2501" s="30"/>
      <c r="AD2501" s="31"/>
      <c r="AE2501" s="30"/>
      <c r="AF2501" s="30"/>
      <c r="AG2501" s="32"/>
      <c r="AH2501" s="30"/>
      <c r="AJ2501" s="30"/>
      <c r="AK2501" s="30"/>
      <c r="AL2501" s="30"/>
      <c r="AM2501" s="30"/>
      <c r="AN2501" s="30"/>
      <c r="AO2501" s="30"/>
      <c r="AP2501" s="30"/>
      <c r="AQ2501" s="30"/>
      <c r="AR2501" s="30"/>
      <c r="AS2501" s="30"/>
      <c r="AT2501" s="30"/>
      <c r="AU2501" s="121"/>
      <c r="AV2501" s="129"/>
      <c r="AW2501" s="129"/>
      <c r="AX2501" s="129"/>
    </row>
    <row r="2502" spans="1:50" x14ac:dyDescent="0.25">
      <c r="A2502" s="154"/>
      <c r="B2502" s="28"/>
      <c r="C2502" s="155"/>
      <c r="D2502" s="25"/>
      <c r="E2502" s="25"/>
      <c r="F2502" s="29"/>
      <c r="G2502" s="29"/>
      <c r="H2502" s="29"/>
      <c r="I2502" s="29"/>
      <c r="J2502" s="29"/>
      <c r="K2502" s="25"/>
      <c r="L2502" s="155"/>
      <c r="M2502" s="155"/>
      <c r="N2502" s="155"/>
      <c r="O2502" s="155"/>
      <c r="P2502" s="155"/>
      <c r="Q2502" s="28"/>
      <c r="R2502" s="29"/>
      <c r="S2502" s="27"/>
      <c r="T2502" s="27"/>
      <c r="U2502" s="28"/>
      <c r="V2502" s="156"/>
      <c r="W2502" s="156"/>
      <c r="X2502" s="156"/>
      <c r="Y2502" s="37"/>
      <c r="Z2502" s="37"/>
      <c r="AA2502" s="37"/>
      <c r="AB2502" s="30"/>
      <c r="AC2502" s="30"/>
      <c r="AD2502" s="31"/>
      <c r="AE2502" s="30"/>
      <c r="AF2502" s="30"/>
      <c r="AG2502" s="32"/>
      <c r="AH2502" s="30"/>
      <c r="AJ2502" s="30"/>
      <c r="AK2502" s="30"/>
      <c r="AL2502" s="30"/>
      <c r="AM2502" s="30"/>
      <c r="AN2502" s="30"/>
      <c r="AO2502" s="30"/>
      <c r="AP2502" s="30"/>
      <c r="AQ2502" s="30"/>
      <c r="AR2502" s="30"/>
      <c r="AS2502" s="30"/>
      <c r="AT2502" s="30"/>
      <c r="AU2502" s="121"/>
      <c r="AV2502" s="129"/>
      <c r="AW2502" s="129"/>
      <c r="AX2502" s="129"/>
    </row>
    <row r="2503" spans="1:50" x14ac:dyDescent="0.25">
      <c r="A2503" s="154"/>
      <c r="B2503" s="28"/>
      <c r="C2503" s="155"/>
      <c r="D2503" s="25"/>
      <c r="E2503" s="25"/>
      <c r="F2503" s="29"/>
      <c r="G2503" s="29"/>
      <c r="H2503" s="29"/>
      <c r="I2503" s="29"/>
      <c r="J2503" s="29"/>
      <c r="K2503" s="25"/>
      <c r="L2503" s="155"/>
      <c r="M2503" s="155"/>
      <c r="N2503" s="155"/>
      <c r="O2503" s="155"/>
      <c r="P2503" s="155"/>
      <c r="Q2503" s="28"/>
      <c r="R2503" s="29"/>
      <c r="S2503" s="27"/>
      <c r="T2503" s="27"/>
      <c r="U2503" s="28"/>
      <c r="V2503" s="156"/>
      <c r="W2503" s="156"/>
      <c r="X2503" s="156"/>
      <c r="Y2503" s="37"/>
      <c r="Z2503" s="37"/>
      <c r="AA2503" s="37"/>
      <c r="AB2503" s="30"/>
      <c r="AC2503" s="30"/>
      <c r="AD2503" s="31"/>
      <c r="AE2503" s="30"/>
      <c r="AF2503" s="30"/>
      <c r="AG2503" s="32"/>
      <c r="AH2503" s="30"/>
      <c r="AJ2503" s="30"/>
      <c r="AK2503" s="30"/>
      <c r="AL2503" s="30"/>
      <c r="AM2503" s="30"/>
      <c r="AN2503" s="30"/>
      <c r="AO2503" s="30"/>
      <c r="AP2503" s="30"/>
      <c r="AQ2503" s="30"/>
      <c r="AR2503" s="30"/>
      <c r="AS2503" s="30"/>
      <c r="AT2503" s="30"/>
      <c r="AU2503" s="121"/>
      <c r="AV2503" s="129"/>
      <c r="AW2503" s="129"/>
      <c r="AX2503" s="129"/>
    </row>
    <row r="2504" spans="1:50" x14ac:dyDescent="0.25">
      <c r="A2504" s="154"/>
      <c r="B2504" s="28"/>
      <c r="C2504" s="155"/>
      <c r="D2504" s="25"/>
      <c r="E2504" s="25"/>
      <c r="F2504" s="29"/>
      <c r="G2504" s="29"/>
      <c r="H2504" s="29"/>
      <c r="I2504" s="29"/>
      <c r="J2504" s="29"/>
      <c r="K2504" s="25"/>
      <c r="L2504" s="155"/>
      <c r="M2504" s="155"/>
      <c r="N2504" s="155"/>
      <c r="O2504" s="155"/>
      <c r="P2504" s="155"/>
      <c r="Q2504" s="28"/>
      <c r="R2504" s="29"/>
      <c r="S2504" s="27"/>
      <c r="T2504" s="27"/>
      <c r="U2504" s="28"/>
      <c r="V2504" s="156"/>
      <c r="W2504" s="156"/>
      <c r="X2504" s="156"/>
      <c r="Y2504" s="37"/>
      <c r="Z2504" s="37"/>
      <c r="AA2504" s="37"/>
      <c r="AB2504" s="30"/>
      <c r="AC2504" s="30"/>
      <c r="AD2504" s="31"/>
      <c r="AE2504" s="30"/>
      <c r="AF2504" s="30"/>
      <c r="AG2504" s="32"/>
      <c r="AH2504" s="30"/>
      <c r="AJ2504" s="30"/>
      <c r="AK2504" s="30"/>
      <c r="AL2504" s="30"/>
      <c r="AM2504" s="30"/>
      <c r="AN2504" s="30"/>
      <c r="AO2504" s="30"/>
      <c r="AP2504" s="30"/>
      <c r="AQ2504" s="30"/>
      <c r="AR2504" s="30"/>
      <c r="AS2504" s="30"/>
      <c r="AT2504" s="30"/>
      <c r="AU2504" s="121"/>
      <c r="AV2504" s="129"/>
      <c r="AW2504" s="129"/>
      <c r="AX2504" s="129"/>
    </row>
    <row r="2505" spans="1:50" x14ac:dyDescent="0.25">
      <c r="A2505" s="154"/>
      <c r="B2505" s="28"/>
      <c r="C2505" s="155"/>
      <c r="D2505" s="25"/>
      <c r="E2505" s="25"/>
      <c r="F2505" s="29"/>
      <c r="G2505" s="29"/>
      <c r="H2505" s="29"/>
      <c r="I2505" s="29"/>
      <c r="J2505" s="29"/>
      <c r="K2505" s="25"/>
      <c r="L2505" s="155"/>
      <c r="M2505" s="155"/>
      <c r="N2505" s="155"/>
      <c r="O2505" s="155"/>
      <c r="P2505" s="155"/>
      <c r="Q2505" s="28"/>
      <c r="R2505" s="29"/>
      <c r="S2505" s="27"/>
      <c r="T2505" s="27"/>
      <c r="U2505" s="28"/>
      <c r="V2505" s="156"/>
      <c r="W2505" s="156"/>
      <c r="X2505" s="156"/>
      <c r="Y2505" s="37"/>
      <c r="Z2505" s="37"/>
      <c r="AA2505" s="37"/>
      <c r="AB2505" s="30"/>
      <c r="AC2505" s="30"/>
      <c r="AD2505" s="31"/>
      <c r="AE2505" s="30"/>
      <c r="AF2505" s="30"/>
      <c r="AG2505" s="32"/>
      <c r="AH2505" s="30"/>
      <c r="AJ2505" s="30"/>
      <c r="AK2505" s="30"/>
      <c r="AL2505" s="30"/>
      <c r="AM2505" s="30"/>
      <c r="AN2505" s="30"/>
      <c r="AO2505" s="30"/>
      <c r="AP2505" s="30"/>
      <c r="AQ2505" s="30"/>
      <c r="AR2505" s="30"/>
      <c r="AS2505" s="30"/>
      <c r="AT2505" s="30"/>
      <c r="AU2505" s="121"/>
      <c r="AV2505" s="129"/>
      <c r="AW2505" s="129"/>
      <c r="AX2505" s="129"/>
    </row>
    <row r="2506" spans="1:50" x14ac:dyDescent="0.25">
      <c r="A2506" s="154"/>
      <c r="B2506" s="28"/>
      <c r="C2506" s="155"/>
      <c r="D2506" s="25"/>
      <c r="E2506" s="25"/>
      <c r="F2506" s="29"/>
      <c r="G2506" s="29"/>
      <c r="H2506" s="29"/>
      <c r="I2506" s="29"/>
      <c r="J2506" s="29"/>
      <c r="K2506" s="25"/>
      <c r="L2506" s="155"/>
      <c r="M2506" s="155"/>
      <c r="N2506" s="155"/>
      <c r="O2506" s="155"/>
      <c r="P2506" s="155"/>
      <c r="Q2506" s="28"/>
      <c r="R2506" s="29"/>
      <c r="S2506" s="27"/>
      <c r="T2506" s="27"/>
      <c r="U2506" s="28"/>
      <c r="V2506" s="156"/>
      <c r="W2506" s="156"/>
      <c r="X2506" s="156"/>
      <c r="Y2506" s="37"/>
      <c r="Z2506" s="37"/>
      <c r="AA2506" s="37"/>
      <c r="AB2506" s="30"/>
      <c r="AC2506" s="30"/>
      <c r="AD2506" s="31"/>
      <c r="AE2506" s="30"/>
      <c r="AF2506" s="30"/>
      <c r="AG2506" s="32"/>
      <c r="AH2506" s="30"/>
      <c r="AJ2506" s="30"/>
      <c r="AK2506" s="30"/>
      <c r="AL2506" s="30"/>
      <c r="AM2506" s="30"/>
      <c r="AN2506" s="30"/>
      <c r="AO2506" s="30"/>
      <c r="AP2506" s="30"/>
      <c r="AQ2506" s="30"/>
      <c r="AR2506" s="30"/>
      <c r="AS2506" s="30"/>
      <c r="AT2506" s="30"/>
      <c r="AU2506" s="121"/>
      <c r="AV2506" s="129"/>
      <c r="AW2506" s="129"/>
      <c r="AX2506" s="129"/>
    </row>
    <row r="2507" spans="1:50" x14ac:dyDescent="0.25">
      <c r="A2507" s="154"/>
      <c r="B2507" s="28"/>
      <c r="C2507" s="155"/>
      <c r="D2507" s="25"/>
      <c r="E2507" s="25"/>
      <c r="F2507" s="29"/>
      <c r="G2507" s="29"/>
      <c r="H2507" s="29"/>
      <c r="I2507" s="29"/>
      <c r="J2507" s="29"/>
      <c r="K2507" s="25"/>
      <c r="L2507" s="155"/>
      <c r="M2507" s="155"/>
      <c r="N2507" s="155"/>
      <c r="O2507" s="155"/>
      <c r="P2507" s="155"/>
      <c r="Q2507" s="28"/>
      <c r="R2507" s="29"/>
      <c r="S2507" s="27"/>
      <c r="T2507" s="27"/>
      <c r="U2507" s="28"/>
      <c r="V2507" s="156"/>
      <c r="W2507" s="156"/>
      <c r="X2507" s="156"/>
      <c r="Y2507" s="37"/>
      <c r="Z2507" s="37"/>
      <c r="AA2507" s="37"/>
      <c r="AB2507" s="30"/>
      <c r="AC2507" s="30"/>
      <c r="AD2507" s="31"/>
      <c r="AE2507" s="30"/>
      <c r="AF2507" s="30"/>
      <c r="AG2507" s="32"/>
      <c r="AH2507" s="30"/>
      <c r="AJ2507" s="30"/>
      <c r="AK2507" s="30"/>
      <c r="AL2507" s="30"/>
      <c r="AM2507" s="30"/>
      <c r="AN2507" s="30"/>
      <c r="AO2507" s="30"/>
      <c r="AP2507" s="30"/>
      <c r="AQ2507" s="30"/>
      <c r="AR2507" s="30"/>
      <c r="AS2507" s="30"/>
      <c r="AT2507" s="30"/>
      <c r="AU2507" s="121"/>
      <c r="AV2507" s="129"/>
      <c r="AW2507" s="129"/>
      <c r="AX2507" s="129"/>
    </row>
    <row r="2508" spans="1:50" x14ac:dyDescent="0.25">
      <c r="A2508" s="154"/>
      <c r="B2508" s="28"/>
      <c r="C2508" s="155"/>
      <c r="D2508" s="25"/>
      <c r="E2508" s="25"/>
      <c r="F2508" s="29"/>
      <c r="G2508" s="29"/>
      <c r="H2508" s="29"/>
      <c r="I2508" s="29"/>
      <c r="J2508" s="29"/>
      <c r="K2508" s="25"/>
      <c r="L2508" s="155"/>
      <c r="M2508" s="155"/>
      <c r="N2508" s="155"/>
      <c r="O2508" s="155"/>
      <c r="P2508" s="155"/>
      <c r="Q2508" s="28"/>
      <c r="R2508" s="29"/>
      <c r="S2508" s="27"/>
      <c r="T2508" s="27"/>
      <c r="U2508" s="28"/>
      <c r="V2508" s="156"/>
      <c r="W2508" s="156"/>
      <c r="X2508" s="156"/>
      <c r="Y2508" s="37"/>
      <c r="Z2508" s="37"/>
      <c r="AA2508" s="37"/>
      <c r="AB2508" s="30"/>
      <c r="AC2508" s="30"/>
      <c r="AD2508" s="31"/>
      <c r="AE2508" s="30"/>
      <c r="AF2508" s="30"/>
      <c r="AG2508" s="32"/>
      <c r="AH2508" s="30"/>
      <c r="AJ2508" s="30"/>
      <c r="AK2508" s="30"/>
      <c r="AL2508" s="30"/>
      <c r="AM2508" s="30"/>
      <c r="AN2508" s="30"/>
      <c r="AO2508" s="30"/>
      <c r="AP2508" s="30"/>
      <c r="AQ2508" s="30"/>
      <c r="AR2508" s="30"/>
      <c r="AS2508" s="30"/>
      <c r="AT2508" s="30"/>
      <c r="AU2508" s="121"/>
      <c r="AV2508" s="129"/>
      <c r="AW2508" s="129"/>
      <c r="AX2508" s="129"/>
    </row>
    <row r="2509" spans="1:50" x14ac:dyDescent="0.25">
      <c r="A2509" s="154"/>
      <c r="B2509" s="28"/>
      <c r="C2509" s="155"/>
      <c r="D2509" s="25"/>
      <c r="E2509" s="25"/>
      <c r="F2509" s="29"/>
      <c r="G2509" s="29"/>
      <c r="H2509" s="29"/>
      <c r="I2509" s="29"/>
      <c r="J2509" s="29"/>
      <c r="K2509" s="25"/>
      <c r="L2509" s="155"/>
      <c r="M2509" s="155"/>
      <c r="N2509" s="155"/>
      <c r="O2509" s="155"/>
      <c r="P2509" s="155"/>
      <c r="Q2509" s="28"/>
      <c r="R2509" s="29"/>
      <c r="S2509" s="27"/>
      <c r="T2509" s="27"/>
      <c r="U2509" s="28"/>
      <c r="V2509" s="156"/>
      <c r="W2509" s="156"/>
      <c r="X2509" s="156"/>
      <c r="Y2509" s="37"/>
      <c r="Z2509" s="37"/>
      <c r="AA2509" s="37"/>
      <c r="AB2509" s="30"/>
      <c r="AC2509" s="30"/>
      <c r="AD2509" s="31"/>
      <c r="AE2509" s="30"/>
      <c r="AF2509" s="30"/>
      <c r="AG2509" s="32"/>
      <c r="AH2509" s="30"/>
      <c r="AJ2509" s="30"/>
      <c r="AK2509" s="30"/>
      <c r="AL2509" s="30"/>
      <c r="AM2509" s="30"/>
      <c r="AN2509" s="30"/>
      <c r="AO2509" s="30"/>
      <c r="AP2509" s="30"/>
      <c r="AQ2509" s="30"/>
      <c r="AR2509" s="30"/>
      <c r="AS2509" s="30"/>
      <c r="AT2509" s="30"/>
      <c r="AU2509" s="121"/>
      <c r="AV2509" s="129"/>
      <c r="AW2509" s="129"/>
      <c r="AX2509" s="129"/>
    </row>
    <row r="2510" spans="1:50" x14ac:dyDescent="0.25">
      <c r="A2510" s="154"/>
      <c r="B2510" s="28"/>
      <c r="C2510" s="155"/>
      <c r="D2510" s="25"/>
      <c r="E2510" s="25"/>
      <c r="F2510" s="29"/>
      <c r="G2510" s="29"/>
      <c r="H2510" s="29"/>
      <c r="I2510" s="29"/>
      <c r="J2510" s="29"/>
      <c r="K2510" s="25"/>
      <c r="L2510" s="155"/>
      <c r="M2510" s="155"/>
      <c r="N2510" s="155"/>
      <c r="O2510" s="155"/>
      <c r="P2510" s="155"/>
      <c r="Q2510" s="28"/>
      <c r="R2510" s="29"/>
      <c r="S2510" s="27"/>
      <c r="T2510" s="27"/>
      <c r="U2510" s="28"/>
      <c r="V2510" s="156"/>
      <c r="W2510" s="156"/>
      <c r="X2510" s="156"/>
      <c r="Y2510" s="37"/>
      <c r="Z2510" s="37"/>
      <c r="AA2510" s="37"/>
      <c r="AB2510" s="30"/>
      <c r="AC2510" s="30"/>
      <c r="AD2510" s="31"/>
      <c r="AE2510" s="30"/>
      <c r="AF2510" s="30"/>
      <c r="AG2510" s="32"/>
      <c r="AH2510" s="30"/>
      <c r="AJ2510" s="30"/>
      <c r="AK2510" s="30"/>
      <c r="AL2510" s="30"/>
      <c r="AM2510" s="30"/>
      <c r="AN2510" s="30"/>
      <c r="AO2510" s="30"/>
      <c r="AP2510" s="30"/>
      <c r="AQ2510" s="30"/>
      <c r="AR2510" s="30"/>
      <c r="AS2510" s="30"/>
      <c r="AT2510" s="30"/>
      <c r="AU2510" s="121"/>
      <c r="AV2510" s="129"/>
      <c r="AW2510" s="129"/>
      <c r="AX2510" s="129"/>
    </row>
    <row r="2511" spans="1:50" x14ac:dyDescent="0.25">
      <c r="A2511" s="154"/>
      <c r="B2511" s="28"/>
      <c r="C2511" s="155"/>
      <c r="D2511" s="25"/>
      <c r="E2511" s="25"/>
      <c r="F2511" s="29"/>
      <c r="G2511" s="29"/>
      <c r="H2511" s="29"/>
      <c r="I2511" s="29"/>
      <c r="J2511" s="29"/>
      <c r="K2511" s="25"/>
      <c r="L2511" s="155"/>
      <c r="M2511" s="155"/>
      <c r="N2511" s="155"/>
      <c r="O2511" s="155"/>
      <c r="P2511" s="155"/>
      <c r="Q2511" s="28"/>
      <c r="R2511" s="29"/>
      <c r="S2511" s="27"/>
      <c r="T2511" s="27"/>
      <c r="U2511" s="28"/>
      <c r="V2511" s="156"/>
      <c r="W2511" s="156"/>
      <c r="X2511" s="156"/>
      <c r="Y2511" s="37"/>
      <c r="Z2511" s="37"/>
      <c r="AA2511" s="37"/>
      <c r="AB2511" s="30"/>
      <c r="AC2511" s="30"/>
      <c r="AD2511" s="31"/>
      <c r="AE2511" s="30"/>
      <c r="AF2511" s="30"/>
      <c r="AG2511" s="32"/>
      <c r="AH2511" s="30"/>
      <c r="AJ2511" s="30"/>
      <c r="AK2511" s="30"/>
      <c r="AL2511" s="30"/>
      <c r="AM2511" s="30"/>
      <c r="AN2511" s="30"/>
      <c r="AO2511" s="30"/>
      <c r="AP2511" s="30"/>
      <c r="AQ2511" s="30"/>
      <c r="AR2511" s="30"/>
      <c r="AS2511" s="30"/>
      <c r="AT2511" s="30"/>
      <c r="AU2511" s="121"/>
      <c r="AV2511" s="129"/>
      <c r="AW2511" s="129"/>
      <c r="AX2511" s="129"/>
    </row>
    <row r="2512" spans="1:50" x14ac:dyDescent="0.25">
      <c r="A2512" s="154"/>
      <c r="B2512" s="28"/>
      <c r="C2512" s="155"/>
      <c r="D2512" s="25"/>
      <c r="E2512" s="25"/>
      <c r="F2512" s="29"/>
      <c r="G2512" s="29"/>
      <c r="H2512" s="29"/>
      <c r="I2512" s="29"/>
      <c r="J2512" s="29"/>
      <c r="K2512" s="25"/>
      <c r="L2512" s="155"/>
      <c r="M2512" s="155"/>
      <c r="N2512" s="155"/>
      <c r="O2512" s="155"/>
      <c r="P2512" s="155"/>
      <c r="Q2512" s="28"/>
      <c r="R2512" s="29"/>
      <c r="S2512" s="27"/>
      <c r="T2512" s="27"/>
      <c r="U2512" s="28"/>
      <c r="V2512" s="156"/>
      <c r="W2512" s="156"/>
      <c r="X2512" s="156"/>
      <c r="Y2512" s="37"/>
      <c r="Z2512" s="37"/>
      <c r="AA2512" s="37"/>
      <c r="AB2512" s="30"/>
      <c r="AC2512" s="30"/>
      <c r="AD2512" s="31"/>
      <c r="AE2512" s="30"/>
      <c r="AF2512" s="30"/>
      <c r="AG2512" s="32"/>
      <c r="AH2512" s="30"/>
      <c r="AJ2512" s="30"/>
      <c r="AK2512" s="30"/>
      <c r="AL2512" s="30"/>
      <c r="AM2512" s="30"/>
      <c r="AN2512" s="30"/>
      <c r="AO2512" s="30"/>
      <c r="AP2512" s="30"/>
      <c r="AQ2512" s="30"/>
      <c r="AR2512" s="30"/>
      <c r="AS2512" s="30"/>
      <c r="AT2512" s="30"/>
      <c r="AU2512" s="121"/>
      <c r="AV2512" s="129"/>
      <c r="AW2512" s="129"/>
      <c r="AX2512" s="129"/>
    </row>
    <row r="2513" spans="1:50" x14ac:dyDescent="0.25">
      <c r="A2513" s="154"/>
      <c r="B2513" s="28"/>
      <c r="C2513" s="155"/>
      <c r="D2513" s="25"/>
      <c r="E2513" s="25"/>
      <c r="F2513" s="29"/>
      <c r="G2513" s="29"/>
      <c r="H2513" s="29"/>
      <c r="I2513" s="29"/>
      <c r="J2513" s="29"/>
      <c r="K2513" s="25"/>
      <c r="L2513" s="155"/>
      <c r="M2513" s="155"/>
      <c r="N2513" s="155"/>
      <c r="O2513" s="155"/>
      <c r="P2513" s="155"/>
      <c r="Q2513" s="28"/>
      <c r="R2513" s="29"/>
      <c r="S2513" s="27"/>
      <c r="T2513" s="27"/>
      <c r="U2513" s="28"/>
      <c r="V2513" s="156"/>
      <c r="W2513" s="156"/>
      <c r="X2513" s="156"/>
      <c r="Y2513" s="37"/>
      <c r="Z2513" s="37"/>
      <c r="AA2513" s="37"/>
      <c r="AB2513" s="30"/>
      <c r="AC2513" s="30"/>
      <c r="AD2513" s="31"/>
      <c r="AE2513" s="30"/>
      <c r="AF2513" s="30"/>
      <c r="AG2513" s="32"/>
      <c r="AH2513" s="30"/>
      <c r="AJ2513" s="30"/>
      <c r="AK2513" s="30"/>
      <c r="AL2513" s="30"/>
      <c r="AM2513" s="30"/>
      <c r="AN2513" s="30"/>
      <c r="AO2513" s="30"/>
      <c r="AP2513" s="30"/>
      <c r="AQ2513" s="30"/>
      <c r="AR2513" s="30"/>
      <c r="AS2513" s="30"/>
      <c r="AT2513" s="30"/>
      <c r="AU2513" s="121"/>
      <c r="AV2513" s="129"/>
      <c r="AW2513" s="129"/>
      <c r="AX2513" s="129"/>
    </row>
    <row r="2514" spans="1:50" x14ac:dyDescent="0.25">
      <c r="A2514" s="154"/>
      <c r="B2514" s="28"/>
      <c r="C2514" s="155"/>
      <c r="D2514" s="25"/>
      <c r="E2514" s="25"/>
      <c r="F2514" s="29"/>
      <c r="G2514" s="29"/>
      <c r="H2514" s="29"/>
      <c r="I2514" s="29"/>
      <c r="J2514" s="29"/>
      <c r="K2514" s="25"/>
      <c r="L2514" s="155"/>
      <c r="M2514" s="155"/>
      <c r="N2514" s="155"/>
      <c r="O2514" s="155"/>
      <c r="P2514" s="155"/>
      <c r="Q2514" s="28"/>
      <c r="R2514" s="29"/>
      <c r="S2514" s="27"/>
      <c r="T2514" s="27"/>
      <c r="U2514" s="28"/>
      <c r="V2514" s="156"/>
      <c r="W2514" s="156"/>
      <c r="X2514" s="156"/>
      <c r="Y2514" s="37"/>
      <c r="Z2514" s="37"/>
      <c r="AA2514" s="37"/>
      <c r="AB2514" s="30"/>
      <c r="AC2514" s="30"/>
      <c r="AD2514" s="31"/>
      <c r="AE2514" s="30"/>
      <c r="AF2514" s="30"/>
      <c r="AG2514" s="32"/>
      <c r="AH2514" s="30"/>
      <c r="AJ2514" s="30"/>
      <c r="AK2514" s="30"/>
      <c r="AL2514" s="30"/>
      <c r="AM2514" s="30"/>
      <c r="AN2514" s="30"/>
      <c r="AO2514" s="30"/>
      <c r="AP2514" s="30"/>
      <c r="AQ2514" s="30"/>
      <c r="AR2514" s="30"/>
      <c r="AS2514" s="30"/>
      <c r="AT2514" s="30"/>
      <c r="AU2514" s="121"/>
      <c r="AV2514" s="129"/>
      <c r="AW2514" s="129"/>
      <c r="AX2514" s="129"/>
    </row>
    <row r="2515" spans="1:50" x14ac:dyDescent="0.25">
      <c r="A2515" s="154"/>
      <c r="B2515" s="28"/>
      <c r="C2515" s="155"/>
      <c r="D2515" s="25"/>
      <c r="E2515" s="25"/>
      <c r="F2515" s="29"/>
      <c r="G2515" s="29"/>
      <c r="H2515" s="29"/>
      <c r="I2515" s="29"/>
      <c r="J2515" s="29"/>
      <c r="K2515" s="25"/>
      <c r="L2515" s="155"/>
      <c r="M2515" s="155"/>
      <c r="N2515" s="155"/>
      <c r="O2515" s="155"/>
      <c r="P2515" s="155"/>
      <c r="Q2515" s="28"/>
      <c r="R2515" s="29"/>
      <c r="S2515" s="27"/>
      <c r="T2515" s="27"/>
      <c r="U2515" s="28"/>
      <c r="V2515" s="156"/>
      <c r="W2515" s="156"/>
      <c r="X2515" s="156"/>
      <c r="Y2515" s="37"/>
      <c r="Z2515" s="37"/>
      <c r="AA2515" s="37"/>
      <c r="AB2515" s="30"/>
      <c r="AC2515" s="30"/>
      <c r="AD2515" s="31"/>
      <c r="AE2515" s="30"/>
      <c r="AF2515" s="30"/>
      <c r="AG2515" s="32"/>
      <c r="AH2515" s="30"/>
      <c r="AJ2515" s="30"/>
      <c r="AK2515" s="30"/>
      <c r="AL2515" s="30"/>
      <c r="AM2515" s="30"/>
      <c r="AN2515" s="30"/>
      <c r="AO2515" s="30"/>
      <c r="AP2515" s="30"/>
      <c r="AQ2515" s="30"/>
      <c r="AR2515" s="30"/>
      <c r="AS2515" s="30"/>
      <c r="AT2515" s="30"/>
      <c r="AU2515" s="121"/>
      <c r="AV2515" s="129"/>
      <c r="AW2515" s="129"/>
      <c r="AX2515" s="129"/>
    </row>
    <row r="2516" spans="1:50" x14ac:dyDescent="0.25">
      <c r="A2516" s="154"/>
      <c r="B2516" s="28"/>
      <c r="C2516" s="155"/>
      <c r="D2516" s="25"/>
      <c r="E2516" s="25"/>
      <c r="F2516" s="29"/>
      <c r="G2516" s="29"/>
      <c r="H2516" s="29"/>
      <c r="I2516" s="29"/>
      <c r="J2516" s="29"/>
      <c r="K2516" s="25"/>
      <c r="L2516" s="155"/>
      <c r="M2516" s="155"/>
      <c r="N2516" s="155"/>
      <c r="O2516" s="155"/>
      <c r="P2516" s="155"/>
      <c r="Q2516" s="28"/>
      <c r="R2516" s="29"/>
      <c r="S2516" s="27"/>
      <c r="T2516" s="27"/>
      <c r="U2516" s="28"/>
      <c r="V2516" s="156"/>
      <c r="W2516" s="156"/>
      <c r="X2516" s="156"/>
      <c r="Y2516" s="37"/>
      <c r="Z2516" s="37"/>
      <c r="AA2516" s="37"/>
      <c r="AB2516" s="30"/>
      <c r="AC2516" s="30"/>
      <c r="AD2516" s="31"/>
      <c r="AE2516" s="30"/>
      <c r="AF2516" s="30"/>
      <c r="AG2516" s="32"/>
      <c r="AH2516" s="30"/>
      <c r="AJ2516" s="30"/>
      <c r="AK2516" s="30"/>
      <c r="AL2516" s="30"/>
      <c r="AM2516" s="30"/>
      <c r="AN2516" s="30"/>
      <c r="AO2516" s="30"/>
      <c r="AP2516" s="30"/>
      <c r="AQ2516" s="30"/>
      <c r="AR2516" s="30"/>
      <c r="AS2516" s="30"/>
      <c r="AT2516" s="30"/>
      <c r="AU2516" s="121"/>
      <c r="AV2516" s="129"/>
      <c r="AW2516" s="129"/>
      <c r="AX2516" s="129"/>
    </row>
    <row r="2517" spans="1:50" x14ac:dyDescent="0.25">
      <c r="A2517" s="154"/>
      <c r="B2517" s="28"/>
      <c r="C2517" s="155"/>
      <c r="D2517" s="25"/>
      <c r="E2517" s="25"/>
      <c r="F2517" s="29"/>
      <c r="G2517" s="29"/>
      <c r="H2517" s="29"/>
      <c r="I2517" s="29"/>
      <c r="J2517" s="29"/>
      <c r="K2517" s="25"/>
      <c r="L2517" s="155"/>
      <c r="M2517" s="155"/>
      <c r="N2517" s="155"/>
      <c r="O2517" s="155"/>
      <c r="P2517" s="155"/>
      <c r="Q2517" s="28"/>
      <c r="R2517" s="29"/>
      <c r="S2517" s="27"/>
      <c r="T2517" s="27"/>
      <c r="U2517" s="28"/>
      <c r="V2517" s="156"/>
      <c r="W2517" s="156"/>
      <c r="X2517" s="156"/>
      <c r="Y2517" s="37"/>
      <c r="Z2517" s="37"/>
      <c r="AA2517" s="37"/>
      <c r="AB2517" s="30"/>
      <c r="AC2517" s="30"/>
      <c r="AD2517" s="31"/>
      <c r="AE2517" s="30"/>
      <c r="AF2517" s="30"/>
      <c r="AG2517" s="32"/>
      <c r="AH2517" s="30"/>
      <c r="AJ2517" s="30"/>
      <c r="AK2517" s="30"/>
      <c r="AL2517" s="30"/>
      <c r="AM2517" s="30"/>
      <c r="AN2517" s="30"/>
      <c r="AO2517" s="30"/>
      <c r="AP2517" s="30"/>
      <c r="AQ2517" s="30"/>
      <c r="AR2517" s="30"/>
      <c r="AS2517" s="30"/>
      <c r="AT2517" s="30"/>
      <c r="AU2517" s="121"/>
      <c r="AV2517" s="129"/>
      <c r="AW2517" s="129"/>
      <c r="AX2517" s="129"/>
    </row>
    <row r="2518" spans="1:50" x14ac:dyDescent="0.25">
      <c r="A2518" s="154"/>
      <c r="B2518" s="28"/>
      <c r="C2518" s="155"/>
      <c r="D2518" s="25"/>
      <c r="E2518" s="25"/>
      <c r="F2518" s="29"/>
      <c r="G2518" s="29"/>
      <c r="H2518" s="29"/>
      <c r="I2518" s="29"/>
      <c r="J2518" s="29"/>
      <c r="K2518" s="25"/>
      <c r="L2518" s="155"/>
      <c r="M2518" s="155"/>
      <c r="N2518" s="155"/>
      <c r="O2518" s="155"/>
      <c r="P2518" s="155"/>
      <c r="Q2518" s="28"/>
      <c r="R2518" s="29"/>
      <c r="S2518" s="27"/>
      <c r="T2518" s="27"/>
      <c r="U2518" s="28"/>
      <c r="V2518" s="156"/>
      <c r="W2518" s="156"/>
      <c r="X2518" s="156"/>
      <c r="Y2518" s="37"/>
      <c r="Z2518" s="37"/>
      <c r="AA2518" s="37"/>
      <c r="AB2518" s="30"/>
      <c r="AC2518" s="30"/>
      <c r="AD2518" s="31"/>
      <c r="AE2518" s="30"/>
      <c r="AF2518" s="30"/>
      <c r="AG2518" s="32"/>
      <c r="AH2518" s="30"/>
      <c r="AJ2518" s="30"/>
      <c r="AK2518" s="30"/>
      <c r="AL2518" s="30"/>
      <c r="AM2518" s="30"/>
      <c r="AN2518" s="30"/>
      <c r="AO2518" s="30"/>
      <c r="AP2518" s="30"/>
      <c r="AQ2518" s="30"/>
      <c r="AR2518" s="30"/>
      <c r="AS2518" s="30"/>
      <c r="AT2518" s="30"/>
      <c r="AU2518" s="121"/>
      <c r="AV2518" s="129"/>
      <c r="AW2518" s="129"/>
      <c r="AX2518" s="129"/>
    </row>
    <row r="2519" spans="1:50" x14ac:dyDescent="0.25">
      <c r="A2519" s="154"/>
      <c r="B2519" s="28"/>
      <c r="C2519" s="155"/>
      <c r="D2519" s="25"/>
      <c r="E2519" s="25"/>
      <c r="F2519" s="29"/>
      <c r="G2519" s="29"/>
      <c r="H2519" s="29"/>
      <c r="I2519" s="29"/>
      <c r="J2519" s="29"/>
      <c r="K2519" s="25"/>
      <c r="L2519" s="155"/>
      <c r="M2519" s="155"/>
      <c r="N2519" s="155"/>
      <c r="O2519" s="155"/>
      <c r="P2519" s="155"/>
      <c r="Q2519" s="28"/>
      <c r="R2519" s="29"/>
      <c r="S2519" s="27"/>
      <c r="T2519" s="27"/>
      <c r="U2519" s="28"/>
      <c r="V2519" s="156"/>
      <c r="W2519" s="156"/>
      <c r="X2519" s="156"/>
      <c r="Y2519" s="37"/>
      <c r="Z2519" s="37"/>
      <c r="AA2519" s="37"/>
      <c r="AB2519" s="30"/>
      <c r="AC2519" s="30"/>
      <c r="AD2519" s="31"/>
      <c r="AE2519" s="30"/>
      <c r="AF2519" s="30"/>
      <c r="AG2519" s="32"/>
      <c r="AH2519" s="30"/>
      <c r="AJ2519" s="30"/>
      <c r="AK2519" s="30"/>
      <c r="AL2519" s="30"/>
      <c r="AM2519" s="30"/>
      <c r="AN2519" s="30"/>
      <c r="AO2519" s="30"/>
      <c r="AP2519" s="30"/>
      <c r="AQ2519" s="30"/>
      <c r="AR2519" s="30"/>
      <c r="AS2519" s="30"/>
      <c r="AT2519" s="30"/>
      <c r="AU2519" s="121"/>
      <c r="AV2519" s="129"/>
      <c r="AW2519" s="129"/>
      <c r="AX2519" s="129"/>
    </row>
    <row r="2520" spans="1:50" x14ac:dyDescent="0.25">
      <c r="A2520" s="154"/>
      <c r="B2520" s="28"/>
      <c r="C2520" s="155"/>
      <c r="D2520" s="25"/>
      <c r="E2520" s="25"/>
      <c r="F2520" s="29"/>
      <c r="G2520" s="29"/>
      <c r="H2520" s="29"/>
      <c r="I2520" s="29"/>
      <c r="J2520" s="29"/>
      <c r="K2520" s="25"/>
      <c r="L2520" s="155"/>
      <c r="M2520" s="155"/>
      <c r="N2520" s="155"/>
      <c r="O2520" s="155"/>
      <c r="P2520" s="155"/>
      <c r="Q2520" s="28"/>
      <c r="R2520" s="29"/>
      <c r="S2520" s="27"/>
      <c r="T2520" s="27"/>
      <c r="U2520" s="28"/>
      <c r="V2520" s="156"/>
      <c r="W2520" s="156"/>
      <c r="X2520" s="156"/>
      <c r="Y2520" s="37"/>
      <c r="Z2520" s="37"/>
      <c r="AA2520" s="37"/>
      <c r="AB2520" s="30"/>
      <c r="AC2520" s="30"/>
      <c r="AD2520" s="31"/>
      <c r="AE2520" s="30"/>
      <c r="AF2520" s="30"/>
      <c r="AG2520" s="32"/>
      <c r="AH2520" s="30"/>
      <c r="AJ2520" s="30"/>
      <c r="AK2520" s="30"/>
      <c r="AL2520" s="30"/>
      <c r="AM2520" s="30"/>
      <c r="AN2520" s="30"/>
      <c r="AO2520" s="30"/>
      <c r="AP2520" s="30"/>
      <c r="AQ2520" s="30"/>
      <c r="AR2520" s="30"/>
      <c r="AS2520" s="30"/>
      <c r="AT2520" s="30"/>
      <c r="AU2520" s="121"/>
      <c r="AV2520" s="129"/>
      <c r="AW2520" s="129"/>
      <c r="AX2520" s="129"/>
    </row>
    <row r="2521" spans="1:50" x14ac:dyDescent="0.25">
      <c r="A2521" s="154"/>
      <c r="B2521" s="28"/>
      <c r="C2521" s="155"/>
      <c r="D2521" s="25"/>
      <c r="E2521" s="25"/>
      <c r="F2521" s="29"/>
      <c r="G2521" s="29"/>
      <c r="H2521" s="29"/>
      <c r="I2521" s="29"/>
      <c r="J2521" s="29"/>
      <c r="K2521" s="25"/>
      <c r="L2521" s="155"/>
      <c r="M2521" s="155"/>
      <c r="N2521" s="155"/>
      <c r="O2521" s="155"/>
      <c r="P2521" s="155"/>
      <c r="Q2521" s="28"/>
      <c r="R2521" s="29"/>
      <c r="S2521" s="27"/>
      <c r="T2521" s="27"/>
      <c r="U2521" s="28"/>
      <c r="V2521" s="156"/>
      <c r="W2521" s="156"/>
      <c r="X2521" s="156"/>
      <c r="Y2521" s="37"/>
      <c r="Z2521" s="37"/>
      <c r="AA2521" s="37"/>
      <c r="AB2521" s="30"/>
      <c r="AC2521" s="30"/>
      <c r="AD2521" s="31"/>
      <c r="AE2521" s="30"/>
      <c r="AF2521" s="30"/>
      <c r="AG2521" s="32"/>
      <c r="AH2521" s="30"/>
      <c r="AJ2521" s="30"/>
      <c r="AK2521" s="30"/>
      <c r="AL2521" s="30"/>
      <c r="AM2521" s="30"/>
      <c r="AN2521" s="30"/>
      <c r="AO2521" s="30"/>
      <c r="AP2521" s="30"/>
      <c r="AQ2521" s="30"/>
      <c r="AR2521" s="30"/>
      <c r="AS2521" s="30"/>
      <c r="AT2521" s="30"/>
      <c r="AU2521" s="121"/>
      <c r="AV2521" s="129"/>
      <c r="AW2521" s="129"/>
      <c r="AX2521" s="129"/>
    </row>
    <row r="2522" spans="1:50" x14ac:dyDescent="0.25">
      <c r="A2522" s="154"/>
      <c r="B2522" s="28"/>
      <c r="C2522" s="155"/>
      <c r="D2522" s="25"/>
      <c r="E2522" s="25"/>
      <c r="F2522" s="29"/>
      <c r="G2522" s="29"/>
      <c r="H2522" s="29"/>
      <c r="I2522" s="29"/>
      <c r="J2522" s="29"/>
      <c r="K2522" s="25"/>
      <c r="L2522" s="155"/>
      <c r="M2522" s="155"/>
      <c r="N2522" s="155"/>
      <c r="O2522" s="155"/>
      <c r="P2522" s="155"/>
      <c r="Q2522" s="28"/>
      <c r="R2522" s="29"/>
      <c r="S2522" s="27"/>
      <c r="T2522" s="27"/>
      <c r="U2522" s="28"/>
      <c r="V2522" s="156"/>
      <c r="W2522" s="156"/>
      <c r="X2522" s="156"/>
      <c r="Y2522" s="37"/>
      <c r="Z2522" s="37"/>
      <c r="AA2522" s="37"/>
      <c r="AB2522" s="30"/>
      <c r="AC2522" s="30"/>
      <c r="AD2522" s="31"/>
      <c r="AE2522" s="30"/>
      <c r="AF2522" s="30"/>
      <c r="AG2522" s="32"/>
      <c r="AH2522" s="30"/>
      <c r="AJ2522" s="30"/>
      <c r="AK2522" s="30"/>
      <c r="AL2522" s="30"/>
      <c r="AM2522" s="30"/>
      <c r="AN2522" s="30"/>
      <c r="AO2522" s="30"/>
      <c r="AP2522" s="30"/>
      <c r="AQ2522" s="30"/>
      <c r="AR2522" s="30"/>
      <c r="AS2522" s="30"/>
      <c r="AT2522" s="30"/>
      <c r="AU2522" s="121"/>
      <c r="AV2522" s="129"/>
      <c r="AW2522" s="129"/>
      <c r="AX2522" s="129"/>
    </row>
    <row r="2523" spans="1:50" x14ac:dyDescent="0.25">
      <c r="A2523" s="154"/>
      <c r="B2523" s="28"/>
      <c r="C2523" s="155"/>
      <c r="D2523" s="25"/>
      <c r="E2523" s="25"/>
      <c r="F2523" s="29"/>
      <c r="G2523" s="29"/>
      <c r="H2523" s="29"/>
      <c r="I2523" s="29"/>
      <c r="J2523" s="29"/>
      <c r="K2523" s="25"/>
      <c r="L2523" s="155"/>
      <c r="M2523" s="155"/>
      <c r="N2523" s="155"/>
      <c r="O2523" s="155"/>
      <c r="P2523" s="155"/>
      <c r="Q2523" s="28"/>
      <c r="R2523" s="29"/>
      <c r="S2523" s="27"/>
      <c r="T2523" s="27"/>
      <c r="U2523" s="28"/>
      <c r="V2523" s="156"/>
      <c r="W2523" s="156"/>
      <c r="X2523" s="156"/>
      <c r="Y2523" s="37"/>
      <c r="Z2523" s="37"/>
      <c r="AA2523" s="37"/>
      <c r="AB2523" s="30"/>
      <c r="AC2523" s="30"/>
      <c r="AD2523" s="31"/>
      <c r="AE2523" s="30"/>
      <c r="AF2523" s="30"/>
      <c r="AG2523" s="32"/>
      <c r="AH2523" s="30"/>
      <c r="AJ2523" s="30"/>
      <c r="AK2523" s="30"/>
      <c r="AL2523" s="30"/>
      <c r="AM2523" s="30"/>
      <c r="AN2523" s="30"/>
      <c r="AO2523" s="30"/>
      <c r="AP2523" s="30"/>
      <c r="AQ2523" s="30"/>
      <c r="AR2523" s="30"/>
      <c r="AS2523" s="30"/>
      <c r="AT2523" s="30"/>
      <c r="AU2523" s="121"/>
      <c r="AV2523" s="129"/>
      <c r="AW2523" s="129"/>
      <c r="AX2523" s="129"/>
    </row>
    <row r="2524" spans="1:50" x14ac:dyDescent="0.25">
      <c r="A2524" s="154"/>
      <c r="B2524" s="28"/>
      <c r="C2524" s="155"/>
      <c r="D2524" s="25"/>
      <c r="E2524" s="25"/>
      <c r="F2524" s="29"/>
      <c r="G2524" s="29"/>
      <c r="H2524" s="29"/>
      <c r="I2524" s="29"/>
      <c r="J2524" s="29"/>
      <c r="K2524" s="25"/>
      <c r="L2524" s="155"/>
      <c r="M2524" s="155"/>
      <c r="N2524" s="155"/>
      <c r="O2524" s="155"/>
      <c r="P2524" s="155"/>
      <c r="Q2524" s="28"/>
      <c r="R2524" s="29"/>
      <c r="S2524" s="27"/>
      <c r="T2524" s="27"/>
      <c r="U2524" s="28"/>
      <c r="V2524" s="156"/>
      <c r="W2524" s="156"/>
      <c r="X2524" s="156"/>
      <c r="Y2524" s="37"/>
      <c r="Z2524" s="37"/>
      <c r="AA2524" s="37"/>
      <c r="AB2524" s="30"/>
      <c r="AC2524" s="30"/>
      <c r="AD2524" s="31"/>
      <c r="AE2524" s="30"/>
      <c r="AF2524" s="30"/>
      <c r="AG2524" s="32"/>
      <c r="AH2524" s="30"/>
      <c r="AJ2524" s="30"/>
      <c r="AK2524" s="30"/>
      <c r="AL2524" s="30"/>
      <c r="AM2524" s="30"/>
      <c r="AN2524" s="30"/>
      <c r="AO2524" s="30"/>
      <c r="AP2524" s="30"/>
      <c r="AQ2524" s="30"/>
      <c r="AR2524" s="30"/>
      <c r="AS2524" s="30"/>
      <c r="AT2524" s="30"/>
      <c r="AU2524" s="121"/>
      <c r="AV2524" s="129"/>
      <c r="AW2524" s="129"/>
      <c r="AX2524" s="129"/>
    </row>
    <row r="2525" spans="1:50" x14ac:dyDescent="0.25">
      <c r="A2525" s="154"/>
      <c r="B2525" s="28"/>
      <c r="C2525" s="155"/>
      <c r="D2525" s="25"/>
      <c r="E2525" s="25"/>
      <c r="F2525" s="29"/>
      <c r="G2525" s="29"/>
      <c r="H2525" s="29"/>
      <c r="I2525" s="29"/>
      <c r="J2525" s="29"/>
      <c r="K2525" s="25"/>
      <c r="L2525" s="155"/>
      <c r="M2525" s="155"/>
      <c r="N2525" s="155"/>
      <c r="O2525" s="155"/>
      <c r="P2525" s="155"/>
      <c r="Q2525" s="28"/>
      <c r="R2525" s="29"/>
      <c r="S2525" s="27"/>
      <c r="T2525" s="27"/>
      <c r="U2525" s="28"/>
      <c r="V2525" s="156"/>
      <c r="W2525" s="156"/>
      <c r="X2525" s="156"/>
      <c r="Y2525" s="37"/>
      <c r="Z2525" s="37"/>
      <c r="AA2525" s="37"/>
      <c r="AB2525" s="30"/>
      <c r="AC2525" s="30"/>
      <c r="AD2525" s="31"/>
      <c r="AE2525" s="30"/>
      <c r="AF2525" s="30"/>
      <c r="AG2525" s="32"/>
      <c r="AH2525" s="30"/>
      <c r="AJ2525" s="30"/>
      <c r="AK2525" s="30"/>
      <c r="AL2525" s="30"/>
      <c r="AM2525" s="30"/>
      <c r="AN2525" s="30"/>
      <c r="AO2525" s="30"/>
      <c r="AP2525" s="30"/>
      <c r="AQ2525" s="30"/>
      <c r="AR2525" s="30"/>
      <c r="AS2525" s="30"/>
      <c r="AT2525" s="30"/>
      <c r="AU2525" s="121"/>
      <c r="AV2525" s="129"/>
      <c r="AW2525" s="129"/>
      <c r="AX2525" s="129"/>
    </row>
    <row r="2526" spans="1:50" x14ac:dyDescent="0.25">
      <c r="A2526" s="154"/>
      <c r="B2526" s="28"/>
      <c r="C2526" s="155"/>
      <c r="D2526" s="25"/>
      <c r="E2526" s="25"/>
      <c r="F2526" s="29"/>
      <c r="G2526" s="29"/>
      <c r="H2526" s="29"/>
      <c r="I2526" s="29"/>
      <c r="J2526" s="29"/>
      <c r="K2526" s="25"/>
      <c r="L2526" s="155"/>
      <c r="M2526" s="155"/>
      <c r="N2526" s="155"/>
      <c r="O2526" s="155"/>
      <c r="P2526" s="155"/>
      <c r="Q2526" s="28"/>
      <c r="R2526" s="29"/>
      <c r="S2526" s="27"/>
      <c r="T2526" s="27"/>
      <c r="U2526" s="28"/>
      <c r="V2526" s="156"/>
      <c r="W2526" s="156"/>
      <c r="X2526" s="156"/>
      <c r="Y2526" s="37"/>
      <c r="Z2526" s="37"/>
      <c r="AA2526" s="37"/>
      <c r="AB2526" s="30"/>
      <c r="AC2526" s="30"/>
      <c r="AD2526" s="31"/>
      <c r="AE2526" s="30"/>
      <c r="AF2526" s="30"/>
      <c r="AG2526" s="32"/>
      <c r="AH2526" s="30"/>
      <c r="AJ2526" s="30"/>
      <c r="AK2526" s="30"/>
      <c r="AL2526" s="30"/>
      <c r="AM2526" s="30"/>
      <c r="AN2526" s="30"/>
      <c r="AO2526" s="30"/>
      <c r="AP2526" s="30"/>
      <c r="AQ2526" s="30"/>
      <c r="AR2526" s="30"/>
      <c r="AS2526" s="30"/>
      <c r="AT2526" s="30"/>
      <c r="AU2526" s="121"/>
      <c r="AV2526" s="129"/>
      <c r="AW2526" s="129"/>
      <c r="AX2526" s="129"/>
    </row>
    <row r="2527" spans="1:50" x14ac:dyDescent="0.25">
      <c r="A2527" s="154"/>
      <c r="B2527" s="28"/>
      <c r="C2527" s="155"/>
      <c r="D2527" s="25"/>
      <c r="E2527" s="25"/>
      <c r="F2527" s="29"/>
      <c r="G2527" s="29"/>
      <c r="H2527" s="29"/>
      <c r="I2527" s="29"/>
      <c r="J2527" s="29"/>
      <c r="K2527" s="25"/>
      <c r="L2527" s="155"/>
      <c r="M2527" s="155"/>
      <c r="N2527" s="155"/>
      <c r="O2527" s="155"/>
      <c r="P2527" s="155"/>
      <c r="Q2527" s="28"/>
      <c r="R2527" s="29"/>
      <c r="S2527" s="27"/>
      <c r="T2527" s="27"/>
      <c r="U2527" s="28"/>
      <c r="V2527" s="156"/>
      <c r="W2527" s="156"/>
      <c r="X2527" s="156"/>
      <c r="Y2527" s="37"/>
      <c r="Z2527" s="37"/>
      <c r="AA2527" s="37"/>
      <c r="AB2527" s="30"/>
      <c r="AC2527" s="30"/>
      <c r="AD2527" s="31"/>
      <c r="AE2527" s="30"/>
      <c r="AF2527" s="30"/>
      <c r="AG2527" s="32"/>
      <c r="AH2527" s="30"/>
      <c r="AJ2527" s="30"/>
      <c r="AK2527" s="30"/>
      <c r="AL2527" s="30"/>
      <c r="AM2527" s="30"/>
      <c r="AN2527" s="30"/>
      <c r="AO2527" s="30"/>
      <c r="AP2527" s="30"/>
      <c r="AQ2527" s="30"/>
      <c r="AR2527" s="30"/>
      <c r="AS2527" s="30"/>
      <c r="AT2527" s="30"/>
      <c r="AU2527" s="121"/>
      <c r="AV2527" s="129"/>
      <c r="AW2527" s="129"/>
      <c r="AX2527" s="129"/>
    </row>
    <row r="2528" spans="1:50" x14ac:dyDescent="0.25">
      <c r="A2528" s="154"/>
      <c r="B2528" s="28"/>
      <c r="C2528" s="155"/>
      <c r="D2528" s="25"/>
      <c r="E2528" s="25"/>
      <c r="F2528" s="29"/>
      <c r="G2528" s="29"/>
      <c r="H2528" s="29"/>
      <c r="I2528" s="29"/>
      <c r="J2528" s="29"/>
      <c r="K2528" s="25"/>
      <c r="L2528" s="155"/>
      <c r="M2528" s="155"/>
      <c r="N2528" s="155"/>
      <c r="O2528" s="155"/>
      <c r="P2528" s="155"/>
      <c r="Q2528" s="28"/>
      <c r="R2528" s="29"/>
      <c r="S2528" s="27"/>
      <c r="T2528" s="27"/>
      <c r="U2528" s="28"/>
      <c r="V2528" s="156"/>
      <c r="W2528" s="156"/>
      <c r="X2528" s="156"/>
      <c r="Y2528" s="37"/>
      <c r="Z2528" s="37"/>
      <c r="AA2528" s="37"/>
      <c r="AB2528" s="30"/>
      <c r="AC2528" s="30"/>
      <c r="AD2528" s="31"/>
      <c r="AE2528" s="30"/>
      <c r="AF2528" s="30"/>
      <c r="AG2528" s="32"/>
      <c r="AH2528" s="30"/>
      <c r="AJ2528" s="30"/>
      <c r="AK2528" s="30"/>
      <c r="AL2528" s="30"/>
      <c r="AM2528" s="30"/>
      <c r="AN2528" s="30"/>
      <c r="AO2528" s="30"/>
      <c r="AP2528" s="30"/>
      <c r="AQ2528" s="30"/>
      <c r="AR2528" s="30"/>
      <c r="AS2528" s="30"/>
      <c r="AT2528" s="30"/>
      <c r="AU2528" s="121"/>
      <c r="AV2528" s="129"/>
      <c r="AW2528" s="129"/>
      <c r="AX2528" s="129"/>
    </row>
    <row r="2529" spans="1:50" x14ac:dyDescent="0.25">
      <c r="A2529" s="154"/>
      <c r="B2529" s="28"/>
      <c r="C2529" s="155"/>
      <c r="D2529" s="25"/>
      <c r="E2529" s="25"/>
      <c r="F2529" s="29"/>
      <c r="G2529" s="29"/>
      <c r="H2529" s="29"/>
      <c r="I2529" s="29"/>
      <c r="J2529" s="29"/>
      <c r="K2529" s="25"/>
      <c r="L2529" s="155"/>
      <c r="M2529" s="155"/>
      <c r="N2529" s="155"/>
      <c r="O2529" s="155"/>
      <c r="P2529" s="155"/>
      <c r="Q2529" s="28"/>
      <c r="R2529" s="29"/>
      <c r="S2529" s="27"/>
      <c r="T2529" s="27"/>
      <c r="U2529" s="28"/>
      <c r="V2529" s="156"/>
      <c r="W2529" s="156"/>
      <c r="X2529" s="156"/>
      <c r="Y2529" s="37"/>
      <c r="Z2529" s="37"/>
      <c r="AA2529" s="37"/>
      <c r="AB2529" s="30"/>
      <c r="AC2529" s="30"/>
      <c r="AD2529" s="31"/>
      <c r="AE2529" s="30"/>
      <c r="AF2529" s="30"/>
      <c r="AG2529" s="32"/>
      <c r="AH2529" s="30"/>
      <c r="AJ2529" s="30"/>
      <c r="AK2529" s="30"/>
      <c r="AL2529" s="30"/>
      <c r="AM2529" s="30"/>
      <c r="AN2529" s="30"/>
      <c r="AO2529" s="30"/>
      <c r="AP2529" s="30"/>
      <c r="AQ2529" s="30"/>
      <c r="AR2529" s="30"/>
      <c r="AS2529" s="30"/>
      <c r="AT2529" s="30"/>
      <c r="AU2529" s="121"/>
      <c r="AV2529" s="129"/>
      <c r="AW2529" s="129"/>
      <c r="AX2529" s="129"/>
    </row>
    <row r="2530" spans="1:50" x14ac:dyDescent="0.25">
      <c r="A2530" s="154"/>
      <c r="B2530" s="28"/>
      <c r="C2530" s="155"/>
      <c r="D2530" s="25"/>
      <c r="E2530" s="25"/>
      <c r="F2530" s="29"/>
      <c r="G2530" s="29"/>
      <c r="H2530" s="29"/>
      <c r="I2530" s="29"/>
      <c r="J2530" s="29"/>
      <c r="K2530" s="25"/>
      <c r="L2530" s="155"/>
      <c r="M2530" s="155"/>
      <c r="N2530" s="155"/>
      <c r="O2530" s="155"/>
      <c r="P2530" s="155"/>
      <c r="Q2530" s="28"/>
      <c r="R2530" s="29"/>
      <c r="S2530" s="27"/>
      <c r="T2530" s="27"/>
      <c r="U2530" s="28"/>
      <c r="V2530" s="156"/>
      <c r="W2530" s="156"/>
      <c r="X2530" s="156"/>
      <c r="Y2530" s="37"/>
      <c r="Z2530" s="37"/>
      <c r="AA2530" s="37"/>
      <c r="AB2530" s="30"/>
      <c r="AC2530" s="30"/>
      <c r="AD2530" s="31"/>
      <c r="AE2530" s="30"/>
      <c r="AF2530" s="30"/>
      <c r="AG2530" s="32"/>
      <c r="AH2530" s="30"/>
      <c r="AJ2530" s="30"/>
      <c r="AK2530" s="30"/>
      <c r="AL2530" s="30"/>
      <c r="AM2530" s="30"/>
      <c r="AN2530" s="30"/>
      <c r="AO2530" s="30"/>
      <c r="AP2530" s="30"/>
      <c r="AQ2530" s="30"/>
      <c r="AR2530" s="30"/>
      <c r="AS2530" s="30"/>
      <c r="AT2530" s="30"/>
      <c r="AU2530" s="121"/>
      <c r="AV2530" s="129"/>
      <c r="AW2530" s="129"/>
      <c r="AX2530" s="129"/>
    </row>
    <row r="2531" spans="1:50" x14ac:dyDescent="0.25">
      <c r="A2531" s="154"/>
      <c r="B2531" s="28"/>
      <c r="C2531" s="155"/>
      <c r="D2531" s="25"/>
      <c r="E2531" s="25"/>
      <c r="F2531" s="29"/>
      <c r="G2531" s="29"/>
      <c r="H2531" s="29"/>
      <c r="I2531" s="29"/>
      <c r="J2531" s="29"/>
      <c r="K2531" s="25"/>
      <c r="L2531" s="155"/>
      <c r="M2531" s="155"/>
      <c r="N2531" s="155"/>
      <c r="O2531" s="155"/>
      <c r="P2531" s="155"/>
      <c r="Q2531" s="28"/>
      <c r="R2531" s="29"/>
      <c r="S2531" s="27"/>
      <c r="T2531" s="27"/>
      <c r="U2531" s="28"/>
      <c r="V2531" s="156"/>
      <c r="W2531" s="156"/>
      <c r="X2531" s="156"/>
      <c r="Y2531" s="37"/>
      <c r="Z2531" s="37"/>
      <c r="AA2531" s="37"/>
      <c r="AB2531" s="30"/>
      <c r="AC2531" s="30"/>
      <c r="AD2531" s="31"/>
      <c r="AE2531" s="30"/>
      <c r="AF2531" s="30"/>
      <c r="AG2531" s="32"/>
      <c r="AH2531" s="30"/>
      <c r="AJ2531" s="30"/>
      <c r="AK2531" s="30"/>
      <c r="AL2531" s="30"/>
      <c r="AM2531" s="30"/>
      <c r="AN2531" s="30"/>
      <c r="AO2531" s="30"/>
      <c r="AP2531" s="30"/>
      <c r="AQ2531" s="30"/>
      <c r="AR2531" s="30"/>
      <c r="AS2531" s="30"/>
      <c r="AT2531" s="30"/>
      <c r="AU2531" s="121"/>
      <c r="AV2531" s="129"/>
      <c r="AW2531" s="129"/>
      <c r="AX2531" s="129"/>
    </row>
    <row r="2532" spans="1:50" x14ac:dyDescent="0.25">
      <c r="A2532" s="154"/>
      <c r="B2532" s="28"/>
      <c r="C2532" s="155"/>
      <c r="D2532" s="25"/>
      <c r="E2532" s="25"/>
      <c r="F2532" s="29"/>
      <c r="G2532" s="29"/>
      <c r="H2532" s="29"/>
      <c r="I2532" s="29"/>
      <c r="J2532" s="29"/>
      <c r="K2532" s="25"/>
      <c r="L2532" s="155"/>
      <c r="M2532" s="155"/>
      <c r="N2532" s="155"/>
      <c r="O2532" s="155"/>
      <c r="P2532" s="155"/>
      <c r="Q2532" s="28"/>
      <c r="R2532" s="29"/>
      <c r="S2532" s="27"/>
      <c r="T2532" s="27"/>
      <c r="U2532" s="28"/>
      <c r="V2532" s="156"/>
      <c r="W2532" s="156"/>
      <c r="X2532" s="156"/>
      <c r="Y2532" s="37"/>
      <c r="Z2532" s="37"/>
      <c r="AA2532" s="37"/>
      <c r="AB2532" s="30"/>
      <c r="AC2532" s="30"/>
      <c r="AD2532" s="31"/>
      <c r="AE2532" s="30"/>
      <c r="AF2532" s="30"/>
      <c r="AG2532" s="32"/>
      <c r="AH2532" s="30"/>
      <c r="AJ2532" s="30"/>
      <c r="AK2532" s="30"/>
      <c r="AL2532" s="30"/>
      <c r="AM2532" s="30"/>
      <c r="AN2532" s="30"/>
      <c r="AO2532" s="30"/>
      <c r="AP2532" s="30"/>
      <c r="AQ2532" s="30"/>
      <c r="AR2532" s="30"/>
      <c r="AS2532" s="30"/>
      <c r="AT2532" s="30"/>
      <c r="AU2532" s="121"/>
      <c r="AV2532" s="129"/>
      <c r="AW2532" s="129"/>
      <c r="AX2532" s="129"/>
    </row>
    <row r="2533" spans="1:50" x14ac:dyDescent="0.25">
      <c r="A2533" s="154"/>
      <c r="B2533" s="28"/>
      <c r="C2533" s="155"/>
      <c r="D2533" s="25"/>
      <c r="E2533" s="25"/>
      <c r="F2533" s="29"/>
      <c r="G2533" s="29"/>
      <c r="H2533" s="29"/>
      <c r="I2533" s="29"/>
      <c r="J2533" s="29"/>
      <c r="K2533" s="25"/>
      <c r="L2533" s="155"/>
      <c r="M2533" s="155"/>
      <c r="N2533" s="155"/>
      <c r="O2533" s="155"/>
      <c r="P2533" s="155"/>
      <c r="Q2533" s="28"/>
      <c r="R2533" s="29"/>
      <c r="S2533" s="27"/>
      <c r="T2533" s="27"/>
      <c r="U2533" s="28"/>
      <c r="V2533" s="156"/>
      <c r="W2533" s="156"/>
      <c r="X2533" s="156"/>
      <c r="Y2533" s="37"/>
      <c r="Z2533" s="37"/>
      <c r="AA2533" s="37"/>
      <c r="AB2533" s="30"/>
      <c r="AC2533" s="30"/>
      <c r="AD2533" s="31"/>
      <c r="AE2533" s="30"/>
      <c r="AF2533" s="30"/>
      <c r="AG2533" s="32"/>
      <c r="AH2533" s="30"/>
      <c r="AJ2533" s="30"/>
      <c r="AK2533" s="30"/>
      <c r="AL2533" s="30"/>
      <c r="AM2533" s="30"/>
      <c r="AN2533" s="30"/>
      <c r="AO2533" s="30"/>
      <c r="AP2533" s="30"/>
      <c r="AQ2533" s="30"/>
      <c r="AR2533" s="30"/>
      <c r="AS2533" s="30"/>
      <c r="AT2533" s="30"/>
      <c r="AU2533" s="121"/>
      <c r="AV2533" s="129"/>
      <c r="AW2533" s="129"/>
      <c r="AX2533" s="129"/>
    </row>
    <row r="2534" spans="1:50" x14ac:dyDescent="0.25">
      <c r="A2534" s="154"/>
      <c r="B2534" s="28"/>
      <c r="C2534" s="155"/>
      <c r="D2534" s="25"/>
      <c r="E2534" s="25"/>
      <c r="F2534" s="29"/>
      <c r="G2534" s="29"/>
      <c r="H2534" s="29"/>
      <c r="I2534" s="29"/>
      <c r="J2534" s="29"/>
      <c r="K2534" s="25"/>
      <c r="L2534" s="155"/>
      <c r="M2534" s="155"/>
      <c r="N2534" s="155"/>
      <c r="O2534" s="155"/>
      <c r="P2534" s="155"/>
      <c r="Q2534" s="28"/>
      <c r="R2534" s="29"/>
      <c r="S2534" s="27"/>
      <c r="T2534" s="27"/>
      <c r="U2534" s="28"/>
      <c r="V2534" s="156"/>
      <c r="W2534" s="156"/>
      <c r="X2534" s="156"/>
      <c r="Y2534" s="37"/>
      <c r="Z2534" s="37"/>
      <c r="AA2534" s="37"/>
      <c r="AB2534" s="30"/>
      <c r="AC2534" s="30"/>
      <c r="AD2534" s="31"/>
      <c r="AE2534" s="30"/>
      <c r="AF2534" s="30"/>
      <c r="AG2534" s="32"/>
      <c r="AH2534" s="30"/>
      <c r="AJ2534" s="30"/>
      <c r="AK2534" s="30"/>
      <c r="AL2534" s="30"/>
      <c r="AM2534" s="30"/>
      <c r="AN2534" s="30"/>
      <c r="AO2534" s="30"/>
      <c r="AP2534" s="30"/>
      <c r="AQ2534" s="30"/>
      <c r="AR2534" s="30"/>
      <c r="AS2534" s="30"/>
      <c r="AT2534" s="30"/>
      <c r="AU2534" s="121"/>
      <c r="AV2534" s="129"/>
      <c r="AW2534" s="129"/>
      <c r="AX2534" s="129"/>
    </row>
    <row r="2535" spans="1:50" x14ac:dyDescent="0.25">
      <c r="A2535" s="154"/>
      <c r="B2535" s="28"/>
      <c r="C2535" s="155"/>
      <c r="D2535" s="25"/>
      <c r="E2535" s="25"/>
      <c r="F2535" s="29"/>
      <c r="G2535" s="29"/>
      <c r="H2535" s="29"/>
      <c r="I2535" s="29"/>
      <c r="J2535" s="29"/>
      <c r="K2535" s="25"/>
      <c r="L2535" s="155"/>
      <c r="M2535" s="155"/>
      <c r="N2535" s="155"/>
      <c r="O2535" s="155"/>
      <c r="P2535" s="155"/>
      <c r="Q2535" s="28"/>
      <c r="R2535" s="29"/>
      <c r="S2535" s="27"/>
      <c r="T2535" s="27"/>
      <c r="U2535" s="28"/>
      <c r="V2535" s="156"/>
      <c r="W2535" s="156"/>
      <c r="X2535" s="156"/>
      <c r="Y2535" s="37"/>
      <c r="Z2535" s="37"/>
      <c r="AA2535" s="37"/>
      <c r="AB2535" s="30"/>
      <c r="AC2535" s="30"/>
      <c r="AD2535" s="31"/>
      <c r="AE2535" s="30"/>
      <c r="AF2535" s="30"/>
      <c r="AG2535" s="32"/>
      <c r="AH2535" s="30"/>
      <c r="AJ2535" s="30"/>
      <c r="AK2535" s="30"/>
      <c r="AL2535" s="30"/>
      <c r="AM2535" s="30"/>
      <c r="AN2535" s="30"/>
      <c r="AO2535" s="30"/>
      <c r="AP2535" s="30"/>
      <c r="AQ2535" s="30"/>
      <c r="AR2535" s="30"/>
      <c r="AS2535" s="30"/>
      <c r="AT2535" s="30"/>
      <c r="AU2535" s="121"/>
      <c r="AV2535" s="129"/>
      <c r="AW2535" s="129"/>
      <c r="AX2535" s="129"/>
    </row>
    <row r="2536" spans="1:50" x14ac:dyDescent="0.25">
      <c r="A2536" s="154"/>
      <c r="B2536" s="28"/>
      <c r="C2536" s="155"/>
      <c r="D2536" s="25"/>
      <c r="E2536" s="25"/>
      <c r="F2536" s="29"/>
      <c r="G2536" s="29"/>
      <c r="H2536" s="29"/>
      <c r="I2536" s="29"/>
      <c r="J2536" s="29"/>
      <c r="K2536" s="25"/>
      <c r="L2536" s="155"/>
      <c r="M2536" s="155"/>
      <c r="N2536" s="155"/>
      <c r="O2536" s="155"/>
      <c r="P2536" s="155"/>
      <c r="Q2536" s="28"/>
      <c r="R2536" s="29"/>
      <c r="S2536" s="27"/>
      <c r="T2536" s="27"/>
      <c r="U2536" s="28"/>
      <c r="V2536" s="156"/>
      <c r="W2536" s="156"/>
      <c r="X2536" s="156"/>
      <c r="Y2536" s="37"/>
      <c r="Z2536" s="37"/>
      <c r="AA2536" s="37"/>
      <c r="AB2536" s="30"/>
      <c r="AC2536" s="30"/>
      <c r="AD2536" s="31"/>
      <c r="AE2536" s="30"/>
      <c r="AF2536" s="30"/>
      <c r="AG2536" s="32"/>
      <c r="AH2536" s="30"/>
      <c r="AJ2536" s="30"/>
      <c r="AK2536" s="30"/>
      <c r="AL2536" s="30"/>
      <c r="AM2536" s="30"/>
      <c r="AN2536" s="30"/>
      <c r="AO2536" s="30"/>
      <c r="AP2536" s="30"/>
      <c r="AQ2536" s="30"/>
      <c r="AR2536" s="30"/>
      <c r="AS2536" s="30"/>
      <c r="AT2536" s="30"/>
      <c r="AU2536" s="121"/>
      <c r="AV2536" s="129"/>
      <c r="AW2536" s="129"/>
      <c r="AX2536" s="129"/>
    </row>
    <row r="2537" spans="1:50" x14ac:dyDescent="0.25">
      <c r="A2537" s="154"/>
      <c r="B2537" s="28"/>
      <c r="C2537" s="155"/>
      <c r="D2537" s="25"/>
      <c r="E2537" s="25"/>
      <c r="F2537" s="29"/>
      <c r="G2537" s="29"/>
      <c r="H2537" s="29"/>
      <c r="I2537" s="29"/>
      <c r="J2537" s="29"/>
      <c r="K2537" s="25"/>
      <c r="L2537" s="155"/>
      <c r="M2537" s="155"/>
      <c r="N2537" s="155"/>
      <c r="O2537" s="155"/>
      <c r="P2537" s="155"/>
      <c r="Q2537" s="28"/>
      <c r="R2537" s="29"/>
      <c r="S2537" s="27"/>
      <c r="T2537" s="27"/>
      <c r="U2537" s="28"/>
      <c r="V2537" s="156"/>
      <c r="W2537" s="156"/>
      <c r="X2537" s="156"/>
      <c r="Y2537" s="37"/>
      <c r="Z2537" s="37"/>
      <c r="AA2537" s="37"/>
      <c r="AB2537" s="30"/>
      <c r="AC2537" s="30"/>
      <c r="AD2537" s="31"/>
      <c r="AE2537" s="30"/>
      <c r="AF2537" s="30"/>
      <c r="AG2537" s="32"/>
      <c r="AH2537" s="30"/>
      <c r="AJ2537" s="30"/>
      <c r="AK2537" s="30"/>
      <c r="AL2537" s="30"/>
      <c r="AM2537" s="30"/>
      <c r="AN2537" s="30"/>
      <c r="AO2537" s="30"/>
      <c r="AP2537" s="30"/>
      <c r="AQ2537" s="30"/>
      <c r="AR2537" s="30"/>
      <c r="AS2537" s="30"/>
      <c r="AT2537" s="30"/>
      <c r="AU2537" s="121"/>
      <c r="AV2537" s="129"/>
      <c r="AW2537" s="129"/>
      <c r="AX2537" s="129"/>
    </row>
    <row r="2538" spans="1:50" x14ac:dyDescent="0.25">
      <c r="A2538" s="154"/>
      <c r="B2538" s="28"/>
      <c r="C2538" s="155"/>
      <c r="D2538" s="25"/>
      <c r="E2538" s="25"/>
      <c r="F2538" s="29"/>
      <c r="G2538" s="29"/>
      <c r="H2538" s="29"/>
      <c r="I2538" s="29"/>
      <c r="J2538" s="29"/>
      <c r="K2538" s="25"/>
      <c r="L2538" s="155"/>
      <c r="M2538" s="155"/>
      <c r="N2538" s="155"/>
      <c r="O2538" s="155"/>
      <c r="P2538" s="155"/>
      <c r="Q2538" s="28"/>
      <c r="R2538" s="29"/>
      <c r="S2538" s="27"/>
      <c r="T2538" s="27"/>
      <c r="U2538" s="28"/>
      <c r="V2538" s="156"/>
      <c r="W2538" s="156"/>
      <c r="X2538" s="156"/>
      <c r="Y2538" s="37"/>
      <c r="Z2538" s="37"/>
      <c r="AA2538" s="37"/>
      <c r="AB2538" s="30"/>
      <c r="AC2538" s="30"/>
      <c r="AD2538" s="31"/>
      <c r="AE2538" s="30"/>
      <c r="AF2538" s="30"/>
      <c r="AG2538" s="32"/>
      <c r="AH2538" s="30"/>
      <c r="AJ2538" s="30"/>
      <c r="AK2538" s="30"/>
      <c r="AL2538" s="30"/>
      <c r="AM2538" s="30"/>
      <c r="AN2538" s="30"/>
      <c r="AO2538" s="30"/>
      <c r="AP2538" s="30"/>
      <c r="AQ2538" s="30"/>
      <c r="AR2538" s="30"/>
      <c r="AS2538" s="30"/>
      <c r="AT2538" s="30"/>
      <c r="AU2538" s="121"/>
      <c r="AV2538" s="129"/>
      <c r="AW2538" s="129"/>
      <c r="AX2538" s="129"/>
    </row>
    <row r="2539" spans="1:50" x14ac:dyDescent="0.25">
      <c r="A2539" s="154"/>
      <c r="B2539" s="28"/>
      <c r="C2539" s="155"/>
      <c r="D2539" s="25"/>
      <c r="E2539" s="25"/>
      <c r="F2539" s="29"/>
      <c r="G2539" s="29"/>
      <c r="H2539" s="29"/>
      <c r="I2539" s="29"/>
      <c r="J2539" s="29"/>
      <c r="K2539" s="25"/>
      <c r="L2539" s="155"/>
      <c r="M2539" s="155"/>
      <c r="N2539" s="155"/>
      <c r="O2539" s="155"/>
      <c r="P2539" s="155"/>
      <c r="Q2539" s="28"/>
      <c r="R2539" s="29"/>
      <c r="S2539" s="27"/>
      <c r="T2539" s="27"/>
      <c r="U2539" s="28"/>
      <c r="V2539" s="156"/>
      <c r="W2539" s="156"/>
      <c r="X2539" s="156"/>
      <c r="Y2539" s="37"/>
      <c r="Z2539" s="37"/>
      <c r="AA2539" s="37"/>
      <c r="AB2539" s="30"/>
      <c r="AC2539" s="30"/>
      <c r="AD2539" s="31"/>
      <c r="AE2539" s="30"/>
      <c r="AF2539" s="30"/>
      <c r="AG2539" s="32"/>
      <c r="AH2539" s="30"/>
      <c r="AJ2539" s="30"/>
      <c r="AK2539" s="30"/>
      <c r="AL2539" s="30"/>
      <c r="AM2539" s="30"/>
      <c r="AN2539" s="30"/>
      <c r="AO2539" s="30"/>
      <c r="AP2539" s="30"/>
      <c r="AQ2539" s="30"/>
      <c r="AR2539" s="30"/>
      <c r="AS2539" s="30"/>
      <c r="AT2539" s="30"/>
      <c r="AU2539" s="121"/>
      <c r="AV2539" s="129"/>
      <c r="AW2539" s="129"/>
      <c r="AX2539" s="129"/>
    </row>
    <row r="2540" spans="1:50" x14ac:dyDescent="0.25">
      <c r="A2540" s="154"/>
      <c r="B2540" s="28"/>
      <c r="C2540" s="155"/>
      <c r="D2540" s="25"/>
      <c r="E2540" s="25"/>
      <c r="F2540" s="29"/>
      <c r="G2540" s="29"/>
      <c r="H2540" s="29"/>
      <c r="I2540" s="29"/>
      <c r="J2540" s="29"/>
      <c r="K2540" s="25"/>
      <c r="L2540" s="155"/>
      <c r="M2540" s="155"/>
      <c r="N2540" s="155"/>
      <c r="O2540" s="155"/>
      <c r="P2540" s="155"/>
      <c r="Q2540" s="28"/>
      <c r="R2540" s="29"/>
      <c r="S2540" s="27"/>
      <c r="T2540" s="27"/>
      <c r="U2540" s="28"/>
      <c r="V2540" s="156"/>
      <c r="W2540" s="156"/>
      <c r="X2540" s="156"/>
      <c r="Y2540" s="37"/>
      <c r="Z2540" s="37"/>
      <c r="AA2540" s="37"/>
      <c r="AB2540" s="30"/>
      <c r="AC2540" s="30"/>
      <c r="AD2540" s="31"/>
      <c r="AE2540" s="30"/>
      <c r="AF2540" s="30"/>
      <c r="AG2540" s="32"/>
      <c r="AH2540" s="30"/>
      <c r="AJ2540" s="30"/>
      <c r="AK2540" s="30"/>
      <c r="AL2540" s="30"/>
      <c r="AM2540" s="30"/>
      <c r="AN2540" s="30"/>
      <c r="AO2540" s="30"/>
      <c r="AP2540" s="30"/>
      <c r="AQ2540" s="30"/>
      <c r="AR2540" s="30"/>
      <c r="AS2540" s="30"/>
      <c r="AT2540" s="30"/>
      <c r="AU2540" s="121"/>
      <c r="AV2540" s="129"/>
      <c r="AW2540" s="129"/>
      <c r="AX2540" s="129"/>
    </row>
    <row r="2541" spans="1:50" x14ac:dyDescent="0.25">
      <c r="A2541" s="154"/>
      <c r="B2541" s="28"/>
      <c r="C2541" s="155"/>
      <c r="D2541" s="25"/>
      <c r="E2541" s="25"/>
      <c r="F2541" s="29"/>
      <c r="G2541" s="29"/>
      <c r="H2541" s="29"/>
      <c r="I2541" s="29"/>
      <c r="J2541" s="29"/>
      <c r="K2541" s="25"/>
      <c r="L2541" s="155"/>
      <c r="M2541" s="155"/>
      <c r="N2541" s="155"/>
      <c r="O2541" s="155"/>
      <c r="P2541" s="155"/>
      <c r="Q2541" s="28"/>
      <c r="R2541" s="29"/>
      <c r="S2541" s="27"/>
      <c r="T2541" s="27"/>
      <c r="U2541" s="28"/>
      <c r="V2541" s="156"/>
      <c r="W2541" s="156"/>
      <c r="X2541" s="156"/>
      <c r="Y2541" s="37"/>
      <c r="Z2541" s="37"/>
      <c r="AA2541" s="37"/>
      <c r="AB2541" s="30"/>
      <c r="AC2541" s="30"/>
      <c r="AD2541" s="31"/>
      <c r="AE2541" s="30"/>
      <c r="AF2541" s="30"/>
      <c r="AG2541" s="32"/>
      <c r="AH2541" s="30"/>
      <c r="AJ2541" s="30"/>
      <c r="AK2541" s="30"/>
      <c r="AL2541" s="30"/>
      <c r="AM2541" s="30"/>
      <c r="AN2541" s="30"/>
      <c r="AO2541" s="30"/>
      <c r="AP2541" s="30"/>
      <c r="AQ2541" s="30"/>
      <c r="AR2541" s="30"/>
      <c r="AS2541" s="30"/>
      <c r="AT2541" s="30"/>
      <c r="AU2541" s="121"/>
      <c r="AV2541" s="129"/>
      <c r="AW2541" s="129"/>
      <c r="AX2541" s="129"/>
    </row>
    <row r="2542" spans="1:50" x14ac:dyDescent="0.25">
      <c r="A2542" s="154"/>
      <c r="B2542" s="28"/>
      <c r="C2542" s="155"/>
      <c r="D2542" s="25"/>
      <c r="E2542" s="25"/>
      <c r="F2542" s="29"/>
      <c r="G2542" s="29"/>
      <c r="H2542" s="29"/>
      <c r="I2542" s="29"/>
      <c r="J2542" s="29"/>
      <c r="K2542" s="25"/>
      <c r="L2542" s="155"/>
      <c r="M2542" s="155"/>
      <c r="N2542" s="155"/>
      <c r="O2542" s="155"/>
      <c r="P2542" s="155"/>
      <c r="Q2542" s="28"/>
      <c r="R2542" s="29"/>
      <c r="S2542" s="27"/>
      <c r="T2542" s="27"/>
      <c r="U2542" s="28"/>
      <c r="V2542" s="156"/>
      <c r="W2542" s="156"/>
      <c r="X2542" s="156"/>
      <c r="Y2542" s="37"/>
      <c r="Z2542" s="37"/>
      <c r="AA2542" s="37"/>
      <c r="AB2542" s="30"/>
      <c r="AC2542" s="30"/>
      <c r="AD2542" s="31"/>
      <c r="AE2542" s="30"/>
      <c r="AF2542" s="30"/>
      <c r="AG2542" s="32"/>
      <c r="AH2542" s="30"/>
      <c r="AJ2542" s="30"/>
      <c r="AK2542" s="30"/>
      <c r="AL2542" s="30"/>
      <c r="AM2542" s="30"/>
      <c r="AN2542" s="30"/>
      <c r="AO2542" s="30"/>
      <c r="AP2542" s="30"/>
      <c r="AQ2542" s="30"/>
      <c r="AR2542" s="30"/>
      <c r="AS2542" s="30"/>
      <c r="AT2542" s="30"/>
      <c r="AU2542" s="121"/>
      <c r="AV2542" s="129"/>
      <c r="AW2542" s="129"/>
      <c r="AX2542" s="129"/>
    </row>
    <row r="2543" spans="1:50" x14ac:dyDescent="0.25">
      <c r="A2543" s="154"/>
      <c r="B2543" s="28"/>
      <c r="C2543" s="155"/>
      <c r="D2543" s="25"/>
      <c r="E2543" s="25"/>
      <c r="F2543" s="29"/>
      <c r="G2543" s="29"/>
      <c r="H2543" s="29"/>
      <c r="I2543" s="29"/>
      <c r="J2543" s="29"/>
      <c r="K2543" s="25"/>
      <c r="L2543" s="155"/>
      <c r="M2543" s="155"/>
      <c r="N2543" s="155"/>
      <c r="O2543" s="155"/>
      <c r="P2543" s="155"/>
      <c r="Q2543" s="28"/>
      <c r="R2543" s="29"/>
      <c r="S2543" s="27"/>
      <c r="T2543" s="27"/>
      <c r="U2543" s="28"/>
      <c r="V2543" s="156"/>
      <c r="W2543" s="156"/>
      <c r="X2543" s="156"/>
      <c r="Y2543" s="37"/>
      <c r="Z2543" s="37"/>
      <c r="AA2543" s="37"/>
      <c r="AB2543" s="30"/>
      <c r="AC2543" s="30"/>
      <c r="AD2543" s="31"/>
      <c r="AE2543" s="30"/>
      <c r="AF2543" s="30"/>
      <c r="AG2543" s="32"/>
      <c r="AH2543" s="30"/>
      <c r="AJ2543" s="30"/>
      <c r="AK2543" s="30"/>
      <c r="AL2543" s="30"/>
      <c r="AM2543" s="30"/>
      <c r="AN2543" s="30"/>
      <c r="AO2543" s="30"/>
      <c r="AP2543" s="30"/>
      <c r="AQ2543" s="30"/>
      <c r="AR2543" s="30"/>
      <c r="AS2543" s="30"/>
      <c r="AT2543" s="30"/>
      <c r="AU2543" s="121"/>
      <c r="AV2543" s="129"/>
      <c r="AW2543" s="129"/>
      <c r="AX2543" s="129"/>
    </row>
    <row r="2544" spans="1:50" x14ac:dyDescent="0.25">
      <c r="A2544" s="154"/>
      <c r="B2544" s="28"/>
      <c r="C2544" s="155"/>
      <c r="D2544" s="25"/>
      <c r="E2544" s="25"/>
      <c r="F2544" s="29"/>
      <c r="G2544" s="29"/>
      <c r="H2544" s="29"/>
      <c r="I2544" s="29"/>
      <c r="J2544" s="29"/>
      <c r="K2544" s="25"/>
      <c r="L2544" s="155"/>
      <c r="M2544" s="155"/>
      <c r="N2544" s="155"/>
      <c r="O2544" s="155"/>
      <c r="P2544" s="155"/>
      <c r="Q2544" s="28"/>
      <c r="R2544" s="29"/>
      <c r="S2544" s="27"/>
      <c r="T2544" s="27"/>
      <c r="U2544" s="28"/>
      <c r="V2544" s="156"/>
      <c r="W2544" s="156"/>
      <c r="X2544" s="156"/>
      <c r="Y2544" s="37"/>
      <c r="Z2544" s="37"/>
      <c r="AA2544" s="37"/>
      <c r="AB2544" s="30"/>
      <c r="AC2544" s="30"/>
      <c r="AD2544" s="31"/>
      <c r="AE2544" s="30"/>
      <c r="AF2544" s="30"/>
      <c r="AG2544" s="32"/>
      <c r="AH2544" s="30"/>
      <c r="AJ2544" s="30"/>
      <c r="AK2544" s="30"/>
      <c r="AL2544" s="30"/>
      <c r="AM2544" s="30"/>
      <c r="AN2544" s="30"/>
      <c r="AO2544" s="30"/>
      <c r="AP2544" s="30"/>
      <c r="AQ2544" s="30"/>
      <c r="AR2544" s="30"/>
      <c r="AS2544" s="30"/>
      <c r="AT2544" s="30"/>
      <c r="AU2544" s="121"/>
      <c r="AV2544" s="129"/>
      <c r="AW2544" s="129"/>
      <c r="AX2544" s="129"/>
    </row>
    <row r="2545" spans="1:50" x14ac:dyDescent="0.25">
      <c r="A2545" s="154"/>
      <c r="B2545" s="28"/>
      <c r="C2545" s="155"/>
      <c r="D2545" s="25"/>
      <c r="E2545" s="25"/>
      <c r="F2545" s="29"/>
      <c r="G2545" s="29"/>
      <c r="H2545" s="29"/>
      <c r="I2545" s="29"/>
      <c r="J2545" s="29"/>
      <c r="K2545" s="25"/>
      <c r="L2545" s="155"/>
      <c r="M2545" s="155"/>
      <c r="N2545" s="155"/>
      <c r="O2545" s="155"/>
      <c r="P2545" s="155"/>
      <c r="Q2545" s="28"/>
      <c r="R2545" s="29"/>
      <c r="S2545" s="27"/>
      <c r="T2545" s="27"/>
      <c r="U2545" s="28"/>
      <c r="V2545" s="156"/>
      <c r="W2545" s="156"/>
      <c r="X2545" s="156"/>
      <c r="Y2545" s="37"/>
      <c r="Z2545" s="37"/>
      <c r="AA2545" s="37"/>
      <c r="AB2545" s="30"/>
      <c r="AC2545" s="30"/>
      <c r="AD2545" s="31"/>
      <c r="AE2545" s="30"/>
      <c r="AF2545" s="30"/>
      <c r="AG2545" s="32"/>
      <c r="AH2545" s="30"/>
      <c r="AJ2545" s="30"/>
      <c r="AK2545" s="30"/>
      <c r="AL2545" s="30"/>
      <c r="AM2545" s="30"/>
      <c r="AN2545" s="30"/>
      <c r="AO2545" s="30"/>
      <c r="AP2545" s="30"/>
      <c r="AQ2545" s="30"/>
      <c r="AR2545" s="30"/>
      <c r="AS2545" s="30"/>
      <c r="AT2545" s="30"/>
      <c r="AU2545" s="121"/>
      <c r="AV2545" s="129"/>
      <c r="AW2545" s="129"/>
      <c r="AX2545" s="129"/>
    </row>
    <row r="2546" spans="1:50" x14ac:dyDescent="0.25">
      <c r="A2546" s="154"/>
      <c r="B2546" s="28"/>
      <c r="C2546" s="155"/>
      <c r="D2546" s="25"/>
      <c r="E2546" s="25"/>
      <c r="F2546" s="29"/>
      <c r="G2546" s="29"/>
      <c r="H2546" s="29"/>
      <c r="I2546" s="29"/>
      <c r="J2546" s="29"/>
      <c r="K2546" s="25"/>
      <c r="L2546" s="155"/>
      <c r="M2546" s="155"/>
      <c r="N2546" s="155"/>
      <c r="O2546" s="155"/>
      <c r="P2546" s="155"/>
      <c r="Q2546" s="28"/>
      <c r="R2546" s="29"/>
      <c r="S2546" s="27"/>
      <c r="T2546" s="27"/>
      <c r="U2546" s="28"/>
      <c r="V2546" s="156"/>
      <c r="W2546" s="156"/>
      <c r="X2546" s="156"/>
      <c r="Y2546" s="37"/>
      <c r="Z2546" s="37"/>
      <c r="AA2546" s="37"/>
      <c r="AB2546" s="30"/>
      <c r="AC2546" s="30"/>
      <c r="AD2546" s="31"/>
      <c r="AE2546" s="30"/>
      <c r="AF2546" s="30"/>
      <c r="AG2546" s="32"/>
      <c r="AH2546" s="30"/>
      <c r="AJ2546" s="30"/>
      <c r="AK2546" s="30"/>
      <c r="AL2546" s="30"/>
      <c r="AM2546" s="30"/>
      <c r="AN2546" s="30"/>
      <c r="AO2546" s="30"/>
      <c r="AP2546" s="30"/>
      <c r="AQ2546" s="30"/>
      <c r="AR2546" s="30"/>
      <c r="AS2546" s="30"/>
      <c r="AT2546" s="30"/>
      <c r="AU2546" s="121"/>
      <c r="AV2546" s="129"/>
      <c r="AW2546" s="129"/>
      <c r="AX2546" s="129"/>
    </row>
    <row r="2547" spans="1:50" x14ac:dyDescent="0.25">
      <c r="A2547" s="154"/>
      <c r="B2547" s="28"/>
      <c r="C2547" s="155"/>
      <c r="D2547" s="25"/>
      <c r="E2547" s="25"/>
      <c r="F2547" s="29"/>
      <c r="G2547" s="29"/>
      <c r="H2547" s="29"/>
      <c r="I2547" s="29"/>
      <c r="J2547" s="29"/>
      <c r="K2547" s="25"/>
      <c r="L2547" s="155"/>
      <c r="M2547" s="155"/>
      <c r="N2547" s="155"/>
      <c r="O2547" s="155"/>
      <c r="P2547" s="155"/>
      <c r="Q2547" s="28"/>
      <c r="R2547" s="29"/>
      <c r="S2547" s="27"/>
      <c r="T2547" s="27"/>
      <c r="U2547" s="28"/>
      <c r="V2547" s="156"/>
      <c r="W2547" s="156"/>
      <c r="X2547" s="156"/>
      <c r="Y2547" s="37"/>
      <c r="Z2547" s="37"/>
      <c r="AA2547" s="37"/>
      <c r="AB2547" s="30"/>
      <c r="AC2547" s="30"/>
      <c r="AD2547" s="31"/>
      <c r="AE2547" s="30"/>
      <c r="AF2547" s="30"/>
      <c r="AG2547" s="32"/>
      <c r="AH2547" s="30"/>
      <c r="AJ2547" s="30"/>
      <c r="AK2547" s="30"/>
      <c r="AL2547" s="30"/>
      <c r="AM2547" s="30"/>
      <c r="AN2547" s="30"/>
      <c r="AO2547" s="30"/>
      <c r="AP2547" s="30"/>
      <c r="AQ2547" s="30"/>
      <c r="AR2547" s="30"/>
      <c r="AS2547" s="30"/>
      <c r="AT2547" s="30"/>
      <c r="AU2547" s="121"/>
      <c r="AV2547" s="129"/>
      <c r="AW2547" s="129"/>
      <c r="AX2547" s="129"/>
    </row>
    <row r="2548" spans="1:50" x14ac:dyDescent="0.25">
      <c r="A2548" s="154"/>
      <c r="B2548" s="28"/>
      <c r="C2548" s="155"/>
      <c r="D2548" s="25"/>
      <c r="E2548" s="25"/>
      <c r="F2548" s="29"/>
      <c r="G2548" s="29"/>
      <c r="H2548" s="29"/>
      <c r="I2548" s="29"/>
      <c r="J2548" s="29"/>
      <c r="K2548" s="25"/>
      <c r="L2548" s="155"/>
      <c r="M2548" s="155"/>
      <c r="N2548" s="155"/>
      <c r="O2548" s="155"/>
      <c r="P2548" s="155"/>
      <c r="Q2548" s="28"/>
      <c r="R2548" s="29"/>
      <c r="S2548" s="27"/>
      <c r="T2548" s="27"/>
      <c r="U2548" s="28"/>
      <c r="V2548" s="156"/>
      <c r="W2548" s="156"/>
      <c r="X2548" s="156"/>
      <c r="Y2548" s="37"/>
      <c r="Z2548" s="37"/>
      <c r="AA2548" s="37"/>
      <c r="AB2548" s="30"/>
      <c r="AC2548" s="30"/>
      <c r="AD2548" s="31"/>
      <c r="AE2548" s="30"/>
      <c r="AF2548" s="30"/>
      <c r="AG2548" s="32"/>
      <c r="AH2548" s="30"/>
      <c r="AJ2548" s="30"/>
      <c r="AK2548" s="30"/>
      <c r="AL2548" s="30"/>
      <c r="AM2548" s="30"/>
      <c r="AN2548" s="30"/>
      <c r="AO2548" s="30"/>
      <c r="AP2548" s="30"/>
      <c r="AQ2548" s="30"/>
      <c r="AR2548" s="30"/>
      <c r="AS2548" s="30"/>
      <c r="AT2548" s="30"/>
      <c r="AU2548" s="121"/>
      <c r="AV2548" s="129"/>
      <c r="AW2548" s="129"/>
      <c r="AX2548" s="129"/>
    </row>
    <row r="2549" spans="1:50" x14ac:dyDescent="0.25">
      <c r="A2549" s="154"/>
      <c r="B2549" s="28"/>
      <c r="C2549" s="155"/>
      <c r="D2549" s="25"/>
      <c r="E2549" s="25"/>
      <c r="F2549" s="29"/>
      <c r="G2549" s="29"/>
      <c r="H2549" s="29"/>
      <c r="I2549" s="29"/>
      <c r="J2549" s="29"/>
      <c r="K2549" s="25"/>
      <c r="L2549" s="155"/>
      <c r="M2549" s="155"/>
      <c r="N2549" s="155"/>
      <c r="O2549" s="155"/>
      <c r="P2549" s="155"/>
      <c r="Q2549" s="28"/>
      <c r="R2549" s="29"/>
      <c r="S2549" s="27"/>
      <c r="T2549" s="27"/>
      <c r="U2549" s="28"/>
      <c r="V2549" s="156"/>
      <c r="W2549" s="156"/>
      <c r="X2549" s="156"/>
      <c r="Y2549" s="37"/>
      <c r="Z2549" s="37"/>
      <c r="AA2549" s="37"/>
      <c r="AB2549" s="30"/>
      <c r="AC2549" s="30"/>
      <c r="AD2549" s="31"/>
      <c r="AE2549" s="30"/>
      <c r="AF2549" s="30"/>
      <c r="AG2549" s="32"/>
      <c r="AH2549" s="30"/>
      <c r="AJ2549" s="30"/>
      <c r="AK2549" s="30"/>
      <c r="AL2549" s="30"/>
      <c r="AM2549" s="30"/>
      <c r="AN2549" s="30"/>
      <c r="AO2549" s="30"/>
      <c r="AP2549" s="30"/>
      <c r="AQ2549" s="30"/>
      <c r="AR2549" s="30"/>
      <c r="AS2549" s="30"/>
      <c r="AT2549" s="30"/>
      <c r="AU2549" s="121"/>
      <c r="AV2549" s="129"/>
      <c r="AW2549" s="129"/>
      <c r="AX2549" s="129"/>
    </row>
    <row r="2550" spans="1:50" x14ac:dyDescent="0.25">
      <c r="A2550" s="154"/>
      <c r="B2550" s="28"/>
      <c r="C2550" s="155"/>
      <c r="D2550" s="25"/>
      <c r="E2550" s="25"/>
      <c r="F2550" s="29"/>
      <c r="G2550" s="29"/>
      <c r="H2550" s="29"/>
      <c r="I2550" s="29"/>
      <c r="J2550" s="29"/>
      <c r="K2550" s="25"/>
      <c r="L2550" s="155"/>
      <c r="M2550" s="155"/>
      <c r="N2550" s="155"/>
      <c r="O2550" s="155"/>
      <c r="P2550" s="155"/>
      <c r="Q2550" s="28"/>
      <c r="R2550" s="29"/>
      <c r="S2550" s="27"/>
      <c r="T2550" s="27"/>
      <c r="U2550" s="28"/>
      <c r="V2550" s="156"/>
      <c r="W2550" s="156"/>
      <c r="X2550" s="156"/>
      <c r="Y2550" s="37"/>
      <c r="Z2550" s="37"/>
      <c r="AA2550" s="37"/>
      <c r="AB2550" s="30"/>
      <c r="AC2550" s="30"/>
      <c r="AD2550" s="31"/>
      <c r="AE2550" s="30"/>
      <c r="AF2550" s="30"/>
      <c r="AG2550" s="32"/>
      <c r="AH2550" s="30"/>
      <c r="AJ2550" s="30"/>
      <c r="AK2550" s="30"/>
      <c r="AL2550" s="30"/>
      <c r="AM2550" s="30"/>
      <c r="AN2550" s="30"/>
      <c r="AO2550" s="30"/>
      <c r="AP2550" s="30"/>
      <c r="AQ2550" s="30"/>
      <c r="AR2550" s="30"/>
      <c r="AS2550" s="30"/>
      <c r="AT2550" s="30"/>
      <c r="AU2550" s="121"/>
      <c r="AV2550" s="129"/>
      <c r="AW2550" s="129"/>
      <c r="AX2550" s="129"/>
    </row>
    <row r="2551" spans="1:50" x14ac:dyDescent="0.25">
      <c r="A2551" s="154"/>
      <c r="B2551" s="28"/>
      <c r="C2551" s="155"/>
      <c r="D2551" s="25"/>
      <c r="E2551" s="25"/>
      <c r="F2551" s="29"/>
      <c r="G2551" s="29"/>
      <c r="H2551" s="29"/>
      <c r="I2551" s="29"/>
      <c r="J2551" s="29"/>
      <c r="K2551" s="25"/>
      <c r="L2551" s="155"/>
      <c r="M2551" s="155"/>
      <c r="N2551" s="155"/>
      <c r="O2551" s="155"/>
      <c r="P2551" s="155"/>
      <c r="Q2551" s="28"/>
      <c r="R2551" s="29"/>
      <c r="S2551" s="27"/>
      <c r="T2551" s="27"/>
      <c r="U2551" s="28"/>
      <c r="V2551" s="156"/>
      <c r="W2551" s="156"/>
      <c r="X2551" s="156"/>
      <c r="Y2551" s="37"/>
      <c r="Z2551" s="37"/>
      <c r="AA2551" s="37"/>
      <c r="AB2551" s="30"/>
      <c r="AC2551" s="30"/>
      <c r="AD2551" s="31"/>
      <c r="AE2551" s="30"/>
      <c r="AF2551" s="30"/>
      <c r="AG2551" s="32"/>
      <c r="AH2551" s="30"/>
      <c r="AJ2551" s="30"/>
      <c r="AK2551" s="30"/>
      <c r="AL2551" s="30"/>
      <c r="AM2551" s="30"/>
      <c r="AN2551" s="30"/>
      <c r="AO2551" s="30"/>
      <c r="AP2551" s="30"/>
      <c r="AQ2551" s="30"/>
      <c r="AR2551" s="30"/>
      <c r="AS2551" s="30"/>
      <c r="AT2551" s="30"/>
      <c r="AU2551" s="121"/>
      <c r="AV2551" s="129"/>
      <c r="AW2551" s="129"/>
      <c r="AX2551" s="129"/>
    </row>
    <row r="2552" spans="1:50" x14ac:dyDescent="0.25">
      <c r="A2552" s="154"/>
      <c r="B2552" s="28"/>
      <c r="C2552" s="155"/>
      <c r="D2552" s="25"/>
      <c r="E2552" s="25"/>
      <c r="F2552" s="29"/>
      <c r="G2552" s="29"/>
      <c r="H2552" s="29"/>
      <c r="I2552" s="29"/>
      <c r="J2552" s="29"/>
      <c r="K2552" s="25"/>
      <c r="L2552" s="155"/>
      <c r="M2552" s="155"/>
      <c r="N2552" s="155"/>
      <c r="O2552" s="155"/>
      <c r="P2552" s="155"/>
      <c r="Q2552" s="28"/>
      <c r="R2552" s="29"/>
      <c r="S2552" s="27"/>
      <c r="T2552" s="27"/>
      <c r="U2552" s="28"/>
      <c r="V2552" s="156"/>
      <c r="W2552" s="156"/>
      <c r="X2552" s="156"/>
      <c r="Y2552" s="37"/>
      <c r="Z2552" s="37"/>
      <c r="AA2552" s="37"/>
      <c r="AB2552" s="30"/>
      <c r="AC2552" s="30"/>
      <c r="AD2552" s="31"/>
      <c r="AE2552" s="30"/>
      <c r="AF2552" s="30"/>
      <c r="AG2552" s="32"/>
      <c r="AH2552" s="30"/>
      <c r="AJ2552" s="30"/>
      <c r="AK2552" s="30"/>
      <c r="AL2552" s="30"/>
      <c r="AM2552" s="30"/>
      <c r="AN2552" s="30"/>
      <c r="AO2552" s="30"/>
      <c r="AP2552" s="30"/>
      <c r="AQ2552" s="30"/>
      <c r="AR2552" s="30"/>
      <c r="AS2552" s="30"/>
      <c r="AT2552" s="30"/>
      <c r="AU2552" s="121"/>
      <c r="AV2552" s="129"/>
      <c r="AW2552" s="129"/>
      <c r="AX2552" s="129"/>
    </row>
    <row r="2553" spans="1:50" x14ac:dyDescent="0.25">
      <c r="A2553" s="154"/>
      <c r="B2553" s="28"/>
      <c r="C2553" s="155"/>
      <c r="D2553" s="25"/>
      <c r="E2553" s="25"/>
      <c r="F2553" s="29"/>
      <c r="G2553" s="29"/>
      <c r="H2553" s="29"/>
      <c r="I2553" s="29"/>
      <c r="J2553" s="29"/>
      <c r="K2553" s="25"/>
      <c r="L2553" s="155"/>
      <c r="M2553" s="155"/>
      <c r="N2553" s="155"/>
      <c r="O2553" s="155"/>
      <c r="P2553" s="155"/>
      <c r="Q2553" s="28"/>
      <c r="R2553" s="29"/>
      <c r="S2553" s="27"/>
      <c r="T2553" s="27"/>
      <c r="U2553" s="28"/>
      <c r="V2553" s="156"/>
      <c r="W2553" s="156"/>
      <c r="X2553" s="156"/>
      <c r="Y2553" s="37"/>
      <c r="Z2553" s="37"/>
      <c r="AA2553" s="37"/>
      <c r="AB2553" s="30"/>
      <c r="AC2553" s="30"/>
      <c r="AD2553" s="31"/>
      <c r="AE2553" s="30"/>
      <c r="AF2553" s="30"/>
      <c r="AG2553" s="32"/>
      <c r="AH2553" s="30"/>
      <c r="AJ2553" s="30"/>
      <c r="AK2553" s="30"/>
      <c r="AL2553" s="30"/>
      <c r="AM2553" s="30"/>
      <c r="AN2553" s="30"/>
      <c r="AO2553" s="30"/>
      <c r="AP2553" s="30"/>
      <c r="AQ2553" s="30"/>
      <c r="AR2553" s="30"/>
      <c r="AS2553" s="30"/>
      <c r="AT2553" s="30"/>
      <c r="AU2553" s="121"/>
      <c r="AV2553" s="129"/>
      <c r="AW2553" s="129"/>
      <c r="AX2553" s="129"/>
    </row>
    <row r="2554" spans="1:50" x14ac:dyDescent="0.25">
      <c r="A2554" s="154"/>
      <c r="B2554" s="28"/>
      <c r="C2554" s="155"/>
      <c r="D2554" s="25"/>
      <c r="E2554" s="25"/>
      <c r="F2554" s="29"/>
      <c r="G2554" s="29"/>
      <c r="H2554" s="29"/>
      <c r="I2554" s="29"/>
      <c r="J2554" s="29"/>
      <c r="K2554" s="25"/>
      <c r="L2554" s="155"/>
      <c r="M2554" s="155"/>
      <c r="N2554" s="155"/>
      <c r="O2554" s="155"/>
      <c r="P2554" s="155"/>
      <c r="Q2554" s="28"/>
      <c r="R2554" s="29"/>
      <c r="S2554" s="27"/>
      <c r="T2554" s="27"/>
      <c r="U2554" s="28"/>
      <c r="V2554" s="156"/>
      <c r="W2554" s="156"/>
      <c r="X2554" s="156"/>
      <c r="Y2554" s="37"/>
      <c r="Z2554" s="37"/>
      <c r="AA2554" s="37"/>
      <c r="AB2554" s="30"/>
      <c r="AC2554" s="30"/>
      <c r="AD2554" s="31"/>
      <c r="AE2554" s="30"/>
      <c r="AF2554" s="30"/>
      <c r="AG2554" s="32"/>
      <c r="AH2554" s="30"/>
      <c r="AJ2554" s="30"/>
      <c r="AK2554" s="30"/>
      <c r="AL2554" s="30"/>
      <c r="AM2554" s="30"/>
      <c r="AN2554" s="30"/>
      <c r="AO2554" s="30"/>
      <c r="AP2554" s="30"/>
      <c r="AQ2554" s="30"/>
      <c r="AR2554" s="30"/>
      <c r="AS2554" s="30"/>
      <c r="AT2554" s="30"/>
      <c r="AU2554" s="121"/>
      <c r="AV2554" s="129"/>
      <c r="AW2554" s="129"/>
      <c r="AX2554" s="129"/>
    </row>
    <row r="2555" spans="1:50" x14ac:dyDescent="0.25">
      <c r="A2555" s="154"/>
      <c r="B2555" s="28"/>
      <c r="C2555" s="155"/>
      <c r="D2555" s="25"/>
      <c r="E2555" s="25"/>
      <c r="F2555" s="29"/>
      <c r="G2555" s="29"/>
      <c r="H2555" s="29"/>
      <c r="I2555" s="29"/>
      <c r="J2555" s="29"/>
      <c r="K2555" s="25"/>
      <c r="L2555" s="155"/>
      <c r="M2555" s="155"/>
      <c r="N2555" s="155"/>
      <c r="O2555" s="155"/>
      <c r="P2555" s="155"/>
      <c r="Q2555" s="28"/>
      <c r="R2555" s="29"/>
      <c r="S2555" s="27"/>
      <c r="T2555" s="27"/>
      <c r="U2555" s="28"/>
      <c r="V2555" s="156"/>
      <c r="W2555" s="156"/>
      <c r="X2555" s="156"/>
      <c r="Y2555" s="37"/>
      <c r="Z2555" s="37"/>
      <c r="AA2555" s="37"/>
      <c r="AB2555" s="30"/>
      <c r="AC2555" s="30"/>
      <c r="AD2555" s="31"/>
      <c r="AE2555" s="30"/>
      <c r="AF2555" s="30"/>
      <c r="AG2555" s="32"/>
      <c r="AH2555" s="30"/>
      <c r="AJ2555" s="30"/>
      <c r="AK2555" s="30"/>
      <c r="AL2555" s="30"/>
      <c r="AM2555" s="30"/>
      <c r="AN2555" s="30"/>
      <c r="AO2555" s="30"/>
      <c r="AP2555" s="30"/>
      <c r="AQ2555" s="30"/>
      <c r="AR2555" s="30"/>
      <c r="AS2555" s="30"/>
      <c r="AT2555" s="30"/>
      <c r="AU2555" s="121"/>
      <c r="AV2555" s="129"/>
      <c r="AW2555" s="129"/>
      <c r="AX2555" s="129"/>
    </row>
    <row r="2556" spans="1:50" x14ac:dyDescent="0.25">
      <c r="A2556" s="154"/>
      <c r="B2556" s="28"/>
      <c r="C2556" s="155"/>
      <c r="D2556" s="25"/>
      <c r="E2556" s="25"/>
      <c r="F2556" s="29"/>
      <c r="G2556" s="29"/>
      <c r="H2556" s="29"/>
      <c r="I2556" s="29"/>
      <c r="J2556" s="29"/>
      <c r="K2556" s="25"/>
      <c r="L2556" s="155"/>
      <c r="M2556" s="155"/>
      <c r="N2556" s="155"/>
      <c r="O2556" s="155"/>
      <c r="P2556" s="155"/>
      <c r="Q2556" s="28"/>
      <c r="R2556" s="29"/>
      <c r="S2556" s="27"/>
      <c r="T2556" s="27"/>
      <c r="U2556" s="28"/>
      <c r="V2556" s="156"/>
      <c r="W2556" s="156"/>
      <c r="X2556" s="156"/>
      <c r="Y2556" s="37"/>
      <c r="Z2556" s="37"/>
      <c r="AA2556" s="37"/>
      <c r="AB2556" s="30"/>
      <c r="AC2556" s="30"/>
      <c r="AD2556" s="31"/>
      <c r="AE2556" s="30"/>
      <c r="AF2556" s="30"/>
      <c r="AG2556" s="32"/>
      <c r="AH2556" s="30"/>
      <c r="AJ2556" s="30"/>
      <c r="AK2556" s="30"/>
      <c r="AL2556" s="30"/>
      <c r="AM2556" s="30"/>
      <c r="AN2556" s="30"/>
      <c r="AO2556" s="30"/>
      <c r="AP2556" s="30"/>
      <c r="AQ2556" s="30"/>
      <c r="AR2556" s="30"/>
      <c r="AS2556" s="30"/>
      <c r="AT2556" s="30"/>
      <c r="AU2556" s="121"/>
      <c r="AV2556" s="129"/>
      <c r="AW2556" s="129"/>
      <c r="AX2556" s="129"/>
    </row>
    <row r="2557" spans="1:50" x14ac:dyDescent="0.25">
      <c r="A2557" s="154"/>
      <c r="B2557" s="28"/>
      <c r="C2557" s="155"/>
      <c r="D2557" s="25"/>
      <c r="E2557" s="25"/>
      <c r="F2557" s="29"/>
      <c r="G2557" s="29"/>
      <c r="H2557" s="29"/>
      <c r="I2557" s="29"/>
      <c r="J2557" s="29"/>
      <c r="K2557" s="25"/>
      <c r="L2557" s="155"/>
      <c r="M2557" s="155"/>
      <c r="N2557" s="155"/>
      <c r="O2557" s="155"/>
      <c r="P2557" s="155"/>
      <c r="Q2557" s="28"/>
      <c r="R2557" s="29"/>
      <c r="S2557" s="27"/>
      <c r="T2557" s="27"/>
      <c r="U2557" s="28"/>
      <c r="V2557" s="156"/>
      <c r="W2557" s="156"/>
      <c r="X2557" s="156"/>
      <c r="Y2557" s="37"/>
      <c r="Z2557" s="37"/>
      <c r="AA2557" s="37"/>
      <c r="AB2557" s="30"/>
      <c r="AC2557" s="30"/>
      <c r="AD2557" s="31"/>
      <c r="AE2557" s="30"/>
      <c r="AF2557" s="30"/>
      <c r="AG2557" s="32"/>
      <c r="AH2557" s="30"/>
      <c r="AJ2557" s="30"/>
      <c r="AK2557" s="30"/>
      <c r="AL2557" s="30"/>
      <c r="AM2557" s="30"/>
      <c r="AN2557" s="30"/>
      <c r="AO2557" s="30"/>
      <c r="AP2557" s="30"/>
      <c r="AQ2557" s="30"/>
      <c r="AR2557" s="30"/>
      <c r="AS2557" s="30"/>
      <c r="AT2557" s="30"/>
      <c r="AU2557" s="121"/>
      <c r="AV2557" s="129"/>
      <c r="AW2557" s="129"/>
      <c r="AX2557" s="129"/>
    </row>
    <row r="2558" spans="1:50" x14ac:dyDescent="0.25">
      <c r="A2558" s="154"/>
      <c r="B2558" s="28"/>
      <c r="C2558" s="155"/>
      <c r="D2558" s="25"/>
      <c r="E2558" s="25"/>
      <c r="F2558" s="29"/>
      <c r="G2558" s="29"/>
      <c r="H2558" s="29"/>
      <c r="I2558" s="29"/>
      <c r="J2558" s="29"/>
      <c r="K2558" s="25"/>
      <c r="L2558" s="155"/>
      <c r="M2558" s="155"/>
      <c r="N2558" s="155"/>
      <c r="O2558" s="155"/>
      <c r="P2558" s="155"/>
      <c r="Q2558" s="28"/>
      <c r="R2558" s="29"/>
      <c r="S2558" s="27"/>
      <c r="T2558" s="27"/>
      <c r="U2558" s="28"/>
      <c r="V2558" s="156"/>
      <c r="W2558" s="156"/>
      <c r="X2558" s="156"/>
      <c r="Y2558" s="37"/>
      <c r="Z2558" s="37"/>
      <c r="AA2558" s="37"/>
      <c r="AB2558" s="30"/>
      <c r="AC2558" s="30"/>
      <c r="AD2558" s="31"/>
      <c r="AE2558" s="30"/>
      <c r="AF2558" s="30"/>
      <c r="AG2558" s="32"/>
      <c r="AH2558" s="30"/>
      <c r="AJ2558" s="30"/>
      <c r="AK2558" s="30"/>
      <c r="AL2558" s="30"/>
      <c r="AM2558" s="30"/>
      <c r="AN2558" s="30"/>
      <c r="AO2558" s="30"/>
      <c r="AP2558" s="30"/>
      <c r="AQ2558" s="30"/>
      <c r="AR2558" s="30"/>
      <c r="AS2558" s="30"/>
      <c r="AT2558" s="30"/>
      <c r="AU2558" s="121"/>
      <c r="AV2558" s="129"/>
      <c r="AW2558" s="129"/>
      <c r="AX2558" s="129"/>
    </row>
    <row r="2559" spans="1:50" x14ac:dyDescent="0.25">
      <c r="A2559" s="154"/>
      <c r="B2559" s="28"/>
      <c r="C2559" s="155"/>
      <c r="D2559" s="25"/>
      <c r="E2559" s="25"/>
      <c r="F2559" s="29"/>
      <c r="G2559" s="29"/>
      <c r="H2559" s="29"/>
      <c r="I2559" s="29"/>
      <c r="J2559" s="29"/>
      <c r="K2559" s="25"/>
      <c r="L2559" s="155"/>
      <c r="M2559" s="155"/>
      <c r="N2559" s="155"/>
      <c r="O2559" s="155"/>
      <c r="P2559" s="155"/>
      <c r="Q2559" s="28"/>
      <c r="R2559" s="29"/>
      <c r="S2559" s="27"/>
      <c r="T2559" s="27"/>
      <c r="U2559" s="28"/>
      <c r="V2559" s="156"/>
      <c r="W2559" s="156"/>
      <c r="X2559" s="156"/>
      <c r="Y2559" s="37"/>
      <c r="Z2559" s="37"/>
      <c r="AA2559" s="37"/>
      <c r="AB2559" s="30"/>
      <c r="AC2559" s="30"/>
      <c r="AD2559" s="31"/>
      <c r="AE2559" s="30"/>
      <c r="AF2559" s="30"/>
      <c r="AG2559" s="32"/>
      <c r="AH2559" s="30"/>
      <c r="AJ2559" s="30"/>
      <c r="AK2559" s="30"/>
      <c r="AL2559" s="30"/>
      <c r="AM2559" s="30"/>
      <c r="AN2559" s="30"/>
      <c r="AO2559" s="30"/>
      <c r="AP2559" s="30"/>
      <c r="AQ2559" s="30"/>
      <c r="AR2559" s="30"/>
      <c r="AS2559" s="30"/>
      <c r="AT2559" s="30"/>
      <c r="AU2559" s="121"/>
      <c r="AV2559" s="129"/>
      <c r="AW2559" s="129"/>
      <c r="AX2559" s="129"/>
    </row>
    <row r="2560" spans="1:50" x14ac:dyDescent="0.25">
      <c r="A2560" s="154"/>
      <c r="B2560" s="28"/>
      <c r="C2560" s="155"/>
      <c r="D2560" s="25"/>
      <c r="E2560" s="25"/>
      <c r="F2560" s="29"/>
      <c r="G2560" s="29"/>
      <c r="H2560" s="29"/>
      <c r="I2560" s="29"/>
      <c r="J2560" s="29"/>
      <c r="K2560" s="25"/>
      <c r="L2560" s="155"/>
      <c r="M2560" s="155"/>
      <c r="N2560" s="155"/>
      <c r="O2560" s="155"/>
      <c r="P2560" s="155"/>
      <c r="Q2560" s="28"/>
      <c r="R2560" s="29"/>
      <c r="S2560" s="27"/>
      <c r="T2560" s="27"/>
      <c r="U2560" s="28"/>
      <c r="V2560" s="156"/>
      <c r="W2560" s="156"/>
      <c r="X2560" s="156"/>
      <c r="Y2560" s="37"/>
      <c r="Z2560" s="37"/>
      <c r="AA2560" s="37"/>
      <c r="AB2560" s="30"/>
      <c r="AC2560" s="30"/>
      <c r="AD2560" s="31"/>
      <c r="AE2560" s="30"/>
      <c r="AF2560" s="30"/>
      <c r="AG2560" s="32"/>
      <c r="AH2560" s="30"/>
      <c r="AJ2560" s="30"/>
      <c r="AK2560" s="30"/>
      <c r="AL2560" s="30"/>
      <c r="AM2560" s="30"/>
      <c r="AN2560" s="30"/>
      <c r="AO2560" s="30"/>
      <c r="AP2560" s="30"/>
      <c r="AQ2560" s="30"/>
      <c r="AR2560" s="30"/>
      <c r="AS2560" s="30"/>
      <c r="AT2560" s="30"/>
      <c r="AU2560" s="121"/>
      <c r="AV2560" s="129"/>
      <c r="AW2560" s="129"/>
      <c r="AX2560" s="129"/>
    </row>
    <row r="2561" spans="1:50" x14ac:dyDescent="0.25">
      <c r="A2561" s="154"/>
      <c r="B2561" s="28"/>
      <c r="C2561" s="155"/>
      <c r="D2561" s="25"/>
      <c r="E2561" s="25"/>
      <c r="F2561" s="29"/>
      <c r="G2561" s="29"/>
      <c r="H2561" s="29"/>
      <c r="I2561" s="29"/>
      <c r="J2561" s="29"/>
      <c r="K2561" s="25"/>
      <c r="L2561" s="155"/>
      <c r="M2561" s="155"/>
      <c r="N2561" s="155"/>
      <c r="O2561" s="155"/>
      <c r="P2561" s="155"/>
      <c r="Q2561" s="28"/>
      <c r="R2561" s="29"/>
      <c r="S2561" s="27"/>
      <c r="T2561" s="27"/>
      <c r="U2561" s="28"/>
      <c r="V2561" s="156"/>
      <c r="W2561" s="156"/>
      <c r="X2561" s="156"/>
      <c r="Y2561" s="37"/>
      <c r="Z2561" s="37"/>
      <c r="AA2561" s="37"/>
      <c r="AB2561" s="30"/>
      <c r="AC2561" s="30"/>
      <c r="AD2561" s="31"/>
      <c r="AE2561" s="30"/>
      <c r="AF2561" s="30"/>
      <c r="AG2561" s="32"/>
      <c r="AH2561" s="30"/>
      <c r="AJ2561" s="30"/>
      <c r="AK2561" s="30"/>
      <c r="AL2561" s="30"/>
      <c r="AM2561" s="30"/>
      <c r="AN2561" s="30"/>
      <c r="AO2561" s="30"/>
      <c r="AP2561" s="30"/>
      <c r="AQ2561" s="30"/>
      <c r="AR2561" s="30"/>
      <c r="AS2561" s="30"/>
      <c r="AT2561" s="30"/>
      <c r="AU2561" s="121"/>
      <c r="AV2561" s="129"/>
      <c r="AW2561" s="129"/>
      <c r="AX2561" s="129"/>
    </row>
    <row r="2562" spans="1:50" x14ac:dyDescent="0.25">
      <c r="A2562" s="154"/>
      <c r="B2562" s="28"/>
      <c r="C2562" s="155"/>
      <c r="D2562" s="25"/>
      <c r="E2562" s="25"/>
      <c r="F2562" s="29"/>
      <c r="G2562" s="29"/>
      <c r="H2562" s="29"/>
      <c r="I2562" s="29"/>
      <c r="J2562" s="29"/>
      <c r="K2562" s="25"/>
      <c r="L2562" s="155"/>
      <c r="M2562" s="155"/>
      <c r="N2562" s="155"/>
      <c r="O2562" s="155"/>
      <c r="P2562" s="155"/>
      <c r="Q2562" s="28"/>
      <c r="R2562" s="29"/>
      <c r="S2562" s="27"/>
      <c r="T2562" s="27"/>
      <c r="U2562" s="28"/>
      <c r="V2562" s="156"/>
      <c r="W2562" s="156"/>
      <c r="X2562" s="156"/>
      <c r="Y2562" s="37"/>
      <c r="Z2562" s="37"/>
      <c r="AA2562" s="37"/>
      <c r="AB2562" s="30"/>
      <c r="AC2562" s="30"/>
      <c r="AD2562" s="31"/>
      <c r="AE2562" s="30"/>
      <c r="AF2562" s="30"/>
      <c r="AG2562" s="32"/>
      <c r="AH2562" s="30"/>
      <c r="AJ2562" s="30"/>
      <c r="AK2562" s="30"/>
      <c r="AL2562" s="30"/>
      <c r="AM2562" s="30"/>
      <c r="AN2562" s="30"/>
      <c r="AO2562" s="30"/>
      <c r="AP2562" s="30"/>
      <c r="AQ2562" s="30"/>
      <c r="AR2562" s="30"/>
      <c r="AS2562" s="30"/>
      <c r="AT2562" s="30"/>
      <c r="AU2562" s="121"/>
      <c r="AV2562" s="129"/>
      <c r="AW2562" s="129"/>
      <c r="AX2562" s="129"/>
    </row>
    <row r="2563" spans="1:50" x14ac:dyDescent="0.25">
      <c r="A2563" s="154"/>
      <c r="B2563" s="28"/>
      <c r="C2563" s="155"/>
      <c r="D2563" s="25"/>
      <c r="E2563" s="25"/>
      <c r="F2563" s="29"/>
      <c r="G2563" s="29"/>
      <c r="H2563" s="29"/>
      <c r="I2563" s="29"/>
      <c r="J2563" s="29"/>
      <c r="K2563" s="25"/>
      <c r="L2563" s="155"/>
      <c r="M2563" s="155"/>
      <c r="N2563" s="155"/>
      <c r="O2563" s="155"/>
      <c r="P2563" s="155"/>
      <c r="Q2563" s="28"/>
      <c r="R2563" s="29"/>
      <c r="S2563" s="27"/>
      <c r="T2563" s="27"/>
      <c r="U2563" s="28"/>
      <c r="V2563" s="156"/>
      <c r="W2563" s="156"/>
      <c r="X2563" s="156"/>
      <c r="Y2563" s="37"/>
      <c r="Z2563" s="37"/>
      <c r="AA2563" s="37"/>
      <c r="AB2563" s="30"/>
      <c r="AC2563" s="30"/>
      <c r="AD2563" s="31"/>
      <c r="AE2563" s="30"/>
      <c r="AF2563" s="30"/>
      <c r="AG2563" s="32"/>
      <c r="AH2563" s="30"/>
      <c r="AJ2563" s="30"/>
      <c r="AK2563" s="30"/>
      <c r="AL2563" s="30"/>
      <c r="AM2563" s="30"/>
      <c r="AN2563" s="30"/>
      <c r="AO2563" s="30"/>
      <c r="AP2563" s="30"/>
      <c r="AQ2563" s="30"/>
      <c r="AR2563" s="30"/>
      <c r="AS2563" s="30"/>
      <c r="AT2563" s="30"/>
      <c r="AU2563" s="121"/>
      <c r="AV2563" s="129"/>
      <c r="AW2563" s="129"/>
      <c r="AX2563" s="129"/>
    </row>
    <row r="2564" spans="1:50" x14ac:dyDescent="0.25">
      <c r="A2564" s="154"/>
      <c r="B2564" s="28"/>
      <c r="C2564" s="155"/>
      <c r="D2564" s="25"/>
      <c r="E2564" s="25"/>
      <c r="F2564" s="29"/>
      <c r="G2564" s="29"/>
      <c r="H2564" s="29"/>
      <c r="I2564" s="29"/>
      <c r="J2564" s="29"/>
      <c r="K2564" s="25"/>
      <c r="L2564" s="155"/>
      <c r="M2564" s="155"/>
      <c r="N2564" s="155"/>
      <c r="O2564" s="155"/>
      <c r="P2564" s="155"/>
      <c r="Q2564" s="28"/>
      <c r="R2564" s="29"/>
      <c r="S2564" s="27"/>
      <c r="T2564" s="27"/>
      <c r="U2564" s="28"/>
      <c r="V2564" s="156"/>
      <c r="W2564" s="156"/>
      <c r="X2564" s="156"/>
      <c r="Y2564" s="37"/>
      <c r="Z2564" s="37"/>
      <c r="AA2564" s="37"/>
      <c r="AB2564" s="30"/>
      <c r="AC2564" s="30"/>
      <c r="AD2564" s="31"/>
      <c r="AE2564" s="30"/>
      <c r="AF2564" s="30"/>
      <c r="AG2564" s="32"/>
      <c r="AH2564" s="30"/>
      <c r="AJ2564" s="30"/>
      <c r="AK2564" s="30"/>
      <c r="AL2564" s="30"/>
      <c r="AM2564" s="30"/>
      <c r="AN2564" s="30"/>
      <c r="AO2564" s="30"/>
      <c r="AP2564" s="30"/>
      <c r="AQ2564" s="30"/>
      <c r="AR2564" s="30"/>
      <c r="AS2564" s="30"/>
      <c r="AT2564" s="30"/>
      <c r="AU2564" s="121"/>
      <c r="AV2564" s="129"/>
      <c r="AW2564" s="129"/>
      <c r="AX2564" s="129"/>
    </row>
    <row r="2565" spans="1:50" x14ac:dyDescent="0.25">
      <c r="A2565" s="154"/>
      <c r="B2565" s="28"/>
      <c r="C2565" s="155"/>
      <c r="D2565" s="25"/>
      <c r="E2565" s="25"/>
      <c r="F2565" s="29"/>
      <c r="G2565" s="29"/>
      <c r="H2565" s="29"/>
      <c r="I2565" s="29"/>
      <c r="J2565" s="29"/>
      <c r="K2565" s="25"/>
      <c r="L2565" s="155"/>
      <c r="M2565" s="155"/>
      <c r="N2565" s="155"/>
      <c r="O2565" s="155"/>
      <c r="P2565" s="155"/>
      <c r="Q2565" s="28"/>
      <c r="R2565" s="29"/>
      <c r="S2565" s="27"/>
      <c r="T2565" s="27"/>
      <c r="U2565" s="28"/>
      <c r="V2565" s="156"/>
      <c r="W2565" s="156"/>
      <c r="X2565" s="156"/>
      <c r="Y2565" s="37"/>
      <c r="Z2565" s="37"/>
      <c r="AA2565" s="37"/>
      <c r="AB2565" s="30"/>
      <c r="AC2565" s="30"/>
      <c r="AD2565" s="31"/>
      <c r="AE2565" s="30"/>
      <c r="AF2565" s="30"/>
      <c r="AG2565" s="32"/>
      <c r="AH2565" s="30"/>
      <c r="AJ2565" s="30"/>
      <c r="AK2565" s="30"/>
      <c r="AL2565" s="30"/>
      <c r="AM2565" s="30"/>
      <c r="AN2565" s="30"/>
      <c r="AO2565" s="30"/>
      <c r="AP2565" s="30"/>
      <c r="AQ2565" s="30"/>
      <c r="AR2565" s="30"/>
      <c r="AS2565" s="30"/>
      <c r="AT2565" s="30"/>
      <c r="AU2565" s="121"/>
      <c r="AV2565" s="129"/>
      <c r="AW2565" s="129"/>
      <c r="AX2565" s="129"/>
    </row>
    <row r="2566" spans="1:50" x14ac:dyDescent="0.25">
      <c r="A2566" s="154"/>
      <c r="B2566" s="28"/>
      <c r="C2566" s="155"/>
      <c r="D2566" s="25"/>
      <c r="E2566" s="25"/>
      <c r="F2566" s="29"/>
      <c r="G2566" s="29"/>
      <c r="H2566" s="29"/>
      <c r="I2566" s="29"/>
      <c r="J2566" s="29"/>
      <c r="K2566" s="25"/>
      <c r="L2566" s="155"/>
      <c r="M2566" s="155"/>
      <c r="N2566" s="155"/>
      <c r="O2566" s="155"/>
      <c r="P2566" s="155"/>
      <c r="Q2566" s="28"/>
      <c r="R2566" s="29"/>
      <c r="S2566" s="27"/>
      <c r="T2566" s="27"/>
      <c r="U2566" s="28"/>
      <c r="V2566" s="156"/>
      <c r="W2566" s="156"/>
      <c r="X2566" s="156"/>
      <c r="Y2566" s="37"/>
      <c r="Z2566" s="37"/>
      <c r="AA2566" s="37"/>
      <c r="AB2566" s="30"/>
      <c r="AC2566" s="30"/>
      <c r="AD2566" s="31"/>
      <c r="AE2566" s="30"/>
      <c r="AF2566" s="30"/>
      <c r="AG2566" s="32"/>
      <c r="AH2566" s="30"/>
      <c r="AJ2566" s="30"/>
      <c r="AK2566" s="30"/>
      <c r="AL2566" s="30"/>
      <c r="AM2566" s="30"/>
      <c r="AN2566" s="30"/>
      <c r="AO2566" s="30"/>
      <c r="AP2566" s="30"/>
      <c r="AQ2566" s="30"/>
      <c r="AR2566" s="30"/>
      <c r="AS2566" s="30"/>
      <c r="AT2566" s="30"/>
      <c r="AU2566" s="121"/>
      <c r="AV2566" s="129"/>
      <c r="AW2566" s="129"/>
      <c r="AX2566" s="129"/>
    </row>
    <row r="2567" spans="1:50" x14ac:dyDescent="0.25">
      <c r="A2567" s="154"/>
      <c r="B2567" s="28"/>
      <c r="C2567" s="155"/>
      <c r="D2567" s="25"/>
      <c r="E2567" s="25"/>
      <c r="F2567" s="29"/>
      <c r="G2567" s="29"/>
      <c r="H2567" s="29"/>
      <c r="I2567" s="29"/>
      <c r="J2567" s="29"/>
      <c r="K2567" s="25"/>
      <c r="L2567" s="155"/>
      <c r="M2567" s="155"/>
      <c r="N2567" s="155"/>
      <c r="O2567" s="155"/>
      <c r="P2567" s="155"/>
      <c r="Q2567" s="28"/>
      <c r="R2567" s="29"/>
      <c r="S2567" s="27"/>
      <c r="T2567" s="27"/>
      <c r="U2567" s="28"/>
      <c r="V2567" s="156"/>
      <c r="W2567" s="156"/>
      <c r="X2567" s="156"/>
      <c r="Y2567" s="37"/>
      <c r="Z2567" s="37"/>
      <c r="AA2567" s="37"/>
      <c r="AB2567" s="30"/>
      <c r="AC2567" s="30"/>
      <c r="AD2567" s="31"/>
      <c r="AE2567" s="30"/>
      <c r="AF2567" s="30"/>
      <c r="AG2567" s="32"/>
      <c r="AH2567" s="30"/>
      <c r="AJ2567" s="30"/>
      <c r="AK2567" s="30"/>
      <c r="AL2567" s="30"/>
      <c r="AM2567" s="30"/>
      <c r="AN2567" s="30"/>
      <c r="AO2567" s="30"/>
      <c r="AP2567" s="30"/>
      <c r="AQ2567" s="30"/>
      <c r="AR2567" s="30"/>
      <c r="AS2567" s="30"/>
      <c r="AT2567" s="30"/>
      <c r="AU2567" s="121"/>
      <c r="AV2567" s="129"/>
      <c r="AW2567" s="129"/>
      <c r="AX2567" s="129"/>
    </row>
    <row r="2568" spans="1:50" x14ac:dyDescent="0.25">
      <c r="A2568" s="154"/>
      <c r="B2568" s="28"/>
      <c r="C2568" s="155"/>
      <c r="D2568" s="25"/>
      <c r="E2568" s="25"/>
      <c r="F2568" s="29"/>
      <c r="G2568" s="29"/>
      <c r="H2568" s="29"/>
      <c r="I2568" s="29"/>
      <c r="J2568" s="29"/>
      <c r="K2568" s="25"/>
      <c r="L2568" s="155"/>
      <c r="M2568" s="155"/>
      <c r="N2568" s="155"/>
      <c r="O2568" s="155"/>
      <c r="P2568" s="155"/>
      <c r="Q2568" s="28"/>
      <c r="R2568" s="29"/>
      <c r="S2568" s="27"/>
      <c r="T2568" s="27"/>
      <c r="U2568" s="28"/>
      <c r="V2568" s="156"/>
      <c r="W2568" s="156"/>
      <c r="X2568" s="156"/>
      <c r="Y2568" s="37"/>
      <c r="Z2568" s="37"/>
      <c r="AA2568" s="37"/>
      <c r="AB2568" s="30"/>
      <c r="AC2568" s="30"/>
      <c r="AD2568" s="31"/>
      <c r="AE2568" s="30"/>
      <c r="AF2568" s="30"/>
      <c r="AG2568" s="32"/>
      <c r="AH2568" s="30"/>
      <c r="AJ2568" s="30"/>
      <c r="AK2568" s="30"/>
      <c r="AL2568" s="30"/>
      <c r="AM2568" s="30"/>
      <c r="AN2568" s="30"/>
      <c r="AO2568" s="30"/>
      <c r="AP2568" s="30"/>
      <c r="AQ2568" s="30"/>
      <c r="AR2568" s="30"/>
      <c r="AS2568" s="30"/>
      <c r="AT2568" s="30"/>
      <c r="AU2568" s="121"/>
      <c r="AV2568" s="129"/>
      <c r="AW2568" s="129"/>
      <c r="AX2568" s="129"/>
    </row>
    <row r="2569" spans="1:50" x14ac:dyDescent="0.25">
      <c r="A2569" s="154"/>
      <c r="B2569" s="28"/>
      <c r="C2569" s="155"/>
      <c r="D2569" s="25"/>
      <c r="E2569" s="25"/>
      <c r="F2569" s="29"/>
      <c r="G2569" s="29"/>
      <c r="H2569" s="29"/>
      <c r="I2569" s="29"/>
      <c r="J2569" s="29"/>
      <c r="K2569" s="25"/>
      <c r="L2569" s="155"/>
      <c r="M2569" s="155"/>
      <c r="N2569" s="155"/>
      <c r="O2569" s="155"/>
      <c r="P2569" s="155"/>
      <c r="Q2569" s="28"/>
      <c r="R2569" s="29"/>
      <c r="S2569" s="27"/>
      <c r="T2569" s="27"/>
      <c r="U2569" s="28"/>
      <c r="V2569" s="156"/>
      <c r="W2569" s="156"/>
      <c r="X2569" s="156"/>
      <c r="Y2569" s="37"/>
      <c r="Z2569" s="37"/>
      <c r="AA2569" s="37"/>
      <c r="AB2569" s="30"/>
      <c r="AC2569" s="30"/>
      <c r="AD2569" s="31"/>
      <c r="AE2569" s="30"/>
      <c r="AF2569" s="30"/>
      <c r="AG2569" s="32"/>
      <c r="AH2569" s="30"/>
      <c r="AJ2569" s="30"/>
      <c r="AK2569" s="30"/>
      <c r="AL2569" s="30"/>
      <c r="AM2569" s="30"/>
      <c r="AN2569" s="30"/>
      <c r="AO2569" s="30"/>
      <c r="AP2569" s="30"/>
      <c r="AQ2569" s="30"/>
      <c r="AR2569" s="30"/>
      <c r="AS2569" s="30"/>
      <c r="AT2569" s="30"/>
      <c r="AU2569" s="121"/>
      <c r="AV2569" s="129"/>
      <c r="AW2569" s="129"/>
      <c r="AX2569" s="129"/>
    </row>
    <row r="2570" spans="1:50" x14ac:dyDescent="0.25">
      <c r="A2570" s="154"/>
      <c r="B2570" s="28"/>
      <c r="C2570" s="155"/>
      <c r="D2570" s="25"/>
      <c r="E2570" s="25"/>
      <c r="F2570" s="29"/>
      <c r="G2570" s="29"/>
      <c r="H2570" s="29"/>
      <c r="I2570" s="29"/>
      <c r="J2570" s="29"/>
      <c r="K2570" s="25"/>
      <c r="L2570" s="155"/>
      <c r="M2570" s="155"/>
      <c r="N2570" s="155"/>
      <c r="O2570" s="155"/>
      <c r="P2570" s="155"/>
      <c r="Q2570" s="28"/>
      <c r="R2570" s="29"/>
      <c r="S2570" s="27"/>
      <c r="T2570" s="27"/>
      <c r="U2570" s="28"/>
      <c r="V2570" s="156"/>
      <c r="W2570" s="156"/>
      <c r="X2570" s="156"/>
      <c r="Y2570" s="37"/>
      <c r="Z2570" s="37"/>
      <c r="AA2570" s="37"/>
      <c r="AB2570" s="30"/>
      <c r="AC2570" s="30"/>
      <c r="AD2570" s="31"/>
      <c r="AE2570" s="30"/>
      <c r="AF2570" s="30"/>
      <c r="AG2570" s="32"/>
      <c r="AH2570" s="30"/>
      <c r="AJ2570" s="30"/>
      <c r="AK2570" s="30"/>
      <c r="AL2570" s="30"/>
      <c r="AM2570" s="30"/>
      <c r="AN2570" s="30"/>
      <c r="AO2570" s="30"/>
      <c r="AP2570" s="30"/>
      <c r="AQ2570" s="30"/>
      <c r="AR2570" s="30"/>
      <c r="AS2570" s="30"/>
      <c r="AT2570" s="30"/>
      <c r="AU2570" s="121"/>
      <c r="AV2570" s="129"/>
      <c r="AW2570" s="129"/>
      <c r="AX2570" s="129"/>
    </row>
    <row r="2571" spans="1:50" x14ac:dyDescent="0.25">
      <c r="A2571" s="154"/>
      <c r="B2571" s="28"/>
      <c r="C2571" s="155"/>
      <c r="D2571" s="25"/>
      <c r="E2571" s="25"/>
      <c r="F2571" s="29"/>
      <c r="G2571" s="29"/>
      <c r="H2571" s="29"/>
      <c r="I2571" s="29"/>
      <c r="J2571" s="29"/>
      <c r="K2571" s="25"/>
      <c r="L2571" s="155"/>
      <c r="M2571" s="155"/>
      <c r="N2571" s="155"/>
      <c r="O2571" s="155"/>
      <c r="P2571" s="155"/>
      <c r="Q2571" s="28"/>
      <c r="R2571" s="29"/>
      <c r="S2571" s="27"/>
      <c r="T2571" s="27"/>
      <c r="U2571" s="28"/>
      <c r="V2571" s="156"/>
      <c r="W2571" s="156"/>
      <c r="X2571" s="156"/>
      <c r="Y2571" s="37"/>
      <c r="Z2571" s="37"/>
      <c r="AA2571" s="37"/>
      <c r="AB2571" s="30"/>
      <c r="AC2571" s="30"/>
      <c r="AD2571" s="31"/>
      <c r="AE2571" s="30"/>
      <c r="AF2571" s="30"/>
      <c r="AG2571" s="32"/>
      <c r="AH2571" s="30"/>
      <c r="AJ2571" s="30"/>
      <c r="AK2571" s="30"/>
      <c r="AL2571" s="30"/>
      <c r="AM2571" s="30"/>
      <c r="AN2571" s="30"/>
      <c r="AO2571" s="30"/>
      <c r="AP2571" s="30"/>
      <c r="AQ2571" s="30"/>
      <c r="AR2571" s="30"/>
      <c r="AS2571" s="30"/>
      <c r="AT2571" s="30"/>
      <c r="AU2571" s="121"/>
      <c r="AV2571" s="129"/>
      <c r="AW2571" s="129"/>
      <c r="AX2571" s="129"/>
    </row>
    <row r="2572" spans="1:50" x14ac:dyDescent="0.25">
      <c r="A2572" s="154"/>
      <c r="B2572" s="28"/>
      <c r="C2572" s="155"/>
      <c r="D2572" s="25"/>
      <c r="E2572" s="25"/>
      <c r="F2572" s="29"/>
      <c r="G2572" s="29"/>
      <c r="H2572" s="29"/>
      <c r="I2572" s="29"/>
      <c r="J2572" s="29"/>
      <c r="K2572" s="25"/>
      <c r="L2572" s="155"/>
      <c r="M2572" s="155"/>
      <c r="N2572" s="155"/>
      <c r="O2572" s="155"/>
      <c r="P2572" s="155"/>
      <c r="Q2572" s="28"/>
      <c r="R2572" s="29"/>
      <c r="S2572" s="27"/>
      <c r="T2572" s="27"/>
      <c r="U2572" s="28"/>
      <c r="V2572" s="156"/>
      <c r="W2572" s="156"/>
      <c r="X2572" s="156"/>
      <c r="Y2572" s="37"/>
      <c r="Z2572" s="37"/>
      <c r="AA2572" s="37"/>
      <c r="AB2572" s="30"/>
      <c r="AC2572" s="30"/>
      <c r="AD2572" s="31"/>
      <c r="AE2572" s="30"/>
      <c r="AF2572" s="30"/>
      <c r="AG2572" s="32"/>
      <c r="AH2572" s="30"/>
      <c r="AJ2572" s="30"/>
      <c r="AK2572" s="30"/>
      <c r="AL2572" s="30"/>
      <c r="AM2572" s="30"/>
      <c r="AN2572" s="30"/>
      <c r="AO2572" s="30"/>
      <c r="AP2572" s="30"/>
      <c r="AQ2572" s="30"/>
      <c r="AR2572" s="30"/>
      <c r="AS2572" s="30"/>
      <c r="AT2572" s="30"/>
      <c r="AU2572" s="121"/>
      <c r="AV2572" s="129"/>
      <c r="AW2572" s="129"/>
      <c r="AX2572" s="129"/>
    </row>
    <row r="2573" spans="1:50" x14ac:dyDescent="0.25">
      <c r="A2573" s="154"/>
      <c r="B2573" s="28"/>
      <c r="C2573" s="155"/>
      <c r="D2573" s="25"/>
      <c r="E2573" s="25"/>
      <c r="F2573" s="29"/>
      <c r="G2573" s="29"/>
      <c r="H2573" s="29"/>
      <c r="I2573" s="29"/>
      <c r="J2573" s="29"/>
      <c r="K2573" s="25"/>
      <c r="L2573" s="155"/>
      <c r="M2573" s="155"/>
      <c r="N2573" s="155"/>
      <c r="O2573" s="155"/>
      <c r="P2573" s="155"/>
      <c r="Q2573" s="28"/>
      <c r="R2573" s="29"/>
      <c r="S2573" s="27"/>
      <c r="T2573" s="27"/>
      <c r="U2573" s="28"/>
      <c r="V2573" s="156"/>
      <c r="W2573" s="156"/>
      <c r="X2573" s="156"/>
      <c r="Y2573" s="37"/>
      <c r="Z2573" s="37"/>
      <c r="AA2573" s="37"/>
      <c r="AB2573" s="30"/>
      <c r="AC2573" s="30"/>
      <c r="AD2573" s="31"/>
      <c r="AE2573" s="30"/>
      <c r="AF2573" s="30"/>
      <c r="AG2573" s="32"/>
      <c r="AH2573" s="30"/>
      <c r="AJ2573" s="30"/>
      <c r="AK2573" s="30"/>
      <c r="AL2573" s="30"/>
      <c r="AM2573" s="30"/>
      <c r="AN2573" s="30"/>
      <c r="AO2573" s="30"/>
      <c r="AP2573" s="30"/>
      <c r="AQ2573" s="30"/>
      <c r="AR2573" s="30"/>
      <c r="AS2573" s="30"/>
      <c r="AT2573" s="30"/>
      <c r="AU2573" s="121"/>
      <c r="AV2573" s="129"/>
      <c r="AW2573" s="129"/>
      <c r="AX2573" s="129"/>
    </row>
    <row r="2574" spans="1:50" x14ac:dyDescent="0.25">
      <c r="A2574" s="154"/>
      <c r="B2574" s="28"/>
      <c r="C2574" s="155"/>
      <c r="D2574" s="25"/>
      <c r="E2574" s="25"/>
      <c r="F2574" s="29"/>
      <c r="G2574" s="29"/>
      <c r="H2574" s="29"/>
      <c r="I2574" s="29"/>
      <c r="J2574" s="29"/>
      <c r="K2574" s="25"/>
      <c r="L2574" s="155"/>
      <c r="M2574" s="155"/>
      <c r="N2574" s="155"/>
      <c r="O2574" s="155"/>
      <c r="P2574" s="155"/>
      <c r="Q2574" s="28"/>
      <c r="R2574" s="29"/>
      <c r="S2574" s="27"/>
      <c r="T2574" s="27"/>
      <c r="U2574" s="28"/>
      <c r="V2574" s="156"/>
      <c r="W2574" s="156"/>
      <c r="X2574" s="156"/>
      <c r="Y2574" s="37"/>
      <c r="Z2574" s="37"/>
      <c r="AA2574" s="37"/>
      <c r="AB2574" s="30"/>
      <c r="AC2574" s="30"/>
      <c r="AD2574" s="31"/>
      <c r="AE2574" s="30"/>
      <c r="AF2574" s="30"/>
      <c r="AG2574" s="32"/>
      <c r="AH2574" s="30"/>
      <c r="AJ2574" s="30"/>
      <c r="AK2574" s="30"/>
      <c r="AL2574" s="30"/>
      <c r="AM2574" s="30"/>
      <c r="AN2574" s="30"/>
      <c r="AO2574" s="30"/>
      <c r="AP2574" s="30"/>
      <c r="AQ2574" s="30"/>
      <c r="AR2574" s="30"/>
      <c r="AS2574" s="30"/>
      <c r="AT2574" s="30"/>
      <c r="AU2574" s="121"/>
      <c r="AV2574" s="129"/>
      <c r="AW2574" s="129"/>
      <c r="AX2574" s="129"/>
    </row>
    <row r="2575" spans="1:50" x14ac:dyDescent="0.25">
      <c r="A2575" s="154"/>
      <c r="B2575" s="28"/>
      <c r="C2575" s="155"/>
      <c r="D2575" s="25"/>
      <c r="E2575" s="25"/>
      <c r="F2575" s="29"/>
      <c r="G2575" s="29"/>
      <c r="H2575" s="29"/>
      <c r="I2575" s="29"/>
      <c r="J2575" s="29"/>
      <c r="K2575" s="25"/>
      <c r="L2575" s="155"/>
      <c r="M2575" s="155"/>
      <c r="N2575" s="155"/>
      <c r="O2575" s="155"/>
      <c r="P2575" s="155"/>
      <c r="Q2575" s="28"/>
      <c r="R2575" s="29"/>
      <c r="S2575" s="27"/>
      <c r="T2575" s="27"/>
      <c r="U2575" s="28"/>
      <c r="V2575" s="156"/>
      <c r="W2575" s="156"/>
      <c r="X2575" s="156"/>
      <c r="Y2575" s="37"/>
      <c r="Z2575" s="37"/>
      <c r="AA2575" s="37"/>
      <c r="AB2575" s="30"/>
      <c r="AC2575" s="30"/>
      <c r="AD2575" s="31"/>
      <c r="AE2575" s="30"/>
      <c r="AF2575" s="30"/>
      <c r="AG2575" s="32"/>
      <c r="AH2575" s="30"/>
      <c r="AJ2575" s="30"/>
      <c r="AK2575" s="30"/>
      <c r="AL2575" s="30"/>
      <c r="AM2575" s="30"/>
      <c r="AN2575" s="30"/>
      <c r="AO2575" s="30"/>
      <c r="AP2575" s="30"/>
      <c r="AQ2575" s="30"/>
      <c r="AR2575" s="30"/>
      <c r="AS2575" s="30"/>
      <c r="AT2575" s="30"/>
      <c r="AU2575" s="121"/>
      <c r="AV2575" s="129"/>
      <c r="AW2575" s="129"/>
      <c r="AX2575" s="129"/>
    </row>
    <row r="2576" spans="1:50" x14ac:dyDescent="0.25">
      <c r="A2576" s="154"/>
      <c r="B2576" s="28"/>
      <c r="C2576" s="155"/>
      <c r="D2576" s="25"/>
      <c r="E2576" s="25"/>
      <c r="F2576" s="29"/>
      <c r="G2576" s="29"/>
      <c r="H2576" s="29"/>
      <c r="I2576" s="29"/>
      <c r="J2576" s="29"/>
      <c r="K2576" s="25"/>
      <c r="L2576" s="155"/>
      <c r="M2576" s="155"/>
      <c r="N2576" s="155"/>
      <c r="O2576" s="155"/>
      <c r="P2576" s="155"/>
      <c r="Q2576" s="28"/>
      <c r="R2576" s="29"/>
      <c r="S2576" s="27"/>
      <c r="T2576" s="27"/>
      <c r="U2576" s="28"/>
      <c r="V2576" s="156"/>
      <c r="W2576" s="156"/>
      <c r="X2576" s="156"/>
      <c r="Y2576" s="37"/>
      <c r="Z2576" s="37"/>
      <c r="AA2576" s="37"/>
      <c r="AB2576" s="30"/>
      <c r="AC2576" s="30"/>
      <c r="AD2576" s="31"/>
      <c r="AE2576" s="30"/>
      <c r="AF2576" s="30"/>
      <c r="AG2576" s="32"/>
      <c r="AH2576" s="30"/>
      <c r="AJ2576" s="30"/>
      <c r="AK2576" s="30"/>
      <c r="AL2576" s="30"/>
      <c r="AM2576" s="30"/>
      <c r="AN2576" s="30"/>
      <c r="AO2576" s="30"/>
      <c r="AP2576" s="30"/>
      <c r="AQ2576" s="30"/>
      <c r="AR2576" s="30"/>
      <c r="AS2576" s="30"/>
      <c r="AT2576" s="30"/>
      <c r="AU2576" s="121"/>
      <c r="AV2576" s="129"/>
      <c r="AW2576" s="129"/>
      <c r="AX2576" s="129"/>
    </row>
    <row r="2577" spans="1:50" x14ac:dyDescent="0.25">
      <c r="A2577" s="154"/>
      <c r="B2577" s="28"/>
      <c r="C2577" s="155"/>
      <c r="D2577" s="25"/>
      <c r="E2577" s="25"/>
      <c r="F2577" s="29"/>
      <c r="G2577" s="29"/>
      <c r="H2577" s="29"/>
      <c r="I2577" s="29"/>
      <c r="J2577" s="29"/>
      <c r="K2577" s="25"/>
      <c r="L2577" s="155"/>
      <c r="M2577" s="155"/>
      <c r="N2577" s="155"/>
      <c r="O2577" s="155"/>
      <c r="P2577" s="155"/>
      <c r="Q2577" s="28"/>
      <c r="R2577" s="29"/>
      <c r="S2577" s="27"/>
      <c r="T2577" s="27"/>
      <c r="U2577" s="28"/>
      <c r="V2577" s="156"/>
      <c r="W2577" s="156"/>
      <c r="X2577" s="156"/>
      <c r="Y2577" s="37"/>
      <c r="Z2577" s="37"/>
      <c r="AA2577" s="37"/>
      <c r="AB2577" s="30"/>
      <c r="AC2577" s="30"/>
      <c r="AD2577" s="31"/>
      <c r="AE2577" s="30"/>
      <c r="AF2577" s="30"/>
      <c r="AG2577" s="32"/>
      <c r="AH2577" s="30"/>
      <c r="AJ2577" s="30"/>
      <c r="AK2577" s="30"/>
      <c r="AL2577" s="30"/>
      <c r="AM2577" s="30"/>
      <c r="AN2577" s="30"/>
      <c r="AO2577" s="30"/>
      <c r="AP2577" s="30"/>
      <c r="AQ2577" s="30"/>
      <c r="AR2577" s="30"/>
      <c r="AS2577" s="30"/>
      <c r="AT2577" s="30"/>
      <c r="AU2577" s="121"/>
      <c r="AV2577" s="129"/>
      <c r="AW2577" s="129"/>
      <c r="AX2577" s="129"/>
    </row>
    <row r="2578" spans="1:50" x14ac:dyDescent="0.25">
      <c r="A2578" s="154"/>
      <c r="B2578" s="28"/>
      <c r="C2578" s="155"/>
      <c r="D2578" s="25"/>
      <c r="E2578" s="25"/>
      <c r="F2578" s="29"/>
      <c r="G2578" s="29"/>
      <c r="H2578" s="29"/>
      <c r="I2578" s="29"/>
      <c r="J2578" s="29"/>
      <c r="K2578" s="25"/>
      <c r="L2578" s="155"/>
      <c r="M2578" s="155"/>
      <c r="N2578" s="155"/>
      <c r="O2578" s="155"/>
      <c r="P2578" s="155"/>
      <c r="Q2578" s="28"/>
      <c r="R2578" s="29"/>
      <c r="S2578" s="27"/>
      <c r="T2578" s="27"/>
      <c r="U2578" s="28"/>
      <c r="V2578" s="156"/>
      <c r="W2578" s="156"/>
      <c r="X2578" s="156"/>
      <c r="Y2578" s="37"/>
      <c r="Z2578" s="37"/>
      <c r="AA2578" s="37"/>
      <c r="AB2578" s="30"/>
      <c r="AC2578" s="30"/>
      <c r="AD2578" s="31"/>
      <c r="AE2578" s="30"/>
      <c r="AF2578" s="30"/>
      <c r="AG2578" s="32"/>
      <c r="AH2578" s="30"/>
      <c r="AJ2578" s="30"/>
      <c r="AK2578" s="30"/>
      <c r="AL2578" s="30"/>
      <c r="AM2578" s="30"/>
      <c r="AN2578" s="30"/>
      <c r="AO2578" s="30"/>
      <c r="AP2578" s="30"/>
      <c r="AQ2578" s="30"/>
      <c r="AR2578" s="30"/>
      <c r="AS2578" s="30"/>
      <c r="AT2578" s="30"/>
      <c r="AU2578" s="121"/>
      <c r="AV2578" s="129"/>
      <c r="AW2578" s="129"/>
      <c r="AX2578" s="129"/>
    </row>
    <row r="2579" spans="1:50" x14ac:dyDescent="0.25">
      <c r="A2579" s="154"/>
      <c r="B2579" s="28"/>
      <c r="C2579" s="155"/>
      <c r="D2579" s="25"/>
      <c r="E2579" s="25"/>
      <c r="F2579" s="29"/>
      <c r="G2579" s="29"/>
      <c r="H2579" s="29"/>
      <c r="I2579" s="29"/>
      <c r="J2579" s="29"/>
      <c r="K2579" s="25"/>
      <c r="L2579" s="155"/>
      <c r="M2579" s="155"/>
      <c r="N2579" s="155"/>
      <c r="O2579" s="155"/>
      <c r="P2579" s="155"/>
      <c r="Q2579" s="28"/>
      <c r="R2579" s="29"/>
      <c r="S2579" s="27"/>
      <c r="T2579" s="27"/>
      <c r="U2579" s="28"/>
      <c r="V2579" s="156"/>
      <c r="W2579" s="156"/>
      <c r="X2579" s="156"/>
      <c r="Y2579" s="37"/>
      <c r="Z2579" s="37"/>
      <c r="AA2579" s="37"/>
      <c r="AB2579" s="30"/>
      <c r="AC2579" s="30"/>
      <c r="AD2579" s="31"/>
      <c r="AE2579" s="30"/>
      <c r="AF2579" s="30"/>
      <c r="AG2579" s="32"/>
      <c r="AH2579" s="30"/>
      <c r="AJ2579" s="30"/>
      <c r="AK2579" s="30"/>
      <c r="AL2579" s="30"/>
      <c r="AM2579" s="30"/>
      <c r="AN2579" s="30"/>
      <c r="AO2579" s="30"/>
      <c r="AP2579" s="30"/>
      <c r="AQ2579" s="30"/>
      <c r="AR2579" s="30"/>
      <c r="AS2579" s="30"/>
      <c r="AT2579" s="30"/>
      <c r="AU2579" s="121"/>
      <c r="AV2579" s="129"/>
      <c r="AW2579" s="129"/>
      <c r="AX2579" s="129"/>
    </row>
    <row r="2580" spans="1:50" x14ac:dyDescent="0.25">
      <c r="A2580" s="154"/>
      <c r="B2580" s="28"/>
      <c r="C2580" s="155"/>
      <c r="D2580" s="25"/>
      <c r="E2580" s="25"/>
      <c r="F2580" s="29"/>
      <c r="G2580" s="29"/>
      <c r="H2580" s="29"/>
      <c r="I2580" s="29"/>
      <c r="J2580" s="29"/>
      <c r="K2580" s="25"/>
      <c r="L2580" s="155"/>
      <c r="M2580" s="155"/>
      <c r="N2580" s="155"/>
      <c r="O2580" s="155"/>
      <c r="P2580" s="155"/>
      <c r="Q2580" s="28"/>
      <c r="R2580" s="29"/>
      <c r="S2580" s="27"/>
      <c r="T2580" s="27"/>
      <c r="U2580" s="28"/>
      <c r="V2580" s="156"/>
      <c r="W2580" s="156"/>
      <c r="X2580" s="156"/>
      <c r="Y2580" s="37"/>
      <c r="Z2580" s="37"/>
      <c r="AA2580" s="37"/>
      <c r="AB2580" s="30"/>
      <c r="AC2580" s="30"/>
      <c r="AD2580" s="31"/>
      <c r="AE2580" s="30"/>
      <c r="AF2580" s="30"/>
      <c r="AG2580" s="32"/>
      <c r="AH2580" s="30"/>
      <c r="AJ2580" s="30"/>
      <c r="AK2580" s="30"/>
      <c r="AL2580" s="30"/>
      <c r="AM2580" s="30"/>
      <c r="AN2580" s="30"/>
      <c r="AO2580" s="30"/>
      <c r="AP2580" s="30"/>
      <c r="AQ2580" s="30"/>
      <c r="AR2580" s="30"/>
      <c r="AS2580" s="30"/>
      <c r="AT2580" s="30"/>
      <c r="AU2580" s="121"/>
      <c r="AV2580" s="129"/>
      <c r="AW2580" s="129"/>
      <c r="AX2580" s="129"/>
    </row>
    <row r="2581" spans="1:50" x14ac:dyDescent="0.25">
      <c r="A2581" s="154"/>
      <c r="B2581" s="28"/>
      <c r="C2581" s="155"/>
      <c r="D2581" s="25"/>
      <c r="E2581" s="25"/>
      <c r="F2581" s="29"/>
      <c r="G2581" s="29"/>
      <c r="H2581" s="29"/>
      <c r="I2581" s="29"/>
      <c r="J2581" s="29"/>
      <c r="K2581" s="25"/>
      <c r="L2581" s="155"/>
      <c r="M2581" s="155"/>
      <c r="N2581" s="155"/>
      <c r="O2581" s="155"/>
      <c r="P2581" s="155"/>
      <c r="Q2581" s="28"/>
      <c r="R2581" s="29"/>
      <c r="S2581" s="27"/>
      <c r="T2581" s="27"/>
      <c r="U2581" s="28"/>
      <c r="V2581" s="156"/>
      <c r="W2581" s="156"/>
      <c r="X2581" s="156"/>
      <c r="Y2581" s="37"/>
      <c r="Z2581" s="37"/>
      <c r="AA2581" s="37"/>
      <c r="AB2581" s="30"/>
      <c r="AC2581" s="30"/>
      <c r="AD2581" s="31"/>
      <c r="AE2581" s="30"/>
      <c r="AF2581" s="30"/>
      <c r="AG2581" s="32"/>
      <c r="AH2581" s="30"/>
      <c r="AJ2581" s="30"/>
      <c r="AK2581" s="30"/>
      <c r="AL2581" s="30"/>
      <c r="AM2581" s="30"/>
      <c r="AN2581" s="30"/>
      <c r="AO2581" s="30"/>
      <c r="AP2581" s="30"/>
      <c r="AQ2581" s="30"/>
      <c r="AR2581" s="30"/>
      <c r="AS2581" s="30"/>
      <c r="AT2581" s="30"/>
      <c r="AU2581" s="121"/>
      <c r="AV2581" s="129"/>
      <c r="AW2581" s="129"/>
      <c r="AX2581" s="129"/>
    </row>
    <row r="2582" spans="1:50" x14ac:dyDescent="0.25">
      <c r="A2582" s="154"/>
      <c r="B2582" s="28"/>
      <c r="C2582" s="155"/>
      <c r="D2582" s="25"/>
      <c r="E2582" s="25"/>
      <c r="F2582" s="29"/>
      <c r="G2582" s="29"/>
      <c r="H2582" s="29"/>
      <c r="I2582" s="29"/>
      <c r="J2582" s="29"/>
      <c r="K2582" s="25"/>
      <c r="L2582" s="155"/>
      <c r="M2582" s="155"/>
      <c r="N2582" s="155"/>
      <c r="O2582" s="155"/>
      <c r="P2582" s="155"/>
      <c r="Q2582" s="28"/>
      <c r="R2582" s="29"/>
      <c r="S2582" s="27"/>
      <c r="T2582" s="27"/>
      <c r="U2582" s="28"/>
      <c r="V2582" s="156"/>
      <c r="W2582" s="156"/>
      <c r="X2582" s="156"/>
      <c r="Y2582" s="37"/>
      <c r="Z2582" s="37"/>
      <c r="AA2582" s="37"/>
      <c r="AB2582" s="30"/>
      <c r="AC2582" s="30"/>
      <c r="AD2582" s="31"/>
      <c r="AE2582" s="30"/>
      <c r="AF2582" s="30"/>
      <c r="AG2582" s="32"/>
      <c r="AH2582" s="30"/>
      <c r="AJ2582" s="30"/>
      <c r="AK2582" s="30"/>
      <c r="AL2582" s="30"/>
      <c r="AM2582" s="30"/>
      <c r="AN2582" s="30"/>
      <c r="AO2582" s="30"/>
      <c r="AP2582" s="30"/>
      <c r="AQ2582" s="30"/>
      <c r="AR2582" s="30"/>
      <c r="AS2582" s="30"/>
      <c r="AT2582" s="30"/>
      <c r="AU2582" s="121"/>
      <c r="AV2582" s="129"/>
      <c r="AW2582" s="129"/>
      <c r="AX2582" s="129"/>
    </row>
    <row r="2583" spans="1:50" x14ac:dyDescent="0.25">
      <c r="A2583" s="154"/>
      <c r="B2583" s="28"/>
      <c r="C2583" s="155"/>
      <c r="D2583" s="25"/>
      <c r="E2583" s="25"/>
      <c r="F2583" s="29"/>
      <c r="G2583" s="29"/>
      <c r="H2583" s="29"/>
      <c r="I2583" s="29"/>
      <c r="J2583" s="29"/>
      <c r="K2583" s="25"/>
      <c r="L2583" s="155"/>
      <c r="M2583" s="155"/>
      <c r="N2583" s="155"/>
      <c r="O2583" s="155"/>
      <c r="P2583" s="155"/>
      <c r="Q2583" s="28"/>
      <c r="R2583" s="29"/>
      <c r="S2583" s="27"/>
      <c r="T2583" s="27"/>
      <c r="U2583" s="28"/>
      <c r="V2583" s="156"/>
      <c r="W2583" s="156"/>
      <c r="X2583" s="156"/>
      <c r="Y2583" s="37"/>
      <c r="Z2583" s="37"/>
      <c r="AA2583" s="37"/>
      <c r="AB2583" s="30"/>
      <c r="AC2583" s="30"/>
      <c r="AD2583" s="31"/>
      <c r="AE2583" s="30"/>
      <c r="AF2583" s="30"/>
      <c r="AG2583" s="32"/>
      <c r="AH2583" s="30"/>
      <c r="AJ2583" s="30"/>
      <c r="AK2583" s="30"/>
      <c r="AL2583" s="30"/>
      <c r="AM2583" s="30"/>
      <c r="AN2583" s="30"/>
      <c r="AO2583" s="30"/>
      <c r="AP2583" s="30"/>
      <c r="AQ2583" s="30"/>
      <c r="AR2583" s="30"/>
      <c r="AS2583" s="30"/>
      <c r="AT2583" s="30"/>
      <c r="AU2583" s="121"/>
      <c r="AV2583" s="129"/>
      <c r="AW2583" s="129"/>
      <c r="AX2583" s="129"/>
    </row>
    <row r="2584" spans="1:50" x14ac:dyDescent="0.25">
      <c r="A2584" s="154"/>
      <c r="B2584" s="28"/>
      <c r="C2584" s="155"/>
      <c r="D2584" s="25"/>
      <c r="E2584" s="25"/>
      <c r="F2584" s="29"/>
      <c r="G2584" s="29"/>
      <c r="H2584" s="29"/>
      <c r="I2584" s="29"/>
      <c r="J2584" s="29"/>
      <c r="K2584" s="25"/>
      <c r="L2584" s="155"/>
      <c r="M2584" s="155"/>
      <c r="N2584" s="155"/>
      <c r="O2584" s="155"/>
      <c r="P2584" s="155"/>
      <c r="Q2584" s="28"/>
      <c r="R2584" s="29"/>
      <c r="S2584" s="27"/>
      <c r="T2584" s="27"/>
      <c r="U2584" s="28"/>
      <c r="V2584" s="156"/>
      <c r="W2584" s="156"/>
      <c r="X2584" s="156"/>
      <c r="Y2584" s="37"/>
      <c r="Z2584" s="37"/>
      <c r="AA2584" s="37"/>
      <c r="AB2584" s="30"/>
      <c r="AC2584" s="30"/>
      <c r="AD2584" s="31"/>
      <c r="AE2584" s="30"/>
      <c r="AF2584" s="30"/>
      <c r="AG2584" s="32"/>
      <c r="AH2584" s="30"/>
      <c r="AJ2584" s="30"/>
      <c r="AK2584" s="30"/>
      <c r="AL2584" s="30"/>
      <c r="AM2584" s="30"/>
      <c r="AN2584" s="30"/>
      <c r="AO2584" s="30"/>
      <c r="AP2584" s="30"/>
      <c r="AQ2584" s="30"/>
      <c r="AR2584" s="30"/>
      <c r="AS2584" s="30"/>
      <c r="AT2584" s="30"/>
      <c r="AU2584" s="121"/>
      <c r="AV2584" s="129"/>
      <c r="AW2584" s="129"/>
      <c r="AX2584" s="129"/>
    </row>
    <row r="2585" spans="1:50" x14ac:dyDescent="0.25">
      <c r="A2585" s="154"/>
      <c r="B2585" s="28"/>
      <c r="C2585" s="155"/>
      <c r="D2585" s="25"/>
      <c r="E2585" s="25"/>
      <c r="F2585" s="29"/>
      <c r="G2585" s="29"/>
      <c r="H2585" s="29"/>
      <c r="I2585" s="29"/>
      <c r="J2585" s="29"/>
      <c r="K2585" s="25"/>
      <c r="L2585" s="155"/>
      <c r="M2585" s="155"/>
      <c r="N2585" s="155"/>
      <c r="O2585" s="155"/>
      <c r="P2585" s="155"/>
      <c r="Q2585" s="28"/>
      <c r="R2585" s="29"/>
      <c r="S2585" s="27"/>
      <c r="T2585" s="27"/>
      <c r="U2585" s="28"/>
      <c r="V2585" s="156"/>
      <c r="W2585" s="156"/>
      <c r="X2585" s="156"/>
      <c r="Y2585" s="37"/>
      <c r="Z2585" s="37"/>
      <c r="AA2585" s="37"/>
      <c r="AB2585" s="30"/>
      <c r="AC2585" s="30"/>
      <c r="AD2585" s="31"/>
      <c r="AE2585" s="30"/>
      <c r="AF2585" s="30"/>
      <c r="AG2585" s="32"/>
      <c r="AH2585" s="30"/>
      <c r="AJ2585" s="30"/>
      <c r="AK2585" s="30"/>
      <c r="AL2585" s="30"/>
      <c r="AM2585" s="30"/>
      <c r="AN2585" s="30"/>
      <c r="AO2585" s="30"/>
      <c r="AP2585" s="30"/>
      <c r="AQ2585" s="30"/>
      <c r="AR2585" s="30"/>
      <c r="AS2585" s="30"/>
      <c r="AT2585" s="30"/>
      <c r="AU2585" s="121"/>
      <c r="AV2585" s="129"/>
      <c r="AW2585" s="129"/>
      <c r="AX2585" s="129"/>
    </row>
    <row r="2586" spans="1:50" x14ac:dyDescent="0.25">
      <c r="A2586" s="154"/>
      <c r="B2586" s="28"/>
      <c r="C2586" s="155"/>
      <c r="D2586" s="25"/>
      <c r="E2586" s="25"/>
      <c r="F2586" s="29"/>
      <c r="G2586" s="29"/>
      <c r="H2586" s="29"/>
      <c r="I2586" s="29"/>
      <c r="J2586" s="29"/>
      <c r="K2586" s="25"/>
      <c r="L2586" s="155"/>
      <c r="M2586" s="155"/>
      <c r="N2586" s="155"/>
      <c r="O2586" s="155"/>
      <c r="P2586" s="155"/>
      <c r="Q2586" s="28"/>
      <c r="R2586" s="29"/>
      <c r="S2586" s="27"/>
      <c r="T2586" s="27"/>
      <c r="U2586" s="28"/>
      <c r="V2586" s="156"/>
      <c r="W2586" s="156"/>
      <c r="X2586" s="156"/>
      <c r="Y2586" s="37"/>
      <c r="Z2586" s="37"/>
      <c r="AA2586" s="37"/>
      <c r="AB2586" s="30"/>
      <c r="AC2586" s="30"/>
      <c r="AD2586" s="31"/>
      <c r="AE2586" s="30"/>
      <c r="AF2586" s="30"/>
      <c r="AG2586" s="32"/>
      <c r="AH2586" s="30"/>
      <c r="AJ2586" s="30"/>
      <c r="AK2586" s="30"/>
      <c r="AL2586" s="30"/>
      <c r="AM2586" s="30"/>
      <c r="AN2586" s="30"/>
      <c r="AO2586" s="30"/>
      <c r="AP2586" s="30"/>
      <c r="AQ2586" s="30"/>
      <c r="AR2586" s="30"/>
      <c r="AS2586" s="30"/>
      <c r="AT2586" s="30"/>
      <c r="AU2586" s="121"/>
      <c r="AV2586" s="129"/>
      <c r="AW2586" s="129"/>
      <c r="AX2586" s="129"/>
    </row>
    <row r="2587" spans="1:50" x14ac:dyDescent="0.25">
      <c r="A2587" s="154"/>
      <c r="B2587" s="28"/>
      <c r="C2587" s="155"/>
      <c r="D2587" s="25"/>
      <c r="E2587" s="25"/>
      <c r="F2587" s="29"/>
      <c r="G2587" s="29"/>
      <c r="H2587" s="29"/>
      <c r="I2587" s="29"/>
      <c r="J2587" s="29"/>
      <c r="K2587" s="25"/>
      <c r="L2587" s="155"/>
      <c r="M2587" s="155"/>
      <c r="N2587" s="155"/>
      <c r="O2587" s="155"/>
      <c r="P2587" s="155"/>
      <c r="Q2587" s="28"/>
      <c r="R2587" s="29"/>
      <c r="S2587" s="27"/>
      <c r="T2587" s="27"/>
      <c r="U2587" s="28"/>
      <c r="V2587" s="156"/>
      <c r="W2587" s="156"/>
      <c r="X2587" s="156"/>
      <c r="Y2587" s="37"/>
      <c r="Z2587" s="37"/>
      <c r="AA2587" s="37"/>
      <c r="AB2587" s="30"/>
      <c r="AC2587" s="30"/>
      <c r="AD2587" s="31"/>
      <c r="AE2587" s="30"/>
      <c r="AF2587" s="30"/>
      <c r="AG2587" s="32"/>
      <c r="AH2587" s="30"/>
      <c r="AJ2587" s="30"/>
      <c r="AK2587" s="30"/>
      <c r="AL2587" s="30"/>
      <c r="AM2587" s="30"/>
      <c r="AN2587" s="30"/>
      <c r="AO2587" s="30"/>
      <c r="AP2587" s="30"/>
      <c r="AQ2587" s="30"/>
      <c r="AR2587" s="30"/>
      <c r="AS2587" s="30"/>
      <c r="AT2587" s="30"/>
      <c r="AU2587" s="121"/>
      <c r="AV2587" s="129"/>
      <c r="AW2587" s="129"/>
      <c r="AX2587" s="129"/>
    </row>
    <row r="2588" spans="1:50" x14ac:dyDescent="0.25">
      <c r="A2588" s="154"/>
      <c r="B2588" s="28"/>
      <c r="C2588" s="155"/>
      <c r="D2588" s="25"/>
      <c r="E2588" s="25"/>
      <c r="F2588" s="29"/>
      <c r="G2588" s="29"/>
      <c r="H2588" s="29"/>
      <c r="I2588" s="29"/>
      <c r="J2588" s="29"/>
      <c r="K2588" s="25"/>
      <c r="L2588" s="155"/>
      <c r="M2588" s="155"/>
      <c r="N2588" s="155"/>
      <c r="O2588" s="155"/>
      <c r="P2588" s="155"/>
      <c r="Q2588" s="28"/>
      <c r="R2588" s="29"/>
      <c r="S2588" s="27"/>
      <c r="T2588" s="27"/>
      <c r="U2588" s="28"/>
      <c r="V2588" s="156"/>
      <c r="W2588" s="156"/>
      <c r="X2588" s="156"/>
      <c r="Y2588" s="37"/>
      <c r="Z2588" s="37"/>
      <c r="AA2588" s="37"/>
      <c r="AB2588" s="30"/>
      <c r="AC2588" s="30"/>
      <c r="AD2588" s="31"/>
      <c r="AE2588" s="30"/>
      <c r="AF2588" s="30"/>
      <c r="AG2588" s="32"/>
      <c r="AH2588" s="30"/>
      <c r="AJ2588" s="30"/>
      <c r="AK2588" s="30"/>
      <c r="AL2588" s="30"/>
      <c r="AM2588" s="30"/>
      <c r="AN2588" s="30"/>
      <c r="AO2588" s="30"/>
      <c r="AP2588" s="30"/>
      <c r="AQ2588" s="30"/>
      <c r="AR2588" s="30"/>
      <c r="AS2588" s="30"/>
      <c r="AT2588" s="30"/>
      <c r="AU2588" s="121"/>
      <c r="AV2588" s="129"/>
      <c r="AW2588" s="129"/>
      <c r="AX2588" s="129"/>
    </row>
    <row r="2589" spans="1:50" x14ac:dyDescent="0.25">
      <c r="A2589" s="154"/>
      <c r="B2589" s="28"/>
      <c r="C2589" s="155"/>
      <c r="D2589" s="25"/>
      <c r="E2589" s="25"/>
      <c r="F2589" s="29"/>
      <c r="G2589" s="29"/>
      <c r="H2589" s="29"/>
      <c r="I2589" s="29"/>
      <c r="J2589" s="29"/>
      <c r="K2589" s="25"/>
      <c r="L2589" s="155"/>
      <c r="M2589" s="155"/>
      <c r="N2589" s="155"/>
      <c r="O2589" s="155"/>
      <c r="P2589" s="155"/>
      <c r="Q2589" s="28"/>
      <c r="R2589" s="29"/>
      <c r="S2589" s="27"/>
      <c r="T2589" s="27"/>
      <c r="U2589" s="28"/>
      <c r="V2589" s="156"/>
      <c r="W2589" s="156"/>
      <c r="X2589" s="156"/>
      <c r="Y2589" s="37"/>
      <c r="Z2589" s="37"/>
      <c r="AA2589" s="37"/>
      <c r="AB2589" s="30"/>
      <c r="AC2589" s="30"/>
      <c r="AD2589" s="31"/>
      <c r="AE2589" s="30"/>
      <c r="AF2589" s="30"/>
      <c r="AG2589" s="32"/>
      <c r="AH2589" s="30"/>
      <c r="AJ2589" s="30"/>
      <c r="AK2589" s="30"/>
      <c r="AL2589" s="30"/>
      <c r="AM2589" s="30"/>
      <c r="AN2589" s="30"/>
      <c r="AO2589" s="30"/>
      <c r="AP2589" s="30"/>
      <c r="AQ2589" s="30"/>
      <c r="AR2589" s="30"/>
      <c r="AS2589" s="30"/>
      <c r="AT2589" s="30"/>
      <c r="AU2589" s="121"/>
      <c r="AV2589" s="129"/>
      <c r="AW2589" s="129"/>
      <c r="AX2589" s="129"/>
    </row>
    <row r="2590" spans="1:50" x14ac:dyDescent="0.25">
      <c r="A2590" s="154"/>
      <c r="B2590" s="28"/>
      <c r="C2590" s="155"/>
      <c r="D2590" s="25"/>
      <c r="E2590" s="25"/>
      <c r="F2590" s="29"/>
      <c r="G2590" s="29"/>
      <c r="H2590" s="29"/>
      <c r="I2590" s="29"/>
      <c r="J2590" s="29"/>
      <c r="K2590" s="25"/>
      <c r="L2590" s="155"/>
      <c r="M2590" s="155"/>
      <c r="N2590" s="155"/>
      <c r="O2590" s="155"/>
      <c r="P2590" s="155"/>
      <c r="Q2590" s="28"/>
      <c r="R2590" s="29"/>
      <c r="S2590" s="27"/>
      <c r="T2590" s="27"/>
      <c r="U2590" s="28"/>
      <c r="V2590" s="156"/>
      <c r="W2590" s="156"/>
      <c r="X2590" s="156"/>
      <c r="Y2590" s="37"/>
      <c r="Z2590" s="37"/>
      <c r="AA2590" s="37"/>
      <c r="AB2590" s="30"/>
      <c r="AC2590" s="30"/>
      <c r="AD2590" s="31"/>
      <c r="AE2590" s="30"/>
      <c r="AF2590" s="30"/>
      <c r="AG2590" s="32"/>
      <c r="AH2590" s="30"/>
      <c r="AJ2590" s="30"/>
      <c r="AK2590" s="30"/>
      <c r="AL2590" s="30"/>
      <c r="AM2590" s="30"/>
      <c r="AN2590" s="30"/>
      <c r="AO2590" s="30"/>
      <c r="AP2590" s="30"/>
      <c r="AQ2590" s="30"/>
      <c r="AR2590" s="30"/>
      <c r="AS2590" s="30"/>
      <c r="AT2590" s="30"/>
      <c r="AU2590" s="121"/>
      <c r="AV2590" s="129"/>
      <c r="AW2590" s="129"/>
      <c r="AX2590" s="129"/>
    </row>
    <row r="2591" spans="1:50" x14ac:dyDescent="0.25">
      <c r="A2591" s="154"/>
      <c r="B2591" s="28"/>
      <c r="C2591" s="155"/>
      <c r="D2591" s="25"/>
      <c r="E2591" s="25"/>
      <c r="F2591" s="29"/>
      <c r="G2591" s="29"/>
      <c r="H2591" s="29"/>
      <c r="I2591" s="29"/>
      <c r="J2591" s="29"/>
      <c r="K2591" s="25"/>
      <c r="L2591" s="155"/>
      <c r="M2591" s="155"/>
      <c r="N2591" s="155"/>
      <c r="O2591" s="155"/>
      <c r="P2591" s="155"/>
      <c r="Q2591" s="28"/>
      <c r="R2591" s="29"/>
      <c r="S2591" s="27"/>
      <c r="T2591" s="27"/>
      <c r="U2591" s="28"/>
      <c r="V2591" s="156"/>
      <c r="W2591" s="156"/>
      <c r="X2591" s="156"/>
      <c r="Y2591" s="37"/>
      <c r="Z2591" s="37"/>
      <c r="AA2591" s="37"/>
      <c r="AB2591" s="30"/>
      <c r="AC2591" s="30"/>
      <c r="AD2591" s="31"/>
      <c r="AE2591" s="30"/>
      <c r="AF2591" s="30"/>
      <c r="AG2591" s="32"/>
      <c r="AH2591" s="30"/>
      <c r="AJ2591" s="30"/>
      <c r="AK2591" s="30"/>
      <c r="AL2591" s="30"/>
      <c r="AM2591" s="30"/>
      <c r="AN2591" s="30"/>
      <c r="AO2591" s="30"/>
      <c r="AP2591" s="30"/>
      <c r="AQ2591" s="30"/>
      <c r="AR2591" s="30"/>
      <c r="AS2591" s="30"/>
      <c r="AT2591" s="30"/>
      <c r="AU2591" s="121"/>
      <c r="AV2591" s="129"/>
      <c r="AW2591" s="129"/>
      <c r="AX2591" s="129"/>
    </row>
    <row r="2592" spans="1:50" x14ac:dyDescent="0.25">
      <c r="A2592" s="154"/>
      <c r="B2592" s="28"/>
      <c r="C2592" s="155"/>
      <c r="D2592" s="25"/>
      <c r="E2592" s="25"/>
      <c r="F2592" s="29"/>
      <c r="G2592" s="29"/>
      <c r="H2592" s="29"/>
      <c r="I2592" s="29"/>
      <c r="J2592" s="29"/>
      <c r="K2592" s="25"/>
      <c r="L2592" s="155"/>
      <c r="M2592" s="155"/>
      <c r="N2592" s="155"/>
      <c r="O2592" s="155"/>
      <c r="P2592" s="155"/>
      <c r="Q2592" s="28"/>
      <c r="R2592" s="29"/>
      <c r="S2592" s="27"/>
      <c r="T2592" s="27"/>
      <c r="U2592" s="28"/>
      <c r="V2592" s="156"/>
      <c r="W2592" s="156"/>
      <c r="X2592" s="156"/>
      <c r="Y2592" s="37"/>
      <c r="Z2592" s="37"/>
      <c r="AA2592" s="37"/>
      <c r="AB2592" s="30"/>
      <c r="AC2592" s="30"/>
      <c r="AD2592" s="31"/>
      <c r="AE2592" s="30"/>
      <c r="AF2592" s="30"/>
      <c r="AG2592" s="32"/>
      <c r="AH2592" s="30"/>
      <c r="AJ2592" s="30"/>
      <c r="AK2592" s="30"/>
      <c r="AL2592" s="30"/>
      <c r="AM2592" s="30"/>
      <c r="AN2592" s="30"/>
      <c r="AO2592" s="30"/>
      <c r="AP2592" s="30"/>
      <c r="AQ2592" s="30"/>
      <c r="AR2592" s="30"/>
      <c r="AS2592" s="30"/>
      <c r="AT2592" s="30"/>
      <c r="AU2592" s="121"/>
      <c r="AV2592" s="129"/>
      <c r="AW2592" s="129"/>
      <c r="AX2592" s="129"/>
    </row>
    <row r="2593" spans="1:50" x14ac:dyDescent="0.25">
      <c r="A2593" s="154"/>
      <c r="B2593" s="28"/>
      <c r="C2593" s="155"/>
      <c r="D2593" s="25"/>
      <c r="E2593" s="25"/>
      <c r="F2593" s="29"/>
      <c r="G2593" s="29"/>
      <c r="H2593" s="29"/>
      <c r="I2593" s="29"/>
      <c r="J2593" s="29"/>
      <c r="K2593" s="25"/>
      <c r="L2593" s="155"/>
      <c r="M2593" s="155"/>
      <c r="N2593" s="155"/>
      <c r="O2593" s="155"/>
      <c r="P2593" s="155"/>
      <c r="Q2593" s="28"/>
      <c r="R2593" s="29"/>
      <c r="S2593" s="27"/>
      <c r="T2593" s="27"/>
      <c r="U2593" s="28"/>
      <c r="V2593" s="156"/>
      <c r="W2593" s="156"/>
      <c r="X2593" s="156"/>
      <c r="Y2593" s="37"/>
      <c r="Z2593" s="37"/>
      <c r="AA2593" s="37"/>
      <c r="AB2593" s="30"/>
      <c r="AC2593" s="30"/>
      <c r="AD2593" s="31"/>
      <c r="AE2593" s="30"/>
      <c r="AF2593" s="30"/>
      <c r="AG2593" s="32"/>
      <c r="AH2593" s="30"/>
      <c r="AJ2593" s="30"/>
      <c r="AK2593" s="30"/>
      <c r="AL2593" s="30"/>
      <c r="AM2593" s="30"/>
      <c r="AN2593" s="30"/>
      <c r="AO2593" s="30"/>
      <c r="AP2593" s="30"/>
      <c r="AQ2593" s="30"/>
      <c r="AR2593" s="30"/>
      <c r="AS2593" s="30"/>
      <c r="AT2593" s="30"/>
      <c r="AU2593" s="121"/>
      <c r="AV2593" s="129"/>
      <c r="AW2593" s="129"/>
      <c r="AX2593" s="129"/>
    </row>
    <row r="2594" spans="1:50" x14ac:dyDescent="0.25">
      <c r="A2594" s="154"/>
      <c r="B2594" s="28"/>
      <c r="C2594" s="155"/>
      <c r="D2594" s="25"/>
      <c r="E2594" s="25"/>
      <c r="F2594" s="29"/>
      <c r="G2594" s="29"/>
      <c r="H2594" s="29"/>
      <c r="I2594" s="29"/>
      <c r="J2594" s="29"/>
      <c r="K2594" s="25"/>
      <c r="L2594" s="155"/>
      <c r="M2594" s="155"/>
      <c r="N2594" s="155"/>
      <c r="O2594" s="155"/>
      <c r="P2594" s="155"/>
      <c r="Q2594" s="28"/>
      <c r="R2594" s="29"/>
      <c r="S2594" s="27"/>
      <c r="T2594" s="27"/>
      <c r="U2594" s="28"/>
      <c r="V2594" s="156"/>
      <c r="W2594" s="156"/>
      <c r="X2594" s="156"/>
      <c r="Y2594" s="37"/>
      <c r="Z2594" s="37"/>
      <c r="AA2594" s="37"/>
      <c r="AB2594" s="30"/>
      <c r="AC2594" s="30"/>
      <c r="AD2594" s="31"/>
      <c r="AE2594" s="30"/>
      <c r="AF2594" s="30"/>
      <c r="AG2594" s="32"/>
      <c r="AH2594" s="30"/>
      <c r="AJ2594" s="30"/>
      <c r="AK2594" s="30"/>
      <c r="AL2594" s="30"/>
      <c r="AM2594" s="30"/>
      <c r="AN2594" s="30"/>
      <c r="AO2594" s="30"/>
      <c r="AP2594" s="30"/>
      <c r="AQ2594" s="30"/>
      <c r="AR2594" s="30"/>
      <c r="AS2594" s="30"/>
      <c r="AT2594" s="30"/>
      <c r="AU2594" s="121"/>
      <c r="AV2594" s="129"/>
      <c r="AW2594" s="129"/>
      <c r="AX2594" s="129"/>
    </row>
    <row r="2595" spans="1:50" x14ac:dyDescent="0.25">
      <c r="A2595" s="154"/>
      <c r="B2595" s="28"/>
      <c r="C2595" s="155"/>
      <c r="D2595" s="25"/>
      <c r="E2595" s="25"/>
      <c r="F2595" s="29"/>
      <c r="G2595" s="29"/>
      <c r="H2595" s="29"/>
      <c r="I2595" s="29"/>
      <c r="J2595" s="29"/>
      <c r="K2595" s="25"/>
      <c r="L2595" s="155"/>
      <c r="M2595" s="155"/>
      <c r="N2595" s="155"/>
      <c r="O2595" s="155"/>
      <c r="P2595" s="155"/>
      <c r="Q2595" s="28"/>
      <c r="R2595" s="29"/>
      <c r="S2595" s="27"/>
      <c r="T2595" s="27"/>
      <c r="U2595" s="28"/>
      <c r="V2595" s="156"/>
      <c r="W2595" s="156"/>
      <c r="X2595" s="156"/>
      <c r="Y2595" s="37"/>
      <c r="Z2595" s="37"/>
      <c r="AA2595" s="37"/>
      <c r="AB2595" s="30"/>
      <c r="AC2595" s="30"/>
      <c r="AD2595" s="31"/>
      <c r="AE2595" s="30"/>
      <c r="AF2595" s="30"/>
      <c r="AG2595" s="32"/>
      <c r="AH2595" s="30"/>
      <c r="AJ2595" s="30"/>
      <c r="AK2595" s="30"/>
      <c r="AL2595" s="30"/>
      <c r="AM2595" s="30"/>
      <c r="AN2595" s="30"/>
      <c r="AO2595" s="30"/>
      <c r="AP2595" s="30"/>
      <c r="AQ2595" s="30"/>
      <c r="AR2595" s="30"/>
      <c r="AS2595" s="30"/>
      <c r="AT2595" s="30"/>
      <c r="AU2595" s="121"/>
      <c r="AV2595" s="129"/>
      <c r="AW2595" s="129"/>
      <c r="AX2595" s="129"/>
    </row>
    <row r="2596" spans="1:50" x14ac:dyDescent="0.25">
      <c r="A2596" s="154"/>
      <c r="B2596" s="28"/>
      <c r="C2596" s="155"/>
      <c r="D2596" s="25"/>
      <c r="E2596" s="25"/>
      <c r="F2596" s="29"/>
      <c r="G2596" s="29"/>
      <c r="H2596" s="29"/>
      <c r="I2596" s="29"/>
      <c r="J2596" s="29"/>
      <c r="K2596" s="25"/>
      <c r="L2596" s="155"/>
      <c r="M2596" s="155"/>
      <c r="N2596" s="155"/>
      <c r="O2596" s="155"/>
      <c r="P2596" s="155"/>
      <c r="Q2596" s="28"/>
      <c r="R2596" s="29"/>
      <c r="S2596" s="27"/>
      <c r="T2596" s="27"/>
      <c r="U2596" s="28"/>
      <c r="V2596" s="156"/>
      <c r="W2596" s="156"/>
      <c r="X2596" s="156"/>
      <c r="Y2596" s="37"/>
      <c r="Z2596" s="37"/>
      <c r="AA2596" s="37"/>
      <c r="AB2596" s="30"/>
      <c r="AC2596" s="30"/>
      <c r="AD2596" s="31"/>
      <c r="AE2596" s="30"/>
      <c r="AF2596" s="30"/>
      <c r="AG2596" s="32"/>
      <c r="AH2596" s="30"/>
      <c r="AJ2596" s="30"/>
      <c r="AK2596" s="30"/>
      <c r="AL2596" s="30"/>
      <c r="AM2596" s="30"/>
      <c r="AN2596" s="30"/>
      <c r="AO2596" s="30"/>
      <c r="AP2596" s="30"/>
      <c r="AQ2596" s="30"/>
      <c r="AR2596" s="30"/>
      <c r="AS2596" s="30"/>
      <c r="AT2596" s="30"/>
      <c r="AU2596" s="121"/>
      <c r="AV2596" s="129"/>
      <c r="AW2596" s="129"/>
      <c r="AX2596" s="129"/>
    </row>
    <row r="2597" spans="1:50" x14ac:dyDescent="0.25">
      <c r="A2597" s="154"/>
      <c r="B2597" s="28"/>
      <c r="C2597" s="155"/>
      <c r="D2597" s="25"/>
      <c r="E2597" s="25"/>
      <c r="F2597" s="29"/>
      <c r="G2597" s="29"/>
      <c r="H2597" s="29"/>
      <c r="I2597" s="29"/>
      <c r="J2597" s="29"/>
      <c r="K2597" s="25"/>
      <c r="L2597" s="155"/>
      <c r="M2597" s="155"/>
      <c r="N2597" s="155"/>
      <c r="O2597" s="155"/>
      <c r="P2597" s="155"/>
      <c r="Q2597" s="28"/>
      <c r="R2597" s="29"/>
      <c r="S2597" s="27"/>
      <c r="T2597" s="27"/>
      <c r="U2597" s="28"/>
      <c r="V2597" s="156"/>
      <c r="W2597" s="156"/>
      <c r="X2597" s="156"/>
      <c r="Y2597" s="37"/>
      <c r="Z2597" s="37"/>
      <c r="AA2597" s="37"/>
      <c r="AB2597" s="30"/>
      <c r="AC2597" s="30"/>
      <c r="AD2597" s="31"/>
      <c r="AE2597" s="30"/>
      <c r="AF2597" s="30"/>
      <c r="AG2597" s="32"/>
      <c r="AH2597" s="30"/>
      <c r="AJ2597" s="30"/>
      <c r="AK2597" s="30"/>
      <c r="AL2597" s="30"/>
      <c r="AM2597" s="30"/>
      <c r="AN2597" s="30"/>
      <c r="AO2597" s="30"/>
      <c r="AP2597" s="30"/>
      <c r="AQ2597" s="30"/>
      <c r="AR2597" s="30"/>
      <c r="AS2597" s="30"/>
      <c r="AT2597" s="30"/>
      <c r="AU2597" s="121"/>
      <c r="AV2597" s="129"/>
      <c r="AW2597" s="129"/>
      <c r="AX2597" s="129"/>
    </row>
    <row r="2598" spans="1:50" x14ac:dyDescent="0.25">
      <c r="A2598" s="154"/>
      <c r="B2598" s="28"/>
      <c r="C2598" s="155"/>
      <c r="D2598" s="25"/>
      <c r="E2598" s="25"/>
      <c r="F2598" s="29"/>
      <c r="G2598" s="29"/>
      <c r="H2598" s="29"/>
      <c r="I2598" s="29"/>
      <c r="J2598" s="29"/>
      <c r="K2598" s="25"/>
      <c r="L2598" s="155"/>
      <c r="M2598" s="155"/>
      <c r="N2598" s="155"/>
      <c r="O2598" s="155"/>
      <c r="P2598" s="155"/>
      <c r="Q2598" s="28"/>
      <c r="R2598" s="29"/>
      <c r="S2598" s="27"/>
      <c r="T2598" s="27"/>
      <c r="U2598" s="28"/>
      <c r="V2598" s="156"/>
      <c r="W2598" s="156"/>
      <c r="X2598" s="156"/>
      <c r="Y2598" s="37"/>
      <c r="Z2598" s="37"/>
      <c r="AA2598" s="37"/>
      <c r="AB2598" s="30"/>
      <c r="AC2598" s="30"/>
      <c r="AD2598" s="31"/>
      <c r="AE2598" s="30"/>
      <c r="AF2598" s="30"/>
      <c r="AG2598" s="32"/>
      <c r="AH2598" s="30"/>
      <c r="AJ2598" s="30"/>
      <c r="AK2598" s="30"/>
      <c r="AL2598" s="30"/>
      <c r="AM2598" s="30"/>
      <c r="AN2598" s="30"/>
      <c r="AO2598" s="30"/>
      <c r="AP2598" s="30"/>
      <c r="AQ2598" s="30"/>
      <c r="AR2598" s="30"/>
      <c r="AS2598" s="30"/>
      <c r="AT2598" s="30"/>
      <c r="AU2598" s="121"/>
      <c r="AV2598" s="129"/>
      <c r="AW2598" s="129"/>
      <c r="AX2598" s="129"/>
    </row>
    <row r="2599" spans="1:50" x14ac:dyDescent="0.25">
      <c r="A2599" s="154"/>
      <c r="B2599" s="28"/>
      <c r="C2599" s="155"/>
      <c r="D2599" s="25"/>
      <c r="E2599" s="25"/>
      <c r="F2599" s="29"/>
      <c r="G2599" s="29"/>
      <c r="H2599" s="29"/>
      <c r="I2599" s="29"/>
      <c r="J2599" s="29"/>
      <c r="K2599" s="25"/>
      <c r="L2599" s="155"/>
      <c r="M2599" s="155"/>
      <c r="N2599" s="155"/>
      <c r="O2599" s="155"/>
      <c r="P2599" s="155"/>
      <c r="Q2599" s="28"/>
      <c r="R2599" s="29"/>
      <c r="S2599" s="27"/>
      <c r="T2599" s="27"/>
      <c r="U2599" s="28"/>
      <c r="V2599" s="156"/>
      <c r="W2599" s="156"/>
      <c r="X2599" s="156"/>
      <c r="Y2599" s="37"/>
      <c r="Z2599" s="37"/>
      <c r="AA2599" s="37"/>
      <c r="AB2599" s="30"/>
      <c r="AC2599" s="30"/>
      <c r="AD2599" s="31"/>
      <c r="AE2599" s="30"/>
      <c r="AF2599" s="30"/>
      <c r="AG2599" s="32"/>
      <c r="AH2599" s="30"/>
      <c r="AJ2599" s="30"/>
      <c r="AK2599" s="30"/>
      <c r="AL2599" s="30"/>
      <c r="AM2599" s="30"/>
      <c r="AN2599" s="30"/>
      <c r="AO2599" s="30"/>
      <c r="AP2599" s="30"/>
      <c r="AQ2599" s="30"/>
      <c r="AR2599" s="30"/>
      <c r="AS2599" s="30"/>
      <c r="AT2599" s="30"/>
      <c r="AU2599" s="121"/>
      <c r="AV2599" s="129"/>
      <c r="AW2599" s="129"/>
      <c r="AX2599" s="129"/>
    </row>
    <row r="2600" spans="1:50" x14ac:dyDescent="0.25">
      <c r="A2600" s="154"/>
      <c r="B2600" s="28"/>
      <c r="C2600" s="155"/>
      <c r="D2600" s="25"/>
      <c r="E2600" s="25"/>
      <c r="F2600" s="29"/>
      <c r="G2600" s="29"/>
      <c r="H2600" s="29"/>
      <c r="I2600" s="29"/>
      <c r="J2600" s="29"/>
      <c r="K2600" s="25"/>
      <c r="L2600" s="155"/>
      <c r="M2600" s="155"/>
      <c r="N2600" s="155"/>
      <c r="O2600" s="155"/>
      <c r="P2600" s="155"/>
      <c r="Q2600" s="28"/>
      <c r="R2600" s="29"/>
      <c r="S2600" s="27"/>
      <c r="T2600" s="27"/>
      <c r="U2600" s="28"/>
      <c r="V2600" s="156"/>
      <c r="W2600" s="156"/>
      <c r="X2600" s="156"/>
      <c r="Y2600" s="37"/>
      <c r="Z2600" s="37"/>
      <c r="AA2600" s="37"/>
      <c r="AB2600" s="30"/>
      <c r="AC2600" s="30"/>
      <c r="AD2600" s="31"/>
      <c r="AE2600" s="30"/>
      <c r="AF2600" s="30"/>
      <c r="AG2600" s="32"/>
      <c r="AH2600" s="30"/>
      <c r="AJ2600" s="30"/>
      <c r="AK2600" s="30"/>
      <c r="AL2600" s="30"/>
      <c r="AM2600" s="30"/>
      <c r="AN2600" s="30"/>
      <c r="AO2600" s="30"/>
      <c r="AP2600" s="30"/>
      <c r="AQ2600" s="30"/>
      <c r="AR2600" s="30"/>
      <c r="AS2600" s="30"/>
      <c r="AT2600" s="30"/>
      <c r="AU2600" s="121"/>
      <c r="AV2600" s="129"/>
      <c r="AW2600" s="129"/>
      <c r="AX2600" s="129"/>
    </row>
    <row r="2601" spans="1:50" x14ac:dyDescent="0.25">
      <c r="A2601" s="154"/>
      <c r="B2601" s="28"/>
      <c r="C2601" s="155"/>
      <c r="D2601" s="25"/>
      <c r="E2601" s="25"/>
      <c r="F2601" s="29"/>
      <c r="G2601" s="29"/>
      <c r="H2601" s="29"/>
      <c r="I2601" s="29"/>
      <c r="J2601" s="29"/>
      <c r="K2601" s="25"/>
      <c r="L2601" s="155"/>
      <c r="M2601" s="155"/>
      <c r="N2601" s="155"/>
      <c r="O2601" s="155"/>
      <c r="P2601" s="155"/>
      <c r="Q2601" s="28"/>
      <c r="R2601" s="29"/>
      <c r="S2601" s="27"/>
      <c r="T2601" s="27"/>
      <c r="U2601" s="28"/>
      <c r="V2601" s="156"/>
      <c r="W2601" s="156"/>
      <c r="X2601" s="156"/>
      <c r="Y2601" s="37"/>
      <c r="Z2601" s="37"/>
      <c r="AA2601" s="37"/>
      <c r="AB2601" s="30"/>
      <c r="AC2601" s="30"/>
      <c r="AD2601" s="31"/>
      <c r="AE2601" s="30"/>
      <c r="AF2601" s="30"/>
      <c r="AG2601" s="32"/>
      <c r="AH2601" s="30"/>
      <c r="AJ2601" s="30"/>
      <c r="AK2601" s="30"/>
      <c r="AL2601" s="30"/>
      <c r="AM2601" s="30"/>
      <c r="AN2601" s="30"/>
      <c r="AO2601" s="30"/>
      <c r="AP2601" s="30"/>
      <c r="AQ2601" s="30"/>
      <c r="AR2601" s="30"/>
      <c r="AS2601" s="30"/>
      <c r="AT2601" s="30"/>
      <c r="AU2601" s="121"/>
      <c r="AV2601" s="129"/>
      <c r="AW2601" s="129"/>
      <c r="AX2601" s="129"/>
    </row>
    <row r="2602" spans="1:50" x14ac:dyDescent="0.25">
      <c r="A2602" s="154"/>
      <c r="B2602" s="28"/>
      <c r="C2602" s="155"/>
      <c r="D2602" s="25"/>
      <c r="E2602" s="25"/>
      <c r="F2602" s="29"/>
      <c r="G2602" s="29"/>
      <c r="H2602" s="29"/>
      <c r="I2602" s="29"/>
      <c r="J2602" s="29"/>
      <c r="K2602" s="25"/>
      <c r="L2602" s="155"/>
      <c r="M2602" s="155"/>
      <c r="N2602" s="155"/>
      <c r="O2602" s="155"/>
      <c r="P2602" s="155"/>
      <c r="Q2602" s="28"/>
      <c r="R2602" s="29"/>
      <c r="S2602" s="27"/>
      <c r="T2602" s="27"/>
      <c r="U2602" s="28"/>
      <c r="V2602" s="156"/>
      <c r="W2602" s="156"/>
      <c r="X2602" s="156"/>
      <c r="Y2602" s="37"/>
      <c r="Z2602" s="37"/>
      <c r="AA2602" s="37"/>
      <c r="AB2602" s="30"/>
      <c r="AC2602" s="30"/>
      <c r="AD2602" s="31"/>
      <c r="AE2602" s="30"/>
      <c r="AF2602" s="30"/>
      <c r="AG2602" s="32"/>
      <c r="AH2602" s="30"/>
      <c r="AJ2602" s="30"/>
      <c r="AK2602" s="30"/>
      <c r="AL2602" s="30"/>
      <c r="AM2602" s="30"/>
      <c r="AN2602" s="30"/>
      <c r="AO2602" s="30"/>
      <c r="AP2602" s="30"/>
      <c r="AQ2602" s="30"/>
      <c r="AR2602" s="30"/>
      <c r="AS2602" s="30"/>
      <c r="AT2602" s="30"/>
      <c r="AU2602" s="121"/>
      <c r="AV2602" s="129"/>
      <c r="AW2602" s="129"/>
      <c r="AX2602" s="129"/>
    </row>
    <row r="2603" spans="1:50" x14ac:dyDescent="0.25">
      <c r="A2603" s="154"/>
      <c r="B2603" s="28"/>
      <c r="C2603" s="155"/>
      <c r="D2603" s="25"/>
      <c r="E2603" s="25"/>
      <c r="F2603" s="29"/>
      <c r="G2603" s="29"/>
      <c r="H2603" s="29"/>
      <c r="I2603" s="29"/>
      <c r="J2603" s="29"/>
      <c r="K2603" s="25"/>
      <c r="L2603" s="155"/>
      <c r="M2603" s="155"/>
      <c r="N2603" s="155"/>
      <c r="O2603" s="155"/>
      <c r="P2603" s="155"/>
      <c r="Q2603" s="28"/>
      <c r="R2603" s="29"/>
      <c r="S2603" s="27"/>
      <c r="T2603" s="27"/>
      <c r="U2603" s="28"/>
      <c r="V2603" s="156"/>
      <c r="W2603" s="156"/>
      <c r="X2603" s="156"/>
      <c r="Y2603" s="37"/>
      <c r="Z2603" s="37"/>
      <c r="AA2603" s="37"/>
      <c r="AB2603" s="30"/>
      <c r="AC2603" s="30"/>
      <c r="AD2603" s="31"/>
      <c r="AE2603" s="30"/>
      <c r="AF2603" s="30"/>
      <c r="AG2603" s="32"/>
      <c r="AH2603" s="30"/>
      <c r="AJ2603" s="30"/>
      <c r="AK2603" s="30"/>
      <c r="AL2603" s="30"/>
      <c r="AM2603" s="30"/>
      <c r="AN2603" s="30"/>
      <c r="AO2603" s="30"/>
      <c r="AP2603" s="30"/>
      <c r="AQ2603" s="30"/>
      <c r="AR2603" s="30"/>
      <c r="AS2603" s="30"/>
      <c r="AT2603" s="30"/>
      <c r="AU2603" s="121"/>
      <c r="AV2603" s="129"/>
      <c r="AW2603" s="129"/>
      <c r="AX2603" s="129"/>
    </row>
    <row r="2604" spans="1:50" x14ac:dyDescent="0.25">
      <c r="A2604" s="154"/>
      <c r="B2604" s="28"/>
      <c r="C2604" s="155"/>
      <c r="D2604" s="25"/>
      <c r="E2604" s="25"/>
      <c r="F2604" s="29"/>
      <c r="G2604" s="29"/>
      <c r="H2604" s="29"/>
      <c r="I2604" s="29"/>
      <c r="J2604" s="29"/>
      <c r="K2604" s="25"/>
      <c r="L2604" s="155"/>
      <c r="M2604" s="155"/>
      <c r="N2604" s="155"/>
      <c r="O2604" s="155"/>
      <c r="P2604" s="155"/>
      <c r="Q2604" s="28"/>
      <c r="R2604" s="29"/>
      <c r="S2604" s="27"/>
      <c r="T2604" s="27"/>
      <c r="U2604" s="28"/>
      <c r="V2604" s="156"/>
      <c r="W2604" s="156"/>
      <c r="X2604" s="156"/>
      <c r="Y2604" s="37"/>
      <c r="Z2604" s="37"/>
      <c r="AA2604" s="37"/>
      <c r="AB2604" s="30"/>
      <c r="AC2604" s="30"/>
      <c r="AD2604" s="31"/>
      <c r="AE2604" s="30"/>
      <c r="AF2604" s="30"/>
      <c r="AG2604" s="32"/>
      <c r="AH2604" s="30"/>
      <c r="AJ2604" s="30"/>
      <c r="AK2604" s="30"/>
      <c r="AL2604" s="30"/>
      <c r="AM2604" s="30"/>
      <c r="AN2604" s="30"/>
      <c r="AO2604" s="30"/>
      <c r="AP2604" s="30"/>
      <c r="AQ2604" s="30"/>
      <c r="AR2604" s="30"/>
      <c r="AS2604" s="30"/>
      <c r="AT2604" s="30"/>
      <c r="AU2604" s="121"/>
      <c r="AV2604" s="129"/>
      <c r="AW2604" s="129"/>
      <c r="AX2604" s="129"/>
    </row>
    <row r="2605" spans="1:50" x14ac:dyDescent="0.25">
      <c r="A2605" s="154"/>
      <c r="B2605" s="28"/>
      <c r="C2605" s="155"/>
      <c r="D2605" s="25"/>
      <c r="E2605" s="25"/>
      <c r="F2605" s="29"/>
      <c r="G2605" s="29"/>
      <c r="H2605" s="29"/>
      <c r="I2605" s="29"/>
      <c r="J2605" s="29"/>
      <c r="K2605" s="25"/>
      <c r="L2605" s="155"/>
      <c r="M2605" s="155"/>
      <c r="N2605" s="155"/>
      <c r="O2605" s="155"/>
      <c r="P2605" s="155"/>
      <c r="Q2605" s="28"/>
      <c r="R2605" s="29"/>
      <c r="S2605" s="27"/>
      <c r="T2605" s="27"/>
      <c r="U2605" s="28"/>
      <c r="V2605" s="156"/>
      <c r="W2605" s="156"/>
      <c r="X2605" s="156"/>
      <c r="Y2605" s="37"/>
      <c r="Z2605" s="37"/>
      <c r="AA2605" s="37"/>
      <c r="AB2605" s="30"/>
      <c r="AC2605" s="30"/>
      <c r="AD2605" s="31"/>
      <c r="AE2605" s="30"/>
      <c r="AF2605" s="30"/>
      <c r="AG2605" s="32"/>
      <c r="AH2605" s="30"/>
      <c r="AJ2605" s="30"/>
      <c r="AK2605" s="30"/>
      <c r="AL2605" s="30"/>
      <c r="AM2605" s="30"/>
      <c r="AN2605" s="30"/>
      <c r="AO2605" s="30"/>
      <c r="AP2605" s="30"/>
      <c r="AQ2605" s="30"/>
      <c r="AR2605" s="30"/>
      <c r="AS2605" s="30"/>
      <c r="AT2605" s="30"/>
      <c r="AU2605" s="121"/>
      <c r="AV2605" s="129"/>
      <c r="AW2605" s="129"/>
      <c r="AX2605" s="129"/>
    </row>
    <row r="2606" spans="1:50" x14ac:dyDescent="0.25">
      <c r="A2606" s="154"/>
      <c r="B2606" s="28"/>
      <c r="C2606" s="155"/>
      <c r="D2606" s="25"/>
      <c r="E2606" s="25"/>
      <c r="F2606" s="29"/>
      <c r="G2606" s="29"/>
      <c r="H2606" s="29"/>
      <c r="I2606" s="29"/>
      <c r="J2606" s="29"/>
      <c r="K2606" s="25"/>
      <c r="L2606" s="155"/>
      <c r="M2606" s="155"/>
      <c r="N2606" s="155"/>
      <c r="O2606" s="155"/>
      <c r="P2606" s="155"/>
      <c r="Q2606" s="28"/>
      <c r="R2606" s="29"/>
      <c r="S2606" s="27"/>
      <c r="T2606" s="27"/>
      <c r="U2606" s="28"/>
      <c r="V2606" s="156"/>
      <c r="W2606" s="156"/>
      <c r="X2606" s="156"/>
      <c r="Y2606" s="37"/>
      <c r="Z2606" s="37"/>
      <c r="AA2606" s="37"/>
      <c r="AB2606" s="30"/>
      <c r="AC2606" s="30"/>
      <c r="AD2606" s="31"/>
      <c r="AE2606" s="30"/>
      <c r="AF2606" s="30"/>
      <c r="AG2606" s="32"/>
      <c r="AH2606" s="30"/>
      <c r="AJ2606" s="30"/>
      <c r="AK2606" s="30"/>
      <c r="AL2606" s="30"/>
      <c r="AM2606" s="30"/>
      <c r="AN2606" s="30"/>
      <c r="AO2606" s="30"/>
      <c r="AP2606" s="30"/>
      <c r="AQ2606" s="30"/>
      <c r="AR2606" s="30"/>
      <c r="AS2606" s="30"/>
      <c r="AT2606" s="30"/>
      <c r="AU2606" s="121"/>
      <c r="AV2606" s="129"/>
      <c r="AW2606" s="129"/>
      <c r="AX2606" s="129"/>
    </row>
    <row r="2607" spans="1:50" x14ac:dyDescent="0.25">
      <c r="A2607" s="154"/>
      <c r="B2607" s="28"/>
      <c r="C2607" s="155"/>
      <c r="D2607" s="25"/>
      <c r="E2607" s="25"/>
      <c r="F2607" s="29"/>
      <c r="G2607" s="29"/>
      <c r="H2607" s="29"/>
      <c r="I2607" s="29"/>
      <c r="J2607" s="29"/>
      <c r="K2607" s="25"/>
      <c r="L2607" s="155"/>
      <c r="M2607" s="155"/>
      <c r="N2607" s="155"/>
      <c r="O2607" s="155"/>
      <c r="P2607" s="155"/>
      <c r="Q2607" s="28"/>
      <c r="R2607" s="29"/>
      <c r="S2607" s="27"/>
      <c r="T2607" s="27"/>
      <c r="U2607" s="28"/>
      <c r="V2607" s="156"/>
      <c r="W2607" s="156"/>
      <c r="X2607" s="156"/>
      <c r="Y2607" s="37"/>
      <c r="Z2607" s="37"/>
      <c r="AA2607" s="37"/>
      <c r="AB2607" s="30"/>
      <c r="AC2607" s="30"/>
      <c r="AD2607" s="31"/>
      <c r="AE2607" s="30"/>
      <c r="AF2607" s="30"/>
      <c r="AG2607" s="32"/>
      <c r="AH2607" s="30"/>
      <c r="AJ2607" s="30"/>
      <c r="AK2607" s="30"/>
      <c r="AL2607" s="30"/>
      <c r="AM2607" s="30"/>
      <c r="AN2607" s="30"/>
      <c r="AO2607" s="30"/>
      <c r="AP2607" s="30"/>
      <c r="AQ2607" s="30"/>
      <c r="AR2607" s="30"/>
      <c r="AS2607" s="30"/>
      <c r="AT2607" s="30"/>
      <c r="AU2607" s="121"/>
      <c r="AV2607" s="129"/>
      <c r="AW2607" s="129"/>
      <c r="AX2607" s="129"/>
    </row>
    <row r="2608" spans="1:50" x14ac:dyDescent="0.25">
      <c r="A2608" s="154"/>
      <c r="B2608" s="28"/>
      <c r="C2608" s="155"/>
      <c r="D2608" s="25"/>
      <c r="E2608" s="25"/>
      <c r="F2608" s="29"/>
      <c r="G2608" s="29"/>
      <c r="H2608" s="29"/>
      <c r="I2608" s="29"/>
      <c r="J2608" s="29"/>
      <c r="K2608" s="25"/>
      <c r="L2608" s="155"/>
      <c r="M2608" s="155"/>
      <c r="N2608" s="155"/>
      <c r="O2608" s="155"/>
      <c r="P2608" s="155"/>
      <c r="Q2608" s="28"/>
      <c r="R2608" s="29"/>
      <c r="S2608" s="27"/>
      <c r="T2608" s="27"/>
      <c r="U2608" s="28"/>
      <c r="V2608" s="156"/>
      <c r="W2608" s="156"/>
      <c r="X2608" s="156"/>
      <c r="Y2608" s="37"/>
      <c r="Z2608" s="37"/>
      <c r="AA2608" s="37"/>
      <c r="AB2608" s="30"/>
      <c r="AC2608" s="30"/>
      <c r="AD2608" s="31"/>
      <c r="AE2608" s="30"/>
      <c r="AF2608" s="30"/>
      <c r="AG2608" s="32"/>
      <c r="AH2608" s="30"/>
      <c r="AJ2608" s="30"/>
      <c r="AK2608" s="30"/>
      <c r="AL2608" s="30"/>
      <c r="AM2608" s="30"/>
      <c r="AN2608" s="30"/>
      <c r="AO2608" s="30"/>
      <c r="AP2608" s="30"/>
      <c r="AQ2608" s="30"/>
      <c r="AR2608" s="30"/>
      <c r="AS2608" s="30"/>
      <c r="AT2608" s="30"/>
      <c r="AU2608" s="121"/>
      <c r="AV2608" s="129"/>
      <c r="AW2608" s="129"/>
      <c r="AX2608" s="129"/>
    </row>
    <row r="2609" spans="1:50" x14ac:dyDescent="0.25">
      <c r="A2609" s="154"/>
      <c r="B2609" s="28"/>
      <c r="C2609" s="155"/>
      <c r="D2609" s="25"/>
      <c r="E2609" s="25"/>
      <c r="F2609" s="29"/>
      <c r="G2609" s="29"/>
      <c r="H2609" s="29"/>
      <c r="I2609" s="29"/>
      <c r="J2609" s="29"/>
      <c r="K2609" s="25"/>
      <c r="L2609" s="155"/>
      <c r="M2609" s="155"/>
      <c r="N2609" s="155"/>
      <c r="O2609" s="155"/>
      <c r="P2609" s="155"/>
      <c r="Q2609" s="28"/>
      <c r="R2609" s="29"/>
      <c r="S2609" s="27"/>
      <c r="T2609" s="27"/>
      <c r="U2609" s="28"/>
      <c r="V2609" s="156"/>
      <c r="W2609" s="156"/>
      <c r="X2609" s="156"/>
      <c r="Y2609" s="37"/>
      <c r="Z2609" s="37"/>
      <c r="AA2609" s="37"/>
      <c r="AB2609" s="30"/>
      <c r="AC2609" s="30"/>
      <c r="AD2609" s="31"/>
      <c r="AE2609" s="30"/>
      <c r="AF2609" s="30"/>
      <c r="AG2609" s="32"/>
      <c r="AH2609" s="30"/>
      <c r="AJ2609" s="30"/>
      <c r="AK2609" s="30"/>
      <c r="AL2609" s="30"/>
      <c r="AM2609" s="30"/>
      <c r="AN2609" s="30"/>
      <c r="AO2609" s="30"/>
      <c r="AP2609" s="30"/>
      <c r="AQ2609" s="30"/>
      <c r="AR2609" s="30"/>
      <c r="AS2609" s="30"/>
      <c r="AT2609" s="30"/>
      <c r="AU2609" s="121"/>
      <c r="AV2609" s="129"/>
      <c r="AW2609" s="129"/>
      <c r="AX2609" s="129"/>
    </row>
    <row r="2610" spans="1:50" x14ac:dyDescent="0.25">
      <c r="A2610" s="154"/>
      <c r="B2610" s="28"/>
      <c r="C2610" s="155"/>
      <c r="D2610" s="25"/>
      <c r="E2610" s="25"/>
      <c r="F2610" s="29"/>
      <c r="G2610" s="29"/>
      <c r="H2610" s="29"/>
      <c r="I2610" s="29"/>
      <c r="J2610" s="29"/>
      <c r="K2610" s="25"/>
      <c r="L2610" s="155"/>
      <c r="M2610" s="155"/>
      <c r="N2610" s="155"/>
      <c r="O2610" s="155"/>
      <c r="P2610" s="155"/>
      <c r="Q2610" s="28"/>
      <c r="R2610" s="29"/>
      <c r="S2610" s="27"/>
      <c r="T2610" s="27"/>
      <c r="U2610" s="28"/>
      <c r="V2610" s="156"/>
      <c r="W2610" s="156"/>
      <c r="X2610" s="156"/>
      <c r="Y2610" s="37"/>
      <c r="Z2610" s="37"/>
      <c r="AA2610" s="37"/>
      <c r="AB2610" s="30"/>
      <c r="AC2610" s="30"/>
      <c r="AD2610" s="31"/>
      <c r="AE2610" s="30"/>
      <c r="AF2610" s="30"/>
      <c r="AG2610" s="32"/>
      <c r="AH2610" s="30"/>
      <c r="AJ2610" s="30"/>
      <c r="AK2610" s="30"/>
      <c r="AL2610" s="30"/>
      <c r="AM2610" s="30"/>
      <c r="AN2610" s="30"/>
      <c r="AO2610" s="30"/>
      <c r="AP2610" s="30"/>
      <c r="AQ2610" s="30"/>
      <c r="AR2610" s="30"/>
      <c r="AS2610" s="30"/>
      <c r="AT2610" s="30"/>
      <c r="AU2610" s="121"/>
      <c r="AV2610" s="129"/>
      <c r="AW2610" s="129"/>
      <c r="AX2610" s="129"/>
    </row>
    <row r="2611" spans="1:50" x14ac:dyDescent="0.25">
      <c r="A2611" s="154"/>
      <c r="B2611" s="28"/>
      <c r="C2611" s="155"/>
      <c r="D2611" s="25"/>
      <c r="E2611" s="25"/>
      <c r="F2611" s="29"/>
      <c r="G2611" s="29"/>
      <c r="H2611" s="29"/>
      <c r="I2611" s="29"/>
      <c r="J2611" s="29"/>
      <c r="K2611" s="25"/>
      <c r="L2611" s="155"/>
      <c r="M2611" s="155"/>
      <c r="N2611" s="155"/>
      <c r="O2611" s="155"/>
      <c r="P2611" s="155"/>
      <c r="Q2611" s="28"/>
      <c r="R2611" s="29"/>
      <c r="S2611" s="27"/>
      <c r="T2611" s="27"/>
      <c r="U2611" s="28"/>
      <c r="V2611" s="156"/>
      <c r="W2611" s="156"/>
      <c r="X2611" s="156"/>
      <c r="Y2611" s="37"/>
      <c r="Z2611" s="37"/>
      <c r="AA2611" s="37"/>
      <c r="AB2611" s="30"/>
      <c r="AC2611" s="30"/>
      <c r="AD2611" s="31"/>
      <c r="AE2611" s="30"/>
      <c r="AF2611" s="30"/>
      <c r="AG2611" s="32"/>
      <c r="AH2611" s="30"/>
      <c r="AJ2611" s="30"/>
      <c r="AK2611" s="30"/>
      <c r="AL2611" s="30"/>
      <c r="AM2611" s="30"/>
      <c r="AN2611" s="30"/>
      <c r="AO2611" s="30"/>
      <c r="AP2611" s="30"/>
      <c r="AQ2611" s="30"/>
      <c r="AR2611" s="30"/>
      <c r="AS2611" s="30"/>
      <c r="AT2611" s="30"/>
      <c r="AU2611" s="121"/>
      <c r="AV2611" s="129"/>
      <c r="AW2611" s="129"/>
      <c r="AX2611" s="129"/>
    </row>
    <row r="2612" spans="1:50" x14ac:dyDescent="0.25">
      <c r="A2612" s="154"/>
      <c r="B2612" s="28"/>
      <c r="C2612" s="155"/>
      <c r="D2612" s="25"/>
      <c r="E2612" s="25"/>
      <c r="F2612" s="29"/>
      <c r="G2612" s="29"/>
      <c r="H2612" s="29"/>
      <c r="I2612" s="29"/>
      <c r="J2612" s="29"/>
      <c r="K2612" s="25"/>
      <c r="L2612" s="155"/>
      <c r="M2612" s="155"/>
      <c r="N2612" s="155"/>
      <c r="O2612" s="155"/>
      <c r="P2612" s="155"/>
      <c r="Q2612" s="28"/>
      <c r="R2612" s="29"/>
      <c r="S2612" s="27"/>
      <c r="T2612" s="27"/>
      <c r="U2612" s="28"/>
      <c r="V2612" s="156"/>
      <c r="W2612" s="156"/>
      <c r="X2612" s="156"/>
      <c r="Y2612" s="37"/>
      <c r="Z2612" s="37"/>
      <c r="AA2612" s="37"/>
      <c r="AB2612" s="30"/>
      <c r="AC2612" s="30"/>
      <c r="AD2612" s="31"/>
      <c r="AE2612" s="30"/>
      <c r="AF2612" s="30"/>
      <c r="AG2612" s="32"/>
      <c r="AH2612" s="30"/>
      <c r="AJ2612" s="30"/>
      <c r="AK2612" s="30"/>
      <c r="AL2612" s="30"/>
      <c r="AM2612" s="30"/>
      <c r="AN2612" s="30"/>
      <c r="AO2612" s="30"/>
      <c r="AP2612" s="30"/>
      <c r="AQ2612" s="30"/>
      <c r="AR2612" s="30"/>
      <c r="AS2612" s="30"/>
      <c r="AT2612" s="30"/>
      <c r="AU2612" s="121"/>
      <c r="AV2612" s="129"/>
      <c r="AW2612" s="129"/>
      <c r="AX2612" s="129"/>
    </row>
    <row r="2613" spans="1:50" x14ac:dyDescent="0.25">
      <c r="A2613" s="154"/>
      <c r="B2613" s="28"/>
      <c r="C2613" s="155"/>
      <c r="D2613" s="25"/>
      <c r="E2613" s="25"/>
      <c r="F2613" s="29"/>
      <c r="G2613" s="29"/>
      <c r="H2613" s="29"/>
      <c r="I2613" s="29"/>
      <c r="J2613" s="29"/>
      <c r="K2613" s="25"/>
      <c r="L2613" s="155"/>
      <c r="M2613" s="155"/>
      <c r="N2613" s="155"/>
      <c r="O2613" s="155"/>
      <c r="P2613" s="155"/>
      <c r="Q2613" s="28"/>
      <c r="R2613" s="29"/>
      <c r="S2613" s="27"/>
      <c r="T2613" s="27"/>
      <c r="U2613" s="28"/>
      <c r="V2613" s="156"/>
      <c r="W2613" s="156"/>
      <c r="X2613" s="156"/>
      <c r="Y2613" s="37"/>
      <c r="Z2613" s="37"/>
      <c r="AA2613" s="37"/>
      <c r="AB2613" s="30"/>
      <c r="AC2613" s="30"/>
      <c r="AD2613" s="31"/>
      <c r="AE2613" s="30"/>
      <c r="AF2613" s="30"/>
      <c r="AG2613" s="32"/>
      <c r="AH2613" s="30"/>
      <c r="AJ2613" s="30"/>
      <c r="AK2613" s="30"/>
      <c r="AL2613" s="30"/>
      <c r="AM2613" s="30"/>
      <c r="AN2613" s="30"/>
      <c r="AO2613" s="30"/>
      <c r="AP2613" s="30"/>
      <c r="AQ2613" s="30"/>
      <c r="AR2613" s="30"/>
      <c r="AS2613" s="30"/>
      <c r="AT2613" s="30"/>
      <c r="AU2613" s="121"/>
      <c r="AV2613" s="129"/>
      <c r="AW2613" s="129"/>
      <c r="AX2613" s="129"/>
    </row>
    <row r="2614" spans="1:50" x14ac:dyDescent="0.25">
      <c r="A2614" s="154"/>
      <c r="B2614" s="28"/>
      <c r="C2614" s="155"/>
      <c r="D2614" s="25"/>
      <c r="E2614" s="25"/>
      <c r="F2614" s="29"/>
      <c r="G2614" s="29"/>
      <c r="H2614" s="29"/>
      <c r="I2614" s="29"/>
      <c r="J2614" s="29"/>
      <c r="K2614" s="25"/>
      <c r="L2614" s="155"/>
      <c r="M2614" s="155"/>
      <c r="N2614" s="155"/>
      <c r="O2614" s="155"/>
      <c r="P2614" s="155"/>
      <c r="Q2614" s="28"/>
      <c r="R2614" s="29"/>
      <c r="S2614" s="27"/>
      <c r="T2614" s="27"/>
      <c r="U2614" s="28"/>
      <c r="V2614" s="156"/>
      <c r="W2614" s="156"/>
      <c r="X2614" s="156"/>
      <c r="Y2614" s="37"/>
      <c r="Z2614" s="37"/>
      <c r="AA2614" s="37"/>
      <c r="AB2614" s="30"/>
      <c r="AC2614" s="30"/>
      <c r="AD2614" s="31"/>
      <c r="AE2614" s="30"/>
      <c r="AF2614" s="30"/>
      <c r="AG2614" s="32"/>
      <c r="AH2614" s="30"/>
      <c r="AJ2614" s="30"/>
      <c r="AK2614" s="30"/>
      <c r="AL2614" s="30"/>
      <c r="AM2614" s="30"/>
      <c r="AN2614" s="30"/>
      <c r="AO2614" s="30"/>
      <c r="AP2614" s="30"/>
      <c r="AQ2614" s="30"/>
      <c r="AR2614" s="30"/>
      <c r="AS2614" s="30"/>
      <c r="AT2614" s="30"/>
      <c r="AU2614" s="121"/>
      <c r="AV2614" s="129"/>
      <c r="AW2614" s="129"/>
      <c r="AX2614" s="129"/>
    </row>
    <row r="2615" spans="1:50" x14ac:dyDescent="0.25">
      <c r="A2615" s="154"/>
      <c r="B2615" s="28"/>
      <c r="C2615" s="155"/>
      <c r="D2615" s="25"/>
      <c r="E2615" s="25"/>
      <c r="F2615" s="29"/>
      <c r="G2615" s="29"/>
      <c r="H2615" s="29"/>
      <c r="I2615" s="29"/>
      <c r="J2615" s="29"/>
      <c r="K2615" s="25"/>
      <c r="L2615" s="155"/>
      <c r="M2615" s="155"/>
      <c r="N2615" s="155"/>
      <c r="O2615" s="155"/>
      <c r="P2615" s="155"/>
      <c r="Q2615" s="28"/>
      <c r="R2615" s="29"/>
      <c r="S2615" s="27"/>
      <c r="T2615" s="27"/>
      <c r="U2615" s="28"/>
      <c r="V2615" s="156"/>
      <c r="W2615" s="156"/>
      <c r="X2615" s="156"/>
      <c r="Y2615" s="37"/>
      <c r="Z2615" s="37"/>
      <c r="AA2615" s="37"/>
      <c r="AB2615" s="30"/>
      <c r="AC2615" s="30"/>
      <c r="AD2615" s="31"/>
      <c r="AE2615" s="30"/>
      <c r="AF2615" s="30"/>
      <c r="AG2615" s="32"/>
      <c r="AH2615" s="30"/>
      <c r="AJ2615" s="30"/>
      <c r="AK2615" s="30"/>
      <c r="AL2615" s="30"/>
      <c r="AM2615" s="30"/>
      <c r="AN2615" s="30"/>
      <c r="AO2615" s="30"/>
      <c r="AP2615" s="30"/>
      <c r="AQ2615" s="30"/>
      <c r="AR2615" s="30"/>
      <c r="AS2615" s="30"/>
      <c r="AT2615" s="30"/>
      <c r="AU2615" s="121"/>
      <c r="AV2615" s="129"/>
      <c r="AW2615" s="129"/>
      <c r="AX2615" s="129"/>
    </row>
    <row r="2616" spans="1:50" x14ac:dyDescent="0.25">
      <c r="A2616" s="154"/>
      <c r="B2616" s="28"/>
      <c r="C2616" s="155"/>
      <c r="D2616" s="25"/>
      <c r="E2616" s="25"/>
      <c r="F2616" s="29"/>
      <c r="G2616" s="29"/>
      <c r="H2616" s="29"/>
      <c r="I2616" s="29"/>
      <c r="J2616" s="29"/>
      <c r="K2616" s="25"/>
      <c r="L2616" s="155"/>
      <c r="M2616" s="155"/>
      <c r="N2616" s="155"/>
      <c r="O2616" s="155"/>
      <c r="P2616" s="155"/>
      <c r="Q2616" s="28"/>
      <c r="R2616" s="29"/>
      <c r="S2616" s="27"/>
      <c r="T2616" s="27"/>
      <c r="U2616" s="28"/>
      <c r="V2616" s="156"/>
      <c r="W2616" s="156"/>
      <c r="X2616" s="156"/>
      <c r="Y2616" s="37"/>
      <c r="Z2616" s="37"/>
      <c r="AA2616" s="37"/>
      <c r="AB2616" s="30"/>
      <c r="AC2616" s="30"/>
      <c r="AD2616" s="31"/>
      <c r="AE2616" s="30"/>
      <c r="AF2616" s="30"/>
      <c r="AG2616" s="32"/>
      <c r="AH2616" s="30"/>
      <c r="AJ2616" s="30"/>
      <c r="AK2616" s="30"/>
      <c r="AL2616" s="30"/>
      <c r="AM2616" s="30"/>
      <c r="AN2616" s="30"/>
      <c r="AO2616" s="30"/>
      <c r="AP2616" s="30"/>
      <c r="AQ2616" s="30"/>
      <c r="AR2616" s="30"/>
      <c r="AS2616" s="30"/>
      <c r="AT2616" s="30"/>
      <c r="AU2616" s="121"/>
      <c r="AV2616" s="129"/>
      <c r="AW2616" s="129"/>
      <c r="AX2616" s="129"/>
    </row>
    <row r="2617" spans="1:50" x14ac:dyDescent="0.25">
      <c r="A2617" s="154"/>
      <c r="B2617" s="28"/>
      <c r="C2617" s="155"/>
      <c r="D2617" s="25"/>
      <c r="E2617" s="25"/>
      <c r="F2617" s="29"/>
      <c r="G2617" s="29"/>
      <c r="H2617" s="29"/>
      <c r="I2617" s="29"/>
      <c r="J2617" s="29"/>
      <c r="K2617" s="25"/>
      <c r="L2617" s="155"/>
      <c r="M2617" s="155"/>
      <c r="N2617" s="155"/>
      <c r="O2617" s="155"/>
      <c r="P2617" s="155"/>
      <c r="Q2617" s="28"/>
      <c r="R2617" s="29"/>
      <c r="S2617" s="27"/>
      <c r="T2617" s="27"/>
      <c r="U2617" s="28"/>
      <c r="V2617" s="156"/>
      <c r="W2617" s="156"/>
      <c r="X2617" s="156"/>
      <c r="Y2617" s="37"/>
      <c r="Z2617" s="37"/>
      <c r="AA2617" s="37"/>
      <c r="AB2617" s="30"/>
      <c r="AC2617" s="30"/>
      <c r="AD2617" s="31"/>
      <c r="AE2617" s="30"/>
      <c r="AF2617" s="30"/>
      <c r="AG2617" s="32"/>
      <c r="AH2617" s="30"/>
      <c r="AJ2617" s="30"/>
      <c r="AK2617" s="30"/>
      <c r="AL2617" s="30"/>
      <c r="AM2617" s="30"/>
      <c r="AN2617" s="30"/>
      <c r="AO2617" s="30"/>
      <c r="AP2617" s="30"/>
      <c r="AQ2617" s="30"/>
      <c r="AR2617" s="30"/>
      <c r="AS2617" s="30"/>
      <c r="AT2617" s="30"/>
      <c r="AU2617" s="121"/>
      <c r="AV2617" s="129"/>
      <c r="AW2617" s="129"/>
      <c r="AX2617" s="129"/>
    </row>
    <row r="2618" spans="1:50" x14ac:dyDescent="0.25">
      <c r="A2618" s="154"/>
      <c r="B2618" s="28"/>
      <c r="C2618" s="155"/>
      <c r="D2618" s="25"/>
      <c r="E2618" s="25"/>
      <c r="F2618" s="29"/>
      <c r="G2618" s="29"/>
      <c r="H2618" s="29"/>
      <c r="I2618" s="29"/>
      <c r="J2618" s="29"/>
      <c r="K2618" s="25"/>
      <c r="L2618" s="155"/>
      <c r="M2618" s="155"/>
      <c r="N2618" s="155"/>
      <c r="O2618" s="155"/>
      <c r="P2618" s="155"/>
      <c r="Q2618" s="28"/>
      <c r="R2618" s="29"/>
      <c r="S2618" s="27"/>
      <c r="T2618" s="27"/>
      <c r="U2618" s="28"/>
      <c r="V2618" s="156"/>
      <c r="W2618" s="156"/>
      <c r="X2618" s="156"/>
      <c r="Y2618" s="37"/>
      <c r="Z2618" s="37"/>
      <c r="AA2618" s="37"/>
      <c r="AB2618" s="30"/>
      <c r="AC2618" s="30"/>
      <c r="AD2618" s="31"/>
      <c r="AE2618" s="30"/>
      <c r="AF2618" s="30"/>
      <c r="AG2618" s="32"/>
      <c r="AH2618" s="30"/>
      <c r="AJ2618" s="30"/>
      <c r="AK2618" s="30"/>
      <c r="AL2618" s="30"/>
      <c r="AM2618" s="30"/>
      <c r="AN2618" s="30"/>
      <c r="AO2618" s="30"/>
      <c r="AP2618" s="30"/>
      <c r="AQ2618" s="30"/>
      <c r="AR2618" s="30"/>
      <c r="AS2618" s="30"/>
      <c r="AT2618" s="30"/>
      <c r="AU2618" s="121"/>
      <c r="AV2618" s="129"/>
      <c r="AW2618" s="129"/>
      <c r="AX2618" s="129"/>
    </row>
    <row r="2619" spans="1:50" x14ac:dyDescent="0.25">
      <c r="A2619" s="154"/>
      <c r="B2619" s="28"/>
      <c r="C2619" s="155"/>
      <c r="D2619" s="25"/>
      <c r="E2619" s="25"/>
      <c r="F2619" s="29"/>
      <c r="G2619" s="29"/>
      <c r="H2619" s="29"/>
      <c r="I2619" s="29"/>
      <c r="J2619" s="29"/>
      <c r="K2619" s="25"/>
      <c r="L2619" s="155"/>
      <c r="M2619" s="155"/>
      <c r="N2619" s="155"/>
      <c r="O2619" s="155"/>
      <c r="P2619" s="155"/>
      <c r="Q2619" s="28"/>
      <c r="R2619" s="29"/>
      <c r="S2619" s="27"/>
      <c r="T2619" s="27"/>
      <c r="U2619" s="28"/>
      <c r="V2619" s="156"/>
      <c r="W2619" s="156"/>
      <c r="X2619" s="156"/>
      <c r="Y2619" s="37"/>
      <c r="Z2619" s="37"/>
      <c r="AA2619" s="37"/>
      <c r="AB2619" s="30"/>
      <c r="AC2619" s="30"/>
      <c r="AD2619" s="31"/>
      <c r="AE2619" s="30"/>
      <c r="AF2619" s="30"/>
      <c r="AG2619" s="32"/>
      <c r="AH2619" s="30"/>
      <c r="AJ2619" s="30"/>
      <c r="AK2619" s="30"/>
      <c r="AL2619" s="30"/>
      <c r="AM2619" s="30"/>
      <c r="AN2619" s="30"/>
      <c r="AO2619" s="30"/>
      <c r="AP2619" s="30"/>
      <c r="AQ2619" s="30"/>
      <c r="AR2619" s="30"/>
      <c r="AS2619" s="30"/>
      <c r="AT2619" s="30"/>
      <c r="AU2619" s="121"/>
      <c r="AV2619" s="129"/>
      <c r="AW2619" s="129"/>
      <c r="AX2619" s="129"/>
    </row>
    <row r="2620" spans="1:50" x14ac:dyDescent="0.25">
      <c r="A2620" s="154"/>
      <c r="B2620" s="28"/>
      <c r="C2620" s="155"/>
      <c r="D2620" s="25"/>
      <c r="E2620" s="25"/>
      <c r="F2620" s="29"/>
      <c r="G2620" s="29"/>
      <c r="H2620" s="29"/>
      <c r="I2620" s="29"/>
      <c r="J2620" s="29"/>
      <c r="K2620" s="25"/>
      <c r="L2620" s="155"/>
      <c r="M2620" s="155"/>
      <c r="N2620" s="155"/>
      <c r="O2620" s="155"/>
      <c r="P2620" s="155"/>
      <c r="Q2620" s="28"/>
      <c r="R2620" s="29"/>
      <c r="S2620" s="27"/>
      <c r="T2620" s="27"/>
      <c r="U2620" s="28"/>
      <c r="V2620" s="156"/>
      <c r="W2620" s="156"/>
      <c r="X2620" s="156"/>
      <c r="Y2620" s="37"/>
      <c r="Z2620" s="37"/>
      <c r="AA2620" s="37"/>
      <c r="AB2620" s="30"/>
      <c r="AC2620" s="30"/>
      <c r="AD2620" s="31"/>
      <c r="AE2620" s="30"/>
      <c r="AF2620" s="30"/>
      <c r="AG2620" s="32"/>
      <c r="AH2620" s="30"/>
      <c r="AJ2620" s="30"/>
      <c r="AK2620" s="30"/>
      <c r="AL2620" s="30"/>
      <c r="AM2620" s="30"/>
      <c r="AN2620" s="30"/>
      <c r="AO2620" s="30"/>
      <c r="AP2620" s="30"/>
      <c r="AQ2620" s="30"/>
      <c r="AR2620" s="30"/>
      <c r="AS2620" s="30"/>
      <c r="AT2620" s="30"/>
      <c r="AU2620" s="121"/>
      <c r="AV2620" s="129"/>
      <c r="AW2620" s="129"/>
      <c r="AX2620" s="129"/>
    </row>
    <row r="2621" spans="1:50" x14ac:dyDescent="0.25">
      <c r="A2621" s="154"/>
      <c r="B2621" s="28"/>
      <c r="C2621" s="155"/>
      <c r="D2621" s="25"/>
      <c r="E2621" s="25"/>
      <c r="F2621" s="29"/>
      <c r="G2621" s="29"/>
      <c r="H2621" s="29"/>
      <c r="I2621" s="29"/>
      <c r="J2621" s="29"/>
      <c r="K2621" s="25"/>
      <c r="L2621" s="155"/>
      <c r="M2621" s="155"/>
      <c r="N2621" s="155"/>
      <c r="O2621" s="155"/>
      <c r="P2621" s="155"/>
      <c r="Q2621" s="28"/>
      <c r="R2621" s="29"/>
      <c r="S2621" s="27"/>
      <c r="T2621" s="27"/>
      <c r="U2621" s="28"/>
      <c r="V2621" s="156"/>
      <c r="W2621" s="156"/>
      <c r="X2621" s="156"/>
      <c r="Y2621" s="37"/>
      <c r="Z2621" s="37"/>
      <c r="AA2621" s="37"/>
      <c r="AB2621" s="30"/>
      <c r="AC2621" s="30"/>
      <c r="AD2621" s="31"/>
      <c r="AE2621" s="30"/>
      <c r="AF2621" s="30"/>
      <c r="AG2621" s="32"/>
      <c r="AH2621" s="30"/>
      <c r="AJ2621" s="30"/>
      <c r="AK2621" s="30"/>
      <c r="AL2621" s="30"/>
      <c r="AM2621" s="30"/>
      <c r="AN2621" s="30"/>
      <c r="AO2621" s="30"/>
      <c r="AP2621" s="30"/>
      <c r="AQ2621" s="30"/>
      <c r="AR2621" s="30"/>
      <c r="AS2621" s="30"/>
      <c r="AT2621" s="30"/>
      <c r="AU2621" s="121"/>
      <c r="AV2621" s="129"/>
      <c r="AW2621" s="129"/>
      <c r="AX2621" s="129"/>
    </row>
    <row r="2622" spans="1:50" x14ac:dyDescent="0.25">
      <c r="A2622" s="154"/>
      <c r="B2622" s="28"/>
      <c r="C2622" s="155"/>
      <c r="D2622" s="25"/>
      <c r="E2622" s="25"/>
      <c r="F2622" s="29"/>
      <c r="G2622" s="29"/>
      <c r="H2622" s="29"/>
      <c r="I2622" s="29"/>
      <c r="J2622" s="29"/>
      <c r="K2622" s="25"/>
      <c r="L2622" s="155"/>
      <c r="M2622" s="155"/>
      <c r="N2622" s="155"/>
      <c r="O2622" s="155"/>
      <c r="P2622" s="155"/>
      <c r="Q2622" s="28"/>
      <c r="R2622" s="29"/>
      <c r="S2622" s="27"/>
      <c r="T2622" s="27"/>
      <c r="U2622" s="28"/>
      <c r="V2622" s="156"/>
      <c r="W2622" s="156"/>
      <c r="X2622" s="156"/>
      <c r="Y2622" s="37"/>
      <c r="Z2622" s="37"/>
      <c r="AA2622" s="37"/>
      <c r="AB2622" s="30"/>
      <c r="AC2622" s="30"/>
      <c r="AD2622" s="31"/>
      <c r="AE2622" s="30"/>
      <c r="AF2622" s="30"/>
      <c r="AG2622" s="32"/>
      <c r="AH2622" s="30"/>
      <c r="AJ2622" s="30"/>
      <c r="AK2622" s="30"/>
      <c r="AL2622" s="30"/>
      <c r="AM2622" s="30"/>
      <c r="AN2622" s="30"/>
      <c r="AO2622" s="30"/>
      <c r="AP2622" s="30"/>
      <c r="AQ2622" s="30"/>
      <c r="AR2622" s="30"/>
      <c r="AS2622" s="30"/>
      <c r="AT2622" s="30"/>
      <c r="AU2622" s="121"/>
      <c r="AV2622" s="129"/>
      <c r="AW2622" s="129"/>
      <c r="AX2622" s="129"/>
    </row>
    <row r="2623" spans="1:50" x14ac:dyDescent="0.25">
      <c r="A2623" s="154"/>
      <c r="B2623" s="28"/>
      <c r="C2623" s="155"/>
      <c r="D2623" s="25"/>
      <c r="E2623" s="25"/>
      <c r="F2623" s="29"/>
      <c r="G2623" s="29"/>
      <c r="H2623" s="29"/>
      <c r="I2623" s="29"/>
      <c r="J2623" s="29"/>
      <c r="K2623" s="25"/>
      <c r="L2623" s="155"/>
      <c r="M2623" s="155"/>
      <c r="N2623" s="155"/>
      <c r="O2623" s="155"/>
      <c r="P2623" s="155"/>
      <c r="Q2623" s="28"/>
      <c r="R2623" s="29"/>
      <c r="S2623" s="27"/>
      <c r="T2623" s="27"/>
      <c r="U2623" s="28"/>
      <c r="V2623" s="156"/>
      <c r="W2623" s="156"/>
      <c r="X2623" s="156"/>
      <c r="Y2623" s="37"/>
      <c r="Z2623" s="37"/>
      <c r="AA2623" s="37"/>
      <c r="AB2623" s="30"/>
      <c r="AC2623" s="30"/>
      <c r="AD2623" s="31"/>
      <c r="AE2623" s="30"/>
      <c r="AF2623" s="30"/>
      <c r="AG2623" s="32"/>
      <c r="AH2623" s="30"/>
      <c r="AJ2623" s="30"/>
      <c r="AK2623" s="30"/>
      <c r="AL2623" s="30"/>
      <c r="AM2623" s="30"/>
      <c r="AN2623" s="30"/>
      <c r="AO2623" s="30"/>
      <c r="AP2623" s="30"/>
      <c r="AQ2623" s="30"/>
      <c r="AR2623" s="30"/>
      <c r="AS2623" s="30"/>
      <c r="AT2623" s="30"/>
      <c r="AU2623" s="121"/>
      <c r="AV2623" s="129"/>
      <c r="AW2623" s="129"/>
      <c r="AX2623" s="129"/>
    </row>
    <row r="2624" spans="1:50" x14ac:dyDescent="0.25">
      <c r="A2624" s="154"/>
      <c r="B2624" s="28"/>
      <c r="C2624" s="155"/>
      <c r="D2624" s="25"/>
      <c r="E2624" s="25"/>
      <c r="F2624" s="29"/>
      <c r="G2624" s="29"/>
      <c r="H2624" s="29"/>
      <c r="I2624" s="29"/>
      <c r="J2624" s="29"/>
      <c r="K2624" s="25"/>
      <c r="L2624" s="155"/>
      <c r="M2624" s="155"/>
      <c r="N2624" s="155"/>
      <c r="O2624" s="155"/>
      <c r="P2624" s="155"/>
      <c r="Q2624" s="28"/>
      <c r="R2624" s="29"/>
      <c r="S2624" s="27"/>
      <c r="T2624" s="27"/>
      <c r="U2624" s="28"/>
      <c r="V2624" s="156"/>
      <c r="W2624" s="156"/>
      <c r="X2624" s="156"/>
      <c r="Y2624" s="37"/>
      <c r="Z2624" s="37"/>
      <c r="AA2624" s="37"/>
      <c r="AB2624" s="30"/>
      <c r="AC2624" s="30"/>
      <c r="AD2624" s="31"/>
      <c r="AE2624" s="30"/>
      <c r="AF2624" s="30"/>
      <c r="AG2624" s="32"/>
      <c r="AH2624" s="30"/>
      <c r="AJ2624" s="30"/>
      <c r="AK2624" s="30"/>
      <c r="AL2624" s="30"/>
      <c r="AM2624" s="30"/>
      <c r="AN2624" s="30"/>
      <c r="AO2624" s="30"/>
      <c r="AP2624" s="30"/>
      <c r="AQ2624" s="30"/>
      <c r="AR2624" s="30"/>
      <c r="AS2624" s="30"/>
      <c r="AT2624" s="30"/>
      <c r="AU2624" s="121"/>
      <c r="AV2624" s="129"/>
      <c r="AW2624" s="129"/>
      <c r="AX2624" s="129"/>
    </row>
    <row r="2625" spans="1:50" x14ac:dyDescent="0.25">
      <c r="A2625" s="154"/>
      <c r="B2625" s="28"/>
      <c r="C2625" s="155"/>
      <c r="D2625" s="25"/>
      <c r="E2625" s="25"/>
      <c r="F2625" s="29"/>
      <c r="G2625" s="29"/>
      <c r="H2625" s="29"/>
      <c r="I2625" s="29"/>
      <c r="J2625" s="29"/>
      <c r="K2625" s="25"/>
      <c r="L2625" s="155"/>
      <c r="M2625" s="155"/>
      <c r="N2625" s="155"/>
      <c r="O2625" s="155"/>
      <c r="P2625" s="155"/>
      <c r="Q2625" s="28"/>
      <c r="R2625" s="29"/>
      <c r="S2625" s="27"/>
      <c r="T2625" s="27"/>
      <c r="U2625" s="28"/>
      <c r="V2625" s="156"/>
      <c r="W2625" s="156"/>
      <c r="X2625" s="156"/>
      <c r="Y2625" s="37"/>
      <c r="Z2625" s="37"/>
      <c r="AA2625" s="37"/>
      <c r="AB2625" s="30"/>
      <c r="AC2625" s="30"/>
      <c r="AD2625" s="31"/>
      <c r="AE2625" s="30"/>
      <c r="AF2625" s="30"/>
      <c r="AG2625" s="32"/>
      <c r="AH2625" s="30"/>
      <c r="AJ2625" s="30"/>
      <c r="AK2625" s="30"/>
      <c r="AL2625" s="30"/>
      <c r="AM2625" s="30"/>
      <c r="AN2625" s="30"/>
      <c r="AO2625" s="30"/>
      <c r="AP2625" s="30"/>
      <c r="AQ2625" s="30"/>
      <c r="AR2625" s="30"/>
      <c r="AS2625" s="30"/>
      <c r="AT2625" s="30"/>
      <c r="AU2625" s="121"/>
      <c r="AV2625" s="129"/>
      <c r="AW2625" s="129"/>
      <c r="AX2625" s="129"/>
    </row>
    <row r="2626" spans="1:50" x14ac:dyDescent="0.25">
      <c r="A2626" s="154"/>
      <c r="B2626" s="28"/>
      <c r="C2626" s="155"/>
      <c r="D2626" s="25"/>
      <c r="E2626" s="25"/>
      <c r="F2626" s="29"/>
      <c r="G2626" s="29"/>
      <c r="H2626" s="29"/>
      <c r="I2626" s="29"/>
      <c r="J2626" s="29"/>
      <c r="K2626" s="25"/>
      <c r="L2626" s="155"/>
      <c r="M2626" s="155"/>
      <c r="N2626" s="155"/>
      <c r="O2626" s="155"/>
      <c r="P2626" s="155"/>
      <c r="Q2626" s="28"/>
      <c r="R2626" s="29"/>
      <c r="S2626" s="27"/>
      <c r="T2626" s="27"/>
      <c r="U2626" s="28"/>
      <c r="V2626" s="156"/>
      <c r="W2626" s="156"/>
      <c r="X2626" s="156"/>
      <c r="Y2626" s="37"/>
      <c r="Z2626" s="37"/>
      <c r="AA2626" s="37"/>
      <c r="AB2626" s="30"/>
      <c r="AC2626" s="30"/>
      <c r="AD2626" s="31"/>
      <c r="AE2626" s="30"/>
      <c r="AF2626" s="30"/>
      <c r="AG2626" s="32"/>
      <c r="AH2626" s="30"/>
      <c r="AJ2626" s="30"/>
      <c r="AK2626" s="30"/>
      <c r="AL2626" s="30"/>
      <c r="AM2626" s="30"/>
      <c r="AN2626" s="30"/>
      <c r="AO2626" s="30"/>
      <c r="AP2626" s="30"/>
      <c r="AQ2626" s="30"/>
      <c r="AR2626" s="30"/>
      <c r="AS2626" s="30"/>
      <c r="AT2626" s="30"/>
      <c r="AU2626" s="121"/>
      <c r="AV2626" s="129"/>
      <c r="AW2626" s="129"/>
      <c r="AX2626" s="129"/>
    </row>
    <row r="2627" spans="1:50" x14ac:dyDescent="0.25">
      <c r="A2627" s="154"/>
      <c r="B2627" s="28"/>
      <c r="C2627" s="155"/>
      <c r="D2627" s="25"/>
      <c r="E2627" s="25"/>
      <c r="F2627" s="29"/>
      <c r="G2627" s="29"/>
      <c r="H2627" s="29"/>
      <c r="I2627" s="29"/>
      <c r="J2627" s="29"/>
      <c r="K2627" s="25"/>
      <c r="L2627" s="155"/>
      <c r="M2627" s="155"/>
      <c r="N2627" s="155"/>
      <c r="O2627" s="155"/>
      <c r="P2627" s="155"/>
      <c r="Q2627" s="28"/>
      <c r="R2627" s="29"/>
      <c r="S2627" s="27"/>
      <c r="T2627" s="27"/>
      <c r="U2627" s="28"/>
      <c r="V2627" s="156"/>
      <c r="W2627" s="156"/>
      <c r="X2627" s="156"/>
      <c r="Y2627" s="37"/>
      <c r="Z2627" s="37"/>
      <c r="AA2627" s="37"/>
      <c r="AB2627" s="30"/>
      <c r="AC2627" s="30"/>
      <c r="AD2627" s="31"/>
      <c r="AE2627" s="30"/>
      <c r="AF2627" s="30"/>
      <c r="AG2627" s="32"/>
      <c r="AH2627" s="30"/>
      <c r="AJ2627" s="30"/>
      <c r="AK2627" s="30"/>
      <c r="AL2627" s="30"/>
      <c r="AM2627" s="30"/>
      <c r="AN2627" s="30"/>
      <c r="AO2627" s="30"/>
      <c r="AP2627" s="30"/>
      <c r="AQ2627" s="30"/>
      <c r="AR2627" s="30"/>
      <c r="AS2627" s="30"/>
      <c r="AT2627" s="30"/>
      <c r="AU2627" s="121"/>
      <c r="AV2627" s="129"/>
      <c r="AW2627" s="129"/>
      <c r="AX2627" s="129"/>
    </row>
    <row r="2628" spans="1:50" x14ac:dyDescent="0.25">
      <c r="A2628" s="154"/>
      <c r="B2628" s="28"/>
      <c r="C2628" s="155"/>
      <c r="D2628" s="25"/>
      <c r="E2628" s="25"/>
      <c r="F2628" s="29"/>
      <c r="G2628" s="29"/>
      <c r="H2628" s="29"/>
      <c r="I2628" s="29"/>
      <c r="J2628" s="29"/>
      <c r="K2628" s="25"/>
      <c r="L2628" s="155"/>
      <c r="M2628" s="155"/>
      <c r="N2628" s="155"/>
      <c r="O2628" s="155"/>
      <c r="P2628" s="155"/>
      <c r="Q2628" s="28"/>
      <c r="R2628" s="29"/>
      <c r="S2628" s="27"/>
      <c r="T2628" s="27"/>
      <c r="U2628" s="28"/>
      <c r="V2628" s="156"/>
      <c r="W2628" s="156"/>
      <c r="X2628" s="156"/>
      <c r="Y2628" s="37"/>
      <c r="Z2628" s="37"/>
      <c r="AA2628" s="37"/>
      <c r="AB2628" s="30"/>
      <c r="AC2628" s="30"/>
      <c r="AD2628" s="31"/>
      <c r="AE2628" s="30"/>
      <c r="AF2628" s="30"/>
      <c r="AG2628" s="32"/>
      <c r="AH2628" s="30"/>
      <c r="AJ2628" s="30"/>
      <c r="AK2628" s="30"/>
      <c r="AL2628" s="30"/>
      <c r="AM2628" s="30"/>
      <c r="AN2628" s="30"/>
      <c r="AO2628" s="30"/>
      <c r="AP2628" s="30"/>
      <c r="AQ2628" s="30"/>
      <c r="AR2628" s="30"/>
      <c r="AS2628" s="30"/>
      <c r="AT2628" s="30"/>
      <c r="AU2628" s="121"/>
      <c r="AV2628" s="129"/>
      <c r="AW2628" s="129"/>
      <c r="AX2628" s="129"/>
    </row>
    <row r="2629" spans="1:50" x14ac:dyDescent="0.25">
      <c r="A2629" s="154"/>
      <c r="B2629" s="28"/>
      <c r="C2629" s="155"/>
      <c r="D2629" s="25"/>
      <c r="E2629" s="25"/>
      <c r="F2629" s="29"/>
      <c r="G2629" s="29"/>
      <c r="H2629" s="29"/>
      <c r="I2629" s="29"/>
      <c r="J2629" s="29"/>
      <c r="K2629" s="25"/>
      <c r="L2629" s="155"/>
      <c r="M2629" s="155"/>
      <c r="N2629" s="155"/>
      <c r="O2629" s="155"/>
      <c r="P2629" s="155"/>
      <c r="Q2629" s="28"/>
      <c r="R2629" s="29"/>
      <c r="S2629" s="27"/>
      <c r="T2629" s="27"/>
      <c r="U2629" s="28"/>
      <c r="V2629" s="156"/>
      <c r="W2629" s="156"/>
      <c r="X2629" s="156"/>
      <c r="Y2629" s="37"/>
      <c r="Z2629" s="37"/>
      <c r="AA2629" s="37"/>
      <c r="AB2629" s="30"/>
      <c r="AC2629" s="30"/>
      <c r="AD2629" s="31"/>
      <c r="AE2629" s="30"/>
      <c r="AF2629" s="30"/>
      <c r="AG2629" s="32"/>
      <c r="AH2629" s="30"/>
      <c r="AJ2629" s="30"/>
      <c r="AK2629" s="30"/>
      <c r="AL2629" s="30"/>
      <c r="AM2629" s="30"/>
      <c r="AN2629" s="30"/>
      <c r="AO2629" s="30"/>
      <c r="AP2629" s="30"/>
      <c r="AQ2629" s="30"/>
      <c r="AR2629" s="30"/>
      <c r="AS2629" s="30"/>
      <c r="AT2629" s="30"/>
      <c r="AU2629" s="121"/>
      <c r="AV2629" s="129"/>
      <c r="AW2629" s="129"/>
      <c r="AX2629" s="129"/>
    </row>
    <row r="2630" spans="1:50" x14ac:dyDescent="0.25">
      <c r="A2630" s="154"/>
      <c r="B2630" s="28"/>
      <c r="C2630" s="155"/>
      <c r="D2630" s="25"/>
      <c r="E2630" s="25"/>
      <c r="F2630" s="29"/>
      <c r="G2630" s="29"/>
      <c r="H2630" s="29"/>
      <c r="I2630" s="29"/>
      <c r="J2630" s="29"/>
      <c r="K2630" s="25"/>
      <c r="L2630" s="155"/>
      <c r="M2630" s="155"/>
      <c r="N2630" s="155"/>
      <c r="O2630" s="155"/>
      <c r="P2630" s="155"/>
      <c r="Q2630" s="28"/>
      <c r="R2630" s="29"/>
      <c r="S2630" s="27"/>
      <c r="T2630" s="27"/>
      <c r="U2630" s="28"/>
      <c r="V2630" s="156"/>
      <c r="W2630" s="156"/>
      <c r="X2630" s="156"/>
      <c r="Y2630" s="37"/>
      <c r="Z2630" s="37"/>
      <c r="AA2630" s="37"/>
      <c r="AB2630" s="30"/>
      <c r="AC2630" s="30"/>
      <c r="AD2630" s="31"/>
      <c r="AE2630" s="30"/>
      <c r="AF2630" s="30"/>
      <c r="AG2630" s="32"/>
      <c r="AH2630" s="30"/>
      <c r="AJ2630" s="30"/>
      <c r="AK2630" s="30"/>
      <c r="AL2630" s="30"/>
      <c r="AM2630" s="30"/>
      <c r="AN2630" s="30"/>
      <c r="AO2630" s="30"/>
      <c r="AP2630" s="30"/>
      <c r="AQ2630" s="30"/>
      <c r="AR2630" s="30"/>
      <c r="AS2630" s="30"/>
      <c r="AT2630" s="30"/>
      <c r="AU2630" s="121"/>
      <c r="AV2630" s="129"/>
      <c r="AW2630" s="129"/>
      <c r="AX2630" s="129"/>
    </row>
    <row r="2631" spans="1:50" x14ac:dyDescent="0.25">
      <c r="A2631" s="154"/>
      <c r="B2631" s="28"/>
      <c r="C2631" s="155"/>
      <c r="D2631" s="25"/>
      <c r="E2631" s="25"/>
      <c r="F2631" s="29"/>
      <c r="G2631" s="29"/>
      <c r="H2631" s="29"/>
      <c r="I2631" s="29"/>
      <c r="J2631" s="29"/>
      <c r="K2631" s="25"/>
      <c r="L2631" s="155"/>
      <c r="M2631" s="155"/>
      <c r="N2631" s="155"/>
      <c r="O2631" s="155"/>
      <c r="P2631" s="155"/>
      <c r="Q2631" s="28"/>
      <c r="R2631" s="29"/>
      <c r="S2631" s="27"/>
      <c r="T2631" s="27"/>
      <c r="U2631" s="28"/>
      <c r="V2631" s="156"/>
      <c r="W2631" s="156"/>
      <c r="X2631" s="156"/>
      <c r="Y2631" s="37"/>
      <c r="Z2631" s="37"/>
      <c r="AA2631" s="37"/>
      <c r="AB2631" s="30"/>
      <c r="AC2631" s="30"/>
      <c r="AD2631" s="31"/>
      <c r="AE2631" s="30"/>
      <c r="AF2631" s="30"/>
      <c r="AG2631" s="32"/>
      <c r="AH2631" s="30"/>
      <c r="AJ2631" s="30"/>
      <c r="AK2631" s="30"/>
      <c r="AL2631" s="30"/>
      <c r="AM2631" s="30"/>
      <c r="AN2631" s="30"/>
      <c r="AO2631" s="30"/>
      <c r="AP2631" s="30"/>
      <c r="AQ2631" s="30"/>
      <c r="AR2631" s="30"/>
      <c r="AS2631" s="30"/>
      <c r="AT2631" s="30"/>
      <c r="AU2631" s="121"/>
      <c r="AV2631" s="129"/>
      <c r="AW2631" s="129"/>
      <c r="AX2631" s="129"/>
    </row>
    <row r="2632" spans="1:50" x14ac:dyDescent="0.25">
      <c r="A2632" s="154"/>
      <c r="B2632" s="28"/>
      <c r="C2632" s="155"/>
      <c r="D2632" s="25"/>
      <c r="E2632" s="25"/>
      <c r="F2632" s="29"/>
      <c r="G2632" s="29"/>
      <c r="H2632" s="29"/>
      <c r="I2632" s="29"/>
      <c r="J2632" s="29"/>
      <c r="K2632" s="25"/>
      <c r="L2632" s="155"/>
      <c r="M2632" s="155"/>
      <c r="N2632" s="155"/>
      <c r="O2632" s="155"/>
      <c r="P2632" s="155"/>
      <c r="Q2632" s="28"/>
      <c r="R2632" s="29"/>
      <c r="S2632" s="27"/>
      <c r="T2632" s="27"/>
      <c r="U2632" s="28"/>
      <c r="V2632" s="156"/>
      <c r="W2632" s="156"/>
      <c r="X2632" s="156"/>
      <c r="Y2632" s="37"/>
      <c r="Z2632" s="37"/>
      <c r="AA2632" s="37"/>
      <c r="AB2632" s="30"/>
      <c r="AC2632" s="30"/>
      <c r="AD2632" s="31"/>
      <c r="AE2632" s="30"/>
      <c r="AF2632" s="30"/>
      <c r="AG2632" s="32"/>
      <c r="AH2632" s="30"/>
      <c r="AJ2632" s="30"/>
      <c r="AK2632" s="30"/>
      <c r="AL2632" s="30"/>
      <c r="AM2632" s="30"/>
      <c r="AN2632" s="30"/>
      <c r="AO2632" s="30"/>
      <c r="AP2632" s="30"/>
      <c r="AQ2632" s="30"/>
      <c r="AR2632" s="30"/>
      <c r="AS2632" s="30"/>
      <c r="AT2632" s="30"/>
      <c r="AU2632" s="121"/>
      <c r="AV2632" s="129"/>
      <c r="AW2632" s="129"/>
      <c r="AX2632" s="129"/>
    </row>
    <row r="2633" spans="1:50" x14ac:dyDescent="0.25">
      <c r="A2633" s="154"/>
      <c r="B2633" s="28"/>
      <c r="C2633" s="155"/>
      <c r="D2633" s="25"/>
      <c r="E2633" s="25"/>
      <c r="F2633" s="29"/>
      <c r="G2633" s="29"/>
      <c r="H2633" s="29"/>
      <c r="I2633" s="29"/>
      <c r="J2633" s="29"/>
      <c r="K2633" s="25"/>
      <c r="L2633" s="155"/>
      <c r="M2633" s="155"/>
      <c r="N2633" s="155"/>
      <c r="O2633" s="155"/>
      <c r="P2633" s="155"/>
      <c r="Q2633" s="28"/>
      <c r="R2633" s="29"/>
      <c r="S2633" s="27"/>
      <c r="T2633" s="27"/>
      <c r="U2633" s="28"/>
      <c r="V2633" s="156"/>
      <c r="W2633" s="156"/>
      <c r="X2633" s="156"/>
      <c r="Y2633" s="37"/>
      <c r="Z2633" s="37"/>
      <c r="AA2633" s="37"/>
      <c r="AB2633" s="30"/>
      <c r="AC2633" s="30"/>
      <c r="AD2633" s="31"/>
      <c r="AE2633" s="30"/>
      <c r="AF2633" s="30"/>
      <c r="AG2633" s="32"/>
      <c r="AH2633" s="30"/>
      <c r="AJ2633" s="30"/>
      <c r="AK2633" s="30"/>
      <c r="AL2633" s="30"/>
      <c r="AM2633" s="30"/>
      <c r="AN2633" s="30"/>
      <c r="AO2633" s="30"/>
      <c r="AP2633" s="30"/>
      <c r="AQ2633" s="30"/>
      <c r="AR2633" s="30"/>
      <c r="AS2633" s="30"/>
      <c r="AT2633" s="30"/>
      <c r="AU2633" s="121"/>
      <c r="AV2633" s="129"/>
      <c r="AW2633" s="129"/>
      <c r="AX2633" s="129"/>
    </row>
    <row r="2634" spans="1:50" x14ac:dyDescent="0.25">
      <c r="A2634" s="154"/>
      <c r="B2634" s="28"/>
      <c r="C2634" s="155"/>
      <c r="D2634" s="25"/>
      <c r="E2634" s="25"/>
      <c r="F2634" s="29"/>
      <c r="G2634" s="29"/>
      <c r="H2634" s="29"/>
      <c r="I2634" s="29"/>
      <c r="J2634" s="29"/>
      <c r="K2634" s="25"/>
      <c r="L2634" s="155"/>
      <c r="M2634" s="155"/>
      <c r="N2634" s="155"/>
      <c r="O2634" s="155"/>
      <c r="P2634" s="155"/>
      <c r="Q2634" s="28"/>
      <c r="R2634" s="29"/>
      <c r="S2634" s="27"/>
      <c r="T2634" s="27"/>
      <c r="U2634" s="28"/>
      <c r="V2634" s="156"/>
      <c r="W2634" s="156"/>
      <c r="X2634" s="156"/>
      <c r="Y2634" s="37"/>
      <c r="Z2634" s="37"/>
      <c r="AA2634" s="37"/>
      <c r="AB2634" s="30"/>
      <c r="AC2634" s="30"/>
      <c r="AD2634" s="31"/>
      <c r="AE2634" s="30"/>
      <c r="AF2634" s="30"/>
      <c r="AG2634" s="32"/>
      <c r="AH2634" s="30"/>
      <c r="AJ2634" s="30"/>
      <c r="AK2634" s="30"/>
      <c r="AL2634" s="30"/>
      <c r="AM2634" s="30"/>
      <c r="AN2634" s="30"/>
      <c r="AO2634" s="30"/>
      <c r="AP2634" s="30"/>
      <c r="AQ2634" s="30"/>
      <c r="AR2634" s="30"/>
      <c r="AS2634" s="30"/>
      <c r="AT2634" s="30"/>
      <c r="AU2634" s="121"/>
      <c r="AV2634" s="129"/>
      <c r="AW2634" s="129"/>
      <c r="AX2634" s="129"/>
    </row>
    <row r="2635" spans="1:50" x14ac:dyDescent="0.25">
      <c r="A2635" s="154"/>
      <c r="B2635" s="28"/>
      <c r="C2635" s="155"/>
      <c r="D2635" s="25"/>
      <c r="E2635" s="25"/>
      <c r="F2635" s="29"/>
      <c r="G2635" s="29"/>
      <c r="H2635" s="29"/>
      <c r="I2635" s="29"/>
      <c r="J2635" s="29"/>
      <c r="K2635" s="25"/>
      <c r="L2635" s="155"/>
      <c r="M2635" s="155"/>
      <c r="N2635" s="155"/>
      <c r="O2635" s="155"/>
      <c r="P2635" s="155"/>
      <c r="Q2635" s="28"/>
      <c r="R2635" s="29"/>
      <c r="S2635" s="27"/>
      <c r="T2635" s="27"/>
      <c r="U2635" s="28"/>
      <c r="V2635" s="156"/>
      <c r="W2635" s="156"/>
      <c r="X2635" s="156"/>
      <c r="Y2635" s="37"/>
      <c r="Z2635" s="37"/>
      <c r="AA2635" s="37"/>
      <c r="AB2635" s="30"/>
      <c r="AC2635" s="30"/>
      <c r="AD2635" s="31"/>
      <c r="AE2635" s="30"/>
      <c r="AF2635" s="30"/>
      <c r="AG2635" s="32"/>
      <c r="AH2635" s="30"/>
      <c r="AJ2635" s="30"/>
      <c r="AK2635" s="30"/>
      <c r="AL2635" s="30"/>
      <c r="AM2635" s="30"/>
      <c r="AN2635" s="30"/>
      <c r="AO2635" s="30"/>
      <c r="AP2635" s="30"/>
      <c r="AQ2635" s="30"/>
      <c r="AR2635" s="30"/>
      <c r="AS2635" s="30"/>
      <c r="AT2635" s="30"/>
      <c r="AU2635" s="121"/>
      <c r="AV2635" s="129"/>
      <c r="AW2635" s="129"/>
      <c r="AX2635" s="129"/>
    </row>
    <row r="2636" spans="1:50" x14ac:dyDescent="0.25">
      <c r="A2636" s="154"/>
      <c r="B2636" s="28"/>
      <c r="C2636" s="155"/>
      <c r="D2636" s="25"/>
      <c r="E2636" s="25"/>
      <c r="F2636" s="29"/>
      <c r="G2636" s="29"/>
      <c r="H2636" s="29"/>
      <c r="I2636" s="29"/>
      <c r="J2636" s="29"/>
      <c r="K2636" s="25"/>
      <c r="L2636" s="155"/>
      <c r="M2636" s="155"/>
      <c r="N2636" s="155"/>
      <c r="O2636" s="155"/>
      <c r="P2636" s="155"/>
      <c r="Q2636" s="28"/>
      <c r="R2636" s="29"/>
      <c r="S2636" s="27"/>
      <c r="T2636" s="27"/>
      <c r="U2636" s="28"/>
      <c r="V2636" s="156"/>
      <c r="W2636" s="156"/>
      <c r="X2636" s="156"/>
      <c r="Y2636" s="37"/>
      <c r="Z2636" s="37"/>
      <c r="AA2636" s="37"/>
      <c r="AB2636" s="30"/>
      <c r="AC2636" s="30"/>
      <c r="AD2636" s="31"/>
      <c r="AE2636" s="30"/>
      <c r="AF2636" s="30"/>
      <c r="AG2636" s="32"/>
      <c r="AH2636" s="30"/>
      <c r="AJ2636" s="30"/>
      <c r="AK2636" s="30"/>
      <c r="AL2636" s="30"/>
      <c r="AM2636" s="30"/>
      <c r="AN2636" s="30"/>
      <c r="AO2636" s="30"/>
      <c r="AP2636" s="30"/>
      <c r="AQ2636" s="30"/>
      <c r="AR2636" s="30"/>
      <c r="AS2636" s="30"/>
      <c r="AT2636" s="30"/>
      <c r="AU2636" s="121"/>
      <c r="AV2636" s="129"/>
      <c r="AW2636" s="129"/>
      <c r="AX2636" s="129"/>
    </row>
    <row r="2637" spans="1:50" x14ac:dyDescent="0.25">
      <c r="A2637" s="154"/>
      <c r="B2637" s="28"/>
      <c r="C2637" s="155"/>
      <c r="D2637" s="25"/>
      <c r="E2637" s="25"/>
      <c r="F2637" s="29"/>
      <c r="G2637" s="29"/>
      <c r="H2637" s="29"/>
      <c r="I2637" s="29"/>
      <c r="J2637" s="29"/>
      <c r="K2637" s="25"/>
      <c r="L2637" s="155"/>
      <c r="M2637" s="155"/>
      <c r="N2637" s="155"/>
      <c r="O2637" s="155"/>
      <c r="P2637" s="155"/>
      <c r="Q2637" s="28"/>
      <c r="R2637" s="29"/>
      <c r="S2637" s="27"/>
      <c r="T2637" s="27"/>
      <c r="U2637" s="28"/>
      <c r="V2637" s="156"/>
      <c r="W2637" s="156"/>
      <c r="X2637" s="156"/>
      <c r="Y2637" s="37"/>
      <c r="Z2637" s="37"/>
      <c r="AA2637" s="37"/>
      <c r="AB2637" s="30"/>
      <c r="AC2637" s="30"/>
      <c r="AD2637" s="31"/>
      <c r="AE2637" s="30"/>
      <c r="AF2637" s="30"/>
      <c r="AG2637" s="32"/>
      <c r="AH2637" s="30"/>
      <c r="AJ2637" s="30"/>
      <c r="AK2637" s="30"/>
      <c r="AL2637" s="30"/>
      <c r="AM2637" s="30"/>
      <c r="AN2637" s="30"/>
      <c r="AO2637" s="30"/>
      <c r="AP2637" s="30"/>
      <c r="AQ2637" s="30"/>
      <c r="AR2637" s="30"/>
      <c r="AS2637" s="30"/>
      <c r="AT2637" s="30"/>
      <c r="AU2637" s="121"/>
      <c r="AV2637" s="129"/>
      <c r="AW2637" s="129"/>
      <c r="AX2637" s="129"/>
    </row>
    <row r="2638" spans="1:50" x14ac:dyDescent="0.25">
      <c r="A2638" s="154"/>
      <c r="B2638" s="28"/>
      <c r="C2638" s="155"/>
      <c r="D2638" s="25"/>
      <c r="E2638" s="25"/>
      <c r="F2638" s="29"/>
      <c r="G2638" s="29"/>
      <c r="H2638" s="29"/>
      <c r="I2638" s="29"/>
      <c r="J2638" s="29"/>
      <c r="K2638" s="25"/>
      <c r="L2638" s="155"/>
      <c r="M2638" s="155"/>
      <c r="N2638" s="155"/>
      <c r="O2638" s="155"/>
      <c r="P2638" s="155"/>
      <c r="Q2638" s="28"/>
      <c r="R2638" s="29"/>
      <c r="S2638" s="27"/>
      <c r="T2638" s="27"/>
      <c r="U2638" s="28"/>
      <c r="V2638" s="156"/>
      <c r="W2638" s="156"/>
      <c r="X2638" s="156"/>
      <c r="Y2638" s="37"/>
      <c r="Z2638" s="37"/>
      <c r="AA2638" s="37"/>
      <c r="AB2638" s="30"/>
      <c r="AC2638" s="30"/>
      <c r="AD2638" s="31"/>
      <c r="AE2638" s="30"/>
      <c r="AF2638" s="30"/>
      <c r="AG2638" s="32"/>
      <c r="AH2638" s="30"/>
      <c r="AJ2638" s="30"/>
      <c r="AK2638" s="30"/>
      <c r="AL2638" s="30"/>
      <c r="AM2638" s="30"/>
      <c r="AN2638" s="30"/>
      <c r="AO2638" s="30"/>
      <c r="AP2638" s="30"/>
      <c r="AQ2638" s="30"/>
      <c r="AR2638" s="30"/>
      <c r="AS2638" s="30"/>
      <c r="AT2638" s="30"/>
      <c r="AU2638" s="121"/>
      <c r="AV2638" s="129"/>
      <c r="AW2638" s="129"/>
      <c r="AX2638" s="129"/>
    </row>
    <row r="2639" spans="1:50" x14ac:dyDescent="0.25">
      <c r="A2639" s="154"/>
      <c r="B2639" s="28"/>
      <c r="C2639" s="155"/>
      <c r="D2639" s="25"/>
      <c r="E2639" s="25"/>
      <c r="F2639" s="29"/>
      <c r="G2639" s="29"/>
      <c r="H2639" s="29"/>
      <c r="I2639" s="29"/>
      <c r="J2639" s="29"/>
      <c r="K2639" s="25"/>
      <c r="L2639" s="155"/>
      <c r="M2639" s="155"/>
      <c r="N2639" s="155"/>
      <c r="O2639" s="155"/>
      <c r="P2639" s="155"/>
      <c r="Q2639" s="28"/>
      <c r="R2639" s="29"/>
      <c r="S2639" s="27"/>
      <c r="T2639" s="27"/>
      <c r="U2639" s="28"/>
      <c r="V2639" s="156"/>
      <c r="W2639" s="156"/>
      <c r="X2639" s="156"/>
      <c r="Y2639" s="37"/>
      <c r="Z2639" s="37"/>
      <c r="AA2639" s="37"/>
      <c r="AB2639" s="30"/>
      <c r="AC2639" s="30"/>
      <c r="AD2639" s="31"/>
      <c r="AE2639" s="30"/>
      <c r="AF2639" s="30"/>
      <c r="AG2639" s="32"/>
      <c r="AH2639" s="30"/>
      <c r="AJ2639" s="30"/>
      <c r="AK2639" s="30"/>
      <c r="AL2639" s="30"/>
      <c r="AM2639" s="30"/>
      <c r="AN2639" s="30"/>
      <c r="AO2639" s="30"/>
      <c r="AP2639" s="30"/>
      <c r="AQ2639" s="30"/>
      <c r="AR2639" s="30"/>
      <c r="AS2639" s="30"/>
      <c r="AT2639" s="30"/>
      <c r="AU2639" s="121"/>
      <c r="AV2639" s="129"/>
      <c r="AW2639" s="129"/>
      <c r="AX2639" s="129"/>
    </row>
    <row r="2640" spans="1:50" x14ac:dyDescent="0.25">
      <c r="A2640" s="154"/>
      <c r="B2640" s="28"/>
      <c r="C2640" s="155"/>
      <c r="D2640" s="25"/>
      <c r="E2640" s="25"/>
      <c r="F2640" s="29"/>
      <c r="G2640" s="29"/>
      <c r="H2640" s="29"/>
      <c r="I2640" s="29"/>
      <c r="J2640" s="29"/>
      <c r="K2640" s="25"/>
      <c r="L2640" s="155"/>
      <c r="M2640" s="155"/>
      <c r="N2640" s="155"/>
      <c r="O2640" s="155"/>
      <c r="P2640" s="155"/>
      <c r="Q2640" s="28"/>
      <c r="R2640" s="29"/>
      <c r="S2640" s="27"/>
      <c r="T2640" s="27"/>
      <c r="U2640" s="28"/>
      <c r="V2640" s="156"/>
      <c r="W2640" s="156"/>
      <c r="X2640" s="156"/>
      <c r="Y2640" s="37"/>
      <c r="Z2640" s="37"/>
      <c r="AA2640" s="37"/>
      <c r="AB2640" s="30"/>
      <c r="AC2640" s="30"/>
      <c r="AD2640" s="31"/>
      <c r="AE2640" s="30"/>
      <c r="AF2640" s="30"/>
      <c r="AG2640" s="32"/>
      <c r="AH2640" s="30"/>
      <c r="AJ2640" s="30"/>
      <c r="AK2640" s="30"/>
      <c r="AL2640" s="30"/>
      <c r="AM2640" s="30"/>
      <c r="AN2640" s="30"/>
      <c r="AO2640" s="30"/>
      <c r="AP2640" s="30"/>
      <c r="AQ2640" s="30"/>
      <c r="AR2640" s="30"/>
      <c r="AS2640" s="30"/>
      <c r="AT2640" s="30"/>
      <c r="AU2640" s="121"/>
      <c r="AV2640" s="129"/>
      <c r="AW2640" s="129"/>
      <c r="AX2640" s="129"/>
    </row>
    <row r="2641" spans="1:50" x14ac:dyDescent="0.25">
      <c r="A2641" s="154"/>
      <c r="B2641" s="28"/>
      <c r="C2641" s="155"/>
      <c r="D2641" s="25"/>
      <c r="E2641" s="25"/>
      <c r="F2641" s="29"/>
      <c r="G2641" s="29"/>
      <c r="H2641" s="29"/>
      <c r="I2641" s="29"/>
      <c r="J2641" s="29"/>
      <c r="K2641" s="25"/>
      <c r="L2641" s="155"/>
      <c r="M2641" s="155"/>
      <c r="N2641" s="155"/>
      <c r="O2641" s="155"/>
      <c r="P2641" s="155"/>
      <c r="Q2641" s="28"/>
      <c r="R2641" s="29"/>
      <c r="S2641" s="27"/>
      <c r="T2641" s="27"/>
      <c r="U2641" s="28"/>
      <c r="V2641" s="156"/>
      <c r="W2641" s="156"/>
      <c r="X2641" s="156"/>
      <c r="Y2641" s="37"/>
      <c r="Z2641" s="37"/>
      <c r="AA2641" s="37"/>
      <c r="AB2641" s="30"/>
      <c r="AC2641" s="30"/>
      <c r="AD2641" s="31"/>
      <c r="AE2641" s="30"/>
      <c r="AF2641" s="30"/>
      <c r="AG2641" s="32"/>
      <c r="AH2641" s="30"/>
      <c r="AJ2641" s="30"/>
      <c r="AK2641" s="30"/>
      <c r="AL2641" s="30"/>
      <c r="AM2641" s="30"/>
      <c r="AN2641" s="30"/>
      <c r="AO2641" s="30"/>
      <c r="AP2641" s="30"/>
      <c r="AQ2641" s="30"/>
      <c r="AR2641" s="30"/>
      <c r="AS2641" s="30"/>
      <c r="AT2641" s="30"/>
      <c r="AU2641" s="121"/>
      <c r="AV2641" s="129"/>
      <c r="AW2641" s="129"/>
      <c r="AX2641" s="129"/>
    </row>
    <row r="2642" spans="1:50" x14ac:dyDescent="0.25">
      <c r="A2642" s="154"/>
      <c r="B2642" s="28"/>
      <c r="C2642" s="155"/>
      <c r="D2642" s="25"/>
      <c r="E2642" s="25"/>
      <c r="F2642" s="29"/>
      <c r="G2642" s="29"/>
      <c r="H2642" s="29"/>
      <c r="I2642" s="29"/>
      <c r="J2642" s="29"/>
      <c r="K2642" s="25"/>
      <c r="L2642" s="155"/>
      <c r="M2642" s="155"/>
      <c r="N2642" s="155"/>
      <c r="O2642" s="155"/>
      <c r="P2642" s="155"/>
      <c r="Q2642" s="28"/>
      <c r="R2642" s="29"/>
      <c r="S2642" s="27"/>
      <c r="T2642" s="27"/>
      <c r="U2642" s="28"/>
      <c r="V2642" s="156"/>
      <c r="W2642" s="156"/>
      <c r="X2642" s="156"/>
      <c r="Y2642" s="37"/>
      <c r="Z2642" s="37"/>
      <c r="AA2642" s="37"/>
      <c r="AB2642" s="30"/>
      <c r="AC2642" s="30"/>
      <c r="AD2642" s="31"/>
      <c r="AE2642" s="30"/>
      <c r="AF2642" s="30"/>
      <c r="AG2642" s="32"/>
      <c r="AH2642" s="30"/>
      <c r="AJ2642" s="30"/>
      <c r="AK2642" s="30"/>
      <c r="AL2642" s="30"/>
      <c r="AM2642" s="30"/>
      <c r="AN2642" s="30"/>
      <c r="AO2642" s="30"/>
      <c r="AP2642" s="30"/>
      <c r="AQ2642" s="30"/>
      <c r="AR2642" s="30"/>
      <c r="AS2642" s="30"/>
      <c r="AT2642" s="30"/>
      <c r="AU2642" s="121"/>
      <c r="AV2642" s="129"/>
      <c r="AW2642" s="129"/>
      <c r="AX2642" s="129"/>
    </row>
    <row r="2643" spans="1:50" x14ac:dyDescent="0.25">
      <c r="A2643" s="154"/>
      <c r="B2643" s="28"/>
      <c r="C2643" s="155"/>
      <c r="D2643" s="25"/>
      <c r="E2643" s="25"/>
      <c r="F2643" s="29"/>
      <c r="G2643" s="29"/>
      <c r="H2643" s="29"/>
      <c r="I2643" s="29"/>
      <c r="J2643" s="29"/>
      <c r="K2643" s="25"/>
      <c r="L2643" s="155"/>
      <c r="M2643" s="155"/>
      <c r="N2643" s="155"/>
      <c r="O2643" s="155"/>
      <c r="P2643" s="155"/>
      <c r="Q2643" s="28"/>
      <c r="R2643" s="29"/>
      <c r="S2643" s="27"/>
      <c r="T2643" s="27"/>
      <c r="U2643" s="28"/>
      <c r="V2643" s="156"/>
      <c r="W2643" s="156"/>
      <c r="X2643" s="156"/>
      <c r="Y2643" s="37"/>
      <c r="Z2643" s="37"/>
      <c r="AA2643" s="37"/>
      <c r="AB2643" s="30"/>
      <c r="AC2643" s="30"/>
      <c r="AD2643" s="31"/>
      <c r="AE2643" s="30"/>
      <c r="AF2643" s="30"/>
      <c r="AG2643" s="32"/>
      <c r="AH2643" s="30"/>
      <c r="AJ2643" s="30"/>
      <c r="AK2643" s="30"/>
      <c r="AL2643" s="30"/>
      <c r="AM2643" s="30"/>
      <c r="AN2643" s="30"/>
      <c r="AO2643" s="30"/>
      <c r="AP2643" s="30"/>
      <c r="AQ2643" s="30"/>
      <c r="AR2643" s="30"/>
      <c r="AS2643" s="30"/>
      <c r="AT2643" s="30"/>
      <c r="AU2643" s="121"/>
      <c r="AV2643" s="129"/>
      <c r="AW2643" s="129"/>
      <c r="AX2643" s="129"/>
    </row>
    <row r="2644" spans="1:50" x14ac:dyDescent="0.25">
      <c r="A2644" s="154"/>
      <c r="B2644" s="28"/>
      <c r="C2644" s="155"/>
      <c r="D2644" s="25"/>
      <c r="E2644" s="25"/>
      <c r="F2644" s="29"/>
      <c r="G2644" s="29"/>
      <c r="H2644" s="29"/>
      <c r="I2644" s="29"/>
      <c r="J2644" s="29"/>
      <c r="K2644" s="25"/>
      <c r="L2644" s="155"/>
      <c r="M2644" s="155"/>
      <c r="N2644" s="155"/>
      <c r="O2644" s="155"/>
      <c r="P2644" s="155"/>
      <c r="Q2644" s="28"/>
      <c r="R2644" s="29"/>
      <c r="S2644" s="27"/>
      <c r="T2644" s="27"/>
      <c r="U2644" s="28"/>
      <c r="V2644" s="156"/>
      <c r="W2644" s="156"/>
      <c r="X2644" s="156"/>
      <c r="Y2644" s="37"/>
      <c r="Z2644" s="37"/>
      <c r="AA2644" s="37"/>
      <c r="AB2644" s="30"/>
      <c r="AC2644" s="30"/>
      <c r="AD2644" s="31"/>
      <c r="AE2644" s="30"/>
      <c r="AF2644" s="30"/>
      <c r="AG2644" s="32"/>
      <c r="AH2644" s="30"/>
      <c r="AJ2644" s="30"/>
      <c r="AK2644" s="30"/>
      <c r="AL2644" s="30"/>
      <c r="AM2644" s="30"/>
      <c r="AN2644" s="30"/>
      <c r="AO2644" s="30"/>
      <c r="AP2644" s="30"/>
      <c r="AQ2644" s="30"/>
      <c r="AR2644" s="30"/>
      <c r="AS2644" s="30"/>
      <c r="AT2644" s="30"/>
      <c r="AU2644" s="121"/>
      <c r="AV2644" s="129"/>
      <c r="AW2644" s="129"/>
      <c r="AX2644" s="129"/>
    </row>
    <row r="2645" spans="1:50" x14ac:dyDescent="0.25">
      <c r="A2645" s="154"/>
      <c r="B2645" s="28"/>
      <c r="C2645" s="155"/>
      <c r="D2645" s="25"/>
      <c r="E2645" s="25"/>
      <c r="F2645" s="29"/>
      <c r="G2645" s="29"/>
      <c r="H2645" s="29"/>
      <c r="I2645" s="29"/>
      <c r="J2645" s="29"/>
      <c r="K2645" s="25"/>
      <c r="L2645" s="155"/>
      <c r="M2645" s="155"/>
      <c r="N2645" s="155"/>
      <c r="O2645" s="155"/>
      <c r="P2645" s="155"/>
      <c r="Q2645" s="28"/>
      <c r="R2645" s="29"/>
      <c r="S2645" s="27"/>
      <c r="T2645" s="27"/>
      <c r="U2645" s="28"/>
      <c r="V2645" s="156"/>
      <c r="W2645" s="156"/>
      <c r="X2645" s="156"/>
      <c r="Y2645" s="37"/>
      <c r="Z2645" s="37"/>
      <c r="AA2645" s="37"/>
      <c r="AB2645" s="30"/>
      <c r="AC2645" s="30"/>
      <c r="AD2645" s="31"/>
      <c r="AE2645" s="30"/>
      <c r="AF2645" s="30"/>
      <c r="AG2645" s="32"/>
      <c r="AH2645" s="30"/>
      <c r="AJ2645" s="30"/>
      <c r="AK2645" s="30"/>
      <c r="AL2645" s="30"/>
      <c r="AM2645" s="30"/>
      <c r="AN2645" s="30"/>
      <c r="AO2645" s="30"/>
      <c r="AP2645" s="30"/>
      <c r="AQ2645" s="30"/>
      <c r="AR2645" s="30"/>
      <c r="AS2645" s="30"/>
      <c r="AT2645" s="30"/>
      <c r="AU2645" s="121"/>
      <c r="AV2645" s="129"/>
      <c r="AW2645" s="129"/>
      <c r="AX2645" s="129"/>
    </row>
    <row r="2646" spans="1:50" x14ac:dyDescent="0.25">
      <c r="A2646" s="154"/>
      <c r="B2646" s="28"/>
      <c r="C2646" s="155"/>
      <c r="D2646" s="25"/>
      <c r="E2646" s="25"/>
      <c r="F2646" s="29"/>
      <c r="G2646" s="29"/>
      <c r="H2646" s="29"/>
      <c r="I2646" s="29"/>
      <c r="J2646" s="29"/>
      <c r="K2646" s="25"/>
      <c r="L2646" s="155"/>
      <c r="M2646" s="155"/>
      <c r="N2646" s="155"/>
      <c r="O2646" s="155"/>
      <c r="P2646" s="155"/>
      <c r="Q2646" s="28"/>
      <c r="R2646" s="29"/>
      <c r="S2646" s="27"/>
      <c r="T2646" s="27"/>
      <c r="U2646" s="28"/>
      <c r="V2646" s="156"/>
      <c r="W2646" s="156"/>
      <c r="X2646" s="156"/>
      <c r="Y2646" s="37"/>
      <c r="Z2646" s="37"/>
      <c r="AA2646" s="37"/>
      <c r="AB2646" s="30"/>
      <c r="AC2646" s="30"/>
      <c r="AD2646" s="31"/>
      <c r="AE2646" s="30"/>
      <c r="AF2646" s="30"/>
      <c r="AG2646" s="32"/>
      <c r="AH2646" s="30"/>
      <c r="AJ2646" s="30"/>
      <c r="AK2646" s="30"/>
      <c r="AL2646" s="30"/>
      <c r="AM2646" s="30"/>
      <c r="AN2646" s="30"/>
      <c r="AO2646" s="30"/>
      <c r="AP2646" s="30"/>
      <c r="AQ2646" s="30"/>
      <c r="AR2646" s="30"/>
      <c r="AS2646" s="30"/>
      <c r="AT2646" s="30"/>
      <c r="AU2646" s="121"/>
      <c r="AV2646" s="129"/>
      <c r="AW2646" s="129"/>
      <c r="AX2646" s="129"/>
    </row>
    <row r="2647" spans="1:50" x14ac:dyDescent="0.25">
      <c r="A2647" s="154"/>
      <c r="B2647" s="28"/>
      <c r="C2647" s="155"/>
      <c r="D2647" s="25"/>
      <c r="E2647" s="25"/>
      <c r="F2647" s="29"/>
      <c r="G2647" s="29"/>
      <c r="H2647" s="29"/>
      <c r="I2647" s="29"/>
      <c r="J2647" s="29"/>
      <c r="K2647" s="25"/>
      <c r="L2647" s="155"/>
      <c r="M2647" s="155"/>
      <c r="N2647" s="155"/>
      <c r="O2647" s="155"/>
      <c r="P2647" s="155"/>
      <c r="Q2647" s="28"/>
      <c r="R2647" s="29"/>
      <c r="S2647" s="27"/>
      <c r="T2647" s="27"/>
      <c r="U2647" s="28"/>
      <c r="V2647" s="156"/>
      <c r="W2647" s="156"/>
      <c r="X2647" s="156"/>
      <c r="Y2647" s="37"/>
      <c r="Z2647" s="37"/>
      <c r="AA2647" s="37"/>
      <c r="AB2647" s="30"/>
      <c r="AC2647" s="30"/>
      <c r="AD2647" s="31"/>
      <c r="AE2647" s="30"/>
      <c r="AF2647" s="30"/>
      <c r="AG2647" s="32"/>
      <c r="AH2647" s="30"/>
      <c r="AJ2647" s="30"/>
      <c r="AK2647" s="30"/>
      <c r="AL2647" s="30"/>
      <c r="AM2647" s="30"/>
      <c r="AN2647" s="30"/>
      <c r="AO2647" s="30"/>
      <c r="AP2647" s="30"/>
      <c r="AQ2647" s="30"/>
      <c r="AR2647" s="30"/>
      <c r="AS2647" s="30"/>
      <c r="AT2647" s="30"/>
      <c r="AU2647" s="121"/>
      <c r="AV2647" s="129"/>
      <c r="AW2647" s="129"/>
      <c r="AX2647" s="129"/>
    </row>
    <row r="2648" spans="1:50" x14ac:dyDescent="0.25">
      <c r="A2648" s="154"/>
      <c r="B2648" s="28"/>
      <c r="C2648" s="155"/>
      <c r="D2648" s="25"/>
      <c r="E2648" s="25"/>
      <c r="F2648" s="29"/>
      <c r="G2648" s="29"/>
      <c r="H2648" s="29"/>
      <c r="I2648" s="29"/>
      <c r="J2648" s="29"/>
      <c r="K2648" s="25"/>
      <c r="L2648" s="155"/>
      <c r="M2648" s="155"/>
      <c r="N2648" s="155"/>
      <c r="O2648" s="155"/>
      <c r="P2648" s="155"/>
      <c r="Q2648" s="28"/>
      <c r="R2648" s="29"/>
      <c r="S2648" s="27"/>
      <c r="T2648" s="27"/>
      <c r="U2648" s="28"/>
      <c r="V2648" s="156"/>
      <c r="W2648" s="156"/>
      <c r="X2648" s="156"/>
      <c r="Y2648" s="37"/>
      <c r="Z2648" s="37"/>
      <c r="AA2648" s="37"/>
      <c r="AB2648" s="30"/>
      <c r="AC2648" s="30"/>
      <c r="AD2648" s="31"/>
      <c r="AE2648" s="30"/>
      <c r="AF2648" s="30"/>
      <c r="AG2648" s="32"/>
      <c r="AH2648" s="30"/>
      <c r="AJ2648" s="30"/>
      <c r="AK2648" s="30"/>
      <c r="AL2648" s="30"/>
      <c r="AM2648" s="30"/>
      <c r="AN2648" s="30"/>
      <c r="AO2648" s="30"/>
      <c r="AP2648" s="30"/>
      <c r="AQ2648" s="30"/>
      <c r="AR2648" s="30"/>
      <c r="AS2648" s="30"/>
      <c r="AT2648" s="30"/>
      <c r="AU2648" s="121"/>
      <c r="AV2648" s="129"/>
      <c r="AW2648" s="129"/>
      <c r="AX2648" s="129"/>
    </row>
    <row r="2649" spans="1:50" x14ac:dyDescent="0.25">
      <c r="A2649" s="154"/>
      <c r="B2649" s="28"/>
      <c r="C2649" s="155"/>
      <c r="D2649" s="25"/>
      <c r="E2649" s="25"/>
      <c r="F2649" s="29"/>
      <c r="G2649" s="29"/>
      <c r="H2649" s="29"/>
      <c r="I2649" s="29"/>
      <c r="J2649" s="29"/>
      <c r="K2649" s="25"/>
      <c r="L2649" s="155"/>
      <c r="M2649" s="155"/>
      <c r="N2649" s="155"/>
      <c r="O2649" s="155"/>
      <c r="P2649" s="155"/>
      <c r="Q2649" s="28"/>
      <c r="R2649" s="29"/>
      <c r="S2649" s="27"/>
      <c r="T2649" s="27"/>
      <c r="U2649" s="28"/>
      <c r="V2649" s="156"/>
      <c r="W2649" s="156"/>
      <c r="X2649" s="156"/>
      <c r="Y2649" s="37"/>
      <c r="Z2649" s="37"/>
      <c r="AA2649" s="37"/>
      <c r="AB2649" s="30"/>
      <c r="AC2649" s="30"/>
      <c r="AD2649" s="31"/>
      <c r="AE2649" s="30"/>
      <c r="AF2649" s="30"/>
      <c r="AG2649" s="32"/>
      <c r="AH2649" s="30"/>
      <c r="AJ2649" s="30"/>
      <c r="AK2649" s="30"/>
      <c r="AL2649" s="30"/>
      <c r="AM2649" s="30"/>
      <c r="AN2649" s="30"/>
      <c r="AO2649" s="30"/>
      <c r="AP2649" s="30"/>
      <c r="AQ2649" s="30"/>
      <c r="AR2649" s="30"/>
      <c r="AS2649" s="30"/>
      <c r="AT2649" s="30"/>
      <c r="AU2649" s="121"/>
      <c r="AV2649" s="129"/>
      <c r="AW2649" s="129"/>
      <c r="AX2649" s="129"/>
    </row>
    <row r="2650" spans="1:50" x14ac:dyDescent="0.25">
      <c r="A2650" s="154"/>
      <c r="B2650" s="28"/>
      <c r="C2650" s="155"/>
      <c r="D2650" s="25"/>
      <c r="E2650" s="25"/>
      <c r="F2650" s="29"/>
      <c r="G2650" s="29"/>
      <c r="H2650" s="29"/>
      <c r="I2650" s="29"/>
      <c r="J2650" s="29"/>
      <c r="K2650" s="25"/>
      <c r="L2650" s="155"/>
      <c r="M2650" s="155"/>
      <c r="N2650" s="155"/>
      <c r="O2650" s="155"/>
      <c r="P2650" s="155"/>
      <c r="Q2650" s="28"/>
      <c r="R2650" s="29"/>
      <c r="S2650" s="27"/>
      <c r="T2650" s="27"/>
      <c r="U2650" s="28"/>
      <c r="V2650" s="156"/>
      <c r="W2650" s="156"/>
      <c r="X2650" s="156"/>
      <c r="Y2650" s="37"/>
      <c r="Z2650" s="37"/>
      <c r="AA2650" s="37"/>
      <c r="AB2650" s="30"/>
      <c r="AC2650" s="30"/>
      <c r="AD2650" s="31"/>
      <c r="AE2650" s="30"/>
      <c r="AF2650" s="30"/>
      <c r="AG2650" s="32"/>
      <c r="AH2650" s="30"/>
      <c r="AJ2650" s="30"/>
      <c r="AK2650" s="30"/>
      <c r="AL2650" s="30"/>
      <c r="AM2650" s="30"/>
      <c r="AN2650" s="30"/>
      <c r="AO2650" s="30"/>
      <c r="AP2650" s="30"/>
      <c r="AQ2650" s="30"/>
      <c r="AR2650" s="30"/>
      <c r="AS2650" s="30"/>
      <c r="AT2650" s="30"/>
      <c r="AU2650" s="121"/>
      <c r="AV2650" s="129"/>
      <c r="AW2650" s="129"/>
      <c r="AX2650" s="129"/>
    </row>
    <row r="2651" spans="1:50" x14ac:dyDescent="0.25">
      <c r="A2651" s="154"/>
      <c r="B2651" s="28"/>
      <c r="C2651" s="155"/>
      <c r="D2651" s="25"/>
      <c r="E2651" s="25"/>
      <c r="F2651" s="29"/>
      <c r="G2651" s="29"/>
      <c r="H2651" s="29"/>
      <c r="I2651" s="29"/>
      <c r="J2651" s="29"/>
      <c r="K2651" s="25"/>
      <c r="L2651" s="155"/>
      <c r="M2651" s="155"/>
      <c r="N2651" s="155"/>
      <c r="O2651" s="155"/>
      <c r="P2651" s="155"/>
      <c r="Q2651" s="28"/>
      <c r="R2651" s="29"/>
      <c r="S2651" s="27"/>
      <c r="T2651" s="27"/>
      <c r="U2651" s="28"/>
      <c r="V2651" s="156"/>
      <c r="W2651" s="156"/>
      <c r="X2651" s="156"/>
      <c r="Y2651" s="37"/>
      <c r="Z2651" s="37"/>
      <c r="AA2651" s="37"/>
      <c r="AB2651" s="30"/>
      <c r="AC2651" s="30"/>
      <c r="AD2651" s="31"/>
      <c r="AE2651" s="30"/>
      <c r="AF2651" s="30"/>
      <c r="AG2651" s="32"/>
      <c r="AH2651" s="30"/>
      <c r="AJ2651" s="30"/>
      <c r="AK2651" s="30"/>
      <c r="AL2651" s="30"/>
      <c r="AM2651" s="30"/>
      <c r="AN2651" s="30"/>
      <c r="AO2651" s="30"/>
      <c r="AP2651" s="30"/>
      <c r="AQ2651" s="30"/>
      <c r="AR2651" s="30"/>
      <c r="AS2651" s="30"/>
      <c r="AT2651" s="30"/>
      <c r="AU2651" s="121"/>
      <c r="AV2651" s="129"/>
      <c r="AW2651" s="129"/>
      <c r="AX2651" s="129"/>
    </row>
    <row r="2652" spans="1:50" x14ac:dyDescent="0.25">
      <c r="A2652" s="154"/>
      <c r="B2652" s="28"/>
      <c r="C2652" s="155"/>
      <c r="D2652" s="25"/>
      <c r="E2652" s="25"/>
      <c r="F2652" s="29"/>
      <c r="G2652" s="29"/>
      <c r="H2652" s="29"/>
      <c r="I2652" s="29"/>
      <c r="J2652" s="29"/>
      <c r="K2652" s="25"/>
      <c r="L2652" s="155"/>
      <c r="M2652" s="155"/>
      <c r="N2652" s="155"/>
      <c r="O2652" s="155"/>
      <c r="P2652" s="155"/>
      <c r="Q2652" s="28"/>
      <c r="R2652" s="29"/>
      <c r="S2652" s="27"/>
      <c r="T2652" s="27"/>
      <c r="U2652" s="28"/>
      <c r="V2652" s="156"/>
      <c r="W2652" s="156"/>
      <c r="X2652" s="156"/>
      <c r="Y2652" s="37"/>
      <c r="Z2652" s="37"/>
      <c r="AA2652" s="37"/>
      <c r="AB2652" s="30"/>
      <c r="AC2652" s="30"/>
      <c r="AD2652" s="31"/>
      <c r="AE2652" s="30"/>
      <c r="AF2652" s="30"/>
      <c r="AG2652" s="32"/>
      <c r="AH2652" s="30"/>
      <c r="AJ2652" s="30"/>
      <c r="AK2652" s="30"/>
      <c r="AL2652" s="30"/>
      <c r="AM2652" s="30"/>
      <c r="AN2652" s="30"/>
      <c r="AO2652" s="30"/>
      <c r="AP2652" s="30"/>
      <c r="AQ2652" s="30"/>
      <c r="AR2652" s="30"/>
      <c r="AS2652" s="30"/>
      <c r="AT2652" s="30"/>
      <c r="AU2652" s="121"/>
      <c r="AV2652" s="129"/>
      <c r="AW2652" s="129"/>
      <c r="AX2652" s="129"/>
    </row>
    <row r="2653" spans="1:50" x14ac:dyDescent="0.25">
      <c r="A2653" s="154"/>
      <c r="B2653" s="28"/>
      <c r="C2653" s="155"/>
      <c r="D2653" s="25"/>
      <c r="E2653" s="25"/>
      <c r="F2653" s="29"/>
      <c r="G2653" s="29"/>
      <c r="H2653" s="29"/>
      <c r="I2653" s="29"/>
      <c r="J2653" s="29"/>
      <c r="K2653" s="25"/>
      <c r="L2653" s="155"/>
      <c r="M2653" s="155"/>
      <c r="N2653" s="155"/>
      <c r="O2653" s="155"/>
      <c r="P2653" s="155"/>
      <c r="Q2653" s="28"/>
      <c r="R2653" s="29"/>
      <c r="S2653" s="27"/>
      <c r="T2653" s="27"/>
      <c r="U2653" s="28"/>
      <c r="V2653" s="156"/>
      <c r="W2653" s="156"/>
      <c r="X2653" s="156"/>
      <c r="Y2653" s="37"/>
      <c r="Z2653" s="37"/>
      <c r="AA2653" s="37"/>
      <c r="AB2653" s="30"/>
      <c r="AC2653" s="30"/>
      <c r="AD2653" s="31"/>
      <c r="AE2653" s="30"/>
      <c r="AF2653" s="30"/>
      <c r="AG2653" s="32"/>
      <c r="AH2653" s="30"/>
      <c r="AJ2653" s="30"/>
      <c r="AK2653" s="30"/>
      <c r="AL2653" s="30"/>
      <c r="AM2653" s="30"/>
      <c r="AN2653" s="30"/>
      <c r="AO2653" s="30"/>
      <c r="AP2653" s="30"/>
      <c r="AQ2653" s="30"/>
      <c r="AR2653" s="30"/>
      <c r="AS2653" s="30"/>
      <c r="AT2653" s="30"/>
      <c r="AU2653" s="121"/>
      <c r="AV2653" s="129"/>
      <c r="AW2653" s="129"/>
      <c r="AX2653" s="129"/>
    </row>
    <row r="2654" spans="1:50" x14ac:dyDescent="0.25">
      <c r="A2654" s="154"/>
      <c r="B2654" s="28"/>
      <c r="C2654" s="155"/>
      <c r="D2654" s="25"/>
      <c r="E2654" s="25"/>
      <c r="F2654" s="29"/>
      <c r="G2654" s="29"/>
      <c r="H2654" s="29"/>
      <c r="I2654" s="29"/>
      <c r="J2654" s="29"/>
      <c r="K2654" s="25"/>
      <c r="L2654" s="155"/>
      <c r="M2654" s="155"/>
      <c r="N2654" s="155"/>
      <c r="O2654" s="155"/>
      <c r="P2654" s="155"/>
      <c r="Q2654" s="28"/>
      <c r="R2654" s="29"/>
      <c r="S2654" s="27"/>
      <c r="T2654" s="27"/>
      <c r="U2654" s="28"/>
      <c r="V2654" s="156"/>
      <c r="W2654" s="156"/>
      <c r="X2654" s="156"/>
      <c r="Y2654" s="37"/>
      <c r="Z2654" s="37"/>
      <c r="AA2654" s="37"/>
      <c r="AB2654" s="30"/>
      <c r="AC2654" s="30"/>
      <c r="AD2654" s="31"/>
      <c r="AE2654" s="30"/>
      <c r="AF2654" s="30"/>
      <c r="AG2654" s="32"/>
      <c r="AH2654" s="30"/>
      <c r="AJ2654" s="30"/>
      <c r="AK2654" s="30"/>
      <c r="AL2654" s="30"/>
      <c r="AM2654" s="30"/>
      <c r="AN2654" s="30"/>
      <c r="AO2654" s="30"/>
      <c r="AP2654" s="30"/>
      <c r="AQ2654" s="30"/>
      <c r="AR2654" s="30"/>
      <c r="AS2654" s="30"/>
      <c r="AT2654" s="30"/>
      <c r="AU2654" s="121"/>
      <c r="AV2654" s="129"/>
      <c r="AW2654" s="129"/>
      <c r="AX2654" s="129"/>
    </row>
    <row r="2655" spans="1:50" x14ac:dyDescent="0.25">
      <c r="A2655" s="154"/>
      <c r="B2655" s="28"/>
      <c r="C2655" s="155"/>
      <c r="D2655" s="25"/>
      <c r="E2655" s="25"/>
      <c r="F2655" s="29"/>
      <c r="G2655" s="29"/>
      <c r="H2655" s="29"/>
      <c r="I2655" s="29"/>
      <c r="J2655" s="29"/>
      <c r="K2655" s="25"/>
      <c r="L2655" s="155"/>
      <c r="M2655" s="155"/>
      <c r="N2655" s="155"/>
      <c r="O2655" s="155"/>
      <c r="P2655" s="155"/>
      <c r="Q2655" s="28"/>
      <c r="R2655" s="29"/>
      <c r="S2655" s="27"/>
      <c r="T2655" s="27"/>
      <c r="U2655" s="28"/>
      <c r="V2655" s="156"/>
      <c r="W2655" s="156"/>
      <c r="X2655" s="156"/>
      <c r="Y2655" s="37"/>
      <c r="Z2655" s="37"/>
      <c r="AA2655" s="37"/>
      <c r="AB2655" s="30"/>
      <c r="AC2655" s="30"/>
      <c r="AD2655" s="31"/>
      <c r="AE2655" s="30"/>
      <c r="AF2655" s="30"/>
      <c r="AG2655" s="32"/>
      <c r="AH2655" s="30"/>
      <c r="AJ2655" s="30"/>
      <c r="AK2655" s="30"/>
      <c r="AL2655" s="30"/>
      <c r="AM2655" s="30"/>
      <c r="AN2655" s="30"/>
      <c r="AO2655" s="30"/>
      <c r="AP2655" s="30"/>
      <c r="AQ2655" s="30"/>
      <c r="AR2655" s="30"/>
      <c r="AS2655" s="30"/>
      <c r="AT2655" s="30"/>
      <c r="AU2655" s="121"/>
      <c r="AV2655" s="129"/>
      <c r="AW2655" s="129"/>
      <c r="AX2655" s="129"/>
    </row>
    <row r="2656" spans="1:50" x14ac:dyDescent="0.25">
      <c r="A2656" s="154"/>
      <c r="B2656" s="28"/>
      <c r="C2656" s="155"/>
      <c r="D2656" s="25"/>
      <c r="E2656" s="25"/>
      <c r="F2656" s="29"/>
      <c r="G2656" s="29"/>
      <c r="H2656" s="29"/>
      <c r="I2656" s="29"/>
      <c r="J2656" s="29"/>
      <c r="K2656" s="25"/>
      <c r="L2656" s="155"/>
      <c r="M2656" s="155"/>
      <c r="N2656" s="155"/>
      <c r="O2656" s="155"/>
      <c r="P2656" s="155"/>
      <c r="Q2656" s="28"/>
      <c r="R2656" s="29"/>
      <c r="S2656" s="27"/>
      <c r="T2656" s="27"/>
      <c r="U2656" s="28"/>
      <c r="V2656" s="156"/>
      <c r="W2656" s="156"/>
      <c r="X2656" s="156"/>
      <c r="Y2656" s="37"/>
      <c r="Z2656" s="37"/>
      <c r="AA2656" s="37"/>
      <c r="AB2656" s="30"/>
      <c r="AC2656" s="30"/>
      <c r="AD2656" s="31"/>
      <c r="AE2656" s="30"/>
      <c r="AF2656" s="30"/>
      <c r="AG2656" s="32"/>
      <c r="AH2656" s="30"/>
      <c r="AJ2656" s="30"/>
      <c r="AK2656" s="30"/>
      <c r="AL2656" s="30"/>
      <c r="AM2656" s="30"/>
      <c r="AN2656" s="30"/>
      <c r="AO2656" s="30"/>
      <c r="AP2656" s="30"/>
      <c r="AQ2656" s="30"/>
      <c r="AR2656" s="30"/>
      <c r="AS2656" s="30"/>
      <c r="AT2656" s="30"/>
      <c r="AU2656" s="121"/>
      <c r="AV2656" s="129"/>
      <c r="AW2656" s="129"/>
      <c r="AX2656" s="129"/>
    </row>
    <row r="2657" spans="1:50" x14ac:dyDescent="0.25">
      <c r="A2657" s="154"/>
      <c r="B2657" s="28"/>
      <c r="C2657" s="155"/>
      <c r="D2657" s="25"/>
      <c r="E2657" s="25"/>
      <c r="F2657" s="29"/>
      <c r="G2657" s="29"/>
      <c r="H2657" s="29"/>
      <c r="I2657" s="29"/>
      <c r="J2657" s="29"/>
      <c r="K2657" s="25"/>
      <c r="L2657" s="155"/>
      <c r="M2657" s="155"/>
      <c r="N2657" s="155"/>
      <c r="O2657" s="155"/>
      <c r="P2657" s="155"/>
      <c r="Q2657" s="28"/>
      <c r="R2657" s="29"/>
      <c r="S2657" s="27"/>
      <c r="T2657" s="27"/>
      <c r="U2657" s="28"/>
      <c r="V2657" s="156"/>
      <c r="W2657" s="156"/>
      <c r="X2657" s="156"/>
      <c r="Y2657" s="37"/>
      <c r="Z2657" s="37"/>
      <c r="AA2657" s="37"/>
      <c r="AB2657" s="30"/>
      <c r="AC2657" s="30"/>
      <c r="AD2657" s="31"/>
      <c r="AE2657" s="30"/>
      <c r="AF2657" s="30"/>
      <c r="AG2657" s="32"/>
      <c r="AH2657" s="30"/>
      <c r="AJ2657" s="30"/>
      <c r="AK2657" s="30"/>
      <c r="AL2657" s="30"/>
      <c r="AM2657" s="30"/>
      <c r="AN2657" s="30"/>
      <c r="AO2657" s="30"/>
      <c r="AP2657" s="30"/>
      <c r="AQ2657" s="30"/>
      <c r="AR2657" s="30"/>
      <c r="AS2657" s="30"/>
      <c r="AT2657" s="30"/>
      <c r="AU2657" s="121"/>
      <c r="AV2657" s="129"/>
      <c r="AW2657" s="129"/>
      <c r="AX2657" s="129"/>
    </row>
    <row r="2658" spans="1:50" x14ac:dyDescent="0.25">
      <c r="A2658" s="154"/>
      <c r="B2658" s="28"/>
      <c r="C2658" s="155"/>
      <c r="D2658" s="25"/>
      <c r="E2658" s="25"/>
      <c r="F2658" s="29"/>
      <c r="G2658" s="29"/>
      <c r="H2658" s="29"/>
      <c r="I2658" s="29"/>
      <c r="J2658" s="29"/>
      <c r="K2658" s="25"/>
      <c r="L2658" s="155"/>
      <c r="M2658" s="155"/>
      <c r="N2658" s="155"/>
      <c r="O2658" s="155"/>
      <c r="P2658" s="155"/>
      <c r="Q2658" s="28"/>
      <c r="R2658" s="29"/>
      <c r="S2658" s="27"/>
      <c r="T2658" s="27"/>
      <c r="U2658" s="28"/>
      <c r="V2658" s="156"/>
      <c r="W2658" s="156"/>
      <c r="X2658" s="156"/>
      <c r="Y2658" s="37"/>
      <c r="Z2658" s="37"/>
      <c r="AA2658" s="37"/>
      <c r="AB2658" s="30"/>
      <c r="AC2658" s="30"/>
      <c r="AD2658" s="31"/>
      <c r="AE2658" s="30"/>
      <c r="AF2658" s="30"/>
      <c r="AG2658" s="32"/>
      <c r="AH2658" s="30"/>
      <c r="AJ2658" s="30"/>
      <c r="AK2658" s="30"/>
      <c r="AL2658" s="30"/>
      <c r="AM2658" s="30"/>
      <c r="AN2658" s="30"/>
      <c r="AO2658" s="30"/>
      <c r="AP2658" s="30"/>
      <c r="AQ2658" s="30"/>
      <c r="AR2658" s="30"/>
      <c r="AS2658" s="30"/>
      <c r="AT2658" s="30"/>
      <c r="AU2658" s="121"/>
      <c r="AV2658" s="129"/>
      <c r="AW2658" s="129"/>
      <c r="AX2658" s="129"/>
    </row>
    <row r="2659" spans="1:50" x14ac:dyDescent="0.25">
      <c r="A2659" s="154"/>
      <c r="B2659" s="28"/>
      <c r="C2659" s="155"/>
      <c r="D2659" s="25"/>
      <c r="E2659" s="25"/>
      <c r="F2659" s="29"/>
      <c r="G2659" s="29"/>
      <c r="H2659" s="29"/>
      <c r="I2659" s="29"/>
      <c r="J2659" s="29"/>
      <c r="K2659" s="25"/>
      <c r="L2659" s="155"/>
      <c r="M2659" s="155"/>
      <c r="N2659" s="155"/>
      <c r="O2659" s="155"/>
      <c r="P2659" s="155"/>
      <c r="Q2659" s="28"/>
      <c r="R2659" s="29"/>
      <c r="S2659" s="27"/>
      <c r="T2659" s="27"/>
      <c r="U2659" s="28"/>
      <c r="V2659" s="156"/>
      <c r="W2659" s="156"/>
      <c r="X2659" s="156"/>
      <c r="Y2659" s="37"/>
      <c r="Z2659" s="37"/>
      <c r="AA2659" s="37"/>
      <c r="AB2659" s="30"/>
      <c r="AC2659" s="30"/>
      <c r="AD2659" s="31"/>
      <c r="AE2659" s="30"/>
      <c r="AF2659" s="30"/>
      <c r="AG2659" s="32"/>
      <c r="AH2659" s="30"/>
      <c r="AJ2659" s="30"/>
      <c r="AK2659" s="30"/>
      <c r="AL2659" s="30"/>
      <c r="AM2659" s="30"/>
      <c r="AN2659" s="30"/>
      <c r="AO2659" s="30"/>
      <c r="AP2659" s="30"/>
      <c r="AQ2659" s="30"/>
      <c r="AR2659" s="30"/>
      <c r="AS2659" s="30"/>
      <c r="AT2659" s="30"/>
      <c r="AU2659" s="121"/>
      <c r="AV2659" s="129"/>
      <c r="AW2659" s="129"/>
      <c r="AX2659" s="129"/>
    </row>
    <row r="2660" spans="1:50" x14ac:dyDescent="0.25">
      <c r="A2660" s="154"/>
      <c r="B2660" s="28"/>
      <c r="C2660" s="155"/>
      <c r="D2660" s="25"/>
      <c r="E2660" s="25"/>
      <c r="F2660" s="29"/>
      <c r="G2660" s="29"/>
      <c r="H2660" s="29"/>
      <c r="I2660" s="29"/>
      <c r="J2660" s="29"/>
      <c r="K2660" s="25"/>
      <c r="L2660" s="155"/>
      <c r="M2660" s="155"/>
      <c r="N2660" s="155"/>
      <c r="O2660" s="155"/>
      <c r="P2660" s="155"/>
      <c r="Q2660" s="28"/>
      <c r="R2660" s="29"/>
      <c r="S2660" s="27"/>
      <c r="T2660" s="27"/>
      <c r="U2660" s="28"/>
      <c r="V2660" s="156"/>
      <c r="W2660" s="156"/>
      <c r="X2660" s="156"/>
      <c r="Y2660" s="37"/>
      <c r="Z2660" s="37"/>
      <c r="AA2660" s="37"/>
      <c r="AB2660" s="30"/>
      <c r="AC2660" s="30"/>
      <c r="AD2660" s="31"/>
      <c r="AE2660" s="30"/>
      <c r="AF2660" s="30"/>
      <c r="AG2660" s="32"/>
      <c r="AH2660" s="30"/>
      <c r="AJ2660" s="30"/>
      <c r="AK2660" s="30"/>
      <c r="AL2660" s="30"/>
      <c r="AM2660" s="30"/>
      <c r="AN2660" s="30"/>
      <c r="AO2660" s="30"/>
      <c r="AP2660" s="30"/>
      <c r="AQ2660" s="30"/>
      <c r="AR2660" s="30"/>
      <c r="AS2660" s="30"/>
      <c r="AT2660" s="30"/>
      <c r="AU2660" s="121"/>
      <c r="AV2660" s="129"/>
      <c r="AW2660" s="129"/>
      <c r="AX2660" s="129"/>
    </row>
    <row r="2661" spans="1:50" x14ac:dyDescent="0.25">
      <c r="A2661" s="154"/>
      <c r="B2661" s="28"/>
      <c r="C2661" s="155"/>
      <c r="D2661" s="25"/>
      <c r="E2661" s="25"/>
      <c r="F2661" s="29"/>
      <c r="G2661" s="29"/>
      <c r="H2661" s="29"/>
      <c r="I2661" s="29"/>
      <c r="J2661" s="29"/>
      <c r="K2661" s="25"/>
      <c r="L2661" s="155"/>
      <c r="M2661" s="155"/>
      <c r="N2661" s="155"/>
      <c r="O2661" s="155"/>
      <c r="P2661" s="155"/>
      <c r="Q2661" s="28"/>
      <c r="R2661" s="29"/>
      <c r="S2661" s="27"/>
      <c r="T2661" s="27"/>
      <c r="U2661" s="28"/>
      <c r="V2661" s="156"/>
      <c r="W2661" s="156"/>
      <c r="X2661" s="156"/>
      <c r="Y2661" s="37"/>
      <c r="Z2661" s="37"/>
      <c r="AA2661" s="37"/>
      <c r="AB2661" s="30"/>
      <c r="AC2661" s="30"/>
      <c r="AD2661" s="31"/>
      <c r="AE2661" s="30"/>
      <c r="AF2661" s="30"/>
      <c r="AG2661" s="32"/>
      <c r="AH2661" s="30"/>
      <c r="AJ2661" s="30"/>
      <c r="AK2661" s="30"/>
      <c r="AL2661" s="30"/>
      <c r="AM2661" s="30"/>
      <c r="AN2661" s="30"/>
      <c r="AO2661" s="30"/>
      <c r="AP2661" s="30"/>
      <c r="AQ2661" s="30"/>
      <c r="AR2661" s="30"/>
      <c r="AS2661" s="30"/>
      <c r="AT2661" s="30"/>
      <c r="AU2661" s="121"/>
      <c r="AV2661" s="129"/>
      <c r="AW2661" s="129"/>
      <c r="AX2661" s="129"/>
    </row>
    <row r="2662" spans="1:50" x14ac:dyDescent="0.25">
      <c r="A2662" s="154"/>
      <c r="B2662" s="28"/>
      <c r="C2662" s="155"/>
      <c r="D2662" s="25"/>
      <c r="E2662" s="25"/>
      <c r="F2662" s="29"/>
      <c r="G2662" s="29"/>
      <c r="H2662" s="29"/>
      <c r="I2662" s="29"/>
      <c r="J2662" s="29"/>
      <c r="K2662" s="25"/>
      <c r="L2662" s="155"/>
      <c r="M2662" s="155"/>
      <c r="N2662" s="155"/>
      <c r="O2662" s="155"/>
      <c r="P2662" s="155"/>
      <c r="Q2662" s="28"/>
      <c r="R2662" s="29"/>
      <c r="S2662" s="27"/>
      <c r="T2662" s="27"/>
      <c r="U2662" s="28"/>
      <c r="V2662" s="156"/>
      <c r="W2662" s="156"/>
      <c r="X2662" s="156"/>
      <c r="Y2662" s="37"/>
      <c r="Z2662" s="37"/>
      <c r="AA2662" s="37"/>
      <c r="AB2662" s="30"/>
      <c r="AC2662" s="30"/>
      <c r="AD2662" s="31"/>
      <c r="AE2662" s="30"/>
      <c r="AF2662" s="30"/>
      <c r="AG2662" s="32"/>
      <c r="AH2662" s="30"/>
      <c r="AJ2662" s="30"/>
      <c r="AK2662" s="30"/>
      <c r="AL2662" s="30"/>
      <c r="AM2662" s="30"/>
      <c r="AN2662" s="30"/>
      <c r="AO2662" s="30"/>
      <c r="AP2662" s="30"/>
      <c r="AQ2662" s="30"/>
      <c r="AR2662" s="30"/>
      <c r="AS2662" s="30"/>
      <c r="AT2662" s="30"/>
      <c r="AU2662" s="121"/>
      <c r="AV2662" s="129"/>
      <c r="AW2662" s="129"/>
      <c r="AX2662" s="129"/>
    </row>
    <row r="2663" spans="1:50" x14ac:dyDescent="0.25">
      <c r="A2663" s="154"/>
      <c r="B2663" s="28"/>
      <c r="C2663" s="155"/>
      <c r="D2663" s="25"/>
      <c r="E2663" s="25"/>
      <c r="F2663" s="29"/>
      <c r="G2663" s="29"/>
      <c r="H2663" s="29"/>
      <c r="I2663" s="29"/>
      <c r="J2663" s="29"/>
      <c r="K2663" s="25"/>
      <c r="L2663" s="155"/>
      <c r="M2663" s="155"/>
      <c r="N2663" s="155"/>
      <c r="O2663" s="155"/>
      <c r="P2663" s="155"/>
      <c r="Q2663" s="28"/>
      <c r="R2663" s="29"/>
      <c r="S2663" s="27"/>
      <c r="T2663" s="27"/>
      <c r="U2663" s="28"/>
      <c r="V2663" s="156"/>
      <c r="W2663" s="156"/>
      <c r="X2663" s="156"/>
      <c r="Y2663" s="37"/>
      <c r="Z2663" s="37"/>
      <c r="AA2663" s="37"/>
      <c r="AB2663" s="30"/>
      <c r="AC2663" s="30"/>
      <c r="AD2663" s="31"/>
      <c r="AE2663" s="30"/>
      <c r="AF2663" s="30"/>
      <c r="AG2663" s="32"/>
      <c r="AH2663" s="30"/>
      <c r="AJ2663" s="30"/>
      <c r="AK2663" s="30"/>
      <c r="AL2663" s="30"/>
      <c r="AM2663" s="30"/>
      <c r="AN2663" s="30"/>
      <c r="AO2663" s="30"/>
      <c r="AP2663" s="30"/>
      <c r="AQ2663" s="30"/>
      <c r="AR2663" s="30"/>
      <c r="AS2663" s="30"/>
      <c r="AT2663" s="30"/>
      <c r="AU2663" s="121"/>
      <c r="AV2663" s="129"/>
      <c r="AW2663" s="129"/>
      <c r="AX2663" s="129"/>
    </row>
    <row r="2664" spans="1:50" x14ac:dyDescent="0.25">
      <c r="A2664" s="154"/>
      <c r="B2664" s="28"/>
      <c r="C2664" s="155"/>
      <c r="D2664" s="25"/>
      <c r="E2664" s="25"/>
      <c r="F2664" s="29"/>
      <c r="G2664" s="29"/>
      <c r="H2664" s="29"/>
      <c r="I2664" s="29"/>
      <c r="J2664" s="29"/>
      <c r="K2664" s="25"/>
      <c r="L2664" s="155"/>
      <c r="M2664" s="155"/>
      <c r="N2664" s="155"/>
      <c r="O2664" s="155"/>
      <c r="P2664" s="155"/>
      <c r="Q2664" s="28"/>
      <c r="R2664" s="29"/>
      <c r="S2664" s="27"/>
      <c r="T2664" s="27"/>
      <c r="U2664" s="28"/>
      <c r="V2664" s="156"/>
      <c r="W2664" s="156"/>
      <c r="X2664" s="156"/>
      <c r="Y2664" s="37"/>
      <c r="Z2664" s="37"/>
      <c r="AA2664" s="37"/>
      <c r="AB2664" s="30"/>
      <c r="AC2664" s="30"/>
      <c r="AD2664" s="31"/>
      <c r="AE2664" s="30"/>
      <c r="AF2664" s="30"/>
      <c r="AG2664" s="32"/>
      <c r="AH2664" s="30"/>
      <c r="AJ2664" s="30"/>
      <c r="AK2664" s="30"/>
      <c r="AL2664" s="30"/>
      <c r="AM2664" s="30"/>
      <c r="AN2664" s="30"/>
      <c r="AO2664" s="30"/>
      <c r="AP2664" s="30"/>
      <c r="AQ2664" s="30"/>
      <c r="AR2664" s="30"/>
      <c r="AS2664" s="30"/>
      <c r="AT2664" s="30"/>
      <c r="AU2664" s="121"/>
      <c r="AV2664" s="129"/>
      <c r="AW2664" s="129"/>
      <c r="AX2664" s="129"/>
    </row>
    <row r="2665" spans="1:50" x14ac:dyDescent="0.25">
      <c r="A2665" s="154"/>
      <c r="B2665" s="28"/>
      <c r="C2665" s="155"/>
      <c r="D2665" s="25"/>
      <c r="E2665" s="25"/>
      <c r="F2665" s="29"/>
      <c r="G2665" s="29"/>
      <c r="H2665" s="29"/>
      <c r="I2665" s="29"/>
      <c r="J2665" s="29"/>
      <c r="K2665" s="25"/>
      <c r="L2665" s="155"/>
      <c r="M2665" s="155"/>
      <c r="N2665" s="155"/>
      <c r="O2665" s="155"/>
      <c r="P2665" s="155"/>
      <c r="Q2665" s="28"/>
      <c r="R2665" s="29"/>
      <c r="S2665" s="27"/>
      <c r="T2665" s="27"/>
      <c r="U2665" s="28"/>
      <c r="V2665" s="156"/>
      <c r="W2665" s="156"/>
      <c r="X2665" s="156"/>
      <c r="Y2665" s="37"/>
      <c r="Z2665" s="37"/>
      <c r="AA2665" s="37"/>
      <c r="AB2665" s="30"/>
      <c r="AC2665" s="30"/>
      <c r="AD2665" s="31"/>
      <c r="AE2665" s="30"/>
      <c r="AF2665" s="30"/>
      <c r="AG2665" s="32"/>
      <c r="AH2665" s="30"/>
      <c r="AJ2665" s="30"/>
      <c r="AK2665" s="30"/>
      <c r="AL2665" s="30"/>
      <c r="AM2665" s="30"/>
      <c r="AN2665" s="30"/>
      <c r="AO2665" s="30"/>
      <c r="AP2665" s="30"/>
      <c r="AQ2665" s="30"/>
      <c r="AR2665" s="30"/>
      <c r="AS2665" s="30"/>
      <c r="AT2665" s="30"/>
      <c r="AU2665" s="121"/>
      <c r="AV2665" s="129"/>
      <c r="AW2665" s="129"/>
      <c r="AX2665" s="129"/>
    </row>
    <row r="2666" spans="1:50" x14ac:dyDescent="0.25">
      <c r="A2666" s="154"/>
      <c r="B2666" s="28"/>
      <c r="C2666" s="155"/>
      <c r="D2666" s="25"/>
      <c r="E2666" s="25"/>
      <c r="F2666" s="29"/>
      <c r="G2666" s="29"/>
      <c r="H2666" s="29"/>
      <c r="I2666" s="29"/>
      <c r="J2666" s="29"/>
      <c r="K2666" s="25"/>
      <c r="L2666" s="155"/>
      <c r="M2666" s="155"/>
      <c r="N2666" s="155"/>
      <c r="O2666" s="155"/>
      <c r="P2666" s="155"/>
      <c r="Q2666" s="28"/>
      <c r="R2666" s="29"/>
      <c r="S2666" s="27"/>
      <c r="T2666" s="27"/>
      <c r="U2666" s="28"/>
      <c r="V2666" s="156"/>
      <c r="W2666" s="156"/>
      <c r="X2666" s="156"/>
      <c r="Y2666" s="37"/>
      <c r="Z2666" s="37"/>
      <c r="AA2666" s="37"/>
      <c r="AB2666" s="30"/>
      <c r="AC2666" s="30"/>
      <c r="AD2666" s="31"/>
      <c r="AE2666" s="30"/>
      <c r="AF2666" s="30"/>
      <c r="AG2666" s="32"/>
      <c r="AH2666" s="30"/>
      <c r="AJ2666" s="30"/>
      <c r="AK2666" s="30"/>
      <c r="AL2666" s="30"/>
      <c r="AM2666" s="30"/>
      <c r="AN2666" s="30"/>
      <c r="AO2666" s="30"/>
      <c r="AP2666" s="30"/>
      <c r="AQ2666" s="30"/>
      <c r="AR2666" s="30"/>
      <c r="AS2666" s="30"/>
      <c r="AT2666" s="30"/>
      <c r="AU2666" s="121"/>
      <c r="AV2666" s="129"/>
      <c r="AW2666" s="129"/>
      <c r="AX2666" s="129"/>
    </row>
    <row r="2667" spans="1:50" x14ac:dyDescent="0.25">
      <c r="A2667" s="154"/>
      <c r="B2667" s="28"/>
      <c r="C2667" s="155"/>
      <c r="D2667" s="25"/>
      <c r="E2667" s="25"/>
      <c r="F2667" s="29"/>
      <c r="G2667" s="29"/>
      <c r="H2667" s="29"/>
      <c r="I2667" s="29"/>
      <c r="J2667" s="29"/>
      <c r="K2667" s="25"/>
      <c r="L2667" s="155"/>
      <c r="M2667" s="155"/>
      <c r="N2667" s="155"/>
      <c r="O2667" s="155"/>
      <c r="P2667" s="155"/>
      <c r="Q2667" s="28"/>
      <c r="R2667" s="29"/>
      <c r="S2667" s="27"/>
      <c r="T2667" s="27"/>
      <c r="U2667" s="28"/>
      <c r="V2667" s="156"/>
      <c r="W2667" s="156"/>
      <c r="X2667" s="156"/>
      <c r="Y2667" s="37"/>
      <c r="Z2667" s="37"/>
      <c r="AA2667" s="37"/>
      <c r="AB2667" s="30"/>
      <c r="AC2667" s="30"/>
      <c r="AD2667" s="31"/>
      <c r="AE2667" s="30"/>
      <c r="AF2667" s="30"/>
      <c r="AG2667" s="32"/>
      <c r="AH2667" s="30"/>
      <c r="AJ2667" s="30"/>
      <c r="AK2667" s="30"/>
      <c r="AL2667" s="30"/>
      <c r="AM2667" s="30"/>
      <c r="AN2667" s="30"/>
      <c r="AO2667" s="30"/>
      <c r="AP2667" s="30"/>
      <c r="AQ2667" s="30"/>
      <c r="AR2667" s="30"/>
      <c r="AS2667" s="30"/>
      <c r="AT2667" s="30"/>
      <c r="AU2667" s="121"/>
      <c r="AV2667" s="129"/>
      <c r="AW2667" s="129"/>
      <c r="AX2667" s="129"/>
    </row>
    <row r="2668" spans="1:50" x14ac:dyDescent="0.25">
      <c r="A2668" s="154"/>
      <c r="B2668" s="28"/>
      <c r="C2668" s="155"/>
      <c r="D2668" s="25"/>
      <c r="E2668" s="25"/>
      <c r="F2668" s="29"/>
      <c r="G2668" s="29"/>
      <c r="H2668" s="29"/>
      <c r="I2668" s="29"/>
      <c r="J2668" s="29"/>
      <c r="K2668" s="25"/>
      <c r="L2668" s="155"/>
      <c r="M2668" s="155"/>
      <c r="N2668" s="155"/>
      <c r="O2668" s="155"/>
      <c r="P2668" s="155"/>
      <c r="Q2668" s="28"/>
      <c r="R2668" s="29"/>
      <c r="S2668" s="27"/>
      <c r="T2668" s="27"/>
      <c r="U2668" s="28"/>
      <c r="V2668" s="156"/>
      <c r="W2668" s="156"/>
      <c r="X2668" s="156"/>
      <c r="Y2668" s="37"/>
      <c r="Z2668" s="37"/>
      <c r="AA2668" s="37"/>
      <c r="AB2668" s="30"/>
      <c r="AC2668" s="30"/>
      <c r="AD2668" s="31"/>
      <c r="AE2668" s="30"/>
      <c r="AF2668" s="30"/>
      <c r="AG2668" s="32"/>
      <c r="AH2668" s="30"/>
      <c r="AJ2668" s="30"/>
      <c r="AK2668" s="30"/>
      <c r="AL2668" s="30"/>
      <c r="AM2668" s="30"/>
      <c r="AN2668" s="30"/>
      <c r="AO2668" s="30"/>
      <c r="AP2668" s="30"/>
      <c r="AQ2668" s="30"/>
      <c r="AR2668" s="30"/>
      <c r="AS2668" s="30"/>
      <c r="AT2668" s="30"/>
      <c r="AU2668" s="121"/>
      <c r="AV2668" s="129"/>
      <c r="AW2668" s="129"/>
      <c r="AX2668" s="129"/>
    </row>
    <row r="2669" spans="1:50" x14ac:dyDescent="0.25">
      <c r="A2669" s="154"/>
      <c r="B2669" s="28"/>
      <c r="C2669" s="155"/>
      <c r="D2669" s="25"/>
      <c r="E2669" s="25"/>
      <c r="F2669" s="29"/>
      <c r="G2669" s="29"/>
      <c r="H2669" s="29"/>
      <c r="I2669" s="29"/>
      <c r="J2669" s="29"/>
      <c r="K2669" s="25"/>
      <c r="L2669" s="155"/>
      <c r="M2669" s="155"/>
      <c r="N2669" s="155"/>
      <c r="O2669" s="155"/>
      <c r="P2669" s="155"/>
      <c r="Q2669" s="28"/>
      <c r="R2669" s="29"/>
      <c r="S2669" s="27"/>
      <c r="T2669" s="27"/>
      <c r="U2669" s="28"/>
      <c r="V2669" s="156"/>
      <c r="W2669" s="156"/>
      <c r="X2669" s="156"/>
      <c r="Y2669" s="37"/>
      <c r="Z2669" s="37"/>
      <c r="AA2669" s="37"/>
      <c r="AB2669" s="30"/>
      <c r="AC2669" s="30"/>
      <c r="AD2669" s="31"/>
      <c r="AE2669" s="30"/>
      <c r="AF2669" s="30"/>
      <c r="AG2669" s="32"/>
      <c r="AH2669" s="30"/>
      <c r="AJ2669" s="30"/>
      <c r="AK2669" s="30"/>
      <c r="AL2669" s="30"/>
      <c r="AM2669" s="30"/>
      <c r="AN2669" s="30"/>
      <c r="AO2669" s="30"/>
      <c r="AP2669" s="30"/>
      <c r="AQ2669" s="30"/>
      <c r="AR2669" s="30"/>
      <c r="AS2669" s="30"/>
      <c r="AT2669" s="30"/>
      <c r="AU2669" s="121"/>
      <c r="AV2669" s="129"/>
      <c r="AW2669" s="129"/>
      <c r="AX2669" s="129"/>
    </row>
    <row r="2670" spans="1:50" x14ac:dyDescent="0.25">
      <c r="A2670" s="154"/>
      <c r="B2670" s="28"/>
      <c r="C2670" s="155"/>
      <c r="D2670" s="25"/>
      <c r="E2670" s="25"/>
      <c r="F2670" s="29"/>
      <c r="G2670" s="29"/>
      <c r="H2670" s="29"/>
      <c r="I2670" s="29"/>
      <c r="J2670" s="29"/>
      <c r="K2670" s="25"/>
      <c r="L2670" s="155"/>
      <c r="M2670" s="155"/>
      <c r="N2670" s="155"/>
      <c r="O2670" s="155"/>
      <c r="P2670" s="155"/>
      <c r="Q2670" s="28"/>
      <c r="R2670" s="29"/>
      <c r="S2670" s="27"/>
      <c r="T2670" s="27"/>
      <c r="U2670" s="28"/>
      <c r="V2670" s="156"/>
      <c r="W2670" s="156"/>
      <c r="X2670" s="156"/>
      <c r="Y2670" s="37"/>
      <c r="Z2670" s="37"/>
      <c r="AA2670" s="37"/>
      <c r="AB2670" s="30"/>
      <c r="AC2670" s="30"/>
      <c r="AD2670" s="31"/>
      <c r="AE2670" s="30"/>
      <c r="AF2670" s="30"/>
      <c r="AG2670" s="32"/>
      <c r="AH2670" s="30"/>
      <c r="AJ2670" s="30"/>
      <c r="AK2670" s="30"/>
      <c r="AL2670" s="30"/>
      <c r="AM2670" s="30"/>
      <c r="AN2670" s="30"/>
      <c r="AO2670" s="30"/>
      <c r="AP2670" s="30"/>
      <c r="AQ2670" s="30"/>
      <c r="AR2670" s="30"/>
      <c r="AS2670" s="30"/>
      <c r="AT2670" s="30"/>
      <c r="AU2670" s="121"/>
      <c r="AV2670" s="129"/>
      <c r="AW2670" s="129"/>
      <c r="AX2670" s="129"/>
    </row>
    <row r="2671" spans="1:50" x14ac:dyDescent="0.25">
      <c r="A2671" s="154"/>
      <c r="B2671" s="28"/>
      <c r="C2671" s="155"/>
      <c r="D2671" s="25"/>
      <c r="E2671" s="25"/>
      <c r="F2671" s="29"/>
      <c r="G2671" s="29"/>
      <c r="H2671" s="29"/>
      <c r="I2671" s="29"/>
      <c r="J2671" s="29"/>
      <c r="K2671" s="25"/>
      <c r="L2671" s="155"/>
      <c r="M2671" s="155"/>
      <c r="N2671" s="155"/>
      <c r="O2671" s="155"/>
      <c r="P2671" s="155"/>
      <c r="Q2671" s="28"/>
      <c r="R2671" s="29"/>
      <c r="S2671" s="27"/>
      <c r="T2671" s="27"/>
      <c r="U2671" s="28"/>
      <c r="V2671" s="156"/>
      <c r="W2671" s="156"/>
      <c r="X2671" s="156"/>
      <c r="Y2671" s="37"/>
      <c r="Z2671" s="37"/>
      <c r="AA2671" s="37"/>
      <c r="AB2671" s="30"/>
      <c r="AC2671" s="30"/>
      <c r="AD2671" s="31"/>
      <c r="AE2671" s="30"/>
      <c r="AF2671" s="30"/>
      <c r="AG2671" s="32"/>
      <c r="AH2671" s="30"/>
      <c r="AJ2671" s="30"/>
      <c r="AK2671" s="30"/>
      <c r="AL2671" s="30"/>
      <c r="AM2671" s="30"/>
      <c r="AN2671" s="30"/>
      <c r="AO2671" s="30"/>
      <c r="AP2671" s="30"/>
      <c r="AQ2671" s="30"/>
      <c r="AR2671" s="30"/>
      <c r="AS2671" s="30"/>
      <c r="AT2671" s="30"/>
      <c r="AU2671" s="121"/>
      <c r="AV2671" s="129"/>
      <c r="AW2671" s="129"/>
      <c r="AX2671" s="129"/>
    </row>
    <row r="2672" spans="1:50" x14ac:dyDescent="0.25">
      <c r="A2672" s="154"/>
      <c r="B2672" s="28"/>
      <c r="C2672" s="155"/>
      <c r="D2672" s="25"/>
      <c r="E2672" s="25"/>
      <c r="F2672" s="29"/>
      <c r="G2672" s="29"/>
      <c r="H2672" s="29"/>
      <c r="I2672" s="29"/>
      <c r="J2672" s="29"/>
      <c r="K2672" s="25"/>
      <c r="L2672" s="155"/>
      <c r="M2672" s="155"/>
      <c r="N2672" s="155"/>
      <c r="O2672" s="155"/>
      <c r="P2672" s="155"/>
      <c r="Q2672" s="28"/>
      <c r="R2672" s="29"/>
      <c r="S2672" s="27"/>
      <c r="T2672" s="27"/>
      <c r="U2672" s="28"/>
      <c r="V2672" s="156"/>
      <c r="W2672" s="156"/>
      <c r="X2672" s="156"/>
      <c r="Y2672" s="37"/>
      <c r="Z2672" s="37"/>
      <c r="AA2672" s="37"/>
      <c r="AB2672" s="30"/>
      <c r="AC2672" s="30"/>
      <c r="AD2672" s="31"/>
      <c r="AE2672" s="30"/>
      <c r="AF2672" s="30"/>
      <c r="AG2672" s="32"/>
      <c r="AH2672" s="30"/>
      <c r="AJ2672" s="30"/>
      <c r="AK2672" s="30"/>
      <c r="AL2672" s="30"/>
      <c r="AM2672" s="30"/>
      <c r="AN2672" s="30"/>
      <c r="AO2672" s="30"/>
      <c r="AP2672" s="30"/>
      <c r="AQ2672" s="30"/>
      <c r="AR2672" s="30"/>
      <c r="AS2672" s="30"/>
      <c r="AT2672" s="30"/>
      <c r="AU2672" s="121"/>
      <c r="AV2672" s="129"/>
      <c r="AW2672" s="129"/>
      <c r="AX2672" s="129"/>
    </row>
    <row r="2673" spans="1:50" x14ac:dyDescent="0.25">
      <c r="A2673" s="154"/>
      <c r="B2673" s="28"/>
      <c r="C2673" s="155"/>
      <c r="D2673" s="25"/>
      <c r="E2673" s="25"/>
      <c r="F2673" s="29"/>
      <c r="G2673" s="29"/>
      <c r="H2673" s="29"/>
      <c r="I2673" s="29"/>
      <c r="J2673" s="29"/>
      <c r="K2673" s="25"/>
      <c r="L2673" s="155"/>
      <c r="M2673" s="155"/>
      <c r="N2673" s="155"/>
      <c r="O2673" s="155"/>
      <c r="P2673" s="155"/>
      <c r="Q2673" s="28"/>
      <c r="R2673" s="29"/>
      <c r="S2673" s="27"/>
      <c r="T2673" s="27"/>
      <c r="U2673" s="28"/>
      <c r="V2673" s="156"/>
      <c r="W2673" s="156"/>
      <c r="X2673" s="156"/>
      <c r="Y2673" s="37"/>
      <c r="Z2673" s="37"/>
      <c r="AA2673" s="37"/>
      <c r="AB2673" s="30"/>
      <c r="AC2673" s="30"/>
      <c r="AD2673" s="31"/>
      <c r="AE2673" s="30"/>
      <c r="AF2673" s="30"/>
      <c r="AG2673" s="32"/>
      <c r="AH2673" s="30"/>
      <c r="AJ2673" s="30"/>
      <c r="AK2673" s="30"/>
      <c r="AL2673" s="30"/>
      <c r="AM2673" s="30"/>
      <c r="AN2673" s="30"/>
      <c r="AO2673" s="30"/>
      <c r="AP2673" s="30"/>
      <c r="AQ2673" s="30"/>
      <c r="AR2673" s="30"/>
      <c r="AS2673" s="30"/>
      <c r="AT2673" s="30"/>
      <c r="AU2673" s="121"/>
      <c r="AV2673" s="129"/>
      <c r="AW2673" s="129"/>
      <c r="AX2673" s="129"/>
    </row>
    <row r="2674" spans="1:50" x14ac:dyDescent="0.25">
      <c r="A2674" s="154"/>
      <c r="B2674" s="28"/>
      <c r="C2674" s="155"/>
      <c r="D2674" s="25"/>
      <c r="E2674" s="25"/>
      <c r="F2674" s="29"/>
      <c r="G2674" s="29"/>
      <c r="H2674" s="29"/>
      <c r="I2674" s="29"/>
      <c r="J2674" s="29"/>
      <c r="K2674" s="25"/>
      <c r="L2674" s="155"/>
      <c r="M2674" s="155"/>
      <c r="N2674" s="155"/>
      <c r="O2674" s="155"/>
      <c r="P2674" s="155"/>
      <c r="Q2674" s="28"/>
      <c r="R2674" s="29"/>
      <c r="S2674" s="27"/>
      <c r="T2674" s="27"/>
      <c r="U2674" s="28"/>
      <c r="V2674" s="156"/>
      <c r="W2674" s="156"/>
      <c r="X2674" s="156"/>
      <c r="Y2674" s="37"/>
      <c r="Z2674" s="37"/>
      <c r="AA2674" s="37"/>
      <c r="AB2674" s="30"/>
      <c r="AC2674" s="30"/>
      <c r="AD2674" s="31"/>
      <c r="AE2674" s="30"/>
      <c r="AF2674" s="30"/>
      <c r="AG2674" s="32"/>
      <c r="AH2674" s="30"/>
      <c r="AJ2674" s="30"/>
      <c r="AK2674" s="30"/>
      <c r="AL2674" s="30"/>
      <c r="AM2674" s="30"/>
      <c r="AN2674" s="30"/>
      <c r="AO2674" s="30"/>
      <c r="AP2674" s="30"/>
      <c r="AQ2674" s="30"/>
      <c r="AR2674" s="30"/>
      <c r="AS2674" s="30"/>
      <c r="AT2674" s="30"/>
      <c r="AU2674" s="121"/>
      <c r="AV2674" s="129"/>
      <c r="AW2674" s="129"/>
      <c r="AX2674" s="129"/>
    </row>
    <row r="2675" spans="1:50" x14ac:dyDescent="0.25">
      <c r="A2675" s="154"/>
      <c r="B2675" s="28"/>
      <c r="C2675" s="155"/>
      <c r="D2675" s="25"/>
      <c r="E2675" s="25"/>
      <c r="F2675" s="29"/>
      <c r="G2675" s="29"/>
      <c r="H2675" s="29"/>
      <c r="I2675" s="29"/>
      <c r="J2675" s="29"/>
      <c r="K2675" s="25"/>
      <c r="L2675" s="155"/>
      <c r="M2675" s="155"/>
      <c r="N2675" s="155"/>
      <c r="O2675" s="155"/>
      <c r="P2675" s="155"/>
      <c r="Q2675" s="28"/>
      <c r="R2675" s="29"/>
      <c r="S2675" s="27"/>
      <c r="T2675" s="27"/>
      <c r="U2675" s="28"/>
      <c r="V2675" s="156"/>
      <c r="W2675" s="156"/>
      <c r="X2675" s="156"/>
      <c r="Y2675" s="37"/>
      <c r="Z2675" s="37"/>
      <c r="AA2675" s="37"/>
      <c r="AB2675" s="30"/>
      <c r="AC2675" s="30"/>
      <c r="AD2675" s="31"/>
      <c r="AE2675" s="30"/>
      <c r="AF2675" s="30"/>
      <c r="AG2675" s="32"/>
      <c r="AH2675" s="30"/>
      <c r="AJ2675" s="30"/>
      <c r="AK2675" s="30"/>
      <c r="AL2675" s="30"/>
      <c r="AM2675" s="30"/>
      <c r="AN2675" s="30"/>
      <c r="AO2675" s="30"/>
      <c r="AP2675" s="30"/>
      <c r="AQ2675" s="30"/>
      <c r="AR2675" s="30"/>
      <c r="AS2675" s="30"/>
      <c r="AT2675" s="30"/>
      <c r="AU2675" s="121"/>
      <c r="AV2675" s="129"/>
      <c r="AW2675" s="129"/>
      <c r="AX2675" s="129"/>
    </row>
    <row r="2676" spans="1:50" x14ac:dyDescent="0.25">
      <c r="A2676" s="154"/>
      <c r="B2676" s="28"/>
      <c r="C2676" s="155"/>
      <c r="D2676" s="25"/>
      <c r="E2676" s="25"/>
      <c r="F2676" s="29"/>
      <c r="G2676" s="29"/>
      <c r="H2676" s="29"/>
      <c r="I2676" s="29"/>
      <c r="J2676" s="29"/>
      <c r="K2676" s="25"/>
      <c r="L2676" s="155"/>
      <c r="M2676" s="155"/>
      <c r="N2676" s="155"/>
      <c r="O2676" s="155"/>
      <c r="P2676" s="155"/>
      <c r="Q2676" s="28"/>
      <c r="R2676" s="29"/>
      <c r="S2676" s="27"/>
      <c r="T2676" s="27"/>
      <c r="U2676" s="28"/>
      <c r="V2676" s="156"/>
      <c r="W2676" s="156"/>
      <c r="X2676" s="156"/>
      <c r="Y2676" s="37"/>
      <c r="Z2676" s="37"/>
      <c r="AA2676" s="37"/>
      <c r="AB2676" s="30"/>
      <c r="AC2676" s="30"/>
      <c r="AD2676" s="31"/>
      <c r="AE2676" s="30"/>
      <c r="AF2676" s="30"/>
      <c r="AG2676" s="32"/>
      <c r="AH2676" s="30"/>
      <c r="AJ2676" s="30"/>
      <c r="AK2676" s="30"/>
      <c r="AL2676" s="30"/>
      <c r="AM2676" s="30"/>
      <c r="AN2676" s="30"/>
      <c r="AO2676" s="30"/>
      <c r="AP2676" s="30"/>
      <c r="AQ2676" s="30"/>
      <c r="AR2676" s="30"/>
      <c r="AS2676" s="30"/>
      <c r="AT2676" s="30"/>
      <c r="AU2676" s="121"/>
      <c r="AV2676" s="129"/>
      <c r="AW2676" s="129"/>
      <c r="AX2676" s="129"/>
    </row>
    <row r="2677" spans="1:50" x14ac:dyDescent="0.25">
      <c r="A2677" s="154"/>
      <c r="B2677" s="28"/>
      <c r="C2677" s="155"/>
      <c r="D2677" s="25"/>
      <c r="E2677" s="25"/>
      <c r="F2677" s="29"/>
      <c r="G2677" s="29"/>
      <c r="H2677" s="29"/>
      <c r="I2677" s="29"/>
      <c r="J2677" s="29"/>
      <c r="K2677" s="25"/>
      <c r="L2677" s="155"/>
      <c r="M2677" s="155"/>
      <c r="N2677" s="155"/>
      <c r="O2677" s="155"/>
      <c r="P2677" s="155"/>
      <c r="Q2677" s="28"/>
      <c r="R2677" s="29"/>
      <c r="S2677" s="27"/>
      <c r="T2677" s="27"/>
      <c r="U2677" s="28"/>
      <c r="V2677" s="156"/>
      <c r="W2677" s="156"/>
      <c r="X2677" s="156"/>
      <c r="Y2677" s="37"/>
      <c r="Z2677" s="37"/>
      <c r="AA2677" s="37"/>
      <c r="AB2677" s="30"/>
      <c r="AC2677" s="30"/>
      <c r="AD2677" s="31"/>
      <c r="AE2677" s="30"/>
      <c r="AF2677" s="30"/>
      <c r="AG2677" s="32"/>
      <c r="AH2677" s="30"/>
      <c r="AJ2677" s="30"/>
      <c r="AK2677" s="30"/>
      <c r="AL2677" s="30"/>
      <c r="AM2677" s="30"/>
      <c r="AN2677" s="30"/>
      <c r="AO2677" s="30"/>
      <c r="AP2677" s="30"/>
      <c r="AQ2677" s="30"/>
      <c r="AR2677" s="30"/>
      <c r="AS2677" s="30"/>
      <c r="AT2677" s="30"/>
      <c r="AU2677" s="121"/>
      <c r="AV2677" s="129"/>
      <c r="AW2677" s="129"/>
      <c r="AX2677" s="129"/>
    </row>
    <row r="2678" spans="1:50" x14ac:dyDescent="0.25">
      <c r="A2678" s="154"/>
      <c r="B2678" s="28"/>
      <c r="C2678" s="155"/>
      <c r="D2678" s="25"/>
      <c r="E2678" s="25"/>
      <c r="F2678" s="29"/>
      <c r="G2678" s="29"/>
      <c r="H2678" s="29"/>
      <c r="I2678" s="29"/>
      <c r="J2678" s="29"/>
      <c r="K2678" s="25"/>
      <c r="L2678" s="155"/>
      <c r="M2678" s="155"/>
      <c r="N2678" s="155"/>
      <c r="O2678" s="155"/>
      <c r="P2678" s="155"/>
      <c r="Q2678" s="28"/>
      <c r="R2678" s="29"/>
      <c r="S2678" s="27"/>
      <c r="T2678" s="27"/>
      <c r="U2678" s="28"/>
      <c r="V2678" s="156"/>
      <c r="W2678" s="156"/>
      <c r="X2678" s="156"/>
      <c r="Y2678" s="37"/>
      <c r="Z2678" s="37"/>
      <c r="AA2678" s="37"/>
      <c r="AB2678" s="30"/>
      <c r="AC2678" s="30"/>
      <c r="AD2678" s="31"/>
      <c r="AE2678" s="30"/>
      <c r="AF2678" s="30"/>
      <c r="AG2678" s="32"/>
      <c r="AH2678" s="30"/>
      <c r="AJ2678" s="30"/>
      <c r="AK2678" s="30"/>
      <c r="AL2678" s="30"/>
      <c r="AM2678" s="30"/>
      <c r="AN2678" s="30"/>
      <c r="AO2678" s="30"/>
      <c r="AP2678" s="30"/>
      <c r="AQ2678" s="30"/>
      <c r="AR2678" s="30"/>
      <c r="AS2678" s="30"/>
      <c r="AT2678" s="30"/>
      <c r="AU2678" s="121"/>
      <c r="AV2678" s="129"/>
      <c r="AW2678" s="129"/>
      <c r="AX2678" s="129"/>
    </row>
    <row r="2679" spans="1:50" x14ac:dyDescent="0.25">
      <c r="A2679" s="154"/>
      <c r="B2679" s="28"/>
      <c r="C2679" s="155"/>
      <c r="D2679" s="25"/>
      <c r="E2679" s="25"/>
      <c r="F2679" s="29"/>
      <c r="G2679" s="29"/>
      <c r="H2679" s="29"/>
      <c r="I2679" s="29"/>
      <c r="J2679" s="29"/>
      <c r="K2679" s="25"/>
      <c r="L2679" s="155"/>
      <c r="M2679" s="155"/>
      <c r="N2679" s="155"/>
      <c r="O2679" s="155"/>
      <c r="P2679" s="155"/>
      <c r="Q2679" s="28"/>
      <c r="R2679" s="29"/>
      <c r="S2679" s="27"/>
      <c r="T2679" s="27"/>
      <c r="U2679" s="28"/>
      <c r="V2679" s="156"/>
      <c r="W2679" s="156"/>
      <c r="X2679" s="156"/>
      <c r="Y2679" s="37"/>
      <c r="Z2679" s="37"/>
      <c r="AA2679" s="37"/>
      <c r="AB2679" s="30"/>
      <c r="AC2679" s="30"/>
      <c r="AD2679" s="31"/>
      <c r="AE2679" s="30"/>
      <c r="AF2679" s="30"/>
      <c r="AG2679" s="32"/>
      <c r="AH2679" s="30"/>
      <c r="AJ2679" s="30"/>
      <c r="AK2679" s="30"/>
      <c r="AL2679" s="30"/>
      <c r="AM2679" s="30"/>
      <c r="AN2679" s="30"/>
      <c r="AO2679" s="30"/>
      <c r="AP2679" s="30"/>
      <c r="AQ2679" s="30"/>
      <c r="AR2679" s="30"/>
      <c r="AS2679" s="30"/>
      <c r="AT2679" s="30"/>
      <c r="AU2679" s="121"/>
      <c r="AV2679" s="129"/>
      <c r="AW2679" s="129"/>
      <c r="AX2679" s="129"/>
    </row>
    <row r="2680" spans="1:50" x14ac:dyDescent="0.25">
      <c r="A2680" s="154"/>
      <c r="B2680" s="28"/>
      <c r="C2680" s="155"/>
      <c r="D2680" s="25"/>
      <c r="E2680" s="25"/>
      <c r="F2680" s="29"/>
      <c r="G2680" s="29"/>
      <c r="H2680" s="29"/>
      <c r="I2680" s="29"/>
      <c r="J2680" s="29"/>
      <c r="K2680" s="25"/>
      <c r="L2680" s="155"/>
      <c r="M2680" s="155"/>
      <c r="N2680" s="155"/>
      <c r="O2680" s="155"/>
      <c r="P2680" s="155"/>
      <c r="Q2680" s="28"/>
      <c r="R2680" s="29"/>
      <c r="S2680" s="27"/>
      <c r="T2680" s="27"/>
      <c r="U2680" s="28"/>
      <c r="V2680" s="156"/>
      <c r="W2680" s="156"/>
      <c r="X2680" s="156"/>
      <c r="Y2680" s="37"/>
      <c r="Z2680" s="37"/>
      <c r="AA2680" s="37"/>
      <c r="AB2680" s="30"/>
      <c r="AC2680" s="30"/>
      <c r="AD2680" s="31"/>
      <c r="AE2680" s="30"/>
      <c r="AF2680" s="30"/>
      <c r="AG2680" s="32"/>
      <c r="AH2680" s="30"/>
      <c r="AJ2680" s="30"/>
      <c r="AK2680" s="30"/>
      <c r="AL2680" s="30"/>
      <c r="AM2680" s="30"/>
      <c r="AN2680" s="30"/>
      <c r="AO2680" s="30"/>
      <c r="AP2680" s="30"/>
      <c r="AQ2680" s="30"/>
      <c r="AR2680" s="30"/>
      <c r="AS2680" s="30"/>
      <c r="AT2680" s="30"/>
      <c r="AU2680" s="121"/>
      <c r="AV2680" s="129"/>
      <c r="AW2680" s="129"/>
      <c r="AX2680" s="129"/>
    </row>
    <row r="2681" spans="1:50" x14ac:dyDescent="0.25">
      <c r="A2681" s="154"/>
      <c r="B2681" s="28"/>
      <c r="C2681" s="155"/>
      <c r="D2681" s="25"/>
      <c r="E2681" s="25"/>
      <c r="F2681" s="29"/>
      <c r="G2681" s="29"/>
      <c r="H2681" s="29"/>
      <c r="I2681" s="29"/>
      <c r="J2681" s="29"/>
      <c r="K2681" s="25"/>
      <c r="L2681" s="155"/>
      <c r="M2681" s="155"/>
      <c r="N2681" s="155"/>
      <c r="O2681" s="155"/>
      <c r="P2681" s="155"/>
      <c r="Q2681" s="28"/>
      <c r="R2681" s="29"/>
      <c r="S2681" s="27"/>
      <c r="T2681" s="27"/>
      <c r="U2681" s="28"/>
      <c r="V2681" s="156"/>
      <c r="W2681" s="156"/>
      <c r="X2681" s="156"/>
      <c r="Y2681" s="37"/>
      <c r="Z2681" s="37"/>
      <c r="AA2681" s="37"/>
      <c r="AB2681" s="30"/>
      <c r="AC2681" s="30"/>
      <c r="AD2681" s="31"/>
      <c r="AE2681" s="30"/>
      <c r="AF2681" s="30"/>
      <c r="AG2681" s="32"/>
      <c r="AH2681" s="30"/>
      <c r="AJ2681" s="30"/>
      <c r="AK2681" s="30"/>
      <c r="AL2681" s="30"/>
      <c r="AM2681" s="30"/>
      <c r="AN2681" s="30"/>
      <c r="AO2681" s="30"/>
      <c r="AP2681" s="30"/>
      <c r="AQ2681" s="30"/>
      <c r="AR2681" s="30"/>
      <c r="AS2681" s="30"/>
      <c r="AT2681" s="30"/>
      <c r="AU2681" s="121"/>
      <c r="AV2681" s="129"/>
      <c r="AW2681" s="129"/>
      <c r="AX2681" s="129"/>
    </row>
    <row r="2682" spans="1:50" x14ac:dyDescent="0.25">
      <c r="A2682" s="154"/>
      <c r="B2682" s="28"/>
      <c r="C2682" s="155"/>
      <c r="D2682" s="25"/>
      <c r="E2682" s="25"/>
      <c r="F2682" s="29"/>
      <c r="G2682" s="29"/>
      <c r="H2682" s="29"/>
      <c r="I2682" s="29"/>
      <c r="J2682" s="29"/>
      <c r="K2682" s="25"/>
      <c r="L2682" s="155"/>
      <c r="M2682" s="155"/>
      <c r="N2682" s="155"/>
      <c r="O2682" s="155"/>
      <c r="P2682" s="155"/>
      <c r="Q2682" s="28"/>
      <c r="R2682" s="29"/>
      <c r="S2682" s="27"/>
      <c r="T2682" s="27"/>
      <c r="U2682" s="28"/>
      <c r="V2682" s="156"/>
      <c r="W2682" s="156"/>
      <c r="X2682" s="156"/>
      <c r="Y2682" s="37"/>
      <c r="Z2682" s="37"/>
      <c r="AA2682" s="37"/>
      <c r="AB2682" s="30"/>
      <c r="AC2682" s="30"/>
      <c r="AD2682" s="31"/>
      <c r="AE2682" s="30"/>
      <c r="AF2682" s="30"/>
      <c r="AG2682" s="32"/>
      <c r="AH2682" s="30"/>
      <c r="AJ2682" s="30"/>
      <c r="AK2682" s="30"/>
      <c r="AL2682" s="30"/>
      <c r="AM2682" s="30"/>
      <c r="AN2682" s="30"/>
      <c r="AO2682" s="30"/>
      <c r="AP2682" s="30"/>
      <c r="AQ2682" s="30"/>
      <c r="AR2682" s="30"/>
      <c r="AS2682" s="30"/>
      <c r="AT2682" s="30"/>
      <c r="AU2682" s="121"/>
      <c r="AV2682" s="129"/>
      <c r="AW2682" s="129"/>
      <c r="AX2682" s="129"/>
    </row>
    <row r="2683" spans="1:50" x14ac:dyDescent="0.25">
      <c r="A2683" s="154"/>
      <c r="B2683" s="28"/>
      <c r="C2683" s="155"/>
      <c r="D2683" s="25"/>
      <c r="E2683" s="25"/>
      <c r="F2683" s="29"/>
      <c r="G2683" s="29"/>
      <c r="H2683" s="29"/>
      <c r="I2683" s="29"/>
      <c r="J2683" s="29"/>
      <c r="K2683" s="25"/>
      <c r="L2683" s="155"/>
      <c r="M2683" s="155"/>
      <c r="N2683" s="155"/>
      <c r="O2683" s="155"/>
      <c r="P2683" s="155"/>
      <c r="Q2683" s="28"/>
      <c r="R2683" s="29"/>
      <c r="S2683" s="27"/>
      <c r="T2683" s="27"/>
      <c r="U2683" s="28"/>
      <c r="V2683" s="156"/>
      <c r="W2683" s="156"/>
      <c r="X2683" s="156"/>
      <c r="Y2683" s="37"/>
      <c r="Z2683" s="37"/>
      <c r="AA2683" s="37"/>
      <c r="AB2683" s="30"/>
      <c r="AC2683" s="30"/>
      <c r="AD2683" s="31"/>
      <c r="AE2683" s="30"/>
      <c r="AF2683" s="30"/>
      <c r="AG2683" s="32"/>
      <c r="AH2683" s="30"/>
      <c r="AJ2683" s="30"/>
      <c r="AK2683" s="30"/>
      <c r="AL2683" s="30"/>
      <c r="AM2683" s="30"/>
      <c r="AN2683" s="30"/>
      <c r="AO2683" s="30"/>
      <c r="AP2683" s="30"/>
      <c r="AQ2683" s="30"/>
      <c r="AR2683" s="30"/>
      <c r="AS2683" s="30"/>
      <c r="AT2683" s="30"/>
      <c r="AU2683" s="121"/>
      <c r="AV2683" s="129"/>
      <c r="AW2683" s="129"/>
      <c r="AX2683" s="129"/>
    </row>
    <row r="2684" spans="1:50" x14ac:dyDescent="0.25">
      <c r="A2684" s="154"/>
      <c r="B2684" s="28"/>
      <c r="C2684" s="155"/>
      <c r="D2684" s="25"/>
      <c r="E2684" s="25"/>
      <c r="F2684" s="29"/>
      <c r="G2684" s="29"/>
      <c r="H2684" s="29"/>
      <c r="I2684" s="29"/>
      <c r="J2684" s="29"/>
      <c r="K2684" s="25"/>
      <c r="L2684" s="155"/>
      <c r="M2684" s="155"/>
      <c r="N2684" s="155"/>
      <c r="O2684" s="155"/>
      <c r="P2684" s="155"/>
      <c r="Q2684" s="28"/>
      <c r="R2684" s="29"/>
      <c r="S2684" s="27"/>
      <c r="T2684" s="27"/>
      <c r="U2684" s="28"/>
      <c r="V2684" s="156"/>
      <c r="W2684" s="156"/>
      <c r="X2684" s="156"/>
      <c r="Y2684" s="37"/>
      <c r="Z2684" s="37"/>
      <c r="AA2684" s="37"/>
      <c r="AB2684" s="30"/>
      <c r="AC2684" s="30"/>
      <c r="AD2684" s="31"/>
      <c r="AE2684" s="30"/>
      <c r="AF2684" s="30"/>
      <c r="AG2684" s="32"/>
      <c r="AH2684" s="30"/>
      <c r="AJ2684" s="30"/>
      <c r="AK2684" s="30"/>
      <c r="AL2684" s="30"/>
      <c r="AM2684" s="30"/>
      <c r="AN2684" s="30"/>
      <c r="AO2684" s="30"/>
      <c r="AP2684" s="30"/>
      <c r="AQ2684" s="30"/>
      <c r="AR2684" s="30"/>
      <c r="AS2684" s="30"/>
      <c r="AT2684" s="30"/>
      <c r="AU2684" s="121"/>
      <c r="AV2684" s="129"/>
      <c r="AW2684" s="129"/>
      <c r="AX2684" s="129"/>
    </row>
    <row r="2685" spans="1:50" x14ac:dyDescent="0.25">
      <c r="A2685" s="154"/>
      <c r="B2685" s="28"/>
      <c r="C2685" s="155"/>
      <c r="D2685" s="25"/>
      <c r="E2685" s="25"/>
      <c r="F2685" s="29"/>
      <c r="G2685" s="29"/>
      <c r="H2685" s="29"/>
      <c r="I2685" s="29"/>
      <c r="J2685" s="29"/>
      <c r="K2685" s="25"/>
      <c r="L2685" s="155"/>
      <c r="M2685" s="155"/>
      <c r="N2685" s="155"/>
      <c r="O2685" s="155"/>
      <c r="P2685" s="155"/>
      <c r="Q2685" s="28"/>
      <c r="R2685" s="29"/>
      <c r="S2685" s="27"/>
      <c r="T2685" s="27"/>
      <c r="U2685" s="28"/>
      <c r="V2685" s="156"/>
      <c r="W2685" s="156"/>
      <c r="X2685" s="156"/>
      <c r="Y2685" s="37"/>
      <c r="Z2685" s="37"/>
      <c r="AA2685" s="37"/>
      <c r="AB2685" s="30"/>
      <c r="AC2685" s="30"/>
      <c r="AD2685" s="31"/>
      <c r="AE2685" s="30"/>
      <c r="AF2685" s="30"/>
      <c r="AG2685" s="32"/>
      <c r="AH2685" s="30"/>
      <c r="AJ2685" s="30"/>
      <c r="AK2685" s="30"/>
      <c r="AL2685" s="30"/>
      <c r="AM2685" s="30"/>
      <c r="AN2685" s="30"/>
      <c r="AO2685" s="30"/>
      <c r="AP2685" s="30"/>
      <c r="AQ2685" s="30"/>
      <c r="AR2685" s="30"/>
      <c r="AS2685" s="30"/>
      <c r="AT2685" s="30"/>
      <c r="AU2685" s="121"/>
      <c r="AV2685" s="129"/>
      <c r="AW2685" s="129"/>
      <c r="AX2685" s="129"/>
    </row>
    <row r="2686" spans="1:50" x14ac:dyDescent="0.25">
      <c r="A2686" s="154"/>
      <c r="B2686" s="28"/>
      <c r="C2686" s="155"/>
      <c r="D2686" s="25"/>
      <c r="E2686" s="25"/>
      <c r="F2686" s="29"/>
      <c r="G2686" s="29"/>
      <c r="H2686" s="29"/>
      <c r="I2686" s="29"/>
      <c r="J2686" s="29"/>
      <c r="K2686" s="25"/>
      <c r="L2686" s="155"/>
      <c r="M2686" s="155"/>
      <c r="N2686" s="155"/>
      <c r="O2686" s="155"/>
      <c r="P2686" s="155"/>
      <c r="Q2686" s="28"/>
      <c r="R2686" s="29"/>
      <c r="S2686" s="27"/>
      <c r="T2686" s="27"/>
      <c r="U2686" s="28"/>
      <c r="V2686" s="156"/>
      <c r="W2686" s="156"/>
      <c r="X2686" s="156"/>
      <c r="Y2686" s="37"/>
      <c r="Z2686" s="37"/>
      <c r="AA2686" s="37"/>
      <c r="AB2686" s="30"/>
      <c r="AC2686" s="30"/>
      <c r="AD2686" s="31"/>
      <c r="AE2686" s="30"/>
      <c r="AF2686" s="30"/>
      <c r="AG2686" s="32"/>
      <c r="AH2686" s="30"/>
      <c r="AJ2686" s="30"/>
      <c r="AK2686" s="30"/>
      <c r="AL2686" s="30"/>
      <c r="AM2686" s="30"/>
      <c r="AN2686" s="30"/>
      <c r="AO2686" s="30"/>
      <c r="AP2686" s="30"/>
      <c r="AQ2686" s="30"/>
      <c r="AR2686" s="30"/>
      <c r="AS2686" s="30"/>
      <c r="AT2686" s="30"/>
      <c r="AU2686" s="121"/>
      <c r="AV2686" s="129"/>
      <c r="AW2686" s="129"/>
      <c r="AX2686" s="129"/>
    </row>
    <row r="2687" spans="1:50" x14ac:dyDescent="0.25">
      <c r="A2687" s="154"/>
      <c r="B2687" s="28"/>
      <c r="C2687" s="155"/>
      <c r="D2687" s="25"/>
      <c r="E2687" s="25"/>
      <c r="F2687" s="29"/>
      <c r="G2687" s="29"/>
      <c r="H2687" s="29"/>
      <c r="I2687" s="29"/>
      <c r="J2687" s="29"/>
      <c r="K2687" s="25"/>
      <c r="L2687" s="155"/>
      <c r="M2687" s="155"/>
      <c r="N2687" s="155"/>
      <c r="O2687" s="155"/>
      <c r="P2687" s="155"/>
      <c r="Q2687" s="28"/>
      <c r="R2687" s="29"/>
      <c r="S2687" s="27"/>
      <c r="T2687" s="27"/>
      <c r="U2687" s="28"/>
      <c r="V2687" s="156"/>
      <c r="W2687" s="156"/>
      <c r="X2687" s="156"/>
      <c r="Y2687" s="37"/>
      <c r="Z2687" s="37"/>
      <c r="AA2687" s="37"/>
      <c r="AB2687" s="30"/>
      <c r="AC2687" s="30"/>
      <c r="AD2687" s="31"/>
      <c r="AE2687" s="30"/>
      <c r="AF2687" s="30"/>
      <c r="AG2687" s="32"/>
      <c r="AH2687" s="30"/>
      <c r="AJ2687" s="30"/>
      <c r="AK2687" s="30"/>
      <c r="AL2687" s="30"/>
      <c r="AM2687" s="30"/>
      <c r="AN2687" s="30"/>
      <c r="AO2687" s="30"/>
      <c r="AP2687" s="30"/>
      <c r="AQ2687" s="30"/>
      <c r="AR2687" s="30"/>
      <c r="AS2687" s="30"/>
      <c r="AT2687" s="30"/>
      <c r="AU2687" s="121"/>
      <c r="AV2687" s="129"/>
      <c r="AW2687" s="129"/>
      <c r="AX2687" s="129"/>
    </row>
    <row r="2688" spans="1:50" x14ac:dyDescent="0.25">
      <c r="A2688" s="154"/>
      <c r="B2688" s="28"/>
      <c r="C2688" s="155"/>
      <c r="D2688" s="25"/>
      <c r="E2688" s="25"/>
      <c r="F2688" s="29"/>
      <c r="G2688" s="29"/>
      <c r="H2688" s="29"/>
      <c r="I2688" s="29"/>
      <c r="J2688" s="29"/>
      <c r="K2688" s="25"/>
      <c r="L2688" s="155"/>
      <c r="M2688" s="155"/>
      <c r="N2688" s="155"/>
      <c r="O2688" s="155"/>
      <c r="P2688" s="155"/>
      <c r="Q2688" s="28"/>
      <c r="R2688" s="29"/>
      <c r="S2688" s="27"/>
      <c r="T2688" s="27"/>
      <c r="U2688" s="28"/>
      <c r="V2688" s="156"/>
      <c r="W2688" s="156"/>
      <c r="X2688" s="156"/>
      <c r="Y2688" s="37"/>
      <c r="Z2688" s="37"/>
      <c r="AA2688" s="37"/>
      <c r="AB2688" s="30"/>
      <c r="AC2688" s="30"/>
      <c r="AD2688" s="31"/>
      <c r="AE2688" s="30"/>
      <c r="AF2688" s="30"/>
      <c r="AG2688" s="32"/>
      <c r="AH2688" s="30"/>
      <c r="AJ2688" s="30"/>
      <c r="AK2688" s="30"/>
      <c r="AL2688" s="30"/>
      <c r="AM2688" s="30"/>
      <c r="AN2688" s="30"/>
      <c r="AO2688" s="30"/>
      <c r="AP2688" s="30"/>
      <c r="AQ2688" s="30"/>
      <c r="AR2688" s="30"/>
      <c r="AS2688" s="30"/>
      <c r="AT2688" s="30"/>
      <c r="AU2688" s="121"/>
      <c r="AV2688" s="129"/>
      <c r="AW2688" s="129"/>
      <c r="AX2688" s="129"/>
    </row>
    <row r="2689" spans="1:50" x14ac:dyDescent="0.25">
      <c r="A2689" s="154"/>
      <c r="B2689" s="28"/>
      <c r="C2689" s="155"/>
      <c r="D2689" s="25"/>
      <c r="E2689" s="25"/>
      <c r="F2689" s="29"/>
      <c r="G2689" s="29"/>
      <c r="H2689" s="29"/>
      <c r="I2689" s="29"/>
      <c r="J2689" s="29"/>
      <c r="K2689" s="25"/>
      <c r="L2689" s="155"/>
      <c r="M2689" s="155"/>
      <c r="N2689" s="155"/>
      <c r="O2689" s="155"/>
      <c r="P2689" s="155"/>
      <c r="Q2689" s="28"/>
      <c r="R2689" s="29"/>
      <c r="S2689" s="27"/>
      <c r="T2689" s="27"/>
      <c r="U2689" s="28"/>
      <c r="V2689" s="156"/>
      <c r="W2689" s="156"/>
      <c r="X2689" s="156"/>
      <c r="Y2689" s="37"/>
      <c r="Z2689" s="37"/>
      <c r="AA2689" s="37"/>
      <c r="AB2689" s="30"/>
      <c r="AC2689" s="30"/>
      <c r="AD2689" s="31"/>
      <c r="AE2689" s="30"/>
      <c r="AF2689" s="30"/>
      <c r="AG2689" s="32"/>
      <c r="AH2689" s="30"/>
      <c r="AJ2689" s="30"/>
      <c r="AK2689" s="30"/>
      <c r="AL2689" s="30"/>
      <c r="AM2689" s="30"/>
      <c r="AN2689" s="30"/>
      <c r="AO2689" s="30"/>
      <c r="AP2689" s="30"/>
      <c r="AQ2689" s="30"/>
      <c r="AR2689" s="30"/>
      <c r="AS2689" s="30"/>
      <c r="AT2689" s="30"/>
      <c r="AU2689" s="121"/>
      <c r="AV2689" s="129"/>
      <c r="AW2689" s="129"/>
      <c r="AX2689" s="129"/>
    </row>
    <row r="2690" spans="1:50" x14ac:dyDescent="0.25">
      <c r="A2690" s="154"/>
      <c r="B2690" s="28"/>
      <c r="C2690" s="155"/>
      <c r="D2690" s="25"/>
      <c r="E2690" s="25"/>
      <c r="F2690" s="29"/>
      <c r="G2690" s="29"/>
      <c r="H2690" s="29"/>
      <c r="I2690" s="29"/>
      <c r="J2690" s="29"/>
      <c r="K2690" s="25"/>
      <c r="L2690" s="155"/>
      <c r="M2690" s="155"/>
      <c r="N2690" s="155"/>
      <c r="O2690" s="155"/>
      <c r="P2690" s="155"/>
      <c r="Q2690" s="28"/>
      <c r="R2690" s="29"/>
      <c r="S2690" s="27"/>
      <c r="T2690" s="27"/>
      <c r="U2690" s="28"/>
      <c r="V2690" s="156"/>
      <c r="W2690" s="156"/>
      <c r="X2690" s="156"/>
      <c r="Y2690" s="37"/>
      <c r="Z2690" s="37"/>
      <c r="AA2690" s="37"/>
      <c r="AB2690" s="30"/>
      <c r="AC2690" s="30"/>
      <c r="AD2690" s="31"/>
      <c r="AE2690" s="30"/>
      <c r="AF2690" s="30"/>
      <c r="AG2690" s="32"/>
      <c r="AH2690" s="30"/>
      <c r="AJ2690" s="30"/>
      <c r="AK2690" s="30"/>
      <c r="AL2690" s="30"/>
      <c r="AM2690" s="30"/>
      <c r="AN2690" s="30"/>
      <c r="AO2690" s="30"/>
      <c r="AP2690" s="30"/>
      <c r="AQ2690" s="30"/>
      <c r="AR2690" s="30"/>
      <c r="AS2690" s="30"/>
      <c r="AT2690" s="30"/>
      <c r="AU2690" s="121"/>
      <c r="AV2690" s="129"/>
      <c r="AW2690" s="129"/>
      <c r="AX2690" s="129"/>
    </row>
    <row r="2691" spans="1:50" x14ac:dyDescent="0.25">
      <c r="A2691" s="154"/>
      <c r="B2691" s="28"/>
      <c r="C2691" s="155"/>
      <c r="D2691" s="25"/>
      <c r="E2691" s="25"/>
      <c r="F2691" s="29"/>
      <c r="G2691" s="29"/>
      <c r="H2691" s="29"/>
      <c r="I2691" s="29"/>
      <c r="J2691" s="29"/>
      <c r="K2691" s="25"/>
      <c r="L2691" s="155"/>
      <c r="M2691" s="155"/>
      <c r="N2691" s="155"/>
      <c r="O2691" s="155"/>
      <c r="P2691" s="155"/>
      <c r="Q2691" s="28"/>
      <c r="R2691" s="29"/>
      <c r="S2691" s="27"/>
      <c r="T2691" s="27"/>
      <c r="U2691" s="28"/>
      <c r="V2691" s="156"/>
      <c r="W2691" s="156"/>
      <c r="X2691" s="156"/>
      <c r="Y2691" s="37"/>
      <c r="Z2691" s="37"/>
      <c r="AA2691" s="37"/>
      <c r="AB2691" s="30"/>
      <c r="AC2691" s="30"/>
      <c r="AD2691" s="31"/>
      <c r="AE2691" s="30"/>
      <c r="AF2691" s="30"/>
      <c r="AG2691" s="32"/>
      <c r="AH2691" s="30"/>
      <c r="AJ2691" s="30"/>
      <c r="AK2691" s="30"/>
      <c r="AL2691" s="30"/>
      <c r="AM2691" s="30"/>
      <c r="AN2691" s="30"/>
      <c r="AO2691" s="30"/>
      <c r="AP2691" s="30"/>
      <c r="AQ2691" s="30"/>
      <c r="AR2691" s="30"/>
      <c r="AS2691" s="30"/>
      <c r="AT2691" s="30"/>
      <c r="AU2691" s="121"/>
      <c r="AV2691" s="129"/>
      <c r="AW2691" s="129"/>
      <c r="AX2691" s="129"/>
    </row>
    <row r="2692" spans="1:50" x14ac:dyDescent="0.25">
      <c r="A2692" s="154"/>
      <c r="B2692" s="28"/>
      <c r="C2692" s="155"/>
      <c r="D2692" s="25"/>
      <c r="E2692" s="25"/>
      <c r="F2692" s="29"/>
      <c r="G2692" s="29"/>
      <c r="H2692" s="29"/>
      <c r="I2692" s="29"/>
      <c r="J2692" s="29"/>
      <c r="K2692" s="25"/>
      <c r="L2692" s="155"/>
      <c r="M2692" s="155"/>
      <c r="N2692" s="155"/>
      <c r="O2692" s="155"/>
      <c r="P2692" s="155"/>
      <c r="Q2692" s="28"/>
      <c r="R2692" s="29"/>
      <c r="S2692" s="27"/>
      <c r="T2692" s="27"/>
      <c r="U2692" s="28"/>
      <c r="V2692" s="156"/>
      <c r="W2692" s="156"/>
      <c r="X2692" s="156"/>
      <c r="Y2692" s="37"/>
      <c r="Z2692" s="37"/>
      <c r="AA2692" s="37"/>
      <c r="AB2692" s="30"/>
      <c r="AC2692" s="30"/>
      <c r="AD2692" s="31"/>
      <c r="AE2692" s="30"/>
      <c r="AF2692" s="30"/>
      <c r="AG2692" s="32"/>
      <c r="AH2692" s="30"/>
      <c r="AJ2692" s="30"/>
      <c r="AK2692" s="30"/>
      <c r="AL2692" s="30"/>
      <c r="AM2692" s="30"/>
      <c r="AN2692" s="30"/>
      <c r="AO2692" s="30"/>
      <c r="AP2692" s="30"/>
      <c r="AQ2692" s="30"/>
      <c r="AR2692" s="30"/>
      <c r="AS2692" s="30"/>
      <c r="AT2692" s="30"/>
      <c r="AU2692" s="121"/>
      <c r="AV2692" s="129"/>
      <c r="AW2692" s="129"/>
      <c r="AX2692" s="129"/>
    </row>
    <row r="2693" spans="1:50" x14ac:dyDescent="0.25">
      <c r="A2693" s="154"/>
      <c r="B2693" s="28"/>
      <c r="C2693" s="155"/>
      <c r="D2693" s="25"/>
      <c r="E2693" s="25"/>
      <c r="F2693" s="29"/>
      <c r="G2693" s="29"/>
      <c r="H2693" s="29"/>
      <c r="I2693" s="29"/>
      <c r="J2693" s="29"/>
      <c r="K2693" s="25"/>
      <c r="L2693" s="155"/>
      <c r="M2693" s="155"/>
      <c r="N2693" s="155"/>
      <c r="O2693" s="155"/>
      <c r="P2693" s="155"/>
      <c r="Q2693" s="28"/>
      <c r="R2693" s="29"/>
      <c r="S2693" s="27"/>
      <c r="T2693" s="27"/>
      <c r="U2693" s="28"/>
      <c r="V2693" s="156"/>
      <c r="W2693" s="156"/>
      <c r="X2693" s="156"/>
      <c r="Y2693" s="37"/>
      <c r="Z2693" s="37"/>
      <c r="AA2693" s="37"/>
      <c r="AB2693" s="30"/>
      <c r="AC2693" s="30"/>
      <c r="AD2693" s="31"/>
      <c r="AE2693" s="30"/>
      <c r="AF2693" s="30"/>
      <c r="AG2693" s="32"/>
      <c r="AH2693" s="30"/>
      <c r="AJ2693" s="30"/>
      <c r="AK2693" s="30"/>
      <c r="AL2693" s="30"/>
      <c r="AM2693" s="30"/>
      <c r="AN2693" s="30"/>
      <c r="AO2693" s="30"/>
      <c r="AP2693" s="30"/>
      <c r="AQ2693" s="30"/>
      <c r="AR2693" s="30"/>
      <c r="AS2693" s="30"/>
      <c r="AT2693" s="30"/>
      <c r="AU2693" s="121"/>
      <c r="AV2693" s="129"/>
      <c r="AW2693" s="129"/>
      <c r="AX2693" s="129"/>
    </row>
    <row r="2694" spans="1:50" x14ac:dyDescent="0.25">
      <c r="A2694" s="154"/>
      <c r="B2694" s="28"/>
      <c r="C2694" s="155"/>
      <c r="D2694" s="25"/>
      <c r="E2694" s="25"/>
      <c r="F2694" s="29"/>
      <c r="G2694" s="29"/>
      <c r="H2694" s="29"/>
      <c r="I2694" s="29"/>
      <c r="J2694" s="29"/>
      <c r="K2694" s="25"/>
      <c r="L2694" s="155"/>
      <c r="M2694" s="155"/>
      <c r="N2694" s="155"/>
      <c r="O2694" s="155"/>
      <c r="P2694" s="155"/>
      <c r="Q2694" s="28"/>
      <c r="R2694" s="29"/>
      <c r="S2694" s="27"/>
      <c r="T2694" s="27"/>
      <c r="U2694" s="28"/>
      <c r="V2694" s="156"/>
      <c r="W2694" s="156"/>
      <c r="X2694" s="156"/>
      <c r="Y2694" s="37"/>
      <c r="Z2694" s="37"/>
      <c r="AA2694" s="37"/>
      <c r="AB2694" s="30"/>
      <c r="AC2694" s="30"/>
      <c r="AD2694" s="31"/>
      <c r="AE2694" s="30"/>
      <c r="AF2694" s="30"/>
      <c r="AG2694" s="32"/>
      <c r="AH2694" s="30"/>
      <c r="AJ2694" s="30"/>
      <c r="AK2694" s="30"/>
      <c r="AL2694" s="30"/>
      <c r="AM2694" s="30"/>
      <c r="AN2694" s="30"/>
      <c r="AO2694" s="30"/>
      <c r="AP2694" s="30"/>
      <c r="AQ2694" s="30"/>
      <c r="AR2694" s="30"/>
      <c r="AS2694" s="30"/>
      <c r="AT2694" s="30"/>
      <c r="AU2694" s="121"/>
      <c r="AV2694" s="129"/>
      <c r="AW2694" s="129"/>
      <c r="AX2694" s="129"/>
    </row>
    <row r="2695" spans="1:50" x14ac:dyDescent="0.25">
      <c r="A2695" s="154"/>
      <c r="B2695" s="28"/>
      <c r="C2695" s="155"/>
      <c r="D2695" s="25"/>
      <c r="E2695" s="25"/>
      <c r="F2695" s="29"/>
      <c r="G2695" s="29"/>
      <c r="H2695" s="29"/>
      <c r="I2695" s="29"/>
      <c r="J2695" s="29"/>
      <c r="K2695" s="25"/>
      <c r="L2695" s="155"/>
      <c r="M2695" s="155"/>
      <c r="N2695" s="155"/>
      <c r="O2695" s="155"/>
      <c r="P2695" s="155"/>
      <c r="Q2695" s="28"/>
      <c r="R2695" s="29"/>
      <c r="S2695" s="27"/>
      <c r="T2695" s="27"/>
      <c r="U2695" s="28"/>
      <c r="V2695" s="156"/>
      <c r="W2695" s="156"/>
      <c r="X2695" s="156"/>
      <c r="Y2695" s="37"/>
      <c r="Z2695" s="37"/>
      <c r="AA2695" s="37"/>
      <c r="AB2695" s="30"/>
      <c r="AC2695" s="30"/>
      <c r="AD2695" s="31"/>
      <c r="AE2695" s="30"/>
      <c r="AF2695" s="30"/>
      <c r="AG2695" s="32"/>
      <c r="AH2695" s="30"/>
      <c r="AJ2695" s="30"/>
      <c r="AK2695" s="30"/>
      <c r="AL2695" s="30"/>
      <c r="AM2695" s="30"/>
      <c r="AN2695" s="30"/>
      <c r="AO2695" s="30"/>
      <c r="AP2695" s="30"/>
      <c r="AQ2695" s="30"/>
      <c r="AR2695" s="30"/>
      <c r="AS2695" s="30"/>
      <c r="AT2695" s="30"/>
      <c r="AU2695" s="121"/>
      <c r="AV2695" s="129"/>
      <c r="AW2695" s="129"/>
      <c r="AX2695" s="129"/>
    </row>
    <row r="2696" spans="1:50" x14ac:dyDescent="0.25">
      <c r="A2696" s="154"/>
      <c r="B2696" s="28"/>
      <c r="C2696" s="155"/>
      <c r="D2696" s="25"/>
      <c r="E2696" s="25"/>
      <c r="F2696" s="29"/>
      <c r="G2696" s="29"/>
      <c r="H2696" s="29"/>
      <c r="I2696" s="29"/>
      <c r="J2696" s="29"/>
      <c r="K2696" s="25"/>
      <c r="L2696" s="155"/>
      <c r="M2696" s="155"/>
      <c r="N2696" s="155"/>
      <c r="O2696" s="155"/>
      <c r="P2696" s="155"/>
      <c r="Q2696" s="28"/>
      <c r="R2696" s="29"/>
      <c r="S2696" s="27"/>
      <c r="T2696" s="27"/>
      <c r="U2696" s="28"/>
      <c r="V2696" s="156"/>
      <c r="W2696" s="156"/>
      <c r="X2696" s="156"/>
      <c r="Y2696" s="37"/>
      <c r="Z2696" s="37"/>
      <c r="AA2696" s="37"/>
      <c r="AB2696" s="30"/>
      <c r="AC2696" s="30"/>
      <c r="AD2696" s="31"/>
      <c r="AE2696" s="30"/>
      <c r="AF2696" s="30"/>
      <c r="AG2696" s="32"/>
      <c r="AH2696" s="30"/>
      <c r="AJ2696" s="30"/>
      <c r="AK2696" s="30"/>
      <c r="AL2696" s="30"/>
      <c r="AM2696" s="30"/>
      <c r="AN2696" s="30"/>
      <c r="AO2696" s="30"/>
      <c r="AP2696" s="30"/>
      <c r="AQ2696" s="30"/>
      <c r="AR2696" s="30"/>
      <c r="AS2696" s="30"/>
      <c r="AT2696" s="30"/>
      <c r="AU2696" s="121"/>
      <c r="AV2696" s="129"/>
      <c r="AW2696" s="129"/>
      <c r="AX2696" s="129"/>
    </row>
    <row r="2697" spans="1:50" x14ac:dyDescent="0.25">
      <c r="A2697" s="154"/>
      <c r="B2697" s="28"/>
      <c r="C2697" s="155"/>
      <c r="D2697" s="25"/>
      <c r="E2697" s="25"/>
      <c r="F2697" s="29"/>
      <c r="G2697" s="29"/>
      <c r="H2697" s="29"/>
      <c r="I2697" s="29"/>
      <c r="J2697" s="29"/>
      <c r="K2697" s="25"/>
      <c r="L2697" s="155"/>
      <c r="M2697" s="155"/>
      <c r="N2697" s="155"/>
      <c r="O2697" s="155"/>
      <c r="P2697" s="155"/>
      <c r="Q2697" s="28"/>
      <c r="R2697" s="29"/>
      <c r="S2697" s="27"/>
      <c r="T2697" s="27"/>
      <c r="U2697" s="28"/>
      <c r="V2697" s="156"/>
      <c r="W2697" s="156"/>
      <c r="X2697" s="156"/>
      <c r="Y2697" s="37"/>
      <c r="Z2697" s="37"/>
      <c r="AA2697" s="37"/>
      <c r="AB2697" s="30"/>
      <c r="AC2697" s="30"/>
      <c r="AD2697" s="31"/>
      <c r="AE2697" s="30"/>
      <c r="AF2697" s="30"/>
      <c r="AG2697" s="32"/>
      <c r="AH2697" s="30"/>
      <c r="AJ2697" s="30"/>
      <c r="AK2697" s="30"/>
      <c r="AL2697" s="30"/>
      <c r="AM2697" s="30"/>
      <c r="AN2697" s="30"/>
      <c r="AO2697" s="30"/>
      <c r="AP2697" s="30"/>
      <c r="AQ2697" s="30"/>
      <c r="AR2697" s="30"/>
      <c r="AS2697" s="30"/>
      <c r="AT2697" s="30"/>
      <c r="AU2697" s="121"/>
      <c r="AV2697" s="129"/>
      <c r="AW2697" s="129"/>
      <c r="AX2697" s="129"/>
    </row>
    <row r="2698" spans="1:50" x14ac:dyDescent="0.25">
      <c r="A2698" s="154"/>
      <c r="B2698" s="28"/>
      <c r="C2698" s="155"/>
      <c r="D2698" s="25"/>
      <c r="E2698" s="25"/>
      <c r="F2698" s="29"/>
      <c r="G2698" s="29"/>
      <c r="H2698" s="29"/>
      <c r="I2698" s="29"/>
      <c r="J2698" s="29"/>
      <c r="K2698" s="25"/>
      <c r="L2698" s="155"/>
      <c r="M2698" s="155"/>
      <c r="N2698" s="155"/>
      <c r="O2698" s="155"/>
      <c r="P2698" s="155"/>
      <c r="Q2698" s="28"/>
      <c r="R2698" s="29"/>
      <c r="S2698" s="27"/>
      <c r="T2698" s="27"/>
      <c r="U2698" s="28"/>
      <c r="V2698" s="156"/>
      <c r="W2698" s="156"/>
      <c r="X2698" s="156"/>
      <c r="Y2698" s="37"/>
      <c r="Z2698" s="37"/>
      <c r="AA2698" s="37"/>
      <c r="AB2698" s="30"/>
      <c r="AC2698" s="30"/>
      <c r="AD2698" s="31"/>
      <c r="AE2698" s="30"/>
      <c r="AF2698" s="30"/>
      <c r="AG2698" s="32"/>
      <c r="AH2698" s="30"/>
      <c r="AJ2698" s="30"/>
      <c r="AK2698" s="30"/>
      <c r="AL2698" s="30"/>
      <c r="AM2698" s="30"/>
      <c r="AN2698" s="30"/>
      <c r="AO2698" s="30"/>
      <c r="AP2698" s="30"/>
      <c r="AQ2698" s="30"/>
      <c r="AR2698" s="30"/>
      <c r="AS2698" s="30"/>
      <c r="AT2698" s="30"/>
      <c r="AU2698" s="121"/>
      <c r="AV2698" s="129"/>
      <c r="AW2698" s="129"/>
      <c r="AX2698" s="129"/>
    </row>
    <row r="2699" spans="1:50" x14ac:dyDescent="0.25">
      <c r="A2699" s="154"/>
      <c r="B2699" s="28"/>
      <c r="C2699" s="155"/>
      <c r="D2699" s="25"/>
      <c r="E2699" s="25"/>
      <c r="F2699" s="29"/>
      <c r="G2699" s="29"/>
      <c r="H2699" s="29"/>
      <c r="I2699" s="29"/>
      <c r="J2699" s="29"/>
      <c r="K2699" s="25"/>
      <c r="L2699" s="155"/>
      <c r="M2699" s="155"/>
      <c r="N2699" s="155"/>
      <c r="O2699" s="155"/>
      <c r="P2699" s="155"/>
      <c r="Q2699" s="28"/>
      <c r="R2699" s="29"/>
      <c r="S2699" s="27"/>
      <c r="T2699" s="27"/>
      <c r="U2699" s="28"/>
      <c r="V2699" s="156"/>
      <c r="W2699" s="156"/>
      <c r="X2699" s="156"/>
      <c r="Y2699" s="37"/>
      <c r="Z2699" s="37"/>
      <c r="AA2699" s="37"/>
      <c r="AB2699" s="30"/>
      <c r="AC2699" s="30"/>
      <c r="AD2699" s="31"/>
      <c r="AE2699" s="30"/>
      <c r="AF2699" s="30"/>
      <c r="AG2699" s="32"/>
      <c r="AH2699" s="30"/>
      <c r="AJ2699" s="30"/>
      <c r="AK2699" s="30"/>
      <c r="AL2699" s="30"/>
      <c r="AM2699" s="30"/>
      <c r="AN2699" s="30"/>
      <c r="AO2699" s="30"/>
      <c r="AP2699" s="30"/>
      <c r="AQ2699" s="30"/>
      <c r="AR2699" s="30"/>
      <c r="AS2699" s="30"/>
      <c r="AT2699" s="30"/>
      <c r="AU2699" s="121"/>
      <c r="AV2699" s="129"/>
      <c r="AW2699" s="129"/>
      <c r="AX2699" s="129"/>
    </row>
    <row r="2700" spans="1:50" x14ac:dyDescent="0.25">
      <c r="A2700" s="154"/>
      <c r="B2700" s="28"/>
      <c r="C2700" s="155"/>
      <c r="D2700" s="25"/>
      <c r="E2700" s="25"/>
      <c r="F2700" s="29"/>
      <c r="G2700" s="29"/>
      <c r="H2700" s="29"/>
      <c r="I2700" s="29"/>
      <c r="J2700" s="29"/>
      <c r="K2700" s="25"/>
      <c r="L2700" s="155"/>
      <c r="M2700" s="155"/>
      <c r="N2700" s="155"/>
      <c r="O2700" s="155"/>
      <c r="P2700" s="155"/>
      <c r="Q2700" s="28"/>
      <c r="R2700" s="29"/>
      <c r="S2700" s="27"/>
      <c r="T2700" s="27"/>
      <c r="U2700" s="28"/>
      <c r="V2700" s="156"/>
      <c r="W2700" s="156"/>
      <c r="X2700" s="156"/>
      <c r="Y2700" s="37"/>
      <c r="Z2700" s="37"/>
      <c r="AA2700" s="37"/>
      <c r="AB2700" s="30"/>
      <c r="AC2700" s="30"/>
      <c r="AD2700" s="31"/>
      <c r="AE2700" s="30"/>
      <c r="AF2700" s="30"/>
      <c r="AG2700" s="32"/>
      <c r="AH2700" s="30"/>
      <c r="AJ2700" s="30"/>
      <c r="AK2700" s="30"/>
      <c r="AL2700" s="30"/>
      <c r="AM2700" s="30"/>
      <c r="AN2700" s="30"/>
      <c r="AO2700" s="30"/>
      <c r="AP2700" s="30"/>
      <c r="AQ2700" s="30"/>
      <c r="AR2700" s="30"/>
      <c r="AS2700" s="30"/>
      <c r="AT2700" s="30"/>
      <c r="AU2700" s="121"/>
      <c r="AV2700" s="129"/>
      <c r="AW2700" s="129"/>
      <c r="AX2700" s="129"/>
    </row>
    <row r="2701" spans="1:50" x14ac:dyDescent="0.25">
      <c r="A2701" s="154"/>
      <c r="B2701" s="28"/>
      <c r="C2701" s="155"/>
      <c r="D2701" s="25"/>
      <c r="E2701" s="25"/>
      <c r="F2701" s="29"/>
      <c r="G2701" s="29"/>
      <c r="H2701" s="29"/>
      <c r="I2701" s="29"/>
      <c r="J2701" s="29"/>
      <c r="K2701" s="25"/>
      <c r="L2701" s="155"/>
      <c r="M2701" s="155"/>
      <c r="N2701" s="155"/>
      <c r="O2701" s="155"/>
      <c r="P2701" s="155"/>
      <c r="Q2701" s="28"/>
      <c r="R2701" s="29"/>
      <c r="S2701" s="27"/>
      <c r="T2701" s="27"/>
      <c r="U2701" s="28"/>
      <c r="V2701" s="156"/>
      <c r="W2701" s="156"/>
      <c r="X2701" s="156"/>
      <c r="Y2701" s="37"/>
      <c r="Z2701" s="37"/>
      <c r="AA2701" s="37"/>
      <c r="AB2701" s="30"/>
      <c r="AC2701" s="30"/>
      <c r="AD2701" s="31"/>
      <c r="AE2701" s="30"/>
      <c r="AF2701" s="30"/>
      <c r="AG2701" s="32"/>
      <c r="AH2701" s="30"/>
      <c r="AJ2701" s="30"/>
      <c r="AK2701" s="30"/>
      <c r="AL2701" s="30"/>
      <c r="AM2701" s="30"/>
      <c r="AN2701" s="30"/>
      <c r="AO2701" s="30"/>
      <c r="AP2701" s="30"/>
      <c r="AQ2701" s="30"/>
      <c r="AR2701" s="30"/>
      <c r="AS2701" s="30"/>
      <c r="AT2701" s="30"/>
      <c r="AU2701" s="121"/>
      <c r="AV2701" s="129"/>
      <c r="AW2701" s="129"/>
      <c r="AX2701" s="129"/>
    </row>
    <row r="2702" spans="1:50" x14ac:dyDescent="0.25">
      <c r="A2702" s="154"/>
      <c r="B2702" s="28"/>
      <c r="C2702" s="155"/>
      <c r="D2702" s="25"/>
      <c r="E2702" s="25"/>
      <c r="F2702" s="29"/>
      <c r="G2702" s="29"/>
      <c r="H2702" s="29"/>
      <c r="I2702" s="29"/>
      <c r="J2702" s="29"/>
      <c r="K2702" s="25"/>
      <c r="L2702" s="155"/>
      <c r="M2702" s="155"/>
      <c r="N2702" s="155"/>
      <c r="O2702" s="155"/>
      <c r="P2702" s="155"/>
      <c r="Q2702" s="28"/>
      <c r="R2702" s="29"/>
      <c r="S2702" s="27"/>
      <c r="T2702" s="27"/>
      <c r="U2702" s="28"/>
      <c r="V2702" s="156"/>
      <c r="W2702" s="156"/>
      <c r="X2702" s="156"/>
      <c r="Y2702" s="37"/>
      <c r="Z2702" s="37"/>
      <c r="AA2702" s="37"/>
      <c r="AB2702" s="30"/>
      <c r="AC2702" s="30"/>
      <c r="AD2702" s="31"/>
      <c r="AE2702" s="30"/>
      <c r="AF2702" s="30"/>
      <c r="AG2702" s="32"/>
      <c r="AH2702" s="30"/>
      <c r="AJ2702" s="30"/>
      <c r="AK2702" s="30"/>
      <c r="AL2702" s="30"/>
      <c r="AM2702" s="30"/>
      <c r="AN2702" s="30"/>
      <c r="AO2702" s="30"/>
      <c r="AP2702" s="30"/>
      <c r="AQ2702" s="30"/>
      <c r="AR2702" s="30"/>
      <c r="AS2702" s="30"/>
      <c r="AT2702" s="30"/>
      <c r="AU2702" s="121"/>
      <c r="AV2702" s="129"/>
      <c r="AW2702" s="129"/>
      <c r="AX2702" s="129"/>
    </row>
    <row r="2703" spans="1:50" x14ac:dyDescent="0.25">
      <c r="A2703" s="154"/>
      <c r="B2703" s="28"/>
      <c r="C2703" s="155"/>
      <c r="D2703" s="25"/>
      <c r="E2703" s="25"/>
      <c r="F2703" s="29"/>
      <c r="G2703" s="29"/>
      <c r="H2703" s="29"/>
      <c r="I2703" s="29"/>
      <c r="J2703" s="29"/>
      <c r="K2703" s="25"/>
      <c r="L2703" s="155"/>
      <c r="M2703" s="155"/>
      <c r="N2703" s="155"/>
      <c r="O2703" s="155"/>
      <c r="P2703" s="155"/>
      <c r="Q2703" s="28"/>
      <c r="R2703" s="29"/>
      <c r="S2703" s="27"/>
      <c r="T2703" s="27"/>
      <c r="U2703" s="28"/>
      <c r="V2703" s="156"/>
      <c r="W2703" s="156"/>
      <c r="X2703" s="156"/>
      <c r="Y2703" s="37"/>
      <c r="Z2703" s="37"/>
      <c r="AA2703" s="37"/>
      <c r="AB2703" s="30"/>
      <c r="AC2703" s="30"/>
      <c r="AD2703" s="31"/>
      <c r="AE2703" s="30"/>
      <c r="AF2703" s="30"/>
      <c r="AG2703" s="32"/>
      <c r="AH2703" s="30"/>
      <c r="AJ2703" s="30"/>
      <c r="AK2703" s="30"/>
      <c r="AL2703" s="30"/>
      <c r="AM2703" s="30"/>
      <c r="AN2703" s="30"/>
      <c r="AO2703" s="30"/>
      <c r="AP2703" s="30"/>
      <c r="AQ2703" s="30"/>
      <c r="AR2703" s="30"/>
      <c r="AS2703" s="30"/>
      <c r="AT2703" s="30"/>
      <c r="AU2703" s="121"/>
      <c r="AV2703" s="129"/>
      <c r="AW2703" s="129"/>
      <c r="AX2703" s="129"/>
    </row>
    <row r="2704" spans="1:50" x14ac:dyDescent="0.25">
      <c r="A2704" s="154"/>
      <c r="B2704" s="28"/>
      <c r="C2704" s="155"/>
      <c r="D2704" s="25"/>
      <c r="E2704" s="25"/>
      <c r="F2704" s="29"/>
      <c r="G2704" s="29"/>
      <c r="H2704" s="29"/>
      <c r="I2704" s="29"/>
      <c r="J2704" s="29"/>
      <c r="K2704" s="25"/>
      <c r="L2704" s="155"/>
      <c r="M2704" s="155"/>
      <c r="N2704" s="155"/>
      <c r="O2704" s="155"/>
      <c r="P2704" s="155"/>
      <c r="Q2704" s="28"/>
      <c r="R2704" s="29"/>
      <c r="S2704" s="27"/>
      <c r="T2704" s="27"/>
      <c r="U2704" s="28"/>
      <c r="V2704" s="156"/>
      <c r="W2704" s="156"/>
      <c r="X2704" s="156"/>
      <c r="Y2704" s="37"/>
      <c r="Z2704" s="37"/>
      <c r="AA2704" s="37"/>
      <c r="AB2704" s="30"/>
      <c r="AC2704" s="30"/>
      <c r="AD2704" s="31"/>
      <c r="AE2704" s="30"/>
      <c r="AF2704" s="30"/>
      <c r="AG2704" s="32"/>
      <c r="AH2704" s="30"/>
      <c r="AJ2704" s="30"/>
      <c r="AK2704" s="30"/>
      <c r="AL2704" s="30"/>
      <c r="AM2704" s="30"/>
      <c r="AN2704" s="30"/>
      <c r="AO2704" s="30"/>
      <c r="AP2704" s="30"/>
      <c r="AQ2704" s="30"/>
      <c r="AR2704" s="30"/>
      <c r="AS2704" s="30"/>
      <c r="AT2704" s="30"/>
      <c r="AU2704" s="121"/>
      <c r="AV2704" s="129"/>
      <c r="AW2704" s="129"/>
      <c r="AX2704" s="129"/>
    </row>
    <row r="2705" spans="1:50" x14ac:dyDescent="0.25">
      <c r="A2705" s="154"/>
      <c r="B2705" s="28"/>
      <c r="C2705" s="155"/>
      <c r="D2705" s="25"/>
      <c r="E2705" s="25"/>
      <c r="F2705" s="29"/>
      <c r="G2705" s="29"/>
      <c r="H2705" s="29"/>
      <c r="I2705" s="29"/>
      <c r="J2705" s="29"/>
      <c r="K2705" s="25"/>
      <c r="L2705" s="155"/>
      <c r="M2705" s="155"/>
      <c r="N2705" s="155"/>
      <c r="O2705" s="155"/>
      <c r="P2705" s="155"/>
      <c r="Q2705" s="28"/>
      <c r="R2705" s="29"/>
      <c r="S2705" s="27"/>
      <c r="T2705" s="27"/>
      <c r="U2705" s="28"/>
      <c r="V2705" s="156"/>
      <c r="W2705" s="156"/>
      <c r="X2705" s="156"/>
      <c r="Y2705" s="37"/>
      <c r="Z2705" s="37"/>
      <c r="AA2705" s="37"/>
      <c r="AB2705" s="30"/>
      <c r="AC2705" s="30"/>
      <c r="AD2705" s="31"/>
      <c r="AE2705" s="30"/>
      <c r="AF2705" s="30"/>
      <c r="AG2705" s="32"/>
      <c r="AH2705" s="30"/>
      <c r="AJ2705" s="30"/>
      <c r="AK2705" s="30"/>
      <c r="AL2705" s="30"/>
      <c r="AM2705" s="30"/>
      <c r="AN2705" s="30"/>
      <c r="AO2705" s="30"/>
      <c r="AP2705" s="30"/>
      <c r="AQ2705" s="30"/>
      <c r="AR2705" s="30"/>
      <c r="AS2705" s="30"/>
      <c r="AT2705" s="30"/>
      <c r="AU2705" s="121"/>
      <c r="AV2705" s="129"/>
      <c r="AW2705" s="129"/>
      <c r="AX2705" s="129"/>
    </row>
    <row r="2706" spans="1:50" x14ac:dyDescent="0.25">
      <c r="A2706" s="154"/>
      <c r="B2706" s="28"/>
      <c r="C2706" s="155"/>
      <c r="D2706" s="25"/>
      <c r="E2706" s="25"/>
      <c r="F2706" s="29"/>
      <c r="G2706" s="29"/>
      <c r="H2706" s="29"/>
      <c r="I2706" s="29"/>
      <c r="J2706" s="29"/>
      <c r="K2706" s="25"/>
      <c r="L2706" s="155"/>
      <c r="M2706" s="155"/>
      <c r="N2706" s="155"/>
      <c r="O2706" s="155"/>
      <c r="P2706" s="155"/>
      <c r="Q2706" s="28"/>
      <c r="R2706" s="29"/>
      <c r="S2706" s="27"/>
      <c r="T2706" s="27"/>
      <c r="U2706" s="28"/>
      <c r="V2706" s="156"/>
      <c r="W2706" s="156"/>
      <c r="X2706" s="156"/>
      <c r="Y2706" s="37"/>
      <c r="Z2706" s="37"/>
      <c r="AA2706" s="37"/>
      <c r="AB2706" s="30"/>
      <c r="AC2706" s="30"/>
      <c r="AD2706" s="31"/>
      <c r="AE2706" s="30"/>
      <c r="AF2706" s="30"/>
      <c r="AG2706" s="32"/>
      <c r="AH2706" s="30"/>
      <c r="AJ2706" s="30"/>
      <c r="AK2706" s="30"/>
      <c r="AL2706" s="30"/>
      <c r="AM2706" s="30"/>
      <c r="AN2706" s="30"/>
      <c r="AO2706" s="30"/>
      <c r="AP2706" s="30"/>
      <c r="AQ2706" s="30"/>
      <c r="AR2706" s="30"/>
      <c r="AS2706" s="30"/>
      <c r="AT2706" s="30"/>
      <c r="AU2706" s="121"/>
      <c r="AV2706" s="129"/>
      <c r="AW2706" s="129"/>
      <c r="AX2706" s="129"/>
    </row>
    <row r="2707" spans="1:50" x14ac:dyDescent="0.25">
      <c r="A2707" s="154"/>
      <c r="B2707" s="28"/>
      <c r="C2707" s="155"/>
      <c r="D2707" s="25"/>
      <c r="E2707" s="25"/>
      <c r="F2707" s="29"/>
      <c r="G2707" s="29"/>
      <c r="H2707" s="29"/>
      <c r="I2707" s="29"/>
      <c r="J2707" s="29"/>
      <c r="K2707" s="25"/>
      <c r="L2707" s="155"/>
      <c r="M2707" s="155"/>
      <c r="N2707" s="155"/>
      <c r="O2707" s="155"/>
      <c r="P2707" s="155"/>
      <c r="Q2707" s="28"/>
      <c r="R2707" s="29"/>
      <c r="S2707" s="27"/>
      <c r="T2707" s="27"/>
      <c r="U2707" s="28"/>
      <c r="V2707" s="156"/>
      <c r="W2707" s="156"/>
      <c r="X2707" s="156"/>
      <c r="Y2707" s="37"/>
      <c r="Z2707" s="37"/>
      <c r="AA2707" s="37"/>
      <c r="AB2707" s="30"/>
      <c r="AC2707" s="30"/>
      <c r="AD2707" s="31"/>
      <c r="AE2707" s="30"/>
      <c r="AF2707" s="30"/>
      <c r="AG2707" s="32"/>
      <c r="AH2707" s="30"/>
      <c r="AJ2707" s="30"/>
      <c r="AK2707" s="30"/>
      <c r="AL2707" s="30"/>
      <c r="AM2707" s="30"/>
      <c r="AN2707" s="30"/>
      <c r="AO2707" s="30"/>
      <c r="AP2707" s="30"/>
      <c r="AQ2707" s="30"/>
      <c r="AR2707" s="30"/>
      <c r="AS2707" s="30"/>
      <c r="AT2707" s="30"/>
      <c r="AU2707" s="121"/>
      <c r="AV2707" s="129"/>
      <c r="AW2707" s="129"/>
      <c r="AX2707" s="129"/>
    </row>
    <row r="2708" spans="1:50" x14ac:dyDescent="0.25">
      <c r="A2708" s="154"/>
      <c r="B2708" s="28"/>
      <c r="C2708" s="155"/>
      <c r="D2708" s="25"/>
      <c r="E2708" s="25"/>
      <c r="F2708" s="29"/>
      <c r="G2708" s="29"/>
      <c r="H2708" s="29"/>
      <c r="I2708" s="29"/>
      <c r="J2708" s="29"/>
      <c r="K2708" s="25"/>
      <c r="L2708" s="155"/>
      <c r="M2708" s="155"/>
      <c r="N2708" s="155"/>
      <c r="O2708" s="155"/>
      <c r="P2708" s="155"/>
      <c r="Q2708" s="28"/>
      <c r="R2708" s="29"/>
      <c r="S2708" s="27"/>
      <c r="T2708" s="27"/>
      <c r="U2708" s="28"/>
      <c r="V2708" s="156"/>
      <c r="W2708" s="156"/>
      <c r="X2708" s="156"/>
      <c r="Y2708" s="37"/>
      <c r="Z2708" s="37"/>
      <c r="AA2708" s="37"/>
      <c r="AB2708" s="30"/>
      <c r="AC2708" s="30"/>
      <c r="AD2708" s="31"/>
      <c r="AE2708" s="30"/>
      <c r="AF2708" s="30"/>
      <c r="AG2708" s="32"/>
      <c r="AH2708" s="30"/>
      <c r="AJ2708" s="30"/>
      <c r="AK2708" s="30"/>
      <c r="AL2708" s="30"/>
      <c r="AM2708" s="30"/>
      <c r="AN2708" s="30"/>
      <c r="AO2708" s="30"/>
      <c r="AP2708" s="30"/>
      <c r="AQ2708" s="30"/>
      <c r="AR2708" s="30"/>
      <c r="AS2708" s="30"/>
      <c r="AT2708" s="30"/>
      <c r="AU2708" s="121"/>
      <c r="AV2708" s="129"/>
      <c r="AW2708" s="129"/>
      <c r="AX2708" s="129"/>
    </row>
    <row r="2709" spans="1:50" x14ac:dyDescent="0.25">
      <c r="A2709" s="154"/>
      <c r="B2709" s="28"/>
      <c r="C2709" s="155"/>
      <c r="D2709" s="25"/>
      <c r="E2709" s="25"/>
      <c r="F2709" s="29"/>
      <c r="G2709" s="29"/>
      <c r="H2709" s="29"/>
      <c r="I2709" s="29"/>
      <c r="J2709" s="29"/>
      <c r="K2709" s="25"/>
      <c r="L2709" s="155"/>
      <c r="M2709" s="155"/>
      <c r="N2709" s="155"/>
      <c r="O2709" s="155"/>
      <c r="P2709" s="155"/>
      <c r="Q2709" s="28"/>
      <c r="R2709" s="29"/>
      <c r="S2709" s="27"/>
      <c r="T2709" s="27"/>
      <c r="U2709" s="28"/>
      <c r="V2709" s="156"/>
      <c r="W2709" s="156"/>
      <c r="X2709" s="156"/>
      <c r="Y2709" s="37"/>
      <c r="Z2709" s="37"/>
      <c r="AA2709" s="37"/>
      <c r="AB2709" s="30"/>
      <c r="AC2709" s="30"/>
      <c r="AD2709" s="31"/>
      <c r="AE2709" s="30"/>
      <c r="AF2709" s="30"/>
      <c r="AG2709" s="32"/>
      <c r="AH2709" s="30"/>
      <c r="AJ2709" s="30"/>
      <c r="AK2709" s="30"/>
      <c r="AL2709" s="30"/>
      <c r="AM2709" s="30"/>
      <c r="AN2709" s="30"/>
      <c r="AO2709" s="30"/>
      <c r="AP2709" s="30"/>
      <c r="AQ2709" s="30"/>
      <c r="AR2709" s="30"/>
      <c r="AS2709" s="30"/>
      <c r="AT2709" s="30"/>
      <c r="AU2709" s="121"/>
      <c r="AV2709" s="129"/>
      <c r="AW2709" s="129"/>
      <c r="AX2709" s="129"/>
    </row>
    <row r="2710" spans="1:50" x14ac:dyDescent="0.25">
      <c r="A2710" s="154"/>
      <c r="B2710" s="28"/>
      <c r="C2710" s="155"/>
      <c r="D2710" s="25"/>
      <c r="E2710" s="25"/>
      <c r="F2710" s="29"/>
      <c r="G2710" s="29"/>
      <c r="H2710" s="29"/>
      <c r="I2710" s="29"/>
      <c r="J2710" s="29"/>
      <c r="K2710" s="25"/>
      <c r="L2710" s="155"/>
      <c r="M2710" s="155"/>
      <c r="N2710" s="155"/>
      <c r="O2710" s="155"/>
      <c r="P2710" s="155"/>
      <c r="Q2710" s="28"/>
      <c r="R2710" s="29"/>
      <c r="S2710" s="27"/>
      <c r="T2710" s="27"/>
      <c r="U2710" s="28"/>
      <c r="V2710" s="156"/>
      <c r="W2710" s="156"/>
      <c r="X2710" s="156"/>
      <c r="Y2710" s="37"/>
      <c r="Z2710" s="37"/>
      <c r="AA2710" s="37"/>
      <c r="AB2710" s="30"/>
      <c r="AC2710" s="30"/>
      <c r="AD2710" s="31"/>
      <c r="AE2710" s="30"/>
      <c r="AF2710" s="30"/>
      <c r="AG2710" s="32"/>
      <c r="AH2710" s="30"/>
      <c r="AJ2710" s="30"/>
      <c r="AK2710" s="30"/>
      <c r="AL2710" s="30"/>
      <c r="AM2710" s="30"/>
      <c r="AN2710" s="30"/>
      <c r="AO2710" s="30"/>
      <c r="AP2710" s="30"/>
      <c r="AQ2710" s="30"/>
      <c r="AR2710" s="30"/>
      <c r="AS2710" s="30"/>
      <c r="AT2710" s="30"/>
      <c r="AU2710" s="121"/>
      <c r="AV2710" s="129"/>
      <c r="AW2710" s="129"/>
      <c r="AX2710" s="129"/>
    </row>
    <row r="2711" spans="1:50" x14ac:dyDescent="0.25">
      <c r="A2711" s="154"/>
      <c r="B2711" s="28"/>
      <c r="C2711" s="155"/>
      <c r="D2711" s="25"/>
      <c r="E2711" s="25"/>
      <c r="F2711" s="29"/>
      <c r="G2711" s="29"/>
      <c r="H2711" s="29"/>
      <c r="I2711" s="29"/>
      <c r="J2711" s="29"/>
      <c r="K2711" s="25"/>
      <c r="L2711" s="155"/>
      <c r="M2711" s="155"/>
      <c r="N2711" s="155"/>
      <c r="O2711" s="155"/>
      <c r="P2711" s="155"/>
      <c r="Q2711" s="28"/>
      <c r="R2711" s="29"/>
      <c r="S2711" s="27"/>
      <c r="T2711" s="27"/>
      <c r="U2711" s="28"/>
      <c r="V2711" s="156"/>
      <c r="W2711" s="156"/>
      <c r="X2711" s="156"/>
      <c r="Y2711" s="37"/>
      <c r="Z2711" s="37"/>
      <c r="AA2711" s="37"/>
      <c r="AB2711" s="30"/>
      <c r="AC2711" s="30"/>
      <c r="AD2711" s="31"/>
      <c r="AE2711" s="30"/>
      <c r="AF2711" s="30"/>
      <c r="AG2711" s="32"/>
      <c r="AH2711" s="30"/>
      <c r="AJ2711" s="30"/>
      <c r="AK2711" s="30"/>
      <c r="AL2711" s="30"/>
      <c r="AM2711" s="30"/>
      <c r="AN2711" s="30"/>
      <c r="AO2711" s="30"/>
      <c r="AP2711" s="30"/>
      <c r="AQ2711" s="30"/>
      <c r="AR2711" s="30"/>
      <c r="AS2711" s="30"/>
      <c r="AT2711" s="30"/>
      <c r="AU2711" s="121"/>
      <c r="AV2711" s="129"/>
      <c r="AW2711" s="129"/>
      <c r="AX2711" s="129"/>
    </row>
    <row r="2712" spans="1:50" x14ac:dyDescent="0.25">
      <c r="A2712" s="154"/>
      <c r="B2712" s="28"/>
      <c r="C2712" s="155"/>
      <c r="D2712" s="25"/>
      <c r="E2712" s="25"/>
      <c r="F2712" s="29"/>
      <c r="G2712" s="29"/>
      <c r="H2712" s="29"/>
      <c r="I2712" s="29"/>
      <c r="J2712" s="29"/>
      <c r="K2712" s="25"/>
      <c r="L2712" s="155"/>
      <c r="M2712" s="155"/>
      <c r="N2712" s="155"/>
      <c r="O2712" s="155"/>
      <c r="P2712" s="155"/>
      <c r="Q2712" s="28"/>
      <c r="R2712" s="29"/>
      <c r="S2712" s="27"/>
      <c r="T2712" s="27"/>
      <c r="U2712" s="28"/>
      <c r="V2712" s="156"/>
      <c r="W2712" s="156"/>
      <c r="X2712" s="156"/>
      <c r="Y2712" s="37"/>
      <c r="Z2712" s="37"/>
      <c r="AA2712" s="37"/>
      <c r="AB2712" s="30"/>
      <c r="AC2712" s="30"/>
      <c r="AD2712" s="31"/>
      <c r="AE2712" s="30"/>
      <c r="AF2712" s="30"/>
      <c r="AG2712" s="32"/>
      <c r="AH2712" s="30"/>
      <c r="AJ2712" s="30"/>
      <c r="AK2712" s="30"/>
      <c r="AL2712" s="30"/>
      <c r="AM2712" s="30"/>
      <c r="AN2712" s="30"/>
      <c r="AO2712" s="30"/>
      <c r="AP2712" s="30"/>
      <c r="AQ2712" s="30"/>
      <c r="AR2712" s="30"/>
      <c r="AS2712" s="30"/>
      <c r="AT2712" s="30"/>
      <c r="AU2712" s="121"/>
      <c r="AV2712" s="129"/>
      <c r="AW2712" s="129"/>
      <c r="AX2712" s="129"/>
    </row>
    <row r="2713" spans="1:50" x14ac:dyDescent="0.25">
      <c r="A2713" s="154"/>
      <c r="B2713" s="28"/>
      <c r="C2713" s="155"/>
      <c r="D2713" s="25"/>
      <c r="E2713" s="25"/>
      <c r="F2713" s="29"/>
      <c r="G2713" s="29"/>
      <c r="H2713" s="29"/>
      <c r="I2713" s="29"/>
      <c r="J2713" s="29"/>
      <c r="K2713" s="25"/>
      <c r="L2713" s="155"/>
      <c r="M2713" s="155"/>
      <c r="N2713" s="155"/>
      <c r="O2713" s="155"/>
      <c r="P2713" s="155"/>
      <c r="Q2713" s="28"/>
      <c r="R2713" s="29"/>
      <c r="S2713" s="27"/>
      <c r="T2713" s="27"/>
      <c r="U2713" s="28"/>
      <c r="V2713" s="156"/>
      <c r="W2713" s="156"/>
      <c r="X2713" s="156"/>
      <c r="Y2713" s="37"/>
      <c r="Z2713" s="37"/>
      <c r="AA2713" s="37"/>
      <c r="AB2713" s="30"/>
      <c r="AC2713" s="30"/>
      <c r="AD2713" s="31"/>
      <c r="AE2713" s="30"/>
      <c r="AF2713" s="30"/>
      <c r="AG2713" s="32"/>
      <c r="AH2713" s="30"/>
      <c r="AJ2713" s="30"/>
      <c r="AK2713" s="30"/>
      <c r="AL2713" s="30"/>
      <c r="AM2713" s="30"/>
      <c r="AN2713" s="30"/>
      <c r="AO2713" s="30"/>
      <c r="AP2713" s="30"/>
      <c r="AQ2713" s="30"/>
      <c r="AR2713" s="30"/>
      <c r="AS2713" s="30"/>
      <c r="AT2713" s="30"/>
      <c r="AU2713" s="121"/>
      <c r="AV2713" s="129"/>
      <c r="AW2713" s="129"/>
      <c r="AX2713" s="129"/>
    </row>
    <row r="2714" spans="1:50" x14ac:dyDescent="0.25">
      <c r="A2714" s="154"/>
      <c r="B2714" s="28"/>
      <c r="C2714" s="155"/>
      <c r="D2714" s="25"/>
      <c r="E2714" s="25"/>
      <c r="F2714" s="29"/>
      <c r="G2714" s="29"/>
      <c r="H2714" s="29"/>
      <c r="I2714" s="29"/>
      <c r="J2714" s="29"/>
      <c r="K2714" s="25"/>
      <c r="L2714" s="155"/>
      <c r="M2714" s="155"/>
      <c r="N2714" s="155"/>
      <c r="O2714" s="155"/>
      <c r="P2714" s="155"/>
      <c r="Q2714" s="28"/>
      <c r="R2714" s="29"/>
      <c r="S2714" s="27"/>
      <c r="T2714" s="27"/>
      <c r="U2714" s="28"/>
      <c r="V2714" s="156"/>
      <c r="W2714" s="156"/>
      <c r="X2714" s="156"/>
      <c r="Y2714" s="37"/>
      <c r="Z2714" s="37"/>
      <c r="AA2714" s="37"/>
      <c r="AB2714" s="30"/>
      <c r="AC2714" s="30"/>
      <c r="AD2714" s="31"/>
      <c r="AE2714" s="30"/>
      <c r="AF2714" s="30"/>
      <c r="AG2714" s="32"/>
      <c r="AH2714" s="30"/>
      <c r="AJ2714" s="30"/>
      <c r="AK2714" s="30"/>
      <c r="AL2714" s="30"/>
      <c r="AM2714" s="30"/>
      <c r="AN2714" s="30"/>
      <c r="AO2714" s="30"/>
      <c r="AP2714" s="30"/>
      <c r="AQ2714" s="30"/>
      <c r="AR2714" s="30"/>
      <c r="AS2714" s="30"/>
      <c r="AT2714" s="30"/>
      <c r="AU2714" s="121"/>
      <c r="AV2714" s="129"/>
      <c r="AW2714" s="129"/>
      <c r="AX2714" s="129"/>
    </row>
    <row r="2715" spans="1:50" x14ac:dyDescent="0.25">
      <c r="A2715" s="154"/>
      <c r="B2715" s="28"/>
      <c r="C2715" s="155"/>
      <c r="D2715" s="25"/>
      <c r="E2715" s="25"/>
      <c r="F2715" s="29"/>
      <c r="G2715" s="29"/>
      <c r="H2715" s="29"/>
      <c r="I2715" s="29"/>
      <c r="J2715" s="29"/>
      <c r="K2715" s="25"/>
      <c r="L2715" s="155"/>
      <c r="M2715" s="155"/>
      <c r="N2715" s="155"/>
      <c r="O2715" s="155"/>
      <c r="P2715" s="155"/>
      <c r="Q2715" s="28"/>
      <c r="R2715" s="29"/>
      <c r="S2715" s="27"/>
      <c r="T2715" s="27"/>
      <c r="U2715" s="28"/>
      <c r="V2715" s="156"/>
      <c r="W2715" s="156"/>
      <c r="X2715" s="156"/>
      <c r="Y2715" s="37"/>
      <c r="Z2715" s="37"/>
      <c r="AA2715" s="37"/>
      <c r="AB2715" s="30"/>
      <c r="AC2715" s="30"/>
      <c r="AD2715" s="31"/>
      <c r="AE2715" s="30"/>
      <c r="AF2715" s="30"/>
      <c r="AG2715" s="32"/>
      <c r="AH2715" s="30"/>
      <c r="AJ2715" s="30"/>
      <c r="AK2715" s="30"/>
      <c r="AL2715" s="30"/>
      <c r="AM2715" s="30"/>
      <c r="AN2715" s="30"/>
      <c r="AO2715" s="30"/>
      <c r="AP2715" s="30"/>
      <c r="AQ2715" s="30"/>
      <c r="AR2715" s="30"/>
      <c r="AS2715" s="30"/>
      <c r="AT2715" s="30"/>
      <c r="AU2715" s="121"/>
      <c r="AV2715" s="129"/>
      <c r="AW2715" s="129"/>
      <c r="AX2715" s="129"/>
    </row>
    <row r="2716" spans="1:50" x14ac:dyDescent="0.25">
      <c r="A2716" s="154"/>
      <c r="B2716" s="28"/>
      <c r="C2716" s="155"/>
      <c r="D2716" s="25"/>
      <c r="E2716" s="25"/>
      <c r="F2716" s="29"/>
      <c r="G2716" s="29"/>
      <c r="H2716" s="29"/>
      <c r="I2716" s="29"/>
      <c r="J2716" s="29"/>
      <c r="K2716" s="25"/>
      <c r="L2716" s="155"/>
      <c r="M2716" s="155"/>
      <c r="N2716" s="155"/>
      <c r="O2716" s="155"/>
      <c r="P2716" s="155"/>
      <c r="Q2716" s="28"/>
      <c r="R2716" s="29"/>
      <c r="S2716" s="27"/>
      <c r="T2716" s="27"/>
      <c r="U2716" s="28"/>
      <c r="V2716" s="156"/>
      <c r="W2716" s="156"/>
      <c r="X2716" s="156"/>
      <c r="Y2716" s="37"/>
      <c r="Z2716" s="37"/>
      <c r="AA2716" s="37"/>
      <c r="AB2716" s="30"/>
      <c r="AC2716" s="30"/>
      <c r="AD2716" s="31"/>
      <c r="AE2716" s="30"/>
      <c r="AF2716" s="30"/>
      <c r="AG2716" s="32"/>
      <c r="AH2716" s="30"/>
      <c r="AJ2716" s="30"/>
      <c r="AK2716" s="30"/>
      <c r="AL2716" s="30"/>
      <c r="AM2716" s="30"/>
      <c r="AN2716" s="30"/>
      <c r="AO2716" s="30"/>
      <c r="AP2716" s="30"/>
      <c r="AQ2716" s="30"/>
      <c r="AR2716" s="30"/>
      <c r="AS2716" s="30"/>
      <c r="AT2716" s="30"/>
      <c r="AU2716" s="121"/>
      <c r="AV2716" s="129"/>
      <c r="AW2716" s="129"/>
      <c r="AX2716" s="129"/>
    </row>
    <row r="2717" spans="1:50" x14ac:dyDescent="0.25">
      <c r="A2717" s="154"/>
      <c r="B2717" s="28"/>
      <c r="C2717" s="155"/>
      <c r="D2717" s="25"/>
      <c r="E2717" s="25"/>
      <c r="F2717" s="29"/>
      <c r="G2717" s="29"/>
      <c r="H2717" s="29"/>
      <c r="I2717" s="29"/>
      <c r="J2717" s="29"/>
      <c r="K2717" s="25"/>
      <c r="L2717" s="155"/>
      <c r="M2717" s="155"/>
      <c r="N2717" s="155"/>
      <c r="O2717" s="155"/>
      <c r="P2717" s="155"/>
      <c r="Q2717" s="28"/>
      <c r="R2717" s="29"/>
      <c r="S2717" s="27"/>
      <c r="T2717" s="27"/>
      <c r="U2717" s="28"/>
      <c r="V2717" s="156"/>
      <c r="W2717" s="156"/>
      <c r="X2717" s="156"/>
      <c r="Y2717" s="37"/>
      <c r="Z2717" s="37"/>
      <c r="AA2717" s="37"/>
      <c r="AB2717" s="30"/>
      <c r="AC2717" s="30"/>
      <c r="AD2717" s="31"/>
      <c r="AE2717" s="30"/>
      <c r="AF2717" s="30"/>
      <c r="AG2717" s="32"/>
      <c r="AH2717" s="30"/>
      <c r="AJ2717" s="30"/>
      <c r="AK2717" s="30"/>
      <c r="AL2717" s="30"/>
      <c r="AM2717" s="30"/>
      <c r="AN2717" s="30"/>
      <c r="AO2717" s="30"/>
      <c r="AP2717" s="30"/>
      <c r="AQ2717" s="30"/>
      <c r="AR2717" s="30"/>
      <c r="AS2717" s="30"/>
      <c r="AT2717" s="30"/>
      <c r="AU2717" s="121"/>
      <c r="AV2717" s="129"/>
      <c r="AW2717" s="129"/>
      <c r="AX2717" s="129"/>
    </row>
    <row r="2718" spans="1:50" x14ac:dyDescent="0.25">
      <c r="A2718" s="154"/>
      <c r="B2718" s="28"/>
      <c r="C2718" s="155"/>
      <c r="D2718" s="25"/>
      <c r="E2718" s="25"/>
      <c r="F2718" s="29"/>
      <c r="G2718" s="29"/>
      <c r="H2718" s="29"/>
      <c r="I2718" s="29"/>
      <c r="J2718" s="29"/>
      <c r="K2718" s="25"/>
      <c r="L2718" s="155"/>
      <c r="M2718" s="155"/>
      <c r="N2718" s="155"/>
      <c r="O2718" s="155"/>
      <c r="P2718" s="155"/>
      <c r="Q2718" s="28"/>
      <c r="R2718" s="29"/>
      <c r="S2718" s="27"/>
      <c r="T2718" s="27"/>
      <c r="U2718" s="28"/>
      <c r="V2718" s="156"/>
      <c r="W2718" s="156"/>
      <c r="X2718" s="156"/>
      <c r="Y2718" s="37"/>
      <c r="Z2718" s="37"/>
      <c r="AA2718" s="37"/>
      <c r="AB2718" s="30"/>
      <c r="AC2718" s="30"/>
      <c r="AD2718" s="31"/>
      <c r="AE2718" s="30"/>
      <c r="AF2718" s="30"/>
      <c r="AG2718" s="32"/>
      <c r="AH2718" s="30"/>
      <c r="AJ2718" s="30"/>
      <c r="AK2718" s="30"/>
      <c r="AL2718" s="30"/>
      <c r="AM2718" s="30"/>
      <c r="AN2718" s="30"/>
      <c r="AO2718" s="30"/>
      <c r="AP2718" s="30"/>
      <c r="AQ2718" s="30"/>
      <c r="AR2718" s="30"/>
      <c r="AS2718" s="30"/>
      <c r="AT2718" s="30"/>
      <c r="AU2718" s="121"/>
      <c r="AV2718" s="129"/>
      <c r="AW2718" s="129"/>
      <c r="AX2718" s="129"/>
    </row>
    <row r="2719" spans="1:50" x14ac:dyDescent="0.25">
      <c r="A2719" s="154"/>
      <c r="B2719" s="28"/>
      <c r="C2719" s="155"/>
      <c r="D2719" s="25"/>
      <c r="E2719" s="25"/>
      <c r="F2719" s="29"/>
      <c r="G2719" s="29"/>
      <c r="H2719" s="29"/>
      <c r="I2719" s="29"/>
      <c r="J2719" s="29"/>
      <c r="K2719" s="25"/>
      <c r="L2719" s="155"/>
      <c r="M2719" s="155"/>
      <c r="N2719" s="155"/>
      <c r="O2719" s="155"/>
      <c r="P2719" s="155"/>
      <c r="Q2719" s="28"/>
      <c r="R2719" s="29"/>
      <c r="S2719" s="27"/>
      <c r="T2719" s="27"/>
      <c r="U2719" s="28"/>
      <c r="V2719" s="156"/>
      <c r="W2719" s="156"/>
      <c r="X2719" s="156"/>
      <c r="Y2719" s="37"/>
      <c r="Z2719" s="37"/>
      <c r="AA2719" s="37"/>
      <c r="AB2719" s="30"/>
      <c r="AC2719" s="30"/>
      <c r="AD2719" s="31"/>
      <c r="AE2719" s="30"/>
      <c r="AF2719" s="30"/>
      <c r="AG2719" s="32"/>
      <c r="AH2719" s="30"/>
      <c r="AJ2719" s="30"/>
      <c r="AK2719" s="30"/>
      <c r="AL2719" s="30"/>
      <c r="AM2719" s="30"/>
      <c r="AN2719" s="30"/>
      <c r="AO2719" s="30"/>
      <c r="AP2719" s="30"/>
      <c r="AQ2719" s="30"/>
      <c r="AR2719" s="30"/>
      <c r="AS2719" s="30"/>
      <c r="AT2719" s="30"/>
      <c r="AU2719" s="121"/>
      <c r="AV2719" s="129"/>
      <c r="AW2719" s="129"/>
      <c r="AX2719" s="129"/>
    </row>
    <row r="2720" spans="1:50" x14ac:dyDescent="0.25">
      <c r="A2720" s="154"/>
      <c r="B2720" s="28"/>
      <c r="C2720" s="155"/>
      <c r="D2720" s="25"/>
      <c r="E2720" s="25"/>
      <c r="F2720" s="29"/>
      <c r="G2720" s="29"/>
      <c r="H2720" s="29"/>
      <c r="I2720" s="29"/>
      <c r="J2720" s="29"/>
      <c r="K2720" s="25"/>
      <c r="L2720" s="155"/>
      <c r="M2720" s="155"/>
      <c r="N2720" s="155"/>
      <c r="O2720" s="155"/>
      <c r="P2720" s="155"/>
      <c r="Q2720" s="28"/>
      <c r="R2720" s="29"/>
      <c r="S2720" s="27"/>
      <c r="T2720" s="27"/>
      <c r="U2720" s="28"/>
      <c r="V2720" s="156"/>
      <c r="W2720" s="156"/>
      <c r="X2720" s="156"/>
      <c r="Y2720" s="37"/>
      <c r="Z2720" s="37"/>
      <c r="AA2720" s="37"/>
      <c r="AB2720" s="30"/>
      <c r="AC2720" s="30"/>
      <c r="AD2720" s="31"/>
      <c r="AE2720" s="30"/>
      <c r="AF2720" s="30"/>
      <c r="AG2720" s="32"/>
      <c r="AH2720" s="30"/>
      <c r="AJ2720" s="30"/>
      <c r="AK2720" s="30"/>
      <c r="AL2720" s="30"/>
      <c r="AM2720" s="30"/>
      <c r="AN2720" s="30"/>
      <c r="AO2720" s="30"/>
      <c r="AP2720" s="30"/>
      <c r="AQ2720" s="30"/>
      <c r="AR2720" s="30"/>
      <c r="AS2720" s="30"/>
      <c r="AT2720" s="30"/>
      <c r="AU2720" s="121"/>
      <c r="AV2720" s="129"/>
      <c r="AW2720" s="129"/>
      <c r="AX2720" s="129"/>
    </row>
    <row r="2721" spans="1:50" x14ac:dyDescent="0.25">
      <c r="A2721" s="154"/>
      <c r="B2721" s="28"/>
      <c r="C2721" s="155"/>
      <c r="D2721" s="25"/>
      <c r="E2721" s="25"/>
      <c r="F2721" s="29"/>
      <c r="G2721" s="29"/>
      <c r="H2721" s="29"/>
      <c r="I2721" s="29"/>
      <c r="J2721" s="29"/>
      <c r="K2721" s="25"/>
      <c r="L2721" s="155"/>
      <c r="M2721" s="155"/>
      <c r="N2721" s="155"/>
      <c r="O2721" s="155"/>
      <c r="P2721" s="155"/>
      <c r="Q2721" s="28"/>
      <c r="R2721" s="29"/>
      <c r="S2721" s="27"/>
      <c r="T2721" s="27"/>
      <c r="U2721" s="28"/>
      <c r="V2721" s="156"/>
      <c r="W2721" s="156"/>
      <c r="X2721" s="156"/>
      <c r="Y2721" s="37"/>
      <c r="Z2721" s="37"/>
      <c r="AA2721" s="37"/>
      <c r="AB2721" s="30"/>
      <c r="AC2721" s="30"/>
      <c r="AD2721" s="31"/>
      <c r="AE2721" s="30"/>
      <c r="AF2721" s="30"/>
      <c r="AG2721" s="32"/>
      <c r="AH2721" s="30"/>
      <c r="AJ2721" s="30"/>
      <c r="AK2721" s="30"/>
      <c r="AL2721" s="30"/>
      <c r="AM2721" s="30"/>
      <c r="AN2721" s="30"/>
      <c r="AO2721" s="30"/>
      <c r="AP2721" s="30"/>
      <c r="AQ2721" s="30"/>
      <c r="AR2721" s="30"/>
      <c r="AS2721" s="30"/>
      <c r="AT2721" s="30"/>
      <c r="AU2721" s="121"/>
      <c r="AV2721" s="129"/>
      <c r="AW2721" s="129"/>
      <c r="AX2721" s="129"/>
    </row>
    <row r="2722" spans="1:50" x14ac:dyDescent="0.25">
      <c r="A2722" s="154"/>
      <c r="B2722" s="28"/>
      <c r="C2722" s="155"/>
      <c r="D2722" s="25"/>
      <c r="E2722" s="25"/>
      <c r="F2722" s="29"/>
      <c r="G2722" s="29"/>
      <c r="H2722" s="29"/>
      <c r="I2722" s="29"/>
      <c r="J2722" s="29"/>
      <c r="K2722" s="25"/>
      <c r="L2722" s="155"/>
      <c r="M2722" s="155"/>
      <c r="N2722" s="155"/>
      <c r="O2722" s="155"/>
      <c r="P2722" s="155"/>
      <c r="Q2722" s="28"/>
      <c r="R2722" s="29"/>
      <c r="S2722" s="27"/>
      <c r="T2722" s="27"/>
      <c r="U2722" s="28"/>
      <c r="V2722" s="156"/>
      <c r="W2722" s="156"/>
      <c r="X2722" s="156"/>
      <c r="Y2722" s="37"/>
      <c r="Z2722" s="37"/>
      <c r="AA2722" s="37"/>
      <c r="AB2722" s="30"/>
      <c r="AC2722" s="30"/>
      <c r="AD2722" s="31"/>
      <c r="AE2722" s="30"/>
      <c r="AF2722" s="30"/>
      <c r="AG2722" s="32"/>
      <c r="AH2722" s="30"/>
      <c r="AJ2722" s="30"/>
      <c r="AK2722" s="30"/>
      <c r="AL2722" s="30"/>
      <c r="AM2722" s="30"/>
      <c r="AN2722" s="30"/>
      <c r="AO2722" s="30"/>
      <c r="AP2722" s="30"/>
      <c r="AQ2722" s="30"/>
      <c r="AR2722" s="30"/>
      <c r="AS2722" s="30"/>
      <c r="AT2722" s="30"/>
      <c r="AU2722" s="121"/>
      <c r="AV2722" s="129"/>
      <c r="AW2722" s="129"/>
      <c r="AX2722" s="129"/>
    </row>
    <row r="2723" spans="1:50" x14ac:dyDescent="0.25">
      <c r="A2723" s="154"/>
      <c r="B2723" s="28"/>
      <c r="C2723" s="155"/>
      <c r="D2723" s="25"/>
      <c r="E2723" s="25"/>
      <c r="F2723" s="29"/>
      <c r="G2723" s="29"/>
      <c r="H2723" s="29"/>
      <c r="I2723" s="29"/>
      <c r="J2723" s="29"/>
      <c r="K2723" s="25"/>
      <c r="L2723" s="155"/>
      <c r="M2723" s="155"/>
      <c r="N2723" s="155"/>
      <c r="O2723" s="155"/>
      <c r="P2723" s="155"/>
      <c r="Q2723" s="28"/>
      <c r="R2723" s="29"/>
      <c r="S2723" s="27"/>
      <c r="T2723" s="27"/>
      <c r="U2723" s="28"/>
      <c r="V2723" s="156"/>
      <c r="W2723" s="156"/>
      <c r="X2723" s="156"/>
      <c r="Y2723" s="37"/>
      <c r="Z2723" s="37"/>
      <c r="AA2723" s="37"/>
      <c r="AB2723" s="30"/>
      <c r="AC2723" s="30"/>
      <c r="AD2723" s="31"/>
      <c r="AE2723" s="30"/>
      <c r="AF2723" s="30"/>
      <c r="AG2723" s="32"/>
      <c r="AH2723" s="30"/>
      <c r="AJ2723" s="30"/>
      <c r="AK2723" s="30"/>
      <c r="AL2723" s="30"/>
      <c r="AM2723" s="30"/>
      <c r="AN2723" s="30"/>
      <c r="AO2723" s="30"/>
      <c r="AP2723" s="30"/>
      <c r="AQ2723" s="30"/>
      <c r="AR2723" s="30"/>
      <c r="AS2723" s="30"/>
      <c r="AT2723" s="30"/>
      <c r="AU2723" s="121"/>
      <c r="AV2723" s="129"/>
      <c r="AW2723" s="129"/>
      <c r="AX2723" s="129"/>
    </row>
    <row r="2724" spans="1:50" x14ac:dyDescent="0.25">
      <c r="A2724" s="154"/>
      <c r="B2724" s="28"/>
      <c r="C2724" s="155"/>
      <c r="D2724" s="25"/>
      <c r="E2724" s="25"/>
      <c r="F2724" s="29"/>
      <c r="G2724" s="29"/>
      <c r="H2724" s="29"/>
      <c r="I2724" s="29"/>
      <c r="J2724" s="29"/>
      <c r="K2724" s="25"/>
      <c r="L2724" s="155"/>
      <c r="M2724" s="155"/>
      <c r="N2724" s="155"/>
      <c r="O2724" s="155"/>
      <c r="P2724" s="155"/>
      <c r="Q2724" s="28"/>
      <c r="R2724" s="29"/>
      <c r="S2724" s="27"/>
      <c r="T2724" s="27"/>
      <c r="U2724" s="28"/>
      <c r="V2724" s="156"/>
      <c r="W2724" s="156"/>
      <c r="X2724" s="156"/>
      <c r="Y2724" s="37"/>
      <c r="Z2724" s="37"/>
      <c r="AA2724" s="37"/>
      <c r="AB2724" s="30"/>
      <c r="AC2724" s="30"/>
      <c r="AD2724" s="31"/>
      <c r="AE2724" s="30"/>
      <c r="AF2724" s="30"/>
      <c r="AG2724" s="32"/>
      <c r="AH2724" s="30"/>
      <c r="AJ2724" s="30"/>
      <c r="AK2724" s="30"/>
      <c r="AL2724" s="30"/>
      <c r="AM2724" s="30"/>
      <c r="AN2724" s="30"/>
      <c r="AO2724" s="30"/>
      <c r="AP2724" s="30"/>
      <c r="AQ2724" s="30"/>
      <c r="AR2724" s="30"/>
      <c r="AS2724" s="30"/>
      <c r="AT2724" s="30"/>
      <c r="AU2724" s="121"/>
      <c r="AV2724" s="129"/>
      <c r="AW2724" s="129"/>
      <c r="AX2724" s="129"/>
    </row>
    <row r="2725" spans="1:50" x14ac:dyDescent="0.25">
      <c r="A2725" s="154"/>
      <c r="B2725" s="28"/>
      <c r="C2725" s="155"/>
      <c r="D2725" s="25"/>
      <c r="E2725" s="25"/>
      <c r="F2725" s="29"/>
      <c r="G2725" s="29"/>
      <c r="H2725" s="29"/>
      <c r="I2725" s="29"/>
      <c r="J2725" s="29"/>
      <c r="K2725" s="25"/>
      <c r="L2725" s="155"/>
      <c r="M2725" s="155"/>
      <c r="N2725" s="155"/>
      <c r="O2725" s="155"/>
      <c r="P2725" s="155"/>
      <c r="Q2725" s="28"/>
      <c r="R2725" s="29"/>
      <c r="S2725" s="27"/>
      <c r="T2725" s="27"/>
      <c r="U2725" s="28"/>
      <c r="V2725" s="156"/>
      <c r="W2725" s="156"/>
      <c r="X2725" s="156"/>
      <c r="Y2725" s="37"/>
      <c r="Z2725" s="37"/>
      <c r="AA2725" s="37"/>
      <c r="AB2725" s="30"/>
      <c r="AC2725" s="30"/>
      <c r="AD2725" s="31"/>
      <c r="AE2725" s="30"/>
      <c r="AF2725" s="30"/>
      <c r="AG2725" s="32"/>
      <c r="AH2725" s="30"/>
      <c r="AJ2725" s="30"/>
      <c r="AK2725" s="30"/>
      <c r="AL2725" s="30"/>
      <c r="AM2725" s="30"/>
      <c r="AN2725" s="30"/>
      <c r="AO2725" s="30"/>
      <c r="AP2725" s="30"/>
      <c r="AQ2725" s="30"/>
      <c r="AR2725" s="30"/>
      <c r="AS2725" s="30"/>
      <c r="AT2725" s="30"/>
      <c r="AU2725" s="121"/>
      <c r="AV2725" s="129"/>
      <c r="AW2725" s="129"/>
      <c r="AX2725" s="129"/>
    </row>
    <row r="2726" spans="1:50" x14ac:dyDescent="0.25">
      <c r="A2726" s="154"/>
      <c r="B2726" s="28"/>
      <c r="C2726" s="155"/>
      <c r="D2726" s="25"/>
      <c r="E2726" s="25"/>
      <c r="F2726" s="29"/>
      <c r="G2726" s="29"/>
      <c r="H2726" s="29"/>
      <c r="I2726" s="29"/>
      <c r="J2726" s="29"/>
      <c r="K2726" s="25"/>
      <c r="L2726" s="155"/>
      <c r="M2726" s="155"/>
      <c r="N2726" s="155"/>
      <c r="O2726" s="155"/>
      <c r="P2726" s="155"/>
      <c r="Q2726" s="28"/>
      <c r="R2726" s="29"/>
      <c r="S2726" s="27"/>
      <c r="T2726" s="27"/>
      <c r="U2726" s="28"/>
      <c r="V2726" s="156"/>
      <c r="W2726" s="156"/>
      <c r="X2726" s="156"/>
      <c r="Y2726" s="37"/>
      <c r="Z2726" s="37"/>
      <c r="AA2726" s="37"/>
      <c r="AB2726" s="30"/>
      <c r="AC2726" s="30"/>
      <c r="AD2726" s="31"/>
      <c r="AE2726" s="30"/>
      <c r="AF2726" s="30"/>
      <c r="AG2726" s="32"/>
      <c r="AH2726" s="30"/>
      <c r="AJ2726" s="30"/>
      <c r="AK2726" s="30"/>
      <c r="AL2726" s="30"/>
      <c r="AM2726" s="30"/>
      <c r="AN2726" s="30"/>
      <c r="AO2726" s="30"/>
      <c r="AP2726" s="30"/>
      <c r="AQ2726" s="30"/>
      <c r="AR2726" s="30"/>
      <c r="AS2726" s="30"/>
      <c r="AT2726" s="30"/>
      <c r="AU2726" s="121"/>
      <c r="AV2726" s="129"/>
      <c r="AW2726" s="129"/>
      <c r="AX2726" s="129"/>
    </row>
    <row r="2727" spans="1:50" x14ac:dyDescent="0.25">
      <c r="A2727" s="154"/>
      <c r="B2727" s="28"/>
      <c r="C2727" s="155"/>
      <c r="D2727" s="25"/>
      <c r="E2727" s="25"/>
      <c r="F2727" s="29"/>
      <c r="G2727" s="29"/>
      <c r="H2727" s="29"/>
      <c r="I2727" s="29"/>
      <c r="J2727" s="29"/>
      <c r="K2727" s="25"/>
      <c r="L2727" s="155"/>
      <c r="M2727" s="155"/>
      <c r="N2727" s="155"/>
      <c r="O2727" s="155"/>
      <c r="P2727" s="155"/>
      <c r="Q2727" s="28"/>
      <c r="R2727" s="29"/>
      <c r="S2727" s="27"/>
      <c r="T2727" s="27"/>
      <c r="U2727" s="28"/>
      <c r="V2727" s="156"/>
      <c r="W2727" s="156"/>
      <c r="X2727" s="156"/>
      <c r="Y2727" s="37"/>
      <c r="Z2727" s="37"/>
      <c r="AA2727" s="37"/>
      <c r="AB2727" s="30"/>
      <c r="AC2727" s="30"/>
      <c r="AD2727" s="31"/>
      <c r="AE2727" s="30"/>
      <c r="AF2727" s="30"/>
      <c r="AG2727" s="32"/>
      <c r="AH2727" s="30"/>
      <c r="AJ2727" s="30"/>
      <c r="AK2727" s="30"/>
      <c r="AL2727" s="30"/>
      <c r="AM2727" s="30"/>
      <c r="AN2727" s="30"/>
      <c r="AO2727" s="30"/>
      <c r="AP2727" s="30"/>
      <c r="AQ2727" s="30"/>
      <c r="AR2727" s="30"/>
      <c r="AS2727" s="30"/>
      <c r="AT2727" s="30"/>
      <c r="AU2727" s="121"/>
      <c r="AV2727" s="129"/>
      <c r="AW2727" s="129"/>
      <c r="AX2727" s="129"/>
    </row>
    <row r="2728" spans="1:50" x14ac:dyDescent="0.25">
      <c r="A2728" s="154"/>
      <c r="B2728" s="28"/>
      <c r="C2728" s="155"/>
      <c r="D2728" s="25"/>
      <c r="E2728" s="25"/>
      <c r="F2728" s="29"/>
      <c r="G2728" s="29"/>
      <c r="H2728" s="29"/>
      <c r="I2728" s="29"/>
      <c r="J2728" s="29"/>
      <c r="K2728" s="25"/>
      <c r="L2728" s="155"/>
      <c r="M2728" s="155"/>
      <c r="N2728" s="155"/>
      <c r="O2728" s="155"/>
      <c r="P2728" s="155"/>
      <c r="Q2728" s="28"/>
      <c r="R2728" s="29"/>
      <c r="S2728" s="27"/>
      <c r="T2728" s="27"/>
      <c r="U2728" s="28"/>
      <c r="V2728" s="156"/>
      <c r="W2728" s="156"/>
      <c r="X2728" s="156"/>
      <c r="Y2728" s="37"/>
      <c r="Z2728" s="37"/>
      <c r="AA2728" s="37"/>
      <c r="AB2728" s="30"/>
      <c r="AC2728" s="30"/>
      <c r="AD2728" s="31"/>
      <c r="AE2728" s="30"/>
      <c r="AF2728" s="30"/>
      <c r="AG2728" s="32"/>
      <c r="AH2728" s="30"/>
      <c r="AJ2728" s="30"/>
      <c r="AK2728" s="30"/>
      <c r="AL2728" s="30"/>
      <c r="AM2728" s="30"/>
      <c r="AN2728" s="30"/>
      <c r="AO2728" s="30"/>
      <c r="AP2728" s="30"/>
      <c r="AQ2728" s="30"/>
      <c r="AR2728" s="30"/>
      <c r="AS2728" s="30"/>
      <c r="AT2728" s="30"/>
      <c r="AU2728" s="121"/>
      <c r="AV2728" s="129"/>
      <c r="AW2728" s="129"/>
      <c r="AX2728" s="129"/>
    </row>
    <row r="2729" spans="1:50" x14ac:dyDescent="0.25">
      <c r="A2729" s="154"/>
      <c r="B2729" s="28"/>
      <c r="C2729" s="155"/>
      <c r="D2729" s="25"/>
      <c r="E2729" s="25"/>
      <c r="F2729" s="29"/>
      <c r="G2729" s="29"/>
      <c r="H2729" s="29"/>
      <c r="I2729" s="29"/>
      <c r="J2729" s="29"/>
      <c r="K2729" s="25"/>
      <c r="L2729" s="155"/>
      <c r="M2729" s="155"/>
      <c r="N2729" s="155"/>
      <c r="O2729" s="155"/>
      <c r="P2729" s="155"/>
      <c r="Q2729" s="28"/>
      <c r="R2729" s="29"/>
      <c r="S2729" s="27"/>
      <c r="T2729" s="27"/>
      <c r="U2729" s="28"/>
      <c r="V2729" s="156"/>
      <c r="W2729" s="156"/>
      <c r="X2729" s="156"/>
      <c r="Y2729" s="37"/>
      <c r="Z2729" s="37"/>
      <c r="AA2729" s="37"/>
      <c r="AB2729" s="30"/>
      <c r="AC2729" s="30"/>
      <c r="AD2729" s="31"/>
      <c r="AE2729" s="30"/>
      <c r="AF2729" s="30"/>
      <c r="AG2729" s="32"/>
      <c r="AH2729" s="30"/>
      <c r="AJ2729" s="30"/>
      <c r="AK2729" s="30"/>
      <c r="AL2729" s="30"/>
      <c r="AM2729" s="30"/>
      <c r="AN2729" s="30"/>
      <c r="AO2729" s="30"/>
      <c r="AP2729" s="30"/>
      <c r="AQ2729" s="30"/>
      <c r="AR2729" s="30"/>
      <c r="AS2729" s="30"/>
      <c r="AT2729" s="30"/>
      <c r="AU2729" s="121"/>
      <c r="AV2729" s="129"/>
      <c r="AW2729" s="129"/>
      <c r="AX2729" s="129"/>
    </row>
    <row r="2730" spans="1:50" x14ac:dyDescent="0.25">
      <c r="A2730" s="154"/>
      <c r="B2730" s="28"/>
      <c r="C2730" s="155"/>
      <c r="D2730" s="25"/>
      <c r="E2730" s="25"/>
      <c r="F2730" s="29"/>
      <c r="G2730" s="29"/>
      <c r="H2730" s="29"/>
      <c r="I2730" s="29"/>
      <c r="J2730" s="29"/>
      <c r="K2730" s="25"/>
      <c r="L2730" s="155"/>
      <c r="M2730" s="155"/>
      <c r="N2730" s="155"/>
      <c r="O2730" s="155"/>
      <c r="P2730" s="155"/>
      <c r="Q2730" s="28"/>
      <c r="R2730" s="29"/>
      <c r="S2730" s="27"/>
      <c r="T2730" s="27"/>
      <c r="U2730" s="28"/>
      <c r="V2730" s="156"/>
      <c r="W2730" s="156"/>
      <c r="X2730" s="156"/>
      <c r="Y2730" s="37"/>
      <c r="Z2730" s="37"/>
      <c r="AA2730" s="37"/>
      <c r="AB2730" s="30"/>
      <c r="AC2730" s="30"/>
      <c r="AD2730" s="31"/>
      <c r="AE2730" s="30"/>
      <c r="AF2730" s="30"/>
      <c r="AG2730" s="32"/>
      <c r="AH2730" s="30"/>
      <c r="AJ2730" s="30"/>
      <c r="AK2730" s="30"/>
      <c r="AL2730" s="30"/>
      <c r="AM2730" s="30"/>
      <c r="AN2730" s="30"/>
      <c r="AO2730" s="30"/>
      <c r="AP2730" s="30"/>
      <c r="AQ2730" s="30"/>
      <c r="AR2730" s="30"/>
      <c r="AS2730" s="30"/>
      <c r="AT2730" s="30"/>
      <c r="AU2730" s="121"/>
      <c r="AV2730" s="129"/>
      <c r="AW2730" s="129"/>
      <c r="AX2730" s="129"/>
    </row>
    <row r="2731" spans="1:50" x14ac:dyDescent="0.25">
      <c r="A2731" s="154"/>
      <c r="B2731" s="28"/>
      <c r="C2731" s="155"/>
      <c r="D2731" s="25"/>
      <c r="E2731" s="25"/>
      <c r="F2731" s="29"/>
      <c r="G2731" s="29"/>
      <c r="H2731" s="29"/>
      <c r="I2731" s="29"/>
      <c r="J2731" s="29"/>
      <c r="K2731" s="25"/>
      <c r="L2731" s="155"/>
      <c r="M2731" s="155"/>
      <c r="N2731" s="155"/>
      <c r="O2731" s="155"/>
      <c r="P2731" s="155"/>
      <c r="Q2731" s="28"/>
      <c r="R2731" s="29"/>
      <c r="S2731" s="27"/>
      <c r="T2731" s="27"/>
      <c r="U2731" s="28"/>
      <c r="V2731" s="156"/>
      <c r="W2731" s="156"/>
      <c r="X2731" s="156"/>
      <c r="Y2731" s="37"/>
      <c r="Z2731" s="37"/>
      <c r="AA2731" s="37"/>
      <c r="AB2731" s="30"/>
      <c r="AC2731" s="30"/>
      <c r="AD2731" s="31"/>
      <c r="AE2731" s="30"/>
      <c r="AF2731" s="30"/>
      <c r="AG2731" s="32"/>
      <c r="AH2731" s="30"/>
      <c r="AJ2731" s="30"/>
      <c r="AK2731" s="30"/>
      <c r="AL2731" s="30"/>
      <c r="AM2731" s="30"/>
      <c r="AN2731" s="30"/>
      <c r="AO2731" s="30"/>
      <c r="AP2731" s="30"/>
      <c r="AQ2731" s="30"/>
      <c r="AR2731" s="30"/>
      <c r="AS2731" s="30"/>
      <c r="AT2731" s="30"/>
      <c r="AU2731" s="121"/>
      <c r="AV2731" s="129"/>
      <c r="AW2731" s="129"/>
      <c r="AX2731" s="129"/>
    </row>
    <row r="2732" spans="1:50" x14ac:dyDescent="0.25">
      <c r="A2732" s="154"/>
      <c r="B2732" s="28"/>
      <c r="C2732" s="155"/>
      <c r="D2732" s="25"/>
      <c r="E2732" s="25"/>
      <c r="F2732" s="29"/>
      <c r="G2732" s="29"/>
      <c r="H2732" s="29"/>
      <c r="I2732" s="29"/>
      <c r="J2732" s="29"/>
      <c r="K2732" s="25"/>
      <c r="L2732" s="155"/>
      <c r="M2732" s="155"/>
      <c r="N2732" s="155"/>
      <c r="O2732" s="155"/>
      <c r="P2732" s="155"/>
      <c r="Q2732" s="28"/>
      <c r="R2732" s="29"/>
      <c r="S2732" s="27"/>
      <c r="T2732" s="27"/>
      <c r="U2732" s="28"/>
      <c r="V2732" s="156"/>
      <c r="W2732" s="156"/>
      <c r="X2732" s="156"/>
      <c r="Y2732" s="37"/>
      <c r="Z2732" s="37"/>
      <c r="AA2732" s="37"/>
      <c r="AB2732" s="30"/>
      <c r="AC2732" s="30"/>
      <c r="AD2732" s="31"/>
      <c r="AE2732" s="30"/>
      <c r="AF2732" s="30"/>
      <c r="AG2732" s="32"/>
      <c r="AH2732" s="30"/>
      <c r="AJ2732" s="30"/>
      <c r="AK2732" s="30"/>
      <c r="AL2732" s="30"/>
      <c r="AM2732" s="30"/>
      <c r="AN2732" s="30"/>
      <c r="AO2732" s="30"/>
      <c r="AP2732" s="30"/>
      <c r="AQ2732" s="30"/>
      <c r="AR2732" s="30"/>
      <c r="AS2732" s="30"/>
      <c r="AT2732" s="30"/>
      <c r="AU2732" s="121"/>
      <c r="AV2732" s="129"/>
      <c r="AW2732" s="129"/>
      <c r="AX2732" s="129"/>
    </row>
    <row r="2733" spans="1:50" x14ac:dyDescent="0.25">
      <c r="A2733" s="154"/>
      <c r="B2733" s="28"/>
      <c r="C2733" s="155"/>
      <c r="D2733" s="25"/>
      <c r="E2733" s="25"/>
      <c r="F2733" s="29"/>
      <c r="G2733" s="29"/>
      <c r="H2733" s="29"/>
      <c r="I2733" s="29"/>
      <c r="J2733" s="29"/>
      <c r="K2733" s="25"/>
      <c r="L2733" s="155"/>
      <c r="M2733" s="155"/>
      <c r="N2733" s="155"/>
      <c r="O2733" s="155"/>
      <c r="P2733" s="155"/>
      <c r="Q2733" s="28"/>
      <c r="R2733" s="29"/>
      <c r="S2733" s="27"/>
      <c r="T2733" s="27"/>
      <c r="U2733" s="28"/>
      <c r="V2733" s="156"/>
      <c r="W2733" s="156"/>
      <c r="X2733" s="156"/>
      <c r="Y2733" s="37"/>
      <c r="Z2733" s="37"/>
      <c r="AA2733" s="37"/>
      <c r="AB2733" s="30"/>
      <c r="AC2733" s="30"/>
      <c r="AD2733" s="31"/>
      <c r="AE2733" s="30"/>
      <c r="AF2733" s="30"/>
      <c r="AG2733" s="32"/>
      <c r="AH2733" s="30"/>
      <c r="AJ2733" s="30"/>
      <c r="AK2733" s="30"/>
      <c r="AL2733" s="30"/>
      <c r="AM2733" s="30"/>
      <c r="AN2733" s="30"/>
      <c r="AO2733" s="30"/>
      <c r="AP2733" s="30"/>
      <c r="AQ2733" s="30"/>
      <c r="AR2733" s="30"/>
      <c r="AS2733" s="30"/>
      <c r="AT2733" s="30"/>
      <c r="AU2733" s="121"/>
      <c r="AV2733" s="129"/>
      <c r="AW2733" s="129"/>
      <c r="AX2733" s="129"/>
    </row>
    <row r="2734" spans="1:50" x14ac:dyDescent="0.25">
      <c r="A2734" s="154"/>
      <c r="B2734" s="28"/>
      <c r="C2734" s="155"/>
      <c r="D2734" s="25"/>
      <c r="E2734" s="25"/>
      <c r="F2734" s="29"/>
      <c r="G2734" s="29"/>
      <c r="H2734" s="29"/>
      <c r="I2734" s="29"/>
      <c r="J2734" s="29"/>
      <c r="K2734" s="25"/>
      <c r="L2734" s="155"/>
      <c r="M2734" s="155"/>
      <c r="N2734" s="155"/>
      <c r="O2734" s="155"/>
      <c r="P2734" s="155"/>
      <c r="Q2734" s="28"/>
      <c r="R2734" s="29"/>
      <c r="S2734" s="27"/>
      <c r="T2734" s="27"/>
      <c r="U2734" s="28"/>
      <c r="V2734" s="156"/>
      <c r="W2734" s="156"/>
      <c r="X2734" s="156"/>
      <c r="Y2734" s="37"/>
      <c r="Z2734" s="37"/>
      <c r="AA2734" s="37"/>
      <c r="AB2734" s="30"/>
      <c r="AC2734" s="30"/>
      <c r="AD2734" s="31"/>
      <c r="AE2734" s="30"/>
      <c r="AF2734" s="30"/>
      <c r="AG2734" s="32"/>
      <c r="AH2734" s="30"/>
      <c r="AJ2734" s="30"/>
      <c r="AK2734" s="30"/>
      <c r="AL2734" s="30"/>
      <c r="AM2734" s="30"/>
      <c r="AN2734" s="30"/>
      <c r="AO2734" s="30"/>
      <c r="AP2734" s="30"/>
      <c r="AQ2734" s="30"/>
      <c r="AR2734" s="30"/>
      <c r="AS2734" s="30"/>
      <c r="AT2734" s="30"/>
      <c r="AU2734" s="121"/>
      <c r="AV2734" s="129"/>
      <c r="AW2734" s="129"/>
      <c r="AX2734" s="129"/>
    </row>
    <row r="2735" spans="1:50" x14ac:dyDescent="0.25">
      <c r="A2735" s="154"/>
      <c r="B2735" s="28"/>
      <c r="C2735" s="155"/>
      <c r="D2735" s="25"/>
      <c r="E2735" s="25"/>
      <c r="F2735" s="29"/>
      <c r="G2735" s="29"/>
      <c r="H2735" s="29"/>
      <c r="I2735" s="29"/>
      <c r="J2735" s="29"/>
      <c r="K2735" s="25"/>
      <c r="L2735" s="155"/>
      <c r="M2735" s="155"/>
      <c r="N2735" s="155"/>
      <c r="O2735" s="155"/>
      <c r="P2735" s="155"/>
      <c r="Q2735" s="28"/>
      <c r="R2735" s="29"/>
      <c r="S2735" s="27"/>
      <c r="T2735" s="27"/>
      <c r="U2735" s="28"/>
      <c r="V2735" s="156"/>
      <c r="W2735" s="156"/>
      <c r="X2735" s="156"/>
      <c r="Y2735" s="37"/>
      <c r="Z2735" s="37"/>
      <c r="AA2735" s="37"/>
      <c r="AB2735" s="30"/>
      <c r="AC2735" s="30"/>
      <c r="AD2735" s="31"/>
      <c r="AE2735" s="30"/>
      <c r="AF2735" s="30"/>
      <c r="AG2735" s="32"/>
      <c r="AH2735" s="30"/>
      <c r="AJ2735" s="30"/>
      <c r="AK2735" s="30"/>
      <c r="AL2735" s="30"/>
      <c r="AM2735" s="30"/>
      <c r="AN2735" s="30"/>
      <c r="AO2735" s="30"/>
      <c r="AP2735" s="30"/>
      <c r="AQ2735" s="30"/>
      <c r="AR2735" s="30"/>
      <c r="AS2735" s="30"/>
      <c r="AT2735" s="30"/>
      <c r="AU2735" s="121"/>
      <c r="AV2735" s="129"/>
      <c r="AW2735" s="129"/>
      <c r="AX2735" s="129"/>
    </row>
    <row r="2736" spans="1:50" x14ac:dyDescent="0.25">
      <c r="A2736" s="154"/>
      <c r="B2736" s="28"/>
      <c r="C2736" s="155"/>
      <c r="D2736" s="25"/>
      <c r="E2736" s="25"/>
      <c r="F2736" s="29"/>
      <c r="G2736" s="29"/>
      <c r="H2736" s="29"/>
      <c r="I2736" s="29"/>
      <c r="J2736" s="29"/>
      <c r="K2736" s="25"/>
      <c r="L2736" s="155"/>
      <c r="M2736" s="155"/>
      <c r="N2736" s="155"/>
      <c r="O2736" s="155"/>
      <c r="P2736" s="155"/>
      <c r="Q2736" s="28"/>
      <c r="R2736" s="29"/>
      <c r="S2736" s="27"/>
      <c r="T2736" s="27"/>
      <c r="U2736" s="28"/>
      <c r="V2736" s="156"/>
      <c r="W2736" s="156"/>
      <c r="X2736" s="156"/>
      <c r="Y2736" s="37"/>
      <c r="Z2736" s="37"/>
      <c r="AA2736" s="37"/>
      <c r="AB2736" s="30"/>
      <c r="AC2736" s="30"/>
      <c r="AD2736" s="31"/>
      <c r="AE2736" s="30"/>
      <c r="AF2736" s="30"/>
      <c r="AG2736" s="32"/>
      <c r="AH2736" s="30"/>
      <c r="AJ2736" s="30"/>
      <c r="AK2736" s="30"/>
      <c r="AL2736" s="30"/>
      <c r="AM2736" s="30"/>
      <c r="AN2736" s="30"/>
      <c r="AO2736" s="30"/>
      <c r="AP2736" s="30"/>
      <c r="AQ2736" s="30"/>
      <c r="AR2736" s="30"/>
      <c r="AS2736" s="30"/>
      <c r="AT2736" s="30"/>
      <c r="AU2736" s="121"/>
      <c r="AV2736" s="129"/>
      <c r="AW2736" s="129"/>
      <c r="AX2736" s="129"/>
    </row>
    <row r="2737" spans="1:50" x14ac:dyDescent="0.25">
      <c r="A2737" s="154"/>
      <c r="B2737" s="28"/>
      <c r="C2737" s="155"/>
      <c r="D2737" s="25"/>
      <c r="E2737" s="25"/>
      <c r="F2737" s="29"/>
      <c r="G2737" s="29"/>
      <c r="H2737" s="29"/>
      <c r="I2737" s="29"/>
      <c r="J2737" s="29"/>
      <c r="K2737" s="25"/>
      <c r="L2737" s="155"/>
      <c r="M2737" s="155"/>
      <c r="N2737" s="155"/>
      <c r="O2737" s="155"/>
      <c r="P2737" s="155"/>
      <c r="Q2737" s="28"/>
      <c r="R2737" s="29"/>
      <c r="S2737" s="27"/>
      <c r="T2737" s="27"/>
      <c r="U2737" s="28"/>
      <c r="V2737" s="156"/>
      <c r="W2737" s="156"/>
      <c r="X2737" s="156"/>
      <c r="Y2737" s="37"/>
      <c r="Z2737" s="37"/>
      <c r="AA2737" s="37"/>
      <c r="AB2737" s="30"/>
      <c r="AC2737" s="30"/>
      <c r="AD2737" s="31"/>
      <c r="AE2737" s="30"/>
      <c r="AF2737" s="30"/>
      <c r="AG2737" s="32"/>
      <c r="AH2737" s="30"/>
      <c r="AJ2737" s="30"/>
      <c r="AK2737" s="30"/>
      <c r="AL2737" s="30"/>
      <c r="AM2737" s="30"/>
      <c r="AN2737" s="30"/>
      <c r="AO2737" s="30"/>
      <c r="AP2737" s="30"/>
      <c r="AQ2737" s="30"/>
      <c r="AR2737" s="30"/>
      <c r="AS2737" s="30"/>
      <c r="AT2737" s="30"/>
      <c r="AU2737" s="121"/>
      <c r="AV2737" s="129"/>
      <c r="AW2737" s="129"/>
      <c r="AX2737" s="129"/>
    </row>
    <row r="2738" spans="1:50" x14ac:dyDescent="0.25">
      <c r="A2738" s="154"/>
      <c r="B2738" s="28"/>
      <c r="C2738" s="155"/>
      <c r="D2738" s="25"/>
      <c r="E2738" s="25"/>
      <c r="F2738" s="29"/>
      <c r="G2738" s="29"/>
      <c r="H2738" s="29"/>
      <c r="I2738" s="29"/>
      <c r="J2738" s="29"/>
      <c r="K2738" s="25"/>
      <c r="L2738" s="155"/>
      <c r="M2738" s="155"/>
      <c r="N2738" s="155"/>
      <c r="O2738" s="155"/>
      <c r="P2738" s="155"/>
      <c r="Q2738" s="28"/>
      <c r="R2738" s="29"/>
      <c r="S2738" s="27"/>
      <c r="T2738" s="27"/>
      <c r="U2738" s="28"/>
      <c r="V2738" s="156"/>
      <c r="W2738" s="156"/>
      <c r="X2738" s="156"/>
      <c r="Y2738" s="37"/>
      <c r="Z2738" s="37"/>
      <c r="AA2738" s="37"/>
      <c r="AB2738" s="30"/>
      <c r="AC2738" s="30"/>
      <c r="AD2738" s="31"/>
      <c r="AE2738" s="30"/>
      <c r="AF2738" s="30"/>
      <c r="AG2738" s="32"/>
      <c r="AH2738" s="30"/>
      <c r="AJ2738" s="30"/>
      <c r="AK2738" s="30"/>
      <c r="AL2738" s="30"/>
      <c r="AM2738" s="30"/>
      <c r="AN2738" s="30"/>
      <c r="AO2738" s="30"/>
      <c r="AP2738" s="30"/>
      <c r="AQ2738" s="30"/>
      <c r="AR2738" s="30"/>
      <c r="AS2738" s="30"/>
      <c r="AT2738" s="30"/>
      <c r="AU2738" s="121"/>
      <c r="AV2738" s="129"/>
      <c r="AW2738" s="129"/>
      <c r="AX2738" s="129"/>
    </row>
    <row r="2739" spans="1:50" x14ac:dyDescent="0.25">
      <c r="A2739" s="154"/>
      <c r="B2739" s="28"/>
      <c r="C2739" s="155"/>
      <c r="D2739" s="25"/>
      <c r="E2739" s="25"/>
      <c r="F2739" s="29"/>
      <c r="G2739" s="29"/>
      <c r="H2739" s="29"/>
      <c r="I2739" s="29"/>
      <c r="J2739" s="29"/>
      <c r="K2739" s="25"/>
      <c r="L2739" s="155"/>
      <c r="M2739" s="155"/>
      <c r="N2739" s="155"/>
      <c r="O2739" s="155"/>
      <c r="P2739" s="155"/>
      <c r="Q2739" s="28"/>
      <c r="R2739" s="29"/>
      <c r="S2739" s="27"/>
      <c r="T2739" s="27"/>
      <c r="U2739" s="28"/>
      <c r="V2739" s="156"/>
      <c r="W2739" s="156"/>
      <c r="X2739" s="156"/>
      <c r="Y2739" s="37"/>
      <c r="Z2739" s="37"/>
      <c r="AA2739" s="37"/>
      <c r="AB2739" s="30"/>
      <c r="AC2739" s="30"/>
      <c r="AD2739" s="31"/>
      <c r="AE2739" s="30"/>
      <c r="AF2739" s="30"/>
      <c r="AG2739" s="32"/>
      <c r="AH2739" s="30"/>
      <c r="AJ2739" s="30"/>
      <c r="AK2739" s="30"/>
      <c r="AL2739" s="30"/>
      <c r="AM2739" s="30"/>
      <c r="AN2739" s="30"/>
      <c r="AO2739" s="30"/>
      <c r="AP2739" s="30"/>
      <c r="AQ2739" s="30"/>
      <c r="AR2739" s="30"/>
      <c r="AS2739" s="30"/>
      <c r="AT2739" s="30"/>
      <c r="AU2739" s="121"/>
      <c r="AV2739" s="129"/>
      <c r="AW2739" s="129"/>
      <c r="AX2739" s="129"/>
    </row>
    <row r="2740" spans="1:50" x14ac:dyDescent="0.25">
      <c r="A2740" s="154"/>
      <c r="B2740" s="28"/>
      <c r="C2740" s="155"/>
      <c r="D2740" s="25"/>
      <c r="E2740" s="25"/>
      <c r="F2740" s="29"/>
      <c r="G2740" s="29"/>
      <c r="H2740" s="29"/>
      <c r="I2740" s="29"/>
      <c r="J2740" s="29"/>
      <c r="K2740" s="25"/>
      <c r="L2740" s="155"/>
      <c r="M2740" s="155"/>
      <c r="N2740" s="155"/>
      <c r="O2740" s="155"/>
      <c r="P2740" s="155"/>
      <c r="Q2740" s="28"/>
      <c r="R2740" s="29"/>
      <c r="S2740" s="27"/>
      <c r="T2740" s="27"/>
      <c r="U2740" s="28"/>
      <c r="V2740" s="156"/>
      <c r="W2740" s="156"/>
      <c r="X2740" s="156"/>
      <c r="Y2740" s="37"/>
      <c r="Z2740" s="37"/>
      <c r="AA2740" s="37"/>
      <c r="AB2740" s="30"/>
      <c r="AC2740" s="30"/>
      <c r="AD2740" s="31"/>
      <c r="AE2740" s="30"/>
      <c r="AF2740" s="30"/>
      <c r="AG2740" s="32"/>
      <c r="AH2740" s="30"/>
      <c r="AJ2740" s="30"/>
      <c r="AK2740" s="30"/>
      <c r="AL2740" s="30"/>
      <c r="AM2740" s="30"/>
      <c r="AN2740" s="30"/>
      <c r="AO2740" s="30"/>
      <c r="AP2740" s="30"/>
      <c r="AQ2740" s="30"/>
      <c r="AR2740" s="30"/>
      <c r="AS2740" s="30"/>
      <c r="AT2740" s="30"/>
      <c r="AU2740" s="121"/>
      <c r="AV2740" s="129"/>
      <c r="AW2740" s="129"/>
      <c r="AX2740" s="129"/>
    </row>
    <row r="2741" spans="1:50" x14ac:dyDescent="0.25">
      <c r="A2741" s="154"/>
      <c r="B2741" s="28"/>
      <c r="C2741" s="155"/>
      <c r="D2741" s="25"/>
      <c r="E2741" s="25"/>
      <c r="F2741" s="29"/>
      <c r="G2741" s="29"/>
      <c r="H2741" s="29"/>
      <c r="I2741" s="29"/>
      <c r="J2741" s="29"/>
      <c r="K2741" s="25"/>
      <c r="L2741" s="155"/>
      <c r="M2741" s="155"/>
      <c r="N2741" s="155"/>
      <c r="O2741" s="155"/>
      <c r="P2741" s="155"/>
      <c r="Q2741" s="28"/>
      <c r="R2741" s="29"/>
      <c r="S2741" s="27"/>
      <c r="T2741" s="27"/>
      <c r="U2741" s="28"/>
      <c r="V2741" s="156"/>
      <c r="W2741" s="156"/>
      <c r="X2741" s="156"/>
      <c r="Y2741" s="37"/>
      <c r="Z2741" s="37"/>
      <c r="AA2741" s="37"/>
      <c r="AB2741" s="30"/>
      <c r="AC2741" s="30"/>
      <c r="AD2741" s="31"/>
      <c r="AE2741" s="30"/>
      <c r="AF2741" s="30"/>
      <c r="AG2741" s="32"/>
      <c r="AH2741" s="30"/>
      <c r="AJ2741" s="30"/>
      <c r="AK2741" s="30"/>
      <c r="AL2741" s="30"/>
      <c r="AM2741" s="30"/>
      <c r="AN2741" s="30"/>
      <c r="AO2741" s="30"/>
      <c r="AP2741" s="30"/>
      <c r="AQ2741" s="30"/>
      <c r="AR2741" s="30"/>
      <c r="AS2741" s="30"/>
      <c r="AT2741" s="30"/>
      <c r="AU2741" s="121"/>
      <c r="AV2741" s="129"/>
      <c r="AW2741" s="129"/>
      <c r="AX2741" s="129"/>
    </row>
    <row r="2742" spans="1:50" x14ac:dyDescent="0.25">
      <c r="A2742" s="154"/>
      <c r="B2742" s="28"/>
      <c r="C2742" s="155"/>
      <c r="D2742" s="25"/>
      <c r="E2742" s="25"/>
      <c r="F2742" s="29"/>
      <c r="G2742" s="29"/>
      <c r="H2742" s="29"/>
      <c r="I2742" s="29"/>
      <c r="J2742" s="29"/>
      <c r="K2742" s="25"/>
      <c r="L2742" s="155"/>
      <c r="M2742" s="155"/>
      <c r="N2742" s="155"/>
      <c r="O2742" s="155"/>
      <c r="P2742" s="155"/>
      <c r="Q2742" s="28"/>
      <c r="R2742" s="29"/>
      <c r="S2742" s="27"/>
      <c r="T2742" s="27"/>
      <c r="U2742" s="28"/>
      <c r="V2742" s="156"/>
      <c r="W2742" s="156"/>
      <c r="X2742" s="156"/>
      <c r="Y2742" s="37"/>
      <c r="Z2742" s="37"/>
      <c r="AA2742" s="37"/>
      <c r="AB2742" s="30"/>
      <c r="AC2742" s="30"/>
      <c r="AD2742" s="31"/>
      <c r="AE2742" s="30"/>
      <c r="AF2742" s="30"/>
      <c r="AG2742" s="32"/>
      <c r="AH2742" s="30"/>
      <c r="AJ2742" s="30"/>
      <c r="AK2742" s="30"/>
      <c r="AL2742" s="30"/>
      <c r="AM2742" s="30"/>
      <c r="AN2742" s="30"/>
      <c r="AO2742" s="30"/>
      <c r="AP2742" s="30"/>
      <c r="AQ2742" s="30"/>
      <c r="AR2742" s="30"/>
      <c r="AS2742" s="30"/>
      <c r="AT2742" s="30"/>
      <c r="AU2742" s="121"/>
      <c r="AV2742" s="129"/>
      <c r="AW2742" s="129"/>
      <c r="AX2742" s="129"/>
    </row>
    <row r="2743" spans="1:50" x14ac:dyDescent="0.25">
      <c r="A2743" s="154"/>
      <c r="B2743" s="28"/>
      <c r="C2743" s="155"/>
      <c r="D2743" s="25"/>
      <c r="E2743" s="25"/>
      <c r="F2743" s="29"/>
      <c r="G2743" s="29"/>
      <c r="H2743" s="29"/>
      <c r="I2743" s="29"/>
      <c r="J2743" s="29"/>
      <c r="K2743" s="25"/>
      <c r="L2743" s="155"/>
      <c r="M2743" s="155"/>
      <c r="N2743" s="155"/>
      <c r="O2743" s="155"/>
      <c r="P2743" s="155"/>
      <c r="Q2743" s="28"/>
      <c r="R2743" s="29"/>
      <c r="S2743" s="27"/>
      <c r="T2743" s="27"/>
      <c r="U2743" s="28"/>
      <c r="V2743" s="156"/>
      <c r="W2743" s="156"/>
      <c r="X2743" s="156"/>
      <c r="Y2743" s="37"/>
      <c r="Z2743" s="37"/>
      <c r="AA2743" s="37"/>
      <c r="AB2743" s="30"/>
      <c r="AC2743" s="30"/>
      <c r="AD2743" s="31"/>
      <c r="AE2743" s="30"/>
      <c r="AF2743" s="30"/>
      <c r="AG2743" s="32"/>
      <c r="AH2743" s="30"/>
      <c r="AJ2743" s="30"/>
      <c r="AK2743" s="30"/>
      <c r="AL2743" s="30"/>
      <c r="AM2743" s="30"/>
      <c r="AN2743" s="30"/>
      <c r="AO2743" s="30"/>
      <c r="AP2743" s="30"/>
      <c r="AQ2743" s="30"/>
      <c r="AR2743" s="30"/>
      <c r="AS2743" s="30"/>
      <c r="AT2743" s="30"/>
      <c r="AU2743" s="121"/>
      <c r="AV2743" s="129"/>
      <c r="AW2743" s="129"/>
      <c r="AX2743" s="129"/>
    </row>
    <row r="2744" spans="1:50" x14ac:dyDescent="0.25">
      <c r="A2744" s="154"/>
      <c r="B2744" s="28"/>
      <c r="C2744" s="155"/>
      <c r="D2744" s="25"/>
      <c r="E2744" s="25"/>
      <c r="F2744" s="29"/>
      <c r="G2744" s="29"/>
      <c r="H2744" s="29"/>
      <c r="I2744" s="29"/>
      <c r="J2744" s="29"/>
      <c r="K2744" s="25"/>
      <c r="L2744" s="155"/>
      <c r="M2744" s="155"/>
      <c r="N2744" s="155"/>
      <c r="O2744" s="155"/>
      <c r="P2744" s="155"/>
      <c r="Q2744" s="28"/>
      <c r="R2744" s="29"/>
      <c r="S2744" s="27"/>
      <c r="T2744" s="27"/>
      <c r="U2744" s="28"/>
      <c r="V2744" s="156"/>
      <c r="W2744" s="156"/>
      <c r="X2744" s="156"/>
      <c r="Y2744" s="37"/>
      <c r="Z2744" s="37"/>
      <c r="AA2744" s="37"/>
      <c r="AB2744" s="30"/>
      <c r="AC2744" s="30"/>
      <c r="AD2744" s="31"/>
      <c r="AE2744" s="30"/>
      <c r="AF2744" s="30"/>
      <c r="AG2744" s="32"/>
      <c r="AH2744" s="30"/>
      <c r="AJ2744" s="30"/>
      <c r="AK2744" s="30"/>
      <c r="AL2744" s="30"/>
      <c r="AM2744" s="30"/>
      <c r="AN2744" s="30"/>
      <c r="AO2744" s="30"/>
      <c r="AP2744" s="30"/>
      <c r="AQ2744" s="30"/>
      <c r="AR2744" s="30"/>
      <c r="AS2744" s="30"/>
      <c r="AT2744" s="30"/>
      <c r="AU2744" s="121"/>
      <c r="AV2744" s="129"/>
      <c r="AW2744" s="129"/>
      <c r="AX2744" s="129"/>
    </row>
    <row r="2745" spans="1:50" x14ac:dyDescent="0.25">
      <c r="A2745" s="154"/>
      <c r="B2745" s="28"/>
      <c r="C2745" s="155"/>
      <c r="D2745" s="25"/>
      <c r="E2745" s="25"/>
      <c r="F2745" s="29"/>
      <c r="G2745" s="29"/>
      <c r="H2745" s="29"/>
      <c r="I2745" s="29"/>
      <c r="J2745" s="29"/>
      <c r="K2745" s="25"/>
      <c r="L2745" s="155"/>
      <c r="M2745" s="155"/>
      <c r="N2745" s="155"/>
      <c r="O2745" s="155"/>
      <c r="P2745" s="155"/>
      <c r="Q2745" s="28"/>
      <c r="R2745" s="29"/>
      <c r="S2745" s="27"/>
      <c r="T2745" s="27"/>
      <c r="U2745" s="28"/>
      <c r="V2745" s="156"/>
      <c r="W2745" s="156"/>
      <c r="X2745" s="156"/>
      <c r="Y2745" s="37"/>
      <c r="Z2745" s="37"/>
      <c r="AA2745" s="37"/>
      <c r="AB2745" s="30"/>
      <c r="AC2745" s="30"/>
      <c r="AD2745" s="31"/>
      <c r="AE2745" s="30"/>
      <c r="AF2745" s="30"/>
      <c r="AG2745" s="32"/>
      <c r="AH2745" s="30"/>
      <c r="AJ2745" s="30"/>
      <c r="AK2745" s="30"/>
      <c r="AL2745" s="30"/>
      <c r="AM2745" s="30"/>
      <c r="AN2745" s="30"/>
      <c r="AO2745" s="30"/>
      <c r="AP2745" s="30"/>
      <c r="AQ2745" s="30"/>
      <c r="AR2745" s="30"/>
      <c r="AS2745" s="30"/>
      <c r="AT2745" s="30"/>
      <c r="AU2745" s="121"/>
      <c r="AV2745" s="129"/>
      <c r="AW2745" s="129"/>
      <c r="AX2745" s="129"/>
    </row>
    <row r="2746" spans="1:50" x14ac:dyDescent="0.25">
      <c r="A2746" s="154"/>
      <c r="B2746" s="28"/>
      <c r="C2746" s="155"/>
      <c r="D2746" s="25"/>
      <c r="E2746" s="25"/>
      <c r="F2746" s="29"/>
      <c r="G2746" s="29"/>
      <c r="H2746" s="29"/>
      <c r="I2746" s="29"/>
      <c r="J2746" s="29"/>
      <c r="K2746" s="25"/>
      <c r="L2746" s="155"/>
      <c r="M2746" s="155"/>
      <c r="N2746" s="155"/>
      <c r="O2746" s="155"/>
      <c r="P2746" s="155"/>
      <c r="Q2746" s="28"/>
      <c r="R2746" s="29"/>
      <c r="S2746" s="27"/>
      <c r="T2746" s="27"/>
      <c r="U2746" s="28"/>
      <c r="V2746" s="156"/>
      <c r="W2746" s="156"/>
      <c r="X2746" s="156"/>
      <c r="Y2746" s="37"/>
      <c r="Z2746" s="37"/>
      <c r="AA2746" s="37"/>
      <c r="AB2746" s="30"/>
      <c r="AC2746" s="30"/>
      <c r="AD2746" s="31"/>
      <c r="AE2746" s="30"/>
      <c r="AF2746" s="30"/>
      <c r="AG2746" s="32"/>
      <c r="AH2746" s="30"/>
      <c r="AJ2746" s="30"/>
      <c r="AK2746" s="30"/>
      <c r="AL2746" s="30"/>
      <c r="AM2746" s="30"/>
      <c r="AN2746" s="30"/>
      <c r="AO2746" s="30"/>
      <c r="AP2746" s="30"/>
      <c r="AQ2746" s="30"/>
      <c r="AR2746" s="30"/>
      <c r="AS2746" s="30"/>
      <c r="AT2746" s="30"/>
      <c r="AU2746" s="121"/>
      <c r="AV2746" s="129"/>
      <c r="AW2746" s="129"/>
      <c r="AX2746" s="129"/>
    </row>
    <row r="2747" spans="1:50" x14ac:dyDescent="0.25">
      <c r="A2747" s="154"/>
      <c r="B2747" s="28"/>
      <c r="C2747" s="155"/>
      <c r="D2747" s="25"/>
      <c r="E2747" s="25"/>
      <c r="F2747" s="29"/>
      <c r="G2747" s="29"/>
      <c r="H2747" s="29"/>
      <c r="I2747" s="29"/>
      <c r="J2747" s="29"/>
      <c r="K2747" s="25"/>
      <c r="L2747" s="155"/>
      <c r="M2747" s="155"/>
      <c r="N2747" s="155"/>
      <c r="O2747" s="155"/>
      <c r="P2747" s="155"/>
      <c r="Q2747" s="28"/>
      <c r="R2747" s="29"/>
      <c r="S2747" s="27"/>
      <c r="T2747" s="27"/>
      <c r="U2747" s="28"/>
      <c r="V2747" s="156"/>
      <c r="W2747" s="156"/>
      <c r="X2747" s="156"/>
      <c r="Y2747" s="37"/>
      <c r="Z2747" s="37"/>
      <c r="AA2747" s="37"/>
      <c r="AB2747" s="30"/>
      <c r="AC2747" s="30"/>
      <c r="AD2747" s="31"/>
      <c r="AE2747" s="30"/>
      <c r="AF2747" s="30"/>
      <c r="AG2747" s="32"/>
      <c r="AH2747" s="30"/>
      <c r="AJ2747" s="30"/>
      <c r="AK2747" s="30"/>
      <c r="AL2747" s="30"/>
      <c r="AM2747" s="30"/>
      <c r="AN2747" s="30"/>
      <c r="AO2747" s="30"/>
      <c r="AP2747" s="30"/>
      <c r="AQ2747" s="30"/>
      <c r="AR2747" s="30"/>
      <c r="AS2747" s="30"/>
      <c r="AT2747" s="30"/>
      <c r="AU2747" s="121"/>
      <c r="AV2747" s="129"/>
      <c r="AW2747" s="129"/>
      <c r="AX2747" s="129"/>
    </row>
    <row r="2748" spans="1:50" x14ac:dyDescent="0.25">
      <c r="A2748" s="154"/>
      <c r="B2748" s="28"/>
      <c r="C2748" s="155"/>
      <c r="D2748" s="25"/>
      <c r="E2748" s="25"/>
      <c r="F2748" s="29"/>
      <c r="G2748" s="29"/>
      <c r="H2748" s="29"/>
      <c r="I2748" s="29"/>
      <c r="J2748" s="29"/>
      <c r="K2748" s="25"/>
      <c r="L2748" s="155"/>
      <c r="M2748" s="155"/>
      <c r="N2748" s="155"/>
      <c r="O2748" s="155"/>
      <c r="P2748" s="155"/>
      <c r="Q2748" s="28"/>
      <c r="R2748" s="29"/>
      <c r="S2748" s="27"/>
      <c r="T2748" s="27"/>
      <c r="U2748" s="28"/>
      <c r="V2748" s="156"/>
      <c r="W2748" s="156"/>
      <c r="X2748" s="156"/>
      <c r="Y2748" s="37"/>
      <c r="Z2748" s="37"/>
      <c r="AA2748" s="37"/>
      <c r="AB2748" s="30"/>
      <c r="AC2748" s="30"/>
      <c r="AD2748" s="31"/>
      <c r="AE2748" s="30"/>
      <c r="AF2748" s="30"/>
      <c r="AG2748" s="32"/>
      <c r="AH2748" s="30"/>
      <c r="AJ2748" s="30"/>
      <c r="AK2748" s="30"/>
      <c r="AL2748" s="30"/>
      <c r="AM2748" s="30"/>
      <c r="AN2748" s="30"/>
      <c r="AO2748" s="30"/>
      <c r="AP2748" s="30"/>
      <c r="AQ2748" s="30"/>
      <c r="AR2748" s="30"/>
      <c r="AS2748" s="30"/>
      <c r="AT2748" s="30"/>
      <c r="AU2748" s="121"/>
      <c r="AV2748" s="129"/>
      <c r="AW2748" s="129"/>
      <c r="AX2748" s="129"/>
    </row>
    <row r="2749" spans="1:50" x14ac:dyDescent="0.25">
      <c r="A2749" s="154"/>
      <c r="B2749" s="28"/>
      <c r="C2749" s="155"/>
      <c r="D2749" s="25"/>
      <c r="E2749" s="25"/>
      <c r="F2749" s="29"/>
      <c r="G2749" s="29"/>
      <c r="H2749" s="29"/>
      <c r="I2749" s="29"/>
      <c r="J2749" s="29"/>
      <c r="K2749" s="25"/>
      <c r="L2749" s="155"/>
      <c r="M2749" s="155"/>
      <c r="N2749" s="155"/>
      <c r="O2749" s="155"/>
      <c r="P2749" s="155"/>
      <c r="Q2749" s="28"/>
      <c r="R2749" s="29"/>
      <c r="S2749" s="27"/>
      <c r="T2749" s="27"/>
      <c r="U2749" s="28"/>
      <c r="V2749" s="156"/>
      <c r="W2749" s="156"/>
      <c r="X2749" s="156"/>
      <c r="Y2749" s="37"/>
      <c r="Z2749" s="37"/>
      <c r="AA2749" s="37"/>
      <c r="AB2749" s="30"/>
      <c r="AC2749" s="30"/>
      <c r="AD2749" s="31"/>
      <c r="AE2749" s="30"/>
      <c r="AF2749" s="30"/>
      <c r="AG2749" s="32"/>
      <c r="AH2749" s="30"/>
      <c r="AJ2749" s="30"/>
      <c r="AK2749" s="30"/>
      <c r="AL2749" s="30"/>
      <c r="AM2749" s="30"/>
      <c r="AN2749" s="30"/>
      <c r="AO2749" s="30"/>
      <c r="AP2749" s="30"/>
      <c r="AQ2749" s="30"/>
      <c r="AR2749" s="30"/>
      <c r="AS2749" s="30"/>
      <c r="AT2749" s="30"/>
      <c r="AU2749" s="121"/>
      <c r="AV2749" s="129"/>
      <c r="AW2749" s="129"/>
      <c r="AX2749" s="129"/>
    </row>
    <row r="2750" spans="1:50" x14ac:dyDescent="0.25">
      <c r="A2750" s="154"/>
      <c r="B2750" s="28"/>
      <c r="C2750" s="155"/>
      <c r="D2750" s="25"/>
      <c r="E2750" s="25"/>
      <c r="F2750" s="29"/>
      <c r="G2750" s="29"/>
      <c r="H2750" s="29"/>
      <c r="I2750" s="29"/>
      <c r="J2750" s="29"/>
      <c r="K2750" s="25"/>
      <c r="L2750" s="155"/>
      <c r="M2750" s="155"/>
      <c r="N2750" s="155"/>
      <c r="O2750" s="155"/>
      <c r="P2750" s="155"/>
      <c r="Q2750" s="28"/>
      <c r="R2750" s="29"/>
      <c r="S2750" s="27"/>
      <c r="T2750" s="27"/>
      <c r="U2750" s="28"/>
      <c r="V2750" s="156"/>
      <c r="W2750" s="156"/>
      <c r="X2750" s="156"/>
      <c r="Y2750" s="37"/>
      <c r="Z2750" s="37"/>
      <c r="AA2750" s="37"/>
      <c r="AB2750" s="30"/>
      <c r="AC2750" s="30"/>
      <c r="AD2750" s="31"/>
      <c r="AE2750" s="30"/>
      <c r="AF2750" s="30"/>
      <c r="AG2750" s="32"/>
      <c r="AH2750" s="30"/>
      <c r="AJ2750" s="30"/>
      <c r="AK2750" s="30"/>
      <c r="AL2750" s="30"/>
      <c r="AM2750" s="30"/>
      <c r="AN2750" s="30"/>
      <c r="AO2750" s="30"/>
      <c r="AP2750" s="30"/>
      <c r="AQ2750" s="30"/>
      <c r="AR2750" s="30"/>
      <c r="AS2750" s="30"/>
      <c r="AT2750" s="30"/>
      <c r="AU2750" s="121"/>
      <c r="AV2750" s="129"/>
      <c r="AW2750" s="129"/>
      <c r="AX2750" s="129"/>
    </row>
    <row r="2751" spans="1:50" x14ac:dyDescent="0.25">
      <c r="A2751" s="154"/>
      <c r="B2751" s="28"/>
      <c r="C2751" s="155"/>
      <c r="D2751" s="25"/>
      <c r="E2751" s="25"/>
      <c r="F2751" s="29"/>
      <c r="G2751" s="29"/>
      <c r="H2751" s="29"/>
      <c r="I2751" s="29"/>
      <c r="J2751" s="29"/>
      <c r="K2751" s="25"/>
      <c r="L2751" s="155"/>
      <c r="M2751" s="155"/>
      <c r="N2751" s="155"/>
      <c r="O2751" s="155"/>
      <c r="P2751" s="155"/>
      <c r="Q2751" s="28"/>
      <c r="R2751" s="29"/>
      <c r="S2751" s="27"/>
      <c r="T2751" s="27"/>
      <c r="U2751" s="28"/>
      <c r="V2751" s="156"/>
      <c r="W2751" s="156"/>
      <c r="X2751" s="156"/>
      <c r="Y2751" s="37"/>
      <c r="Z2751" s="37"/>
      <c r="AA2751" s="37"/>
      <c r="AB2751" s="30"/>
      <c r="AC2751" s="30"/>
      <c r="AD2751" s="31"/>
      <c r="AE2751" s="30"/>
      <c r="AF2751" s="30"/>
      <c r="AG2751" s="32"/>
      <c r="AH2751" s="30"/>
      <c r="AJ2751" s="30"/>
      <c r="AK2751" s="30"/>
      <c r="AL2751" s="30"/>
      <c r="AM2751" s="30"/>
      <c r="AN2751" s="30"/>
      <c r="AO2751" s="30"/>
      <c r="AP2751" s="30"/>
      <c r="AQ2751" s="30"/>
      <c r="AR2751" s="30"/>
      <c r="AS2751" s="30"/>
      <c r="AT2751" s="30"/>
      <c r="AU2751" s="121"/>
      <c r="AV2751" s="129"/>
      <c r="AW2751" s="129"/>
      <c r="AX2751" s="129"/>
    </row>
    <row r="2752" spans="1:50" x14ac:dyDescent="0.25">
      <c r="A2752" s="154"/>
      <c r="B2752" s="28"/>
      <c r="C2752" s="155"/>
      <c r="D2752" s="25"/>
      <c r="E2752" s="25"/>
      <c r="F2752" s="29"/>
      <c r="G2752" s="29"/>
      <c r="H2752" s="29"/>
      <c r="I2752" s="29"/>
      <c r="J2752" s="29"/>
      <c r="K2752" s="25"/>
      <c r="L2752" s="155"/>
      <c r="M2752" s="155"/>
      <c r="N2752" s="155"/>
      <c r="O2752" s="155"/>
      <c r="P2752" s="155"/>
      <c r="Q2752" s="28"/>
      <c r="R2752" s="29"/>
      <c r="S2752" s="27"/>
      <c r="T2752" s="27"/>
      <c r="U2752" s="28"/>
      <c r="V2752" s="156"/>
      <c r="W2752" s="156"/>
      <c r="X2752" s="156"/>
      <c r="Y2752" s="37"/>
      <c r="Z2752" s="37"/>
      <c r="AA2752" s="37"/>
      <c r="AB2752" s="30"/>
      <c r="AC2752" s="30"/>
      <c r="AD2752" s="31"/>
      <c r="AE2752" s="30"/>
      <c r="AF2752" s="30"/>
      <c r="AG2752" s="32"/>
      <c r="AH2752" s="30"/>
      <c r="AJ2752" s="30"/>
      <c r="AK2752" s="30"/>
      <c r="AL2752" s="30"/>
      <c r="AM2752" s="30"/>
      <c r="AN2752" s="30"/>
      <c r="AO2752" s="30"/>
      <c r="AP2752" s="30"/>
      <c r="AQ2752" s="30"/>
      <c r="AR2752" s="30"/>
      <c r="AS2752" s="30"/>
      <c r="AT2752" s="30"/>
      <c r="AU2752" s="121"/>
      <c r="AV2752" s="129"/>
      <c r="AW2752" s="129"/>
      <c r="AX2752" s="129"/>
    </row>
    <row r="2753" spans="1:50" x14ac:dyDescent="0.25">
      <c r="A2753" s="154"/>
      <c r="B2753" s="28"/>
      <c r="C2753" s="155"/>
      <c r="D2753" s="25"/>
      <c r="E2753" s="25"/>
      <c r="F2753" s="29"/>
      <c r="G2753" s="29"/>
      <c r="H2753" s="29"/>
      <c r="I2753" s="29"/>
      <c r="J2753" s="29"/>
      <c r="K2753" s="25"/>
      <c r="L2753" s="155"/>
      <c r="M2753" s="155"/>
      <c r="N2753" s="155"/>
      <c r="O2753" s="155"/>
      <c r="P2753" s="155"/>
      <c r="Q2753" s="28"/>
      <c r="R2753" s="29"/>
      <c r="S2753" s="27"/>
      <c r="T2753" s="27"/>
      <c r="U2753" s="28"/>
      <c r="V2753" s="156"/>
      <c r="W2753" s="156"/>
      <c r="X2753" s="156"/>
      <c r="Y2753" s="37"/>
      <c r="Z2753" s="37"/>
      <c r="AA2753" s="37"/>
      <c r="AB2753" s="30"/>
      <c r="AC2753" s="30"/>
      <c r="AD2753" s="31"/>
      <c r="AE2753" s="30"/>
      <c r="AF2753" s="30"/>
      <c r="AG2753" s="32"/>
      <c r="AH2753" s="30"/>
      <c r="AJ2753" s="30"/>
      <c r="AK2753" s="30"/>
      <c r="AL2753" s="30"/>
      <c r="AM2753" s="30"/>
      <c r="AN2753" s="30"/>
      <c r="AO2753" s="30"/>
      <c r="AP2753" s="30"/>
      <c r="AQ2753" s="30"/>
      <c r="AR2753" s="30"/>
      <c r="AS2753" s="30"/>
      <c r="AT2753" s="30"/>
      <c r="AU2753" s="121"/>
      <c r="AV2753" s="129"/>
      <c r="AW2753" s="129"/>
      <c r="AX2753" s="129"/>
    </row>
    <row r="2754" spans="1:50" x14ac:dyDescent="0.25">
      <c r="A2754" s="154"/>
      <c r="B2754" s="28"/>
      <c r="C2754" s="155"/>
      <c r="D2754" s="25"/>
      <c r="E2754" s="25"/>
      <c r="F2754" s="29"/>
      <c r="G2754" s="29"/>
      <c r="H2754" s="29"/>
      <c r="I2754" s="29"/>
      <c r="J2754" s="29"/>
      <c r="K2754" s="25"/>
      <c r="L2754" s="155"/>
      <c r="M2754" s="155"/>
      <c r="N2754" s="155"/>
      <c r="O2754" s="155"/>
      <c r="P2754" s="155"/>
      <c r="Q2754" s="28"/>
      <c r="R2754" s="29"/>
      <c r="S2754" s="27"/>
      <c r="T2754" s="27"/>
      <c r="U2754" s="28"/>
      <c r="V2754" s="156"/>
      <c r="W2754" s="156"/>
      <c r="X2754" s="156"/>
      <c r="Y2754" s="37"/>
      <c r="Z2754" s="37"/>
      <c r="AA2754" s="37"/>
      <c r="AB2754" s="30"/>
      <c r="AC2754" s="30"/>
      <c r="AD2754" s="31"/>
      <c r="AE2754" s="30"/>
      <c r="AF2754" s="30"/>
      <c r="AG2754" s="32"/>
      <c r="AH2754" s="30"/>
      <c r="AJ2754" s="30"/>
      <c r="AK2754" s="30"/>
      <c r="AL2754" s="30"/>
      <c r="AM2754" s="30"/>
      <c r="AN2754" s="30"/>
      <c r="AO2754" s="30"/>
      <c r="AP2754" s="30"/>
      <c r="AQ2754" s="30"/>
      <c r="AR2754" s="30"/>
      <c r="AS2754" s="30"/>
      <c r="AT2754" s="30"/>
      <c r="AU2754" s="121"/>
      <c r="AV2754" s="129"/>
      <c r="AW2754" s="129"/>
      <c r="AX2754" s="129"/>
    </row>
    <row r="2755" spans="1:50" x14ac:dyDescent="0.25">
      <c r="A2755" s="154"/>
      <c r="B2755" s="28"/>
      <c r="C2755" s="155"/>
      <c r="D2755" s="25"/>
      <c r="E2755" s="25"/>
      <c r="F2755" s="29"/>
      <c r="G2755" s="29"/>
      <c r="H2755" s="29"/>
      <c r="I2755" s="29"/>
      <c r="J2755" s="29"/>
      <c r="K2755" s="25"/>
      <c r="L2755" s="155"/>
      <c r="M2755" s="155"/>
      <c r="N2755" s="155"/>
      <c r="O2755" s="155"/>
      <c r="P2755" s="155"/>
      <c r="Q2755" s="28"/>
      <c r="R2755" s="29"/>
      <c r="S2755" s="27"/>
      <c r="T2755" s="27"/>
      <c r="U2755" s="28"/>
      <c r="V2755" s="156"/>
      <c r="W2755" s="156"/>
      <c r="X2755" s="156"/>
      <c r="Y2755" s="37"/>
      <c r="Z2755" s="37"/>
      <c r="AA2755" s="37"/>
      <c r="AB2755" s="30"/>
      <c r="AC2755" s="30"/>
      <c r="AD2755" s="31"/>
      <c r="AE2755" s="30"/>
      <c r="AF2755" s="30"/>
      <c r="AG2755" s="32"/>
      <c r="AH2755" s="30"/>
      <c r="AJ2755" s="30"/>
      <c r="AK2755" s="30"/>
      <c r="AL2755" s="30"/>
      <c r="AM2755" s="30"/>
      <c r="AN2755" s="30"/>
      <c r="AO2755" s="30"/>
      <c r="AP2755" s="30"/>
      <c r="AQ2755" s="30"/>
      <c r="AR2755" s="30"/>
      <c r="AS2755" s="30"/>
      <c r="AT2755" s="30"/>
      <c r="AU2755" s="121"/>
      <c r="AV2755" s="129"/>
      <c r="AW2755" s="129"/>
      <c r="AX2755" s="129"/>
    </row>
    <row r="2756" spans="1:50" x14ac:dyDescent="0.25">
      <c r="A2756" s="154"/>
      <c r="B2756" s="28"/>
      <c r="C2756" s="155"/>
      <c r="D2756" s="25"/>
      <c r="E2756" s="25"/>
      <c r="F2756" s="29"/>
      <c r="G2756" s="29"/>
      <c r="H2756" s="29"/>
      <c r="I2756" s="29"/>
      <c r="J2756" s="29"/>
      <c r="K2756" s="25"/>
      <c r="L2756" s="155"/>
      <c r="M2756" s="155"/>
      <c r="N2756" s="155"/>
      <c r="O2756" s="155"/>
      <c r="P2756" s="155"/>
      <c r="Q2756" s="28"/>
      <c r="R2756" s="29"/>
      <c r="S2756" s="27"/>
      <c r="T2756" s="27"/>
      <c r="U2756" s="28"/>
      <c r="V2756" s="156"/>
      <c r="W2756" s="156"/>
      <c r="X2756" s="156"/>
      <c r="Y2756" s="37"/>
      <c r="Z2756" s="37"/>
      <c r="AA2756" s="37"/>
      <c r="AB2756" s="30"/>
      <c r="AC2756" s="30"/>
      <c r="AD2756" s="31"/>
      <c r="AE2756" s="30"/>
      <c r="AF2756" s="30"/>
      <c r="AG2756" s="32"/>
      <c r="AH2756" s="30"/>
      <c r="AJ2756" s="30"/>
      <c r="AK2756" s="30"/>
      <c r="AL2756" s="30"/>
      <c r="AM2756" s="30"/>
      <c r="AN2756" s="30"/>
      <c r="AO2756" s="30"/>
      <c r="AP2756" s="30"/>
      <c r="AQ2756" s="30"/>
      <c r="AR2756" s="30"/>
      <c r="AS2756" s="30"/>
      <c r="AT2756" s="30"/>
      <c r="AU2756" s="121"/>
      <c r="AV2756" s="129"/>
      <c r="AW2756" s="129"/>
      <c r="AX2756" s="129"/>
    </row>
    <row r="2757" spans="1:50" x14ac:dyDescent="0.25">
      <c r="A2757" s="154"/>
      <c r="B2757" s="28"/>
      <c r="C2757" s="155"/>
      <c r="D2757" s="25"/>
      <c r="E2757" s="25"/>
      <c r="F2757" s="29"/>
      <c r="G2757" s="29"/>
      <c r="H2757" s="29"/>
      <c r="I2757" s="29"/>
      <c r="J2757" s="29"/>
      <c r="K2757" s="25"/>
      <c r="L2757" s="155"/>
      <c r="M2757" s="155"/>
      <c r="N2757" s="155"/>
      <c r="O2757" s="155"/>
      <c r="P2757" s="155"/>
      <c r="Q2757" s="28"/>
      <c r="R2757" s="29"/>
      <c r="S2757" s="27"/>
      <c r="T2757" s="27"/>
      <c r="U2757" s="28"/>
      <c r="V2757" s="156"/>
      <c r="W2757" s="156"/>
      <c r="X2757" s="156"/>
      <c r="Y2757" s="37"/>
      <c r="Z2757" s="37"/>
      <c r="AA2757" s="37"/>
      <c r="AB2757" s="30"/>
      <c r="AC2757" s="30"/>
      <c r="AD2757" s="31"/>
      <c r="AE2757" s="30"/>
      <c r="AF2757" s="30"/>
      <c r="AG2757" s="32"/>
      <c r="AH2757" s="30"/>
      <c r="AJ2757" s="30"/>
      <c r="AK2757" s="30"/>
      <c r="AL2757" s="30"/>
      <c r="AM2757" s="30"/>
      <c r="AN2757" s="30"/>
      <c r="AO2757" s="30"/>
      <c r="AP2757" s="30"/>
      <c r="AQ2757" s="30"/>
      <c r="AR2757" s="30"/>
      <c r="AS2757" s="30"/>
      <c r="AT2757" s="30"/>
      <c r="AU2757" s="121"/>
      <c r="AV2757" s="129"/>
      <c r="AW2757" s="129"/>
      <c r="AX2757" s="129"/>
    </row>
    <row r="2758" spans="1:50" x14ac:dyDescent="0.25">
      <c r="A2758" s="154"/>
      <c r="B2758" s="28"/>
      <c r="C2758" s="155"/>
      <c r="D2758" s="25"/>
      <c r="E2758" s="25"/>
      <c r="F2758" s="29"/>
      <c r="G2758" s="29"/>
      <c r="H2758" s="29"/>
      <c r="I2758" s="29"/>
      <c r="J2758" s="29"/>
      <c r="K2758" s="25"/>
      <c r="L2758" s="155"/>
      <c r="M2758" s="155"/>
      <c r="N2758" s="155"/>
      <c r="O2758" s="155"/>
      <c r="P2758" s="155"/>
      <c r="Q2758" s="28"/>
      <c r="R2758" s="29"/>
      <c r="S2758" s="27"/>
      <c r="T2758" s="27"/>
      <c r="U2758" s="28"/>
      <c r="V2758" s="156"/>
      <c r="W2758" s="156"/>
      <c r="X2758" s="156"/>
      <c r="Y2758" s="37"/>
      <c r="Z2758" s="37"/>
      <c r="AA2758" s="37"/>
      <c r="AB2758" s="30"/>
      <c r="AC2758" s="30"/>
      <c r="AD2758" s="31"/>
      <c r="AE2758" s="30"/>
      <c r="AF2758" s="30"/>
      <c r="AG2758" s="32"/>
      <c r="AH2758" s="30"/>
      <c r="AJ2758" s="30"/>
      <c r="AK2758" s="30"/>
      <c r="AL2758" s="30"/>
      <c r="AM2758" s="30"/>
      <c r="AN2758" s="30"/>
      <c r="AO2758" s="30"/>
      <c r="AP2758" s="30"/>
      <c r="AQ2758" s="30"/>
      <c r="AR2758" s="30"/>
      <c r="AS2758" s="30"/>
      <c r="AT2758" s="30"/>
      <c r="AU2758" s="121"/>
      <c r="AV2758" s="129"/>
      <c r="AW2758" s="129"/>
      <c r="AX2758" s="129"/>
    </row>
    <row r="2759" spans="1:50" x14ac:dyDescent="0.25">
      <c r="A2759" s="154"/>
      <c r="B2759" s="28"/>
      <c r="C2759" s="155"/>
      <c r="D2759" s="25"/>
      <c r="E2759" s="25"/>
      <c r="F2759" s="29"/>
      <c r="G2759" s="29"/>
      <c r="H2759" s="29"/>
      <c r="I2759" s="29"/>
      <c r="J2759" s="29"/>
      <c r="K2759" s="25"/>
      <c r="L2759" s="155"/>
      <c r="M2759" s="155"/>
      <c r="N2759" s="155"/>
      <c r="O2759" s="155"/>
      <c r="P2759" s="155"/>
      <c r="Q2759" s="28"/>
      <c r="R2759" s="29"/>
      <c r="S2759" s="27"/>
      <c r="T2759" s="27"/>
      <c r="U2759" s="28"/>
      <c r="V2759" s="156"/>
      <c r="W2759" s="156"/>
      <c r="X2759" s="156"/>
      <c r="Y2759" s="37"/>
      <c r="Z2759" s="37"/>
      <c r="AA2759" s="37"/>
      <c r="AB2759" s="30"/>
      <c r="AC2759" s="30"/>
      <c r="AD2759" s="31"/>
      <c r="AE2759" s="30"/>
      <c r="AF2759" s="30"/>
      <c r="AG2759" s="32"/>
      <c r="AH2759" s="30"/>
      <c r="AJ2759" s="30"/>
      <c r="AK2759" s="30"/>
      <c r="AL2759" s="30"/>
      <c r="AM2759" s="30"/>
      <c r="AN2759" s="30"/>
      <c r="AO2759" s="30"/>
      <c r="AP2759" s="30"/>
      <c r="AQ2759" s="30"/>
      <c r="AR2759" s="30"/>
      <c r="AS2759" s="30"/>
      <c r="AT2759" s="30"/>
      <c r="AU2759" s="121"/>
      <c r="AV2759" s="129"/>
      <c r="AW2759" s="129"/>
      <c r="AX2759" s="129"/>
    </row>
    <row r="2760" spans="1:50" x14ac:dyDescent="0.25">
      <c r="A2760" s="154"/>
      <c r="B2760" s="28"/>
      <c r="C2760" s="155"/>
      <c r="D2760" s="25"/>
      <c r="E2760" s="25"/>
      <c r="F2760" s="29"/>
      <c r="G2760" s="29"/>
      <c r="H2760" s="29"/>
      <c r="I2760" s="29"/>
      <c r="J2760" s="29"/>
      <c r="K2760" s="25"/>
      <c r="L2760" s="155"/>
      <c r="M2760" s="155"/>
      <c r="N2760" s="155"/>
      <c r="O2760" s="155"/>
      <c r="P2760" s="155"/>
      <c r="Q2760" s="28"/>
      <c r="R2760" s="29"/>
      <c r="S2760" s="27"/>
      <c r="T2760" s="27"/>
      <c r="U2760" s="28"/>
      <c r="V2760" s="156"/>
      <c r="W2760" s="156"/>
      <c r="X2760" s="156"/>
      <c r="Y2760" s="37"/>
      <c r="Z2760" s="37"/>
      <c r="AA2760" s="37"/>
      <c r="AB2760" s="30"/>
      <c r="AC2760" s="30"/>
      <c r="AD2760" s="31"/>
      <c r="AE2760" s="30"/>
      <c r="AF2760" s="30"/>
      <c r="AG2760" s="32"/>
      <c r="AH2760" s="30"/>
      <c r="AJ2760" s="30"/>
      <c r="AK2760" s="30"/>
      <c r="AL2760" s="30"/>
      <c r="AM2760" s="30"/>
      <c r="AN2760" s="30"/>
      <c r="AO2760" s="30"/>
      <c r="AP2760" s="30"/>
      <c r="AQ2760" s="30"/>
      <c r="AR2760" s="30"/>
      <c r="AS2760" s="30"/>
      <c r="AT2760" s="30"/>
      <c r="AU2760" s="121"/>
      <c r="AV2760" s="129"/>
      <c r="AW2760" s="129"/>
      <c r="AX2760" s="129"/>
    </row>
    <row r="2761" spans="1:50" x14ac:dyDescent="0.25">
      <c r="A2761" s="154"/>
      <c r="B2761" s="28"/>
      <c r="C2761" s="155"/>
      <c r="D2761" s="25"/>
      <c r="E2761" s="25"/>
      <c r="F2761" s="29"/>
      <c r="G2761" s="29"/>
      <c r="H2761" s="29"/>
      <c r="I2761" s="29"/>
      <c r="J2761" s="29"/>
      <c r="K2761" s="25"/>
      <c r="L2761" s="155"/>
      <c r="M2761" s="155"/>
      <c r="N2761" s="155"/>
      <c r="O2761" s="155"/>
      <c r="P2761" s="155"/>
      <c r="Q2761" s="28"/>
      <c r="R2761" s="29"/>
      <c r="S2761" s="27"/>
      <c r="T2761" s="27"/>
      <c r="U2761" s="28"/>
      <c r="V2761" s="156"/>
      <c r="W2761" s="156"/>
      <c r="X2761" s="156"/>
      <c r="Y2761" s="37"/>
      <c r="Z2761" s="37"/>
      <c r="AA2761" s="37"/>
      <c r="AB2761" s="30"/>
      <c r="AC2761" s="30"/>
      <c r="AD2761" s="31"/>
      <c r="AE2761" s="30"/>
      <c r="AF2761" s="30"/>
      <c r="AG2761" s="32"/>
      <c r="AH2761" s="30"/>
      <c r="AJ2761" s="30"/>
      <c r="AK2761" s="30"/>
      <c r="AL2761" s="30"/>
      <c r="AM2761" s="30"/>
      <c r="AN2761" s="30"/>
      <c r="AO2761" s="30"/>
      <c r="AP2761" s="30"/>
      <c r="AQ2761" s="30"/>
      <c r="AR2761" s="30"/>
      <c r="AS2761" s="30"/>
      <c r="AT2761" s="30"/>
      <c r="AU2761" s="121"/>
      <c r="AV2761" s="129"/>
      <c r="AW2761" s="129"/>
      <c r="AX2761" s="129"/>
    </row>
    <row r="2762" spans="1:50" x14ac:dyDescent="0.25">
      <c r="A2762" s="154"/>
      <c r="B2762" s="28"/>
      <c r="C2762" s="155"/>
      <c r="D2762" s="25"/>
      <c r="E2762" s="25"/>
      <c r="F2762" s="29"/>
      <c r="G2762" s="29"/>
      <c r="H2762" s="29"/>
      <c r="I2762" s="29"/>
      <c r="J2762" s="29"/>
      <c r="K2762" s="25"/>
      <c r="L2762" s="155"/>
      <c r="M2762" s="155"/>
      <c r="N2762" s="155"/>
      <c r="O2762" s="155"/>
      <c r="P2762" s="155"/>
      <c r="Q2762" s="28"/>
      <c r="R2762" s="29"/>
      <c r="S2762" s="27"/>
      <c r="T2762" s="27"/>
      <c r="U2762" s="28"/>
      <c r="V2762" s="156"/>
      <c r="W2762" s="156"/>
      <c r="X2762" s="156"/>
      <c r="Y2762" s="37"/>
      <c r="Z2762" s="37"/>
      <c r="AA2762" s="37"/>
      <c r="AB2762" s="30"/>
      <c r="AC2762" s="30"/>
      <c r="AD2762" s="31"/>
      <c r="AE2762" s="30"/>
      <c r="AF2762" s="30"/>
      <c r="AG2762" s="32"/>
      <c r="AH2762" s="30"/>
      <c r="AJ2762" s="30"/>
      <c r="AK2762" s="30"/>
      <c r="AL2762" s="30"/>
      <c r="AM2762" s="30"/>
      <c r="AN2762" s="30"/>
      <c r="AO2762" s="30"/>
      <c r="AP2762" s="30"/>
      <c r="AQ2762" s="30"/>
      <c r="AR2762" s="30"/>
      <c r="AS2762" s="30"/>
      <c r="AT2762" s="30"/>
      <c r="AU2762" s="121"/>
      <c r="AV2762" s="129"/>
      <c r="AW2762" s="129"/>
      <c r="AX2762" s="129"/>
    </row>
    <row r="2763" spans="1:50" x14ac:dyDescent="0.25">
      <c r="A2763" s="154"/>
      <c r="B2763" s="28"/>
      <c r="C2763" s="155"/>
      <c r="D2763" s="25"/>
      <c r="E2763" s="25"/>
      <c r="F2763" s="29"/>
      <c r="G2763" s="29"/>
      <c r="H2763" s="29"/>
      <c r="I2763" s="29"/>
      <c r="J2763" s="29"/>
      <c r="K2763" s="25"/>
      <c r="L2763" s="155"/>
      <c r="M2763" s="155"/>
      <c r="N2763" s="155"/>
      <c r="O2763" s="155"/>
      <c r="P2763" s="155"/>
      <c r="Q2763" s="28"/>
      <c r="R2763" s="29"/>
      <c r="S2763" s="27"/>
      <c r="T2763" s="27"/>
      <c r="U2763" s="28"/>
      <c r="V2763" s="156"/>
      <c r="W2763" s="156"/>
      <c r="X2763" s="156"/>
      <c r="Y2763" s="37"/>
      <c r="Z2763" s="37"/>
      <c r="AA2763" s="37"/>
      <c r="AB2763" s="30"/>
      <c r="AC2763" s="30"/>
      <c r="AD2763" s="31"/>
      <c r="AE2763" s="30"/>
      <c r="AF2763" s="30"/>
      <c r="AG2763" s="32"/>
      <c r="AH2763" s="30"/>
      <c r="AJ2763" s="30"/>
      <c r="AK2763" s="30"/>
      <c r="AL2763" s="30"/>
      <c r="AM2763" s="30"/>
      <c r="AN2763" s="30"/>
      <c r="AO2763" s="30"/>
      <c r="AP2763" s="30"/>
      <c r="AQ2763" s="30"/>
      <c r="AR2763" s="30"/>
      <c r="AS2763" s="30"/>
      <c r="AT2763" s="30"/>
      <c r="AU2763" s="121"/>
      <c r="AV2763" s="129"/>
      <c r="AW2763" s="129"/>
      <c r="AX2763" s="129"/>
    </row>
    <row r="2764" spans="1:50" x14ac:dyDescent="0.25">
      <c r="A2764" s="154"/>
      <c r="B2764" s="28"/>
      <c r="C2764" s="155"/>
      <c r="D2764" s="25"/>
      <c r="E2764" s="25"/>
      <c r="F2764" s="29"/>
      <c r="G2764" s="29"/>
      <c r="H2764" s="29"/>
      <c r="I2764" s="29"/>
      <c r="J2764" s="29"/>
      <c r="K2764" s="25"/>
      <c r="L2764" s="155"/>
      <c r="M2764" s="155"/>
      <c r="N2764" s="155"/>
      <c r="O2764" s="155"/>
      <c r="P2764" s="155"/>
      <c r="Q2764" s="28"/>
      <c r="R2764" s="29"/>
      <c r="S2764" s="27"/>
      <c r="T2764" s="27"/>
      <c r="U2764" s="28"/>
      <c r="V2764" s="156"/>
      <c r="W2764" s="156"/>
      <c r="X2764" s="156"/>
      <c r="Y2764" s="37"/>
      <c r="Z2764" s="37"/>
      <c r="AA2764" s="37"/>
      <c r="AB2764" s="30"/>
      <c r="AC2764" s="30"/>
      <c r="AD2764" s="31"/>
      <c r="AE2764" s="30"/>
      <c r="AF2764" s="30"/>
      <c r="AG2764" s="32"/>
      <c r="AH2764" s="30"/>
      <c r="AJ2764" s="30"/>
      <c r="AK2764" s="30"/>
      <c r="AL2764" s="30"/>
      <c r="AM2764" s="30"/>
      <c r="AN2764" s="30"/>
      <c r="AO2764" s="30"/>
      <c r="AP2764" s="30"/>
      <c r="AQ2764" s="30"/>
      <c r="AR2764" s="30"/>
      <c r="AS2764" s="30"/>
      <c r="AT2764" s="30"/>
      <c r="AU2764" s="121"/>
      <c r="AV2764" s="129"/>
      <c r="AW2764" s="129"/>
      <c r="AX2764" s="129"/>
    </row>
    <row r="2765" spans="1:50" x14ac:dyDescent="0.25">
      <c r="A2765" s="154"/>
      <c r="B2765" s="28"/>
      <c r="C2765" s="155"/>
      <c r="D2765" s="25"/>
      <c r="E2765" s="25"/>
      <c r="F2765" s="29"/>
      <c r="G2765" s="29"/>
      <c r="H2765" s="29"/>
      <c r="I2765" s="29"/>
      <c r="J2765" s="29"/>
      <c r="K2765" s="25"/>
      <c r="L2765" s="155"/>
      <c r="M2765" s="155"/>
      <c r="N2765" s="155"/>
      <c r="O2765" s="155"/>
      <c r="P2765" s="155"/>
      <c r="Q2765" s="28"/>
      <c r="R2765" s="29"/>
      <c r="S2765" s="27"/>
      <c r="T2765" s="27"/>
      <c r="U2765" s="28"/>
      <c r="V2765" s="156"/>
      <c r="W2765" s="156"/>
      <c r="X2765" s="156"/>
      <c r="Y2765" s="37"/>
      <c r="Z2765" s="37"/>
      <c r="AA2765" s="37"/>
      <c r="AB2765" s="30"/>
      <c r="AC2765" s="30"/>
      <c r="AD2765" s="31"/>
      <c r="AE2765" s="30"/>
      <c r="AF2765" s="30"/>
      <c r="AG2765" s="32"/>
      <c r="AH2765" s="30"/>
      <c r="AJ2765" s="30"/>
      <c r="AK2765" s="30"/>
      <c r="AL2765" s="30"/>
      <c r="AM2765" s="30"/>
      <c r="AN2765" s="30"/>
      <c r="AO2765" s="30"/>
      <c r="AP2765" s="30"/>
      <c r="AQ2765" s="30"/>
      <c r="AR2765" s="30"/>
      <c r="AS2765" s="30"/>
      <c r="AT2765" s="30"/>
      <c r="AU2765" s="121"/>
      <c r="AV2765" s="129"/>
      <c r="AW2765" s="129"/>
      <c r="AX2765" s="129"/>
    </row>
    <row r="2766" spans="1:50" x14ac:dyDescent="0.25">
      <c r="A2766" s="154"/>
      <c r="B2766" s="28"/>
      <c r="C2766" s="155"/>
      <c r="D2766" s="25"/>
      <c r="E2766" s="25"/>
      <c r="F2766" s="29"/>
      <c r="G2766" s="29"/>
      <c r="H2766" s="29"/>
      <c r="I2766" s="29"/>
      <c r="J2766" s="29"/>
      <c r="K2766" s="25"/>
      <c r="L2766" s="155"/>
      <c r="M2766" s="155"/>
      <c r="N2766" s="155"/>
      <c r="O2766" s="155"/>
      <c r="P2766" s="155"/>
      <c r="Q2766" s="28"/>
      <c r="R2766" s="29"/>
      <c r="S2766" s="27"/>
      <c r="T2766" s="27"/>
      <c r="U2766" s="28"/>
      <c r="V2766" s="156"/>
      <c r="W2766" s="156"/>
      <c r="X2766" s="156"/>
      <c r="Y2766" s="37"/>
      <c r="Z2766" s="37"/>
      <c r="AA2766" s="37"/>
      <c r="AB2766" s="30"/>
      <c r="AC2766" s="30"/>
      <c r="AD2766" s="31"/>
      <c r="AE2766" s="30"/>
      <c r="AF2766" s="30"/>
      <c r="AG2766" s="32"/>
      <c r="AH2766" s="30"/>
      <c r="AJ2766" s="30"/>
      <c r="AK2766" s="30"/>
      <c r="AL2766" s="30"/>
      <c r="AM2766" s="30"/>
      <c r="AN2766" s="30"/>
      <c r="AO2766" s="30"/>
      <c r="AP2766" s="30"/>
      <c r="AQ2766" s="30"/>
      <c r="AR2766" s="30"/>
      <c r="AS2766" s="30"/>
      <c r="AT2766" s="30"/>
      <c r="AU2766" s="121"/>
      <c r="AV2766" s="129"/>
      <c r="AW2766" s="129"/>
      <c r="AX2766" s="129"/>
    </row>
    <row r="2767" spans="1:50" x14ac:dyDescent="0.25">
      <c r="A2767" s="154"/>
      <c r="B2767" s="28"/>
      <c r="C2767" s="155"/>
      <c r="D2767" s="25"/>
      <c r="E2767" s="25"/>
      <c r="F2767" s="29"/>
      <c r="G2767" s="29"/>
      <c r="H2767" s="29"/>
      <c r="I2767" s="29"/>
      <c r="J2767" s="29"/>
      <c r="K2767" s="25"/>
      <c r="L2767" s="155"/>
      <c r="M2767" s="155"/>
      <c r="N2767" s="155"/>
      <c r="O2767" s="155"/>
      <c r="P2767" s="155"/>
      <c r="Q2767" s="28"/>
      <c r="R2767" s="29"/>
      <c r="S2767" s="27"/>
      <c r="T2767" s="27"/>
      <c r="U2767" s="28"/>
      <c r="V2767" s="156"/>
      <c r="W2767" s="156"/>
      <c r="X2767" s="156"/>
      <c r="Y2767" s="37"/>
      <c r="Z2767" s="37"/>
      <c r="AA2767" s="37"/>
      <c r="AB2767" s="30"/>
      <c r="AC2767" s="30"/>
      <c r="AD2767" s="31"/>
      <c r="AE2767" s="30"/>
      <c r="AF2767" s="30"/>
      <c r="AG2767" s="32"/>
      <c r="AH2767" s="30"/>
      <c r="AJ2767" s="30"/>
      <c r="AK2767" s="30"/>
      <c r="AL2767" s="30"/>
      <c r="AM2767" s="30"/>
      <c r="AN2767" s="30"/>
      <c r="AO2767" s="30"/>
      <c r="AP2767" s="30"/>
      <c r="AQ2767" s="30"/>
      <c r="AR2767" s="30"/>
      <c r="AS2767" s="30"/>
      <c r="AT2767" s="30"/>
      <c r="AU2767" s="121"/>
      <c r="AV2767" s="129"/>
      <c r="AW2767" s="129"/>
      <c r="AX2767" s="129"/>
    </row>
    <row r="2768" spans="1:50" x14ac:dyDescent="0.25">
      <c r="A2768" s="154"/>
      <c r="B2768" s="28"/>
      <c r="C2768" s="155"/>
      <c r="D2768" s="25"/>
      <c r="E2768" s="25"/>
      <c r="F2768" s="29"/>
      <c r="G2768" s="29"/>
      <c r="H2768" s="29"/>
      <c r="I2768" s="29"/>
      <c r="J2768" s="29"/>
      <c r="K2768" s="25"/>
      <c r="L2768" s="155"/>
      <c r="M2768" s="155"/>
      <c r="N2768" s="155"/>
      <c r="O2768" s="155"/>
      <c r="P2768" s="155"/>
      <c r="Q2768" s="28"/>
      <c r="R2768" s="29"/>
      <c r="S2768" s="27"/>
      <c r="T2768" s="27"/>
      <c r="U2768" s="28"/>
      <c r="V2768" s="156"/>
      <c r="W2768" s="156"/>
      <c r="X2768" s="156"/>
      <c r="Y2768" s="37"/>
      <c r="Z2768" s="37"/>
      <c r="AA2768" s="37"/>
      <c r="AB2768" s="30"/>
      <c r="AC2768" s="30"/>
      <c r="AD2768" s="31"/>
      <c r="AE2768" s="30"/>
      <c r="AF2768" s="30"/>
      <c r="AG2768" s="32"/>
      <c r="AH2768" s="30"/>
      <c r="AJ2768" s="30"/>
      <c r="AK2768" s="30"/>
      <c r="AL2768" s="30"/>
      <c r="AM2768" s="30"/>
      <c r="AN2768" s="30"/>
      <c r="AO2768" s="30"/>
      <c r="AP2768" s="30"/>
      <c r="AQ2768" s="30"/>
      <c r="AR2768" s="30"/>
      <c r="AS2768" s="30"/>
      <c r="AT2768" s="30"/>
      <c r="AU2768" s="121"/>
      <c r="AV2768" s="129"/>
      <c r="AW2768" s="129"/>
      <c r="AX2768" s="129"/>
    </row>
    <row r="2769" spans="1:50" x14ac:dyDescent="0.25">
      <c r="A2769" s="154"/>
      <c r="B2769" s="28"/>
      <c r="C2769" s="155"/>
      <c r="D2769" s="25"/>
      <c r="E2769" s="25"/>
      <c r="F2769" s="29"/>
      <c r="G2769" s="29"/>
      <c r="H2769" s="29"/>
      <c r="I2769" s="29"/>
      <c r="J2769" s="29"/>
      <c r="K2769" s="25"/>
      <c r="L2769" s="155"/>
      <c r="M2769" s="155"/>
      <c r="N2769" s="155"/>
      <c r="O2769" s="155"/>
      <c r="P2769" s="155"/>
      <c r="Q2769" s="28"/>
      <c r="R2769" s="29"/>
      <c r="S2769" s="27"/>
      <c r="T2769" s="27"/>
      <c r="U2769" s="28"/>
      <c r="V2769" s="156"/>
      <c r="W2769" s="156"/>
      <c r="X2769" s="156"/>
      <c r="Y2769" s="37"/>
      <c r="Z2769" s="37"/>
      <c r="AA2769" s="37"/>
      <c r="AB2769" s="30"/>
      <c r="AC2769" s="30"/>
      <c r="AD2769" s="31"/>
      <c r="AE2769" s="30"/>
      <c r="AF2769" s="30"/>
      <c r="AG2769" s="32"/>
      <c r="AH2769" s="30"/>
      <c r="AJ2769" s="30"/>
      <c r="AK2769" s="30"/>
      <c r="AL2769" s="30"/>
      <c r="AM2769" s="30"/>
      <c r="AN2769" s="30"/>
      <c r="AO2769" s="30"/>
      <c r="AP2769" s="30"/>
      <c r="AQ2769" s="30"/>
      <c r="AR2769" s="30"/>
      <c r="AS2769" s="30"/>
      <c r="AT2769" s="30"/>
      <c r="AU2769" s="121"/>
      <c r="AV2769" s="129"/>
      <c r="AW2769" s="129"/>
      <c r="AX2769" s="129"/>
    </row>
    <row r="2770" spans="1:50" x14ac:dyDescent="0.25">
      <c r="A2770" s="154"/>
      <c r="B2770" s="28"/>
      <c r="C2770" s="155"/>
      <c r="D2770" s="25"/>
      <c r="E2770" s="25"/>
      <c r="F2770" s="29"/>
      <c r="G2770" s="29"/>
      <c r="H2770" s="29"/>
      <c r="I2770" s="29"/>
      <c r="J2770" s="29"/>
      <c r="K2770" s="25"/>
      <c r="L2770" s="155"/>
      <c r="M2770" s="155"/>
      <c r="N2770" s="155"/>
      <c r="O2770" s="155"/>
      <c r="P2770" s="155"/>
      <c r="Q2770" s="28"/>
      <c r="R2770" s="29"/>
      <c r="S2770" s="27"/>
      <c r="T2770" s="27"/>
      <c r="U2770" s="28"/>
      <c r="V2770" s="156"/>
      <c r="W2770" s="156"/>
      <c r="X2770" s="156"/>
      <c r="Y2770" s="37"/>
      <c r="Z2770" s="37"/>
      <c r="AA2770" s="37"/>
      <c r="AB2770" s="30"/>
      <c r="AC2770" s="30"/>
      <c r="AD2770" s="31"/>
      <c r="AE2770" s="30"/>
      <c r="AF2770" s="30"/>
      <c r="AG2770" s="32"/>
      <c r="AH2770" s="30"/>
      <c r="AJ2770" s="30"/>
      <c r="AK2770" s="30"/>
      <c r="AL2770" s="30"/>
      <c r="AM2770" s="30"/>
      <c r="AN2770" s="30"/>
      <c r="AO2770" s="30"/>
      <c r="AP2770" s="30"/>
      <c r="AQ2770" s="30"/>
      <c r="AR2770" s="30"/>
      <c r="AS2770" s="30"/>
      <c r="AT2770" s="30"/>
      <c r="AU2770" s="121"/>
      <c r="AV2770" s="129"/>
      <c r="AW2770" s="129"/>
      <c r="AX2770" s="129"/>
    </row>
    <row r="2771" spans="1:50" x14ac:dyDescent="0.25">
      <c r="A2771" s="154"/>
      <c r="B2771" s="28"/>
      <c r="C2771" s="155"/>
      <c r="D2771" s="25"/>
      <c r="E2771" s="25"/>
      <c r="F2771" s="29"/>
      <c r="G2771" s="29"/>
      <c r="H2771" s="29"/>
      <c r="I2771" s="29"/>
      <c r="J2771" s="29"/>
      <c r="K2771" s="25"/>
      <c r="L2771" s="155"/>
      <c r="M2771" s="155"/>
      <c r="N2771" s="155"/>
      <c r="O2771" s="155"/>
      <c r="P2771" s="155"/>
      <c r="Q2771" s="28"/>
      <c r="R2771" s="29"/>
      <c r="S2771" s="27"/>
      <c r="T2771" s="27"/>
      <c r="U2771" s="28"/>
      <c r="V2771" s="156"/>
      <c r="W2771" s="156"/>
      <c r="X2771" s="156"/>
      <c r="Y2771" s="37"/>
      <c r="Z2771" s="37"/>
      <c r="AA2771" s="37"/>
      <c r="AB2771" s="30"/>
      <c r="AC2771" s="30"/>
      <c r="AD2771" s="31"/>
      <c r="AE2771" s="30"/>
      <c r="AF2771" s="30"/>
      <c r="AG2771" s="32"/>
      <c r="AH2771" s="30"/>
      <c r="AJ2771" s="30"/>
      <c r="AK2771" s="30"/>
      <c r="AL2771" s="30"/>
      <c r="AM2771" s="30"/>
      <c r="AN2771" s="30"/>
      <c r="AO2771" s="30"/>
      <c r="AP2771" s="30"/>
      <c r="AQ2771" s="30"/>
      <c r="AR2771" s="30"/>
      <c r="AS2771" s="30"/>
      <c r="AT2771" s="30"/>
      <c r="AU2771" s="121"/>
      <c r="AV2771" s="129"/>
      <c r="AW2771" s="129"/>
      <c r="AX2771" s="129"/>
    </row>
    <row r="2772" spans="1:50" x14ac:dyDescent="0.25">
      <c r="A2772" s="154"/>
      <c r="B2772" s="28"/>
      <c r="C2772" s="155"/>
      <c r="D2772" s="25"/>
      <c r="E2772" s="25"/>
      <c r="F2772" s="29"/>
      <c r="G2772" s="29"/>
      <c r="H2772" s="29"/>
      <c r="I2772" s="29"/>
      <c r="J2772" s="29"/>
      <c r="K2772" s="25"/>
      <c r="L2772" s="155"/>
      <c r="M2772" s="155"/>
      <c r="N2772" s="155"/>
      <c r="O2772" s="155"/>
      <c r="P2772" s="155"/>
      <c r="Q2772" s="28"/>
      <c r="R2772" s="29"/>
      <c r="S2772" s="27"/>
      <c r="T2772" s="27"/>
      <c r="U2772" s="28"/>
      <c r="V2772" s="156"/>
      <c r="W2772" s="156"/>
      <c r="X2772" s="156"/>
      <c r="Y2772" s="37"/>
      <c r="Z2772" s="37"/>
      <c r="AA2772" s="37"/>
      <c r="AB2772" s="30"/>
      <c r="AC2772" s="30"/>
      <c r="AD2772" s="31"/>
      <c r="AE2772" s="30"/>
      <c r="AF2772" s="30"/>
      <c r="AG2772" s="32"/>
      <c r="AH2772" s="30"/>
      <c r="AJ2772" s="30"/>
      <c r="AK2772" s="30"/>
      <c r="AL2772" s="30"/>
      <c r="AM2772" s="30"/>
      <c r="AN2772" s="30"/>
      <c r="AO2772" s="30"/>
      <c r="AP2772" s="30"/>
      <c r="AQ2772" s="30"/>
      <c r="AR2772" s="30"/>
      <c r="AS2772" s="30"/>
      <c r="AT2772" s="30"/>
      <c r="AU2772" s="121"/>
      <c r="AV2772" s="129"/>
      <c r="AW2772" s="129"/>
      <c r="AX2772" s="129"/>
    </row>
    <row r="2773" spans="1:50" x14ac:dyDescent="0.25">
      <c r="A2773" s="154"/>
      <c r="B2773" s="28"/>
      <c r="C2773" s="155"/>
      <c r="D2773" s="25"/>
      <c r="E2773" s="25"/>
      <c r="F2773" s="29"/>
      <c r="G2773" s="29"/>
      <c r="H2773" s="29"/>
      <c r="I2773" s="29"/>
      <c r="J2773" s="29"/>
      <c r="K2773" s="25"/>
      <c r="L2773" s="155"/>
      <c r="M2773" s="155"/>
      <c r="N2773" s="155"/>
      <c r="O2773" s="155"/>
      <c r="P2773" s="155"/>
      <c r="Q2773" s="28"/>
      <c r="R2773" s="29"/>
      <c r="S2773" s="27"/>
      <c r="T2773" s="27"/>
      <c r="U2773" s="28"/>
      <c r="V2773" s="156"/>
      <c r="W2773" s="156"/>
      <c r="X2773" s="156"/>
      <c r="Y2773" s="37"/>
      <c r="Z2773" s="37"/>
      <c r="AA2773" s="37"/>
      <c r="AB2773" s="30"/>
      <c r="AC2773" s="30"/>
      <c r="AD2773" s="31"/>
      <c r="AE2773" s="30"/>
      <c r="AF2773" s="30"/>
      <c r="AG2773" s="32"/>
      <c r="AH2773" s="30"/>
      <c r="AJ2773" s="30"/>
      <c r="AK2773" s="30"/>
      <c r="AL2773" s="30"/>
      <c r="AM2773" s="30"/>
      <c r="AN2773" s="30"/>
      <c r="AO2773" s="30"/>
      <c r="AP2773" s="30"/>
      <c r="AQ2773" s="30"/>
      <c r="AR2773" s="30"/>
      <c r="AS2773" s="30"/>
      <c r="AT2773" s="30"/>
      <c r="AU2773" s="121"/>
      <c r="AV2773" s="129"/>
      <c r="AW2773" s="129"/>
      <c r="AX2773" s="129"/>
    </row>
    <row r="2774" spans="1:50" x14ac:dyDescent="0.25">
      <c r="A2774" s="154"/>
      <c r="B2774" s="28"/>
      <c r="C2774" s="155"/>
      <c r="D2774" s="25"/>
      <c r="E2774" s="25"/>
      <c r="F2774" s="29"/>
      <c r="G2774" s="29"/>
      <c r="H2774" s="29"/>
      <c r="I2774" s="29"/>
      <c r="J2774" s="29"/>
      <c r="K2774" s="25"/>
      <c r="L2774" s="155"/>
      <c r="M2774" s="155"/>
      <c r="N2774" s="155"/>
      <c r="O2774" s="155"/>
      <c r="P2774" s="155"/>
      <c r="Q2774" s="28"/>
      <c r="R2774" s="29"/>
      <c r="S2774" s="27"/>
      <c r="T2774" s="27"/>
      <c r="U2774" s="28"/>
      <c r="V2774" s="156"/>
      <c r="W2774" s="156"/>
      <c r="X2774" s="156"/>
      <c r="Y2774" s="37"/>
      <c r="Z2774" s="37"/>
      <c r="AA2774" s="37"/>
      <c r="AB2774" s="30"/>
      <c r="AC2774" s="30"/>
      <c r="AD2774" s="31"/>
      <c r="AE2774" s="30"/>
      <c r="AF2774" s="30"/>
      <c r="AG2774" s="32"/>
      <c r="AH2774" s="30"/>
      <c r="AJ2774" s="30"/>
      <c r="AK2774" s="30"/>
      <c r="AL2774" s="30"/>
      <c r="AM2774" s="30"/>
      <c r="AN2774" s="30"/>
      <c r="AO2774" s="30"/>
      <c r="AP2774" s="30"/>
      <c r="AQ2774" s="30"/>
      <c r="AR2774" s="30"/>
      <c r="AS2774" s="30"/>
      <c r="AT2774" s="30"/>
      <c r="AU2774" s="121"/>
      <c r="AV2774" s="129"/>
      <c r="AW2774" s="129"/>
      <c r="AX2774" s="129"/>
    </row>
    <row r="2775" spans="1:50" x14ac:dyDescent="0.25">
      <c r="A2775" s="154"/>
      <c r="B2775" s="28"/>
      <c r="C2775" s="155"/>
      <c r="D2775" s="25"/>
      <c r="E2775" s="25"/>
      <c r="F2775" s="29"/>
      <c r="G2775" s="29"/>
      <c r="H2775" s="29"/>
      <c r="I2775" s="29"/>
      <c r="J2775" s="29"/>
      <c r="K2775" s="25"/>
      <c r="L2775" s="155"/>
      <c r="M2775" s="155"/>
      <c r="N2775" s="155"/>
      <c r="O2775" s="155"/>
      <c r="P2775" s="155"/>
      <c r="Q2775" s="28"/>
      <c r="R2775" s="29"/>
      <c r="S2775" s="27"/>
      <c r="T2775" s="27"/>
      <c r="U2775" s="28"/>
      <c r="V2775" s="156"/>
      <c r="W2775" s="156"/>
      <c r="X2775" s="156"/>
      <c r="Y2775" s="37"/>
      <c r="Z2775" s="37"/>
      <c r="AA2775" s="37"/>
      <c r="AB2775" s="30"/>
      <c r="AC2775" s="30"/>
      <c r="AD2775" s="31"/>
      <c r="AE2775" s="30"/>
      <c r="AF2775" s="30"/>
      <c r="AG2775" s="32"/>
      <c r="AH2775" s="30"/>
      <c r="AJ2775" s="30"/>
      <c r="AK2775" s="30"/>
      <c r="AL2775" s="30"/>
      <c r="AM2775" s="30"/>
      <c r="AN2775" s="30"/>
      <c r="AO2775" s="30"/>
      <c r="AP2775" s="30"/>
      <c r="AQ2775" s="30"/>
      <c r="AR2775" s="30"/>
      <c r="AS2775" s="30"/>
      <c r="AT2775" s="30"/>
      <c r="AU2775" s="121"/>
      <c r="AV2775" s="129"/>
      <c r="AW2775" s="129"/>
      <c r="AX2775" s="129"/>
    </row>
    <row r="2776" spans="1:50" x14ac:dyDescent="0.25">
      <c r="A2776" s="154"/>
      <c r="B2776" s="28"/>
      <c r="C2776" s="155"/>
      <c r="D2776" s="25"/>
      <c r="E2776" s="25"/>
      <c r="F2776" s="29"/>
      <c r="G2776" s="29"/>
      <c r="H2776" s="29"/>
      <c r="I2776" s="29"/>
      <c r="J2776" s="29"/>
      <c r="K2776" s="25"/>
      <c r="L2776" s="155"/>
      <c r="M2776" s="155"/>
      <c r="N2776" s="155"/>
      <c r="O2776" s="155"/>
      <c r="P2776" s="155"/>
      <c r="Q2776" s="28"/>
      <c r="R2776" s="29"/>
      <c r="S2776" s="27"/>
      <c r="T2776" s="27"/>
      <c r="U2776" s="28"/>
      <c r="V2776" s="156"/>
      <c r="W2776" s="156"/>
      <c r="X2776" s="156"/>
      <c r="Y2776" s="37"/>
      <c r="Z2776" s="37"/>
      <c r="AA2776" s="37"/>
      <c r="AB2776" s="30"/>
      <c r="AC2776" s="30"/>
      <c r="AD2776" s="31"/>
      <c r="AE2776" s="30"/>
      <c r="AF2776" s="30"/>
      <c r="AG2776" s="32"/>
      <c r="AH2776" s="30"/>
      <c r="AJ2776" s="30"/>
      <c r="AK2776" s="30"/>
      <c r="AL2776" s="30"/>
      <c r="AM2776" s="30"/>
      <c r="AN2776" s="30"/>
      <c r="AO2776" s="30"/>
      <c r="AP2776" s="30"/>
      <c r="AQ2776" s="30"/>
      <c r="AR2776" s="30"/>
      <c r="AS2776" s="30"/>
      <c r="AT2776" s="30"/>
      <c r="AU2776" s="121"/>
      <c r="AV2776" s="129"/>
      <c r="AW2776" s="129"/>
      <c r="AX2776" s="129"/>
    </row>
    <row r="2777" spans="1:50" x14ac:dyDescent="0.25">
      <c r="A2777" s="154"/>
      <c r="B2777" s="28"/>
      <c r="C2777" s="155"/>
      <c r="D2777" s="25"/>
      <c r="E2777" s="25"/>
      <c r="F2777" s="29"/>
      <c r="G2777" s="29"/>
      <c r="H2777" s="29"/>
      <c r="I2777" s="29"/>
      <c r="J2777" s="29"/>
      <c r="K2777" s="25"/>
      <c r="L2777" s="155"/>
      <c r="M2777" s="155"/>
      <c r="N2777" s="155"/>
      <c r="O2777" s="155"/>
      <c r="P2777" s="155"/>
      <c r="Q2777" s="28"/>
      <c r="R2777" s="29"/>
      <c r="S2777" s="27"/>
      <c r="T2777" s="27"/>
      <c r="U2777" s="28"/>
      <c r="V2777" s="156"/>
      <c r="W2777" s="156"/>
      <c r="X2777" s="156"/>
      <c r="Y2777" s="37"/>
      <c r="Z2777" s="37"/>
      <c r="AA2777" s="37"/>
      <c r="AB2777" s="30"/>
      <c r="AC2777" s="30"/>
      <c r="AD2777" s="31"/>
      <c r="AE2777" s="30"/>
      <c r="AF2777" s="30"/>
      <c r="AG2777" s="32"/>
      <c r="AH2777" s="30"/>
      <c r="AJ2777" s="30"/>
      <c r="AK2777" s="30"/>
      <c r="AL2777" s="30"/>
      <c r="AM2777" s="30"/>
      <c r="AN2777" s="30"/>
      <c r="AO2777" s="30"/>
      <c r="AP2777" s="30"/>
      <c r="AQ2777" s="30"/>
      <c r="AR2777" s="30"/>
      <c r="AS2777" s="30"/>
      <c r="AT2777" s="30"/>
      <c r="AU2777" s="121"/>
      <c r="AV2777" s="129"/>
      <c r="AW2777" s="129"/>
      <c r="AX2777" s="129"/>
    </row>
    <row r="2778" spans="1:50" x14ac:dyDescent="0.25">
      <c r="A2778" s="154"/>
      <c r="B2778" s="28"/>
      <c r="C2778" s="155"/>
      <c r="D2778" s="25"/>
      <c r="E2778" s="25"/>
      <c r="F2778" s="29"/>
      <c r="G2778" s="29"/>
      <c r="H2778" s="29"/>
      <c r="I2778" s="29"/>
      <c r="J2778" s="29"/>
      <c r="K2778" s="25"/>
      <c r="L2778" s="155"/>
      <c r="M2778" s="155"/>
      <c r="N2778" s="155"/>
      <c r="O2778" s="155"/>
      <c r="P2778" s="155"/>
      <c r="Q2778" s="28"/>
      <c r="R2778" s="29"/>
      <c r="S2778" s="27"/>
      <c r="T2778" s="27"/>
      <c r="U2778" s="28"/>
      <c r="V2778" s="156"/>
      <c r="W2778" s="156"/>
      <c r="X2778" s="156"/>
      <c r="Y2778" s="37"/>
      <c r="Z2778" s="37"/>
      <c r="AA2778" s="37"/>
      <c r="AB2778" s="30"/>
      <c r="AC2778" s="30"/>
      <c r="AD2778" s="31"/>
      <c r="AE2778" s="30"/>
      <c r="AF2778" s="30"/>
      <c r="AG2778" s="32"/>
      <c r="AH2778" s="30"/>
      <c r="AJ2778" s="30"/>
      <c r="AK2778" s="30"/>
      <c r="AL2778" s="30"/>
      <c r="AM2778" s="30"/>
      <c r="AN2778" s="30"/>
      <c r="AO2778" s="30"/>
      <c r="AP2778" s="30"/>
      <c r="AQ2778" s="30"/>
      <c r="AR2778" s="30"/>
      <c r="AS2778" s="30"/>
      <c r="AT2778" s="30"/>
      <c r="AU2778" s="121"/>
      <c r="AV2778" s="129"/>
      <c r="AW2778" s="129"/>
      <c r="AX2778" s="129"/>
    </row>
    <row r="2779" spans="1:50" x14ac:dyDescent="0.25">
      <c r="A2779" s="154"/>
      <c r="B2779" s="28"/>
      <c r="C2779" s="155"/>
      <c r="D2779" s="25"/>
      <c r="E2779" s="25"/>
      <c r="F2779" s="29"/>
      <c r="G2779" s="29"/>
      <c r="H2779" s="29"/>
      <c r="I2779" s="29"/>
      <c r="J2779" s="29"/>
      <c r="K2779" s="25"/>
      <c r="L2779" s="155"/>
      <c r="M2779" s="155"/>
      <c r="N2779" s="155"/>
      <c r="O2779" s="155"/>
      <c r="P2779" s="155"/>
      <c r="Q2779" s="28"/>
      <c r="R2779" s="29"/>
      <c r="S2779" s="27"/>
      <c r="T2779" s="27"/>
      <c r="U2779" s="28"/>
      <c r="V2779" s="156"/>
      <c r="W2779" s="156"/>
      <c r="X2779" s="156"/>
      <c r="Y2779" s="37"/>
      <c r="Z2779" s="37"/>
      <c r="AA2779" s="37"/>
      <c r="AB2779" s="30"/>
      <c r="AC2779" s="30"/>
      <c r="AD2779" s="31"/>
      <c r="AE2779" s="30"/>
      <c r="AF2779" s="30"/>
      <c r="AG2779" s="32"/>
      <c r="AH2779" s="30"/>
      <c r="AJ2779" s="30"/>
      <c r="AK2779" s="30"/>
      <c r="AL2779" s="30"/>
      <c r="AM2779" s="30"/>
      <c r="AN2779" s="30"/>
      <c r="AO2779" s="30"/>
      <c r="AP2779" s="30"/>
      <c r="AQ2779" s="30"/>
      <c r="AR2779" s="30"/>
      <c r="AS2779" s="30"/>
      <c r="AT2779" s="30"/>
      <c r="AU2779" s="121"/>
      <c r="AV2779" s="129"/>
      <c r="AW2779" s="129"/>
      <c r="AX2779" s="129"/>
    </row>
    <row r="2780" spans="1:50" x14ac:dyDescent="0.25">
      <c r="A2780" s="154"/>
      <c r="B2780" s="28"/>
      <c r="C2780" s="155"/>
      <c r="D2780" s="25"/>
      <c r="E2780" s="25"/>
      <c r="F2780" s="29"/>
      <c r="G2780" s="29"/>
      <c r="H2780" s="29"/>
      <c r="I2780" s="29"/>
      <c r="J2780" s="29"/>
      <c r="K2780" s="25"/>
      <c r="L2780" s="155"/>
      <c r="M2780" s="155"/>
      <c r="N2780" s="155"/>
      <c r="O2780" s="155"/>
      <c r="P2780" s="155"/>
      <c r="Q2780" s="28"/>
      <c r="R2780" s="29"/>
      <c r="S2780" s="27"/>
      <c r="T2780" s="27"/>
      <c r="U2780" s="28"/>
      <c r="V2780" s="156"/>
      <c r="W2780" s="156"/>
      <c r="X2780" s="156"/>
      <c r="Y2780" s="37"/>
      <c r="Z2780" s="37"/>
      <c r="AA2780" s="37"/>
      <c r="AB2780" s="30"/>
      <c r="AC2780" s="30"/>
      <c r="AD2780" s="31"/>
      <c r="AE2780" s="30"/>
      <c r="AF2780" s="30"/>
      <c r="AG2780" s="32"/>
      <c r="AH2780" s="30"/>
      <c r="AJ2780" s="30"/>
      <c r="AK2780" s="30"/>
      <c r="AL2780" s="30"/>
      <c r="AM2780" s="30"/>
      <c r="AN2780" s="30"/>
      <c r="AO2780" s="30"/>
      <c r="AP2780" s="30"/>
      <c r="AQ2780" s="30"/>
      <c r="AR2780" s="30"/>
      <c r="AS2780" s="30"/>
      <c r="AT2780" s="30"/>
      <c r="AU2780" s="121"/>
      <c r="AV2780" s="129"/>
      <c r="AW2780" s="129"/>
      <c r="AX2780" s="129"/>
    </row>
    <row r="2781" spans="1:50" x14ac:dyDescent="0.25">
      <c r="A2781" s="154"/>
      <c r="B2781" s="28"/>
      <c r="C2781" s="155"/>
      <c r="D2781" s="25"/>
      <c r="E2781" s="25"/>
      <c r="F2781" s="29"/>
      <c r="G2781" s="29"/>
      <c r="H2781" s="29"/>
      <c r="I2781" s="29"/>
      <c r="J2781" s="29"/>
      <c r="K2781" s="25"/>
      <c r="L2781" s="155"/>
      <c r="M2781" s="155"/>
      <c r="N2781" s="155"/>
      <c r="O2781" s="155"/>
      <c r="P2781" s="155"/>
      <c r="Q2781" s="28"/>
      <c r="R2781" s="29"/>
      <c r="S2781" s="27"/>
      <c r="T2781" s="27"/>
      <c r="U2781" s="28"/>
      <c r="V2781" s="156"/>
      <c r="W2781" s="156"/>
      <c r="X2781" s="156"/>
      <c r="Y2781" s="37"/>
      <c r="Z2781" s="37"/>
      <c r="AA2781" s="37"/>
      <c r="AB2781" s="30"/>
      <c r="AC2781" s="30"/>
      <c r="AD2781" s="31"/>
      <c r="AE2781" s="30"/>
      <c r="AF2781" s="30"/>
      <c r="AG2781" s="32"/>
      <c r="AH2781" s="30"/>
      <c r="AJ2781" s="30"/>
      <c r="AK2781" s="30"/>
      <c r="AL2781" s="30"/>
      <c r="AM2781" s="30"/>
      <c r="AN2781" s="30"/>
      <c r="AO2781" s="30"/>
      <c r="AP2781" s="30"/>
      <c r="AQ2781" s="30"/>
      <c r="AR2781" s="30"/>
      <c r="AS2781" s="30"/>
      <c r="AT2781" s="30"/>
      <c r="AU2781" s="121"/>
      <c r="AV2781" s="129"/>
      <c r="AW2781" s="129"/>
      <c r="AX2781" s="129"/>
    </row>
    <row r="2782" spans="1:50" x14ac:dyDescent="0.25">
      <c r="A2782" s="154"/>
      <c r="B2782" s="28"/>
      <c r="C2782" s="155"/>
      <c r="D2782" s="25"/>
      <c r="E2782" s="25"/>
      <c r="F2782" s="29"/>
      <c r="G2782" s="29"/>
      <c r="H2782" s="29"/>
      <c r="I2782" s="29"/>
      <c r="J2782" s="29"/>
      <c r="K2782" s="25"/>
      <c r="L2782" s="155"/>
      <c r="M2782" s="155"/>
      <c r="N2782" s="155"/>
      <c r="O2782" s="155"/>
      <c r="P2782" s="155"/>
      <c r="Q2782" s="28"/>
      <c r="R2782" s="29"/>
      <c r="S2782" s="27"/>
      <c r="T2782" s="27"/>
      <c r="U2782" s="28"/>
      <c r="V2782" s="156"/>
      <c r="W2782" s="156"/>
      <c r="X2782" s="156"/>
      <c r="Y2782" s="37"/>
      <c r="Z2782" s="37"/>
      <c r="AA2782" s="37"/>
      <c r="AB2782" s="30"/>
      <c r="AC2782" s="30"/>
      <c r="AD2782" s="31"/>
      <c r="AE2782" s="30"/>
      <c r="AF2782" s="30"/>
      <c r="AG2782" s="32"/>
      <c r="AH2782" s="30"/>
      <c r="AJ2782" s="30"/>
      <c r="AK2782" s="30"/>
      <c r="AL2782" s="30"/>
      <c r="AM2782" s="30"/>
      <c r="AN2782" s="30"/>
      <c r="AO2782" s="30"/>
      <c r="AP2782" s="30"/>
      <c r="AQ2782" s="30"/>
      <c r="AR2782" s="30"/>
      <c r="AS2782" s="30"/>
      <c r="AT2782" s="30"/>
      <c r="AU2782" s="121"/>
      <c r="AV2782" s="129"/>
      <c r="AW2782" s="129"/>
      <c r="AX2782" s="129"/>
    </row>
    <row r="2783" spans="1:50" x14ac:dyDescent="0.25">
      <c r="A2783" s="154"/>
      <c r="B2783" s="28"/>
      <c r="C2783" s="155"/>
      <c r="D2783" s="25"/>
      <c r="E2783" s="25"/>
      <c r="F2783" s="29"/>
      <c r="G2783" s="29"/>
      <c r="H2783" s="29"/>
      <c r="I2783" s="29"/>
      <c r="J2783" s="29"/>
      <c r="K2783" s="25"/>
      <c r="L2783" s="155"/>
      <c r="M2783" s="155"/>
      <c r="N2783" s="155"/>
      <c r="O2783" s="155"/>
      <c r="P2783" s="155"/>
      <c r="Q2783" s="28"/>
      <c r="R2783" s="29"/>
      <c r="S2783" s="27"/>
      <c r="T2783" s="27"/>
      <c r="U2783" s="28"/>
      <c r="V2783" s="156"/>
      <c r="W2783" s="156"/>
      <c r="X2783" s="156"/>
      <c r="Y2783" s="37"/>
      <c r="Z2783" s="37"/>
      <c r="AA2783" s="37"/>
      <c r="AB2783" s="30"/>
      <c r="AC2783" s="30"/>
      <c r="AD2783" s="31"/>
      <c r="AE2783" s="30"/>
      <c r="AF2783" s="30"/>
      <c r="AG2783" s="32"/>
      <c r="AH2783" s="30"/>
      <c r="AJ2783" s="30"/>
      <c r="AK2783" s="30"/>
      <c r="AL2783" s="30"/>
      <c r="AM2783" s="30"/>
      <c r="AN2783" s="30"/>
      <c r="AO2783" s="30"/>
      <c r="AP2783" s="30"/>
      <c r="AQ2783" s="30"/>
      <c r="AR2783" s="30"/>
      <c r="AS2783" s="30"/>
      <c r="AT2783" s="30"/>
      <c r="AU2783" s="121"/>
      <c r="AV2783" s="129"/>
      <c r="AW2783" s="129"/>
      <c r="AX2783" s="129"/>
    </row>
    <row r="2784" spans="1:50" x14ac:dyDescent="0.25">
      <c r="A2784" s="154"/>
      <c r="B2784" s="28"/>
      <c r="C2784" s="155"/>
      <c r="D2784" s="25"/>
      <c r="E2784" s="25"/>
      <c r="F2784" s="29"/>
      <c r="G2784" s="29"/>
      <c r="H2784" s="29"/>
      <c r="I2784" s="29"/>
      <c r="J2784" s="29"/>
      <c r="K2784" s="25"/>
      <c r="L2784" s="155"/>
      <c r="M2784" s="155"/>
      <c r="N2784" s="155"/>
      <c r="O2784" s="155"/>
      <c r="P2784" s="155"/>
      <c r="Q2784" s="28"/>
      <c r="R2784" s="29"/>
      <c r="S2784" s="27"/>
      <c r="T2784" s="27"/>
      <c r="U2784" s="28"/>
      <c r="V2784" s="156"/>
      <c r="W2784" s="156"/>
      <c r="X2784" s="156"/>
      <c r="Y2784" s="37"/>
      <c r="Z2784" s="37"/>
      <c r="AA2784" s="37"/>
      <c r="AB2784" s="30"/>
      <c r="AC2784" s="30"/>
      <c r="AD2784" s="31"/>
      <c r="AE2784" s="30"/>
      <c r="AF2784" s="30"/>
      <c r="AG2784" s="32"/>
      <c r="AH2784" s="30"/>
      <c r="AJ2784" s="30"/>
      <c r="AK2784" s="30"/>
      <c r="AL2784" s="30"/>
      <c r="AM2784" s="30"/>
      <c r="AN2784" s="30"/>
      <c r="AO2784" s="30"/>
      <c r="AP2784" s="30"/>
      <c r="AQ2784" s="30"/>
      <c r="AR2784" s="30"/>
      <c r="AS2784" s="30"/>
      <c r="AT2784" s="30"/>
      <c r="AU2784" s="121"/>
      <c r="AV2784" s="129"/>
      <c r="AW2784" s="129"/>
      <c r="AX2784" s="129"/>
    </row>
    <row r="2785" spans="1:50" x14ac:dyDescent="0.25">
      <c r="A2785" s="154"/>
      <c r="B2785" s="28"/>
      <c r="C2785" s="155"/>
      <c r="D2785" s="25"/>
      <c r="E2785" s="25"/>
      <c r="F2785" s="29"/>
      <c r="G2785" s="29"/>
      <c r="H2785" s="29"/>
      <c r="I2785" s="29"/>
      <c r="J2785" s="29"/>
      <c r="K2785" s="25"/>
      <c r="L2785" s="155"/>
      <c r="M2785" s="155"/>
      <c r="N2785" s="155"/>
      <c r="O2785" s="155"/>
      <c r="P2785" s="155"/>
      <c r="Q2785" s="28"/>
      <c r="R2785" s="29"/>
      <c r="S2785" s="27"/>
      <c r="T2785" s="27"/>
      <c r="U2785" s="28"/>
      <c r="V2785" s="156"/>
      <c r="W2785" s="156"/>
      <c r="X2785" s="156"/>
      <c r="Y2785" s="37"/>
      <c r="Z2785" s="37"/>
      <c r="AA2785" s="37"/>
      <c r="AB2785" s="30"/>
      <c r="AC2785" s="30"/>
      <c r="AD2785" s="31"/>
      <c r="AE2785" s="30"/>
      <c r="AF2785" s="30"/>
      <c r="AG2785" s="32"/>
      <c r="AH2785" s="30"/>
      <c r="AJ2785" s="30"/>
      <c r="AK2785" s="30"/>
      <c r="AL2785" s="30"/>
      <c r="AM2785" s="30"/>
      <c r="AN2785" s="30"/>
      <c r="AO2785" s="30"/>
      <c r="AP2785" s="30"/>
      <c r="AQ2785" s="30"/>
      <c r="AR2785" s="30"/>
      <c r="AS2785" s="30"/>
      <c r="AT2785" s="30"/>
      <c r="AU2785" s="121"/>
      <c r="AV2785" s="129"/>
      <c r="AW2785" s="129"/>
      <c r="AX2785" s="129"/>
    </row>
    <row r="2786" spans="1:50" x14ac:dyDescent="0.25">
      <c r="A2786" s="154"/>
      <c r="B2786" s="28"/>
      <c r="C2786" s="155"/>
      <c r="D2786" s="25"/>
      <c r="E2786" s="25"/>
      <c r="F2786" s="29"/>
      <c r="G2786" s="29"/>
      <c r="H2786" s="29"/>
      <c r="I2786" s="29"/>
      <c r="J2786" s="29"/>
      <c r="K2786" s="25"/>
      <c r="L2786" s="155"/>
      <c r="M2786" s="155"/>
      <c r="N2786" s="155"/>
      <c r="O2786" s="155"/>
      <c r="P2786" s="155"/>
      <c r="Q2786" s="28"/>
      <c r="R2786" s="29"/>
      <c r="S2786" s="27"/>
      <c r="T2786" s="27"/>
      <c r="U2786" s="28"/>
      <c r="V2786" s="156"/>
      <c r="W2786" s="156"/>
      <c r="X2786" s="156"/>
      <c r="Y2786" s="37"/>
      <c r="Z2786" s="37"/>
      <c r="AA2786" s="37"/>
      <c r="AB2786" s="30"/>
      <c r="AC2786" s="30"/>
      <c r="AD2786" s="31"/>
      <c r="AE2786" s="30"/>
      <c r="AF2786" s="30"/>
      <c r="AG2786" s="32"/>
      <c r="AH2786" s="30"/>
      <c r="AJ2786" s="30"/>
      <c r="AK2786" s="30"/>
      <c r="AL2786" s="30"/>
      <c r="AM2786" s="30"/>
      <c r="AN2786" s="30"/>
      <c r="AO2786" s="30"/>
      <c r="AP2786" s="30"/>
      <c r="AQ2786" s="30"/>
      <c r="AR2786" s="30"/>
      <c r="AS2786" s="30"/>
      <c r="AT2786" s="30"/>
      <c r="AU2786" s="121"/>
      <c r="AV2786" s="129"/>
      <c r="AW2786" s="129"/>
      <c r="AX2786" s="129"/>
    </row>
    <row r="2787" spans="1:50" x14ac:dyDescent="0.25">
      <c r="A2787" s="154"/>
      <c r="B2787" s="28"/>
      <c r="C2787" s="155"/>
      <c r="D2787" s="25"/>
      <c r="E2787" s="25"/>
      <c r="F2787" s="29"/>
      <c r="G2787" s="29"/>
      <c r="H2787" s="29"/>
      <c r="I2787" s="29"/>
      <c r="J2787" s="29"/>
      <c r="K2787" s="25"/>
      <c r="L2787" s="155"/>
      <c r="M2787" s="155"/>
      <c r="N2787" s="155"/>
      <c r="O2787" s="155"/>
      <c r="P2787" s="155"/>
      <c r="Q2787" s="28"/>
      <c r="R2787" s="29"/>
      <c r="S2787" s="27"/>
      <c r="T2787" s="27"/>
      <c r="U2787" s="28"/>
      <c r="V2787" s="156"/>
      <c r="W2787" s="156"/>
      <c r="X2787" s="156"/>
      <c r="Y2787" s="37"/>
      <c r="Z2787" s="37"/>
      <c r="AA2787" s="37"/>
      <c r="AB2787" s="30"/>
      <c r="AC2787" s="30"/>
      <c r="AD2787" s="31"/>
      <c r="AE2787" s="30"/>
      <c r="AF2787" s="30"/>
      <c r="AG2787" s="32"/>
      <c r="AH2787" s="30"/>
      <c r="AJ2787" s="30"/>
      <c r="AK2787" s="30"/>
      <c r="AL2787" s="30"/>
      <c r="AM2787" s="30"/>
      <c r="AN2787" s="30"/>
      <c r="AO2787" s="30"/>
      <c r="AP2787" s="30"/>
      <c r="AQ2787" s="30"/>
      <c r="AR2787" s="30"/>
      <c r="AS2787" s="30"/>
      <c r="AT2787" s="30"/>
      <c r="AU2787" s="121"/>
      <c r="AV2787" s="129"/>
      <c r="AW2787" s="129"/>
      <c r="AX2787" s="129"/>
    </row>
    <row r="2788" spans="1:50" x14ac:dyDescent="0.25">
      <c r="A2788" s="154"/>
      <c r="B2788" s="28"/>
      <c r="C2788" s="155"/>
      <c r="D2788" s="25"/>
      <c r="E2788" s="25"/>
      <c r="F2788" s="29"/>
      <c r="G2788" s="29"/>
      <c r="H2788" s="29"/>
      <c r="I2788" s="29"/>
      <c r="J2788" s="29"/>
      <c r="K2788" s="25"/>
      <c r="L2788" s="155"/>
      <c r="M2788" s="155"/>
      <c r="N2788" s="155"/>
      <c r="O2788" s="155"/>
      <c r="P2788" s="155"/>
      <c r="Q2788" s="28"/>
      <c r="R2788" s="29"/>
      <c r="S2788" s="27"/>
      <c r="T2788" s="27"/>
      <c r="U2788" s="28"/>
      <c r="V2788" s="156"/>
      <c r="W2788" s="156"/>
      <c r="X2788" s="156"/>
      <c r="Y2788" s="37"/>
      <c r="Z2788" s="37"/>
      <c r="AA2788" s="37"/>
      <c r="AB2788" s="30"/>
      <c r="AC2788" s="30"/>
      <c r="AD2788" s="31"/>
      <c r="AE2788" s="30"/>
      <c r="AF2788" s="30"/>
      <c r="AG2788" s="32"/>
      <c r="AH2788" s="30"/>
      <c r="AJ2788" s="30"/>
      <c r="AK2788" s="30"/>
      <c r="AL2788" s="30"/>
      <c r="AM2788" s="30"/>
      <c r="AN2788" s="30"/>
      <c r="AO2788" s="30"/>
      <c r="AP2788" s="30"/>
      <c r="AQ2788" s="30"/>
      <c r="AR2788" s="30"/>
      <c r="AS2788" s="30"/>
      <c r="AT2788" s="30"/>
      <c r="AU2788" s="121"/>
      <c r="AV2788" s="129"/>
      <c r="AW2788" s="129"/>
      <c r="AX2788" s="129"/>
    </row>
    <row r="2789" spans="1:50" x14ac:dyDescent="0.25">
      <c r="A2789" s="154"/>
      <c r="B2789" s="28"/>
      <c r="C2789" s="155"/>
      <c r="D2789" s="25"/>
      <c r="E2789" s="25"/>
      <c r="F2789" s="29"/>
      <c r="G2789" s="29"/>
      <c r="H2789" s="29"/>
      <c r="I2789" s="29"/>
      <c r="J2789" s="29"/>
      <c r="K2789" s="25"/>
      <c r="L2789" s="155"/>
      <c r="M2789" s="155"/>
      <c r="N2789" s="155"/>
      <c r="O2789" s="155"/>
      <c r="P2789" s="155"/>
      <c r="Q2789" s="28"/>
      <c r="R2789" s="29"/>
      <c r="S2789" s="27"/>
      <c r="T2789" s="27"/>
      <c r="U2789" s="28"/>
      <c r="V2789" s="156"/>
      <c r="W2789" s="156"/>
      <c r="X2789" s="156"/>
      <c r="Y2789" s="37"/>
      <c r="Z2789" s="37"/>
      <c r="AA2789" s="37"/>
      <c r="AB2789" s="30"/>
      <c r="AC2789" s="30"/>
      <c r="AD2789" s="31"/>
      <c r="AE2789" s="30"/>
      <c r="AF2789" s="30"/>
      <c r="AG2789" s="32"/>
      <c r="AH2789" s="30"/>
      <c r="AJ2789" s="30"/>
      <c r="AK2789" s="30"/>
      <c r="AL2789" s="30"/>
      <c r="AM2789" s="30"/>
      <c r="AN2789" s="30"/>
      <c r="AO2789" s="30"/>
      <c r="AP2789" s="30"/>
      <c r="AQ2789" s="30"/>
      <c r="AR2789" s="30"/>
      <c r="AS2789" s="30"/>
      <c r="AT2789" s="30"/>
      <c r="AU2789" s="121"/>
      <c r="AV2789" s="129"/>
      <c r="AW2789" s="129"/>
      <c r="AX2789" s="129"/>
    </row>
    <row r="2790" spans="1:50" x14ac:dyDescent="0.25">
      <c r="A2790" s="154"/>
      <c r="B2790" s="28"/>
      <c r="C2790" s="155"/>
      <c r="D2790" s="25"/>
      <c r="E2790" s="25"/>
      <c r="F2790" s="29"/>
      <c r="G2790" s="29"/>
      <c r="H2790" s="29"/>
      <c r="I2790" s="29"/>
      <c r="J2790" s="29"/>
      <c r="K2790" s="25"/>
      <c r="L2790" s="155"/>
      <c r="M2790" s="155"/>
      <c r="N2790" s="155"/>
      <c r="O2790" s="155"/>
      <c r="P2790" s="155"/>
      <c r="Q2790" s="28"/>
      <c r="R2790" s="29"/>
      <c r="S2790" s="27"/>
      <c r="T2790" s="27"/>
      <c r="U2790" s="28"/>
      <c r="V2790" s="156"/>
      <c r="W2790" s="156"/>
      <c r="X2790" s="156"/>
      <c r="Y2790" s="37"/>
      <c r="Z2790" s="37"/>
      <c r="AA2790" s="37"/>
      <c r="AB2790" s="30"/>
      <c r="AC2790" s="30"/>
      <c r="AD2790" s="31"/>
      <c r="AE2790" s="30"/>
      <c r="AF2790" s="30"/>
      <c r="AG2790" s="32"/>
      <c r="AH2790" s="30"/>
      <c r="AJ2790" s="30"/>
      <c r="AK2790" s="30"/>
      <c r="AL2790" s="30"/>
      <c r="AM2790" s="30"/>
      <c r="AN2790" s="30"/>
      <c r="AO2790" s="30"/>
      <c r="AP2790" s="30"/>
      <c r="AQ2790" s="30"/>
      <c r="AR2790" s="30"/>
      <c r="AS2790" s="30"/>
      <c r="AT2790" s="30"/>
      <c r="AU2790" s="121"/>
      <c r="AV2790" s="129"/>
      <c r="AW2790" s="129"/>
      <c r="AX2790" s="129"/>
    </row>
    <row r="2791" spans="1:50" x14ac:dyDescent="0.25">
      <c r="A2791" s="154"/>
      <c r="B2791" s="28"/>
      <c r="C2791" s="155"/>
      <c r="D2791" s="25"/>
      <c r="E2791" s="25"/>
      <c r="F2791" s="29"/>
      <c r="G2791" s="29"/>
      <c r="H2791" s="29"/>
      <c r="I2791" s="29"/>
      <c r="J2791" s="29"/>
      <c r="K2791" s="25"/>
      <c r="L2791" s="155"/>
      <c r="M2791" s="155"/>
      <c r="N2791" s="155"/>
      <c r="O2791" s="155"/>
      <c r="P2791" s="155"/>
      <c r="Q2791" s="28"/>
      <c r="R2791" s="29"/>
      <c r="S2791" s="27"/>
      <c r="T2791" s="27"/>
      <c r="U2791" s="28"/>
      <c r="V2791" s="156"/>
      <c r="W2791" s="156"/>
      <c r="X2791" s="156"/>
      <c r="Y2791" s="37"/>
      <c r="Z2791" s="37"/>
      <c r="AA2791" s="37"/>
      <c r="AB2791" s="30"/>
      <c r="AC2791" s="30"/>
      <c r="AD2791" s="31"/>
      <c r="AE2791" s="30"/>
      <c r="AF2791" s="30"/>
      <c r="AG2791" s="32"/>
      <c r="AH2791" s="30"/>
      <c r="AJ2791" s="30"/>
      <c r="AK2791" s="30"/>
      <c r="AL2791" s="30"/>
      <c r="AM2791" s="30"/>
      <c r="AN2791" s="30"/>
      <c r="AO2791" s="30"/>
      <c r="AP2791" s="30"/>
      <c r="AQ2791" s="30"/>
      <c r="AR2791" s="30"/>
      <c r="AS2791" s="30"/>
      <c r="AT2791" s="30"/>
      <c r="AU2791" s="121"/>
      <c r="AV2791" s="129"/>
      <c r="AW2791" s="129"/>
      <c r="AX2791" s="129"/>
    </row>
    <row r="2792" spans="1:50" x14ac:dyDescent="0.25">
      <c r="A2792" s="154"/>
      <c r="B2792" s="28"/>
      <c r="C2792" s="155"/>
      <c r="D2792" s="25"/>
      <c r="E2792" s="25"/>
      <c r="F2792" s="29"/>
      <c r="G2792" s="29"/>
      <c r="H2792" s="29"/>
      <c r="I2792" s="29"/>
      <c r="J2792" s="29"/>
      <c r="K2792" s="25"/>
      <c r="L2792" s="155"/>
      <c r="M2792" s="155"/>
      <c r="N2792" s="155"/>
      <c r="O2792" s="155"/>
      <c r="P2792" s="155"/>
      <c r="Q2792" s="28"/>
      <c r="R2792" s="29"/>
      <c r="S2792" s="27"/>
      <c r="T2792" s="27"/>
      <c r="U2792" s="28"/>
      <c r="V2792" s="156"/>
      <c r="W2792" s="156"/>
      <c r="X2792" s="156"/>
      <c r="Y2792" s="37"/>
      <c r="Z2792" s="37"/>
      <c r="AA2792" s="37"/>
      <c r="AB2792" s="30"/>
      <c r="AC2792" s="30"/>
      <c r="AD2792" s="31"/>
      <c r="AE2792" s="30"/>
      <c r="AF2792" s="30"/>
      <c r="AG2792" s="32"/>
      <c r="AH2792" s="30"/>
      <c r="AJ2792" s="30"/>
      <c r="AK2792" s="30"/>
      <c r="AL2792" s="30"/>
      <c r="AM2792" s="30"/>
      <c r="AN2792" s="30"/>
      <c r="AO2792" s="30"/>
      <c r="AP2792" s="30"/>
      <c r="AQ2792" s="30"/>
      <c r="AR2792" s="30"/>
      <c r="AS2792" s="30"/>
      <c r="AT2792" s="30"/>
      <c r="AU2792" s="121"/>
      <c r="AV2792" s="129"/>
      <c r="AW2792" s="129"/>
      <c r="AX2792" s="129"/>
    </row>
    <row r="2793" spans="1:50" x14ac:dyDescent="0.25">
      <c r="A2793" s="154"/>
      <c r="B2793" s="28"/>
      <c r="C2793" s="155"/>
      <c r="D2793" s="25"/>
      <c r="E2793" s="25"/>
      <c r="F2793" s="29"/>
      <c r="G2793" s="29"/>
      <c r="H2793" s="29"/>
      <c r="I2793" s="29"/>
      <c r="J2793" s="29"/>
      <c r="K2793" s="25"/>
      <c r="L2793" s="155"/>
      <c r="M2793" s="155"/>
      <c r="N2793" s="155"/>
      <c r="O2793" s="155"/>
      <c r="P2793" s="155"/>
      <c r="Q2793" s="28"/>
      <c r="R2793" s="29"/>
      <c r="S2793" s="27"/>
      <c r="T2793" s="27"/>
      <c r="U2793" s="28"/>
      <c r="V2793" s="156"/>
      <c r="W2793" s="156"/>
      <c r="X2793" s="156"/>
      <c r="Y2793" s="37"/>
      <c r="Z2793" s="37"/>
      <c r="AA2793" s="37"/>
      <c r="AB2793" s="30"/>
      <c r="AC2793" s="30"/>
      <c r="AD2793" s="31"/>
      <c r="AE2793" s="30"/>
      <c r="AF2793" s="30"/>
      <c r="AG2793" s="32"/>
      <c r="AH2793" s="30"/>
      <c r="AJ2793" s="30"/>
      <c r="AK2793" s="30"/>
      <c r="AL2793" s="30"/>
      <c r="AM2793" s="30"/>
      <c r="AN2793" s="30"/>
      <c r="AO2793" s="30"/>
      <c r="AP2793" s="30"/>
      <c r="AQ2793" s="30"/>
      <c r="AR2793" s="30"/>
      <c r="AS2793" s="30"/>
      <c r="AT2793" s="30"/>
      <c r="AU2793" s="121"/>
      <c r="AV2793" s="129"/>
      <c r="AW2793" s="129"/>
      <c r="AX2793" s="129"/>
    </row>
    <row r="2794" spans="1:50" x14ac:dyDescent="0.25">
      <c r="A2794" s="154"/>
      <c r="B2794" s="28"/>
      <c r="C2794" s="155"/>
      <c r="D2794" s="25"/>
      <c r="E2794" s="25"/>
      <c r="F2794" s="29"/>
      <c r="G2794" s="29"/>
      <c r="H2794" s="29"/>
      <c r="I2794" s="29"/>
      <c r="J2794" s="29"/>
      <c r="K2794" s="25"/>
      <c r="L2794" s="155"/>
      <c r="M2794" s="155"/>
      <c r="N2794" s="155"/>
      <c r="O2794" s="155"/>
      <c r="P2794" s="155"/>
      <c r="Q2794" s="28"/>
      <c r="R2794" s="29"/>
      <c r="S2794" s="27"/>
      <c r="T2794" s="27"/>
      <c r="U2794" s="28"/>
      <c r="V2794" s="156"/>
      <c r="W2794" s="156"/>
      <c r="X2794" s="156"/>
      <c r="Y2794" s="37"/>
      <c r="Z2794" s="37"/>
      <c r="AA2794" s="37"/>
      <c r="AB2794" s="30"/>
      <c r="AC2794" s="30"/>
      <c r="AD2794" s="31"/>
      <c r="AE2794" s="30"/>
      <c r="AF2794" s="30"/>
      <c r="AG2794" s="32"/>
      <c r="AH2794" s="30"/>
      <c r="AJ2794" s="30"/>
      <c r="AK2794" s="30"/>
      <c r="AL2794" s="30"/>
      <c r="AM2794" s="30"/>
      <c r="AN2794" s="30"/>
      <c r="AO2794" s="30"/>
      <c r="AP2794" s="30"/>
      <c r="AQ2794" s="30"/>
      <c r="AR2794" s="30"/>
      <c r="AS2794" s="30"/>
      <c r="AT2794" s="30"/>
      <c r="AU2794" s="121"/>
      <c r="AV2794" s="129"/>
      <c r="AW2794" s="129"/>
      <c r="AX2794" s="129"/>
    </row>
    <row r="2795" spans="1:50" x14ac:dyDescent="0.25">
      <c r="A2795" s="154"/>
      <c r="B2795" s="28"/>
      <c r="C2795" s="155"/>
      <c r="D2795" s="25"/>
      <c r="E2795" s="25"/>
      <c r="F2795" s="29"/>
      <c r="G2795" s="29"/>
      <c r="H2795" s="29"/>
      <c r="I2795" s="29"/>
      <c r="J2795" s="29"/>
      <c r="K2795" s="25"/>
      <c r="L2795" s="155"/>
      <c r="M2795" s="155"/>
      <c r="N2795" s="155"/>
      <c r="O2795" s="155"/>
      <c r="P2795" s="155"/>
      <c r="Q2795" s="28"/>
      <c r="R2795" s="29"/>
      <c r="S2795" s="27"/>
      <c r="T2795" s="27"/>
      <c r="U2795" s="28"/>
      <c r="V2795" s="156"/>
      <c r="W2795" s="156"/>
      <c r="X2795" s="156"/>
      <c r="Y2795" s="37"/>
      <c r="Z2795" s="37"/>
      <c r="AA2795" s="37"/>
      <c r="AB2795" s="30"/>
      <c r="AC2795" s="30"/>
      <c r="AD2795" s="31"/>
      <c r="AE2795" s="30"/>
      <c r="AF2795" s="30"/>
      <c r="AG2795" s="32"/>
      <c r="AH2795" s="30"/>
      <c r="AJ2795" s="30"/>
      <c r="AK2795" s="30"/>
      <c r="AL2795" s="30"/>
      <c r="AM2795" s="30"/>
      <c r="AN2795" s="30"/>
      <c r="AO2795" s="30"/>
      <c r="AP2795" s="30"/>
      <c r="AQ2795" s="30"/>
      <c r="AR2795" s="30"/>
      <c r="AS2795" s="30"/>
      <c r="AT2795" s="30"/>
      <c r="AU2795" s="121"/>
      <c r="AV2795" s="129"/>
      <c r="AW2795" s="129"/>
      <c r="AX2795" s="129"/>
    </row>
    <row r="2796" spans="1:50" x14ac:dyDescent="0.25">
      <c r="A2796" s="154"/>
      <c r="B2796" s="28"/>
      <c r="C2796" s="155"/>
      <c r="D2796" s="25"/>
      <c r="E2796" s="25"/>
      <c r="F2796" s="29"/>
      <c r="G2796" s="29"/>
      <c r="H2796" s="29"/>
      <c r="I2796" s="29"/>
      <c r="J2796" s="29"/>
      <c r="K2796" s="25"/>
      <c r="L2796" s="155"/>
      <c r="M2796" s="155"/>
      <c r="N2796" s="155"/>
      <c r="O2796" s="155"/>
      <c r="P2796" s="155"/>
      <c r="Q2796" s="28"/>
      <c r="R2796" s="29"/>
      <c r="S2796" s="27"/>
      <c r="T2796" s="27"/>
      <c r="U2796" s="28"/>
      <c r="V2796" s="156"/>
      <c r="W2796" s="156"/>
      <c r="X2796" s="156"/>
      <c r="Y2796" s="37"/>
      <c r="Z2796" s="37"/>
      <c r="AA2796" s="37"/>
      <c r="AB2796" s="30"/>
      <c r="AC2796" s="30"/>
      <c r="AD2796" s="31"/>
      <c r="AE2796" s="30"/>
      <c r="AF2796" s="30"/>
      <c r="AG2796" s="32"/>
      <c r="AH2796" s="30"/>
      <c r="AJ2796" s="30"/>
      <c r="AK2796" s="30"/>
      <c r="AL2796" s="30"/>
      <c r="AM2796" s="30"/>
      <c r="AN2796" s="30"/>
      <c r="AO2796" s="30"/>
      <c r="AP2796" s="30"/>
      <c r="AQ2796" s="30"/>
      <c r="AR2796" s="30"/>
      <c r="AS2796" s="30"/>
      <c r="AT2796" s="30"/>
      <c r="AU2796" s="121"/>
      <c r="AV2796" s="129"/>
      <c r="AW2796" s="129"/>
      <c r="AX2796" s="129"/>
    </row>
    <row r="2797" spans="1:50" x14ac:dyDescent="0.25">
      <c r="A2797" s="154"/>
      <c r="B2797" s="28"/>
      <c r="C2797" s="155"/>
      <c r="D2797" s="25"/>
      <c r="E2797" s="25"/>
      <c r="F2797" s="29"/>
      <c r="G2797" s="29"/>
      <c r="H2797" s="29"/>
      <c r="I2797" s="29"/>
      <c r="J2797" s="29"/>
      <c r="K2797" s="25"/>
      <c r="L2797" s="155"/>
      <c r="M2797" s="155"/>
      <c r="N2797" s="155"/>
      <c r="O2797" s="155"/>
      <c r="P2797" s="155"/>
      <c r="Q2797" s="28"/>
      <c r="R2797" s="29"/>
      <c r="S2797" s="27"/>
      <c r="T2797" s="27"/>
      <c r="U2797" s="28"/>
      <c r="V2797" s="156"/>
      <c r="W2797" s="156"/>
      <c r="X2797" s="156"/>
      <c r="Y2797" s="37"/>
      <c r="Z2797" s="37"/>
      <c r="AA2797" s="37"/>
      <c r="AB2797" s="30"/>
      <c r="AC2797" s="30"/>
      <c r="AD2797" s="31"/>
      <c r="AE2797" s="30"/>
      <c r="AF2797" s="30"/>
      <c r="AG2797" s="32"/>
      <c r="AH2797" s="30"/>
      <c r="AJ2797" s="30"/>
      <c r="AK2797" s="30"/>
      <c r="AL2797" s="30"/>
      <c r="AM2797" s="30"/>
      <c r="AN2797" s="30"/>
      <c r="AO2797" s="30"/>
      <c r="AP2797" s="30"/>
      <c r="AQ2797" s="30"/>
      <c r="AR2797" s="30"/>
      <c r="AS2797" s="30"/>
      <c r="AT2797" s="30"/>
      <c r="AU2797" s="121"/>
      <c r="AV2797" s="129"/>
      <c r="AW2797" s="129"/>
      <c r="AX2797" s="129"/>
    </row>
    <row r="2798" spans="1:50" x14ac:dyDescent="0.25">
      <c r="A2798" s="154"/>
      <c r="B2798" s="28"/>
      <c r="C2798" s="155"/>
      <c r="D2798" s="25"/>
      <c r="E2798" s="25"/>
      <c r="F2798" s="29"/>
      <c r="G2798" s="29"/>
      <c r="H2798" s="29"/>
      <c r="I2798" s="29"/>
      <c r="J2798" s="29"/>
      <c r="K2798" s="25"/>
      <c r="L2798" s="155"/>
      <c r="M2798" s="155"/>
      <c r="N2798" s="155"/>
      <c r="O2798" s="155"/>
      <c r="P2798" s="155"/>
      <c r="Q2798" s="28"/>
      <c r="R2798" s="29"/>
      <c r="S2798" s="27"/>
      <c r="T2798" s="27"/>
      <c r="U2798" s="28"/>
      <c r="V2798" s="156"/>
      <c r="W2798" s="156"/>
      <c r="X2798" s="156"/>
      <c r="Y2798" s="37"/>
      <c r="Z2798" s="37"/>
      <c r="AA2798" s="37"/>
      <c r="AB2798" s="30"/>
      <c r="AC2798" s="30"/>
      <c r="AD2798" s="31"/>
      <c r="AE2798" s="30"/>
      <c r="AF2798" s="30"/>
      <c r="AG2798" s="32"/>
      <c r="AH2798" s="30"/>
      <c r="AJ2798" s="30"/>
      <c r="AK2798" s="30"/>
      <c r="AL2798" s="30"/>
      <c r="AM2798" s="30"/>
      <c r="AN2798" s="30"/>
      <c r="AO2798" s="30"/>
      <c r="AP2798" s="30"/>
      <c r="AQ2798" s="30"/>
      <c r="AR2798" s="30"/>
      <c r="AS2798" s="30"/>
      <c r="AT2798" s="30"/>
      <c r="AU2798" s="121"/>
      <c r="AV2798" s="129"/>
      <c r="AW2798" s="129"/>
      <c r="AX2798" s="129"/>
    </row>
    <row r="2799" spans="1:50" x14ac:dyDescent="0.25">
      <c r="A2799" s="154"/>
      <c r="B2799" s="28"/>
      <c r="C2799" s="155"/>
      <c r="D2799" s="25"/>
      <c r="E2799" s="25"/>
      <c r="F2799" s="29"/>
      <c r="G2799" s="29"/>
      <c r="H2799" s="29"/>
      <c r="I2799" s="29"/>
      <c r="J2799" s="29"/>
      <c r="K2799" s="25"/>
      <c r="L2799" s="155"/>
      <c r="M2799" s="155"/>
      <c r="N2799" s="155"/>
      <c r="O2799" s="155"/>
      <c r="P2799" s="155"/>
      <c r="Q2799" s="28"/>
      <c r="R2799" s="29"/>
      <c r="S2799" s="27"/>
      <c r="T2799" s="27"/>
      <c r="U2799" s="28"/>
      <c r="V2799" s="156"/>
      <c r="W2799" s="156"/>
      <c r="X2799" s="156"/>
      <c r="Y2799" s="37"/>
      <c r="Z2799" s="37"/>
      <c r="AA2799" s="37"/>
      <c r="AB2799" s="30"/>
      <c r="AC2799" s="30"/>
      <c r="AD2799" s="31"/>
      <c r="AE2799" s="30"/>
      <c r="AF2799" s="30"/>
      <c r="AG2799" s="32"/>
      <c r="AH2799" s="30"/>
      <c r="AJ2799" s="30"/>
      <c r="AK2799" s="30"/>
      <c r="AL2799" s="30"/>
      <c r="AM2799" s="30"/>
      <c r="AN2799" s="30"/>
      <c r="AO2799" s="30"/>
      <c r="AP2799" s="30"/>
      <c r="AQ2799" s="30"/>
      <c r="AR2799" s="30"/>
      <c r="AS2799" s="30"/>
      <c r="AT2799" s="30"/>
      <c r="AU2799" s="121"/>
      <c r="AV2799" s="129"/>
      <c r="AW2799" s="129"/>
      <c r="AX2799" s="129"/>
    </row>
    <row r="2800" spans="1:50" x14ac:dyDescent="0.25">
      <c r="A2800" s="154"/>
      <c r="B2800" s="28"/>
      <c r="C2800" s="155"/>
      <c r="D2800" s="25"/>
      <c r="E2800" s="25"/>
      <c r="F2800" s="29"/>
      <c r="G2800" s="29"/>
      <c r="H2800" s="29"/>
      <c r="I2800" s="29"/>
      <c r="J2800" s="29"/>
      <c r="K2800" s="25"/>
      <c r="L2800" s="155"/>
      <c r="M2800" s="155"/>
      <c r="N2800" s="155"/>
      <c r="O2800" s="155"/>
      <c r="P2800" s="155"/>
      <c r="Q2800" s="28"/>
      <c r="R2800" s="29"/>
      <c r="S2800" s="27"/>
      <c r="T2800" s="27"/>
      <c r="U2800" s="28"/>
      <c r="V2800" s="156"/>
      <c r="W2800" s="156"/>
      <c r="X2800" s="156"/>
      <c r="Y2800" s="37"/>
      <c r="Z2800" s="37"/>
      <c r="AA2800" s="37"/>
      <c r="AB2800" s="30"/>
      <c r="AC2800" s="30"/>
      <c r="AD2800" s="31"/>
      <c r="AE2800" s="30"/>
      <c r="AF2800" s="30"/>
      <c r="AG2800" s="32"/>
      <c r="AH2800" s="30"/>
      <c r="AJ2800" s="30"/>
      <c r="AK2800" s="30"/>
      <c r="AL2800" s="30"/>
      <c r="AM2800" s="30"/>
      <c r="AN2800" s="30"/>
      <c r="AO2800" s="30"/>
      <c r="AP2800" s="30"/>
      <c r="AQ2800" s="30"/>
      <c r="AR2800" s="30"/>
      <c r="AS2800" s="30"/>
      <c r="AT2800" s="30"/>
      <c r="AU2800" s="121"/>
      <c r="AV2800" s="129"/>
      <c r="AW2800" s="129"/>
      <c r="AX2800" s="129"/>
    </row>
    <row r="2801" spans="1:50" x14ac:dyDescent="0.25">
      <c r="A2801" s="154"/>
      <c r="B2801" s="28"/>
      <c r="C2801" s="155"/>
      <c r="D2801" s="25"/>
      <c r="E2801" s="25"/>
      <c r="F2801" s="29"/>
      <c r="G2801" s="29"/>
      <c r="H2801" s="29"/>
      <c r="I2801" s="29"/>
      <c r="J2801" s="29"/>
      <c r="K2801" s="25"/>
      <c r="L2801" s="155"/>
      <c r="M2801" s="155"/>
      <c r="N2801" s="155"/>
      <c r="O2801" s="155"/>
      <c r="P2801" s="155"/>
      <c r="Q2801" s="28"/>
      <c r="R2801" s="29"/>
      <c r="S2801" s="27"/>
      <c r="T2801" s="27"/>
      <c r="U2801" s="28"/>
      <c r="V2801" s="156"/>
      <c r="W2801" s="156"/>
      <c r="X2801" s="156"/>
      <c r="Y2801" s="37"/>
      <c r="Z2801" s="37"/>
      <c r="AA2801" s="37"/>
      <c r="AB2801" s="30"/>
      <c r="AC2801" s="30"/>
      <c r="AD2801" s="31"/>
      <c r="AE2801" s="30"/>
      <c r="AF2801" s="30"/>
      <c r="AG2801" s="32"/>
      <c r="AH2801" s="30"/>
      <c r="AJ2801" s="30"/>
      <c r="AK2801" s="30"/>
      <c r="AL2801" s="30"/>
      <c r="AM2801" s="30"/>
      <c r="AN2801" s="30"/>
      <c r="AO2801" s="30"/>
      <c r="AP2801" s="30"/>
      <c r="AQ2801" s="30"/>
      <c r="AR2801" s="30"/>
      <c r="AS2801" s="30"/>
      <c r="AT2801" s="30"/>
      <c r="AU2801" s="121"/>
      <c r="AV2801" s="129"/>
      <c r="AW2801" s="129"/>
      <c r="AX2801" s="129"/>
    </row>
    <row r="2802" spans="1:50" x14ac:dyDescent="0.25">
      <c r="A2802" s="154"/>
      <c r="B2802" s="28"/>
      <c r="C2802" s="155"/>
      <c r="D2802" s="25"/>
      <c r="E2802" s="25"/>
      <c r="F2802" s="29"/>
      <c r="G2802" s="29"/>
      <c r="H2802" s="29"/>
      <c r="I2802" s="29"/>
      <c r="J2802" s="29"/>
      <c r="K2802" s="25"/>
      <c r="L2802" s="155"/>
      <c r="M2802" s="155"/>
      <c r="N2802" s="155"/>
      <c r="O2802" s="155"/>
      <c r="P2802" s="155"/>
      <c r="Q2802" s="28"/>
      <c r="R2802" s="29"/>
      <c r="S2802" s="27"/>
      <c r="T2802" s="27"/>
      <c r="U2802" s="28"/>
      <c r="V2802" s="156"/>
      <c r="W2802" s="156"/>
      <c r="X2802" s="156"/>
      <c r="Y2802" s="37"/>
      <c r="Z2802" s="37"/>
      <c r="AA2802" s="37"/>
      <c r="AB2802" s="30"/>
      <c r="AC2802" s="30"/>
      <c r="AD2802" s="31"/>
      <c r="AE2802" s="30"/>
      <c r="AF2802" s="30"/>
      <c r="AG2802" s="32"/>
      <c r="AH2802" s="30"/>
      <c r="AJ2802" s="30"/>
      <c r="AK2802" s="30"/>
      <c r="AL2802" s="30"/>
      <c r="AM2802" s="30"/>
      <c r="AN2802" s="30"/>
      <c r="AO2802" s="30"/>
      <c r="AP2802" s="30"/>
      <c r="AQ2802" s="30"/>
      <c r="AR2802" s="30"/>
      <c r="AS2802" s="30"/>
      <c r="AT2802" s="30"/>
      <c r="AU2802" s="121"/>
      <c r="AV2802" s="129"/>
      <c r="AW2802" s="129"/>
      <c r="AX2802" s="129"/>
    </row>
    <row r="2803" spans="1:50" x14ac:dyDescent="0.25">
      <c r="A2803" s="154"/>
      <c r="B2803" s="28"/>
      <c r="C2803" s="155"/>
      <c r="D2803" s="25"/>
      <c r="E2803" s="25"/>
      <c r="F2803" s="29"/>
      <c r="G2803" s="29"/>
      <c r="H2803" s="29"/>
      <c r="I2803" s="29"/>
      <c r="J2803" s="29"/>
      <c r="K2803" s="25"/>
      <c r="L2803" s="155"/>
      <c r="M2803" s="155"/>
      <c r="N2803" s="155"/>
      <c r="O2803" s="155"/>
      <c r="P2803" s="155"/>
      <c r="Q2803" s="28"/>
      <c r="R2803" s="29"/>
      <c r="S2803" s="27"/>
      <c r="T2803" s="27"/>
      <c r="U2803" s="28"/>
      <c r="V2803" s="156"/>
      <c r="W2803" s="156"/>
      <c r="X2803" s="156"/>
      <c r="Y2803" s="37"/>
      <c r="Z2803" s="37"/>
      <c r="AA2803" s="37"/>
      <c r="AB2803" s="30"/>
      <c r="AC2803" s="30"/>
      <c r="AD2803" s="31"/>
      <c r="AE2803" s="30"/>
      <c r="AF2803" s="30"/>
      <c r="AG2803" s="32"/>
      <c r="AH2803" s="30"/>
      <c r="AJ2803" s="30"/>
      <c r="AK2803" s="30"/>
      <c r="AL2803" s="30"/>
      <c r="AM2803" s="30"/>
      <c r="AN2803" s="30"/>
      <c r="AO2803" s="30"/>
      <c r="AP2803" s="30"/>
      <c r="AQ2803" s="30"/>
      <c r="AR2803" s="30"/>
      <c r="AS2803" s="30"/>
      <c r="AT2803" s="30"/>
      <c r="AU2803" s="121"/>
      <c r="AV2803" s="129"/>
      <c r="AW2803" s="129"/>
      <c r="AX2803" s="129"/>
    </row>
    <row r="2804" spans="1:50" x14ac:dyDescent="0.25">
      <c r="A2804" s="154"/>
      <c r="B2804" s="28"/>
      <c r="C2804" s="155"/>
      <c r="D2804" s="25"/>
      <c r="E2804" s="25"/>
      <c r="F2804" s="29"/>
      <c r="G2804" s="29"/>
      <c r="H2804" s="29"/>
      <c r="I2804" s="29"/>
      <c r="J2804" s="29"/>
      <c r="K2804" s="25"/>
      <c r="L2804" s="155"/>
      <c r="M2804" s="155"/>
      <c r="N2804" s="155"/>
      <c r="O2804" s="155"/>
      <c r="P2804" s="155"/>
      <c r="Q2804" s="28"/>
      <c r="R2804" s="29"/>
      <c r="S2804" s="27"/>
      <c r="T2804" s="27"/>
      <c r="U2804" s="28"/>
      <c r="V2804" s="156"/>
      <c r="W2804" s="156"/>
      <c r="X2804" s="156"/>
      <c r="Y2804" s="37"/>
      <c r="Z2804" s="37"/>
      <c r="AA2804" s="37"/>
      <c r="AB2804" s="30"/>
      <c r="AC2804" s="30"/>
      <c r="AD2804" s="31"/>
      <c r="AE2804" s="30"/>
      <c r="AF2804" s="30"/>
      <c r="AG2804" s="32"/>
      <c r="AH2804" s="30"/>
      <c r="AJ2804" s="30"/>
      <c r="AK2804" s="30"/>
      <c r="AL2804" s="30"/>
      <c r="AM2804" s="30"/>
      <c r="AN2804" s="30"/>
      <c r="AO2804" s="30"/>
      <c r="AP2804" s="30"/>
      <c r="AQ2804" s="30"/>
      <c r="AR2804" s="30"/>
      <c r="AS2804" s="30"/>
      <c r="AT2804" s="30"/>
      <c r="AU2804" s="121"/>
      <c r="AV2804" s="129"/>
      <c r="AW2804" s="129"/>
      <c r="AX2804" s="129"/>
    </row>
    <row r="2805" spans="1:50" x14ac:dyDescent="0.25">
      <c r="A2805" s="154"/>
      <c r="B2805" s="28"/>
      <c r="C2805" s="155"/>
      <c r="D2805" s="25"/>
      <c r="E2805" s="25"/>
      <c r="F2805" s="29"/>
      <c r="G2805" s="29"/>
      <c r="H2805" s="29"/>
      <c r="I2805" s="29"/>
      <c r="J2805" s="29"/>
      <c r="K2805" s="25"/>
      <c r="L2805" s="155"/>
      <c r="M2805" s="155"/>
      <c r="N2805" s="155"/>
      <c r="O2805" s="155"/>
      <c r="P2805" s="155"/>
      <c r="Q2805" s="28"/>
      <c r="R2805" s="29"/>
      <c r="S2805" s="27"/>
      <c r="T2805" s="27"/>
      <c r="U2805" s="28"/>
      <c r="V2805" s="156"/>
      <c r="W2805" s="156"/>
      <c r="X2805" s="156"/>
      <c r="Y2805" s="37"/>
      <c r="Z2805" s="37"/>
      <c r="AA2805" s="37"/>
      <c r="AB2805" s="30"/>
      <c r="AC2805" s="30"/>
      <c r="AD2805" s="31"/>
      <c r="AE2805" s="30"/>
      <c r="AF2805" s="30"/>
      <c r="AG2805" s="32"/>
      <c r="AH2805" s="30"/>
      <c r="AJ2805" s="30"/>
      <c r="AK2805" s="30"/>
      <c r="AL2805" s="30"/>
      <c r="AM2805" s="30"/>
      <c r="AN2805" s="30"/>
      <c r="AO2805" s="30"/>
      <c r="AP2805" s="30"/>
      <c r="AQ2805" s="30"/>
      <c r="AR2805" s="30"/>
      <c r="AS2805" s="30"/>
      <c r="AT2805" s="30"/>
      <c r="AU2805" s="121"/>
      <c r="AV2805" s="129"/>
      <c r="AW2805" s="129"/>
      <c r="AX2805" s="129"/>
    </row>
    <row r="2806" spans="1:50" x14ac:dyDescent="0.25">
      <c r="A2806" s="154"/>
      <c r="B2806" s="28"/>
      <c r="C2806" s="155"/>
      <c r="D2806" s="25"/>
      <c r="E2806" s="25"/>
      <c r="F2806" s="29"/>
      <c r="G2806" s="29"/>
      <c r="H2806" s="29"/>
      <c r="I2806" s="29"/>
      <c r="J2806" s="29"/>
      <c r="K2806" s="25"/>
      <c r="L2806" s="155"/>
      <c r="M2806" s="155"/>
      <c r="N2806" s="155"/>
      <c r="O2806" s="155"/>
      <c r="P2806" s="155"/>
      <c r="Q2806" s="28"/>
      <c r="R2806" s="29"/>
      <c r="S2806" s="27"/>
      <c r="T2806" s="27"/>
      <c r="U2806" s="28"/>
      <c r="V2806" s="156"/>
      <c r="W2806" s="156"/>
      <c r="X2806" s="156"/>
      <c r="Y2806" s="37"/>
      <c r="Z2806" s="37"/>
      <c r="AA2806" s="37"/>
      <c r="AB2806" s="30"/>
      <c r="AC2806" s="30"/>
      <c r="AD2806" s="31"/>
      <c r="AE2806" s="30"/>
      <c r="AF2806" s="30"/>
      <c r="AG2806" s="32"/>
      <c r="AH2806" s="30"/>
      <c r="AJ2806" s="30"/>
      <c r="AK2806" s="30"/>
      <c r="AL2806" s="30"/>
      <c r="AM2806" s="30"/>
      <c r="AN2806" s="30"/>
      <c r="AO2806" s="30"/>
      <c r="AP2806" s="30"/>
      <c r="AQ2806" s="30"/>
      <c r="AR2806" s="30"/>
      <c r="AS2806" s="30"/>
      <c r="AT2806" s="30"/>
      <c r="AU2806" s="121"/>
      <c r="AV2806" s="129"/>
      <c r="AW2806" s="129"/>
      <c r="AX2806" s="129"/>
    </row>
    <row r="2807" spans="1:50" x14ac:dyDescent="0.25">
      <c r="A2807" s="154"/>
      <c r="B2807" s="28"/>
      <c r="C2807" s="155"/>
      <c r="D2807" s="25"/>
      <c r="E2807" s="25"/>
      <c r="F2807" s="29"/>
      <c r="G2807" s="29"/>
      <c r="H2807" s="29"/>
      <c r="I2807" s="29"/>
      <c r="J2807" s="29"/>
      <c r="K2807" s="25"/>
      <c r="L2807" s="155"/>
      <c r="M2807" s="155"/>
      <c r="N2807" s="155"/>
      <c r="O2807" s="155"/>
      <c r="P2807" s="155"/>
      <c r="Q2807" s="28"/>
      <c r="R2807" s="29"/>
      <c r="S2807" s="27"/>
      <c r="T2807" s="27"/>
      <c r="U2807" s="28"/>
      <c r="V2807" s="156"/>
      <c r="W2807" s="156"/>
      <c r="X2807" s="156"/>
      <c r="Y2807" s="37"/>
      <c r="Z2807" s="37"/>
      <c r="AA2807" s="37"/>
      <c r="AB2807" s="30"/>
      <c r="AC2807" s="30"/>
      <c r="AD2807" s="31"/>
      <c r="AE2807" s="30"/>
      <c r="AF2807" s="30"/>
      <c r="AG2807" s="32"/>
      <c r="AH2807" s="30"/>
      <c r="AJ2807" s="30"/>
      <c r="AK2807" s="30"/>
      <c r="AL2807" s="30"/>
      <c r="AM2807" s="30"/>
      <c r="AN2807" s="30"/>
      <c r="AO2807" s="30"/>
      <c r="AP2807" s="30"/>
      <c r="AQ2807" s="30"/>
      <c r="AR2807" s="30"/>
      <c r="AS2807" s="30"/>
      <c r="AT2807" s="30"/>
      <c r="AU2807" s="121"/>
      <c r="AV2807" s="129"/>
      <c r="AW2807" s="129"/>
      <c r="AX2807" s="129"/>
    </row>
    <row r="2808" spans="1:50" x14ac:dyDescent="0.25">
      <c r="A2808" s="154"/>
      <c r="B2808" s="28"/>
      <c r="C2808" s="155"/>
      <c r="D2808" s="25"/>
      <c r="E2808" s="25"/>
      <c r="F2808" s="29"/>
      <c r="G2808" s="29"/>
      <c r="H2808" s="29"/>
      <c r="I2808" s="29"/>
      <c r="J2808" s="29"/>
      <c r="K2808" s="25"/>
      <c r="L2808" s="155"/>
      <c r="M2808" s="155"/>
      <c r="N2808" s="155"/>
      <c r="O2808" s="155"/>
      <c r="P2808" s="155"/>
      <c r="Q2808" s="28"/>
      <c r="R2808" s="29"/>
      <c r="S2808" s="27"/>
      <c r="T2808" s="27"/>
      <c r="U2808" s="28"/>
      <c r="V2808" s="156"/>
      <c r="W2808" s="156"/>
      <c r="X2808" s="156"/>
      <c r="Y2808" s="37"/>
      <c r="Z2808" s="37"/>
      <c r="AA2808" s="37"/>
      <c r="AB2808" s="30"/>
      <c r="AC2808" s="30"/>
      <c r="AD2808" s="31"/>
      <c r="AE2808" s="30"/>
      <c r="AF2808" s="30"/>
      <c r="AG2808" s="32"/>
      <c r="AH2808" s="30"/>
      <c r="AJ2808" s="30"/>
      <c r="AK2808" s="30"/>
      <c r="AL2808" s="30"/>
      <c r="AM2808" s="30"/>
      <c r="AN2808" s="30"/>
      <c r="AO2808" s="30"/>
      <c r="AP2808" s="30"/>
      <c r="AQ2808" s="30"/>
      <c r="AR2808" s="30"/>
      <c r="AS2808" s="30"/>
      <c r="AT2808" s="30"/>
      <c r="AU2808" s="121"/>
      <c r="AV2808" s="129"/>
      <c r="AW2808" s="129"/>
      <c r="AX2808" s="129"/>
    </row>
    <row r="2809" spans="1:50" x14ac:dyDescent="0.25">
      <c r="A2809" s="154"/>
      <c r="B2809" s="28"/>
      <c r="C2809" s="155"/>
      <c r="D2809" s="25"/>
      <c r="E2809" s="25"/>
      <c r="F2809" s="29"/>
      <c r="G2809" s="29"/>
      <c r="H2809" s="29"/>
      <c r="I2809" s="29"/>
      <c r="J2809" s="29"/>
      <c r="K2809" s="25"/>
      <c r="L2809" s="155"/>
      <c r="M2809" s="155"/>
      <c r="N2809" s="155"/>
      <c r="O2809" s="155"/>
      <c r="P2809" s="155"/>
      <c r="Q2809" s="28"/>
      <c r="R2809" s="29"/>
      <c r="S2809" s="27"/>
      <c r="T2809" s="27"/>
      <c r="U2809" s="28"/>
      <c r="V2809" s="156"/>
      <c r="W2809" s="156"/>
      <c r="X2809" s="156"/>
      <c r="Y2809" s="37"/>
      <c r="Z2809" s="37"/>
      <c r="AA2809" s="37"/>
      <c r="AB2809" s="30"/>
      <c r="AC2809" s="30"/>
      <c r="AD2809" s="31"/>
      <c r="AE2809" s="30"/>
      <c r="AF2809" s="30"/>
      <c r="AG2809" s="32"/>
      <c r="AH2809" s="30"/>
      <c r="AJ2809" s="30"/>
      <c r="AK2809" s="30"/>
      <c r="AL2809" s="30"/>
      <c r="AM2809" s="30"/>
      <c r="AN2809" s="30"/>
      <c r="AO2809" s="30"/>
      <c r="AP2809" s="30"/>
      <c r="AQ2809" s="30"/>
      <c r="AR2809" s="30"/>
      <c r="AS2809" s="30"/>
      <c r="AT2809" s="30"/>
      <c r="AU2809" s="121"/>
      <c r="AV2809" s="129"/>
      <c r="AW2809" s="129"/>
      <c r="AX2809" s="129"/>
    </row>
    <row r="2810" spans="1:50" x14ac:dyDescent="0.25">
      <c r="A2810" s="154"/>
      <c r="B2810" s="28"/>
      <c r="C2810" s="155"/>
      <c r="D2810" s="25"/>
      <c r="E2810" s="25"/>
      <c r="F2810" s="29"/>
      <c r="G2810" s="29"/>
      <c r="H2810" s="29"/>
      <c r="I2810" s="29"/>
      <c r="J2810" s="29"/>
      <c r="K2810" s="25"/>
      <c r="L2810" s="155"/>
      <c r="M2810" s="155"/>
      <c r="N2810" s="155"/>
      <c r="O2810" s="155"/>
      <c r="P2810" s="155"/>
      <c r="Q2810" s="28"/>
      <c r="R2810" s="29"/>
      <c r="S2810" s="27"/>
      <c r="T2810" s="27"/>
      <c r="U2810" s="28"/>
      <c r="V2810" s="156"/>
      <c r="W2810" s="156"/>
      <c r="X2810" s="156"/>
      <c r="Y2810" s="37"/>
      <c r="Z2810" s="37"/>
      <c r="AA2810" s="37"/>
      <c r="AB2810" s="30"/>
      <c r="AC2810" s="30"/>
      <c r="AD2810" s="31"/>
      <c r="AE2810" s="30"/>
      <c r="AF2810" s="30"/>
      <c r="AG2810" s="32"/>
      <c r="AH2810" s="30"/>
      <c r="AJ2810" s="30"/>
      <c r="AK2810" s="30"/>
      <c r="AL2810" s="30"/>
      <c r="AM2810" s="30"/>
      <c r="AN2810" s="30"/>
      <c r="AO2810" s="30"/>
      <c r="AP2810" s="30"/>
      <c r="AQ2810" s="30"/>
      <c r="AR2810" s="30"/>
      <c r="AS2810" s="30"/>
      <c r="AT2810" s="30"/>
      <c r="AU2810" s="121"/>
      <c r="AV2810" s="129"/>
      <c r="AW2810" s="129"/>
      <c r="AX2810" s="129"/>
    </row>
    <row r="2811" spans="1:50" x14ac:dyDescent="0.25">
      <c r="A2811" s="154"/>
      <c r="B2811" s="28"/>
      <c r="C2811" s="155"/>
      <c r="D2811" s="25"/>
      <c r="E2811" s="25"/>
      <c r="F2811" s="29"/>
      <c r="G2811" s="29"/>
      <c r="H2811" s="29"/>
      <c r="I2811" s="29"/>
      <c r="J2811" s="29"/>
      <c r="K2811" s="25"/>
      <c r="L2811" s="155"/>
      <c r="M2811" s="155"/>
      <c r="N2811" s="155"/>
      <c r="O2811" s="155"/>
      <c r="P2811" s="155"/>
      <c r="Q2811" s="28"/>
      <c r="R2811" s="29"/>
      <c r="S2811" s="27"/>
      <c r="T2811" s="27"/>
      <c r="U2811" s="28"/>
      <c r="V2811" s="156"/>
      <c r="W2811" s="156"/>
      <c r="X2811" s="156"/>
      <c r="Y2811" s="37"/>
      <c r="Z2811" s="37"/>
      <c r="AA2811" s="37"/>
      <c r="AB2811" s="30"/>
      <c r="AC2811" s="30"/>
      <c r="AD2811" s="31"/>
      <c r="AE2811" s="30"/>
      <c r="AF2811" s="30"/>
      <c r="AG2811" s="32"/>
      <c r="AH2811" s="30"/>
      <c r="AJ2811" s="30"/>
      <c r="AK2811" s="30"/>
      <c r="AL2811" s="30"/>
      <c r="AM2811" s="30"/>
      <c r="AN2811" s="30"/>
      <c r="AO2811" s="30"/>
      <c r="AP2811" s="30"/>
      <c r="AQ2811" s="30"/>
      <c r="AR2811" s="30"/>
      <c r="AS2811" s="30"/>
      <c r="AT2811" s="30"/>
      <c r="AU2811" s="121"/>
      <c r="AV2811" s="129"/>
      <c r="AW2811" s="129"/>
      <c r="AX2811" s="129"/>
    </row>
    <row r="2812" spans="1:50" x14ac:dyDescent="0.25">
      <c r="A2812" s="154"/>
      <c r="B2812" s="28"/>
      <c r="C2812" s="155"/>
      <c r="D2812" s="25"/>
      <c r="E2812" s="25"/>
      <c r="F2812" s="29"/>
      <c r="G2812" s="29"/>
      <c r="H2812" s="29"/>
      <c r="I2812" s="29"/>
      <c r="J2812" s="29"/>
      <c r="K2812" s="25"/>
      <c r="L2812" s="155"/>
      <c r="M2812" s="155"/>
      <c r="N2812" s="155"/>
      <c r="O2812" s="155"/>
      <c r="P2812" s="155"/>
      <c r="Q2812" s="28"/>
      <c r="R2812" s="29"/>
      <c r="S2812" s="27"/>
      <c r="T2812" s="27"/>
      <c r="U2812" s="28"/>
      <c r="V2812" s="156"/>
      <c r="W2812" s="156"/>
      <c r="X2812" s="156"/>
      <c r="Y2812" s="37"/>
      <c r="Z2812" s="37"/>
      <c r="AA2812" s="37"/>
      <c r="AB2812" s="30"/>
      <c r="AC2812" s="30"/>
      <c r="AD2812" s="31"/>
      <c r="AE2812" s="30"/>
      <c r="AF2812" s="30"/>
      <c r="AG2812" s="32"/>
      <c r="AH2812" s="30"/>
      <c r="AJ2812" s="30"/>
      <c r="AK2812" s="30"/>
      <c r="AL2812" s="30"/>
      <c r="AM2812" s="30"/>
      <c r="AN2812" s="30"/>
      <c r="AO2812" s="30"/>
      <c r="AP2812" s="30"/>
      <c r="AQ2812" s="30"/>
      <c r="AR2812" s="30"/>
      <c r="AS2812" s="30"/>
      <c r="AT2812" s="30"/>
      <c r="AU2812" s="121"/>
      <c r="AV2812" s="129"/>
      <c r="AW2812" s="129"/>
      <c r="AX2812" s="129"/>
    </row>
    <row r="2813" spans="1:50" x14ac:dyDescent="0.25">
      <c r="A2813" s="154"/>
      <c r="B2813" s="28"/>
      <c r="C2813" s="155"/>
      <c r="D2813" s="25"/>
      <c r="E2813" s="25"/>
      <c r="F2813" s="29"/>
      <c r="G2813" s="29"/>
      <c r="H2813" s="29"/>
      <c r="I2813" s="29"/>
      <c r="J2813" s="29"/>
      <c r="K2813" s="25"/>
      <c r="L2813" s="155"/>
      <c r="M2813" s="155"/>
      <c r="N2813" s="155"/>
      <c r="O2813" s="155"/>
      <c r="P2813" s="155"/>
      <c r="Q2813" s="28"/>
      <c r="R2813" s="29"/>
      <c r="S2813" s="27"/>
      <c r="T2813" s="27"/>
      <c r="U2813" s="28"/>
      <c r="V2813" s="156"/>
      <c r="W2813" s="156"/>
      <c r="X2813" s="156"/>
      <c r="Y2813" s="37"/>
      <c r="Z2813" s="37"/>
      <c r="AA2813" s="37"/>
      <c r="AB2813" s="30"/>
      <c r="AC2813" s="30"/>
      <c r="AD2813" s="31"/>
      <c r="AE2813" s="30"/>
      <c r="AF2813" s="30"/>
      <c r="AG2813" s="32"/>
      <c r="AH2813" s="30"/>
      <c r="AJ2813" s="30"/>
      <c r="AK2813" s="30"/>
      <c r="AL2813" s="30"/>
      <c r="AM2813" s="30"/>
      <c r="AN2813" s="30"/>
      <c r="AO2813" s="30"/>
      <c r="AP2813" s="30"/>
      <c r="AQ2813" s="30"/>
      <c r="AR2813" s="30"/>
      <c r="AS2813" s="30"/>
      <c r="AT2813" s="30"/>
      <c r="AU2813" s="121"/>
      <c r="AV2813" s="129"/>
      <c r="AW2813" s="129"/>
      <c r="AX2813" s="129"/>
    </row>
    <row r="2814" spans="1:50" x14ac:dyDescent="0.25">
      <c r="A2814" s="154"/>
      <c r="B2814" s="28"/>
      <c r="C2814" s="155"/>
      <c r="D2814" s="25"/>
      <c r="E2814" s="25"/>
      <c r="F2814" s="29"/>
      <c r="G2814" s="29"/>
      <c r="H2814" s="29"/>
      <c r="I2814" s="29"/>
      <c r="J2814" s="29"/>
      <c r="K2814" s="25"/>
      <c r="L2814" s="155"/>
      <c r="M2814" s="155"/>
      <c r="N2814" s="155"/>
      <c r="O2814" s="155"/>
      <c r="P2814" s="155"/>
      <c r="Q2814" s="28"/>
      <c r="R2814" s="29"/>
      <c r="S2814" s="27"/>
      <c r="T2814" s="27"/>
      <c r="U2814" s="28"/>
      <c r="V2814" s="156"/>
      <c r="W2814" s="156"/>
      <c r="X2814" s="156"/>
      <c r="Y2814" s="37"/>
      <c r="Z2814" s="37"/>
      <c r="AA2814" s="37"/>
      <c r="AB2814" s="30"/>
      <c r="AC2814" s="30"/>
      <c r="AD2814" s="31"/>
      <c r="AE2814" s="30"/>
      <c r="AF2814" s="30"/>
      <c r="AG2814" s="32"/>
      <c r="AH2814" s="30"/>
      <c r="AJ2814" s="30"/>
      <c r="AK2814" s="30"/>
      <c r="AL2814" s="30"/>
      <c r="AM2814" s="30"/>
      <c r="AN2814" s="30"/>
      <c r="AO2814" s="30"/>
      <c r="AP2814" s="30"/>
      <c r="AQ2814" s="30"/>
      <c r="AR2814" s="30"/>
      <c r="AS2814" s="30"/>
      <c r="AT2814" s="30"/>
      <c r="AU2814" s="121"/>
      <c r="AV2814" s="129"/>
      <c r="AW2814" s="129"/>
      <c r="AX2814" s="129"/>
    </row>
    <row r="2815" spans="1:50" x14ac:dyDescent="0.25">
      <c r="A2815" s="154"/>
      <c r="B2815" s="28"/>
      <c r="C2815" s="155"/>
      <c r="D2815" s="25"/>
      <c r="E2815" s="25"/>
      <c r="F2815" s="29"/>
      <c r="G2815" s="29"/>
      <c r="H2815" s="29"/>
      <c r="I2815" s="29"/>
      <c r="J2815" s="29"/>
      <c r="K2815" s="25"/>
      <c r="L2815" s="155"/>
      <c r="M2815" s="155"/>
      <c r="N2815" s="155"/>
      <c r="O2815" s="155"/>
      <c r="P2815" s="155"/>
      <c r="Q2815" s="28"/>
      <c r="R2815" s="29"/>
      <c r="S2815" s="27"/>
      <c r="T2815" s="27"/>
      <c r="U2815" s="28"/>
      <c r="V2815" s="156"/>
      <c r="W2815" s="156"/>
      <c r="X2815" s="156"/>
      <c r="Y2815" s="37"/>
      <c r="Z2815" s="37"/>
      <c r="AA2815" s="37"/>
      <c r="AB2815" s="30"/>
      <c r="AC2815" s="30"/>
      <c r="AD2815" s="31"/>
      <c r="AE2815" s="30"/>
      <c r="AF2815" s="30"/>
      <c r="AG2815" s="32"/>
      <c r="AH2815" s="30"/>
      <c r="AJ2815" s="30"/>
      <c r="AK2815" s="30"/>
      <c r="AL2815" s="30"/>
      <c r="AM2815" s="30"/>
      <c r="AN2815" s="30"/>
      <c r="AO2815" s="30"/>
      <c r="AP2815" s="30"/>
      <c r="AQ2815" s="30"/>
      <c r="AR2815" s="30"/>
      <c r="AS2815" s="30"/>
      <c r="AT2815" s="30"/>
      <c r="AU2815" s="121"/>
      <c r="AV2815" s="129"/>
      <c r="AW2815" s="129"/>
      <c r="AX2815" s="129"/>
    </row>
    <row r="2816" spans="1:50" x14ac:dyDescent="0.25">
      <c r="A2816" s="154"/>
      <c r="B2816" s="28"/>
      <c r="C2816" s="155"/>
      <c r="D2816" s="25"/>
      <c r="E2816" s="25"/>
      <c r="F2816" s="29"/>
      <c r="G2816" s="29"/>
      <c r="H2816" s="29"/>
      <c r="I2816" s="29"/>
      <c r="J2816" s="29"/>
      <c r="K2816" s="25"/>
      <c r="L2816" s="155"/>
      <c r="M2816" s="155"/>
      <c r="N2816" s="155"/>
      <c r="O2816" s="155"/>
      <c r="P2816" s="155"/>
      <c r="Q2816" s="28"/>
      <c r="R2816" s="29"/>
      <c r="S2816" s="27"/>
      <c r="T2816" s="27"/>
      <c r="U2816" s="28"/>
      <c r="V2816" s="156"/>
      <c r="W2816" s="156"/>
      <c r="X2816" s="156"/>
      <c r="Y2816" s="37"/>
      <c r="Z2816" s="37"/>
      <c r="AA2816" s="37"/>
      <c r="AB2816" s="30"/>
      <c r="AC2816" s="30"/>
      <c r="AD2816" s="31"/>
      <c r="AE2816" s="30"/>
      <c r="AF2816" s="30"/>
      <c r="AG2816" s="32"/>
      <c r="AH2816" s="30"/>
      <c r="AJ2816" s="30"/>
      <c r="AK2816" s="30"/>
      <c r="AL2816" s="30"/>
      <c r="AM2816" s="30"/>
      <c r="AN2816" s="30"/>
      <c r="AO2816" s="30"/>
      <c r="AP2816" s="30"/>
      <c r="AQ2816" s="30"/>
      <c r="AR2816" s="30"/>
      <c r="AS2816" s="30"/>
      <c r="AT2816" s="30"/>
      <c r="AU2816" s="121"/>
      <c r="AV2816" s="129"/>
      <c r="AW2816" s="129"/>
      <c r="AX2816" s="129"/>
    </row>
    <row r="2817" spans="1:50" x14ac:dyDescent="0.25">
      <c r="A2817" s="154"/>
      <c r="B2817" s="28"/>
      <c r="C2817" s="155"/>
      <c r="D2817" s="25"/>
      <c r="E2817" s="25"/>
      <c r="F2817" s="29"/>
      <c r="G2817" s="29"/>
      <c r="H2817" s="29"/>
      <c r="I2817" s="29"/>
      <c r="J2817" s="29"/>
      <c r="K2817" s="25"/>
      <c r="L2817" s="155"/>
      <c r="M2817" s="155"/>
      <c r="N2817" s="155"/>
      <c r="O2817" s="155"/>
      <c r="P2817" s="155"/>
      <c r="Q2817" s="28"/>
      <c r="R2817" s="29"/>
      <c r="S2817" s="27"/>
      <c r="T2817" s="27"/>
      <c r="U2817" s="28"/>
      <c r="V2817" s="156"/>
      <c r="W2817" s="156"/>
      <c r="X2817" s="156"/>
      <c r="Y2817" s="37"/>
      <c r="Z2817" s="37"/>
      <c r="AA2817" s="37"/>
      <c r="AB2817" s="30"/>
      <c r="AC2817" s="30"/>
      <c r="AD2817" s="31"/>
      <c r="AE2817" s="30"/>
      <c r="AF2817" s="30"/>
      <c r="AG2817" s="32"/>
      <c r="AH2817" s="30"/>
      <c r="AJ2817" s="30"/>
      <c r="AK2817" s="30"/>
      <c r="AL2817" s="30"/>
      <c r="AM2817" s="30"/>
      <c r="AN2817" s="30"/>
      <c r="AO2817" s="30"/>
      <c r="AP2817" s="30"/>
      <c r="AQ2817" s="30"/>
      <c r="AR2817" s="30"/>
      <c r="AS2817" s="30"/>
      <c r="AT2817" s="30"/>
      <c r="AU2817" s="121"/>
      <c r="AV2817" s="129"/>
      <c r="AW2817" s="129"/>
      <c r="AX2817" s="129"/>
    </row>
    <row r="2818" spans="1:50" x14ac:dyDescent="0.25">
      <c r="A2818" s="154"/>
      <c r="B2818" s="28"/>
      <c r="C2818" s="155"/>
      <c r="D2818" s="25"/>
      <c r="E2818" s="25"/>
      <c r="F2818" s="29"/>
      <c r="G2818" s="29"/>
      <c r="H2818" s="29"/>
      <c r="I2818" s="29"/>
      <c r="J2818" s="29"/>
      <c r="K2818" s="25"/>
      <c r="L2818" s="155"/>
      <c r="M2818" s="155"/>
      <c r="N2818" s="155"/>
      <c r="O2818" s="155"/>
      <c r="P2818" s="155"/>
      <c r="Q2818" s="28"/>
      <c r="R2818" s="29"/>
      <c r="S2818" s="27"/>
      <c r="T2818" s="27"/>
      <c r="U2818" s="28"/>
      <c r="V2818" s="156"/>
      <c r="W2818" s="156"/>
      <c r="X2818" s="156"/>
      <c r="Y2818" s="37"/>
      <c r="Z2818" s="37"/>
      <c r="AA2818" s="37"/>
      <c r="AB2818" s="30"/>
      <c r="AC2818" s="30"/>
      <c r="AD2818" s="31"/>
      <c r="AE2818" s="30"/>
      <c r="AF2818" s="30"/>
      <c r="AG2818" s="32"/>
      <c r="AH2818" s="30"/>
      <c r="AJ2818" s="30"/>
      <c r="AK2818" s="30"/>
      <c r="AL2818" s="30"/>
      <c r="AM2818" s="30"/>
      <c r="AN2818" s="30"/>
      <c r="AO2818" s="30"/>
      <c r="AP2818" s="30"/>
      <c r="AQ2818" s="30"/>
      <c r="AR2818" s="30"/>
      <c r="AS2818" s="30"/>
      <c r="AT2818" s="30"/>
      <c r="AU2818" s="121"/>
      <c r="AV2818" s="129"/>
      <c r="AW2818" s="129"/>
      <c r="AX2818" s="129"/>
    </row>
    <row r="2819" spans="1:50" x14ac:dyDescent="0.25">
      <c r="A2819" s="154"/>
      <c r="B2819" s="28"/>
      <c r="C2819" s="155"/>
      <c r="D2819" s="25"/>
      <c r="E2819" s="25"/>
      <c r="F2819" s="29"/>
      <c r="G2819" s="29"/>
      <c r="H2819" s="29"/>
      <c r="I2819" s="29"/>
      <c r="J2819" s="29"/>
      <c r="K2819" s="25"/>
      <c r="L2819" s="155"/>
      <c r="M2819" s="155"/>
      <c r="N2819" s="155"/>
      <c r="O2819" s="155"/>
      <c r="P2819" s="155"/>
      <c r="Q2819" s="28"/>
      <c r="R2819" s="29"/>
      <c r="S2819" s="27"/>
      <c r="T2819" s="27"/>
      <c r="U2819" s="28"/>
      <c r="V2819" s="156"/>
      <c r="W2819" s="156"/>
      <c r="X2819" s="156"/>
      <c r="Y2819" s="37"/>
      <c r="Z2819" s="37"/>
      <c r="AA2819" s="37"/>
      <c r="AB2819" s="30"/>
      <c r="AC2819" s="30"/>
      <c r="AD2819" s="31"/>
      <c r="AE2819" s="30"/>
      <c r="AF2819" s="30"/>
      <c r="AG2819" s="32"/>
      <c r="AH2819" s="30"/>
      <c r="AJ2819" s="30"/>
      <c r="AK2819" s="30"/>
      <c r="AL2819" s="30"/>
      <c r="AM2819" s="30"/>
      <c r="AN2819" s="30"/>
      <c r="AO2819" s="30"/>
      <c r="AP2819" s="30"/>
      <c r="AQ2819" s="30"/>
      <c r="AR2819" s="30"/>
      <c r="AS2819" s="30"/>
      <c r="AT2819" s="30"/>
      <c r="AU2819" s="121"/>
      <c r="AV2819" s="129"/>
      <c r="AW2819" s="129"/>
      <c r="AX2819" s="129"/>
    </row>
    <row r="2820" spans="1:50" x14ac:dyDescent="0.25">
      <c r="A2820" s="154"/>
      <c r="B2820" s="28"/>
      <c r="C2820" s="155"/>
      <c r="D2820" s="25"/>
      <c r="E2820" s="25"/>
      <c r="F2820" s="29"/>
      <c r="G2820" s="29"/>
      <c r="H2820" s="29"/>
      <c r="I2820" s="29"/>
      <c r="J2820" s="29"/>
      <c r="K2820" s="25"/>
      <c r="L2820" s="155"/>
      <c r="M2820" s="155"/>
      <c r="N2820" s="155"/>
      <c r="O2820" s="155"/>
      <c r="P2820" s="155"/>
      <c r="Q2820" s="28"/>
      <c r="R2820" s="29"/>
      <c r="S2820" s="27"/>
      <c r="T2820" s="27"/>
      <c r="U2820" s="28"/>
      <c r="V2820" s="156"/>
      <c r="W2820" s="156"/>
      <c r="X2820" s="156"/>
      <c r="Y2820" s="37"/>
      <c r="Z2820" s="37"/>
      <c r="AA2820" s="37"/>
      <c r="AB2820" s="30"/>
      <c r="AC2820" s="30"/>
      <c r="AD2820" s="31"/>
      <c r="AE2820" s="30"/>
      <c r="AF2820" s="30"/>
      <c r="AG2820" s="32"/>
      <c r="AH2820" s="30"/>
      <c r="AJ2820" s="30"/>
      <c r="AK2820" s="30"/>
      <c r="AL2820" s="30"/>
      <c r="AM2820" s="30"/>
      <c r="AN2820" s="30"/>
      <c r="AO2820" s="30"/>
      <c r="AP2820" s="30"/>
      <c r="AQ2820" s="30"/>
      <c r="AR2820" s="30"/>
      <c r="AS2820" s="30"/>
      <c r="AT2820" s="30"/>
      <c r="AU2820" s="121"/>
      <c r="AV2820" s="129"/>
      <c r="AW2820" s="129"/>
      <c r="AX2820" s="129"/>
    </row>
    <row r="2821" spans="1:50" x14ac:dyDescent="0.25">
      <c r="A2821" s="154"/>
      <c r="B2821" s="28"/>
      <c r="C2821" s="155"/>
      <c r="D2821" s="25"/>
      <c r="E2821" s="25"/>
      <c r="F2821" s="29"/>
      <c r="G2821" s="29"/>
      <c r="H2821" s="29"/>
      <c r="I2821" s="29"/>
      <c r="J2821" s="29"/>
      <c r="K2821" s="25"/>
      <c r="L2821" s="155"/>
      <c r="M2821" s="155"/>
      <c r="N2821" s="155"/>
      <c r="O2821" s="155"/>
      <c r="P2821" s="155"/>
      <c r="Q2821" s="28"/>
      <c r="R2821" s="29"/>
      <c r="S2821" s="27"/>
      <c r="T2821" s="27"/>
      <c r="U2821" s="28"/>
      <c r="V2821" s="156"/>
      <c r="W2821" s="156"/>
      <c r="X2821" s="156"/>
      <c r="Y2821" s="37"/>
      <c r="Z2821" s="37"/>
      <c r="AA2821" s="37"/>
      <c r="AB2821" s="30"/>
      <c r="AC2821" s="30"/>
      <c r="AD2821" s="31"/>
      <c r="AE2821" s="30"/>
      <c r="AF2821" s="30"/>
      <c r="AG2821" s="32"/>
      <c r="AH2821" s="30"/>
      <c r="AJ2821" s="30"/>
      <c r="AK2821" s="30"/>
      <c r="AL2821" s="30"/>
      <c r="AM2821" s="30"/>
      <c r="AN2821" s="30"/>
      <c r="AO2821" s="30"/>
      <c r="AP2821" s="30"/>
      <c r="AQ2821" s="30"/>
      <c r="AR2821" s="30"/>
      <c r="AS2821" s="30"/>
      <c r="AT2821" s="30"/>
      <c r="AU2821" s="121"/>
      <c r="AV2821" s="129"/>
      <c r="AW2821" s="129"/>
      <c r="AX2821" s="129"/>
    </row>
    <row r="2822" spans="1:50" x14ac:dyDescent="0.25">
      <c r="A2822" s="154"/>
      <c r="B2822" s="28"/>
      <c r="C2822" s="155"/>
      <c r="D2822" s="25"/>
      <c r="E2822" s="25"/>
      <c r="F2822" s="29"/>
      <c r="G2822" s="29"/>
      <c r="H2822" s="29"/>
      <c r="I2822" s="29"/>
      <c r="J2822" s="29"/>
      <c r="K2822" s="25"/>
      <c r="L2822" s="155"/>
      <c r="M2822" s="155"/>
      <c r="N2822" s="155"/>
      <c r="O2822" s="155"/>
      <c r="P2822" s="155"/>
      <c r="Q2822" s="28"/>
      <c r="R2822" s="29"/>
      <c r="S2822" s="27"/>
      <c r="T2822" s="27"/>
      <c r="U2822" s="28"/>
      <c r="V2822" s="156"/>
      <c r="W2822" s="156"/>
      <c r="X2822" s="156"/>
      <c r="Y2822" s="37"/>
      <c r="Z2822" s="37"/>
      <c r="AA2822" s="37"/>
      <c r="AB2822" s="30"/>
      <c r="AC2822" s="30"/>
      <c r="AD2822" s="31"/>
      <c r="AE2822" s="30"/>
      <c r="AF2822" s="30"/>
      <c r="AG2822" s="32"/>
      <c r="AH2822" s="30"/>
      <c r="AJ2822" s="30"/>
      <c r="AK2822" s="30"/>
      <c r="AL2822" s="30"/>
      <c r="AM2822" s="30"/>
      <c r="AN2822" s="30"/>
      <c r="AO2822" s="30"/>
      <c r="AP2822" s="30"/>
      <c r="AQ2822" s="30"/>
      <c r="AR2822" s="30"/>
      <c r="AS2822" s="30"/>
      <c r="AT2822" s="30"/>
      <c r="AU2822" s="121"/>
      <c r="AV2822" s="129"/>
      <c r="AW2822" s="129"/>
      <c r="AX2822" s="129"/>
    </row>
    <row r="2823" spans="1:50" x14ac:dyDescent="0.25">
      <c r="A2823" s="154"/>
      <c r="B2823" s="28"/>
      <c r="C2823" s="155"/>
      <c r="D2823" s="25"/>
      <c r="E2823" s="25"/>
      <c r="F2823" s="29"/>
      <c r="G2823" s="29"/>
      <c r="H2823" s="29"/>
      <c r="I2823" s="29"/>
      <c r="J2823" s="29"/>
      <c r="K2823" s="25"/>
      <c r="L2823" s="155"/>
      <c r="M2823" s="155"/>
      <c r="N2823" s="155"/>
      <c r="O2823" s="155"/>
      <c r="P2823" s="155"/>
      <c r="Q2823" s="28"/>
      <c r="R2823" s="29"/>
      <c r="S2823" s="27"/>
      <c r="T2823" s="27"/>
      <c r="U2823" s="28"/>
      <c r="V2823" s="156"/>
      <c r="W2823" s="156"/>
      <c r="X2823" s="156"/>
      <c r="Y2823" s="37"/>
      <c r="Z2823" s="37"/>
      <c r="AA2823" s="37"/>
      <c r="AB2823" s="30"/>
      <c r="AC2823" s="30"/>
      <c r="AD2823" s="31"/>
      <c r="AE2823" s="30"/>
      <c r="AF2823" s="30"/>
      <c r="AG2823" s="32"/>
      <c r="AH2823" s="30"/>
      <c r="AJ2823" s="30"/>
      <c r="AK2823" s="30"/>
      <c r="AL2823" s="30"/>
      <c r="AM2823" s="30"/>
      <c r="AN2823" s="30"/>
      <c r="AO2823" s="30"/>
      <c r="AP2823" s="30"/>
      <c r="AQ2823" s="30"/>
      <c r="AR2823" s="30"/>
      <c r="AS2823" s="30"/>
      <c r="AT2823" s="30"/>
      <c r="AU2823" s="121"/>
      <c r="AV2823" s="129"/>
      <c r="AW2823" s="129"/>
      <c r="AX2823" s="129"/>
    </row>
    <row r="2824" spans="1:50" x14ac:dyDescent="0.25">
      <c r="A2824" s="154"/>
      <c r="B2824" s="28"/>
      <c r="C2824" s="155"/>
      <c r="D2824" s="25"/>
      <c r="E2824" s="25"/>
      <c r="F2824" s="29"/>
      <c r="G2824" s="29"/>
      <c r="H2824" s="29"/>
      <c r="I2824" s="29"/>
      <c r="J2824" s="29"/>
      <c r="K2824" s="25"/>
      <c r="L2824" s="155"/>
      <c r="M2824" s="155"/>
      <c r="N2824" s="155"/>
      <c r="O2824" s="155"/>
      <c r="P2824" s="155"/>
      <c r="Q2824" s="28"/>
      <c r="R2824" s="29"/>
      <c r="S2824" s="27"/>
      <c r="T2824" s="27"/>
      <c r="U2824" s="28"/>
      <c r="V2824" s="156"/>
      <c r="W2824" s="156"/>
      <c r="X2824" s="156"/>
      <c r="Y2824" s="37"/>
      <c r="Z2824" s="37"/>
      <c r="AA2824" s="37"/>
      <c r="AB2824" s="30"/>
      <c r="AC2824" s="30"/>
      <c r="AD2824" s="31"/>
      <c r="AE2824" s="30"/>
      <c r="AF2824" s="30"/>
      <c r="AG2824" s="32"/>
      <c r="AH2824" s="30"/>
      <c r="AJ2824" s="30"/>
      <c r="AK2824" s="30"/>
      <c r="AL2824" s="30"/>
      <c r="AM2824" s="30"/>
      <c r="AN2824" s="30"/>
      <c r="AO2824" s="30"/>
      <c r="AP2824" s="30"/>
      <c r="AQ2824" s="30"/>
      <c r="AR2824" s="30"/>
      <c r="AS2824" s="30"/>
      <c r="AT2824" s="30"/>
      <c r="AU2824" s="121"/>
      <c r="AV2824" s="129"/>
      <c r="AW2824" s="129"/>
      <c r="AX2824" s="129"/>
    </row>
    <row r="2825" spans="1:50" x14ac:dyDescent="0.25">
      <c r="A2825" s="154"/>
      <c r="B2825" s="28"/>
      <c r="C2825" s="155"/>
      <c r="D2825" s="25"/>
      <c r="E2825" s="25"/>
      <c r="F2825" s="29"/>
      <c r="G2825" s="29"/>
      <c r="H2825" s="29"/>
      <c r="I2825" s="29"/>
      <c r="J2825" s="29"/>
      <c r="K2825" s="25"/>
      <c r="L2825" s="155"/>
      <c r="M2825" s="155"/>
      <c r="N2825" s="155"/>
      <c r="O2825" s="155"/>
      <c r="P2825" s="155"/>
      <c r="Q2825" s="28"/>
      <c r="R2825" s="29"/>
      <c r="S2825" s="27"/>
      <c r="T2825" s="27"/>
      <c r="U2825" s="28"/>
      <c r="V2825" s="156"/>
      <c r="W2825" s="156"/>
      <c r="X2825" s="156"/>
      <c r="Y2825" s="37"/>
      <c r="Z2825" s="37"/>
      <c r="AA2825" s="37"/>
      <c r="AB2825" s="30"/>
      <c r="AC2825" s="30"/>
      <c r="AD2825" s="31"/>
      <c r="AE2825" s="30"/>
      <c r="AF2825" s="30"/>
      <c r="AG2825" s="32"/>
      <c r="AH2825" s="30"/>
      <c r="AJ2825" s="30"/>
      <c r="AK2825" s="30"/>
      <c r="AL2825" s="30"/>
      <c r="AM2825" s="30"/>
      <c r="AN2825" s="30"/>
      <c r="AO2825" s="30"/>
      <c r="AP2825" s="30"/>
      <c r="AQ2825" s="30"/>
      <c r="AR2825" s="30"/>
      <c r="AS2825" s="30"/>
      <c r="AT2825" s="30"/>
      <c r="AU2825" s="121"/>
      <c r="AV2825" s="129"/>
      <c r="AW2825" s="129"/>
      <c r="AX2825" s="129"/>
    </row>
    <row r="2826" spans="1:50" x14ac:dyDescent="0.25">
      <c r="A2826" s="154"/>
      <c r="B2826" s="28"/>
      <c r="C2826" s="155"/>
      <c r="D2826" s="25"/>
      <c r="E2826" s="25"/>
      <c r="F2826" s="29"/>
      <c r="G2826" s="29"/>
      <c r="H2826" s="29"/>
      <c r="I2826" s="29"/>
      <c r="J2826" s="29"/>
      <c r="K2826" s="25"/>
      <c r="L2826" s="155"/>
      <c r="M2826" s="155"/>
      <c r="N2826" s="155"/>
      <c r="O2826" s="155"/>
      <c r="P2826" s="155"/>
      <c r="Q2826" s="28"/>
      <c r="R2826" s="29"/>
      <c r="S2826" s="27"/>
      <c r="T2826" s="27"/>
      <c r="U2826" s="28"/>
      <c r="V2826" s="156"/>
      <c r="W2826" s="156"/>
      <c r="X2826" s="156"/>
      <c r="Y2826" s="37"/>
      <c r="Z2826" s="37"/>
      <c r="AA2826" s="37"/>
      <c r="AB2826" s="30"/>
      <c r="AC2826" s="30"/>
      <c r="AD2826" s="31"/>
      <c r="AE2826" s="30"/>
      <c r="AF2826" s="30"/>
      <c r="AG2826" s="32"/>
      <c r="AH2826" s="30"/>
      <c r="AJ2826" s="30"/>
      <c r="AK2826" s="30"/>
      <c r="AL2826" s="30"/>
      <c r="AM2826" s="30"/>
      <c r="AN2826" s="30"/>
      <c r="AO2826" s="30"/>
      <c r="AP2826" s="30"/>
      <c r="AQ2826" s="30"/>
      <c r="AR2826" s="30"/>
      <c r="AS2826" s="30"/>
      <c r="AT2826" s="30"/>
      <c r="AU2826" s="121"/>
      <c r="AV2826" s="129"/>
      <c r="AW2826" s="129"/>
      <c r="AX2826" s="129"/>
    </row>
    <row r="2827" spans="1:50" x14ac:dyDescent="0.25">
      <c r="A2827" s="154"/>
      <c r="B2827" s="28"/>
      <c r="C2827" s="155"/>
      <c r="D2827" s="25"/>
      <c r="E2827" s="25"/>
      <c r="F2827" s="29"/>
      <c r="G2827" s="29"/>
      <c r="H2827" s="29"/>
      <c r="I2827" s="29"/>
      <c r="J2827" s="29"/>
      <c r="K2827" s="25"/>
      <c r="L2827" s="155"/>
      <c r="M2827" s="155"/>
      <c r="N2827" s="155"/>
      <c r="O2827" s="155"/>
      <c r="P2827" s="155"/>
      <c r="Q2827" s="28"/>
      <c r="R2827" s="29"/>
      <c r="S2827" s="27"/>
      <c r="T2827" s="27"/>
      <c r="U2827" s="28"/>
      <c r="V2827" s="156"/>
      <c r="W2827" s="156"/>
      <c r="X2827" s="156"/>
      <c r="Y2827" s="37"/>
      <c r="Z2827" s="37"/>
      <c r="AA2827" s="37"/>
      <c r="AB2827" s="30"/>
      <c r="AC2827" s="30"/>
      <c r="AD2827" s="31"/>
      <c r="AE2827" s="30"/>
      <c r="AF2827" s="30"/>
      <c r="AG2827" s="32"/>
      <c r="AH2827" s="30"/>
      <c r="AJ2827" s="30"/>
      <c r="AK2827" s="30"/>
      <c r="AL2827" s="30"/>
      <c r="AM2827" s="30"/>
      <c r="AN2827" s="30"/>
      <c r="AO2827" s="30"/>
      <c r="AP2827" s="30"/>
      <c r="AQ2827" s="30"/>
      <c r="AR2827" s="30"/>
      <c r="AS2827" s="30"/>
      <c r="AT2827" s="30"/>
      <c r="AU2827" s="121"/>
      <c r="AV2827" s="129"/>
      <c r="AW2827" s="129"/>
      <c r="AX2827" s="129"/>
    </row>
    <row r="2828" spans="1:50" x14ac:dyDescent="0.25">
      <c r="A2828" s="154"/>
      <c r="B2828" s="28"/>
      <c r="C2828" s="155"/>
      <c r="D2828" s="25"/>
      <c r="E2828" s="25"/>
      <c r="F2828" s="29"/>
      <c r="G2828" s="29"/>
      <c r="H2828" s="29"/>
      <c r="I2828" s="29"/>
      <c r="J2828" s="29"/>
      <c r="K2828" s="25"/>
      <c r="L2828" s="155"/>
      <c r="M2828" s="155"/>
      <c r="N2828" s="155"/>
      <c r="O2828" s="155"/>
      <c r="P2828" s="155"/>
      <c r="Q2828" s="28"/>
      <c r="R2828" s="29"/>
      <c r="S2828" s="27"/>
      <c r="T2828" s="27"/>
      <c r="U2828" s="28"/>
      <c r="V2828" s="156"/>
      <c r="W2828" s="156"/>
      <c r="X2828" s="156"/>
      <c r="Y2828" s="37"/>
      <c r="Z2828" s="37"/>
      <c r="AA2828" s="37"/>
      <c r="AB2828" s="30"/>
      <c r="AC2828" s="30"/>
      <c r="AD2828" s="31"/>
      <c r="AE2828" s="30"/>
      <c r="AF2828" s="30"/>
      <c r="AG2828" s="32"/>
      <c r="AH2828" s="30"/>
      <c r="AJ2828" s="30"/>
      <c r="AK2828" s="30"/>
      <c r="AL2828" s="30"/>
      <c r="AM2828" s="30"/>
      <c r="AN2828" s="30"/>
      <c r="AO2828" s="30"/>
      <c r="AP2828" s="30"/>
      <c r="AQ2828" s="30"/>
      <c r="AR2828" s="30"/>
      <c r="AS2828" s="30"/>
      <c r="AT2828" s="30"/>
      <c r="AU2828" s="121"/>
      <c r="AV2828" s="129"/>
      <c r="AW2828" s="129"/>
      <c r="AX2828" s="129"/>
    </row>
    <row r="2829" spans="1:50" x14ac:dyDescent="0.25">
      <c r="A2829" s="154"/>
      <c r="B2829" s="28"/>
      <c r="C2829" s="155"/>
      <c r="D2829" s="25"/>
      <c r="E2829" s="25"/>
      <c r="F2829" s="29"/>
      <c r="G2829" s="29"/>
      <c r="H2829" s="29"/>
      <c r="I2829" s="29"/>
      <c r="J2829" s="29"/>
      <c r="K2829" s="25"/>
      <c r="L2829" s="155"/>
      <c r="M2829" s="155"/>
      <c r="N2829" s="155"/>
      <c r="O2829" s="155"/>
      <c r="P2829" s="155"/>
      <c r="Q2829" s="28"/>
      <c r="R2829" s="29"/>
      <c r="S2829" s="27"/>
      <c r="T2829" s="27"/>
      <c r="U2829" s="28"/>
      <c r="V2829" s="156"/>
      <c r="W2829" s="156"/>
      <c r="X2829" s="156"/>
      <c r="Y2829" s="37"/>
      <c r="Z2829" s="37"/>
      <c r="AA2829" s="37"/>
      <c r="AB2829" s="30"/>
      <c r="AC2829" s="30"/>
      <c r="AD2829" s="31"/>
      <c r="AE2829" s="30"/>
      <c r="AF2829" s="30"/>
      <c r="AG2829" s="32"/>
      <c r="AH2829" s="30"/>
      <c r="AJ2829" s="30"/>
      <c r="AK2829" s="30"/>
      <c r="AL2829" s="30"/>
      <c r="AM2829" s="30"/>
      <c r="AN2829" s="30"/>
      <c r="AO2829" s="30"/>
      <c r="AP2829" s="30"/>
      <c r="AQ2829" s="30"/>
      <c r="AR2829" s="30"/>
      <c r="AS2829" s="30"/>
      <c r="AT2829" s="30"/>
      <c r="AU2829" s="121"/>
      <c r="AV2829" s="129"/>
      <c r="AW2829" s="129"/>
      <c r="AX2829" s="129"/>
    </row>
    <row r="2830" spans="1:50" x14ac:dyDescent="0.25">
      <c r="A2830" s="154"/>
      <c r="B2830" s="28"/>
      <c r="C2830" s="155"/>
      <c r="D2830" s="25"/>
      <c r="E2830" s="25"/>
      <c r="F2830" s="29"/>
      <c r="G2830" s="29"/>
      <c r="H2830" s="29"/>
      <c r="I2830" s="29"/>
      <c r="J2830" s="29"/>
      <c r="K2830" s="25"/>
      <c r="L2830" s="155"/>
      <c r="M2830" s="155"/>
      <c r="N2830" s="155"/>
      <c r="O2830" s="155"/>
      <c r="P2830" s="155"/>
      <c r="Q2830" s="28"/>
      <c r="R2830" s="29"/>
      <c r="S2830" s="27"/>
      <c r="T2830" s="27"/>
      <c r="U2830" s="28"/>
      <c r="V2830" s="156"/>
      <c r="W2830" s="156"/>
      <c r="X2830" s="156"/>
      <c r="Y2830" s="37"/>
      <c r="Z2830" s="37"/>
      <c r="AA2830" s="37"/>
      <c r="AB2830" s="30"/>
      <c r="AC2830" s="30"/>
      <c r="AD2830" s="31"/>
      <c r="AE2830" s="30"/>
      <c r="AF2830" s="30"/>
      <c r="AG2830" s="32"/>
      <c r="AH2830" s="30"/>
      <c r="AJ2830" s="30"/>
      <c r="AK2830" s="30"/>
      <c r="AL2830" s="30"/>
      <c r="AM2830" s="30"/>
      <c r="AN2830" s="30"/>
      <c r="AO2830" s="30"/>
      <c r="AP2830" s="30"/>
      <c r="AQ2830" s="30"/>
      <c r="AR2830" s="30"/>
      <c r="AS2830" s="30"/>
      <c r="AT2830" s="30"/>
      <c r="AU2830" s="121"/>
      <c r="AV2830" s="129"/>
      <c r="AW2830" s="129"/>
      <c r="AX2830" s="129"/>
    </row>
    <row r="2831" spans="1:50" x14ac:dyDescent="0.25">
      <c r="A2831" s="154"/>
      <c r="B2831" s="28"/>
      <c r="C2831" s="155"/>
      <c r="D2831" s="25"/>
      <c r="E2831" s="25"/>
      <c r="F2831" s="29"/>
      <c r="G2831" s="29"/>
      <c r="H2831" s="29"/>
      <c r="I2831" s="29"/>
      <c r="J2831" s="29"/>
      <c r="K2831" s="25"/>
      <c r="L2831" s="155"/>
      <c r="M2831" s="155"/>
      <c r="N2831" s="155"/>
      <c r="O2831" s="155"/>
      <c r="P2831" s="155"/>
      <c r="Q2831" s="28"/>
      <c r="R2831" s="29"/>
      <c r="S2831" s="27"/>
      <c r="T2831" s="27"/>
      <c r="U2831" s="28"/>
      <c r="V2831" s="156"/>
      <c r="W2831" s="156"/>
      <c r="X2831" s="156"/>
      <c r="Y2831" s="37"/>
      <c r="Z2831" s="37"/>
      <c r="AA2831" s="37"/>
      <c r="AB2831" s="30"/>
      <c r="AC2831" s="30"/>
      <c r="AD2831" s="31"/>
      <c r="AE2831" s="30"/>
      <c r="AF2831" s="30"/>
      <c r="AG2831" s="32"/>
      <c r="AH2831" s="30"/>
      <c r="AJ2831" s="30"/>
      <c r="AK2831" s="30"/>
      <c r="AL2831" s="30"/>
      <c r="AM2831" s="30"/>
      <c r="AN2831" s="30"/>
      <c r="AO2831" s="30"/>
      <c r="AP2831" s="30"/>
      <c r="AQ2831" s="30"/>
      <c r="AR2831" s="30"/>
      <c r="AS2831" s="30"/>
      <c r="AT2831" s="30"/>
      <c r="AU2831" s="121"/>
      <c r="AV2831" s="129"/>
      <c r="AW2831" s="129"/>
      <c r="AX2831" s="129"/>
    </row>
    <row r="2832" spans="1:50" x14ac:dyDescent="0.25">
      <c r="A2832" s="154"/>
      <c r="B2832" s="28"/>
      <c r="C2832" s="155"/>
      <c r="D2832" s="25"/>
      <c r="E2832" s="25"/>
      <c r="F2832" s="29"/>
      <c r="G2832" s="29"/>
      <c r="H2832" s="29"/>
      <c r="I2832" s="29"/>
      <c r="J2832" s="29"/>
      <c r="K2832" s="25"/>
      <c r="L2832" s="155"/>
      <c r="M2832" s="155"/>
      <c r="N2832" s="155"/>
      <c r="O2832" s="155"/>
      <c r="P2832" s="155"/>
      <c r="Q2832" s="28"/>
      <c r="R2832" s="29"/>
      <c r="S2832" s="27"/>
      <c r="T2832" s="27"/>
      <c r="U2832" s="28"/>
      <c r="V2832" s="156"/>
      <c r="W2832" s="156"/>
      <c r="X2832" s="156"/>
      <c r="Y2832" s="37"/>
      <c r="Z2832" s="37"/>
      <c r="AA2832" s="37"/>
      <c r="AB2832" s="30"/>
      <c r="AC2832" s="30"/>
      <c r="AD2832" s="31"/>
      <c r="AE2832" s="30"/>
      <c r="AF2832" s="30"/>
      <c r="AG2832" s="32"/>
      <c r="AH2832" s="30"/>
      <c r="AJ2832" s="30"/>
      <c r="AK2832" s="30"/>
      <c r="AL2832" s="30"/>
      <c r="AM2832" s="30"/>
      <c r="AN2832" s="30"/>
      <c r="AO2832" s="30"/>
      <c r="AP2832" s="30"/>
      <c r="AQ2832" s="30"/>
      <c r="AR2832" s="30"/>
      <c r="AS2832" s="30"/>
      <c r="AT2832" s="30"/>
      <c r="AU2832" s="121"/>
      <c r="AV2832" s="129"/>
      <c r="AW2832" s="129"/>
      <c r="AX2832" s="129"/>
    </row>
    <row r="2833" spans="1:50" x14ac:dyDescent="0.25">
      <c r="A2833" s="154"/>
      <c r="B2833" s="28"/>
      <c r="C2833" s="155"/>
      <c r="D2833" s="25"/>
      <c r="E2833" s="25"/>
      <c r="F2833" s="29"/>
      <c r="G2833" s="29"/>
      <c r="H2833" s="29"/>
      <c r="I2833" s="29"/>
      <c r="J2833" s="29"/>
      <c r="K2833" s="25"/>
      <c r="L2833" s="155"/>
      <c r="M2833" s="155"/>
      <c r="N2833" s="155"/>
      <c r="O2833" s="155"/>
      <c r="P2833" s="155"/>
      <c r="Q2833" s="28"/>
      <c r="R2833" s="29"/>
      <c r="S2833" s="27"/>
      <c r="T2833" s="27"/>
      <c r="U2833" s="28"/>
      <c r="V2833" s="156"/>
      <c r="W2833" s="156"/>
      <c r="X2833" s="156"/>
      <c r="Y2833" s="37"/>
      <c r="Z2833" s="37"/>
      <c r="AA2833" s="37"/>
      <c r="AB2833" s="30"/>
      <c r="AC2833" s="30"/>
      <c r="AD2833" s="31"/>
      <c r="AE2833" s="30"/>
      <c r="AF2833" s="30"/>
      <c r="AG2833" s="32"/>
      <c r="AH2833" s="30"/>
      <c r="AJ2833" s="30"/>
      <c r="AK2833" s="30"/>
      <c r="AL2833" s="30"/>
      <c r="AM2833" s="30"/>
      <c r="AN2833" s="30"/>
      <c r="AO2833" s="30"/>
      <c r="AP2833" s="30"/>
      <c r="AQ2833" s="30"/>
      <c r="AR2833" s="30"/>
      <c r="AS2833" s="30"/>
      <c r="AT2833" s="30"/>
      <c r="AU2833" s="121"/>
      <c r="AV2833" s="129"/>
      <c r="AW2833" s="129"/>
      <c r="AX2833" s="129"/>
    </row>
    <row r="2834" spans="1:50" x14ac:dyDescent="0.25">
      <c r="A2834" s="154"/>
      <c r="B2834" s="28"/>
      <c r="C2834" s="155"/>
      <c r="D2834" s="25"/>
      <c r="E2834" s="25"/>
      <c r="F2834" s="29"/>
      <c r="G2834" s="29"/>
      <c r="H2834" s="29"/>
      <c r="I2834" s="29"/>
      <c r="J2834" s="29"/>
      <c r="K2834" s="25"/>
      <c r="L2834" s="155"/>
      <c r="M2834" s="155"/>
      <c r="N2834" s="155"/>
      <c r="O2834" s="155"/>
      <c r="P2834" s="155"/>
      <c r="Q2834" s="28"/>
      <c r="R2834" s="29"/>
      <c r="S2834" s="27"/>
      <c r="T2834" s="27"/>
      <c r="U2834" s="28"/>
      <c r="V2834" s="156"/>
      <c r="W2834" s="156"/>
      <c r="X2834" s="156"/>
      <c r="Y2834" s="37"/>
      <c r="Z2834" s="37"/>
      <c r="AA2834" s="37"/>
      <c r="AB2834" s="30"/>
      <c r="AC2834" s="30"/>
      <c r="AD2834" s="31"/>
      <c r="AE2834" s="30"/>
      <c r="AF2834" s="30"/>
      <c r="AG2834" s="32"/>
      <c r="AH2834" s="30"/>
      <c r="AJ2834" s="30"/>
      <c r="AK2834" s="30"/>
      <c r="AL2834" s="30"/>
      <c r="AM2834" s="30"/>
      <c r="AN2834" s="30"/>
      <c r="AO2834" s="30"/>
      <c r="AP2834" s="30"/>
      <c r="AQ2834" s="30"/>
      <c r="AR2834" s="30"/>
      <c r="AS2834" s="30"/>
      <c r="AT2834" s="30"/>
      <c r="AU2834" s="121"/>
      <c r="AV2834" s="129"/>
      <c r="AW2834" s="129"/>
      <c r="AX2834" s="129"/>
    </row>
    <row r="2835" spans="1:50" x14ac:dyDescent="0.25">
      <c r="A2835" s="154"/>
      <c r="B2835" s="28"/>
      <c r="C2835" s="155"/>
      <c r="D2835" s="25"/>
      <c r="E2835" s="25"/>
      <c r="F2835" s="29"/>
      <c r="G2835" s="29"/>
      <c r="H2835" s="29"/>
      <c r="I2835" s="29"/>
      <c r="J2835" s="29"/>
      <c r="K2835" s="25"/>
      <c r="L2835" s="155"/>
      <c r="M2835" s="155"/>
      <c r="N2835" s="155"/>
      <c r="O2835" s="155"/>
      <c r="P2835" s="155"/>
      <c r="Q2835" s="28"/>
      <c r="R2835" s="29"/>
      <c r="S2835" s="27"/>
      <c r="T2835" s="27"/>
      <c r="U2835" s="28"/>
      <c r="V2835" s="156"/>
      <c r="W2835" s="156"/>
      <c r="X2835" s="156"/>
      <c r="Y2835" s="37"/>
      <c r="Z2835" s="37"/>
      <c r="AA2835" s="37"/>
      <c r="AB2835" s="30"/>
      <c r="AC2835" s="30"/>
      <c r="AD2835" s="31"/>
      <c r="AE2835" s="30"/>
      <c r="AF2835" s="30"/>
      <c r="AG2835" s="32"/>
      <c r="AH2835" s="30"/>
      <c r="AJ2835" s="30"/>
      <c r="AK2835" s="30"/>
      <c r="AL2835" s="30"/>
      <c r="AM2835" s="30"/>
      <c r="AN2835" s="30"/>
      <c r="AO2835" s="30"/>
      <c r="AP2835" s="30"/>
      <c r="AQ2835" s="30"/>
      <c r="AR2835" s="30"/>
      <c r="AS2835" s="30"/>
      <c r="AT2835" s="30"/>
      <c r="AU2835" s="121"/>
      <c r="AV2835" s="129"/>
      <c r="AW2835" s="129"/>
      <c r="AX2835" s="129"/>
    </row>
    <row r="2836" spans="1:50" x14ac:dyDescent="0.25">
      <c r="A2836" s="154"/>
      <c r="B2836" s="28"/>
      <c r="C2836" s="155"/>
      <c r="D2836" s="25"/>
      <c r="E2836" s="25"/>
      <c r="F2836" s="29"/>
      <c r="G2836" s="29"/>
      <c r="H2836" s="29"/>
      <c r="I2836" s="29"/>
      <c r="J2836" s="29"/>
      <c r="K2836" s="25"/>
      <c r="L2836" s="155"/>
      <c r="M2836" s="155"/>
      <c r="N2836" s="155"/>
      <c r="O2836" s="155"/>
      <c r="P2836" s="155"/>
      <c r="Q2836" s="28"/>
      <c r="R2836" s="29"/>
      <c r="S2836" s="27"/>
      <c r="T2836" s="27"/>
      <c r="U2836" s="28"/>
      <c r="V2836" s="156"/>
      <c r="W2836" s="156"/>
      <c r="X2836" s="156"/>
      <c r="Y2836" s="37"/>
      <c r="Z2836" s="37"/>
      <c r="AA2836" s="37"/>
      <c r="AB2836" s="30"/>
      <c r="AC2836" s="30"/>
      <c r="AD2836" s="31"/>
      <c r="AE2836" s="30"/>
      <c r="AF2836" s="30"/>
      <c r="AG2836" s="32"/>
      <c r="AH2836" s="30"/>
      <c r="AJ2836" s="30"/>
      <c r="AK2836" s="30"/>
      <c r="AL2836" s="30"/>
      <c r="AM2836" s="30"/>
      <c r="AN2836" s="30"/>
      <c r="AO2836" s="30"/>
      <c r="AP2836" s="30"/>
      <c r="AQ2836" s="30"/>
      <c r="AR2836" s="30"/>
      <c r="AS2836" s="30"/>
      <c r="AT2836" s="30"/>
      <c r="AU2836" s="121"/>
      <c r="AV2836" s="129"/>
      <c r="AW2836" s="129"/>
      <c r="AX2836" s="129"/>
    </row>
    <row r="2837" spans="1:50" x14ac:dyDescent="0.25">
      <c r="A2837" s="154"/>
      <c r="B2837" s="28"/>
      <c r="C2837" s="155"/>
      <c r="D2837" s="25"/>
      <c r="E2837" s="25"/>
      <c r="F2837" s="29"/>
      <c r="G2837" s="29"/>
      <c r="H2837" s="29"/>
      <c r="I2837" s="29"/>
      <c r="J2837" s="29"/>
      <c r="K2837" s="25"/>
      <c r="L2837" s="155"/>
      <c r="M2837" s="155"/>
      <c r="N2837" s="155"/>
      <c r="O2837" s="155"/>
      <c r="P2837" s="155"/>
      <c r="Q2837" s="28"/>
      <c r="R2837" s="29"/>
      <c r="S2837" s="27"/>
      <c r="T2837" s="27"/>
      <c r="U2837" s="28"/>
      <c r="V2837" s="156"/>
      <c r="W2837" s="156"/>
      <c r="X2837" s="156"/>
      <c r="Y2837" s="37"/>
      <c r="Z2837" s="37"/>
      <c r="AA2837" s="37"/>
      <c r="AB2837" s="30"/>
      <c r="AC2837" s="30"/>
      <c r="AD2837" s="31"/>
      <c r="AE2837" s="30"/>
      <c r="AF2837" s="30"/>
      <c r="AG2837" s="32"/>
      <c r="AH2837" s="30"/>
      <c r="AJ2837" s="30"/>
      <c r="AK2837" s="30"/>
      <c r="AL2837" s="30"/>
      <c r="AM2837" s="30"/>
      <c r="AN2837" s="30"/>
      <c r="AO2837" s="30"/>
      <c r="AP2837" s="30"/>
      <c r="AQ2837" s="30"/>
      <c r="AR2837" s="30"/>
      <c r="AS2837" s="30"/>
      <c r="AT2837" s="30"/>
      <c r="AU2837" s="121"/>
      <c r="AV2837" s="129"/>
      <c r="AW2837" s="129"/>
      <c r="AX2837" s="129"/>
    </row>
    <row r="2838" spans="1:50" x14ac:dyDescent="0.25">
      <c r="A2838" s="154"/>
      <c r="B2838" s="28"/>
      <c r="C2838" s="155"/>
      <c r="D2838" s="25"/>
      <c r="E2838" s="25"/>
      <c r="F2838" s="29"/>
      <c r="G2838" s="29"/>
      <c r="H2838" s="29"/>
      <c r="I2838" s="29"/>
      <c r="J2838" s="29"/>
      <c r="K2838" s="25"/>
      <c r="L2838" s="155"/>
      <c r="M2838" s="155"/>
      <c r="N2838" s="155"/>
      <c r="O2838" s="155"/>
      <c r="P2838" s="155"/>
      <c r="Q2838" s="28"/>
      <c r="R2838" s="29"/>
      <c r="S2838" s="27"/>
      <c r="T2838" s="27"/>
      <c r="U2838" s="28"/>
      <c r="V2838" s="156"/>
      <c r="W2838" s="156"/>
      <c r="X2838" s="156"/>
      <c r="Y2838" s="37"/>
      <c r="Z2838" s="37"/>
      <c r="AA2838" s="37"/>
      <c r="AB2838" s="30"/>
      <c r="AC2838" s="30"/>
      <c r="AD2838" s="31"/>
      <c r="AE2838" s="30"/>
      <c r="AF2838" s="30"/>
      <c r="AG2838" s="32"/>
      <c r="AH2838" s="30"/>
      <c r="AJ2838" s="30"/>
      <c r="AK2838" s="30"/>
      <c r="AL2838" s="30"/>
      <c r="AM2838" s="30"/>
      <c r="AN2838" s="30"/>
      <c r="AO2838" s="30"/>
      <c r="AP2838" s="30"/>
      <c r="AQ2838" s="30"/>
      <c r="AR2838" s="30"/>
      <c r="AS2838" s="30"/>
      <c r="AT2838" s="30"/>
      <c r="AU2838" s="121"/>
      <c r="AV2838" s="129"/>
      <c r="AW2838" s="129"/>
      <c r="AX2838" s="129"/>
    </row>
    <row r="2839" spans="1:50" x14ac:dyDescent="0.25">
      <c r="A2839" s="154"/>
      <c r="B2839" s="28"/>
      <c r="C2839" s="155"/>
      <c r="D2839" s="25"/>
      <c r="E2839" s="25"/>
      <c r="F2839" s="29"/>
      <c r="G2839" s="29"/>
      <c r="H2839" s="29"/>
      <c r="I2839" s="29"/>
      <c r="J2839" s="29"/>
      <c r="K2839" s="25"/>
      <c r="L2839" s="155"/>
      <c r="M2839" s="155"/>
      <c r="N2839" s="155"/>
      <c r="O2839" s="155"/>
      <c r="P2839" s="155"/>
      <c r="Q2839" s="28"/>
      <c r="R2839" s="29"/>
      <c r="S2839" s="27"/>
      <c r="T2839" s="27"/>
      <c r="U2839" s="28"/>
      <c r="V2839" s="156"/>
      <c r="W2839" s="156"/>
      <c r="X2839" s="156"/>
      <c r="Y2839" s="37"/>
      <c r="Z2839" s="37"/>
      <c r="AA2839" s="37"/>
      <c r="AB2839" s="30"/>
      <c r="AC2839" s="30"/>
      <c r="AD2839" s="31"/>
      <c r="AE2839" s="30"/>
      <c r="AF2839" s="30"/>
      <c r="AG2839" s="32"/>
      <c r="AH2839" s="30"/>
      <c r="AJ2839" s="30"/>
      <c r="AK2839" s="30"/>
      <c r="AL2839" s="30"/>
      <c r="AM2839" s="30"/>
      <c r="AN2839" s="30"/>
      <c r="AO2839" s="30"/>
      <c r="AP2839" s="30"/>
      <c r="AQ2839" s="30"/>
      <c r="AR2839" s="30"/>
      <c r="AS2839" s="30"/>
      <c r="AT2839" s="30"/>
      <c r="AU2839" s="121"/>
      <c r="AV2839" s="129"/>
      <c r="AW2839" s="129"/>
      <c r="AX2839" s="129"/>
    </row>
    <row r="2840" spans="1:50" x14ac:dyDescent="0.25">
      <c r="A2840" s="154"/>
      <c r="B2840" s="28"/>
      <c r="C2840" s="155"/>
      <c r="D2840" s="25"/>
      <c r="E2840" s="25"/>
      <c r="F2840" s="29"/>
      <c r="G2840" s="29"/>
      <c r="H2840" s="29"/>
      <c r="I2840" s="29"/>
      <c r="J2840" s="29"/>
      <c r="K2840" s="25"/>
      <c r="L2840" s="155"/>
      <c r="M2840" s="155"/>
      <c r="N2840" s="155"/>
      <c r="O2840" s="155"/>
      <c r="P2840" s="155"/>
      <c r="Q2840" s="28"/>
      <c r="R2840" s="29"/>
      <c r="S2840" s="27"/>
      <c r="T2840" s="27"/>
      <c r="U2840" s="28"/>
      <c r="V2840" s="156"/>
      <c r="W2840" s="156"/>
      <c r="X2840" s="156"/>
      <c r="Y2840" s="37"/>
      <c r="Z2840" s="37"/>
      <c r="AA2840" s="37"/>
      <c r="AB2840" s="30"/>
      <c r="AC2840" s="30"/>
      <c r="AD2840" s="31"/>
      <c r="AE2840" s="30"/>
      <c r="AF2840" s="30"/>
      <c r="AG2840" s="32"/>
      <c r="AH2840" s="30"/>
      <c r="AJ2840" s="30"/>
      <c r="AK2840" s="30"/>
      <c r="AL2840" s="30"/>
      <c r="AM2840" s="30"/>
      <c r="AN2840" s="30"/>
      <c r="AO2840" s="30"/>
      <c r="AP2840" s="30"/>
      <c r="AQ2840" s="30"/>
      <c r="AR2840" s="30"/>
      <c r="AS2840" s="30"/>
      <c r="AT2840" s="30"/>
      <c r="AU2840" s="121"/>
      <c r="AV2840" s="129"/>
      <c r="AW2840" s="129"/>
      <c r="AX2840" s="129"/>
    </row>
    <row r="2841" spans="1:50" x14ac:dyDescent="0.25">
      <c r="A2841" s="154"/>
      <c r="B2841" s="28"/>
      <c r="C2841" s="155"/>
      <c r="D2841" s="25"/>
      <c r="E2841" s="25"/>
      <c r="F2841" s="29"/>
      <c r="G2841" s="29"/>
      <c r="H2841" s="29"/>
      <c r="I2841" s="29"/>
      <c r="J2841" s="29"/>
      <c r="K2841" s="25"/>
      <c r="L2841" s="155"/>
      <c r="M2841" s="155"/>
      <c r="N2841" s="155"/>
      <c r="O2841" s="155"/>
      <c r="P2841" s="155"/>
      <c r="Q2841" s="28"/>
      <c r="R2841" s="29"/>
      <c r="S2841" s="27"/>
      <c r="T2841" s="27"/>
      <c r="U2841" s="28"/>
      <c r="V2841" s="156"/>
      <c r="W2841" s="156"/>
      <c r="X2841" s="156"/>
      <c r="Y2841" s="37"/>
      <c r="Z2841" s="37"/>
      <c r="AA2841" s="37"/>
      <c r="AB2841" s="30"/>
      <c r="AC2841" s="30"/>
      <c r="AD2841" s="31"/>
      <c r="AE2841" s="30"/>
      <c r="AF2841" s="30"/>
      <c r="AG2841" s="32"/>
      <c r="AH2841" s="30"/>
      <c r="AJ2841" s="30"/>
      <c r="AK2841" s="30"/>
      <c r="AL2841" s="30"/>
      <c r="AM2841" s="30"/>
      <c r="AN2841" s="30"/>
      <c r="AO2841" s="30"/>
      <c r="AP2841" s="30"/>
      <c r="AQ2841" s="30"/>
      <c r="AR2841" s="30"/>
      <c r="AS2841" s="30"/>
      <c r="AT2841" s="30"/>
      <c r="AU2841" s="121"/>
      <c r="AV2841" s="129"/>
      <c r="AW2841" s="129"/>
      <c r="AX2841" s="129"/>
    </row>
    <row r="2842" spans="1:50" x14ac:dyDescent="0.25">
      <c r="A2842" s="154"/>
      <c r="B2842" s="28"/>
      <c r="C2842" s="155"/>
      <c r="D2842" s="25"/>
      <c r="E2842" s="25"/>
      <c r="F2842" s="29"/>
      <c r="G2842" s="29"/>
      <c r="H2842" s="29"/>
      <c r="I2842" s="29"/>
      <c r="J2842" s="29"/>
      <c r="K2842" s="25"/>
      <c r="L2842" s="155"/>
      <c r="M2842" s="155"/>
      <c r="N2842" s="155"/>
      <c r="O2842" s="155"/>
      <c r="P2842" s="155"/>
      <c r="Q2842" s="28"/>
      <c r="R2842" s="29"/>
      <c r="S2842" s="27"/>
      <c r="T2842" s="27"/>
      <c r="U2842" s="28"/>
      <c r="V2842" s="156"/>
      <c r="W2842" s="156"/>
      <c r="X2842" s="156"/>
      <c r="Y2842" s="37"/>
      <c r="Z2842" s="37"/>
      <c r="AA2842" s="37"/>
      <c r="AB2842" s="30"/>
      <c r="AC2842" s="30"/>
      <c r="AD2842" s="31"/>
      <c r="AE2842" s="30"/>
      <c r="AF2842" s="30"/>
      <c r="AG2842" s="32"/>
      <c r="AH2842" s="30"/>
      <c r="AJ2842" s="30"/>
      <c r="AK2842" s="30"/>
      <c r="AL2842" s="30"/>
      <c r="AM2842" s="30"/>
      <c r="AN2842" s="30"/>
      <c r="AO2842" s="30"/>
      <c r="AP2842" s="30"/>
      <c r="AQ2842" s="30"/>
      <c r="AR2842" s="30"/>
      <c r="AS2842" s="30"/>
      <c r="AT2842" s="30"/>
      <c r="AU2842" s="121"/>
      <c r="AV2842" s="129"/>
      <c r="AW2842" s="129"/>
      <c r="AX2842" s="129"/>
    </row>
    <row r="2843" spans="1:50" x14ac:dyDescent="0.25">
      <c r="A2843" s="154"/>
      <c r="B2843" s="28"/>
      <c r="C2843" s="155"/>
      <c r="D2843" s="25"/>
      <c r="E2843" s="25"/>
      <c r="F2843" s="29"/>
      <c r="G2843" s="29"/>
      <c r="H2843" s="29"/>
      <c r="I2843" s="29"/>
      <c r="J2843" s="29"/>
      <c r="K2843" s="25"/>
      <c r="L2843" s="155"/>
      <c r="M2843" s="155"/>
      <c r="N2843" s="155"/>
      <c r="O2843" s="155"/>
      <c r="P2843" s="155"/>
      <c r="Q2843" s="28"/>
      <c r="R2843" s="29"/>
      <c r="S2843" s="27"/>
      <c r="T2843" s="27"/>
      <c r="U2843" s="28"/>
      <c r="V2843" s="156"/>
      <c r="W2843" s="156"/>
      <c r="X2843" s="156"/>
      <c r="Y2843" s="37"/>
      <c r="Z2843" s="37"/>
      <c r="AA2843" s="37"/>
      <c r="AB2843" s="30"/>
      <c r="AC2843" s="30"/>
      <c r="AD2843" s="31"/>
      <c r="AE2843" s="30"/>
      <c r="AF2843" s="30"/>
      <c r="AG2843" s="32"/>
      <c r="AH2843" s="30"/>
      <c r="AJ2843" s="30"/>
      <c r="AK2843" s="30"/>
      <c r="AL2843" s="30"/>
      <c r="AM2843" s="30"/>
      <c r="AN2843" s="30"/>
      <c r="AO2843" s="30"/>
      <c r="AP2843" s="30"/>
      <c r="AQ2843" s="30"/>
      <c r="AR2843" s="30"/>
      <c r="AS2843" s="30"/>
      <c r="AT2843" s="30"/>
      <c r="AU2843" s="121"/>
      <c r="AV2843" s="129"/>
      <c r="AW2843" s="129"/>
      <c r="AX2843" s="129"/>
    </row>
    <row r="2844" spans="1:50" x14ac:dyDescent="0.25">
      <c r="A2844" s="154"/>
      <c r="B2844" s="28"/>
      <c r="C2844" s="155"/>
      <c r="D2844" s="25"/>
      <c r="E2844" s="25"/>
      <c r="F2844" s="29"/>
      <c r="G2844" s="29"/>
      <c r="H2844" s="29"/>
      <c r="I2844" s="29"/>
      <c r="J2844" s="29"/>
      <c r="K2844" s="25"/>
      <c r="L2844" s="155"/>
      <c r="M2844" s="155"/>
      <c r="N2844" s="155"/>
      <c r="O2844" s="155"/>
      <c r="P2844" s="155"/>
      <c r="Q2844" s="28"/>
      <c r="R2844" s="29"/>
      <c r="S2844" s="27"/>
      <c r="T2844" s="27"/>
      <c r="U2844" s="28"/>
      <c r="V2844" s="156"/>
      <c r="W2844" s="156"/>
      <c r="X2844" s="156"/>
      <c r="Y2844" s="37"/>
      <c r="Z2844" s="37"/>
      <c r="AA2844" s="37"/>
      <c r="AB2844" s="30"/>
      <c r="AC2844" s="30"/>
      <c r="AD2844" s="31"/>
      <c r="AE2844" s="30"/>
      <c r="AF2844" s="30"/>
      <c r="AG2844" s="32"/>
      <c r="AH2844" s="30"/>
      <c r="AJ2844" s="30"/>
      <c r="AK2844" s="30"/>
      <c r="AL2844" s="30"/>
      <c r="AM2844" s="30"/>
      <c r="AN2844" s="30"/>
      <c r="AO2844" s="30"/>
      <c r="AP2844" s="30"/>
      <c r="AQ2844" s="30"/>
      <c r="AR2844" s="30"/>
      <c r="AS2844" s="30"/>
      <c r="AT2844" s="30"/>
      <c r="AU2844" s="121"/>
      <c r="AV2844" s="129"/>
      <c r="AW2844" s="129"/>
      <c r="AX2844" s="129"/>
    </row>
    <row r="2845" spans="1:50" x14ac:dyDescent="0.25">
      <c r="A2845" s="154"/>
      <c r="B2845" s="28"/>
      <c r="C2845" s="155"/>
      <c r="D2845" s="25"/>
      <c r="E2845" s="25"/>
      <c r="F2845" s="29"/>
      <c r="G2845" s="29"/>
      <c r="H2845" s="29"/>
      <c r="I2845" s="29"/>
      <c r="J2845" s="29"/>
      <c r="K2845" s="25"/>
      <c r="L2845" s="155"/>
      <c r="M2845" s="155"/>
      <c r="N2845" s="155"/>
      <c r="O2845" s="155"/>
      <c r="P2845" s="155"/>
      <c r="Q2845" s="28"/>
      <c r="R2845" s="29"/>
      <c r="S2845" s="27"/>
      <c r="T2845" s="27"/>
      <c r="U2845" s="28"/>
      <c r="V2845" s="156"/>
      <c r="W2845" s="156"/>
      <c r="X2845" s="156"/>
      <c r="Y2845" s="37"/>
      <c r="Z2845" s="37"/>
      <c r="AA2845" s="37"/>
      <c r="AB2845" s="30"/>
      <c r="AC2845" s="30"/>
      <c r="AD2845" s="31"/>
      <c r="AE2845" s="30"/>
      <c r="AF2845" s="30"/>
      <c r="AG2845" s="32"/>
      <c r="AH2845" s="30"/>
      <c r="AJ2845" s="30"/>
      <c r="AK2845" s="30"/>
      <c r="AL2845" s="30"/>
      <c r="AM2845" s="30"/>
      <c r="AN2845" s="30"/>
      <c r="AO2845" s="30"/>
      <c r="AP2845" s="30"/>
      <c r="AQ2845" s="30"/>
      <c r="AR2845" s="30"/>
      <c r="AS2845" s="30"/>
      <c r="AT2845" s="30"/>
      <c r="AU2845" s="121"/>
      <c r="AV2845" s="129"/>
      <c r="AW2845" s="129"/>
      <c r="AX2845" s="129"/>
    </row>
    <row r="2846" spans="1:50" x14ac:dyDescent="0.25">
      <c r="A2846" s="154"/>
      <c r="B2846" s="28"/>
      <c r="C2846" s="155"/>
      <c r="D2846" s="25"/>
      <c r="E2846" s="25"/>
      <c r="F2846" s="29"/>
      <c r="G2846" s="29"/>
      <c r="H2846" s="29"/>
      <c r="I2846" s="29"/>
      <c r="J2846" s="29"/>
      <c r="K2846" s="25"/>
      <c r="L2846" s="155"/>
      <c r="M2846" s="155"/>
      <c r="N2846" s="155"/>
      <c r="O2846" s="155"/>
      <c r="P2846" s="155"/>
      <c r="Q2846" s="28"/>
      <c r="R2846" s="29"/>
      <c r="S2846" s="27"/>
      <c r="T2846" s="27"/>
      <c r="U2846" s="28"/>
      <c r="V2846" s="156"/>
      <c r="W2846" s="156"/>
      <c r="X2846" s="156"/>
      <c r="Y2846" s="37"/>
      <c r="Z2846" s="37"/>
      <c r="AA2846" s="37"/>
      <c r="AB2846" s="30"/>
      <c r="AC2846" s="30"/>
      <c r="AD2846" s="31"/>
      <c r="AE2846" s="30"/>
      <c r="AF2846" s="30"/>
      <c r="AG2846" s="32"/>
      <c r="AH2846" s="30"/>
      <c r="AJ2846" s="30"/>
      <c r="AK2846" s="30"/>
      <c r="AL2846" s="30"/>
      <c r="AM2846" s="30"/>
      <c r="AN2846" s="30"/>
      <c r="AO2846" s="30"/>
      <c r="AP2846" s="30"/>
      <c r="AQ2846" s="30"/>
      <c r="AR2846" s="30"/>
      <c r="AS2846" s="30"/>
      <c r="AT2846" s="30"/>
      <c r="AU2846" s="121"/>
      <c r="AV2846" s="129"/>
      <c r="AW2846" s="129"/>
      <c r="AX2846" s="129"/>
    </row>
    <row r="2847" spans="1:50" x14ac:dyDescent="0.25">
      <c r="A2847" s="154"/>
      <c r="B2847" s="28"/>
      <c r="C2847" s="155"/>
      <c r="D2847" s="25"/>
      <c r="E2847" s="25"/>
      <c r="F2847" s="29"/>
      <c r="G2847" s="29"/>
      <c r="H2847" s="29"/>
      <c r="I2847" s="29"/>
      <c r="J2847" s="29"/>
      <c r="K2847" s="25"/>
      <c r="L2847" s="155"/>
      <c r="M2847" s="155"/>
      <c r="N2847" s="155"/>
      <c r="O2847" s="155"/>
      <c r="P2847" s="155"/>
      <c r="Q2847" s="28"/>
      <c r="R2847" s="29"/>
      <c r="S2847" s="27"/>
      <c r="T2847" s="27"/>
      <c r="U2847" s="28"/>
      <c r="V2847" s="156"/>
      <c r="W2847" s="156"/>
      <c r="X2847" s="156"/>
      <c r="Y2847" s="37"/>
      <c r="Z2847" s="37"/>
      <c r="AA2847" s="37"/>
      <c r="AB2847" s="30"/>
      <c r="AC2847" s="30"/>
      <c r="AD2847" s="31"/>
      <c r="AE2847" s="30"/>
      <c r="AF2847" s="30"/>
      <c r="AG2847" s="32"/>
      <c r="AH2847" s="30"/>
      <c r="AJ2847" s="30"/>
      <c r="AK2847" s="30"/>
      <c r="AL2847" s="30"/>
      <c r="AM2847" s="30"/>
      <c r="AN2847" s="30"/>
      <c r="AO2847" s="30"/>
      <c r="AP2847" s="30"/>
      <c r="AQ2847" s="30"/>
      <c r="AR2847" s="30"/>
      <c r="AS2847" s="30"/>
      <c r="AT2847" s="30"/>
      <c r="AU2847" s="121"/>
      <c r="AV2847" s="129"/>
      <c r="AW2847" s="129"/>
      <c r="AX2847" s="129"/>
    </row>
    <row r="2848" spans="1:50" x14ac:dyDescent="0.25">
      <c r="A2848" s="154"/>
      <c r="B2848" s="28"/>
      <c r="C2848" s="155"/>
      <c r="D2848" s="25"/>
      <c r="E2848" s="25"/>
      <c r="F2848" s="29"/>
      <c r="G2848" s="29"/>
      <c r="H2848" s="29"/>
      <c r="I2848" s="29"/>
      <c r="J2848" s="29"/>
      <c r="K2848" s="25"/>
      <c r="L2848" s="155"/>
      <c r="M2848" s="155"/>
      <c r="N2848" s="155"/>
      <c r="O2848" s="155"/>
      <c r="P2848" s="155"/>
      <c r="Q2848" s="28"/>
      <c r="R2848" s="29"/>
      <c r="S2848" s="27"/>
      <c r="T2848" s="27"/>
      <c r="U2848" s="28"/>
      <c r="V2848" s="156"/>
      <c r="W2848" s="156"/>
      <c r="X2848" s="156"/>
      <c r="Y2848" s="37"/>
      <c r="Z2848" s="37"/>
      <c r="AA2848" s="37"/>
      <c r="AB2848" s="30"/>
      <c r="AC2848" s="30"/>
      <c r="AD2848" s="31"/>
      <c r="AE2848" s="30"/>
      <c r="AF2848" s="30"/>
      <c r="AG2848" s="32"/>
      <c r="AH2848" s="30"/>
      <c r="AJ2848" s="30"/>
      <c r="AK2848" s="30"/>
      <c r="AL2848" s="30"/>
      <c r="AM2848" s="30"/>
      <c r="AN2848" s="30"/>
      <c r="AO2848" s="30"/>
      <c r="AP2848" s="30"/>
      <c r="AQ2848" s="30"/>
      <c r="AR2848" s="30"/>
      <c r="AS2848" s="30"/>
      <c r="AT2848" s="30"/>
      <c r="AU2848" s="121"/>
      <c r="AV2848" s="129"/>
      <c r="AW2848" s="129"/>
      <c r="AX2848" s="129"/>
    </row>
    <row r="2849" spans="1:50" x14ac:dyDescent="0.25">
      <c r="A2849" s="154"/>
      <c r="B2849" s="28"/>
      <c r="C2849" s="155"/>
      <c r="D2849" s="25"/>
      <c r="E2849" s="25"/>
      <c r="F2849" s="29"/>
      <c r="G2849" s="29"/>
      <c r="H2849" s="29"/>
      <c r="I2849" s="29"/>
      <c r="J2849" s="29"/>
      <c r="K2849" s="25"/>
      <c r="L2849" s="155"/>
      <c r="M2849" s="155"/>
      <c r="N2849" s="155"/>
      <c r="O2849" s="155"/>
      <c r="P2849" s="155"/>
      <c r="Q2849" s="28"/>
      <c r="R2849" s="29"/>
      <c r="S2849" s="27"/>
      <c r="T2849" s="27"/>
      <c r="U2849" s="28"/>
      <c r="V2849" s="156"/>
      <c r="W2849" s="156"/>
      <c r="X2849" s="156"/>
      <c r="Y2849" s="37"/>
      <c r="Z2849" s="37"/>
      <c r="AA2849" s="37"/>
      <c r="AB2849" s="30"/>
      <c r="AC2849" s="30"/>
      <c r="AD2849" s="31"/>
      <c r="AE2849" s="30"/>
      <c r="AF2849" s="30"/>
      <c r="AG2849" s="32"/>
      <c r="AH2849" s="30"/>
      <c r="AJ2849" s="30"/>
      <c r="AK2849" s="30"/>
      <c r="AL2849" s="30"/>
      <c r="AM2849" s="30"/>
      <c r="AN2849" s="30"/>
      <c r="AO2849" s="30"/>
      <c r="AP2849" s="30"/>
      <c r="AQ2849" s="30"/>
      <c r="AR2849" s="30"/>
      <c r="AS2849" s="30"/>
      <c r="AT2849" s="30"/>
      <c r="AU2849" s="121"/>
      <c r="AV2849" s="129"/>
      <c r="AW2849" s="129"/>
      <c r="AX2849" s="129"/>
    </row>
    <row r="2850" spans="1:50" x14ac:dyDescent="0.25">
      <c r="A2850" s="154"/>
      <c r="B2850" s="28"/>
      <c r="C2850" s="155"/>
      <c r="D2850" s="25"/>
      <c r="E2850" s="25"/>
      <c r="F2850" s="29"/>
      <c r="G2850" s="29"/>
      <c r="H2850" s="29"/>
      <c r="I2850" s="29"/>
      <c r="J2850" s="29"/>
      <c r="K2850" s="25"/>
      <c r="L2850" s="155"/>
      <c r="M2850" s="155"/>
      <c r="N2850" s="155"/>
      <c r="O2850" s="155"/>
      <c r="P2850" s="155"/>
      <c r="Q2850" s="28"/>
      <c r="R2850" s="29"/>
      <c r="S2850" s="27"/>
      <c r="T2850" s="27"/>
      <c r="U2850" s="28"/>
      <c r="V2850" s="156"/>
      <c r="W2850" s="156"/>
      <c r="X2850" s="156"/>
      <c r="Y2850" s="37"/>
      <c r="Z2850" s="37"/>
      <c r="AA2850" s="37"/>
      <c r="AB2850" s="30"/>
      <c r="AC2850" s="30"/>
      <c r="AD2850" s="31"/>
      <c r="AE2850" s="30"/>
      <c r="AF2850" s="30"/>
      <c r="AG2850" s="32"/>
      <c r="AH2850" s="30"/>
      <c r="AJ2850" s="30"/>
      <c r="AK2850" s="30"/>
      <c r="AL2850" s="30"/>
      <c r="AM2850" s="30"/>
      <c r="AN2850" s="30"/>
      <c r="AO2850" s="30"/>
      <c r="AP2850" s="30"/>
      <c r="AQ2850" s="30"/>
      <c r="AR2850" s="30"/>
      <c r="AS2850" s="30"/>
      <c r="AT2850" s="30"/>
      <c r="AU2850" s="121"/>
      <c r="AV2850" s="129"/>
      <c r="AW2850" s="129"/>
      <c r="AX2850" s="129"/>
    </row>
    <row r="2851" spans="1:50" x14ac:dyDescent="0.25">
      <c r="A2851" s="154"/>
      <c r="B2851" s="28"/>
      <c r="C2851" s="155"/>
      <c r="D2851" s="25"/>
      <c r="E2851" s="25"/>
      <c r="F2851" s="29"/>
      <c r="G2851" s="29"/>
      <c r="H2851" s="29"/>
      <c r="I2851" s="29"/>
      <c r="J2851" s="29"/>
      <c r="K2851" s="25"/>
      <c r="L2851" s="155"/>
      <c r="M2851" s="155"/>
      <c r="N2851" s="155"/>
      <c r="O2851" s="155"/>
      <c r="P2851" s="155"/>
      <c r="Q2851" s="28"/>
      <c r="R2851" s="29"/>
      <c r="S2851" s="27"/>
      <c r="T2851" s="27"/>
      <c r="U2851" s="28"/>
      <c r="V2851" s="156"/>
      <c r="W2851" s="156"/>
      <c r="X2851" s="156"/>
      <c r="Y2851" s="37"/>
      <c r="Z2851" s="37"/>
      <c r="AA2851" s="37"/>
      <c r="AB2851" s="30"/>
      <c r="AC2851" s="30"/>
      <c r="AD2851" s="31"/>
      <c r="AE2851" s="30"/>
      <c r="AF2851" s="30"/>
      <c r="AG2851" s="32"/>
      <c r="AH2851" s="30"/>
      <c r="AJ2851" s="30"/>
      <c r="AK2851" s="30"/>
      <c r="AL2851" s="30"/>
      <c r="AM2851" s="30"/>
      <c r="AN2851" s="30"/>
      <c r="AO2851" s="30"/>
      <c r="AP2851" s="30"/>
      <c r="AQ2851" s="30"/>
      <c r="AR2851" s="30"/>
      <c r="AS2851" s="30"/>
      <c r="AT2851" s="30"/>
      <c r="AU2851" s="121"/>
      <c r="AV2851" s="129"/>
      <c r="AW2851" s="129"/>
      <c r="AX2851" s="129"/>
    </row>
    <row r="2852" spans="1:50" x14ac:dyDescent="0.25">
      <c r="A2852" s="154"/>
      <c r="B2852" s="28"/>
      <c r="C2852" s="155"/>
      <c r="D2852" s="25"/>
      <c r="E2852" s="25"/>
      <c r="F2852" s="29"/>
      <c r="G2852" s="29"/>
      <c r="H2852" s="29"/>
      <c r="I2852" s="29"/>
      <c r="J2852" s="29"/>
      <c r="K2852" s="25"/>
      <c r="L2852" s="155"/>
      <c r="M2852" s="155"/>
      <c r="N2852" s="155"/>
      <c r="O2852" s="155"/>
      <c r="P2852" s="155"/>
      <c r="Q2852" s="28"/>
      <c r="R2852" s="29"/>
      <c r="S2852" s="27"/>
      <c r="T2852" s="27"/>
      <c r="U2852" s="28"/>
      <c r="V2852" s="156"/>
      <c r="W2852" s="156"/>
      <c r="X2852" s="156"/>
      <c r="Y2852" s="37"/>
      <c r="Z2852" s="37"/>
      <c r="AA2852" s="37"/>
      <c r="AB2852" s="30"/>
      <c r="AC2852" s="30"/>
      <c r="AD2852" s="31"/>
      <c r="AE2852" s="30"/>
      <c r="AF2852" s="30"/>
      <c r="AG2852" s="32"/>
      <c r="AH2852" s="30"/>
      <c r="AJ2852" s="30"/>
      <c r="AK2852" s="30"/>
      <c r="AL2852" s="30"/>
      <c r="AM2852" s="30"/>
      <c r="AN2852" s="30"/>
      <c r="AO2852" s="30"/>
      <c r="AP2852" s="30"/>
      <c r="AQ2852" s="30"/>
      <c r="AR2852" s="30"/>
      <c r="AS2852" s="30"/>
      <c r="AT2852" s="30"/>
      <c r="AU2852" s="121"/>
      <c r="AV2852" s="129"/>
      <c r="AW2852" s="129"/>
      <c r="AX2852" s="129"/>
    </row>
    <row r="2853" spans="1:50" x14ac:dyDescent="0.25">
      <c r="A2853" s="154"/>
      <c r="B2853" s="28"/>
      <c r="C2853" s="155"/>
      <c r="D2853" s="25"/>
      <c r="E2853" s="25"/>
      <c r="F2853" s="29"/>
      <c r="G2853" s="29"/>
      <c r="H2853" s="29"/>
      <c r="I2853" s="29"/>
      <c r="J2853" s="29"/>
      <c r="K2853" s="25"/>
      <c r="L2853" s="155"/>
      <c r="M2853" s="155"/>
      <c r="N2853" s="155"/>
      <c r="O2853" s="155"/>
      <c r="P2853" s="155"/>
      <c r="Q2853" s="28"/>
      <c r="R2853" s="29"/>
      <c r="S2853" s="27"/>
      <c r="T2853" s="27"/>
      <c r="U2853" s="28"/>
      <c r="V2853" s="156"/>
      <c r="W2853" s="156"/>
      <c r="X2853" s="156"/>
      <c r="Y2853" s="37"/>
      <c r="Z2853" s="37"/>
      <c r="AA2853" s="37"/>
      <c r="AB2853" s="30"/>
      <c r="AC2853" s="30"/>
      <c r="AD2853" s="31"/>
      <c r="AE2853" s="30"/>
      <c r="AF2853" s="30"/>
      <c r="AG2853" s="32"/>
      <c r="AH2853" s="30"/>
      <c r="AJ2853" s="30"/>
      <c r="AK2853" s="30"/>
      <c r="AL2853" s="30"/>
      <c r="AM2853" s="30"/>
      <c r="AN2853" s="30"/>
      <c r="AO2853" s="30"/>
      <c r="AP2853" s="30"/>
      <c r="AQ2853" s="30"/>
      <c r="AR2853" s="30"/>
      <c r="AS2853" s="30"/>
      <c r="AT2853" s="30"/>
      <c r="AU2853" s="121"/>
      <c r="AV2853" s="129"/>
      <c r="AW2853" s="129"/>
      <c r="AX2853" s="129"/>
    </row>
    <row r="2854" spans="1:50" x14ac:dyDescent="0.25">
      <c r="A2854" s="154"/>
      <c r="B2854" s="28"/>
      <c r="C2854" s="155"/>
      <c r="D2854" s="25"/>
      <c r="E2854" s="25"/>
      <c r="F2854" s="29"/>
      <c r="G2854" s="29"/>
      <c r="H2854" s="29"/>
      <c r="I2854" s="29"/>
      <c r="J2854" s="29"/>
      <c r="K2854" s="25"/>
      <c r="L2854" s="155"/>
      <c r="M2854" s="155"/>
      <c r="N2854" s="155"/>
      <c r="O2854" s="155"/>
      <c r="P2854" s="155"/>
      <c r="Q2854" s="28"/>
      <c r="R2854" s="29"/>
      <c r="S2854" s="27"/>
      <c r="T2854" s="27"/>
      <c r="U2854" s="28"/>
      <c r="V2854" s="156"/>
      <c r="W2854" s="156"/>
      <c r="X2854" s="156"/>
      <c r="Y2854" s="37"/>
      <c r="Z2854" s="37"/>
      <c r="AA2854" s="37"/>
      <c r="AB2854" s="30"/>
      <c r="AC2854" s="30"/>
      <c r="AD2854" s="31"/>
      <c r="AE2854" s="30"/>
      <c r="AF2854" s="30"/>
      <c r="AG2854" s="32"/>
      <c r="AH2854" s="30"/>
      <c r="AJ2854" s="30"/>
      <c r="AK2854" s="30"/>
      <c r="AL2854" s="30"/>
      <c r="AM2854" s="30"/>
      <c r="AN2854" s="30"/>
      <c r="AO2854" s="30"/>
      <c r="AP2854" s="30"/>
      <c r="AQ2854" s="30"/>
      <c r="AR2854" s="30"/>
      <c r="AS2854" s="30"/>
      <c r="AT2854" s="30"/>
      <c r="AU2854" s="121"/>
      <c r="AV2854" s="129"/>
      <c r="AW2854" s="129"/>
      <c r="AX2854" s="129"/>
    </row>
    <row r="2855" spans="1:50" x14ac:dyDescent="0.25">
      <c r="A2855" s="154"/>
      <c r="B2855" s="28"/>
      <c r="C2855" s="155"/>
      <c r="D2855" s="25"/>
      <c r="E2855" s="25"/>
      <c r="F2855" s="29"/>
      <c r="G2855" s="29"/>
      <c r="H2855" s="29"/>
      <c r="I2855" s="29"/>
      <c r="J2855" s="29"/>
      <c r="K2855" s="25"/>
      <c r="L2855" s="155"/>
      <c r="M2855" s="155"/>
      <c r="N2855" s="155"/>
      <c r="O2855" s="155"/>
      <c r="P2855" s="155"/>
      <c r="Q2855" s="28"/>
      <c r="R2855" s="29"/>
      <c r="S2855" s="27"/>
      <c r="T2855" s="27"/>
      <c r="U2855" s="28"/>
      <c r="V2855" s="156"/>
      <c r="W2855" s="156"/>
      <c r="X2855" s="156"/>
      <c r="Y2855" s="37"/>
      <c r="Z2855" s="37"/>
      <c r="AA2855" s="37"/>
      <c r="AB2855" s="30"/>
      <c r="AC2855" s="30"/>
      <c r="AD2855" s="31"/>
      <c r="AE2855" s="30"/>
      <c r="AF2855" s="30"/>
      <c r="AG2855" s="32"/>
      <c r="AH2855" s="30"/>
      <c r="AJ2855" s="30"/>
      <c r="AK2855" s="30"/>
      <c r="AL2855" s="30"/>
      <c r="AM2855" s="30"/>
      <c r="AN2855" s="30"/>
      <c r="AO2855" s="30"/>
      <c r="AP2855" s="30"/>
      <c r="AQ2855" s="30"/>
      <c r="AR2855" s="30"/>
      <c r="AS2855" s="30"/>
      <c r="AT2855" s="30"/>
      <c r="AU2855" s="121"/>
      <c r="AV2855" s="129"/>
      <c r="AW2855" s="129"/>
      <c r="AX2855" s="129"/>
    </row>
    <row r="2856" spans="1:50" x14ac:dyDescent="0.25">
      <c r="A2856" s="154"/>
      <c r="B2856" s="28"/>
      <c r="C2856" s="155"/>
      <c r="D2856" s="25"/>
      <c r="E2856" s="25"/>
      <c r="F2856" s="29"/>
      <c r="G2856" s="29"/>
      <c r="H2856" s="29"/>
      <c r="I2856" s="29"/>
      <c r="J2856" s="29"/>
      <c r="K2856" s="25"/>
      <c r="L2856" s="155"/>
      <c r="M2856" s="155"/>
      <c r="N2856" s="155"/>
      <c r="O2856" s="155"/>
      <c r="P2856" s="155"/>
      <c r="Q2856" s="28"/>
      <c r="R2856" s="29"/>
      <c r="S2856" s="27"/>
      <c r="T2856" s="27"/>
      <c r="U2856" s="28"/>
      <c r="V2856" s="156"/>
      <c r="W2856" s="156"/>
      <c r="X2856" s="156"/>
      <c r="Y2856" s="37"/>
      <c r="Z2856" s="37"/>
      <c r="AA2856" s="37"/>
      <c r="AB2856" s="30"/>
      <c r="AC2856" s="30"/>
      <c r="AD2856" s="31"/>
      <c r="AE2856" s="30"/>
      <c r="AF2856" s="30"/>
      <c r="AG2856" s="32"/>
      <c r="AH2856" s="30"/>
      <c r="AJ2856" s="30"/>
      <c r="AK2856" s="30"/>
      <c r="AL2856" s="30"/>
      <c r="AM2856" s="30"/>
      <c r="AN2856" s="30"/>
      <c r="AO2856" s="30"/>
      <c r="AP2856" s="30"/>
      <c r="AQ2856" s="30"/>
      <c r="AR2856" s="30"/>
      <c r="AS2856" s="30"/>
      <c r="AT2856" s="30"/>
      <c r="AU2856" s="121"/>
      <c r="AV2856" s="129"/>
      <c r="AW2856" s="129"/>
      <c r="AX2856" s="129"/>
    </row>
    <row r="2857" spans="1:50" x14ac:dyDescent="0.25">
      <c r="A2857" s="154"/>
      <c r="B2857" s="28"/>
      <c r="C2857" s="155"/>
      <c r="D2857" s="25"/>
      <c r="E2857" s="25"/>
      <c r="F2857" s="29"/>
      <c r="G2857" s="29"/>
      <c r="H2857" s="29"/>
      <c r="I2857" s="29"/>
      <c r="J2857" s="29"/>
      <c r="K2857" s="25"/>
      <c r="L2857" s="155"/>
      <c r="M2857" s="155"/>
      <c r="N2857" s="155"/>
      <c r="O2857" s="155"/>
      <c r="P2857" s="155"/>
      <c r="Q2857" s="28"/>
      <c r="R2857" s="29"/>
      <c r="S2857" s="27"/>
      <c r="T2857" s="27"/>
      <c r="U2857" s="28"/>
      <c r="V2857" s="156"/>
      <c r="W2857" s="156"/>
      <c r="X2857" s="156"/>
      <c r="Y2857" s="37"/>
      <c r="Z2857" s="37"/>
      <c r="AA2857" s="37"/>
      <c r="AB2857" s="30"/>
      <c r="AC2857" s="30"/>
      <c r="AD2857" s="31"/>
      <c r="AE2857" s="30"/>
      <c r="AF2857" s="30"/>
      <c r="AG2857" s="32"/>
      <c r="AH2857" s="30"/>
      <c r="AJ2857" s="30"/>
      <c r="AK2857" s="30"/>
      <c r="AL2857" s="30"/>
      <c r="AM2857" s="30"/>
      <c r="AN2857" s="30"/>
      <c r="AO2857" s="30"/>
      <c r="AP2857" s="30"/>
      <c r="AQ2857" s="30"/>
      <c r="AR2857" s="30"/>
      <c r="AS2857" s="30"/>
      <c r="AT2857" s="30"/>
      <c r="AU2857" s="121"/>
      <c r="AV2857" s="129"/>
      <c r="AW2857" s="129"/>
      <c r="AX2857" s="129"/>
    </row>
    <row r="2858" spans="1:50" x14ac:dyDescent="0.25">
      <c r="A2858" s="154"/>
      <c r="B2858" s="28"/>
      <c r="C2858" s="155"/>
      <c r="D2858" s="25"/>
      <c r="E2858" s="25"/>
      <c r="F2858" s="29"/>
      <c r="G2858" s="29"/>
      <c r="H2858" s="29"/>
      <c r="I2858" s="29"/>
      <c r="J2858" s="29"/>
      <c r="K2858" s="25"/>
      <c r="L2858" s="155"/>
      <c r="M2858" s="155"/>
      <c r="N2858" s="155"/>
      <c r="O2858" s="155"/>
      <c r="P2858" s="155"/>
      <c r="Q2858" s="28"/>
      <c r="R2858" s="29"/>
      <c r="S2858" s="27"/>
      <c r="T2858" s="27"/>
      <c r="U2858" s="28"/>
      <c r="V2858" s="156"/>
      <c r="W2858" s="156"/>
      <c r="X2858" s="156"/>
      <c r="Y2858" s="37"/>
      <c r="Z2858" s="37"/>
      <c r="AA2858" s="37"/>
      <c r="AB2858" s="30"/>
      <c r="AC2858" s="30"/>
      <c r="AD2858" s="31"/>
      <c r="AE2858" s="30"/>
      <c r="AF2858" s="30"/>
      <c r="AG2858" s="32"/>
      <c r="AH2858" s="30"/>
      <c r="AJ2858" s="30"/>
      <c r="AK2858" s="30"/>
      <c r="AL2858" s="30"/>
      <c r="AM2858" s="30"/>
      <c r="AN2858" s="30"/>
      <c r="AO2858" s="30"/>
      <c r="AP2858" s="30"/>
      <c r="AQ2858" s="30"/>
      <c r="AR2858" s="30"/>
      <c r="AS2858" s="30"/>
      <c r="AT2858" s="30"/>
      <c r="AU2858" s="121"/>
      <c r="AV2858" s="129"/>
      <c r="AW2858" s="129"/>
      <c r="AX2858" s="129"/>
    </row>
    <row r="2859" spans="1:50" x14ac:dyDescent="0.25">
      <c r="A2859" s="154"/>
      <c r="B2859" s="28"/>
      <c r="C2859" s="155"/>
      <c r="D2859" s="25"/>
      <c r="E2859" s="25"/>
      <c r="F2859" s="29"/>
      <c r="G2859" s="29"/>
      <c r="H2859" s="29"/>
      <c r="I2859" s="29"/>
      <c r="J2859" s="29"/>
      <c r="K2859" s="25"/>
      <c r="L2859" s="155"/>
      <c r="M2859" s="155"/>
      <c r="N2859" s="155"/>
      <c r="O2859" s="155"/>
      <c r="P2859" s="155"/>
      <c r="Q2859" s="28"/>
      <c r="R2859" s="29"/>
      <c r="S2859" s="27"/>
      <c r="T2859" s="27"/>
      <c r="U2859" s="28"/>
      <c r="V2859" s="156"/>
      <c r="W2859" s="156"/>
      <c r="X2859" s="156"/>
      <c r="Y2859" s="37"/>
      <c r="Z2859" s="37"/>
      <c r="AA2859" s="37"/>
      <c r="AB2859" s="30"/>
      <c r="AC2859" s="30"/>
      <c r="AD2859" s="31"/>
      <c r="AE2859" s="30"/>
      <c r="AF2859" s="30"/>
      <c r="AG2859" s="32"/>
      <c r="AH2859" s="30"/>
      <c r="AJ2859" s="30"/>
      <c r="AK2859" s="30"/>
      <c r="AL2859" s="30"/>
      <c r="AM2859" s="30"/>
      <c r="AN2859" s="30"/>
      <c r="AO2859" s="30"/>
      <c r="AP2859" s="30"/>
      <c r="AQ2859" s="30"/>
      <c r="AR2859" s="30"/>
      <c r="AS2859" s="30"/>
      <c r="AT2859" s="30"/>
      <c r="AU2859" s="121"/>
      <c r="AV2859" s="129"/>
      <c r="AW2859" s="129"/>
      <c r="AX2859" s="129"/>
    </row>
    <row r="2860" spans="1:50" x14ac:dyDescent="0.25">
      <c r="A2860" s="154"/>
      <c r="B2860" s="28"/>
      <c r="C2860" s="155"/>
      <c r="D2860" s="25"/>
      <c r="E2860" s="25"/>
      <c r="F2860" s="29"/>
      <c r="G2860" s="29"/>
      <c r="H2860" s="29"/>
      <c r="I2860" s="29"/>
      <c r="J2860" s="29"/>
      <c r="K2860" s="25"/>
      <c r="L2860" s="155"/>
      <c r="M2860" s="155"/>
      <c r="N2860" s="155"/>
      <c r="O2860" s="155"/>
      <c r="P2860" s="155"/>
      <c r="Q2860" s="28"/>
      <c r="R2860" s="29"/>
      <c r="S2860" s="27"/>
      <c r="T2860" s="27"/>
      <c r="U2860" s="28"/>
      <c r="V2860" s="156"/>
      <c r="W2860" s="156"/>
      <c r="X2860" s="156"/>
      <c r="Y2860" s="37"/>
      <c r="Z2860" s="37"/>
      <c r="AA2860" s="37"/>
      <c r="AB2860" s="30"/>
      <c r="AC2860" s="30"/>
      <c r="AD2860" s="31"/>
      <c r="AE2860" s="30"/>
      <c r="AF2860" s="30"/>
      <c r="AG2860" s="32"/>
      <c r="AH2860" s="30"/>
      <c r="AJ2860" s="30"/>
      <c r="AK2860" s="30"/>
      <c r="AL2860" s="30"/>
      <c r="AM2860" s="30"/>
      <c r="AN2860" s="30"/>
      <c r="AO2860" s="30"/>
      <c r="AP2860" s="30"/>
      <c r="AQ2860" s="30"/>
      <c r="AR2860" s="30"/>
      <c r="AS2860" s="30"/>
      <c r="AT2860" s="30"/>
      <c r="AU2860" s="121"/>
      <c r="AV2860" s="129"/>
      <c r="AW2860" s="129"/>
      <c r="AX2860" s="129"/>
    </row>
    <row r="2861" spans="1:50" x14ac:dyDescent="0.25">
      <c r="A2861" s="154"/>
      <c r="B2861" s="28"/>
      <c r="C2861" s="155"/>
      <c r="D2861" s="25"/>
      <c r="E2861" s="25"/>
      <c r="F2861" s="29"/>
      <c r="G2861" s="29"/>
      <c r="H2861" s="29"/>
      <c r="I2861" s="29"/>
      <c r="J2861" s="29"/>
      <c r="K2861" s="25"/>
      <c r="L2861" s="155"/>
      <c r="M2861" s="155"/>
      <c r="N2861" s="155"/>
      <c r="O2861" s="155"/>
      <c r="P2861" s="155"/>
      <c r="Q2861" s="28"/>
      <c r="R2861" s="29"/>
      <c r="S2861" s="27"/>
      <c r="T2861" s="27"/>
      <c r="U2861" s="28"/>
      <c r="V2861" s="156"/>
      <c r="W2861" s="156"/>
      <c r="X2861" s="156"/>
      <c r="Y2861" s="37"/>
      <c r="Z2861" s="37"/>
      <c r="AA2861" s="37"/>
      <c r="AB2861" s="30"/>
      <c r="AC2861" s="30"/>
      <c r="AD2861" s="31"/>
      <c r="AE2861" s="30"/>
      <c r="AF2861" s="30"/>
      <c r="AG2861" s="32"/>
      <c r="AH2861" s="30"/>
      <c r="AJ2861" s="30"/>
      <c r="AK2861" s="30"/>
      <c r="AL2861" s="30"/>
      <c r="AM2861" s="30"/>
      <c r="AN2861" s="30"/>
      <c r="AO2861" s="30"/>
      <c r="AP2861" s="30"/>
      <c r="AQ2861" s="30"/>
      <c r="AR2861" s="30"/>
      <c r="AS2861" s="30"/>
      <c r="AT2861" s="30"/>
      <c r="AU2861" s="121"/>
      <c r="AV2861" s="129"/>
      <c r="AW2861" s="129"/>
      <c r="AX2861" s="129"/>
    </row>
    <row r="2862" spans="1:50" x14ac:dyDescent="0.25">
      <c r="A2862" s="154"/>
      <c r="B2862" s="28"/>
      <c r="C2862" s="155"/>
      <c r="D2862" s="25"/>
      <c r="E2862" s="25"/>
      <c r="F2862" s="29"/>
      <c r="G2862" s="29"/>
      <c r="H2862" s="29"/>
      <c r="I2862" s="29"/>
      <c r="J2862" s="29"/>
      <c r="K2862" s="25"/>
      <c r="L2862" s="155"/>
      <c r="M2862" s="155"/>
      <c r="N2862" s="155"/>
      <c r="O2862" s="155"/>
      <c r="P2862" s="155"/>
      <c r="Q2862" s="28"/>
      <c r="R2862" s="29"/>
      <c r="S2862" s="27"/>
      <c r="T2862" s="27"/>
      <c r="U2862" s="28"/>
      <c r="V2862" s="156"/>
      <c r="W2862" s="156"/>
      <c r="X2862" s="156"/>
      <c r="Y2862" s="37"/>
      <c r="Z2862" s="37"/>
      <c r="AA2862" s="37"/>
      <c r="AB2862" s="30"/>
      <c r="AC2862" s="30"/>
      <c r="AD2862" s="31"/>
      <c r="AE2862" s="30"/>
      <c r="AF2862" s="30"/>
      <c r="AG2862" s="32"/>
      <c r="AH2862" s="30"/>
      <c r="AJ2862" s="30"/>
      <c r="AK2862" s="30"/>
      <c r="AL2862" s="30"/>
      <c r="AM2862" s="30"/>
      <c r="AN2862" s="30"/>
      <c r="AO2862" s="30"/>
      <c r="AP2862" s="30"/>
      <c r="AQ2862" s="30"/>
      <c r="AR2862" s="30"/>
      <c r="AS2862" s="30"/>
      <c r="AT2862" s="30"/>
      <c r="AU2862" s="121"/>
      <c r="AV2862" s="129"/>
      <c r="AW2862" s="129"/>
      <c r="AX2862" s="129"/>
    </row>
    <row r="2863" spans="1:50" x14ac:dyDescent="0.25">
      <c r="A2863" s="154"/>
      <c r="B2863" s="28"/>
      <c r="C2863" s="155"/>
      <c r="D2863" s="25"/>
      <c r="E2863" s="25"/>
      <c r="F2863" s="29"/>
      <c r="G2863" s="29"/>
      <c r="H2863" s="29"/>
      <c r="I2863" s="29"/>
      <c r="J2863" s="29"/>
      <c r="K2863" s="25"/>
      <c r="L2863" s="155"/>
      <c r="M2863" s="155"/>
      <c r="N2863" s="155"/>
      <c r="O2863" s="155"/>
      <c r="P2863" s="155"/>
      <c r="Q2863" s="28"/>
      <c r="R2863" s="29"/>
      <c r="S2863" s="27"/>
      <c r="T2863" s="27"/>
      <c r="U2863" s="28"/>
      <c r="V2863" s="156"/>
      <c r="W2863" s="156"/>
      <c r="X2863" s="156"/>
      <c r="Y2863" s="37"/>
      <c r="Z2863" s="37"/>
      <c r="AA2863" s="37"/>
      <c r="AB2863" s="30"/>
      <c r="AC2863" s="30"/>
      <c r="AD2863" s="31"/>
      <c r="AE2863" s="30"/>
      <c r="AF2863" s="30"/>
      <c r="AG2863" s="32"/>
      <c r="AH2863" s="30"/>
      <c r="AJ2863" s="30"/>
      <c r="AK2863" s="30"/>
      <c r="AL2863" s="30"/>
      <c r="AM2863" s="30"/>
      <c r="AN2863" s="30"/>
      <c r="AO2863" s="30"/>
      <c r="AP2863" s="30"/>
      <c r="AQ2863" s="30"/>
      <c r="AR2863" s="30"/>
      <c r="AS2863" s="30"/>
      <c r="AT2863" s="30"/>
      <c r="AU2863" s="121"/>
      <c r="AV2863" s="129"/>
      <c r="AW2863" s="129"/>
      <c r="AX2863" s="129"/>
    </row>
    <row r="2864" spans="1:50" x14ac:dyDescent="0.25">
      <c r="A2864" s="154"/>
      <c r="B2864" s="28"/>
      <c r="C2864" s="155"/>
      <c r="D2864" s="25"/>
      <c r="E2864" s="25"/>
      <c r="F2864" s="29"/>
      <c r="G2864" s="29"/>
      <c r="H2864" s="29"/>
      <c r="I2864" s="29"/>
      <c r="J2864" s="29"/>
      <c r="K2864" s="25"/>
      <c r="L2864" s="155"/>
      <c r="M2864" s="155"/>
      <c r="N2864" s="155"/>
      <c r="O2864" s="155"/>
      <c r="P2864" s="155"/>
      <c r="Q2864" s="28"/>
      <c r="R2864" s="29"/>
      <c r="S2864" s="27"/>
      <c r="T2864" s="27"/>
      <c r="U2864" s="28"/>
      <c r="V2864" s="156"/>
      <c r="W2864" s="156"/>
      <c r="X2864" s="156"/>
      <c r="Y2864" s="37"/>
      <c r="Z2864" s="37"/>
      <c r="AA2864" s="37"/>
      <c r="AB2864" s="30"/>
      <c r="AC2864" s="30"/>
      <c r="AD2864" s="31"/>
      <c r="AE2864" s="30"/>
      <c r="AF2864" s="30"/>
      <c r="AG2864" s="32"/>
      <c r="AH2864" s="30"/>
      <c r="AJ2864" s="30"/>
      <c r="AK2864" s="30"/>
      <c r="AL2864" s="30"/>
      <c r="AM2864" s="30"/>
      <c r="AN2864" s="30"/>
      <c r="AO2864" s="30"/>
      <c r="AP2864" s="30"/>
      <c r="AQ2864" s="30"/>
      <c r="AR2864" s="30"/>
      <c r="AS2864" s="30"/>
      <c r="AT2864" s="30"/>
      <c r="AU2864" s="121"/>
      <c r="AV2864" s="129"/>
      <c r="AW2864" s="129"/>
      <c r="AX2864" s="129"/>
    </row>
    <row r="2865" spans="1:50" x14ac:dyDescent="0.25">
      <c r="A2865" s="154"/>
      <c r="B2865" s="28"/>
      <c r="C2865" s="155"/>
      <c r="D2865" s="25"/>
      <c r="E2865" s="25"/>
      <c r="F2865" s="29"/>
      <c r="G2865" s="29"/>
      <c r="H2865" s="29"/>
      <c r="I2865" s="29"/>
      <c r="J2865" s="29"/>
      <c r="K2865" s="25"/>
      <c r="L2865" s="155"/>
      <c r="M2865" s="155"/>
      <c r="N2865" s="155"/>
      <c r="O2865" s="155"/>
      <c r="P2865" s="155"/>
      <c r="Q2865" s="28"/>
      <c r="R2865" s="29"/>
      <c r="S2865" s="27"/>
      <c r="T2865" s="27"/>
      <c r="U2865" s="28"/>
      <c r="V2865" s="156"/>
      <c r="W2865" s="156"/>
      <c r="X2865" s="156"/>
      <c r="Y2865" s="37"/>
      <c r="Z2865" s="37"/>
      <c r="AA2865" s="37"/>
      <c r="AB2865" s="30"/>
      <c r="AC2865" s="30"/>
      <c r="AD2865" s="31"/>
      <c r="AE2865" s="30"/>
      <c r="AF2865" s="30"/>
      <c r="AG2865" s="32"/>
      <c r="AH2865" s="30"/>
      <c r="AJ2865" s="30"/>
      <c r="AK2865" s="30"/>
      <c r="AL2865" s="30"/>
      <c r="AM2865" s="30"/>
      <c r="AN2865" s="30"/>
      <c r="AO2865" s="30"/>
      <c r="AP2865" s="30"/>
      <c r="AQ2865" s="30"/>
      <c r="AR2865" s="30"/>
      <c r="AS2865" s="30"/>
      <c r="AT2865" s="30"/>
      <c r="AU2865" s="121"/>
      <c r="AV2865" s="129"/>
      <c r="AW2865" s="129"/>
      <c r="AX2865" s="129"/>
    </row>
    <row r="2866" spans="1:50" x14ac:dyDescent="0.25">
      <c r="A2866" s="154"/>
      <c r="B2866" s="28"/>
      <c r="C2866" s="155"/>
      <c r="D2866" s="25"/>
      <c r="E2866" s="25"/>
      <c r="F2866" s="29"/>
      <c r="G2866" s="29"/>
      <c r="H2866" s="29"/>
      <c r="I2866" s="29"/>
      <c r="J2866" s="29"/>
      <c r="K2866" s="25"/>
      <c r="L2866" s="155"/>
      <c r="M2866" s="155"/>
      <c r="N2866" s="155"/>
      <c r="O2866" s="155"/>
      <c r="P2866" s="155"/>
      <c r="Q2866" s="28"/>
      <c r="R2866" s="29"/>
      <c r="S2866" s="27"/>
      <c r="T2866" s="27"/>
      <c r="U2866" s="28"/>
      <c r="V2866" s="156"/>
      <c r="W2866" s="156"/>
      <c r="X2866" s="156"/>
      <c r="Y2866" s="37"/>
      <c r="Z2866" s="37"/>
      <c r="AA2866" s="37"/>
      <c r="AB2866" s="30"/>
      <c r="AC2866" s="30"/>
      <c r="AD2866" s="31"/>
      <c r="AE2866" s="30"/>
      <c r="AF2866" s="30"/>
      <c r="AG2866" s="32"/>
      <c r="AH2866" s="30"/>
      <c r="AJ2866" s="30"/>
      <c r="AK2866" s="30"/>
      <c r="AL2866" s="30"/>
      <c r="AM2866" s="30"/>
      <c r="AN2866" s="30"/>
      <c r="AO2866" s="30"/>
      <c r="AP2866" s="30"/>
      <c r="AQ2866" s="30"/>
      <c r="AR2866" s="30"/>
      <c r="AS2866" s="30"/>
      <c r="AT2866" s="30"/>
      <c r="AU2866" s="121"/>
      <c r="AV2866" s="129"/>
      <c r="AW2866" s="129"/>
      <c r="AX2866" s="129"/>
    </row>
    <row r="2867" spans="1:50" x14ac:dyDescent="0.25">
      <c r="A2867" s="154"/>
      <c r="B2867" s="28"/>
      <c r="C2867" s="155"/>
      <c r="D2867" s="25"/>
      <c r="E2867" s="25"/>
      <c r="F2867" s="29"/>
      <c r="G2867" s="29"/>
      <c r="H2867" s="29"/>
      <c r="I2867" s="29"/>
      <c r="J2867" s="29"/>
      <c r="K2867" s="25"/>
      <c r="L2867" s="155"/>
      <c r="M2867" s="155"/>
      <c r="N2867" s="155"/>
      <c r="O2867" s="155"/>
      <c r="P2867" s="155"/>
      <c r="Q2867" s="28"/>
      <c r="R2867" s="29"/>
      <c r="S2867" s="27"/>
      <c r="T2867" s="27"/>
      <c r="U2867" s="28"/>
      <c r="V2867" s="156"/>
      <c r="W2867" s="156"/>
      <c r="X2867" s="156"/>
      <c r="Y2867" s="37"/>
      <c r="Z2867" s="37"/>
      <c r="AA2867" s="37"/>
      <c r="AB2867" s="30"/>
      <c r="AC2867" s="30"/>
      <c r="AD2867" s="31"/>
      <c r="AE2867" s="30"/>
      <c r="AF2867" s="30"/>
      <c r="AG2867" s="32"/>
      <c r="AH2867" s="30"/>
      <c r="AJ2867" s="30"/>
      <c r="AK2867" s="30"/>
      <c r="AL2867" s="30"/>
      <c r="AM2867" s="30"/>
      <c r="AN2867" s="30"/>
      <c r="AO2867" s="30"/>
      <c r="AP2867" s="30"/>
      <c r="AQ2867" s="30"/>
      <c r="AR2867" s="30"/>
      <c r="AS2867" s="30"/>
      <c r="AT2867" s="30"/>
      <c r="AU2867" s="121"/>
      <c r="AV2867" s="129"/>
      <c r="AW2867" s="129"/>
      <c r="AX2867" s="129"/>
    </row>
    <row r="2868" spans="1:50" x14ac:dyDescent="0.25">
      <c r="A2868" s="154"/>
      <c r="B2868" s="28"/>
      <c r="C2868" s="155"/>
      <c r="D2868" s="25"/>
      <c r="E2868" s="25"/>
      <c r="F2868" s="29"/>
      <c r="G2868" s="29"/>
      <c r="H2868" s="29"/>
      <c r="I2868" s="29"/>
      <c r="J2868" s="29"/>
      <c r="K2868" s="25"/>
      <c r="L2868" s="155"/>
      <c r="M2868" s="155"/>
      <c r="N2868" s="155"/>
      <c r="O2868" s="155"/>
      <c r="P2868" s="155"/>
      <c r="Q2868" s="28"/>
      <c r="R2868" s="29"/>
      <c r="S2868" s="27"/>
      <c r="T2868" s="27"/>
      <c r="U2868" s="28"/>
      <c r="V2868" s="156"/>
      <c r="W2868" s="156"/>
      <c r="X2868" s="156"/>
      <c r="Y2868" s="37"/>
      <c r="Z2868" s="37"/>
      <c r="AA2868" s="37"/>
      <c r="AB2868" s="30"/>
      <c r="AC2868" s="30"/>
      <c r="AD2868" s="31"/>
      <c r="AE2868" s="30"/>
      <c r="AF2868" s="30"/>
      <c r="AG2868" s="32"/>
      <c r="AH2868" s="30"/>
      <c r="AJ2868" s="30"/>
      <c r="AK2868" s="30"/>
      <c r="AL2868" s="30"/>
      <c r="AM2868" s="30"/>
      <c r="AN2868" s="30"/>
      <c r="AO2868" s="30"/>
      <c r="AP2868" s="30"/>
      <c r="AQ2868" s="30"/>
      <c r="AR2868" s="30"/>
      <c r="AS2868" s="30"/>
      <c r="AT2868" s="30"/>
      <c r="AU2868" s="121"/>
      <c r="AV2868" s="129"/>
      <c r="AW2868" s="129"/>
      <c r="AX2868" s="129"/>
    </row>
    <row r="2869" spans="1:50" x14ac:dyDescent="0.25">
      <c r="A2869" s="154"/>
      <c r="B2869" s="28"/>
      <c r="C2869" s="155"/>
      <c r="D2869" s="25"/>
      <c r="E2869" s="25"/>
      <c r="F2869" s="29"/>
      <c r="G2869" s="29"/>
      <c r="H2869" s="29"/>
      <c r="I2869" s="29"/>
      <c r="J2869" s="29"/>
      <c r="K2869" s="25"/>
      <c r="L2869" s="155"/>
      <c r="M2869" s="155"/>
      <c r="N2869" s="155"/>
      <c r="O2869" s="155"/>
      <c r="P2869" s="155"/>
      <c r="Q2869" s="28"/>
      <c r="R2869" s="29"/>
      <c r="S2869" s="27"/>
      <c r="T2869" s="27"/>
      <c r="U2869" s="28"/>
      <c r="V2869" s="156"/>
      <c r="W2869" s="156"/>
      <c r="X2869" s="156"/>
      <c r="Y2869" s="37"/>
      <c r="Z2869" s="37"/>
      <c r="AA2869" s="37"/>
      <c r="AB2869" s="30"/>
      <c r="AC2869" s="30"/>
      <c r="AD2869" s="31"/>
      <c r="AE2869" s="30"/>
      <c r="AF2869" s="30"/>
      <c r="AG2869" s="32"/>
      <c r="AH2869" s="30"/>
      <c r="AJ2869" s="30"/>
      <c r="AK2869" s="30"/>
      <c r="AL2869" s="30"/>
      <c r="AM2869" s="30"/>
      <c r="AN2869" s="30"/>
      <c r="AO2869" s="30"/>
      <c r="AP2869" s="30"/>
      <c r="AQ2869" s="30"/>
      <c r="AR2869" s="30"/>
      <c r="AS2869" s="30"/>
      <c r="AT2869" s="30"/>
      <c r="AU2869" s="121"/>
      <c r="AV2869" s="129"/>
      <c r="AW2869" s="129"/>
      <c r="AX2869" s="129"/>
    </row>
    <row r="2870" spans="1:50" x14ac:dyDescent="0.25">
      <c r="A2870" s="154"/>
      <c r="B2870" s="28"/>
      <c r="C2870" s="155"/>
      <c r="D2870" s="25"/>
      <c r="E2870" s="25"/>
      <c r="F2870" s="29"/>
      <c r="G2870" s="29"/>
      <c r="H2870" s="29"/>
      <c r="I2870" s="29"/>
      <c r="J2870" s="29"/>
      <c r="K2870" s="25"/>
      <c r="L2870" s="155"/>
      <c r="M2870" s="155"/>
      <c r="N2870" s="155"/>
      <c r="O2870" s="155"/>
      <c r="P2870" s="155"/>
      <c r="Q2870" s="28"/>
      <c r="R2870" s="29"/>
      <c r="S2870" s="27"/>
      <c r="T2870" s="27"/>
      <c r="U2870" s="28"/>
      <c r="V2870" s="156"/>
      <c r="W2870" s="156"/>
      <c r="X2870" s="156"/>
      <c r="Y2870" s="37"/>
      <c r="Z2870" s="37"/>
      <c r="AA2870" s="37"/>
      <c r="AB2870" s="30"/>
      <c r="AC2870" s="30"/>
      <c r="AD2870" s="31"/>
      <c r="AE2870" s="30"/>
      <c r="AF2870" s="30"/>
      <c r="AG2870" s="32"/>
      <c r="AH2870" s="30"/>
      <c r="AJ2870" s="30"/>
      <c r="AK2870" s="30"/>
      <c r="AL2870" s="30"/>
      <c r="AM2870" s="30"/>
      <c r="AN2870" s="30"/>
      <c r="AO2870" s="30"/>
      <c r="AP2870" s="30"/>
      <c r="AQ2870" s="30"/>
      <c r="AR2870" s="30"/>
      <c r="AS2870" s="30"/>
      <c r="AT2870" s="30"/>
      <c r="AU2870" s="121"/>
      <c r="AV2870" s="129"/>
      <c r="AW2870" s="129"/>
      <c r="AX2870" s="129"/>
    </row>
    <row r="2871" spans="1:50" x14ac:dyDescent="0.25">
      <c r="A2871" s="154"/>
      <c r="B2871" s="28"/>
      <c r="C2871" s="155"/>
      <c r="D2871" s="25"/>
      <c r="E2871" s="25"/>
      <c r="F2871" s="29"/>
      <c r="G2871" s="29"/>
      <c r="H2871" s="29"/>
      <c r="I2871" s="29"/>
      <c r="J2871" s="29"/>
      <c r="K2871" s="25"/>
      <c r="L2871" s="155"/>
      <c r="M2871" s="155"/>
      <c r="N2871" s="155"/>
      <c r="O2871" s="155"/>
      <c r="P2871" s="155"/>
      <c r="Q2871" s="28"/>
      <c r="R2871" s="29"/>
      <c r="S2871" s="27"/>
      <c r="T2871" s="27"/>
      <c r="U2871" s="28"/>
      <c r="V2871" s="156"/>
      <c r="W2871" s="156"/>
      <c r="X2871" s="156"/>
      <c r="Y2871" s="37"/>
      <c r="Z2871" s="37"/>
      <c r="AA2871" s="37"/>
      <c r="AB2871" s="30"/>
      <c r="AC2871" s="30"/>
      <c r="AD2871" s="31"/>
      <c r="AE2871" s="30"/>
      <c r="AF2871" s="30"/>
      <c r="AG2871" s="32"/>
      <c r="AH2871" s="30"/>
      <c r="AJ2871" s="30"/>
      <c r="AK2871" s="30"/>
      <c r="AL2871" s="30"/>
      <c r="AM2871" s="30"/>
      <c r="AN2871" s="30"/>
      <c r="AO2871" s="30"/>
      <c r="AP2871" s="30"/>
      <c r="AQ2871" s="30"/>
      <c r="AR2871" s="30"/>
      <c r="AS2871" s="30"/>
      <c r="AT2871" s="30"/>
      <c r="AU2871" s="121"/>
      <c r="AV2871" s="129"/>
      <c r="AW2871" s="129"/>
      <c r="AX2871" s="129"/>
    </row>
    <row r="2872" spans="1:50" x14ac:dyDescent="0.25">
      <c r="A2872" s="154"/>
      <c r="B2872" s="28"/>
      <c r="C2872" s="155"/>
      <c r="D2872" s="25"/>
      <c r="E2872" s="25"/>
      <c r="F2872" s="29"/>
      <c r="G2872" s="29"/>
      <c r="H2872" s="29"/>
      <c r="I2872" s="29"/>
      <c r="J2872" s="29"/>
      <c r="K2872" s="25"/>
      <c r="L2872" s="155"/>
      <c r="M2872" s="155"/>
      <c r="N2872" s="155"/>
      <c r="O2872" s="155"/>
      <c r="P2872" s="155"/>
      <c r="Q2872" s="28"/>
      <c r="R2872" s="29"/>
      <c r="S2872" s="27"/>
      <c r="T2872" s="27"/>
      <c r="U2872" s="28"/>
      <c r="V2872" s="156"/>
      <c r="W2872" s="156"/>
      <c r="X2872" s="156"/>
      <c r="Y2872" s="37"/>
      <c r="Z2872" s="37"/>
      <c r="AA2872" s="37"/>
      <c r="AB2872" s="30"/>
      <c r="AC2872" s="30"/>
      <c r="AD2872" s="31"/>
      <c r="AE2872" s="30"/>
      <c r="AF2872" s="30"/>
      <c r="AG2872" s="32"/>
      <c r="AH2872" s="30"/>
      <c r="AJ2872" s="30"/>
      <c r="AK2872" s="30"/>
      <c r="AL2872" s="30"/>
      <c r="AM2872" s="30"/>
      <c r="AN2872" s="30"/>
      <c r="AO2872" s="30"/>
      <c r="AP2872" s="30"/>
      <c r="AQ2872" s="30"/>
      <c r="AR2872" s="30"/>
      <c r="AS2872" s="30"/>
      <c r="AT2872" s="30"/>
      <c r="AU2872" s="121"/>
      <c r="AV2872" s="129"/>
      <c r="AW2872" s="129"/>
      <c r="AX2872" s="129"/>
    </row>
    <row r="2873" spans="1:50" x14ac:dyDescent="0.25">
      <c r="A2873" s="154"/>
      <c r="B2873" s="28"/>
      <c r="C2873" s="155"/>
      <c r="D2873" s="25"/>
      <c r="E2873" s="25"/>
      <c r="F2873" s="29"/>
      <c r="G2873" s="29"/>
      <c r="H2873" s="29"/>
      <c r="I2873" s="29"/>
      <c r="J2873" s="29"/>
      <c r="K2873" s="25"/>
      <c r="L2873" s="155"/>
      <c r="M2873" s="155"/>
      <c r="N2873" s="155"/>
      <c r="O2873" s="155"/>
      <c r="P2873" s="155"/>
      <c r="Q2873" s="28"/>
      <c r="R2873" s="29"/>
      <c r="S2873" s="27"/>
      <c r="T2873" s="27"/>
      <c r="U2873" s="28"/>
      <c r="V2873" s="156"/>
      <c r="W2873" s="156"/>
      <c r="X2873" s="156"/>
      <c r="Y2873" s="37"/>
      <c r="Z2873" s="37"/>
      <c r="AA2873" s="37"/>
      <c r="AB2873" s="30"/>
      <c r="AC2873" s="30"/>
      <c r="AD2873" s="31"/>
      <c r="AE2873" s="30"/>
      <c r="AF2873" s="30"/>
      <c r="AG2873" s="32"/>
      <c r="AH2873" s="30"/>
      <c r="AJ2873" s="30"/>
      <c r="AK2873" s="30"/>
      <c r="AL2873" s="30"/>
      <c r="AM2873" s="30"/>
      <c r="AN2873" s="30"/>
      <c r="AO2873" s="30"/>
      <c r="AP2873" s="30"/>
      <c r="AQ2873" s="30"/>
      <c r="AR2873" s="30"/>
      <c r="AS2873" s="30"/>
      <c r="AT2873" s="30"/>
      <c r="AU2873" s="121"/>
      <c r="AV2873" s="129"/>
      <c r="AW2873" s="129"/>
      <c r="AX2873" s="129"/>
    </row>
    <row r="2874" spans="1:50" x14ac:dyDescent="0.25">
      <c r="A2874" s="154"/>
      <c r="B2874" s="28"/>
      <c r="C2874" s="155"/>
      <c r="D2874" s="25"/>
      <c r="E2874" s="25"/>
      <c r="F2874" s="29"/>
      <c r="G2874" s="29"/>
      <c r="H2874" s="29"/>
      <c r="I2874" s="29"/>
      <c r="J2874" s="29"/>
      <c r="K2874" s="25"/>
      <c r="L2874" s="155"/>
      <c r="M2874" s="155"/>
      <c r="N2874" s="155"/>
      <c r="O2874" s="155"/>
      <c r="P2874" s="155"/>
      <c r="Q2874" s="28"/>
      <c r="R2874" s="29"/>
      <c r="S2874" s="27"/>
      <c r="T2874" s="27"/>
      <c r="U2874" s="28"/>
      <c r="V2874" s="156"/>
      <c r="W2874" s="156"/>
      <c r="X2874" s="156"/>
      <c r="Y2874" s="37"/>
      <c r="Z2874" s="37"/>
      <c r="AA2874" s="37"/>
      <c r="AB2874" s="30"/>
      <c r="AC2874" s="30"/>
      <c r="AD2874" s="31"/>
      <c r="AE2874" s="30"/>
      <c r="AF2874" s="30"/>
      <c r="AG2874" s="32"/>
      <c r="AH2874" s="30"/>
      <c r="AJ2874" s="30"/>
      <c r="AK2874" s="30"/>
      <c r="AL2874" s="30"/>
      <c r="AM2874" s="30"/>
      <c r="AN2874" s="30"/>
      <c r="AO2874" s="30"/>
      <c r="AP2874" s="30"/>
      <c r="AQ2874" s="30"/>
      <c r="AR2874" s="30"/>
      <c r="AS2874" s="30"/>
      <c r="AT2874" s="30"/>
      <c r="AU2874" s="121"/>
      <c r="AV2874" s="129"/>
      <c r="AW2874" s="129"/>
      <c r="AX2874" s="129"/>
    </row>
    <row r="2875" spans="1:50" x14ac:dyDescent="0.25">
      <c r="A2875" s="154"/>
      <c r="B2875" s="28"/>
      <c r="C2875" s="155"/>
      <c r="D2875" s="25"/>
      <c r="E2875" s="25"/>
      <c r="F2875" s="29"/>
      <c r="G2875" s="29"/>
      <c r="H2875" s="29"/>
      <c r="I2875" s="29"/>
      <c r="J2875" s="29"/>
      <c r="K2875" s="25"/>
      <c r="L2875" s="155"/>
      <c r="M2875" s="155"/>
      <c r="N2875" s="155"/>
      <c r="O2875" s="155"/>
      <c r="P2875" s="155"/>
      <c r="Q2875" s="28"/>
      <c r="R2875" s="29"/>
      <c r="S2875" s="27"/>
      <c r="T2875" s="27"/>
      <c r="U2875" s="28"/>
      <c r="V2875" s="156"/>
      <c r="W2875" s="156"/>
      <c r="X2875" s="156"/>
      <c r="Y2875" s="37"/>
      <c r="Z2875" s="37"/>
      <c r="AA2875" s="37"/>
      <c r="AB2875" s="30"/>
      <c r="AC2875" s="30"/>
      <c r="AD2875" s="31"/>
      <c r="AE2875" s="30"/>
      <c r="AF2875" s="30"/>
      <c r="AG2875" s="32"/>
      <c r="AH2875" s="30"/>
      <c r="AJ2875" s="30"/>
      <c r="AK2875" s="30"/>
      <c r="AL2875" s="30"/>
      <c r="AM2875" s="30"/>
      <c r="AN2875" s="30"/>
      <c r="AO2875" s="30"/>
      <c r="AP2875" s="30"/>
      <c r="AQ2875" s="30"/>
      <c r="AR2875" s="30"/>
      <c r="AS2875" s="30"/>
      <c r="AT2875" s="30"/>
      <c r="AU2875" s="121"/>
      <c r="AV2875" s="129"/>
      <c r="AW2875" s="129"/>
      <c r="AX2875" s="129"/>
    </row>
    <row r="2876" spans="1:50" x14ac:dyDescent="0.25">
      <c r="A2876" s="154"/>
      <c r="B2876" s="28"/>
      <c r="C2876" s="155"/>
      <c r="D2876" s="25"/>
      <c r="E2876" s="25"/>
      <c r="F2876" s="29"/>
      <c r="G2876" s="29"/>
      <c r="H2876" s="29"/>
      <c r="I2876" s="29"/>
      <c r="J2876" s="29"/>
      <c r="K2876" s="25"/>
      <c r="L2876" s="155"/>
      <c r="M2876" s="155"/>
      <c r="N2876" s="155"/>
      <c r="O2876" s="155"/>
      <c r="P2876" s="155"/>
      <c r="Q2876" s="28"/>
      <c r="R2876" s="29"/>
      <c r="S2876" s="27"/>
      <c r="T2876" s="27"/>
      <c r="U2876" s="28"/>
      <c r="V2876" s="156"/>
      <c r="W2876" s="156"/>
      <c r="X2876" s="156"/>
      <c r="Y2876" s="37"/>
      <c r="Z2876" s="37"/>
      <c r="AA2876" s="37"/>
      <c r="AB2876" s="30"/>
      <c r="AC2876" s="30"/>
      <c r="AD2876" s="31"/>
      <c r="AE2876" s="30"/>
      <c r="AF2876" s="30"/>
      <c r="AG2876" s="32"/>
      <c r="AH2876" s="30"/>
      <c r="AJ2876" s="30"/>
      <c r="AK2876" s="30"/>
      <c r="AL2876" s="30"/>
      <c r="AM2876" s="30"/>
      <c r="AN2876" s="30"/>
      <c r="AO2876" s="30"/>
      <c r="AP2876" s="30"/>
      <c r="AQ2876" s="30"/>
      <c r="AR2876" s="30"/>
      <c r="AS2876" s="30"/>
      <c r="AT2876" s="30"/>
      <c r="AU2876" s="121"/>
      <c r="AV2876" s="129"/>
      <c r="AW2876" s="129"/>
      <c r="AX2876" s="129"/>
    </row>
    <row r="2877" spans="1:50" x14ac:dyDescent="0.25">
      <c r="A2877" s="154"/>
      <c r="B2877" s="28"/>
      <c r="C2877" s="155"/>
      <c r="D2877" s="25"/>
      <c r="E2877" s="25"/>
      <c r="F2877" s="29"/>
      <c r="G2877" s="29"/>
      <c r="H2877" s="29"/>
      <c r="I2877" s="29"/>
      <c r="J2877" s="29"/>
      <c r="K2877" s="25"/>
      <c r="L2877" s="155"/>
      <c r="M2877" s="155"/>
      <c r="N2877" s="155"/>
      <c r="O2877" s="155"/>
      <c r="P2877" s="155"/>
      <c r="Q2877" s="28"/>
      <c r="R2877" s="29"/>
      <c r="S2877" s="27"/>
      <c r="T2877" s="27"/>
      <c r="U2877" s="28"/>
      <c r="V2877" s="156"/>
      <c r="W2877" s="156"/>
      <c r="X2877" s="156"/>
      <c r="Y2877" s="37"/>
      <c r="Z2877" s="37"/>
      <c r="AA2877" s="37"/>
      <c r="AB2877" s="30"/>
      <c r="AC2877" s="30"/>
      <c r="AD2877" s="31"/>
      <c r="AE2877" s="30"/>
      <c r="AF2877" s="30"/>
      <c r="AG2877" s="32"/>
      <c r="AH2877" s="30"/>
      <c r="AJ2877" s="30"/>
      <c r="AK2877" s="30"/>
      <c r="AL2877" s="30"/>
      <c r="AM2877" s="30"/>
      <c r="AN2877" s="30"/>
      <c r="AO2877" s="30"/>
      <c r="AP2877" s="30"/>
      <c r="AQ2877" s="30"/>
      <c r="AR2877" s="30"/>
      <c r="AS2877" s="30"/>
      <c r="AT2877" s="30"/>
      <c r="AU2877" s="121"/>
      <c r="AV2877" s="129"/>
      <c r="AW2877" s="129"/>
      <c r="AX2877" s="129"/>
    </row>
    <row r="2878" spans="1:50" x14ac:dyDescent="0.25">
      <c r="A2878" s="154"/>
      <c r="B2878" s="28"/>
      <c r="C2878" s="155"/>
      <c r="D2878" s="25"/>
      <c r="E2878" s="25"/>
      <c r="F2878" s="29"/>
      <c r="G2878" s="29"/>
      <c r="H2878" s="29"/>
      <c r="I2878" s="29"/>
      <c r="J2878" s="29"/>
      <c r="K2878" s="25"/>
      <c r="L2878" s="155"/>
      <c r="M2878" s="155"/>
      <c r="N2878" s="155"/>
      <c r="O2878" s="155"/>
      <c r="P2878" s="155"/>
      <c r="Q2878" s="28"/>
      <c r="R2878" s="29"/>
      <c r="S2878" s="27"/>
      <c r="T2878" s="27"/>
      <c r="U2878" s="28"/>
      <c r="V2878" s="156"/>
      <c r="W2878" s="156"/>
      <c r="X2878" s="156"/>
      <c r="Y2878" s="37"/>
      <c r="Z2878" s="37"/>
      <c r="AA2878" s="37"/>
      <c r="AB2878" s="30"/>
      <c r="AC2878" s="30"/>
      <c r="AD2878" s="31"/>
      <c r="AE2878" s="30"/>
      <c r="AF2878" s="30"/>
      <c r="AG2878" s="32"/>
      <c r="AH2878" s="30"/>
      <c r="AJ2878" s="30"/>
      <c r="AK2878" s="30"/>
      <c r="AL2878" s="30"/>
      <c r="AM2878" s="30"/>
      <c r="AN2878" s="30"/>
      <c r="AO2878" s="30"/>
      <c r="AP2878" s="30"/>
      <c r="AQ2878" s="30"/>
      <c r="AR2878" s="30"/>
      <c r="AS2878" s="30"/>
      <c r="AT2878" s="30"/>
      <c r="AU2878" s="121"/>
      <c r="AV2878" s="129"/>
      <c r="AW2878" s="129"/>
      <c r="AX2878" s="129"/>
    </row>
    <row r="2879" spans="1:50" x14ac:dyDescent="0.25">
      <c r="A2879" s="154"/>
      <c r="B2879" s="28"/>
      <c r="C2879" s="155"/>
      <c r="D2879" s="25"/>
      <c r="E2879" s="25"/>
      <c r="F2879" s="29"/>
      <c r="G2879" s="29"/>
      <c r="H2879" s="29"/>
      <c r="I2879" s="29"/>
      <c r="J2879" s="29"/>
      <c r="K2879" s="25"/>
      <c r="L2879" s="155"/>
      <c r="M2879" s="155"/>
      <c r="N2879" s="155"/>
      <c r="O2879" s="155"/>
      <c r="P2879" s="155"/>
      <c r="Q2879" s="28"/>
      <c r="R2879" s="29"/>
      <c r="S2879" s="27"/>
      <c r="T2879" s="27"/>
      <c r="U2879" s="28"/>
      <c r="V2879" s="156"/>
      <c r="W2879" s="156"/>
      <c r="X2879" s="156"/>
      <c r="Y2879" s="37"/>
      <c r="Z2879" s="37"/>
      <c r="AA2879" s="37"/>
      <c r="AB2879" s="30"/>
      <c r="AC2879" s="30"/>
      <c r="AD2879" s="31"/>
      <c r="AE2879" s="30"/>
      <c r="AF2879" s="30"/>
      <c r="AG2879" s="32"/>
      <c r="AH2879" s="30"/>
      <c r="AJ2879" s="30"/>
      <c r="AK2879" s="30"/>
      <c r="AL2879" s="30"/>
      <c r="AM2879" s="30"/>
      <c r="AN2879" s="30"/>
      <c r="AO2879" s="30"/>
      <c r="AP2879" s="30"/>
      <c r="AQ2879" s="30"/>
      <c r="AR2879" s="30"/>
      <c r="AS2879" s="30"/>
      <c r="AT2879" s="30"/>
      <c r="AU2879" s="121"/>
      <c r="AV2879" s="129"/>
      <c r="AW2879" s="129"/>
      <c r="AX2879" s="129"/>
    </row>
    <row r="2880" spans="1:50" x14ac:dyDescent="0.25">
      <c r="A2880" s="154"/>
      <c r="B2880" s="28"/>
      <c r="C2880" s="155"/>
      <c r="D2880" s="25"/>
      <c r="E2880" s="25"/>
      <c r="F2880" s="29"/>
      <c r="G2880" s="29"/>
      <c r="H2880" s="29"/>
      <c r="I2880" s="29"/>
      <c r="J2880" s="29"/>
      <c r="K2880" s="25"/>
      <c r="L2880" s="155"/>
      <c r="M2880" s="155"/>
      <c r="N2880" s="155"/>
      <c r="O2880" s="155"/>
      <c r="P2880" s="155"/>
      <c r="Q2880" s="28"/>
      <c r="R2880" s="29"/>
      <c r="S2880" s="27"/>
      <c r="T2880" s="27"/>
      <c r="U2880" s="28"/>
      <c r="V2880" s="156"/>
      <c r="W2880" s="156"/>
      <c r="X2880" s="156"/>
      <c r="Y2880" s="37"/>
      <c r="Z2880" s="37"/>
      <c r="AA2880" s="37"/>
      <c r="AB2880" s="30"/>
      <c r="AC2880" s="30"/>
      <c r="AD2880" s="31"/>
      <c r="AE2880" s="30"/>
      <c r="AF2880" s="30"/>
      <c r="AG2880" s="32"/>
      <c r="AH2880" s="30"/>
      <c r="AJ2880" s="30"/>
      <c r="AK2880" s="30"/>
      <c r="AL2880" s="30"/>
      <c r="AM2880" s="30"/>
      <c r="AN2880" s="30"/>
      <c r="AO2880" s="30"/>
      <c r="AP2880" s="30"/>
      <c r="AQ2880" s="30"/>
      <c r="AR2880" s="30"/>
      <c r="AS2880" s="30"/>
      <c r="AT2880" s="30"/>
      <c r="AU2880" s="121"/>
      <c r="AV2880" s="129"/>
      <c r="AW2880" s="129"/>
      <c r="AX2880" s="129"/>
    </row>
    <row r="2881" spans="1:50" x14ac:dyDescent="0.25">
      <c r="A2881" s="154"/>
      <c r="B2881" s="28"/>
      <c r="C2881" s="155"/>
      <c r="D2881" s="25"/>
      <c r="E2881" s="25"/>
      <c r="F2881" s="29"/>
      <c r="G2881" s="29"/>
      <c r="H2881" s="29"/>
      <c r="I2881" s="29"/>
      <c r="J2881" s="29"/>
      <c r="K2881" s="25"/>
      <c r="L2881" s="155"/>
      <c r="M2881" s="155"/>
      <c r="N2881" s="155"/>
      <c r="O2881" s="155"/>
      <c r="P2881" s="155"/>
      <c r="Q2881" s="28"/>
      <c r="R2881" s="29"/>
      <c r="S2881" s="27"/>
      <c r="T2881" s="27"/>
      <c r="U2881" s="28"/>
      <c r="V2881" s="156"/>
      <c r="W2881" s="156"/>
      <c r="X2881" s="156"/>
      <c r="Y2881" s="37"/>
      <c r="Z2881" s="37"/>
      <c r="AA2881" s="37"/>
      <c r="AB2881" s="30"/>
      <c r="AC2881" s="30"/>
      <c r="AD2881" s="31"/>
      <c r="AE2881" s="30"/>
      <c r="AF2881" s="30"/>
      <c r="AG2881" s="32"/>
      <c r="AH2881" s="30"/>
      <c r="AJ2881" s="30"/>
      <c r="AK2881" s="30"/>
      <c r="AL2881" s="30"/>
      <c r="AM2881" s="30"/>
      <c r="AN2881" s="30"/>
      <c r="AO2881" s="30"/>
      <c r="AP2881" s="30"/>
      <c r="AQ2881" s="30"/>
      <c r="AR2881" s="30"/>
      <c r="AS2881" s="30"/>
      <c r="AT2881" s="30"/>
      <c r="AU2881" s="121"/>
      <c r="AV2881" s="129"/>
      <c r="AW2881" s="129"/>
      <c r="AX2881" s="129"/>
    </row>
    <row r="2882" spans="1:50" x14ac:dyDescent="0.25">
      <c r="A2882" s="154"/>
      <c r="B2882" s="28"/>
      <c r="C2882" s="155"/>
      <c r="D2882" s="25"/>
      <c r="E2882" s="25"/>
      <c r="F2882" s="29"/>
      <c r="G2882" s="29"/>
      <c r="H2882" s="29"/>
      <c r="I2882" s="29"/>
      <c r="J2882" s="29"/>
      <c r="K2882" s="25"/>
      <c r="L2882" s="155"/>
      <c r="M2882" s="155"/>
      <c r="N2882" s="155"/>
      <c r="O2882" s="155"/>
      <c r="P2882" s="155"/>
      <c r="Q2882" s="28"/>
      <c r="R2882" s="29"/>
      <c r="S2882" s="27"/>
      <c r="T2882" s="27"/>
      <c r="U2882" s="28"/>
      <c r="V2882" s="156"/>
      <c r="W2882" s="156"/>
      <c r="X2882" s="156"/>
      <c r="Y2882" s="37"/>
      <c r="Z2882" s="37"/>
      <c r="AA2882" s="37"/>
      <c r="AB2882" s="30"/>
      <c r="AC2882" s="30"/>
      <c r="AD2882" s="31"/>
      <c r="AE2882" s="30"/>
      <c r="AF2882" s="30"/>
      <c r="AG2882" s="32"/>
      <c r="AH2882" s="30"/>
      <c r="AJ2882" s="30"/>
      <c r="AK2882" s="30"/>
      <c r="AL2882" s="30"/>
      <c r="AM2882" s="30"/>
      <c r="AN2882" s="30"/>
      <c r="AO2882" s="30"/>
      <c r="AP2882" s="30"/>
      <c r="AQ2882" s="30"/>
      <c r="AR2882" s="30"/>
      <c r="AS2882" s="30"/>
      <c r="AT2882" s="30"/>
      <c r="AU2882" s="121"/>
      <c r="AV2882" s="129"/>
      <c r="AW2882" s="129"/>
      <c r="AX2882" s="129"/>
    </row>
    <row r="2883" spans="1:50" x14ac:dyDescent="0.25">
      <c r="A2883" s="154"/>
      <c r="B2883" s="28"/>
      <c r="C2883" s="155"/>
      <c r="D2883" s="25"/>
      <c r="E2883" s="25"/>
      <c r="F2883" s="29"/>
      <c r="G2883" s="29"/>
      <c r="H2883" s="29"/>
      <c r="I2883" s="29"/>
      <c r="J2883" s="29"/>
      <c r="K2883" s="25"/>
      <c r="L2883" s="155"/>
      <c r="M2883" s="155"/>
      <c r="N2883" s="155"/>
      <c r="O2883" s="155"/>
      <c r="P2883" s="155"/>
      <c r="Q2883" s="28"/>
      <c r="R2883" s="29"/>
      <c r="S2883" s="27"/>
      <c r="T2883" s="27"/>
      <c r="U2883" s="28"/>
      <c r="V2883" s="156"/>
      <c r="W2883" s="156"/>
      <c r="X2883" s="156"/>
      <c r="Y2883" s="37"/>
      <c r="Z2883" s="37"/>
      <c r="AA2883" s="37"/>
      <c r="AB2883" s="30"/>
      <c r="AC2883" s="30"/>
      <c r="AD2883" s="31"/>
      <c r="AE2883" s="30"/>
      <c r="AF2883" s="30"/>
      <c r="AG2883" s="32"/>
      <c r="AH2883" s="30"/>
      <c r="AJ2883" s="30"/>
      <c r="AK2883" s="30"/>
      <c r="AL2883" s="30"/>
      <c r="AM2883" s="30"/>
      <c r="AN2883" s="30"/>
      <c r="AO2883" s="30"/>
      <c r="AP2883" s="30"/>
      <c r="AQ2883" s="30"/>
      <c r="AR2883" s="30"/>
      <c r="AS2883" s="30"/>
      <c r="AT2883" s="30"/>
      <c r="AU2883" s="121"/>
      <c r="AV2883" s="129"/>
      <c r="AW2883" s="129"/>
      <c r="AX2883" s="129"/>
    </row>
    <row r="2884" spans="1:50" x14ac:dyDescent="0.25">
      <c r="A2884" s="154"/>
      <c r="B2884" s="28"/>
      <c r="C2884" s="155"/>
      <c r="D2884" s="25"/>
      <c r="E2884" s="25"/>
      <c r="F2884" s="29"/>
      <c r="G2884" s="29"/>
      <c r="H2884" s="29"/>
      <c r="I2884" s="29"/>
      <c r="J2884" s="29"/>
      <c r="K2884" s="25"/>
      <c r="L2884" s="155"/>
      <c r="M2884" s="155"/>
      <c r="N2884" s="155"/>
      <c r="O2884" s="155"/>
      <c r="P2884" s="155"/>
      <c r="Q2884" s="28"/>
      <c r="R2884" s="29"/>
      <c r="S2884" s="27"/>
      <c r="T2884" s="27"/>
      <c r="U2884" s="28"/>
      <c r="V2884" s="156"/>
      <c r="W2884" s="156"/>
      <c r="X2884" s="156"/>
      <c r="Y2884" s="37"/>
      <c r="Z2884" s="37"/>
      <c r="AA2884" s="37"/>
      <c r="AB2884" s="30"/>
      <c r="AC2884" s="30"/>
      <c r="AD2884" s="31"/>
      <c r="AE2884" s="30"/>
      <c r="AF2884" s="30"/>
      <c r="AG2884" s="32"/>
      <c r="AH2884" s="30"/>
      <c r="AJ2884" s="30"/>
      <c r="AK2884" s="30"/>
      <c r="AL2884" s="30"/>
      <c r="AM2884" s="30"/>
      <c r="AN2884" s="30"/>
      <c r="AO2884" s="30"/>
      <c r="AP2884" s="30"/>
      <c r="AQ2884" s="30"/>
      <c r="AR2884" s="30"/>
      <c r="AS2884" s="30"/>
      <c r="AT2884" s="30"/>
      <c r="AU2884" s="121"/>
      <c r="AV2884" s="129"/>
      <c r="AW2884" s="129"/>
      <c r="AX2884" s="129"/>
    </row>
    <row r="2885" spans="1:50" x14ac:dyDescent="0.25">
      <c r="A2885" s="154"/>
      <c r="B2885" s="28"/>
      <c r="C2885" s="155"/>
      <c r="D2885" s="25"/>
      <c r="E2885" s="25"/>
      <c r="F2885" s="29"/>
      <c r="G2885" s="29"/>
      <c r="H2885" s="29"/>
      <c r="I2885" s="29"/>
      <c r="J2885" s="29"/>
      <c r="K2885" s="25"/>
      <c r="L2885" s="155"/>
      <c r="M2885" s="155"/>
      <c r="N2885" s="155"/>
      <c r="O2885" s="155"/>
      <c r="P2885" s="155"/>
      <c r="Q2885" s="28"/>
      <c r="R2885" s="29"/>
      <c r="S2885" s="27"/>
      <c r="T2885" s="27"/>
      <c r="U2885" s="28"/>
      <c r="V2885" s="156"/>
      <c r="W2885" s="156"/>
      <c r="X2885" s="156"/>
      <c r="Y2885" s="37"/>
      <c r="Z2885" s="37"/>
      <c r="AA2885" s="37"/>
      <c r="AB2885" s="30"/>
      <c r="AC2885" s="30"/>
      <c r="AD2885" s="31"/>
      <c r="AE2885" s="30"/>
      <c r="AF2885" s="30"/>
      <c r="AG2885" s="32"/>
      <c r="AH2885" s="30"/>
      <c r="AJ2885" s="30"/>
      <c r="AK2885" s="30"/>
      <c r="AL2885" s="30"/>
      <c r="AM2885" s="30"/>
      <c r="AN2885" s="30"/>
      <c r="AO2885" s="30"/>
      <c r="AP2885" s="30"/>
      <c r="AQ2885" s="30"/>
      <c r="AR2885" s="30"/>
      <c r="AS2885" s="30"/>
      <c r="AT2885" s="30"/>
      <c r="AU2885" s="121"/>
      <c r="AV2885" s="129"/>
      <c r="AW2885" s="129"/>
      <c r="AX2885" s="129"/>
    </row>
    <row r="2886" spans="1:50" x14ac:dyDescent="0.25">
      <c r="A2886" s="154"/>
      <c r="B2886" s="28"/>
      <c r="C2886" s="155"/>
      <c r="D2886" s="25"/>
      <c r="E2886" s="25"/>
      <c r="F2886" s="29"/>
      <c r="G2886" s="29"/>
      <c r="H2886" s="29"/>
      <c r="I2886" s="29"/>
      <c r="J2886" s="29"/>
      <c r="K2886" s="25"/>
      <c r="L2886" s="155"/>
      <c r="M2886" s="155"/>
      <c r="N2886" s="155"/>
      <c r="O2886" s="155"/>
      <c r="P2886" s="155"/>
      <c r="Q2886" s="28"/>
      <c r="R2886" s="29"/>
      <c r="S2886" s="27"/>
      <c r="T2886" s="27"/>
      <c r="U2886" s="28"/>
      <c r="V2886" s="156"/>
      <c r="W2886" s="156"/>
      <c r="X2886" s="156"/>
      <c r="Y2886" s="37"/>
      <c r="Z2886" s="37"/>
      <c r="AA2886" s="37"/>
      <c r="AB2886" s="30"/>
      <c r="AC2886" s="30"/>
      <c r="AD2886" s="31"/>
      <c r="AE2886" s="30"/>
      <c r="AF2886" s="30"/>
      <c r="AG2886" s="32"/>
      <c r="AH2886" s="30"/>
      <c r="AJ2886" s="30"/>
      <c r="AK2886" s="30"/>
      <c r="AL2886" s="30"/>
      <c r="AM2886" s="30"/>
      <c r="AN2886" s="30"/>
      <c r="AO2886" s="30"/>
      <c r="AP2886" s="30"/>
      <c r="AQ2886" s="30"/>
      <c r="AR2886" s="30"/>
      <c r="AS2886" s="30"/>
      <c r="AT2886" s="30"/>
      <c r="AU2886" s="121"/>
      <c r="AV2886" s="129"/>
      <c r="AW2886" s="129"/>
      <c r="AX2886" s="129"/>
    </row>
    <row r="2887" spans="1:50" x14ac:dyDescent="0.25">
      <c r="A2887" s="154"/>
      <c r="B2887" s="28"/>
      <c r="C2887" s="155"/>
      <c r="D2887" s="25"/>
      <c r="E2887" s="25"/>
      <c r="F2887" s="29"/>
      <c r="G2887" s="29"/>
      <c r="H2887" s="29"/>
      <c r="I2887" s="29"/>
      <c r="J2887" s="29"/>
      <c r="K2887" s="25"/>
      <c r="L2887" s="155"/>
      <c r="M2887" s="155"/>
      <c r="N2887" s="155"/>
      <c r="O2887" s="155"/>
      <c r="P2887" s="155"/>
      <c r="Q2887" s="28"/>
      <c r="R2887" s="29"/>
      <c r="S2887" s="27"/>
      <c r="T2887" s="27"/>
      <c r="U2887" s="28"/>
      <c r="V2887" s="156"/>
      <c r="W2887" s="156"/>
      <c r="X2887" s="156"/>
      <c r="Y2887" s="37"/>
      <c r="Z2887" s="37"/>
      <c r="AA2887" s="37"/>
      <c r="AB2887" s="30"/>
      <c r="AC2887" s="30"/>
      <c r="AD2887" s="31"/>
      <c r="AE2887" s="30"/>
      <c r="AF2887" s="30"/>
      <c r="AG2887" s="32"/>
      <c r="AH2887" s="30"/>
      <c r="AJ2887" s="30"/>
      <c r="AK2887" s="30"/>
      <c r="AL2887" s="30"/>
      <c r="AM2887" s="30"/>
      <c r="AN2887" s="30"/>
      <c r="AO2887" s="30"/>
      <c r="AP2887" s="30"/>
      <c r="AQ2887" s="30"/>
      <c r="AR2887" s="30"/>
      <c r="AS2887" s="30"/>
      <c r="AT2887" s="30"/>
      <c r="AU2887" s="121"/>
      <c r="AV2887" s="129"/>
      <c r="AW2887" s="129"/>
      <c r="AX2887" s="129"/>
    </row>
    <row r="2888" spans="1:50" x14ac:dyDescent="0.25">
      <c r="A2888" s="154"/>
      <c r="B2888" s="28"/>
      <c r="C2888" s="155"/>
      <c r="D2888" s="25"/>
      <c r="E2888" s="25"/>
      <c r="F2888" s="29"/>
      <c r="G2888" s="29"/>
      <c r="H2888" s="29"/>
      <c r="I2888" s="29"/>
      <c r="J2888" s="29"/>
      <c r="K2888" s="25"/>
      <c r="L2888" s="155"/>
      <c r="M2888" s="155"/>
      <c r="N2888" s="155"/>
      <c r="O2888" s="155"/>
      <c r="P2888" s="155"/>
      <c r="Q2888" s="28"/>
      <c r="R2888" s="29"/>
      <c r="S2888" s="27"/>
      <c r="T2888" s="27"/>
      <c r="U2888" s="28"/>
      <c r="V2888" s="156"/>
      <c r="W2888" s="156"/>
      <c r="X2888" s="156"/>
      <c r="Y2888" s="37"/>
      <c r="Z2888" s="37"/>
      <c r="AA2888" s="37"/>
      <c r="AB2888" s="30"/>
      <c r="AC2888" s="30"/>
      <c r="AD2888" s="31"/>
      <c r="AE2888" s="30"/>
      <c r="AF2888" s="30"/>
      <c r="AG2888" s="32"/>
      <c r="AH2888" s="30"/>
      <c r="AJ2888" s="30"/>
      <c r="AK2888" s="30"/>
      <c r="AL2888" s="30"/>
      <c r="AM2888" s="30"/>
      <c r="AN2888" s="30"/>
      <c r="AO2888" s="30"/>
      <c r="AP2888" s="30"/>
      <c r="AQ2888" s="30"/>
      <c r="AR2888" s="30"/>
      <c r="AS2888" s="30"/>
      <c r="AT2888" s="30"/>
      <c r="AU2888" s="121"/>
      <c r="AV2888" s="129"/>
      <c r="AW2888" s="129"/>
      <c r="AX2888" s="129"/>
    </row>
    <row r="2889" spans="1:50" x14ac:dyDescent="0.25">
      <c r="A2889" s="154"/>
      <c r="B2889" s="28"/>
      <c r="C2889" s="155"/>
      <c r="D2889" s="25"/>
      <c r="E2889" s="25"/>
      <c r="F2889" s="29"/>
      <c r="G2889" s="29"/>
      <c r="H2889" s="29"/>
      <c r="I2889" s="29"/>
      <c r="J2889" s="29"/>
      <c r="K2889" s="25"/>
      <c r="L2889" s="155"/>
      <c r="M2889" s="155"/>
      <c r="N2889" s="155"/>
      <c r="O2889" s="155"/>
      <c r="P2889" s="155"/>
      <c r="Q2889" s="28"/>
      <c r="R2889" s="29"/>
      <c r="S2889" s="27"/>
      <c r="T2889" s="27"/>
      <c r="U2889" s="28"/>
      <c r="V2889" s="156"/>
      <c r="W2889" s="156"/>
      <c r="X2889" s="156"/>
      <c r="Y2889" s="37"/>
      <c r="Z2889" s="37"/>
      <c r="AA2889" s="37"/>
      <c r="AB2889" s="30"/>
      <c r="AC2889" s="30"/>
      <c r="AD2889" s="31"/>
      <c r="AE2889" s="30"/>
      <c r="AF2889" s="30"/>
      <c r="AG2889" s="32"/>
      <c r="AH2889" s="30"/>
      <c r="AJ2889" s="30"/>
      <c r="AK2889" s="30"/>
      <c r="AL2889" s="30"/>
      <c r="AM2889" s="30"/>
      <c r="AN2889" s="30"/>
      <c r="AO2889" s="30"/>
      <c r="AP2889" s="30"/>
      <c r="AQ2889" s="30"/>
      <c r="AR2889" s="30"/>
      <c r="AS2889" s="30"/>
      <c r="AT2889" s="30"/>
      <c r="AU2889" s="121"/>
      <c r="AV2889" s="129"/>
      <c r="AW2889" s="129"/>
      <c r="AX2889" s="129"/>
    </row>
    <row r="2890" spans="1:50" x14ac:dyDescent="0.25">
      <c r="A2890" s="154"/>
      <c r="B2890" s="28"/>
      <c r="C2890" s="155"/>
      <c r="D2890" s="25"/>
      <c r="E2890" s="25"/>
      <c r="F2890" s="29"/>
      <c r="G2890" s="29"/>
      <c r="H2890" s="29"/>
      <c r="I2890" s="29"/>
      <c r="J2890" s="29"/>
      <c r="K2890" s="25"/>
      <c r="L2890" s="155"/>
      <c r="M2890" s="155"/>
      <c r="N2890" s="155"/>
      <c r="O2890" s="155"/>
      <c r="P2890" s="155"/>
      <c r="Q2890" s="28"/>
      <c r="R2890" s="29"/>
      <c r="S2890" s="27"/>
      <c r="T2890" s="27"/>
      <c r="U2890" s="28"/>
      <c r="V2890" s="156"/>
      <c r="W2890" s="156"/>
      <c r="X2890" s="156"/>
      <c r="Y2890" s="37"/>
      <c r="Z2890" s="37"/>
      <c r="AA2890" s="37"/>
      <c r="AB2890" s="30"/>
      <c r="AC2890" s="30"/>
      <c r="AD2890" s="31"/>
      <c r="AE2890" s="30"/>
      <c r="AF2890" s="30"/>
      <c r="AG2890" s="32"/>
      <c r="AH2890" s="30"/>
      <c r="AJ2890" s="30"/>
      <c r="AK2890" s="30"/>
      <c r="AL2890" s="30"/>
      <c r="AM2890" s="30"/>
      <c r="AN2890" s="30"/>
      <c r="AO2890" s="30"/>
      <c r="AP2890" s="30"/>
      <c r="AQ2890" s="30"/>
      <c r="AR2890" s="30"/>
      <c r="AS2890" s="30"/>
      <c r="AT2890" s="30"/>
      <c r="AU2890" s="121"/>
      <c r="AV2890" s="129"/>
      <c r="AW2890" s="129"/>
      <c r="AX2890" s="129"/>
    </row>
    <row r="2891" spans="1:50" x14ac:dyDescent="0.25">
      <c r="A2891" s="154"/>
      <c r="B2891" s="28"/>
      <c r="C2891" s="155"/>
      <c r="D2891" s="25"/>
      <c r="E2891" s="25"/>
      <c r="F2891" s="29"/>
      <c r="G2891" s="29"/>
      <c r="H2891" s="29"/>
      <c r="I2891" s="29"/>
      <c r="J2891" s="29"/>
      <c r="K2891" s="25"/>
      <c r="L2891" s="155"/>
      <c r="M2891" s="155"/>
      <c r="N2891" s="155"/>
      <c r="O2891" s="155"/>
      <c r="P2891" s="155"/>
      <c r="Q2891" s="28"/>
      <c r="R2891" s="29"/>
      <c r="S2891" s="27"/>
      <c r="T2891" s="27"/>
      <c r="U2891" s="28"/>
      <c r="V2891" s="156"/>
      <c r="W2891" s="156"/>
      <c r="X2891" s="156"/>
      <c r="Y2891" s="37"/>
      <c r="Z2891" s="37"/>
      <c r="AA2891" s="37"/>
      <c r="AB2891" s="30"/>
      <c r="AC2891" s="30"/>
      <c r="AD2891" s="31"/>
      <c r="AE2891" s="30"/>
      <c r="AF2891" s="30"/>
      <c r="AG2891" s="32"/>
      <c r="AH2891" s="30"/>
      <c r="AJ2891" s="30"/>
      <c r="AK2891" s="30"/>
      <c r="AL2891" s="30"/>
      <c r="AM2891" s="30"/>
      <c r="AN2891" s="30"/>
      <c r="AO2891" s="30"/>
      <c r="AP2891" s="30"/>
      <c r="AQ2891" s="30"/>
      <c r="AR2891" s="30"/>
      <c r="AS2891" s="30"/>
      <c r="AT2891" s="30"/>
      <c r="AU2891" s="121"/>
      <c r="AV2891" s="129"/>
      <c r="AW2891" s="129"/>
      <c r="AX2891" s="129"/>
    </row>
    <row r="2892" spans="1:50" x14ac:dyDescent="0.25">
      <c r="A2892" s="154"/>
      <c r="B2892" s="28"/>
      <c r="C2892" s="155"/>
      <c r="D2892" s="25"/>
      <c r="E2892" s="25"/>
      <c r="F2892" s="29"/>
      <c r="G2892" s="29"/>
      <c r="H2892" s="29"/>
      <c r="I2892" s="29"/>
      <c r="J2892" s="29"/>
      <c r="K2892" s="25"/>
      <c r="L2892" s="155"/>
      <c r="M2892" s="155"/>
      <c r="N2892" s="155"/>
      <c r="O2892" s="155"/>
      <c r="P2892" s="155"/>
      <c r="Q2892" s="28"/>
      <c r="R2892" s="29"/>
      <c r="S2892" s="27"/>
      <c r="T2892" s="27"/>
      <c r="U2892" s="28"/>
      <c r="V2892" s="156"/>
      <c r="W2892" s="156"/>
      <c r="X2892" s="156"/>
      <c r="Y2892" s="37"/>
      <c r="Z2892" s="37"/>
      <c r="AA2892" s="37"/>
      <c r="AB2892" s="30"/>
      <c r="AC2892" s="30"/>
      <c r="AD2892" s="31"/>
      <c r="AE2892" s="30"/>
      <c r="AF2892" s="30"/>
      <c r="AG2892" s="32"/>
      <c r="AH2892" s="30"/>
      <c r="AJ2892" s="30"/>
      <c r="AK2892" s="30"/>
      <c r="AL2892" s="30"/>
      <c r="AM2892" s="30"/>
      <c r="AN2892" s="30"/>
      <c r="AO2892" s="30"/>
      <c r="AP2892" s="30"/>
      <c r="AQ2892" s="30"/>
      <c r="AR2892" s="30"/>
      <c r="AS2892" s="30"/>
      <c r="AT2892" s="30"/>
      <c r="AU2892" s="121"/>
      <c r="AV2892" s="129"/>
      <c r="AW2892" s="129"/>
      <c r="AX2892" s="129"/>
    </row>
    <row r="2893" spans="1:50" x14ac:dyDescent="0.25">
      <c r="A2893" s="154"/>
      <c r="B2893" s="28"/>
      <c r="C2893" s="155"/>
      <c r="D2893" s="25"/>
      <c r="E2893" s="25"/>
      <c r="F2893" s="29"/>
      <c r="G2893" s="29"/>
      <c r="H2893" s="29"/>
      <c r="I2893" s="29"/>
      <c r="J2893" s="29"/>
      <c r="K2893" s="25"/>
      <c r="L2893" s="155"/>
      <c r="M2893" s="155"/>
      <c r="N2893" s="155"/>
      <c r="O2893" s="155"/>
      <c r="P2893" s="155"/>
      <c r="Q2893" s="28"/>
      <c r="R2893" s="29"/>
      <c r="S2893" s="27"/>
      <c r="T2893" s="27"/>
      <c r="U2893" s="28"/>
      <c r="V2893" s="156"/>
      <c r="W2893" s="156"/>
      <c r="X2893" s="156"/>
      <c r="Y2893" s="37"/>
      <c r="Z2893" s="37"/>
      <c r="AA2893" s="37"/>
      <c r="AB2893" s="30"/>
      <c r="AC2893" s="30"/>
      <c r="AD2893" s="31"/>
      <c r="AE2893" s="30"/>
      <c r="AF2893" s="30"/>
      <c r="AG2893" s="32"/>
      <c r="AH2893" s="30"/>
      <c r="AJ2893" s="30"/>
      <c r="AK2893" s="30"/>
      <c r="AL2893" s="30"/>
      <c r="AM2893" s="30"/>
      <c r="AN2893" s="30"/>
      <c r="AO2893" s="30"/>
      <c r="AP2893" s="30"/>
      <c r="AQ2893" s="30"/>
      <c r="AR2893" s="30"/>
      <c r="AS2893" s="30"/>
      <c r="AT2893" s="30"/>
      <c r="AU2893" s="121"/>
      <c r="AV2893" s="129"/>
      <c r="AW2893" s="129"/>
      <c r="AX2893" s="129"/>
    </row>
    <row r="2894" spans="1:50" x14ac:dyDescent="0.25">
      <c r="A2894" s="154"/>
      <c r="B2894" s="28"/>
      <c r="C2894" s="155"/>
      <c r="D2894" s="25"/>
      <c r="E2894" s="25"/>
      <c r="F2894" s="29"/>
      <c r="G2894" s="29"/>
      <c r="H2894" s="29"/>
      <c r="I2894" s="29"/>
      <c r="J2894" s="29"/>
      <c r="K2894" s="25"/>
      <c r="L2894" s="155"/>
      <c r="M2894" s="155"/>
      <c r="N2894" s="155"/>
      <c r="O2894" s="155"/>
      <c r="P2894" s="155"/>
      <c r="Q2894" s="28"/>
      <c r="R2894" s="29"/>
      <c r="S2894" s="27"/>
      <c r="T2894" s="27"/>
      <c r="U2894" s="28"/>
      <c r="V2894" s="156"/>
      <c r="W2894" s="156"/>
      <c r="X2894" s="156"/>
      <c r="Y2894" s="37"/>
      <c r="Z2894" s="37"/>
      <c r="AA2894" s="37"/>
      <c r="AB2894" s="30"/>
      <c r="AC2894" s="30"/>
      <c r="AD2894" s="31"/>
      <c r="AE2894" s="30"/>
      <c r="AF2894" s="30"/>
      <c r="AG2894" s="32"/>
      <c r="AH2894" s="30"/>
      <c r="AJ2894" s="30"/>
      <c r="AK2894" s="30"/>
      <c r="AL2894" s="30"/>
      <c r="AM2894" s="30"/>
      <c r="AN2894" s="30"/>
      <c r="AO2894" s="30"/>
      <c r="AP2894" s="30"/>
      <c r="AQ2894" s="30"/>
      <c r="AR2894" s="30"/>
      <c r="AS2894" s="30"/>
      <c r="AT2894" s="30"/>
      <c r="AU2894" s="121"/>
      <c r="AV2894" s="129"/>
      <c r="AW2894" s="129"/>
      <c r="AX2894" s="129"/>
    </row>
    <row r="2895" spans="1:50" x14ac:dyDescent="0.25">
      <c r="A2895" s="154"/>
      <c r="B2895" s="28"/>
      <c r="C2895" s="155"/>
      <c r="D2895" s="25"/>
      <c r="E2895" s="25"/>
      <c r="F2895" s="29"/>
      <c r="G2895" s="29"/>
      <c r="H2895" s="29"/>
      <c r="I2895" s="29"/>
      <c r="J2895" s="29"/>
      <c r="K2895" s="25"/>
      <c r="L2895" s="155"/>
      <c r="M2895" s="155"/>
      <c r="N2895" s="155"/>
      <c r="O2895" s="155"/>
      <c r="P2895" s="155"/>
      <c r="Q2895" s="28"/>
      <c r="R2895" s="29"/>
      <c r="S2895" s="27"/>
      <c r="T2895" s="27"/>
      <c r="U2895" s="28"/>
      <c r="V2895" s="156"/>
      <c r="W2895" s="156"/>
      <c r="X2895" s="156"/>
      <c r="Y2895" s="37"/>
      <c r="Z2895" s="37"/>
      <c r="AA2895" s="37"/>
      <c r="AB2895" s="30"/>
      <c r="AC2895" s="30"/>
      <c r="AD2895" s="31"/>
      <c r="AE2895" s="30"/>
      <c r="AF2895" s="30"/>
      <c r="AG2895" s="32"/>
      <c r="AH2895" s="30"/>
      <c r="AJ2895" s="30"/>
      <c r="AK2895" s="30"/>
      <c r="AL2895" s="30"/>
      <c r="AM2895" s="30"/>
      <c r="AN2895" s="30"/>
      <c r="AO2895" s="30"/>
      <c r="AP2895" s="30"/>
      <c r="AQ2895" s="30"/>
      <c r="AR2895" s="30"/>
      <c r="AS2895" s="30"/>
      <c r="AT2895" s="30"/>
      <c r="AU2895" s="121"/>
      <c r="AV2895" s="129"/>
      <c r="AW2895" s="129"/>
      <c r="AX2895" s="129"/>
    </row>
    <row r="2896" spans="1:50" x14ac:dyDescent="0.25">
      <c r="A2896" s="154"/>
      <c r="B2896" s="28"/>
      <c r="C2896" s="155"/>
      <c r="D2896" s="25"/>
      <c r="E2896" s="25"/>
      <c r="F2896" s="29"/>
      <c r="G2896" s="29"/>
      <c r="H2896" s="29"/>
      <c r="I2896" s="29"/>
      <c r="J2896" s="29"/>
      <c r="K2896" s="25"/>
      <c r="L2896" s="155"/>
      <c r="M2896" s="155"/>
      <c r="N2896" s="155"/>
      <c r="O2896" s="155"/>
      <c r="P2896" s="155"/>
      <c r="Q2896" s="28"/>
      <c r="R2896" s="29"/>
      <c r="S2896" s="27"/>
      <c r="T2896" s="27"/>
      <c r="U2896" s="28"/>
      <c r="V2896" s="156"/>
      <c r="W2896" s="156"/>
      <c r="X2896" s="156"/>
      <c r="Y2896" s="37"/>
      <c r="Z2896" s="37"/>
      <c r="AA2896" s="37"/>
      <c r="AB2896" s="30"/>
      <c r="AC2896" s="30"/>
      <c r="AD2896" s="31"/>
      <c r="AE2896" s="30"/>
      <c r="AF2896" s="30"/>
      <c r="AG2896" s="32"/>
      <c r="AH2896" s="30"/>
      <c r="AJ2896" s="30"/>
      <c r="AK2896" s="30"/>
      <c r="AL2896" s="30"/>
      <c r="AM2896" s="30"/>
      <c r="AN2896" s="30"/>
      <c r="AO2896" s="30"/>
      <c r="AP2896" s="30"/>
      <c r="AQ2896" s="30"/>
      <c r="AR2896" s="30"/>
      <c r="AS2896" s="30"/>
      <c r="AT2896" s="30"/>
      <c r="AU2896" s="121"/>
      <c r="AV2896" s="129"/>
      <c r="AW2896" s="129"/>
      <c r="AX2896" s="129"/>
    </row>
    <row r="2897" spans="1:50" x14ac:dyDescent="0.25">
      <c r="A2897" s="154"/>
      <c r="B2897" s="28"/>
      <c r="C2897" s="155"/>
      <c r="D2897" s="25"/>
      <c r="E2897" s="25"/>
      <c r="F2897" s="29"/>
      <c r="G2897" s="29"/>
      <c r="H2897" s="29"/>
      <c r="I2897" s="29"/>
      <c r="J2897" s="29"/>
      <c r="K2897" s="25"/>
      <c r="L2897" s="155"/>
      <c r="M2897" s="155"/>
      <c r="N2897" s="155"/>
      <c r="O2897" s="155"/>
      <c r="P2897" s="155"/>
      <c r="Q2897" s="28"/>
      <c r="R2897" s="29"/>
      <c r="S2897" s="27"/>
      <c r="T2897" s="27"/>
      <c r="U2897" s="28"/>
      <c r="V2897" s="156"/>
      <c r="W2897" s="156"/>
      <c r="X2897" s="156"/>
      <c r="Y2897" s="37"/>
      <c r="Z2897" s="37"/>
      <c r="AA2897" s="37"/>
      <c r="AB2897" s="30"/>
      <c r="AC2897" s="30"/>
      <c r="AD2897" s="31"/>
      <c r="AE2897" s="30"/>
      <c r="AF2897" s="30"/>
      <c r="AG2897" s="32"/>
      <c r="AH2897" s="30"/>
      <c r="AJ2897" s="30"/>
      <c r="AK2897" s="30"/>
      <c r="AL2897" s="30"/>
      <c r="AM2897" s="30"/>
      <c r="AN2897" s="30"/>
      <c r="AO2897" s="30"/>
      <c r="AP2897" s="30"/>
      <c r="AQ2897" s="30"/>
      <c r="AR2897" s="30"/>
      <c r="AS2897" s="30"/>
      <c r="AT2897" s="30"/>
      <c r="AU2897" s="121"/>
      <c r="AV2897" s="129"/>
      <c r="AW2897" s="129"/>
      <c r="AX2897" s="129"/>
    </row>
    <row r="2898" spans="1:50" x14ac:dyDescent="0.25">
      <c r="A2898" s="154"/>
      <c r="B2898" s="28"/>
      <c r="C2898" s="155"/>
      <c r="D2898" s="25"/>
      <c r="E2898" s="25"/>
      <c r="F2898" s="29"/>
      <c r="G2898" s="29"/>
      <c r="H2898" s="29"/>
      <c r="I2898" s="29"/>
      <c r="J2898" s="29"/>
      <c r="K2898" s="25"/>
      <c r="L2898" s="155"/>
      <c r="M2898" s="155"/>
      <c r="N2898" s="155"/>
      <c r="O2898" s="155"/>
      <c r="P2898" s="155"/>
      <c r="Q2898" s="28"/>
      <c r="R2898" s="29"/>
      <c r="S2898" s="27"/>
      <c r="T2898" s="27"/>
      <c r="U2898" s="28"/>
      <c r="V2898" s="156"/>
      <c r="W2898" s="156"/>
      <c r="X2898" s="156"/>
      <c r="Y2898" s="37"/>
      <c r="Z2898" s="37"/>
      <c r="AA2898" s="37"/>
      <c r="AB2898" s="30"/>
      <c r="AC2898" s="30"/>
      <c r="AD2898" s="31"/>
      <c r="AE2898" s="30"/>
      <c r="AF2898" s="30"/>
      <c r="AG2898" s="32"/>
      <c r="AH2898" s="30"/>
      <c r="AJ2898" s="30"/>
      <c r="AK2898" s="30"/>
      <c r="AL2898" s="30"/>
      <c r="AM2898" s="30"/>
      <c r="AN2898" s="30"/>
      <c r="AO2898" s="30"/>
      <c r="AP2898" s="30"/>
      <c r="AQ2898" s="30"/>
      <c r="AR2898" s="30"/>
      <c r="AS2898" s="30"/>
      <c r="AT2898" s="30"/>
      <c r="AU2898" s="121"/>
      <c r="AV2898" s="129"/>
      <c r="AW2898" s="129"/>
      <c r="AX2898" s="129"/>
    </row>
    <row r="2899" spans="1:50" x14ac:dyDescent="0.25">
      <c r="A2899" s="154"/>
      <c r="B2899" s="28"/>
      <c r="C2899" s="155"/>
      <c r="D2899" s="25"/>
      <c r="E2899" s="25"/>
      <c r="F2899" s="29"/>
      <c r="G2899" s="29"/>
      <c r="H2899" s="29"/>
      <c r="I2899" s="29"/>
      <c r="J2899" s="29"/>
      <c r="K2899" s="25"/>
      <c r="L2899" s="155"/>
      <c r="M2899" s="155"/>
      <c r="N2899" s="155"/>
      <c r="O2899" s="155"/>
      <c r="P2899" s="155"/>
      <c r="Q2899" s="28"/>
      <c r="R2899" s="29"/>
      <c r="S2899" s="27"/>
      <c r="T2899" s="27"/>
      <c r="U2899" s="28"/>
      <c r="V2899" s="156"/>
      <c r="W2899" s="156"/>
      <c r="X2899" s="156"/>
      <c r="Y2899" s="37"/>
      <c r="Z2899" s="37"/>
      <c r="AA2899" s="37"/>
      <c r="AB2899" s="30"/>
      <c r="AC2899" s="30"/>
      <c r="AD2899" s="31"/>
      <c r="AE2899" s="30"/>
      <c r="AF2899" s="30"/>
      <c r="AG2899" s="32"/>
      <c r="AH2899" s="30"/>
      <c r="AJ2899" s="30"/>
      <c r="AK2899" s="30"/>
      <c r="AL2899" s="30"/>
      <c r="AM2899" s="30"/>
      <c r="AN2899" s="30"/>
      <c r="AO2899" s="30"/>
      <c r="AP2899" s="30"/>
      <c r="AQ2899" s="30"/>
      <c r="AR2899" s="30"/>
      <c r="AS2899" s="30"/>
      <c r="AT2899" s="30"/>
      <c r="AU2899" s="121"/>
      <c r="AV2899" s="129"/>
      <c r="AW2899" s="129"/>
      <c r="AX2899" s="129"/>
    </row>
    <row r="2900" spans="1:50" x14ac:dyDescent="0.25">
      <c r="A2900" s="154"/>
      <c r="B2900" s="28"/>
      <c r="C2900" s="155"/>
      <c r="D2900" s="25"/>
      <c r="E2900" s="25"/>
      <c r="F2900" s="29"/>
      <c r="G2900" s="29"/>
      <c r="H2900" s="29"/>
      <c r="I2900" s="29"/>
      <c r="J2900" s="29"/>
      <c r="K2900" s="25"/>
      <c r="L2900" s="155"/>
      <c r="M2900" s="155"/>
      <c r="N2900" s="155"/>
      <c r="O2900" s="155"/>
      <c r="P2900" s="155"/>
      <c r="Q2900" s="28"/>
      <c r="R2900" s="29"/>
      <c r="S2900" s="27"/>
      <c r="T2900" s="27"/>
      <c r="U2900" s="28"/>
      <c r="V2900" s="156"/>
      <c r="W2900" s="156"/>
      <c r="X2900" s="156"/>
      <c r="Y2900" s="37"/>
      <c r="Z2900" s="37"/>
      <c r="AA2900" s="37"/>
      <c r="AB2900" s="30"/>
      <c r="AC2900" s="30"/>
      <c r="AD2900" s="31"/>
      <c r="AE2900" s="30"/>
      <c r="AF2900" s="30"/>
      <c r="AG2900" s="32"/>
      <c r="AH2900" s="30"/>
      <c r="AJ2900" s="30"/>
      <c r="AK2900" s="30"/>
      <c r="AL2900" s="30"/>
      <c r="AM2900" s="30"/>
      <c r="AN2900" s="30"/>
      <c r="AO2900" s="30"/>
      <c r="AP2900" s="30"/>
      <c r="AQ2900" s="30"/>
      <c r="AR2900" s="30"/>
      <c r="AS2900" s="30"/>
      <c r="AT2900" s="30"/>
      <c r="AU2900" s="121"/>
      <c r="AV2900" s="129"/>
      <c r="AW2900" s="129"/>
      <c r="AX2900" s="129"/>
    </row>
    <row r="2901" spans="1:50" x14ac:dyDescent="0.25">
      <c r="A2901" s="154"/>
      <c r="B2901" s="28"/>
      <c r="C2901" s="155"/>
      <c r="D2901" s="25"/>
      <c r="E2901" s="25"/>
      <c r="F2901" s="29"/>
      <c r="G2901" s="29"/>
      <c r="H2901" s="29"/>
      <c r="I2901" s="29"/>
      <c r="J2901" s="29"/>
      <c r="K2901" s="25"/>
      <c r="L2901" s="155"/>
      <c r="M2901" s="155"/>
      <c r="N2901" s="155"/>
      <c r="O2901" s="155"/>
      <c r="P2901" s="155"/>
      <c r="Q2901" s="28"/>
      <c r="R2901" s="29"/>
      <c r="S2901" s="27"/>
      <c r="T2901" s="27"/>
      <c r="U2901" s="28"/>
      <c r="V2901" s="156"/>
      <c r="W2901" s="156"/>
      <c r="X2901" s="156"/>
      <c r="Y2901" s="37"/>
      <c r="Z2901" s="37"/>
      <c r="AA2901" s="37"/>
      <c r="AB2901" s="30"/>
      <c r="AC2901" s="30"/>
      <c r="AD2901" s="31"/>
      <c r="AE2901" s="30"/>
      <c r="AF2901" s="30"/>
      <c r="AG2901" s="32"/>
      <c r="AH2901" s="30"/>
      <c r="AJ2901" s="30"/>
      <c r="AK2901" s="30"/>
      <c r="AL2901" s="30"/>
      <c r="AM2901" s="30"/>
      <c r="AN2901" s="30"/>
      <c r="AO2901" s="30"/>
      <c r="AP2901" s="30"/>
      <c r="AQ2901" s="30"/>
      <c r="AR2901" s="30"/>
      <c r="AS2901" s="30"/>
      <c r="AT2901" s="30"/>
      <c r="AU2901" s="121"/>
      <c r="AV2901" s="129"/>
      <c r="AW2901" s="129"/>
      <c r="AX2901" s="129"/>
    </row>
    <row r="2902" spans="1:50" x14ac:dyDescent="0.25">
      <c r="A2902" s="154"/>
      <c r="B2902" s="28"/>
      <c r="C2902" s="155"/>
      <c r="D2902" s="25"/>
      <c r="E2902" s="25"/>
      <c r="F2902" s="29"/>
      <c r="G2902" s="29"/>
      <c r="H2902" s="29"/>
      <c r="I2902" s="29"/>
      <c r="J2902" s="29"/>
      <c r="K2902" s="25"/>
      <c r="L2902" s="155"/>
      <c r="M2902" s="155"/>
      <c r="N2902" s="155"/>
      <c r="O2902" s="155"/>
      <c r="P2902" s="155"/>
      <c r="Q2902" s="28"/>
      <c r="R2902" s="29"/>
      <c r="S2902" s="27"/>
      <c r="T2902" s="27"/>
      <c r="U2902" s="28"/>
      <c r="V2902" s="156"/>
      <c r="W2902" s="156"/>
      <c r="X2902" s="156"/>
      <c r="Y2902" s="37"/>
      <c r="Z2902" s="37"/>
      <c r="AA2902" s="37"/>
      <c r="AB2902" s="30"/>
      <c r="AC2902" s="30"/>
      <c r="AD2902" s="31"/>
      <c r="AE2902" s="30"/>
      <c r="AF2902" s="30"/>
      <c r="AG2902" s="32"/>
      <c r="AH2902" s="30"/>
      <c r="AJ2902" s="30"/>
      <c r="AK2902" s="30"/>
      <c r="AL2902" s="30"/>
      <c r="AM2902" s="30"/>
      <c r="AN2902" s="30"/>
      <c r="AO2902" s="30"/>
      <c r="AP2902" s="30"/>
      <c r="AQ2902" s="30"/>
      <c r="AR2902" s="30"/>
      <c r="AS2902" s="30"/>
      <c r="AT2902" s="30"/>
      <c r="AU2902" s="121"/>
      <c r="AV2902" s="129"/>
      <c r="AW2902" s="129"/>
      <c r="AX2902" s="129"/>
    </row>
    <row r="2903" spans="1:50" x14ac:dyDescent="0.25">
      <c r="A2903" s="154"/>
      <c r="B2903" s="28"/>
      <c r="C2903" s="155"/>
      <c r="D2903" s="25"/>
      <c r="E2903" s="25"/>
      <c r="F2903" s="29"/>
      <c r="G2903" s="29"/>
      <c r="H2903" s="29"/>
      <c r="I2903" s="29"/>
      <c r="J2903" s="29"/>
      <c r="K2903" s="25"/>
      <c r="L2903" s="155"/>
      <c r="M2903" s="155"/>
      <c r="N2903" s="155"/>
      <c r="O2903" s="155"/>
      <c r="P2903" s="155"/>
      <c r="Q2903" s="28"/>
      <c r="R2903" s="29"/>
      <c r="S2903" s="27"/>
      <c r="T2903" s="27"/>
      <c r="U2903" s="28"/>
      <c r="V2903" s="156"/>
      <c r="W2903" s="156"/>
      <c r="X2903" s="156"/>
      <c r="Y2903" s="37"/>
      <c r="Z2903" s="37"/>
      <c r="AA2903" s="37"/>
      <c r="AB2903" s="30"/>
      <c r="AC2903" s="30"/>
      <c r="AD2903" s="31"/>
      <c r="AE2903" s="30"/>
      <c r="AF2903" s="30"/>
      <c r="AG2903" s="32"/>
      <c r="AH2903" s="30"/>
      <c r="AJ2903" s="30"/>
      <c r="AK2903" s="30"/>
      <c r="AL2903" s="30"/>
      <c r="AM2903" s="30"/>
      <c r="AN2903" s="30"/>
      <c r="AO2903" s="30"/>
      <c r="AP2903" s="30"/>
      <c r="AQ2903" s="30"/>
      <c r="AR2903" s="30"/>
      <c r="AS2903" s="30"/>
      <c r="AT2903" s="30"/>
      <c r="AU2903" s="121"/>
      <c r="AV2903" s="129"/>
      <c r="AW2903" s="129"/>
      <c r="AX2903" s="129"/>
    </row>
    <row r="2904" spans="1:50" x14ac:dyDescent="0.25">
      <c r="A2904" s="154"/>
      <c r="B2904" s="28"/>
      <c r="C2904" s="155"/>
      <c r="D2904" s="25"/>
      <c r="E2904" s="25"/>
      <c r="F2904" s="29"/>
      <c r="G2904" s="29"/>
      <c r="H2904" s="29"/>
      <c r="I2904" s="29"/>
      <c r="J2904" s="29"/>
      <c r="K2904" s="25"/>
      <c r="L2904" s="155"/>
      <c r="M2904" s="155"/>
      <c r="N2904" s="155"/>
      <c r="O2904" s="155"/>
      <c r="P2904" s="155"/>
      <c r="Q2904" s="28"/>
      <c r="R2904" s="29"/>
      <c r="S2904" s="27"/>
      <c r="T2904" s="27"/>
      <c r="U2904" s="28"/>
      <c r="V2904" s="156"/>
      <c r="W2904" s="156"/>
      <c r="X2904" s="156"/>
      <c r="Y2904" s="37"/>
      <c r="Z2904" s="37"/>
      <c r="AA2904" s="37"/>
      <c r="AB2904" s="30"/>
      <c r="AC2904" s="30"/>
      <c r="AD2904" s="31"/>
      <c r="AE2904" s="30"/>
      <c r="AF2904" s="30"/>
      <c r="AG2904" s="32"/>
      <c r="AH2904" s="30"/>
      <c r="AJ2904" s="30"/>
      <c r="AK2904" s="30"/>
      <c r="AL2904" s="30"/>
      <c r="AM2904" s="30"/>
      <c r="AN2904" s="30"/>
      <c r="AO2904" s="30"/>
      <c r="AP2904" s="30"/>
      <c r="AQ2904" s="30"/>
      <c r="AR2904" s="30"/>
      <c r="AS2904" s="30"/>
      <c r="AT2904" s="30"/>
      <c r="AU2904" s="121"/>
      <c r="AV2904" s="129"/>
      <c r="AW2904" s="129"/>
      <c r="AX2904" s="129"/>
    </row>
    <row r="2905" spans="1:50" x14ac:dyDescent="0.25">
      <c r="A2905" s="154"/>
      <c r="B2905" s="28"/>
      <c r="C2905" s="155"/>
      <c r="D2905" s="25"/>
      <c r="E2905" s="25"/>
      <c r="F2905" s="29"/>
      <c r="G2905" s="29"/>
      <c r="H2905" s="29"/>
      <c r="I2905" s="29"/>
      <c r="J2905" s="29"/>
      <c r="K2905" s="25"/>
      <c r="L2905" s="155"/>
      <c r="M2905" s="155"/>
      <c r="N2905" s="155"/>
      <c r="O2905" s="155"/>
      <c r="P2905" s="155"/>
      <c r="Q2905" s="28"/>
      <c r="R2905" s="29"/>
      <c r="S2905" s="27"/>
      <c r="T2905" s="27"/>
      <c r="U2905" s="28"/>
      <c r="V2905" s="156"/>
      <c r="W2905" s="156"/>
      <c r="X2905" s="156"/>
      <c r="Y2905" s="37"/>
      <c r="Z2905" s="37"/>
      <c r="AA2905" s="37"/>
      <c r="AB2905" s="30"/>
      <c r="AC2905" s="30"/>
      <c r="AD2905" s="31"/>
      <c r="AE2905" s="30"/>
      <c r="AF2905" s="30"/>
      <c r="AG2905" s="32"/>
      <c r="AH2905" s="30"/>
      <c r="AJ2905" s="30"/>
      <c r="AK2905" s="30"/>
      <c r="AL2905" s="30"/>
      <c r="AM2905" s="30"/>
      <c r="AN2905" s="30"/>
      <c r="AO2905" s="30"/>
      <c r="AP2905" s="30"/>
      <c r="AQ2905" s="30"/>
      <c r="AR2905" s="30"/>
      <c r="AS2905" s="30"/>
      <c r="AT2905" s="30"/>
      <c r="AU2905" s="121"/>
      <c r="AV2905" s="129"/>
      <c r="AW2905" s="129"/>
      <c r="AX2905" s="129"/>
    </row>
    <row r="2906" spans="1:50" x14ac:dyDescent="0.25">
      <c r="A2906" s="154"/>
      <c r="B2906" s="28"/>
      <c r="C2906" s="155"/>
      <c r="D2906" s="25"/>
      <c r="E2906" s="25"/>
      <c r="F2906" s="29"/>
      <c r="G2906" s="29"/>
      <c r="H2906" s="29"/>
      <c r="I2906" s="29"/>
      <c r="J2906" s="29"/>
      <c r="K2906" s="25"/>
      <c r="L2906" s="155"/>
      <c r="M2906" s="155"/>
      <c r="N2906" s="155"/>
      <c r="O2906" s="155"/>
      <c r="P2906" s="155"/>
      <c r="Q2906" s="28"/>
      <c r="R2906" s="29"/>
      <c r="S2906" s="27"/>
      <c r="T2906" s="27"/>
      <c r="U2906" s="28"/>
      <c r="V2906" s="156"/>
      <c r="W2906" s="156"/>
      <c r="X2906" s="156"/>
      <c r="Y2906" s="37"/>
      <c r="Z2906" s="37"/>
      <c r="AA2906" s="37"/>
      <c r="AB2906" s="30"/>
      <c r="AC2906" s="30"/>
      <c r="AD2906" s="31"/>
      <c r="AE2906" s="30"/>
      <c r="AF2906" s="30"/>
      <c r="AG2906" s="32"/>
      <c r="AH2906" s="30"/>
      <c r="AJ2906" s="30"/>
      <c r="AK2906" s="30"/>
      <c r="AL2906" s="30"/>
      <c r="AM2906" s="30"/>
      <c r="AN2906" s="30"/>
      <c r="AO2906" s="30"/>
      <c r="AP2906" s="30"/>
      <c r="AQ2906" s="30"/>
      <c r="AR2906" s="30"/>
      <c r="AS2906" s="30"/>
      <c r="AT2906" s="30"/>
      <c r="AU2906" s="121"/>
      <c r="AV2906" s="129"/>
      <c r="AW2906" s="129"/>
      <c r="AX2906" s="129"/>
    </row>
    <row r="2907" spans="1:50" x14ac:dyDescent="0.25">
      <c r="A2907" s="154"/>
      <c r="B2907" s="28"/>
      <c r="C2907" s="155"/>
      <c r="D2907" s="25"/>
      <c r="E2907" s="25"/>
      <c r="F2907" s="29"/>
      <c r="G2907" s="29"/>
      <c r="H2907" s="29"/>
      <c r="I2907" s="29"/>
      <c r="J2907" s="29"/>
      <c r="K2907" s="25"/>
      <c r="L2907" s="155"/>
      <c r="M2907" s="155"/>
      <c r="N2907" s="155"/>
      <c r="O2907" s="155"/>
      <c r="P2907" s="155"/>
      <c r="Q2907" s="28"/>
      <c r="R2907" s="29"/>
      <c r="S2907" s="27"/>
      <c r="T2907" s="27"/>
      <c r="U2907" s="28"/>
      <c r="V2907" s="156"/>
      <c r="W2907" s="156"/>
      <c r="X2907" s="156"/>
      <c r="Y2907" s="37"/>
      <c r="Z2907" s="37"/>
      <c r="AA2907" s="37"/>
      <c r="AB2907" s="30"/>
      <c r="AC2907" s="30"/>
      <c r="AD2907" s="31"/>
      <c r="AE2907" s="30"/>
      <c r="AF2907" s="30"/>
      <c r="AG2907" s="32"/>
      <c r="AH2907" s="30"/>
      <c r="AJ2907" s="30"/>
      <c r="AK2907" s="30"/>
      <c r="AL2907" s="30"/>
      <c r="AM2907" s="30"/>
      <c r="AN2907" s="30"/>
      <c r="AO2907" s="30"/>
      <c r="AP2907" s="30"/>
      <c r="AQ2907" s="30"/>
      <c r="AR2907" s="30"/>
      <c r="AS2907" s="30"/>
      <c r="AT2907" s="30"/>
      <c r="AU2907" s="121"/>
      <c r="AV2907" s="129"/>
      <c r="AW2907" s="129"/>
      <c r="AX2907" s="129"/>
    </row>
    <row r="2908" spans="1:50" x14ac:dyDescent="0.25">
      <c r="A2908" s="154"/>
      <c r="B2908" s="28"/>
      <c r="C2908" s="155"/>
      <c r="D2908" s="25"/>
      <c r="E2908" s="25"/>
      <c r="F2908" s="29"/>
      <c r="G2908" s="29"/>
      <c r="H2908" s="29"/>
      <c r="I2908" s="29"/>
      <c r="J2908" s="29"/>
      <c r="K2908" s="25"/>
      <c r="L2908" s="155"/>
      <c r="M2908" s="155"/>
      <c r="N2908" s="155"/>
      <c r="O2908" s="155"/>
      <c r="P2908" s="155"/>
      <c r="Q2908" s="28"/>
      <c r="R2908" s="29"/>
      <c r="S2908" s="27"/>
      <c r="T2908" s="27"/>
      <c r="U2908" s="28"/>
      <c r="V2908" s="156"/>
      <c r="W2908" s="156"/>
      <c r="X2908" s="156"/>
      <c r="Y2908" s="37"/>
      <c r="Z2908" s="37"/>
      <c r="AA2908" s="37"/>
      <c r="AB2908" s="30"/>
      <c r="AC2908" s="30"/>
      <c r="AD2908" s="31"/>
      <c r="AE2908" s="30"/>
      <c r="AF2908" s="30"/>
      <c r="AG2908" s="32"/>
      <c r="AH2908" s="30"/>
      <c r="AJ2908" s="30"/>
      <c r="AK2908" s="30"/>
      <c r="AL2908" s="30"/>
      <c r="AM2908" s="30"/>
      <c r="AN2908" s="30"/>
      <c r="AO2908" s="30"/>
      <c r="AP2908" s="30"/>
      <c r="AQ2908" s="30"/>
      <c r="AR2908" s="30"/>
      <c r="AS2908" s="30"/>
      <c r="AT2908" s="30"/>
      <c r="AU2908" s="121"/>
      <c r="AV2908" s="129"/>
      <c r="AW2908" s="129"/>
      <c r="AX2908" s="129"/>
    </row>
    <row r="2909" spans="1:50" x14ac:dyDescent="0.25">
      <c r="A2909" s="154"/>
      <c r="B2909" s="28"/>
      <c r="C2909" s="155"/>
      <c r="D2909" s="25"/>
      <c r="E2909" s="25"/>
      <c r="F2909" s="29"/>
      <c r="G2909" s="29"/>
      <c r="H2909" s="29"/>
      <c r="I2909" s="29"/>
      <c r="J2909" s="29"/>
      <c r="K2909" s="25"/>
      <c r="L2909" s="155"/>
      <c r="M2909" s="155"/>
      <c r="N2909" s="155"/>
      <c r="O2909" s="155"/>
      <c r="P2909" s="155"/>
      <c r="Q2909" s="28"/>
      <c r="R2909" s="29"/>
      <c r="S2909" s="27"/>
      <c r="T2909" s="27"/>
      <c r="U2909" s="28"/>
      <c r="V2909" s="156"/>
      <c r="W2909" s="156"/>
      <c r="X2909" s="156"/>
      <c r="Y2909" s="37"/>
      <c r="Z2909" s="37"/>
      <c r="AA2909" s="37"/>
      <c r="AB2909" s="30"/>
      <c r="AC2909" s="30"/>
      <c r="AD2909" s="31"/>
      <c r="AE2909" s="30"/>
      <c r="AF2909" s="30"/>
      <c r="AG2909" s="32"/>
      <c r="AH2909" s="30"/>
      <c r="AJ2909" s="30"/>
      <c r="AK2909" s="30"/>
      <c r="AL2909" s="30"/>
      <c r="AM2909" s="30"/>
      <c r="AN2909" s="30"/>
      <c r="AO2909" s="30"/>
      <c r="AP2909" s="30"/>
      <c r="AQ2909" s="30"/>
      <c r="AR2909" s="30"/>
      <c r="AS2909" s="30"/>
      <c r="AT2909" s="30"/>
      <c r="AU2909" s="121"/>
      <c r="AV2909" s="129"/>
      <c r="AW2909" s="129"/>
      <c r="AX2909" s="129"/>
    </row>
    <row r="2910" spans="1:50" x14ac:dyDescent="0.25">
      <c r="A2910" s="154"/>
      <c r="B2910" s="28"/>
      <c r="C2910" s="155"/>
      <c r="D2910" s="25"/>
      <c r="E2910" s="25"/>
      <c r="F2910" s="29"/>
      <c r="G2910" s="29"/>
      <c r="H2910" s="29"/>
      <c r="I2910" s="29"/>
      <c r="J2910" s="29"/>
      <c r="K2910" s="25"/>
      <c r="L2910" s="155"/>
      <c r="M2910" s="155"/>
      <c r="N2910" s="155"/>
      <c r="O2910" s="155"/>
      <c r="P2910" s="155"/>
      <c r="Q2910" s="28"/>
      <c r="R2910" s="29"/>
      <c r="S2910" s="27"/>
      <c r="T2910" s="27"/>
      <c r="U2910" s="28"/>
      <c r="V2910" s="156"/>
      <c r="W2910" s="156"/>
      <c r="X2910" s="156"/>
      <c r="Y2910" s="37"/>
      <c r="Z2910" s="37"/>
      <c r="AA2910" s="37"/>
      <c r="AB2910" s="30"/>
      <c r="AC2910" s="30"/>
      <c r="AD2910" s="31"/>
      <c r="AE2910" s="30"/>
      <c r="AF2910" s="30"/>
      <c r="AG2910" s="32"/>
      <c r="AH2910" s="30"/>
      <c r="AJ2910" s="30"/>
      <c r="AK2910" s="30"/>
      <c r="AL2910" s="30"/>
      <c r="AM2910" s="30"/>
      <c r="AN2910" s="30"/>
      <c r="AO2910" s="30"/>
      <c r="AP2910" s="30"/>
      <c r="AQ2910" s="30"/>
      <c r="AR2910" s="30"/>
      <c r="AS2910" s="30"/>
      <c r="AT2910" s="30"/>
      <c r="AU2910" s="121"/>
      <c r="AV2910" s="129"/>
      <c r="AW2910" s="129"/>
      <c r="AX2910" s="129"/>
    </row>
    <row r="2911" spans="1:50" x14ac:dyDescent="0.25">
      <c r="A2911" s="154"/>
      <c r="B2911" s="28"/>
      <c r="C2911" s="155"/>
      <c r="D2911" s="25"/>
      <c r="E2911" s="25"/>
      <c r="F2911" s="29"/>
      <c r="G2911" s="29"/>
      <c r="H2911" s="29"/>
      <c r="I2911" s="29"/>
      <c r="J2911" s="29"/>
      <c r="K2911" s="25"/>
      <c r="L2911" s="155"/>
      <c r="M2911" s="155"/>
      <c r="N2911" s="155"/>
      <c r="O2911" s="155"/>
      <c r="P2911" s="155"/>
      <c r="Q2911" s="28"/>
      <c r="R2911" s="29"/>
      <c r="S2911" s="27"/>
      <c r="T2911" s="27"/>
      <c r="U2911" s="28"/>
      <c r="V2911" s="156"/>
      <c r="W2911" s="156"/>
      <c r="X2911" s="156"/>
      <c r="Y2911" s="37"/>
      <c r="Z2911" s="37"/>
      <c r="AA2911" s="37"/>
      <c r="AB2911" s="30"/>
      <c r="AC2911" s="30"/>
      <c r="AD2911" s="31"/>
      <c r="AE2911" s="30"/>
      <c r="AF2911" s="30"/>
      <c r="AG2911" s="32"/>
      <c r="AH2911" s="30"/>
      <c r="AJ2911" s="30"/>
      <c r="AK2911" s="30"/>
      <c r="AL2911" s="30"/>
      <c r="AM2911" s="30"/>
      <c r="AN2911" s="30"/>
      <c r="AO2911" s="30"/>
      <c r="AP2911" s="30"/>
      <c r="AQ2911" s="30"/>
      <c r="AR2911" s="30"/>
      <c r="AS2911" s="30"/>
      <c r="AT2911" s="30"/>
      <c r="AU2911" s="121"/>
      <c r="AV2911" s="129"/>
      <c r="AW2911" s="129"/>
      <c r="AX2911" s="129"/>
    </row>
    <row r="2912" spans="1:50" x14ac:dyDescent="0.25">
      <c r="A2912" s="154"/>
      <c r="B2912" s="28"/>
      <c r="C2912" s="155"/>
      <c r="D2912" s="25"/>
      <c r="E2912" s="25"/>
      <c r="F2912" s="29"/>
      <c r="G2912" s="29"/>
      <c r="H2912" s="29"/>
      <c r="I2912" s="29"/>
      <c r="J2912" s="29"/>
      <c r="K2912" s="25"/>
      <c r="L2912" s="155"/>
      <c r="M2912" s="155"/>
      <c r="N2912" s="155"/>
      <c r="O2912" s="155"/>
      <c r="P2912" s="155"/>
      <c r="Q2912" s="28"/>
      <c r="R2912" s="29"/>
      <c r="S2912" s="27"/>
      <c r="T2912" s="27"/>
      <c r="U2912" s="28"/>
      <c r="V2912" s="156"/>
      <c r="W2912" s="156"/>
      <c r="X2912" s="156"/>
      <c r="Y2912" s="37"/>
      <c r="Z2912" s="37"/>
      <c r="AA2912" s="37"/>
      <c r="AB2912" s="30"/>
      <c r="AC2912" s="30"/>
      <c r="AD2912" s="31"/>
      <c r="AE2912" s="30"/>
      <c r="AF2912" s="30"/>
      <c r="AG2912" s="32"/>
      <c r="AH2912" s="30"/>
      <c r="AJ2912" s="30"/>
      <c r="AK2912" s="30"/>
      <c r="AL2912" s="30"/>
      <c r="AM2912" s="30"/>
      <c r="AN2912" s="30"/>
      <c r="AO2912" s="30"/>
      <c r="AP2912" s="30"/>
      <c r="AQ2912" s="30"/>
      <c r="AR2912" s="30"/>
      <c r="AS2912" s="30"/>
      <c r="AT2912" s="30"/>
      <c r="AU2912" s="121"/>
      <c r="AV2912" s="129"/>
      <c r="AW2912" s="129"/>
      <c r="AX2912" s="129"/>
    </row>
    <row r="2913" spans="1:50" x14ac:dyDescent="0.25">
      <c r="A2913" s="154"/>
      <c r="B2913" s="28"/>
      <c r="C2913" s="155"/>
      <c r="D2913" s="25"/>
      <c r="E2913" s="25"/>
      <c r="F2913" s="29"/>
      <c r="G2913" s="29"/>
      <c r="H2913" s="29"/>
      <c r="I2913" s="29"/>
      <c r="J2913" s="29"/>
      <c r="K2913" s="25"/>
      <c r="L2913" s="155"/>
      <c r="M2913" s="155"/>
      <c r="N2913" s="155"/>
      <c r="O2913" s="155"/>
      <c r="P2913" s="155"/>
      <c r="Q2913" s="28"/>
      <c r="R2913" s="29"/>
      <c r="S2913" s="27"/>
      <c r="T2913" s="27"/>
      <c r="U2913" s="28"/>
      <c r="V2913" s="156"/>
      <c r="W2913" s="156"/>
      <c r="X2913" s="156"/>
      <c r="Y2913" s="37"/>
      <c r="Z2913" s="37"/>
      <c r="AA2913" s="37"/>
      <c r="AB2913" s="30"/>
      <c r="AC2913" s="30"/>
      <c r="AD2913" s="31"/>
      <c r="AE2913" s="30"/>
      <c r="AF2913" s="30"/>
      <c r="AG2913" s="32"/>
      <c r="AH2913" s="30"/>
      <c r="AJ2913" s="30"/>
      <c r="AK2913" s="30"/>
      <c r="AL2913" s="30"/>
      <c r="AM2913" s="30"/>
      <c r="AN2913" s="30"/>
      <c r="AO2913" s="30"/>
      <c r="AP2913" s="30"/>
      <c r="AQ2913" s="30"/>
      <c r="AR2913" s="30"/>
      <c r="AS2913" s="30"/>
      <c r="AT2913" s="30"/>
      <c r="AU2913" s="121"/>
      <c r="AV2913" s="129"/>
      <c r="AW2913" s="129"/>
      <c r="AX2913" s="129"/>
    </row>
    <row r="2914" spans="1:50" x14ac:dyDescent="0.25">
      <c r="A2914" s="154"/>
      <c r="B2914" s="28"/>
      <c r="C2914" s="155"/>
      <c r="D2914" s="25"/>
      <c r="E2914" s="25"/>
      <c r="F2914" s="29"/>
      <c r="G2914" s="29"/>
      <c r="H2914" s="29"/>
      <c r="I2914" s="29"/>
      <c r="J2914" s="29"/>
      <c r="K2914" s="25"/>
      <c r="L2914" s="155"/>
      <c r="M2914" s="155"/>
      <c r="N2914" s="155"/>
      <c r="O2914" s="155"/>
      <c r="P2914" s="155"/>
      <c r="Q2914" s="28"/>
      <c r="R2914" s="29"/>
      <c r="S2914" s="27"/>
      <c r="T2914" s="27"/>
      <c r="U2914" s="28"/>
      <c r="V2914" s="156"/>
      <c r="W2914" s="156"/>
      <c r="X2914" s="156"/>
      <c r="Y2914" s="37"/>
      <c r="Z2914" s="37"/>
      <c r="AA2914" s="37"/>
      <c r="AB2914" s="30"/>
      <c r="AC2914" s="30"/>
      <c r="AD2914" s="31"/>
      <c r="AE2914" s="30"/>
      <c r="AF2914" s="30"/>
      <c r="AG2914" s="32"/>
      <c r="AH2914" s="30"/>
      <c r="AJ2914" s="30"/>
      <c r="AK2914" s="30"/>
      <c r="AL2914" s="30"/>
      <c r="AM2914" s="30"/>
      <c r="AN2914" s="30"/>
      <c r="AO2914" s="30"/>
      <c r="AP2914" s="30"/>
      <c r="AQ2914" s="30"/>
      <c r="AR2914" s="30"/>
      <c r="AS2914" s="30"/>
      <c r="AT2914" s="30"/>
      <c r="AU2914" s="121"/>
      <c r="AV2914" s="129"/>
      <c r="AW2914" s="129"/>
      <c r="AX2914" s="129"/>
    </row>
    <row r="2915" spans="1:50" x14ac:dyDescent="0.25">
      <c r="A2915" s="154"/>
      <c r="B2915" s="28"/>
      <c r="C2915" s="155"/>
      <c r="D2915" s="25"/>
      <c r="E2915" s="25"/>
      <c r="F2915" s="29"/>
      <c r="G2915" s="29"/>
      <c r="H2915" s="29"/>
      <c r="I2915" s="29"/>
      <c r="J2915" s="29"/>
      <c r="K2915" s="25"/>
      <c r="L2915" s="155"/>
      <c r="M2915" s="155"/>
      <c r="N2915" s="155"/>
      <c r="O2915" s="155"/>
      <c r="P2915" s="155"/>
      <c r="Q2915" s="28"/>
      <c r="R2915" s="29"/>
      <c r="S2915" s="27"/>
      <c r="T2915" s="27"/>
      <c r="U2915" s="28"/>
      <c r="V2915" s="156"/>
      <c r="W2915" s="156"/>
      <c r="X2915" s="156"/>
      <c r="Y2915" s="37"/>
      <c r="Z2915" s="37"/>
      <c r="AA2915" s="37"/>
      <c r="AB2915" s="30"/>
      <c r="AC2915" s="30"/>
      <c r="AD2915" s="31"/>
      <c r="AE2915" s="30"/>
      <c r="AF2915" s="30"/>
      <c r="AG2915" s="32"/>
      <c r="AH2915" s="30"/>
      <c r="AJ2915" s="30"/>
      <c r="AK2915" s="30"/>
      <c r="AL2915" s="30"/>
      <c r="AM2915" s="30"/>
      <c r="AN2915" s="30"/>
      <c r="AO2915" s="30"/>
      <c r="AP2915" s="30"/>
      <c r="AQ2915" s="30"/>
      <c r="AR2915" s="30"/>
      <c r="AS2915" s="30"/>
      <c r="AT2915" s="30"/>
      <c r="AU2915" s="121"/>
      <c r="AV2915" s="129"/>
      <c r="AW2915" s="129"/>
      <c r="AX2915" s="129"/>
    </row>
    <row r="2916" spans="1:50" x14ac:dyDescent="0.25">
      <c r="A2916" s="154"/>
      <c r="B2916" s="28"/>
      <c r="C2916" s="155"/>
      <c r="D2916" s="25"/>
      <c r="E2916" s="25"/>
      <c r="F2916" s="29"/>
      <c r="G2916" s="29"/>
      <c r="H2916" s="29"/>
      <c r="I2916" s="29"/>
      <c r="J2916" s="29"/>
      <c r="K2916" s="25"/>
      <c r="L2916" s="155"/>
      <c r="M2916" s="155"/>
      <c r="N2916" s="155"/>
      <c r="O2916" s="155"/>
      <c r="P2916" s="155"/>
      <c r="Q2916" s="28"/>
      <c r="R2916" s="29"/>
      <c r="S2916" s="27"/>
      <c r="T2916" s="27"/>
      <c r="U2916" s="28"/>
      <c r="V2916" s="156"/>
      <c r="W2916" s="156"/>
      <c r="X2916" s="156"/>
      <c r="Y2916" s="37"/>
      <c r="Z2916" s="37"/>
      <c r="AA2916" s="37"/>
      <c r="AB2916" s="30"/>
      <c r="AC2916" s="30"/>
      <c r="AD2916" s="31"/>
      <c r="AE2916" s="30"/>
      <c r="AF2916" s="30"/>
      <c r="AG2916" s="32"/>
      <c r="AH2916" s="30"/>
      <c r="AJ2916" s="30"/>
      <c r="AK2916" s="30"/>
      <c r="AL2916" s="30"/>
      <c r="AM2916" s="30"/>
      <c r="AN2916" s="30"/>
      <c r="AO2916" s="30"/>
      <c r="AP2916" s="30"/>
      <c r="AQ2916" s="30"/>
      <c r="AR2916" s="30"/>
      <c r="AS2916" s="30"/>
      <c r="AT2916" s="30"/>
      <c r="AU2916" s="121"/>
      <c r="AV2916" s="129"/>
      <c r="AW2916" s="129"/>
      <c r="AX2916" s="129"/>
    </row>
    <row r="2917" spans="1:50" x14ac:dyDescent="0.25">
      <c r="A2917" s="154"/>
      <c r="B2917" s="28"/>
      <c r="C2917" s="155"/>
      <c r="D2917" s="25"/>
      <c r="E2917" s="25"/>
      <c r="F2917" s="29"/>
      <c r="G2917" s="29"/>
      <c r="H2917" s="29"/>
      <c r="I2917" s="29"/>
      <c r="J2917" s="29"/>
      <c r="K2917" s="25"/>
      <c r="L2917" s="155"/>
      <c r="M2917" s="155"/>
      <c r="N2917" s="155"/>
      <c r="O2917" s="155"/>
      <c r="P2917" s="155"/>
      <c r="Q2917" s="28"/>
      <c r="R2917" s="29"/>
      <c r="S2917" s="27"/>
      <c r="T2917" s="27"/>
      <c r="U2917" s="28"/>
      <c r="V2917" s="156"/>
      <c r="W2917" s="156"/>
      <c r="X2917" s="156"/>
      <c r="Y2917" s="37"/>
      <c r="Z2917" s="37"/>
      <c r="AA2917" s="37"/>
      <c r="AB2917" s="30"/>
      <c r="AC2917" s="30"/>
      <c r="AD2917" s="31"/>
      <c r="AE2917" s="30"/>
      <c r="AF2917" s="30"/>
      <c r="AG2917" s="32"/>
      <c r="AH2917" s="30"/>
      <c r="AJ2917" s="30"/>
      <c r="AK2917" s="30"/>
      <c r="AL2917" s="30"/>
      <c r="AM2917" s="30"/>
      <c r="AN2917" s="30"/>
      <c r="AO2917" s="30"/>
      <c r="AP2917" s="30"/>
      <c r="AQ2917" s="30"/>
      <c r="AR2917" s="30"/>
      <c r="AS2917" s="30"/>
      <c r="AT2917" s="30"/>
      <c r="AU2917" s="121"/>
      <c r="AV2917" s="129"/>
      <c r="AW2917" s="129"/>
      <c r="AX2917" s="129"/>
    </row>
    <row r="2918" spans="1:50" x14ac:dyDescent="0.25">
      <c r="A2918" s="154"/>
      <c r="B2918" s="28"/>
      <c r="C2918" s="155"/>
      <c r="D2918" s="25"/>
      <c r="E2918" s="25"/>
      <c r="F2918" s="29"/>
      <c r="G2918" s="29"/>
      <c r="H2918" s="29"/>
      <c r="I2918" s="29"/>
      <c r="J2918" s="29"/>
      <c r="K2918" s="25"/>
      <c r="L2918" s="155"/>
      <c r="M2918" s="155"/>
      <c r="N2918" s="155"/>
      <c r="O2918" s="155"/>
      <c r="P2918" s="155"/>
      <c r="Q2918" s="28"/>
      <c r="R2918" s="29"/>
      <c r="S2918" s="27"/>
      <c r="T2918" s="27"/>
      <c r="U2918" s="28"/>
      <c r="V2918" s="156"/>
      <c r="W2918" s="156"/>
      <c r="X2918" s="156"/>
      <c r="Y2918" s="37"/>
      <c r="Z2918" s="37"/>
      <c r="AA2918" s="37"/>
      <c r="AB2918" s="30"/>
      <c r="AC2918" s="30"/>
      <c r="AD2918" s="31"/>
      <c r="AE2918" s="30"/>
      <c r="AF2918" s="30"/>
      <c r="AG2918" s="32"/>
      <c r="AH2918" s="30"/>
      <c r="AJ2918" s="30"/>
      <c r="AK2918" s="30"/>
      <c r="AL2918" s="30"/>
      <c r="AM2918" s="30"/>
      <c r="AN2918" s="30"/>
      <c r="AO2918" s="30"/>
      <c r="AP2918" s="30"/>
      <c r="AQ2918" s="30"/>
      <c r="AR2918" s="30"/>
      <c r="AS2918" s="30"/>
      <c r="AT2918" s="30"/>
      <c r="AU2918" s="121"/>
      <c r="AV2918" s="129"/>
      <c r="AW2918" s="129"/>
      <c r="AX2918" s="129"/>
    </row>
    <row r="2919" spans="1:50" x14ac:dyDescent="0.25">
      <c r="A2919" s="154"/>
      <c r="B2919" s="28"/>
      <c r="C2919" s="155"/>
      <c r="D2919" s="25"/>
      <c r="E2919" s="25"/>
      <c r="F2919" s="29"/>
      <c r="G2919" s="29"/>
      <c r="H2919" s="29"/>
      <c r="I2919" s="29"/>
      <c r="J2919" s="29"/>
      <c r="K2919" s="25"/>
      <c r="L2919" s="155"/>
      <c r="M2919" s="155"/>
      <c r="N2919" s="155"/>
      <c r="O2919" s="155"/>
      <c r="P2919" s="155"/>
      <c r="Q2919" s="28"/>
      <c r="R2919" s="29"/>
      <c r="S2919" s="27"/>
      <c r="T2919" s="27"/>
      <c r="U2919" s="28"/>
      <c r="V2919" s="156"/>
      <c r="W2919" s="156"/>
      <c r="X2919" s="156"/>
      <c r="Y2919" s="37"/>
      <c r="Z2919" s="37"/>
      <c r="AA2919" s="37"/>
      <c r="AB2919" s="30"/>
      <c r="AC2919" s="30"/>
      <c r="AD2919" s="31"/>
      <c r="AE2919" s="30"/>
      <c r="AF2919" s="30"/>
      <c r="AG2919" s="32"/>
      <c r="AH2919" s="30"/>
      <c r="AJ2919" s="30"/>
      <c r="AK2919" s="30"/>
      <c r="AL2919" s="30"/>
      <c r="AM2919" s="30"/>
      <c r="AN2919" s="30"/>
      <c r="AO2919" s="30"/>
      <c r="AP2919" s="30"/>
      <c r="AQ2919" s="30"/>
      <c r="AR2919" s="30"/>
      <c r="AS2919" s="30"/>
      <c r="AT2919" s="30"/>
      <c r="AU2919" s="121"/>
      <c r="AV2919" s="129"/>
      <c r="AW2919" s="129"/>
      <c r="AX2919" s="129"/>
    </row>
    <row r="2920" spans="1:50" x14ac:dyDescent="0.25">
      <c r="A2920" s="154"/>
      <c r="B2920" s="28"/>
      <c r="C2920" s="155"/>
      <c r="D2920" s="25"/>
      <c r="E2920" s="25"/>
      <c r="F2920" s="29"/>
      <c r="G2920" s="29"/>
      <c r="H2920" s="29"/>
      <c r="I2920" s="29"/>
      <c r="J2920" s="29"/>
      <c r="K2920" s="25"/>
      <c r="L2920" s="155"/>
      <c r="M2920" s="155"/>
      <c r="N2920" s="155"/>
      <c r="O2920" s="155"/>
      <c r="P2920" s="155"/>
      <c r="Q2920" s="28"/>
      <c r="R2920" s="29"/>
      <c r="S2920" s="27"/>
      <c r="T2920" s="27"/>
      <c r="U2920" s="28"/>
      <c r="V2920" s="156"/>
      <c r="W2920" s="156"/>
      <c r="X2920" s="156"/>
      <c r="Y2920" s="37"/>
      <c r="Z2920" s="37"/>
      <c r="AA2920" s="37"/>
      <c r="AB2920" s="30"/>
      <c r="AC2920" s="30"/>
      <c r="AD2920" s="31"/>
      <c r="AE2920" s="30"/>
      <c r="AF2920" s="30"/>
      <c r="AG2920" s="32"/>
      <c r="AH2920" s="30"/>
      <c r="AJ2920" s="30"/>
      <c r="AK2920" s="30"/>
      <c r="AL2920" s="30"/>
      <c r="AM2920" s="30"/>
      <c r="AN2920" s="30"/>
      <c r="AO2920" s="30"/>
      <c r="AP2920" s="30"/>
      <c r="AQ2920" s="30"/>
      <c r="AR2920" s="30"/>
      <c r="AS2920" s="30"/>
      <c r="AT2920" s="30"/>
      <c r="AU2920" s="121"/>
      <c r="AV2920" s="129"/>
      <c r="AW2920" s="129"/>
      <c r="AX2920" s="129"/>
    </row>
    <row r="2921" spans="1:50" x14ac:dyDescent="0.25">
      <c r="A2921" s="154"/>
      <c r="B2921" s="28"/>
      <c r="C2921" s="155"/>
      <c r="D2921" s="25"/>
      <c r="E2921" s="25"/>
      <c r="F2921" s="29"/>
      <c r="G2921" s="29"/>
      <c r="H2921" s="29"/>
      <c r="I2921" s="29"/>
      <c r="J2921" s="29"/>
      <c r="K2921" s="25"/>
      <c r="L2921" s="155"/>
      <c r="M2921" s="155"/>
      <c r="N2921" s="155"/>
      <c r="O2921" s="155"/>
      <c r="P2921" s="155"/>
      <c r="Q2921" s="28"/>
      <c r="R2921" s="29"/>
      <c r="S2921" s="27"/>
      <c r="T2921" s="27"/>
      <c r="U2921" s="28"/>
      <c r="V2921" s="156"/>
      <c r="W2921" s="156"/>
      <c r="X2921" s="156"/>
      <c r="Y2921" s="37"/>
      <c r="Z2921" s="37"/>
      <c r="AA2921" s="37"/>
      <c r="AB2921" s="30"/>
      <c r="AC2921" s="30"/>
      <c r="AD2921" s="31"/>
      <c r="AE2921" s="30"/>
      <c r="AF2921" s="30"/>
      <c r="AG2921" s="32"/>
      <c r="AH2921" s="30"/>
      <c r="AJ2921" s="30"/>
      <c r="AK2921" s="30"/>
      <c r="AL2921" s="30"/>
      <c r="AM2921" s="30"/>
      <c r="AN2921" s="30"/>
      <c r="AO2921" s="30"/>
      <c r="AP2921" s="30"/>
      <c r="AQ2921" s="30"/>
      <c r="AR2921" s="30"/>
      <c r="AS2921" s="30"/>
      <c r="AT2921" s="30"/>
      <c r="AU2921" s="121"/>
      <c r="AV2921" s="129"/>
      <c r="AW2921" s="129"/>
      <c r="AX2921" s="129"/>
    </row>
    <row r="2922" spans="1:50" x14ac:dyDescent="0.25">
      <c r="A2922" s="154"/>
      <c r="B2922" s="28"/>
      <c r="C2922" s="155"/>
      <c r="D2922" s="25"/>
      <c r="E2922" s="25"/>
      <c r="F2922" s="29"/>
      <c r="G2922" s="29"/>
      <c r="H2922" s="29"/>
      <c r="I2922" s="29"/>
      <c r="J2922" s="29"/>
      <c r="K2922" s="25"/>
      <c r="L2922" s="155"/>
      <c r="M2922" s="155"/>
      <c r="N2922" s="155"/>
      <c r="O2922" s="155"/>
      <c r="P2922" s="155"/>
      <c r="Q2922" s="28"/>
      <c r="R2922" s="29"/>
      <c r="S2922" s="27"/>
      <c r="T2922" s="27"/>
      <c r="U2922" s="28"/>
      <c r="V2922" s="156"/>
      <c r="W2922" s="156"/>
      <c r="X2922" s="156"/>
      <c r="Y2922" s="37"/>
      <c r="Z2922" s="37"/>
      <c r="AA2922" s="37"/>
      <c r="AB2922" s="30"/>
      <c r="AC2922" s="30"/>
      <c r="AD2922" s="31"/>
      <c r="AE2922" s="30"/>
      <c r="AF2922" s="30"/>
      <c r="AG2922" s="32"/>
      <c r="AH2922" s="30"/>
      <c r="AJ2922" s="30"/>
      <c r="AK2922" s="30"/>
      <c r="AL2922" s="30"/>
      <c r="AM2922" s="30"/>
      <c r="AN2922" s="30"/>
      <c r="AO2922" s="30"/>
      <c r="AP2922" s="30"/>
      <c r="AQ2922" s="30"/>
      <c r="AR2922" s="30"/>
      <c r="AS2922" s="30"/>
      <c r="AT2922" s="30"/>
      <c r="AU2922" s="121"/>
      <c r="AV2922" s="129"/>
      <c r="AW2922" s="129"/>
      <c r="AX2922" s="129"/>
    </row>
    <row r="2923" spans="1:50" x14ac:dyDescent="0.25">
      <c r="A2923" s="154"/>
      <c r="B2923" s="28"/>
      <c r="C2923" s="155"/>
      <c r="D2923" s="25"/>
      <c r="E2923" s="25"/>
      <c r="F2923" s="29"/>
      <c r="G2923" s="29"/>
      <c r="H2923" s="29"/>
      <c r="I2923" s="29"/>
      <c r="J2923" s="29"/>
      <c r="K2923" s="25"/>
      <c r="L2923" s="155"/>
      <c r="M2923" s="155"/>
      <c r="N2923" s="155"/>
      <c r="O2923" s="155"/>
      <c r="P2923" s="155"/>
      <c r="Q2923" s="28"/>
      <c r="R2923" s="29"/>
      <c r="S2923" s="27"/>
      <c r="T2923" s="27"/>
      <c r="U2923" s="28"/>
      <c r="V2923" s="156"/>
      <c r="W2923" s="156"/>
      <c r="X2923" s="156"/>
      <c r="Y2923" s="37"/>
      <c r="Z2923" s="37"/>
      <c r="AA2923" s="37"/>
      <c r="AB2923" s="30"/>
      <c r="AC2923" s="30"/>
      <c r="AD2923" s="31"/>
      <c r="AE2923" s="30"/>
      <c r="AF2923" s="30"/>
      <c r="AG2923" s="32"/>
      <c r="AH2923" s="30"/>
      <c r="AJ2923" s="30"/>
      <c r="AK2923" s="30"/>
      <c r="AL2923" s="30"/>
      <c r="AM2923" s="30"/>
      <c r="AN2923" s="30"/>
      <c r="AO2923" s="30"/>
      <c r="AP2923" s="30"/>
      <c r="AQ2923" s="30"/>
      <c r="AR2923" s="30"/>
      <c r="AS2923" s="30"/>
      <c r="AT2923" s="30"/>
      <c r="AU2923" s="121"/>
      <c r="AV2923" s="129"/>
      <c r="AW2923" s="129"/>
      <c r="AX2923" s="129"/>
    </row>
    <row r="2924" spans="1:50" x14ac:dyDescent="0.25">
      <c r="A2924" s="154"/>
      <c r="B2924" s="28"/>
      <c r="C2924" s="155"/>
      <c r="D2924" s="25"/>
      <c r="E2924" s="25"/>
      <c r="F2924" s="29"/>
      <c r="G2924" s="29"/>
      <c r="H2924" s="29"/>
      <c r="I2924" s="29"/>
      <c r="J2924" s="29"/>
      <c r="K2924" s="25"/>
      <c r="L2924" s="155"/>
      <c r="M2924" s="155"/>
      <c r="N2924" s="155"/>
      <c r="O2924" s="155"/>
      <c r="P2924" s="155"/>
      <c r="Q2924" s="28"/>
      <c r="R2924" s="29"/>
      <c r="S2924" s="27"/>
      <c r="T2924" s="27"/>
      <c r="U2924" s="28"/>
      <c r="V2924" s="156"/>
      <c r="W2924" s="156"/>
      <c r="X2924" s="156"/>
      <c r="Y2924" s="37"/>
      <c r="Z2924" s="37"/>
      <c r="AA2924" s="37"/>
      <c r="AB2924" s="30"/>
      <c r="AC2924" s="30"/>
      <c r="AD2924" s="31"/>
      <c r="AE2924" s="30"/>
      <c r="AF2924" s="30"/>
      <c r="AG2924" s="32"/>
      <c r="AH2924" s="30"/>
      <c r="AJ2924" s="30"/>
      <c r="AK2924" s="30"/>
      <c r="AL2924" s="30"/>
      <c r="AM2924" s="30"/>
      <c r="AN2924" s="30"/>
      <c r="AO2924" s="30"/>
      <c r="AP2924" s="30"/>
      <c r="AQ2924" s="30"/>
      <c r="AR2924" s="30"/>
      <c r="AS2924" s="30"/>
      <c r="AT2924" s="30"/>
      <c r="AU2924" s="121"/>
      <c r="AV2924" s="129"/>
      <c r="AW2924" s="129"/>
      <c r="AX2924" s="129"/>
    </row>
    <row r="2925" spans="1:50" x14ac:dyDescent="0.25">
      <c r="A2925" s="154"/>
      <c r="B2925" s="28"/>
      <c r="C2925" s="155"/>
      <c r="D2925" s="25"/>
      <c r="E2925" s="25"/>
      <c r="F2925" s="29"/>
      <c r="G2925" s="29"/>
      <c r="H2925" s="29"/>
      <c r="I2925" s="29"/>
      <c r="J2925" s="29"/>
      <c r="K2925" s="25"/>
      <c r="L2925" s="155"/>
      <c r="M2925" s="155"/>
      <c r="N2925" s="155"/>
      <c r="O2925" s="155"/>
      <c r="P2925" s="155"/>
      <c r="Q2925" s="28"/>
      <c r="R2925" s="29"/>
      <c r="S2925" s="27"/>
      <c r="T2925" s="27"/>
      <c r="U2925" s="28"/>
      <c r="V2925" s="156"/>
      <c r="W2925" s="156"/>
      <c r="X2925" s="156"/>
      <c r="Y2925" s="37"/>
      <c r="Z2925" s="37"/>
      <c r="AA2925" s="37"/>
      <c r="AB2925" s="30"/>
      <c r="AC2925" s="30"/>
      <c r="AD2925" s="31"/>
      <c r="AE2925" s="30"/>
      <c r="AF2925" s="30"/>
      <c r="AG2925" s="32"/>
      <c r="AH2925" s="30"/>
      <c r="AJ2925" s="30"/>
      <c r="AK2925" s="30"/>
      <c r="AL2925" s="30"/>
      <c r="AM2925" s="30"/>
      <c r="AN2925" s="30"/>
      <c r="AO2925" s="30"/>
      <c r="AP2925" s="30"/>
      <c r="AQ2925" s="30"/>
      <c r="AR2925" s="30"/>
      <c r="AS2925" s="30"/>
      <c r="AT2925" s="30"/>
      <c r="AU2925" s="121"/>
      <c r="AV2925" s="129"/>
      <c r="AW2925" s="129"/>
      <c r="AX2925" s="129"/>
    </row>
    <row r="2926" spans="1:50" x14ac:dyDescent="0.25">
      <c r="A2926" s="154"/>
      <c r="B2926" s="28"/>
      <c r="C2926" s="155"/>
      <c r="D2926" s="25"/>
      <c r="E2926" s="25"/>
      <c r="F2926" s="29"/>
      <c r="G2926" s="29"/>
      <c r="H2926" s="29"/>
      <c r="I2926" s="29"/>
      <c r="J2926" s="29"/>
      <c r="K2926" s="25"/>
      <c r="L2926" s="155"/>
      <c r="M2926" s="155"/>
      <c r="N2926" s="155"/>
      <c r="O2926" s="155"/>
      <c r="P2926" s="155"/>
      <c r="Q2926" s="28"/>
      <c r="R2926" s="29"/>
      <c r="S2926" s="27"/>
      <c r="T2926" s="27"/>
      <c r="U2926" s="28"/>
      <c r="V2926" s="156"/>
      <c r="W2926" s="156"/>
      <c r="X2926" s="156"/>
      <c r="Y2926" s="37"/>
      <c r="Z2926" s="37"/>
      <c r="AA2926" s="37"/>
      <c r="AB2926" s="30"/>
      <c r="AC2926" s="30"/>
      <c r="AD2926" s="31"/>
      <c r="AE2926" s="30"/>
      <c r="AF2926" s="30"/>
      <c r="AG2926" s="32"/>
      <c r="AH2926" s="30"/>
      <c r="AJ2926" s="30"/>
      <c r="AK2926" s="30"/>
      <c r="AL2926" s="30"/>
      <c r="AM2926" s="30"/>
      <c r="AN2926" s="30"/>
      <c r="AO2926" s="30"/>
      <c r="AP2926" s="30"/>
      <c r="AQ2926" s="30"/>
      <c r="AR2926" s="30"/>
      <c r="AS2926" s="30"/>
      <c r="AT2926" s="30"/>
      <c r="AU2926" s="121"/>
      <c r="AV2926" s="129"/>
      <c r="AW2926" s="129"/>
      <c r="AX2926" s="129"/>
    </row>
    <row r="2927" spans="1:50" x14ac:dyDescent="0.25">
      <c r="A2927" s="154"/>
      <c r="B2927" s="28"/>
      <c r="C2927" s="155"/>
      <c r="D2927" s="25"/>
      <c r="E2927" s="25"/>
      <c r="F2927" s="29"/>
      <c r="G2927" s="29"/>
      <c r="H2927" s="29"/>
      <c r="I2927" s="29"/>
      <c r="J2927" s="29"/>
      <c r="K2927" s="25"/>
      <c r="L2927" s="155"/>
      <c r="M2927" s="155"/>
      <c r="N2927" s="155"/>
      <c r="O2927" s="155"/>
      <c r="P2927" s="155"/>
      <c r="Q2927" s="28"/>
      <c r="R2927" s="29"/>
      <c r="S2927" s="27"/>
      <c r="T2927" s="27"/>
      <c r="U2927" s="28"/>
      <c r="V2927" s="156"/>
      <c r="W2927" s="156"/>
      <c r="X2927" s="156"/>
      <c r="Y2927" s="37"/>
      <c r="Z2927" s="37"/>
      <c r="AA2927" s="37"/>
      <c r="AB2927" s="30"/>
      <c r="AC2927" s="30"/>
      <c r="AD2927" s="31"/>
      <c r="AE2927" s="30"/>
      <c r="AF2927" s="30"/>
      <c r="AG2927" s="32"/>
      <c r="AH2927" s="30"/>
      <c r="AJ2927" s="30"/>
      <c r="AK2927" s="30"/>
      <c r="AL2927" s="30"/>
      <c r="AM2927" s="30"/>
      <c r="AN2927" s="30"/>
      <c r="AO2927" s="30"/>
      <c r="AP2927" s="30"/>
      <c r="AQ2927" s="30"/>
      <c r="AR2927" s="30"/>
      <c r="AS2927" s="30"/>
      <c r="AT2927" s="30"/>
      <c r="AU2927" s="121"/>
      <c r="AV2927" s="129"/>
      <c r="AW2927" s="129"/>
      <c r="AX2927" s="129"/>
    </row>
    <row r="2928" spans="1:50" x14ac:dyDescent="0.25">
      <c r="A2928" s="154"/>
      <c r="B2928" s="28"/>
      <c r="C2928" s="155"/>
      <c r="D2928" s="25"/>
      <c r="E2928" s="25"/>
      <c r="F2928" s="29"/>
      <c r="G2928" s="29"/>
      <c r="H2928" s="29"/>
      <c r="I2928" s="29"/>
      <c r="J2928" s="29"/>
      <c r="K2928" s="25"/>
      <c r="L2928" s="155"/>
      <c r="M2928" s="155"/>
      <c r="N2928" s="155"/>
      <c r="O2928" s="155"/>
      <c r="P2928" s="155"/>
      <c r="Q2928" s="28"/>
      <c r="R2928" s="29"/>
      <c r="S2928" s="27"/>
      <c r="T2928" s="27"/>
      <c r="U2928" s="28"/>
      <c r="V2928" s="156"/>
      <c r="W2928" s="156"/>
      <c r="X2928" s="156"/>
      <c r="Y2928" s="37"/>
      <c r="Z2928" s="37"/>
      <c r="AA2928" s="37"/>
      <c r="AB2928" s="30"/>
      <c r="AC2928" s="30"/>
      <c r="AD2928" s="31"/>
      <c r="AE2928" s="30"/>
      <c r="AF2928" s="30"/>
      <c r="AG2928" s="32"/>
      <c r="AH2928" s="30"/>
      <c r="AJ2928" s="30"/>
      <c r="AK2928" s="30"/>
      <c r="AL2928" s="30"/>
      <c r="AM2928" s="30"/>
      <c r="AN2928" s="30"/>
      <c r="AO2928" s="30"/>
      <c r="AP2928" s="30"/>
      <c r="AQ2928" s="30"/>
      <c r="AR2928" s="30"/>
      <c r="AS2928" s="30"/>
      <c r="AT2928" s="30"/>
      <c r="AU2928" s="121"/>
      <c r="AV2928" s="129"/>
      <c r="AW2928" s="129"/>
      <c r="AX2928" s="129"/>
    </row>
    <row r="2929" spans="1:50" x14ac:dyDescent="0.25">
      <c r="A2929" s="154"/>
      <c r="B2929" s="28"/>
      <c r="C2929" s="155"/>
      <c r="D2929" s="25"/>
      <c r="E2929" s="25"/>
      <c r="F2929" s="29"/>
      <c r="G2929" s="29"/>
      <c r="H2929" s="29"/>
      <c r="I2929" s="29"/>
      <c r="J2929" s="29"/>
      <c r="K2929" s="25"/>
      <c r="L2929" s="155"/>
      <c r="M2929" s="155"/>
      <c r="N2929" s="155"/>
      <c r="O2929" s="155"/>
      <c r="P2929" s="155"/>
      <c r="Q2929" s="28"/>
      <c r="R2929" s="29"/>
      <c r="S2929" s="27"/>
      <c r="T2929" s="27"/>
      <c r="U2929" s="28"/>
      <c r="V2929" s="156"/>
      <c r="W2929" s="156"/>
      <c r="X2929" s="156"/>
      <c r="Y2929" s="37"/>
      <c r="Z2929" s="37"/>
      <c r="AA2929" s="37"/>
      <c r="AB2929" s="30"/>
      <c r="AC2929" s="30"/>
      <c r="AD2929" s="31"/>
      <c r="AE2929" s="30"/>
      <c r="AF2929" s="30"/>
      <c r="AG2929" s="32"/>
      <c r="AH2929" s="30"/>
      <c r="AJ2929" s="30"/>
      <c r="AK2929" s="30"/>
      <c r="AL2929" s="30"/>
      <c r="AM2929" s="30"/>
      <c r="AN2929" s="30"/>
      <c r="AO2929" s="30"/>
      <c r="AP2929" s="30"/>
      <c r="AQ2929" s="30"/>
      <c r="AR2929" s="30"/>
      <c r="AS2929" s="30"/>
      <c r="AT2929" s="30"/>
      <c r="AU2929" s="121"/>
      <c r="AV2929" s="129"/>
      <c r="AW2929" s="129"/>
      <c r="AX2929" s="129"/>
    </row>
    <row r="2930" spans="1:50" x14ac:dyDescent="0.25">
      <c r="A2930" s="154"/>
      <c r="B2930" s="28"/>
      <c r="C2930" s="155"/>
      <c r="D2930" s="25"/>
      <c r="E2930" s="25"/>
      <c r="F2930" s="29"/>
      <c r="G2930" s="29"/>
      <c r="H2930" s="29"/>
      <c r="I2930" s="29"/>
      <c r="J2930" s="29"/>
      <c r="K2930" s="25"/>
      <c r="L2930" s="155"/>
      <c r="M2930" s="155"/>
      <c r="N2930" s="155"/>
      <c r="O2930" s="155"/>
      <c r="P2930" s="155"/>
      <c r="Q2930" s="28"/>
      <c r="R2930" s="29"/>
      <c r="S2930" s="27"/>
      <c r="T2930" s="27"/>
      <c r="U2930" s="28"/>
      <c r="V2930" s="156"/>
      <c r="W2930" s="156"/>
      <c r="X2930" s="156"/>
      <c r="Y2930" s="37"/>
      <c r="Z2930" s="37"/>
      <c r="AA2930" s="37"/>
      <c r="AB2930" s="30"/>
      <c r="AC2930" s="30"/>
      <c r="AD2930" s="31"/>
      <c r="AE2930" s="30"/>
      <c r="AF2930" s="30"/>
      <c r="AG2930" s="32"/>
      <c r="AH2930" s="30"/>
      <c r="AJ2930" s="30"/>
      <c r="AK2930" s="30"/>
      <c r="AL2930" s="30"/>
      <c r="AM2930" s="30"/>
      <c r="AN2930" s="30"/>
      <c r="AO2930" s="30"/>
      <c r="AP2930" s="30"/>
      <c r="AQ2930" s="30"/>
      <c r="AR2930" s="30"/>
      <c r="AS2930" s="30"/>
      <c r="AT2930" s="30"/>
      <c r="AU2930" s="121"/>
      <c r="AV2930" s="129"/>
      <c r="AW2930" s="129"/>
      <c r="AX2930" s="129"/>
    </row>
    <row r="2931" spans="1:50" x14ac:dyDescent="0.25">
      <c r="A2931" s="154"/>
      <c r="B2931" s="28"/>
      <c r="C2931" s="155"/>
      <c r="D2931" s="25"/>
      <c r="E2931" s="25"/>
      <c r="F2931" s="29"/>
      <c r="G2931" s="29"/>
      <c r="H2931" s="29"/>
      <c r="I2931" s="29"/>
      <c r="J2931" s="29"/>
      <c r="K2931" s="25"/>
      <c r="L2931" s="155"/>
      <c r="M2931" s="155"/>
      <c r="N2931" s="155"/>
      <c r="O2931" s="155"/>
      <c r="P2931" s="155"/>
      <c r="Q2931" s="28"/>
      <c r="R2931" s="29"/>
      <c r="S2931" s="27"/>
      <c r="T2931" s="27"/>
      <c r="U2931" s="28"/>
      <c r="V2931" s="156"/>
      <c r="W2931" s="156"/>
      <c r="X2931" s="156"/>
      <c r="Y2931" s="37"/>
      <c r="Z2931" s="37"/>
      <c r="AA2931" s="37"/>
      <c r="AB2931" s="30"/>
      <c r="AC2931" s="30"/>
      <c r="AD2931" s="31"/>
      <c r="AE2931" s="30"/>
      <c r="AF2931" s="30"/>
      <c r="AG2931" s="32"/>
      <c r="AH2931" s="30"/>
      <c r="AJ2931" s="30"/>
      <c r="AK2931" s="30"/>
      <c r="AL2931" s="30"/>
      <c r="AM2931" s="30"/>
      <c r="AN2931" s="30"/>
      <c r="AO2931" s="30"/>
      <c r="AP2931" s="30"/>
      <c r="AQ2931" s="30"/>
      <c r="AR2931" s="30"/>
      <c r="AS2931" s="30"/>
      <c r="AT2931" s="30"/>
      <c r="AU2931" s="121"/>
      <c r="AV2931" s="129"/>
      <c r="AW2931" s="129"/>
      <c r="AX2931" s="129"/>
    </row>
    <row r="2932" spans="1:50" x14ac:dyDescent="0.25">
      <c r="A2932" s="154"/>
      <c r="B2932" s="28"/>
      <c r="C2932" s="155"/>
      <c r="D2932" s="25"/>
      <c r="E2932" s="25"/>
      <c r="F2932" s="29"/>
      <c r="G2932" s="29"/>
      <c r="H2932" s="29"/>
      <c r="I2932" s="29"/>
      <c r="J2932" s="29"/>
      <c r="K2932" s="25"/>
      <c r="L2932" s="155"/>
      <c r="M2932" s="155"/>
      <c r="N2932" s="155"/>
      <c r="O2932" s="155"/>
      <c r="P2932" s="155"/>
      <c r="Q2932" s="28"/>
      <c r="R2932" s="29"/>
      <c r="S2932" s="27"/>
      <c r="T2932" s="27"/>
      <c r="U2932" s="28"/>
      <c r="V2932" s="156"/>
      <c r="W2932" s="156"/>
      <c r="X2932" s="156"/>
      <c r="Y2932" s="37"/>
      <c r="Z2932" s="37"/>
      <c r="AA2932" s="37"/>
      <c r="AB2932" s="30"/>
      <c r="AC2932" s="30"/>
      <c r="AD2932" s="31"/>
      <c r="AE2932" s="30"/>
      <c r="AF2932" s="30"/>
      <c r="AG2932" s="32"/>
      <c r="AH2932" s="30"/>
      <c r="AJ2932" s="30"/>
      <c r="AK2932" s="30"/>
      <c r="AL2932" s="30"/>
      <c r="AM2932" s="30"/>
      <c r="AN2932" s="30"/>
      <c r="AO2932" s="30"/>
      <c r="AP2932" s="30"/>
      <c r="AQ2932" s="30"/>
      <c r="AR2932" s="30"/>
      <c r="AS2932" s="30"/>
      <c r="AT2932" s="30"/>
      <c r="AU2932" s="121"/>
      <c r="AV2932" s="129"/>
      <c r="AW2932" s="129"/>
      <c r="AX2932" s="129"/>
    </row>
    <row r="2933" spans="1:50" x14ac:dyDescent="0.25">
      <c r="A2933" s="154"/>
      <c r="B2933" s="28"/>
      <c r="C2933" s="155"/>
      <c r="D2933" s="25"/>
      <c r="E2933" s="25"/>
      <c r="F2933" s="29"/>
      <c r="G2933" s="29"/>
      <c r="H2933" s="29"/>
      <c r="I2933" s="29"/>
      <c r="J2933" s="29"/>
      <c r="K2933" s="25"/>
      <c r="L2933" s="155"/>
      <c r="M2933" s="155"/>
      <c r="N2933" s="155"/>
      <c r="O2933" s="155"/>
      <c r="P2933" s="155"/>
      <c r="Q2933" s="28"/>
      <c r="R2933" s="29"/>
      <c r="S2933" s="27"/>
      <c r="T2933" s="27"/>
      <c r="U2933" s="28"/>
      <c r="V2933" s="156"/>
      <c r="W2933" s="156"/>
      <c r="X2933" s="156"/>
      <c r="Y2933" s="37"/>
      <c r="Z2933" s="37"/>
      <c r="AA2933" s="37"/>
      <c r="AB2933" s="30"/>
      <c r="AC2933" s="30"/>
      <c r="AD2933" s="31"/>
      <c r="AE2933" s="30"/>
      <c r="AF2933" s="30"/>
      <c r="AG2933" s="32"/>
      <c r="AH2933" s="30"/>
      <c r="AJ2933" s="30"/>
      <c r="AK2933" s="30"/>
      <c r="AL2933" s="30"/>
      <c r="AM2933" s="30"/>
      <c r="AN2933" s="30"/>
      <c r="AO2933" s="30"/>
      <c r="AP2933" s="30"/>
      <c r="AQ2933" s="30"/>
      <c r="AR2933" s="30"/>
      <c r="AS2933" s="30"/>
      <c r="AT2933" s="30"/>
      <c r="AU2933" s="121"/>
      <c r="AV2933" s="129"/>
      <c r="AW2933" s="129"/>
      <c r="AX2933" s="129"/>
    </row>
    <row r="2934" spans="1:50" x14ac:dyDescent="0.25">
      <c r="A2934" s="154"/>
      <c r="B2934" s="28"/>
      <c r="C2934" s="155"/>
      <c r="D2934" s="25"/>
      <c r="E2934" s="25"/>
      <c r="F2934" s="29"/>
      <c r="G2934" s="29"/>
      <c r="H2934" s="29"/>
      <c r="I2934" s="29"/>
      <c r="J2934" s="29"/>
      <c r="K2934" s="25"/>
      <c r="L2934" s="155"/>
      <c r="M2934" s="155"/>
      <c r="N2934" s="155"/>
      <c r="O2934" s="155"/>
      <c r="P2934" s="155"/>
      <c r="Q2934" s="28"/>
      <c r="R2934" s="29"/>
      <c r="S2934" s="27"/>
      <c r="T2934" s="27"/>
      <c r="U2934" s="28"/>
      <c r="V2934" s="156"/>
      <c r="W2934" s="156"/>
      <c r="X2934" s="156"/>
      <c r="Y2934" s="37"/>
      <c r="Z2934" s="37"/>
      <c r="AA2934" s="37"/>
      <c r="AB2934" s="30"/>
      <c r="AC2934" s="30"/>
      <c r="AD2934" s="31"/>
      <c r="AE2934" s="30"/>
      <c r="AF2934" s="30"/>
      <c r="AG2934" s="32"/>
      <c r="AH2934" s="30"/>
      <c r="AJ2934" s="30"/>
      <c r="AK2934" s="30"/>
      <c r="AL2934" s="30"/>
      <c r="AM2934" s="30"/>
      <c r="AN2934" s="30"/>
      <c r="AO2934" s="30"/>
      <c r="AP2934" s="30"/>
      <c r="AQ2934" s="30"/>
      <c r="AR2934" s="30"/>
      <c r="AS2934" s="30"/>
      <c r="AT2934" s="30"/>
      <c r="AU2934" s="121"/>
      <c r="AV2934" s="129"/>
      <c r="AW2934" s="129"/>
      <c r="AX2934" s="129"/>
    </row>
    <row r="2935" spans="1:50" x14ac:dyDescent="0.25">
      <c r="A2935" s="154"/>
      <c r="B2935" s="28"/>
      <c r="C2935" s="155"/>
      <c r="D2935" s="25"/>
      <c r="E2935" s="25"/>
      <c r="F2935" s="29"/>
      <c r="G2935" s="29"/>
      <c r="H2935" s="29"/>
      <c r="I2935" s="29"/>
      <c r="J2935" s="29"/>
      <c r="K2935" s="25"/>
      <c r="L2935" s="155"/>
      <c r="M2935" s="155"/>
      <c r="N2935" s="155"/>
      <c r="O2935" s="155"/>
      <c r="P2935" s="155"/>
      <c r="Q2935" s="28"/>
      <c r="R2935" s="29"/>
      <c r="S2935" s="27"/>
      <c r="T2935" s="27"/>
      <c r="U2935" s="28"/>
      <c r="V2935" s="156"/>
      <c r="W2935" s="156"/>
      <c r="X2935" s="156"/>
      <c r="Y2935" s="37"/>
      <c r="Z2935" s="37"/>
      <c r="AA2935" s="37"/>
      <c r="AB2935" s="30"/>
      <c r="AC2935" s="30"/>
      <c r="AD2935" s="31"/>
      <c r="AE2935" s="30"/>
      <c r="AF2935" s="30"/>
      <c r="AG2935" s="32"/>
      <c r="AH2935" s="30"/>
      <c r="AJ2935" s="30"/>
      <c r="AK2935" s="30"/>
      <c r="AL2935" s="30"/>
      <c r="AM2935" s="30"/>
      <c r="AN2935" s="30"/>
      <c r="AO2935" s="30"/>
      <c r="AP2935" s="30"/>
      <c r="AQ2935" s="30"/>
      <c r="AR2935" s="30"/>
      <c r="AS2935" s="30"/>
      <c r="AT2935" s="30"/>
      <c r="AU2935" s="121"/>
      <c r="AV2935" s="129"/>
      <c r="AW2935" s="129"/>
      <c r="AX2935" s="129"/>
    </row>
    <row r="2936" spans="1:50" x14ac:dyDescent="0.25">
      <c r="A2936" s="154"/>
      <c r="B2936" s="28"/>
      <c r="C2936" s="155"/>
      <c r="D2936" s="25"/>
      <c r="E2936" s="25"/>
      <c r="F2936" s="29"/>
      <c r="G2936" s="29"/>
      <c r="H2936" s="29"/>
      <c r="I2936" s="29"/>
      <c r="J2936" s="29"/>
      <c r="K2936" s="25"/>
      <c r="L2936" s="155"/>
      <c r="M2936" s="155"/>
      <c r="N2936" s="155"/>
      <c r="O2936" s="155"/>
      <c r="P2936" s="155"/>
      <c r="Q2936" s="28"/>
      <c r="R2936" s="29"/>
      <c r="S2936" s="27"/>
      <c r="T2936" s="27"/>
      <c r="U2936" s="28"/>
      <c r="V2936" s="156"/>
      <c r="W2936" s="156"/>
      <c r="X2936" s="156"/>
      <c r="Y2936" s="37"/>
      <c r="Z2936" s="37"/>
      <c r="AA2936" s="37"/>
      <c r="AB2936" s="30"/>
      <c r="AC2936" s="30"/>
      <c r="AD2936" s="31"/>
      <c r="AE2936" s="30"/>
      <c r="AF2936" s="30"/>
      <c r="AG2936" s="32"/>
      <c r="AH2936" s="30"/>
      <c r="AJ2936" s="30"/>
      <c r="AK2936" s="30"/>
      <c r="AL2936" s="30"/>
      <c r="AM2936" s="30"/>
      <c r="AN2936" s="30"/>
      <c r="AO2936" s="30"/>
      <c r="AP2936" s="30"/>
      <c r="AQ2936" s="30"/>
      <c r="AR2936" s="30"/>
      <c r="AS2936" s="30"/>
      <c r="AT2936" s="30"/>
      <c r="AU2936" s="121"/>
      <c r="AV2936" s="129"/>
      <c r="AW2936" s="129"/>
      <c r="AX2936" s="129"/>
    </row>
    <row r="2937" spans="1:50" x14ac:dyDescent="0.25">
      <c r="A2937" s="154"/>
      <c r="B2937" s="28"/>
      <c r="C2937" s="155"/>
      <c r="D2937" s="25"/>
      <c r="E2937" s="25"/>
      <c r="F2937" s="29"/>
      <c r="G2937" s="29"/>
      <c r="H2937" s="29"/>
      <c r="I2937" s="29"/>
      <c r="J2937" s="29"/>
      <c r="K2937" s="25"/>
      <c r="L2937" s="155"/>
      <c r="M2937" s="155"/>
      <c r="N2937" s="155"/>
      <c r="O2937" s="155"/>
      <c r="P2937" s="155"/>
      <c r="Q2937" s="28"/>
      <c r="R2937" s="29"/>
      <c r="S2937" s="27"/>
      <c r="T2937" s="27"/>
      <c r="U2937" s="28"/>
      <c r="V2937" s="156"/>
      <c r="W2937" s="156"/>
      <c r="X2937" s="156"/>
      <c r="Y2937" s="37"/>
      <c r="Z2937" s="37"/>
      <c r="AA2937" s="37"/>
      <c r="AB2937" s="30"/>
      <c r="AC2937" s="30"/>
      <c r="AD2937" s="31"/>
      <c r="AE2937" s="30"/>
      <c r="AF2937" s="30"/>
      <c r="AG2937" s="32"/>
      <c r="AH2937" s="30"/>
      <c r="AJ2937" s="30"/>
      <c r="AK2937" s="30"/>
      <c r="AL2937" s="30"/>
      <c r="AM2937" s="30"/>
      <c r="AN2937" s="30"/>
      <c r="AO2937" s="30"/>
      <c r="AP2937" s="30"/>
      <c r="AQ2937" s="30"/>
      <c r="AR2937" s="30"/>
      <c r="AS2937" s="30"/>
      <c r="AT2937" s="30"/>
      <c r="AU2937" s="121"/>
      <c r="AV2937" s="129"/>
      <c r="AW2937" s="129"/>
      <c r="AX2937" s="129"/>
    </row>
    <row r="2938" spans="1:50" x14ac:dyDescent="0.25">
      <c r="A2938" s="154"/>
      <c r="B2938" s="28"/>
      <c r="C2938" s="155"/>
      <c r="D2938" s="25"/>
      <c r="E2938" s="25"/>
      <c r="F2938" s="29"/>
      <c r="G2938" s="29"/>
      <c r="H2938" s="29"/>
      <c r="I2938" s="29"/>
      <c r="J2938" s="29"/>
      <c r="K2938" s="25"/>
      <c r="L2938" s="155"/>
      <c r="M2938" s="155"/>
      <c r="N2938" s="155"/>
      <c r="O2938" s="155"/>
      <c r="P2938" s="155"/>
      <c r="Q2938" s="28"/>
      <c r="R2938" s="29"/>
      <c r="S2938" s="27"/>
      <c r="T2938" s="27"/>
      <c r="U2938" s="28"/>
      <c r="V2938" s="156"/>
      <c r="W2938" s="156"/>
      <c r="X2938" s="156"/>
      <c r="Y2938" s="37"/>
      <c r="Z2938" s="37"/>
      <c r="AA2938" s="37"/>
      <c r="AB2938" s="30"/>
      <c r="AC2938" s="30"/>
      <c r="AD2938" s="31"/>
      <c r="AE2938" s="30"/>
      <c r="AF2938" s="30"/>
      <c r="AG2938" s="32"/>
      <c r="AH2938" s="30"/>
      <c r="AJ2938" s="30"/>
      <c r="AK2938" s="30"/>
      <c r="AL2938" s="30"/>
      <c r="AM2938" s="30"/>
      <c r="AN2938" s="30"/>
      <c r="AO2938" s="30"/>
      <c r="AP2938" s="30"/>
      <c r="AQ2938" s="30"/>
      <c r="AR2938" s="30"/>
      <c r="AS2938" s="30"/>
      <c r="AT2938" s="30"/>
      <c r="AU2938" s="121"/>
      <c r="AV2938" s="129"/>
      <c r="AW2938" s="129"/>
      <c r="AX2938" s="129"/>
    </row>
    <row r="2939" spans="1:50" x14ac:dyDescent="0.25">
      <c r="A2939" s="154"/>
      <c r="B2939" s="28"/>
      <c r="C2939" s="155"/>
      <c r="D2939" s="25"/>
      <c r="E2939" s="25"/>
      <c r="F2939" s="29"/>
      <c r="G2939" s="29"/>
      <c r="H2939" s="29"/>
      <c r="I2939" s="29"/>
      <c r="J2939" s="29"/>
      <c r="K2939" s="25"/>
      <c r="L2939" s="155"/>
      <c r="M2939" s="155"/>
      <c r="N2939" s="155"/>
      <c r="O2939" s="155"/>
      <c r="P2939" s="155"/>
      <c r="Q2939" s="28"/>
      <c r="R2939" s="29"/>
      <c r="S2939" s="27"/>
      <c r="T2939" s="27"/>
      <c r="U2939" s="28"/>
      <c r="V2939" s="156"/>
      <c r="W2939" s="156"/>
      <c r="X2939" s="156"/>
      <c r="Y2939" s="37"/>
      <c r="Z2939" s="37"/>
      <c r="AA2939" s="37"/>
      <c r="AB2939" s="30"/>
      <c r="AC2939" s="30"/>
      <c r="AD2939" s="31"/>
      <c r="AE2939" s="30"/>
      <c r="AF2939" s="30"/>
      <c r="AG2939" s="32"/>
      <c r="AH2939" s="30"/>
      <c r="AJ2939" s="30"/>
      <c r="AK2939" s="30"/>
      <c r="AL2939" s="30"/>
      <c r="AM2939" s="30"/>
      <c r="AN2939" s="30"/>
      <c r="AO2939" s="30"/>
      <c r="AP2939" s="30"/>
      <c r="AQ2939" s="30"/>
      <c r="AR2939" s="30"/>
      <c r="AS2939" s="30"/>
      <c r="AT2939" s="30"/>
      <c r="AU2939" s="121"/>
      <c r="AV2939" s="129"/>
      <c r="AW2939" s="129"/>
      <c r="AX2939" s="129"/>
    </row>
    <row r="2940" spans="1:50" x14ac:dyDescent="0.25">
      <c r="A2940" s="154"/>
      <c r="B2940" s="28"/>
      <c r="C2940" s="155"/>
      <c r="D2940" s="25"/>
      <c r="E2940" s="25"/>
      <c r="F2940" s="29"/>
      <c r="G2940" s="29"/>
      <c r="H2940" s="29"/>
      <c r="I2940" s="29"/>
      <c r="J2940" s="29"/>
      <c r="K2940" s="25"/>
      <c r="L2940" s="155"/>
      <c r="M2940" s="155"/>
      <c r="N2940" s="155"/>
      <c r="O2940" s="155"/>
      <c r="P2940" s="155"/>
      <c r="Q2940" s="28"/>
      <c r="R2940" s="29"/>
      <c r="S2940" s="27"/>
      <c r="T2940" s="27"/>
      <c r="U2940" s="28"/>
      <c r="V2940" s="156"/>
      <c r="W2940" s="156"/>
      <c r="X2940" s="156"/>
      <c r="Y2940" s="37"/>
      <c r="Z2940" s="37"/>
      <c r="AA2940" s="37"/>
      <c r="AB2940" s="30"/>
      <c r="AC2940" s="30"/>
      <c r="AD2940" s="31"/>
      <c r="AE2940" s="30"/>
      <c r="AF2940" s="30"/>
      <c r="AG2940" s="32"/>
      <c r="AH2940" s="30"/>
      <c r="AJ2940" s="30"/>
      <c r="AK2940" s="30"/>
      <c r="AL2940" s="30"/>
      <c r="AM2940" s="30"/>
      <c r="AN2940" s="30"/>
      <c r="AO2940" s="30"/>
      <c r="AP2940" s="30"/>
      <c r="AQ2940" s="30"/>
      <c r="AR2940" s="30"/>
      <c r="AS2940" s="30"/>
      <c r="AT2940" s="30"/>
      <c r="AU2940" s="121"/>
      <c r="AV2940" s="129"/>
      <c r="AW2940" s="129"/>
      <c r="AX2940" s="129"/>
    </row>
    <row r="2941" spans="1:50" x14ac:dyDescent="0.25">
      <c r="A2941" s="154"/>
      <c r="B2941" s="28"/>
      <c r="C2941" s="155"/>
      <c r="D2941" s="25"/>
      <c r="E2941" s="25"/>
      <c r="F2941" s="29"/>
      <c r="G2941" s="29"/>
      <c r="H2941" s="29"/>
      <c r="I2941" s="29"/>
      <c r="J2941" s="29"/>
      <c r="K2941" s="25"/>
      <c r="L2941" s="155"/>
      <c r="M2941" s="155"/>
      <c r="N2941" s="155"/>
      <c r="O2941" s="155"/>
      <c r="P2941" s="155"/>
      <c r="Q2941" s="28"/>
      <c r="R2941" s="29"/>
      <c r="S2941" s="27"/>
      <c r="T2941" s="27"/>
      <c r="U2941" s="28"/>
      <c r="V2941" s="156"/>
      <c r="W2941" s="156"/>
      <c r="X2941" s="156"/>
      <c r="Y2941" s="37"/>
      <c r="Z2941" s="37"/>
      <c r="AA2941" s="37"/>
      <c r="AB2941" s="30"/>
      <c r="AC2941" s="30"/>
      <c r="AD2941" s="31"/>
      <c r="AE2941" s="30"/>
      <c r="AF2941" s="30"/>
      <c r="AG2941" s="32"/>
      <c r="AH2941" s="30"/>
      <c r="AJ2941" s="30"/>
      <c r="AK2941" s="30"/>
      <c r="AL2941" s="30"/>
      <c r="AM2941" s="30"/>
      <c r="AN2941" s="30"/>
      <c r="AO2941" s="30"/>
      <c r="AP2941" s="30"/>
      <c r="AQ2941" s="30"/>
      <c r="AR2941" s="30"/>
      <c r="AS2941" s="30"/>
      <c r="AT2941" s="30"/>
      <c r="AU2941" s="121"/>
      <c r="AV2941" s="129"/>
      <c r="AW2941" s="129"/>
      <c r="AX2941" s="129"/>
    </row>
    <row r="2942" spans="1:50" x14ac:dyDescent="0.25">
      <c r="A2942" s="154"/>
      <c r="B2942" s="28"/>
      <c r="C2942" s="155"/>
      <c r="D2942" s="25"/>
      <c r="E2942" s="25"/>
      <c r="F2942" s="29"/>
      <c r="G2942" s="29"/>
      <c r="H2942" s="29"/>
      <c r="I2942" s="29"/>
      <c r="J2942" s="29"/>
      <c r="K2942" s="25"/>
      <c r="L2942" s="155"/>
      <c r="M2942" s="155"/>
      <c r="N2942" s="155"/>
      <c r="O2942" s="155"/>
      <c r="P2942" s="155"/>
      <c r="Q2942" s="28"/>
      <c r="R2942" s="29"/>
      <c r="S2942" s="27"/>
      <c r="T2942" s="27"/>
      <c r="U2942" s="28"/>
      <c r="V2942" s="156"/>
      <c r="W2942" s="156"/>
      <c r="X2942" s="156"/>
      <c r="Y2942" s="37"/>
      <c r="Z2942" s="37"/>
      <c r="AA2942" s="37"/>
      <c r="AB2942" s="30"/>
      <c r="AC2942" s="30"/>
      <c r="AD2942" s="31"/>
      <c r="AE2942" s="30"/>
      <c r="AF2942" s="30"/>
      <c r="AG2942" s="32"/>
      <c r="AH2942" s="30"/>
      <c r="AJ2942" s="30"/>
      <c r="AK2942" s="30"/>
      <c r="AL2942" s="30"/>
      <c r="AM2942" s="30"/>
      <c r="AN2942" s="30"/>
      <c r="AO2942" s="30"/>
      <c r="AP2942" s="30"/>
      <c r="AQ2942" s="30"/>
      <c r="AR2942" s="30"/>
      <c r="AS2942" s="30"/>
      <c r="AT2942" s="30"/>
      <c r="AU2942" s="121"/>
      <c r="AV2942" s="129"/>
      <c r="AW2942" s="129"/>
      <c r="AX2942" s="129"/>
    </row>
    <row r="2943" spans="1:50" x14ac:dyDescent="0.25">
      <c r="A2943" s="154"/>
      <c r="B2943" s="28"/>
      <c r="C2943" s="155"/>
      <c r="D2943" s="25"/>
      <c r="E2943" s="25"/>
      <c r="F2943" s="29"/>
      <c r="G2943" s="29"/>
      <c r="H2943" s="29"/>
      <c r="I2943" s="29"/>
      <c r="J2943" s="29"/>
      <c r="K2943" s="25"/>
      <c r="L2943" s="155"/>
      <c r="M2943" s="155"/>
      <c r="N2943" s="155"/>
      <c r="O2943" s="155"/>
      <c r="P2943" s="155"/>
      <c r="Q2943" s="28"/>
      <c r="R2943" s="29"/>
      <c r="S2943" s="27"/>
      <c r="T2943" s="27"/>
      <c r="U2943" s="28"/>
      <c r="V2943" s="156"/>
      <c r="W2943" s="156"/>
      <c r="X2943" s="156"/>
      <c r="Y2943" s="37"/>
      <c r="Z2943" s="37"/>
      <c r="AA2943" s="37"/>
      <c r="AB2943" s="30"/>
      <c r="AC2943" s="30"/>
      <c r="AD2943" s="31"/>
      <c r="AE2943" s="30"/>
      <c r="AF2943" s="30"/>
      <c r="AG2943" s="32"/>
      <c r="AH2943" s="30"/>
      <c r="AJ2943" s="30"/>
      <c r="AK2943" s="30"/>
      <c r="AL2943" s="30"/>
      <c r="AM2943" s="30"/>
      <c r="AN2943" s="30"/>
      <c r="AO2943" s="30"/>
      <c r="AP2943" s="30"/>
      <c r="AQ2943" s="30"/>
      <c r="AR2943" s="30"/>
      <c r="AS2943" s="30"/>
      <c r="AT2943" s="30"/>
      <c r="AU2943" s="121"/>
      <c r="AV2943" s="129"/>
      <c r="AW2943" s="129"/>
      <c r="AX2943" s="129"/>
    </row>
    <row r="2944" spans="1:50" x14ac:dyDescent="0.25">
      <c r="A2944" s="154"/>
      <c r="B2944" s="28"/>
      <c r="C2944" s="155"/>
      <c r="D2944" s="25"/>
      <c r="E2944" s="25"/>
      <c r="F2944" s="29"/>
      <c r="G2944" s="29"/>
      <c r="H2944" s="29"/>
      <c r="I2944" s="29"/>
      <c r="J2944" s="29"/>
      <c r="K2944" s="25"/>
      <c r="L2944" s="155"/>
      <c r="M2944" s="155"/>
      <c r="N2944" s="155"/>
      <c r="O2944" s="155"/>
      <c r="P2944" s="155"/>
      <c r="Q2944" s="28"/>
      <c r="R2944" s="29"/>
      <c r="S2944" s="27"/>
      <c r="T2944" s="27"/>
      <c r="U2944" s="28"/>
      <c r="V2944" s="156"/>
      <c r="W2944" s="156"/>
      <c r="X2944" s="156"/>
      <c r="Y2944" s="37"/>
      <c r="Z2944" s="37"/>
      <c r="AA2944" s="37"/>
      <c r="AB2944" s="30"/>
      <c r="AC2944" s="30"/>
      <c r="AD2944" s="31"/>
      <c r="AE2944" s="30"/>
      <c r="AF2944" s="30"/>
      <c r="AG2944" s="32"/>
      <c r="AH2944" s="30"/>
      <c r="AJ2944" s="30"/>
      <c r="AK2944" s="30"/>
      <c r="AL2944" s="30"/>
      <c r="AM2944" s="30"/>
      <c r="AN2944" s="30"/>
      <c r="AO2944" s="30"/>
      <c r="AP2944" s="30"/>
      <c r="AQ2944" s="30"/>
      <c r="AR2944" s="30"/>
      <c r="AS2944" s="30"/>
      <c r="AT2944" s="30"/>
      <c r="AU2944" s="121"/>
      <c r="AV2944" s="129"/>
      <c r="AW2944" s="129"/>
      <c r="AX2944" s="129"/>
    </row>
    <row r="2945" spans="1:50" x14ac:dyDescent="0.25">
      <c r="A2945" s="154"/>
      <c r="B2945" s="28"/>
      <c r="C2945" s="155"/>
      <c r="D2945" s="25"/>
      <c r="E2945" s="25"/>
      <c r="F2945" s="29"/>
      <c r="G2945" s="29"/>
      <c r="H2945" s="29"/>
      <c r="I2945" s="29"/>
      <c r="J2945" s="29"/>
      <c r="K2945" s="25"/>
      <c r="L2945" s="155"/>
      <c r="M2945" s="155"/>
      <c r="N2945" s="155"/>
      <c r="O2945" s="155"/>
      <c r="P2945" s="155"/>
      <c r="Q2945" s="28"/>
      <c r="R2945" s="29"/>
      <c r="S2945" s="27"/>
      <c r="T2945" s="27"/>
      <c r="U2945" s="28"/>
      <c r="V2945" s="156"/>
      <c r="W2945" s="156"/>
      <c r="X2945" s="156"/>
      <c r="Y2945" s="37"/>
      <c r="Z2945" s="37"/>
      <c r="AA2945" s="37"/>
      <c r="AB2945" s="30"/>
      <c r="AC2945" s="30"/>
      <c r="AD2945" s="31"/>
      <c r="AE2945" s="30"/>
      <c r="AF2945" s="30"/>
      <c r="AG2945" s="32"/>
      <c r="AH2945" s="30"/>
      <c r="AJ2945" s="30"/>
      <c r="AK2945" s="30"/>
      <c r="AL2945" s="30"/>
      <c r="AM2945" s="30"/>
      <c r="AN2945" s="30"/>
      <c r="AO2945" s="30"/>
      <c r="AP2945" s="30"/>
      <c r="AQ2945" s="30"/>
      <c r="AR2945" s="30"/>
      <c r="AS2945" s="30"/>
      <c r="AT2945" s="30"/>
      <c r="AU2945" s="121"/>
      <c r="AV2945" s="129"/>
      <c r="AW2945" s="129"/>
      <c r="AX2945" s="129"/>
    </row>
    <row r="2946" spans="1:50" x14ac:dyDescent="0.25">
      <c r="A2946" s="154"/>
      <c r="B2946" s="28"/>
      <c r="C2946" s="155"/>
      <c r="D2946" s="25"/>
      <c r="E2946" s="25"/>
      <c r="F2946" s="29"/>
      <c r="G2946" s="29"/>
      <c r="H2946" s="29"/>
      <c r="I2946" s="29"/>
      <c r="J2946" s="29"/>
      <c r="K2946" s="25"/>
      <c r="L2946" s="155"/>
      <c r="M2946" s="155"/>
      <c r="N2946" s="155"/>
      <c r="O2946" s="155"/>
      <c r="P2946" s="155"/>
      <c r="Q2946" s="28"/>
      <c r="R2946" s="29"/>
      <c r="S2946" s="27"/>
      <c r="T2946" s="27"/>
      <c r="U2946" s="28"/>
      <c r="V2946" s="156"/>
      <c r="W2946" s="156"/>
      <c r="X2946" s="156"/>
      <c r="Y2946" s="37"/>
      <c r="Z2946" s="37"/>
      <c r="AA2946" s="37"/>
      <c r="AB2946" s="30"/>
      <c r="AC2946" s="30"/>
      <c r="AD2946" s="31"/>
      <c r="AE2946" s="30"/>
      <c r="AF2946" s="30"/>
      <c r="AG2946" s="32"/>
      <c r="AH2946" s="30"/>
      <c r="AJ2946" s="30"/>
      <c r="AK2946" s="30"/>
      <c r="AL2946" s="30"/>
      <c r="AM2946" s="30"/>
      <c r="AN2946" s="30"/>
      <c r="AO2946" s="30"/>
      <c r="AP2946" s="30"/>
      <c r="AQ2946" s="30"/>
      <c r="AR2946" s="30"/>
      <c r="AS2946" s="30"/>
      <c r="AT2946" s="30"/>
      <c r="AU2946" s="121"/>
      <c r="AV2946" s="129"/>
      <c r="AW2946" s="129"/>
      <c r="AX2946" s="129"/>
    </row>
    <row r="2947" spans="1:50" x14ac:dyDescent="0.25">
      <c r="A2947" s="154"/>
      <c r="B2947" s="28"/>
      <c r="C2947" s="155"/>
      <c r="D2947" s="25"/>
      <c r="E2947" s="25"/>
      <c r="F2947" s="29"/>
      <c r="G2947" s="29"/>
      <c r="H2947" s="29"/>
      <c r="I2947" s="29"/>
      <c r="J2947" s="29"/>
      <c r="K2947" s="25"/>
      <c r="L2947" s="155"/>
      <c r="M2947" s="155"/>
      <c r="N2947" s="155"/>
      <c r="O2947" s="155"/>
      <c r="P2947" s="155"/>
      <c r="Q2947" s="28"/>
      <c r="R2947" s="29"/>
      <c r="S2947" s="27"/>
      <c r="T2947" s="27"/>
      <c r="U2947" s="28"/>
      <c r="V2947" s="156"/>
      <c r="W2947" s="156"/>
      <c r="X2947" s="156"/>
      <c r="Y2947" s="37"/>
      <c r="Z2947" s="37"/>
      <c r="AA2947" s="37"/>
      <c r="AB2947" s="30"/>
      <c r="AC2947" s="30"/>
      <c r="AD2947" s="31"/>
      <c r="AE2947" s="30"/>
      <c r="AF2947" s="30"/>
      <c r="AG2947" s="32"/>
      <c r="AH2947" s="30"/>
      <c r="AJ2947" s="30"/>
      <c r="AK2947" s="30"/>
      <c r="AL2947" s="30"/>
      <c r="AM2947" s="30"/>
      <c r="AN2947" s="30"/>
      <c r="AO2947" s="30"/>
      <c r="AP2947" s="30"/>
      <c r="AQ2947" s="30"/>
      <c r="AR2947" s="30"/>
      <c r="AS2947" s="30"/>
      <c r="AT2947" s="30"/>
      <c r="AU2947" s="121"/>
      <c r="AV2947" s="129"/>
      <c r="AW2947" s="129"/>
      <c r="AX2947" s="129"/>
    </row>
    <row r="2948" spans="1:50" x14ac:dyDescent="0.25">
      <c r="A2948" s="154"/>
      <c r="B2948" s="28"/>
      <c r="C2948" s="155"/>
      <c r="D2948" s="25"/>
      <c r="E2948" s="25"/>
      <c r="F2948" s="29"/>
      <c r="G2948" s="29"/>
      <c r="H2948" s="29"/>
      <c r="I2948" s="29"/>
      <c r="J2948" s="29"/>
      <c r="K2948" s="25"/>
      <c r="L2948" s="155"/>
      <c r="M2948" s="155"/>
      <c r="N2948" s="155"/>
      <c r="O2948" s="155"/>
      <c r="P2948" s="155"/>
      <c r="Q2948" s="28"/>
      <c r="R2948" s="29"/>
      <c r="S2948" s="27"/>
      <c r="T2948" s="27"/>
      <c r="U2948" s="28"/>
      <c r="V2948" s="156"/>
      <c r="W2948" s="156"/>
      <c r="X2948" s="156"/>
      <c r="Y2948" s="37"/>
      <c r="Z2948" s="37"/>
      <c r="AA2948" s="37"/>
      <c r="AB2948" s="30"/>
      <c r="AC2948" s="30"/>
      <c r="AD2948" s="31"/>
      <c r="AE2948" s="30"/>
      <c r="AF2948" s="30"/>
      <c r="AG2948" s="32"/>
      <c r="AH2948" s="30"/>
      <c r="AJ2948" s="30"/>
      <c r="AK2948" s="30"/>
      <c r="AL2948" s="30"/>
      <c r="AM2948" s="30"/>
      <c r="AN2948" s="30"/>
      <c r="AO2948" s="30"/>
      <c r="AP2948" s="30"/>
      <c r="AQ2948" s="30"/>
      <c r="AR2948" s="30"/>
      <c r="AS2948" s="30"/>
      <c r="AT2948" s="30"/>
      <c r="AU2948" s="121"/>
      <c r="AV2948" s="129"/>
      <c r="AW2948" s="129"/>
      <c r="AX2948" s="129"/>
    </row>
    <row r="2949" spans="1:50" x14ac:dyDescent="0.25">
      <c r="A2949" s="154"/>
      <c r="B2949" s="28"/>
      <c r="C2949" s="155"/>
      <c r="D2949" s="25"/>
      <c r="E2949" s="25"/>
      <c r="F2949" s="29"/>
      <c r="G2949" s="29"/>
      <c r="H2949" s="29"/>
      <c r="I2949" s="29"/>
      <c r="J2949" s="29"/>
      <c r="K2949" s="25"/>
      <c r="L2949" s="155"/>
      <c r="M2949" s="155"/>
      <c r="N2949" s="155"/>
      <c r="O2949" s="155"/>
      <c r="P2949" s="155"/>
      <c r="Q2949" s="28"/>
      <c r="R2949" s="29"/>
      <c r="S2949" s="27"/>
      <c r="T2949" s="27"/>
      <c r="U2949" s="28"/>
      <c r="V2949" s="156"/>
      <c r="W2949" s="156"/>
      <c r="X2949" s="156"/>
      <c r="Y2949" s="37"/>
      <c r="Z2949" s="37"/>
      <c r="AA2949" s="37"/>
      <c r="AB2949" s="30"/>
      <c r="AC2949" s="30"/>
      <c r="AD2949" s="31"/>
      <c r="AE2949" s="30"/>
      <c r="AF2949" s="30"/>
      <c r="AG2949" s="32"/>
      <c r="AH2949" s="30"/>
      <c r="AJ2949" s="30"/>
      <c r="AK2949" s="30"/>
      <c r="AL2949" s="30"/>
      <c r="AM2949" s="30"/>
      <c r="AN2949" s="30"/>
      <c r="AO2949" s="30"/>
      <c r="AP2949" s="30"/>
      <c r="AQ2949" s="30"/>
      <c r="AR2949" s="30"/>
      <c r="AS2949" s="30"/>
      <c r="AT2949" s="30"/>
      <c r="AU2949" s="121"/>
      <c r="AV2949" s="129"/>
      <c r="AW2949" s="129"/>
      <c r="AX2949" s="129"/>
    </row>
    <row r="2950" spans="1:50" x14ac:dyDescent="0.25">
      <c r="A2950" s="154"/>
      <c r="B2950" s="28"/>
      <c r="C2950" s="155"/>
      <c r="D2950" s="25"/>
      <c r="E2950" s="25"/>
      <c r="F2950" s="29"/>
      <c r="G2950" s="29"/>
      <c r="H2950" s="29"/>
      <c r="I2950" s="29"/>
      <c r="J2950" s="29"/>
      <c r="K2950" s="25"/>
      <c r="L2950" s="155"/>
      <c r="M2950" s="155"/>
      <c r="N2950" s="155"/>
      <c r="O2950" s="155"/>
      <c r="P2950" s="155"/>
      <c r="Q2950" s="28"/>
      <c r="R2950" s="29"/>
      <c r="S2950" s="27"/>
      <c r="T2950" s="27"/>
      <c r="U2950" s="28"/>
      <c r="V2950" s="156"/>
      <c r="W2950" s="156"/>
      <c r="X2950" s="156"/>
      <c r="Y2950" s="37"/>
      <c r="Z2950" s="37"/>
      <c r="AA2950" s="37"/>
      <c r="AB2950" s="30"/>
      <c r="AC2950" s="30"/>
      <c r="AD2950" s="31"/>
      <c r="AE2950" s="30"/>
      <c r="AF2950" s="30"/>
      <c r="AG2950" s="32"/>
      <c r="AH2950" s="30"/>
      <c r="AJ2950" s="30"/>
      <c r="AK2950" s="30"/>
      <c r="AL2950" s="30"/>
      <c r="AM2950" s="30"/>
      <c r="AN2950" s="30"/>
      <c r="AO2950" s="30"/>
      <c r="AP2950" s="30"/>
      <c r="AQ2950" s="30"/>
      <c r="AR2950" s="30"/>
      <c r="AS2950" s="30"/>
      <c r="AT2950" s="30"/>
      <c r="AU2950" s="121"/>
      <c r="AV2950" s="129"/>
      <c r="AW2950" s="129"/>
      <c r="AX2950" s="129"/>
    </row>
    <row r="2951" spans="1:50" x14ac:dyDescent="0.25">
      <c r="A2951" s="154"/>
      <c r="B2951" s="28"/>
      <c r="C2951" s="155"/>
      <c r="D2951" s="25"/>
      <c r="E2951" s="25"/>
      <c r="F2951" s="29"/>
      <c r="G2951" s="29"/>
      <c r="H2951" s="29"/>
      <c r="I2951" s="29"/>
      <c r="J2951" s="29"/>
      <c r="K2951" s="25"/>
      <c r="L2951" s="155"/>
      <c r="M2951" s="155"/>
      <c r="N2951" s="155"/>
      <c r="O2951" s="155"/>
      <c r="P2951" s="155"/>
      <c r="Q2951" s="28"/>
      <c r="R2951" s="29"/>
      <c r="S2951" s="27"/>
      <c r="T2951" s="27"/>
      <c r="U2951" s="28"/>
      <c r="V2951" s="156"/>
      <c r="W2951" s="156"/>
      <c r="X2951" s="156"/>
      <c r="Y2951" s="37"/>
      <c r="Z2951" s="37"/>
      <c r="AA2951" s="37"/>
      <c r="AB2951" s="30"/>
      <c r="AC2951" s="30"/>
      <c r="AD2951" s="31"/>
      <c r="AE2951" s="30"/>
      <c r="AF2951" s="30"/>
      <c r="AG2951" s="32"/>
      <c r="AH2951" s="30"/>
      <c r="AJ2951" s="30"/>
      <c r="AK2951" s="30"/>
      <c r="AL2951" s="30"/>
      <c r="AM2951" s="30"/>
      <c r="AN2951" s="30"/>
      <c r="AO2951" s="30"/>
      <c r="AP2951" s="30"/>
      <c r="AQ2951" s="30"/>
      <c r="AR2951" s="30"/>
      <c r="AS2951" s="30"/>
      <c r="AT2951" s="30"/>
      <c r="AU2951" s="121"/>
      <c r="AV2951" s="129"/>
      <c r="AW2951" s="129"/>
      <c r="AX2951" s="129"/>
    </row>
    <row r="2952" spans="1:50" x14ac:dyDescent="0.25">
      <c r="A2952" s="154"/>
      <c r="B2952" s="28"/>
      <c r="C2952" s="155"/>
      <c r="D2952" s="25"/>
      <c r="E2952" s="25"/>
      <c r="F2952" s="29"/>
      <c r="G2952" s="29"/>
      <c r="H2952" s="29"/>
      <c r="I2952" s="29"/>
      <c r="J2952" s="29"/>
      <c r="K2952" s="25"/>
      <c r="L2952" s="155"/>
      <c r="M2952" s="155"/>
      <c r="N2952" s="155"/>
      <c r="O2952" s="155"/>
      <c r="P2952" s="155"/>
      <c r="Q2952" s="28"/>
      <c r="R2952" s="29"/>
      <c r="S2952" s="27"/>
      <c r="T2952" s="27"/>
      <c r="U2952" s="28"/>
      <c r="V2952" s="156"/>
      <c r="W2952" s="156"/>
      <c r="X2952" s="156"/>
      <c r="Y2952" s="37"/>
      <c r="Z2952" s="37"/>
      <c r="AA2952" s="37"/>
      <c r="AB2952" s="30"/>
      <c r="AC2952" s="30"/>
      <c r="AD2952" s="31"/>
      <c r="AE2952" s="30"/>
      <c r="AF2952" s="30"/>
      <c r="AG2952" s="32"/>
      <c r="AH2952" s="30"/>
      <c r="AJ2952" s="30"/>
      <c r="AK2952" s="30"/>
      <c r="AL2952" s="30"/>
      <c r="AM2952" s="30"/>
      <c r="AN2952" s="30"/>
      <c r="AO2952" s="30"/>
      <c r="AP2952" s="30"/>
      <c r="AQ2952" s="30"/>
      <c r="AR2952" s="30"/>
      <c r="AS2952" s="30"/>
      <c r="AT2952" s="30"/>
      <c r="AU2952" s="121"/>
      <c r="AV2952" s="129"/>
      <c r="AW2952" s="129"/>
      <c r="AX2952" s="129"/>
    </row>
    <row r="2953" spans="1:50" x14ac:dyDescent="0.25">
      <c r="A2953" s="154"/>
      <c r="B2953" s="28"/>
      <c r="C2953" s="155"/>
      <c r="D2953" s="25"/>
      <c r="E2953" s="25"/>
      <c r="F2953" s="29"/>
      <c r="G2953" s="29"/>
      <c r="H2953" s="29"/>
      <c r="I2953" s="29"/>
      <c r="J2953" s="29"/>
      <c r="K2953" s="25"/>
      <c r="L2953" s="155"/>
      <c r="M2953" s="155"/>
      <c r="N2953" s="155"/>
      <c r="O2953" s="155"/>
      <c r="P2953" s="155"/>
      <c r="Q2953" s="28"/>
      <c r="R2953" s="29"/>
      <c r="S2953" s="27"/>
      <c r="T2953" s="27"/>
      <c r="U2953" s="28"/>
      <c r="V2953" s="156"/>
      <c r="W2953" s="156"/>
      <c r="X2953" s="156"/>
      <c r="Y2953" s="37"/>
      <c r="Z2953" s="37"/>
      <c r="AA2953" s="37"/>
      <c r="AB2953" s="30"/>
      <c r="AC2953" s="30"/>
      <c r="AD2953" s="31"/>
      <c r="AE2953" s="30"/>
      <c r="AF2953" s="30"/>
      <c r="AG2953" s="32"/>
      <c r="AH2953" s="30"/>
      <c r="AJ2953" s="30"/>
      <c r="AK2953" s="30"/>
      <c r="AL2953" s="30"/>
      <c r="AM2953" s="30"/>
      <c r="AN2953" s="30"/>
      <c r="AO2953" s="30"/>
      <c r="AP2953" s="30"/>
      <c r="AQ2953" s="30"/>
      <c r="AR2953" s="30"/>
      <c r="AS2953" s="30"/>
      <c r="AT2953" s="30"/>
      <c r="AU2953" s="121"/>
      <c r="AV2953" s="129"/>
      <c r="AW2953" s="129"/>
      <c r="AX2953" s="129"/>
    </row>
    <row r="2954" spans="1:50" x14ac:dyDescent="0.25">
      <c r="A2954" s="154"/>
      <c r="B2954" s="28"/>
      <c r="C2954" s="155"/>
      <c r="D2954" s="25"/>
      <c r="E2954" s="25"/>
      <c r="F2954" s="29"/>
      <c r="G2954" s="29"/>
      <c r="H2954" s="29"/>
      <c r="I2954" s="29"/>
      <c r="J2954" s="29"/>
      <c r="K2954" s="25"/>
      <c r="L2954" s="155"/>
      <c r="M2954" s="155"/>
      <c r="N2954" s="155"/>
      <c r="O2954" s="155"/>
      <c r="P2954" s="155"/>
      <c r="Q2954" s="28"/>
      <c r="R2954" s="29"/>
      <c r="S2954" s="27"/>
      <c r="T2954" s="27"/>
      <c r="U2954" s="28"/>
      <c r="V2954" s="156"/>
      <c r="W2954" s="156"/>
      <c r="X2954" s="156"/>
      <c r="Y2954" s="37"/>
      <c r="Z2954" s="37"/>
      <c r="AA2954" s="37"/>
      <c r="AB2954" s="30"/>
      <c r="AC2954" s="30"/>
      <c r="AD2954" s="31"/>
      <c r="AE2954" s="30"/>
      <c r="AF2954" s="30"/>
      <c r="AG2954" s="32"/>
      <c r="AH2954" s="30"/>
      <c r="AJ2954" s="30"/>
      <c r="AK2954" s="30"/>
      <c r="AL2954" s="30"/>
      <c r="AM2954" s="30"/>
      <c r="AN2954" s="30"/>
      <c r="AO2954" s="30"/>
      <c r="AP2954" s="30"/>
      <c r="AQ2954" s="30"/>
      <c r="AR2954" s="30"/>
      <c r="AS2954" s="30"/>
      <c r="AT2954" s="30"/>
      <c r="AU2954" s="121"/>
      <c r="AV2954" s="129"/>
      <c r="AW2954" s="129"/>
      <c r="AX2954" s="129"/>
    </row>
    <row r="2955" spans="1:50" x14ac:dyDescent="0.25">
      <c r="A2955" s="154"/>
      <c r="B2955" s="28"/>
      <c r="C2955" s="155"/>
      <c r="D2955" s="25"/>
      <c r="E2955" s="25"/>
      <c r="F2955" s="29"/>
      <c r="G2955" s="29"/>
      <c r="H2955" s="29"/>
      <c r="I2955" s="29"/>
      <c r="J2955" s="29"/>
      <c r="K2955" s="25"/>
      <c r="L2955" s="155"/>
      <c r="M2955" s="155"/>
      <c r="N2955" s="155"/>
      <c r="O2955" s="155"/>
      <c r="P2955" s="155"/>
      <c r="Q2955" s="28"/>
      <c r="R2955" s="29"/>
      <c r="S2955" s="27"/>
      <c r="T2955" s="27"/>
      <c r="U2955" s="28"/>
      <c r="V2955" s="156"/>
      <c r="W2955" s="156"/>
      <c r="X2955" s="156"/>
      <c r="Y2955" s="37"/>
      <c r="Z2955" s="37"/>
      <c r="AA2955" s="37"/>
      <c r="AB2955" s="30"/>
      <c r="AC2955" s="30"/>
      <c r="AD2955" s="31"/>
      <c r="AE2955" s="30"/>
      <c r="AF2955" s="30"/>
      <c r="AG2955" s="32"/>
      <c r="AH2955" s="30"/>
      <c r="AJ2955" s="30"/>
      <c r="AK2955" s="30"/>
      <c r="AL2955" s="30"/>
      <c r="AM2955" s="30"/>
      <c r="AN2955" s="30"/>
      <c r="AO2955" s="30"/>
      <c r="AP2955" s="30"/>
      <c r="AQ2955" s="30"/>
      <c r="AR2955" s="30"/>
      <c r="AS2955" s="30"/>
      <c r="AT2955" s="30"/>
      <c r="AU2955" s="121"/>
      <c r="AV2955" s="129"/>
      <c r="AW2955" s="129"/>
      <c r="AX2955" s="129"/>
    </row>
    <row r="2956" spans="1:50" x14ac:dyDescent="0.25">
      <c r="A2956" s="154"/>
      <c r="B2956" s="28"/>
      <c r="C2956" s="155"/>
      <c r="D2956" s="25"/>
      <c r="E2956" s="25"/>
      <c r="F2956" s="29"/>
      <c r="G2956" s="29"/>
      <c r="H2956" s="29"/>
      <c r="I2956" s="29"/>
      <c r="J2956" s="29"/>
      <c r="K2956" s="25"/>
      <c r="L2956" s="155"/>
      <c r="M2956" s="155"/>
      <c r="N2956" s="155"/>
      <c r="O2956" s="155"/>
      <c r="P2956" s="155"/>
      <c r="Q2956" s="28"/>
      <c r="R2956" s="29"/>
      <c r="S2956" s="27"/>
      <c r="T2956" s="27"/>
      <c r="U2956" s="28"/>
      <c r="V2956" s="156"/>
      <c r="W2956" s="156"/>
      <c r="X2956" s="156"/>
      <c r="Y2956" s="37"/>
      <c r="Z2956" s="37"/>
      <c r="AA2956" s="37"/>
      <c r="AB2956" s="30"/>
      <c r="AC2956" s="30"/>
      <c r="AD2956" s="31"/>
      <c r="AE2956" s="30"/>
      <c r="AF2956" s="30"/>
      <c r="AG2956" s="32"/>
      <c r="AH2956" s="30"/>
      <c r="AJ2956" s="30"/>
      <c r="AK2956" s="30"/>
      <c r="AL2956" s="30"/>
      <c r="AM2956" s="30"/>
      <c r="AN2956" s="30"/>
      <c r="AO2956" s="30"/>
      <c r="AP2956" s="30"/>
      <c r="AQ2956" s="30"/>
      <c r="AR2956" s="30"/>
      <c r="AS2956" s="30"/>
      <c r="AT2956" s="30"/>
      <c r="AU2956" s="121"/>
      <c r="AV2956" s="129"/>
      <c r="AW2956" s="129"/>
      <c r="AX2956" s="129"/>
    </row>
    <row r="2957" spans="1:50" x14ac:dyDescent="0.25">
      <c r="A2957" s="154"/>
      <c r="B2957" s="28"/>
      <c r="C2957" s="155"/>
      <c r="D2957" s="25"/>
      <c r="E2957" s="25"/>
      <c r="F2957" s="29"/>
      <c r="G2957" s="29"/>
      <c r="H2957" s="29"/>
      <c r="I2957" s="29"/>
      <c r="J2957" s="29"/>
      <c r="K2957" s="25"/>
      <c r="L2957" s="155"/>
      <c r="M2957" s="155"/>
      <c r="N2957" s="155"/>
      <c r="O2957" s="155"/>
      <c r="P2957" s="155"/>
      <c r="Q2957" s="28"/>
      <c r="R2957" s="29"/>
      <c r="S2957" s="27"/>
      <c r="T2957" s="27"/>
      <c r="U2957" s="28"/>
      <c r="V2957" s="156"/>
      <c r="W2957" s="156"/>
      <c r="X2957" s="156"/>
      <c r="Y2957" s="37"/>
      <c r="Z2957" s="37"/>
      <c r="AA2957" s="37"/>
      <c r="AB2957" s="30"/>
      <c r="AC2957" s="30"/>
      <c r="AD2957" s="31"/>
      <c r="AE2957" s="30"/>
      <c r="AF2957" s="30"/>
      <c r="AG2957" s="32"/>
      <c r="AH2957" s="30"/>
      <c r="AJ2957" s="30"/>
      <c r="AK2957" s="30"/>
      <c r="AL2957" s="30"/>
      <c r="AM2957" s="30"/>
      <c r="AN2957" s="30"/>
      <c r="AO2957" s="30"/>
      <c r="AP2957" s="30"/>
      <c r="AQ2957" s="30"/>
      <c r="AR2957" s="30"/>
      <c r="AS2957" s="30"/>
      <c r="AT2957" s="30"/>
      <c r="AU2957" s="121"/>
      <c r="AV2957" s="129"/>
      <c r="AW2957" s="129"/>
      <c r="AX2957" s="129"/>
    </row>
    <row r="2958" spans="1:50" x14ac:dyDescent="0.25">
      <c r="A2958" s="154"/>
      <c r="B2958" s="28"/>
      <c r="C2958" s="155"/>
      <c r="D2958" s="25"/>
      <c r="E2958" s="25"/>
      <c r="F2958" s="29"/>
      <c r="G2958" s="29"/>
      <c r="H2958" s="29"/>
      <c r="I2958" s="29"/>
      <c r="J2958" s="29"/>
      <c r="K2958" s="25"/>
      <c r="L2958" s="155"/>
      <c r="M2958" s="155"/>
      <c r="N2958" s="155"/>
      <c r="O2958" s="155"/>
      <c r="P2958" s="155"/>
      <c r="Q2958" s="28"/>
      <c r="R2958" s="29"/>
      <c r="S2958" s="27"/>
      <c r="T2958" s="27"/>
      <c r="U2958" s="28"/>
      <c r="V2958" s="156"/>
      <c r="W2958" s="156"/>
      <c r="X2958" s="156"/>
      <c r="Y2958" s="37"/>
      <c r="Z2958" s="37"/>
      <c r="AA2958" s="37"/>
      <c r="AB2958" s="30"/>
      <c r="AC2958" s="30"/>
      <c r="AD2958" s="31"/>
      <c r="AE2958" s="30"/>
      <c r="AF2958" s="30"/>
      <c r="AG2958" s="32"/>
      <c r="AH2958" s="30"/>
      <c r="AJ2958" s="30"/>
      <c r="AK2958" s="30"/>
      <c r="AL2958" s="30"/>
      <c r="AM2958" s="30"/>
      <c r="AN2958" s="30"/>
      <c r="AO2958" s="30"/>
      <c r="AP2958" s="30"/>
      <c r="AQ2958" s="30"/>
      <c r="AR2958" s="30"/>
      <c r="AS2958" s="30"/>
      <c r="AT2958" s="30"/>
      <c r="AU2958" s="121"/>
      <c r="AV2958" s="129"/>
      <c r="AW2958" s="129"/>
      <c r="AX2958" s="129"/>
    </row>
    <row r="2959" spans="1:50" x14ac:dyDescent="0.25">
      <c r="A2959" s="154"/>
      <c r="B2959" s="28"/>
      <c r="C2959" s="155"/>
      <c r="D2959" s="25"/>
      <c r="E2959" s="25"/>
      <c r="F2959" s="29"/>
      <c r="G2959" s="29"/>
      <c r="H2959" s="29"/>
      <c r="I2959" s="29"/>
      <c r="J2959" s="29"/>
      <c r="K2959" s="25"/>
      <c r="L2959" s="155"/>
      <c r="M2959" s="155"/>
      <c r="N2959" s="155"/>
      <c r="O2959" s="155"/>
      <c r="P2959" s="155"/>
      <c r="Q2959" s="28"/>
      <c r="R2959" s="29"/>
      <c r="S2959" s="27"/>
      <c r="T2959" s="27"/>
      <c r="U2959" s="28"/>
      <c r="V2959" s="156"/>
      <c r="W2959" s="156"/>
      <c r="X2959" s="156"/>
      <c r="Y2959" s="37"/>
      <c r="Z2959" s="37"/>
      <c r="AA2959" s="37"/>
      <c r="AB2959" s="30"/>
      <c r="AC2959" s="30"/>
      <c r="AD2959" s="31"/>
      <c r="AE2959" s="30"/>
      <c r="AF2959" s="30"/>
      <c r="AG2959" s="32"/>
      <c r="AH2959" s="30"/>
      <c r="AJ2959" s="30"/>
      <c r="AK2959" s="30"/>
      <c r="AL2959" s="30"/>
      <c r="AM2959" s="30"/>
      <c r="AN2959" s="30"/>
      <c r="AO2959" s="30"/>
      <c r="AP2959" s="30"/>
      <c r="AQ2959" s="30"/>
      <c r="AR2959" s="30"/>
      <c r="AS2959" s="30"/>
      <c r="AT2959" s="30"/>
      <c r="AU2959" s="121"/>
      <c r="AV2959" s="129"/>
      <c r="AW2959" s="129"/>
      <c r="AX2959" s="129"/>
    </row>
    <row r="2960" spans="1:50" x14ac:dyDescent="0.25">
      <c r="A2960" s="154"/>
      <c r="B2960" s="28"/>
      <c r="C2960" s="155"/>
      <c r="D2960" s="25"/>
      <c r="E2960" s="25"/>
      <c r="F2960" s="29"/>
      <c r="G2960" s="29"/>
      <c r="H2960" s="29"/>
      <c r="I2960" s="29"/>
      <c r="J2960" s="29"/>
      <c r="K2960" s="25"/>
      <c r="L2960" s="155"/>
      <c r="M2960" s="155"/>
      <c r="N2960" s="155"/>
      <c r="O2960" s="155"/>
      <c r="P2960" s="155"/>
      <c r="Q2960" s="28"/>
      <c r="R2960" s="29"/>
      <c r="S2960" s="27"/>
      <c r="T2960" s="27"/>
      <c r="U2960" s="28"/>
      <c r="V2960" s="156"/>
      <c r="W2960" s="156"/>
      <c r="X2960" s="156"/>
      <c r="Y2960" s="37"/>
      <c r="Z2960" s="37"/>
      <c r="AA2960" s="37"/>
      <c r="AB2960" s="30"/>
      <c r="AC2960" s="30"/>
      <c r="AD2960" s="31"/>
      <c r="AE2960" s="30"/>
      <c r="AF2960" s="30"/>
      <c r="AG2960" s="32"/>
      <c r="AH2960" s="30"/>
      <c r="AJ2960" s="30"/>
      <c r="AK2960" s="30"/>
      <c r="AL2960" s="30"/>
      <c r="AM2960" s="30"/>
      <c r="AN2960" s="30"/>
      <c r="AO2960" s="30"/>
      <c r="AP2960" s="30"/>
      <c r="AQ2960" s="30"/>
      <c r="AR2960" s="30"/>
      <c r="AS2960" s="30"/>
      <c r="AT2960" s="30"/>
      <c r="AU2960" s="121"/>
      <c r="AV2960" s="129"/>
      <c r="AW2960" s="129"/>
      <c r="AX2960" s="129"/>
    </row>
    <row r="2961" spans="1:50" x14ac:dyDescent="0.25">
      <c r="A2961" s="154"/>
      <c r="B2961" s="28"/>
      <c r="C2961" s="155"/>
      <c r="D2961" s="25"/>
      <c r="E2961" s="25"/>
      <c r="F2961" s="29"/>
      <c r="G2961" s="29"/>
      <c r="H2961" s="29"/>
      <c r="I2961" s="29"/>
      <c r="J2961" s="29"/>
      <c r="K2961" s="25"/>
      <c r="L2961" s="155"/>
      <c r="M2961" s="155"/>
      <c r="N2961" s="155"/>
      <c r="O2961" s="155"/>
      <c r="P2961" s="155"/>
      <c r="Q2961" s="28"/>
      <c r="R2961" s="29"/>
      <c r="S2961" s="27"/>
      <c r="T2961" s="27"/>
      <c r="U2961" s="28"/>
      <c r="V2961" s="156"/>
      <c r="W2961" s="156"/>
      <c r="X2961" s="156"/>
      <c r="Y2961" s="37"/>
      <c r="Z2961" s="37"/>
      <c r="AA2961" s="37"/>
      <c r="AB2961" s="30"/>
      <c r="AC2961" s="30"/>
      <c r="AD2961" s="31"/>
      <c r="AE2961" s="30"/>
      <c r="AF2961" s="30"/>
      <c r="AG2961" s="32"/>
      <c r="AH2961" s="30"/>
      <c r="AJ2961" s="30"/>
      <c r="AK2961" s="30"/>
      <c r="AL2961" s="30"/>
      <c r="AM2961" s="30"/>
      <c r="AN2961" s="30"/>
      <c r="AO2961" s="30"/>
      <c r="AP2961" s="30"/>
      <c r="AQ2961" s="30"/>
      <c r="AR2961" s="30"/>
      <c r="AS2961" s="30"/>
      <c r="AT2961" s="30"/>
      <c r="AU2961" s="121"/>
      <c r="AV2961" s="129"/>
      <c r="AW2961" s="129"/>
      <c r="AX2961" s="129"/>
    </row>
    <row r="2962" spans="1:50" x14ac:dyDescent="0.25">
      <c r="A2962" s="154"/>
      <c r="B2962" s="28"/>
      <c r="C2962" s="155"/>
      <c r="D2962" s="25"/>
      <c r="E2962" s="25"/>
      <c r="F2962" s="29"/>
      <c r="G2962" s="29"/>
      <c r="H2962" s="29"/>
      <c r="I2962" s="29"/>
      <c r="J2962" s="29"/>
      <c r="K2962" s="25"/>
      <c r="L2962" s="155"/>
      <c r="M2962" s="155"/>
      <c r="N2962" s="155"/>
      <c r="O2962" s="155"/>
      <c r="P2962" s="155"/>
      <c r="Q2962" s="28"/>
      <c r="R2962" s="29"/>
      <c r="S2962" s="27"/>
      <c r="T2962" s="27"/>
      <c r="U2962" s="28"/>
      <c r="V2962" s="156"/>
      <c r="W2962" s="156"/>
      <c r="X2962" s="156"/>
      <c r="Y2962" s="37"/>
      <c r="Z2962" s="37"/>
      <c r="AA2962" s="37"/>
      <c r="AB2962" s="30"/>
      <c r="AC2962" s="30"/>
      <c r="AD2962" s="31"/>
      <c r="AE2962" s="30"/>
      <c r="AF2962" s="30"/>
      <c r="AG2962" s="32"/>
      <c r="AH2962" s="30"/>
      <c r="AJ2962" s="30"/>
      <c r="AK2962" s="30"/>
      <c r="AL2962" s="30"/>
      <c r="AM2962" s="30"/>
      <c r="AN2962" s="30"/>
      <c r="AO2962" s="30"/>
      <c r="AP2962" s="30"/>
      <c r="AQ2962" s="30"/>
      <c r="AR2962" s="30"/>
      <c r="AS2962" s="30"/>
      <c r="AT2962" s="30"/>
      <c r="AU2962" s="121"/>
      <c r="AV2962" s="129"/>
      <c r="AW2962" s="129"/>
      <c r="AX2962" s="129"/>
    </row>
    <row r="2963" spans="1:50" x14ac:dyDescent="0.25">
      <c r="A2963" s="154"/>
      <c r="B2963" s="28"/>
      <c r="C2963" s="155"/>
      <c r="D2963" s="25"/>
      <c r="E2963" s="25"/>
      <c r="F2963" s="29"/>
      <c r="G2963" s="29"/>
      <c r="H2963" s="29"/>
      <c r="I2963" s="29"/>
      <c r="J2963" s="29"/>
      <c r="K2963" s="25"/>
      <c r="L2963" s="155"/>
      <c r="M2963" s="155"/>
      <c r="N2963" s="155"/>
      <c r="O2963" s="155"/>
      <c r="P2963" s="155"/>
      <c r="Q2963" s="28"/>
      <c r="R2963" s="29"/>
      <c r="S2963" s="27"/>
      <c r="T2963" s="27"/>
      <c r="U2963" s="28"/>
      <c r="V2963" s="156"/>
      <c r="W2963" s="156"/>
      <c r="X2963" s="156"/>
      <c r="Y2963" s="37"/>
      <c r="Z2963" s="37"/>
      <c r="AA2963" s="37"/>
      <c r="AB2963" s="30"/>
      <c r="AC2963" s="30"/>
      <c r="AD2963" s="31"/>
      <c r="AE2963" s="30"/>
      <c r="AF2963" s="30"/>
      <c r="AG2963" s="32"/>
      <c r="AH2963" s="30"/>
      <c r="AJ2963" s="30"/>
      <c r="AK2963" s="30"/>
      <c r="AL2963" s="30"/>
      <c r="AM2963" s="30"/>
      <c r="AN2963" s="30"/>
      <c r="AO2963" s="30"/>
      <c r="AP2963" s="30"/>
      <c r="AQ2963" s="30"/>
      <c r="AR2963" s="30"/>
      <c r="AS2963" s="30"/>
      <c r="AT2963" s="30"/>
      <c r="AU2963" s="121"/>
      <c r="AV2963" s="129"/>
      <c r="AW2963" s="129"/>
      <c r="AX2963" s="129"/>
    </row>
    <row r="2964" spans="1:50" x14ac:dyDescent="0.25">
      <c r="A2964" s="154"/>
      <c r="B2964" s="28"/>
      <c r="C2964" s="155"/>
      <c r="D2964" s="25"/>
      <c r="E2964" s="25"/>
      <c r="F2964" s="29"/>
      <c r="G2964" s="29"/>
      <c r="H2964" s="29"/>
      <c r="I2964" s="29"/>
      <c r="J2964" s="29"/>
      <c r="K2964" s="25"/>
      <c r="L2964" s="155"/>
      <c r="M2964" s="155"/>
      <c r="N2964" s="155"/>
      <c r="O2964" s="155"/>
      <c r="P2964" s="155"/>
      <c r="Q2964" s="28"/>
      <c r="R2964" s="29"/>
      <c r="S2964" s="27"/>
      <c r="T2964" s="27"/>
      <c r="U2964" s="28"/>
      <c r="V2964" s="156"/>
      <c r="W2964" s="156"/>
      <c r="X2964" s="156"/>
      <c r="Y2964" s="37"/>
      <c r="Z2964" s="37"/>
      <c r="AA2964" s="37"/>
      <c r="AB2964" s="30"/>
      <c r="AC2964" s="30"/>
      <c r="AD2964" s="31"/>
      <c r="AE2964" s="30"/>
      <c r="AF2964" s="30"/>
      <c r="AG2964" s="32"/>
      <c r="AH2964" s="30"/>
      <c r="AJ2964" s="30"/>
      <c r="AK2964" s="30"/>
      <c r="AL2964" s="30"/>
      <c r="AM2964" s="30"/>
      <c r="AN2964" s="30"/>
      <c r="AO2964" s="30"/>
      <c r="AP2964" s="30"/>
      <c r="AQ2964" s="30"/>
      <c r="AR2964" s="30"/>
      <c r="AS2964" s="30"/>
      <c r="AT2964" s="30"/>
      <c r="AU2964" s="121"/>
      <c r="AV2964" s="129"/>
      <c r="AW2964" s="129"/>
      <c r="AX2964" s="129"/>
    </row>
    <row r="2965" spans="1:50" x14ac:dyDescent="0.25">
      <c r="A2965" s="154"/>
      <c r="B2965" s="28"/>
      <c r="C2965" s="155"/>
      <c r="D2965" s="25"/>
      <c r="E2965" s="25"/>
      <c r="F2965" s="29"/>
      <c r="G2965" s="29"/>
      <c r="H2965" s="29"/>
      <c r="I2965" s="29"/>
      <c r="J2965" s="29"/>
      <c r="K2965" s="25"/>
      <c r="L2965" s="155"/>
      <c r="M2965" s="155"/>
      <c r="N2965" s="155"/>
      <c r="O2965" s="155"/>
      <c r="P2965" s="155"/>
      <c r="Q2965" s="28"/>
      <c r="R2965" s="29"/>
      <c r="S2965" s="27"/>
      <c r="T2965" s="27"/>
      <c r="U2965" s="28"/>
      <c r="V2965" s="156"/>
      <c r="W2965" s="156"/>
      <c r="X2965" s="156"/>
      <c r="Y2965" s="37"/>
      <c r="Z2965" s="37"/>
      <c r="AA2965" s="37"/>
      <c r="AB2965" s="30"/>
      <c r="AC2965" s="30"/>
      <c r="AD2965" s="31"/>
      <c r="AE2965" s="30"/>
      <c r="AF2965" s="30"/>
      <c r="AG2965" s="32"/>
      <c r="AH2965" s="30"/>
      <c r="AJ2965" s="30"/>
      <c r="AK2965" s="30"/>
      <c r="AL2965" s="30"/>
      <c r="AM2965" s="30"/>
      <c r="AN2965" s="30"/>
      <c r="AO2965" s="30"/>
      <c r="AP2965" s="30"/>
      <c r="AQ2965" s="30"/>
      <c r="AR2965" s="30"/>
      <c r="AS2965" s="30"/>
      <c r="AT2965" s="30"/>
      <c r="AU2965" s="121"/>
      <c r="AV2965" s="129"/>
      <c r="AW2965" s="129"/>
      <c r="AX2965" s="129"/>
    </row>
    <row r="2966" spans="1:50" x14ac:dyDescent="0.25">
      <c r="A2966" s="154"/>
      <c r="B2966" s="28"/>
      <c r="C2966" s="155"/>
      <c r="D2966" s="25"/>
      <c r="E2966" s="25"/>
      <c r="F2966" s="29"/>
      <c r="G2966" s="29"/>
      <c r="H2966" s="29"/>
      <c r="I2966" s="29"/>
      <c r="J2966" s="29"/>
      <c r="K2966" s="25"/>
      <c r="L2966" s="155"/>
      <c r="M2966" s="155"/>
      <c r="N2966" s="155"/>
      <c r="O2966" s="155"/>
      <c r="P2966" s="155"/>
      <c r="Q2966" s="28"/>
      <c r="R2966" s="29"/>
      <c r="S2966" s="27"/>
      <c r="T2966" s="27"/>
      <c r="U2966" s="28"/>
      <c r="V2966" s="156"/>
      <c r="W2966" s="156"/>
      <c r="X2966" s="156"/>
      <c r="Y2966" s="37"/>
      <c r="Z2966" s="37"/>
      <c r="AA2966" s="37"/>
      <c r="AB2966" s="30"/>
      <c r="AC2966" s="30"/>
      <c r="AD2966" s="31"/>
      <c r="AE2966" s="30"/>
      <c r="AF2966" s="30"/>
      <c r="AG2966" s="32"/>
      <c r="AH2966" s="30"/>
      <c r="AJ2966" s="30"/>
      <c r="AK2966" s="30"/>
      <c r="AL2966" s="30"/>
      <c r="AM2966" s="30"/>
      <c r="AN2966" s="30"/>
      <c r="AO2966" s="30"/>
      <c r="AP2966" s="30"/>
      <c r="AQ2966" s="30"/>
      <c r="AR2966" s="30"/>
      <c r="AS2966" s="30"/>
      <c r="AT2966" s="30"/>
      <c r="AU2966" s="121"/>
      <c r="AV2966" s="129"/>
      <c r="AW2966" s="129"/>
      <c r="AX2966" s="129"/>
    </row>
    <row r="2967" spans="1:50" x14ac:dyDescent="0.25">
      <c r="A2967" s="154"/>
      <c r="B2967" s="28"/>
      <c r="C2967" s="155"/>
      <c r="D2967" s="25"/>
      <c r="E2967" s="25"/>
      <c r="F2967" s="29"/>
      <c r="G2967" s="29"/>
      <c r="H2967" s="29"/>
      <c r="I2967" s="29"/>
      <c r="J2967" s="29"/>
      <c r="K2967" s="25"/>
      <c r="L2967" s="155"/>
      <c r="M2967" s="155"/>
      <c r="N2967" s="155"/>
      <c r="O2967" s="155"/>
      <c r="P2967" s="155"/>
      <c r="Q2967" s="28"/>
      <c r="R2967" s="29"/>
      <c r="S2967" s="27"/>
      <c r="T2967" s="27"/>
      <c r="U2967" s="28"/>
      <c r="V2967" s="156"/>
      <c r="W2967" s="156"/>
      <c r="X2967" s="156"/>
      <c r="Y2967" s="37"/>
      <c r="Z2967" s="37"/>
      <c r="AA2967" s="37"/>
      <c r="AB2967" s="30"/>
      <c r="AC2967" s="30"/>
      <c r="AD2967" s="31"/>
      <c r="AE2967" s="30"/>
      <c r="AF2967" s="30"/>
      <c r="AG2967" s="32"/>
      <c r="AH2967" s="30"/>
      <c r="AJ2967" s="30"/>
      <c r="AK2967" s="30"/>
      <c r="AL2967" s="30"/>
      <c r="AM2967" s="30"/>
      <c r="AN2967" s="30"/>
      <c r="AO2967" s="30"/>
      <c r="AP2967" s="30"/>
      <c r="AQ2967" s="30"/>
      <c r="AR2967" s="30"/>
      <c r="AS2967" s="30"/>
      <c r="AT2967" s="30"/>
      <c r="AU2967" s="121"/>
      <c r="AV2967" s="129"/>
      <c r="AW2967" s="129"/>
      <c r="AX2967" s="129"/>
    </row>
    <row r="2968" spans="1:50" x14ac:dyDescent="0.25">
      <c r="A2968" s="154"/>
      <c r="B2968" s="28"/>
      <c r="C2968" s="155"/>
      <c r="D2968" s="25"/>
      <c r="E2968" s="25"/>
      <c r="F2968" s="29"/>
      <c r="G2968" s="29"/>
      <c r="H2968" s="29"/>
      <c r="I2968" s="29"/>
      <c r="J2968" s="29"/>
      <c r="K2968" s="25"/>
      <c r="L2968" s="155"/>
      <c r="M2968" s="155"/>
      <c r="N2968" s="155"/>
      <c r="O2968" s="155"/>
      <c r="P2968" s="155"/>
      <c r="Q2968" s="28"/>
      <c r="R2968" s="29"/>
      <c r="S2968" s="27"/>
      <c r="T2968" s="27"/>
      <c r="U2968" s="28"/>
      <c r="V2968" s="156"/>
      <c r="W2968" s="156"/>
      <c r="X2968" s="156"/>
      <c r="Y2968" s="37"/>
      <c r="Z2968" s="37"/>
      <c r="AA2968" s="37"/>
      <c r="AB2968" s="30"/>
      <c r="AC2968" s="30"/>
      <c r="AD2968" s="31"/>
      <c r="AE2968" s="30"/>
      <c r="AF2968" s="30"/>
      <c r="AG2968" s="32"/>
      <c r="AH2968" s="30"/>
      <c r="AJ2968" s="30"/>
      <c r="AK2968" s="30"/>
      <c r="AL2968" s="30"/>
      <c r="AM2968" s="30"/>
      <c r="AN2968" s="30"/>
      <c r="AO2968" s="30"/>
      <c r="AP2968" s="30"/>
      <c r="AQ2968" s="30"/>
      <c r="AR2968" s="30"/>
      <c r="AS2968" s="30"/>
      <c r="AT2968" s="30"/>
      <c r="AU2968" s="121"/>
      <c r="AV2968" s="129"/>
      <c r="AW2968" s="129"/>
      <c r="AX2968" s="129"/>
    </row>
    <row r="2969" spans="1:50" x14ac:dyDescent="0.25">
      <c r="A2969" s="154"/>
      <c r="B2969" s="28"/>
      <c r="C2969" s="155"/>
      <c r="D2969" s="25"/>
      <c r="E2969" s="25"/>
      <c r="F2969" s="29"/>
      <c r="G2969" s="29"/>
      <c r="H2969" s="29"/>
      <c r="I2969" s="29"/>
      <c r="J2969" s="29"/>
      <c r="K2969" s="25"/>
      <c r="L2969" s="155"/>
      <c r="M2969" s="155"/>
      <c r="N2969" s="155"/>
      <c r="O2969" s="155"/>
      <c r="P2969" s="155"/>
      <c r="Q2969" s="28"/>
      <c r="R2969" s="29"/>
      <c r="S2969" s="27"/>
      <c r="T2969" s="27"/>
      <c r="U2969" s="28"/>
      <c r="V2969" s="156"/>
      <c r="W2969" s="156"/>
      <c r="X2969" s="156"/>
      <c r="Y2969" s="37"/>
      <c r="Z2969" s="37"/>
      <c r="AA2969" s="37"/>
      <c r="AB2969" s="30"/>
      <c r="AC2969" s="30"/>
      <c r="AD2969" s="31"/>
      <c r="AE2969" s="30"/>
      <c r="AF2969" s="30"/>
      <c r="AG2969" s="32"/>
      <c r="AH2969" s="30"/>
      <c r="AJ2969" s="30"/>
      <c r="AK2969" s="30"/>
      <c r="AL2969" s="30"/>
      <c r="AM2969" s="30"/>
      <c r="AN2969" s="30"/>
      <c r="AO2969" s="30"/>
      <c r="AP2969" s="30"/>
      <c r="AQ2969" s="30"/>
      <c r="AR2969" s="30"/>
      <c r="AS2969" s="30"/>
      <c r="AT2969" s="30"/>
      <c r="AU2969" s="121"/>
      <c r="AV2969" s="129"/>
      <c r="AW2969" s="129"/>
      <c r="AX2969" s="129"/>
    </row>
    <row r="2970" spans="1:50" x14ac:dyDescent="0.25">
      <c r="A2970" s="154"/>
      <c r="B2970" s="28"/>
      <c r="C2970" s="155"/>
      <c r="D2970" s="25"/>
      <c r="E2970" s="25"/>
      <c r="F2970" s="29"/>
      <c r="G2970" s="29"/>
      <c r="H2970" s="29"/>
      <c r="I2970" s="29"/>
      <c r="J2970" s="29"/>
      <c r="K2970" s="25"/>
      <c r="L2970" s="155"/>
      <c r="M2970" s="155"/>
      <c r="N2970" s="155"/>
      <c r="O2970" s="155"/>
      <c r="P2970" s="155"/>
      <c r="Q2970" s="28"/>
      <c r="R2970" s="29"/>
      <c r="S2970" s="27"/>
      <c r="T2970" s="27"/>
      <c r="U2970" s="28"/>
      <c r="V2970" s="156"/>
      <c r="W2970" s="156"/>
      <c r="X2970" s="156"/>
      <c r="Y2970" s="37"/>
      <c r="Z2970" s="37"/>
      <c r="AA2970" s="37"/>
      <c r="AB2970" s="30"/>
      <c r="AC2970" s="30"/>
      <c r="AD2970" s="31"/>
      <c r="AE2970" s="30"/>
      <c r="AF2970" s="30"/>
      <c r="AG2970" s="32"/>
      <c r="AH2970" s="30"/>
      <c r="AJ2970" s="30"/>
      <c r="AK2970" s="30"/>
      <c r="AL2970" s="30"/>
      <c r="AM2970" s="30"/>
      <c r="AN2970" s="30"/>
      <c r="AO2970" s="30"/>
      <c r="AP2970" s="30"/>
      <c r="AQ2970" s="30"/>
      <c r="AR2970" s="30"/>
      <c r="AS2970" s="30"/>
      <c r="AT2970" s="30"/>
      <c r="AU2970" s="121"/>
      <c r="AV2970" s="129"/>
      <c r="AW2970" s="129"/>
      <c r="AX2970" s="129"/>
    </row>
    <row r="2971" spans="1:50" x14ac:dyDescent="0.25">
      <c r="A2971" s="154"/>
      <c r="B2971" s="28"/>
      <c r="C2971" s="155"/>
      <c r="D2971" s="25"/>
      <c r="E2971" s="25"/>
      <c r="F2971" s="29"/>
      <c r="G2971" s="29"/>
      <c r="H2971" s="29"/>
      <c r="I2971" s="29"/>
      <c r="J2971" s="29"/>
      <c r="K2971" s="25"/>
      <c r="L2971" s="155"/>
      <c r="M2971" s="155"/>
      <c r="N2971" s="155"/>
      <c r="O2971" s="155"/>
      <c r="P2971" s="155"/>
      <c r="Q2971" s="28"/>
      <c r="R2971" s="29"/>
      <c r="S2971" s="27"/>
      <c r="T2971" s="27"/>
      <c r="U2971" s="28"/>
      <c r="V2971" s="156"/>
      <c r="W2971" s="156"/>
      <c r="X2971" s="156"/>
      <c r="Y2971" s="37"/>
      <c r="Z2971" s="37"/>
      <c r="AA2971" s="37"/>
      <c r="AB2971" s="30"/>
      <c r="AC2971" s="30"/>
      <c r="AD2971" s="31"/>
      <c r="AE2971" s="30"/>
      <c r="AF2971" s="30"/>
      <c r="AG2971" s="32"/>
      <c r="AH2971" s="30"/>
      <c r="AJ2971" s="30"/>
      <c r="AK2971" s="30"/>
      <c r="AL2971" s="30"/>
      <c r="AM2971" s="30"/>
      <c r="AN2971" s="30"/>
      <c r="AO2971" s="30"/>
      <c r="AP2971" s="30"/>
      <c r="AQ2971" s="30"/>
      <c r="AR2971" s="30"/>
      <c r="AS2971" s="30"/>
      <c r="AT2971" s="30"/>
      <c r="AU2971" s="121"/>
      <c r="AV2971" s="129"/>
      <c r="AW2971" s="129"/>
      <c r="AX2971" s="129"/>
    </row>
    <row r="2972" spans="1:50" x14ac:dyDescent="0.25">
      <c r="A2972" s="154"/>
      <c r="B2972" s="28"/>
      <c r="C2972" s="155"/>
      <c r="D2972" s="25"/>
      <c r="E2972" s="25"/>
      <c r="F2972" s="29"/>
      <c r="G2972" s="29"/>
      <c r="H2972" s="29"/>
      <c r="I2972" s="29"/>
      <c r="J2972" s="29"/>
      <c r="K2972" s="25"/>
      <c r="L2972" s="155"/>
      <c r="M2972" s="155"/>
      <c r="N2972" s="155"/>
      <c r="O2972" s="155"/>
      <c r="P2972" s="155"/>
      <c r="Q2972" s="28"/>
      <c r="R2972" s="29"/>
      <c r="S2972" s="27"/>
      <c r="T2972" s="27"/>
      <c r="U2972" s="28"/>
      <c r="V2972" s="156"/>
      <c r="W2972" s="156"/>
      <c r="X2972" s="156"/>
      <c r="Y2972" s="37"/>
      <c r="Z2972" s="37"/>
      <c r="AA2972" s="37"/>
      <c r="AB2972" s="30"/>
      <c r="AC2972" s="30"/>
      <c r="AD2972" s="31"/>
      <c r="AE2972" s="30"/>
      <c r="AF2972" s="30"/>
      <c r="AG2972" s="32"/>
      <c r="AH2972" s="30"/>
      <c r="AJ2972" s="30"/>
      <c r="AK2972" s="30"/>
      <c r="AL2972" s="30"/>
      <c r="AM2972" s="30"/>
      <c r="AN2972" s="30"/>
      <c r="AO2972" s="30"/>
      <c r="AP2972" s="30"/>
      <c r="AQ2972" s="30"/>
      <c r="AR2972" s="30"/>
      <c r="AS2972" s="30"/>
      <c r="AT2972" s="30"/>
      <c r="AU2972" s="121"/>
      <c r="AV2972" s="129"/>
      <c r="AW2972" s="129"/>
      <c r="AX2972" s="129"/>
    </row>
    <row r="2973" spans="1:50" x14ac:dyDescent="0.25">
      <c r="A2973" s="154"/>
      <c r="B2973" s="28"/>
      <c r="C2973" s="155"/>
      <c r="D2973" s="25"/>
      <c r="E2973" s="25"/>
      <c r="F2973" s="29"/>
      <c r="G2973" s="29"/>
      <c r="H2973" s="29"/>
      <c r="I2973" s="29"/>
      <c r="J2973" s="29"/>
      <c r="K2973" s="25"/>
      <c r="L2973" s="155"/>
      <c r="M2973" s="155"/>
      <c r="N2973" s="155"/>
      <c r="O2973" s="155"/>
      <c r="P2973" s="155"/>
      <c r="Q2973" s="28"/>
      <c r="R2973" s="29"/>
      <c r="S2973" s="27"/>
      <c r="T2973" s="27"/>
      <c r="U2973" s="28"/>
      <c r="V2973" s="156"/>
      <c r="W2973" s="156"/>
      <c r="X2973" s="156"/>
      <c r="Y2973" s="37"/>
      <c r="Z2973" s="37"/>
      <c r="AA2973" s="37"/>
      <c r="AB2973" s="30"/>
      <c r="AC2973" s="30"/>
      <c r="AD2973" s="31"/>
      <c r="AE2973" s="30"/>
      <c r="AF2973" s="30"/>
      <c r="AG2973" s="32"/>
      <c r="AH2973" s="30"/>
      <c r="AJ2973" s="30"/>
      <c r="AK2973" s="30"/>
      <c r="AL2973" s="30"/>
      <c r="AM2973" s="30"/>
      <c r="AN2973" s="30"/>
      <c r="AO2973" s="30"/>
      <c r="AP2973" s="30"/>
      <c r="AQ2973" s="30"/>
      <c r="AR2973" s="30"/>
      <c r="AS2973" s="30"/>
      <c r="AT2973" s="30"/>
      <c r="AU2973" s="121"/>
      <c r="AV2973" s="129"/>
      <c r="AW2973" s="129"/>
      <c r="AX2973" s="129"/>
    </row>
    <row r="2974" spans="1:50" x14ac:dyDescent="0.25">
      <c r="A2974" s="154"/>
      <c r="B2974" s="28"/>
      <c r="C2974" s="155"/>
      <c r="D2974" s="25"/>
      <c r="E2974" s="25"/>
      <c r="F2974" s="29"/>
      <c r="G2974" s="29"/>
      <c r="H2974" s="29"/>
      <c r="I2974" s="29"/>
      <c r="J2974" s="29"/>
      <c r="K2974" s="25"/>
      <c r="L2974" s="155"/>
      <c r="M2974" s="155"/>
      <c r="N2974" s="155"/>
      <c r="O2974" s="155"/>
      <c r="P2974" s="155"/>
      <c r="Q2974" s="28"/>
      <c r="R2974" s="29"/>
      <c r="S2974" s="27"/>
      <c r="T2974" s="27"/>
      <c r="U2974" s="28"/>
      <c r="V2974" s="156"/>
      <c r="W2974" s="156"/>
      <c r="X2974" s="156"/>
      <c r="Y2974" s="37"/>
      <c r="Z2974" s="37"/>
      <c r="AA2974" s="37"/>
      <c r="AB2974" s="30"/>
      <c r="AC2974" s="30"/>
      <c r="AD2974" s="31"/>
      <c r="AE2974" s="30"/>
      <c r="AF2974" s="30"/>
      <c r="AG2974" s="32"/>
      <c r="AH2974" s="30"/>
      <c r="AJ2974" s="30"/>
      <c r="AK2974" s="30"/>
      <c r="AL2974" s="30"/>
      <c r="AM2974" s="30"/>
      <c r="AN2974" s="30"/>
      <c r="AO2974" s="30"/>
      <c r="AP2974" s="30"/>
      <c r="AQ2974" s="30"/>
      <c r="AR2974" s="30"/>
      <c r="AS2974" s="30"/>
      <c r="AT2974" s="30"/>
      <c r="AU2974" s="121"/>
      <c r="AV2974" s="129"/>
      <c r="AW2974" s="129"/>
      <c r="AX2974" s="129"/>
    </row>
    <row r="2975" spans="1:50" x14ac:dyDescent="0.25">
      <c r="A2975" s="154"/>
      <c r="B2975" s="28"/>
      <c r="C2975" s="155"/>
      <c r="D2975" s="25"/>
      <c r="E2975" s="25"/>
      <c r="F2975" s="29"/>
      <c r="G2975" s="29"/>
      <c r="H2975" s="29"/>
      <c r="I2975" s="29"/>
      <c r="J2975" s="29"/>
      <c r="K2975" s="25"/>
      <c r="L2975" s="155"/>
      <c r="M2975" s="155"/>
      <c r="N2975" s="155"/>
      <c r="O2975" s="155"/>
      <c r="P2975" s="155"/>
      <c r="Q2975" s="28"/>
      <c r="R2975" s="29"/>
      <c r="S2975" s="27"/>
      <c r="T2975" s="27"/>
      <c r="U2975" s="28"/>
      <c r="V2975" s="156"/>
      <c r="W2975" s="156"/>
      <c r="X2975" s="156"/>
      <c r="Y2975" s="37"/>
      <c r="Z2975" s="37"/>
      <c r="AA2975" s="37"/>
      <c r="AB2975" s="30"/>
      <c r="AC2975" s="30"/>
      <c r="AD2975" s="31"/>
      <c r="AE2975" s="30"/>
      <c r="AF2975" s="30"/>
      <c r="AG2975" s="32"/>
      <c r="AH2975" s="30"/>
      <c r="AJ2975" s="30"/>
      <c r="AK2975" s="30"/>
      <c r="AL2975" s="30"/>
      <c r="AM2975" s="30"/>
      <c r="AN2975" s="30"/>
      <c r="AO2975" s="30"/>
      <c r="AP2975" s="30"/>
      <c r="AQ2975" s="30"/>
      <c r="AR2975" s="30"/>
      <c r="AS2975" s="30"/>
      <c r="AT2975" s="30"/>
      <c r="AU2975" s="121"/>
      <c r="AV2975" s="129"/>
      <c r="AW2975" s="129"/>
      <c r="AX2975" s="129"/>
    </row>
    <row r="2976" spans="1:50" x14ac:dyDescent="0.25">
      <c r="A2976" s="154"/>
      <c r="B2976" s="28"/>
      <c r="C2976" s="155"/>
      <c r="D2976" s="25"/>
      <c r="E2976" s="25"/>
      <c r="F2976" s="29"/>
      <c r="G2976" s="29"/>
      <c r="H2976" s="29"/>
      <c r="I2976" s="29"/>
      <c r="J2976" s="29"/>
      <c r="K2976" s="25"/>
      <c r="L2976" s="155"/>
      <c r="M2976" s="155"/>
      <c r="N2976" s="155"/>
      <c r="O2976" s="155"/>
      <c r="P2976" s="155"/>
      <c r="Q2976" s="28"/>
      <c r="R2976" s="29"/>
      <c r="S2976" s="27"/>
      <c r="T2976" s="27"/>
      <c r="U2976" s="28"/>
      <c r="V2976" s="156"/>
      <c r="W2976" s="156"/>
      <c r="X2976" s="156"/>
      <c r="Y2976" s="37"/>
      <c r="Z2976" s="37"/>
      <c r="AA2976" s="37"/>
      <c r="AB2976" s="30"/>
      <c r="AC2976" s="30"/>
      <c r="AD2976" s="31"/>
      <c r="AE2976" s="30"/>
      <c r="AF2976" s="30"/>
      <c r="AG2976" s="32"/>
      <c r="AH2976" s="30"/>
      <c r="AJ2976" s="30"/>
      <c r="AK2976" s="30"/>
      <c r="AL2976" s="30"/>
      <c r="AM2976" s="30"/>
      <c r="AN2976" s="30"/>
      <c r="AO2976" s="30"/>
      <c r="AP2976" s="30"/>
      <c r="AQ2976" s="30"/>
      <c r="AR2976" s="30"/>
      <c r="AS2976" s="30"/>
      <c r="AT2976" s="30"/>
      <c r="AU2976" s="121"/>
      <c r="AV2976" s="129"/>
      <c r="AW2976" s="129"/>
      <c r="AX2976" s="129"/>
    </row>
    <row r="2977" spans="1:50" x14ac:dyDescent="0.25">
      <c r="A2977" s="154"/>
      <c r="B2977" s="28"/>
      <c r="C2977" s="155"/>
      <c r="D2977" s="25"/>
      <c r="E2977" s="25"/>
      <c r="F2977" s="29"/>
      <c r="G2977" s="29"/>
      <c r="H2977" s="29"/>
      <c r="I2977" s="29"/>
      <c r="J2977" s="29"/>
      <c r="K2977" s="25"/>
      <c r="L2977" s="155"/>
      <c r="M2977" s="155"/>
      <c r="N2977" s="155"/>
      <c r="O2977" s="155"/>
      <c r="P2977" s="155"/>
      <c r="Q2977" s="28"/>
      <c r="R2977" s="29"/>
      <c r="S2977" s="27"/>
      <c r="T2977" s="27"/>
      <c r="U2977" s="28"/>
      <c r="V2977" s="156"/>
      <c r="W2977" s="156"/>
      <c r="X2977" s="156"/>
      <c r="Y2977" s="37"/>
      <c r="Z2977" s="37"/>
      <c r="AA2977" s="37"/>
      <c r="AB2977" s="30"/>
      <c r="AC2977" s="30"/>
      <c r="AD2977" s="31"/>
      <c r="AE2977" s="30"/>
      <c r="AF2977" s="30"/>
      <c r="AG2977" s="32"/>
      <c r="AH2977" s="30"/>
      <c r="AJ2977" s="30"/>
      <c r="AK2977" s="30"/>
      <c r="AL2977" s="30"/>
      <c r="AM2977" s="30"/>
      <c r="AN2977" s="30"/>
      <c r="AO2977" s="30"/>
      <c r="AP2977" s="30"/>
      <c r="AQ2977" s="30"/>
      <c r="AR2977" s="30"/>
      <c r="AS2977" s="30"/>
      <c r="AT2977" s="30"/>
      <c r="AU2977" s="121"/>
      <c r="AV2977" s="129"/>
      <c r="AW2977" s="129"/>
      <c r="AX2977" s="129"/>
    </row>
    <row r="2978" spans="1:50" x14ac:dyDescent="0.25">
      <c r="A2978" s="154"/>
      <c r="B2978" s="28"/>
      <c r="C2978" s="155"/>
      <c r="D2978" s="25"/>
      <c r="E2978" s="25"/>
      <c r="F2978" s="29"/>
      <c r="G2978" s="29"/>
      <c r="H2978" s="29"/>
      <c r="I2978" s="29"/>
      <c r="J2978" s="29"/>
      <c r="K2978" s="25"/>
      <c r="L2978" s="155"/>
      <c r="M2978" s="155"/>
      <c r="N2978" s="155"/>
      <c r="O2978" s="155"/>
      <c r="P2978" s="155"/>
      <c r="Q2978" s="28"/>
      <c r="R2978" s="29"/>
      <c r="S2978" s="27"/>
      <c r="T2978" s="27"/>
      <c r="U2978" s="28"/>
      <c r="V2978" s="156"/>
      <c r="W2978" s="156"/>
      <c r="X2978" s="156"/>
      <c r="Y2978" s="37"/>
      <c r="Z2978" s="37"/>
      <c r="AA2978" s="37"/>
      <c r="AB2978" s="30"/>
      <c r="AC2978" s="30"/>
      <c r="AD2978" s="31"/>
      <c r="AE2978" s="30"/>
      <c r="AF2978" s="30"/>
      <c r="AG2978" s="32"/>
      <c r="AH2978" s="30"/>
      <c r="AJ2978" s="30"/>
      <c r="AK2978" s="30"/>
      <c r="AL2978" s="30"/>
      <c r="AM2978" s="30"/>
      <c r="AN2978" s="30"/>
      <c r="AO2978" s="30"/>
      <c r="AP2978" s="30"/>
      <c r="AQ2978" s="30"/>
      <c r="AR2978" s="30"/>
      <c r="AS2978" s="30"/>
      <c r="AT2978" s="30"/>
      <c r="AU2978" s="121"/>
      <c r="AV2978" s="129"/>
      <c r="AW2978" s="129"/>
      <c r="AX2978" s="129"/>
    </row>
    <row r="2979" spans="1:50" x14ac:dyDescent="0.25">
      <c r="A2979" s="154"/>
      <c r="B2979" s="28"/>
      <c r="C2979" s="155"/>
      <c r="D2979" s="25"/>
      <c r="E2979" s="25"/>
      <c r="F2979" s="29"/>
      <c r="G2979" s="29"/>
      <c r="H2979" s="29"/>
      <c r="I2979" s="29"/>
      <c r="J2979" s="29"/>
      <c r="K2979" s="25"/>
      <c r="L2979" s="155"/>
      <c r="M2979" s="155"/>
      <c r="N2979" s="155"/>
      <c r="O2979" s="155"/>
      <c r="P2979" s="155"/>
      <c r="Q2979" s="28"/>
      <c r="R2979" s="29"/>
      <c r="S2979" s="27"/>
      <c r="T2979" s="27"/>
      <c r="U2979" s="28"/>
      <c r="V2979" s="156"/>
      <c r="W2979" s="156"/>
      <c r="X2979" s="156"/>
      <c r="Y2979" s="37"/>
      <c r="Z2979" s="37"/>
      <c r="AA2979" s="37"/>
      <c r="AB2979" s="30"/>
      <c r="AC2979" s="30"/>
      <c r="AD2979" s="31"/>
      <c r="AE2979" s="30"/>
      <c r="AF2979" s="30"/>
      <c r="AG2979" s="32"/>
      <c r="AH2979" s="30"/>
      <c r="AJ2979" s="30"/>
      <c r="AK2979" s="30"/>
      <c r="AL2979" s="30"/>
      <c r="AM2979" s="30"/>
      <c r="AN2979" s="30"/>
      <c r="AO2979" s="30"/>
      <c r="AP2979" s="30"/>
      <c r="AQ2979" s="30"/>
      <c r="AR2979" s="30"/>
      <c r="AS2979" s="30"/>
      <c r="AT2979" s="30"/>
      <c r="AU2979" s="121"/>
      <c r="AV2979" s="129"/>
      <c r="AW2979" s="129"/>
      <c r="AX2979" s="129"/>
    </row>
    <row r="2980" spans="1:50" x14ac:dyDescent="0.25">
      <c r="A2980" s="154"/>
      <c r="B2980" s="28"/>
      <c r="C2980" s="155"/>
      <c r="D2980" s="25"/>
      <c r="E2980" s="25"/>
      <c r="F2980" s="29"/>
      <c r="G2980" s="29"/>
      <c r="H2980" s="29"/>
      <c r="I2980" s="29"/>
      <c r="J2980" s="29"/>
      <c r="K2980" s="25"/>
      <c r="L2980" s="155"/>
      <c r="M2980" s="155"/>
      <c r="N2980" s="155"/>
      <c r="O2980" s="155"/>
      <c r="P2980" s="155"/>
      <c r="Q2980" s="28"/>
      <c r="R2980" s="29"/>
      <c r="S2980" s="27"/>
      <c r="T2980" s="27"/>
      <c r="U2980" s="28"/>
      <c r="V2980" s="156"/>
      <c r="W2980" s="156"/>
      <c r="X2980" s="156"/>
      <c r="Y2980" s="37"/>
      <c r="Z2980" s="37"/>
      <c r="AA2980" s="37"/>
      <c r="AB2980" s="30"/>
      <c r="AC2980" s="30"/>
      <c r="AD2980" s="31"/>
      <c r="AE2980" s="30"/>
      <c r="AF2980" s="30"/>
      <c r="AG2980" s="32"/>
      <c r="AH2980" s="30"/>
      <c r="AJ2980" s="30"/>
      <c r="AK2980" s="30"/>
      <c r="AL2980" s="30"/>
      <c r="AM2980" s="30"/>
      <c r="AN2980" s="30"/>
      <c r="AO2980" s="30"/>
      <c r="AP2980" s="30"/>
      <c r="AQ2980" s="30"/>
      <c r="AR2980" s="30"/>
      <c r="AS2980" s="30"/>
      <c r="AT2980" s="30"/>
      <c r="AU2980" s="121"/>
      <c r="AV2980" s="129"/>
      <c r="AW2980" s="129"/>
      <c r="AX2980" s="129"/>
    </row>
    <row r="2981" spans="1:50" x14ac:dyDescent="0.25">
      <c r="A2981" s="154"/>
      <c r="B2981" s="28"/>
      <c r="C2981" s="155"/>
      <c r="D2981" s="25"/>
      <c r="E2981" s="25"/>
      <c r="F2981" s="29"/>
      <c r="G2981" s="29"/>
      <c r="H2981" s="29"/>
      <c r="I2981" s="29"/>
      <c r="J2981" s="29"/>
      <c r="K2981" s="25"/>
      <c r="L2981" s="155"/>
      <c r="M2981" s="155"/>
      <c r="N2981" s="155"/>
      <c r="O2981" s="155"/>
      <c r="P2981" s="155"/>
      <c r="Q2981" s="28"/>
      <c r="R2981" s="29"/>
      <c r="S2981" s="27"/>
      <c r="T2981" s="27"/>
      <c r="U2981" s="28"/>
      <c r="V2981" s="156"/>
      <c r="W2981" s="156"/>
      <c r="X2981" s="156"/>
      <c r="Y2981" s="37"/>
      <c r="Z2981" s="37"/>
      <c r="AA2981" s="37"/>
      <c r="AB2981" s="30"/>
      <c r="AC2981" s="30"/>
      <c r="AD2981" s="31"/>
      <c r="AE2981" s="30"/>
      <c r="AF2981" s="30"/>
      <c r="AG2981" s="32"/>
      <c r="AH2981" s="30"/>
      <c r="AJ2981" s="30"/>
      <c r="AK2981" s="30"/>
      <c r="AL2981" s="30"/>
      <c r="AM2981" s="30"/>
      <c r="AN2981" s="30"/>
      <c r="AO2981" s="30"/>
      <c r="AP2981" s="30"/>
      <c r="AQ2981" s="30"/>
      <c r="AR2981" s="30"/>
      <c r="AS2981" s="30"/>
      <c r="AT2981" s="30"/>
      <c r="AU2981" s="121"/>
      <c r="AV2981" s="129"/>
      <c r="AW2981" s="129"/>
      <c r="AX2981" s="129"/>
    </row>
    <row r="2982" spans="1:50" x14ac:dyDescent="0.25">
      <c r="A2982" s="154"/>
      <c r="B2982" s="28"/>
      <c r="C2982" s="155"/>
      <c r="D2982" s="25"/>
      <c r="E2982" s="25"/>
      <c r="F2982" s="29"/>
      <c r="G2982" s="29"/>
      <c r="H2982" s="29"/>
      <c r="I2982" s="29"/>
      <c r="J2982" s="29"/>
      <c r="K2982" s="25"/>
      <c r="L2982" s="155"/>
      <c r="M2982" s="155"/>
      <c r="N2982" s="155"/>
      <c r="O2982" s="155"/>
      <c r="P2982" s="155"/>
      <c r="Q2982" s="28"/>
      <c r="R2982" s="29"/>
      <c r="S2982" s="27"/>
      <c r="T2982" s="27"/>
      <c r="U2982" s="28"/>
      <c r="V2982" s="156"/>
      <c r="W2982" s="156"/>
      <c r="X2982" s="156"/>
      <c r="Y2982" s="37"/>
      <c r="Z2982" s="37"/>
      <c r="AA2982" s="37"/>
      <c r="AB2982" s="30"/>
      <c r="AC2982" s="30"/>
      <c r="AD2982" s="31"/>
      <c r="AE2982" s="30"/>
      <c r="AF2982" s="30"/>
      <c r="AG2982" s="32"/>
      <c r="AH2982" s="30"/>
      <c r="AJ2982" s="30"/>
      <c r="AK2982" s="30"/>
      <c r="AL2982" s="30"/>
      <c r="AM2982" s="30"/>
      <c r="AN2982" s="30"/>
      <c r="AO2982" s="30"/>
      <c r="AP2982" s="30"/>
      <c r="AQ2982" s="30"/>
      <c r="AR2982" s="30"/>
      <c r="AS2982" s="30"/>
      <c r="AT2982" s="30"/>
      <c r="AU2982" s="121"/>
      <c r="AV2982" s="129"/>
      <c r="AW2982" s="129"/>
      <c r="AX2982" s="129"/>
    </row>
    <row r="2983" spans="1:50" x14ac:dyDescent="0.25">
      <c r="A2983" s="154"/>
      <c r="B2983" s="28"/>
      <c r="C2983" s="155"/>
      <c r="D2983" s="25"/>
      <c r="E2983" s="25"/>
      <c r="F2983" s="29"/>
      <c r="G2983" s="29"/>
      <c r="H2983" s="29"/>
      <c r="I2983" s="29"/>
      <c r="J2983" s="29"/>
      <c r="K2983" s="25"/>
      <c r="L2983" s="155"/>
      <c r="M2983" s="155"/>
      <c r="N2983" s="155"/>
      <c r="O2983" s="155"/>
      <c r="P2983" s="155"/>
      <c r="Q2983" s="28"/>
      <c r="R2983" s="29"/>
      <c r="S2983" s="27"/>
      <c r="T2983" s="27"/>
      <c r="U2983" s="28"/>
      <c r="V2983" s="156"/>
      <c r="W2983" s="156"/>
      <c r="X2983" s="156"/>
      <c r="Y2983" s="37"/>
      <c r="Z2983" s="37"/>
      <c r="AA2983" s="37"/>
      <c r="AB2983" s="30"/>
      <c r="AC2983" s="30"/>
      <c r="AD2983" s="31"/>
      <c r="AE2983" s="30"/>
      <c r="AF2983" s="30"/>
      <c r="AG2983" s="32"/>
      <c r="AH2983" s="30"/>
      <c r="AJ2983" s="30"/>
      <c r="AK2983" s="30"/>
      <c r="AL2983" s="30"/>
      <c r="AM2983" s="30"/>
      <c r="AN2983" s="30"/>
      <c r="AO2983" s="30"/>
      <c r="AP2983" s="30"/>
      <c r="AQ2983" s="30"/>
      <c r="AR2983" s="30"/>
      <c r="AS2983" s="30"/>
      <c r="AT2983" s="30"/>
      <c r="AU2983" s="121"/>
      <c r="AV2983" s="129"/>
      <c r="AW2983" s="129"/>
      <c r="AX2983" s="129"/>
    </row>
    <row r="2984" spans="1:50" x14ac:dyDescent="0.25">
      <c r="A2984" s="154"/>
      <c r="B2984" s="28"/>
      <c r="C2984" s="155"/>
      <c r="D2984" s="25"/>
      <c r="E2984" s="25"/>
      <c r="F2984" s="29"/>
      <c r="G2984" s="29"/>
      <c r="H2984" s="29"/>
      <c r="I2984" s="29"/>
      <c r="J2984" s="29"/>
      <c r="K2984" s="25"/>
      <c r="L2984" s="155"/>
      <c r="M2984" s="155"/>
      <c r="N2984" s="155"/>
      <c r="O2984" s="155"/>
      <c r="P2984" s="155"/>
      <c r="Q2984" s="28"/>
      <c r="R2984" s="29"/>
      <c r="S2984" s="27"/>
      <c r="T2984" s="27"/>
      <c r="U2984" s="28"/>
      <c r="V2984" s="156"/>
      <c r="W2984" s="156"/>
      <c r="X2984" s="156"/>
      <c r="Y2984" s="37"/>
      <c r="Z2984" s="37"/>
      <c r="AA2984" s="37"/>
      <c r="AB2984" s="30"/>
      <c r="AC2984" s="30"/>
      <c r="AD2984" s="31"/>
      <c r="AE2984" s="30"/>
      <c r="AF2984" s="30"/>
      <c r="AG2984" s="32"/>
      <c r="AH2984" s="30"/>
      <c r="AJ2984" s="30"/>
      <c r="AK2984" s="30"/>
      <c r="AL2984" s="30"/>
      <c r="AM2984" s="30"/>
      <c r="AN2984" s="30"/>
      <c r="AO2984" s="30"/>
      <c r="AP2984" s="30"/>
      <c r="AQ2984" s="30"/>
      <c r="AR2984" s="30"/>
      <c r="AS2984" s="30"/>
      <c r="AT2984" s="30"/>
      <c r="AU2984" s="121"/>
      <c r="AV2984" s="129"/>
      <c r="AW2984" s="129"/>
      <c r="AX2984" s="129"/>
    </row>
    <row r="2985" spans="1:50" x14ac:dyDescent="0.25">
      <c r="A2985" s="154"/>
      <c r="B2985" s="28"/>
      <c r="C2985" s="155"/>
      <c r="D2985" s="25"/>
      <c r="E2985" s="25"/>
      <c r="F2985" s="29"/>
      <c r="G2985" s="29"/>
      <c r="H2985" s="29"/>
      <c r="I2985" s="29"/>
      <c r="J2985" s="29"/>
      <c r="K2985" s="25"/>
      <c r="L2985" s="155"/>
      <c r="M2985" s="155"/>
      <c r="N2985" s="155"/>
      <c r="O2985" s="155"/>
      <c r="P2985" s="155"/>
      <c r="Q2985" s="28"/>
      <c r="R2985" s="29"/>
      <c r="S2985" s="27"/>
      <c r="T2985" s="27"/>
      <c r="U2985" s="28"/>
      <c r="V2985" s="156"/>
      <c r="W2985" s="156"/>
      <c r="X2985" s="156"/>
      <c r="Y2985" s="37"/>
      <c r="Z2985" s="37"/>
      <c r="AA2985" s="37"/>
      <c r="AB2985" s="30"/>
      <c r="AC2985" s="30"/>
      <c r="AD2985" s="31"/>
      <c r="AE2985" s="30"/>
      <c r="AF2985" s="30"/>
      <c r="AG2985" s="32"/>
      <c r="AH2985" s="30"/>
      <c r="AJ2985" s="30"/>
      <c r="AK2985" s="30"/>
      <c r="AL2985" s="30"/>
      <c r="AM2985" s="30"/>
      <c r="AN2985" s="30"/>
      <c r="AO2985" s="30"/>
      <c r="AP2985" s="30"/>
      <c r="AQ2985" s="30"/>
      <c r="AR2985" s="30"/>
      <c r="AS2985" s="30"/>
      <c r="AT2985" s="30"/>
      <c r="AU2985" s="121"/>
      <c r="AV2985" s="129"/>
      <c r="AW2985" s="129"/>
      <c r="AX2985" s="129"/>
    </row>
    <row r="2986" spans="1:50" x14ac:dyDescent="0.25">
      <c r="A2986" s="154"/>
      <c r="B2986" s="28"/>
      <c r="C2986" s="155"/>
      <c r="D2986" s="25"/>
      <c r="E2986" s="25"/>
      <c r="F2986" s="29"/>
      <c r="G2986" s="29"/>
      <c r="H2986" s="29"/>
      <c r="I2986" s="29"/>
      <c r="J2986" s="29"/>
      <c r="K2986" s="25"/>
      <c r="L2986" s="155"/>
      <c r="M2986" s="155"/>
      <c r="N2986" s="155"/>
      <c r="O2986" s="155"/>
      <c r="P2986" s="155"/>
      <c r="Q2986" s="28"/>
      <c r="R2986" s="29"/>
      <c r="S2986" s="27"/>
      <c r="T2986" s="27"/>
      <c r="U2986" s="28"/>
      <c r="V2986" s="156"/>
      <c r="W2986" s="156"/>
      <c r="X2986" s="156"/>
      <c r="Y2986" s="37"/>
      <c r="Z2986" s="37"/>
      <c r="AA2986" s="37"/>
      <c r="AB2986" s="30"/>
      <c r="AC2986" s="30"/>
      <c r="AD2986" s="31"/>
      <c r="AE2986" s="30"/>
      <c r="AF2986" s="30"/>
      <c r="AG2986" s="32"/>
      <c r="AH2986" s="30"/>
      <c r="AJ2986" s="30"/>
      <c r="AK2986" s="30"/>
      <c r="AL2986" s="30"/>
      <c r="AM2986" s="30"/>
      <c r="AN2986" s="30"/>
      <c r="AO2986" s="30"/>
      <c r="AP2986" s="30"/>
      <c r="AQ2986" s="30"/>
      <c r="AR2986" s="30"/>
      <c r="AS2986" s="30"/>
      <c r="AT2986" s="30"/>
      <c r="AU2986" s="121"/>
      <c r="AV2986" s="129"/>
      <c r="AW2986" s="129"/>
      <c r="AX2986" s="129"/>
    </row>
    <row r="2987" spans="1:50" x14ac:dyDescent="0.25">
      <c r="A2987" s="154"/>
      <c r="B2987" s="28"/>
      <c r="C2987" s="155"/>
      <c r="D2987" s="25"/>
      <c r="E2987" s="25"/>
      <c r="F2987" s="29"/>
      <c r="G2987" s="29"/>
      <c r="H2987" s="29"/>
      <c r="I2987" s="29"/>
      <c r="J2987" s="29"/>
      <c r="K2987" s="25"/>
      <c r="L2987" s="155"/>
      <c r="M2987" s="155"/>
      <c r="N2987" s="155"/>
      <c r="O2987" s="155"/>
      <c r="P2987" s="155"/>
      <c r="Q2987" s="28"/>
      <c r="R2987" s="29"/>
      <c r="S2987" s="27"/>
      <c r="T2987" s="27"/>
      <c r="U2987" s="28"/>
      <c r="V2987" s="156"/>
      <c r="W2987" s="156"/>
      <c r="X2987" s="156"/>
      <c r="Y2987" s="37"/>
      <c r="Z2987" s="37"/>
      <c r="AA2987" s="37"/>
      <c r="AB2987" s="30"/>
      <c r="AC2987" s="30"/>
      <c r="AD2987" s="31"/>
      <c r="AE2987" s="30"/>
      <c r="AF2987" s="30"/>
      <c r="AG2987" s="32"/>
      <c r="AH2987" s="30"/>
      <c r="AJ2987" s="30"/>
      <c r="AK2987" s="30"/>
      <c r="AL2987" s="30"/>
      <c r="AM2987" s="30"/>
      <c r="AN2987" s="30"/>
      <c r="AO2987" s="30"/>
      <c r="AP2987" s="30"/>
      <c r="AQ2987" s="30"/>
      <c r="AR2987" s="30"/>
      <c r="AS2987" s="30"/>
      <c r="AT2987" s="30"/>
      <c r="AU2987" s="121"/>
      <c r="AV2987" s="129"/>
      <c r="AW2987" s="129"/>
      <c r="AX2987" s="129"/>
    </row>
    <row r="2988" spans="1:50" x14ac:dyDescent="0.25">
      <c r="A2988" s="154"/>
      <c r="B2988" s="28"/>
      <c r="C2988" s="155"/>
      <c r="D2988" s="25"/>
      <c r="E2988" s="25"/>
      <c r="F2988" s="29"/>
      <c r="G2988" s="29"/>
      <c r="H2988" s="29"/>
      <c r="I2988" s="29"/>
      <c r="J2988" s="29"/>
      <c r="K2988" s="25"/>
      <c r="L2988" s="155"/>
      <c r="M2988" s="155"/>
      <c r="N2988" s="155"/>
      <c r="O2988" s="155"/>
      <c r="P2988" s="155"/>
      <c r="Q2988" s="28"/>
      <c r="R2988" s="29"/>
      <c r="S2988" s="27"/>
      <c r="T2988" s="27"/>
      <c r="U2988" s="28"/>
      <c r="V2988" s="156"/>
      <c r="W2988" s="156"/>
      <c r="X2988" s="156"/>
      <c r="Y2988" s="37"/>
      <c r="Z2988" s="37"/>
      <c r="AA2988" s="37"/>
      <c r="AB2988" s="30"/>
      <c r="AC2988" s="30"/>
      <c r="AD2988" s="31"/>
      <c r="AE2988" s="30"/>
      <c r="AF2988" s="30"/>
      <c r="AG2988" s="32"/>
      <c r="AH2988" s="30"/>
      <c r="AJ2988" s="30"/>
      <c r="AK2988" s="30"/>
      <c r="AL2988" s="30"/>
      <c r="AM2988" s="30"/>
      <c r="AN2988" s="30"/>
      <c r="AO2988" s="30"/>
      <c r="AP2988" s="30"/>
      <c r="AQ2988" s="30"/>
      <c r="AR2988" s="30"/>
      <c r="AS2988" s="30"/>
      <c r="AT2988" s="30"/>
      <c r="AU2988" s="121"/>
      <c r="AV2988" s="129"/>
      <c r="AW2988" s="129"/>
      <c r="AX2988" s="129"/>
    </row>
    <row r="2989" spans="1:50" x14ac:dyDescent="0.25">
      <c r="A2989" s="154"/>
      <c r="B2989" s="28"/>
      <c r="C2989" s="155"/>
      <c r="D2989" s="25"/>
      <c r="E2989" s="25"/>
      <c r="F2989" s="29"/>
      <c r="G2989" s="29"/>
      <c r="H2989" s="29"/>
      <c r="I2989" s="29"/>
      <c r="J2989" s="29"/>
      <c r="K2989" s="25"/>
      <c r="L2989" s="155"/>
      <c r="M2989" s="155"/>
      <c r="N2989" s="155"/>
      <c r="O2989" s="155"/>
      <c r="P2989" s="155"/>
      <c r="Q2989" s="28"/>
      <c r="R2989" s="29"/>
      <c r="S2989" s="27"/>
      <c r="T2989" s="27"/>
      <c r="U2989" s="28"/>
      <c r="V2989" s="156"/>
      <c r="W2989" s="156"/>
      <c r="X2989" s="156"/>
      <c r="Y2989" s="37"/>
      <c r="Z2989" s="37"/>
      <c r="AA2989" s="37"/>
      <c r="AB2989" s="30"/>
      <c r="AC2989" s="30"/>
      <c r="AD2989" s="31"/>
      <c r="AE2989" s="30"/>
      <c r="AF2989" s="30"/>
      <c r="AG2989" s="32"/>
      <c r="AH2989" s="30"/>
      <c r="AJ2989" s="30"/>
      <c r="AK2989" s="30"/>
      <c r="AL2989" s="30"/>
      <c r="AM2989" s="30"/>
      <c r="AN2989" s="30"/>
      <c r="AO2989" s="30"/>
      <c r="AP2989" s="30"/>
      <c r="AQ2989" s="30"/>
      <c r="AR2989" s="30"/>
      <c r="AS2989" s="30"/>
      <c r="AT2989" s="30"/>
      <c r="AU2989" s="121"/>
      <c r="AV2989" s="129"/>
      <c r="AW2989" s="129"/>
      <c r="AX2989" s="129"/>
    </row>
    <row r="2990" spans="1:50" x14ac:dyDescent="0.25">
      <c r="A2990" s="154"/>
      <c r="B2990" s="28"/>
      <c r="C2990" s="155"/>
      <c r="D2990" s="25"/>
      <c r="E2990" s="25"/>
      <c r="F2990" s="29"/>
      <c r="G2990" s="29"/>
      <c r="H2990" s="29"/>
      <c r="I2990" s="29"/>
      <c r="J2990" s="29"/>
      <c r="K2990" s="25"/>
      <c r="L2990" s="155"/>
      <c r="M2990" s="155"/>
      <c r="N2990" s="155"/>
      <c r="O2990" s="155"/>
      <c r="P2990" s="155"/>
      <c r="Q2990" s="28"/>
      <c r="R2990" s="29"/>
      <c r="S2990" s="27"/>
      <c r="T2990" s="27"/>
      <c r="U2990" s="28"/>
      <c r="V2990" s="156"/>
      <c r="W2990" s="156"/>
      <c r="X2990" s="156"/>
      <c r="Y2990" s="37"/>
      <c r="Z2990" s="37"/>
      <c r="AA2990" s="37"/>
      <c r="AB2990" s="30"/>
      <c r="AC2990" s="30"/>
      <c r="AD2990" s="31"/>
      <c r="AE2990" s="30"/>
      <c r="AF2990" s="30"/>
      <c r="AG2990" s="32"/>
      <c r="AH2990" s="30"/>
      <c r="AJ2990" s="30"/>
      <c r="AK2990" s="30"/>
      <c r="AL2990" s="30"/>
      <c r="AM2990" s="30"/>
      <c r="AN2990" s="30"/>
      <c r="AO2990" s="30"/>
      <c r="AP2990" s="30"/>
      <c r="AQ2990" s="30"/>
      <c r="AR2990" s="30"/>
      <c r="AS2990" s="30"/>
      <c r="AT2990" s="30"/>
      <c r="AU2990" s="121"/>
      <c r="AV2990" s="129"/>
      <c r="AW2990" s="129"/>
      <c r="AX2990" s="129"/>
    </row>
    <row r="2991" spans="1:50" x14ac:dyDescent="0.25">
      <c r="A2991" s="154"/>
      <c r="B2991" s="28"/>
      <c r="C2991" s="155"/>
      <c r="D2991" s="25"/>
      <c r="E2991" s="25"/>
      <c r="F2991" s="29"/>
      <c r="G2991" s="29"/>
      <c r="H2991" s="29"/>
      <c r="I2991" s="29"/>
      <c r="J2991" s="29"/>
      <c r="K2991" s="25"/>
      <c r="L2991" s="155"/>
      <c r="M2991" s="155"/>
      <c r="N2991" s="155"/>
      <c r="O2991" s="155"/>
      <c r="P2991" s="155"/>
      <c r="Q2991" s="28"/>
      <c r="R2991" s="29"/>
      <c r="S2991" s="27"/>
      <c r="T2991" s="27"/>
      <c r="U2991" s="28"/>
      <c r="V2991" s="156"/>
      <c r="W2991" s="156"/>
      <c r="X2991" s="156"/>
      <c r="Y2991" s="37"/>
      <c r="Z2991" s="37"/>
      <c r="AA2991" s="37"/>
      <c r="AB2991" s="30"/>
      <c r="AC2991" s="30"/>
      <c r="AD2991" s="31"/>
      <c r="AE2991" s="30"/>
      <c r="AF2991" s="30"/>
      <c r="AG2991" s="32"/>
      <c r="AH2991" s="30"/>
      <c r="AJ2991" s="30"/>
      <c r="AK2991" s="30"/>
      <c r="AL2991" s="30"/>
      <c r="AM2991" s="30"/>
      <c r="AN2991" s="30"/>
      <c r="AO2991" s="30"/>
      <c r="AP2991" s="30"/>
      <c r="AQ2991" s="30"/>
      <c r="AR2991" s="30"/>
      <c r="AS2991" s="30"/>
      <c r="AT2991" s="30"/>
      <c r="AU2991" s="121"/>
      <c r="AV2991" s="129"/>
      <c r="AW2991" s="129"/>
      <c r="AX2991" s="129"/>
    </row>
    <row r="2992" spans="1:50" x14ac:dyDescent="0.25">
      <c r="A2992" s="154"/>
      <c r="B2992" s="28"/>
      <c r="C2992" s="155"/>
      <c r="D2992" s="25"/>
      <c r="E2992" s="25"/>
      <c r="F2992" s="29"/>
      <c r="G2992" s="29"/>
      <c r="H2992" s="29"/>
      <c r="I2992" s="29"/>
      <c r="J2992" s="29"/>
      <c r="K2992" s="25"/>
      <c r="L2992" s="155"/>
      <c r="M2992" s="155"/>
      <c r="N2992" s="155"/>
      <c r="O2992" s="155"/>
      <c r="P2992" s="155"/>
      <c r="Q2992" s="28"/>
      <c r="R2992" s="29"/>
      <c r="S2992" s="27"/>
      <c r="T2992" s="27"/>
      <c r="U2992" s="28"/>
      <c r="V2992" s="156"/>
      <c r="W2992" s="156"/>
      <c r="X2992" s="156"/>
      <c r="Y2992" s="37"/>
      <c r="Z2992" s="37"/>
      <c r="AA2992" s="37"/>
      <c r="AB2992" s="30"/>
      <c r="AC2992" s="30"/>
      <c r="AD2992" s="31"/>
      <c r="AE2992" s="30"/>
      <c r="AF2992" s="30"/>
      <c r="AG2992" s="32"/>
      <c r="AH2992" s="30"/>
      <c r="AJ2992" s="30"/>
      <c r="AK2992" s="30"/>
      <c r="AL2992" s="30"/>
      <c r="AM2992" s="30"/>
      <c r="AN2992" s="30"/>
      <c r="AO2992" s="30"/>
      <c r="AP2992" s="30"/>
      <c r="AQ2992" s="30"/>
      <c r="AR2992" s="30"/>
      <c r="AS2992" s="30"/>
      <c r="AT2992" s="30"/>
      <c r="AU2992" s="121"/>
      <c r="AV2992" s="129"/>
      <c r="AW2992" s="129"/>
      <c r="AX2992" s="129"/>
    </row>
    <row r="2993" spans="1:50" x14ac:dyDescent="0.25">
      <c r="A2993" s="154"/>
      <c r="B2993" s="28"/>
      <c r="C2993" s="155"/>
      <c r="D2993" s="25"/>
      <c r="E2993" s="25"/>
      <c r="F2993" s="29"/>
      <c r="G2993" s="29"/>
      <c r="H2993" s="29"/>
      <c r="I2993" s="29"/>
      <c r="J2993" s="29"/>
      <c r="K2993" s="25"/>
      <c r="L2993" s="155"/>
      <c r="M2993" s="155"/>
      <c r="N2993" s="155"/>
      <c r="O2993" s="155"/>
      <c r="P2993" s="155"/>
      <c r="Q2993" s="28"/>
      <c r="R2993" s="29"/>
      <c r="S2993" s="27"/>
      <c r="T2993" s="27"/>
      <c r="U2993" s="28"/>
      <c r="V2993" s="156"/>
      <c r="W2993" s="156"/>
      <c r="X2993" s="156"/>
      <c r="Y2993" s="37"/>
      <c r="Z2993" s="37"/>
      <c r="AA2993" s="37"/>
      <c r="AB2993" s="30"/>
      <c r="AC2993" s="30"/>
      <c r="AD2993" s="31"/>
      <c r="AE2993" s="30"/>
      <c r="AF2993" s="30"/>
      <c r="AG2993" s="32"/>
      <c r="AH2993" s="30"/>
      <c r="AJ2993" s="30"/>
      <c r="AK2993" s="30"/>
      <c r="AL2993" s="30"/>
      <c r="AM2993" s="30"/>
      <c r="AN2993" s="30"/>
      <c r="AO2993" s="30"/>
      <c r="AP2993" s="30"/>
      <c r="AQ2993" s="30"/>
      <c r="AR2993" s="30"/>
      <c r="AS2993" s="30"/>
      <c r="AT2993" s="30"/>
      <c r="AU2993" s="121"/>
      <c r="AV2993" s="129"/>
      <c r="AW2993" s="129"/>
      <c r="AX2993" s="129"/>
    </row>
    <row r="2994" spans="1:50" x14ac:dyDescent="0.25">
      <c r="A2994" s="154"/>
      <c r="B2994" s="28"/>
      <c r="C2994" s="155"/>
      <c r="D2994" s="25"/>
      <c r="E2994" s="25"/>
      <c r="F2994" s="29"/>
      <c r="G2994" s="29"/>
      <c r="H2994" s="29"/>
      <c r="I2994" s="29"/>
      <c r="J2994" s="29"/>
      <c r="K2994" s="25"/>
      <c r="L2994" s="155"/>
      <c r="M2994" s="155"/>
      <c r="N2994" s="155"/>
      <c r="O2994" s="155"/>
      <c r="P2994" s="155"/>
      <c r="Q2994" s="28"/>
      <c r="R2994" s="29"/>
      <c r="S2994" s="27"/>
      <c r="T2994" s="27"/>
      <c r="U2994" s="28"/>
      <c r="V2994" s="156"/>
      <c r="W2994" s="156"/>
      <c r="X2994" s="156"/>
      <c r="Y2994" s="37"/>
      <c r="Z2994" s="37"/>
      <c r="AA2994" s="37"/>
      <c r="AB2994" s="30"/>
      <c r="AC2994" s="30"/>
      <c r="AD2994" s="31"/>
      <c r="AE2994" s="30"/>
      <c r="AF2994" s="30"/>
      <c r="AG2994" s="32"/>
      <c r="AH2994" s="30"/>
      <c r="AJ2994" s="30"/>
      <c r="AK2994" s="30"/>
      <c r="AL2994" s="30"/>
      <c r="AM2994" s="30"/>
      <c r="AN2994" s="30"/>
      <c r="AO2994" s="30"/>
      <c r="AP2994" s="30"/>
      <c r="AQ2994" s="30"/>
      <c r="AR2994" s="30"/>
      <c r="AS2994" s="30"/>
      <c r="AT2994" s="30"/>
      <c r="AU2994" s="121"/>
      <c r="AV2994" s="129"/>
      <c r="AW2994" s="129"/>
      <c r="AX2994" s="129"/>
    </row>
    <row r="2995" spans="1:50" x14ac:dyDescent="0.25">
      <c r="A2995" s="154"/>
      <c r="B2995" s="28"/>
      <c r="C2995" s="155"/>
      <c r="D2995" s="25"/>
      <c r="E2995" s="25"/>
      <c r="F2995" s="29"/>
      <c r="G2995" s="29"/>
      <c r="H2995" s="29"/>
      <c r="I2995" s="29"/>
      <c r="J2995" s="29"/>
      <c r="K2995" s="25"/>
      <c r="L2995" s="155"/>
      <c r="M2995" s="155"/>
      <c r="N2995" s="155"/>
      <c r="O2995" s="155"/>
      <c r="P2995" s="155"/>
      <c r="Q2995" s="28"/>
      <c r="R2995" s="29"/>
      <c r="S2995" s="27"/>
      <c r="T2995" s="27"/>
      <c r="U2995" s="28"/>
      <c r="V2995" s="156"/>
      <c r="W2995" s="156"/>
      <c r="X2995" s="156"/>
      <c r="Y2995" s="37"/>
      <c r="Z2995" s="37"/>
      <c r="AA2995" s="37"/>
      <c r="AB2995" s="30"/>
      <c r="AC2995" s="30"/>
      <c r="AD2995" s="31"/>
      <c r="AE2995" s="30"/>
      <c r="AF2995" s="30"/>
      <c r="AG2995" s="32"/>
      <c r="AH2995" s="30"/>
      <c r="AJ2995" s="30"/>
      <c r="AK2995" s="30"/>
      <c r="AL2995" s="30"/>
      <c r="AM2995" s="30"/>
      <c r="AN2995" s="30"/>
      <c r="AO2995" s="30"/>
      <c r="AP2995" s="30"/>
      <c r="AQ2995" s="30"/>
      <c r="AR2995" s="30"/>
      <c r="AS2995" s="30"/>
      <c r="AT2995" s="30"/>
      <c r="AU2995" s="121"/>
      <c r="AV2995" s="129"/>
      <c r="AW2995" s="129"/>
      <c r="AX2995" s="129"/>
    </row>
    <row r="2996" spans="1:50" x14ac:dyDescent="0.25">
      <c r="A2996" s="154"/>
      <c r="B2996" s="28"/>
      <c r="C2996" s="155"/>
      <c r="D2996" s="25"/>
      <c r="E2996" s="25"/>
      <c r="F2996" s="29"/>
      <c r="G2996" s="29"/>
      <c r="H2996" s="29"/>
      <c r="I2996" s="29"/>
      <c r="J2996" s="29"/>
      <c r="K2996" s="25"/>
      <c r="L2996" s="155"/>
      <c r="M2996" s="155"/>
      <c r="N2996" s="155"/>
      <c r="O2996" s="155"/>
      <c r="P2996" s="155"/>
      <c r="Q2996" s="28"/>
      <c r="R2996" s="29"/>
      <c r="S2996" s="27"/>
      <c r="T2996" s="27"/>
      <c r="U2996" s="28"/>
      <c r="V2996" s="156"/>
      <c r="W2996" s="156"/>
      <c r="X2996" s="156"/>
      <c r="Y2996" s="37"/>
      <c r="Z2996" s="37"/>
      <c r="AA2996" s="37"/>
      <c r="AB2996" s="30"/>
      <c r="AC2996" s="30"/>
      <c r="AD2996" s="31"/>
      <c r="AE2996" s="30"/>
      <c r="AF2996" s="30"/>
      <c r="AG2996" s="32"/>
      <c r="AH2996" s="30"/>
      <c r="AJ2996" s="30"/>
      <c r="AK2996" s="30"/>
      <c r="AL2996" s="30"/>
      <c r="AM2996" s="30"/>
      <c r="AN2996" s="30"/>
      <c r="AO2996" s="30"/>
      <c r="AP2996" s="30"/>
      <c r="AQ2996" s="30"/>
      <c r="AR2996" s="30"/>
      <c r="AS2996" s="30"/>
      <c r="AT2996" s="30"/>
      <c r="AU2996" s="121"/>
      <c r="AV2996" s="129"/>
      <c r="AW2996" s="129"/>
      <c r="AX2996" s="129"/>
    </row>
    <row r="2997" spans="1:50" x14ac:dyDescent="0.25">
      <c r="A2997" s="154"/>
      <c r="B2997" s="28"/>
      <c r="C2997" s="155"/>
      <c r="D2997" s="25"/>
      <c r="E2997" s="25"/>
      <c r="F2997" s="29"/>
      <c r="G2997" s="29"/>
      <c r="H2997" s="29"/>
      <c r="I2997" s="29"/>
      <c r="J2997" s="29"/>
      <c r="K2997" s="25"/>
      <c r="L2997" s="155"/>
      <c r="M2997" s="155"/>
      <c r="N2997" s="155"/>
      <c r="O2997" s="155"/>
      <c r="P2997" s="155"/>
      <c r="Q2997" s="28"/>
      <c r="R2997" s="29"/>
      <c r="S2997" s="27"/>
      <c r="T2997" s="27"/>
      <c r="U2997" s="28"/>
      <c r="V2997" s="156"/>
      <c r="W2997" s="156"/>
      <c r="X2997" s="156"/>
      <c r="Y2997" s="37"/>
      <c r="Z2997" s="37"/>
      <c r="AA2997" s="37"/>
      <c r="AB2997" s="30"/>
      <c r="AC2997" s="30"/>
      <c r="AD2997" s="31"/>
      <c r="AE2997" s="30"/>
      <c r="AF2997" s="30"/>
      <c r="AG2997" s="32"/>
      <c r="AH2997" s="30"/>
      <c r="AJ2997" s="30"/>
      <c r="AK2997" s="30"/>
      <c r="AL2997" s="30"/>
      <c r="AM2997" s="30"/>
      <c r="AN2997" s="30"/>
      <c r="AO2997" s="30"/>
      <c r="AP2997" s="30"/>
      <c r="AQ2997" s="30"/>
      <c r="AR2997" s="30"/>
      <c r="AS2997" s="30"/>
      <c r="AT2997" s="30"/>
      <c r="AU2997" s="121"/>
      <c r="AV2997" s="129"/>
      <c r="AW2997" s="129"/>
      <c r="AX2997" s="129"/>
    </row>
    <row r="2998" spans="1:50" x14ac:dyDescent="0.25">
      <c r="A2998" s="154"/>
      <c r="B2998" s="28"/>
      <c r="C2998" s="155"/>
      <c r="D2998" s="25"/>
      <c r="E2998" s="25"/>
      <c r="F2998" s="29"/>
      <c r="G2998" s="29"/>
      <c r="H2998" s="29"/>
      <c r="I2998" s="29"/>
      <c r="J2998" s="29"/>
      <c r="K2998" s="25"/>
      <c r="L2998" s="155"/>
      <c r="M2998" s="155"/>
      <c r="N2998" s="155"/>
      <c r="O2998" s="155"/>
      <c r="P2998" s="155"/>
      <c r="Q2998" s="28"/>
      <c r="R2998" s="29"/>
      <c r="S2998" s="27"/>
      <c r="T2998" s="27"/>
      <c r="U2998" s="28"/>
      <c r="V2998" s="156"/>
      <c r="W2998" s="156"/>
      <c r="X2998" s="156"/>
      <c r="Y2998" s="37"/>
      <c r="Z2998" s="37"/>
      <c r="AA2998" s="37"/>
      <c r="AB2998" s="30"/>
      <c r="AC2998" s="30"/>
      <c r="AD2998" s="31"/>
      <c r="AE2998" s="30"/>
      <c r="AF2998" s="30"/>
      <c r="AG2998" s="32"/>
      <c r="AH2998" s="30"/>
      <c r="AJ2998" s="30"/>
      <c r="AK2998" s="30"/>
      <c r="AL2998" s="30"/>
      <c r="AM2998" s="30"/>
      <c r="AN2998" s="30"/>
      <c r="AO2998" s="30"/>
      <c r="AP2998" s="30"/>
      <c r="AQ2998" s="30"/>
      <c r="AR2998" s="30"/>
      <c r="AS2998" s="30"/>
      <c r="AT2998" s="30"/>
      <c r="AU2998" s="121"/>
      <c r="AV2998" s="129"/>
      <c r="AW2998" s="129"/>
      <c r="AX2998" s="129"/>
    </row>
    <row r="2999" spans="1:50" x14ac:dyDescent="0.25">
      <c r="A2999" s="154"/>
      <c r="B2999" s="28"/>
      <c r="C2999" s="155"/>
      <c r="D2999" s="25"/>
      <c r="E2999" s="25"/>
      <c r="F2999" s="29"/>
      <c r="G2999" s="29"/>
      <c r="H2999" s="29"/>
      <c r="I2999" s="29"/>
      <c r="J2999" s="29"/>
      <c r="K2999" s="25"/>
      <c r="L2999" s="155"/>
      <c r="M2999" s="155"/>
      <c r="N2999" s="155"/>
      <c r="O2999" s="155"/>
      <c r="P2999" s="155"/>
      <c r="Q2999" s="28"/>
      <c r="R2999" s="29"/>
      <c r="S2999" s="27"/>
      <c r="T2999" s="27"/>
      <c r="U2999" s="28"/>
      <c r="V2999" s="156"/>
      <c r="W2999" s="156"/>
      <c r="X2999" s="156"/>
      <c r="Y2999" s="37"/>
      <c r="Z2999" s="37"/>
      <c r="AA2999" s="37"/>
      <c r="AB2999" s="30"/>
      <c r="AC2999" s="30"/>
      <c r="AD2999" s="31"/>
      <c r="AE2999" s="30"/>
      <c r="AF2999" s="30"/>
      <c r="AG2999" s="32"/>
      <c r="AH2999" s="30"/>
      <c r="AJ2999" s="30"/>
      <c r="AK2999" s="30"/>
      <c r="AL2999" s="30"/>
      <c r="AM2999" s="30"/>
      <c r="AN2999" s="30"/>
      <c r="AO2999" s="30"/>
      <c r="AP2999" s="30"/>
      <c r="AQ2999" s="30"/>
      <c r="AR2999" s="30"/>
      <c r="AS2999" s="30"/>
      <c r="AT2999" s="30"/>
      <c r="AU2999" s="121"/>
      <c r="AV2999" s="129"/>
      <c r="AW2999" s="129"/>
      <c r="AX2999" s="129"/>
    </row>
    <row r="3000" spans="1:50" x14ac:dyDescent="0.25">
      <c r="A3000" s="154"/>
      <c r="B3000" s="28"/>
      <c r="C3000" s="155"/>
      <c r="D3000" s="25"/>
      <c r="E3000" s="25"/>
      <c r="F3000" s="29"/>
      <c r="G3000" s="29"/>
      <c r="H3000" s="29"/>
      <c r="I3000" s="29"/>
      <c r="J3000" s="29"/>
      <c r="K3000" s="25"/>
      <c r="L3000" s="155"/>
      <c r="M3000" s="155"/>
      <c r="N3000" s="155"/>
      <c r="O3000" s="155"/>
      <c r="P3000" s="155"/>
      <c r="Q3000" s="28"/>
      <c r="R3000" s="29"/>
      <c r="S3000" s="27"/>
      <c r="T3000" s="27"/>
      <c r="U3000" s="28"/>
      <c r="V3000" s="156"/>
      <c r="W3000" s="156"/>
      <c r="X3000" s="156"/>
      <c r="Y3000" s="37"/>
      <c r="Z3000" s="37"/>
      <c r="AA3000" s="37"/>
      <c r="AB3000" s="30"/>
      <c r="AC3000" s="30"/>
      <c r="AD3000" s="31"/>
      <c r="AE3000" s="30"/>
      <c r="AF3000" s="30"/>
      <c r="AG3000" s="32"/>
      <c r="AH3000" s="30"/>
      <c r="AJ3000" s="30"/>
      <c r="AK3000" s="30"/>
      <c r="AL3000" s="30"/>
      <c r="AM3000" s="30"/>
      <c r="AN3000" s="30"/>
      <c r="AO3000" s="30"/>
      <c r="AP3000" s="30"/>
      <c r="AQ3000" s="30"/>
      <c r="AR3000" s="30"/>
      <c r="AS3000" s="30"/>
      <c r="AT3000" s="30"/>
      <c r="AU3000" s="121"/>
      <c r="AV3000" s="129"/>
      <c r="AW3000" s="129"/>
      <c r="AX3000" s="129"/>
    </row>
    <row r="3001" spans="1:50" x14ac:dyDescent="0.25">
      <c r="A3001" s="154"/>
      <c r="B3001" s="28"/>
      <c r="C3001" s="155"/>
      <c r="D3001" s="25"/>
      <c r="E3001" s="25"/>
      <c r="F3001" s="29"/>
      <c r="G3001" s="29"/>
      <c r="H3001" s="29"/>
      <c r="I3001" s="29"/>
      <c r="J3001" s="29"/>
      <c r="K3001" s="25"/>
      <c r="L3001" s="155"/>
      <c r="M3001" s="155"/>
      <c r="N3001" s="155"/>
      <c r="O3001" s="155"/>
      <c r="P3001" s="155"/>
      <c r="Q3001" s="28"/>
      <c r="R3001" s="29"/>
      <c r="S3001" s="27"/>
      <c r="T3001" s="27"/>
      <c r="U3001" s="28"/>
      <c r="V3001" s="156"/>
      <c r="W3001" s="156"/>
      <c r="X3001" s="156"/>
      <c r="Y3001" s="37"/>
      <c r="Z3001" s="37"/>
      <c r="AA3001" s="37"/>
      <c r="AB3001" s="30"/>
      <c r="AC3001" s="30"/>
      <c r="AD3001" s="31"/>
      <c r="AE3001" s="30"/>
      <c r="AF3001" s="30"/>
      <c r="AG3001" s="32"/>
      <c r="AH3001" s="30"/>
      <c r="AJ3001" s="30"/>
      <c r="AK3001" s="30"/>
      <c r="AL3001" s="30"/>
      <c r="AM3001" s="30"/>
      <c r="AN3001" s="30"/>
      <c r="AO3001" s="30"/>
      <c r="AP3001" s="30"/>
      <c r="AQ3001" s="30"/>
      <c r="AR3001" s="30"/>
      <c r="AS3001" s="30"/>
      <c r="AT3001" s="30"/>
      <c r="AU3001" s="121"/>
      <c r="AV3001" s="129"/>
      <c r="AW3001" s="129"/>
      <c r="AX3001" s="129"/>
    </row>
    <row r="3002" spans="1:50" x14ac:dyDescent="0.25">
      <c r="A3002" s="154"/>
      <c r="B3002" s="28"/>
      <c r="C3002" s="155"/>
      <c r="D3002" s="25"/>
      <c r="E3002" s="25"/>
      <c r="F3002" s="29"/>
      <c r="G3002" s="29"/>
      <c r="H3002" s="29"/>
      <c r="I3002" s="29"/>
      <c r="J3002" s="29"/>
      <c r="K3002" s="25"/>
      <c r="L3002" s="155"/>
      <c r="M3002" s="155"/>
      <c r="N3002" s="155"/>
      <c r="O3002" s="155"/>
      <c r="P3002" s="155"/>
      <c r="Q3002" s="28"/>
      <c r="R3002" s="29"/>
      <c r="S3002" s="27"/>
      <c r="T3002" s="27"/>
      <c r="U3002" s="28"/>
      <c r="V3002" s="156"/>
      <c r="W3002" s="156"/>
      <c r="X3002" s="156"/>
      <c r="Y3002" s="37"/>
      <c r="Z3002" s="37"/>
      <c r="AA3002" s="37"/>
      <c r="AB3002" s="30"/>
      <c r="AC3002" s="30"/>
      <c r="AD3002" s="31"/>
      <c r="AE3002" s="30"/>
      <c r="AF3002" s="30"/>
      <c r="AG3002" s="32"/>
      <c r="AH3002" s="30"/>
      <c r="AJ3002" s="30"/>
      <c r="AK3002" s="30"/>
      <c r="AL3002" s="30"/>
      <c r="AM3002" s="30"/>
      <c r="AN3002" s="30"/>
      <c r="AO3002" s="30"/>
      <c r="AP3002" s="30"/>
      <c r="AQ3002" s="30"/>
      <c r="AR3002" s="30"/>
      <c r="AS3002" s="30"/>
      <c r="AT3002" s="30"/>
      <c r="AU3002" s="121"/>
      <c r="AV3002" s="129"/>
      <c r="AW3002" s="129"/>
      <c r="AX3002" s="129"/>
    </row>
    <row r="3003" spans="1:50" x14ac:dyDescent="0.25">
      <c r="A3003" s="154"/>
      <c r="B3003" s="28"/>
      <c r="C3003" s="155"/>
      <c r="D3003" s="25"/>
      <c r="E3003" s="25"/>
      <c r="F3003" s="29"/>
      <c r="G3003" s="29"/>
      <c r="H3003" s="29"/>
      <c r="I3003" s="29"/>
      <c r="J3003" s="29"/>
      <c r="K3003" s="25"/>
      <c r="L3003" s="155"/>
      <c r="M3003" s="155"/>
      <c r="N3003" s="155"/>
      <c r="O3003" s="155"/>
      <c r="P3003" s="155"/>
      <c r="Q3003" s="28"/>
      <c r="R3003" s="29"/>
      <c r="S3003" s="27"/>
      <c r="T3003" s="27"/>
      <c r="U3003" s="28"/>
      <c r="V3003" s="156"/>
      <c r="W3003" s="156"/>
      <c r="X3003" s="156"/>
      <c r="Y3003" s="37"/>
      <c r="Z3003" s="37"/>
      <c r="AA3003" s="37"/>
      <c r="AB3003" s="30"/>
      <c r="AC3003" s="30"/>
      <c r="AD3003" s="31"/>
      <c r="AE3003" s="30"/>
      <c r="AF3003" s="30"/>
      <c r="AG3003" s="32"/>
      <c r="AH3003" s="30"/>
      <c r="AJ3003" s="30"/>
      <c r="AK3003" s="30"/>
      <c r="AL3003" s="30"/>
      <c r="AM3003" s="30"/>
      <c r="AN3003" s="30"/>
      <c r="AO3003" s="30"/>
      <c r="AP3003" s="30"/>
      <c r="AQ3003" s="30"/>
      <c r="AR3003" s="30"/>
      <c r="AS3003" s="30"/>
      <c r="AT3003" s="30"/>
      <c r="AU3003" s="121"/>
      <c r="AV3003" s="129"/>
      <c r="AW3003" s="129"/>
      <c r="AX3003" s="129"/>
    </row>
    <row r="3004" spans="1:50" x14ac:dyDescent="0.25">
      <c r="A3004" s="154"/>
      <c r="B3004" s="28"/>
      <c r="C3004" s="155"/>
      <c r="D3004" s="25"/>
      <c r="E3004" s="25"/>
      <c r="F3004" s="29"/>
      <c r="G3004" s="29"/>
      <c r="H3004" s="29"/>
      <c r="I3004" s="29"/>
      <c r="J3004" s="29"/>
      <c r="K3004" s="25"/>
      <c r="L3004" s="155"/>
      <c r="M3004" s="155"/>
      <c r="N3004" s="155"/>
      <c r="O3004" s="155"/>
      <c r="P3004" s="155"/>
      <c r="Q3004" s="28"/>
      <c r="R3004" s="29"/>
      <c r="S3004" s="27"/>
      <c r="T3004" s="27"/>
      <c r="U3004" s="28"/>
      <c r="V3004" s="156"/>
      <c r="W3004" s="156"/>
      <c r="X3004" s="156"/>
      <c r="Y3004" s="37"/>
      <c r="Z3004" s="37"/>
      <c r="AA3004" s="37"/>
      <c r="AB3004" s="30"/>
      <c r="AC3004" s="30"/>
      <c r="AD3004" s="31"/>
      <c r="AE3004" s="30"/>
      <c r="AF3004" s="30"/>
      <c r="AG3004" s="32"/>
      <c r="AH3004" s="30"/>
      <c r="AJ3004" s="30"/>
      <c r="AK3004" s="30"/>
      <c r="AL3004" s="30"/>
      <c r="AM3004" s="30"/>
      <c r="AN3004" s="30"/>
      <c r="AO3004" s="30"/>
      <c r="AP3004" s="30"/>
      <c r="AQ3004" s="30"/>
      <c r="AR3004" s="30"/>
      <c r="AS3004" s="30"/>
      <c r="AT3004" s="30"/>
      <c r="AU3004" s="121"/>
      <c r="AV3004" s="129"/>
      <c r="AW3004" s="129"/>
      <c r="AX3004" s="129"/>
    </row>
    <row r="3005" spans="1:50" x14ac:dyDescent="0.25">
      <c r="A3005" s="154"/>
      <c r="B3005" s="28"/>
      <c r="C3005" s="155"/>
      <c r="D3005" s="25"/>
      <c r="E3005" s="25"/>
      <c r="F3005" s="29"/>
      <c r="G3005" s="29"/>
      <c r="H3005" s="29"/>
      <c r="I3005" s="29"/>
      <c r="J3005" s="29"/>
      <c r="K3005" s="25"/>
      <c r="L3005" s="155"/>
      <c r="M3005" s="155"/>
      <c r="N3005" s="155"/>
      <c r="O3005" s="155"/>
      <c r="P3005" s="155"/>
      <c r="Q3005" s="28"/>
      <c r="R3005" s="29"/>
      <c r="S3005" s="27"/>
      <c r="T3005" s="27"/>
      <c r="U3005" s="28"/>
      <c r="V3005" s="156"/>
      <c r="W3005" s="156"/>
      <c r="X3005" s="156"/>
      <c r="Y3005" s="37"/>
      <c r="Z3005" s="37"/>
      <c r="AA3005" s="37"/>
      <c r="AB3005" s="30"/>
      <c r="AC3005" s="30"/>
      <c r="AD3005" s="31"/>
      <c r="AE3005" s="30"/>
      <c r="AF3005" s="30"/>
      <c r="AG3005" s="32"/>
      <c r="AH3005" s="30"/>
      <c r="AJ3005" s="30"/>
      <c r="AK3005" s="30"/>
      <c r="AL3005" s="30"/>
      <c r="AM3005" s="30"/>
      <c r="AN3005" s="30"/>
      <c r="AO3005" s="30"/>
      <c r="AP3005" s="30"/>
      <c r="AQ3005" s="30"/>
      <c r="AR3005" s="30"/>
      <c r="AS3005" s="30"/>
      <c r="AT3005" s="30"/>
      <c r="AU3005" s="121"/>
      <c r="AV3005" s="129"/>
      <c r="AW3005" s="129"/>
      <c r="AX3005" s="129"/>
    </row>
    <row r="3006" spans="1:50" x14ac:dyDescent="0.25">
      <c r="A3006" s="154"/>
      <c r="B3006" s="28"/>
      <c r="C3006" s="155"/>
      <c r="D3006" s="25"/>
      <c r="E3006" s="25"/>
      <c r="F3006" s="29"/>
      <c r="G3006" s="29"/>
      <c r="H3006" s="29"/>
      <c r="I3006" s="29"/>
      <c r="J3006" s="29"/>
      <c r="K3006" s="25"/>
      <c r="L3006" s="155"/>
      <c r="M3006" s="155"/>
      <c r="N3006" s="155"/>
      <c r="O3006" s="155"/>
      <c r="P3006" s="155"/>
      <c r="Q3006" s="28"/>
      <c r="R3006" s="29"/>
      <c r="S3006" s="27"/>
      <c r="T3006" s="27"/>
      <c r="U3006" s="28"/>
      <c r="V3006" s="156"/>
      <c r="W3006" s="156"/>
      <c r="X3006" s="156"/>
      <c r="Y3006" s="37"/>
      <c r="Z3006" s="37"/>
      <c r="AA3006" s="37"/>
      <c r="AB3006" s="30"/>
      <c r="AC3006" s="30"/>
      <c r="AD3006" s="31"/>
      <c r="AE3006" s="30"/>
      <c r="AF3006" s="30"/>
      <c r="AG3006" s="32"/>
      <c r="AH3006" s="30"/>
      <c r="AJ3006" s="30"/>
      <c r="AK3006" s="30"/>
      <c r="AL3006" s="30"/>
      <c r="AM3006" s="30"/>
      <c r="AN3006" s="30"/>
      <c r="AO3006" s="30"/>
      <c r="AP3006" s="30"/>
      <c r="AQ3006" s="30"/>
      <c r="AR3006" s="30"/>
      <c r="AS3006" s="30"/>
      <c r="AT3006" s="30"/>
      <c r="AU3006" s="121"/>
      <c r="AV3006" s="129"/>
      <c r="AW3006" s="129"/>
      <c r="AX3006" s="129"/>
    </row>
    <row r="3007" spans="1:50" x14ac:dyDescent="0.25">
      <c r="A3007" s="154"/>
      <c r="B3007" s="28"/>
      <c r="C3007" s="155"/>
      <c r="D3007" s="25"/>
      <c r="E3007" s="25"/>
      <c r="F3007" s="29"/>
      <c r="G3007" s="29"/>
      <c r="H3007" s="29"/>
      <c r="I3007" s="29"/>
      <c r="J3007" s="29"/>
      <c r="K3007" s="25"/>
      <c r="L3007" s="155"/>
      <c r="M3007" s="155"/>
      <c r="N3007" s="155"/>
      <c r="O3007" s="155"/>
      <c r="P3007" s="155"/>
      <c r="Q3007" s="28"/>
      <c r="R3007" s="29"/>
      <c r="S3007" s="27"/>
      <c r="T3007" s="27"/>
      <c r="U3007" s="28"/>
      <c r="V3007" s="156"/>
      <c r="W3007" s="156"/>
      <c r="X3007" s="156"/>
      <c r="Y3007" s="37"/>
      <c r="Z3007" s="37"/>
      <c r="AA3007" s="37"/>
      <c r="AB3007" s="30"/>
      <c r="AC3007" s="30"/>
      <c r="AD3007" s="31"/>
      <c r="AE3007" s="30"/>
      <c r="AF3007" s="30"/>
      <c r="AG3007" s="32"/>
      <c r="AH3007" s="30"/>
      <c r="AJ3007" s="30"/>
      <c r="AK3007" s="30"/>
      <c r="AL3007" s="30"/>
      <c r="AM3007" s="30"/>
      <c r="AN3007" s="30"/>
      <c r="AO3007" s="30"/>
      <c r="AP3007" s="30"/>
      <c r="AQ3007" s="30"/>
      <c r="AR3007" s="30"/>
      <c r="AS3007" s="30"/>
      <c r="AT3007" s="30"/>
      <c r="AU3007" s="121"/>
      <c r="AV3007" s="129"/>
      <c r="AW3007" s="129"/>
      <c r="AX3007" s="129"/>
    </row>
    <row r="3008" spans="1:50" x14ac:dyDescent="0.25">
      <c r="A3008" s="154"/>
      <c r="B3008" s="28"/>
      <c r="C3008" s="155"/>
      <c r="D3008" s="25"/>
      <c r="E3008" s="25"/>
      <c r="F3008" s="29"/>
      <c r="G3008" s="29"/>
      <c r="H3008" s="29"/>
      <c r="I3008" s="29"/>
      <c r="J3008" s="29"/>
      <c r="K3008" s="25"/>
      <c r="L3008" s="155"/>
      <c r="M3008" s="155"/>
      <c r="N3008" s="155"/>
      <c r="O3008" s="155"/>
      <c r="P3008" s="155"/>
      <c r="Q3008" s="28"/>
      <c r="R3008" s="29"/>
      <c r="S3008" s="27"/>
      <c r="T3008" s="27"/>
      <c r="U3008" s="28"/>
      <c r="V3008" s="156"/>
      <c r="W3008" s="156"/>
      <c r="X3008" s="156"/>
      <c r="Y3008" s="37"/>
      <c r="Z3008" s="37"/>
      <c r="AA3008" s="37"/>
      <c r="AB3008" s="30"/>
      <c r="AC3008" s="30"/>
      <c r="AD3008" s="31"/>
      <c r="AE3008" s="30"/>
      <c r="AF3008" s="30"/>
      <c r="AG3008" s="32"/>
      <c r="AH3008" s="30"/>
      <c r="AJ3008" s="30"/>
      <c r="AK3008" s="30"/>
      <c r="AL3008" s="30"/>
      <c r="AM3008" s="30"/>
      <c r="AN3008" s="30"/>
      <c r="AO3008" s="30"/>
      <c r="AP3008" s="30"/>
      <c r="AQ3008" s="30"/>
      <c r="AR3008" s="30"/>
      <c r="AS3008" s="30"/>
      <c r="AT3008" s="30"/>
      <c r="AU3008" s="121"/>
      <c r="AV3008" s="129"/>
      <c r="AW3008" s="129"/>
      <c r="AX3008" s="129"/>
    </row>
    <row r="3009" spans="1:50" x14ac:dyDescent="0.25">
      <c r="A3009" s="154"/>
      <c r="B3009" s="28"/>
      <c r="C3009" s="155"/>
      <c r="D3009" s="25"/>
      <c r="E3009" s="25"/>
      <c r="F3009" s="29"/>
      <c r="G3009" s="29"/>
      <c r="H3009" s="29"/>
      <c r="I3009" s="29"/>
      <c r="J3009" s="29"/>
      <c r="K3009" s="25"/>
      <c r="L3009" s="155"/>
      <c r="M3009" s="155"/>
      <c r="N3009" s="155"/>
      <c r="O3009" s="155"/>
      <c r="P3009" s="155"/>
      <c r="Q3009" s="28"/>
      <c r="R3009" s="29"/>
      <c r="S3009" s="27"/>
      <c r="T3009" s="27"/>
      <c r="U3009" s="28"/>
      <c r="V3009" s="156"/>
      <c r="W3009" s="156"/>
      <c r="X3009" s="156"/>
      <c r="Y3009" s="37"/>
      <c r="Z3009" s="37"/>
      <c r="AA3009" s="37"/>
      <c r="AB3009" s="30"/>
      <c r="AC3009" s="30"/>
      <c r="AD3009" s="31"/>
      <c r="AE3009" s="30"/>
      <c r="AF3009" s="30"/>
      <c r="AG3009" s="32"/>
      <c r="AH3009" s="30"/>
      <c r="AJ3009" s="30"/>
      <c r="AK3009" s="30"/>
      <c r="AL3009" s="30"/>
      <c r="AM3009" s="30"/>
      <c r="AN3009" s="30"/>
      <c r="AO3009" s="30"/>
      <c r="AP3009" s="30"/>
      <c r="AQ3009" s="30"/>
      <c r="AR3009" s="30"/>
      <c r="AS3009" s="30"/>
      <c r="AT3009" s="30"/>
      <c r="AU3009" s="121"/>
      <c r="AV3009" s="129"/>
      <c r="AW3009" s="129"/>
      <c r="AX3009" s="129"/>
    </row>
    <row r="3010" spans="1:50" x14ac:dyDescent="0.25">
      <c r="A3010" s="154"/>
      <c r="B3010" s="28"/>
      <c r="C3010" s="155"/>
      <c r="D3010" s="25"/>
      <c r="E3010" s="25"/>
      <c r="F3010" s="29"/>
      <c r="G3010" s="29"/>
      <c r="H3010" s="29"/>
      <c r="I3010" s="29"/>
      <c r="J3010" s="29"/>
      <c r="K3010" s="25"/>
      <c r="L3010" s="155"/>
      <c r="M3010" s="155"/>
      <c r="N3010" s="155"/>
      <c r="O3010" s="155"/>
      <c r="P3010" s="155"/>
      <c r="Q3010" s="28"/>
      <c r="R3010" s="29"/>
      <c r="S3010" s="27"/>
      <c r="T3010" s="27"/>
      <c r="U3010" s="28"/>
      <c r="V3010" s="156"/>
      <c r="W3010" s="156"/>
      <c r="X3010" s="156"/>
      <c r="Y3010" s="37"/>
      <c r="Z3010" s="37"/>
      <c r="AA3010" s="37"/>
      <c r="AB3010" s="30"/>
      <c r="AC3010" s="30"/>
      <c r="AD3010" s="31"/>
      <c r="AE3010" s="30"/>
      <c r="AF3010" s="30"/>
      <c r="AG3010" s="32"/>
      <c r="AH3010" s="30"/>
      <c r="AJ3010" s="30"/>
      <c r="AK3010" s="30"/>
      <c r="AL3010" s="30"/>
      <c r="AM3010" s="30"/>
      <c r="AN3010" s="30"/>
      <c r="AO3010" s="30"/>
      <c r="AP3010" s="30"/>
      <c r="AQ3010" s="30"/>
      <c r="AR3010" s="30"/>
      <c r="AS3010" s="30"/>
      <c r="AT3010" s="30"/>
      <c r="AU3010" s="121"/>
      <c r="AV3010" s="129"/>
      <c r="AW3010" s="129"/>
      <c r="AX3010" s="129"/>
    </row>
    <row r="3011" spans="1:50" x14ac:dyDescent="0.25">
      <c r="A3011" s="154"/>
      <c r="B3011" s="28"/>
      <c r="C3011" s="155"/>
      <c r="D3011" s="25"/>
      <c r="E3011" s="25"/>
      <c r="F3011" s="29"/>
      <c r="G3011" s="29"/>
      <c r="H3011" s="29"/>
      <c r="I3011" s="29"/>
      <c r="J3011" s="29"/>
      <c r="K3011" s="25"/>
      <c r="L3011" s="155"/>
      <c r="M3011" s="155"/>
      <c r="N3011" s="155"/>
      <c r="O3011" s="155"/>
      <c r="P3011" s="155"/>
      <c r="Q3011" s="28"/>
      <c r="R3011" s="29"/>
      <c r="S3011" s="27"/>
      <c r="T3011" s="27"/>
      <c r="U3011" s="28"/>
      <c r="V3011" s="156"/>
      <c r="W3011" s="156"/>
      <c r="X3011" s="156"/>
      <c r="Y3011" s="37"/>
      <c r="Z3011" s="37"/>
      <c r="AA3011" s="37"/>
      <c r="AB3011" s="30"/>
      <c r="AC3011" s="30"/>
      <c r="AD3011" s="31"/>
      <c r="AE3011" s="30"/>
      <c r="AF3011" s="30"/>
      <c r="AG3011" s="32"/>
      <c r="AH3011" s="30"/>
      <c r="AJ3011" s="30"/>
      <c r="AK3011" s="30"/>
      <c r="AL3011" s="30"/>
      <c r="AM3011" s="30"/>
      <c r="AN3011" s="30"/>
      <c r="AO3011" s="30"/>
      <c r="AP3011" s="30"/>
      <c r="AQ3011" s="30"/>
      <c r="AR3011" s="30"/>
      <c r="AS3011" s="30"/>
      <c r="AT3011" s="30"/>
      <c r="AU3011" s="121"/>
      <c r="AV3011" s="129"/>
      <c r="AW3011" s="129"/>
      <c r="AX3011" s="129"/>
    </row>
    <row r="3012" spans="1:50" x14ac:dyDescent="0.25">
      <c r="A3012" s="154"/>
      <c r="B3012" s="28"/>
      <c r="C3012" s="155"/>
      <c r="D3012" s="25"/>
      <c r="E3012" s="25"/>
      <c r="F3012" s="29"/>
      <c r="G3012" s="29"/>
      <c r="H3012" s="29"/>
      <c r="I3012" s="29"/>
      <c r="J3012" s="29"/>
      <c r="K3012" s="25"/>
      <c r="L3012" s="155"/>
      <c r="M3012" s="155"/>
      <c r="N3012" s="155"/>
      <c r="O3012" s="155"/>
      <c r="P3012" s="155"/>
      <c r="Q3012" s="28"/>
      <c r="R3012" s="29"/>
      <c r="S3012" s="27"/>
      <c r="T3012" s="27"/>
      <c r="U3012" s="28"/>
      <c r="V3012" s="156"/>
      <c r="W3012" s="156"/>
      <c r="X3012" s="156"/>
      <c r="Y3012" s="37"/>
      <c r="Z3012" s="37"/>
      <c r="AA3012" s="37"/>
      <c r="AB3012" s="30"/>
      <c r="AC3012" s="30"/>
      <c r="AD3012" s="31"/>
      <c r="AE3012" s="30"/>
      <c r="AF3012" s="30"/>
      <c r="AG3012" s="32"/>
      <c r="AH3012" s="30"/>
      <c r="AJ3012" s="30"/>
      <c r="AK3012" s="30"/>
      <c r="AL3012" s="30"/>
      <c r="AM3012" s="30"/>
      <c r="AN3012" s="30"/>
      <c r="AO3012" s="30"/>
      <c r="AP3012" s="30"/>
      <c r="AQ3012" s="30"/>
      <c r="AR3012" s="30"/>
      <c r="AS3012" s="30"/>
      <c r="AT3012" s="30"/>
      <c r="AU3012" s="121"/>
      <c r="AV3012" s="129"/>
      <c r="AW3012" s="129"/>
      <c r="AX3012" s="129"/>
    </row>
    <row r="3013" spans="1:50" x14ac:dyDescent="0.25">
      <c r="A3013" s="154"/>
      <c r="B3013" s="28"/>
      <c r="C3013" s="155"/>
      <c r="D3013" s="25"/>
      <c r="E3013" s="25"/>
      <c r="F3013" s="29"/>
      <c r="G3013" s="29"/>
      <c r="H3013" s="29"/>
      <c r="I3013" s="29"/>
      <c r="J3013" s="29"/>
      <c r="K3013" s="25"/>
      <c r="L3013" s="155"/>
      <c r="M3013" s="155"/>
      <c r="N3013" s="155"/>
      <c r="O3013" s="155"/>
      <c r="P3013" s="155"/>
      <c r="Q3013" s="28"/>
      <c r="R3013" s="29"/>
      <c r="S3013" s="27"/>
      <c r="T3013" s="27"/>
      <c r="U3013" s="28"/>
      <c r="V3013" s="156"/>
      <c r="W3013" s="156"/>
      <c r="X3013" s="156"/>
      <c r="Y3013" s="37"/>
      <c r="Z3013" s="37"/>
      <c r="AA3013" s="37"/>
      <c r="AB3013" s="30"/>
      <c r="AC3013" s="30"/>
      <c r="AD3013" s="31"/>
      <c r="AE3013" s="30"/>
      <c r="AF3013" s="30"/>
      <c r="AG3013" s="32"/>
      <c r="AH3013" s="30"/>
      <c r="AJ3013" s="30"/>
      <c r="AK3013" s="30"/>
      <c r="AL3013" s="30"/>
      <c r="AM3013" s="30"/>
      <c r="AN3013" s="30"/>
      <c r="AO3013" s="30"/>
      <c r="AP3013" s="30"/>
      <c r="AQ3013" s="30"/>
      <c r="AR3013" s="30"/>
      <c r="AS3013" s="30"/>
      <c r="AT3013" s="30"/>
      <c r="AU3013" s="121"/>
      <c r="AV3013" s="129"/>
      <c r="AW3013" s="129"/>
      <c r="AX3013" s="129"/>
    </row>
    <row r="3014" spans="1:50" x14ac:dyDescent="0.25">
      <c r="A3014" s="154"/>
      <c r="B3014" s="28"/>
      <c r="C3014" s="155"/>
      <c r="D3014" s="25"/>
      <c r="E3014" s="25"/>
      <c r="F3014" s="29"/>
      <c r="G3014" s="29"/>
      <c r="H3014" s="29"/>
      <c r="I3014" s="29"/>
      <c r="J3014" s="29"/>
      <c r="K3014" s="25"/>
      <c r="L3014" s="155"/>
      <c r="M3014" s="155"/>
      <c r="N3014" s="155"/>
      <c r="O3014" s="155"/>
      <c r="P3014" s="155"/>
      <c r="Q3014" s="28"/>
      <c r="R3014" s="29"/>
      <c r="S3014" s="27"/>
      <c r="T3014" s="27"/>
      <c r="U3014" s="28"/>
      <c r="V3014" s="156"/>
      <c r="W3014" s="156"/>
      <c r="X3014" s="156"/>
      <c r="Y3014" s="37"/>
      <c r="Z3014" s="37"/>
      <c r="AA3014" s="37"/>
      <c r="AB3014" s="30"/>
      <c r="AC3014" s="30"/>
      <c r="AD3014" s="31"/>
      <c r="AE3014" s="30"/>
      <c r="AF3014" s="30"/>
      <c r="AG3014" s="32"/>
      <c r="AH3014" s="30"/>
      <c r="AJ3014" s="30"/>
      <c r="AK3014" s="30"/>
      <c r="AL3014" s="30"/>
      <c r="AM3014" s="30"/>
      <c r="AN3014" s="30"/>
      <c r="AO3014" s="30"/>
      <c r="AP3014" s="30"/>
      <c r="AQ3014" s="30"/>
      <c r="AR3014" s="30"/>
      <c r="AS3014" s="30"/>
      <c r="AT3014" s="30"/>
      <c r="AU3014" s="121"/>
      <c r="AV3014" s="129"/>
      <c r="AW3014" s="129"/>
      <c r="AX3014" s="129"/>
    </row>
    <row r="3015" spans="1:50" x14ac:dyDescent="0.25">
      <c r="A3015" s="154"/>
      <c r="B3015" s="28"/>
      <c r="C3015" s="155"/>
      <c r="D3015" s="25"/>
      <c r="E3015" s="25"/>
      <c r="F3015" s="29"/>
      <c r="G3015" s="29"/>
      <c r="H3015" s="29"/>
      <c r="I3015" s="29"/>
      <c r="J3015" s="29"/>
      <c r="K3015" s="25"/>
      <c r="L3015" s="155"/>
      <c r="M3015" s="155"/>
      <c r="N3015" s="155"/>
      <c r="O3015" s="155"/>
      <c r="P3015" s="155"/>
      <c r="Q3015" s="28"/>
      <c r="R3015" s="29"/>
      <c r="S3015" s="27"/>
      <c r="T3015" s="27"/>
      <c r="U3015" s="28"/>
      <c r="V3015" s="156"/>
      <c r="W3015" s="156"/>
      <c r="X3015" s="156"/>
      <c r="Y3015" s="37"/>
      <c r="Z3015" s="37"/>
      <c r="AA3015" s="37"/>
      <c r="AB3015" s="30"/>
      <c r="AC3015" s="30"/>
      <c r="AD3015" s="31"/>
      <c r="AE3015" s="30"/>
      <c r="AF3015" s="30"/>
      <c r="AG3015" s="32"/>
      <c r="AH3015" s="30"/>
      <c r="AJ3015" s="30"/>
      <c r="AK3015" s="30"/>
      <c r="AL3015" s="30"/>
      <c r="AM3015" s="30"/>
      <c r="AN3015" s="30"/>
      <c r="AO3015" s="30"/>
      <c r="AP3015" s="30"/>
      <c r="AQ3015" s="30"/>
      <c r="AR3015" s="30"/>
      <c r="AS3015" s="30"/>
      <c r="AT3015" s="30"/>
      <c r="AU3015" s="121"/>
      <c r="AV3015" s="129"/>
      <c r="AW3015" s="129"/>
      <c r="AX3015" s="129"/>
    </row>
    <row r="3016" spans="1:50" x14ac:dyDescent="0.25">
      <c r="A3016" s="154"/>
      <c r="B3016" s="28"/>
      <c r="C3016" s="155"/>
      <c r="D3016" s="25"/>
      <c r="E3016" s="25"/>
      <c r="F3016" s="29"/>
      <c r="G3016" s="29"/>
      <c r="H3016" s="29"/>
      <c r="I3016" s="29"/>
      <c r="J3016" s="29"/>
      <c r="K3016" s="25"/>
      <c r="L3016" s="155"/>
      <c r="M3016" s="155"/>
      <c r="N3016" s="155"/>
      <c r="O3016" s="155"/>
      <c r="P3016" s="155"/>
      <c r="Q3016" s="28"/>
      <c r="R3016" s="29"/>
      <c r="S3016" s="27"/>
      <c r="T3016" s="27"/>
      <c r="U3016" s="28"/>
      <c r="V3016" s="156"/>
      <c r="W3016" s="156"/>
      <c r="X3016" s="156"/>
      <c r="Y3016" s="37"/>
      <c r="Z3016" s="37"/>
      <c r="AA3016" s="37"/>
      <c r="AB3016" s="30"/>
      <c r="AC3016" s="30"/>
      <c r="AD3016" s="31"/>
      <c r="AE3016" s="30"/>
      <c r="AF3016" s="30"/>
      <c r="AG3016" s="32"/>
      <c r="AH3016" s="30"/>
      <c r="AJ3016" s="30"/>
      <c r="AK3016" s="30"/>
      <c r="AL3016" s="30"/>
      <c r="AM3016" s="30"/>
      <c r="AN3016" s="30"/>
      <c r="AO3016" s="30"/>
      <c r="AP3016" s="30"/>
      <c r="AQ3016" s="30"/>
      <c r="AR3016" s="30"/>
      <c r="AS3016" s="30"/>
      <c r="AT3016" s="30"/>
      <c r="AU3016" s="121"/>
      <c r="AV3016" s="129"/>
      <c r="AW3016" s="129"/>
      <c r="AX3016" s="129"/>
    </row>
    <row r="3017" spans="1:50" x14ac:dyDescent="0.25">
      <c r="A3017" s="154"/>
      <c r="B3017" s="28"/>
      <c r="C3017" s="155"/>
      <c r="D3017" s="25"/>
      <c r="E3017" s="25"/>
      <c r="F3017" s="29"/>
      <c r="G3017" s="29"/>
      <c r="H3017" s="29"/>
      <c r="I3017" s="29"/>
      <c r="J3017" s="29"/>
      <c r="K3017" s="25"/>
      <c r="L3017" s="155"/>
      <c r="M3017" s="155"/>
      <c r="N3017" s="155"/>
      <c r="O3017" s="155"/>
      <c r="P3017" s="155"/>
      <c r="Q3017" s="28"/>
      <c r="R3017" s="29"/>
      <c r="S3017" s="27"/>
      <c r="T3017" s="27"/>
      <c r="U3017" s="28"/>
      <c r="V3017" s="156"/>
      <c r="W3017" s="156"/>
      <c r="X3017" s="156"/>
      <c r="Y3017" s="37"/>
      <c r="Z3017" s="37"/>
      <c r="AA3017" s="37"/>
      <c r="AB3017" s="30"/>
      <c r="AC3017" s="30"/>
      <c r="AD3017" s="31"/>
      <c r="AE3017" s="30"/>
      <c r="AF3017" s="30"/>
      <c r="AG3017" s="32"/>
      <c r="AH3017" s="30"/>
      <c r="AJ3017" s="30"/>
      <c r="AK3017" s="30"/>
      <c r="AL3017" s="30"/>
      <c r="AM3017" s="30"/>
      <c r="AN3017" s="30"/>
      <c r="AO3017" s="30"/>
      <c r="AP3017" s="30"/>
      <c r="AQ3017" s="30"/>
      <c r="AR3017" s="30"/>
      <c r="AS3017" s="30"/>
      <c r="AT3017" s="30"/>
      <c r="AU3017" s="121"/>
      <c r="AV3017" s="129"/>
      <c r="AW3017" s="129"/>
      <c r="AX3017" s="129"/>
    </row>
    <row r="3018" spans="1:50" x14ac:dyDescent="0.25">
      <c r="A3018" s="154"/>
      <c r="B3018" s="28"/>
      <c r="C3018" s="155"/>
      <c r="D3018" s="25"/>
      <c r="E3018" s="25"/>
      <c r="F3018" s="29"/>
      <c r="G3018" s="29"/>
      <c r="H3018" s="29"/>
      <c r="I3018" s="29"/>
      <c r="J3018" s="29"/>
      <c r="K3018" s="25"/>
      <c r="L3018" s="155"/>
      <c r="M3018" s="155"/>
      <c r="N3018" s="155"/>
      <c r="O3018" s="155"/>
      <c r="P3018" s="155"/>
      <c r="Q3018" s="28"/>
      <c r="R3018" s="29"/>
      <c r="S3018" s="27"/>
      <c r="T3018" s="27"/>
      <c r="U3018" s="28"/>
      <c r="V3018" s="156"/>
      <c r="W3018" s="156"/>
      <c r="X3018" s="156"/>
      <c r="Y3018" s="37"/>
      <c r="Z3018" s="37"/>
      <c r="AA3018" s="37"/>
      <c r="AB3018" s="30"/>
      <c r="AC3018" s="30"/>
      <c r="AD3018" s="31"/>
      <c r="AE3018" s="30"/>
      <c r="AF3018" s="30"/>
      <c r="AG3018" s="32"/>
      <c r="AH3018" s="30"/>
      <c r="AJ3018" s="30"/>
      <c r="AK3018" s="30"/>
      <c r="AL3018" s="30"/>
      <c r="AM3018" s="30"/>
      <c r="AN3018" s="30"/>
      <c r="AO3018" s="30"/>
      <c r="AP3018" s="30"/>
      <c r="AQ3018" s="30"/>
      <c r="AR3018" s="30"/>
      <c r="AS3018" s="30"/>
      <c r="AT3018" s="30"/>
      <c r="AU3018" s="121"/>
      <c r="AV3018" s="129"/>
      <c r="AW3018" s="129"/>
      <c r="AX3018" s="129"/>
    </row>
    <row r="3019" spans="1:50" x14ac:dyDescent="0.25">
      <c r="A3019" s="154"/>
      <c r="B3019" s="28"/>
      <c r="C3019" s="155"/>
      <c r="D3019" s="25"/>
      <c r="E3019" s="25"/>
      <c r="F3019" s="29"/>
      <c r="G3019" s="29"/>
      <c r="H3019" s="29"/>
      <c r="I3019" s="29"/>
      <c r="J3019" s="29"/>
      <c r="K3019" s="25"/>
      <c r="L3019" s="155"/>
      <c r="M3019" s="155"/>
      <c r="N3019" s="155"/>
      <c r="O3019" s="155"/>
      <c r="P3019" s="155"/>
      <c r="Q3019" s="28"/>
      <c r="R3019" s="29"/>
      <c r="S3019" s="27"/>
      <c r="T3019" s="27"/>
      <c r="U3019" s="28"/>
      <c r="V3019" s="156"/>
      <c r="W3019" s="156"/>
      <c r="X3019" s="156"/>
      <c r="Y3019" s="37"/>
      <c r="Z3019" s="37"/>
      <c r="AA3019" s="37"/>
      <c r="AB3019" s="30"/>
      <c r="AC3019" s="30"/>
      <c r="AD3019" s="31"/>
      <c r="AE3019" s="30"/>
      <c r="AF3019" s="30"/>
      <c r="AG3019" s="32"/>
      <c r="AH3019" s="30"/>
      <c r="AJ3019" s="30"/>
      <c r="AK3019" s="30"/>
      <c r="AL3019" s="30"/>
      <c r="AM3019" s="30"/>
      <c r="AN3019" s="30"/>
      <c r="AO3019" s="30"/>
      <c r="AP3019" s="30"/>
      <c r="AQ3019" s="30"/>
      <c r="AR3019" s="30"/>
      <c r="AS3019" s="30"/>
      <c r="AT3019" s="30"/>
      <c r="AU3019" s="121"/>
      <c r="AV3019" s="129"/>
      <c r="AW3019" s="129"/>
      <c r="AX3019" s="129"/>
    </row>
    <row r="3020" spans="1:50" x14ac:dyDescent="0.25">
      <c r="A3020" s="154"/>
      <c r="B3020" s="28"/>
      <c r="C3020" s="155"/>
      <c r="D3020" s="25"/>
      <c r="E3020" s="25"/>
      <c r="F3020" s="29"/>
      <c r="G3020" s="29"/>
      <c r="H3020" s="29"/>
      <c r="I3020" s="29"/>
      <c r="J3020" s="29"/>
      <c r="K3020" s="25"/>
      <c r="L3020" s="155"/>
      <c r="M3020" s="155"/>
      <c r="N3020" s="155"/>
      <c r="O3020" s="155"/>
      <c r="P3020" s="155"/>
      <c r="Q3020" s="28"/>
      <c r="R3020" s="29"/>
      <c r="S3020" s="27"/>
      <c r="T3020" s="27"/>
      <c r="U3020" s="28"/>
      <c r="V3020" s="156"/>
      <c r="W3020" s="156"/>
      <c r="X3020" s="156"/>
      <c r="Y3020" s="37"/>
      <c r="Z3020" s="37"/>
      <c r="AA3020" s="37"/>
      <c r="AB3020" s="30"/>
      <c r="AC3020" s="30"/>
      <c r="AD3020" s="31"/>
      <c r="AE3020" s="30"/>
      <c r="AF3020" s="30"/>
      <c r="AG3020" s="32"/>
      <c r="AH3020" s="30"/>
      <c r="AJ3020" s="30"/>
      <c r="AK3020" s="30"/>
      <c r="AL3020" s="30"/>
      <c r="AM3020" s="30"/>
      <c r="AN3020" s="30"/>
      <c r="AO3020" s="30"/>
      <c r="AP3020" s="30"/>
      <c r="AQ3020" s="30"/>
      <c r="AR3020" s="30"/>
      <c r="AS3020" s="30"/>
      <c r="AT3020" s="30"/>
      <c r="AU3020" s="121"/>
      <c r="AV3020" s="129"/>
      <c r="AW3020" s="129"/>
      <c r="AX3020" s="129"/>
    </row>
    <row r="3021" spans="1:50" x14ac:dyDescent="0.25">
      <c r="A3021" s="154"/>
      <c r="B3021" s="28"/>
      <c r="C3021" s="155"/>
      <c r="D3021" s="25"/>
      <c r="E3021" s="25"/>
      <c r="F3021" s="29"/>
      <c r="G3021" s="29"/>
      <c r="H3021" s="29"/>
      <c r="I3021" s="29"/>
      <c r="J3021" s="29"/>
      <c r="K3021" s="25"/>
      <c r="L3021" s="155"/>
      <c r="M3021" s="155"/>
      <c r="N3021" s="155"/>
      <c r="O3021" s="155"/>
      <c r="P3021" s="155"/>
      <c r="Q3021" s="28"/>
      <c r="R3021" s="29"/>
      <c r="S3021" s="27"/>
      <c r="T3021" s="27"/>
      <c r="U3021" s="28"/>
      <c r="V3021" s="156"/>
      <c r="W3021" s="156"/>
      <c r="X3021" s="156"/>
      <c r="Y3021" s="37"/>
      <c r="Z3021" s="37"/>
      <c r="AA3021" s="37"/>
      <c r="AB3021" s="30"/>
      <c r="AC3021" s="30"/>
      <c r="AD3021" s="31"/>
      <c r="AE3021" s="30"/>
      <c r="AF3021" s="30"/>
      <c r="AG3021" s="32"/>
      <c r="AH3021" s="30"/>
      <c r="AJ3021" s="30"/>
      <c r="AK3021" s="30"/>
      <c r="AL3021" s="30"/>
      <c r="AM3021" s="30"/>
      <c r="AN3021" s="30"/>
      <c r="AO3021" s="30"/>
      <c r="AP3021" s="30"/>
      <c r="AQ3021" s="30"/>
      <c r="AR3021" s="30"/>
      <c r="AS3021" s="30"/>
      <c r="AT3021" s="30"/>
      <c r="AU3021" s="121"/>
      <c r="AV3021" s="129"/>
      <c r="AW3021" s="129"/>
      <c r="AX3021" s="129"/>
    </row>
    <row r="3022" spans="1:50" x14ac:dyDescent="0.25">
      <c r="A3022" s="154"/>
      <c r="B3022" s="28"/>
      <c r="C3022" s="155"/>
      <c r="D3022" s="25"/>
      <c r="E3022" s="25"/>
      <c r="F3022" s="29"/>
      <c r="G3022" s="29"/>
      <c r="H3022" s="29"/>
      <c r="I3022" s="29"/>
      <c r="J3022" s="29"/>
      <c r="K3022" s="25"/>
      <c r="L3022" s="155"/>
      <c r="M3022" s="155"/>
      <c r="N3022" s="155"/>
      <c r="O3022" s="155"/>
      <c r="P3022" s="155"/>
      <c r="Q3022" s="28"/>
      <c r="R3022" s="29"/>
      <c r="S3022" s="27"/>
      <c r="T3022" s="27"/>
      <c r="U3022" s="28"/>
      <c r="V3022" s="156"/>
      <c r="W3022" s="156"/>
      <c r="X3022" s="156"/>
      <c r="Y3022" s="37"/>
      <c r="Z3022" s="37"/>
      <c r="AA3022" s="37"/>
      <c r="AB3022" s="30"/>
      <c r="AC3022" s="30"/>
      <c r="AD3022" s="31"/>
      <c r="AE3022" s="30"/>
      <c r="AF3022" s="30"/>
      <c r="AG3022" s="32"/>
      <c r="AH3022" s="30"/>
      <c r="AJ3022" s="30"/>
      <c r="AK3022" s="30"/>
      <c r="AL3022" s="30"/>
      <c r="AM3022" s="30"/>
      <c r="AN3022" s="30"/>
      <c r="AO3022" s="30"/>
      <c r="AP3022" s="30"/>
      <c r="AQ3022" s="30"/>
      <c r="AR3022" s="30"/>
      <c r="AS3022" s="30"/>
      <c r="AT3022" s="30"/>
      <c r="AU3022" s="121"/>
      <c r="AV3022" s="129"/>
      <c r="AW3022" s="129"/>
      <c r="AX3022" s="129"/>
    </row>
    <row r="3023" spans="1:50" x14ac:dyDescent="0.25">
      <c r="A3023" s="154"/>
      <c r="B3023" s="28"/>
      <c r="C3023" s="155"/>
      <c r="D3023" s="25"/>
      <c r="E3023" s="25"/>
      <c r="F3023" s="29"/>
      <c r="G3023" s="29"/>
      <c r="H3023" s="29"/>
      <c r="I3023" s="29"/>
      <c r="J3023" s="29"/>
      <c r="K3023" s="25"/>
      <c r="L3023" s="155"/>
      <c r="M3023" s="155"/>
      <c r="N3023" s="155"/>
      <c r="O3023" s="155"/>
      <c r="P3023" s="155"/>
      <c r="Q3023" s="28"/>
      <c r="R3023" s="29"/>
      <c r="S3023" s="27"/>
      <c r="T3023" s="27"/>
      <c r="U3023" s="28"/>
      <c r="V3023" s="156"/>
      <c r="W3023" s="156"/>
      <c r="X3023" s="156"/>
      <c r="Y3023" s="37"/>
      <c r="Z3023" s="37"/>
      <c r="AA3023" s="37"/>
      <c r="AB3023" s="30"/>
      <c r="AC3023" s="30"/>
      <c r="AD3023" s="31"/>
      <c r="AE3023" s="30"/>
      <c r="AF3023" s="30"/>
      <c r="AG3023" s="32"/>
      <c r="AH3023" s="30"/>
      <c r="AJ3023" s="30"/>
      <c r="AK3023" s="30"/>
      <c r="AL3023" s="30"/>
      <c r="AM3023" s="30"/>
      <c r="AN3023" s="30"/>
      <c r="AO3023" s="30"/>
      <c r="AP3023" s="30"/>
      <c r="AQ3023" s="30"/>
      <c r="AR3023" s="30"/>
      <c r="AS3023" s="30"/>
      <c r="AT3023" s="30"/>
      <c r="AU3023" s="121"/>
      <c r="AV3023" s="129"/>
      <c r="AW3023" s="129"/>
      <c r="AX3023" s="129"/>
    </row>
    <row r="3024" spans="1:50" x14ac:dyDescent="0.25">
      <c r="A3024" s="154"/>
      <c r="B3024" s="28"/>
      <c r="C3024" s="155"/>
      <c r="D3024" s="25"/>
      <c r="E3024" s="25"/>
      <c r="F3024" s="29"/>
      <c r="G3024" s="29"/>
      <c r="H3024" s="29"/>
      <c r="I3024" s="29"/>
      <c r="J3024" s="29"/>
      <c r="K3024" s="25"/>
      <c r="L3024" s="155"/>
      <c r="M3024" s="155"/>
      <c r="N3024" s="155"/>
      <c r="O3024" s="155"/>
      <c r="P3024" s="155"/>
      <c r="Q3024" s="28"/>
      <c r="R3024" s="29"/>
      <c r="S3024" s="27"/>
      <c r="T3024" s="27"/>
      <c r="U3024" s="28"/>
      <c r="V3024" s="156"/>
      <c r="W3024" s="156"/>
      <c r="X3024" s="156"/>
      <c r="Y3024" s="37"/>
      <c r="Z3024" s="37"/>
      <c r="AA3024" s="37"/>
      <c r="AB3024" s="30"/>
      <c r="AC3024" s="30"/>
      <c r="AD3024" s="31"/>
      <c r="AE3024" s="30"/>
      <c r="AF3024" s="30"/>
      <c r="AG3024" s="32"/>
      <c r="AH3024" s="30"/>
      <c r="AJ3024" s="30"/>
      <c r="AK3024" s="30"/>
      <c r="AL3024" s="30"/>
      <c r="AM3024" s="30"/>
      <c r="AN3024" s="30"/>
      <c r="AO3024" s="30"/>
      <c r="AP3024" s="30"/>
      <c r="AQ3024" s="30"/>
      <c r="AR3024" s="30"/>
      <c r="AS3024" s="30"/>
      <c r="AT3024" s="30"/>
      <c r="AU3024" s="121"/>
      <c r="AV3024" s="129"/>
      <c r="AW3024" s="129"/>
      <c r="AX3024" s="129"/>
    </row>
    <row r="3025" spans="1:50" x14ac:dyDescent="0.25">
      <c r="A3025" s="154"/>
      <c r="B3025" s="28"/>
      <c r="C3025" s="155"/>
      <c r="D3025" s="25"/>
      <c r="E3025" s="25"/>
      <c r="F3025" s="29"/>
      <c r="G3025" s="29"/>
      <c r="H3025" s="29"/>
      <c r="I3025" s="29"/>
      <c r="J3025" s="29"/>
      <c r="K3025" s="25"/>
      <c r="L3025" s="155"/>
      <c r="M3025" s="155"/>
      <c r="N3025" s="155"/>
      <c r="O3025" s="155"/>
      <c r="P3025" s="155"/>
      <c r="Q3025" s="28"/>
      <c r="R3025" s="29"/>
      <c r="S3025" s="27"/>
      <c r="T3025" s="27"/>
      <c r="U3025" s="28"/>
      <c r="V3025" s="156"/>
      <c r="W3025" s="156"/>
      <c r="X3025" s="156"/>
      <c r="Y3025" s="37"/>
      <c r="Z3025" s="37"/>
      <c r="AA3025" s="37"/>
      <c r="AB3025" s="30"/>
      <c r="AC3025" s="30"/>
      <c r="AD3025" s="31"/>
      <c r="AE3025" s="30"/>
      <c r="AF3025" s="30"/>
      <c r="AG3025" s="32"/>
      <c r="AH3025" s="30"/>
      <c r="AJ3025" s="30"/>
      <c r="AK3025" s="30"/>
      <c r="AL3025" s="30"/>
      <c r="AM3025" s="30"/>
      <c r="AN3025" s="30"/>
      <c r="AO3025" s="30"/>
      <c r="AP3025" s="30"/>
      <c r="AQ3025" s="30"/>
      <c r="AR3025" s="30"/>
      <c r="AS3025" s="30"/>
      <c r="AT3025" s="30"/>
      <c r="AU3025" s="121"/>
      <c r="AV3025" s="129"/>
      <c r="AW3025" s="129"/>
      <c r="AX3025" s="129"/>
    </row>
    <row r="3026" spans="1:50" x14ac:dyDescent="0.25">
      <c r="A3026" s="154"/>
      <c r="B3026" s="28"/>
      <c r="C3026" s="155"/>
      <c r="D3026" s="25"/>
      <c r="E3026" s="25"/>
      <c r="F3026" s="29"/>
      <c r="G3026" s="29"/>
      <c r="H3026" s="29"/>
      <c r="I3026" s="29"/>
      <c r="J3026" s="29"/>
      <c r="K3026" s="25"/>
      <c r="L3026" s="155"/>
      <c r="M3026" s="155"/>
      <c r="N3026" s="155"/>
      <c r="O3026" s="155"/>
      <c r="P3026" s="155"/>
      <c r="Q3026" s="28"/>
      <c r="R3026" s="29"/>
      <c r="S3026" s="27"/>
      <c r="T3026" s="27"/>
      <c r="U3026" s="28"/>
      <c r="V3026" s="156"/>
      <c r="W3026" s="156"/>
      <c r="X3026" s="156"/>
      <c r="Y3026" s="37"/>
      <c r="Z3026" s="37"/>
      <c r="AA3026" s="37"/>
      <c r="AB3026" s="30"/>
      <c r="AC3026" s="30"/>
      <c r="AD3026" s="31"/>
      <c r="AE3026" s="30"/>
      <c r="AF3026" s="30"/>
      <c r="AG3026" s="32"/>
      <c r="AH3026" s="30"/>
      <c r="AJ3026" s="30"/>
      <c r="AK3026" s="30"/>
      <c r="AL3026" s="30"/>
      <c r="AM3026" s="30"/>
      <c r="AN3026" s="30"/>
      <c r="AO3026" s="30"/>
      <c r="AP3026" s="30"/>
      <c r="AQ3026" s="30"/>
      <c r="AR3026" s="30"/>
      <c r="AS3026" s="30"/>
      <c r="AT3026" s="30"/>
      <c r="AU3026" s="121"/>
      <c r="AV3026" s="129"/>
      <c r="AW3026" s="129"/>
      <c r="AX3026" s="129"/>
    </row>
    <row r="3027" spans="1:50" x14ac:dyDescent="0.25">
      <c r="A3027" s="154"/>
      <c r="B3027" s="28"/>
      <c r="C3027" s="155"/>
      <c r="D3027" s="25"/>
      <c r="E3027" s="25"/>
      <c r="F3027" s="29"/>
      <c r="G3027" s="29"/>
      <c r="H3027" s="29"/>
      <c r="I3027" s="29"/>
      <c r="J3027" s="29"/>
      <c r="K3027" s="25"/>
      <c r="L3027" s="155"/>
      <c r="M3027" s="155"/>
      <c r="N3027" s="155"/>
      <c r="O3027" s="155"/>
      <c r="P3027" s="155"/>
      <c r="Q3027" s="28"/>
      <c r="R3027" s="29"/>
      <c r="S3027" s="27"/>
      <c r="T3027" s="27"/>
      <c r="U3027" s="28"/>
      <c r="V3027" s="156"/>
      <c r="W3027" s="156"/>
      <c r="X3027" s="156"/>
      <c r="Y3027" s="37"/>
      <c r="Z3027" s="37"/>
      <c r="AA3027" s="37"/>
      <c r="AB3027" s="30"/>
      <c r="AC3027" s="30"/>
      <c r="AD3027" s="31"/>
      <c r="AE3027" s="30"/>
      <c r="AF3027" s="30"/>
      <c r="AG3027" s="32"/>
      <c r="AH3027" s="30"/>
      <c r="AJ3027" s="30"/>
      <c r="AK3027" s="30"/>
      <c r="AL3027" s="30"/>
      <c r="AM3027" s="30"/>
      <c r="AN3027" s="30"/>
      <c r="AO3027" s="30"/>
      <c r="AP3027" s="30"/>
      <c r="AQ3027" s="30"/>
      <c r="AR3027" s="30"/>
      <c r="AS3027" s="30"/>
      <c r="AT3027" s="30"/>
      <c r="AU3027" s="121"/>
      <c r="AV3027" s="129"/>
      <c r="AW3027" s="129"/>
      <c r="AX3027" s="129"/>
    </row>
    <row r="3028" spans="1:50" x14ac:dyDescent="0.25">
      <c r="A3028" s="154"/>
      <c r="B3028" s="28"/>
      <c r="C3028" s="155"/>
      <c r="D3028" s="25"/>
      <c r="E3028" s="25"/>
      <c r="F3028" s="29"/>
      <c r="G3028" s="29"/>
      <c r="H3028" s="29"/>
      <c r="I3028" s="29"/>
      <c r="J3028" s="29"/>
      <c r="K3028" s="25"/>
      <c r="L3028" s="155"/>
      <c r="M3028" s="155"/>
      <c r="N3028" s="155"/>
      <c r="O3028" s="155"/>
      <c r="P3028" s="155"/>
      <c r="Q3028" s="28"/>
      <c r="R3028" s="29"/>
      <c r="S3028" s="27"/>
      <c r="T3028" s="27"/>
      <c r="U3028" s="28"/>
      <c r="V3028" s="156"/>
      <c r="W3028" s="156"/>
      <c r="X3028" s="156"/>
      <c r="Y3028" s="37"/>
      <c r="Z3028" s="37"/>
      <c r="AA3028" s="37"/>
      <c r="AB3028" s="30"/>
      <c r="AC3028" s="30"/>
      <c r="AD3028" s="31"/>
      <c r="AE3028" s="30"/>
      <c r="AF3028" s="30"/>
      <c r="AG3028" s="32"/>
      <c r="AH3028" s="30"/>
      <c r="AJ3028" s="30"/>
      <c r="AK3028" s="30"/>
      <c r="AL3028" s="30"/>
      <c r="AM3028" s="30"/>
      <c r="AN3028" s="30"/>
      <c r="AO3028" s="30"/>
      <c r="AP3028" s="30"/>
      <c r="AQ3028" s="30"/>
      <c r="AR3028" s="30"/>
      <c r="AS3028" s="30"/>
      <c r="AT3028" s="30"/>
      <c r="AU3028" s="121"/>
      <c r="AV3028" s="129"/>
      <c r="AW3028" s="129"/>
      <c r="AX3028" s="129"/>
    </row>
    <row r="3029" spans="1:50" x14ac:dyDescent="0.25">
      <c r="A3029" s="154"/>
      <c r="B3029" s="28"/>
      <c r="C3029" s="155"/>
      <c r="D3029" s="25"/>
      <c r="E3029" s="25"/>
      <c r="F3029" s="29"/>
      <c r="G3029" s="29"/>
      <c r="H3029" s="29"/>
      <c r="I3029" s="29"/>
      <c r="J3029" s="29"/>
      <c r="K3029" s="25"/>
      <c r="L3029" s="155"/>
      <c r="M3029" s="155"/>
      <c r="N3029" s="155"/>
      <c r="O3029" s="155"/>
      <c r="P3029" s="155"/>
      <c r="Q3029" s="28"/>
      <c r="R3029" s="29"/>
      <c r="S3029" s="27"/>
      <c r="T3029" s="27"/>
      <c r="U3029" s="28"/>
      <c r="V3029" s="156"/>
      <c r="W3029" s="156"/>
      <c r="X3029" s="156"/>
      <c r="Y3029" s="37"/>
      <c r="Z3029" s="37"/>
      <c r="AA3029" s="37"/>
      <c r="AB3029" s="30"/>
      <c r="AC3029" s="30"/>
      <c r="AD3029" s="31"/>
      <c r="AE3029" s="30"/>
      <c r="AF3029" s="30"/>
      <c r="AG3029" s="32"/>
      <c r="AH3029" s="30"/>
      <c r="AJ3029" s="30"/>
      <c r="AK3029" s="30"/>
      <c r="AL3029" s="30"/>
      <c r="AM3029" s="30"/>
      <c r="AN3029" s="30"/>
      <c r="AO3029" s="30"/>
      <c r="AP3029" s="30"/>
      <c r="AQ3029" s="30"/>
      <c r="AR3029" s="30"/>
      <c r="AS3029" s="30"/>
      <c r="AT3029" s="30"/>
      <c r="AU3029" s="121"/>
      <c r="AV3029" s="129"/>
      <c r="AW3029" s="129"/>
      <c r="AX3029" s="129"/>
    </row>
    <row r="3030" spans="1:50" x14ac:dyDescent="0.25">
      <c r="A3030" s="154"/>
      <c r="B3030" s="28"/>
      <c r="C3030" s="155"/>
      <c r="D3030" s="25"/>
      <c r="E3030" s="25"/>
      <c r="F3030" s="29"/>
      <c r="G3030" s="29"/>
      <c r="H3030" s="29"/>
      <c r="I3030" s="29"/>
      <c r="J3030" s="29"/>
      <c r="K3030" s="25"/>
      <c r="L3030" s="155"/>
      <c r="M3030" s="155"/>
      <c r="N3030" s="155"/>
      <c r="O3030" s="155"/>
      <c r="P3030" s="155"/>
      <c r="Q3030" s="28"/>
      <c r="R3030" s="29"/>
      <c r="S3030" s="27"/>
      <c r="T3030" s="27"/>
      <c r="U3030" s="28"/>
      <c r="V3030" s="156"/>
      <c r="W3030" s="156"/>
      <c r="X3030" s="156"/>
      <c r="Y3030" s="37"/>
      <c r="Z3030" s="37"/>
      <c r="AA3030" s="37"/>
      <c r="AB3030" s="30"/>
      <c r="AC3030" s="30"/>
      <c r="AD3030" s="31"/>
      <c r="AE3030" s="30"/>
      <c r="AF3030" s="30"/>
      <c r="AG3030" s="32"/>
      <c r="AH3030" s="30"/>
      <c r="AJ3030" s="30"/>
      <c r="AK3030" s="30"/>
      <c r="AL3030" s="30"/>
      <c r="AM3030" s="30"/>
      <c r="AN3030" s="30"/>
      <c r="AO3030" s="30"/>
      <c r="AP3030" s="30"/>
      <c r="AQ3030" s="30"/>
      <c r="AR3030" s="30"/>
      <c r="AS3030" s="30"/>
      <c r="AT3030" s="30"/>
      <c r="AU3030" s="121"/>
      <c r="AV3030" s="129"/>
      <c r="AW3030" s="129"/>
      <c r="AX3030" s="129"/>
    </row>
    <row r="3031" spans="1:50" x14ac:dyDescent="0.25">
      <c r="A3031" s="154"/>
      <c r="B3031" s="28"/>
      <c r="C3031" s="155"/>
      <c r="D3031" s="25"/>
      <c r="E3031" s="25"/>
      <c r="F3031" s="29"/>
      <c r="G3031" s="29"/>
      <c r="H3031" s="29"/>
      <c r="I3031" s="29"/>
      <c r="J3031" s="29"/>
      <c r="K3031" s="25"/>
      <c r="L3031" s="155"/>
      <c r="M3031" s="155"/>
      <c r="N3031" s="155"/>
      <c r="O3031" s="155"/>
      <c r="P3031" s="155"/>
      <c r="Q3031" s="28"/>
      <c r="R3031" s="29"/>
      <c r="S3031" s="27"/>
      <c r="T3031" s="27"/>
      <c r="U3031" s="28"/>
      <c r="V3031" s="156"/>
      <c r="W3031" s="156"/>
      <c r="X3031" s="156"/>
      <c r="Y3031" s="37"/>
      <c r="Z3031" s="37"/>
      <c r="AA3031" s="37"/>
      <c r="AB3031" s="30"/>
      <c r="AC3031" s="30"/>
      <c r="AD3031" s="31"/>
      <c r="AE3031" s="30"/>
      <c r="AF3031" s="30"/>
      <c r="AG3031" s="32"/>
      <c r="AH3031" s="30"/>
      <c r="AJ3031" s="30"/>
      <c r="AK3031" s="30"/>
      <c r="AL3031" s="30"/>
      <c r="AM3031" s="30"/>
      <c r="AN3031" s="30"/>
      <c r="AO3031" s="30"/>
      <c r="AP3031" s="30"/>
      <c r="AQ3031" s="30"/>
      <c r="AR3031" s="30"/>
      <c r="AS3031" s="30"/>
      <c r="AT3031" s="30"/>
      <c r="AU3031" s="121"/>
      <c r="AV3031" s="129"/>
      <c r="AW3031" s="129"/>
      <c r="AX3031" s="129"/>
    </row>
    <row r="3032" spans="1:50" x14ac:dyDescent="0.25">
      <c r="A3032" s="154"/>
      <c r="B3032" s="28"/>
      <c r="C3032" s="155"/>
      <c r="D3032" s="25"/>
      <c r="E3032" s="25"/>
      <c r="F3032" s="29"/>
      <c r="G3032" s="29"/>
      <c r="H3032" s="29"/>
      <c r="I3032" s="29"/>
      <c r="J3032" s="29"/>
      <c r="K3032" s="25"/>
      <c r="L3032" s="155"/>
      <c r="M3032" s="155"/>
      <c r="N3032" s="155"/>
      <c r="O3032" s="155"/>
      <c r="P3032" s="155"/>
      <c r="Q3032" s="28"/>
      <c r="R3032" s="29"/>
      <c r="S3032" s="27"/>
      <c r="T3032" s="27"/>
      <c r="U3032" s="28"/>
      <c r="V3032" s="156"/>
      <c r="W3032" s="156"/>
      <c r="X3032" s="156"/>
      <c r="Y3032" s="37"/>
      <c r="Z3032" s="37"/>
      <c r="AA3032" s="37"/>
      <c r="AB3032" s="30"/>
      <c r="AC3032" s="30"/>
      <c r="AD3032" s="31"/>
      <c r="AE3032" s="30"/>
      <c r="AF3032" s="30"/>
      <c r="AG3032" s="32"/>
      <c r="AH3032" s="30"/>
      <c r="AJ3032" s="30"/>
      <c r="AK3032" s="30"/>
      <c r="AL3032" s="30"/>
      <c r="AM3032" s="30"/>
      <c r="AN3032" s="30"/>
      <c r="AO3032" s="30"/>
      <c r="AP3032" s="30"/>
      <c r="AQ3032" s="30"/>
      <c r="AR3032" s="30"/>
      <c r="AS3032" s="30"/>
      <c r="AT3032" s="30"/>
      <c r="AU3032" s="121"/>
      <c r="AV3032" s="129"/>
      <c r="AW3032" s="129"/>
      <c r="AX3032" s="129"/>
    </row>
    <row r="3033" spans="1:50" x14ac:dyDescent="0.25">
      <c r="A3033" s="154"/>
      <c r="B3033" s="28"/>
      <c r="C3033" s="155"/>
      <c r="D3033" s="25"/>
      <c r="E3033" s="25"/>
      <c r="F3033" s="29"/>
      <c r="G3033" s="29"/>
      <c r="H3033" s="29"/>
      <c r="I3033" s="29"/>
      <c r="J3033" s="29"/>
      <c r="K3033" s="25"/>
      <c r="L3033" s="155"/>
      <c r="M3033" s="155"/>
      <c r="N3033" s="155"/>
      <c r="O3033" s="155"/>
      <c r="P3033" s="155"/>
      <c r="Q3033" s="28"/>
      <c r="R3033" s="29"/>
      <c r="S3033" s="27"/>
      <c r="T3033" s="27"/>
      <c r="U3033" s="28"/>
      <c r="V3033" s="156"/>
      <c r="W3033" s="156"/>
      <c r="X3033" s="156"/>
      <c r="Y3033" s="37"/>
      <c r="Z3033" s="37"/>
      <c r="AA3033" s="37"/>
      <c r="AB3033" s="30"/>
      <c r="AC3033" s="30"/>
      <c r="AD3033" s="31"/>
      <c r="AE3033" s="30"/>
      <c r="AF3033" s="30"/>
      <c r="AG3033" s="32"/>
      <c r="AH3033" s="30"/>
      <c r="AJ3033" s="30"/>
      <c r="AK3033" s="30"/>
      <c r="AL3033" s="30"/>
      <c r="AM3033" s="30"/>
      <c r="AN3033" s="30"/>
      <c r="AO3033" s="30"/>
      <c r="AP3033" s="30"/>
      <c r="AQ3033" s="30"/>
      <c r="AR3033" s="30"/>
      <c r="AS3033" s="30"/>
      <c r="AT3033" s="30"/>
      <c r="AU3033" s="121"/>
      <c r="AV3033" s="129"/>
      <c r="AW3033" s="129"/>
      <c r="AX3033" s="129"/>
    </row>
    <row r="3034" spans="1:50" x14ac:dyDescent="0.25">
      <c r="A3034" s="154"/>
      <c r="B3034" s="28"/>
      <c r="C3034" s="155"/>
      <c r="D3034" s="155"/>
      <c r="E3034" s="155"/>
      <c r="F3034" s="29"/>
      <c r="G3034" s="29"/>
      <c r="H3034" s="29"/>
      <c r="I3034" s="29"/>
      <c r="J3034" s="29"/>
      <c r="K3034" s="155"/>
      <c r="L3034" s="155"/>
      <c r="M3034" s="155"/>
      <c r="N3034" s="155"/>
      <c r="O3034" s="155"/>
      <c r="P3034" s="155"/>
      <c r="Q3034" s="28"/>
      <c r="R3034" s="29"/>
      <c r="S3034" s="27"/>
      <c r="T3034" s="27"/>
      <c r="U3034" s="28"/>
      <c r="V3034" s="156"/>
      <c r="W3034" s="156"/>
      <c r="X3034" s="156"/>
      <c r="Y3034" s="37"/>
      <c r="Z3034" s="37"/>
      <c r="AA3034" s="37"/>
      <c r="AB3034" s="30"/>
      <c r="AC3034" s="30"/>
      <c r="AD3034" s="31"/>
      <c r="AE3034" s="30"/>
      <c r="AF3034" s="30"/>
      <c r="AG3034" s="32"/>
      <c r="AH3034" s="30"/>
      <c r="AJ3034" s="30"/>
      <c r="AK3034" s="30"/>
      <c r="AL3034" s="30"/>
      <c r="AM3034" s="30"/>
      <c r="AN3034" s="30"/>
      <c r="AO3034" s="30"/>
      <c r="AP3034" s="30"/>
      <c r="AQ3034" s="30"/>
      <c r="AR3034" s="30"/>
      <c r="AS3034" s="30"/>
      <c r="AT3034" s="30"/>
      <c r="AU3034" s="121"/>
      <c r="AV3034" s="129"/>
      <c r="AW3034" s="129"/>
      <c r="AX3034" s="129"/>
    </row>
    <row r="3035" spans="1:50" x14ac:dyDescent="0.25">
      <c r="A3035" s="154"/>
      <c r="B3035" s="28"/>
      <c r="C3035" s="155"/>
      <c r="D3035" s="155"/>
      <c r="E3035" s="155"/>
      <c r="F3035" s="29"/>
      <c r="G3035" s="29"/>
      <c r="H3035" s="29"/>
      <c r="I3035" s="29"/>
      <c r="J3035" s="29"/>
      <c r="K3035" s="155"/>
      <c r="L3035" s="155"/>
      <c r="M3035" s="155"/>
      <c r="N3035" s="155"/>
      <c r="O3035" s="155"/>
      <c r="P3035" s="155"/>
      <c r="Q3035" s="28"/>
      <c r="R3035" s="29"/>
      <c r="S3035" s="27"/>
      <c r="T3035" s="27"/>
      <c r="U3035" s="28"/>
      <c r="V3035" s="156"/>
      <c r="W3035" s="156"/>
      <c r="X3035" s="156"/>
      <c r="Y3035" s="37"/>
      <c r="Z3035" s="37"/>
      <c r="AA3035" s="37"/>
      <c r="AB3035" s="30"/>
      <c r="AC3035" s="30"/>
      <c r="AD3035" s="31"/>
      <c r="AE3035" s="30"/>
      <c r="AF3035" s="30"/>
      <c r="AG3035" s="32"/>
      <c r="AH3035" s="30"/>
      <c r="AJ3035" s="30"/>
      <c r="AK3035" s="30"/>
      <c r="AL3035" s="30"/>
      <c r="AM3035" s="30"/>
      <c r="AN3035" s="30"/>
      <c r="AO3035" s="30"/>
      <c r="AP3035" s="30"/>
      <c r="AQ3035" s="30"/>
      <c r="AR3035" s="30"/>
      <c r="AS3035" s="30"/>
      <c r="AT3035" s="30"/>
      <c r="AU3035" s="121"/>
      <c r="AV3035" s="129"/>
      <c r="AW3035" s="129"/>
      <c r="AX3035" s="129"/>
    </row>
    <row r="3036" spans="1:50" x14ac:dyDescent="0.25">
      <c r="A3036" s="154"/>
      <c r="B3036" s="28"/>
      <c r="C3036" s="155"/>
      <c r="D3036" s="155"/>
      <c r="E3036" s="155"/>
      <c r="F3036" s="29"/>
      <c r="G3036" s="29"/>
      <c r="H3036" s="29"/>
      <c r="I3036" s="29"/>
      <c r="J3036" s="29"/>
      <c r="K3036" s="155"/>
      <c r="L3036" s="155"/>
      <c r="M3036" s="155"/>
      <c r="N3036" s="155"/>
      <c r="O3036" s="155"/>
      <c r="P3036" s="155"/>
      <c r="Q3036" s="28"/>
      <c r="R3036" s="29"/>
      <c r="S3036" s="27"/>
      <c r="T3036" s="27"/>
      <c r="U3036" s="28"/>
      <c r="V3036" s="156"/>
      <c r="W3036" s="156"/>
      <c r="X3036" s="156"/>
      <c r="Y3036" s="37"/>
      <c r="Z3036" s="37"/>
      <c r="AA3036" s="37"/>
      <c r="AB3036" s="30"/>
      <c r="AC3036" s="30"/>
      <c r="AD3036" s="31"/>
      <c r="AE3036" s="30"/>
      <c r="AF3036" s="30"/>
      <c r="AG3036" s="32"/>
      <c r="AH3036" s="30"/>
      <c r="AJ3036" s="30"/>
      <c r="AK3036" s="30"/>
      <c r="AL3036" s="30"/>
      <c r="AM3036" s="30"/>
      <c r="AN3036" s="30"/>
      <c r="AO3036" s="30"/>
      <c r="AP3036" s="30"/>
      <c r="AQ3036" s="30"/>
      <c r="AR3036" s="30"/>
      <c r="AS3036" s="30"/>
      <c r="AT3036" s="30"/>
      <c r="AU3036" s="121"/>
      <c r="AV3036" s="129"/>
      <c r="AW3036" s="129"/>
      <c r="AX3036" s="129"/>
    </row>
    <row r="3037" spans="1:50" x14ac:dyDescent="0.25">
      <c r="A3037" s="154"/>
      <c r="B3037" s="28"/>
      <c r="C3037" s="155"/>
      <c r="D3037" s="155"/>
      <c r="E3037" s="155"/>
      <c r="F3037" s="29"/>
      <c r="G3037" s="29"/>
      <c r="H3037" s="29"/>
      <c r="I3037" s="29"/>
      <c r="J3037" s="29"/>
      <c r="K3037" s="155"/>
      <c r="L3037" s="155"/>
      <c r="M3037" s="155"/>
      <c r="N3037" s="155"/>
      <c r="O3037" s="155"/>
      <c r="P3037" s="155"/>
      <c r="Q3037" s="28"/>
      <c r="R3037" s="29"/>
      <c r="S3037" s="27"/>
      <c r="T3037" s="27"/>
      <c r="U3037" s="28"/>
      <c r="V3037" s="156"/>
      <c r="W3037" s="156"/>
      <c r="X3037" s="156"/>
      <c r="Y3037" s="37"/>
      <c r="Z3037" s="37"/>
      <c r="AA3037" s="37"/>
      <c r="AB3037" s="30"/>
      <c r="AC3037" s="30"/>
      <c r="AD3037" s="31"/>
      <c r="AE3037" s="30"/>
      <c r="AF3037" s="30"/>
      <c r="AG3037" s="32"/>
      <c r="AH3037" s="30"/>
      <c r="AJ3037" s="30"/>
      <c r="AK3037" s="30"/>
      <c r="AL3037" s="30"/>
      <c r="AM3037" s="30"/>
      <c r="AN3037" s="30"/>
      <c r="AO3037" s="30"/>
      <c r="AP3037" s="30"/>
      <c r="AQ3037" s="30"/>
      <c r="AR3037" s="30"/>
      <c r="AS3037" s="30"/>
      <c r="AT3037" s="30"/>
      <c r="AU3037" s="121"/>
      <c r="AV3037" s="129"/>
      <c r="AW3037" s="129"/>
      <c r="AX3037" s="129"/>
    </row>
    <row r="3038" spans="1:50" x14ac:dyDescent="0.25">
      <c r="A3038" s="154"/>
      <c r="B3038" s="28"/>
      <c r="C3038" s="155"/>
      <c r="D3038" s="155"/>
      <c r="E3038" s="155"/>
      <c r="F3038" s="29"/>
      <c r="G3038" s="29"/>
      <c r="H3038" s="29"/>
      <c r="I3038" s="29"/>
      <c r="J3038" s="29"/>
      <c r="K3038" s="155"/>
      <c r="L3038" s="155"/>
      <c r="M3038" s="155"/>
      <c r="N3038" s="155"/>
      <c r="O3038" s="155"/>
      <c r="P3038" s="155"/>
      <c r="Q3038" s="28"/>
      <c r="R3038" s="29"/>
      <c r="S3038" s="27"/>
      <c r="T3038" s="27"/>
      <c r="U3038" s="28"/>
      <c r="V3038" s="156"/>
      <c r="W3038" s="156"/>
      <c r="X3038" s="156"/>
      <c r="Y3038" s="37"/>
      <c r="Z3038" s="37"/>
      <c r="AA3038" s="37"/>
      <c r="AB3038" s="30"/>
      <c r="AC3038" s="30"/>
      <c r="AD3038" s="31"/>
      <c r="AE3038" s="30"/>
      <c r="AF3038" s="30"/>
      <c r="AG3038" s="32"/>
      <c r="AH3038" s="30"/>
      <c r="AJ3038" s="30"/>
      <c r="AK3038" s="30"/>
      <c r="AL3038" s="30"/>
      <c r="AM3038" s="30"/>
      <c r="AN3038" s="30"/>
      <c r="AO3038" s="30"/>
      <c r="AP3038" s="30"/>
      <c r="AQ3038" s="30"/>
      <c r="AR3038" s="30"/>
      <c r="AS3038" s="30"/>
      <c r="AT3038" s="30"/>
      <c r="AU3038" s="121"/>
      <c r="AV3038" s="129"/>
      <c r="AW3038" s="129"/>
      <c r="AX3038" s="129"/>
    </row>
    <row r="3039" spans="1:50" x14ac:dyDescent="0.25">
      <c r="A3039" s="154"/>
      <c r="B3039" s="28"/>
      <c r="C3039" s="155"/>
      <c r="D3039" s="155"/>
      <c r="E3039" s="155"/>
      <c r="F3039" s="29"/>
      <c r="G3039" s="29"/>
      <c r="H3039" s="29"/>
      <c r="I3039" s="29"/>
      <c r="J3039" s="29"/>
      <c r="K3039" s="155"/>
      <c r="L3039" s="155"/>
      <c r="M3039" s="155"/>
      <c r="N3039" s="155"/>
      <c r="O3039" s="155"/>
      <c r="P3039" s="155"/>
      <c r="Q3039" s="28"/>
      <c r="R3039" s="29"/>
      <c r="S3039" s="27"/>
      <c r="T3039" s="27"/>
      <c r="U3039" s="28"/>
      <c r="V3039" s="156"/>
      <c r="W3039" s="156"/>
      <c r="X3039" s="156"/>
      <c r="Y3039" s="37"/>
      <c r="Z3039" s="37"/>
      <c r="AA3039" s="37"/>
      <c r="AB3039" s="30"/>
      <c r="AC3039" s="30"/>
      <c r="AD3039" s="31"/>
      <c r="AE3039" s="30"/>
      <c r="AF3039" s="30"/>
      <c r="AG3039" s="32"/>
      <c r="AH3039" s="30"/>
      <c r="AJ3039" s="30"/>
      <c r="AK3039" s="30"/>
      <c r="AL3039" s="30"/>
      <c r="AM3039" s="30"/>
      <c r="AN3039" s="30"/>
      <c r="AO3039" s="30"/>
      <c r="AP3039" s="30"/>
      <c r="AQ3039" s="30"/>
      <c r="AR3039" s="30"/>
      <c r="AS3039" s="30"/>
      <c r="AT3039" s="30"/>
      <c r="AU3039" s="121"/>
      <c r="AV3039" s="129"/>
      <c r="AW3039" s="129"/>
      <c r="AX3039" s="129"/>
    </row>
    <row r="3040" spans="1:50" x14ac:dyDescent="0.25">
      <c r="A3040" s="120"/>
      <c r="B3040" s="28"/>
      <c r="C3040" s="155"/>
      <c r="D3040" s="155"/>
      <c r="E3040" s="155"/>
      <c r="F3040" s="29"/>
      <c r="G3040" s="29"/>
      <c r="H3040" s="29"/>
      <c r="I3040" s="29"/>
      <c r="J3040" s="29"/>
      <c r="K3040" s="155"/>
      <c r="L3040" s="155"/>
      <c r="M3040" s="155"/>
      <c r="N3040" s="155"/>
      <c r="O3040" s="155"/>
      <c r="P3040" s="155"/>
      <c r="Q3040" s="28"/>
      <c r="R3040" s="29"/>
      <c r="S3040" s="27"/>
      <c r="T3040" s="27"/>
      <c r="U3040" s="28"/>
      <c r="V3040" s="156"/>
      <c r="W3040" s="156"/>
      <c r="X3040" s="156"/>
      <c r="Y3040" s="37"/>
      <c r="Z3040" s="37"/>
      <c r="AA3040" s="37"/>
      <c r="AB3040" s="30"/>
      <c r="AC3040" s="30"/>
      <c r="AD3040" s="31"/>
      <c r="AE3040" s="30"/>
      <c r="AF3040" s="30"/>
      <c r="AG3040" s="32"/>
      <c r="AH3040" s="30"/>
      <c r="AJ3040" s="30"/>
      <c r="AK3040" s="30"/>
      <c r="AL3040" s="30"/>
      <c r="AM3040" s="30"/>
      <c r="AN3040" s="30"/>
      <c r="AO3040" s="30"/>
      <c r="AP3040" s="30"/>
      <c r="AQ3040" s="30"/>
      <c r="AR3040" s="30"/>
      <c r="AS3040" s="30"/>
      <c r="AT3040" s="30"/>
      <c r="AU3040" s="121"/>
      <c r="AV3040" s="129"/>
      <c r="AW3040" s="129"/>
      <c r="AX3040" s="129"/>
    </row>
    <row r="3041" spans="1:50" x14ac:dyDescent="0.25">
      <c r="A3041" s="154"/>
      <c r="B3041" s="28"/>
      <c r="C3041" s="155"/>
      <c r="D3041" s="155"/>
      <c r="E3041" s="155"/>
      <c r="F3041" s="29"/>
      <c r="G3041" s="29"/>
      <c r="H3041" s="29"/>
      <c r="I3041" s="29"/>
      <c r="J3041" s="29"/>
      <c r="K3041" s="155"/>
      <c r="L3041" s="155"/>
      <c r="M3041" s="155"/>
      <c r="N3041" s="155"/>
      <c r="O3041" s="155"/>
      <c r="P3041" s="155"/>
      <c r="Q3041" s="28"/>
      <c r="R3041" s="29"/>
      <c r="S3041" s="27"/>
      <c r="T3041" s="27"/>
      <c r="U3041" s="28"/>
      <c r="V3041" s="156"/>
      <c r="W3041" s="156"/>
      <c r="X3041" s="156"/>
      <c r="Y3041" s="37"/>
      <c r="Z3041" s="37"/>
      <c r="AA3041" s="37"/>
      <c r="AB3041" s="30"/>
      <c r="AC3041" s="30"/>
      <c r="AD3041" s="31"/>
      <c r="AE3041" s="30"/>
      <c r="AF3041" s="30"/>
      <c r="AG3041" s="32"/>
      <c r="AH3041" s="30"/>
      <c r="AJ3041" s="30"/>
      <c r="AK3041" s="30"/>
      <c r="AL3041" s="30"/>
      <c r="AM3041" s="30"/>
      <c r="AN3041" s="30"/>
      <c r="AO3041" s="30"/>
      <c r="AP3041" s="30"/>
      <c r="AQ3041" s="30"/>
      <c r="AR3041" s="30"/>
      <c r="AS3041" s="30"/>
      <c r="AT3041" s="30"/>
      <c r="AU3041" s="121"/>
      <c r="AV3041" s="129"/>
      <c r="AW3041" s="129"/>
      <c r="AX3041" s="129"/>
    </row>
    <row r="3042" spans="1:50" x14ac:dyDescent="0.25">
      <c r="A3042" s="154"/>
      <c r="B3042" s="28"/>
      <c r="C3042" s="155"/>
      <c r="D3042" s="155"/>
      <c r="E3042" s="155"/>
      <c r="F3042" s="29"/>
      <c r="G3042" s="29"/>
      <c r="H3042" s="29"/>
      <c r="I3042" s="29"/>
      <c r="J3042" s="29"/>
      <c r="K3042" s="155"/>
      <c r="L3042" s="155"/>
      <c r="M3042" s="155"/>
      <c r="N3042" s="155"/>
      <c r="O3042" s="155"/>
      <c r="P3042" s="155"/>
      <c r="Q3042" s="28"/>
      <c r="R3042" s="29"/>
      <c r="S3042" s="27"/>
      <c r="T3042" s="27"/>
      <c r="U3042" s="28"/>
      <c r="V3042" s="156"/>
      <c r="W3042" s="156"/>
      <c r="X3042" s="156"/>
      <c r="Y3042" s="37"/>
      <c r="Z3042" s="37"/>
      <c r="AA3042" s="37"/>
      <c r="AB3042" s="30"/>
      <c r="AC3042" s="30"/>
      <c r="AD3042" s="31"/>
      <c r="AE3042" s="30"/>
      <c r="AF3042" s="30"/>
      <c r="AG3042" s="32"/>
      <c r="AH3042" s="30"/>
      <c r="AJ3042" s="30"/>
      <c r="AK3042" s="30"/>
      <c r="AL3042" s="30"/>
      <c r="AM3042" s="30"/>
      <c r="AN3042" s="30"/>
      <c r="AO3042" s="30"/>
      <c r="AP3042" s="30"/>
      <c r="AQ3042" s="30"/>
      <c r="AR3042" s="30"/>
      <c r="AS3042" s="30"/>
      <c r="AT3042" s="30"/>
      <c r="AU3042" s="121"/>
      <c r="AV3042" s="129"/>
      <c r="AW3042" s="129"/>
      <c r="AX3042" s="129"/>
    </row>
    <row r="3043" spans="1:50" x14ac:dyDescent="0.25">
      <c r="A3043" s="154"/>
      <c r="B3043" s="28"/>
      <c r="C3043" s="155"/>
      <c r="D3043" s="155"/>
      <c r="E3043" s="155"/>
      <c r="F3043" s="29"/>
      <c r="G3043" s="29"/>
      <c r="H3043" s="29"/>
      <c r="I3043" s="29"/>
      <c r="J3043" s="29"/>
      <c r="K3043" s="155"/>
      <c r="L3043" s="155"/>
      <c r="M3043" s="155"/>
      <c r="N3043" s="155"/>
      <c r="O3043" s="155"/>
      <c r="P3043" s="155"/>
      <c r="Q3043" s="28"/>
      <c r="R3043" s="29"/>
      <c r="S3043" s="27"/>
      <c r="T3043" s="27"/>
      <c r="U3043" s="28"/>
      <c r="V3043" s="156"/>
      <c r="W3043" s="156"/>
      <c r="X3043" s="156"/>
      <c r="Y3043" s="37"/>
      <c r="Z3043" s="37"/>
      <c r="AA3043" s="37"/>
      <c r="AB3043" s="30"/>
      <c r="AC3043" s="30"/>
      <c r="AD3043" s="31"/>
      <c r="AE3043" s="30"/>
      <c r="AF3043" s="30"/>
      <c r="AG3043" s="32"/>
      <c r="AH3043" s="30"/>
      <c r="AJ3043" s="30"/>
      <c r="AK3043" s="30"/>
      <c r="AL3043" s="30"/>
      <c r="AM3043" s="30"/>
      <c r="AN3043" s="30"/>
      <c r="AO3043" s="30"/>
      <c r="AP3043" s="30"/>
      <c r="AQ3043" s="30"/>
      <c r="AR3043" s="30"/>
      <c r="AS3043" s="30"/>
      <c r="AT3043" s="30"/>
      <c r="AU3043" s="121"/>
      <c r="AV3043" s="129"/>
      <c r="AW3043" s="129"/>
      <c r="AX3043" s="129"/>
    </row>
    <row r="3044" spans="1:50" x14ac:dyDescent="0.25">
      <c r="A3044" s="154"/>
      <c r="B3044" s="28"/>
      <c r="C3044" s="155"/>
      <c r="D3044" s="155"/>
      <c r="E3044" s="155"/>
      <c r="F3044" s="29"/>
      <c r="G3044" s="29"/>
      <c r="H3044" s="29"/>
      <c r="I3044" s="29"/>
      <c r="J3044" s="29"/>
      <c r="K3044" s="155"/>
      <c r="L3044" s="155"/>
      <c r="M3044" s="155"/>
      <c r="N3044" s="155"/>
      <c r="O3044" s="155"/>
      <c r="P3044" s="155"/>
      <c r="Q3044" s="28"/>
      <c r="R3044" s="29"/>
      <c r="S3044" s="27"/>
      <c r="T3044" s="27"/>
      <c r="U3044" s="28"/>
      <c r="V3044" s="156"/>
      <c r="W3044" s="156"/>
      <c r="X3044" s="156"/>
      <c r="Y3044" s="37"/>
      <c r="Z3044" s="37"/>
      <c r="AA3044" s="37"/>
      <c r="AB3044" s="30"/>
      <c r="AC3044" s="30"/>
      <c r="AD3044" s="31"/>
      <c r="AE3044" s="30"/>
      <c r="AF3044" s="30"/>
      <c r="AG3044" s="32"/>
      <c r="AH3044" s="30"/>
      <c r="AJ3044" s="30"/>
      <c r="AK3044" s="30"/>
      <c r="AL3044" s="30"/>
      <c r="AM3044" s="30"/>
      <c r="AN3044" s="30"/>
      <c r="AO3044" s="30"/>
      <c r="AP3044" s="30"/>
      <c r="AQ3044" s="30"/>
      <c r="AR3044" s="30"/>
      <c r="AS3044" s="30"/>
      <c r="AT3044" s="30"/>
      <c r="AU3044" s="121"/>
      <c r="AV3044" s="129"/>
      <c r="AW3044" s="129"/>
      <c r="AX3044" s="129"/>
    </row>
    <row r="3045" spans="1:50" x14ac:dyDescent="0.25">
      <c r="A3045" s="154"/>
      <c r="B3045" s="28"/>
      <c r="C3045" s="155"/>
      <c r="D3045" s="155"/>
      <c r="E3045" s="155"/>
      <c r="F3045" s="29"/>
      <c r="G3045" s="29"/>
      <c r="H3045" s="29"/>
      <c r="I3045" s="29"/>
      <c r="J3045" s="29"/>
      <c r="K3045" s="155"/>
      <c r="L3045" s="155"/>
      <c r="M3045" s="155"/>
      <c r="N3045" s="155"/>
      <c r="O3045" s="155"/>
      <c r="P3045" s="155"/>
      <c r="Q3045" s="28"/>
      <c r="R3045" s="29"/>
      <c r="S3045" s="27"/>
      <c r="T3045" s="27"/>
      <c r="U3045" s="28"/>
      <c r="V3045" s="156"/>
      <c r="W3045" s="156"/>
      <c r="X3045" s="156"/>
      <c r="Y3045" s="37"/>
      <c r="Z3045" s="37"/>
      <c r="AA3045" s="37"/>
      <c r="AB3045" s="30"/>
      <c r="AC3045" s="30"/>
      <c r="AD3045" s="31"/>
      <c r="AE3045" s="30"/>
      <c r="AF3045" s="30"/>
      <c r="AG3045" s="32"/>
      <c r="AH3045" s="30"/>
      <c r="AJ3045" s="30"/>
      <c r="AK3045" s="30"/>
      <c r="AL3045" s="30"/>
      <c r="AM3045" s="30"/>
      <c r="AN3045" s="30"/>
      <c r="AO3045" s="30"/>
      <c r="AP3045" s="30"/>
      <c r="AQ3045" s="30"/>
      <c r="AR3045" s="30"/>
      <c r="AS3045" s="30"/>
      <c r="AT3045" s="30"/>
      <c r="AU3045" s="121"/>
      <c r="AV3045" s="129"/>
      <c r="AW3045" s="129"/>
      <c r="AX3045" s="129"/>
    </row>
    <row r="3046" spans="1:50" x14ac:dyDescent="0.25">
      <c r="A3046" s="154"/>
      <c r="B3046" s="28"/>
      <c r="C3046" s="155"/>
      <c r="D3046" s="155"/>
      <c r="E3046" s="155"/>
      <c r="F3046" s="29"/>
      <c r="G3046" s="29"/>
      <c r="H3046" s="29"/>
      <c r="I3046" s="29"/>
      <c r="J3046" s="29"/>
      <c r="K3046" s="155"/>
      <c r="L3046" s="155"/>
      <c r="M3046" s="155"/>
      <c r="N3046" s="155"/>
      <c r="O3046" s="155"/>
      <c r="P3046" s="155"/>
      <c r="Q3046" s="28"/>
      <c r="R3046" s="29"/>
      <c r="S3046" s="27"/>
      <c r="T3046" s="27"/>
      <c r="U3046" s="28"/>
      <c r="V3046" s="156"/>
      <c r="W3046" s="156"/>
      <c r="X3046" s="156"/>
      <c r="Y3046" s="37"/>
      <c r="Z3046" s="37"/>
      <c r="AA3046" s="37"/>
      <c r="AB3046" s="30"/>
      <c r="AC3046" s="30"/>
      <c r="AD3046" s="31"/>
      <c r="AE3046" s="30"/>
      <c r="AF3046" s="30"/>
      <c r="AG3046" s="32"/>
      <c r="AH3046" s="30"/>
      <c r="AJ3046" s="30"/>
      <c r="AK3046" s="30"/>
      <c r="AL3046" s="30"/>
      <c r="AM3046" s="30"/>
      <c r="AN3046" s="30"/>
      <c r="AO3046" s="30"/>
      <c r="AP3046" s="30"/>
      <c r="AQ3046" s="30"/>
      <c r="AR3046" s="30"/>
      <c r="AS3046" s="30"/>
      <c r="AT3046" s="30"/>
      <c r="AU3046" s="121"/>
      <c r="AV3046" s="129"/>
      <c r="AW3046" s="129"/>
      <c r="AX3046" s="129"/>
    </row>
    <row r="3047" spans="1:50" x14ac:dyDescent="0.25">
      <c r="A3047" s="154"/>
      <c r="B3047" s="28"/>
      <c r="C3047" s="155"/>
      <c r="D3047" s="155"/>
      <c r="E3047" s="155"/>
      <c r="F3047" s="29"/>
      <c r="G3047" s="29"/>
      <c r="H3047" s="29"/>
      <c r="I3047" s="29"/>
      <c r="J3047" s="29"/>
      <c r="K3047" s="155"/>
      <c r="L3047" s="155"/>
      <c r="M3047" s="155"/>
      <c r="N3047" s="155"/>
      <c r="O3047" s="155"/>
      <c r="P3047" s="155"/>
      <c r="Q3047" s="28"/>
      <c r="R3047" s="29"/>
      <c r="S3047" s="27"/>
      <c r="T3047" s="27"/>
      <c r="U3047" s="28"/>
      <c r="V3047" s="156"/>
      <c r="W3047" s="156"/>
      <c r="X3047" s="156"/>
      <c r="Y3047" s="37"/>
      <c r="Z3047" s="37"/>
      <c r="AA3047" s="37"/>
      <c r="AB3047" s="30"/>
      <c r="AC3047" s="30"/>
      <c r="AD3047" s="31"/>
      <c r="AE3047" s="30"/>
      <c r="AF3047" s="30"/>
      <c r="AG3047" s="32"/>
      <c r="AH3047" s="30"/>
      <c r="AJ3047" s="30"/>
      <c r="AK3047" s="30"/>
      <c r="AL3047" s="30"/>
      <c r="AM3047" s="30"/>
      <c r="AN3047" s="30"/>
      <c r="AO3047" s="30"/>
      <c r="AP3047" s="30"/>
      <c r="AQ3047" s="30"/>
      <c r="AR3047" s="30"/>
      <c r="AS3047" s="30"/>
      <c r="AT3047" s="30"/>
      <c r="AU3047" s="121"/>
      <c r="AV3047" s="129"/>
      <c r="AW3047" s="129"/>
      <c r="AX3047" s="129"/>
    </row>
    <row r="3048" spans="1:50" x14ac:dyDescent="0.25">
      <c r="A3048" s="154"/>
      <c r="B3048" s="28"/>
      <c r="C3048" s="155"/>
      <c r="D3048" s="155"/>
      <c r="E3048" s="155"/>
      <c r="F3048" s="29"/>
      <c r="G3048" s="29"/>
      <c r="H3048" s="29"/>
      <c r="I3048" s="29"/>
      <c r="J3048" s="29"/>
      <c r="K3048" s="155"/>
      <c r="L3048" s="155"/>
      <c r="M3048" s="155"/>
      <c r="N3048" s="155"/>
      <c r="O3048" s="155"/>
      <c r="P3048" s="155"/>
      <c r="Q3048" s="28"/>
      <c r="R3048" s="29"/>
      <c r="S3048" s="27"/>
      <c r="T3048" s="27"/>
      <c r="U3048" s="28"/>
      <c r="V3048" s="156"/>
      <c r="W3048" s="156"/>
      <c r="X3048" s="156"/>
      <c r="Y3048" s="37"/>
      <c r="Z3048" s="37"/>
      <c r="AA3048" s="37"/>
      <c r="AB3048" s="30"/>
      <c r="AC3048" s="30"/>
      <c r="AD3048" s="31"/>
      <c r="AE3048" s="30"/>
      <c r="AF3048" s="30"/>
      <c r="AG3048" s="32"/>
      <c r="AH3048" s="30"/>
      <c r="AJ3048" s="30"/>
      <c r="AK3048" s="30"/>
      <c r="AL3048" s="30"/>
      <c r="AM3048" s="30"/>
      <c r="AN3048" s="30"/>
      <c r="AO3048" s="30"/>
      <c r="AP3048" s="30"/>
      <c r="AQ3048" s="30"/>
      <c r="AR3048" s="30"/>
      <c r="AS3048" s="30"/>
      <c r="AT3048" s="30"/>
      <c r="AU3048" s="121"/>
      <c r="AV3048" s="129"/>
      <c r="AW3048" s="129"/>
      <c r="AX3048" s="129"/>
    </row>
    <row r="3049" spans="1:50" x14ac:dyDescent="0.25">
      <c r="A3049" s="154"/>
      <c r="B3049" s="28"/>
      <c r="C3049" s="155"/>
      <c r="D3049" s="155"/>
      <c r="E3049" s="155"/>
      <c r="F3049" s="29"/>
      <c r="G3049" s="29"/>
      <c r="H3049" s="29"/>
      <c r="I3049" s="29"/>
      <c r="J3049" s="29"/>
      <c r="K3049" s="155"/>
      <c r="L3049" s="155"/>
      <c r="M3049" s="155"/>
      <c r="N3049" s="155"/>
      <c r="O3049" s="155"/>
      <c r="P3049" s="155"/>
      <c r="Q3049" s="28"/>
      <c r="R3049" s="29"/>
      <c r="S3049" s="27"/>
      <c r="T3049" s="27"/>
      <c r="U3049" s="28"/>
      <c r="V3049" s="156"/>
      <c r="W3049" s="156"/>
      <c r="X3049" s="156"/>
      <c r="Y3049" s="37"/>
      <c r="Z3049" s="37"/>
      <c r="AA3049" s="37"/>
      <c r="AB3049" s="30"/>
      <c r="AC3049" s="30"/>
      <c r="AD3049" s="31"/>
      <c r="AE3049" s="30"/>
      <c r="AF3049" s="30"/>
      <c r="AG3049" s="32"/>
      <c r="AH3049" s="30"/>
      <c r="AJ3049" s="30"/>
      <c r="AK3049" s="30"/>
      <c r="AL3049" s="30"/>
      <c r="AM3049" s="30"/>
      <c r="AN3049" s="30"/>
      <c r="AO3049" s="30"/>
      <c r="AP3049" s="30"/>
      <c r="AQ3049" s="30"/>
      <c r="AR3049" s="30"/>
      <c r="AS3049" s="30"/>
      <c r="AT3049" s="30"/>
      <c r="AU3049" s="121"/>
      <c r="AV3049" s="129"/>
      <c r="AW3049" s="129"/>
      <c r="AX3049" s="129"/>
    </row>
    <row r="3050" spans="1:50" x14ac:dyDescent="0.25">
      <c r="A3050" s="154"/>
      <c r="B3050" s="28"/>
      <c r="C3050" s="155"/>
      <c r="D3050" s="155"/>
      <c r="E3050" s="155"/>
      <c r="F3050" s="29"/>
      <c r="G3050" s="29"/>
      <c r="H3050" s="29"/>
      <c r="I3050" s="29"/>
      <c r="J3050" s="29"/>
      <c r="K3050" s="155"/>
      <c r="L3050" s="155"/>
      <c r="M3050" s="155"/>
      <c r="N3050" s="155"/>
      <c r="O3050" s="155"/>
      <c r="P3050" s="155"/>
      <c r="Q3050" s="28"/>
      <c r="R3050" s="29"/>
      <c r="S3050" s="27"/>
      <c r="T3050" s="27"/>
      <c r="U3050" s="28"/>
      <c r="V3050" s="156"/>
      <c r="W3050" s="156"/>
      <c r="X3050" s="156"/>
      <c r="Y3050" s="37"/>
      <c r="Z3050" s="37"/>
      <c r="AA3050" s="37"/>
      <c r="AB3050" s="30"/>
      <c r="AC3050" s="30"/>
      <c r="AD3050" s="31"/>
      <c r="AE3050" s="30"/>
      <c r="AF3050" s="30"/>
      <c r="AG3050" s="32"/>
      <c r="AH3050" s="30"/>
      <c r="AJ3050" s="30"/>
      <c r="AK3050" s="30"/>
      <c r="AL3050" s="30"/>
      <c r="AM3050" s="30"/>
      <c r="AN3050" s="30"/>
      <c r="AO3050" s="30"/>
      <c r="AP3050" s="30"/>
      <c r="AQ3050" s="30"/>
      <c r="AR3050" s="30"/>
      <c r="AS3050" s="30"/>
      <c r="AT3050" s="30"/>
      <c r="AU3050" s="121"/>
      <c r="AV3050" s="129"/>
      <c r="AW3050" s="129"/>
      <c r="AX3050" s="129"/>
    </row>
    <row r="3051" spans="1:50" x14ac:dyDescent="0.25">
      <c r="A3051" s="154"/>
      <c r="B3051" s="28"/>
      <c r="C3051" s="155"/>
      <c r="D3051" s="155"/>
      <c r="E3051" s="155"/>
      <c r="F3051" s="29"/>
      <c r="G3051" s="29"/>
      <c r="H3051" s="29"/>
      <c r="I3051" s="29"/>
      <c r="J3051" s="29"/>
      <c r="K3051" s="155"/>
      <c r="L3051" s="155"/>
      <c r="M3051" s="155"/>
      <c r="N3051" s="155"/>
      <c r="O3051" s="155"/>
      <c r="P3051" s="155"/>
      <c r="Q3051" s="28"/>
      <c r="R3051" s="29"/>
      <c r="S3051" s="27"/>
      <c r="T3051" s="27"/>
      <c r="U3051" s="28"/>
      <c r="V3051" s="156"/>
      <c r="W3051" s="156"/>
      <c r="X3051" s="156"/>
      <c r="Y3051" s="37"/>
      <c r="Z3051" s="37"/>
      <c r="AA3051" s="37"/>
      <c r="AB3051" s="30"/>
      <c r="AC3051" s="30"/>
      <c r="AD3051" s="31"/>
      <c r="AE3051" s="30"/>
      <c r="AF3051" s="30"/>
      <c r="AG3051" s="32"/>
      <c r="AH3051" s="30"/>
      <c r="AJ3051" s="30"/>
      <c r="AK3051" s="30"/>
      <c r="AL3051" s="30"/>
      <c r="AM3051" s="30"/>
      <c r="AN3051" s="30"/>
      <c r="AO3051" s="30"/>
      <c r="AP3051" s="30"/>
      <c r="AQ3051" s="30"/>
      <c r="AR3051" s="30"/>
      <c r="AS3051" s="30"/>
      <c r="AT3051" s="30"/>
      <c r="AU3051" s="121"/>
      <c r="AV3051" s="129"/>
      <c r="AW3051" s="129"/>
      <c r="AX3051" s="129"/>
    </row>
    <row r="3052" spans="1:50" x14ac:dyDescent="0.25">
      <c r="A3052" s="154"/>
      <c r="B3052" s="28"/>
      <c r="C3052" s="155"/>
      <c r="D3052" s="155"/>
      <c r="E3052" s="155"/>
      <c r="F3052" s="29"/>
      <c r="G3052" s="29"/>
      <c r="H3052" s="29"/>
      <c r="I3052" s="29"/>
      <c r="J3052" s="29"/>
      <c r="K3052" s="155"/>
      <c r="L3052" s="155"/>
      <c r="M3052" s="155"/>
      <c r="N3052" s="155"/>
      <c r="O3052" s="155"/>
      <c r="P3052" s="155"/>
      <c r="Q3052" s="28"/>
      <c r="R3052" s="29"/>
      <c r="S3052" s="27"/>
      <c r="T3052" s="27"/>
      <c r="U3052" s="28"/>
      <c r="V3052" s="156"/>
      <c r="W3052" s="156"/>
      <c r="X3052" s="156"/>
      <c r="Y3052" s="37"/>
      <c r="Z3052" s="37"/>
      <c r="AA3052" s="37"/>
      <c r="AB3052" s="30"/>
      <c r="AC3052" s="30"/>
      <c r="AD3052" s="31"/>
      <c r="AE3052" s="30"/>
      <c r="AF3052" s="30"/>
      <c r="AG3052" s="32"/>
      <c r="AH3052" s="30"/>
      <c r="AJ3052" s="30"/>
      <c r="AK3052" s="30"/>
      <c r="AL3052" s="30"/>
      <c r="AM3052" s="30"/>
      <c r="AN3052" s="30"/>
      <c r="AO3052" s="30"/>
      <c r="AP3052" s="30"/>
      <c r="AQ3052" s="30"/>
      <c r="AR3052" s="30"/>
      <c r="AS3052" s="30"/>
      <c r="AT3052" s="30"/>
      <c r="AU3052" s="121"/>
      <c r="AV3052" s="129"/>
      <c r="AW3052" s="129"/>
      <c r="AX3052" s="129"/>
    </row>
    <row r="3053" spans="1:50" x14ac:dyDescent="0.25">
      <c r="A3053" s="154"/>
      <c r="B3053" s="28"/>
      <c r="C3053" s="155"/>
      <c r="D3053" s="155"/>
      <c r="E3053" s="155"/>
      <c r="F3053" s="29"/>
      <c r="G3053" s="29"/>
      <c r="H3053" s="29"/>
      <c r="I3053" s="29"/>
      <c r="J3053" s="29"/>
      <c r="K3053" s="155"/>
      <c r="L3053" s="155"/>
      <c r="M3053" s="155"/>
      <c r="N3053" s="155"/>
      <c r="O3053" s="155"/>
      <c r="P3053" s="155"/>
      <c r="Q3053" s="28"/>
      <c r="R3053" s="29"/>
      <c r="S3053" s="27"/>
      <c r="T3053" s="27"/>
      <c r="U3053" s="28"/>
      <c r="V3053" s="156"/>
      <c r="W3053" s="156"/>
      <c r="X3053" s="156"/>
      <c r="Y3053" s="37"/>
      <c r="Z3053" s="37"/>
      <c r="AA3053" s="37"/>
      <c r="AB3053" s="30"/>
      <c r="AC3053" s="30"/>
      <c r="AD3053" s="31"/>
      <c r="AE3053" s="30"/>
      <c r="AF3053" s="30"/>
      <c r="AG3053" s="32"/>
      <c r="AH3053" s="30"/>
      <c r="AJ3053" s="30"/>
      <c r="AK3053" s="30"/>
      <c r="AL3053" s="30"/>
      <c r="AM3053" s="30"/>
      <c r="AN3053" s="30"/>
      <c r="AO3053" s="30"/>
      <c r="AP3053" s="30"/>
      <c r="AQ3053" s="30"/>
      <c r="AR3053" s="30"/>
      <c r="AS3053" s="30"/>
      <c r="AT3053" s="30"/>
      <c r="AU3053" s="121"/>
      <c r="AV3053" s="129"/>
      <c r="AW3053" s="129"/>
      <c r="AX3053" s="129"/>
    </row>
    <row r="3054" spans="1:50" x14ac:dyDescent="0.25">
      <c r="A3054" s="154"/>
      <c r="B3054" s="28"/>
      <c r="C3054" s="155"/>
      <c r="D3054" s="155"/>
      <c r="E3054" s="155"/>
      <c r="F3054" s="29"/>
      <c r="G3054" s="29"/>
      <c r="H3054" s="29"/>
      <c r="I3054" s="29"/>
      <c r="J3054" s="29"/>
      <c r="K3054" s="155"/>
      <c r="L3054" s="155"/>
      <c r="M3054" s="155"/>
      <c r="N3054" s="155"/>
      <c r="O3054" s="155"/>
      <c r="P3054" s="155"/>
      <c r="Q3054" s="28"/>
      <c r="R3054" s="29"/>
      <c r="S3054" s="27"/>
      <c r="T3054" s="27"/>
      <c r="U3054" s="28"/>
      <c r="V3054" s="156"/>
      <c r="W3054" s="156"/>
      <c r="X3054" s="156"/>
      <c r="Y3054" s="37"/>
      <c r="Z3054" s="37"/>
      <c r="AA3054" s="37"/>
      <c r="AB3054" s="30"/>
      <c r="AC3054" s="30"/>
      <c r="AD3054" s="31"/>
      <c r="AE3054" s="30"/>
      <c r="AF3054" s="30"/>
      <c r="AG3054" s="32"/>
      <c r="AH3054" s="30"/>
      <c r="AJ3054" s="30"/>
      <c r="AK3054" s="30"/>
      <c r="AL3054" s="30"/>
      <c r="AM3054" s="30"/>
      <c r="AN3054" s="30"/>
      <c r="AO3054" s="30"/>
      <c r="AP3054" s="30"/>
      <c r="AQ3054" s="30"/>
      <c r="AR3054" s="30"/>
      <c r="AS3054" s="30"/>
      <c r="AT3054" s="30"/>
      <c r="AU3054" s="121"/>
      <c r="AV3054" s="129"/>
      <c r="AW3054" s="129"/>
      <c r="AX3054" s="129"/>
    </row>
    <row r="3055" spans="1:50" x14ac:dyDescent="0.25">
      <c r="A3055" s="154"/>
      <c r="B3055" s="28"/>
      <c r="C3055" s="155"/>
      <c r="D3055" s="155"/>
      <c r="E3055" s="155"/>
      <c r="F3055" s="29"/>
      <c r="G3055" s="29"/>
      <c r="H3055" s="29"/>
      <c r="I3055" s="29"/>
      <c r="J3055" s="29"/>
      <c r="K3055" s="155"/>
      <c r="L3055" s="155"/>
      <c r="M3055" s="155"/>
      <c r="N3055" s="155"/>
      <c r="O3055" s="155"/>
      <c r="P3055" s="155"/>
      <c r="Q3055" s="28"/>
      <c r="R3055" s="29"/>
      <c r="S3055" s="27"/>
      <c r="T3055" s="27"/>
      <c r="U3055" s="28"/>
      <c r="V3055" s="156"/>
      <c r="W3055" s="156"/>
      <c r="X3055" s="156"/>
      <c r="Y3055" s="37"/>
      <c r="Z3055" s="37"/>
      <c r="AA3055" s="37"/>
      <c r="AB3055" s="30"/>
      <c r="AC3055" s="30"/>
      <c r="AD3055" s="31"/>
      <c r="AE3055" s="30"/>
      <c r="AF3055" s="30"/>
      <c r="AG3055" s="32"/>
      <c r="AH3055" s="30"/>
      <c r="AJ3055" s="30"/>
      <c r="AK3055" s="30"/>
      <c r="AL3055" s="30"/>
      <c r="AM3055" s="30"/>
      <c r="AN3055" s="30"/>
      <c r="AO3055" s="30"/>
      <c r="AP3055" s="30"/>
      <c r="AQ3055" s="30"/>
      <c r="AR3055" s="30"/>
      <c r="AS3055" s="30"/>
      <c r="AT3055" s="30"/>
      <c r="AU3055" s="121"/>
      <c r="AV3055" s="129"/>
      <c r="AW3055" s="129"/>
      <c r="AX3055" s="129"/>
    </row>
    <row r="3056" spans="1:50" x14ac:dyDescent="0.25">
      <c r="A3056" s="154"/>
      <c r="B3056" s="28"/>
      <c r="C3056" s="155"/>
      <c r="D3056" s="155"/>
      <c r="E3056" s="155"/>
      <c r="F3056" s="29"/>
      <c r="G3056" s="29"/>
      <c r="H3056" s="29"/>
      <c r="I3056" s="29"/>
      <c r="J3056" s="29"/>
      <c r="K3056" s="155"/>
      <c r="L3056" s="155"/>
      <c r="M3056" s="155"/>
      <c r="N3056" s="155"/>
      <c r="O3056" s="155"/>
      <c r="P3056" s="155"/>
      <c r="Q3056" s="28"/>
      <c r="R3056" s="29"/>
      <c r="S3056" s="27"/>
      <c r="T3056" s="27"/>
      <c r="U3056" s="28"/>
      <c r="V3056" s="156"/>
      <c r="W3056" s="156"/>
      <c r="X3056" s="156"/>
      <c r="Y3056" s="37"/>
      <c r="Z3056" s="37"/>
      <c r="AA3056" s="37"/>
      <c r="AB3056" s="30"/>
      <c r="AC3056" s="30"/>
      <c r="AD3056" s="31"/>
      <c r="AE3056" s="30"/>
      <c r="AF3056" s="30"/>
      <c r="AG3056" s="32"/>
      <c r="AH3056" s="30"/>
      <c r="AJ3056" s="30"/>
      <c r="AK3056" s="30"/>
      <c r="AL3056" s="30"/>
      <c r="AM3056" s="30"/>
      <c r="AN3056" s="30"/>
      <c r="AO3056" s="30"/>
      <c r="AP3056" s="30"/>
      <c r="AQ3056" s="30"/>
      <c r="AR3056" s="30"/>
      <c r="AS3056" s="30"/>
      <c r="AT3056" s="30"/>
      <c r="AU3056" s="121"/>
      <c r="AV3056" s="129"/>
      <c r="AW3056" s="129"/>
      <c r="AX3056" s="129"/>
    </row>
    <row r="3057" spans="1:50" x14ac:dyDescent="0.25">
      <c r="A3057" s="154"/>
      <c r="B3057" s="28"/>
      <c r="C3057" s="155"/>
      <c r="D3057" s="155"/>
      <c r="E3057" s="155"/>
      <c r="F3057" s="29"/>
      <c r="G3057" s="29"/>
      <c r="H3057" s="29"/>
      <c r="I3057" s="29"/>
      <c r="J3057" s="29"/>
      <c r="K3057" s="155"/>
      <c r="L3057" s="155"/>
      <c r="M3057" s="155"/>
      <c r="N3057" s="155"/>
      <c r="O3057" s="155"/>
      <c r="P3057" s="155"/>
      <c r="Q3057" s="28"/>
      <c r="R3057" s="29"/>
      <c r="S3057" s="27"/>
      <c r="T3057" s="27"/>
      <c r="U3057" s="28"/>
      <c r="V3057" s="156"/>
      <c r="W3057" s="156"/>
      <c r="X3057" s="156"/>
      <c r="Y3057" s="37"/>
      <c r="Z3057" s="37"/>
      <c r="AA3057" s="37"/>
      <c r="AB3057" s="30"/>
      <c r="AC3057" s="30"/>
      <c r="AD3057" s="31"/>
      <c r="AE3057" s="30"/>
      <c r="AF3057" s="30"/>
      <c r="AG3057" s="32"/>
      <c r="AH3057" s="30"/>
      <c r="AJ3057" s="30"/>
      <c r="AK3057" s="30"/>
      <c r="AL3057" s="30"/>
      <c r="AM3057" s="30"/>
      <c r="AN3057" s="30"/>
      <c r="AO3057" s="30"/>
      <c r="AP3057" s="30"/>
      <c r="AQ3057" s="30"/>
      <c r="AR3057" s="30"/>
      <c r="AS3057" s="30"/>
      <c r="AT3057" s="30"/>
      <c r="AU3057" s="121"/>
      <c r="AV3057" s="129"/>
      <c r="AW3057" s="129"/>
      <c r="AX3057" s="129"/>
    </row>
    <row r="3058" spans="1:50" x14ac:dyDescent="0.25">
      <c r="A3058" s="154"/>
      <c r="B3058" s="28"/>
      <c r="C3058" s="155"/>
      <c r="D3058" s="155"/>
      <c r="E3058" s="155"/>
      <c r="F3058" s="29"/>
      <c r="G3058" s="29"/>
      <c r="H3058" s="29"/>
      <c r="I3058" s="29"/>
      <c r="J3058" s="29"/>
      <c r="K3058" s="155"/>
      <c r="L3058" s="155"/>
      <c r="M3058" s="155"/>
      <c r="N3058" s="155"/>
      <c r="O3058" s="155"/>
      <c r="P3058" s="155"/>
      <c r="Q3058" s="28"/>
      <c r="R3058" s="29"/>
      <c r="S3058" s="27"/>
      <c r="T3058" s="27"/>
      <c r="U3058" s="28"/>
      <c r="V3058" s="156"/>
      <c r="W3058" s="156"/>
      <c r="X3058" s="156"/>
      <c r="Y3058" s="37"/>
      <c r="Z3058" s="37"/>
      <c r="AA3058" s="37"/>
      <c r="AB3058" s="30"/>
      <c r="AC3058" s="30"/>
      <c r="AD3058" s="31"/>
      <c r="AE3058" s="30"/>
      <c r="AF3058" s="30"/>
      <c r="AG3058" s="32"/>
      <c r="AH3058" s="30"/>
      <c r="AJ3058" s="30"/>
      <c r="AK3058" s="30"/>
      <c r="AL3058" s="30"/>
      <c r="AM3058" s="30"/>
      <c r="AN3058" s="30"/>
      <c r="AO3058" s="30"/>
      <c r="AP3058" s="30"/>
      <c r="AQ3058" s="30"/>
      <c r="AR3058" s="30"/>
      <c r="AS3058" s="30"/>
      <c r="AT3058" s="30"/>
      <c r="AU3058" s="121"/>
      <c r="AV3058" s="129"/>
      <c r="AW3058" s="129"/>
      <c r="AX3058" s="129"/>
    </row>
    <row r="3059" spans="1:50" x14ac:dyDescent="0.25">
      <c r="A3059" s="154"/>
      <c r="B3059" s="28"/>
      <c r="C3059" s="155"/>
      <c r="D3059" s="155"/>
      <c r="E3059" s="155"/>
      <c r="F3059" s="29"/>
      <c r="G3059" s="29"/>
      <c r="H3059" s="29"/>
      <c r="I3059" s="29"/>
      <c r="J3059" s="29"/>
      <c r="K3059" s="155"/>
      <c r="L3059" s="155"/>
      <c r="M3059" s="155"/>
      <c r="N3059" s="155"/>
      <c r="O3059" s="155"/>
      <c r="P3059" s="155"/>
      <c r="Q3059" s="28"/>
      <c r="R3059" s="29"/>
      <c r="S3059" s="27"/>
      <c r="T3059" s="27"/>
      <c r="U3059" s="28"/>
      <c r="V3059" s="156"/>
      <c r="W3059" s="156"/>
      <c r="X3059" s="156"/>
      <c r="Y3059" s="37"/>
      <c r="Z3059" s="37"/>
      <c r="AA3059" s="37"/>
      <c r="AB3059" s="30"/>
      <c r="AC3059" s="30"/>
      <c r="AD3059" s="31"/>
      <c r="AE3059" s="30"/>
      <c r="AF3059" s="30"/>
      <c r="AG3059" s="32"/>
      <c r="AH3059" s="30"/>
      <c r="AJ3059" s="30"/>
      <c r="AK3059" s="30"/>
      <c r="AL3059" s="30"/>
      <c r="AM3059" s="30"/>
      <c r="AN3059" s="30"/>
      <c r="AO3059" s="30"/>
      <c r="AP3059" s="30"/>
      <c r="AQ3059" s="30"/>
      <c r="AR3059" s="30"/>
      <c r="AS3059" s="30"/>
      <c r="AT3059" s="30"/>
      <c r="AU3059" s="121"/>
      <c r="AV3059" s="129"/>
      <c r="AW3059" s="129"/>
      <c r="AX3059" s="129"/>
    </row>
    <row r="3060" spans="1:50" x14ac:dyDescent="0.25">
      <c r="A3060" s="154"/>
      <c r="B3060" s="28"/>
      <c r="C3060" s="155"/>
      <c r="D3060" s="155"/>
      <c r="E3060" s="155"/>
      <c r="F3060" s="29"/>
      <c r="G3060" s="29"/>
      <c r="H3060" s="29"/>
      <c r="I3060" s="29"/>
      <c r="J3060" s="29"/>
      <c r="K3060" s="155"/>
      <c r="L3060" s="155"/>
      <c r="M3060" s="155"/>
      <c r="N3060" s="155"/>
      <c r="O3060" s="155"/>
      <c r="P3060" s="155"/>
      <c r="Q3060" s="28"/>
      <c r="R3060" s="29"/>
      <c r="S3060" s="27"/>
      <c r="T3060" s="27"/>
      <c r="U3060" s="28"/>
      <c r="V3060" s="156"/>
      <c r="W3060" s="156"/>
      <c r="X3060" s="156"/>
      <c r="Y3060" s="37"/>
      <c r="Z3060" s="37"/>
      <c r="AA3060" s="37"/>
      <c r="AB3060" s="30"/>
      <c r="AC3060" s="30"/>
      <c r="AD3060" s="31"/>
      <c r="AE3060" s="30"/>
      <c r="AF3060" s="30"/>
      <c r="AG3060" s="32"/>
      <c r="AH3060" s="30"/>
      <c r="AJ3060" s="30"/>
      <c r="AK3060" s="30"/>
      <c r="AL3060" s="30"/>
      <c r="AM3060" s="30"/>
      <c r="AN3060" s="30"/>
      <c r="AO3060" s="30"/>
      <c r="AP3060" s="30"/>
      <c r="AQ3060" s="30"/>
      <c r="AR3060" s="30"/>
      <c r="AS3060" s="30"/>
      <c r="AT3060" s="30"/>
      <c r="AU3060" s="121"/>
      <c r="AV3060" s="129"/>
      <c r="AW3060" s="129"/>
      <c r="AX3060" s="129"/>
    </row>
    <row r="3061" spans="1:50" x14ac:dyDescent="0.25">
      <c r="A3061" s="154"/>
      <c r="B3061" s="28"/>
      <c r="C3061" s="155"/>
      <c r="D3061" s="155"/>
      <c r="E3061" s="155"/>
      <c r="F3061" s="29"/>
      <c r="G3061" s="29"/>
      <c r="H3061" s="29"/>
      <c r="I3061" s="29"/>
      <c r="J3061" s="29"/>
      <c r="K3061" s="155"/>
      <c r="L3061" s="155"/>
      <c r="M3061" s="155"/>
      <c r="N3061" s="155"/>
      <c r="O3061" s="155"/>
      <c r="P3061" s="155"/>
      <c r="Q3061" s="28"/>
      <c r="R3061" s="29"/>
      <c r="S3061" s="27"/>
      <c r="T3061" s="27"/>
      <c r="U3061" s="28"/>
      <c r="V3061" s="156"/>
      <c r="W3061" s="156"/>
      <c r="X3061" s="156"/>
      <c r="Y3061" s="37"/>
      <c r="Z3061" s="37"/>
      <c r="AA3061" s="37"/>
      <c r="AB3061" s="30"/>
      <c r="AC3061" s="30"/>
      <c r="AD3061" s="31"/>
      <c r="AE3061" s="30"/>
      <c r="AF3061" s="30"/>
      <c r="AG3061" s="32"/>
      <c r="AH3061" s="30"/>
      <c r="AJ3061" s="30"/>
      <c r="AK3061" s="30"/>
      <c r="AL3061" s="30"/>
      <c r="AM3061" s="30"/>
      <c r="AN3061" s="30"/>
      <c r="AO3061" s="30"/>
      <c r="AP3061" s="30"/>
      <c r="AQ3061" s="30"/>
      <c r="AR3061" s="30"/>
      <c r="AS3061" s="30"/>
      <c r="AT3061" s="30"/>
      <c r="AU3061" s="121"/>
      <c r="AV3061" s="129"/>
      <c r="AW3061" s="129"/>
      <c r="AX3061" s="129"/>
    </row>
    <row r="3062" spans="1:50" x14ac:dyDescent="0.25">
      <c r="A3062" s="154"/>
      <c r="B3062" s="28"/>
      <c r="C3062" s="155"/>
      <c r="D3062" s="155"/>
      <c r="E3062" s="155"/>
      <c r="F3062" s="29"/>
      <c r="G3062" s="29"/>
      <c r="H3062" s="29"/>
      <c r="I3062" s="29"/>
      <c r="J3062" s="29"/>
      <c r="K3062" s="155"/>
      <c r="L3062" s="155"/>
      <c r="M3062" s="155"/>
      <c r="N3062" s="155"/>
      <c r="O3062" s="155"/>
      <c r="P3062" s="155"/>
      <c r="Q3062" s="28"/>
      <c r="R3062" s="29"/>
      <c r="S3062" s="27"/>
      <c r="T3062" s="27"/>
      <c r="U3062" s="28"/>
      <c r="V3062" s="156"/>
      <c r="W3062" s="156"/>
      <c r="X3062" s="156"/>
      <c r="Y3062" s="37"/>
      <c r="Z3062" s="37"/>
      <c r="AA3062" s="37"/>
      <c r="AB3062" s="30"/>
      <c r="AC3062" s="30"/>
      <c r="AD3062" s="31"/>
      <c r="AE3062" s="30"/>
      <c r="AF3062" s="30"/>
      <c r="AG3062" s="32"/>
      <c r="AH3062" s="30"/>
      <c r="AJ3062" s="30"/>
      <c r="AK3062" s="30"/>
      <c r="AL3062" s="30"/>
      <c r="AM3062" s="30"/>
      <c r="AN3062" s="30"/>
      <c r="AO3062" s="30"/>
      <c r="AP3062" s="30"/>
      <c r="AQ3062" s="30"/>
      <c r="AR3062" s="30"/>
      <c r="AS3062" s="30"/>
      <c r="AT3062" s="30"/>
      <c r="AU3062" s="121"/>
      <c r="AV3062" s="129"/>
      <c r="AW3062" s="129"/>
      <c r="AX3062" s="129"/>
    </row>
    <row r="3063" spans="1:50" x14ac:dyDescent="0.25">
      <c r="A3063" s="154"/>
      <c r="B3063" s="28"/>
      <c r="C3063" s="155"/>
      <c r="D3063" s="155"/>
      <c r="E3063" s="155"/>
      <c r="F3063" s="29"/>
      <c r="G3063" s="29"/>
      <c r="H3063" s="29"/>
      <c r="I3063" s="29"/>
      <c r="J3063" s="29"/>
      <c r="K3063" s="155"/>
      <c r="L3063" s="155"/>
      <c r="M3063" s="155"/>
      <c r="N3063" s="155"/>
      <c r="O3063" s="155"/>
      <c r="P3063" s="155"/>
      <c r="Q3063" s="28"/>
      <c r="R3063" s="29"/>
      <c r="S3063" s="27"/>
      <c r="T3063" s="27"/>
      <c r="U3063" s="28"/>
      <c r="V3063" s="156"/>
      <c r="W3063" s="156"/>
      <c r="X3063" s="156"/>
      <c r="Y3063" s="37"/>
      <c r="Z3063" s="37"/>
      <c r="AA3063" s="37"/>
      <c r="AB3063" s="30"/>
      <c r="AC3063" s="30"/>
      <c r="AD3063" s="31"/>
      <c r="AE3063" s="30"/>
      <c r="AF3063" s="30"/>
      <c r="AG3063" s="32"/>
      <c r="AH3063" s="30"/>
      <c r="AJ3063" s="30"/>
      <c r="AK3063" s="30"/>
      <c r="AL3063" s="30"/>
      <c r="AM3063" s="30"/>
      <c r="AN3063" s="30"/>
      <c r="AO3063" s="30"/>
      <c r="AP3063" s="30"/>
      <c r="AQ3063" s="30"/>
      <c r="AR3063" s="30"/>
      <c r="AS3063" s="30"/>
      <c r="AT3063" s="30"/>
      <c r="AU3063" s="121"/>
      <c r="AV3063" s="129"/>
      <c r="AW3063" s="129"/>
      <c r="AX3063" s="129"/>
    </row>
    <row r="3064" spans="1:50" x14ac:dyDescent="0.25">
      <c r="A3064" s="154"/>
      <c r="B3064" s="28"/>
      <c r="C3064" s="155"/>
      <c r="D3064" s="155"/>
      <c r="E3064" s="155"/>
      <c r="F3064" s="29"/>
      <c r="G3064" s="29"/>
      <c r="H3064" s="29"/>
      <c r="I3064" s="29"/>
      <c r="J3064" s="29"/>
      <c r="K3064" s="155"/>
      <c r="L3064" s="155"/>
      <c r="M3064" s="155"/>
      <c r="N3064" s="155"/>
      <c r="O3064" s="155"/>
      <c r="P3064" s="155"/>
      <c r="Q3064" s="28"/>
      <c r="R3064" s="29"/>
      <c r="S3064" s="27"/>
      <c r="T3064" s="27"/>
      <c r="U3064" s="28"/>
      <c r="V3064" s="156"/>
      <c r="W3064" s="156"/>
      <c r="X3064" s="156"/>
      <c r="Y3064" s="37"/>
      <c r="Z3064" s="37"/>
      <c r="AA3064" s="37"/>
      <c r="AB3064" s="30"/>
      <c r="AC3064" s="30"/>
      <c r="AD3064" s="31"/>
      <c r="AE3064" s="30"/>
      <c r="AF3064" s="30"/>
      <c r="AG3064" s="32"/>
      <c r="AH3064" s="30"/>
      <c r="AJ3064" s="30"/>
      <c r="AK3064" s="30"/>
      <c r="AL3064" s="30"/>
      <c r="AM3064" s="30"/>
      <c r="AN3064" s="30"/>
      <c r="AO3064" s="30"/>
      <c r="AP3064" s="30"/>
      <c r="AQ3064" s="30"/>
      <c r="AR3064" s="30"/>
      <c r="AS3064" s="30"/>
      <c r="AT3064" s="30"/>
      <c r="AU3064" s="121"/>
      <c r="AV3064" s="129"/>
      <c r="AW3064" s="129"/>
      <c r="AX3064" s="129"/>
    </row>
    <row r="3065" spans="1:50" x14ac:dyDescent="0.25">
      <c r="A3065" s="154"/>
      <c r="B3065" s="28"/>
      <c r="C3065" s="155"/>
      <c r="D3065" s="155"/>
      <c r="E3065" s="155"/>
      <c r="F3065" s="29"/>
      <c r="G3065" s="29"/>
      <c r="H3065" s="29"/>
      <c r="I3065" s="29"/>
      <c r="J3065" s="29"/>
      <c r="K3065" s="155"/>
      <c r="L3065" s="155"/>
      <c r="M3065" s="155"/>
      <c r="N3065" s="155"/>
      <c r="O3065" s="155"/>
      <c r="P3065" s="155"/>
      <c r="Q3065" s="28"/>
      <c r="R3065" s="29"/>
      <c r="S3065" s="27"/>
      <c r="T3065" s="27"/>
      <c r="U3065" s="28"/>
      <c r="V3065" s="156"/>
      <c r="W3065" s="156"/>
      <c r="X3065" s="156"/>
      <c r="Y3065" s="37"/>
      <c r="Z3065" s="37"/>
      <c r="AA3065" s="37"/>
      <c r="AB3065" s="30"/>
      <c r="AC3065" s="30"/>
      <c r="AD3065" s="31"/>
      <c r="AE3065" s="30"/>
      <c r="AF3065" s="30"/>
      <c r="AG3065" s="32"/>
      <c r="AH3065" s="30"/>
      <c r="AJ3065" s="30"/>
      <c r="AK3065" s="30"/>
      <c r="AL3065" s="30"/>
      <c r="AM3065" s="30"/>
      <c r="AN3065" s="30"/>
      <c r="AO3065" s="30"/>
      <c r="AP3065" s="30"/>
      <c r="AQ3065" s="30"/>
      <c r="AR3065" s="30"/>
      <c r="AS3065" s="30"/>
      <c r="AT3065" s="30"/>
      <c r="AU3065" s="121"/>
      <c r="AV3065" s="129"/>
      <c r="AW3065" s="129"/>
      <c r="AX3065" s="129"/>
    </row>
    <row r="3066" spans="1:50" x14ac:dyDescent="0.25">
      <c r="A3066" s="154"/>
      <c r="B3066" s="28"/>
      <c r="C3066" s="155"/>
      <c r="D3066" s="155"/>
      <c r="E3066" s="155"/>
      <c r="F3066" s="29"/>
      <c r="G3066" s="29"/>
      <c r="H3066" s="29"/>
      <c r="I3066" s="29"/>
      <c r="J3066" s="29"/>
      <c r="K3066" s="155"/>
      <c r="L3066" s="155"/>
      <c r="M3066" s="155"/>
      <c r="N3066" s="155"/>
      <c r="O3066" s="155"/>
      <c r="P3066" s="155"/>
      <c r="Q3066" s="28"/>
      <c r="R3066" s="29"/>
      <c r="S3066" s="27"/>
      <c r="T3066" s="27"/>
      <c r="U3066" s="28"/>
      <c r="V3066" s="156"/>
      <c r="W3066" s="156"/>
      <c r="X3066" s="156"/>
      <c r="Y3066" s="37"/>
      <c r="Z3066" s="37"/>
      <c r="AA3066" s="37"/>
      <c r="AB3066" s="30"/>
      <c r="AC3066" s="30"/>
      <c r="AD3066" s="31"/>
      <c r="AE3066" s="30"/>
      <c r="AF3066" s="30"/>
      <c r="AG3066" s="32"/>
      <c r="AH3066" s="30"/>
      <c r="AJ3066" s="30"/>
      <c r="AK3066" s="30"/>
      <c r="AL3066" s="30"/>
      <c r="AM3066" s="30"/>
      <c r="AN3066" s="30"/>
      <c r="AO3066" s="30"/>
      <c r="AP3066" s="30"/>
      <c r="AQ3066" s="30"/>
      <c r="AR3066" s="30"/>
      <c r="AS3066" s="30"/>
      <c r="AT3066" s="30"/>
      <c r="AU3066" s="121"/>
      <c r="AV3066" s="129"/>
      <c r="AW3066" s="129"/>
      <c r="AX3066" s="129"/>
    </row>
    <row r="3067" spans="1:50" x14ac:dyDescent="0.25">
      <c r="A3067" s="154"/>
      <c r="B3067" s="28"/>
      <c r="C3067" s="155"/>
      <c r="D3067" s="155"/>
      <c r="E3067" s="155"/>
      <c r="F3067" s="29"/>
      <c r="G3067" s="29"/>
      <c r="H3067" s="29"/>
      <c r="I3067" s="29"/>
      <c r="J3067" s="29"/>
      <c r="K3067" s="155"/>
      <c r="L3067" s="155"/>
      <c r="M3067" s="155"/>
      <c r="N3067" s="155"/>
      <c r="O3067" s="155"/>
      <c r="P3067" s="155"/>
      <c r="Q3067" s="28"/>
      <c r="R3067" s="29"/>
      <c r="S3067" s="27"/>
      <c r="T3067" s="27"/>
      <c r="U3067" s="28"/>
      <c r="V3067" s="156"/>
      <c r="W3067" s="156"/>
      <c r="X3067" s="156"/>
      <c r="Y3067" s="37"/>
      <c r="Z3067" s="37"/>
      <c r="AA3067" s="37"/>
      <c r="AB3067" s="30"/>
      <c r="AC3067" s="30"/>
      <c r="AD3067" s="31"/>
      <c r="AE3067" s="30"/>
      <c r="AF3067" s="30"/>
      <c r="AG3067" s="32"/>
      <c r="AH3067" s="30"/>
      <c r="AJ3067" s="30"/>
      <c r="AK3067" s="30"/>
      <c r="AL3067" s="30"/>
      <c r="AM3067" s="30"/>
      <c r="AN3067" s="30"/>
      <c r="AO3067" s="30"/>
      <c r="AP3067" s="30"/>
      <c r="AQ3067" s="30"/>
      <c r="AR3067" s="30"/>
      <c r="AS3067" s="30"/>
      <c r="AT3067" s="30"/>
      <c r="AU3067" s="121"/>
      <c r="AV3067" s="129"/>
      <c r="AW3067" s="129"/>
      <c r="AX3067" s="129"/>
    </row>
    <row r="3068" spans="1:50" x14ac:dyDescent="0.25">
      <c r="A3068" s="154"/>
      <c r="B3068" s="28"/>
      <c r="C3068" s="155"/>
      <c r="D3068" s="155"/>
      <c r="E3068" s="155"/>
      <c r="F3068" s="29"/>
      <c r="G3068" s="29"/>
      <c r="H3068" s="29"/>
      <c r="I3068" s="29"/>
      <c r="J3068" s="29"/>
      <c r="K3068" s="155"/>
      <c r="L3068" s="155"/>
      <c r="M3068" s="155"/>
      <c r="N3068" s="155"/>
      <c r="O3068" s="155"/>
      <c r="P3068" s="155"/>
      <c r="Q3068" s="28"/>
      <c r="R3068" s="29"/>
      <c r="S3068" s="27"/>
      <c r="T3068" s="27"/>
      <c r="U3068" s="28"/>
      <c r="V3068" s="156"/>
      <c r="W3068" s="156"/>
      <c r="X3068" s="156"/>
      <c r="Y3068" s="37"/>
      <c r="Z3068" s="37"/>
      <c r="AA3068" s="37"/>
      <c r="AB3068" s="30"/>
      <c r="AC3068" s="30"/>
      <c r="AD3068" s="31"/>
      <c r="AE3068" s="30"/>
      <c r="AF3068" s="30"/>
      <c r="AG3068" s="32"/>
      <c r="AH3068" s="30"/>
      <c r="AJ3068" s="30"/>
      <c r="AK3068" s="30"/>
      <c r="AL3068" s="30"/>
      <c r="AM3068" s="30"/>
      <c r="AN3068" s="30"/>
      <c r="AO3068" s="30"/>
      <c r="AP3068" s="30"/>
      <c r="AQ3068" s="30"/>
      <c r="AR3068" s="30"/>
      <c r="AS3068" s="30"/>
      <c r="AT3068" s="30"/>
      <c r="AU3068" s="121"/>
      <c r="AV3068" s="129"/>
      <c r="AW3068" s="129"/>
      <c r="AX3068" s="129"/>
    </row>
    <row r="3069" spans="1:50" x14ac:dyDescent="0.25">
      <c r="A3069" s="154"/>
      <c r="B3069" s="28"/>
      <c r="C3069" s="155"/>
      <c r="D3069" s="155"/>
      <c r="E3069" s="155"/>
      <c r="F3069" s="29"/>
      <c r="G3069" s="29"/>
      <c r="H3069" s="29"/>
      <c r="I3069" s="29"/>
      <c r="J3069" s="29"/>
      <c r="K3069" s="155"/>
      <c r="L3069" s="155"/>
      <c r="M3069" s="155"/>
      <c r="N3069" s="155"/>
      <c r="O3069" s="155"/>
      <c r="P3069" s="155"/>
      <c r="Q3069" s="28"/>
      <c r="R3069" s="29"/>
      <c r="S3069" s="27"/>
      <c r="T3069" s="27"/>
      <c r="U3069" s="28"/>
      <c r="V3069" s="156"/>
      <c r="W3069" s="156"/>
      <c r="X3069" s="156"/>
      <c r="Y3069" s="37"/>
      <c r="Z3069" s="37"/>
      <c r="AA3069" s="37"/>
      <c r="AB3069" s="30"/>
      <c r="AC3069" s="30"/>
      <c r="AD3069" s="31"/>
      <c r="AE3069" s="30"/>
      <c r="AF3069" s="30"/>
      <c r="AG3069" s="32"/>
      <c r="AH3069" s="30"/>
      <c r="AJ3069" s="30"/>
      <c r="AK3069" s="30"/>
      <c r="AL3069" s="30"/>
      <c r="AM3069" s="30"/>
      <c r="AN3069" s="30"/>
      <c r="AO3069" s="30"/>
      <c r="AP3069" s="30"/>
      <c r="AQ3069" s="30"/>
      <c r="AR3069" s="30"/>
      <c r="AS3069" s="30"/>
      <c r="AT3069" s="30"/>
      <c r="AU3069" s="121"/>
      <c r="AV3069" s="129"/>
      <c r="AW3069" s="129"/>
      <c r="AX3069" s="129"/>
    </row>
    <row r="3070" spans="1:50" x14ac:dyDescent="0.25">
      <c r="A3070" s="154"/>
      <c r="B3070" s="28"/>
      <c r="C3070" s="155"/>
      <c r="D3070" s="155"/>
      <c r="E3070" s="155"/>
      <c r="F3070" s="29"/>
      <c r="G3070" s="29"/>
      <c r="H3070" s="29"/>
      <c r="I3070" s="29"/>
      <c r="J3070" s="29"/>
      <c r="K3070" s="155"/>
      <c r="L3070" s="155"/>
      <c r="M3070" s="155"/>
      <c r="N3070" s="155"/>
      <c r="O3070" s="155"/>
      <c r="P3070" s="155"/>
      <c r="Q3070" s="28"/>
      <c r="R3070" s="29"/>
      <c r="S3070" s="27"/>
      <c r="T3070" s="27"/>
      <c r="U3070" s="28"/>
      <c r="V3070" s="156"/>
      <c r="W3070" s="156"/>
      <c r="X3070" s="156"/>
      <c r="Y3070" s="37"/>
      <c r="Z3070" s="37"/>
      <c r="AA3070" s="37"/>
      <c r="AB3070" s="30"/>
      <c r="AC3070" s="30"/>
      <c r="AD3070" s="31"/>
      <c r="AE3070" s="30"/>
      <c r="AF3070" s="30"/>
      <c r="AG3070" s="32"/>
      <c r="AH3070" s="30"/>
      <c r="AJ3070" s="30"/>
      <c r="AK3070" s="30"/>
      <c r="AL3070" s="30"/>
      <c r="AM3070" s="30"/>
      <c r="AN3070" s="30"/>
      <c r="AO3070" s="30"/>
      <c r="AP3070" s="30"/>
      <c r="AQ3070" s="30"/>
      <c r="AR3070" s="30"/>
      <c r="AS3070" s="30"/>
      <c r="AT3070" s="30"/>
      <c r="AU3070" s="121"/>
      <c r="AV3070" s="129"/>
      <c r="AW3070" s="129"/>
      <c r="AX3070" s="129"/>
    </row>
    <row r="3071" spans="1:50" x14ac:dyDescent="0.25">
      <c r="A3071" s="154"/>
      <c r="B3071" s="28"/>
      <c r="C3071" s="155"/>
      <c r="D3071" s="155"/>
      <c r="E3071" s="155"/>
      <c r="F3071" s="29"/>
      <c r="G3071" s="29"/>
      <c r="H3071" s="29"/>
      <c r="I3071" s="29"/>
      <c r="J3071" s="29"/>
      <c r="K3071" s="155"/>
      <c r="L3071" s="155"/>
      <c r="M3071" s="155"/>
      <c r="N3071" s="155"/>
      <c r="O3071" s="155"/>
      <c r="P3071" s="155"/>
      <c r="Q3071" s="28"/>
      <c r="R3071" s="29"/>
      <c r="S3071" s="27"/>
      <c r="T3071" s="27"/>
      <c r="U3071" s="28"/>
      <c r="V3071" s="156"/>
      <c r="W3071" s="156"/>
      <c r="X3071" s="156"/>
      <c r="Y3071" s="37"/>
      <c r="Z3071" s="37"/>
      <c r="AA3071" s="37"/>
      <c r="AB3071" s="30"/>
      <c r="AC3071" s="30"/>
      <c r="AD3071" s="31"/>
      <c r="AE3071" s="30"/>
      <c r="AF3071" s="30"/>
      <c r="AG3071" s="32"/>
      <c r="AH3071" s="30"/>
      <c r="AJ3071" s="30"/>
      <c r="AK3071" s="30"/>
      <c r="AL3071" s="30"/>
      <c r="AM3071" s="30"/>
      <c r="AN3071" s="30"/>
      <c r="AO3071" s="30"/>
      <c r="AP3071" s="30"/>
      <c r="AQ3071" s="30"/>
      <c r="AR3071" s="30"/>
      <c r="AS3071" s="30"/>
      <c r="AT3071" s="30"/>
      <c r="AU3071" s="121"/>
      <c r="AV3071" s="129"/>
      <c r="AW3071" s="129"/>
      <c r="AX3071" s="129"/>
    </row>
    <row r="3072" spans="1:50" x14ac:dyDescent="0.25">
      <c r="A3072" s="154"/>
      <c r="B3072" s="28"/>
      <c r="C3072" s="155"/>
      <c r="D3072" s="155"/>
      <c r="E3072" s="155"/>
      <c r="F3072" s="29"/>
      <c r="G3072" s="29"/>
      <c r="H3072" s="29"/>
      <c r="I3072" s="29"/>
      <c r="J3072" s="29"/>
      <c r="K3072" s="155"/>
      <c r="L3072" s="155"/>
      <c r="M3072" s="155"/>
      <c r="N3072" s="155"/>
      <c r="O3072" s="155"/>
      <c r="P3072" s="155"/>
      <c r="Q3072" s="28"/>
      <c r="R3072" s="29"/>
      <c r="S3072" s="27"/>
      <c r="T3072" s="27"/>
      <c r="U3072" s="28"/>
      <c r="V3072" s="156"/>
      <c r="W3072" s="156"/>
      <c r="X3072" s="156"/>
      <c r="Y3072" s="37"/>
      <c r="Z3072" s="37"/>
      <c r="AA3072" s="37"/>
      <c r="AB3072" s="30"/>
      <c r="AC3072" s="30"/>
      <c r="AD3072" s="31"/>
      <c r="AE3072" s="30"/>
      <c r="AF3072" s="30"/>
      <c r="AG3072" s="32"/>
      <c r="AH3072" s="30"/>
      <c r="AJ3072" s="30"/>
      <c r="AK3072" s="30"/>
      <c r="AL3072" s="30"/>
      <c r="AM3072" s="30"/>
      <c r="AN3072" s="30"/>
      <c r="AO3072" s="30"/>
      <c r="AP3072" s="30"/>
      <c r="AQ3072" s="30"/>
      <c r="AR3072" s="30"/>
      <c r="AS3072" s="30"/>
      <c r="AT3072" s="30"/>
      <c r="AU3072" s="121"/>
      <c r="AV3072" s="129"/>
      <c r="AW3072" s="129"/>
      <c r="AX3072" s="129"/>
    </row>
    <row r="3073" spans="1:50" x14ac:dyDescent="0.25">
      <c r="A3073" s="154"/>
      <c r="B3073" s="28"/>
      <c r="C3073" s="155"/>
      <c r="D3073" s="155"/>
      <c r="E3073" s="155"/>
      <c r="F3073" s="29"/>
      <c r="G3073" s="29"/>
      <c r="H3073" s="29"/>
      <c r="I3073" s="29"/>
      <c r="J3073" s="29"/>
      <c r="K3073" s="155"/>
      <c r="L3073" s="155"/>
      <c r="M3073" s="155"/>
      <c r="N3073" s="155"/>
      <c r="O3073" s="155"/>
      <c r="P3073" s="155"/>
      <c r="Q3073" s="28"/>
      <c r="R3073" s="29"/>
      <c r="S3073" s="27"/>
      <c r="T3073" s="27"/>
      <c r="U3073" s="28"/>
      <c r="V3073" s="156"/>
      <c r="W3073" s="156"/>
      <c r="X3073" s="156"/>
      <c r="Y3073" s="37"/>
      <c r="Z3073" s="37"/>
      <c r="AA3073" s="37"/>
      <c r="AB3073" s="30"/>
      <c r="AC3073" s="30"/>
      <c r="AD3073" s="31"/>
      <c r="AE3073" s="30"/>
      <c r="AF3073" s="30"/>
      <c r="AG3073" s="32"/>
      <c r="AH3073" s="30"/>
      <c r="AJ3073" s="30"/>
      <c r="AK3073" s="30"/>
      <c r="AL3073" s="30"/>
      <c r="AM3073" s="30"/>
      <c r="AN3073" s="30"/>
      <c r="AO3073" s="30"/>
      <c r="AP3073" s="30"/>
      <c r="AQ3073" s="30"/>
      <c r="AR3073" s="30"/>
      <c r="AS3073" s="30"/>
      <c r="AT3073" s="30"/>
      <c r="AU3073" s="121"/>
      <c r="AV3073" s="129"/>
      <c r="AW3073" s="129"/>
      <c r="AX3073" s="129"/>
    </row>
    <row r="3074" spans="1:50" x14ac:dyDescent="0.25">
      <c r="A3074" s="154"/>
      <c r="B3074" s="28"/>
      <c r="C3074" s="155"/>
      <c r="D3074" s="155"/>
      <c r="E3074" s="155"/>
      <c r="F3074" s="29"/>
      <c r="G3074" s="29"/>
      <c r="H3074" s="29"/>
      <c r="I3074" s="29"/>
      <c r="J3074" s="29"/>
      <c r="K3074" s="155"/>
      <c r="L3074" s="155"/>
      <c r="M3074" s="155"/>
      <c r="N3074" s="155"/>
      <c r="O3074" s="155"/>
      <c r="P3074" s="155"/>
      <c r="Q3074" s="28"/>
      <c r="R3074" s="29"/>
      <c r="S3074" s="27"/>
      <c r="T3074" s="27"/>
      <c r="U3074" s="28"/>
      <c r="V3074" s="156"/>
      <c r="W3074" s="156"/>
      <c r="X3074" s="156"/>
      <c r="Y3074" s="37"/>
      <c r="Z3074" s="37"/>
      <c r="AA3074" s="37"/>
      <c r="AB3074" s="30"/>
      <c r="AC3074" s="30"/>
      <c r="AD3074" s="31"/>
      <c r="AE3074" s="30"/>
      <c r="AF3074" s="30"/>
      <c r="AG3074" s="32"/>
      <c r="AH3074" s="30"/>
      <c r="AJ3074" s="30"/>
      <c r="AK3074" s="30"/>
      <c r="AL3074" s="30"/>
      <c r="AM3074" s="30"/>
      <c r="AN3074" s="30"/>
      <c r="AO3074" s="30"/>
      <c r="AP3074" s="30"/>
      <c r="AQ3074" s="30"/>
      <c r="AR3074" s="30"/>
      <c r="AS3074" s="30"/>
      <c r="AT3074" s="30"/>
      <c r="AU3074" s="121"/>
      <c r="AV3074" s="129"/>
      <c r="AW3074" s="129"/>
      <c r="AX3074" s="129"/>
    </row>
    <row r="3075" spans="1:50" x14ac:dyDescent="0.25">
      <c r="A3075" s="154"/>
      <c r="B3075" s="28"/>
      <c r="C3075" s="155"/>
      <c r="D3075" s="155"/>
      <c r="E3075" s="155"/>
      <c r="F3075" s="29"/>
      <c r="G3075" s="29"/>
      <c r="H3075" s="29"/>
      <c r="I3075" s="29"/>
      <c r="J3075" s="29"/>
      <c r="K3075" s="155"/>
      <c r="L3075" s="155"/>
      <c r="M3075" s="155"/>
      <c r="N3075" s="155"/>
      <c r="O3075" s="155"/>
      <c r="P3075" s="155"/>
      <c r="Q3075" s="28"/>
      <c r="R3075" s="29"/>
      <c r="S3075" s="27"/>
      <c r="T3075" s="27"/>
      <c r="U3075" s="28"/>
      <c r="V3075" s="156"/>
      <c r="W3075" s="156"/>
      <c r="X3075" s="156"/>
      <c r="Y3075" s="37"/>
      <c r="Z3075" s="37"/>
      <c r="AA3075" s="37"/>
      <c r="AB3075" s="30"/>
      <c r="AC3075" s="30"/>
      <c r="AD3075" s="31"/>
      <c r="AE3075" s="30"/>
      <c r="AF3075" s="30"/>
      <c r="AG3075" s="32"/>
      <c r="AH3075" s="30"/>
      <c r="AJ3075" s="30"/>
      <c r="AK3075" s="30"/>
      <c r="AL3075" s="30"/>
      <c r="AM3075" s="30"/>
      <c r="AN3075" s="30"/>
      <c r="AO3075" s="30"/>
      <c r="AP3075" s="30"/>
      <c r="AQ3075" s="30"/>
      <c r="AR3075" s="30"/>
      <c r="AS3075" s="30"/>
      <c r="AT3075" s="30"/>
      <c r="AU3075" s="121"/>
      <c r="AV3075" s="129"/>
      <c r="AW3075" s="129"/>
      <c r="AX3075" s="129"/>
    </row>
    <row r="3076" spans="1:50" x14ac:dyDescent="0.25">
      <c r="A3076" s="154"/>
      <c r="B3076" s="28"/>
      <c r="C3076" s="155"/>
      <c r="D3076" s="155"/>
      <c r="E3076" s="155"/>
      <c r="F3076" s="29"/>
      <c r="G3076" s="29"/>
      <c r="H3076" s="29"/>
      <c r="I3076" s="29"/>
      <c r="J3076" s="29"/>
      <c r="K3076" s="155"/>
      <c r="L3076" s="155"/>
      <c r="M3076" s="155"/>
      <c r="N3076" s="155"/>
      <c r="O3076" s="155"/>
      <c r="P3076" s="155"/>
      <c r="Q3076" s="28"/>
      <c r="R3076" s="29"/>
      <c r="S3076" s="27"/>
      <c r="T3076" s="27"/>
      <c r="U3076" s="28"/>
      <c r="V3076" s="156"/>
      <c r="W3076" s="156"/>
      <c r="X3076" s="156"/>
      <c r="Y3076" s="37"/>
      <c r="Z3076" s="37"/>
      <c r="AA3076" s="37"/>
      <c r="AB3076" s="30"/>
      <c r="AC3076" s="30"/>
      <c r="AD3076" s="31"/>
      <c r="AE3076" s="30"/>
      <c r="AF3076" s="30"/>
      <c r="AG3076" s="32"/>
      <c r="AH3076" s="30"/>
      <c r="AJ3076" s="30"/>
      <c r="AK3076" s="30"/>
      <c r="AL3076" s="30"/>
      <c r="AM3076" s="30"/>
      <c r="AN3076" s="30"/>
      <c r="AO3076" s="30"/>
      <c r="AP3076" s="30"/>
      <c r="AQ3076" s="30"/>
      <c r="AR3076" s="30"/>
      <c r="AS3076" s="30"/>
      <c r="AT3076" s="30"/>
      <c r="AU3076" s="121"/>
      <c r="AV3076" s="129"/>
      <c r="AW3076" s="129"/>
      <c r="AX3076" s="129"/>
    </row>
    <row r="3077" spans="1:50" x14ac:dyDescent="0.25">
      <c r="A3077" s="154"/>
      <c r="B3077" s="28"/>
      <c r="C3077" s="155"/>
      <c r="D3077" s="155"/>
      <c r="E3077" s="155"/>
      <c r="F3077" s="29"/>
      <c r="G3077" s="29"/>
      <c r="H3077" s="29"/>
      <c r="I3077" s="29"/>
      <c r="J3077" s="29"/>
      <c r="K3077" s="155"/>
      <c r="L3077" s="155"/>
      <c r="M3077" s="155"/>
      <c r="N3077" s="155"/>
      <c r="O3077" s="155"/>
      <c r="P3077" s="155"/>
      <c r="Q3077" s="28"/>
      <c r="R3077" s="29"/>
      <c r="S3077" s="27"/>
      <c r="T3077" s="27"/>
      <c r="U3077" s="28"/>
      <c r="V3077" s="156"/>
      <c r="W3077" s="156"/>
      <c r="X3077" s="156"/>
      <c r="Y3077" s="37"/>
      <c r="Z3077" s="37"/>
      <c r="AA3077" s="37"/>
      <c r="AB3077" s="30"/>
      <c r="AC3077" s="30"/>
      <c r="AD3077" s="31"/>
      <c r="AE3077" s="30"/>
      <c r="AF3077" s="30"/>
      <c r="AG3077" s="32"/>
      <c r="AH3077" s="30"/>
      <c r="AJ3077" s="30"/>
      <c r="AK3077" s="30"/>
      <c r="AL3077" s="30"/>
      <c r="AM3077" s="30"/>
      <c r="AN3077" s="30"/>
      <c r="AO3077" s="30"/>
      <c r="AP3077" s="30"/>
      <c r="AQ3077" s="30"/>
      <c r="AR3077" s="30"/>
      <c r="AS3077" s="30"/>
      <c r="AT3077" s="30"/>
      <c r="AU3077" s="121"/>
      <c r="AV3077" s="129"/>
      <c r="AW3077" s="129"/>
      <c r="AX3077" s="129"/>
    </row>
    <row r="3078" spans="1:50" x14ac:dyDescent="0.25">
      <c r="A3078" s="154"/>
      <c r="B3078" s="28"/>
      <c r="C3078" s="155"/>
      <c r="D3078" s="155"/>
      <c r="E3078" s="155"/>
      <c r="F3078" s="29"/>
      <c r="G3078" s="29"/>
      <c r="H3078" s="29"/>
      <c r="I3078" s="29"/>
      <c r="J3078" s="29"/>
      <c r="K3078" s="155"/>
      <c r="L3078" s="155"/>
      <c r="M3078" s="155"/>
      <c r="N3078" s="155"/>
      <c r="O3078" s="155"/>
      <c r="P3078" s="155"/>
      <c r="Q3078" s="28"/>
      <c r="R3078" s="29"/>
      <c r="S3078" s="27"/>
      <c r="T3078" s="27"/>
      <c r="U3078" s="28"/>
      <c r="V3078" s="156"/>
      <c r="W3078" s="156"/>
      <c r="X3078" s="156"/>
      <c r="Y3078" s="37"/>
      <c r="Z3078" s="37"/>
      <c r="AA3078" s="37"/>
      <c r="AB3078" s="30"/>
      <c r="AC3078" s="30"/>
      <c r="AD3078" s="31"/>
      <c r="AE3078" s="30"/>
      <c r="AF3078" s="30"/>
      <c r="AG3078" s="32"/>
      <c r="AH3078" s="30"/>
      <c r="AJ3078" s="30"/>
      <c r="AK3078" s="30"/>
      <c r="AL3078" s="30"/>
      <c r="AM3078" s="30"/>
      <c r="AN3078" s="30"/>
      <c r="AO3078" s="30"/>
      <c r="AP3078" s="30"/>
      <c r="AQ3078" s="30"/>
      <c r="AR3078" s="30"/>
      <c r="AS3078" s="30"/>
      <c r="AT3078" s="30"/>
      <c r="AU3078" s="121"/>
      <c r="AV3078" s="129"/>
      <c r="AW3078" s="129"/>
      <c r="AX3078" s="129"/>
    </row>
    <row r="3079" spans="1:50" x14ac:dyDescent="0.25">
      <c r="A3079" s="154"/>
      <c r="B3079" s="28"/>
      <c r="C3079" s="155"/>
      <c r="D3079" s="155"/>
      <c r="E3079" s="155"/>
      <c r="F3079" s="29"/>
      <c r="G3079" s="29"/>
      <c r="H3079" s="29"/>
      <c r="I3079" s="29"/>
      <c r="J3079" s="29"/>
      <c r="K3079" s="155"/>
      <c r="L3079" s="155"/>
      <c r="M3079" s="155"/>
      <c r="N3079" s="155"/>
      <c r="O3079" s="155"/>
      <c r="P3079" s="155"/>
      <c r="Q3079" s="28"/>
      <c r="R3079" s="29"/>
      <c r="S3079" s="27"/>
      <c r="T3079" s="27"/>
      <c r="U3079" s="28"/>
      <c r="V3079" s="156"/>
      <c r="W3079" s="156"/>
      <c r="X3079" s="156"/>
      <c r="Y3079" s="37"/>
      <c r="Z3079" s="37"/>
      <c r="AA3079" s="37"/>
      <c r="AB3079" s="30"/>
      <c r="AC3079" s="30"/>
      <c r="AD3079" s="31"/>
      <c r="AE3079" s="30"/>
      <c r="AF3079" s="30"/>
      <c r="AG3079" s="32"/>
      <c r="AH3079" s="30"/>
      <c r="AJ3079" s="30"/>
      <c r="AK3079" s="30"/>
      <c r="AL3079" s="30"/>
      <c r="AM3079" s="30"/>
      <c r="AN3079" s="30"/>
      <c r="AO3079" s="30"/>
      <c r="AP3079" s="30"/>
      <c r="AQ3079" s="30"/>
      <c r="AR3079" s="30"/>
      <c r="AS3079" s="30"/>
      <c r="AT3079" s="30"/>
      <c r="AU3079" s="121"/>
      <c r="AV3079" s="129"/>
      <c r="AW3079" s="129"/>
      <c r="AX3079" s="129"/>
    </row>
    <row r="3080" spans="1:50" x14ac:dyDescent="0.25">
      <c r="A3080" s="154"/>
      <c r="B3080" s="28"/>
      <c r="C3080" s="155"/>
      <c r="D3080" s="155"/>
      <c r="E3080" s="155"/>
      <c r="F3080" s="29"/>
      <c r="G3080" s="29"/>
      <c r="H3080" s="29"/>
      <c r="I3080" s="29"/>
      <c r="J3080" s="29"/>
      <c r="K3080" s="155"/>
      <c r="L3080" s="155"/>
      <c r="M3080" s="155"/>
      <c r="N3080" s="155"/>
      <c r="O3080" s="155"/>
      <c r="P3080" s="155"/>
      <c r="Q3080" s="28"/>
      <c r="R3080" s="29"/>
      <c r="S3080" s="27"/>
      <c r="T3080" s="27"/>
      <c r="U3080" s="28"/>
      <c r="V3080" s="156"/>
      <c r="W3080" s="156"/>
      <c r="X3080" s="156"/>
      <c r="Y3080" s="37"/>
      <c r="Z3080" s="37"/>
      <c r="AA3080" s="37"/>
      <c r="AB3080" s="30"/>
      <c r="AC3080" s="30"/>
      <c r="AD3080" s="31"/>
      <c r="AE3080" s="30"/>
      <c r="AF3080" s="30"/>
      <c r="AG3080" s="32"/>
      <c r="AH3080" s="30"/>
      <c r="AJ3080" s="30"/>
      <c r="AK3080" s="30"/>
      <c r="AL3080" s="30"/>
      <c r="AM3080" s="30"/>
      <c r="AN3080" s="30"/>
      <c r="AO3080" s="30"/>
      <c r="AP3080" s="30"/>
      <c r="AQ3080" s="30"/>
      <c r="AR3080" s="30"/>
      <c r="AS3080" s="30"/>
      <c r="AT3080" s="30"/>
      <c r="AU3080" s="121"/>
      <c r="AV3080" s="129"/>
      <c r="AW3080" s="129"/>
      <c r="AX3080" s="129"/>
    </row>
    <row r="3081" spans="1:50" x14ac:dyDescent="0.25">
      <c r="A3081" s="154"/>
      <c r="B3081" s="28"/>
      <c r="C3081" s="155"/>
      <c r="D3081" s="155"/>
      <c r="E3081" s="155"/>
      <c r="F3081" s="29"/>
      <c r="G3081" s="29"/>
      <c r="H3081" s="29"/>
      <c r="I3081" s="29"/>
      <c r="J3081" s="29"/>
      <c r="K3081" s="155"/>
      <c r="L3081" s="155"/>
      <c r="M3081" s="155"/>
      <c r="N3081" s="155"/>
      <c r="O3081" s="155"/>
      <c r="P3081" s="155"/>
      <c r="Q3081" s="28"/>
      <c r="R3081" s="29"/>
      <c r="S3081" s="27"/>
      <c r="T3081" s="27"/>
      <c r="U3081" s="28"/>
      <c r="V3081" s="156"/>
      <c r="W3081" s="156"/>
      <c r="X3081" s="156"/>
      <c r="Y3081" s="37"/>
      <c r="Z3081" s="37"/>
      <c r="AA3081" s="37"/>
      <c r="AB3081" s="30"/>
      <c r="AC3081" s="30"/>
      <c r="AD3081" s="31"/>
      <c r="AE3081" s="30"/>
      <c r="AF3081" s="30"/>
      <c r="AG3081" s="32"/>
      <c r="AH3081" s="30"/>
      <c r="AJ3081" s="30"/>
      <c r="AK3081" s="30"/>
      <c r="AL3081" s="30"/>
      <c r="AM3081" s="30"/>
      <c r="AN3081" s="30"/>
      <c r="AO3081" s="30"/>
      <c r="AP3081" s="30"/>
      <c r="AQ3081" s="30"/>
      <c r="AR3081" s="30"/>
      <c r="AS3081" s="30"/>
      <c r="AT3081" s="30"/>
      <c r="AU3081" s="121"/>
      <c r="AV3081" s="129"/>
      <c r="AW3081" s="129"/>
      <c r="AX3081" s="129"/>
    </row>
    <row r="3082" spans="1:50" x14ac:dyDescent="0.25">
      <c r="A3082" s="154"/>
      <c r="B3082" s="28"/>
      <c r="C3082" s="155"/>
      <c r="D3082" s="155"/>
      <c r="E3082" s="155"/>
      <c r="F3082" s="29"/>
      <c r="G3082" s="29"/>
      <c r="H3082" s="29"/>
      <c r="I3082" s="29"/>
      <c r="J3082" s="29"/>
      <c r="K3082" s="155"/>
      <c r="L3082" s="155"/>
      <c r="M3082" s="155"/>
      <c r="N3082" s="155"/>
      <c r="O3082" s="155"/>
      <c r="P3082" s="155"/>
      <c r="Q3082" s="28"/>
      <c r="R3082" s="29"/>
      <c r="S3082" s="27"/>
      <c r="T3082" s="27"/>
      <c r="U3082" s="28"/>
      <c r="V3082" s="156"/>
      <c r="W3082" s="156"/>
      <c r="X3082" s="156"/>
      <c r="Y3082" s="37"/>
      <c r="Z3082" s="37"/>
      <c r="AA3082" s="37"/>
      <c r="AB3082" s="30"/>
      <c r="AC3082" s="30"/>
      <c r="AD3082" s="31"/>
      <c r="AE3082" s="30"/>
      <c r="AF3082" s="30"/>
      <c r="AG3082" s="32"/>
      <c r="AH3082" s="30"/>
      <c r="AJ3082" s="30"/>
      <c r="AK3082" s="30"/>
      <c r="AL3082" s="30"/>
      <c r="AM3082" s="30"/>
      <c r="AN3082" s="30"/>
      <c r="AO3082" s="30"/>
      <c r="AP3082" s="30"/>
      <c r="AQ3082" s="30"/>
      <c r="AR3082" s="30"/>
      <c r="AS3082" s="30"/>
      <c r="AT3082" s="30"/>
      <c r="AU3082" s="121"/>
      <c r="AV3082" s="129"/>
      <c r="AW3082" s="129"/>
      <c r="AX3082" s="129"/>
    </row>
    <row r="3083" spans="1:50" x14ac:dyDescent="0.25">
      <c r="A3083" s="154"/>
      <c r="B3083" s="28"/>
      <c r="C3083" s="155"/>
      <c r="D3083" s="155"/>
      <c r="E3083" s="155"/>
      <c r="F3083" s="29"/>
      <c r="G3083" s="29"/>
      <c r="H3083" s="29"/>
      <c r="I3083" s="29"/>
      <c r="J3083" s="29"/>
      <c r="K3083" s="155"/>
      <c r="L3083" s="155"/>
      <c r="M3083" s="155"/>
      <c r="N3083" s="155"/>
      <c r="O3083" s="155"/>
      <c r="P3083" s="155"/>
      <c r="Q3083" s="28"/>
      <c r="R3083" s="29"/>
      <c r="S3083" s="27"/>
      <c r="T3083" s="27"/>
      <c r="U3083" s="28"/>
      <c r="V3083" s="156"/>
      <c r="W3083" s="156"/>
      <c r="X3083" s="156"/>
      <c r="Y3083" s="37"/>
      <c r="Z3083" s="37"/>
      <c r="AA3083" s="37"/>
      <c r="AB3083" s="30"/>
      <c r="AC3083" s="30"/>
      <c r="AD3083" s="31"/>
      <c r="AE3083" s="30"/>
      <c r="AF3083" s="30"/>
      <c r="AG3083" s="32"/>
      <c r="AH3083" s="30"/>
      <c r="AJ3083" s="30"/>
      <c r="AK3083" s="30"/>
      <c r="AL3083" s="30"/>
      <c r="AM3083" s="30"/>
      <c r="AN3083" s="30"/>
      <c r="AO3083" s="30"/>
      <c r="AP3083" s="30"/>
      <c r="AQ3083" s="30"/>
      <c r="AR3083" s="30"/>
      <c r="AS3083" s="30"/>
      <c r="AT3083" s="30"/>
      <c r="AU3083" s="121"/>
      <c r="AV3083" s="129"/>
      <c r="AW3083" s="129"/>
      <c r="AX3083" s="129"/>
    </row>
    <row r="3084" spans="1:50" x14ac:dyDescent="0.25">
      <c r="A3084" s="154"/>
      <c r="B3084" s="28"/>
      <c r="C3084" s="155"/>
      <c r="D3084" s="155"/>
      <c r="E3084" s="155"/>
      <c r="F3084" s="29"/>
      <c r="G3084" s="29"/>
      <c r="H3084" s="29"/>
      <c r="I3084" s="29"/>
      <c r="J3084" s="29"/>
      <c r="K3084" s="155"/>
      <c r="L3084" s="155"/>
      <c r="M3084" s="155"/>
      <c r="N3084" s="155"/>
      <c r="O3084" s="155"/>
      <c r="P3084" s="155"/>
      <c r="Q3084" s="28"/>
      <c r="R3084" s="29"/>
      <c r="S3084" s="27"/>
      <c r="T3084" s="27"/>
      <c r="U3084" s="28"/>
      <c r="V3084" s="156"/>
      <c r="W3084" s="156"/>
      <c r="X3084" s="156"/>
      <c r="Y3084" s="37"/>
      <c r="Z3084" s="37"/>
      <c r="AA3084" s="37"/>
      <c r="AB3084" s="30"/>
      <c r="AC3084" s="30"/>
      <c r="AD3084" s="31"/>
      <c r="AE3084" s="30"/>
      <c r="AF3084" s="30"/>
      <c r="AG3084" s="32"/>
      <c r="AH3084" s="30"/>
      <c r="AJ3084" s="30"/>
      <c r="AK3084" s="30"/>
      <c r="AL3084" s="30"/>
      <c r="AM3084" s="30"/>
      <c r="AN3084" s="30"/>
      <c r="AO3084" s="30"/>
      <c r="AP3084" s="30"/>
      <c r="AQ3084" s="30"/>
      <c r="AR3084" s="30"/>
      <c r="AS3084" s="30"/>
      <c r="AT3084" s="30"/>
      <c r="AU3084" s="121"/>
      <c r="AV3084" s="129"/>
      <c r="AW3084" s="129"/>
      <c r="AX3084" s="129"/>
    </row>
    <row r="3085" spans="1:50" x14ac:dyDescent="0.25">
      <c r="A3085" s="154"/>
      <c r="B3085" s="28"/>
      <c r="C3085" s="155"/>
      <c r="D3085" s="155"/>
      <c r="E3085" s="155"/>
      <c r="F3085" s="29"/>
      <c r="G3085" s="29"/>
      <c r="H3085" s="29"/>
      <c r="I3085" s="29"/>
      <c r="J3085" s="29"/>
      <c r="K3085" s="155"/>
      <c r="L3085" s="155"/>
      <c r="M3085" s="155"/>
      <c r="N3085" s="155"/>
      <c r="O3085" s="155"/>
      <c r="P3085" s="155"/>
      <c r="Q3085" s="28"/>
      <c r="R3085" s="29"/>
      <c r="S3085" s="27"/>
      <c r="T3085" s="27"/>
      <c r="U3085" s="28"/>
      <c r="V3085" s="156"/>
      <c r="W3085" s="156"/>
      <c r="X3085" s="156"/>
      <c r="Y3085" s="37"/>
      <c r="Z3085" s="37"/>
      <c r="AA3085" s="37"/>
      <c r="AB3085" s="30"/>
      <c r="AC3085" s="30"/>
      <c r="AD3085" s="31"/>
      <c r="AE3085" s="30"/>
      <c r="AF3085" s="30"/>
      <c r="AG3085" s="32"/>
      <c r="AH3085" s="30"/>
      <c r="AJ3085" s="30"/>
      <c r="AK3085" s="30"/>
      <c r="AL3085" s="30"/>
      <c r="AM3085" s="30"/>
      <c r="AN3085" s="30"/>
      <c r="AO3085" s="30"/>
      <c r="AP3085" s="30"/>
      <c r="AQ3085" s="30"/>
      <c r="AR3085" s="30"/>
      <c r="AS3085" s="30"/>
      <c r="AT3085" s="30"/>
      <c r="AU3085" s="121"/>
      <c r="AV3085" s="129"/>
      <c r="AW3085" s="129"/>
      <c r="AX3085" s="129"/>
    </row>
    <row r="3086" spans="1:50" x14ac:dyDescent="0.25">
      <c r="A3086" s="154"/>
      <c r="B3086" s="28"/>
      <c r="C3086" s="155"/>
      <c r="D3086" s="155"/>
      <c r="E3086" s="155"/>
      <c r="F3086" s="29"/>
      <c r="G3086" s="29"/>
      <c r="H3086" s="29"/>
      <c r="I3086" s="29"/>
      <c r="J3086" s="29"/>
      <c r="K3086" s="155"/>
      <c r="L3086" s="155"/>
      <c r="M3086" s="155"/>
      <c r="N3086" s="155"/>
      <c r="O3086" s="155"/>
      <c r="P3086" s="155"/>
      <c r="Q3086" s="28"/>
      <c r="R3086" s="29"/>
      <c r="S3086" s="27"/>
      <c r="T3086" s="27"/>
      <c r="U3086" s="28"/>
      <c r="V3086" s="156"/>
      <c r="W3086" s="156"/>
      <c r="X3086" s="156"/>
      <c r="Y3086" s="37"/>
      <c r="Z3086" s="37"/>
      <c r="AA3086" s="37"/>
      <c r="AB3086" s="30"/>
      <c r="AC3086" s="30"/>
      <c r="AD3086" s="31"/>
      <c r="AE3086" s="30"/>
      <c r="AF3086" s="30"/>
      <c r="AG3086" s="32"/>
      <c r="AH3086" s="30"/>
      <c r="AJ3086" s="30"/>
      <c r="AK3086" s="30"/>
      <c r="AL3086" s="30"/>
      <c r="AM3086" s="30"/>
      <c r="AN3086" s="30"/>
      <c r="AO3086" s="30"/>
      <c r="AP3086" s="30"/>
      <c r="AQ3086" s="30"/>
      <c r="AR3086" s="30"/>
      <c r="AS3086" s="30"/>
      <c r="AT3086" s="30"/>
      <c r="AU3086" s="121"/>
      <c r="AV3086" s="129"/>
      <c r="AW3086" s="129"/>
      <c r="AX3086" s="129"/>
    </row>
    <row r="3087" spans="1:50" x14ac:dyDescent="0.25">
      <c r="A3087" s="154"/>
      <c r="B3087" s="28"/>
      <c r="C3087" s="155"/>
      <c r="D3087" s="155"/>
      <c r="E3087" s="155"/>
      <c r="F3087" s="29"/>
      <c r="G3087" s="29"/>
      <c r="H3087" s="29"/>
      <c r="I3087" s="29"/>
      <c r="J3087" s="29"/>
      <c r="K3087" s="155"/>
      <c r="L3087" s="155"/>
      <c r="M3087" s="155"/>
      <c r="N3087" s="155"/>
      <c r="O3087" s="155"/>
      <c r="P3087" s="155"/>
      <c r="Q3087" s="28"/>
      <c r="R3087" s="29"/>
      <c r="S3087" s="27"/>
      <c r="T3087" s="27"/>
      <c r="U3087" s="28"/>
      <c r="V3087" s="156"/>
      <c r="W3087" s="156"/>
      <c r="X3087" s="156"/>
      <c r="Y3087" s="37"/>
      <c r="Z3087" s="37"/>
      <c r="AA3087" s="37"/>
      <c r="AB3087" s="30"/>
      <c r="AC3087" s="30"/>
      <c r="AD3087" s="31"/>
      <c r="AE3087" s="30"/>
      <c r="AF3087" s="30"/>
      <c r="AG3087" s="32"/>
      <c r="AH3087" s="30"/>
      <c r="AJ3087" s="30"/>
      <c r="AK3087" s="30"/>
      <c r="AL3087" s="30"/>
      <c r="AM3087" s="30"/>
      <c r="AN3087" s="30"/>
      <c r="AO3087" s="30"/>
      <c r="AP3087" s="30"/>
      <c r="AQ3087" s="30"/>
      <c r="AR3087" s="30"/>
      <c r="AS3087" s="30"/>
      <c r="AT3087" s="30"/>
      <c r="AU3087" s="121"/>
      <c r="AV3087" s="129"/>
      <c r="AW3087" s="129"/>
      <c r="AX3087" s="129"/>
    </row>
    <row r="3088" spans="1:50" x14ac:dyDescent="0.25">
      <c r="A3088" s="154"/>
      <c r="B3088" s="28"/>
      <c r="C3088" s="155"/>
      <c r="D3088" s="155"/>
      <c r="E3088" s="155"/>
      <c r="F3088" s="29"/>
      <c r="G3088" s="29"/>
      <c r="H3088" s="29"/>
      <c r="I3088" s="29"/>
      <c r="J3088" s="29"/>
      <c r="K3088" s="155"/>
      <c r="L3088" s="155"/>
      <c r="M3088" s="155"/>
      <c r="N3088" s="155"/>
      <c r="O3088" s="155"/>
      <c r="P3088" s="155"/>
      <c r="Q3088" s="28"/>
      <c r="R3088" s="29"/>
      <c r="S3088" s="27"/>
      <c r="T3088" s="27"/>
      <c r="U3088" s="28"/>
      <c r="V3088" s="156"/>
      <c r="W3088" s="156"/>
      <c r="X3088" s="156"/>
      <c r="Y3088" s="37"/>
      <c r="Z3088" s="37"/>
      <c r="AA3088" s="37"/>
      <c r="AB3088" s="30"/>
      <c r="AC3088" s="30"/>
      <c r="AD3088" s="31"/>
      <c r="AE3088" s="30"/>
      <c r="AF3088" s="30"/>
      <c r="AG3088" s="32"/>
      <c r="AH3088" s="30"/>
      <c r="AJ3088" s="30"/>
      <c r="AK3088" s="30"/>
      <c r="AL3088" s="30"/>
      <c r="AM3088" s="30"/>
      <c r="AN3088" s="30"/>
      <c r="AO3088" s="30"/>
      <c r="AP3088" s="30"/>
      <c r="AQ3088" s="30"/>
      <c r="AR3088" s="30"/>
      <c r="AS3088" s="30"/>
      <c r="AT3088" s="30"/>
      <c r="AU3088" s="121"/>
      <c r="AV3088" s="129"/>
      <c r="AW3088" s="129"/>
      <c r="AX3088" s="129"/>
    </row>
    <row r="3089" spans="1:50" x14ac:dyDescent="0.25">
      <c r="A3089" s="154"/>
      <c r="B3089" s="28"/>
      <c r="C3089" s="155"/>
      <c r="D3089" s="155"/>
      <c r="E3089" s="155"/>
      <c r="F3089" s="29"/>
      <c r="G3089" s="29"/>
      <c r="H3089" s="29"/>
      <c r="I3089" s="29"/>
      <c r="J3089" s="29"/>
      <c r="K3089" s="155"/>
      <c r="L3089" s="155"/>
      <c r="M3089" s="155"/>
      <c r="N3089" s="155"/>
      <c r="O3089" s="155"/>
      <c r="P3089" s="155"/>
      <c r="Q3089" s="28"/>
      <c r="R3089" s="29"/>
      <c r="S3089" s="27"/>
      <c r="T3089" s="27"/>
      <c r="U3089" s="28"/>
      <c r="V3089" s="156"/>
      <c r="W3089" s="156"/>
      <c r="X3089" s="156"/>
      <c r="Y3089" s="37"/>
      <c r="Z3089" s="37"/>
      <c r="AA3089" s="37"/>
      <c r="AB3089" s="30"/>
      <c r="AC3089" s="30"/>
      <c r="AD3089" s="31"/>
      <c r="AE3089" s="30"/>
      <c r="AF3089" s="30"/>
      <c r="AG3089" s="32"/>
      <c r="AH3089" s="30"/>
      <c r="AJ3089" s="30"/>
      <c r="AK3089" s="30"/>
      <c r="AL3089" s="30"/>
      <c r="AM3089" s="30"/>
      <c r="AN3089" s="30"/>
      <c r="AO3089" s="30"/>
      <c r="AP3089" s="30"/>
      <c r="AQ3089" s="30"/>
      <c r="AR3089" s="30"/>
      <c r="AS3089" s="30"/>
      <c r="AT3089" s="30"/>
      <c r="AU3089" s="121"/>
      <c r="AV3089" s="129"/>
      <c r="AW3089" s="129"/>
      <c r="AX3089" s="129"/>
    </row>
    <row r="3090" spans="1:50" x14ac:dyDescent="0.25">
      <c r="A3090" s="154"/>
      <c r="B3090" s="28"/>
      <c r="C3090" s="155"/>
      <c r="D3090" s="155"/>
      <c r="E3090" s="155"/>
      <c r="F3090" s="29"/>
      <c r="G3090" s="29"/>
      <c r="H3090" s="29"/>
      <c r="I3090" s="29"/>
      <c r="J3090" s="29"/>
      <c r="K3090" s="155"/>
      <c r="L3090" s="155"/>
      <c r="M3090" s="155"/>
      <c r="N3090" s="155"/>
      <c r="O3090" s="155"/>
      <c r="P3090" s="155"/>
      <c r="Q3090" s="28"/>
      <c r="R3090" s="29"/>
      <c r="S3090" s="27"/>
      <c r="T3090" s="27"/>
      <c r="U3090" s="28"/>
      <c r="V3090" s="156"/>
      <c r="W3090" s="156"/>
      <c r="X3090" s="156"/>
      <c r="Y3090" s="37"/>
      <c r="Z3090" s="37"/>
      <c r="AA3090" s="37"/>
      <c r="AB3090" s="30"/>
      <c r="AC3090" s="30"/>
      <c r="AD3090" s="31"/>
      <c r="AE3090" s="30"/>
      <c r="AF3090" s="30"/>
      <c r="AG3090" s="32"/>
      <c r="AH3090" s="30"/>
      <c r="AJ3090" s="30"/>
      <c r="AK3090" s="30"/>
      <c r="AL3090" s="30"/>
      <c r="AM3090" s="30"/>
      <c r="AN3090" s="30"/>
      <c r="AO3090" s="30"/>
      <c r="AP3090" s="30"/>
      <c r="AQ3090" s="30"/>
      <c r="AR3090" s="30"/>
      <c r="AS3090" s="30"/>
      <c r="AT3090" s="30"/>
      <c r="AU3090" s="121"/>
      <c r="AV3090" s="129"/>
      <c r="AW3090" s="129"/>
      <c r="AX3090" s="129"/>
    </row>
    <row r="3091" spans="1:50" x14ac:dyDescent="0.25">
      <c r="A3091" s="154"/>
      <c r="B3091" s="28"/>
      <c r="C3091" s="155"/>
      <c r="D3091" s="155"/>
      <c r="E3091" s="155"/>
      <c r="F3091" s="29"/>
      <c r="G3091" s="29"/>
      <c r="H3091" s="29"/>
      <c r="I3091" s="29"/>
      <c r="J3091" s="29"/>
      <c r="K3091" s="155"/>
      <c r="L3091" s="155"/>
      <c r="M3091" s="155"/>
      <c r="N3091" s="155"/>
      <c r="O3091" s="155"/>
      <c r="P3091" s="155"/>
      <c r="Q3091" s="28"/>
      <c r="R3091" s="29"/>
      <c r="S3091" s="27"/>
      <c r="T3091" s="27"/>
      <c r="U3091" s="28"/>
      <c r="V3091" s="156"/>
      <c r="W3091" s="156"/>
      <c r="X3091" s="156"/>
      <c r="Y3091" s="37"/>
      <c r="Z3091" s="37"/>
      <c r="AA3091" s="37"/>
      <c r="AB3091" s="30"/>
      <c r="AC3091" s="30"/>
      <c r="AD3091" s="31"/>
      <c r="AE3091" s="30"/>
      <c r="AF3091" s="30"/>
      <c r="AG3091" s="32"/>
      <c r="AH3091" s="30"/>
      <c r="AJ3091" s="30"/>
      <c r="AK3091" s="30"/>
      <c r="AL3091" s="30"/>
      <c r="AM3091" s="30"/>
      <c r="AN3091" s="30"/>
      <c r="AO3091" s="30"/>
      <c r="AP3091" s="30"/>
      <c r="AQ3091" s="30"/>
      <c r="AR3091" s="30"/>
      <c r="AS3091" s="30"/>
      <c r="AT3091" s="30"/>
      <c r="AU3091" s="121"/>
      <c r="AV3091" s="129"/>
      <c r="AW3091" s="129"/>
      <c r="AX3091" s="129"/>
    </row>
    <row r="3092" spans="1:50" x14ac:dyDescent="0.25">
      <c r="A3092" s="154"/>
      <c r="B3092" s="28"/>
      <c r="C3092" s="155"/>
      <c r="D3092" s="155"/>
      <c r="E3092" s="155"/>
      <c r="F3092" s="29"/>
      <c r="G3092" s="29"/>
      <c r="H3092" s="29"/>
      <c r="I3092" s="29"/>
      <c r="J3092" s="29"/>
      <c r="K3092" s="155"/>
      <c r="L3092" s="155"/>
      <c r="M3092" s="155"/>
      <c r="N3092" s="155"/>
      <c r="O3092" s="155"/>
      <c r="P3092" s="155"/>
      <c r="Q3092" s="28"/>
      <c r="R3092" s="29"/>
      <c r="S3092" s="27"/>
      <c r="T3092" s="27"/>
      <c r="U3092" s="28"/>
      <c r="V3092" s="156"/>
      <c r="W3092" s="156"/>
      <c r="X3092" s="156"/>
      <c r="Y3092" s="37"/>
      <c r="Z3092" s="37"/>
      <c r="AA3092" s="37"/>
      <c r="AB3092" s="30"/>
      <c r="AC3092" s="30"/>
      <c r="AD3092" s="31"/>
      <c r="AE3092" s="30"/>
      <c r="AF3092" s="30"/>
      <c r="AG3092" s="32"/>
      <c r="AH3092" s="30"/>
      <c r="AJ3092" s="30"/>
      <c r="AK3092" s="30"/>
      <c r="AL3092" s="30"/>
      <c r="AM3092" s="30"/>
      <c r="AN3092" s="30"/>
      <c r="AO3092" s="30"/>
      <c r="AP3092" s="30"/>
      <c r="AQ3092" s="30"/>
      <c r="AR3092" s="30"/>
      <c r="AS3092" s="30"/>
      <c r="AT3092" s="30"/>
      <c r="AU3092" s="121"/>
      <c r="AV3092" s="129"/>
      <c r="AW3092" s="129"/>
      <c r="AX3092" s="129"/>
    </row>
    <row r="3093" spans="1:50" x14ac:dyDescent="0.25">
      <c r="A3093" s="154"/>
      <c r="B3093" s="28"/>
      <c r="C3093" s="155"/>
      <c r="D3093" s="155"/>
      <c r="E3093" s="155"/>
      <c r="F3093" s="29"/>
      <c r="G3093" s="29"/>
      <c r="H3093" s="29"/>
      <c r="I3093" s="29"/>
      <c r="J3093" s="29"/>
      <c r="K3093" s="155"/>
      <c r="L3093" s="155"/>
      <c r="M3093" s="155"/>
      <c r="N3093" s="155"/>
      <c r="O3093" s="155"/>
      <c r="P3093" s="155"/>
      <c r="Q3093" s="28"/>
      <c r="R3093" s="29"/>
      <c r="S3093" s="27"/>
      <c r="T3093" s="27"/>
      <c r="U3093" s="28"/>
      <c r="V3093" s="156"/>
      <c r="W3093" s="156"/>
      <c r="X3093" s="156"/>
      <c r="Y3093" s="37"/>
      <c r="Z3093" s="37"/>
      <c r="AA3093" s="37"/>
      <c r="AB3093" s="30"/>
      <c r="AC3093" s="30"/>
      <c r="AD3093" s="31"/>
      <c r="AE3093" s="30"/>
      <c r="AF3093" s="30"/>
      <c r="AG3093" s="32"/>
      <c r="AH3093" s="30"/>
      <c r="AJ3093" s="30"/>
      <c r="AK3093" s="30"/>
      <c r="AL3093" s="30"/>
      <c r="AM3093" s="30"/>
      <c r="AN3093" s="30"/>
      <c r="AO3093" s="30"/>
      <c r="AP3093" s="30"/>
      <c r="AQ3093" s="30"/>
      <c r="AR3093" s="30"/>
      <c r="AS3093" s="30"/>
      <c r="AT3093" s="30"/>
      <c r="AU3093" s="121"/>
      <c r="AV3093" s="129"/>
      <c r="AW3093" s="129"/>
      <c r="AX3093" s="129"/>
    </row>
    <row r="3094" spans="1:50" x14ac:dyDescent="0.25">
      <c r="A3094" s="154"/>
      <c r="B3094" s="28"/>
      <c r="C3094" s="155"/>
      <c r="D3094" s="155"/>
      <c r="E3094" s="155"/>
      <c r="F3094" s="29"/>
      <c r="G3094" s="29"/>
      <c r="H3094" s="29"/>
      <c r="I3094" s="29"/>
      <c r="J3094" s="29"/>
      <c r="K3094" s="155"/>
      <c r="L3094" s="155"/>
      <c r="M3094" s="155"/>
      <c r="N3094" s="155"/>
      <c r="O3094" s="155"/>
      <c r="P3094" s="155"/>
      <c r="Q3094" s="28"/>
      <c r="R3094" s="29"/>
      <c r="S3094" s="27"/>
      <c r="T3094" s="27"/>
      <c r="U3094" s="28"/>
      <c r="V3094" s="156"/>
      <c r="W3094" s="156"/>
      <c r="X3094" s="156"/>
      <c r="Y3094" s="37"/>
      <c r="Z3094" s="37"/>
      <c r="AA3094" s="37"/>
      <c r="AB3094" s="30"/>
      <c r="AC3094" s="30"/>
      <c r="AD3094" s="31"/>
      <c r="AE3094" s="30"/>
      <c r="AF3094" s="30"/>
      <c r="AG3094" s="32"/>
      <c r="AH3094" s="30"/>
      <c r="AJ3094" s="30"/>
      <c r="AK3094" s="30"/>
      <c r="AL3094" s="30"/>
      <c r="AM3094" s="30"/>
      <c r="AN3094" s="30"/>
      <c r="AO3094" s="30"/>
      <c r="AP3094" s="30"/>
      <c r="AQ3094" s="30"/>
      <c r="AR3094" s="30"/>
      <c r="AS3094" s="30"/>
      <c r="AT3094" s="30"/>
      <c r="AU3094" s="121"/>
      <c r="AV3094" s="129"/>
      <c r="AW3094" s="129"/>
      <c r="AX3094" s="129"/>
    </row>
    <row r="3095" spans="1:50" x14ac:dyDescent="0.25">
      <c r="A3095" s="154"/>
      <c r="B3095" s="28"/>
      <c r="C3095" s="155"/>
      <c r="D3095" s="155"/>
      <c r="E3095" s="155"/>
      <c r="F3095" s="29"/>
      <c r="G3095" s="29"/>
      <c r="H3095" s="29"/>
      <c r="I3095" s="29"/>
      <c r="J3095" s="29"/>
      <c r="K3095" s="155"/>
      <c r="L3095" s="155"/>
      <c r="M3095" s="155"/>
      <c r="N3095" s="155"/>
      <c r="O3095" s="155"/>
      <c r="P3095" s="155"/>
      <c r="Q3095" s="28"/>
      <c r="R3095" s="29"/>
      <c r="S3095" s="27"/>
      <c r="T3095" s="27"/>
      <c r="U3095" s="28"/>
      <c r="V3095" s="156"/>
      <c r="W3095" s="156"/>
      <c r="X3095" s="156"/>
      <c r="Y3095" s="37"/>
      <c r="Z3095" s="37"/>
      <c r="AA3095" s="37"/>
      <c r="AB3095" s="30"/>
      <c r="AC3095" s="30"/>
      <c r="AD3095" s="31"/>
      <c r="AE3095" s="30"/>
      <c r="AF3095" s="30"/>
      <c r="AG3095" s="32"/>
      <c r="AH3095" s="30"/>
      <c r="AJ3095" s="30"/>
      <c r="AK3095" s="30"/>
      <c r="AL3095" s="30"/>
      <c r="AM3095" s="30"/>
      <c r="AN3095" s="30"/>
      <c r="AO3095" s="30"/>
      <c r="AP3095" s="30"/>
      <c r="AQ3095" s="30"/>
      <c r="AR3095" s="30"/>
      <c r="AS3095" s="30"/>
      <c r="AT3095" s="30"/>
      <c r="AU3095" s="121"/>
      <c r="AV3095" s="129"/>
      <c r="AW3095" s="129"/>
      <c r="AX3095" s="129"/>
    </row>
    <row r="3096" spans="1:50" x14ac:dyDescent="0.25">
      <c r="A3096" s="154"/>
      <c r="B3096" s="28"/>
      <c r="C3096" s="155"/>
      <c r="D3096" s="155"/>
      <c r="E3096" s="155"/>
      <c r="F3096" s="29"/>
      <c r="G3096" s="29"/>
      <c r="H3096" s="29"/>
      <c r="I3096" s="29"/>
      <c r="J3096" s="29"/>
      <c r="K3096" s="155"/>
      <c r="L3096" s="155"/>
      <c r="M3096" s="155"/>
      <c r="N3096" s="155"/>
      <c r="O3096" s="155"/>
      <c r="P3096" s="155"/>
      <c r="Q3096" s="28"/>
      <c r="R3096" s="29"/>
      <c r="S3096" s="27"/>
      <c r="T3096" s="27"/>
      <c r="U3096" s="28"/>
      <c r="V3096" s="156"/>
      <c r="W3096" s="156"/>
      <c r="X3096" s="156"/>
      <c r="Y3096" s="37"/>
      <c r="Z3096" s="37"/>
      <c r="AA3096" s="37"/>
      <c r="AB3096" s="30"/>
      <c r="AC3096" s="30"/>
      <c r="AD3096" s="31"/>
      <c r="AE3096" s="30"/>
      <c r="AF3096" s="30"/>
      <c r="AG3096" s="32"/>
      <c r="AH3096" s="30"/>
      <c r="AJ3096" s="30"/>
      <c r="AK3096" s="30"/>
      <c r="AL3096" s="30"/>
      <c r="AM3096" s="30"/>
      <c r="AN3096" s="30"/>
      <c r="AO3096" s="30"/>
      <c r="AP3096" s="30"/>
      <c r="AQ3096" s="30"/>
      <c r="AR3096" s="30"/>
      <c r="AS3096" s="30"/>
      <c r="AT3096" s="30"/>
      <c r="AU3096" s="121"/>
      <c r="AV3096" s="129"/>
      <c r="AW3096" s="129"/>
      <c r="AX3096" s="129"/>
    </row>
    <row r="3097" spans="1:50" x14ac:dyDescent="0.25">
      <c r="A3097" s="154"/>
      <c r="B3097" s="28"/>
      <c r="C3097" s="155"/>
      <c r="D3097" s="155"/>
      <c r="E3097" s="155"/>
      <c r="F3097" s="29"/>
      <c r="G3097" s="29"/>
      <c r="H3097" s="29"/>
      <c r="I3097" s="29"/>
      <c r="J3097" s="29"/>
      <c r="K3097" s="155"/>
      <c r="L3097" s="155"/>
      <c r="M3097" s="155"/>
      <c r="N3097" s="155"/>
      <c r="O3097" s="155"/>
      <c r="P3097" s="155"/>
      <c r="Q3097" s="28"/>
      <c r="R3097" s="29"/>
      <c r="S3097" s="27"/>
      <c r="T3097" s="27"/>
      <c r="U3097" s="28"/>
      <c r="V3097" s="156"/>
      <c r="W3097" s="156"/>
      <c r="X3097" s="156"/>
      <c r="Y3097" s="37"/>
      <c r="Z3097" s="37"/>
      <c r="AA3097" s="37"/>
      <c r="AB3097" s="30"/>
      <c r="AC3097" s="30"/>
      <c r="AD3097" s="31"/>
      <c r="AE3097" s="30"/>
      <c r="AF3097" s="30"/>
      <c r="AG3097" s="32"/>
      <c r="AH3097" s="30"/>
      <c r="AJ3097" s="30"/>
      <c r="AK3097" s="30"/>
      <c r="AL3097" s="30"/>
      <c r="AM3097" s="30"/>
      <c r="AN3097" s="30"/>
      <c r="AO3097" s="30"/>
      <c r="AP3097" s="30"/>
      <c r="AQ3097" s="30"/>
      <c r="AR3097" s="30"/>
      <c r="AS3097" s="30"/>
      <c r="AT3097" s="30"/>
      <c r="AU3097" s="121"/>
      <c r="AV3097" s="129"/>
      <c r="AW3097" s="129"/>
      <c r="AX3097" s="129"/>
    </row>
    <row r="3098" spans="1:50" x14ac:dyDescent="0.25">
      <c r="A3098" s="154"/>
      <c r="B3098" s="28"/>
      <c r="C3098" s="155"/>
      <c r="D3098" s="155"/>
      <c r="E3098" s="155"/>
      <c r="F3098" s="29"/>
      <c r="G3098" s="29"/>
      <c r="H3098" s="29"/>
      <c r="I3098" s="29"/>
      <c r="J3098" s="29"/>
      <c r="K3098" s="155"/>
      <c r="L3098" s="155"/>
      <c r="M3098" s="155"/>
      <c r="N3098" s="155"/>
      <c r="O3098" s="155"/>
      <c r="P3098" s="155"/>
      <c r="Q3098" s="28"/>
      <c r="R3098" s="29"/>
      <c r="S3098" s="27"/>
      <c r="T3098" s="27"/>
      <c r="U3098" s="28"/>
      <c r="V3098" s="156"/>
      <c r="W3098" s="156"/>
      <c r="X3098" s="156"/>
      <c r="Y3098" s="37"/>
      <c r="Z3098" s="37"/>
      <c r="AA3098" s="37"/>
      <c r="AB3098" s="30"/>
      <c r="AC3098" s="30"/>
      <c r="AD3098" s="31"/>
      <c r="AE3098" s="30"/>
      <c r="AF3098" s="30"/>
      <c r="AG3098" s="32"/>
      <c r="AH3098" s="30"/>
      <c r="AJ3098" s="30"/>
      <c r="AK3098" s="30"/>
      <c r="AL3098" s="30"/>
      <c r="AM3098" s="30"/>
      <c r="AN3098" s="30"/>
      <c r="AO3098" s="30"/>
      <c r="AP3098" s="30"/>
      <c r="AQ3098" s="30"/>
      <c r="AR3098" s="30"/>
      <c r="AS3098" s="30"/>
      <c r="AT3098" s="30"/>
      <c r="AU3098" s="121"/>
      <c r="AV3098" s="129"/>
      <c r="AW3098" s="129"/>
      <c r="AX3098" s="129"/>
    </row>
    <row r="3099" spans="1:50" x14ac:dyDescent="0.25">
      <c r="A3099" s="154"/>
      <c r="B3099" s="28"/>
      <c r="C3099" s="155"/>
      <c r="D3099" s="155"/>
      <c r="E3099" s="155"/>
      <c r="F3099" s="29"/>
      <c r="G3099" s="29"/>
      <c r="H3099" s="29"/>
      <c r="I3099" s="29"/>
      <c r="J3099" s="29"/>
      <c r="K3099" s="155"/>
      <c r="L3099" s="155"/>
      <c r="M3099" s="155"/>
      <c r="N3099" s="155"/>
      <c r="O3099" s="155"/>
      <c r="P3099" s="155"/>
      <c r="Q3099" s="28"/>
      <c r="R3099" s="29"/>
      <c r="S3099" s="27"/>
      <c r="T3099" s="27"/>
      <c r="U3099" s="28"/>
      <c r="V3099" s="156"/>
      <c r="W3099" s="156"/>
      <c r="X3099" s="156"/>
      <c r="Y3099" s="37"/>
      <c r="Z3099" s="37"/>
      <c r="AA3099" s="37"/>
      <c r="AB3099" s="30"/>
      <c r="AC3099" s="30"/>
      <c r="AD3099" s="31"/>
      <c r="AE3099" s="30"/>
      <c r="AF3099" s="30"/>
      <c r="AG3099" s="32"/>
      <c r="AH3099" s="30"/>
      <c r="AJ3099" s="30"/>
      <c r="AK3099" s="30"/>
      <c r="AL3099" s="30"/>
      <c r="AM3099" s="30"/>
      <c r="AN3099" s="30"/>
      <c r="AO3099" s="30"/>
      <c r="AP3099" s="30"/>
      <c r="AQ3099" s="30"/>
      <c r="AR3099" s="30"/>
      <c r="AS3099" s="30"/>
      <c r="AT3099" s="30"/>
      <c r="AU3099" s="121"/>
      <c r="AV3099" s="129"/>
      <c r="AW3099" s="129"/>
      <c r="AX3099" s="129"/>
    </row>
    <row r="3100" spans="1:50" x14ac:dyDescent="0.25">
      <c r="A3100" s="154"/>
      <c r="B3100" s="28"/>
      <c r="C3100" s="155"/>
      <c r="D3100" s="155"/>
      <c r="E3100" s="155"/>
      <c r="F3100" s="29"/>
      <c r="G3100" s="29"/>
      <c r="H3100" s="29"/>
      <c r="I3100" s="29"/>
      <c r="J3100" s="29"/>
      <c r="K3100" s="155"/>
      <c r="L3100" s="155"/>
      <c r="M3100" s="155"/>
      <c r="N3100" s="155"/>
      <c r="O3100" s="155"/>
      <c r="P3100" s="155"/>
      <c r="Q3100" s="28"/>
      <c r="R3100" s="29"/>
      <c r="S3100" s="27"/>
      <c r="T3100" s="27"/>
      <c r="U3100" s="28"/>
      <c r="V3100" s="156"/>
      <c r="W3100" s="156"/>
      <c r="X3100" s="156"/>
      <c r="Y3100" s="37"/>
      <c r="Z3100" s="37"/>
      <c r="AA3100" s="37"/>
      <c r="AB3100" s="30"/>
      <c r="AC3100" s="30"/>
      <c r="AD3100" s="31"/>
      <c r="AE3100" s="30"/>
      <c r="AF3100" s="30"/>
      <c r="AG3100" s="32"/>
      <c r="AH3100" s="30"/>
      <c r="AJ3100" s="30"/>
      <c r="AK3100" s="30"/>
      <c r="AL3100" s="30"/>
      <c r="AM3100" s="30"/>
      <c r="AN3100" s="30"/>
      <c r="AO3100" s="30"/>
      <c r="AP3100" s="30"/>
      <c r="AQ3100" s="30"/>
      <c r="AR3100" s="30"/>
      <c r="AS3100" s="30"/>
      <c r="AT3100" s="30"/>
      <c r="AU3100" s="121"/>
      <c r="AV3100" s="129"/>
      <c r="AW3100" s="129"/>
      <c r="AX3100" s="129"/>
    </row>
    <row r="3101" spans="1:50" x14ac:dyDescent="0.25">
      <c r="A3101" s="154"/>
      <c r="B3101" s="28"/>
      <c r="C3101" s="155"/>
      <c r="D3101" s="155"/>
      <c r="E3101" s="155"/>
      <c r="F3101" s="29"/>
      <c r="G3101" s="29"/>
      <c r="H3101" s="29"/>
      <c r="I3101" s="29"/>
      <c r="J3101" s="29"/>
      <c r="K3101" s="155"/>
      <c r="L3101" s="155"/>
      <c r="M3101" s="155"/>
      <c r="N3101" s="155"/>
      <c r="O3101" s="155"/>
      <c r="P3101" s="155"/>
      <c r="Q3101" s="28"/>
      <c r="R3101" s="29"/>
      <c r="S3101" s="27"/>
      <c r="T3101" s="27"/>
      <c r="U3101" s="28"/>
      <c r="V3101" s="156"/>
      <c r="W3101" s="156"/>
      <c r="X3101" s="156"/>
      <c r="Y3101" s="37"/>
      <c r="Z3101" s="37"/>
      <c r="AA3101" s="37"/>
      <c r="AB3101" s="30"/>
      <c r="AC3101" s="30"/>
      <c r="AD3101" s="31"/>
      <c r="AE3101" s="30"/>
      <c r="AF3101" s="30"/>
      <c r="AG3101" s="32"/>
      <c r="AH3101" s="30"/>
      <c r="AJ3101" s="30"/>
      <c r="AK3101" s="30"/>
      <c r="AL3101" s="30"/>
      <c r="AM3101" s="30"/>
      <c r="AN3101" s="30"/>
      <c r="AO3101" s="30"/>
      <c r="AP3101" s="30"/>
      <c r="AQ3101" s="30"/>
      <c r="AR3101" s="30"/>
      <c r="AS3101" s="30"/>
      <c r="AT3101" s="30"/>
      <c r="AU3101" s="121"/>
      <c r="AV3101" s="129"/>
      <c r="AW3101" s="129"/>
      <c r="AX3101" s="129"/>
    </row>
    <row r="3102" spans="1:50" x14ac:dyDescent="0.25">
      <c r="A3102" s="154"/>
      <c r="B3102" s="28"/>
      <c r="C3102" s="155"/>
      <c r="D3102" s="155"/>
      <c r="E3102" s="155"/>
      <c r="F3102" s="29"/>
      <c r="G3102" s="29"/>
      <c r="H3102" s="29"/>
      <c r="I3102" s="29"/>
      <c r="J3102" s="29"/>
      <c r="K3102" s="155"/>
      <c r="L3102" s="155"/>
      <c r="M3102" s="155"/>
      <c r="N3102" s="155"/>
      <c r="O3102" s="155"/>
      <c r="P3102" s="155"/>
      <c r="Q3102" s="28"/>
      <c r="R3102" s="29"/>
      <c r="S3102" s="27"/>
      <c r="T3102" s="27"/>
      <c r="U3102" s="28"/>
      <c r="V3102" s="156"/>
      <c r="W3102" s="156"/>
      <c r="X3102" s="156"/>
      <c r="Y3102" s="37"/>
      <c r="Z3102" s="37"/>
      <c r="AA3102" s="37"/>
      <c r="AB3102" s="30"/>
      <c r="AC3102" s="30"/>
      <c r="AD3102" s="31"/>
      <c r="AE3102" s="30"/>
      <c r="AF3102" s="30"/>
      <c r="AG3102" s="32"/>
      <c r="AH3102" s="30"/>
      <c r="AJ3102" s="30"/>
      <c r="AK3102" s="30"/>
      <c r="AL3102" s="30"/>
      <c r="AM3102" s="30"/>
      <c r="AN3102" s="30"/>
      <c r="AO3102" s="30"/>
      <c r="AP3102" s="30"/>
      <c r="AQ3102" s="30"/>
      <c r="AR3102" s="30"/>
      <c r="AS3102" s="30"/>
      <c r="AT3102" s="30"/>
      <c r="AU3102" s="121"/>
      <c r="AV3102" s="129"/>
      <c r="AW3102" s="129"/>
      <c r="AX3102" s="129"/>
    </row>
    <row r="3103" spans="1:50" x14ac:dyDescent="0.25">
      <c r="A3103" s="154"/>
      <c r="B3103" s="28"/>
      <c r="C3103" s="155"/>
      <c r="D3103" s="155"/>
      <c r="E3103" s="155"/>
      <c r="F3103" s="29"/>
      <c r="G3103" s="29"/>
      <c r="H3103" s="29"/>
      <c r="I3103" s="29"/>
      <c r="J3103" s="29"/>
      <c r="K3103" s="155"/>
      <c r="L3103" s="155"/>
      <c r="M3103" s="155"/>
      <c r="N3103" s="155"/>
      <c r="O3103" s="155"/>
      <c r="P3103" s="155"/>
      <c r="Q3103" s="28"/>
      <c r="R3103" s="29"/>
      <c r="S3103" s="27"/>
      <c r="T3103" s="27"/>
      <c r="U3103" s="28"/>
      <c r="V3103" s="156"/>
      <c r="W3103" s="156"/>
      <c r="X3103" s="156"/>
      <c r="Y3103" s="37"/>
      <c r="Z3103" s="37"/>
      <c r="AA3103" s="37"/>
      <c r="AB3103" s="30"/>
      <c r="AC3103" s="30"/>
      <c r="AD3103" s="31"/>
      <c r="AE3103" s="30"/>
      <c r="AF3103" s="30"/>
      <c r="AG3103" s="32"/>
      <c r="AH3103" s="30"/>
      <c r="AJ3103" s="30"/>
      <c r="AK3103" s="30"/>
      <c r="AL3103" s="30"/>
      <c r="AM3103" s="30"/>
      <c r="AN3103" s="30"/>
      <c r="AO3103" s="30"/>
      <c r="AP3103" s="30"/>
      <c r="AQ3103" s="30"/>
      <c r="AR3103" s="30"/>
      <c r="AS3103" s="30"/>
      <c r="AT3103" s="30"/>
      <c r="AU3103" s="121"/>
      <c r="AV3103" s="129"/>
      <c r="AW3103" s="129"/>
      <c r="AX3103" s="129"/>
    </row>
    <row r="3104" spans="1:50" x14ac:dyDescent="0.25">
      <c r="A3104" s="154"/>
      <c r="B3104" s="28"/>
      <c r="C3104" s="155"/>
      <c r="D3104" s="155"/>
      <c r="E3104" s="155"/>
      <c r="F3104" s="29"/>
      <c r="G3104" s="29"/>
      <c r="H3104" s="29"/>
      <c r="I3104" s="29"/>
      <c r="J3104" s="29"/>
      <c r="K3104" s="155"/>
      <c r="L3104" s="155"/>
      <c r="M3104" s="155"/>
      <c r="N3104" s="155"/>
      <c r="O3104" s="155"/>
      <c r="P3104" s="155"/>
      <c r="Q3104" s="28"/>
      <c r="R3104" s="29"/>
      <c r="S3104" s="27"/>
      <c r="T3104" s="27"/>
      <c r="U3104" s="28"/>
      <c r="V3104" s="156"/>
      <c r="W3104" s="156"/>
      <c r="X3104" s="156"/>
      <c r="Y3104" s="37"/>
      <c r="Z3104" s="37"/>
      <c r="AA3104" s="37"/>
      <c r="AB3104" s="30"/>
      <c r="AC3104" s="30"/>
      <c r="AD3104" s="31"/>
      <c r="AE3104" s="30"/>
      <c r="AF3104" s="30"/>
      <c r="AG3104" s="32"/>
      <c r="AH3104" s="30"/>
      <c r="AJ3104" s="30"/>
      <c r="AK3104" s="30"/>
      <c r="AL3104" s="30"/>
      <c r="AM3104" s="30"/>
      <c r="AN3104" s="30"/>
      <c r="AO3104" s="30"/>
      <c r="AP3104" s="30"/>
      <c r="AQ3104" s="30"/>
      <c r="AR3104" s="30"/>
      <c r="AS3104" s="30"/>
      <c r="AT3104" s="30"/>
      <c r="AU3104" s="121"/>
      <c r="AV3104" s="129"/>
      <c r="AW3104" s="129"/>
      <c r="AX3104" s="129"/>
    </row>
    <row r="3105" spans="1:50" x14ac:dyDescent="0.25">
      <c r="A3105" s="154"/>
      <c r="B3105" s="28"/>
      <c r="C3105" s="155"/>
      <c r="D3105" s="155"/>
      <c r="E3105" s="155"/>
      <c r="F3105" s="29"/>
      <c r="G3105" s="29"/>
      <c r="H3105" s="29"/>
      <c r="I3105" s="29"/>
      <c r="J3105" s="29"/>
      <c r="K3105" s="155"/>
      <c r="L3105" s="155"/>
      <c r="M3105" s="155"/>
      <c r="N3105" s="155"/>
      <c r="O3105" s="155"/>
      <c r="P3105" s="155"/>
      <c r="Q3105" s="28"/>
      <c r="R3105" s="29"/>
      <c r="S3105" s="27"/>
      <c r="T3105" s="27"/>
      <c r="U3105" s="28"/>
      <c r="V3105" s="156"/>
      <c r="W3105" s="156"/>
      <c r="X3105" s="156"/>
      <c r="Y3105" s="37"/>
      <c r="Z3105" s="37"/>
      <c r="AA3105" s="37"/>
      <c r="AB3105" s="30"/>
      <c r="AC3105" s="30"/>
      <c r="AD3105" s="31"/>
      <c r="AE3105" s="30"/>
      <c r="AF3105" s="30"/>
      <c r="AG3105" s="32"/>
      <c r="AH3105" s="30"/>
      <c r="AJ3105" s="30"/>
      <c r="AK3105" s="30"/>
      <c r="AL3105" s="30"/>
      <c r="AM3105" s="30"/>
      <c r="AN3105" s="30"/>
      <c r="AO3105" s="30"/>
      <c r="AP3105" s="30"/>
      <c r="AQ3105" s="30"/>
      <c r="AR3105" s="30"/>
      <c r="AS3105" s="30"/>
      <c r="AT3105" s="30"/>
      <c r="AU3105" s="121"/>
      <c r="AV3105" s="129"/>
      <c r="AW3105" s="129"/>
      <c r="AX3105" s="129"/>
    </row>
    <row r="3106" spans="1:50" x14ac:dyDescent="0.25">
      <c r="A3106" s="154"/>
      <c r="B3106" s="28"/>
      <c r="C3106" s="155"/>
      <c r="D3106" s="155"/>
      <c r="E3106" s="155"/>
      <c r="F3106" s="29"/>
      <c r="G3106" s="29"/>
      <c r="H3106" s="29"/>
      <c r="I3106" s="29"/>
      <c r="J3106" s="29"/>
      <c r="K3106" s="155"/>
      <c r="L3106" s="155"/>
      <c r="M3106" s="155"/>
      <c r="N3106" s="155"/>
      <c r="O3106" s="155"/>
      <c r="P3106" s="155"/>
      <c r="Q3106" s="28"/>
      <c r="R3106" s="29"/>
      <c r="S3106" s="27"/>
      <c r="T3106" s="27"/>
      <c r="U3106" s="28"/>
      <c r="V3106" s="156"/>
      <c r="W3106" s="156"/>
      <c r="X3106" s="156"/>
      <c r="Y3106" s="37"/>
      <c r="Z3106" s="37"/>
      <c r="AA3106" s="37"/>
      <c r="AB3106" s="30"/>
      <c r="AC3106" s="30"/>
      <c r="AD3106" s="31"/>
      <c r="AE3106" s="30"/>
      <c r="AF3106" s="30"/>
      <c r="AG3106" s="32"/>
      <c r="AH3106" s="30"/>
      <c r="AJ3106" s="30"/>
      <c r="AK3106" s="30"/>
      <c r="AL3106" s="30"/>
      <c r="AM3106" s="30"/>
      <c r="AN3106" s="30"/>
      <c r="AO3106" s="30"/>
      <c r="AP3106" s="30"/>
      <c r="AQ3106" s="30"/>
      <c r="AR3106" s="30"/>
      <c r="AS3106" s="30"/>
      <c r="AT3106" s="30"/>
      <c r="AU3106" s="121"/>
      <c r="AV3106" s="129"/>
      <c r="AW3106" s="129"/>
      <c r="AX3106" s="129"/>
    </row>
    <row r="3107" spans="1:50" x14ac:dyDescent="0.25">
      <c r="A3107" s="154"/>
      <c r="B3107" s="28"/>
      <c r="C3107" s="155"/>
      <c r="D3107" s="155"/>
      <c r="E3107" s="155"/>
      <c r="F3107" s="29"/>
      <c r="G3107" s="29"/>
      <c r="H3107" s="29"/>
      <c r="I3107" s="29"/>
      <c r="J3107" s="29"/>
      <c r="K3107" s="155"/>
      <c r="L3107" s="155"/>
      <c r="M3107" s="155"/>
      <c r="N3107" s="155"/>
      <c r="O3107" s="155"/>
      <c r="P3107" s="155"/>
      <c r="Q3107" s="28"/>
      <c r="R3107" s="29"/>
      <c r="S3107" s="27"/>
      <c r="T3107" s="27"/>
      <c r="U3107" s="28"/>
      <c r="V3107" s="156"/>
      <c r="W3107" s="156"/>
      <c r="X3107" s="156"/>
      <c r="Y3107" s="37"/>
      <c r="Z3107" s="37"/>
      <c r="AA3107" s="37"/>
      <c r="AB3107" s="30"/>
      <c r="AC3107" s="30"/>
      <c r="AD3107" s="31"/>
      <c r="AE3107" s="30"/>
      <c r="AF3107" s="30"/>
      <c r="AG3107" s="32"/>
      <c r="AH3107" s="30"/>
      <c r="AJ3107" s="30"/>
      <c r="AK3107" s="30"/>
      <c r="AL3107" s="30"/>
      <c r="AM3107" s="30"/>
      <c r="AN3107" s="30"/>
      <c r="AO3107" s="30"/>
      <c r="AP3107" s="30"/>
      <c r="AQ3107" s="30"/>
      <c r="AR3107" s="30"/>
      <c r="AS3107" s="30"/>
      <c r="AT3107" s="30"/>
      <c r="AU3107" s="121"/>
      <c r="AV3107" s="129"/>
      <c r="AW3107" s="129"/>
      <c r="AX3107" s="129"/>
    </row>
    <row r="3108" spans="1:50" x14ac:dyDescent="0.25">
      <c r="A3108" s="154"/>
      <c r="B3108" s="28"/>
      <c r="C3108" s="155"/>
      <c r="D3108" s="155"/>
      <c r="E3108" s="155"/>
      <c r="F3108" s="29"/>
      <c r="G3108" s="29"/>
      <c r="H3108" s="29"/>
      <c r="I3108" s="29"/>
      <c r="J3108" s="29"/>
      <c r="K3108" s="155"/>
      <c r="L3108" s="155"/>
      <c r="M3108" s="155"/>
      <c r="N3108" s="155"/>
      <c r="O3108" s="155"/>
      <c r="P3108" s="155"/>
      <c r="Q3108" s="28"/>
      <c r="R3108" s="29"/>
      <c r="S3108" s="27"/>
      <c r="T3108" s="27"/>
      <c r="U3108" s="28"/>
      <c r="V3108" s="156"/>
      <c r="W3108" s="156"/>
      <c r="X3108" s="156"/>
      <c r="Y3108" s="37"/>
      <c r="Z3108" s="37"/>
      <c r="AA3108" s="37"/>
      <c r="AB3108" s="30"/>
      <c r="AC3108" s="30"/>
      <c r="AD3108" s="31"/>
      <c r="AE3108" s="30"/>
      <c r="AF3108" s="30"/>
      <c r="AG3108" s="32"/>
      <c r="AH3108" s="30"/>
      <c r="AJ3108" s="30"/>
      <c r="AK3108" s="30"/>
      <c r="AL3108" s="30"/>
      <c r="AM3108" s="30"/>
      <c r="AN3108" s="30"/>
      <c r="AO3108" s="30"/>
      <c r="AP3108" s="30"/>
      <c r="AQ3108" s="30"/>
      <c r="AR3108" s="30"/>
      <c r="AS3108" s="30"/>
      <c r="AT3108" s="30"/>
      <c r="AU3108" s="121"/>
      <c r="AV3108" s="129"/>
      <c r="AW3108" s="129"/>
      <c r="AX3108" s="129"/>
    </row>
    <row r="3109" spans="1:50" x14ac:dyDescent="0.25">
      <c r="A3109" s="154"/>
      <c r="B3109" s="28"/>
      <c r="C3109" s="155"/>
      <c r="D3109" s="155"/>
      <c r="E3109" s="155"/>
      <c r="F3109" s="29"/>
      <c r="G3109" s="29"/>
      <c r="H3109" s="29"/>
      <c r="I3109" s="29"/>
      <c r="J3109" s="29"/>
      <c r="K3109" s="155"/>
      <c r="L3109" s="155"/>
      <c r="M3109" s="155"/>
      <c r="N3109" s="155"/>
      <c r="O3109" s="155"/>
      <c r="P3109" s="155"/>
      <c r="Q3109" s="28"/>
      <c r="R3109" s="29"/>
      <c r="S3109" s="27"/>
      <c r="T3109" s="27"/>
      <c r="U3109" s="28"/>
      <c r="V3109" s="156"/>
      <c r="W3109" s="156"/>
      <c r="X3109" s="156"/>
      <c r="Y3109" s="37"/>
      <c r="Z3109" s="37"/>
      <c r="AA3109" s="37"/>
      <c r="AB3109" s="30"/>
      <c r="AC3109" s="30"/>
      <c r="AD3109" s="31"/>
      <c r="AE3109" s="30"/>
      <c r="AF3109" s="30"/>
      <c r="AG3109" s="32"/>
      <c r="AH3109" s="30"/>
      <c r="AJ3109" s="30"/>
      <c r="AK3109" s="30"/>
      <c r="AL3109" s="30"/>
      <c r="AM3109" s="30"/>
      <c r="AN3109" s="30"/>
      <c r="AO3109" s="30"/>
      <c r="AP3109" s="30"/>
      <c r="AQ3109" s="30"/>
      <c r="AR3109" s="30"/>
      <c r="AS3109" s="30"/>
      <c r="AT3109" s="30"/>
      <c r="AU3109" s="121"/>
      <c r="AV3109" s="129"/>
      <c r="AW3109" s="129"/>
      <c r="AX3109" s="129"/>
    </row>
    <row r="3110" spans="1:50" x14ac:dyDescent="0.25">
      <c r="A3110" s="154"/>
      <c r="B3110" s="28"/>
      <c r="C3110" s="155"/>
      <c r="D3110" s="155"/>
      <c r="E3110" s="155"/>
      <c r="F3110" s="29"/>
      <c r="G3110" s="29"/>
      <c r="H3110" s="29"/>
      <c r="I3110" s="29"/>
      <c r="J3110" s="29"/>
      <c r="K3110" s="155"/>
      <c r="L3110" s="155"/>
      <c r="M3110" s="155"/>
      <c r="N3110" s="155"/>
      <c r="O3110" s="155"/>
      <c r="P3110" s="155"/>
      <c r="Q3110" s="28"/>
      <c r="R3110" s="29"/>
      <c r="S3110" s="27"/>
      <c r="T3110" s="27"/>
      <c r="U3110" s="28"/>
      <c r="V3110" s="156"/>
      <c r="W3110" s="156"/>
      <c r="X3110" s="156"/>
      <c r="Y3110" s="37"/>
      <c r="Z3110" s="37"/>
      <c r="AA3110" s="37"/>
      <c r="AB3110" s="30"/>
      <c r="AC3110" s="30"/>
      <c r="AD3110" s="31"/>
      <c r="AE3110" s="30"/>
      <c r="AF3110" s="30"/>
      <c r="AG3110" s="32"/>
      <c r="AH3110" s="30"/>
      <c r="AJ3110" s="30"/>
      <c r="AK3110" s="30"/>
      <c r="AL3110" s="30"/>
      <c r="AM3110" s="30"/>
      <c r="AN3110" s="30"/>
      <c r="AO3110" s="30"/>
      <c r="AP3110" s="30"/>
      <c r="AQ3110" s="30"/>
      <c r="AR3110" s="30"/>
      <c r="AS3110" s="30"/>
      <c r="AT3110" s="30"/>
      <c r="AU3110" s="121"/>
      <c r="AV3110" s="129"/>
      <c r="AW3110" s="129"/>
      <c r="AX3110" s="129"/>
    </row>
    <row r="3111" spans="1:50" x14ac:dyDescent="0.25">
      <c r="A3111" s="154"/>
      <c r="B3111" s="28"/>
      <c r="C3111" s="155"/>
      <c r="D3111" s="155"/>
      <c r="E3111" s="155"/>
      <c r="F3111" s="29"/>
      <c r="G3111" s="29"/>
      <c r="H3111" s="29"/>
      <c r="I3111" s="29"/>
      <c r="J3111" s="29"/>
      <c r="K3111" s="155"/>
      <c r="L3111" s="155"/>
      <c r="M3111" s="155"/>
      <c r="N3111" s="155"/>
      <c r="O3111" s="155"/>
      <c r="P3111" s="155"/>
      <c r="Q3111" s="28"/>
      <c r="R3111" s="29"/>
      <c r="S3111" s="27"/>
      <c r="T3111" s="27"/>
      <c r="U3111" s="28"/>
      <c r="V3111" s="156"/>
      <c r="W3111" s="156"/>
      <c r="X3111" s="156"/>
      <c r="Y3111" s="37"/>
      <c r="Z3111" s="37"/>
      <c r="AA3111" s="37"/>
      <c r="AB3111" s="30"/>
      <c r="AC3111" s="30"/>
      <c r="AD3111" s="31"/>
      <c r="AE3111" s="30"/>
      <c r="AF3111" s="30"/>
      <c r="AG3111" s="32"/>
      <c r="AH3111" s="30"/>
      <c r="AJ3111" s="30"/>
      <c r="AK3111" s="30"/>
      <c r="AL3111" s="30"/>
      <c r="AM3111" s="30"/>
      <c r="AN3111" s="30"/>
      <c r="AO3111" s="30"/>
      <c r="AP3111" s="30"/>
      <c r="AQ3111" s="30"/>
      <c r="AR3111" s="30"/>
      <c r="AS3111" s="30"/>
      <c r="AT3111" s="30"/>
      <c r="AU3111" s="121"/>
      <c r="AV3111" s="129"/>
      <c r="AW3111" s="129"/>
      <c r="AX3111" s="129"/>
    </row>
    <row r="3112" spans="1:50" x14ac:dyDescent="0.25">
      <c r="A3112" s="154"/>
      <c r="B3112" s="28"/>
      <c r="C3112" s="155"/>
      <c r="D3112" s="155"/>
      <c r="E3112" s="155"/>
      <c r="F3112" s="29"/>
      <c r="G3112" s="29"/>
      <c r="H3112" s="29"/>
      <c r="I3112" s="29"/>
      <c r="J3112" s="29"/>
      <c r="K3112" s="155"/>
      <c r="L3112" s="155"/>
      <c r="M3112" s="155"/>
      <c r="N3112" s="155"/>
      <c r="O3112" s="155"/>
      <c r="P3112" s="155"/>
      <c r="Q3112" s="28"/>
      <c r="R3112" s="29"/>
      <c r="S3112" s="27"/>
      <c r="T3112" s="27"/>
      <c r="U3112" s="28"/>
      <c r="V3112" s="156"/>
      <c r="W3112" s="156"/>
      <c r="X3112" s="156"/>
      <c r="Y3112" s="37"/>
      <c r="Z3112" s="37"/>
      <c r="AA3112" s="37"/>
      <c r="AB3112" s="30"/>
      <c r="AC3112" s="30"/>
      <c r="AD3112" s="31"/>
      <c r="AE3112" s="30"/>
      <c r="AF3112" s="30"/>
      <c r="AG3112" s="32"/>
      <c r="AH3112" s="30"/>
      <c r="AJ3112" s="30"/>
      <c r="AK3112" s="30"/>
      <c r="AL3112" s="30"/>
      <c r="AM3112" s="30"/>
      <c r="AN3112" s="30"/>
      <c r="AO3112" s="30"/>
      <c r="AP3112" s="30"/>
      <c r="AQ3112" s="30"/>
      <c r="AR3112" s="30"/>
      <c r="AS3112" s="30"/>
      <c r="AT3112" s="30"/>
      <c r="AU3112" s="121"/>
      <c r="AV3112" s="129"/>
      <c r="AW3112" s="129"/>
      <c r="AX3112" s="129"/>
    </row>
    <row r="3113" spans="1:50" x14ac:dyDescent="0.25">
      <c r="A3113" s="154"/>
      <c r="B3113" s="28"/>
      <c r="C3113" s="155"/>
      <c r="D3113" s="155"/>
      <c r="E3113" s="155"/>
      <c r="F3113" s="29"/>
      <c r="G3113" s="29"/>
      <c r="H3113" s="29"/>
      <c r="I3113" s="29"/>
      <c r="J3113" s="29"/>
      <c r="K3113" s="155"/>
      <c r="L3113" s="155"/>
      <c r="M3113" s="155"/>
      <c r="N3113" s="155"/>
      <c r="O3113" s="155"/>
      <c r="P3113" s="155"/>
      <c r="Q3113" s="28"/>
      <c r="R3113" s="29"/>
      <c r="S3113" s="27"/>
      <c r="T3113" s="27"/>
      <c r="U3113" s="28"/>
      <c r="V3113" s="156"/>
      <c r="W3113" s="156"/>
      <c r="X3113" s="156"/>
      <c r="Y3113" s="37"/>
      <c r="Z3113" s="37"/>
      <c r="AA3113" s="37"/>
      <c r="AB3113" s="30"/>
      <c r="AC3113" s="30"/>
      <c r="AD3113" s="31"/>
      <c r="AE3113" s="30"/>
      <c r="AF3113" s="30"/>
      <c r="AG3113" s="32"/>
      <c r="AH3113" s="30"/>
      <c r="AJ3113" s="30"/>
      <c r="AK3113" s="30"/>
      <c r="AL3113" s="30"/>
      <c r="AM3113" s="30"/>
      <c r="AN3113" s="30"/>
      <c r="AO3113" s="30"/>
      <c r="AP3113" s="30"/>
      <c r="AQ3113" s="30"/>
      <c r="AR3113" s="30"/>
      <c r="AS3113" s="30"/>
      <c r="AT3113" s="30"/>
      <c r="AU3113" s="121"/>
      <c r="AV3113" s="129"/>
      <c r="AW3113" s="129"/>
      <c r="AX3113" s="129"/>
    </row>
    <row r="3114" spans="1:50" x14ac:dyDescent="0.25">
      <c r="A3114" s="154"/>
      <c r="B3114" s="28"/>
      <c r="C3114" s="155"/>
      <c r="D3114" s="155"/>
      <c r="E3114" s="155"/>
      <c r="F3114" s="29"/>
      <c r="G3114" s="29"/>
      <c r="H3114" s="29"/>
      <c r="I3114" s="29"/>
      <c r="J3114" s="29"/>
      <c r="K3114" s="155"/>
      <c r="L3114" s="155"/>
      <c r="M3114" s="155"/>
      <c r="N3114" s="155"/>
      <c r="O3114" s="155"/>
      <c r="P3114" s="155"/>
      <c r="Q3114" s="28"/>
      <c r="R3114" s="29"/>
      <c r="S3114" s="27"/>
      <c r="T3114" s="27"/>
      <c r="U3114" s="28"/>
      <c r="V3114" s="156"/>
      <c r="W3114" s="156"/>
      <c r="X3114" s="156"/>
      <c r="Y3114" s="37"/>
      <c r="Z3114" s="37"/>
      <c r="AA3114" s="37"/>
      <c r="AB3114" s="30"/>
      <c r="AC3114" s="30"/>
      <c r="AD3114" s="31"/>
      <c r="AE3114" s="30"/>
      <c r="AF3114" s="30"/>
      <c r="AG3114" s="32"/>
      <c r="AH3114" s="30"/>
      <c r="AJ3114" s="30"/>
      <c r="AK3114" s="30"/>
      <c r="AL3114" s="30"/>
      <c r="AM3114" s="30"/>
      <c r="AN3114" s="30"/>
      <c r="AO3114" s="30"/>
      <c r="AP3114" s="30"/>
      <c r="AQ3114" s="30"/>
      <c r="AR3114" s="30"/>
      <c r="AS3114" s="30"/>
      <c r="AT3114" s="30"/>
      <c r="AU3114" s="121"/>
      <c r="AV3114" s="129"/>
      <c r="AW3114" s="129"/>
      <c r="AX3114" s="129"/>
    </row>
    <row r="3115" spans="1:50" x14ac:dyDescent="0.25">
      <c r="A3115" s="154"/>
      <c r="B3115" s="28"/>
      <c r="C3115" s="155"/>
      <c r="D3115" s="155"/>
      <c r="E3115" s="155"/>
      <c r="F3115" s="29"/>
      <c r="G3115" s="29"/>
      <c r="H3115" s="29"/>
      <c r="I3115" s="29"/>
      <c r="J3115" s="29"/>
      <c r="K3115" s="155"/>
      <c r="L3115" s="155"/>
      <c r="M3115" s="155"/>
      <c r="N3115" s="155"/>
      <c r="O3115" s="155"/>
      <c r="P3115" s="155"/>
      <c r="Q3115" s="28"/>
      <c r="R3115" s="29"/>
      <c r="S3115" s="27"/>
      <c r="T3115" s="27"/>
      <c r="U3115" s="28"/>
      <c r="V3115" s="156"/>
      <c r="W3115" s="156"/>
      <c r="X3115" s="156"/>
      <c r="Y3115" s="37"/>
      <c r="Z3115" s="37"/>
      <c r="AA3115" s="37"/>
      <c r="AB3115" s="30"/>
      <c r="AC3115" s="30"/>
      <c r="AD3115" s="31"/>
      <c r="AE3115" s="30"/>
      <c r="AF3115" s="30"/>
      <c r="AG3115" s="32"/>
      <c r="AH3115" s="30"/>
      <c r="AJ3115" s="30"/>
      <c r="AK3115" s="30"/>
      <c r="AL3115" s="30"/>
      <c r="AM3115" s="30"/>
      <c r="AN3115" s="30"/>
      <c r="AO3115" s="30"/>
      <c r="AP3115" s="30"/>
      <c r="AQ3115" s="30"/>
      <c r="AR3115" s="30"/>
      <c r="AS3115" s="30"/>
      <c r="AT3115" s="30"/>
      <c r="AU3115" s="121"/>
      <c r="AV3115" s="129"/>
      <c r="AW3115" s="129"/>
      <c r="AX3115" s="129"/>
    </row>
    <row r="3116" spans="1:50" x14ac:dyDescent="0.25">
      <c r="A3116" s="154"/>
      <c r="B3116" s="28"/>
      <c r="C3116" s="155"/>
      <c r="D3116" s="155"/>
      <c r="E3116" s="155"/>
      <c r="F3116" s="29"/>
      <c r="G3116" s="29"/>
      <c r="H3116" s="29"/>
      <c r="I3116" s="29"/>
      <c r="J3116" s="29"/>
      <c r="K3116" s="155"/>
      <c r="L3116" s="155"/>
      <c r="M3116" s="155"/>
      <c r="N3116" s="155"/>
      <c r="O3116" s="155"/>
      <c r="P3116" s="155"/>
      <c r="Q3116" s="28"/>
      <c r="R3116" s="29"/>
      <c r="S3116" s="27"/>
      <c r="T3116" s="27"/>
      <c r="U3116" s="28"/>
      <c r="V3116" s="156"/>
      <c r="W3116" s="156"/>
      <c r="X3116" s="156"/>
      <c r="Y3116" s="37"/>
      <c r="Z3116" s="37"/>
      <c r="AA3116" s="37"/>
      <c r="AB3116" s="30"/>
      <c r="AC3116" s="30"/>
      <c r="AD3116" s="31"/>
      <c r="AE3116" s="30"/>
      <c r="AF3116" s="30"/>
      <c r="AG3116" s="32"/>
      <c r="AH3116" s="30"/>
      <c r="AJ3116" s="30"/>
      <c r="AK3116" s="30"/>
      <c r="AL3116" s="30"/>
      <c r="AM3116" s="30"/>
      <c r="AN3116" s="30"/>
      <c r="AO3116" s="30"/>
      <c r="AP3116" s="30"/>
      <c r="AQ3116" s="30"/>
      <c r="AR3116" s="30"/>
      <c r="AS3116" s="30"/>
      <c r="AT3116" s="30"/>
      <c r="AU3116" s="121"/>
      <c r="AV3116" s="129"/>
      <c r="AW3116" s="129"/>
      <c r="AX3116" s="129"/>
    </row>
    <row r="3117" spans="1:50" x14ac:dyDescent="0.25">
      <c r="A3117" s="154"/>
      <c r="B3117" s="28"/>
      <c r="C3117" s="155"/>
      <c r="D3117" s="155"/>
      <c r="E3117" s="155"/>
      <c r="F3117" s="29"/>
      <c r="G3117" s="29"/>
      <c r="H3117" s="29"/>
      <c r="I3117" s="29"/>
      <c r="J3117" s="29"/>
      <c r="K3117" s="155"/>
      <c r="L3117" s="155"/>
      <c r="M3117" s="155"/>
      <c r="N3117" s="155"/>
      <c r="O3117" s="155"/>
      <c r="P3117" s="155"/>
      <c r="Q3117" s="28"/>
      <c r="R3117" s="29"/>
      <c r="S3117" s="27"/>
      <c r="T3117" s="27"/>
      <c r="U3117" s="28"/>
      <c r="V3117" s="156"/>
      <c r="W3117" s="156"/>
      <c r="X3117" s="156"/>
      <c r="Y3117" s="37"/>
      <c r="Z3117" s="37"/>
      <c r="AA3117" s="37"/>
      <c r="AB3117" s="30"/>
      <c r="AC3117" s="30"/>
      <c r="AD3117" s="31"/>
      <c r="AE3117" s="30"/>
      <c r="AF3117" s="30"/>
      <c r="AG3117" s="32"/>
      <c r="AH3117" s="30"/>
      <c r="AJ3117" s="30"/>
      <c r="AK3117" s="30"/>
      <c r="AL3117" s="30"/>
      <c r="AM3117" s="30"/>
      <c r="AN3117" s="30"/>
      <c r="AO3117" s="30"/>
      <c r="AP3117" s="30"/>
      <c r="AQ3117" s="30"/>
      <c r="AR3117" s="30"/>
      <c r="AS3117" s="30"/>
      <c r="AT3117" s="30"/>
      <c r="AU3117" s="121"/>
      <c r="AV3117" s="129"/>
      <c r="AW3117" s="129"/>
      <c r="AX3117" s="129"/>
    </row>
    <row r="3118" spans="1:50" x14ac:dyDescent="0.25">
      <c r="A3118" s="154"/>
      <c r="B3118" s="28"/>
      <c r="C3118" s="155"/>
      <c r="D3118" s="155"/>
      <c r="E3118" s="155"/>
      <c r="F3118" s="29"/>
      <c r="G3118" s="29"/>
      <c r="H3118" s="29"/>
      <c r="I3118" s="29"/>
      <c r="J3118" s="29"/>
      <c r="K3118" s="155"/>
      <c r="L3118" s="155"/>
      <c r="M3118" s="155"/>
      <c r="N3118" s="155"/>
      <c r="O3118" s="155"/>
      <c r="P3118" s="155"/>
      <c r="Q3118" s="28"/>
      <c r="R3118" s="29"/>
      <c r="S3118" s="27"/>
      <c r="T3118" s="27"/>
      <c r="U3118" s="28"/>
      <c r="V3118" s="156"/>
      <c r="W3118" s="156"/>
      <c r="X3118" s="156"/>
      <c r="Y3118" s="37"/>
      <c r="Z3118" s="37"/>
      <c r="AA3118" s="37"/>
      <c r="AB3118" s="30"/>
      <c r="AC3118" s="30"/>
      <c r="AD3118" s="31"/>
      <c r="AE3118" s="30"/>
      <c r="AF3118" s="30"/>
      <c r="AG3118" s="32"/>
      <c r="AH3118" s="30"/>
      <c r="AJ3118" s="30"/>
      <c r="AK3118" s="30"/>
      <c r="AL3118" s="30"/>
      <c r="AM3118" s="30"/>
      <c r="AN3118" s="30"/>
      <c r="AO3118" s="30"/>
      <c r="AP3118" s="30"/>
      <c r="AQ3118" s="30"/>
      <c r="AR3118" s="30"/>
      <c r="AS3118" s="30"/>
      <c r="AT3118" s="30"/>
      <c r="AU3118" s="121"/>
      <c r="AV3118" s="129"/>
      <c r="AW3118" s="129"/>
      <c r="AX3118" s="129"/>
    </row>
    <row r="3119" spans="1:50" x14ac:dyDescent="0.25">
      <c r="A3119" s="154"/>
      <c r="B3119" s="28"/>
      <c r="C3119" s="155"/>
      <c r="D3119" s="155"/>
      <c r="E3119" s="155"/>
      <c r="F3119" s="29"/>
      <c r="G3119" s="29"/>
      <c r="H3119" s="29"/>
      <c r="I3119" s="29"/>
      <c r="J3119" s="29"/>
      <c r="K3119" s="155"/>
      <c r="L3119" s="155"/>
      <c r="M3119" s="155"/>
      <c r="N3119" s="155"/>
      <c r="O3119" s="155"/>
      <c r="P3119" s="155"/>
      <c r="Q3119" s="28"/>
      <c r="R3119" s="29"/>
      <c r="S3119" s="27"/>
      <c r="T3119" s="27"/>
      <c r="U3119" s="28"/>
      <c r="V3119" s="156"/>
      <c r="W3119" s="156"/>
      <c r="X3119" s="156"/>
      <c r="Y3119" s="37"/>
      <c r="Z3119" s="37"/>
      <c r="AA3119" s="37"/>
      <c r="AB3119" s="30"/>
      <c r="AC3119" s="30"/>
      <c r="AD3119" s="31"/>
      <c r="AE3119" s="30"/>
      <c r="AF3119" s="30"/>
      <c r="AG3119" s="32"/>
      <c r="AH3119" s="30"/>
      <c r="AJ3119" s="30"/>
      <c r="AK3119" s="30"/>
      <c r="AL3119" s="30"/>
      <c r="AM3119" s="30"/>
      <c r="AN3119" s="30"/>
      <c r="AO3119" s="30"/>
      <c r="AP3119" s="30"/>
      <c r="AQ3119" s="30"/>
      <c r="AR3119" s="30"/>
      <c r="AS3119" s="30"/>
      <c r="AT3119" s="30"/>
      <c r="AU3119" s="121"/>
      <c r="AV3119" s="129"/>
      <c r="AW3119" s="129"/>
      <c r="AX3119" s="129"/>
    </row>
    <row r="3120" spans="1:50" x14ac:dyDescent="0.25">
      <c r="A3120" s="154"/>
      <c r="B3120" s="28"/>
      <c r="C3120" s="155"/>
      <c r="D3120" s="155"/>
      <c r="E3120" s="155"/>
      <c r="F3120" s="29"/>
      <c r="G3120" s="29"/>
      <c r="H3120" s="29"/>
      <c r="I3120" s="29"/>
      <c r="J3120" s="29"/>
      <c r="K3120" s="155"/>
      <c r="L3120" s="155"/>
      <c r="M3120" s="155"/>
      <c r="N3120" s="155"/>
      <c r="O3120" s="155"/>
      <c r="P3120" s="155"/>
      <c r="Q3120" s="28"/>
      <c r="R3120" s="29"/>
      <c r="S3120" s="27"/>
      <c r="T3120" s="27"/>
      <c r="U3120" s="28"/>
      <c r="V3120" s="156"/>
      <c r="W3120" s="156"/>
      <c r="X3120" s="156"/>
      <c r="Y3120" s="37"/>
      <c r="Z3120" s="37"/>
      <c r="AA3120" s="37"/>
      <c r="AB3120" s="30"/>
      <c r="AC3120" s="30"/>
      <c r="AD3120" s="31"/>
      <c r="AE3120" s="30"/>
      <c r="AF3120" s="30"/>
      <c r="AG3120" s="32"/>
      <c r="AH3120" s="30"/>
      <c r="AJ3120" s="30"/>
      <c r="AK3120" s="30"/>
      <c r="AL3120" s="30"/>
      <c r="AM3120" s="30"/>
      <c r="AN3120" s="30"/>
      <c r="AO3120" s="30"/>
      <c r="AP3120" s="30"/>
      <c r="AQ3120" s="30"/>
      <c r="AR3120" s="30"/>
      <c r="AS3120" s="30"/>
      <c r="AT3120" s="30"/>
      <c r="AU3120" s="121"/>
      <c r="AV3120" s="129"/>
      <c r="AW3120" s="129"/>
      <c r="AX3120" s="129"/>
    </row>
    <row r="3121" spans="1:50" x14ac:dyDescent="0.25">
      <c r="A3121" s="154"/>
      <c r="B3121" s="28"/>
      <c r="C3121" s="155"/>
      <c r="D3121" s="155"/>
      <c r="E3121" s="155"/>
      <c r="F3121" s="29"/>
      <c r="G3121" s="29"/>
      <c r="H3121" s="29"/>
      <c r="I3121" s="29"/>
      <c r="J3121" s="29"/>
      <c r="K3121" s="155"/>
      <c r="L3121" s="155"/>
      <c r="M3121" s="155"/>
      <c r="N3121" s="155"/>
      <c r="O3121" s="155"/>
      <c r="P3121" s="155"/>
      <c r="Q3121" s="28"/>
      <c r="R3121" s="29"/>
      <c r="S3121" s="27"/>
      <c r="T3121" s="27"/>
      <c r="U3121" s="28"/>
      <c r="V3121" s="156"/>
      <c r="W3121" s="156"/>
      <c r="X3121" s="156"/>
      <c r="Y3121" s="37"/>
      <c r="Z3121" s="37"/>
      <c r="AA3121" s="37"/>
      <c r="AB3121" s="30"/>
      <c r="AC3121" s="30"/>
      <c r="AD3121" s="31"/>
      <c r="AE3121" s="30"/>
      <c r="AF3121" s="30"/>
      <c r="AG3121" s="32"/>
      <c r="AH3121" s="30"/>
      <c r="AJ3121" s="30"/>
      <c r="AK3121" s="30"/>
      <c r="AL3121" s="30"/>
      <c r="AM3121" s="30"/>
      <c r="AN3121" s="30"/>
      <c r="AO3121" s="30"/>
      <c r="AP3121" s="30"/>
      <c r="AQ3121" s="30"/>
      <c r="AR3121" s="30"/>
      <c r="AS3121" s="30"/>
      <c r="AT3121" s="30"/>
      <c r="AU3121" s="121"/>
      <c r="AV3121" s="129"/>
      <c r="AW3121" s="129"/>
      <c r="AX3121" s="129"/>
    </row>
    <row r="3122" spans="1:50" x14ac:dyDescent="0.25">
      <c r="A3122" s="154"/>
      <c r="B3122" s="28"/>
      <c r="C3122" s="155"/>
      <c r="D3122" s="155"/>
      <c r="E3122" s="155"/>
      <c r="F3122" s="29"/>
      <c r="G3122" s="29"/>
      <c r="H3122" s="29"/>
      <c r="I3122" s="29"/>
      <c r="J3122" s="29"/>
      <c r="K3122" s="155"/>
      <c r="L3122" s="155"/>
      <c r="M3122" s="155"/>
      <c r="N3122" s="155"/>
      <c r="O3122" s="155"/>
      <c r="P3122" s="155"/>
      <c r="Q3122" s="28"/>
      <c r="R3122" s="29"/>
      <c r="S3122" s="27"/>
      <c r="T3122" s="27"/>
      <c r="U3122" s="28"/>
      <c r="V3122" s="156"/>
      <c r="W3122" s="156"/>
      <c r="X3122" s="156"/>
      <c r="Y3122" s="37"/>
      <c r="Z3122" s="37"/>
      <c r="AA3122" s="37"/>
      <c r="AB3122" s="30"/>
      <c r="AC3122" s="30"/>
      <c r="AD3122" s="31"/>
      <c r="AE3122" s="30"/>
      <c r="AF3122" s="30"/>
      <c r="AG3122" s="32"/>
      <c r="AH3122" s="30"/>
      <c r="AJ3122" s="30"/>
      <c r="AK3122" s="30"/>
      <c r="AL3122" s="30"/>
      <c r="AM3122" s="30"/>
      <c r="AN3122" s="30"/>
      <c r="AO3122" s="30"/>
      <c r="AP3122" s="30"/>
      <c r="AQ3122" s="30"/>
      <c r="AR3122" s="30"/>
      <c r="AS3122" s="30"/>
      <c r="AT3122" s="30"/>
      <c r="AU3122" s="121"/>
      <c r="AV3122" s="129"/>
      <c r="AW3122" s="129"/>
      <c r="AX3122" s="129"/>
    </row>
    <row r="3123" spans="1:50" x14ac:dyDescent="0.25">
      <c r="A3123" s="154"/>
      <c r="B3123" s="28"/>
      <c r="C3123" s="155"/>
      <c r="D3123" s="155"/>
      <c r="E3123" s="155"/>
      <c r="F3123" s="29"/>
      <c r="G3123" s="29"/>
      <c r="H3123" s="29"/>
      <c r="I3123" s="29"/>
      <c r="J3123" s="29"/>
      <c r="K3123" s="155"/>
      <c r="L3123" s="155"/>
      <c r="M3123" s="155"/>
      <c r="N3123" s="155"/>
      <c r="O3123" s="155"/>
      <c r="P3123" s="155"/>
      <c r="Q3123" s="28"/>
      <c r="R3123" s="29"/>
      <c r="S3123" s="27"/>
      <c r="T3123" s="27"/>
      <c r="U3123" s="28"/>
      <c r="V3123" s="156"/>
      <c r="W3123" s="156"/>
      <c r="X3123" s="156"/>
      <c r="Y3123" s="37"/>
      <c r="Z3123" s="37"/>
      <c r="AA3123" s="37"/>
      <c r="AB3123" s="30"/>
      <c r="AC3123" s="30"/>
      <c r="AD3123" s="31"/>
      <c r="AE3123" s="30"/>
      <c r="AF3123" s="30"/>
      <c r="AG3123" s="32"/>
      <c r="AH3123" s="30"/>
      <c r="AJ3123" s="30"/>
      <c r="AK3123" s="30"/>
      <c r="AL3123" s="30"/>
      <c r="AM3123" s="30"/>
      <c r="AN3123" s="30"/>
      <c r="AO3123" s="30"/>
      <c r="AP3123" s="30"/>
      <c r="AQ3123" s="30"/>
      <c r="AR3123" s="30"/>
      <c r="AS3123" s="30"/>
      <c r="AT3123" s="30"/>
      <c r="AU3123" s="121"/>
      <c r="AV3123" s="129"/>
      <c r="AW3123" s="129"/>
      <c r="AX3123" s="129"/>
    </row>
    <row r="3124" spans="1:50" x14ac:dyDescent="0.25">
      <c r="A3124" s="154"/>
      <c r="B3124" s="28"/>
      <c r="C3124" s="155"/>
      <c r="D3124" s="155"/>
      <c r="E3124" s="155"/>
      <c r="F3124" s="29"/>
      <c r="G3124" s="29"/>
      <c r="H3124" s="29"/>
      <c r="I3124" s="29"/>
      <c r="J3124" s="29"/>
      <c r="K3124" s="155"/>
      <c r="L3124" s="155"/>
      <c r="M3124" s="155"/>
      <c r="N3124" s="155"/>
      <c r="O3124" s="155"/>
      <c r="P3124" s="155"/>
      <c r="Q3124" s="28"/>
      <c r="R3124" s="29"/>
      <c r="S3124" s="27"/>
      <c r="T3124" s="27"/>
      <c r="U3124" s="28"/>
      <c r="V3124" s="156"/>
      <c r="W3124" s="156"/>
      <c r="X3124" s="156"/>
      <c r="Y3124" s="37"/>
      <c r="Z3124" s="37"/>
      <c r="AA3124" s="37"/>
      <c r="AB3124" s="30"/>
      <c r="AC3124" s="30"/>
      <c r="AD3124" s="31"/>
      <c r="AE3124" s="30"/>
      <c r="AF3124" s="30"/>
      <c r="AG3124" s="32"/>
      <c r="AH3124" s="30"/>
      <c r="AJ3124" s="30"/>
      <c r="AK3124" s="30"/>
      <c r="AL3124" s="30"/>
      <c r="AM3124" s="30"/>
      <c r="AN3124" s="30"/>
      <c r="AO3124" s="30"/>
      <c r="AP3124" s="30"/>
      <c r="AQ3124" s="30"/>
      <c r="AR3124" s="30"/>
      <c r="AS3124" s="30"/>
      <c r="AT3124" s="30"/>
      <c r="AU3124" s="121"/>
      <c r="AV3124" s="129"/>
      <c r="AW3124" s="129"/>
      <c r="AX3124" s="129"/>
    </row>
    <row r="3125" spans="1:50" x14ac:dyDescent="0.25">
      <c r="A3125" s="154"/>
      <c r="B3125" s="28"/>
      <c r="C3125" s="155"/>
      <c r="D3125" s="155"/>
      <c r="E3125" s="155"/>
      <c r="F3125" s="29"/>
      <c r="G3125" s="29"/>
      <c r="H3125" s="29"/>
      <c r="I3125" s="29"/>
      <c r="J3125" s="29"/>
      <c r="K3125" s="155"/>
      <c r="L3125" s="155"/>
      <c r="M3125" s="155"/>
      <c r="N3125" s="155"/>
      <c r="O3125" s="155"/>
      <c r="P3125" s="155"/>
      <c r="Q3125" s="28"/>
      <c r="R3125" s="29"/>
      <c r="S3125" s="27"/>
      <c r="T3125" s="27"/>
      <c r="U3125" s="28"/>
      <c r="V3125" s="156"/>
      <c r="W3125" s="156"/>
      <c r="X3125" s="156"/>
      <c r="Y3125" s="37"/>
      <c r="Z3125" s="37"/>
      <c r="AA3125" s="37"/>
      <c r="AB3125" s="30"/>
      <c r="AC3125" s="30"/>
      <c r="AD3125" s="31"/>
      <c r="AE3125" s="30"/>
      <c r="AF3125" s="30"/>
      <c r="AG3125" s="32"/>
      <c r="AH3125" s="30"/>
      <c r="AJ3125" s="30"/>
      <c r="AK3125" s="30"/>
      <c r="AL3125" s="30"/>
      <c r="AM3125" s="30"/>
      <c r="AN3125" s="30"/>
      <c r="AO3125" s="30"/>
      <c r="AP3125" s="30"/>
      <c r="AQ3125" s="30"/>
      <c r="AR3125" s="30"/>
      <c r="AS3125" s="30"/>
      <c r="AT3125" s="30"/>
      <c r="AU3125" s="121"/>
      <c r="AV3125" s="129"/>
      <c r="AW3125" s="129"/>
      <c r="AX3125" s="129"/>
    </row>
    <row r="3126" spans="1:50" x14ac:dyDescent="0.25">
      <c r="A3126" s="154"/>
      <c r="B3126" s="28"/>
      <c r="C3126" s="155"/>
      <c r="D3126" s="155"/>
      <c r="E3126" s="155"/>
      <c r="F3126" s="29"/>
      <c r="G3126" s="29"/>
      <c r="H3126" s="29"/>
      <c r="I3126" s="29"/>
      <c r="J3126" s="29"/>
      <c r="K3126" s="155"/>
      <c r="L3126" s="155"/>
      <c r="M3126" s="155"/>
      <c r="N3126" s="155"/>
      <c r="O3126" s="155"/>
      <c r="P3126" s="155"/>
      <c r="Q3126" s="28"/>
      <c r="R3126" s="29"/>
      <c r="S3126" s="27"/>
      <c r="T3126" s="27"/>
      <c r="U3126" s="28"/>
      <c r="V3126" s="156"/>
      <c r="W3126" s="156"/>
      <c r="X3126" s="156"/>
      <c r="Y3126" s="37"/>
      <c r="Z3126" s="37"/>
      <c r="AA3126" s="37"/>
      <c r="AB3126" s="30"/>
      <c r="AC3126" s="30"/>
      <c r="AD3126" s="31"/>
      <c r="AE3126" s="30"/>
      <c r="AF3126" s="30"/>
      <c r="AG3126" s="32"/>
      <c r="AH3126" s="30"/>
      <c r="AJ3126" s="30"/>
      <c r="AK3126" s="30"/>
      <c r="AL3126" s="30"/>
      <c r="AM3126" s="30"/>
      <c r="AN3126" s="30"/>
      <c r="AO3126" s="30"/>
      <c r="AP3126" s="30"/>
      <c r="AQ3126" s="30"/>
      <c r="AR3126" s="30"/>
      <c r="AS3126" s="30"/>
      <c r="AT3126" s="30"/>
      <c r="AU3126" s="121"/>
      <c r="AV3126" s="129"/>
      <c r="AW3126" s="129"/>
      <c r="AX3126" s="129"/>
    </row>
    <row r="3127" spans="1:50" x14ac:dyDescent="0.25">
      <c r="A3127" s="154"/>
      <c r="B3127" s="28"/>
      <c r="C3127" s="155"/>
      <c r="D3127" s="155"/>
      <c r="E3127" s="155"/>
      <c r="F3127" s="29"/>
      <c r="G3127" s="29"/>
      <c r="H3127" s="29"/>
      <c r="I3127" s="29"/>
      <c r="J3127" s="29"/>
      <c r="K3127" s="155"/>
      <c r="L3127" s="155"/>
      <c r="M3127" s="155"/>
      <c r="N3127" s="155"/>
      <c r="O3127" s="155"/>
      <c r="P3127" s="155"/>
      <c r="Q3127" s="28"/>
      <c r="R3127" s="29"/>
      <c r="S3127" s="27"/>
      <c r="T3127" s="27"/>
      <c r="U3127" s="28"/>
      <c r="V3127" s="156"/>
      <c r="W3127" s="156"/>
      <c r="X3127" s="156"/>
      <c r="Y3127" s="37"/>
      <c r="Z3127" s="37"/>
      <c r="AA3127" s="37"/>
      <c r="AB3127" s="30"/>
      <c r="AC3127" s="30"/>
      <c r="AD3127" s="31"/>
      <c r="AE3127" s="30"/>
      <c r="AF3127" s="30"/>
      <c r="AG3127" s="32"/>
      <c r="AH3127" s="30"/>
      <c r="AJ3127" s="30"/>
      <c r="AK3127" s="30"/>
      <c r="AL3127" s="30"/>
      <c r="AM3127" s="30"/>
      <c r="AN3127" s="30"/>
      <c r="AO3127" s="30"/>
      <c r="AP3127" s="30"/>
      <c r="AQ3127" s="30"/>
      <c r="AR3127" s="30"/>
      <c r="AS3127" s="30"/>
      <c r="AT3127" s="30"/>
      <c r="AU3127" s="121"/>
      <c r="AV3127" s="129"/>
      <c r="AW3127" s="129"/>
      <c r="AX3127" s="129"/>
    </row>
    <row r="3128" spans="1:50" x14ac:dyDescent="0.25">
      <c r="A3128" s="154"/>
      <c r="B3128" s="28"/>
      <c r="C3128" s="155"/>
      <c r="D3128" s="155"/>
      <c r="E3128" s="155"/>
      <c r="F3128" s="29"/>
      <c r="G3128" s="29"/>
      <c r="H3128" s="29"/>
      <c r="I3128" s="29"/>
      <c r="J3128" s="29"/>
      <c r="K3128" s="155"/>
      <c r="L3128" s="155"/>
      <c r="M3128" s="155"/>
      <c r="N3128" s="155"/>
      <c r="O3128" s="155"/>
      <c r="P3128" s="155"/>
      <c r="Q3128" s="28"/>
      <c r="R3128" s="29"/>
      <c r="S3128" s="27"/>
      <c r="T3128" s="27"/>
      <c r="U3128" s="28"/>
      <c r="V3128" s="156"/>
      <c r="W3128" s="156"/>
      <c r="X3128" s="156"/>
      <c r="Y3128" s="37"/>
      <c r="Z3128" s="37"/>
      <c r="AA3128" s="37"/>
      <c r="AB3128" s="30"/>
      <c r="AC3128" s="30"/>
      <c r="AD3128" s="31"/>
      <c r="AE3128" s="30"/>
      <c r="AF3128" s="30"/>
      <c r="AG3128" s="32"/>
      <c r="AH3128" s="30"/>
      <c r="AJ3128" s="30"/>
      <c r="AK3128" s="30"/>
      <c r="AL3128" s="30"/>
      <c r="AM3128" s="30"/>
      <c r="AN3128" s="30"/>
      <c r="AO3128" s="30"/>
      <c r="AP3128" s="30"/>
      <c r="AQ3128" s="30"/>
      <c r="AR3128" s="30"/>
      <c r="AS3128" s="30"/>
      <c r="AT3128" s="30"/>
      <c r="AU3128" s="121"/>
      <c r="AV3128" s="129"/>
      <c r="AW3128" s="129"/>
      <c r="AX3128" s="129"/>
    </row>
    <row r="3129" spans="1:50" x14ac:dyDescent="0.25">
      <c r="A3129" s="154"/>
      <c r="B3129" s="28"/>
      <c r="C3129" s="155"/>
      <c r="D3129" s="155"/>
      <c r="E3129" s="155"/>
      <c r="F3129" s="29"/>
      <c r="G3129" s="29"/>
      <c r="H3129" s="29"/>
      <c r="I3129" s="29"/>
      <c r="J3129" s="29"/>
      <c r="K3129" s="155"/>
      <c r="L3129" s="155"/>
      <c r="M3129" s="155"/>
      <c r="N3129" s="155"/>
      <c r="O3129" s="155"/>
      <c r="P3129" s="155"/>
      <c r="Q3129" s="28"/>
      <c r="R3129" s="29"/>
      <c r="S3129" s="27"/>
      <c r="T3129" s="27"/>
      <c r="U3129" s="28"/>
      <c r="V3129" s="156"/>
      <c r="W3129" s="156"/>
      <c r="X3129" s="156"/>
      <c r="Y3129" s="37"/>
      <c r="Z3129" s="37"/>
      <c r="AA3129" s="37"/>
      <c r="AB3129" s="30"/>
      <c r="AC3129" s="30"/>
      <c r="AD3129" s="31"/>
      <c r="AE3129" s="30"/>
      <c r="AF3129" s="30"/>
      <c r="AG3129" s="32"/>
      <c r="AH3129" s="30"/>
      <c r="AJ3129" s="30"/>
      <c r="AK3129" s="30"/>
      <c r="AL3129" s="30"/>
      <c r="AM3129" s="30"/>
      <c r="AN3129" s="30"/>
      <c r="AO3129" s="30"/>
      <c r="AP3129" s="30"/>
      <c r="AQ3129" s="30"/>
      <c r="AR3129" s="30"/>
      <c r="AS3129" s="30"/>
      <c r="AT3129" s="30"/>
      <c r="AU3129" s="121"/>
      <c r="AV3129" s="129"/>
      <c r="AW3129" s="129"/>
      <c r="AX3129" s="129"/>
    </row>
    <row r="3130" spans="1:50" x14ac:dyDescent="0.25">
      <c r="A3130" s="154"/>
      <c r="B3130" s="28"/>
      <c r="C3130" s="155"/>
      <c r="D3130" s="155"/>
      <c r="E3130" s="155"/>
      <c r="F3130" s="29"/>
      <c r="G3130" s="29"/>
      <c r="H3130" s="29"/>
      <c r="I3130" s="29"/>
      <c r="J3130" s="29"/>
      <c r="K3130" s="155"/>
      <c r="L3130" s="155"/>
      <c r="M3130" s="155"/>
      <c r="N3130" s="155"/>
      <c r="O3130" s="155"/>
      <c r="P3130" s="155"/>
      <c r="Q3130" s="28"/>
      <c r="R3130" s="29"/>
      <c r="S3130" s="27"/>
      <c r="T3130" s="27"/>
      <c r="U3130" s="28"/>
      <c r="V3130" s="156"/>
      <c r="W3130" s="156"/>
      <c r="X3130" s="156"/>
      <c r="Y3130" s="37"/>
      <c r="Z3130" s="37"/>
      <c r="AA3130" s="37"/>
      <c r="AB3130" s="30"/>
      <c r="AC3130" s="30"/>
      <c r="AD3130" s="31"/>
      <c r="AE3130" s="30"/>
      <c r="AF3130" s="30"/>
      <c r="AG3130" s="32"/>
      <c r="AH3130" s="30"/>
      <c r="AJ3130" s="30"/>
      <c r="AK3130" s="30"/>
      <c r="AL3130" s="30"/>
      <c r="AM3130" s="30"/>
      <c r="AN3130" s="30"/>
      <c r="AO3130" s="30"/>
      <c r="AP3130" s="30"/>
      <c r="AQ3130" s="30"/>
      <c r="AR3130" s="30"/>
      <c r="AS3130" s="30"/>
      <c r="AT3130" s="30"/>
      <c r="AU3130" s="121"/>
      <c r="AV3130" s="129"/>
      <c r="AW3130" s="129"/>
      <c r="AX3130" s="129"/>
    </row>
    <row r="3131" spans="1:50" x14ac:dyDescent="0.25">
      <c r="A3131" s="154"/>
      <c r="B3131" s="28"/>
      <c r="C3131" s="155"/>
      <c r="D3131" s="155"/>
      <c r="E3131" s="155"/>
      <c r="F3131" s="29"/>
      <c r="G3131" s="29"/>
      <c r="H3131" s="29"/>
      <c r="I3131" s="29"/>
      <c r="J3131" s="29"/>
      <c r="K3131" s="155"/>
      <c r="L3131" s="155"/>
      <c r="M3131" s="155"/>
      <c r="N3131" s="155"/>
      <c r="O3131" s="155"/>
      <c r="P3131" s="155"/>
      <c r="Q3131" s="28"/>
      <c r="R3131" s="29"/>
      <c r="S3131" s="27"/>
      <c r="T3131" s="27"/>
      <c r="U3131" s="28"/>
      <c r="V3131" s="156"/>
      <c r="W3131" s="156"/>
      <c r="X3131" s="156"/>
      <c r="Y3131" s="37"/>
      <c r="Z3131" s="37"/>
      <c r="AA3131" s="37"/>
      <c r="AB3131" s="30"/>
      <c r="AC3131" s="30"/>
      <c r="AD3131" s="31"/>
      <c r="AE3131" s="30"/>
      <c r="AF3131" s="30"/>
      <c r="AG3131" s="32"/>
      <c r="AH3131" s="30"/>
      <c r="AJ3131" s="30"/>
      <c r="AK3131" s="30"/>
      <c r="AL3131" s="30"/>
      <c r="AM3131" s="30"/>
      <c r="AN3131" s="30"/>
      <c r="AO3131" s="30"/>
      <c r="AP3131" s="30"/>
      <c r="AQ3131" s="30"/>
      <c r="AR3131" s="30"/>
      <c r="AS3131" s="30"/>
      <c r="AT3131" s="30"/>
      <c r="AU3131" s="121"/>
      <c r="AV3131" s="129"/>
      <c r="AW3131" s="129"/>
      <c r="AX3131" s="129"/>
    </row>
    <row r="3132" spans="1:50" x14ac:dyDescent="0.25">
      <c r="A3132" s="154"/>
      <c r="B3132" s="28"/>
      <c r="C3132" s="155"/>
      <c r="D3132" s="155"/>
      <c r="E3132" s="155"/>
      <c r="F3132" s="29"/>
      <c r="G3132" s="29"/>
      <c r="H3132" s="29"/>
      <c r="I3132" s="29"/>
      <c r="J3132" s="29"/>
      <c r="K3132" s="155"/>
      <c r="L3132" s="155"/>
      <c r="M3132" s="155"/>
      <c r="N3132" s="155"/>
      <c r="O3132" s="155"/>
      <c r="P3132" s="155"/>
      <c r="Q3132" s="28"/>
      <c r="R3132" s="29"/>
      <c r="S3132" s="27"/>
      <c r="T3132" s="27"/>
      <c r="U3132" s="28"/>
      <c r="V3132" s="156"/>
      <c r="W3132" s="156"/>
      <c r="X3132" s="156"/>
      <c r="Y3132" s="37"/>
      <c r="Z3132" s="37"/>
      <c r="AA3132" s="37"/>
      <c r="AB3132" s="30"/>
      <c r="AC3132" s="30"/>
      <c r="AD3132" s="31"/>
      <c r="AE3132" s="30"/>
      <c r="AF3132" s="30"/>
      <c r="AG3132" s="32"/>
      <c r="AH3132" s="30"/>
      <c r="AJ3132" s="30"/>
      <c r="AK3132" s="30"/>
      <c r="AL3132" s="30"/>
      <c r="AM3132" s="30"/>
      <c r="AN3132" s="30"/>
      <c r="AO3132" s="30"/>
      <c r="AP3132" s="30"/>
      <c r="AQ3132" s="30"/>
      <c r="AR3132" s="30"/>
      <c r="AS3132" s="30"/>
      <c r="AT3132" s="30"/>
      <c r="AU3132" s="121"/>
      <c r="AV3132" s="129"/>
      <c r="AW3132" s="129"/>
      <c r="AX3132" s="129"/>
    </row>
    <row r="3133" spans="1:50" x14ac:dyDescent="0.25">
      <c r="A3133" s="154"/>
      <c r="B3133" s="28"/>
      <c r="C3133" s="155"/>
      <c r="D3133" s="155"/>
      <c r="E3133" s="155"/>
      <c r="F3133" s="29"/>
      <c r="G3133" s="29"/>
      <c r="H3133" s="29"/>
      <c r="I3133" s="29"/>
      <c r="J3133" s="29"/>
      <c r="K3133" s="155"/>
      <c r="L3133" s="155"/>
      <c r="M3133" s="155"/>
      <c r="N3133" s="155"/>
      <c r="O3133" s="155"/>
      <c r="P3133" s="155"/>
      <c r="Q3133" s="28"/>
      <c r="R3133" s="29"/>
      <c r="S3133" s="27"/>
      <c r="T3133" s="27"/>
      <c r="U3133" s="28"/>
      <c r="V3133" s="156"/>
      <c r="W3133" s="156"/>
      <c r="X3133" s="156"/>
      <c r="Y3133" s="37"/>
      <c r="Z3133" s="37"/>
      <c r="AA3133" s="37"/>
      <c r="AB3133" s="30"/>
      <c r="AC3133" s="30"/>
      <c r="AD3133" s="31"/>
      <c r="AE3133" s="30"/>
      <c r="AF3133" s="30"/>
      <c r="AG3133" s="32"/>
      <c r="AH3133" s="30"/>
      <c r="AJ3133" s="30"/>
      <c r="AK3133" s="30"/>
      <c r="AL3133" s="30"/>
      <c r="AM3133" s="30"/>
      <c r="AN3133" s="30"/>
      <c r="AO3133" s="30"/>
      <c r="AP3133" s="30"/>
      <c r="AQ3133" s="30"/>
      <c r="AR3133" s="30"/>
      <c r="AS3133" s="30"/>
      <c r="AT3133" s="30"/>
      <c r="AU3133" s="121"/>
      <c r="AV3133" s="129"/>
      <c r="AW3133" s="129"/>
      <c r="AX3133" s="129"/>
    </row>
    <row r="3134" spans="1:50" x14ac:dyDescent="0.25">
      <c r="A3134" s="154"/>
      <c r="B3134" s="28"/>
      <c r="C3134" s="155"/>
      <c r="D3134" s="155"/>
      <c r="E3134" s="155"/>
      <c r="F3134" s="29"/>
      <c r="G3134" s="29"/>
      <c r="H3134" s="29"/>
      <c r="I3134" s="29"/>
      <c r="J3134" s="29"/>
      <c r="K3134" s="155"/>
      <c r="L3134" s="155"/>
      <c r="M3134" s="155"/>
      <c r="N3134" s="155"/>
      <c r="O3134" s="155"/>
      <c r="P3134" s="155"/>
      <c r="Q3134" s="28"/>
      <c r="R3134" s="29"/>
      <c r="S3134" s="27"/>
      <c r="T3134" s="27"/>
      <c r="U3134" s="28"/>
      <c r="V3134" s="156"/>
      <c r="W3134" s="156"/>
      <c r="X3134" s="156"/>
      <c r="Y3134" s="37"/>
      <c r="Z3134" s="37"/>
      <c r="AA3134" s="37"/>
      <c r="AB3134" s="30"/>
      <c r="AC3134" s="30"/>
      <c r="AD3134" s="31"/>
      <c r="AE3134" s="30"/>
      <c r="AF3134" s="30"/>
      <c r="AG3134" s="32"/>
      <c r="AH3134" s="30"/>
      <c r="AJ3134" s="30"/>
      <c r="AK3134" s="30"/>
      <c r="AL3134" s="30"/>
      <c r="AM3134" s="30"/>
      <c r="AN3134" s="30"/>
      <c r="AO3134" s="30"/>
      <c r="AP3134" s="30"/>
      <c r="AQ3134" s="30"/>
      <c r="AR3134" s="30"/>
      <c r="AS3134" s="30"/>
      <c r="AT3134" s="30"/>
      <c r="AU3134" s="121"/>
      <c r="AV3134" s="129"/>
      <c r="AW3134" s="129"/>
      <c r="AX3134" s="129"/>
    </row>
    <row r="3135" spans="1:50" x14ac:dyDescent="0.25">
      <c r="A3135" s="154"/>
      <c r="B3135" s="28"/>
      <c r="C3135" s="155"/>
      <c r="D3135" s="155"/>
      <c r="E3135" s="155"/>
      <c r="F3135" s="29"/>
      <c r="G3135" s="29"/>
      <c r="H3135" s="29"/>
      <c r="I3135" s="29"/>
      <c r="J3135" s="29"/>
      <c r="K3135" s="155"/>
      <c r="L3135" s="155"/>
      <c r="M3135" s="155"/>
      <c r="N3135" s="155"/>
      <c r="O3135" s="155"/>
      <c r="P3135" s="155"/>
      <c r="Q3135" s="28"/>
      <c r="R3135" s="29"/>
      <c r="S3135" s="27"/>
      <c r="T3135" s="27"/>
      <c r="U3135" s="28"/>
      <c r="V3135" s="156"/>
      <c r="W3135" s="156"/>
      <c r="X3135" s="156"/>
      <c r="Y3135" s="37"/>
      <c r="Z3135" s="37"/>
      <c r="AA3135" s="37"/>
      <c r="AB3135" s="30"/>
      <c r="AC3135" s="30"/>
      <c r="AD3135" s="31"/>
      <c r="AE3135" s="30"/>
      <c r="AF3135" s="30"/>
      <c r="AG3135" s="32"/>
      <c r="AH3135" s="30"/>
      <c r="AJ3135" s="30"/>
      <c r="AK3135" s="30"/>
      <c r="AL3135" s="30"/>
      <c r="AM3135" s="30"/>
      <c r="AN3135" s="30"/>
      <c r="AO3135" s="30"/>
      <c r="AP3135" s="30"/>
      <c r="AQ3135" s="30"/>
      <c r="AR3135" s="30"/>
      <c r="AS3135" s="30"/>
      <c r="AT3135" s="30"/>
      <c r="AU3135" s="121"/>
      <c r="AV3135" s="129"/>
      <c r="AW3135" s="129"/>
      <c r="AX3135" s="129"/>
    </row>
    <row r="3136" spans="1:50" x14ac:dyDescent="0.25">
      <c r="A3136" s="154"/>
      <c r="B3136" s="28"/>
      <c r="C3136" s="155"/>
      <c r="D3136" s="155"/>
      <c r="E3136" s="155"/>
      <c r="F3136" s="29"/>
      <c r="G3136" s="29"/>
      <c r="H3136" s="29"/>
      <c r="I3136" s="29"/>
      <c r="J3136" s="29"/>
      <c r="K3136" s="155"/>
      <c r="L3136" s="155"/>
      <c r="M3136" s="155"/>
      <c r="N3136" s="155"/>
      <c r="O3136" s="155"/>
      <c r="P3136" s="155"/>
      <c r="Q3136" s="28"/>
      <c r="R3136" s="29"/>
      <c r="S3136" s="27"/>
      <c r="T3136" s="27"/>
      <c r="U3136" s="28"/>
      <c r="V3136" s="156"/>
      <c r="W3136" s="156"/>
      <c r="X3136" s="156"/>
      <c r="Y3136" s="37"/>
      <c r="Z3136" s="37"/>
      <c r="AA3136" s="37"/>
      <c r="AB3136" s="30"/>
      <c r="AC3136" s="30"/>
      <c r="AD3136" s="31"/>
      <c r="AE3136" s="30"/>
      <c r="AF3136" s="30"/>
      <c r="AG3136" s="32"/>
      <c r="AH3136" s="30"/>
      <c r="AJ3136" s="30"/>
      <c r="AK3136" s="30"/>
      <c r="AL3136" s="30"/>
      <c r="AM3136" s="30"/>
      <c r="AN3136" s="30"/>
      <c r="AO3136" s="30"/>
      <c r="AP3136" s="30"/>
      <c r="AQ3136" s="30"/>
      <c r="AR3136" s="30"/>
      <c r="AS3136" s="30"/>
      <c r="AT3136" s="30"/>
      <c r="AU3136" s="121"/>
      <c r="AV3136" s="129"/>
      <c r="AW3136" s="129"/>
      <c r="AX3136" s="129"/>
    </row>
    <row r="3137" spans="1:50" x14ac:dyDescent="0.25">
      <c r="A3137" s="154"/>
      <c r="B3137" s="28"/>
      <c r="C3137" s="155"/>
      <c r="D3137" s="155"/>
      <c r="E3137" s="155"/>
      <c r="F3137" s="29"/>
      <c r="G3137" s="29"/>
      <c r="H3137" s="29"/>
      <c r="I3137" s="29"/>
      <c r="J3137" s="29"/>
      <c r="K3137" s="155"/>
      <c r="L3137" s="155"/>
      <c r="M3137" s="155"/>
      <c r="N3137" s="155"/>
      <c r="O3137" s="155"/>
      <c r="P3137" s="155"/>
      <c r="Q3137" s="28"/>
      <c r="R3137" s="29"/>
      <c r="S3137" s="27"/>
      <c r="T3137" s="27"/>
      <c r="U3137" s="28"/>
      <c r="V3137" s="156"/>
      <c r="W3137" s="156"/>
      <c r="X3137" s="156"/>
      <c r="Y3137" s="37"/>
      <c r="Z3137" s="37"/>
      <c r="AA3137" s="37"/>
      <c r="AB3137" s="30"/>
      <c r="AC3137" s="30"/>
      <c r="AD3137" s="31"/>
      <c r="AE3137" s="30"/>
      <c r="AF3137" s="30"/>
      <c r="AG3137" s="32"/>
      <c r="AH3137" s="30"/>
      <c r="AJ3137" s="30"/>
      <c r="AK3137" s="30"/>
      <c r="AL3137" s="30"/>
      <c r="AM3137" s="30"/>
      <c r="AN3137" s="30"/>
      <c r="AO3137" s="30"/>
      <c r="AP3137" s="30"/>
      <c r="AQ3137" s="30"/>
      <c r="AR3137" s="30"/>
      <c r="AS3137" s="30"/>
      <c r="AT3137" s="30"/>
      <c r="AU3137" s="121"/>
      <c r="AV3137" s="129"/>
      <c r="AW3137" s="129"/>
      <c r="AX3137" s="129"/>
    </row>
    <row r="3138" spans="1:50" x14ac:dyDescent="0.25">
      <c r="A3138" s="154"/>
      <c r="B3138" s="28"/>
      <c r="C3138" s="155"/>
      <c r="D3138" s="155"/>
      <c r="E3138" s="155"/>
      <c r="F3138" s="29"/>
      <c r="G3138" s="29"/>
      <c r="H3138" s="29"/>
      <c r="I3138" s="29"/>
      <c r="J3138" s="29"/>
      <c r="K3138" s="155"/>
      <c r="L3138" s="155"/>
      <c r="M3138" s="155"/>
      <c r="N3138" s="155"/>
      <c r="O3138" s="155"/>
      <c r="P3138" s="155"/>
      <c r="Q3138" s="28"/>
      <c r="R3138" s="29"/>
      <c r="S3138" s="27"/>
      <c r="T3138" s="27"/>
      <c r="U3138" s="28"/>
      <c r="V3138" s="156"/>
      <c r="W3138" s="156"/>
      <c r="X3138" s="156"/>
      <c r="Y3138" s="37"/>
      <c r="Z3138" s="37"/>
      <c r="AA3138" s="37"/>
      <c r="AB3138" s="30"/>
      <c r="AC3138" s="30"/>
      <c r="AD3138" s="31"/>
      <c r="AE3138" s="30"/>
      <c r="AF3138" s="30"/>
      <c r="AG3138" s="32"/>
      <c r="AH3138" s="30"/>
      <c r="AJ3138" s="30"/>
      <c r="AK3138" s="30"/>
      <c r="AL3138" s="30"/>
      <c r="AM3138" s="30"/>
      <c r="AN3138" s="30"/>
      <c r="AO3138" s="30"/>
      <c r="AP3138" s="30"/>
      <c r="AQ3138" s="30"/>
      <c r="AR3138" s="30"/>
      <c r="AS3138" s="30"/>
      <c r="AT3138" s="30"/>
      <c r="AU3138" s="121"/>
      <c r="AV3138" s="129"/>
      <c r="AW3138" s="129"/>
      <c r="AX3138" s="129"/>
    </row>
    <row r="3139" spans="1:50" x14ac:dyDescent="0.25">
      <c r="A3139" s="154"/>
      <c r="B3139" s="28"/>
      <c r="C3139" s="155"/>
      <c r="D3139" s="155"/>
      <c r="E3139" s="155"/>
      <c r="F3139" s="29"/>
      <c r="G3139" s="29"/>
      <c r="H3139" s="29"/>
      <c r="I3139" s="29"/>
      <c r="J3139" s="29"/>
      <c r="K3139" s="155"/>
      <c r="L3139" s="155"/>
      <c r="M3139" s="155"/>
      <c r="N3139" s="155"/>
      <c r="O3139" s="155"/>
      <c r="P3139" s="155"/>
      <c r="Q3139" s="28"/>
      <c r="R3139" s="29"/>
      <c r="S3139" s="27"/>
      <c r="T3139" s="27"/>
      <c r="U3139" s="28"/>
      <c r="V3139" s="156"/>
      <c r="W3139" s="156"/>
      <c r="X3139" s="156"/>
      <c r="Y3139" s="37"/>
      <c r="Z3139" s="37"/>
      <c r="AA3139" s="37"/>
      <c r="AB3139" s="30"/>
      <c r="AC3139" s="30"/>
      <c r="AD3139" s="31"/>
      <c r="AE3139" s="30"/>
      <c r="AF3139" s="30"/>
      <c r="AG3139" s="32"/>
      <c r="AH3139" s="30"/>
      <c r="AJ3139" s="30"/>
      <c r="AK3139" s="30"/>
      <c r="AL3139" s="30"/>
      <c r="AM3139" s="30"/>
      <c r="AN3139" s="30"/>
      <c r="AO3139" s="30"/>
      <c r="AP3139" s="30"/>
      <c r="AQ3139" s="30"/>
      <c r="AR3139" s="30"/>
      <c r="AS3139" s="30"/>
      <c r="AT3139" s="30"/>
      <c r="AU3139" s="121"/>
      <c r="AV3139" s="129"/>
      <c r="AW3139" s="129"/>
      <c r="AX3139" s="129"/>
    </row>
    <row r="3140" spans="1:50" x14ac:dyDescent="0.25">
      <c r="A3140" s="154"/>
      <c r="B3140" s="28"/>
      <c r="C3140" s="155"/>
      <c r="D3140" s="155"/>
      <c r="E3140" s="155"/>
      <c r="F3140" s="29"/>
      <c r="G3140" s="29"/>
      <c r="H3140" s="29"/>
      <c r="I3140" s="29"/>
      <c r="J3140" s="29"/>
      <c r="K3140" s="155"/>
      <c r="L3140" s="155"/>
      <c r="M3140" s="155"/>
      <c r="N3140" s="155"/>
      <c r="O3140" s="155"/>
      <c r="P3140" s="155"/>
      <c r="Q3140" s="28"/>
      <c r="R3140" s="29"/>
      <c r="S3140" s="27"/>
      <c r="T3140" s="27"/>
      <c r="U3140" s="28"/>
      <c r="V3140" s="156"/>
      <c r="W3140" s="156"/>
      <c r="X3140" s="156"/>
      <c r="Y3140" s="37"/>
      <c r="Z3140" s="37"/>
      <c r="AA3140" s="37"/>
      <c r="AB3140" s="30"/>
      <c r="AC3140" s="30"/>
      <c r="AD3140" s="31"/>
      <c r="AE3140" s="30"/>
      <c r="AF3140" s="30"/>
      <c r="AG3140" s="32"/>
      <c r="AH3140" s="30"/>
      <c r="AJ3140" s="30"/>
      <c r="AK3140" s="30"/>
      <c r="AL3140" s="30"/>
      <c r="AM3140" s="30"/>
      <c r="AN3140" s="30"/>
      <c r="AO3140" s="30"/>
      <c r="AP3140" s="30"/>
      <c r="AQ3140" s="30"/>
      <c r="AR3140" s="30"/>
      <c r="AS3140" s="30"/>
      <c r="AT3140" s="30"/>
      <c r="AU3140" s="121"/>
      <c r="AV3140" s="129"/>
      <c r="AW3140" s="129"/>
      <c r="AX3140" s="129"/>
    </row>
    <row r="3141" spans="1:50" x14ac:dyDescent="0.25">
      <c r="A3141" s="154"/>
      <c r="B3141" s="28"/>
      <c r="C3141" s="155"/>
      <c r="D3141" s="155"/>
      <c r="E3141" s="155"/>
      <c r="F3141" s="29"/>
      <c r="G3141" s="29"/>
      <c r="H3141" s="29"/>
      <c r="I3141" s="29"/>
      <c r="J3141" s="29"/>
      <c r="K3141" s="155"/>
      <c r="L3141" s="155"/>
      <c r="M3141" s="155"/>
      <c r="N3141" s="155"/>
      <c r="O3141" s="155"/>
      <c r="P3141" s="155"/>
      <c r="Q3141" s="28"/>
      <c r="R3141" s="29"/>
      <c r="S3141" s="27"/>
      <c r="T3141" s="27"/>
      <c r="U3141" s="28"/>
      <c r="V3141" s="156"/>
      <c r="W3141" s="156"/>
      <c r="X3141" s="156"/>
      <c r="Y3141" s="37"/>
      <c r="Z3141" s="37"/>
      <c r="AA3141" s="37"/>
      <c r="AB3141" s="30"/>
      <c r="AC3141" s="30"/>
      <c r="AD3141" s="31"/>
      <c r="AE3141" s="30"/>
      <c r="AF3141" s="30"/>
      <c r="AG3141" s="32"/>
      <c r="AH3141" s="30"/>
      <c r="AJ3141" s="30"/>
      <c r="AK3141" s="30"/>
      <c r="AL3141" s="30"/>
      <c r="AM3141" s="30"/>
      <c r="AN3141" s="30"/>
      <c r="AO3141" s="30"/>
      <c r="AP3141" s="30"/>
      <c r="AQ3141" s="30"/>
      <c r="AR3141" s="30"/>
      <c r="AS3141" s="30"/>
      <c r="AT3141" s="30"/>
      <c r="AU3141" s="121"/>
      <c r="AV3141" s="129"/>
      <c r="AW3141" s="129"/>
      <c r="AX3141" s="129"/>
    </row>
    <row r="3142" spans="1:50" x14ac:dyDescent="0.25">
      <c r="A3142" s="154"/>
      <c r="B3142" s="28"/>
      <c r="C3142" s="155"/>
      <c r="D3142" s="155"/>
      <c r="E3142" s="155"/>
      <c r="F3142" s="29"/>
      <c r="G3142" s="29"/>
      <c r="H3142" s="29"/>
      <c r="I3142" s="29"/>
      <c r="J3142" s="29"/>
      <c r="K3142" s="155"/>
      <c r="L3142" s="155"/>
      <c r="M3142" s="155"/>
      <c r="N3142" s="155"/>
      <c r="O3142" s="155"/>
      <c r="P3142" s="155"/>
      <c r="Q3142" s="28"/>
      <c r="R3142" s="29"/>
      <c r="S3142" s="27"/>
      <c r="T3142" s="27"/>
      <c r="U3142" s="28"/>
      <c r="V3142" s="156"/>
      <c r="W3142" s="156"/>
      <c r="X3142" s="156"/>
      <c r="Y3142" s="37"/>
      <c r="Z3142" s="37"/>
      <c r="AA3142" s="37"/>
      <c r="AB3142" s="30"/>
      <c r="AC3142" s="30"/>
      <c r="AD3142" s="31"/>
      <c r="AE3142" s="30"/>
      <c r="AF3142" s="30"/>
      <c r="AG3142" s="32"/>
      <c r="AH3142" s="30"/>
      <c r="AJ3142" s="30"/>
      <c r="AK3142" s="30"/>
      <c r="AL3142" s="30"/>
      <c r="AM3142" s="30"/>
      <c r="AN3142" s="30"/>
      <c r="AO3142" s="30"/>
      <c r="AP3142" s="30"/>
      <c r="AQ3142" s="30"/>
      <c r="AR3142" s="30"/>
      <c r="AS3142" s="30"/>
      <c r="AT3142" s="30"/>
      <c r="AU3142" s="121"/>
      <c r="AV3142" s="129"/>
      <c r="AW3142" s="129"/>
      <c r="AX3142" s="129"/>
    </row>
    <row r="3143" spans="1:50" x14ac:dyDescent="0.25">
      <c r="A3143" s="154"/>
      <c r="B3143" s="28"/>
      <c r="C3143" s="155"/>
      <c r="D3143" s="155"/>
      <c r="E3143" s="155"/>
      <c r="F3143" s="29"/>
      <c r="G3143" s="29"/>
      <c r="H3143" s="29"/>
      <c r="I3143" s="29"/>
      <c r="J3143" s="29"/>
      <c r="K3143" s="155"/>
      <c r="L3143" s="155"/>
      <c r="M3143" s="155"/>
      <c r="N3143" s="155"/>
      <c r="O3143" s="155"/>
      <c r="P3143" s="155"/>
      <c r="Q3143" s="28"/>
      <c r="R3143" s="29"/>
      <c r="S3143" s="27"/>
      <c r="T3143" s="27"/>
      <c r="U3143" s="28"/>
      <c r="V3143" s="156"/>
      <c r="W3143" s="156"/>
      <c r="X3143" s="156"/>
      <c r="Y3143" s="37"/>
      <c r="Z3143" s="37"/>
      <c r="AA3143" s="37"/>
      <c r="AB3143" s="30"/>
      <c r="AC3143" s="30"/>
      <c r="AD3143" s="31"/>
      <c r="AE3143" s="30"/>
      <c r="AF3143" s="30"/>
      <c r="AG3143" s="32"/>
      <c r="AH3143" s="30"/>
      <c r="AJ3143" s="30"/>
      <c r="AK3143" s="30"/>
      <c r="AL3143" s="30"/>
      <c r="AM3143" s="30"/>
      <c r="AN3143" s="30"/>
      <c r="AO3143" s="30"/>
      <c r="AP3143" s="30"/>
      <c r="AQ3143" s="30"/>
      <c r="AR3143" s="30"/>
      <c r="AS3143" s="30"/>
      <c r="AT3143" s="30"/>
      <c r="AU3143" s="121"/>
      <c r="AV3143" s="129"/>
      <c r="AW3143" s="129"/>
      <c r="AX3143" s="129"/>
    </row>
    <row r="3144" spans="1:50" x14ac:dyDescent="0.25">
      <c r="A3144" s="154"/>
      <c r="B3144" s="28"/>
      <c r="C3144" s="155"/>
      <c r="D3144" s="155"/>
      <c r="E3144" s="155"/>
      <c r="F3144" s="29"/>
      <c r="G3144" s="29"/>
      <c r="H3144" s="29"/>
      <c r="I3144" s="29"/>
      <c r="J3144" s="29"/>
      <c r="K3144" s="155"/>
      <c r="L3144" s="155"/>
      <c r="M3144" s="155"/>
      <c r="N3144" s="155"/>
      <c r="O3144" s="155"/>
      <c r="P3144" s="155"/>
      <c r="Q3144" s="28"/>
      <c r="R3144" s="29"/>
      <c r="S3144" s="27"/>
      <c r="T3144" s="27"/>
      <c r="U3144" s="28"/>
      <c r="V3144" s="156"/>
      <c r="W3144" s="156"/>
      <c r="X3144" s="156"/>
      <c r="Y3144" s="37"/>
      <c r="Z3144" s="37"/>
      <c r="AA3144" s="37"/>
      <c r="AB3144" s="30"/>
      <c r="AC3144" s="30"/>
      <c r="AD3144" s="31"/>
      <c r="AE3144" s="30"/>
      <c r="AF3144" s="30"/>
      <c r="AG3144" s="32"/>
      <c r="AH3144" s="30"/>
      <c r="AJ3144" s="30"/>
      <c r="AK3144" s="30"/>
      <c r="AL3144" s="30"/>
      <c r="AM3144" s="30"/>
      <c r="AN3144" s="30"/>
      <c r="AO3144" s="30"/>
      <c r="AP3144" s="30"/>
      <c r="AQ3144" s="30"/>
      <c r="AR3144" s="30"/>
      <c r="AS3144" s="30"/>
      <c r="AT3144" s="30"/>
      <c r="AU3144" s="121"/>
      <c r="AV3144" s="129"/>
      <c r="AW3144" s="129"/>
      <c r="AX3144" s="129"/>
    </row>
    <row r="3145" spans="1:50" x14ac:dyDescent="0.25">
      <c r="A3145" s="154"/>
      <c r="B3145" s="28"/>
      <c r="C3145" s="155"/>
      <c r="D3145" s="155"/>
      <c r="E3145" s="155"/>
      <c r="F3145" s="29"/>
      <c r="G3145" s="29"/>
      <c r="H3145" s="29"/>
      <c r="I3145" s="29"/>
      <c r="J3145" s="29"/>
      <c r="K3145" s="155"/>
      <c r="L3145" s="155"/>
      <c r="M3145" s="155"/>
      <c r="N3145" s="155"/>
      <c r="O3145" s="155"/>
      <c r="P3145" s="155"/>
      <c r="Q3145" s="28"/>
      <c r="R3145" s="29"/>
      <c r="S3145" s="27"/>
      <c r="T3145" s="27"/>
      <c r="U3145" s="28"/>
      <c r="V3145" s="156"/>
      <c r="W3145" s="156"/>
      <c r="X3145" s="156"/>
      <c r="Y3145" s="37"/>
      <c r="Z3145" s="37"/>
      <c r="AA3145" s="37"/>
      <c r="AB3145" s="30"/>
      <c r="AC3145" s="30"/>
      <c r="AD3145" s="31"/>
      <c r="AE3145" s="30"/>
      <c r="AF3145" s="30"/>
      <c r="AG3145" s="32"/>
      <c r="AH3145" s="30"/>
      <c r="AJ3145" s="30"/>
      <c r="AK3145" s="30"/>
      <c r="AL3145" s="30"/>
      <c r="AM3145" s="30"/>
      <c r="AN3145" s="30"/>
      <c r="AO3145" s="30"/>
      <c r="AP3145" s="30"/>
      <c r="AQ3145" s="30"/>
      <c r="AR3145" s="30"/>
      <c r="AS3145" s="30"/>
      <c r="AT3145" s="30"/>
      <c r="AU3145" s="121"/>
      <c r="AV3145" s="129"/>
      <c r="AW3145" s="129"/>
      <c r="AX3145" s="129"/>
    </row>
    <row r="3146" spans="1:50" x14ac:dyDescent="0.25">
      <c r="A3146" s="154"/>
      <c r="B3146" s="28"/>
      <c r="C3146" s="155"/>
      <c r="D3146" s="155"/>
      <c r="E3146" s="155"/>
      <c r="F3146" s="29"/>
      <c r="G3146" s="29"/>
      <c r="H3146" s="29"/>
      <c r="I3146" s="29"/>
      <c r="J3146" s="29"/>
      <c r="K3146" s="155"/>
      <c r="L3146" s="155"/>
      <c r="M3146" s="155"/>
      <c r="N3146" s="155"/>
      <c r="O3146" s="155"/>
      <c r="P3146" s="155"/>
      <c r="Q3146" s="28"/>
      <c r="R3146" s="29"/>
      <c r="S3146" s="27"/>
      <c r="T3146" s="27"/>
      <c r="U3146" s="28"/>
      <c r="V3146" s="156"/>
      <c r="W3146" s="156"/>
      <c r="X3146" s="156"/>
      <c r="Y3146" s="37"/>
      <c r="Z3146" s="37"/>
      <c r="AA3146" s="37"/>
      <c r="AB3146" s="30"/>
      <c r="AC3146" s="30"/>
      <c r="AD3146" s="31"/>
      <c r="AE3146" s="30"/>
      <c r="AF3146" s="30"/>
      <c r="AG3146" s="32"/>
      <c r="AH3146" s="30"/>
      <c r="AJ3146" s="30"/>
      <c r="AK3146" s="30"/>
      <c r="AL3146" s="30"/>
      <c r="AM3146" s="30"/>
      <c r="AN3146" s="30"/>
      <c r="AO3146" s="30"/>
      <c r="AP3146" s="30"/>
      <c r="AQ3146" s="30"/>
      <c r="AR3146" s="30"/>
      <c r="AS3146" s="30"/>
      <c r="AT3146" s="30"/>
      <c r="AU3146" s="121"/>
      <c r="AV3146" s="129"/>
      <c r="AW3146" s="129"/>
      <c r="AX3146" s="129"/>
    </row>
    <row r="3147" spans="1:50" x14ac:dyDescent="0.25">
      <c r="A3147" s="154"/>
      <c r="B3147" s="28"/>
      <c r="C3147" s="155"/>
      <c r="D3147" s="155"/>
      <c r="E3147" s="155"/>
      <c r="F3147" s="29"/>
      <c r="G3147" s="29"/>
      <c r="H3147" s="29"/>
      <c r="I3147" s="29"/>
      <c r="J3147" s="29"/>
      <c r="K3147" s="155"/>
      <c r="L3147" s="155"/>
      <c r="M3147" s="155"/>
      <c r="N3147" s="155"/>
      <c r="O3147" s="155"/>
      <c r="P3147" s="155"/>
      <c r="Q3147" s="28"/>
      <c r="R3147" s="29"/>
      <c r="S3147" s="27"/>
      <c r="T3147" s="27"/>
      <c r="U3147" s="28"/>
      <c r="V3147" s="156"/>
      <c r="W3147" s="156"/>
      <c r="X3147" s="156"/>
      <c r="Y3147" s="37"/>
      <c r="Z3147" s="37"/>
      <c r="AA3147" s="37"/>
      <c r="AB3147" s="30"/>
      <c r="AC3147" s="30"/>
      <c r="AD3147" s="31"/>
      <c r="AE3147" s="30"/>
      <c r="AF3147" s="30"/>
      <c r="AG3147" s="32"/>
      <c r="AH3147" s="30"/>
      <c r="AJ3147" s="30"/>
      <c r="AK3147" s="30"/>
      <c r="AL3147" s="30"/>
      <c r="AM3147" s="30"/>
      <c r="AN3147" s="30"/>
      <c r="AO3147" s="30"/>
      <c r="AP3147" s="30"/>
      <c r="AQ3147" s="30"/>
      <c r="AR3147" s="30"/>
      <c r="AS3147" s="30"/>
      <c r="AT3147" s="30"/>
      <c r="AU3147" s="121"/>
      <c r="AV3147" s="129"/>
      <c r="AW3147" s="129"/>
      <c r="AX3147" s="129"/>
    </row>
    <row r="3148" spans="1:50" x14ac:dyDescent="0.25">
      <c r="A3148" s="154"/>
      <c r="B3148" s="28"/>
      <c r="C3148" s="155"/>
      <c r="D3148" s="155"/>
      <c r="E3148" s="155"/>
      <c r="F3148" s="29"/>
      <c r="G3148" s="29"/>
      <c r="H3148" s="29"/>
      <c r="I3148" s="29"/>
      <c r="J3148" s="29"/>
      <c r="K3148" s="155"/>
      <c r="L3148" s="155"/>
      <c r="M3148" s="155"/>
      <c r="N3148" s="155"/>
      <c r="O3148" s="155"/>
      <c r="P3148" s="155"/>
      <c r="Q3148" s="28"/>
      <c r="R3148" s="29"/>
      <c r="S3148" s="27"/>
      <c r="T3148" s="27"/>
      <c r="U3148" s="28"/>
      <c r="V3148" s="156"/>
      <c r="W3148" s="156"/>
      <c r="X3148" s="156"/>
      <c r="Y3148" s="37"/>
      <c r="Z3148" s="37"/>
      <c r="AA3148" s="37"/>
      <c r="AB3148" s="30"/>
      <c r="AC3148" s="30"/>
      <c r="AD3148" s="31"/>
      <c r="AE3148" s="30"/>
      <c r="AF3148" s="30"/>
      <c r="AG3148" s="32"/>
      <c r="AH3148" s="30"/>
      <c r="AJ3148" s="30"/>
      <c r="AK3148" s="30"/>
      <c r="AL3148" s="30"/>
      <c r="AM3148" s="30"/>
      <c r="AN3148" s="30"/>
      <c r="AO3148" s="30"/>
      <c r="AP3148" s="30"/>
      <c r="AQ3148" s="30"/>
      <c r="AR3148" s="30"/>
      <c r="AS3148" s="30"/>
      <c r="AT3148" s="30"/>
      <c r="AU3148" s="121"/>
      <c r="AV3148" s="129"/>
      <c r="AW3148" s="129"/>
      <c r="AX3148" s="129"/>
    </row>
    <row r="3149" spans="1:50" x14ac:dyDescent="0.25">
      <c r="A3149" s="154"/>
      <c r="B3149" s="28"/>
      <c r="C3149" s="155"/>
      <c r="D3149" s="155"/>
      <c r="E3149" s="155"/>
      <c r="F3149" s="29"/>
      <c r="G3149" s="29"/>
      <c r="H3149" s="29"/>
      <c r="I3149" s="29"/>
      <c r="J3149" s="29"/>
      <c r="K3149" s="155"/>
      <c r="L3149" s="155"/>
      <c r="M3149" s="155"/>
      <c r="N3149" s="155"/>
      <c r="O3149" s="155"/>
      <c r="P3149" s="155"/>
      <c r="Q3149" s="28"/>
      <c r="R3149" s="29"/>
      <c r="S3149" s="27"/>
      <c r="T3149" s="27"/>
      <c r="U3149" s="28"/>
      <c r="V3149" s="156"/>
      <c r="W3149" s="156"/>
      <c r="X3149" s="156"/>
      <c r="Y3149" s="37"/>
      <c r="Z3149" s="37"/>
      <c r="AA3149" s="37"/>
      <c r="AB3149" s="30"/>
      <c r="AC3149" s="30"/>
      <c r="AD3149" s="31"/>
      <c r="AE3149" s="30"/>
      <c r="AF3149" s="30"/>
      <c r="AG3149" s="32"/>
      <c r="AH3149" s="30"/>
      <c r="AJ3149" s="30"/>
      <c r="AK3149" s="30"/>
      <c r="AL3149" s="30"/>
      <c r="AM3149" s="30"/>
      <c r="AN3149" s="30"/>
      <c r="AO3149" s="30"/>
      <c r="AP3149" s="30"/>
      <c r="AQ3149" s="30"/>
      <c r="AR3149" s="30"/>
      <c r="AS3149" s="30"/>
      <c r="AT3149" s="30"/>
      <c r="AU3149" s="121"/>
      <c r="AV3149" s="129"/>
      <c r="AW3149" s="129"/>
      <c r="AX3149" s="129"/>
    </row>
    <row r="3150" spans="1:50" x14ac:dyDescent="0.25">
      <c r="A3150" s="154"/>
      <c r="B3150" s="28"/>
      <c r="C3150" s="155"/>
      <c r="D3150" s="155"/>
      <c r="E3150" s="155"/>
      <c r="F3150" s="29"/>
      <c r="G3150" s="29"/>
      <c r="H3150" s="29"/>
      <c r="I3150" s="29"/>
      <c r="J3150" s="29"/>
      <c r="K3150" s="155"/>
      <c r="L3150" s="155"/>
      <c r="M3150" s="155"/>
      <c r="N3150" s="155"/>
      <c r="O3150" s="155"/>
      <c r="P3150" s="155"/>
      <c r="Q3150" s="28"/>
      <c r="R3150" s="29"/>
      <c r="S3150" s="27"/>
      <c r="T3150" s="27"/>
      <c r="U3150" s="28"/>
      <c r="V3150" s="156"/>
      <c r="W3150" s="156"/>
      <c r="X3150" s="156"/>
      <c r="Y3150" s="37"/>
      <c r="Z3150" s="37"/>
      <c r="AA3150" s="37"/>
      <c r="AB3150" s="30"/>
      <c r="AC3150" s="30"/>
      <c r="AD3150" s="31"/>
      <c r="AE3150" s="30"/>
      <c r="AF3150" s="30"/>
      <c r="AG3150" s="32"/>
      <c r="AH3150" s="30"/>
      <c r="AJ3150" s="30"/>
      <c r="AK3150" s="30"/>
      <c r="AL3150" s="30"/>
      <c r="AM3150" s="30"/>
      <c r="AN3150" s="30"/>
      <c r="AO3150" s="30"/>
      <c r="AP3150" s="30"/>
      <c r="AQ3150" s="30"/>
      <c r="AR3150" s="30"/>
      <c r="AS3150" s="30"/>
      <c r="AT3150" s="30"/>
      <c r="AU3150" s="121"/>
      <c r="AV3150" s="129"/>
      <c r="AW3150" s="129"/>
      <c r="AX3150" s="129"/>
    </row>
    <row r="3151" spans="1:50" x14ac:dyDescent="0.25">
      <c r="A3151" s="154"/>
      <c r="B3151" s="28"/>
      <c r="C3151" s="155"/>
      <c r="D3151" s="155"/>
      <c r="E3151" s="155"/>
      <c r="F3151" s="29"/>
      <c r="G3151" s="29"/>
      <c r="H3151" s="29"/>
      <c r="I3151" s="29"/>
      <c r="J3151" s="29"/>
      <c r="K3151" s="155"/>
      <c r="L3151" s="155"/>
      <c r="M3151" s="155"/>
      <c r="N3151" s="155"/>
      <c r="O3151" s="155"/>
      <c r="P3151" s="155"/>
      <c r="Q3151" s="28"/>
      <c r="R3151" s="29"/>
      <c r="S3151" s="27"/>
      <c r="T3151" s="27"/>
      <c r="U3151" s="28"/>
      <c r="V3151" s="156"/>
      <c r="W3151" s="156"/>
      <c r="X3151" s="156"/>
      <c r="Y3151" s="37"/>
      <c r="Z3151" s="37"/>
      <c r="AA3151" s="37"/>
      <c r="AB3151" s="30"/>
      <c r="AC3151" s="30"/>
      <c r="AD3151" s="31"/>
      <c r="AE3151" s="30"/>
      <c r="AF3151" s="30"/>
      <c r="AG3151" s="32"/>
      <c r="AH3151" s="30"/>
      <c r="AJ3151" s="30"/>
      <c r="AK3151" s="30"/>
      <c r="AL3151" s="30"/>
      <c r="AM3151" s="30"/>
      <c r="AN3151" s="30"/>
      <c r="AO3151" s="30"/>
      <c r="AP3151" s="30"/>
      <c r="AQ3151" s="30"/>
      <c r="AR3151" s="30"/>
      <c r="AS3151" s="30"/>
      <c r="AT3151" s="30"/>
      <c r="AU3151" s="121"/>
      <c r="AV3151" s="129"/>
      <c r="AW3151" s="129"/>
      <c r="AX3151" s="129"/>
    </row>
    <row r="3152" spans="1:50" x14ac:dyDescent="0.25">
      <c r="A3152" s="154"/>
      <c r="B3152" s="28"/>
      <c r="C3152" s="155"/>
      <c r="D3152" s="155"/>
      <c r="E3152" s="155"/>
      <c r="F3152" s="29"/>
      <c r="G3152" s="29"/>
      <c r="H3152" s="29"/>
      <c r="I3152" s="29"/>
      <c r="J3152" s="29"/>
      <c r="K3152" s="155"/>
      <c r="L3152" s="155"/>
      <c r="M3152" s="155"/>
      <c r="N3152" s="155"/>
      <c r="O3152" s="155"/>
      <c r="P3152" s="155"/>
      <c r="Q3152" s="28"/>
      <c r="R3152" s="29"/>
      <c r="S3152" s="27"/>
      <c r="T3152" s="27"/>
      <c r="U3152" s="28"/>
      <c r="V3152" s="156"/>
      <c r="W3152" s="156"/>
      <c r="X3152" s="156"/>
      <c r="Y3152" s="37"/>
      <c r="Z3152" s="37"/>
      <c r="AA3152" s="37"/>
      <c r="AB3152" s="30"/>
      <c r="AC3152" s="30"/>
      <c r="AD3152" s="31"/>
      <c r="AE3152" s="30"/>
      <c r="AF3152" s="30"/>
      <c r="AG3152" s="32"/>
      <c r="AH3152" s="30"/>
      <c r="AJ3152" s="30"/>
      <c r="AK3152" s="30"/>
      <c r="AL3152" s="30"/>
      <c r="AM3152" s="30"/>
      <c r="AN3152" s="30"/>
      <c r="AO3152" s="30"/>
      <c r="AP3152" s="30"/>
      <c r="AQ3152" s="30"/>
      <c r="AR3152" s="30"/>
      <c r="AS3152" s="30"/>
      <c r="AT3152" s="30"/>
      <c r="AU3152" s="121"/>
      <c r="AV3152" s="129"/>
      <c r="AW3152" s="129"/>
      <c r="AX3152" s="129"/>
    </row>
    <row r="3153" spans="1:50" x14ac:dyDescent="0.25">
      <c r="A3153" s="154"/>
      <c r="B3153" s="28"/>
      <c r="C3153" s="155"/>
      <c r="D3153" s="155"/>
      <c r="E3153" s="155"/>
      <c r="F3153" s="29"/>
      <c r="G3153" s="29"/>
      <c r="H3153" s="29"/>
      <c r="I3153" s="29"/>
      <c r="J3153" s="29"/>
      <c r="K3153" s="155"/>
      <c r="L3153" s="155"/>
      <c r="M3153" s="155"/>
      <c r="N3153" s="155"/>
      <c r="O3153" s="155"/>
      <c r="P3153" s="155"/>
      <c r="Q3153" s="28"/>
      <c r="R3153" s="29"/>
      <c r="S3153" s="27"/>
      <c r="T3153" s="27"/>
      <c r="U3153" s="28"/>
      <c r="V3153" s="156"/>
      <c r="W3153" s="156"/>
      <c r="X3153" s="156"/>
      <c r="Y3153" s="37"/>
      <c r="Z3153" s="37"/>
      <c r="AA3153" s="37"/>
      <c r="AB3153" s="30"/>
      <c r="AC3153" s="30"/>
      <c r="AD3153" s="31"/>
      <c r="AE3153" s="30"/>
      <c r="AF3153" s="30"/>
      <c r="AG3153" s="32"/>
      <c r="AH3153" s="30"/>
      <c r="AJ3153" s="30"/>
      <c r="AK3153" s="30"/>
      <c r="AL3153" s="30"/>
      <c r="AM3153" s="30"/>
      <c r="AN3153" s="30"/>
      <c r="AO3153" s="30"/>
      <c r="AP3153" s="30"/>
      <c r="AQ3153" s="30"/>
      <c r="AR3153" s="30"/>
      <c r="AS3153" s="30"/>
      <c r="AT3153" s="30"/>
      <c r="AU3153" s="121"/>
      <c r="AV3153" s="129"/>
      <c r="AW3153" s="129"/>
      <c r="AX3153" s="129"/>
    </row>
    <row r="3154" spans="1:50" x14ac:dyDescent="0.25">
      <c r="A3154" s="154"/>
      <c r="B3154" s="28"/>
      <c r="C3154" s="155"/>
      <c r="D3154" s="155"/>
      <c r="E3154" s="155"/>
      <c r="F3154" s="29"/>
      <c r="G3154" s="29"/>
      <c r="H3154" s="29"/>
      <c r="I3154" s="29"/>
      <c r="J3154" s="29"/>
      <c r="K3154" s="155"/>
      <c r="L3154" s="155"/>
      <c r="M3154" s="155"/>
      <c r="N3154" s="155"/>
      <c r="O3154" s="155"/>
      <c r="P3154" s="155"/>
      <c r="Q3154" s="28"/>
      <c r="R3154" s="29"/>
      <c r="S3154" s="27"/>
      <c r="T3154" s="27"/>
      <c r="U3154" s="28"/>
      <c r="V3154" s="156"/>
      <c r="W3154" s="156"/>
      <c r="X3154" s="156"/>
      <c r="Y3154" s="37"/>
      <c r="Z3154" s="37"/>
      <c r="AA3154" s="37"/>
      <c r="AB3154" s="30"/>
      <c r="AC3154" s="30"/>
      <c r="AD3154" s="31"/>
      <c r="AE3154" s="30"/>
      <c r="AF3154" s="30"/>
      <c r="AG3154" s="32"/>
      <c r="AH3154" s="30"/>
      <c r="AJ3154" s="30"/>
      <c r="AK3154" s="30"/>
      <c r="AL3154" s="30"/>
      <c r="AM3154" s="30"/>
      <c r="AN3154" s="30"/>
      <c r="AO3154" s="30"/>
      <c r="AP3154" s="30"/>
      <c r="AQ3154" s="30"/>
      <c r="AR3154" s="30"/>
      <c r="AS3154" s="30"/>
      <c r="AT3154" s="30"/>
      <c r="AU3154" s="121"/>
      <c r="AV3154" s="129"/>
      <c r="AW3154" s="129"/>
      <c r="AX3154" s="129"/>
    </row>
    <row r="3155" spans="1:50" x14ac:dyDescent="0.25">
      <c r="A3155" s="154"/>
      <c r="B3155" s="28"/>
      <c r="C3155" s="155"/>
      <c r="D3155" s="155"/>
      <c r="E3155" s="155"/>
      <c r="F3155" s="29"/>
      <c r="G3155" s="29"/>
      <c r="H3155" s="29"/>
      <c r="I3155" s="29"/>
      <c r="J3155" s="29"/>
      <c r="K3155" s="155"/>
      <c r="L3155" s="155"/>
      <c r="M3155" s="155"/>
      <c r="N3155" s="155"/>
      <c r="O3155" s="155"/>
      <c r="P3155" s="155"/>
      <c r="Q3155" s="28"/>
      <c r="R3155" s="29"/>
      <c r="S3155" s="27"/>
      <c r="T3155" s="27"/>
      <c r="U3155" s="28"/>
      <c r="V3155" s="156"/>
      <c r="W3155" s="156"/>
      <c r="X3155" s="156"/>
      <c r="Y3155" s="37"/>
      <c r="Z3155" s="37"/>
      <c r="AA3155" s="37"/>
      <c r="AB3155" s="30"/>
      <c r="AC3155" s="30"/>
      <c r="AD3155" s="31"/>
      <c r="AE3155" s="30"/>
      <c r="AF3155" s="30"/>
      <c r="AG3155" s="32"/>
      <c r="AH3155" s="30"/>
      <c r="AJ3155" s="30"/>
      <c r="AK3155" s="30"/>
      <c r="AL3155" s="30"/>
      <c r="AM3155" s="30"/>
      <c r="AN3155" s="30"/>
      <c r="AO3155" s="30"/>
      <c r="AP3155" s="30"/>
      <c r="AQ3155" s="30"/>
      <c r="AR3155" s="30"/>
      <c r="AS3155" s="30"/>
      <c r="AT3155" s="30"/>
      <c r="AU3155" s="121"/>
      <c r="AV3155" s="129"/>
      <c r="AW3155" s="129"/>
      <c r="AX3155" s="129"/>
    </row>
    <row r="3156" spans="1:50" x14ac:dyDescent="0.25">
      <c r="A3156" s="154"/>
      <c r="B3156" s="28"/>
      <c r="C3156" s="155"/>
      <c r="D3156" s="155"/>
      <c r="E3156" s="155"/>
      <c r="F3156" s="29"/>
      <c r="G3156" s="29"/>
      <c r="H3156" s="29"/>
      <c r="I3156" s="29"/>
      <c r="J3156" s="29"/>
      <c r="K3156" s="155"/>
      <c r="L3156" s="155"/>
      <c r="M3156" s="155"/>
      <c r="N3156" s="155"/>
      <c r="O3156" s="155"/>
      <c r="P3156" s="155"/>
      <c r="Q3156" s="28"/>
      <c r="R3156" s="29"/>
      <c r="S3156" s="27"/>
      <c r="T3156" s="27"/>
      <c r="U3156" s="28"/>
      <c r="V3156" s="156"/>
      <c r="W3156" s="156"/>
      <c r="X3156" s="156"/>
      <c r="Y3156" s="37"/>
      <c r="Z3156" s="37"/>
      <c r="AA3156" s="37"/>
      <c r="AB3156" s="30"/>
      <c r="AC3156" s="30"/>
      <c r="AD3156" s="31"/>
      <c r="AE3156" s="30"/>
      <c r="AF3156" s="30"/>
      <c r="AG3156" s="32"/>
      <c r="AH3156" s="30"/>
      <c r="AJ3156" s="30"/>
      <c r="AK3156" s="30"/>
      <c r="AL3156" s="30"/>
      <c r="AM3156" s="30"/>
      <c r="AN3156" s="30"/>
      <c r="AO3156" s="30"/>
      <c r="AP3156" s="30"/>
      <c r="AQ3156" s="30"/>
      <c r="AR3156" s="30"/>
      <c r="AS3156" s="30"/>
      <c r="AT3156" s="30"/>
      <c r="AU3156" s="121"/>
      <c r="AV3156" s="129"/>
      <c r="AW3156" s="129"/>
      <c r="AX3156" s="129"/>
    </row>
    <row r="3157" spans="1:50" x14ac:dyDescent="0.25">
      <c r="A3157" s="154"/>
      <c r="B3157" s="28"/>
      <c r="C3157" s="155"/>
      <c r="D3157" s="155"/>
      <c r="E3157" s="155"/>
      <c r="F3157" s="29"/>
      <c r="G3157" s="29"/>
      <c r="H3157" s="29"/>
      <c r="I3157" s="29"/>
      <c r="J3157" s="29"/>
      <c r="K3157" s="155"/>
      <c r="L3157" s="155"/>
      <c r="M3157" s="155"/>
      <c r="N3157" s="155"/>
      <c r="O3157" s="155"/>
      <c r="P3157" s="155"/>
      <c r="Q3157" s="28"/>
      <c r="R3157" s="29"/>
      <c r="S3157" s="27"/>
      <c r="T3157" s="27"/>
      <c r="U3157" s="28"/>
      <c r="V3157" s="156"/>
      <c r="W3157" s="156"/>
      <c r="X3157" s="156"/>
      <c r="Y3157" s="37"/>
      <c r="Z3157" s="37"/>
      <c r="AA3157" s="37"/>
      <c r="AB3157" s="30"/>
      <c r="AC3157" s="30"/>
      <c r="AD3157" s="31"/>
      <c r="AE3157" s="30"/>
      <c r="AF3157" s="30"/>
      <c r="AG3157" s="32"/>
      <c r="AH3157" s="30"/>
      <c r="AJ3157" s="30"/>
      <c r="AK3157" s="30"/>
      <c r="AL3157" s="30"/>
      <c r="AM3157" s="30"/>
      <c r="AN3157" s="30"/>
      <c r="AO3157" s="30"/>
      <c r="AP3157" s="30"/>
      <c r="AQ3157" s="30"/>
      <c r="AR3157" s="30"/>
      <c r="AS3157" s="30"/>
      <c r="AT3157" s="30"/>
      <c r="AU3157" s="121"/>
      <c r="AV3157" s="129"/>
      <c r="AW3157" s="129"/>
      <c r="AX3157" s="129"/>
    </row>
    <row r="3158" spans="1:50" x14ac:dyDescent="0.25">
      <c r="A3158" s="154"/>
      <c r="B3158" s="28"/>
      <c r="C3158" s="155"/>
      <c r="D3158" s="155"/>
      <c r="E3158" s="155"/>
      <c r="F3158" s="29"/>
      <c r="G3158" s="29"/>
      <c r="H3158" s="29"/>
      <c r="I3158" s="29"/>
      <c r="J3158" s="29"/>
      <c r="K3158" s="155"/>
      <c r="L3158" s="155"/>
      <c r="M3158" s="155"/>
      <c r="N3158" s="155"/>
      <c r="O3158" s="155"/>
      <c r="P3158" s="155"/>
      <c r="Q3158" s="28"/>
      <c r="R3158" s="29"/>
      <c r="S3158" s="27"/>
      <c r="T3158" s="27"/>
      <c r="U3158" s="28"/>
      <c r="V3158" s="156"/>
      <c r="W3158" s="156"/>
      <c r="X3158" s="156"/>
      <c r="Y3158" s="37"/>
      <c r="Z3158" s="37"/>
      <c r="AA3158" s="37"/>
      <c r="AB3158" s="30"/>
      <c r="AC3158" s="30"/>
      <c r="AD3158" s="31"/>
      <c r="AE3158" s="30"/>
      <c r="AF3158" s="30"/>
      <c r="AG3158" s="32"/>
      <c r="AH3158" s="30"/>
      <c r="AJ3158" s="30"/>
      <c r="AK3158" s="30"/>
      <c r="AL3158" s="30"/>
      <c r="AM3158" s="30"/>
      <c r="AN3158" s="30"/>
      <c r="AO3158" s="30"/>
      <c r="AP3158" s="30"/>
      <c r="AQ3158" s="30"/>
      <c r="AR3158" s="30"/>
      <c r="AS3158" s="30"/>
      <c r="AT3158" s="30"/>
      <c r="AU3158" s="121"/>
      <c r="AV3158" s="129"/>
      <c r="AW3158" s="129"/>
      <c r="AX3158" s="129"/>
    </row>
    <row r="3159" spans="1:50" x14ac:dyDescent="0.25">
      <c r="A3159" s="154"/>
      <c r="B3159" s="28"/>
      <c r="C3159" s="155"/>
      <c r="D3159" s="155"/>
      <c r="E3159" s="155"/>
      <c r="F3159" s="29"/>
      <c r="G3159" s="29"/>
      <c r="H3159" s="29"/>
      <c r="I3159" s="29"/>
      <c r="J3159" s="29"/>
      <c r="K3159" s="155"/>
      <c r="L3159" s="155"/>
      <c r="M3159" s="155"/>
      <c r="N3159" s="155"/>
      <c r="O3159" s="155"/>
      <c r="P3159" s="155"/>
      <c r="Q3159" s="28"/>
      <c r="R3159" s="29"/>
      <c r="S3159" s="27"/>
      <c r="T3159" s="27"/>
      <c r="U3159" s="28"/>
      <c r="V3159" s="156"/>
      <c r="W3159" s="156"/>
      <c r="X3159" s="156"/>
      <c r="Y3159" s="37"/>
      <c r="Z3159" s="37"/>
      <c r="AA3159" s="37"/>
      <c r="AB3159" s="30"/>
      <c r="AC3159" s="30"/>
      <c r="AD3159" s="31"/>
      <c r="AE3159" s="30"/>
      <c r="AF3159" s="30"/>
      <c r="AG3159" s="32"/>
      <c r="AH3159" s="30"/>
      <c r="AJ3159" s="30"/>
      <c r="AK3159" s="30"/>
      <c r="AL3159" s="30"/>
      <c r="AM3159" s="30"/>
      <c r="AN3159" s="30"/>
      <c r="AO3159" s="30"/>
      <c r="AP3159" s="30"/>
      <c r="AQ3159" s="30"/>
      <c r="AR3159" s="30"/>
      <c r="AS3159" s="30"/>
      <c r="AT3159" s="30"/>
      <c r="AU3159" s="121"/>
      <c r="AV3159" s="129"/>
      <c r="AW3159" s="129"/>
      <c r="AX3159" s="129"/>
    </row>
    <row r="3160" spans="1:50" x14ac:dyDescent="0.25">
      <c r="A3160" s="154"/>
      <c r="B3160" s="28"/>
      <c r="C3160" s="155"/>
      <c r="D3160" s="155"/>
      <c r="E3160" s="155"/>
      <c r="F3160" s="29"/>
      <c r="G3160" s="29"/>
      <c r="H3160" s="29"/>
      <c r="I3160" s="29"/>
      <c r="J3160" s="29"/>
      <c r="K3160" s="155"/>
      <c r="L3160" s="155"/>
      <c r="M3160" s="155"/>
      <c r="N3160" s="155"/>
      <c r="O3160" s="155"/>
      <c r="P3160" s="155"/>
      <c r="Q3160" s="28"/>
      <c r="R3160" s="29"/>
      <c r="S3160" s="27"/>
      <c r="T3160" s="27"/>
      <c r="U3160" s="28"/>
      <c r="V3160" s="156"/>
      <c r="W3160" s="156"/>
      <c r="X3160" s="156"/>
      <c r="Y3160" s="37"/>
      <c r="Z3160" s="37"/>
      <c r="AA3160" s="37"/>
      <c r="AB3160" s="30"/>
      <c r="AC3160" s="30"/>
      <c r="AD3160" s="31"/>
      <c r="AE3160" s="30"/>
      <c r="AF3160" s="30"/>
      <c r="AG3160" s="32"/>
      <c r="AH3160" s="30"/>
      <c r="AJ3160" s="30"/>
      <c r="AK3160" s="30"/>
      <c r="AL3160" s="30"/>
      <c r="AM3160" s="30"/>
      <c r="AN3160" s="30"/>
      <c r="AO3160" s="30"/>
      <c r="AP3160" s="30"/>
      <c r="AQ3160" s="30"/>
      <c r="AR3160" s="30"/>
      <c r="AS3160" s="30"/>
      <c r="AT3160" s="30"/>
      <c r="AU3160" s="121"/>
      <c r="AV3160" s="129"/>
      <c r="AW3160" s="129"/>
      <c r="AX3160" s="129"/>
    </row>
    <row r="3161" spans="1:50" x14ac:dyDescent="0.25">
      <c r="A3161" s="154"/>
      <c r="B3161" s="28"/>
      <c r="C3161" s="155"/>
      <c r="D3161" s="155"/>
      <c r="E3161" s="155"/>
      <c r="F3161" s="29"/>
      <c r="G3161" s="29"/>
      <c r="H3161" s="29"/>
      <c r="I3161" s="29"/>
      <c r="J3161" s="29"/>
      <c r="K3161" s="155"/>
      <c r="L3161" s="155"/>
      <c r="M3161" s="155"/>
      <c r="N3161" s="155"/>
      <c r="O3161" s="155"/>
      <c r="P3161" s="155"/>
      <c r="Q3161" s="28"/>
      <c r="R3161" s="29"/>
      <c r="S3161" s="27"/>
      <c r="T3161" s="27"/>
      <c r="U3161" s="28"/>
      <c r="V3161" s="156"/>
      <c r="W3161" s="156"/>
      <c r="X3161" s="156"/>
      <c r="Y3161" s="37"/>
      <c r="Z3161" s="37"/>
      <c r="AA3161" s="37"/>
      <c r="AB3161" s="30"/>
      <c r="AC3161" s="30"/>
      <c r="AD3161" s="31"/>
      <c r="AE3161" s="30"/>
      <c r="AF3161" s="30"/>
      <c r="AG3161" s="32"/>
      <c r="AH3161" s="30"/>
      <c r="AJ3161" s="30"/>
      <c r="AK3161" s="30"/>
      <c r="AL3161" s="30"/>
      <c r="AM3161" s="30"/>
      <c r="AN3161" s="30"/>
      <c r="AO3161" s="30"/>
      <c r="AP3161" s="30"/>
      <c r="AQ3161" s="30"/>
      <c r="AR3161" s="30"/>
      <c r="AS3161" s="30"/>
      <c r="AT3161" s="30"/>
      <c r="AU3161" s="121"/>
      <c r="AV3161" s="129"/>
      <c r="AW3161" s="129"/>
      <c r="AX3161" s="129"/>
    </row>
    <row r="3162" spans="1:50" x14ac:dyDescent="0.25">
      <c r="A3162" s="154"/>
      <c r="B3162" s="28"/>
      <c r="C3162" s="155"/>
      <c r="D3162" s="155"/>
      <c r="E3162" s="155"/>
      <c r="F3162" s="29"/>
      <c r="G3162" s="29"/>
      <c r="H3162" s="29"/>
      <c r="I3162" s="29"/>
      <c r="J3162" s="29"/>
      <c r="K3162" s="155"/>
      <c r="L3162" s="155"/>
      <c r="M3162" s="155"/>
      <c r="N3162" s="155"/>
      <c r="O3162" s="155"/>
      <c r="P3162" s="155"/>
      <c r="Q3162" s="28"/>
      <c r="R3162" s="29"/>
      <c r="S3162" s="27"/>
      <c r="T3162" s="27"/>
      <c r="U3162" s="28"/>
      <c r="V3162" s="156"/>
      <c r="W3162" s="156"/>
      <c r="X3162" s="156"/>
      <c r="Y3162" s="37"/>
      <c r="Z3162" s="37"/>
      <c r="AA3162" s="37"/>
      <c r="AB3162" s="30"/>
      <c r="AC3162" s="30"/>
      <c r="AD3162" s="31"/>
      <c r="AE3162" s="30"/>
      <c r="AF3162" s="30"/>
      <c r="AG3162" s="32"/>
      <c r="AH3162" s="30"/>
      <c r="AJ3162" s="30"/>
      <c r="AK3162" s="30"/>
      <c r="AL3162" s="30"/>
      <c r="AM3162" s="30"/>
      <c r="AN3162" s="30"/>
      <c r="AO3162" s="30"/>
      <c r="AP3162" s="30"/>
      <c r="AQ3162" s="30"/>
      <c r="AR3162" s="30"/>
      <c r="AS3162" s="30"/>
      <c r="AT3162" s="30"/>
      <c r="AU3162" s="121"/>
      <c r="AV3162" s="129"/>
      <c r="AW3162" s="129"/>
      <c r="AX3162" s="129"/>
    </row>
    <row r="3163" spans="1:50" x14ac:dyDescent="0.25">
      <c r="A3163" s="154"/>
      <c r="B3163" s="28"/>
      <c r="C3163" s="155"/>
      <c r="D3163" s="155"/>
      <c r="E3163" s="155"/>
      <c r="F3163" s="29"/>
      <c r="G3163" s="29"/>
      <c r="H3163" s="29"/>
      <c r="I3163" s="29"/>
      <c r="J3163" s="29"/>
      <c r="K3163" s="155"/>
      <c r="L3163" s="155"/>
      <c r="M3163" s="155"/>
      <c r="N3163" s="155"/>
      <c r="O3163" s="155"/>
      <c r="P3163" s="155"/>
      <c r="Q3163" s="28"/>
      <c r="R3163" s="29"/>
      <c r="S3163" s="27"/>
      <c r="T3163" s="27"/>
      <c r="U3163" s="28"/>
      <c r="V3163" s="156"/>
      <c r="W3163" s="156"/>
      <c r="X3163" s="156"/>
      <c r="Y3163" s="37"/>
      <c r="Z3163" s="37"/>
      <c r="AA3163" s="37"/>
      <c r="AB3163" s="30"/>
      <c r="AC3163" s="30"/>
      <c r="AD3163" s="31"/>
      <c r="AE3163" s="30"/>
      <c r="AF3163" s="30"/>
      <c r="AG3163" s="32"/>
      <c r="AH3163" s="30"/>
      <c r="AJ3163" s="30"/>
      <c r="AK3163" s="30"/>
      <c r="AL3163" s="30"/>
      <c r="AM3163" s="30"/>
      <c r="AN3163" s="30"/>
      <c r="AO3163" s="30"/>
      <c r="AP3163" s="30"/>
      <c r="AQ3163" s="30"/>
      <c r="AR3163" s="30"/>
      <c r="AS3163" s="30"/>
      <c r="AT3163" s="30"/>
      <c r="AU3163" s="121"/>
      <c r="AV3163" s="129"/>
      <c r="AW3163" s="129"/>
      <c r="AX3163" s="129"/>
    </row>
    <row r="3164" spans="1:50" x14ac:dyDescent="0.25">
      <c r="A3164" s="154"/>
      <c r="B3164" s="28"/>
      <c r="C3164" s="155"/>
      <c r="D3164" s="155"/>
      <c r="E3164" s="155"/>
      <c r="F3164" s="29"/>
      <c r="G3164" s="29"/>
      <c r="H3164" s="29"/>
      <c r="I3164" s="29"/>
      <c r="J3164" s="29"/>
      <c r="K3164" s="155"/>
      <c r="L3164" s="155"/>
      <c r="M3164" s="155"/>
      <c r="N3164" s="155"/>
      <c r="O3164" s="155"/>
      <c r="P3164" s="155"/>
      <c r="Q3164" s="28"/>
      <c r="R3164" s="29"/>
      <c r="S3164" s="27"/>
      <c r="T3164" s="27"/>
      <c r="U3164" s="28"/>
      <c r="V3164" s="156"/>
      <c r="W3164" s="156"/>
      <c r="X3164" s="156"/>
      <c r="Y3164" s="37"/>
      <c r="Z3164" s="37"/>
      <c r="AA3164" s="37"/>
      <c r="AB3164" s="30"/>
      <c r="AC3164" s="30"/>
      <c r="AD3164" s="31"/>
      <c r="AE3164" s="30"/>
      <c r="AF3164" s="30"/>
      <c r="AG3164" s="32"/>
      <c r="AH3164" s="30"/>
      <c r="AJ3164" s="30"/>
      <c r="AK3164" s="30"/>
      <c r="AL3164" s="30"/>
      <c r="AM3164" s="30"/>
      <c r="AN3164" s="30"/>
      <c r="AO3164" s="30"/>
      <c r="AP3164" s="30"/>
      <c r="AQ3164" s="30"/>
      <c r="AR3164" s="30"/>
      <c r="AS3164" s="30"/>
      <c r="AT3164" s="30"/>
      <c r="AU3164" s="121"/>
      <c r="AV3164" s="129"/>
      <c r="AW3164" s="129"/>
      <c r="AX3164" s="129"/>
    </row>
    <row r="3165" spans="1:50" x14ac:dyDescent="0.25">
      <c r="A3165" s="154"/>
      <c r="B3165" s="28"/>
      <c r="C3165" s="155"/>
      <c r="D3165" s="155"/>
      <c r="E3165" s="155"/>
      <c r="F3165" s="29"/>
      <c r="G3165" s="29"/>
      <c r="H3165" s="29"/>
      <c r="I3165" s="29"/>
      <c r="J3165" s="29"/>
      <c r="K3165" s="155"/>
      <c r="L3165" s="155"/>
      <c r="M3165" s="155"/>
      <c r="N3165" s="155"/>
      <c r="O3165" s="155"/>
      <c r="P3165" s="155"/>
      <c r="Q3165" s="28"/>
      <c r="R3165" s="29"/>
      <c r="S3165" s="27"/>
      <c r="T3165" s="27"/>
      <c r="U3165" s="28"/>
      <c r="V3165" s="156"/>
      <c r="W3165" s="156"/>
      <c r="X3165" s="156"/>
      <c r="Y3165" s="37"/>
      <c r="Z3165" s="37"/>
      <c r="AA3165" s="37"/>
      <c r="AB3165" s="30"/>
      <c r="AC3165" s="30"/>
      <c r="AD3165" s="31"/>
      <c r="AE3165" s="30"/>
      <c r="AF3165" s="30"/>
      <c r="AG3165" s="32"/>
      <c r="AH3165" s="30"/>
      <c r="AJ3165" s="30"/>
      <c r="AK3165" s="30"/>
      <c r="AL3165" s="30"/>
      <c r="AM3165" s="30"/>
      <c r="AN3165" s="30"/>
      <c r="AO3165" s="30"/>
      <c r="AP3165" s="30"/>
      <c r="AQ3165" s="30"/>
      <c r="AR3165" s="30"/>
      <c r="AS3165" s="30"/>
      <c r="AT3165" s="30"/>
      <c r="AU3165" s="121"/>
      <c r="AV3165" s="129"/>
      <c r="AW3165" s="129"/>
      <c r="AX3165" s="129"/>
    </row>
    <row r="3166" spans="1:50" x14ac:dyDescent="0.25">
      <c r="A3166" s="154"/>
      <c r="B3166" s="28"/>
      <c r="C3166" s="155"/>
      <c r="D3166" s="155"/>
      <c r="E3166" s="155"/>
      <c r="F3166" s="29"/>
      <c r="G3166" s="29"/>
      <c r="H3166" s="29"/>
      <c r="I3166" s="29"/>
      <c r="J3166" s="29"/>
      <c r="K3166" s="155"/>
      <c r="L3166" s="155"/>
      <c r="M3166" s="155"/>
      <c r="N3166" s="155"/>
      <c r="O3166" s="155"/>
      <c r="P3166" s="155"/>
      <c r="Q3166" s="28"/>
      <c r="R3166" s="29"/>
      <c r="S3166" s="27"/>
      <c r="T3166" s="27"/>
      <c r="U3166" s="28"/>
      <c r="V3166" s="156"/>
      <c r="W3166" s="156"/>
      <c r="X3166" s="156"/>
      <c r="Y3166" s="37"/>
      <c r="Z3166" s="37"/>
      <c r="AA3166" s="37"/>
      <c r="AB3166" s="30"/>
      <c r="AC3166" s="30"/>
      <c r="AD3166" s="31"/>
      <c r="AE3166" s="30"/>
      <c r="AF3166" s="30"/>
      <c r="AG3166" s="32"/>
      <c r="AH3166" s="30"/>
      <c r="AJ3166" s="30"/>
      <c r="AK3166" s="30"/>
      <c r="AL3166" s="30"/>
      <c r="AM3166" s="30"/>
      <c r="AN3166" s="30"/>
      <c r="AO3166" s="30"/>
      <c r="AP3166" s="30"/>
      <c r="AQ3166" s="30"/>
      <c r="AR3166" s="30"/>
      <c r="AS3166" s="30"/>
      <c r="AT3166" s="30"/>
      <c r="AU3166" s="121"/>
      <c r="AV3166" s="129"/>
      <c r="AW3166" s="129"/>
      <c r="AX3166" s="129"/>
    </row>
    <row r="3167" spans="1:50" x14ac:dyDescent="0.25">
      <c r="A3167" s="154"/>
      <c r="B3167" s="28"/>
      <c r="C3167" s="155"/>
      <c r="D3167" s="155"/>
      <c r="E3167" s="155"/>
      <c r="F3167" s="29"/>
      <c r="G3167" s="29"/>
      <c r="H3167" s="29"/>
      <c r="I3167" s="29"/>
      <c r="J3167" s="29"/>
      <c r="K3167" s="155"/>
      <c r="L3167" s="155"/>
      <c r="M3167" s="155"/>
      <c r="N3167" s="155"/>
      <c r="O3167" s="155"/>
      <c r="P3167" s="155"/>
      <c r="Q3167" s="28"/>
      <c r="R3167" s="29"/>
      <c r="S3167" s="27"/>
      <c r="T3167" s="27"/>
      <c r="U3167" s="28"/>
      <c r="V3167" s="156"/>
      <c r="W3167" s="156"/>
      <c r="X3167" s="156"/>
      <c r="Y3167" s="37"/>
      <c r="Z3167" s="37"/>
      <c r="AA3167" s="37"/>
      <c r="AB3167" s="30"/>
      <c r="AC3167" s="30"/>
      <c r="AD3167" s="31"/>
      <c r="AE3167" s="30"/>
      <c r="AF3167" s="30"/>
      <c r="AG3167" s="32"/>
      <c r="AH3167" s="30"/>
      <c r="AJ3167" s="30"/>
      <c r="AK3167" s="30"/>
      <c r="AL3167" s="30"/>
      <c r="AM3167" s="30"/>
      <c r="AN3167" s="30"/>
      <c r="AO3167" s="30"/>
      <c r="AP3167" s="30"/>
      <c r="AQ3167" s="30"/>
      <c r="AR3167" s="30"/>
      <c r="AS3167" s="30"/>
      <c r="AT3167" s="30"/>
      <c r="AU3167" s="121"/>
      <c r="AV3167" s="129"/>
      <c r="AW3167" s="129"/>
      <c r="AX3167" s="129"/>
    </row>
    <row r="3168" spans="1:50" x14ac:dyDescent="0.25">
      <c r="A3168" s="154"/>
      <c r="B3168" s="28"/>
      <c r="C3168" s="155"/>
      <c r="D3168" s="155"/>
      <c r="E3168" s="155"/>
      <c r="F3168" s="29"/>
      <c r="G3168" s="29"/>
      <c r="H3168" s="29"/>
      <c r="I3168" s="29"/>
      <c r="J3168" s="29"/>
      <c r="K3168" s="155"/>
      <c r="L3168" s="155"/>
      <c r="M3168" s="155"/>
      <c r="N3168" s="155"/>
      <c r="O3168" s="155"/>
      <c r="P3168" s="155"/>
      <c r="Q3168" s="28"/>
      <c r="R3168" s="29"/>
      <c r="S3168" s="27"/>
      <c r="T3168" s="27"/>
      <c r="U3168" s="28"/>
      <c r="V3168" s="156"/>
      <c r="W3168" s="156"/>
      <c r="X3168" s="156"/>
      <c r="Y3168" s="37"/>
      <c r="Z3168" s="37"/>
      <c r="AA3168" s="37"/>
      <c r="AB3168" s="30"/>
      <c r="AC3168" s="30"/>
      <c r="AD3168" s="31"/>
      <c r="AE3168" s="30"/>
      <c r="AF3168" s="30"/>
      <c r="AG3168" s="32"/>
      <c r="AH3168" s="30"/>
      <c r="AJ3168" s="30"/>
      <c r="AK3168" s="30"/>
      <c r="AL3168" s="30"/>
      <c r="AM3168" s="30"/>
      <c r="AN3168" s="30"/>
      <c r="AO3168" s="30"/>
      <c r="AP3168" s="30"/>
      <c r="AQ3168" s="30"/>
      <c r="AR3168" s="30"/>
      <c r="AS3168" s="30"/>
      <c r="AT3168" s="30"/>
      <c r="AU3168" s="121"/>
      <c r="AV3168" s="129"/>
      <c r="AW3168" s="129"/>
      <c r="AX3168" s="129"/>
    </row>
    <row r="3169" spans="1:50" x14ac:dyDescent="0.25">
      <c r="A3169" s="154"/>
      <c r="B3169" s="28"/>
      <c r="C3169" s="155"/>
      <c r="D3169" s="155"/>
      <c r="E3169" s="155"/>
      <c r="F3169" s="29"/>
      <c r="G3169" s="29"/>
      <c r="H3169" s="29"/>
      <c r="I3169" s="29"/>
      <c r="J3169" s="29"/>
      <c r="K3169" s="155"/>
      <c r="L3169" s="155"/>
      <c r="M3169" s="155"/>
      <c r="N3169" s="155"/>
      <c r="O3169" s="155"/>
      <c r="P3169" s="155"/>
      <c r="Q3169" s="28"/>
      <c r="R3169" s="29"/>
      <c r="S3169" s="27"/>
      <c r="T3169" s="27"/>
      <c r="U3169" s="28"/>
      <c r="V3169" s="156"/>
      <c r="W3169" s="156"/>
      <c r="X3169" s="156"/>
      <c r="Y3169" s="37"/>
      <c r="Z3169" s="37"/>
      <c r="AA3169" s="37"/>
      <c r="AB3169" s="30"/>
      <c r="AC3169" s="30"/>
      <c r="AD3169" s="31"/>
      <c r="AE3169" s="30"/>
      <c r="AF3169" s="30"/>
      <c r="AG3169" s="32"/>
      <c r="AH3169" s="30"/>
      <c r="AJ3169" s="30"/>
      <c r="AK3169" s="30"/>
      <c r="AL3169" s="30"/>
      <c r="AM3169" s="30"/>
      <c r="AN3169" s="30"/>
      <c r="AO3169" s="30"/>
      <c r="AP3169" s="30"/>
      <c r="AQ3169" s="30"/>
      <c r="AR3169" s="30"/>
      <c r="AS3169" s="30"/>
      <c r="AT3169" s="30"/>
      <c r="AU3169" s="121"/>
      <c r="AV3169" s="129"/>
      <c r="AW3169" s="129"/>
      <c r="AX3169" s="129"/>
    </row>
    <row r="3170" spans="1:50" x14ac:dyDescent="0.25">
      <c r="A3170" s="154"/>
      <c r="B3170" s="28"/>
      <c r="C3170" s="155"/>
      <c r="D3170" s="155"/>
      <c r="E3170" s="155"/>
      <c r="F3170" s="29"/>
      <c r="G3170" s="29"/>
      <c r="H3170" s="29"/>
      <c r="I3170" s="29"/>
      <c r="J3170" s="29"/>
      <c r="K3170" s="155"/>
      <c r="L3170" s="155"/>
      <c r="M3170" s="155"/>
      <c r="N3170" s="155"/>
      <c r="O3170" s="155"/>
      <c r="P3170" s="155"/>
      <c r="Q3170" s="28"/>
      <c r="R3170" s="29"/>
      <c r="S3170" s="27"/>
      <c r="T3170" s="27"/>
      <c r="U3170" s="28"/>
      <c r="V3170" s="156"/>
      <c r="W3170" s="156"/>
      <c r="X3170" s="156"/>
      <c r="Y3170" s="37"/>
      <c r="Z3170" s="37"/>
      <c r="AA3170" s="37"/>
      <c r="AB3170" s="30"/>
      <c r="AC3170" s="30"/>
      <c r="AD3170" s="31"/>
      <c r="AE3170" s="30"/>
      <c r="AF3170" s="30"/>
      <c r="AG3170" s="32"/>
      <c r="AH3170" s="30"/>
      <c r="AJ3170" s="30"/>
      <c r="AK3170" s="30"/>
      <c r="AL3170" s="30"/>
      <c r="AM3170" s="30"/>
      <c r="AN3170" s="30"/>
      <c r="AO3170" s="30"/>
      <c r="AP3170" s="30"/>
      <c r="AQ3170" s="30"/>
      <c r="AR3170" s="30"/>
      <c r="AS3170" s="30"/>
      <c r="AT3170" s="30"/>
      <c r="AU3170" s="121"/>
      <c r="AV3170" s="129"/>
      <c r="AW3170" s="129"/>
      <c r="AX3170" s="129"/>
    </row>
    <row r="3171" spans="1:50" x14ac:dyDescent="0.25">
      <c r="A3171" s="154"/>
      <c r="B3171" s="28"/>
      <c r="C3171" s="155"/>
      <c r="D3171" s="155"/>
      <c r="E3171" s="155"/>
      <c r="F3171" s="29"/>
      <c r="G3171" s="29"/>
      <c r="H3171" s="29"/>
      <c r="I3171" s="29"/>
      <c r="J3171" s="29"/>
      <c r="K3171" s="155"/>
      <c r="L3171" s="155"/>
      <c r="M3171" s="155"/>
      <c r="N3171" s="155"/>
      <c r="O3171" s="155"/>
      <c r="P3171" s="155"/>
      <c r="Q3171" s="28"/>
      <c r="R3171" s="29"/>
      <c r="S3171" s="27"/>
      <c r="T3171" s="27"/>
      <c r="U3171" s="28"/>
      <c r="V3171" s="156"/>
      <c r="W3171" s="156"/>
      <c r="X3171" s="156"/>
      <c r="Y3171" s="37"/>
      <c r="Z3171" s="37"/>
      <c r="AA3171" s="37"/>
      <c r="AB3171" s="30"/>
      <c r="AC3171" s="30"/>
      <c r="AD3171" s="31"/>
      <c r="AE3171" s="30"/>
      <c r="AF3171" s="30"/>
      <c r="AG3171" s="32"/>
      <c r="AH3171" s="30"/>
      <c r="AJ3171" s="30"/>
      <c r="AK3171" s="30"/>
      <c r="AL3171" s="30"/>
      <c r="AM3171" s="30"/>
      <c r="AN3171" s="30"/>
      <c r="AO3171" s="30"/>
      <c r="AP3171" s="30"/>
      <c r="AQ3171" s="30"/>
      <c r="AR3171" s="30"/>
      <c r="AS3171" s="30"/>
      <c r="AT3171" s="30"/>
      <c r="AU3171" s="121"/>
      <c r="AV3171" s="129"/>
      <c r="AW3171" s="129"/>
      <c r="AX3171" s="129"/>
    </row>
    <row r="3172" spans="1:50" x14ac:dyDescent="0.25">
      <c r="A3172" s="154"/>
      <c r="B3172" s="28"/>
      <c r="C3172" s="155"/>
      <c r="D3172" s="155"/>
      <c r="E3172" s="155"/>
      <c r="F3172" s="29"/>
      <c r="G3172" s="29"/>
      <c r="H3172" s="29"/>
      <c r="I3172" s="29"/>
      <c r="J3172" s="29"/>
      <c r="K3172" s="155"/>
      <c r="L3172" s="155"/>
      <c r="M3172" s="155"/>
      <c r="N3172" s="155"/>
      <c r="O3172" s="155"/>
      <c r="P3172" s="155"/>
      <c r="Q3172" s="28"/>
      <c r="R3172" s="29"/>
      <c r="S3172" s="27"/>
      <c r="T3172" s="27"/>
      <c r="U3172" s="28"/>
      <c r="V3172" s="156"/>
      <c r="W3172" s="156"/>
      <c r="X3172" s="156"/>
      <c r="Y3172" s="37"/>
      <c r="Z3172" s="37"/>
      <c r="AA3172" s="37"/>
      <c r="AB3172" s="30"/>
      <c r="AC3172" s="30"/>
      <c r="AD3172" s="31"/>
      <c r="AE3172" s="30"/>
      <c r="AF3172" s="30"/>
      <c r="AG3172" s="32"/>
      <c r="AH3172" s="30"/>
      <c r="AJ3172" s="30"/>
      <c r="AK3172" s="30"/>
      <c r="AL3172" s="30"/>
      <c r="AM3172" s="30"/>
      <c r="AN3172" s="30"/>
      <c r="AO3172" s="30"/>
      <c r="AP3172" s="30"/>
      <c r="AQ3172" s="30"/>
      <c r="AR3172" s="30"/>
      <c r="AS3172" s="30"/>
      <c r="AT3172" s="30"/>
      <c r="AU3172" s="121"/>
      <c r="AV3172" s="129"/>
      <c r="AW3172" s="129"/>
      <c r="AX3172" s="129"/>
    </row>
    <row r="3173" spans="1:50" x14ac:dyDescent="0.25">
      <c r="A3173" s="154"/>
      <c r="B3173" s="28"/>
      <c r="C3173" s="155"/>
      <c r="D3173" s="155"/>
      <c r="E3173" s="155"/>
      <c r="F3173" s="29"/>
      <c r="G3173" s="29"/>
      <c r="H3173" s="29"/>
      <c r="I3173" s="29"/>
      <c r="J3173" s="29"/>
      <c r="K3173" s="155"/>
      <c r="L3173" s="155"/>
      <c r="M3173" s="155"/>
      <c r="N3173" s="155"/>
      <c r="O3173" s="155"/>
      <c r="P3173" s="155"/>
      <c r="Q3173" s="28"/>
      <c r="R3173" s="29"/>
      <c r="S3173" s="27"/>
      <c r="T3173" s="27"/>
      <c r="U3173" s="28"/>
      <c r="V3173" s="156"/>
      <c r="W3173" s="156"/>
      <c r="X3173" s="156"/>
      <c r="Y3173" s="37"/>
      <c r="Z3173" s="37"/>
      <c r="AA3173" s="37"/>
      <c r="AB3173" s="30"/>
      <c r="AC3173" s="30"/>
      <c r="AD3173" s="31"/>
      <c r="AE3173" s="30"/>
      <c r="AF3173" s="30"/>
      <c r="AG3173" s="32"/>
      <c r="AH3173" s="30"/>
      <c r="AJ3173" s="30"/>
      <c r="AK3173" s="30"/>
      <c r="AL3173" s="30"/>
      <c r="AM3173" s="30"/>
      <c r="AN3173" s="30"/>
      <c r="AO3173" s="30"/>
      <c r="AP3173" s="30"/>
      <c r="AQ3173" s="30"/>
      <c r="AR3173" s="30"/>
      <c r="AS3173" s="30"/>
      <c r="AT3173" s="30"/>
      <c r="AU3173" s="121"/>
      <c r="AV3173" s="129"/>
      <c r="AW3173" s="129"/>
      <c r="AX3173" s="129"/>
    </row>
    <row r="3174" spans="1:50" x14ac:dyDescent="0.25">
      <c r="A3174" s="154"/>
      <c r="B3174" s="28"/>
      <c r="C3174" s="155"/>
      <c r="D3174" s="155"/>
      <c r="E3174" s="155"/>
      <c r="F3174" s="29"/>
      <c r="G3174" s="29"/>
      <c r="H3174" s="29"/>
      <c r="I3174" s="29"/>
      <c r="J3174" s="29"/>
      <c r="K3174" s="155"/>
      <c r="L3174" s="155"/>
      <c r="M3174" s="155"/>
      <c r="N3174" s="155"/>
      <c r="O3174" s="155"/>
      <c r="P3174" s="155"/>
      <c r="Q3174" s="28"/>
      <c r="R3174" s="29"/>
      <c r="S3174" s="27"/>
      <c r="T3174" s="27"/>
      <c r="U3174" s="28"/>
      <c r="V3174" s="156"/>
      <c r="W3174" s="156"/>
      <c r="X3174" s="156"/>
      <c r="Y3174" s="37"/>
      <c r="Z3174" s="37"/>
      <c r="AA3174" s="37"/>
      <c r="AB3174" s="30"/>
      <c r="AC3174" s="30"/>
      <c r="AD3174" s="31"/>
      <c r="AE3174" s="30"/>
      <c r="AF3174" s="30"/>
      <c r="AG3174" s="32"/>
      <c r="AH3174" s="30"/>
      <c r="AJ3174" s="30"/>
      <c r="AK3174" s="30"/>
      <c r="AL3174" s="30"/>
      <c r="AM3174" s="30"/>
      <c r="AN3174" s="30"/>
      <c r="AO3174" s="30"/>
      <c r="AP3174" s="30"/>
      <c r="AQ3174" s="30"/>
      <c r="AR3174" s="30"/>
      <c r="AS3174" s="30"/>
      <c r="AT3174" s="30"/>
      <c r="AU3174" s="121"/>
      <c r="AV3174" s="129"/>
      <c r="AW3174" s="129"/>
      <c r="AX3174" s="129"/>
    </row>
    <row r="3175" spans="1:50" x14ac:dyDescent="0.25">
      <c r="A3175" s="154"/>
      <c r="B3175" s="28"/>
      <c r="C3175" s="155"/>
      <c r="D3175" s="155"/>
      <c r="E3175" s="155"/>
      <c r="F3175" s="29"/>
      <c r="G3175" s="29"/>
      <c r="H3175" s="29"/>
      <c r="I3175" s="29"/>
      <c r="J3175" s="29"/>
      <c r="K3175" s="155"/>
      <c r="L3175" s="155"/>
      <c r="M3175" s="155"/>
      <c r="N3175" s="155"/>
      <c r="O3175" s="155"/>
      <c r="P3175" s="155"/>
      <c r="Q3175" s="28"/>
      <c r="R3175" s="29"/>
      <c r="S3175" s="27"/>
      <c r="T3175" s="27"/>
      <c r="U3175" s="28"/>
      <c r="V3175" s="156"/>
      <c r="W3175" s="156"/>
      <c r="X3175" s="156"/>
      <c r="Y3175" s="37"/>
      <c r="Z3175" s="37"/>
      <c r="AA3175" s="37"/>
      <c r="AB3175" s="30"/>
      <c r="AC3175" s="30"/>
      <c r="AD3175" s="31"/>
      <c r="AE3175" s="30"/>
      <c r="AF3175" s="30"/>
      <c r="AG3175" s="32"/>
      <c r="AH3175" s="30"/>
      <c r="AJ3175" s="30"/>
      <c r="AK3175" s="30"/>
      <c r="AL3175" s="30"/>
      <c r="AM3175" s="30"/>
      <c r="AN3175" s="30"/>
      <c r="AO3175" s="30"/>
      <c r="AP3175" s="30"/>
      <c r="AQ3175" s="30"/>
      <c r="AR3175" s="30"/>
      <c r="AS3175" s="30"/>
      <c r="AT3175" s="30"/>
      <c r="AU3175" s="121"/>
      <c r="AV3175" s="129"/>
      <c r="AW3175" s="129"/>
      <c r="AX3175" s="129"/>
    </row>
    <row r="3176" spans="1:50" x14ac:dyDescent="0.25">
      <c r="A3176" s="154"/>
      <c r="B3176" s="28"/>
      <c r="C3176" s="155"/>
      <c r="D3176" s="155"/>
      <c r="E3176" s="155"/>
      <c r="F3176" s="29"/>
      <c r="G3176" s="29"/>
      <c r="H3176" s="29"/>
      <c r="I3176" s="29"/>
      <c r="J3176" s="29"/>
      <c r="K3176" s="155"/>
      <c r="L3176" s="155"/>
      <c r="M3176" s="155"/>
      <c r="N3176" s="155"/>
      <c r="O3176" s="155"/>
      <c r="P3176" s="155"/>
      <c r="Q3176" s="28"/>
      <c r="R3176" s="29"/>
      <c r="S3176" s="27"/>
      <c r="T3176" s="27"/>
      <c r="U3176" s="28"/>
      <c r="V3176" s="156"/>
      <c r="W3176" s="156"/>
      <c r="X3176" s="156"/>
      <c r="Y3176" s="37"/>
      <c r="Z3176" s="37"/>
      <c r="AA3176" s="37"/>
      <c r="AB3176" s="30"/>
      <c r="AC3176" s="30"/>
      <c r="AD3176" s="31"/>
      <c r="AE3176" s="30"/>
      <c r="AF3176" s="30"/>
      <c r="AG3176" s="32"/>
      <c r="AH3176" s="30"/>
      <c r="AJ3176" s="30"/>
      <c r="AK3176" s="30"/>
      <c r="AL3176" s="30"/>
      <c r="AM3176" s="30"/>
      <c r="AN3176" s="30"/>
      <c r="AO3176" s="30"/>
      <c r="AP3176" s="30"/>
      <c r="AQ3176" s="30"/>
      <c r="AR3176" s="30"/>
      <c r="AS3176" s="30"/>
      <c r="AT3176" s="30"/>
      <c r="AU3176" s="121"/>
      <c r="AV3176" s="129"/>
      <c r="AW3176" s="129"/>
      <c r="AX3176" s="129"/>
    </row>
    <row r="3177" spans="1:50" x14ac:dyDescent="0.25">
      <c r="A3177" s="154"/>
      <c r="B3177" s="28"/>
      <c r="C3177" s="155"/>
      <c r="D3177" s="155"/>
      <c r="E3177" s="155"/>
      <c r="F3177" s="29"/>
      <c r="G3177" s="29"/>
      <c r="H3177" s="29"/>
      <c r="I3177" s="29"/>
      <c r="J3177" s="29"/>
      <c r="K3177" s="155"/>
      <c r="L3177" s="155"/>
      <c r="M3177" s="155"/>
      <c r="N3177" s="155"/>
      <c r="O3177" s="155"/>
      <c r="P3177" s="155"/>
      <c r="Q3177" s="28"/>
      <c r="R3177" s="29"/>
      <c r="S3177" s="27"/>
      <c r="T3177" s="27"/>
      <c r="U3177" s="28"/>
      <c r="V3177" s="156"/>
      <c r="W3177" s="156"/>
      <c r="X3177" s="156"/>
      <c r="Y3177" s="37"/>
      <c r="Z3177" s="37"/>
      <c r="AA3177" s="37"/>
      <c r="AB3177" s="30"/>
      <c r="AC3177" s="30"/>
      <c r="AD3177" s="31"/>
      <c r="AE3177" s="30"/>
      <c r="AF3177" s="30"/>
      <c r="AG3177" s="32"/>
      <c r="AH3177" s="30"/>
      <c r="AJ3177" s="30"/>
      <c r="AK3177" s="30"/>
      <c r="AL3177" s="30"/>
      <c r="AM3177" s="30"/>
      <c r="AN3177" s="30"/>
      <c r="AO3177" s="30"/>
      <c r="AP3177" s="30"/>
      <c r="AQ3177" s="30"/>
      <c r="AR3177" s="30"/>
      <c r="AS3177" s="30"/>
      <c r="AT3177" s="30"/>
      <c r="AU3177" s="121"/>
      <c r="AV3177" s="129"/>
      <c r="AW3177" s="129"/>
      <c r="AX3177" s="129"/>
    </row>
    <row r="3178" spans="1:50" x14ac:dyDescent="0.25">
      <c r="A3178" s="154"/>
      <c r="B3178" s="28"/>
      <c r="C3178" s="155"/>
      <c r="D3178" s="155"/>
      <c r="E3178" s="155"/>
      <c r="F3178" s="29"/>
      <c r="G3178" s="29"/>
      <c r="H3178" s="29"/>
      <c r="I3178" s="29"/>
      <c r="J3178" s="29"/>
      <c r="K3178" s="155"/>
      <c r="L3178" s="155"/>
      <c r="M3178" s="155"/>
      <c r="N3178" s="155"/>
      <c r="O3178" s="155"/>
      <c r="P3178" s="155"/>
      <c r="Q3178" s="28"/>
      <c r="R3178" s="29"/>
      <c r="S3178" s="27"/>
      <c r="T3178" s="27"/>
      <c r="U3178" s="28"/>
      <c r="V3178" s="156"/>
      <c r="W3178" s="156"/>
      <c r="X3178" s="156"/>
      <c r="Y3178" s="37"/>
      <c r="Z3178" s="37"/>
      <c r="AA3178" s="37"/>
      <c r="AB3178" s="30"/>
      <c r="AC3178" s="30"/>
      <c r="AD3178" s="31"/>
      <c r="AE3178" s="30"/>
      <c r="AF3178" s="30"/>
      <c r="AG3178" s="32"/>
      <c r="AH3178" s="30"/>
      <c r="AJ3178" s="30"/>
      <c r="AK3178" s="30"/>
      <c r="AL3178" s="30"/>
      <c r="AM3178" s="30"/>
      <c r="AN3178" s="30"/>
      <c r="AO3178" s="30"/>
      <c r="AP3178" s="30"/>
      <c r="AQ3178" s="30"/>
      <c r="AR3178" s="30"/>
      <c r="AS3178" s="30"/>
      <c r="AT3178" s="30"/>
      <c r="AU3178" s="121"/>
      <c r="AV3178" s="129"/>
      <c r="AW3178" s="129"/>
      <c r="AX3178" s="129"/>
    </row>
    <row r="3179" spans="1:50" x14ac:dyDescent="0.25">
      <c r="A3179" s="154"/>
      <c r="B3179" s="28"/>
      <c r="C3179" s="155"/>
      <c r="D3179" s="155"/>
      <c r="E3179" s="155"/>
      <c r="F3179" s="29"/>
      <c r="G3179" s="29"/>
      <c r="H3179" s="29"/>
      <c r="I3179" s="29"/>
      <c r="J3179" s="29"/>
      <c r="K3179" s="155"/>
      <c r="L3179" s="155"/>
      <c r="M3179" s="155"/>
      <c r="N3179" s="155"/>
      <c r="O3179" s="155"/>
      <c r="P3179" s="155"/>
      <c r="Q3179" s="28"/>
      <c r="R3179" s="29"/>
      <c r="S3179" s="27"/>
      <c r="T3179" s="27"/>
      <c r="U3179" s="28"/>
      <c r="V3179" s="156"/>
      <c r="W3179" s="156"/>
      <c r="X3179" s="156"/>
      <c r="Y3179" s="37"/>
      <c r="Z3179" s="37"/>
      <c r="AA3179" s="37"/>
      <c r="AB3179" s="30"/>
      <c r="AC3179" s="30"/>
      <c r="AD3179" s="31"/>
      <c r="AE3179" s="30"/>
      <c r="AF3179" s="30"/>
      <c r="AG3179" s="32"/>
      <c r="AH3179" s="30"/>
      <c r="AJ3179" s="30"/>
      <c r="AK3179" s="30"/>
      <c r="AL3179" s="30"/>
      <c r="AM3179" s="30"/>
      <c r="AN3179" s="30"/>
      <c r="AO3179" s="30"/>
      <c r="AP3179" s="30"/>
      <c r="AQ3179" s="30"/>
      <c r="AR3179" s="30"/>
      <c r="AS3179" s="30"/>
      <c r="AT3179" s="30"/>
      <c r="AU3179" s="121"/>
      <c r="AV3179" s="129"/>
      <c r="AW3179" s="129"/>
      <c r="AX3179" s="129"/>
    </row>
    <row r="3180" spans="1:50" x14ac:dyDescent="0.25">
      <c r="A3180" s="154"/>
      <c r="B3180" s="28"/>
      <c r="C3180" s="155"/>
      <c r="D3180" s="155"/>
      <c r="E3180" s="155"/>
      <c r="F3180" s="29"/>
      <c r="G3180" s="29"/>
      <c r="H3180" s="29"/>
      <c r="I3180" s="29"/>
      <c r="J3180" s="29"/>
      <c r="K3180" s="155"/>
      <c r="L3180" s="155"/>
      <c r="M3180" s="155"/>
      <c r="N3180" s="155"/>
      <c r="O3180" s="155"/>
      <c r="P3180" s="155"/>
      <c r="Q3180" s="28"/>
      <c r="R3180" s="29"/>
      <c r="S3180" s="27"/>
      <c r="T3180" s="27"/>
      <c r="U3180" s="28"/>
      <c r="V3180" s="156"/>
      <c r="W3180" s="156"/>
      <c r="X3180" s="156"/>
      <c r="Y3180" s="37"/>
      <c r="Z3180" s="37"/>
      <c r="AA3180" s="37"/>
      <c r="AB3180" s="30"/>
      <c r="AC3180" s="30"/>
      <c r="AD3180" s="31"/>
      <c r="AE3180" s="30"/>
      <c r="AF3180" s="30"/>
      <c r="AG3180" s="32"/>
      <c r="AH3180" s="30"/>
      <c r="AJ3180" s="30"/>
      <c r="AK3180" s="30"/>
      <c r="AL3180" s="30"/>
      <c r="AM3180" s="30"/>
      <c r="AN3180" s="30"/>
      <c r="AO3180" s="30"/>
      <c r="AP3180" s="30"/>
      <c r="AQ3180" s="30"/>
      <c r="AR3180" s="30"/>
      <c r="AS3180" s="30"/>
      <c r="AT3180" s="30"/>
      <c r="AU3180" s="121"/>
      <c r="AV3180" s="129"/>
      <c r="AW3180" s="129"/>
      <c r="AX3180" s="129"/>
    </row>
    <row r="3181" spans="1:50" x14ac:dyDescent="0.25">
      <c r="A3181" s="154"/>
      <c r="B3181" s="28"/>
      <c r="C3181" s="155"/>
      <c r="D3181" s="155"/>
      <c r="E3181" s="155"/>
      <c r="F3181" s="29"/>
      <c r="G3181" s="29"/>
      <c r="H3181" s="29"/>
      <c r="I3181" s="29"/>
      <c r="J3181" s="29"/>
      <c r="K3181" s="155"/>
      <c r="L3181" s="155"/>
      <c r="M3181" s="155"/>
      <c r="N3181" s="155"/>
      <c r="O3181" s="155"/>
      <c r="P3181" s="155"/>
      <c r="Q3181" s="28"/>
      <c r="R3181" s="29"/>
      <c r="S3181" s="27"/>
      <c r="T3181" s="27"/>
      <c r="U3181" s="28"/>
      <c r="V3181" s="156"/>
      <c r="W3181" s="156"/>
      <c r="X3181" s="156"/>
      <c r="Y3181" s="37"/>
      <c r="Z3181" s="37"/>
      <c r="AA3181" s="37"/>
      <c r="AB3181" s="30"/>
      <c r="AC3181" s="30"/>
      <c r="AD3181" s="31"/>
      <c r="AE3181" s="30"/>
      <c r="AF3181" s="30"/>
      <c r="AG3181" s="32"/>
      <c r="AH3181" s="30"/>
      <c r="AJ3181" s="30"/>
      <c r="AK3181" s="30"/>
      <c r="AL3181" s="30"/>
      <c r="AM3181" s="30"/>
      <c r="AN3181" s="30"/>
      <c r="AO3181" s="30"/>
      <c r="AP3181" s="30"/>
      <c r="AQ3181" s="30"/>
      <c r="AR3181" s="30"/>
      <c r="AS3181" s="30"/>
      <c r="AT3181" s="30"/>
      <c r="AU3181" s="121"/>
      <c r="AV3181" s="129"/>
      <c r="AW3181" s="129"/>
      <c r="AX3181" s="129"/>
    </row>
    <row r="3182" spans="1:50" x14ac:dyDescent="0.25">
      <c r="A3182" s="154"/>
      <c r="B3182" s="28"/>
      <c r="C3182" s="155"/>
      <c r="D3182" s="155"/>
      <c r="E3182" s="155"/>
      <c r="F3182" s="29"/>
      <c r="G3182" s="29"/>
      <c r="H3182" s="29"/>
      <c r="I3182" s="29"/>
      <c r="J3182" s="29"/>
      <c r="K3182" s="155"/>
      <c r="L3182" s="155"/>
      <c r="M3182" s="155"/>
      <c r="N3182" s="155"/>
      <c r="O3182" s="155"/>
      <c r="P3182" s="155"/>
      <c r="Q3182" s="28"/>
      <c r="R3182" s="29"/>
      <c r="S3182" s="27"/>
      <c r="T3182" s="27"/>
      <c r="U3182" s="28"/>
      <c r="V3182" s="156"/>
      <c r="W3182" s="156"/>
      <c r="X3182" s="156"/>
      <c r="Y3182" s="37"/>
      <c r="Z3182" s="37"/>
      <c r="AA3182" s="37"/>
      <c r="AB3182" s="30"/>
      <c r="AC3182" s="30"/>
      <c r="AD3182" s="31"/>
      <c r="AE3182" s="30"/>
      <c r="AF3182" s="30"/>
      <c r="AG3182" s="32"/>
      <c r="AH3182" s="30"/>
      <c r="AJ3182" s="30"/>
      <c r="AK3182" s="30"/>
      <c r="AL3182" s="30"/>
      <c r="AM3182" s="30"/>
      <c r="AN3182" s="30"/>
      <c r="AO3182" s="30"/>
      <c r="AP3182" s="30"/>
      <c r="AQ3182" s="30"/>
      <c r="AR3182" s="30"/>
      <c r="AS3182" s="30"/>
      <c r="AT3182" s="30"/>
      <c r="AU3182" s="121"/>
      <c r="AV3182" s="129"/>
      <c r="AW3182" s="129"/>
      <c r="AX3182" s="129"/>
    </row>
    <row r="3183" spans="1:50" x14ac:dyDescent="0.25">
      <c r="A3183" s="154"/>
      <c r="B3183" s="28"/>
      <c r="C3183" s="155"/>
      <c r="D3183" s="155"/>
      <c r="E3183" s="155"/>
      <c r="F3183" s="29"/>
      <c r="G3183" s="29"/>
      <c r="H3183" s="29"/>
      <c r="I3183" s="29"/>
      <c r="J3183" s="29"/>
      <c r="K3183" s="155"/>
      <c r="L3183" s="155"/>
      <c r="M3183" s="155"/>
      <c r="N3183" s="155"/>
      <c r="O3183" s="155"/>
      <c r="P3183" s="155"/>
      <c r="Q3183" s="28"/>
      <c r="R3183" s="29"/>
      <c r="S3183" s="27"/>
      <c r="T3183" s="27"/>
      <c r="U3183" s="28"/>
      <c r="V3183" s="156"/>
      <c r="W3183" s="156"/>
      <c r="X3183" s="156"/>
      <c r="Y3183" s="37"/>
      <c r="Z3183" s="37"/>
      <c r="AA3183" s="37"/>
      <c r="AB3183" s="30"/>
      <c r="AC3183" s="30"/>
      <c r="AD3183" s="31"/>
      <c r="AE3183" s="30"/>
      <c r="AF3183" s="30"/>
      <c r="AG3183" s="32"/>
      <c r="AH3183" s="30"/>
      <c r="AJ3183" s="30"/>
      <c r="AK3183" s="30"/>
      <c r="AL3183" s="30"/>
      <c r="AM3183" s="30"/>
      <c r="AN3183" s="30"/>
      <c r="AO3183" s="30"/>
      <c r="AP3183" s="30"/>
      <c r="AQ3183" s="30"/>
      <c r="AR3183" s="30"/>
      <c r="AS3183" s="30"/>
      <c r="AT3183" s="30"/>
      <c r="AU3183" s="121"/>
      <c r="AV3183" s="129"/>
      <c r="AW3183" s="129"/>
      <c r="AX3183" s="129"/>
    </row>
    <row r="3184" spans="1:50" x14ac:dyDescent="0.25">
      <c r="A3184" s="154"/>
      <c r="B3184" s="28"/>
      <c r="C3184" s="155"/>
      <c r="D3184" s="155"/>
      <c r="E3184" s="155"/>
      <c r="F3184" s="29"/>
      <c r="G3184" s="29"/>
      <c r="H3184" s="29"/>
      <c r="I3184" s="29"/>
      <c r="J3184" s="29"/>
      <c r="K3184" s="155"/>
      <c r="L3184" s="155"/>
      <c r="M3184" s="155"/>
      <c r="N3184" s="155"/>
      <c r="O3184" s="155"/>
      <c r="P3184" s="155"/>
      <c r="Q3184" s="28"/>
      <c r="R3184" s="29"/>
      <c r="S3184" s="27"/>
      <c r="T3184" s="27"/>
      <c r="U3184" s="28"/>
      <c r="V3184" s="156"/>
      <c r="W3184" s="156"/>
      <c r="X3184" s="156"/>
      <c r="Y3184" s="37"/>
      <c r="Z3184" s="37"/>
      <c r="AA3184" s="37"/>
      <c r="AB3184" s="30"/>
      <c r="AC3184" s="30"/>
      <c r="AD3184" s="31"/>
      <c r="AE3184" s="30"/>
      <c r="AF3184" s="30"/>
      <c r="AG3184" s="32"/>
      <c r="AH3184" s="30"/>
      <c r="AJ3184" s="30"/>
      <c r="AK3184" s="30"/>
      <c r="AL3184" s="30"/>
      <c r="AM3184" s="30"/>
      <c r="AN3184" s="30"/>
      <c r="AO3184" s="30"/>
      <c r="AP3184" s="30"/>
      <c r="AQ3184" s="30"/>
      <c r="AR3184" s="30"/>
      <c r="AS3184" s="30"/>
      <c r="AT3184" s="30"/>
      <c r="AU3184" s="121"/>
      <c r="AV3184" s="129"/>
      <c r="AW3184" s="129"/>
      <c r="AX3184" s="129"/>
    </row>
    <row r="3185" spans="1:50" x14ac:dyDescent="0.25">
      <c r="A3185" s="154"/>
      <c r="B3185" s="28"/>
      <c r="C3185" s="155"/>
      <c r="D3185" s="155"/>
      <c r="E3185" s="155"/>
      <c r="F3185" s="29"/>
      <c r="G3185" s="29"/>
      <c r="H3185" s="29"/>
      <c r="I3185" s="29"/>
      <c r="J3185" s="29"/>
      <c r="K3185" s="155"/>
      <c r="L3185" s="155"/>
      <c r="M3185" s="155"/>
      <c r="N3185" s="155"/>
      <c r="O3185" s="155"/>
      <c r="P3185" s="155"/>
      <c r="Q3185" s="28"/>
      <c r="R3185" s="29"/>
      <c r="S3185" s="27"/>
      <c r="T3185" s="27"/>
      <c r="U3185" s="28"/>
      <c r="V3185" s="156"/>
      <c r="W3185" s="156"/>
      <c r="X3185" s="156"/>
      <c r="Y3185" s="37"/>
      <c r="Z3185" s="37"/>
      <c r="AA3185" s="37"/>
      <c r="AB3185" s="30"/>
      <c r="AC3185" s="30"/>
      <c r="AD3185" s="31"/>
      <c r="AE3185" s="30"/>
      <c r="AF3185" s="30"/>
      <c r="AG3185" s="32"/>
      <c r="AH3185" s="30"/>
      <c r="AJ3185" s="30"/>
      <c r="AK3185" s="30"/>
      <c r="AL3185" s="30"/>
      <c r="AM3185" s="30"/>
      <c r="AN3185" s="30"/>
      <c r="AO3185" s="30"/>
      <c r="AP3185" s="30"/>
      <c r="AQ3185" s="30"/>
      <c r="AR3185" s="30"/>
      <c r="AS3185" s="30"/>
      <c r="AT3185" s="30"/>
      <c r="AU3185" s="121"/>
      <c r="AV3185" s="129"/>
      <c r="AW3185" s="129"/>
      <c r="AX3185" s="129"/>
    </row>
    <row r="3186" spans="1:50" x14ac:dyDescent="0.25">
      <c r="A3186" s="154"/>
      <c r="B3186" s="28"/>
      <c r="C3186" s="155"/>
      <c r="D3186" s="155"/>
      <c r="E3186" s="155"/>
      <c r="F3186" s="29"/>
      <c r="G3186" s="29"/>
      <c r="H3186" s="29"/>
      <c r="I3186" s="29"/>
      <c r="J3186" s="29"/>
      <c r="K3186" s="155"/>
      <c r="L3186" s="155"/>
      <c r="M3186" s="155"/>
      <c r="N3186" s="155"/>
      <c r="O3186" s="155"/>
      <c r="P3186" s="155"/>
      <c r="Q3186" s="28"/>
      <c r="R3186" s="29"/>
      <c r="S3186" s="27"/>
      <c r="T3186" s="27"/>
      <c r="U3186" s="28"/>
      <c r="V3186" s="156"/>
      <c r="W3186" s="156"/>
      <c r="X3186" s="156"/>
      <c r="Y3186" s="37"/>
      <c r="Z3186" s="37"/>
      <c r="AA3186" s="37"/>
      <c r="AB3186" s="30"/>
      <c r="AC3186" s="30"/>
      <c r="AD3186" s="31"/>
      <c r="AE3186" s="30"/>
      <c r="AF3186" s="30"/>
      <c r="AG3186" s="32"/>
      <c r="AH3186" s="30"/>
      <c r="AJ3186" s="30"/>
      <c r="AK3186" s="30"/>
      <c r="AL3186" s="30"/>
      <c r="AM3186" s="30"/>
      <c r="AN3186" s="30"/>
      <c r="AO3186" s="30"/>
      <c r="AP3186" s="30"/>
      <c r="AQ3186" s="30"/>
      <c r="AR3186" s="30"/>
      <c r="AS3186" s="30"/>
      <c r="AT3186" s="30"/>
      <c r="AU3186" s="121"/>
      <c r="AV3186" s="129"/>
      <c r="AW3186" s="129"/>
      <c r="AX3186" s="129"/>
    </row>
    <row r="3187" spans="1:50" x14ac:dyDescent="0.25">
      <c r="A3187" s="154"/>
      <c r="B3187" s="28"/>
      <c r="C3187" s="155"/>
      <c r="D3187" s="155"/>
      <c r="E3187" s="155"/>
      <c r="F3187" s="29"/>
      <c r="G3187" s="29"/>
      <c r="H3187" s="29"/>
      <c r="I3187" s="29"/>
      <c r="J3187" s="29"/>
      <c r="K3187" s="155"/>
      <c r="L3187" s="155"/>
      <c r="M3187" s="155"/>
      <c r="N3187" s="155"/>
      <c r="O3187" s="155"/>
      <c r="P3187" s="155"/>
      <c r="Q3187" s="28"/>
      <c r="R3187" s="29"/>
      <c r="S3187" s="27"/>
      <c r="T3187" s="27"/>
      <c r="U3187" s="28"/>
      <c r="V3187" s="156"/>
      <c r="W3187" s="156"/>
      <c r="X3187" s="156"/>
      <c r="Y3187" s="37"/>
      <c r="Z3187" s="37"/>
      <c r="AA3187" s="37"/>
      <c r="AB3187" s="30"/>
      <c r="AC3187" s="30"/>
      <c r="AD3187" s="31"/>
      <c r="AE3187" s="30"/>
      <c r="AF3187" s="30"/>
      <c r="AG3187" s="32"/>
      <c r="AH3187" s="30"/>
      <c r="AJ3187" s="30"/>
      <c r="AK3187" s="30"/>
      <c r="AL3187" s="30"/>
      <c r="AM3187" s="30"/>
      <c r="AN3187" s="30"/>
      <c r="AO3187" s="30"/>
      <c r="AP3187" s="30"/>
      <c r="AQ3187" s="30"/>
      <c r="AR3187" s="30"/>
      <c r="AS3187" s="30"/>
      <c r="AT3187" s="30"/>
      <c r="AU3187" s="121"/>
      <c r="AV3187" s="129"/>
      <c r="AW3187" s="129"/>
      <c r="AX3187" s="129"/>
    </row>
    <row r="3188" spans="1:50" x14ac:dyDescent="0.25">
      <c r="A3188" s="154"/>
      <c r="B3188" s="28"/>
      <c r="C3188" s="155"/>
      <c r="D3188" s="155"/>
      <c r="E3188" s="155"/>
      <c r="F3188" s="29"/>
      <c r="G3188" s="29"/>
      <c r="H3188" s="29"/>
      <c r="I3188" s="29"/>
      <c r="J3188" s="29"/>
      <c r="K3188" s="155"/>
      <c r="L3188" s="155"/>
      <c r="M3188" s="155"/>
      <c r="N3188" s="155"/>
      <c r="O3188" s="155"/>
      <c r="P3188" s="155"/>
      <c r="Q3188" s="28"/>
      <c r="R3188" s="29"/>
      <c r="S3188" s="27"/>
      <c r="T3188" s="27"/>
      <c r="U3188" s="28"/>
      <c r="V3188" s="156"/>
      <c r="W3188" s="156"/>
      <c r="X3188" s="156"/>
      <c r="Y3188" s="37"/>
      <c r="Z3188" s="37"/>
      <c r="AA3188" s="37"/>
      <c r="AB3188" s="30"/>
      <c r="AC3188" s="30"/>
      <c r="AD3188" s="31"/>
      <c r="AE3188" s="30"/>
      <c r="AF3188" s="30"/>
      <c r="AG3188" s="32"/>
      <c r="AH3188" s="30"/>
      <c r="AJ3188" s="30"/>
      <c r="AK3188" s="30"/>
      <c r="AL3188" s="30"/>
      <c r="AM3188" s="30"/>
      <c r="AN3188" s="30"/>
      <c r="AO3188" s="30"/>
      <c r="AP3188" s="30"/>
      <c r="AQ3188" s="30"/>
      <c r="AR3188" s="30"/>
      <c r="AS3188" s="30"/>
      <c r="AT3188" s="30"/>
      <c r="AU3188" s="121"/>
      <c r="AV3188" s="129"/>
      <c r="AW3188" s="129"/>
      <c r="AX3188" s="129"/>
    </row>
    <row r="3189" spans="1:50" x14ac:dyDescent="0.25">
      <c r="A3189" s="154"/>
      <c r="B3189" s="28"/>
      <c r="C3189" s="155"/>
      <c r="D3189" s="155"/>
      <c r="E3189" s="155"/>
      <c r="F3189" s="29"/>
      <c r="G3189" s="29"/>
      <c r="H3189" s="29"/>
      <c r="I3189" s="29"/>
      <c r="J3189" s="29"/>
      <c r="K3189" s="155"/>
      <c r="L3189" s="155"/>
      <c r="M3189" s="155"/>
      <c r="N3189" s="155"/>
      <c r="O3189" s="155"/>
      <c r="P3189" s="155"/>
      <c r="Q3189" s="28"/>
      <c r="R3189" s="29"/>
      <c r="S3189" s="27"/>
      <c r="T3189" s="27"/>
      <c r="U3189" s="28"/>
      <c r="V3189" s="156"/>
      <c r="W3189" s="156"/>
      <c r="X3189" s="156"/>
      <c r="Y3189" s="37"/>
      <c r="Z3189" s="37"/>
      <c r="AA3189" s="37"/>
      <c r="AB3189" s="30"/>
      <c r="AC3189" s="30"/>
      <c r="AD3189" s="31"/>
      <c r="AE3189" s="30"/>
      <c r="AF3189" s="30"/>
      <c r="AG3189" s="32"/>
      <c r="AH3189" s="30"/>
      <c r="AJ3189" s="30"/>
      <c r="AK3189" s="30"/>
      <c r="AL3189" s="30"/>
      <c r="AM3189" s="30"/>
      <c r="AN3189" s="30"/>
      <c r="AO3189" s="30"/>
      <c r="AP3189" s="30"/>
      <c r="AQ3189" s="30"/>
      <c r="AR3189" s="30"/>
      <c r="AS3189" s="30"/>
      <c r="AT3189" s="30"/>
      <c r="AU3189" s="121"/>
      <c r="AV3189" s="129"/>
      <c r="AW3189" s="129"/>
      <c r="AX3189" s="129"/>
    </row>
    <row r="3190" spans="1:50" x14ac:dyDescent="0.25">
      <c r="A3190" s="154"/>
      <c r="B3190" s="28"/>
      <c r="C3190" s="155"/>
      <c r="D3190" s="155"/>
      <c r="E3190" s="155"/>
      <c r="F3190" s="29"/>
      <c r="G3190" s="29"/>
      <c r="H3190" s="29"/>
      <c r="I3190" s="29"/>
      <c r="J3190" s="29"/>
      <c r="K3190" s="155"/>
      <c r="L3190" s="155"/>
      <c r="M3190" s="155"/>
      <c r="N3190" s="155"/>
      <c r="O3190" s="155"/>
      <c r="P3190" s="155"/>
      <c r="Q3190" s="28"/>
      <c r="R3190" s="29"/>
      <c r="S3190" s="27"/>
      <c r="T3190" s="27"/>
      <c r="U3190" s="28"/>
      <c r="V3190" s="156"/>
      <c r="W3190" s="156"/>
      <c r="X3190" s="156"/>
      <c r="Y3190" s="37"/>
      <c r="Z3190" s="37"/>
      <c r="AA3190" s="37"/>
      <c r="AB3190" s="30"/>
      <c r="AC3190" s="30"/>
      <c r="AD3190" s="31"/>
      <c r="AE3190" s="30"/>
      <c r="AF3190" s="30"/>
      <c r="AG3190" s="32"/>
      <c r="AH3190" s="30"/>
      <c r="AJ3190" s="30"/>
      <c r="AK3190" s="30"/>
      <c r="AL3190" s="30"/>
      <c r="AM3190" s="30"/>
      <c r="AN3190" s="30"/>
      <c r="AO3190" s="30"/>
      <c r="AP3190" s="30"/>
      <c r="AQ3190" s="30"/>
      <c r="AR3190" s="30"/>
      <c r="AS3190" s="30"/>
      <c r="AT3190" s="30"/>
      <c r="AU3190" s="121"/>
      <c r="AV3190" s="129"/>
      <c r="AW3190" s="129"/>
      <c r="AX3190" s="129"/>
    </row>
    <row r="3191" spans="1:50" x14ac:dyDescent="0.25">
      <c r="A3191" s="154"/>
      <c r="B3191" s="28"/>
      <c r="C3191" s="155"/>
      <c r="D3191" s="155"/>
      <c r="E3191" s="155"/>
      <c r="F3191" s="29"/>
      <c r="G3191" s="29"/>
      <c r="H3191" s="29"/>
      <c r="I3191" s="29"/>
      <c r="J3191" s="29"/>
      <c r="K3191" s="155"/>
      <c r="L3191" s="155"/>
      <c r="M3191" s="155"/>
      <c r="N3191" s="155"/>
      <c r="O3191" s="155"/>
      <c r="P3191" s="155"/>
      <c r="Q3191" s="28"/>
      <c r="R3191" s="29"/>
      <c r="S3191" s="27"/>
      <c r="T3191" s="27"/>
      <c r="U3191" s="28"/>
      <c r="V3191" s="156"/>
      <c r="W3191" s="156"/>
      <c r="X3191" s="156"/>
      <c r="Y3191" s="37"/>
      <c r="Z3191" s="37"/>
      <c r="AA3191" s="37"/>
      <c r="AB3191" s="30"/>
      <c r="AC3191" s="30"/>
      <c r="AD3191" s="31"/>
      <c r="AE3191" s="30"/>
      <c r="AF3191" s="30"/>
      <c r="AG3191" s="32"/>
      <c r="AH3191" s="30"/>
      <c r="AJ3191" s="30"/>
      <c r="AK3191" s="30"/>
      <c r="AL3191" s="30"/>
      <c r="AM3191" s="30"/>
      <c r="AN3191" s="30"/>
      <c r="AO3191" s="30"/>
      <c r="AP3191" s="30"/>
      <c r="AQ3191" s="30"/>
      <c r="AR3191" s="30"/>
      <c r="AS3191" s="30"/>
      <c r="AT3191" s="30"/>
      <c r="AU3191" s="121"/>
      <c r="AV3191" s="129"/>
      <c r="AW3191" s="129"/>
      <c r="AX3191" s="129"/>
    </row>
    <row r="3192" spans="1:50" x14ac:dyDescent="0.25">
      <c r="A3192" s="154"/>
      <c r="B3192" s="28"/>
      <c r="C3192" s="155"/>
      <c r="D3192" s="155"/>
      <c r="E3192" s="155"/>
      <c r="F3192" s="29"/>
      <c r="G3192" s="29"/>
      <c r="H3192" s="29"/>
      <c r="I3192" s="29"/>
      <c r="J3192" s="29"/>
      <c r="K3192" s="155"/>
      <c r="L3192" s="155"/>
      <c r="M3192" s="155"/>
      <c r="N3192" s="155"/>
      <c r="O3192" s="155"/>
      <c r="P3192" s="155"/>
      <c r="Q3192" s="28"/>
      <c r="R3192" s="29"/>
      <c r="S3192" s="27"/>
      <c r="T3192" s="27"/>
      <c r="U3192" s="28"/>
      <c r="V3192" s="156"/>
      <c r="W3192" s="156"/>
      <c r="X3192" s="156"/>
      <c r="Y3192" s="37"/>
      <c r="Z3192" s="37"/>
      <c r="AA3192" s="37"/>
      <c r="AB3192" s="30"/>
      <c r="AC3192" s="30"/>
      <c r="AD3192" s="31"/>
      <c r="AE3192" s="30"/>
      <c r="AF3192" s="30"/>
      <c r="AG3192" s="32"/>
      <c r="AH3192" s="30"/>
      <c r="AJ3192" s="30"/>
      <c r="AK3192" s="30"/>
      <c r="AL3192" s="30"/>
      <c r="AM3192" s="30"/>
      <c r="AN3192" s="30"/>
      <c r="AO3192" s="30"/>
      <c r="AP3192" s="30"/>
      <c r="AQ3192" s="30"/>
      <c r="AR3192" s="30"/>
      <c r="AS3192" s="30"/>
      <c r="AT3192" s="30"/>
      <c r="AU3192" s="121"/>
      <c r="AV3192" s="129"/>
      <c r="AW3192" s="129"/>
      <c r="AX3192" s="129"/>
    </row>
    <row r="3193" spans="1:50" x14ac:dyDescent="0.25">
      <c r="A3193" s="154"/>
      <c r="B3193" s="28"/>
      <c r="C3193" s="155"/>
      <c r="D3193" s="155"/>
      <c r="E3193" s="155"/>
      <c r="F3193" s="29"/>
      <c r="G3193" s="29"/>
      <c r="H3193" s="29"/>
      <c r="I3193" s="29"/>
      <c r="J3193" s="29"/>
      <c r="K3193" s="155"/>
      <c r="L3193" s="155"/>
      <c r="M3193" s="155"/>
      <c r="N3193" s="155"/>
      <c r="O3193" s="155"/>
      <c r="P3193" s="155"/>
      <c r="Q3193" s="28"/>
      <c r="R3193" s="29"/>
      <c r="S3193" s="27"/>
      <c r="T3193" s="27"/>
      <c r="U3193" s="28"/>
      <c r="V3193" s="156"/>
      <c r="W3193" s="156"/>
      <c r="X3193" s="156"/>
      <c r="Y3193" s="37"/>
      <c r="Z3193" s="37"/>
      <c r="AA3193" s="37"/>
      <c r="AB3193" s="30"/>
      <c r="AC3193" s="30"/>
      <c r="AD3193" s="31"/>
      <c r="AE3193" s="30"/>
      <c r="AF3193" s="30"/>
      <c r="AG3193" s="32"/>
      <c r="AH3193" s="30"/>
      <c r="AJ3193" s="30"/>
      <c r="AK3193" s="30"/>
      <c r="AL3193" s="30"/>
      <c r="AM3193" s="30"/>
      <c r="AN3193" s="30"/>
      <c r="AO3193" s="30"/>
      <c r="AP3193" s="30"/>
      <c r="AQ3193" s="30"/>
      <c r="AR3193" s="30"/>
      <c r="AS3193" s="30"/>
      <c r="AT3193" s="30"/>
      <c r="AU3193" s="121"/>
      <c r="AV3193" s="129"/>
      <c r="AW3193" s="129"/>
      <c r="AX3193" s="129"/>
    </row>
    <row r="3194" spans="1:50" x14ac:dyDescent="0.25">
      <c r="A3194" s="154"/>
      <c r="B3194" s="28"/>
      <c r="C3194" s="155"/>
      <c r="D3194" s="155"/>
      <c r="E3194" s="155"/>
      <c r="F3194" s="29"/>
      <c r="G3194" s="29"/>
      <c r="H3194" s="29"/>
      <c r="I3194" s="29"/>
      <c r="J3194" s="29"/>
      <c r="K3194" s="155"/>
      <c r="L3194" s="155"/>
      <c r="M3194" s="155"/>
      <c r="N3194" s="155"/>
      <c r="O3194" s="155"/>
      <c r="P3194" s="155"/>
      <c r="Q3194" s="28"/>
      <c r="R3194" s="29"/>
      <c r="S3194" s="27"/>
      <c r="T3194" s="27"/>
      <c r="U3194" s="28"/>
      <c r="V3194" s="156"/>
      <c r="W3194" s="156"/>
      <c r="X3194" s="156"/>
      <c r="Y3194" s="37"/>
      <c r="Z3194" s="37"/>
      <c r="AA3194" s="37"/>
      <c r="AB3194" s="30"/>
      <c r="AC3194" s="30"/>
      <c r="AD3194" s="31"/>
      <c r="AE3194" s="30"/>
      <c r="AF3194" s="30"/>
      <c r="AG3194" s="32"/>
      <c r="AH3194" s="30"/>
      <c r="AJ3194" s="30"/>
      <c r="AK3194" s="30"/>
      <c r="AL3194" s="30"/>
      <c r="AM3194" s="30"/>
      <c r="AN3194" s="30"/>
      <c r="AO3194" s="30"/>
      <c r="AP3194" s="30"/>
      <c r="AQ3194" s="30"/>
      <c r="AR3194" s="30"/>
      <c r="AS3194" s="30"/>
      <c r="AT3194" s="30"/>
      <c r="AU3194" s="121"/>
      <c r="AV3194" s="129"/>
      <c r="AW3194" s="129"/>
      <c r="AX3194" s="129"/>
    </row>
    <row r="3195" spans="1:50" x14ac:dyDescent="0.25">
      <c r="A3195" s="154"/>
      <c r="B3195" s="28"/>
      <c r="C3195" s="155"/>
      <c r="D3195" s="155"/>
      <c r="E3195" s="155"/>
      <c r="F3195" s="29"/>
      <c r="G3195" s="29"/>
      <c r="H3195" s="29"/>
      <c r="I3195" s="29"/>
      <c r="J3195" s="29"/>
      <c r="K3195" s="155"/>
      <c r="L3195" s="155"/>
      <c r="M3195" s="155"/>
      <c r="N3195" s="155"/>
      <c r="O3195" s="155"/>
      <c r="P3195" s="155"/>
      <c r="Q3195" s="28"/>
      <c r="R3195" s="29"/>
      <c r="S3195" s="27"/>
      <c r="T3195" s="27"/>
      <c r="U3195" s="28"/>
      <c r="V3195" s="156"/>
      <c r="W3195" s="156"/>
      <c r="X3195" s="156"/>
      <c r="Y3195" s="37"/>
      <c r="Z3195" s="37"/>
      <c r="AA3195" s="37"/>
      <c r="AB3195" s="30"/>
      <c r="AC3195" s="30"/>
      <c r="AD3195" s="31"/>
      <c r="AE3195" s="30"/>
      <c r="AF3195" s="30"/>
      <c r="AG3195" s="32"/>
      <c r="AH3195" s="30"/>
      <c r="AJ3195" s="30"/>
      <c r="AK3195" s="30"/>
      <c r="AL3195" s="30"/>
      <c r="AM3195" s="30"/>
      <c r="AN3195" s="30"/>
      <c r="AO3195" s="30"/>
      <c r="AP3195" s="30"/>
      <c r="AQ3195" s="30"/>
      <c r="AR3195" s="30"/>
      <c r="AS3195" s="30"/>
      <c r="AT3195" s="30"/>
      <c r="AU3195" s="121"/>
      <c r="AV3195" s="129"/>
      <c r="AW3195" s="129"/>
      <c r="AX3195" s="129"/>
    </row>
    <row r="3196" spans="1:50" x14ac:dyDescent="0.25">
      <c r="A3196" s="154"/>
      <c r="B3196" s="28"/>
      <c r="C3196" s="155"/>
      <c r="D3196" s="155"/>
      <c r="E3196" s="155"/>
      <c r="F3196" s="29"/>
      <c r="G3196" s="29"/>
      <c r="H3196" s="29"/>
      <c r="I3196" s="29"/>
      <c r="J3196" s="29"/>
      <c r="K3196" s="155"/>
      <c r="L3196" s="155"/>
      <c r="M3196" s="155"/>
      <c r="N3196" s="155"/>
      <c r="O3196" s="155"/>
      <c r="P3196" s="155"/>
      <c r="Q3196" s="28"/>
      <c r="R3196" s="29"/>
      <c r="S3196" s="27"/>
      <c r="T3196" s="27"/>
      <c r="U3196" s="28"/>
      <c r="V3196" s="156"/>
      <c r="W3196" s="156"/>
      <c r="X3196" s="156"/>
      <c r="Y3196" s="37"/>
      <c r="Z3196" s="37"/>
      <c r="AA3196" s="37"/>
      <c r="AB3196" s="30"/>
      <c r="AC3196" s="30"/>
      <c r="AD3196" s="31"/>
      <c r="AE3196" s="30"/>
      <c r="AF3196" s="30"/>
      <c r="AG3196" s="32"/>
      <c r="AH3196" s="30"/>
      <c r="AJ3196" s="30"/>
      <c r="AK3196" s="30"/>
      <c r="AL3196" s="30"/>
      <c r="AM3196" s="30"/>
      <c r="AN3196" s="30"/>
      <c r="AO3196" s="30"/>
      <c r="AP3196" s="30"/>
      <c r="AQ3196" s="30"/>
      <c r="AR3196" s="30"/>
      <c r="AS3196" s="30"/>
      <c r="AT3196" s="30"/>
      <c r="AU3196" s="121"/>
      <c r="AV3196" s="129"/>
      <c r="AW3196" s="129"/>
      <c r="AX3196" s="129"/>
    </row>
    <row r="3197" spans="1:50" x14ac:dyDescent="0.25">
      <c r="A3197" s="154"/>
      <c r="B3197" s="28"/>
      <c r="C3197" s="155"/>
      <c r="D3197" s="155"/>
      <c r="E3197" s="155"/>
      <c r="F3197" s="29"/>
      <c r="G3197" s="29"/>
      <c r="H3197" s="29"/>
      <c r="I3197" s="29"/>
      <c r="J3197" s="29"/>
      <c r="K3197" s="155"/>
      <c r="L3197" s="155"/>
      <c r="M3197" s="155"/>
      <c r="N3197" s="155"/>
      <c r="O3197" s="155"/>
      <c r="P3197" s="155"/>
      <c r="Q3197" s="28"/>
      <c r="R3197" s="29"/>
      <c r="S3197" s="27"/>
      <c r="T3197" s="27"/>
      <c r="U3197" s="28"/>
      <c r="V3197" s="156"/>
      <c r="W3197" s="156"/>
      <c r="X3197" s="156"/>
      <c r="Y3197" s="37"/>
      <c r="Z3197" s="37"/>
      <c r="AA3197" s="37"/>
      <c r="AB3197" s="30"/>
      <c r="AC3197" s="30"/>
      <c r="AD3197" s="31"/>
      <c r="AE3197" s="30"/>
      <c r="AF3197" s="30"/>
      <c r="AG3197" s="32"/>
      <c r="AH3197" s="30"/>
      <c r="AJ3197" s="30"/>
      <c r="AK3197" s="30"/>
      <c r="AL3197" s="30"/>
      <c r="AM3197" s="30"/>
      <c r="AN3197" s="30"/>
      <c r="AO3197" s="30"/>
      <c r="AP3197" s="30"/>
      <c r="AQ3197" s="30"/>
      <c r="AR3197" s="30"/>
      <c r="AS3197" s="30"/>
      <c r="AT3197" s="30"/>
      <c r="AU3197" s="121"/>
      <c r="AV3197" s="129"/>
      <c r="AW3197" s="129"/>
      <c r="AX3197" s="129"/>
    </row>
    <row r="3198" spans="1:50" x14ac:dyDescent="0.25">
      <c r="A3198" s="154"/>
      <c r="B3198" s="28"/>
      <c r="C3198" s="155"/>
      <c r="D3198" s="155"/>
      <c r="E3198" s="155"/>
      <c r="F3198" s="29"/>
      <c r="G3198" s="29"/>
      <c r="H3198" s="29"/>
      <c r="I3198" s="29"/>
      <c r="J3198" s="29"/>
      <c r="K3198" s="155"/>
      <c r="L3198" s="155"/>
      <c r="M3198" s="155"/>
      <c r="N3198" s="155"/>
      <c r="O3198" s="155"/>
      <c r="P3198" s="155"/>
      <c r="Q3198" s="28"/>
      <c r="R3198" s="29"/>
      <c r="S3198" s="27"/>
      <c r="T3198" s="27"/>
      <c r="U3198" s="28"/>
      <c r="V3198" s="156"/>
      <c r="W3198" s="156"/>
      <c r="X3198" s="156"/>
      <c r="Y3198" s="37"/>
      <c r="Z3198" s="37"/>
      <c r="AA3198" s="37"/>
      <c r="AB3198" s="30"/>
      <c r="AC3198" s="30"/>
      <c r="AD3198" s="31"/>
      <c r="AE3198" s="30"/>
      <c r="AF3198" s="30"/>
      <c r="AG3198" s="32"/>
      <c r="AH3198" s="30"/>
      <c r="AJ3198" s="30"/>
      <c r="AK3198" s="30"/>
      <c r="AL3198" s="30"/>
      <c r="AM3198" s="30"/>
      <c r="AN3198" s="30"/>
      <c r="AO3198" s="30"/>
      <c r="AP3198" s="30"/>
      <c r="AQ3198" s="30"/>
      <c r="AR3198" s="30"/>
      <c r="AS3198" s="30"/>
      <c r="AT3198" s="30"/>
      <c r="AU3198" s="121"/>
      <c r="AV3198" s="129"/>
      <c r="AW3198" s="129"/>
      <c r="AX3198" s="129"/>
    </row>
    <row r="3199" spans="1:50" x14ac:dyDescent="0.25">
      <c r="A3199" s="154"/>
      <c r="B3199" s="28"/>
      <c r="C3199" s="155"/>
      <c r="D3199" s="155"/>
      <c r="E3199" s="155"/>
      <c r="F3199" s="29"/>
      <c r="G3199" s="29"/>
      <c r="H3199" s="29"/>
      <c r="I3199" s="29"/>
      <c r="J3199" s="29"/>
      <c r="K3199" s="155"/>
      <c r="L3199" s="155"/>
      <c r="M3199" s="155"/>
      <c r="N3199" s="155"/>
      <c r="O3199" s="155"/>
      <c r="P3199" s="155"/>
      <c r="Q3199" s="28"/>
      <c r="R3199" s="29"/>
      <c r="S3199" s="27"/>
      <c r="T3199" s="27"/>
      <c r="U3199" s="28"/>
      <c r="V3199" s="156"/>
      <c r="W3199" s="156"/>
      <c r="X3199" s="156"/>
      <c r="Y3199" s="37"/>
      <c r="Z3199" s="37"/>
      <c r="AA3199" s="37"/>
      <c r="AB3199" s="30"/>
      <c r="AC3199" s="30"/>
      <c r="AD3199" s="31"/>
      <c r="AE3199" s="30"/>
      <c r="AF3199" s="30"/>
      <c r="AG3199" s="32"/>
      <c r="AH3199" s="30"/>
      <c r="AJ3199" s="30"/>
      <c r="AK3199" s="30"/>
      <c r="AL3199" s="30"/>
      <c r="AM3199" s="30"/>
      <c r="AN3199" s="30"/>
      <c r="AO3199" s="30"/>
      <c r="AP3199" s="30"/>
      <c r="AQ3199" s="30"/>
      <c r="AR3199" s="30"/>
      <c r="AS3199" s="30"/>
      <c r="AT3199" s="30"/>
      <c r="AU3199" s="121"/>
      <c r="AV3199" s="129"/>
      <c r="AW3199" s="129"/>
      <c r="AX3199" s="129"/>
    </row>
    <row r="3200" spans="1:50" x14ac:dyDescent="0.25">
      <c r="A3200" s="154"/>
      <c r="B3200" s="28"/>
      <c r="C3200" s="155"/>
      <c r="D3200" s="155"/>
      <c r="E3200" s="155"/>
      <c r="F3200" s="29"/>
      <c r="G3200" s="29"/>
      <c r="H3200" s="29"/>
      <c r="I3200" s="29"/>
      <c r="J3200" s="29"/>
      <c r="K3200" s="155"/>
      <c r="L3200" s="155"/>
      <c r="M3200" s="155"/>
      <c r="N3200" s="155"/>
      <c r="O3200" s="155"/>
      <c r="P3200" s="155"/>
      <c r="Q3200" s="28"/>
      <c r="R3200" s="29"/>
      <c r="S3200" s="27"/>
      <c r="T3200" s="27"/>
      <c r="U3200" s="28"/>
      <c r="V3200" s="156"/>
      <c r="W3200" s="156"/>
      <c r="X3200" s="156"/>
      <c r="Y3200" s="37"/>
      <c r="Z3200" s="37"/>
      <c r="AA3200" s="37"/>
      <c r="AB3200" s="30"/>
      <c r="AC3200" s="30"/>
      <c r="AD3200" s="31"/>
      <c r="AE3200" s="30"/>
      <c r="AF3200" s="30"/>
      <c r="AG3200" s="32"/>
      <c r="AH3200" s="30"/>
      <c r="AJ3200" s="30"/>
      <c r="AK3200" s="30"/>
      <c r="AL3200" s="30"/>
      <c r="AM3200" s="30"/>
      <c r="AN3200" s="30"/>
      <c r="AO3200" s="30"/>
      <c r="AP3200" s="30"/>
      <c r="AQ3200" s="30"/>
      <c r="AR3200" s="30"/>
      <c r="AS3200" s="30"/>
      <c r="AT3200" s="30"/>
      <c r="AU3200" s="121"/>
      <c r="AV3200" s="129"/>
      <c r="AW3200" s="129"/>
      <c r="AX3200" s="129"/>
    </row>
    <row r="3201" spans="1:50" x14ac:dyDescent="0.25">
      <c r="A3201" s="154"/>
      <c r="B3201" s="28"/>
      <c r="C3201" s="155"/>
      <c r="D3201" s="155"/>
      <c r="E3201" s="155"/>
      <c r="F3201" s="29"/>
      <c r="G3201" s="29"/>
      <c r="H3201" s="29"/>
      <c r="I3201" s="29"/>
      <c r="J3201" s="29"/>
      <c r="K3201" s="155"/>
      <c r="L3201" s="155"/>
      <c r="M3201" s="155"/>
      <c r="N3201" s="155"/>
      <c r="O3201" s="155"/>
      <c r="P3201" s="155"/>
      <c r="Q3201" s="28"/>
      <c r="R3201" s="29"/>
      <c r="S3201" s="27"/>
      <c r="T3201" s="27"/>
      <c r="U3201" s="28"/>
      <c r="V3201" s="156"/>
      <c r="W3201" s="156"/>
      <c r="X3201" s="156"/>
      <c r="Y3201" s="37"/>
      <c r="Z3201" s="37"/>
      <c r="AA3201" s="37"/>
      <c r="AB3201" s="30"/>
      <c r="AC3201" s="30"/>
      <c r="AD3201" s="31"/>
      <c r="AE3201" s="30"/>
      <c r="AF3201" s="30"/>
      <c r="AG3201" s="32"/>
      <c r="AH3201" s="30"/>
      <c r="AJ3201" s="30"/>
      <c r="AK3201" s="30"/>
      <c r="AL3201" s="30"/>
      <c r="AM3201" s="30"/>
      <c r="AN3201" s="30"/>
      <c r="AO3201" s="30"/>
      <c r="AP3201" s="30"/>
      <c r="AQ3201" s="30"/>
      <c r="AR3201" s="30"/>
      <c r="AS3201" s="30"/>
      <c r="AT3201" s="30"/>
      <c r="AU3201" s="121"/>
      <c r="AV3201" s="129"/>
      <c r="AW3201" s="129"/>
      <c r="AX3201" s="129"/>
    </row>
    <row r="3202" spans="1:50" x14ac:dyDescent="0.25">
      <c r="A3202" s="154"/>
      <c r="B3202" s="28"/>
      <c r="C3202" s="155"/>
      <c r="D3202" s="155"/>
      <c r="E3202" s="155"/>
      <c r="F3202" s="29"/>
      <c r="G3202" s="29"/>
      <c r="H3202" s="29"/>
      <c r="I3202" s="29"/>
      <c r="J3202" s="29"/>
      <c r="K3202" s="155"/>
      <c r="L3202" s="155"/>
      <c r="M3202" s="155"/>
      <c r="N3202" s="155"/>
      <c r="O3202" s="155"/>
      <c r="P3202" s="155"/>
      <c r="Q3202" s="28"/>
      <c r="R3202" s="29"/>
      <c r="S3202" s="27"/>
      <c r="T3202" s="27"/>
      <c r="U3202" s="28"/>
      <c r="V3202" s="156"/>
      <c r="W3202" s="156"/>
      <c r="X3202" s="156"/>
      <c r="Y3202" s="37"/>
      <c r="Z3202" s="37"/>
      <c r="AA3202" s="37"/>
      <c r="AB3202" s="30"/>
      <c r="AC3202" s="30"/>
      <c r="AD3202" s="31"/>
      <c r="AE3202" s="30"/>
      <c r="AF3202" s="30"/>
      <c r="AG3202" s="32"/>
      <c r="AH3202" s="30"/>
      <c r="AJ3202" s="30"/>
      <c r="AK3202" s="30"/>
      <c r="AL3202" s="30"/>
      <c r="AM3202" s="30"/>
      <c r="AN3202" s="30"/>
      <c r="AO3202" s="30"/>
      <c r="AP3202" s="30"/>
      <c r="AQ3202" s="30"/>
      <c r="AR3202" s="30"/>
      <c r="AS3202" s="30"/>
      <c r="AT3202" s="30"/>
      <c r="AU3202" s="121"/>
      <c r="AV3202" s="129"/>
      <c r="AW3202" s="129"/>
      <c r="AX3202" s="129"/>
    </row>
    <row r="3203" spans="1:50" x14ac:dyDescent="0.25">
      <c r="A3203" s="154"/>
      <c r="B3203" s="28"/>
      <c r="C3203" s="155"/>
      <c r="D3203" s="155"/>
      <c r="E3203" s="155"/>
      <c r="F3203" s="29"/>
      <c r="G3203" s="29"/>
      <c r="H3203" s="29"/>
      <c r="I3203" s="29"/>
      <c r="J3203" s="29"/>
      <c r="K3203" s="155"/>
      <c r="L3203" s="155"/>
      <c r="M3203" s="155"/>
      <c r="N3203" s="155"/>
      <c r="O3203" s="155"/>
      <c r="P3203" s="155"/>
      <c r="Q3203" s="28"/>
      <c r="R3203" s="29"/>
      <c r="S3203" s="27"/>
      <c r="T3203" s="27"/>
      <c r="U3203" s="28"/>
      <c r="V3203" s="156"/>
      <c r="W3203" s="156"/>
      <c r="X3203" s="156"/>
      <c r="Y3203" s="37"/>
      <c r="Z3203" s="37"/>
      <c r="AA3203" s="37"/>
      <c r="AB3203" s="30"/>
      <c r="AC3203" s="30"/>
      <c r="AD3203" s="31"/>
      <c r="AE3203" s="30"/>
      <c r="AF3203" s="30"/>
      <c r="AG3203" s="32"/>
      <c r="AH3203" s="30"/>
      <c r="AJ3203" s="30"/>
      <c r="AK3203" s="30"/>
      <c r="AL3203" s="30"/>
      <c r="AM3203" s="30"/>
      <c r="AN3203" s="30"/>
      <c r="AO3203" s="30"/>
      <c r="AP3203" s="30"/>
      <c r="AQ3203" s="30"/>
      <c r="AR3203" s="30"/>
      <c r="AS3203" s="30"/>
      <c r="AT3203" s="30"/>
      <c r="AU3203" s="121"/>
      <c r="AV3203" s="129"/>
      <c r="AW3203" s="129"/>
      <c r="AX3203" s="129"/>
    </row>
    <row r="3204" spans="1:50" x14ac:dyDescent="0.25">
      <c r="A3204" s="154"/>
      <c r="B3204" s="28"/>
      <c r="C3204" s="155"/>
      <c r="D3204" s="155"/>
      <c r="E3204" s="155"/>
      <c r="F3204" s="29"/>
      <c r="G3204" s="29"/>
      <c r="H3204" s="29"/>
      <c r="I3204" s="29"/>
      <c r="J3204" s="29"/>
      <c r="K3204" s="155"/>
      <c r="L3204" s="155"/>
      <c r="M3204" s="155"/>
      <c r="N3204" s="155"/>
      <c r="O3204" s="155"/>
      <c r="P3204" s="155"/>
      <c r="Q3204" s="28"/>
      <c r="R3204" s="29"/>
      <c r="S3204" s="27"/>
      <c r="T3204" s="27"/>
      <c r="U3204" s="28"/>
      <c r="V3204" s="156"/>
      <c r="W3204" s="156"/>
      <c r="X3204" s="156"/>
      <c r="Y3204" s="37"/>
      <c r="Z3204" s="37"/>
      <c r="AA3204" s="37"/>
      <c r="AB3204" s="30"/>
      <c r="AC3204" s="30"/>
      <c r="AD3204" s="31"/>
      <c r="AE3204" s="30"/>
      <c r="AF3204" s="30"/>
      <c r="AG3204" s="32"/>
      <c r="AH3204" s="30"/>
      <c r="AJ3204" s="30"/>
      <c r="AK3204" s="30"/>
      <c r="AL3204" s="30"/>
      <c r="AM3204" s="30"/>
      <c r="AN3204" s="30"/>
      <c r="AO3204" s="30"/>
      <c r="AP3204" s="30"/>
      <c r="AQ3204" s="30"/>
      <c r="AR3204" s="30"/>
      <c r="AS3204" s="30"/>
      <c r="AT3204" s="30"/>
      <c r="AU3204" s="121"/>
      <c r="AV3204" s="129"/>
      <c r="AW3204" s="129"/>
      <c r="AX3204" s="129"/>
    </row>
    <row r="3205" spans="1:50" x14ac:dyDescent="0.25">
      <c r="A3205" s="154"/>
      <c r="B3205" s="28"/>
      <c r="C3205" s="155"/>
      <c r="D3205" s="155"/>
      <c r="E3205" s="155"/>
      <c r="F3205" s="29"/>
      <c r="G3205" s="29"/>
      <c r="H3205" s="29"/>
      <c r="I3205" s="29"/>
      <c r="J3205" s="29"/>
      <c r="K3205" s="155"/>
      <c r="L3205" s="155"/>
      <c r="M3205" s="155"/>
      <c r="N3205" s="155"/>
      <c r="O3205" s="155"/>
      <c r="P3205" s="155"/>
      <c r="Q3205" s="28"/>
      <c r="R3205" s="29"/>
      <c r="S3205" s="27"/>
      <c r="T3205" s="27"/>
      <c r="U3205" s="28"/>
      <c r="V3205" s="156"/>
      <c r="W3205" s="156"/>
      <c r="X3205" s="156"/>
      <c r="Y3205" s="37"/>
      <c r="Z3205" s="37"/>
      <c r="AA3205" s="37"/>
      <c r="AB3205" s="30"/>
      <c r="AC3205" s="30"/>
      <c r="AD3205" s="31"/>
      <c r="AE3205" s="30"/>
      <c r="AF3205" s="30"/>
      <c r="AG3205" s="32"/>
      <c r="AH3205" s="30"/>
      <c r="AJ3205" s="30"/>
      <c r="AK3205" s="30"/>
      <c r="AL3205" s="30"/>
      <c r="AM3205" s="30"/>
      <c r="AN3205" s="30"/>
      <c r="AO3205" s="30"/>
      <c r="AP3205" s="30"/>
      <c r="AQ3205" s="30"/>
      <c r="AR3205" s="30"/>
      <c r="AS3205" s="30"/>
      <c r="AT3205" s="30"/>
      <c r="AU3205" s="121"/>
      <c r="AV3205" s="129"/>
      <c r="AW3205" s="129"/>
      <c r="AX3205" s="129"/>
    </row>
    <row r="3206" spans="1:50" x14ac:dyDescent="0.25">
      <c r="A3206" s="154"/>
      <c r="B3206" s="28"/>
      <c r="C3206" s="155"/>
      <c r="D3206" s="155"/>
      <c r="E3206" s="155"/>
      <c r="F3206" s="29"/>
      <c r="G3206" s="29"/>
      <c r="H3206" s="29"/>
      <c r="I3206" s="29"/>
      <c r="J3206" s="29"/>
      <c r="K3206" s="155"/>
      <c r="L3206" s="155"/>
      <c r="M3206" s="155"/>
      <c r="N3206" s="155"/>
      <c r="O3206" s="155"/>
      <c r="P3206" s="155"/>
      <c r="Q3206" s="28"/>
      <c r="R3206" s="29"/>
      <c r="S3206" s="27"/>
      <c r="T3206" s="27"/>
      <c r="U3206" s="28"/>
      <c r="V3206" s="156"/>
      <c r="W3206" s="156"/>
      <c r="X3206" s="156"/>
      <c r="Y3206" s="37"/>
      <c r="Z3206" s="37"/>
      <c r="AA3206" s="37"/>
      <c r="AB3206" s="30"/>
      <c r="AC3206" s="30"/>
      <c r="AD3206" s="31"/>
      <c r="AE3206" s="30"/>
      <c r="AF3206" s="30"/>
      <c r="AG3206" s="32"/>
      <c r="AH3206" s="30"/>
      <c r="AJ3206" s="30"/>
      <c r="AK3206" s="30"/>
      <c r="AL3206" s="30"/>
      <c r="AM3206" s="30"/>
      <c r="AN3206" s="30"/>
      <c r="AO3206" s="30"/>
      <c r="AP3206" s="30"/>
      <c r="AQ3206" s="30"/>
      <c r="AR3206" s="30"/>
      <c r="AS3206" s="30"/>
      <c r="AT3206" s="30"/>
      <c r="AU3206" s="121"/>
      <c r="AV3206" s="129"/>
      <c r="AW3206" s="129"/>
      <c r="AX3206" s="129"/>
    </row>
    <row r="3207" spans="1:50" x14ac:dyDescent="0.25">
      <c r="A3207" s="154"/>
      <c r="B3207" s="28"/>
      <c r="C3207" s="155"/>
      <c r="D3207" s="155"/>
      <c r="E3207" s="155"/>
      <c r="F3207" s="29"/>
      <c r="G3207" s="29"/>
      <c r="H3207" s="29"/>
      <c r="I3207" s="29"/>
      <c r="J3207" s="29"/>
      <c r="K3207" s="155"/>
      <c r="L3207" s="155"/>
      <c r="M3207" s="155"/>
      <c r="N3207" s="155"/>
      <c r="O3207" s="155"/>
      <c r="P3207" s="155"/>
      <c r="Q3207" s="28"/>
      <c r="R3207" s="29"/>
      <c r="S3207" s="27"/>
      <c r="T3207" s="27"/>
      <c r="U3207" s="28"/>
      <c r="V3207" s="156"/>
      <c r="W3207" s="156"/>
      <c r="X3207" s="156"/>
      <c r="Y3207" s="37"/>
      <c r="Z3207" s="37"/>
      <c r="AA3207" s="37"/>
      <c r="AB3207" s="30"/>
      <c r="AC3207" s="30"/>
      <c r="AD3207" s="31"/>
      <c r="AE3207" s="30"/>
      <c r="AF3207" s="30"/>
      <c r="AG3207" s="32"/>
      <c r="AH3207" s="30"/>
      <c r="AJ3207" s="30"/>
      <c r="AK3207" s="30"/>
      <c r="AL3207" s="30"/>
      <c r="AM3207" s="30"/>
      <c r="AN3207" s="30"/>
      <c r="AO3207" s="30"/>
      <c r="AP3207" s="30"/>
      <c r="AQ3207" s="30"/>
      <c r="AR3207" s="30"/>
      <c r="AS3207" s="30"/>
      <c r="AT3207" s="30"/>
      <c r="AU3207" s="121"/>
      <c r="AV3207" s="129"/>
      <c r="AW3207" s="129"/>
      <c r="AX3207" s="129"/>
    </row>
    <row r="3208" spans="1:50" x14ac:dyDescent="0.25">
      <c r="A3208" s="154"/>
      <c r="B3208" s="28"/>
      <c r="C3208" s="155"/>
      <c r="D3208" s="155"/>
      <c r="E3208" s="155"/>
      <c r="F3208" s="29"/>
      <c r="G3208" s="29"/>
      <c r="H3208" s="29"/>
      <c r="I3208" s="29"/>
      <c r="J3208" s="29"/>
      <c r="K3208" s="155"/>
      <c r="L3208" s="155"/>
      <c r="M3208" s="155"/>
      <c r="N3208" s="155"/>
      <c r="O3208" s="155"/>
      <c r="P3208" s="155"/>
      <c r="Q3208" s="28"/>
      <c r="R3208" s="29"/>
      <c r="S3208" s="27"/>
      <c r="T3208" s="27"/>
      <c r="U3208" s="28"/>
      <c r="V3208" s="156"/>
      <c r="W3208" s="156"/>
      <c r="X3208" s="156"/>
      <c r="Y3208" s="37"/>
      <c r="Z3208" s="37"/>
      <c r="AA3208" s="37"/>
      <c r="AB3208" s="30"/>
      <c r="AC3208" s="30"/>
      <c r="AD3208" s="31"/>
      <c r="AE3208" s="30"/>
      <c r="AF3208" s="30"/>
      <c r="AG3208" s="32"/>
      <c r="AH3208" s="30"/>
      <c r="AJ3208" s="30"/>
      <c r="AK3208" s="30"/>
      <c r="AL3208" s="30"/>
      <c r="AM3208" s="30"/>
      <c r="AN3208" s="30"/>
      <c r="AO3208" s="30"/>
      <c r="AP3208" s="30"/>
      <c r="AQ3208" s="30"/>
      <c r="AR3208" s="30"/>
      <c r="AS3208" s="30"/>
      <c r="AT3208" s="30"/>
      <c r="AU3208" s="121"/>
      <c r="AV3208" s="129"/>
      <c r="AW3208" s="129"/>
      <c r="AX3208" s="129"/>
    </row>
    <row r="3209" spans="1:50" x14ac:dyDescent="0.25">
      <c r="A3209" s="154"/>
      <c r="B3209" s="28"/>
      <c r="C3209" s="155"/>
      <c r="D3209" s="155"/>
      <c r="E3209" s="155"/>
      <c r="F3209" s="29"/>
      <c r="G3209" s="29"/>
      <c r="H3209" s="29"/>
      <c r="I3209" s="29"/>
      <c r="J3209" s="29"/>
      <c r="K3209" s="155"/>
      <c r="L3209" s="155"/>
      <c r="M3209" s="155"/>
      <c r="N3209" s="155"/>
      <c r="O3209" s="155"/>
      <c r="P3209" s="155"/>
      <c r="Q3209" s="28"/>
      <c r="R3209" s="29"/>
      <c r="S3209" s="27"/>
      <c r="T3209" s="27"/>
      <c r="U3209" s="28"/>
      <c r="V3209" s="156"/>
      <c r="W3209" s="156"/>
      <c r="X3209" s="156"/>
      <c r="Y3209" s="37"/>
      <c r="Z3209" s="37"/>
      <c r="AA3209" s="37"/>
      <c r="AB3209" s="30"/>
      <c r="AC3209" s="30"/>
      <c r="AD3209" s="31"/>
      <c r="AE3209" s="30"/>
      <c r="AF3209" s="30"/>
      <c r="AG3209" s="32"/>
      <c r="AH3209" s="30"/>
      <c r="AJ3209" s="30"/>
      <c r="AK3209" s="30"/>
      <c r="AL3209" s="30"/>
      <c r="AM3209" s="30"/>
      <c r="AN3209" s="30"/>
      <c r="AO3209" s="30"/>
      <c r="AP3209" s="30"/>
      <c r="AQ3209" s="30"/>
      <c r="AR3209" s="30"/>
      <c r="AS3209" s="30"/>
      <c r="AT3209" s="30"/>
      <c r="AU3209" s="121"/>
      <c r="AV3209" s="129"/>
      <c r="AW3209" s="129"/>
      <c r="AX3209" s="129"/>
    </row>
    <row r="3210" spans="1:50" x14ac:dyDescent="0.25">
      <c r="A3210" s="154"/>
      <c r="B3210" s="28"/>
      <c r="C3210" s="155"/>
      <c r="D3210" s="155"/>
      <c r="E3210" s="155"/>
      <c r="F3210" s="29"/>
      <c r="G3210" s="29"/>
      <c r="H3210" s="29"/>
      <c r="I3210" s="29"/>
      <c r="J3210" s="29"/>
      <c r="K3210" s="155"/>
      <c r="L3210" s="155"/>
      <c r="M3210" s="155"/>
      <c r="N3210" s="155"/>
      <c r="O3210" s="155"/>
      <c r="P3210" s="155"/>
      <c r="Q3210" s="28"/>
      <c r="R3210" s="29"/>
      <c r="S3210" s="27"/>
      <c r="T3210" s="27"/>
      <c r="U3210" s="28"/>
      <c r="V3210" s="156"/>
      <c r="W3210" s="156"/>
      <c r="X3210" s="156"/>
      <c r="Y3210" s="37"/>
      <c r="Z3210" s="37"/>
      <c r="AA3210" s="37"/>
      <c r="AB3210" s="30"/>
      <c r="AC3210" s="30"/>
      <c r="AD3210" s="31"/>
      <c r="AE3210" s="30"/>
      <c r="AF3210" s="30"/>
      <c r="AG3210" s="32"/>
      <c r="AH3210" s="30"/>
      <c r="AJ3210" s="30"/>
      <c r="AK3210" s="30"/>
      <c r="AL3210" s="30"/>
      <c r="AM3210" s="30"/>
      <c r="AN3210" s="30"/>
      <c r="AO3210" s="30"/>
      <c r="AP3210" s="30"/>
      <c r="AQ3210" s="30"/>
      <c r="AR3210" s="30"/>
      <c r="AS3210" s="30"/>
      <c r="AT3210" s="30"/>
      <c r="AU3210" s="121"/>
      <c r="AV3210" s="129"/>
      <c r="AW3210" s="129"/>
      <c r="AX3210" s="129"/>
    </row>
    <row r="3211" spans="1:50" x14ac:dyDescent="0.25">
      <c r="A3211" s="154"/>
      <c r="B3211" s="28"/>
      <c r="C3211" s="155"/>
      <c r="D3211" s="155"/>
      <c r="E3211" s="155"/>
      <c r="F3211" s="29"/>
      <c r="G3211" s="29"/>
      <c r="H3211" s="29"/>
      <c r="I3211" s="29"/>
      <c r="J3211" s="29"/>
      <c r="K3211" s="155"/>
      <c r="L3211" s="155"/>
      <c r="M3211" s="155"/>
      <c r="N3211" s="155"/>
      <c r="O3211" s="155"/>
      <c r="P3211" s="155"/>
      <c r="Q3211" s="28"/>
      <c r="R3211" s="29"/>
      <c r="S3211" s="27"/>
      <c r="T3211" s="27"/>
      <c r="U3211" s="28"/>
      <c r="V3211" s="156"/>
      <c r="W3211" s="156"/>
      <c r="X3211" s="156"/>
      <c r="Y3211" s="37"/>
      <c r="Z3211" s="37"/>
      <c r="AA3211" s="37"/>
      <c r="AB3211" s="30"/>
      <c r="AC3211" s="30"/>
      <c r="AD3211" s="31"/>
      <c r="AE3211" s="30"/>
      <c r="AF3211" s="30"/>
      <c r="AG3211" s="32"/>
      <c r="AH3211" s="30"/>
      <c r="AJ3211" s="30"/>
      <c r="AK3211" s="30"/>
      <c r="AL3211" s="30"/>
      <c r="AM3211" s="30"/>
      <c r="AN3211" s="30"/>
      <c r="AO3211" s="30"/>
      <c r="AP3211" s="30"/>
      <c r="AQ3211" s="30"/>
      <c r="AR3211" s="30"/>
      <c r="AS3211" s="30"/>
      <c r="AT3211" s="30"/>
      <c r="AU3211" s="121"/>
      <c r="AV3211" s="129"/>
      <c r="AW3211" s="129"/>
      <c r="AX3211" s="129"/>
    </row>
    <row r="3212" spans="1:50" x14ac:dyDescent="0.25">
      <c r="A3212" s="154"/>
      <c r="B3212" s="28"/>
      <c r="C3212" s="155"/>
      <c r="D3212" s="155"/>
      <c r="E3212" s="155"/>
      <c r="F3212" s="29"/>
      <c r="G3212" s="29"/>
      <c r="H3212" s="29"/>
      <c r="I3212" s="29"/>
      <c r="J3212" s="29"/>
      <c r="K3212" s="155"/>
      <c r="L3212" s="155"/>
      <c r="M3212" s="155"/>
      <c r="N3212" s="155"/>
      <c r="O3212" s="155"/>
      <c r="P3212" s="155"/>
      <c r="Q3212" s="28"/>
      <c r="R3212" s="29"/>
      <c r="S3212" s="27"/>
      <c r="T3212" s="27"/>
      <c r="U3212" s="28"/>
      <c r="V3212" s="156"/>
      <c r="W3212" s="156"/>
      <c r="X3212" s="156"/>
      <c r="Y3212" s="37"/>
      <c r="Z3212" s="37"/>
      <c r="AA3212" s="37"/>
      <c r="AB3212" s="30"/>
      <c r="AC3212" s="30"/>
      <c r="AD3212" s="31"/>
      <c r="AE3212" s="30"/>
      <c r="AF3212" s="30"/>
      <c r="AG3212" s="32"/>
      <c r="AH3212" s="30"/>
      <c r="AJ3212" s="30"/>
      <c r="AK3212" s="30"/>
      <c r="AL3212" s="30"/>
      <c r="AM3212" s="30"/>
      <c r="AN3212" s="30"/>
      <c r="AO3212" s="30"/>
      <c r="AP3212" s="30"/>
      <c r="AQ3212" s="30"/>
      <c r="AR3212" s="30"/>
      <c r="AS3212" s="30"/>
      <c r="AT3212" s="30"/>
      <c r="AU3212" s="121"/>
      <c r="AV3212" s="129"/>
      <c r="AW3212" s="129"/>
      <c r="AX3212" s="129"/>
    </row>
    <row r="3213" spans="1:50" x14ac:dyDescent="0.25">
      <c r="A3213" s="154"/>
      <c r="B3213" s="28"/>
      <c r="C3213" s="155"/>
      <c r="D3213" s="155"/>
      <c r="E3213" s="155"/>
      <c r="F3213" s="29"/>
      <c r="G3213" s="29"/>
      <c r="H3213" s="29"/>
      <c r="I3213" s="29"/>
      <c r="J3213" s="29"/>
      <c r="K3213" s="155"/>
      <c r="L3213" s="155"/>
      <c r="M3213" s="155"/>
      <c r="N3213" s="155"/>
      <c r="O3213" s="155"/>
      <c r="P3213" s="155"/>
      <c r="Q3213" s="28"/>
      <c r="R3213" s="29"/>
      <c r="S3213" s="27"/>
      <c r="T3213" s="27"/>
      <c r="U3213" s="28"/>
      <c r="V3213" s="156"/>
      <c r="W3213" s="156"/>
      <c r="X3213" s="156"/>
      <c r="Y3213" s="37"/>
      <c r="Z3213" s="37"/>
      <c r="AA3213" s="37"/>
      <c r="AB3213" s="30"/>
      <c r="AC3213" s="30"/>
      <c r="AD3213" s="31"/>
      <c r="AE3213" s="30"/>
      <c r="AF3213" s="30"/>
      <c r="AG3213" s="32"/>
      <c r="AH3213" s="30"/>
      <c r="AJ3213" s="30"/>
      <c r="AK3213" s="30"/>
      <c r="AL3213" s="30"/>
      <c r="AM3213" s="30"/>
      <c r="AN3213" s="30"/>
      <c r="AO3213" s="30"/>
      <c r="AP3213" s="30"/>
      <c r="AQ3213" s="30"/>
      <c r="AR3213" s="30"/>
      <c r="AS3213" s="30"/>
      <c r="AT3213" s="30"/>
      <c r="AU3213" s="121"/>
      <c r="AV3213" s="129"/>
      <c r="AW3213" s="129"/>
      <c r="AX3213" s="129"/>
    </row>
    <row r="3214" spans="1:50" x14ac:dyDescent="0.25">
      <c r="A3214" s="154"/>
      <c r="B3214" s="28"/>
      <c r="C3214" s="155"/>
      <c r="D3214" s="155"/>
      <c r="E3214" s="155"/>
      <c r="F3214" s="29"/>
      <c r="G3214" s="29"/>
      <c r="H3214" s="29"/>
      <c r="I3214" s="29"/>
      <c r="J3214" s="29"/>
      <c r="K3214" s="155"/>
      <c r="L3214" s="155"/>
      <c r="M3214" s="155"/>
      <c r="N3214" s="155"/>
      <c r="O3214" s="155"/>
      <c r="P3214" s="155"/>
      <c r="Q3214" s="28"/>
      <c r="R3214" s="29"/>
      <c r="S3214" s="27"/>
      <c r="T3214" s="27"/>
      <c r="U3214" s="28"/>
      <c r="V3214" s="156"/>
      <c r="W3214" s="156"/>
      <c r="X3214" s="156"/>
      <c r="Y3214" s="37"/>
      <c r="Z3214" s="37"/>
      <c r="AA3214" s="37"/>
      <c r="AB3214" s="30"/>
      <c r="AC3214" s="30"/>
      <c r="AD3214" s="31"/>
      <c r="AE3214" s="30"/>
      <c r="AF3214" s="30"/>
      <c r="AG3214" s="32"/>
      <c r="AH3214" s="30"/>
      <c r="AJ3214" s="30"/>
      <c r="AK3214" s="30"/>
      <c r="AL3214" s="30"/>
      <c r="AM3214" s="30"/>
      <c r="AN3214" s="30"/>
      <c r="AO3214" s="30"/>
      <c r="AP3214" s="30"/>
      <c r="AQ3214" s="30"/>
      <c r="AR3214" s="30"/>
      <c r="AS3214" s="30"/>
      <c r="AT3214" s="30"/>
      <c r="AU3214" s="121"/>
      <c r="AV3214" s="129"/>
      <c r="AW3214" s="129"/>
      <c r="AX3214" s="129"/>
    </row>
    <row r="3215" spans="1:50" x14ac:dyDescent="0.25">
      <c r="A3215" s="154"/>
      <c r="B3215" s="28"/>
      <c r="C3215" s="155"/>
      <c r="D3215" s="155"/>
      <c r="E3215" s="155"/>
      <c r="F3215" s="29"/>
      <c r="G3215" s="29"/>
      <c r="H3215" s="29"/>
      <c r="I3215" s="29"/>
      <c r="J3215" s="29"/>
      <c r="K3215" s="155"/>
      <c r="L3215" s="155"/>
      <c r="M3215" s="155"/>
      <c r="N3215" s="155"/>
      <c r="O3215" s="155"/>
      <c r="P3215" s="155"/>
      <c r="Q3215" s="28"/>
      <c r="R3215" s="29"/>
      <c r="S3215" s="27"/>
      <c r="T3215" s="27"/>
      <c r="U3215" s="28"/>
      <c r="V3215" s="156"/>
      <c r="W3215" s="156"/>
      <c r="X3215" s="156"/>
      <c r="Y3215" s="37"/>
      <c r="Z3215" s="37"/>
      <c r="AA3215" s="37"/>
      <c r="AB3215" s="30"/>
      <c r="AC3215" s="30"/>
      <c r="AD3215" s="31"/>
      <c r="AE3215" s="30"/>
      <c r="AF3215" s="30"/>
      <c r="AG3215" s="32"/>
      <c r="AH3215" s="30"/>
      <c r="AJ3215" s="30"/>
      <c r="AK3215" s="30"/>
      <c r="AL3215" s="30"/>
      <c r="AM3215" s="30"/>
      <c r="AN3215" s="30"/>
      <c r="AO3215" s="30"/>
      <c r="AP3215" s="30"/>
      <c r="AQ3215" s="30"/>
      <c r="AR3215" s="30"/>
      <c r="AS3215" s="30"/>
      <c r="AT3215" s="30"/>
      <c r="AU3215" s="121"/>
      <c r="AV3215" s="129"/>
      <c r="AW3215" s="129"/>
      <c r="AX3215" s="129"/>
    </row>
    <row r="3216" spans="1:50" x14ac:dyDescent="0.25">
      <c r="A3216" s="154"/>
      <c r="B3216" s="28"/>
      <c r="C3216" s="155"/>
      <c r="D3216" s="155"/>
      <c r="E3216" s="155"/>
      <c r="F3216" s="29"/>
      <c r="G3216" s="29"/>
      <c r="H3216" s="29"/>
      <c r="I3216" s="29"/>
      <c r="J3216" s="29"/>
      <c r="K3216" s="155"/>
      <c r="L3216" s="155"/>
      <c r="M3216" s="155"/>
      <c r="N3216" s="155"/>
      <c r="O3216" s="155"/>
      <c r="P3216" s="155"/>
      <c r="Q3216" s="28"/>
      <c r="R3216" s="29"/>
      <c r="S3216" s="27"/>
      <c r="T3216" s="27"/>
      <c r="U3216" s="28"/>
      <c r="V3216" s="156"/>
      <c r="W3216" s="156"/>
      <c r="X3216" s="156"/>
      <c r="Y3216" s="37"/>
      <c r="Z3216" s="37"/>
      <c r="AA3216" s="37"/>
      <c r="AB3216" s="30"/>
      <c r="AC3216" s="30"/>
      <c r="AD3216" s="31"/>
      <c r="AE3216" s="30"/>
      <c r="AF3216" s="30"/>
      <c r="AG3216" s="32"/>
      <c r="AH3216" s="30"/>
      <c r="AJ3216" s="30"/>
      <c r="AK3216" s="30"/>
      <c r="AL3216" s="30"/>
      <c r="AM3216" s="30"/>
      <c r="AN3216" s="30"/>
      <c r="AO3216" s="30"/>
      <c r="AP3216" s="30"/>
      <c r="AQ3216" s="30"/>
      <c r="AR3216" s="30"/>
      <c r="AS3216" s="30"/>
      <c r="AT3216" s="30"/>
      <c r="AU3216" s="121"/>
      <c r="AV3216" s="129"/>
      <c r="AW3216" s="129"/>
      <c r="AX3216" s="129"/>
    </row>
    <row r="3217" spans="1:50" x14ac:dyDescent="0.25">
      <c r="A3217" s="154"/>
      <c r="B3217" s="28"/>
      <c r="C3217" s="155"/>
      <c r="D3217" s="155"/>
      <c r="E3217" s="155"/>
      <c r="F3217" s="29"/>
      <c r="G3217" s="29"/>
      <c r="H3217" s="29"/>
      <c r="I3217" s="29"/>
      <c r="J3217" s="29"/>
      <c r="K3217" s="155"/>
      <c r="L3217" s="155"/>
      <c r="M3217" s="155"/>
      <c r="N3217" s="155"/>
      <c r="O3217" s="155"/>
      <c r="P3217" s="155"/>
      <c r="Q3217" s="28"/>
      <c r="R3217" s="29"/>
      <c r="S3217" s="27"/>
      <c r="T3217" s="27"/>
      <c r="U3217" s="28"/>
      <c r="V3217" s="156"/>
      <c r="W3217" s="156"/>
      <c r="X3217" s="156"/>
      <c r="Y3217" s="37"/>
      <c r="Z3217" s="37"/>
      <c r="AA3217" s="37"/>
      <c r="AB3217" s="30"/>
      <c r="AC3217" s="30"/>
      <c r="AD3217" s="31"/>
      <c r="AE3217" s="30"/>
      <c r="AF3217" s="30"/>
      <c r="AG3217" s="32"/>
      <c r="AH3217" s="30"/>
      <c r="AJ3217" s="30"/>
      <c r="AK3217" s="30"/>
      <c r="AL3217" s="30"/>
      <c r="AM3217" s="30"/>
      <c r="AN3217" s="30"/>
      <c r="AO3217" s="30"/>
      <c r="AP3217" s="30"/>
      <c r="AQ3217" s="30"/>
      <c r="AR3217" s="30"/>
      <c r="AS3217" s="30"/>
      <c r="AT3217" s="30"/>
      <c r="AU3217" s="121"/>
      <c r="AV3217" s="129"/>
      <c r="AW3217" s="129"/>
      <c r="AX3217" s="129"/>
    </row>
    <row r="3218" spans="1:50" x14ac:dyDescent="0.25">
      <c r="A3218" s="154"/>
      <c r="B3218" s="28"/>
      <c r="C3218" s="155"/>
      <c r="D3218" s="155"/>
      <c r="E3218" s="155"/>
      <c r="F3218" s="29"/>
      <c r="G3218" s="29"/>
      <c r="H3218" s="29"/>
      <c r="I3218" s="29"/>
      <c r="J3218" s="29"/>
      <c r="K3218" s="155"/>
      <c r="L3218" s="155"/>
      <c r="M3218" s="155"/>
      <c r="N3218" s="155"/>
      <c r="O3218" s="155"/>
      <c r="P3218" s="155"/>
      <c r="Q3218" s="28"/>
      <c r="R3218" s="29"/>
      <c r="S3218" s="27"/>
      <c r="T3218" s="27"/>
      <c r="U3218" s="28"/>
      <c r="V3218" s="156"/>
      <c r="W3218" s="156"/>
      <c r="X3218" s="156"/>
      <c r="Y3218" s="37"/>
      <c r="Z3218" s="37"/>
      <c r="AA3218" s="37"/>
      <c r="AB3218" s="30"/>
      <c r="AC3218" s="30"/>
      <c r="AD3218" s="31"/>
      <c r="AE3218" s="30"/>
      <c r="AF3218" s="30"/>
      <c r="AG3218" s="32"/>
      <c r="AH3218" s="30"/>
      <c r="AJ3218" s="30"/>
      <c r="AK3218" s="30"/>
      <c r="AL3218" s="30"/>
      <c r="AM3218" s="30"/>
      <c r="AN3218" s="30"/>
      <c r="AO3218" s="30"/>
      <c r="AP3218" s="30"/>
      <c r="AQ3218" s="30"/>
      <c r="AR3218" s="30"/>
      <c r="AS3218" s="30"/>
      <c r="AT3218" s="30"/>
      <c r="AU3218" s="121"/>
      <c r="AV3218" s="129"/>
      <c r="AW3218" s="129"/>
      <c r="AX3218" s="129"/>
    </row>
    <row r="3219" spans="1:50" x14ac:dyDescent="0.25">
      <c r="A3219" s="154"/>
      <c r="B3219" s="28"/>
      <c r="C3219" s="155"/>
      <c r="D3219" s="155"/>
      <c r="E3219" s="155"/>
      <c r="F3219" s="29"/>
      <c r="G3219" s="29"/>
      <c r="H3219" s="29"/>
      <c r="I3219" s="29"/>
      <c r="J3219" s="29"/>
      <c r="K3219" s="155"/>
      <c r="L3219" s="155"/>
      <c r="M3219" s="155"/>
      <c r="N3219" s="155"/>
      <c r="O3219" s="155"/>
      <c r="P3219" s="155"/>
      <c r="Q3219" s="28"/>
      <c r="R3219" s="29"/>
      <c r="S3219" s="27"/>
      <c r="T3219" s="27"/>
      <c r="U3219" s="28"/>
      <c r="V3219" s="156"/>
      <c r="W3219" s="156"/>
      <c r="X3219" s="156"/>
      <c r="Y3219" s="37"/>
      <c r="Z3219" s="37"/>
      <c r="AA3219" s="37"/>
      <c r="AB3219" s="30"/>
      <c r="AC3219" s="30"/>
      <c r="AD3219" s="31"/>
      <c r="AE3219" s="30"/>
      <c r="AF3219" s="30"/>
      <c r="AG3219" s="32"/>
      <c r="AH3219" s="30"/>
      <c r="AJ3219" s="30"/>
      <c r="AK3219" s="30"/>
      <c r="AL3219" s="30"/>
      <c r="AM3219" s="30"/>
      <c r="AN3219" s="30"/>
      <c r="AO3219" s="30"/>
      <c r="AP3219" s="30"/>
      <c r="AQ3219" s="30"/>
      <c r="AR3219" s="30"/>
      <c r="AS3219" s="30"/>
      <c r="AT3219" s="30"/>
      <c r="AU3219" s="121"/>
      <c r="AV3219" s="129"/>
      <c r="AW3219" s="129"/>
      <c r="AX3219" s="129"/>
    </row>
    <row r="3220" spans="1:50" x14ac:dyDescent="0.25">
      <c r="A3220" s="154"/>
      <c r="B3220" s="28"/>
      <c r="C3220" s="155"/>
      <c r="D3220" s="155"/>
      <c r="E3220" s="155"/>
      <c r="F3220" s="29"/>
      <c r="G3220" s="29"/>
      <c r="H3220" s="29"/>
      <c r="I3220" s="29"/>
      <c r="J3220" s="29"/>
      <c r="K3220" s="155"/>
      <c r="L3220" s="155"/>
      <c r="M3220" s="155"/>
      <c r="N3220" s="155"/>
      <c r="O3220" s="155"/>
      <c r="P3220" s="155"/>
      <c r="Q3220" s="28"/>
      <c r="R3220" s="29"/>
      <c r="S3220" s="27"/>
      <c r="T3220" s="27"/>
      <c r="U3220" s="28"/>
      <c r="V3220" s="156"/>
      <c r="W3220" s="156"/>
      <c r="X3220" s="156"/>
      <c r="Y3220" s="37"/>
      <c r="Z3220" s="37"/>
      <c r="AA3220" s="37"/>
      <c r="AB3220" s="30"/>
      <c r="AC3220" s="30"/>
      <c r="AD3220" s="31"/>
      <c r="AE3220" s="30"/>
      <c r="AF3220" s="30"/>
      <c r="AG3220" s="32"/>
      <c r="AH3220" s="30"/>
      <c r="AJ3220" s="30"/>
      <c r="AK3220" s="30"/>
      <c r="AL3220" s="30"/>
      <c r="AM3220" s="30"/>
      <c r="AN3220" s="30"/>
      <c r="AO3220" s="30"/>
      <c r="AP3220" s="30"/>
      <c r="AQ3220" s="30"/>
      <c r="AR3220" s="30"/>
      <c r="AS3220" s="30"/>
      <c r="AT3220" s="30"/>
      <c r="AU3220" s="121"/>
      <c r="AV3220" s="129"/>
      <c r="AW3220" s="129"/>
      <c r="AX3220" s="129"/>
    </row>
    <row r="3221" spans="1:50" x14ac:dyDescent="0.25">
      <c r="A3221" s="154"/>
      <c r="B3221" s="28"/>
      <c r="C3221" s="155"/>
      <c r="D3221" s="155"/>
      <c r="E3221" s="155"/>
      <c r="F3221" s="29"/>
      <c r="G3221" s="29"/>
      <c r="H3221" s="29"/>
      <c r="I3221" s="29"/>
      <c r="J3221" s="29"/>
      <c r="K3221" s="155"/>
      <c r="L3221" s="155"/>
      <c r="M3221" s="155"/>
      <c r="N3221" s="155"/>
      <c r="O3221" s="155"/>
      <c r="P3221" s="155"/>
      <c r="Q3221" s="28"/>
      <c r="R3221" s="29"/>
      <c r="S3221" s="27"/>
      <c r="T3221" s="27"/>
      <c r="U3221" s="28"/>
      <c r="V3221" s="156"/>
      <c r="W3221" s="156"/>
      <c r="X3221" s="156"/>
      <c r="Y3221" s="37"/>
      <c r="Z3221" s="37"/>
      <c r="AA3221" s="37"/>
      <c r="AB3221" s="30"/>
      <c r="AC3221" s="30"/>
      <c r="AD3221" s="31"/>
      <c r="AE3221" s="30"/>
      <c r="AF3221" s="30"/>
      <c r="AG3221" s="32"/>
      <c r="AH3221" s="30"/>
      <c r="AJ3221" s="30"/>
      <c r="AK3221" s="30"/>
      <c r="AL3221" s="30"/>
      <c r="AM3221" s="30"/>
      <c r="AN3221" s="30"/>
      <c r="AO3221" s="30"/>
      <c r="AP3221" s="30"/>
      <c r="AQ3221" s="30"/>
      <c r="AR3221" s="30"/>
      <c r="AS3221" s="30"/>
      <c r="AT3221" s="30"/>
      <c r="AU3221" s="121"/>
      <c r="AV3221" s="129"/>
      <c r="AW3221" s="129"/>
      <c r="AX3221" s="129"/>
    </row>
    <row r="3222" spans="1:50" x14ac:dyDescent="0.25">
      <c r="A3222" s="154"/>
      <c r="B3222" s="28"/>
      <c r="C3222" s="155"/>
      <c r="D3222" s="155"/>
      <c r="E3222" s="155"/>
      <c r="F3222" s="29"/>
      <c r="G3222" s="29"/>
      <c r="H3222" s="29"/>
      <c r="I3222" s="29"/>
      <c r="J3222" s="29"/>
      <c r="K3222" s="155"/>
      <c r="L3222" s="155"/>
      <c r="M3222" s="155"/>
      <c r="N3222" s="155"/>
      <c r="O3222" s="155"/>
      <c r="P3222" s="155"/>
      <c r="Q3222" s="28"/>
      <c r="R3222" s="29"/>
      <c r="S3222" s="27"/>
      <c r="T3222" s="27"/>
      <c r="U3222" s="28"/>
      <c r="V3222" s="156"/>
      <c r="W3222" s="156"/>
      <c r="X3222" s="156"/>
      <c r="Y3222" s="37"/>
      <c r="Z3222" s="37"/>
      <c r="AA3222" s="37"/>
      <c r="AB3222" s="30"/>
      <c r="AC3222" s="30"/>
      <c r="AD3222" s="31"/>
      <c r="AE3222" s="30"/>
      <c r="AF3222" s="30"/>
      <c r="AG3222" s="32"/>
      <c r="AH3222" s="30"/>
      <c r="AJ3222" s="30"/>
      <c r="AK3222" s="30"/>
      <c r="AL3222" s="30"/>
      <c r="AM3222" s="30"/>
      <c r="AN3222" s="30"/>
      <c r="AO3222" s="30"/>
      <c r="AP3222" s="30"/>
      <c r="AQ3222" s="30"/>
      <c r="AR3222" s="30"/>
      <c r="AS3222" s="30"/>
      <c r="AT3222" s="30"/>
      <c r="AU3222" s="121"/>
      <c r="AV3222" s="129"/>
      <c r="AW3222" s="129"/>
      <c r="AX3222" s="129"/>
    </row>
    <row r="3223" spans="1:50" x14ac:dyDescent="0.25">
      <c r="A3223" s="154"/>
      <c r="B3223" s="28"/>
      <c r="C3223" s="155"/>
      <c r="D3223" s="155"/>
      <c r="E3223" s="155"/>
      <c r="F3223" s="29"/>
      <c r="G3223" s="29"/>
      <c r="H3223" s="29"/>
      <c r="I3223" s="29"/>
      <c r="J3223" s="29"/>
      <c r="K3223" s="155"/>
      <c r="L3223" s="155"/>
      <c r="M3223" s="155"/>
      <c r="N3223" s="155"/>
      <c r="O3223" s="155"/>
      <c r="P3223" s="155"/>
      <c r="Q3223" s="28"/>
      <c r="R3223" s="29"/>
      <c r="S3223" s="27"/>
      <c r="T3223" s="27"/>
      <c r="U3223" s="28"/>
      <c r="V3223" s="156"/>
      <c r="W3223" s="156"/>
      <c r="X3223" s="156"/>
      <c r="Y3223" s="37"/>
      <c r="Z3223" s="37"/>
      <c r="AA3223" s="37"/>
      <c r="AB3223" s="30"/>
      <c r="AC3223" s="30"/>
      <c r="AD3223" s="31"/>
      <c r="AE3223" s="30"/>
      <c r="AF3223" s="30"/>
      <c r="AG3223" s="32"/>
      <c r="AH3223" s="30"/>
      <c r="AJ3223" s="30"/>
      <c r="AK3223" s="30"/>
      <c r="AL3223" s="30"/>
      <c r="AM3223" s="30"/>
      <c r="AN3223" s="30"/>
      <c r="AO3223" s="30"/>
      <c r="AP3223" s="30"/>
      <c r="AQ3223" s="30"/>
      <c r="AR3223" s="30"/>
      <c r="AS3223" s="30"/>
      <c r="AT3223" s="30"/>
      <c r="AU3223" s="121"/>
      <c r="AV3223" s="129"/>
      <c r="AW3223" s="129"/>
      <c r="AX3223" s="129"/>
    </row>
    <row r="3224" spans="1:50" x14ac:dyDescent="0.25">
      <c r="A3224" s="154"/>
      <c r="B3224" s="28"/>
      <c r="C3224" s="155"/>
      <c r="D3224" s="155"/>
      <c r="E3224" s="155"/>
      <c r="F3224" s="29"/>
      <c r="G3224" s="29"/>
      <c r="H3224" s="29"/>
      <c r="I3224" s="29"/>
      <c r="J3224" s="29"/>
      <c r="K3224" s="155"/>
      <c r="L3224" s="155"/>
      <c r="M3224" s="155"/>
      <c r="N3224" s="155"/>
      <c r="O3224" s="155"/>
      <c r="P3224" s="155"/>
      <c r="Q3224" s="28"/>
      <c r="R3224" s="29"/>
      <c r="S3224" s="27"/>
      <c r="T3224" s="27"/>
      <c r="U3224" s="28"/>
      <c r="V3224" s="156"/>
      <c r="W3224" s="156"/>
      <c r="X3224" s="156"/>
      <c r="Y3224" s="37"/>
      <c r="Z3224" s="37"/>
      <c r="AA3224" s="37"/>
      <c r="AB3224" s="30"/>
      <c r="AC3224" s="30"/>
      <c r="AD3224" s="31"/>
      <c r="AE3224" s="30"/>
      <c r="AF3224" s="30"/>
      <c r="AG3224" s="32"/>
      <c r="AH3224" s="30"/>
      <c r="AJ3224" s="30"/>
      <c r="AK3224" s="30"/>
      <c r="AL3224" s="30"/>
      <c r="AM3224" s="30"/>
      <c r="AN3224" s="30"/>
      <c r="AO3224" s="30"/>
      <c r="AP3224" s="30"/>
      <c r="AQ3224" s="30"/>
      <c r="AR3224" s="30"/>
      <c r="AS3224" s="30"/>
      <c r="AT3224" s="30"/>
      <c r="AU3224" s="121"/>
      <c r="AV3224" s="129"/>
      <c r="AW3224" s="129"/>
      <c r="AX3224" s="129"/>
    </row>
    <row r="3225" spans="1:50" x14ac:dyDescent="0.25">
      <c r="A3225" s="154"/>
      <c r="B3225" s="28"/>
      <c r="C3225" s="155"/>
      <c r="D3225" s="155"/>
      <c r="E3225" s="155"/>
      <c r="F3225" s="29"/>
      <c r="G3225" s="29"/>
      <c r="H3225" s="29"/>
      <c r="I3225" s="29"/>
      <c r="J3225" s="29"/>
      <c r="K3225" s="155"/>
      <c r="L3225" s="155"/>
      <c r="M3225" s="155"/>
      <c r="N3225" s="155"/>
      <c r="O3225" s="155"/>
      <c r="P3225" s="155"/>
      <c r="Q3225" s="28"/>
      <c r="R3225" s="29"/>
      <c r="S3225" s="27"/>
      <c r="T3225" s="27"/>
      <c r="U3225" s="28"/>
      <c r="V3225" s="156"/>
      <c r="W3225" s="156"/>
      <c r="X3225" s="156"/>
      <c r="Y3225" s="37"/>
      <c r="Z3225" s="37"/>
      <c r="AA3225" s="37"/>
      <c r="AB3225" s="30"/>
      <c r="AC3225" s="30"/>
      <c r="AD3225" s="31"/>
      <c r="AE3225" s="30"/>
      <c r="AF3225" s="30"/>
      <c r="AG3225" s="32"/>
      <c r="AH3225" s="30"/>
      <c r="AJ3225" s="30"/>
      <c r="AK3225" s="30"/>
      <c r="AL3225" s="30"/>
      <c r="AM3225" s="30"/>
      <c r="AN3225" s="30"/>
      <c r="AO3225" s="30"/>
      <c r="AP3225" s="30"/>
      <c r="AQ3225" s="30"/>
      <c r="AR3225" s="30"/>
      <c r="AS3225" s="30"/>
      <c r="AT3225" s="30"/>
      <c r="AU3225" s="121"/>
      <c r="AV3225" s="129"/>
      <c r="AW3225" s="129"/>
      <c r="AX3225" s="129"/>
    </row>
    <row r="3226" spans="1:50" x14ac:dyDescent="0.25">
      <c r="A3226" s="154"/>
      <c r="B3226" s="28"/>
      <c r="C3226" s="155"/>
      <c r="D3226" s="155"/>
      <c r="E3226" s="155"/>
      <c r="F3226" s="29"/>
      <c r="G3226" s="29"/>
      <c r="H3226" s="29"/>
      <c r="I3226" s="29"/>
      <c r="J3226" s="29"/>
      <c r="K3226" s="155"/>
      <c r="L3226" s="155"/>
      <c r="M3226" s="155"/>
      <c r="N3226" s="155"/>
      <c r="O3226" s="155"/>
      <c r="P3226" s="155"/>
      <c r="Q3226" s="28"/>
      <c r="R3226" s="29"/>
      <c r="S3226" s="27"/>
      <c r="T3226" s="27"/>
      <c r="U3226" s="28"/>
      <c r="V3226" s="156"/>
      <c r="W3226" s="156"/>
      <c r="X3226" s="156"/>
      <c r="Y3226" s="37"/>
      <c r="Z3226" s="37"/>
      <c r="AA3226" s="37"/>
      <c r="AB3226" s="30"/>
      <c r="AC3226" s="30"/>
      <c r="AD3226" s="31"/>
      <c r="AE3226" s="30"/>
      <c r="AF3226" s="30"/>
      <c r="AG3226" s="32"/>
      <c r="AH3226" s="30"/>
      <c r="AJ3226" s="30"/>
      <c r="AK3226" s="30"/>
      <c r="AL3226" s="30"/>
      <c r="AM3226" s="30"/>
      <c r="AN3226" s="30"/>
      <c r="AO3226" s="30"/>
      <c r="AP3226" s="30"/>
      <c r="AQ3226" s="30"/>
      <c r="AR3226" s="30"/>
      <c r="AS3226" s="30"/>
      <c r="AT3226" s="30"/>
      <c r="AU3226" s="121"/>
      <c r="AV3226" s="129"/>
      <c r="AW3226" s="129"/>
      <c r="AX3226" s="129"/>
    </row>
    <row r="3227" spans="1:50" x14ac:dyDescent="0.25">
      <c r="A3227" s="154"/>
      <c r="B3227" s="28"/>
      <c r="C3227" s="155"/>
      <c r="D3227" s="155"/>
      <c r="E3227" s="155"/>
      <c r="F3227" s="29"/>
      <c r="G3227" s="29"/>
      <c r="H3227" s="29"/>
      <c r="I3227" s="29"/>
      <c r="J3227" s="29"/>
      <c r="K3227" s="155"/>
      <c r="L3227" s="155"/>
      <c r="M3227" s="155"/>
      <c r="N3227" s="155"/>
      <c r="O3227" s="155"/>
      <c r="P3227" s="155"/>
      <c r="Q3227" s="28"/>
      <c r="R3227" s="29"/>
      <c r="S3227" s="27"/>
      <c r="T3227" s="27"/>
      <c r="U3227" s="28"/>
      <c r="V3227" s="156"/>
      <c r="W3227" s="156"/>
      <c r="X3227" s="156"/>
      <c r="Y3227" s="37"/>
      <c r="Z3227" s="37"/>
      <c r="AA3227" s="37"/>
      <c r="AB3227" s="30"/>
      <c r="AC3227" s="30"/>
      <c r="AD3227" s="31"/>
      <c r="AE3227" s="30"/>
      <c r="AF3227" s="30"/>
      <c r="AG3227" s="32"/>
      <c r="AH3227" s="30"/>
      <c r="AJ3227" s="30"/>
      <c r="AK3227" s="30"/>
      <c r="AL3227" s="30"/>
      <c r="AM3227" s="30"/>
      <c r="AN3227" s="30"/>
      <c r="AO3227" s="30"/>
      <c r="AP3227" s="30"/>
      <c r="AQ3227" s="30"/>
      <c r="AR3227" s="30"/>
      <c r="AS3227" s="30"/>
      <c r="AT3227" s="30"/>
      <c r="AU3227" s="121"/>
      <c r="AV3227" s="129"/>
      <c r="AW3227" s="129"/>
      <c r="AX3227" s="129"/>
    </row>
    <row r="3228" spans="1:50" x14ac:dyDescent="0.25">
      <c r="A3228" s="154"/>
      <c r="B3228" s="28"/>
      <c r="C3228" s="155"/>
      <c r="D3228" s="155"/>
      <c r="E3228" s="155"/>
      <c r="F3228" s="29"/>
      <c r="G3228" s="29"/>
      <c r="H3228" s="29"/>
      <c r="I3228" s="29"/>
      <c r="J3228" s="29"/>
      <c r="K3228" s="155"/>
      <c r="L3228" s="155"/>
      <c r="M3228" s="155"/>
      <c r="N3228" s="155"/>
      <c r="O3228" s="155"/>
      <c r="P3228" s="155"/>
      <c r="Q3228" s="28"/>
      <c r="R3228" s="29"/>
      <c r="S3228" s="27"/>
      <c r="T3228" s="27"/>
      <c r="U3228" s="28"/>
      <c r="V3228" s="156"/>
      <c r="W3228" s="156"/>
      <c r="X3228" s="156"/>
      <c r="Y3228" s="37"/>
      <c r="Z3228" s="37"/>
      <c r="AA3228" s="37"/>
      <c r="AB3228" s="30"/>
      <c r="AC3228" s="30"/>
      <c r="AD3228" s="31"/>
      <c r="AE3228" s="30"/>
      <c r="AF3228" s="30"/>
      <c r="AG3228" s="32"/>
      <c r="AH3228" s="30"/>
      <c r="AJ3228" s="30"/>
      <c r="AK3228" s="30"/>
      <c r="AL3228" s="30"/>
      <c r="AM3228" s="30"/>
      <c r="AN3228" s="30"/>
      <c r="AO3228" s="30"/>
      <c r="AP3228" s="30"/>
      <c r="AQ3228" s="30"/>
      <c r="AR3228" s="30"/>
      <c r="AS3228" s="30"/>
      <c r="AT3228" s="30"/>
      <c r="AU3228" s="121"/>
      <c r="AV3228" s="129"/>
      <c r="AW3228" s="129"/>
      <c r="AX3228" s="129"/>
    </row>
    <row r="3229" spans="1:50" x14ac:dyDescent="0.25">
      <c r="A3229" s="154"/>
      <c r="B3229" s="28"/>
      <c r="C3229" s="155"/>
      <c r="D3229" s="155"/>
      <c r="E3229" s="155"/>
      <c r="F3229" s="29"/>
      <c r="G3229" s="29"/>
      <c r="H3229" s="29"/>
      <c r="I3229" s="29"/>
      <c r="J3229" s="29"/>
      <c r="K3229" s="155"/>
      <c r="L3229" s="155"/>
      <c r="M3229" s="155"/>
      <c r="N3229" s="155"/>
      <c r="O3229" s="155"/>
      <c r="P3229" s="155"/>
      <c r="Q3229" s="28"/>
      <c r="R3229" s="29"/>
      <c r="S3229" s="27"/>
      <c r="T3229" s="27"/>
      <c r="U3229" s="28"/>
      <c r="V3229" s="156"/>
      <c r="W3229" s="156"/>
      <c r="X3229" s="156"/>
      <c r="Y3229" s="37"/>
      <c r="Z3229" s="37"/>
      <c r="AA3229" s="37"/>
      <c r="AB3229" s="30"/>
      <c r="AC3229" s="30"/>
      <c r="AD3229" s="31"/>
      <c r="AE3229" s="30"/>
      <c r="AF3229" s="30"/>
      <c r="AG3229" s="32"/>
      <c r="AH3229" s="30"/>
      <c r="AJ3229" s="30"/>
      <c r="AK3229" s="30"/>
      <c r="AL3229" s="30"/>
      <c r="AM3229" s="30"/>
      <c r="AN3229" s="30"/>
      <c r="AO3229" s="30"/>
      <c r="AP3229" s="30"/>
      <c r="AQ3229" s="30"/>
      <c r="AR3229" s="30"/>
      <c r="AS3229" s="30"/>
      <c r="AT3229" s="30"/>
      <c r="AU3229" s="121"/>
      <c r="AV3229" s="129"/>
      <c r="AW3229" s="129"/>
      <c r="AX3229" s="129"/>
    </row>
    <row r="3230" spans="1:50" x14ac:dyDescent="0.25">
      <c r="A3230" s="154"/>
      <c r="B3230" s="28"/>
      <c r="C3230" s="155"/>
      <c r="D3230" s="155"/>
      <c r="E3230" s="155"/>
      <c r="F3230" s="29"/>
      <c r="G3230" s="29"/>
      <c r="H3230" s="29"/>
      <c r="I3230" s="29"/>
      <c r="J3230" s="29"/>
      <c r="K3230" s="155"/>
      <c r="L3230" s="155"/>
      <c r="M3230" s="155"/>
      <c r="N3230" s="155"/>
      <c r="O3230" s="155"/>
      <c r="P3230" s="155"/>
      <c r="Q3230" s="28"/>
      <c r="R3230" s="29"/>
      <c r="S3230" s="27"/>
      <c r="T3230" s="27"/>
      <c r="U3230" s="28"/>
      <c r="V3230" s="156"/>
      <c r="W3230" s="156"/>
      <c r="X3230" s="156"/>
      <c r="Y3230" s="37"/>
      <c r="Z3230" s="37"/>
      <c r="AA3230" s="37"/>
      <c r="AB3230" s="30"/>
      <c r="AC3230" s="30"/>
      <c r="AD3230" s="31"/>
      <c r="AE3230" s="30"/>
      <c r="AF3230" s="30"/>
      <c r="AG3230" s="32"/>
      <c r="AH3230" s="30"/>
      <c r="AJ3230" s="30"/>
      <c r="AK3230" s="30"/>
      <c r="AL3230" s="30"/>
      <c r="AM3230" s="30"/>
      <c r="AN3230" s="30"/>
      <c r="AO3230" s="30"/>
      <c r="AP3230" s="30"/>
      <c r="AQ3230" s="30"/>
      <c r="AR3230" s="30"/>
      <c r="AS3230" s="30"/>
      <c r="AT3230" s="30"/>
      <c r="AU3230" s="121"/>
      <c r="AV3230" s="129"/>
      <c r="AW3230" s="129"/>
      <c r="AX3230" s="129"/>
    </row>
    <row r="3231" spans="1:50" x14ac:dyDescent="0.25">
      <c r="A3231" s="154"/>
      <c r="B3231" s="28"/>
      <c r="C3231" s="155"/>
      <c r="D3231" s="155"/>
      <c r="E3231" s="155"/>
      <c r="F3231" s="29"/>
      <c r="G3231" s="29"/>
      <c r="H3231" s="29"/>
      <c r="I3231" s="29"/>
      <c r="J3231" s="29"/>
      <c r="K3231" s="155"/>
      <c r="L3231" s="155"/>
      <c r="M3231" s="155"/>
      <c r="N3231" s="155"/>
      <c r="O3231" s="155"/>
      <c r="P3231" s="155"/>
      <c r="Q3231" s="28"/>
      <c r="R3231" s="29"/>
      <c r="S3231" s="27"/>
      <c r="T3231" s="27"/>
      <c r="U3231" s="28"/>
      <c r="V3231" s="156"/>
      <c r="W3231" s="156"/>
      <c r="X3231" s="156"/>
      <c r="Y3231" s="37"/>
      <c r="Z3231" s="37"/>
      <c r="AA3231" s="37"/>
      <c r="AB3231" s="30"/>
      <c r="AC3231" s="30"/>
      <c r="AD3231" s="31"/>
      <c r="AE3231" s="30"/>
      <c r="AF3231" s="30"/>
      <c r="AG3231" s="32"/>
      <c r="AH3231" s="30"/>
      <c r="AJ3231" s="30"/>
      <c r="AK3231" s="30"/>
      <c r="AL3231" s="30"/>
      <c r="AM3231" s="30"/>
      <c r="AN3231" s="30"/>
      <c r="AO3231" s="30"/>
      <c r="AP3231" s="30"/>
      <c r="AQ3231" s="30"/>
      <c r="AR3231" s="30"/>
      <c r="AS3231" s="30"/>
      <c r="AT3231" s="30"/>
      <c r="AU3231" s="121"/>
      <c r="AV3231" s="129"/>
      <c r="AW3231" s="129"/>
      <c r="AX3231" s="129"/>
    </row>
    <row r="3232" spans="1:50" x14ac:dyDescent="0.25">
      <c r="A3232" s="154"/>
      <c r="B3232" s="28"/>
      <c r="C3232" s="155"/>
      <c r="D3232" s="155"/>
      <c r="E3232" s="155"/>
      <c r="F3232" s="29"/>
      <c r="G3232" s="29"/>
      <c r="H3232" s="29"/>
      <c r="I3232" s="29"/>
      <c r="J3232" s="29"/>
      <c r="K3232" s="155"/>
      <c r="L3232" s="155"/>
      <c r="M3232" s="155"/>
      <c r="N3232" s="155"/>
      <c r="O3232" s="155"/>
      <c r="P3232" s="155"/>
      <c r="Q3232" s="28"/>
      <c r="R3232" s="29"/>
      <c r="S3232" s="27"/>
      <c r="T3232" s="27"/>
      <c r="U3232" s="28"/>
      <c r="V3232" s="156"/>
      <c r="W3232" s="156"/>
      <c r="X3232" s="156"/>
      <c r="Y3232" s="37"/>
      <c r="Z3232" s="37"/>
      <c r="AA3232" s="37"/>
      <c r="AB3232" s="30"/>
      <c r="AC3232" s="30"/>
      <c r="AD3232" s="31"/>
      <c r="AE3232" s="30"/>
      <c r="AF3232" s="30"/>
      <c r="AG3232" s="32"/>
      <c r="AH3232" s="30"/>
      <c r="AJ3232" s="30"/>
      <c r="AK3232" s="30"/>
      <c r="AL3232" s="30"/>
      <c r="AM3232" s="30"/>
      <c r="AN3232" s="30"/>
      <c r="AO3232" s="30"/>
      <c r="AP3232" s="30"/>
      <c r="AQ3232" s="30"/>
      <c r="AR3232" s="30"/>
      <c r="AS3232" s="30"/>
      <c r="AT3232" s="30"/>
      <c r="AU3232" s="121"/>
      <c r="AV3232" s="129"/>
      <c r="AW3232" s="129"/>
      <c r="AX3232" s="129"/>
    </row>
    <row r="3233" spans="1:50" x14ac:dyDescent="0.25">
      <c r="A3233" s="154"/>
      <c r="B3233" s="28"/>
      <c r="C3233" s="155"/>
      <c r="D3233" s="155"/>
      <c r="E3233" s="155"/>
      <c r="F3233" s="29"/>
      <c r="G3233" s="29"/>
      <c r="H3233" s="29"/>
      <c r="I3233" s="29"/>
      <c r="J3233" s="29"/>
      <c r="K3233" s="155"/>
      <c r="L3233" s="155"/>
      <c r="M3233" s="155"/>
      <c r="N3233" s="155"/>
      <c r="O3233" s="155"/>
      <c r="P3233" s="155"/>
      <c r="Q3233" s="28"/>
      <c r="R3233" s="29"/>
      <c r="S3233" s="27"/>
      <c r="T3233" s="27"/>
      <c r="U3233" s="28"/>
      <c r="V3233" s="156"/>
      <c r="W3233" s="156"/>
      <c r="X3233" s="156"/>
      <c r="Y3233" s="37"/>
      <c r="Z3233" s="37"/>
      <c r="AA3233" s="37"/>
      <c r="AB3233" s="30"/>
      <c r="AC3233" s="30"/>
      <c r="AD3233" s="31"/>
      <c r="AE3233" s="30"/>
      <c r="AF3233" s="30"/>
      <c r="AG3233" s="32"/>
      <c r="AH3233" s="30"/>
      <c r="AJ3233" s="30"/>
      <c r="AK3233" s="30"/>
      <c r="AL3233" s="30"/>
      <c r="AM3233" s="30"/>
      <c r="AN3233" s="30"/>
      <c r="AO3233" s="30"/>
      <c r="AP3233" s="30"/>
      <c r="AQ3233" s="30"/>
      <c r="AR3233" s="30"/>
      <c r="AS3233" s="30"/>
      <c r="AT3233" s="30"/>
      <c r="AU3233" s="121"/>
      <c r="AV3233" s="129"/>
      <c r="AW3233" s="129"/>
      <c r="AX3233" s="129"/>
    </row>
    <row r="3234" spans="1:50" x14ac:dyDescent="0.25">
      <c r="A3234" s="154"/>
      <c r="B3234" s="28"/>
      <c r="C3234" s="155"/>
      <c r="D3234" s="155"/>
      <c r="E3234" s="155"/>
      <c r="F3234" s="29"/>
      <c r="G3234" s="29"/>
      <c r="H3234" s="29"/>
      <c r="I3234" s="29"/>
      <c r="J3234" s="29"/>
      <c r="K3234" s="155"/>
      <c r="L3234" s="155"/>
      <c r="M3234" s="155"/>
      <c r="N3234" s="155"/>
      <c r="O3234" s="155"/>
      <c r="P3234" s="155"/>
      <c r="Q3234" s="28"/>
      <c r="R3234" s="29"/>
      <c r="S3234" s="27"/>
      <c r="T3234" s="27"/>
      <c r="U3234" s="28"/>
      <c r="V3234" s="156"/>
      <c r="W3234" s="156"/>
      <c r="X3234" s="156"/>
      <c r="Y3234" s="37"/>
      <c r="Z3234" s="37"/>
      <c r="AA3234" s="37"/>
      <c r="AB3234" s="30"/>
      <c r="AC3234" s="30"/>
      <c r="AD3234" s="31"/>
      <c r="AE3234" s="30"/>
      <c r="AF3234" s="30"/>
      <c r="AG3234" s="32"/>
      <c r="AH3234" s="30"/>
      <c r="AJ3234" s="30"/>
      <c r="AK3234" s="30"/>
      <c r="AL3234" s="30"/>
      <c r="AM3234" s="30"/>
      <c r="AN3234" s="30"/>
      <c r="AO3234" s="30"/>
      <c r="AP3234" s="30"/>
      <c r="AQ3234" s="30"/>
      <c r="AR3234" s="30"/>
      <c r="AS3234" s="30"/>
      <c r="AT3234" s="30"/>
      <c r="AU3234" s="121"/>
      <c r="AV3234" s="129"/>
      <c r="AW3234" s="129"/>
      <c r="AX3234" s="129"/>
    </row>
    <row r="3235" spans="1:50" x14ac:dyDescent="0.25">
      <c r="A3235" s="154"/>
      <c r="B3235" s="28"/>
      <c r="C3235" s="155"/>
      <c r="D3235" s="155"/>
      <c r="E3235" s="155"/>
      <c r="F3235" s="29"/>
      <c r="G3235" s="29"/>
      <c r="H3235" s="29"/>
      <c r="I3235" s="29"/>
      <c r="J3235" s="29"/>
      <c r="K3235" s="155"/>
      <c r="L3235" s="155"/>
      <c r="M3235" s="155"/>
      <c r="N3235" s="155"/>
      <c r="O3235" s="155"/>
      <c r="P3235" s="155"/>
      <c r="Q3235" s="28"/>
      <c r="R3235" s="29"/>
      <c r="S3235" s="27"/>
      <c r="T3235" s="27"/>
      <c r="U3235" s="28"/>
      <c r="V3235" s="156"/>
      <c r="W3235" s="156"/>
      <c r="X3235" s="156"/>
      <c r="Y3235" s="37"/>
      <c r="Z3235" s="37"/>
      <c r="AA3235" s="37"/>
      <c r="AB3235" s="30"/>
      <c r="AC3235" s="30"/>
      <c r="AD3235" s="31"/>
      <c r="AE3235" s="30"/>
      <c r="AF3235" s="30"/>
      <c r="AG3235" s="32"/>
      <c r="AH3235" s="30"/>
      <c r="AJ3235" s="30"/>
      <c r="AK3235" s="30"/>
      <c r="AL3235" s="30"/>
      <c r="AM3235" s="30"/>
      <c r="AN3235" s="30"/>
      <c r="AO3235" s="30"/>
      <c r="AP3235" s="30"/>
      <c r="AQ3235" s="30"/>
      <c r="AR3235" s="30"/>
      <c r="AS3235" s="30"/>
      <c r="AT3235" s="30"/>
      <c r="AU3235" s="121"/>
      <c r="AV3235" s="129"/>
      <c r="AW3235" s="129"/>
      <c r="AX3235" s="129"/>
    </row>
    <row r="3236" spans="1:50" x14ac:dyDescent="0.25">
      <c r="A3236" s="154"/>
      <c r="B3236" s="28"/>
      <c r="C3236" s="155"/>
      <c r="D3236" s="155"/>
      <c r="E3236" s="155"/>
      <c r="F3236" s="29"/>
      <c r="G3236" s="29"/>
      <c r="H3236" s="29"/>
      <c r="I3236" s="29"/>
      <c r="J3236" s="29"/>
      <c r="K3236" s="155"/>
      <c r="L3236" s="155"/>
      <c r="M3236" s="155"/>
      <c r="N3236" s="155"/>
      <c r="O3236" s="155"/>
      <c r="P3236" s="155"/>
      <c r="Q3236" s="28"/>
      <c r="R3236" s="29"/>
      <c r="S3236" s="27"/>
      <c r="T3236" s="27"/>
      <c r="U3236" s="28"/>
      <c r="V3236" s="156"/>
      <c r="W3236" s="156"/>
      <c r="X3236" s="156"/>
      <c r="Y3236" s="37"/>
      <c r="Z3236" s="37"/>
      <c r="AA3236" s="37"/>
      <c r="AB3236" s="30"/>
      <c r="AC3236" s="30"/>
      <c r="AD3236" s="31"/>
      <c r="AE3236" s="30"/>
      <c r="AF3236" s="30"/>
      <c r="AG3236" s="32"/>
      <c r="AH3236" s="30"/>
      <c r="AJ3236" s="30"/>
      <c r="AK3236" s="30"/>
      <c r="AL3236" s="30"/>
      <c r="AM3236" s="30"/>
      <c r="AN3236" s="30"/>
      <c r="AO3236" s="30"/>
      <c r="AP3236" s="30"/>
      <c r="AQ3236" s="30"/>
      <c r="AR3236" s="30"/>
      <c r="AS3236" s="30"/>
      <c r="AT3236" s="30"/>
      <c r="AU3236" s="121"/>
      <c r="AV3236" s="129"/>
      <c r="AW3236" s="129"/>
      <c r="AX3236" s="129"/>
    </row>
    <row r="3237" spans="1:50" x14ac:dyDescent="0.25">
      <c r="A3237" s="154"/>
      <c r="B3237" s="28"/>
      <c r="C3237" s="155"/>
      <c r="D3237" s="155"/>
      <c r="E3237" s="155"/>
      <c r="F3237" s="29"/>
      <c r="G3237" s="29"/>
      <c r="H3237" s="29"/>
      <c r="I3237" s="29"/>
      <c r="J3237" s="29"/>
      <c r="K3237" s="155"/>
      <c r="L3237" s="155"/>
      <c r="M3237" s="155"/>
      <c r="N3237" s="155"/>
      <c r="O3237" s="155"/>
      <c r="P3237" s="155"/>
      <c r="Q3237" s="28"/>
      <c r="R3237" s="29"/>
      <c r="S3237" s="27"/>
      <c r="T3237" s="27"/>
      <c r="U3237" s="28"/>
      <c r="V3237" s="156"/>
      <c r="W3237" s="156"/>
      <c r="X3237" s="156"/>
      <c r="Y3237" s="37"/>
      <c r="Z3237" s="37"/>
      <c r="AA3237" s="37"/>
      <c r="AB3237" s="30"/>
      <c r="AC3237" s="30"/>
      <c r="AD3237" s="31"/>
      <c r="AE3237" s="30"/>
      <c r="AF3237" s="30"/>
      <c r="AG3237" s="32"/>
      <c r="AH3237" s="30"/>
      <c r="AJ3237" s="30"/>
      <c r="AK3237" s="30"/>
      <c r="AL3237" s="30"/>
      <c r="AM3237" s="30"/>
      <c r="AN3237" s="30"/>
      <c r="AO3237" s="30"/>
      <c r="AP3237" s="30"/>
      <c r="AQ3237" s="30"/>
      <c r="AR3237" s="30"/>
      <c r="AS3237" s="30"/>
      <c r="AT3237" s="30"/>
      <c r="AU3237" s="121"/>
      <c r="AV3237" s="129"/>
      <c r="AW3237" s="129"/>
      <c r="AX3237" s="129"/>
    </row>
    <row r="3238" spans="1:50" x14ac:dyDescent="0.25">
      <c r="A3238" s="154"/>
      <c r="B3238" s="28"/>
      <c r="C3238" s="155"/>
      <c r="D3238" s="155"/>
      <c r="E3238" s="155"/>
      <c r="F3238" s="29"/>
      <c r="G3238" s="29"/>
      <c r="H3238" s="29"/>
      <c r="I3238" s="29"/>
      <c r="J3238" s="29"/>
      <c r="K3238" s="155"/>
      <c r="L3238" s="155"/>
      <c r="M3238" s="155"/>
      <c r="N3238" s="155"/>
      <c r="O3238" s="155"/>
      <c r="P3238" s="155"/>
      <c r="Q3238" s="28"/>
      <c r="R3238" s="29"/>
      <c r="S3238" s="27"/>
      <c r="T3238" s="27"/>
      <c r="U3238" s="28"/>
      <c r="V3238" s="156"/>
      <c r="W3238" s="156"/>
      <c r="X3238" s="156"/>
      <c r="Y3238" s="37"/>
      <c r="Z3238" s="37"/>
      <c r="AA3238" s="37"/>
      <c r="AB3238" s="30"/>
      <c r="AC3238" s="30"/>
      <c r="AD3238" s="31"/>
      <c r="AE3238" s="30"/>
      <c r="AF3238" s="30"/>
      <c r="AG3238" s="32"/>
      <c r="AH3238" s="30"/>
      <c r="AJ3238" s="30"/>
      <c r="AK3238" s="30"/>
      <c r="AL3238" s="30"/>
      <c r="AM3238" s="30"/>
      <c r="AN3238" s="30"/>
      <c r="AO3238" s="30"/>
      <c r="AP3238" s="30"/>
      <c r="AQ3238" s="30"/>
      <c r="AR3238" s="30"/>
      <c r="AS3238" s="30"/>
      <c r="AT3238" s="30"/>
      <c r="AU3238" s="121"/>
      <c r="AV3238" s="129"/>
      <c r="AW3238" s="129"/>
      <c r="AX3238" s="129"/>
    </row>
    <row r="3239" spans="1:50" x14ac:dyDescent="0.25">
      <c r="A3239" s="154"/>
      <c r="B3239" s="28"/>
      <c r="C3239" s="155"/>
      <c r="D3239" s="155"/>
      <c r="E3239" s="155"/>
      <c r="F3239" s="29"/>
      <c r="G3239" s="29"/>
      <c r="H3239" s="29"/>
      <c r="I3239" s="29"/>
      <c r="J3239" s="29"/>
      <c r="K3239" s="155"/>
      <c r="L3239" s="155"/>
      <c r="M3239" s="155"/>
      <c r="N3239" s="155"/>
      <c r="O3239" s="155"/>
      <c r="P3239" s="155"/>
      <c r="Q3239" s="28"/>
      <c r="R3239" s="29"/>
      <c r="S3239" s="27"/>
      <c r="T3239" s="27"/>
      <c r="U3239" s="28"/>
      <c r="V3239" s="156"/>
      <c r="W3239" s="156"/>
      <c r="X3239" s="156"/>
      <c r="Y3239" s="37"/>
      <c r="Z3239" s="37"/>
      <c r="AA3239" s="37"/>
      <c r="AB3239" s="30"/>
      <c r="AC3239" s="30"/>
      <c r="AD3239" s="31"/>
      <c r="AE3239" s="30"/>
      <c r="AF3239" s="30"/>
      <c r="AG3239" s="32"/>
      <c r="AH3239" s="30"/>
      <c r="AJ3239" s="30"/>
      <c r="AK3239" s="30"/>
      <c r="AL3239" s="30"/>
      <c r="AM3239" s="30"/>
      <c r="AN3239" s="30"/>
      <c r="AO3239" s="30"/>
      <c r="AP3239" s="30"/>
      <c r="AQ3239" s="30"/>
      <c r="AR3239" s="30"/>
      <c r="AS3239" s="30"/>
      <c r="AT3239" s="30"/>
      <c r="AU3239" s="121"/>
      <c r="AV3239" s="129"/>
      <c r="AW3239" s="129"/>
      <c r="AX3239" s="129"/>
    </row>
    <row r="3240" spans="1:50" x14ac:dyDescent="0.25">
      <c r="A3240" s="154"/>
      <c r="B3240" s="28"/>
      <c r="C3240" s="155"/>
      <c r="D3240" s="155"/>
      <c r="E3240" s="155"/>
      <c r="F3240" s="29"/>
      <c r="G3240" s="29"/>
      <c r="H3240" s="29"/>
      <c r="I3240" s="29"/>
      <c r="J3240" s="29"/>
      <c r="K3240" s="155"/>
      <c r="L3240" s="155"/>
      <c r="M3240" s="155"/>
      <c r="N3240" s="155"/>
      <c r="O3240" s="155"/>
      <c r="P3240" s="155"/>
      <c r="Q3240" s="28"/>
      <c r="R3240" s="29"/>
      <c r="S3240" s="27"/>
      <c r="T3240" s="27"/>
      <c r="U3240" s="28"/>
      <c r="V3240" s="156"/>
      <c r="W3240" s="156"/>
      <c r="X3240" s="156"/>
      <c r="Y3240" s="37"/>
      <c r="Z3240" s="37"/>
      <c r="AA3240" s="37"/>
      <c r="AB3240" s="30"/>
      <c r="AC3240" s="30"/>
      <c r="AD3240" s="31"/>
      <c r="AE3240" s="30"/>
      <c r="AF3240" s="30"/>
      <c r="AG3240" s="32"/>
      <c r="AH3240" s="30"/>
      <c r="AJ3240" s="30"/>
      <c r="AK3240" s="30"/>
      <c r="AL3240" s="30"/>
      <c r="AM3240" s="30"/>
      <c r="AN3240" s="30"/>
      <c r="AO3240" s="30"/>
      <c r="AP3240" s="30"/>
      <c r="AQ3240" s="30"/>
      <c r="AR3240" s="30"/>
      <c r="AS3240" s="30"/>
      <c r="AT3240" s="30"/>
      <c r="AU3240" s="121"/>
      <c r="AV3240" s="129"/>
      <c r="AW3240" s="129"/>
      <c r="AX3240" s="129"/>
    </row>
    <row r="3241" spans="1:50" x14ac:dyDescent="0.25">
      <c r="A3241" s="154"/>
      <c r="B3241" s="28"/>
      <c r="C3241" s="155"/>
      <c r="D3241" s="155"/>
      <c r="E3241" s="155"/>
      <c r="F3241" s="29"/>
      <c r="G3241" s="29"/>
      <c r="H3241" s="29"/>
      <c r="I3241" s="29"/>
      <c r="J3241" s="29"/>
      <c r="K3241" s="155"/>
      <c r="L3241" s="155"/>
      <c r="M3241" s="155"/>
      <c r="N3241" s="155"/>
      <c r="O3241" s="155"/>
      <c r="P3241" s="155"/>
      <c r="Q3241" s="28"/>
      <c r="R3241" s="29"/>
      <c r="S3241" s="27"/>
      <c r="T3241" s="27"/>
      <c r="U3241" s="28"/>
      <c r="V3241" s="156"/>
      <c r="W3241" s="156"/>
      <c r="X3241" s="156"/>
      <c r="Y3241" s="37"/>
      <c r="Z3241" s="37"/>
      <c r="AA3241" s="37"/>
      <c r="AB3241" s="30"/>
      <c r="AC3241" s="30"/>
      <c r="AD3241" s="31"/>
      <c r="AE3241" s="30"/>
      <c r="AF3241" s="30"/>
      <c r="AG3241" s="32"/>
      <c r="AH3241" s="30"/>
      <c r="AJ3241" s="30"/>
      <c r="AK3241" s="30"/>
      <c r="AL3241" s="30"/>
      <c r="AM3241" s="30"/>
      <c r="AN3241" s="30"/>
      <c r="AO3241" s="30"/>
      <c r="AP3241" s="30"/>
      <c r="AQ3241" s="30"/>
      <c r="AR3241" s="30"/>
      <c r="AS3241" s="30"/>
      <c r="AT3241" s="30"/>
      <c r="AU3241" s="121"/>
      <c r="AV3241" s="129"/>
      <c r="AW3241" s="129"/>
      <c r="AX3241" s="129"/>
    </row>
    <row r="3242" spans="1:50" x14ac:dyDescent="0.25">
      <c r="A3242" s="154"/>
      <c r="B3242" s="28"/>
      <c r="C3242" s="155"/>
      <c r="D3242" s="155"/>
      <c r="E3242" s="155"/>
      <c r="F3242" s="29"/>
      <c r="G3242" s="29"/>
      <c r="H3242" s="29"/>
      <c r="I3242" s="29"/>
      <c r="J3242" s="29"/>
      <c r="K3242" s="155"/>
      <c r="L3242" s="155"/>
      <c r="M3242" s="155"/>
      <c r="N3242" s="155"/>
      <c r="O3242" s="155"/>
      <c r="P3242" s="155"/>
      <c r="Q3242" s="28"/>
      <c r="R3242" s="29"/>
      <c r="S3242" s="27"/>
      <c r="T3242" s="27"/>
      <c r="U3242" s="28"/>
      <c r="V3242" s="156"/>
      <c r="W3242" s="156"/>
      <c r="X3242" s="156"/>
      <c r="Y3242" s="37"/>
      <c r="Z3242" s="37"/>
      <c r="AA3242" s="37"/>
      <c r="AB3242" s="30"/>
      <c r="AC3242" s="30"/>
      <c r="AD3242" s="31"/>
      <c r="AE3242" s="30"/>
      <c r="AF3242" s="30"/>
      <c r="AG3242" s="32"/>
      <c r="AH3242" s="30"/>
      <c r="AJ3242" s="30"/>
      <c r="AK3242" s="30"/>
      <c r="AL3242" s="30"/>
      <c r="AM3242" s="30"/>
      <c r="AN3242" s="30"/>
      <c r="AO3242" s="30"/>
      <c r="AP3242" s="30"/>
      <c r="AQ3242" s="30"/>
      <c r="AR3242" s="30"/>
      <c r="AS3242" s="30"/>
      <c r="AT3242" s="30"/>
      <c r="AU3242" s="121"/>
      <c r="AV3242" s="129"/>
      <c r="AW3242" s="129"/>
      <c r="AX3242" s="129"/>
    </row>
    <row r="3243" spans="1:50" x14ac:dyDescent="0.25">
      <c r="A3243" s="154"/>
      <c r="B3243" s="28"/>
      <c r="C3243" s="155"/>
      <c r="D3243" s="155"/>
      <c r="E3243" s="155"/>
      <c r="F3243" s="29"/>
      <c r="G3243" s="29"/>
      <c r="H3243" s="29"/>
      <c r="I3243" s="29"/>
      <c r="J3243" s="29"/>
      <c r="K3243" s="155"/>
      <c r="L3243" s="155"/>
      <c r="M3243" s="155"/>
      <c r="N3243" s="155"/>
      <c r="O3243" s="155"/>
      <c r="P3243" s="155"/>
      <c r="Q3243" s="28"/>
      <c r="R3243" s="29"/>
      <c r="S3243" s="27"/>
      <c r="T3243" s="27"/>
      <c r="U3243" s="28"/>
      <c r="V3243" s="156"/>
      <c r="W3243" s="156"/>
      <c r="X3243" s="156"/>
      <c r="Y3243" s="37"/>
      <c r="Z3243" s="37"/>
      <c r="AA3243" s="37"/>
      <c r="AB3243" s="30"/>
      <c r="AC3243" s="30"/>
      <c r="AD3243" s="31"/>
      <c r="AE3243" s="30"/>
      <c r="AF3243" s="30"/>
      <c r="AG3243" s="32"/>
      <c r="AH3243" s="30"/>
      <c r="AJ3243" s="30"/>
      <c r="AK3243" s="30"/>
      <c r="AL3243" s="30"/>
      <c r="AM3243" s="30"/>
      <c r="AN3243" s="30"/>
      <c r="AO3243" s="30"/>
      <c r="AP3243" s="30"/>
      <c r="AQ3243" s="30"/>
      <c r="AR3243" s="30"/>
      <c r="AS3243" s="30"/>
      <c r="AT3243" s="30"/>
      <c r="AU3243" s="121"/>
      <c r="AV3243" s="129"/>
      <c r="AW3243" s="129"/>
      <c r="AX3243" s="129"/>
    </row>
    <row r="3244" spans="1:50" x14ac:dyDescent="0.25">
      <c r="A3244" s="154"/>
      <c r="B3244" s="28"/>
      <c r="C3244" s="155"/>
      <c r="D3244" s="155"/>
      <c r="E3244" s="155"/>
      <c r="F3244" s="29"/>
      <c r="G3244" s="29"/>
      <c r="H3244" s="29"/>
      <c r="I3244" s="29"/>
      <c r="J3244" s="29"/>
      <c r="K3244" s="155"/>
      <c r="L3244" s="155"/>
      <c r="M3244" s="155"/>
      <c r="N3244" s="155"/>
      <c r="O3244" s="155"/>
      <c r="P3244" s="155"/>
      <c r="Q3244" s="28"/>
      <c r="R3244" s="29"/>
      <c r="S3244" s="27"/>
      <c r="T3244" s="27"/>
      <c r="U3244" s="28"/>
      <c r="V3244" s="156"/>
      <c r="W3244" s="156"/>
      <c r="X3244" s="156"/>
      <c r="Y3244" s="37"/>
      <c r="Z3244" s="37"/>
      <c r="AA3244" s="37"/>
      <c r="AB3244" s="30"/>
      <c r="AC3244" s="30"/>
      <c r="AD3244" s="31"/>
      <c r="AE3244" s="30"/>
      <c r="AF3244" s="30"/>
      <c r="AG3244" s="32"/>
      <c r="AH3244" s="30"/>
      <c r="AJ3244" s="30"/>
      <c r="AK3244" s="30"/>
      <c r="AL3244" s="30"/>
      <c r="AM3244" s="30"/>
      <c r="AN3244" s="30"/>
      <c r="AO3244" s="30"/>
      <c r="AP3244" s="30"/>
      <c r="AQ3244" s="30"/>
      <c r="AR3244" s="30"/>
      <c r="AS3244" s="30"/>
      <c r="AT3244" s="30"/>
      <c r="AU3244" s="121"/>
      <c r="AV3244" s="129"/>
      <c r="AW3244" s="129"/>
      <c r="AX3244" s="129"/>
    </row>
    <row r="3245" spans="1:50" x14ac:dyDescent="0.25">
      <c r="A3245" s="154"/>
      <c r="B3245" s="28"/>
      <c r="C3245" s="155"/>
      <c r="D3245" s="155"/>
      <c r="E3245" s="155"/>
      <c r="F3245" s="29"/>
      <c r="G3245" s="29"/>
      <c r="H3245" s="29"/>
      <c r="I3245" s="29"/>
      <c r="J3245" s="29"/>
      <c r="K3245" s="155"/>
      <c r="L3245" s="155"/>
      <c r="M3245" s="155"/>
      <c r="N3245" s="155"/>
      <c r="O3245" s="155"/>
      <c r="P3245" s="155"/>
      <c r="Q3245" s="28"/>
      <c r="R3245" s="29"/>
      <c r="S3245" s="27"/>
      <c r="T3245" s="27"/>
      <c r="U3245" s="28"/>
      <c r="V3245" s="156"/>
      <c r="W3245" s="156"/>
      <c r="X3245" s="156"/>
      <c r="Y3245" s="37"/>
      <c r="Z3245" s="37"/>
      <c r="AA3245" s="37"/>
      <c r="AB3245" s="30"/>
      <c r="AC3245" s="30"/>
      <c r="AD3245" s="31"/>
      <c r="AE3245" s="30"/>
      <c r="AF3245" s="30"/>
      <c r="AG3245" s="32"/>
      <c r="AH3245" s="30"/>
      <c r="AJ3245" s="30"/>
      <c r="AK3245" s="30"/>
      <c r="AL3245" s="30"/>
      <c r="AM3245" s="30"/>
      <c r="AN3245" s="30"/>
      <c r="AO3245" s="30"/>
      <c r="AP3245" s="30"/>
      <c r="AQ3245" s="30"/>
      <c r="AR3245" s="30"/>
      <c r="AS3245" s="30"/>
      <c r="AT3245" s="30"/>
      <c r="AU3245" s="121"/>
      <c r="AV3245" s="129"/>
      <c r="AW3245" s="129"/>
      <c r="AX3245" s="129"/>
    </row>
    <row r="3246" spans="1:50" x14ac:dyDescent="0.25">
      <c r="A3246" s="154"/>
      <c r="B3246" s="28"/>
      <c r="C3246" s="155"/>
      <c r="D3246" s="155"/>
      <c r="E3246" s="155"/>
      <c r="F3246" s="29"/>
      <c r="G3246" s="29"/>
      <c r="H3246" s="29"/>
      <c r="I3246" s="29"/>
      <c r="J3246" s="29"/>
      <c r="K3246" s="155"/>
      <c r="L3246" s="155"/>
      <c r="M3246" s="155"/>
      <c r="N3246" s="155"/>
      <c r="O3246" s="155"/>
      <c r="P3246" s="155"/>
      <c r="Q3246" s="28"/>
      <c r="R3246" s="29"/>
      <c r="S3246" s="27"/>
      <c r="T3246" s="27"/>
      <c r="U3246" s="28"/>
      <c r="V3246" s="156"/>
      <c r="W3246" s="156"/>
      <c r="X3246" s="156"/>
      <c r="Y3246" s="37"/>
      <c r="Z3246" s="37"/>
      <c r="AA3246" s="37"/>
      <c r="AB3246" s="30"/>
      <c r="AC3246" s="30"/>
      <c r="AD3246" s="31"/>
      <c r="AE3246" s="30"/>
      <c r="AF3246" s="30"/>
      <c r="AG3246" s="32"/>
      <c r="AH3246" s="30"/>
      <c r="AJ3246" s="30"/>
      <c r="AK3246" s="30"/>
      <c r="AL3246" s="30"/>
      <c r="AM3246" s="30"/>
      <c r="AN3246" s="30"/>
      <c r="AO3246" s="30"/>
      <c r="AP3246" s="30"/>
      <c r="AQ3246" s="30"/>
      <c r="AR3246" s="30"/>
      <c r="AS3246" s="30"/>
      <c r="AT3246" s="30"/>
      <c r="AU3246" s="121"/>
      <c r="AV3246" s="129"/>
      <c r="AW3246" s="129"/>
      <c r="AX3246" s="129"/>
    </row>
    <row r="3247" spans="1:50" x14ac:dyDescent="0.25">
      <c r="A3247" s="154"/>
      <c r="B3247" s="28"/>
      <c r="C3247" s="155"/>
      <c r="D3247" s="155"/>
      <c r="E3247" s="155"/>
      <c r="F3247" s="29"/>
      <c r="G3247" s="29"/>
      <c r="H3247" s="29"/>
      <c r="I3247" s="29"/>
      <c r="J3247" s="29"/>
      <c r="K3247" s="155"/>
      <c r="L3247" s="155"/>
      <c r="M3247" s="155"/>
      <c r="N3247" s="155"/>
      <c r="O3247" s="155"/>
      <c r="P3247" s="155"/>
      <c r="Q3247" s="28"/>
      <c r="R3247" s="29"/>
      <c r="S3247" s="27"/>
      <c r="T3247" s="27"/>
      <c r="U3247" s="28"/>
      <c r="V3247" s="156"/>
      <c r="W3247" s="156"/>
      <c r="X3247" s="156"/>
      <c r="Y3247" s="37"/>
      <c r="Z3247" s="37"/>
      <c r="AA3247" s="37"/>
      <c r="AB3247" s="30"/>
      <c r="AC3247" s="30"/>
      <c r="AD3247" s="31"/>
      <c r="AE3247" s="30"/>
      <c r="AF3247" s="30"/>
      <c r="AG3247" s="32"/>
      <c r="AH3247" s="30"/>
      <c r="AJ3247" s="30"/>
      <c r="AK3247" s="30"/>
      <c r="AL3247" s="30"/>
      <c r="AM3247" s="30"/>
      <c r="AN3247" s="30"/>
      <c r="AO3247" s="30"/>
      <c r="AP3247" s="30"/>
      <c r="AQ3247" s="30"/>
      <c r="AR3247" s="30"/>
      <c r="AS3247" s="30"/>
      <c r="AT3247" s="30"/>
      <c r="AU3247" s="121"/>
      <c r="AV3247" s="129"/>
      <c r="AW3247" s="129"/>
      <c r="AX3247" s="129"/>
    </row>
    <row r="3248" spans="1:50" x14ac:dyDescent="0.25">
      <c r="A3248" s="154"/>
      <c r="B3248" s="28"/>
      <c r="C3248" s="155"/>
      <c r="D3248" s="155"/>
      <c r="E3248" s="155"/>
      <c r="F3248" s="29"/>
      <c r="G3248" s="29"/>
      <c r="H3248" s="29"/>
      <c r="I3248" s="29"/>
      <c r="J3248" s="29"/>
      <c r="K3248" s="155"/>
      <c r="L3248" s="155"/>
      <c r="M3248" s="155"/>
      <c r="N3248" s="155"/>
      <c r="O3248" s="155"/>
      <c r="P3248" s="155"/>
      <c r="Q3248" s="28"/>
      <c r="R3248" s="29"/>
      <c r="S3248" s="27"/>
      <c r="T3248" s="27"/>
      <c r="U3248" s="28"/>
      <c r="V3248" s="156"/>
      <c r="W3248" s="156"/>
      <c r="X3248" s="156"/>
      <c r="Y3248" s="37"/>
      <c r="Z3248" s="37"/>
      <c r="AA3248" s="37"/>
      <c r="AB3248" s="30"/>
      <c r="AC3248" s="30"/>
      <c r="AD3248" s="31"/>
      <c r="AE3248" s="30"/>
      <c r="AF3248" s="30"/>
      <c r="AG3248" s="32"/>
      <c r="AH3248" s="30"/>
      <c r="AJ3248" s="30"/>
      <c r="AK3248" s="30"/>
      <c r="AL3248" s="30"/>
      <c r="AM3248" s="30"/>
      <c r="AN3248" s="30"/>
      <c r="AO3248" s="30"/>
      <c r="AP3248" s="30"/>
      <c r="AQ3248" s="30"/>
      <c r="AR3248" s="30"/>
      <c r="AS3248" s="30"/>
      <c r="AT3248" s="30"/>
      <c r="AU3248" s="121"/>
      <c r="AV3248" s="129"/>
      <c r="AW3248" s="129"/>
      <c r="AX3248" s="129"/>
    </row>
    <row r="3249" spans="1:50" x14ac:dyDescent="0.25">
      <c r="A3249" s="154"/>
      <c r="B3249" s="28"/>
      <c r="C3249" s="155"/>
      <c r="D3249" s="155"/>
      <c r="E3249" s="155"/>
      <c r="F3249" s="29"/>
      <c r="G3249" s="29"/>
      <c r="H3249" s="29"/>
      <c r="I3249" s="29"/>
      <c r="J3249" s="29"/>
      <c r="K3249" s="155"/>
      <c r="L3249" s="155"/>
      <c r="M3249" s="155"/>
      <c r="N3249" s="155"/>
      <c r="O3249" s="155"/>
      <c r="P3249" s="155"/>
      <c r="Q3249" s="28"/>
      <c r="R3249" s="29"/>
      <c r="S3249" s="27"/>
      <c r="T3249" s="27"/>
      <c r="U3249" s="28"/>
      <c r="V3249" s="156"/>
      <c r="W3249" s="156"/>
      <c r="X3249" s="156"/>
      <c r="Y3249" s="37"/>
      <c r="Z3249" s="37"/>
      <c r="AA3249" s="37"/>
      <c r="AB3249" s="30"/>
      <c r="AC3249" s="30"/>
      <c r="AD3249" s="31"/>
      <c r="AE3249" s="30"/>
      <c r="AF3249" s="30"/>
      <c r="AG3249" s="32"/>
      <c r="AH3249" s="30"/>
      <c r="AJ3249" s="30"/>
      <c r="AK3249" s="30"/>
      <c r="AL3249" s="30"/>
      <c r="AM3249" s="30"/>
      <c r="AN3249" s="30"/>
      <c r="AO3249" s="30"/>
      <c r="AP3249" s="30"/>
      <c r="AQ3249" s="30"/>
      <c r="AR3249" s="30"/>
      <c r="AS3249" s="30"/>
      <c r="AT3249" s="30"/>
      <c r="AU3249" s="121"/>
      <c r="AV3249" s="129"/>
      <c r="AW3249" s="129"/>
      <c r="AX3249" s="129"/>
    </row>
    <row r="3250" spans="1:50" x14ac:dyDescent="0.25">
      <c r="A3250" s="154"/>
      <c r="B3250" s="28"/>
      <c r="C3250" s="155"/>
      <c r="D3250" s="155"/>
      <c r="E3250" s="155"/>
      <c r="F3250" s="29"/>
      <c r="G3250" s="29"/>
      <c r="H3250" s="29"/>
      <c r="I3250" s="29"/>
      <c r="J3250" s="29"/>
      <c r="K3250" s="155"/>
      <c r="L3250" s="155"/>
      <c r="M3250" s="155"/>
      <c r="N3250" s="155"/>
      <c r="O3250" s="155"/>
      <c r="P3250" s="155"/>
      <c r="Q3250" s="28"/>
      <c r="R3250" s="29"/>
      <c r="S3250" s="27"/>
      <c r="T3250" s="27"/>
      <c r="U3250" s="28"/>
      <c r="V3250" s="156"/>
      <c r="W3250" s="156"/>
      <c r="X3250" s="156"/>
      <c r="Y3250" s="37"/>
      <c r="Z3250" s="37"/>
      <c r="AA3250" s="37"/>
      <c r="AB3250" s="30"/>
      <c r="AC3250" s="30"/>
      <c r="AD3250" s="31"/>
      <c r="AE3250" s="30"/>
      <c r="AF3250" s="30"/>
      <c r="AG3250" s="32"/>
      <c r="AH3250" s="30"/>
      <c r="AJ3250" s="30"/>
      <c r="AK3250" s="30"/>
      <c r="AL3250" s="30"/>
      <c r="AM3250" s="30"/>
      <c r="AN3250" s="30"/>
      <c r="AO3250" s="30"/>
      <c r="AP3250" s="30"/>
      <c r="AQ3250" s="30"/>
      <c r="AR3250" s="30"/>
      <c r="AS3250" s="30"/>
      <c r="AT3250" s="30"/>
      <c r="AU3250" s="121"/>
      <c r="AV3250" s="129"/>
      <c r="AW3250" s="129"/>
      <c r="AX3250" s="129"/>
    </row>
    <row r="3251" spans="1:50" x14ac:dyDescent="0.25">
      <c r="A3251" s="154"/>
      <c r="B3251" s="28"/>
      <c r="C3251" s="155"/>
      <c r="D3251" s="155"/>
      <c r="E3251" s="155"/>
      <c r="F3251" s="29"/>
      <c r="G3251" s="29"/>
      <c r="H3251" s="29"/>
      <c r="I3251" s="29"/>
      <c r="J3251" s="29"/>
      <c r="K3251" s="155"/>
      <c r="L3251" s="155"/>
      <c r="M3251" s="155"/>
      <c r="N3251" s="155"/>
      <c r="O3251" s="155"/>
      <c r="P3251" s="155"/>
      <c r="Q3251" s="28"/>
      <c r="R3251" s="29"/>
      <c r="S3251" s="27"/>
      <c r="T3251" s="27"/>
      <c r="U3251" s="28"/>
      <c r="V3251" s="156"/>
      <c r="W3251" s="156"/>
      <c r="X3251" s="156"/>
      <c r="Y3251" s="37"/>
      <c r="Z3251" s="37"/>
      <c r="AA3251" s="37"/>
      <c r="AB3251" s="30"/>
      <c r="AC3251" s="30"/>
      <c r="AD3251" s="31"/>
      <c r="AE3251" s="30"/>
      <c r="AF3251" s="30"/>
      <c r="AG3251" s="32"/>
      <c r="AH3251" s="30"/>
      <c r="AJ3251" s="30"/>
      <c r="AK3251" s="30"/>
      <c r="AL3251" s="30"/>
      <c r="AM3251" s="30"/>
      <c r="AN3251" s="30"/>
      <c r="AO3251" s="30"/>
      <c r="AP3251" s="30"/>
      <c r="AQ3251" s="30"/>
      <c r="AR3251" s="30"/>
      <c r="AS3251" s="30"/>
      <c r="AT3251" s="30"/>
      <c r="AU3251" s="121"/>
      <c r="AV3251" s="129"/>
      <c r="AW3251" s="129"/>
      <c r="AX3251" s="129"/>
    </row>
    <row r="3252" spans="1:50" x14ac:dyDescent="0.25">
      <c r="A3252" s="154"/>
      <c r="B3252" s="28"/>
      <c r="C3252" s="155"/>
      <c r="D3252" s="155"/>
      <c r="E3252" s="155"/>
      <c r="F3252" s="29"/>
      <c r="G3252" s="29"/>
      <c r="H3252" s="29"/>
      <c r="I3252" s="29"/>
      <c r="J3252" s="29"/>
      <c r="K3252" s="155"/>
      <c r="L3252" s="155"/>
      <c r="M3252" s="155"/>
      <c r="N3252" s="155"/>
      <c r="O3252" s="155"/>
      <c r="P3252" s="155"/>
      <c r="Q3252" s="28"/>
      <c r="R3252" s="29"/>
      <c r="S3252" s="27"/>
      <c r="T3252" s="27"/>
      <c r="U3252" s="28"/>
      <c r="V3252" s="156"/>
      <c r="W3252" s="156"/>
      <c r="X3252" s="156"/>
      <c r="Y3252" s="37"/>
      <c r="Z3252" s="37"/>
      <c r="AA3252" s="37"/>
      <c r="AB3252" s="30"/>
      <c r="AC3252" s="30"/>
      <c r="AD3252" s="31"/>
      <c r="AE3252" s="30"/>
      <c r="AF3252" s="30"/>
      <c r="AG3252" s="32"/>
      <c r="AH3252" s="30"/>
      <c r="AJ3252" s="30"/>
      <c r="AK3252" s="30"/>
      <c r="AL3252" s="30"/>
      <c r="AM3252" s="30"/>
      <c r="AN3252" s="30"/>
      <c r="AO3252" s="30"/>
      <c r="AP3252" s="30"/>
      <c r="AQ3252" s="30"/>
      <c r="AR3252" s="30"/>
      <c r="AS3252" s="30"/>
      <c r="AT3252" s="30"/>
      <c r="AU3252" s="121"/>
      <c r="AV3252" s="129"/>
      <c r="AW3252" s="129"/>
      <c r="AX3252" s="129"/>
    </row>
    <row r="3253" spans="1:50" x14ac:dyDescent="0.25">
      <c r="A3253" s="154"/>
      <c r="B3253" s="28"/>
      <c r="C3253" s="155"/>
      <c r="D3253" s="155"/>
      <c r="E3253" s="155"/>
      <c r="F3253" s="29"/>
      <c r="G3253" s="29"/>
      <c r="H3253" s="29"/>
      <c r="I3253" s="29"/>
      <c r="J3253" s="29"/>
      <c r="K3253" s="155"/>
      <c r="L3253" s="155"/>
      <c r="M3253" s="155"/>
      <c r="N3253" s="155"/>
      <c r="O3253" s="155"/>
      <c r="P3253" s="155"/>
      <c r="Q3253" s="28"/>
      <c r="R3253" s="29"/>
      <c r="S3253" s="27"/>
      <c r="T3253" s="27"/>
      <c r="U3253" s="28"/>
      <c r="V3253" s="156"/>
      <c r="W3253" s="156"/>
      <c r="X3253" s="156"/>
      <c r="Y3253" s="37"/>
      <c r="Z3253" s="37"/>
      <c r="AA3253" s="37"/>
      <c r="AB3253" s="30"/>
      <c r="AC3253" s="30"/>
      <c r="AD3253" s="31"/>
      <c r="AE3253" s="30"/>
      <c r="AF3253" s="30"/>
      <c r="AG3253" s="32"/>
      <c r="AH3253" s="30"/>
      <c r="AJ3253" s="30"/>
      <c r="AK3253" s="30"/>
      <c r="AL3253" s="30"/>
      <c r="AM3253" s="30"/>
      <c r="AN3253" s="30"/>
      <c r="AO3253" s="30"/>
      <c r="AP3253" s="30"/>
      <c r="AQ3253" s="30"/>
      <c r="AR3253" s="30"/>
      <c r="AS3253" s="30"/>
      <c r="AT3253" s="30"/>
      <c r="AU3253" s="121"/>
      <c r="AV3253" s="129"/>
      <c r="AW3253" s="129"/>
      <c r="AX3253" s="129"/>
    </row>
    <row r="3254" spans="1:50" x14ac:dyDescent="0.25">
      <c r="A3254" s="154"/>
      <c r="B3254" s="28"/>
      <c r="C3254" s="155"/>
      <c r="D3254" s="155"/>
      <c r="E3254" s="155"/>
      <c r="F3254" s="29"/>
      <c r="G3254" s="29"/>
      <c r="H3254" s="29"/>
      <c r="I3254" s="29"/>
      <c r="J3254" s="29"/>
      <c r="K3254" s="155"/>
      <c r="L3254" s="155"/>
      <c r="M3254" s="155"/>
      <c r="N3254" s="155"/>
      <c r="O3254" s="155"/>
      <c r="P3254" s="155"/>
      <c r="Q3254" s="28"/>
      <c r="R3254" s="29"/>
      <c r="S3254" s="27"/>
      <c r="T3254" s="27"/>
      <c r="U3254" s="28"/>
      <c r="V3254" s="156"/>
      <c r="W3254" s="156"/>
      <c r="X3254" s="156"/>
      <c r="Y3254" s="37"/>
      <c r="Z3254" s="37"/>
      <c r="AA3254" s="37"/>
      <c r="AB3254" s="30"/>
      <c r="AC3254" s="30"/>
      <c r="AD3254" s="31"/>
      <c r="AE3254" s="30"/>
      <c r="AF3254" s="30"/>
      <c r="AG3254" s="32"/>
      <c r="AH3254" s="30"/>
      <c r="AJ3254" s="30"/>
      <c r="AK3254" s="30"/>
      <c r="AL3254" s="30"/>
      <c r="AM3254" s="30"/>
      <c r="AN3254" s="30"/>
      <c r="AO3254" s="30"/>
      <c r="AP3254" s="30"/>
      <c r="AQ3254" s="30"/>
      <c r="AR3254" s="30"/>
      <c r="AS3254" s="30"/>
      <c r="AT3254" s="30"/>
      <c r="AU3254" s="121"/>
      <c r="AV3254" s="129"/>
      <c r="AW3254" s="129"/>
      <c r="AX3254" s="129"/>
    </row>
    <row r="3255" spans="1:50" x14ac:dyDescent="0.25">
      <c r="A3255" s="154"/>
      <c r="B3255" s="28"/>
      <c r="C3255" s="155"/>
      <c r="D3255" s="155"/>
      <c r="E3255" s="155"/>
      <c r="F3255" s="29"/>
      <c r="G3255" s="29"/>
      <c r="H3255" s="29"/>
      <c r="I3255" s="29"/>
      <c r="J3255" s="29"/>
      <c r="K3255" s="155"/>
      <c r="L3255" s="155"/>
      <c r="M3255" s="155"/>
      <c r="N3255" s="155"/>
      <c r="O3255" s="155"/>
      <c r="P3255" s="155"/>
      <c r="Q3255" s="28"/>
      <c r="R3255" s="29"/>
      <c r="S3255" s="27"/>
      <c r="T3255" s="27"/>
      <c r="U3255" s="28"/>
      <c r="V3255" s="156"/>
      <c r="W3255" s="156"/>
      <c r="X3255" s="156"/>
      <c r="Y3255" s="37"/>
      <c r="Z3255" s="37"/>
      <c r="AA3255" s="37"/>
      <c r="AB3255" s="30"/>
      <c r="AC3255" s="30"/>
      <c r="AD3255" s="31"/>
      <c r="AE3255" s="30"/>
      <c r="AF3255" s="30"/>
      <c r="AG3255" s="32"/>
      <c r="AH3255" s="30"/>
      <c r="AJ3255" s="30"/>
      <c r="AK3255" s="30"/>
      <c r="AL3255" s="30"/>
      <c r="AM3255" s="30"/>
      <c r="AN3255" s="30"/>
      <c r="AO3255" s="30"/>
      <c r="AP3255" s="30"/>
      <c r="AQ3255" s="30"/>
      <c r="AR3255" s="30"/>
      <c r="AS3255" s="30"/>
      <c r="AT3255" s="30"/>
      <c r="AU3255" s="121"/>
      <c r="AV3255" s="129"/>
      <c r="AW3255" s="129"/>
      <c r="AX3255" s="129"/>
    </row>
    <row r="3256" spans="1:50" x14ac:dyDescent="0.25">
      <c r="A3256" s="154"/>
      <c r="B3256" s="28"/>
      <c r="C3256" s="155"/>
      <c r="D3256" s="155"/>
      <c r="E3256" s="155"/>
      <c r="F3256" s="29"/>
      <c r="G3256" s="29"/>
      <c r="H3256" s="29"/>
      <c r="I3256" s="29"/>
      <c r="J3256" s="29"/>
      <c r="K3256" s="155"/>
      <c r="L3256" s="155"/>
      <c r="M3256" s="155"/>
      <c r="N3256" s="155"/>
      <c r="O3256" s="155"/>
      <c r="P3256" s="155"/>
      <c r="Q3256" s="28"/>
      <c r="R3256" s="29"/>
      <c r="S3256" s="27"/>
      <c r="T3256" s="27"/>
      <c r="U3256" s="28"/>
      <c r="V3256" s="156"/>
      <c r="W3256" s="156"/>
      <c r="X3256" s="156"/>
      <c r="Y3256" s="37"/>
      <c r="Z3256" s="37"/>
      <c r="AA3256" s="37"/>
      <c r="AB3256" s="30"/>
      <c r="AC3256" s="30"/>
      <c r="AD3256" s="31"/>
      <c r="AE3256" s="30"/>
      <c r="AF3256" s="30"/>
      <c r="AG3256" s="32"/>
      <c r="AH3256" s="30"/>
      <c r="AJ3256" s="30"/>
      <c r="AK3256" s="30"/>
      <c r="AL3256" s="30"/>
      <c r="AM3256" s="30"/>
      <c r="AN3256" s="30"/>
      <c r="AO3256" s="30"/>
      <c r="AP3256" s="30"/>
      <c r="AQ3256" s="30"/>
      <c r="AR3256" s="30"/>
      <c r="AS3256" s="30"/>
      <c r="AT3256" s="30"/>
      <c r="AU3256" s="121"/>
      <c r="AV3256" s="129"/>
      <c r="AW3256" s="129"/>
      <c r="AX3256" s="129"/>
    </row>
    <row r="3257" spans="1:50" x14ac:dyDescent="0.25">
      <c r="A3257" s="154"/>
      <c r="B3257" s="28"/>
      <c r="C3257" s="155"/>
      <c r="D3257" s="155"/>
      <c r="E3257" s="155"/>
      <c r="F3257" s="29"/>
      <c r="G3257" s="29"/>
      <c r="H3257" s="29"/>
      <c r="I3257" s="29"/>
      <c r="J3257" s="29"/>
      <c r="K3257" s="155"/>
      <c r="L3257" s="155"/>
      <c r="M3257" s="155"/>
      <c r="N3257" s="155"/>
      <c r="O3257" s="155"/>
      <c r="P3257" s="155"/>
      <c r="Q3257" s="28"/>
      <c r="R3257" s="29"/>
      <c r="S3257" s="27"/>
      <c r="T3257" s="27"/>
      <c r="U3257" s="28"/>
      <c r="V3257" s="156"/>
      <c r="W3257" s="156"/>
      <c r="X3257" s="156"/>
      <c r="Y3257" s="37"/>
      <c r="Z3257" s="37"/>
      <c r="AA3257" s="37"/>
      <c r="AB3257" s="30"/>
      <c r="AC3257" s="30"/>
      <c r="AD3257" s="31"/>
      <c r="AE3257" s="30"/>
      <c r="AF3257" s="30"/>
      <c r="AG3257" s="32"/>
      <c r="AH3257" s="30"/>
      <c r="AJ3257" s="30"/>
      <c r="AK3257" s="30"/>
      <c r="AL3257" s="30"/>
      <c r="AM3257" s="30"/>
      <c r="AN3257" s="30"/>
      <c r="AO3257" s="30"/>
      <c r="AP3257" s="30"/>
      <c r="AQ3257" s="30"/>
      <c r="AR3257" s="30"/>
      <c r="AS3257" s="30"/>
      <c r="AT3257" s="30"/>
      <c r="AU3257" s="121"/>
      <c r="AV3257" s="129"/>
      <c r="AW3257" s="129"/>
      <c r="AX3257" s="129"/>
    </row>
    <row r="3258" spans="1:50" x14ac:dyDescent="0.25">
      <c r="A3258" s="154"/>
      <c r="B3258" s="28"/>
      <c r="C3258" s="155"/>
      <c r="D3258" s="155"/>
      <c r="E3258" s="155"/>
      <c r="F3258" s="29"/>
      <c r="G3258" s="29"/>
      <c r="H3258" s="29"/>
      <c r="I3258" s="29"/>
      <c r="J3258" s="29"/>
      <c r="K3258" s="155"/>
      <c r="L3258" s="155"/>
      <c r="M3258" s="155"/>
      <c r="N3258" s="155"/>
      <c r="O3258" s="155"/>
      <c r="P3258" s="155"/>
      <c r="Q3258" s="28"/>
      <c r="R3258" s="29"/>
      <c r="S3258" s="27"/>
      <c r="T3258" s="27"/>
      <c r="U3258" s="28"/>
      <c r="V3258" s="156"/>
      <c r="W3258" s="156"/>
      <c r="X3258" s="156"/>
      <c r="Y3258" s="37"/>
      <c r="Z3258" s="37"/>
      <c r="AA3258" s="37"/>
      <c r="AB3258" s="30"/>
      <c r="AC3258" s="30"/>
      <c r="AD3258" s="31"/>
      <c r="AE3258" s="30"/>
      <c r="AF3258" s="30"/>
      <c r="AG3258" s="32"/>
      <c r="AH3258" s="30"/>
      <c r="AJ3258" s="30"/>
      <c r="AK3258" s="30"/>
      <c r="AL3258" s="30"/>
      <c r="AM3258" s="30"/>
      <c r="AN3258" s="30"/>
      <c r="AO3258" s="30"/>
      <c r="AP3258" s="30"/>
      <c r="AQ3258" s="30"/>
      <c r="AR3258" s="30"/>
      <c r="AS3258" s="30"/>
      <c r="AT3258" s="30"/>
      <c r="AU3258" s="121"/>
      <c r="AV3258" s="129"/>
      <c r="AW3258" s="129"/>
      <c r="AX3258" s="129"/>
    </row>
    <row r="3259" spans="1:50" x14ac:dyDescent="0.25">
      <c r="A3259" s="154"/>
      <c r="B3259" s="28"/>
      <c r="C3259" s="155"/>
      <c r="D3259" s="155"/>
      <c r="E3259" s="155"/>
      <c r="F3259" s="29"/>
      <c r="G3259" s="29"/>
      <c r="H3259" s="29"/>
      <c r="I3259" s="29"/>
      <c r="J3259" s="29"/>
      <c r="K3259" s="155"/>
      <c r="L3259" s="155"/>
      <c r="M3259" s="155"/>
      <c r="N3259" s="155"/>
      <c r="O3259" s="155"/>
      <c r="P3259" s="155"/>
      <c r="Q3259" s="28"/>
      <c r="R3259" s="29"/>
      <c r="S3259" s="27"/>
      <c r="T3259" s="27"/>
      <c r="U3259" s="28"/>
      <c r="V3259" s="156"/>
      <c r="W3259" s="156"/>
      <c r="X3259" s="156"/>
      <c r="Y3259" s="37"/>
      <c r="Z3259" s="37"/>
      <c r="AA3259" s="37"/>
      <c r="AB3259" s="30"/>
      <c r="AC3259" s="30"/>
      <c r="AD3259" s="31"/>
      <c r="AE3259" s="30"/>
      <c r="AF3259" s="30"/>
      <c r="AG3259" s="32"/>
      <c r="AH3259" s="30"/>
      <c r="AJ3259" s="30"/>
      <c r="AK3259" s="30"/>
      <c r="AL3259" s="30"/>
      <c r="AM3259" s="30"/>
      <c r="AN3259" s="30"/>
      <c r="AO3259" s="30"/>
      <c r="AP3259" s="30"/>
      <c r="AQ3259" s="30"/>
      <c r="AR3259" s="30"/>
      <c r="AS3259" s="30"/>
      <c r="AT3259" s="30"/>
      <c r="AU3259" s="121"/>
      <c r="AV3259" s="129"/>
      <c r="AW3259" s="129"/>
      <c r="AX3259" s="129"/>
    </row>
    <row r="3260" spans="1:50" x14ac:dyDescent="0.25">
      <c r="A3260" s="154"/>
      <c r="B3260" s="28"/>
      <c r="C3260" s="155"/>
      <c r="D3260" s="155"/>
      <c r="E3260" s="155"/>
      <c r="F3260" s="29"/>
      <c r="G3260" s="29"/>
      <c r="H3260" s="29"/>
      <c r="I3260" s="29"/>
      <c r="J3260" s="29"/>
      <c r="K3260" s="155"/>
      <c r="L3260" s="155"/>
      <c r="M3260" s="155"/>
      <c r="N3260" s="155"/>
      <c r="O3260" s="155"/>
      <c r="P3260" s="155"/>
      <c r="Q3260" s="28"/>
      <c r="R3260" s="29"/>
      <c r="S3260" s="27"/>
      <c r="T3260" s="27"/>
      <c r="U3260" s="28"/>
      <c r="V3260" s="156"/>
      <c r="W3260" s="156"/>
      <c r="X3260" s="156"/>
      <c r="Y3260" s="37"/>
      <c r="Z3260" s="37"/>
      <c r="AA3260" s="37"/>
      <c r="AB3260" s="30"/>
      <c r="AC3260" s="30"/>
      <c r="AD3260" s="31"/>
      <c r="AE3260" s="30"/>
      <c r="AF3260" s="30"/>
      <c r="AG3260" s="32"/>
      <c r="AH3260" s="30"/>
      <c r="AJ3260" s="30"/>
      <c r="AK3260" s="30"/>
      <c r="AL3260" s="30"/>
      <c r="AM3260" s="30"/>
      <c r="AN3260" s="30"/>
      <c r="AO3260" s="30"/>
      <c r="AP3260" s="30"/>
      <c r="AQ3260" s="30"/>
      <c r="AR3260" s="30"/>
      <c r="AS3260" s="30"/>
      <c r="AT3260" s="30"/>
      <c r="AU3260" s="121"/>
      <c r="AV3260" s="129"/>
      <c r="AW3260" s="129"/>
      <c r="AX3260" s="129"/>
    </row>
    <row r="3261" spans="1:50" x14ac:dyDescent="0.25">
      <c r="A3261" s="154"/>
      <c r="B3261" s="28"/>
      <c r="C3261" s="155"/>
      <c r="D3261" s="155"/>
      <c r="E3261" s="155"/>
      <c r="F3261" s="29"/>
      <c r="G3261" s="29"/>
      <c r="H3261" s="29"/>
      <c r="I3261" s="29"/>
      <c r="J3261" s="29"/>
      <c r="K3261" s="155"/>
      <c r="L3261" s="155"/>
      <c r="M3261" s="155"/>
      <c r="N3261" s="155"/>
      <c r="O3261" s="155"/>
      <c r="P3261" s="155"/>
      <c r="Q3261" s="28"/>
      <c r="R3261" s="29"/>
      <c r="S3261" s="27"/>
      <c r="T3261" s="27"/>
      <c r="U3261" s="28"/>
      <c r="V3261" s="156"/>
      <c r="W3261" s="156"/>
      <c r="X3261" s="156"/>
      <c r="Y3261" s="37"/>
      <c r="Z3261" s="37"/>
      <c r="AA3261" s="37"/>
      <c r="AB3261" s="30"/>
      <c r="AC3261" s="30"/>
      <c r="AD3261" s="31"/>
      <c r="AE3261" s="30"/>
      <c r="AF3261" s="30"/>
      <c r="AG3261" s="32"/>
      <c r="AH3261" s="30"/>
      <c r="AJ3261" s="30"/>
      <c r="AK3261" s="30"/>
      <c r="AL3261" s="30"/>
      <c r="AM3261" s="30"/>
      <c r="AN3261" s="30"/>
      <c r="AO3261" s="30"/>
      <c r="AP3261" s="30"/>
      <c r="AQ3261" s="30"/>
      <c r="AR3261" s="30"/>
      <c r="AS3261" s="30"/>
      <c r="AT3261" s="30"/>
      <c r="AU3261" s="121"/>
      <c r="AV3261" s="129"/>
      <c r="AW3261" s="129"/>
      <c r="AX3261" s="129"/>
    </row>
    <row r="3262" spans="1:50" x14ac:dyDescent="0.25">
      <c r="A3262" s="154"/>
      <c r="B3262" s="28"/>
      <c r="C3262" s="155"/>
      <c r="D3262" s="155"/>
      <c r="E3262" s="155"/>
      <c r="F3262" s="29"/>
      <c r="G3262" s="29"/>
      <c r="H3262" s="29"/>
      <c r="I3262" s="29"/>
      <c r="J3262" s="29"/>
      <c r="K3262" s="155"/>
      <c r="L3262" s="155"/>
      <c r="M3262" s="155"/>
      <c r="N3262" s="155"/>
      <c r="O3262" s="155"/>
      <c r="P3262" s="155"/>
      <c r="Q3262" s="28"/>
      <c r="R3262" s="29"/>
      <c r="S3262" s="27"/>
      <c r="T3262" s="27"/>
      <c r="U3262" s="28"/>
      <c r="V3262" s="156"/>
      <c r="W3262" s="156"/>
      <c r="X3262" s="156"/>
      <c r="Y3262" s="37"/>
      <c r="Z3262" s="37"/>
      <c r="AA3262" s="37"/>
      <c r="AB3262" s="30"/>
      <c r="AC3262" s="30"/>
      <c r="AD3262" s="31"/>
      <c r="AE3262" s="30"/>
      <c r="AF3262" s="30"/>
      <c r="AG3262" s="32"/>
      <c r="AH3262" s="30"/>
      <c r="AJ3262" s="30"/>
      <c r="AK3262" s="30"/>
      <c r="AL3262" s="30"/>
      <c r="AM3262" s="30"/>
      <c r="AN3262" s="30"/>
      <c r="AO3262" s="30"/>
      <c r="AP3262" s="30"/>
      <c r="AQ3262" s="30"/>
      <c r="AR3262" s="30"/>
      <c r="AS3262" s="30"/>
      <c r="AT3262" s="30"/>
      <c r="AU3262" s="121"/>
      <c r="AV3262" s="129"/>
      <c r="AW3262" s="129"/>
      <c r="AX3262" s="129"/>
    </row>
    <row r="3263" spans="1:50" x14ac:dyDescent="0.25">
      <c r="A3263" s="154"/>
      <c r="B3263" s="28"/>
      <c r="C3263" s="155"/>
      <c r="D3263" s="155"/>
      <c r="E3263" s="155"/>
      <c r="F3263" s="29"/>
      <c r="G3263" s="29"/>
      <c r="H3263" s="29"/>
      <c r="I3263" s="29"/>
      <c r="J3263" s="29"/>
      <c r="K3263" s="155"/>
      <c r="L3263" s="155"/>
      <c r="M3263" s="155"/>
      <c r="N3263" s="155"/>
      <c r="O3263" s="155"/>
      <c r="P3263" s="155"/>
      <c r="Q3263" s="28"/>
      <c r="R3263" s="29"/>
      <c r="S3263" s="27"/>
      <c r="T3263" s="27"/>
      <c r="U3263" s="28"/>
      <c r="V3263" s="156"/>
      <c r="W3263" s="156"/>
      <c r="X3263" s="156"/>
      <c r="Y3263" s="37"/>
      <c r="Z3263" s="37"/>
      <c r="AA3263" s="37"/>
      <c r="AB3263" s="30"/>
      <c r="AC3263" s="30"/>
      <c r="AD3263" s="31"/>
      <c r="AE3263" s="30"/>
      <c r="AF3263" s="30"/>
      <c r="AG3263" s="32"/>
      <c r="AH3263" s="30"/>
      <c r="AJ3263" s="30"/>
      <c r="AK3263" s="30"/>
      <c r="AL3263" s="30"/>
      <c r="AM3263" s="30"/>
      <c r="AN3263" s="30"/>
      <c r="AO3263" s="30"/>
      <c r="AP3263" s="30"/>
      <c r="AQ3263" s="30"/>
      <c r="AR3263" s="30"/>
      <c r="AS3263" s="30"/>
      <c r="AT3263" s="30"/>
      <c r="AU3263" s="121"/>
      <c r="AV3263" s="129"/>
      <c r="AW3263" s="129"/>
      <c r="AX3263" s="129"/>
    </row>
    <row r="3264" spans="1:50" x14ac:dyDescent="0.25">
      <c r="A3264" s="154"/>
      <c r="B3264" s="28"/>
      <c r="C3264" s="155"/>
      <c r="D3264" s="155"/>
      <c r="E3264" s="155"/>
      <c r="F3264" s="29"/>
      <c r="G3264" s="29"/>
      <c r="H3264" s="29"/>
      <c r="I3264" s="29"/>
      <c r="J3264" s="29"/>
      <c r="K3264" s="155"/>
      <c r="L3264" s="155"/>
      <c r="M3264" s="155"/>
      <c r="N3264" s="155"/>
      <c r="O3264" s="155"/>
      <c r="P3264" s="155"/>
      <c r="Q3264" s="28"/>
      <c r="R3264" s="29"/>
      <c r="S3264" s="27"/>
      <c r="T3264" s="27"/>
      <c r="U3264" s="28"/>
      <c r="V3264" s="156"/>
      <c r="W3264" s="156"/>
      <c r="X3264" s="156"/>
      <c r="Y3264" s="37"/>
      <c r="Z3264" s="37"/>
      <c r="AA3264" s="37"/>
      <c r="AB3264" s="30"/>
      <c r="AC3264" s="30"/>
      <c r="AD3264" s="31"/>
      <c r="AE3264" s="30"/>
      <c r="AF3264" s="30"/>
      <c r="AG3264" s="32"/>
      <c r="AH3264" s="30"/>
      <c r="AJ3264" s="30"/>
      <c r="AK3264" s="30"/>
      <c r="AL3264" s="30"/>
      <c r="AM3264" s="30"/>
      <c r="AN3264" s="30"/>
      <c r="AO3264" s="30"/>
      <c r="AP3264" s="30"/>
      <c r="AQ3264" s="30"/>
      <c r="AR3264" s="30"/>
      <c r="AS3264" s="30"/>
      <c r="AT3264" s="30"/>
      <c r="AU3264" s="121"/>
      <c r="AV3264" s="129"/>
      <c r="AW3264" s="129"/>
      <c r="AX3264" s="129"/>
    </row>
    <row r="3265" spans="1:50" x14ac:dyDescent="0.25">
      <c r="A3265" s="154"/>
      <c r="B3265" s="28"/>
      <c r="C3265" s="155"/>
      <c r="D3265" s="155"/>
      <c r="E3265" s="155"/>
      <c r="F3265" s="29"/>
      <c r="G3265" s="29"/>
      <c r="H3265" s="29"/>
      <c r="I3265" s="29"/>
      <c r="J3265" s="29"/>
      <c r="K3265" s="155"/>
      <c r="L3265" s="155"/>
      <c r="M3265" s="155"/>
      <c r="N3265" s="155"/>
      <c r="O3265" s="155"/>
      <c r="P3265" s="155"/>
      <c r="Q3265" s="28"/>
      <c r="R3265" s="29"/>
      <c r="S3265" s="27"/>
      <c r="T3265" s="27"/>
      <c r="U3265" s="28"/>
      <c r="V3265" s="156"/>
      <c r="W3265" s="156"/>
      <c r="X3265" s="156"/>
      <c r="Y3265" s="37"/>
      <c r="Z3265" s="37"/>
      <c r="AA3265" s="37"/>
      <c r="AB3265" s="30"/>
      <c r="AC3265" s="30"/>
      <c r="AD3265" s="31"/>
      <c r="AE3265" s="30"/>
      <c r="AF3265" s="30"/>
      <c r="AG3265" s="32"/>
      <c r="AH3265" s="30"/>
      <c r="AJ3265" s="30"/>
      <c r="AK3265" s="30"/>
      <c r="AL3265" s="30"/>
      <c r="AM3265" s="30"/>
      <c r="AN3265" s="30"/>
      <c r="AO3265" s="30"/>
      <c r="AP3265" s="30"/>
      <c r="AQ3265" s="30"/>
      <c r="AR3265" s="30"/>
      <c r="AS3265" s="30"/>
      <c r="AT3265" s="30"/>
      <c r="AU3265" s="121"/>
      <c r="AV3265" s="129"/>
      <c r="AW3265" s="129"/>
      <c r="AX3265" s="129"/>
    </row>
    <row r="3266" spans="1:50" x14ac:dyDescent="0.25">
      <c r="A3266" s="154"/>
      <c r="B3266" s="28"/>
      <c r="C3266" s="155"/>
      <c r="D3266" s="155"/>
      <c r="E3266" s="155"/>
      <c r="F3266" s="29"/>
      <c r="G3266" s="29"/>
      <c r="H3266" s="29"/>
      <c r="I3266" s="29"/>
      <c r="J3266" s="29"/>
      <c r="K3266" s="155"/>
      <c r="L3266" s="155"/>
      <c r="M3266" s="155"/>
      <c r="N3266" s="155"/>
      <c r="O3266" s="155"/>
      <c r="P3266" s="155"/>
      <c r="Q3266" s="28"/>
      <c r="R3266" s="29"/>
      <c r="S3266" s="27"/>
      <c r="T3266" s="27"/>
      <c r="U3266" s="28"/>
      <c r="V3266" s="156"/>
      <c r="W3266" s="156"/>
      <c r="X3266" s="156"/>
      <c r="Y3266" s="37"/>
      <c r="Z3266" s="37"/>
      <c r="AA3266" s="37"/>
      <c r="AB3266" s="30"/>
      <c r="AC3266" s="30"/>
      <c r="AD3266" s="31"/>
      <c r="AE3266" s="30"/>
      <c r="AF3266" s="30"/>
      <c r="AG3266" s="32"/>
      <c r="AH3266" s="30"/>
      <c r="AJ3266" s="30"/>
      <c r="AK3266" s="30"/>
      <c r="AL3266" s="30"/>
      <c r="AM3266" s="30"/>
      <c r="AN3266" s="30"/>
      <c r="AO3266" s="30"/>
      <c r="AP3266" s="30"/>
      <c r="AQ3266" s="30"/>
      <c r="AR3266" s="30"/>
      <c r="AS3266" s="30"/>
      <c r="AT3266" s="30"/>
      <c r="AU3266" s="121"/>
      <c r="AV3266" s="129"/>
      <c r="AW3266" s="129"/>
      <c r="AX3266" s="129"/>
    </row>
    <row r="3267" spans="1:50" x14ac:dyDescent="0.25">
      <c r="A3267" s="154"/>
      <c r="B3267" s="28"/>
      <c r="C3267" s="155"/>
      <c r="D3267" s="155"/>
      <c r="E3267" s="155"/>
      <c r="F3267" s="29"/>
      <c r="G3267" s="29"/>
      <c r="H3267" s="29"/>
      <c r="I3267" s="29"/>
      <c r="J3267" s="29"/>
      <c r="K3267" s="155"/>
      <c r="L3267" s="155"/>
      <c r="M3267" s="155"/>
      <c r="N3267" s="155"/>
      <c r="O3267" s="155"/>
      <c r="P3267" s="155"/>
      <c r="Q3267" s="28"/>
      <c r="R3267" s="29"/>
      <c r="S3267" s="27"/>
      <c r="T3267" s="27"/>
      <c r="U3267" s="28"/>
      <c r="V3267" s="156"/>
      <c r="W3267" s="156"/>
      <c r="X3267" s="156"/>
      <c r="Y3267" s="37"/>
      <c r="Z3267" s="37"/>
      <c r="AA3267" s="37"/>
      <c r="AB3267" s="30"/>
      <c r="AC3267" s="30"/>
      <c r="AD3267" s="31"/>
      <c r="AE3267" s="30"/>
      <c r="AF3267" s="30"/>
      <c r="AG3267" s="32"/>
      <c r="AH3267" s="30"/>
      <c r="AJ3267" s="30"/>
      <c r="AK3267" s="30"/>
      <c r="AL3267" s="30"/>
      <c r="AM3267" s="30"/>
      <c r="AN3267" s="30"/>
      <c r="AO3267" s="30"/>
      <c r="AP3267" s="30"/>
      <c r="AQ3267" s="30"/>
      <c r="AR3267" s="30"/>
      <c r="AS3267" s="30"/>
      <c r="AT3267" s="30"/>
      <c r="AU3267" s="121"/>
      <c r="AV3267" s="129"/>
      <c r="AW3267" s="129"/>
      <c r="AX3267" s="129"/>
    </row>
    <row r="3268" spans="1:50" x14ac:dyDescent="0.25">
      <c r="A3268" s="154"/>
      <c r="B3268" s="28"/>
      <c r="C3268" s="155"/>
      <c r="D3268" s="155"/>
      <c r="E3268" s="155"/>
      <c r="F3268" s="29"/>
      <c r="G3268" s="29"/>
      <c r="H3268" s="29"/>
      <c r="I3268" s="29"/>
      <c r="J3268" s="29"/>
      <c r="K3268" s="155"/>
      <c r="L3268" s="155"/>
      <c r="M3268" s="155"/>
      <c r="N3268" s="155"/>
      <c r="O3268" s="155"/>
      <c r="P3268" s="155"/>
      <c r="Q3268" s="28"/>
      <c r="R3268" s="29"/>
      <c r="S3268" s="27"/>
      <c r="T3268" s="27"/>
      <c r="U3268" s="28"/>
      <c r="V3268" s="156"/>
      <c r="W3268" s="156"/>
      <c r="X3268" s="156"/>
      <c r="Y3268" s="37"/>
      <c r="Z3268" s="37"/>
      <c r="AA3268" s="37"/>
      <c r="AB3268" s="30"/>
      <c r="AC3268" s="30"/>
      <c r="AD3268" s="31"/>
      <c r="AE3268" s="30"/>
      <c r="AF3268" s="30"/>
      <c r="AG3268" s="32"/>
      <c r="AH3268" s="30"/>
      <c r="AJ3268" s="30"/>
      <c r="AK3268" s="30"/>
      <c r="AL3268" s="30"/>
      <c r="AM3268" s="30"/>
      <c r="AN3268" s="30"/>
      <c r="AO3268" s="30"/>
      <c r="AP3268" s="30"/>
      <c r="AQ3268" s="30"/>
      <c r="AR3268" s="30"/>
      <c r="AS3268" s="30"/>
      <c r="AT3268" s="30"/>
      <c r="AU3268" s="121"/>
      <c r="AV3268" s="129"/>
      <c r="AW3268" s="129"/>
      <c r="AX3268" s="129"/>
    </row>
    <row r="3269" spans="1:50" x14ac:dyDescent="0.25">
      <c r="A3269" s="154"/>
      <c r="B3269" s="28"/>
      <c r="C3269" s="155"/>
      <c r="D3269" s="155"/>
      <c r="E3269" s="155"/>
      <c r="F3269" s="29"/>
      <c r="G3269" s="29"/>
      <c r="H3269" s="29"/>
      <c r="I3269" s="29"/>
      <c r="J3269" s="29"/>
      <c r="K3269" s="155"/>
      <c r="L3269" s="155"/>
      <c r="M3269" s="155"/>
      <c r="N3269" s="155"/>
      <c r="O3269" s="155"/>
      <c r="P3269" s="155"/>
      <c r="Q3269" s="28"/>
      <c r="R3269" s="29"/>
      <c r="S3269" s="27"/>
      <c r="T3269" s="27"/>
      <c r="U3269" s="28"/>
      <c r="V3269" s="156"/>
      <c r="W3269" s="156"/>
      <c r="X3269" s="156"/>
      <c r="Y3269" s="37"/>
      <c r="Z3269" s="37"/>
      <c r="AA3269" s="37"/>
      <c r="AB3269" s="30"/>
      <c r="AC3269" s="30"/>
      <c r="AD3269" s="31"/>
      <c r="AE3269" s="30"/>
      <c r="AF3269" s="30"/>
      <c r="AG3269" s="32"/>
      <c r="AH3269" s="30"/>
      <c r="AJ3269" s="30"/>
      <c r="AK3269" s="30"/>
      <c r="AL3269" s="30"/>
      <c r="AM3269" s="30"/>
      <c r="AN3269" s="30"/>
      <c r="AO3269" s="30"/>
      <c r="AP3269" s="30"/>
      <c r="AQ3269" s="30"/>
      <c r="AR3269" s="30"/>
      <c r="AS3269" s="30"/>
      <c r="AT3269" s="30"/>
      <c r="AU3269" s="121"/>
      <c r="AV3269" s="129"/>
      <c r="AW3269" s="129"/>
      <c r="AX3269" s="129"/>
    </row>
    <row r="3270" spans="1:50" x14ac:dyDescent="0.25">
      <c r="A3270" s="154"/>
      <c r="B3270" s="28"/>
      <c r="C3270" s="155"/>
      <c r="D3270" s="155"/>
      <c r="E3270" s="155"/>
      <c r="F3270" s="29"/>
      <c r="G3270" s="29"/>
      <c r="H3270" s="29"/>
      <c r="I3270" s="29"/>
      <c r="J3270" s="29"/>
      <c r="K3270" s="155"/>
      <c r="L3270" s="155"/>
      <c r="M3270" s="155"/>
      <c r="N3270" s="155"/>
      <c r="O3270" s="155"/>
      <c r="P3270" s="155"/>
      <c r="Q3270" s="28"/>
      <c r="R3270" s="29"/>
      <c r="S3270" s="27"/>
      <c r="T3270" s="27"/>
      <c r="U3270" s="28"/>
      <c r="V3270" s="156"/>
      <c r="W3270" s="156"/>
      <c r="X3270" s="156"/>
      <c r="Y3270" s="37"/>
      <c r="Z3270" s="37"/>
      <c r="AA3270" s="37"/>
      <c r="AB3270" s="30"/>
      <c r="AC3270" s="30"/>
      <c r="AD3270" s="31"/>
      <c r="AE3270" s="30"/>
      <c r="AF3270" s="30"/>
      <c r="AG3270" s="32"/>
      <c r="AH3270" s="30"/>
      <c r="AJ3270" s="30"/>
      <c r="AK3270" s="30"/>
      <c r="AL3270" s="30"/>
      <c r="AM3270" s="30"/>
      <c r="AN3270" s="30"/>
      <c r="AO3270" s="30"/>
      <c r="AP3270" s="30"/>
      <c r="AQ3270" s="30"/>
      <c r="AR3270" s="30"/>
      <c r="AS3270" s="30"/>
      <c r="AT3270" s="30"/>
      <c r="AU3270" s="121"/>
      <c r="AV3270" s="129"/>
      <c r="AW3270" s="129"/>
      <c r="AX3270" s="129"/>
    </row>
    <row r="3271" spans="1:50" x14ac:dyDescent="0.25">
      <c r="A3271" s="154"/>
      <c r="B3271" s="28"/>
      <c r="C3271" s="155"/>
      <c r="D3271" s="155"/>
      <c r="E3271" s="155"/>
      <c r="F3271" s="29"/>
      <c r="G3271" s="29"/>
      <c r="H3271" s="29"/>
      <c r="I3271" s="29"/>
      <c r="J3271" s="29"/>
      <c r="K3271" s="155"/>
      <c r="L3271" s="155"/>
      <c r="M3271" s="155"/>
      <c r="N3271" s="155"/>
      <c r="O3271" s="155"/>
      <c r="P3271" s="155"/>
      <c r="Q3271" s="28"/>
      <c r="R3271" s="29"/>
      <c r="S3271" s="27"/>
      <c r="T3271" s="27"/>
      <c r="U3271" s="28"/>
      <c r="V3271" s="156"/>
      <c r="W3271" s="156"/>
      <c r="X3271" s="156"/>
      <c r="Y3271" s="37"/>
      <c r="Z3271" s="37"/>
      <c r="AA3271" s="37"/>
      <c r="AB3271" s="30"/>
      <c r="AC3271" s="30"/>
      <c r="AD3271" s="31"/>
      <c r="AE3271" s="30"/>
      <c r="AF3271" s="30"/>
      <c r="AG3271" s="32"/>
      <c r="AH3271" s="30"/>
      <c r="AJ3271" s="30"/>
      <c r="AK3271" s="30"/>
      <c r="AL3271" s="30"/>
      <c r="AM3271" s="30"/>
      <c r="AN3271" s="30"/>
      <c r="AO3271" s="30"/>
      <c r="AP3271" s="30"/>
      <c r="AQ3271" s="30"/>
      <c r="AR3271" s="30"/>
      <c r="AS3271" s="30"/>
      <c r="AT3271" s="30"/>
      <c r="AU3271" s="121"/>
      <c r="AV3271" s="129"/>
      <c r="AW3271" s="129"/>
      <c r="AX3271" s="129"/>
    </row>
    <row r="3272" spans="1:50" x14ac:dyDescent="0.25">
      <c r="A3272" s="154"/>
      <c r="B3272" s="28"/>
      <c r="C3272" s="155"/>
      <c r="D3272" s="155"/>
      <c r="E3272" s="155"/>
      <c r="F3272" s="29"/>
      <c r="G3272" s="29"/>
      <c r="H3272" s="29"/>
      <c r="I3272" s="29"/>
      <c r="J3272" s="29"/>
      <c r="K3272" s="155"/>
      <c r="L3272" s="155"/>
      <c r="M3272" s="155"/>
      <c r="N3272" s="155"/>
      <c r="O3272" s="155"/>
      <c r="P3272" s="155"/>
      <c r="Q3272" s="28"/>
      <c r="R3272" s="29"/>
      <c r="S3272" s="27"/>
      <c r="T3272" s="27"/>
      <c r="U3272" s="28"/>
      <c r="V3272" s="156"/>
      <c r="W3272" s="156"/>
      <c r="X3272" s="156"/>
      <c r="Y3272" s="37"/>
      <c r="Z3272" s="37"/>
      <c r="AA3272" s="37"/>
      <c r="AB3272" s="30"/>
      <c r="AC3272" s="30"/>
      <c r="AD3272" s="31"/>
      <c r="AE3272" s="30"/>
      <c r="AF3272" s="30"/>
      <c r="AG3272" s="32"/>
      <c r="AH3272" s="30"/>
      <c r="AJ3272" s="30"/>
      <c r="AK3272" s="30"/>
      <c r="AL3272" s="30"/>
      <c r="AM3272" s="30"/>
      <c r="AN3272" s="30"/>
      <c r="AO3272" s="30"/>
      <c r="AP3272" s="30"/>
      <c r="AQ3272" s="30"/>
      <c r="AR3272" s="30"/>
      <c r="AS3272" s="30"/>
      <c r="AT3272" s="30"/>
      <c r="AU3272" s="121"/>
      <c r="AV3272" s="129"/>
      <c r="AW3272" s="129"/>
      <c r="AX3272" s="129"/>
    </row>
    <row r="3273" spans="1:50" x14ac:dyDescent="0.25">
      <c r="A3273" s="154"/>
      <c r="B3273" s="28"/>
      <c r="C3273" s="155"/>
      <c r="D3273" s="155"/>
      <c r="E3273" s="155"/>
      <c r="F3273" s="29"/>
      <c r="G3273" s="29"/>
      <c r="H3273" s="29"/>
      <c r="I3273" s="29"/>
      <c r="J3273" s="29"/>
      <c r="K3273" s="155"/>
      <c r="L3273" s="155"/>
      <c r="M3273" s="155"/>
      <c r="N3273" s="155"/>
      <c r="O3273" s="155"/>
      <c r="P3273" s="155"/>
      <c r="Q3273" s="28"/>
      <c r="R3273" s="29"/>
      <c r="S3273" s="27"/>
      <c r="T3273" s="27"/>
      <c r="U3273" s="28"/>
      <c r="V3273" s="156"/>
      <c r="W3273" s="156"/>
      <c r="X3273" s="156"/>
      <c r="Y3273" s="37"/>
      <c r="Z3273" s="37"/>
      <c r="AA3273" s="37"/>
      <c r="AB3273" s="30"/>
      <c r="AC3273" s="30"/>
      <c r="AD3273" s="31"/>
      <c r="AE3273" s="30"/>
      <c r="AF3273" s="30"/>
      <c r="AG3273" s="32"/>
      <c r="AH3273" s="30"/>
      <c r="AJ3273" s="30"/>
      <c r="AK3273" s="30"/>
      <c r="AL3273" s="30"/>
      <c r="AM3273" s="30"/>
      <c r="AN3273" s="30"/>
      <c r="AO3273" s="30"/>
      <c r="AP3273" s="30"/>
      <c r="AQ3273" s="30"/>
      <c r="AR3273" s="30"/>
      <c r="AS3273" s="30"/>
      <c r="AT3273" s="30"/>
      <c r="AU3273" s="121"/>
      <c r="AV3273" s="129"/>
      <c r="AW3273" s="129"/>
      <c r="AX3273" s="129"/>
    </row>
    <row r="3274" spans="1:50" x14ac:dyDescent="0.25">
      <c r="A3274" s="154"/>
      <c r="B3274" s="28"/>
      <c r="C3274" s="155"/>
      <c r="D3274" s="155"/>
      <c r="E3274" s="155"/>
      <c r="F3274" s="29"/>
      <c r="G3274" s="29"/>
      <c r="H3274" s="29"/>
      <c r="I3274" s="29"/>
      <c r="J3274" s="29"/>
      <c r="K3274" s="155"/>
      <c r="L3274" s="155"/>
      <c r="M3274" s="155"/>
      <c r="N3274" s="155"/>
      <c r="O3274" s="155"/>
      <c r="P3274" s="155"/>
      <c r="Q3274" s="28"/>
      <c r="R3274" s="29"/>
      <c r="S3274" s="27"/>
      <c r="T3274" s="27"/>
      <c r="U3274" s="28"/>
      <c r="V3274" s="156"/>
      <c r="W3274" s="156"/>
      <c r="X3274" s="156"/>
      <c r="Y3274" s="37"/>
      <c r="Z3274" s="37"/>
      <c r="AA3274" s="37"/>
      <c r="AB3274" s="30"/>
      <c r="AC3274" s="30"/>
      <c r="AD3274" s="31"/>
      <c r="AE3274" s="30"/>
      <c r="AF3274" s="30"/>
      <c r="AG3274" s="32"/>
      <c r="AH3274" s="30"/>
      <c r="AJ3274" s="30"/>
      <c r="AK3274" s="30"/>
      <c r="AL3274" s="30"/>
      <c r="AM3274" s="30"/>
      <c r="AN3274" s="30"/>
      <c r="AO3274" s="30"/>
      <c r="AP3274" s="30"/>
      <c r="AQ3274" s="30"/>
      <c r="AR3274" s="30"/>
      <c r="AS3274" s="30"/>
      <c r="AT3274" s="30"/>
      <c r="AU3274" s="121"/>
      <c r="AV3274" s="129"/>
      <c r="AW3274" s="129"/>
      <c r="AX3274" s="129"/>
    </row>
    <row r="3275" spans="1:50" x14ac:dyDescent="0.25">
      <c r="A3275" s="154"/>
      <c r="B3275" s="28"/>
      <c r="C3275" s="155"/>
      <c r="D3275" s="155"/>
      <c r="E3275" s="155"/>
      <c r="F3275" s="29"/>
      <c r="G3275" s="29"/>
      <c r="H3275" s="29"/>
      <c r="I3275" s="29"/>
      <c r="J3275" s="29"/>
      <c r="K3275" s="155"/>
      <c r="L3275" s="155"/>
      <c r="M3275" s="155"/>
      <c r="N3275" s="155"/>
      <c r="O3275" s="155"/>
      <c r="P3275" s="155"/>
      <c r="Q3275" s="28"/>
      <c r="R3275" s="29"/>
      <c r="S3275" s="27"/>
      <c r="T3275" s="27"/>
      <c r="U3275" s="28"/>
      <c r="V3275" s="156"/>
      <c r="W3275" s="156"/>
      <c r="X3275" s="156"/>
      <c r="Y3275" s="37"/>
      <c r="Z3275" s="37"/>
      <c r="AA3275" s="37"/>
      <c r="AB3275" s="30"/>
      <c r="AC3275" s="30"/>
      <c r="AD3275" s="31"/>
      <c r="AE3275" s="30"/>
      <c r="AF3275" s="30"/>
      <c r="AG3275" s="32"/>
      <c r="AH3275" s="30"/>
      <c r="AJ3275" s="30"/>
      <c r="AK3275" s="30"/>
      <c r="AL3275" s="30"/>
      <c r="AM3275" s="30"/>
      <c r="AN3275" s="30"/>
      <c r="AO3275" s="30"/>
      <c r="AP3275" s="30"/>
      <c r="AQ3275" s="30"/>
      <c r="AR3275" s="30"/>
      <c r="AS3275" s="30"/>
      <c r="AT3275" s="30"/>
      <c r="AU3275" s="121"/>
      <c r="AV3275" s="129"/>
      <c r="AW3275" s="129"/>
      <c r="AX3275" s="129"/>
    </row>
    <row r="3276" spans="1:50" x14ac:dyDescent="0.25">
      <c r="A3276" s="154"/>
      <c r="B3276" s="28"/>
      <c r="C3276" s="155"/>
      <c r="D3276" s="155"/>
      <c r="E3276" s="155"/>
      <c r="F3276" s="29"/>
      <c r="G3276" s="29"/>
      <c r="H3276" s="29"/>
      <c r="I3276" s="29"/>
      <c r="J3276" s="29"/>
      <c r="K3276" s="155"/>
      <c r="L3276" s="155"/>
      <c r="M3276" s="155"/>
      <c r="N3276" s="155"/>
      <c r="O3276" s="155"/>
      <c r="P3276" s="155"/>
      <c r="Q3276" s="28"/>
      <c r="R3276" s="29"/>
      <c r="S3276" s="27"/>
      <c r="T3276" s="27"/>
      <c r="U3276" s="28"/>
      <c r="V3276" s="156"/>
      <c r="W3276" s="156"/>
      <c r="X3276" s="156"/>
      <c r="Y3276" s="37"/>
      <c r="Z3276" s="37"/>
      <c r="AA3276" s="37"/>
      <c r="AB3276" s="30"/>
      <c r="AC3276" s="30"/>
      <c r="AD3276" s="31"/>
      <c r="AE3276" s="30"/>
      <c r="AF3276" s="30"/>
      <c r="AG3276" s="32"/>
      <c r="AH3276" s="30"/>
      <c r="AJ3276" s="30"/>
      <c r="AK3276" s="30"/>
      <c r="AL3276" s="30"/>
      <c r="AM3276" s="30"/>
      <c r="AN3276" s="30"/>
      <c r="AO3276" s="30"/>
      <c r="AP3276" s="30"/>
      <c r="AQ3276" s="30"/>
      <c r="AR3276" s="30"/>
      <c r="AS3276" s="30"/>
      <c r="AT3276" s="30"/>
      <c r="AU3276" s="121"/>
      <c r="AV3276" s="129"/>
      <c r="AW3276" s="129"/>
      <c r="AX3276" s="129"/>
    </row>
    <row r="3277" spans="1:50" x14ac:dyDescent="0.25">
      <c r="A3277" s="154"/>
      <c r="B3277" s="28"/>
      <c r="C3277" s="155"/>
      <c r="D3277" s="155"/>
      <c r="E3277" s="155"/>
      <c r="F3277" s="29"/>
      <c r="G3277" s="29"/>
      <c r="H3277" s="29"/>
      <c r="I3277" s="29"/>
      <c r="J3277" s="29"/>
      <c r="K3277" s="155"/>
      <c r="L3277" s="155"/>
      <c r="M3277" s="155"/>
      <c r="N3277" s="155"/>
      <c r="O3277" s="155"/>
      <c r="P3277" s="155"/>
      <c r="Q3277" s="28"/>
      <c r="R3277" s="29"/>
      <c r="S3277" s="27"/>
      <c r="T3277" s="27"/>
      <c r="U3277" s="28"/>
      <c r="V3277" s="156"/>
      <c r="W3277" s="156"/>
      <c r="X3277" s="156"/>
      <c r="Y3277" s="37"/>
      <c r="Z3277" s="37"/>
      <c r="AA3277" s="37"/>
      <c r="AB3277" s="30"/>
      <c r="AC3277" s="30"/>
      <c r="AD3277" s="31"/>
      <c r="AE3277" s="30"/>
      <c r="AF3277" s="30"/>
      <c r="AG3277" s="32"/>
      <c r="AH3277" s="30"/>
      <c r="AJ3277" s="30"/>
      <c r="AK3277" s="30"/>
      <c r="AL3277" s="30"/>
      <c r="AM3277" s="30"/>
      <c r="AN3277" s="30"/>
      <c r="AO3277" s="30"/>
      <c r="AP3277" s="30"/>
      <c r="AQ3277" s="30"/>
      <c r="AR3277" s="30"/>
      <c r="AS3277" s="30"/>
      <c r="AT3277" s="30"/>
      <c r="AU3277" s="121"/>
      <c r="AV3277" s="129"/>
      <c r="AW3277" s="129"/>
      <c r="AX3277" s="129"/>
    </row>
    <row r="3278" spans="1:50" x14ac:dyDescent="0.25">
      <c r="A3278" s="154"/>
      <c r="B3278" s="28"/>
      <c r="C3278" s="155"/>
      <c r="D3278" s="155"/>
      <c r="E3278" s="155"/>
      <c r="F3278" s="29"/>
      <c r="G3278" s="29"/>
      <c r="H3278" s="29"/>
      <c r="I3278" s="29"/>
      <c r="J3278" s="29"/>
      <c r="K3278" s="155"/>
      <c r="L3278" s="155"/>
      <c r="M3278" s="155"/>
      <c r="N3278" s="155"/>
      <c r="O3278" s="155"/>
      <c r="P3278" s="155"/>
      <c r="Q3278" s="28"/>
      <c r="R3278" s="29"/>
      <c r="S3278" s="27"/>
      <c r="T3278" s="27"/>
      <c r="U3278" s="28"/>
      <c r="V3278" s="156"/>
      <c r="W3278" s="156"/>
      <c r="X3278" s="156"/>
      <c r="Y3278" s="37"/>
      <c r="Z3278" s="37"/>
      <c r="AA3278" s="37"/>
      <c r="AB3278" s="30"/>
      <c r="AC3278" s="30"/>
      <c r="AD3278" s="31"/>
      <c r="AE3278" s="30"/>
      <c r="AF3278" s="30"/>
      <c r="AG3278" s="32"/>
      <c r="AH3278" s="30"/>
      <c r="AJ3278" s="30"/>
      <c r="AK3278" s="30"/>
      <c r="AL3278" s="30"/>
      <c r="AM3278" s="30"/>
      <c r="AN3278" s="30"/>
      <c r="AO3278" s="30"/>
      <c r="AP3278" s="30"/>
      <c r="AQ3278" s="30"/>
      <c r="AR3278" s="30"/>
      <c r="AS3278" s="30"/>
      <c r="AT3278" s="30"/>
      <c r="AU3278" s="121"/>
      <c r="AV3278" s="129"/>
      <c r="AW3278" s="129"/>
      <c r="AX3278" s="129"/>
    </row>
    <row r="3279" spans="1:50" x14ac:dyDescent="0.25">
      <c r="A3279" s="154"/>
      <c r="B3279" s="28"/>
      <c r="C3279" s="155"/>
      <c r="D3279" s="155"/>
      <c r="E3279" s="155"/>
      <c r="F3279" s="29"/>
      <c r="G3279" s="29"/>
      <c r="H3279" s="29"/>
      <c r="I3279" s="29"/>
      <c r="J3279" s="29"/>
      <c r="K3279" s="155"/>
      <c r="L3279" s="155"/>
      <c r="M3279" s="155"/>
      <c r="N3279" s="155"/>
      <c r="O3279" s="155"/>
      <c r="P3279" s="155"/>
      <c r="Q3279" s="28"/>
      <c r="R3279" s="29"/>
      <c r="S3279" s="27"/>
      <c r="T3279" s="27"/>
      <c r="U3279" s="28"/>
      <c r="V3279" s="156"/>
      <c r="W3279" s="156"/>
      <c r="X3279" s="156"/>
      <c r="Y3279" s="37"/>
      <c r="Z3279" s="37"/>
      <c r="AA3279" s="37"/>
      <c r="AB3279" s="30"/>
      <c r="AC3279" s="30"/>
      <c r="AD3279" s="31"/>
      <c r="AE3279" s="30"/>
      <c r="AF3279" s="30"/>
      <c r="AG3279" s="32"/>
      <c r="AH3279" s="30"/>
      <c r="AJ3279" s="30"/>
      <c r="AK3279" s="30"/>
      <c r="AL3279" s="30"/>
      <c r="AM3279" s="30"/>
      <c r="AN3279" s="30"/>
      <c r="AO3279" s="30"/>
      <c r="AP3279" s="30"/>
      <c r="AQ3279" s="30"/>
      <c r="AR3279" s="30"/>
      <c r="AS3279" s="30"/>
      <c r="AT3279" s="30"/>
      <c r="AU3279" s="121"/>
      <c r="AV3279" s="129"/>
      <c r="AW3279" s="129"/>
      <c r="AX3279" s="129"/>
    </row>
    <row r="3280" spans="1:50" x14ac:dyDescent="0.25">
      <c r="A3280" s="154"/>
      <c r="B3280" s="28"/>
      <c r="C3280" s="155"/>
      <c r="D3280" s="155"/>
      <c r="E3280" s="155"/>
      <c r="F3280" s="29"/>
      <c r="G3280" s="29"/>
      <c r="H3280" s="29"/>
      <c r="I3280" s="29"/>
      <c r="J3280" s="29"/>
      <c r="K3280" s="155"/>
      <c r="L3280" s="155"/>
      <c r="M3280" s="155"/>
      <c r="N3280" s="155"/>
      <c r="O3280" s="155"/>
      <c r="P3280" s="155"/>
      <c r="Q3280" s="28"/>
      <c r="R3280" s="29"/>
      <c r="S3280" s="27"/>
      <c r="T3280" s="27"/>
      <c r="U3280" s="28"/>
      <c r="V3280" s="156"/>
      <c r="W3280" s="156"/>
      <c r="X3280" s="156"/>
      <c r="Y3280" s="37"/>
      <c r="Z3280" s="37"/>
      <c r="AA3280" s="37"/>
      <c r="AB3280" s="30"/>
      <c r="AC3280" s="30"/>
      <c r="AD3280" s="31"/>
      <c r="AE3280" s="30"/>
      <c r="AF3280" s="30"/>
      <c r="AG3280" s="32"/>
      <c r="AH3280" s="30"/>
      <c r="AJ3280" s="30"/>
      <c r="AK3280" s="30"/>
      <c r="AL3280" s="30"/>
      <c r="AM3280" s="30"/>
      <c r="AN3280" s="30"/>
      <c r="AO3280" s="30"/>
      <c r="AP3280" s="30"/>
      <c r="AQ3280" s="30"/>
      <c r="AR3280" s="30"/>
      <c r="AS3280" s="30"/>
      <c r="AT3280" s="30"/>
      <c r="AU3280" s="121"/>
      <c r="AV3280" s="129"/>
      <c r="AW3280" s="129"/>
      <c r="AX3280" s="129"/>
    </row>
    <row r="3281" spans="1:50" x14ac:dyDescent="0.25">
      <c r="A3281" s="154"/>
      <c r="B3281" s="28"/>
      <c r="C3281" s="155"/>
      <c r="D3281" s="155"/>
      <c r="E3281" s="155"/>
      <c r="F3281" s="29"/>
      <c r="G3281" s="29"/>
      <c r="H3281" s="29"/>
      <c r="I3281" s="29"/>
      <c r="J3281" s="29"/>
      <c r="K3281" s="155"/>
      <c r="L3281" s="155"/>
      <c r="M3281" s="155"/>
      <c r="N3281" s="155"/>
      <c r="O3281" s="155"/>
      <c r="P3281" s="155"/>
      <c r="Q3281" s="28"/>
      <c r="R3281" s="29"/>
      <c r="S3281" s="27"/>
      <c r="T3281" s="27"/>
      <c r="U3281" s="28"/>
      <c r="V3281" s="156"/>
      <c r="W3281" s="156"/>
      <c r="X3281" s="156"/>
      <c r="Y3281" s="37"/>
      <c r="Z3281" s="37"/>
      <c r="AA3281" s="37"/>
      <c r="AB3281" s="30"/>
      <c r="AC3281" s="30"/>
      <c r="AD3281" s="31"/>
      <c r="AE3281" s="30"/>
      <c r="AF3281" s="30"/>
      <c r="AG3281" s="32"/>
      <c r="AH3281" s="30"/>
      <c r="AJ3281" s="30"/>
      <c r="AK3281" s="30"/>
      <c r="AL3281" s="30"/>
      <c r="AM3281" s="30"/>
      <c r="AN3281" s="30"/>
      <c r="AO3281" s="30"/>
      <c r="AP3281" s="30"/>
      <c r="AQ3281" s="30"/>
      <c r="AR3281" s="30"/>
      <c r="AS3281" s="30"/>
      <c r="AT3281" s="30"/>
      <c r="AU3281" s="121"/>
      <c r="AV3281" s="129"/>
      <c r="AW3281" s="129"/>
      <c r="AX3281" s="129"/>
    </row>
    <row r="3282" spans="1:50" x14ac:dyDescent="0.25">
      <c r="A3282" s="154"/>
      <c r="B3282" s="28"/>
      <c r="C3282" s="155"/>
      <c r="D3282" s="155"/>
      <c r="E3282" s="155"/>
      <c r="F3282" s="29"/>
      <c r="G3282" s="29"/>
      <c r="H3282" s="29"/>
      <c r="I3282" s="29"/>
      <c r="J3282" s="29"/>
      <c r="K3282" s="155"/>
      <c r="L3282" s="155"/>
      <c r="M3282" s="155"/>
      <c r="N3282" s="155"/>
      <c r="O3282" s="155"/>
      <c r="P3282" s="155"/>
      <c r="Q3282" s="28"/>
      <c r="R3282" s="29"/>
      <c r="S3282" s="27"/>
      <c r="T3282" s="27"/>
      <c r="U3282" s="28"/>
      <c r="V3282" s="156"/>
      <c r="W3282" s="156"/>
      <c r="X3282" s="156"/>
      <c r="Y3282" s="37"/>
      <c r="Z3282" s="37"/>
      <c r="AA3282" s="37"/>
      <c r="AB3282" s="30"/>
      <c r="AC3282" s="30"/>
      <c r="AD3282" s="31"/>
      <c r="AE3282" s="30"/>
      <c r="AF3282" s="30"/>
      <c r="AG3282" s="32"/>
      <c r="AH3282" s="30"/>
      <c r="AJ3282" s="30"/>
      <c r="AK3282" s="30"/>
      <c r="AL3282" s="30"/>
      <c r="AM3282" s="30"/>
      <c r="AN3282" s="30"/>
      <c r="AO3282" s="30"/>
      <c r="AP3282" s="30"/>
      <c r="AQ3282" s="30"/>
      <c r="AR3282" s="30"/>
      <c r="AS3282" s="30"/>
      <c r="AT3282" s="30"/>
      <c r="AU3282" s="121"/>
      <c r="AV3282" s="129"/>
      <c r="AW3282" s="129"/>
      <c r="AX3282" s="129"/>
    </row>
    <row r="3283" spans="1:50" x14ac:dyDescent="0.25">
      <c r="A3283" s="154"/>
      <c r="B3283" s="28"/>
      <c r="C3283" s="155"/>
      <c r="D3283" s="155"/>
      <c r="E3283" s="155"/>
      <c r="F3283" s="29"/>
      <c r="G3283" s="29"/>
      <c r="H3283" s="29"/>
      <c r="I3283" s="29"/>
      <c r="J3283" s="29"/>
      <c r="K3283" s="155"/>
      <c r="L3283" s="155"/>
      <c r="M3283" s="155"/>
      <c r="N3283" s="155"/>
      <c r="O3283" s="155"/>
      <c r="P3283" s="155"/>
      <c r="Q3283" s="28"/>
      <c r="R3283" s="29"/>
      <c r="S3283" s="27"/>
      <c r="T3283" s="27"/>
      <c r="U3283" s="28"/>
      <c r="V3283" s="156"/>
      <c r="W3283" s="156"/>
      <c r="X3283" s="156"/>
      <c r="Y3283" s="37"/>
      <c r="Z3283" s="37"/>
      <c r="AA3283" s="37"/>
      <c r="AB3283" s="30"/>
      <c r="AC3283" s="30"/>
      <c r="AD3283" s="31"/>
      <c r="AE3283" s="30"/>
      <c r="AF3283" s="30"/>
      <c r="AG3283" s="32"/>
      <c r="AH3283" s="30"/>
      <c r="AJ3283" s="30"/>
      <c r="AK3283" s="30"/>
      <c r="AL3283" s="30"/>
      <c r="AM3283" s="30"/>
      <c r="AN3283" s="30"/>
      <c r="AO3283" s="30"/>
      <c r="AP3283" s="30"/>
      <c r="AQ3283" s="30"/>
      <c r="AR3283" s="30"/>
      <c r="AS3283" s="30"/>
      <c r="AT3283" s="30"/>
      <c r="AU3283" s="121"/>
      <c r="AV3283" s="129"/>
      <c r="AW3283" s="129"/>
      <c r="AX3283" s="129"/>
    </row>
    <row r="3284" spans="1:50" x14ac:dyDescent="0.25">
      <c r="A3284" s="154"/>
      <c r="B3284" s="28"/>
      <c r="C3284" s="155"/>
      <c r="D3284" s="155"/>
      <c r="E3284" s="155"/>
      <c r="F3284" s="29"/>
      <c r="G3284" s="29"/>
      <c r="H3284" s="29"/>
      <c r="I3284" s="29"/>
      <c r="J3284" s="29"/>
      <c r="K3284" s="155"/>
      <c r="L3284" s="155"/>
      <c r="M3284" s="155"/>
      <c r="N3284" s="155"/>
      <c r="O3284" s="155"/>
      <c r="P3284" s="155"/>
      <c r="Q3284" s="28"/>
      <c r="R3284" s="29"/>
      <c r="S3284" s="27"/>
      <c r="T3284" s="27"/>
      <c r="U3284" s="28"/>
      <c r="V3284" s="156"/>
      <c r="W3284" s="156"/>
      <c r="X3284" s="156"/>
      <c r="Y3284" s="37"/>
      <c r="Z3284" s="37"/>
      <c r="AA3284" s="37"/>
      <c r="AB3284" s="30"/>
      <c r="AC3284" s="30"/>
      <c r="AD3284" s="31"/>
      <c r="AE3284" s="30"/>
      <c r="AF3284" s="30"/>
      <c r="AG3284" s="32"/>
      <c r="AH3284" s="30"/>
      <c r="AJ3284" s="30"/>
      <c r="AK3284" s="30"/>
      <c r="AL3284" s="30"/>
      <c r="AM3284" s="30"/>
      <c r="AN3284" s="30"/>
      <c r="AO3284" s="30"/>
      <c r="AP3284" s="30"/>
      <c r="AQ3284" s="30"/>
      <c r="AR3284" s="30"/>
      <c r="AS3284" s="30"/>
      <c r="AT3284" s="30"/>
      <c r="AU3284" s="121"/>
      <c r="AV3284" s="129"/>
      <c r="AW3284" s="129"/>
      <c r="AX3284" s="129"/>
    </row>
    <row r="3285" spans="1:50" x14ac:dyDescent="0.25">
      <c r="A3285" s="154"/>
      <c r="B3285" s="28"/>
      <c r="C3285" s="155"/>
      <c r="D3285" s="155"/>
      <c r="E3285" s="155"/>
      <c r="F3285" s="29"/>
      <c r="G3285" s="29"/>
      <c r="H3285" s="29"/>
      <c r="I3285" s="29"/>
      <c r="J3285" s="29"/>
      <c r="K3285" s="155"/>
      <c r="L3285" s="155"/>
      <c r="M3285" s="155"/>
      <c r="N3285" s="155"/>
      <c r="O3285" s="155"/>
      <c r="P3285" s="155"/>
      <c r="Q3285" s="28"/>
      <c r="R3285" s="29"/>
      <c r="S3285" s="27"/>
      <c r="T3285" s="27"/>
      <c r="U3285" s="28"/>
      <c r="V3285" s="156"/>
      <c r="W3285" s="156"/>
      <c r="X3285" s="156"/>
      <c r="Y3285" s="37"/>
      <c r="Z3285" s="37"/>
      <c r="AA3285" s="37"/>
      <c r="AB3285" s="30"/>
      <c r="AC3285" s="30"/>
      <c r="AD3285" s="31"/>
      <c r="AE3285" s="30"/>
      <c r="AF3285" s="30"/>
      <c r="AG3285" s="32"/>
      <c r="AH3285" s="30"/>
      <c r="AJ3285" s="30"/>
      <c r="AK3285" s="30"/>
      <c r="AL3285" s="30"/>
      <c r="AM3285" s="30"/>
      <c r="AN3285" s="30"/>
      <c r="AO3285" s="30"/>
      <c r="AP3285" s="30"/>
      <c r="AQ3285" s="30"/>
      <c r="AR3285" s="30"/>
      <c r="AS3285" s="30"/>
      <c r="AT3285" s="30"/>
      <c r="AU3285" s="121"/>
      <c r="AV3285" s="129"/>
      <c r="AW3285" s="129"/>
      <c r="AX3285" s="129"/>
    </row>
    <row r="3286" spans="1:50" x14ac:dyDescent="0.25">
      <c r="A3286" s="154"/>
      <c r="B3286" s="28"/>
      <c r="C3286" s="155"/>
      <c r="D3286" s="155"/>
      <c r="E3286" s="155"/>
      <c r="F3286" s="29"/>
      <c r="G3286" s="29"/>
      <c r="H3286" s="29"/>
      <c r="I3286" s="29"/>
      <c r="J3286" s="29"/>
      <c r="K3286" s="155"/>
      <c r="L3286" s="155"/>
      <c r="M3286" s="155"/>
      <c r="N3286" s="155"/>
      <c r="O3286" s="155"/>
      <c r="P3286" s="155"/>
      <c r="Q3286" s="28"/>
      <c r="R3286" s="29"/>
      <c r="S3286" s="27"/>
      <c r="T3286" s="27"/>
      <c r="U3286" s="28"/>
      <c r="V3286" s="156"/>
      <c r="W3286" s="156"/>
      <c r="X3286" s="156"/>
      <c r="Y3286" s="37"/>
      <c r="Z3286" s="37"/>
      <c r="AA3286" s="37"/>
      <c r="AB3286" s="30"/>
      <c r="AC3286" s="30"/>
      <c r="AD3286" s="31"/>
      <c r="AE3286" s="30"/>
      <c r="AF3286" s="30"/>
      <c r="AG3286" s="32"/>
      <c r="AH3286" s="30"/>
      <c r="AJ3286" s="30"/>
      <c r="AK3286" s="30"/>
      <c r="AL3286" s="30"/>
      <c r="AM3286" s="30"/>
      <c r="AN3286" s="30"/>
      <c r="AO3286" s="30"/>
      <c r="AP3286" s="30"/>
      <c r="AQ3286" s="30"/>
      <c r="AR3286" s="30"/>
      <c r="AS3286" s="30"/>
      <c r="AT3286" s="30"/>
      <c r="AU3286" s="121"/>
      <c r="AV3286" s="129"/>
      <c r="AW3286" s="129"/>
      <c r="AX3286" s="129"/>
    </row>
    <row r="3287" spans="1:50" x14ac:dyDescent="0.25">
      <c r="A3287" s="154"/>
      <c r="B3287" s="28"/>
      <c r="C3287" s="155"/>
      <c r="D3287" s="155"/>
      <c r="E3287" s="155"/>
      <c r="F3287" s="29"/>
      <c r="G3287" s="29"/>
      <c r="H3287" s="29"/>
      <c r="I3287" s="29"/>
      <c r="J3287" s="29"/>
      <c r="K3287" s="155"/>
      <c r="L3287" s="155"/>
      <c r="M3287" s="155"/>
      <c r="N3287" s="155"/>
      <c r="O3287" s="155"/>
      <c r="P3287" s="155"/>
      <c r="Q3287" s="28"/>
      <c r="R3287" s="29"/>
      <c r="S3287" s="27"/>
      <c r="T3287" s="27"/>
      <c r="U3287" s="28"/>
      <c r="V3287" s="156"/>
      <c r="W3287" s="156"/>
      <c r="X3287" s="156"/>
      <c r="Y3287" s="37"/>
      <c r="Z3287" s="37"/>
      <c r="AA3287" s="37"/>
      <c r="AB3287" s="30"/>
      <c r="AC3287" s="30"/>
      <c r="AD3287" s="31"/>
      <c r="AE3287" s="30"/>
      <c r="AF3287" s="30"/>
      <c r="AG3287" s="32"/>
      <c r="AH3287" s="30"/>
      <c r="AJ3287" s="30"/>
      <c r="AK3287" s="30"/>
      <c r="AL3287" s="30"/>
      <c r="AM3287" s="30"/>
      <c r="AN3287" s="30"/>
      <c r="AO3287" s="30"/>
      <c r="AP3287" s="30"/>
      <c r="AQ3287" s="30"/>
      <c r="AR3287" s="30"/>
      <c r="AS3287" s="30"/>
      <c r="AT3287" s="30"/>
      <c r="AU3287" s="121"/>
      <c r="AV3287" s="129"/>
      <c r="AW3287" s="129"/>
      <c r="AX3287" s="129"/>
    </row>
    <row r="3288" spans="1:50" x14ac:dyDescent="0.25">
      <c r="A3288" s="154"/>
      <c r="B3288" s="28"/>
      <c r="C3288" s="155"/>
      <c r="D3288" s="155"/>
      <c r="E3288" s="155"/>
      <c r="F3288" s="29"/>
      <c r="G3288" s="29"/>
      <c r="H3288" s="29"/>
      <c r="I3288" s="29"/>
      <c r="J3288" s="29"/>
      <c r="K3288" s="155"/>
      <c r="L3288" s="155"/>
      <c r="M3288" s="155"/>
      <c r="N3288" s="155"/>
      <c r="O3288" s="155"/>
      <c r="P3288" s="155"/>
      <c r="Q3288" s="28"/>
      <c r="R3288" s="29"/>
      <c r="S3288" s="27"/>
      <c r="T3288" s="27"/>
      <c r="U3288" s="28"/>
      <c r="V3288" s="156"/>
      <c r="W3288" s="156"/>
      <c r="X3288" s="156"/>
      <c r="Y3288" s="37"/>
      <c r="Z3288" s="37"/>
      <c r="AA3288" s="37"/>
      <c r="AB3288" s="30"/>
      <c r="AC3288" s="30"/>
      <c r="AD3288" s="31"/>
      <c r="AE3288" s="30"/>
      <c r="AF3288" s="30"/>
      <c r="AG3288" s="32"/>
      <c r="AH3288" s="30"/>
      <c r="AJ3288" s="30"/>
      <c r="AK3288" s="30"/>
      <c r="AL3288" s="30"/>
      <c r="AM3288" s="30"/>
      <c r="AN3288" s="30"/>
      <c r="AO3288" s="30"/>
      <c r="AP3288" s="30"/>
      <c r="AQ3288" s="30"/>
      <c r="AR3288" s="30"/>
      <c r="AS3288" s="30"/>
      <c r="AT3288" s="30"/>
      <c r="AU3288" s="121"/>
      <c r="AV3288" s="129"/>
      <c r="AW3288" s="129"/>
      <c r="AX3288" s="129"/>
    </row>
    <row r="3289" spans="1:50" x14ac:dyDescent="0.25">
      <c r="A3289" s="154"/>
      <c r="B3289" s="28"/>
      <c r="C3289" s="155"/>
      <c r="D3289" s="155"/>
      <c r="E3289" s="155"/>
      <c r="F3289" s="29"/>
      <c r="G3289" s="29"/>
      <c r="H3289" s="29"/>
      <c r="I3289" s="29"/>
      <c r="J3289" s="29"/>
      <c r="K3289" s="155"/>
      <c r="L3289" s="155"/>
      <c r="M3289" s="155"/>
      <c r="N3289" s="155"/>
      <c r="O3289" s="155"/>
      <c r="P3289" s="155"/>
      <c r="Q3289" s="28"/>
      <c r="R3289" s="29"/>
      <c r="S3289" s="27"/>
      <c r="T3289" s="27"/>
      <c r="U3289" s="28"/>
      <c r="V3289" s="156"/>
      <c r="W3289" s="156"/>
      <c r="X3289" s="156"/>
      <c r="Y3289" s="37"/>
      <c r="Z3289" s="37"/>
      <c r="AA3289" s="37"/>
      <c r="AB3289" s="30"/>
      <c r="AC3289" s="30"/>
      <c r="AD3289" s="31"/>
      <c r="AE3289" s="30"/>
      <c r="AF3289" s="30"/>
      <c r="AG3289" s="32"/>
      <c r="AH3289" s="30"/>
      <c r="AJ3289" s="30"/>
      <c r="AK3289" s="30"/>
      <c r="AL3289" s="30"/>
      <c r="AM3289" s="30"/>
      <c r="AN3289" s="30"/>
      <c r="AO3289" s="30"/>
      <c r="AP3289" s="30"/>
      <c r="AQ3289" s="30"/>
      <c r="AR3289" s="30"/>
      <c r="AS3289" s="30"/>
      <c r="AT3289" s="30"/>
      <c r="AU3289" s="121"/>
      <c r="AV3289" s="129"/>
      <c r="AW3289" s="129"/>
      <c r="AX3289" s="129"/>
    </row>
    <row r="3290" spans="1:50" x14ac:dyDescent="0.25">
      <c r="A3290" s="154"/>
      <c r="B3290" s="28"/>
      <c r="C3290" s="155"/>
      <c r="D3290" s="155"/>
      <c r="E3290" s="155"/>
      <c r="F3290" s="29"/>
      <c r="G3290" s="29"/>
      <c r="H3290" s="29"/>
      <c r="I3290" s="29"/>
      <c r="J3290" s="29"/>
      <c r="K3290" s="155"/>
      <c r="L3290" s="155"/>
      <c r="M3290" s="155"/>
      <c r="N3290" s="155"/>
      <c r="O3290" s="155"/>
      <c r="P3290" s="155"/>
      <c r="Q3290" s="28"/>
      <c r="R3290" s="29"/>
      <c r="S3290" s="27"/>
      <c r="T3290" s="27"/>
      <c r="U3290" s="28"/>
      <c r="V3290" s="156"/>
      <c r="W3290" s="156"/>
      <c r="X3290" s="156"/>
      <c r="Y3290" s="37"/>
      <c r="Z3290" s="37"/>
      <c r="AA3290" s="37"/>
      <c r="AB3290" s="30"/>
      <c r="AC3290" s="30"/>
      <c r="AD3290" s="31"/>
      <c r="AE3290" s="30"/>
      <c r="AF3290" s="30"/>
      <c r="AG3290" s="32"/>
      <c r="AH3290" s="30"/>
      <c r="AJ3290" s="30"/>
      <c r="AK3290" s="30"/>
      <c r="AL3290" s="30"/>
      <c r="AM3290" s="30"/>
      <c r="AN3290" s="30"/>
      <c r="AO3290" s="30"/>
      <c r="AP3290" s="30"/>
      <c r="AQ3290" s="30"/>
      <c r="AR3290" s="30"/>
      <c r="AS3290" s="30"/>
      <c r="AT3290" s="30"/>
      <c r="AU3290" s="121"/>
      <c r="AV3290" s="129"/>
      <c r="AW3290" s="129"/>
      <c r="AX3290" s="129"/>
    </row>
    <row r="3291" spans="1:50" x14ac:dyDescent="0.25">
      <c r="A3291" s="154"/>
      <c r="B3291" s="28"/>
      <c r="C3291" s="155"/>
      <c r="D3291" s="155"/>
      <c r="E3291" s="155"/>
      <c r="F3291" s="29"/>
      <c r="G3291" s="29"/>
      <c r="H3291" s="29"/>
      <c r="I3291" s="29"/>
      <c r="J3291" s="29"/>
      <c r="K3291" s="155"/>
      <c r="L3291" s="155"/>
      <c r="M3291" s="155"/>
      <c r="N3291" s="155"/>
      <c r="O3291" s="155"/>
      <c r="P3291" s="155"/>
      <c r="Q3291" s="28"/>
      <c r="R3291" s="29"/>
      <c r="S3291" s="27"/>
      <c r="T3291" s="27"/>
      <c r="U3291" s="28"/>
      <c r="V3291" s="156"/>
      <c r="W3291" s="156"/>
      <c r="X3291" s="156"/>
      <c r="Y3291" s="37"/>
      <c r="Z3291" s="37"/>
      <c r="AA3291" s="37"/>
      <c r="AB3291" s="30"/>
      <c r="AC3291" s="30"/>
      <c r="AD3291" s="31"/>
      <c r="AE3291" s="30"/>
      <c r="AF3291" s="30"/>
      <c r="AG3291" s="32"/>
      <c r="AH3291" s="30"/>
      <c r="AJ3291" s="30"/>
      <c r="AK3291" s="30"/>
      <c r="AL3291" s="30"/>
      <c r="AM3291" s="30"/>
      <c r="AN3291" s="30"/>
      <c r="AO3291" s="30"/>
      <c r="AP3291" s="30"/>
      <c r="AQ3291" s="30"/>
      <c r="AR3291" s="30"/>
      <c r="AS3291" s="30"/>
      <c r="AT3291" s="30"/>
      <c r="AU3291" s="121"/>
      <c r="AV3291" s="129"/>
      <c r="AW3291" s="129"/>
      <c r="AX3291" s="129"/>
    </row>
    <row r="3292" spans="1:50" x14ac:dyDescent="0.25">
      <c r="A3292" s="154"/>
      <c r="B3292" s="28"/>
      <c r="C3292" s="155"/>
      <c r="D3292" s="155"/>
      <c r="E3292" s="155"/>
      <c r="F3292" s="29"/>
      <c r="G3292" s="29"/>
      <c r="H3292" s="29"/>
      <c r="I3292" s="29"/>
      <c r="J3292" s="29"/>
      <c r="K3292" s="155"/>
      <c r="L3292" s="155"/>
      <c r="M3292" s="155"/>
      <c r="N3292" s="155"/>
      <c r="O3292" s="155"/>
      <c r="P3292" s="155"/>
      <c r="Q3292" s="28"/>
      <c r="R3292" s="29"/>
      <c r="S3292" s="27"/>
      <c r="T3292" s="27"/>
      <c r="U3292" s="28"/>
      <c r="V3292" s="156"/>
      <c r="W3292" s="156"/>
      <c r="X3292" s="156"/>
      <c r="Y3292" s="37"/>
      <c r="Z3292" s="37"/>
      <c r="AA3292" s="37"/>
      <c r="AB3292" s="30"/>
      <c r="AC3292" s="30"/>
      <c r="AD3292" s="31"/>
      <c r="AE3292" s="30"/>
      <c r="AF3292" s="30"/>
      <c r="AG3292" s="32"/>
      <c r="AH3292" s="30"/>
      <c r="AJ3292" s="30"/>
      <c r="AK3292" s="30"/>
      <c r="AL3292" s="30"/>
      <c r="AM3292" s="30"/>
      <c r="AN3292" s="30"/>
      <c r="AO3292" s="30"/>
      <c r="AP3292" s="30"/>
      <c r="AQ3292" s="30"/>
      <c r="AR3292" s="30"/>
      <c r="AS3292" s="30"/>
      <c r="AT3292" s="30"/>
      <c r="AU3292" s="121"/>
      <c r="AV3292" s="129"/>
      <c r="AW3292" s="129"/>
      <c r="AX3292" s="129"/>
    </row>
    <row r="3293" spans="1:50" x14ac:dyDescent="0.25">
      <c r="A3293" s="154"/>
      <c r="B3293" s="28"/>
      <c r="C3293" s="155"/>
      <c r="D3293" s="155"/>
      <c r="E3293" s="155"/>
      <c r="F3293" s="29"/>
      <c r="G3293" s="29"/>
      <c r="H3293" s="29"/>
      <c r="I3293" s="29"/>
      <c r="J3293" s="29"/>
      <c r="K3293" s="155"/>
      <c r="L3293" s="155"/>
      <c r="M3293" s="155"/>
      <c r="N3293" s="155"/>
      <c r="O3293" s="155"/>
      <c r="P3293" s="155"/>
      <c r="Q3293" s="28"/>
      <c r="R3293" s="29"/>
      <c r="S3293" s="27"/>
      <c r="T3293" s="27"/>
      <c r="U3293" s="28"/>
      <c r="V3293" s="156"/>
      <c r="W3293" s="156"/>
      <c r="X3293" s="156"/>
      <c r="Y3293" s="37"/>
      <c r="Z3293" s="37"/>
      <c r="AA3293" s="37"/>
      <c r="AB3293" s="30"/>
      <c r="AC3293" s="30"/>
      <c r="AD3293" s="31"/>
      <c r="AE3293" s="30"/>
      <c r="AF3293" s="30"/>
      <c r="AG3293" s="32"/>
      <c r="AH3293" s="30"/>
      <c r="AJ3293" s="30"/>
      <c r="AK3293" s="30"/>
      <c r="AL3293" s="30"/>
      <c r="AM3293" s="30"/>
      <c r="AN3293" s="30"/>
      <c r="AO3293" s="30"/>
      <c r="AP3293" s="30"/>
      <c r="AQ3293" s="30"/>
      <c r="AR3293" s="30"/>
      <c r="AS3293" s="30"/>
      <c r="AT3293" s="30"/>
      <c r="AU3293" s="121"/>
      <c r="AV3293" s="129"/>
      <c r="AW3293" s="129"/>
      <c r="AX3293" s="129"/>
    </row>
    <row r="3294" spans="1:50" x14ac:dyDescent="0.25">
      <c r="A3294" s="154"/>
      <c r="B3294" s="28"/>
      <c r="C3294" s="155"/>
      <c r="D3294" s="155"/>
      <c r="E3294" s="155"/>
      <c r="F3294" s="29"/>
      <c r="G3294" s="29"/>
      <c r="H3294" s="29"/>
      <c r="I3294" s="29"/>
      <c r="J3294" s="29"/>
      <c r="K3294" s="155"/>
      <c r="L3294" s="155"/>
      <c r="M3294" s="155"/>
      <c r="N3294" s="155"/>
      <c r="O3294" s="155"/>
      <c r="P3294" s="155"/>
      <c r="Q3294" s="28"/>
      <c r="R3294" s="29"/>
      <c r="S3294" s="27"/>
      <c r="T3294" s="27"/>
      <c r="U3294" s="28"/>
      <c r="V3294" s="156"/>
      <c r="W3294" s="156"/>
      <c r="X3294" s="156"/>
      <c r="Y3294" s="37"/>
      <c r="Z3294" s="37"/>
      <c r="AA3294" s="37"/>
      <c r="AB3294" s="30"/>
      <c r="AC3294" s="30"/>
      <c r="AD3294" s="31"/>
      <c r="AE3294" s="30"/>
      <c r="AF3294" s="30"/>
      <c r="AG3294" s="32"/>
      <c r="AH3294" s="30"/>
      <c r="AJ3294" s="30"/>
      <c r="AK3294" s="30"/>
      <c r="AL3294" s="30"/>
      <c r="AM3294" s="30"/>
      <c r="AN3294" s="30"/>
      <c r="AO3294" s="30"/>
      <c r="AP3294" s="30"/>
      <c r="AQ3294" s="30"/>
      <c r="AR3294" s="30"/>
      <c r="AS3294" s="30"/>
      <c r="AT3294" s="30"/>
      <c r="AU3294" s="121"/>
      <c r="AV3294" s="129"/>
      <c r="AW3294" s="129"/>
      <c r="AX3294" s="129"/>
    </row>
    <row r="3295" spans="1:50" x14ac:dyDescent="0.25">
      <c r="A3295" s="154"/>
      <c r="B3295" s="28"/>
      <c r="C3295" s="155"/>
      <c r="D3295" s="155"/>
      <c r="E3295" s="155"/>
      <c r="F3295" s="29"/>
      <c r="G3295" s="29"/>
      <c r="H3295" s="29"/>
      <c r="I3295" s="29"/>
      <c r="J3295" s="29"/>
      <c r="K3295" s="155"/>
      <c r="L3295" s="155"/>
      <c r="M3295" s="155"/>
      <c r="N3295" s="155"/>
      <c r="O3295" s="155"/>
      <c r="P3295" s="155"/>
      <c r="Q3295" s="28"/>
      <c r="R3295" s="29"/>
      <c r="S3295" s="27"/>
      <c r="T3295" s="27"/>
      <c r="U3295" s="28"/>
      <c r="V3295" s="156"/>
      <c r="W3295" s="156"/>
      <c r="X3295" s="156"/>
      <c r="Y3295" s="37"/>
      <c r="Z3295" s="37"/>
      <c r="AA3295" s="37"/>
      <c r="AB3295" s="30"/>
      <c r="AC3295" s="30"/>
      <c r="AD3295" s="31"/>
      <c r="AE3295" s="30"/>
      <c r="AF3295" s="30"/>
      <c r="AG3295" s="32"/>
      <c r="AH3295" s="30"/>
      <c r="AJ3295" s="30"/>
      <c r="AK3295" s="30"/>
      <c r="AL3295" s="30"/>
      <c r="AM3295" s="30"/>
      <c r="AN3295" s="30"/>
      <c r="AO3295" s="30"/>
      <c r="AP3295" s="30"/>
      <c r="AQ3295" s="30"/>
      <c r="AR3295" s="30"/>
      <c r="AS3295" s="30"/>
      <c r="AT3295" s="30"/>
      <c r="AU3295" s="121"/>
      <c r="AV3295" s="129"/>
      <c r="AW3295" s="129"/>
      <c r="AX3295" s="129"/>
    </row>
    <row r="3296" spans="1:50" x14ac:dyDescent="0.25">
      <c r="A3296" s="154"/>
      <c r="B3296" s="28"/>
      <c r="C3296" s="155"/>
      <c r="D3296" s="155"/>
      <c r="E3296" s="155"/>
      <c r="F3296" s="29"/>
      <c r="G3296" s="29"/>
      <c r="H3296" s="29"/>
      <c r="I3296" s="29"/>
      <c r="J3296" s="29"/>
      <c r="K3296" s="155"/>
      <c r="L3296" s="155"/>
      <c r="M3296" s="155"/>
      <c r="N3296" s="155"/>
      <c r="O3296" s="155"/>
      <c r="P3296" s="155"/>
      <c r="Q3296" s="28"/>
      <c r="R3296" s="29"/>
      <c r="S3296" s="27"/>
      <c r="T3296" s="27"/>
      <c r="U3296" s="28"/>
      <c r="V3296" s="156"/>
      <c r="W3296" s="156"/>
      <c r="X3296" s="156"/>
      <c r="Y3296" s="37"/>
      <c r="Z3296" s="37"/>
      <c r="AA3296" s="37"/>
      <c r="AB3296" s="30"/>
      <c r="AC3296" s="30"/>
      <c r="AD3296" s="31"/>
      <c r="AE3296" s="30"/>
      <c r="AF3296" s="30"/>
      <c r="AG3296" s="32"/>
      <c r="AH3296" s="30"/>
      <c r="AJ3296" s="30"/>
      <c r="AK3296" s="30"/>
      <c r="AL3296" s="30"/>
      <c r="AM3296" s="30"/>
      <c r="AN3296" s="30"/>
      <c r="AO3296" s="30"/>
      <c r="AP3296" s="30"/>
      <c r="AQ3296" s="30"/>
      <c r="AR3296" s="30"/>
      <c r="AS3296" s="30"/>
      <c r="AT3296" s="30"/>
      <c r="AU3296" s="121"/>
      <c r="AV3296" s="129"/>
      <c r="AW3296" s="129"/>
      <c r="AX3296" s="129"/>
    </row>
    <row r="3297" spans="1:50" x14ac:dyDescent="0.25">
      <c r="A3297" s="154"/>
      <c r="B3297" s="28"/>
      <c r="C3297" s="155"/>
      <c r="D3297" s="155"/>
      <c r="E3297" s="155"/>
      <c r="F3297" s="29"/>
      <c r="G3297" s="29"/>
      <c r="H3297" s="29"/>
      <c r="I3297" s="29"/>
      <c r="J3297" s="29"/>
      <c r="K3297" s="155"/>
      <c r="L3297" s="155"/>
      <c r="M3297" s="155"/>
      <c r="N3297" s="155"/>
      <c r="O3297" s="155"/>
      <c r="P3297" s="155"/>
      <c r="Q3297" s="28"/>
      <c r="R3297" s="29"/>
      <c r="S3297" s="27"/>
      <c r="T3297" s="27"/>
      <c r="U3297" s="28"/>
      <c r="V3297" s="156"/>
      <c r="W3297" s="156"/>
      <c r="X3297" s="156"/>
      <c r="Y3297" s="37"/>
      <c r="Z3297" s="37"/>
      <c r="AA3297" s="37"/>
      <c r="AB3297" s="30"/>
      <c r="AC3297" s="30"/>
      <c r="AD3297" s="31"/>
      <c r="AE3297" s="30"/>
      <c r="AF3297" s="30"/>
      <c r="AG3297" s="32"/>
      <c r="AH3297" s="30"/>
      <c r="AJ3297" s="30"/>
      <c r="AK3297" s="30"/>
      <c r="AL3297" s="30"/>
      <c r="AM3297" s="30"/>
      <c r="AN3297" s="30"/>
      <c r="AO3297" s="30"/>
      <c r="AP3297" s="30"/>
      <c r="AQ3297" s="30"/>
      <c r="AR3297" s="30"/>
      <c r="AS3297" s="30"/>
      <c r="AT3297" s="30"/>
      <c r="AU3297" s="121"/>
      <c r="AV3297" s="129"/>
      <c r="AW3297" s="129"/>
      <c r="AX3297" s="129"/>
    </row>
    <row r="3298" spans="1:50" x14ac:dyDescent="0.25">
      <c r="A3298" s="154"/>
      <c r="B3298" s="28"/>
      <c r="C3298" s="155"/>
      <c r="D3298" s="155"/>
      <c r="E3298" s="155"/>
      <c r="F3298" s="29"/>
      <c r="G3298" s="29"/>
      <c r="H3298" s="29"/>
      <c r="I3298" s="29"/>
      <c r="J3298" s="29"/>
      <c r="K3298" s="155"/>
      <c r="L3298" s="155"/>
      <c r="M3298" s="155"/>
      <c r="N3298" s="155"/>
      <c r="O3298" s="155"/>
      <c r="P3298" s="155"/>
      <c r="Q3298" s="28"/>
      <c r="R3298" s="29"/>
      <c r="S3298" s="27"/>
      <c r="T3298" s="27"/>
      <c r="U3298" s="28"/>
      <c r="V3298" s="156"/>
      <c r="W3298" s="156"/>
      <c r="X3298" s="156"/>
      <c r="Y3298" s="37"/>
      <c r="Z3298" s="37"/>
      <c r="AA3298" s="37"/>
      <c r="AB3298" s="30"/>
      <c r="AC3298" s="30"/>
      <c r="AD3298" s="31"/>
      <c r="AE3298" s="30"/>
      <c r="AF3298" s="30"/>
      <c r="AG3298" s="32"/>
      <c r="AH3298" s="30"/>
      <c r="AJ3298" s="30"/>
      <c r="AK3298" s="30"/>
      <c r="AL3298" s="30"/>
      <c r="AM3298" s="30"/>
      <c r="AN3298" s="30"/>
      <c r="AO3298" s="30"/>
      <c r="AP3298" s="30"/>
      <c r="AQ3298" s="30"/>
      <c r="AR3298" s="30"/>
      <c r="AS3298" s="30"/>
      <c r="AT3298" s="30"/>
      <c r="AU3298" s="121"/>
      <c r="AV3298" s="129"/>
      <c r="AW3298" s="129"/>
      <c r="AX3298" s="129"/>
    </row>
    <row r="3299" spans="1:50" x14ac:dyDescent="0.25">
      <c r="A3299" s="154"/>
      <c r="B3299" s="28"/>
      <c r="C3299" s="155"/>
      <c r="D3299" s="155"/>
      <c r="E3299" s="155"/>
      <c r="F3299" s="29"/>
      <c r="G3299" s="29"/>
      <c r="H3299" s="29"/>
      <c r="I3299" s="29"/>
      <c r="J3299" s="29"/>
      <c r="K3299" s="155"/>
      <c r="L3299" s="155"/>
      <c r="M3299" s="155"/>
      <c r="N3299" s="155"/>
      <c r="O3299" s="155"/>
      <c r="P3299" s="155"/>
      <c r="Q3299" s="28"/>
      <c r="R3299" s="29"/>
      <c r="S3299" s="27"/>
      <c r="T3299" s="27"/>
      <c r="U3299" s="28"/>
      <c r="V3299" s="156"/>
      <c r="W3299" s="156"/>
      <c r="X3299" s="156"/>
      <c r="Y3299" s="37"/>
      <c r="Z3299" s="37"/>
      <c r="AA3299" s="37"/>
      <c r="AB3299" s="30"/>
      <c r="AC3299" s="30"/>
      <c r="AD3299" s="31"/>
      <c r="AE3299" s="30"/>
      <c r="AF3299" s="30"/>
      <c r="AG3299" s="32"/>
      <c r="AH3299" s="30"/>
      <c r="AJ3299" s="30"/>
      <c r="AK3299" s="30"/>
      <c r="AL3299" s="30"/>
      <c r="AM3299" s="30"/>
      <c r="AN3299" s="30"/>
      <c r="AO3299" s="30"/>
      <c r="AP3299" s="30"/>
      <c r="AQ3299" s="30"/>
      <c r="AR3299" s="30"/>
      <c r="AS3299" s="30"/>
      <c r="AT3299" s="30"/>
      <c r="AU3299" s="121"/>
      <c r="AV3299" s="129"/>
      <c r="AW3299" s="129"/>
      <c r="AX3299" s="129"/>
    </row>
    <row r="3300" spans="1:50" x14ac:dyDescent="0.25">
      <c r="A3300" s="154"/>
      <c r="B3300" s="28"/>
      <c r="C3300" s="155"/>
      <c r="D3300" s="155"/>
      <c r="E3300" s="155"/>
      <c r="F3300" s="29"/>
      <c r="G3300" s="29"/>
      <c r="H3300" s="29"/>
      <c r="I3300" s="29"/>
      <c r="J3300" s="29"/>
      <c r="K3300" s="155"/>
      <c r="L3300" s="155"/>
      <c r="M3300" s="155"/>
      <c r="N3300" s="155"/>
      <c r="O3300" s="155"/>
      <c r="P3300" s="155"/>
      <c r="Q3300" s="28"/>
      <c r="R3300" s="29"/>
      <c r="S3300" s="27"/>
      <c r="T3300" s="27"/>
      <c r="U3300" s="28"/>
      <c r="V3300" s="156"/>
      <c r="W3300" s="156"/>
      <c r="X3300" s="156"/>
      <c r="Y3300" s="37"/>
      <c r="Z3300" s="37"/>
      <c r="AA3300" s="37"/>
      <c r="AB3300" s="30"/>
      <c r="AC3300" s="30"/>
      <c r="AD3300" s="31"/>
      <c r="AE3300" s="30"/>
      <c r="AF3300" s="30"/>
      <c r="AG3300" s="32"/>
      <c r="AH3300" s="30"/>
      <c r="AJ3300" s="30"/>
      <c r="AK3300" s="30"/>
      <c r="AL3300" s="30"/>
      <c r="AM3300" s="30"/>
      <c r="AN3300" s="30"/>
      <c r="AO3300" s="30"/>
      <c r="AP3300" s="30"/>
      <c r="AQ3300" s="30"/>
      <c r="AR3300" s="30"/>
      <c r="AS3300" s="30"/>
      <c r="AT3300" s="30"/>
      <c r="AU3300" s="121"/>
      <c r="AV3300" s="129"/>
      <c r="AW3300" s="129"/>
      <c r="AX3300" s="129"/>
    </row>
    <row r="3301" spans="1:50" x14ac:dyDescent="0.25">
      <c r="A3301" s="154"/>
      <c r="B3301" s="28"/>
      <c r="C3301" s="155"/>
      <c r="D3301" s="155"/>
      <c r="E3301" s="155"/>
      <c r="F3301" s="29"/>
      <c r="G3301" s="29"/>
      <c r="H3301" s="29"/>
      <c r="I3301" s="29"/>
      <c r="J3301" s="29"/>
      <c r="K3301" s="155"/>
      <c r="L3301" s="155"/>
      <c r="M3301" s="155"/>
      <c r="N3301" s="155"/>
      <c r="O3301" s="155"/>
      <c r="P3301" s="155"/>
      <c r="Q3301" s="28"/>
      <c r="R3301" s="29"/>
      <c r="S3301" s="27"/>
      <c r="T3301" s="27"/>
      <c r="U3301" s="28"/>
      <c r="V3301" s="156"/>
      <c r="W3301" s="156"/>
      <c r="X3301" s="156"/>
      <c r="Y3301" s="37"/>
      <c r="Z3301" s="37"/>
      <c r="AA3301" s="37"/>
      <c r="AB3301" s="30"/>
      <c r="AC3301" s="30"/>
      <c r="AD3301" s="31"/>
      <c r="AE3301" s="30"/>
      <c r="AF3301" s="30"/>
      <c r="AG3301" s="32"/>
      <c r="AH3301" s="30"/>
      <c r="AJ3301" s="30"/>
      <c r="AK3301" s="30"/>
      <c r="AL3301" s="30"/>
      <c r="AM3301" s="30"/>
      <c r="AN3301" s="30"/>
      <c r="AO3301" s="30"/>
      <c r="AP3301" s="30"/>
      <c r="AQ3301" s="30"/>
      <c r="AR3301" s="30"/>
      <c r="AS3301" s="30"/>
      <c r="AT3301" s="30"/>
      <c r="AU3301" s="121"/>
      <c r="AV3301" s="129"/>
      <c r="AW3301" s="129"/>
      <c r="AX3301" s="129"/>
    </row>
    <row r="3302" spans="1:50" x14ac:dyDescent="0.25">
      <c r="A3302" s="154"/>
      <c r="B3302" s="28"/>
      <c r="C3302" s="155"/>
      <c r="D3302" s="155"/>
      <c r="E3302" s="155"/>
      <c r="F3302" s="29"/>
      <c r="G3302" s="29"/>
      <c r="H3302" s="29"/>
      <c r="I3302" s="29"/>
      <c r="J3302" s="29"/>
      <c r="K3302" s="155"/>
      <c r="L3302" s="155"/>
      <c r="M3302" s="155"/>
      <c r="N3302" s="155"/>
      <c r="O3302" s="155"/>
      <c r="P3302" s="155"/>
      <c r="Q3302" s="28"/>
      <c r="R3302" s="29"/>
      <c r="S3302" s="27"/>
      <c r="T3302" s="27"/>
      <c r="U3302" s="28"/>
      <c r="V3302" s="156"/>
      <c r="W3302" s="156"/>
      <c r="X3302" s="156"/>
      <c r="Y3302" s="37"/>
      <c r="Z3302" s="37"/>
      <c r="AA3302" s="37"/>
      <c r="AB3302" s="30"/>
      <c r="AC3302" s="30"/>
      <c r="AD3302" s="31"/>
      <c r="AE3302" s="30"/>
      <c r="AF3302" s="30"/>
      <c r="AG3302" s="32"/>
      <c r="AH3302" s="30"/>
      <c r="AJ3302" s="30"/>
      <c r="AK3302" s="30"/>
      <c r="AL3302" s="30"/>
      <c r="AM3302" s="30"/>
      <c r="AN3302" s="30"/>
      <c r="AO3302" s="30"/>
      <c r="AP3302" s="30"/>
      <c r="AQ3302" s="30"/>
      <c r="AR3302" s="30"/>
      <c r="AS3302" s="30"/>
      <c r="AT3302" s="30"/>
      <c r="AU3302" s="121"/>
      <c r="AV3302" s="129"/>
      <c r="AW3302" s="129"/>
      <c r="AX3302" s="129"/>
    </row>
    <row r="3303" spans="1:50" x14ac:dyDescent="0.25">
      <c r="A3303" s="154"/>
      <c r="B3303" s="28"/>
      <c r="C3303" s="155"/>
      <c r="D3303" s="155"/>
      <c r="E3303" s="155"/>
      <c r="F3303" s="29"/>
      <c r="G3303" s="29"/>
      <c r="H3303" s="29"/>
      <c r="I3303" s="29"/>
      <c r="J3303" s="29"/>
      <c r="K3303" s="155"/>
      <c r="L3303" s="155"/>
      <c r="M3303" s="155"/>
      <c r="N3303" s="155"/>
      <c r="O3303" s="155"/>
      <c r="P3303" s="155"/>
      <c r="Q3303" s="28"/>
      <c r="R3303" s="29"/>
      <c r="S3303" s="27"/>
      <c r="T3303" s="27"/>
      <c r="U3303" s="28"/>
      <c r="V3303" s="156"/>
      <c r="W3303" s="156"/>
      <c r="X3303" s="156"/>
      <c r="Y3303" s="37"/>
      <c r="Z3303" s="37"/>
      <c r="AA3303" s="37"/>
      <c r="AB3303" s="30"/>
      <c r="AC3303" s="30"/>
      <c r="AD3303" s="31"/>
      <c r="AE3303" s="30"/>
      <c r="AF3303" s="30"/>
      <c r="AG3303" s="32"/>
      <c r="AH3303" s="30"/>
      <c r="AJ3303" s="30"/>
      <c r="AK3303" s="30"/>
      <c r="AL3303" s="30"/>
      <c r="AM3303" s="30"/>
      <c r="AN3303" s="30"/>
      <c r="AO3303" s="30"/>
      <c r="AP3303" s="30"/>
      <c r="AQ3303" s="30"/>
      <c r="AR3303" s="30"/>
      <c r="AS3303" s="30"/>
      <c r="AT3303" s="30"/>
      <c r="AU3303" s="121"/>
      <c r="AV3303" s="129"/>
      <c r="AW3303" s="129"/>
      <c r="AX3303" s="129"/>
    </row>
    <row r="3304" spans="1:50" x14ac:dyDescent="0.25">
      <c r="A3304" s="154"/>
      <c r="B3304" s="28"/>
      <c r="C3304" s="155"/>
      <c r="D3304" s="155"/>
      <c r="E3304" s="155"/>
      <c r="F3304" s="29"/>
      <c r="G3304" s="29"/>
      <c r="H3304" s="29"/>
      <c r="I3304" s="29"/>
      <c r="J3304" s="29"/>
      <c r="K3304" s="155"/>
      <c r="L3304" s="155"/>
      <c r="M3304" s="155"/>
      <c r="N3304" s="155"/>
      <c r="O3304" s="155"/>
      <c r="P3304" s="155"/>
      <c r="Q3304" s="28"/>
      <c r="R3304" s="29"/>
      <c r="S3304" s="27"/>
      <c r="T3304" s="27"/>
      <c r="U3304" s="28"/>
      <c r="V3304" s="156"/>
      <c r="W3304" s="156"/>
      <c r="X3304" s="156"/>
      <c r="Y3304" s="37"/>
      <c r="Z3304" s="37"/>
      <c r="AA3304" s="37"/>
      <c r="AB3304" s="30"/>
      <c r="AC3304" s="30"/>
      <c r="AD3304" s="31"/>
      <c r="AE3304" s="30"/>
      <c r="AF3304" s="30"/>
      <c r="AG3304" s="32"/>
      <c r="AH3304" s="30"/>
      <c r="AJ3304" s="30"/>
      <c r="AK3304" s="30"/>
      <c r="AL3304" s="30"/>
      <c r="AM3304" s="30"/>
      <c r="AN3304" s="30"/>
      <c r="AO3304" s="30"/>
      <c r="AP3304" s="30"/>
      <c r="AQ3304" s="30"/>
      <c r="AR3304" s="30"/>
      <c r="AS3304" s="30"/>
      <c r="AT3304" s="30"/>
      <c r="AU3304" s="121"/>
      <c r="AV3304" s="129"/>
      <c r="AW3304" s="129"/>
      <c r="AX3304" s="129"/>
    </row>
    <row r="3305" spans="1:50" x14ac:dyDescent="0.25">
      <c r="A3305" s="154"/>
      <c r="B3305" s="28"/>
      <c r="C3305" s="155"/>
      <c r="D3305" s="155"/>
      <c r="E3305" s="155"/>
      <c r="F3305" s="29"/>
      <c r="G3305" s="29"/>
      <c r="H3305" s="29"/>
      <c r="I3305" s="29"/>
      <c r="J3305" s="29"/>
      <c r="K3305" s="155"/>
      <c r="L3305" s="155"/>
      <c r="M3305" s="155"/>
      <c r="N3305" s="155"/>
      <c r="O3305" s="155"/>
      <c r="P3305" s="155"/>
      <c r="Q3305" s="28"/>
      <c r="R3305" s="29"/>
      <c r="S3305" s="27"/>
      <c r="T3305" s="27"/>
      <c r="U3305" s="28"/>
      <c r="V3305" s="156"/>
      <c r="W3305" s="156"/>
      <c r="X3305" s="156"/>
      <c r="Y3305" s="37"/>
      <c r="Z3305" s="37"/>
      <c r="AA3305" s="37"/>
      <c r="AB3305" s="30"/>
      <c r="AC3305" s="30"/>
      <c r="AD3305" s="31"/>
      <c r="AE3305" s="30"/>
      <c r="AF3305" s="30"/>
      <c r="AG3305" s="32"/>
      <c r="AH3305" s="30"/>
      <c r="AJ3305" s="30"/>
      <c r="AK3305" s="30"/>
      <c r="AL3305" s="30"/>
      <c r="AM3305" s="30"/>
      <c r="AN3305" s="30"/>
      <c r="AO3305" s="30"/>
      <c r="AP3305" s="30"/>
      <c r="AQ3305" s="30"/>
      <c r="AR3305" s="30"/>
      <c r="AS3305" s="30"/>
      <c r="AT3305" s="30"/>
      <c r="AU3305" s="121"/>
      <c r="AV3305" s="129"/>
      <c r="AW3305" s="129"/>
      <c r="AX3305" s="129"/>
    </row>
    <row r="3306" spans="1:50" x14ac:dyDescent="0.25">
      <c r="A3306" s="154"/>
      <c r="B3306" s="28"/>
      <c r="C3306" s="155"/>
      <c r="D3306" s="155"/>
      <c r="E3306" s="155"/>
      <c r="F3306" s="29"/>
      <c r="G3306" s="29"/>
      <c r="H3306" s="29"/>
      <c r="I3306" s="29"/>
      <c r="J3306" s="29"/>
      <c r="K3306" s="155"/>
      <c r="L3306" s="155"/>
      <c r="M3306" s="155"/>
      <c r="N3306" s="155"/>
      <c r="O3306" s="155"/>
      <c r="P3306" s="155"/>
      <c r="Q3306" s="28"/>
      <c r="R3306" s="29"/>
      <c r="S3306" s="27"/>
      <c r="T3306" s="27"/>
      <c r="U3306" s="28"/>
      <c r="V3306" s="156"/>
      <c r="W3306" s="156"/>
      <c r="X3306" s="156"/>
      <c r="Y3306" s="37"/>
      <c r="Z3306" s="37"/>
      <c r="AA3306" s="37"/>
      <c r="AB3306" s="30"/>
      <c r="AC3306" s="30"/>
      <c r="AD3306" s="31"/>
      <c r="AE3306" s="30"/>
      <c r="AF3306" s="30"/>
      <c r="AG3306" s="32"/>
      <c r="AH3306" s="30"/>
      <c r="AJ3306" s="30"/>
      <c r="AK3306" s="30"/>
      <c r="AL3306" s="30"/>
      <c r="AM3306" s="30"/>
      <c r="AN3306" s="30"/>
      <c r="AO3306" s="30"/>
      <c r="AP3306" s="30"/>
      <c r="AQ3306" s="30"/>
      <c r="AR3306" s="30"/>
      <c r="AS3306" s="30"/>
      <c r="AT3306" s="30"/>
      <c r="AU3306" s="121"/>
      <c r="AV3306" s="129"/>
      <c r="AW3306" s="129"/>
      <c r="AX3306" s="129"/>
    </row>
    <row r="3307" spans="1:50" x14ac:dyDescent="0.25">
      <c r="A3307" s="154"/>
      <c r="B3307" s="28"/>
      <c r="C3307" s="155"/>
      <c r="D3307" s="155"/>
      <c r="E3307" s="155"/>
      <c r="F3307" s="29"/>
      <c r="G3307" s="29"/>
      <c r="H3307" s="29"/>
      <c r="I3307" s="29"/>
      <c r="J3307" s="29"/>
      <c r="K3307" s="155"/>
      <c r="L3307" s="155"/>
      <c r="M3307" s="155"/>
      <c r="N3307" s="155"/>
      <c r="O3307" s="155"/>
      <c r="P3307" s="155"/>
      <c r="Q3307" s="28"/>
      <c r="R3307" s="29"/>
      <c r="S3307" s="27"/>
      <c r="T3307" s="27"/>
      <c r="U3307" s="28"/>
      <c r="V3307" s="156"/>
      <c r="W3307" s="156"/>
      <c r="X3307" s="156"/>
      <c r="Y3307" s="37"/>
      <c r="Z3307" s="37"/>
      <c r="AA3307" s="37"/>
      <c r="AB3307" s="30"/>
      <c r="AC3307" s="30"/>
      <c r="AD3307" s="31"/>
      <c r="AE3307" s="30"/>
      <c r="AF3307" s="30"/>
      <c r="AG3307" s="32"/>
      <c r="AH3307" s="30"/>
      <c r="AJ3307" s="30"/>
      <c r="AK3307" s="30"/>
      <c r="AL3307" s="30"/>
      <c r="AM3307" s="30"/>
      <c r="AN3307" s="30"/>
      <c r="AO3307" s="30"/>
      <c r="AP3307" s="30"/>
      <c r="AQ3307" s="30"/>
      <c r="AR3307" s="30"/>
      <c r="AS3307" s="30"/>
      <c r="AT3307" s="30"/>
      <c r="AU3307" s="121"/>
      <c r="AV3307" s="129"/>
      <c r="AW3307" s="129"/>
      <c r="AX3307" s="129"/>
    </row>
    <row r="3308" spans="1:50" x14ac:dyDescent="0.25">
      <c r="A3308" s="154"/>
      <c r="B3308" s="28"/>
      <c r="C3308" s="155"/>
      <c r="D3308" s="155"/>
      <c r="E3308" s="155"/>
      <c r="F3308" s="29"/>
      <c r="G3308" s="29"/>
      <c r="H3308" s="29"/>
      <c r="I3308" s="29"/>
      <c r="J3308" s="29"/>
      <c r="K3308" s="155"/>
      <c r="L3308" s="155"/>
      <c r="M3308" s="155"/>
      <c r="N3308" s="155"/>
      <c r="O3308" s="155"/>
      <c r="P3308" s="155"/>
      <c r="Q3308" s="28"/>
      <c r="R3308" s="29"/>
      <c r="S3308" s="27"/>
      <c r="T3308" s="27"/>
      <c r="U3308" s="28"/>
      <c r="V3308" s="156"/>
      <c r="W3308" s="156"/>
      <c r="X3308" s="156"/>
      <c r="Y3308" s="37"/>
      <c r="Z3308" s="37"/>
      <c r="AA3308" s="37"/>
      <c r="AB3308" s="30"/>
      <c r="AC3308" s="30"/>
      <c r="AD3308" s="31"/>
      <c r="AE3308" s="30"/>
      <c r="AF3308" s="30"/>
      <c r="AG3308" s="32"/>
      <c r="AH3308" s="30"/>
      <c r="AJ3308" s="30"/>
      <c r="AK3308" s="30"/>
      <c r="AL3308" s="30"/>
      <c r="AM3308" s="30"/>
      <c r="AN3308" s="30"/>
      <c r="AO3308" s="30"/>
      <c r="AP3308" s="30"/>
      <c r="AQ3308" s="30"/>
      <c r="AR3308" s="30"/>
      <c r="AS3308" s="30"/>
      <c r="AT3308" s="30"/>
      <c r="AU3308" s="121"/>
      <c r="AV3308" s="129"/>
      <c r="AW3308" s="129"/>
      <c r="AX3308" s="129"/>
    </row>
    <row r="3309" spans="1:50" x14ac:dyDescent="0.25">
      <c r="A3309" s="154"/>
      <c r="B3309" s="28"/>
      <c r="C3309" s="155"/>
      <c r="D3309" s="155"/>
      <c r="E3309" s="155"/>
      <c r="F3309" s="29"/>
      <c r="G3309" s="29"/>
      <c r="H3309" s="29"/>
      <c r="I3309" s="29"/>
      <c r="J3309" s="29"/>
      <c r="K3309" s="155"/>
      <c r="L3309" s="155"/>
      <c r="M3309" s="155"/>
      <c r="N3309" s="155"/>
      <c r="O3309" s="155"/>
      <c r="P3309" s="155"/>
      <c r="Q3309" s="28"/>
      <c r="R3309" s="29"/>
      <c r="S3309" s="27"/>
      <c r="T3309" s="27"/>
      <c r="U3309" s="28"/>
      <c r="V3309" s="156"/>
      <c r="W3309" s="156"/>
      <c r="X3309" s="156"/>
      <c r="Y3309" s="37"/>
      <c r="Z3309" s="37"/>
      <c r="AA3309" s="37"/>
      <c r="AB3309" s="30"/>
      <c r="AC3309" s="30"/>
      <c r="AD3309" s="31"/>
      <c r="AE3309" s="30"/>
      <c r="AF3309" s="30"/>
      <c r="AG3309" s="32"/>
      <c r="AH3309" s="30"/>
      <c r="AJ3309" s="30"/>
      <c r="AK3309" s="30"/>
      <c r="AL3309" s="30"/>
      <c r="AM3309" s="30"/>
      <c r="AN3309" s="30"/>
      <c r="AO3309" s="30"/>
      <c r="AP3309" s="30"/>
      <c r="AQ3309" s="30"/>
      <c r="AR3309" s="30"/>
      <c r="AS3309" s="30"/>
      <c r="AT3309" s="30"/>
      <c r="AU3309" s="121"/>
      <c r="AV3309" s="129"/>
      <c r="AW3309" s="129"/>
      <c r="AX3309" s="129"/>
    </row>
    <row r="3310" spans="1:50" x14ac:dyDescent="0.25">
      <c r="A3310" s="154"/>
      <c r="B3310" s="28"/>
      <c r="C3310" s="155"/>
      <c r="D3310" s="155"/>
      <c r="E3310" s="155"/>
      <c r="F3310" s="29"/>
      <c r="G3310" s="29"/>
      <c r="H3310" s="29"/>
      <c r="I3310" s="29"/>
      <c r="J3310" s="29"/>
      <c r="K3310" s="155"/>
      <c r="L3310" s="155"/>
      <c r="M3310" s="155"/>
      <c r="N3310" s="155"/>
      <c r="O3310" s="155"/>
      <c r="P3310" s="155"/>
      <c r="Q3310" s="28"/>
      <c r="R3310" s="29"/>
      <c r="S3310" s="27"/>
      <c r="T3310" s="27"/>
      <c r="U3310" s="28"/>
      <c r="V3310" s="156"/>
      <c r="W3310" s="156"/>
      <c r="X3310" s="156"/>
      <c r="Y3310" s="37"/>
      <c r="Z3310" s="37"/>
      <c r="AA3310" s="37"/>
      <c r="AB3310" s="30"/>
      <c r="AC3310" s="30"/>
      <c r="AD3310" s="31"/>
      <c r="AE3310" s="30"/>
      <c r="AF3310" s="30"/>
      <c r="AG3310" s="32"/>
      <c r="AH3310" s="30"/>
      <c r="AJ3310" s="30"/>
      <c r="AK3310" s="30"/>
      <c r="AL3310" s="30"/>
      <c r="AM3310" s="30"/>
      <c r="AN3310" s="30"/>
      <c r="AO3310" s="30"/>
      <c r="AP3310" s="30"/>
      <c r="AQ3310" s="30"/>
      <c r="AR3310" s="30"/>
      <c r="AS3310" s="30"/>
      <c r="AT3310" s="30"/>
      <c r="AU3310" s="121"/>
      <c r="AV3310" s="129"/>
      <c r="AW3310" s="129"/>
      <c r="AX3310" s="129"/>
    </row>
    <row r="3311" spans="1:50" x14ac:dyDescent="0.25">
      <c r="A3311" s="154"/>
      <c r="B3311" s="28"/>
      <c r="C3311" s="155"/>
      <c r="D3311" s="155"/>
      <c r="E3311" s="155"/>
      <c r="F3311" s="29"/>
      <c r="G3311" s="29"/>
      <c r="H3311" s="29"/>
      <c r="I3311" s="29"/>
      <c r="J3311" s="29"/>
      <c r="K3311" s="155"/>
      <c r="L3311" s="155"/>
      <c r="M3311" s="155"/>
      <c r="N3311" s="155"/>
      <c r="O3311" s="155"/>
      <c r="P3311" s="155"/>
      <c r="Q3311" s="28"/>
      <c r="R3311" s="29"/>
      <c r="S3311" s="27"/>
      <c r="T3311" s="27"/>
      <c r="U3311" s="28"/>
      <c r="V3311" s="156"/>
      <c r="W3311" s="156"/>
      <c r="X3311" s="156"/>
      <c r="Y3311" s="37"/>
      <c r="Z3311" s="37"/>
      <c r="AA3311" s="37"/>
      <c r="AB3311" s="30"/>
      <c r="AC3311" s="30"/>
      <c r="AD3311" s="31"/>
      <c r="AE3311" s="30"/>
      <c r="AF3311" s="30"/>
      <c r="AG3311" s="32"/>
      <c r="AH3311" s="30"/>
      <c r="AJ3311" s="30"/>
      <c r="AK3311" s="30"/>
      <c r="AL3311" s="30"/>
      <c r="AM3311" s="30"/>
      <c r="AN3311" s="30"/>
      <c r="AO3311" s="30"/>
      <c r="AP3311" s="30"/>
      <c r="AQ3311" s="30"/>
      <c r="AR3311" s="30"/>
      <c r="AS3311" s="30"/>
      <c r="AT3311" s="30"/>
      <c r="AU3311" s="121"/>
      <c r="AV3311" s="129"/>
      <c r="AW3311" s="129"/>
      <c r="AX3311" s="129"/>
    </row>
    <row r="3312" spans="1:50" x14ac:dyDescent="0.25">
      <c r="A3312" s="154"/>
      <c r="B3312" s="28"/>
      <c r="C3312" s="155"/>
      <c r="D3312" s="155"/>
      <c r="E3312" s="155"/>
      <c r="F3312" s="29"/>
      <c r="G3312" s="29"/>
      <c r="H3312" s="29"/>
      <c r="I3312" s="29"/>
      <c r="J3312" s="29"/>
      <c r="K3312" s="155"/>
      <c r="L3312" s="155"/>
      <c r="M3312" s="155"/>
      <c r="N3312" s="155"/>
      <c r="O3312" s="155"/>
      <c r="P3312" s="155"/>
      <c r="Q3312" s="28"/>
      <c r="R3312" s="29"/>
      <c r="S3312" s="27"/>
      <c r="T3312" s="27"/>
      <c r="U3312" s="28"/>
      <c r="V3312" s="156"/>
      <c r="W3312" s="156"/>
      <c r="X3312" s="156"/>
      <c r="Y3312" s="37"/>
      <c r="Z3312" s="37"/>
      <c r="AA3312" s="37"/>
      <c r="AB3312" s="30"/>
      <c r="AC3312" s="30"/>
      <c r="AD3312" s="31"/>
      <c r="AE3312" s="30"/>
      <c r="AF3312" s="30"/>
      <c r="AG3312" s="32"/>
      <c r="AH3312" s="30"/>
      <c r="AJ3312" s="30"/>
      <c r="AK3312" s="30"/>
      <c r="AL3312" s="30"/>
      <c r="AM3312" s="30"/>
      <c r="AN3312" s="30"/>
      <c r="AO3312" s="30"/>
      <c r="AP3312" s="30"/>
      <c r="AQ3312" s="30"/>
      <c r="AR3312" s="30"/>
      <c r="AS3312" s="30"/>
      <c r="AT3312" s="30"/>
      <c r="AU3312" s="121"/>
      <c r="AV3312" s="129"/>
      <c r="AW3312" s="129"/>
      <c r="AX3312" s="129"/>
    </row>
    <row r="3313" spans="1:50" x14ac:dyDescent="0.25">
      <c r="A3313" s="154"/>
      <c r="B3313" s="28"/>
      <c r="C3313" s="155"/>
      <c r="D3313" s="155"/>
      <c r="E3313" s="155"/>
      <c r="F3313" s="29"/>
      <c r="G3313" s="29"/>
      <c r="H3313" s="29"/>
      <c r="I3313" s="29"/>
      <c r="J3313" s="29"/>
      <c r="K3313" s="155"/>
      <c r="L3313" s="155"/>
      <c r="M3313" s="155"/>
      <c r="N3313" s="155"/>
      <c r="O3313" s="155"/>
      <c r="P3313" s="155"/>
      <c r="Q3313" s="28"/>
      <c r="R3313" s="29"/>
      <c r="S3313" s="27"/>
      <c r="T3313" s="27"/>
      <c r="U3313" s="28"/>
      <c r="V3313" s="156"/>
      <c r="W3313" s="156"/>
      <c r="X3313" s="156"/>
      <c r="Y3313" s="37"/>
      <c r="Z3313" s="37"/>
      <c r="AA3313" s="37"/>
      <c r="AB3313" s="30"/>
      <c r="AC3313" s="30"/>
      <c r="AD3313" s="31"/>
      <c r="AE3313" s="30"/>
      <c r="AF3313" s="30"/>
      <c r="AG3313" s="32"/>
      <c r="AH3313" s="30"/>
      <c r="AJ3313" s="30"/>
      <c r="AK3313" s="30"/>
      <c r="AL3313" s="30"/>
      <c r="AM3313" s="30"/>
      <c r="AN3313" s="30"/>
      <c r="AO3313" s="30"/>
      <c r="AP3313" s="30"/>
      <c r="AQ3313" s="30"/>
      <c r="AR3313" s="30"/>
      <c r="AS3313" s="30"/>
      <c r="AT3313" s="30"/>
      <c r="AU3313" s="121"/>
      <c r="AV3313" s="129"/>
      <c r="AW3313" s="129"/>
      <c r="AX3313" s="129"/>
    </row>
    <row r="3314" spans="1:50" x14ac:dyDescent="0.25">
      <c r="A3314" s="154"/>
      <c r="B3314" s="28"/>
      <c r="C3314" s="155"/>
      <c r="D3314" s="155"/>
      <c r="E3314" s="155"/>
      <c r="F3314" s="29"/>
      <c r="G3314" s="29"/>
      <c r="H3314" s="29"/>
      <c r="I3314" s="29"/>
      <c r="J3314" s="29"/>
      <c r="K3314" s="155"/>
      <c r="L3314" s="155"/>
      <c r="M3314" s="155"/>
      <c r="N3314" s="155"/>
      <c r="O3314" s="155"/>
      <c r="P3314" s="155"/>
      <c r="Q3314" s="28"/>
      <c r="R3314" s="29"/>
      <c r="S3314" s="27"/>
      <c r="T3314" s="27"/>
      <c r="U3314" s="28"/>
      <c r="V3314" s="156"/>
      <c r="W3314" s="156"/>
      <c r="X3314" s="156"/>
      <c r="Y3314" s="37"/>
      <c r="Z3314" s="37"/>
      <c r="AA3314" s="37"/>
      <c r="AB3314" s="30"/>
      <c r="AC3314" s="30"/>
      <c r="AD3314" s="31"/>
      <c r="AE3314" s="30"/>
      <c r="AF3314" s="30"/>
      <c r="AG3314" s="32"/>
      <c r="AH3314" s="30"/>
      <c r="AJ3314" s="30"/>
      <c r="AK3314" s="30"/>
      <c r="AL3314" s="30"/>
      <c r="AM3314" s="30"/>
      <c r="AN3314" s="30"/>
      <c r="AO3314" s="30"/>
      <c r="AP3314" s="30"/>
      <c r="AQ3314" s="30"/>
      <c r="AR3314" s="30"/>
      <c r="AS3314" s="30"/>
      <c r="AT3314" s="30"/>
      <c r="AU3314" s="121"/>
      <c r="AV3314" s="129"/>
      <c r="AW3314" s="129"/>
      <c r="AX3314" s="129"/>
    </row>
    <row r="3315" spans="1:50" x14ac:dyDescent="0.25">
      <c r="A3315" s="154"/>
      <c r="B3315" s="28"/>
      <c r="C3315" s="155"/>
      <c r="D3315" s="155"/>
      <c r="E3315" s="155"/>
      <c r="F3315" s="29"/>
      <c r="G3315" s="29"/>
      <c r="H3315" s="29"/>
      <c r="I3315" s="29"/>
      <c r="J3315" s="29"/>
      <c r="K3315" s="155"/>
      <c r="L3315" s="155"/>
      <c r="M3315" s="155"/>
      <c r="N3315" s="155"/>
      <c r="O3315" s="155"/>
      <c r="P3315" s="155"/>
      <c r="Q3315" s="28"/>
      <c r="R3315" s="29"/>
      <c r="S3315" s="27"/>
      <c r="T3315" s="27"/>
      <c r="U3315" s="28"/>
      <c r="V3315" s="156"/>
      <c r="W3315" s="156"/>
      <c r="X3315" s="156"/>
      <c r="Y3315" s="37"/>
      <c r="Z3315" s="37"/>
      <c r="AA3315" s="37"/>
      <c r="AB3315" s="30"/>
      <c r="AC3315" s="30"/>
      <c r="AD3315" s="31"/>
      <c r="AE3315" s="30"/>
      <c r="AF3315" s="30"/>
      <c r="AG3315" s="32"/>
      <c r="AH3315" s="30"/>
      <c r="AJ3315" s="30"/>
      <c r="AK3315" s="30"/>
      <c r="AL3315" s="30"/>
      <c r="AM3315" s="30"/>
      <c r="AN3315" s="30"/>
      <c r="AO3315" s="30"/>
      <c r="AP3315" s="30"/>
      <c r="AQ3315" s="30"/>
      <c r="AR3315" s="30"/>
      <c r="AS3315" s="30"/>
      <c r="AT3315" s="30"/>
      <c r="AU3315" s="121"/>
      <c r="AV3315" s="129"/>
      <c r="AW3315" s="129"/>
      <c r="AX3315" s="129"/>
    </row>
    <row r="3316" spans="1:50" x14ac:dyDescent="0.25">
      <c r="A3316" s="154"/>
      <c r="B3316" s="28"/>
      <c r="C3316" s="155"/>
      <c r="D3316" s="155"/>
      <c r="E3316" s="155"/>
      <c r="F3316" s="29"/>
      <c r="G3316" s="29"/>
      <c r="H3316" s="29"/>
      <c r="I3316" s="29"/>
      <c r="J3316" s="29"/>
      <c r="K3316" s="155"/>
      <c r="L3316" s="155"/>
      <c r="M3316" s="155"/>
      <c r="N3316" s="155"/>
      <c r="O3316" s="155"/>
      <c r="P3316" s="155"/>
      <c r="Q3316" s="28"/>
      <c r="R3316" s="29"/>
      <c r="S3316" s="27"/>
      <c r="T3316" s="27"/>
      <c r="U3316" s="28"/>
      <c r="V3316" s="156"/>
      <c r="W3316" s="156"/>
      <c r="X3316" s="156"/>
      <c r="Y3316" s="37"/>
      <c r="Z3316" s="37"/>
      <c r="AA3316" s="37"/>
      <c r="AB3316" s="30"/>
      <c r="AC3316" s="30"/>
      <c r="AD3316" s="31"/>
      <c r="AE3316" s="30"/>
      <c r="AF3316" s="30"/>
      <c r="AG3316" s="32"/>
      <c r="AH3316" s="30"/>
      <c r="AJ3316" s="30"/>
      <c r="AK3316" s="30"/>
      <c r="AL3316" s="30"/>
      <c r="AM3316" s="30"/>
      <c r="AN3316" s="30"/>
      <c r="AO3316" s="30"/>
      <c r="AP3316" s="30"/>
      <c r="AQ3316" s="30"/>
      <c r="AR3316" s="30"/>
      <c r="AS3316" s="30"/>
      <c r="AT3316" s="30"/>
      <c r="AU3316" s="121"/>
      <c r="AV3316" s="129"/>
      <c r="AW3316" s="129"/>
      <c r="AX3316" s="129"/>
    </row>
    <row r="3317" spans="1:50" x14ac:dyDescent="0.25">
      <c r="A3317" s="154"/>
      <c r="B3317" s="28"/>
      <c r="C3317" s="155"/>
      <c r="D3317" s="155"/>
      <c r="E3317" s="155"/>
      <c r="F3317" s="29"/>
      <c r="G3317" s="29"/>
      <c r="H3317" s="29"/>
      <c r="I3317" s="29"/>
      <c r="J3317" s="29"/>
      <c r="K3317" s="155"/>
      <c r="L3317" s="155"/>
      <c r="M3317" s="155"/>
      <c r="N3317" s="155"/>
      <c r="O3317" s="155"/>
      <c r="P3317" s="155"/>
      <c r="Q3317" s="28"/>
      <c r="R3317" s="29"/>
      <c r="S3317" s="27"/>
      <c r="T3317" s="27"/>
      <c r="U3317" s="28"/>
      <c r="V3317" s="156"/>
      <c r="W3317" s="156"/>
      <c r="X3317" s="156"/>
      <c r="Y3317" s="37"/>
      <c r="Z3317" s="37"/>
      <c r="AA3317" s="37"/>
      <c r="AB3317" s="30"/>
      <c r="AC3317" s="30"/>
      <c r="AD3317" s="31"/>
      <c r="AE3317" s="30"/>
      <c r="AF3317" s="30"/>
      <c r="AG3317" s="32"/>
      <c r="AH3317" s="30"/>
      <c r="AJ3317" s="30"/>
      <c r="AK3317" s="30"/>
      <c r="AL3317" s="30"/>
      <c r="AM3317" s="30"/>
      <c r="AN3317" s="30"/>
      <c r="AO3317" s="30"/>
      <c r="AP3317" s="30"/>
      <c r="AQ3317" s="30"/>
      <c r="AR3317" s="30"/>
      <c r="AS3317" s="30"/>
      <c r="AT3317" s="30"/>
      <c r="AU3317" s="121"/>
      <c r="AV3317" s="129"/>
      <c r="AW3317" s="129"/>
      <c r="AX3317" s="129"/>
    </row>
    <row r="3318" spans="1:50" x14ac:dyDescent="0.25">
      <c r="A3318" s="154"/>
      <c r="B3318" s="28"/>
      <c r="C3318" s="155"/>
      <c r="D3318" s="155"/>
      <c r="E3318" s="155"/>
      <c r="F3318" s="29"/>
      <c r="G3318" s="29"/>
      <c r="H3318" s="29"/>
      <c r="I3318" s="29"/>
      <c r="J3318" s="29"/>
      <c r="K3318" s="155"/>
      <c r="L3318" s="155"/>
      <c r="M3318" s="155"/>
      <c r="N3318" s="155"/>
      <c r="O3318" s="155"/>
      <c r="P3318" s="155"/>
      <c r="Q3318" s="28"/>
      <c r="R3318" s="29"/>
      <c r="S3318" s="27"/>
      <c r="T3318" s="27"/>
      <c r="U3318" s="28"/>
      <c r="V3318" s="156"/>
      <c r="W3318" s="156"/>
      <c r="X3318" s="156"/>
      <c r="Y3318" s="37"/>
      <c r="Z3318" s="37"/>
      <c r="AA3318" s="37"/>
      <c r="AB3318" s="30"/>
      <c r="AC3318" s="30"/>
      <c r="AD3318" s="31"/>
      <c r="AE3318" s="30"/>
      <c r="AF3318" s="30"/>
      <c r="AG3318" s="32"/>
      <c r="AH3318" s="30"/>
      <c r="AJ3318" s="30"/>
      <c r="AK3318" s="30"/>
      <c r="AL3318" s="30"/>
      <c r="AM3318" s="30"/>
      <c r="AN3318" s="30"/>
      <c r="AO3318" s="30"/>
      <c r="AP3318" s="30"/>
      <c r="AQ3318" s="30"/>
      <c r="AR3318" s="30"/>
      <c r="AS3318" s="30"/>
      <c r="AT3318" s="30"/>
      <c r="AU3318" s="121"/>
      <c r="AV3318" s="129"/>
      <c r="AW3318" s="129"/>
      <c r="AX3318" s="129"/>
    </row>
    <row r="3319" spans="1:50" x14ac:dyDescent="0.25">
      <c r="A3319" s="154"/>
      <c r="B3319" s="28"/>
      <c r="C3319" s="155"/>
      <c r="D3319" s="155"/>
      <c r="E3319" s="155"/>
      <c r="F3319" s="29"/>
      <c r="G3319" s="29"/>
      <c r="H3319" s="29"/>
      <c r="I3319" s="29"/>
      <c r="J3319" s="29"/>
      <c r="K3319" s="155"/>
      <c r="L3319" s="155"/>
      <c r="M3319" s="155"/>
      <c r="N3319" s="155"/>
      <c r="O3319" s="155"/>
      <c r="P3319" s="155"/>
      <c r="Q3319" s="28"/>
      <c r="R3319" s="29"/>
      <c r="S3319" s="27"/>
      <c r="T3319" s="27"/>
      <c r="U3319" s="28"/>
      <c r="V3319" s="156"/>
      <c r="W3319" s="156"/>
      <c r="X3319" s="156"/>
      <c r="Y3319" s="37"/>
      <c r="Z3319" s="37"/>
      <c r="AA3319" s="37"/>
      <c r="AB3319" s="30"/>
      <c r="AC3319" s="30"/>
      <c r="AD3319" s="31"/>
      <c r="AE3319" s="30"/>
      <c r="AF3319" s="30"/>
      <c r="AG3319" s="32"/>
      <c r="AH3319" s="30"/>
      <c r="AJ3319" s="30"/>
      <c r="AK3319" s="30"/>
      <c r="AL3319" s="30"/>
      <c r="AM3319" s="30"/>
      <c r="AN3319" s="30"/>
      <c r="AO3319" s="30"/>
      <c r="AP3319" s="30"/>
      <c r="AQ3319" s="30"/>
      <c r="AR3319" s="30"/>
      <c r="AS3319" s="30"/>
      <c r="AT3319" s="30"/>
      <c r="AU3319" s="121"/>
      <c r="AV3319" s="129"/>
      <c r="AW3319" s="129"/>
      <c r="AX3319" s="129"/>
    </row>
    <row r="3320" spans="1:50" x14ac:dyDescent="0.25">
      <c r="A3320" s="154"/>
      <c r="B3320" s="28"/>
      <c r="C3320" s="155"/>
      <c r="D3320" s="155"/>
      <c r="E3320" s="155"/>
      <c r="F3320" s="29"/>
      <c r="G3320" s="29"/>
      <c r="H3320" s="29"/>
      <c r="I3320" s="29"/>
      <c r="J3320" s="29"/>
      <c r="K3320" s="155"/>
      <c r="L3320" s="155"/>
      <c r="M3320" s="155"/>
      <c r="N3320" s="155"/>
      <c r="O3320" s="155"/>
      <c r="P3320" s="155"/>
      <c r="Q3320" s="28"/>
      <c r="R3320" s="29"/>
      <c r="S3320" s="27"/>
      <c r="T3320" s="27"/>
      <c r="U3320" s="28"/>
      <c r="V3320" s="156"/>
      <c r="W3320" s="156"/>
      <c r="X3320" s="156"/>
      <c r="Y3320" s="37"/>
      <c r="Z3320" s="37"/>
      <c r="AA3320" s="37"/>
      <c r="AB3320" s="30"/>
      <c r="AC3320" s="30"/>
      <c r="AD3320" s="31"/>
      <c r="AE3320" s="30"/>
      <c r="AF3320" s="30"/>
      <c r="AG3320" s="32"/>
      <c r="AH3320" s="30"/>
      <c r="AJ3320" s="30"/>
      <c r="AK3320" s="30"/>
      <c r="AL3320" s="30"/>
      <c r="AM3320" s="30"/>
      <c r="AN3320" s="30"/>
      <c r="AO3320" s="30"/>
      <c r="AP3320" s="30"/>
      <c r="AQ3320" s="30"/>
      <c r="AR3320" s="30"/>
      <c r="AS3320" s="30"/>
      <c r="AT3320" s="30"/>
      <c r="AU3320" s="121"/>
      <c r="AV3320" s="129"/>
      <c r="AW3320" s="129"/>
      <c r="AX3320" s="129"/>
    </row>
    <row r="3321" spans="1:50" x14ac:dyDescent="0.25">
      <c r="A3321" s="154"/>
      <c r="B3321" s="28"/>
      <c r="C3321" s="155"/>
      <c r="D3321" s="155"/>
      <c r="E3321" s="155"/>
      <c r="F3321" s="29"/>
      <c r="G3321" s="29"/>
      <c r="H3321" s="29"/>
      <c r="I3321" s="29"/>
      <c r="J3321" s="29"/>
      <c r="K3321" s="155"/>
      <c r="L3321" s="155"/>
      <c r="M3321" s="155"/>
      <c r="N3321" s="155"/>
      <c r="O3321" s="155"/>
      <c r="P3321" s="155"/>
      <c r="Q3321" s="28"/>
      <c r="R3321" s="29"/>
      <c r="S3321" s="27"/>
      <c r="T3321" s="27"/>
      <c r="U3321" s="28"/>
      <c r="V3321" s="156"/>
      <c r="W3321" s="156"/>
      <c r="X3321" s="156"/>
      <c r="Y3321" s="37"/>
      <c r="Z3321" s="37"/>
      <c r="AA3321" s="37"/>
      <c r="AB3321" s="30"/>
      <c r="AC3321" s="30"/>
      <c r="AD3321" s="31"/>
      <c r="AE3321" s="30"/>
      <c r="AF3321" s="30"/>
      <c r="AG3321" s="32"/>
      <c r="AH3321" s="30"/>
      <c r="AJ3321" s="30"/>
      <c r="AK3321" s="30"/>
      <c r="AL3321" s="30"/>
      <c r="AM3321" s="30"/>
      <c r="AN3321" s="30"/>
      <c r="AO3321" s="30"/>
      <c r="AP3321" s="30"/>
      <c r="AQ3321" s="30"/>
      <c r="AR3321" s="30"/>
      <c r="AS3321" s="30"/>
      <c r="AT3321" s="30"/>
      <c r="AU3321" s="121"/>
      <c r="AV3321" s="129"/>
      <c r="AW3321" s="129"/>
      <c r="AX3321" s="129"/>
    </row>
    <row r="3322" spans="1:50" x14ac:dyDescent="0.25">
      <c r="A3322" s="154"/>
      <c r="B3322" s="28"/>
      <c r="C3322" s="155"/>
      <c r="D3322" s="155"/>
      <c r="E3322" s="155"/>
      <c r="F3322" s="29"/>
      <c r="G3322" s="29"/>
      <c r="H3322" s="29"/>
      <c r="I3322" s="29"/>
      <c r="J3322" s="29"/>
      <c r="K3322" s="155"/>
      <c r="L3322" s="155"/>
      <c r="M3322" s="155"/>
      <c r="N3322" s="155"/>
      <c r="O3322" s="155"/>
      <c r="P3322" s="155"/>
      <c r="Q3322" s="28"/>
      <c r="R3322" s="29"/>
      <c r="S3322" s="27"/>
      <c r="T3322" s="27"/>
      <c r="U3322" s="28"/>
      <c r="V3322" s="156"/>
      <c r="W3322" s="156"/>
      <c r="X3322" s="156"/>
      <c r="Y3322" s="37"/>
      <c r="Z3322" s="37"/>
      <c r="AA3322" s="37"/>
      <c r="AB3322" s="30"/>
      <c r="AC3322" s="30"/>
      <c r="AD3322" s="31"/>
      <c r="AE3322" s="30"/>
      <c r="AF3322" s="30"/>
      <c r="AG3322" s="32"/>
      <c r="AH3322" s="30"/>
      <c r="AJ3322" s="30"/>
      <c r="AK3322" s="30"/>
      <c r="AL3322" s="30"/>
      <c r="AM3322" s="30"/>
      <c r="AN3322" s="30"/>
      <c r="AO3322" s="30"/>
      <c r="AP3322" s="30"/>
      <c r="AQ3322" s="30"/>
      <c r="AR3322" s="30"/>
      <c r="AS3322" s="30"/>
      <c r="AT3322" s="30"/>
      <c r="AU3322" s="121"/>
      <c r="AV3322" s="129"/>
      <c r="AW3322" s="129"/>
      <c r="AX3322" s="129"/>
    </row>
    <row r="3323" spans="1:50" x14ac:dyDescent="0.25">
      <c r="A3323" s="154"/>
      <c r="B3323" s="28"/>
      <c r="C3323" s="155"/>
      <c r="D3323" s="155"/>
      <c r="E3323" s="155"/>
      <c r="F3323" s="29"/>
      <c r="G3323" s="29"/>
      <c r="H3323" s="29"/>
      <c r="I3323" s="29"/>
      <c r="J3323" s="29"/>
      <c r="K3323" s="155"/>
      <c r="L3323" s="155"/>
      <c r="M3323" s="155"/>
      <c r="N3323" s="155"/>
      <c r="O3323" s="155"/>
      <c r="P3323" s="155"/>
      <c r="Q3323" s="28"/>
      <c r="R3323" s="29"/>
      <c r="S3323" s="27"/>
      <c r="T3323" s="27"/>
      <c r="U3323" s="28"/>
      <c r="V3323" s="156"/>
      <c r="W3323" s="156"/>
      <c r="X3323" s="156"/>
      <c r="Y3323" s="37"/>
      <c r="Z3323" s="37"/>
      <c r="AA3323" s="37"/>
      <c r="AB3323" s="30"/>
      <c r="AC3323" s="30"/>
      <c r="AD3323" s="31"/>
      <c r="AE3323" s="30"/>
      <c r="AF3323" s="30"/>
      <c r="AG3323" s="32"/>
      <c r="AH3323" s="30"/>
      <c r="AJ3323" s="30"/>
      <c r="AK3323" s="30"/>
      <c r="AL3323" s="30"/>
      <c r="AM3323" s="30"/>
      <c r="AN3323" s="30"/>
      <c r="AO3323" s="30"/>
      <c r="AP3323" s="30"/>
      <c r="AQ3323" s="30"/>
      <c r="AR3323" s="30"/>
      <c r="AS3323" s="30"/>
      <c r="AT3323" s="30"/>
      <c r="AU3323" s="121"/>
      <c r="AV3323" s="129"/>
      <c r="AW3323" s="129"/>
      <c r="AX3323" s="129"/>
    </row>
    <row r="3324" spans="1:50" x14ac:dyDescent="0.25">
      <c r="A3324" s="154"/>
      <c r="B3324" s="28"/>
      <c r="C3324" s="155"/>
      <c r="D3324" s="155"/>
      <c r="E3324" s="155"/>
      <c r="F3324" s="29"/>
      <c r="G3324" s="29"/>
      <c r="H3324" s="29"/>
      <c r="I3324" s="29"/>
      <c r="J3324" s="29"/>
      <c r="K3324" s="155"/>
      <c r="L3324" s="155"/>
      <c r="M3324" s="155"/>
      <c r="N3324" s="155"/>
      <c r="O3324" s="155"/>
      <c r="P3324" s="155"/>
      <c r="Q3324" s="28"/>
      <c r="R3324" s="29"/>
      <c r="S3324" s="27"/>
      <c r="T3324" s="27"/>
      <c r="U3324" s="28"/>
      <c r="V3324" s="156"/>
      <c r="W3324" s="156"/>
      <c r="X3324" s="156"/>
      <c r="Y3324" s="37"/>
      <c r="Z3324" s="37"/>
      <c r="AA3324" s="37"/>
      <c r="AB3324" s="30"/>
      <c r="AC3324" s="30"/>
      <c r="AD3324" s="31"/>
      <c r="AE3324" s="30"/>
      <c r="AF3324" s="30"/>
      <c r="AG3324" s="32"/>
      <c r="AH3324" s="30"/>
      <c r="AJ3324" s="30"/>
      <c r="AK3324" s="30"/>
      <c r="AL3324" s="30"/>
      <c r="AM3324" s="30"/>
      <c r="AN3324" s="30"/>
      <c r="AO3324" s="30"/>
      <c r="AP3324" s="30"/>
      <c r="AQ3324" s="30"/>
      <c r="AR3324" s="30"/>
      <c r="AS3324" s="30"/>
      <c r="AT3324" s="30"/>
      <c r="AU3324" s="121"/>
      <c r="AV3324" s="129"/>
      <c r="AW3324" s="129"/>
      <c r="AX3324" s="129"/>
    </row>
    <row r="3325" spans="1:50" x14ac:dyDescent="0.25">
      <c r="A3325" s="154"/>
      <c r="B3325" s="28"/>
      <c r="C3325" s="155"/>
      <c r="D3325" s="155"/>
      <c r="E3325" s="155"/>
      <c r="F3325" s="29"/>
      <c r="G3325" s="29"/>
      <c r="H3325" s="29"/>
      <c r="I3325" s="29"/>
      <c r="J3325" s="29"/>
      <c r="K3325" s="155"/>
      <c r="L3325" s="155"/>
      <c r="M3325" s="155"/>
      <c r="N3325" s="155"/>
      <c r="O3325" s="155"/>
      <c r="P3325" s="155"/>
      <c r="Q3325" s="28"/>
      <c r="R3325" s="29"/>
      <c r="S3325" s="27"/>
      <c r="T3325" s="27"/>
      <c r="U3325" s="28"/>
      <c r="V3325" s="156"/>
      <c r="W3325" s="156"/>
      <c r="X3325" s="156"/>
      <c r="Y3325" s="37"/>
      <c r="Z3325" s="37"/>
      <c r="AA3325" s="37"/>
      <c r="AB3325" s="30"/>
      <c r="AC3325" s="30"/>
      <c r="AD3325" s="31"/>
      <c r="AE3325" s="30"/>
      <c r="AF3325" s="30"/>
      <c r="AG3325" s="32"/>
      <c r="AH3325" s="30"/>
      <c r="AJ3325" s="30"/>
      <c r="AK3325" s="30"/>
      <c r="AL3325" s="30"/>
      <c r="AM3325" s="30"/>
      <c r="AN3325" s="30"/>
      <c r="AO3325" s="30"/>
      <c r="AP3325" s="30"/>
      <c r="AQ3325" s="30"/>
      <c r="AR3325" s="30"/>
      <c r="AS3325" s="30"/>
      <c r="AT3325" s="30"/>
      <c r="AU3325" s="121"/>
      <c r="AV3325" s="129"/>
      <c r="AW3325" s="129"/>
      <c r="AX3325" s="129"/>
    </row>
    <row r="3326" spans="1:50" x14ac:dyDescent="0.25">
      <c r="A3326" s="154"/>
      <c r="B3326" s="28"/>
      <c r="C3326" s="155"/>
      <c r="D3326" s="155"/>
      <c r="E3326" s="155"/>
      <c r="F3326" s="29"/>
      <c r="G3326" s="29"/>
      <c r="H3326" s="29"/>
      <c r="I3326" s="29"/>
      <c r="J3326" s="29"/>
      <c r="K3326" s="155"/>
      <c r="L3326" s="155"/>
      <c r="M3326" s="155"/>
      <c r="N3326" s="155"/>
      <c r="O3326" s="155"/>
      <c r="P3326" s="155"/>
      <c r="Q3326" s="28"/>
      <c r="R3326" s="29"/>
      <c r="S3326" s="27"/>
      <c r="T3326" s="27"/>
      <c r="U3326" s="28"/>
      <c r="V3326" s="156"/>
      <c r="W3326" s="156"/>
      <c r="X3326" s="156"/>
      <c r="Y3326" s="37"/>
      <c r="Z3326" s="37"/>
      <c r="AA3326" s="37"/>
      <c r="AB3326" s="30"/>
      <c r="AC3326" s="30"/>
      <c r="AD3326" s="31"/>
      <c r="AE3326" s="30"/>
      <c r="AF3326" s="30"/>
      <c r="AG3326" s="32"/>
      <c r="AH3326" s="30"/>
      <c r="AJ3326" s="30"/>
      <c r="AK3326" s="30"/>
      <c r="AL3326" s="30"/>
      <c r="AM3326" s="30"/>
      <c r="AN3326" s="30"/>
      <c r="AO3326" s="30"/>
      <c r="AP3326" s="30"/>
      <c r="AQ3326" s="30"/>
      <c r="AR3326" s="30"/>
      <c r="AS3326" s="30"/>
      <c r="AT3326" s="30"/>
      <c r="AU3326" s="121"/>
      <c r="AV3326" s="129"/>
      <c r="AW3326" s="129"/>
      <c r="AX3326" s="129"/>
    </row>
    <row r="3327" spans="1:50" x14ac:dyDescent="0.25">
      <c r="A3327" s="154"/>
      <c r="B3327" s="28"/>
      <c r="C3327" s="155"/>
      <c r="D3327" s="155"/>
      <c r="E3327" s="155"/>
      <c r="F3327" s="29"/>
      <c r="G3327" s="29"/>
      <c r="H3327" s="29"/>
      <c r="I3327" s="29"/>
      <c r="J3327" s="29"/>
      <c r="K3327" s="155"/>
      <c r="L3327" s="155"/>
      <c r="M3327" s="155"/>
      <c r="N3327" s="155"/>
      <c r="O3327" s="155"/>
      <c r="P3327" s="155"/>
      <c r="Q3327" s="28"/>
      <c r="R3327" s="29"/>
      <c r="S3327" s="27"/>
      <c r="T3327" s="27"/>
      <c r="U3327" s="28"/>
      <c r="V3327" s="156"/>
      <c r="W3327" s="156"/>
      <c r="X3327" s="156"/>
      <c r="Y3327" s="37"/>
      <c r="Z3327" s="37"/>
      <c r="AA3327" s="37"/>
      <c r="AB3327" s="30"/>
      <c r="AC3327" s="30"/>
      <c r="AD3327" s="31"/>
      <c r="AE3327" s="30"/>
      <c r="AF3327" s="30"/>
      <c r="AG3327" s="32"/>
      <c r="AH3327" s="30"/>
      <c r="AJ3327" s="30"/>
      <c r="AK3327" s="30"/>
      <c r="AL3327" s="30"/>
      <c r="AM3327" s="30"/>
      <c r="AN3327" s="30"/>
      <c r="AO3327" s="30"/>
      <c r="AP3327" s="30"/>
      <c r="AQ3327" s="30"/>
      <c r="AR3327" s="30"/>
      <c r="AS3327" s="30"/>
      <c r="AT3327" s="30"/>
      <c r="AU3327" s="121"/>
      <c r="AV3327" s="129"/>
      <c r="AW3327" s="129"/>
      <c r="AX3327" s="129"/>
    </row>
    <row r="3328" spans="1:50" x14ac:dyDescent="0.25">
      <c r="A3328" s="154"/>
      <c r="B3328" s="28"/>
      <c r="C3328" s="155"/>
      <c r="D3328" s="155"/>
      <c r="E3328" s="155"/>
      <c r="F3328" s="29"/>
      <c r="G3328" s="29"/>
      <c r="H3328" s="29"/>
      <c r="I3328" s="29"/>
      <c r="J3328" s="29"/>
      <c r="K3328" s="155"/>
      <c r="L3328" s="155"/>
      <c r="M3328" s="155"/>
      <c r="N3328" s="155"/>
      <c r="O3328" s="155"/>
      <c r="P3328" s="155"/>
      <c r="Q3328" s="28"/>
      <c r="R3328" s="29"/>
      <c r="S3328" s="27"/>
      <c r="T3328" s="27"/>
      <c r="U3328" s="28"/>
      <c r="V3328" s="156"/>
      <c r="W3328" s="156"/>
      <c r="X3328" s="156"/>
      <c r="Y3328" s="37"/>
      <c r="Z3328" s="37"/>
      <c r="AA3328" s="37"/>
      <c r="AB3328" s="30"/>
      <c r="AC3328" s="30"/>
      <c r="AD3328" s="31"/>
      <c r="AE3328" s="30"/>
      <c r="AF3328" s="30"/>
      <c r="AG3328" s="32"/>
      <c r="AH3328" s="30"/>
      <c r="AJ3328" s="30"/>
      <c r="AK3328" s="30"/>
      <c r="AL3328" s="30"/>
      <c r="AM3328" s="30"/>
      <c r="AN3328" s="30"/>
      <c r="AO3328" s="30"/>
      <c r="AP3328" s="30"/>
      <c r="AQ3328" s="30"/>
      <c r="AR3328" s="30"/>
      <c r="AS3328" s="30"/>
      <c r="AT3328" s="30"/>
      <c r="AU3328" s="121"/>
      <c r="AV3328" s="129"/>
      <c r="AW3328" s="129"/>
      <c r="AX3328" s="129"/>
    </row>
    <row r="3329" spans="1:50" x14ac:dyDescent="0.25">
      <c r="A3329" s="154"/>
      <c r="B3329" s="28"/>
      <c r="C3329" s="155"/>
      <c r="D3329" s="155"/>
      <c r="E3329" s="155"/>
      <c r="F3329" s="29"/>
      <c r="G3329" s="29"/>
      <c r="H3329" s="29"/>
      <c r="I3329" s="29"/>
      <c r="J3329" s="29"/>
      <c r="K3329" s="155"/>
      <c r="L3329" s="155"/>
      <c r="M3329" s="155"/>
      <c r="N3329" s="155"/>
      <c r="O3329" s="155"/>
      <c r="P3329" s="155"/>
      <c r="Q3329" s="28"/>
      <c r="R3329" s="29"/>
      <c r="S3329" s="27"/>
      <c r="T3329" s="27"/>
      <c r="U3329" s="28"/>
      <c r="V3329" s="156"/>
      <c r="W3329" s="156"/>
      <c r="X3329" s="156"/>
      <c r="Y3329" s="37"/>
      <c r="Z3329" s="37"/>
      <c r="AA3329" s="37"/>
      <c r="AB3329" s="30"/>
      <c r="AC3329" s="30"/>
      <c r="AD3329" s="31"/>
      <c r="AE3329" s="30"/>
      <c r="AF3329" s="30"/>
      <c r="AG3329" s="32"/>
      <c r="AH3329" s="30"/>
      <c r="AJ3329" s="30"/>
      <c r="AK3329" s="30"/>
      <c r="AL3329" s="30"/>
      <c r="AM3329" s="30"/>
      <c r="AN3329" s="30"/>
      <c r="AO3329" s="30"/>
      <c r="AP3329" s="30"/>
      <c r="AQ3329" s="30"/>
      <c r="AR3329" s="30"/>
      <c r="AS3329" s="30"/>
      <c r="AT3329" s="30"/>
      <c r="AU3329" s="121"/>
      <c r="AV3329" s="129"/>
      <c r="AW3329" s="129"/>
      <c r="AX3329" s="129"/>
    </row>
    <row r="3330" spans="1:50" x14ac:dyDescent="0.25">
      <c r="A3330" s="154"/>
      <c r="B3330" s="28"/>
      <c r="C3330" s="155"/>
      <c r="D3330" s="155"/>
      <c r="E3330" s="155"/>
      <c r="F3330" s="29"/>
      <c r="G3330" s="29"/>
      <c r="H3330" s="29"/>
      <c r="I3330" s="29"/>
      <c r="J3330" s="29"/>
      <c r="K3330" s="155"/>
      <c r="L3330" s="155"/>
      <c r="M3330" s="155"/>
      <c r="N3330" s="155"/>
      <c r="O3330" s="155"/>
      <c r="P3330" s="155"/>
      <c r="Q3330" s="28"/>
      <c r="R3330" s="29"/>
      <c r="S3330" s="27"/>
      <c r="T3330" s="27"/>
      <c r="U3330" s="28"/>
      <c r="V3330" s="156"/>
      <c r="W3330" s="156"/>
      <c r="X3330" s="156"/>
      <c r="Y3330" s="37"/>
      <c r="Z3330" s="37"/>
      <c r="AA3330" s="37"/>
      <c r="AB3330" s="30"/>
      <c r="AC3330" s="30"/>
      <c r="AD3330" s="31"/>
      <c r="AE3330" s="30"/>
      <c r="AF3330" s="30"/>
      <c r="AG3330" s="32"/>
      <c r="AH3330" s="30"/>
      <c r="AJ3330" s="30"/>
      <c r="AK3330" s="30"/>
      <c r="AL3330" s="30"/>
      <c r="AM3330" s="30"/>
      <c r="AN3330" s="30"/>
      <c r="AO3330" s="30"/>
      <c r="AP3330" s="30"/>
      <c r="AQ3330" s="30"/>
      <c r="AR3330" s="30"/>
      <c r="AS3330" s="30"/>
      <c r="AT3330" s="30"/>
      <c r="AU3330" s="121"/>
      <c r="AV3330" s="129"/>
      <c r="AW3330" s="129"/>
      <c r="AX3330" s="129"/>
    </row>
    <row r="3331" spans="1:50" x14ac:dyDescent="0.25">
      <c r="A3331" s="154"/>
      <c r="B3331" s="28"/>
      <c r="C3331" s="155"/>
      <c r="D3331" s="155"/>
      <c r="E3331" s="155"/>
      <c r="F3331" s="29"/>
      <c r="G3331" s="29"/>
      <c r="H3331" s="29"/>
      <c r="I3331" s="29"/>
      <c r="J3331" s="29"/>
      <c r="K3331" s="155"/>
      <c r="L3331" s="155"/>
      <c r="M3331" s="155"/>
      <c r="N3331" s="155"/>
      <c r="O3331" s="155"/>
      <c r="P3331" s="155"/>
      <c r="Q3331" s="28"/>
      <c r="R3331" s="29"/>
      <c r="S3331" s="27"/>
      <c r="T3331" s="27"/>
      <c r="U3331" s="28"/>
      <c r="V3331" s="156"/>
      <c r="W3331" s="156"/>
      <c r="X3331" s="156"/>
      <c r="Y3331" s="37"/>
      <c r="Z3331" s="37"/>
      <c r="AA3331" s="37"/>
      <c r="AB3331" s="30"/>
      <c r="AC3331" s="30"/>
      <c r="AD3331" s="31"/>
      <c r="AE3331" s="30"/>
      <c r="AF3331" s="30"/>
      <c r="AG3331" s="32"/>
      <c r="AH3331" s="30"/>
      <c r="AJ3331" s="30"/>
      <c r="AK3331" s="30"/>
      <c r="AL3331" s="30"/>
      <c r="AM3331" s="30"/>
      <c r="AN3331" s="30"/>
      <c r="AO3331" s="30"/>
      <c r="AP3331" s="30"/>
      <c r="AQ3331" s="30"/>
      <c r="AR3331" s="30"/>
      <c r="AS3331" s="30"/>
      <c r="AT3331" s="30"/>
      <c r="AU3331" s="121"/>
      <c r="AV3331" s="129"/>
      <c r="AW3331" s="129"/>
      <c r="AX3331" s="129"/>
    </row>
    <row r="3332" spans="1:50" x14ac:dyDescent="0.25">
      <c r="A3332" s="154"/>
      <c r="B3332" s="28"/>
      <c r="C3332" s="155"/>
      <c r="D3332" s="155"/>
      <c r="E3332" s="155"/>
      <c r="F3332" s="29"/>
      <c r="G3332" s="29"/>
      <c r="H3332" s="29"/>
      <c r="I3332" s="29"/>
      <c r="J3332" s="29"/>
      <c r="K3332" s="155"/>
      <c r="L3332" s="155"/>
      <c r="M3332" s="155"/>
      <c r="N3332" s="155"/>
      <c r="O3332" s="155"/>
      <c r="P3332" s="155"/>
      <c r="Q3332" s="28"/>
      <c r="R3332" s="29"/>
      <c r="S3332" s="27"/>
      <c r="T3332" s="27"/>
      <c r="U3332" s="28"/>
      <c r="V3332" s="156"/>
      <c r="W3332" s="156"/>
      <c r="X3332" s="156"/>
      <c r="Y3332" s="37"/>
      <c r="Z3332" s="37"/>
      <c r="AA3332" s="37"/>
      <c r="AB3332" s="30"/>
      <c r="AC3332" s="30"/>
      <c r="AD3332" s="31"/>
      <c r="AE3332" s="30"/>
      <c r="AF3332" s="30"/>
      <c r="AG3332" s="32"/>
      <c r="AH3332" s="30"/>
      <c r="AJ3332" s="30"/>
      <c r="AK3332" s="30"/>
      <c r="AL3332" s="30"/>
      <c r="AM3332" s="30"/>
      <c r="AN3332" s="30"/>
      <c r="AO3332" s="30"/>
      <c r="AP3332" s="30"/>
      <c r="AQ3332" s="30"/>
      <c r="AR3332" s="30"/>
      <c r="AS3332" s="30"/>
      <c r="AT3332" s="30"/>
      <c r="AU3332" s="121"/>
      <c r="AV3332" s="129"/>
      <c r="AW3332" s="129"/>
      <c r="AX3332" s="129"/>
    </row>
    <row r="3333" spans="1:50" x14ac:dyDescent="0.25">
      <c r="A3333" s="154"/>
      <c r="B3333" s="28"/>
      <c r="C3333" s="155"/>
      <c r="D3333" s="155"/>
      <c r="E3333" s="155"/>
      <c r="F3333" s="29"/>
      <c r="G3333" s="29"/>
      <c r="H3333" s="29"/>
      <c r="I3333" s="29"/>
      <c r="J3333" s="29"/>
      <c r="K3333" s="155"/>
      <c r="L3333" s="155"/>
      <c r="M3333" s="155"/>
      <c r="N3333" s="155"/>
      <c r="O3333" s="155"/>
      <c r="P3333" s="155"/>
      <c r="Q3333" s="28"/>
      <c r="R3333" s="29"/>
      <c r="S3333" s="27"/>
      <c r="T3333" s="27"/>
      <c r="U3333" s="28"/>
      <c r="V3333" s="156"/>
      <c r="W3333" s="156"/>
      <c r="X3333" s="156"/>
      <c r="Y3333" s="37"/>
      <c r="Z3333" s="37"/>
      <c r="AA3333" s="37"/>
      <c r="AB3333" s="30"/>
      <c r="AC3333" s="30"/>
      <c r="AD3333" s="31"/>
      <c r="AE3333" s="30"/>
      <c r="AF3333" s="30"/>
      <c r="AG3333" s="32"/>
      <c r="AH3333" s="30"/>
      <c r="AJ3333" s="30"/>
      <c r="AK3333" s="30"/>
      <c r="AL3333" s="30"/>
      <c r="AM3333" s="30"/>
      <c r="AN3333" s="30"/>
      <c r="AO3333" s="30"/>
      <c r="AP3333" s="30"/>
      <c r="AQ3333" s="30"/>
      <c r="AR3333" s="30"/>
      <c r="AS3333" s="30"/>
      <c r="AT3333" s="30"/>
      <c r="AU3333" s="121"/>
      <c r="AV3333" s="129"/>
      <c r="AW3333" s="129"/>
      <c r="AX3333" s="129"/>
    </row>
    <row r="3334" spans="1:50" x14ac:dyDescent="0.25">
      <c r="A3334" s="154"/>
      <c r="B3334" s="28"/>
      <c r="C3334" s="155"/>
      <c r="D3334" s="155"/>
      <c r="E3334" s="155"/>
      <c r="F3334" s="29"/>
      <c r="G3334" s="29"/>
      <c r="H3334" s="29"/>
      <c r="I3334" s="29"/>
      <c r="J3334" s="29"/>
      <c r="K3334" s="155"/>
      <c r="L3334" s="155"/>
      <c r="M3334" s="155"/>
      <c r="N3334" s="155"/>
      <c r="O3334" s="155"/>
      <c r="P3334" s="155"/>
      <c r="Q3334" s="28"/>
      <c r="R3334" s="29"/>
      <c r="S3334" s="27"/>
      <c r="T3334" s="27"/>
      <c r="U3334" s="28"/>
      <c r="V3334" s="156"/>
      <c r="W3334" s="156"/>
      <c r="X3334" s="156"/>
      <c r="Y3334" s="37"/>
      <c r="Z3334" s="37"/>
      <c r="AA3334" s="37"/>
      <c r="AB3334" s="30"/>
      <c r="AC3334" s="30"/>
      <c r="AD3334" s="31"/>
      <c r="AE3334" s="30"/>
      <c r="AF3334" s="30"/>
      <c r="AG3334" s="32"/>
      <c r="AH3334" s="30"/>
      <c r="AJ3334" s="30"/>
      <c r="AK3334" s="30"/>
      <c r="AL3334" s="30"/>
      <c r="AM3334" s="30"/>
      <c r="AN3334" s="30"/>
      <c r="AO3334" s="30"/>
      <c r="AP3334" s="30"/>
      <c r="AQ3334" s="30"/>
      <c r="AR3334" s="30"/>
      <c r="AS3334" s="30"/>
      <c r="AT3334" s="30"/>
      <c r="AU3334" s="121"/>
      <c r="AV3334" s="129"/>
      <c r="AW3334" s="129"/>
      <c r="AX3334" s="129"/>
    </row>
    <row r="3335" spans="1:50" x14ac:dyDescent="0.25">
      <c r="A3335" s="154"/>
      <c r="B3335" s="28"/>
      <c r="C3335" s="155"/>
      <c r="D3335" s="155"/>
      <c r="E3335" s="155"/>
      <c r="F3335" s="29"/>
      <c r="G3335" s="29"/>
      <c r="H3335" s="29"/>
      <c r="I3335" s="29"/>
      <c r="J3335" s="29"/>
      <c r="K3335" s="155"/>
      <c r="L3335" s="155"/>
      <c r="M3335" s="155"/>
      <c r="N3335" s="155"/>
      <c r="O3335" s="155"/>
      <c r="P3335" s="155"/>
      <c r="Q3335" s="28"/>
      <c r="R3335" s="29"/>
      <c r="S3335" s="27"/>
      <c r="T3335" s="27"/>
      <c r="U3335" s="28"/>
      <c r="V3335" s="156"/>
      <c r="W3335" s="156"/>
      <c r="X3335" s="156"/>
      <c r="Y3335" s="37"/>
      <c r="Z3335" s="37"/>
      <c r="AA3335" s="37"/>
      <c r="AB3335" s="30"/>
      <c r="AC3335" s="30"/>
      <c r="AD3335" s="31"/>
      <c r="AE3335" s="30"/>
      <c r="AF3335" s="30"/>
      <c r="AG3335" s="32"/>
      <c r="AH3335" s="30"/>
      <c r="AJ3335" s="30"/>
      <c r="AK3335" s="30"/>
      <c r="AL3335" s="30"/>
      <c r="AM3335" s="30"/>
      <c r="AN3335" s="30"/>
      <c r="AO3335" s="30"/>
      <c r="AP3335" s="30"/>
      <c r="AQ3335" s="30"/>
      <c r="AR3335" s="30"/>
      <c r="AS3335" s="30"/>
      <c r="AT3335" s="30"/>
      <c r="AU3335" s="121"/>
      <c r="AV3335" s="129"/>
      <c r="AW3335" s="129"/>
      <c r="AX3335" s="129"/>
    </row>
    <row r="3336" spans="1:50" x14ac:dyDescent="0.25">
      <c r="A3336" s="154"/>
      <c r="B3336" s="28"/>
      <c r="C3336" s="155"/>
      <c r="D3336" s="155"/>
      <c r="E3336" s="155"/>
      <c r="F3336" s="29"/>
      <c r="G3336" s="29"/>
      <c r="H3336" s="29"/>
      <c r="I3336" s="29"/>
      <c r="J3336" s="29"/>
      <c r="K3336" s="155"/>
      <c r="L3336" s="155"/>
      <c r="M3336" s="155"/>
      <c r="N3336" s="155"/>
      <c r="O3336" s="155"/>
      <c r="P3336" s="155"/>
      <c r="Q3336" s="28"/>
      <c r="R3336" s="29"/>
      <c r="S3336" s="27"/>
      <c r="T3336" s="27"/>
      <c r="U3336" s="28"/>
      <c r="V3336" s="156"/>
      <c r="W3336" s="156"/>
      <c r="X3336" s="156"/>
      <c r="Y3336" s="37"/>
      <c r="Z3336" s="37"/>
      <c r="AA3336" s="37"/>
      <c r="AB3336" s="30"/>
      <c r="AC3336" s="30"/>
      <c r="AD3336" s="31"/>
      <c r="AE3336" s="30"/>
      <c r="AF3336" s="30"/>
      <c r="AG3336" s="32"/>
      <c r="AH3336" s="30"/>
      <c r="AJ3336" s="30"/>
      <c r="AK3336" s="30"/>
      <c r="AL3336" s="30"/>
      <c r="AM3336" s="30"/>
      <c r="AN3336" s="30"/>
      <c r="AO3336" s="30"/>
      <c r="AP3336" s="30"/>
      <c r="AQ3336" s="30"/>
      <c r="AR3336" s="30"/>
      <c r="AS3336" s="30"/>
      <c r="AT3336" s="30"/>
      <c r="AU3336" s="121"/>
      <c r="AV3336" s="129"/>
      <c r="AW3336" s="129"/>
      <c r="AX3336" s="129"/>
    </row>
    <row r="3337" spans="1:50" x14ac:dyDescent="0.25">
      <c r="A3337" s="154"/>
      <c r="B3337" s="28"/>
      <c r="C3337" s="155"/>
      <c r="D3337" s="155"/>
      <c r="E3337" s="155"/>
      <c r="F3337" s="29"/>
      <c r="G3337" s="29"/>
      <c r="H3337" s="29"/>
      <c r="I3337" s="29"/>
      <c r="J3337" s="29"/>
      <c r="K3337" s="155"/>
      <c r="L3337" s="155"/>
      <c r="M3337" s="155"/>
      <c r="N3337" s="155"/>
      <c r="O3337" s="155"/>
      <c r="P3337" s="155"/>
      <c r="Q3337" s="28"/>
      <c r="R3337" s="29"/>
      <c r="S3337" s="27"/>
      <c r="T3337" s="27"/>
      <c r="U3337" s="28"/>
      <c r="V3337" s="156"/>
      <c r="W3337" s="156"/>
      <c r="X3337" s="156"/>
      <c r="Y3337" s="37"/>
      <c r="Z3337" s="37"/>
      <c r="AA3337" s="37"/>
      <c r="AB3337" s="30"/>
      <c r="AC3337" s="30"/>
      <c r="AD3337" s="31"/>
      <c r="AE3337" s="30"/>
      <c r="AF3337" s="30"/>
      <c r="AG3337" s="32"/>
      <c r="AH3337" s="30"/>
      <c r="AJ3337" s="30"/>
      <c r="AK3337" s="30"/>
      <c r="AL3337" s="30"/>
      <c r="AM3337" s="30"/>
      <c r="AN3337" s="30"/>
      <c r="AO3337" s="30"/>
      <c r="AP3337" s="30"/>
      <c r="AQ3337" s="30"/>
      <c r="AR3337" s="30"/>
      <c r="AS3337" s="30"/>
      <c r="AT3337" s="30"/>
      <c r="AU3337" s="121"/>
      <c r="AV3337" s="129"/>
      <c r="AW3337" s="129"/>
      <c r="AX3337" s="129"/>
    </row>
    <row r="3338" spans="1:50" x14ac:dyDescent="0.25">
      <c r="A3338" s="154"/>
      <c r="B3338" s="28"/>
      <c r="C3338" s="155"/>
      <c r="D3338" s="155"/>
      <c r="E3338" s="155"/>
      <c r="F3338" s="29"/>
      <c r="G3338" s="29"/>
      <c r="H3338" s="29"/>
      <c r="I3338" s="29"/>
      <c r="J3338" s="29"/>
      <c r="K3338" s="155"/>
      <c r="L3338" s="155"/>
      <c r="M3338" s="155"/>
      <c r="N3338" s="155"/>
      <c r="O3338" s="155"/>
      <c r="P3338" s="155"/>
      <c r="Q3338" s="28"/>
      <c r="R3338" s="29"/>
      <c r="S3338" s="27"/>
      <c r="T3338" s="27"/>
      <c r="U3338" s="28"/>
      <c r="V3338" s="156"/>
      <c r="W3338" s="156"/>
      <c r="X3338" s="156"/>
      <c r="Y3338" s="37"/>
      <c r="Z3338" s="37"/>
      <c r="AA3338" s="37"/>
      <c r="AB3338" s="30"/>
      <c r="AC3338" s="30"/>
      <c r="AD3338" s="31"/>
      <c r="AE3338" s="30"/>
      <c r="AF3338" s="30"/>
      <c r="AG3338" s="32"/>
      <c r="AH3338" s="30"/>
      <c r="AJ3338" s="30"/>
      <c r="AK3338" s="30"/>
      <c r="AL3338" s="30"/>
      <c r="AM3338" s="30"/>
      <c r="AN3338" s="30"/>
      <c r="AO3338" s="30"/>
      <c r="AP3338" s="30"/>
      <c r="AQ3338" s="30"/>
      <c r="AR3338" s="30"/>
      <c r="AS3338" s="30"/>
      <c r="AT3338" s="30"/>
      <c r="AU3338" s="121"/>
      <c r="AV3338" s="129"/>
      <c r="AW3338" s="129"/>
      <c r="AX3338" s="129"/>
    </row>
    <row r="3339" spans="1:50" x14ac:dyDescent="0.25">
      <c r="A3339" s="154"/>
      <c r="B3339" s="28"/>
      <c r="C3339" s="155"/>
      <c r="D3339" s="155"/>
      <c r="E3339" s="155"/>
      <c r="F3339" s="29"/>
      <c r="G3339" s="29"/>
      <c r="H3339" s="29"/>
      <c r="I3339" s="29"/>
      <c r="J3339" s="29"/>
      <c r="K3339" s="155"/>
      <c r="L3339" s="155"/>
      <c r="M3339" s="155"/>
      <c r="N3339" s="155"/>
      <c r="O3339" s="155"/>
      <c r="P3339" s="155"/>
      <c r="Q3339" s="28"/>
      <c r="R3339" s="29"/>
      <c r="S3339" s="27"/>
      <c r="T3339" s="27"/>
      <c r="U3339" s="28"/>
      <c r="V3339" s="156"/>
      <c r="W3339" s="156"/>
      <c r="X3339" s="156"/>
      <c r="Y3339" s="37"/>
      <c r="Z3339" s="37"/>
      <c r="AA3339" s="37"/>
      <c r="AB3339" s="30"/>
      <c r="AC3339" s="30"/>
      <c r="AD3339" s="31"/>
      <c r="AE3339" s="30"/>
      <c r="AF3339" s="30"/>
      <c r="AG3339" s="32"/>
      <c r="AH3339" s="30"/>
      <c r="AJ3339" s="30"/>
      <c r="AK3339" s="30"/>
      <c r="AL3339" s="30"/>
      <c r="AM3339" s="30"/>
      <c r="AN3339" s="30"/>
      <c r="AO3339" s="30"/>
      <c r="AP3339" s="30"/>
      <c r="AQ3339" s="30"/>
      <c r="AR3339" s="30"/>
      <c r="AS3339" s="30"/>
      <c r="AT3339" s="30"/>
      <c r="AU3339" s="121"/>
      <c r="AV3339" s="129"/>
      <c r="AW3339" s="129"/>
      <c r="AX3339" s="129"/>
    </row>
    <row r="3340" spans="1:50" x14ac:dyDescent="0.25">
      <c r="A3340" s="154"/>
      <c r="B3340" s="28"/>
      <c r="C3340" s="155"/>
      <c r="D3340" s="155"/>
      <c r="E3340" s="155"/>
      <c r="F3340" s="29"/>
      <c r="G3340" s="29"/>
      <c r="H3340" s="29"/>
      <c r="I3340" s="29"/>
      <c r="J3340" s="29"/>
      <c r="K3340" s="155"/>
      <c r="L3340" s="155"/>
      <c r="M3340" s="155"/>
      <c r="N3340" s="155"/>
      <c r="O3340" s="155"/>
      <c r="P3340" s="155"/>
      <c r="Q3340" s="28"/>
      <c r="R3340" s="29"/>
      <c r="S3340" s="27"/>
      <c r="T3340" s="27"/>
      <c r="U3340" s="28"/>
      <c r="V3340" s="156"/>
      <c r="W3340" s="156"/>
      <c r="X3340" s="156"/>
      <c r="Y3340" s="37"/>
      <c r="Z3340" s="37"/>
      <c r="AA3340" s="37"/>
      <c r="AB3340" s="30"/>
      <c r="AC3340" s="30"/>
      <c r="AD3340" s="31"/>
      <c r="AE3340" s="30"/>
      <c r="AF3340" s="30"/>
      <c r="AG3340" s="32"/>
      <c r="AH3340" s="30"/>
      <c r="AJ3340" s="30"/>
      <c r="AK3340" s="30"/>
      <c r="AL3340" s="30"/>
      <c r="AM3340" s="30"/>
      <c r="AN3340" s="30"/>
      <c r="AO3340" s="30"/>
      <c r="AP3340" s="30"/>
      <c r="AQ3340" s="30"/>
      <c r="AR3340" s="30"/>
      <c r="AS3340" s="30"/>
      <c r="AT3340" s="30"/>
      <c r="AU3340" s="121"/>
      <c r="AV3340" s="129"/>
      <c r="AW3340" s="129"/>
      <c r="AX3340" s="129"/>
    </row>
    <row r="3341" spans="1:50" x14ac:dyDescent="0.25">
      <c r="A3341" s="154"/>
      <c r="B3341" s="28"/>
      <c r="C3341" s="155"/>
      <c r="D3341" s="155"/>
      <c r="E3341" s="155"/>
      <c r="F3341" s="29"/>
      <c r="G3341" s="29"/>
      <c r="H3341" s="29"/>
      <c r="I3341" s="29"/>
      <c r="J3341" s="29"/>
      <c r="K3341" s="155"/>
      <c r="L3341" s="155"/>
      <c r="M3341" s="155"/>
      <c r="N3341" s="155"/>
      <c r="O3341" s="155"/>
      <c r="P3341" s="155"/>
      <c r="Q3341" s="28"/>
      <c r="R3341" s="29"/>
      <c r="S3341" s="27"/>
      <c r="T3341" s="27"/>
      <c r="U3341" s="28"/>
      <c r="V3341" s="156"/>
      <c r="W3341" s="156"/>
      <c r="X3341" s="156"/>
      <c r="Y3341" s="37"/>
      <c r="Z3341" s="37"/>
      <c r="AA3341" s="37"/>
      <c r="AB3341" s="30"/>
      <c r="AC3341" s="30"/>
      <c r="AD3341" s="31"/>
      <c r="AE3341" s="30"/>
      <c r="AF3341" s="30"/>
      <c r="AG3341" s="32"/>
      <c r="AH3341" s="30"/>
      <c r="AJ3341" s="30"/>
      <c r="AK3341" s="30"/>
      <c r="AL3341" s="30"/>
      <c r="AM3341" s="30"/>
      <c r="AN3341" s="30"/>
      <c r="AO3341" s="30"/>
      <c r="AP3341" s="30"/>
      <c r="AQ3341" s="30"/>
      <c r="AR3341" s="30"/>
      <c r="AS3341" s="30"/>
      <c r="AT3341" s="30"/>
      <c r="AU3341" s="121"/>
      <c r="AV3341" s="129"/>
      <c r="AW3341" s="129"/>
      <c r="AX3341" s="129"/>
    </row>
    <row r="3342" spans="1:50" x14ac:dyDescent="0.25">
      <c r="A3342" s="154"/>
      <c r="B3342" s="28"/>
      <c r="C3342" s="155"/>
      <c r="D3342" s="155"/>
      <c r="E3342" s="155"/>
      <c r="F3342" s="29"/>
      <c r="G3342" s="29"/>
      <c r="H3342" s="29"/>
      <c r="I3342" s="29"/>
      <c r="J3342" s="29"/>
      <c r="K3342" s="155"/>
      <c r="L3342" s="155"/>
      <c r="M3342" s="155"/>
      <c r="N3342" s="155"/>
      <c r="O3342" s="155"/>
      <c r="P3342" s="155"/>
      <c r="Q3342" s="28"/>
      <c r="R3342" s="29"/>
      <c r="S3342" s="27"/>
      <c r="T3342" s="27"/>
      <c r="U3342" s="28"/>
      <c r="V3342" s="156"/>
      <c r="W3342" s="156"/>
      <c r="X3342" s="156"/>
      <c r="Y3342" s="37"/>
      <c r="Z3342" s="37"/>
      <c r="AA3342" s="37"/>
      <c r="AB3342" s="30"/>
      <c r="AC3342" s="30"/>
      <c r="AD3342" s="31"/>
      <c r="AE3342" s="30"/>
      <c r="AF3342" s="30"/>
      <c r="AG3342" s="32"/>
      <c r="AH3342" s="30"/>
      <c r="AJ3342" s="30"/>
      <c r="AK3342" s="30"/>
      <c r="AL3342" s="30"/>
      <c r="AM3342" s="30"/>
      <c r="AN3342" s="30"/>
      <c r="AO3342" s="30"/>
      <c r="AP3342" s="30"/>
      <c r="AQ3342" s="30"/>
      <c r="AR3342" s="30"/>
      <c r="AS3342" s="30"/>
      <c r="AT3342" s="30"/>
      <c r="AU3342" s="121"/>
      <c r="AV3342" s="129"/>
      <c r="AW3342" s="129"/>
      <c r="AX3342" s="129"/>
    </row>
    <row r="3343" spans="1:50" x14ac:dyDescent="0.25">
      <c r="A3343" s="154"/>
      <c r="B3343" s="28"/>
      <c r="C3343" s="155"/>
      <c r="D3343" s="155"/>
      <c r="E3343" s="155"/>
      <c r="F3343" s="29"/>
      <c r="G3343" s="29"/>
      <c r="H3343" s="29"/>
      <c r="I3343" s="29"/>
      <c r="J3343" s="29"/>
      <c r="K3343" s="155"/>
      <c r="L3343" s="155"/>
      <c r="M3343" s="155"/>
      <c r="N3343" s="155"/>
      <c r="O3343" s="155"/>
      <c r="P3343" s="155"/>
      <c r="Q3343" s="28"/>
      <c r="R3343" s="29"/>
      <c r="S3343" s="27"/>
      <c r="T3343" s="27"/>
      <c r="U3343" s="28"/>
      <c r="V3343" s="156"/>
      <c r="W3343" s="156"/>
      <c r="X3343" s="156"/>
      <c r="Y3343" s="37"/>
      <c r="Z3343" s="37"/>
      <c r="AA3343" s="37"/>
      <c r="AB3343" s="30"/>
      <c r="AC3343" s="30"/>
      <c r="AD3343" s="31"/>
      <c r="AE3343" s="30"/>
      <c r="AF3343" s="30"/>
      <c r="AG3343" s="32"/>
      <c r="AH3343" s="30"/>
      <c r="AJ3343" s="30"/>
      <c r="AK3343" s="30"/>
      <c r="AL3343" s="30"/>
      <c r="AM3343" s="30"/>
      <c r="AN3343" s="30"/>
      <c r="AO3343" s="30"/>
      <c r="AP3343" s="30"/>
      <c r="AQ3343" s="30"/>
      <c r="AR3343" s="30"/>
      <c r="AS3343" s="30"/>
      <c r="AT3343" s="30"/>
      <c r="AU3343" s="121"/>
      <c r="AV3343" s="129"/>
      <c r="AW3343" s="129"/>
      <c r="AX3343" s="129"/>
    </row>
    <row r="3344" spans="1:50" x14ac:dyDescent="0.25">
      <c r="A3344" s="154"/>
      <c r="B3344" s="28"/>
      <c r="C3344" s="155"/>
      <c r="D3344" s="155"/>
      <c r="E3344" s="155"/>
      <c r="F3344" s="29"/>
      <c r="G3344" s="29"/>
      <c r="H3344" s="29"/>
      <c r="I3344" s="29"/>
      <c r="J3344" s="29"/>
      <c r="K3344" s="155"/>
      <c r="L3344" s="155"/>
      <c r="M3344" s="155"/>
      <c r="N3344" s="155"/>
      <c r="O3344" s="155"/>
      <c r="P3344" s="155"/>
      <c r="Q3344" s="28"/>
      <c r="R3344" s="29"/>
      <c r="S3344" s="27"/>
      <c r="T3344" s="27"/>
      <c r="U3344" s="28"/>
      <c r="V3344" s="156"/>
      <c r="W3344" s="156"/>
      <c r="X3344" s="156"/>
      <c r="Y3344" s="37"/>
      <c r="Z3344" s="37"/>
      <c r="AA3344" s="37"/>
      <c r="AB3344" s="30"/>
      <c r="AC3344" s="30"/>
      <c r="AD3344" s="31"/>
      <c r="AE3344" s="30"/>
      <c r="AF3344" s="30"/>
      <c r="AG3344" s="32"/>
      <c r="AH3344" s="30"/>
      <c r="AJ3344" s="30"/>
      <c r="AK3344" s="30"/>
      <c r="AL3344" s="30"/>
      <c r="AM3344" s="30"/>
      <c r="AN3344" s="30"/>
      <c r="AO3344" s="30"/>
      <c r="AP3344" s="30"/>
      <c r="AQ3344" s="30"/>
      <c r="AR3344" s="30"/>
      <c r="AS3344" s="30"/>
      <c r="AT3344" s="30"/>
      <c r="AU3344" s="121"/>
      <c r="AV3344" s="129"/>
      <c r="AW3344" s="129"/>
      <c r="AX3344" s="129"/>
    </row>
    <row r="3345" spans="1:50" x14ac:dyDescent="0.25">
      <c r="A3345" s="154"/>
      <c r="B3345" s="28"/>
      <c r="C3345" s="155"/>
      <c r="D3345" s="155"/>
      <c r="E3345" s="155"/>
      <c r="F3345" s="29"/>
      <c r="G3345" s="29"/>
      <c r="H3345" s="29"/>
      <c r="I3345" s="29"/>
      <c r="J3345" s="29"/>
      <c r="K3345" s="155"/>
      <c r="L3345" s="155"/>
      <c r="M3345" s="155"/>
      <c r="N3345" s="155"/>
      <c r="O3345" s="155"/>
      <c r="P3345" s="155"/>
      <c r="Q3345" s="28"/>
      <c r="R3345" s="29"/>
      <c r="S3345" s="27"/>
      <c r="T3345" s="27"/>
      <c r="U3345" s="28"/>
      <c r="V3345" s="156"/>
      <c r="W3345" s="156"/>
      <c r="X3345" s="156"/>
      <c r="Y3345" s="37"/>
      <c r="Z3345" s="37"/>
      <c r="AA3345" s="37"/>
      <c r="AB3345" s="30"/>
      <c r="AC3345" s="30"/>
      <c r="AD3345" s="31"/>
      <c r="AE3345" s="30"/>
      <c r="AF3345" s="30"/>
      <c r="AG3345" s="32"/>
      <c r="AH3345" s="30"/>
      <c r="AJ3345" s="30"/>
      <c r="AK3345" s="30"/>
      <c r="AL3345" s="30"/>
      <c r="AM3345" s="30"/>
      <c r="AN3345" s="30"/>
      <c r="AO3345" s="30"/>
      <c r="AP3345" s="30"/>
      <c r="AQ3345" s="30"/>
      <c r="AR3345" s="30"/>
      <c r="AS3345" s="30"/>
      <c r="AT3345" s="30"/>
      <c r="AU3345" s="121"/>
      <c r="AV3345" s="129"/>
      <c r="AW3345" s="129"/>
      <c r="AX3345" s="129"/>
    </row>
    <row r="3346" spans="1:50" x14ac:dyDescent="0.25">
      <c r="A3346" s="154"/>
      <c r="B3346" s="28"/>
      <c r="C3346" s="155"/>
      <c r="D3346" s="155"/>
      <c r="E3346" s="155"/>
      <c r="F3346" s="29"/>
      <c r="G3346" s="29"/>
      <c r="H3346" s="29"/>
      <c r="I3346" s="29"/>
      <c r="J3346" s="29"/>
      <c r="K3346" s="155"/>
      <c r="L3346" s="155"/>
      <c r="M3346" s="155"/>
      <c r="N3346" s="155"/>
      <c r="O3346" s="155"/>
      <c r="P3346" s="155"/>
      <c r="Q3346" s="28"/>
      <c r="R3346" s="29"/>
      <c r="S3346" s="27"/>
      <c r="T3346" s="27"/>
      <c r="U3346" s="28"/>
      <c r="V3346" s="156"/>
      <c r="W3346" s="156"/>
      <c r="X3346" s="156"/>
      <c r="Y3346" s="37"/>
      <c r="Z3346" s="37"/>
      <c r="AA3346" s="37"/>
      <c r="AB3346" s="30"/>
      <c r="AC3346" s="30"/>
      <c r="AD3346" s="31"/>
      <c r="AE3346" s="30"/>
      <c r="AF3346" s="30"/>
      <c r="AG3346" s="32"/>
      <c r="AH3346" s="30"/>
      <c r="AJ3346" s="30"/>
      <c r="AK3346" s="30"/>
      <c r="AL3346" s="30"/>
      <c r="AM3346" s="30"/>
      <c r="AN3346" s="30"/>
      <c r="AO3346" s="30"/>
      <c r="AP3346" s="30"/>
      <c r="AQ3346" s="30"/>
      <c r="AR3346" s="30"/>
      <c r="AS3346" s="30"/>
      <c r="AT3346" s="30"/>
      <c r="AU3346" s="121"/>
      <c r="AV3346" s="129"/>
      <c r="AW3346" s="129"/>
      <c r="AX3346" s="129"/>
    </row>
    <row r="3347" spans="1:50" x14ac:dyDescent="0.25">
      <c r="A3347" s="154"/>
      <c r="B3347" s="28"/>
      <c r="C3347" s="155"/>
      <c r="D3347" s="155"/>
      <c r="E3347" s="155"/>
      <c r="F3347" s="29"/>
      <c r="G3347" s="29"/>
      <c r="H3347" s="29"/>
      <c r="I3347" s="29"/>
      <c r="J3347" s="29"/>
      <c r="K3347" s="155"/>
      <c r="L3347" s="155"/>
      <c r="M3347" s="155"/>
      <c r="N3347" s="155"/>
      <c r="O3347" s="155"/>
      <c r="P3347" s="155"/>
      <c r="Q3347" s="28"/>
      <c r="R3347" s="29"/>
      <c r="S3347" s="27"/>
      <c r="T3347" s="27"/>
      <c r="U3347" s="28"/>
      <c r="V3347" s="156"/>
      <c r="W3347" s="156"/>
      <c r="X3347" s="156"/>
      <c r="Y3347" s="37"/>
      <c r="Z3347" s="37"/>
      <c r="AA3347" s="37"/>
      <c r="AB3347" s="30"/>
      <c r="AC3347" s="30"/>
      <c r="AD3347" s="31"/>
      <c r="AE3347" s="30"/>
      <c r="AF3347" s="30"/>
      <c r="AG3347" s="32"/>
      <c r="AH3347" s="30"/>
      <c r="AJ3347" s="30"/>
      <c r="AK3347" s="30"/>
      <c r="AL3347" s="30"/>
      <c r="AM3347" s="30"/>
      <c r="AN3347" s="30"/>
      <c r="AO3347" s="30"/>
      <c r="AP3347" s="30"/>
      <c r="AQ3347" s="30"/>
      <c r="AR3347" s="30"/>
      <c r="AS3347" s="30"/>
      <c r="AT3347" s="30"/>
      <c r="AU3347" s="121"/>
      <c r="AV3347" s="129"/>
      <c r="AW3347" s="129"/>
      <c r="AX3347" s="129"/>
    </row>
    <row r="3348" spans="1:50" x14ac:dyDescent="0.25">
      <c r="A3348" s="154"/>
      <c r="B3348" s="28"/>
      <c r="C3348" s="155"/>
      <c r="D3348" s="155"/>
      <c r="E3348" s="155"/>
      <c r="F3348" s="29"/>
      <c r="G3348" s="29"/>
      <c r="H3348" s="29"/>
      <c r="I3348" s="29"/>
      <c r="J3348" s="29"/>
      <c r="K3348" s="155"/>
      <c r="L3348" s="155"/>
      <c r="M3348" s="155"/>
      <c r="N3348" s="155"/>
      <c r="O3348" s="155"/>
      <c r="P3348" s="155"/>
      <c r="Q3348" s="28"/>
      <c r="R3348" s="29"/>
      <c r="S3348" s="27"/>
      <c r="T3348" s="27"/>
      <c r="U3348" s="28"/>
      <c r="V3348" s="156"/>
      <c r="W3348" s="156"/>
      <c r="X3348" s="156"/>
      <c r="Y3348" s="37"/>
      <c r="Z3348" s="37"/>
      <c r="AA3348" s="37"/>
      <c r="AB3348" s="30"/>
      <c r="AC3348" s="30"/>
      <c r="AD3348" s="31"/>
      <c r="AE3348" s="30"/>
      <c r="AF3348" s="30"/>
      <c r="AG3348" s="32"/>
      <c r="AH3348" s="30"/>
      <c r="AJ3348" s="30"/>
      <c r="AK3348" s="30"/>
      <c r="AL3348" s="30"/>
      <c r="AM3348" s="30"/>
      <c r="AN3348" s="30"/>
      <c r="AO3348" s="30"/>
      <c r="AP3348" s="30"/>
      <c r="AQ3348" s="30"/>
      <c r="AR3348" s="30"/>
      <c r="AS3348" s="30"/>
      <c r="AT3348" s="30"/>
      <c r="AU3348" s="121"/>
      <c r="AV3348" s="129"/>
      <c r="AW3348" s="129"/>
      <c r="AX3348" s="129"/>
    </row>
    <row r="3349" spans="1:50" x14ac:dyDescent="0.25">
      <c r="A3349" s="154"/>
      <c r="B3349" s="28"/>
      <c r="C3349" s="155"/>
      <c r="D3349" s="155"/>
      <c r="E3349" s="155"/>
      <c r="F3349" s="29"/>
      <c r="G3349" s="29"/>
      <c r="H3349" s="29"/>
      <c r="I3349" s="29"/>
      <c r="J3349" s="29"/>
      <c r="K3349" s="155"/>
      <c r="L3349" s="155"/>
      <c r="M3349" s="155"/>
      <c r="N3349" s="155"/>
      <c r="O3349" s="155"/>
      <c r="P3349" s="155"/>
      <c r="Q3349" s="28"/>
      <c r="R3349" s="29"/>
      <c r="S3349" s="27"/>
      <c r="T3349" s="27"/>
      <c r="U3349" s="28"/>
      <c r="V3349" s="156"/>
      <c r="W3349" s="156"/>
      <c r="X3349" s="156"/>
      <c r="Y3349" s="37"/>
      <c r="Z3349" s="37"/>
      <c r="AA3349" s="37"/>
      <c r="AB3349" s="30"/>
      <c r="AC3349" s="30"/>
      <c r="AD3349" s="31"/>
      <c r="AE3349" s="30"/>
      <c r="AF3349" s="30"/>
      <c r="AG3349" s="32"/>
      <c r="AH3349" s="30"/>
      <c r="AJ3349" s="30"/>
      <c r="AK3349" s="30"/>
      <c r="AL3349" s="30"/>
      <c r="AM3349" s="30"/>
      <c r="AN3349" s="30"/>
      <c r="AO3349" s="30"/>
      <c r="AP3349" s="30"/>
      <c r="AQ3349" s="30"/>
      <c r="AR3349" s="30"/>
      <c r="AS3349" s="30"/>
      <c r="AT3349" s="30"/>
      <c r="AU3349" s="121"/>
      <c r="AV3349" s="129"/>
      <c r="AW3349" s="129"/>
      <c r="AX3349" s="129"/>
    </row>
    <row r="3350" spans="1:50" x14ac:dyDescent="0.25">
      <c r="A3350" s="154"/>
      <c r="B3350" s="28"/>
      <c r="C3350" s="155"/>
      <c r="D3350" s="155"/>
      <c r="E3350" s="155"/>
      <c r="F3350" s="29"/>
      <c r="G3350" s="29"/>
      <c r="H3350" s="29"/>
      <c r="I3350" s="29"/>
      <c r="J3350" s="29"/>
      <c r="K3350" s="155"/>
      <c r="L3350" s="155"/>
      <c r="M3350" s="155"/>
      <c r="N3350" s="155"/>
      <c r="O3350" s="155"/>
      <c r="P3350" s="155"/>
      <c r="Q3350" s="28"/>
      <c r="R3350" s="29"/>
      <c r="S3350" s="27"/>
      <c r="T3350" s="27"/>
      <c r="U3350" s="28"/>
      <c r="V3350" s="156"/>
      <c r="W3350" s="156"/>
      <c r="X3350" s="156"/>
      <c r="Y3350" s="37"/>
      <c r="Z3350" s="37"/>
      <c r="AA3350" s="37"/>
      <c r="AB3350" s="30"/>
      <c r="AC3350" s="30"/>
      <c r="AD3350" s="31"/>
      <c r="AE3350" s="30"/>
      <c r="AF3350" s="30"/>
      <c r="AG3350" s="32"/>
      <c r="AH3350" s="30"/>
      <c r="AJ3350" s="30"/>
      <c r="AK3350" s="30"/>
      <c r="AL3350" s="30"/>
      <c r="AM3350" s="30"/>
      <c r="AN3350" s="30"/>
      <c r="AO3350" s="30"/>
      <c r="AP3350" s="30"/>
      <c r="AQ3350" s="30"/>
      <c r="AR3350" s="30"/>
      <c r="AS3350" s="30"/>
      <c r="AT3350" s="30"/>
      <c r="AU3350" s="121"/>
      <c r="AV3350" s="129"/>
      <c r="AW3350" s="129"/>
      <c r="AX3350" s="129"/>
    </row>
    <row r="3351" spans="1:50" x14ac:dyDescent="0.25">
      <c r="A3351" s="154"/>
      <c r="B3351" s="28"/>
      <c r="C3351" s="155"/>
      <c r="D3351" s="155"/>
      <c r="E3351" s="155"/>
      <c r="F3351" s="29"/>
      <c r="G3351" s="29"/>
      <c r="H3351" s="29"/>
      <c r="I3351" s="29"/>
      <c r="J3351" s="29"/>
      <c r="K3351" s="155"/>
      <c r="L3351" s="155"/>
      <c r="M3351" s="155"/>
      <c r="N3351" s="155"/>
      <c r="O3351" s="155"/>
      <c r="P3351" s="155"/>
      <c r="Q3351" s="28"/>
      <c r="R3351" s="29"/>
      <c r="S3351" s="27"/>
      <c r="T3351" s="27"/>
      <c r="U3351" s="28"/>
      <c r="V3351" s="156"/>
      <c r="W3351" s="156"/>
      <c r="X3351" s="156"/>
      <c r="Y3351" s="37"/>
      <c r="Z3351" s="37"/>
      <c r="AA3351" s="37"/>
      <c r="AB3351" s="30"/>
      <c r="AC3351" s="30"/>
      <c r="AD3351" s="31"/>
      <c r="AE3351" s="30"/>
      <c r="AF3351" s="30"/>
      <c r="AG3351" s="32"/>
      <c r="AH3351" s="30"/>
      <c r="AJ3351" s="30"/>
      <c r="AK3351" s="30"/>
      <c r="AL3351" s="30"/>
      <c r="AM3351" s="30"/>
      <c r="AN3351" s="30"/>
      <c r="AO3351" s="30"/>
      <c r="AP3351" s="30"/>
      <c r="AQ3351" s="30"/>
      <c r="AR3351" s="30"/>
      <c r="AS3351" s="30"/>
      <c r="AT3351" s="30"/>
      <c r="AU3351" s="121"/>
      <c r="AV3351" s="129"/>
      <c r="AW3351" s="129"/>
      <c r="AX3351" s="129"/>
    </row>
    <row r="3352" spans="1:50" x14ac:dyDescent="0.25">
      <c r="A3352" s="154"/>
      <c r="B3352" s="28"/>
      <c r="C3352" s="155"/>
      <c r="D3352" s="155"/>
      <c r="E3352" s="155"/>
      <c r="F3352" s="29"/>
      <c r="G3352" s="29"/>
      <c r="H3352" s="29"/>
      <c r="I3352" s="29"/>
      <c r="J3352" s="29"/>
      <c r="K3352" s="155"/>
      <c r="L3352" s="155"/>
      <c r="M3352" s="155"/>
      <c r="N3352" s="155"/>
      <c r="O3352" s="155"/>
      <c r="P3352" s="155"/>
      <c r="Q3352" s="28"/>
      <c r="R3352" s="29"/>
      <c r="S3352" s="27"/>
      <c r="T3352" s="27"/>
      <c r="U3352" s="28"/>
      <c r="V3352" s="156"/>
      <c r="W3352" s="156"/>
      <c r="X3352" s="156"/>
      <c r="Y3352" s="37"/>
      <c r="Z3352" s="37"/>
      <c r="AA3352" s="37"/>
      <c r="AB3352" s="30"/>
      <c r="AC3352" s="30"/>
      <c r="AD3352" s="31"/>
      <c r="AE3352" s="30"/>
      <c r="AF3352" s="30"/>
      <c r="AG3352" s="32"/>
      <c r="AH3352" s="30"/>
      <c r="AJ3352" s="30"/>
      <c r="AK3352" s="30"/>
      <c r="AL3352" s="30"/>
      <c r="AM3352" s="30"/>
      <c r="AN3352" s="30"/>
      <c r="AO3352" s="30"/>
      <c r="AP3352" s="30"/>
      <c r="AQ3352" s="30"/>
      <c r="AR3352" s="30"/>
      <c r="AS3352" s="30"/>
      <c r="AT3352" s="30"/>
      <c r="AU3352" s="121"/>
      <c r="AV3352" s="129"/>
      <c r="AW3352" s="129"/>
      <c r="AX3352" s="129"/>
    </row>
    <row r="3353" spans="1:50" x14ac:dyDescent="0.25">
      <c r="A3353" s="154"/>
      <c r="B3353" s="28"/>
      <c r="C3353" s="155"/>
      <c r="D3353" s="155"/>
      <c r="E3353" s="155"/>
      <c r="F3353" s="29"/>
      <c r="G3353" s="29"/>
      <c r="H3353" s="29"/>
      <c r="I3353" s="29"/>
      <c r="J3353" s="29"/>
      <c r="K3353" s="155"/>
      <c r="L3353" s="155"/>
      <c r="M3353" s="155"/>
      <c r="N3353" s="155"/>
      <c r="O3353" s="155"/>
      <c r="P3353" s="155"/>
      <c r="Q3353" s="28"/>
      <c r="R3353" s="29"/>
      <c r="S3353" s="27"/>
      <c r="T3353" s="27"/>
      <c r="U3353" s="28"/>
      <c r="V3353" s="156"/>
      <c r="W3353" s="156"/>
      <c r="X3353" s="156"/>
      <c r="Y3353" s="37"/>
      <c r="Z3353" s="37"/>
      <c r="AA3353" s="37"/>
      <c r="AB3353" s="30"/>
      <c r="AC3353" s="30"/>
      <c r="AD3353" s="31"/>
      <c r="AE3353" s="30"/>
      <c r="AF3353" s="30"/>
      <c r="AG3353" s="32"/>
      <c r="AH3353" s="30"/>
      <c r="AJ3353" s="30"/>
      <c r="AK3353" s="30"/>
      <c r="AL3353" s="30"/>
      <c r="AM3353" s="30"/>
      <c r="AN3353" s="30"/>
      <c r="AO3353" s="30"/>
      <c r="AP3353" s="30"/>
      <c r="AQ3353" s="30"/>
      <c r="AR3353" s="30"/>
      <c r="AS3353" s="30"/>
      <c r="AT3353" s="30"/>
      <c r="AU3353" s="121"/>
      <c r="AV3353" s="129"/>
      <c r="AW3353" s="129"/>
      <c r="AX3353" s="129"/>
    </row>
    <row r="3354" spans="1:50" x14ac:dyDescent="0.25">
      <c r="A3354" s="154"/>
      <c r="B3354" s="28"/>
      <c r="C3354" s="155"/>
      <c r="D3354" s="155"/>
      <c r="E3354" s="155"/>
      <c r="F3354" s="29"/>
      <c r="G3354" s="29"/>
      <c r="H3354" s="29"/>
      <c r="I3354" s="29"/>
      <c r="J3354" s="29"/>
      <c r="K3354" s="155"/>
      <c r="L3354" s="155"/>
      <c r="M3354" s="155"/>
      <c r="N3354" s="155"/>
      <c r="O3354" s="155"/>
      <c r="P3354" s="155"/>
      <c r="Q3354" s="28"/>
      <c r="R3354" s="29"/>
      <c r="S3354" s="27"/>
      <c r="T3354" s="27"/>
      <c r="U3354" s="28"/>
      <c r="V3354" s="156"/>
      <c r="W3354" s="156"/>
      <c r="X3354" s="156"/>
      <c r="Y3354" s="37"/>
      <c r="Z3354" s="37"/>
      <c r="AA3354" s="37"/>
      <c r="AB3354" s="30"/>
      <c r="AC3354" s="30"/>
      <c r="AD3354" s="31"/>
      <c r="AE3354" s="30"/>
      <c r="AF3354" s="30"/>
      <c r="AG3354" s="32"/>
      <c r="AH3354" s="30"/>
      <c r="AJ3354" s="30"/>
      <c r="AK3354" s="30"/>
      <c r="AL3354" s="30"/>
      <c r="AM3354" s="30"/>
      <c r="AN3354" s="30"/>
      <c r="AO3354" s="30"/>
      <c r="AP3354" s="30"/>
      <c r="AQ3354" s="30"/>
      <c r="AR3354" s="30"/>
      <c r="AS3354" s="30"/>
      <c r="AT3354" s="30"/>
      <c r="AU3354" s="121"/>
      <c r="AV3354" s="129"/>
      <c r="AW3354" s="129"/>
      <c r="AX3354" s="129"/>
    </row>
    <row r="3355" spans="1:50" x14ac:dyDescent="0.25">
      <c r="A3355" s="154"/>
      <c r="B3355" s="28"/>
      <c r="C3355" s="155"/>
      <c r="D3355" s="155"/>
      <c r="E3355" s="155"/>
      <c r="F3355" s="29"/>
      <c r="G3355" s="29"/>
      <c r="H3355" s="29"/>
      <c r="I3355" s="29"/>
      <c r="J3355" s="29"/>
      <c r="K3355" s="155"/>
      <c r="L3355" s="155"/>
      <c r="M3355" s="155"/>
      <c r="N3355" s="155"/>
      <c r="O3355" s="155"/>
      <c r="P3355" s="155"/>
      <c r="Q3355" s="28"/>
      <c r="R3355" s="29"/>
      <c r="S3355" s="27"/>
      <c r="T3355" s="27"/>
      <c r="U3355" s="28"/>
      <c r="V3355" s="156"/>
      <c r="W3355" s="156"/>
      <c r="X3355" s="156"/>
      <c r="Y3355" s="37"/>
      <c r="Z3355" s="37"/>
      <c r="AA3355" s="37"/>
      <c r="AB3355" s="30"/>
      <c r="AC3355" s="30"/>
      <c r="AD3355" s="31"/>
      <c r="AE3355" s="30"/>
      <c r="AF3355" s="30"/>
      <c r="AG3355" s="32"/>
      <c r="AH3355" s="30"/>
      <c r="AJ3355" s="30"/>
      <c r="AK3355" s="30"/>
      <c r="AL3355" s="30"/>
      <c r="AM3355" s="30"/>
      <c r="AN3355" s="30"/>
      <c r="AO3355" s="30"/>
      <c r="AP3355" s="30"/>
      <c r="AQ3355" s="30"/>
      <c r="AR3355" s="30"/>
      <c r="AS3355" s="30"/>
      <c r="AT3355" s="30"/>
      <c r="AU3355" s="121"/>
      <c r="AV3355" s="129"/>
      <c r="AW3355" s="129"/>
      <c r="AX3355" s="129"/>
    </row>
    <row r="3356" spans="1:50" x14ac:dyDescent="0.25">
      <c r="A3356" s="154"/>
      <c r="B3356" s="28"/>
      <c r="C3356" s="155"/>
      <c r="D3356" s="155"/>
      <c r="E3356" s="155"/>
      <c r="F3356" s="29"/>
      <c r="G3356" s="29"/>
      <c r="H3356" s="29"/>
      <c r="I3356" s="29"/>
      <c r="J3356" s="29"/>
      <c r="K3356" s="155"/>
      <c r="L3356" s="155"/>
      <c r="M3356" s="155"/>
      <c r="N3356" s="155"/>
      <c r="O3356" s="155"/>
      <c r="P3356" s="155"/>
      <c r="Q3356" s="28"/>
      <c r="R3356" s="29"/>
      <c r="S3356" s="27"/>
      <c r="T3356" s="27"/>
      <c r="U3356" s="28"/>
      <c r="V3356" s="156"/>
      <c r="W3356" s="156"/>
      <c r="X3356" s="156"/>
      <c r="Y3356" s="37"/>
      <c r="Z3356" s="37"/>
      <c r="AA3356" s="37"/>
      <c r="AB3356" s="30"/>
      <c r="AC3356" s="30"/>
      <c r="AD3356" s="31"/>
      <c r="AE3356" s="30"/>
      <c r="AF3356" s="30"/>
      <c r="AG3356" s="32"/>
      <c r="AH3356" s="30"/>
      <c r="AJ3356" s="30"/>
      <c r="AK3356" s="30"/>
      <c r="AL3356" s="30"/>
      <c r="AM3356" s="30"/>
      <c r="AN3356" s="30"/>
      <c r="AO3356" s="30"/>
      <c r="AP3356" s="30"/>
      <c r="AQ3356" s="30"/>
      <c r="AR3356" s="30"/>
      <c r="AS3356" s="30"/>
      <c r="AT3356" s="30"/>
      <c r="AU3356" s="121"/>
      <c r="AV3356" s="129"/>
      <c r="AW3356" s="129"/>
      <c r="AX3356" s="129"/>
    </row>
    <row r="3357" spans="1:50" x14ac:dyDescent="0.25">
      <c r="A3357" s="154"/>
      <c r="B3357" s="28"/>
      <c r="C3357" s="155"/>
      <c r="D3357" s="155"/>
      <c r="E3357" s="155"/>
      <c r="F3357" s="29"/>
      <c r="G3357" s="29"/>
      <c r="H3357" s="29"/>
      <c r="I3357" s="29"/>
      <c r="J3357" s="29"/>
      <c r="K3357" s="155"/>
      <c r="L3357" s="155"/>
      <c r="M3357" s="155"/>
      <c r="N3357" s="155"/>
      <c r="O3357" s="155"/>
      <c r="P3357" s="155"/>
      <c r="Q3357" s="28"/>
      <c r="R3357" s="29"/>
      <c r="S3357" s="27"/>
      <c r="T3357" s="27"/>
      <c r="U3357" s="28"/>
      <c r="V3357" s="156"/>
      <c r="W3357" s="156"/>
      <c r="X3357" s="156"/>
      <c r="Y3357" s="37"/>
      <c r="Z3357" s="37"/>
      <c r="AA3357" s="37"/>
      <c r="AB3357" s="30"/>
      <c r="AC3357" s="30"/>
      <c r="AD3357" s="31"/>
      <c r="AE3357" s="30"/>
      <c r="AF3357" s="30"/>
      <c r="AG3357" s="32"/>
      <c r="AH3357" s="30"/>
      <c r="AJ3357" s="30"/>
      <c r="AK3357" s="30"/>
      <c r="AL3357" s="30"/>
      <c r="AM3357" s="30"/>
      <c r="AN3357" s="30"/>
      <c r="AO3357" s="30"/>
      <c r="AP3357" s="30"/>
      <c r="AQ3357" s="30"/>
      <c r="AR3357" s="30"/>
      <c r="AS3357" s="30"/>
      <c r="AT3357" s="30"/>
      <c r="AU3357" s="121"/>
      <c r="AV3357" s="129"/>
      <c r="AW3357" s="129"/>
      <c r="AX3357" s="129"/>
    </row>
    <row r="3358" spans="1:50" x14ac:dyDescent="0.25">
      <c r="A3358" s="154"/>
      <c r="B3358" s="28"/>
      <c r="C3358" s="155"/>
      <c r="D3358" s="155"/>
      <c r="E3358" s="155"/>
      <c r="F3358" s="29"/>
      <c r="G3358" s="29"/>
      <c r="H3358" s="29"/>
      <c r="I3358" s="29"/>
      <c r="J3358" s="29"/>
      <c r="K3358" s="155"/>
      <c r="L3358" s="155"/>
      <c r="M3358" s="155"/>
      <c r="N3358" s="155"/>
      <c r="O3358" s="155"/>
      <c r="P3358" s="155"/>
      <c r="Q3358" s="28"/>
      <c r="R3358" s="29"/>
      <c r="S3358" s="27"/>
      <c r="T3358" s="27"/>
      <c r="U3358" s="28"/>
      <c r="V3358" s="156"/>
      <c r="W3358" s="156"/>
      <c r="X3358" s="156"/>
      <c r="Y3358" s="37"/>
      <c r="Z3358" s="37"/>
      <c r="AA3358" s="37"/>
      <c r="AB3358" s="30"/>
      <c r="AC3358" s="30"/>
      <c r="AD3358" s="31"/>
      <c r="AE3358" s="30"/>
      <c r="AF3358" s="30"/>
      <c r="AG3358" s="32"/>
      <c r="AH3358" s="30"/>
      <c r="AJ3358" s="30"/>
      <c r="AK3358" s="30"/>
      <c r="AL3358" s="30"/>
      <c r="AM3358" s="30"/>
      <c r="AN3358" s="30"/>
      <c r="AO3358" s="30"/>
      <c r="AP3358" s="30"/>
      <c r="AQ3358" s="30"/>
      <c r="AR3358" s="30"/>
      <c r="AS3358" s="30"/>
      <c r="AT3358" s="30"/>
      <c r="AU3358" s="121"/>
      <c r="AV3358" s="129"/>
      <c r="AW3358" s="129"/>
      <c r="AX3358" s="129"/>
    </row>
    <row r="3359" spans="1:50" x14ac:dyDescent="0.25">
      <c r="A3359" s="154"/>
      <c r="B3359" s="28"/>
      <c r="C3359" s="155"/>
      <c r="D3359" s="155"/>
      <c r="E3359" s="155"/>
      <c r="F3359" s="29"/>
      <c r="G3359" s="29"/>
      <c r="H3359" s="29"/>
      <c r="I3359" s="29"/>
      <c r="J3359" s="29"/>
      <c r="K3359" s="155"/>
      <c r="L3359" s="155"/>
      <c r="M3359" s="155"/>
      <c r="N3359" s="155"/>
      <c r="O3359" s="155"/>
      <c r="P3359" s="155"/>
      <c r="Q3359" s="28"/>
      <c r="R3359" s="29"/>
      <c r="S3359" s="27"/>
      <c r="T3359" s="27"/>
      <c r="U3359" s="28"/>
      <c r="V3359" s="156"/>
      <c r="W3359" s="156"/>
      <c r="X3359" s="156"/>
      <c r="Y3359" s="37"/>
      <c r="Z3359" s="37"/>
      <c r="AA3359" s="37"/>
      <c r="AB3359" s="30"/>
      <c r="AC3359" s="30"/>
      <c r="AD3359" s="31"/>
      <c r="AE3359" s="30"/>
      <c r="AF3359" s="30"/>
      <c r="AG3359" s="32"/>
      <c r="AH3359" s="30"/>
      <c r="AJ3359" s="30"/>
      <c r="AK3359" s="30"/>
      <c r="AL3359" s="30"/>
      <c r="AM3359" s="30"/>
      <c r="AN3359" s="30"/>
      <c r="AO3359" s="30"/>
      <c r="AP3359" s="30"/>
      <c r="AQ3359" s="30"/>
      <c r="AR3359" s="30"/>
      <c r="AS3359" s="30"/>
      <c r="AT3359" s="30"/>
      <c r="AU3359" s="121"/>
      <c r="AV3359" s="129"/>
      <c r="AW3359" s="129"/>
      <c r="AX3359" s="129"/>
    </row>
    <row r="3360" spans="1:50" x14ac:dyDescent="0.25">
      <c r="A3360" s="154"/>
      <c r="B3360" s="28"/>
      <c r="C3360" s="155"/>
      <c r="D3360" s="155"/>
      <c r="E3360" s="155"/>
      <c r="F3360" s="29"/>
      <c r="G3360" s="29"/>
      <c r="H3360" s="29"/>
      <c r="I3360" s="29"/>
      <c r="J3360" s="29"/>
      <c r="K3360" s="155"/>
      <c r="L3360" s="155"/>
      <c r="M3360" s="155"/>
      <c r="N3360" s="155"/>
      <c r="O3360" s="155"/>
      <c r="P3360" s="155"/>
      <c r="Q3360" s="28"/>
      <c r="R3360" s="29"/>
      <c r="S3360" s="27"/>
      <c r="T3360" s="27"/>
      <c r="U3360" s="28"/>
      <c r="V3360" s="156"/>
      <c r="W3360" s="156"/>
      <c r="X3360" s="156"/>
      <c r="Y3360" s="37"/>
      <c r="Z3360" s="37"/>
      <c r="AA3360" s="37"/>
      <c r="AB3360" s="30"/>
      <c r="AC3360" s="30"/>
      <c r="AD3360" s="31"/>
      <c r="AE3360" s="30"/>
      <c r="AF3360" s="30"/>
      <c r="AG3360" s="32"/>
      <c r="AH3360" s="30"/>
      <c r="AJ3360" s="30"/>
      <c r="AK3360" s="30"/>
      <c r="AL3360" s="30"/>
      <c r="AM3360" s="30"/>
      <c r="AN3360" s="30"/>
      <c r="AO3360" s="30"/>
      <c r="AP3360" s="30"/>
      <c r="AQ3360" s="30"/>
      <c r="AR3360" s="30"/>
      <c r="AS3360" s="30"/>
      <c r="AT3360" s="30"/>
      <c r="AU3360" s="121"/>
      <c r="AV3360" s="129"/>
      <c r="AW3360" s="129"/>
      <c r="AX3360" s="129"/>
    </row>
    <row r="3361" spans="1:50" x14ac:dyDescent="0.25">
      <c r="A3361" s="154"/>
      <c r="B3361" s="28"/>
      <c r="C3361" s="155"/>
      <c r="D3361" s="155"/>
      <c r="E3361" s="155"/>
      <c r="F3361" s="29"/>
      <c r="G3361" s="29"/>
      <c r="H3361" s="29"/>
      <c r="I3361" s="29"/>
      <c r="J3361" s="29"/>
      <c r="K3361" s="155"/>
      <c r="L3361" s="155"/>
      <c r="M3361" s="155"/>
      <c r="N3361" s="155"/>
      <c r="O3361" s="155"/>
      <c r="P3361" s="155"/>
      <c r="Q3361" s="28"/>
      <c r="R3361" s="29"/>
      <c r="S3361" s="27"/>
      <c r="T3361" s="27"/>
      <c r="U3361" s="28"/>
      <c r="V3361" s="156"/>
      <c r="W3361" s="156"/>
      <c r="X3361" s="156"/>
      <c r="Y3361" s="37"/>
      <c r="Z3361" s="37"/>
      <c r="AA3361" s="37"/>
      <c r="AB3361" s="30"/>
      <c r="AC3361" s="30"/>
      <c r="AD3361" s="31"/>
      <c r="AE3361" s="30"/>
      <c r="AF3361" s="30"/>
      <c r="AG3361" s="32"/>
      <c r="AH3361" s="30"/>
      <c r="AJ3361" s="30"/>
      <c r="AK3361" s="30"/>
      <c r="AL3361" s="30"/>
      <c r="AM3361" s="30"/>
      <c r="AN3361" s="30"/>
      <c r="AO3361" s="30"/>
      <c r="AP3361" s="30"/>
      <c r="AQ3361" s="30"/>
      <c r="AR3361" s="30"/>
      <c r="AS3361" s="30"/>
      <c r="AT3361" s="30"/>
      <c r="AU3361" s="121"/>
      <c r="AV3361" s="129"/>
      <c r="AW3361" s="129"/>
      <c r="AX3361" s="129"/>
    </row>
    <row r="3362" spans="1:50" x14ac:dyDescent="0.25">
      <c r="A3362" s="154"/>
      <c r="B3362" s="28"/>
      <c r="C3362" s="155"/>
      <c r="D3362" s="155"/>
      <c r="E3362" s="155"/>
      <c r="F3362" s="29"/>
      <c r="G3362" s="29"/>
      <c r="H3362" s="29"/>
      <c r="I3362" s="29"/>
      <c r="J3362" s="29"/>
      <c r="K3362" s="155"/>
      <c r="L3362" s="155"/>
      <c r="M3362" s="155"/>
      <c r="N3362" s="155"/>
      <c r="O3362" s="155"/>
      <c r="P3362" s="155"/>
      <c r="Q3362" s="28"/>
      <c r="R3362" s="29"/>
      <c r="S3362" s="27"/>
      <c r="T3362" s="27"/>
      <c r="U3362" s="28"/>
      <c r="V3362" s="156"/>
      <c r="W3362" s="156"/>
      <c r="X3362" s="156"/>
      <c r="Y3362" s="37"/>
      <c r="Z3362" s="37"/>
      <c r="AA3362" s="37"/>
      <c r="AB3362" s="30"/>
      <c r="AC3362" s="30"/>
      <c r="AD3362" s="31"/>
      <c r="AE3362" s="30"/>
      <c r="AF3362" s="30"/>
      <c r="AG3362" s="32"/>
      <c r="AH3362" s="30"/>
      <c r="AJ3362" s="30"/>
      <c r="AK3362" s="30"/>
      <c r="AL3362" s="30"/>
      <c r="AM3362" s="30"/>
      <c r="AN3362" s="30"/>
      <c r="AO3362" s="30"/>
      <c r="AP3362" s="30"/>
      <c r="AQ3362" s="30"/>
      <c r="AR3362" s="30"/>
      <c r="AS3362" s="30"/>
      <c r="AT3362" s="30"/>
      <c r="AU3362" s="121"/>
      <c r="AV3362" s="129"/>
      <c r="AW3362" s="129"/>
      <c r="AX3362" s="129"/>
    </row>
    <row r="3363" spans="1:50" x14ac:dyDescent="0.25">
      <c r="A3363" s="154"/>
      <c r="B3363" s="28"/>
      <c r="C3363" s="155"/>
      <c r="D3363" s="155"/>
      <c r="E3363" s="155"/>
      <c r="F3363" s="29"/>
      <c r="G3363" s="29"/>
      <c r="H3363" s="29"/>
      <c r="I3363" s="29"/>
      <c r="J3363" s="29"/>
      <c r="K3363" s="155"/>
      <c r="L3363" s="155"/>
      <c r="M3363" s="155"/>
      <c r="N3363" s="155"/>
      <c r="O3363" s="155"/>
      <c r="P3363" s="155"/>
      <c r="Q3363" s="28"/>
      <c r="R3363" s="29"/>
      <c r="S3363" s="27"/>
      <c r="T3363" s="27"/>
      <c r="U3363" s="28"/>
      <c r="V3363" s="156"/>
      <c r="W3363" s="156"/>
      <c r="X3363" s="156"/>
      <c r="Y3363" s="37"/>
      <c r="Z3363" s="37"/>
      <c r="AA3363" s="37"/>
      <c r="AB3363" s="30"/>
      <c r="AC3363" s="30"/>
      <c r="AD3363" s="31"/>
      <c r="AE3363" s="30"/>
      <c r="AF3363" s="30"/>
      <c r="AG3363" s="32"/>
      <c r="AH3363" s="30"/>
      <c r="AJ3363" s="30"/>
      <c r="AK3363" s="30"/>
      <c r="AL3363" s="30"/>
      <c r="AM3363" s="30"/>
      <c r="AN3363" s="30"/>
      <c r="AO3363" s="30"/>
      <c r="AP3363" s="30"/>
      <c r="AQ3363" s="30"/>
      <c r="AR3363" s="30"/>
      <c r="AS3363" s="30"/>
      <c r="AT3363" s="30"/>
      <c r="AU3363" s="121"/>
      <c r="AV3363" s="129"/>
      <c r="AW3363" s="129"/>
      <c r="AX3363" s="129"/>
    </row>
    <row r="3364" spans="1:50" x14ac:dyDescent="0.25">
      <c r="A3364" s="154"/>
      <c r="B3364" s="28"/>
      <c r="C3364" s="155"/>
      <c r="D3364" s="155"/>
      <c r="E3364" s="155"/>
      <c r="F3364" s="29"/>
      <c r="G3364" s="29"/>
      <c r="H3364" s="29"/>
      <c r="I3364" s="29"/>
      <c r="J3364" s="29"/>
      <c r="K3364" s="155"/>
      <c r="L3364" s="155"/>
      <c r="M3364" s="155"/>
      <c r="N3364" s="155"/>
      <c r="O3364" s="155"/>
      <c r="P3364" s="155"/>
      <c r="Q3364" s="28"/>
      <c r="R3364" s="29"/>
      <c r="S3364" s="27"/>
      <c r="T3364" s="27"/>
      <c r="U3364" s="28"/>
      <c r="V3364" s="156"/>
      <c r="W3364" s="156"/>
      <c r="X3364" s="156"/>
      <c r="Y3364" s="37"/>
      <c r="Z3364" s="37"/>
      <c r="AA3364" s="37"/>
      <c r="AB3364" s="30"/>
      <c r="AC3364" s="30"/>
      <c r="AD3364" s="31"/>
      <c r="AE3364" s="30"/>
      <c r="AF3364" s="30"/>
      <c r="AG3364" s="32"/>
      <c r="AH3364" s="30"/>
      <c r="AJ3364" s="30"/>
      <c r="AK3364" s="30"/>
      <c r="AL3364" s="30"/>
      <c r="AM3364" s="30"/>
      <c r="AN3364" s="30"/>
      <c r="AO3364" s="30"/>
      <c r="AP3364" s="30"/>
      <c r="AQ3364" s="30"/>
      <c r="AR3364" s="30"/>
      <c r="AS3364" s="30"/>
      <c r="AT3364" s="30"/>
      <c r="AU3364" s="121"/>
      <c r="AV3364" s="129"/>
      <c r="AW3364" s="129"/>
      <c r="AX3364" s="129"/>
    </row>
    <row r="3365" spans="1:50" x14ac:dyDescent="0.25">
      <c r="A3365" s="154"/>
      <c r="B3365" s="28"/>
      <c r="C3365" s="155"/>
      <c r="D3365" s="155"/>
      <c r="E3365" s="155"/>
      <c r="F3365" s="29"/>
      <c r="G3365" s="29"/>
      <c r="H3365" s="29"/>
      <c r="I3365" s="29"/>
      <c r="J3365" s="29"/>
      <c r="K3365" s="155"/>
      <c r="L3365" s="155"/>
      <c r="M3365" s="155"/>
      <c r="N3365" s="155"/>
      <c r="O3365" s="155"/>
      <c r="P3365" s="155"/>
      <c r="Q3365" s="28"/>
      <c r="R3365" s="29"/>
      <c r="S3365" s="27"/>
      <c r="T3365" s="27"/>
      <c r="U3365" s="28"/>
      <c r="V3365" s="156"/>
      <c r="W3365" s="156"/>
      <c r="X3365" s="156"/>
      <c r="Y3365" s="37"/>
      <c r="Z3365" s="37"/>
      <c r="AA3365" s="37"/>
      <c r="AB3365" s="30"/>
      <c r="AC3365" s="30"/>
      <c r="AD3365" s="31"/>
      <c r="AE3365" s="30"/>
      <c r="AF3365" s="30"/>
      <c r="AG3365" s="32"/>
      <c r="AH3365" s="30"/>
      <c r="AJ3365" s="30"/>
      <c r="AK3365" s="30"/>
      <c r="AL3365" s="30"/>
      <c r="AM3365" s="30"/>
      <c r="AN3365" s="30"/>
      <c r="AO3365" s="30"/>
      <c r="AP3365" s="30"/>
      <c r="AQ3365" s="30"/>
      <c r="AR3365" s="30"/>
      <c r="AS3365" s="30"/>
      <c r="AT3365" s="30"/>
      <c r="AU3365" s="121"/>
      <c r="AV3365" s="129"/>
      <c r="AW3365" s="129"/>
      <c r="AX3365" s="129"/>
    </row>
    <row r="3366" spans="1:50" x14ac:dyDescent="0.25">
      <c r="A3366" s="154"/>
      <c r="B3366" s="28"/>
      <c r="C3366" s="155"/>
      <c r="D3366" s="155"/>
      <c r="E3366" s="155"/>
      <c r="F3366" s="29"/>
      <c r="G3366" s="29"/>
      <c r="H3366" s="29"/>
      <c r="I3366" s="29"/>
      <c r="J3366" s="29"/>
      <c r="K3366" s="155"/>
      <c r="L3366" s="155"/>
      <c r="M3366" s="155"/>
      <c r="N3366" s="155"/>
      <c r="O3366" s="155"/>
      <c r="P3366" s="155"/>
      <c r="Q3366" s="28"/>
      <c r="R3366" s="29"/>
      <c r="S3366" s="27"/>
      <c r="T3366" s="27"/>
      <c r="U3366" s="28"/>
      <c r="V3366" s="156"/>
      <c r="W3366" s="156"/>
      <c r="X3366" s="156"/>
      <c r="Y3366" s="37"/>
      <c r="Z3366" s="37"/>
      <c r="AA3366" s="37"/>
      <c r="AB3366" s="30"/>
      <c r="AC3366" s="30"/>
      <c r="AD3366" s="31"/>
      <c r="AE3366" s="30"/>
      <c r="AF3366" s="30"/>
      <c r="AG3366" s="32"/>
      <c r="AH3366" s="30"/>
      <c r="AJ3366" s="30"/>
      <c r="AK3366" s="30"/>
      <c r="AL3366" s="30"/>
      <c r="AM3366" s="30"/>
      <c r="AN3366" s="30"/>
      <c r="AO3366" s="30"/>
      <c r="AP3366" s="30"/>
      <c r="AQ3366" s="30"/>
      <c r="AR3366" s="30"/>
      <c r="AS3366" s="30"/>
      <c r="AT3366" s="30"/>
      <c r="AU3366" s="121"/>
      <c r="AV3366" s="129"/>
      <c r="AW3366" s="129"/>
      <c r="AX3366" s="129"/>
    </row>
    <row r="3367" spans="1:50" x14ac:dyDescent="0.25">
      <c r="A3367" s="154"/>
      <c r="B3367" s="28"/>
      <c r="C3367" s="155"/>
      <c r="D3367" s="155"/>
      <c r="E3367" s="155"/>
      <c r="F3367" s="29"/>
      <c r="G3367" s="29"/>
      <c r="H3367" s="29"/>
      <c r="I3367" s="29"/>
      <c r="J3367" s="29"/>
      <c r="K3367" s="155"/>
      <c r="L3367" s="155"/>
      <c r="M3367" s="155"/>
      <c r="N3367" s="155"/>
      <c r="O3367" s="155"/>
      <c r="P3367" s="155"/>
      <c r="Q3367" s="28"/>
      <c r="R3367" s="29"/>
      <c r="S3367" s="27"/>
      <c r="T3367" s="27"/>
      <c r="U3367" s="28"/>
      <c r="V3367" s="156"/>
      <c r="W3367" s="156"/>
      <c r="X3367" s="156"/>
      <c r="Y3367" s="37"/>
      <c r="Z3367" s="37"/>
      <c r="AA3367" s="37"/>
      <c r="AB3367" s="30"/>
      <c r="AC3367" s="30"/>
      <c r="AD3367" s="31"/>
      <c r="AE3367" s="30"/>
      <c r="AF3367" s="30"/>
      <c r="AG3367" s="32"/>
      <c r="AH3367" s="30"/>
      <c r="AJ3367" s="30"/>
      <c r="AK3367" s="30"/>
      <c r="AL3367" s="30"/>
      <c r="AM3367" s="30"/>
      <c r="AN3367" s="30"/>
      <c r="AO3367" s="30"/>
      <c r="AP3367" s="30"/>
      <c r="AQ3367" s="30"/>
      <c r="AR3367" s="30"/>
      <c r="AS3367" s="30"/>
      <c r="AT3367" s="30"/>
      <c r="AU3367" s="121"/>
      <c r="AV3367" s="129"/>
      <c r="AW3367" s="129"/>
      <c r="AX3367" s="129"/>
    </row>
    <row r="3368" spans="1:50" x14ac:dyDescent="0.25">
      <c r="A3368" s="154"/>
      <c r="B3368" s="28"/>
      <c r="C3368" s="155"/>
      <c r="D3368" s="155"/>
      <c r="E3368" s="155"/>
      <c r="F3368" s="29"/>
      <c r="G3368" s="29"/>
      <c r="H3368" s="29"/>
      <c r="I3368" s="29"/>
      <c r="J3368" s="29"/>
      <c r="K3368" s="155"/>
      <c r="L3368" s="155"/>
      <c r="M3368" s="155"/>
      <c r="N3368" s="155"/>
      <c r="O3368" s="155"/>
      <c r="P3368" s="155"/>
      <c r="Q3368" s="28"/>
      <c r="R3368" s="29"/>
      <c r="S3368" s="27"/>
      <c r="T3368" s="27"/>
      <c r="U3368" s="28"/>
      <c r="V3368" s="156"/>
      <c r="W3368" s="156"/>
      <c r="X3368" s="156"/>
      <c r="Y3368" s="37"/>
      <c r="Z3368" s="37"/>
      <c r="AA3368" s="37"/>
      <c r="AB3368" s="30"/>
      <c r="AC3368" s="30"/>
      <c r="AD3368" s="31"/>
      <c r="AE3368" s="30"/>
      <c r="AF3368" s="30"/>
      <c r="AG3368" s="32"/>
      <c r="AH3368" s="30"/>
      <c r="AJ3368" s="30"/>
      <c r="AK3368" s="30"/>
      <c r="AL3368" s="30"/>
      <c r="AM3368" s="30"/>
      <c r="AN3368" s="30"/>
      <c r="AO3368" s="30"/>
      <c r="AP3368" s="30"/>
      <c r="AQ3368" s="30"/>
      <c r="AR3368" s="30"/>
      <c r="AS3368" s="30"/>
      <c r="AT3368" s="30"/>
      <c r="AU3368" s="121"/>
      <c r="AV3368" s="129"/>
      <c r="AW3368" s="129"/>
      <c r="AX3368" s="129"/>
    </row>
    <row r="3369" spans="1:50" x14ac:dyDescent="0.25">
      <c r="A3369" s="154"/>
      <c r="B3369" s="28"/>
      <c r="C3369" s="155"/>
      <c r="D3369" s="155"/>
      <c r="E3369" s="155"/>
      <c r="F3369" s="29"/>
      <c r="G3369" s="29"/>
      <c r="H3369" s="29"/>
      <c r="I3369" s="29"/>
      <c r="J3369" s="29"/>
      <c r="K3369" s="155"/>
      <c r="L3369" s="155"/>
      <c r="M3369" s="155"/>
      <c r="N3369" s="155"/>
      <c r="O3369" s="155"/>
      <c r="P3369" s="155"/>
      <c r="Q3369" s="28"/>
      <c r="R3369" s="29"/>
      <c r="S3369" s="27"/>
      <c r="T3369" s="27"/>
      <c r="U3369" s="28"/>
      <c r="V3369" s="156"/>
      <c r="W3369" s="156"/>
      <c r="X3369" s="156"/>
      <c r="Y3369" s="37"/>
      <c r="Z3369" s="37"/>
      <c r="AA3369" s="37"/>
      <c r="AB3369" s="30"/>
      <c r="AC3369" s="30"/>
      <c r="AD3369" s="31"/>
      <c r="AE3369" s="30"/>
      <c r="AF3369" s="30"/>
      <c r="AG3369" s="32"/>
      <c r="AH3369" s="30"/>
      <c r="AJ3369" s="30"/>
      <c r="AK3369" s="30"/>
      <c r="AL3369" s="30"/>
      <c r="AM3369" s="30"/>
      <c r="AN3369" s="30"/>
      <c r="AO3369" s="30"/>
      <c r="AP3369" s="30"/>
      <c r="AQ3369" s="30"/>
      <c r="AR3369" s="30"/>
      <c r="AS3369" s="30"/>
      <c r="AT3369" s="30"/>
      <c r="AU3369" s="121"/>
      <c r="AV3369" s="129"/>
      <c r="AW3369" s="129"/>
      <c r="AX3369" s="129"/>
    </row>
    <row r="3370" spans="1:50" x14ac:dyDescent="0.25">
      <c r="A3370" s="154"/>
      <c r="B3370" s="28"/>
      <c r="C3370" s="155"/>
      <c r="D3370" s="155"/>
      <c r="E3370" s="155"/>
      <c r="F3370" s="29"/>
      <c r="G3370" s="29"/>
      <c r="H3370" s="29"/>
      <c r="I3370" s="29"/>
      <c r="J3370" s="29"/>
      <c r="K3370" s="155"/>
      <c r="L3370" s="155"/>
      <c r="M3370" s="155"/>
      <c r="N3370" s="155"/>
      <c r="O3370" s="155"/>
      <c r="P3370" s="155"/>
      <c r="Q3370" s="28"/>
      <c r="R3370" s="29"/>
      <c r="S3370" s="27"/>
      <c r="T3370" s="27"/>
      <c r="U3370" s="28"/>
      <c r="V3370" s="156"/>
      <c r="W3370" s="156"/>
      <c r="X3370" s="156"/>
      <c r="Y3370" s="37"/>
      <c r="Z3370" s="37"/>
      <c r="AA3370" s="37"/>
      <c r="AB3370" s="30"/>
      <c r="AC3370" s="30"/>
      <c r="AD3370" s="31"/>
      <c r="AE3370" s="30"/>
      <c r="AF3370" s="30"/>
      <c r="AG3370" s="32"/>
      <c r="AH3370" s="30"/>
      <c r="AJ3370" s="30"/>
      <c r="AK3370" s="30"/>
      <c r="AL3370" s="30"/>
      <c r="AM3370" s="30"/>
      <c r="AN3370" s="30"/>
      <c r="AO3370" s="30"/>
      <c r="AP3370" s="30"/>
      <c r="AQ3370" s="30"/>
      <c r="AR3370" s="30"/>
      <c r="AS3370" s="30"/>
      <c r="AT3370" s="30"/>
      <c r="AU3370" s="121"/>
      <c r="AV3370" s="129"/>
      <c r="AW3370" s="129"/>
      <c r="AX3370" s="129"/>
    </row>
    <row r="3371" spans="1:50" x14ac:dyDescent="0.25">
      <c r="A3371" s="154"/>
      <c r="B3371" s="28"/>
      <c r="C3371" s="155"/>
      <c r="D3371" s="155"/>
      <c r="E3371" s="155"/>
      <c r="F3371" s="29"/>
      <c r="G3371" s="29"/>
      <c r="H3371" s="29"/>
      <c r="I3371" s="29"/>
      <c r="J3371" s="29"/>
      <c r="K3371" s="155"/>
      <c r="L3371" s="155"/>
      <c r="M3371" s="155"/>
      <c r="N3371" s="155"/>
      <c r="O3371" s="155"/>
      <c r="P3371" s="155"/>
      <c r="Q3371" s="28"/>
      <c r="R3371" s="29"/>
      <c r="S3371" s="27"/>
      <c r="T3371" s="27"/>
      <c r="U3371" s="28"/>
      <c r="V3371" s="156"/>
      <c r="W3371" s="156"/>
      <c r="X3371" s="156"/>
      <c r="Y3371" s="37"/>
      <c r="Z3371" s="37"/>
      <c r="AA3371" s="37"/>
      <c r="AB3371" s="30"/>
      <c r="AC3371" s="30"/>
      <c r="AD3371" s="31"/>
      <c r="AE3371" s="30"/>
      <c r="AF3371" s="30"/>
      <c r="AG3371" s="32"/>
      <c r="AH3371" s="30"/>
      <c r="AJ3371" s="30"/>
      <c r="AK3371" s="30"/>
      <c r="AL3371" s="30"/>
      <c r="AM3371" s="30"/>
      <c r="AN3371" s="30"/>
      <c r="AO3371" s="30"/>
      <c r="AP3371" s="30"/>
      <c r="AQ3371" s="30"/>
      <c r="AR3371" s="30"/>
      <c r="AS3371" s="30"/>
      <c r="AT3371" s="30"/>
      <c r="AU3371" s="121"/>
      <c r="AV3371" s="129"/>
      <c r="AW3371" s="129"/>
      <c r="AX3371" s="129"/>
    </row>
    <row r="3372" spans="1:50" x14ac:dyDescent="0.25">
      <c r="A3372" s="154"/>
      <c r="B3372" s="28"/>
      <c r="C3372" s="155"/>
      <c r="D3372" s="155"/>
      <c r="E3372" s="155"/>
      <c r="F3372" s="29"/>
      <c r="G3372" s="29"/>
      <c r="H3372" s="29"/>
      <c r="I3372" s="29"/>
      <c r="J3372" s="29"/>
      <c r="K3372" s="155"/>
      <c r="L3372" s="155"/>
      <c r="M3372" s="155"/>
      <c r="N3372" s="155"/>
      <c r="O3372" s="155"/>
      <c r="P3372" s="155"/>
      <c r="Q3372" s="28"/>
      <c r="R3372" s="29"/>
      <c r="S3372" s="27"/>
      <c r="T3372" s="27"/>
      <c r="U3372" s="28"/>
      <c r="V3372" s="156"/>
      <c r="W3372" s="156"/>
      <c r="X3372" s="156"/>
      <c r="Y3372" s="37"/>
      <c r="Z3372" s="37"/>
      <c r="AA3372" s="37"/>
      <c r="AB3372" s="30"/>
      <c r="AC3372" s="30"/>
      <c r="AD3372" s="31"/>
      <c r="AE3372" s="30"/>
      <c r="AF3372" s="30"/>
      <c r="AG3372" s="32"/>
      <c r="AH3372" s="30"/>
      <c r="AJ3372" s="30"/>
      <c r="AK3372" s="30"/>
      <c r="AL3372" s="30"/>
      <c r="AM3372" s="30"/>
      <c r="AN3372" s="30"/>
      <c r="AO3372" s="30"/>
      <c r="AP3372" s="30"/>
      <c r="AQ3372" s="30"/>
      <c r="AR3372" s="30"/>
      <c r="AS3372" s="30"/>
      <c r="AT3372" s="30"/>
      <c r="AU3372" s="121"/>
      <c r="AV3372" s="129"/>
      <c r="AW3372" s="129"/>
      <c r="AX3372" s="129"/>
    </row>
    <row r="3373" spans="1:50" x14ac:dyDescent="0.25">
      <c r="A3373" s="154"/>
      <c r="B3373" s="28"/>
      <c r="C3373" s="155"/>
      <c r="D3373" s="155"/>
      <c r="E3373" s="155"/>
      <c r="F3373" s="29"/>
      <c r="G3373" s="29"/>
      <c r="H3373" s="29"/>
      <c r="I3373" s="29"/>
      <c r="J3373" s="29"/>
      <c r="K3373" s="155"/>
      <c r="L3373" s="155"/>
      <c r="M3373" s="155"/>
      <c r="N3373" s="155"/>
      <c r="O3373" s="155"/>
      <c r="P3373" s="155"/>
      <c r="Q3373" s="28"/>
      <c r="R3373" s="29"/>
      <c r="S3373" s="27"/>
      <c r="T3373" s="27"/>
      <c r="U3373" s="28"/>
      <c r="V3373" s="156"/>
      <c r="W3373" s="156"/>
      <c r="X3373" s="156"/>
      <c r="Y3373" s="37"/>
      <c r="Z3373" s="37"/>
      <c r="AA3373" s="37"/>
      <c r="AB3373" s="30"/>
      <c r="AC3373" s="30"/>
      <c r="AD3373" s="31"/>
      <c r="AE3373" s="30"/>
      <c r="AF3373" s="30"/>
      <c r="AG3373" s="32"/>
      <c r="AH3373" s="30"/>
      <c r="AJ3373" s="30"/>
      <c r="AK3373" s="30"/>
      <c r="AL3373" s="30"/>
      <c r="AM3373" s="30"/>
      <c r="AN3373" s="30"/>
      <c r="AO3373" s="30"/>
      <c r="AP3373" s="30"/>
      <c r="AQ3373" s="30"/>
      <c r="AR3373" s="30"/>
      <c r="AS3373" s="30"/>
      <c r="AT3373" s="30"/>
      <c r="AU3373" s="121"/>
      <c r="AV3373" s="129"/>
      <c r="AW3373" s="129"/>
      <c r="AX3373" s="129"/>
    </row>
    <row r="3374" spans="1:50" x14ac:dyDescent="0.25">
      <c r="A3374" s="154"/>
      <c r="B3374" s="28"/>
      <c r="C3374" s="155"/>
      <c r="D3374" s="155"/>
      <c r="E3374" s="155"/>
      <c r="F3374" s="29"/>
      <c r="G3374" s="29"/>
      <c r="H3374" s="29"/>
      <c r="I3374" s="29"/>
      <c r="J3374" s="29"/>
      <c r="K3374" s="155"/>
      <c r="L3374" s="155"/>
      <c r="M3374" s="155"/>
      <c r="N3374" s="155"/>
      <c r="O3374" s="155"/>
      <c r="P3374" s="155"/>
      <c r="Q3374" s="28"/>
      <c r="R3374" s="29"/>
      <c r="S3374" s="27"/>
      <c r="T3374" s="27"/>
      <c r="U3374" s="28"/>
      <c r="V3374" s="156"/>
      <c r="W3374" s="156"/>
      <c r="X3374" s="156"/>
      <c r="Y3374" s="37"/>
      <c r="Z3374" s="37"/>
      <c r="AA3374" s="37"/>
      <c r="AB3374" s="30"/>
      <c r="AC3374" s="30"/>
      <c r="AD3374" s="31"/>
      <c r="AE3374" s="30"/>
      <c r="AF3374" s="30"/>
      <c r="AG3374" s="32"/>
      <c r="AH3374" s="30"/>
      <c r="AJ3374" s="30"/>
      <c r="AK3374" s="30"/>
      <c r="AL3374" s="30"/>
      <c r="AM3374" s="30"/>
      <c r="AN3374" s="30"/>
      <c r="AO3374" s="30"/>
      <c r="AP3374" s="30"/>
      <c r="AQ3374" s="30"/>
      <c r="AR3374" s="30"/>
      <c r="AS3374" s="30"/>
      <c r="AT3374" s="30"/>
      <c r="AU3374" s="121"/>
      <c r="AV3374" s="129"/>
      <c r="AW3374" s="129"/>
      <c r="AX3374" s="129"/>
    </row>
    <row r="3375" spans="1:50" x14ac:dyDescent="0.25">
      <c r="A3375" s="154"/>
      <c r="B3375" s="28"/>
      <c r="C3375" s="155"/>
      <c r="D3375" s="155"/>
      <c r="E3375" s="155"/>
      <c r="F3375" s="29"/>
      <c r="G3375" s="29"/>
      <c r="H3375" s="29"/>
      <c r="I3375" s="29"/>
      <c r="J3375" s="29"/>
      <c r="K3375" s="155"/>
      <c r="L3375" s="155"/>
      <c r="M3375" s="155"/>
      <c r="N3375" s="155"/>
      <c r="O3375" s="155"/>
      <c r="P3375" s="155"/>
      <c r="Q3375" s="28"/>
      <c r="R3375" s="29"/>
      <c r="S3375" s="27"/>
      <c r="T3375" s="27"/>
      <c r="U3375" s="28"/>
      <c r="V3375" s="156"/>
      <c r="W3375" s="156"/>
      <c r="X3375" s="156"/>
      <c r="Y3375" s="37"/>
      <c r="Z3375" s="37"/>
      <c r="AA3375" s="37"/>
      <c r="AB3375" s="30"/>
      <c r="AC3375" s="30"/>
      <c r="AD3375" s="31"/>
      <c r="AE3375" s="30"/>
      <c r="AF3375" s="30"/>
      <c r="AG3375" s="32"/>
      <c r="AH3375" s="30"/>
      <c r="AJ3375" s="30"/>
      <c r="AK3375" s="30"/>
      <c r="AL3375" s="30"/>
      <c r="AM3375" s="30"/>
      <c r="AN3375" s="30"/>
      <c r="AO3375" s="30"/>
      <c r="AP3375" s="30"/>
      <c r="AQ3375" s="30"/>
      <c r="AR3375" s="30"/>
      <c r="AS3375" s="30"/>
      <c r="AT3375" s="30"/>
      <c r="AU3375" s="121"/>
      <c r="AV3375" s="129"/>
      <c r="AW3375" s="129"/>
      <c r="AX3375" s="129"/>
    </row>
    <row r="3376" spans="1:50" x14ac:dyDescent="0.25">
      <c r="A3376" s="154"/>
      <c r="B3376" s="28"/>
      <c r="C3376" s="155"/>
      <c r="D3376" s="155"/>
      <c r="E3376" s="155"/>
      <c r="F3376" s="29"/>
      <c r="G3376" s="29"/>
      <c r="H3376" s="29"/>
      <c r="I3376" s="29"/>
      <c r="J3376" s="29"/>
      <c r="K3376" s="155"/>
      <c r="L3376" s="155"/>
      <c r="M3376" s="155"/>
      <c r="N3376" s="155"/>
      <c r="O3376" s="155"/>
      <c r="P3376" s="155"/>
      <c r="Q3376" s="28"/>
      <c r="R3376" s="29"/>
      <c r="S3376" s="27"/>
      <c r="T3376" s="27"/>
      <c r="U3376" s="28"/>
      <c r="V3376" s="156"/>
      <c r="W3376" s="156"/>
      <c r="X3376" s="156"/>
      <c r="Y3376" s="37"/>
      <c r="Z3376" s="37"/>
      <c r="AA3376" s="37"/>
      <c r="AB3376" s="30"/>
      <c r="AC3376" s="30"/>
      <c r="AD3376" s="31"/>
      <c r="AE3376" s="30"/>
      <c r="AF3376" s="30"/>
      <c r="AG3376" s="32"/>
      <c r="AH3376" s="30"/>
      <c r="AJ3376" s="30"/>
      <c r="AK3376" s="30"/>
      <c r="AL3376" s="30"/>
      <c r="AM3376" s="30"/>
      <c r="AN3376" s="30"/>
      <c r="AO3376" s="30"/>
      <c r="AP3376" s="30"/>
      <c r="AQ3376" s="30"/>
      <c r="AR3376" s="30"/>
      <c r="AS3376" s="30"/>
      <c r="AT3376" s="30"/>
      <c r="AU3376" s="121"/>
      <c r="AV3376" s="129"/>
      <c r="AW3376" s="129"/>
      <c r="AX3376" s="129"/>
    </row>
    <row r="3377" spans="1:50" x14ac:dyDescent="0.25">
      <c r="A3377" s="154"/>
      <c r="B3377" s="28"/>
      <c r="C3377" s="155"/>
      <c r="D3377" s="155"/>
      <c r="E3377" s="155"/>
      <c r="F3377" s="29"/>
      <c r="G3377" s="29"/>
      <c r="H3377" s="29"/>
      <c r="I3377" s="29"/>
      <c r="J3377" s="29"/>
      <c r="K3377" s="155"/>
      <c r="L3377" s="155"/>
      <c r="M3377" s="155"/>
      <c r="N3377" s="155"/>
      <c r="O3377" s="155"/>
      <c r="P3377" s="155"/>
      <c r="Q3377" s="28"/>
      <c r="R3377" s="29"/>
      <c r="S3377" s="27"/>
      <c r="T3377" s="27"/>
      <c r="U3377" s="28"/>
      <c r="V3377" s="156"/>
      <c r="W3377" s="156"/>
      <c r="X3377" s="156"/>
      <c r="Y3377" s="37"/>
      <c r="Z3377" s="37"/>
      <c r="AA3377" s="37"/>
      <c r="AB3377" s="30"/>
      <c r="AC3377" s="30"/>
      <c r="AD3377" s="31"/>
      <c r="AE3377" s="30"/>
      <c r="AF3377" s="30"/>
      <c r="AG3377" s="32"/>
      <c r="AH3377" s="30"/>
      <c r="AJ3377" s="30"/>
      <c r="AK3377" s="30"/>
      <c r="AL3377" s="30"/>
      <c r="AM3377" s="30"/>
      <c r="AN3377" s="30"/>
      <c r="AO3377" s="30"/>
      <c r="AP3377" s="30"/>
      <c r="AQ3377" s="30"/>
      <c r="AR3377" s="30"/>
      <c r="AS3377" s="30"/>
      <c r="AT3377" s="30"/>
      <c r="AU3377" s="121"/>
      <c r="AV3377" s="129"/>
      <c r="AW3377" s="129"/>
      <c r="AX3377" s="129"/>
    </row>
    <row r="3378" spans="1:50" x14ac:dyDescent="0.25">
      <c r="A3378" s="154"/>
      <c r="B3378" s="28"/>
      <c r="C3378" s="155"/>
      <c r="D3378" s="155"/>
      <c r="E3378" s="155"/>
      <c r="F3378" s="29"/>
      <c r="G3378" s="29"/>
      <c r="H3378" s="29"/>
      <c r="I3378" s="29"/>
      <c r="J3378" s="29"/>
      <c r="K3378" s="155"/>
      <c r="L3378" s="155"/>
      <c r="M3378" s="155"/>
      <c r="N3378" s="155"/>
      <c r="O3378" s="155"/>
      <c r="P3378" s="155"/>
      <c r="Q3378" s="28"/>
      <c r="R3378" s="29"/>
      <c r="S3378" s="27"/>
      <c r="T3378" s="27"/>
      <c r="U3378" s="28"/>
      <c r="V3378" s="156"/>
      <c r="W3378" s="156"/>
      <c r="X3378" s="156"/>
      <c r="Y3378" s="37"/>
      <c r="Z3378" s="37"/>
      <c r="AA3378" s="37"/>
      <c r="AB3378" s="30"/>
      <c r="AC3378" s="30"/>
      <c r="AD3378" s="31"/>
      <c r="AE3378" s="30"/>
      <c r="AF3378" s="30"/>
      <c r="AG3378" s="32"/>
      <c r="AH3378" s="30"/>
      <c r="AJ3378" s="30"/>
      <c r="AK3378" s="30"/>
      <c r="AL3378" s="30"/>
      <c r="AM3378" s="30"/>
      <c r="AN3378" s="30"/>
      <c r="AO3378" s="30"/>
      <c r="AP3378" s="30"/>
      <c r="AQ3378" s="30"/>
      <c r="AR3378" s="30"/>
      <c r="AS3378" s="30"/>
      <c r="AT3378" s="30"/>
      <c r="AU3378" s="121"/>
      <c r="AV3378" s="129"/>
      <c r="AW3378" s="129"/>
      <c r="AX3378" s="129"/>
    </row>
    <row r="3379" spans="1:50" x14ac:dyDescent="0.25">
      <c r="A3379" s="154"/>
      <c r="B3379" s="28"/>
      <c r="C3379" s="155"/>
      <c r="D3379" s="155"/>
      <c r="E3379" s="155"/>
      <c r="F3379" s="29"/>
      <c r="G3379" s="29"/>
      <c r="H3379" s="29"/>
      <c r="I3379" s="29"/>
      <c r="J3379" s="29"/>
      <c r="K3379" s="155"/>
      <c r="L3379" s="155"/>
      <c r="M3379" s="155"/>
      <c r="N3379" s="155"/>
      <c r="O3379" s="155"/>
      <c r="P3379" s="155"/>
      <c r="Q3379" s="28"/>
      <c r="R3379" s="29"/>
      <c r="S3379" s="27"/>
      <c r="T3379" s="27"/>
      <c r="U3379" s="28"/>
      <c r="V3379" s="156"/>
      <c r="W3379" s="156"/>
      <c r="X3379" s="156"/>
      <c r="Y3379" s="37"/>
      <c r="Z3379" s="37"/>
      <c r="AA3379" s="37"/>
      <c r="AB3379" s="30"/>
      <c r="AC3379" s="30"/>
      <c r="AD3379" s="31"/>
      <c r="AE3379" s="30"/>
      <c r="AF3379" s="30"/>
      <c r="AG3379" s="32"/>
      <c r="AH3379" s="30"/>
      <c r="AJ3379" s="30"/>
      <c r="AK3379" s="30"/>
      <c r="AL3379" s="30"/>
      <c r="AM3379" s="30"/>
      <c r="AN3379" s="30"/>
      <c r="AO3379" s="30"/>
      <c r="AP3379" s="30"/>
      <c r="AQ3379" s="30"/>
      <c r="AR3379" s="30"/>
      <c r="AS3379" s="30"/>
      <c r="AT3379" s="30"/>
      <c r="AU3379" s="121"/>
      <c r="AV3379" s="129"/>
      <c r="AW3379" s="129"/>
      <c r="AX3379" s="129"/>
    </row>
    <row r="3380" spans="1:50" x14ac:dyDescent="0.25">
      <c r="A3380" s="154"/>
      <c r="B3380" s="28"/>
      <c r="C3380" s="155"/>
      <c r="D3380" s="155"/>
      <c r="E3380" s="155"/>
      <c r="F3380" s="29"/>
      <c r="G3380" s="29"/>
      <c r="H3380" s="29"/>
      <c r="I3380" s="29"/>
      <c r="J3380" s="29"/>
      <c r="K3380" s="155"/>
      <c r="L3380" s="155"/>
      <c r="M3380" s="155"/>
      <c r="N3380" s="155"/>
      <c r="O3380" s="155"/>
      <c r="P3380" s="155"/>
      <c r="Q3380" s="28"/>
      <c r="R3380" s="29"/>
      <c r="S3380" s="27"/>
      <c r="T3380" s="27"/>
      <c r="U3380" s="28"/>
      <c r="V3380" s="156"/>
      <c r="W3380" s="156"/>
      <c r="X3380" s="156"/>
      <c r="Y3380" s="37"/>
      <c r="Z3380" s="37"/>
      <c r="AA3380" s="37"/>
      <c r="AB3380" s="30"/>
      <c r="AC3380" s="30"/>
      <c r="AD3380" s="31"/>
      <c r="AE3380" s="30"/>
      <c r="AF3380" s="30"/>
      <c r="AG3380" s="32"/>
      <c r="AH3380" s="30"/>
      <c r="AJ3380" s="30"/>
      <c r="AK3380" s="30"/>
      <c r="AL3380" s="30"/>
      <c r="AM3380" s="30"/>
      <c r="AN3380" s="30"/>
      <c r="AO3380" s="30"/>
      <c r="AP3380" s="30"/>
      <c r="AQ3380" s="30"/>
      <c r="AR3380" s="30"/>
      <c r="AS3380" s="30"/>
      <c r="AT3380" s="30"/>
      <c r="AU3380" s="121"/>
      <c r="AV3380" s="129"/>
      <c r="AW3380" s="129"/>
      <c r="AX3380" s="129"/>
    </row>
    <row r="3381" spans="1:50" x14ac:dyDescent="0.25">
      <c r="A3381" s="154"/>
      <c r="B3381" s="28"/>
      <c r="C3381" s="155"/>
      <c r="D3381" s="155"/>
      <c r="E3381" s="155"/>
      <c r="F3381" s="29"/>
      <c r="G3381" s="29"/>
      <c r="H3381" s="29"/>
      <c r="I3381" s="29"/>
      <c r="J3381" s="29"/>
      <c r="K3381" s="155"/>
      <c r="L3381" s="155"/>
      <c r="M3381" s="155"/>
      <c r="N3381" s="155"/>
      <c r="O3381" s="155"/>
      <c r="P3381" s="155"/>
      <c r="Q3381" s="28"/>
      <c r="R3381" s="29"/>
      <c r="S3381" s="27"/>
      <c r="T3381" s="27"/>
      <c r="U3381" s="28"/>
      <c r="V3381" s="156"/>
      <c r="W3381" s="156"/>
      <c r="X3381" s="156"/>
      <c r="Y3381" s="37"/>
      <c r="Z3381" s="37"/>
      <c r="AA3381" s="37"/>
      <c r="AB3381" s="30"/>
      <c r="AC3381" s="30"/>
      <c r="AD3381" s="31"/>
      <c r="AE3381" s="30"/>
      <c r="AF3381" s="30"/>
      <c r="AG3381" s="32"/>
      <c r="AH3381" s="30"/>
      <c r="AJ3381" s="30"/>
      <c r="AK3381" s="30"/>
      <c r="AL3381" s="30"/>
      <c r="AM3381" s="30"/>
      <c r="AN3381" s="30"/>
      <c r="AO3381" s="30"/>
      <c r="AP3381" s="30"/>
      <c r="AQ3381" s="30"/>
      <c r="AR3381" s="30"/>
      <c r="AS3381" s="30"/>
      <c r="AT3381" s="30"/>
      <c r="AU3381" s="121"/>
      <c r="AV3381" s="129"/>
      <c r="AW3381" s="129"/>
      <c r="AX3381" s="129"/>
    </row>
    <row r="3382" spans="1:50" x14ac:dyDescent="0.25">
      <c r="A3382" s="154"/>
      <c r="B3382" s="28"/>
      <c r="C3382" s="155"/>
      <c r="D3382" s="155"/>
      <c r="E3382" s="155"/>
      <c r="F3382" s="29"/>
      <c r="G3382" s="29"/>
      <c r="H3382" s="29"/>
      <c r="I3382" s="29"/>
      <c r="J3382" s="29"/>
      <c r="K3382" s="155"/>
      <c r="L3382" s="155"/>
      <c r="M3382" s="155"/>
      <c r="N3382" s="155"/>
      <c r="O3382" s="155"/>
      <c r="P3382" s="155"/>
      <c r="Q3382" s="28"/>
      <c r="R3382" s="29"/>
      <c r="S3382" s="27"/>
      <c r="T3382" s="27"/>
      <c r="U3382" s="28"/>
      <c r="V3382" s="156"/>
      <c r="W3382" s="156"/>
      <c r="X3382" s="156"/>
      <c r="Y3382" s="37"/>
      <c r="Z3382" s="37"/>
      <c r="AA3382" s="37"/>
      <c r="AB3382" s="30"/>
      <c r="AC3382" s="30"/>
      <c r="AD3382" s="31"/>
      <c r="AE3382" s="30"/>
      <c r="AF3382" s="30"/>
      <c r="AG3382" s="32"/>
      <c r="AH3382" s="30"/>
      <c r="AJ3382" s="30"/>
      <c r="AK3382" s="30"/>
      <c r="AL3382" s="30"/>
      <c r="AM3382" s="30"/>
      <c r="AN3382" s="30"/>
      <c r="AO3382" s="30"/>
      <c r="AP3382" s="30"/>
      <c r="AQ3382" s="30"/>
      <c r="AR3382" s="30"/>
      <c r="AS3382" s="30"/>
      <c r="AT3382" s="30"/>
      <c r="AU3382" s="121"/>
      <c r="AV3382" s="129"/>
      <c r="AW3382" s="129"/>
      <c r="AX3382" s="129"/>
    </row>
    <row r="3383" spans="1:50" x14ac:dyDescent="0.25">
      <c r="A3383" s="154"/>
      <c r="B3383" s="28"/>
      <c r="C3383" s="155"/>
      <c r="D3383" s="155"/>
      <c r="E3383" s="155"/>
      <c r="F3383" s="29"/>
      <c r="G3383" s="29"/>
      <c r="H3383" s="29"/>
      <c r="I3383" s="29"/>
      <c r="J3383" s="29"/>
      <c r="K3383" s="155"/>
      <c r="L3383" s="155"/>
      <c r="M3383" s="155"/>
      <c r="N3383" s="155"/>
      <c r="O3383" s="155"/>
      <c r="P3383" s="155"/>
      <c r="Q3383" s="28"/>
      <c r="R3383" s="29"/>
      <c r="S3383" s="27"/>
      <c r="T3383" s="27"/>
      <c r="U3383" s="28"/>
      <c r="V3383" s="156"/>
      <c r="W3383" s="156"/>
      <c r="X3383" s="156"/>
      <c r="Y3383" s="37"/>
      <c r="Z3383" s="37"/>
      <c r="AA3383" s="37"/>
      <c r="AB3383" s="30"/>
      <c r="AC3383" s="30"/>
      <c r="AD3383" s="31"/>
      <c r="AE3383" s="30"/>
      <c r="AF3383" s="30"/>
      <c r="AG3383" s="32"/>
      <c r="AH3383" s="30"/>
      <c r="AJ3383" s="30"/>
      <c r="AK3383" s="30"/>
      <c r="AL3383" s="30"/>
      <c r="AM3383" s="30"/>
      <c r="AN3383" s="30"/>
      <c r="AO3383" s="30"/>
      <c r="AP3383" s="30"/>
      <c r="AQ3383" s="30"/>
      <c r="AR3383" s="30"/>
      <c r="AS3383" s="30"/>
      <c r="AT3383" s="30"/>
      <c r="AU3383" s="121"/>
      <c r="AV3383" s="129"/>
      <c r="AW3383" s="129"/>
      <c r="AX3383" s="129"/>
    </row>
    <row r="3384" spans="1:50" x14ac:dyDescent="0.25">
      <c r="A3384" s="154"/>
      <c r="B3384" s="28"/>
      <c r="C3384" s="155"/>
      <c r="D3384" s="155"/>
      <c r="E3384" s="155"/>
      <c r="F3384" s="29"/>
      <c r="G3384" s="29"/>
      <c r="H3384" s="29"/>
      <c r="I3384" s="29"/>
      <c r="J3384" s="29"/>
      <c r="K3384" s="155"/>
      <c r="L3384" s="155"/>
      <c r="M3384" s="155"/>
      <c r="N3384" s="155"/>
      <c r="O3384" s="155"/>
      <c r="P3384" s="155"/>
      <c r="Q3384" s="28"/>
      <c r="R3384" s="29"/>
      <c r="S3384" s="27"/>
      <c r="T3384" s="27"/>
      <c r="U3384" s="28"/>
      <c r="V3384" s="156"/>
      <c r="W3384" s="156"/>
      <c r="X3384" s="156"/>
      <c r="Y3384" s="37"/>
      <c r="Z3384" s="37"/>
      <c r="AA3384" s="37"/>
      <c r="AB3384" s="30"/>
      <c r="AC3384" s="30"/>
      <c r="AD3384" s="31"/>
      <c r="AE3384" s="30"/>
      <c r="AF3384" s="30"/>
      <c r="AG3384" s="32"/>
      <c r="AH3384" s="30"/>
      <c r="AJ3384" s="30"/>
      <c r="AK3384" s="30"/>
      <c r="AL3384" s="30"/>
      <c r="AM3384" s="30"/>
      <c r="AN3384" s="30"/>
      <c r="AO3384" s="30"/>
      <c r="AP3384" s="30"/>
      <c r="AQ3384" s="30"/>
      <c r="AR3384" s="30"/>
      <c r="AS3384" s="30"/>
      <c r="AT3384" s="30"/>
      <c r="AU3384" s="121"/>
      <c r="AV3384" s="129"/>
      <c r="AW3384" s="129"/>
      <c r="AX3384" s="129"/>
    </row>
    <row r="3385" spans="1:50" x14ac:dyDescent="0.25">
      <c r="A3385" s="154"/>
      <c r="B3385" s="28"/>
      <c r="C3385" s="155"/>
      <c r="D3385" s="155"/>
      <c r="E3385" s="155"/>
      <c r="F3385" s="29"/>
      <c r="G3385" s="29"/>
      <c r="H3385" s="29"/>
      <c r="I3385" s="29"/>
      <c r="J3385" s="29"/>
      <c r="K3385" s="155"/>
      <c r="L3385" s="155"/>
      <c r="M3385" s="155"/>
      <c r="N3385" s="155"/>
      <c r="O3385" s="155"/>
      <c r="P3385" s="155"/>
      <c r="Q3385" s="28"/>
      <c r="R3385" s="29"/>
      <c r="S3385" s="27"/>
      <c r="T3385" s="27"/>
      <c r="U3385" s="28"/>
      <c r="V3385" s="156"/>
      <c r="W3385" s="156"/>
      <c r="X3385" s="156"/>
      <c r="Y3385" s="37"/>
      <c r="Z3385" s="37"/>
      <c r="AA3385" s="37"/>
      <c r="AB3385" s="30"/>
      <c r="AC3385" s="30"/>
      <c r="AD3385" s="31"/>
      <c r="AE3385" s="30"/>
      <c r="AF3385" s="30"/>
      <c r="AG3385" s="32"/>
      <c r="AH3385" s="30"/>
      <c r="AJ3385" s="30"/>
      <c r="AK3385" s="30"/>
      <c r="AL3385" s="30"/>
      <c r="AM3385" s="30"/>
      <c r="AN3385" s="30"/>
      <c r="AO3385" s="30"/>
      <c r="AP3385" s="30"/>
      <c r="AQ3385" s="30"/>
      <c r="AR3385" s="30"/>
      <c r="AS3385" s="30"/>
      <c r="AT3385" s="30"/>
      <c r="AU3385" s="121"/>
      <c r="AV3385" s="129"/>
      <c r="AW3385" s="129"/>
      <c r="AX3385" s="129"/>
    </row>
    <row r="3386" spans="1:50" x14ac:dyDescent="0.25">
      <c r="A3386" s="154"/>
      <c r="B3386" s="28"/>
      <c r="C3386" s="155"/>
      <c r="D3386" s="155"/>
      <c r="E3386" s="155"/>
      <c r="F3386" s="29"/>
      <c r="G3386" s="29"/>
      <c r="H3386" s="29"/>
      <c r="I3386" s="29"/>
      <c r="J3386" s="29"/>
      <c r="K3386" s="155"/>
      <c r="L3386" s="155"/>
      <c r="M3386" s="155"/>
      <c r="N3386" s="155"/>
      <c r="O3386" s="155"/>
      <c r="P3386" s="155"/>
      <c r="Q3386" s="28"/>
      <c r="R3386" s="29"/>
      <c r="S3386" s="27"/>
      <c r="T3386" s="27"/>
      <c r="U3386" s="28"/>
      <c r="V3386" s="156"/>
      <c r="W3386" s="156"/>
      <c r="X3386" s="156"/>
      <c r="Y3386" s="37"/>
      <c r="Z3386" s="37"/>
      <c r="AA3386" s="37"/>
      <c r="AB3386" s="30"/>
      <c r="AC3386" s="30"/>
      <c r="AD3386" s="31"/>
      <c r="AE3386" s="30"/>
      <c r="AF3386" s="30"/>
      <c r="AG3386" s="32"/>
      <c r="AH3386" s="30"/>
      <c r="AJ3386" s="30"/>
      <c r="AK3386" s="30"/>
      <c r="AL3386" s="30"/>
      <c r="AM3386" s="30"/>
      <c r="AN3386" s="30"/>
      <c r="AO3386" s="30"/>
      <c r="AP3386" s="30"/>
      <c r="AQ3386" s="30"/>
      <c r="AR3386" s="30"/>
      <c r="AS3386" s="30"/>
      <c r="AT3386" s="30"/>
      <c r="AU3386" s="121"/>
      <c r="AV3386" s="129"/>
      <c r="AW3386" s="129"/>
      <c r="AX3386" s="129"/>
    </row>
    <row r="3387" spans="1:50" x14ac:dyDescent="0.25">
      <c r="A3387" s="154"/>
      <c r="B3387" s="28"/>
      <c r="C3387" s="155"/>
      <c r="D3387" s="155"/>
      <c r="E3387" s="155"/>
      <c r="F3387" s="29"/>
      <c r="G3387" s="29"/>
      <c r="H3387" s="29"/>
      <c r="I3387" s="29"/>
      <c r="J3387" s="29"/>
      <c r="K3387" s="155"/>
      <c r="L3387" s="155"/>
      <c r="M3387" s="155"/>
      <c r="N3387" s="155"/>
      <c r="O3387" s="155"/>
      <c r="P3387" s="155"/>
      <c r="Q3387" s="28"/>
      <c r="R3387" s="29"/>
      <c r="S3387" s="27"/>
      <c r="T3387" s="27"/>
      <c r="U3387" s="28"/>
      <c r="V3387" s="156"/>
      <c r="W3387" s="156"/>
      <c r="X3387" s="156"/>
      <c r="Y3387" s="37"/>
      <c r="Z3387" s="37"/>
      <c r="AA3387" s="37"/>
      <c r="AB3387" s="30"/>
      <c r="AC3387" s="30"/>
      <c r="AD3387" s="31"/>
      <c r="AE3387" s="30"/>
      <c r="AF3387" s="30"/>
      <c r="AG3387" s="32"/>
      <c r="AH3387" s="30"/>
      <c r="AJ3387" s="30"/>
      <c r="AK3387" s="30"/>
      <c r="AL3387" s="30"/>
      <c r="AM3387" s="30"/>
      <c r="AN3387" s="30"/>
      <c r="AO3387" s="30"/>
      <c r="AP3387" s="30"/>
      <c r="AQ3387" s="30"/>
      <c r="AR3387" s="30"/>
      <c r="AS3387" s="30"/>
      <c r="AT3387" s="30"/>
      <c r="AU3387" s="121"/>
      <c r="AV3387" s="129"/>
      <c r="AW3387" s="129"/>
      <c r="AX3387" s="129"/>
    </row>
    <row r="3388" spans="1:50" x14ac:dyDescent="0.25">
      <c r="A3388" s="154"/>
      <c r="B3388" s="28"/>
      <c r="C3388" s="155"/>
      <c r="D3388" s="155"/>
      <c r="E3388" s="155"/>
      <c r="F3388" s="29"/>
      <c r="G3388" s="29"/>
      <c r="H3388" s="29"/>
      <c r="I3388" s="29"/>
      <c r="J3388" s="29"/>
      <c r="K3388" s="155"/>
      <c r="L3388" s="155"/>
      <c r="M3388" s="155"/>
      <c r="N3388" s="155"/>
      <c r="O3388" s="155"/>
      <c r="P3388" s="155"/>
      <c r="Q3388" s="28"/>
      <c r="R3388" s="29"/>
      <c r="S3388" s="27"/>
      <c r="T3388" s="27"/>
      <c r="U3388" s="28"/>
      <c r="V3388" s="156"/>
      <c r="W3388" s="156"/>
      <c r="X3388" s="156"/>
      <c r="Y3388" s="37"/>
      <c r="Z3388" s="37"/>
      <c r="AA3388" s="37"/>
      <c r="AB3388" s="30"/>
      <c r="AC3388" s="30"/>
      <c r="AD3388" s="31"/>
      <c r="AE3388" s="30"/>
      <c r="AF3388" s="30"/>
      <c r="AG3388" s="32"/>
      <c r="AH3388" s="30"/>
      <c r="AJ3388" s="30"/>
      <c r="AK3388" s="30"/>
      <c r="AL3388" s="30"/>
      <c r="AM3388" s="30"/>
      <c r="AN3388" s="30"/>
      <c r="AO3388" s="30"/>
      <c r="AP3388" s="30"/>
      <c r="AQ3388" s="30"/>
      <c r="AR3388" s="30"/>
      <c r="AS3388" s="30"/>
      <c r="AT3388" s="30"/>
      <c r="AU3388" s="121"/>
      <c r="AV3388" s="129"/>
      <c r="AW3388" s="129"/>
      <c r="AX3388" s="129"/>
    </row>
    <row r="3389" spans="1:50" x14ac:dyDescent="0.25">
      <c r="A3389" s="154"/>
      <c r="B3389" s="28"/>
      <c r="C3389" s="155"/>
      <c r="D3389" s="155"/>
      <c r="E3389" s="155"/>
      <c r="F3389" s="29"/>
      <c r="G3389" s="29"/>
      <c r="H3389" s="29"/>
      <c r="I3389" s="29"/>
      <c r="J3389" s="29"/>
      <c r="K3389" s="155"/>
      <c r="L3389" s="155"/>
      <c r="M3389" s="155"/>
      <c r="N3389" s="155"/>
      <c r="O3389" s="155"/>
      <c r="P3389" s="155"/>
      <c r="Q3389" s="28"/>
      <c r="R3389" s="29"/>
      <c r="S3389" s="27"/>
      <c r="T3389" s="27"/>
      <c r="U3389" s="28"/>
      <c r="V3389" s="156"/>
      <c r="W3389" s="156"/>
      <c r="X3389" s="156"/>
      <c r="Y3389" s="37"/>
      <c r="Z3389" s="37"/>
      <c r="AA3389" s="37"/>
      <c r="AB3389" s="30"/>
      <c r="AC3389" s="30"/>
      <c r="AD3389" s="31"/>
      <c r="AE3389" s="30"/>
      <c r="AF3389" s="30"/>
      <c r="AG3389" s="32"/>
      <c r="AH3389" s="30"/>
      <c r="AJ3389" s="30"/>
      <c r="AK3389" s="30"/>
      <c r="AL3389" s="30"/>
      <c r="AM3389" s="30"/>
      <c r="AN3389" s="30"/>
      <c r="AO3389" s="30"/>
      <c r="AP3389" s="30"/>
      <c r="AQ3389" s="30"/>
      <c r="AR3389" s="30"/>
      <c r="AS3389" s="30"/>
      <c r="AT3389" s="30"/>
      <c r="AU3389" s="121"/>
      <c r="AV3389" s="129"/>
      <c r="AW3389" s="129"/>
      <c r="AX3389" s="129"/>
    </row>
    <row r="3390" spans="1:50" x14ac:dyDescent="0.25">
      <c r="A3390" s="154"/>
      <c r="B3390" s="28"/>
      <c r="C3390" s="155"/>
      <c r="D3390" s="155"/>
      <c r="E3390" s="155"/>
      <c r="F3390" s="29"/>
      <c r="G3390" s="29"/>
      <c r="H3390" s="29"/>
      <c r="I3390" s="29"/>
      <c r="J3390" s="29"/>
      <c r="K3390" s="155"/>
      <c r="L3390" s="155"/>
      <c r="M3390" s="155"/>
      <c r="N3390" s="155"/>
      <c r="O3390" s="155"/>
      <c r="P3390" s="155"/>
      <c r="Q3390" s="28"/>
      <c r="R3390" s="29"/>
      <c r="S3390" s="27"/>
      <c r="T3390" s="27"/>
      <c r="U3390" s="28"/>
      <c r="V3390" s="156"/>
      <c r="W3390" s="156"/>
      <c r="X3390" s="156"/>
      <c r="Y3390" s="37"/>
      <c r="Z3390" s="37"/>
      <c r="AA3390" s="37"/>
      <c r="AB3390" s="30"/>
      <c r="AC3390" s="30"/>
      <c r="AD3390" s="31"/>
      <c r="AE3390" s="30"/>
      <c r="AF3390" s="30"/>
      <c r="AG3390" s="32"/>
      <c r="AH3390" s="30"/>
      <c r="AJ3390" s="30"/>
      <c r="AK3390" s="30"/>
      <c r="AL3390" s="30"/>
      <c r="AM3390" s="30"/>
      <c r="AN3390" s="30"/>
      <c r="AO3390" s="30"/>
      <c r="AP3390" s="30"/>
      <c r="AQ3390" s="30"/>
      <c r="AR3390" s="30"/>
      <c r="AS3390" s="30"/>
      <c r="AT3390" s="30"/>
      <c r="AU3390" s="121"/>
      <c r="AV3390" s="129"/>
      <c r="AW3390" s="129"/>
      <c r="AX3390" s="129"/>
    </row>
    <row r="3391" spans="1:50" x14ac:dyDescent="0.25">
      <c r="A3391" s="154"/>
      <c r="B3391" s="28"/>
      <c r="C3391" s="155"/>
      <c r="D3391" s="155"/>
      <c r="E3391" s="155"/>
      <c r="F3391" s="29"/>
      <c r="G3391" s="29"/>
      <c r="H3391" s="29"/>
      <c r="I3391" s="29"/>
      <c r="J3391" s="29"/>
      <c r="K3391" s="155"/>
      <c r="L3391" s="155"/>
      <c r="M3391" s="155"/>
      <c r="N3391" s="155"/>
      <c r="O3391" s="155"/>
      <c r="P3391" s="155"/>
      <c r="Q3391" s="28"/>
      <c r="R3391" s="29"/>
      <c r="S3391" s="27"/>
      <c r="T3391" s="27"/>
      <c r="U3391" s="28"/>
      <c r="V3391" s="156"/>
      <c r="W3391" s="156"/>
      <c r="X3391" s="156"/>
      <c r="Y3391" s="37"/>
      <c r="Z3391" s="37"/>
      <c r="AA3391" s="37"/>
      <c r="AB3391" s="30"/>
      <c r="AC3391" s="30"/>
      <c r="AD3391" s="31"/>
      <c r="AE3391" s="30"/>
      <c r="AF3391" s="30"/>
      <c r="AG3391" s="32"/>
      <c r="AH3391" s="30"/>
      <c r="AJ3391" s="30"/>
      <c r="AK3391" s="30"/>
      <c r="AL3391" s="30"/>
      <c r="AM3391" s="30"/>
      <c r="AN3391" s="30"/>
      <c r="AO3391" s="30"/>
      <c r="AP3391" s="30"/>
      <c r="AQ3391" s="30"/>
      <c r="AR3391" s="30"/>
      <c r="AS3391" s="30"/>
      <c r="AT3391" s="30"/>
      <c r="AU3391" s="121"/>
      <c r="AV3391" s="129"/>
      <c r="AW3391" s="129"/>
      <c r="AX3391" s="129"/>
    </row>
    <row r="3392" spans="1:50" x14ac:dyDescent="0.25">
      <c r="A3392" s="154"/>
      <c r="B3392" s="28"/>
      <c r="C3392" s="155"/>
      <c r="D3392" s="155"/>
      <c r="E3392" s="155"/>
      <c r="F3392" s="29"/>
      <c r="G3392" s="29"/>
      <c r="H3392" s="29"/>
      <c r="I3392" s="29"/>
      <c r="J3392" s="29"/>
      <c r="K3392" s="155"/>
      <c r="L3392" s="155"/>
      <c r="M3392" s="155"/>
      <c r="N3392" s="155"/>
      <c r="O3392" s="155"/>
      <c r="P3392" s="155"/>
      <c r="Q3392" s="28"/>
      <c r="R3392" s="29"/>
      <c r="S3392" s="27"/>
      <c r="T3392" s="27"/>
      <c r="U3392" s="28"/>
      <c r="V3392" s="156"/>
      <c r="W3392" s="156"/>
      <c r="X3392" s="156"/>
      <c r="Y3392" s="37"/>
      <c r="Z3392" s="37"/>
      <c r="AA3392" s="37"/>
      <c r="AB3392" s="30"/>
      <c r="AC3392" s="30"/>
      <c r="AD3392" s="31"/>
      <c r="AE3392" s="30"/>
      <c r="AF3392" s="30"/>
      <c r="AG3392" s="32"/>
      <c r="AH3392" s="30"/>
      <c r="AJ3392" s="30"/>
      <c r="AK3392" s="30"/>
      <c r="AL3392" s="30"/>
      <c r="AM3392" s="30"/>
      <c r="AN3392" s="30"/>
      <c r="AO3392" s="30"/>
      <c r="AP3392" s="30"/>
      <c r="AQ3392" s="30"/>
      <c r="AR3392" s="30"/>
      <c r="AS3392" s="30"/>
      <c r="AT3392" s="30"/>
      <c r="AU3392" s="121"/>
      <c r="AV3392" s="129"/>
      <c r="AW3392" s="129"/>
      <c r="AX3392" s="129"/>
    </row>
    <row r="3393" spans="1:50" x14ac:dyDescent="0.25">
      <c r="A3393" s="154"/>
      <c r="B3393" s="28"/>
      <c r="C3393" s="155"/>
      <c r="D3393" s="155"/>
      <c r="E3393" s="155"/>
      <c r="F3393" s="29"/>
      <c r="G3393" s="29"/>
      <c r="H3393" s="29"/>
      <c r="I3393" s="29"/>
      <c r="J3393" s="29"/>
      <c r="K3393" s="155"/>
      <c r="L3393" s="155"/>
      <c r="M3393" s="155"/>
      <c r="N3393" s="155"/>
      <c r="O3393" s="155"/>
      <c r="P3393" s="155"/>
      <c r="Q3393" s="28"/>
      <c r="R3393" s="29"/>
      <c r="S3393" s="27"/>
      <c r="T3393" s="27"/>
      <c r="U3393" s="28"/>
      <c r="V3393" s="156"/>
      <c r="W3393" s="156"/>
      <c r="X3393" s="156"/>
      <c r="Y3393" s="37"/>
      <c r="Z3393" s="37"/>
      <c r="AA3393" s="37"/>
      <c r="AB3393" s="30"/>
      <c r="AC3393" s="30"/>
      <c r="AD3393" s="31"/>
      <c r="AE3393" s="30"/>
      <c r="AF3393" s="30"/>
      <c r="AG3393" s="32"/>
      <c r="AH3393" s="30"/>
      <c r="AJ3393" s="30"/>
      <c r="AK3393" s="30"/>
      <c r="AL3393" s="30"/>
      <c r="AM3393" s="30"/>
      <c r="AN3393" s="30"/>
      <c r="AO3393" s="30"/>
      <c r="AP3393" s="30"/>
      <c r="AQ3393" s="30"/>
      <c r="AR3393" s="30"/>
      <c r="AS3393" s="30"/>
      <c r="AT3393" s="30"/>
      <c r="AU3393" s="121"/>
      <c r="AV3393" s="129"/>
      <c r="AW3393" s="129"/>
      <c r="AX3393" s="129"/>
    </row>
    <row r="3394" spans="1:50" x14ac:dyDescent="0.25">
      <c r="A3394" s="154"/>
      <c r="B3394" s="28"/>
      <c r="C3394" s="155"/>
      <c r="D3394" s="155"/>
      <c r="E3394" s="155"/>
      <c r="F3394" s="29"/>
      <c r="G3394" s="29"/>
      <c r="H3394" s="29"/>
      <c r="I3394" s="29"/>
      <c r="J3394" s="29"/>
      <c r="K3394" s="155"/>
      <c r="L3394" s="155"/>
      <c r="M3394" s="155"/>
      <c r="N3394" s="155"/>
      <c r="O3394" s="155"/>
      <c r="P3394" s="155"/>
      <c r="Q3394" s="28"/>
      <c r="R3394" s="29"/>
      <c r="S3394" s="27"/>
      <c r="T3394" s="27"/>
      <c r="U3394" s="28"/>
      <c r="V3394" s="156"/>
      <c r="W3394" s="156"/>
      <c r="X3394" s="156"/>
      <c r="Y3394" s="37"/>
      <c r="Z3394" s="37"/>
      <c r="AA3394" s="37"/>
      <c r="AB3394" s="30"/>
      <c r="AC3394" s="30"/>
      <c r="AD3394" s="31"/>
      <c r="AE3394" s="30"/>
      <c r="AF3394" s="30"/>
      <c r="AG3394" s="32"/>
      <c r="AH3394" s="30"/>
      <c r="AJ3394" s="30"/>
      <c r="AK3394" s="30"/>
      <c r="AL3394" s="30"/>
      <c r="AM3394" s="30"/>
      <c r="AN3394" s="30"/>
      <c r="AO3394" s="30"/>
      <c r="AP3394" s="30"/>
      <c r="AQ3394" s="30"/>
      <c r="AR3394" s="30"/>
      <c r="AS3394" s="30"/>
      <c r="AT3394" s="30"/>
      <c r="AU3394" s="121"/>
      <c r="AV3394" s="129"/>
      <c r="AW3394" s="129"/>
      <c r="AX3394" s="129"/>
    </row>
    <row r="3395" spans="1:50" x14ac:dyDescent="0.25">
      <c r="A3395" s="154"/>
      <c r="B3395" s="28"/>
      <c r="C3395" s="155"/>
      <c r="D3395" s="155"/>
      <c r="E3395" s="155"/>
      <c r="F3395" s="29"/>
      <c r="G3395" s="29"/>
      <c r="H3395" s="29"/>
      <c r="I3395" s="29"/>
      <c r="J3395" s="29"/>
      <c r="K3395" s="155"/>
      <c r="L3395" s="155"/>
      <c r="M3395" s="155"/>
      <c r="N3395" s="155"/>
      <c r="O3395" s="155"/>
      <c r="P3395" s="155"/>
      <c r="Q3395" s="28"/>
      <c r="R3395" s="29"/>
      <c r="S3395" s="27"/>
      <c r="T3395" s="27"/>
      <c r="U3395" s="28"/>
      <c r="V3395" s="156"/>
      <c r="W3395" s="156"/>
      <c r="X3395" s="156"/>
      <c r="Y3395" s="37"/>
      <c r="Z3395" s="37"/>
      <c r="AA3395" s="37"/>
      <c r="AB3395" s="30"/>
      <c r="AC3395" s="30"/>
      <c r="AD3395" s="31"/>
      <c r="AE3395" s="30"/>
      <c r="AF3395" s="30"/>
      <c r="AG3395" s="32"/>
      <c r="AH3395" s="30"/>
      <c r="AJ3395" s="30"/>
      <c r="AK3395" s="30"/>
      <c r="AL3395" s="30"/>
      <c r="AM3395" s="30"/>
      <c r="AN3395" s="30"/>
      <c r="AO3395" s="30"/>
      <c r="AP3395" s="30"/>
      <c r="AQ3395" s="30"/>
      <c r="AR3395" s="30"/>
      <c r="AS3395" s="30"/>
      <c r="AT3395" s="30"/>
      <c r="AU3395" s="121"/>
      <c r="AV3395" s="129"/>
      <c r="AW3395" s="129"/>
      <c r="AX3395" s="129"/>
    </row>
    <row r="3396" spans="1:50" x14ac:dyDescent="0.25">
      <c r="A3396" s="154"/>
      <c r="B3396" s="28"/>
      <c r="C3396" s="155"/>
      <c r="D3396" s="155"/>
      <c r="E3396" s="155"/>
      <c r="F3396" s="29"/>
      <c r="G3396" s="29"/>
      <c r="H3396" s="29"/>
      <c r="I3396" s="29"/>
      <c r="J3396" s="29"/>
      <c r="K3396" s="155"/>
      <c r="L3396" s="155"/>
      <c r="M3396" s="155"/>
      <c r="N3396" s="155"/>
      <c r="O3396" s="155"/>
      <c r="P3396" s="155"/>
      <c r="Q3396" s="28"/>
      <c r="R3396" s="29"/>
      <c r="S3396" s="27"/>
      <c r="T3396" s="27"/>
      <c r="U3396" s="28"/>
      <c r="V3396" s="156"/>
      <c r="W3396" s="156"/>
      <c r="X3396" s="156"/>
      <c r="Y3396" s="37"/>
      <c r="Z3396" s="37"/>
      <c r="AA3396" s="37"/>
      <c r="AB3396" s="30"/>
      <c r="AC3396" s="30"/>
      <c r="AD3396" s="31"/>
      <c r="AE3396" s="30"/>
      <c r="AF3396" s="30"/>
      <c r="AG3396" s="32"/>
      <c r="AH3396" s="30"/>
      <c r="AJ3396" s="30"/>
      <c r="AK3396" s="30"/>
      <c r="AL3396" s="30"/>
      <c r="AM3396" s="30"/>
      <c r="AN3396" s="30"/>
      <c r="AO3396" s="30"/>
      <c r="AP3396" s="30"/>
      <c r="AQ3396" s="30"/>
      <c r="AR3396" s="30"/>
      <c r="AS3396" s="30"/>
      <c r="AT3396" s="30"/>
      <c r="AU3396" s="121"/>
      <c r="AV3396" s="129"/>
      <c r="AW3396" s="129"/>
      <c r="AX3396" s="129"/>
    </row>
    <row r="3397" spans="1:50" x14ac:dyDescent="0.25">
      <c r="A3397" s="154"/>
      <c r="B3397" s="28"/>
      <c r="C3397" s="155"/>
      <c r="D3397" s="155"/>
      <c r="E3397" s="155"/>
      <c r="F3397" s="29"/>
      <c r="G3397" s="29"/>
      <c r="H3397" s="29"/>
      <c r="I3397" s="29"/>
      <c r="J3397" s="29"/>
      <c r="K3397" s="155"/>
      <c r="L3397" s="155"/>
      <c r="M3397" s="155"/>
      <c r="N3397" s="155"/>
      <c r="O3397" s="155"/>
      <c r="P3397" s="155"/>
      <c r="Q3397" s="28"/>
      <c r="R3397" s="29"/>
      <c r="S3397" s="27"/>
      <c r="T3397" s="27"/>
      <c r="U3397" s="28"/>
      <c r="V3397" s="156"/>
      <c r="W3397" s="156"/>
      <c r="X3397" s="156"/>
      <c r="Y3397" s="37"/>
      <c r="Z3397" s="37"/>
      <c r="AA3397" s="37"/>
      <c r="AB3397" s="30"/>
      <c r="AC3397" s="30"/>
      <c r="AD3397" s="31"/>
      <c r="AE3397" s="30"/>
      <c r="AF3397" s="30"/>
      <c r="AG3397" s="32"/>
      <c r="AH3397" s="30"/>
      <c r="AJ3397" s="30"/>
      <c r="AK3397" s="30"/>
      <c r="AL3397" s="30"/>
      <c r="AM3397" s="30"/>
      <c r="AN3397" s="30"/>
      <c r="AO3397" s="30"/>
      <c r="AP3397" s="30"/>
      <c r="AQ3397" s="30"/>
      <c r="AR3397" s="30"/>
      <c r="AS3397" s="30"/>
      <c r="AT3397" s="30"/>
      <c r="AU3397" s="121"/>
      <c r="AV3397" s="129"/>
      <c r="AW3397" s="129"/>
      <c r="AX3397" s="129"/>
    </row>
    <row r="3398" spans="1:50" x14ac:dyDescent="0.25">
      <c r="A3398" s="154"/>
      <c r="B3398" s="28"/>
      <c r="C3398" s="155"/>
      <c r="D3398" s="155"/>
      <c r="E3398" s="155"/>
      <c r="F3398" s="29"/>
      <c r="G3398" s="29"/>
      <c r="H3398" s="29"/>
      <c r="I3398" s="29"/>
      <c r="J3398" s="29"/>
      <c r="K3398" s="155"/>
      <c r="L3398" s="155"/>
      <c r="M3398" s="155"/>
      <c r="N3398" s="155"/>
      <c r="O3398" s="155"/>
      <c r="P3398" s="155"/>
      <c r="Q3398" s="28"/>
      <c r="R3398" s="29"/>
      <c r="S3398" s="27"/>
      <c r="T3398" s="27"/>
      <c r="U3398" s="28"/>
      <c r="V3398" s="156"/>
      <c r="W3398" s="156"/>
      <c r="X3398" s="156"/>
      <c r="Y3398" s="37"/>
      <c r="Z3398" s="37"/>
      <c r="AA3398" s="37"/>
      <c r="AB3398" s="30"/>
      <c r="AC3398" s="30"/>
      <c r="AD3398" s="31"/>
      <c r="AE3398" s="30"/>
      <c r="AF3398" s="30"/>
      <c r="AG3398" s="32"/>
      <c r="AH3398" s="30"/>
      <c r="AJ3398" s="30"/>
      <c r="AK3398" s="30"/>
      <c r="AL3398" s="30"/>
      <c r="AM3398" s="30"/>
      <c r="AN3398" s="30"/>
      <c r="AO3398" s="30"/>
      <c r="AP3398" s="30"/>
      <c r="AQ3398" s="30"/>
      <c r="AR3398" s="30"/>
      <c r="AS3398" s="30"/>
      <c r="AT3398" s="30"/>
      <c r="AU3398" s="121"/>
      <c r="AV3398" s="129"/>
      <c r="AW3398" s="129"/>
      <c r="AX3398" s="129"/>
    </row>
    <row r="3399" spans="1:50" x14ac:dyDescent="0.25">
      <c r="A3399" s="154"/>
      <c r="B3399" s="28"/>
      <c r="C3399" s="155"/>
      <c r="D3399" s="155"/>
      <c r="E3399" s="155"/>
      <c r="F3399" s="29"/>
      <c r="G3399" s="29"/>
      <c r="H3399" s="29"/>
      <c r="I3399" s="29"/>
      <c r="J3399" s="29"/>
      <c r="K3399" s="155"/>
      <c r="L3399" s="155"/>
      <c r="M3399" s="155"/>
      <c r="N3399" s="155"/>
      <c r="O3399" s="155"/>
      <c r="P3399" s="155"/>
      <c r="Q3399" s="28"/>
      <c r="R3399" s="29"/>
      <c r="S3399" s="27"/>
      <c r="T3399" s="27"/>
      <c r="U3399" s="28"/>
      <c r="V3399" s="156"/>
      <c r="W3399" s="156"/>
      <c r="X3399" s="156"/>
      <c r="Y3399" s="37"/>
      <c r="Z3399" s="37"/>
      <c r="AA3399" s="37"/>
      <c r="AB3399" s="30"/>
      <c r="AC3399" s="30"/>
      <c r="AD3399" s="31"/>
      <c r="AE3399" s="30"/>
      <c r="AF3399" s="30"/>
      <c r="AG3399" s="32"/>
      <c r="AH3399" s="30"/>
      <c r="AJ3399" s="30"/>
      <c r="AK3399" s="30"/>
      <c r="AL3399" s="30"/>
      <c r="AM3399" s="30"/>
      <c r="AN3399" s="30"/>
      <c r="AO3399" s="30"/>
      <c r="AP3399" s="30"/>
      <c r="AQ3399" s="30"/>
      <c r="AR3399" s="30"/>
      <c r="AS3399" s="30"/>
      <c r="AT3399" s="30"/>
      <c r="AU3399" s="121"/>
      <c r="AV3399" s="129"/>
      <c r="AW3399" s="129"/>
      <c r="AX3399" s="129"/>
    </row>
    <row r="3400" spans="1:50" x14ac:dyDescent="0.25">
      <c r="A3400" s="154"/>
      <c r="B3400" s="28"/>
      <c r="C3400" s="155"/>
      <c r="D3400" s="155"/>
      <c r="E3400" s="155"/>
      <c r="F3400" s="29"/>
      <c r="G3400" s="29"/>
      <c r="H3400" s="29"/>
      <c r="I3400" s="29"/>
      <c r="J3400" s="29"/>
      <c r="K3400" s="155"/>
      <c r="L3400" s="155"/>
      <c r="M3400" s="155"/>
      <c r="N3400" s="155"/>
      <c r="O3400" s="155"/>
      <c r="P3400" s="155"/>
      <c r="Q3400" s="28"/>
      <c r="R3400" s="29"/>
      <c r="S3400" s="27"/>
      <c r="T3400" s="27"/>
      <c r="U3400" s="28"/>
      <c r="V3400" s="156"/>
      <c r="W3400" s="156"/>
      <c r="X3400" s="156"/>
      <c r="Y3400" s="37"/>
      <c r="Z3400" s="37"/>
      <c r="AA3400" s="37"/>
      <c r="AB3400" s="30"/>
      <c r="AC3400" s="30"/>
      <c r="AD3400" s="31"/>
      <c r="AE3400" s="30"/>
      <c r="AF3400" s="30"/>
      <c r="AG3400" s="32"/>
      <c r="AH3400" s="30"/>
      <c r="AJ3400" s="30"/>
      <c r="AK3400" s="30"/>
      <c r="AL3400" s="30"/>
      <c r="AM3400" s="30"/>
      <c r="AN3400" s="30"/>
      <c r="AO3400" s="30"/>
      <c r="AP3400" s="30"/>
      <c r="AQ3400" s="30"/>
      <c r="AR3400" s="30"/>
      <c r="AS3400" s="30"/>
      <c r="AT3400" s="30"/>
      <c r="AU3400" s="121"/>
      <c r="AV3400" s="129"/>
      <c r="AW3400" s="129"/>
      <c r="AX3400" s="129"/>
    </row>
    <row r="3401" spans="1:50" x14ac:dyDescent="0.25">
      <c r="A3401" s="154"/>
      <c r="B3401" s="28"/>
      <c r="C3401" s="155"/>
      <c r="D3401" s="155"/>
      <c r="E3401" s="155"/>
      <c r="F3401" s="29"/>
      <c r="G3401" s="29"/>
      <c r="H3401" s="29"/>
      <c r="I3401" s="29"/>
      <c r="J3401" s="29"/>
      <c r="K3401" s="155"/>
      <c r="L3401" s="155"/>
      <c r="M3401" s="155"/>
      <c r="N3401" s="155"/>
      <c r="O3401" s="155"/>
      <c r="P3401" s="155"/>
      <c r="Q3401" s="28"/>
      <c r="R3401" s="29"/>
      <c r="S3401" s="27"/>
      <c r="T3401" s="27"/>
      <c r="U3401" s="28"/>
      <c r="V3401" s="156"/>
      <c r="W3401" s="156"/>
      <c r="X3401" s="156"/>
      <c r="Y3401" s="37"/>
      <c r="Z3401" s="37"/>
      <c r="AA3401" s="37"/>
      <c r="AB3401" s="30"/>
      <c r="AC3401" s="30"/>
      <c r="AD3401" s="31"/>
      <c r="AE3401" s="30"/>
      <c r="AF3401" s="30"/>
      <c r="AG3401" s="32"/>
      <c r="AH3401" s="30"/>
      <c r="AJ3401" s="30"/>
      <c r="AK3401" s="30"/>
      <c r="AL3401" s="30"/>
      <c r="AM3401" s="30"/>
      <c r="AN3401" s="30"/>
      <c r="AO3401" s="30"/>
      <c r="AP3401" s="30"/>
      <c r="AQ3401" s="30"/>
      <c r="AR3401" s="30"/>
      <c r="AS3401" s="30"/>
      <c r="AT3401" s="30"/>
      <c r="AU3401" s="121"/>
      <c r="AV3401" s="129"/>
      <c r="AW3401" s="129"/>
      <c r="AX3401" s="129"/>
    </row>
    <row r="3402" spans="1:50" x14ac:dyDescent="0.25">
      <c r="A3402" s="154"/>
      <c r="B3402" s="28"/>
      <c r="C3402" s="155"/>
      <c r="D3402" s="155"/>
      <c r="E3402" s="155"/>
      <c r="F3402" s="29"/>
      <c r="G3402" s="29"/>
      <c r="H3402" s="29"/>
      <c r="I3402" s="29"/>
      <c r="J3402" s="29"/>
      <c r="K3402" s="155"/>
      <c r="L3402" s="155"/>
      <c r="M3402" s="155"/>
      <c r="N3402" s="155"/>
      <c r="O3402" s="155"/>
      <c r="P3402" s="155"/>
      <c r="Q3402" s="28"/>
      <c r="R3402" s="29"/>
      <c r="S3402" s="27"/>
      <c r="T3402" s="27"/>
      <c r="U3402" s="28"/>
      <c r="V3402" s="156"/>
      <c r="W3402" s="156"/>
      <c r="X3402" s="156"/>
      <c r="Y3402" s="37"/>
      <c r="Z3402" s="37"/>
      <c r="AA3402" s="37"/>
      <c r="AB3402" s="30"/>
      <c r="AC3402" s="30"/>
      <c r="AD3402" s="31"/>
      <c r="AE3402" s="30"/>
      <c r="AF3402" s="30"/>
      <c r="AG3402" s="32"/>
      <c r="AH3402" s="30"/>
      <c r="AJ3402" s="30"/>
      <c r="AK3402" s="30"/>
      <c r="AL3402" s="30"/>
      <c r="AM3402" s="30"/>
      <c r="AN3402" s="30"/>
      <c r="AO3402" s="30"/>
      <c r="AP3402" s="30"/>
      <c r="AQ3402" s="30"/>
      <c r="AR3402" s="30"/>
      <c r="AS3402" s="30"/>
      <c r="AT3402" s="30"/>
      <c r="AU3402" s="121"/>
      <c r="AV3402" s="129"/>
      <c r="AW3402" s="129"/>
      <c r="AX3402" s="129"/>
    </row>
    <row r="3403" spans="1:50" x14ac:dyDescent="0.25">
      <c r="A3403" s="154"/>
      <c r="B3403" s="28"/>
      <c r="C3403" s="155"/>
      <c r="D3403" s="155"/>
      <c r="E3403" s="155"/>
      <c r="F3403" s="29"/>
      <c r="G3403" s="29"/>
      <c r="H3403" s="29"/>
      <c r="I3403" s="29"/>
      <c r="J3403" s="29"/>
      <c r="K3403" s="155"/>
      <c r="L3403" s="155"/>
      <c r="M3403" s="155"/>
      <c r="N3403" s="155"/>
      <c r="O3403" s="155"/>
      <c r="P3403" s="155"/>
      <c r="Q3403" s="28"/>
      <c r="R3403" s="29"/>
      <c r="S3403" s="27"/>
      <c r="T3403" s="27"/>
      <c r="U3403" s="28"/>
      <c r="V3403" s="156"/>
      <c r="W3403" s="156"/>
      <c r="X3403" s="156"/>
      <c r="Y3403" s="37"/>
      <c r="Z3403" s="37"/>
      <c r="AA3403" s="37"/>
      <c r="AB3403" s="30"/>
      <c r="AC3403" s="30"/>
      <c r="AD3403" s="31"/>
      <c r="AE3403" s="30"/>
      <c r="AF3403" s="30"/>
      <c r="AG3403" s="32"/>
      <c r="AH3403" s="30"/>
      <c r="AJ3403" s="30"/>
      <c r="AK3403" s="30"/>
      <c r="AL3403" s="30"/>
      <c r="AM3403" s="30"/>
      <c r="AN3403" s="30"/>
      <c r="AO3403" s="30"/>
      <c r="AP3403" s="30"/>
      <c r="AQ3403" s="30"/>
      <c r="AR3403" s="30"/>
      <c r="AS3403" s="30"/>
      <c r="AT3403" s="30"/>
      <c r="AU3403" s="121"/>
      <c r="AV3403" s="129"/>
      <c r="AW3403" s="129"/>
      <c r="AX3403" s="129"/>
    </row>
    <row r="3404" spans="1:50" x14ac:dyDescent="0.25">
      <c r="A3404" s="154"/>
      <c r="B3404" s="28"/>
      <c r="C3404" s="155"/>
      <c r="D3404" s="155"/>
      <c r="E3404" s="155"/>
      <c r="F3404" s="29"/>
      <c r="G3404" s="29"/>
      <c r="H3404" s="29"/>
      <c r="I3404" s="29"/>
      <c r="J3404" s="29"/>
      <c r="K3404" s="155"/>
      <c r="L3404" s="155"/>
      <c r="M3404" s="155"/>
      <c r="N3404" s="155"/>
      <c r="O3404" s="155"/>
      <c r="P3404" s="155"/>
      <c r="Q3404" s="28"/>
      <c r="R3404" s="29"/>
      <c r="S3404" s="27"/>
      <c r="T3404" s="27"/>
      <c r="U3404" s="28"/>
      <c r="V3404" s="156"/>
      <c r="W3404" s="156"/>
      <c r="X3404" s="156"/>
      <c r="Y3404" s="37"/>
      <c r="Z3404" s="37"/>
      <c r="AA3404" s="37"/>
      <c r="AB3404" s="30"/>
      <c r="AC3404" s="30"/>
      <c r="AD3404" s="31"/>
      <c r="AE3404" s="30"/>
      <c r="AF3404" s="30"/>
      <c r="AG3404" s="32"/>
      <c r="AH3404" s="30"/>
      <c r="AJ3404" s="30"/>
      <c r="AK3404" s="30"/>
      <c r="AL3404" s="30"/>
      <c r="AM3404" s="30"/>
      <c r="AN3404" s="30"/>
      <c r="AO3404" s="30"/>
      <c r="AP3404" s="30"/>
      <c r="AQ3404" s="30"/>
      <c r="AR3404" s="30"/>
      <c r="AS3404" s="30"/>
      <c r="AT3404" s="30"/>
      <c r="AU3404" s="121"/>
      <c r="AV3404" s="129"/>
      <c r="AW3404" s="129"/>
      <c r="AX3404" s="129"/>
    </row>
    <row r="3405" spans="1:50" x14ac:dyDescent="0.25">
      <c r="A3405" s="154"/>
      <c r="B3405" s="28"/>
      <c r="C3405" s="155"/>
      <c r="D3405" s="155"/>
      <c r="E3405" s="155"/>
      <c r="F3405" s="29"/>
      <c r="G3405" s="29"/>
      <c r="H3405" s="29"/>
      <c r="I3405" s="29"/>
      <c r="J3405" s="29"/>
      <c r="K3405" s="155"/>
      <c r="L3405" s="155"/>
      <c r="M3405" s="155"/>
      <c r="N3405" s="155"/>
      <c r="O3405" s="155"/>
      <c r="P3405" s="155"/>
      <c r="Q3405" s="28"/>
      <c r="R3405" s="29"/>
      <c r="S3405" s="27"/>
      <c r="T3405" s="27"/>
      <c r="U3405" s="28"/>
      <c r="V3405" s="156"/>
      <c r="W3405" s="156"/>
      <c r="X3405" s="156"/>
      <c r="Y3405" s="37"/>
      <c r="Z3405" s="37"/>
      <c r="AA3405" s="37"/>
      <c r="AB3405" s="30"/>
      <c r="AC3405" s="30"/>
      <c r="AD3405" s="31"/>
      <c r="AE3405" s="30"/>
      <c r="AF3405" s="30"/>
      <c r="AG3405" s="32"/>
      <c r="AH3405" s="30"/>
      <c r="AJ3405" s="30"/>
      <c r="AK3405" s="30"/>
      <c r="AL3405" s="30"/>
      <c r="AM3405" s="30"/>
      <c r="AN3405" s="30"/>
      <c r="AO3405" s="30"/>
      <c r="AP3405" s="30"/>
      <c r="AQ3405" s="30"/>
      <c r="AR3405" s="30"/>
      <c r="AS3405" s="30"/>
      <c r="AT3405" s="30"/>
      <c r="AU3405" s="121"/>
      <c r="AV3405" s="129"/>
      <c r="AW3405" s="129"/>
      <c r="AX3405" s="129"/>
    </row>
    <row r="3406" spans="1:50" x14ac:dyDescent="0.25">
      <c r="A3406" s="120"/>
      <c r="B3406" s="28"/>
      <c r="C3406" s="25"/>
      <c r="D3406" s="25"/>
      <c r="E3406" s="25"/>
      <c r="F3406" s="29"/>
      <c r="G3406" s="29"/>
      <c r="H3406" s="29"/>
      <c r="I3406" s="29"/>
      <c r="J3406" s="29"/>
      <c r="K3406" s="25"/>
      <c r="L3406" s="25"/>
      <c r="M3406" s="25"/>
      <c r="N3406" s="25"/>
      <c r="O3406" s="25"/>
      <c r="P3406" s="25"/>
      <c r="Q3406" s="28"/>
      <c r="R3406" s="29"/>
      <c r="S3406" s="27"/>
      <c r="T3406" s="27"/>
      <c r="U3406" s="28"/>
      <c r="V3406" s="26"/>
      <c r="W3406" s="26"/>
      <c r="X3406" s="26"/>
      <c r="Y3406" s="37"/>
      <c r="Z3406" s="37"/>
      <c r="AA3406" s="37"/>
      <c r="AB3406" s="30"/>
      <c r="AC3406" s="30"/>
      <c r="AD3406" s="31"/>
      <c r="AE3406" s="30"/>
      <c r="AF3406" s="30"/>
      <c r="AG3406" s="32"/>
      <c r="AH3406" s="30"/>
      <c r="AJ3406" s="30"/>
      <c r="AK3406" s="30"/>
      <c r="AL3406" s="30"/>
      <c r="AM3406" s="30"/>
      <c r="AN3406" s="30"/>
      <c r="AO3406" s="30"/>
      <c r="AP3406" s="30"/>
      <c r="AQ3406" s="30"/>
      <c r="AR3406" s="30"/>
      <c r="AS3406" s="30"/>
      <c r="AT3406" s="30"/>
      <c r="AU3406" s="121"/>
      <c r="AV3406" s="129"/>
      <c r="AW3406" s="129"/>
      <c r="AX3406" s="129"/>
    </row>
    <row r="3407" spans="1:50" x14ac:dyDescent="0.25">
      <c r="A3407" s="120"/>
      <c r="B3407" s="28"/>
      <c r="C3407" s="25"/>
      <c r="D3407" s="25"/>
      <c r="E3407" s="25"/>
      <c r="F3407" s="29"/>
      <c r="G3407" s="29"/>
      <c r="H3407" s="29"/>
      <c r="I3407" s="29"/>
      <c r="J3407" s="29"/>
      <c r="K3407" s="25"/>
      <c r="L3407" s="25"/>
      <c r="M3407" s="25"/>
      <c r="N3407" s="25"/>
      <c r="O3407" s="25"/>
      <c r="P3407" s="25"/>
      <c r="Q3407" s="28"/>
      <c r="R3407" s="29"/>
      <c r="S3407" s="27"/>
      <c r="T3407" s="27"/>
      <c r="U3407" s="28"/>
      <c r="V3407" s="26"/>
      <c r="W3407" s="26"/>
      <c r="X3407" s="26"/>
      <c r="Y3407" s="37"/>
      <c r="Z3407" s="37"/>
      <c r="AA3407" s="37"/>
      <c r="AB3407" s="30"/>
      <c r="AC3407" s="30"/>
      <c r="AD3407" s="31"/>
      <c r="AE3407" s="30"/>
      <c r="AF3407" s="30"/>
      <c r="AG3407" s="32"/>
      <c r="AH3407" s="30"/>
      <c r="AJ3407" s="30"/>
      <c r="AK3407" s="30"/>
      <c r="AL3407" s="30"/>
      <c r="AM3407" s="30"/>
      <c r="AN3407" s="30"/>
      <c r="AO3407" s="30"/>
      <c r="AP3407" s="30"/>
      <c r="AQ3407" s="30"/>
      <c r="AR3407" s="30"/>
      <c r="AS3407" s="30"/>
      <c r="AT3407" s="30"/>
      <c r="AU3407" s="121"/>
      <c r="AV3407" s="129"/>
      <c r="AW3407" s="129"/>
      <c r="AX3407" s="129"/>
    </row>
    <row r="3408" spans="1:50" x14ac:dyDescent="0.25">
      <c r="A3408" s="120"/>
      <c r="B3408" s="28"/>
      <c r="C3408" s="25"/>
      <c r="D3408" s="25"/>
      <c r="E3408" s="25"/>
      <c r="F3408" s="29"/>
      <c r="G3408" s="29"/>
      <c r="H3408" s="29"/>
      <c r="I3408" s="29"/>
      <c r="J3408" s="29"/>
      <c r="K3408" s="25"/>
      <c r="L3408" s="25"/>
      <c r="M3408" s="25"/>
      <c r="N3408" s="25"/>
      <c r="O3408" s="25"/>
      <c r="P3408" s="25"/>
      <c r="Q3408" s="28"/>
      <c r="R3408" s="29"/>
      <c r="S3408" s="27"/>
      <c r="T3408" s="27"/>
      <c r="U3408" s="28"/>
      <c r="V3408" s="26"/>
      <c r="W3408" s="26"/>
      <c r="X3408" s="26"/>
      <c r="Y3408" s="37"/>
      <c r="Z3408" s="37"/>
      <c r="AA3408" s="37"/>
      <c r="AB3408" s="30"/>
      <c r="AC3408" s="30"/>
      <c r="AD3408" s="31"/>
      <c r="AE3408" s="30"/>
      <c r="AF3408" s="30"/>
      <c r="AG3408" s="32"/>
      <c r="AH3408" s="30"/>
      <c r="AJ3408" s="30"/>
      <c r="AK3408" s="30"/>
      <c r="AL3408" s="30"/>
      <c r="AM3408" s="30"/>
      <c r="AN3408" s="30"/>
      <c r="AO3408" s="30"/>
      <c r="AP3408" s="30"/>
      <c r="AQ3408" s="30"/>
      <c r="AR3408" s="30"/>
      <c r="AS3408" s="30"/>
      <c r="AT3408" s="30"/>
      <c r="AU3408" s="121"/>
      <c r="AV3408" s="129"/>
      <c r="AW3408" s="129"/>
      <c r="AX3408" s="129"/>
    </row>
    <row r="3409" spans="1:50" x14ac:dyDescent="0.25">
      <c r="A3409" s="120"/>
      <c r="B3409" s="28"/>
      <c r="C3409" s="25"/>
      <c r="D3409" s="25"/>
      <c r="E3409" s="25"/>
      <c r="F3409" s="29"/>
      <c r="G3409" s="29"/>
      <c r="H3409" s="29"/>
      <c r="I3409" s="29"/>
      <c r="J3409" s="29"/>
      <c r="K3409" s="25"/>
      <c r="L3409" s="25"/>
      <c r="M3409" s="25"/>
      <c r="N3409" s="25"/>
      <c r="O3409" s="25"/>
      <c r="P3409" s="25"/>
      <c r="Q3409" s="28"/>
      <c r="R3409" s="29"/>
      <c r="S3409" s="27"/>
      <c r="T3409" s="27"/>
      <c r="U3409" s="28"/>
      <c r="V3409" s="26"/>
      <c r="W3409" s="26"/>
      <c r="X3409" s="26"/>
      <c r="Y3409" s="37"/>
      <c r="Z3409" s="37"/>
      <c r="AA3409" s="37"/>
      <c r="AB3409" s="30"/>
      <c r="AC3409" s="30"/>
      <c r="AD3409" s="31"/>
      <c r="AE3409" s="30"/>
      <c r="AF3409" s="30"/>
      <c r="AG3409" s="32"/>
      <c r="AH3409" s="30"/>
      <c r="AJ3409" s="30"/>
      <c r="AK3409" s="30"/>
      <c r="AL3409" s="30"/>
      <c r="AM3409" s="30"/>
      <c r="AN3409" s="30"/>
      <c r="AO3409" s="30"/>
      <c r="AP3409" s="30"/>
      <c r="AQ3409" s="30"/>
      <c r="AR3409" s="30"/>
      <c r="AS3409" s="30"/>
      <c r="AT3409" s="30"/>
      <c r="AU3409" s="121"/>
      <c r="AV3409" s="129"/>
      <c r="AW3409" s="129"/>
      <c r="AX3409" s="129"/>
    </row>
    <row r="3410" spans="1:50" x14ac:dyDescent="0.25">
      <c r="A3410" s="120"/>
      <c r="B3410" s="28"/>
      <c r="C3410" s="25"/>
      <c r="D3410" s="25"/>
      <c r="E3410" s="25"/>
      <c r="F3410" s="29"/>
      <c r="G3410" s="29"/>
      <c r="H3410" s="29"/>
      <c r="I3410" s="29"/>
      <c r="J3410" s="29"/>
      <c r="K3410" s="25"/>
      <c r="L3410" s="25"/>
      <c r="M3410" s="25"/>
      <c r="N3410" s="25"/>
      <c r="O3410" s="25"/>
      <c r="P3410" s="25"/>
      <c r="Q3410" s="28"/>
      <c r="R3410" s="29"/>
      <c r="S3410" s="27"/>
      <c r="T3410" s="27"/>
      <c r="U3410" s="28"/>
      <c r="V3410" s="26"/>
      <c r="W3410" s="26"/>
      <c r="X3410" s="26"/>
      <c r="Y3410" s="37"/>
      <c r="Z3410" s="37"/>
      <c r="AA3410" s="37"/>
      <c r="AB3410" s="30"/>
      <c r="AC3410" s="30"/>
      <c r="AD3410" s="31"/>
      <c r="AE3410" s="30"/>
      <c r="AF3410" s="30"/>
      <c r="AG3410" s="32"/>
      <c r="AH3410" s="30"/>
      <c r="AJ3410" s="30"/>
      <c r="AK3410" s="30"/>
      <c r="AL3410" s="30"/>
      <c r="AM3410" s="30"/>
      <c r="AN3410" s="30"/>
      <c r="AO3410" s="30"/>
      <c r="AP3410" s="30"/>
      <c r="AQ3410" s="30"/>
      <c r="AR3410" s="30"/>
      <c r="AS3410" s="30"/>
      <c r="AT3410" s="30"/>
      <c r="AU3410" s="121"/>
      <c r="AV3410" s="129"/>
      <c r="AW3410" s="129"/>
      <c r="AX3410" s="129"/>
    </row>
    <row r="3411" spans="1:50" x14ac:dyDescent="0.25">
      <c r="A3411" s="120"/>
      <c r="B3411" s="28"/>
      <c r="C3411" s="25"/>
      <c r="D3411" s="25"/>
      <c r="E3411" s="25"/>
      <c r="F3411" s="29"/>
      <c r="G3411" s="29"/>
      <c r="H3411" s="29"/>
      <c r="I3411" s="29"/>
      <c r="J3411" s="29"/>
      <c r="K3411" s="25"/>
      <c r="L3411" s="25"/>
      <c r="M3411" s="25"/>
      <c r="N3411" s="25"/>
      <c r="O3411" s="25"/>
      <c r="P3411" s="25"/>
      <c r="Q3411" s="28"/>
      <c r="R3411" s="29"/>
      <c r="S3411" s="27"/>
      <c r="T3411" s="27"/>
      <c r="U3411" s="28"/>
      <c r="V3411" s="26"/>
      <c r="W3411" s="26"/>
      <c r="X3411" s="26"/>
      <c r="Y3411" s="37"/>
      <c r="Z3411" s="37"/>
      <c r="AA3411" s="37"/>
      <c r="AB3411" s="30"/>
      <c r="AC3411" s="30"/>
      <c r="AD3411" s="31"/>
      <c r="AE3411" s="30"/>
      <c r="AF3411" s="30"/>
      <c r="AG3411" s="32"/>
      <c r="AH3411" s="30"/>
      <c r="AJ3411" s="30"/>
      <c r="AK3411" s="30"/>
      <c r="AL3411" s="30"/>
      <c r="AM3411" s="30"/>
      <c r="AN3411" s="30"/>
      <c r="AO3411" s="30"/>
      <c r="AP3411" s="30"/>
      <c r="AQ3411" s="30"/>
      <c r="AR3411" s="30"/>
      <c r="AS3411" s="30"/>
      <c r="AT3411" s="30"/>
      <c r="AU3411" s="121"/>
      <c r="AV3411" s="129"/>
      <c r="AW3411" s="129"/>
      <c r="AX3411" s="129"/>
    </row>
    <row r="3412" spans="1:50" x14ac:dyDescent="0.25">
      <c r="A3412" s="120"/>
      <c r="B3412" s="28"/>
      <c r="C3412" s="25"/>
      <c r="D3412" s="25"/>
      <c r="E3412" s="25"/>
      <c r="F3412" s="29"/>
      <c r="G3412" s="29"/>
      <c r="H3412" s="29"/>
      <c r="I3412" s="29"/>
      <c r="J3412" s="29"/>
      <c r="K3412" s="25"/>
      <c r="L3412" s="25"/>
      <c r="M3412" s="25"/>
      <c r="N3412" s="25"/>
      <c r="O3412" s="25"/>
      <c r="P3412" s="25"/>
      <c r="Q3412" s="28"/>
      <c r="R3412" s="29"/>
      <c r="S3412" s="27"/>
      <c r="T3412" s="27"/>
      <c r="U3412" s="28"/>
      <c r="V3412" s="26"/>
      <c r="W3412" s="26"/>
      <c r="X3412" s="26"/>
      <c r="Y3412" s="37"/>
      <c r="Z3412" s="37"/>
      <c r="AA3412" s="37"/>
      <c r="AB3412" s="30"/>
      <c r="AC3412" s="30"/>
      <c r="AD3412" s="31"/>
      <c r="AE3412" s="30"/>
      <c r="AF3412" s="30"/>
      <c r="AG3412" s="32"/>
      <c r="AH3412" s="30"/>
      <c r="AJ3412" s="30"/>
      <c r="AK3412" s="30"/>
      <c r="AL3412" s="30"/>
      <c r="AM3412" s="30"/>
      <c r="AN3412" s="30"/>
      <c r="AO3412" s="30"/>
      <c r="AP3412" s="30"/>
      <c r="AQ3412" s="30"/>
      <c r="AR3412" s="30"/>
      <c r="AS3412" s="30"/>
      <c r="AT3412" s="30"/>
      <c r="AU3412" s="121"/>
      <c r="AV3412" s="129"/>
      <c r="AW3412" s="129"/>
      <c r="AX3412" s="129"/>
    </row>
    <row r="3413" spans="1:50" x14ac:dyDescent="0.25">
      <c r="A3413" s="120"/>
      <c r="B3413" s="28"/>
      <c r="C3413" s="25"/>
      <c r="D3413" s="25"/>
      <c r="E3413" s="25"/>
      <c r="F3413" s="29"/>
      <c r="G3413" s="29"/>
      <c r="H3413" s="29"/>
      <c r="I3413" s="29"/>
      <c r="J3413" s="29"/>
      <c r="K3413" s="25"/>
      <c r="L3413" s="25"/>
      <c r="M3413" s="25"/>
      <c r="N3413" s="25"/>
      <c r="O3413" s="25"/>
      <c r="P3413" s="25"/>
      <c r="Q3413" s="28"/>
      <c r="R3413" s="29"/>
      <c r="S3413" s="27"/>
      <c r="T3413" s="27"/>
      <c r="U3413" s="28"/>
      <c r="V3413" s="26"/>
      <c r="W3413" s="26"/>
      <c r="X3413" s="26"/>
      <c r="Y3413" s="37"/>
      <c r="Z3413" s="37"/>
      <c r="AA3413" s="37"/>
      <c r="AB3413" s="30"/>
      <c r="AC3413" s="30"/>
      <c r="AD3413" s="31"/>
      <c r="AE3413" s="30"/>
      <c r="AF3413" s="30"/>
      <c r="AG3413" s="32"/>
      <c r="AH3413" s="30"/>
      <c r="AJ3413" s="30"/>
      <c r="AK3413" s="30"/>
      <c r="AL3413" s="30"/>
      <c r="AM3413" s="30"/>
      <c r="AN3413" s="30"/>
      <c r="AO3413" s="30"/>
      <c r="AP3413" s="30"/>
      <c r="AQ3413" s="30"/>
      <c r="AR3413" s="30"/>
      <c r="AS3413" s="30"/>
      <c r="AT3413" s="30"/>
      <c r="AU3413" s="121"/>
      <c r="AV3413" s="129"/>
      <c r="AW3413" s="129"/>
      <c r="AX3413" s="129"/>
    </row>
    <row r="3414" spans="1:50" x14ac:dyDescent="0.25">
      <c r="A3414" s="120"/>
      <c r="B3414" s="28"/>
      <c r="C3414" s="25"/>
      <c r="D3414" s="25"/>
      <c r="E3414" s="25"/>
      <c r="F3414" s="29"/>
      <c r="G3414" s="29"/>
      <c r="H3414" s="29"/>
      <c r="I3414" s="29"/>
      <c r="J3414" s="29"/>
      <c r="K3414" s="25"/>
      <c r="L3414" s="25"/>
      <c r="M3414" s="25"/>
      <c r="N3414" s="25"/>
      <c r="O3414" s="25"/>
      <c r="P3414" s="25"/>
      <c r="Q3414" s="28"/>
      <c r="R3414" s="29"/>
      <c r="S3414" s="27"/>
      <c r="T3414" s="27"/>
      <c r="U3414" s="28"/>
      <c r="V3414" s="26"/>
      <c r="W3414" s="26"/>
      <c r="X3414" s="26"/>
      <c r="Y3414" s="37"/>
      <c r="Z3414" s="37"/>
      <c r="AA3414" s="37"/>
      <c r="AB3414" s="30"/>
      <c r="AC3414" s="30"/>
      <c r="AD3414" s="31"/>
      <c r="AE3414" s="30"/>
      <c r="AF3414" s="30"/>
      <c r="AG3414" s="32"/>
      <c r="AH3414" s="30"/>
      <c r="AJ3414" s="30"/>
      <c r="AK3414" s="30"/>
      <c r="AL3414" s="30"/>
      <c r="AM3414" s="30"/>
      <c r="AN3414" s="30"/>
      <c r="AO3414" s="30"/>
      <c r="AP3414" s="30"/>
      <c r="AQ3414" s="30"/>
      <c r="AR3414" s="30"/>
      <c r="AS3414" s="30"/>
      <c r="AT3414" s="30"/>
      <c r="AU3414" s="121"/>
      <c r="AV3414" s="129"/>
      <c r="AW3414" s="129"/>
      <c r="AX3414" s="129"/>
    </row>
    <row r="3415" spans="1:50" x14ac:dyDescent="0.25">
      <c r="A3415" s="120"/>
      <c r="B3415" s="28"/>
      <c r="C3415" s="25"/>
      <c r="D3415" s="25"/>
      <c r="E3415" s="25"/>
      <c r="F3415" s="29"/>
      <c r="G3415" s="29"/>
      <c r="H3415" s="29"/>
      <c r="I3415" s="29"/>
      <c r="J3415" s="29"/>
      <c r="K3415" s="25"/>
      <c r="L3415" s="25"/>
      <c r="M3415" s="25"/>
      <c r="N3415" s="25"/>
      <c r="O3415" s="25"/>
      <c r="P3415" s="25"/>
      <c r="Q3415" s="28"/>
      <c r="R3415" s="29"/>
      <c r="S3415" s="27"/>
      <c r="T3415" s="27"/>
      <c r="U3415" s="28"/>
      <c r="V3415" s="26"/>
      <c r="W3415" s="26"/>
      <c r="X3415" s="26"/>
      <c r="Y3415" s="37"/>
      <c r="Z3415" s="37"/>
      <c r="AA3415" s="37"/>
      <c r="AB3415" s="30"/>
      <c r="AC3415" s="30"/>
      <c r="AD3415" s="31"/>
      <c r="AE3415" s="30"/>
      <c r="AF3415" s="30"/>
      <c r="AG3415" s="32"/>
      <c r="AH3415" s="30"/>
      <c r="AJ3415" s="30"/>
      <c r="AK3415" s="30"/>
      <c r="AL3415" s="30"/>
      <c r="AM3415" s="30"/>
      <c r="AN3415" s="30"/>
      <c r="AO3415" s="30"/>
      <c r="AP3415" s="30"/>
      <c r="AQ3415" s="30"/>
      <c r="AR3415" s="30"/>
      <c r="AS3415" s="30"/>
      <c r="AT3415" s="30"/>
      <c r="AU3415" s="121"/>
      <c r="AV3415" s="129"/>
      <c r="AW3415" s="129"/>
      <c r="AX3415" s="129"/>
    </row>
    <row r="3416" spans="1:50" x14ac:dyDescent="0.25">
      <c r="A3416" s="120"/>
      <c r="B3416" s="28"/>
      <c r="C3416" s="25"/>
      <c r="D3416" s="25"/>
      <c r="E3416" s="25"/>
      <c r="F3416" s="29"/>
      <c r="G3416" s="29"/>
      <c r="H3416" s="29"/>
      <c r="I3416" s="29"/>
      <c r="J3416" s="29"/>
      <c r="K3416" s="25"/>
      <c r="L3416" s="25"/>
      <c r="M3416" s="25"/>
      <c r="N3416" s="25"/>
      <c r="O3416" s="25"/>
      <c r="P3416" s="25"/>
      <c r="Q3416" s="28"/>
      <c r="R3416" s="29"/>
      <c r="S3416" s="27"/>
      <c r="T3416" s="27"/>
      <c r="U3416" s="28"/>
      <c r="V3416" s="26"/>
      <c r="W3416" s="26"/>
      <c r="X3416" s="26"/>
      <c r="Y3416" s="37"/>
      <c r="Z3416" s="37"/>
      <c r="AA3416" s="37"/>
      <c r="AB3416" s="30"/>
      <c r="AC3416" s="30"/>
      <c r="AD3416" s="31"/>
      <c r="AE3416" s="30"/>
      <c r="AF3416" s="30"/>
      <c r="AG3416" s="32"/>
      <c r="AH3416" s="30"/>
      <c r="AJ3416" s="30"/>
      <c r="AK3416" s="30"/>
      <c r="AL3416" s="30"/>
      <c r="AM3416" s="30"/>
      <c r="AN3416" s="30"/>
      <c r="AO3416" s="30"/>
      <c r="AP3416" s="30"/>
      <c r="AQ3416" s="30"/>
      <c r="AR3416" s="30"/>
      <c r="AS3416" s="30"/>
      <c r="AT3416" s="30"/>
      <c r="AU3416" s="121"/>
      <c r="AV3416" s="129"/>
      <c r="AW3416" s="129"/>
      <c r="AX3416" s="129"/>
    </row>
    <row r="3417" spans="1:50" x14ac:dyDescent="0.25">
      <c r="A3417" s="120"/>
      <c r="B3417" s="28"/>
      <c r="C3417" s="25"/>
      <c r="D3417" s="25"/>
      <c r="E3417" s="25"/>
      <c r="F3417" s="29"/>
      <c r="G3417" s="29"/>
      <c r="H3417" s="29"/>
      <c r="I3417" s="29"/>
      <c r="J3417" s="29"/>
      <c r="K3417" s="25"/>
      <c r="L3417" s="25"/>
      <c r="M3417" s="25"/>
      <c r="N3417" s="25"/>
      <c r="O3417" s="25"/>
      <c r="P3417" s="25"/>
      <c r="Q3417" s="28"/>
      <c r="R3417" s="29"/>
      <c r="S3417" s="27"/>
      <c r="T3417" s="27"/>
      <c r="U3417" s="28"/>
      <c r="V3417" s="26"/>
      <c r="W3417" s="26"/>
      <c r="X3417" s="26"/>
      <c r="Y3417" s="37"/>
      <c r="Z3417" s="37"/>
      <c r="AA3417" s="37"/>
      <c r="AB3417" s="30"/>
      <c r="AC3417" s="30"/>
      <c r="AD3417" s="31"/>
      <c r="AE3417" s="30"/>
      <c r="AF3417" s="30"/>
      <c r="AG3417" s="32"/>
      <c r="AH3417" s="30"/>
      <c r="AJ3417" s="30"/>
      <c r="AK3417" s="30"/>
      <c r="AL3417" s="30"/>
      <c r="AM3417" s="30"/>
      <c r="AN3417" s="30"/>
      <c r="AO3417" s="30"/>
      <c r="AP3417" s="30"/>
      <c r="AQ3417" s="30"/>
      <c r="AR3417" s="30"/>
      <c r="AS3417" s="30"/>
      <c r="AT3417" s="30"/>
      <c r="AU3417" s="121"/>
      <c r="AV3417" s="129"/>
      <c r="AW3417" s="129"/>
      <c r="AX3417" s="129"/>
    </row>
    <row r="3418" spans="1:50" x14ac:dyDescent="0.25">
      <c r="A3418" s="120"/>
      <c r="B3418" s="28"/>
      <c r="C3418" s="25"/>
      <c r="D3418" s="25"/>
      <c r="E3418" s="25"/>
      <c r="F3418" s="29"/>
      <c r="G3418" s="29"/>
      <c r="H3418" s="29"/>
      <c r="I3418" s="29"/>
      <c r="J3418" s="29"/>
      <c r="K3418" s="25"/>
      <c r="L3418" s="25"/>
      <c r="M3418" s="25"/>
      <c r="N3418" s="25"/>
      <c r="O3418" s="25"/>
      <c r="P3418" s="25"/>
      <c r="Q3418" s="28"/>
      <c r="R3418" s="29"/>
      <c r="S3418" s="27"/>
      <c r="T3418" s="27"/>
      <c r="U3418" s="28"/>
      <c r="V3418" s="26"/>
      <c r="W3418" s="26"/>
      <c r="X3418" s="26"/>
      <c r="Y3418" s="37"/>
      <c r="Z3418" s="37"/>
      <c r="AA3418" s="37"/>
      <c r="AB3418" s="30"/>
      <c r="AC3418" s="30"/>
      <c r="AD3418" s="31"/>
      <c r="AE3418" s="30"/>
      <c r="AF3418" s="30"/>
      <c r="AG3418" s="32"/>
      <c r="AH3418" s="30"/>
      <c r="AJ3418" s="30"/>
      <c r="AK3418" s="30"/>
      <c r="AL3418" s="30"/>
      <c r="AM3418" s="30"/>
      <c r="AN3418" s="30"/>
      <c r="AO3418" s="30"/>
      <c r="AP3418" s="30"/>
      <c r="AQ3418" s="30"/>
      <c r="AR3418" s="30"/>
      <c r="AS3418" s="30"/>
      <c r="AT3418" s="30"/>
      <c r="AU3418" s="121"/>
      <c r="AV3418" s="129"/>
      <c r="AW3418" s="129"/>
      <c r="AX3418" s="129"/>
    </row>
    <row r="3419" spans="1:50" x14ac:dyDescent="0.25">
      <c r="A3419" s="120"/>
      <c r="B3419" s="28"/>
      <c r="C3419" s="25"/>
      <c r="D3419" s="25"/>
      <c r="E3419" s="25"/>
      <c r="F3419" s="29"/>
      <c r="G3419" s="29"/>
      <c r="H3419" s="29"/>
      <c r="I3419" s="29"/>
      <c r="J3419" s="29"/>
      <c r="K3419" s="25"/>
      <c r="L3419" s="25"/>
      <c r="M3419" s="25"/>
      <c r="N3419" s="25"/>
      <c r="O3419" s="25"/>
      <c r="P3419" s="25"/>
      <c r="Q3419" s="28"/>
      <c r="R3419" s="29"/>
      <c r="S3419" s="27"/>
      <c r="T3419" s="27"/>
      <c r="U3419" s="28"/>
      <c r="V3419" s="26"/>
      <c r="W3419" s="26"/>
      <c r="X3419" s="26"/>
      <c r="Y3419" s="37"/>
      <c r="Z3419" s="37"/>
      <c r="AA3419" s="37"/>
      <c r="AB3419" s="30"/>
      <c r="AC3419" s="30"/>
      <c r="AD3419" s="31"/>
      <c r="AE3419" s="30"/>
      <c r="AF3419" s="30"/>
      <c r="AG3419" s="32"/>
      <c r="AH3419" s="30"/>
      <c r="AJ3419" s="30"/>
      <c r="AK3419" s="30"/>
      <c r="AL3419" s="30"/>
      <c r="AM3419" s="30"/>
      <c r="AN3419" s="30"/>
      <c r="AO3419" s="30"/>
      <c r="AP3419" s="30"/>
      <c r="AQ3419" s="30"/>
      <c r="AR3419" s="30"/>
      <c r="AS3419" s="30"/>
      <c r="AT3419" s="30"/>
      <c r="AU3419" s="121"/>
      <c r="AV3419" s="129"/>
      <c r="AW3419" s="129"/>
      <c r="AX3419" s="129"/>
    </row>
    <row r="3420" spans="1:50" x14ac:dyDescent="0.25">
      <c r="A3420" s="120"/>
      <c r="B3420" s="28"/>
      <c r="C3420" s="25"/>
      <c r="D3420" s="25"/>
      <c r="E3420" s="25"/>
      <c r="F3420" s="29"/>
      <c r="G3420" s="29"/>
      <c r="H3420" s="29"/>
      <c r="I3420" s="29"/>
      <c r="J3420" s="29"/>
      <c r="K3420" s="25"/>
      <c r="L3420" s="25"/>
      <c r="M3420" s="25"/>
      <c r="N3420" s="25"/>
      <c r="O3420" s="25"/>
      <c r="P3420" s="25"/>
      <c r="Q3420" s="28"/>
      <c r="R3420" s="29"/>
      <c r="S3420" s="27"/>
      <c r="T3420" s="27"/>
      <c r="U3420" s="28"/>
      <c r="V3420" s="26"/>
      <c r="W3420" s="26"/>
      <c r="X3420" s="26"/>
      <c r="Y3420" s="37"/>
      <c r="Z3420" s="37"/>
      <c r="AA3420" s="37"/>
      <c r="AB3420" s="30"/>
      <c r="AC3420" s="30"/>
      <c r="AD3420" s="31"/>
      <c r="AE3420" s="30"/>
      <c r="AF3420" s="30"/>
      <c r="AG3420" s="32"/>
      <c r="AH3420" s="30"/>
      <c r="AJ3420" s="30"/>
      <c r="AK3420" s="30"/>
      <c r="AL3420" s="30"/>
      <c r="AM3420" s="30"/>
      <c r="AN3420" s="30"/>
      <c r="AO3420" s="30"/>
      <c r="AP3420" s="30"/>
      <c r="AQ3420" s="30"/>
      <c r="AR3420" s="30"/>
      <c r="AS3420" s="30"/>
      <c r="AT3420" s="30"/>
      <c r="AU3420" s="121"/>
      <c r="AV3420" s="129"/>
      <c r="AW3420" s="129"/>
      <c r="AX3420" s="129"/>
    </row>
    <row r="3421" spans="1:50" x14ac:dyDescent="0.25">
      <c r="A3421" s="120"/>
      <c r="B3421" s="28"/>
      <c r="C3421" s="25"/>
      <c r="D3421" s="25"/>
      <c r="E3421" s="25"/>
      <c r="F3421" s="29"/>
      <c r="G3421" s="29"/>
      <c r="H3421" s="29"/>
      <c r="I3421" s="29"/>
      <c r="J3421" s="29"/>
      <c r="K3421" s="25"/>
      <c r="L3421" s="25"/>
      <c r="M3421" s="25"/>
      <c r="N3421" s="25"/>
      <c r="O3421" s="25"/>
      <c r="P3421" s="25"/>
      <c r="Q3421" s="28"/>
      <c r="R3421" s="29"/>
      <c r="S3421" s="27"/>
      <c r="T3421" s="27"/>
      <c r="U3421" s="28"/>
      <c r="V3421" s="26"/>
      <c r="W3421" s="26"/>
      <c r="X3421" s="26"/>
      <c r="Y3421" s="37"/>
      <c r="Z3421" s="37"/>
      <c r="AA3421" s="37"/>
      <c r="AB3421" s="30"/>
      <c r="AC3421" s="30"/>
      <c r="AD3421" s="31"/>
      <c r="AE3421" s="30"/>
      <c r="AF3421" s="30"/>
      <c r="AG3421" s="32"/>
      <c r="AH3421" s="30"/>
      <c r="AJ3421" s="30"/>
      <c r="AK3421" s="30"/>
      <c r="AL3421" s="30"/>
      <c r="AM3421" s="30"/>
      <c r="AN3421" s="30"/>
      <c r="AO3421" s="30"/>
      <c r="AP3421" s="30"/>
      <c r="AQ3421" s="30"/>
      <c r="AR3421" s="30"/>
      <c r="AS3421" s="30"/>
      <c r="AT3421" s="30"/>
      <c r="AU3421" s="121"/>
      <c r="AV3421" s="129"/>
      <c r="AW3421" s="129"/>
      <c r="AX3421" s="129"/>
    </row>
    <row r="3422" spans="1:50" x14ac:dyDescent="0.25">
      <c r="A3422" s="120"/>
      <c r="B3422" s="28"/>
      <c r="C3422" s="25"/>
      <c r="D3422" s="25"/>
      <c r="E3422" s="25"/>
      <c r="F3422" s="29"/>
      <c r="G3422" s="29"/>
      <c r="H3422" s="29"/>
      <c r="I3422" s="29"/>
      <c r="J3422" s="29"/>
      <c r="K3422" s="25"/>
      <c r="L3422" s="25"/>
      <c r="M3422" s="25"/>
      <c r="N3422" s="25"/>
      <c r="O3422" s="25"/>
      <c r="P3422" s="25"/>
      <c r="Q3422" s="28"/>
      <c r="R3422" s="29"/>
      <c r="S3422" s="27"/>
      <c r="T3422" s="27"/>
      <c r="U3422" s="28"/>
      <c r="V3422" s="26"/>
      <c r="W3422" s="26"/>
      <c r="X3422" s="26"/>
      <c r="Y3422" s="37"/>
      <c r="Z3422" s="37"/>
      <c r="AA3422" s="37"/>
      <c r="AB3422" s="30"/>
      <c r="AC3422" s="30"/>
      <c r="AD3422" s="31"/>
      <c r="AE3422" s="30"/>
      <c r="AF3422" s="30"/>
      <c r="AG3422" s="32"/>
      <c r="AH3422" s="30"/>
      <c r="AJ3422" s="30"/>
      <c r="AK3422" s="30"/>
      <c r="AL3422" s="30"/>
      <c r="AM3422" s="30"/>
      <c r="AN3422" s="30"/>
      <c r="AO3422" s="30"/>
      <c r="AP3422" s="30"/>
      <c r="AQ3422" s="30"/>
      <c r="AR3422" s="30"/>
      <c r="AS3422" s="30"/>
      <c r="AT3422" s="30"/>
      <c r="AU3422" s="121"/>
      <c r="AV3422" s="129"/>
      <c r="AW3422" s="129"/>
      <c r="AX3422" s="129"/>
    </row>
    <row r="3423" spans="1:50" x14ac:dyDescent="0.25">
      <c r="A3423" s="120"/>
      <c r="B3423" s="28"/>
      <c r="C3423" s="25"/>
      <c r="D3423" s="25"/>
      <c r="E3423" s="25"/>
      <c r="F3423" s="29"/>
      <c r="G3423" s="29"/>
      <c r="H3423" s="29"/>
      <c r="I3423" s="29"/>
      <c r="J3423" s="29"/>
      <c r="K3423" s="25"/>
      <c r="L3423" s="25"/>
      <c r="M3423" s="25"/>
      <c r="N3423" s="25"/>
      <c r="O3423" s="25"/>
      <c r="P3423" s="25"/>
      <c r="Q3423" s="28"/>
      <c r="R3423" s="29"/>
      <c r="S3423" s="27"/>
      <c r="T3423" s="27"/>
      <c r="U3423" s="28"/>
      <c r="V3423" s="26"/>
      <c r="W3423" s="26"/>
      <c r="X3423" s="26"/>
      <c r="Y3423" s="37"/>
      <c r="Z3423" s="37"/>
      <c r="AA3423" s="37"/>
      <c r="AB3423" s="30"/>
      <c r="AC3423" s="30"/>
      <c r="AD3423" s="31"/>
      <c r="AE3423" s="30"/>
      <c r="AF3423" s="30"/>
      <c r="AG3423" s="32"/>
      <c r="AH3423" s="30"/>
      <c r="AJ3423" s="30"/>
      <c r="AK3423" s="30"/>
      <c r="AL3423" s="30"/>
      <c r="AM3423" s="30"/>
      <c r="AN3423" s="30"/>
      <c r="AO3423" s="30"/>
      <c r="AP3423" s="30"/>
      <c r="AQ3423" s="30"/>
      <c r="AR3423" s="30"/>
      <c r="AS3423" s="30"/>
      <c r="AT3423" s="30"/>
      <c r="AU3423" s="121"/>
      <c r="AV3423" s="129"/>
      <c r="AW3423" s="129"/>
      <c r="AX3423" s="129"/>
    </row>
    <row r="3424" spans="1:50" x14ac:dyDescent="0.25">
      <c r="A3424" s="120"/>
      <c r="B3424" s="28"/>
      <c r="C3424" s="25"/>
      <c r="D3424" s="25"/>
      <c r="E3424" s="25"/>
      <c r="F3424" s="29"/>
      <c r="G3424" s="29"/>
      <c r="H3424" s="29"/>
      <c r="I3424" s="29"/>
      <c r="J3424" s="29"/>
      <c r="K3424" s="25"/>
      <c r="L3424" s="25"/>
      <c r="M3424" s="25"/>
      <c r="N3424" s="25"/>
      <c r="O3424" s="25"/>
      <c r="P3424" s="25"/>
      <c r="Q3424" s="28"/>
      <c r="R3424" s="29"/>
      <c r="S3424" s="27"/>
      <c r="T3424" s="27"/>
      <c r="U3424" s="28"/>
      <c r="V3424" s="26"/>
      <c r="W3424" s="26"/>
      <c r="X3424" s="26"/>
      <c r="Y3424" s="37"/>
      <c r="Z3424" s="37"/>
      <c r="AA3424" s="37"/>
      <c r="AB3424" s="30"/>
      <c r="AC3424" s="30"/>
      <c r="AD3424" s="31"/>
      <c r="AE3424" s="30"/>
      <c r="AF3424" s="30"/>
      <c r="AG3424" s="32"/>
      <c r="AH3424" s="30"/>
      <c r="AJ3424" s="30"/>
      <c r="AK3424" s="30"/>
      <c r="AL3424" s="30"/>
      <c r="AM3424" s="30"/>
      <c r="AN3424" s="30"/>
      <c r="AO3424" s="30"/>
      <c r="AP3424" s="30"/>
      <c r="AQ3424" s="30"/>
      <c r="AR3424" s="30"/>
      <c r="AS3424" s="30"/>
      <c r="AT3424" s="30"/>
      <c r="AU3424" s="121"/>
      <c r="AV3424" s="129"/>
      <c r="AW3424" s="129"/>
      <c r="AX3424" s="129"/>
    </row>
    <row r="3425" spans="1:50" x14ac:dyDescent="0.25">
      <c r="A3425" s="120"/>
      <c r="B3425" s="28"/>
      <c r="C3425" s="25"/>
      <c r="D3425" s="25"/>
      <c r="E3425" s="25"/>
      <c r="F3425" s="29"/>
      <c r="G3425" s="29"/>
      <c r="H3425" s="29"/>
      <c r="I3425" s="29"/>
      <c r="J3425" s="29"/>
      <c r="K3425" s="25"/>
      <c r="L3425" s="25"/>
      <c r="M3425" s="25"/>
      <c r="N3425" s="25"/>
      <c r="O3425" s="25"/>
      <c r="P3425" s="25"/>
      <c r="Q3425" s="28"/>
      <c r="R3425" s="29"/>
      <c r="S3425" s="27"/>
      <c r="T3425" s="27"/>
      <c r="U3425" s="28"/>
      <c r="V3425" s="26"/>
      <c r="W3425" s="26"/>
      <c r="X3425" s="26"/>
      <c r="Y3425" s="37"/>
      <c r="Z3425" s="37"/>
      <c r="AA3425" s="37"/>
      <c r="AB3425" s="30"/>
      <c r="AC3425" s="30"/>
      <c r="AD3425" s="31"/>
      <c r="AE3425" s="30"/>
      <c r="AF3425" s="30"/>
      <c r="AG3425" s="32"/>
      <c r="AH3425" s="30"/>
      <c r="AJ3425" s="30"/>
      <c r="AK3425" s="30"/>
      <c r="AL3425" s="30"/>
      <c r="AM3425" s="30"/>
      <c r="AN3425" s="30"/>
      <c r="AO3425" s="30"/>
      <c r="AP3425" s="30"/>
      <c r="AQ3425" s="30"/>
      <c r="AR3425" s="30"/>
      <c r="AS3425" s="30"/>
      <c r="AT3425" s="30"/>
      <c r="AU3425" s="121"/>
      <c r="AV3425" s="129"/>
      <c r="AW3425" s="129"/>
      <c r="AX3425" s="129"/>
    </row>
    <row r="3426" spans="1:50" x14ac:dyDescent="0.25">
      <c r="A3426" s="120"/>
      <c r="B3426" s="28"/>
      <c r="C3426" s="25"/>
      <c r="D3426" s="25"/>
      <c r="E3426" s="25"/>
      <c r="F3426" s="29"/>
      <c r="G3426" s="29"/>
      <c r="H3426" s="29"/>
      <c r="I3426" s="29"/>
      <c r="J3426" s="29"/>
      <c r="K3426" s="25"/>
      <c r="L3426" s="25"/>
      <c r="M3426" s="25"/>
      <c r="N3426" s="25"/>
      <c r="O3426" s="25"/>
      <c r="P3426" s="25"/>
      <c r="Q3426" s="28"/>
      <c r="R3426" s="29"/>
      <c r="S3426" s="27"/>
      <c r="T3426" s="27"/>
      <c r="U3426" s="28"/>
      <c r="V3426" s="26"/>
      <c r="W3426" s="26"/>
      <c r="X3426" s="26"/>
      <c r="Y3426" s="37"/>
      <c r="Z3426" s="37"/>
      <c r="AA3426" s="37"/>
      <c r="AB3426" s="30"/>
      <c r="AC3426" s="30"/>
      <c r="AD3426" s="31"/>
      <c r="AE3426" s="30"/>
      <c r="AF3426" s="30"/>
      <c r="AG3426" s="32"/>
      <c r="AH3426" s="30"/>
      <c r="AJ3426" s="30"/>
      <c r="AK3426" s="30"/>
      <c r="AL3426" s="30"/>
      <c r="AM3426" s="30"/>
      <c r="AN3426" s="30"/>
      <c r="AO3426" s="30"/>
      <c r="AP3426" s="30"/>
      <c r="AQ3426" s="30"/>
      <c r="AR3426" s="30"/>
      <c r="AS3426" s="30"/>
      <c r="AT3426" s="30"/>
      <c r="AU3426" s="121"/>
      <c r="AV3426" s="129"/>
      <c r="AW3426" s="129"/>
      <c r="AX3426" s="129"/>
    </row>
    <row r="3427" spans="1:50" x14ac:dyDescent="0.25">
      <c r="A3427" s="120"/>
      <c r="B3427" s="28"/>
      <c r="C3427" s="25"/>
      <c r="D3427" s="25"/>
      <c r="E3427" s="25"/>
      <c r="F3427" s="29"/>
      <c r="G3427" s="29"/>
      <c r="H3427" s="29"/>
      <c r="I3427" s="29"/>
      <c r="J3427" s="29"/>
      <c r="K3427" s="25"/>
      <c r="L3427" s="25"/>
      <c r="M3427" s="25"/>
      <c r="N3427" s="25"/>
      <c r="O3427" s="25"/>
      <c r="P3427" s="25"/>
      <c r="Q3427" s="28"/>
      <c r="R3427" s="29"/>
      <c r="S3427" s="27"/>
      <c r="T3427" s="27"/>
      <c r="U3427" s="28"/>
      <c r="V3427" s="26"/>
      <c r="W3427" s="26"/>
      <c r="X3427" s="26"/>
      <c r="Y3427" s="37"/>
      <c r="Z3427" s="37"/>
      <c r="AA3427" s="37"/>
      <c r="AB3427" s="30"/>
      <c r="AC3427" s="30"/>
      <c r="AD3427" s="31"/>
      <c r="AE3427" s="30"/>
      <c r="AF3427" s="30"/>
      <c r="AG3427" s="32"/>
      <c r="AH3427" s="30"/>
      <c r="AJ3427" s="30"/>
      <c r="AK3427" s="30"/>
      <c r="AL3427" s="30"/>
      <c r="AM3427" s="30"/>
      <c r="AN3427" s="30"/>
      <c r="AO3427" s="30"/>
      <c r="AP3427" s="30"/>
      <c r="AQ3427" s="30"/>
      <c r="AR3427" s="30"/>
      <c r="AS3427" s="30"/>
      <c r="AT3427" s="30"/>
      <c r="AU3427" s="121"/>
      <c r="AV3427" s="129"/>
      <c r="AW3427" s="129"/>
      <c r="AX3427" s="129"/>
    </row>
    <row r="3428" spans="1:50" x14ac:dyDescent="0.25">
      <c r="A3428" s="120"/>
      <c r="B3428" s="28"/>
      <c r="C3428" s="25"/>
      <c r="D3428" s="25"/>
      <c r="E3428" s="25"/>
      <c r="F3428" s="29"/>
      <c r="G3428" s="29"/>
      <c r="H3428" s="29"/>
      <c r="I3428" s="29"/>
      <c r="J3428" s="29"/>
      <c r="K3428" s="25"/>
      <c r="L3428" s="25"/>
      <c r="M3428" s="25"/>
      <c r="N3428" s="25"/>
      <c r="O3428" s="25"/>
      <c r="P3428" s="25"/>
      <c r="Q3428" s="28"/>
      <c r="R3428" s="29"/>
      <c r="S3428" s="27"/>
      <c r="T3428" s="27"/>
      <c r="U3428" s="28"/>
      <c r="V3428" s="26"/>
      <c r="W3428" s="26"/>
      <c r="X3428" s="26"/>
      <c r="Y3428" s="37"/>
      <c r="Z3428" s="37"/>
      <c r="AA3428" s="37"/>
      <c r="AB3428" s="30"/>
      <c r="AC3428" s="30"/>
      <c r="AD3428" s="31"/>
      <c r="AE3428" s="30"/>
      <c r="AF3428" s="30"/>
      <c r="AG3428" s="32"/>
      <c r="AH3428" s="30"/>
      <c r="AJ3428" s="30"/>
      <c r="AK3428" s="30"/>
      <c r="AL3428" s="30"/>
      <c r="AM3428" s="30"/>
      <c r="AN3428" s="30"/>
      <c r="AO3428" s="30"/>
      <c r="AP3428" s="30"/>
      <c r="AQ3428" s="30"/>
      <c r="AR3428" s="30"/>
      <c r="AS3428" s="30"/>
      <c r="AT3428" s="30"/>
      <c r="AU3428" s="121"/>
      <c r="AV3428" s="129"/>
      <c r="AW3428" s="129"/>
      <c r="AX3428" s="129"/>
    </row>
    <row r="3429" spans="1:50" x14ac:dyDescent="0.25">
      <c r="A3429" s="120"/>
      <c r="B3429" s="28"/>
      <c r="C3429" s="25"/>
      <c r="D3429" s="25"/>
      <c r="E3429" s="25"/>
      <c r="F3429" s="29"/>
      <c r="G3429" s="29"/>
      <c r="H3429" s="29"/>
      <c r="I3429" s="29"/>
      <c r="J3429" s="29"/>
      <c r="K3429" s="25"/>
      <c r="L3429" s="25"/>
      <c r="M3429" s="25"/>
      <c r="N3429" s="25"/>
      <c r="O3429" s="25"/>
      <c r="P3429" s="25"/>
      <c r="Q3429" s="28"/>
      <c r="R3429" s="29"/>
      <c r="S3429" s="27"/>
      <c r="T3429" s="27"/>
      <c r="U3429" s="28"/>
      <c r="V3429" s="26"/>
      <c r="W3429" s="26"/>
      <c r="X3429" s="26"/>
      <c r="Y3429" s="37"/>
      <c r="Z3429" s="37"/>
      <c r="AA3429" s="37"/>
      <c r="AB3429" s="30"/>
      <c r="AC3429" s="30"/>
      <c r="AD3429" s="31"/>
      <c r="AE3429" s="30"/>
      <c r="AF3429" s="30"/>
      <c r="AG3429" s="32"/>
      <c r="AH3429" s="30"/>
      <c r="AJ3429" s="30"/>
      <c r="AK3429" s="30"/>
      <c r="AL3429" s="30"/>
      <c r="AM3429" s="30"/>
      <c r="AN3429" s="30"/>
      <c r="AO3429" s="30"/>
      <c r="AP3429" s="30"/>
      <c r="AQ3429" s="30"/>
      <c r="AR3429" s="30"/>
      <c r="AS3429" s="30"/>
      <c r="AT3429" s="30"/>
      <c r="AU3429" s="121"/>
      <c r="AV3429" s="129"/>
      <c r="AW3429" s="129"/>
      <c r="AX3429" s="129"/>
    </row>
    <row r="3430" spans="1:50" x14ac:dyDescent="0.25">
      <c r="A3430" s="120"/>
      <c r="B3430" s="28"/>
      <c r="C3430" s="25"/>
      <c r="D3430" s="25"/>
      <c r="E3430" s="25"/>
      <c r="F3430" s="29"/>
      <c r="G3430" s="29"/>
      <c r="H3430" s="29"/>
      <c r="I3430" s="29"/>
      <c r="J3430" s="29"/>
      <c r="K3430" s="25"/>
      <c r="L3430" s="25"/>
      <c r="M3430" s="25"/>
      <c r="N3430" s="25"/>
      <c r="O3430" s="25"/>
      <c r="P3430" s="25"/>
      <c r="Q3430" s="28"/>
      <c r="R3430" s="29"/>
      <c r="S3430" s="27"/>
      <c r="T3430" s="27"/>
      <c r="U3430" s="28"/>
      <c r="V3430" s="26"/>
      <c r="W3430" s="26"/>
      <c r="X3430" s="26"/>
      <c r="Y3430" s="37"/>
      <c r="Z3430" s="37"/>
      <c r="AA3430" s="37"/>
      <c r="AB3430" s="30"/>
      <c r="AC3430" s="30"/>
      <c r="AD3430" s="31"/>
      <c r="AE3430" s="30"/>
      <c r="AF3430" s="30"/>
      <c r="AG3430" s="32"/>
      <c r="AH3430" s="30"/>
      <c r="AJ3430" s="30"/>
      <c r="AK3430" s="30"/>
      <c r="AL3430" s="30"/>
      <c r="AM3430" s="30"/>
      <c r="AN3430" s="30"/>
      <c r="AO3430" s="30"/>
      <c r="AP3430" s="30"/>
      <c r="AQ3430" s="30"/>
      <c r="AR3430" s="30"/>
      <c r="AS3430" s="30"/>
      <c r="AT3430" s="30"/>
      <c r="AU3430" s="121"/>
      <c r="AV3430" s="129"/>
      <c r="AW3430" s="129"/>
      <c r="AX3430" s="129"/>
    </row>
    <row r="3431" spans="1:50" x14ac:dyDescent="0.25">
      <c r="A3431" s="120"/>
      <c r="B3431" s="28"/>
      <c r="C3431" s="25"/>
      <c r="D3431" s="25"/>
      <c r="E3431" s="25"/>
      <c r="F3431" s="29"/>
      <c r="G3431" s="29"/>
      <c r="H3431" s="29"/>
      <c r="I3431" s="29"/>
      <c r="J3431" s="29"/>
      <c r="K3431" s="25"/>
      <c r="L3431" s="25"/>
      <c r="M3431" s="25"/>
      <c r="N3431" s="25"/>
      <c r="O3431" s="25"/>
      <c r="P3431" s="25"/>
      <c r="Q3431" s="28"/>
      <c r="R3431" s="29"/>
      <c r="S3431" s="27"/>
      <c r="T3431" s="27"/>
      <c r="U3431" s="28"/>
      <c r="V3431" s="26"/>
      <c r="W3431" s="26"/>
      <c r="X3431" s="26"/>
      <c r="Y3431" s="37"/>
      <c r="Z3431" s="37"/>
      <c r="AA3431" s="37"/>
      <c r="AB3431" s="30"/>
      <c r="AC3431" s="30"/>
      <c r="AD3431" s="31"/>
      <c r="AE3431" s="30"/>
      <c r="AF3431" s="30"/>
      <c r="AG3431" s="32"/>
      <c r="AH3431" s="30"/>
      <c r="AJ3431" s="30"/>
      <c r="AK3431" s="30"/>
      <c r="AL3431" s="30"/>
      <c r="AM3431" s="30"/>
      <c r="AN3431" s="30"/>
      <c r="AO3431" s="30"/>
      <c r="AP3431" s="30"/>
      <c r="AQ3431" s="30"/>
      <c r="AR3431" s="30"/>
      <c r="AS3431" s="30"/>
      <c r="AT3431" s="30"/>
      <c r="AU3431" s="121"/>
      <c r="AV3431" s="129"/>
      <c r="AW3431" s="129"/>
      <c r="AX3431" s="129"/>
    </row>
    <row r="3432" spans="1:50" x14ac:dyDescent="0.25">
      <c r="A3432" s="120"/>
      <c r="B3432" s="28"/>
      <c r="C3432" s="25"/>
      <c r="D3432" s="25"/>
      <c r="E3432" s="25"/>
      <c r="F3432" s="29"/>
      <c r="G3432" s="29"/>
      <c r="H3432" s="29"/>
      <c r="I3432" s="29"/>
      <c r="J3432" s="29"/>
      <c r="K3432" s="25"/>
      <c r="L3432" s="25"/>
      <c r="M3432" s="25"/>
      <c r="N3432" s="25"/>
      <c r="O3432" s="25"/>
      <c r="P3432" s="25"/>
      <c r="Q3432" s="28"/>
      <c r="R3432" s="29"/>
      <c r="S3432" s="27"/>
      <c r="T3432" s="27"/>
      <c r="U3432" s="28"/>
      <c r="V3432" s="26"/>
      <c r="W3432" s="26"/>
      <c r="X3432" s="26"/>
      <c r="Y3432" s="37"/>
      <c r="Z3432" s="37"/>
      <c r="AA3432" s="37"/>
      <c r="AB3432" s="30"/>
      <c r="AC3432" s="30"/>
      <c r="AD3432" s="31"/>
      <c r="AE3432" s="30"/>
      <c r="AF3432" s="30"/>
      <c r="AG3432" s="32"/>
      <c r="AH3432" s="30"/>
      <c r="AJ3432" s="30"/>
      <c r="AK3432" s="30"/>
      <c r="AL3432" s="30"/>
      <c r="AM3432" s="30"/>
      <c r="AN3432" s="30"/>
      <c r="AO3432" s="30"/>
      <c r="AP3432" s="30"/>
      <c r="AQ3432" s="30"/>
      <c r="AR3432" s="30"/>
      <c r="AS3432" s="30"/>
      <c r="AT3432" s="30"/>
      <c r="AU3432" s="121"/>
      <c r="AV3432" s="129"/>
      <c r="AW3432" s="129"/>
      <c r="AX3432" s="129"/>
    </row>
    <row r="3433" spans="1:50" x14ac:dyDescent="0.25">
      <c r="A3433" s="120"/>
      <c r="B3433" s="28"/>
      <c r="C3433" s="25"/>
      <c r="D3433" s="25"/>
      <c r="E3433" s="25"/>
      <c r="F3433" s="29"/>
      <c r="G3433" s="29"/>
      <c r="H3433" s="29"/>
      <c r="I3433" s="29"/>
      <c r="J3433" s="29"/>
      <c r="K3433" s="25"/>
      <c r="L3433" s="25"/>
      <c r="M3433" s="25"/>
      <c r="N3433" s="25"/>
      <c r="O3433" s="25"/>
      <c r="P3433" s="25"/>
      <c r="Q3433" s="28"/>
      <c r="R3433" s="29"/>
      <c r="S3433" s="27"/>
      <c r="T3433" s="27"/>
      <c r="U3433" s="28"/>
      <c r="V3433" s="26"/>
      <c r="W3433" s="26"/>
      <c r="X3433" s="26"/>
      <c r="Y3433" s="37"/>
      <c r="Z3433" s="37"/>
      <c r="AA3433" s="37"/>
      <c r="AB3433" s="30"/>
      <c r="AC3433" s="30"/>
      <c r="AD3433" s="31"/>
      <c r="AE3433" s="30"/>
      <c r="AF3433" s="30"/>
      <c r="AG3433" s="32"/>
      <c r="AH3433" s="30"/>
      <c r="AJ3433" s="30"/>
      <c r="AK3433" s="30"/>
      <c r="AL3433" s="30"/>
      <c r="AM3433" s="30"/>
      <c r="AN3433" s="30"/>
      <c r="AO3433" s="30"/>
      <c r="AP3433" s="30"/>
      <c r="AQ3433" s="30"/>
      <c r="AR3433" s="30"/>
      <c r="AS3433" s="30"/>
      <c r="AT3433" s="30"/>
      <c r="AU3433" s="121"/>
      <c r="AV3433" s="129"/>
      <c r="AW3433" s="129"/>
      <c r="AX3433" s="129"/>
    </row>
    <row r="3434" spans="1:50" x14ac:dyDescent="0.25">
      <c r="A3434" s="120"/>
      <c r="B3434" s="28"/>
      <c r="C3434" s="25"/>
      <c r="D3434" s="25"/>
      <c r="E3434" s="25"/>
      <c r="F3434" s="29"/>
      <c r="G3434" s="29"/>
      <c r="H3434" s="29"/>
      <c r="I3434" s="29"/>
      <c r="J3434" s="29"/>
      <c r="K3434" s="25"/>
      <c r="L3434" s="25"/>
      <c r="M3434" s="25"/>
      <c r="N3434" s="25"/>
      <c r="O3434" s="25"/>
      <c r="P3434" s="25"/>
      <c r="Q3434" s="28"/>
      <c r="R3434" s="29"/>
      <c r="S3434" s="27"/>
      <c r="T3434" s="27"/>
      <c r="U3434" s="28"/>
      <c r="V3434" s="26"/>
      <c r="W3434" s="26"/>
      <c r="X3434" s="26"/>
      <c r="Y3434" s="37"/>
      <c r="Z3434" s="37"/>
      <c r="AA3434" s="37"/>
      <c r="AB3434" s="30"/>
      <c r="AC3434" s="30"/>
      <c r="AD3434" s="31"/>
      <c r="AE3434" s="30"/>
      <c r="AF3434" s="30"/>
      <c r="AG3434" s="32"/>
      <c r="AH3434" s="30"/>
      <c r="AJ3434" s="30"/>
      <c r="AK3434" s="30"/>
      <c r="AL3434" s="30"/>
      <c r="AM3434" s="30"/>
      <c r="AN3434" s="30"/>
      <c r="AO3434" s="30"/>
      <c r="AP3434" s="30"/>
      <c r="AQ3434" s="30"/>
      <c r="AR3434" s="30"/>
      <c r="AS3434" s="30"/>
      <c r="AT3434" s="30"/>
      <c r="AU3434" s="121"/>
      <c r="AV3434" s="129"/>
      <c r="AW3434" s="129"/>
      <c r="AX3434" s="129"/>
    </row>
    <row r="3435" spans="1:50" x14ac:dyDescent="0.25">
      <c r="A3435" s="120"/>
      <c r="B3435" s="28"/>
      <c r="C3435" s="25"/>
      <c r="D3435" s="25"/>
      <c r="E3435" s="25"/>
      <c r="F3435" s="29"/>
      <c r="G3435" s="29"/>
      <c r="H3435" s="29"/>
      <c r="I3435" s="29"/>
      <c r="J3435" s="29"/>
      <c r="K3435" s="25"/>
      <c r="L3435" s="25"/>
      <c r="M3435" s="25"/>
      <c r="N3435" s="25"/>
      <c r="O3435" s="25"/>
      <c r="P3435" s="25"/>
      <c r="Q3435" s="28"/>
      <c r="R3435" s="29"/>
      <c r="S3435" s="27"/>
      <c r="T3435" s="27"/>
      <c r="U3435" s="28"/>
      <c r="V3435" s="26"/>
      <c r="W3435" s="26"/>
      <c r="X3435" s="26"/>
      <c r="Y3435" s="37"/>
      <c r="Z3435" s="37"/>
      <c r="AA3435" s="37"/>
      <c r="AB3435" s="30"/>
      <c r="AC3435" s="30"/>
      <c r="AD3435" s="31"/>
      <c r="AE3435" s="30"/>
      <c r="AF3435" s="30"/>
      <c r="AG3435" s="32"/>
      <c r="AH3435" s="30"/>
      <c r="AJ3435" s="30"/>
      <c r="AK3435" s="30"/>
      <c r="AL3435" s="30"/>
      <c r="AM3435" s="30"/>
      <c r="AN3435" s="30"/>
      <c r="AO3435" s="30"/>
      <c r="AP3435" s="30"/>
      <c r="AQ3435" s="30"/>
      <c r="AR3435" s="30"/>
      <c r="AS3435" s="30"/>
      <c r="AT3435" s="30"/>
      <c r="AU3435" s="121"/>
      <c r="AV3435" s="129"/>
      <c r="AW3435" s="129"/>
      <c r="AX3435" s="129"/>
    </row>
    <row r="3436" spans="1:50" x14ac:dyDescent="0.25">
      <c r="A3436" s="120"/>
      <c r="B3436" s="28"/>
      <c r="C3436" s="25"/>
      <c r="D3436" s="25"/>
      <c r="E3436" s="25"/>
      <c r="F3436" s="29"/>
      <c r="G3436" s="29"/>
      <c r="H3436" s="29"/>
      <c r="I3436" s="29"/>
      <c r="J3436" s="29"/>
      <c r="K3436" s="25"/>
      <c r="L3436" s="25"/>
      <c r="M3436" s="25"/>
      <c r="N3436" s="25"/>
      <c r="O3436" s="25"/>
      <c r="P3436" s="25"/>
      <c r="Q3436" s="28"/>
      <c r="R3436" s="29"/>
      <c r="S3436" s="27"/>
      <c r="T3436" s="27"/>
      <c r="U3436" s="28"/>
      <c r="V3436" s="26"/>
      <c r="W3436" s="26"/>
      <c r="X3436" s="26"/>
      <c r="Y3436" s="37"/>
      <c r="Z3436" s="37"/>
      <c r="AA3436" s="37"/>
      <c r="AB3436" s="30"/>
      <c r="AC3436" s="30"/>
      <c r="AD3436" s="31"/>
      <c r="AE3436" s="30"/>
      <c r="AF3436" s="30"/>
      <c r="AG3436" s="32"/>
      <c r="AH3436" s="30"/>
      <c r="AJ3436" s="30"/>
      <c r="AK3436" s="30"/>
      <c r="AL3436" s="30"/>
      <c r="AM3436" s="30"/>
      <c r="AN3436" s="30"/>
      <c r="AO3436" s="30"/>
      <c r="AP3436" s="30"/>
      <c r="AQ3436" s="30"/>
      <c r="AR3436" s="30"/>
      <c r="AS3436" s="30"/>
      <c r="AT3436" s="30"/>
      <c r="AU3436" s="121"/>
      <c r="AV3436" s="129"/>
      <c r="AW3436" s="129"/>
      <c r="AX3436" s="129"/>
    </row>
    <row r="3437" spans="1:50" x14ac:dyDescent="0.25">
      <c r="A3437" s="120"/>
      <c r="B3437" s="28"/>
      <c r="C3437" s="25"/>
      <c r="D3437" s="25"/>
      <c r="E3437" s="25"/>
      <c r="F3437" s="29"/>
      <c r="G3437" s="29"/>
      <c r="H3437" s="29"/>
      <c r="I3437" s="29"/>
      <c r="J3437" s="29"/>
      <c r="K3437" s="25"/>
      <c r="L3437" s="25"/>
      <c r="M3437" s="25"/>
      <c r="N3437" s="25"/>
      <c r="O3437" s="25"/>
      <c r="P3437" s="25"/>
      <c r="Q3437" s="28"/>
      <c r="R3437" s="29"/>
      <c r="S3437" s="27"/>
      <c r="T3437" s="27"/>
      <c r="U3437" s="28"/>
      <c r="V3437" s="26"/>
      <c r="W3437" s="26"/>
      <c r="X3437" s="26"/>
      <c r="Y3437" s="37"/>
      <c r="Z3437" s="37"/>
      <c r="AA3437" s="37"/>
      <c r="AB3437" s="30"/>
      <c r="AC3437" s="30"/>
      <c r="AD3437" s="31"/>
      <c r="AE3437" s="30"/>
      <c r="AF3437" s="30"/>
      <c r="AG3437" s="32"/>
      <c r="AH3437" s="30"/>
      <c r="AJ3437" s="30"/>
      <c r="AK3437" s="30"/>
      <c r="AL3437" s="30"/>
      <c r="AM3437" s="30"/>
      <c r="AN3437" s="30"/>
      <c r="AO3437" s="30"/>
      <c r="AP3437" s="30"/>
      <c r="AQ3437" s="30"/>
      <c r="AR3437" s="30"/>
      <c r="AS3437" s="30"/>
      <c r="AT3437" s="30"/>
      <c r="AU3437" s="121"/>
      <c r="AV3437" s="129"/>
      <c r="AW3437" s="129"/>
      <c r="AX3437" s="129"/>
    </row>
    <row r="3438" spans="1:50" x14ac:dyDescent="0.25">
      <c r="A3438" s="120"/>
      <c r="B3438" s="28"/>
      <c r="C3438" s="25"/>
      <c r="D3438" s="25"/>
      <c r="E3438" s="25"/>
      <c r="F3438" s="29"/>
      <c r="G3438" s="29"/>
      <c r="H3438" s="29"/>
      <c r="I3438" s="29"/>
      <c r="J3438" s="29"/>
      <c r="K3438" s="25"/>
      <c r="L3438" s="25"/>
      <c r="M3438" s="25"/>
      <c r="N3438" s="25"/>
      <c r="O3438" s="25"/>
      <c r="P3438" s="25"/>
      <c r="Q3438" s="28"/>
      <c r="R3438" s="29"/>
      <c r="S3438" s="27"/>
      <c r="T3438" s="27"/>
      <c r="U3438" s="28"/>
      <c r="V3438" s="26"/>
      <c r="W3438" s="26"/>
      <c r="X3438" s="26"/>
      <c r="Y3438" s="37"/>
      <c r="Z3438" s="37"/>
      <c r="AA3438" s="37"/>
      <c r="AB3438" s="30"/>
      <c r="AC3438" s="30"/>
      <c r="AD3438" s="31"/>
      <c r="AE3438" s="30"/>
      <c r="AF3438" s="30"/>
      <c r="AG3438" s="32"/>
      <c r="AH3438" s="30"/>
      <c r="AJ3438" s="30"/>
      <c r="AK3438" s="30"/>
      <c r="AL3438" s="30"/>
      <c r="AM3438" s="30"/>
      <c r="AN3438" s="30"/>
      <c r="AO3438" s="30"/>
      <c r="AP3438" s="30"/>
      <c r="AQ3438" s="30"/>
      <c r="AR3438" s="30"/>
      <c r="AS3438" s="30"/>
      <c r="AT3438" s="30"/>
      <c r="AU3438" s="121"/>
      <c r="AV3438" s="129"/>
      <c r="AW3438" s="129"/>
      <c r="AX3438" s="129"/>
    </row>
    <row r="3439" spans="1:50" x14ac:dyDescent="0.25">
      <c r="A3439" s="120"/>
      <c r="B3439" s="28"/>
      <c r="C3439" s="25"/>
      <c r="D3439" s="25"/>
      <c r="E3439" s="25"/>
      <c r="F3439" s="29"/>
      <c r="G3439" s="29"/>
      <c r="H3439" s="29"/>
      <c r="I3439" s="29"/>
      <c r="J3439" s="29"/>
      <c r="K3439" s="25"/>
      <c r="L3439" s="25"/>
      <c r="M3439" s="25"/>
      <c r="N3439" s="25"/>
      <c r="O3439" s="25"/>
      <c r="P3439" s="25"/>
      <c r="Q3439" s="28"/>
      <c r="R3439" s="29"/>
      <c r="S3439" s="27"/>
      <c r="T3439" s="27"/>
      <c r="U3439" s="28"/>
      <c r="V3439" s="26"/>
      <c r="W3439" s="26"/>
      <c r="X3439" s="26"/>
      <c r="Y3439" s="37"/>
      <c r="Z3439" s="37"/>
      <c r="AA3439" s="37"/>
      <c r="AB3439" s="30"/>
      <c r="AC3439" s="30"/>
      <c r="AD3439" s="31"/>
      <c r="AE3439" s="30"/>
      <c r="AF3439" s="30"/>
      <c r="AG3439" s="32"/>
      <c r="AH3439" s="30"/>
      <c r="AJ3439" s="30"/>
      <c r="AK3439" s="30"/>
      <c r="AL3439" s="30"/>
      <c r="AM3439" s="30"/>
      <c r="AN3439" s="30"/>
      <c r="AO3439" s="30"/>
      <c r="AP3439" s="30"/>
      <c r="AQ3439" s="30"/>
      <c r="AR3439" s="30"/>
      <c r="AS3439" s="30"/>
      <c r="AT3439" s="30"/>
      <c r="AU3439" s="121"/>
      <c r="AV3439" s="129"/>
      <c r="AW3439" s="129"/>
      <c r="AX3439" s="129"/>
    </row>
    <row r="3440" spans="1:50" x14ac:dyDescent="0.25">
      <c r="A3440" s="120"/>
      <c r="B3440" s="28"/>
      <c r="C3440" s="25"/>
      <c r="D3440" s="25"/>
      <c r="E3440" s="25"/>
      <c r="F3440" s="29"/>
      <c r="G3440" s="29"/>
      <c r="H3440" s="29"/>
      <c r="I3440" s="29"/>
      <c r="J3440" s="29"/>
      <c r="K3440" s="25"/>
      <c r="L3440" s="25"/>
      <c r="M3440" s="25"/>
      <c r="N3440" s="25"/>
      <c r="O3440" s="25"/>
      <c r="P3440" s="25"/>
      <c r="Q3440" s="28"/>
      <c r="R3440" s="29"/>
      <c r="S3440" s="27"/>
      <c r="T3440" s="27"/>
      <c r="U3440" s="28"/>
      <c r="V3440" s="26"/>
      <c r="W3440" s="26"/>
      <c r="X3440" s="26"/>
      <c r="Y3440" s="37"/>
      <c r="Z3440" s="37"/>
      <c r="AA3440" s="37"/>
      <c r="AB3440" s="30"/>
      <c r="AC3440" s="30"/>
      <c r="AD3440" s="31"/>
      <c r="AE3440" s="30"/>
      <c r="AF3440" s="30"/>
      <c r="AG3440" s="32"/>
      <c r="AH3440" s="30"/>
      <c r="AJ3440" s="30"/>
      <c r="AK3440" s="30"/>
      <c r="AL3440" s="30"/>
      <c r="AM3440" s="30"/>
      <c r="AN3440" s="30"/>
      <c r="AO3440" s="30"/>
      <c r="AP3440" s="30"/>
      <c r="AQ3440" s="30"/>
      <c r="AR3440" s="30"/>
      <c r="AS3440" s="30"/>
      <c r="AT3440" s="30"/>
      <c r="AU3440" s="121"/>
      <c r="AV3440" s="129"/>
      <c r="AW3440" s="129"/>
      <c r="AX3440" s="129"/>
    </row>
    <row r="3441" spans="1:50" x14ac:dyDescent="0.25">
      <c r="A3441" s="120"/>
      <c r="B3441" s="28"/>
      <c r="C3441" s="25"/>
      <c r="D3441" s="25"/>
      <c r="E3441" s="25"/>
      <c r="F3441" s="29"/>
      <c r="G3441" s="29"/>
      <c r="H3441" s="29"/>
      <c r="I3441" s="29"/>
      <c r="J3441" s="29"/>
      <c r="K3441" s="25"/>
      <c r="L3441" s="25"/>
      <c r="M3441" s="25"/>
      <c r="N3441" s="25"/>
      <c r="O3441" s="25"/>
      <c r="P3441" s="25"/>
      <c r="Q3441" s="28"/>
      <c r="R3441" s="29"/>
      <c r="S3441" s="27"/>
      <c r="T3441" s="27"/>
      <c r="U3441" s="28"/>
      <c r="V3441" s="26"/>
      <c r="W3441" s="26"/>
      <c r="X3441" s="26"/>
      <c r="Y3441" s="37"/>
      <c r="Z3441" s="37"/>
      <c r="AA3441" s="37"/>
      <c r="AB3441" s="30"/>
      <c r="AC3441" s="30"/>
      <c r="AD3441" s="31"/>
      <c r="AE3441" s="30"/>
      <c r="AF3441" s="30"/>
      <c r="AG3441" s="32"/>
      <c r="AH3441" s="30"/>
      <c r="AJ3441" s="30"/>
      <c r="AK3441" s="30"/>
      <c r="AL3441" s="30"/>
      <c r="AM3441" s="30"/>
      <c r="AN3441" s="30"/>
      <c r="AO3441" s="30"/>
      <c r="AP3441" s="30"/>
      <c r="AQ3441" s="30"/>
      <c r="AR3441" s="30"/>
      <c r="AS3441" s="30"/>
      <c r="AT3441" s="30"/>
      <c r="AU3441" s="121"/>
      <c r="AV3441" s="129"/>
      <c r="AW3441" s="129"/>
      <c r="AX3441" s="129"/>
    </row>
    <row r="3442" spans="1:50" x14ac:dyDescent="0.25">
      <c r="A3442" s="120"/>
      <c r="B3442" s="28"/>
      <c r="C3442" s="25"/>
      <c r="D3442" s="25"/>
      <c r="E3442" s="25"/>
      <c r="F3442" s="29"/>
      <c r="G3442" s="29"/>
      <c r="H3442" s="29"/>
      <c r="I3442" s="29"/>
      <c r="J3442" s="29"/>
      <c r="K3442" s="25"/>
      <c r="L3442" s="25"/>
      <c r="M3442" s="25"/>
      <c r="N3442" s="25"/>
      <c r="O3442" s="25"/>
      <c r="P3442" s="25"/>
      <c r="Q3442" s="28"/>
      <c r="R3442" s="29"/>
      <c r="S3442" s="27"/>
      <c r="T3442" s="27"/>
      <c r="U3442" s="28"/>
      <c r="V3442" s="26"/>
      <c r="W3442" s="26"/>
      <c r="X3442" s="26"/>
      <c r="Y3442" s="37"/>
      <c r="Z3442" s="37"/>
      <c r="AA3442" s="37"/>
      <c r="AB3442" s="30"/>
      <c r="AC3442" s="30"/>
      <c r="AD3442" s="31"/>
      <c r="AE3442" s="30"/>
      <c r="AF3442" s="30"/>
      <c r="AG3442" s="32"/>
      <c r="AH3442" s="30"/>
      <c r="AJ3442" s="30"/>
      <c r="AK3442" s="30"/>
      <c r="AL3442" s="30"/>
      <c r="AM3442" s="30"/>
      <c r="AN3442" s="30"/>
      <c r="AO3442" s="30"/>
      <c r="AP3442" s="30"/>
      <c r="AQ3442" s="30"/>
      <c r="AR3442" s="30"/>
      <c r="AS3442" s="30"/>
      <c r="AT3442" s="30"/>
      <c r="AU3442" s="121"/>
      <c r="AV3442" s="129"/>
      <c r="AW3442" s="129"/>
      <c r="AX3442" s="129"/>
    </row>
    <row r="3443" spans="1:50" x14ac:dyDescent="0.25">
      <c r="A3443" s="120"/>
      <c r="B3443" s="28"/>
      <c r="C3443" s="25"/>
      <c r="D3443" s="25"/>
      <c r="E3443" s="25"/>
      <c r="F3443" s="29"/>
      <c r="G3443" s="29"/>
      <c r="H3443" s="29"/>
      <c r="I3443" s="29"/>
      <c r="J3443" s="29"/>
      <c r="K3443" s="25"/>
      <c r="L3443" s="25"/>
      <c r="M3443" s="25"/>
      <c r="N3443" s="25"/>
      <c r="O3443" s="25"/>
      <c r="P3443" s="25"/>
      <c r="Q3443" s="28"/>
      <c r="R3443" s="29"/>
      <c r="S3443" s="27"/>
      <c r="T3443" s="27"/>
      <c r="U3443" s="28"/>
      <c r="V3443" s="26"/>
      <c r="W3443" s="26"/>
      <c r="X3443" s="26"/>
      <c r="Y3443" s="37"/>
      <c r="Z3443" s="37"/>
      <c r="AA3443" s="37"/>
      <c r="AB3443" s="30"/>
      <c r="AC3443" s="30"/>
      <c r="AD3443" s="31"/>
      <c r="AE3443" s="30"/>
      <c r="AF3443" s="30"/>
      <c r="AG3443" s="32"/>
      <c r="AH3443" s="30"/>
      <c r="AJ3443" s="30"/>
      <c r="AK3443" s="30"/>
      <c r="AL3443" s="30"/>
      <c r="AM3443" s="30"/>
      <c r="AN3443" s="30"/>
      <c r="AO3443" s="30"/>
      <c r="AP3443" s="30"/>
      <c r="AQ3443" s="30"/>
      <c r="AR3443" s="30"/>
      <c r="AS3443" s="30"/>
      <c r="AT3443" s="30"/>
      <c r="AU3443" s="121"/>
      <c r="AV3443" s="129"/>
      <c r="AW3443" s="129"/>
      <c r="AX3443" s="129"/>
    </row>
    <row r="3444" spans="1:50" x14ac:dyDescent="0.25">
      <c r="A3444" s="120"/>
      <c r="B3444" s="28"/>
      <c r="C3444" s="25"/>
      <c r="D3444" s="25"/>
      <c r="E3444" s="25"/>
      <c r="F3444" s="29"/>
      <c r="G3444" s="29"/>
      <c r="H3444" s="29"/>
      <c r="I3444" s="29"/>
      <c r="J3444" s="29"/>
      <c r="K3444" s="25"/>
      <c r="L3444" s="25"/>
      <c r="M3444" s="25"/>
      <c r="N3444" s="25"/>
      <c r="O3444" s="25"/>
      <c r="P3444" s="25"/>
      <c r="Q3444" s="28"/>
      <c r="R3444" s="29"/>
      <c r="S3444" s="27"/>
      <c r="T3444" s="27"/>
      <c r="U3444" s="28"/>
      <c r="V3444" s="26"/>
      <c r="W3444" s="26"/>
      <c r="X3444" s="26"/>
      <c r="Y3444" s="37"/>
      <c r="Z3444" s="37"/>
      <c r="AA3444" s="37"/>
      <c r="AB3444" s="30"/>
      <c r="AC3444" s="30"/>
      <c r="AD3444" s="31"/>
      <c r="AE3444" s="30"/>
      <c r="AF3444" s="30"/>
      <c r="AG3444" s="32"/>
      <c r="AH3444" s="30"/>
      <c r="AJ3444" s="30"/>
      <c r="AK3444" s="30"/>
      <c r="AL3444" s="30"/>
      <c r="AM3444" s="30"/>
      <c r="AN3444" s="30"/>
      <c r="AO3444" s="30"/>
      <c r="AP3444" s="30"/>
      <c r="AQ3444" s="30"/>
      <c r="AR3444" s="30"/>
      <c r="AS3444" s="30"/>
      <c r="AT3444" s="30"/>
      <c r="AU3444" s="121"/>
      <c r="AV3444" s="129"/>
      <c r="AW3444" s="129"/>
      <c r="AX3444" s="129"/>
    </row>
    <row r="3445" spans="1:50" x14ac:dyDescent="0.25">
      <c r="A3445" s="120"/>
      <c r="B3445" s="28"/>
      <c r="C3445" s="25"/>
      <c r="D3445" s="25"/>
      <c r="E3445" s="25"/>
      <c r="F3445" s="29"/>
      <c r="G3445" s="29"/>
      <c r="H3445" s="29"/>
      <c r="I3445" s="29"/>
      <c r="J3445" s="29"/>
      <c r="K3445" s="25"/>
      <c r="L3445" s="25"/>
      <c r="M3445" s="25"/>
      <c r="N3445" s="25"/>
      <c r="O3445" s="25"/>
      <c r="P3445" s="25"/>
      <c r="Q3445" s="28"/>
      <c r="R3445" s="29"/>
      <c r="S3445" s="27"/>
      <c r="T3445" s="27"/>
      <c r="U3445" s="28"/>
      <c r="V3445" s="26"/>
      <c r="W3445" s="26"/>
      <c r="X3445" s="26"/>
      <c r="Y3445" s="37"/>
      <c r="Z3445" s="37"/>
      <c r="AA3445" s="37"/>
      <c r="AB3445" s="30"/>
      <c r="AC3445" s="30"/>
      <c r="AD3445" s="31"/>
      <c r="AE3445" s="30"/>
      <c r="AF3445" s="30"/>
      <c r="AG3445" s="32"/>
      <c r="AH3445" s="30"/>
      <c r="AJ3445" s="30"/>
      <c r="AK3445" s="30"/>
      <c r="AL3445" s="30"/>
      <c r="AM3445" s="30"/>
      <c r="AN3445" s="30"/>
      <c r="AO3445" s="30"/>
      <c r="AP3445" s="30"/>
      <c r="AQ3445" s="30"/>
      <c r="AR3445" s="30"/>
      <c r="AS3445" s="30"/>
      <c r="AT3445" s="30"/>
      <c r="AU3445" s="121"/>
      <c r="AV3445" s="129"/>
      <c r="AW3445" s="129"/>
      <c r="AX3445" s="129"/>
    </row>
    <row r="3446" spans="1:50" x14ac:dyDescent="0.25">
      <c r="A3446" s="120"/>
      <c r="B3446" s="28"/>
      <c r="C3446" s="25"/>
      <c r="D3446" s="25"/>
      <c r="E3446" s="25"/>
      <c r="F3446" s="29"/>
      <c r="G3446" s="29"/>
      <c r="H3446" s="29"/>
      <c r="I3446" s="29"/>
      <c r="J3446" s="29"/>
      <c r="K3446" s="25"/>
      <c r="L3446" s="25"/>
      <c r="M3446" s="25"/>
      <c r="N3446" s="25"/>
      <c r="O3446" s="25"/>
      <c r="P3446" s="25"/>
      <c r="Q3446" s="28"/>
      <c r="R3446" s="29"/>
      <c r="S3446" s="27"/>
      <c r="T3446" s="27"/>
      <c r="U3446" s="28"/>
      <c r="V3446" s="26"/>
      <c r="W3446" s="26"/>
      <c r="X3446" s="26"/>
      <c r="Y3446" s="37"/>
      <c r="Z3446" s="37"/>
      <c r="AA3446" s="37"/>
      <c r="AB3446" s="30"/>
      <c r="AC3446" s="30"/>
      <c r="AD3446" s="31"/>
      <c r="AE3446" s="30"/>
      <c r="AF3446" s="30"/>
      <c r="AG3446" s="32"/>
      <c r="AH3446" s="30"/>
      <c r="AJ3446" s="30"/>
      <c r="AK3446" s="30"/>
      <c r="AL3446" s="30"/>
      <c r="AM3446" s="30"/>
      <c r="AN3446" s="30"/>
      <c r="AO3446" s="30"/>
      <c r="AP3446" s="30"/>
      <c r="AQ3446" s="30"/>
      <c r="AR3446" s="30"/>
      <c r="AS3446" s="30"/>
      <c r="AT3446" s="30"/>
      <c r="AU3446" s="121"/>
      <c r="AV3446" s="129"/>
      <c r="AW3446" s="129"/>
      <c r="AX3446" s="129"/>
    </row>
    <row r="3447" spans="1:50" x14ac:dyDescent="0.25">
      <c r="A3447" s="120"/>
      <c r="B3447" s="28"/>
      <c r="C3447" s="25"/>
      <c r="D3447" s="25"/>
      <c r="E3447" s="25"/>
      <c r="F3447" s="29"/>
      <c r="G3447" s="29"/>
      <c r="H3447" s="29"/>
      <c r="I3447" s="29"/>
      <c r="J3447" s="29"/>
      <c r="K3447" s="25"/>
      <c r="L3447" s="25"/>
      <c r="M3447" s="25"/>
      <c r="N3447" s="25"/>
      <c r="O3447" s="25"/>
      <c r="P3447" s="25"/>
      <c r="Q3447" s="28"/>
      <c r="R3447" s="29"/>
      <c r="S3447" s="27"/>
      <c r="T3447" s="27"/>
      <c r="U3447" s="28"/>
      <c r="V3447" s="26"/>
      <c r="W3447" s="26"/>
      <c r="X3447" s="26"/>
      <c r="Y3447" s="37"/>
      <c r="Z3447" s="37"/>
      <c r="AA3447" s="37"/>
      <c r="AB3447" s="30"/>
      <c r="AC3447" s="30"/>
      <c r="AD3447" s="31"/>
      <c r="AE3447" s="30"/>
      <c r="AF3447" s="30"/>
      <c r="AG3447" s="32"/>
      <c r="AH3447" s="30"/>
      <c r="AJ3447" s="30"/>
      <c r="AK3447" s="30"/>
      <c r="AL3447" s="30"/>
      <c r="AM3447" s="30"/>
      <c r="AN3447" s="30"/>
      <c r="AO3447" s="30"/>
      <c r="AP3447" s="30"/>
      <c r="AQ3447" s="30"/>
      <c r="AR3447" s="30"/>
      <c r="AS3447" s="30"/>
      <c r="AT3447" s="30"/>
      <c r="AU3447" s="121"/>
      <c r="AV3447" s="129"/>
      <c r="AW3447" s="129"/>
      <c r="AX3447" s="129"/>
    </row>
    <row r="3448" spans="1:50" x14ac:dyDescent="0.25">
      <c r="A3448" s="120"/>
      <c r="B3448" s="28"/>
      <c r="C3448" s="25"/>
      <c r="D3448" s="25"/>
      <c r="E3448" s="25"/>
      <c r="F3448" s="29"/>
      <c r="G3448" s="29"/>
      <c r="H3448" s="29"/>
      <c r="I3448" s="29"/>
      <c r="J3448" s="29"/>
      <c r="K3448" s="25"/>
      <c r="L3448" s="25"/>
      <c r="M3448" s="25"/>
      <c r="N3448" s="25"/>
      <c r="O3448" s="25"/>
      <c r="P3448" s="25"/>
      <c r="Q3448" s="28"/>
      <c r="R3448" s="29"/>
      <c r="S3448" s="27"/>
      <c r="T3448" s="27"/>
      <c r="U3448" s="28"/>
      <c r="V3448" s="26"/>
      <c r="W3448" s="26"/>
      <c r="X3448" s="26"/>
      <c r="Y3448" s="37"/>
      <c r="Z3448" s="37"/>
      <c r="AA3448" s="37"/>
      <c r="AB3448" s="30"/>
      <c r="AC3448" s="30"/>
      <c r="AD3448" s="31"/>
      <c r="AE3448" s="30"/>
      <c r="AF3448" s="30"/>
      <c r="AG3448" s="32"/>
      <c r="AH3448" s="30"/>
      <c r="AJ3448" s="30"/>
      <c r="AK3448" s="30"/>
      <c r="AL3448" s="30"/>
      <c r="AM3448" s="30"/>
      <c r="AN3448" s="30"/>
      <c r="AO3448" s="30"/>
      <c r="AP3448" s="30"/>
      <c r="AQ3448" s="30"/>
      <c r="AR3448" s="30"/>
      <c r="AS3448" s="30"/>
      <c r="AT3448" s="30"/>
      <c r="AU3448" s="121"/>
      <c r="AV3448" s="129"/>
      <c r="AW3448" s="129"/>
      <c r="AX3448" s="129"/>
    </row>
    <row r="3449" spans="1:50" x14ac:dyDescent="0.25">
      <c r="A3449" s="120"/>
      <c r="B3449" s="28"/>
      <c r="C3449" s="25"/>
      <c r="D3449" s="25"/>
      <c r="E3449" s="25"/>
      <c r="F3449" s="29"/>
      <c r="G3449" s="29"/>
      <c r="H3449" s="29"/>
      <c r="I3449" s="29"/>
      <c r="J3449" s="29"/>
      <c r="K3449" s="25"/>
      <c r="L3449" s="25"/>
      <c r="M3449" s="25"/>
      <c r="N3449" s="25"/>
      <c r="O3449" s="25"/>
      <c r="P3449" s="25"/>
      <c r="Q3449" s="28"/>
      <c r="R3449" s="29"/>
      <c r="S3449" s="27"/>
      <c r="T3449" s="27"/>
      <c r="U3449" s="28"/>
      <c r="V3449" s="26"/>
      <c r="W3449" s="26"/>
      <c r="X3449" s="26"/>
      <c r="Y3449" s="37"/>
      <c r="Z3449" s="37"/>
      <c r="AA3449" s="37"/>
      <c r="AB3449" s="30"/>
      <c r="AC3449" s="30"/>
      <c r="AD3449" s="31"/>
      <c r="AE3449" s="30"/>
      <c r="AF3449" s="30"/>
      <c r="AG3449" s="32"/>
      <c r="AH3449" s="30"/>
      <c r="AJ3449" s="30"/>
      <c r="AK3449" s="30"/>
      <c r="AL3449" s="30"/>
      <c r="AM3449" s="30"/>
      <c r="AN3449" s="30"/>
      <c r="AO3449" s="30"/>
      <c r="AP3449" s="30"/>
      <c r="AQ3449" s="30"/>
      <c r="AR3449" s="30"/>
      <c r="AS3449" s="30"/>
      <c r="AT3449" s="30"/>
      <c r="AU3449" s="121"/>
      <c r="AV3449" s="129"/>
      <c r="AW3449" s="129"/>
      <c r="AX3449" s="129"/>
    </row>
    <row r="3450" spans="1:50" x14ac:dyDescent="0.25">
      <c r="A3450" s="120"/>
      <c r="B3450" s="28"/>
      <c r="C3450" s="25"/>
      <c r="D3450" s="25"/>
      <c r="E3450" s="25"/>
      <c r="F3450" s="29"/>
      <c r="G3450" s="29"/>
      <c r="H3450" s="29"/>
      <c r="I3450" s="29"/>
      <c r="J3450" s="29"/>
      <c r="K3450" s="25"/>
      <c r="L3450" s="25"/>
      <c r="M3450" s="25"/>
      <c r="N3450" s="25"/>
      <c r="O3450" s="25"/>
      <c r="P3450" s="25"/>
      <c r="Q3450" s="28"/>
      <c r="R3450" s="29"/>
      <c r="S3450" s="27"/>
      <c r="T3450" s="27"/>
      <c r="U3450" s="28"/>
      <c r="V3450" s="26"/>
      <c r="W3450" s="26"/>
      <c r="X3450" s="26"/>
      <c r="Y3450" s="37"/>
      <c r="Z3450" s="37"/>
      <c r="AA3450" s="37"/>
      <c r="AB3450" s="30"/>
      <c r="AC3450" s="30"/>
      <c r="AD3450" s="31"/>
      <c r="AE3450" s="30"/>
      <c r="AF3450" s="30"/>
      <c r="AG3450" s="32"/>
      <c r="AH3450" s="30"/>
      <c r="AJ3450" s="30"/>
      <c r="AK3450" s="30"/>
      <c r="AL3450" s="30"/>
      <c r="AM3450" s="30"/>
      <c r="AN3450" s="30"/>
      <c r="AO3450" s="30"/>
      <c r="AP3450" s="30"/>
      <c r="AQ3450" s="30"/>
      <c r="AR3450" s="30"/>
      <c r="AS3450" s="30"/>
      <c r="AT3450" s="30"/>
      <c r="AU3450" s="121"/>
      <c r="AV3450" s="129"/>
      <c r="AW3450" s="129"/>
      <c r="AX3450" s="129"/>
    </row>
    <row r="3451" spans="1:50" x14ac:dyDescent="0.25">
      <c r="A3451" s="120"/>
      <c r="B3451" s="28"/>
      <c r="C3451" s="25"/>
      <c r="D3451" s="25"/>
      <c r="E3451" s="25"/>
      <c r="F3451" s="29"/>
      <c r="G3451" s="29"/>
      <c r="H3451" s="29"/>
      <c r="I3451" s="29"/>
      <c r="J3451" s="29"/>
      <c r="K3451" s="25"/>
      <c r="L3451" s="25"/>
      <c r="M3451" s="25"/>
      <c r="N3451" s="25"/>
      <c r="O3451" s="25"/>
      <c r="P3451" s="25"/>
      <c r="Q3451" s="28"/>
      <c r="R3451" s="29"/>
      <c r="S3451" s="27"/>
      <c r="T3451" s="27"/>
      <c r="U3451" s="28"/>
      <c r="V3451" s="26"/>
      <c r="W3451" s="26"/>
      <c r="X3451" s="26"/>
      <c r="Y3451" s="37"/>
      <c r="Z3451" s="37"/>
      <c r="AA3451" s="37"/>
      <c r="AB3451" s="30"/>
      <c r="AC3451" s="30"/>
      <c r="AD3451" s="31"/>
      <c r="AE3451" s="30"/>
      <c r="AF3451" s="30"/>
      <c r="AG3451" s="32"/>
      <c r="AH3451" s="30"/>
      <c r="AJ3451" s="30"/>
      <c r="AK3451" s="30"/>
      <c r="AL3451" s="30"/>
      <c r="AM3451" s="30"/>
      <c r="AN3451" s="30"/>
      <c r="AO3451" s="30"/>
      <c r="AP3451" s="30"/>
      <c r="AQ3451" s="30"/>
      <c r="AR3451" s="30"/>
      <c r="AS3451" s="30"/>
      <c r="AT3451" s="30"/>
      <c r="AU3451" s="121"/>
      <c r="AV3451" s="129"/>
      <c r="AW3451" s="129"/>
      <c r="AX3451" s="129"/>
    </row>
    <row r="3452" spans="1:50" x14ac:dyDescent="0.25">
      <c r="A3452" s="120"/>
      <c r="B3452" s="28"/>
      <c r="C3452" s="25"/>
      <c r="D3452" s="25"/>
      <c r="E3452" s="25"/>
      <c r="F3452" s="29"/>
      <c r="G3452" s="29"/>
      <c r="H3452" s="29"/>
      <c r="I3452" s="29"/>
      <c r="J3452" s="29"/>
      <c r="K3452" s="25"/>
      <c r="L3452" s="25"/>
      <c r="M3452" s="25"/>
      <c r="N3452" s="25"/>
      <c r="O3452" s="25"/>
      <c r="P3452" s="25"/>
      <c r="Q3452" s="28"/>
      <c r="R3452" s="29"/>
      <c r="S3452" s="27"/>
      <c r="T3452" s="27"/>
      <c r="U3452" s="28"/>
      <c r="V3452" s="26"/>
      <c r="W3452" s="26"/>
      <c r="X3452" s="26"/>
      <c r="Y3452" s="37"/>
      <c r="Z3452" s="37"/>
      <c r="AA3452" s="37"/>
      <c r="AB3452" s="30"/>
      <c r="AC3452" s="30"/>
      <c r="AD3452" s="31"/>
      <c r="AE3452" s="30"/>
      <c r="AF3452" s="30"/>
      <c r="AG3452" s="32"/>
      <c r="AH3452" s="30"/>
      <c r="AJ3452" s="30"/>
      <c r="AK3452" s="30"/>
      <c r="AL3452" s="30"/>
      <c r="AM3452" s="30"/>
      <c r="AN3452" s="30"/>
      <c r="AO3452" s="30"/>
      <c r="AP3452" s="30"/>
      <c r="AQ3452" s="30"/>
      <c r="AR3452" s="30"/>
      <c r="AS3452" s="30"/>
      <c r="AT3452" s="30"/>
      <c r="AU3452" s="121"/>
      <c r="AV3452" s="129"/>
      <c r="AW3452" s="129"/>
      <c r="AX3452" s="129"/>
    </row>
    <row r="3453" spans="1:50" x14ac:dyDescent="0.25">
      <c r="A3453" s="120"/>
      <c r="B3453" s="28"/>
      <c r="C3453" s="25"/>
      <c r="D3453" s="25"/>
      <c r="E3453" s="25"/>
      <c r="F3453" s="29"/>
      <c r="G3453" s="29"/>
      <c r="H3453" s="29"/>
      <c r="I3453" s="29"/>
      <c r="J3453" s="29"/>
      <c r="K3453" s="25"/>
      <c r="L3453" s="25"/>
      <c r="M3453" s="25"/>
      <c r="N3453" s="25"/>
      <c r="O3453" s="25"/>
      <c r="P3453" s="25"/>
      <c r="Q3453" s="28"/>
      <c r="R3453" s="29"/>
      <c r="S3453" s="27"/>
      <c r="T3453" s="27"/>
      <c r="U3453" s="28"/>
      <c r="V3453" s="26"/>
      <c r="W3453" s="26"/>
      <c r="X3453" s="26"/>
      <c r="Y3453" s="37"/>
      <c r="Z3453" s="37"/>
      <c r="AA3453" s="37"/>
      <c r="AB3453" s="30"/>
      <c r="AC3453" s="30"/>
      <c r="AD3453" s="31"/>
      <c r="AE3453" s="30"/>
      <c r="AF3453" s="30"/>
      <c r="AG3453" s="32"/>
      <c r="AH3453" s="30"/>
      <c r="AJ3453" s="30"/>
      <c r="AK3453" s="30"/>
      <c r="AL3453" s="30"/>
      <c r="AM3453" s="30"/>
      <c r="AN3453" s="30"/>
      <c r="AO3453" s="30"/>
      <c r="AP3453" s="30"/>
      <c r="AQ3453" s="30"/>
      <c r="AR3453" s="30"/>
      <c r="AS3453" s="30"/>
      <c r="AT3453" s="30"/>
      <c r="AU3453" s="121"/>
      <c r="AV3453" s="129"/>
      <c r="AW3453" s="129"/>
      <c r="AX3453" s="129"/>
    </row>
    <row r="3454" spans="1:50" x14ac:dyDescent="0.25">
      <c r="A3454" s="120"/>
      <c r="B3454" s="28"/>
      <c r="C3454" s="25"/>
      <c r="D3454" s="25"/>
      <c r="E3454" s="25"/>
      <c r="F3454" s="29"/>
      <c r="G3454" s="29"/>
      <c r="H3454" s="29"/>
      <c r="I3454" s="29"/>
      <c r="J3454" s="29"/>
      <c r="K3454" s="25"/>
      <c r="L3454" s="25"/>
      <c r="M3454" s="25"/>
      <c r="N3454" s="25"/>
      <c r="O3454" s="25"/>
      <c r="P3454" s="25"/>
      <c r="Q3454" s="28"/>
      <c r="R3454" s="29"/>
      <c r="S3454" s="27"/>
      <c r="T3454" s="27"/>
      <c r="U3454" s="28"/>
      <c r="V3454" s="26"/>
      <c r="W3454" s="26"/>
      <c r="X3454" s="26"/>
      <c r="Y3454" s="37"/>
      <c r="Z3454" s="37"/>
      <c r="AA3454" s="37"/>
      <c r="AB3454" s="30"/>
      <c r="AC3454" s="30"/>
      <c r="AD3454" s="31"/>
      <c r="AE3454" s="30"/>
      <c r="AF3454" s="30"/>
      <c r="AG3454" s="32"/>
      <c r="AH3454" s="30"/>
      <c r="AJ3454" s="30"/>
      <c r="AK3454" s="30"/>
      <c r="AL3454" s="30"/>
      <c r="AM3454" s="30"/>
      <c r="AN3454" s="30"/>
      <c r="AO3454" s="30"/>
      <c r="AP3454" s="30"/>
      <c r="AQ3454" s="30"/>
      <c r="AR3454" s="30"/>
      <c r="AS3454" s="30"/>
      <c r="AT3454" s="30"/>
      <c r="AU3454" s="121"/>
      <c r="AV3454" s="129"/>
      <c r="AW3454" s="129"/>
      <c r="AX3454" s="129"/>
    </row>
    <row r="3455" spans="1:50" x14ac:dyDescent="0.25">
      <c r="A3455" s="120"/>
      <c r="B3455" s="28"/>
      <c r="C3455" s="25"/>
      <c r="D3455" s="25"/>
      <c r="E3455" s="25"/>
      <c r="F3455" s="29"/>
      <c r="G3455" s="29"/>
      <c r="H3455" s="29"/>
      <c r="I3455" s="29"/>
      <c r="J3455" s="29"/>
      <c r="K3455" s="25"/>
      <c r="L3455" s="25"/>
      <c r="M3455" s="25"/>
      <c r="N3455" s="25"/>
      <c r="O3455" s="25"/>
      <c r="P3455" s="25"/>
      <c r="Q3455" s="28"/>
      <c r="R3455" s="29"/>
      <c r="S3455" s="27"/>
      <c r="T3455" s="27"/>
      <c r="U3455" s="28"/>
      <c r="V3455" s="26"/>
      <c r="W3455" s="26"/>
      <c r="X3455" s="26"/>
      <c r="Y3455" s="37"/>
      <c r="Z3455" s="37"/>
      <c r="AA3455" s="37"/>
      <c r="AB3455" s="30"/>
      <c r="AC3455" s="30"/>
      <c r="AD3455" s="31"/>
      <c r="AE3455" s="30"/>
      <c r="AF3455" s="30"/>
      <c r="AG3455" s="32"/>
      <c r="AH3455" s="30"/>
      <c r="AJ3455" s="30"/>
      <c r="AK3455" s="30"/>
      <c r="AL3455" s="30"/>
      <c r="AM3455" s="30"/>
      <c r="AN3455" s="30"/>
      <c r="AO3455" s="30"/>
      <c r="AP3455" s="30"/>
      <c r="AQ3455" s="30"/>
      <c r="AR3455" s="30"/>
      <c r="AS3455" s="30"/>
      <c r="AT3455" s="30"/>
      <c r="AU3455" s="121"/>
      <c r="AV3455" s="129"/>
      <c r="AW3455" s="129"/>
      <c r="AX3455" s="129"/>
    </row>
    <row r="3456" spans="1:50" x14ac:dyDescent="0.25">
      <c r="A3456" s="120"/>
      <c r="B3456" s="28"/>
      <c r="C3456" s="25"/>
      <c r="D3456" s="25"/>
      <c r="E3456" s="25"/>
      <c r="F3456" s="29"/>
      <c r="G3456" s="29"/>
      <c r="H3456" s="29"/>
      <c r="I3456" s="29"/>
      <c r="J3456" s="29"/>
      <c r="K3456" s="25"/>
      <c r="L3456" s="25"/>
      <c r="M3456" s="25"/>
      <c r="N3456" s="25"/>
      <c r="O3456" s="25"/>
      <c r="P3456" s="25"/>
      <c r="Q3456" s="28"/>
      <c r="R3456" s="29"/>
      <c r="S3456" s="27"/>
      <c r="T3456" s="27"/>
      <c r="U3456" s="28"/>
      <c r="V3456" s="26"/>
      <c r="W3456" s="26"/>
      <c r="X3456" s="26"/>
      <c r="Y3456" s="37"/>
      <c r="Z3456" s="37"/>
      <c r="AA3456" s="37"/>
      <c r="AB3456" s="30"/>
      <c r="AC3456" s="30"/>
      <c r="AD3456" s="31"/>
      <c r="AE3456" s="30"/>
      <c r="AF3456" s="30"/>
      <c r="AG3456" s="32"/>
      <c r="AH3456" s="30"/>
      <c r="AJ3456" s="30"/>
      <c r="AK3456" s="30"/>
      <c r="AL3456" s="30"/>
      <c r="AM3456" s="30"/>
      <c r="AN3456" s="30"/>
      <c r="AO3456" s="30"/>
      <c r="AP3456" s="30"/>
      <c r="AQ3456" s="30"/>
      <c r="AR3456" s="30"/>
      <c r="AS3456" s="30"/>
      <c r="AT3456" s="30"/>
      <c r="AU3456" s="121"/>
      <c r="AV3456" s="129"/>
      <c r="AW3456" s="129"/>
      <c r="AX3456" s="129"/>
    </row>
    <row r="3457" spans="1:50" x14ac:dyDescent="0.25">
      <c r="A3457" s="120"/>
      <c r="B3457" s="28"/>
      <c r="C3457" s="25"/>
      <c r="D3457" s="25"/>
      <c r="E3457" s="25"/>
      <c r="F3457" s="29"/>
      <c r="G3457" s="29"/>
      <c r="H3457" s="29"/>
      <c r="I3457" s="29"/>
      <c r="J3457" s="29"/>
      <c r="K3457" s="25"/>
      <c r="L3457" s="25"/>
      <c r="M3457" s="25"/>
      <c r="N3457" s="25"/>
      <c r="O3457" s="25"/>
      <c r="P3457" s="25"/>
      <c r="Q3457" s="28"/>
      <c r="R3457" s="29"/>
      <c r="S3457" s="27"/>
      <c r="T3457" s="27"/>
      <c r="U3457" s="28"/>
      <c r="V3457" s="26"/>
      <c r="W3457" s="26"/>
      <c r="X3457" s="26"/>
      <c r="Y3457" s="37"/>
      <c r="Z3457" s="37"/>
      <c r="AA3457" s="37"/>
      <c r="AB3457" s="30"/>
      <c r="AC3457" s="30"/>
      <c r="AD3457" s="31"/>
      <c r="AE3457" s="30"/>
      <c r="AF3457" s="30"/>
      <c r="AG3457" s="32"/>
      <c r="AH3457" s="30"/>
      <c r="AJ3457" s="30"/>
      <c r="AK3457" s="30"/>
      <c r="AL3457" s="30"/>
      <c r="AM3457" s="30"/>
      <c r="AN3457" s="30"/>
      <c r="AO3457" s="30"/>
      <c r="AP3457" s="30"/>
      <c r="AQ3457" s="30"/>
      <c r="AR3457" s="30"/>
      <c r="AS3457" s="30"/>
      <c r="AT3457" s="30"/>
      <c r="AU3457" s="121"/>
      <c r="AV3457" s="129"/>
      <c r="AW3457" s="129"/>
      <c r="AX3457" s="129"/>
    </row>
    <row r="3458" spans="1:50" x14ac:dyDescent="0.25">
      <c r="A3458" s="120"/>
      <c r="B3458" s="28"/>
      <c r="C3458" s="25"/>
      <c r="D3458" s="25"/>
      <c r="E3458" s="25"/>
      <c r="F3458" s="29"/>
      <c r="G3458" s="29"/>
      <c r="H3458" s="29"/>
      <c r="I3458" s="29"/>
      <c r="J3458" s="29"/>
      <c r="K3458" s="25"/>
      <c r="L3458" s="25"/>
      <c r="M3458" s="25"/>
      <c r="N3458" s="25"/>
      <c r="O3458" s="25"/>
      <c r="P3458" s="25"/>
      <c r="Q3458" s="28"/>
      <c r="R3458" s="29"/>
      <c r="S3458" s="27"/>
      <c r="T3458" s="27"/>
      <c r="U3458" s="28"/>
      <c r="V3458" s="26"/>
      <c r="W3458" s="26"/>
      <c r="X3458" s="26"/>
      <c r="Y3458" s="37"/>
      <c r="Z3458" s="37"/>
      <c r="AA3458" s="37"/>
      <c r="AB3458" s="30"/>
      <c r="AC3458" s="30"/>
      <c r="AD3458" s="31"/>
      <c r="AE3458" s="30"/>
      <c r="AF3458" s="30"/>
      <c r="AG3458" s="32"/>
      <c r="AH3458" s="30"/>
      <c r="AJ3458" s="30"/>
      <c r="AK3458" s="30"/>
      <c r="AL3458" s="30"/>
      <c r="AM3458" s="30"/>
      <c r="AN3458" s="30"/>
      <c r="AO3458" s="30"/>
      <c r="AP3458" s="30"/>
      <c r="AQ3458" s="30"/>
      <c r="AR3458" s="30"/>
      <c r="AS3458" s="30"/>
      <c r="AT3458" s="30"/>
      <c r="AU3458" s="121"/>
      <c r="AV3458" s="129"/>
      <c r="AW3458" s="129"/>
      <c r="AX3458" s="129"/>
    </row>
    <row r="3459" spans="1:50" x14ac:dyDescent="0.25">
      <c r="A3459" s="120"/>
      <c r="B3459" s="28"/>
      <c r="C3459" s="25"/>
      <c r="D3459" s="25"/>
      <c r="E3459" s="25"/>
      <c r="F3459" s="29"/>
      <c r="G3459" s="29"/>
      <c r="H3459" s="29"/>
      <c r="I3459" s="29"/>
      <c r="J3459" s="29"/>
      <c r="K3459" s="25"/>
      <c r="L3459" s="25"/>
      <c r="M3459" s="25"/>
      <c r="N3459" s="25"/>
      <c r="O3459" s="25"/>
      <c r="P3459" s="25"/>
      <c r="Q3459" s="28"/>
      <c r="R3459" s="29"/>
      <c r="S3459" s="27"/>
      <c r="T3459" s="27"/>
      <c r="U3459" s="28"/>
      <c r="V3459" s="26"/>
      <c r="W3459" s="26"/>
      <c r="X3459" s="26"/>
      <c r="Y3459" s="37"/>
      <c r="Z3459" s="37"/>
      <c r="AA3459" s="37"/>
      <c r="AB3459" s="30"/>
      <c r="AC3459" s="30"/>
      <c r="AD3459" s="31"/>
      <c r="AE3459" s="30"/>
      <c r="AF3459" s="30"/>
      <c r="AG3459" s="32"/>
      <c r="AH3459" s="30"/>
      <c r="AJ3459" s="30"/>
      <c r="AK3459" s="30"/>
      <c r="AL3459" s="30"/>
      <c r="AM3459" s="30"/>
      <c r="AN3459" s="30"/>
      <c r="AO3459" s="30"/>
      <c r="AP3459" s="30"/>
      <c r="AQ3459" s="30"/>
      <c r="AR3459" s="30"/>
      <c r="AS3459" s="30"/>
      <c r="AT3459" s="30"/>
      <c r="AU3459" s="121"/>
      <c r="AV3459" s="129"/>
      <c r="AW3459" s="129"/>
      <c r="AX3459" s="129"/>
    </row>
    <row r="3460" spans="1:50" x14ac:dyDescent="0.25">
      <c r="A3460" s="120"/>
      <c r="B3460" s="28"/>
      <c r="C3460" s="25"/>
      <c r="D3460" s="25"/>
      <c r="E3460" s="25"/>
      <c r="F3460" s="29"/>
      <c r="G3460" s="29"/>
      <c r="H3460" s="29"/>
      <c r="I3460" s="29"/>
      <c r="J3460" s="29"/>
      <c r="K3460" s="25"/>
      <c r="L3460" s="25"/>
      <c r="M3460" s="25"/>
      <c r="N3460" s="25"/>
      <c r="O3460" s="25"/>
      <c r="P3460" s="25"/>
      <c r="Q3460" s="28"/>
      <c r="R3460" s="29"/>
      <c r="S3460" s="27"/>
      <c r="T3460" s="27"/>
      <c r="U3460" s="28"/>
      <c r="V3460" s="26"/>
      <c r="W3460" s="26"/>
      <c r="X3460" s="26"/>
      <c r="Y3460" s="37"/>
      <c r="Z3460" s="37"/>
      <c r="AA3460" s="37"/>
      <c r="AB3460" s="30"/>
      <c r="AC3460" s="30"/>
      <c r="AD3460" s="31"/>
      <c r="AE3460" s="30"/>
      <c r="AF3460" s="30"/>
      <c r="AG3460" s="32"/>
      <c r="AH3460" s="30"/>
      <c r="AJ3460" s="30"/>
      <c r="AK3460" s="30"/>
      <c r="AL3460" s="30"/>
      <c r="AM3460" s="30"/>
      <c r="AN3460" s="30"/>
      <c r="AO3460" s="30"/>
      <c r="AP3460" s="30"/>
      <c r="AQ3460" s="30"/>
      <c r="AR3460" s="30"/>
      <c r="AS3460" s="30"/>
      <c r="AT3460" s="30"/>
      <c r="AU3460" s="121"/>
      <c r="AV3460" s="129"/>
      <c r="AW3460" s="129"/>
      <c r="AX3460" s="129"/>
    </row>
    <row r="3461" spans="1:50" x14ac:dyDescent="0.25">
      <c r="A3461" s="120"/>
      <c r="B3461" s="28"/>
      <c r="C3461" s="25"/>
      <c r="D3461" s="25"/>
      <c r="E3461" s="25"/>
      <c r="F3461" s="29"/>
      <c r="G3461" s="29"/>
      <c r="H3461" s="29"/>
      <c r="I3461" s="29"/>
      <c r="J3461" s="29"/>
      <c r="K3461" s="25"/>
      <c r="L3461" s="25"/>
      <c r="M3461" s="25"/>
      <c r="N3461" s="25"/>
      <c r="O3461" s="25"/>
      <c r="P3461" s="25"/>
      <c r="Q3461" s="28"/>
      <c r="R3461" s="29"/>
      <c r="S3461" s="27"/>
      <c r="T3461" s="27"/>
      <c r="U3461" s="28"/>
      <c r="V3461" s="26"/>
      <c r="W3461" s="26"/>
      <c r="X3461" s="26"/>
      <c r="Y3461" s="37"/>
      <c r="Z3461" s="37"/>
      <c r="AA3461" s="37"/>
      <c r="AB3461" s="30"/>
      <c r="AC3461" s="30"/>
      <c r="AD3461" s="31"/>
      <c r="AE3461" s="30"/>
      <c r="AF3461" s="30"/>
      <c r="AG3461" s="32"/>
      <c r="AH3461" s="30"/>
      <c r="AJ3461" s="30"/>
      <c r="AK3461" s="30"/>
      <c r="AL3461" s="30"/>
      <c r="AM3461" s="30"/>
      <c r="AN3461" s="30"/>
      <c r="AO3461" s="30"/>
      <c r="AP3461" s="30"/>
      <c r="AQ3461" s="30"/>
      <c r="AR3461" s="30"/>
      <c r="AS3461" s="30"/>
      <c r="AT3461" s="30"/>
      <c r="AU3461" s="121"/>
      <c r="AV3461" s="129"/>
      <c r="AW3461" s="129"/>
      <c r="AX3461" s="129"/>
    </row>
    <row r="3462" spans="1:50" x14ac:dyDescent="0.25">
      <c r="A3462" s="120"/>
      <c r="B3462" s="28"/>
      <c r="C3462" s="25"/>
      <c r="D3462" s="25"/>
      <c r="E3462" s="25"/>
      <c r="F3462" s="29"/>
      <c r="G3462" s="29"/>
      <c r="H3462" s="29"/>
      <c r="I3462" s="29"/>
      <c r="J3462" s="29"/>
      <c r="K3462" s="25"/>
      <c r="L3462" s="25"/>
      <c r="M3462" s="25"/>
      <c r="N3462" s="25"/>
      <c r="O3462" s="25"/>
      <c r="P3462" s="25"/>
      <c r="Q3462" s="28"/>
      <c r="R3462" s="29"/>
      <c r="S3462" s="27"/>
      <c r="T3462" s="27"/>
      <c r="U3462" s="28"/>
      <c r="V3462" s="26"/>
      <c r="W3462" s="26"/>
      <c r="X3462" s="26"/>
      <c r="Y3462" s="37"/>
      <c r="Z3462" s="37"/>
      <c r="AA3462" s="37"/>
      <c r="AB3462" s="30"/>
      <c r="AC3462" s="30"/>
      <c r="AD3462" s="31"/>
      <c r="AE3462" s="30"/>
      <c r="AF3462" s="30"/>
      <c r="AG3462" s="32"/>
      <c r="AH3462" s="30"/>
      <c r="AJ3462" s="30"/>
      <c r="AK3462" s="30"/>
      <c r="AL3462" s="30"/>
      <c r="AM3462" s="30"/>
      <c r="AN3462" s="30"/>
      <c r="AO3462" s="30"/>
      <c r="AP3462" s="30"/>
      <c r="AQ3462" s="30"/>
      <c r="AR3462" s="30"/>
      <c r="AS3462" s="30"/>
      <c r="AT3462" s="30"/>
      <c r="AU3462" s="121"/>
      <c r="AV3462" s="129"/>
      <c r="AW3462" s="129"/>
      <c r="AX3462" s="129"/>
    </row>
    <row r="3463" spans="1:50" x14ac:dyDescent="0.25">
      <c r="A3463" s="120"/>
      <c r="B3463" s="28"/>
      <c r="C3463" s="25"/>
      <c r="D3463" s="25"/>
      <c r="E3463" s="25"/>
      <c r="F3463" s="29"/>
      <c r="G3463" s="29"/>
      <c r="H3463" s="29"/>
      <c r="I3463" s="29"/>
      <c r="J3463" s="29"/>
      <c r="K3463" s="25"/>
      <c r="L3463" s="25"/>
      <c r="M3463" s="25"/>
      <c r="N3463" s="25"/>
      <c r="O3463" s="25"/>
      <c r="P3463" s="25"/>
      <c r="Q3463" s="28"/>
      <c r="R3463" s="29"/>
      <c r="S3463" s="27"/>
      <c r="T3463" s="27"/>
      <c r="U3463" s="28"/>
      <c r="V3463" s="26"/>
      <c r="W3463" s="26"/>
      <c r="X3463" s="26"/>
      <c r="Y3463" s="37"/>
      <c r="Z3463" s="37"/>
      <c r="AA3463" s="37"/>
      <c r="AB3463" s="30"/>
      <c r="AC3463" s="30"/>
      <c r="AD3463" s="31"/>
      <c r="AE3463" s="30"/>
      <c r="AF3463" s="30"/>
      <c r="AG3463" s="32"/>
      <c r="AH3463" s="30"/>
      <c r="AJ3463" s="30"/>
      <c r="AK3463" s="30"/>
      <c r="AL3463" s="30"/>
      <c r="AM3463" s="30"/>
      <c r="AN3463" s="30"/>
      <c r="AO3463" s="30"/>
      <c r="AP3463" s="30"/>
      <c r="AQ3463" s="30"/>
      <c r="AR3463" s="30"/>
      <c r="AS3463" s="30"/>
      <c r="AT3463" s="30"/>
      <c r="AU3463" s="121"/>
      <c r="AV3463" s="129"/>
      <c r="AW3463" s="129"/>
      <c r="AX3463" s="129"/>
    </row>
    <row r="3464" spans="1:50" x14ac:dyDescent="0.25">
      <c r="A3464" s="120"/>
      <c r="B3464" s="28"/>
      <c r="C3464" s="25"/>
      <c r="D3464" s="25"/>
      <c r="E3464" s="25"/>
      <c r="F3464" s="29"/>
      <c r="G3464" s="29"/>
      <c r="H3464" s="29"/>
      <c r="I3464" s="29"/>
      <c r="J3464" s="29"/>
      <c r="K3464" s="25"/>
      <c r="L3464" s="25"/>
      <c r="M3464" s="25"/>
      <c r="N3464" s="25"/>
      <c r="O3464" s="25"/>
      <c r="P3464" s="25"/>
      <c r="Q3464" s="28"/>
      <c r="R3464" s="29"/>
      <c r="S3464" s="27"/>
      <c r="T3464" s="27"/>
      <c r="U3464" s="28"/>
      <c r="V3464" s="26"/>
      <c r="W3464" s="26"/>
      <c r="X3464" s="26"/>
      <c r="Y3464" s="37"/>
      <c r="Z3464" s="37"/>
      <c r="AA3464" s="37"/>
      <c r="AB3464" s="30"/>
      <c r="AC3464" s="30"/>
      <c r="AD3464" s="31"/>
      <c r="AE3464" s="30"/>
      <c r="AF3464" s="30"/>
      <c r="AG3464" s="32"/>
      <c r="AH3464" s="30"/>
      <c r="AJ3464" s="30"/>
      <c r="AK3464" s="30"/>
      <c r="AL3464" s="30"/>
      <c r="AM3464" s="30"/>
      <c r="AN3464" s="30"/>
      <c r="AO3464" s="30"/>
      <c r="AP3464" s="30"/>
      <c r="AQ3464" s="30"/>
      <c r="AR3464" s="30"/>
      <c r="AS3464" s="30"/>
      <c r="AT3464" s="30"/>
      <c r="AU3464" s="121"/>
      <c r="AV3464" s="129"/>
      <c r="AW3464" s="129"/>
      <c r="AX3464" s="129"/>
    </row>
    <row r="3465" spans="1:50" x14ac:dyDescent="0.25">
      <c r="A3465" s="120"/>
      <c r="B3465" s="28"/>
      <c r="C3465" s="25"/>
      <c r="D3465" s="25"/>
      <c r="E3465" s="25"/>
      <c r="F3465" s="29"/>
      <c r="G3465" s="29"/>
      <c r="H3465" s="29"/>
      <c r="I3465" s="29"/>
      <c r="J3465" s="29"/>
      <c r="K3465" s="25"/>
      <c r="L3465" s="25"/>
      <c r="M3465" s="25"/>
      <c r="N3465" s="25"/>
      <c r="O3465" s="25"/>
      <c r="P3465" s="25"/>
      <c r="Q3465" s="28"/>
      <c r="R3465" s="29"/>
      <c r="S3465" s="27"/>
      <c r="T3465" s="27"/>
      <c r="U3465" s="28"/>
      <c r="V3465" s="26"/>
      <c r="W3465" s="26"/>
      <c r="X3465" s="26"/>
      <c r="Y3465" s="37"/>
      <c r="Z3465" s="37"/>
      <c r="AA3465" s="37"/>
      <c r="AB3465" s="30"/>
      <c r="AC3465" s="30"/>
      <c r="AD3465" s="31"/>
      <c r="AE3465" s="30"/>
      <c r="AF3465" s="30"/>
      <c r="AG3465" s="32"/>
      <c r="AH3465" s="30"/>
      <c r="AJ3465" s="30"/>
      <c r="AK3465" s="30"/>
      <c r="AL3465" s="30"/>
      <c r="AM3465" s="30"/>
      <c r="AN3465" s="30"/>
      <c r="AO3465" s="30"/>
      <c r="AP3465" s="30"/>
      <c r="AQ3465" s="30"/>
      <c r="AR3465" s="30"/>
      <c r="AS3465" s="30"/>
      <c r="AT3465" s="30"/>
      <c r="AU3465" s="121"/>
      <c r="AV3465" s="129"/>
      <c r="AW3465" s="129"/>
      <c r="AX3465" s="129"/>
    </row>
    <row r="3466" spans="1:50" x14ac:dyDescent="0.25">
      <c r="A3466" s="120"/>
      <c r="B3466" s="28"/>
      <c r="C3466" s="25"/>
      <c r="D3466" s="25"/>
      <c r="E3466" s="25"/>
      <c r="F3466" s="29"/>
      <c r="G3466" s="29"/>
      <c r="H3466" s="29"/>
      <c r="I3466" s="29"/>
      <c r="J3466" s="29"/>
      <c r="K3466" s="25"/>
      <c r="L3466" s="25"/>
      <c r="M3466" s="25"/>
      <c r="N3466" s="25"/>
      <c r="O3466" s="25"/>
      <c r="P3466" s="25"/>
      <c r="Q3466" s="28"/>
      <c r="R3466" s="29"/>
      <c r="S3466" s="27"/>
      <c r="T3466" s="27"/>
      <c r="U3466" s="28"/>
      <c r="V3466" s="26"/>
      <c r="W3466" s="26"/>
      <c r="X3466" s="26"/>
      <c r="Y3466" s="37"/>
      <c r="Z3466" s="37"/>
      <c r="AA3466" s="37"/>
      <c r="AB3466" s="30"/>
      <c r="AC3466" s="30"/>
      <c r="AD3466" s="31"/>
      <c r="AE3466" s="30"/>
      <c r="AF3466" s="30"/>
      <c r="AG3466" s="32"/>
      <c r="AH3466" s="30"/>
      <c r="AJ3466" s="30"/>
      <c r="AK3466" s="30"/>
      <c r="AL3466" s="30"/>
      <c r="AM3466" s="30"/>
      <c r="AN3466" s="30"/>
      <c r="AO3466" s="30"/>
      <c r="AP3466" s="30"/>
      <c r="AQ3466" s="30"/>
      <c r="AR3466" s="30"/>
      <c r="AS3466" s="30"/>
      <c r="AT3466" s="30"/>
      <c r="AU3466" s="121"/>
      <c r="AV3466" s="129"/>
      <c r="AW3466" s="129"/>
      <c r="AX3466" s="129"/>
    </row>
    <row r="3467" spans="1:50" x14ac:dyDescent="0.25">
      <c r="A3467" s="120"/>
      <c r="B3467" s="28"/>
      <c r="C3467" s="25"/>
      <c r="D3467" s="25"/>
      <c r="E3467" s="25"/>
      <c r="F3467" s="29"/>
      <c r="G3467" s="29"/>
      <c r="H3467" s="29"/>
      <c r="I3467" s="29"/>
      <c r="J3467" s="29"/>
      <c r="K3467" s="25"/>
      <c r="L3467" s="25"/>
      <c r="M3467" s="25"/>
      <c r="N3467" s="25"/>
      <c r="O3467" s="25"/>
      <c r="P3467" s="25"/>
      <c r="Q3467" s="28"/>
      <c r="R3467" s="29"/>
      <c r="S3467" s="27"/>
      <c r="T3467" s="27"/>
      <c r="U3467" s="28"/>
      <c r="V3467" s="26"/>
      <c r="W3467" s="26"/>
      <c r="X3467" s="26"/>
      <c r="Y3467" s="37"/>
      <c r="Z3467" s="37"/>
      <c r="AA3467" s="37"/>
      <c r="AB3467" s="30"/>
      <c r="AC3467" s="30"/>
      <c r="AD3467" s="31"/>
      <c r="AE3467" s="30"/>
      <c r="AF3467" s="30"/>
      <c r="AG3467" s="32"/>
      <c r="AH3467" s="30"/>
      <c r="AJ3467" s="30"/>
      <c r="AK3467" s="30"/>
      <c r="AL3467" s="30"/>
      <c r="AM3467" s="30"/>
      <c r="AN3467" s="30"/>
      <c r="AO3467" s="30"/>
      <c r="AP3467" s="30"/>
      <c r="AQ3467" s="30"/>
      <c r="AR3467" s="30"/>
      <c r="AS3467" s="30"/>
      <c r="AT3467" s="30"/>
      <c r="AU3467" s="121"/>
      <c r="AV3467" s="129"/>
      <c r="AW3467" s="129"/>
      <c r="AX3467" s="129"/>
    </row>
    <row r="3468" spans="1:50" x14ac:dyDescent="0.25">
      <c r="A3468" s="120"/>
      <c r="B3468" s="28"/>
      <c r="C3468" s="25"/>
      <c r="D3468" s="25"/>
      <c r="E3468" s="25"/>
      <c r="F3468" s="29"/>
      <c r="G3468" s="29"/>
      <c r="H3468" s="29"/>
      <c r="I3468" s="29"/>
      <c r="J3468" s="29"/>
      <c r="K3468" s="25"/>
      <c r="L3468" s="25"/>
      <c r="M3468" s="25"/>
      <c r="N3468" s="25"/>
      <c r="O3468" s="25"/>
      <c r="P3468" s="25"/>
      <c r="Q3468" s="28"/>
      <c r="R3468" s="29"/>
      <c r="S3468" s="27"/>
      <c r="T3468" s="27"/>
      <c r="U3468" s="28"/>
      <c r="V3468" s="26"/>
      <c r="W3468" s="26"/>
      <c r="X3468" s="26"/>
      <c r="Y3468" s="37"/>
      <c r="Z3468" s="37"/>
      <c r="AA3468" s="37"/>
      <c r="AB3468" s="30"/>
      <c r="AC3468" s="30"/>
      <c r="AD3468" s="31"/>
      <c r="AE3468" s="30"/>
      <c r="AF3468" s="30"/>
      <c r="AG3468" s="32"/>
      <c r="AH3468" s="30"/>
      <c r="AJ3468" s="30"/>
      <c r="AK3468" s="30"/>
      <c r="AL3468" s="30"/>
      <c r="AM3468" s="30"/>
      <c r="AN3468" s="30"/>
      <c r="AO3468" s="30"/>
      <c r="AP3468" s="30"/>
      <c r="AQ3468" s="30"/>
      <c r="AR3468" s="30"/>
      <c r="AS3468" s="30"/>
      <c r="AT3468" s="30"/>
      <c r="AU3468" s="121"/>
      <c r="AV3468" s="129"/>
      <c r="AW3468" s="129"/>
      <c r="AX3468" s="129"/>
    </row>
    <row r="3469" spans="1:50" x14ac:dyDescent="0.25">
      <c r="A3469" s="120"/>
      <c r="B3469" s="28"/>
      <c r="C3469" s="25"/>
      <c r="D3469" s="25"/>
      <c r="E3469" s="25"/>
      <c r="F3469" s="29"/>
      <c r="G3469" s="29"/>
      <c r="H3469" s="29"/>
      <c r="I3469" s="29"/>
      <c r="J3469" s="29"/>
      <c r="K3469" s="25"/>
      <c r="L3469" s="25"/>
      <c r="M3469" s="25"/>
      <c r="N3469" s="25"/>
      <c r="O3469" s="25"/>
      <c r="P3469" s="25"/>
      <c r="Q3469" s="28"/>
      <c r="R3469" s="29"/>
      <c r="S3469" s="27"/>
      <c r="T3469" s="27"/>
      <c r="U3469" s="28"/>
      <c r="V3469" s="26"/>
      <c r="W3469" s="26"/>
      <c r="X3469" s="26"/>
      <c r="Y3469" s="37"/>
      <c r="Z3469" s="37"/>
      <c r="AA3469" s="37"/>
      <c r="AB3469" s="30"/>
      <c r="AC3469" s="30"/>
      <c r="AD3469" s="31"/>
      <c r="AE3469" s="30"/>
      <c r="AF3469" s="30"/>
      <c r="AG3469" s="32"/>
      <c r="AH3469" s="30"/>
      <c r="AJ3469" s="30"/>
      <c r="AK3469" s="30"/>
      <c r="AL3469" s="30"/>
      <c r="AM3469" s="30"/>
      <c r="AN3469" s="30"/>
      <c r="AO3469" s="30"/>
      <c r="AP3469" s="30"/>
      <c r="AQ3469" s="30"/>
      <c r="AR3469" s="30"/>
      <c r="AS3469" s="30"/>
      <c r="AT3469" s="30"/>
      <c r="AU3469" s="121"/>
      <c r="AV3469" s="129"/>
      <c r="AW3469" s="129"/>
      <c r="AX3469" s="129"/>
    </row>
    <row r="3470" spans="1:50" x14ac:dyDescent="0.25">
      <c r="A3470" s="120"/>
      <c r="B3470" s="28"/>
      <c r="C3470" s="25"/>
      <c r="D3470" s="25"/>
      <c r="E3470" s="25"/>
      <c r="F3470" s="29"/>
      <c r="G3470" s="29"/>
      <c r="H3470" s="29"/>
      <c r="I3470" s="29"/>
      <c r="J3470" s="29"/>
      <c r="K3470" s="25"/>
      <c r="L3470" s="25"/>
      <c r="M3470" s="25"/>
      <c r="N3470" s="25"/>
      <c r="O3470" s="25"/>
      <c r="P3470" s="25"/>
      <c r="Q3470" s="28"/>
      <c r="R3470" s="29"/>
      <c r="S3470" s="27"/>
      <c r="T3470" s="27"/>
      <c r="U3470" s="28"/>
      <c r="V3470" s="26"/>
      <c r="W3470" s="26"/>
      <c r="X3470" s="26"/>
      <c r="Y3470" s="37"/>
      <c r="Z3470" s="37"/>
      <c r="AA3470" s="37"/>
      <c r="AB3470" s="30"/>
      <c r="AC3470" s="30"/>
      <c r="AD3470" s="31"/>
      <c r="AE3470" s="30"/>
      <c r="AF3470" s="30"/>
      <c r="AG3470" s="32"/>
      <c r="AH3470" s="30"/>
      <c r="AJ3470" s="30"/>
      <c r="AK3470" s="30"/>
      <c r="AL3470" s="30"/>
      <c r="AM3470" s="30"/>
      <c r="AN3470" s="30"/>
      <c r="AO3470" s="30"/>
      <c r="AP3470" s="30"/>
      <c r="AQ3470" s="30"/>
      <c r="AR3470" s="30"/>
      <c r="AS3470" s="30"/>
      <c r="AT3470" s="30"/>
      <c r="AU3470" s="121"/>
      <c r="AV3470" s="129"/>
      <c r="AW3470" s="129"/>
      <c r="AX3470" s="129"/>
    </row>
    <row r="3471" spans="1:50" x14ac:dyDescent="0.25">
      <c r="A3471" s="120"/>
      <c r="B3471" s="28"/>
      <c r="C3471" s="25"/>
      <c r="D3471" s="25"/>
      <c r="E3471" s="25"/>
      <c r="F3471" s="29"/>
      <c r="G3471" s="29"/>
      <c r="H3471" s="29"/>
      <c r="I3471" s="29"/>
      <c r="J3471" s="29"/>
      <c r="K3471" s="25"/>
      <c r="L3471" s="25"/>
      <c r="M3471" s="25"/>
      <c r="N3471" s="25"/>
      <c r="O3471" s="25"/>
      <c r="P3471" s="25"/>
      <c r="Q3471" s="28"/>
      <c r="R3471" s="29"/>
      <c r="S3471" s="27"/>
      <c r="T3471" s="27"/>
      <c r="U3471" s="28"/>
      <c r="V3471" s="26"/>
      <c r="W3471" s="26"/>
      <c r="X3471" s="26"/>
      <c r="Y3471" s="37"/>
      <c r="Z3471" s="37"/>
      <c r="AA3471" s="37"/>
      <c r="AB3471" s="30"/>
      <c r="AC3471" s="30"/>
      <c r="AD3471" s="31"/>
      <c r="AE3471" s="30"/>
      <c r="AF3471" s="30"/>
      <c r="AG3471" s="32"/>
      <c r="AH3471" s="30"/>
      <c r="AJ3471" s="30"/>
      <c r="AK3471" s="30"/>
      <c r="AL3471" s="30"/>
      <c r="AM3471" s="30"/>
      <c r="AN3471" s="30"/>
      <c r="AO3471" s="30"/>
      <c r="AP3471" s="30"/>
      <c r="AQ3471" s="30"/>
      <c r="AR3471" s="30"/>
      <c r="AS3471" s="30"/>
      <c r="AT3471" s="30"/>
      <c r="AU3471" s="121"/>
      <c r="AV3471" s="129"/>
      <c r="AW3471" s="129"/>
      <c r="AX3471" s="129"/>
    </row>
    <row r="3472" spans="1:50" x14ac:dyDescent="0.25">
      <c r="A3472" s="120"/>
      <c r="B3472" s="28"/>
      <c r="C3472" s="25"/>
      <c r="D3472" s="25"/>
      <c r="E3472" s="25"/>
      <c r="F3472" s="29"/>
      <c r="G3472" s="29"/>
      <c r="H3472" s="29"/>
      <c r="I3472" s="29"/>
      <c r="J3472" s="29"/>
      <c r="K3472" s="25"/>
      <c r="L3472" s="25"/>
      <c r="M3472" s="25"/>
      <c r="N3472" s="25"/>
      <c r="O3472" s="25"/>
      <c r="P3472" s="25"/>
      <c r="Q3472" s="28"/>
      <c r="R3472" s="29"/>
      <c r="S3472" s="27"/>
      <c r="T3472" s="27"/>
      <c r="U3472" s="28"/>
      <c r="V3472" s="26"/>
      <c r="W3472" s="26"/>
      <c r="X3472" s="26"/>
      <c r="Y3472" s="37"/>
      <c r="Z3472" s="37"/>
      <c r="AA3472" s="37"/>
      <c r="AB3472" s="30"/>
      <c r="AC3472" s="30"/>
      <c r="AD3472" s="31"/>
      <c r="AE3472" s="30"/>
      <c r="AF3472" s="30"/>
      <c r="AG3472" s="32"/>
      <c r="AH3472" s="30"/>
      <c r="AJ3472" s="30"/>
      <c r="AK3472" s="30"/>
      <c r="AL3472" s="30"/>
      <c r="AM3472" s="30"/>
      <c r="AN3472" s="30"/>
      <c r="AO3472" s="30"/>
      <c r="AP3472" s="30"/>
      <c r="AQ3472" s="30"/>
      <c r="AR3472" s="30"/>
      <c r="AS3472" s="30"/>
      <c r="AT3472" s="30"/>
      <c r="AU3472" s="121"/>
      <c r="AV3472" s="129"/>
      <c r="AW3472" s="129"/>
      <c r="AX3472" s="129"/>
    </row>
    <row r="3473" spans="1:50" x14ac:dyDescent="0.25">
      <c r="A3473" s="120"/>
      <c r="B3473" s="28"/>
      <c r="C3473" s="25"/>
      <c r="D3473" s="25"/>
      <c r="E3473" s="25"/>
      <c r="F3473" s="29"/>
      <c r="G3473" s="29"/>
      <c r="H3473" s="29"/>
      <c r="I3473" s="29"/>
      <c r="J3473" s="29"/>
      <c r="K3473" s="25"/>
      <c r="L3473" s="25"/>
      <c r="M3473" s="25"/>
      <c r="N3473" s="25"/>
      <c r="O3473" s="25"/>
      <c r="P3473" s="25"/>
      <c r="Q3473" s="28"/>
      <c r="R3473" s="29"/>
      <c r="S3473" s="27"/>
      <c r="T3473" s="27"/>
      <c r="U3473" s="28"/>
      <c r="V3473" s="26"/>
      <c r="W3473" s="26"/>
      <c r="X3473" s="26"/>
      <c r="Y3473" s="37"/>
      <c r="Z3473" s="37"/>
      <c r="AA3473" s="37"/>
      <c r="AB3473" s="30"/>
      <c r="AC3473" s="30"/>
      <c r="AD3473" s="31"/>
      <c r="AE3473" s="30"/>
      <c r="AF3473" s="30"/>
      <c r="AG3473" s="32"/>
      <c r="AH3473" s="30"/>
      <c r="AJ3473" s="30"/>
      <c r="AK3473" s="30"/>
      <c r="AL3473" s="30"/>
      <c r="AM3473" s="30"/>
      <c r="AN3473" s="30"/>
      <c r="AO3473" s="30"/>
      <c r="AP3473" s="30"/>
      <c r="AQ3473" s="30"/>
      <c r="AR3473" s="30"/>
      <c r="AS3473" s="30"/>
      <c r="AT3473" s="30"/>
      <c r="AU3473" s="121"/>
      <c r="AV3473" s="129"/>
      <c r="AW3473" s="129"/>
      <c r="AX3473" s="129"/>
    </row>
    <row r="3474" spans="1:50" x14ac:dyDescent="0.25">
      <c r="A3474" s="120"/>
      <c r="B3474" s="28"/>
      <c r="C3474" s="25"/>
      <c r="D3474" s="25"/>
      <c r="E3474" s="25"/>
      <c r="F3474" s="29"/>
      <c r="G3474" s="29"/>
      <c r="H3474" s="29"/>
      <c r="I3474" s="29"/>
      <c r="J3474" s="29"/>
      <c r="K3474" s="25"/>
      <c r="L3474" s="25"/>
      <c r="M3474" s="25"/>
      <c r="N3474" s="25"/>
      <c r="O3474" s="25"/>
      <c r="P3474" s="25"/>
      <c r="Q3474" s="28"/>
      <c r="R3474" s="29"/>
      <c r="S3474" s="27"/>
      <c r="T3474" s="27"/>
      <c r="U3474" s="28"/>
      <c r="V3474" s="26"/>
      <c r="W3474" s="26"/>
      <c r="X3474" s="26"/>
      <c r="Y3474" s="37"/>
      <c r="Z3474" s="37"/>
      <c r="AA3474" s="37"/>
      <c r="AB3474" s="30"/>
      <c r="AC3474" s="30"/>
      <c r="AD3474" s="31"/>
      <c r="AE3474" s="30"/>
      <c r="AF3474" s="30"/>
      <c r="AG3474" s="32"/>
      <c r="AH3474" s="30"/>
      <c r="AJ3474" s="30"/>
      <c r="AK3474" s="30"/>
      <c r="AL3474" s="30"/>
      <c r="AM3474" s="30"/>
      <c r="AN3474" s="30"/>
      <c r="AO3474" s="30"/>
      <c r="AP3474" s="30"/>
      <c r="AQ3474" s="30"/>
      <c r="AR3474" s="30"/>
      <c r="AS3474" s="30"/>
      <c r="AT3474" s="30"/>
      <c r="AU3474" s="121"/>
      <c r="AV3474" s="129"/>
      <c r="AW3474" s="129"/>
      <c r="AX3474" s="129"/>
    </row>
    <row r="3475" spans="1:50" x14ac:dyDescent="0.25">
      <c r="A3475" s="120"/>
      <c r="B3475" s="28"/>
      <c r="C3475" s="25"/>
      <c r="D3475" s="25"/>
      <c r="E3475" s="25"/>
      <c r="F3475" s="29"/>
      <c r="G3475" s="29"/>
      <c r="H3475" s="29"/>
      <c r="I3475" s="29"/>
      <c r="J3475" s="29"/>
      <c r="K3475" s="25"/>
      <c r="L3475" s="25"/>
      <c r="M3475" s="25"/>
      <c r="N3475" s="25"/>
      <c r="O3475" s="25"/>
      <c r="P3475" s="25"/>
      <c r="Q3475" s="28"/>
      <c r="R3475" s="29"/>
      <c r="S3475" s="27"/>
      <c r="T3475" s="27"/>
      <c r="U3475" s="28"/>
      <c r="V3475" s="26"/>
      <c r="W3475" s="26"/>
      <c r="X3475" s="26"/>
      <c r="Y3475" s="37"/>
      <c r="Z3475" s="37"/>
      <c r="AA3475" s="37"/>
      <c r="AB3475" s="30"/>
      <c r="AC3475" s="30"/>
      <c r="AD3475" s="31"/>
      <c r="AE3475" s="30"/>
      <c r="AF3475" s="30"/>
      <c r="AG3475" s="32"/>
      <c r="AH3475" s="30"/>
      <c r="AJ3475" s="30"/>
      <c r="AK3475" s="30"/>
      <c r="AL3475" s="30"/>
      <c r="AM3475" s="30"/>
      <c r="AN3475" s="30"/>
      <c r="AO3475" s="30"/>
      <c r="AP3475" s="30"/>
      <c r="AQ3475" s="30"/>
      <c r="AR3475" s="30"/>
      <c r="AS3475" s="30"/>
      <c r="AT3475" s="30"/>
      <c r="AU3475" s="121"/>
      <c r="AV3475" s="129"/>
      <c r="AW3475" s="129"/>
      <c r="AX3475" s="129"/>
    </row>
    <row r="3476" spans="1:50" x14ac:dyDescent="0.25">
      <c r="A3476" s="120"/>
      <c r="B3476" s="28"/>
      <c r="C3476" s="25"/>
      <c r="D3476" s="25"/>
      <c r="E3476" s="25"/>
      <c r="F3476" s="29"/>
      <c r="G3476" s="29"/>
      <c r="H3476" s="29"/>
      <c r="I3476" s="29"/>
      <c r="J3476" s="29"/>
      <c r="K3476" s="25"/>
      <c r="L3476" s="25"/>
      <c r="M3476" s="25"/>
      <c r="N3476" s="25"/>
      <c r="O3476" s="25"/>
      <c r="P3476" s="25"/>
      <c r="Q3476" s="28"/>
      <c r="R3476" s="29"/>
      <c r="S3476" s="27"/>
      <c r="T3476" s="27"/>
      <c r="U3476" s="28"/>
      <c r="V3476" s="26"/>
      <c r="W3476" s="26"/>
      <c r="X3476" s="26"/>
      <c r="Y3476" s="37"/>
      <c r="Z3476" s="37"/>
      <c r="AA3476" s="37"/>
      <c r="AB3476" s="30"/>
      <c r="AC3476" s="30"/>
      <c r="AD3476" s="31"/>
      <c r="AE3476" s="30"/>
      <c r="AF3476" s="30"/>
      <c r="AG3476" s="32"/>
      <c r="AH3476" s="30"/>
      <c r="AJ3476" s="30"/>
      <c r="AK3476" s="30"/>
      <c r="AL3476" s="30"/>
      <c r="AM3476" s="30"/>
      <c r="AN3476" s="30"/>
      <c r="AO3476" s="30"/>
      <c r="AP3476" s="30"/>
      <c r="AQ3476" s="30"/>
      <c r="AR3476" s="30"/>
      <c r="AS3476" s="30"/>
      <c r="AT3476" s="30"/>
      <c r="AU3476" s="121"/>
      <c r="AV3476" s="129"/>
      <c r="AW3476" s="129"/>
      <c r="AX3476" s="129"/>
    </row>
    <row r="3477" spans="1:50" x14ac:dyDescent="0.25">
      <c r="A3477" s="120"/>
      <c r="B3477" s="28"/>
      <c r="C3477" s="25"/>
      <c r="D3477" s="25"/>
      <c r="E3477" s="25"/>
      <c r="F3477" s="29"/>
      <c r="G3477" s="29"/>
      <c r="H3477" s="29"/>
      <c r="I3477" s="29"/>
      <c r="J3477" s="29"/>
      <c r="K3477" s="25"/>
      <c r="L3477" s="25"/>
      <c r="M3477" s="25"/>
      <c r="N3477" s="25"/>
      <c r="O3477" s="25"/>
      <c r="P3477" s="25"/>
      <c r="Q3477" s="28"/>
      <c r="R3477" s="29"/>
      <c r="S3477" s="27"/>
      <c r="T3477" s="27"/>
      <c r="U3477" s="28"/>
      <c r="V3477" s="26"/>
      <c r="W3477" s="26"/>
      <c r="X3477" s="26"/>
      <c r="Y3477" s="37"/>
      <c r="Z3477" s="37"/>
      <c r="AA3477" s="37"/>
      <c r="AB3477" s="30"/>
      <c r="AC3477" s="30"/>
      <c r="AD3477" s="31"/>
      <c r="AE3477" s="30"/>
      <c r="AF3477" s="30"/>
      <c r="AG3477" s="32"/>
      <c r="AH3477" s="30"/>
      <c r="AJ3477" s="30"/>
      <c r="AK3477" s="30"/>
      <c r="AL3477" s="30"/>
      <c r="AM3477" s="30"/>
      <c r="AN3477" s="30"/>
      <c r="AO3477" s="30"/>
      <c r="AP3477" s="30"/>
      <c r="AQ3477" s="30"/>
      <c r="AR3477" s="30"/>
      <c r="AS3477" s="30"/>
      <c r="AT3477" s="30"/>
      <c r="AU3477" s="121"/>
      <c r="AV3477" s="129"/>
      <c r="AW3477" s="129"/>
      <c r="AX3477" s="129"/>
    </row>
    <row r="3478" spans="1:50" x14ac:dyDescent="0.25">
      <c r="A3478" s="120"/>
      <c r="B3478" s="28"/>
      <c r="C3478" s="25"/>
      <c r="D3478" s="25"/>
      <c r="E3478" s="25"/>
      <c r="F3478" s="29"/>
      <c r="G3478" s="29"/>
      <c r="H3478" s="29"/>
      <c r="I3478" s="29"/>
      <c r="J3478" s="29"/>
      <c r="K3478" s="25"/>
      <c r="L3478" s="25"/>
      <c r="M3478" s="25"/>
      <c r="N3478" s="25"/>
      <c r="O3478" s="25"/>
      <c r="P3478" s="25"/>
      <c r="Q3478" s="28"/>
      <c r="R3478" s="29"/>
      <c r="S3478" s="27"/>
      <c r="T3478" s="27"/>
      <c r="U3478" s="28"/>
      <c r="V3478" s="26"/>
      <c r="W3478" s="26"/>
      <c r="X3478" s="26"/>
      <c r="Y3478" s="37"/>
      <c r="Z3478" s="37"/>
      <c r="AA3478" s="37"/>
      <c r="AB3478" s="30"/>
      <c r="AC3478" s="30"/>
      <c r="AD3478" s="31"/>
      <c r="AE3478" s="30"/>
      <c r="AF3478" s="30"/>
      <c r="AG3478" s="32"/>
      <c r="AH3478" s="30"/>
      <c r="AJ3478" s="30"/>
      <c r="AK3478" s="30"/>
      <c r="AL3478" s="30"/>
      <c r="AM3478" s="30"/>
      <c r="AN3478" s="30"/>
      <c r="AO3478" s="30"/>
      <c r="AP3478" s="30"/>
      <c r="AQ3478" s="30"/>
      <c r="AR3478" s="30"/>
      <c r="AS3478" s="30"/>
      <c r="AT3478" s="30"/>
      <c r="AU3478" s="121"/>
      <c r="AV3478" s="129"/>
      <c r="AW3478" s="129"/>
      <c r="AX3478" s="129"/>
    </row>
    <row r="3479" spans="1:50" x14ac:dyDescent="0.25">
      <c r="A3479" s="120"/>
      <c r="B3479" s="28"/>
      <c r="C3479" s="25"/>
      <c r="D3479" s="25"/>
      <c r="E3479" s="25"/>
      <c r="F3479" s="29"/>
      <c r="G3479" s="29"/>
      <c r="H3479" s="29"/>
      <c r="I3479" s="29"/>
      <c r="J3479" s="29"/>
      <c r="K3479" s="25"/>
      <c r="L3479" s="25"/>
      <c r="M3479" s="25"/>
      <c r="N3479" s="25"/>
      <c r="O3479" s="25"/>
      <c r="P3479" s="25"/>
      <c r="Q3479" s="28"/>
      <c r="R3479" s="29"/>
      <c r="S3479" s="27"/>
      <c r="T3479" s="27"/>
      <c r="U3479" s="28"/>
      <c r="V3479" s="26"/>
      <c r="W3479" s="26"/>
      <c r="X3479" s="26"/>
      <c r="Y3479" s="37"/>
      <c r="Z3479" s="37"/>
      <c r="AA3479" s="37"/>
      <c r="AB3479" s="30"/>
      <c r="AC3479" s="30"/>
      <c r="AD3479" s="31"/>
      <c r="AE3479" s="30"/>
      <c r="AF3479" s="30"/>
      <c r="AG3479" s="32"/>
      <c r="AH3479" s="30"/>
      <c r="AJ3479" s="30"/>
      <c r="AK3479" s="30"/>
      <c r="AL3479" s="30"/>
      <c r="AM3479" s="30"/>
      <c r="AN3479" s="30"/>
      <c r="AO3479" s="30"/>
      <c r="AP3479" s="30"/>
      <c r="AQ3479" s="30"/>
      <c r="AR3479" s="30"/>
      <c r="AS3479" s="30"/>
      <c r="AT3479" s="30"/>
      <c r="AU3479" s="121"/>
      <c r="AV3479" s="129"/>
      <c r="AW3479" s="129"/>
      <c r="AX3479" s="129"/>
    </row>
    <row r="3480" spans="1:50" x14ac:dyDescent="0.25">
      <c r="A3480" s="120"/>
      <c r="B3480" s="28"/>
      <c r="C3480" s="25"/>
      <c r="D3480" s="25"/>
      <c r="E3480" s="25"/>
      <c r="F3480" s="29"/>
      <c r="G3480" s="29"/>
      <c r="H3480" s="29"/>
      <c r="I3480" s="29"/>
      <c r="J3480" s="29"/>
      <c r="K3480" s="25"/>
      <c r="L3480" s="25"/>
      <c r="M3480" s="25"/>
      <c r="N3480" s="25"/>
      <c r="O3480" s="25"/>
      <c r="P3480" s="25"/>
      <c r="Q3480" s="28"/>
      <c r="R3480" s="29"/>
      <c r="S3480" s="27"/>
      <c r="T3480" s="27"/>
      <c r="U3480" s="28"/>
      <c r="V3480" s="26"/>
      <c r="W3480" s="26"/>
      <c r="X3480" s="26"/>
      <c r="Y3480" s="37"/>
      <c r="Z3480" s="37"/>
      <c r="AA3480" s="37"/>
      <c r="AB3480" s="30"/>
      <c r="AC3480" s="30"/>
      <c r="AD3480" s="31"/>
      <c r="AE3480" s="30"/>
      <c r="AF3480" s="30"/>
      <c r="AG3480" s="32"/>
      <c r="AH3480" s="30"/>
      <c r="AJ3480" s="30"/>
      <c r="AK3480" s="30"/>
      <c r="AL3480" s="30"/>
      <c r="AM3480" s="30"/>
      <c r="AN3480" s="30"/>
      <c r="AO3480" s="30"/>
      <c r="AP3480" s="30"/>
      <c r="AQ3480" s="30"/>
      <c r="AR3480" s="30"/>
      <c r="AS3480" s="30"/>
      <c r="AT3480" s="30"/>
      <c r="AU3480" s="121"/>
      <c r="AV3480" s="129"/>
      <c r="AW3480" s="129"/>
      <c r="AX3480" s="129"/>
    </row>
    <row r="3481" spans="1:50" x14ac:dyDescent="0.25">
      <c r="A3481" s="120"/>
      <c r="B3481" s="28"/>
      <c r="C3481" s="25"/>
      <c r="D3481" s="25"/>
      <c r="E3481" s="25"/>
      <c r="F3481" s="29"/>
      <c r="G3481" s="29"/>
      <c r="H3481" s="29"/>
      <c r="I3481" s="29"/>
      <c r="J3481" s="29"/>
      <c r="K3481" s="25"/>
      <c r="L3481" s="25"/>
      <c r="M3481" s="25"/>
      <c r="N3481" s="25"/>
      <c r="O3481" s="25"/>
      <c r="P3481" s="25"/>
      <c r="Q3481" s="28"/>
      <c r="R3481" s="29"/>
      <c r="S3481" s="27"/>
      <c r="T3481" s="27"/>
      <c r="U3481" s="28"/>
      <c r="V3481" s="26"/>
      <c r="W3481" s="26"/>
      <c r="X3481" s="26"/>
      <c r="Y3481" s="37"/>
      <c r="Z3481" s="37"/>
      <c r="AA3481" s="37"/>
      <c r="AB3481" s="30"/>
      <c r="AC3481" s="30"/>
      <c r="AD3481" s="31"/>
      <c r="AE3481" s="30"/>
      <c r="AF3481" s="30"/>
      <c r="AG3481" s="32"/>
      <c r="AH3481" s="30"/>
      <c r="AJ3481" s="30"/>
      <c r="AK3481" s="30"/>
      <c r="AL3481" s="30"/>
      <c r="AM3481" s="30"/>
      <c r="AN3481" s="30"/>
      <c r="AO3481" s="30"/>
      <c r="AP3481" s="30"/>
      <c r="AQ3481" s="30"/>
      <c r="AR3481" s="30"/>
      <c r="AS3481" s="30"/>
      <c r="AT3481" s="30"/>
      <c r="AU3481" s="121"/>
      <c r="AV3481" s="129"/>
      <c r="AW3481" s="129"/>
      <c r="AX3481" s="129"/>
    </row>
    <row r="3482" spans="1:50" x14ac:dyDescent="0.25">
      <c r="A3482" s="120"/>
      <c r="B3482" s="28"/>
      <c r="C3482" s="25"/>
      <c r="D3482" s="25"/>
      <c r="E3482" s="25"/>
      <c r="F3482" s="29"/>
      <c r="G3482" s="29"/>
      <c r="H3482" s="29"/>
      <c r="I3482" s="29"/>
      <c r="J3482" s="29"/>
      <c r="K3482" s="25"/>
      <c r="L3482" s="25"/>
      <c r="M3482" s="25"/>
      <c r="N3482" s="25"/>
      <c r="O3482" s="25"/>
      <c r="P3482" s="25"/>
      <c r="Q3482" s="28"/>
      <c r="R3482" s="29"/>
      <c r="S3482" s="27"/>
      <c r="T3482" s="27"/>
      <c r="U3482" s="28"/>
      <c r="V3482" s="26"/>
      <c r="W3482" s="26"/>
      <c r="X3482" s="26"/>
      <c r="Y3482" s="37"/>
      <c r="Z3482" s="37"/>
      <c r="AA3482" s="37"/>
      <c r="AB3482" s="30"/>
      <c r="AC3482" s="30"/>
      <c r="AD3482" s="31"/>
      <c r="AE3482" s="30"/>
      <c r="AF3482" s="30"/>
      <c r="AG3482" s="32"/>
      <c r="AH3482" s="30"/>
      <c r="AJ3482" s="30"/>
      <c r="AK3482" s="30"/>
      <c r="AL3482" s="30"/>
      <c r="AM3482" s="30"/>
      <c r="AN3482" s="30"/>
      <c r="AO3482" s="30"/>
      <c r="AP3482" s="30"/>
      <c r="AQ3482" s="30"/>
      <c r="AR3482" s="30"/>
      <c r="AS3482" s="30"/>
      <c r="AT3482" s="30"/>
      <c r="AU3482" s="121"/>
      <c r="AV3482" s="129"/>
      <c r="AW3482" s="129"/>
      <c r="AX3482" s="129"/>
    </row>
    <row r="3483" spans="1:50" x14ac:dyDescent="0.25">
      <c r="A3483" s="120"/>
      <c r="B3483" s="28"/>
      <c r="C3483" s="25"/>
      <c r="D3483" s="25"/>
      <c r="E3483" s="25"/>
      <c r="F3483" s="29"/>
      <c r="G3483" s="29"/>
      <c r="H3483" s="29"/>
      <c r="I3483" s="29"/>
      <c r="J3483" s="29"/>
      <c r="K3483" s="25"/>
      <c r="L3483" s="25"/>
      <c r="M3483" s="25"/>
      <c r="N3483" s="25"/>
      <c r="O3483" s="25"/>
      <c r="P3483" s="25"/>
      <c r="Q3483" s="28"/>
      <c r="R3483" s="29"/>
      <c r="S3483" s="27"/>
      <c r="T3483" s="27"/>
      <c r="U3483" s="28"/>
      <c r="V3483" s="26"/>
      <c r="W3483" s="26"/>
      <c r="X3483" s="26"/>
      <c r="Y3483" s="37"/>
      <c r="Z3483" s="37"/>
      <c r="AA3483" s="37"/>
      <c r="AB3483" s="30"/>
      <c r="AC3483" s="30"/>
      <c r="AD3483" s="31"/>
      <c r="AE3483" s="30"/>
      <c r="AF3483" s="30"/>
      <c r="AG3483" s="32"/>
      <c r="AH3483" s="30"/>
      <c r="AJ3483" s="30"/>
      <c r="AK3483" s="30"/>
      <c r="AL3483" s="30"/>
      <c r="AM3483" s="30"/>
      <c r="AN3483" s="30"/>
      <c r="AO3483" s="30"/>
      <c r="AP3483" s="30"/>
      <c r="AQ3483" s="30"/>
      <c r="AR3483" s="30"/>
      <c r="AS3483" s="30"/>
      <c r="AT3483" s="30"/>
      <c r="AU3483" s="121"/>
      <c r="AV3483" s="129"/>
      <c r="AW3483" s="129"/>
      <c r="AX3483" s="129"/>
    </row>
    <row r="3484" spans="1:50" x14ac:dyDescent="0.25">
      <c r="A3484" s="120"/>
      <c r="B3484" s="28"/>
      <c r="C3484" s="25"/>
      <c r="D3484" s="25"/>
      <c r="E3484" s="25"/>
      <c r="F3484" s="29"/>
      <c r="G3484" s="29"/>
      <c r="H3484" s="29"/>
      <c r="I3484" s="29"/>
      <c r="J3484" s="29"/>
      <c r="K3484" s="25"/>
      <c r="L3484" s="25"/>
      <c r="M3484" s="25"/>
      <c r="N3484" s="25"/>
      <c r="O3484" s="25"/>
      <c r="P3484" s="25"/>
      <c r="Q3484" s="28"/>
      <c r="R3484" s="29"/>
      <c r="S3484" s="27"/>
      <c r="T3484" s="27"/>
      <c r="U3484" s="28"/>
      <c r="V3484" s="26"/>
      <c r="W3484" s="26"/>
      <c r="X3484" s="26"/>
      <c r="Y3484" s="37"/>
      <c r="Z3484" s="37"/>
      <c r="AA3484" s="37"/>
      <c r="AB3484" s="30"/>
      <c r="AC3484" s="30"/>
      <c r="AD3484" s="31"/>
      <c r="AE3484" s="30"/>
      <c r="AF3484" s="30"/>
      <c r="AG3484" s="32"/>
      <c r="AH3484" s="30"/>
      <c r="AJ3484" s="30"/>
      <c r="AK3484" s="30"/>
      <c r="AL3484" s="30"/>
      <c r="AM3484" s="30"/>
      <c r="AN3484" s="30"/>
      <c r="AO3484" s="30"/>
      <c r="AP3484" s="30"/>
      <c r="AQ3484" s="30"/>
      <c r="AR3484" s="30"/>
      <c r="AS3484" s="30"/>
      <c r="AT3484" s="30"/>
      <c r="AU3484" s="121"/>
      <c r="AV3484" s="129"/>
      <c r="AW3484" s="129"/>
      <c r="AX3484" s="129"/>
    </row>
    <row r="3485" spans="1:50" x14ac:dyDescent="0.25">
      <c r="A3485" s="120"/>
      <c r="B3485" s="28"/>
      <c r="C3485" s="25"/>
      <c r="D3485" s="25"/>
      <c r="E3485" s="25"/>
      <c r="F3485" s="29"/>
      <c r="G3485" s="29"/>
      <c r="H3485" s="29"/>
      <c r="I3485" s="29"/>
      <c r="J3485" s="29"/>
      <c r="K3485" s="25"/>
      <c r="L3485" s="25"/>
      <c r="M3485" s="25"/>
      <c r="N3485" s="25"/>
      <c r="O3485" s="25"/>
      <c r="P3485" s="25"/>
      <c r="Q3485" s="28"/>
      <c r="R3485" s="29"/>
      <c r="S3485" s="27"/>
      <c r="T3485" s="27"/>
      <c r="U3485" s="28"/>
      <c r="V3485" s="26"/>
      <c r="W3485" s="26"/>
      <c r="X3485" s="26"/>
      <c r="Y3485" s="37"/>
      <c r="Z3485" s="37"/>
      <c r="AA3485" s="37"/>
      <c r="AB3485" s="30"/>
      <c r="AC3485" s="30"/>
      <c r="AD3485" s="31"/>
      <c r="AE3485" s="30"/>
      <c r="AF3485" s="30"/>
      <c r="AG3485" s="32"/>
      <c r="AH3485" s="30"/>
      <c r="AJ3485" s="30"/>
      <c r="AK3485" s="30"/>
      <c r="AL3485" s="30"/>
      <c r="AM3485" s="30"/>
      <c r="AN3485" s="30"/>
      <c r="AO3485" s="30"/>
      <c r="AP3485" s="30"/>
      <c r="AQ3485" s="30"/>
      <c r="AR3485" s="30"/>
      <c r="AS3485" s="30"/>
      <c r="AT3485" s="30"/>
      <c r="AU3485" s="121"/>
      <c r="AV3485" s="129"/>
      <c r="AW3485" s="129"/>
      <c r="AX3485" s="129"/>
    </row>
    <row r="3486" spans="1:50" x14ac:dyDescent="0.25">
      <c r="A3486" s="120"/>
      <c r="B3486" s="28"/>
      <c r="C3486" s="25"/>
      <c r="D3486" s="25"/>
      <c r="E3486" s="25"/>
      <c r="F3486" s="29"/>
      <c r="G3486" s="29"/>
      <c r="H3486" s="29"/>
      <c r="I3486" s="29"/>
      <c r="J3486" s="29"/>
      <c r="K3486" s="25"/>
      <c r="L3486" s="25"/>
      <c r="M3486" s="25"/>
      <c r="N3486" s="25"/>
      <c r="O3486" s="25"/>
      <c r="P3486" s="25"/>
      <c r="Q3486" s="28"/>
      <c r="R3486" s="29"/>
      <c r="S3486" s="27"/>
      <c r="T3486" s="27"/>
      <c r="U3486" s="28"/>
      <c r="V3486" s="26"/>
      <c r="W3486" s="26"/>
      <c r="X3486" s="26"/>
      <c r="Y3486" s="37"/>
      <c r="Z3486" s="37"/>
      <c r="AA3486" s="37"/>
      <c r="AB3486" s="30"/>
      <c r="AC3486" s="30"/>
      <c r="AD3486" s="31"/>
      <c r="AE3486" s="30"/>
      <c r="AF3486" s="30"/>
      <c r="AG3486" s="32"/>
      <c r="AH3486" s="30"/>
      <c r="AJ3486" s="30"/>
      <c r="AK3486" s="30"/>
      <c r="AL3486" s="30"/>
      <c r="AM3486" s="30"/>
      <c r="AN3486" s="30"/>
      <c r="AO3486" s="30"/>
      <c r="AP3486" s="30"/>
      <c r="AQ3486" s="30"/>
      <c r="AR3486" s="30"/>
      <c r="AS3486" s="30"/>
      <c r="AT3486" s="30"/>
      <c r="AU3486" s="121"/>
      <c r="AV3486" s="129"/>
      <c r="AW3486" s="129"/>
      <c r="AX3486" s="129"/>
    </row>
    <row r="3487" spans="1:50" x14ac:dyDescent="0.25">
      <c r="A3487" s="120"/>
      <c r="B3487" s="28"/>
      <c r="C3487" s="25"/>
      <c r="D3487" s="25"/>
      <c r="E3487" s="25"/>
      <c r="F3487" s="29"/>
      <c r="G3487" s="29"/>
      <c r="H3487" s="29"/>
      <c r="I3487" s="29"/>
      <c r="J3487" s="29"/>
      <c r="K3487" s="25"/>
      <c r="L3487" s="25"/>
      <c r="M3487" s="25"/>
      <c r="N3487" s="25"/>
      <c r="O3487" s="25"/>
      <c r="P3487" s="25"/>
      <c r="Q3487" s="28"/>
      <c r="R3487" s="29"/>
      <c r="S3487" s="27"/>
      <c r="T3487" s="27"/>
      <c r="U3487" s="28"/>
      <c r="V3487" s="26"/>
      <c r="W3487" s="26"/>
      <c r="X3487" s="26"/>
      <c r="Y3487" s="37"/>
      <c r="Z3487" s="37"/>
      <c r="AA3487" s="37"/>
      <c r="AB3487" s="30"/>
      <c r="AC3487" s="30"/>
      <c r="AD3487" s="31"/>
      <c r="AE3487" s="30"/>
      <c r="AF3487" s="30"/>
      <c r="AG3487" s="32"/>
      <c r="AH3487" s="30"/>
      <c r="AJ3487" s="30"/>
      <c r="AK3487" s="30"/>
      <c r="AL3487" s="30"/>
      <c r="AM3487" s="30"/>
      <c r="AN3487" s="30"/>
      <c r="AO3487" s="30"/>
      <c r="AP3487" s="30"/>
      <c r="AQ3487" s="30"/>
      <c r="AR3487" s="30"/>
      <c r="AS3487" s="30"/>
      <c r="AT3487" s="30"/>
      <c r="AU3487" s="121"/>
      <c r="AV3487" s="129"/>
      <c r="AW3487" s="129"/>
      <c r="AX3487" s="129"/>
    </row>
    <row r="3488" spans="1:50" x14ac:dyDescent="0.25">
      <c r="A3488" s="120"/>
      <c r="B3488" s="28"/>
      <c r="C3488" s="25"/>
      <c r="D3488" s="25"/>
      <c r="E3488" s="25"/>
      <c r="F3488" s="29"/>
      <c r="G3488" s="29"/>
      <c r="H3488" s="29"/>
      <c r="I3488" s="29"/>
      <c r="J3488" s="29"/>
      <c r="K3488" s="25"/>
      <c r="L3488" s="25"/>
      <c r="M3488" s="25"/>
      <c r="N3488" s="25"/>
      <c r="O3488" s="25"/>
      <c r="P3488" s="25"/>
      <c r="Q3488" s="28"/>
      <c r="R3488" s="29"/>
      <c r="S3488" s="27"/>
      <c r="T3488" s="27"/>
      <c r="U3488" s="28"/>
      <c r="V3488" s="26"/>
      <c r="W3488" s="26"/>
      <c r="X3488" s="26"/>
      <c r="Y3488" s="37"/>
      <c r="Z3488" s="37"/>
      <c r="AA3488" s="37"/>
      <c r="AB3488" s="30"/>
      <c r="AC3488" s="30"/>
      <c r="AD3488" s="31"/>
      <c r="AE3488" s="30"/>
      <c r="AF3488" s="30"/>
      <c r="AG3488" s="32"/>
      <c r="AH3488" s="30"/>
      <c r="AJ3488" s="30"/>
      <c r="AK3488" s="30"/>
      <c r="AL3488" s="30"/>
      <c r="AM3488" s="30"/>
      <c r="AN3488" s="30"/>
      <c r="AO3488" s="30"/>
      <c r="AP3488" s="30"/>
      <c r="AQ3488" s="30"/>
      <c r="AR3488" s="30"/>
      <c r="AS3488" s="30"/>
      <c r="AT3488" s="30"/>
      <c r="AU3488" s="121"/>
      <c r="AV3488" s="129"/>
      <c r="AW3488" s="129"/>
      <c r="AX3488" s="129"/>
    </row>
    <row r="3489" spans="1:50" x14ac:dyDescent="0.25">
      <c r="A3489" s="120"/>
      <c r="B3489" s="28"/>
      <c r="C3489" s="25"/>
      <c r="D3489" s="25"/>
      <c r="E3489" s="25"/>
      <c r="F3489" s="29"/>
      <c r="G3489" s="29"/>
      <c r="H3489" s="29"/>
      <c r="I3489" s="29"/>
      <c r="J3489" s="29"/>
      <c r="K3489" s="25"/>
      <c r="L3489" s="25"/>
      <c r="M3489" s="25"/>
      <c r="N3489" s="25"/>
      <c r="O3489" s="25"/>
      <c r="P3489" s="25"/>
      <c r="Q3489" s="28"/>
      <c r="R3489" s="29"/>
      <c r="S3489" s="27"/>
      <c r="T3489" s="27"/>
      <c r="U3489" s="28"/>
      <c r="V3489" s="26"/>
      <c r="W3489" s="26"/>
      <c r="X3489" s="26"/>
      <c r="Y3489" s="37"/>
      <c r="Z3489" s="37"/>
      <c r="AA3489" s="37"/>
      <c r="AB3489" s="30"/>
      <c r="AC3489" s="30"/>
      <c r="AD3489" s="31"/>
      <c r="AE3489" s="30"/>
      <c r="AF3489" s="30"/>
      <c r="AG3489" s="32"/>
      <c r="AH3489" s="30"/>
      <c r="AJ3489" s="30"/>
      <c r="AK3489" s="30"/>
      <c r="AL3489" s="30"/>
      <c r="AM3489" s="30"/>
      <c r="AN3489" s="30"/>
      <c r="AO3489" s="30"/>
      <c r="AP3489" s="30"/>
      <c r="AQ3489" s="30"/>
      <c r="AR3489" s="30"/>
      <c r="AS3489" s="30"/>
      <c r="AT3489" s="30"/>
      <c r="AU3489" s="121"/>
      <c r="AV3489" s="129"/>
      <c r="AW3489" s="129"/>
      <c r="AX3489" s="129"/>
    </row>
    <row r="3490" spans="1:50" x14ac:dyDescent="0.25">
      <c r="A3490" s="120"/>
      <c r="B3490" s="28"/>
      <c r="C3490" s="25"/>
      <c r="D3490" s="25"/>
      <c r="E3490" s="25"/>
      <c r="F3490" s="29"/>
      <c r="G3490" s="29"/>
      <c r="H3490" s="29"/>
      <c r="I3490" s="29"/>
      <c r="J3490" s="29"/>
      <c r="K3490" s="25"/>
      <c r="L3490" s="25"/>
      <c r="M3490" s="25"/>
      <c r="N3490" s="25"/>
      <c r="O3490" s="25"/>
      <c r="P3490" s="25"/>
      <c r="Q3490" s="28"/>
      <c r="R3490" s="29"/>
      <c r="S3490" s="27"/>
      <c r="T3490" s="27"/>
      <c r="U3490" s="28"/>
      <c r="V3490" s="26"/>
      <c r="W3490" s="26"/>
      <c r="X3490" s="26"/>
      <c r="Y3490" s="37"/>
      <c r="Z3490" s="37"/>
      <c r="AA3490" s="37"/>
      <c r="AB3490" s="30"/>
      <c r="AC3490" s="30"/>
      <c r="AD3490" s="31"/>
      <c r="AE3490" s="30"/>
      <c r="AF3490" s="30"/>
      <c r="AG3490" s="32"/>
      <c r="AH3490" s="30"/>
      <c r="AJ3490" s="30"/>
      <c r="AK3490" s="30"/>
      <c r="AL3490" s="30"/>
      <c r="AM3490" s="30"/>
      <c r="AN3490" s="30"/>
      <c r="AO3490" s="30"/>
      <c r="AP3490" s="30"/>
      <c r="AQ3490" s="30"/>
      <c r="AR3490" s="30"/>
      <c r="AS3490" s="30"/>
      <c r="AT3490" s="30"/>
      <c r="AU3490" s="121"/>
      <c r="AV3490" s="129"/>
      <c r="AW3490" s="129"/>
      <c r="AX3490" s="129"/>
    </row>
    <row r="3491" spans="1:50" x14ac:dyDescent="0.25">
      <c r="A3491" s="120"/>
      <c r="B3491" s="28"/>
      <c r="C3491" s="25"/>
      <c r="D3491" s="25"/>
      <c r="E3491" s="25"/>
      <c r="F3491" s="29"/>
      <c r="G3491" s="29"/>
      <c r="H3491" s="29"/>
      <c r="I3491" s="29"/>
      <c r="J3491" s="29"/>
      <c r="K3491" s="25"/>
      <c r="L3491" s="25"/>
      <c r="M3491" s="25"/>
      <c r="N3491" s="25"/>
      <c r="O3491" s="25"/>
      <c r="P3491" s="25"/>
      <c r="Q3491" s="28"/>
      <c r="R3491" s="29"/>
      <c r="S3491" s="27"/>
      <c r="T3491" s="27"/>
      <c r="U3491" s="28"/>
      <c r="V3491" s="26"/>
      <c r="W3491" s="26"/>
      <c r="X3491" s="26"/>
      <c r="Y3491" s="37"/>
      <c r="Z3491" s="37"/>
      <c r="AA3491" s="37"/>
      <c r="AB3491" s="30"/>
      <c r="AC3491" s="30"/>
      <c r="AD3491" s="31"/>
      <c r="AE3491" s="30"/>
      <c r="AF3491" s="30"/>
      <c r="AG3491" s="32"/>
      <c r="AH3491" s="30"/>
      <c r="AJ3491" s="30"/>
      <c r="AK3491" s="30"/>
      <c r="AL3491" s="30"/>
      <c r="AM3491" s="30"/>
      <c r="AN3491" s="30"/>
      <c r="AO3491" s="30"/>
      <c r="AP3491" s="30"/>
      <c r="AQ3491" s="30"/>
      <c r="AR3491" s="30"/>
      <c r="AS3491" s="30"/>
      <c r="AT3491" s="30"/>
      <c r="AU3491" s="121"/>
      <c r="AV3491" s="129"/>
      <c r="AW3491" s="129"/>
      <c r="AX3491" s="129"/>
    </row>
    <row r="3492" spans="1:50" x14ac:dyDescent="0.25">
      <c r="A3492" s="120"/>
      <c r="B3492" s="28"/>
      <c r="C3492" s="25"/>
      <c r="D3492" s="25"/>
      <c r="E3492" s="25"/>
      <c r="F3492" s="29"/>
      <c r="G3492" s="29"/>
      <c r="H3492" s="29"/>
      <c r="I3492" s="29"/>
      <c r="J3492" s="29"/>
      <c r="K3492" s="25"/>
      <c r="L3492" s="25"/>
      <c r="M3492" s="25"/>
      <c r="N3492" s="25"/>
      <c r="O3492" s="25"/>
      <c r="P3492" s="25"/>
      <c r="Q3492" s="28"/>
      <c r="R3492" s="29"/>
      <c r="S3492" s="27"/>
      <c r="T3492" s="27"/>
      <c r="U3492" s="28"/>
      <c r="V3492" s="26"/>
      <c r="W3492" s="26"/>
      <c r="X3492" s="26"/>
      <c r="Y3492" s="37"/>
      <c r="Z3492" s="37"/>
      <c r="AA3492" s="37"/>
      <c r="AB3492" s="30"/>
      <c r="AC3492" s="30"/>
      <c r="AD3492" s="31"/>
      <c r="AE3492" s="30"/>
      <c r="AF3492" s="30"/>
      <c r="AG3492" s="32"/>
      <c r="AH3492" s="30"/>
      <c r="AJ3492" s="30"/>
      <c r="AK3492" s="30"/>
      <c r="AL3492" s="30"/>
      <c r="AM3492" s="30"/>
      <c r="AN3492" s="30"/>
      <c r="AO3492" s="30"/>
      <c r="AP3492" s="30"/>
      <c r="AQ3492" s="30"/>
      <c r="AR3492" s="30"/>
      <c r="AS3492" s="30"/>
      <c r="AT3492" s="30"/>
      <c r="AU3492" s="121"/>
      <c r="AV3492" s="129"/>
      <c r="AW3492" s="129"/>
      <c r="AX3492" s="129"/>
    </row>
    <row r="3493" spans="1:50" x14ac:dyDescent="0.25">
      <c r="A3493" s="120"/>
      <c r="B3493" s="28"/>
      <c r="C3493" s="25"/>
      <c r="D3493" s="25"/>
      <c r="E3493" s="25"/>
      <c r="F3493" s="29"/>
      <c r="G3493" s="29"/>
      <c r="H3493" s="29"/>
      <c r="I3493" s="29"/>
      <c r="J3493" s="29"/>
      <c r="K3493" s="25"/>
      <c r="L3493" s="25"/>
      <c r="M3493" s="25"/>
      <c r="N3493" s="25"/>
      <c r="O3493" s="25"/>
      <c r="P3493" s="25"/>
      <c r="Q3493" s="28"/>
      <c r="R3493" s="29"/>
      <c r="S3493" s="27"/>
      <c r="T3493" s="27"/>
      <c r="U3493" s="28"/>
      <c r="V3493" s="26"/>
      <c r="W3493" s="26"/>
      <c r="X3493" s="26"/>
      <c r="Y3493" s="37"/>
      <c r="Z3493" s="37"/>
      <c r="AA3493" s="37"/>
      <c r="AB3493" s="30"/>
      <c r="AC3493" s="30"/>
      <c r="AD3493" s="31"/>
      <c r="AE3493" s="30"/>
      <c r="AF3493" s="30"/>
      <c r="AG3493" s="32"/>
      <c r="AH3493" s="30"/>
      <c r="AJ3493" s="30"/>
      <c r="AK3493" s="30"/>
      <c r="AL3493" s="30"/>
      <c r="AM3493" s="30"/>
      <c r="AN3493" s="30"/>
      <c r="AO3493" s="30"/>
      <c r="AP3493" s="30"/>
      <c r="AQ3493" s="30"/>
      <c r="AR3493" s="30"/>
      <c r="AS3493" s="30"/>
      <c r="AT3493" s="30"/>
      <c r="AU3493" s="121"/>
      <c r="AV3493" s="129"/>
      <c r="AW3493" s="129"/>
      <c r="AX3493" s="129"/>
    </row>
    <row r="3494" spans="1:50" x14ac:dyDescent="0.25">
      <c r="A3494" s="120"/>
      <c r="B3494" s="28"/>
      <c r="C3494" s="25"/>
      <c r="D3494" s="25"/>
      <c r="E3494" s="25"/>
      <c r="F3494" s="29"/>
      <c r="G3494" s="29"/>
      <c r="H3494" s="29"/>
      <c r="I3494" s="29"/>
      <c r="J3494" s="29"/>
      <c r="K3494" s="25"/>
      <c r="L3494" s="25"/>
      <c r="M3494" s="25"/>
      <c r="N3494" s="25"/>
      <c r="O3494" s="25"/>
      <c r="P3494" s="25"/>
      <c r="Q3494" s="28"/>
      <c r="R3494" s="29"/>
      <c r="S3494" s="27"/>
      <c r="T3494" s="27"/>
      <c r="U3494" s="28"/>
      <c r="V3494" s="26"/>
      <c r="W3494" s="26"/>
      <c r="X3494" s="26"/>
      <c r="Y3494" s="37"/>
      <c r="Z3494" s="37"/>
      <c r="AA3494" s="37"/>
      <c r="AB3494" s="30"/>
      <c r="AC3494" s="30"/>
      <c r="AD3494" s="31"/>
      <c r="AE3494" s="30"/>
      <c r="AF3494" s="30"/>
      <c r="AG3494" s="32"/>
      <c r="AH3494" s="30"/>
      <c r="AJ3494" s="30"/>
      <c r="AK3494" s="30"/>
      <c r="AL3494" s="30"/>
      <c r="AM3494" s="30"/>
      <c r="AN3494" s="30"/>
      <c r="AO3494" s="30"/>
      <c r="AP3494" s="30"/>
      <c r="AQ3494" s="30"/>
      <c r="AR3494" s="30"/>
      <c r="AS3494" s="30"/>
      <c r="AT3494" s="30"/>
      <c r="AU3494" s="121"/>
      <c r="AV3494" s="129"/>
      <c r="AW3494" s="129"/>
      <c r="AX3494" s="129"/>
    </row>
    <row r="3495" spans="1:50" x14ac:dyDescent="0.25">
      <c r="A3495" s="120"/>
      <c r="B3495" s="28"/>
      <c r="C3495" s="25"/>
      <c r="D3495" s="25"/>
      <c r="E3495" s="25"/>
      <c r="F3495" s="29"/>
      <c r="G3495" s="29"/>
      <c r="H3495" s="29"/>
      <c r="I3495" s="29"/>
      <c r="J3495" s="29"/>
      <c r="K3495" s="25"/>
      <c r="L3495" s="25"/>
      <c r="M3495" s="25"/>
      <c r="N3495" s="25"/>
      <c r="O3495" s="25"/>
      <c r="P3495" s="25"/>
      <c r="Q3495" s="28"/>
      <c r="R3495" s="29"/>
      <c r="S3495" s="27"/>
      <c r="T3495" s="27"/>
      <c r="U3495" s="28"/>
      <c r="V3495" s="26"/>
      <c r="W3495" s="26"/>
      <c r="X3495" s="26"/>
      <c r="Y3495" s="37"/>
      <c r="Z3495" s="37"/>
      <c r="AA3495" s="37"/>
      <c r="AB3495" s="30"/>
      <c r="AC3495" s="30"/>
      <c r="AD3495" s="31"/>
      <c r="AE3495" s="30"/>
      <c r="AF3495" s="30"/>
      <c r="AG3495" s="32"/>
      <c r="AH3495" s="30"/>
      <c r="AJ3495" s="30"/>
      <c r="AK3495" s="30"/>
      <c r="AL3495" s="30"/>
      <c r="AM3495" s="30"/>
      <c r="AN3495" s="30"/>
      <c r="AO3495" s="30"/>
      <c r="AP3495" s="30"/>
      <c r="AQ3495" s="30"/>
      <c r="AR3495" s="30"/>
      <c r="AS3495" s="30"/>
      <c r="AT3495" s="30"/>
      <c r="AU3495" s="121"/>
      <c r="AV3495" s="129"/>
      <c r="AW3495" s="129"/>
      <c r="AX3495" s="129"/>
    </row>
    <row r="3496" spans="1:50" x14ac:dyDescent="0.25">
      <c r="A3496" s="120"/>
      <c r="B3496" s="28"/>
      <c r="C3496" s="25"/>
      <c r="D3496" s="25"/>
      <c r="E3496" s="25"/>
      <c r="F3496" s="29"/>
      <c r="G3496" s="29"/>
      <c r="H3496" s="29"/>
      <c r="I3496" s="29"/>
      <c r="J3496" s="29"/>
      <c r="K3496" s="25"/>
      <c r="L3496" s="25"/>
      <c r="M3496" s="25"/>
      <c r="N3496" s="25"/>
      <c r="O3496" s="25"/>
      <c r="P3496" s="25"/>
      <c r="Q3496" s="28"/>
      <c r="R3496" s="29"/>
      <c r="S3496" s="27"/>
      <c r="T3496" s="27"/>
      <c r="U3496" s="28"/>
      <c r="V3496" s="26"/>
      <c r="W3496" s="26"/>
      <c r="X3496" s="26"/>
      <c r="Y3496" s="37"/>
      <c r="Z3496" s="37"/>
      <c r="AA3496" s="37"/>
      <c r="AB3496" s="30"/>
      <c r="AC3496" s="30"/>
      <c r="AD3496" s="31"/>
      <c r="AE3496" s="30"/>
      <c r="AF3496" s="30"/>
      <c r="AG3496" s="32"/>
      <c r="AH3496" s="30"/>
      <c r="AJ3496" s="30"/>
      <c r="AK3496" s="30"/>
      <c r="AL3496" s="30"/>
      <c r="AM3496" s="30"/>
      <c r="AN3496" s="30"/>
      <c r="AO3496" s="30"/>
      <c r="AP3496" s="30"/>
      <c r="AQ3496" s="30"/>
      <c r="AR3496" s="30"/>
      <c r="AS3496" s="30"/>
      <c r="AT3496" s="30"/>
      <c r="AU3496" s="121"/>
      <c r="AV3496" s="129"/>
      <c r="AW3496" s="129"/>
      <c r="AX3496" s="129"/>
    </row>
    <row r="3497" spans="1:50" x14ac:dyDescent="0.25">
      <c r="A3497" s="120"/>
      <c r="B3497" s="28"/>
      <c r="C3497" s="25"/>
      <c r="D3497" s="25"/>
      <c r="E3497" s="25"/>
      <c r="F3497" s="29"/>
      <c r="G3497" s="29"/>
      <c r="H3497" s="29"/>
      <c r="I3497" s="29"/>
      <c r="J3497" s="29"/>
      <c r="K3497" s="25"/>
      <c r="L3497" s="25"/>
      <c r="M3497" s="25"/>
      <c r="N3497" s="25"/>
      <c r="O3497" s="25"/>
      <c r="P3497" s="25"/>
      <c r="Q3497" s="28"/>
      <c r="R3497" s="29"/>
      <c r="S3497" s="27"/>
      <c r="T3497" s="27"/>
      <c r="U3497" s="28"/>
      <c r="V3497" s="26"/>
      <c r="W3497" s="26"/>
      <c r="X3497" s="26"/>
      <c r="Y3497" s="37"/>
      <c r="Z3497" s="37"/>
      <c r="AA3497" s="37"/>
      <c r="AB3497" s="30"/>
      <c r="AC3497" s="30"/>
      <c r="AD3497" s="31"/>
      <c r="AE3497" s="30"/>
      <c r="AF3497" s="30"/>
      <c r="AG3497" s="32"/>
      <c r="AH3497" s="30"/>
      <c r="AJ3497" s="30"/>
      <c r="AK3497" s="30"/>
      <c r="AL3497" s="30"/>
      <c r="AM3497" s="30"/>
      <c r="AN3497" s="30"/>
      <c r="AO3497" s="30"/>
      <c r="AP3497" s="30"/>
      <c r="AQ3497" s="30"/>
      <c r="AR3497" s="30"/>
      <c r="AS3497" s="30"/>
      <c r="AT3497" s="30"/>
      <c r="AU3497" s="121"/>
      <c r="AV3497" s="129"/>
      <c r="AW3497" s="129"/>
      <c r="AX3497" s="129"/>
    </row>
    <row r="3498" spans="1:50" x14ac:dyDescent="0.25">
      <c r="A3498" s="120"/>
      <c r="B3498" s="28"/>
      <c r="C3498" s="25"/>
      <c r="D3498" s="25"/>
      <c r="E3498" s="25"/>
      <c r="F3498" s="29"/>
      <c r="G3498" s="29"/>
      <c r="H3498" s="29"/>
      <c r="I3498" s="29"/>
      <c r="J3498" s="29"/>
      <c r="K3498" s="25"/>
      <c r="L3498" s="25"/>
      <c r="M3498" s="25"/>
      <c r="N3498" s="25"/>
      <c r="O3498" s="25"/>
      <c r="P3498" s="25"/>
      <c r="Q3498" s="28"/>
      <c r="R3498" s="29"/>
      <c r="S3498" s="27"/>
      <c r="T3498" s="27"/>
      <c r="U3498" s="28"/>
      <c r="V3498" s="26"/>
      <c r="W3498" s="26"/>
      <c r="X3498" s="26"/>
      <c r="Y3498" s="37"/>
      <c r="Z3498" s="37"/>
      <c r="AA3498" s="37"/>
      <c r="AB3498" s="30"/>
      <c r="AC3498" s="30"/>
      <c r="AD3498" s="31"/>
      <c r="AE3498" s="30"/>
      <c r="AF3498" s="30"/>
      <c r="AG3498" s="32"/>
      <c r="AH3498" s="30"/>
      <c r="AJ3498" s="30"/>
      <c r="AK3498" s="30"/>
      <c r="AL3498" s="30"/>
      <c r="AM3498" s="30"/>
      <c r="AN3498" s="30"/>
      <c r="AO3498" s="30"/>
      <c r="AP3498" s="30"/>
      <c r="AQ3498" s="30"/>
      <c r="AR3498" s="30"/>
      <c r="AS3498" s="30"/>
      <c r="AT3498" s="30"/>
      <c r="AU3498" s="121"/>
      <c r="AV3498" s="129"/>
      <c r="AW3498" s="129"/>
      <c r="AX3498" s="129"/>
    </row>
    <row r="3499" spans="1:50" x14ac:dyDescent="0.25">
      <c r="A3499" s="120"/>
      <c r="B3499" s="28"/>
      <c r="C3499" s="25"/>
      <c r="D3499" s="25"/>
      <c r="E3499" s="25"/>
      <c r="F3499" s="29"/>
      <c r="G3499" s="29"/>
      <c r="H3499" s="29"/>
      <c r="I3499" s="29"/>
      <c r="J3499" s="29"/>
      <c r="K3499" s="25"/>
      <c r="L3499" s="25"/>
      <c r="M3499" s="25"/>
      <c r="N3499" s="25"/>
      <c r="O3499" s="25"/>
      <c r="P3499" s="25"/>
      <c r="Q3499" s="28"/>
      <c r="R3499" s="29"/>
      <c r="S3499" s="27"/>
      <c r="T3499" s="27"/>
      <c r="U3499" s="28"/>
      <c r="V3499" s="26"/>
      <c r="W3499" s="26"/>
      <c r="X3499" s="26"/>
      <c r="Y3499" s="37"/>
      <c r="Z3499" s="37"/>
      <c r="AA3499" s="37"/>
      <c r="AB3499" s="30"/>
      <c r="AC3499" s="30"/>
      <c r="AD3499" s="31"/>
      <c r="AE3499" s="30"/>
      <c r="AF3499" s="30"/>
      <c r="AG3499" s="32"/>
      <c r="AH3499" s="30"/>
      <c r="AJ3499" s="30"/>
      <c r="AK3499" s="30"/>
      <c r="AL3499" s="30"/>
      <c r="AM3499" s="30"/>
      <c r="AN3499" s="30"/>
      <c r="AO3499" s="30"/>
      <c r="AP3499" s="30"/>
      <c r="AQ3499" s="30"/>
      <c r="AR3499" s="30"/>
      <c r="AS3499" s="30"/>
      <c r="AT3499" s="30"/>
      <c r="AU3499" s="121"/>
      <c r="AV3499" s="129"/>
      <c r="AW3499" s="129"/>
      <c r="AX3499" s="129"/>
    </row>
    <row r="3500" spans="1:50" x14ac:dyDescent="0.25">
      <c r="A3500" s="120"/>
      <c r="B3500" s="28"/>
      <c r="C3500" s="25"/>
      <c r="D3500" s="25"/>
      <c r="E3500" s="25"/>
      <c r="F3500" s="29"/>
      <c r="G3500" s="29"/>
      <c r="H3500" s="29"/>
      <c r="I3500" s="29"/>
      <c r="J3500" s="29"/>
      <c r="K3500" s="25"/>
      <c r="L3500" s="25"/>
      <c r="M3500" s="25"/>
      <c r="N3500" s="25"/>
      <c r="O3500" s="25"/>
      <c r="P3500" s="25"/>
      <c r="Q3500" s="28"/>
      <c r="R3500" s="29"/>
      <c r="S3500" s="27"/>
      <c r="T3500" s="27"/>
      <c r="U3500" s="28"/>
      <c r="V3500" s="26"/>
      <c r="W3500" s="26"/>
      <c r="X3500" s="26"/>
      <c r="Y3500" s="37"/>
      <c r="Z3500" s="37"/>
      <c r="AA3500" s="37"/>
      <c r="AB3500" s="30"/>
      <c r="AC3500" s="30"/>
      <c r="AD3500" s="31"/>
      <c r="AE3500" s="30"/>
      <c r="AF3500" s="30"/>
      <c r="AG3500" s="32"/>
      <c r="AH3500" s="30"/>
      <c r="AJ3500" s="30"/>
      <c r="AK3500" s="30"/>
      <c r="AL3500" s="30"/>
      <c r="AM3500" s="30"/>
      <c r="AN3500" s="30"/>
      <c r="AO3500" s="30"/>
      <c r="AP3500" s="30"/>
      <c r="AQ3500" s="30"/>
      <c r="AR3500" s="30"/>
      <c r="AS3500" s="30"/>
      <c r="AT3500" s="30"/>
      <c r="AU3500" s="121"/>
      <c r="AV3500" s="129"/>
      <c r="AW3500" s="129"/>
      <c r="AX3500" s="129"/>
    </row>
    <row r="3501" spans="1:50" x14ac:dyDescent="0.25">
      <c r="A3501" s="120"/>
      <c r="B3501" s="28"/>
      <c r="C3501" s="25"/>
      <c r="D3501" s="25"/>
      <c r="E3501" s="25"/>
      <c r="F3501" s="29"/>
      <c r="G3501" s="29"/>
      <c r="H3501" s="29"/>
      <c r="I3501" s="29"/>
      <c r="J3501" s="29"/>
      <c r="K3501" s="25"/>
      <c r="L3501" s="25"/>
      <c r="M3501" s="25"/>
      <c r="N3501" s="25"/>
      <c r="O3501" s="25"/>
      <c r="P3501" s="25"/>
      <c r="Q3501" s="28"/>
      <c r="R3501" s="29"/>
      <c r="S3501" s="27"/>
      <c r="T3501" s="27"/>
      <c r="U3501" s="28"/>
      <c r="V3501" s="26"/>
      <c r="W3501" s="26"/>
      <c r="X3501" s="26"/>
      <c r="Y3501" s="37"/>
      <c r="Z3501" s="37"/>
      <c r="AA3501" s="37"/>
      <c r="AB3501" s="30"/>
      <c r="AC3501" s="30"/>
      <c r="AD3501" s="31"/>
      <c r="AE3501" s="30"/>
      <c r="AF3501" s="30"/>
      <c r="AG3501" s="32"/>
      <c r="AH3501" s="30"/>
      <c r="AJ3501" s="30"/>
      <c r="AK3501" s="30"/>
      <c r="AL3501" s="30"/>
      <c r="AM3501" s="30"/>
      <c r="AN3501" s="30"/>
      <c r="AO3501" s="30"/>
      <c r="AP3501" s="30"/>
      <c r="AQ3501" s="30"/>
      <c r="AR3501" s="30"/>
      <c r="AS3501" s="30"/>
      <c r="AT3501" s="30"/>
      <c r="AU3501" s="121"/>
      <c r="AV3501" s="129"/>
      <c r="AW3501" s="129"/>
      <c r="AX3501" s="129"/>
    </row>
    <row r="3502" spans="1:50" x14ac:dyDescent="0.25">
      <c r="A3502" s="120"/>
      <c r="B3502" s="28"/>
      <c r="C3502" s="25"/>
      <c r="D3502" s="25"/>
      <c r="E3502" s="25"/>
      <c r="F3502" s="29"/>
      <c r="G3502" s="29"/>
      <c r="H3502" s="29"/>
      <c r="I3502" s="29"/>
      <c r="J3502" s="29"/>
      <c r="K3502" s="25"/>
      <c r="L3502" s="25"/>
      <c r="M3502" s="25"/>
      <c r="N3502" s="25"/>
      <c r="O3502" s="25"/>
      <c r="P3502" s="25"/>
      <c r="Q3502" s="28"/>
      <c r="R3502" s="29"/>
      <c r="S3502" s="27"/>
      <c r="T3502" s="27"/>
      <c r="U3502" s="28"/>
      <c r="V3502" s="26"/>
      <c r="W3502" s="26"/>
      <c r="X3502" s="26"/>
      <c r="Y3502" s="37"/>
      <c r="Z3502" s="37"/>
      <c r="AA3502" s="37"/>
      <c r="AB3502" s="30"/>
      <c r="AC3502" s="30"/>
      <c r="AD3502" s="31"/>
      <c r="AE3502" s="30"/>
      <c r="AF3502" s="30"/>
      <c r="AG3502" s="32"/>
      <c r="AH3502" s="30"/>
      <c r="AJ3502" s="30"/>
      <c r="AK3502" s="30"/>
      <c r="AL3502" s="30"/>
      <c r="AM3502" s="30"/>
      <c r="AN3502" s="30"/>
      <c r="AO3502" s="30"/>
      <c r="AP3502" s="30"/>
      <c r="AQ3502" s="30"/>
      <c r="AR3502" s="30"/>
      <c r="AS3502" s="30"/>
      <c r="AT3502" s="30"/>
      <c r="AU3502" s="121"/>
      <c r="AV3502" s="129"/>
      <c r="AW3502" s="129"/>
      <c r="AX3502" s="129"/>
    </row>
    <row r="3503" spans="1:50" x14ac:dyDescent="0.25">
      <c r="A3503" s="120"/>
      <c r="B3503" s="28"/>
      <c r="C3503" s="25"/>
      <c r="D3503" s="25"/>
      <c r="E3503" s="25"/>
      <c r="F3503" s="29"/>
      <c r="G3503" s="29"/>
      <c r="H3503" s="29"/>
      <c r="I3503" s="29"/>
      <c r="J3503" s="29"/>
      <c r="K3503" s="25"/>
      <c r="L3503" s="25"/>
      <c r="M3503" s="25"/>
      <c r="N3503" s="25"/>
      <c r="O3503" s="25"/>
      <c r="P3503" s="25"/>
      <c r="Q3503" s="28"/>
      <c r="R3503" s="29"/>
      <c r="S3503" s="27"/>
      <c r="T3503" s="27"/>
      <c r="U3503" s="28"/>
      <c r="V3503" s="26"/>
      <c r="W3503" s="26"/>
      <c r="X3503" s="26"/>
      <c r="Y3503" s="37"/>
      <c r="Z3503" s="37"/>
      <c r="AA3503" s="37"/>
      <c r="AB3503" s="30"/>
      <c r="AC3503" s="30"/>
      <c r="AD3503" s="31"/>
      <c r="AE3503" s="30"/>
      <c r="AF3503" s="30"/>
      <c r="AG3503" s="32"/>
      <c r="AH3503" s="30"/>
      <c r="AJ3503" s="30"/>
      <c r="AK3503" s="30"/>
      <c r="AL3503" s="30"/>
      <c r="AM3503" s="30"/>
      <c r="AN3503" s="30"/>
      <c r="AO3503" s="30"/>
      <c r="AP3503" s="30"/>
      <c r="AQ3503" s="30"/>
      <c r="AR3503" s="30"/>
      <c r="AS3503" s="30"/>
      <c r="AT3503" s="30"/>
      <c r="AU3503" s="121"/>
      <c r="AV3503" s="129"/>
      <c r="AW3503" s="129"/>
      <c r="AX3503" s="129"/>
    </row>
    <row r="3504" spans="1:50" x14ac:dyDescent="0.25">
      <c r="A3504" s="120"/>
      <c r="B3504" s="28"/>
      <c r="C3504" s="25"/>
      <c r="D3504" s="25"/>
      <c r="E3504" s="25"/>
      <c r="F3504" s="29"/>
      <c r="G3504" s="29"/>
      <c r="H3504" s="29"/>
      <c r="I3504" s="29"/>
      <c r="J3504" s="29"/>
      <c r="K3504" s="25"/>
      <c r="L3504" s="25"/>
      <c r="M3504" s="25"/>
      <c r="N3504" s="25"/>
      <c r="O3504" s="25"/>
      <c r="P3504" s="25"/>
      <c r="Q3504" s="28"/>
      <c r="R3504" s="29"/>
      <c r="S3504" s="27"/>
      <c r="T3504" s="27"/>
      <c r="U3504" s="28"/>
      <c r="V3504" s="26"/>
      <c r="W3504" s="26"/>
      <c r="X3504" s="26"/>
      <c r="Y3504" s="37"/>
      <c r="Z3504" s="37"/>
      <c r="AA3504" s="37"/>
      <c r="AB3504" s="30"/>
      <c r="AC3504" s="30"/>
      <c r="AD3504" s="31"/>
      <c r="AE3504" s="30"/>
      <c r="AF3504" s="30"/>
      <c r="AG3504" s="32"/>
      <c r="AH3504" s="30"/>
      <c r="AJ3504" s="30"/>
      <c r="AK3504" s="30"/>
      <c r="AL3504" s="30"/>
      <c r="AM3504" s="30"/>
      <c r="AN3504" s="30"/>
      <c r="AO3504" s="30"/>
      <c r="AP3504" s="30"/>
      <c r="AQ3504" s="30"/>
      <c r="AR3504" s="30"/>
      <c r="AS3504" s="30"/>
      <c r="AT3504" s="30"/>
      <c r="AU3504" s="121"/>
      <c r="AV3504" s="129"/>
      <c r="AW3504" s="129"/>
      <c r="AX3504" s="129"/>
    </row>
    <row r="3505" spans="1:50" x14ac:dyDescent="0.25">
      <c r="A3505" s="120"/>
      <c r="B3505" s="28"/>
      <c r="C3505" s="25"/>
      <c r="D3505" s="25"/>
      <c r="E3505" s="25"/>
      <c r="F3505" s="29"/>
      <c r="G3505" s="29"/>
      <c r="H3505" s="29"/>
      <c r="I3505" s="29"/>
      <c r="J3505" s="29"/>
      <c r="K3505" s="25"/>
      <c r="L3505" s="25"/>
      <c r="M3505" s="25"/>
      <c r="N3505" s="25"/>
      <c r="O3505" s="25"/>
      <c r="P3505" s="25"/>
      <c r="Q3505" s="28"/>
      <c r="R3505" s="29"/>
      <c r="S3505" s="27"/>
      <c r="T3505" s="27"/>
      <c r="U3505" s="28"/>
      <c r="V3505" s="26"/>
      <c r="W3505" s="26"/>
      <c r="X3505" s="26"/>
      <c r="Y3505" s="37"/>
      <c r="Z3505" s="37"/>
      <c r="AA3505" s="37"/>
      <c r="AB3505" s="30"/>
      <c r="AC3505" s="30"/>
      <c r="AD3505" s="31"/>
      <c r="AE3505" s="30"/>
      <c r="AF3505" s="30"/>
      <c r="AG3505" s="32"/>
      <c r="AH3505" s="30"/>
      <c r="AJ3505" s="30"/>
      <c r="AK3505" s="30"/>
      <c r="AL3505" s="30"/>
      <c r="AM3505" s="30"/>
      <c r="AN3505" s="30"/>
      <c r="AO3505" s="30"/>
      <c r="AP3505" s="30"/>
      <c r="AQ3505" s="30"/>
      <c r="AR3505" s="30"/>
      <c r="AS3505" s="30"/>
      <c r="AT3505" s="30"/>
      <c r="AU3505" s="121"/>
      <c r="AV3505" s="129"/>
      <c r="AW3505" s="129"/>
      <c r="AX3505" s="129"/>
    </row>
    <row r="3506" spans="1:50" x14ac:dyDescent="0.25">
      <c r="A3506" s="120"/>
      <c r="B3506" s="28"/>
      <c r="C3506" s="25"/>
      <c r="D3506" s="25"/>
      <c r="E3506" s="25"/>
      <c r="F3506" s="29"/>
      <c r="G3506" s="29"/>
      <c r="H3506" s="29"/>
      <c r="I3506" s="29"/>
      <c r="J3506" s="29"/>
      <c r="K3506" s="25"/>
      <c r="L3506" s="25"/>
      <c r="M3506" s="25"/>
      <c r="N3506" s="25"/>
      <c r="O3506" s="25"/>
      <c r="P3506" s="25"/>
      <c r="Q3506" s="28"/>
      <c r="R3506" s="29"/>
      <c r="S3506" s="27"/>
      <c r="T3506" s="27"/>
      <c r="U3506" s="28"/>
      <c r="V3506" s="26"/>
      <c r="W3506" s="26"/>
      <c r="X3506" s="26"/>
      <c r="Y3506" s="37"/>
      <c r="Z3506" s="37"/>
      <c r="AA3506" s="37"/>
      <c r="AB3506" s="30"/>
      <c r="AC3506" s="30"/>
      <c r="AD3506" s="31"/>
      <c r="AE3506" s="30"/>
      <c r="AF3506" s="30"/>
      <c r="AG3506" s="32"/>
      <c r="AH3506" s="30"/>
      <c r="AJ3506" s="30"/>
      <c r="AK3506" s="30"/>
      <c r="AL3506" s="30"/>
      <c r="AM3506" s="30"/>
      <c r="AN3506" s="30"/>
      <c r="AO3506" s="30"/>
      <c r="AP3506" s="30"/>
      <c r="AQ3506" s="30"/>
      <c r="AR3506" s="30"/>
      <c r="AS3506" s="30"/>
      <c r="AT3506" s="30"/>
      <c r="AU3506" s="121"/>
      <c r="AV3506" s="129"/>
      <c r="AW3506" s="129"/>
      <c r="AX3506" s="129"/>
    </row>
    <row r="3507" spans="1:50" x14ac:dyDescent="0.25">
      <c r="A3507" s="120"/>
      <c r="B3507" s="28"/>
      <c r="C3507" s="25"/>
      <c r="D3507" s="25"/>
      <c r="E3507" s="25"/>
      <c r="F3507" s="29"/>
      <c r="G3507" s="29"/>
      <c r="H3507" s="29"/>
      <c r="I3507" s="29"/>
      <c r="J3507" s="29"/>
      <c r="K3507" s="25"/>
      <c r="L3507" s="25"/>
      <c r="M3507" s="25"/>
      <c r="N3507" s="25"/>
      <c r="O3507" s="25"/>
      <c r="P3507" s="25"/>
      <c r="Q3507" s="28"/>
      <c r="R3507" s="29"/>
      <c r="S3507" s="27"/>
      <c r="T3507" s="27"/>
      <c r="U3507" s="28"/>
      <c r="V3507" s="26"/>
      <c r="W3507" s="26"/>
      <c r="X3507" s="26"/>
      <c r="Y3507" s="37"/>
      <c r="Z3507" s="37"/>
      <c r="AA3507" s="37"/>
      <c r="AB3507" s="30"/>
      <c r="AC3507" s="30"/>
      <c r="AD3507" s="31"/>
      <c r="AE3507" s="30"/>
      <c r="AF3507" s="30"/>
      <c r="AG3507" s="32"/>
      <c r="AH3507" s="30"/>
      <c r="AJ3507" s="30"/>
      <c r="AK3507" s="30"/>
      <c r="AL3507" s="30"/>
      <c r="AM3507" s="30"/>
      <c r="AN3507" s="30"/>
      <c r="AO3507" s="30"/>
      <c r="AP3507" s="30"/>
      <c r="AQ3507" s="30"/>
      <c r="AR3507" s="30"/>
      <c r="AS3507" s="30"/>
      <c r="AT3507" s="30"/>
      <c r="AU3507" s="121"/>
      <c r="AV3507" s="129"/>
      <c r="AW3507" s="129"/>
      <c r="AX3507" s="129"/>
    </row>
    <row r="3508" spans="1:50" x14ac:dyDescent="0.25">
      <c r="A3508" s="120"/>
      <c r="B3508" s="28"/>
      <c r="C3508" s="25"/>
      <c r="D3508" s="25"/>
      <c r="E3508" s="25"/>
      <c r="F3508" s="29"/>
      <c r="G3508" s="29"/>
      <c r="H3508" s="29"/>
      <c r="I3508" s="29"/>
      <c r="J3508" s="29"/>
      <c r="K3508" s="25"/>
      <c r="L3508" s="25"/>
      <c r="M3508" s="25"/>
      <c r="N3508" s="25"/>
      <c r="O3508" s="25"/>
      <c r="P3508" s="25"/>
      <c r="Q3508" s="28"/>
      <c r="R3508" s="29"/>
      <c r="S3508" s="27"/>
      <c r="T3508" s="27"/>
      <c r="U3508" s="28"/>
      <c r="V3508" s="26"/>
      <c r="W3508" s="26"/>
      <c r="X3508" s="26"/>
      <c r="Y3508" s="37"/>
      <c r="Z3508" s="37"/>
      <c r="AA3508" s="37"/>
      <c r="AB3508" s="30"/>
      <c r="AC3508" s="30"/>
      <c r="AD3508" s="31"/>
      <c r="AE3508" s="30"/>
      <c r="AF3508" s="30"/>
      <c r="AG3508" s="32"/>
      <c r="AH3508" s="30"/>
      <c r="AJ3508" s="30"/>
      <c r="AK3508" s="30"/>
      <c r="AL3508" s="30"/>
      <c r="AM3508" s="30"/>
      <c r="AN3508" s="30"/>
      <c r="AO3508" s="30"/>
      <c r="AP3508" s="30"/>
      <c r="AQ3508" s="30"/>
      <c r="AR3508" s="30"/>
      <c r="AS3508" s="30"/>
      <c r="AT3508" s="30"/>
      <c r="AU3508" s="121"/>
      <c r="AV3508" s="129"/>
      <c r="AW3508" s="129"/>
      <c r="AX3508" s="129"/>
    </row>
    <row r="3509" spans="1:50" x14ac:dyDescent="0.25">
      <c r="A3509" s="120"/>
      <c r="B3509" s="28"/>
      <c r="C3509" s="25"/>
      <c r="D3509" s="25"/>
      <c r="E3509" s="25"/>
      <c r="F3509" s="29"/>
      <c r="G3509" s="29"/>
      <c r="H3509" s="29"/>
      <c r="I3509" s="29"/>
      <c r="J3509" s="29"/>
      <c r="K3509" s="25"/>
      <c r="L3509" s="25"/>
      <c r="M3509" s="25"/>
      <c r="N3509" s="25"/>
      <c r="O3509" s="25"/>
      <c r="P3509" s="25"/>
      <c r="Q3509" s="28"/>
      <c r="R3509" s="29"/>
      <c r="S3509" s="27"/>
      <c r="T3509" s="27"/>
      <c r="U3509" s="28"/>
      <c r="V3509" s="26"/>
      <c r="W3509" s="26"/>
      <c r="X3509" s="26"/>
      <c r="Y3509" s="37"/>
      <c r="Z3509" s="37"/>
      <c r="AA3509" s="37"/>
      <c r="AB3509" s="30"/>
      <c r="AC3509" s="30"/>
      <c r="AD3509" s="31"/>
      <c r="AE3509" s="30"/>
      <c r="AF3509" s="30"/>
      <c r="AG3509" s="32"/>
      <c r="AH3509" s="30"/>
      <c r="AJ3509" s="30"/>
      <c r="AK3509" s="30"/>
      <c r="AL3509" s="30"/>
      <c r="AM3509" s="30"/>
      <c r="AN3509" s="30"/>
      <c r="AO3509" s="30"/>
      <c r="AP3509" s="30"/>
      <c r="AQ3509" s="30"/>
      <c r="AR3509" s="30"/>
      <c r="AS3509" s="30"/>
      <c r="AT3509" s="30"/>
      <c r="AU3509" s="121"/>
      <c r="AV3509" s="129"/>
      <c r="AW3509" s="129"/>
      <c r="AX3509" s="129"/>
    </row>
    <row r="3510" spans="1:50" x14ac:dyDescent="0.25">
      <c r="A3510" s="120"/>
      <c r="B3510" s="28"/>
      <c r="C3510" s="25"/>
      <c r="D3510" s="25"/>
      <c r="E3510" s="25"/>
      <c r="F3510" s="29"/>
      <c r="G3510" s="29"/>
      <c r="H3510" s="29"/>
      <c r="I3510" s="29"/>
      <c r="J3510" s="29"/>
      <c r="K3510" s="25"/>
      <c r="L3510" s="25"/>
      <c r="M3510" s="25"/>
      <c r="N3510" s="25"/>
      <c r="O3510" s="25"/>
      <c r="P3510" s="25"/>
      <c r="Q3510" s="28"/>
      <c r="R3510" s="29"/>
      <c r="S3510" s="27"/>
      <c r="T3510" s="27"/>
      <c r="U3510" s="28"/>
      <c r="V3510" s="26"/>
      <c r="W3510" s="26"/>
      <c r="X3510" s="26"/>
      <c r="Y3510" s="37"/>
      <c r="Z3510" s="37"/>
      <c r="AA3510" s="37"/>
      <c r="AB3510" s="30"/>
      <c r="AC3510" s="30"/>
      <c r="AD3510" s="31"/>
      <c r="AE3510" s="30"/>
      <c r="AF3510" s="30"/>
      <c r="AG3510" s="32"/>
      <c r="AH3510" s="30"/>
      <c r="AJ3510" s="30"/>
      <c r="AK3510" s="30"/>
      <c r="AL3510" s="30"/>
      <c r="AM3510" s="30"/>
      <c r="AN3510" s="30"/>
      <c r="AO3510" s="30"/>
      <c r="AP3510" s="30"/>
      <c r="AQ3510" s="30"/>
      <c r="AR3510" s="30"/>
      <c r="AS3510" s="30"/>
      <c r="AT3510" s="30"/>
      <c r="AU3510" s="121"/>
      <c r="AV3510" s="129"/>
      <c r="AW3510" s="129"/>
      <c r="AX3510" s="129"/>
    </row>
    <row r="3511" spans="1:50" x14ac:dyDescent="0.25">
      <c r="A3511" s="120"/>
      <c r="B3511" s="28"/>
      <c r="C3511" s="25"/>
      <c r="D3511" s="25"/>
      <c r="E3511" s="25"/>
      <c r="F3511" s="29"/>
      <c r="G3511" s="29"/>
      <c r="H3511" s="29"/>
      <c r="I3511" s="29"/>
      <c r="J3511" s="29"/>
      <c r="K3511" s="25"/>
      <c r="L3511" s="25"/>
      <c r="M3511" s="25"/>
      <c r="N3511" s="25"/>
      <c r="O3511" s="25"/>
      <c r="P3511" s="25"/>
      <c r="Q3511" s="28"/>
      <c r="R3511" s="29"/>
      <c r="S3511" s="27"/>
      <c r="T3511" s="27"/>
      <c r="U3511" s="28"/>
      <c r="V3511" s="26"/>
      <c r="W3511" s="26"/>
      <c r="X3511" s="26"/>
      <c r="Y3511" s="37"/>
      <c r="Z3511" s="37"/>
      <c r="AA3511" s="37"/>
      <c r="AB3511" s="30"/>
      <c r="AC3511" s="30"/>
      <c r="AD3511" s="31"/>
      <c r="AE3511" s="30"/>
      <c r="AF3511" s="30"/>
      <c r="AG3511" s="32"/>
      <c r="AH3511" s="30"/>
      <c r="AJ3511" s="30"/>
      <c r="AK3511" s="30"/>
      <c r="AL3511" s="30"/>
      <c r="AM3511" s="30"/>
      <c r="AN3511" s="30"/>
      <c r="AO3511" s="30"/>
      <c r="AP3511" s="30"/>
      <c r="AQ3511" s="30"/>
      <c r="AR3511" s="30"/>
      <c r="AS3511" s="30"/>
      <c r="AT3511" s="30"/>
      <c r="AU3511" s="121"/>
      <c r="AV3511" s="129"/>
      <c r="AW3511" s="129"/>
      <c r="AX3511" s="129"/>
    </row>
    <row r="3512" spans="1:50" x14ac:dyDescent="0.25">
      <c r="A3512" s="120"/>
      <c r="B3512" s="28"/>
      <c r="C3512" s="25"/>
      <c r="D3512" s="25"/>
      <c r="E3512" s="25"/>
      <c r="F3512" s="29"/>
      <c r="G3512" s="29"/>
      <c r="H3512" s="29"/>
      <c r="I3512" s="29"/>
      <c r="J3512" s="29"/>
      <c r="K3512" s="25"/>
      <c r="L3512" s="25"/>
      <c r="M3512" s="25"/>
      <c r="N3512" s="25"/>
      <c r="O3512" s="25"/>
      <c r="P3512" s="25"/>
      <c r="Q3512" s="28"/>
      <c r="R3512" s="29"/>
      <c r="S3512" s="27"/>
      <c r="T3512" s="27"/>
      <c r="U3512" s="28"/>
      <c r="V3512" s="26"/>
      <c r="W3512" s="26"/>
      <c r="X3512" s="26"/>
      <c r="Y3512" s="37"/>
      <c r="Z3512" s="37"/>
      <c r="AA3512" s="37"/>
      <c r="AB3512" s="30"/>
      <c r="AC3512" s="30"/>
      <c r="AD3512" s="31"/>
      <c r="AE3512" s="30"/>
      <c r="AF3512" s="30"/>
      <c r="AG3512" s="32"/>
      <c r="AH3512" s="30"/>
      <c r="AJ3512" s="30"/>
      <c r="AK3512" s="30"/>
      <c r="AL3512" s="30"/>
      <c r="AM3512" s="30"/>
      <c r="AN3512" s="30"/>
      <c r="AO3512" s="30"/>
      <c r="AP3512" s="30"/>
      <c r="AQ3512" s="30"/>
      <c r="AR3512" s="30"/>
      <c r="AS3512" s="30"/>
      <c r="AT3512" s="30"/>
      <c r="AU3512" s="121"/>
      <c r="AV3512" s="129"/>
      <c r="AW3512" s="129"/>
      <c r="AX3512" s="129"/>
    </row>
    <row r="3513" spans="1:50" x14ac:dyDescent="0.25">
      <c r="A3513" s="120"/>
      <c r="B3513" s="28"/>
      <c r="C3513" s="25"/>
      <c r="D3513" s="25"/>
      <c r="E3513" s="25"/>
      <c r="F3513" s="29"/>
      <c r="G3513" s="29"/>
      <c r="H3513" s="29"/>
      <c r="I3513" s="29"/>
      <c r="J3513" s="29"/>
      <c r="K3513" s="25"/>
      <c r="L3513" s="25"/>
      <c r="M3513" s="25"/>
      <c r="N3513" s="25"/>
      <c r="O3513" s="25"/>
      <c r="P3513" s="25"/>
      <c r="Q3513" s="28"/>
      <c r="R3513" s="29"/>
      <c r="S3513" s="27"/>
      <c r="T3513" s="27"/>
      <c r="U3513" s="28"/>
      <c r="V3513" s="26"/>
      <c r="W3513" s="26"/>
      <c r="X3513" s="26"/>
      <c r="Y3513" s="37"/>
      <c r="Z3513" s="37"/>
      <c r="AA3513" s="37"/>
      <c r="AB3513" s="30"/>
      <c r="AC3513" s="30"/>
      <c r="AD3513" s="31"/>
      <c r="AE3513" s="30"/>
      <c r="AF3513" s="30"/>
      <c r="AG3513" s="32"/>
      <c r="AH3513" s="30"/>
      <c r="AJ3513" s="30"/>
      <c r="AK3513" s="30"/>
      <c r="AL3513" s="30"/>
      <c r="AM3513" s="30"/>
      <c r="AN3513" s="30"/>
      <c r="AO3513" s="30"/>
      <c r="AP3513" s="30"/>
      <c r="AQ3513" s="30"/>
      <c r="AR3513" s="30"/>
      <c r="AS3513" s="30"/>
      <c r="AT3513" s="30"/>
      <c r="AU3513" s="121"/>
      <c r="AV3513" s="129"/>
      <c r="AW3513" s="129"/>
      <c r="AX3513" s="129"/>
    </row>
    <row r="3514" spans="1:50" x14ac:dyDescent="0.25">
      <c r="A3514" s="120"/>
      <c r="B3514" s="28"/>
      <c r="C3514" s="25"/>
      <c r="D3514" s="25"/>
      <c r="E3514" s="25"/>
      <c r="F3514" s="29"/>
      <c r="G3514" s="29"/>
      <c r="H3514" s="29"/>
      <c r="I3514" s="29"/>
      <c r="J3514" s="29"/>
      <c r="K3514" s="25"/>
      <c r="L3514" s="25"/>
      <c r="M3514" s="25"/>
      <c r="N3514" s="25"/>
      <c r="O3514" s="25"/>
      <c r="P3514" s="25"/>
      <c r="Q3514" s="28"/>
      <c r="R3514" s="29"/>
      <c r="S3514" s="27"/>
      <c r="T3514" s="27"/>
      <c r="U3514" s="28"/>
      <c r="V3514" s="26"/>
      <c r="W3514" s="26"/>
      <c r="X3514" s="26"/>
      <c r="Y3514" s="37"/>
      <c r="Z3514" s="37"/>
      <c r="AA3514" s="37"/>
      <c r="AB3514" s="30"/>
      <c r="AC3514" s="30"/>
      <c r="AD3514" s="31"/>
      <c r="AE3514" s="30"/>
      <c r="AF3514" s="30"/>
      <c r="AG3514" s="32"/>
      <c r="AH3514" s="30"/>
      <c r="AJ3514" s="30"/>
      <c r="AK3514" s="30"/>
      <c r="AL3514" s="30"/>
      <c r="AM3514" s="30"/>
      <c r="AN3514" s="30"/>
      <c r="AO3514" s="30"/>
      <c r="AP3514" s="30"/>
      <c r="AQ3514" s="30"/>
      <c r="AR3514" s="30"/>
      <c r="AS3514" s="30"/>
      <c r="AT3514" s="30"/>
      <c r="AU3514" s="121"/>
      <c r="AV3514" s="129"/>
      <c r="AW3514" s="129"/>
      <c r="AX3514" s="129"/>
    </row>
    <row r="3515" spans="1:50" x14ac:dyDescent="0.25">
      <c r="A3515" s="120"/>
      <c r="B3515" s="28"/>
      <c r="C3515" s="25"/>
      <c r="D3515" s="25"/>
      <c r="E3515" s="25"/>
      <c r="F3515" s="29"/>
      <c r="G3515" s="29"/>
      <c r="H3515" s="29"/>
      <c r="I3515" s="29"/>
      <c r="J3515" s="29"/>
      <c r="K3515" s="25"/>
      <c r="L3515" s="25"/>
      <c r="M3515" s="25"/>
      <c r="N3515" s="25"/>
      <c r="O3515" s="25"/>
      <c r="P3515" s="25"/>
      <c r="Q3515" s="28"/>
      <c r="R3515" s="29"/>
      <c r="S3515" s="27"/>
      <c r="T3515" s="27"/>
      <c r="U3515" s="28"/>
      <c r="V3515" s="26"/>
      <c r="W3515" s="26"/>
      <c r="X3515" s="26"/>
      <c r="Y3515" s="37"/>
      <c r="Z3515" s="37"/>
      <c r="AA3515" s="37"/>
      <c r="AB3515" s="30"/>
      <c r="AC3515" s="30"/>
      <c r="AD3515" s="31"/>
      <c r="AE3515" s="30"/>
      <c r="AF3515" s="30"/>
      <c r="AG3515" s="32"/>
      <c r="AH3515" s="30"/>
      <c r="AJ3515" s="30"/>
      <c r="AK3515" s="30"/>
      <c r="AL3515" s="30"/>
      <c r="AM3515" s="30"/>
      <c r="AN3515" s="30"/>
      <c r="AO3515" s="30"/>
      <c r="AP3515" s="30"/>
      <c r="AQ3515" s="30"/>
      <c r="AR3515" s="30"/>
      <c r="AS3515" s="30"/>
      <c r="AT3515" s="30"/>
      <c r="AU3515" s="121"/>
      <c r="AV3515" s="129"/>
      <c r="AW3515" s="129"/>
      <c r="AX3515" s="129"/>
    </row>
    <row r="3516" spans="1:50" x14ac:dyDescent="0.25">
      <c r="A3516" s="120"/>
      <c r="B3516" s="28"/>
      <c r="C3516" s="25"/>
      <c r="D3516" s="25"/>
      <c r="E3516" s="25"/>
      <c r="F3516" s="29"/>
      <c r="G3516" s="29"/>
      <c r="H3516" s="29"/>
      <c r="I3516" s="29"/>
      <c r="J3516" s="29"/>
      <c r="K3516" s="25"/>
      <c r="L3516" s="25"/>
      <c r="M3516" s="25"/>
      <c r="N3516" s="25"/>
      <c r="O3516" s="25"/>
      <c r="P3516" s="25"/>
      <c r="Q3516" s="28"/>
      <c r="R3516" s="29"/>
      <c r="S3516" s="27"/>
      <c r="T3516" s="27"/>
      <c r="U3516" s="28"/>
      <c r="V3516" s="26"/>
      <c r="W3516" s="26"/>
      <c r="X3516" s="26"/>
      <c r="Y3516" s="37"/>
      <c r="Z3516" s="37"/>
      <c r="AA3516" s="37"/>
      <c r="AB3516" s="30"/>
      <c r="AC3516" s="30"/>
      <c r="AD3516" s="31"/>
      <c r="AE3516" s="30"/>
      <c r="AF3516" s="30"/>
      <c r="AG3516" s="32"/>
      <c r="AH3516" s="30"/>
      <c r="AJ3516" s="30"/>
      <c r="AK3516" s="30"/>
      <c r="AL3516" s="30"/>
      <c r="AM3516" s="30"/>
      <c r="AN3516" s="30"/>
      <c r="AO3516" s="30"/>
      <c r="AP3516" s="30"/>
      <c r="AQ3516" s="30"/>
      <c r="AR3516" s="30"/>
      <c r="AS3516" s="30"/>
      <c r="AT3516" s="30"/>
      <c r="AU3516" s="121"/>
      <c r="AV3516" s="129"/>
      <c r="AW3516" s="129"/>
      <c r="AX3516" s="129"/>
    </row>
    <row r="3517" spans="1:50" x14ac:dyDescent="0.25">
      <c r="A3517" s="120"/>
      <c r="B3517" s="28"/>
      <c r="C3517" s="25"/>
      <c r="D3517" s="25"/>
      <c r="E3517" s="25"/>
      <c r="F3517" s="29"/>
      <c r="G3517" s="29"/>
      <c r="H3517" s="29"/>
      <c r="I3517" s="29"/>
      <c r="J3517" s="29"/>
      <c r="K3517" s="25"/>
      <c r="L3517" s="25"/>
      <c r="M3517" s="25"/>
      <c r="N3517" s="25"/>
      <c r="O3517" s="25"/>
      <c r="P3517" s="25"/>
      <c r="Q3517" s="28"/>
      <c r="R3517" s="29"/>
      <c r="S3517" s="27"/>
      <c r="T3517" s="27"/>
      <c r="U3517" s="28"/>
      <c r="V3517" s="26"/>
      <c r="W3517" s="26"/>
      <c r="X3517" s="26"/>
      <c r="Y3517" s="37"/>
      <c r="Z3517" s="37"/>
      <c r="AA3517" s="37"/>
      <c r="AB3517" s="30"/>
      <c r="AC3517" s="30"/>
      <c r="AD3517" s="31"/>
      <c r="AE3517" s="30"/>
      <c r="AF3517" s="30"/>
      <c r="AG3517" s="32"/>
      <c r="AH3517" s="30"/>
      <c r="AJ3517" s="30"/>
      <c r="AK3517" s="30"/>
      <c r="AL3517" s="30"/>
      <c r="AM3517" s="30"/>
      <c r="AN3517" s="30"/>
      <c r="AO3517" s="30"/>
      <c r="AP3517" s="30"/>
      <c r="AQ3517" s="30"/>
      <c r="AR3517" s="30"/>
      <c r="AS3517" s="30"/>
      <c r="AT3517" s="30"/>
      <c r="AU3517" s="121"/>
      <c r="AV3517" s="129"/>
      <c r="AW3517" s="129"/>
      <c r="AX3517" s="129"/>
    </row>
    <row r="3518" spans="1:50" x14ac:dyDescent="0.25">
      <c r="A3518" s="120"/>
      <c r="B3518" s="28"/>
      <c r="C3518" s="25"/>
      <c r="D3518" s="25"/>
      <c r="E3518" s="25"/>
      <c r="F3518" s="29"/>
      <c r="G3518" s="29"/>
      <c r="H3518" s="29"/>
      <c r="I3518" s="29"/>
      <c r="J3518" s="29"/>
      <c r="K3518" s="25"/>
      <c r="L3518" s="25"/>
      <c r="M3518" s="25"/>
      <c r="N3518" s="25"/>
      <c r="O3518" s="25"/>
      <c r="P3518" s="25"/>
      <c r="Q3518" s="28"/>
      <c r="R3518" s="29"/>
      <c r="S3518" s="27"/>
      <c r="T3518" s="27"/>
      <c r="U3518" s="28"/>
      <c r="V3518" s="26"/>
      <c r="W3518" s="26"/>
      <c r="X3518" s="26"/>
      <c r="Y3518" s="37"/>
      <c r="Z3518" s="37"/>
      <c r="AA3518" s="37"/>
      <c r="AB3518" s="30"/>
      <c r="AC3518" s="30"/>
      <c r="AD3518" s="31"/>
      <c r="AE3518" s="30"/>
      <c r="AF3518" s="30"/>
      <c r="AG3518" s="32"/>
      <c r="AH3518" s="30"/>
      <c r="AJ3518" s="30"/>
      <c r="AK3518" s="30"/>
      <c r="AL3518" s="30"/>
      <c r="AM3518" s="30"/>
      <c r="AN3518" s="30"/>
      <c r="AO3518" s="30"/>
      <c r="AP3518" s="30"/>
      <c r="AQ3518" s="30"/>
      <c r="AR3518" s="30"/>
      <c r="AS3518" s="30"/>
      <c r="AT3518" s="30"/>
      <c r="AU3518" s="121"/>
      <c r="AV3518" s="129"/>
      <c r="AW3518" s="129"/>
      <c r="AX3518" s="129"/>
    </row>
    <row r="3519" spans="1:50" x14ac:dyDescent="0.25">
      <c r="A3519" s="120"/>
      <c r="B3519" s="28"/>
      <c r="C3519" s="25"/>
      <c r="D3519" s="25"/>
      <c r="E3519" s="25"/>
      <c r="F3519" s="29"/>
      <c r="G3519" s="29"/>
      <c r="H3519" s="29"/>
      <c r="I3519" s="29"/>
      <c r="J3519" s="29"/>
      <c r="K3519" s="25"/>
      <c r="L3519" s="25"/>
      <c r="M3519" s="25"/>
      <c r="N3519" s="25"/>
      <c r="O3519" s="25"/>
      <c r="P3519" s="25"/>
      <c r="Q3519" s="28"/>
      <c r="R3519" s="29"/>
      <c r="S3519" s="27"/>
      <c r="T3519" s="27"/>
      <c r="U3519" s="28"/>
      <c r="V3519" s="26"/>
      <c r="W3519" s="26"/>
      <c r="X3519" s="26"/>
      <c r="Y3519" s="37"/>
      <c r="Z3519" s="37"/>
      <c r="AA3519" s="37"/>
      <c r="AB3519" s="30"/>
      <c r="AC3519" s="30"/>
      <c r="AD3519" s="31"/>
      <c r="AE3519" s="30"/>
      <c r="AF3519" s="30"/>
      <c r="AG3519" s="32"/>
      <c r="AH3519" s="30"/>
      <c r="AJ3519" s="30"/>
      <c r="AK3519" s="30"/>
      <c r="AL3519" s="30"/>
      <c r="AM3519" s="30"/>
      <c r="AN3519" s="30"/>
      <c r="AO3519" s="30"/>
      <c r="AP3519" s="30"/>
      <c r="AQ3519" s="30"/>
      <c r="AR3519" s="30"/>
      <c r="AS3519" s="30"/>
      <c r="AT3519" s="30"/>
      <c r="AU3519" s="121"/>
      <c r="AV3519" s="129"/>
      <c r="AW3519" s="129"/>
      <c r="AX3519" s="129"/>
    </row>
    <row r="3520" spans="1:50" x14ac:dyDescent="0.25">
      <c r="A3520" s="120"/>
      <c r="B3520" s="28"/>
      <c r="C3520" s="25"/>
      <c r="D3520" s="25"/>
      <c r="E3520" s="25"/>
      <c r="F3520" s="29"/>
      <c r="G3520" s="29"/>
      <c r="H3520" s="29"/>
      <c r="I3520" s="29"/>
      <c r="J3520" s="29"/>
      <c r="K3520" s="25"/>
      <c r="L3520" s="25"/>
      <c r="M3520" s="25"/>
      <c r="N3520" s="25"/>
      <c r="O3520" s="25"/>
      <c r="P3520" s="25"/>
      <c r="Q3520" s="28"/>
      <c r="R3520" s="29"/>
      <c r="S3520" s="27"/>
      <c r="T3520" s="27"/>
      <c r="U3520" s="28"/>
      <c r="V3520" s="26"/>
      <c r="W3520" s="26"/>
      <c r="X3520" s="26"/>
      <c r="Y3520" s="37"/>
      <c r="Z3520" s="37"/>
      <c r="AA3520" s="37"/>
      <c r="AB3520" s="30"/>
      <c r="AC3520" s="30"/>
      <c r="AD3520" s="31"/>
      <c r="AE3520" s="30"/>
      <c r="AF3520" s="30"/>
      <c r="AG3520" s="32"/>
      <c r="AH3520" s="30"/>
      <c r="AJ3520" s="30"/>
      <c r="AK3520" s="30"/>
      <c r="AL3520" s="30"/>
      <c r="AM3520" s="30"/>
      <c r="AN3520" s="30"/>
      <c r="AO3520" s="30"/>
      <c r="AP3520" s="30"/>
      <c r="AQ3520" s="30"/>
      <c r="AR3520" s="30"/>
      <c r="AS3520" s="30"/>
      <c r="AT3520" s="30"/>
      <c r="AU3520" s="121"/>
      <c r="AV3520" s="129"/>
      <c r="AW3520" s="129"/>
      <c r="AX3520" s="129"/>
    </row>
    <row r="3521" spans="1:50" x14ac:dyDescent="0.25">
      <c r="A3521" s="120"/>
      <c r="B3521" s="28"/>
      <c r="C3521" s="25"/>
      <c r="D3521" s="25"/>
      <c r="E3521" s="25"/>
      <c r="F3521" s="29"/>
      <c r="G3521" s="29"/>
      <c r="H3521" s="29"/>
      <c r="I3521" s="29"/>
      <c r="J3521" s="29"/>
      <c r="K3521" s="25"/>
      <c r="L3521" s="25"/>
      <c r="M3521" s="25"/>
      <c r="N3521" s="25"/>
      <c r="O3521" s="25"/>
      <c r="P3521" s="25"/>
      <c r="Q3521" s="28"/>
      <c r="R3521" s="29"/>
      <c r="S3521" s="27"/>
      <c r="T3521" s="27"/>
      <c r="U3521" s="28"/>
      <c r="V3521" s="26"/>
      <c r="W3521" s="26"/>
      <c r="X3521" s="26"/>
      <c r="Y3521" s="37"/>
      <c r="Z3521" s="37"/>
      <c r="AA3521" s="37"/>
      <c r="AB3521" s="30"/>
      <c r="AC3521" s="30"/>
      <c r="AD3521" s="31"/>
      <c r="AE3521" s="30"/>
      <c r="AF3521" s="30"/>
      <c r="AG3521" s="32"/>
      <c r="AH3521" s="30"/>
      <c r="AJ3521" s="30"/>
      <c r="AK3521" s="30"/>
      <c r="AL3521" s="30"/>
      <c r="AM3521" s="30"/>
      <c r="AN3521" s="30"/>
      <c r="AO3521" s="30"/>
      <c r="AP3521" s="30"/>
      <c r="AQ3521" s="30"/>
      <c r="AR3521" s="30"/>
      <c r="AS3521" s="30"/>
      <c r="AT3521" s="30"/>
      <c r="AU3521" s="121"/>
      <c r="AV3521" s="129"/>
      <c r="AW3521" s="129"/>
      <c r="AX3521" s="129"/>
    </row>
    <row r="3522" spans="1:50" x14ac:dyDescent="0.25">
      <c r="A3522" s="120"/>
      <c r="B3522" s="28"/>
      <c r="C3522" s="25"/>
      <c r="D3522" s="25"/>
      <c r="E3522" s="25"/>
      <c r="F3522" s="29"/>
      <c r="G3522" s="29"/>
      <c r="H3522" s="29"/>
      <c r="I3522" s="29"/>
      <c r="J3522" s="29"/>
      <c r="K3522" s="25"/>
      <c r="L3522" s="25"/>
      <c r="M3522" s="25"/>
      <c r="N3522" s="25"/>
      <c r="O3522" s="25"/>
      <c r="P3522" s="25"/>
      <c r="Q3522" s="28"/>
      <c r="R3522" s="29"/>
      <c r="S3522" s="27"/>
      <c r="T3522" s="27"/>
      <c r="U3522" s="28"/>
      <c r="V3522" s="26"/>
      <c r="W3522" s="26"/>
      <c r="X3522" s="26"/>
      <c r="Y3522" s="37"/>
      <c r="Z3522" s="37"/>
      <c r="AA3522" s="37"/>
      <c r="AB3522" s="30"/>
      <c r="AC3522" s="30"/>
      <c r="AD3522" s="31"/>
      <c r="AE3522" s="30"/>
      <c r="AF3522" s="30"/>
      <c r="AG3522" s="32"/>
      <c r="AH3522" s="30"/>
      <c r="AJ3522" s="30"/>
      <c r="AK3522" s="30"/>
      <c r="AL3522" s="30"/>
      <c r="AM3522" s="30"/>
      <c r="AN3522" s="30"/>
      <c r="AO3522" s="30"/>
      <c r="AP3522" s="30"/>
      <c r="AQ3522" s="30"/>
      <c r="AR3522" s="30"/>
      <c r="AS3522" s="30"/>
      <c r="AT3522" s="30"/>
      <c r="AU3522" s="121"/>
      <c r="AV3522" s="129"/>
      <c r="AW3522" s="129"/>
      <c r="AX3522" s="129"/>
    </row>
    <row r="3523" spans="1:50" x14ac:dyDescent="0.25">
      <c r="A3523" s="120"/>
      <c r="B3523" s="28"/>
      <c r="C3523" s="25"/>
      <c r="D3523" s="25"/>
      <c r="E3523" s="25"/>
      <c r="F3523" s="29"/>
      <c r="G3523" s="29"/>
      <c r="H3523" s="29"/>
      <c r="I3523" s="29"/>
      <c r="J3523" s="29"/>
      <c r="K3523" s="25"/>
      <c r="L3523" s="25"/>
      <c r="M3523" s="25"/>
      <c r="N3523" s="25"/>
      <c r="O3523" s="25"/>
      <c r="P3523" s="25"/>
      <c r="Q3523" s="28"/>
      <c r="R3523" s="29"/>
      <c r="S3523" s="27"/>
      <c r="T3523" s="27"/>
      <c r="U3523" s="28"/>
      <c r="V3523" s="26"/>
      <c r="W3523" s="26"/>
      <c r="X3523" s="26"/>
      <c r="Y3523" s="37"/>
      <c r="Z3523" s="37"/>
      <c r="AA3523" s="37"/>
      <c r="AB3523" s="30"/>
      <c r="AC3523" s="30"/>
      <c r="AD3523" s="31"/>
      <c r="AE3523" s="30"/>
      <c r="AF3523" s="30"/>
      <c r="AG3523" s="32"/>
      <c r="AH3523" s="30"/>
      <c r="AJ3523" s="30"/>
      <c r="AK3523" s="30"/>
      <c r="AL3523" s="30"/>
      <c r="AM3523" s="30"/>
      <c r="AN3523" s="30"/>
      <c r="AO3523" s="30"/>
      <c r="AP3523" s="30"/>
      <c r="AQ3523" s="30"/>
      <c r="AR3523" s="30"/>
      <c r="AS3523" s="30"/>
      <c r="AT3523" s="30"/>
      <c r="AU3523" s="121"/>
      <c r="AV3523" s="129"/>
      <c r="AW3523" s="129"/>
      <c r="AX3523" s="129"/>
    </row>
    <row r="3524" spans="1:50" x14ac:dyDescent="0.25">
      <c r="A3524" s="120"/>
      <c r="B3524" s="28"/>
      <c r="C3524" s="25"/>
      <c r="D3524" s="25"/>
      <c r="E3524" s="25"/>
      <c r="F3524" s="29"/>
      <c r="G3524" s="29"/>
      <c r="H3524" s="29"/>
      <c r="I3524" s="29"/>
      <c r="J3524" s="29"/>
      <c r="K3524" s="25"/>
      <c r="L3524" s="25"/>
      <c r="M3524" s="25"/>
      <c r="N3524" s="25"/>
      <c r="O3524" s="25"/>
      <c r="P3524" s="25"/>
      <c r="Q3524" s="28"/>
      <c r="R3524" s="29"/>
      <c r="S3524" s="27"/>
      <c r="T3524" s="27"/>
      <c r="U3524" s="28"/>
      <c r="V3524" s="26"/>
      <c r="W3524" s="26"/>
      <c r="X3524" s="26"/>
      <c r="Y3524" s="37"/>
      <c r="Z3524" s="37"/>
      <c r="AA3524" s="37"/>
      <c r="AB3524" s="30"/>
      <c r="AC3524" s="30"/>
      <c r="AD3524" s="31"/>
      <c r="AE3524" s="30"/>
      <c r="AF3524" s="30"/>
      <c r="AG3524" s="32"/>
      <c r="AH3524" s="30"/>
      <c r="AJ3524" s="30"/>
      <c r="AK3524" s="30"/>
      <c r="AL3524" s="30"/>
      <c r="AM3524" s="30"/>
      <c r="AN3524" s="30"/>
      <c r="AO3524" s="30"/>
      <c r="AP3524" s="30"/>
      <c r="AQ3524" s="30"/>
      <c r="AR3524" s="30"/>
      <c r="AS3524" s="30"/>
      <c r="AT3524" s="30"/>
      <c r="AU3524" s="121"/>
      <c r="AV3524" s="129"/>
      <c r="AW3524" s="129"/>
      <c r="AX3524" s="129"/>
    </row>
    <row r="3525" spans="1:50" x14ac:dyDescent="0.25">
      <c r="A3525" s="120"/>
      <c r="B3525" s="28"/>
      <c r="C3525" s="25"/>
      <c r="D3525" s="25"/>
      <c r="E3525" s="25"/>
      <c r="F3525" s="29"/>
      <c r="G3525" s="29"/>
      <c r="H3525" s="29"/>
      <c r="I3525" s="29"/>
      <c r="J3525" s="29"/>
      <c r="K3525" s="25"/>
      <c r="L3525" s="25"/>
      <c r="M3525" s="25"/>
      <c r="N3525" s="25"/>
      <c r="O3525" s="25"/>
      <c r="P3525" s="25"/>
      <c r="Q3525" s="28"/>
      <c r="R3525" s="29"/>
      <c r="S3525" s="27"/>
      <c r="T3525" s="27"/>
      <c r="U3525" s="28"/>
      <c r="V3525" s="26"/>
      <c r="W3525" s="26"/>
      <c r="X3525" s="26"/>
      <c r="Y3525" s="37"/>
      <c r="Z3525" s="37"/>
      <c r="AA3525" s="37"/>
      <c r="AB3525" s="30"/>
      <c r="AC3525" s="30"/>
      <c r="AD3525" s="31"/>
      <c r="AE3525" s="30"/>
      <c r="AF3525" s="30"/>
      <c r="AG3525" s="32"/>
      <c r="AH3525" s="30"/>
      <c r="AJ3525" s="30"/>
      <c r="AK3525" s="30"/>
      <c r="AL3525" s="30"/>
      <c r="AM3525" s="30"/>
      <c r="AN3525" s="30"/>
      <c r="AO3525" s="30"/>
      <c r="AP3525" s="30"/>
      <c r="AQ3525" s="30"/>
      <c r="AR3525" s="30"/>
      <c r="AS3525" s="30"/>
      <c r="AT3525" s="30"/>
      <c r="AU3525" s="121"/>
      <c r="AV3525" s="129"/>
      <c r="AW3525" s="129"/>
      <c r="AX3525" s="129"/>
    </row>
    <row r="3526" spans="1:50" x14ac:dyDescent="0.25">
      <c r="A3526" s="120"/>
      <c r="B3526" s="28"/>
      <c r="C3526" s="25"/>
      <c r="D3526" s="25"/>
      <c r="E3526" s="25"/>
      <c r="F3526" s="29"/>
      <c r="G3526" s="29"/>
      <c r="H3526" s="29"/>
      <c r="I3526" s="29"/>
      <c r="J3526" s="29"/>
      <c r="K3526" s="25"/>
      <c r="L3526" s="25"/>
      <c r="M3526" s="25"/>
      <c r="N3526" s="25"/>
      <c r="O3526" s="25"/>
      <c r="P3526" s="25"/>
      <c r="Q3526" s="28"/>
      <c r="R3526" s="29"/>
      <c r="S3526" s="27"/>
      <c r="T3526" s="27"/>
      <c r="U3526" s="28"/>
      <c r="V3526" s="26"/>
      <c r="W3526" s="26"/>
      <c r="X3526" s="26"/>
      <c r="Y3526" s="37"/>
      <c r="Z3526" s="37"/>
      <c r="AA3526" s="37"/>
      <c r="AB3526" s="30"/>
      <c r="AC3526" s="30"/>
      <c r="AD3526" s="31"/>
      <c r="AE3526" s="30"/>
      <c r="AF3526" s="30"/>
      <c r="AG3526" s="32"/>
      <c r="AH3526" s="30"/>
      <c r="AJ3526" s="30"/>
      <c r="AK3526" s="30"/>
      <c r="AL3526" s="30"/>
      <c r="AM3526" s="30"/>
      <c r="AN3526" s="30"/>
      <c r="AO3526" s="30"/>
      <c r="AP3526" s="30"/>
      <c r="AQ3526" s="30"/>
      <c r="AR3526" s="30"/>
      <c r="AS3526" s="30"/>
      <c r="AT3526" s="30"/>
      <c r="AU3526" s="121"/>
      <c r="AV3526" s="129"/>
      <c r="AW3526" s="129"/>
      <c r="AX3526" s="129"/>
    </row>
    <row r="3527" spans="1:50" x14ac:dyDescent="0.25">
      <c r="A3527" s="120"/>
      <c r="B3527" s="28"/>
      <c r="C3527" s="25"/>
      <c r="D3527" s="25"/>
      <c r="E3527" s="25"/>
      <c r="F3527" s="29"/>
      <c r="G3527" s="29"/>
      <c r="H3527" s="29"/>
      <c r="I3527" s="29"/>
      <c r="J3527" s="29"/>
      <c r="K3527" s="25"/>
      <c r="L3527" s="25"/>
      <c r="M3527" s="25"/>
      <c r="N3527" s="25"/>
      <c r="O3527" s="25"/>
      <c r="P3527" s="25"/>
      <c r="Q3527" s="28"/>
      <c r="R3527" s="29"/>
      <c r="S3527" s="27"/>
      <c r="T3527" s="27"/>
      <c r="U3527" s="28"/>
      <c r="V3527" s="26"/>
      <c r="W3527" s="26"/>
      <c r="X3527" s="26"/>
      <c r="Y3527" s="37"/>
      <c r="Z3527" s="37"/>
      <c r="AA3527" s="37"/>
      <c r="AB3527" s="30"/>
      <c r="AC3527" s="30"/>
      <c r="AD3527" s="31"/>
      <c r="AE3527" s="30"/>
      <c r="AF3527" s="30"/>
      <c r="AG3527" s="32"/>
      <c r="AH3527" s="30"/>
      <c r="AJ3527" s="30"/>
      <c r="AK3527" s="30"/>
      <c r="AL3527" s="30"/>
      <c r="AM3527" s="30"/>
      <c r="AN3527" s="30"/>
      <c r="AO3527" s="30"/>
      <c r="AP3527" s="30"/>
      <c r="AQ3527" s="30"/>
      <c r="AR3527" s="30"/>
      <c r="AS3527" s="30"/>
      <c r="AT3527" s="30"/>
      <c r="AU3527" s="121"/>
      <c r="AV3527" s="129"/>
      <c r="AW3527" s="129"/>
      <c r="AX3527" s="129"/>
    </row>
    <row r="3528" spans="1:50" x14ac:dyDescent="0.25">
      <c r="A3528" s="120"/>
      <c r="B3528" s="28"/>
      <c r="C3528" s="25"/>
      <c r="D3528" s="25"/>
      <c r="E3528" s="25"/>
      <c r="F3528" s="29"/>
      <c r="G3528" s="29"/>
      <c r="H3528" s="29"/>
      <c r="I3528" s="29"/>
      <c r="J3528" s="29"/>
      <c r="K3528" s="25"/>
      <c r="L3528" s="25"/>
      <c r="M3528" s="25"/>
      <c r="N3528" s="25"/>
      <c r="O3528" s="25"/>
      <c r="P3528" s="25"/>
      <c r="Q3528" s="28"/>
      <c r="R3528" s="29"/>
      <c r="S3528" s="27"/>
      <c r="T3528" s="27"/>
      <c r="U3528" s="28"/>
      <c r="V3528" s="26"/>
      <c r="W3528" s="26"/>
      <c r="X3528" s="26"/>
      <c r="Y3528" s="37"/>
      <c r="Z3528" s="37"/>
      <c r="AA3528" s="37"/>
      <c r="AB3528" s="30"/>
      <c r="AC3528" s="30"/>
      <c r="AD3528" s="31"/>
      <c r="AE3528" s="30"/>
      <c r="AF3528" s="30"/>
      <c r="AG3528" s="32"/>
      <c r="AH3528" s="30"/>
      <c r="AJ3528" s="30"/>
      <c r="AK3528" s="30"/>
      <c r="AL3528" s="30"/>
      <c r="AM3528" s="30"/>
      <c r="AN3528" s="30"/>
      <c r="AO3528" s="30"/>
      <c r="AP3528" s="30"/>
      <c r="AQ3528" s="30"/>
      <c r="AR3528" s="30"/>
      <c r="AS3528" s="30"/>
      <c r="AT3528" s="30"/>
      <c r="AU3528" s="121"/>
      <c r="AV3528" s="129"/>
      <c r="AW3528" s="129"/>
      <c r="AX3528" s="129"/>
    </row>
    <row r="3529" spans="1:50" x14ac:dyDescent="0.25">
      <c r="A3529" s="120"/>
      <c r="B3529" s="28"/>
      <c r="C3529" s="25"/>
      <c r="D3529" s="25"/>
      <c r="E3529" s="25"/>
      <c r="F3529" s="29"/>
      <c r="G3529" s="29"/>
      <c r="H3529" s="29"/>
      <c r="I3529" s="29"/>
      <c r="J3529" s="29"/>
      <c r="K3529" s="25"/>
      <c r="L3529" s="25"/>
      <c r="M3529" s="25"/>
      <c r="N3529" s="25"/>
      <c r="O3529" s="25"/>
      <c r="P3529" s="25"/>
      <c r="Q3529" s="28"/>
      <c r="R3529" s="29"/>
      <c r="S3529" s="27"/>
      <c r="T3529" s="27"/>
      <c r="U3529" s="28"/>
      <c r="V3529" s="26"/>
      <c r="W3529" s="26"/>
      <c r="X3529" s="26"/>
      <c r="Y3529" s="37"/>
      <c r="Z3529" s="37"/>
      <c r="AA3529" s="37"/>
      <c r="AB3529" s="30"/>
      <c r="AC3529" s="30"/>
      <c r="AD3529" s="31"/>
      <c r="AE3529" s="30"/>
      <c r="AF3529" s="30"/>
      <c r="AG3529" s="32"/>
      <c r="AH3529" s="30"/>
      <c r="AJ3529" s="30"/>
      <c r="AK3529" s="30"/>
      <c r="AL3529" s="30"/>
      <c r="AM3529" s="30"/>
      <c r="AN3529" s="30"/>
      <c r="AO3529" s="30"/>
      <c r="AP3529" s="30"/>
      <c r="AQ3529" s="30"/>
      <c r="AR3529" s="30"/>
      <c r="AS3529" s="30"/>
      <c r="AT3529" s="30"/>
      <c r="AU3529" s="121"/>
      <c r="AV3529" s="129"/>
      <c r="AW3529" s="129"/>
      <c r="AX3529" s="129"/>
    </row>
    <row r="3530" spans="1:50" x14ac:dyDescent="0.25">
      <c r="A3530" s="120"/>
      <c r="B3530" s="28"/>
      <c r="C3530" s="25"/>
      <c r="D3530" s="25"/>
      <c r="E3530" s="25"/>
      <c r="F3530" s="29"/>
      <c r="G3530" s="29"/>
      <c r="H3530" s="29"/>
      <c r="I3530" s="29"/>
      <c r="J3530" s="29"/>
      <c r="K3530" s="25"/>
      <c r="L3530" s="25"/>
      <c r="M3530" s="25"/>
      <c r="N3530" s="25"/>
      <c r="O3530" s="25"/>
      <c r="P3530" s="25"/>
      <c r="Q3530" s="28"/>
      <c r="R3530" s="29"/>
      <c r="S3530" s="27"/>
      <c r="T3530" s="27"/>
      <c r="U3530" s="28"/>
      <c r="V3530" s="26"/>
      <c r="W3530" s="26"/>
      <c r="X3530" s="26"/>
      <c r="Y3530" s="37"/>
      <c r="Z3530" s="37"/>
      <c r="AA3530" s="37"/>
      <c r="AB3530" s="30"/>
      <c r="AC3530" s="30"/>
      <c r="AD3530" s="31"/>
      <c r="AE3530" s="30"/>
      <c r="AF3530" s="30"/>
      <c r="AG3530" s="32"/>
      <c r="AH3530" s="30"/>
      <c r="AJ3530" s="30"/>
      <c r="AK3530" s="30"/>
      <c r="AL3530" s="30"/>
      <c r="AM3530" s="30"/>
      <c r="AN3530" s="30"/>
      <c r="AO3530" s="30"/>
      <c r="AP3530" s="30"/>
      <c r="AQ3530" s="30"/>
      <c r="AR3530" s="30"/>
      <c r="AS3530" s="30"/>
      <c r="AT3530" s="30"/>
      <c r="AU3530" s="121"/>
      <c r="AV3530" s="129"/>
      <c r="AW3530" s="129"/>
      <c r="AX3530" s="129"/>
    </row>
    <row r="3531" spans="1:50" x14ac:dyDescent="0.25">
      <c r="A3531" s="120"/>
      <c r="B3531" s="28"/>
      <c r="C3531" s="25"/>
      <c r="D3531" s="25"/>
      <c r="E3531" s="25"/>
      <c r="F3531" s="29"/>
      <c r="G3531" s="29"/>
      <c r="H3531" s="29"/>
      <c r="I3531" s="29"/>
      <c r="J3531" s="29"/>
      <c r="K3531" s="25"/>
      <c r="L3531" s="25"/>
      <c r="M3531" s="25"/>
      <c r="N3531" s="25"/>
      <c r="O3531" s="25"/>
      <c r="P3531" s="25"/>
      <c r="Q3531" s="28"/>
      <c r="R3531" s="29"/>
      <c r="S3531" s="27"/>
      <c r="T3531" s="27"/>
      <c r="U3531" s="28"/>
      <c r="V3531" s="26"/>
      <c r="W3531" s="26"/>
      <c r="X3531" s="26"/>
      <c r="Y3531" s="37"/>
      <c r="Z3531" s="37"/>
      <c r="AA3531" s="37"/>
      <c r="AB3531" s="30"/>
      <c r="AC3531" s="30"/>
      <c r="AD3531" s="31"/>
      <c r="AE3531" s="30"/>
      <c r="AF3531" s="30"/>
      <c r="AG3531" s="32"/>
      <c r="AH3531" s="30"/>
      <c r="AJ3531" s="30"/>
      <c r="AK3531" s="30"/>
      <c r="AL3531" s="30"/>
      <c r="AM3531" s="30"/>
      <c r="AN3531" s="30"/>
      <c r="AO3531" s="30"/>
      <c r="AP3531" s="30"/>
      <c r="AQ3531" s="30"/>
      <c r="AR3531" s="30"/>
      <c r="AS3531" s="30"/>
      <c r="AT3531" s="30"/>
      <c r="AU3531" s="121"/>
      <c r="AV3531" s="129"/>
      <c r="AW3531" s="129"/>
      <c r="AX3531" s="129"/>
    </row>
    <row r="3532" spans="1:50" x14ac:dyDescent="0.25">
      <c r="A3532" s="120"/>
      <c r="B3532" s="28"/>
      <c r="C3532" s="25"/>
      <c r="D3532" s="25"/>
      <c r="E3532" s="25"/>
      <c r="F3532" s="29"/>
      <c r="G3532" s="29"/>
      <c r="H3532" s="29"/>
      <c r="I3532" s="29"/>
      <c r="J3532" s="29"/>
      <c r="K3532" s="25"/>
      <c r="L3532" s="25"/>
      <c r="M3532" s="25"/>
      <c r="N3532" s="25"/>
      <c r="O3532" s="25"/>
      <c r="P3532" s="25"/>
      <c r="Q3532" s="28"/>
      <c r="R3532" s="29"/>
      <c r="S3532" s="27"/>
      <c r="T3532" s="27"/>
      <c r="U3532" s="28"/>
      <c r="V3532" s="26"/>
      <c r="W3532" s="26"/>
      <c r="X3532" s="26"/>
      <c r="Y3532" s="37"/>
      <c r="Z3532" s="37"/>
      <c r="AA3532" s="37"/>
      <c r="AB3532" s="30"/>
      <c r="AC3532" s="30"/>
      <c r="AD3532" s="31"/>
      <c r="AE3532" s="30"/>
      <c r="AF3532" s="30"/>
      <c r="AG3532" s="32"/>
      <c r="AH3532" s="30"/>
      <c r="AJ3532" s="30"/>
      <c r="AK3532" s="30"/>
      <c r="AL3532" s="30"/>
      <c r="AM3532" s="30"/>
      <c r="AN3532" s="30"/>
      <c r="AO3532" s="30"/>
      <c r="AP3532" s="30"/>
      <c r="AQ3532" s="30"/>
      <c r="AR3532" s="30"/>
      <c r="AS3532" s="30"/>
      <c r="AT3532" s="30"/>
      <c r="AU3532" s="121"/>
      <c r="AV3532" s="129"/>
      <c r="AW3532" s="129"/>
      <c r="AX3532" s="129"/>
    </row>
    <row r="3533" spans="1:50" x14ac:dyDescent="0.25">
      <c r="A3533" s="120"/>
      <c r="B3533" s="28"/>
      <c r="C3533" s="25"/>
      <c r="D3533" s="25"/>
      <c r="E3533" s="25"/>
      <c r="F3533" s="29"/>
      <c r="G3533" s="29"/>
      <c r="H3533" s="29"/>
      <c r="I3533" s="29"/>
      <c r="J3533" s="29"/>
      <c r="K3533" s="25"/>
      <c r="L3533" s="25"/>
      <c r="M3533" s="25"/>
      <c r="N3533" s="25"/>
      <c r="O3533" s="25"/>
      <c r="P3533" s="25"/>
      <c r="Q3533" s="28"/>
      <c r="R3533" s="29"/>
      <c r="S3533" s="27"/>
      <c r="T3533" s="27"/>
      <c r="U3533" s="28"/>
      <c r="V3533" s="26"/>
      <c r="W3533" s="26"/>
      <c r="X3533" s="26"/>
      <c r="Y3533" s="37"/>
      <c r="Z3533" s="37"/>
      <c r="AA3533" s="37"/>
      <c r="AB3533" s="30"/>
      <c r="AC3533" s="30"/>
      <c r="AD3533" s="31"/>
      <c r="AE3533" s="30"/>
      <c r="AF3533" s="30"/>
      <c r="AG3533" s="32"/>
      <c r="AH3533" s="30"/>
      <c r="AJ3533" s="30"/>
      <c r="AK3533" s="30"/>
      <c r="AL3533" s="30"/>
      <c r="AM3533" s="30"/>
      <c r="AN3533" s="30"/>
      <c r="AO3533" s="30"/>
      <c r="AP3533" s="30"/>
      <c r="AQ3533" s="30"/>
      <c r="AR3533" s="30"/>
      <c r="AS3533" s="30"/>
      <c r="AT3533" s="30"/>
      <c r="AU3533" s="121"/>
      <c r="AV3533" s="129"/>
      <c r="AW3533" s="129"/>
      <c r="AX3533" s="129"/>
    </row>
    <row r="3534" spans="1:50" x14ac:dyDescent="0.25">
      <c r="A3534" s="120"/>
      <c r="B3534" s="28"/>
      <c r="C3534" s="25"/>
      <c r="D3534" s="25"/>
      <c r="E3534" s="25"/>
      <c r="F3534" s="29"/>
      <c r="G3534" s="29"/>
      <c r="H3534" s="29"/>
      <c r="I3534" s="29"/>
      <c r="J3534" s="29"/>
      <c r="K3534" s="25"/>
      <c r="L3534" s="25"/>
      <c r="M3534" s="25"/>
      <c r="N3534" s="25"/>
      <c r="O3534" s="25"/>
      <c r="P3534" s="25"/>
      <c r="Q3534" s="28"/>
      <c r="R3534" s="29"/>
      <c r="S3534" s="27"/>
      <c r="T3534" s="27"/>
      <c r="U3534" s="28"/>
      <c r="V3534" s="26"/>
      <c r="W3534" s="26"/>
      <c r="X3534" s="26"/>
      <c r="Y3534" s="37"/>
      <c r="Z3534" s="37"/>
      <c r="AA3534" s="37"/>
      <c r="AB3534" s="30"/>
      <c r="AC3534" s="30"/>
      <c r="AD3534" s="31"/>
      <c r="AE3534" s="30"/>
      <c r="AF3534" s="30"/>
      <c r="AG3534" s="32"/>
      <c r="AH3534" s="30"/>
      <c r="AJ3534" s="30"/>
      <c r="AK3534" s="30"/>
      <c r="AL3534" s="30"/>
      <c r="AM3534" s="30"/>
      <c r="AN3534" s="30"/>
      <c r="AO3534" s="30"/>
      <c r="AP3534" s="30"/>
      <c r="AQ3534" s="30"/>
      <c r="AR3534" s="30"/>
      <c r="AS3534" s="30"/>
      <c r="AT3534" s="30"/>
      <c r="AU3534" s="121"/>
      <c r="AV3534" s="129"/>
      <c r="AW3534" s="129"/>
      <c r="AX3534" s="129"/>
    </row>
    <row r="3535" spans="1:50" x14ac:dyDescent="0.25">
      <c r="A3535" s="120"/>
      <c r="B3535" s="28"/>
      <c r="C3535" s="25"/>
      <c r="D3535" s="25"/>
      <c r="E3535" s="25"/>
      <c r="F3535" s="29"/>
      <c r="G3535" s="29"/>
      <c r="H3535" s="29"/>
      <c r="I3535" s="29"/>
      <c r="J3535" s="29"/>
      <c r="K3535" s="25"/>
      <c r="L3535" s="25"/>
      <c r="M3535" s="25"/>
      <c r="N3535" s="25"/>
      <c r="O3535" s="25"/>
      <c r="P3535" s="25"/>
      <c r="Q3535" s="28"/>
      <c r="R3535" s="29"/>
      <c r="S3535" s="27"/>
      <c r="T3535" s="27"/>
      <c r="U3535" s="28"/>
      <c r="V3535" s="26"/>
      <c r="W3535" s="26"/>
      <c r="X3535" s="26"/>
      <c r="Y3535" s="37"/>
      <c r="Z3535" s="37"/>
      <c r="AA3535" s="37"/>
      <c r="AB3535" s="30"/>
      <c r="AC3535" s="30"/>
      <c r="AD3535" s="31"/>
      <c r="AE3535" s="30"/>
      <c r="AF3535" s="30"/>
      <c r="AG3535" s="32"/>
      <c r="AH3535" s="30"/>
      <c r="AJ3535" s="30"/>
      <c r="AK3535" s="30"/>
      <c r="AL3535" s="30"/>
      <c r="AM3535" s="30"/>
      <c r="AN3535" s="30"/>
      <c r="AO3535" s="30"/>
      <c r="AP3535" s="30"/>
      <c r="AQ3535" s="30"/>
      <c r="AR3535" s="30"/>
      <c r="AS3535" s="30"/>
      <c r="AT3535" s="30"/>
      <c r="AU3535" s="121"/>
      <c r="AV3535" s="129"/>
      <c r="AW3535" s="129"/>
      <c r="AX3535" s="129"/>
    </row>
    <row r="3536" spans="1:50" x14ac:dyDescent="0.25">
      <c r="A3536" s="120"/>
      <c r="B3536" s="28"/>
      <c r="C3536" s="25"/>
      <c r="D3536" s="25"/>
      <c r="E3536" s="25"/>
      <c r="F3536" s="29"/>
      <c r="G3536" s="29"/>
      <c r="H3536" s="29"/>
      <c r="I3536" s="29"/>
      <c r="J3536" s="29"/>
      <c r="K3536" s="25"/>
      <c r="L3536" s="25"/>
      <c r="M3536" s="25"/>
      <c r="N3536" s="25"/>
      <c r="O3536" s="25"/>
      <c r="P3536" s="25"/>
      <c r="Q3536" s="28"/>
      <c r="R3536" s="29"/>
      <c r="S3536" s="27"/>
      <c r="T3536" s="27"/>
      <c r="U3536" s="28"/>
      <c r="V3536" s="26"/>
      <c r="W3536" s="26"/>
      <c r="X3536" s="26"/>
      <c r="Y3536" s="37"/>
      <c r="Z3536" s="37"/>
      <c r="AA3536" s="37"/>
      <c r="AB3536" s="30"/>
      <c r="AC3536" s="30"/>
      <c r="AD3536" s="31"/>
      <c r="AE3536" s="30"/>
      <c r="AF3536" s="30"/>
      <c r="AG3536" s="32"/>
      <c r="AH3536" s="30"/>
      <c r="AJ3536" s="30"/>
      <c r="AK3536" s="30"/>
      <c r="AL3536" s="30"/>
      <c r="AM3536" s="30"/>
      <c r="AN3536" s="30"/>
      <c r="AO3536" s="30"/>
      <c r="AP3536" s="30"/>
      <c r="AQ3536" s="30"/>
      <c r="AR3536" s="30"/>
      <c r="AS3536" s="30"/>
      <c r="AT3536" s="30"/>
      <c r="AU3536" s="121"/>
      <c r="AV3536" s="129"/>
      <c r="AW3536" s="129"/>
      <c r="AX3536" s="129"/>
    </row>
    <row r="3537" spans="1:50" x14ac:dyDescent="0.25">
      <c r="A3537" s="120"/>
      <c r="B3537" s="28"/>
      <c r="C3537" s="25"/>
      <c r="D3537" s="25"/>
      <c r="E3537" s="25"/>
      <c r="F3537" s="29"/>
      <c r="G3537" s="29"/>
      <c r="H3537" s="29"/>
      <c r="I3537" s="29"/>
      <c r="J3537" s="29"/>
      <c r="K3537" s="25"/>
      <c r="L3537" s="25"/>
      <c r="M3537" s="25"/>
      <c r="N3537" s="25"/>
      <c r="O3537" s="25"/>
      <c r="P3537" s="25"/>
      <c r="Q3537" s="28"/>
      <c r="R3537" s="29"/>
      <c r="S3537" s="27"/>
      <c r="T3537" s="27"/>
      <c r="U3537" s="28"/>
      <c r="V3537" s="26"/>
      <c r="W3537" s="26"/>
      <c r="X3537" s="26"/>
      <c r="Y3537" s="37"/>
      <c r="Z3537" s="37"/>
      <c r="AA3537" s="37"/>
      <c r="AB3537" s="30"/>
      <c r="AC3537" s="30"/>
      <c r="AD3537" s="31"/>
      <c r="AE3537" s="30"/>
      <c r="AF3537" s="30"/>
      <c r="AG3537" s="32"/>
      <c r="AH3537" s="30"/>
      <c r="AJ3537" s="30"/>
      <c r="AK3537" s="30"/>
      <c r="AL3537" s="30"/>
      <c r="AM3537" s="30"/>
      <c r="AN3537" s="30"/>
      <c r="AO3537" s="30"/>
      <c r="AP3537" s="30"/>
      <c r="AQ3537" s="30"/>
      <c r="AR3537" s="30"/>
      <c r="AS3537" s="30"/>
      <c r="AT3537" s="30"/>
      <c r="AU3537" s="121"/>
      <c r="AV3537" s="129"/>
      <c r="AW3537" s="129"/>
      <c r="AX3537" s="129"/>
    </row>
    <row r="3538" spans="1:50" x14ac:dyDescent="0.25">
      <c r="A3538" s="120"/>
      <c r="B3538" s="28"/>
      <c r="C3538" s="25"/>
      <c r="D3538" s="25"/>
      <c r="E3538" s="25"/>
      <c r="F3538" s="29"/>
      <c r="G3538" s="29"/>
      <c r="H3538" s="29"/>
      <c r="I3538" s="29"/>
      <c r="J3538" s="29"/>
      <c r="K3538" s="25"/>
      <c r="L3538" s="25"/>
      <c r="M3538" s="25"/>
      <c r="N3538" s="25"/>
      <c r="O3538" s="25"/>
      <c r="P3538" s="25"/>
      <c r="Q3538" s="28"/>
      <c r="R3538" s="29"/>
      <c r="S3538" s="27"/>
      <c r="T3538" s="27"/>
      <c r="U3538" s="28"/>
      <c r="V3538" s="26"/>
      <c r="W3538" s="26"/>
      <c r="X3538" s="26"/>
      <c r="Y3538" s="37"/>
      <c r="Z3538" s="37"/>
      <c r="AA3538" s="37"/>
      <c r="AB3538" s="30"/>
      <c r="AC3538" s="30"/>
      <c r="AD3538" s="31"/>
      <c r="AE3538" s="30"/>
      <c r="AF3538" s="30"/>
      <c r="AG3538" s="32"/>
      <c r="AH3538" s="30"/>
      <c r="AJ3538" s="30"/>
      <c r="AK3538" s="30"/>
      <c r="AL3538" s="30"/>
      <c r="AM3538" s="30"/>
      <c r="AN3538" s="30"/>
      <c r="AO3538" s="30"/>
      <c r="AP3538" s="30"/>
      <c r="AQ3538" s="30"/>
      <c r="AR3538" s="30"/>
      <c r="AS3538" s="30"/>
      <c r="AT3538" s="30"/>
      <c r="AU3538" s="121"/>
      <c r="AV3538" s="129"/>
      <c r="AW3538" s="129"/>
      <c r="AX3538" s="129"/>
    </row>
    <row r="3539" spans="1:50" x14ac:dyDescent="0.25">
      <c r="A3539" s="120"/>
      <c r="B3539" s="28"/>
      <c r="C3539" s="25"/>
      <c r="D3539" s="25"/>
      <c r="E3539" s="25"/>
      <c r="F3539" s="29"/>
      <c r="G3539" s="29"/>
      <c r="H3539" s="29"/>
      <c r="I3539" s="29"/>
      <c r="J3539" s="29"/>
      <c r="K3539" s="25"/>
      <c r="L3539" s="25"/>
      <c r="M3539" s="25"/>
      <c r="N3539" s="25"/>
      <c r="O3539" s="25"/>
      <c r="P3539" s="25"/>
      <c r="Q3539" s="28"/>
      <c r="R3539" s="29"/>
      <c r="S3539" s="27"/>
      <c r="T3539" s="27"/>
      <c r="U3539" s="28"/>
      <c r="V3539" s="26"/>
      <c r="W3539" s="26"/>
      <c r="X3539" s="26"/>
      <c r="Y3539" s="37"/>
      <c r="Z3539" s="37"/>
      <c r="AA3539" s="37"/>
      <c r="AB3539" s="30"/>
      <c r="AC3539" s="30"/>
      <c r="AD3539" s="31"/>
      <c r="AE3539" s="30"/>
      <c r="AF3539" s="30"/>
      <c r="AG3539" s="32"/>
      <c r="AH3539" s="30"/>
      <c r="AJ3539" s="30"/>
      <c r="AK3539" s="30"/>
      <c r="AL3539" s="30"/>
      <c r="AM3539" s="30"/>
      <c r="AN3539" s="30"/>
      <c r="AO3539" s="30"/>
      <c r="AP3539" s="30"/>
      <c r="AQ3539" s="30"/>
      <c r="AR3539" s="30"/>
      <c r="AS3539" s="30"/>
      <c r="AT3539" s="30"/>
      <c r="AU3539" s="121"/>
      <c r="AV3539" s="129"/>
      <c r="AW3539" s="129"/>
      <c r="AX3539" s="129"/>
    </row>
    <row r="3540" spans="1:50" x14ac:dyDescent="0.25">
      <c r="A3540" s="120"/>
      <c r="B3540" s="28"/>
      <c r="C3540" s="25"/>
      <c r="D3540" s="25"/>
      <c r="E3540" s="25"/>
      <c r="F3540" s="29"/>
      <c r="G3540" s="29"/>
      <c r="H3540" s="29"/>
      <c r="I3540" s="29"/>
      <c r="J3540" s="29"/>
      <c r="K3540" s="25"/>
      <c r="L3540" s="25"/>
      <c r="M3540" s="25"/>
      <c r="N3540" s="25"/>
      <c r="O3540" s="25"/>
      <c r="P3540" s="25"/>
      <c r="Q3540" s="28"/>
      <c r="R3540" s="29"/>
      <c r="S3540" s="27"/>
      <c r="T3540" s="27"/>
      <c r="U3540" s="28"/>
      <c r="V3540" s="26"/>
      <c r="W3540" s="26"/>
      <c r="X3540" s="26"/>
      <c r="Y3540" s="37"/>
      <c r="Z3540" s="37"/>
      <c r="AA3540" s="37"/>
      <c r="AB3540" s="30"/>
      <c r="AC3540" s="30"/>
      <c r="AD3540" s="31"/>
      <c r="AE3540" s="30"/>
      <c r="AF3540" s="30"/>
      <c r="AG3540" s="32"/>
      <c r="AH3540" s="30"/>
      <c r="AJ3540" s="30"/>
      <c r="AK3540" s="30"/>
      <c r="AL3540" s="30"/>
      <c r="AM3540" s="30"/>
      <c r="AN3540" s="30"/>
      <c r="AO3540" s="30"/>
      <c r="AP3540" s="30"/>
      <c r="AQ3540" s="30"/>
      <c r="AR3540" s="30"/>
      <c r="AS3540" s="30"/>
      <c r="AT3540" s="30"/>
      <c r="AU3540" s="121"/>
      <c r="AV3540" s="129"/>
      <c r="AW3540" s="129"/>
      <c r="AX3540" s="129"/>
    </row>
    <row r="3541" spans="1:50" x14ac:dyDescent="0.25">
      <c r="A3541" s="120"/>
      <c r="B3541" s="28"/>
      <c r="C3541" s="25"/>
      <c r="D3541" s="25"/>
      <c r="E3541" s="25"/>
      <c r="F3541" s="29"/>
      <c r="G3541" s="29"/>
      <c r="H3541" s="29"/>
      <c r="I3541" s="29"/>
      <c r="J3541" s="29"/>
      <c r="K3541" s="25"/>
      <c r="L3541" s="25"/>
      <c r="M3541" s="25"/>
      <c r="N3541" s="25"/>
      <c r="O3541" s="25"/>
      <c r="P3541" s="25"/>
      <c r="Q3541" s="28"/>
      <c r="R3541" s="29"/>
      <c r="S3541" s="27"/>
      <c r="T3541" s="27"/>
      <c r="U3541" s="28"/>
      <c r="V3541" s="26"/>
      <c r="W3541" s="26"/>
      <c r="X3541" s="26"/>
      <c r="Y3541" s="37"/>
      <c r="Z3541" s="37"/>
      <c r="AA3541" s="37"/>
      <c r="AB3541" s="30"/>
      <c r="AC3541" s="30"/>
      <c r="AD3541" s="31"/>
      <c r="AE3541" s="30"/>
      <c r="AF3541" s="30"/>
      <c r="AG3541" s="32"/>
      <c r="AH3541" s="30"/>
      <c r="AJ3541" s="30"/>
      <c r="AK3541" s="30"/>
      <c r="AL3541" s="30"/>
      <c r="AM3541" s="30"/>
      <c r="AN3541" s="30"/>
      <c r="AO3541" s="30"/>
      <c r="AP3541" s="30"/>
      <c r="AQ3541" s="30"/>
      <c r="AR3541" s="30"/>
      <c r="AS3541" s="30"/>
      <c r="AT3541" s="30"/>
      <c r="AU3541" s="121"/>
      <c r="AV3541" s="129"/>
      <c r="AW3541" s="129"/>
      <c r="AX3541" s="129"/>
    </row>
    <row r="3542" spans="1:50" x14ac:dyDescent="0.25">
      <c r="A3542" s="120"/>
      <c r="B3542" s="28"/>
      <c r="C3542" s="25"/>
      <c r="D3542" s="25"/>
      <c r="E3542" s="25"/>
      <c r="F3542" s="29"/>
      <c r="G3542" s="29"/>
      <c r="H3542" s="29"/>
      <c r="I3542" s="29"/>
      <c r="J3542" s="29"/>
      <c r="K3542" s="25"/>
      <c r="L3542" s="25"/>
      <c r="M3542" s="25"/>
      <c r="N3542" s="25"/>
      <c r="O3542" s="25"/>
      <c r="P3542" s="25"/>
      <c r="Q3542" s="28"/>
      <c r="R3542" s="29"/>
      <c r="S3542" s="27"/>
      <c r="T3542" s="27"/>
      <c r="U3542" s="28"/>
      <c r="V3542" s="26"/>
      <c r="W3542" s="26"/>
      <c r="X3542" s="26"/>
      <c r="Y3542" s="37"/>
      <c r="Z3542" s="37"/>
      <c r="AA3542" s="37"/>
      <c r="AB3542" s="30"/>
      <c r="AC3542" s="30"/>
      <c r="AD3542" s="31"/>
      <c r="AE3542" s="30"/>
      <c r="AF3542" s="30"/>
      <c r="AG3542" s="32"/>
      <c r="AH3542" s="30"/>
      <c r="AJ3542" s="30"/>
      <c r="AK3542" s="30"/>
      <c r="AL3542" s="30"/>
      <c r="AM3542" s="30"/>
      <c r="AN3542" s="30"/>
      <c r="AO3542" s="30"/>
      <c r="AP3542" s="30"/>
      <c r="AQ3542" s="30"/>
      <c r="AR3542" s="30"/>
      <c r="AS3542" s="30"/>
      <c r="AT3542" s="30"/>
      <c r="AU3542" s="121"/>
      <c r="AV3542" s="129"/>
      <c r="AW3542" s="129"/>
      <c r="AX3542" s="129"/>
    </row>
    <row r="3543" spans="1:50" x14ac:dyDescent="0.25">
      <c r="A3543" s="120"/>
      <c r="B3543" s="28"/>
      <c r="C3543" s="25"/>
      <c r="D3543" s="25"/>
      <c r="E3543" s="25"/>
      <c r="F3543" s="29"/>
      <c r="G3543" s="29"/>
      <c r="H3543" s="29"/>
      <c r="I3543" s="29"/>
      <c r="J3543" s="29"/>
      <c r="K3543" s="25"/>
      <c r="L3543" s="25"/>
      <c r="M3543" s="25"/>
      <c r="N3543" s="25"/>
      <c r="O3543" s="25"/>
      <c r="P3543" s="25"/>
      <c r="Q3543" s="28"/>
      <c r="R3543" s="29"/>
      <c r="S3543" s="27"/>
      <c r="T3543" s="27"/>
      <c r="U3543" s="28"/>
      <c r="V3543" s="26"/>
      <c r="W3543" s="26"/>
      <c r="X3543" s="26"/>
      <c r="Y3543" s="37"/>
      <c r="Z3543" s="37"/>
      <c r="AA3543" s="37"/>
      <c r="AB3543" s="30"/>
      <c r="AC3543" s="30"/>
      <c r="AD3543" s="31"/>
      <c r="AE3543" s="30"/>
      <c r="AF3543" s="30"/>
      <c r="AG3543" s="32"/>
      <c r="AH3543" s="30"/>
      <c r="AJ3543" s="30"/>
      <c r="AK3543" s="30"/>
      <c r="AL3543" s="30"/>
      <c r="AM3543" s="30"/>
      <c r="AN3543" s="30"/>
      <c r="AO3543" s="30"/>
      <c r="AP3543" s="30"/>
      <c r="AQ3543" s="30"/>
      <c r="AR3543" s="30"/>
      <c r="AS3543" s="30"/>
      <c r="AT3543" s="30"/>
      <c r="AU3543" s="121"/>
      <c r="AV3543" s="129"/>
      <c r="AW3543" s="129"/>
      <c r="AX3543" s="129"/>
    </row>
    <row r="3544" spans="1:50" x14ac:dyDescent="0.25">
      <c r="A3544" s="120"/>
      <c r="B3544" s="28"/>
      <c r="C3544" s="25"/>
      <c r="D3544" s="25"/>
      <c r="E3544" s="25"/>
      <c r="F3544" s="29"/>
      <c r="G3544" s="29"/>
      <c r="H3544" s="29"/>
      <c r="I3544" s="29"/>
      <c r="J3544" s="29"/>
      <c r="K3544" s="25"/>
      <c r="L3544" s="25"/>
      <c r="M3544" s="25"/>
      <c r="N3544" s="25"/>
      <c r="O3544" s="25"/>
      <c r="P3544" s="25"/>
      <c r="Q3544" s="28"/>
      <c r="R3544" s="29"/>
      <c r="S3544" s="27"/>
      <c r="T3544" s="27"/>
      <c r="U3544" s="28"/>
      <c r="V3544" s="26"/>
      <c r="W3544" s="26"/>
      <c r="X3544" s="26"/>
      <c r="Y3544" s="37"/>
      <c r="Z3544" s="37"/>
      <c r="AA3544" s="37"/>
      <c r="AB3544" s="30"/>
      <c r="AC3544" s="30"/>
      <c r="AD3544" s="31"/>
      <c r="AE3544" s="30"/>
      <c r="AF3544" s="30"/>
      <c r="AG3544" s="32"/>
      <c r="AH3544" s="30"/>
      <c r="AJ3544" s="30"/>
      <c r="AK3544" s="30"/>
      <c r="AL3544" s="30"/>
      <c r="AM3544" s="30"/>
      <c r="AN3544" s="30"/>
      <c r="AO3544" s="30"/>
      <c r="AP3544" s="30"/>
      <c r="AQ3544" s="30"/>
      <c r="AR3544" s="30"/>
      <c r="AS3544" s="30"/>
      <c r="AT3544" s="30"/>
      <c r="AU3544" s="121"/>
      <c r="AV3544" s="129"/>
      <c r="AW3544" s="129"/>
      <c r="AX3544" s="129"/>
    </row>
    <row r="3545" spans="1:50" x14ac:dyDescent="0.25">
      <c r="A3545" s="120"/>
      <c r="B3545" s="28"/>
      <c r="C3545" s="25"/>
      <c r="D3545" s="25"/>
      <c r="E3545" s="25"/>
      <c r="F3545" s="29"/>
      <c r="G3545" s="29"/>
      <c r="H3545" s="29"/>
      <c r="I3545" s="29"/>
      <c r="J3545" s="29"/>
      <c r="K3545" s="25"/>
      <c r="L3545" s="25"/>
      <c r="M3545" s="25"/>
      <c r="N3545" s="25"/>
      <c r="O3545" s="25"/>
      <c r="P3545" s="25"/>
      <c r="Q3545" s="28"/>
      <c r="R3545" s="29"/>
      <c r="S3545" s="27"/>
      <c r="T3545" s="27"/>
      <c r="U3545" s="28"/>
      <c r="V3545" s="26"/>
      <c r="W3545" s="26"/>
      <c r="X3545" s="26"/>
      <c r="Y3545" s="37"/>
      <c r="Z3545" s="37"/>
      <c r="AA3545" s="37"/>
      <c r="AB3545" s="30"/>
      <c r="AC3545" s="30"/>
      <c r="AD3545" s="31"/>
      <c r="AE3545" s="30"/>
      <c r="AF3545" s="30"/>
      <c r="AG3545" s="32"/>
      <c r="AH3545" s="30"/>
      <c r="AJ3545" s="30"/>
      <c r="AK3545" s="30"/>
      <c r="AL3545" s="30"/>
      <c r="AM3545" s="30"/>
      <c r="AN3545" s="30"/>
      <c r="AO3545" s="30"/>
      <c r="AP3545" s="30"/>
      <c r="AQ3545" s="30"/>
      <c r="AR3545" s="30"/>
      <c r="AS3545" s="30"/>
      <c r="AT3545" s="30"/>
      <c r="AU3545" s="121"/>
      <c r="AV3545" s="129"/>
      <c r="AW3545" s="129"/>
      <c r="AX3545" s="129"/>
    </row>
    <row r="3546" spans="1:50" x14ac:dyDescent="0.25">
      <c r="A3546" s="120"/>
      <c r="B3546" s="28"/>
      <c r="C3546" s="25"/>
      <c r="D3546" s="25"/>
      <c r="E3546" s="25"/>
      <c r="F3546" s="29"/>
      <c r="G3546" s="29"/>
      <c r="H3546" s="29"/>
      <c r="I3546" s="29"/>
      <c r="J3546" s="29"/>
      <c r="K3546" s="25"/>
      <c r="L3546" s="25"/>
      <c r="M3546" s="25"/>
      <c r="N3546" s="25"/>
      <c r="O3546" s="25"/>
      <c r="P3546" s="25"/>
      <c r="Q3546" s="28"/>
      <c r="R3546" s="29"/>
      <c r="S3546" s="27"/>
      <c r="T3546" s="27"/>
      <c r="U3546" s="28"/>
      <c r="V3546" s="26"/>
      <c r="W3546" s="26"/>
      <c r="X3546" s="26"/>
      <c r="Y3546" s="37"/>
      <c r="Z3546" s="37"/>
      <c r="AA3546" s="37"/>
      <c r="AB3546" s="30"/>
      <c r="AC3546" s="30"/>
      <c r="AD3546" s="31"/>
      <c r="AE3546" s="30"/>
      <c r="AF3546" s="30"/>
      <c r="AG3546" s="32"/>
      <c r="AH3546" s="30"/>
      <c r="AJ3546" s="30"/>
      <c r="AK3546" s="30"/>
      <c r="AL3546" s="30"/>
      <c r="AM3546" s="30"/>
      <c r="AN3546" s="30"/>
      <c r="AO3546" s="30"/>
      <c r="AP3546" s="30"/>
      <c r="AQ3546" s="30"/>
      <c r="AR3546" s="30"/>
      <c r="AS3546" s="30"/>
      <c r="AT3546" s="30"/>
      <c r="AU3546" s="121"/>
      <c r="AV3546" s="129"/>
      <c r="AW3546" s="129"/>
      <c r="AX3546" s="129"/>
    </row>
    <row r="3547" spans="1:50" x14ac:dyDescent="0.25">
      <c r="A3547" s="120"/>
      <c r="B3547" s="28"/>
      <c r="C3547" s="25"/>
      <c r="D3547" s="25"/>
      <c r="E3547" s="25"/>
      <c r="F3547" s="29"/>
      <c r="G3547" s="29"/>
      <c r="H3547" s="29"/>
      <c r="I3547" s="29"/>
      <c r="J3547" s="29"/>
      <c r="K3547" s="25"/>
      <c r="L3547" s="25"/>
      <c r="M3547" s="25"/>
      <c r="N3547" s="25"/>
      <c r="O3547" s="25"/>
      <c r="P3547" s="25"/>
      <c r="Q3547" s="28"/>
      <c r="R3547" s="29"/>
      <c r="S3547" s="27"/>
      <c r="T3547" s="27"/>
      <c r="U3547" s="28"/>
      <c r="V3547" s="26"/>
      <c r="W3547" s="26"/>
      <c r="X3547" s="26"/>
      <c r="Y3547" s="37"/>
      <c r="Z3547" s="37"/>
      <c r="AA3547" s="37"/>
      <c r="AB3547" s="30"/>
      <c r="AC3547" s="30"/>
      <c r="AD3547" s="31"/>
      <c r="AE3547" s="30"/>
      <c r="AF3547" s="30"/>
      <c r="AG3547" s="32"/>
      <c r="AH3547" s="30"/>
      <c r="AJ3547" s="30"/>
      <c r="AK3547" s="30"/>
      <c r="AL3547" s="30"/>
      <c r="AM3547" s="30"/>
      <c r="AN3547" s="30"/>
      <c r="AO3547" s="30"/>
      <c r="AP3547" s="30"/>
      <c r="AQ3547" s="30"/>
      <c r="AR3547" s="30"/>
      <c r="AS3547" s="30"/>
      <c r="AT3547" s="30"/>
      <c r="AU3547" s="121"/>
      <c r="AV3547" s="129"/>
      <c r="AW3547" s="129"/>
      <c r="AX3547" s="129"/>
    </row>
    <row r="3548" spans="1:50" x14ac:dyDescent="0.25">
      <c r="A3548" s="120"/>
      <c r="B3548" s="28"/>
      <c r="C3548" s="25"/>
      <c r="D3548" s="25"/>
      <c r="E3548" s="25"/>
      <c r="F3548" s="29"/>
      <c r="G3548" s="29"/>
      <c r="H3548" s="29"/>
      <c r="I3548" s="29"/>
      <c r="J3548" s="29"/>
      <c r="K3548" s="25"/>
      <c r="L3548" s="25"/>
      <c r="M3548" s="25"/>
      <c r="N3548" s="25"/>
      <c r="O3548" s="25"/>
      <c r="P3548" s="25"/>
      <c r="Q3548" s="28"/>
      <c r="R3548" s="29"/>
      <c r="S3548" s="27"/>
      <c r="T3548" s="27"/>
      <c r="U3548" s="28"/>
      <c r="V3548" s="26"/>
      <c r="W3548" s="26"/>
      <c r="X3548" s="26"/>
      <c r="Y3548" s="37"/>
      <c r="Z3548" s="37"/>
      <c r="AA3548" s="37"/>
      <c r="AB3548" s="30"/>
      <c r="AC3548" s="30"/>
      <c r="AD3548" s="31"/>
      <c r="AE3548" s="30"/>
      <c r="AF3548" s="30"/>
      <c r="AG3548" s="32"/>
      <c r="AH3548" s="30"/>
      <c r="AJ3548" s="30"/>
      <c r="AK3548" s="30"/>
      <c r="AL3548" s="30"/>
      <c r="AM3548" s="30"/>
      <c r="AN3548" s="30"/>
      <c r="AO3548" s="30"/>
      <c r="AP3548" s="30"/>
      <c r="AQ3548" s="30"/>
      <c r="AR3548" s="30"/>
      <c r="AS3548" s="30"/>
      <c r="AT3548" s="30"/>
      <c r="AU3548" s="121"/>
      <c r="AV3548" s="129"/>
      <c r="AW3548" s="129"/>
      <c r="AX3548" s="129"/>
    </row>
    <row r="3549" spans="1:50" x14ac:dyDescent="0.25">
      <c r="A3549" s="120"/>
      <c r="B3549" s="28"/>
      <c r="C3549" s="25"/>
      <c r="D3549" s="25"/>
      <c r="E3549" s="25"/>
      <c r="F3549" s="29"/>
      <c r="G3549" s="29"/>
      <c r="H3549" s="29"/>
      <c r="I3549" s="29"/>
      <c r="J3549" s="29"/>
      <c r="K3549" s="25"/>
      <c r="L3549" s="25"/>
      <c r="M3549" s="25"/>
      <c r="N3549" s="25"/>
      <c r="O3549" s="25"/>
      <c r="P3549" s="25"/>
      <c r="Q3549" s="28"/>
      <c r="R3549" s="29"/>
      <c r="S3549" s="27"/>
      <c r="T3549" s="27"/>
      <c r="U3549" s="28"/>
      <c r="V3549" s="26"/>
      <c r="W3549" s="26"/>
      <c r="X3549" s="26"/>
      <c r="Y3549" s="37"/>
      <c r="Z3549" s="37"/>
      <c r="AA3549" s="37"/>
      <c r="AB3549" s="30"/>
      <c r="AC3549" s="30"/>
      <c r="AD3549" s="31"/>
      <c r="AE3549" s="30"/>
      <c r="AF3549" s="30"/>
      <c r="AG3549" s="32"/>
      <c r="AH3549" s="30"/>
      <c r="AJ3549" s="30"/>
      <c r="AK3549" s="30"/>
      <c r="AL3549" s="30"/>
      <c r="AM3549" s="30"/>
      <c r="AN3549" s="30"/>
      <c r="AO3549" s="30"/>
      <c r="AP3549" s="30"/>
      <c r="AQ3549" s="30"/>
      <c r="AR3549" s="30"/>
      <c r="AS3549" s="30"/>
      <c r="AT3549" s="30"/>
      <c r="AU3549" s="121"/>
      <c r="AV3549" s="129"/>
      <c r="AW3549" s="129"/>
      <c r="AX3549" s="129"/>
    </row>
    <row r="3550" spans="1:50" x14ac:dyDescent="0.25">
      <c r="A3550" s="120"/>
      <c r="B3550" s="28"/>
      <c r="C3550" s="25"/>
      <c r="D3550" s="25"/>
      <c r="E3550" s="25"/>
      <c r="F3550" s="29"/>
      <c r="G3550" s="29"/>
      <c r="H3550" s="29"/>
      <c r="I3550" s="29"/>
      <c r="J3550" s="29"/>
      <c r="K3550" s="25"/>
      <c r="L3550" s="25"/>
      <c r="M3550" s="25"/>
      <c r="N3550" s="25"/>
      <c r="O3550" s="25"/>
      <c r="P3550" s="25"/>
      <c r="Q3550" s="28"/>
      <c r="R3550" s="29"/>
      <c r="S3550" s="27"/>
      <c r="T3550" s="27"/>
      <c r="U3550" s="28"/>
      <c r="V3550" s="26"/>
      <c r="W3550" s="26"/>
      <c r="X3550" s="26"/>
      <c r="Y3550" s="37"/>
      <c r="Z3550" s="37"/>
      <c r="AA3550" s="37"/>
      <c r="AB3550" s="30"/>
      <c r="AC3550" s="30"/>
      <c r="AD3550" s="31"/>
      <c r="AE3550" s="30"/>
      <c r="AF3550" s="30"/>
      <c r="AG3550" s="32"/>
      <c r="AH3550" s="30"/>
      <c r="AJ3550" s="30"/>
      <c r="AK3550" s="30"/>
      <c r="AL3550" s="30"/>
      <c r="AM3550" s="30"/>
      <c r="AN3550" s="30"/>
      <c r="AO3550" s="30"/>
      <c r="AP3550" s="30"/>
      <c r="AQ3550" s="30"/>
      <c r="AR3550" s="30"/>
      <c r="AS3550" s="30"/>
      <c r="AT3550" s="30"/>
      <c r="AU3550" s="121"/>
      <c r="AV3550" s="129"/>
      <c r="AW3550" s="129"/>
      <c r="AX3550" s="129"/>
    </row>
    <row r="3551" spans="1:50" x14ac:dyDescent="0.25">
      <c r="A3551" s="120"/>
      <c r="B3551" s="28"/>
      <c r="C3551" s="25"/>
      <c r="D3551" s="25"/>
      <c r="E3551" s="25"/>
      <c r="F3551" s="29"/>
      <c r="G3551" s="29"/>
      <c r="H3551" s="29"/>
      <c r="I3551" s="29"/>
      <c r="J3551" s="29"/>
      <c r="K3551" s="25"/>
      <c r="L3551" s="25"/>
      <c r="M3551" s="25"/>
      <c r="N3551" s="25"/>
      <c r="O3551" s="25"/>
      <c r="P3551" s="25"/>
      <c r="Q3551" s="28"/>
      <c r="R3551" s="29"/>
      <c r="S3551" s="27"/>
      <c r="T3551" s="27"/>
      <c r="U3551" s="28"/>
      <c r="V3551" s="26"/>
      <c r="W3551" s="26"/>
      <c r="X3551" s="26"/>
      <c r="Y3551" s="37"/>
      <c r="Z3551" s="37"/>
      <c r="AA3551" s="37"/>
      <c r="AB3551" s="30"/>
      <c r="AC3551" s="30"/>
      <c r="AD3551" s="31"/>
      <c r="AE3551" s="30"/>
      <c r="AF3551" s="30"/>
      <c r="AG3551" s="32"/>
      <c r="AH3551" s="30"/>
      <c r="AJ3551" s="30"/>
      <c r="AK3551" s="30"/>
      <c r="AL3551" s="30"/>
      <c r="AM3551" s="30"/>
      <c r="AN3551" s="30"/>
      <c r="AO3551" s="30"/>
      <c r="AP3551" s="30"/>
      <c r="AQ3551" s="30"/>
      <c r="AR3551" s="30"/>
      <c r="AS3551" s="30"/>
      <c r="AT3551" s="30"/>
      <c r="AU3551" s="121"/>
      <c r="AV3551" s="129"/>
      <c r="AW3551" s="129"/>
      <c r="AX3551" s="129"/>
    </row>
    <row r="3552" spans="1:50" x14ac:dyDescent="0.25">
      <c r="A3552" s="120"/>
      <c r="B3552" s="28"/>
      <c r="C3552" s="25"/>
      <c r="D3552" s="25"/>
      <c r="E3552" s="25"/>
      <c r="F3552" s="29"/>
      <c r="G3552" s="29"/>
      <c r="H3552" s="29"/>
      <c r="I3552" s="29"/>
      <c r="J3552" s="29"/>
      <c r="K3552" s="25"/>
      <c r="L3552" s="25"/>
      <c r="M3552" s="25"/>
      <c r="N3552" s="25"/>
      <c r="O3552" s="25"/>
      <c r="P3552" s="25"/>
      <c r="Q3552" s="28"/>
      <c r="R3552" s="29"/>
      <c r="S3552" s="27"/>
      <c r="T3552" s="27"/>
      <c r="U3552" s="28"/>
      <c r="V3552" s="26"/>
      <c r="W3552" s="26"/>
      <c r="X3552" s="26"/>
      <c r="Y3552" s="37"/>
      <c r="Z3552" s="37"/>
      <c r="AA3552" s="37"/>
      <c r="AB3552" s="30"/>
      <c r="AC3552" s="30"/>
      <c r="AD3552" s="31"/>
      <c r="AE3552" s="30"/>
      <c r="AF3552" s="30"/>
      <c r="AG3552" s="32"/>
      <c r="AH3552" s="30"/>
      <c r="AJ3552" s="30"/>
      <c r="AK3552" s="30"/>
      <c r="AL3552" s="30"/>
      <c r="AM3552" s="30"/>
      <c r="AN3552" s="30"/>
      <c r="AO3552" s="30"/>
      <c r="AP3552" s="30"/>
      <c r="AQ3552" s="30"/>
      <c r="AR3552" s="30"/>
      <c r="AS3552" s="30"/>
      <c r="AT3552" s="30"/>
      <c r="AU3552" s="121"/>
      <c r="AV3552" s="129"/>
      <c r="AW3552" s="129"/>
      <c r="AX3552" s="129"/>
    </row>
    <row r="3553" spans="1:50" x14ac:dyDescent="0.25">
      <c r="A3553" s="120"/>
      <c r="B3553" s="28"/>
      <c r="C3553" s="25"/>
      <c r="D3553" s="25"/>
      <c r="E3553" s="25"/>
      <c r="F3553" s="29"/>
      <c r="G3553" s="29"/>
      <c r="H3553" s="29"/>
      <c r="I3553" s="29"/>
      <c r="J3553" s="29"/>
      <c r="K3553" s="25"/>
      <c r="L3553" s="25"/>
      <c r="M3553" s="25"/>
      <c r="N3553" s="25"/>
      <c r="O3553" s="25"/>
      <c r="P3553" s="25"/>
      <c r="Q3553" s="28"/>
      <c r="R3553" s="29"/>
      <c r="S3553" s="27"/>
      <c r="T3553" s="27"/>
      <c r="U3553" s="28"/>
      <c r="V3553" s="26"/>
      <c r="W3553" s="26"/>
      <c r="X3553" s="26"/>
      <c r="Y3553" s="37"/>
      <c r="Z3553" s="37"/>
      <c r="AA3553" s="37"/>
      <c r="AB3553" s="30"/>
      <c r="AC3553" s="30"/>
      <c r="AD3553" s="31"/>
      <c r="AE3553" s="30"/>
      <c r="AF3553" s="30"/>
      <c r="AG3553" s="32"/>
      <c r="AH3553" s="30"/>
      <c r="AJ3553" s="30"/>
      <c r="AK3553" s="30"/>
      <c r="AL3553" s="30"/>
      <c r="AM3553" s="30"/>
      <c r="AN3553" s="30"/>
      <c r="AO3553" s="30"/>
      <c r="AP3553" s="30"/>
      <c r="AQ3553" s="30"/>
      <c r="AR3553" s="30"/>
      <c r="AS3553" s="30"/>
      <c r="AT3553" s="30"/>
      <c r="AU3553" s="121"/>
      <c r="AV3553" s="129"/>
      <c r="AW3553" s="129"/>
      <c r="AX3553" s="129"/>
    </row>
    <row r="3554" spans="1:50" x14ac:dyDescent="0.25">
      <c r="A3554" s="120"/>
      <c r="B3554" s="28"/>
      <c r="C3554" s="25"/>
      <c r="D3554" s="25"/>
      <c r="E3554" s="25"/>
      <c r="F3554" s="29"/>
      <c r="G3554" s="29"/>
      <c r="H3554" s="29"/>
      <c r="I3554" s="29"/>
      <c r="J3554" s="29"/>
      <c r="K3554" s="25"/>
      <c r="L3554" s="25"/>
      <c r="M3554" s="25"/>
      <c r="N3554" s="25"/>
      <c r="O3554" s="25"/>
      <c r="P3554" s="25"/>
      <c r="Q3554" s="28"/>
      <c r="R3554" s="29"/>
      <c r="S3554" s="27"/>
      <c r="T3554" s="27"/>
      <c r="U3554" s="28"/>
      <c r="V3554" s="26"/>
      <c r="W3554" s="26"/>
      <c r="X3554" s="26"/>
      <c r="Y3554" s="37"/>
      <c r="Z3554" s="37"/>
      <c r="AA3554" s="37"/>
      <c r="AB3554" s="30"/>
      <c r="AC3554" s="30"/>
      <c r="AD3554" s="31"/>
      <c r="AE3554" s="30"/>
      <c r="AF3554" s="30"/>
      <c r="AG3554" s="32"/>
      <c r="AH3554" s="30"/>
      <c r="AJ3554" s="30"/>
      <c r="AK3554" s="30"/>
      <c r="AL3554" s="30"/>
      <c r="AM3554" s="30"/>
      <c r="AN3554" s="30"/>
      <c r="AO3554" s="30"/>
      <c r="AP3554" s="30"/>
      <c r="AQ3554" s="30"/>
      <c r="AR3554" s="30"/>
      <c r="AS3554" s="30"/>
      <c r="AT3554" s="30"/>
      <c r="AU3554" s="121"/>
      <c r="AV3554" s="129"/>
      <c r="AW3554" s="129"/>
      <c r="AX3554" s="129"/>
    </row>
    <row r="3555" spans="1:50" x14ac:dyDescent="0.25">
      <c r="A3555" s="120"/>
      <c r="B3555" s="28"/>
      <c r="C3555" s="25"/>
      <c r="D3555" s="25"/>
      <c r="E3555" s="25"/>
      <c r="F3555" s="29"/>
      <c r="G3555" s="29"/>
      <c r="H3555" s="29"/>
      <c r="I3555" s="29"/>
      <c r="J3555" s="29"/>
      <c r="K3555" s="25"/>
      <c r="L3555" s="25"/>
      <c r="M3555" s="25"/>
      <c r="N3555" s="25"/>
      <c r="O3555" s="25"/>
      <c r="P3555" s="25"/>
      <c r="Q3555" s="28"/>
      <c r="R3555" s="29"/>
      <c r="S3555" s="27"/>
      <c r="T3555" s="27"/>
      <c r="U3555" s="28"/>
      <c r="V3555" s="26"/>
      <c r="W3555" s="26"/>
      <c r="X3555" s="26"/>
      <c r="Y3555" s="37"/>
      <c r="Z3555" s="37"/>
      <c r="AA3555" s="37"/>
      <c r="AB3555" s="30"/>
      <c r="AC3555" s="30"/>
      <c r="AD3555" s="31"/>
      <c r="AE3555" s="30"/>
      <c r="AF3555" s="30"/>
      <c r="AG3555" s="32"/>
      <c r="AH3555" s="30"/>
      <c r="AJ3555" s="30"/>
      <c r="AK3555" s="30"/>
      <c r="AL3555" s="30"/>
      <c r="AM3555" s="30"/>
      <c r="AN3555" s="30"/>
      <c r="AO3555" s="30"/>
      <c r="AP3555" s="30"/>
      <c r="AQ3555" s="30"/>
      <c r="AR3555" s="30"/>
      <c r="AS3555" s="30"/>
      <c r="AT3555" s="30"/>
      <c r="AU3555" s="121"/>
      <c r="AV3555" s="129"/>
      <c r="AW3555" s="129"/>
      <c r="AX3555" s="129"/>
    </row>
    <row r="3556" spans="1:50" x14ac:dyDescent="0.25">
      <c r="A3556" s="120"/>
      <c r="B3556" s="28"/>
      <c r="C3556" s="25"/>
      <c r="D3556" s="25"/>
      <c r="E3556" s="25"/>
      <c r="F3556" s="29"/>
      <c r="G3556" s="29"/>
      <c r="H3556" s="29"/>
      <c r="I3556" s="29"/>
      <c r="J3556" s="29"/>
      <c r="K3556" s="25"/>
      <c r="L3556" s="25"/>
      <c r="M3556" s="25"/>
      <c r="N3556" s="25"/>
      <c r="O3556" s="25"/>
      <c r="P3556" s="25"/>
      <c r="Q3556" s="28"/>
      <c r="R3556" s="29"/>
      <c r="S3556" s="27"/>
      <c r="T3556" s="27"/>
      <c r="U3556" s="28"/>
      <c r="V3556" s="26"/>
      <c r="W3556" s="26"/>
      <c r="X3556" s="26"/>
      <c r="Y3556" s="37"/>
      <c r="Z3556" s="37"/>
      <c r="AA3556" s="37"/>
      <c r="AB3556" s="30"/>
      <c r="AC3556" s="30"/>
      <c r="AD3556" s="31"/>
      <c r="AE3556" s="30"/>
      <c r="AF3556" s="30"/>
      <c r="AG3556" s="32"/>
      <c r="AH3556" s="30"/>
      <c r="AJ3556" s="30"/>
      <c r="AK3556" s="30"/>
      <c r="AL3556" s="30"/>
      <c r="AM3556" s="30"/>
      <c r="AN3556" s="30"/>
      <c r="AO3556" s="30"/>
      <c r="AP3556" s="30"/>
      <c r="AQ3556" s="30"/>
      <c r="AR3556" s="30"/>
      <c r="AS3556" s="30"/>
      <c r="AT3556" s="30"/>
      <c r="AU3556" s="121"/>
      <c r="AV3556" s="129"/>
      <c r="AW3556" s="129"/>
      <c r="AX3556" s="129"/>
    </row>
    <row r="3557" spans="1:50" x14ac:dyDescent="0.25">
      <c r="A3557" s="120"/>
      <c r="B3557" s="28"/>
      <c r="C3557" s="25"/>
      <c r="D3557" s="25"/>
      <c r="E3557" s="25"/>
      <c r="F3557" s="29"/>
      <c r="G3557" s="29"/>
      <c r="H3557" s="29"/>
      <c r="I3557" s="29"/>
      <c r="J3557" s="29"/>
      <c r="K3557" s="25"/>
      <c r="L3557" s="25"/>
      <c r="M3557" s="25"/>
      <c r="N3557" s="25"/>
      <c r="O3557" s="25"/>
      <c r="P3557" s="25"/>
      <c r="Q3557" s="28"/>
      <c r="R3557" s="29"/>
      <c r="S3557" s="27"/>
      <c r="T3557" s="27"/>
      <c r="U3557" s="28"/>
      <c r="V3557" s="26"/>
      <c r="W3557" s="26"/>
      <c r="X3557" s="26"/>
      <c r="Y3557" s="37"/>
      <c r="Z3557" s="37"/>
      <c r="AA3557" s="37"/>
      <c r="AB3557" s="30"/>
      <c r="AC3557" s="30"/>
      <c r="AD3557" s="31"/>
      <c r="AE3557" s="30"/>
      <c r="AF3557" s="30"/>
      <c r="AG3557" s="32"/>
      <c r="AH3557" s="30"/>
      <c r="AJ3557" s="30"/>
      <c r="AK3557" s="30"/>
      <c r="AL3557" s="30"/>
      <c r="AM3557" s="30"/>
      <c r="AN3557" s="30"/>
      <c r="AO3557" s="30"/>
      <c r="AP3557" s="30"/>
      <c r="AQ3557" s="30"/>
      <c r="AR3557" s="30"/>
      <c r="AS3557" s="30"/>
      <c r="AT3557" s="30"/>
      <c r="AU3557" s="121"/>
      <c r="AV3557" s="129"/>
      <c r="AW3557" s="129"/>
      <c r="AX3557" s="129"/>
    </row>
    <row r="3558" spans="1:50" x14ac:dyDescent="0.25">
      <c r="A3558" s="120"/>
      <c r="B3558" s="28"/>
      <c r="C3558" s="25"/>
      <c r="D3558" s="25"/>
      <c r="E3558" s="25"/>
      <c r="F3558" s="29"/>
      <c r="G3558" s="29"/>
      <c r="H3558" s="29"/>
      <c r="I3558" s="29"/>
      <c r="J3558" s="29"/>
      <c r="K3558" s="25"/>
      <c r="L3558" s="25"/>
      <c r="M3558" s="25"/>
      <c r="N3558" s="25"/>
      <c r="O3558" s="25"/>
      <c r="P3558" s="25"/>
      <c r="Q3558" s="28"/>
      <c r="R3558" s="29"/>
      <c r="S3558" s="27"/>
      <c r="T3558" s="27"/>
      <c r="U3558" s="28"/>
      <c r="V3558" s="26"/>
      <c r="W3558" s="26"/>
      <c r="X3558" s="26"/>
      <c r="Y3558" s="37"/>
      <c r="Z3558" s="37"/>
      <c r="AA3558" s="37"/>
      <c r="AB3558" s="30"/>
      <c r="AC3558" s="30"/>
      <c r="AD3558" s="31"/>
      <c r="AE3558" s="30"/>
      <c r="AF3558" s="30"/>
      <c r="AG3558" s="32"/>
      <c r="AH3558" s="30"/>
      <c r="AJ3558" s="30"/>
      <c r="AK3558" s="30"/>
      <c r="AL3558" s="30"/>
      <c r="AM3558" s="30"/>
      <c r="AN3558" s="30"/>
      <c r="AO3558" s="30"/>
      <c r="AP3558" s="30"/>
      <c r="AQ3558" s="30"/>
      <c r="AR3558" s="30"/>
      <c r="AS3558" s="30"/>
      <c r="AT3558" s="30"/>
      <c r="AU3558" s="121"/>
      <c r="AV3558" s="129"/>
      <c r="AW3558" s="129"/>
      <c r="AX3558" s="129"/>
    </row>
    <row r="3559" spans="1:50" x14ac:dyDescent="0.25">
      <c r="A3559" s="120"/>
      <c r="B3559" s="28"/>
      <c r="C3559" s="25"/>
      <c r="D3559" s="25"/>
      <c r="E3559" s="25"/>
      <c r="F3559" s="29"/>
      <c r="G3559" s="29"/>
      <c r="H3559" s="29"/>
      <c r="I3559" s="29"/>
      <c r="J3559" s="29"/>
      <c r="K3559" s="25"/>
      <c r="L3559" s="25"/>
      <c r="M3559" s="25"/>
      <c r="N3559" s="25"/>
      <c r="O3559" s="25"/>
      <c r="P3559" s="25"/>
      <c r="Q3559" s="28"/>
      <c r="R3559" s="29"/>
      <c r="S3559" s="27"/>
      <c r="T3559" s="27"/>
      <c r="U3559" s="28"/>
      <c r="V3559" s="26"/>
      <c r="W3559" s="26"/>
      <c r="X3559" s="26"/>
      <c r="Y3559" s="37"/>
      <c r="Z3559" s="37"/>
      <c r="AA3559" s="37"/>
      <c r="AB3559" s="30"/>
      <c r="AC3559" s="30"/>
      <c r="AD3559" s="31"/>
      <c r="AE3559" s="30"/>
      <c r="AF3559" s="30"/>
      <c r="AG3559" s="32"/>
      <c r="AH3559" s="30"/>
      <c r="AJ3559" s="30"/>
      <c r="AK3559" s="30"/>
      <c r="AL3559" s="30"/>
      <c r="AM3559" s="30"/>
      <c r="AN3559" s="30"/>
      <c r="AO3559" s="30"/>
      <c r="AP3559" s="30"/>
      <c r="AQ3559" s="30"/>
      <c r="AR3559" s="30"/>
      <c r="AS3559" s="30"/>
      <c r="AT3559" s="30"/>
      <c r="AU3559" s="121"/>
      <c r="AV3559" s="129"/>
      <c r="AW3559" s="129"/>
      <c r="AX3559" s="129"/>
    </row>
    <row r="3560" spans="1:50" x14ac:dyDescent="0.25">
      <c r="A3560" s="120"/>
      <c r="B3560" s="28"/>
      <c r="C3560" s="25"/>
      <c r="D3560" s="25"/>
      <c r="E3560" s="25"/>
      <c r="F3560" s="29"/>
      <c r="G3560" s="29"/>
      <c r="H3560" s="29"/>
      <c r="I3560" s="29"/>
      <c r="J3560" s="29"/>
      <c r="K3560" s="25"/>
      <c r="L3560" s="25"/>
      <c r="M3560" s="25"/>
      <c r="N3560" s="25"/>
      <c r="O3560" s="25"/>
      <c r="P3560" s="25"/>
      <c r="Q3560" s="28"/>
      <c r="R3560" s="29"/>
      <c r="S3560" s="27"/>
      <c r="T3560" s="27"/>
      <c r="U3560" s="28"/>
      <c r="V3560" s="26"/>
      <c r="W3560" s="26"/>
      <c r="X3560" s="26"/>
      <c r="Y3560" s="37"/>
      <c r="Z3560" s="37"/>
      <c r="AA3560" s="37"/>
      <c r="AB3560" s="30"/>
      <c r="AC3560" s="30"/>
      <c r="AD3560" s="31"/>
      <c r="AE3560" s="30"/>
      <c r="AF3560" s="30"/>
      <c r="AG3560" s="32"/>
      <c r="AH3560" s="30"/>
      <c r="AJ3560" s="30"/>
      <c r="AK3560" s="30"/>
      <c r="AL3560" s="30"/>
      <c r="AM3560" s="30"/>
      <c r="AN3560" s="30"/>
      <c r="AO3560" s="30"/>
      <c r="AP3560" s="30"/>
      <c r="AQ3560" s="30"/>
      <c r="AR3560" s="30"/>
      <c r="AS3560" s="30"/>
      <c r="AT3560" s="30"/>
      <c r="AU3560" s="121"/>
      <c r="AV3560" s="129"/>
      <c r="AW3560" s="129"/>
      <c r="AX3560" s="129"/>
    </row>
    <row r="3561" spans="1:50" x14ac:dyDescent="0.25">
      <c r="A3561" s="120"/>
      <c r="B3561" s="28"/>
      <c r="C3561" s="25"/>
      <c r="D3561" s="25"/>
      <c r="E3561" s="25"/>
      <c r="F3561" s="29"/>
      <c r="G3561" s="29"/>
      <c r="H3561" s="29"/>
      <c r="I3561" s="29"/>
      <c r="J3561" s="29"/>
      <c r="K3561" s="25"/>
      <c r="L3561" s="25"/>
      <c r="M3561" s="25"/>
      <c r="N3561" s="25"/>
      <c r="O3561" s="25"/>
      <c r="P3561" s="25"/>
      <c r="Q3561" s="28"/>
      <c r="R3561" s="29"/>
      <c r="S3561" s="27"/>
      <c r="T3561" s="27"/>
      <c r="U3561" s="28"/>
      <c r="V3561" s="26"/>
      <c r="W3561" s="26"/>
      <c r="X3561" s="26"/>
      <c r="Y3561" s="37"/>
      <c r="Z3561" s="37"/>
      <c r="AA3561" s="37"/>
      <c r="AB3561" s="30"/>
      <c r="AC3561" s="30"/>
      <c r="AD3561" s="31"/>
      <c r="AE3561" s="30"/>
      <c r="AF3561" s="30"/>
      <c r="AG3561" s="32"/>
      <c r="AH3561" s="30"/>
      <c r="AJ3561" s="30"/>
      <c r="AK3561" s="30"/>
      <c r="AL3561" s="30"/>
      <c r="AM3561" s="30"/>
      <c r="AN3561" s="30"/>
      <c r="AO3561" s="30"/>
      <c r="AP3561" s="30"/>
      <c r="AQ3561" s="30"/>
      <c r="AR3561" s="30"/>
      <c r="AS3561" s="30"/>
      <c r="AT3561" s="30"/>
      <c r="AU3561" s="121"/>
      <c r="AV3561" s="129"/>
      <c r="AW3561" s="129"/>
      <c r="AX3561" s="129"/>
    </row>
    <row r="3562" spans="1:50" x14ac:dyDescent="0.25">
      <c r="A3562" s="120"/>
      <c r="B3562" s="28"/>
      <c r="C3562" s="25"/>
      <c r="D3562" s="25"/>
      <c r="E3562" s="25"/>
      <c r="F3562" s="29"/>
      <c r="G3562" s="29"/>
      <c r="H3562" s="29"/>
      <c r="I3562" s="29"/>
      <c r="J3562" s="29"/>
      <c r="K3562" s="25"/>
      <c r="L3562" s="25"/>
      <c r="M3562" s="25"/>
      <c r="N3562" s="25"/>
      <c r="O3562" s="25"/>
      <c r="P3562" s="25"/>
      <c r="Q3562" s="28"/>
      <c r="R3562" s="29"/>
      <c r="S3562" s="27"/>
      <c r="T3562" s="27"/>
      <c r="U3562" s="28"/>
      <c r="V3562" s="26"/>
      <c r="W3562" s="26"/>
      <c r="X3562" s="26"/>
      <c r="Y3562" s="37"/>
      <c r="Z3562" s="37"/>
      <c r="AA3562" s="37"/>
      <c r="AB3562" s="30"/>
      <c r="AC3562" s="30"/>
      <c r="AD3562" s="31"/>
      <c r="AE3562" s="30"/>
      <c r="AF3562" s="30"/>
      <c r="AG3562" s="32"/>
      <c r="AH3562" s="30"/>
      <c r="AJ3562" s="30"/>
      <c r="AK3562" s="30"/>
      <c r="AL3562" s="30"/>
      <c r="AM3562" s="30"/>
      <c r="AN3562" s="30"/>
      <c r="AO3562" s="30"/>
      <c r="AP3562" s="30"/>
      <c r="AQ3562" s="30"/>
      <c r="AR3562" s="30"/>
      <c r="AS3562" s="30"/>
      <c r="AT3562" s="30"/>
      <c r="AU3562" s="121"/>
      <c r="AV3562" s="129"/>
      <c r="AW3562" s="129"/>
      <c r="AX3562" s="129"/>
    </row>
    <row r="3563" spans="1:50" x14ac:dyDescent="0.25">
      <c r="A3563" s="120"/>
      <c r="B3563" s="28"/>
      <c r="C3563" s="25"/>
      <c r="D3563" s="25"/>
      <c r="E3563" s="25"/>
      <c r="F3563" s="29"/>
      <c r="G3563" s="29"/>
      <c r="H3563" s="29"/>
      <c r="I3563" s="29"/>
      <c r="J3563" s="29"/>
      <c r="K3563" s="25"/>
      <c r="L3563" s="25"/>
      <c r="M3563" s="25"/>
      <c r="N3563" s="25"/>
      <c r="O3563" s="25"/>
      <c r="P3563" s="25"/>
      <c r="Q3563" s="28"/>
      <c r="R3563" s="29"/>
      <c r="S3563" s="27"/>
      <c r="T3563" s="27"/>
      <c r="U3563" s="28"/>
      <c r="V3563" s="26"/>
      <c r="W3563" s="26"/>
      <c r="X3563" s="26"/>
      <c r="Y3563" s="37"/>
      <c r="Z3563" s="37"/>
      <c r="AA3563" s="37"/>
      <c r="AB3563" s="30"/>
      <c r="AC3563" s="30"/>
      <c r="AD3563" s="31"/>
      <c r="AE3563" s="30"/>
      <c r="AF3563" s="30"/>
      <c r="AG3563" s="32"/>
      <c r="AH3563" s="30"/>
      <c r="AJ3563" s="30"/>
      <c r="AK3563" s="30"/>
      <c r="AL3563" s="30"/>
      <c r="AM3563" s="30"/>
      <c r="AN3563" s="30"/>
      <c r="AO3563" s="30"/>
      <c r="AP3563" s="30"/>
      <c r="AQ3563" s="30"/>
      <c r="AR3563" s="30"/>
      <c r="AS3563" s="30"/>
      <c r="AT3563" s="30"/>
      <c r="AU3563" s="121"/>
      <c r="AV3563" s="129"/>
      <c r="AW3563" s="129"/>
      <c r="AX3563" s="129"/>
    </row>
    <row r="3564" spans="1:50" x14ac:dyDescent="0.25">
      <c r="A3564" s="120"/>
      <c r="B3564" s="28"/>
      <c r="C3564" s="25"/>
      <c r="D3564" s="25"/>
      <c r="E3564" s="25"/>
      <c r="F3564" s="29"/>
      <c r="G3564" s="29"/>
      <c r="H3564" s="29"/>
      <c r="I3564" s="29"/>
      <c r="J3564" s="29"/>
      <c r="K3564" s="25"/>
      <c r="L3564" s="25"/>
      <c r="M3564" s="25"/>
      <c r="N3564" s="25"/>
      <c r="O3564" s="25"/>
      <c r="P3564" s="25"/>
      <c r="Q3564" s="28"/>
      <c r="R3564" s="29"/>
      <c r="S3564" s="27"/>
      <c r="T3564" s="27"/>
      <c r="U3564" s="28"/>
      <c r="V3564" s="26"/>
      <c r="W3564" s="26"/>
      <c r="X3564" s="26"/>
      <c r="Y3564" s="37"/>
      <c r="Z3564" s="37"/>
      <c r="AA3564" s="37"/>
      <c r="AB3564" s="30"/>
      <c r="AC3564" s="30"/>
      <c r="AD3564" s="31"/>
      <c r="AE3564" s="30"/>
      <c r="AF3564" s="30"/>
      <c r="AG3564" s="32"/>
      <c r="AH3564" s="30"/>
      <c r="AJ3564" s="30"/>
      <c r="AK3564" s="30"/>
      <c r="AL3564" s="30"/>
      <c r="AM3564" s="30"/>
      <c r="AN3564" s="30"/>
      <c r="AO3564" s="30"/>
      <c r="AP3564" s="30"/>
      <c r="AQ3564" s="30"/>
      <c r="AR3564" s="30"/>
      <c r="AS3564" s="30"/>
      <c r="AT3564" s="30"/>
      <c r="AU3564" s="121"/>
      <c r="AV3564" s="129"/>
      <c r="AW3564" s="129"/>
      <c r="AX3564" s="129"/>
    </row>
    <row r="3565" spans="1:50" x14ac:dyDescent="0.25">
      <c r="A3565" s="120"/>
      <c r="B3565" s="28"/>
      <c r="C3565" s="25"/>
      <c r="D3565" s="25"/>
      <c r="E3565" s="25"/>
      <c r="F3565" s="29"/>
      <c r="G3565" s="29"/>
      <c r="H3565" s="29"/>
      <c r="I3565" s="29"/>
      <c r="J3565" s="29"/>
      <c r="K3565" s="25"/>
      <c r="L3565" s="25"/>
      <c r="M3565" s="25"/>
      <c r="N3565" s="25"/>
      <c r="O3565" s="25"/>
      <c r="P3565" s="25"/>
      <c r="Q3565" s="28"/>
      <c r="R3565" s="29"/>
      <c r="S3565" s="27"/>
      <c r="T3565" s="27"/>
      <c r="U3565" s="28"/>
      <c r="V3565" s="26"/>
      <c r="W3565" s="26"/>
      <c r="X3565" s="26"/>
      <c r="Y3565" s="37"/>
      <c r="Z3565" s="37"/>
      <c r="AA3565" s="37"/>
      <c r="AB3565" s="30"/>
      <c r="AC3565" s="30"/>
      <c r="AD3565" s="31"/>
      <c r="AE3565" s="30"/>
      <c r="AF3565" s="30"/>
      <c r="AG3565" s="32"/>
      <c r="AH3565" s="30"/>
      <c r="AJ3565" s="30"/>
      <c r="AK3565" s="30"/>
      <c r="AL3565" s="30"/>
      <c r="AM3565" s="30"/>
      <c r="AN3565" s="30"/>
      <c r="AO3565" s="30"/>
      <c r="AP3565" s="30"/>
      <c r="AQ3565" s="30"/>
      <c r="AR3565" s="30"/>
      <c r="AS3565" s="30"/>
      <c r="AT3565" s="30"/>
      <c r="AU3565" s="121"/>
      <c r="AV3565" s="129"/>
      <c r="AW3565" s="129"/>
      <c r="AX3565" s="129"/>
    </row>
    <row r="3566" spans="1:50" x14ac:dyDescent="0.25">
      <c r="A3566" s="120"/>
      <c r="B3566" s="28"/>
      <c r="C3566" s="25"/>
      <c r="D3566" s="25"/>
      <c r="E3566" s="25"/>
      <c r="F3566" s="29"/>
      <c r="G3566" s="29"/>
      <c r="H3566" s="29"/>
      <c r="I3566" s="29"/>
      <c r="J3566" s="29"/>
      <c r="K3566" s="25"/>
      <c r="L3566" s="25"/>
      <c r="M3566" s="25"/>
      <c r="N3566" s="25"/>
      <c r="O3566" s="25"/>
      <c r="P3566" s="25"/>
      <c r="Q3566" s="28"/>
      <c r="R3566" s="29"/>
      <c r="S3566" s="27"/>
      <c r="T3566" s="27"/>
      <c r="U3566" s="28"/>
      <c r="V3566" s="26"/>
      <c r="W3566" s="26"/>
      <c r="X3566" s="26"/>
      <c r="Y3566" s="37"/>
      <c r="Z3566" s="37"/>
      <c r="AA3566" s="37"/>
      <c r="AB3566" s="30"/>
      <c r="AC3566" s="30"/>
      <c r="AD3566" s="31"/>
      <c r="AE3566" s="30"/>
      <c r="AF3566" s="30"/>
      <c r="AG3566" s="32"/>
      <c r="AH3566" s="30"/>
      <c r="AJ3566" s="30"/>
      <c r="AK3566" s="30"/>
      <c r="AL3566" s="30"/>
      <c r="AM3566" s="30"/>
      <c r="AN3566" s="30"/>
      <c r="AO3566" s="30"/>
      <c r="AP3566" s="30"/>
      <c r="AQ3566" s="30"/>
      <c r="AR3566" s="30"/>
      <c r="AS3566" s="30"/>
      <c r="AT3566" s="30"/>
      <c r="AU3566" s="121"/>
      <c r="AV3566" s="129"/>
      <c r="AW3566" s="129"/>
      <c r="AX3566" s="129"/>
    </row>
    <row r="3567" spans="1:50" x14ac:dyDescent="0.25">
      <c r="A3567" s="120"/>
      <c r="B3567" s="28"/>
      <c r="C3567" s="25"/>
      <c r="D3567" s="25"/>
      <c r="E3567" s="25"/>
      <c r="F3567" s="29"/>
      <c r="G3567" s="29"/>
      <c r="H3567" s="29"/>
      <c r="I3567" s="29"/>
      <c r="J3567" s="29"/>
      <c r="K3567" s="25"/>
      <c r="L3567" s="25"/>
      <c r="M3567" s="25"/>
      <c r="N3567" s="25"/>
      <c r="O3567" s="25"/>
      <c r="P3567" s="25"/>
      <c r="Q3567" s="28"/>
      <c r="R3567" s="29"/>
      <c r="S3567" s="27"/>
      <c r="T3567" s="27"/>
      <c r="U3567" s="28"/>
      <c r="V3567" s="26"/>
      <c r="W3567" s="26"/>
      <c r="X3567" s="26"/>
      <c r="Y3567" s="37"/>
      <c r="Z3567" s="37"/>
      <c r="AA3567" s="37"/>
      <c r="AB3567" s="30"/>
      <c r="AC3567" s="30"/>
      <c r="AD3567" s="31"/>
      <c r="AE3567" s="30"/>
      <c r="AF3567" s="30"/>
      <c r="AG3567" s="32"/>
      <c r="AH3567" s="30"/>
      <c r="AJ3567" s="30"/>
      <c r="AK3567" s="30"/>
      <c r="AL3567" s="30"/>
      <c r="AM3567" s="30"/>
      <c r="AN3567" s="30"/>
      <c r="AO3567" s="30"/>
      <c r="AP3567" s="30"/>
      <c r="AQ3567" s="30"/>
      <c r="AR3567" s="30"/>
      <c r="AS3567" s="30"/>
      <c r="AT3567" s="30"/>
      <c r="AU3567" s="121"/>
      <c r="AV3567" s="129"/>
      <c r="AW3567" s="129"/>
      <c r="AX3567" s="129"/>
    </row>
    <row r="3568" spans="1:50" x14ac:dyDescent="0.25">
      <c r="A3568" s="120"/>
      <c r="B3568" s="28"/>
      <c r="C3568" s="25"/>
      <c r="D3568" s="25"/>
      <c r="E3568" s="25"/>
      <c r="F3568" s="29"/>
      <c r="G3568" s="29"/>
      <c r="H3568" s="29"/>
      <c r="I3568" s="29"/>
      <c r="J3568" s="29"/>
      <c r="K3568" s="25"/>
      <c r="L3568" s="25"/>
      <c r="M3568" s="25"/>
      <c r="N3568" s="25"/>
      <c r="O3568" s="25"/>
      <c r="P3568" s="25"/>
      <c r="Q3568" s="28"/>
      <c r="R3568" s="29"/>
      <c r="S3568" s="27"/>
      <c r="T3568" s="27"/>
      <c r="U3568" s="28"/>
      <c r="V3568" s="26"/>
      <c r="W3568" s="26"/>
      <c r="X3568" s="26"/>
      <c r="Y3568" s="37"/>
      <c r="Z3568" s="37"/>
      <c r="AA3568" s="37"/>
      <c r="AB3568" s="30"/>
      <c r="AC3568" s="30"/>
      <c r="AD3568" s="31"/>
      <c r="AE3568" s="30"/>
      <c r="AF3568" s="30"/>
      <c r="AG3568" s="32"/>
      <c r="AH3568" s="30"/>
      <c r="AJ3568" s="30"/>
      <c r="AK3568" s="30"/>
      <c r="AL3568" s="30"/>
      <c r="AM3568" s="30"/>
      <c r="AN3568" s="30"/>
      <c r="AO3568" s="30"/>
      <c r="AP3568" s="30"/>
      <c r="AQ3568" s="30"/>
      <c r="AR3568" s="30"/>
      <c r="AS3568" s="30"/>
      <c r="AT3568" s="30"/>
      <c r="AU3568" s="121"/>
      <c r="AV3568" s="129"/>
      <c r="AW3568" s="129"/>
      <c r="AX3568" s="129"/>
    </row>
    <row r="3569" spans="1:50" x14ac:dyDescent="0.25">
      <c r="A3569" s="120"/>
      <c r="B3569" s="28"/>
      <c r="C3569" s="25"/>
      <c r="D3569" s="25"/>
      <c r="E3569" s="25"/>
      <c r="F3569" s="29"/>
      <c r="G3569" s="29"/>
      <c r="H3569" s="29"/>
      <c r="I3569" s="29"/>
      <c r="J3569" s="29"/>
      <c r="K3569" s="25"/>
      <c r="L3569" s="25"/>
      <c r="M3569" s="25"/>
      <c r="N3569" s="25"/>
      <c r="O3569" s="25"/>
      <c r="P3569" s="25"/>
      <c r="Q3569" s="28"/>
      <c r="R3569" s="29"/>
      <c r="S3569" s="27"/>
      <c r="T3569" s="27"/>
      <c r="U3569" s="28"/>
      <c r="V3569" s="26"/>
      <c r="W3569" s="26"/>
      <c r="X3569" s="26"/>
      <c r="Y3569" s="37"/>
      <c r="Z3569" s="37"/>
      <c r="AA3569" s="37"/>
      <c r="AB3569" s="30"/>
      <c r="AC3569" s="30"/>
      <c r="AD3569" s="31"/>
      <c r="AE3569" s="30"/>
      <c r="AF3569" s="30"/>
      <c r="AG3569" s="32"/>
      <c r="AH3569" s="30"/>
      <c r="AJ3569" s="30"/>
      <c r="AK3569" s="30"/>
      <c r="AL3569" s="30"/>
      <c r="AM3569" s="30"/>
      <c r="AN3569" s="30"/>
      <c r="AO3569" s="30"/>
      <c r="AP3569" s="30"/>
      <c r="AQ3569" s="30"/>
      <c r="AR3569" s="30"/>
      <c r="AS3569" s="30"/>
      <c r="AT3569" s="30"/>
      <c r="AU3569" s="121"/>
      <c r="AV3569" s="129"/>
      <c r="AW3569" s="129"/>
      <c r="AX3569" s="129"/>
    </row>
    <row r="3570" spans="1:50" x14ac:dyDescent="0.25">
      <c r="A3570" s="120"/>
      <c r="B3570" s="28"/>
      <c r="C3570" s="25"/>
      <c r="D3570" s="25"/>
      <c r="E3570" s="25"/>
      <c r="F3570" s="29"/>
      <c r="G3570" s="29"/>
      <c r="H3570" s="29"/>
      <c r="I3570" s="29"/>
      <c r="J3570" s="29"/>
      <c r="K3570" s="25"/>
      <c r="L3570" s="25"/>
      <c r="M3570" s="25"/>
      <c r="N3570" s="25"/>
      <c r="O3570" s="25"/>
      <c r="P3570" s="25"/>
      <c r="Q3570" s="28"/>
      <c r="R3570" s="29"/>
      <c r="S3570" s="27"/>
      <c r="T3570" s="27"/>
      <c r="U3570" s="28"/>
      <c r="V3570" s="26"/>
      <c r="W3570" s="26"/>
      <c r="X3570" s="26"/>
      <c r="Y3570" s="37"/>
      <c r="Z3570" s="37"/>
      <c r="AA3570" s="37"/>
      <c r="AB3570" s="30"/>
      <c r="AC3570" s="30"/>
      <c r="AD3570" s="31"/>
      <c r="AE3570" s="30"/>
      <c r="AF3570" s="30"/>
      <c r="AG3570" s="32"/>
      <c r="AH3570" s="30"/>
      <c r="AJ3570" s="30"/>
      <c r="AK3570" s="30"/>
      <c r="AL3570" s="30"/>
      <c r="AM3570" s="30"/>
      <c r="AN3570" s="30"/>
      <c r="AO3570" s="30"/>
      <c r="AP3570" s="30"/>
      <c r="AQ3570" s="30"/>
      <c r="AR3570" s="30"/>
      <c r="AS3570" s="30"/>
      <c r="AT3570" s="30"/>
      <c r="AU3570" s="121"/>
      <c r="AV3570" s="129"/>
      <c r="AW3570" s="129"/>
      <c r="AX3570" s="129"/>
    </row>
    <row r="3571" spans="1:50" x14ac:dyDescent="0.25">
      <c r="A3571" s="120"/>
      <c r="B3571" s="28"/>
      <c r="C3571" s="25"/>
      <c r="D3571" s="25"/>
      <c r="E3571" s="25"/>
      <c r="F3571" s="29"/>
      <c r="G3571" s="29"/>
      <c r="H3571" s="29"/>
      <c r="I3571" s="29"/>
      <c r="J3571" s="29"/>
      <c r="K3571" s="25"/>
      <c r="L3571" s="25"/>
      <c r="M3571" s="25"/>
      <c r="N3571" s="25"/>
      <c r="O3571" s="25"/>
      <c r="P3571" s="25"/>
      <c r="Q3571" s="28"/>
      <c r="R3571" s="29"/>
      <c r="S3571" s="27"/>
      <c r="T3571" s="27"/>
      <c r="U3571" s="28"/>
      <c r="V3571" s="26"/>
      <c r="W3571" s="26"/>
      <c r="X3571" s="26"/>
      <c r="Y3571" s="37"/>
      <c r="Z3571" s="37"/>
      <c r="AA3571" s="37"/>
      <c r="AB3571" s="30"/>
      <c r="AC3571" s="30"/>
      <c r="AD3571" s="31"/>
      <c r="AE3571" s="30"/>
      <c r="AF3571" s="30"/>
      <c r="AG3571" s="32"/>
      <c r="AH3571" s="30"/>
      <c r="AJ3571" s="30"/>
      <c r="AK3571" s="30"/>
      <c r="AL3571" s="30"/>
      <c r="AM3571" s="30"/>
      <c r="AN3571" s="30"/>
      <c r="AO3571" s="30"/>
      <c r="AP3571" s="30"/>
      <c r="AQ3571" s="30"/>
      <c r="AR3571" s="30"/>
      <c r="AS3571" s="30"/>
      <c r="AT3571" s="30"/>
      <c r="AU3571" s="121"/>
      <c r="AV3571" s="129"/>
      <c r="AW3571" s="129"/>
      <c r="AX3571" s="129"/>
    </row>
    <row r="3572" spans="1:50" x14ac:dyDescent="0.25">
      <c r="A3572" s="120"/>
      <c r="B3572" s="28"/>
      <c r="C3572" s="25"/>
      <c r="D3572" s="25"/>
      <c r="E3572" s="25"/>
      <c r="F3572" s="29"/>
      <c r="G3572" s="29"/>
      <c r="H3572" s="29"/>
      <c r="I3572" s="29"/>
      <c r="J3572" s="29"/>
      <c r="K3572" s="25"/>
      <c r="L3572" s="25"/>
      <c r="M3572" s="25"/>
      <c r="N3572" s="25"/>
      <c r="O3572" s="25"/>
      <c r="P3572" s="25"/>
      <c r="Q3572" s="28"/>
      <c r="R3572" s="29"/>
      <c r="S3572" s="27"/>
      <c r="T3572" s="27"/>
      <c r="U3572" s="28"/>
      <c r="V3572" s="26"/>
      <c r="W3572" s="26"/>
      <c r="X3572" s="26"/>
      <c r="Y3572" s="37"/>
      <c r="Z3572" s="37"/>
      <c r="AA3572" s="37"/>
      <c r="AB3572" s="30"/>
      <c r="AC3572" s="30"/>
      <c r="AD3572" s="31"/>
      <c r="AE3572" s="30"/>
      <c r="AF3572" s="30"/>
      <c r="AG3572" s="32"/>
      <c r="AH3572" s="30"/>
      <c r="AJ3572" s="30"/>
      <c r="AK3572" s="30"/>
      <c r="AL3572" s="30"/>
      <c r="AM3572" s="30"/>
      <c r="AN3572" s="30"/>
      <c r="AO3572" s="30"/>
      <c r="AP3572" s="30"/>
      <c r="AQ3572" s="30"/>
      <c r="AR3572" s="30"/>
      <c r="AS3572" s="30"/>
      <c r="AT3572" s="30"/>
      <c r="AU3572" s="121"/>
      <c r="AV3572" s="129"/>
      <c r="AW3572" s="129"/>
      <c r="AX3572" s="129"/>
    </row>
    <row r="3573" spans="1:50" x14ac:dyDescent="0.25">
      <c r="A3573" s="120"/>
      <c r="B3573" s="28"/>
      <c r="C3573" s="25"/>
      <c r="D3573" s="25"/>
      <c r="E3573" s="25"/>
      <c r="F3573" s="29"/>
      <c r="G3573" s="29"/>
      <c r="H3573" s="29"/>
      <c r="I3573" s="29"/>
      <c r="J3573" s="29"/>
      <c r="K3573" s="25"/>
      <c r="L3573" s="25"/>
      <c r="M3573" s="25"/>
      <c r="N3573" s="25"/>
      <c r="O3573" s="25"/>
      <c r="P3573" s="25"/>
      <c r="Q3573" s="28"/>
      <c r="R3573" s="29"/>
      <c r="S3573" s="27"/>
      <c r="T3573" s="27"/>
      <c r="U3573" s="28"/>
      <c r="V3573" s="26"/>
      <c r="W3573" s="26"/>
      <c r="X3573" s="26"/>
      <c r="Y3573" s="37"/>
      <c r="Z3573" s="37"/>
      <c r="AA3573" s="37"/>
      <c r="AB3573" s="30"/>
      <c r="AC3573" s="30"/>
      <c r="AD3573" s="31"/>
      <c r="AE3573" s="30"/>
      <c r="AF3573" s="30"/>
      <c r="AG3573" s="32"/>
      <c r="AH3573" s="30"/>
      <c r="AJ3573" s="30"/>
      <c r="AK3573" s="30"/>
      <c r="AL3573" s="30"/>
      <c r="AM3573" s="30"/>
      <c r="AN3573" s="30"/>
      <c r="AO3573" s="30"/>
      <c r="AP3573" s="30"/>
      <c r="AQ3573" s="30"/>
      <c r="AR3573" s="30"/>
      <c r="AS3573" s="30"/>
      <c r="AT3573" s="30"/>
      <c r="AU3573" s="121"/>
      <c r="AV3573" s="129"/>
      <c r="AW3573" s="129"/>
      <c r="AX3573" s="129"/>
    </row>
    <row r="3574" spans="1:50" x14ac:dyDescent="0.25">
      <c r="A3574" s="120"/>
      <c r="B3574" s="28"/>
      <c r="C3574" s="25"/>
      <c r="D3574" s="25"/>
      <c r="E3574" s="25"/>
      <c r="F3574" s="29"/>
      <c r="G3574" s="29"/>
      <c r="H3574" s="29"/>
      <c r="I3574" s="29"/>
      <c r="J3574" s="29"/>
      <c r="K3574" s="25"/>
      <c r="L3574" s="25"/>
      <c r="M3574" s="25"/>
      <c r="N3574" s="25"/>
      <c r="O3574" s="25"/>
      <c r="P3574" s="25"/>
      <c r="Q3574" s="28"/>
      <c r="R3574" s="29"/>
      <c r="S3574" s="27"/>
      <c r="T3574" s="27"/>
      <c r="U3574" s="28"/>
      <c r="V3574" s="26"/>
      <c r="W3574" s="26"/>
      <c r="X3574" s="26"/>
      <c r="Y3574" s="37"/>
      <c r="Z3574" s="37"/>
      <c r="AA3574" s="37"/>
      <c r="AB3574" s="30"/>
      <c r="AC3574" s="30"/>
      <c r="AD3574" s="31"/>
      <c r="AE3574" s="30"/>
      <c r="AF3574" s="30"/>
      <c r="AG3574" s="32"/>
      <c r="AH3574" s="30"/>
      <c r="AJ3574" s="30"/>
      <c r="AK3574" s="30"/>
      <c r="AL3574" s="30"/>
      <c r="AM3574" s="30"/>
      <c r="AN3574" s="30"/>
      <c r="AO3574" s="30"/>
      <c r="AP3574" s="30"/>
      <c r="AQ3574" s="30"/>
      <c r="AR3574" s="30"/>
      <c r="AS3574" s="30"/>
      <c r="AT3574" s="30"/>
      <c r="AU3574" s="121"/>
      <c r="AV3574" s="129"/>
      <c r="AW3574" s="129"/>
      <c r="AX3574" s="129"/>
    </row>
    <row r="3575" spans="1:50" x14ac:dyDescent="0.25">
      <c r="A3575" s="120"/>
      <c r="B3575" s="28"/>
      <c r="C3575" s="25"/>
      <c r="D3575" s="25"/>
      <c r="E3575" s="25"/>
      <c r="F3575" s="29"/>
      <c r="G3575" s="29"/>
      <c r="H3575" s="29"/>
      <c r="I3575" s="29"/>
      <c r="J3575" s="29"/>
      <c r="K3575" s="25"/>
      <c r="L3575" s="25"/>
      <c r="M3575" s="25"/>
      <c r="N3575" s="25"/>
      <c r="O3575" s="25"/>
      <c r="P3575" s="25"/>
      <c r="Q3575" s="28"/>
      <c r="R3575" s="29"/>
      <c r="S3575" s="27"/>
      <c r="T3575" s="27"/>
      <c r="U3575" s="28"/>
      <c r="V3575" s="26"/>
      <c r="W3575" s="26"/>
      <c r="X3575" s="26"/>
      <c r="Y3575" s="37"/>
      <c r="Z3575" s="37"/>
      <c r="AA3575" s="37"/>
      <c r="AB3575" s="30"/>
      <c r="AC3575" s="30"/>
      <c r="AD3575" s="31"/>
      <c r="AE3575" s="30"/>
      <c r="AF3575" s="30"/>
      <c r="AG3575" s="32"/>
      <c r="AH3575" s="30"/>
      <c r="AJ3575" s="30"/>
      <c r="AK3575" s="30"/>
      <c r="AL3575" s="30"/>
      <c r="AM3575" s="30"/>
      <c r="AN3575" s="30"/>
      <c r="AO3575" s="30"/>
      <c r="AP3575" s="30"/>
      <c r="AQ3575" s="30"/>
      <c r="AR3575" s="30"/>
      <c r="AS3575" s="30"/>
      <c r="AT3575" s="30"/>
      <c r="AU3575" s="121"/>
      <c r="AV3575" s="129"/>
      <c r="AW3575" s="129"/>
      <c r="AX3575" s="129"/>
    </row>
    <row r="3576" spans="1:50" x14ac:dyDescent="0.25">
      <c r="A3576" s="120"/>
      <c r="B3576" s="28"/>
      <c r="C3576" s="25"/>
      <c r="D3576" s="25"/>
      <c r="E3576" s="25"/>
      <c r="F3576" s="29"/>
      <c r="G3576" s="29"/>
      <c r="H3576" s="29"/>
      <c r="I3576" s="29"/>
      <c r="J3576" s="29"/>
      <c r="K3576" s="25"/>
      <c r="L3576" s="25"/>
      <c r="M3576" s="25"/>
      <c r="N3576" s="25"/>
      <c r="O3576" s="25"/>
      <c r="P3576" s="25"/>
      <c r="Q3576" s="28"/>
      <c r="R3576" s="29"/>
      <c r="S3576" s="27"/>
      <c r="T3576" s="27"/>
      <c r="U3576" s="28"/>
      <c r="V3576" s="26"/>
      <c r="W3576" s="26"/>
      <c r="X3576" s="26"/>
      <c r="Y3576" s="37"/>
      <c r="Z3576" s="37"/>
      <c r="AA3576" s="37"/>
      <c r="AB3576" s="30"/>
      <c r="AC3576" s="30"/>
      <c r="AD3576" s="31"/>
      <c r="AE3576" s="30"/>
      <c r="AF3576" s="30"/>
      <c r="AG3576" s="32"/>
      <c r="AH3576" s="30"/>
      <c r="AJ3576" s="30"/>
      <c r="AK3576" s="30"/>
      <c r="AL3576" s="30"/>
      <c r="AM3576" s="30"/>
      <c r="AN3576" s="30"/>
      <c r="AO3576" s="30"/>
      <c r="AP3576" s="30"/>
      <c r="AQ3576" s="30"/>
      <c r="AR3576" s="30"/>
      <c r="AS3576" s="30"/>
      <c r="AT3576" s="30"/>
      <c r="AU3576" s="121"/>
      <c r="AV3576" s="129"/>
      <c r="AW3576" s="129"/>
      <c r="AX3576" s="129"/>
    </row>
    <row r="3577" spans="1:50" x14ac:dyDescent="0.25">
      <c r="A3577" s="120"/>
      <c r="B3577" s="28"/>
      <c r="C3577" s="25"/>
      <c r="D3577" s="25"/>
      <c r="E3577" s="25"/>
      <c r="F3577" s="29"/>
      <c r="G3577" s="29"/>
      <c r="H3577" s="29"/>
      <c r="I3577" s="29"/>
      <c r="J3577" s="29"/>
      <c r="K3577" s="25"/>
      <c r="L3577" s="25"/>
      <c r="M3577" s="25"/>
      <c r="N3577" s="25"/>
      <c r="O3577" s="25"/>
      <c r="P3577" s="25"/>
      <c r="Q3577" s="28"/>
      <c r="R3577" s="29"/>
      <c r="S3577" s="27"/>
      <c r="T3577" s="27"/>
      <c r="U3577" s="28"/>
      <c r="V3577" s="26"/>
      <c r="W3577" s="26"/>
      <c r="X3577" s="26"/>
      <c r="Y3577" s="37"/>
      <c r="Z3577" s="37"/>
      <c r="AA3577" s="37"/>
      <c r="AB3577" s="30"/>
      <c r="AC3577" s="30"/>
      <c r="AD3577" s="31"/>
      <c r="AE3577" s="30"/>
      <c r="AF3577" s="30"/>
      <c r="AG3577" s="32"/>
      <c r="AH3577" s="30"/>
      <c r="AJ3577" s="30"/>
      <c r="AK3577" s="30"/>
      <c r="AL3577" s="30"/>
      <c r="AM3577" s="30"/>
      <c r="AN3577" s="30"/>
      <c r="AO3577" s="30"/>
      <c r="AP3577" s="30"/>
      <c r="AQ3577" s="30"/>
      <c r="AR3577" s="30"/>
      <c r="AS3577" s="30"/>
      <c r="AT3577" s="30"/>
      <c r="AU3577" s="121"/>
      <c r="AV3577" s="129"/>
      <c r="AW3577" s="129"/>
      <c r="AX3577" s="129"/>
    </row>
    <row r="3578" spans="1:50" x14ac:dyDescent="0.25">
      <c r="A3578" s="120"/>
      <c r="B3578" s="28"/>
      <c r="C3578" s="25"/>
      <c r="D3578" s="25"/>
      <c r="E3578" s="25"/>
      <c r="F3578" s="29"/>
      <c r="G3578" s="29"/>
      <c r="H3578" s="29"/>
      <c r="I3578" s="29"/>
      <c r="J3578" s="29"/>
      <c r="K3578" s="25"/>
      <c r="L3578" s="25"/>
      <c r="M3578" s="25"/>
      <c r="N3578" s="25"/>
      <c r="O3578" s="25"/>
      <c r="P3578" s="25"/>
      <c r="Q3578" s="28"/>
      <c r="R3578" s="29"/>
      <c r="S3578" s="27"/>
      <c r="T3578" s="27"/>
      <c r="U3578" s="28"/>
      <c r="V3578" s="26"/>
      <c r="W3578" s="26"/>
      <c r="X3578" s="26"/>
      <c r="Y3578" s="37"/>
      <c r="Z3578" s="37"/>
      <c r="AA3578" s="37"/>
      <c r="AB3578" s="30"/>
      <c r="AC3578" s="30"/>
      <c r="AD3578" s="31"/>
      <c r="AE3578" s="30"/>
      <c r="AF3578" s="30"/>
      <c r="AG3578" s="32"/>
      <c r="AH3578" s="30"/>
      <c r="AJ3578" s="30"/>
      <c r="AK3578" s="30"/>
      <c r="AL3578" s="30"/>
      <c r="AM3578" s="30"/>
      <c r="AN3578" s="30"/>
      <c r="AO3578" s="30"/>
      <c r="AP3578" s="30"/>
      <c r="AQ3578" s="30"/>
      <c r="AR3578" s="30"/>
      <c r="AS3578" s="30"/>
      <c r="AT3578" s="30"/>
      <c r="AU3578" s="121"/>
      <c r="AV3578" s="129"/>
      <c r="AW3578" s="129"/>
      <c r="AX3578" s="129"/>
    </row>
    <row r="3579" spans="1:50" x14ac:dyDescent="0.25">
      <c r="A3579" s="120"/>
      <c r="B3579" s="28"/>
      <c r="C3579" s="25"/>
      <c r="D3579" s="25"/>
      <c r="E3579" s="25"/>
      <c r="F3579" s="29"/>
      <c r="G3579" s="29"/>
      <c r="H3579" s="29"/>
      <c r="I3579" s="29"/>
      <c r="J3579" s="29"/>
      <c r="K3579" s="25"/>
      <c r="L3579" s="25"/>
      <c r="M3579" s="25"/>
      <c r="N3579" s="25"/>
      <c r="O3579" s="25"/>
      <c r="P3579" s="25"/>
      <c r="Q3579" s="28"/>
      <c r="R3579" s="29"/>
      <c r="S3579" s="27"/>
      <c r="T3579" s="27"/>
      <c r="U3579" s="28"/>
      <c r="V3579" s="26"/>
      <c r="W3579" s="26"/>
      <c r="X3579" s="26"/>
      <c r="Y3579" s="37"/>
      <c r="Z3579" s="37"/>
      <c r="AA3579" s="37"/>
      <c r="AB3579" s="30"/>
      <c r="AC3579" s="30"/>
      <c r="AD3579" s="31"/>
      <c r="AE3579" s="30"/>
      <c r="AF3579" s="30"/>
      <c r="AG3579" s="32"/>
      <c r="AH3579" s="30"/>
      <c r="AJ3579" s="30"/>
      <c r="AK3579" s="30"/>
      <c r="AL3579" s="30"/>
      <c r="AM3579" s="30"/>
      <c r="AN3579" s="30"/>
      <c r="AO3579" s="30"/>
      <c r="AP3579" s="30"/>
      <c r="AQ3579" s="30"/>
      <c r="AR3579" s="30"/>
      <c r="AS3579" s="30"/>
      <c r="AT3579" s="30"/>
      <c r="AU3579" s="121"/>
      <c r="AV3579" s="129"/>
      <c r="AW3579" s="129"/>
      <c r="AX3579" s="129"/>
    </row>
    <row r="3580" spans="1:50" x14ac:dyDescent="0.25">
      <c r="A3580" s="120"/>
      <c r="B3580" s="28"/>
      <c r="C3580" s="25"/>
      <c r="D3580" s="25"/>
      <c r="E3580" s="25"/>
      <c r="F3580" s="29"/>
      <c r="G3580" s="29"/>
      <c r="H3580" s="29"/>
      <c r="I3580" s="29"/>
      <c r="J3580" s="29"/>
      <c r="K3580" s="25"/>
      <c r="L3580" s="25"/>
      <c r="M3580" s="25"/>
      <c r="N3580" s="25"/>
      <c r="O3580" s="25"/>
      <c r="P3580" s="25"/>
      <c r="Q3580" s="28"/>
      <c r="R3580" s="29"/>
      <c r="S3580" s="27"/>
      <c r="T3580" s="27"/>
      <c r="U3580" s="28"/>
      <c r="V3580" s="26"/>
      <c r="W3580" s="26"/>
      <c r="X3580" s="26"/>
      <c r="Y3580" s="37"/>
      <c r="Z3580" s="37"/>
      <c r="AA3580" s="37"/>
      <c r="AB3580" s="30"/>
      <c r="AC3580" s="30"/>
      <c r="AD3580" s="31"/>
      <c r="AE3580" s="30"/>
      <c r="AF3580" s="30"/>
      <c r="AG3580" s="32"/>
      <c r="AH3580" s="30"/>
      <c r="AJ3580" s="30"/>
      <c r="AK3580" s="30"/>
      <c r="AL3580" s="30"/>
      <c r="AM3580" s="30"/>
      <c r="AN3580" s="30"/>
      <c r="AO3580" s="30"/>
      <c r="AP3580" s="30"/>
      <c r="AQ3580" s="30"/>
      <c r="AR3580" s="30"/>
      <c r="AS3580" s="30"/>
      <c r="AT3580" s="30"/>
      <c r="AU3580" s="121"/>
      <c r="AV3580" s="129"/>
      <c r="AW3580" s="129"/>
      <c r="AX3580" s="129"/>
    </row>
    <row r="3581" spans="1:50" x14ac:dyDescent="0.25">
      <c r="A3581" s="120"/>
      <c r="B3581" s="28"/>
      <c r="C3581" s="25"/>
      <c r="D3581" s="25"/>
      <c r="E3581" s="25"/>
      <c r="F3581" s="29"/>
      <c r="G3581" s="29"/>
      <c r="H3581" s="29"/>
      <c r="I3581" s="29"/>
      <c r="J3581" s="29"/>
      <c r="K3581" s="25"/>
      <c r="L3581" s="25"/>
      <c r="M3581" s="25"/>
      <c r="N3581" s="25"/>
      <c r="O3581" s="25"/>
      <c r="P3581" s="25"/>
      <c r="Q3581" s="28"/>
      <c r="R3581" s="29"/>
      <c r="S3581" s="27"/>
      <c r="T3581" s="27"/>
      <c r="U3581" s="28"/>
      <c r="V3581" s="26"/>
      <c r="W3581" s="26"/>
      <c r="X3581" s="26"/>
      <c r="Y3581" s="37"/>
      <c r="Z3581" s="37"/>
      <c r="AA3581" s="37"/>
      <c r="AB3581" s="30"/>
      <c r="AC3581" s="30"/>
      <c r="AD3581" s="31"/>
      <c r="AE3581" s="30"/>
      <c r="AF3581" s="30"/>
      <c r="AG3581" s="32"/>
      <c r="AH3581" s="30"/>
      <c r="AJ3581" s="30"/>
      <c r="AK3581" s="30"/>
      <c r="AL3581" s="30"/>
      <c r="AM3581" s="30"/>
      <c r="AN3581" s="30"/>
      <c r="AO3581" s="30"/>
      <c r="AP3581" s="30"/>
      <c r="AQ3581" s="30"/>
      <c r="AR3581" s="30"/>
      <c r="AS3581" s="30"/>
      <c r="AT3581" s="30"/>
      <c r="AU3581" s="121"/>
      <c r="AV3581" s="129"/>
      <c r="AW3581" s="129"/>
      <c r="AX3581" s="129"/>
    </row>
    <row r="3582" spans="1:50" x14ac:dyDescent="0.25">
      <c r="A3582" s="120"/>
      <c r="B3582" s="28"/>
      <c r="C3582" s="25"/>
      <c r="D3582" s="25"/>
      <c r="E3582" s="25"/>
      <c r="F3582" s="29"/>
      <c r="G3582" s="29"/>
      <c r="H3582" s="29"/>
      <c r="I3582" s="29"/>
      <c r="J3582" s="29"/>
      <c r="K3582" s="25"/>
      <c r="L3582" s="25"/>
      <c r="M3582" s="25"/>
      <c r="N3582" s="25"/>
      <c r="O3582" s="25"/>
      <c r="P3582" s="25"/>
      <c r="Q3582" s="28"/>
      <c r="R3582" s="29"/>
      <c r="S3582" s="27"/>
      <c r="T3582" s="27"/>
      <c r="U3582" s="28"/>
      <c r="V3582" s="26"/>
      <c r="W3582" s="26"/>
      <c r="X3582" s="26"/>
      <c r="Y3582" s="37"/>
      <c r="Z3582" s="37"/>
      <c r="AA3582" s="37"/>
      <c r="AB3582" s="30"/>
      <c r="AC3582" s="30"/>
      <c r="AD3582" s="31"/>
      <c r="AE3582" s="30"/>
      <c r="AF3582" s="30"/>
      <c r="AG3582" s="32"/>
      <c r="AH3582" s="30"/>
      <c r="AJ3582" s="30"/>
      <c r="AK3582" s="30"/>
      <c r="AL3582" s="30"/>
      <c r="AM3582" s="30"/>
      <c r="AN3582" s="30"/>
      <c r="AO3582" s="30"/>
      <c r="AP3582" s="30"/>
      <c r="AQ3582" s="30"/>
      <c r="AR3582" s="30"/>
      <c r="AS3582" s="30"/>
      <c r="AT3582" s="30"/>
      <c r="AU3582" s="121"/>
      <c r="AV3582" s="129"/>
      <c r="AW3582" s="129"/>
      <c r="AX3582" s="129"/>
    </row>
    <row r="3583" spans="1:50" x14ac:dyDescent="0.25">
      <c r="A3583" s="120"/>
      <c r="B3583" s="28"/>
      <c r="C3583" s="25"/>
      <c r="D3583" s="25"/>
      <c r="E3583" s="25"/>
      <c r="F3583" s="29"/>
      <c r="G3583" s="29"/>
      <c r="H3583" s="29"/>
      <c r="I3583" s="29"/>
      <c r="J3583" s="29"/>
      <c r="K3583" s="25"/>
      <c r="L3583" s="25"/>
      <c r="M3583" s="25"/>
      <c r="N3583" s="25"/>
      <c r="O3583" s="25"/>
      <c r="P3583" s="25"/>
      <c r="Q3583" s="28"/>
      <c r="R3583" s="29"/>
      <c r="S3583" s="27"/>
      <c r="T3583" s="27"/>
      <c r="U3583" s="28"/>
      <c r="V3583" s="26"/>
      <c r="W3583" s="26"/>
      <c r="X3583" s="26"/>
      <c r="Y3583" s="37"/>
      <c r="Z3583" s="37"/>
      <c r="AA3583" s="37"/>
      <c r="AB3583" s="30"/>
      <c r="AC3583" s="30"/>
      <c r="AD3583" s="31"/>
      <c r="AE3583" s="30"/>
      <c r="AF3583" s="30"/>
      <c r="AG3583" s="32"/>
      <c r="AH3583" s="30"/>
      <c r="AJ3583" s="30"/>
      <c r="AK3583" s="30"/>
      <c r="AL3583" s="30"/>
      <c r="AM3583" s="30"/>
      <c r="AN3583" s="30"/>
      <c r="AO3583" s="30"/>
      <c r="AP3583" s="30"/>
      <c r="AQ3583" s="30"/>
      <c r="AR3583" s="30"/>
      <c r="AS3583" s="30"/>
      <c r="AT3583" s="30"/>
      <c r="AU3583" s="121"/>
      <c r="AV3583" s="129"/>
      <c r="AW3583" s="129"/>
      <c r="AX3583" s="129"/>
    </row>
    <row r="3584" spans="1:50" x14ac:dyDescent="0.25">
      <c r="A3584" s="120"/>
      <c r="B3584" s="28"/>
      <c r="C3584" s="25"/>
      <c r="D3584" s="25"/>
      <c r="E3584" s="25"/>
      <c r="F3584" s="29"/>
      <c r="G3584" s="29"/>
      <c r="H3584" s="29"/>
      <c r="I3584" s="29"/>
      <c r="J3584" s="29"/>
      <c r="K3584" s="25"/>
      <c r="L3584" s="25"/>
      <c r="M3584" s="25"/>
      <c r="N3584" s="25"/>
      <c r="O3584" s="25"/>
      <c r="P3584" s="25"/>
      <c r="Q3584" s="28"/>
      <c r="R3584" s="29"/>
      <c r="S3584" s="27"/>
      <c r="T3584" s="27"/>
      <c r="U3584" s="28"/>
      <c r="V3584" s="26"/>
      <c r="W3584" s="26"/>
      <c r="X3584" s="26"/>
      <c r="Y3584" s="37"/>
      <c r="Z3584" s="37"/>
      <c r="AA3584" s="37"/>
      <c r="AB3584" s="30"/>
      <c r="AC3584" s="30"/>
      <c r="AD3584" s="31"/>
      <c r="AE3584" s="30"/>
      <c r="AF3584" s="30"/>
      <c r="AG3584" s="32"/>
      <c r="AH3584" s="30"/>
      <c r="AJ3584" s="30"/>
      <c r="AK3584" s="30"/>
      <c r="AL3584" s="30"/>
      <c r="AM3584" s="30"/>
      <c r="AN3584" s="30"/>
      <c r="AO3584" s="30"/>
      <c r="AP3584" s="30"/>
      <c r="AQ3584" s="30"/>
      <c r="AR3584" s="30"/>
      <c r="AS3584" s="30"/>
      <c r="AT3584" s="30"/>
      <c r="AU3584" s="121"/>
      <c r="AV3584" s="129"/>
      <c r="AW3584" s="129"/>
      <c r="AX3584" s="129"/>
    </row>
    <row r="3585" spans="1:50" x14ac:dyDescent="0.25">
      <c r="A3585" s="120"/>
      <c r="B3585" s="28"/>
      <c r="C3585" s="25"/>
      <c r="D3585" s="25"/>
      <c r="E3585" s="25"/>
      <c r="F3585" s="29"/>
      <c r="G3585" s="29"/>
      <c r="H3585" s="29"/>
      <c r="I3585" s="29"/>
      <c r="J3585" s="29"/>
      <c r="K3585" s="25"/>
      <c r="L3585" s="25"/>
      <c r="M3585" s="25"/>
      <c r="N3585" s="25"/>
      <c r="O3585" s="25"/>
      <c r="P3585" s="25"/>
      <c r="Q3585" s="28"/>
      <c r="R3585" s="29"/>
      <c r="S3585" s="27"/>
      <c r="T3585" s="27"/>
      <c r="U3585" s="28"/>
      <c r="V3585" s="26"/>
      <c r="W3585" s="26"/>
      <c r="X3585" s="26"/>
      <c r="Y3585" s="37"/>
      <c r="Z3585" s="37"/>
      <c r="AA3585" s="37"/>
      <c r="AB3585" s="30"/>
      <c r="AC3585" s="30"/>
      <c r="AD3585" s="31"/>
      <c r="AE3585" s="30"/>
      <c r="AF3585" s="30"/>
      <c r="AG3585" s="32"/>
      <c r="AH3585" s="30"/>
      <c r="AJ3585" s="30"/>
      <c r="AK3585" s="30"/>
      <c r="AL3585" s="30"/>
      <c r="AM3585" s="30"/>
      <c r="AN3585" s="30"/>
      <c r="AO3585" s="30"/>
      <c r="AP3585" s="30"/>
      <c r="AQ3585" s="30"/>
      <c r="AR3585" s="30"/>
      <c r="AS3585" s="30"/>
      <c r="AT3585" s="30"/>
      <c r="AU3585" s="121"/>
      <c r="AV3585" s="129"/>
      <c r="AW3585" s="129"/>
      <c r="AX3585" s="129"/>
    </row>
    <row r="3586" spans="1:50" x14ac:dyDescent="0.25">
      <c r="A3586" s="120"/>
      <c r="B3586" s="28"/>
      <c r="C3586" s="25"/>
      <c r="D3586" s="25"/>
      <c r="E3586" s="25"/>
      <c r="F3586" s="29"/>
      <c r="G3586" s="29"/>
      <c r="H3586" s="29"/>
      <c r="I3586" s="29"/>
      <c r="J3586" s="29"/>
      <c r="K3586" s="25"/>
      <c r="L3586" s="25"/>
      <c r="M3586" s="25"/>
      <c r="N3586" s="25"/>
      <c r="O3586" s="25"/>
      <c r="P3586" s="25"/>
      <c r="Q3586" s="28"/>
      <c r="R3586" s="29"/>
      <c r="S3586" s="27"/>
      <c r="T3586" s="27"/>
      <c r="U3586" s="28"/>
      <c r="V3586" s="26"/>
      <c r="W3586" s="26"/>
      <c r="X3586" s="26"/>
      <c r="Y3586" s="37"/>
      <c r="Z3586" s="37"/>
      <c r="AA3586" s="37"/>
      <c r="AB3586" s="30"/>
      <c r="AC3586" s="30"/>
      <c r="AD3586" s="31"/>
      <c r="AE3586" s="30"/>
      <c r="AF3586" s="30"/>
      <c r="AG3586" s="32"/>
      <c r="AH3586" s="30"/>
      <c r="AJ3586" s="30"/>
      <c r="AK3586" s="30"/>
      <c r="AL3586" s="30"/>
      <c r="AM3586" s="30"/>
      <c r="AN3586" s="30"/>
      <c r="AO3586" s="30"/>
      <c r="AP3586" s="30"/>
      <c r="AQ3586" s="30"/>
      <c r="AR3586" s="30"/>
      <c r="AS3586" s="30"/>
      <c r="AT3586" s="30"/>
      <c r="AU3586" s="121"/>
      <c r="AV3586" s="129"/>
      <c r="AW3586" s="129"/>
      <c r="AX3586" s="129"/>
    </row>
    <row r="3587" spans="1:50" x14ac:dyDescent="0.25">
      <c r="A3587" s="120"/>
      <c r="B3587" s="28"/>
      <c r="C3587" s="25"/>
      <c r="D3587" s="25"/>
      <c r="E3587" s="25"/>
      <c r="F3587" s="29"/>
      <c r="G3587" s="29"/>
      <c r="H3587" s="29"/>
      <c r="I3587" s="29"/>
      <c r="J3587" s="29"/>
      <c r="K3587" s="25"/>
      <c r="L3587" s="25"/>
      <c r="M3587" s="25"/>
      <c r="N3587" s="25"/>
      <c r="O3587" s="25"/>
      <c r="P3587" s="25"/>
      <c r="Q3587" s="28"/>
      <c r="R3587" s="29"/>
      <c r="S3587" s="27"/>
      <c r="T3587" s="27"/>
      <c r="U3587" s="28"/>
      <c r="V3587" s="26"/>
      <c r="W3587" s="26"/>
      <c r="X3587" s="26"/>
      <c r="Y3587" s="37"/>
      <c r="Z3587" s="37"/>
      <c r="AA3587" s="37"/>
      <c r="AB3587" s="30"/>
      <c r="AC3587" s="30"/>
      <c r="AD3587" s="31"/>
      <c r="AE3587" s="30"/>
      <c r="AF3587" s="30"/>
      <c r="AG3587" s="32"/>
      <c r="AH3587" s="30"/>
      <c r="AJ3587" s="30"/>
      <c r="AK3587" s="30"/>
      <c r="AL3587" s="30"/>
      <c r="AM3587" s="30"/>
      <c r="AN3587" s="30"/>
      <c r="AO3587" s="30"/>
      <c r="AP3587" s="30"/>
      <c r="AQ3587" s="30"/>
      <c r="AR3587" s="30"/>
      <c r="AS3587" s="30"/>
      <c r="AT3587" s="30"/>
      <c r="AU3587" s="121"/>
      <c r="AV3587" s="129"/>
      <c r="AW3587" s="129"/>
      <c r="AX3587" s="129"/>
    </row>
    <row r="3588" spans="1:50" x14ac:dyDescent="0.25">
      <c r="A3588" s="120"/>
      <c r="B3588" s="28"/>
      <c r="C3588" s="25"/>
      <c r="D3588" s="25"/>
      <c r="E3588" s="25"/>
      <c r="F3588" s="29"/>
      <c r="G3588" s="29"/>
      <c r="H3588" s="29"/>
      <c r="I3588" s="29"/>
      <c r="J3588" s="29"/>
      <c r="K3588" s="25"/>
      <c r="L3588" s="25"/>
      <c r="M3588" s="25"/>
      <c r="N3588" s="25"/>
      <c r="O3588" s="25"/>
      <c r="P3588" s="25"/>
      <c r="Q3588" s="28"/>
      <c r="R3588" s="29"/>
      <c r="S3588" s="27"/>
      <c r="T3588" s="27"/>
      <c r="U3588" s="28"/>
      <c r="V3588" s="26"/>
      <c r="W3588" s="26"/>
      <c r="X3588" s="26"/>
      <c r="Y3588" s="37"/>
      <c r="Z3588" s="37"/>
      <c r="AA3588" s="37"/>
      <c r="AB3588" s="30"/>
      <c r="AC3588" s="30"/>
      <c r="AD3588" s="31"/>
      <c r="AE3588" s="30"/>
      <c r="AF3588" s="30"/>
      <c r="AG3588" s="32"/>
      <c r="AH3588" s="30"/>
      <c r="AJ3588" s="30"/>
      <c r="AK3588" s="30"/>
      <c r="AL3588" s="30"/>
      <c r="AM3588" s="30"/>
      <c r="AN3588" s="30"/>
      <c r="AO3588" s="30"/>
      <c r="AP3588" s="30"/>
      <c r="AQ3588" s="30"/>
      <c r="AR3588" s="30"/>
      <c r="AS3588" s="30"/>
      <c r="AT3588" s="30"/>
      <c r="AU3588" s="121"/>
      <c r="AV3588" s="129"/>
      <c r="AW3588" s="129"/>
      <c r="AX3588" s="129"/>
    </row>
    <row r="3589" spans="1:50" x14ac:dyDescent="0.25">
      <c r="A3589" s="120"/>
      <c r="B3589" s="28"/>
      <c r="C3589" s="25"/>
      <c r="D3589" s="25"/>
      <c r="E3589" s="25"/>
      <c r="F3589" s="29"/>
      <c r="G3589" s="29"/>
      <c r="H3589" s="29"/>
      <c r="I3589" s="29"/>
      <c r="J3589" s="29"/>
      <c r="K3589" s="25"/>
      <c r="L3589" s="25"/>
      <c r="M3589" s="25"/>
      <c r="N3589" s="25"/>
      <c r="O3589" s="25"/>
      <c r="P3589" s="25"/>
      <c r="Q3589" s="28"/>
      <c r="R3589" s="29"/>
      <c r="S3589" s="27"/>
      <c r="T3589" s="27"/>
      <c r="U3589" s="28"/>
      <c r="V3589" s="26"/>
      <c r="W3589" s="26"/>
      <c r="X3589" s="26"/>
      <c r="Y3589" s="37"/>
      <c r="Z3589" s="37"/>
      <c r="AA3589" s="37"/>
      <c r="AB3589" s="30"/>
      <c r="AC3589" s="30"/>
      <c r="AD3589" s="31"/>
      <c r="AE3589" s="30"/>
      <c r="AF3589" s="30"/>
      <c r="AG3589" s="32"/>
      <c r="AH3589" s="30"/>
      <c r="AJ3589" s="30"/>
      <c r="AK3589" s="30"/>
      <c r="AL3589" s="30"/>
      <c r="AM3589" s="30"/>
      <c r="AN3589" s="30"/>
      <c r="AO3589" s="30"/>
      <c r="AP3589" s="30"/>
      <c r="AQ3589" s="30"/>
      <c r="AR3589" s="30"/>
      <c r="AS3589" s="30"/>
      <c r="AT3589" s="30"/>
      <c r="AU3589" s="121"/>
      <c r="AV3589" s="129"/>
      <c r="AW3589" s="129"/>
      <c r="AX3589" s="129"/>
    </row>
    <row r="3590" spans="1:50" x14ac:dyDescent="0.25">
      <c r="A3590" s="120"/>
      <c r="B3590" s="28"/>
      <c r="C3590" s="25"/>
      <c r="D3590" s="25"/>
      <c r="E3590" s="25"/>
      <c r="F3590" s="29"/>
      <c r="G3590" s="29"/>
      <c r="H3590" s="29"/>
      <c r="I3590" s="29"/>
      <c r="J3590" s="29"/>
      <c r="K3590" s="25"/>
      <c r="L3590" s="25"/>
      <c r="M3590" s="25"/>
      <c r="N3590" s="25"/>
      <c r="O3590" s="25"/>
      <c r="P3590" s="25"/>
      <c r="Q3590" s="28"/>
      <c r="R3590" s="29"/>
      <c r="S3590" s="27"/>
      <c r="T3590" s="27"/>
      <c r="U3590" s="28"/>
      <c r="V3590" s="26"/>
      <c r="W3590" s="26"/>
      <c r="X3590" s="26"/>
      <c r="Y3590" s="37"/>
      <c r="Z3590" s="37"/>
      <c r="AA3590" s="37"/>
      <c r="AB3590" s="30"/>
      <c r="AC3590" s="30"/>
      <c r="AD3590" s="31"/>
      <c r="AE3590" s="30"/>
      <c r="AF3590" s="30"/>
      <c r="AG3590" s="32"/>
      <c r="AH3590" s="30"/>
      <c r="AJ3590" s="30"/>
      <c r="AK3590" s="30"/>
      <c r="AL3590" s="30"/>
      <c r="AM3590" s="30"/>
      <c r="AN3590" s="30"/>
      <c r="AO3590" s="30"/>
      <c r="AP3590" s="30"/>
      <c r="AQ3590" s="30"/>
      <c r="AR3590" s="30"/>
      <c r="AS3590" s="30"/>
      <c r="AT3590" s="30"/>
      <c r="AU3590" s="121"/>
      <c r="AV3590" s="129"/>
      <c r="AW3590" s="129"/>
      <c r="AX3590" s="129"/>
    </row>
    <row r="3591" spans="1:50" x14ac:dyDescent="0.25">
      <c r="A3591" s="120"/>
      <c r="B3591" s="28"/>
      <c r="C3591" s="25"/>
      <c r="D3591" s="25"/>
      <c r="E3591" s="25"/>
      <c r="F3591" s="29"/>
      <c r="G3591" s="29"/>
      <c r="H3591" s="29"/>
      <c r="I3591" s="29"/>
      <c r="J3591" s="29"/>
      <c r="K3591" s="25"/>
      <c r="L3591" s="25"/>
      <c r="M3591" s="25"/>
      <c r="N3591" s="25"/>
      <c r="O3591" s="25"/>
      <c r="P3591" s="25"/>
      <c r="Q3591" s="28"/>
      <c r="R3591" s="29"/>
      <c r="S3591" s="27"/>
      <c r="T3591" s="27"/>
      <c r="U3591" s="28"/>
      <c r="V3591" s="26"/>
      <c r="W3591" s="26"/>
      <c r="X3591" s="26"/>
      <c r="Y3591" s="37"/>
      <c r="Z3591" s="37"/>
      <c r="AA3591" s="37"/>
      <c r="AB3591" s="30"/>
      <c r="AC3591" s="30"/>
      <c r="AD3591" s="31"/>
      <c r="AE3591" s="30"/>
      <c r="AF3591" s="30"/>
      <c r="AG3591" s="32"/>
      <c r="AH3591" s="30"/>
      <c r="AJ3591" s="30"/>
      <c r="AK3591" s="30"/>
      <c r="AL3591" s="30"/>
      <c r="AM3591" s="30"/>
      <c r="AN3591" s="30"/>
      <c r="AO3591" s="30"/>
      <c r="AP3591" s="30"/>
      <c r="AQ3591" s="30"/>
      <c r="AR3591" s="30"/>
      <c r="AS3591" s="30"/>
      <c r="AT3591" s="30"/>
      <c r="AU3591" s="121"/>
      <c r="AV3591" s="129"/>
      <c r="AW3591" s="129"/>
      <c r="AX3591" s="129"/>
    </row>
    <row r="3592" spans="1:50" x14ac:dyDescent="0.25">
      <c r="A3592" s="120"/>
      <c r="B3592" s="28"/>
      <c r="C3592" s="25"/>
      <c r="D3592" s="25"/>
      <c r="E3592" s="25"/>
      <c r="F3592" s="29"/>
      <c r="G3592" s="29"/>
      <c r="H3592" s="29"/>
      <c r="I3592" s="29"/>
      <c r="J3592" s="29"/>
      <c r="K3592" s="25"/>
      <c r="L3592" s="25"/>
      <c r="M3592" s="25"/>
      <c r="N3592" s="25"/>
      <c r="O3592" s="25"/>
      <c r="P3592" s="25"/>
      <c r="Q3592" s="28"/>
      <c r="R3592" s="29"/>
      <c r="S3592" s="27"/>
      <c r="T3592" s="27"/>
      <c r="U3592" s="28"/>
      <c r="V3592" s="26"/>
      <c r="W3592" s="26"/>
      <c r="X3592" s="26"/>
      <c r="Y3592" s="37"/>
      <c r="Z3592" s="37"/>
      <c r="AA3592" s="37"/>
      <c r="AB3592" s="30"/>
      <c r="AC3592" s="30"/>
      <c r="AD3592" s="31"/>
      <c r="AE3592" s="30"/>
      <c r="AF3592" s="30"/>
      <c r="AG3592" s="32"/>
      <c r="AH3592" s="30"/>
      <c r="AJ3592" s="30"/>
      <c r="AK3592" s="30"/>
      <c r="AL3592" s="30"/>
      <c r="AM3592" s="30"/>
      <c r="AN3592" s="30"/>
      <c r="AO3592" s="30"/>
      <c r="AP3592" s="30"/>
      <c r="AQ3592" s="30"/>
      <c r="AR3592" s="30"/>
      <c r="AS3592" s="30"/>
      <c r="AT3592" s="30"/>
      <c r="AU3592" s="121"/>
      <c r="AV3592" s="129"/>
      <c r="AW3592" s="129"/>
      <c r="AX3592" s="129"/>
    </row>
    <row r="3593" spans="1:50" x14ac:dyDescent="0.25">
      <c r="A3593" s="120"/>
      <c r="B3593" s="28"/>
      <c r="C3593" s="25"/>
      <c r="D3593" s="25"/>
      <c r="E3593" s="25"/>
      <c r="F3593" s="29"/>
      <c r="G3593" s="29"/>
      <c r="H3593" s="29"/>
      <c r="I3593" s="29"/>
      <c r="J3593" s="29"/>
      <c r="K3593" s="25"/>
      <c r="L3593" s="25"/>
      <c r="M3593" s="25"/>
      <c r="N3593" s="25"/>
      <c r="O3593" s="25"/>
      <c r="P3593" s="25"/>
      <c r="Q3593" s="28"/>
      <c r="R3593" s="29"/>
      <c r="S3593" s="27"/>
      <c r="T3593" s="27"/>
      <c r="U3593" s="28"/>
      <c r="V3593" s="26"/>
      <c r="W3593" s="26"/>
      <c r="X3593" s="26"/>
      <c r="Y3593" s="37"/>
      <c r="Z3593" s="37"/>
      <c r="AA3593" s="37"/>
      <c r="AB3593" s="30"/>
      <c r="AC3593" s="30"/>
      <c r="AD3593" s="31"/>
      <c r="AE3593" s="30"/>
      <c r="AF3593" s="30"/>
      <c r="AG3593" s="32"/>
      <c r="AH3593" s="30"/>
      <c r="AJ3593" s="30"/>
      <c r="AK3593" s="30"/>
      <c r="AL3593" s="30"/>
      <c r="AM3593" s="30"/>
      <c r="AN3593" s="30"/>
      <c r="AO3593" s="30"/>
      <c r="AP3593" s="30"/>
      <c r="AQ3593" s="30"/>
      <c r="AR3593" s="30"/>
      <c r="AS3593" s="30"/>
      <c r="AT3593" s="30"/>
      <c r="AU3593" s="121"/>
      <c r="AV3593" s="129"/>
      <c r="AW3593" s="129"/>
      <c r="AX3593" s="129"/>
    </row>
    <row r="3594" spans="1:50" x14ac:dyDescent="0.25">
      <c r="A3594" s="120"/>
      <c r="B3594" s="28"/>
      <c r="C3594" s="25"/>
      <c r="D3594" s="25"/>
      <c r="E3594" s="25"/>
      <c r="F3594" s="29"/>
      <c r="G3594" s="29"/>
      <c r="H3594" s="29"/>
      <c r="I3594" s="29"/>
      <c r="J3594" s="29"/>
      <c r="K3594" s="25"/>
      <c r="L3594" s="25"/>
      <c r="M3594" s="25"/>
      <c r="N3594" s="25"/>
      <c r="O3594" s="25"/>
      <c r="P3594" s="25"/>
      <c r="Q3594" s="28"/>
      <c r="R3594" s="29"/>
      <c r="S3594" s="27"/>
      <c r="T3594" s="27"/>
      <c r="U3594" s="28"/>
      <c r="V3594" s="26"/>
      <c r="W3594" s="26"/>
      <c r="X3594" s="26"/>
      <c r="Y3594" s="37"/>
      <c r="Z3594" s="37"/>
      <c r="AA3594" s="37"/>
      <c r="AB3594" s="30"/>
      <c r="AC3594" s="30"/>
      <c r="AD3594" s="31"/>
      <c r="AE3594" s="30"/>
      <c r="AF3594" s="30"/>
      <c r="AG3594" s="32"/>
      <c r="AH3594" s="30"/>
      <c r="AJ3594" s="30"/>
      <c r="AK3594" s="30"/>
      <c r="AL3594" s="30"/>
      <c r="AM3594" s="30"/>
      <c r="AN3594" s="30"/>
      <c r="AO3594" s="30"/>
      <c r="AP3594" s="30"/>
      <c r="AQ3594" s="30"/>
      <c r="AR3594" s="30"/>
      <c r="AS3594" s="30"/>
      <c r="AT3594" s="30"/>
      <c r="AU3594" s="121"/>
      <c r="AV3594" s="129"/>
      <c r="AW3594" s="129"/>
      <c r="AX3594" s="129"/>
    </row>
    <row r="3595" spans="1:50" x14ac:dyDescent="0.25">
      <c r="A3595" s="120"/>
      <c r="B3595" s="28"/>
      <c r="C3595" s="25"/>
      <c r="D3595" s="25"/>
      <c r="E3595" s="25"/>
      <c r="F3595" s="29"/>
      <c r="G3595" s="29"/>
      <c r="H3595" s="29"/>
      <c r="I3595" s="29"/>
      <c r="J3595" s="29"/>
      <c r="K3595" s="25"/>
      <c r="L3595" s="25"/>
      <c r="M3595" s="25"/>
      <c r="N3595" s="25"/>
      <c r="O3595" s="25"/>
      <c r="P3595" s="25"/>
      <c r="Q3595" s="28"/>
      <c r="R3595" s="29"/>
      <c r="S3595" s="27"/>
      <c r="T3595" s="27"/>
      <c r="U3595" s="28"/>
      <c r="V3595" s="26"/>
      <c r="W3595" s="26"/>
      <c r="X3595" s="26"/>
      <c r="Y3595" s="37"/>
      <c r="Z3595" s="37"/>
      <c r="AA3595" s="37"/>
      <c r="AB3595" s="30"/>
      <c r="AC3595" s="30"/>
      <c r="AD3595" s="31"/>
      <c r="AE3595" s="30"/>
      <c r="AF3595" s="30"/>
      <c r="AG3595" s="32"/>
      <c r="AH3595" s="30"/>
      <c r="AJ3595" s="30"/>
      <c r="AK3595" s="30"/>
      <c r="AL3595" s="30"/>
      <c r="AM3595" s="30"/>
      <c r="AN3595" s="30"/>
      <c r="AO3595" s="30"/>
      <c r="AP3595" s="30"/>
      <c r="AQ3595" s="30"/>
      <c r="AR3595" s="30"/>
      <c r="AS3595" s="30"/>
      <c r="AT3595" s="30"/>
      <c r="AU3595" s="121"/>
      <c r="AV3595" s="129"/>
      <c r="AW3595" s="129"/>
      <c r="AX3595" s="129"/>
    </row>
    <row r="3596" spans="1:50" x14ac:dyDescent="0.25">
      <c r="A3596" s="120"/>
      <c r="B3596" s="28"/>
      <c r="C3596" s="25"/>
      <c r="D3596" s="25"/>
      <c r="E3596" s="25"/>
      <c r="F3596" s="29"/>
      <c r="G3596" s="29"/>
      <c r="H3596" s="29"/>
      <c r="I3596" s="29"/>
      <c r="J3596" s="29"/>
      <c r="K3596" s="25"/>
      <c r="L3596" s="25"/>
      <c r="M3596" s="25"/>
      <c r="N3596" s="25"/>
      <c r="O3596" s="25"/>
      <c r="P3596" s="25"/>
      <c r="Q3596" s="28"/>
      <c r="R3596" s="29"/>
      <c r="S3596" s="27"/>
      <c r="T3596" s="27"/>
      <c r="U3596" s="28"/>
      <c r="V3596" s="26"/>
      <c r="W3596" s="26"/>
      <c r="X3596" s="26"/>
      <c r="Y3596" s="37"/>
      <c r="Z3596" s="37"/>
      <c r="AA3596" s="37"/>
      <c r="AB3596" s="30"/>
      <c r="AC3596" s="30"/>
      <c r="AD3596" s="31"/>
      <c r="AE3596" s="30"/>
      <c r="AF3596" s="30"/>
      <c r="AG3596" s="32"/>
      <c r="AH3596" s="30"/>
      <c r="AJ3596" s="30"/>
      <c r="AK3596" s="30"/>
      <c r="AL3596" s="30"/>
      <c r="AM3596" s="30"/>
      <c r="AN3596" s="30"/>
      <c r="AO3596" s="30"/>
      <c r="AP3596" s="30"/>
      <c r="AQ3596" s="30"/>
      <c r="AR3596" s="30"/>
      <c r="AS3596" s="30"/>
      <c r="AT3596" s="30"/>
      <c r="AU3596" s="121"/>
      <c r="AV3596" s="129"/>
      <c r="AW3596" s="129"/>
      <c r="AX3596" s="129"/>
    </row>
    <row r="3597" spans="1:50" x14ac:dyDescent="0.25">
      <c r="A3597" s="120"/>
      <c r="B3597" s="28"/>
      <c r="C3597" s="25"/>
      <c r="D3597" s="25"/>
      <c r="E3597" s="25"/>
      <c r="F3597" s="29"/>
      <c r="G3597" s="29"/>
      <c r="H3597" s="29"/>
      <c r="I3597" s="29"/>
      <c r="J3597" s="29"/>
      <c r="K3597" s="25"/>
      <c r="L3597" s="25"/>
      <c r="M3597" s="25"/>
      <c r="N3597" s="25"/>
      <c r="O3597" s="25"/>
      <c r="P3597" s="25"/>
      <c r="Q3597" s="28"/>
      <c r="R3597" s="29"/>
      <c r="S3597" s="27"/>
      <c r="T3597" s="27"/>
      <c r="U3597" s="28"/>
      <c r="V3597" s="26"/>
      <c r="W3597" s="26"/>
      <c r="X3597" s="26"/>
      <c r="Y3597" s="37"/>
      <c r="Z3597" s="37"/>
      <c r="AA3597" s="37"/>
      <c r="AB3597" s="30"/>
      <c r="AC3597" s="30"/>
      <c r="AD3597" s="31"/>
      <c r="AE3597" s="30"/>
      <c r="AF3597" s="30"/>
      <c r="AG3597" s="32"/>
      <c r="AH3597" s="30"/>
      <c r="AJ3597" s="30"/>
      <c r="AK3597" s="30"/>
      <c r="AL3597" s="30"/>
      <c r="AM3597" s="30"/>
      <c r="AN3597" s="30"/>
      <c r="AO3597" s="30"/>
      <c r="AP3597" s="30"/>
      <c r="AQ3597" s="30"/>
      <c r="AR3597" s="30"/>
      <c r="AS3597" s="30"/>
      <c r="AT3597" s="30"/>
      <c r="AU3597" s="121"/>
      <c r="AV3597" s="129"/>
      <c r="AW3597" s="129"/>
      <c r="AX3597" s="129"/>
    </row>
    <row r="3598" spans="1:50" x14ac:dyDescent="0.25">
      <c r="A3598" s="120"/>
      <c r="B3598" s="28"/>
      <c r="C3598" s="25"/>
      <c r="D3598" s="25"/>
      <c r="E3598" s="25"/>
      <c r="F3598" s="29"/>
      <c r="G3598" s="29"/>
      <c r="H3598" s="29"/>
      <c r="I3598" s="29"/>
      <c r="J3598" s="29"/>
      <c r="K3598" s="25"/>
      <c r="L3598" s="25"/>
      <c r="M3598" s="25"/>
      <c r="N3598" s="25"/>
      <c r="O3598" s="25"/>
      <c r="P3598" s="25"/>
      <c r="Q3598" s="28"/>
      <c r="R3598" s="29"/>
      <c r="S3598" s="27"/>
      <c r="T3598" s="27"/>
      <c r="U3598" s="28"/>
      <c r="V3598" s="26"/>
      <c r="W3598" s="26"/>
      <c r="X3598" s="26"/>
      <c r="Y3598" s="37"/>
      <c r="Z3598" s="37"/>
      <c r="AA3598" s="37"/>
      <c r="AB3598" s="30"/>
      <c r="AC3598" s="30"/>
      <c r="AD3598" s="31"/>
      <c r="AE3598" s="30"/>
      <c r="AF3598" s="30"/>
      <c r="AG3598" s="32"/>
      <c r="AH3598" s="30"/>
      <c r="AJ3598" s="30"/>
      <c r="AK3598" s="30"/>
      <c r="AL3598" s="30"/>
      <c r="AM3598" s="30"/>
      <c r="AN3598" s="30"/>
      <c r="AO3598" s="30"/>
      <c r="AP3598" s="30"/>
      <c r="AQ3598" s="30"/>
      <c r="AR3598" s="30"/>
      <c r="AS3598" s="30"/>
      <c r="AT3598" s="30"/>
      <c r="AU3598" s="121"/>
      <c r="AV3598" s="129"/>
      <c r="AW3598" s="129"/>
      <c r="AX3598" s="129"/>
    </row>
    <row r="3599" spans="1:50" x14ac:dyDescent="0.25">
      <c r="A3599" s="120"/>
      <c r="B3599" s="28"/>
      <c r="C3599" s="25"/>
      <c r="D3599" s="25"/>
      <c r="E3599" s="25"/>
      <c r="F3599" s="29"/>
      <c r="G3599" s="29"/>
      <c r="H3599" s="29"/>
      <c r="I3599" s="29"/>
      <c r="J3599" s="29"/>
      <c r="K3599" s="25"/>
      <c r="L3599" s="25"/>
      <c r="M3599" s="25"/>
      <c r="N3599" s="25"/>
      <c r="O3599" s="25"/>
      <c r="P3599" s="25"/>
      <c r="Q3599" s="28"/>
      <c r="R3599" s="29"/>
      <c r="S3599" s="27"/>
      <c r="T3599" s="27"/>
      <c r="U3599" s="28"/>
      <c r="V3599" s="26"/>
      <c r="W3599" s="26"/>
      <c r="X3599" s="26"/>
      <c r="Y3599" s="37"/>
      <c r="Z3599" s="37"/>
      <c r="AA3599" s="37"/>
      <c r="AB3599" s="30"/>
      <c r="AC3599" s="30"/>
      <c r="AD3599" s="31"/>
      <c r="AE3599" s="30"/>
      <c r="AF3599" s="30"/>
      <c r="AG3599" s="32"/>
      <c r="AH3599" s="30"/>
      <c r="AJ3599" s="30"/>
      <c r="AK3599" s="30"/>
      <c r="AL3599" s="30"/>
      <c r="AM3599" s="30"/>
      <c r="AN3599" s="30"/>
      <c r="AO3599" s="30"/>
      <c r="AP3599" s="30"/>
      <c r="AQ3599" s="30"/>
      <c r="AR3599" s="30"/>
      <c r="AS3599" s="30"/>
      <c r="AT3599" s="30"/>
      <c r="AU3599" s="121"/>
      <c r="AV3599" s="129"/>
      <c r="AW3599" s="129"/>
      <c r="AX3599" s="129"/>
    </row>
    <row r="3600" spans="1:50" x14ac:dyDescent="0.25">
      <c r="A3600" s="120"/>
      <c r="B3600" s="28"/>
      <c r="C3600" s="25"/>
      <c r="D3600" s="25"/>
      <c r="E3600" s="25"/>
      <c r="F3600" s="29"/>
      <c r="G3600" s="29"/>
      <c r="H3600" s="29"/>
      <c r="I3600" s="29"/>
      <c r="J3600" s="29"/>
      <c r="K3600" s="25"/>
      <c r="L3600" s="25"/>
      <c r="M3600" s="25"/>
      <c r="N3600" s="25"/>
      <c r="O3600" s="25"/>
      <c r="P3600" s="25"/>
      <c r="Q3600" s="28"/>
      <c r="R3600" s="29"/>
      <c r="S3600" s="27"/>
      <c r="T3600" s="27"/>
      <c r="U3600" s="28"/>
      <c r="V3600" s="26"/>
      <c r="W3600" s="26"/>
      <c r="X3600" s="26"/>
      <c r="Y3600" s="37"/>
      <c r="Z3600" s="37"/>
      <c r="AA3600" s="37"/>
      <c r="AB3600" s="30"/>
      <c r="AC3600" s="30"/>
      <c r="AD3600" s="31"/>
      <c r="AE3600" s="30"/>
      <c r="AF3600" s="30"/>
      <c r="AG3600" s="32"/>
      <c r="AH3600" s="30"/>
      <c r="AJ3600" s="30"/>
      <c r="AK3600" s="30"/>
      <c r="AL3600" s="30"/>
      <c r="AM3600" s="30"/>
      <c r="AN3600" s="30"/>
      <c r="AO3600" s="30"/>
      <c r="AP3600" s="30"/>
      <c r="AQ3600" s="30"/>
      <c r="AR3600" s="30"/>
      <c r="AS3600" s="30"/>
      <c r="AT3600" s="30"/>
      <c r="AU3600" s="121"/>
      <c r="AV3600" s="129"/>
      <c r="AW3600" s="129"/>
      <c r="AX3600" s="129"/>
    </row>
    <row r="3601" spans="1:50" x14ac:dyDescent="0.25">
      <c r="A3601" s="120"/>
      <c r="B3601" s="28"/>
      <c r="C3601" s="25"/>
      <c r="D3601" s="25"/>
      <c r="E3601" s="25"/>
      <c r="F3601" s="29"/>
      <c r="G3601" s="29"/>
      <c r="H3601" s="29"/>
      <c r="I3601" s="29"/>
      <c r="J3601" s="29"/>
      <c r="K3601" s="25"/>
      <c r="L3601" s="25"/>
      <c r="M3601" s="25"/>
      <c r="N3601" s="25"/>
      <c r="O3601" s="25"/>
      <c r="P3601" s="25"/>
      <c r="Q3601" s="28"/>
      <c r="R3601" s="29"/>
      <c r="S3601" s="27"/>
      <c r="T3601" s="27"/>
      <c r="U3601" s="28"/>
      <c r="V3601" s="26"/>
      <c r="W3601" s="26"/>
      <c r="X3601" s="26"/>
      <c r="Y3601" s="37"/>
      <c r="Z3601" s="37"/>
      <c r="AA3601" s="37"/>
      <c r="AB3601" s="30"/>
      <c r="AC3601" s="30"/>
      <c r="AD3601" s="31"/>
      <c r="AE3601" s="30"/>
      <c r="AF3601" s="30"/>
      <c r="AG3601" s="32"/>
      <c r="AH3601" s="30"/>
      <c r="AJ3601" s="30"/>
      <c r="AK3601" s="30"/>
      <c r="AL3601" s="30"/>
      <c r="AM3601" s="30"/>
      <c r="AN3601" s="30"/>
      <c r="AO3601" s="30"/>
      <c r="AP3601" s="30"/>
      <c r="AQ3601" s="30"/>
      <c r="AR3601" s="30"/>
      <c r="AS3601" s="30"/>
      <c r="AT3601" s="30"/>
      <c r="AU3601" s="121"/>
      <c r="AV3601" s="129"/>
      <c r="AW3601" s="129"/>
      <c r="AX3601" s="129"/>
    </row>
    <row r="3602" spans="1:50" x14ac:dyDescent="0.25">
      <c r="A3602" s="120"/>
      <c r="B3602" s="28"/>
      <c r="C3602" s="25"/>
      <c r="D3602" s="25"/>
      <c r="E3602" s="25"/>
      <c r="F3602" s="29"/>
      <c r="G3602" s="29"/>
      <c r="H3602" s="29"/>
      <c r="I3602" s="29"/>
      <c r="J3602" s="29"/>
      <c r="K3602" s="25"/>
      <c r="L3602" s="25"/>
      <c r="M3602" s="25"/>
      <c r="N3602" s="25"/>
      <c r="O3602" s="25"/>
      <c r="P3602" s="25"/>
      <c r="Q3602" s="28"/>
      <c r="R3602" s="29"/>
      <c r="S3602" s="27"/>
      <c r="T3602" s="27"/>
      <c r="U3602" s="28"/>
      <c r="V3602" s="26"/>
      <c r="W3602" s="26"/>
      <c r="X3602" s="26"/>
      <c r="Y3602" s="37"/>
      <c r="Z3602" s="37"/>
      <c r="AA3602" s="37"/>
      <c r="AB3602" s="30"/>
      <c r="AC3602" s="30"/>
      <c r="AD3602" s="31"/>
      <c r="AE3602" s="30"/>
      <c r="AF3602" s="30"/>
      <c r="AG3602" s="32"/>
      <c r="AH3602" s="30"/>
      <c r="AJ3602" s="30"/>
      <c r="AK3602" s="30"/>
      <c r="AL3602" s="30"/>
      <c r="AM3602" s="30"/>
      <c r="AN3602" s="30"/>
      <c r="AO3602" s="30"/>
      <c r="AP3602" s="30"/>
      <c r="AQ3602" s="30"/>
      <c r="AR3602" s="30"/>
      <c r="AS3602" s="30"/>
      <c r="AT3602" s="30"/>
      <c r="AU3602" s="121"/>
      <c r="AV3602" s="129"/>
      <c r="AW3602" s="129"/>
      <c r="AX3602" s="129"/>
    </row>
    <row r="3603" spans="1:50" x14ac:dyDescent="0.25">
      <c r="A3603" s="120"/>
      <c r="B3603" s="28"/>
      <c r="C3603" s="25"/>
      <c r="D3603" s="25"/>
      <c r="E3603" s="25"/>
      <c r="F3603" s="29"/>
      <c r="G3603" s="29"/>
      <c r="H3603" s="29"/>
      <c r="I3603" s="29"/>
      <c r="J3603" s="29"/>
      <c r="K3603" s="25"/>
      <c r="L3603" s="25"/>
      <c r="M3603" s="25"/>
      <c r="N3603" s="25"/>
      <c r="O3603" s="25"/>
      <c r="P3603" s="25"/>
      <c r="Q3603" s="28"/>
      <c r="R3603" s="29"/>
      <c r="S3603" s="27"/>
      <c r="T3603" s="27"/>
      <c r="U3603" s="28"/>
      <c r="V3603" s="26"/>
      <c r="W3603" s="26"/>
      <c r="X3603" s="26"/>
      <c r="Y3603" s="37"/>
      <c r="Z3603" s="37"/>
      <c r="AA3603" s="37"/>
      <c r="AB3603" s="30"/>
      <c r="AC3603" s="30"/>
      <c r="AD3603" s="31"/>
      <c r="AE3603" s="30"/>
      <c r="AF3603" s="30"/>
      <c r="AG3603" s="32"/>
      <c r="AH3603" s="30"/>
      <c r="AJ3603" s="30"/>
      <c r="AK3603" s="30"/>
      <c r="AL3603" s="30"/>
      <c r="AM3603" s="30"/>
      <c r="AN3603" s="30"/>
      <c r="AO3603" s="30"/>
      <c r="AP3603" s="30"/>
      <c r="AQ3603" s="30"/>
      <c r="AR3603" s="30"/>
      <c r="AS3603" s="30"/>
      <c r="AT3603" s="30"/>
      <c r="AU3603" s="121"/>
      <c r="AV3603" s="129"/>
      <c r="AW3603" s="129"/>
      <c r="AX3603" s="129"/>
    </row>
    <row r="3604" spans="1:50" x14ac:dyDescent="0.25">
      <c r="A3604" s="120"/>
      <c r="B3604" s="28"/>
      <c r="C3604" s="25"/>
      <c r="D3604" s="25"/>
      <c r="E3604" s="25"/>
      <c r="F3604" s="29"/>
      <c r="G3604" s="29"/>
      <c r="H3604" s="29"/>
      <c r="I3604" s="29"/>
      <c r="J3604" s="29"/>
      <c r="K3604" s="25"/>
      <c r="L3604" s="25"/>
      <c r="M3604" s="25"/>
      <c r="N3604" s="25"/>
      <c r="O3604" s="25"/>
      <c r="P3604" s="25"/>
      <c r="Q3604" s="28"/>
      <c r="R3604" s="29"/>
      <c r="S3604" s="27"/>
      <c r="T3604" s="27"/>
      <c r="U3604" s="28"/>
      <c r="V3604" s="26"/>
      <c r="W3604" s="26"/>
      <c r="X3604" s="26"/>
      <c r="Y3604" s="37"/>
      <c r="Z3604" s="37"/>
      <c r="AA3604" s="37"/>
      <c r="AB3604" s="30"/>
      <c r="AC3604" s="30"/>
      <c r="AD3604" s="31"/>
      <c r="AE3604" s="30"/>
      <c r="AF3604" s="30"/>
      <c r="AG3604" s="32"/>
      <c r="AH3604" s="30"/>
      <c r="AJ3604" s="30"/>
      <c r="AK3604" s="30"/>
      <c r="AL3604" s="30"/>
      <c r="AM3604" s="30"/>
      <c r="AN3604" s="30"/>
      <c r="AO3604" s="30"/>
      <c r="AP3604" s="30"/>
      <c r="AQ3604" s="30"/>
      <c r="AR3604" s="30"/>
      <c r="AS3604" s="30"/>
      <c r="AT3604" s="30"/>
      <c r="AU3604" s="121"/>
      <c r="AV3604" s="129"/>
      <c r="AW3604" s="129"/>
      <c r="AX3604" s="129"/>
    </row>
    <row r="3605" spans="1:50" x14ac:dyDescent="0.25">
      <c r="A3605" s="120"/>
      <c r="B3605" s="28"/>
      <c r="C3605" s="25"/>
      <c r="D3605" s="25"/>
      <c r="E3605" s="25"/>
      <c r="F3605" s="29"/>
      <c r="G3605" s="29"/>
      <c r="H3605" s="29"/>
      <c r="I3605" s="29"/>
      <c r="J3605" s="29"/>
      <c r="K3605" s="25"/>
      <c r="L3605" s="25"/>
      <c r="M3605" s="25"/>
      <c r="N3605" s="25"/>
      <c r="O3605" s="25"/>
      <c r="P3605" s="25"/>
      <c r="Q3605" s="28"/>
      <c r="R3605" s="29"/>
      <c r="S3605" s="27"/>
      <c r="T3605" s="27"/>
      <c r="U3605" s="28"/>
      <c r="V3605" s="26"/>
      <c r="W3605" s="26"/>
      <c r="X3605" s="26"/>
      <c r="Y3605" s="37"/>
      <c r="Z3605" s="37"/>
      <c r="AA3605" s="37"/>
      <c r="AB3605" s="30"/>
      <c r="AC3605" s="30"/>
      <c r="AD3605" s="31"/>
      <c r="AE3605" s="30"/>
      <c r="AF3605" s="30"/>
      <c r="AG3605" s="32"/>
      <c r="AH3605" s="30"/>
      <c r="AJ3605" s="30"/>
      <c r="AK3605" s="30"/>
      <c r="AL3605" s="30"/>
      <c r="AM3605" s="30"/>
      <c r="AN3605" s="30"/>
      <c r="AO3605" s="30"/>
      <c r="AP3605" s="30"/>
      <c r="AQ3605" s="30"/>
      <c r="AR3605" s="30"/>
      <c r="AS3605" s="30"/>
      <c r="AT3605" s="30"/>
      <c r="AU3605" s="121"/>
      <c r="AV3605" s="129"/>
      <c r="AW3605" s="129"/>
      <c r="AX3605" s="129"/>
    </row>
    <row r="3606" spans="1:50" x14ac:dyDescent="0.25">
      <c r="A3606" s="120"/>
      <c r="B3606" s="28"/>
      <c r="C3606" s="25"/>
      <c r="D3606" s="25"/>
      <c r="E3606" s="25"/>
      <c r="F3606" s="29"/>
      <c r="G3606" s="29"/>
      <c r="H3606" s="29"/>
      <c r="I3606" s="29"/>
      <c r="J3606" s="29"/>
      <c r="K3606" s="25"/>
      <c r="L3606" s="25"/>
      <c r="M3606" s="25"/>
      <c r="N3606" s="25"/>
      <c r="O3606" s="25"/>
      <c r="P3606" s="25"/>
      <c r="Q3606" s="28"/>
      <c r="R3606" s="29"/>
      <c r="S3606" s="27"/>
      <c r="T3606" s="27"/>
      <c r="U3606" s="28"/>
      <c r="V3606" s="26"/>
      <c r="W3606" s="26"/>
      <c r="X3606" s="26"/>
      <c r="Y3606" s="37"/>
      <c r="Z3606" s="37"/>
      <c r="AA3606" s="37"/>
      <c r="AB3606" s="30"/>
      <c r="AC3606" s="30"/>
      <c r="AD3606" s="31"/>
      <c r="AE3606" s="30"/>
      <c r="AF3606" s="30"/>
      <c r="AG3606" s="32"/>
      <c r="AH3606" s="30"/>
      <c r="AJ3606" s="30"/>
      <c r="AK3606" s="30"/>
      <c r="AL3606" s="30"/>
      <c r="AM3606" s="30"/>
      <c r="AN3606" s="30"/>
      <c r="AO3606" s="30"/>
      <c r="AP3606" s="30"/>
      <c r="AQ3606" s="30"/>
      <c r="AR3606" s="30"/>
      <c r="AS3606" s="30"/>
      <c r="AT3606" s="30"/>
      <c r="AU3606" s="121"/>
      <c r="AV3606" s="129"/>
      <c r="AW3606" s="129"/>
      <c r="AX3606" s="129"/>
    </row>
    <row r="3607" spans="1:50" x14ac:dyDescent="0.25">
      <c r="A3607" s="120"/>
      <c r="B3607" s="28"/>
      <c r="C3607" s="25"/>
      <c r="D3607" s="25"/>
      <c r="E3607" s="25"/>
      <c r="F3607" s="29"/>
      <c r="G3607" s="29"/>
      <c r="H3607" s="29"/>
      <c r="I3607" s="29"/>
      <c r="J3607" s="29"/>
      <c r="K3607" s="25"/>
      <c r="L3607" s="25"/>
      <c r="M3607" s="25"/>
      <c r="N3607" s="25"/>
      <c r="O3607" s="25"/>
      <c r="P3607" s="25"/>
      <c r="Q3607" s="28"/>
      <c r="R3607" s="29"/>
      <c r="S3607" s="27"/>
      <c r="T3607" s="27"/>
      <c r="U3607" s="28"/>
      <c r="V3607" s="26"/>
      <c r="W3607" s="26"/>
      <c r="X3607" s="26"/>
      <c r="Y3607" s="37"/>
      <c r="Z3607" s="37"/>
      <c r="AA3607" s="37"/>
      <c r="AB3607" s="30"/>
      <c r="AC3607" s="30"/>
      <c r="AD3607" s="31"/>
      <c r="AE3607" s="30"/>
      <c r="AF3607" s="30"/>
      <c r="AG3607" s="32"/>
      <c r="AH3607" s="30"/>
      <c r="AJ3607" s="30"/>
      <c r="AK3607" s="30"/>
      <c r="AL3607" s="30"/>
      <c r="AM3607" s="30"/>
      <c r="AN3607" s="30"/>
      <c r="AO3607" s="30"/>
      <c r="AP3607" s="30"/>
      <c r="AQ3607" s="30"/>
      <c r="AR3607" s="30"/>
      <c r="AS3607" s="30"/>
      <c r="AT3607" s="30"/>
      <c r="AU3607" s="121"/>
      <c r="AV3607" s="129"/>
      <c r="AW3607" s="129"/>
      <c r="AX3607" s="129"/>
    </row>
    <row r="3608" spans="1:50" x14ac:dyDescent="0.25">
      <c r="A3608" s="120"/>
      <c r="B3608" s="28"/>
      <c r="C3608" s="25"/>
      <c r="D3608" s="25"/>
      <c r="E3608" s="25"/>
      <c r="F3608" s="29"/>
      <c r="G3608" s="29"/>
      <c r="H3608" s="29"/>
      <c r="I3608" s="29"/>
      <c r="J3608" s="29"/>
      <c r="K3608" s="25"/>
      <c r="L3608" s="25"/>
      <c r="M3608" s="25"/>
      <c r="N3608" s="25"/>
      <c r="O3608" s="25"/>
      <c r="P3608" s="25"/>
      <c r="Q3608" s="28"/>
      <c r="R3608" s="29"/>
      <c r="S3608" s="27"/>
      <c r="T3608" s="27"/>
      <c r="U3608" s="28"/>
      <c r="V3608" s="26"/>
      <c r="W3608" s="26"/>
      <c r="X3608" s="26"/>
      <c r="Y3608" s="37"/>
      <c r="Z3608" s="37"/>
      <c r="AA3608" s="37"/>
      <c r="AB3608" s="30"/>
      <c r="AC3608" s="30"/>
      <c r="AD3608" s="31"/>
      <c r="AE3608" s="30"/>
      <c r="AF3608" s="30"/>
      <c r="AG3608" s="32"/>
      <c r="AH3608" s="30"/>
      <c r="AJ3608" s="30"/>
      <c r="AK3608" s="30"/>
      <c r="AL3608" s="30"/>
      <c r="AM3608" s="30"/>
      <c r="AN3608" s="30"/>
      <c r="AO3608" s="30"/>
      <c r="AP3608" s="30"/>
      <c r="AQ3608" s="30"/>
      <c r="AR3608" s="30"/>
      <c r="AS3608" s="30"/>
      <c r="AT3608" s="30"/>
      <c r="AU3608" s="121"/>
      <c r="AV3608" s="129"/>
      <c r="AW3608" s="129"/>
      <c r="AX3608" s="129"/>
    </row>
    <row r="3609" spans="1:50" x14ac:dyDescent="0.25">
      <c r="A3609" s="120"/>
      <c r="B3609" s="28"/>
      <c r="C3609" s="25"/>
      <c r="D3609" s="25"/>
      <c r="E3609" s="25"/>
      <c r="F3609" s="29"/>
      <c r="G3609" s="29"/>
      <c r="H3609" s="29"/>
      <c r="I3609" s="29"/>
      <c r="J3609" s="29"/>
      <c r="K3609" s="25"/>
      <c r="L3609" s="25"/>
      <c r="M3609" s="25"/>
      <c r="N3609" s="25"/>
      <c r="O3609" s="25"/>
      <c r="P3609" s="25"/>
      <c r="Q3609" s="28"/>
      <c r="R3609" s="29"/>
      <c r="S3609" s="27"/>
      <c r="T3609" s="27"/>
      <c r="U3609" s="28"/>
      <c r="V3609" s="26"/>
      <c r="W3609" s="26"/>
      <c r="X3609" s="26"/>
      <c r="Y3609" s="37"/>
      <c r="Z3609" s="37"/>
      <c r="AA3609" s="37"/>
      <c r="AB3609" s="30"/>
      <c r="AC3609" s="30"/>
      <c r="AD3609" s="31"/>
      <c r="AE3609" s="30"/>
      <c r="AF3609" s="30"/>
      <c r="AG3609" s="32"/>
      <c r="AH3609" s="30"/>
      <c r="AJ3609" s="30"/>
      <c r="AK3609" s="30"/>
      <c r="AL3609" s="30"/>
      <c r="AM3609" s="30"/>
      <c r="AN3609" s="30"/>
      <c r="AO3609" s="30"/>
      <c r="AP3609" s="30"/>
      <c r="AQ3609" s="30"/>
      <c r="AR3609" s="30"/>
      <c r="AS3609" s="30"/>
      <c r="AT3609" s="30"/>
      <c r="AU3609" s="121"/>
      <c r="AV3609" s="129"/>
      <c r="AW3609" s="129"/>
      <c r="AX3609" s="129"/>
    </row>
    <row r="3610" spans="1:50" x14ac:dyDescent="0.25">
      <c r="A3610" s="120"/>
      <c r="B3610" s="28"/>
      <c r="C3610" s="25"/>
      <c r="D3610" s="25"/>
      <c r="E3610" s="25"/>
      <c r="F3610" s="29"/>
      <c r="G3610" s="29"/>
      <c r="H3610" s="29"/>
      <c r="I3610" s="29"/>
      <c r="J3610" s="29"/>
      <c r="K3610" s="25"/>
      <c r="L3610" s="25"/>
      <c r="M3610" s="25"/>
      <c r="N3610" s="25"/>
      <c r="O3610" s="25"/>
      <c r="P3610" s="25"/>
      <c r="Q3610" s="28"/>
      <c r="R3610" s="29"/>
      <c r="S3610" s="27"/>
      <c r="T3610" s="27"/>
      <c r="U3610" s="28"/>
      <c r="V3610" s="26"/>
      <c r="W3610" s="26"/>
      <c r="X3610" s="26"/>
      <c r="Y3610" s="37"/>
      <c r="Z3610" s="37"/>
      <c r="AA3610" s="37"/>
      <c r="AB3610" s="30"/>
      <c r="AC3610" s="30"/>
      <c r="AD3610" s="31"/>
      <c r="AE3610" s="30"/>
      <c r="AF3610" s="30"/>
      <c r="AG3610" s="32"/>
      <c r="AH3610" s="30"/>
      <c r="AJ3610" s="30"/>
      <c r="AK3610" s="30"/>
      <c r="AL3610" s="30"/>
      <c r="AM3610" s="30"/>
      <c r="AN3610" s="30"/>
      <c r="AO3610" s="30"/>
      <c r="AP3610" s="30"/>
      <c r="AQ3610" s="30"/>
      <c r="AR3610" s="30"/>
      <c r="AS3610" s="30"/>
      <c r="AT3610" s="30"/>
      <c r="AU3610" s="121"/>
      <c r="AV3610" s="129"/>
      <c r="AW3610" s="129"/>
      <c r="AX3610" s="129"/>
    </row>
    <row r="3611" spans="1:50" x14ac:dyDescent="0.25">
      <c r="A3611" s="120"/>
      <c r="B3611" s="28"/>
      <c r="C3611" s="25"/>
      <c r="D3611" s="25"/>
      <c r="E3611" s="25"/>
      <c r="F3611" s="29"/>
      <c r="G3611" s="29"/>
      <c r="H3611" s="29"/>
      <c r="I3611" s="29"/>
      <c r="J3611" s="29"/>
      <c r="K3611" s="25"/>
      <c r="L3611" s="25"/>
      <c r="M3611" s="25"/>
      <c r="N3611" s="25"/>
      <c r="O3611" s="25"/>
      <c r="P3611" s="25"/>
      <c r="Q3611" s="28"/>
      <c r="R3611" s="29"/>
      <c r="S3611" s="27"/>
      <c r="T3611" s="27"/>
      <c r="U3611" s="28"/>
      <c r="V3611" s="26"/>
      <c r="W3611" s="26"/>
      <c r="X3611" s="26"/>
      <c r="Y3611" s="37"/>
      <c r="Z3611" s="37"/>
      <c r="AA3611" s="37"/>
      <c r="AB3611" s="30"/>
      <c r="AC3611" s="30"/>
      <c r="AD3611" s="31"/>
      <c r="AE3611" s="30"/>
      <c r="AF3611" s="30"/>
      <c r="AG3611" s="32"/>
      <c r="AH3611" s="30"/>
      <c r="AJ3611" s="30"/>
      <c r="AK3611" s="30"/>
      <c r="AL3611" s="30"/>
      <c r="AM3611" s="30"/>
      <c r="AN3611" s="30"/>
      <c r="AO3611" s="30"/>
      <c r="AP3611" s="30"/>
      <c r="AQ3611" s="30"/>
      <c r="AR3611" s="30"/>
      <c r="AS3611" s="30"/>
      <c r="AT3611" s="30"/>
      <c r="AU3611" s="121"/>
      <c r="AV3611" s="129"/>
      <c r="AW3611" s="129"/>
      <c r="AX3611" s="129"/>
    </row>
    <row r="3612" spans="1:50" x14ac:dyDescent="0.25">
      <c r="A3612" s="120"/>
      <c r="B3612" s="28"/>
      <c r="C3612" s="25"/>
      <c r="D3612" s="25"/>
      <c r="E3612" s="25"/>
      <c r="F3612" s="29"/>
      <c r="G3612" s="29"/>
      <c r="H3612" s="29"/>
      <c r="I3612" s="29"/>
      <c r="J3612" s="29"/>
      <c r="K3612" s="25"/>
      <c r="L3612" s="25"/>
      <c r="M3612" s="25"/>
      <c r="N3612" s="25"/>
      <c r="O3612" s="25"/>
      <c r="P3612" s="25"/>
      <c r="Q3612" s="28"/>
      <c r="R3612" s="29"/>
      <c r="S3612" s="27"/>
      <c r="T3612" s="27"/>
      <c r="U3612" s="28"/>
      <c r="V3612" s="26"/>
      <c r="W3612" s="26"/>
      <c r="X3612" s="26"/>
      <c r="Y3612" s="37"/>
      <c r="Z3612" s="37"/>
      <c r="AA3612" s="37"/>
      <c r="AB3612" s="30"/>
      <c r="AC3612" s="30"/>
      <c r="AD3612" s="31"/>
      <c r="AE3612" s="30"/>
      <c r="AF3612" s="30"/>
      <c r="AG3612" s="32"/>
      <c r="AH3612" s="30"/>
      <c r="AJ3612" s="30"/>
      <c r="AK3612" s="30"/>
      <c r="AL3612" s="30"/>
      <c r="AM3612" s="30"/>
      <c r="AN3612" s="30"/>
      <c r="AO3612" s="30"/>
      <c r="AP3612" s="30"/>
      <c r="AQ3612" s="30"/>
      <c r="AR3612" s="30"/>
      <c r="AS3612" s="30"/>
      <c r="AT3612" s="30"/>
      <c r="AU3612" s="121"/>
      <c r="AV3612" s="129"/>
      <c r="AW3612" s="129"/>
      <c r="AX3612" s="129"/>
    </row>
    <row r="3613" spans="1:50" x14ac:dyDescent="0.25">
      <c r="A3613" s="120"/>
      <c r="B3613" s="28"/>
      <c r="C3613" s="25"/>
      <c r="D3613" s="25"/>
      <c r="E3613" s="25"/>
      <c r="F3613" s="29"/>
      <c r="G3613" s="29"/>
      <c r="H3613" s="29"/>
      <c r="I3613" s="29"/>
      <c r="J3613" s="29"/>
      <c r="K3613" s="25"/>
      <c r="L3613" s="25"/>
      <c r="M3613" s="25"/>
      <c r="N3613" s="25"/>
      <c r="O3613" s="25"/>
      <c r="P3613" s="25"/>
      <c r="Q3613" s="28"/>
      <c r="R3613" s="29"/>
      <c r="S3613" s="27"/>
      <c r="T3613" s="27"/>
      <c r="U3613" s="28"/>
      <c r="V3613" s="26"/>
      <c r="W3613" s="26"/>
      <c r="X3613" s="26"/>
      <c r="Y3613" s="37"/>
      <c r="Z3613" s="37"/>
      <c r="AA3613" s="37"/>
      <c r="AB3613" s="30"/>
      <c r="AC3613" s="30"/>
      <c r="AD3613" s="31"/>
      <c r="AE3613" s="30"/>
      <c r="AF3613" s="30"/>
      <c r="AG3613" s="32"/>
      <c r="AH3613" s="30"/>
      <c r="AJ3613" s="30"/>
      <c r="AK3613" s="30"/>
      <c r="AL3613" s="30"/>
      <c r="AM3613" s="30"/>
      <c r="AN3613" s="30"/>
      <c r="AO3613" s="30"/>
      <c r="AP3613" s="30"/>
      <c r="AQ3613" s="30"/>
      <c r="AR3613" s="30"/>
      <c r="AS3613" s="30"/>
      <c r="AT3613" s="30"/>
      <c r="AU3613" s="121"/>
      <c r="AV3613" s="129"/>
      <c r="AW3613" s="129"/>
      <c r="AX3613" s="129"/>
    </row>
    <row r="3614" spans="1:50" x14ac:dyDescent="0.25">
      <c r="A3614" s="120"/>
      <c r="B3614" s="28"/>
      <c r="C3614" s="25"/>
      <c r="D3614" s="25"/>
      <c r="E3614" s="25"/>
      <c r="F3614" s="29"/>
      <c r="G3614" s="29"/>
      <c r="H3614" s="29"/>
      <c r="I3614" s="29"/>
      <c r="J3614" s="29"/>
      <c r="K3614" s="25"/>
      <c r="L3614" s="25"/>
      <c r="M3614" s="25"/>
      <c r="N3614" s="25"/>
      <c r="O3614" s="25"/>
      <c r="P3614" s="25"/>
      <c r="Q3614" s="28"/>
      <c r="R3614" s="29"/>
      <c r="S3614" s="27"/>
      <c r="T3614" s="27"/>
      <c r="U3614" s="28"/>
      <c r="V3614" s="26"/>
      <c r="W3614" s="26"/>
      <c r="X3614" s="26"/>
      <c r="Y3614" s="37"/>
      <c r="Z3614" s="37"/>
      <c r="AA3614" s="37"/>
      <c r="AB3614" s="30"/>
      <c r="AC3614" s="30"/>
      <c r="AD3614" s="31"/>
      <c r="AE3614" s="30"/>
      <c r="AF3614" s="30"/>
      <c r="AG3614" s="32"/>
      <c r="AH3614" s="30"/>
      <c r="AJ3614" s="30"/>
      <c r="AK3614" s="30"/>
      <c r="AL3614" s="30"/>
      <c r="AM3614" s="30"/>
      <c r="AN3614" s="30"/>
      <c r="AO3614" s="30"/>
      <c r="AP3614" s="30"/>
      <c r="AQ3614" s="30"/>
      <c r="AR3614" s="30"/>
      <c r="AS3614" s="30"/>
      <c r="AT3614" s="30"/>
      <c r="AU3614" s="121"/>
      <c r="AV3614" s="129"/>
      <c r="AW3614" s="129"/>
      <c r="AX3614" s="129"/>
    </row>
    <row r="3615" spans="1:50" x14ac:dyDescent="0.25">
      <c r="A3615" s="120"/>
      <c r="B3615" s="28"/>
      <c r="C3615" s="25"/>
      <c r="D3615" s="25"/>
      <c r="E3615" s="25"/>
      <c r="F3615" s="29"/>
      <c r="G3615" s="29"/>
      <c r="H3615" s="29"/>
      <c r="I3615" s="29"/>
      <c r="J3615" s="29"/>
      <c r="K3615" s="25"/>
      <c r="L3615" s="25"/>
      <c r="M3615" s="25"/>
      <c r="N3615" s="25"/>
      <c r="O3615" s="25"/>
      <c r="P3615" s="25"/>
      <c r="Q3615" s="28"/>
      <c r="R3615" s="29"/>
      <c r="S3615" s="27"/>
      <c r="T3615" s="27"/>
      <c r="U3615" s="28"/>
      <c r="V3615" s="26"/>
      <c r="W3615" s="26"/>
      <c r="X3615" s="26"/>
      <c r="Y3615" s="37"/>
      <c r="Z3615" s="37"/>
      <c r="AA3615" s="37"/>
      <c r="AB3615" s="30"/>
      <c r="AC3615" s="30"/>
      <c r="AD3615" s="31"/>
      <c r="AE3615" s="30"/>
      <c r="AF3615" s="30"/>
      <c r="AG3615" s="32"/>
      <c r="AH3615" s="30"/>
      <c r="AJ3615" s="30"/>
      <c r="AK3615" s="30"/>
      <c r="AL3615" s="30"/>
      <c r="AM3615" s="30"/>
      <c r="AN3615" s="30"/>
      <c r="AO3615" s="30"/>
      <c r="AP3615" s="30"/>
      <c r="AQ3615" s="30"/>
      <c r="AR3615" s="30"/>
      <c r="AS3615" s="30"/>
      <c r="AT3615" s="30"/>
      <c r="AU3615" s="121"/>
      <c r="AV3615" s="129"/>
      <c r="AW3615" s="129"/>
      <c r="AX3615" s="129"/>
    </row>
    <row r="3616" spans="1:50" x14ac:dyDescent="0.25">
      <c r="A3616" s="120"/>
      <c r="B3616" s="28"/>
      <c r="C3616" s="25"/>
      <c r="D3616" s="25"/>
      <c r="E3616" s="25"/>
      <c r="F3616" s="29"/>
      <c r="G3616" s="29"/>
      <c r="H3616" s="29"/>
      <c r="I3616" s="29"/>
      <c r="J3616" s="29"/>
      <c r="K3616" s="25"/>
      <c r="L3616" s="25"/>
      <c r="M3616" s="25"/>
      <c r="N3616" s="25"/>
      <c r="O3616" s="25"/>
      <c r="P3616" s="25"/>
      <c r="Q3616" s="28"/>
      <c r="R3616" s="29"/>
      <c r="S3616" s="27"/>
      <c r="T3616" s="27"/>
      <c r="U3616" s="28"/>
      <c r="V3616" s="26"/>
      <c r="W3616" s="26"/>
      <c r="X3616" s="26"/>
      <c r="Y3616" s="37"/>
      <c r="Z3616" s="37"/>
      <c r="AA3616" s="37"/>
      <c r="AB3616" s="30"/>
      <c r="AC3616" s="30"/>
      <c r="AD3616" s="31"/>
      <c r="AE3616" s="30"/>
      <c r="AF3616" s="30"/>
      <c r="AG3616" s="32"/>
      <c r="AH3616" s="30"/>
      <c r="AJ3616" s="30"/>
      <c r="AK3616" s="30"/>
      <c r="AL3616" s="30"/>
      <c r="AM3616" s="30"/>
      <c r="AN3616" s="30"/>
      <c r="AO3616" s="30"/>
      <c r="AP3616" s="30"/>
      <c r="AQ3616" s="30"/>
      <c r="AR3616" s="30"/>
      <c r="AS3616" s="30"/>
      <c r="AT3616" s="30"/>
      <c r="AU3616" s="121"/>
      <c r="AV3616" s="129"/>
      <c r="AW3616" s="129"/>
      <c r="AX3616" s="129"/>
    </row>
    <row r="3617" spans="1:50" x14ac:dyDescent="0.25">
      <c r="A3617" s="120"/>
      <c r="B3617" s="28"/>
      <c r="C3617" s="25"/>
      <c r="D3617" s="25"/>
      <c r="E3617" s="25"/>
      <c r="F3617" s="29"/>
      <c r="G3617" s="29"/>
      <c r="H3617" s="29"/>
      <c r="I3617" s="29"/>
      <c r="J3617" s="29"/>
      <c r="K3617" s="25"/>
      <c r="L3617" s="25"/>
      <c r="M3617" s="25"/>
      <c r="N3617" s="25"/>
      <c r="O3617" s="25"/>
      <c r="P3617" s="25"/>
      <c r="Q3617" s="28"/>
      <c r="R3617" s="29"/>
      <c r="S3617" s="27"/>
      <c r="T3617" s="27"/>
      <c r="U3617" s="28"/>
      <c r="V3617" s="26"/>
      <c r="W3617" s="26"/>
      <c r="X3617" s="26"/>
      <c r="Y3617" s="37"/>
      <c r="Z3617" s="37"/>
      <c r="AA3617" s="37"/>
      <c r="AB3617" s="30"/>
      <c r="AC3617" s="30"/>
      <c r="AD3617" s="31"/>
      <c r="AE3617" s="30"/>
      <c r="AF3617" s="30"/>
      <c r="AG3617" s="32"/>
      <c r="AH3617" s="30"/>
      <c r="AJ3617" s="30"/>
      <c r="AK3617" s="30"/>
      <c r="AL3617" s="30"/>
      <c r="AM3617" s="30"/>
      <c r="AN3617" s="30"/>
      <c r="AO3617" s="30"/>
      <c r="AP3617" s="30"/>
      <c r="AQ3617" s="30"/>
      <c r="AR3617" s="30"/>
      <c r="AS3617" s="30"/>
      <c r="AT3617" s="30"/>
      <c r="AU3617" s="121"/>
      <c r="AV3617" s="129"/>
      <c r="AW3617" s="129"/>
      <c r="AX3617" s="129"/>
    </row>
    <row r="3618" spans="1:50" x14ac:dyDescent="0.25">
      <c r="A3618" s="120"/>
      <c r="B3618" s="28"/>
      <c r="C3618" s="25"/>
      <c r="D3618" s="25"/>
      <c r="E3618" s="25"/>
      <c r="F3618" s="29"/>
      <c r="G3618" s="29"/>
      <c r="H3618" s="29"/>
      <c r="I3618" s="29"/>
      <c r="J3618" s="29"/>
      <c r="K3618" s="25"/>
      <c r="L3618" s="25"/>
      <c r="M3618" s="25"/>
      <c r="N3618" s="25"/>
      <c r="O3618" s="25"/>
      <c r="P3618" s="25"/>
      <c r="Q3618" s="28"/>
      <c r="R3618" s="29"/>
      <c r="S3618" s="27"/>
      <c r="T3618" s="27"/>
      <c r="U3618" s="28"/>
      <c r="V3618" s="26"/>
      <c r="W3618" s="26"/>
      <c r="X3618" s="26"/>
      <c r="Y3618" s="37"/>
      <c r="Z3618" s="37"/>
      <c r="AA3618" s="37"/>
      <c r="AB3618" s="30"/>
      <c r="AC3618" s="30"/>
      <c r="AD3618" s="31"/>
      <c r="AE3618" s="30"/>
      <c r="AF3618" s="30"/>
      <c r="AG3618" s="32"/>
      <c r="AH3618" s="30"/>
      <c r="AJ3618" s="30"/>
      <c r="AK3618" s="30"/>
      <c r="AL3618" s="30"/>
      <c r="AM3618" s="30"/>
      <c r="AN3618" s="30"/>
      <c r="AO3618" s="30"/>
      <c r="AP3618" s="30"/>
      <c r="AQ3618" s="30"/>
      <c r="AR3618" s="30"/>
      <c r="AS3618" s="30"/>
      <c r="AT3618" s="30"/>
      <c r="AU3618" s="121"/>
      <c r="AV3618" s="129"/>
      <c r="AW3618" s="129"/>
      <c r="AX3618" s="129"/>
    </row>
    <row r="3619" spans="1:50" x14ac:dyDescent="0.25">
      <c r="A3619" s="120"/>
      <c r="B3619" s="28"/>
      <c r="C3619" s="25"/>
      <c r="D3619" s="25"/>
      <c r="E3619" s="25"/>
      <c r="F3619" s="29"/>
      <c r="G3619" s="29"/>
      <c r="H3619" s="29"/>
      <c r="I3619" s="29"/>
      <c r="J3619" s="29"/>
      <c r="K3619" s="25"/>
      <c r="L3619" s="25"/>
      <c r="M3619" s="25"/>
      <c r="N3619" s="25"/>
      <c r="O3619" s="25"/>
      <c r="P3619" s="25"/>
      <c r="Q3619" s="28"/>
      <c r="R3619" s="29"/>
      <c r="S3619" s="27"/>
      <c r="T3619" s="27"/>
      <c r="U3619" s="28"/>
      <c r="V3619" s="26"/>
      <c r="W3619" s="26"/>
      <c r="X3619" s="26"/>
      <c r="Y3619" s="37"/>
      <c r="Z3619" s="37"/>
      <c r="AA3619" s="37"/>
      <c r="AB3619" s="30"/>
      <c r="AC3619" s="30"/>
      <c r="AD3619" s="31"/>
      <c r="AE3619" s="30"/>
      <c r="AF3619" s="30"/>
      <c r="AG3619" s="32"/>
      <c r="AH3619" s="30"/>
      <c r="AJ3619" s="30"/>
      <c r="AK3619" s="30"/>
      <c r="AL3619" s="30"/>
      <c r="AM3619" s="30"/>
      <c r="AN3619" s="30"/>
      <c r="AO3619" s="30"/>
      <c r="AP3619" s="30"/>
      <c r="AQ3619" s="30"/>
      <c r="AR3619" s="30"/>
      <c r="AS3619" s="30"/>
      <c r="AT3619" s="30"/>
      <c r="AU3619" s="121"/>
      <c r="AV3619" s="129"/>
      <c r="AW3619" s="129"/>
      <c r="AX3619" s="129"/>
    </row>
    <row r="3620" spans="1:50" x14ac:dyDescent="0.25">
      <c r="A3620" s="120"/>
      <c r="B3620" s="28"/>
      <c r="C3620" s="25"/>
      <c r="D3620" s="25"/>
      <c r="E3620" s="25"/>
      <c r="F3620" s="29"/>
      <c r="G3620" s="29"/>
      <c r="H3620" s="29"/>
      <c r="I3620" s="29"/>
      <c r="J3620" s="29"/>
      <c r="K3620" s="25"/>
      <c r="L3620" s="25"/>
      <c r="M3620" s="25"/>
      <c r="N3620" s="25"/>
      <c r="O3620" s="25"/>
      <c r="P3620" s="25"/>
      <c r="Q3620" s="28"/>
      <c r="R3620" s="29"/>
      <c r="S3620" s="27"/>
      <c r="T3620" s="27"/>
      <c r="U3620" s="28"/>
      <c r="V3620" s="26"/>
      <c r="W3620" s="26"/>
      <c r="X3620" s="26"/>
      <c r="Y3620" s="37"/>
      <c r="Z3620" s="37"/>
      <c r="AA3620" s="37"/>
      <c r="AB3620" s="30"/>
      <c r="AC3620" s="30"/>
      <c r="AD3620" s="31"/>
      <c r="AE3620" s="30"/>
      <c r="AF3620" s="30"/>
      <c r="AG3620" s="32"/>
      <c r="AH3620" s="30"/>
      <c r="AJ3620" s="30"/>
      <c r="AK3620" s="30"/>
      <c r="AL3620" s="30"/>
      <c r="AM3620" s="30"/>
      <c r="AN3620" s="30"/>
      <c r="AO3620" s="30"/>
      <c r="AP3620" s="30"/>
      <c r="AQ3620" s="30"/>
      <c r="AR3620" s="30"/>
      <c r="AS3620" s="30"/>
      <c r="AT3620" s="30"/>
      <c r="AU3620" s="121"/>
      <c r="AV3620" s="129"/>
      <c r="AW3620" s="129"/>
      <c r="AX3620" s="129"/>
    </row>
    <row r="3621" spans="1:50" x14ac:dyDescent="0.25">
      <c r="A3621" s="120"/>
      <c r="B3621" s="28"/>
      <c r="C3621" s="25"/>
      <c r="D3621" s="25"/>
      <c r="E3621" s="25"/>
      <c r="F3621" s="29"/>
      <c r="G3621" s="29"/>
      <c r="H3621" s="29"/>
      <c r="I3621" s="29"/>
      <c r="J3621" s="29"/>
      <c r="K3621" s="25"/>
      <c r="L3621" s="25"/>
      <c r="M3621" s="25"/>
      <c r="N3621" s="25"/>
      <c r="O3621" s="25"/>
      <c r="P3621" s="25"/>
      <c r="Q3621" s="28"/>
      <c r="R3621" s="29"/>
      <c r="S3621" s="27"/>
      <c r="T3621" s="27"/>
      <c r="U3621" s="28"/>
      <c r="V3621" s="26"/>
      <c r="W3621" s="26"/>
      <c r="X3621" s="26"/>
      <c r="Y3621" s="37"/>
      <c r="Z3621" s="37"/>
      <c r="AA3621" s="37"/>
      <c r="AB3621" s="30"/>
      <c r="AC3621" s="30"/>
      <c r="AD3621" s="31"/>
      <c r="AE3621" s="30"/>
      <c r="AF3621" s="30"/>
      <c r="AG3621" s="32"/>
      <c r="AH3621" s="30"/>
      <c r="AJ3621" s="30"/>
      <c r="AK3621" s="30"/>
      <c r="AL3621" s="30"/>
      <c r="AM3621" s="30"/>
      <c r="AN3621" s="30"/>
      <c r="AO3621" s="30"/>
      <c r="AP3621" s="30"/>
      <c r="AQ3621" s="30"/>
      <c r="AR3621" s="30"/>
      <c r="AS3621" s="30"/>
      <c r="AT3621" s="30"/>
      <c r="AU3621" s="121"/>
      <c r="AV3621" s="129"/>
      <c r="AW3621" s="129"/>
      <c r="AX3621" s="129"/>
    </row>
    <row r="3622" spans="1:50" x14ac:dyDescent="0.25">
      <c r="A3622" s="120"/>
      <c r="B3622" s="28"/>
      <c r="C3622" s="25"/>
      <c r="D3622" s="25"/>
      <c r="E3622" s="25"/>
      <c r="F3622" s="29"/>
      <c r="G3622" s="29"/>
      <c r="H3622" s="29"/>
      <c r="I3622" s="29"/>
      <c r="J3622" s="29"/>
      <c r="K3622" s="25"/>
      <c r="L3622" s="25"/>
      <c r="M3622" s="25"/>
      <c r="N3622" s="25"/>
      <c r="O3622" s="25"/>
      <c r="P3622" s="25"/>
      <c r="Q3622" s="28"/>
      <c r="R3622" s="29"/>
      <c r="S3622" s="27"/>
      <c r="T3622" s="27"/>
      <c r="U3622" s="28"/>
      <c r="V3622" s="26"/>
      <c r="W3622" s="26"/>
      <c r="X3622" s="26"/>
      <c r="Y3622" s="37"/>
      <c r="Z3622" s="37"/>
      <c r="AA3622" s="37"/>
      <c r="AB3622" s="30"/>
      <c r="AC3622" s="30"/>
      <c r="AD3622" s="31"/>
      <c r="AE3622" s="30"/>
      <c r="AF3622" s="30"/>
      <c r="AG3622" s="32"/>
      <c r="AH3622" s="30"/>
      <c r="AJ3622" s="30"/>
      <c r="AK3622" s="30"/>
      <c r="AL3622" s="30"/>
      <c r="AM3622" s="30"/>
      <c r="AN3622" s="30"/>
      <c r="AO3622" s="30"/>
      <c r="AP3622" s="30"/>
      <c r="AQ3622" s="30"/>
      <c r="AR3622" s="30"/>
      <c r="AS3622" s="30"/>
      <c r="AT3622" s="30"/>
      <c r="AU3622" s="121"/>
      <c r="AV3622" s="129"/>
      <c r="AW3622" s="129"/>
      <c r="AX3622" s="129"/>
    </row>
    <row r="3623" spans="1:50" x14ac:dyDescent="0.25">
      <c r="A3623" s="120"/>
      <c r="B3623" s="28"/>
      <c r="C3623" s="25"/>
      <c r="D3623" s="25"/>
      <c r="E3623" s="25"/>
      <c r="F3623" s="29"/>
      <c r="G3623" s="29"/>
      <c r="H3623" s="29"/>
      <c r="I3623" s="29"/>
      <c r="J3623" s="29"/>
      <c r="K3623" s="25"/>
      <c r="L3623" s="25"/>
      <c r="M3623" s="25"/>
      <c r="N3623" s="25"/>
      <c r="O3623" s="25"/>
      <c r="P3623" s="25"/>
      <c r="Q3623" s="28"/>
      <c r="R3623" s="29"/>
      <c r="S3623" s="27"/>
      <c r="T3623" s="27"/>
      <c r="U3623" s="28"/>
      <c r="V3623" s="26"/>
      <c r="W3623" s="26"/>
      <c r="X3623" s="26"/>
      <c r="Y3623" s="37"/>
      <c r="Z3623" s="37"/>
      <c r="AA3623" s="37"/>
      <c r="AB3623" s="30"/>
      <c r="AC3623" s="30"/>
      <c r="AD3623" s="31"/>
      <c r="AE3623" s="30"/>
      <c r="AF3623" s="30"/>
      <c r="AG3623" s="32"/>
      <c r="AH3623" s="30"/>
      <c r="AJ3623" s="30"/>
      <c r="AK3623" s="30"/>
      <c r="AL3623" s="30"/>
      <c r="AM3623" s="30"/>
      <c r="AN3623" s="30"/>
      <c r="AO3623" s="30"/>
      <c r="AP3623" s="30"/>
      <c r="AQ3623" s="30"/>
      <c r="AR3623" s="30"/>
      <c r="AS3623" s="30"/>
      <c r="AT3623" s="30"/>
      <c r="AU3623" s="121"/>
      <c r="AV3623" s="129"/>
      <c r="AW3623" s="129"/>
      <c r="AX3623" s="129"/>
    </row>
    <row r="3624" spans="1:50" x14ac:dyDescent="0.25">
      <c r="A3624" s="120"/>
      <c r="B3624" s="28"/>
      <c r="C3624" s="25"/>
      <c r="D3624" s="25"/>
      <c r="E3624" s="25"/>
      <c r="F3624" s="29"/>
      <c r="G3624" s="29"/>
      <c r="H3624" s="29"/>
      <c r="I3624" s="29"/>
      <c r="J3624" s="29"/>
      <c r="K3624" s="25"/>
      <c r="L3624" s="25"/>
      <c r="M3624" s="25"/>
      <c r="N3624" s="25"/>
      <c r="O3624" s="25"/>
      <c r="P3624" s="25"/>
      <c r="Q3624" s="28"/>
      <c r="R3624" s="29"/>
      <c r="S3624" s="27"/>
      <c r="T3624" s="27"/>
      <c r="U3624" s="28"/>
      <c r="V3624" s="26"/>
      <c r="W3624" s="26"/>
      <c r="X3624" s="26"/>
      <c r="Y3624" s="37"/>
      <c r="Z3624" s="37"/>
      <c r="AA3624" s="37"/>
      <c r="AB3624" s="30"/>
      <c r="AC3624" s="30"/>
      <c r="AD3624" s="31"/>
      <c r="AE3624" s="30"/>
      <c r="AF3624" s="30"/>
      <c r="AG3624" s="32"/>
      <c r="AH3624" s="30"/>
      <c r="AJ3624" s="30"/>
      <c r="AK3624" s="30"/>
      <c r="AL3624" s="30"/>
      <c r="AM3624" s="30"/>
      <c r="AN3624" s="30"/>
      <c r="AO3624" s="30"/>
      <c r="AP3624" s="30"/>
      <c r="AQ3624" s="30"/>
      <c r="AR3624" s="30"/>
      <c r="AS3624" s="30"/>
      <c r="AT3624" s="30"/>
      <c r="AU3624" s="121"/>
      <c r="AV3624" s="129"/>
      <c r="AW3624" s="129"/>
      <c r="AX3624" s="129"/>
    </row>
    <row r="3625" spans="1:50" x14ac:dyDescent="0.25">
      <c r="A3625" s="120"/>
      <c r="B3625" s="28"/>
      <c r="C3625" s="25"/>
      <c r="D3625" s="25"/>
      <c r="E3625" s="25"/>
      <c r="F3625" s="29"/>
      <c r="G3625" s="29"/>
      <c r="H3625" s="29"/>
      <c r="I3625" s="29"/>
      <c r="J3625" s="29"/>
      <c r="K3625" s="25"/>
      <c r="L3625" s="25"/>
      <c r="M3625" s="25"/>
      <c r="N3625" s="25"/>
      <c r="O3625" s="25"/>
      <c r="P3625" s="25"/>
      <c r="Q3625" s="28"/>
      <c r="R3625" s="29"/>
      <c r="S3625" s="27"/>
      <c r="T3625" s="27"/>
      <c r="U3625" s="28"/>
      <c r="V3625" s="26"/>
      <c r="W3625" s="26"/>
      <c r="X3625" s="26"/>
      <c r="Y3625" s="37"/>
      <c r="Z3625" s="37"/>
      <c r="AA3625" s="37"/>
      <c r="AB3625" s="30"/>
      <c r="AC3625" s="30"/>
      <c r="AD3625" s="31"/>
      <c r="AE3625" s="30"/>
      <c r="AF3625" s="30"/>
      <c r="AG3625" s="32"/>
      <c r="AH3625" s="30"/>
      <c r="AJ3625" s="30"/>
      <c r="AK3625" s="30"/>
      <c r="AL3625" s="30"/>
      <c r="AM3625" s="30"/>
      <c r="AN3625" s="30"/>
      <c r="AO3625" s="30"/>
      <c r="AP3625" s="30"/>
      <c r="AQ3625" s="30"/>
      <c r="AR3625" s="30"/>
      <c r="AS3625" s="30"/>
      <c r="AT3625" s="30"/>
      <c r="AU3625" s="121"/>
      <c r="AV3625" s="129"/>
      <c r="AW3625" s="129"/>
      <c r="AX3625" s="129"/>
    </row>
    <row r="3626" spans="1:50" x14ac:dyDescent="0.25">
      <c r="A3626" s="120"/>
      <c r="B3626" s="28"/>
      <c r="C3626" s="25"/>
      <c r="D3626" s="25"/>
      <c r="E3626" s="25"/>
      <c r="F3626" s="29"/>
      <c r="G3626" s="29"/>
      <c r="H3626" s="29"/>
      <c r="I3626" s="29"/>
      <c r="J3626" s="29"/>
      <c r="K3626" s="25"/>
      <c r="L3626" s="25"/>
      <c r="M3626" s="25"/>
      <c r="N3626" s="25"/>
      <c r="O3626" s="25"/>
      <c r="P3626" s="25"/>
      <c r="Q3626" s="28"/>
      <c r="R3626" s="29"/>
      <c r="S3626" s="27"/>
      <c r="T3626" s="27"/>
      <c r="U3626" s="28"/>
      <c r="V3626" s="26"/>
      <c r="W3626" s="26"/>
      <c r="X3626" s="26"/>
      <c r="Y3626" s="37"/>
      <c r="Z3626" s="37"/>
      <c r="AA3626" s="37"/>
      <c r="AB3626" s="30"/>
      <c r="AC3626" s="30"/>
      <c r="AD3626" s="31"/>
      <c r="AE3626" s="30"/>
      <c r="AF3626" s="30"/>
      <c r="AG3626" s="32"/>
      <c r="AH3626" s="30"/>
      <c r="AJ3626" s="30"/>
      <c r="AK3626" s="30"/>
      <c r="AL3626" s="30"/>
      <c r="AM3626" s="30"/>
      <c r="AN3626" s="30"/>
      <c r="AO3626" s="30"/>
      <c r="AP3626" s="30"/>
      <c r="AQ3626" s="30"/>
      <c r="AR3626" s="30"/>
      <c r="AS3626" s="30"/>
      <c r="AT3626" s="30"/>
      <c r="AU3626" s="121"/>
      <c r="AV3626" s="129"/>
      <c r="AW3626" s="129"/>
      <c r="AX3626" s="129"/>
    </row>
    <row r="3627" spans="1:50" x14ac:dyDescent="0.25">
      <c r="A3627" s="120"/>
      <c r="B3627" s="28"/>
      <c r="C3627" s="25"/>
      <c r="D3627" s="25"/>
      <c r="E3627" s="25"/>
      <c r="F3627" s="29"/>
      <c r="G3627" s="29"/>
      <c r="H3627" s="29"/>
      <c r="I3627" s="29"/>
      <c r="J3627" s="29"/>
      <c r="K3627" s="25"/>
      <c r="L3627" s="25"/>
      <c r="M3627" s="25"/>
      <c r="N3627" s="25"/>
      <c r="O3627" s="25"/>
      <c r="P3627" s="25"/>
      <c r="Q3627" s="28"/>
      <c r="R3627" s="29"/>
      <c r="S3627" s="27"/>
      <c r="T3627" s="27"/>
      <c r="U3627" s="28"/>
      <c r="V3627" s="26"/>
      <c r="W3627" s="26"/>
      <c r="X3627" s="26"/>
      <c r="Y3627" s="37"/>
      <c r="Z3627" s="37"/>
      <c r="AA3627" s="37"/>
      <c r="AB3627" s="30"/>
      <c r="AC3627" s="30"/>
      <c r="AD3627" s="31"/>
      <c r="AE3627" s="30"/>
      <c r="AF3627" s="30"/>
      <c r="AG3627" s="32"/>
      <c r="AH3627" s="30"/>
      <c r="AJ3627" s="30"/>
      <c r="AK3627" s="30"/>
      <c r="AL3627" s="30"/>
      <c r="AM3627" s="30"/>
      <c r="AN3627" s="30"/>
      <c r="AO3627" s="30"/>
      <c r="AP3627" s="30"/>
      <c r="AQ3627" s="30"/>
      <c r="AR3627" s="30"/>
      <c r="AS3627" s="30"/>
      <c r="AT3627" s="30"/>
      <c r="AU3627" s="121"/>
      <c r="AV3627" s="129"/>
      <c r="AW3627" s="129"/>
      <c r="AX3627" s="129"/>
    </row>
    <row r="3628" spans="1:50" x14ac:dyDescent="0.25">
      <c r="A3628" s="120"/>
      <c r="B3628" s="28"/>
      <c r="C3628" s="25"/>
      <c r="D3628" s="25"/>
      <c r="E3628" s="25"/>
      <c r="F3628" s="29"/>
      <c r="G3628" s="29"/>
      <c r="H3628" s="29"/>
      <c r="I3628" s="29"/>
      <c r="J3628" s="29"/>
      <c r="K3628" s="25"/>
      <c r="L3628" s="25"/>
      <c r="M3628" s="25"/>
      <c r="N3628" s="25"/>
      <c r="O3628" s="25"/>
      <c r="P3628" s="25"/>
      <c r="Q3628" s="28"/>
      <c r="R3628" s="29"/>
      <c r="S3628" s="27"/>
      <c r="T3628" s="27"/>
      <c r="U3628" s="28"/>
      <c r="V3628" s="26"/>
      <c r="W3628" s="26"/>
      <c r="X3628" s="26"/>
      <c r="Y3628" s="37"/>
      <c r="Z3628" s="37"/>
      <c r="AA3628" s="37"/>
      <c r="AB3628" s="30"/>
      <c r="AC3628" s="30"/>
      <c r="AD3628" s="31"/>
      <c r="AE3628" s="30"/>
      <c r="AF3628" s="30"/>
      <c r="AG3628" s="32"/>
      <c r="AH3628" s="30"/>
      <c r="AJ3628" s="30"/>
      <c r="AK3628" s="30"/>
      <c r="AL3628" s="30"/>
      <c r="AM3628" s="30"/>
      <c r="AN3628" s="30"/>
      <c r="AO3628" s="30"/>
      <c r="AP3628" s="30"/>
      <c r="AQ3628" s="30"/>
      <c r="AR3628" s="30"/>
      <c r="AS3628" s="30"/>
      <c r="AT3628" s="30"/>
      <c r="AU3628" s="121"/>
      <c r="AV3628" s="129"/>
      <c r="AW3628" s="129"/>
      <c r="AX3628" s="129"/>
    </row>
    <row r="3629" spans="1:50" x14ac:dyDescent="0.25">
      <c r="A3629" s="120"/>
      <c r="B3629" s="28"/>
      <c r="C3629" s="25"/>
      <c r="D3629" s="25"/>
      <c r="E3629" s="25"/>
      <c r="F3629" s="29"/>
      <c r="G3629" s="29"/>
      <c r="H3629" s="29"/>
      <c r="I3629" s="29"/>
      <c r="J3629" s="29"/>
      <c r="K3629" s="25"/>
      <c r="L3629" s="25"/>
      <c r="M3629" s="25"/>
      <c r="N3629" s="25"/>
      <c r="O3629" s="25"/>
      <c r="P3629" s="25"/>
      <c r="Q3629" s="28"/>
      <c r="R3629" s="29"/>
      <c r="S3629" s="27"/>
      <c r="T3629" s="27"/>
      <c r="U3629" s="28"/>
      <c r="V3629" s="26"/>
      <c r="W3629" s="26"/>
      <c r="X3629" s="26"/>
      <c r="Y3629" s="37"/>
      <c r="Z3629" s="37"/>
      <c r="AA3629" s="37"/>
      <c r="AB3629" s="30"/>
      <c r="AC3629" s="30"/>
      <c r="AD3629" s="31"/>
      <c r="AE3629" s="30"/>
      <c r="AF3629" s="30"/>
      <c r="AG3629" s="32"/>
      <c r="AH3629" s="30"/>
      <c r="AJ3629" s="30"/>
      <c r="AK3629" s="30"/>
      <c r="AL3629" s="30"/>
      <c r="AM3629" s="30"/>
      <c r="AN3629" s="30"/>
      <c r="AO3629" s="30"/>
      <c r="AP3629" s="30"/>
      <c r="AQ3629" s="30"/>
      <c r="AR3629" s="30"/>
      <c r="AS3629" s="30"/>
      <c r="AT3629" s="30"/>
      <c r="AU3629" s="121"/>
      <c r="AV3629" s="129"/>
      <c r="AW3629" s="129"/>
      <c r="AX3629" s="129"/>
    </row>
    <row r="3630" spans="1:50" x14ac:dyDescent="0.25">
      <c r="A3630" s="120"/>
      <c r="B3630" s="28"/>
      <c r="C3630" s="25"/>
      <c r="D3630" s="25"/>
      <c r="E3630" s="25"/>
      <c r="F3630" s="29"/>
      <c r="G3630" s="29"/>
      <c r="H3630" s="29"/>
      <c r="I3630" s="29"/>
      <c r="J3630" s="29"/>
      <c r="K3630" s="25"/>
      <c r="L3630" s="25"/>
      <c r="M3630" s="25"/>
      <c r="N3630" s="25"/>
      <c r="O3630" s="25"/>
      <c r="P3630" s="25"/>
      <c r="Q3630" s="28"/>
      <c r="R3630" s="29"/>
      <c r="S3630" s="27"/>
      <c r="T3630" s="27"/>
      <c r="U3630" s="28"/>
      <c r="V3630" s="26"/>
      <c r="W3630" s="26"/>
      <c r="X3630" s="26"/>
      <c r="Y3630" s="37"/>
      <c r="Z3630" s="37"/>
      <c r="AA3630" s="37"/>
      <c r="AB3630" s="30"/>
      <c r="AC3630" s="30"/>
      <c r="AD3630" s="31"/>
      <c r="AE3630" s="30"/>
      <c r="AF3630" s="30"/>
      <c r="AG3630" s="32"/>
      <c r="AH3630" s="30"/>
      <c r="AJ3630" s="30"/>
      <c r="AK3630" s="30"/>
      <c r="AL3630" s="30"/>
      <c r="AM3630" s="30"/>
      <c r="AN3630" s="30"/>
      <c r="AO3630" s="30"/>
      <c r="AP3630" s="30"/>
      <c r="AQ3630" s="30"/>
      <c r="AR3630" s="30"/>
      <c r="AS3630" s="30"/>
      <c r="AT3630" s="30"/>
      <c r="AU3630" s="121"/>
      <c r="AV3630" s="129"/>
      <c r="AW3630" s="129"/>
      <c r="AX3630" s="129"/>
    </row>
    <row r="3631" spans="1:50" x14ac:dyDescent="0.25">
      <c r="A3631" s="120"/>
      <c r="B3631" s="28"/>
      <c r="C3631" s="25"/>
      <c r="D3631" s="25"/>
      <c r="E3631" s="25"/>
      <c r="F3631" s="29"/>
      <c r="G3631" s="29"/>
      <c r="H3631" s="29"/>
      <c r="I3631" s="29"/>
      <c r="J3631" s="29"/>
      <c r="K3631" s="25"/>
      <c r="L3631" s="25"/>
      <c r="M3631" s="25"/>
      <c r="N3631" s="25"/>
      <c r="O3631" s="25"/>
      <c r="P3631" s="25"/>
      <c r="Q3631" s="28"/>
      <c r="R3631" s="29"/>
      <c r="S3631" s="27"/>
      <c r="T3631" s="27"/>
      <c r="U3631" s="28"/>
      <c r="V3631" s="26"/>
      <c r="W3631" s="26"/>
      <c r="X3631" s="26"/>
      <c r="Y3631" s="37"/>
      <c r="Z3631" s="37"/>
      <c r="AA3631" s="37"/>
      <c r="AB3631" s="30"/>
      <c r="AC3631" s="30"/>
      <c r="AD3631" s="31"/>
      <c r="AE3631" s="30"/>
      <c r="AF3631" s="30"/>
      <c r="AG3631" s="32"/>
      <c r="AH3631" s="30"/>
      <c r="AJ3631" s="30"/>
      <c r="AK3631" s="30"/>
      <c r="AL3631" s="30"/>
      <c r="AM3631" s="30"/>
      <c r="AN3631" s="30"/>
      <c r="AO3631" s="30"/>
      <c r="AP3631" s="30"/>
      <c r="AQ3631" s="30"/>
      <c r="AR3631" s="30"/>
      <c r="AS3631" s="30"/>
      <c r="AT3631" s="30"/>
      <c r="AU3631" s="121"/>
      <c r="AV3631" s="129"/>
      <c r="AW3631" s="129"/>
      <c r="AX3631" s="129"/>
    </row>
    <row r="3632" spans="1:50" x14ac:dyDescent="0.25">
      <c r="A3632" s="120"/>
      <c r="B3632" s="28"/>
      <c r="C3632" s="25"/>
      <c r="D3632" s="25"/>
      <c r="E3632" s="25"/>
      <c r="F3632" s="29"/>
      <c r="G3632" s="29"/>
      <c r="H3632" s="29"/>
      <c r="I3632" s="29"/>
      <c r="J3632" s="29"/>
      <c r="K3632" s="25"/>
      <c r="L3632" s="25"/>
      <c r="M3632" s="25"/>
      <c r="N3632" s="25"/>
      <c r="O3632" s="25"/>
      <c r="P3632" s="25"/>
      <c r="Q3632" s="28"/>
      <c r="R3632" s="29"/>
      <c r="S3632" s="27"/>
      <c r="T3632" s="27"/>
      <c r="U3632" s="28"/>
      <c r="V3632" s="26"/>
      <c r="W3632" s="26"/>
      <c r="X3632" s="26"/>
      <c r="Y3632" s="37"/>
      <c r="Z3632" s="37"/>
      <c r="AA3632" s="37"/>
      <c r="AB3632" s="30"/>
      <c r="AC3632" s="30"/>
      <c r="AD3632" s="31"/>
      <c r="AE3632" s="30"/>
      <c r="AF3632" s="30"/>
      <c r="AG3632" s="32"/>
      <c r="AH3632" s="30"/>
      <c r="AJ3632" s="30"/>
      <c r="AK3632" s="30"/>
      <c r="AL3632" s="30"/>
      <c r="AM3632" s="30"/>
      <c r="AN3632" s="30"/>
      <c r="AO3632" s="30"/>
      <c r="AP3632" s="30"/>
      <c r="AQ3632" s="30"/>
      <c r="AR3632" s="30"/>
      <c r="AS3632" s="30"/>
      <c r="AT3632" s="30"/>
      <c r="AU3632" s="121"/>
      <c r="AV3632" s="129"/>
      <c r="AW3632" s="129"/>
      <c r="AX3632" s="129"/>
    </row>
    <row r="3633" spans="1:50" x14ac:dyDescent="0.25">
      <c r="A3633" s="120"/>
      <c r="B3633" s="28"/>
      <c r="C3633" s="25"/>
      <c r="D3633" s="25"/>
      <c r="E3633" s="25"/>
      <c r="F3633" s="29"/>
      <c r="G3633" s="29"/>
      <c r="H3633" s="29"/>
      <c r="I3633" s="29"/>
      <c r="J3633" s="29"/>
      <c r="K3633" s="25"/>
      <c r="L3633" s="25"/>
      <c r="M3633" s="25"/>
      <c r="N3633" s="25"/>
      <c r="O3633" s="25"/>
      <c r="P3633" s="25"/>
      <c r="Q3633" s="28"/>
      <c r="R3633" s="29"/>
      <c r="S3633" s="27"/>
      <c r="T3633" s="27"/>
      <c r="U3633" s="28"/>
      <c r="V3633" s="26"/>
      <c r="W3633" s="26"/>
      <c r="X3633" s="26"/>
      <c r="Y3633" s="37"/>
      <c r="Z3633" s="37"/>
      <c r="AA3633" s="37"/>
      <c r="AB3633" s="30"/>
      <c r="AC3633" s="30"/>
      <c r="AD3633" s="31"/>
      <c r="AE3633" s="30"/>
      <c r="AF3633" s="30"/>
      <c r="AG3633" s="32"/>
      <c r="AH3633" s="30"/>
      <c r="AJ3633" s="30"/>
      <c r="AK3633" s="30"/>
      <c r="AL3633" s="30"/>
      <c r="AM3633" s="30"/>
      <c r="AN3633" s="30"/>
      <c r="AO3633" s="30"/>
      <c r="AP3633" s="30"/>
      <c r="AQ3633" s="30"/>
      <c r="AR3633" s="30"/>
      <c r="AS3633" s="30"/>
      <c r="AT3633" s="30"/>
      <c r="AU3633" s="121"/>
      <c r="AV3633" s="129"/>
      <c r="AW3633" s="129"/>
      <c r="AX3633" s="129"/>
    </row>
    <row r="3634" spans="1:50" x14ac:dyDescent="0.25">
      <c r="A3634" s="120"/>
      <c r="B3634" s="28"/>
      <c r="C3634" s="25"/>
      <c r="D3634" s="25"/>
      <c r="E3634" s="25"/>
      <c r="F3634" s="29"/>
      <c r="G3634" s="29"/>
      <c r="H3634" s="29"/>
      <c r="I3634" s="29"/>
      <c r="J3634" s="29"/>
      <c r="K3634" s="25"/>
      <c r="L3634" s="25"/>
      <c r="M3634" s="25"/>
      <c r="N3634" s="25"/>
      <c r="O3634" s="25"/>
      <c r="P3634" s="25"/>
      <c r="Q3634" s="28"/>
      <c r="R3634" s="29"/>
      <c r="S3634" s="27"/>
      <c r="T3634" s="27"/>
      <c r="U3634" s="28"/>
      <c r="V3634" s="26"/>
      <c r="W3634" s="26"/>
      <c r="X3634" s="26"/>
      <c r="Y3634" s="37"/>
      <c r="Z3634" s="37"/>
      <c r="AA3634" s="37"/>
      <c r="AB3634" s="30"/>
      <c r="AC3634" s="30"/>
      <c r="AD3634" s="31"/>
      <c r="AE3634" s="30"/>
      <c r="AF3634" s="30"/>
      <c r="AG3634" s="32"/>
      <c r="AH3634" s="30"/>
      <c r="AJ3634" s="30"/>
      <c r="AK3634" s="30"/>
      <c r="AL3634" s="30"/>
      <c r="AM3634" s="30"/>
      <c r="AN3634" s="30"/>
      <c r="AO3634" s="30"/>
      <c r="AP3634" s="30"/>
      <c r="AQ3634" s="30"/>
      <c r="AR3634" s="30"/>
      <c r="AS3634" s="30"/>
      <c r="AT3634" s="30"/>
      <c r="AU3634" s="121"/>
      <c r="AV3634" s="129"/>
      <c r="AW3634" s="129"/>
      <c r="AX3634" s="129"/>
    </row>
    <row r="3635" spans="1:50" x14ac:dyDescent="0.25">
      <c r="A3635" s="120"/>
      <c r="B3635" s="28"/>
      <c r="C3635" s="25"/>
      <c r="D3635" s="25"/>
      <c r="E3635" s="25"/>
      <c r="F3635" s="29"/>
      <c r="G3635" s="29"/>
      <c r="H3635" s="29"/>
      <c r="I3635" s="29"/>
      <c r="J3635" s="29"/>
      <c r="K3635" s="25"/>
      <c r="L3635" s="25"/>
      <c r="M3635" s="25"/>
      <c r="N3635" s="25"/>
      <c r="O3635" s="25"/>
      <c r="P3635" s="25"/>
      <c r="Q3635" s="28"/>
      <c r="R3635" s="29"/>
      <c r="S3635" s="27"/>
      <c r="T3635" s="27"/>
      <c r="U3635" s="28"/>
      <c r="V3635" s="26"/>
      <c r="W3635" s="26"/>
      <c r="X3635" s="26"/>
      <c r="Y3635" s="37"/>
      <c r="Z3635" s="37"/>
      <c r="AA3635" s="37"/>
      <c r="AB3635" s="30"/>
      <c r="AC3635" s="30"/>
      <c r="AD3635" s="31"/>
      <c r="AE3635" s="30"/>
      <c r="AF3635" s="30"/>
      <c r="AG3635" s="32"/>
      <c r="AH3635" s="30"/>
      <c r="AJ3635" s="30"/>
      <c r="AK3635" s="30"/>
      <c r="AL3635" s="30"/>
      <c r="AM3635" s="30"/>
      <c r="AN3635" s="30"/>
      <c r="AO3635" s="30"/>
      <c r="AP3635" s="30"/>
      <c r="AQ3635" s="30"/>
      <c r="AR3635" s="30"/>
      <c r="AS3635" s="30"/>
      <c r="AT3635" s="30"/>
      <c r="AU3635" s="121"/>
      <c r="AV3635" s="129"/>
      <c r="AW3635" s="129"/>
      <c r="AX3635" s="129"/>
    </row>
    <row r="3636" spans="1:50" x14ac:dyDescent="0.25">
      <c r="A3636" s="120"/>
      <c r="B3636" s="28"/>
      <c r="C3636" s="25"/>
      <c r="D3636" s="25"/>
      <c r="E3636" s="25"/>
      <c r="F3636" s="29"/>
      <c r="G3636" s="29"/>
      <c r="H3636" s="29"/>
      <c r="I3636" s="29"/>
      <c r="J3636" s="29"/>
      <c r="K3636" s="25"/>
      <c r="L3636" s="25"/>
      <c r="M3636" s="25"/>
      <c r="N3636" s="25"/>
      <c r="O3636" s="25"/>
      <c r="P3636" s="25"/>
      <c r="Q3636" s="28"/>
      <c r="R3636" s="29"/>
      <c r="S3636" s="27"/>
      <c r="T3636" s="27"/>
      <c r="U3636" s="28"/>
      <c r="V3636" s="26"/>
      <c r="W3636" s="26"/>
      <c r="X3636" s="26"/>
      <c r="Y3636" s="37"/>
      <c r="Z3636" s="37"/>
      <c r="AA3636" s="37"/>
      <c r="AB3636" s="30"/>
      <c r="AC3636" s="30"/>
      <c r="AD3636" s="31"/>
      <c r="AE3636" s="30"/>
      <c r="AF3636" s="30"/>
      <c r="AG3636" s="32"/>
      <c r="AH3636" s="30"/>
      <c r="AJ3636" s="30"/>
      <c r="AK3636" s="30"/>
      <c r="AL3636" s="30"/>
      <c r="AM3636" s="30"/>
      <c r="AN3636" s="30"/>
      <c r="AO3636" s="30"/>
      <c r="AP3636" s="30"/>
      <c r="AQ3636" s="30"/>
      <c r="AR3636" s="30"/>
      <c r="AS3636" s="30"/>
      <c r="AT3636" s="30"/>
      <c r="AU3636" s="121"/>
      <c r="AV3636" s="129"/>
      <c r="AW3636" s="129"/>
      <c r="AX3636" s="129"/>
    </row>
    <row r="3637" spans="1:50" x14ac:dyDescent="0.25">
      <c r="A3637" s="120"/>
      <c r="B3637" s="28"/>
      <c r="C3637" s="25"/>
      <c r="D3637" s="25"/>
      <c r="E3637" s="25"/>
      <c r="F3637" s="29"/>
      <c r="G3637" s="29"/>
      <c r="H3637" s="29"/>
      <c r="I3637" s="29"/>
      <c r="J3637" s="29"/>
      <c r="K3637" s="25"/>
      <c r="L3637" s="25"/>
      <c r="M3637" s="25"/>
      <c r="N3637" s="25"/>
      <c r="O3637" s="25"/>
      <c r="P3637" s="25"/>
      <c r="Q3637" s="28"/>
      <c r="R3637" s="29"/>
      <c r="S3637" s="27"/>
      <c r="T3637" s="27"/>
      <c r="U3637" s="28"/>
      <c r="V3637" s="26"/>
      <c r="W3637" s="26"/>
      <c r="X3637" s="26"/>
      <c r="Y3637" s="37"/>
      <c r="Z3637" s="37"/>
      <c r="AA3637" s="37"/>
      <c r="AB3637" s="30"/>
      <c r="AC3637" s="30"/>
      <c r="AD3637" s="31"/>
      <c r="AE3637" s="30"/>
      <c r="AF3637" s="30"/>
      <c r="AG3637" s="32"/>
      <c r="AH3637" s="30"/>
      <c r="AJ3637" s="30"/>
      <c r="AK3637" s="30"/>
      <c r="AL3637" s="30"/>
      <c r="AM3637" s="30"/>
      <c r="AN3637" s="30"/>
      <c r="AO3637" s="30"/>
      <c r="AP3637" s="30"/>
      <c r="AQ3637" s="30"/>
      <c r="AR3637" s="30"/>
      <c r="AS3637" s="30"/>
      <c r="AT3637" s="30"/>
      <c r="AU3637" s="121"/>
      <c r="AV3637" s="129"/>
      <c r="AW3637" s="129"/>
      <c r="AX3637" s="129"/>
    </row>
    <row r="3638" spans="1:50" x14ac:dyDescent="0.25">
      <c r="A3638" s="120"/>
      <c r="B3638" s="28"/>
      <c r="C3638" s="25"/>
      <c r="D3638" s="25"/>
      <c r="E3638" s="25"/>
      <c r="F3638" s="29"/>
      <c r="G3638" s="29"/>
      <c r="H3638" s="29"/>
      <c r="I3638" s="29"/>
      <c r="J3638" s="29"/>
      <c r="K3638" s="25"/>
      <c r="L3638" s="25"/>
      <c r="M3638" s="25"/>
      <c r="N3638" s="25"/>
      <c r="O3638" s="25"/>
      <c r="P3638" s="25"/>
      <c r="Q3638" s="28"/>
      <c r="R3638" s="29"/>
      <c r="S3638" s="27"/>
      <c r="T3638" s="27"/>
      <c r="U3638" s="28"/>
      <c r="V3638" s="26"/>
      <c r="W3638" s="26"/>
      <c r="X3638" s="26"/>
      <c r="Y3638" s="37"/>
      <c r="Z3638" s="37"/>
      <c r="AA3638" s="37"/>
      <c r="AB3638" s="30"/>
      <c r="AC3638" s="30"/>
      <c r="AD3638" s="31"/>
      <c r="AE3638" s="30"/>
      <c r="AF3638" s="30"/>
      <c r="AG3638" s="32"/>
      <c r="AH3638" s="30"/>
      <c r="AJ3638" s="30"/>
      <c r="AK3638" s="30"/>
      <c r="AL3638" s="30"/>
      <c r="AM3638" s="30"/>
      <c r="AN3638" s="30"/>
      <c r="AO3638" s="30"/>
      <c r="AP3638" s="30"/>
      <c r="AQ3638" s="30"/>
      <c r="AR3638" s="30"/>
      <c r="AS3638" s="30"/>
      <c r="AT3638" s="30"/>
      <c r="AU3638" s="121"/>
      <c r="AV3638" s="129"/>
      <c r="AW3638" s="129"/>
      <c r="AX3638" s="129"/>
    </row>
    <row r="3639" spans="1:50" x14ac:dyDescent="0.25">
      <c r="A3639" s="120"/>
      <c r="B3639" s="28"/>
      <c r="C3639" s="25"/>
      <c r="D3639" s="25"/>
      <c r="E3639" s="25"/>
      <c r="F3639" s="29"/>
      <c r="G3639" s="29"/>
      <c r="H3639" s="29"/>
      <c r="I3639" s="29"/>
      <c r="J3639" s="29"/>
      <c r="K3639" s="25"/>
      <c r="L3639" s="25"/>
      <c r="M3639" s="25"/>
      <c r="N3639" s="25"/>
      <c r="O3639" s="25"/>
      <c r="P3639" s="25"/>
      <c r="Q3639" s="28"/>
      <c r="R3639" s="29"/>
      <c r="S3639" s="27"/>
      <c r="T3639" s="27"/>
      <c r="U3639" s="28"/>
      <c r="V3639" s="26"/>
      <c r="W3639" s="26"/>
      <c r="X3639" s="26"/>
      <c r="Y3639" s="37"/>
      <c r="Z3639" s="37"/>
      <c r="AA3639" s="37"/>
      <c r="AB3639" s="30"/>
      <c r="AC3639" s="30"/>
      <c r="AD3639" s="31"/>
      <c r="AE3639" s="30"/>
      <c r="AF3639" s="30"/>
      <c r="AG3639" s="32"/>
      <c r="AH3639" s="30"/>
      <c r="AJ3639" s="30"/>
      <c r="AK3639" s="30"/>
      <c r="AL3639" s="30"/>
      <c r="AM3639" s="30"/>
      <c r="AN3639" s="30"/>
      <c r="AO3639" s="30"/>
      <c r="AP3639" s="30"/>
      <c r="AQ3639" s="30"/>
      <c r="AR3639" s="30"/>
      <c r="AS3639" s="30"/>
      <c r="AT3639" s="30"/>
      <c r="AU3639" s="121"/>
      <c r="AV3639" s="129"/>
      <c r="AW3639" s="129"/>
      <c r="AX3639" s="129"/>
    </row>
    <row r="3640" spans="1:50" x14ac:dyDescent="0.25">
      <c r="A3640" s="120"/>
      <c r="B3640" s="28"/>
      <c r="C3640" s="25"/>
      <c r="D3640" s="25"/>
      <c r="E3640" s="25"/>
      <c r="F3640" s="29"/>
      <c r="G3640" s="29"/>
      <c r="H3640" s="29"/>
      <c r="I3640" s="29"/>
      <c r="J3640" s="29"/>
      <c r="K3640" s="25"/>
      <c r="L3640" s="25"/>
      <c r="M3640" s="25"/>
      <c r="N3640" s="25"/>
      <c r="O3640" s="25"/>
      <c r="P3640" s="25"/>
      <c r="Q3640" s="28"/>
      <c r="R3640" s="29"/>
      <c r="S3640" s="27"/>
      <c r="T3640" s="27"/>
      <c r="U3640" s="28"/>
      <c r="V3640" s="26"/>
      <c r="W3640" s="26"/>
      <c r="X3640" s="26"/>
      <c r="Y3640" s="37"/>
      <c r="Z3640" s="37"/>
      <c r="AA3640" s="37"/>
      <c r="AB3640" s="30"/>
      <c r="AC3640" s="30"/>
      <c r="AD3640" s="31"/>
      <c r="AE3640" s="30"/>
      <c r="AF3640" s="30"/>
      <c r="AG3640" s="32"/>
      <c r="AH3640" s="30"/>
      <c r="AJ3640" s="30"/>
      <c r="AK3640" s="30"/>
      <c r="AL3640" s="30"/>
      <c r="AM3640" s="30"/>
      <c r="AN3640" s="30"/>
      <c r="AO3640" s="30"/>
      <c r="AP3640" s="30"/>
      <c r="AQ3640" s="30"/>
      <c r="AR3640" s="30"/>
      <c r="AS3640" s="30"/>
      <c r="AT3640" s="30"/>
      <c r="AU3640" s="121"/>
      <c r="AV3640" s="129"/>
      <c r="AW3640" s="129"/>
      <c r="AX3640" s="129"/>
    </row>
    <row r="3641" spans="1:50" x14ac:dyDescent="0.25">
      <c r="A3641" s="120"/>
      <c r="B3641" s="28"/>
      <c r="C3641" s="25"/>
      <c r="D3641" s="25"/>
      <c r="E3641" s="25"/>
      <c r="F3641" s="29"/>
      <c r="G3641" s="29"/>
      <c r="H3641" s="29"/>
      <c r="I3641" s="29"/>
      <c r="J3641" s="29"/>
      <c r="K3641" s="25"/>
      <c r="L3641" s="25"/>
      <c r="M3641" s="25"/>
      <c r="N3641" s="25"/>
      <c r="O3641" s="25"/>
      <c r="P3641" s="25"/>
      <c r="Q3641" s="28"/>
      <c r="R3641" s="29"/>
      <c r="S3641" s="27"/>
      <c r="T3641" s="27"/>
      <c r="U3641" s="28"/>
      <c r="V3641" s="26"/>
      <c r="W3641" s="26"/>
      <c r="X3641" s="26"/>
      <c r="Y3641" s="37"/>
      <c r="Z3641" s="37"/>
      <c r="AA3641" s="37"/>
      <c r="AB3641" s="30"/>
      <c r="AC3641" s="30"/>
      <c r="AD3641" s="31"/>
      <c r="AE3641" s="30"/>
      <c r="AF3641" s="30"/>
      <c r="AG3641" s="32"/>
      <c r="AH3641" s="30"/>
      <c r="AJ3641" s="30"/>
      <c r="AK3641" s="30"/>
      <c r="AL3641" s="30"/>
      <c r="AM3641" s="30"/>
      <c r="AN3641" s="30"/>
      <c r="AO3641" s="30"/>
      <c r="AP3641" s="30"/>
      <c r="AQ3641" s="30"/>
      <c r="AR3641" s="30"/>
      <c r="AS3641" s="30"/>
      <c r="AT3641" s="30"/>
      <c r="AU3641" s="121"/>
      <c r="AV3641" s="129"/>
      <c r="AW3641" s="129"/>
      <c r="AX3641" s="129"/>
    </row>
    <row r="3642" spans="1:50" x14ac:dyDescent="0.25">
      <c r="A3642" s="120"/>
      <c r="B3642" s="28"/>
      <c r="C3642" s="25"/>
      <c r="D3642" s="25"/>
      <c r="E3642" s="25"/>
      <c r="F3642" s="29"/>
      <c r="G3642" s="29"/>
      <c r="H3642" s="29"/>
      <c r="I3642" s="29"/>
      <c r="J3642" s="29"/>
      <c r="K3642" s="25"/>
      <c r="L3642" s="25"/>
      <c r="M3642" s="25"/>
      <c r="N3642" s="25"/>
      <c r="O3642" s="25"/>
      <c r="P3642" s="25"/>
      <c r="Q3642" s="28"/>
      <c r="R3642" s="29"/>
      <c r="S3642" s="27"/>
      <c r="T3642" s="27"/>
      <c r="U3642" s="28"/>
      <c r="V3642" s="26"/>
      <c r="W3642" s="26"/>
      <c r="X3642" s="26"/>
      <c r="Y3642" s="37"/>
      <c r="Z3642" s="37"/>
      <c r="AA3642" s="37"/>
      <c r="AB3642" s="30"/>
      <c r="AC3642" s="30"/>
      <c r="AD3642" s="31"/>
      <c r="AE3642" s="30"/>
      <c r="AF3642" s="30"/>
      <c r="AG3642" s="32"/>
      <c r="AH3642" s="30"/>
      <c r="AJ3642" s="30"/>
      <c r="AK3642" s="30"/>
      <c r="AL3642" s="30"/>
      <c r="AM3642" s="30"/>
      <c r="AN3642" s="30"/>
      <c r="AO3642" s="30"/>
      <c r="AP3642" s="30"/>
      <c r="AQ3642" s="30"/>
      <c r="AR3642" s="30"/>
      <c r="AS3642" s="30"/>
      <c r="AT3642" s="30"/>
      <c r="AU3642" s="121"/>
      <c r="AV3642" s="129"/>
      <c r="AW3642" s="129"/>
      <c r="AX3642" s="129"/>
    </row>
    <row r="3643" spans="1:50" x14ac:dyDescent="0.25">
      <c r="A3643" s="120"/>
      <c r="B3643" s="28"/>
      <c r="C3643" s="25"/>
      <c r="D3643" s="25"/>
      <c r="E3643" s="25"/>
      <c r="F3643" s="29"/>
      <c r="G3643" s="29"/>
      <c r="H3643" s="29"/>
      <c r="I3643" s="29"/>
      <c r="J3643" s="29"/>
      <c r="K3643" s="25"/>
      <c r="L3643" s="25"/>
      <c r="M3643" s="25"/>
      <c r="N3643" s="25"/>
      <c r="O3643" s="25"/>
      <c r="P3643" s="25"/>
      <c r="Q3643" s="28"/>
      <c r="R3643" s="29"/>
      <c r="S3643" s="27"/>
      <c r="T3643" s="27"/>
      <c r="U3643" s="28"/>
      <c r="V3643" s="26"/>
      <c r="W3643" s="26"/>
      <c r="X3643" s="26"/>
      <c r="Y3643" s="37"/>
      <c r="Z3643" s="37"/>
      <c r="AA3643" s="37"/>
      <c r="AB3643" s="30"/>
      <c r="AC3643" s="30"/>
      <c r="AD3643" s="31"/>
      <c r="AE3643" s="30"/>
      <c r="AF3643" s="30"/>
      <c r="AG3643" s="32"/>
      <c r="AH3643" s="30"/>
      <c r="AJ3643" s="30"/>
      <c r="AK3643" s="30"/>
      <c r="AL3643" s="30"/>
      <c r="AM3643" s="30"/>
      <c r="AN3643" s="30"/>
      <c r="AO3643" s="30"/>
      <c r="AP3643" s="30"/>
      <c r="AQ3643" s="30"/>
      <c r="AR3643" s="30"/>
      <c r="AS3643" s="30"/>
      <c r="AT3643" s="30"/>
      <c r="AU3643" s="121"/>
      <c r="AV3643" s="129"/>
      <c r="AW3643" s="129"/>
      <c r="AX3643" s="129"/>
    </row>
    <row r="3644" spans="1:50" x14ac:dyDescent="0.25">
      <c r="A3644" s="120"/>
      <c r="B3644" s="28"/>
      <c r="C3644" s="25"/>
      <c r="D3644" s="25"/>
      <c r="E3644" s="25"/>
      <c r="F3644" s="29"/>
      <c r="G3644" s="29"/>
      <c r="H3644" s="29"/>
      <c r="I3644" s="29"/>
      <c r="J3644" s="29"/>
      <c r="K3644" s="25"/>
      <c r="L3644" s="25"/>
      <c r="M3644" s="25"/>
      <c r="N3644" s="25"/>
      <c r="O3644" s="25"/>
      <c r="P3644" s="25"/>
      <c r="Q3644" s="28"/>
      <c r="R3644" s="29"/>
      <c r="S3644" s="27"/>
      <c r="T3644" s="27"/>
      <c r="U3644" s="28"/>
      <c r="V3644" s="26"/>
      <c r="W3644" s="26"/>
      <c r="X3644" s="26"/>
      <c r="Y3644" s="37"/>
      <c r="Z3644" s="37"/>
      <c r="AA3644" s="37"/>
      <c r="AB3644" s="30"/>
      <c r="AC3644" s="30"/>
      <c r="AD3644" s="31"/>
      <c r="AE3644" s="30"/>
      <c r="AF3644" s="30"/>
      <c r="AG3644" s="32"/>
      <c r="AH3644" s="30"/>
      <c r="AJ3644" s="30"/>
      <c r="AK3644" s="30"/>
      <c r="AL3644" s="30"/>
      <c r="AM3644" s="30"/>
      <c r="AN3644" s="30"/>
      <c r="AO3644" s="30"/>
      <c r="AP3644" s="30"/>
      <c r="AQ3644" s="30"/>
      <c r="AR3644" s="30"/>
      <c r="AS3644" s="30"/>
      <c r="AT3644" s="30"/>
      <c r="AU3644" s="121"/>
      <c r="AV3644" s="129"/>
      <c r="AW3644" s="129"/>
      <c r="AX3644" s="129"/>
    </row>
    <row r="3645" spans="1:50" x14ac:dyDescent="0.25">
      <c r="A3645" s="120"/>
      <c r="B3645" s="28"/>
      <c r="C3645" s="25"/>
      <c r="D3645" s="25"/>
      <c r="E3645" s="25"/>
      <c r="F3645" s="29"/>
      <c r="G3645" s="29"/>
      <c r="H3645" s="29"/>
      <c r="I3645" s="29"/>
      <c r="J3645" s="29"/>
      <c r="K3645" s="25"/>
      <c r="L3645" s="25"/>
      <c r="M3645" s="25"/>
      <c r="N3645" s="25"/>
      <c r="O3645" s="25"/>
      <c r="P3645" s="25"/>
      <c r="Q3645" s="28"/>
      <c r="R3645" s="29"/>
      <c r="S3645" s="27"/>
      <c r="T3645" s="27"/>
      <c r="U3645" s="28"/>
      <c r="V3645" s="26"/>
      <c r="W3645" s="26"/>
      <c r="X3645" s="26"/>
      <c r="Y3645" s="37"/>
      <c r="Z3645" s="37"/>
      <c r="AA3645" s="37"/>
      <c r="AB3645" s="30"/>
      <c r="AC3645" s="30"/>
      <c r="AD3645" s="31"/>
      <c r="AE3645" s="30"/>
      <c r="AF3645" s="30"/>
      <c r="AG3645" s="32"/>
      <c r="AH3645" s="30"/>
      <c r="AJ3645" s="30"/>
      <c r="AK3645" s="30"/>
      <c r="AL3645" s="30"/>
      <c r="AM3645" s="30"/>
      <c r="AN3645" s="30"/>
      <c r="AO3645" s="30"/>
      <c r="AP3645" s="30"/>
      <c r="AQ3645" s="30"/>
      <c r="AR3645" s="30"/>
      <c r="AS3645" s="30"/>
      <c r="AT3645" s="30"/>
      <c r="AU3645" s="121"/>
      <c r="AV3645" s="129"/>
      <c r="AW3645" s="129"/>
      <c r="AX3645" s="129"/>
    </row>
    <row r="3646" spans="1:50" x14ac:dyDescent="0.25">
      <c r="A3646" s="120"/>
      <c r="B3646" s="28"/>
      <c r="C3646" s="25"/>
      <c r="D3646" s="25"/>
      <c r="E3646" s="25"/>
      <c r="F3646" s="29"/>
      <c r="G3646" s="29"/>
      <c r="H3646" s="29"/>
      <c r="I3646" s="29"/>
      <c r="J3646" s="29"/>
      <c r="K3646" s="25"/>
      <c r="L3646" s="25"/>
      <c r="M3646" s="25"/>
      <c r="N3646" s="25"/>
      <c r="O3646" s="25"/>
      <c r="P3646" s="25"/>
      <c r="Q3646" s="28"/>
      <c r="R3646" s="29"/>
      <c r="S3646" s="27"/>
      <c r="T3646" s="27"/>
      <c r="U3646" s="28"/>
      <c r="V3646" s="26"/>
      <c r="W3646" s="26"/>
      <c r="X3646" s="26"/>
      <c r="Y3646" s="37"/>
      <c r="Z3646" s="37"/>
      <c r="AA3646" s="37"/>
      <c r="AB3646" s="30"/>
      <c r="AC3646" s="30"/>
      <c r="AD3646" s="31"/>
      <c r="AE3646" s="30"/>
      <c r="AF3646" s="30"/>
      <c r="AG3646" s="32"/>
      <c r="AH3646" s="30"/>
      <c r="AJ3646" s="30"/>
      <c r="AK3646" s="30"/>
      <c r="AL3646" s="30"/>
      <c r="AM3646" s="30"/>
      <c r="AN3646" s="30"/>
      <c r="AO3646" s="30"/>
      <c r="AP3646" s="30"/>
      <c r="AQ3646" s="30"/>
      <c r="AR3646" s="30"/>
      <c r="AS3646" s="30"/>
      <c r="AT3646" s="30"/>
      <c r="AU3646" s="121"/>
      <c r="AV3646" s="129"/>
      <c r="AW3646" s="129"/>
      <c r="AX3646" s="129"/>
    </row>
    <row r="3647" spans="1:50" x14ac:dyDescent="0.25">
      <c r="A3647" s="120"/>
      <c r="B3647" s="28"/>
      <c r="C3647" s="25"/>
      <c r="D3647" s="25"/>
      <c r="E3647" s="25"/>
      <c r="F3647" s="29"/>
      <c r="G3647" s="29"/>
      <c r="H3647" s="29"/>
      <c r="I3647" s="29"/>
      <c r="J3647" s="29"/>
      <c r="K3647" s="25"/>
      <c r="L3647" s="25"/>
      <c r="M3647" s="25"/>
      <c r="N3647" s="25"/>
      <c r="O3647" s="25"/>
      <c r="P3647" s="25"/>
      <c r="Q3647" s="28"/>
      <c r="R3647" s="29"/>
      <c r="S3647" s="27"/>
      <c r="T3647" s="27"/>
      <c r="U3647" s="28"/>
      <c r="V3647" s="26"/>
      <c r="W3647" s="26"/>
      <c r="X3647" s="26"/>
      <c r="Y3647" s="37"/>
      <c r="Z3647" s="37"/>
      <c r="AA3647" s="37"/>
      <c r="AB3647" s="30"/>
      <c r="AC3647" s="30"/>
      <c r="AD3647" s="31"/>
      <c r="AE3647" s="30"/>
      <c r="AF3647" s="30"/>
      <c r="AG3647" s="32"/>
      <c r="AH3647" s="30"/>
      <c r="AJ3647" s="30"/>
      <c r="AK3647" s="30"/>
      <c r="AL3647" s="30"/>
      <c r="AM3647" s="30"/>
      <c r="AN3647" s="30"/>
      <c r="AO3647" s="30"/>
      <c r="AP3647" s="30"/>
      <c r="AQ3647" s="30"/>
      <c r="AR3647" s="30"/>
      <c r="AS3647" s="30"/>
      <c r="AT3647" s="30"/>
      <c r="AU3647" s="121"/>
      <c r="AV3647" s="129"/>
      <c r="AW3647" s="129"/>
      <c r="AX3647" s="129"/>
    </row>
    <row r="3648" spans="1:50" x14ac:dyDescent="0.25">
      <c r="A3648" s="120"/>
      <c r="B3648" s="28"/>
      <c r="C3648" s="25"/>
      <c r="D3648" s="25"/>
      <c r="E3648" s="25"/>
      <c r="F3648" s="29"/>
      <c r="G3648" s="29"/>
      <c r="H3648" s="29"/>
      <c r="I3648" s="29"/>
      <c r="J3648" s="29"/>
      <c r="K3648" s="25"/>
      <c r="L3648" s="25"/>
      <c r="M3648" s="25"/>
      <c r="N3648" s="25"/>
      <c r="O3648" s="25"/>
      <c r="P3648" s="25"/>
      <c r="Q3648" s="28"/>
      <c r="R3648" s="29"/>
      <c r="S3648" s="27"/>
      <c r="T3648" s="27"/>
      <c r="U3648" s="28"/>
      <c r="V3648" s="26"/>
      <c r="W3648" s="26"/>
      <c r="X3648" s="26"/>
      <c r="Y3648" s="37"/>
      <c r="Z3648" s="37"/>
      <c r="AA3648" s="37"/>
      <c r="AB3648" s="30"/>
      <c r="AC3648" s="30"/>
      <c r="AD3648" s="31"/>
      <c r="AE3648" s="30"/>
      <c r="AF3648" s="30"/>
      <c r="AG3648" s="32"/>
      <c r="AH3648" s="30"/>
      <c r="AJ3648" s="30"/>
      <c r="AK3648" s="30"/>
      <c r="AL3648" s="30"/>
      <c r="AM3648" s="30"/>
      <c r="AN3648" s="30"/>
      <c r="AO3648" s="30"/>
      <c r="AP3648" s="30"/>
      <c r="AQ3648" s="30"/>
      <c r="AR3648" s="30"/>
      <c r="AS3648" s="30"/>
      <c r="AT3648" s="30"/>
      <c r="AU3648" s="121"/>
      <c r="AV3648" s="129"/>
      <c r="AW3648" s="129"/>
      <c r="AX3648" s="129"/>
    </row>
    <row r="3649" spans="1:50" x14ac:dyDescent="0.25">
      <c r="A3649" s="120"/>
      <c r="B3649" s="28"/>
      <c r="C3649" s="25"/>
      <c r="D3649" s="25"/>
      <c r="E3649" s="25"/>
      <c r="F3649" s="29"/>
      <c r="G3649" s="29"/>
      <c r="H3649" s="29"/>
      <c r="I3649" s="29"/>
      <c r="J3649" s="29"/>
      <c r="K3649" s="25"/>
      <c r="L3649" s="25"/>
      <c r="M3649" s="25"/>
      <c r="N3649" s="25"/>
      <c r="O3649" s="25"/>
      <c r="P3649" s="25"/>
      <c r="Q3649" s="28"/>
      <c r="R3649" s="29"/>
      <c r="S3649" s="27"/>
      <c r="T3649" s="27"/>
      <c r="U3649" s="28"/>
      <c r="V3649" s="26"/>
      <c r="W3649" s="26"/>
      <c r="X3649" s="26"/>
      <c r="Y3649" s="37"/>
      <c r="Z3649" s="37"/>
      <c r="AA3649" s="37"/>
      <c r="AB3649" s="30"/>
      <c r="AC3649" s="30"/>
      <c r="AD3649" s="31"/>
      <c r="AE3649" s="30"/>
      <c r="AF3649" s="30"/>
      <c r="AG3649" s="32"/>
      <c r="AH3649" s="30"/>
      <c r="AJ3649" s="30"/>
      <c r="AK3649" s="30"/>
      <c r="AL3649" s="30"/>
      <c r="AM3649" s="30"/>
      <c r="AN3649" s="30"/>
      <c r="AO3649" s="30"/>
      <c r="AP3649" s="30"/>
      <c r="AQ3649" s="30"/>
      <c r="AR3649" s="30"/>
      <c r="AS3649" s="30"/>
      <c r="AT3649" s="30"/>
      <c r="AU3649" s="121"/>
      <c r="AV3649" s="129"/>
      <c r="AW3649" s="129"/>
      <c r="AX3649" s="129"/>
    </row>
    <row r="3650" spans="1:50" x14ac:dyDescent="0.25">
      <c r="A3650" s="120"/>
      <c r="B3650" s="28"/>
      <c r="C3650" s="25"/>
      <c r="D3650" s="25"/>
      <c r="E3650" s="25"/>
      <c r="F3650" s="29"/>
      <c r="G3650" s="29"/>
      <c r="H3650" s="29"/>
      <c r="I3650" s="29"/>
      <c r="J3650" s="29"/>
      <c r="K3650" s="25"/>
      <c r="L3650" s="25"/>
      <c r="M3650" s="25"/>
      <c r="N3650" s="25"/>
      <c r="O3650" s="25"/>
      <c r="P3650" s="25"/>
      <c r="Q3650" s="28"/>
      <c r="R3650" s="29"/>
      <c r="S3650" s="27"/>
      <c r="T3650" s="27"/>
      <c r="U3650" s="28"/>
      <c r="V3650" s="26"/>
      <c r="W3650" s="26"/>
      <c r="X3650" s="26"/>
      <c r="Y3650" s="37"/>
      <c r="Z3650" s="37"/>
      <c r="AA3650" s="37"/>
      <c r="AB3650" s="30"/>
      <c r="AC3650" s="30"/>
      <c r="AD3650" s="31"/>
      <c r="AE3650" s="30"/>
      <c r="AF3650" s="30"/>
      <c r="AG3650" s="32"/>
      <c r="AH3650" s="30"/>
      <c r="AJ3650" s="30"/>
      <c r="AK3650" s="30"/>
      <c r="AL3650" s="30"/>
      <c r="AM3650" s="30"/>
      <c r="AN3650" s="30"/>
      <c r="AO3650" s="30"/>
      <c r="AP3650" s="30"/>
      <c r="AQ3650" s="30"/>
      <c r="AR3650" s="30"/>
      <c r="AS3650" s="30"/>
      <c r="AT3650" s="30"/>
      <c r="AU3650" s="121"/>
      <c r="AV3650" s="129"/>
      <c r="AW3650" s="129"/>
      <c r="AX3650" s="129"/>
    </row>
    <row r="3651" spans="1:50" x14ac:dyDescent="0.25">
      <c r="A3651" s="120"/>
      <c r="B3651" s="28"/>
      <c r="C3651" s="25"/>
      <c r="D3651" s="25"/>
      <c r="E3651" s="25"/>
      <c r="F3651" s="29"/>
      <c r="G3651" s="29"/>
      <c r="H3651" s="29"/>
      <c r="I3651" s="29"/>
      <c r="J3651" s="29"/>
      <c r="K3651" s="25"/>
      <c r="L3651" s="25"/>
      <c r="M3651" s="25"/>
      <c r="N3651" s="25"/>
      <c r="O3651" s="25"/>
      <c r="P3651" s="25"/>
      <c r="Q3651" s="28"/>
      <c r="R3651" s="29"/>
      <c r="S3651" s="27"/>
      <c r="T3651" s="27"/>
      <c r="U3651" s="28"/>
      <c r="V3651" s="26"/>
      <c r="W3651" s="26"/>
      <c r="X3651" s="26"/>
      <c r="Y3651" s="37"/>
      <c r="Z3651" s="37"/>
      <c r="AA3651" s="37"/>
      <c r="AB3651" s="30"/>
      <c r="AC3651" s="30"/>
      <c r="AD3651" s="31"/>
      <c r="AE3651" s="30"/>
      <c r="AF3651" s="30"/>
      <c r="AG3651" s="32"/>
      <c r="AH3651" s="30"/>
      <c r="AJ3651" s="30"/>
      <c r="AK3651" s="30"/>
      <c r="AL3651" s="30"/>
      <c r="AM3651" s="30"/>
      <c r="AN3651" s="30"/>
      <c r="AO3651" s="30"/>
      <c r="AP3651" s="30"/>
      <c r="AQ3651" s="30"/>
      <c r="AR3651" s="30"/>
      <c r="AS3651" s="30"/>
      <c r="AT3651" s="30"/>
      <c r="AU3651" s="121"/>
      <c r="AV3651" s="129"/>
      <c r="AW3651" s="129"/>
      <c r="AX3651" s="129"/>
    </row>
    <row r="3652" spans="1:50" x14ac:dyDescent="0.25">
      <c r="A3652" s="120"/>
      <c r="B3652" s="28"/>
      <c r="C3652" s="25"/>
      <c r="D3652" s="25"/>
      <c r="E3652" s="25"/>
      <c r="F3652" s="29"/>
      <c r="G3652" s="29"/>
      <c r="H3652" s="29"/>
      <c r="I3652" s="29"/>
      <c r="J3652" s="29"/>
      <c r="K3652" s="25"/>
      <c r="L3652" s="25"/>
      <c r="M3652" s="25"/>
      <c r="N3652" s="25"/>
      <c r="O3652" s="25"/>
      <c r="P3652" s="25"/>
      <c r="Q3652" s="28"/>
      <c r="R3652" s="29"/>
      <c r="S3652" s="27"/>
      <c r="T3652" s="27"/>
      <c r="U3652" s="28"/>
      <c r="V3652" s="26"/>
      <c r="W3652" s="26"/>
      <c r="X3652" s="26"/>
      <c r="Y3652" s="37"/>
      <c r="Z3652" s="37"/>
      <c r="AA3652" s="37"/>
      <c r="AB3652" s="30"/>
      <c r="AC3652" s="30"/>
      <c r="AD3652" s="31"/>
      <c r="AE3652" s="30"/>
      <c r="AF3652" s="30"/>
      <c r="AG3652" s="32"/>
      <c r="AH3652" s="30"/>
      <c r="AJ3652" s="30"/>
      <c r="AK3652" s="30"/>
      <c r="AL3652" s="30"/>
      <c r="AM3652" s="30"/>
      <c r="AN3652" s="30"/>
      <c r="AO3652" s="30"/>
      <c r="AP3652" s="30"/>
      <c r="AQ3652" s="30"/>
      <c r="AR3652" s="30"/>
      <c r="AS3652" s="30"/>
      <c r="AT3652" s="30"/>
      <c r="AU3652" s="121"/>
      <c r="AV3652" s="129"/>
      <c r="AW3652" s="129"/>
      <c r="AX3652" s="129"/>
    </row>
    <row r="3653" spans="1:50" x14ac:dyDescent="0.25">
      <c r="A3653" s="120"/>
      <c r="B3653" s="28"/>
      <c r="C3653" s="25"/>
      <c r="D3653" s="25"/>
      <c r="E3653" s="25"/>
      <c r="F3653" s="29"/>
      <c r="G3653" s="29"/>
      <c r="H3653" s="29"/>
      <c r="I3653" s="29"/>
      <c r="J3653" s="29"/>
      <c r="K3653" s="25"/>
      <c r="L3653" s="25"/>
      <c r="M3653" s="25"/>
      <c r="N3653" s="25"/>
      <c r="O3653" s="25"/>
      <c r="P3653" s="25"/>
      <c r="Q3653" s="28"/>
      <c r="R3653" s="29"/>
      <c r="S3653" s="27"/>
      <c r="T3653" s="27"/>
      <c r="U3653" s="28"/>
      <c r="V3653" s="26"/>
      <c r="W3653" s="26"/>
      <c r="X3653" s="26"/>
      <c r="Y3653" s="37"/>
      <c r="Z3653" s="37"/>
      <c r="AA3653" s="37"/>
      <c r="AB3653" s="30"/>
      <c r="AC3653" s="30"/>
      <c r="AD3653" s="31"/>
      <c r="AE3653" s="30"/>
      <c r="AF3653" s="30"/>
      <c r="AG3653" s="32"/>
      <c r="AH3653" s="30"/>
      <c r="AJ3653" s="30"/>
      <c r="AK3653" s="30"/>
      <c r="AL3653" s="30"/>
      <c r="AM3653" s="30"/>
      <c r="AN3653" s="30"/>
      <c r="AO3653" s="30"/>
      <c r="AP3653" s="30"/>
      <c r="AQ3653" s="30"/>
      <c r="AR3653" s="30"/>
      <c r="AS3653" s="30"/>
      <c r="AT3653" s="30"/>
      <c r="AU3653" s="121"/>
      <c r="AV3653" s="129"/>
      <c r="AW3653" s="129"/>
      <c r="AX3653" s="129"/>
    </row>
    <row r="3654" spans="1:50" x14ac:dyDescent="0.25">
      <c r="A3654" s="120"/>
      <c r="B3654" s="28"/>
      <c r="C3654" s="25"/>
      <c r="D3654" s="25"/>
      <c r="E3654" s="25"/>
      <c r="F3654" s="29"/>
      <c r="G3654" s="29"/>
      <c r="H3654" s="29"/>
      <c r="I3654" s="29"/>
      <c r="J3654" s="29"/>
      <c r="K3654" s="25"/>
      <c r="L3654" s="25"/>
      <c r="M3654" s="25"/>
      <c r="N3654" s="25"/>
      <c r="O3654" s="25"/>
      <c r="P3654" s="25"/>
      <c r="Q3654" s="28"/>
      <c r="R3654" s="29"/>
      <c r="S3654" s="27"/>
      <c r="T3654" s="27"/>
      <c r="U3654" s="28"/>
      <c r="V3654" s="26"/>
      <c r="W3654" s="26"/>
      <c r="X3654" s="26"/>
      <c r="Y3654" s="37"/>
      <c r="Z3654" s="37"/>
      <c r="AA3654" s="37"/>
      <c r="AB3654" s="30"/>
      <c r="AC3654" s="30"/>
      <c r="AD3654" s="31"/>
      <c r="AE3654" s="30"/>
      <c r="AF3654" s="30"/>
      <c r="AG3654" s="32"/>
      <c r="AH3654" s="30"/>
      <c r="AJ3654" s="30"/>
      <c r="AK3654" s="30"/>
      <c r="AL3654" s="30"/>
      <c r="AM3654" s="30"/>
      <c r="AN3654" s="30"/>
      <c r="AO3654" s="30"/>
      <c r="AP3654" s="30"/>
      <c r="AQ3654" s="30"/>
      <c r="AR3654" s="30"/>
      <c r="AS3654" s="30"/>
      <c r="AT3654" s="30"/>
      <c r="AU3654" s="121"/>
      <c r="AV3654" s="129"/>
      <c r="AW3654" s="129"/>
      <c r="AX3654" s="129"/>
    </row>
    <row r="3655" spans="1:50" x14ac:dyDescent="0.25">
      <c r="A3655" s="120"/>
      <c r="B3655" s="28"/>
      <c r="C3655" s="25"/>
      <c r="D3655" s="25"/>
      <c r="E3655" s="25"/>
      <c r="F3655" s="29"/>
      <c r="G3655" s="29"/>
      <c r="H3655" s="29"/>
      <c r="I3655" s="29"/>
      <c r="J3655" s="29"/>
      <c r="K3655" s="25"/>
      <c r="L3655" s="25"/>
      <c r="M3655" s="25"/>
      <c r="N3655" s="25"/>
      <c r="O3655" s="25"/>
      <c r="P3655" s="25"/>
      <c r="Q3655" s="28"/>
      <c r="R3655" s="29"/>
      <c r="S3655" s="27"/>
      <c r="T3655" s="27"/>
      <c r="U3655" s="28"/>
      <c r="V3655" s="26"/>
      <c r="W3655" s="26"/>
      <c r="X3655" s="26"/>
      <c r="Y3655" s="37"/>
      <c r="Z3655" s="37"/>
      <c r="AA3655" s="37"/>
      <c r="AB3655" s="30"/>
      <c r="AC3655" s="30"/>
      <c r="AD3655" s="31"/>
      <c r="AE3655" s="30"/>
      <c r="AF3655" s="30"/>
      <c r="AG3655" s="32"/>
      <c r="AH3655" s="30"/>
      <c r="AJ3655" s="30"/>
      <c r="AK3655" s="30"/>
      <c r="AL3655" s="30"/>
      <c r="AM3655" s="30"/>
      <c r="AN3655" s="30"/>
      <c r="AO3655" s="30"/>
      <c r="AP3655" s="30"/>
      <c r="AQ3655" s="30"/>
      <c r="AR3655" s="30"/>
      <c r="AS3655" s="30"/>
      <c r="AT3655" s="30"/>
      <c r="AU3655" s="121"/>
      <c r="AV3655" s="129"/>
      <c r="AW3655" s="129"/>
      <c r="AX3655" s="129"/>
    </row>
    <row r="3656" spans="1:50" x14ac:dyDescent="0.25">
      <c r="A3656" s="120"/>
      <c r="B3656" s="28"/>
      <c r="C3656" s="25"/>
      <c r="D3656" s="25"/>
      <c r="E3656" s="25"/>
      <c r="F3656" s="29"/>
      <c r="G3656" s="29"/>
      <c r="H3656" s="29"/>
      <c r="I3656" s="29"/>
      <c r="J3656" s="29"/>
      <c r="K3656" s="25"/>
      <c r="L3656" s="25"/>
      <c r="M3656" s="25"/>
      <c r="N3656" s="25"/>
      <c r="O3656" s="25"/>
      <c r="P3656" s="25"/>
      <c r="Q3656" s="28"/>
      <c r="R3656" s="29"/>
      <c r="S3656" s="27"/>
      <c r="T3656" s="27"/>
      <c r="U3656" s="28"/>
      <c r="V3656" s="26"/>
      <c r="W3656" s="26"/>
      <c r="X3656" s="26"/>
      <c r="Y3656" s="37"/>
      <c r="Z3656" s="37"/>
      <c r="AA3656" s="37"/>
      <c r="AB3656" s="30"/>
      <c r="AC3656" s="30"/>
      <c r="AD3656" s="31"/>
      <c r="AE3656" s="30"/>
      <c r="AF3656" s="30"/>
      <c r="AG3656" s="32"/>
      <c r="AH3656" s="30"/>
      <c r="AJ3656" s="30"/>
      <c r="AK3656" s="30"/>
      <c r="AL3656" s="30"/>
      <c r="AM3656" s="30"/>
      <c r="AN3656" s="30"/>
      <c r="AO3656" s="30"/>
      <c r="AP3656" s="30"/>
      <c r="AQ3656" s="30"/>
      <c r="AR3656" s="30"/>
      <c r="AS3656" s="30"/>
      <c r="AT3656" s="30"/>
      <c r="AU3656" s="121"/>
      <c r="AV3656" s="129"/>
      <c r="AW3656" s="129"/>
      <c r="AX3656" s="129"/>
    </row>
    <row r="3657" spans="1:50" x14ac:dyDescent="0.25">
      <c r="A3657" s="120"/>
      <c r="B3657" s="28"/>
      <c r="C3657" s="25"/>
      <c r="D3657" s="25"/>
      <c r="E3657" s="25"/>
      <c r="F3657" s="29"/>
      <c r="G3657" s="29"/>
      <c r="H3657" s="29"/>
      <c r="I3657" s="29"/>
      <c r="J3657" s="29"/>
      <c r="K3657" s="25"/>
      <c r="L3657" s="25"/>
      <c r="M3657" s="25"/>
      <c r="N3657" s="25"/>
      <c r="O3657" s="25"/>
      <c r="P3657" s="25"/>
      <c r="Q3657" s="28"/>
      <c r="R3657" s="29"/>
      <c r="S3657" s="27"/>
      <c r="T3657" s="27"/>
      <c r="U3657" s="28"/>
      <c r="V3657" s="26"/>
      <c r="W3657" s="26"/>
      <c r="X3657" s="26"/>
      <c r="Y3657" s="37"/>
      <c r="Z3657" s="37"/>
      <c r="AA3657" s="37"/>
      <c r="AB3657" s="30"/>
      <c r="AC3657" s="30"/>
      <c r="AD3657" s="31"/>
      <c r="AE3657" s="30"/>
      <c r="AF3657" s="30"/>
      <c r="AG3657" s="32"/>
      <c r="AH3657" s="30"/>
      <c r="AJ3657" s="30"/>
      <c r="AK3657" s="30"/>
      <c r="AL3657" s="30"/>
      <c r="AM3657" s="30"/>
      <c r="AN3657" s="30"/>
      <c r="AO3657" s="30"/>
      <c r="AP3657" s="30"/>
      <c r="AQ3657" s="30"/>
      <c r="AR3657" s="30"/>
      <c r="AS3657" s="30"/>
      <c r="AT3657" s="30"/>
      <c r="AU3657" s="121"/>
      <c r="AV3657" s="129"/>
      <c r="AW3657" s="129"/>
      <c r="AX3657" s="129"/>
    </row>
    <row r="3658" spans="1:50" x14ac:dyDescent="0.25">
      <c r="A3658" s="120"/>
      <c r="B3658" s="28"/>
      <c r="C3658" s="25"/>
      <c r="D3658" s="25"/>
      <c r="E3658" s="25"/>
      <c r="F3658" s="29"/>
      <c r="G3658" s="29"/>
      <c r="H3658" s="29"/>
      <c r="I3658" s="29"/>
      <c r="J3658" s="29"/>
      <c r="K3658" s="25"/>
      <c r="L3658" s="25"/>
      <c r="M3658" s="25"/>
      <c r="N3658" s="25"/>
      <c r="O3658" s="25"/>
      <c r="P3658" s="25"/>
      <c r="Q3658" s="28"/>
      <c r="R3658" s="29"/>
      <c r="S3658" s="27"/>
      <c r="T3658" s="27"/>
      <c r="U3658" s="28"/>
      <c r="V3658" s="26"/>
      <c r="W3658" s="26"/>
      <c r="X3658" s="26"/>
      <c r="Y3658" s="37"/>
      <c r="Z3658" s="37"/>
      <c r="AA3658" s="37"/>
      <c r="AB3658" s="30"/>
      <c r="AC3658" s="30"/>
      <c r="AD3658" s="31"/>
      <c r="AE3658" s="30"/>
      <c r="AF3658" s="30"/>
      <c r="AG3658" s="32"/>
      <c r="AH3658" s="30"/>
      <c r="AJ3658" s="30"/>
      <c r="AK3658" s="30"/>
      <c r="AL3658" s="30"/>
      <c r="AM3658" s="30"/>
      <c r="AN3658" s="30"/>
      <c r="AO3658" s="30"/>
      <c r="AP3658" s="30"/>
      <c r="AQ3658" s="30"/>
      <c r="AR3658" s="30"/>
      <c r="AS3658" s="30"/>
      <c r="AT3658" s="30"/>
      <c r="AU3658" s="121"/>
      <c r="AV3658" s="129"/>
      <c r="AW3658" s="129"/>
      <c r="AX3658" s="129"/>
    </row>
    <row r="3659" spans="1:50" x14ac:dyDescent="0.25">
      <c r="A3659" s="120"/>
      <c r="B3659" s="28"/>
      <c r="C3659" s="25"/>
      <c r="D3659" s="25"/>
      <c r="E3659" s="25"/>
      <c r="F3659" s="29"/>
      <c r="G3659" s="29"/>
      <c r="H3659" s="29"/>
      <c r="I3659" s="29"/>
      <c r="J3659" s="29"/>
      <c r="K3659" s="25"/>
      <c r="L3659" s="25"/>
      <c r="M3659" s="25"/>
      <c r="N3659" s="25"/>
      <c r="O3659" s="25"/>
      <c r="P3659" s="25"/>
      <c r="Q3659" s="28"/>
      <c r="R3659" s="29"/>
      <c r="S3659" s="27"/>
      <c r="T3659" s="27"/>
      <c r="U3659" s="28"/>
      <c r="V3659" s="26"/>
      <c r="W3659" s="26"/>
      <c r="X3659" s="26"/>
      <c r="Y3659" s="37"/>
      <c r="Z3659" s="37"/>
      <c r="AA3659" s="37"/>
      <c r="AB3659" s="30"/>
      <c r="AC3659" s="30"/>
      <c r="AD3659" s="31"/>
      <c r="AE3659" s="30"/>
      <c r="AF3659" s="30"/>
      <c r="AG3659" s="32"/>
      <c r="AH3659" s="30"/>
      <c r="AJ3659" s="30"/>
      <c r="AK3659" s="30"/>
      <c r="AL3659" s="30"/>
      <c r="AM3659" s="30"/>
      <c r="AN3659" s="30"/>
      <c r="AO3659" s="30"/>
      <c r="AP3659" s="30"/>
      <c r="AQ3659" s="30"/>
      <c r="AR3659" s="30"/>
      <c r="AS3659" s="30"/>
      <c r="AT3659" s="30"/>
      <c r="AU3659" s="121"/>
      <c r="AV3659" s="129"/>
      <c r="AW3659" s="129"/>
      <c r="AX3659" s="129"/>
    </row>
    <row r="3660" spans="1:50" x14ac:dyDescent="0.25">
      <c r="A3660" s="120"/>
      <c r="B3660" s="28"/>
      <c r="C3660" s="25"/>
      <c r="D3660" s="25"/>
      <c r="E3660" s="25"/>
      <c r="F3660" s="29"/>
      <c r="G3660" s="29"/>
      <c r="H3660" s="29"/>
      <c r="I3660" s="29"/>
      <c r="J3660" s="29"/>
      <c r="K3660" s="25"/>
      <c r="L3660" s="25"/>
      <c r="M3660" s="25"/>
      <c r="N3660" s="25"/>
      <c r="O3660" s="25"/>
      <c r="P3660" s="25"/>
      <c r="Q3660" s="28"/>
      <c r="R3660" s="29"/>
      <c r="S3660" s="27"/>
      <c r="T3660" s="27"/>
      <c r="U3660" s="28"/>
      <c r="V3660" s="26"/>
      <c r="W3660" s="26"/>
      <c r="X3660" s="26"/>
      <c r="Y3660" s="37"/>
      <c r="Z3660" s="37"/>
      <c r="AA3660" s="37"/>
      <c r="AB3660" s="30"/>
      <c r="AC3660" s="30"/>
      <c r="AD3660" s="31"/>
      <c r="AE3660" s="30"/>
      <c r="AF3660" s="30"/>
      <c r="AG3660" s="32"/>
      <c r="AH3660" s="30"/>
      <c r="AJ3660" s="30"/>
      <c r="AK3660" s="30"/>
      <c r="AL3660" s="30"/>
      <c r="AM3660" s="30"/>
      <c r="AN3660" s="30"/>
      <c r="AO3660" s="30"/>
      <c r="AP3660" s="30"/>
      <c r="AQ3660" s="30"/>
      <c r="AR3660" s="30"/>
      <c r="AS3660" s="30"/>
      <c r="AT3660" s="30"/>
      <c r="AU3660" s="121"/>
      <c r="AV3660" s="129"/>
      <c r="AW3660" s="129"/>
      <c r="AX3660" s="129"/>
    </row>
    <row r="3661" spans="1:50" x14ac:dyDescent="0.25">
      <c r="A3661" s="120"/>
      <c r="B3661" s="28"/>
      <c r="C3661" s="25"/>
      <c r="D3661" s="25"/>
      <c r="E3661" s="25"/>
      <c r="F3661" s="29"/>
      <c r="G3661" s="29"/>
      <c r="H3661" s="29"/>
      <c r="I3661" s="29"/>
      <c r="J3661" s="29"/>
      <c r="K3661" s="25"/>
      <c r="L3661" s="25"/>
      <c r="M3661" s="25"/>
      <c r="N3661" s="25"/>
      <c r="O3661" s="25"/>
      <c r="P3661" s="25"/>
      <c r="Q3661" s="28"/>
      <c r="R3661" s="29"/>
      <c r="S3661" s="27"/>
      <c r="T3661" s="27"/>
      <c r="U3661" s="28"/>
      <c r="V3661" s="26"/>
      <c r="W3661" s="26"/>
      <c r="X3661" s="26"/>
      <c r="Y3661" s="37"/>
      <c r="Z3661" s="37"/>
      <c r="AA3661" s="37"/>
      <c r="AB3661" s="30"/>
      <c r="AC3661" s="30"/>
      <c r="AD3661" s="31"/>
      <c r="AE3661" s="30"/>
      <c r="AF3661" s="30"/>
      <c r="AG3661" s="32"/>
      <c r="AH3661" s="30"/>
      <c r="AJ3661" s="30"/>
      <c r="AK3661" s="30"/>
      <c r="AL3661" s="30"/>
      <c r="AM3661" s="30"/>
      <c r="AN3661" s="30"/>
      <c r="AO3661" s="30"/>
      <c r="AP3661" s="30"/>
      <c r="AQ3661" s="30"/>
      <c r="AR3661" s="30"/>
      <c r="AS3661" s="30"/>
      <c r="AT3661" s="30"/>
      <c r="AU3661" s="121"/>
      <c r="AV3661" s="129"/>
      <c r="AW3661" s="129"/>
      <c r="AX3661" s="129"/>
    </row>
    <row r="3662" spans="1:50" x14ac:dyDescent="0.25">
      <c r="A3662" s="120"/>
      <c r="B3662" s="28"/>
      <c r="C3662" s="25"/>
      <c r="D3662" s="25"/>
      <c r="E3662" s="25"/>
      <c r="F3662" s="29"/>
      <c r="G3662" s="29"/>
      <c r="H3662" s="29"/>
      <c r="I3662" s="29"/>
      <c r="J3662" s="29"/>
      <c r="K3662" s="25"/>
      <c r="L3662" s="25"/>
      <c r="M3662" s="25"/>
      <c r="N3662" s="25"/>
      <c r="O3662" s="25"/>
      <c r="P3662" s="25"/>
      <c r="Q3662" s="28"/>
      <c r="R3662" s="29"/>
      <c r="S3662" s="27"/>
      <c r="T3662" s="27"/>
      <c r="U3662" s="28"/>
      <c r="V3662" s="26"/>
      <c r="W3662" s="26"/>
      <c r="X3662" s="26"/>
      <c r="Y3662" s="37"/>
      <c r="Z3662" s="37"/>
      <c r="AA3662" s="37"/>
      <c r="AB3662" s="30"/>
      <c r="AC3662" s="30"/>
      <c r="AD3662" s="31"/>
      <c r="AE3662" s="30"/>
      <c r="AF3662" s="30"/>
      <c r="AG3662" s="32"/>
      <c r="AH3662" s="30"/>
      <c r="AJ3662" s="30"/>
      <c r="AK3662" s="30"/>
      <c r="AL3662" s="30"/>
      <c r="AM3662" s="30"/>
      <c r="AN3662" s="30"/>
      <c r="AO3662" s="30"/>
      <c r="AP3662" s="30"/>
      <c r="AQ3662" s="30"/>
      <c r="AR3662" s="30"/>
      <c r="AS3662" s="30"/>
      <c r="AT3662" s="30"/>
      <c r="AU3662" s="121"/>
      <c r="AV3662" s="129"/>
      <c r="AW3662" s="129"/>
      <c r="AX3662" s="129"/>
    </row>
    <row r="3663" spans="1:50" x14ac:dyDescent="0.25">
      <c r="A3663" s="120"/>
      <c r="B3663" s="28"/>
      <c r="C3663" s="25"/>
      <c r="D3663" s="25"/>
      <c r="E3663" s="25"/>
      <c r="F3663" s="29"/>
      <c r="G3663" s="29"/>
      <c r="H3663" s="29"/>
      <c r="I3663" s="29"/>
      <c r="J3663" s="29"/>
      <c r="K3663" s="25"/>
      <c r="L3663" s="25"/>
      <c r="M3663" s="25"/>
      <c r="N3663" s="25"/>
      <c r="O3663" s="25"/>
      <c r="P3663" s="25"/>
      <c r="Q3663" s="28"/>
      <c r="R3663" s="29"/>
      <c r="S3663" s="27"/>
      <c r="T3663" s="27"/>
      <c r="U3663" s="28"/>
      <c r="V3663" s="26"/>
      <c r="W3663" s="26"/>
      <c r="X3663" s="26"/>
      <c r="Y3663" s="37"/>
      <c r="Z3663" s="37"/>
      <c r="AA3663" s="37"/>
      <c r="AB3663" s="30"/>
      <c r="AC3663" s="30"/>
      <c r="AD3663" s="31"/>
      <c r="AE3663" s="30"/>
      <c r="AF3663" s="30"/>
      <c r="AG3663" s="32"/>
      <c r="AH3663" s="30"/>
      <c r="AJ3663" s="30"/>
      <c r="AK3663" s="30"/>
      <c r="AL3663" s="30"/>
      <c r="AM3663" s="30"/>
      <c r="AN3663" s="30"/>
      <c r="AO3663" s="30"/>
      <c r="AP3663" s="30"/>
      <c r="AQ3663" s="30"/>
      <c r="AR3663" s="30"/>
      <c r="AS3663" s="30"/>
      <c r="AT3663" s="30"/>
      <c r="AU3663" s="121"/>
      <c r="AV3663" s="129"/>
      <c r="AW3663" s="129"/>
      <c r="AX3663" s="129"/>
    </row>
    <row r="3664" spans="1:50" x14ac:dyDescent="0.25">
      <c r="A3664" s="120"/>
      <c r="B3664" s="28"/>
      <c r="C3664" s="25"/>
      <c r="D3664" s="25"/>
      <c r="E3664" s="25"/>
      <c r="F3664" s="29"/>
      <c r="G3664" s="29"/>
      <c r="H3664" s="29"/>
      <c r="I3664" s="29"/>
      <c r="J3664" s="29"/>
      <c r="K3664" s="25"/>
      <c r="L3664" s="25"/>
      <c r="M3664" s="25"/>
      <c r="N3664" s="25"/>
      <c r="O3664" s="25"/>
      <c r="P3664" s="25"/>
      <c r="Q3664" s="28"/>
      <c r="R3664" s="29"/>
      <c r="S3664" s="27"/>
      <c r="T3664" s="27"/>
      <c r="U3664" s="28"/>
      <c r="V3664" s="26"/>
      <c r="W3664" s="26"/>
      <c r="X3664" s="26"/>
      <c r="Y3664" s="37"/>
      <c r="Z3664" s="37"/>
      <c r="AA3664" s="37"/>
      <c r="AB3664" s="30"/>
      <c r="AC3664" s="30"/>
      <c r="AD3664" s="31"/>
      <c r="AE3664" s="30"/>
      <c r="AF3664" s="30"/>
      <c r="AG3664" s="32"/>
      <c r="AH3664" s="30"/>
      <c r="AJ3664" s="30"/>
      <c r="AK3664" s="30"/>
      <c r="AL3664" s="30"/>
      <c r="AM3664" s="30"/>
      <c r="AN3664" s="30"/>
      <c r="AO3664" s="30"/>
      <c r="AP3664" s="30"/>
      <c r="AQ3664" s="30"/>
      <c r="AR3664" s="30"/>
      <c r="AS3664" s="30"/>
      <c r="AT3664" s="30"/>
      <c r="AU3664" s="121"/>
      <c r="AV3664" s="129"/>
      <c r="AW3664" s="129"/>
      <c r="AX3664" s="129"/>
    </row>
    <row r="3665" spans="1:50" x14ac:dyDescent="0.25">
      <c r="A3665" s="120"/>
      <c r="B3665" s="28"/>
      <c r="C3665" s="25"/>
      <c r="D3665" s="25"/>
      <c r="E3665" s="25"/>
      <c r="F3665" s="29"/>
      <c r="G3665" s="29"/>
      <c r="H3665" s="29"/>
      <c r="I3665" s="29"/>
      <c r="J3665" s="29"/>
      <c r="K3665" s="25"/>
      <c r="L3665" s="25"/>
      <c r="M3665" s="25"/>
      <c r="N3665" s="25"/>
      <c r="O3665" s="25"/>
      <c r="P3665" s="25"/>
      <c r="Q3665" s="28"/>
      <c r="R3665" s="29"/>
      <c r="S3665" s="27"/>
      <c r="T3665" s="27"/>
      <c r="U3665" s="28"/>
      <c r="V3665" s="26"/>
      <c r="W3665" s="26"/>
      <c r="X3665" s="26"/>
      <c r="Y3665" s="37"/>
      <c r="Z3665" s="37"/>
      <c r="AA3665" s="37"/>
      <c r="AB3665" s="30"/>
      <c r="AC3665" s="30"/>
      <c r="AD3665" s="31"/>
      <c r="AE3665" s="30"/>
      <c r="AF3665" s="30"/>
      <c r="AG3665" s="32"/>
      <c r="AH3665" s="30"/>
      <c r="AJ3665" s="30"/>
      <c r="AK3665" s="30"/>
      <c r="AL3665" s="30"/>
      <c r="AM3665" s="30"/>
      <c r="AN3665" s="30"/>
      <c r="AO3665" s="30"/>
      <c r="AP3665" s="30"/>
      <c r="AQ3665" s="30"/>
      <c r="AR3665" s="30"/>
      <c r="AS3665" s="30"/>
      <c r="AT3665" s="30"/>
      <c r="AU3665" s="121"/>
      <c r="AV3665" s="129"/>
      <c r="AW3665" s="129"/>
      <c r="AX3665" s="129"/>
    </row>
    <row r="3666" spans="1:50" x14ac:dyDescent="0.25">
      <c r="A3666" s="120"/>
      <c r="B3666" s="28"/>
      <c r="C3666" s="25"/>
      <c r="D3666" s="25"/>
      <c r="E3666" s="25"/>
      <c r="F3666" s="29"/>
      <c r="G3666" s="29"/>
      <c r="H3666" s="29"/>
      <c r="I3666" s="29"/>
      <c r="J3666" s="29"/>
      <c r="K3666" s="25"/>
      <c r="L3666" s="25"/>
      <c r="M3666" s="25"/>
      <c r="N3666" s="25"/>
      <c r="O3666" s="25"/>
      <c r="P3666" s="25"/>
      <c r="Q3666" s="28"/>
      <c r="R3666" s="29"/>
      <c r="S3666" s="27"/>
      <c r="T3666" s="27"/>
      <c r="U3666" s="28"/>
      <c r="V3666" s="26"/>
      <c r="W3666" s="26"/>
      <c r="X3666" s="26"/>
      <c r="Y3666" s="37"/>
      <c r="Z3666" s="37"/>
      <c r="AA3666" s="37"/>
      <c r="AB3666" s="30"/>
      <c r="AC3666" s="30"/>
      <c r="AD3666" s="31"/>
      <c r="AE3666" s="30"/>
      <c r="AF3666" s="30"/>
      <c r="AG3666" s="32"/>
      <c r="AH3666" s="30"/>
      <c r="AJ3666" s="30"/>
      <c r="AK3666" s="30"/>
      <c r="AL3666" s="30"/>
      <c r="AM3666" s="30"/>
      <c r="AN3666" s="30"/>
      <c r="AO3666" s="30"/>
      <c r="AP3666" s="30"/>
      <c r="AQ3666" s="30"/>
      <c r="AR3666" s="30"/>
      <c r="AS3666" s="30"/>
      <c r="AT3666" s="30"/>
      <c r="AU3666" s="121"/>
      <c r="AV3666" s="129"/>
      <c r="AW3666" s="129"/>
      <c r="AX3666" s="129"/>
    </row>
    <row r="3667" spans="1:50" x14ac:dyDescent="0.25">
      <c r="A3667" s="120"/>
      <c r="B3667" s="28"/>
      <c r="C3667" s="25"/>
      <c r="D3667" s="25"/>
      <c r="E3667" s="25"/>
      <c r="F3667" s="29"/>
      <c r="G3667" s="29"/>
      <c r="H3667" s="29"/>
      <c r="I3667" s="29"/>
      <c r="J3667" s="29"/>
      <c r="K3667" s="25"/>
      <c r="L3667" s="25"/>
      <c r="M3667" s="25"/>
      <c r="N3667" s="25"/>
      <c r="O3667" s="25"/>
      <c r="P3667" s="25"/>
      <c r="Q3667" s="28"/>
      <c r="R3667" s="29"/>
      <c r="S3667" s="27"/>
      <c r="T3667" s="27"/>
      <c r="U3667" s="28"/>
      <c r="V3667" s="26"/>
      <c r="W3667" s="26"/>
      <c r="X3667" s="26"/>
      <c r="Y3667" s="37"/>
      <c r="Z3667" s="37"/>
      <c r="AA3667" s="37"/>
      <c r="AB3667" s="30"/>
      <c r="AC3667" s="30"/>
      <c r="AD3667" s="31"/>
      <c r="AE3667" s="30"/>
      <c r="AF3667" s="30"/>
      <c r="AG3667" s="32"/>
      <c r="AH3667" s="30"/>
      <c r="AJ3667" s="30"/>
      <c r="AK3667" s="30"/>
      <c r="AL3667" s="30"/>
      <c r="AM3667" s="30"/>
      <c r="AN3667" s="30"/>
      <c r="AO3667" s="30"/>
      <c r="AP3667" s="30"/>
      <c r="AQ3667" s="30"/>
      <c r="AR3667" s="30"/>
      <c r="AS3667" s="30"/>
      <c r="AT3667" s="30"/>
      <c r="AU3667" s="121"/>
      <c r="AV3667" s="129"/>
      <c r="AW3667" s="129"/>
      <c r="AX3667" s="129"/>
    </row>
    <row r="3668" spans="1:50" x14ac:dyDescent="0.25">
      <c r="A3668" s="120"/>
      <c r="B3668" s="28"/>
      <c r="C3668" s="25"/>
      <c r="D3668" s="25"/>
      <c r="E3668" s="25"/>
      <c r="F3668" s="29"/>
      <c r="G3668" s="29"/>
      <c r="H3668" s="29"/>
      <c r="I3668" s="29"/>
      <c r="J3668" s="29"/>
      <c r="K3668" s="25"/>
      <c r="L3668" s="25"/>
      <c r="M3668" s="25"/>
      <c r="N3668" s="25"/>
      <c r="O3668" s="25"/>
      <c r="P3668" s="25"/>
      <c r="Q3668" s="28"/>
      <c r="R3668" s="29"/>
      <c r="S3668" s="27"/>
      <c r="T3668" s="27"/>
      <c r="U3668" s="28"/>
      <c r="V3668" s="26"/>
      <c r="W3668" s="26"/>
      <c r="X3668" s="26"/>
      <c r="Y3668" s="37"/>
      <c r="Z3668" s="37"/>
      <c r="AA3668" s="37"/>
      <c r="AB3668" s="30"/>
      <c r="AC3668" s="30"/>
      <c r="AD3668" s="31"/>
      <c r="AE3668" s="30"/>
      <c r="AF3668" s="30"/>
      <c r="AG3668" s="32"/>
      <c r="AH3668" s="30"/>
      <c r="AJ3668" s="30"/>
      <c r="AK3668" s="30"/>
      <c r="AL3668" s="30"/>
      <c r="AM3668" s="30"/>
      <c r="AN3668" s="30"/>
      <c r="AO3668" s="30"/>
      <c r="AP3668" s="30"/>
      <c r="AQ3668" s="30"/>
      <c r="AR3668" s="30"/>
      <c r="AS3668" s="30"/>
      <c r="AT3668" s="30"/>
      <c r="AU3668" s="121"/>
      <c r="AV3668" s="129"/>
      <c r="AW3668" s="129"/>
      <c r="AX3668" s="129"/>
    </row>
    <row r="3669" spans="1:50" x14ac:dyDescent="0.25">
      <c r="A3669" s="120"/>
      <c r="B3669" s="28"/>
      <c r="C3669" s="25"/>
      <c r="D3669" s="25"/>
      <c r="E3669" s="25"/>
      <c r="F3669" s="29"/>
      <c r="G3669" s="29"/>
      <c r="H3669" s="29"/>
      <c r="I3669" s="29"/>
      <c r="J3669" s="29"/>
      <c r="K3669" s="25"/>
      <c r="L3669" s="25"/>
      <c r="M3669" s="25"/>
      <c r="N3669" s="25"/>
      <c r="O3669" s="25"/>
      <c r="P3669" s="25"/>
      <c r="Q3669" s="28"/>
      <c r="R3669" s="29"/>
      <c r="S3669" s="27"/>
      <c r="T3669" s="27"/>
      <c r="U3669" s="28"/>
      <c r="V3669" s="26"/>
      <c r="W3669" s="26"/>
      <c r="X3669" s="26"/>
      <c r="Y3669" s="37"/>
      <c r="Z3669" s="37"/>
      <c r="AA3669" s="37"/>
      <c r="AB3669" s="30"/>
      <c r="AC3669" s="30"/>
      <c r="AD3669" s="31"/>
      <c r="AE3669" s="30"/>
      <c r="AF3669" s="30"/>
      <c r="AG3669" s="32"/>
      <c r="AH3669" s="30"/>
      <c r="AJ3669" s="30"/>
      <c r="AK3669" s="30"/>
      <c r="AL3669" s="30"/>
      <c r="AM3669" s="30"/>
      <c r="AN3669" s="30"/>
      <c r="AO3669" s="30"/>
      <c r="AP3669" s="30"/>
      <c r="AQ3669" s="30"/>
      <c r="AR3669" s="30"/>
      <c r="AS3669" s="30"/>
      <c r="AT3669" s="30"/>
      <c r="AU3669" s="121"/>
      <c r="AV3669" s="129"/>
      <c r="AW3669" s="129"/>
      <c r="AX3669" s="129"/>
    </row>
    <row r="3670" spans="1:50" x14ac:dyDescent="0.25">
      <c r="A3670" s="120"/>
      <c r="B3670" s="28"/>
      <c r="C3670" s="25"/>
      <c r="D3670" s="25"/>
      <c r="E3670" s="25"/>
      <c r="F3670" s="29"/>
      <c r="G3670" s="29"/>
      <c r="H3670" s="29"/>
      <c r="I3670" s="29"/>
      <c r="J3670" s="29"/>
      <c r="K3670" s="25"/>
      <c r="L3670" s="25"/>
      <c r="M3670" s="25"/>
      <c r="N3670" s="25"/>
      <c r="O3670" s="25"/>
      <c r="P3670" s="25"/>
      <c r="Q3670" s="28"/>
      <c r="R3670" s="29"/>
      <c r="S3670" s="27"/>
      <c r="T3670" s="27"/>
      <c r="U3670" s="28"/>
      <c r="V3670" s="26"/>
      <c r="W3670" s="26"/>
      <c r="X3670" s="26"/>
      <c r="Y3670" s="37"/>
      <c r="Z3670" s="37"/>
      <c r="AA3670" s="37"/>
      <c r="AB3670" s="30"/>
      <c r="AC3670" s="30"/>
      <c r="AD3670" s="31"/>
      <c r="AE3670" s="30"/>
      <c r="AF3670" s="30"/>
      <c r="AG3670" s="32"/>
      <c r="AH3670" s="30"/>
      <c r="AJ3670" s="30"/>
      <c r="AK3670" s="30"/>
      <c r="AL3670" s="30"/>
      <c r="AM3670" s="30"/>
      <c r="AN3670" s="30"/>
      <c r="AO3670" s="30"/>
      <c r="AP3670" s="30"/>
      <c r="AQ3670" s="30"/>
      <c r="AR3670" s="30"/>
      <c r="AS3670" s="30"/>
      <c r="AT3670" s="30"/>
      <c r="AU3670" s="121"/>
      <c r="AV3670" s="129"/>
      <c r="AW3670" s="129"/>
      <c r="AX3670" s="129"/>
    </row>
    <row r="3671" spans="1:50" x14ac:dyDescent="0.25">
      <c r="A3671" s="120"/>
      <c r="B3671" s="28"/>
      <c r="C3671" s="25"/>
      <c r="D3671" s="25"/>
      <c r="E3671" s="25"/>
      <c r="F3671" s="29"/>
      <c r="G3671" s="29"/>
      <c r="H3671" s="29"/>
      <c r="I3671" s="29"/>
      <c r="J3671" s="29"/>
      <c r="K3671" s="25"/>
      <c r="L3671" s="25"/>
      <c r="M3671" s="25"/>
      <c r="N3671" s="25"/>
      <c r="O3671" s="25"/>
      <c r="P3671" s="25"/>
      <c r="Q3671" s="28"/>
      <c r="R3671" s="29"/>
      <c r="S3671" s="27"/>
      <c r="T3671" s="27"/>
      <c r="U3671" s="28"/>
      <c r="V3671" s="26"/>
      <c r="W3671" s="26"/>
      <c r="X3671" s="26"/>
      <c r="Y3671" s="37"/>
      <c r="Z3671" s="37"/>
      <c r="AA3671" s="37"/>
      <c r="AB3671" s="30"/>
      <c r="AC3671" s="30"/>
      <c r="AD3671" s="31"/>
      <c r="AE3671" s="30"/>
      <c r="AF3671" s="30"/>
      <c r="AG3671" s="32"/>
      <c r="AH3671" s="30"/>
      <c r="AJ3671" s="30"/>
      <c r="AK3671" s="30"/>
      <c r="AL3671" s="30"/>
      <c r="AM3671" s="30"/>
      <c r="AN3671" s="30"/>
      <c r="AO3671" s="30"/>
      <c r="AP3671" s="30"/>
      <c r="AQ3671" s="30"/>
      <c r="AR3671" s="30"/>
      <c r="AS3671" s="30"/>
      <c r="AT3671" s="30"/>
      <c r="AU3671" s="121"/>
      <c r="AV3671" s="129"/>
      <c r="AW3671" s="129"/>
      <c r="AX3671" s="129"/>
    </row>
    <row r="3672" spans="1:50" x14ac:dyDescent="0.25">
      <c r="A3672" s="120"/>
      <c r="B3672" s="28"/>
      <c r="C3672" s="25"/>
      <c r="D3672" s="25"/>
      <c r="E3672" s="25"/>
      <c r="F3672" s="29"/>
      <c r="G3672" s="29"/>
      <c r="H3672" s="29"/>
      <c r="I3672" s="29"/>
      <c r="J3672" s="29"/>
      <c r="K3672" s="25"/>
      <c r="L3672" s="25"/>
      <c r="M3672" s="25"/>
      <c r="N3672" s="25"/>
      <c r="O3672" s="25"/>
      <c r="P3672" s="25"/>
      <c r="Q3672" s="28"/>
      <c r="R3672" s="29"/>
      <c r="S3672" s="27"/>
      <c r="T3672" s="27"/>
      <c r="U3672" s="28"/>
      <c r="V3672" s="26"/>
      <c r="W3672" s="26"/>
      <c r="X3672" s="26"/>
      <c r="Y3672" s="37"/>
      <c r="Z3672" s="37"/>
      <c r="AA3672" s="37"/>
      <c r="AB3672" s="30"/>
      <c r="AC3672" s="30"/>
      <c r="AD3672" s="31"/>
      <c r="AE3672" s="30"/>
      <c r="AF3672" s="30"/>
      <c r="AG3672" s="32"/>
      <c r="AH3672" s="30"/>
      <c r="AJ3672" s="30"/>
      <c r="AK3672" s="30"/>
      <c r="AL3672" s="30"/>
      <c r="AM3672" s="30"/>
      <c r="AN3672" s="30"/>
      <c r="AO3672" s="30"/>
      <c r="AP3672" s="30"/>
      <c r="AQ3672" s="30"/>
      <c r="AR3672" s="30"/>
      <c r="AS3672" s="30"/>
      <c r="AT3672" s="30"/>
      <c r="AU3672" s="121"/>
      <c r="AV3672" s="129"/>
      <c r="AW3672" s="129"/>
      <c r="AX3672" s="129"/>
    </row>
    <row r="3673" spans="1:50" x14ac:dyDescent="0.25">
      <c r="A3673" s="120"/>
      <c r="B3673" s="28"/>
      <c r="C3673" s="25"/>
      <c r="D3673" s="25"/>
      <c r="E3673" s="25"/>
      <c r="F3673" s="29"/>
      <c r="G3673" s="29"/>
      <c r="H3673" s="29"/>
      <c r="I3673" s="29"/>
      <c r="J3673" s="29"/>
      <c r="K3673" s="25"/>
      <c r="L3673" s="25"/>
      <c r="M3673" s="25"/>
      <c r="N3673" s="25"/>
      <c r="O3673" s="25"/>
      <c r="P3673" s="25"/>
      <c r="Q3673" s="28"/>
      <c r="R3673" s="29"/>
      <c r="S3673" s="27"/>
      <c r="T3673" s="27"/>
      <c r="U3673" s="28"/>
      <c r="V3673" s="26"/>
      <c r="W3673" s="26"/>
      <c r="X3673" s="26"/>
      <c r="Y3673" s="37"/>
      <c r="Z3673" s="37"/>
      <c r="AA3673" s="37"/>
      <c r="AB3673" s="30"/>
      <c r="AC3673" s="30"/>
      <c r="AD3673" s="31"/>
      <c r="AE3673" s="30"/>
      <c r="AF3673" s="30"/>
      <c r="AG3673" s="32"/>
      <c r="AH3673" s="30"/>
      <c r="AJ3673" s="30"/>
      <c r="AK3673" s="30"/>
      <c r="AL3673" s="30"/>
      <c r="AM3673" s="30"/>
      <c r="AN3673" s="30"/>
      <c r="AO3673" s="30"/>
      <c r="AP3673" s="30"/>
      <c r="AQ3673" s="30"/>
      <c r="AR3673" s="30"/>
      <c r="AS3673" s="30"/>
      <c r="AT3673" s="30"/>
      <c r="AU3673" s="121"/>
      <c r="AV3673" s="129"/>
      <c r="AW3673" s="129"/>
      <c r="AX3673" s="129"/>
    </row>
    <row r="3674" spans="1:50" x14ac:dyDescent="0.25">
      <c r="A3674" s="120"/>
      <c r="B3674" s="28"/>
      <c r="C3674" s="25"/>
      <c r="D3674" s="25"/>
      <c r="E3674" s="25"/>
      <c r="F3674" s="29"/>
      <c r="G3674" s="29"/>
      <c r="H3674" s="29"/>
      <c r="I3674" s="29"/>
      <c r="J3674" s="29"/>
      <c r="K3674" s="25"/>
      <c r="L3674" s="25"/>
      <c r="M3674" s="25"/>
      <c r="N3674" s="25"/>
      <c r="O3674" s="25"/>
      <c r="P3674" s="25"/>
      <c r="Q3674" s="28"/>
      <c r="R3674" s="29"/>
      <c r="S3674" s="27"/>
      <c r="T3674" s="27"/>
      <c r="U3674" s="28"/>
      <c r="V3674" s="26"/>
      <c r="W3674" s="26"/>
      <c r="X3674" s="26"/>
      <c r="Y3674" s="37"/>
      <c r="Z3674" s="37"/>
      <c r="AA3674" s="37"/>
      <c r="AB3674" s="30"/>
      <c r="AC3674" s="30"/>
      <c r="AD3674" s="31"/>
      <c r="AE3674" s="30"/>
      <c r="AF3674" s="30"/>
      <c r="AG3674" s="32"/>
      <c r="AH3674" s="30"/>
      <c r="AJ3674" s="30"/>
      <c r="AK3674" s="30"/>
      <c r="AL3674" s="30"/>
      <c r="AM3674" s="30"/>
      <c r="AN3674" s="30"/>
      <c r="AO3674" s="30"/>
      <c r="AP3674" s="30"/>
      <c r="AQ3674" s="30"/>
      <c r="AR3674" s="30"/>
      <c r="AS3674" s="30"/>
      <c r="AT3674" s="30"/>
      <c r="AU3674" s="121"/>
      <c r="AV3674" s="129"/>
      <c r="AW3674" s="129"/>
      <c r="AX3674" s="129"/>
    </row>
    <row r="3675" spans="1:50" x14ac:dyDescent="0.25">
      <c r="A3675" s="120"/>
      <c r="B3675" s="28"/>
      <c r="C3675" s="25"/>
      <c r="D3675" s="25"/>
      <c r="E3675" s="25"/>
      <c r="F3675" s="29"/>
      <c r="G3675" s="29"/>
      <c r="H3675" s="29"/>
      <c r="I3675" s="29"/>
      <c r="J3675" s="29"/>
      <c r="K3675" s="25"/>
      <c r="L3675" s="25"/>
      <c r="M3675" s="25"/>
      <c r="N3675" s="25"/>
      <c r="O3675" s="25"/>
      <c r="P3675" s="25"/>
      <c r="Q3675" s="28"/>
      <c r="R3675" s="29"/>
      <c r="S3675" s="27"/>
      <c r="T3675" s="27"/>
      <c r="U3675" s="28"/>
      <c r="V3675" s="26"/>
      <c r="W3675" s="26"/>
      <c r="X3675" s="26"/>
      <c r="Y3675" s="37"/>
      <c r="Z3675" s="37"/>
      <c r="AA3675" s="37"/>
      <c r="AB3675" s="30"/>
      <c r="AC3675" s="30"/>
      <c r="AD3675" s="31"/>
      <c r="AE3675" s="30"/>
      <c r="AF3675" s="30"/>
      <c r="AG3675" s="32"/>
      <c r="AH3675" s="30"/>
      <c r="AJ3675" s="30"/>
      <c r="AK3675" s="30"/>
      <c r="AL3675" s="30"/>
      <c r="AM3675" s="30"/>
      <c r="AN3675" s="30"/>
      <c r="AO3675" s="30"/>
      <c r="AP3675" s="30"/>
      <c r="AQ3675" s="30"/>
      <c r="AR3675" s="30"/>
      <c r="AS3675" s="30"/>
      <c r="AT3675" s="30"/>
      <c r="AU3675" s="121"/>
      <c r="AV3675" s="129"/>
      <c r="AW3675" s="129"/>
      <c r="AX3675" s="129"/>
    </row>
    <row r="3676" spans="1:50" x14ac:dyDescent="0.25">
      <c r="A3676" s="120"/>
      <c r="B3676" s="28"/>
      <c r="C3676" s="25"/>
      <c r="D3676" s="25"/>
      <c r="E3676" s="25"/>
      <c r="F3676" s="29"/>
      <c r="G3676" s="29"/>
      <c r="H3676" s="29"/>
      <c r="I3676" s="29"/>
      <c r="J3676" s="29"/>
      <c r="K3676" s="25"/>
      <c r="L3676" s="25"/>
      <c r="M3676" s="25"/>
      <c r="N3676" s="25"/>
      <c r="O3676" s="25"/>
      <c r="P3676" s="25"/>
      <c r="Q3676" s="28"/>
      <c r="R3676" s="29"/>
      <c r="S3676" s="27"/>
      <c r="T3676" s="27"/>
      <c r="U3676" s="28"/>
      <c r="V3676" s="26"/>
      <c r="W3676" s="26"/>
      <c r="X3676" s="26"/>
      <c r="Y3676" s="37"/>
      <c r="Z3676" s="37"/>
      <c r="AA3676" s="37"/>
      <c r="AB3676" s="30"/>
      <c r="AC3676" s="30"/>
      <c r="AD3676" s="31"/>
      <c r="AE3676" s="30"/>
      <c r="AF3676" s="30"/>
      <c r="AG3676" s="32"/>
      <c r="AH3676" s="30"/>
      <c r="AJ3676" s="30"/>
      <c r="AK3676" s="30"/>
      <c r="AL3676" s="30"/>
      <c r="AM3676" s="30"/>
      <c r="AN3676" s="30"/>
      <c r="AO3676" s="30"/>
      <c r="AP3676" s="30"/>
      <c r="AQ3676" s="30"/>
      <c r="AR3676" s="30"/>
      <c r="AS3676" s="30"/>
      <c r="AT3676" s="30"/>
      <c r="AU3676" s="121"/>
      <c r="AV3676" s="129"/>
      <c r="AW3676" s="129"/>
      <c r="AX3676" s="129"/>
    </row>
    <row r="3677" spans="1:50" x14ac:dyDescent="0.25">
      <c r="A3677" s="120"/>
      <c r="B3677" s="28"/>
      <c r="C3677" s="25"/>
      <c r="D3677" s="25"/>
      <c r="E3677" s="25"/>
      <c r="F3677" s="29"/>
      <c r="G3677" s="29"/>
      <c r="H3677" s="29"/>
      <c r="I3677" s="29"/>
      <c r="J3677" s="29"/>
      <c r="K3677" s="25"/>
      <c r="L3677" s="25"/>
      <c r="M3677" s="25"/>
      <c r="N3677" s="25"/>
      <c r="O3677" s="25"/>
      <c r="P3677" s="25"/>
      <c r="Q3677" s="28"/>
      <c r="R3677" s="29"/>
      <c r="S3677" s="27"/>
      <c r="T3677" s="27"/>
      <c r="U3677" s="28"/>
      <c r="V3677" s="26"/>
      <c r="W3677" s="26"/>
      <c r="X3677" s="26"/>
      <c r="Y3677" s="37"/>
      <c r="Z3677" s="37"/>
      <c r="AA3677" s="37"/>
      <c r="AB3677" s="30"/>
      <c r="AC3677" s="30"/>
      <c r="AD3677" s="31"/>
      <c r="AE3677" s="30"/>
      <c r="AF3677" s="30"/>
      <c r="AG3677" s="32"/>
      <c r="AH3677" s="30"/>
      <c r="AJ3677" s="30"/>
      <c r="AK3677" s="30"/>
      <c r="AL3677" s="30"/>
      <c r="AM3677" s="30"/>
      <c r="AN3677" s="30"/>
      <c r="AO3677" s="30"/>
      <c r="AP3677" s="30"/>
      <c r="AQ3677" s="30"/>
      <c r="AR3677" s="30"/>
      <c r="AS3677" s="30"/>
      <c r="AT3677" s="30"/>
      <c r="AU3677" s="121"/>
      <c r="AV3677" s="129"/>
      <c r="AW3677" s="129"/>
      <c r="AX3677" s="129"/>
    </row>
    <row r="3678" spans="1:50" x14ac:dyDescent="0.25">
      <c r="A3678" s="120"/>
      <c r="B3678" s="28"/>
      <c r="C3678" s="25"/>
      <c r="D3678" s="25"/>
      <c r="E3678" s="25"/>
      <c r="F3678" s="29"/>
      <c r="G3678" s="29"/>
      <c r="H3678" s="29"/>
      <c r="I3678" s="29"/>
      <c r="J3678" s="29"/>
      <c r="K3678" s="25"/>
      <c r="L3678" s="25"/>
      <c r="M3678" s="25"/>
      <c r="N3678" s="25"/>
      <c r="O3678" s="25"/>
      <c r="P3678" s="25"/>
      <c r="Q3678" s="28"/>
      <c r="R3678" s="29"/>
      <c r="S3678" s="27"/>
      <c r="T3678" s="27"/>
      <c r="U3678" s="28"/>
      <c r="V3678" s="26"/>
      <c r="W3678" s="26"/>
      <c r="X3678" s="26"/>
      <c r="Y3678" s="37"/>
      <c r="Z3678" s="37"/>
      <c r="AA3678" s="37"/>
      <c r="AB3678" s="30"/>
      <c r="AC3678" s="30"/>
      <c r="AD3678" s="31"/>
      <c r="AE3678" s="30"/>
      <c r="AF3678" s="30"/>
      <c r="AG3678" s="32"/>
      <c r="AH3678" s="30"/>
      <c r="AJ3678" s="30"/>
      <c r="AK3678" s="30"/>
      <c r="AL3678" s="30"/>
      <c r="AM3678" s="30"/>
      <c r="AN3678" s="30"/>
      <c r="AO3678" s="30"/>
      <c r="AP3678" s="30"/>
      <c r="AQ3678" s="30"/>
      <c r="AR3678" s="30"/>
      <c r="AS3678" s="30"/>
      <c r="AT3678" s="30"/>
      <c r="AU3678" s="121"/>
      <c r="AV3678" s="129"/>
      <c r="AW3678" s="129"/>
      <c r="AX3678" s="129"/>
    </row>
    <row r="3679" spans="1:50" x14ac:dyDescent="0.25">
      <c r="A3679" s="120"/>
      <c r="B3679" s="28"/>
      <c r="C3679" s="25"/>
      <c r="D3679" s="25"/>
      <c r="E3679" s="25"/>
      <c r="F3679" s="29"/>
      <c r="G3679" s="29"/>
      <c r="H3679" s="29"/>
      <c r="I3679" s="29"/>
      <c r="J3679" s="29"/>
      <c r="K3679" s="25"/>
      <c r="L3679" s="25"/>
      <c r="M3679" s="25"/>
      <c r="N3679" s="25"/>
      <c r="O3679" s="25"/>
      <c r="P3679" s="25"/>
      <c r="Q3679" s="28"/>
      <c r="R3679" s="29"/>
      <c r="S3679" s="27"/>
      <c r="T3679" s="27"/>
      <c r="U3679" s="28"/>
      <c r="V3679" s="26"/>
      <c r="W3679" s="26"/>
      <c r="X3679" s="26"/>
      <c r="Y3679" s="37"/>
      <c r="Z3679" s="37"/>
      <c r="AA3679" s="37"/>
      <c r="AB3679" s="30"/>
      <c r="AC3679" s="30"/>
      <c r="AD3679" s="31"/>
      <c r="AE3679" s="30"/>
      <c r="AF3679" s="30"/>
      <c r="AG3679" s="32"/>
      <c r="AH3679" s="30"/>
      <c r="AJ3679" s="30"/>
      <c r="AK3679" s="30"/>
      <c r="AL3679" s="30"/>
      <c r="AM3679" s="30"/>
      <c r="AN3679" s="30"/>
      <c r="AO3679" s="30"/>
      <c r="AP3679" s="30"/>
      <c r="AQ3679" s="30"/>
      <c r="AR3679" s="30"/>
      <c r="AS3679" s="30"/>
      <c r="AT3679" s="30"/>
      <c r="AU3679" s="121"/>
      <c r="AV3679" s="129"/>
      <c r="AW3679" s="129"/>
      <c r="AX3679" s="129"/>
    </row>
    <row r="3680" spans="1:50" x14ac:dyDescent="0.25">
      <c r="A3680" s="120"/>
      <c r="B3680" s="28"/>
      <c r="C3680" s="25"/>
      <c r="D3680" s="25"/>
      <c r="E3680" s="25"/>
      <c r="F3680" s="29"/>
      <c r="G3680" s="29"/>
      <c r="H3680" s="29"/>
      <c r="I3680" s="29"/>
      <c r="J3680" s="29"/>
      <c r="K3680" s="25"/>
      <c r="L3680" s="25"/>
      <c r="M3680" s="25"/>
      <c r="N3680" s="25"/>
      <c r="O3680" s="25"/>
      <c r="P3680" s="25"/>
      <c r="Q3680" s="28"/>
      <c r="R3680" s="29"/>
      <c r="S3680" s="27"/>
      <c r="T3680" s="27"/>
      <c r="U3680" s="28"/>
      <c r="V3680" s="26"/>
      <c r="W3680" s="26"/>
      <c r="X3680" s="26"/>
      <c r="Y3680" s="37"/>
      <c r="Z3680" s="37"/>
      <c r="AA3680" s="37"/>
      <c r="AB3680" s="30"/>
      <c r="AC3680" s="30"/>
      <c r="AD3680" s="31"/>
      <c r="AE3680" s="30"/>
      <c r="AF3680" s="30"/>
      <c r="AG3680" s="32"/>
      <c r="AH3680" s="30"/>
      <c r="AJ3680" s="30"/>
      <c r="AK3680" s="30"/>
      <c r="AL3680" s="30"/>
      <c r="AM3680" s="30"/>
      <c r="AN3680" s="30"/>
      <c r="AO3680" s="30"/>
      <c r="AP3680" s="30"/>
      <c r="AQ3680" s="30"/>
      <c r="AR3680" s="30"/>
      <c r="AS3680" s="30"/>
      <c r="AT3680" s="30"/>
      <c r="AU3680" s="121"/>
      <c r="AV3680" s="129"/>
      <c r="AW3680" s="129"/>
      <c r="AX3680" s="129"/>
    </row>
    <row r="3681" spans="1:50" x14ac:dyDescent="0.25">
      <c r="A3681" s="120"/>
      <c r="B3681" s="28"/>
      <c r="C3681" s="25"/>
      <c r="D3681" s="25"/>
      <c r="E3681" s="25"/>
      <c r="F3681" s="29"/>
      <c r="G3681" s="29"/>
      <c r="H3681" s="29"/>
      <c r="I3681" s="29"/>
      <c r="J3681" s="29"/>
      <c r="K3681" s="25"/>
      <c r="L3681" s="25"/>
      <c r="M3681" s="25"/>
      <c r="N3681" s="25"/>
      <c r="O3681" s="25"/>
      <c r="P3681" s="25"/>
      <c r="Q3681" s="28"/>
      <c r="R3681" s="29"/>
      <c r="S3681" s="27"/>
      <c r="T3681" s="27"/>
      <c r="U3681" s="28"/>
      <c r="V3681" s="26"/>
      <c r="W3681" s="26"/>
      <c r="X3681" s="26"/>
      <c r="Y3681" s="37"/>
      <c r="Z3681" s="37"/>
      <c r="AA3681" s="37"/>
      <c r="AB3681" s="30"/>
      <c r="AC3681" s="30"/>
      <c r="AD3681" s="31"/>
      <c r="AE3681" s="30"/>
      <c r="AF3681" s="30"/>
      <c r="AG3681" s="32"/>
      <c r="AH3681" s="30"/>
      <c r="AJ3681" s="30"/>
      <c r="AK3681" s="30"/>
      <c r="AL3681" s="30"/>
      <c r="AM3681" s="30"/>
      <c r="AN3681" s="30"/>
      <c r="AO3681" s="30"/>
      <c r="AP3681" s="30"/>
      <c r="AQ3681" s="30"/>
      <c r="AR3681" s="30"/>
      <c r="AS3681" s="30"/>
      <c r="AT3681" s="30"/>
      <c r="AU3681" s="121"/>
      <c r="AV3681" s="129"/>
      <c r="AW3681" s="129"/>
      <c r="AX3681" s="129"/>
    </row>
    <row r="3682" spans="1:50" x14ac:dyDescent="0.25">
      <c r="A3682" s="120"/>
      <c r="B3682" s="28"/>
      <c r="C3682" s="25"/>
      <c r="D3682" s="25"/>
      <c r="E3682" s="25"/>
      <c r="F3682" s="29"/>
      <c r="G3682" s="29"/>
      <c r="H3682" s="29"/>
      <c r="I3682" s="29"/>
      <c r="J3682" s="29"/>
      <c r="K3682" s="25"/>
      <c r="L3682" s="25"/>
      <c r="M3682" s="25"/>
      <c r="N3682" s="25"/>
      <c r="O3682" s="25"/>
      <c r="P3682" s="25"/>
      <c r="Q3682" s="28"/>
      <c r="R3682" s="29"/>
      <c r="S3682" s="27"/>
      <c r="T3682" s="27"/>
      <c r="U3682" s="28"/>
      <c r="V3682" s="26"/>
      <c r="W3682" s="26"/>
      <c r="X3682" s="26"/>
      <c r="Y3682" s="37"/>
      <c r="Z3682" s="37"/>
      <c r="AA3682" s="37"/>
      <c r="AB3682" s="30"/>
      <c r="AC3682" s="30"/>
      <c r="AD3682" s="31"/>
      <c r="AE3682" s="30"/>
      <c r="AF3682" s="30"/>
      <c r="AG3682" s="32"/>
      <c r="AH3682" s="30"/>
      <c r="AJ3682" s="30"/>
      <c r="AK3682" s="30"/>
      <c r="AL3682" s="30"/>
      <c r="AM3682" s="30"/>
      <c r="AN3682" s="30"/>
      <c r="AO3682" s="30"/>
      <c r="AP3682" s="30"/>
      <c r="AQ3682" s="30"/>
      <c r="AR3682" s="30"/>
      <c r="AS3682" s="30"/>
      <c r="AT3682" s="30"/>
      <c r="AU3682" s="121"/>
      <c r="AV3682" s="129"/>
      <c r="AW3682" s="129"/>
      <c r="AX3682" s="129"/>
    </row>
    <row r="3683" spans="1:50" x14ac:dyDescent="0.25">
      <c r="A3683" s="120"/>
      <c r="B3683" s="28"/>
      <c r="C3683" s="25"/>
      <c r="D3683" s="25"/>
      <c r="E3683" s="25"/>
      <c r="F3683" s="29"/>
      <c r="G3683" s="29"/>
      <c r="H3683" s="29"/>
      <c r="I3683" s="29"/>
      <c r="J3683" s="29"/>
      <c r="K3683" s="25"/>
      <c r="L3683" s="25"/>
      <c r="M3683" s="25"/>
      <c r="N3683" s="25"/>
      <c r="O3683" s="25"/>
      <c r="P3683" s="25"/>
      <c r="Q3683" s="28"/>
      <c r="R3683" s="29"/>
      <c r="S3683" s="27"/>
      <c r="T3683" s="27"/>
      <c r="U3683" s="28"/>
      <c r="V3683" s="26"/>
      <c r="W3683" s="26"/>
      <c r="X3683" s="26"/>
      <c r="Y3683" s="37"/>
      <c r="Z3683" s="37"/>
      <c r="AA3683" s="37"/>
      <c r="AB3683" s="30"/>
      <c r="AC3683" s="30"/>
      <c r="AD3683" s="31"/>
      <c r="AE3683" s="30"/>
      <c r="AF3683" s="30"/>
      <c r="AG3683" s="32"/>
      <c r="AH3683" s="30"/>
      <c r="AJ3683" s="30"/>
      <c r="AK3683" s="30"/>
      <c r="AL3683" s="30"/>
      <c r="AM3683" s="30"/>
      <c r="AN3683" s="30"/>
      <c r="AO3683" s="30"/>
      <c r="AP3683" s="30"/>
      <c r="AQ3683" s="30"/>
      <c r="AR3683" s="30"/>
      <c r="AS3683" s="30"/>
      <c r="AT3683" s="30"/>
      <c r="AU3683" s="121"/>
      <c r="AV3683" s="129"/>
      <c r="AW3683" s="129"/>
      <c r="AX3683" s="129"/>
    </row>
    <row r="3684" spans="1:50" x14ac:dyDescent="0.25">
      <c r="A3684" s="120"/>
      <c r="B3684" s="28"/>
      <c r="C3684" s="25"/>
      <c r="D3684" s="25"/>
      <c r="E3684" s="25"/>
      <c r="F3684" s="29"/>
      <c r="G3684" s="29"/>
      <c r="H3684" s="29"/>
      <c r="I3684" s="29"/>
      <c r="J3684" s="29"/>
      <c r="K3684" s="25"/>
      <c r="L3684" s="25"/>
      <c r="M3684" s="25"/>
      <c r="N3684" s="25"/>
      <c r="O3684" s="25"/>
      <c r="P3684" s="25"/>
      <c r="Q3684" s="28"/>
      <c r="R3684" s="29"/>
      <c r="S3684" s="27"/>
      <c r="T3684" s="27"/>
      <c r="U3684" s="28"/>
      <c r="V3684" s="26"/>
      <c r="W3684" s="26"/>
      <c r="X3684" s="26"/>
      <c r="Y3684" s="37"/>
      <c r="Z3684" s="37"/>
      <c r="AA3684" s="37"/>
      <c r="AB3684" s="30"/>
      <c r="AC3684" s="30"/>
      <c r="AD3684" s="31"/>
      <c r="AE3684" s="30"/>
      <c r="AF3684" s="30"/>
      <c r="AG3684" s="32"/>
      <c r="AH3684" s="30"/>
      <c r="AJ3684" s="30"/>
      <c r="AK3684" s="30"/>
      <c r="AL3684" s="30"/>
      <c r="AM3684" s="30"/>
      <c r="AN3684" s="30"/>
      <c r="AO3684" s="30"/>
      <c r="AP3684" s="30"/>
      <c r="AQ3684" s="30"/>
      <c r="AR3684" s="30"/>
      <c r="AS3684" s="30"/>
      <c r="AT3684" s="30"/>
      <c r="AU3684" s="121"/>
      <c r="AV3684" s="129"/>
      <c r="AW3684" s="129"/>
      <c r="AX3684" s="129"/>
    </row>
    <row r="3685" spans="1:50" x14ac:dyDescent="0.25">
      <c r="A3685" s="120"/>
      <c r="B3685" s="28"/>
      <c r="C3685" s="25"/>
      <c r="D3685" s="25"/>
      <c r="E3685" s="25"/>
      <c r="F3685" s="29"/>
      <c r="G3685" s="29"/>
      <c r="H3685" s="29"/>
      <c r="I3685" s="29"/>
      <c r="J3685" s="29"/>
      <c r="K3685" s="25"/>
      <c r="L3685" s="25"/>
      <c r="M3685" s="25"/>
      <c r="N3685" s="25"/>
      <c r="O3685" s="25"/>
      <c r="P3685" s="25"/>
      <c r="Q3685" s="28"/>
      <c r="R3685" s="29"/>
      <c r="S3685" s="27"/>
      <c r="T3685" s="27"/>
      <c r="U3685" s="28"/>
      <c r="V3685" s="26"/>
      <c r="W3685" s="26"/>
      <c r="X3685" s="26"/>
      <c r="Y3685" s="37"/>
      <c r="Z3685" s="37"/>
      <c r="AA3685" s="37"/>
      <c r="AB3685" s="30"/>
      <c r="AC3685" s="30"/>
      <c r="AD3685" s="31"/>
      <c r="AE3685" s="30"/>
      <c r="AF3685" s="30"/>
      <c r="AG3685" s="32"/>
      <c r="AH3685" s="30"/>
      <c r="AJ3685" s="30"/>
      <c r="AK3685" s="30"/>
      <c r="AL3685" s="30"/>
      <c r="AM3685" s="30"/>
      <c r="AN3685" s="30"/>
      <c r="AO3685" s="30"/>
      <c r="AP3685" s="30"/>
      <c r="AQ3685" s="30"/>
      <c r="AR3685" s="30"/>
      <c r="AS3685" s="30"/>
      <c r="AT3685" s="30"/>
      <c r="AU3685" s="121"/>
      <c r="AV3685" s="129"/>
      <c r="AW3685" s="129"/>
      <c r="AX3685" s="129"/>
    </row>
    <row r="3686" spans="1:50" x14ac:dyDescent="0.25">
      <c r="A3686" s="120"/>
      <c r="B3686" s="28"/>
      <c r="C3686" s="25"/>
      <c r="D3686" s="25"/>
      <c r="E3686" s="25"/>
      <c r="F3686" s="29"/>
      <c r="G3686" s="29"/>
      <c r="H3686" s="29"/>
      <c r="I3686" s="29"/>
      <c r="J3686" s="29"/>
      <c r="K3686" s="25"/>
      <c r="L3686" s="25"/>
      <c r="M3686" s="25"/>
      <c r="N3686" s="25"/>
      <c r="O3686" s="25"/>
      <c r="P3686" s="25"/>
      <c r="Q3686" s="28"/>
      <c r="R3686" s="29"/>
      <c r="S3686" s="27"/>
      <c r="T3686" s="27"/>
      <c r="U3686" s="28"/>
      <c r="V3686" s="26"/>
      <c r="W3686" s="26"/>
      <c r="X3686" s="26"/>
      <c r="Y3686" s="37"/>
      <c r="Z3686" s="37"/>
      <c r="AA3686" s="37"/>
      <c r="AB3686" s="30"/>
      <c r="AC3686" s="30"/>
      <c r="AD3686" s="31"/>
      <c r="AE3686" s="30"/>
      <c r="AF3686" s="30"/>
      <c r="AG3686" s="32"/>
      <c r="AH3686" s="30"/>
      <c r="AJ3686" s="30"/>
      <c r="AK3686" s="30"/>
      <c r="AL3686" s="30"/>
      <c r="AM3686" s="30"/>
      <c r="AN3686" s="30"/>
      <c r="AO3686" s="30"/>
      <c r="AP3686" s="30"/>
      <c r="AQ3686" s="30"/>
      <c r="AR3686" s="30"/>
      <c r="AS3686" s="30"/>
      <c r="AT3686" s="30"/>
      <c r="AU3686" s="121"/>
      <c r="AV3686" s="129"/>
      <c r="AW3686" s="129"/>
      <c r="AX3686" s="129"/>
    </row>
    <row r="3687" spans="1:50" x14ac:dyDescent="0.25">
      <c r="A3687" s="120"/>
      <c r="B3687" s="28"/>
      <c r="C3687" s="25"/>
      <c r="D3687" s="25"/>
      <c r="E3687" s="25"/>
      <c r="F3687" s="29"/>
      <c r="G3687" s="29"/>
      <c r="H3687" s="29"/>
      <c r="I3687" s="29"/>
      <c r="J3687" s="29"/>
      <c r="K3687" s="25"/>
      <c r="L3687" s="25"/>
      <c r="M3687" s="25"/>
      <c r="N3687" s="25"/>
      <c r="O3687" s="25"/>
      <c r="P3687" s="25"/>
      <c r="Q3687" s="28"/>
      <c r="R3687" s="29"/>
      <c r="S3687" s="27"/>
      <c r="T3687" s="27"/>
      <c r="U3687" s="28"/>
      <c r="V3687" s="26"/>
      <c r="W3687" s="26"/>
      <c r="X3687" s="26"/>
      <c r="Y3687" s="37"/>
      <c r="Z3687" s="37"/>
      <c r="AA3687" s="37"/>
      <c r="AB3687" s="30"/>
      <c r="AC3687" s="30"/>
      <c r="AD3687" s="31"/>
      <c r="AE3687" s="30"/>
      <c r="AF3687" s="30"/>
      <c r="AG3687" s="32"/>
      <c r="AH3687" s="30"/>
      <c r="AJ3687" s="30"/>
      <c r="AK3687" s="30"/>
      <c r="AL3687" s="30"/>
      <c r="AM3687" s="30"/>
      <c r="AN3687" s="30"/>
      <c r="AO3687" s="30"/>
      <c r="AP3687" s="30"/>
      <c r="AQ3687" s="30"/>
      <c r="AR3687" s="30"/>
      <c r="AS3687" s="30"/>
      <c r="AT3687" s="30"/>
      <c r="AU3687" s="121"/>
      <c r="AV3687" s="129"/>
      <c r="AW3687" s="129"/>
      <c r="AX3687" s="129"/>
    </row>
    <row r="3688" spans="1:50" x14ac:dyDescent="0.25">
      <c r="A3688" s="120"/>
      <c r="B3688" s="28"/>
      <c r="C3688" s="25"/>
      <c r="D3688" s="25"/>
      <c r="E3688" s="25"/>
      <c r="F3688" s="29"/>
      <c r="G3688" s="29"/>
      <c r="H3688" s="29"/>
      <c r="I3688" s="29"/>
      <c r="J3688" s="29"/>
      <c r="K3688" s="25"/>
      <c r="L3688" s="25"/>
      <c r="M3688" s="25"/>
      <c r="N3688" s="25"/>
      <c r="O3688" s="25"/>
      <c r="P3688" s="25"/>
      <c r="Q3688" s="28"/>
      <c r="R3688" s="29"/>
      <c r="S3688" s="27"/>
      <c r="T3688" s="27"/>
      <c r="U3688" s="28"/>
      <c r="V3688" s="26"/>
      <c r="W3688" s="26"/>
      <c r="X3688" s="26"/>
      <c r="Y3688" s="37"/>
      <c r="Z3688" s="37"/>
      <c r="AA3688" s="37"/>
      <c r="AB3688" s="30"/>
      <c r="AC3688" s="30"/>
      <c r="AD3688" s="31"/>
      <c r="AE3688" s="30"/>
      <c r="AF3688" s="30"/>
      <c r="AG3688" s="32"/>
      <c r="AH3688" s="30"/>
      <c r="AJ3688" s="30"/>
      <c r="AK3688" s="30"/>
      <c r="AL3688" s="30"/>
      <c r="AM3688" s="30"/>
      <c r="AN3688" s="30"/>
      <c r="AO3688" s="30"/>
      <c r="AP3688" s="30"/>
      <c r="AQ3688" s="30"/>
      <c r="AR3688" s="30"/>
      <c r="AS3688" s="30"/>
      <c r="AT3688" s="30"/>
      <c r="AU3688" s="121"/>
      <c r="AV3688" s="129"/>
      <c r="AW3688" s="129"/>
      <c r="AX3688" s="129"/>
    </row>
    <row r="3689" spans="1:50" x14ac:dyDescent="0.25">
      <c r="A3689" s="120"/>
      <c r="B3689" s="28"/>
      <c r="C3689" s="25"/>
      <c r="D3689" s="25"/>
      <c r="E3689" s="25"/>
      <c r="F3689" s="29"/>
      <c r="G3689" s="29"/>
      <c r="H3689" s="29"/>
      <c r="I3689" s="29"/>
      <c r="J3689" s="29"/>
      <c r="K3689" s="25"/>
      <c r="L3689" s="25"/>
      <c r="M3689" s="25"/>
      <c r="N3689" s="25"/>
      <c r="O3689" s="25"/>
      <c r="P3689" s="25"/>
      <c r="Q3689" s="28"/>
      <c r="R3689" s="29"/>
      <c r="S3689" s="27"/>
      <c r="T3689" s="27"/>
      <c r="U3689" s="28"/>
      <c r="V3689" s="26"/>
      <c r="W3689" s="26"/>
      <c r="X3689" s="26"/>
      <c r="Y3689" s="37"/>
      <c r="Z3689" s="37"/>
      <c r="AA3689" s="37"/>
      <c r="AB3689" s="30"/>
      <c r="AC3689" s="30"/>
      <c r="AD3689" s="31"/>
      <c r="AE3689" s="30"/>
      <c r="AF3689" s="30"/>
      <c r="AG3689" s="32"/>
      <c r="AH3689" s="30"/>
      <c r="AJ3689" s="30"/>
      <c r="AK3689" s="30"/>
      <c r="AL3689" s="30"/>
      <c r="AM3689" s="30"/>
      <c r="AN3689" s="30"/>
      <c r="AO3689" s="30"/>
      <c r="AP3689" s="30"/>
      <c r="AQ3689" s="30"/>
      <c r="AR3689" s="30"/>
      <c r="AS3689" s="30"/>
      <c r="AT3689" s="30"/>
      <c r="AU3689" s="121"/>
      <c r="AV3689" s="129"/>
      <c r="AW3689" s="129"/>
      <c r="AX3689" s="129"/>
    </row>
    <row r="3690" spans="1:50" x14ac:dyDescent="0.25">
      <c r="A3690" s="120"/>
      <c r="B3690" s="28"/>
      <c r="C3690" s="25"/>
      <c r="D3690" s="25"/>
      <c r="E3690" s="25"/>
      <c r="F3690" s="29"/>
      <c r="G3690" s="29"/>
      <c r="H3690" s="29"/>
      <c r="I3690" s="29"/>
      <c r="J3690" s="29"/>
      <c r="K3690" s="25"/>
      <c r="L3690" s="25"/>
      <c r="M3690" s="25"/>
      <c r="N3690" s="25"/>
      <c r="O3690" s="25"/>
      <c r="P3690" s="25"/>
      <c r="Q3690" s="28"/>
      <c r="R3690" s="29"/>
      <c r="S3690" s="27"/>
      <c r="T3690" s="27"/>
      <c r="U3690" s="28"/>
      <c r="V3690" s="26"/>
      <c r="W3690" s="26"/>
      <c r="X3690" s="26"/>
      <c r="Y3690" s="37"/>
      <c r="Z3690" s="37"/>
      <c r="AA3690" s="37"/>
      <c r="AB3690" s="30"/>
      <c r="AC3690" s="30"/>
      <c r="AD3690" s="31"/>
      <c r="AE3690" s="30"/>
      <c r="AF3690" s="30"/>
      <c r="AG3690" s="32"/>
      <c r="AH3690" s="30"/>
      <c r="AJ3690" s="30"/>
      <c r="AK3690" s="30"/>
      <c r="AL3690" s="30"/>
      <c r="AM3690" s="30"/>
      <c r="AN3690" s="30"/>
      <c r="AO3690" s="30"/>
      <c r="AP3690" s="30"/>
      <c r="AQ3690" s="30"/>
      <c r="AR3690" s="30"/>
      <c r="AS3690" s="30"/>
      <c r="AT3690" s="30"/>
      <c r="AU3690" s="121"/>
      <c r="AV3690" s="129"/>
      <c r="AW3690" s="129"/>
      <c r="AX3690" s="129"/>
    </row>
    <row r="3691" spans="1:50" x14ac:dyDescent="0.25">
      <c r="A3691" s="120"/>
      <c r="B3691" s="28"/>
      <c r="C3691" s="25"/>
      <c r="D3691" s="25"/>
      <c r="E3691" s="25"/>
      <c r="F3691" s="29"/>
      <c r="G3691" s="29"/>
      <c r="H3691" s="29"/>
      <c r="I3691" s="29"/>
      <c r="J3691" s="29"/>
      <c r="K3691" s="25"/>
      <c r="L3691" s="25"/>
      <c r="M3691" s="25"/>
      <c r="N3691" s="25"/>
      <c r="O3691" s="25"/>
      <c r="P3691" s="25"/>
      <c r="Q3691" s="28"/>
      <c r="R3691" s="29"/>
      <c r="S3691" s="27"/>
      <c r="T3691" s="27"/>
      <c r="U3691" s="28"/>
      <c r="V3691" s="26"/>
      <c r="W3691" s="26"/>
      <c r="X3691" s="26"/>
      <c r="Y3691" s="37"/>
      <c r="Z3691" s="37"/>
      <c r="AA3691" s="37"/>
      <c r="AB3691" s="30"/>
      <c r="AC3691" s="30"/>
      <c r="AD3691" s="31"/>
      <c r="AE3691" s="30"/>
      <c r="AF3691" s="30"/>
      <c r="AG3691" s="32"/>
      <c r="AH3691" s="30"/>
      <c r="AJ3691" s="30"/>
      <c r="AK3691" s="30"/>
      <c r="AL3691" s="30"/>
      <c r="AM3691" s="30"/>
      <c r="AN3691" s="30"/>
      <c r="AO3691" s="30"/>
      <c r="AP3691" s="30"/>
      <c r="AQ3691" s="30"/>
      <c r="AR3691" s="30"/>
      <c r="AS3691" s="30"/>
      <c r="AT3691" s="30"/>
      <c r="AU3691" s="121"/>
      <c r="AV3691" s="129"/>
      <c r="AW3691" s="129"/>
      <c r="AX3691" s="129"/>
    </row>
    <row r="3692" spans="1:50" x14ac:dyDescent="0.25">
      <c r="A3692" s="120"/>
      <c r="B3692" s="28"/>
      <c r="C3692" s="25"/>
      <c r="D3692" s="25"/>
      <c r="E3692" s="25"/>
      <c r="F3692" s="29"/>
      <c r="G3692" s="29"/>
      <c r="H3692" s="29"/>
      <c r="I3692" s="29"/>
      <c r="J3692" s="29"/>
      <c r="K3692" s="25"/>
      <c r="L3692" s="25"/>
      <c r="M3692" s="25"/>
      <c r="N3692" s="25"/>
      <c r="O3692" s="25"/>
      <c r="P3692" s="25"/>
      <c r="Q3692" s="28"/>
      <c r="R3692" s="29"/>
      <c r="S3692" s="27"/>
      <c r="T3692" s="27"/>
      <c r="U3692" s="28"/>
      <c r="V3692" s="26"/>
      <c r="W3692" s="26"/>
      <c r="X3692" s="26"/>
      <c r="Y3692" s="37"/>
      <c r="Z3692" s="37"/>
      <c r="AA3692" s="37"/>
      <c r="AB3692" s="30"/>
      <c r="AC3692" s="30"/>
      <c r="AD3692" s="31"/>
      <c r="AE3692" s="30"/>
      <c r="AF3692" s="30"/>
      <c r="AG3692" s="32"/>
      <c r="AH3692" s="30"/>
      <c r="AJ3692" s="30"/>
      <c r="AK3692" s="30"/>
      <c r="AL3692" s="30"/>
      <c r="AM3692" s="30"/>
      <c r="AN3692" s="30"/>
      <c r="AO3692" s="30"/>
      <c r="AP3692" s="30"/>
      <c r="AQ3692" s="30"/>
      <c r="AR3692" s="30"/>
      <c r="AS3692" s="30"/>
      <c r="AT3692" s="30"/>
      <c r="AU3692" s="121"/>
      <c r="AV3692" s="129"/>
      <c r="AW3692" s="129"/>
      <c r="AX3692" s="129"/>
    </row>
    <row r="3693" spans="1:50" x14ac:dyDescent="0.25">
      <c r="A3693" s="120"/>
      <c r="B3693" s="28"/>
      <c r="C3693" s="25"/>
      <c r="D3693" s="25"/>
      <c r="E3693" s="25"/>
      <c r="F3693" s="29"/>
      <c r="G3693" s="29"/>
      <c r="H3693" s="29"/>
      <c r="I3693" s="29"/>
      <c r="J3693" s="29"/>
      <c r="K3693" s="25"/>
      <c r="L3693" s="25"/>
      <c r="M3693" s="25"/>
      <c r="N3693" s="25"/>
      <c r="O3693" s="25"/>
      <c r="P3693" s="25"/>
      <c r="Q3693" s="28"/>
      <c r="R3693" s="29"/>
      <c r="S3693" s="27"/>
      <c r="T3693" s="27"/>
      <c r="U3693" s="28"/>
      <c r="V3693" s="26"/>
      <c r="W3693" s="26"/>
      <c r="X3693" s="26"/>
      <c r="Y3693" s="37"/>
      <c r="Z3693" s="37"/>
      <c r="AA3693" s="37"/>
      <c r="AB3693" s="30"/>
      <c r="AC3693" s="30"/>
      <c r="AD3693" s="31"/>
      <c r="AE3693" s="30"/>
      <c r="AF3693" s="30"/>
      <c r="AG3693" s="32"/>
      <c r="AH3693" s="30"/>
      <c r="AJ3693" s="30"/>
      <c r="AK3693" s="30"/>
      <c r="AL3693" s="30"/>
      <c r="AM3693" s="30"/>
      <c r="AN3693" s="30"/>
      <c r="AO3693" s="30"/>
      <c r="AP3693" s="30"/>
      <c r="AQ3693" s="30"/>
      <c r="AR3693" s="30"/>
      <c r="AS3693" s="30"/>
      <c r="AT3693" s="30"/>
      <c r="AU3693" s="121"/>
      <c r="AV3693" s="129"/>
      <c r="AW3693" s="129"/>
      <c r="AX3693" s="129"/>
    </row>
    <row r="3694" spans="1:50" x14ac:dyDescent="0.25">
      <c r="A3694" s="120"/>
      <c r="B3694" s="28"/>
      <c r="C3694" s="25"/>
      <c r="D3694" s="25"/>
      <c r="E3694" s="25"/>
      <c r="F3694" s="29"/>
      <c r="G3694" s="29"/>
      <c r="H3694" s="29"/>
      <c r="I3694" s="29"/>
      <c r="J3694" s="29"/>
      <c r="K3694" s="25"/>
      <c r="L3694" s="25"/>
      <c r="M3694" s="25"/>
      <c r="N3694" s="25"/>
      <c r="O3694" s="25"/>
      <c r="P3694" s="25"/>
      <c r="Q3694" s="28"/>
      <c r="R3694" s="29"/>
      <c r="S3694" s="27"/>
      <c r="T3694" s="27"/>
      <c r="U3694" s="28"/>
      <c r="V3694" s="26"/>
      <c r="W3694" s="26"/>
      <c r="X3694" s="26"/>
      <c r="Y3694" s="37"/>
      <c r="Z3694" s="37"/>
      <c r="AA3694" s="37"/>
      <c r="AB3694" s="30"/>
      <c r="AC3694" s="30"/>
      <c r="AD3694" s="31"/>
      <c r="AE3694" s="30"/>
      <c r="AF3694" s="30"/>
      <c r="AG3694" s="32"/>
      <c r="AH3694" s="30"/>
      <c r="AJ3694" s="30"/>
      <c r="AK3694" s="30"/>
      <c r="AL3694" s="30"/>
      <c r="AM3694" s="30"/>
      <c r="AN3694" s="30"/>
      <c r="AO3694" s="30"/>
      <c r="AP3694" s="30"/>
      <c r="AQ3694" s="30"/>
      <c r="AR3694" s="30"/>
      <c r="AS3694" s="30"/>
      <c r="AT3694" s="30"/>
      <c r="AU3694" s="121"/>
      <c r="AV3694" s="129"/>
      <c r="AW3694" s="129"/>
      <c r="AX3694" s="129"/>
    </row>
    <row r="3695" spans="1:50" x14ac:dyDescent="0.25">
      <c r="A3695" s="120"/>
      <c r="B3695" s="28"/>
      <c r="C3695" s="25"/>
      <c r="D3695" s="25"/>
      <c r="E3695" s="25"/>
      <c r="F3695" s="29"/>
      <c r="G3695" s="29"/>
      <c r="H3695" s="29"/>
      <c r="I3695" s="29"/>
      <c r="J3695" s="29"/>
      <c r="K3695" s="25"/>
      <c r="L3695" s="25"/>
      <c r="M3695" s="25"/>
      <c r="N3695" s="25"/>
      <c r="O3695" s="25"/>
      <c r="P3695" s="25"/>
      <c r="Q3695" s="28"/>
      <c r="R3695" s="29"/>
      <c r="S3695" s="27"/>
      <c r="T3695" s="27"/>
      <c r="U3695" s="28"/>
      <c r="V3695" s="26"/>
      <c r="W3695" s="26"/>
      <c r="X3695" s="26"/>
      <c r="Y3695" s="37"/>
      <c r="Z3695" s="37"/>
      <c r="AA3695" s="37"/>
      <c r="AB3695" s="30"/>
      <c r="AC3695" s="30"/>
      <c r="AD3695" s="31"/>
      <c r="AE3695" s="30"/>
      <c r="AF3695" s="30"/>
      <c r="AG3695" s="32"/>
      <c r="AH3695" s="30"/>
      <c r="AJ3695" s="30"/>
      <c r="AK3695" s="30"/>
      <c r="AL3695" s="30"/>
      <c r="AM3695" s="30"/>
      <c r="AN3695" s="30"/>
      <c r="AO3695" s="30"/>
      <c r="AP3695" s="30"/>
      <c r="AQ3695" s="30"/>
      <c r="AR3695" s="30"/>
      <c r="AS3695" s="30"/>
      <c r="AT3695" s="30"/>
      <c r="AU3695" s="121"/>
      <c r="AV3695" s="129"/>
      <c r="AW3695" s="129"/>
      <c r="AX3695" s="129"/>
    </row>
    <row r="3696" spans="1:50" x14ac:dyDescent="0.25">
      <c r="A3696" s="120"/>
      <c r="B3696" s="28"/>
      <c r="C3696" s="25"/>
      <c r="D3696" s="25"/>
      <c r="E3696" s="25"/>
      <c r="F3696" s="29"/>
      <c r="G3696" s="29"/>
      <c r="H3696" s="29"/>
      <c r="I3696" s="29"/>
      <c r="J3696" s="29"/>
      <c r="K3696" s="25"/>
      <c r="L3696" s="25"/>
      <c r="M3696" s="25"/>
      <c r="N3696" s="25"/>
      <c r="O3696" s="25"/>
      <c r="P3696" s="25"/>
      <c r="Q3696" s="28"/>
      <c r="R3696" s="29"/>
      <c r="S3696" s="27"/>
      <c r="T3696" s="27"/>
      <c r="U3696" s="28"/>
      <c r="V3696" s="26"/>
      <c r="W3696" s="26"/>
      <c r="X3696" s="26"/>
      <c r="Y3696" s="37"/>
      <c r="Z3696" s="37"/>
      <c r="AA3696" s="37"/>
      <c r="AB3696" s="30"/>
      <c r="AC3696" s="30"/>
      <c r="AD3696" s="31"/>
      <c r="AE3696" s="30"/>
      <c r="AF3696" s="30"/>
      <c r="AG3696" s="32"/>
      <c r="AH3696" s="30"/>
      <c r="AJ3696" s="30"/>
      <c r="AK3696" s="30"/>
      <c r="AL3696" s="30"/>
      <c r="AM3696" s="30"/>
      <c r="AN3696" s="30"/>
      <c r="AO3696" s="30"/>
      <c r="AP3696" s="30"/>
      <c r="AQ3696" s="30"/>
      <c r="AR3696" s="30"/>
      <c r="AS3696" s="30"/>
      <c r="AT3696" s="30"/>
      <c r="AU3696" s="121"/>
      <c r="AV3696" s="129"/>
      <c r="AW3696" s="129"/>
      <c r="AX3696" s="129"/>
    </row>
    <row r="3697" spans="1:50" x14ac:dyDescent="0.25">
      <c r="A3697" s="120"/>
      <c r="B3697" s="28"/>
      <c r="C3697" s="25"/>
      <c r="D3697" s="25"/>
      <c r="E3697" s="25"/>
      <c r="F3697" s="29"/>
      <c r="G3697" s="29"/>
      <c r="H3697" s="29"/>
      <c r="I3697" s="29"/>
      <c r="J3697" s="29"/>
      <c r="K3697" s="25"/>
      <c r="L3697" s="25"/>
      <c r="M3697" s="25"/>
      <c r="N3697" s="25"/>
      <c r="O3697" s="25"/>
      <c r="P3697" s="25"/>
      <c r="Q3697" s="28"/>
      <c r="R3697" s="29"/>
      <c r="S3697" s="27"/>
      <c r="T3697" s="27"/>
      <c r="U3697" s="28"/>
      <c r="V3697" s="26"/>
      <c r="W3697" s="26"/>
      <c r="X3697" s="26"/>
      <c r="Y3697" s="37"/>
      <c r="Z3697" s="37"/>
      <c r="AA3697" s="37"/>
      <c r="AB3697" s="30"/>
      <c r="AC3697" s="30"/>
      <c r="AD3697" s="31"/>
      <c r="AE3697" s="30"/>
      <c r="AF3697" s="30"/>
      <c r="AG3697" s="32"/>
      <c r="AH3697" s="30"/>
      <c r="AJ3697" s="30"/>
      <c r="AK3697" s="30"/>
      <c r="AL3697" s="30"/>
      <c r="AM3697" s="30"/>
      <c r="AN3697" s="30"/>
      <c r="AO3697" s="30"/>
      <c r="AP3697" s="30"/>
      <c r="AQ3697" s="30"/>
      <c r="AR3697" s="30"/>
      <c r="AS3697" s="30"/>
      <c r="AT3697" s="30"/>
      <c r="AU3697" s="121"/>
      <c r="AV3697" s="129"/>
      <c r="AW3697" s="129"/>
      <c r="AX3697" s="129"/>
    </row>
    <row r="3698" spans="1:50" x14ac:dyDescent="0.25">
      <c r="A3698" s="120"/>
      <c r="B3698" s="28"/>
      <c r="C3698" s="25"/>
      <c r="D3698" s="25"/>
      <c r="E3698" s="25"/>
      <c r="F3698" s="29"/>
      <c r="G3698" s="29"/>
      <c r="H3698" s="29"/>
      <c r="I3698" s="29"/>
      <c r="J3698" s="29"/>
      <c r="K3698" s="25"/>
      <c r="L3698" s="25"/>
      <c r="M3698" s="25"/>
      <c r="N3698" s="25"/>
      <c r="O3698" s="25"/>
      <c r="P3698" s="25"/>
      <c r="Q3698" s="28"/>
      <c r="R3698" s="29"/>
      <c r="S3698" s="27"/>
      <c r="T3698" s="27"/>
      <c r="U3698" s="28"/>
      <c r="V3698" s="26"/>
      <c r="W3698" s="26"/>
      <c r="X3698" s="26"/>
      <c r="Y3698" s="37"/>
      <c r="Z3698" s="37"/>
      <c r="AA3698" s="37"/>
      <c r="AB3698" s="30"/>
      <c r="AC3698" s="30"/>
      <c r="AD3698" s="31"/>
      <c r="AE3698" s="30"/>
      <c r="AF3698" s="30"/>
      <c r="AG3698" s="32"/>
      <c r="AH3698" s="30"/>
      <c r="AJ3698" s="30"/>
      <c r="AK3698" s="30"/>
      <c r="AL3698" s="30"/>
      <c r="AM3698" s="30"/>
      <c r="AN3698" s="30"/>
      <c r="AO3698" s="30"/>
      <c r="AP3698" s="30"/>
      <c r="AQ3698" s="30"/>
      <c r="AR3698" s="30"/>
      <c r="AS3698" s="30"/>
      <c r="AT3698" s="30"/>
      <c r="AU3698" s="121"/>
      <c r="AV3698" s="129"/>
      <c r="AW3698" s="129"/>
      <c r="AX3698" s="129"/>
    </row>
    <row r="3699" spans="1:50" x14ac:dyDescent="0.25">
      <c r="A3699" s="120"/>
      <c r="B3699" s="28"/>
      <c r="C3699" s="25"/>
      <c r="D3699" s="25"/>
      <c r="E3699" s="25"/>
      <c r="F3699" s="29"/>
      <c r="G3699" s="29"/>
      <c r="H3699" s="29"/>
      <c r="I3699" s="29"/>
      <c r="J3699" s="29"/>
      <c r="K3699" s="25"/>
      <c r="L3699" s="25"/>
      <c r="M3699" s="25"/>
      <c r="N3699" s="25"/>
      <c r="O3699" s="25"/>
      <c r="P3699" s="25"/>
      <c r="Q3699" s="28"/>
      <c r="R3699" s="29"/>
      <c r="S3699" s="27"/>
      <c r="T3699" s="27"/>
      <c r="U3699" s="28"/>
      <c r="V3699" s="26"/>
      <c r="W3699" s="26"/>
      <c r="X3699" s="26"/>
      <c r="Y3699" s="37"/>
      <c r="Z3699" s="37"/>
      <c r="AA3699" s="37"/>
      <c r="AB3699" s="30"/>
      <c r="AC3699" s="30"/>
      <c r="AD3699" s="31"/>
      <c r="AE3699" s="30"/>
      <c r="AF3699" s="30"/>
      <c r="AG3699" s="32"/>
      <c r="AH3699" s="30"/>
      <c r="AJ3699" s="30"/>
      <c r="AK3699" s="30"/>
      <c r="AL3699" s="30"/>
      <c r="AM3699" s="30"/>
      <c r="AN3699" s="30"/>
      <c r="AO3699" s="30"/>
      <c r="AP3699" s="30"/>
      <c r="AQ3699" s="30"/>
      <c r="AR3699" s="30"/>
      <c r="AS3699" s="30"/>
      <c r="AT3699" s="30"/>
      <c r="AU3699" s="121"/>
      <c r="AV3699" s="129"/>
      <c r="AW3699" s="129"/>
      <c r="AX3699" s="129"/>
    </row>
    <row r="3700" spans="1:50" x14ac:dyDescent="0.25">
      <c r="A3700" s="120"/>
      <c r="B3700" s="28"/>
      <c r="C3700" s="25"/>
      <c r="D3700" s="25"/>
      <c r="E3700" s="25"/>
      <c r="F3700" s="29"/>
      <c r="G3700" s="29"/>
      <c r="H3700" s="29"/>
      <c r="I3700" s="29"/>
      <c r="J3700" s="29"/>
      <c r="K3700" s="25"/>
      <c r="L3700" s="25"/>
      <c r="M3700" s="25"/>
      <c r="N3700" s="25"/>
      <c r="O3700" s="25"/>
      <c r="P3700" s="25"/>
      <c r="Q3700" s="28"/>
      <c r="R3700" s="29"/>
      <c r="S3700" s="27"/>
      <c r="T3700" s="27"/>
      <c r="U3700" s="28"/>
      <c r="V3700" s="26"/>
      <c r="W3700" s="26"/>
      <c r="X3700" s="26"/>
      <c r="Y3700" s="37"/>
      <c r="Z3700" s="37"/>
      <c r="AA3700" s="37"/>
      <c r="AB3700" s="30"/>
      <c r="AC3700" s="30"/>
      <c r="AD3700" s="31"/>
      <c r="AE3700" s="30"/>
      <c r="AF3700" s="30"/>
      <c r="AG3700" s="32"/>
      <c r="AH3700" s="30"/>
      <c r="AJ3700" s="30"/>
      <c r="AK3700" s="30"/>
      <c r="AL3700" s="30"/>
      <c r="AM3700" s="30"/>
      <c r="AN3700" s="30"/>
      <c r="AO3700" s="30"/>
      <c r="AP3700" s="30"/>
      <c r="AQ3700" s="30"/>
      <c r="AR3700" s="30"/>
      <c r="AS3700" s="30"/>
      <c r="AT3700" s="30"/>
      <c r="AU3700" s="121"/>
      <c r="AV3700" s="129"/>
      <c r="AW3700" s="129"/>
      <c r="AX3700" s="129"/>
    </row>
    <row r="3701" spans="1:50" x14ac:dyDescent="0.25">
      <c r="A3701" s="120"/>
      <c r="B3701" s="28"/>
      <c r="C3701" s="25"/>
      <c r="D3701" s="25"/>
      <c r="E3701" s="25"/>
      <c r="F3701" s="29"/>
      <c r="G3701" s="29"/>
      <c r="H3701" s="29"/>
      <c r="I3701" s="29"/>
      <c r="J3701" s="29"/>
      <c r="K3701" s="25"/>
      <c r="L3701" s="25"/>
      <c r="M3701" s="25"/>
      <c r="N3701" s="25"/>
      <c r="O3701" s="25"/>
      <c r="P3701" s="25"/>
      <c r="Q3701" s="28"/>
      <c r="R3701" s="29"/>
      <c r="S3701" s="27"/>
      <c r="T3701" s="27"/>
      <c r="U3701" s="28"/>
      <c r="V3701" s="26"/>
      <c r="W3701" s="26"/>
      <c r="X3701" s="26"/>
      <c r="Y3701" s="37"/>
      <c r="Z3701" s="37"/>
      <c r="AA3701" s="37"/>
      <c r="AB3701" s="30"/>
      <c r="AC3701" s="30"/>
      <c r="AD3701" s="31"/>
      <c r="AE3701" s="30"/>
      <c r="AF3701" s="30"/>
      <c r="AG3701" s="32"/>
      <c r="AH3701" s="30"/>
      <c r="AJ3701" s="30"/>
      <c r="AK3701" s="30"/>
      <c r="AL3701" s="30"/>
      <c r="AM3701" s="30"/>
      <c r="AN3701" s="30"/>
      <c r="AO3701" s="30"/>
      <c r="AP3701" s="30"/>
      <c r="AQ3701" s="30"/>
      <c r="AR3701" s="30"/>
      <c r="AS3701" s="30"/>
      <c r="AT3701" s="30"/>
      <c r="AU3701" s="121"/>
      <c r="AV3701" s="129"/>
      <c r="AW3701" s="129"/>
      <c r="AX3701" s="129"/>
    </row>
    <row r="3702" spans="1:50" x14ac:dyDescent="0.25">
      <c r="A3702" s="120"/>
      <c r="B3702" s="28"/>
      <c r="C3702" s="25"/>
      <c r="D3702" s="25"/>
      <c r="E3702" s="25"/>
      <c r="F3702" s="29"/>
      <c r="G3702" s="29"/>
      <c r="H3702" s="29"/>
      <c r="I3702" s="29"/>
      <c r="J3702" s="29"/>
      <c r="K3702" s="25"/>
      <c r="L3702" s="25"/>
      <c r="M3702" s="25"/>
      <c r="N3702" s="25"/>
      <c r="O3702" s="25"/>
      <c r="P3702" s="25"/>
      <c r="Q3702" s="28"/>
      <c r="R3702" s="29"/>
      <c r="S3702" s="27"/>
      <c r="T3702" s="27"/>
      <c r="U3702" s="28"/>
      <c r="V3702" s="26"/>
      <c r="W3702" s="26"/>
      <c r="X3702" s="26"/>
      <c r="Y3702" s="37"/>
      <c r="Z3702" s="37"/>
      <c r="AA3702" s="37"/>
      <c r="AB3702" s="30"/>
      <c r="AC3702" s="30"/>
      <c r="AD3702" s="31"/>
      <c r="AE3702" s="30"/>
      <c r="AF3702" s="30"/>
      <c r="AG3702" s="32"/>
      <c r="AH3702" s="30"/>
      <c r="AJ3702" s="30"/>
      <c r="AK3702" s="30"/>
      <c r="AL3702" s="30"/>
      <c r="AM3702" s="30"/>
      <c r="AN3702" s="30"/>
      <c r="AO3702" s="30"/>
      <c r="AP3702" s="30"/>
      <c r="AQ3702" s="30"/>
      <c r="AR3702" s="30"/>
      <c r="AS3702" s="30"/>
      <c r="AT3702" s="30"/>
      <c r="AU3702" s="121"/>
      <c r="AV3702" s="129"/>
      <c r="AW3702" s="129"/>
      <c r="AX3702" s="129"/>
    </row>
    <row r="3703" spans="1:50" x14ac:dyDescent="0.25">
      <c r="A3703" s="120"/>
      <c r="B3703" s="28"/>
      <c r="C3703" s="25"/>
      <c r="D3703" s="25"/>
      <c r="E3703" s="25"/>
      <c r="F3703" s="29"/>
      <c r="G3703" s="29"/>
      <c r="H3703" s="29"/>
      <c r="I3703" s="29"/>
      <c r="J3703" s="29"/>
      <c r="K3703" s="25"/>
      <c r="L3703" s="25"/>
      <c r="M3703" s="25"/>
      <c r="N3703" s="25"/>
      <c r="O3703" s="25"/>
      <c r="P3703" s="25"/>
      <c r="Q3703" s="28"/>
      <c r="R3703" s="29"/>
      <c r="S3703" s="27"/>
      <c r="T3703" s="27"/>
      <c r="U3703" s="28"/>
      <c r="V3703" s="26"/>
      <c r="W3703" s="26"/>
      <c r="X3703" s="26"/>
      <c r="Y3703" s="37"/>
      <c r="Z3703" s="37"/>
      <c r="AA3703" s="37"/>
      <c r="AB3703" s="30"/>
      <c r="AC3703" s="30"/>
      <c r="AD3703" s="31"/>
      <c r="AE3703" s="30"/>
      <c r="AF3703" s="30"/>
      <c r="AG3703" s="32"/>
      <c r="AH3703" s="30"/>
      <c r="AJ3703" s="30"/>
      <c r="AK3703" s="30"/>
      <c r="AL3703" s="30"/>
      <c r="AM3703" s="30"/>
      <c r="AN3703" s="30"/>
      <c r="AO3703" s="30"/>
      <c r="AP3703" s="30"/>
      <c r="AQ3703" s="30"/>
      <c r="AR3703" s="30"/>
      <c r="AS3703" s="30"/>
      <c r="AT3703" s="30"/>
      <c r="AU3703" s="121"/>
      <c r="AV3703" s="129"/>
      <c r="AW3703" s="129"/>
      <c r="AX3703" s="129"/>
    </row>
    <row r="3704" spans="1:50" x14ac:dyDescent="0.25">
      <c r="A3704" s="120"/>
      <c r="B3704" s="28"/>
      <c r="C3704" s="25"/>
      <c r="D3704" s="25"/>
      <c r="E3704" s="25"/>
      <c r="F3704" s="29"/>
      <c r="G3704" s="29"/>
      <c r="H3704" s="29"/>
      <c r="I3704" s="29"/>
      <c r="J3704" s="29"/>
      <c r="K3704" s="25"/>
      <c r="L3704" s="25"/>
      <c r="M3704" s="25"/>
      <c r="N3704" s="25"/>
      <c r="O3704" s="25"/>
      <c r="P3704" s="25"/>
      <c r="Q3704" s="28"/>
      <c r="R3704" s="29"/>
      <c r="S3704" s="27"/>
      <c r="T3704" s="27"/>
      <c r="U3704" s="28"/>
      <c r="V3704" s="26"/>
      <c r="W3704" s="26"/>
      <c r="X3704" s="26"/>
      <c r="Y3704" s="37"/>
      <c r="Z3704" s="37"/>
      <c r="AA3704" s="37"/>
      <c r="AB3704" s="30"/>
      <c r="AC3704" s="30"/>
      <c r="AD3704" s="31"/>
      <c r="AE3704" s="30"/>
      <c r="AF3704" s="30"/>
      <c r="AG3704" s="32"/>
      <c r="AH3704" s="30"/>
      <c r="AJ3704" s="30"/>
      <c r="AK3704" s="30"/>
      <c r="AL3704" s="30"/>
      <c r="AM3704" s="30"/>
      <c r="AN3704" s="30"/>
      <c r="AO3704" s="30"/>
      <c r="AP3704" s="30"/>
      <c r="AQ3704" s="30"/>
      <c r="AR3704" s="30"/>
      <c r="AS3704" s="30"/>
      <c r="AT3704" s="30"/>
      <c r="AU3704" s="121"/>
      <c r="AV3704" s="129"/>
      <c r="AW3704" s="129"/>
      <c r="AX3704" s="129"/>
    </row>
    <row r="3705" spans="1:50" x14ac:dyDescent="0.25">
      <c r="A3705" s="120"/>
      <c r="B3705" s="28"/>
      <c r="C3705" s="25"/>
      <c r="D3705" s="25"/>
      <c r="E3705" s="25"/>
      <c r="F3705" s="29"/>
      <c r="G3705" s="29"/>
      <c r="H3705" s="29"/>
      <c r="I3705" s="29"/>
      <c r="J3705" s="29"/>
      <c r="K3705" s="25"/>
      <c r="L3705" s="25"/>
      <c r="M3705" s="25"/>
      <c r="N3705" s="25"/>
      <c r="O3705" s="25"/>
      <c r="P3705" s="25"/>
      <c r="Q3705" s="28"/>
      <c r="R3705" s="29"/>
      <c r="S3705" s="27"/>
      <c r="T3705" s="27"/>
      <c r="U3705" s="28"/>
      <c r="V3705" s="26"/>
      <c r="W3705" s="26"/>
      <c r="X3705" s="26"/>
      <c r="Y3705" s="37"/>
      <c r="Z3705" s="37"/>
      <c r="AA3705" s="37"/>
      <c r="AB3705" s="30"/>
      <c r="AC3705" s="30"/>
      <c r="AD3705" s="31"/>
      <c r="AE3705" s="30"/>
      <c r="AF3705" s="30"/>
      <c r="AG3705" s="32"/>
      <c r="AH3705" s="30"/>
      <c r="AJ3705" s="30"/>
      <c r="AK3705" s="30"/>
      <c r="AL3705" s="30"/>
      <c r="AM3705" s="30"/>
      <c r="AN3705" s="30"/>
      <c r="AO3705" s="30"/>
      <c r="AP3705" s="30"/>
      <c r="AQ3705" s="30"/>
      <c r="AR3705" s="30"/>
      <c r="AS3705" s="30"/>
      <c r="AT3705" s="30"/>
      <c r="AU3705" s="121"/>
      <c r="AV3705" s="129"/>
      <c r="AW3705" s="129"/>
      <c r="AX3705" s="129"/>
    </row>
    <row r="3706" spans="1:50" x14ac:dyDescent="0.25">
      <c r="A3706" s="120"/>
      <c r="B3706" s="28"/>
      <c r="C3706" s="25"/>
      <c r="D3706" s="25"/>
      <c r="E3706" s="25"/>
      <c r="F3706" s="29"/>
      <c r="G3706" s="29"/>
      <c r="H3706" s="29"/>
      <c r="I3706" s="29"/>
      <c r="J3706" s="29"/>
      <c r="K3706" s="25"/>
      <c r="L3706" s="25"/>
      <c r="M3706" s="25"/>
      <c r="N3706" s="25"/>
      <c r="O3706" s="25"/>
      <c r="P3706" s="25"/>
      <c r="Q3706" s="28"/>
      <c r="R3706" s="29"/>
      <c r="S3706" s="27"/>
      <c r="T3706" s="27"/>
      <c r="U3706" s="28"/>
      <c r="V3706" s="26"/>
      <c r="W3706" s="26"/>
      <c r="X3706" s="26"/>
      <c r="Y3706" s="37"/>
      <c r="Z3706" s="37"/>
      <c r="AA3706" s="37"/>
      <c r="AB3706" s="30"/>
      <c r="AC3706" s="30"/>
      <c r="AD3706" s="31"/>
      <c r="AE3706" s="30"/>
      <c r="AF3706" s="30"/>
      <c r="AG3706" s="32"/>
      <c r="AH3706" s="30"/>
      <c r="AJ3706" s="30"/>
      <c r="AK3706" s="30"/>
      <c r="AL3706" s="30"/>
      <c r="AM3706" s="30"/>
      <c r="AN3706" s="30"/>
      <c r="AO3706" s="30"/>
      <c r="AP3706" s="30"/>
      <c r="AQ3706" s="30"/>
      <c r="AR3706" s="30"/>
      <c r="AS3706" s="30"/>
      <c r="AT3706" s="30"/>
      <c r="AU3706" s="121"/>
      <c r="AV3706" s="129"/>
      <c r="AW3706" s="129"/>
      <c r="AX3706" s="129"/>
    </row>
    <row r="3707" spans="1:50" x14ac:dyDescent="0.25">
      <c r="A3707" s="120"/>
      <c r="B3707" s="28"/>
      <c r="C3707" s="25"/>
      <c r="D3707" s="25"/>
      <c r="E3707" s="25"/>
      <c r="F3707" s="29"/>
      <c r="G3707" s="29"/>
      <c r="H3707" s="29"/>
      <c r="I3707" s="29"/>
      <c r="J3707" s="29"/>
      <c r="K3707" s="25"/>
      <c r="L3707" s="25"/>
      <c r="M3707" s="25"/>
      <c r="N3707" s="25"/>
      <c r="O3707" s="25"/>
      <c r="P3707" s="25"/>
      <c r="Q3707" s="28"/>
      <c r="R3707" s="29"/>
      <c r="S3707" s="27"/>
      <c r="T3707" s="27"/>
      <c r="U3707" s="28"/>
      <c r="V3707" s="26"/>
      <c r="W3707" s="26"/>
      <c r="X3707" s="26"/>
      <c r="Y3707" s="37"/>
      <c r="Z3707" s="37"/>
      <c r="AA3707" s="37"/>
      <c r="AB3707" s="30"/>
      <c r="AC3707" s="30"/>
      <c r="AD3707" s="31"/>
      <c r="AE3707" s="30"/>
      <c r="AF3707" s="30"/>
      <c r="AG3707" s="32"/>
      <c r="AH3707" s="30"/>
      <c r="AJ3707" s="30"/>
      <c r="AK3707" s="30"/>
      <c r="AL3707" s="30"/>
      <c r="AM3707" s="30"/>
      <c r="AN3707" s="30"/>
      <c r="AO3707" s="30"/>
      <c r="AP3707" s="30"/>
      <c r="AQ3707" s="30"/>
      <c r="AR3707" s="30"/>
      <c r="AS3707" s="30"/>
      <c r="AT3707" s="30"/>
      <c r="AU3707" s="121"/>
      <c r="AV3707" s="129"/>
      <c r="AW3707" s="129"/>
      <c r="AX3707" s="129"/>
    </row>
    <row r="3708" spans="1:50" x14ac:dyDescent="0.25">
      <c r="A3708" s="120"/>
      <c r="B3708" s="28"/>
      <c r="C3708" s="25"/>
      <c r="D3708" s="25"/>
      <c r="E3708" s="25"/>
      <c r="F3708" s="29"/>
      <c r="G3708" s="29"/>
      <c r="H3708" s="29"/>
      <c r="I3708" s="29"/>
      <c r="J3708" s="29"/>
      <c r="K3708" s="25"/>
      <c r="L3708" s="25"/>
      <c r="M3708" s="25"/>
      <c r="N3708" s="25"/>
      <c r="O3708" s="25"/>
      <c r="P3708" s="25"/>
      <c r="Q3708" s="28"/>
      <c r="R3708" s="29"/>
      <c r="S3708" s="27"/>
      <c r="T3708" s="27"/>
      <c r="U3708" s="28"/>
      <c r="V3708" s="26"/>
      <c r="W3708" s="26"/>
      <c r="X3708" s="26"/>
      <c r="Y3708" s="37"/>
      <c r="Z3708" s="37"/>
      <c r="AA3708" s="37"/>
      <c r="AB3708" s="30"/>
      <c r="AC3708" s="30"/>
      <c r="AD3708" s="31"/>
      <c r="AE3708" s="30"/>
      <c r="AF3708" s="30"/>
      <c r="AG3708" s="32"/>
      <c r="AH3708" s="30"/>
      <c r="AJ3708" s="30"/>
      <c r="AK3708" s="30"/>
      <c r="AL3708" s="30"/>
      <c r="AM3708" s="30"/>
      <c r="AN3708" s="30"/>
      <c r="AO3708" s="30"/>
      <c r="AP3708" s="30"/>
      <c r="AQ3708" s="30"/>
      <c r="AR3708" s="30"/>
      <c r="AS3708" s="30"/>
      <c r="AT3708" s="30"/>
      <c r="AU3708" s="121"/>
      <c r="AV3708" s="129"/>
      <c r="AW3708" s="129"/>
      <c r="AX3708" s="129"/>
    </row>
    <row r="3709" spans="1:50" x14ac:dyDescent="0.25">
      <c r="A3709" s="120"/>
      <c r="B3709" s="28"/>
      <c r="C3709" s="25"/>
      <c r="D3709" s="25"/>
      <c r="E3709" s="25"/>
      <c r="F3709" s="29"/>
      <c r="G3709" s="29"/>
      <c r="H3709" s="29"/>
      <c r="I3709" s="29"/>
      <c r="J3709" s="29"/>
      <c r="K3709" s="25"/>
      <c r="L3709" s="25"/>
      <c r="M3709" s="25"/>
      <c r="N3709" s="25"/>
      <c r="O3709" s="25"/>
      <c r="P3709" s="25"/>
      <c r="Q3709" s="28"/>
      <c r="R3709" s="29"/>
      <c r="S3709" s="27"/>
      <c r="T3709" s="27"/>
      <c r="U3709" s="28"/>
      <c r="V3709" s="26"/>
      <c r="W3709" s="26"/>
      <c r="X3709" s="26"/>
      <c r="Y3709" s="37"/>
      <c r="Z3709" s="37"/>
      <c r="AA3709" s="37"/>
      <c r="AB3709" s="30"/>
      <c r="AC3709" s="30"/>
      <c r="AD3709" s="31"/>
      <c r="AE3709" s="30"/>
      <c r="AF3709" s="30"/>
      <c r="AG3709" s="32"/>
      <c r="AH3709" s="30"/>
      <c r="AJ3709" s="30"/>
      <c r="AK3709" s="30"/>
      <c r="AL3709" s="30"/>
      <c r="AM3709" s="30"/>
      <c r="AN3709" s="30"/>
      <c r="AO3709" s="30"/>
      <c r="AP3709" s="30"/>
      <c r="AQ3709" s="30"/>
      <c r="AR3709" s="30"/>
      <c r="AS3709" s="30"/>
      <c r="AT3709" s="30"/>
      <c r="AU3709" s="121"/>
      <c r="AV3709" s="129"/>
      <c r="AW3709" s="129"/>
      <c r="AX3709" s="129"/>
    </row>
    <row r="3710" spans="1:50" x14ac:dyDescent="0.25">
      <c r="A3710" s="120"/>
      <c r="B3710" s="28"/>
      <c r="C3710" s="25"/>
      <c r="D3710" s="25"/>
      <c r="E3710" s="25"/>
      <c r="F3710" s="29"/>
      <c r="G3710" s="29"/>
      <c r="H3710" s="29"/>
      <c r="I3710" s="29"/>
      <c r="J3710" s="29"/>
      <c r="K3710" s="25"/>
      <c r="L3710" s="25"/>
      <c r="M3710" s="25"/>
      <c r="N3710" s="25"/>
      <c r="O3710" s="25"/>
      <c r="P3710" s="25"/>
      <c r="Q3710" s="28"/>
      <c r="R3710" s="29"/>
      <c r="S3710" s="27"/>
      <c r="T3710" s="27"/>
      <c r="U3710" s="28"/>
      <c r="V3710" s="26"/>
      <c r="W3710" s="26"/>
      <c r="X3710" s="26"/>
      <c r="Y3710" s="37"/>
      <c r="Z3710" s="37"/>
      <c r="AA3710" s="37"/>
      <c r="AB3710" s="30"/>
      <c r="AC3710" s="30"/>
      <c r="AD3710" s="31"/>
      <c r="AE3710" s="30"/>
      <c r="AF3710" s="30"/>
      <c r="AG3710" s="32"/>
      <c r="AH3710" s="30"/>
      <c r="AJ3710" s="30"/>
      <c r="AK3710" s="30"/>
      <c r="AL3710" s="30"/>
      <c r="AM3710" s="30"/>
      <c r="AN3710" s="30"/>
      <c r="AO3710" s="30"/>
      <c r="AP3710" s="30"/>
      <c r="AQ3710" s="30"/>
      <c r="AR3710" s="30"/>
      <c r="AS3710" s="30"/>
      <c r="AT3710" s="30"/>
      <c r="AU3710" s="121"/>
      <c r="AV3710" s="129"/>
      <c r="AW3710" s="129"/>
      <c r="AX3710" s="129"/>
    </row>
    <row r="3711" spans="1:50" x14ac:dyDescent="0.25">
      <c r="A3711" s="120"/>
      <c r="B3711" s="28"/>
      <c r="C3711" s="25"/>
      <c r="D3711" s="25"/>
      <c r="E3711" s="25"/>
      <c r="F3711" s="29"/>
      <c r="G3711" s="29"/>
      <c r="H3711" s="29"/>
      <c r="I3711" s="29"/>
      <c r="J3711" s="29"/>
      <c r="K3711" s="25"/>
      <c r="L3711" s="25"/>
      <c r="M3711" s="25"/>
      <c r="N3711" s="25"/>
      <c r="O3711" s="25"/>
      <c r="P3711" s="25"/>
      <c r="Q3711" s="28"/>
      <c r="R3711" s="29"/>
      <c r="S3711" s="27"/>
      <c r="T3711" s="27"/>
      <c r="U3711" s="28"/>
      <c r="V3711" s="26"/>
      <c r="W3711" s="26"/>
      <c r="X3711" s="26"/>
      <c r="Y3711" s="37"/>
      <c r="Z3711" s="37"/>
      <c r="AA3711" s="37"/>
      <c r="AB3711" s="30"/>
      <c r="AC3711" s="30"/>
      <c r="AD3711" s="31"/>
      <c r="AE3711" s="30"/>
      <c r="AF3711" s="30"/>
      <c r="AG3711" s="32"/>
      <c r="AH3711" s="30"/>
      <c r="AJ3711" s="30"/>
      <c r="AK3711" s="30"/>
      <c r="AL3711" s="30"/>
      <c r="AM3711" s="30"/>
      <c r="AN3711" s="30"/>
      <c r="AO3711" s="30"/>
      <c r="AP3711" s="30"/>
      <c r="AQ3711" s="30"/>
      <c r="AR3711" s="30"/>
      <c r="AS3711" s="30"/>
      <c r="AT3711" s="30"/>
      <c r="AU3711" s="121"/>
      <c r="AV3711" s="129"/>
      <c r="AW3711" s="129"/>
      <c r="AX3711" s="129"/>
    </row>
    <row r="3712" spans="1:50" x14ac:dyDescent="0.25">
      <c r="A3712" s="120"/>
      <c r="B3712" s="28"/>
      <c r="C3712" s="25"/>
      <c r="D3712" s="25"/>
      <c r="E3712" s="25"/>
      <c r="F3712" s="29"/>
      <c r="G3712" s="29"/>
      <c r="H3712" s="29"/>
      <c r="I3712" s="29"/>
      <c r="J3712" s="29"/>
      <c r="K3712" s="25"/>
      <c r="L3712" s="25"/>
      <c r="M3712" s="25"/>
      <c r="N3712" s="25"/>
      <c r="O3712" s="25"/>
      <c r="P3712" s="25"/>
      <c r="Q3712" s="28"/>
      <c r="R3712" s="29"/>
      <c r="S3712" s="27"/>
      <c r="T3712" s="27"/>
      <c r="U3712" s="28"/>
      <c r="V3712" s="26"/>
      <c r="W3712" s="26"/>
      <c r="X3712" s="26"/>
      <c r="Y3712" s="37"/>
      <c r="Z3712" s="37"/>
      <c r="AA3712" s="37"/>
      <c r="AB3712" s="30"/>
      <c r="AC3712" s="30"/>
      <c r="AD3712" s="31"/>
      <c r="AE3712" s="30"/>
      <c r="AF3712" s="30"/>
      <c r="AG3712" s="32"/>
      <c r="AH3712" s="30"/>
      <c r="AJ3712" s="30"/>
      <c r="AK3712" s="30"/>
      <c r="AL3712" s="30"/>
      <c r="AM3712" s="30"/>
      <c r="AN3712" s="30"/>
      <c r="AO3712" s="30"/>
      <c r="AP3712" s="30"/>
      <c r="AQ3712" s="30"/>
      <c r="AR3712" s="30"/>
      <c r="AS3712" s="30"/>
      <c r="AT3712" s="30"/>
      <c r="AU3712" s="121"/>
      <c r="AV3712" s="129"/>
      <c r="AW3712" s="129"/>
      <c r="AX3712" s="129"/>
    </row>
    <row r="3713" spans="1:50" x14ac:dyDescent="0.25">
      <c r="A3713" s="120"/>
      <c r="B3713" s="28"/>
      <c r="C3713" s="25"/>
      <c r="D3713" s="25"/>
      <c r="E3713" s="25"/>
      <c r="F3713" s="29"/>
      <c r="G3713" s="29"/>
      <c r="H3713" s="29"/>
      <c r="I3713" s="29"/>
      <c r="J3713" s="29"/>
      <c r="K3713" s="25"/>
      <c r="L3713" s="25"/>
      <c r="M3713" s="25"/>
      <c r="N3713" s="25"/>
      <c r="O3713" s="25"/>
      <c r="P3713" s="25"/>
      <c r="Q3713" s="28"/>
      <c r="R3713" s="29"/>
      <c r="S3713" s="27"/>
      <c r="T3713" s="27"/>
      <c r="U3713" s="28"/>
      <c r="V3713" s="26"/>
      <c r="W3713" s="26"/>
      <c r="X3713" s="26"/>
      <c r="Y3713" s="37"/>
      <c r="Z3713" s="37"/>
      <c r="AA3713" s="37"/>
      <c r="AB3713" s="30"/>
      <c r="AC3713" s="30"/>
      <c r="AD3713" s="31"/>
      <c r="AE3713" s="30"/>
      <c r="AF3713" s="30"/>
      <c r="AG3713" s="32"/>
      <c r="AH3713" s="30"/>
      <c r="AJ3713" s="30"/>
      <c r="AK3713" s="30"/>
      <c r="AL3713" s="30"/>
      <c r="AM3713" s="30"/>
      <c r="AN3713" s="30"/>
      <c r="AO3713" s="30"/>
      <c r="AP3713" s="30"/>
      <c r="AQ3713" s="30"/>
      <c r="AR3713" s="30"/>
      <c r="AS3713" s="30"/>
      <c r="AT3713" s="30"/>
      <c r="AU3713" s="121"/>
      <c r="AV3713" s="129"/>
      <c r="AW3713" s="129"/>
      <c r="AX3713" s="129"/>
    </row>
    <row r="3714" spans="1:50" x14ac:dyDescent="0.25">
      <c r="A3714" s="120"/>
      <c r="B3714" s="28"/>
      <c r="C3714" s="25"/>
      <c r="D3714" s="25"/>
      <c r="E3714" s="25"/>
      <c r="F3714" s="29"/>
      <c r="G3714" s="29"/>
      <c r="H3714" s="29"/>
      <c r="I3714" s="29"/>
      <c r="J3714" s="29"/>
      <c r="K3714" s="25"/>
      <c r="L3714" s="25"/>
      <c r="M3714" s="25"/>
      <c r="N3714" s="25"/>
      <c r="O3714" s="25"/>
      <c r="P3714" s="25"/>
      <c r="Q3714" s="28"/>
      <c r="R3714" s="29"/>
      <c r="S3714" s="27"/>
      <c r="T3714" s="27"/>
      <c r="U3714" s="28"/>
      <c r="V3714" s="26"/>
      <c r="W3714" s="26"/>
      <c r="X3714" s="26"/>
      <c r="Y3714" s="37"/>
      <c r="Z3714" s="37"/>
      <c r="AA3714" s="37"/>
      <c r="AB3714" s="30"/>
      <c r="AC3714" s="30"/>
      <c r="AD3714" s="31"/>
      <c r="AE3714" s="30"/>
      <c r="AF3714" s="30"/>
      <c r="AG3714" s="32"/>
      <c r="AH3714" s="30"/>
      <c r="AJ3714" s="30"/>
      <c r="AK3714" s="30"/>
      <c r="AL3714" s="30"/>
      <c r="AM3714" s="30"/>
      <c r="AN3714" s="30"/>
      <c r="AO3714" s="30"/>
      <c r="AP3714" s="30"/>
      <c r="AQ3714" s="30"/>
      <c r="AR3714" s="30"/>
      <c r="AS3714" s="30"/>
      <c r="AT3714" s="30"/>
      <c r="AU3714" s="121"/>
      <c r="AV3714" s="129"/>
      <c r="AW3714" s="129"/>
      <c r="AX3714" s="129"/>
    </row>
    <row r="3715" spans="1:50" x14ac:dyDescent="0.25">
      <c r="A3715" s="120"/>
      <c r="B3715" s="28"/>
      <c r="C3715" s="25"/>
      <c r="D3715" s="25"/>
      <c r="E3715" s="25"/>
      <c r="F3715" s="29"/>
      <c r="G3715" s="29"/>
      <c r="H3715" s="29"/>
      <c r="I3715" s="29"/>
      <c r="J3715" s="29"/>
      <c r="K3715" s="25"/>
      <c r="L3715" s="25"/>
      <c r="M3715" s="25"/>
      <c r="N3715" s="25"/>
      <c r="O3715" s="25"/>
      <c r="P3715" s="25"/>
      <c r="Q3715" s="28"/>
      <c r="R3715" s="29"/>
      <c r="S3715" s="27"/>
      <c r="T3715" s="27"/>
      <c r="U3715" s="28"/>
      <c r="V3715" s="26"/>
      <c r="W3715" s="26"/>
      <c r="X3715" s="26"/>
      <c r="Y3715" s="37"/>
      <c r="Z3715" s="37"/>
      <c r="AA3715" s="37"/>
      <c r="AB3715" s="30"/>
      <c r="AC3715" s="30"/>
      <c r="AD3715" s="31"/>
      <c r="AE3715" s="30"/>
      <c r="AF3715" s="30"/>
      <c r="AG3715" s="32"/>
      <c r="AH3715" s="30"/>
      <c r="AJ3715" s="30"/>
      <c r="AK3715" s="30"/>
      <c r="AL3715" s="30"/>
      <c r="AM3715" s="30"/>
      <c r="AN3715" s="30"/>
      <c r="AO3715" s="30"/>
      <c r="AP3715" s="30"/>
      <c r="AQ3715" s="30"/>
      <c r="AR3715" s="30"/>
      <c r="AS3715" s="30"/>
      <c r="AT3715" s="30"/>
      <c r="AU3715" s="121"/>
      <c r="AV3715" s="129"/>
      <c r="AW3715" s="129"/>
      <c r="AX3715" s="129"/>
    </row>
    <row r="3716" spans="1:50" x14ac:dyDescent="0.25">
      <c r="A3716" s="120"/>
      <c r="B3716" s="28"/>
      <c r="C3716" s="25"/>
      <c r="D3716" s="25"/>
      <c r="E3716" s="25"/>
      <c r="F3716" s="29"/>
      <c r="G3716" s="29"/>
      <c r="H3716" s="29"/>
      <c r="I3716" s="29"/>
      <c r="J3716" s="29"/>
      <c r="K3716" s="25"/>
      <c r="L3716" s="25"/>
      <c r="M3716" s="25"/>
      <c r="N3716" s="25"/>
      <c r="O3716" s="25"/>
      <c r="P3716" s="25"/>
      <c r="Q3716" s="28"/>
      <c r="R3716" s="29"/>
      <c r="S3716" s="27"/>
      <c r="T3716" s="27"/>
      <c r="U3716" s="28"/>
      <c r="V3716" s="26"/>
      <c r="W3716" s="26"/>
      <c r="X3716" s="26"/>
      <c r="Y3716" s="37"/>
      <c r="Z3716" s="37"/>
      <c r="AA3716" s="37"/>
      <c r="AB3716" s="30"/>
      <c r="AC3716" s="30"/>
      <c r="AD3716" s="31"/>
      <c r="AE3716" s="30"/>
      <c r="AF3716" s="30"/>
      <c r="AG3716" s="32"/>
      <c r="AH3716" s="30"/>
      <c r="AJ3716" s="30"/>
      <c r="AK3716" s="30"/>
      <c r="AL3716" s="30"/>
      <c r="AM3716" s="30"/>
      <c r="AN3716" s="30"/>
      <c r="AO3716" s="30"/>
      <c r="AP3716" s="30"/>
      <c r="AQ3716" s="30"/>
      <c r="AR3716" s="30"/>
      <c r="AS3716" s="30"/>
      <c r="AT3716" s="30"/>
      <c r="AU3716" s="121"/>
      <c r="AV3716" s="129"/>
      <c r="AW3716" s="129"/>
      <c r="AX3716" s="129"/>
    </row>
    <row r="3717" spans="1:50" x14ac:dyDescent="0.25">
      <c r="A3717" s="120"/>
      <c r="B3717" s="28"/>
      <c r="C3717" s="25"/>
      <c r="D3717" s="25"/>
      <c r="E3717" s="25"/>
      <c r="F3717" s="29"/>
      <c r="G3717" s="29"/>
      <c r="H3717" s="29"/>
      <c r="I3717" s="29"/>
      <c r="J3717" s="29"/>
      <c r="K3717" s="25"/>
      <c r="L3717" s="25"/>
      <c r="M3717" s="25"/>
      <c r="N3717" s="25"/>
      <c r="O3717" s="25"/>
      <c r="P3717" s="25"/>
      <c r="Q3717" s="28"/>
      <c r="R3717" s="29"/>
      <c r="S3717" s="27"/>
      <c r="T3717" s="27"/>
      <c r="U3717" s="28"/>
      <c r="V3717" s="26"/>
      <c r="W3717" s="26"/>
      <c r="X3717" s="26"/>
      <c r="Y3717" s="37"/>
      <c r="Z3717" s="37"/>
      <c r="AA3717" s="37"/>
      <c r="AB3717" s="30"/>
      <c r="AC3717" s="30"/>
      <c r="AD3717" s="31"/>
      <c r="AE3717" s="30"/>
      <c r="AF3717" s="30"/>
      <c r="AG3717" s="32"/>
      <c r="AH3717" s="30"/>
      <c r="AJ3717" s="30"/>
      <c r="AK3717" s="30"/>
      <c r="AL3717" s="30"/>
      <c r="AM3717" s="30"/>
      <c r="AN3717" s="30"/>
      <c r="AO3717" s="30"/>
      <c r="AP3717" s="30"/>
      <c r="AQ3717" s="30"/>
      <c r="AR3717" s="30"/>
      <c r="AS3717" s="30"/>
      <c r="AT3717" s="30"/>
      <c r="AU3717" s="121"/>
      <c r="AV3717" s="129"/>
      <c r="AW3717" s="129"/>
      <c r="AX3717" s="129"/>
    </row>
    <row r="3718" spans="1:50" x14ac:dyDescent="0.25">
      <c r="A3718" s="120"/>
      <c r="B3718" s="28"/>
      <c r="C3718" s="25"/>
      <c r="D3718" s="25"/>
      <c r="E3718" s="25"/>
      <c r="F3718" s="29"/>
      <c r="G3718" s="29"/>
      <c r="H3718" s="29"/>
      <c r="I3718" s="29"/>
      <c r="J3718" s="29"/>
      <c r="K3718" s="25"/>
      <c r="L3718" s="25"/>
      <c r="M3718" s="25"/>
      <c r="N3718" s="25"/>
      <c r="O3718" s="25"/>
      <c r="P3718" s="25"/>
      <c r="Q3718" s="28"/>
      <c r="R3718" s="29"/>
      <c r="S3718" s="27"/>
      <c r="T3718" s="27"/>
      <c r="U3718" s="28"/>
      <c r="V3718" s="26"/>
      <c r="W3718" s="26"/>
      <c r="X3718" s="26"/>
      <c r="Y3718" s="37"/>
      <c r="Z3718" s="37"/>
      <c r="AA3718" s="37"/>
      <c r="AB3718" s="30"/>
      <c r="AC3718" s="30"/>
      <c r="AD3718" s="31"/>
      <c r="AE3718" s="30"/>
      <c r="AF3718" s="30"/>
      <c r="AG3718" s="32"/>
      <c r="AH3718" s="30"/>
      <c r="AJ3718" s="30"/>
      <c r="AK3718" s="30"/>
      <c r="AL3718" s="30"/>
      <c r="AM3718" s="30"/>
      <c r="AN3718" s="30"/>
      <c r="AO3718" s="30"/>
      <c r="AP3718" s="30"/>
      <c r="AQ3718" s="30"/>
      <c r="AR3718" s="30"/>
      <c r="AS3718" s="30"/>
      <c r="AT3718" s="30"/>
      <c r="AU3718" s="121"/>
      <c r="AV3718" s="129"/>
      <c r="AW3718" s="129"/>
      <c r="AX3718" s="129"/>
    </row>
    <row r="3719" spans="1:50" x14ac:dyDescent="0.25">
      <c r="A3719" s="120"/>
      <c r="B3719" s="28"/>
      <c r="C3719" s="25"/>
      <c r="D3719" s="25"/>
      <c r="E3719" s="25"/>
      <c r="F3719" s="29"/>
      <c r="G3719" s="29"/>
      <c r="H3719" s="29"/>
      <c r="I3719" s="29"/>
      <c r="J3719" s="29"/>
      <c r="K3719" s="25"/>
      <c r="L3719" s="25"/>
      <c r="M3719" s="25"/>
      <c r="N3719" s="25"/>
      <c r="O3719" s="25"/>
      <c r="P3719" s="25"/>
      <c r="Q3719" s="28"/>
      <c r="R3719" s="29"/>
      <c r="S3719" s="27"/>
      <c r="T3719" s="27"/>
      <c r="U3719" s="28"/>
      <c r="V3719" s="26"/>
      <c r="W3719" s="26"/>
      <c r="X3719" s="26"/>
      <c r="Y3719" s="37"/>
      <c r="Z3719" s="37"/>
      <c r="AA3719" s="37"/>
      <c r="AB3719" s="30"/>
      <c r="AC3719" s="30"/>
      <c r="AD3719" s="31"/>
      <c r="AE3719" s="30"/>
      <c r="AF3719" s="30"/>
      <c r="AG3719" s="32"/>
      <c r="AH3719" s="30"/>
      <c r="AJ3719" s="30"/>
      <c r="AK3719" s="30"/>
      <c r="AL3719" s="30"/>
      <c r="AM3719" s="30"/>
      <c r="AN3719" s="30"/>
      <c r="AO3719" s="30"/>
      <c r="AP3719" s="30"/>
      <c r="AQ3719" s="30"/>
      <c r="AR3719" s="30"/>
      <c r="AS3719" s="30"/>
      <c r="AT3719" s="30"/>
      <c r="AU3719" s="121"/>
      <c r="AV3719" s="129"/>
      <c r="AW3719" s="129"/>
      <c r="AX3719" s="129"/>
    </row>
    <row r="3720" spans="1:50" x14ac:dyDescent="0.25">
      <c r="A3720" s="120"/>
      <c r="B3720" s="28"/>
      <c r="C3720" s="25"/>
      <c r="D3720" s="25"/>
      <c r="E3720" s="25"/>
      <c r="F3720" s="29"/>
      <c r="G3720" s="29"/>
      <c r="H3720" s="29"/>
      <c r="I3720" s="29"/>
      <c r="J3720" s="29"/>
      <c r="K3720" s="25"/>
      <c r="L3720" s="25"/>
      <c r="M3720" s="25"/>
      <c r="N3720" s="25"/>
      <c r="O3720" s="25"/>
      <c r="P3720" s="25"/>
      <c r="Q3720" s="28"/>
      <c r="R3720" s="29"/>
      <c r="S3720" s="27"/>
      <c r="T3720" s="27"/>
      <c r="U3720" s="28"/>
      <c r="V3720" s="26"/>
      <c r="W3720" s="26"/>
      <c r="X3720" s="26"/>
      <c r="Y3720" s="37"/>
      <c r="Z3720" s="37"/>
      <c r="AA3720" s="37"/>
      <c r="AB3720" s="30"/>
      <c r="AC3720" s="30"/>
      <c r="AD3720" s="31"/>
      <c r="AE3720" s="30"/>
      <c r="AF3720" s="30"/>
      <c r="AG3720" s="32"/>
      <c r="AH3720" s="30"/>
      <c r="AJ3720" s="30"/>
      <c r="AK3720" s="30"/>
      <c r="AL3720" s="30"/>
      <c r="AM3720" s="30"/>
      <c r="AN3720" s="30"/>
      <c r="AO3720" s="30"/>
      <c r="AP3720" s="30"/>
      <c r="AQ3720" s="30"/>
      <c r="AR3720" s="30"/>
      <c r="AS3720" s="30"/>
      <c r="AT3720" s="30"/>
      <c r="AU3720" s="121"/>
      <c r="AV3720" s="129"/>
      <c r="AW3720" s="129"/>
      <c r="AX3720" s="129"/>
    </row>
    <row r="3721" spans="1:50" x14ac:dyDescent="0.25">
      <c r="A3721" s="120"/>
      <c r="B3721" s="28"/>
      <c r="C3721" s="25"/>
      <c r="D3721" s="25"/>
      <c r="E3721" s="25"/>
      <c r="F3721" s="29"/>
      <c r="G3721" s="29"/>
      <c r="H3721" s="29"/>
      <c r="I3721" s="29"/>
      <c r="J3721" s="29"/>
      <c r="K3721" s="25"/>
      <c r="L3721" s="25"/>
      <c r="M3721" s="25"/>
      <c r="N3721" s="25"/>
      <c r="O3721" s="25"/>
      <c r="P3721" s="25"/>
      <c r="Q3721" s="28"/>
      <c r="R3721" s="29"/>
      <c r="S3721" s="27"/>
      <c r="T3721" s="27"/>
      <c r="U3721" s="28"/>
      <c r="V3721" s="26"/>
      <c r="W3721" s="26"/>
      <c r="X3721" s="26"/>
      <c r="Y3721" s="37"/>
      <c r="Z3721" s="37"/>
      <c r="AA3721" s="37"/>
      <c r="AB3721" s="30"/>
      <c r="AC3721" s="30"/>
      <c r="AD3721" s="31"/>
      <c r="AE3721" s="30"/>
      <c r="AF3721" s="30"/>
      <c r="AG3721" s="32"/>
      <c r="AH3721" s="30"/>
      <c r="AJ3721" s="30"/>
      <c r="AK3721" s="30"/>
      <c r="AL3721" s="30"/>
      <c r="AM3721" s="30"/>
      <c r="AN3721" s="30"/>
      <c r="AO3721" s="30"/>
      <c r="AP3721" s="30"/>
      <c r="AQ3721" s="30"/>
      <c r="AR3721" s="30"/>
      <c r="AS3721" s="30"/>
      <c r="AT3721" s="30"/>
      <c r="AU3721" s="121"/>
      <c r="AV3721" s="129"/>
      <c r="AW3721" s="129"/>
      <c r="AX3721" s="129"/>
    </row>
    <row r="3722" spans="1:50" x14ac:dyDescent="0.25">
      <c r="A3722" s="120"/>
      <c r="B3722" s="28"/>
      <c r="C3722" s="25"/>
      <c r="D3722" s="25"/>
      <c r="E3722" s="25"/>
      <c r="F3722" s="29"/>
      <c r="G3722" s="29"/>
      <c r="H3722" s="29"/>
      <c r="I3722" s="29"/>
      <c r="J3722" s="29"/>
      <c r="K3722" s="25"/>
      <c r="L3722" s="25"/>
      <c r="M3722" s="25"/>
      <c r="N3722" s="25"/>
      <c r="O3722" s="25"/>
      <c r="P3722" s="25"/>
      <c r="Q3722" s="28"/>
      <c r="R3722" s="29"/>
      <c r="S3722" s="27"/>
      <c r="T3722" s="27"/>
      <c r="U3722" s="28"/>
      <c r="V3722" s="26"/>
      <c r="W3722" s="26"/>
      <c r="X3722" s="26"/>
      <c r="Y3722" s="37"/>
      <c r="Z3722" s="37"/>
      <c r="AA3722" s="37"/>
      <c r="AB3722" s="30"/>
      <c r="AC3722" s="30"/>
      <c r="AD3722" s="31"/>
      <c r="AE3722" s="30"/>
      <c r="AF3722" s="30"/>
      <c r="AG3722" s="32"/>
      <c r="AH3722" s="30"/>
      <c r="AJ3722" s="30"/>
      <c r="AK3722" s="30"/>
      <c r="AL3722" s="30"/>
      <c r="AM3722" s="30"/>
      <c r="AN3722" s="30"/>
      <c r="AO3722" s="30"/>
      <c r="AP3722" s="30"/>
      <c r="AQ3722" s="30"/>
      <c r="AR3722" s="30"/>
      <c r="AS3722" s="30"/>
      <c r="AT3722" s="30"/>
      <c r="AU3722" s="121"/>
      <c r="AV3722" s="129"/>
      <c r="AW3722" s="129"/>
      <c r="AX3722" s="129"/>
    </row>
    <row r="3723" spans="1:50" x14ac:dyDescent="0.25">
      <c r="A3723" s="120"/>
      <c r="B3723" s="28"/>
      <c r="C3723" s="25"/>
      <c r="D3723" s="25"/>
      <c r="E3723" s="25"/>
      <c r="F3723" s="29"/>
      <c r="G3723" s="29"/>
      <c r="H3723" s="29"/>
      <c r="I3723" s="29"/>
      <c r="J3723" s="29"/>
      <c r="K3723" s="25"/>
      <c r="L3723" s="25"/>
      <c r="M3723" s="25"/>
      <c r="N3723" s="25"/>
      <c r="O3723" s="25"/>
      <c r="P3723" s="25"/>
      <c r="Q3723" s="28"/>
      <c r="R3723" s="29"/>
      <c r="S3723" s="27"/>
      <c r="T3723" s="27"/>
      <c r="U3723" s="28"/>
      <c r="V3723" s="26"/>
      <c r="W3723" s="26"/>
      <c r="X3723" s="26"/>
      <c r="Y3723" s="37"/>
      <c r="Z3723" s="37"/>
      <c r="AA3723" s="37"/>
      <c r="AB3723" s="30"/>
      <c r="AC3723" s="30"/>
      <c r="AD3723" s="31"/>
      <c r="AE3723" s="30"/>
      <c r="AF3723" s="30"/>
      <c r="AG3723" s="32"/>
      <c r="AH3723" s="30"/>
      <c r="AJ3723" s="30"/>
      <c r="AK3723" s="30"/>
      <c r="AL3723" s="30"/>
      <c r="AM3723" s="30"/>
      <c r="AN3723" s="30"/>
      <c r="AO3723" s="30"/>
      <c r="AP3723" s="30"/>
      <c r="AQ3723" s="30"/>
      <c r="AR3723" s="30"/>
      <c r="AS3723" s="30"/>
      <c r="AT3723" s="30"/>
      <c r="AU3723" s="121"/>
      <c r="AV3723" s="129"/>
      <c r="AW3723" s="129"/>
      <c r="AX3723" s="129"/>
    </row>
    <row r="3724" spans="1:50" x14ac:dyDescent="0.25">
      <c r="A3724" s="120"/>
      <c r="B3724" s="28"/>
      <c r="C3724" s="25"/>
      <c r="D3724" s="25"/>
      <c r="E3724" s="25"/>
      <c r="F3724" s="29"/>
      <c r="G3724" s="29"/>
      <c r="H3724" s="29"/>
      <c r="I3724" s="29"/>
      <c r="J3724" s="29"/>
      <c r="K3724" s="25"/>
      <c r="L3724" s="25"/>
      <c r="M3724" s="25"/>
      <c r="N3724" s="25"/>
      <c r="O3724" s="25"/>
      <c r="P3724" s="25"/>
      <c r="Q3724" s="28"/>
      <c r="R3724" s="29"/>
      <c r="S3724" s="27"/>
      <c r="T3724" s="27"/>
      <c r="U3724" s="28"/>
      <c r="V3724" s="26"/>
      <c r="W3724" s="26"/>
      <c r="X3724" s="26"/>
      <c r="Y3724" s="37"/>
      <c r="Z3724" s="37"/>
      <c r="AA3724" s="37"/>
      <c r="AB3724" s="30"/>
      <c r="AC3724" s="30"/>
      <c r="AD3724" s="31"/>
      <c r="AE3724" s="30"/>
      <c r="AF3724" s="30"/>
      <c r="AG3724" s="32"/>
      <c r="AH3724" s="30"/>
      <c r="AJ3724" s="30"/>
      <c r="AK3724" s="30"/>
      <c r="AL3724" s="30"/>
      <c r="AM3724" s="30"/>
      <c r="AN3724" s="30"/>
      <c r="AO3724" s="30"/>
      <c r="AP3724" s="30"/>
      <c r="AQ3724" s="30"/>
      <c r="AR3724" s="30"/>
      <c r="AS3724" s="30"/>
      <c r="AT3724" s="30"/>
      <c r="AU3724" s="121"/>
      <c r="AV3724" s="129"/>
      <c r="AW3724" s="129"/>
      <c r="AX3724" s="129"/>
    </row>
    <row r="3725" spans="1:50" x14ac:dyDescent="0.25">
      <c r="A3725" s="120"/>
      <c r="B3725" s="28"/>
      <c r="C3725" s="25"/>
      <c r="D3725" s="25"/>
      <c r="E3725" s="25"/>
      <c r="F3725" s="29"/>
      <c r="G3725" s="29"/>
      <c r="H3725" s="29"/>
      <c r="I3725" s="29"/>
      <c r="J3725" s="29"/>
      <c r="K3725" s="25"/>
      <c r="L3725" s="25"/>
      <c r="M3725" s="25"/>
      <c r="N3725" s="25"/>
      <c r="O3725" s="25"/>
      <c r="P3725" s="25"/>
      <c r="Q3725" s="28"/>
      <c r="R3725" s="29"/>
      <c r="S3725" s="27"/>
      <c r="T3725" s="27"/>
      <c r="U3725" s="28"/>
      <c r="V3725" s="26"/>
      <c r="W3725" s="26"/>
      <c r="X3725" s="26"/>
      <c r="Y3725" s="37"/>
      <c r="Z3725" s="37"/>
      <c r="AA3725" s="37"/>
      <c r="AB3725" s="30"/>
      <c r="AC3725" s="30"/>
      <c r="AD3725" s="31"/>
      <c r="AE3725" s="30"/>
      <c r="AF3725" s="30"/>
      <c r="AG3725" s="32"/>
      <c r="AH3725" s="30"/>
      <c r="AJ3725" s="30"/>
      <c r="AK3725" s="30"/>
      <c r="AL3725" s="30"/>
      <c r="AM3725" s="30"/>
      <c r="AN3725" s="30"/>
      <c r="AO3725" s="30"/>
      <c r="AP3725" s="30"/>
      <c r="AQ3725" s="30"/>
      <c r="AR3725" s="30"/>
      <c r="AS3725" s="30"/>
      <c r="AT3725" s="30"/>
      <c r="AU3725" s="121"/>
      <c r="AV3725" s="129"/>
      <c r="AW3725" s="129"/>
      <c r="AX3725" s="129"/>
    </row>
    <row r="3726" spans="1:50" x14ac:dyDescent="0.25">
      <c r="A3726" s="120"/>
      <c r="B3726" s="28"/>
      <c r="C3726" s="25"/>
      <c r="D3726" s="25"/>
      <c r="E3726" s="25"/>
      <c r="F3726" s="29"/>
      <c r="G3726" s="29"/>
      <c r="H3726" s="29"/>
      <c r="I3726" s="29"/>
      <c r="J3726" s="29"/>
      <c r="K3726" s="25"/>
      <c r="L3726" s="25"/>
      <c r="M3726" s="25"/>
      <c r="N3726" s="25"/>
      <c r="O3726" s="25"/>
      <c r="P3726" s="25"/>
      <c r="Q3726" s="28"/>
      <c r="R3726" s="29"/>
      <c r="S3726" s="27"/>
      <c r="T3726" s="27"/>
      <c r="U3726" s="28"/>
      <c r="V3726" s="26"/>
      <c r="W3726" s="26"/>
      <c r="X3726" s="26"/>
      <c r="Y3726" s="37"/>
      <c r="Z3726" s="37"/>
      <c r="AA3726" s="37"/>
      <c r="AB3726" s="30"/>
      <c r="AC3726" s="30"/>
      <c r="AD3726" s="31"/>
      <c r="AE3726" s="30"/>
      <c r="AF3726" s="30"/>
      <c r="AG3726" s="32"/>
      <c r="AH3726" s="30"/>
      <c r="AJ3726" s="30"/>
      <c r="AK3726" s="30"/>
      <c r="AL3726" s="30"/>
      <c r="AM3726" s="30"/>
      <c r="AN3726" s="30"/>
      <c r="AO3726" s="30"/>
      <c r="AP3726" s="30"/>
      <c r="AQ3726" s="30"/>
      <c r="AR3726" s="30"/>
      <c r="AS3726" s="30"/>
      <c r="AT3726" s="30"/>
      <c r="AU3726" s="121"/>
      <c r="AV3726" s="129"/>
      <c r="AW3726" s="129"/>
      <c r="AX3726" s="129"/>
    </row>
    <row r="3727" spans="1:50" x14ac:dyDescent="0.25">
      <c r="A3727" s="120"/>
      <c r="B3727" s="28"/>
      <c r="C3727" s="25"/>
      <c r="D3727" s="25"/>
      <c r="E3727" s="25"/>
      <c r="F3727" s="29"/>
      <c r="G3727" s="29"/>
      <c r="H3727" s="29"/>
      <c r="I3727" s="29"/>
      <c r="J3727" s="29"/>
      <c r="K3727" s="25"/>
      <c r="L3727" s="25"/>
      <c r="M3727" s="25"/>
      <c r="N3727" s="25"/>
      <c r="O3727" s="25"/>
      <c r="P3727" s="25"/>
      <c r="Q3727" s="28"/>
      <c r="R3727" s="29"/>
      <c r="S3727" s="27"/>
      <c r="T3727" s="27"/>
      <c r="U3727" s="28"/>
      <c r="V3727" s="26"/>
      <c r="W3727" s="26"/>
      <c r="X3727" s="26"/>
      <c r="Y3727" s="37"/>
      <c r="Z3727" s="37"/>
      <c r="AA3727" s="37"/>
      <c r="AB3727" s="30"/>
      <c r="AC3727" s="30"/>
      <c r="AD3727" s="31"/>
      <c r="AE3727" s="30"/>
      <c r="AF3727" s="30"/>
      <c r="AG3727" s="32"/>
      <c r="AH3727" s="30"/>
      <c r="AJ3727" s="30"/>
      <c r="AK3727" s="30"/>
      <c r="AL3727" s="30"/>
      <c r="AM3727" s="30"/>
      <c r="AN3727" s="30"/>
      <c r="AO3727" s="30"/>
      <c r="AP3727" s="30"/>
      <c r="AQ3727" s="30"/>
      <c r="AR3727" s="30"/>
      <c r="AS3727" s="30"/>
      <c r="AT3727" s="30"/>
      <c r="AU3727" s="121"/>
      <c r="AV3727" s="129"/>
      <c r="AW3727" s="129"/>
      <c r="AX3727" s="129"/>
    </row>
    <row r="3728" spans="1:50" x14ac:dyDescent="0.25">
      <c r="A3728" s="120"/>
      <c r="B3728" s="28"/>
      <c r="C3728" s="25"/>
      <c r="D3728" s="25"/>
      <c r="E3728" s="25"/>
      <c r="F3728" s="29"/>
      <c r="G3728" s="29"/>
      <c r="H3728" s="29"/>
      <c r="I3728" s="29"/>
      <c r="J3728" s="29"/>
      <c r="K3728" s="25"/>
      <c r="L3728" s="25"/>
      <c r="M3728" s="25"/>
      <c r="N3728" s="25"/>
      <c r="O3728" s="25"/>
      <c r="P3728" s="25"/>
      <c r="Q3728" s="28"/>
      <c r="R3728" s="29"/>
      <c r="S3728" s="27"/>
      <c r="T3728" s="27"/>
      <c r="U3728" s="28"/>
      <c r="V3728" s="26"/>
      <c r="W3728" s="26"/>
      <c r="X3728" s="26"/>
      <c r="Y3728" s="37"/>
      <c r="Z3728" s="37"/>
      <c r="AA3728" s="37"/>
      <c r="AB3728" s="30"/>
      <c r="AC3728" s="30"/>
      <c r="AD3728" s="31"/>
      <c r="AE3728" s="30"/>
      <c r="AF3728" s="30"/>
      <c r="AG3728" s="32"/>
      <c r="AH3728" s="30"/>
      <c r="AJ3728" s="30"/>
      <c r="AK3728" s="30"/>
      <c r="AL3728" s="30"/>
      <c r="AM3728" s="30"/>
      <c r="AN3728" s="30"/>
      <c r="AO3728" s="30"/>
      <c r="AP3728" s="30"/>
      <c r="AQ3728" s="30"/>
      <c r="AR3728" s="30"/>
      <c r="AS3728" s="30"/>
      <c r="AT3728" s="30"/>
      <c r="AU3728" s="121"/>
      <c r="AV3728" s="129"/>
      <c r="AW3728" s="129"/>
      <c r="AX3728" s="129"/>
    </row>
    <row r="3729" spans="1:50" x14ac:dyDescent="0.25">
      <c r="A3729" s="120"/>
      <c r="B3729" s="28"/>
      <c r="C3729" s="25"/>
      <c r="D3729" s="25"/>
      <c r="E3729" s="25"/>
      <c r="F3729" s="29"/>
      <c r="G3729" s="29"/>
      <c r="H3729" s="29"/>
      <c r="I3729" s="29"/>
      <c r="J3729" s="29"/>
      <c r="K3729" s="25"/>
      <c r="L3729" s="25"/>
      <c r="M3729" s="25"/>
      <c r="N3729" s="25"/>
      <c r="O3729" s="25"/>
      <c r="P3729" s="25"/>
      <c r="Q3729" s="28"/>
      <c r="R3729" s="29"/>
      <c r="S3729" s="27"/>
      <c r="T3729" s="27"/>
      <c r="U3729" s="28"/>
      <c r="V3729" s="26"/>
      <c r="W3729" s="26"/>
      <c r="X3729" s="26"/>
      <c r="Y3729" s="37"/>
      <c r="Z3729" s="37"/>
      <c r="AA3729" s="37"/>
      <c r="AB3729" s="30"/>
      <c r="AC3729" s="30"/>
      <c r="AD3729" s="31"/>
      <c r="AE3729" s="30"/>
      <c r="AF3729" s="30"/>
      <c r="AG3729" s="32"/>
      <c r="AH3729" s="30"/>
      <c r="AJ3729" s="30"/>
      <c r="AK3729" s="30"/>
      <c r="AL3729" s="30"/>
      <c r="AM3729" s="30"/>
      <c r="AN3729" s="30"/>
      <c r="AO3729" s="30"/>
      <c r="AP3729" s="30"/>
      <c r="AQ3729" s="30"/>
      <c r="AR3729" s="30"/>
      <c r="AS3729" s="30"/>
      <c r="AT3729" s="30"/>
      <c r="AU3729" s="121"/>
      <c r="AV3729" s="129"/>
      <c r="AW3729" s="129"/>
      <c r="AX3729" s="129"/>
    </row>
    <row r="3730" spans="1:50" x14ac:dyDescent="0.25">
      <c r="A3730" s="120"/>
      <c r="B3730" s="28"/>
      <c r="C3730" s="25"/>
      <c r="D3730" s="25"/>
      <c r="E3730" s="25"/>
      <c r="F3730" s="29"/>
      <c r="G3730" s="29"/>
      <c r="H3730" s="29"/>
      <c r="I3730" s="29"/>
      <c r="J3730" s="29"/>
      <c r="K3730" s="25"/>
      <c r="L3730" s="25"/>
      <c r="M3730" s="25"/>
      <c r="N3730" s="25"/>
      <c r="O3730" s="25"/>
      <c r="P3730" s="25"/>
      <c r="Q3730" s="28"/>
      <c r="R3730" s="29"/>
      <c r="S3730" s="27"/>
      <c r="T3730" s="27"/>
      <c r="U3730" s="28"/>
      <c r="V3730" s="26"/>
      <c r="W3730" s="26"/>
      <c r="X3730" s="26"/>
      <c r="Y3730" s="37"/>
      <c r="Z3730" s="37"/>
      <c r="AA3730" s="37"/>
      <c r="AB3730" s="30"/>
      <c r="AC3730" s="30"/>
      <c r="AD3730" s="31"/>
      <c r="AE3730" s="30"/>
      <c r="AF3730" s="30"/>
      <c r="AG3730" s="32"/>
      <c r="AH3730" s="30"/>
      <c r="AJ3730" s="30"/>
      <c r="AK3730" s="30"/>
      <c r="AL3730" s="30"/>
      <c r="AM3730" s="30"/>
      <c r="AN3730" s="30"/>
      <c r="AO3730" s="30"/>
      <c r="AP3730" s="30"/>
      <c r="AQ3730" s="30"/>
      <c r="AR3730" s="30"/>
      <c r="AS3730" s="30"/>
      <c r="AT3730" s="30"/>
      <c r="AU3730" s="121"/>
      <c r="AV3730" s="129"/>
      <c r="AW3730" s="129"/>
      <c r="AX3730" s="129"/>
    </row>
    <row r="3731" spans="1:50" x14ac:dyDescent="0.25">
      <c r="A3731" s="120"/>
      <c r="B3731" s="28"/>
      <c r="C3731" s="25"/>
      <c r="D3731" s="25"/>
      <c r="E3731" s="25"/>
      <c r="F3731" s="29"/>
      <c r="G3731" s="29"/>
      <c r="H3731" s="29"/>
      <c r="I3731" s="29"/>
      <c r="J3731" s="29"/>
      <c r="K3731" s="25"/>
      <c r="L3731" s="25"/>
      <c r="M3731" s="25"/>
      <c r="N3731" s="25"/>
      <c r="O3731" s="25"/>
      <c r="P3731" s="25"/>
      <c r="Q3731" s="28"/>
      <c r="R3731" s="29"/>
      <c r="S3731" s="27"/>
      <c r="T3731" s="27"/>
      <c r="U3731" s="28"/>
      <c r="V3731" s="26"/>
      <c r="W3731" s="26"/>
      <c r="X3731" s="26"/>
      <c r="Y3731" s="37"/>
      <c r="Z3731" s="37"/>
      <c r="AA3731" s="37"/>
      <c r="AB3731" s="30"/>
      <c r="AC3731" s="30"/>
      <c r="AD3731" s="31"/>
      <c r="AE3731" s="30"/>
      <c r="AF3731" s="30"/>
      <c r="AG3731" s="32"/>
      <c r="AH3731" s="30"/>
      <c r="AJ3731" s="30"/>
      <c r="AK3731" s="30"/>
      <c r="AL3731" s="30"/>
      <c r="AM3731" s="30"/>
      <c r="AN3731" s="30"/>
      <c r="AO3731" s="30"/>
      <c r="AP3731" s="30"/>
      <c r="AQ3731" s="30"/>
      <c r="AR3731" s="30"/>
      <c r="AS3731" s="30"/>
      <c r="AT3731" s="30"/>
      <c r="AU3731" s="121"/>
      <c r="AV3731" s="129"/>
      <c r="AW3731" s="129"/>
      <c r="AX3731" s="129"/>
    </row>
    <row r="3732" spans="1:50" x14ac:dyDescent="0.25">
      <c r="A3732" s="120"/>
      <c r="B3732" s="28"/>
      <c r="C3732" s="25"/>
      <c r="D3732" s="25"/>
      <c r="E3732" s="25"/>
      <c r="F3732" s="29"/>
      <c r="G3732" s="29"/>
      <c r="H3732" s="29"/>
      <c r="I3732" s="29"/>
      <c r="J3732" s="29"/>
      <c r="K3732" s="25"/>
      <c r="L3732" s="25"/>
      <c r="M3732" s="25"/>
      <c r="N3732" s="25"/>
      <c r="O3732" s="25"/>
      <c r="P3732" s="25"/>
      <c r="Q3732" s="28"/>
      <c r="R3732" s="29"/>
      <c r="S3732" s="27"/>
      <c r="T3732" s="27"/>
      <c r="U3732" s="28"/>
      <c r="V3732" s="26"/>
      <c r="W3732" s="26"/>
      <c r="X3732" s="26"/>
      <c r="Y3732" s="37"/>
      <c r="Z3732" s="37"/>
      <c r="AA3732" s="37"/>
      <c r="AB3732" s="30"/>
      <c r="AC3732" s="30"/>
      <c r="AD3732" s="31"/>
      <c r="AE3732" s="30"/>
      <c r="AF3732" s="30"/>
      <c r="AG3732" s="32"/>
      <c r="AH3732" s="30"/>
      <c r="AJ3732" s="30"/>
      <c r="AK3732" s="30"/>
      <c r="AL3732" s="30"/>
      <c r="AM3732" s="30"/>
      <c r="AN3732" s="30"/>
      <c r="AO3732" s="30"/>
      <c r="AP3732" s="30"/>
      <c r="AQ3732" s="30"/>
      <c r="AR3732" s="30"/>
      <c r="AS3732" s="30"/>
      <c r="AT3732" s="30"/>
      <c r="AU3732" s="121"/>
      <c r="AV3732" s="129"/>
      <c r="AW3732" s="129"/>
      <c r="AX3732" s="129"/>
    </row>
    <row r="3733" spans="1:50" x14ac:dyDescent="0.25">
      <c r="A3733" s="120"/>
      <c r="B3733" s="28"/>
      <c r="C3733" s="25"/>
      <c r="D3733" s="25"/>
      <c r="E3733" s="25"/>
      <c r="F3733" s="29"/>
      <c r="G3733" s="29"/>
      <c r="H3733" s="29"/>
      <c r="I3733" s="29"/>
      <c r="J3733" s="29"/>
      <c r="K3733" s="25"/>
      <c r="L3733" s="25"/>
      <c r="M3733" s="25"/>
      <c r="N3733" s="25"/>
      <c r="O3733" s="25"/>
      <c r="P3733" s="25"/>
      <c r="Q3733" s="28"/>
      <c r="R3733" s="29"/>
      <c r="S3733" s="27"/>
      <c r="T3733" s="27"/>
      <c r="U3733" s="28"/>
      <c r="V3733" s="26"/>
      <c r="W3733" s="26"/>
      <c r="X3733" s="26"/>
      <c r="Y3733" s="37"/>
      <c r="Z3733" s="37"/>
      <c r="AA3733" s="37"/>
      <c r="AB3733" s="30"/>
      <c r="AC3733" s="30"/>
      <c r="AD3733" s="31"/>
      <c r="AE3733" s="30"/>
      <c r="AF3733" s="30"/>
      <c r="AG3733" s="32"/>
      <c r="AH3733" s="30"/>
      <c r="AJ3733" s="30"/>
      <c r="AK3733" s="30"/>
      <c r="AL3733" s="30"/>
      <c r="AM3733" s="30"/>
      <c r="AN3733" s="30"/>
      <c r="AO3733" s="30"/>
      <c r="AP3733" s="30"/>
      <c r="AQ3733" s="30"/>
      <c r="AR3733" s="30"/>
      <c r="AS3733" s="30"/>
      <c r="AT3733" s="30"/>
      <c r="AU3733" s="121"/>
      <c r="AV3733" s="129"/>
      <c r="AW3733" s="129"/>
      <c r="AX3733" s="129"/>
    </row>
    <row r="3734" spans="1:50" x14ac:dyDescent="0.25">
      <c r="A3734" s="120"/>
      <c r="B3734" s="28"/>
      <c r="C3734" s="25"/>
      <c r="D3734" s="25"/>
      <c r="E3734" s="25"/>
      <c r="F3734" s="29"/>
      <c r="G3734" s="29"/>
      <c r="H3734" s="29"/>
      <c r="I3734" s="29"/>
      <c r="J3734" s="29"/>
      <c r="K3734" s="25"/>
      <c r="L3734" s="25"/>
      <c r="M3734" s="25"/>
      <c r="N3734" s="25"/>
      <c r="O3734" s="25"/>
      <c r="P3734" s="25"/>
      <c r="Q3734" s="28"/>
      <c r="R3734" s="29"/>
      <c r="S3734" s="27"/>
      <c r="T3734" s="27"/>
      <c r="U3734" s="28"/>
      <c r="V3734" s="26"/>
      <c r="W3734" s="26"/>
      <c r="X3734" s="26"/>
      <c r="Y3734" s="37"/>
      <c r="Z3734" s="37"/>
      <c r="AA3734" s="37"/>
      <c r="AB3734" s="30"/>
      <c r="AC3734" s="30"/>
      <c r="AD3734" s="31"/>
      <c r="AE3734" s="30"/>
      <c r="AF3734" s="30"/>
      <c r="AG3734" s="32"/>
      <c r="AH3734" s="30"/>
      <c r="AJ3734" s="30"/>
      <c r="AK3734" s="30"/>
      <c r="AL3734" s="30"/>
      <c r="AM3734" s="30"/>
      <c r="AN3734" s="30"/>
      <c r="AO3734" s="30"/>
      <c r="AP3734" s="30"/>
      <c r="AQ3734" s="30"/>
      <c r="AR3734" s="30"/>
      <c r="AS3734" s="30"/>
      <c r="AT3734" s="30"/>
      <c r="AU3734" s="121"/>
      <c r="AV3734" s="129"/>
      <c r="AW3734" s="129"/>
      <c r="AX3734" s="129"/>
    </row>
    <row r="3735" spans="1:50" x14ac:dyDescent="0.25">
      <c r="A3735" s="120"/>
      <c r="B3735" s="28"/>
      <c r="C3735" s="25"/>
      <c r="D3735" s="25"/>
      <c r="E3735" s="25"/>
      <c r="F3735" s="29"/>
      <c r="G3735" s="29"/>
      <c r="H3735" s="29"/>
      <c r="I3735" s="29"/>
      <c r="J3735" s="29"/>
      <c r="K3735" s="25"/>
      <c r="L3735" s="25"/>
      <c r="M3735" s="25"/>
      <c r="N3735" s="25"/>
      <c r="O3735" s="25"/>
      <c r="P3735" s="25"/>
      <c r="Q3735" s="28"/>
      <c r="R3735" s="29"/>
      <c r="S3735" s="27"/>
      <c r="T3735" s="27"/>
      <c r="U3735" s="28"/>
      <c r="V3735" s="26"/>
      <c r="W3735" s="26"/>
      <c r="X3735" s="26"/>
      <c r="Y3735" s="37"/>
      <c r="Z3735" s="37"/>
      <c r="AA3735" s="37"/>
      <c r="AB3735" s="30"/>
      <c r="AC3735" s="30"/>
      <c r="AD3735" s="31"/>
      <c r="AE3735" s="30"/>
      <c r="AF3735" s="30"/>
      <c r="AG3735" s="32"/>
      <c r="AH3735" s="30"/>
      <c r="AJ3735" s="30"/>
      <c r="AK3735" s="30"/>
      <c r="AL3735" s="30"/>
      <c r="AM3735" s="30"/>
      <c r="AN3735" s="30"/>
      <c r="AO3735" s="30"/>
      <c r="AP3735" s="30"/>
      <c r="AQ3735" s="30"/>
      <c r="AR3735" s="30"/>
      <c r="AS3735" s="30"/>
      <c r="AT3735" s="30"/>
      <c r="AU3735" s="121"/>
      <c r="AV3735" s="129"/>
      <c r="AW3735" s="129"/>
      <c r="AX3735" s="129"/>
    </row>
    <row r="3736" spans="1:50" x14ac:dyDescent="0.25">
      <c r="A3736" s="120"/>
      <c r="B3736" s="28"/>
      <c r="C3736" s="25"/>
      <c r="D3736" s="25"/>
      <c r="E3736" s="25"/>
      <c r="F3736" s="29"/>
      <c r="G3736" s="29"/>
      <c r="H3736" s="29"/>
      <c r="I3736" s="29"/>
      <c r="J3736" s="29"/>
      <c r="K3736" s="25"/>
      <c r="L3736" s="25"/>
      <c r="M3736" s="25"/>
      <c r="N3736" s="25"/>
      <c r="O3736" s="25"/>
      <c r="P3736" s="25"/>
      <c r="Q3736" s="28"/>
      <c r="R3736" s="29"/>
      <c r="S3736" s="27"/>
      <c r="T3736" s="27"/>
      <c r="U3736" s="28"/>
      <c r="V3736" s="26"/>
      <c r="W3736" s="26"/>
      <c r="X3736" s="26"/>
      <c r="Y3736" s="37"/>
      <c r="Z3736" s="37"/>
      <c r="AA3736" s="37"/>
      <c r="AB3736" s="30"/>
      <c r="AC3736" s="30"/>
      <c r="AD3736" s="31"/>
      <c r="AE3736" s="30"/>
      <c r="AF3736" s="30"/>
      <c r="AG3736" s="32"/>
      <c r="AH3736" s="30"/>
      <c r="AJ3736" s="30"/>
      <c r="AK3736" s="30"/>
      <c r="AL3736" s="30"/>
      <c r="AM3736" s="30"/>
      <c r="AN3736" s="30"/>
      <c r="AO3736" s="30"/>
      <c r="AP3736" s="30"/>
      <c r="AQ3736" s="30"/>
      <c r="AR3736" s="30"/>
      <c r="AS3736" s="30"/>
      <c r="AT3736" s="30"/>
      <c r="AU3736" s="121"/>
      <c r="AV3736" s="129"/>
      <c r="AW3736" s="129"/>
      <c r="AX3736" s="129"/>
    </row>
    <row r="3737" spans="1:50" x14ac:dyDescent="0.25">
      <c r="A3737" s="120"/>
      <c r="B3737" s="28"/>
      <c r="C3737" s="25"/>
      <c r="D3737" s="25"/>
      <c r="E3737" s="25"/>
      <c r="F3737" s="29"/>
      <c r="G3737" s="29"/>
      <c r="H3737" s="29"/>
      <c r="I3737" s="29"/>
      <c r="J3737" s="29"/>
      <c r="K3737" s="25"/>
      <c r="L3737" s="25"/>
      <c r="M3737" s="25"/>
      <c r="N3737" s="25"/>
      <c r="O3737" s="25"/>
      <c r="P3737" s="25"/>
      <c r="Q3737" s="28"/>
      <c r="R3737" s="29"/>
      <c r="S3737" s="27"/>
      <c r="T3737" s="27"/>
      <c r="U3737" s="28"/>
      <c r="V3737" s="26"/>
      <c r="W3737" s="26"/>
      <c r="X3737" s="26"/>
      <c r="Y3737" s="37"/>
      <c r="Z3737" s="37"/>
      <c r="AA3737" s="37"/>
      <c r="AB3737" s="30"/>
      <c r="AC3737" s="30"/>
      <c r="AD3737" s="31"/>
      <c r="AE3737" s="30"/>
      <c r="AF3737" s="30"/>
      <c r="AG3737" s="32"/>
      <c r="AH3737" s="30"/>
      <c r="AJ3737" s="30"/>
      <c r="AK3737" s="30"/>
      <c r="AL3737" s="30"/>
      <c r="AM3737" s="30"/>
      <c r="AN3737" s="30"/>
      <c r="AO3737" s="30"/>
      <c r="AP3737" s="30"/>
      <c r="AQ3737" s="30"/>
      <c r="AR3737" s="30"/>
      <c r="AS3737" s="30"/>
      <c r="AT3737" s="30"/>
      <c r="AU3737" s="121"/>
      <c r="AV3737" s="129"/>
      <c r="AW3737" s="129"/>
      <c r="AX3737" s="129"/>
    </row>
    <row r="3738" spans="1:50" x14ac:dyDescent="0.25">
      <c r="A3738" s="120"/>
      <c r="B3738" s="28"/>
      <c r="C3738" s="25"/>
      <c r="D3738" s="25"/>
      <c r="E3738" s="25"/>
      <c r="F3738" s="29"/>
      <c r="G3738" s="29"/>
      <c r="H3738" s="29"/>
      <c r="I3738" s="29"/>
      <c r="J3738" s="29"/>
      <c r="K3738" s="25"/>
      <c r="L3738" s="25"/>
      <c r="M3738" s="25"/>
      <c r="N3738" s="25"/>
      <c r="O3738" s="25"/>
      <c r="P3738" s="25"/>
      <c r="Q3738" s="28"/>
      <c r="R3738" s="29"/>
      <c r="S3738" s="27"/>
      <c r="T3738" s="27"/>
      <c r="U3738" s="28"/>
      <c r="V3738" s="26"/>
      <c r="W3738" s="26"/>
      <c r="X3738" s="26"/>
      <c r="Y3738" s="37"/>
      <c r="Z3738" s="37"/>
      <c r="AA3738" s="37"/>
      <c r="AB3738" s="30"/>
      <c r="AC3738" s="30"/>
      <c r="AD3738" s="31"/>
      <c r="AE3738" s="30"/>
      <c r="AF3738" s="30"/>
      <c r="AG3738" s="32"/>
      <c r="AH3738" s="30"/>
      <c r="AJ3738" s="30"/>
      <c r="AK3738" s="30"/>
      <c r="AL3738" s="30"/>
      <c r="AM3738" s="30"/>
      <c r="AN3738" s="30"/>
      <c r="AO3738" s="30"/>
      <c r="AP3738" s="30"/>
      <c r="AQ3738" s="30"/>
      <c r="AR3738" s="30"/>
      <c r="AS3738" s="30"/>
      <c r="AT3738" s="30"/>
      <c r="AU3738" s="121"/>
      <c r="AV3738" s="129"/>
      <c r="AW3738" s="129"/>
      <c r="AX3738" s="129"/>
    </row>
    <row r="3739" spans="1:50" x14ac:dyDescent="0.25">
      <c r="A3739" s="120"/>
      <c r="B3739" s="28"/>
      <c r="C3739" s="25"/>
      <c r="D3739" s="25"/>
      <c r="E3739" s="25"/>
      <c r="F3739" s="29"/>
      <c r="G3739" s="29"/>
      <c r="H3739" s="29"/>
      <c r="I3739" s="29"/>
      <c r="J3739" s="29"/>
      <c r="K3739" s="25"/>
      <c r="L3739" s="25"/>
      <c r="M3739" s="25"/>
      <c r="N3739" s="25"/>
      <c r="O3739" s="25"/>
      <c r="P3739" s="25"/>
      <c r="Q3739" s="28"/>
      <c r="R3739" s="29"/>
      <c r="S3739" s="27"/>
      <c r="T3739" s="27"/>
      <c r="U3739" s="28"/>
      <c r="V3739" s="26"/>
      <c r="W3739" s="26"/>
      <c r="X3739" s="26"/>
      <c r="Y3739" s="37"/>
      <c r="Z3739" s="37"/>
      <c r="AA3739" s="37"/>
      <c r="AB3739" s="30"/>
      <c r="AC3739" s="30"/>
      <c r="AD3739" s="31"/>
      <c r="AE3739" s="30"/>
      <c r="AF3739" s="30"/>
      <c r="AG3739" s="32"/>
      <c r="AH3739" s="30"/>
      <c r="AJ3739" s="30"/>
      <c r="AK3739" s="30"/>
      <c r="AL3739" s="30"/>
      <c r="AM3739" s="30"/>
      <c r="AN3739" s="30"/>
      <c r="AO3739" s="30"/>
      <c r="AP3739" s="30"/>
      <c r="AQ3739" s="30"/>
      <c r="AR3739" s="30"/>
      <c r="AS3739" s="30"/>
      <c r="AT3739" s="30"/>
      <c r="AU3739" s="121"/>
      <c r="AV3739" s="129"/>
      <c r="AW3739" s="129"/>
      <c r="AX3739" s="129"/>
    </row>
    <row r="3740" spans="1:50" x14ac:dyDescent="0.25">
      <c r="A3740" s="120"/>
      <c r="B3740" s="28"/>
      <c r="C3740" s="25"/>
      <c r="D3740" s="25"/>
      <c r="E3740" s="25"/>
      <c r="F3740" s="29"/>
      <c r="G3740" s="29"/>
      <c r="H3740" s="29"/>
      <c r="I3740" s="29"/>
      <c r="J3740" s="29"/>
      <c r="K3740" s="25"/>
      <c r="L3740" s="25"/>
      <c r="M3740" s="25"/>
      <c r="N3740" s="25"/>
      <c r="O3740" s="25"/>
      <c r="P3740" s="25"/>
      <c r="Q3740" s="28"/>
      <c r="R3740" s="29"/>
      <c r="S3740" s="27"/>
      <c r="T3740" s="27"/>
      <c r="U3740" s="28"/>
      <c r="V3740" s="26"/>
      <c r="W3740" s="26"/>
      <c r="X3740" s="26"/>
      <c r="Y3740" s="37"/>
      <c r="Z3740" s="37"/>
      <c r="AA3740" s="37"/>
      <c r="AB3740" s="30"/>
      <c r="AC3740" s="30"/>
      <c r="AD3740" s="31"/>
      <c r="AE3740" s="30"/>
      <c r="AF3740" s="30"/>
      <c r="AG3740" s="32"/>
      <c r="AH3740" s="30"/>
      <c r="AJ3740" s="30"/>
      <c r="AK3740" s="30"/>
      <c r="AL3740" s="30"/>
      <c r="AM3740" s="30"/>
      <c r="AN3740" s="30"/>
      <c r="AO3740" s="30"/>
      <c r="AP3740" s="30"/>
      <c r="AQ3740" s="30"/>
      <c r="AR3740" s="30"/>
      <c r="AS3740" s="30"/>
      <c r="AT3740" s="30"/>
      <c r="AU3740" s="121"/>
      <c r="AV3740" s="129"/>
      <c r="AW3740" s="129"/>
      <c r="AX3740" s="129"/>
    </row>
    <row r="3741" spans="1:50" x14ac:dyDescent="0.25">
      <c r="A3741" s="120"/>
      <c r="B3741" s="28"/>
      <c r="C3741" s="25"/>
      <c r="D3741" s="25"/>
      <c r="E3741" s="25"/>
      <c r="F3741" s="29"/>
      <c r="G3741" s="29"/>
      <c r="H3741" s="29"/>
      <c r="I3741" s="29"/>
      <c r="J3741" s="29"/>
      <c r="K3741" s="25"/>
      <c r="L3741" s="25"/>
      <c r="M3741" s="25"/>
      <c r="N3741" s="25"/>
      <c r="O3741" s="25"/>
      <c r="P3741" s="25"/>
      <c r="Q3741" s="28"/>
      <c r="R3741" s="29"/>
      <c r="S3741" s="27"/>
      <c r="T3741" s="27"/>
      <c r="U3741" s="28"/>
      <c r="V3741" s="26"/>
      <c r="W3741" s="26"/>
      <c r="X3741" s="26"/>
      <c r="Y3741" s="37"/>
      <c r="Z3741" s="37"/>
      <c r="AA3741" s="37"/>
      <c r="AB3741" s="30"/>
      <c r="AC3741" s="30"/>
      <c r="AD3741" s="31"/>
      <c r="AE3741" s="30"/>
      <c r="AF3741" s="30"/>
      <c r="AG3741" s="32"/>
      <c r="AH3741" s="30"/>
      <c r="AJ3741" s="30"/>
      <c r="AK3741" s="30"/>
      <c r="AL3741" s="30"/>
      <c r="AM3741" s="30"/>
      <c r="AN3741" s="30"/>
      <c r="AO3741" s="30"/>
      <c r="AP3741" s="30"/>
      <c r="AQ3741" s="30"/>
      <c r="AR3741" s="30"/>
      <c r="AS3741" s="30"/>
      <c r="AT3741" s="30"/>
      <c r="AU3741" s="121"/>
      <c r="AV3741" s="129"/>
      <c r="AW3741" s="129"/>
      <c r="AX3741" s="129"/>
    </row>
    <row r="3742" spans="1:50" x14ac:dyDescent="0.25">
      <c r="A3742" s="120"/>
      <c r="B3742" s="28"/>
      <c r="C3742" s="25"/>
      <c r="D3742" s="25"/>
      <c r="E3742" s="25"/>
      <c r="F3742" s="29"/>
      <c r="G3742" s="29"/>
      <c r="H3742" s="29"/>
      <c r="I3742" s="29"/>
      <c r="J3742" s="29"/>
      <c r="K3742" s="25"/>
      <c r="L3742" s="25"/>
      <c r="M3742" s="25"/>
      <c r="N3742" s="25"/>
      <c r="O3742" s="25"/>
      <c r="P3742" s="25"/>
      <c r="Q3742" s="28"/>
      <c r="R3742" s="29"/>
      <c r="S3742" s="27"/>
      <c r="T3742" s="27"/>
      <c r="U3742" s="28"/>
      <c r="V3742" s="26"/>
      <c r="W3742" s="26"/>
      <c r="X3742" s="26"/>
      <c r="Y3742" s="37"/>
      <c r="Z3742" s="37"/>
      <c r="AA3742" s="37"/>
      <c r="AB3742" s="30"/>
      <c r="AC3742" s="30"/>
      <c r="AD3742" s="31"/>
      <c r="AE3742" s="30"/>
      <c r="AF3742" s="30"/>
      <c r="AG3742" s="32"/>
      <c r="AH3742" s="30"/>
      <c r="AJ3742" s="30"/>
      <c r="AK3742" s="30"/>
      <c r="AL3742" s="30"/>
      <c r="AM3742" s="30"/>
      <c r="AN3742" s="30"/>
      <c r="AO3742" s="30"/>
      <c r="AP3742" s="30"/>
      <c r="AQ3742" s="30"/>
      <c r="AR3742" s="30"/>
      <c r="AS3742" s="30"/>
      <c r="AT3742" s="30"/>
      <c r="AU3742" s="121"/>
      <c r="AV3742" s="129"/>
      <c r="AW3742" s="129"/>
      <c r="AX3742" s="129"/>
    </row>
    <row r="3743" spans="1:50" x14ac:dyDescent="0.25">
      <c r="A3743" s="120"/>
      <c r="B3743" s="28"/>
      <c r="C3743" s="25"/>
      <c r="D3743" s="25"/>
      <c r="E3743" s="25"/>
      <c r="F3743" s="29"/>
      <c r="G3743" s="29"/>
      <c r="H3743" s="29"/>
      <c r="I3743" s="29"/>
      <c r="J3743" s="29"/>
      <c r="K3743" s="25"/>
      <c r="L3743" s="25"/>
      <c r="M3743" s="25"/>
      <c r="N3743" s="25"/>
      <c r="O3743" s="25"/>
      <c r="P3743" s="25"/>
      <c r="Q3743" s="28"/>
      <c r="R3743" s="29"/>
      <c r="S3743" s="27"/>
      <c r="T3743" s="27"/>
      <c r="U3743" s="28"/>
      <c r="V3743" s="26"/>
      <c r="W3743" s="26"/>
      <c r="X3743" s="26"/>
      <c r="Y3743" s="37"/>
      <c r="Z3743" s="37"/>
      <c r="AA3743" s="37"/>
      <c r="AB3743" s="30"/>
      <c r="AC3743" s="30"/>
      <c r="AD3743" s="31"/>
      <c r="AE3743" s="30"/>
      <c r="AF3743" s="30"/>
      <c r="AG3743" s="32"/>
      <c r="AH3743" s="30"/>
      <c r="AJ3743" s="30"/>
      <c r="AK3743" s="30"/>
      <c r="AL3743" s="30"/>
      <c r="AM3743" s="30"/>
      <c r="AN3743" s="30"/>
      <c r="AO3743" s="30"/>
      <c r="AP3743" s="30"/>
      <c r="AQ3743" s="30"/>
      <c r="AR3743" s="30"/>
      <c r="AS3743" s="30"/>
      <c r="AT3743" s="30"/>
      <c r="AU3743" s="121"/>
      <c r="AV3743" s="129"/>
      <c r="AW3743" s="129"/>
      <c r="AX3743" s="129"/>
    </row>
    <row r="3744" spans="1:50" x14ac:dyDescent="0.25">
      <c r="A3744" s="120"/>
      <c r="B3744" s="28"/>
      <c r="C3744" s="25"/>
      <c r="D3744" s="25"/>
      <c r="E3744" s="25"/>
      <c r="F3744" s="29"/>
      <c r="G3744" s="29"/>
      <c r="H3744" s="29"/>
      <c r="I3744" s="29"/>
      <c r="J3744" s="29"/>
      <c r="K3744" s="25"/>
      <c r="L3744" s="25"/>
      <c r="M3744" s="25"/>
      <c r="N3744" s="25"/>
      <c r="O3744" s="25"/>
      <c r="P3744" s="25"/>
      <c r="Q3744" s="28"/>
      <c r="R3744" s="29"/>
      <c r="S3744" s="27"/>
      <c r="T3744" s="27"/>
      <c r="U3744" s="28"/>
      <c r="V3744" s="26"/>
      <c r="W3744" s="26"/>
      <c r="X3744" s="26"/>
      <c r="Y3744" s="37"/>
      <c r="Z3744" s="37"/>
      <c r="AA3744" s="37"/>
      <c r="AB3744" s="30"/>
      <c r="AC3744" s="30"/>
      <c r="AD3744" s="31"/>
      <c r="AE3744" s="30"/>
      <c r="AF3744" s="30"/>
      <c r="AG3744" s="32"/>
      <c r="AH3744" s="30"/>
      <c r="AJ3744" s="30"/>
      <c r="AK3744" s="30"/>
      <c r="AL3744" s="30"/>
      <c r="AM3744" s="30"/>
      <c r="AN3744" s="30"/>
      <c r="AO3744" s="30"/>
      <c r="AP3744" s="30"/>
      <c r="AQ3744" s="30"/>
      <c r="AR3744" s="30"/>
      <c r="AS3744" s="30"/>
      <c r="AT3744" s="30"/>
      <c r="AU3744" s="121"/>
      <c r="AV3744" s="129"/>
      <c r="AW3744" s="129"/>
      <c r="AX3744" s="129"/>
    </row>
    <row r="3745" spans="1:50" x14ac:dyDescent="0.25">
      <c r="A3745" s="120"/>
      <c r="B3745" s="28"/>
      <c r="C3745" s="25"/>
      <c r="D3745" s="25"/>
      <c r="E3745" s="25"/>
      <c r="F3745" s="29"/>
      <c r="G3745" s="29"/>
      <c r="H3745" s="29"/>
      <c r="I3745" s="29"/>
      <c r="J3745" s="29"/>
      <c r="K3745" s="25"/>
      <c r="L3745" s="25"/>
      <c r="M3745" s="25"/>
      <c r="N3745" s="25"/>
      <c r="O3745" s="25"/>
      <c r="P3745" s="25"/>
      <c r="Q3745" s="28"/>
      <c r="R3745" s="29"/>
      <c r="S3745" s="27"/>
      <c r="T3745" s="27"/>
      <c r="U3745" s="28"/>
      <c r="V3745" s="26"/>
      <c r="W3745" s="26"/>
      <c r="X3745" s="26"/>
      <c r="Y3745" s="37"/>
      <c r="Z3745" s="37"/>
      <c r="AA3745" s="37"/>
      <c r="AB3745" s="30"/>
      <c r="AC3745" s="30"/>
      <c r="AD3745" s="31"/>
      <c r="AE3745" s="30"/>
      <c r="AF3745" s="30"/>
      <c r="AG3745" s="32"/>
      <c r="AH3745" s="30"/>
      <c r="AJ3745" s="30"/>
      <c r="AK3745" s="30"/>
      <c r="AL3745" s="30"/>
      <c r="AM3745" s="30"/>
      <c r="AN3745" s="30"/>
      <c r="AO3745" s="30"/>
      <c r="AP3745" s="30"/>
      <c r="AQ3745" s="30"/>
      <c r="AR3745" s="30"/>
      <c r="AS3745" s="30"/>
      <c r="AT3745" s="30"/>
      <c r="AU3745" s="121"/>
      <c r="AV3745" s="129"/>
      <c r="AW3745" s="129"/>
      <c r="AX3745" s="129"/>
    </row>
    <row r="3746" spans="1:50" x14ac:dyDescent="0.25">
      <c r="A3746" s="120"/>
      <c r="B3746" s="28"/>
      <c r="C3746" s="25"/>
      <c r="D3746" s="25"/>
      <c r="E3746" s="25"/>
      <c r="F3746" s="29"/>
      <c r="G3746" s="29"/>
      <c r="H3746" s="29"/>
      <c r="I3746" s="29"/>
      <c r="J3746" s="29"/>
      <c r="K3746" s="25"/>
      <c r="L3746" s="25"/>
      <c r="M3746" s="25"/>
      <c r="N3746" s="25"/>
      <c r="O3746" s="25"/>
      <c r="P3746" s="25"/>
      <c r="Q3746" s="28"/>
      <c r="R3746" s="29"/>
      <c r="S3746" s="27"/>
      <c r="T3746" s="27"/>
      <c r="U3746" s="28"/>
      <c r="V3746" s="26"/>
      <c r="W3746" s="26"/>
      <c r="X3746" s="26"/>
      <c r="Y3746" s="37"/>
      <c r="Z3746" s="37"/>
      <c r="AA3746" s="37"/>
      <c r="AB3746" s="30"/>
      <c r="AC3746" s="30"/>
      <c r="AD3746" s="31"/>
      <c r="AE3746" s="30"/>
      <c r="AF3746" s="30"/>
      <c r="AG3746" s="32"/>
      <c r="AH3746" s="30"/>
      <c r="AJ3746" s="30"/>
      <c r="AK3746" s="30"/>
      <c r="AL3746" s="30"/>
      <c r="AM3746" s="30"/>
      <c r="AN3746" s="30"/>
      <c r="AO3746" s="30"/>
      <c r="AP3746" s="30"/>
      <c r="AQ3746" s="30"/>
      <c r="AR3746" s="30"/>
      <c r="AS3746" s="30"/>
      <c r="AT3746" s="30"/>
      <c r="AU3746" s="121"/>
      <c r="AV3746" s="129"/>
      <c r="AW3746" s="129"/>
      <c r="AX3746" s="129"/>
    </row>
    <row r="3747" spans="1:50" x14ac:dyDescent="0.25">
      <c r="A3747" s="120"/>
      <c r="B3747" s="28"/>
      <c r="C3747" s="25"/>
      <c r="D3747" s="25"/>
      <c r="E3747" s="25"/>
      <c r="F3747" s="29"/>
      <c r="G3747" s="29"/>
      <c r="H3747" s="29"/>
      <c r="I3747" s="29"/>
      <c r="J3747" s="29"/>
      <c r="K3747" s="25"/>
      <c r="L3747" s="25"/>
      <c r="M3747" s="25"/>
      <c r="N3747" s="25"/>
      <c r="O3747" s="25"/>
      <c r="P3747" s="25"/>
      <c r="Q3747" s="28"/>
      <c r="R3747" s="29"/>
      <c r="S3747" s="27"/>
      <c r="T3747" s="27"/>
      <c r="U3747" s="28"/>
      <c r="V3747" s="26"/>
      <c r="W3747" s="26"/>
      <c r="X3747" s="26"/>
      <c r="Y3747" s="37"/>
      <c r="Z3747" s="37"/>
      <c r="AA3747" s="37"/>
      <c r="AB3747" s="30"/>
      <c r="AC3747" s="30"/>
      <c r="AD3747" s="31"/>
      <c r="AE3747" s="30"/>
      <c r="AF3747" s="30"/>
      <c r="AG3747" s="32"/>
      <c r="AH3747" s="30"/>
      <c r="AJ3747" s="30"/>
      <c r="AK3747" s="30"/>
      <c r="AL3747" s="30"/>
      <c r="AM3747" s="30"/>
      <c r="AN3747" s="30"/>
      <c r="AO3747" s="30"/>
      <c r="AP3747" s="30"/>
      <c r="AQ3747" s="30"/>
      <c r="AR3747" s="30"/>
      <c r="AS3747" s="30"/>
      <c r="AT3747" s="30"/>
      <c r="AU3747" s="121"/>
      <c r="AV3747" s="129"/>
      <c r="AW3747" s="129"/>
      <c r="AX3747" s="129"/>
    </row>
    <row r="3748" spans="1:50" x14ac:dyDescent="0.25">
      <c r="A3748" s="120"/>
      <c r="B3748" s="28"/>
      <c r="C3748" s="25"/>
      <c r="D3748" s="25"/>
      <c r="E3748" s="25"/>
      <c r="F3748" s="29"/>
      <c r="G3748" s="29"/>
      <c r="H3748" s="29"/>
      <c r="I3748" s="29"/>
      <c r="J3748" s="29"/>
      <c r="K3748" s="25"/>
      <c r="L3748" s="25"/>
      <c r="M3748" s="25"/>
      <c r="N3748" s="25"/>
      <c r="O3748" s="25"/>
      <c r="P3748" s="25"/>
      <c r="Q3748" s="28"/>
      <c r="R3748" s="29"/>
      <c r="S3748" s="27"/>
      <c r="T3748" s="27"/>
      <c r="U3748" s="28"/>
      <c r="V3748" s="26"/>
      <c r="W3748" s="26"/>
      <c r="X3748" s="26"/>
      <c r="Y3748" s="37"/>
      <c r="Z3748" s="37"/>
      <c r="AA3748" s="37"/>
      <c r="AB3748" s="30"/>
      <c r="AC3748" s="30"/>
      <c r="AD3748" s="31"/>
      <c r="AE3748" s="30"/>
      <c r="AF3748" s="30"/>
      <c r="AG3748" s="32"/>
      <c r="AH3748" s="30"/>
      <c r="AJ3748" s="30"/>
      <c r="AK3748" s="30"/>
      <c r="AL3748" s="30"/>
      <c r="AM3748" s="30"/>
      <c r="AN3748" s="30"/>
      <c r="AO3748" s="30"/>
      <c r="AP3748" s="30"/>
      <c r="AQ3748" s="30"/>
      <c r="AR3748" s="30"/>
      <c r="AS3748" s="30"/>
      <c r="AT3748" s="30"/>
      <c r="AU3748" s="121"/>
      <c r="AV3748" s="129"/>
      <c r="AW3748" s="129"/>
      <c r="AX3748" s="129"/>
    </row>
    <row r="3749" spans="1:50" x14ac:dyDescent="0.25">
      <c r="A3749" s="120"/>
      <c r="B3749" s="28"/>
      <c r="C3749" s="25"/>
      <c r="D3749" s="25"/>
      <c r="E3749" s="25"/>
      <c r="F3749" s="29"/>
      <c r="G3749" s="29"/>
      <c r="H3749" s="29"/>
      <c r="I3749" s="29"/>
      <c r="J3749" s="29"/>
      <c r="K3749" s="25"/>
      <c r="L3749" s="25"/>
      <c r="M3749" s="25"/>
      <c r="N3749" s="25"/>
      <c r="O3749" s="25"/>
      <c r="P3749" s="25"/>
      <c r="Q3749" s="28"/>
      <c r="R3749" s="29"/>
      <c r="S3749" s="27"/>
      <c r="T3749" s="27"/>
      <c r="U3749" s="28"/>
      <c r="V3749" s="26"/>
      <c r="W3749" s="26"/>
      <c r="X3749" s="26"/>
      <c r="Y3749" s="37"/>
      <c r="Z3749" s="37"/>
      <c r="AA3749" s="37"/>
      <c r="AB3749" s="30"/>
      <c r="AC3749" s="30"/>
      <c r="AD3749" s="31"/>
      <c r="AE3749" s="30"/>
      <c r="AF3749" s="30"/>
      <c r="AG3749" s="32"/>
      <c r="AH3749" s="30"/>
      <c r="AJ3749" s="30"/>
      <c r="AK3749" s="30"/>
      <c r="AL3749" s="30"/>
      <c r="AM3749" s="30"/>
      <c r="AN3749" s="30"/>
      <c r="AO3749" s="30"/>
      <c r="AP3749" s="30"/>
      <c r="AQ3749" s="30"/>
      <c r="AR3749" s="30"/>
      <c r="AS3749" s="30"/>
      <c r="AT3749" s="30"/>
      <c r="AU3749" s="121"/>
      <c r="AV3749" s="129"/>
      <c r="AW3749" s="129"/>
      <c r="AX3749" s="129"/>
    </row>
    <row r="3750" spans="1:50" x14ac:dyDescent="0.25">
      <c r="A3750" s="120"/>
      <c r="B3750" s="28"/>
      <c r="C3750" s="25"/>
      <c r="D3750" s="25"/>
      <c r="E3750" s="25"/>
      <c r="F3750" s="29"/>
      <c r="G3750" s="29"/>
      <c r="H3750" s="29"/>
      <c r="I3750" s="29"/>
      <c r="J3750" s="29"/>
      <c r="K3750" s="25"/>
      <c r="L3750" s="25"/>
      <c r="M3750" s="25"/>
      <c r="N3750" s="25"/>
      <c r="O3750" s="25"/>
      <c r="P3750" s="25"/>
      <c r="Q3750" s="28"/>
      <c r="R3750" s="29"/>
      <c r="S3750" s="27"/>
      <c r="T3750" s="27"/>
      <c r="U3750" s="28"/>
      <c r="V3750" s="26"/>
      <c r="W3750" s="26"/>
      <c r="X3750" s="26"/>
      <c r="Y3750" s="37"/>
      <c r="Z3750" s="37"/>
      <c r="AA3750" s="37"/>
      <c r="AB3750" s="30"/>
      <c r="AC3750" s="30"/>
      <c r="AD3750" s="31"/>
      <c r="AE3750" s="30"/>
      <c r="AF3750" s="30"/>
      <c r="AG3750" s="32"/>
      <c r="AH3750" s="30"/>
      <c r="AJ3750" s="30"/>
      <c r="AK3750" s="30"/>
      <c r="AL3750" s="30"/>
      <c r="AM3750" s="30"/>
      <c r="AN3750" s="30"/>
      <c r="AO3750" s="30"/>
      <c r="AP3750" s="30"/>
      <c r="AQ3750" s="30"/>
      <c r="AR3750" s="30"/>
      <c r="AS3750" s="30"/>
      <c r="AT3750" s="30"/>
      <c r="AU3750" s="121"/>
      <c r="AV3750" s="129"/>
      <c r="AW3750" s="129"/>
      <c r="AX3750" s="129"/>
    </row>
    <row r="3751" spans="1:50" x14ac:dyDescent="0.25">
      <c r="A3751" s="120"/>
      <c r="B3751" s="28"/>
      <c r="C3751" s="25"/>
      <c r="D3751" s="25"/>
      <c r="E3751" s="25"/>
      <c r="F3751" s="29"/>
      <c r="G3751" s="29"/>
      <c r="H3751" s="29"/>
      <c r="I3751" s="29"/>
      <c r="J3751" s="29"/>
      <c r="K3751" s="25"/>
      <c r="L3751" s="25"/>
      <c r="M3751" s="25"/>
      <c r="N3751" s="25"/>
      <c r="O3751" s="25"/>
      <c r="P3751" s="25"/>
      <c r="Q3751" s="28"/>
      <c r="R3751" s="29"/>
      <c r="S3751" s="27"/>
      <c r="T3751" s="27"/>
      <c r="U3751" s="28"/>
      <c r="V3751" s="26"/>
      <c r="W3751" s="26"/>
      <c r="X3751" s="26"/>
      <c r="Y3751" s="37"/>
      <c r="Z3751" s="37"/>
      <c r="AA3751" s="37"/>
      <c r="AB3751" s="30"/>
      <c r="AC3751" s="30"/>
      <c r="AD3751" s="31"/>
      <c r="AE3751" s="30"/>
      <c r="AF3751" s="30"/>
      <c r="AG3751" s="32"/>
      <c r="AH3751" s="30"/>
      <c r="AJ3751" s="30"/>
      <c r="AK3751" s="30"/>
      <c r="AL3751" s="30"/>
      <c r="AM3751" s="30"/>
      <c r="AN3751" s="30"/>
      <c r="AO3751" s="30"/>
      <c r="AP3751" s="30"/>
      <c r="AQ3751" s="30"/>
      <c r="AR3751" s="30"/>
      <c r="AS3751" s="30"/>
      <c r="AT3751" s="30"/>
      <c r="AU3751" s="121"/>
      <c r="AV3751" s="129"/>
      <c r="AW3751" s="129"/>
      <c r="AX3751" s="129"/>
    </row>
    <row r="3752" spans="1:50" x14ac:dyDescent="0.25">
      <c r="A3752" s="120"/>
      <c r="B3752" s="28"/>
      <c r="C3752" s="25"/>
      <c r="D3752" s="25"/>
      <c r="E3752" s="25"/>
      <c r="F3752" s="29"/>
      <c r="G3752" s="29"/>
      <c r="H3752" s="29"/>
      <c r="I3752" s="29"/>
      <c r="J3752" s="29"/>
      <c r="K3752" s="25"/>
      <c r="L3752" s="25"/>
      <c r="M3752" s="25"/>
      <c r="N3752" s="25"/>
      <c r="O3752" s="25"/>
      <c r="P3752" s="25"/>
      <c r="Q3752" s="28"/>
      <c r="R3752" s="29"/>
      <c r="S3752" s="27"/>
      <c r="T3752" s="27"/>
      <c r="U3752" s="28"/>
      <c r="V3752" s="26"/>
      <c r="W3752" s="26"/>
      <c r="X3752" s="26"/>
      <c r="Y3752" s="37"/>
      <c r="Z3752" s="37"/>
      <c r="AA3752" s="37"/>
      <c r="AB3752" s="30"/>
      <c r="AC3752" s="30"/>
      <c r="AD3752" s="31"/>
      <c r="AE3752" s="30"/>
      <c r="AF3752" s="30"/>
      <c r="AG3752" s="32"/>
      <c r="AH3752" s="30"/>
      <c r="AJ3752" s="30"/>
      <c r="AK3752" s="30"/>
      <c r="AL3752" s="30"/>
      <c r="AM3752" s="30"/>
      <c r="AN3752" s="30"/>
      <c r="AO3752" s="30"/>
      <c r="AP3752" s="30"/>
      <c r="AQ3752" s="30"/>
      <c r="AR3752" s="30"/>
      <c r="AS3752" s="30"/>
      <c r="AT3752" s="30"/>
      <c r="AU3752" s="121"/>
      <c r="AV3752" s="129"/>
      <c r="AW3752" s="129"/>
      <c r="AX3752" s="129"/>
    </row>
    <row r="3753" spans="1:50" x14ac:dyDescent="0.25">
      <c r="A3753" s="120"/>
      <c r="B3753" s="28"/>
      <c r="C3753" s="25"/>
      <c r="D3753" s="25"/>
      <c r="E3753" s="25"/>
      <c r="F3753" s="29"/>
      <c r="G3753" s="29"/>
      <c r="H3753" s="29"/>
      <c r="I3753" s="29"/>
      <c r="J3753" s="29"/>
      <c r="K3753" s="25"/>
      <c r="L3753" s="25"/>
      <c r="M3753" s="25"/>
      <c r="N3753" s="25"/>
      <c r="O3753" s="25"/>
      <c r="P3753" s="25"/>
      <c r="Q3753" s="28"/>
      <c r="R3753" s="29"/>
      <c r="S3753" s="27"/>
      <c r="T3753" s="27"/>
      <c r="U3753" s="28"/>
      <c r="V3753" s="26"/>
      <c r="W3753" s="26"/>
      <c r="X3753" s="26"/>
      <c r="Y3753" s="37"/>
      <c r="Z3753" s="37"/>
      <c r="AA3753" s="37"/>
      <c r="AB3753" s="30"/>
      <c r="AC3753" s="30"/>
      <c r="AD3753" s="31"/>
      <c r="AE3753" s="30"/>
      <c r="AF3753" s="30"/>
      <c r="AG3753" s="32"/>
      <c r="AH3753" s="30"/>
      <c r="AJ3753" s="30"/>
      <c r="AK3753" s="30"/>
      <c r="AL3753" s="30"/>
      <c r="AM3753" s="30"/>
      <c r="AN3753" s="30"/>
      <c r="AO3753" s="30"/>
      <c r="AP3753" s="30"/>
      <c r="AQ3753" s="30"/>
      <c r="AR3753" s="30"/>
      <c r="AS3753" s="30"/>
      <c r="AT3753" s="30"/>
      <c r="AU3753" s="121"/>
      <c r="AV3753" s="129"/>
      <c r="AW3753" s="129"/>
      <c r="AX3753" s="129"/>
    </row>
    <row r="3754" spans="1:50" x14ac:dyDescent="0.25">
      <c r="A3754" s="120"/>
      <c r="B3754" s="28"/>
      <c r="C3754" s="25"/>
      <c r="D3754" s="25"/>
      <c r="E3754" s="25"/>
      <c r="F3754" s="29"/>
      <c r="G3754" s="29"/>
      <c r="H3754" s="29"/>
      <c r="I3754" s="29"/>
      <c r="J3754" s="29"/>
      <c r="K3754" s="25"/>
      <c r="L3754" s="25"/>
      <c r="M3754" s="25"/>
      <c r="N3754" s="25"/>
      <c r="O3754" s="25"/>
      <c r="P3754" s="25"/>
      <c r="Q3754" s="28"/>
      <c r="R3754" s="29"/>
      <c r="S3754" s="27"/>
      <c r="T3754" s="27"/>
      <c r="U3754" s="28"/>
      <c r="V3754" s="26"/>
      <c r="W3754" s="26"/>
      <c r="X3754" s="26"/>
      <c r="Y3754" s="37"/>
      <c r="Z3754" s="37"/>
      <c r="AA3754" s="37"/>
      <c r="AB3754" s="30"/>
      <c r="AC3754" s="30"/>
      <c r="AD3754" s="31"/>
      <c r="AE3754" s="30"/>
      <c r="AF3754" s="30"/>
      <c r="AG3754" s="32"/>
      <c r="AH3754" s="30"/>
      <c r="AJ3754" s="30"/>
      <c r="AK3754" s="30"/>
      <c r="AL3754" s="30"/>
      <c r="AM3754" s="30"/>
      <c r="AN3754" s="30"/>
      <c r="AO3754" s="30"/>
      <c r="AP3754" s="30"/>
      <c r="AQ3754" s="30"/>
      <c r="AR3754" s="30"/>
      <c r="AS3754" s="30"/>
      <c r="AT3754" s="30"/>
      <c r="AU3754" s="121"/>
      <c r="AV3754" s="129"/>
      <c r="AW3754" s="129"/>
      <c r="AX3754" s="129"/>
    </row>
    <row r="3755" spans="1:50" x14ac:dyDescent="0.25">
      <c r="A3755" s="120"/>
      <c r="B3755" s="28"/>
      <c r="C3755" s="25"/>
      <c r="D3755" s="25"/>
      <c r="E3755" s="25"/>
      <c r="F3755" s="29"/>
      <c r="G3755" s="29"/>
      <c r="H3755" s="29"/>
      <c r="I3755" s="29"/>
      <c r="J3755" s="29"/>
      <c r="K3755" s="25"/>
      <c r="L3755" s="25"/>
      <c r="M3755" s="25"/>
      <c r="N3755" s="25"/>
      <c r="O3755" s="25"/>
      <c r="P3755" s="25"/>
      <c r="Q3755" s="28"/>
      <c r="R3755" s="29"/>
      <c r="S3755" s="27"/>
      <c r="T3755" s="27"/>
      <c r="U3755" s="28"/>
      <c r="V3755" s="26"/>
      <c r="W3755" s="26"/>
      <c r="X3755" s="26"/>
      <c r="Y3755" s="37"/>
      <c r="Z3755" s="37"/>
      <c r="AA3755" s="37"/>
      <c r="AB3755" s="30"/>
      <c r="AC3755" s="30"/>
      <c r="AD3755" s="31"/>
      <c r="AE3755" s="30"/>
      <c r="AF3755" s="30"/>
      <c r="AG3755" s="32"/>
      <c r="AH3755" s="30"/>
      <c r="AJ3755" s="30"/>
      <c r="AK3755" s="30"/>
      <c r="AL3755" s="30"/>
      <c r="AM3755" s="30"/>
      <c r="AN3755" s="30"/>
      <c r="AO3755" s="30"/>
      <c r="AP3755" s="30"/>
      <c r="AQ3755" s="30"/>
      <c r="AR3755" s="30"/>
      <c r="AS3755" s="30"/>
      <c r="AT3755" s="30"/>
      <c r="AU3755" s="121"/>
      <c r="AV3755" s="129"/>
      <c r="AW3755" s="129"/>
      <c r="AX3755" s="129"/>
    </row>
    <row r="3756" spans="1:50" x14ac:dyDescent="0.25">
      <c r="A3756" s="120"/>
      <c r="B3756" s="28"/>
      <c r="C3756" s="25"/>
      <c r="D3756" s="25"/>
      <c r="E3756" s="25"/>
      <c r="F3756" s="29"/>
      <c r="G3756" s="29"/>
      <c r="H3756" s="29"/>
      <c r="I3756" s="29"/>
      <c r="J3756" s="29"/>
      <c r="K3756" s="25"/>
      <c r="L3756" s="25"/>
      <c r="M3756" s="25"/>
      <c r="N3756" s="25"/>
      <c r="O3756" s="25"/>
      <c r="P3756" s="25"/>
      <c r="Q3756" s="28"/>
      <c r="R3756" s="29"/>
      <c r="S3756" s="27"/>
      <c r="T3756" s="27"/>
      <c r="U3756" s="28"/>
      <c r="V3756" s="26"/>
      <c r="W3756" s="26"/>
      <c r="X3756" s="26"/>
      <c r="Y3756" s="37"/>
      <c r="Z3756" s="37"/>
      <c r="AA3756" s="37"/>
      <c r="AB3756" s="30"/>
      <c r="AC3756" s="30"/>
      <c r="AD3756" s="31"/>
      <c r="AE3756" s="30"/>
      <c r="AF3756" s="30"/>
      <c r="AG3756" s="32"/>
      <c r="AH3756" s="30"/>
      <c r="AJ3756" s="30"/>
      <c r="AK3756" s="30"/>
      <c r="AL3756" s="30"/>
      <c r="AM3756" s="30"/>
      <c r="AN3756" s="30"/>
      <c r="AO3756" s="30"/>
      <c r="AP3756" s="30"/>
      <c r="AQ3756" s="30"/>
      <c r="AR3756" s="30"/>
      <c r="AS3756" s="30"/>
      <c r="AT3756" s="30"/>
      <c r="AU3756" s="121"/>
      <c r="AV3756" s="129"/>
      <c r="AW3756" s="129"/>
      <c r="AX3756" s="129"/>
    </row>
    <row r="3757" spans="1:50" x14ac:dyDescent="0.25">
      <c r="A3757" s="120"/>
      <c r="B3757" s="28"/>
      <c r="C3757" s="25"/>
      <c r="D3757" s="25"/>
      <c r="E3757" s="25"/>
      <c r="F3757" s="29"/>
      <c r="G3757" s="29"/>
      <c r="H3757" s="29"/>
      <c r="I3757" s="29"/>
      <c r="J3757" s="29"/>
      <c r="K3757" s="25"/>
      <c r="L3757" s="25"/>
      <c r="M3757" s="25"/>
      <c r="N3757" s="25"/>
      <c r="O3757" s="25"/>
      <c r="P3757" s="25"/>
      <c r="Q3757" s="28"/>
      <c r="R3757" s="29"/>
      <c r="S3757" s="27"/>
      <c r="T3757" s="27"/>
      <c r="U3757" s="28"/>
      <c r="V3757" s="26"/>
      <c r="W3757" s="26"/>
      <c r="X3757" s="26"/>
      <c r="Y3757" s="37"/>
      <c r="Z3757" s="37"/>
      <c r="AA3757" s="37"/>
      <c r="AB3757" s="30"/>
      <c r="AC3757" s="30"/>
      <c r="AD3757" s="31"/>
      <c r="AE3757" s="30"/>
      <c r="AF3757" s="30"/>
      <c r="AG3757" s="32"/>
      <c r="AH3757" s="30"/>
      <c r="AJ3757" s="30"/>
      <c r="AK3757" s="30"/>
      <c r="AL3757" s="30"/>
      <c r="AM3757" s="30"/>
      <c r="AN3757" s="30"/>
      <c r="AO3757" s="30"/>
      <c r="AP3757" s="30"/>
      <c r="AQ3757" s="30"/>
      <c r="AR3757" s="30"/>
      <c r="AS3757" s="30"/>
      <c r="AT3757" s="30"/>
      <c r="AU3757" s="121"/>
      <c r="AV3757" s="129"/>
      <c r="AW3757" s="129"/>
      <c r="AX3757" s="129"/>
    </row>
    <row r="3758" spans="1:50" x14ac:dyDescent="0.25">
      <c r="A3758" s="120"/>
      <c r="B3758" s="28"/>
      <c r="C3758" s="25"/>
      <c r="D3758" s="25"/>
      <c r="E3758" s="25"/>
      <c r="F3758" s="29"/>
      <c r="G3758" s="29"/>
      <c r="H3758" s="29"/>
      <c r="I3758" s="29"/>
      <c r="J3758" s="29"/>
      <c r="K3758" s="25"/>
      <c r="L3758" s="25"/>
      <c r="M3758" s="25"/>
      <c r="N3758" s="25"/>
      <c r="O3758" s="25"/>
      <c r="P3758" s="25"/>
      <c r="Q3758" s="28"/>
      <c r="R3758" s="29"/>
      <c r="S3758" s="27"/>
      <c r="T3758" s="27"/>
      <c r="U3758" s="28"/>
      <c r="V3758" s="26"/>
      <c r="W3758" s="26"/>
      <c r="X3758" s="26"/>
      <c r="Y3758" s="37"/>
      <c r="Z3758" s="37"/>
      <c r="AA3758" s="37"/>
      <c r="AB3758" s="30"/>
      <c r="AC3758" s="30"/>
      <c r="AD3758" s="31"/>
      <c r="AE3758" s="30"/>
      <c r="AF3758" s="30"/>
      <c r="AG3758" s="32"/>
      <c r="AH3758" s="30"/>
      <c r="AJ3758" s="30"/>
      <c r="AK3758" s="30"/>
      <c r="AL3758" s="30"/>
      <c r="AM3758" s="30"/>
      <c r="AN3758" s="30"/>
      <c r="AO3758" s="30"/>
      <c r="AP3758" s="30"/>
      <c r="AQ3758" s="30"/>
      <c r="AR3758" s="30"/>
      <c r="AS3758" s="30"/>
      <c r="AT3758" s="30"/>
      <c r="AU3758" s="121"/>
      <c r="AV3758" s="129"/>
      <c r="AW3758" s="129"/>
      <c r="AX3758" s="129"/>
    </row>
    <row r="3759" spans="1:50" x14ac:dyDescent="0.25">
      <c r="A3759" s="120"/>
      <c r="B3759" s="28"/>
      <c r="C3759" s="25"/>
      <c r="D3759" s="25"/>
      <c r="E3759" s="25"/>
      <c r="F3759" s="29"/>
      <c r="G3759" s="29"/>
      <c r="H3759" s="29"/>
      <c r="I3759" s="29"/>
      <c r="J3759" s="29"/>
      <c r="K3759" s="25"/>
      <c r="L3759" s="25"/>
      <c r="M3759" s="25"/>
      <c r="N3759" s="25"/>
      <c r="O3759" s="25"/>
      <c r="P3759" s="25"/>
      <c r="Q3759" s="28"/>
      <c r="R3759" s="29"/>
      <c r="S3759" s="27"/>
      <c r="T3759" s="27"/>
      <c r="U3759" s="28"/>
      <c r="V3759" s="26"/>
      <c r="W3759" s="26"/>
      <c r="X3759" s="26"/>
      <c r="Y3759" s="37"/>
      <c r="Z3759" s="37"/>
      <c r="AA3759" s="37"/>
      <c r="AB3759" s="30"/>
      <c r="AC3759" s="30"/>
      <c r="AD3759" s="31"/>
      <c r="AE3759" s="30"/>
      <c r="AF3759" s="30"/>
      <c r="AG3759" s="32"/>
      <c r="AH3759" s="30"/>
      <c r="AJ3759" s="30"/>
      <c r="AK3759" s="30"/>
      <c r="AL3759" s="30"/>
      <c r="AM3759" s="30"/>
      <c r="AN3759" s="30"/>
      <c r="AO3759" s="30"/>
      <c r="AP3759" s="30"/>
      <c r="AQ3759" s="30"/>
      <c r="AR3759" s="30"/>
      <c r="AS3759" s="30"/>
      <c r="AT3759" s="30"/>
      <c r="AU3759" s="121"/>
      <c r="AV3759" s="129"/>
      <c r="AW3759" s="129"/>
      <c r="AX3759" s="129"/>
    </row>
    <row r="3760" spans="1:50" x14ac:dyDescent="0.25">
      <c r="A3760" s="120"/>
      <c r="B3760" s="28"/>
      <c r="C3760" s="25"/>
      <c r="D3760" s="25"/>
      <c r="E3760" s="25"/>
      <c r="F3760" s="29"/>
      <c r="G3760" s="29"/>
      <c r="H3760" s="29"/>
      <c r="I3760" s="29"/>
      <c r="J3760" s="29"/>
      <c r="K3760" s="25"/>
      <c r="L3760" s="25"/>
      <c r="M3760" s="25"/>
      <c r="N3760" s="25"/>
      <c r="O3760" s="25"/>
      <c r="P3760" s="25"/>
      <c r="Q3760" s="28"/>
      <c r="R3760" s="29"/>
      <c r="S3760" s="27"/>
      <c r="T3760" s="27"/>
      <c r="U3760" s="28"/>
      <c r="V3760" s="26"/>
      <c r="W3760" s="26"/>
      <c r="X3760" s="26"/>
      <c r="Y3760" s="37"/>
      <c r="Z3760" s="37"/>
      <c r="AA3760" s="37"/>
      <c r="AB3760" s="30"/>
      <c r="AC3760" s="30"/>
      <c r="AD3760" s="31"/>
      <c r="AE3760" s="30"/>
      <c r="AF3760" s="30"/>
      <c r="AG3760" s="32"/>
      <c r="AH3760" s="30"/>
      <c r="AJ3760" s="30"/>
      <c r="AK3760" s="30"/>
      <c r="AL3760" s="30"/>
      <c r="AM3760" s="30"/>
      <c r="AN3760" s="30"/>
      <c r="AO3760" s="30"/>
      <c r="AP3760" s="30"/>
      <c r="AQ3760" s="30"/>
      <c r="AR3760" s="30"/>
      <c r="AS3760" s="30"/>
      <c r="AT3760" s="30"/>
      <c r="AU3760" s="121"/>
      <c r="AV3760" s="129"/>
      <c r="AW3760" s="129"/>
      <c r="AX3760" s="129"/>
    </row>
    <row r="3761" spans="1:50" x14ac:dyDescent="0.25">
      <c r="A3761" s="120"/>
      <c r="B3761" s="28"/>
      <c r="C3761" s="25"/>
      <c r="D3761" s="25"/>
      <c r="E3761" s="25"/>
      <c r="F3761" s="29"/>
      <c r="G3761" s="29"/>
      <c r="H3761" s="29"/>
      <c r="I3761" s="29"/>
      <c r="J3761" s="29"/>
      <c r="K3761" s="25"/>
      <c r="L3761" s="25"/>
      <c r="M3761" s="25"/>
      <c r="N3761" s="25"/>
      <c r="O3761" s="25"/>
      <c r="P3761" s="25"/>
      <c r="Q3761" s="28"/>
      <c r="R3761" s="29"/>
      <c r="S3761" s="27"/>
      <c r="T3761" s="27"/>
      <c r="U3761" s="28"/>
      <c r="V3761" s="26"/>
      <c r="W3761" s="26"/>
      <c r="X3761" s="26"/>
      <c r="Y3761" s="37"/>
      <c r="Z3761" s="37"/>
      <c r="AA3761" s="37"/>
      <c r="AB3761" s="30"/>
      <c r="AC3761" s="30"/>
      <c r="AD3761" s="31"/>
      <c r="AE3761" s="30"/>
      <c r="AF3761" s="30"/>
      <c r="AG3761" s="32"/>
      <c r="AH3761" s="30"/>
      <c r="AJ3761" s="30"/>
      <c r="AK3761" s="30"/>
      <c r="AL3761" s="30"/>
      <c r="AM3761" s="30"/>
      <c r="AN3761" s="30"/>
      <c r="AO3761" s="30"/>
      <c r="AP3761" s="30"/>
      <c r="AQ3761" s="30"/>
      <c r="AR3761" s="30"/>
      <c r="AS3761" s="30"/>
      <c r="AT3761" s="30"/>
      <c r="AU3761" s="121"/>
      <c r="AV3761" s="129"/>
      <c r="AW3761" s="129"/>
      <c r="AX3761" s="129"/>
    </row>
    <row r="3762" spans="1:50" x14ac:dyDescent="0.25">
      <c r="A3762" s="120"/>
      <c r="B3762" s="28"/>
      <c r="C3762" s="25"/>
      <c r="D3762" s="25"/>
      <c r="E3762" s="25"/>
      <c r="F3762" s="29"/>
      <c r="G3762" s="29"/>
      <c r="H3762" s="29"/>
      <c r="I3762" s="29"/>
      <c r="J3762" s="29"/>
      <c r="K3762" s="25"/>
      <c r="L3762" s="25"/>
      <c r="M3762" s="25"/>
      <c r="N3762" s="25"/>
      <c r="O3762" s="25"/>
      <c r="P3762" s="25"/>
      <c r="Q3762" s="28"/>
      <c r="R3762" s="29"/>
      <c r="S3762" s="27"/>
      <c r="T3762" s="27"/>
      <c r="U3762" s="28"/>
      <c r="V3762" s="26"/>
      <c r="W3762" s="26"/>
      <c r="X3762" s="26"/>
      <c r="Y3762" s="37"/>
      <c r="Z3762" s="37"/>
      <c r="AA3762" s="37"/>
      <c r="AB3762" s="30"/>
      <c r="AC3762" s="30"/>
      <c r="AD3762" s="31"/>
      <c r="AE3762" s="30"/>
      <c r="AF3762" s="30"/>
      <c r="AG3762" s="32"/>
      <c r="AH3762" s="30"/>
      <c r="AJ3762" s="30"/>
      <c r="AK3762" s="30"/>
      <c r="AL3762" s="30"/>
      <c r="AM3762" s="30"/>
      <c r="AN3762" s="30"/>
      <c r="AO3762" s="30"/>
      <c r="AP3762" s="30"/>
      <c r="AQ3762" s="30"/>
      <c r="AR3762" s="30"/>
      <c r="AS3762" s="30"/>
      <c r="AT3762" s="30"/>
      <c r="AU3762" s="121"/>
      <c r="AV3762" s="129"/>
      <c r="AW3762" s="129"/>
      <c r="AX3762" s="129"/>
    </row>
    <row r="3763" spans="1:50" x14ac:dyDescent="0.25">
      <c r="A3763" s="120"/>
      <c r="B3763" s="28"/>
      <c r="C3763" s="25"/>
      <c r="D3763" s="25"/>
      <c r="E3763" s="25"/>
      <c r="F3763" s="29"/>
      <c r="G3763" s="29"/>
      <c r="H3763" s="29"/>
      <c r="I3763" s="29"/>
      <c r="J3763" s="29"/>
      <c r="K3763" s="25"/>
      <c r="L3763" s="25"/>
      <c r="M3763" s="25"/>
      <c r="N3763" s="25"/>
      <c r="O3763" s="25"/>
      <c r="P3763" s="25"/>
      <c r="Q3763" s="28"/>
      <c r="R3763" s="29"/>
      <c r="S3763" s="27"/>
      <c r="T3763" s="27"/>
      <c r="U3763" s="28"/>
      <c r="V3763" s="26"/>
      <c r="W3763" s="26"/>
      <c r="X3763" s="26"/>
      <c r="Y3763" s="37"/>
      <c r="Z3763" s="37"/>
      <c r="AA3763" s="37"/>
      <c r="AB3763" s="30"/>
      <c r="AC3763" s="30"/>
      <c r="AD3763" s="31"/>
      <c r="AE3763" s="30"/>
      <c r="AF3763" s="30"/>
      <c r="AG3763" s="32"/>
      <c r="AH3763" s="30"/>
      <c r="AJ3763" s="30"/>
      <c r="AK3763" s="30"/>
      <c r="AL3763" s="30"/>
      <c r="AM3763" s="30"/>
      <c r="AN3763" s="30"/>
      <c r="AO3763" s="30"/>
      <c r="AP3763" s="30"/>
      <c r="AQ3763" s="30"/>
      <c r="AR3763" s="30"/>
      <c r="AS3763" s="30"/>
      <c r="AT3763" s="30"/>
      <c r="AU3763" s="121"/>
      <c r="AV3763" s="129"/>
      <c r="AW3763" s="129"/>
      <c r="AX3763" s="129"/>
    </row>
    <row r="3764" spans="1:50" x14ac:dyDescent="0.25">
      <c r="A3764" s="120"/>
      <c r="B3764" s="28"/>
      <c r="C3764" s="25"/>
      <c r="D3764" s="25"/>
      <c r="E3764" s="25"/>
      <c r="F3764" s="29"/>
      <c r="G3764" s="29"/>
      <c r="H3764" s="29"/>
      <c r="I3764" s="29"/>
      <c r="J3764" s="29"/>
      <c r="K3764" s="25"/>
      <c r="L3764" s="25"/>
      <c r="M3764" s="25"/>
      <c r="N3764" s="25"/>
      <c r="O3764" s="25"/>
      <c r="P3764" s="25"/>
      <c r="Q3764" s="28"/>
      <c r="R3764" s="29"/>
      <c r="S3764" s="27"/>
      <c r="T3764" s="27"/>
      <c r="U3764" s="28"/>
      <c r="V3764" s="26"/>
      <c r="W3764" s="26"/>
      <c r="X3764" s="26"/>
      <c r="Y3764" s="37"/>
      <c r="Z3764" s="37"/>
      <c r="AA3764" s="37"/>
      <c r="AB3764" s="30"/>
      <c r="AC3764" s="30"/>
      <c r="AD3764" s="31"/>
      <c r="AE3764" s="30"/>
      <c r="AF3764" s="30"/>
      <c r="AG3764" s="32"/>
      <c r="AH3764" s="30"/>
      <c r="AJ3764" s="30"/>
      <c r="AK3764" s="30"/>
      <c r="AL3764" s="30"/>
      <c r="AM3764" s="30"/>
      <c r="AN3764" s="30"/>
      <c r="AO3764" s="30"/>
      <c r="AP3764" s="30"/>
      <c r="AQ3764" s="30"/>
      <c r="AR3764" s="30"/>
      <c r="AS3764" s="30"/>
      <c r="AT3764" s="30"/>
      <c r="AU3764" s="121"/>
      <c r="AV3764" s="129"/>
      <c r="AW3764" s="129"/>
      <c r="AX3764" s="129"/>
    </row>
    <row r="3765" spans="1:50" x14ac:dyDescent="0.25">
      <c r="A3765" s="120"/>
      <c r="B3765" s="28"/>
      <c r="C3765" s="25"/>
      <c r="D3765" s="25"/>
      <c r="E3765" s="25"/>
      <c r="F3765" s="29"/>
      <c r="G3765" s="29"/>
      <c r="H3765" s="29"/>
      <c r="I3765" s="29"/>
      <c r="J3765" s="29"/>
      <c r="K3765" s="25"/>
      <c r="L3765" s="25"/>
      <c r="M3765" s="25"/>
      <c r="N3765" s="25"/>
      <c r="O3765" s="25"/>
      <c r="P3765" s="25"/>
      <c r="Q3765" s="28"/>
      <c r="R3765" s="29"/>
      <c r="S3765" s="27"/>
      <c r="T3765" s="27"/>
      <c r="U3765" s="28"/>
      <c r="V3765" s="26"/>
      <c r="W3765" s="26"/>
      <c r="X3765" s="26"/>
      <c r="Y3765" s="37"/>
      <c r="Z3765" s="37"/>
      <c r="AA3765" s="37"/>
      <c r="AB3765" s="30"/>
      <c r="AC3765" s="30"/>
      <c r="AD3765" s="31"/>
      <c r="AE3765" s="30"/>
      <c r="AF3765" s="30"/>
      <c r="AG3765" s="32"/>
      <c r="AH3765" s="30"/>
      <c r="AJ3765" s="30"/>
      <c r="AK3765" s="30"/>
      <c r="AL3765" s="30"/>
      <c r="AM3765" s="30"/>
      <c r="AN3765" s="30"/>
      <c r="AO3765" s="30"/>
      <c r="AP3765" s="30"/>
      <c r="AQ3765" s="30"/>
      <c r="AR3765" s="30"/>
      <c r="AS3765" s="30"/>
      <c r="AT3765" s="30"/>
      <c r="AU3765" s="121"/>
      <c r="AV3765" s="129"/>
      <c r="AW3765" s="129"/>
      <c r="AX3765" s="129"/>
    </row>
    <row r="3766" spans="1:50" x14ac:dyDescent="0.25">
      <c r="A3766" s="120"/>
      <c r="B3766" s="28"/>
      <c r="C3766" s="25"/>
      <c r="D3766" s="25"/>
      <c r="E3766" s="25"/>
      <c r="F3766" s="29"/>
      <c r="G3766" s="29"/>
      <c r="H3766" s="29"/>
      <c r="I3766" s="29"/>
      <c r="J3766" s="29"/>
      <c r="K3766" s="25"/>
      <c r="L3766" s="25"/>
      <c r="M3766" s="25"/>
      <c r="N3766" s="25"/>
      <c r="O3766" s="25"/>
      <c r="P3766" s="25"/>
      <c r="Q3766" s="28"/>
      <c r="R3766" s="29"/>
      <c r="S3766" s="27"/>
      <c r="T3766" s="27"/>
      <c r="U3766" s="28"/>
      <c r="V3766" s="26"/>
      <c r="W3766" s="26"/>
      <c r="X3766" s="26"/>
      <c r="Y3766" s="37"/>
      <c r="Z3766" s="37"/>
      <c r="AA3766" s="37"/>
      <c r="AB3766" s="30"/>
      <c r="AC3766" s="30"/>
      <c r="AD3766" s="31"/>
      <c r="AE3766" s="30"/>
      <c r="AF3766" s="30"/>
      <c r="AG3766" s="32"/>
      <c r="AH3766" s="30"/>
      <c r="AJ3766" s="30"/>
      <c r="AK3766" s="30"/>
      <c r="AL3766" s="30"/>
      <c r="AM3766" s="30"/>
      <c r="AN3766" s="30"/>
      <c r="AO3766" s="30"/>
      <c r="AP3766" s="30"/>
      <c r="AQ3766" s="30"/>
      <c r="AR3766" s="30"/>
      <c r="AS3766" s="30"/>
      <c r="AT3766" s="30"/>
      <c r="AU3766" s="121"/>
      <c r="AV3766" s="129"/>
      <c r="AW3766" s="129"/>
      <c r="AX3766" s="129"/>
    </row>
    <row r="3767" spans="1:50" x14ac:dyDescent="0.25">
      <c r="A3767" s="120"/>
      <c r="B3767" s="28"/>
      <c r="C3767" s="25"/>
      <c r="D3767" s="25"/>
      <c r="E3767" s="25"/>
      <c r="F3767" s="29"/>
      <c r="G3767" s="29"/>
      <c r="H3767" s="29"/>
      <c r="I3767" s="29"/>
      <c r="J3767" s="29"/>
      <c r="K3767" s="25"/>
      <c r="L3767" s="25"/>
      <c r="M3767" s="25"/>
      <c r="N3767" s="25"/>
      <c r="O3767" s="25"/>
      <c r="P3767" s="25"/>
      <c r="Q3767" s="28"/>
      <c r="R3767" s="29"/>
      <c r="S3767" s="27"/>
      <c r="T3767" s="27"/>
      <c r="U3767" s="28"/>
      <c r="V3767" s="26"/>
      <c r="W3767" s="26"/>
      <c r="X3767" s="26"/>
      <c r="Y3767" s="37"/>
      <c r="Z3767" s="37"/>
      <c r="AA3767" s="37"/>
      <c r="AB3767" s="30"/>
      <c r="AC3767" s="30"/>
      <c r="AD3767" s="31"/>
      <c r="AE3767" s="30"/>
      <c r="AF3767" s="30"/>
      <c r="AG3767" s="32"/>
      <c r="AH3767" s="30"/>
      <c r="AJ3767" s="30"/>
      <c r="AK3767" s="30"/>
      <c r="AL3767" s="30"/>
      <c r="AM3767" s="30"/>
      <c r="AN3767" s="30"/>
      <c r="AO3767" s="30"/>
      <c r="AP3767" s="30"/>
      <c r="AQ3767" s="30"/>
      <c r="AR3767" s="30"/>
      <c r="AS3767" s="30"/>
      <c r="AT3767" s="30"/>
      <c r="AU3767" s="121"/>
      <c r="AV3767" s="129"/>
      <c r="AW3767" s="129"/>
      <c r="AX3767" s="129"/>
    </row>
    <row r="3768" spans="1:50" x14ac:dyDescent="0.25">
      <c r="A3768" s="120"/>
      <c r="B3768" s="28"/>
      <c r="C3768" s="25"/>
      <c r="D3768" s="25"/>
      <c r="E3768" s="25"/>
      <c r="F3768" s="29"/>
      <c r="G3768" s="29"/>
      <c r="H3768" s="29"/>
      <c r="I3768" s="29"/>
      <c r="J3768" s="29"/>
      <c r="K3768" s="25"/>
      <c r="L3768" s="25"/>
      <c r="M3768" s="25"/>
      <c r="N3768" s="25"/>
      <c r="O3768" s="25"/>
      <c r="P3768" s="25"/>
      <c r="Q3768" s="28"/>
      <c r="R3768" s="29"/>
      <c r="S3768" s="27"/>
      <c r="T3768" s="27"/>
      <c r="U3768" s="28"/>
      <c r="V3768" s="26"/>
      <c r="W3768" s="26"/>
      <c r="X3768" s="26"/>
      <c r="Y3768" s="37"/>
      <c r="Z3768" s="37"/>
      <c r="AA3768" s="37"/>
      <c r="AB3768" s="30"/>
      <c r="AC3768" s="30"/>
      <c r="AD3768" s="31"/>
      <c r="AE3768" s="30"/>
      <c r="AF3768" s="30"/>
      <c r="AG3768" s="32"/>
      <c r="AH3768" s="30"/>
      <c r="AJ3768" s="30"/>
      <c r="AK3768" s="30"/>
      <c r="AL3768" s="30"/>
      <c r="AM3768" s="30"/>
      <c r="AN3768" s="30"/>
      <c r="AO3768" s="30"/>
      <c r="AP3768" s="30"/>
      <c r="AQ3768" s="30"/>
      <c r="AR3768" s="30"/>
      <c r="AS3768" s="30"/>
      <c r="AT3768" s="30"/>
      <c r="AU3768" s="121"/>
      <c r="AV3768" s="129"/>
      <c r="AW3768" s="129"/>
      <c r="AX3768" s="129"/>
    </row>
    <row r="3769" spans="1:50" x14ac:dyDescent="0.25">
      <c r="A3769" s="120"/>
      <c r="B3769" s="28"/>
      <c r="C3769" s="25"/>
      <c r="D3769" s="25"/>
      <c r="E3769" s="25"/>
      <c r="F3769" s="29"/>
      <c r="G3769" s="29"/>
      <c r="H3769" s="29"/>
      <c r="I3769" s="29"/>
      <c r="J3769" s="29"/>
      <c r="K3769" s="25"/>
      <c r="L3769" s="25"/>
      <c r="M3769" s="25"/>
      <c r="N3769" s="25"/>
      <c r="O3769" s="25"/>
      <c r="P3769" s="25"/>
      <c r="Q3769" s="28"/>
      <c r="R3769" s="29"/>
      <c r="S3769" s="27"/>
      <c r="T3769" s="27"/>
      <c r="U3769" s="28"/>
      <c r="V3769" s="26"/>
      <c r="W3769" s="26"/>
      <c r="X3769" s="26"/>
      <c r="Y3769" s="37"/>
      <c r="Z3769" s="37"/>
      <c r="AA3769" s="37"/>
      <c r="AB3769" s="30"/>
      <c r="AC3769" s="30"/>
      <c r="AD3769" s="31"/>
      <c r="AE3769" s="30"/>
      <c r="AF3769" s="30"/>
      <c r="AG3769" s="32"/>
      <c r="AH3769" s="30"/>
      <c r="AJ3769" s="30"/>
      <c r="AK3769" s="30"/>
      <c r="AL3769" s="30"/>
      <c r="AM3769" s="30"/>
      <c r="AN3769" s="30"/>
      <c r="AO3769" s="30"/>
      <c r="AP3769" s="30"/>
      <c r="AQ3769" s="30"/>
      <c r="AR3769" s="30"/>
      <c r="AS3769" s="30"/>
      <c r="AT3769" s="30"/>
      <c r="AU3769" s="121"/>
      <c r="AV3769" s="129"/>
      <c r="AW3769" s="129"/>
      <c r="AX3769" s="129"/>
    </row>
    <row r="3770" spans="1:50" x14ac:dyDescent="0.25">
      <c r="A3770" s="120"/>
      <c r="B3770" s="28"/>
      <c r="C3770" s="25"/>
      <c r="D3770" s="25"/>
      <c r="E3770" s="25"/>
      <c r="F3770" s="29"/>
      <c r="G3770" s="29"/>
      <c r="H3770" s="29"/>
      <c r="I3770" s="29"/>
      <c r="J3770" s="29"/>
      <c r="K3770" s="25"/>
      <c r="L3770" s="25"/>
      <c r="M3770" s="25"/>
      <c r="N3770" s="25"/>
      <c r="O3770" s="25"/>
      <c r="P3770" s="25"/>
      <c r="Q3770" s="28"/>
      <c r="R3770" s="29"/>
      <c r="S3770" s="27"/>
      <c r="T3770" s="27"/>
      <c r="U3770" s="28"/>
      <c r="V3770" s="26"/>
      <c r="W3770" s="26"/>
      <c r="X3770" s="26"/>
      <c r="Y3770" s="37"/>
      <c r="Z3770" s="37"/>
      <c r="AA3770" s="37"/>
      <c r="AB3770" s="30"/>
      <c r="AC3770" s="30"/>
      <c r="AD3770" s="31"/>
      <c r="AE3770" s="30"/>
      <c r="AF3770" s="30"/>
      <c r="AG3770" s="32"/>
      <c r="AH3770" s="30"/>
      <c r="AJ3770" s="30"/>
      <c r="AK3770" s="30"/>
      <c r="AL3770" s="30"/>
      <c r="AM3770" s="30"/>
      <c r="AN3770" s="30"/>
      <c r="AO3770" s="30"/>
      <c r="AP3770" s="30"/>
      <c r="AQ3770" s="30"/>
      <c r="AR3770" s="30"/>
      <c r="AS3770" s="30"/>
      <c r="AT3770" s="30"/>
      <c r="AU3770" s="121"/>
      <c r="AV3770" s="129"/>
      <c r="AW3770" s="129"/>
      <c r="AX3770" s="129"/>
    </row>
    <row r="3771" spans="1:50" x14ac:dyDescent="0.25">
      <c r="A3771" s="120"/>
      <c r="B3771" s="28"/>
      <c r="C3771" s="25"/>
      <c r="D3771" s="25"/>
      <c r="E3771" s="25"/>
      <c r="F3771" s="29"/>
      <c r="G3771" s="29"/>
      <c r="H3771" s="29"/>
      <c r="I3771" s="29"/>
      <c r="J3771" s="29"/>
      <c r="K3771" s="25"/>
      <c r="L3771" s="25"/>
      <c r="M3771" s="25"/>
      <c r="N3771" s="25"/>
      <c r="O3771" s="25"/>
      <c r="P3771" s="25"/>
      <c r="Q3771" s="28"/>
      <c r="R3771" s="29"/>
      <c r="S3771" s="27"/>
      <c r="T3771" s="27"/>
      <c r="U3771" s="28"/>
      <c r="V3771" s="26"/>
      <c r="W3771" s="26"/>
      <c r="X3771" s="26"/>
      <c r="Y3771" s="37"/>
      <c r="Z3771" s="37"/>
      <c r="AA3771" s="37"/>
      <c r="AB3771" s="30"/>
      <c r="AC3771" s="30"/>
      <c r="AD3771" s="31"/>
      <c r="AE3771" s="30"/>
      <c r="AF3771" s="30"/>
      <c r="AG3771" s="32"/>
      <c r="AH3771" s="30"/>
      <c r="AJ3771" s="30"/>
      <c r="AK3771" s="30"/>
      <c r="AL3771" s="30"/>
      <c r="AM3771" s="30"/>
      <c r="AN3771" s="30"/>
      <c r="AO3771" s="30"/>
      <c r="AP3771" s="30"/>
      <c r="AQ3771" s="30"/>
      <c r="AR3771" s="30"/>
      <c r="AS3771" s="30"/>
      <c r="AT3771" s="30"/>
      <c r="AU3771" s="121"/>
      <c r="AV3771" s="129"/>
      <c r="AW3771" s="129"/>
      <c r="AX3771" s="129"/>
    </row>
    <row r="3772" spans="1:50" x14ac:dyDescent="0.25">
      <c r="A3772" s="120"/>
      <c r="B3772" s="28"/>
      <c r="C3772" s="25"/>
      <c r="D3772" s="25"/>
      <c r="E3772" s="25"/>
      <c r="F3772" s="29"/>
      <c r="G3772" s="29"/>
      <c r="H3772" s="29"/>
      <c r="I3772" s="29"/>
      <c r="J3772" s="29"/>
      <c r="K3772" s="25"/>
      <c r="L3772" s="25"/>
      <c r="M3772" s="25"/>
      <c r="N3772" s="25"/>
      <c r="O3772" s="25"/>
      <c r="P3772" s="25"/>
      <c r="Q3772" s="28"/>
      <c r="R3772" s="29"/>
      <c r="S3772" s="27"/>
      <c r="T3772" s="27"/>
      <c r="U3772" s="28"/>
      <c r="V3772" s="26"/>
      <c r="W3772" s="26"/>
      <c r="X3772" s="26"/>
      <c r="Y3772" s="37"/>
      <c r="Z3772" s="37"/>
      <c r="AA3772" s="37"/>
      <c r="AB3772" s="30"/>
      <c r="AC3772" s="30"/>
      <c r="AD3772" s="31"/>
      <c r="AE3772" s="30"/>
      <c r="AF3772" s="30"/>
      <c r="AG3772" s="32"/>
      <c r="AH3772" s="30"/>
      <c r="AJ3772" s="30"/>
      <c r="AK3772" s="30"/>
      <c r="AL3772" s="30"/>
      <c r="AM3772" s="30"/>
      <c r="AN3772" s="30"/>
      <c r="AO3772" s="30"/>
      <c r="AP3772" s="30"/>
      <c r="AQ3772" s="30"/>
      <c r="AR3772" s="30"/>
      <c r="AS3772" s="30"/>
      <c r="AT3772" s="30"/>
      <c r="AU3772" s="121"/>
      <c r="AV3772" s="129"/>
      <c r="AW3772" s="129"/>
      <c r="AX3772" s="129"/>
    </row>
    <row r="3773" spans="1:50" x14ac:dyDescent="0.25">
      <c r="A3773" s="120"/>
      <c r="B3773" s="28"/>
      <c r="C3773" s="25"/>
      <c r="D3773" s="25"/>
      <c r="E3773" s="25"/>
      <c r="F3773" s="29"/>
      <c r="G3773" s="29"/>
      <c r="H3773" s="29"/>
      <c r="I3773" s="29"/>
      <c r="J3773" s="29"/>
      <c r="K3773" s="25"/>
      <c r="L3773" s="25"/>
      <c r="M3773" s="25"/>
      <c r="N3773" s="25"/>
      <c r="O3773" s="25"/>
      <c r="P3773" s="25"/>
      <c r="Q3773" s="28"/>
      <c r="R3773" s="29"/>
      <c r="S3773" s="27"/>
      <c r="T3773" s="27"/>
      <c r="U3773" s="28"/>
      <c r="V3773" s="26"/>
      <c r="W3773" s="26"/>
      <c r="X3773" s="26"/>
      <c r="Y3773" s="37"/>
      <c r="Z3773" s="37"/>
      <c r="AA3773" s="37"/>
      <c r="AB3773" s="30"/>
      <c r="AC3773" s="30"/>
      <c r="AD3773" s="31"/>
      <c r="AE3773" s="30"/>
      <c r="AF3773" s="30"/>
      <c r="AG3773" s="32"/>
      <c r="AH3773" s="30"/>
      <c r="AJ3773" s="30"/>
      <c r="AK3773" s="30"/>
      <c r="AL3773" s="30"/>
      <c r="AM3773" s="30"/>
      <c r="AN3773" s="30"/>
      <c r="AO3773" s="30"/>
      <c r="AP3773" s="30"/>
      <c r="AQ3773" s="30"/>
      <c r="AR3773" s="30"/>
      <c r="AS3773" s="30"/>
      <c r="AT3773" s="30"/>
      <c r="AU3773" s="121"/>
      <c r="AV3773" s="129"/>
      <c r="AW3773" s="129"/>
      <c r="AX3773" s="129"/>
    </row>
    <row r="3774" spans="1:50" x14ac:dyDescent="0.25">
      <c r="A3774" s="120"/>
      <c r="B3774" s="28"/>
      <c r="C3774" s="25"/>
      <c r="D3774" s="25"/>
      <c r="E3774" s="25"/>
      <c r="F3774" s="29"/>
      <c r="G3774" s="29"/>
      <c r="H3774" s="29"/>
      <c r="I3774" s="29"/>
      <c r="J3774" s="29"/>
      <c r="K3774" s="25"/>
      <c r="L3774" s="25"/>
      <c r="M3774" s="25"/>
      <c r="N3774" s="25"/>
      <c r="O3774" s="25"/>
      <c r="P3774" s="25"/>
      <c r="Q3774" s="28"/>
      <c r="R3774" s="29"/>
      <c r="S3774" s="27"/>
      <c r="T3774" s="27"/>
      <c r="U3774" s="28"/>
      <c r="V3774" s="26"/>
      <c r="W3774" s="26"/>
      <c r="X3774" s="26"/>
      <c r="Y3774" s="37"/>
      <c r="Z3774" s="37"/>
      <c r="AA3774" s="37"/>
      <c r="AB3774" s="30"/>
      <c r="AC3774" s="30"/>
      <c r="AD3774" s="31"/>
      <c r="AE3774" s="30"/>
      <c r="AF3774" s="30"/>
      <c r="AG3774" s="32"/>
      <c r="AH3774" s="30"/>
      <c r="AJ3774" s="30"/>
      <c r="AK3774" s="30"/>
      <c r="AL3774" s="30"/>
      <c r="AM3774" s="30"/>
      <c r="AN3774" s="30"/>
      <c r="AO3774" s="30"/>
      <c r="AP3774" s="30"/>
      <c r="AQ3774" s="30"/>
      <c r="AR3774" s="30"/>
      <c r="AS3774" s="30"/>
      <c r="AT3774" s="30"/>
      <c r="AU3774" s="121"/>
      <c r="AV3774" s="129"/>
      <c r="AW3774" s="129"/>
      <c r="AX3774" s="129"/>
    </row>
    <row r="3775" spans="1:50" x14ac:dyDescent="0.25">
      <c r="A3775" s="120"/>
      <c r="B3775" s="28"/>
      <c r="C3775" s="25"/>
      <c r="D3775" s="25"/>
      <c r="E3775" s="25"/>
      <c r="F3775" s="29"/>
      <c r="G3775" s="29"/>
      <c r="H3775" s="29"/>
      <c r="I3775" s="29"/>
      <c r="J3775" s="29"/>
      <c r="K3775" s="25"/>
      <c r="L3775" s="25"/>
      <c r="M3775" s="25"/>
      <c r="N3775" s="25"/>
      <c r="O3775" s="25"/>
      <c r="P3775" s="25"/>
      <c r="Q3775" s="28"/>
      <c r="R3775" s="29"/>
      <c r="S3775" s="27"/>
      <c r="T3775" s="27"/>
      <c r="U3775" s="28"/>
      <c r="V3775" s="26"/>
      <c r="W3775" s="26"/>
      <c r="X3775" s="26"/>
      <c r="Y3775" s="37"/>
      <c r="Z3775" s="37"/>
      <c r="AA3775" s="37"/>
      <c r="AB3775" s="30"/>
      <c r="AC3775" s="30"/>
      <c r="AD3775" s="31"/>
      <c r="AE3775" s="30"/>
      <c r="AF3775" s="30"/>
      <c r="AG3775" s="32"/>
      <c r="AH3775" s="30"/>
      <c r="AJ3775" s="30"/>
      <c r="AK3775" s="30"/>
      <c r="AL3775" s="30"/>
      <c r="AM3775" s="30"/>
      <c r="AN3775" s="30"/>
      <c r="AO3775" s="30"/>
      <c r="AP3775" s="30"/>
      <c r="AQ3775" s="30"/>
      <c r="AR3775" s="30"/>
      <c r="AS3775" s="30"/>
      <c r="AT3775" s="30"/>
      <c r="AU3775" s="121"/>
      <c r="AV3775" s="129"/>
      <c r="AW3775" s="129"/>
      <c r="AX3775" s="129"/>
    </row>
    <row r="3776" spans="1:50" x14ac:dyDescent="0.25">
      <c r="A3776" s="120"/>
      <c r="B3776" s="28"/>
      <c r="C3776" s="25"/>
      <c r="D3776" s="25"/>
      <c r="E3776" s="25"/>
      <c r="F3776" s="29"/>
      <c r="G3776" s="29"/>
      <c r="H3776" s="29"/>
      <c r="I3776" s="29"/>
      <c r="J3776" s="29"/>
      <c r="K3776" s="25"/>
      <c r="L3776" s="25"/>
      <c r="M3776" s="25"/>
      <c r="N3776" s="25"/>
      <c r="O3776" s="25"/>
      <c r="P3776" s="25"/>
      <c r="Q3776" s="28"/>
      <c r="R3776" s="29"/>
      <c r="S3776" s="27"/>
      <c r="T3776" s="27"/>
      <c r="U3776" s="28"/>
      <c r="V3776" s="26"/>
      <c r="W3776" s="26"/>
      <c r="X3776" s="26"/>
      <c r="Y3776" s="37"/>
      <c r="Z3776" s="37"/>
      <c r="AA3776" s="37"/>
      <c r="AB3776" s="30"/>
      <c r="AC3776" s="30"/>
      <c r="AD3776" s="31"/>
      <c r="AE3776" s="30"/>
      <c r="AF3776" s="30"/>
      <c r="AG3776" s="32"/>
      <c r="AH3776" s="30"/>
      <c r="AJ3776" s="30"/>
      <c r="AK3776" s="30"/>
      <c r="AL3776" s="30"/>
      <c r="AM3776" s="30"/>
      <c r="AN3776" s="30"/>
      <c r="AO3776" s="30"/>
      <c r="AP3776" s="30"/>
      <c r="AQ3776" s="30"/>
      <c r="AR3776" s="30"/>
      <c r="AS3776" s="30"/>
      <c r="AT3776" s="30"/>
      <c r="AU3776" s="121"/>
      <c r="AV3776" s="129"/>
      <c r="AW3776" s="129"/>
      <c r="AX3776" s="129"/>
    </row>
    <row r="3777" spans="1:50" x14ac:dyDescent="0.25">
      <c r="A3777" s="120"/>
      <c r="B3777" s="28"/>
      <c r="C3777" s="25"/>
      <c r="D3777" s="25"/>
      <c r="E3777" s="25"/>
      <c r="F3777" s="29"/>
      <c r="G3777" s="29"/>
      <c r="H3777" s="29"/>
      <c r="I3777" s="29"/>
      <c r="J3777" s="29"/>
      <c r="K3777" s="25"/>
      <c r="L3777" s="25"/>
      <c r="M3777" s="25"/>
      <c r="N3777" s="25"/>
      <c r="O3777" s="25"/>
      <c r="P3777" s="25"/>
      <c r="Q3777" s="28"/>
      <c r="R3777" s="29"/>
      <c r="S3777" s="27"/>
      <c r="T3777" s="27"/>
      <c r="U3777" s="28"/>
      <c r="V3777" s="26"/>
      <c r="W3777" s="26"/>
      <c r="X3777" s="26"/>
      <c r="Y3777" s="37"/>
      <c r="Z3777" s="37"/>
      <c r="AA3777" s="37"/>
      <c r="AB3777" s="30"/>
      <c r="AC3777" s="30"/>
      <c r="AD3777" s="31"/>
      <c r="AE3777" s="30"/>
      <c r="AF3777" s="30"/>
      <c r="AG3777" s="32"/>
      <c r="AH3777" s="30"/>
      <c r="AJ3777" s="30"/>
      <c r="AK3777" s="30"/>
      <c r="AL3777" s="30"/>
      <c r="AM3777" s="30"/>
      <c r="AN3777" s="30"/>
      <c r="AO3777" s="30"/>
      <c r="AP3777" s="30"/>
      <c r="AQ3777" s="30"/>
      <c r="AR3777" s="30"/>
      <c r="AS3777" s="30"/>
      <c r="AT3777" s="30"/>
      <c r="AU3777" s="121"/>
      <c r="AV3777" s="129"/>
      <c r="AW3777" s="129"/>
      <c r="AX3777" s="129"/>
    </row>
    <row r="3778" spans="1:50" x14ac:dyDescent="0.25">
      <c r="A3778" s="120"/>
      <c r="B3778" s="28"/>
      <c r="C3778" s="25"/>
      <c r="D3778" s="25"/>
      <c r="E3778" s="25"/>
      <c r="F3778" s="29"/>
      <c r="G3778" s="29"/>
      <c r="H3778" s="29"/>
      <c r="I3778" s="29"/>
      <c r="J3778" s="29"/>
      <c r="K3778" s="25"/>
      <c r="L3778" s="25"/>
      <c r="M3778" s="25"/>
      <c r="N3778" s="25"/>
      <c r="O3778" s="25"/>
      <c r="P3778" s="25"/>
      <c r="Q3778" s="28"/>
      <c r="R3778" s="29"/>
      <c r="S3778" s="27"/>
      <c r="T3778" s="27"/>
      <c r="U3778" s="28"/>
      <c r="V3778" s="26"/>
      <c r="W3778" s="26"/>
      <c r="X3778" s="26"/>
      <c r="Y3778" s="37"/>
      <c r="Z3778" s="37"/>
      <c r="AA3778" s="37"/>
      <c r="AB3778" s="30"/>
      <c r="AC3778" s="30"/>
      <c r="AD3778" s="31"/>
      <c r="AE3778" s="30"/>
      <c r="AF3778" s="30"/>
      <c r="AG3778" s="32"/>
      <c r="AH3778" s="30"/>
      <c r="AJ3778" s="30"/>
      <c r="AK3778" s="30"/>
      <c r="AL3778" s="30"/>
      <c r="AM3778" s="30"/>
      <c r="AN3778" s="30"/>
      <c r="AO3778" s="30"/>
      <c r="AP3778" s="30"/>
      <c r="AQ3778" s="30"/>
      <c r="AR3778" s="30"/>
      <c r="AS3778" s="30"/>
      <c r="AT3778" s="30"/>
      <c r="AU3778" s="121"/>
      <c r="AV3778" s="129"/>
      <c r="AW3778" s="129"/>
      <c r="AX3778" s="129"/>
    </row>
    <row r="3779" spans="1:50" x14ac:dyDescent="0.25">
      <c r="A3779" s="120"/>
      <c r="B3779" s="28"/>
      <c r="C3779" s="25"/>
      <c r="D3779" s="25"/>
      <c r="E3779" s="25"/>
      <c r="F3779" s="29"/>
      <c r="G3779" s="29"/>
      <c r="H3779" s="29"/>
      <c r="I3779" s="29"/>
      <c r="J3779" s="29"/>
      <c r="K3779" s="25"/>
      <c r="L3779" s="25"/>
      <c r="M3779" s="25"/>
      <c r="N3779" s="25"/>
      <c r="O3779" s="25"/>
      <c r="P3779" s="25"/>
      <c r="Q3779" s="28"/>
      <c r="R3779" s="29"/>
      <c r="S3779" s="27"/>
      <c r="T3779" s="27"/>
      <c r="U3779" s="28"/>
      <c r="V3779" s="26"/>
      <c r="W3779" s="26"/>
      <c r="X3779" s="26"/>
      <c r="Y3779" s="37"/>
      <c r="Z3779" s="37"/>
      <c r="AA3779" s="37"/>
      <c r="AB3779" s="30"/>
      <c r="AC3779" s="30"/>
      <c r="AD3779" s="31"/>
      <c r="AE3779" s="30"/>
      <c r="AF3779" s="30"/>
      <c r="AG3779" s="32"/>
      <c r="AH3779" s="30"/>
      <c r="AJ3779" s="30"/>
      <c r="AK3779" s="30"/>
      <c r="AL3779" s="30"/>
      <c r="AM3779" s="30"/>
      <c r="AN3779" s="30"/>
      <c r="AO3779" s="30"/>
      <c r="AP3779" s="30"/>
      <c r="AQ3779" s="30"/>
      <c r="AR3779" s="30"/>
      <c r="AS3779" s="30"/>
      <c r="AT3779" s="30"/>
      <c r="AU3779" s="121"/>
      <c r="AV3779" s="129"/>
      <c r="AW3779" s="129"/>
      <c r="AX3779" s="129"/>
    </row>
    <row r="3780" spans="1:50" x14ac:dyDescent="0.25">
      <c r="A3780" s="120"/>
      <c r="B3780" s="28"/>
      <c r="C3780" s="25"/>
      <c r="D3780" s="25"/>
      <c r="E3780" s="25"/>
      <c r="F3780" s="29"/>
      <c r="G3780" s="29"/>
      <c r="H3780" s="29"/>
      <c r="I3780" s="29"/>
      <c r="J3780" s="29"/>
      <c r="K3780" s="25"/>
      <c r="L3780" s="25"/>
      <c r="M3780" s="25"/>
      <c r="N3780" s="25"/>
      <c r="O3780" s="25"/>
      <c r="P3780" s="25"/>
      <c r="Q3780" s="28"/>
      <c r="R3780" s="29"/>
      <c r="S3780" s="27"/>
      <c r="T3780" s="27"/>
      <c r="U3780" s="28"/>
      <c r="V3780" s="26"/>
      <c r="W3780" s="26"/>
      <c r="X3780" s="26"/>
      <c r="Y3780" s="37"/>
      <c r="Z3780" s="37"/>
      <c r="AA3780" s="37"/>
      <c r="AB3780" s="30"/>
      <c r="AC3780" s="30"/>
      <c r="AD3780" s="31"/>
      <c r="AE3780" s="30"/>
      <c r="AF3780" s="30"/>
      <c r="AG3780" s="32"/>
      <c r="AH3780" s="30"/>
      <c r="AJ3780" s="30"/>
      <c r="AK3780" s="30"/>
      <c r="AL3780" s="30"/>
      <c r="AM3780" s="30"/>
      <c r="AN3780" s="30"/>
      <c r="AO3780" s="30"/>
      <c r="AP3780" s="30"/>
      <c r="AQ3780" s="30"/>
      <c r="AR3780" s="30"/>
      <c r="AS3780" s="30"/>
      <c r="AT3780" s="30"/>
      <c r="AU3780" s="121"/>
      <c r="AV3780" s="129"/>
      <c r="AW3780" s="129"/>
      <c r="AX3780" s="129"/>
    </row>
    <row r="3781" spans="1:50" x14ac:dyDescent="0.25">
      <c r="A3781" s="120"/>
      <c r="B3781" s="28"/>
      <c r="C3781" s="25"/>
      <c r="D3781" s="25"/>
      <c r="E3781" s="25"/>
      <c r="F3781" s="29"/>
      <c r="G3781" s="29"/>
      <c r="H3781" s="29"/>
      <c r="I3781" s="29"/>
      <c r="J3781" s="29"/>
      <c r="K3781" s="25"/>
      <c r="L3781" s="25"/>
      <c r="M3781" s="25"/>
      <c r="N3781" s="25"/>
      <c r="O3781" s="25"/>
      <c r="P3781" s="25"/>
      <c r="Q3781" s="28"/>
      <c r="R3781" s="29"/>
      <c r="S3781" s="27"/>
      <c r="T3781" s="27"/>
      <c r="U3781" s="28"/>
      <c r="V3781" s="26"/>
      <c r="W3781" s="26"/>
      <c r="X3781" s="26"/>
      <c r="Y3781" s="37"/>
      <c r="Z3781" s="37"/>
      <c r="AA3781" s="37"/>
      <c r="AB3781" s="30"/>
      <c r="AC3781" s="30"/>
      <c r="AD3781" s="31"/>
      <c r="AE3781" s="30"/>
      <c r="AF3781" s="30"/>
      <c r="AG3781" s="32"/>
      <c r="AH3781" s="30"/>
      <c r="AJ3781" s="30"/>
      <c r="AK3781" s="30"/>
      <c r="AL3781" s="30"/>
      <c r="AM3781" s="30"/>
      <c r="AN3781" s="30"/>
      <c r="AO3781" s="30"/>
      <c r="AP3781" s="30"/>
      <c r="AQ3781" s="30"/>
      <c r="AR3781" s="30"/>
      <c r="AS3781" s="30"/>
      <c r="AT3781" s="30"/>
      <c r="AU3781" s="121"/>
      <c r="AV3781" s="129"/>
      <c r="AW3781" s="129"/>
      <c r="AX3781" s="129"/>
    </row>
    <row r="3782" spans="1:50" x14ac:dyDescent="0.25">
      <c r="A3782" s="120"/>
      <c r="B3782" s="28"/>
      <c r="C3782" s="25"/>
      <c r="D3782" s="25"/>
      <c r="E3782" s="25"/>
      <c r="F3782" s="29"/>
      <c r="G3782" s="29"/>
      <c r="H3782" s="29"/>
      <c r="I3782" s="29"/>
      <c r="J3782" s="29"/>
      <c r="K3782" s="25"/>
      <c r="L3782" s="25"/>
      <c r="M3782" s="25"/>
      <c r="N3782" s="25"/>
      <c r="O3782" s="25"/>
      <c r="P3782" s="25"/>
      <c r="Q3782" s="28"/>
      <c r="R3782" s="29"/>
      <c r="S3782" s="27"/>
      <c r="T3782" s="27"/>
      <c r="U3782" s="28"/>
      <c r="V3782" s="26"/>
      <c r="W3782" s="26"/>
      <c r="X3782" s="26"/>
      <c r="Y3782" s="37"/>
      <c r="Z3782" s="37"/>
      <c r="AA3782" s="37"/>
      <c r="AB3782" s="30"/>
      <c r="AC3782" s="30"/>
      <c r="AD3782" s="31"/>
      <c r="AE3782" s="30"/>
      <c r="AF3782" s="30"/>
      <c r="AG3782" s="32"/>
      <c r="AH3782" s="30"/>
      <c r="AJ3782" s="30"/>
      <c r="AK3782" s="30"/>
      <c r="AL3782" s="30"/>
      <c r="AM3782" s="30"/>
      <c r="AN3782" s="30"/>
      <c r="AO3782" s="30"/>
      <c r="AP3782" s="30"/>
      <c r="AQ3782" s="30"/>
      <c r="AR3782" s="30"/>
      <c r="AS3782" s="30"/>
      <c r="AT3782" s="30"/>
      <c r="AU3782" s="121"/>
      <c r="AV3782" s="129"/>
      <c r="AW3782" s="129"/>
      <c r="AX3782" s="129"/>
    </row>
    <row r="3783" spans="1:50" x14ac:dyDescent="0.25">
      <c r="A3783" s="120"/>
      <c r="B3783" s="28"/>
      <c r="C3783" s="25"/>
      <c r="D3783" s="25"/>
      <c r="E3783" s="25"/>
      <c r="F3783" s="29"/>
      <c r="G3783" s="29"/>
      <c r="H3783" s="29"/>
      <c r="I3783" s="29"/>
      <c r="J3783" s="29"/>
      <c r="K3783" s="25"/>
      <c r="L3783" s="25"/>
      <c r="M3783" s="25"/>
      <c r="N3783" s="25"/>
      <c r="O3783" s="25"/>
      <c r="P3783" s="25"/>
      <c r="Q3783" s="28"/>
      <c r="R3783" s="29"/>
      <c r="S3783" s="27"/>
      <c r="T3783" s="27"/>
      <c r="U3783" s="28"/>
      <c r="V3783" s="26"/>
      <c r="W3783" s="26"/>
      <c r="X3783" s="26"/>
      <c r="Y3783" s="37"/>
      <c r="Z3783" s="37"/>
      <c r="AA3783" s="37"/>
      <c r="AB3783" s="30"/>
      <c r="AC3783" s="30"/>
      <c r="AD3783" s="31"/>
      <c r="AE3783" s="30"/>
      <c r="AF3783" s="30"/>
      <c r="AG3783" s="32"/>
      <c r="AH3783" s="30"/>
      <c r="AJ3783" s="30"/>
      <c r="AK3783" s="30"/>
      <c r="AL3783" s="30"/>
      <c r="AM3783" s="30"/>
      <c r="AN3783" s="30"/>
      <c r="AO3783" s="30"/>
      <c r="AP3783" s="30"/>
      <c r="AQ3783" s="30"/>
      <c r="AR3783" s="30"/>
      <c r="AS3783" s="30"/>
      <c r="AT3783" s="30"/>
      <c r="AU3783" s="121"/>
      <c r="AV3783" s="129"/>
      <c r="AW3783" s="129"/>
      <c r="AX3783" s="129"/>
    </row>
    <row r="3784" spans="1:50" x14ac:dyDescent="0.25">
      <c r="A3784" s="120"/>
      <c r="B3784" s="28"/>
      <c r="C3784" s="25"/>
      <c r="D3784" s="25"/>
      <c r="E3784" s="25"/>
      <c r="F3784" s="29"/>
      <c r="G3784" s="29"/>
      <c r="H3784" s="29"/>
      <c r="I3784" s="29"/>
      <c r="J3784" s="29"/>
      <c r="K3784" s="25"/>
      <c r="L3784" s="25"/>
      <c r="M3784" s="25"/>
      <c r="N3784" s="25"/>
      <c r="O3784" s="25"/>
      <c r="P3784" s="25"/>
      <c r="Q3784" s="28"/>
      <c r="R3784" s="29"/>
      <c r="S3784" s="27"/>
      <c r="T3784" s="27"/>
      <c r="U3784" s="28"/>
      <c r="V3784" s="26"/>
      <c r="W3784" s="26"/>
      <c r="X3784" s="26"/>
      <c r="Y3784" s="37"/>
      <c r="Z3784" s="37"/>
      <c r="AA3784" s="37"/>
      <c r="AB3784" s="30"/>
      <c r="AC3784" s="30"/>
      <c r="AD3784" s="31"/>
      <c r="AE3784" s="30"/>
      <c r="AF3784" s="30"/>
      <c r="AG3784" s="32"/>
      <c r="AH3784" s="30"/>
      <c r="AJ3784" s="30"/>
      <c r="AK3784" s="30"/>
      <c r="AL3784" s="30"/>
      <c r="AM3784" s="30"/>
      <c r="AN3784" s="30"/>
      <c r="AO3784" s="30"/>
      <c r="AP3784" s="30"/>
      <c r="AQ3784" s="30"/>
      <c r="AR3784" s="30"/>
      <c r="AS3784" s="30"/>
      <c r="AT3784" s="30"/>
      <c r="AU3784" s="121"/>
      <c r="AV3784" s="129"/>
      <c r="AW3784" s="129"/>
      <c r="AX3784" s="129"/>
    </row>
    <row r="3785" spans="1:50" x14ac:dyDescent="0.25">
      <c r="A3785" s="120"/>
      <c r="B3785" s="28"/>
      <c r="C3785" s="25"/>
      <c r="D3785" s="25"/>
      <c r="E3785" s="25"/>
      <c r="F3785" s="29"/>
      <c r="G3785" s="29"/>
      <c r="H3785" s="29"/>
      <c r="I3785" s="29"/>
      <c r="J3785" s="29"/>
      <c r="K3785" s="25"/>
      <c r="L3785" s="25"/>
      <c r="M3785" s="25"/>
      <c r="N3785" s="25"/>
      <c r="O3785" s="25"/>
      <c r="P3785" s="25"/>
      <c r="Q3785" s="28"/>
      <c r="R3785" s="29"/>
      <c r="S3785" s="27"/>
      <c r="T3785" s="27"/>
      <c r="U3785" s="28"/>
      <c r="V3785" s="26"/>
      <c r="W3785" s="26"/>
      <c r="X3785" s="26"/>
      <c r="Y3785" s="37"/>
      <c r="Z3785" s="37"/>
      <c r="AA3785" s="37"/>
      <c r="AB3785" s="30"/>
      <c r="AC3785" s="30"/>
      <c r="AD3785" s="31"/>
      <c r="AE3785" s="30"/>
      <c r="AF3785" s="30"/>
      <c r="AG3785" s="32"/>
      <c r="AH3785" s="30"/>
      <c r="AJ3785" s="30"/>
      <c r="AK3785" s="30"/>
      <c r="AL3785" s="30"/>
      <c r="AM3785" s="30"/>
      <c r="AN3785" s="30"/>
      <c r="AO3785" s="30"/>
      <c r="AP3785" s="30"/>
      <c r="AQ3785" s="30"/>
      <c r="AR3785" s="30"/>
      <c r="AS3785" s="30"/>
      <c r="AT3785" s="30"/>
      <c r="AU3785" s="121"/>
      <c r="AV3785" s="129"/>
      <c r="AW3785" s="129"/>
      <c r="AX3785" s="129"/>
    </row>
    <row r="3786" spans="1:50" x14ac:dyDescent="0.25">
      <c r="A3786" s="120"/>
      <c r="B3786" s="28"/>
      <c r="C3786" s="25"/>
      <c r="D3786" s="25"/>
      <c r="E3786" s="25"/>
      <c r="F3786" s="29"/>
      <c r="G3786" s="29"/>
      <c r="H3786" s="29"/>
      <c r="I3786" s="29"/>
      <c r="J3786" s="29"/>
      <c r="K3786" s="25"/>
      <c r="L3786" s="25"/>
      <c r="M3786" s="25"/>
      <c r="N3786" s="25"/>
      <c r="O3786" s="25"/>
      <c r="P3786" s="25"/>
      <c r="Q3786" s="28"/>
      <c r="R3786" s="29"/>
      <c r="S3786" s="27"/>
      <c r="T3786" s="27"/>
      <c r="U3786" s="28"/>
      <c r="V3786" s="26"/>
      <c r="W3786" s="26"/>
      <c r="X3786" s="26"/>
      <c r="Y3786" s="37"/>
      <c r="Z3786" s="37"/>
      <c r="AA3786" s="37"/>
      <c r="AB3786" s="30"/>
      <c r="AC3786" s="30"/>
      <c r="AD3786" s="31"/>
      <c r="AE3786" s="30"/>
      <c r="AF3786" s="30"/>
      <c r="AG3786" s="32"/>
      <c r="AH3786" s="30"/>
      <c r="AJ3786" s="30"/>
      <c r="AK3786" s="30"/>
      <c r="AL3786" s="30"/>
      <c r="AM3786" s="30"/>
      <c r="AN3786" s="30"/>
      <c r="AO3786" s="30"/>
      <c r="AP3786" s="30"/>
      <c r="AQ3786" s="30"/>
      <c r="AR3786" s="30"/>
      <c r="AS3786" s="30"/>
      <c r="AT3786" s="30"/>
      <c r="AU3786" s="121"/>
      <c r="AV3786" s="129"/>
      <c r="AW3786" s="129"/>
      <c r="AX3786" s="129"/>
    </row>
    <row r="3787" spans="1:50" x14ac:dyDescent="0.25">
      <c r="A3787" s="120"/>
      <c r="B3787" s="28"/>
      <c r="C3787" s="25"/>
      <c r="D3787" s="25"/>
      <c r="E3787" s="25"/>
      <c r="F3787" s="29"/>
      <c r="G3787" s="29"/>
      <c r="H3787" s="29"/>
      <c r="I3787" s="29"/>
      <c r="J3787" s="29"/>
      <c r="K3787" s="25"/>
      <c r="L3787" s="25"/>
      <c r="M3787" s="25"/>
      <c r="N3787" s="25"/>
      <c r="O3787" s="25"/>
      <c r="P3787" s="25"/>
      <c r="Q3787" s="28"/>
      <c r="R3787" s="29"/>
      <c r="S3787" s="27"/>
      <c r="T3787" s="27"/>
      <c r="U3787" s="28"/>
      <c r="V3787" s="26"/>
      <c r="W3787" s="26"/>
      <c r="X3787" s="26"/>
      <c r="Y3787" s="37"/>
      <c r="Z3787" s="37"/>
      <c r="AA3787" s="37"/>
      <c r="AB3787" s="30"/>
      <c r="AC3787" s="30"/>
      <c r="AD3787" s="31"/>
      <c r="AE3787" s="30"/>
      <c r="AF3787" s="30"/>
      <c r="AG3787" s="32"/>
      <c r="AH3787" s="30"/>
      <c r="AJ3787" s="30"/>
      <c r="AK3787" s="30"/>
      <c r="AL3787" s="30"/>
      <c r="AM3787" s="30"/>
      <c r="AN3787" s="30"/>
      <c r="AO3787" s="30"/>
      <c r="AP3787" s="30"/>
      <c r="AQ3787" s="30"/>
      <c r="AR3787" s="30"/>
      <c r="AS3787" s="30"/>
      <c r="AT3787" s="30"/>
      <c r="AU3787" s="121"/>
      <c r="AV3787" s="129"/>
      <c r="AW3787" s="129"/>
      <c r="AX3787" s="129"/>
    </row>
    <row r="3788" spans="1:50" x14ac:dyDescent="0.25">
      <c r="A3788" s="120"/>
      <c r="B3788" s="28"/>
      <c r="C3788" s="25"/>
      <c r="D3788" s="25"/>
      <c r="E3788" s="25"/>
      <c r="F3788" s="29"/>
      <c r="G3788" s="29"/>
      <c r="H3788" s="29"/>
      <c r="I3788" s="29"/>
      <c r="J3788" s="29"/>
      <c r="K3788" s="25"/>
      <c r="L3788" s="25"/>
      <c r="M3788" s="25"/>
      <c r="N3788" s="25"/>
      <c r="O3788" s="25"/>
      <c r="P3788" s="25"/>
      <c r="Q3788" s="28"/>
      <c r="R3788" s="29"/>
      <c r="S3788" s="27"/>
      <c r="T3788" s="27"/>
      <c r="U3788" s="28"/>
      <c r="V3788" s="26"/>
      <c r="W3788" s="26"/>
      <c r="X3788" s="26"/>
      <c r="Y3788" s="37"/>
      <c r="Z3788" s="37"/>
      <c r="AA3788" s="37"/>
      <c r="AB3788" s="30"/>
      <c r="AC3788" s="30"/>
      <c r="AD3788" s="31"/>
      <c r="AE3788" s="30"/>
      <c r="AF3788" s="30"/>
      <c r="AG3788" s="32"/>
      <c r="AH3788" s="30"/>
      <c r="AJ3788" s="30"/>
      <c r="AK3788" s="30"/>
      <c r="AL3788" s="30"/>
      <c r="AM3788" s="30"/>
      <c r="AN3788" s="30"/>
      <c r="AO3788" s="30"/>
      <c r="AP3788" s="30"/>
      <c r="AQ3788" s="30"/>
      <c r="AR3788" s="30"/>
      <c r="AS3788" s="30"/>
      <c r="AT3788" s="30"/>
      <c r="AU3788" s="121"/>
      <c r="AV3788" s="129"/>
      <c r="AW3788" s="129"/>
      <c r="AX3788" s="129"/>
    </row>
    <row r="3789" spans="1:50" x14ac:dyDescent="0.25">
      <c r="A3789" s="120"/>
      <c r="B3789" s="28"/>
      <c r="C3789" s="25"/>
      <c r="D3789" s="25"/>
      <c r="E3789" s="25"/>
      <c r="F3789" s="29"/>
      <c r="G3789" s="29"/>
      <c r="H3789" s="29"/>
      <c r="I3789" s="29"/>
      <c r="J3789" s="29"/>
      <c r="K3789" s="25"/>
      <c r="L3789" s="25"/>
      <c r="M3789" s="25"/>
      <c r="N3789" s="25"/>
      <c r="O3789" s="25"/>
      <c r="P3789" s="25"/>
      <c r="Q3789" s="28"/>
      <c r="R3789" s="29"/>
      <c r="S3789" s="27"/>
      <c r="T3789" s="27"/>
      <c r="U3789" s="28"/>
      <c r="V3789" s="26"/>
      <c r="W3789" s="26"/>
      <c r="X3789" s="26"/>
      <c r="Y3789" s="37"/>
      <c r="Z3789" s="37"/>
      <c r="AA3789" s="37"/>
      <c r="AB3789" s="30"/>
      <c r="AC3789" s="30"/>
      <c r="AD3789" s="31"/>
      <c r="AE3789" s="30"/>
      <c r="AF3789" s="30"/>
      <c r="AG3789" s="32"/>
      <c r="AH3789" s="30"/>
      <c r="AJ3789" s="30"/>
      <c r="AK3789" s="30"/>
      <c r="AL3789" s="30"/>
      <c r="AM3789" s="30"/>
      <c r="AN3789" s="30"/>
      <c r="AO3789" s="30"/>
      <c r="AP3789" s="30"/>
      <c r="AQ3789" s="30"/>
      <c r="AR3789" s="30"/>
      <c r="AS3789" s="30"/>
      <c r="AT3789" s="30"/>
      <c r="AU3789" s="121"/>
      <c r="AV3789" s="129"/>
      <c r="AW3789" s="129"/>
      <c r="AX3789" s="129"/>
    </row>
    <row r="3790" spans="1:50" x14ac:dyDescent="0.25">
      <c r="A3790" s="120"/>
      <c r="B3790" s="28"/>
      <c r="C3790" s="25"/>
      <c r="D3790" s="25"/>
      <c r="E3790" s="25"/>
      <c r="F3790" s="29"/>
      <c r="G3790" s="29"/>
      <c r="H3790" s="29"/>
      <c r="I3790" s="29"/>
      <c r="J3790" s="29"/>
      <c r="K3790" s="25"/>
      <c r="L3790" s="25"/>
      <c r="M3790" s="25"/>
      <c r="N3790" s="25"/>
      <c r="O3790" s="25"/>
      <c r="P3790" s="25"/>
      <c r="Q3790" s="28"/>
      <c r="R3790" s="29"/>
      <c r="S3790" s="27"/>
      <c r="T3790" s="27"/>
      <c r="U3790" s="28"/>
      <c r="V3790" s="26"/>
      <c r="W3790" s="26"/>
      <c r="X3790" s="26"/>
      <c r="Y3790" s="37"/>
      <c r="Z3790" s="37"/>
      <c r="AA3790" s="37"/>
      <c r="AB3790" s="30"/>
      <c r="AC3790" s="30"/>
      <c r="AD3790" s="31"/>
      <c r="AE3790" s="30"/>
      <c r="AF3790" s="30"/>
      <c r="AG3790" s="32"/>
      <c r="AH3790" s="30"/>
      <c r="AJ3790" s="30"/>
      <c r="AK3790" s="30"/>
      <c r="AL3790" s="30"/>
      <c r="AM3790" s="30"/>
      <c r="AN3790" s="30"/>
      <c r="AO3790" s="30"/>
      <c r="AP3790" s="30"/>
      <c r="AQ3790" s="30"/>
      <c r="AR3790" s="30"/>
      <c r="AS3790" s="30"/>
      <c r="AT3790" s="30"/>
      <c r="AU3790" s="121"/>
      <c r="AV3790" s="129"/>
      <c r="AW3790" s="129"/>
      <c r="AX3790" s="129"/>
    </row>
    <row r="3791" spans="1:50" x14ac:dyDescent="0.25">
      <c r="A3791" s="120"/>
      <c r="B3791" s="28"/>
      <c r="C3791" s="25"/>
      <c r="D3791" s="25"/>
      <c r="E3791" s="25"/>
      <c r="F3791" s="29"/>
      <c r="G3791" s="29"/>
      <c r="H3791" s="29"/>
      <c r="I3791" s="29"/>
      <c r="J3791" s="29"/>
      <c r="K3791" s="25"/>
      <c r="L3791" s="25"/>
      <c r="M3791" s="25"/>
      <c r="N3791" s="25"/>
      <c r="O3791" s="25"/>
      <c r="P3791" s="25"/>
      <c r="Q3791" s="28"/>
      <c r="R3791" s="29"/>
      <c r="S3791" s="27"/>
      <c r="T3791" s="27"/>
      <c r="U3791" s="28"/>
      <c r="V3791" s="26"/>
      <c r="W3791" s="26"/>
      <c r="X3791" s="26"/>
      <c r="Y3791" s="37"/>
      <c r="Z3791" s="37"/>
      <c r="AA3791" s="37"/>
      <c r="AB3791" s="30"/>
      <c r="AC3791" s="30"/>
      <c r="AD3791" s="31"/>
      <c r="AE3791" s="30"/>
      <c r="AF3791" s="30"/>
      <c r="AG3791" s="32"/>
      <c r="AH3791" s="30"/>
      <c r="AJ3791" s="30"/>
      <c r="AK3791" s="30"/>
      <c r="AL3791" s="30"/>
      <c r="AM3791" s="30"/>
      <c r="AN3791" s="30"/>
      <c r="AO3791" s="30"/>
      <c r="AP3791" s="30"/>
      <c r="AQ3791" s="30"/>
      <c r="AR3791" s="30"/>
      <c r="AS3791" s="30"/>
      <c r="AT3791" s="30"/>
      <c r="AU3791" s="121"/>
      <c r="AV3791" s="129"/>
      <c r="AW3791" s="129"/>
      <c r="AX3791" s="129"/>
    </row>
    <row r="3792" spans="1:50" x14ac:dyDescent="0.25">
      <c r="A3792" s="120"/>
      <c r="B3792" s="28"/>
      <c r="C3792" s="25"/>
      <c r="D3792" s="25"/>
      <c r="E3792" s="25"/>
      <c r="F3792" s="29"/>
      <c r="G3792" s="29"/>
      <c r="H3792" s="29"/>
      <c r="I3792" s="29"/>
      <c r="J3792" s="29"/>
      <c r="K3792" s="25"/>
      <c r="L3792" s="25"/>
      <c r="M3792" s="25"/>
      <c r="N3792" s="25"/>
      <c r="O3792" s="25"/>
      <c r="P3792" s="25"/>
      <c r="Q3792" s="28"/>
      <c r="R3792" s="29"/>
      <c r="S3792" s="27"/>
      <c r="T3792" s="27"/>
      <c r="U3792" s="28"/>
      <c r="V3792" s="26"/>
      <c r="W3792" s="26"/>
      <c r="X3792" s="26"/>
      <c r="Y3792" s="37"/>
      <c r="Z3792" s="37"/>
      <c r="AA3792" s="37"/>
      <c r="AB3792" s="30"/>
      <c r="AC3792" s="30"/>
      <c r="AD3792" s="31"/>
      <c r="AE3792" s="30"/>
      <c r="AF3792" s="30"/>
      <c r="AG3792" s="32"/>
      <c r="AH3792" s="30"/>
      <c r="AJ3792" s="30"/>
      <c r="AK3792" s="30"/>
      <c r="AL3792" s="30"/>
      <c r="AM3792" s="30"/>
      <c r="AN3792" s="30"/>
      <c r="AO3792" s="30"/>
      <c r="AP3792" s="30"/>
      <c r="AQ3792" s="30"/>
      <c r="AR3792" s="30"/>
      <c r="AS3792" s="30"/>
      <c r="AT3792" s="30"/>
      <c r="AU3792" s="121"/>
      <c r="AV3792" s="129"/>
      <c r="AW3792" s="129"/>
      <c r="AX3792" s="129"/>
    </row>
    <row r="3793" spans="1:50" x14ac:dyDescent="0.25">
      <c r="A3793" s="120"/>
      <c r="B3793" s="28"/>
      <c r="C3793" s="25"/>
      <c r="D3793" s="25"/>
      <c r="E3793" s="25"/>
      <c r="F3793" s="29"/>
      <c r="G3793" s="29"/>
      <c r="H3793" s="29"/>
      <c r="I3793" s="29"/>
      <c r="J3793" s="29"/>
      <c r="K3793" s="25"/>
      <c r="L3793" s="25"/>
      <c r="M3793" s="25"/>
      <c r="N3793" s="25"/>
      <c r="O3793" s="25"/>
      <c r="P3793" s="25"/>
      <c r="Q3793" s="28"/>
      <c r="R3793" s="29"/>
      <c r="S3793" s="27"/>
      <c r="T3793" s="27"/>
      <c r="U3793" s="28"/>
      <c r="V3793" s="26"/>
      <c r="W3793" s="26"/>
      <c r="X3793" s="26"/>
      <c r="Y3793" s="37"/>
      <c r="Z3793" s="37"/>
      <c r="AA3793" s="37"/>
      <c r="AB3793" s="30"/>
      <c r="AC3793" s="30"/>
      <c r="AD3793" s="31"/>
      <c r="AE3793" s="30"/>
      <c r="AF3793" s="30"/>
      <c r="AG3793" s="32"/>
      <c r="AH3793" s="30"/>
      <c r="AJ3793" s="30"/>
      <c r="AK3793" s="30"/>
      <c r="AL3793" s="30"/>
      <c r="AM3793" s="30"/>
      <c r="AN3793" s="30"/>
      <c r="AO3793" s="30"/>
      <c r="AP3793" s="30"/>
      <c r="AQ3793" s="30"/>
      <c r="AR3793" s="30"/>
      <c r="AS3793" s="30"/>
      <c r="AT3793" s="30"/>
      <c r="AU3793" s="121"/>
      <c r="AV3793" s="129"/>
      <c r="AW3793" s="129"/>
      <c r="AX3793" s="129"/>
    </row>
    <row r="3794" spans="1:50" x14ac:dyDescent="0.25">
      <c r="A3794" s="120"/>
      <c r="B3794" s="28"/>
      <c r="C3794" s="25"/>
      <c r="D3794" s="25"/>
      <c r="E3794" s="25"/>
      <c r="F3794" s="29"/>
      <c r="G3794" s="29"/>
      <c r="H3794" s="29"/>
      <c r="I3794" s="29"/>
      <c r="J3794" s="29"/>
      <c r="K3794" s="25"/>
      <c r="L3794" s="25"/>
      <c r="M3794" s="25"/>
      <c r="N3794" s="25"/>
      <c r="O3794" s="25"/>
      <c r="P3794" s="25"/>
      <c r="Q3794" s="28"/>
      <c r="R3794" s="29"/>
      <c r="S3794" s="27"/>
      <c r="T3794" s="27"/>
      <c r="U3794" s="28"/>
      <c r="V3794" s="26"/>
      <c r="W3794" s="26"/>
      <c r="X3794" s="26"/>
      <c r="Y3794" s="37"/>
      <c r="Z3794" s="37"/>
      <c r="AA3794" s="37"/>
      <c r="AB3794" s="30"/>
      <c r="AC3794" s="30"/>
      <c r="AD3794" s="31"/>
      <c r="AE3794" s="30"/>
      <c r="AF3794" s="30"/>
      <c r="AG3794" s="32"/>
      <c r="AH3794" s="30"/>
      <c r="AJ3794" s="30"/>
      <c r="AK3794" s="30"/>
      <c r="AL3794" s="30"/>
      <c r="AM3794" s="30"/>
      <c r="AN3794" s="30"/>
      <c r="AO3794" s="30"/>
      <c r="AP3794" s="30"/>
      <c r="AQ3794" s="30"/>
      <c r="AR3794" s="30"/>
      <c r="AS3794" s="30"/>
      <c r="AT3794" s="30"/>
      <c r="AU3794" s="121"/>
      <c r="AV3794" s="129"/>
      <c r="AW3794" s="129"/>
      <c r="AX3794" s="129"/>
    </row>
    <row r="3795" spans="1:50" x14ac:dyDescent="0.25">
      <c r="A3795" s="120"/>
      <c r="B3795" s="28"/>
      <c r="C3795" s="25"/>
      <c r="D3795" s="25"/>
      <c r="E3795" s="25"/>
      <c r="F3795" s="29"/>
      <c r="G3795" s="29"/>
      <c r="H3795" s="29"/>
      <c r="I3795" s="29"/>
      <c r="J3795" s="29"/>
      <c r="K3795" s="25"/>
      <c r="L3795" s="25"/>
      <c r="M3795" s="25"/>
      <c r="N3795" s="25"/>
      <c r="O3795" s="25"/>
      <c r="P3795" s="25"/>
      <c r="Q3795" s="28"/>
      <c r="R3795" s="29"/>
      <c r="S3795" s="27"/>
      <c r="T3795" s="27"/>
      <c r="U3795" s="28"/>
      <c r="V3795" s="26"/>
      <c r="W3795" s="26"/>
      <c r="X3795" s="26"/>
      <c r="Y3795" s="37"/>
      <c r="Z3795" s="37"/>
      <c r="AA3795" s="37"/>
      <c r="AB3795" s="30"/>
      <c r="AC3795" s="30"/>
      <c r="AD3795" s="31"/>
      <c r="AE3795" s="30"/>
      <c r="AF3795" s="30"/>
      <c r="AG3795" s="32"/>
      <c r="AH3795" s="30"/>
      <c r="AJ3795" s="30"/>
      <c r="AK3795" s="30"/>
      <c r="AL3795" s="30"/>
      <c r="AM3795" s="30"/>
      <c r="AN3795" s="30"/>
      <c r="AO3795" s="30"/>
      <c r="AP3795" s="30"/>
      <c r="AQ3795" s="30"/>
      <c r="AR3795" s="30"/>
      <c r="AS3795" s="30"/>
      <c r="AT3795" s="30"/>
      <c r="AU3795" s="121"/>
      <c r="AV3795" s="129"/>
      <c r="AW3795" s="129"/>
      <c r="AX3795" s="129"/>
    </row>
    <row r="3796" spans="1:50" x14ac:dyDescent="0.25">
      <c r="A3796" s="120"/>
      <c r="B3796" s="28"/>
      <c r="C3796" s="25"/>
      <c r="D3796" s="25"/>
      <c r="E3796" s="25"/>
      <c r="F3796" s="29"/>
      <c r="G3796" s="29"/>
      <c r="H3796" s="29"/>
      <c r="I3796" s="29"/>
      <c r="J3796" s="29"/>
      <c r="K3796" s="25"/>
      <c r="L3796" s="25"/>
      <c r="M3796" s="25"/>
      <c r="N3796" s="25"/>
      <c r="O3796" s="25"/>
      <c r="P3796" s="25"/>
      <c r="Q3796" s="28"/>
      <c r="R3796" s="29"/>
      <c r="S3796" s="27"/>
      <c r="T3796" s="27"/>
      <c r="U3796" s="28"/>
      <c r="V3796" s="26"/>
      <c r="W3796" s="26"/>
      <c r="X3796" s="26"/>
      <c r="Y3796" s="37"/>
      <c r="Z3796" s="37"/>
      <c r="AA3796" s="37"/>
      <c r="AB3796" s="30"/>
      <c r="AC3796" s="30"/>
      <c r="AD3796" s="31"/>
      <c r="AE3796" s="30"/>
      <c r="AF3796" s="30"/>
      <c r="AG3796" s="32"/>
      <c r="AH3796" s="30"/>
      <c r="AJ3796" s="30"/>
      <c r="AK3796" s="30"/>
      <c r="AL3796" s="30"/>
      <c r="AM3796" s="30"/>
      <c r="AN3796" s="30"/>
      <c r="AO3796" s="30"/>
      <c r="AP3796" s="30"/>
      <c r="AQ3796" s="30"/>
      <c r="AR3796" s="30"/>
      <c r="AS3796" s="30"/>
      <c r="AT3796" s="30"/>
      <c r="AU3796" s="121"/>
      <c r="AV3796" s="129"/>
      <c r="AW3796" s="129"/>
      <c r="AX3796" s="129"/>
    </row>
    <row r="3797" spans="1:50" x14ac:dyDescent="0.25">
      <c r="A3797" s="120"/>
      <c r="B3797" s="28"/>
      <c r="C3797" s="25"/>
      <c r="D3797" s="25"/>
      <c r="E3797" s="25"/>
      <c r="F3797" s="29"/>
      <c r="G3797" s="29"/>
      <c r="H3797" s="29"/>
      <c r="I3797" s="29"/>
      <c r="J3797" s="29"/>
      <c r="K3797" s="25"/>
      <c r="L3797" s="25"/>
      <c r="M3797" s="25"/>
      <c r="N3797" s="25"/>
      <c r="O3797" s="25"/>
      <c r="P3797" s="25"/>
      <c r="Q3797" s="28"/>
      <c r="R3797" s="29"/>
      <c r="S3797" s="27"/>
      <c r="T3797" s="27"/>
      <c r="U3797" s="28"/>
      <c r="V3797" s="26"/>
      <c r="W3797" s="26"/>
      <c r="X3797" s="26"/>
      <c r="Y3797" s="37"/>
      <c r="Z3797" s="37"/>
      <c r="AA3797" s="37"/>
      <c r="AB3797" s="30"/>
      <c r="AC3797" s="30"/>
      <c r="AD3797" s="31"/>
      <c r="AE3797" s="30"/>
      <c r="AF3797" s="30"/>
      <c r="AG3797" s="32"/>
      <c r="AH3797" s="30"/>
      <c r="AJ3797" s="30"/>
      <c r="AK3797" s="30"/>
      <c r="AL3797" s="30"/>
      <c r="AM3797" s="30"/>
      <c r="AN3797" s="30"/>
      <c r="AO3797" s="30"/>
      <c r="AP3797" s="30"/>
      <c r="AQ3797" s="30"/>
      <c r="AR3797" s="30"/>
      <c r="AS3797" s="30"/>
      <c r="AT3797" s="30"/>
      <c r="AU3797" s="121"/>
      <c r="AV3797" s="129"/>
      <c r="AW3797" s="129"/>
      <c r="AX3797" s="129"/>
    </row>
    <row r="3798" spans="1:50" x14ac:dyDescent="0.25">
      <c r="A3798" s="120"/>
      <c r="B3798" s="28"/>
      <c r="C3798" s="25"/>
      <c r="D3798" s="25"/>
      <c r="E3798" s="25"/>
      <c r="F3798" s="29"/>
      <c r="G3798" s="29"/>
      <c r="H3798" s="29"/>
      <c r="I3798" s="29"/>
      <c r="J3798" s="29"/>
      <c r="K3798" s="25"/>
      <c r="L3798" s="25"/>
      <c r="M3798" s="25"/>
      <c r="N3798" s="25"/>
      <c r="O3798" s="25"/>
      <c r="P3798" s="25"/>
      <c r="Q3798" s="28"/>
      <c r="R3798" s="29"/>
      <c r="S3798" s="27"/>
      <c r="T3798" s="27"/>
      <c r="U3798" s="28"/>
      <c r="V3798" s="26"/>
      <c r="W3798" s="26"/>
      <c r="X3798" s="26"/>
      <c r="Y3798" s="37"/>
      <c r="Z3798" s="37"/>
      <c r="AA3798" s="37"/>
      <c r="AB3798" s="30"/>
      <c r="AC3798" s="30"/>
      <c r="AD3798" s="31"/>
      <c r="AE3798" s="30"/>
      <c r="AF3798" s="30"/>
      <c r="AG3798" s="32"/>
      <c r="AH3798" s="30"/>
      <c r="AJ3798" s="30"/>
      <c r="AK3798" s="30"/>
      <c r="AL3798" s="30"/>
      <c r="AM3798" s="30"/>
      <c r="AN3798" s="30"/>
      <c r="AO3798" s="30"/>
      <c r="AP3798" s="30"/>
      <c r="AQ3798" s="30"/>
      <c r="AR3798" s="30"/>
      <c r="AS3798" s="30"/>
      <c r="AT3798" s="30"/>
      <c r="AU3798" s="121"/>
      <c r="AV3798" s="129"/>
      <c r="AW3798" s="129"/>
      <c r="AX3798" s="129"/>
    </row>
    <row r="3799" spans="1:50" x14ac:dyDescent="0.25">
      <c r="A3799" s="120"/>
      <c r="B3799" s="28"/>
      <c r="C3799" s="25"/>
      <c r="D3799" s="25"/>
      <c r="E3799" s="25"/>
      <c r="F3799" s="29"/>
      <c r="G3799" s="29"/>
      <c r="H3799" s="29"/>
      <c r="I3799" s="29"/>
      <c r="J3799" s="29"/>
      <c r="K3799" s="25"/>
      <c r="L3799" s="25"/>
      <c r="M3799" s="25"/>
      <c r="N3799" s="25"/>
      <c r="O3799" s="25"/>
      <c r="P3799" s="25"/>
      <c r="Q3799" s="28"/>
      <c r="R3799" s="29"/>
      <c r="S3799" s="27"/>
      <c r="T3799" s="27"/>
      <c r="U3799" s="28"/>
      <c r="V3799" s="26"/>
      <c r="W3799" s="26"/>
      <c r="X3799" s="26"/>
      <c r="Y3799" s="37"/>
      <c r="Z3799" s="37"/>
      <c r="AA3799" s="37"/>
      <c r="AB3799" s="30"/>
      <c r="AC3799" s="30"/>
      <c r="AD3799" s="31"/>
      <c r="AE3799" s="30"/>
      <c r="AF3799" s="30"/>
      <c r="AG3799" s="32"/>
      <c r="AH3799" s="30"/>
      <c r="AJ3799" s="30"/>
      <c r="AK3799" s="30"/>
      <c r="AL3799" s="30"/>
      <c r="AM3799" s="30"/>
      <c r="AN3799" s="30"/>
      <c r="AO3799" s="30"/>
      <c r="AP3799" s="30"/>
      <c r="AQ3799" s="30"/>
      <c r="AR3799" s="30"/>
      <c r="AS3799" s="30"/>
      <c r="AT3799" s="30"/>
      <c r="AU3799" s="121"/>
      <c r="AV3799" s="129"/>
      <c r="AW3799" s="129"/>
      <c r="AX3799" s="129"/>
    </row>
    <row r="3800" spans="1:50" x14ac:dyDescent="0.25">
      <c r="A3800" s="120"/>
      <c r="B3800" s="28"/>
      <c r="C3800" s="25"/>
      <c r="D3800" s="25"/>
      <c r="E3800" s="25"/>
      <c r="F3800" s="29"/>
      <c r="G3800" s="29"/>
      <c r="H3800" s="29"/>
      <c r="I3800" s="29"/>
      <c r="J3800" s="29"/>
      <c r="K3800" s="25"/>
      <c r="L3800" s="25"/>
      <c r="M3800" s="25"/>
      <c r="N3800" s="25"/>
      <c r="O3800" s="25"/>
      <c r="P3800" s="25"/>
      <c r="Q3800" s="28"/>
      <c r="R3800" s="29"/>
      <c r="S3800" s="27"/>
      <c r="T3800" s="27"/>
      <c r="U3800" s="28"/>
      <c r="V3800" s="26"/>
      <c r="W3800" s="26"/>
      <c r="X3800" s="26"/>
      <c r="Y3800" s="37"/>
      <c r="Z3800" s="37"/>
      <c r="AA3800" s="37"/>
      <c r="AB3800" s="30"/>
      <c r="AC3800" s="30"/>
      <c r="AD3800" s="31"/>
      <c r="AE3800" s="30"/>
      <c r="AF3800" s="30"/>
      <c r="AG3800" s="32"/>
      <c r="AH3800" s="30"/>
      <c r="AJ3800" s="30"/>
      <c r="AK3800" s="30"/>
      <c r="AL3800" s="30"/>
      <c r="AM3800" s="30"/>
      <c r="AN3800" s="30"/>
      <c r="AO3800" s="30"/>
      <c r="AP3800" s="30"/>
      <c r="AQ3800" s="30"/>
      <c r="AR3800" s="30"/>
      <c r="AS3800" s="30"/>
      <c r="AT3800" s="30"/>
      <c r="AU3800" s="121"/>
      <c r="AV3800" s="129"/>
      <c r="AW3800" s="129"/>
      <c r="AX3800" s="129"/>
    </row>
    <row r="3801" spans="1:50" x14ac:dyDescent="0.25">
      <c r="A3801" s="120"/>
      <c r="B3801" s="28"/>
      <c r="C3801" s="25"/>
      <c r="D3801" s="25"/>
      <c r="E3801" s="25"/>
      <c r="F3801" s="29"/>
      <c r="G3801" s="29"/>
      <c r="H3801" s="29"/>
      <c r="I3801" s="29"/>
      <c r="J3801" s="29"/>
      <c r="K3801" s="25"/>
      <c r="L3801" s="25"/>
      <c r="M3801" s="25"/>
      <c r="N3801" s="25"/>
      <c r="O3801" s="25"/>
      <c r="P3801" s="25"/>
      <c r="Q3801" s="28"/>
      <c r="R3801" s="29"/>
      <c r="S3801" s="27"/>
      <c r="T3801" s="27"/>
      <c r="U3801" s="28"/>
      <c r="V3801" s="26"/>
      <c r="W3801" s="26"/>
      <c r="X3801" s="26"/>
      <c r="Y3801" s="37"/>
      <c r="Z3801" s="37"/>
      <c r="AA3801" s="37"/>
      <c r="AB3801" s="30"/>
      <c r="AC3801" s="30"/>
      <c r="AD3801" s="31"/>
      <c r="AE3801" s="30"/>
      <c r="AF3801" s="30"/>
      <c r="AG3801" s="32"/>
      <c r="AH3801" s="30"/>
      <c r="AJ3801" s="30"/>
      <c r="AK3801" s="30"/>
      <c r="AL3801" s="30"/>
      <c r="AM3801" s="30"/>
      <c r="AN3801" s="30"/>
      <c r="AO3801" s="30"/>
      <c r="AP3801" s="30"/>
      <c r="AQ3801" s="30"/>
      <c r="AR3801" s="30"/>
      <c r="AS3801" s="30"/>
      <c r="AT3801" s="30"/>
      <c r="AU3801" s="121"/>
      <c r="AV3801" s="129"/>
      <c r="AW3801" s="129"/>
      <c r="AX3801" s="129"/>
    </row>
    <row r="3802" spans="1:50" x14ac:dyDescent="0.25">
      <c r="A3802" s="120"/>
      <c r="B3802" s="28"/>
      <c r="C3802" s="25"/>
      <c r="D3802" s="25"/>
      <c r="E3802" s="25"/>
      <c r="F3802" s="29"/>
      <c r="G3802" s="29"/>
      <c r="H3802" s="29"/>
      <c r="I3802" s="29"/>
      <c r="J3802" s="29"/>
      <c r="K3802" s="25"/>
      <c r="L3802" s="25"/>
      <c r="M3802" s="25"/>
      <c r="N3802" s="25"/>
      <c r="O3802" s="25"/>
      <c r="P3802" s="25"/>
      <c r="Q3802" s="28"/>
      <c r="R3802" s="29"/>
      <c r="S3802" s="27"/>
      <c r="T3802" s="27"/>
      <c r="U3802" s="28"/>
      <c r="V3802" s="26"/>
      <c r="W3802" s="26"/>
      <c r="X3802" s="26"/>
      <c r="Y3802" s="37"/>
      <c r="Z3802" s="37"/>
      <c r="AA3802" s="37"/>
      <c r="AB3802" s="30"/>
      <c r="AC3802" s="30"/>
      <c r="AD3802" s="31"/>
      <c r="AE3802" s="30"/>
      <c r="AF3802" s="30"/>
      <c r="AG3802" s="32"/>
      <c r="AH3802" s="30"/>
      <c r="AJ3802" s="30"/>
      <c r="AK3802" s="30"/>
      <c r="AL3802" s="30"/>
      <c r="AM3802" s="30"/>
      <c r="AN3802" s="30"/>
      <c r="AO3802" s="30"/>
      <c r="AP3802" s="30"/>
      <c r="AQ3802" s="30"/>
      <c r="AR3802" s="30"/>
      <c r="AS3802" s="30"/>
      <c r="AT3802" s="30"/>
      <c r="AU3802" s="121"/>
      <c r="AV3802" s="129"/>
      <c r="AW3802" s="129"/>
      <c r="AX3802" s="129"/>
    </row>
    <row r="3803" spans="1:50" x14ac:dyDescent="0.25">
      <c r="A3803" s="120"/>
      <c r="B3803" s="28"/>
      <c r="C3803" s="25"/>
      <c r="D3803" s="25"/>
      <c r="E3803" s="25"/>
      <c r="F3803" s="29"/>
      <c r="G3803" s="29"/>
      <c r="H3803" s="29"/>
      <c r="I3803" s="29"/>
      <c r="J3803" s="29"/>
      <c r="K3803" s="25"/>
      <c r="L3803" s="25"/>
      <c r="M3803" s="25"/>
      <c r="N3803" s="25"/>
      <c r="O3803" s="25"/>
      <c r="P3803" s="25"/>
      <c r="Q3803" s="28"/>
      <c r="R3803" s="29"/>
      <c r="S3803" s="27"/>
      <c r="T3803" s="27"/>
      <c r="U3803" s="28"/>
      <c r="V3803" s="26"/>
      <c r="W3803" s="26"/>
      <c r="X3803" s="26"/>
      <c r="Y3803" s="37"/>
      <c r="Z3803" s="37"/>
      <c r="AA3803" s="37"/>
      <c r="AB3803" s="30"/>
      <c r="AC3803" s="30"/>
      <c r="AD3803" s="31"/>
      <c r="AE3803" s="30"/>
      <c r="AF3803" s="30"/>
      <c r="AG3803" s="32"/>
      <c r="AH3803" s="30"/>
      <c r="AJ3803" s="30"/>
      <c r="AK3803" s="30"/>
      <c r="AL3803" s="30"/>
      <c r="AM3803" s="30"/>
      <c r="AN3803" s="30"/>
      <c r="AO3803" s="30"/>
      <c r="AP3803" s="30"/>
      <c r="AQ3803" s="30"/>
      <c r="AR3803" s="30"/>
      <c r="AS3803" s="30"/>
      <c r="AT3803" s="30"/>
      <c r="AU3803" s="121"/>
      <c r="AV3803" s="129"/>
      <c r="AW3803" s="129"/>
      <c r="AX3803" s="129"/>
    </row>
    <row r="3804" spans="1:50" x14ac:dyDescent="0.25">
      <c r="A3804" s="120"/>
      <c r="B3804" s="28"/>
      <c r="C3804" s="25"/>
      <c r="D3804" s="25"/>
      <c r="E3804" s="25"/>
      <c r="F3804" s="29"/>
      <c r="G3804" s="29"/>
      <c r="H3804" s="29"/>
      <c r="I3804" s="29"/>
      <c r="J3804" s="29"/>
      <c r="K3804" s="25"/>
      <c r="L3804" s="25"/>
      <c r="M3804" s="25"/>
      <c r="N3804" s="25"/>
      <c r="O3804" s="25"/>
      <c r="P3804" s="25"/>
      <c r="Q3804" s="28"/>
      <c r="R3804" s="29"/>
      <c r="S3804" s="27"/>
      <c r="T3804" s="27"/>
      <c r="U3804" s="28"/>
      <c r="V3804" s="26"/>
      <c r="W3804" s="26"/>
      <c r="X3804" s="26"/>
      <c r="Y3804" s="37"/>
      <c r="Z3804" s="37"/>
      <c r="AA3804" s="37"/>
      <c r="AB3804" s="30"/>
      <c r="AC3804" s="30"/>
      <c r="AD3804" s="31"/>
      <c r="AE3804" s="30"/>
      <c r="AF3804" s="30"/>
      <c r="AG3804" s="32"/>
      <c r="AH3804" s="30"/>
      <c r="AJ3804" s="30"/>
      <c r="AK3804" s="30"/>
      <c r="AL3804" s="30"/>
      <c r="AM3804" s="30"/>
      <c r="AN3804" s="30"/>
      <c r="AO3804" s="30"/>
      <c r="AP3804" s="30"/>
      <c r="AQ3804" s="30"/>
      <c r="AR3804" s="30"/>
      <c r="AS3804" s="30"/>
      <c r="AT3804" s="30"/>
      <c r="AU3804" s="121"/>
      <c r="AV3804" s="129"/>
      <c r="AW3804" s="129"/>
      <c r="AX3804" s="129"/>
    </row>
    <row r="3805" spans="1:50" x14ac:dyDescent="0.25">
      <c r="A3805" s="120"/>
      <c r="B3805" s="28"/>
      <c r="C3805" s="25"/>
      <c r="D3805" s="25"/>
      <c r="E3805" s="25"/>
      <c r="F3805" s="29"/>
      <c r="G3805" s="29"/>
      <c r="H3805" s="29"/>
      <c r="I3805" s="29"/>
      <c r="J3805" s="29"/>
      <c r="K3805" s="25"/>
      <c r="L3805" s="25"/>
      <c r="M3805" s="25"/>
      <c r="N3805" s="25"/>
      <c r="O3805" s="25"/>
      <c r="P3805" s="25"/>
      <c r="Q3805" s="28"/>
      <c r="R3805" s="29"/>
      <c r="S3805" s="27"/>
      <c r="T3805" s="27"/>
      <c r="U3805" s="28"/>
      <c r="V3805" s="26"/>
      <c r="W3805" s="26"/>
      <c r="X3805" s="26"/>
      <c r="Y3805" s="37"/>
      <c r="Z3805" s="37"/>
      <c r="AA3805" s="37"/>
      <c r="AB3805" s="30"/>
      <c r="AC3805" s="30"/>
      <c r="AD3805" s="31"/>
      <c r="AE3805" s="30"/>
      <c r="AF3805" s="30"/>
      <c r="AG3805" s="32"/>
      <c r="AH3805" s="30"/>
      <c r="AJ3805" s="30"/>
      <c r="AK3805" s="30"/>
      <c r="AL3805" s="30"/>
      <c r="AM3805" s="30"/>
      <c r="AN3805" s="30"/>
      <c r="AO3805" s="30"/>
      <c r="AP3805" s="30"/>
      <c r="AQ3805" s="30"/>
      <c r="AR3805" s="30"/>
      <c r="AS3805" s="30"/>
      <c r="AT3805" s="30"/>
      <c r="AU3805" s="121"/>
      <c r="AV3805" s="129"/>
      <c r="AW3805" s="129"/>
      <c r="AX3805" s="129"/>
    </row>
    <row r="3806" spans="1:50" x14ac:dyDescent="0.25">
      <c r="A3806" s="120"/>
      <c r="B3806" s="28"/>
      <c r="C3806" s="25"/>
      <c r="D3806" s="25"/>
      <c r="E3806" s="25"/>
      <c r="F3806" s="29"/>
      <c r="G3806" s="29"/>
      <c r="H3806" s="29"/>
      <c r="I3806" s="29"/>
      <c r="J3806" s="29"/>
      <c r="K3806" s="25"/>
      <c r="L3806" s="25"/>
      <c r="M3806" s="25"/>
      <c r="N3806" s="25"/>
      <c r="O3806" s="25"/>
      <c r="P3806" s="25"/>
      <c r="Q3806" s="28"/>
      <c r="R3806" s="29"/>
      <c r="S3806" s="27"/>
      <c r="T3806" s="27"/>
      <c r="U3806" s="28"/>
      <c r="V3806" s="26"/>
      <c r="W3806" s="26"/>
      <c r="X3806" s="26"/>
      <c r="Y3806" s="37"/>
      <c r="Z3806" s="37"/>
      <c r="AA3806" s="37"/>
      <c r="AB3806" s="30"/>
      <c r="AC3806" s="30"/>
      <c r="AD3806" s="31"/>
      <c r="AE3806" s="30"/>
      <c r="AF3806" s="30"/>
      <c r="AG3806" s="32"/>
      <c r="AH3806" s="30"/>
      <c r="AJ3806" s="30"/>
      <c r="AK3806" s="30"/>
      <c r="AL3806" s="30"/>
      <c r="AM3806" s="30"/>
      <c r="AN3806" s="30"/>
      <c r="AO3806" s="30"/>
      <c r="AP3806" s="30"/>
      <c r="AQ3806" s="30"/>
      <c r="AR3806" s="30"/>
      <c r="AS3806" s="30"/>
      <c r="AT3806" s="30"/>
      <c r="AU3806" s="121"/>
      <c r="AV3806" s="129"/>
      <c r="AW3806" s="129"/>
      <c r="AX3806" s="129"/>
    </row>
    <row r="3807" spans="1:50" x14ac:dyDescent="0.25">
      <c r="A3807" s="120"/>
      <c r="B3807" s="28"/>
      <c r="C3807" s="25"/>
      <c r="D3807" s="25"/>
      <c r="E3807" s="25"/>
      <c r="F3807" s="29"/>
      <c r="G3807" s="29"/>
      <c r="H3807" s="29"/>
      <c r="I3807" s="29"/>
      <c r="J3807" s="29"/>
      <c r="K3807" s="25"/>
      <c r="L3807" s="25"/>
      <c r="M3807" s="25"/>
      <c r="N3807" s="25"/>
      <c r="O3807" s="25"/>
      <c r="P3807" s="25"/>
      <c r="Q3807" s="28"/>
      <c r="R3807" s="29"/>
      <c r="S3807" s="27"/>
      <c r="T3807" s="27"/>
      <c r="U3807" s="28"/>
      <c r="V3807" s="26"/>
      <c r="W3807" s="26"/>
      <c r="X3807" s="26"/>
      <c r="Y3807" s="37"/>
      <c r="Z3807" s="37"/>
      <c r="AA3807" s="37"/>
      <c r="AB3807" s="30"/>
      <c r="AC3807" s="30"/>
      <c r="AD3807" s="31"/>
      <c r="AE3807" s="30"/>
      <c r="AF3807" s="30"/>
      <c r="AG3807" s="32"/>
      <c r="AH3807" s="30"/>
      <c r="AJ3807" s="30"/>
      <c r="AK3807" s="30"/>
      <c r="AL3807" s="30"/>
      <c r="AM3807" s="30"/>
      <c r="AN3807" s="30"/>
      <c r="AO3807" s="30"/>
      <c r="AP3807" s="30"/>
      <c r="AQ3807" s="30"/>
      <c r="AR3807" s="30"/>
      <c r="AS3807" s="30"/>
      <c r="AT3807" s="30"/>
      <c r="AU3807" s="121"/>
      <c r="AV3807" s="129"/>
      <c r="AW3807" s="129"/>
      <c r="AX3807" s="129"/>
    </row>
    <row r="3808" spans="1:50" x14ac:dyDescent="0.25">
      <c r="A3808" s="120"/>
      <c r="B3808" s="28"/>
      <c r="C3808" s="25"/>
      <c r="D3808" s="25"/>
      <c r="E3808" s="25"/>
      <c r="F3808" s="29"/>
      <c r="G3808" s="29"/>
      <c r="H3808" s="29"/>
      <c r="I3808" s="29"/>
      <c r="J3808" s="29"/>
      <c r="K3808" s="25"/>
      <c r="L3808" s="25"/>
      <c r="M3808" s="25"/>
      <c r="N3808" s="25"/>
      <c r="O3808" s="25"/>
      <c r="P3808" s="25"/>
      <c r="Q3808" s="28"/>
      <c r="R3808" s="29"/>
      <c r="S3808" s="27"/>
      <c r="T3808" s="27"/>
      <c r="U3808" s="28"/>
      <c r="V3808" s="26"/>
      <c r="W3808" s="26"/>
      <c r="X3808" s="26"/>
      <c r="Y3808" s="37"/>
      <c r="Z3808" s="37"/>
      <c r="AA3808" s="37"/>
      <c r="AB3808" s="30"/>
      <c r="AC3808" s="30"/>
      <c r="AD3808" s="31"/>
      <c r="AE3808" s="30"/>
      <c r="AF3808" s="30"/>
      <c r="AG3808" s="32"/>
      <c r="AH3808" s="30"/>
      <c r="AJ3808" s="30"/>
      <c r="AK3808" s="30"/>
      <c r="AL3808" s="30"/>
      <c r="AM3808" s="30"/>
      <c r="AN3808" s="30"/>
      <c r="AO3808" s="30"/>
      <c r="AP3808" s="30"/>
      <c r="AQ3808" s="30"/>
      <c r="AR3808" s="30"/>
      <c r="AS3808" s="30"/>
      <c r="AT3808" s="30"/>
      <c r="AU3808" s="121"/>
      <c r="AV3808" s="129"/>
      <c r="AW3808" s="129"/>
      <c r="AX3808" s="129"/>
    </row>
    <row r="3809" spans="1:50" x14ac:dyDescent="0.25">
      <c r="A3809" s="120"/>
      <c r="B3809" s="28"/>
      <c r="C3809" s="25"/>
      <c r="D3809" s="25"/>
      <c r="E3809" s="25"/>
      <c r="F3809" s="29"/>
      <c r="G3809" s="29"/>
      <c r="H3809" s="29"/>
      <c r="I3809" s="29"/>
      <c r="J3809" s="29"/>
      <c r="K3809" s="25"/>
      <c r="L3809" s="25"/>
      <c r="M3809" s="25"/>
      <c r="N3809" s="25"/>
      <c r="O3809" s="25"/>
      <c r="P3809" s="25"/>
      <c r="Q3809" s="28"/>
      <c r="R3809" s="29"/>
      <c r="S3809" s="27"/>
      <c r="T3809" s="27"/>
      <c r="U3809" s="28"/>
      <c r="V3809" s="26"/>
      <c r="W3809" s="26"/>
      <c r="X3809" s="26"/>
      <c r="Y3809" s="37"/>
      <c r="Z3809" s="37"/>
      <c r="AA3809" s="37"/>
      <c r="AB3809" s="30"/>
      <c r="AC3809" s="30"/>
      <c r="AD3809" s="31"/>
      <c r="AE3809" s="30"/>
      <c r="AF3809" s="30"/>
      <c r="AG3809" s="32"/>
      <c r="AH3809" s="30"/>
      <c r="AJ3809" s="30"/>
      <c r="AK3809" s="30"/>
      <c r="AL3809" s="30"/>
      <c r="AM3809" s="30"/>
      <c r="AN3809" s="30"/>
      <c r="AO3809" s="30"/>
      <c r="AP3809" s="30"/>
      <c r="AQ3809" s="30"/>
      <c r="AR3809" s="30"/>
      <c r="AS3809" s="30"/>
      <c r="AT3809" s="30"/>
      <c r="AU3809" s="121"/>
      <c r="AV3809" s="129"/>
      <c r="AW3809" s="129"/>
      <c r="AX3809" s="129"/>
    </row>
    <row r="3810" spans="1:50" x14ac:dyDescent="0.25">
      <c r="A3810" s="120"/>
      <c r="B3810" s="28"/>
      <c r="C3810" s="25"/>
      <c r="D3810" s="25"/>
      <c r="E3810" s="25"/>
      <c r="F3810" s="29"/>
      <c r="G3810" s="29"/>
      <c r="H3810" s="29"/>
      <c r="I3810" s="29"/>
      <c r="J3810" s="29"/>
      <c r="K3810" s="25"/>
      <c r="L3810" s="25"/>
      <c r="M3810" s="25"/>
      <c r="N3810" s="25"/>
      <c r="O3810" s="25"/>
      <c r="P3810" s="25"/>
      <c r="Q3810" s="28"/>
      <c r="R3810" s="29"/>
      <c r="S3810" s="27"/>
      <c r="T3810" s="27"/>
      <c r="U3810" s="28"/>
      <c r="V3810" s="26"/>
      <c r="W3810" s="26"/>
      <c r="X3810" s="26"/>
      <c r="Y3810" s="37"/>
      <c r="Z3810" s="37"/>
      <c r="AA3810" s="37"/>
      <c r="AB3810" s="30"/>
      <c r="AC3810" s="30"/>
      <c r="AD3810" s="31"/>
      <c r="AE3810" s="30"/>
      <c r="AF3810" s="30"/>
      <c r="AG3810" s="32"/>
      <c r="AH3810" s="30"/>
      <c r="AJ3810" s="30"/>
      <c r="AK3810" s="30"/>
      <c r="AL3810" s="30"/>
      <c r="AM3810" s="30"/>
      <c r="AN3810" s="30"/>
      <c r="AO3810" s="30"/>
      <c r="AP3810" s="30"/>
      <c r="AQ3810" s="30"/>
      <c r="AR3810" s="30"/>
      <c r="AS3810" s="30"/>
      <c r="AT3810" s="30"/>
      <c r="AU3810" s="121"/>
      <c r="AV3810" s="129"/>
      <c r="AW3810" s="129"/>
      <c r="AX3810" s="129"/>
    </row>
    <row r="3811" spans="1:50" x14ac:dyDescent="0.25">
      <c r="A3811" s="120"/>
      <c r="B3811" s="28"/>
      <c r="C3811" s="25"/>
      <c r="D3811" s="25"/>
      <c r="E3811" s="25"/>
      <c r="F3811" s="29"/>
      <c r="G3811" s="29"/>
      <c r="H3811" s="29"/>
      <c r="I3811" s="29"/>
      <c r="J3811" s="29"/>
      <c r="K3811" s="25"/>
      <c r="L3811" s="25"/>
      <c r="M3811" s="25"/>
      <c r="N3811" s="25"/>
      <c r="O3811" s="25"/>
      <c r="P3811" s="25"/>
      <c r="Q3811" s="28"/>
      <c r="R3811" s="29"/>
      <c r="S3811" s="27"/>
      <c r="T3811" s="27"/>
      <c r="U3811" s="28"/>
      <c r="V3811" s="26"/>
      <c r="W3811" s="26"/>
      <c r="X3811" s="26"/>
      <c r="Y3811" s="37"/>
      <c r="Z3811" s="37"/>
      <c r="AA3811" s="37"/>
      <c r="AB3811" s="30"/>
      <c r="AC3811" s="30"/>
      <c r="AD3811" s="31"/>
      <c r="AE3811" s="30"/>
      <c r="AF3811" s="30"/>
      <c r="AG3811" s="32"/>
      <c r="AH3811" s="30"/>
      <c r="AJ3811" s="30"/>
      <c r="AK3811" s="30"/>
      <c r="AL3811" s="30"/>
      <c r="AM3811" s="30"/>
      <c r="AN3811" s="30"/>
      <c r="AO3811" s="30"/>
      <c r="AP3811" s="30"/>
      <c r="AQ3811" s="30"/>
      <c r="AR3811" s="30"/>
      <c r="AS3811" s="30"/>
      <c r="AT3811" s="30"/>
      <c r="AU3811" s="121"/>
      <c r="AV3811" s="129"/>
      <c r="AW3811" s="129"/>
      <c r="AX3811" s="129"/>
    </row>
    <row r="3812" spans="1:50" x14ac:dyDescent="0.25">
      <c r="A3812" s="120"/>
      <c r="B3812" s="28"/>
      <c r="C3812" s="25"/>
      <c r="D3812" s="25"/>
      <c r="E3812" s="25"/>
      <c r="F3812" s="29"/>
      <c r="G3812" s="29"/>
      <c r="H3812" s="29"/>
      <c r="I3812" s="29"/>
      <c r="J3812" s="29"/>
      <c r="K3812" s="25"/>
      <c r="L3812" s="25"/>
      <c r="M3812" s="25"/>
      <c r="N3812" s="25"/>
      <c r="O3812" s="25"/>
      <c r="P3812" s="25"/>
      <c r="Q3812" s="28"/>
      <c r="R3812" s="29"/>
      <c r="S3812" s="27"/>
      <c r="T3812" s="27"/>
      <c r="U3812" s="28"/>
      <c r="V3812" s="26"/>
      <c r="W3812" s="26"/>
      <c r="X3812" s="26"/>
      <c r="Y3812" s="37"/>
      <c r="Z3812" s="37"/>
      <c r="AA3812" s="37"/>
      <c r="AB3812" s="30"/>
      <c r="AC3812" s="30"/>
      <c r="AD3812" s="31"/>
      <c r="AE3812" s="30"/>
      <c r="AF3812" s="30"/>
      <c r="AG3812" s="32"/>
      <c r="AH3812" s="30"/>
      <c r="AJ3812" s="30"/>
      <c r="AK3812" s="30"/>
      <c r="AL3812" s="30"/>
      <c r="AM3812" s="30"/>
      <c r="AN3812" s="30"/>
      <c r="AO3812" s="30"/>
      <c r="AP3812" s="30"/>
      <c r="AQ3812" s="30"/>
      <c r="AR3812" s="30"/>
      <c r="AS3812" s="30"/>
      <c r="AT3812" s="30"/>
      <c r="AU3812" s="121"/>
      <c r="AV3812" s="129"/>
      <c r="AW3812" s="129"/>
      <c r="AX3812" s="129"/>
    </row>
    <row r="3813" spans="1:50" x14ac:dyDescent="0.25">
      <c r="A3813" s="120"/>
      <c r="B3813" s="28"/>
      <c r="C3813" s="25"/>
      <c r="D3813" s="25"/>
      <c r="E3813" s="25"/>
      <c r="F3813" s="29"/>
      <c r="G3813" s="29"/>
      <c r="H3813" s="29"/>
      <c r="I3813" s="29"/>
      <c r="J3813" s="29"/>
      <c r="K3813" s="25"/>
      <c r="L3813" s="25"/>
      <c r="M3813" s="25"/>
      <c r="N3813" s="25"/>
      <c r="O3813" s="25"/>
      <c r="P3813" s="25"/>
      <c r="Q3813" s="28"/>
      <c r="R3813" s="29"/>
      <c r="S3813" s="27"/>
      <c r="T3813" s="27"/>
      <c r="U3813" s="28"/>
      <c r="V3813" s="26"/>
      <c r="W3813" s="26"/>
      <c r="X3813" s="26"/>
      <c r="Y3813" s="37"/>
      <c r="Z3813" s="37"/>
      <c r="AA3813" s="37"/>
      <c r="AB3813" s="30"/>
      <c r="AC3813" s="30"/>
      <c r="AD3813" s="31"/>
      <c r="AE3813" s="30"/>
      <c r="AF3813" s="30"/>
      <c r="AG3813" s="32"/>
      <c r="AH3813" s="30"/>
      <c r="AJ3813" s="30"/>
      <c r="AK3813" s="30"/>
      <c r="AL3813" s="30"/>
      <c r="AM3813" s="30"/>
      <c r="AN3813" s="30"/>
      <c r="AO3813" s="30"/>
      <c r="AP3813" s="30"/>
      <c r="AQ3813" s="30"/>
      <c r="AR3813" s="30"/>
      <c r="AS3813" s="30"/>
      <c r="AT3813" s="30"/>
      <c r="AU3813" s="121"/>
      <c r="AV3813" s="129"/>
      <c r="AW3813" s="129"/>
      <c r="AX3813" s="129"/>
    </row>
    <row r="3814" spans="1:50" x14ac:dyDescent="0.25">
      <c r="A3814" s="120"/>
      <c r="B3814" s="28"/>
      <c r="C3814" s="25"/>
      <c r="D3814" s="25"/>
      <c r="E3814" s="25"/>
      <c r="F3814" s="29"/>
      <c r="G3814" s="29"/>
      <c r="H3814" s="29"/>
      <c r="I3814" s="29"/>
      <c r="J3814" s="29"/>
      <c r="K3814" s="25"/>
      <c r="L3814" s="25"/>
      <c r="M3814" s="25"/>
      <c r="N3814" s="25"/>
      <c r="O3814" s="25"/>
      <c r="P3814" s="25"/>
      <c r="Q3814" s="28"/>
      <c r="R3814" s="29"/>
      <c r="S3814" s="27"/>
      <c r="T3814" s="27"/>
      <c r="U3814" s="28"/>
      <c r="V3814" s="26"/>
      <c r="W3814" s="26"/>
      <c r="X3814" s="26"/>
      <c r="Y3814" s="37"/>
      <c r="Z3814" s="37"/>
      <c r="AA3814" s="37"/>
      <c r="AB3814" s="30"/>
      <c r="AC3814" s="30"/>
      <c r="AD3814" s="31"/>
      <c r="AE3814" s="30"/>
      <c r="AF3814" s="30"/>
      <c r="AG3814" s="32"/>
      <c r="AH3814" s="30"/>
      <c r="AJ3814" s="30"/>
      <c r="AK3814" s="30"/>
      <c r="AL3814" s="30"/>
      <c r="AM3814" s="30"/>
      <c r="AN3814" s="30"/>
      <c r="AO3814" s="30"/>
      <c r="AP3814" s="30"/>
      <c r="AQ3814" s="30"/>
      <c r="AR3814" s="30"/>
      <c r="AS3814" s="30"/>
      <c r="AT3814" s="30"/>
      <c r="AU3814" s="121"/>
      <c r="AV3814" s="129"/>
      <c r="AW3814" s="129"/>
      <c r="AX3814" s="129"/>
    </row>
    <row r="3815" spans="1:50" x14ac:dyDescent="0.25">
      <c r="A3815" s="120"/>
      <c r="B3815" s="28"/>
      <c r="C3815" s="25"/>
      <c r="D3815" s="25"/>
      <c r="E3815" s="25"/>
      <c r="F3815" s="29"/>
      <c r="G3815" s="29"/>
      <c r="H3815" s="29"/>
      <c r="I3815" s="29"/>
      <c r="J3815" s="29"/>
      <c r="K3815" s="25"/>
      <c r="L3815" s="25"/>
      <c r="M3815" s="25"/>
      <c r="N3815" s="25"/>
      <c r="O3815" s="25"/>
      <c r="P3815" s="25"/>
      <c r="Q3815" s="28"/>
      <c r="R3815" s="29"/>
      <c r="S3815" s="27"/>
      <c r="T3815" s="27"/>
      <c r="U3815" s="28"/>
      <c r="V3815" s="26"/>
      <c r="W3815" s="26"/>
      <c r="X3815" s="26"/>
      <c r="Y3815" s="37"/>
      <c r="Z3815" s="37"/>
      <c r="AA3815" s="37"/>
      <c r="AB3815" s="30"/>
      <c r="AC3815" s="30"/>
      <c r="AD3815" s="31"/>
      <c r="AE3815" s="30"/>
      <c r="AF3815" s="30"/>
      <c r="AG3815" s="32"/>
      <c r="AH3815" s="30"/>
      <c r="AJ3815" s="30"/>
      <c r="AK3815" s="30"/>
      <c r="AL3815" s="30"/>
      <c r="AM3815" s="30"/>
      <c r="AN3815" s="30"/>
      <c r="AO3815" s="30"/>
      <c r="AP3815" s="30"/>
      <c r="AQ3815" s="30"/>
      <c r="AR3815" s="30"/>
      <c r="AS3815" s="30"/>
      <c r="AT3815" s="30"/>
      <c r="AU3815" s="121"/>
      <c r="AV3815" s="129"/>
      <c r="AW3815" s="129"/>
      <c r="AX3815" s="129"/>
    </row>
    <row r="3816" spans="1:50" x14ac:dyDescent="0.25">
      <c r="A3816" s="120"/>
      <c r="B3816" s="28"/>
      <c r="C3816" s="25"/>
      <c r="D3816" s="25"/>
      <c r="E3816" s="25"/>
      <c r="F3816" s="29"/>
      <c r="G3816" s="29"/>
      <c r="H3816" s="29"/>
      <c r="I3816" s="29"/>
      <c r="J3816" s="29"/>
      <c r="K3816" s="25"/>
      <c r="L3816" s="25"/>
      <c r="M3816" s="25"/>
      <c r="N3816" s="25"/>
      <c r="O3816" s="25"/>
      <c r="P3816" s="25"/>
      <c r="Q3816" s="28"/>
      <c r="R3816" s="29"/>
      <c r="S3816" s="27"/>
      <c r="T3816" s="27"/>
      <c r="U3816" s="28"/>
      <c r="V3816" s="26"/>
      <c r="W3816" s="26"/>
      <c r="X3816" s="26"/>
      <c r="Y3816" s="37"/>
      <c r="Z3816" s="37"/>
      <c r="AA3816" s="37"/>
      <c r="AB3816" s="30"/>
      <c r="AC3816" s="30"/>
      <c r="AD3816" s="31"/>
      <c r="AE3816" s="30"/>
      <c r="AF3816" s="30"/>
      <c r="AG3816" s="32"/>
      <c r="AH3816" s="30"/>
      <c r="AJ3816" s="30"/>
      <c r="AK3816" s="30"/>
      <c r="AL3816" s="30"/>
      <c r="AM3816" s="30"/>
      <c r="AN3816" s="30"/>
      <c r="AO3816" s="30"/>
      <c r="AP3816" s="30"/>
      <c r="AQ3816" s="30"/>
      <c r="AR3816" s="30"/>
      <c r="AS3816" s="30"/>
      <c r="AT3816" s="30"/>
      <c r="AU3816" s="121"/>
      <c r="AV3816" s="129"/>
      <c r="AW3816" s="129"/>
      <c r="AX3816" s="129"/>
    </row>
    <row r="3817" spans="1:50" x14ac:dyDescent="0.25">
      <c r="A3817" s="120"/>
      <c r="B3817" s="28"/>
      <c r="C3817" s="25"/>
      <c r="D3817" s="25"/>
      <c r="E3817" s="25"/>
      <c r="F3817" s="29"/>
      <c r="G3817" s="29"/>
      <c r="H3817" s="29"/>
      <c r="I3817" s="29"/>
      <c r="J3817" s="29"/>
      <c r="K3817" s="25"/>
      <c r="L3817" s="25"/>
      <c r="M3817" s="25"/>
      <c r="N3817" s="25"/>
      <c r="O3817" s="25"/>
      <c r="P3817" s="25"/>
      <c r="Q3817" s="28"/>
      <c r="R3817" s="29"/>
      <c r="S3817" s="27"/>
      <c r="T3817" s="27"/>
      <c r="U3817" s="28"/>
      <c r="V3817" s="26"/>
      <c r="W3817" s="26"/>
      <c r="X3817" s="26"/>
      <c r="Y3817" s="37"/>
      <c r="Z3817" s="37"/>
      <c r="AA3817" s="37"/>
      <c r="AB3817" s="30"/>
      <c r="AC3817" s="30"/>
      <c r="AD3817" s="31"/>
      <c r="AE3817" s="30"/>
      <c r="AF3817" s="30"/>
      <c r="AG3817" s="32"/>
      <c r="AH3817" s="30"/>
      <c r="AJ3817" s="30"/>
      <c r="AK3817" s="30"/>
      <c r="AL3817" s="30"/>
      <c r="AM3817" s="30"/>
      <c r="AN3817" s="30"/>
      <c r="AO3817" s="30"/>
      <c r="AP3817" s="30"/>
      <c r="AQ3817" s="30"/>
      <c r="AR3817" s="30"/>
      <c r="AS3817" s="30"/>
      <c r="AT3817" s="30"/>
      <c r="AU3817" s="121"/>
      <c r="AV3817" s="129"/>
      <c r="AW3817" s="129"/>
      <c r="AX3817" s="129"/>
    </row>
    <row r="3818" spans="1:50" x14ac:dyDescent="0.25">
      <c r="A3818" s="120"/>
      <c r="B3818" s="28"/>
      <c r="C3818" s="25"/>
      <c r="D3818" s="25"/>
      <c r="E3818" s="25"/>
      <c r="F3818" s="29"/>
      <c r="G3818" s="29"/>
      <c r="H3818" s="29"/>
      <c r="I3818" s="29"/>
      <c r="J3818" s="29"/>
      <c r="K3818" s="25"/>
      <c r="L3818" s="25"/>
      <c r="M3818" s="25"/>
      <c r="N3818" s="25"/>
      <c r="O3818" s="25"/>
      <c r="P3818" s="25"/>
      <c r="Q3818" s="28"/>
      <c r="R3818" s="29"/>
      <c r="S3818" s="27"/>
      <c r="T3818" s="27"/>
      <c r="U3818" s="28"/>
      <c r="V3818" s="26"/>
      <c r="W3818" s="26"/>
      <c r="X3818" s="26"/>
      <c r="Y3818" s="37"/>
      <c r="Z3818" s="37"/>
      <c r="AA3818" s="37"/>
      <c r="AB3818" s="30"/>
      <c r="AC3818" s="30"/>
      <c r="AD3818" s="31"/>
      <c r="AE3818" s="30"/>
      <c r="AF3818" s="30"/>
      <c r="AG3818" s="32"/>
      <c r="AH3818" s="30"/>
      <c r="AJ3818" s="30"/>
      <c r="AK3818" s="30"/>
      <c r="AL3818" s="30"/>
      <c r="AM3818" s="30"/>
      <c r="AN3818" s="30"/>
      <c r="AO3818" s="30"/>
      <c r="AP3818" s="30"/>
      <c r="AQ3818" s="30"/>
      <c r="AR3818" s="30"/>
      <c r="AS3818" s="30"/>
      <c r="AT3818" s="30"/>
      <c r="AU3818" s="121"/>
      <c r="AV3818" s="129"/>
      <c r="AW3818" s="129"/>
      <c r="AX3818" s="129"/>
    </row>
    <row r="3819" spans="1:50" x14ac:dyDescent="0.25">
      <c r="A3819" s="120"/>
      <c r="B3819" s="28"/>
      <c r="C3819" s="25"/>
      <c r="D3819" s="25"/>
      <c r="E3819" s="25"/>
      <c r="F3819" s="29"/>
      <c r="G3819" s="29"/>
      <c r="H3819" s="29"/>
      <c r="I3819" s="29"/>
      <c r="J3819" s="29"/>
      <c r="K3819" s="25"/>
      <c r="L3819" s="25"/>
      <c r="M3819" s="25"/>
      <c r="N3819" s="25"/>
      <c r="O3819" s="25"/>
      <c r="P3819" s="25"/>
      <c r="Q3819" s="28"/>
      <c r="R3819" s="29"/>
      <c r="S3819" s="27"/>
      <c r="T3819" s="27"/>
      <c r="U3819" s="28"/>
      <c r="V3819" s="26"/>
      <c r="W3819" s="26"/>
      <c r="X3819" s="26"/>
      <c r="Y3819" s="37"/>
      <c r="Z3819" s="37"/>
      <c r="AA3819" s="37"/>
      <c r="AB3819" s="30"/>
      <c r="AC3819" s="30"/>
      <c r="AD3819" s="31"/>
      <c r="AE3819" s="30"/>
      <c r="AF3819" s="30"/>
      <c r="AG3819" s="32"/>
      <c r="AH3819" s="30"/>
      <c r="AJ3819" s="30"/>
      <c r="AK3819" s="30"/>
      <c r="AL3819" s="30"/>
      <c r="AM3819" s="30"/>
      <c r="AN3819" s="30"/>
      <c r="AO3819" s="30"/>
      <c r="AP3819" s="30"/>
      <c r="AQ3819" s="30"/>
      <c r="AR3819" s="30"/>
      <c r="AS3819" s="30"/>
      <c r="AT3819" s="30"/>
      <c r="AU3819" s="121"/>
      <c r="AV3819" s="129"/>
      <c r="AW3819" s="129"/>
      <c r="AX3819" s="129"/>
    </row>
    <row r="3820" spans="1:50" x14ac:dyDescent="0.25">
      <c r="A3820" s="120"/>
      <c r="B3820" s="28"/>
      <c r="C3820" s="25"/>
      <c r="D3820" s="25"/>
      <c r="E3820" s="25"/>
      <c r="F3820" s="29"/>
      <c r="G3820" s="29"/>
      <c r="H3820" s="29"/>
      <c r="I3820" s="29"/>
      <c r="J3820" s="29"/>
      <c r="K3820" s="25"/>
      <c r="L3820" s="25"/>
      <c r="M3820" s="25"/>
      <c r="N3820" s="25"/>
      <c r="O3820" s="25"/>
      <c r="P3820" s="25"/>
      <c r="Q3820" s="28"/>
      <c r="R3820" s="29"/>
      <c r="S3820" s="27"/>
      <c r="T3820" s="27"/>
      <c r="U3820" s="28"/>
      <c r="V3820" s="26"/>
      <c r="W3820" s="26"/>
      <c r="X3820" s="26"/>
      <c r="Y3820" s="37"/>
      <c r="Z3820" s="37"/>
      <c r="AA3820" s="37"/>
      <c r="AB3820" s="30"/>
      <c r="AC3820" s="30"/>
      <c r="AD3820" s="31"/>
      <c r="AE3820" s="30"/>
      <c r="AF3820" s="30"/>
      <c r="AG3820" s="32"/>
      <c r="AH3820" s="30"/>
      <c r="AJ3820" s="30"/>
      <c r="AK3820" s="30"/>
      <c r="AL3820" s="30"/>
      <c r="AM3820" s="30"/>
      <c r="AN3820" s="30"/>
      <c r="AO3820" s="30"/>
      <c r="AP3820" s="30"/>
      <c r="AQ3820" s="30"/>
      <c r="AR3820" s="30"/>
      <c r="AS3820" s="30"/>
      <c r="AT3820" s="30"/>
      <c r="AU3820" s="121"/>
      <c r="AV3820" s="129"/>
      <c r="AW3820" s="129"/>
      <c r="AX3820" s="129"/>
    </row>
    <row r="3821" spans="1:50" x14ac:dyDescent="0.25">
      <c r="A3821" s="120"/>
      <c r="B3821" s="28"/>
      <c r="C3821" s="25"/>
      <c r="D3821" s="25"/>
      <c r="E3821" s="25"/>
      <c r="F3821" s="29"/>
      <c r="G3821" s="29"/>
      <c r="H3821" s="29"/>
      <c r="I3821" s="29"/>
      <c r="J3821" s="29"/>
      <c r="K3821" s="25"/>
      <c r="L3821" s="25"/>
      <c r="M3821" s="25"/>
      <c r="N3821" s="25"/>
      <c r="O3821" s="25"/>
      <c r="P3821" s="25"/>
      <c r="Q3821" s="28"/>
      <c r="R3821" s="29"/>
      <c r="S3821" s="27"/>
      <c r="T3821" s="27"/>
      <c r="U3821" s="28"/>
      <c r="V3821" s="26"/>
      <c r="W3821" s="26"/>
      <c r="X3821" s="26"/>
      <c r="Y3821" s="37"/>
      <c r="Z3821" s="37"/>
      <c r="AA3821" s="37"/>
      <c r="AB3821" s="30"/>
      <c r="AC3821" s="30"/>
      <c r="AD3821" s="31"/>
      <c r="AE3821" s="30"/>
      <c r="AF3821" s="30"/>
      <c r="AG3821" s="32"/>
      <c r="AH3821" s="30"/>
      <c r="AJ3821" s="30"/>
      <c r="AK3821" s="30"/>
      <c r="AL3821" s="30"/>
      <c r="AM3821" s="30"/>
      <c r="AN3821" s="30"/>
      <c r="AO3821" s="30"/>
      <c r="AP3821" s="30"/>
      <c r="AQ3821" s="30"/>
      <c r="AR3821" s="30"/>
      <c r="AS3821" s="30"/>
      <c r="AT3821" s="30"/>
      <c r="AU3821" s="121"/>
      <c r="AV3821" s="129"/>
      <c r="AW3821" s="129"/>
      <c r="AX3821" s="129"/>
    </row>
    <row r="3822" spans="1:50" x14ac:dyDescent="0.25">
      <c r="A3822" s="120"/>
      <c r="B3822" s="28"/>
      <c r="C3822" s="25"/>
      <c r="D3822" s="25"/>
      <c r="E3822" s="25"/>
      <c r="F3822" s="29"/>
      <c r="G3822" s="29"/>
      <c r="H3822" s="29"/>
      <c r="I3822" s="29"/>
      <c r="J3822" s="29"/>
      <c r="K3822" s="25"/>
      <c r="L3822" s="25"/>
      <c r="M3822" s="25"/>
      <c r="N3822" s="25"/>
      <c r="O3822" s="25"/>
      <c r="P3822" s="25"/>
      <c r="Q3822" s="28"/>
      <c r="R3822" s="29"/>
      <c r="S3822" s="27"/>
      <c r="T3822" s="27"/>
      <c r="U3822" s="28"/>
      <c r="V3822" s="26"/>
      <c r="W3822" s="26"/>
      <c r="X3822" s="26"/>
      <c r="Y3822" s="37"/>
      <c r="Z3822" s="37"/>
      <c r="AA3822" s="37"/>
      <c r="AB3822" s="30"/>
      <c r="AC3822" s="30"/>
      <c r="AD3822" s="31"/>
      <c r="AE3822" s="30"/>
      <c r="AF3822" s="30"/>
      <c r="AG3822" s="32"/>
      <c r="AH3822" s="30"/>
      <c r="AJ3822" s="30"/>
      <c r="AK3822" s="30"/>
      <c r="AL3822" s="30"/>
      <c r="AM3822" s="30"/>
      <c r="AN3822" s="30"/>
      <c r="AO3822" s="30"/>
      <c r="AP3822" s="30"/>
      <c r="AQ3822" s="30"/>
      <c r="AR3822" s="30"/>
      <c r="AS3822" s="30"/>
      <c r="AT3822" s="30"/>
      <c r="AU3822" s="121"/>
      <c r="AV3822" s="129"/>
      <c r="AW3822" s="129"/>
      <c r="AX3822" s="129"/>
    </row>
    <row r="3823" spans="1:50" x14ac:dyDescent="0.25">
      <c r="A3823" s="120"/>
      <c r="B3823" s="28"/>
      <c r="C3823" s="25"/>
      <c r="D3823" s="25"/>
      <c r="E3823" s="25"/>
      <c r="F3823" s="29"/>
      <c r="G3823" s="29"/>
      <c r="H3823" s="29"/>
      <c r="I3823" s="29"/>
      <c r="J3823" s="29"/>
      <c r="K3823" s="25"/>
      <c r="L3823" s="25"/>
      <c r="M3823" s="25"/>
      <c r="N3823" s="25"/>
      <c r="O3823" s="25"/>
      <c r="P3823" s="25"/>
      <c r="Q3823" s="28"/>
      <c r="R3823" s="29"/>
      <c r="S3823" s="27"/>
      <c r="T3823" s="27"/>
      <c r="U3823" s="28"/>
      <c r="V3823" s="26"/>
      <c r="W3823" s="26"/>
      <c r="X3823" s="26"/>
      <c r="Y3823" s="37"/>
      <c r="Z3823" s="37"/>
      <c r="AA3823" s="37"/>
      <c r="AB3823" s="30"/>
      <c r="AC3823" s="30"/>
      <c r="AD3823" s="31"/>
      <c r="AE3823" s="30"/>
      <c r="AF3823" s="30"/>
      <c r="AG3823" s="32"/>
      <c r="AH3823" s="30"/>
      <c r="AJ3823" s="30"/>
      <c r="AK3823" s="30"/>
      <c r="AL3823" s="30"/>
      <c r="AM3823" s="30"/>
      <c r="AN3823" s="30"/>
      <c r="AO3823" s="30"/>
      <c r="AP3823" s="30"/>
      <c r="AQ3823" s="30"/>
      <c r="AR3823" s="30"/>
      <c r="AS3823" s="30"/>
      <c r="AT3823" s="30"/>
      <c r="AU3823" s="121"/>
      <c r="AV3823" s="129"/>
      <c r="AW3823" s="129"/>
      <c r="AX3823" s="129"/>
    </row>
    <row r="3824" spans="1:50" x14ac:dyDescent="0.25">
      <c r="A3824" s="120"/>
      <c r="B3824" s="28"/>
      <c r="C3824" s="25"/>
      <c r="D3824" s="25"/>
      <c r="E3824" s="25"/>
      <c r="F3824" s="29"/>
      <c r="G3824" s="29"/>
      <c r="H3824" s="29"/>
      <c r="I3824" s="29"/>
      <c r="J3824" s="29"/>
      <c r="K3824" s="25"/>
      <c r="L3824" s="25"/>
      <c r="M3824" s="25"/>
      <c r="N3824" s="25"/>
      <c r="O3824" s="25"/>
      <c r="P3824" s="25"/>
      <c r="Q3824" s="28"/>
      <c r="R3824" s="29"/>
      <c r="S3824" s="27"/>
      <c r="T3824" s="27"/>
      <c r="U3824" s="28"/>
      <c r="V3824" s="26"/>
      <c r="W3824" s="26"/>
      <c r="X3824" s="26"/>
      <c r="Y3824" s="37"/>
      <c r="Z3824" s="37"/>
      <c r="AA3824" s="37"/>
      <c r="AB3824" s="30"/>
      <c r="AC3824" s="30"/>
      <c r="AD3824" s="31"/>
      <c r="AE3824" s="30"/>
      <c r="AF3824" s="30"/>
      <c r="AG3824" s="32"/>
      <c r="AH3824" s="30"/>
      <c r="AJ3824" s="30"/>
      <c r="AK3824" s="30"/>
      <c r="AL3824" s="30"/>
      <c r="AM3824" s="30"/>
      <c r="AN3824" s="30"/>
      <c r="AO3824" s="30"/>
      <c r="AP3824" s="30"/>
      <c r="AQ3824" s="30"/>
      <c r="AR3824" s="30"/>
      <c r="AS3824" s="30"/>
      <c r="AT3824" s="30"/>
      <c r="AU3824" s="121"/>
      <c r="AV3824" s="129"/>
      <c r="AW3824" s="129"/>
      <c r="AX3824" s="129"/>
    </row>
    <row r="3825" spans="1:50" x14ac:dyDescent="0.25">
      <c r="A3825" s="120"/>
      <c r="B3825" s="28"/>
      <c r="C3825" s="25"/>
      <c r="D3825" s="25"/>
      <c r="E3825" s="25"/>
      <c r="F3825" s="29"/>
      <c r="G3825" s="29"/>
      <c r="H3825" s="29"/>
      <c r="I3825" s="29"/>
      <c r="J3825" s="29"/>
      <c r="K3825" s="25"/>
      <c r="L3825" s="25"/>
      <c r="M3825" s="25"/>
      <c r="N3825" s="25"/>
      <c r="O3825" s="25"/>
      <c r="P3825" s="25"/>
      <c r="Q3825" s="28"/>
      <c r="R3825" s="29"/>
      <c r="S3825" s="27"/>
      <c r="T3825" s="27"/>
      <c r="U3825" s="28"/>
      <c r="V3825" s="26"/>
      <c r="W3825" s="26"/>
      <c r="X3825" s="26"/>
      <c r="Y3825" s="37"/>
      <c r="Z3825" s="37"/>
      <c r="AA3825" s="37"/>
      <c r="AB3825" s="30"/>
      <c r="AC3825" s="30"/>
      <c r="AD3825" s="31"/>
      <c r="AE3825" s="30"/>
      <c r="AF3825" s="30"/>
      <c r="AG3825" s="32"/>
      <c r="AH3825" s="30"/>
      <c r="AJ3825" s="30"/>
      <c r="AK3825" s="30"/>
      <c r="AL3825" s="30"/>
      <c r="AM3825" s="30"/>
      <c r="AN3825" s="30"/>
      <c r="AO3825" s="30"/>
      <c r="AP3825" s="30"/>
      <c r="AQ3825" s="30"/>
      <c r="AR3825" s="30"/>
      <c r="AS3825" s="30"/>
      <c r="AT3825" s="30"/>
      <c r="AU3825" s="121"/>
      <c r="AV3825" s="129"/>
      <c r="AW3825" s="129"/>
      <c r="AX3825" s="129"/>
    </row>
    <row r="3826" spans="1:50" x14ac:dyDescent="0.25">
      <c r="A3826" s="120"/>
      <c r="B3826" s="28"/>
      <c r="C3826" s="25"/>
      <c r="D3826" s="25"/>
      <c r="E3826" s="25"/>
      <c r="F3826" s="29"/>
      <c r="G3826" s="29"/>
      <c r="H3826" s="29"/>
      <c r="I3826" s="29"/>
      <c r="J3826" s="29"/>
      <c r="K3826" s="25"/>
      <c r="L3826" s="25"/>
      <c r="M3826" s="25"/>
      <c r="N3826" s="25"/>
      <c r="O3826" s="25"/>
      <c r="P3826" s="25"/>
      <c r="Q3826" s="28"/>
      <c r="R3826" s="29"/>
      <c r="S3826" s="27"/>
      <c r="T3826" s="27"/>
      <c r="U3826" s="28"/>
      <c r="V3826" s="26"/>
      <c r="W3826" s="26"/>
      <c r="X3826" s="26"/>
      <c r="Y3826" s="37"/>
      <c r="Z3826" s="37"/>
      <c r="AA3826" s="37"/>
      <c r="AB3826" s="30"/>
      <c r="AC3826" s="30"/>
      <c r="AD3826" s="31"/>
      <c r="AE3826" s="30"/>
      <c r="AF3826" s="30"/>
      <c r="AG3826" s="32"/>
      <c r="AH3826" s="30"/>
      <c r="AJ3826" s="30"/>
      <c r="AK3826" s="30"/>
      <c r="AL3826" s="30"/>
      <c r="AM3826" s="30"/>
      <c r="AN3826" s="30"/>
      <c r="AO3826" s="30"/>
      <c r="AP3826" s="30"/>
      <c r="AQ3826" s="30"/>
      <c r="AR3826" s="30"/>
      <c r="AS3826" s="30"/>
      <c r="AT3826" s="30"/>
      <c r="AU3826" s="121"/>
      <c r="AV3826" s="129"/>
      <c r="AW3826" s="129"/>
      <c r="AX3826" s="129"/>
    </row>
    <row r="3827" spans="1:50" x14ac:dyDescent="0.25">
      <c r="A3827" s="120"/>
      <c r="B3827" s="28"/>
      <c r="C3827" s="25"/>
      <c r="D3827" s="25"/>
      <c r="E3827" s="25"/>
      <c r="F3827" s="29"/>
      <c r="G3827" s="29"/>
      <c r="H3827" s="29"/>
      <c r="I3827" s="29"/>
      <c r="J3827" s="29"/>
      <c r="K3827" s="25"/>
      <c r="L3827" s="25"/>
      <c r="M3827" s="25"/>
      <c r="N3827" s="25"/>
      <c r="O3827" s="25"/>
      <c r="P3827" s="25"/>
      <c r="Q3827" s="28"/>
      <c r="R3827" s="29"/>
      <c r="S3827" s="27"/>
      <c r="T3827" s="27"/>
      <c r="U3827" s="28"/>
      <c r="V3827" s="26"/>
      <c r="W3827" s="26"/>
      <c r="X3827" s="26"/>
      <c r="Y3827" s="37"/>
      <c r="Z3827" s="37"/>
      <c r="AA3827" s="37"/>
      <c r="AB3827" s="30"/>
      <c r="AC3827" s="30"/>
      <c r="AD3827" s="31"/>
      <c r="AE3827" s="30"/>
      <c r="AF3827" s="30"/>
      <c r="AG3827" s="32"/>
      <c r="AH3827" s="30"/>
      <c r="AJ3827" s="30"/>
      <c r="AK3827" s="30"/>
      <c r="AL3827" s="30"/>
      <c r="AM3827" s="30"/>
      <c r="AN3827" s="30"/>
      <c r="AO3827" s="30"/>
      <c r="AP3827" s="30"/>
      <c r="AQ3827" s="30"/>
      <c r="AR3827" s="30"/>
      <c r="AS3827" s="30"/>
      <c r="AT3827" s="30"/>
      <c r="AU3827" s="121"/>
      <c r="AV3827" s="129"/>
      <c r="AW3827" s="129"/>
      <c r="AX3827" s="129"/>
    </row>
    <row r="3828" spans="1:50" x14ac:dyDescent="0.25">
      <c r="A3828" s="120"/>
      <c r="B3828" s="28"/>
      <c r="C3828" s="25"/>
      <c r="D3828" s="25"/>
      <c r="E3828" s="25"/>
      <c r="F3828" s="29"/>
      <c r="G3828" s="29"/>
      <c r="H3828" s="29"/>
      <c r="I3828" s="29"/>
      <c r="J3828" s="29"/>
      <c r="K3828" s="25"/>
      <c r="L3828" s="25"/>
      <c r="M3828" s="25"/>
      <c r="N3828" s="25"/>
      <c r="O3828" s="25"/>
      <c r="P3828" s="25"/>
      <c r="Q3828" s="28"/>
      <c r="R3828" s="29"/>
      <c r="S3828" s="27"/>
      <c r="T3828" s="27"/>
      <c r="U3828" s="28"/>
      <c r="V3828" s="26"/>
      <c r="W3828" s="26"/>
      <c r="X3828" s="26"/>
      <c r="Y3828" s="37"/>
      <c r="Z3828" s="37"/>
      <c r="AA3828" s="37"/>
      <c r="AB3828" s="30"/>
      <c r="AC3828" s="30"/>
      <c r="AD3828" s="31"/>
      <c r="AE3828" s="30"/>
      <c r="AF3828" s="30"/>
      <c r="AG3828" s="32"/>
      <c r="AH3828" s="30"/>
      <c r="AJ3828" s="30"/>
      <c r="AK3828" s="30"/>
      <c r="AL3828" s="30"/>
      <c r="AM3828" s="30"/>
      <c r="AN3828" s="30"/>
      <c r="AO3828" s="30"/>
      <c r="AP3828" s="30"/>
      <c r="AQ3828" s="30"/>
      <c r="AR3828" s="30"/>
      <c r="AS3828" s="30"/>
      <c r="AT3828" s="30"/>
      <c r="AU3828" s="121"/>
      <c r="AV3828" s="129"/>
      <c r="AW3828" s="129"/>
      <c r="AX3828" s="129"/>
    </row>
    <row r="3829" spans="1:50" x14ac:dyDescent="0.25">
      <c r="A3829" s="120"/>
      <c r="B3829" s="28"/>
      <c r="C3829" s="25"/>
      <c r="D3829" s="25"/>
      <c r="E3829" s="25"/>
      <c r="F3829" s="29"/>
      <c r="G3829" s="29"/>
      <c r="H3829" s="29"/>
      <c r="I3829" s="29"/>
      <c r="J3829" s="29"/>
      <c r="K3829" s="25"/>
      <c r="L3829" s="25"/>
      <c r="M3829" s="25"/>
      <c r="N3829" s="25"/>
      <c r="O3829" s="25"/>
      <c r="P3829" s="25"/>
      <c r="Q3829" s="28"/>
      <c r="R3829" s="29"/>
      <c r="S3829" s="27"/>
      <c r="T3829" s="27"/>
      <c r="U3829" s="28"/>
      <c r="V3829" s="26"/>
      <c r="W3829" s="26"/>
      <c r="X3829" s="26"/>
      <c r="Y3829" s="37"/>
      <c r="Z3829" s="37"/>
      <c r="AA3829" s="37"/>
      <c r="AB3829" s="30"/>
      <c r="AC3829" s="30"/>
      <c r="AD3829" s="31"/>
      <c r="AE3829" s="30"/>
      <c r="AF3829" s="30"/>
      <c r="AG3829" s="32"/>
      <c r="AH3829" s="30"/>
      <c r="AJ3829" s="30"/>
      <c r="AK3829" s="30"/>
      <c r="AL3829" s="30"/>
      <c r="AM3829" s="30"/>
      <c r="AN3829" s="30"/>
      <c r="AO3829" s="30"/>
      <c r="AP3829" s="30"/>
      <c r="AQ3829" s="30"/>
      <c r="AR3829" s="30"/>
      <c r="AS3829" s="30"/>
      <c r="AT3829" s="30"/>
      <c r="AU3829" s="121"/>
      <c r="AV3829" s="129"/>
      <c r="AW3829" s="129"/>
      <c r="AX3829" s="129"/>
    </row>
    <row r="3830" spans="1:50" x14ac:dyDescent="0.25">
      <c r="A3830" s="120"/>
      <c r="B3830" s="28"/>
      <c r="C3830" s="25"/>
      <c r="D3830" s="25"/>
      <c r="E3830" s="25"/>
      <c r="F3830" s="29"/>
      <c r="G3830" s="29"/>
      <c r="H3830" s="29"/>
      <c r="I3830" s="29"/>
      <c r="J3830" s="29"/>
      <c r="K3830" s="25"/>
      <c r="L3830" s="25"/>
      <c r="M3830" s="25"/>
      <c r="N3830" s="25"/>
      <c r="O3830" s="25"/>
      <c r="P3830" s="25"/>
      <c r="Q3830" s="28"/>
      <c r="R3830" s="29"/>
      <c r="S3830" s="27"/>
      <c r="T3830" s="27"/>
      <c r="U3830" s="28"/>
      <c r="V3830" s="26"/>
      <c r="W3830" s="26"/>
      <c r="X3830" s="26"/>
      <c r="Y3830" s="37"/>
      <c r="Z3830" s="37"/>
      <c r="AA3830" s="37"/>
      <c r="AB3830" s="30"/>
      <c r="AC3830" s="30"/>
      <c r="AD3830" s="31"/>
      <c r="AE3830" s="30"/>
      <c r="AF3830" s="30"/>
      <c r="AG3830" s="32"/>
      <c r="AH3830" s="30"/>
      <c r="AJ3830" s="30"/>
      <c r="AK3830" s="30"/>
      <c r="AL3830" s="30"/>
      <c r="AM3830" s="30"/>
      <c r="AN3830" s="30"/>
      <c r="AO3830" s="30"/>
      <c r="AP3830" s="30"/>
      <c r="AQ3830" s="30"/>
      <c r="AR3830" s="30"/>
      <c r="AS3830" s="30"/>
      <c r="AT3830" s="30"/>
      <c r="AU3830" s="121"/>
      <c r="AV3830" s="129"/>
      <c r="AW3830" s="129"/>
      <c r="AX3830" s="129"/>
    </row>
    <row r="3831" spans="1:50" x14ac:dyDescent="0.25">
      <c r="A3831" s="120"/>
      <c r="B3831" s="28"/>
      <c r="C3831" s="25"/>
      <c r="D3831" s="25"/>
      <c r="E3831" s="25"/>
      <c r="F3831" s="29"/>
      <c r="G3831" s="29"/>
      <c r="H3831" s="29"/>
      <c r="I3831" s="29"/>
      <c r="J3831" s="29"/>
      <c r="K3831" s="25"/>
      <c r="L3831" s="25"/>
      <c r="M3831" s="25"/>
      <c r="N3831" s="25"/>
      <c r="O3831" s="25"/>
      <c r="P3831" s="25"/>
      <c r="Q3831" s="28"/>
      <c r="R3831" s="29"/>
      <c r="S3831" s="27"/>
      <c r="T3831" s="27"/>
      <c r="U3831" s="28"/>
      <c r="V3831" s="26"/>
      <c r="W3831" s="26"/>
      <c r="X3831" s="26"/>
      <c r="Y3831" s="37"/>
      <c r="Z3831" s="37"/>
      <c r="AA3831" s="37"/>
      <c r="AB3831" s="30"/>
      <c r="AC3831" s="30"/>
      <c r="AD3831" s="31"/>
      <c r="AE3831" s="30"/>
      <c r="AF3831" s="30"/>
      <c r="AG3831" s="32"/>
      <c r="AH3831" s="30"/>
      <c r="AJ3831" s="30"/>
      <c r="AK3831" s="30"/>
      <c r="AL3831" s="30"/>
      <c r="AM3831" s="30"/>
      <c r="AN3831" s="30"/>
      <c r="AO3831" s="30"/>
      <c r="AP3831" s="30"/>
      <c r="AQ3831" s="30"/>
      <c r="AR3831" s="30"/>
      <c r="AS3831" s="30"/>
      <c r="AT3831" s="30"/>
      <c r="AU3831" s="121"/>
      <c r="AV3831" s="129"/>
      <c r="AW3831" s="129"/>
      <c r="AX3831" s="129"/>
    </row>
    <row r="3832" spans="1:50" x14ac:dyDescent="0.25">
      <c r="A3832" s="120"/>
      <c r="B3832" s="28"/>
      <c r="C3832" s="25"/>
      <c r="D3832" s="25"/>
      <c r="E3832" s="25"/>
      <c r="F3832" s="29"/>
      <c r="G3832" s="29"/>
      <c r="H3832" s="29"/>
      <c r="I3832" s="29"/>
      <c r="J3832" s="29"/>
      <c r="K3832" s="25"/>
      <c r="L3832" s="25"/>
      <c r="M3832" s="25"/>
      <c r="N3832" s="25"/>
      <c r="O3832" s="25"/>
      <c r="P3832" s="25"/>
      <c r="Q3832" s="28"/>
      <c r="R3832" s="29"/>
      <c r="S3832" s="27"/>
      <c r="T3832" s="27"/>
      <c r="U3832" s="28"/>
      <c r="V3832" s="26"/>
      <c r="W3832" s="26"/>
      <c r="X3832" s="26"/>
      <c r="Y3832" s="37"/>
      <c r="Z3832" s="37"/>
      <c r="AA3832" s="37"/>
      <c r="AB3832" s="30"/>
      <c r="AC3832" s="30"/>
      <c r="AD3832" s="31"/>
      <c r="AE3832" s="30"/>
      <c r="AF3832" s="30"/>
      <c r="AG3832" s="32"/>
      <c r="AH3832" s="30"/>
      <c r="AJ3832" s="30"/>
      <c r="AK3832" s="30"/>
      <c r="AL3832" s="30"/>
      <c r="AM3832" s="30"/>
      <c r="AN3832" s="30"/>
      <c r="AO3832" s="30"/>
      <c r="AP3832" s="30"/>
      <c r="AQ3832" s="30"/>
      <c r="AR3832" s="30"/>
      <c r="AS3832" s="30"/>
      <c r="AT3832" s="30"/>
      <c r="AU3832" s="121"/>
      <c r="AV3832" s="129"/>
      <c r="AW3832" s="129"/>
      <c r="AX3832" s="129"/>
    </row>
    <row r="3833" spans="1:50" x14ac:dyDescent="0.25">
      <c r="A3833" s="120"/>
      <c r="B3833" s="28"/>
      <c r="C3833" s="25"/>
      <c r="D3833" s="25"/>
      <c r="E3833" s="25"/>
      <c r="F3833" s="29"/>
      <c r="G3833" s="29"/>
      <c r="H3833" s="29"/>
      <c r="I3833" s="29"/>
      <c r="J3833" s="29"/>
      <c r="K3833" s="25"/>
      <c r="L3833" s="25"/>
      <c r="M3833" s="25"/>
      <c r="N3833" s="25"/>
      <c r="O3833" s="25"/>
      <c r="P3833" s="25"/>
      <c r="Q3833" s="28"/>
      <c r="R3833" s="29"/>
      <c r="S3833" s="27"/>
      <c r="T3833" s="27"/>
      <c r="U3833" s="28"/>
      <c r="V3833" s="26"/>
      <c r="W3833" s="26"/>
      <c r="X3833" s="26"/>
      <c r="Y3833" s="37"/>
      <c r="Z3833" s="37"/>
      <c r="AA3833" s="37"/>
      <c r="AB3833" s="30"/>
      <c r="AC3833" s="30"/>
      <c r="AD3833" s="31"/>
      <c r="AE3833" s="30"/>
      <c r="AF3833" s="30"/>
      <c r="AG3833" s="32"/>
      <c r="AH3833" s="30"/>
      <c r="AJ3833" s="30"/>
      <c r="AK3833" s="30"/>
      <c r="AL3833" s="30"/>
      <c r="AM3833" s="30"/>
      <c r="AN3833" s="30"/>
      <c r="AO3833" s="30"/>
      <c r="AP3833" s="30"/>
      <c r="AQ3833" s="30"/>
      <c r="AR3833" s="30"/>
      <c r="AS3833" s="30"/>
      <c r="AT3833" s="30"/>
      <c r="AU3833" s="121"/>
      <c r="AV3833" s="129"/>
      <c r="AW3833" s="129"/>
      <c r="AX3833" s="129"/>
    </row>
    <row r="3834" spans="1:50" x14ac:dyDescent="0.25">
      <c r="A3834" s="120"/>
      <c r="B3834" s="28"/>
      <c r="C3834" s="25"/>
      <c r="D3834" s="25"/>
      <c r="E3834" s="25"/>
      <c r="F3834" s="29"/>
      <c r="G3834" s="29"/>
      <c r="H3834" s="29"/>
      <c r="I3834" s="29"/>
      <c r="J3834" s="29"/>
      <c r="K3834" s="25"/>
      <c r="L3834" s="25"/>
      <c r="M3834" s="25"/>
      <c r="N3834" s="25"/>
      <c r="O3834" s="25"/>
      <c r="P3834" s="25"/>
      <c r="Q3834" s="28"/>
      <c r="R3834" s="29"/>
      <c r="S3834" s="27"/>
      <c r="T3834" s="27"/>
      <c r="U3834" s="28"/>
      <c r="V3834" s="26"/>
      <c r="W3834" s="26"/>
      <c r="X3834" s="26"/>
      <c r="Y3834" s="37"/>
      <c r="Z3834" s="37"/>
      <c r="AA3834" s="37"/>
      <c r="AB3834" s="30"/>
      <c r="AC3834" s="30"/>
      <c r="AD3834" s="31"/>
      <c r="AE3834" s="30"/>
      <c r="AF3834" s="30"/>
      <c r="AG3834" s="32"/>
      <c r="AH3834" s="30"/>
      <c r="AJ3834" s="30"/>
      <c r="AK3834" s="30"/>
      <c r="AL3834" s="30"/>
      <c r="AM3834" s="30"/>
      <c r="AN3834" s="30"/>
      <c r="AO3834" s="30"/>
      <c r="AP3834" s="30"/>
      <c r="AQ3834" s="30"/>
      <c r="AR3834" s="30"/>
      <c r="AS3834" s="30"/>
      <c r="AT3834" s="30"/>
      <c r="AU3834" s="121"/>
      <c r="AV3834" s="129"/>
      <c r="AW3834" s="129"/>
      <c r="AX3834" s="129"/>
    </row>
    <row r="3835" spans="1:50" x14ac:dyDescent="0.25">
      <c r="A3835" s="120"/>
      <c r="B3835" s="28"/>
      <c r="C3835" s="25"/>
      <c r="D3835" s="25"/>
      <c r="E3835" s="25"/>
      <c r="F3835" s="29"/>
      <c r="G3835" s="29"/>
      <c r="H3835" s="29"/>
      <c r="I3835" s="29"/>
      <c r="J3835" s="29"/>
      <c r="K3835" s="25"/>
      <c r="L3835" s="25"/>
      <c r="M3835" s="25"/>
      <c r="N3835" s="25"/>
      <c r="O3835" s="25"/>
      <c r="P3835" s="25"/>
      <c r="Q3835" s="28"/>
      <c r="R3835" s="29"/>
      <c r="S3835" s="27"/>
      <c r="T3835" s="27"/>
      <c r="U3835" s="28"/>
      <c r="V3835" s="26"/>
      <c r="W3835" s="26"/>
      <c r="X3835" s="26"/>
      <c r="Y3835" s="37"/>
      <c r="Z3835" s="37"/>
      <c r="AA3835" s="37"/>
      <c r="AB3835" s="30"/>
      <c r="AC3835" s="30"/>
      <c r="AD3835" s="31"/>
      <c r="AE3835" s="30"/>
      <c r="AF3835" s="30"/>
      <c r="AG3835" s="32"/>
      <c r="AH3835" s="30"/>
      <c r="AJ3835" s="30"/>
      <c r="AK3835" s="30"/>
      <c r="AL3835" s="30"/>
      <c r="AM3835" s="30"/>
      <c r="AN3835" s="30"/>
      <c r="AO3835" s="30"/>
      <c r="AP3835" s="30"/>
      <c r="AQ3835" s="30"/>
      <c r="AR3835" s="30"/>
      <c r="AS3835" s="30"/>
      <c r="AT3835" s="30"/>
      <c r="AU3835" s="121"/>
      <c r="AV3835" s="129"/>
      <c r="AW3835" s="129"/>
      <c r="AX3835" s="129"/>
    </row>
    <row r="3836" spans="1:50" x14ac:dyDescent="0.25">
      <c r="A3836" s="120"/>
      <c r="B3836" s="28"/>
      <c r="C3836" s="25"/>
      <c r="D3836" s="25"/>
      <c r="E3836" s="25"/>
      <c r="F3836" s="29"/>
      <c r="G3836" s="29"/>
      <c r="H3836" s="29"/>
      <c r="I3836" s="29"/>
      <c r="J3836" s="29"/>
      <c r="K3836" s="25"/>
      <c r="L3836" s="25"/>
      <c r="M3836" s="25"/>
      <c r="N3836" s="25"/>
      <c r="O3836" s="25"/>
      <c r="P3836" s="25"/>
      <c r="Q3836" s="28"/>
      <c r="R3836" s="29"/>
      <c r="S3836" s="27"/>
      <c r="T3836" s="27"/>
      <c r="U3836" s="28"/>
      <c r="V3836" s="26"/>
      <c r="W3836" s="26"/>
      <c r="X3836" s="26"/>
      <c r="Y3836" s="37"/>
      <c r="Z3836" s="37"/>
      <c r="AA3836" s="37"/>
      <c r="AB3836" s="30"/>
      <c r="AC3836" s="30"/>
      <c r="AD3836" s="31"/>
      <c r="AE3836" s="30"/>
      <c r="AF3836" s="30"/>
      <c r="AG3836" s="32"/>
      <c r="AH3836" s="30"/>
      <c r="AJ3836" s="30"/>
      <c r="AK3836" s="30"/>
      <c r="AL3836" s="30"/>
      <c r="AM3836" s="30"/>
      <c r="AN3836" s="30"/>
      <c r="AO3836" s="30"/>
      <c r="AP3836" s="30"/>
      <c r="AQ3836" s="30"/>
      <c r="AR3836" s="30"/>
      <c r="AS3836" s="30"/>
      <c r="AT3836" s="30"/>
      <c r="AU3836" s="121"/>
      <c r="AV3836" s="129"/>
      <c r="AW3836" s="129"/>
      <c r="AX3836" s="129"/>
    </row>
    <row r="3837" spans="1:50" x14ac:dyDescent="0.25">
      <c r="A3837" s="120"/>
      <c r="B3837" s="28"/>
      <c r="C3837" s="25"/>
      <c r="D3837" s="25"/>
      <c r="E3837" s="25"/>
      <c r="F3837" s="29"/>
      <c r="G3837" s="29"/>
      <c r="H3837" s="29"/>
      <c r="I3837" s="29"/>
      <c r="J3837" s="29"/>
      <c r="K3837" s="25"/>
      <c r="L3837" s="25"/>
      <c r="M3837" s="25"/>
      <c r="N3837" s="25"/>
      <c r="O3837" s="25"/>
      <c r="P3837" s="25"/>
      <c r="Q3837" s="28"/>
      <c r="R3837" s="29"/>
      <c r="S3837" s="27"/>
      <c r="T3837" s="27"/>
      <c r="U3837" s="28"/>
      <c r="V3837" s="26"/>
      <c r="W3837" s="26"/>
      <c r="X3837" s="26"/>
      <c r="Y3837" s="37"/>
      <c r="Z3837" s="37"/>
      <c r="AA3837" s="37"/>
      <c r="AB3837" s="30"/>
      <c r="AC3837" s="30"/>
      <c r="AD3837" s="31"/>
      <c r="AE3837" s="30"/>
      <c r="AF3837" s="30"/>
      <c r="AG3837" s="32"/>
      <c r="AH3837" s="30"/>
      <c r="AJ3837" s="30"/>
      <c r="AK3837" s="30"/>
      <c r="AL3837" s="30"/>
      <c r="AM3837" s="30"/>
      <c r="AN3837" s="30"/>
      <c r="AO3837" s="30"/>
      <c r="AP3837" s="30"/>
      <c r="AQ3837" s="30"/>
      <c r="AR3837" s="30"/>
      <c r="AS3837" s="30"/>
      <c r="AT3837" s="30"/>
      <c r="AU3837" s="121"/>
      <c r="AV3837" s="129"/>
      <c r="AW3837" s="129"/>
      <c r="AX3837" s="129"/>
    </row>
    <row r="3838" spans="1:50" x14ac:dyDescent="0.25">
      <c r="A3838" s="120"/>
      <c r="B3838" s="28"/>
      <c r="C3838" s="25"/>
      <c r="D3838" s="25"/>
      <c r="E3838" s="25"/>
      <c r="F3838" s="29"/>
      <c r="G3838" s="29"/>
      <c r="H3838" s="29"/>
      <c r="I3838" s="29"/>
      <c r="J3838" s="29"/>
      <c r="K3838" s="25"/>
      <c r="L3838" s="25"/>
      <c r="M3838" s="25"/>
      <c r="N3838" s="25"/>
      <c r="O3838" s="25"/>
      <c r="P3838" s="25"/>
      <c r="Q3838" s="28"/>
      <c r="R3838" s="29"/>
      <c r="S3838" s="27"/>
      <c r="T3838" s="27"/>
      <c r="U3838" s="28"/>
      <c r="V3838" s="26"/>
      <c r="W3838" s="26"/>
      <c r="X3838" s="26"/>
      <c r="Y3838" s="37"/>
      <c r="Z3838" s="37"/>
      <c r="AA3838" s="37"/>
      <c r="AB3838" s="30"/>
      <c r="AC3838" s="30"/>
      <c r="AD3838" s="31"/>
      <c r="AE3838" s="30"/>
      <c r="AF3838" s="30"/>
      <c r="AG3838" s="32"/>
      <c r="AH3838" s="30"/>
      <c r="AJ3838" s="30"/>
      <c r="AK3838" s="30"/>
      <c r="AL3838" s="30"/>
      <c r="AM3838" s="30"/>
      <c r="AN3838" s="30"/>
      <c r="AO3838" s="30"/>
      <c r="AP3838" s="30"/>
      <c r="AQ3838" s="30"/>
      <c r="AR3838" s="30"/>
      <c r="AS3838" s="30"/>
      <c r="AT3838" s="30"/>
      <c r="AU3838" s="121"/>
      <c r="AV3838" s="129"/>
      <c r="AW3838" s="129"/>
      <c r="AX3838" s="129"/>
    </row>
    <row r="3839" spans="1:50" x14ac:dyDescent="0.25">
      <c r="A3839" s="120"/>
      <c r="B3839" s="28"/>
      <c r="C3839" s="25"/>
      <c r="D3839" s="25"/>
      <c r="E3839" s="25"/>
      <c r="F3839" s="29"/>
      <c r="G3839" s="29"/>
      <c r="H3839" s="29"/>
      <c r="I3839" s="29"/>
      <c r="J3839" s="29"/>
      <c r="K3839" s="25"/>
      <c r="L3839" s="25"/>
      <c r="M3839" s="25"/>
      <c r="N3839" s="25"/>
      <c r="O3839" s="25"/>
      <c r="P3839" s="25"/>
      <c r="Q3839" s="28"/>
      <c r="R3839" s="29"/>
      <c r="S3839" s="27"/>
      <c r="T3839" s="27"/>
      <c r="U3839" s="28"/>
      <c r="V3839" s="26"/>
      <c r="W3839" s="26"/>
      <c r="X3839" s="26"/>
      <c r="Y3839" s="37"/>
      <c r="Z3839" s="37"/>
      <c r="AA3839" s="37"/>
      <c r="AB3839" s="30"/>
      <c r="AC3839" s="30"/>
      <c r="AD3839" s="31"/>
      <c r="AE3839" s="30"/>
      <c r="AF3839" s="30"/>
      <c r="AG3839" s="32"/>
      <c r="AH3839" s="30"/>
      <c r="AJ3839" s="30"/>
      <c r="AK3839" s="30"/>
      <c r="AL3839" s="30"/>
      <c r="AM3839" s="30"/>
      <c r="AN3839" s="30"/>
      <c r="AO3839" s="30"/>
      <c r="AP3839" s="30"/>
      <c r="AQ3839" s="30"/>
      <c r="AR3839" s="30"/>
      <c r="AS3839" s="30"/>
      <c r="AT3839" s="30"/>
      <c r="AU3839" s="121"/>
      <c r="AV3839" s="129"/>
      <c r="AW3839" s="129"/>
      <c r="AX3839" s="129"/>
    </row>
    <row r="3840" spans="1:50" x14ac:dyDescent="0.25">
      <c r="A3840" s="120"/>
      <c r="B3840" s="28"/>
      <c r="C3840" s="25"/>
      <c r="D3840" s="25"/>
      <c r="E3840" s="25"/>
      <c r="F3840" s="29"/>
      <c r="G3840" s="29"/>
      <c r="H3840" s="29"/>
      <c r="I3840" s="29"/>
      <c r="J3840" s="29"/>
      <c r="K3840" s="25"/>
      <c r="L3840" s="25"/>
      <c r="M3840" s="25"/>
      <c r="N3840" s="25"/>
      <c r="O3840" s="25"/>
      <c r="P3840" s="25"/>
      <c r="Q3840" s="28"/>
      <c r="R3840" s="29"/>
      <c r="S3840" s="27"/>
      <c r="T3840" s="27"/>
      <c r="U3840" s="28"/>
      <c r="V3840" s="26"/>
      <c r="W3840" s="26"/>
      <c r="X3840" s="26"/>
      <c r="Y3840" s="37"/>
      <c r="Z3840" s="37"/>
      <c r="AA3840" s="37"/>
      <c r="AB3840" s="30"/>
      <c r="AC3840" s="30"/>
      <c r="AD3840" s="31"/>
      <c r="AE3840" s="30"/>
      <c r="AF3840" s="30"/>
      <c r="AG3840" s="32"/>
      <c r="AH3840" s="30"/>
      <c r="AJ3840" s="30"/>
      <c r="AK3840" s="30"/>
      <c r="AL3840" s="30"/>
      <c r="AM3840" s="30"/>
      <c r="AN3840" s="30"/>
      <c r="AO3840" s="30"/>
      <c r="AP3840" s="30"/>
      <c r="AQ3840" s="30"/>
      <c r="AR3840" s="30"/>
      <c r="AS3840" s="30"/>
      <c r="AT3840" s="30"/>
      <c r="AU3840" s="121"/>
      <c r="AV3840" s="129"/>
      <c r="AW3840" s="129"/>
      <c r="AX3840" s="129"/>
    </row>
    <row r="3841" spans="1:50" x14ac:dyDescent="0.25">
      <c r="A3841" s="120"/>
      <c r="B3841" s="28"/>
      <c r="C3841" s="25"/>
      <c r="D3841" s="25"/>
      <c r="E3841" s="25"/>
      <c r="F3841" s="29"/>
      <c r="G3841" s="29"/>
      <c r="H3841" s="29"/>
      <c r="I3841" s="29"/>
      <c r="J3841" s="29"/>
      <c r="K3841" s="25"/>
      <c r="L3841" s="25"/>
      <c r="M3841" s="25"/>
      <c r="N3841" s="25"/>
      <c r="O3841" s="25"/>
      <c r="P3841" s="25"/>
      <c r="Q3841" s="28"/>
      <c r="R3841" s="29"/>
      <c r="S3841" s="27"/>
      <c r="T3841" s="27"/>
      <c r="U3841" s="28"/>
      <c r="V3841" s="26"/>
      <c r="W3841" s="26"/>
      <c r="X3841" s="26"/>
      <c r="Y3841" s="37"/>
      <c r="Z3841" s="37"/>
      <c r="AA3841" s="37"/>
      <c r="AB3841" s="30"/>
      <c r="AC3841" s="30"/>
      <c r="AD3841" s="31"/>
      <c r="AE3841" s="30"/>
      <c r="AF3841" s="30"/>
      <c r="AG3841" s="32"/>
      <c r="AH3841" s="30"/>
      <c r="AJ3841" s="30"/>
      <c r="AK3841" s="30"/>
      <c r="AL3841" s="30"/>
      <c r="AM3841" s="30"/>
      <c r="AN3841" s="30"/>
      <c r="AO3841" s="30"/>
      <c r="AP3841" s="30"/>
      <c r="AQ3841" s="30"/>
      <c r="AR3841" s="30"/>
      <c r="AS3841" s="30"/>
      <c r="AT3841" s="30"/>
      <c r="AU3841" s="121"/>
      <c r="AV3841" s="129"/>
      <c r="AW3841" s="129"/>
      <c r="AX3841" s="129"/>
    </row>
    <row r="3842" spans="1:50" x14ac:dyDescent="0.25">
      <c r="A3842" s="120"/>
      <c r="B3842" s="28"/>
      <c r="C3842" s="25"/>
      <c r="D3842" s="25"/>
      <c r="E3842" s="25"/>
      <c r="F3842" s="29"/>
      <c r="G3842" s="29"/>
      <c r="H3842" s="29"/>
      <c r="I3842" s="29"/>
      <c r="J3842" s="29"/>
      <c r="K3842" s="25"/>
      <c r="L3842" s="25"/>
      <c r="M3842" s="25"/>
      <c r="N3842" s="25"/>
      <c r="O3842" s="25"/>
      <c r="P3842" s="25"/>
      <c r="Q3842" s="28"/>
      <c r="R3842" s="29"/>
      <c r="S3842" s="27"/>
      <c r="T3842" s="27"/>
      <c r="U3842" s="28"/>
      <c r="V3842" s="26"/>
      <c r="W3842" s="26"/>
      <c r="X3842" s="26"/>
      <c r="Y3842" s="37"/>
      <c r="Z3842" s="37"/>
      <c r="AA3842" s="37"/>
      <c r="AB3842" s="30"/>
      <c r="AC3842" s="30"/>
      <c r="AD3842" s="31"/>
      <c r="AE3842" s="30"/>
      <c r="AF3842" s="30"/>
      <c r="AG3842" s="32"/>
      <c r="AH3842" s="30"/>
      <c r="AJ3842" s="30"/>
      <c r="AK3842" s="30"/>
      <c r="AL3842" s="30"/>
      <c r="AM3842" s="30"/>
      <c r="AN3842" s="30"/>
      <c r="AO3842" s="30"/>
      <c r="AP3842" s="30"/>
      <c r="AQ3842" s="30"/>
      <c r="AR3842" s="30"/>
      <c r="AS3842" s="30"/>
      <c r="AT3842" s="30"/>
      <c r="AU3842" s="121"/>
      <c r="AV3842" s="129"/>
      <c r="AW3842" s="129"/>
      <c r="AX3842" s="129"/>
    </row>
    <row r="3843" spans="1:50" x14ac:dyDescent="0.25">
      <c r="A3843" s="120"/>
      <c r="B3843" s="28"/>
      <c r="C3843" s="25"/>
      <c r="D3843" s="25"/>
      <c r="E3843" s="25"/>
      <c r="F3843" s="29"/>
      <c r="G3843" s="29"/>
      <c r="H3843" s="29"/>
      <c r="I3843" s="29"/>
      <c r="J3843" s="29"/>
      <c r="K3843" s="25"/>
      <c r="L3843" s="25"/>
      <c r="M3843" s="25"/>
      <c r="N3843" s="25"/>
      <c r="O3843" s="25"/>
      <c r="P3843" s="25"/>
      <c r="Q3843" s="28"/>
      <c r="R3843" s="29"/>
      <c r="S3843" s="27"/>
      <c r="T3843" s="27"/>
      <c r="U3843" s="28"/>
      <c r="V3843" s="26"/>
      <c r="W3843" s="26"/>
      <c r="X3843" s="26"/>
      <c r="Y3843" s="37"/>
      <c r="Z3843" s="37"/>
      <c r="AA3843" s="37"/>
      <c r="AB3843" s="30"/>
      <c r="AC3843" s="30"/>
      <c r="AD3843" s="31"/>
      <c r="AE3843" s="30"/>
      <c r="AF3843" s="30"/>
      <c r="AG3843" s="32"/>
      <c r="AH3843" s="30"/>
      <c r="AJ3843" s="30"/>
      <c r="AK3843" s="30"/>
      <c r="AL3843" s="30"/>
      <c r="AM3843" s="30"/>
      <c r="AN3843" s="30"/>
      <c r="AO3843" s="30"/>
      <c r="AP3843" s="30"/>
      <c r="AQ3843" s="30"/>
      <c r="AR3843" s="30"/>
      <c r="AS3843" s="30"/>
      <c r="AT3843" s="30"/>
      <c r="AU3843" s="121"/>
      <c r="AV3843" s="129"/>
      <c r="AW3843" s="129"/>
      <c r="AX3843" s="129"/>
    </row>
    <row r="3844" spans="1:50" x14ac:dyDescent="0.25">
      <c r="A3844" s="120"/>
      <c r="B3844" s="28"/>
      <c r="C3844" s="25"/>
      <c r="D3844" s="25"/>
      <c r="E3844" s="25"/>
      <c r="F3844" s="29"/>
      <c r="G3844" s="29"/>
      <c r="H3844" s="29"/>
      <c r="I3844" s="29"/>
      <c r="J3844" s="29"/>
      <c r="K3844" s="25"/>
      <c r="L3844" s="25"/>
      <c r="M3844" s="25"/>
      <c r="N3844" s="25"/>
      <c r="O3844" s="25"/>
      <c r="P3844" s="25"/>
      <c r="Q3844" s="28"/>
      <c r="R3844" s="29"/>
      <c r="S3844" s="27"/>
      <c r="T3844" s="27"/>
      <c r="U3844" s="28"/>
      <c r="V3844" s="26"/>
      <c r="W3844" s="26"/>
      <c r="X3844" s="26"/>
      <c r="Y3844" s="37"/>
      <c r="Z3844" s="37"/>
      <c r="AA3844" s="37"/>
      <c r="AB3844" s="30"/>
      <c r="AC3844" s="30"/>
      <c r="AD3844" s="31"/>
      <c r="AE3844" s="30"/>
      <c r="AF3844" s="30"/>
      <c r="AG3844" s="32"/>
      <c r="AH3844" s="30"/>
      <c r="AJ3844" s="30"/>
      <c r="AK3844" s="30"/>
      <c r="AL3844" s="30"/>
      <c r="AM3844" s="30"/>
      <c r="AN3844" s="30"/>
      <c r="AO3844" s="30"/>
      <c r="AP3844" s="30"/>
      <c r="AQ3844" s="30"/>
      <c r="AR3844" s="30"/>
      <c r="AS3844" s="30"/>
      <c r="AT3844" s="30"/>
      <c r="AU3844" s="121"/>
      <c r="AV3844" s="129"/>
      <c r="AW3844" s="129"/>
      <c r="AX3844" s="129"/>
    </row>
    <row r="3845" spans="1:50" x14ac:dyDescent="0.25">
      <c r="A3845" s="120"/>
      <c r="B3845" s="28"/>
      <c r="C3845" s="25"/>
      <c r="D3845" s="25"/>
      <c r="E3845" s="25"/>
      <c r="F3845" s="29"/>
      <c r="G3845" s="29"/>
      <c r="H3845" s="29"/>
      <c r="I3845" s="29"/>
      <c r="J3845" s="29"/>
      <c r="K3845" s="25"/>
      <c r="L3845" s="25"/>
      <c r="M3845" s="25"/>
      <c r="N3845" s="25"/>
      <c r="O3845" s="25"/>
      <c r="P3845" s="25"/>
      <c r="Q3845" s="28"/>
      <c r="R3845" s="29"/>
      <c r="S3845" s="27"/>
      <c r="T3845" s="27"/>
      <c r="U3845" s="28"/>
      <c r="V3845" s="26"/>
      <c r="W3845" s="26"/>
      <c r="X3845" s="26"/>
      <c r="Y3845" s="37"/>
      <c r="Z3845" s="37"/>
      <c r="AA3845" s="37"/>
      <c r="AB3845" s="30"/>
      <c r="AC3845" s="30"/>
      <c r="AD3845" s="31"/>
      <c r="AE3845" s="30"/>
      <c r="AF3845" s="30"/>
      <c r="AG3845" s="32"/>
      <c r="AH3845" s="30"/>
      <c r="AJ3845" s="30"/>
      <c r="AK3845" s="30"/>
      <c r="AL3845" s="30"/>
      <c r="AM3845" s="30"/>
      <c r="AN3845" s="30"/>
      <c r="AO3845" s="30"/>
      <c r="AP3845" s="30"/>
      <c r="AQ3845" s="30"/>
      <c r="AR3845" s="30"/>
      <c r="AS3845" s="30"/>
      <c r="AT3845" s="30"/>
      <c r="AU3845" s="121"/>
      <c r="AV3845" s="129"/>
      <c r="AW3845" s="129"/>
      <c r="AX3845" s="129"/>
    </row>
    <row r="3846" spans="1:50" x14ac:dyDescent="0.25">
      <c r="A3846" s="120"/>
      <c r="B3846" s="28"/>
      <c r="C3846" s="25"/>
      <c r="D3846" s="25"/>
      <c r="E3846" s="25"/>
      <c r="F3846" s="29"/>
      <c r="G3846" s="29"/>
      <c r="H3846" s="29"/>
      <c r="I3846" s="29"/>
      <c r="J3846" s="29"/>
      <c r="K3846" s="25"/>
      <c r="L3846" s="25"/>
      <c r="M3846" s="25"/>
      <c r="N3846" s="25"/>
      <c r="O3846" s="25"/>
      <c r="P3846" s="25"/>
      <c r="Q3846" s="28"/>
      <c r="R3846" s="29"/>
      <c r="S3846" s="27"/>
      <c r="T3846" s="27"/>
      <c r="U3846" s="28"/>
      <c r="V3846" s="26"/>
      <c r="W3846" s="26"/>
      <c r="X3846" s="26"/>
      <c r="Y3846" s="37"/>
      <c r="Z3846" s="37"/>
      <c r="AA3846" s="37"/>
      <c r="AB3846" s="30"/>
      <c r="AC3846" s="30"/>
      <c r="AD3846" s="31"/>
      <c r="AE3846" s="30"/>
      <c r="AF3846" s="30"/>
      <c r="AG3846" s="32"/>
      <c r="AH3846" s="30"/>
      <c r="AJ3846" s="30"/>
      <c r="AK3846" s="30"/>
      <c r="AL3846" s="30"/>
      <c r="AM3846" s="30"/>
      <c r="AN3846" s="30"/>
      <c r="AO3846" s="30"/>
      <c r="AP3846" s="30"/>
      <c r="AQ3846" s="30"/>
      <c r="AR3846" s="30"/>
      <c r="AS3846" s="30"/>
      <c r="AT3846" s="30"/>
      <c r="AU3846" s="121"/>
      <c r="AV3846" s="129"/>
      <c r="AW3846" s="129"/>
      <c r="AX3846" s="129"/>
    </row>
    <row r="3847" spans="1:50" x14ac:dyDescent="0.25">
      <c r="A3847" s="120"/>
      <c r="B3847" s="28"/>
      <c r="C3847" s="25"/>
      <c r="D3847" s="25"/>
      <c r="E3847" s="25"/>
      <c r="F3847" s="29"/>
      <c r="G3847" s="29"/>
      <c r="H3847" s="29"/>
      <c r="I3847" s="29"/>
      <c r="J3847" s="29"/>
      <c r="K3847" s="25"/>
      <c r="L3847" s="25"/>
      <c r="M3847" s="25"/>
      <c r="N3847" s="25"/>
      <c r="O3847" s="25"/>
      <c r="P3847" s="25"/>
      <c r="Q3847" s="28"/>
      <c r="R3847" s="29"/>
      <c r="S3847" s="27"/>
      <c r="T3847" s="27"/>
      <c r="U3847" s="28"/>
      <c r="V3847" s="26"/>
      <c r="W3847" s="26"/>
      <c r="X3847" s="26"/>
      <c r="Y3847" s="37"/>
      <c r="Z3847" s="37"/>
      <c r="AA3847" s="37"/>
      <c r="AB3847" s="30"/>
      <c r="AC3847" s="30"/>
      <c r="AD3847" s="31"/>
      <c r="AE3847" s="30"/>
      <c r="AF3847" s="30"/>
      <c r="AG3847" s="32"/>
      <c r="AH3847" s="30"/>
      <c r="AJ3847" s="30"/>
      <c r="AK3847" s="30"/>
      <c r="AL3847" s="30"/>
      <c r="AM3847" s="30"/>
      <c r="AN3847" s="30"/>
      <c r="AO3847" s="30"/>
      <c r="AP3847" s="30"/>
      <c r="AQ3847" s="30"/>
      <c r="AR3847" s="30"/>
      <c r="AS3847" s="30"/>
      <c r="AT3847" s="30"/>
      <c r="AU3847" s="121"/>
      <c r="AV3847" s="129"/>
      <c r="AW3847" s="129"/>
      <c r="AX3847" s="129"/>
    </row>
    <row r="3848" spans="1:50" x14ac:dyDescent="0.25">
      <c r="A3848" s="120"/>
      <c r="B3848" s="28"/>
      <c r="C3848" s="25"/>
      <c r="D3848" s="25"/>
      <c r="E3848" s="25"/>
      <c r="F3848" s="29"/>
      <c r="G3848" s="29"/>
      <c r="H3848" s="29"/>
      <c r="I3848" s="29"/>
      <c r="J3848" s="29"/>
      <c r="K3848" s="25"/>
      <c r="L3848" s="25"/>
      <c r="M3848" s="25"/>
      <c r="N3848" s="25"/>
      <c r="O3848" s="25"/>
      <c r="P3848" s="25"/>
      <c r="Q3848" s="28"/>
      <c r="R3848" s="29"/>
      <c r="S3848" s="27"/>
      <c r="T3848" s="27"/>
      <c r="U3848" s="28"/>
      <c r="V3848" s="26"/>
      <c r="W3848" s="26"/>
      <c r="X3848" s="26"/>
      <c r="Y3848" s="37"/>
      <c r="Z3848" s="37"/>
      <c r="AA3848" s="37"/>
      <c r="AB3848" s="30"/>
      <c r="AC3848" s="30"/>
      <c r="AD3848" s="31"/>
      <c r="AE3848" s="30"/>
      <c r="AF3848" s="30"/>
      <c r="AG3848" s="32"/>
      <c r="AH3848" s="30"/>
      <c r="AJ3848" s="30"/>
      <c r="AK3848" s="30"/>
      <c r="AL3848" s="30"/>
      <c r="AM3848" s="30"/>
      <c r="AN3848" s="30"/>
      <c r="AO3848" s="30"/>
      <c r="AP3848" s="30"/>
      <c r="AQ3848" s="30"/>
      <c r="AR3848" s="30"/>
      <c r="AS3848" s="30"/>
      <c r="AT3848" s="30"/>
      <c r="AU3848" s="121"/>
      <c r="AV3848" s="129"/>
      <c r="AW3848" s="129"/>
      <c r="AX3848" s="129"/>
    </row>
    <row r="3849" spans="1:50" x14ac:dyDescent="0.25">
      <c r="A3849" s="120"/>
      <c r="B3849" s="28"/>
      <c r="C3849" s="25"/>
      <c r="D3849" s="25"/>
      <c r="E3849" s="25"/>
      <c r="F3849" s="29"/>
      <c r="G3849" s="29"/>
      <c r="H3849" s="29"/>
      <c r="I3849" s="29"/>
      <c r="J3849" s="29"/>
      <c r="K3849" s="25"/>
      <c r="L3849" s="25"/>
      <c r="M3849" s="25"/>
      <c r="N3849" s="25"/>
      <c r="O3849" s="25"/>
      <c r="P3849" s="25"/>
      <c r="Q3849" s="28"/>
      <c r="R3849" s="29"/>
      <c r="S3849" s="27"/>
      <c r="T3849" s="27"/>
      <c r="U3849" s="28"/>
      <c r="V3849" s="26"/>
      <c r="W3849" s="26"/>
      <c r="X3849" s="26"/>
      <c r="Y3849" s="37"/>
      <c r="Z3849" s="37"/>
      <c r="AA3849" s="37"/>
      <c r="AB3849" s="30"/>
      <c r="AC3849" s="30"/>
      <c r="AD3849" s="31"/>
      <c r="AE3849" s="30"/>
      <c r="AF3849" s="30"/>
      <c r="AG3849" s="32"/>
      <c r="AH3849" s="30"/>
      <c r="AJ3849" s="30"/>
      <c r="AK3849" s="30"/>
      <c r="AL3849" s="30"/>
      <c r="AM3849" s="30"/>
      <c r="AN3849" s="30"/>
      <c r="AO3849" s="30"/>
      <c r="AP3849" s="30"/>
      <c r="AQ3849" s="30"/>
      <c r="AR3849" s="30"/>
      <c r="AS3849" s="30"/>
      <c r="AT3849" s="30"/>
      <c r="AU3849" s="121"/>
      <c r="AV3849" s="129"/>
      <c r="AW3849" s="129"/>
      <c r="AX3849" s="129"/>
    </row>
    <row r="3850" spans="1:50" x14ac:dyDescent="0.25">
      <c r="A3850" s="120"/>
      <c r="B3850" s="28"/>
      <c r="C3850" s="25"/>
      <c r="D3850" s="25"/>
      <c r="E3850" s="25"/>
      <c r="F3850" s="29"/>
      <c r="G3850" s="29"/>
      <c r="H3850" s="29"/>
      <c r="I3850" s="29"/>
      <c r="J3850" s="29"/>
      <c r="K3850" s="25"/>
      <c r="L3850" s="25"/>
      <c r="M3850" s="25"/>
      <c r="N3850" s="25"/>
      <c r="O3850" s="25"/>
      <c r="P3850" s="25"/>
      <c r="Q3850" s="28"/>
      <c r="R3850" s="29"/>
      <c r="S3850" s="27"/>
      <c r="T3850" s="27"/>
      <c r="U3850" s="28"/>
      <c r="V3850" s="26"/>
      <c r="W3850" s="26"/>
      <c r="X3850" s="26"/>
      <c r="Y3850" s="37"/>
      <c r="Z3850" s="37"/>
      <c r="AA3850" s="37"/>
      <c r="AB3850" s="30"/>
      <c r="AC3850" s="30"/>
      <c r="AD3850" s="31"/>
      <c r="AE3850" s="30"/>
      <c r="AF3850" s="30"/>
      <c r="AG3850" s="32"/>
      <c r="AH3850" s="30"/>
      <c r="AJ3850" s="30"/>
      <c r="AK3850" s="30"/>
      <c r="AL3850" s="30"/>
      <c r="AM3850" s="30"/>
      <c r="AN3850" s="30"/>
      <c r="AO3850" s="30"/>
      <c r="AP3850" s="30"/>
      <c r="AQ3850" s="30"/>
      <c r="AR3850" s="30"/>
      <c r="AS3850" s="30"/>
      <c r="AT3850" s="30"/>
      <c r="AU3850" s="121"/>
      <c r="AV3850" s="129"/>
      <c r="AW3850" s="129"/>
      <c r="AX3850" s="129"/>
    </row>
    <row r="3851" spans="1:50" x14ac:dyDescent="0.25">
      <c r="A3851" s="120"/>
      <c r="B3851" s="28"/>
      <c r="C3851" s="25"/>
      <c r="D3851" s="25"/>
      <c r="E3851" s="25"/>
      <c r="F3851" s="29"/>
      <c r="G3851" s="29"/>
      <c r="H3851" s="29"/>
      <c r="I3851" s="29"/>
      <c r="J3851" s="29"/>
      <c r="K3851" s="25"/>
      <c r="L3851" s="25"/>
      <c r="M3851" s="25"/>
      <c r="N3851" s="25"/>
      <c r="O3851" s="25"/>
      <c r="P3851" s="25"/>
      <c r="Q3851" s="28"/>
      <c r="R3851" s="29"/>
      <c r="S3851" s="27"/>
      <c r="T3851" s="27"/>
      <c r="U3851" s="28"/>
      <c r="V3851" s="26"/>
      <c r="W3851" s="26"/>
      <c r="X3851" s="26"/>
      <c r="Y3851" s="37"/>
      <c r="Z3851" s="37"/>
      <c r="AA3851" s="37"/>
      <c r="AB3851" s="30"/>
      <c r="AC3851" s="30"/>
      <c r="AD3851" s="31"/>
      <c r="AE3851" s="30"/>
      <c r="AF3851" s="30"/>
      <c r="AG3851" s="32"/>
      <c r="AH3851" s="30"/>
      <c r="AJ3851" s="30"/>
      <c r="AK3851" s="30"/>
      <c r="AL3851" s="30"/>
      <c r="AM3851" s="30"/>
      <c r="AN3851" s="30"/>
      <c r="AO3851" s="30"/>
      <c r="AP3851" s="30"/>
      <c r="AQ3851" s="30"/>
      <c r="AR3851" s="30"/>
      <c r="AS3851" s="30"/>
      <c r="AT3851" s="30"/>
      <c r="AU3851" s="121"/>
      <c r="AV3851" s="129"/>
      <c r="AW3851" s="129"/>
      <c r="AX3851" s="129"/>
    </row>
    <row r="3852" spans="1:50" x14ac:dyDescent="0.25">
      <c r="A3852" s="120"/>
      <c r="B3852" s="28"/>
      <c r="C3852" s="25"/>
      <c r="D3852" s="25"/>
      <c r="E3852" s="25"/>
      <c r="F3852" s="29"/>
      <c r="G3852" s="29"/>
      <c r="H3852" s="29"/>
      <c r="I3852" s="29"/>
      <c r="J3852" s="29"/>
      <c r="K3852" s="25"/>
      <c r="L3852" s="25"/>
      <c r="M3852" s="25"/>
      <c r="N3852" s="25"/>
      <c r="O3852" s="25"/>
      <c r="P3852" s="25"/>
      <c r="Q3852" s="28"/>
      <c r="R3852" s="29"/>
      <c r="S3852" s="27"/>
      <c r="T3852" s="27"/>
      <c r="U3852" s="28"/>
      <c r="V3852" s="26"/>
      <c r="W3852" s="26"/>
      <c r="X3852" s="26"/>
      <c r="Y3852" s="37"/>
      <c r="Z3852" s="37"/>
      <c r="AA3852" s="37"/>
      <c r="AB3852" s="30"/>
      <c r="AC3852" s="30"/>
      <c r="AD3852" s="31"/>
      <c r="AE3852" s="30"/>
      <c r="AF3852" s="30"/>
      <c r="AG3852" s="32"/>
      <c r="AH3852" s="30"/>
      <c r="AJ3852" s="30"/>
      <c r="AK3852" s="30"/>
      <c r="AL3852" s="30"/>
      <c r="AM3852" s="30"/>
      <c r="AN3852" s="30"/>
      <c r="AO3852" s="30"/>
      <c r="AP3852" s="30"/>
      <c r="AQ3852" s="30"/>
      <c r="AR3852" s="30"/>
      <c r="AS3852" s="30"/>
      <c r="AT3852" s="30"/>
      <c r="AU3852" s="121"/>
      <c r="AV3852" s="129"/>
      <c r="AW3852" s="129"/>
      <c r="AX3852" s="129"/>
    </row>
    <row r="3853" spans="1:50" x14ac:dyDescent="0.25">
      <c r="A3853" s="120"/>
      <c r="B3853" s="28"/>
      <c r="C3853" s="25"/>
      <c r="D3853" s="25"/>
      <c r="E3853" s="25"/>
      <c r="F3853" s="29"/>
      <c r="G3853" s="29"/>
      <c r="H3853" s="29"/>
      <c r="I3853" s="29"/>
      <c r="J3853" s="29"/>
      <c r="K3853" s="25"/>
      <c r="L3853" s="25"/>
      <c r="M3853" s="25"/>
      <c r="N3853" s="25"/>
      <c r="O3853" s="25"/>
      <c r="P3853" s="25"/>
      <c r="Q3853" s="28"/>
      <c r="R3853" s="29"/>
      <c r="S3853" s="27"/>
      <c r="T3853" s="27"/>
      <c r="U3853" s="28"/>
      <c r="V3853" s="26"/>
      <c r="W3853" s="26"/>
      <c r="X3853" s="26"/>
      <c r="Y3853" s="37"/>
      <c r="Z3853" s="37"/>
      <c r="AA3853" s="37"/>
      <c r="AB3853" s="30"/>
      <c r="AC3853" s="30"/>
      <c r="AD3853" s="31"/>
      <c r="AE3853" s="30"/>
      <c r="AF3853" s="30"/>
      <c r="AG3853" s="32"/>
      <c r="AH3853" s="30"/>
      <c r="AJ3853" s="30"/>
      <c r="AK3853" s="30"/>
      <c r="AL3853" s="30"/>
      <c r="AM3853" s="30"/>
      <c r="AN3853" s="30"/>
      <c r="AO3853" s="30"/>
      <c r="AP3853" s="30"/>
      <c r="AQ3853" s="30"/>
      <c r="AR3853" s="30"/>
      <c r="AS3853" s="30"/>
      <c r="AT3853" s="30"/>
      <c r="AU3853" s="121"/>
      <c r="AV3853" s="129"/>
      <c r="AW3853" s="129"/>
      <c r="AX3853" s="129"/>
    </row>
    <row r="3854" spans="1:50" x14ac:dyDescent="0.25">
      <c r="A3854" s="120"/>
      <c r="B3854" s="28"/>
      <c r="C3854" s="25"/>
      <c r="D3854" s="25"/>
      <c r="E3854" s="25"/>
      <c r="F3854" s="29"/>
      <c r="G3854" s="29"/>
      <c r="H3854" s="29"/>
      <c r="I3854" s="29"/>
      <c r="J3854" s="29"/>
      <c r="K3854" s="25"/>
      <c r="L3854" s="25"/>
      <c r="M3854" s="25"/>
      <c r="N3854" s="25"/>
      <c r="O3854" s="25"/>
      <c r="P3854" s="25"/>
      <c r="Q3854" s="28"/>
      <c r="R3854" s="29"/>
      <c r="S3854" s="27"/>
      <c r="T3854" s="27"/>
      <c r="U3854" s="28"/>
      <c r="V3854" s="26"/>
      <c r="W3854" s="26"/>
      <c r="X3854" s="26"/>
      <c r="Y3854" s="37"/>
      <c r="Z3854" s="37"/>
      <c r="AA3854" s="37"/>
      <c r="AB3854" s="30"/>
      <c r="AC3854" s="30"/>
      <c r="AD3854" s="31"/>
      <c r="AE3854" s="30"/>
      <c r="AF3854" s="30"/>
      <c r="AG3854" s="32"/>
      <c r="AH3854" s="30"/>
      <c r="AJ3854" s="30"/>
      <c r="AK3854" s="30"/>
      <c r="AL3854" s="30"/>
      <c r="AM3854" s="30"/>
      <c r="AN3854" s="30"/>
      <c r="AO3854" s="30"/>
      <c r="AP3854" s="30"/>
      <c r="AQ3854" s="30"/>
      <c r="AR3854" s="30"/>
      <c r="AS3854" s="30"/>
      <c r="AT3854" s="30"/>
      <c r="AU3854" s="121"/>
      <c r="AV3854" s="129"/>
      <c r="AW3854" s="129"/>
      <c r="AX3854" s="129"/>
    </row>
    <row r="3855" spans="1:50" x14ac:dyDescent="0.25">
      <c r="A3855" s="120"/>
      <c r="B3855" s="28"/>
      <c r="C3855" s="25"/>
      <c r="D3855" s="25"/>
      <c r="E3855" s="25"/>
      <c r="F3855" s="29"/>
      <c r="G3855" s="29"/>
      <c r="H3855" s="29"/>
      <c r="I3855" s="29"/>
      <c r="J3855" s="29"/>
      <c r="K3855" s="25"/>
      <c r="L3855" s="25"/>
      <c r="M3855" s="25"/>
      <c r="N3855" s="25"/>
      <c r="O3855" s="25"/>
      <c r="P3855" s="25"/>
      <c r="Q3855" s="28"/>
      <c r="R3855" s="29"/>
      <c r="S3855" s="27"/>
      <c r="T3855" s="27"/>
      <c r="U3855" s="28"/>
      <c r="V3855" s="26"/>
      <c r="W3855" s="26"/>
      <c r="X3855" s="26"/>
      <c r="Y3855" s="37"/>
      <c r="Z3855" s="37"/>
      <c r="AA3855" s="37"/>
      <c r="AB3855" s="30"/>
      <c r="AC3855" s="30"/>
      <c r="AD3855" s="31"/>
      <c r="AE3855" s="30"/>
      <c r="AF3855" s="30"/>
      <c r="AG3855" s="32"/>
      <c r="AH3855" s="30"/>
      <c r="AJ3855" s="30"/>
      <c r="AK3855" s="30"/>
      <c r="AL3855" s="30"/>
      <c r="AM3855" s="30"/>
      <c r="AN3855" s="30"/>
      <c r="AO3855" s="30"/>
      <c r="AP3855" s="30"/>
      <c r="AQ3855" s="30"/>
      <c r="AR3855" s="30"/>
      <c r="AS3855" s="30"/>
      <c r="AT3855" s="30"/>
      <c r="AU3855" s="121"/>
      <c r="AV3855" s="129"/>
      <c r="AW3855" s="129"/>
      <c r="AX3855" s="129"/>
    </row>
    <row r="3856" spans="1:50" x14ac:dyDescent="0.25">
      <c r="A3856" s="120"/>
      <c r="B3856" s="28"/>
      <c r="C3856" s="25"/>
      <c r="D3856" s="25"/>
      <c r="E3856" s="25"/>
      <c r="F3856" s="29"/>
      <c r="G3856" s="29"/>
      <c r="H3856" s="29"/>
      <c r="I3856" s="29"/>
      <c r="J3856" s="29"/>
      <c r="K3856" s="25"/>
      <c r="L3856" s="25"/>
      <c r="M3856" s="25"/>
      <c r="N3856" s="25"/>
      <c r="O3856" s="25"/>
      <c r="P3856" s="25"/>
      <c r="Q3856" s="28"/>
      <c r="R3856" s="29"/>
      <c r="S3856" s="27"/>
      <c r="T3856" s="27"/>
      <c r="U3856" s="28"/>
      <c r="V3856" s="26"/>
      <c r="W3856" s="26"/>
      <c r="X3856" s="26"/>
      <c r="Y3856" s="37"/>
      <c r="Z3856" s="37"/>
      <c r="AA3856" s="37"/>
      <c r="AB3856" s="30"/>
      <c r="AC3856" s="30"/>
      <c r="AD3856" s="31"/>
      <c r="AE3856" s="30"/>
      <c r="AF3856" s="30"/>
      <c r="AG3856" s="32"/>
      <c r="AH3856" s="30"/>
      <c r="AJ3856" s="30"/>
      <c r="AK3856" s="30"/>
      <c r="AL3856" s="30"/>
      <c r="AM3856" s="30"/>
      <c r="AN3856" s="30"/>
      <c r="AO3856" s="30"/>
      <c r="AP3856" s="30"/>
      <c r="AQ3856" s="30"/>
      <c r="AR3856" s="30"/>
      <c r="AS3856" s="30"/>
      <c r="AT3856" s="30"/>
      <c r="AU3856" s="121"/>
      <c r="AV3856" s="129"/>
      <c r="AW3856" s="129"/>
      <c r="AX3856" s="129"/>
    </row>
    <row r="3857" spans="1:50" x14ac:dyDescent="0.25">
      <c r="A3857" s="120"/>
      <c r="B3857" s="28"/>
      <c r="C3857" s="25"/>
      <c r="D3857" s="25"/>
      <c r="E3857" s="25"/>
      <c r="F3857" s="29"/>
      <c r="G3857" s="29"/>
      <c r="H3857" s="29"/>
      <c r="I3857" s="29"/>
      <c r="J3857" s="29"/>
      <c r="K3857" s="25"/>
      <c r="L3857" s="25"/>
      <c r="M3857" s="25"/>
      <c r="N3857" s="25"/>
      <c r="O3857" s="25"/>
      <c r="P3857" s="25"/>
      <c r="Q3857" s="28"/>
      <c r="R3857" s="29"/>
      <c r="S3857" s="27"/>
      <c r="T3857" s="27"/>
      <c r="U3857" s="28"/>
      <c r="V3857" s="26"/>
      <c r="W3857" s="26"/>
      <c r="X3857" s="26"/>
      <c r="Y3857" s="37"/>
      <c r="Z3857" s="37"/>
      <c r="AA3857" s="37"/>
      <c r="AB3857" s="30"/>
      <c r="AC3857" s="30"/>
      <c r="AD3857" s="31"/>
      <c r="AE3857" s="30"/>
      <c r="AF3857" s="30"/>
      <c r="AG3857" s="32"/>
      <c r="AH3857" s="30"/>
      <c r="AJ3857" s="30"/>
      <c r="AK3857" s="30"/>
      <c r="AL3857" s="30"/>
      <c r="AM3857" s="30"/>
      <c r="AN3857" s="30"/>
      <c r="AO3857" s="30"/>
      <c r="AP3857" s="30"/>
      <c r="AQ3857" s="30"/>
      <c r="AR3857" s="30"/>
      <c r="AS3857" s="30"/>
      <c r="AT3857" s="30"/>
      <c r="AU3857" s="121"/>
      <c r="AV3857" s="129"/>
      <c r="AW3857" s="129"/>
      <c r="AX3857" s="129"/>
    </row>
    <row r="3858" spans="1:50" x14ac:dyDescent="0.25">
      <c r="A3858" s="120"/>
      <c r="B3858" s="28"/>
      <c r="C3858" s="25"/>
      <c r="D3858" s="25"/>
      <c r="E3858" s="25"/>
      <c r="F3858" s="29"/>
      <c r="G3858" s="29"/>
      <c r="H3858" s="29"/>
      <c r="I3858" s="29"/>
      <c r="J3858" s="29"/>
      <c r="K3858" s="25"/>
      <c r="L3858" s="25"/>
      <c r="M3858" s="25"/>
      <c r="N3858" s="25"/>
      <c r="O3858" s="25"/>
      <c r="P3858" s="25"/>
      <c r="Q3858" s="28"/>
      <c r="R3858" s="29"/>
      <c r="S3858" s="27"/>
      <c r="T3858" s="27"/>
      <c r="U3858" s="28"/>
      <c r="V3858" s="26"/>
      <c r="W3858" s="26"/>
      <c r="X3858" s="26"/>
      <c r="Y3858" s="37"/>
      <c r="Z3858" s="37"/>
      <c r="AA3858" s="37"/>
      <c r="AB3858" s="30"/>
      <c r="AC3858" s="30"/>
      <c r="AD3858" s="31"/>
      <c r="AE3858" s="30"/>
      <c r="AF3858" s="30"/>
      <c r="AG3858" s="32"/>
      <c r="AH3858" s="30"/>
      <c r="AJ3858" s="30"/>
      <c r="AK3858" s="30"/>
      <c r="AL3858" s="30"/>
      <c r="AM3858" s="30"/>
      <c r="AN3858" s="30"/>
      <c r="AO3858" s="30"/>
      <c r="AP3858" s="30"/>
      <c r="AQ3858" s="30"/>
      <c r="AR3858" s="30"/>
      <c r="AS3858" s="30"/>
      <c r="AT3858" s="30"/>
      <c r="AU3858" s="121"/>
      <c r="AV3858" s="129"/>
      <c r="AW3858" s="129"/>
      <c r="AX3858" s="129"/>
    </row>
    <row r="3859" spans="1:50" x14ac:dyDescent="0.25">
      <c r="A3859" s="120"/>
      <c r="B3859" s="28"/>
      <c r="C3859" s="25"/>
      <c r="D3859" s="25"/>
      <c r="E3859" s="25"/>
      <c r="F3859" s="29"/>
      <c r="G3859" s="29"/>
      <c r="H3859" s="29"/>
      <c r="I3859" s="29"/>
      <c r="J3859" s="29"/>
      <c r="K3859" s="25"/>
      <c r="L3859" s="25"/>
      <c r="M3859" s="25"/>
      <c r="N3859" s="25"/>
      <c r="O3859" s="25"/>
      <c r="P3859" s="25"/>
      <c r="Q3859" s="28"/>
      <c r="R3859" s="29"/>
      <c r="S3859" s="27"/>
      <c r="T3859" s="27"/>
      <c r="U3859" s="28"/>
      <c r="V3859" s="26"/>
      <c r="W3859" s="26"/>
      <c r="X3859" s="26"/>
      <c r="Y3859" s="37"/>
      <c r="Z3859" s="37"/>
      <c r="AA3859" s="37"/>
      <c r="AB3859" s="30"/>
      <c r="AC3859" s="30"/>
      <c r="AD3859" s="31"/>
      <c r="AE3859" s="30"/>
      <c r="AF3859" s="30"/>
      <c r="AG3859" s="32"/>
      <c r="AH3859" s="30"/>
      <c r="AJ3859" s="30"/>
      <c r="AK3859" s="30"/>
      <c r="AL3859" s="30"/>
      <c r="AM3859" s="30"/>
      <c r="AN3859" s="30"/>
      <c r="AO3859" s="30"/>
      <c r="AP3859" s="30"/>
      <c r="AQ3859" s="30"/>
      <c r="AR3859" s="30"/>
      <c r="AS3859" s="30"/>
      <c r="AT3859" s="30"/>
      <c r="AU3859" s="121"/>
      <c r="AV3859" s="129"/>
      <c r="AW3859" s="129"/>
      <c r="AX3859" s="129"/>
    </row>
    <row r="3860" spans="1:50" x14ac:dyDescent="0.25">
      <c r="A3860" s="120"/>
      <c r="B3860" s="28"/>
      <c r="C3860" s="25"/>
      <c r="D3860" s="25"/>
      <c r="E3860" s="25"/>
      <c r="F3860" s="29"/>
      <c r="G3860" s="29"/>
      <c r="H3860" s="29"/>
      <c r="I3860" s="29"/>
      <c r="J3860" s="29"/>
      <c r="K3860" s="25"/>
      <c r="L3860" s="25"/>
      <c r="M3860" s="25"/>
      <c r="N3860" s="25"/>
      <c r="O3860" s="25"/>
      <c r="P3860" s="25"/>
      <c r="Q3860" s="28"/>
      <c r="R3860" s="29"/>
      <c r="S3860" s="27"/>
      <c r="T3860" s="27"/>
      <c r="U3860" s="28"/>
      <c r="V3860" s="26"/>
      <c r="W3860" s="26"/>
      <c r="X3860" s="26"/>
      <c r="Y3860" s="37"/>
      <c r="Z3860" s="37"/>
      <c r="AA3860" s="37"/>
      <c r="AB3860" s="30"/>
      <c r="AC3860" s="30"/>
      <c r="AD3860" s="31"/>
      <c r="AE3860" s="30"/>
      <c r="AF3860" s="30"/>
      <c r="AG3860" s="32"/>
      <c r="AH3860" s="30"/>
      <c r="AJ3860" s="30"/>
      <c r="AK3860" s="30"/>
      <c r="AL3860" s="30"/>
      <c r="AM3860" s="30"/>
      <c r="AN3860" s="30"/>
      <c r="AO3860" s="30"/>
      <c r="AP3860" s="30"/>
      <c r="AQ3860" s="30"/>
      <c r="AR3860" s="30"/>
      <c r="AS3860" s="30"/>
      <c r="AT3860" s="30"/>
      <c r="AU3860" s="121"/>
      <c r="AV3860" s="129"/>
      <c r="AW3860" s="129"/>
      <c r="AX3860" s="129"/>
    </row>
    <row r="3861" spans="1:50" x14ac:dyDescent="0.25">
      <c r="A3861" s="120"/>
      <c r="B3861" s="28"/>
      <c r="C3861" s="25"/>
      <c r="D3861" s="25"/>
      <c r="E3861" s="25"/>
      <c r="F3861" s="29"/>
      <c r="G3861" s="29"/>
      <c r="H3861" s="29"/>
      <c r="I3861" s="29"/>
      <c r="J3861" s="29"/>
      <c r="K3861" s="25"/>
      <c r="L3861" s="25"/>
      <c r="M3861" s="25"/>
      <c r="N3861" s="25"/>
      <c r="O3861" s="25"/>
      <c r="P3861" s="25"/>
      <c r="Q3861" s="28"/>
      <c r="R3861" s="29"/>
      <c r="S3861" s="27"/>
      <c r="T3861" s="27"/>
      <c r="U3861" s="28"/>
      <c r="V3861" s="26"/>
      <c r="W3861" s="26"/>
      <c r="X3861" s="26"/>
      <c r="Y3861" s="37"/>
      <c r="Z3861" s="37"/>
      <c r="AA3861" s="37"/>
      <c r="AB3861" s="30"/>
      <c r="AC3861" s="30"/>
      <c r="AD3861" s="31"/>
      <c r="AE3861" s="30"/>
      <c r="AF3861" s="30"/>
      <c r="AG3861" s="32"/>
      <c r="AH3861" s="30"/>
      <c r="AJ3861" s="30"/>
      <c r="AK3861" s="30"/>
      <c r="AL3861" s="30"/>
      <c r="AM3861" s="30"/>
      <c r="AN3861" s="30"/>
      <c r="AO3861" s="30"/>
      <c r="AP3861" s="30"/>
      <c r="AQ3861" s="30"/>
      <c r="AR3861" s="30"/>
      <c r="AS3861" s="30"/>
      <c r="AT3861" s="30"/>
      <c r="AU3861" s="121"/>
      <c r="AV3861" s="129"/>
      <c r="AW3861" s="129"/>
      <c r="AX3861" s="129"/>
    </row>
    <row r="3862" spans="1:50" x14ac:dyDescent="0.25">
      <c r="A3862" s="120"/>
      <c r="B3862" s="28"/>
      <c r="C3862" s="25"/>
      <c r="D3862" s="25"/>
      <c r="E3862" s="25"/>
      <c r="F3862" s="29"/>
      <c r="G3862" s="29"/>
      <c r="H3862" s="29"/>
      <c r="I3862" s="29"/>
      <c r="J3862" s="29"/>
      <c r="K3862" s="25"/>
      <c r="L3862" s="25"/>
      <c r="M3862" s="25"/>
      <c r="N3862" s="25"/>
      <c r="O3862" s="25"/>
      <c r="P3862" s="25"/>
      <c r="Q3862" s="28"/>
      <c r="R3862" s="29"/>
      <c r="S3862" s="27"/>
      <c r="T3862" s="27"/>
      <c r="U3862" s="28"/>
      <c r="V3862" s="26"/>
      <c r="W3862" s="26"/>
      <c r="X3862" s="26"/>
      <c r="Y3862" s="37"/>
      <c r="Z3862" s="37"/>
      <c r="AA3862" s="37"/>
      <c r="AB3862" s="30"/>
      <c r="AC3862" s="30"/>
      <c r="AD3862" s="31"/>
      <c r="AE3862" s="30"/>
      <c r="AF3862" s="30"/>
      <c r="AG3862" s="32"/>
      <c r="AH3862" s="30"/>
      <c r="AJ3862" s="30"/>
      <c r="AK3862" s="30"/>
      <c r="AL3862" s="30"/>
      <c r="AM3862" s="30"/>
      <c r="AN3862" s="30"/>
      <c r="AO3862" s="30"/>
      <c r="AP3862" s="30"/>
      <c r="AQ3862" s="30"/>
      <c r="AR3862" s="30"/>
      <c r="AS3862" s="30"/>
      <c r="AT3862" s="30"/>
      <c r="AU3862" s="121"/>
      <c r="AV3862" s="129"/>
      <c r="AW3862" s="129"/>
      <c r="AX3862" s="129"/>
    </row>
    <row r="3863" spans="1:50" x14ac:dyDescent="0.25">
      <c r="A3863" s="120"/>
      <c r="B3863" s="28"/>
      <c r="C3863" s="25"/>
      <c r="D3863" s="25"/>
      <c r="E3863" s="25"/>
      <c r="F3863" s="29"/>
      <c r="G3863" s="29"/>
      <c r="H3863" s="29"/>
      <c r="I3863" s="29"/>
      <c r="J3863" s="29"/>
      <c r="K3863" s="25"/>
      <c r="L3863" s="25"/>
      <c r="M3863" s="25"/>
      <c r="N3863" s="25"/>
      <c r="O3863" s="25"/>
      <c r="P3863" s="25"/>
      <c r="Q3863" s="28"/>
      <c r="R3863" s="29"/>
      <c r="S3863" s="27"/>
      <c r="T3863" s="27"/>
      <c r="U3863" s="28"/>
      <c r="V3863" s="26"/>
      <c r="W3863" s="26"/>
      <c r="X3863" s="26"/>
      <c r="Y3863" s="37"/>
      <c r="Z3863" s="37"/>
      <c r="AA3863" s="37"/>
      <c r="AB3863" s="30"/>
      <c r="AC3863" s="30"/>
      <c r="AD3863" s="31"/>
      <c r="AE3863" s="30"/>
      <c r="AF3863" s="30"/>
      <c r="AG3863" s="32"/>
      <c r="AH3863" s="30"/>
      <c r="AJ3863" s="30"/>
      <c r="AK3863" s="30"/>
      <c r="AL3863" s="30"/>
      <c r="AM3863" s="30"/>
      <c r="AN3863" s="30"/>
      <c r="AO3863" s="30"/>
      <c r="AP3863" s="30"/>
      <c r="AQ3863" s="30"/>
      <c r="AR3863" s="30"/>
      <c r="AS3863" s="30"/>
      <c r="AT3863" s="30"/>
      <c r="AU3863" s="121"/>
      <c r="AV3863" s="129"/>
      <c r="AW3863" s="129"/>
      <c r="AX3863" s="129"/>
    </row>
    <row r="3864" spans="1:50" x14ac:dyDescent="0.25">
      <c r="A3864" s="120"/>
      <c r="B3864" s="28"/>
      <c r="C3864" s="25"/>
      <c r="D3864" s="25"/>
      <c r="E3864" s="25"/>
      <c r="F3864" s="29"/>
      <c r="G3864" s="29"/>
      <c r="H3864" s="29"/>
      <c r="I3864" s="29"/>
      <c r="J3864" s="29"/>
      <c r="K3864" s="25"/>
      <c r="L3864" s="25"/>
      <c r="M3864" s="25"/>
      <c r="N3864" s="25"/>
      <c r="O3864" s="25"/>
      <c r="P3864" s="25"/>
      <c r="Q3864" s="28"/>
      <c r="R3864" s="29"/>
      <c r="S3864" s="27"/>
      <c r="T3864" s="27"/>
      <c r="U3864" s="28"/>
      <c r="V3864" s="26"/>
      <c r="W3864" s="26"/>
      <c r="X3864" s="26"/>
      <c r="Y3864" s="37"/>
      <c r="Z3864" s="37"/>
      <c r="AA3864" s="37"/>
      <c r="AB3864" s="30"/>
      <c r="AC3864" s="30"/>
      <c r="AD3864" s="31"/>
      <c r="AE3864" s="30"/>
      <c r="AF3864" s="30"/>
      <c r="AG3864" s="32"/>
      <c r="AH3864" s="30"/>
      <c r="AJ3864" s="30"/>
      <c r="AK3864" s="30"/>
      <c r="AL3864" s="30"/>
      <c r="AM3864" s="30"/>
      <c r="AN3864" s="30"/>
      <c r="AO3864" s="30"/>
      <c r="AP3864" s="30"/>
      <c r="AQ3864" s="30"/>
      <c r="AR3864" s="30"/>
      <c r="AS3864" s="30"/>
      <c r="AT3864" s="30"/>
      <c r="AU3864" s="121"/>
      <c r="AV3864" s="129"/>
      <c r="AW3864" s="129"/>
      <c r="AX3864" s="129"/>
    </row>
    <row r="3865" spans="1:50" x14ac:dyDescent="0.25">
      <c r="A3865" s="120"/>
      <c r="B3865" s="28"/>
      <c r="C3865" s="25"/>
      <c r="D3865" s="25"/>
      <c r="E3865" s="25"/>
      <c r="F3865" s="29"/>
      <c r="G3865" s="29"/>
      <c r="H3865" s="29"/>
      <c r="I3865" s="29"/>
      <c r="J3865" s="29"/>
      <c r="K3865" s="25"/>
      <c r="L3865" s="25"/>
      <c r="M3865" s="25"/>
      <c r="N3865" s="25"/>
      <c r="O3865" s="25"/>
      <c r="P3865" s="25"/>
      <c r="Q3865" s="28"/>
      <c r="R3865" s="29"/>
      <c r="S3865" s="27"/>
      <c r="T3865" s="27"/>
      <c r="U3865" s="28"/>
      <c r="V3865" s="26"/>
      <c r="W3865" s="26"/>
      <c r="X3865" s="26"/>
      <c r="Y3865" s="37"/>
      <c r="Z3865" s="37"/>
      <c r="AA3865" s="37"/>
      <c r="AB3865" s="30"/>
      <c r="AC3865" s="30"/>
      <c r="AD3865" s="31"/>
      <c r="AE3865" s="30"/>
      <c r="AF3865" s="30"/>
      <c r="AG3865" s="32"/>
      <c r="AH3865" s="30"/>
      <c r="AJ3865" s="30"/>
      <c r="AK3865" s="30"/>
      <c r="AL3865" s="30"/>
      <c r="AM3865" s="30"/>
      <c r="AN3865" s="30"/>
      <c r="AO3865" s="30"/>
      <c r="AP3865" s="30"/>
      <c r="AQ3865" s="30"/>
      <c r="AR3865" s="30"/>
      <c r="AS3865" s="30"/>
      <c r="AT3865" s="30"/>
      <c r="AU3865" s="121"/>
      <c r="AV3865" s="129"/>
      <c r="AW3865" s="129"/>
      <c r="AX3865" s="129"/>
    </row>
    <row r="3866" spans="1:50" x14ac:dyDescent="0.25">
      <c r="A3866" s="120"/>
      <c r="B3866" s="28"/>
      <c r="C3866" s="25"/>
      <c r="D3866" s="25"/>
      <c r="E3866" s="25"/>
      <c r="F3866" s="29"/>
      <c r="G3866" s="29"/>
      <c r="H3866" s="29"/>
      <c r="I3866" s="29"/>
      <c r="J3866" s="29"/>
      <c r="K3866" s="25"/>
      <c r="L3866" s="25"/>
      <c r="M3866" s="25"/>
      <c r="N3866" s="25"/>
      <c r="O3866" s="25"/>
      <c r="P3866" s="25"/>
      <c r="Q3866" s="28"/>
      <c r="R3866" s="29"/>
      <c r="S3866" s="27"/>
      <c r="T3866" s="27"/>
      <c r="U3866" s="28"/>
      <c r="V3866" s="26"/>
      <c r="W3866" s="26"/>
      <c r="X3866" s="26"/>
      <c r="Y3866" s="37"/>
      <c r="Z3866" s="37"/>
      <c r="AA3866" s="37"/>
      <c r="AB3866" s="30"/>
      <c r="AC3866" s="30"/>
      <c r="AD3866" s="31"/>
      <c r="AE3866" s="30"/>
      <c r="AF3866" s="30"/>
      <c r="AG3866" s="32"/>
      <c r="AH3866" s="30"/>
      <c r="AJ3866" s="30"/>
      <c r="AK3866" s="30"/>
      <c r="AL3866" s="30"/>
      <c r="AM3866" s="30"/>
      <c r="AN3866" s="30"/>
      <c r="AO3866" s="30"/>
      <c r="AP3866" s="30"/>
      <c r="AQ3866" s="30"/>
      <c r="AR3866" s="30"/>
      <c r="AS3866" s="30"/>
      <c r="AT3866" s="30"/>
      <c r="AU3866" s="121"/>
      <c r="AV3866" s="129"/>
      <c r="AW3866" s="129"/>
      <c r="AX3866" s="129"/>
    </row>
    <row r="3867" spans="1:50" x14ac:dyDescent="0.25">
      <c r="A3867" s="120"/>
      <c r="B3867" s="28"/>
      <c r="C3867" s="25"/>
      <c r="D3867" s="25"/>
      <c r="E3867" s="25"/>
      <c r="F3867" s="29"/>
      <c r="G3867" s="29"/>
      <c r="H3867" s="29"/>
      <c r="I3867" s="29"/>
      <c r="J3867" s="29"/>
      <c r="K3867" s="25"/>
      <c r="L3867" s="25"/>
      <c r="M3867" s="25"/>
      <c r="N3867" s="25"/>
      <c r="O3867" s="25"/>
      <c r="P3867" s="25"/>
      <c r="Q3867" s="28"/>
      <c r="R3867" s="29"/>
      <c r="S3867" s="27"/>
      <c r="T3867" s="27"/>
      <c r="U3867" s="28"/>
      <c r="V3867" s="26"/>
      <c r="W3867" s="26"/>
      <c r="X3867" s="26"/>
      <c r="Y3867" s="37"/>
      <c r="Z3867" s="37"/>
      <c r="AA3867" s="37"/>
      <c r="AB3867" s="30"/>
      <c r="AC3867" s="30"/>
      <c r="AD3867" s="31"/>
      <c r="AE3867" s="30"/>
      <c r="AF3867" s="30"/>
      <c r="AG3867" s="32"/>
      <c r="AH3867" s="30"/>
      <c r="AJ3867" s="30"/>
      <c r="AK3867" s="30"/>
      <c r="AL3867" s="30"/>
      <c r="AM3867" s="30"/>
      <c r="AN3867" s="30"/>
      <c r="AO3867" s="30"/>
      <c r="AP3867" s="30"/>
      <c r="AQ3867" s="30"/>
      <c r="AR3867" s="30"/>
      <c r="AS3867" s="30"/>
      <c r="AT3867" s="30"/>
      <c r="AU3867" s="121"/>
      <c r="AV3867" s="129"/>
      <c r="AW3867" s="129"/>
      <c r="AX3867" s="129"/>
    </row>
    <row r="3868" spans="1:50" x14ac:dyDescent="0.25">
      <c r="A3868" s="120"/>
      <c r="B3868" s="28"/>
      <c r="C3868" s="25"/>
      <c r="D3868" s="25"/>
      <c r="E3868" s="25"/>
      <c r="F3868" s="29"/>
      <c r="G3868" s="29"/>
      <c r="H3868" s="29"/>
      <c r="I3868" s="29"/>
      <c r="J3868" s="29"/>
      <c r="K3868" s="25"/>
      <c r="L3868" s="25"/>
      <c r="M3868" s="25"/>
      <c r="N3868" s="25"/>
      <c r="O3868" s="25"/>
      <c r="P3868" s="25"/>
      <c r="Q3868" s="28"/>
      <c r="R3868" s="29"/>
      <c r="S3868" s="27"/>
      <c r="T3868" s="27"/>
      <c r="U3868" s="28"/>
      <c r="V3868" s="26"/>
      <c r="W3868" s="26"/>
      <c r="X3868" s="26"/>
      <c r="Y3868" s="37"/>
      <c r="Z3868" s="37"/>
      <c r="AA3868" s="37"/>
      <c r="AB3868" s="30"/>
      <c r="AC3868" s="30"/>
      <c r="AD3868" s="31"/>
      <c r="AE3868" s="30"/>
      <c r="AF3868" s="30"/>
      <c r="AG3868" s="32"/>
      <c r="AH3868" s="30"/>
      <c r="AJ3868" s="30"/>
      <c r="AK3868" s="30"/>
      <c r="AL3868" s="30"/>
      <c r="AM3868" s="30"/>
      <c r="AN3868" s="30"/>
      <c r="AO3868" s="30"/>
      <c r="AP3868" s="30"/>
      <c r="AQ3868" s="30"/>
      <c r="AR3868" s="30"/>
      <c r="AS3868" s="30"/>
      <c r="AT3868" s="30"/>
      <c r="AU3868" s="121"/>
      <c r="AV3868" s="129"/>
      <c r="AW3868" s="129"/>
      <c r="AX3868" s="129"/>
    </row>
    <row r="3869" spans="1:50" x14ac:dyDescent="0.25">
      <c r="A3869" s="120"/>
      <c r="B3869" s="28"/>
      <c r="C3869" s="25"/>
      <c r="D3869" s="25"/>
      <c r="E3869" s="25"/>
      <c r="F3869" s="29"/>
      <c r="G3869" s="29"/>
      <c r="H3869" s="29"/>
      <c r="I3869" s="29"/>
      <c r="J3869" s="29"/>
      <c r="K3869" s="25"/>
      <c r="L3869" s="25"/>
      <c r="M3869" s="25"/>
      <c r="N3869" s="25"/>
      <c r="O3869" s="25"/>
      <c r="P3869" s="25"/>
      <c r="Q3869" s="28"/>
      <c r="R3869" s="29"/>
      <c r="S3869" s="27"/>
      <c r="T3869" s="27"/>
      <c r="U3869" s="28"/>
      <c r="V3869" s="26"/>
      <c r="W3869" s="26"/>
      <c r="X3869" s="26"/>
      <c r="Y3869" s="37"/>
      <c r="Z3869" s="37"/>
      <c r="AA3869" s="37"/>
      <c r="AB3869" s="30"/>
      <c r="AC3869" s="30"/>
      <c r="AD3869" s="31"/>
      <c r="AE3869" s="30"/>
      <c r="AF3869" s="30"/>
      <c r="AG3869" s="32"/>
      <c r="AH3869" s="30"/>
      <c r="AJ3869" s="30"/>
      <c r="AK3869" s="30"/>
      <c r="AL3869" s="30"/>
      <c r="AM3869" s="30"/>
      <c r="AN3869" s="30"/>
      <c r="AO3869" s="30"/>
      <c r="AP3869" s="30"/>
      <c r="AQ3869" s="30"/>
      <c r="AR3869" s="30"/>
      <c r="AS3869" s="30"/>
      <c r="AT3869" s="30"/>
      <c r="AU3869" s="121"/>
      <c r="AV3869" s="129"/>
      <c r="AW3869" s="129"/>
      <c r="AX3869" s="129"/>
    </row>
    <row r="3870" spans="1:50" x14ac:dyDescent="0.25">
      <c r="A3870" s="120"/>
      <c r="B3870" s="28"/>
      <c r="C3870" s="25"/>
      <c r="D3870" s="25"/>
      <c r="E3870" s="25"/>
      <c r="F3870" s="29"/>
      <c r="G3870" s="29"/>
      <c r="H3870" s="29"/>
      <c r="I3870" s="29"/>
      <c r="J3870" s="29"/>
      <c r="K3870" s="25"/>
      <c r="L3870" s="25"/>
      <c r="M3870" s="25"/>
      <c r="N3870" s="25"/>
      <c r="O3870" s="25"/>
      <c r="P3870" s="25"/>
      <c r="Q3870" s="28"/>
      <c r="R3870" s="29"/>
      <c r="S3870" s="27"/>
      <c r="T3870" s="27"/>
      <c r="U3870" s="28"/>
      <c r="V3870" s="26"/>
      <c r="W3870" s="26"/>
      <c r="X3870" s="26"/>
      <c r="Y3870" s="37"/>
      <c r="Z3870" s="37"/>
      <c r="AA3870" s="37"/>
      <c r="AB3870" s="30"/>
      <c r="AC3870" s="30"/>
      <c r="AD3870" s="31"/>
      <c r="AE3870" s="30"/>
      <c r="AF3870" s="30"/>
      <c r="AG3870" s="32"/>
      <c r="AH3870" s="30"/>
      <c r="AJ3870" s="30"/>
      <c r="AK3870" s="30"/>
      <c r="AL3870" s="30"/>
      <c r="AM3870" s="30"/>
      <c r="AN3870" s="30"/>
      <c r="AO3870" s="30"/>
      <c r="AP3870" s="30"/>
      <c r="AQ3870" s="30"/>
      <c r="AR3870" s="30"/>
      <c r="AS3870" s="30"/>
      <c r="AT3870" s="30"/>
      <c r="AU3870" s="121"/>
      <c r="AV3870" s="129"/>
      <c r="AW3870" s="129"/>
      <c r="AX3870" s="129"/>
    </row>
    <row r="3871" spans="1:50" x14ac:dyDescent="0.25">
      <c r="A3871" s="120"/>
      <c r="B3871" s="28"/>
      <c r="C3871" s="25"/>
      <c r="D3871" s="25"/>
      <c r="E3871" s="25"/>
      <c r="F3871" s="29"/>
      <c r="G3871" s="29"/>
      <c r="H3871" s="29"/>
      <c r="I3871" s="29"/>
      <c r="J3871" s="29"/>
      <c r="K3871" s="25"/>
      <c r="L3871" s="25"/>
      <c r="M3871" s="25"/>
      <c r="N3871" s="25"/>
      <c r="O3871" s="25"/>
      <c r="P3871" s="25"/>
      <c r="Q3871" s="28"/>
      <c r="R3871" s="29"/>
      <c r="S3871" s="27"/>
      <c r="T3871" s="27"/>
      <c r="U3871" s="28"/>
      <c r="V3871" s="26"/>
      <c r="W3871" s="26"/>
      <c r="X3871" s="26"/>
      <c r="Y3871" s="37"/>
      <c r="Z3871" s="37"/>
      <c r="AA3871" s="37"/>
      <c r="AB3871" s="30"/>
      <c r="AC3871" s="30"/>
      <c r="AD3871" s="31"/>
      <c r="AE3871" s="30"/>
      <c r="AF3871" s="30"/>
      <c r="AG3871" s="32"/>
      <c r="AH3871" s="30"/>
      <c r="AJ3871" s="30"/>
      <c r="AK3871" s="30"/>
      <c r="AL3871" s="30"/>
      <c r="AM3871" s="30"/>
      <c r="AN3871" s="30"/>
      <c r="AO3871" s="30"/>
      <c r="AP3871" s="30"/>
      <c r="AQ3871" s="30"/>
      <c r="AR3871" s="30"/>
      <c r="AS3871" s="30"/>
      <c r="AT3871" s="30"/>
      <c r="AU3871" s="121"/>
      <c r="AV3871" s="129"/>
      <c r="AW3871" s="129"/>
      <c r="AX3871" s="129"/>
    </row>
    <row r="3872" spans="1:50" x14ac:dyDescent="0.25">
      <c r="A3872" s="120"/>
      <c r="B3872" s="28"/>
      <c r="C3872" s="25"/>
      <c r="D3872" s="25"/>
      <c r="E3872" s="25"/>
      <c r="F3872" s="29"/>
      <c r="G3872" s="29"/>
      <c r="H3872" s="29"/>
      <c r="I3872" s="29"/>
      <c r="J3872" s="29"/>
      <c r="K3872" s="25"/>
      <c r="L3872" s="25"/>
      <c r="M3872" s="25"/>
      <c r="N3872" s="25"/>
      <c r="O3872" s="25"/>
      <c r="P3872" s="25"/>
      <c r="Q3872" s="28"/>
      <c r="R3872" s="29"/>
      <c r="S3872" s="27"/>
      <c r="T3872" s="27"/>
      <c r="U3872" s="28"/>
      <c r="V3872" s="26"/>
      <c r="W3872" s="26"/>
      <c r="X3872" s="26"/>
      <c r="Y3872" s="37"/>
      <c r="Z3872" s="37"/>
      <c r="AA3872" s="37"/>
      <c r="AB3872" s="30"/>
      <c r="AC3872" s="30"/>
      <c r="AD3872" s="31"/>
      <c r="AE3872" s="30"/>
      <c r="AF3872" s="30"/>
      <c r="AG3872" s="32"/>
      <c r="AH3872" s="30"/>
      <c r="AJ3872" s="30"/>
      <c r="AK3872" s="30"/>
      <c r="AL3872" s="30"/>
      <c r="AM3872" s="30"/>
      <c r="AN3872" s="30"/>
      <c r="AO3872" s="30"/>
      <c r="AP3872" s="30"/>
      <c r="AQ3872" s="30"/>
      <c r="AR3872" s="30"/>
      <c r="AS3872" s="30"/>
      <c r="AT3872" s="30"/>
      <c r="AU3872" s="121"/>
      <c r="AV3872" s="129"/>
      <c r="AW3872" s="129"/>
      <c r="AX3872" s="129"/>
    </row>
    <row r="3873" spans="1:50" x14ac:dyDescent="0.25">
      <c r="A3873" s="120"/>
      <c r="B3873" s="28"/>
      <c r="C3873" s="25"/>
      <c r="D3873" s="25"/>
      <c r="E3873" s="25"/>
      <c r="F3873" s="29"/>
      <c r="G3873" s="29"/>
      <c r="H3873" s="29"/>
      <c r="I3873" s="29"/>
      <c r="J3873" s="29"/>
      <c r="K3873" s="25"/>
      <c r="L3873" s="25"/>
      <c r="M3873" s="25"/>
      <c r="N3873" s="25"/>
      <c r="O3873" s="25"/>
      <c r="P3873" s="25"/>
      <c r="Q3873" s="28"/>
      <c r="R3873" s="29"/>
      <c r="S3873" s="27"/>
      <c r="T3873" s="27"/>
      <c r="U3873" s="28"/>
      <c r="V3873" s="26"/>
      <c r="W3873" s="26"/>
      <c r="X3873" s="26"/>
      <c r="Y3873" s="37"/>
      <c r="Z3873" s="37"/>
      <c r="AA3873" s="37"/>
      <c r="AB3873" s="30"/>
      <c r="AC3873" s="30"/>
      <c r="AD3873" s="31"/>
      <c r="AE3873" s="30"/>
      <c r="AF3873" s="30"/>
      <c r="AG3873" s="32"/>
      <c r="AH3873" s="30"/>
      <c r="AJ3873" s="30"/>
      <c r="AK3873" s="30"/>
      <c r="AL3873" s="30"/>
      <c r="AM3873" s="30"/>
      <c r="AN3873" s="30"/>
      <c r="AO3873" s="30"/>
      <c r="AP3873" s="30"/>
      <c r="AQ3873" s="30"/>
      <c r="AR3873" s="30"/>
      <c r="AS3873" s="30"/>
      <c r="AT3873" s="30"/>
      <c r="AU3873" s="121"/>
      <c r="AV3873" s="129"/>
      <c r="AW3873" s="129"/>
      <c r="AX3873" s="129"/>
    </row>
    <row r="3874" spans="1:50" x14ac:dyDescent="0.25">
      <c r="A3874" s="120"/>
      <c r="B3874" s="28"/>
      <c r="C3874" s="25"/>
      <c r="D3874" s="25"/>
      <c r="E3874" s="25"/>
      <c r="F3874" s="29"/>
      <c r="G3874" s="29"/>
      <c r="H3874" s="29"/>
      <c r="I3874" s="29"/>
      <c r="J3874" s="29"/>
      <c r="K3874" s="25"/>
      <c r="L3874" s="25"/>
      <c r="M3874" s="25"/>
      <c r="N3874" s="25"/>
      <c r="O3874" s="25"/>
      <c r="P3874" s="25"/>
      <c r="Q3874" s="28"/>
      <c r="R3874" s="29"/>
      <c r="S3874" s="27"/>
      <c r="T3874" s="27"/>
      <c r="U3874" s="28"/>
      <c r="V3874" s="26"/>
      <c r="W3874" s="26"/>
      <c r="X3874" s="26"/>
      <c r="Y3874" s="37"/>
      <c r="Z3874" s="37"/>
      <c r="AA3874" s="37"/>
      <c r="AB3874" s="30"/>
      <c r="AC3874" s="30"/>
      <c r="AD3874" s="31"/>
      <c r="AE3874" s="30"/>
      <c r="AF3874" s="30"/>
      <c r="AG3874" s="32"/>
      <c r="AH3874" s="30"/>
      <c r="AJ3874" s="30"/>
      <c r="AK3874" s="30"/>
      <c r="AL3874" s="30"/>
      <c r="AM3874" s="30"/>
      <c r="AN3874" s="30"/>
      <c r="AO3874" s="30"/>
      <c r="AP3874" s="30"/>
      <c r="AQ3874" s="30"/>
      <c r="AR3874" s="30"/>
      <c r="AS3874" s="30"/>
      <c r="AT3874" s="30"/>
      <c r="AU3874" s="121"/>
      <c r="AV3874" s="129"/>
      <c r="AW3874" s="129"/>
      <c r="AX3874" s="129"/>
    </row>
    <row r="3875" spans="1:50" x14ac:dyDescent="0.25">
      <c r="A3875" s="120"/>
      <c r="B3875" s="28"/>
      <c r="C3875" s="25"/>
      <c r="D3875" s="25"/>
      <c r="E3875" s="25"/>
      <c r="F3875" s="29"/>
      <c r="G3875" s="29"/>
      <c r="H3875" s="29"/>
      <c r="I3875" s="29"/>
      <c r="J3875" s="29"/>
      <c r="K3875" s="25"/>
      <c r="L3875" s="25"/>
      <c r="M3875" s="25"/>
      <c r="N3875" s="25"/>
      <c r="O3875" s="25"/>
      <c r="P3875" s="25"/>
      <c r="Q3875" s="28"/>
      <c r="R3875" s="29"/>
      <c r="S3875" s="27"/>
      <c r="T3875" s="27"/>
      <c r="U3875" s="28"/>
      <c r="V3875" s="26"/>
      <c r="W3875" s="26"/>
      <c r="X3875" s="26"/>
      <c r="Y3875" s="37"/>
      <c r="Z3875" s="37"/>
      <c r="AA3875" s="37"/>
      <c r="AB3875" s="30"/>
      <c r="AC3875" s="30"/>
      <c r="AD3875" s="31"/>
      <c r="AE3875" s="30"/>
      <c r="AF3875" s="30"/>
      <c r="AG3875" s="32"/>
      <c r="AH3875" s="30"/>
      <c r="AJ3875" s="30"/>
      <c r="AK3875" s="30"/>
      <c r="AL3875" s="30"/>
      <c r="AM3875" s="30"/>
      <c r="AN3875" s="30"/>
      <c r="AO3875" s="30"/>
      <c r="AP3875" s="30"/>
      <c r="AQ3875" s="30"/>
      <c r="AR3875" s="30"/>
      <c r="AS3875" s="30"/>
      <c r="AT3875" s="30"/>
      <c r="AU3875" s="121"/>
      <c r="AV3875" s="129"/>
      <c r="AW3875" s="129"/>
      <c r="AX3875" s="129"/>
    </row>
    <row r="3876" spans="1:50" x14ac:dyDescent="0.25">
      <c r="A3876" s="120"/>
      <c r="B3876" s="28"/>
      <c r="C3876" s="25"/>
      <c r="D3876" s="25"/>
      <c r="E3876" s="25"/>
      <c r="F3876" s="29"/>
      <c r="G3876" s="29"/>
      <c r="H3876" s="29"/>
      <c r="I3876" s="29"/>
      <c r="J3876" s="29"/>
      <c r="K3876" s="25"/>
      <c r="L3876" s="25"/>
      <c r="M3876" s="25"/>
      <c r="N3876" s="25"/>
      <c r="O3876" s="25"/>
      <c r="P3876" s="25"/>
      <c r="Q3876" s="28"/>
      <c r="R3876" s="29"/>
      <c r="S3876" s="27"/>
      <c r="T3876" s="27"/>
      <c r="U3876" s="28"/>
      <c r="V3876" s="26"/>
      <c r="W3876" s="26"/>
      <c r="X3876" s="26"/>
      <c r="Y3876" s="37"/>
      <c r="Z3876" s="37"/>
      <c r="AA3876" s="37"/>
      <c r="AB3876" s="30"/>
      <c r="AC3876" s="30"/>
      <c r="AD3876" s="31"/>
      <c r="AE3876" s="30"/>
      <c r="AF3876" s="30"/>
      <c r="AG3876" s="32"/>
      <c r="AH3876" s="30"/>
      <c r="AJ3876" s="30"/>
      <c r="AK3876" s="30"/>
      <c r="AL3876" s="30"/>
      <c r="AM3876" s="30"/>
      <c r="AN3876" s="30"/>
      <c r="AO3876" s="30"/>
      <c r="AP3876" s="30"/>
      <c r="AQ3876" s="30"/>
      <c r="AR3876" s="30"/>
      <c r="AS3876" s="30"/>
      <c r="AT3876" s="30"/>
      <c r="AU3876" s="121"/>
      <c r="AV3876" s="129"/>
      <c r="AW3876" s="129"/>
      <c r="AX3876" s="129"/>
    </row>
    <row r="3877" spans="1:50" x14ac:dyDescent="0.25">
      <c r="A3877" s="120"/>
      <c r="B3877" s="28"/>
      <c r="C3877" s="25"/>
      <c r="D3877" s="25"/>
      <c r="E3877" s="25"/>
      <c r="F3877" s="29"/>
      <c r="G3877" s="29"/>
      <c r="H3877" s="29"/>
      <c r="I3877" s="29"/>
      <c r="J3877" s="29"/>
      <c r="K3877" s="25"/>
      <c r="L3877" s="25"/>
      <c r="M3877" s="25"/>
      <c r="N3877" s="25"/>
      <c r="O3877" s="25"/>
      <c r="P3877" s="25"/>
      <c r="Q3877" s="28"/>
      <c r="R3877" s="29"/>
      <c r="S3877" s="27"/>
      <c r="T3877" s="27"/>
      <c r="U3877" s="28"/>
      <c r="V3877" s="26"/>
      <c r="W3877" s="26"/>
      <c r="X3877" s="26"/>
      <c r="Y3877" s="37"/>
      <c r="Z3877" s="37"/>
      <c r="AA3877" s="37"/>
      <c r="AB3877" s="30"/>
      <c r="AC3877" s="30"/>
      <c r="AD3877" s="31"/>
      <c r="AE3877" s="30"/>
      <c r="AF3877" s="30"/>
      <c r="AG3877" s="32"/>
      <c r="AH3877" s="30"/>
      <c r="AJ3877" s="30"/>
      <c r="AK3877" s="30"/>
      <c r="AL3877" s="30"/>
      <c r="AM3877" s="30"/>
      <c r="AN3877" s="30"/>
      <c r="AO3877" s="30"/>
      <c r="AP3877" s="30"/>
      <c r="AQ3877" s="30"/>
      <c r="AR3877" s="30"/>
      <c r="AS3877" s="30"/>
      <c r="AT3877" s="30"/>
      <c r="AU3877" s="121"/>
      <c r="AV3877" s="129"/>
      <c r="AW3877" s="129"/>
      <c r="AX3877" s="129"/>
    </row>
    <row r="3878" spans="1:50" x14ac:dyDescent="0.25">
      <c r="A3878" s="120"/>
      <c r="B3878" s="28"/>
      <c r="C3878" s="25"/>
      <c r="D3878" s="25"/>
      <c r="E3878" s="25"/>
      <c r="F3878" s="29"/>
      <c r="G3878" s="29"/>
      <c r="H3878" s="29"/>
      <c r="I3878" s="29"/>
      <c r="J3878" s="29"/>
      <c r="K3878" s="25"/>
      <c r="L3878" s="25"/>
      <c r="M3878" s="25"/>
      <c r="N3878" s="25"/>
      <c r="O3878" s="25"/>
      <c r="P3878" s="25"/>
      <c r="Q3878" s="28"/>
      <c r="R3878" s="29"/>
      <c r="S3878" s="27"/>
      <c r="T3878" s="27"/>
      <c r="U3878" s="28"/>
      <c r="V3878" s="26"/>
      <c r="W3878" s="26"/>
      <c r="X3878" s="26"/>
      <c r="Y3878" s="37"/>
      <c r="Z3878" s="37"/>
      <c r="AA3878" s="37"/>
      <c r="AB3878" s="30"/>
      <c r="AC3878" s="30"/>
      <c r="AD3878" s="31"/>
      <c r="AE3878" s="30"/>
      <c r="AF3878" s="30"/>
      <c r="AG3878" s="32"/>
      <c r="AH3878" s="30"/>
      <c r="AJ3878" s="30"/>
      <c r="AK3878" s="30"/>
      <c r="AL3878" s="30"/>
      <c r="AM3878" s="30"/>
      <c r="AN3878" s="30"/>
      <c r="AO3878" s="30"/>
      <c r="AP3878" s="30"/>
      <c r="AQ3878" s="30"/>
      <c r="AR3878" s="30"/>
      <c r="AS3878" s="30"/>
      <c r="AT3878" s="30"/>
      <c r="AU3878" s="121"/>
      <c r="AV3878" s="129"/>
      <c r="AW3878" s="129"/>
      <c r="AX3878" s="129"/>
    </row>
    <row r="3879" spans="1:50" x14ac:dyDescent="0.25">
      <c r="A3879" s="120"/>
      <c r="B3879" s="28"/>
      <c r="C3879" s="25"/>
      <c r="D3879" s="25"/>
      <c r="E3879" s="25"/>
      <c r="F3879" s="29"/>
      <c r="G3879" s="29"/>
      <c r="H3879" s="29"/>
      <c r="I3879" s="29"/>
      <c r="J3879" s="29"/>
      <c r="K3879" s="25"/>
      <c r="L3879" s="25"/>
      <c r="M3879" s="25"/>
      <c r="N3879" s="25"/>
      <c r="O3879" s="25"/>
      <c r="P3879" s="25"/>
      <c r="Q3879" s="28"/>
      <c r="R3879" s="29"/>
      <c r="S3879" s="27"/>
      <c r="T3879" s="27"/>
      <c r="U3879" s="28"/>
      <c r="V3879" s="26"/>
      <c r="W3879" s="26"/>
      <c r="X3879" s="26"/>
      <c r="Y3879" s="37"/>
      <c r="Z3879" s="37"/>
      <c r="AA3879" s="37"/>
      <c r="AB3879" s="30"/>
      <c r="AC3879" s="30"/>
      <c r="AD3879" s="31"/>
      <c r="AE3879" s="30"/>
      <c r="AF3879" s="30"/>
      <c r="AG3879" s="32"/>
      <c r="AH3879" s="30"/>
      <c r="AJ3879" s="30"/>
      <c r="AK3879" s="30"/>
      <c r="AL3879" s="30"/>
      <c r="AM3879" s="30"/>
      <c r="AN3879" s="30"/>
      <c r="AO3879" s="30"/>
      <c r="AP3879" s="30"/>
      <c r="AQ3879" s="30"/>
      <c r="AR3879" s="30"/>
      <c r="AS3879" s="30"/>
      <c r="AT3879" s="30"/>
      <c r="AU3879" s="121"/>
      <c r="AV3879" s="129"/>
      <c r="AW3879" s="129"/>
      <c r="AX3879" s="129"/>
    </row>
    <row r="3880" spans="1:50" x14ac:dyDescent="0.25">
      <c r="A3880" s="120"/>
      <c r="B3880" s="28"/>
      <c r="C3880" s="25"/>
      <c r="D3880" s="25"/>
      <c r="E3880" s="25"/>
      <c r="F3880" s="29"/>
      <c r="G3880" s="29"/>
      <c r="H3880" s="29"/>
      <c r="I3880" s="29"/>
      <c r="J3880" s="29"/>
      <c r="K3880" s="25"/>
      <c r="L3880" s="25"/>
      <c r="M3880" s="25"/>
      <c r="N3880" s="25"/>
      <c r="O3880" s="25"/>
      <c r="P3880" s="25"/>
      <c r="Q3880" s="28"/>
      <c r="R3880" s="29"/>
      <c r="S3880" s="27"/>
      <c r="T3880" s="27"/>
      <c r="U3880" s="28"/>
      <c r="V3880" s="26"/>
      <c r="W3880" s="26"/>
      <c r="X3880" s="26"/>
      <c r="Y3880" s="37"/>
      <c r="Z3880" s="37"/>
      <c r="AA3880" s="37"/>
      <c r="AB3880" s="30"/>
      <c r="AC3880" s="30"/>
      <c r="AD3880" s="31"/>
      <c r="AE3880" s="30"/>
      <c r="AF3880" s="30"/>
      <c r="AG3880" s="32"/>
      <c r="AH3880" s="30"/>
      <c r="AJ3880" s="30"/>
      <c r="AK3880" s="30"/>
      <c r="AL3880" s="30"/>
      <c r="AM3880" s="30"/>
      <c r="AN3880" s="30"/>
      <c r="AO3880" s="30"/>
      <c r="AP3880" s="30"/>
      <c r="AQ3880" s="30"/>
      <c r="AR3880" s="30"/>
      <c r="AS3880" s="30"/>
      <c r="AT3880" s="30"/>
      <c r="AU3880" s="121"/>
      <c r="AV3880" s="129"/>
      <c r="AW3880" s="129"/>
      <c r="AX3880" s="129"/>
    </row>
    <row r="3881" spans="1:50" x14ac:dyDescent="0.25">
      <c r="A3881" s="120"/>
      <c r="B3881" s="28"/>
      <c r="C3881" s="25"/>
      <c r="D3881" s="25"/>
      <c r="E3881" s="25"/>
      <c r="F3881" s="29"/>
      <c r="G3881" s="29"/>
      <c r="H3881" s="29"/>
      <c r="I3881" s="29"/>
      <c r="J3881" s="29"/>
      <c r="K3881" s="25"/>
      <c r="L3881" s="25"/>
      <c r="M3881" s="25"/>
      <c r="N3881" s="25"/>
      <c r="O3881" s="25"/>
      <c r="P3881" s="25"/>
      <c r="Q3881" s="28"/>
      <c r="R3881" s="29"/>
      <c r="S3881" s="27"/>
      <c r="T3881" s="27"/>
      <c r="U3881" s="28"/>
      <c r="V3881" s="26"/>
      <c r="W3881" s="26"/>
      <c r="X3881" s="26"/>
      <c r="Y3881" s="37"/>
      <c r="Z3881" s="37"/>
      <c r="AA3881" s="37"/>
      <c r="AB3881" s="30"/>
      <c r="AC3881" s="30"/>
      <c r="AD3881" s="31"/>
      <c r="AE3881" s="30"/>
      <c r="AF3881" s="30"/>
      <c r="AG3881" s="32"/>
      <c r="AH3881" s="30"/>
      <c r="AJ3881" s="30"/>
      <c r="AK3881" s="30"/>
      <c r="AL3881" s="30"/>
      <c r="AM3881" s="30"/>
      <c r="AN3881" s="30"/>
      <c r="AO3881" s="30"/>
      <c r="AP3881" s="30"/>
      <c r="AQ3881" s="30"/>
      <c r="AR3881" s="30"/>
      <c r="AS3881" s="30"/>
      <c r="AT3881" s="30"/>
      <c r="AU3881" s="121"/>
      <c r="AV3881" s="129"/>
      <c r="AW3881" s="129"/>
      <c r="AX3881" s="129"/>
    </row>
    <row r="3882" spans="1:50" x14ac:dyDescent="0.25">
      <c r="A3882" s="120"/>
      <c r="B3882" s="28"/>
      <c r="C3882" s="25"/>
      <c r="D3882" s="25"/>
      <c r="E3882" s="25"/>
      <c r="F3882" s="29"/>
      <c r="G3882" s="29"/>
      <c r="H3882" s="29"/>
      <c r="I3882" s="29"/>
      <c r="J3882" s="29"/>
      <c r="K3882" s="25"/>
      <c r="L3882" s="25"/>
      <c r="M3882" s="25"/>
      <c r="N3882" s="25"/>
      <c r="O3882" s="25"/>
      <c r="P3882" s="25"/>
      <c r="Q3882" s="28"/>
      <c r="R3882" s="29"/>
      <c r="S3882" s="27"/>
      <c r="T3882" s="27"/>
      <c r="U3882" s="28"/>
      <c r="V3882" s="26"/>
      <c r="W3882" s="26"/>
      <c r="X3882" s="26"/>
      <c r="Y3882" s="37"/>
      <c r="Z3882" s="37"/>
      <c r="AA3882" s="37"/>
      <c r="AB3882" s="30"/>
      <c r="AC3882" s="30"/>
      <c r="AD3882" s="31"/>
      <c r="AE3882" s="30"/>
      <c r="AF3882" s="30"/>
      <c r="AG3882" s="32"/>
      <c r="AH3882" s="30"/>
      <c r="AJ3882" s="30"/>
      <c r="AK3882" s="30"/>
      <c r="AL3882" s="30"/>
      <c r="AM3882" s="30"/>
      <c r="AN3882" s="30"/>
      <c r="AO3882" s="30"/>
      <c r="AP3882" s="30"/>
      <c r="AQ3882" s="30"/>
      <c r="AR3882" s="30"/>
      <c r="AS3882" s="30"/>
      <c r="AT3882" s="30"/>
      <c r="AU3882" s="121"/>
      <c r="AV3882" s="129"/>
      <c r="AW3882" s="129"/>
      <c r="AX3882" s="129"/>
    </row>
    <row r="3883" spans="1:50" x14ac:dyDescent="0.25">
      <c r="A3883" s="120"/>
      <c r="B3883" s="28"/>
      <c r="C3883" s="25"/>
      <c r="D3883" s="25"/>
      <c r="E3883" s="25"/>
      <c r="F3883" s="29"/>
      <c r="G3883" s="29"/>
      <c r="H3883" s="29"/>
      <c r="I3883" s="29"/>
      <c r="J3883" s="29"/>
      <c r="K3883" s="25"/>
      <c r="L3883" s="25"/>
      <c r="M3883" s="25"/>
      <c r="N3883" s="25"/>
      <c r="O3883" s="25"/>
      <c r="P3883" s="25"/>
      <c r="Q3883" s="28"/>
      <c r="R3883" s="29"/>
      <c r="S3883" s="27"/>
      <c r="T3883" s="27"/>
      <c r="U3883" s="28"/>
      <c r="V3883" s="26"/>
      <c r="W3883" s="26"/>
      <c r="X3883" s="26"/>
      <c r="Y3883" s="37"/>
      <c r="Z3883" s="37"/>
      <c r="AA3883" s="37"/>
      <c r="AB3883" s="30"/>
      <c r="AC3883" s="30"/>
      <c r="AD3883" s="31"/>
      <c r="AE3883" s="30"/>
      <c r="AF3883" s="30"/>
      <c r="AG3883" s="32"/>
      <c r="AH3883" s="30"/>
      <c r="AJ3883" s="30"/>
      <c r="AK3883" s="30"/>
      <c r="AL3883" s="30"/>
      <c r="AM3883" s="30"/>
      <c r="AN3883" s="30"/>
      <c r="AO3883" s="30"/>
      <c r="AP3883" s="30"/>
      <c r="AQ3883" s="30"/>
      <c r="AR3883" s="30"/>
      <c r="AS3883" s="30"/>
      <c r="AT3883" s="30"/>
      <c r="AU3883" s="121"/>
      <c r="AV3883" s="129"/>
      <c r="AW3883" s="129"/>
      <c r="AX3883" s="129"/>
    </row>
    <row r="3884" spans="1:50" x14ac:dyDescent="0.25">
      <c r="A3884" s="120"/>
      <c r="B3884" s="28"/>
      <c r="C3884" s="25"/>
      <c r="D3884" s="25"/>
      <c r="E3884" s="25"/>
      <c r="F3884" s="29"/>
      <c r="G3884" s="29"/>
      <c r="H3884" s="29"/>
      <c r="I3884" s="29"/>
      <c r="J3884" s="29"/>
      <c r="K3884" s="25"/>
      <c r="L3884" s="25"/>
      <c r="M3884" s="25"/>
      <c r="N3884" s="25"/>
      <c r="O3884" s="25"/>
      <c r="P3884" s="25"/>
      <c r="Q3884" s="28"/>
      <c r="R3884" s="29"/>
      <c r="S3884" s="27"/>
      <c r="T3884" s="27"/>
      <c r="U3884" s="28"/>
      <c r="V3884" s="26"/>
      <c r="W3884" s="26"/>
      <c r="X3884" s="26"/>
      <c r="Y3884" s="37"/>
      <c r="Z3884" s="37"/>
      <c r="AA3884" s="37"/>
      <c r="AB3884" s="30"/>
      <c r="AC3884" s="30"/>
      <c r="AD3884" s="31"/>
      <c r="AE3884" s="30"/>
      <c r="AF3884" s="30"/>
      <c r="AG3884" s="32"/>
      <c r="AH3884" s="30"/>
      <c r="AJ3884" s="30"/>
      <c r="AK3884" s="30"/>
      <c r="AL3884" s="30"/>
      <c r="AM3884" s="30"/>
      <c r="AN3884" s="30"/>
      <c r="AO3884" s="30"/>
      <c r="AP3884" s="30"/>
      <c r="AQ3884" s="30"/>
      <c r="AR3884" s="30"/>
      <c r="AS3884" s="30"/>
      <c r="AT3884" s="30"/>
      <c r="AU3884" s="121"/>
      <c r="AV3884" s="129"/>
      <c r="AW3884" s="129"/>
      <c r="AX3884" s="129"/>
    </row>
    <row r="3885" spans="1:50" x14ac:dyDescent="0.25">
      <c r="A3885" s="120"/>
      <c r="B3885" s="28"/>
      <c r="C3885" s="25"/>
      <c r="D3885" s="25"/>
      <c r="E3885" s="25"/>
      <c r="F3885" s="29"/>
      <c r="G3885" s="29"/>
      <c r="H3885" s="29"/>
      <c r="I3885" s="29"/>
      <c r="J3885" s="29"/>
      <c r="K3885" s="25"/>
      <c r="L3885" s="25"/>
      <c r="M3885" s="25"/>
      <c r="N3885" s="25"/>
      <c r="O3885" s="25"/>
      <c r="P3885" s="25"/>
      <c r="Q3885" s="28"/>
      <c r="R3885" s="29"/>
      <c r="S3885" s="27"/>
      <c r="T3885" s="27"/>
      <c r="U3885" s="28"/>
      <c r="V3885" s="26"/>
      <c r="W3885" s="26"/>
      <c r="X3885" s="26"/>
      <c r="Y3885" s="37"/>
      <c r="Z3885" s="37"/>
      <c r="AA3885" s="37"/>
      <c r="AB3885" s="30"/>
      <c r="AC3885" s="30"/>
      <c r="AD3885" s="31"/>
      <c r="AE3885" s="30"/>
      <c r="AF3885" s="30"/>
      <c r="AG3885" s="32"/>
      <c r="AH3885" s="30"/>
      <c r="AJ3885" s="30"/>
      <c r="AK3885" s="30"/>
      <c r="AL3885" s="30"/>
      <c r="AM3885" s="30"/>
      <c r="AN3885" s="30"/>
      <c r="AO3885" s="30"/>
      <c r="AP3885" s="30"/>
      <c r="AQ3885" s="30"/>
      <c r="AR3885" s="30"/>
      <c r="AS3885" s="30"/>
      <c r="AT3885" s="30"/>
      <c r="AU3885" s="121"/>
      <c r="AV3885" s="129"/>
      <c r="AW3885" s="129"/>
      <c r="AX3885" s="129"/>
    </row>
    <row r="3886" spans="1:50" x14ac:dyDescent="0.25">
      <c r="A3886" s="120"/>
      <c r="B3886" s="28"/>
      <c r="C3886" s="25"/>
      <c r="D3886" s="25"/>
      <c r="E3886" s="25"/>
      <c r="F3886" s="29"/>
      <c r="G3886" s="29"/>
      <c r="H3886" s="29"/>
      <c r="I3886" s="29"/>
      <c r="J3886" s="29"/>
      <c r="K3886" s="25"/>
      <c r="L3886" s="25"/>
      <c r="M3886" s="25"/>
      <c r="N3886" s="25"/>
      <c r="O3886" s="25"/>
      <c r="P3886" s="25"/>
      <c r="Q3886" s="28"/>
      <c r="R3886" s="29"/>
      <c r="S3886" s="27"/>
      <c r="T3886" s="27"/>
      <c r="U3886" s="28"/>
      <c r="V3886" s="26"/>
      <c r="W3886" s="26"/>
      <c r="X3886" s="26"/>
      <c r="Y3886" s="37"/>
      <c r="Z3886" s="37"/>
      <c r="AA3886" s="37"/>
      <c r="AB3886" s="30"/>
      <c r="AC3886" s="30"/>
      <c r="AD3886" s="31"/>
      <c r="AE3886" s="30"/>
      <c r="AF3886" s="30"/>
      <c r="AG3886" s="32"/>
      <c r="AH3886" s="30"/>
      <c r="AJ3886" s="30"/>
      <c r="AK3886" s="30"/>
      <c r="AL3886" s="30"/>
      <c r="AM3886" s="30"/>
      <c r="AN3886" s="30"/>
      <c r="AO3886" s="30"/>
      <c r="AP3886" s="30"/>
      <c r="AQ3886" s="30"/>
      <c r="AR3886" s="30"/>
      <c r="AS3886" s="30"/>
      <c r="AT3886" s="30"/>
      <c r="AU3886" s="121"/>
      <c r="AV3886" s="129"/>
      <c r="AW3886" s="129"/>
      <c r="AX3886" s="129"/>
    </row>
    <row r="3887" spans="1:50" x14ac:dyDescent="0.25">
      <c r="A3887" s="120"/>
      <c r="B3887" s="28"/>
      <c r="C3887" s="25"/>
      <c r="D3887" s="25"/>
      <c r="E3887" s="25"/>
      <c r="F3887" s="29"/>
      <c r="G3887" s="29"/>
      <c r="H3887" s="29"/>
      <c r="I3887" s="29"/>
      <c r="J3887" s="29"/>
      <c r="K3887" s="25"/>
      <c r="L3887" s="25"/>
      <c r="M3887" s="25"/>
      <c r="N3887" s="25"/>
      <c r="O3887" s="25"/>
      <c r="P3887" s="25"/>
      <c r="Q3887" s="28"/>
      <c r="R3887" s="29"/>
      <c r="S3887" s="27"/>
      <c r="T3887" s="27"/>
      <c r="U3887" s="28"/>
      <c r="V3887" s="26"/>
      <c r="W3887" s="26"/>
      <c r="X3887" s="26"/>
      <c r="Y3887" s="37"/>
      <c r="Z3887" s="37"/>
      <c r="AA3887" s="37"/>
      <c r="AB3887" s="30"/>
      <c r="AC3887" s="30"/>
      <c r="AD3887" s="31"/>
      <c r="AE3887" s="30"/>
      <c r="AF3887" s="30"/>
      <c r="AG3887" s="32"/>
      <c r="AH3887" s="30"/>
      <c r="AJ3887" s="30"/>
      <c r="AK3887" s="30"/>
      <c r="AL3887" s="30"/>
      <c r="AM3887" s="30"/>
      <c r="AN3887" s="30"/>
      <c r="AO3887" s="30"/>
      <c r="AP3887" s="30"/>
      <c r="AQ3887" s="30"/>
      <c r="AR3887" s="30"/>
      <c r="AS3887" s="30"/>
      <c r="AT3887" s="30"/>
      <c r="AU3887" s="121"/>
      <c r="AV3887" s="129"/>
      <c r="AW3887" s="129"/>
      <c r="AX3887" s="129"/>
    </row>
    <row r="3888" spans="1:50" x14ac:dyDescent="0.25">
      <c r="A3888" s="120"/>
      <c r="B3888" s="28"/>
      <c r="C3888" s="25"/>
      <c r="D3888" s="25"/>
      <c r="E3888" s="25"/>
      <c r="F3888" s="29"/>
      <c r="G3888" s="29"/>
      <c r="H3888" s="29"/>
      <c r="I3888" s="29"/>
      <c r="J3888" s="29"/>
      <c r="K3888" s="25"/>
      <c r="L3888" s="25"/>
      <c r="M3888" s="25"/>
      <c r="N3888" s="25"/>
      <c r="O3888" s="25"/>
      <c r="P3888" s="25"/>
      <c r="Q3888" s="28"/>
      <c r="R3888" s="29"/>
      <c r="S3888" s="27"/>
      <c r="T3888" s="27"/>
      <c r="U3888" s="28"/>
      <c r="V3888" s="26"/>
      <c r="W3888" s="26"/>
      <c r="X3888" s="26"/>
      <c r="Y3888" s="37"/>
      <c r="Z3888" s="37"/>
      <c r="AA3888" s="37"/>
      <c r="AB3888" s="30"/>
      <c r="AC3888" s="30"/>
      <c r="AD3888" s="31"/>
      <c r="AE3888" s="30"/>
      <c r="AF3888" s="30"/>
      <c r="AG3888" s="32"/>
      <c r="AH3888" s="30"/>
      <c r="AJ3888" s="30"/>
      <c r="AK3888" s="30"/>
      <c r="AL3888" s="30"/>
      <c r="AM3888" s="30"/>
      <c r="AN3888" s="30"/>
      <c r="AO3888" s="30"/>
      <c r="AP3888" s="30"/>
      <c r="AQ3888" s="30"/>
      <c r="AR3888" s="30"/>
      <c r="AS3888" s="30"/>
      <c r="AT3888" s="30"/>
      <c r="AU3888" s="121"/>
      <c r="AV3888" s="129"/>
      <c r="AW3888" s="129"/>
      <c r="AX3888" s="129"/>
    </row>
    <row r="3889" spans="1:50" x14ac:dyDescent="0.25">
      <c r="A3889" s="120"/>
      <c r="B3889" s="28"/>
      <c r="C3889" s="25"/>
      <c r="D3889" s="25"/>
      <c r="E3889" s="25"/>
      <c r="F3889" s="29"/>
      <c r="G3889" s="29"/>
      <c r="H3889" s="29"/>
      <c r="I3889" s="29"/>
      <c r="J3889" s="29"/>
      <c r="K3889" s="25"/>
      <c r="L3889" s="25"/>
      <c r="M3889" s="25"/>
      <c r="N3889" s="25"/>
      <c r="O3889" s="25"/>
      <c r="P3889" s="25"/>
      <c r="Q3889" s="28"/>
      <c r="R3889" s="29"/>
      <c r="S3889" s="27"/>
      <c r="T3889" s="27"/>
      <c r="U3889" s="28"/>
      <c r="V3889" s="26"/>
      <c r="W3889" s="26"/>
      <c r="X3889" s="26"/>
      <c r="Y3889" s="37"/>
      <c r="Z3889" s="37"/>
      <c r="AA3889" s="37"/>
      <c r="AB3889" s="30"/>
      <c r="AC3889" s="30"/>
      <c r="AD3889" s="31"/>
      <c r="AE3889" s="30"/>
      <c r="AF3889" s="30"/>
      <c r="AG3889" s="32"/>
      <c r="AH3889" s="30"/>
      <c r="AJ3889" s="30"/>
      <c r="AK3889" s="30"/>
      <c r="AL3889" s="30"/>
      <c r="AM3889" s="30"/>
      <c r="AN3889" s="30"/>
      <c r="AO3889" s="30"/>
      <c r="AP3889" s="30"/>
      <c r="AQ3889" s="30"/>
      <c r="AR3889" s="30"/>
      <c r="AS3889" s="30"/>
      <c r="AT3889" s="30"/>
      <c r="AU3889" s="121"/>
      <c r="AV3889" s="129"/>
      <c r="AW3889" s="129"/>
      <c r="AX3889" s="129"/>
    </row>
    <row r="3890" spans="1:50" x14ac:dyDescent="0.25">
      <c r="A3890" s="120"/>
      <c r="B3890" s="28"/>
      <c r="C3890" s="25"/>
      <c r="D3890" s="25"/>
      <c r="E3890" s="25"/>
      <c r="F3890" s="29"/>
      <c r="G3890" s="29"/>
      <c r="H3890" s="29"/>
      <c r="I3890" s="29"/>
      <c r="J3890" s="29"/>
      <c r="K3890" s="25"/>
      <c r="L3890" s="25"/>
      <c r="M3890" s="25"/>
      <c r="N3890" s="25"/>
      <c r="O3890" s="25"/>
      <c r="P3890" s="25"/>
      <c r="Q3890" s="28"/>
      <c r="R3890" s="29"/>
      <c r="S3890" s="27"/>
      <c r="T3890" s="27"/>
      <c r="U3890" s="28"/>
      <c r="V3890" s="26"/>
      <c r="W3890" s="26"/>
      <c r="X3890" s="26"/>
      <c r="Y3890" s="37"/>
      <c r="Z3890" s="37"/>
      <c r="AA3890" s="37"/>
      <c r="AB3890" s="30"/>
      <c r="AC3890" s="30"/>
      <c r="AD3890" s="31"/>
      <c r="AE3890" s="30"/>
      <c r="AF3890" s="30"/>
      <c r="AG3890" s="32"/>
      <c r="AH3890" s="30"/>
      <c r="AJ3890" s="30"/>
      <c r="AK3890" s="30"/>
      <c r="AL3890" s="30"/>
      <c r="AM3890" s="30"/>
      <c r="AN3890" s="30"/>
      <c r="AO3890" s="30"/>
      <c r="AP3890" s="30"/>
      <c r="AQ3890" s="30"/>
      <c r="AR3890" s="30"/>
      <c r="AS3890" s="30"/>
      <c r="AT3890" s="30"/>
      <c r="AU3890" s="121"/>
      <c r="AV3890" s="129"/>
      <c r="AW3890" s="129"/>
      <c r="AX3890" s="129"/>
    </row>
    <row r="3891" spans="1:50" x14ac:dyDescent="0.25">
      <c r="A3891" s="120"/>
      <c r="B3891" s="28"/>
      <c r="C3891" s="25"/>
      <c r="D3891" s="25"/>
      <c r="E3891" s="25"/>
      <c r="F3891" s="29"/>
      <c r="G3891" s="29"/>
      <c r="H3891" s="29"/>
      <c r="I3891" s="29"/>
      <c r="J3891" s="29"/>
      <c r="K3891" s="25"/>
      <c r="L3891" s="25"/>
      <c r="M3891" s="25"/>
      <c r="N3891" s="25"/>
      <c r="O3891" s="25"/>
      <c r="P3891" s="25"/>
      <c r="Q3891" s="28"/>
      <c r="R3891" s="29"/>
      <c r="S3891" s="27"/>
      <c r="T3891" s="27"/>
      <c r="U3891" s="28"/>
      <c r="V3891" s="26"/>
      <c r="W3891" s="26"/>
      <c r="X3891" s="26"/>
      <c r="Y3891" s="37"/>
      <c r="Z3891" s="37"/>
      <c r="AA3891" s="37"/>
      <c r="AB3891" s="30"/>
      <c r="AC3891" s="30"/>
      <c r="AD3891" s="31"/>
      <c r="AE3891" s="30"/>
      <c r="AF3891" s="30"/>
      <c r="AG3891" s="32"/>
      <c r="AH3891" s="30"/>
      <c r="AJ3891" s="30"/>
      <c r="AK3891" s="30"/>
      <c r="AL3891" s="30"/>
      <c r="AM3891" s="30"/>
      <c r="AN3891" s="30"/>
      <c r="AO3891" s="30"/>
      <c r="AP3891" s="30"/>
      <c r="AQ3891" s="30"/>
      <c r="AR3891" s="30"/>
      <c r="AS3891" s="30"/>
      <c r="AT3891" s="30"/>
      <c r="AU3891" s="121"/>
      <c r="AV3891" s="129"/>
      <c r="AW3891" s="129"/>
      <c r="AX3891" s="129"/>
    </row>
    <row r="3892" spans="1:50" x14ac:dyDescent="0.25">
      <c r="A3892" s="120"/>
      <c r="B3892" s="28"/>
      <c r="C3892" s="25"/>
      <c r="D3892" s="25"/>
      <c r="E3892" s="25"/>
      <c r="F3892" s="29"/>
      <c r="G3892" s="29"/>
      <c r="H3892" s="29"/>
      <c r="I3892" s="29"/>
      <c r="J3892" s="29"/>
      <c r="K3892" s="25"/>
      <c r="L3892" s="25"/>
      <c r="M3892" s="25"/>
      <c r="N3892" s="25"/>
      <c r="O3892" s="25"/>
      <c r="P3892" s="25"/>
      <c r="Q3892" s="28"/>
      <c r="R3892" s="29"/>
      <c r="S3892" s="27"/>
      <c r="T3892" s="27"/>
      <c r="U3892" s="28"/>
      <c r="V3892" s="26"/>
      <c r="W3892" s="26"/>
      <c r="X3892" s="26"/>
      <c r="Y3892" s="37"/>
      <c r="Z3892" s="37"/>
      <c r="AA3892" s="37"/>
      <c r="AB3892" s="30"/>
      <c r="AC3892" s="30"/>
      <c r="AD3892" s="31"/>
      <c r="AE3892" s="30"/>
      <c r="AF3892" s="30"/>
      <c r="AG3892" s="32"/>
      <c r="AH3892" s="30"/>
      <c r="AJ3892" s="30"/>
      <c r="AK3892" s="30"/>
      <c r="AL3892" s="30"/>
      <c r="AM3892" s="30"/>
      <c r="AN3892" s="30"/>
      <c r="AO3892" s="30"/>
      <c r="AP3892" s="30"/>
      <c r="AQ3892" s="30"/>
      <c r="AR3892" s="30"/>
      <c r="AS3892" s="30"/>
      <c r="AT3892" s="30"/>
      <c r="AU3892" s="121"/>
      <c r="AV3892" s="129"/>
      <c r="AW3892" s="129"/>
      <c r="AX3892" s="129"/>
    </row>
    <row r="3893" spans="1:50" x14ac:dyDescent="0.25">
      <c r="A3893" s="120"/>
      <c r="B3893" s="28"/>
      <c r="C3893" s="25"/>
      <c r="D3893" s="25"/>
      <c r="E3893" s="25"/>
      <c r="F3893" s="29"/>
      <c r="G3893" s="29"/>
      <c r="H3893" s="29"/>
      <c r="I3893" s="29"/>
      <c r="J3893" s="29"/>
      <c r="K3893" s="25"/>
      <c r="L3893" s="25"/>
      <c r="M3893" s="25"/>
      <c r="N3893" s="25"/>
      <c r="O3893" s="25"/>
      <c r="P3893" s="25"/>
      <c r="Q3893" s="28"/>
      <c r="R3893" s="29"/>
      <c r="S3893" s="27"/>
      <c r="T3893" s="27"/>
      <c r="U3893" s="28"/>
      <c r="V3893" s="26"/>
      <c r="W3893" s="26"/>
      <c r="X3893" s="26"/>
      <c r="Y3893" s="37"/>
      <c r="Z3893" s="37"/>
      <c r="AA3893" s="37"/>
      <c r="AB3893" s="30"/>
      <c r="AC3893" s="30"/>
      <c r="AD3893" s="31"/>
      <c r="AE3893" s="30"/>
      <c r="AF3893" s="30"/>
      <c r="AG3893" s="32"/>
      <c r="AH3893" s="30"/>
      <c r="AJ3893" s="30"/>
      <c r="AK3893" s="30"/>
      <c r="AL3893" s="30"/>
      <c r="AM3893" s="30"/>
      <c r="AN3893" s="30"/>
      <c r="AO3893" s="30"/>
      <c r="AP3893" s="30"/>
      <c r="AQ3893" s="30"/>
      <c r="AR3893" s="30"/>
      <c r="AS3893" s="30"/>
      <c r="AT3893" s="30"/>
      <c r="AU3893" s="121"/>
      <c r="AV3893" s="129"/>
      <c r="AW3893" s="129"/>
      <c r="AX3893" s="129"/>
    </row>
    <row r="3894" spans="1:50" x14ac:dyDescent="0.25">
      <c r="A3894" s="120"/>
      <c r="B3894" s="28"/>
      <c r="C3894" s="25"/>
      <c r="D3894" s="25"/>
      <c r="E3894" s="25"/>
      <c r="F3894" s="29"/>
      <c r="G3894" s="29"/>
      <c r="H3894" s="29"/>
      <c r="I3894" s="29"/>
      <c r="J3894" s="29"/>
      <c r="K3894" s="25"/>
      <c r="L3894" s="25"/>
      <c r="M3894" s="25"/>
      <c r="N3894" s="25"/>
      <c r="O3894" s="25"/>
      <c r="P3894" s="25"/>
      <c r="Q3894" s="28"/>
      <c r="R3894" s="29"/>
      <c r="S3894" s="27"/>
      <c r="T3894" s="27"/>
      <c r="U3894" s="28"/>
      <c r="V3894" s="26"/>
      <c r="W3894" s="26"/>
      <c r="X3894" s="26"/>
      <c r="Y3894" s="37"/>
      <c r="Z3894" s="37"/>
      <c r="AA3894" s="37"/>
      <c r="AB3894" s="30"/>
      <c r="AC3894" s="30"/>
      <c r="AD3894" s="31"/>
      <c r="AE3894" s="30"/>
      <c r="AF3894" s="30"/>
      <c r="AG3894" s="32"/>
      <c r="AH3894" s="30"/>
      <c r="AJ3894" s="30"/>
      <c r="AK3894" s="30"/>
      <c r="AL3894" s="30"/>
      <c r="AM3894" s="30"/>
      <c r="AN3894" s="30"/>
      <c r="AO3894" s="30"/>
      <c r="AP3894" s="30"/>
      <c r="AQ3894" s="30"/>
      <c r="AR3894" s="30"/>
      <c r="AS3894" s="30"/>
      <c r="AT3894" s="30"/>
      <c r="AU3894" s="121"/>
      <c r="AV3894" s="129"/>
      <c r="AW3894" s="129"/>
      <c r="AX3894" s="129"/>
    </row>
    <row r="3895" spans="1:50" x14ac:dyDescent="0.25">
      <c r="A3895" s="120"/>
      <c r="B3895" s="28"/>
      <c r="C3895" s="25"/>
      <c r="D3895" s="25"/>
      <c r="E3895" s="25"/>
      <c r="F3895" s="29"/>
      <c r="G3895" s="29"/>
      <c r="H3895" s="29"/>
      <c r="I3895" s="29"/>
      <c r="J3895" s="29"/>
      <c r="K3895" s="25"/>
      <c r="L3895" s="25"/>
      <c r="M3895" s="25"/>
      <c r="N3895" s="25"/>
      <c r="O3895" s="25"/>
      <c r="P3895" s="25"/>
      <c r="Q3895" s="28"/>
      <c r="R3895" s="29"/>
      <c r="S3895" s="27"/>
      <c r="T3895" s="27"/>
      <c r="U3895" s="28"/>
      <c r="V3895" s="26"/>
      <c r="W3895" s="26"/>
      <c r="X3895" s="26"/>
      <c r="Y3895" s="37"/>
      <c r="Z3895" s="37"/>
      <c r="AA3895" s="37"/>
      <c r="AB3895" s="30"/>
      <c r="AC3895" s="30"/>
      <c r="AD3895" s="31"/>
      <c r="AE3895" s="30"/>
      <c r="AF3895" s="30"/>
      <c r="AG3895" s="32"/>
      <c r="AH3895" s="30"/>
      <c r="AJ3895" s="30"/>
      <c r="AK3895" s="30"/>
      <c r="AL3895" s="30"/>
      <c r="AM3895" s="30"/>
      <c r="AN3895" s="30"/>
      <c r="AO3895" s="30"/>
      <c r="AP3895" s="30"/>
      <c r="AQ3895" s="30"/>
      <c r="AR3895" s="30"/>
      <c r="AS3895" s="30"/>
      <c r="AT3895" s="30"/>
      <c r="AU3895" s="121"/>
      <c r="AV3895" s="129"/>
      <c r="AW3895" s="129"/>
      <c r="AX3895" s="129"/>
    </row>
    <row r="3896" spans="1:50" x14ac:dyDescent="0.25">
      <c r="A3896" s="120"/>
      <c r="B3896" s="28"/>
      <c r="C3896" s="25"/>
      <c r="D3896" s="25"/>
      <c r="E3896" s="25"/>
      <c r="F3896" s="29"/>
      <c r="G3896" s="29"/>
      <c r="H3896" s="29"/>
      <c r="I3896" s="29"/>
      <c r="J3896" s="29"/>
      <c r="K3896" s="25"/>
      <c r="L3896" s="25"/>
      <c r="M3896" s="25"/>
      <c r="N3896" s="25"/>
      <c r="O3896" s="25"/>
      <c r="P3896" s="25"/>
      <c r="Q3896" s="28"/>
      <c r="R3896" s="29"/>
      <c r="S3896" s="27"/>
      <c r="T3896" s="27"/>
      <c r="U3896" s="28"/>
      <c r="V3896" s="26"/>
      <c r="W3896" s="26"/>
      <c r="X3896" s="26"/>
      <c r="Y3896" s="37"/>
      <c r="Z3896" s="37"/>
      <c r="AA3896" s="37"/>
      <c r="AB3896" s="30"/>
      <c r="AC3896" s="30"/>
      <c r="AD3896" s="31"/>
      <c r="AE3896" s="30"/>
      <c r="AF3896" s="30"/>
      <c r="AG3896" s="32"/>
      <c r="AH3896" s="30"/>
      <c r="AJ3896" s="30"/>
      <c r="AK3896" s="30"/>
      <c r="AL3896" s="30"/>
      <c r="AM3896" s="30"/>
      <c r="AN3896" s="30"/>
      <c r="AO3896" s="30"/>
      <c r="AP3896" s="30"/>
      <c r="AQ3896" s="30"/>
      <c r="AR3896" s="30"/>
      <c r="AS3896" s="30"/>
      <c r="AT3896" s="30"/>
      <c r="AU3896" s="121"/>
      <c r="AV3896" s="129"/>
      <c r="AW3896" s="129"/>
      <c r="AX3896" s="129"/>
    </row>
    <row r="3897" spans="1:50" x14ac:dyDescent="0.25">
      <c r="A3897" s="120"/>
      <c r="B3897" s="28"/>
      <c r="C3897" s="25"/>
      <c r="D3897" s="25"/>
      <c r="E3897" s="25"/>
      <c r="F3897" s="29"/>
      <c r="G3897" s="29"/>
      <c r="H3897" s="29"/>
      <c r="I3897" s="29"/>
      <c r="J3897" s="29"/>
      <c r="K3897" s="25"/>
      <c r="L3897" s="25"/>
      <c r="M3897" s="25"/>
      <c r="N3897" s="25"/>
      <c r="O3897" s="25"/>
      <c r="P3897" s="25"/>
      <c r="Q3897" s="28"/>
      <c r="R3897" s="29"/>
      <c r="S3897" s="27"/>
      <c r="T3897" s="27"/>
      <c r="U3897" s="28"/>
      <c r="V3897" s="26"/>
      <c r="W3897" s="26"/>
      <c r="X3897" s="26"/>
      <c r="Y3897" s="37"/>
      <c r="Z3897" s="37"/>
      <c r="AA3897" s="37"/>
      <c r="AB3897" s="30"/>
      <c r="AC3897" s="30"/>
      <c r="AD3897" s="31"/>
      <c r="AE3897" s="30"/>
      <c r="AF3897" s="30"/>
      <c r="AG3897" s="32"/>
      <c r="AH3897" s="30"/>
      <c r="AJ3897" s="30"/>
      <c r="AK3897" s="30"/>
      <c r="AL3897" s="30"/>
      <c r="AM3897" s="30"/>
      <c r="AN3897" s="30"/>
      <c r="AO3897" s="30"/>
      <c r="AP3897" s="30"/>
      <c r="AQ3897" s="30"/>
      <c r="AR3897" s="30"/>
      <c r="AS3897" s="30"/>
      <c r="AT3897" s="30"/>
      <c r="AU3897" s="121"/>
      <c r="AV3897" s="129"/>
      <c r="AW3897" s="129"/>
      <c r="AX3897" s="129"/>
    </row>
    <row r="3898" spans="1:50" x14ac:dyDescent="0.25">
      <c r="A3898" s="120"/>
      <c r="B3898" s="28"/>
      <c r="C3898" s="25"/>
      <c r="D3898" s="25"/>
      <c r="E3898" s="25"/>
      <c r="F3898" s="29"/>
      <c r="G3898" s="29"/>
      <c r="H3898" s="29"/>
      <c r="I3898" s="29"/>
      <c r="J3898" s="29"/>
      <c r="K3898" s="25"/>
      <c r="L3898" s="25"/>
      <c r="M3898" s="25"/>
      <c r="N3898" s="25"/>
      <c r="O3898" s="25"/>
      <c r="P3898" s="25"/>
      <c r="Q3898" s="28"/>
      <c r="R3898" s="29"/>
      <c r="S3898" s="27"/>
      <c r="T3898" s="27"/>
      <c r="U3898" s="28"/>
      <c r="V3898" s="26"/>
      <c r="W3898" s="26"/>
      <c r="X3898" s="26"/>
      <c r="Y3898" s="37"/>
      <c r="Z3898" s="37"/>
      <c r="AA3898" s="37"/>
      <c r="AB3898" s="30"/>
      <c r="AC3898" s="30"/>
      <c r="AD3898" s="31"/>
      <c r="AE3898" s="30"/>
      <c r="AF3898" s="30"/>
      <c r="AG3898" s="32"/>
      <c r="AH3898" s="30"/>
      <c r="AJ3898" s="30"/>
      <c r="AK3898" s="30"/>
      <c r="AL3898" s="30"/>
      <c r="AM3898" s="30"/>
      <c r="AN3898" s="30"/>
      <c r="AO3898" s="30"/>
      <c r="AP3898" s="30"/>
      <c r="AQ3898" s="30"/>
      <c r="AR3898" s="30"/>
      <c r="AS3898" s="30"/>
      <c r="AT3898" s="30"/>
      <c r="AU3898" s="121"/>
      <c r="AV3898" s="129"/>
      <c r="AW3898" s="129"/>
      <c r="AX3898" s="129"/>
    </row>
    <row r="3899" spans="1:50" x14ac:dyDescent="0.25">
      <c r="A3899" s="120"/>
      <c r="B3899" s="28"/>
      <c r="C3899" s="25"/>
      <c r="D3899" s="25"/>
      <c r="E3899" s="25"/>
      <c r="F3899" s="29"/>
      <c r="G3899" s="29"/>
      <c r="H3899" s="29"/>
      <c r="I3899" s="29"/>
      <c r="J3899" s="29"/>
      <c r="K3899" s="25"/>
      <c r="L3899" s="25"/>
      <c r="M3899" s="25"/>
      <c r="N3899" s="25"/>
      <c r="O3899" s="25"/>
      <c r="P3899" s="25"/>
      <c r="Q3899" s="28"/>
      <c r="R3899" s="29"/>
      <c r="S3899" s="27"/>
      <c r="T3899" s="27"/>
      <c r="U3899" s="28"/>
      <c r="V3899" s="26"/>
      <c r="W3899" s="26"/>
      <c r="X3899" s="26"/>
      <c r="Y3899" s="37"/>
      <c r="Z3899" s="37"/>
      <c r="AA3899" s="37"/>
      <c r="AB3899" s="30"/>
      <c r="AC3899" s="30"/>
      <c r="AD3899" s="31"/>
      <c r="AE3899" s="30"/>
      <c r="AF3899" s="30"/>
      <c r="AG3899" s="32"/>
      <c r="AH3899" s="30"/>
      <c r="AJ3899" s="30"/>
      <c r="AK3899" s="30"/>
      <c r="AL3899" s="30"/>
      <c r="AM3899" s="30"/>
      <c r="AN3899" s="30"/>
      <c r="AO3899" s="30"/>
      <c r="AP3899" s="30"/>
      <c r="AQ3899" s="30"/>
      <c r="AR3899" s="30"/>
      <c r="AS3899" s="30"/>
      <c r="AT3899" s="30"/>
      <c r="AU3899" s="121"/>
      <c r="AV3899" s="129"/>
      <c r="AW3899" s="129"/>
      <c r="AX3899" s="129"/>
    </row>
    <row r="3900" spans="1:50" x14ac:dyDescent="0.25">
      <c r="A3900" s="120"/>
      <c r="B3900" s="28"/>
      <c r="C3900" s="25"/>
      <c r="D3900" s="25"/>
      <c r="E3900" s="25"/>
      <c r="F3900" s="29"/>
      <c r="G3900" s="29"/>
      <c r="H3900" s="29"/>
      <c r="I3900" s="29"/>
      <c r="J3900" s="29"/>
      <c r="K3900" s="25"/>
      <c r="L3900" s="25"/>
      <c r="M3900" s="25"/>
      <c r="N3900" s="25"/>
      <c r="O3900" s="25"/>
      <c r="P3900" s="25"/>
      <c r="Q3900" s="28"/>
      <c r="R3900" s="29"/>
      <c r="S3900" s="27"/>
      <c r="T3900" s="27"/>
      <c r="U3900" s="28"/>
      <c r="V3900" s="26"/>
      <c r="W3900" s="26"/>
      <c r="X3900" s="26"/>
      <c r="Y3900" s="37"/>
      <c r="Z3900" s="37"/>
      <c r="AA3900" s="37"/>
      <c r="AB3900" s="30"/>
      <c r="AC3900" s="30"/>
      <c r="AD3900" s="31"/>
      <c r="AE3900" s="30"/>
      <c r="AF3900" s="30"/>
      <c r="AG3900" s="32"/>
      <c r="AH3900" s="30"/>
      <c r="AJ3900" s="30"/>
      <c r="AK3900" s="30"/>
      <c r="AL3900" s="30"/>
      <c r="AM3900" s="30"/>
      <c r="AN3900" s="30"/>
      <c r="AO3900" s="30"/>
      <c r="AP3900" s="30"/>
      <c r="AQ3900" s="30"/>
      <c r="AR3900" s="30"/>
      <c r="AS3900" s="30"/>
      <c r="AT3900" s="30"/>
      <c r="AU3900" s="121"/>
      <c r="AV3900" s="129"/>
      <c r="AW3900" s="129"/>
      <c r="AX3900" s="129"/>
    </row>
    <row r="3901" spans="1:50" x14ac:dyDescent="0.25">
      <c r="A3901" s="120"/>
      <c r="B3901" s="28"/>
      <c r="C3901" s="25"/>
      <c r="D3901" s="25"/>
      <c r="E3901" s="25"/>
      <c r="F3901" s="29"/>
      <c r="G3901" s="29"/>
      <c r="H3901" s="29"/>
      <c r="I3901" s="29"/>
      <c r="J3901" s="29"/>
      <c r="K3901" s="25"/>
      <c r="L3901" s="25"/>
      <c r="M3901" s="25"/>
      <c r="N3901" s="25"/>
      <c r="O3901" s="25"/>
      <c r="P3901" s="25"/>
      <c r="Q3901" s="28"/>
      <c r="R3901" s="29"/>
      <c r="S3901" s="27"/>
      <c r="T3901" s="27"/>
      <c r="U3901" s="28"/>
      <c r="V3901" s="26"/>
      <c r="W3901" s="26"/>
      <c r="X3901" s="26"/>
      <c r="Y3901" s="37"/>
      <c r="Z3901" s="37"/>
      <c r="AA3901" s="37"/>
      <c r="AB3901" s="30"/>
      <c r="AC3901" s="30"/>
      <c r="AD3901" s="31"/>
      <c r="AE3901" s="30"/>
      <c r="AF3901" s="30"/>
      <c r="AG3901" s="32"/>
      <c r="AH3901" s="30"/>
      <c r="AJ3901" s="30"/>
      <c r="AK3901" s="30"/>
      <c r="AL3901" s="30"/>
      <c r="AM3901" s="30"/>
      <c r="AN3901" s="30"/>
      <c r="AO3901" s="30"/>
      <c r="AP3901" s="30"/>
      <c r="AQ3901" s="30"/>
      <c r="AR3901" s="30"/>
      <c r="AS3901" s="30"/>
      <c r="AT3901" s="30"/>
      <c r="AU3901" s="121"/>
      <c r="AV3901" s="129"/>
      <c r="AW3901" s="129"/>
      <c r="AX3901" s="129"/>
    </row>
    <row r="3902" spans="1:50" x14ac:dyDescent="0.25">
      <c r="A3902" s="120"/>
      <c r="B3902" s="28"/>
      <c r="C3902" s="25"/>
      <c r="D3902" s="25"/>
      <c r="E3902" s="25"/>
      <c r="F3902" s="29"/>
      <c r="G3902" s="29"/>
      <c r="H3902" s="29"/>
      <c r="I3902" s="29"/>
      <c r="J3902" s="29"/>
      <c r="K3902" s="25"/>
      <c r="L3902" s="25"/>
      <c r="M3902" s="25"/>
      <c r="N3902" s="25"/>
      <c r="O3902" s="25"/>
      <c r="P3902" s="25"/>
      <c r="Q3902" s="28"/>
      <c r="R3902" s="29"/>
      <c r="S3902" s="27"/>
      <c r="T3902" s="27"/>
      <c r="U3902" s="28"/>
      <c r="V3902" s="26"/>
      <c r="W3902" s="26"/>
      <c r="X3902" s="26"/>
      <c r="Y3902" s="37"/>
      <c r="Z3902" s="37"/>
      <c r="AA3902" s="37"/>
      <c r="AB3902" s="30"/>
      <c r="AC3902" s="30"/>
      <c r="AD3902" s="31"/>
      <c r="AE3902" s="30"/>
      <c r="AF3902" s="30"/>
      <c r="AG3902" s="32"/>
      <c r="AH3902" s="30"/>
      <c r="AJ3902" s="30"/>
      <c r="AK3902" s="30"/>
      <c r="AL3902" s="30"/>
      <c r="AM3902" s="30"/>
      <c r="AN3902" s="30"/>
      <c r="AO3902" s="30"/>
      <c r="AP3902" s="30"/>
      <c r="AQ3902" s="30"/>
      <c r="AR3902" s="30"/>
      <c r="AS3902" s="30"/>
      <c r="AT3902" s="30"/>
      <c r="AU3902" s="121"/>
      <c r="AV3902" s="129"/>
      <c r="AW3902" s="129"/>
      <c r="AX3902" s="129"/>
    </row>
    <row r="3903" spans="1:50" x14ac:dyDescent="0.25">
      <c r="A3903" s="120"/>
      <c r="B3903" s="28"/>
      <c r="C3903" s="25"/>
      <c r="D3903" s="25"/>
      <c r="E3903" s="25"/>
      <c r="F3903" s="29"/>
      <c r="G3903" s="29"/>
      <c r="H3903" s="29"/>
      <c r="I3903" s="29"/>
      <c r="J3903" s="29"/>
      <c r="K3903" s="25"/>
      <c r="L3903" s="25"/>
      <c r="M3903" s="25"/>
      <c r="N3903" s="25"/>
      <c r="O3903" s="25"/>
      <c r="P3903" s="25"/>
      <c r="Q3903" s="28"/>
      <c r="R3903" s="29"/>
      <c r="S3903" s="27"/>
      <c r="T3903" s="27"/>
      <c r="U3903" s="28"/>
      <c r="V3903" s="26"/>
      <c r="W3903" s="26"/>
      <c r="X3903" s="26"/>
      <c r="Y3903" s="37"/>
      <c r="Z3903" s="37"/>
      <c r="AA3903" s="37"/>
      <c r="AB3903" s="30"/>
      <c r="AC3903" s="30"/>
      <c r="AD3903" s="31"/>
      <c r="AE3903" s="30"/>
      <c r="AF3903" s="30"/>
      <c r="AG3903" s="32"/>
      <c r="AH3903" s="30"/>
      <c r="AJ3903" s="30"/>
      <c r="AK3903" s="30"/>
      <c r="AL3903" s="30"/>
      <c r="AM3903" s="30"/>
      <c r="AN3903" s="30"/>
      <c r="AO3903" s="30"/>
      <c r="AP3903" s="30"/>
      <c r="AQ3903" s="30"/>
      <c r="AR3903" s="30"/>
      <c r="AS3903" s="30"/>
      <c r="AT3903" s="30"/>
      <c r="AU3903" s="121"/>
      <c r="AV3903" s="129"/>
      <c r="AW3903" s="129"/>
      <c r="AX3903" s="129"/>
    </row>
    <row r="3904" spans="1:50" x14ac:dyDescent="0.25">
      <c r="A3904" s="120"/>
      <c r="B3904" s="28"/>
      <c r="C3904" s="25"/>
      <c r="D3904" s="25"/>
      <c r="E3904" s="25"/>
      <c r="F3904" s="29"/>
      <c r="G3904" s="29"/>
      <c r="H3904" s="29"/>
      <c r="I3904" s="29"/>
      <c r="J3904" s="29"/>
      <c r="K3904" s="25"/>
      <c r="L3904" s="25"/>
      <c r="M3904" s="25"/>
      <c r="N3904" s="25"/>
      <c r="O3904" s="25"/>
      <c r="P3904" s="25"/>
      <c r="Q3904" s="28"/>
      <c r="R3904" s="29"/>
      <c r="S3904" s="27"/>
      <c r="T3904" s="27"/>
      <c r="U3904" s="28"/>
      <c r="V3904" s="26"/>
      <c r="W3904" s="26"/>
      <c r="X3904" s="26"/>
      <c r="Y3904" s="37"/>
      <c r="Z3904" s="37"/>
      <c r="AA3904" s="37"/>
      <c r="AB3904" s="30"/>
      <c r="AC3904" s="30"/>
      <c r="AD3904" s="31"/>
      <c r="AE3904" s="30"/>
      <c r="AF3904" s="30"/>
      <c r="AG3904" s="32"/>
      <c r="AH3904" s="30"/>
      <c r="AJ3904" s="30"/>
      <c r="AK3904" s="30"/>
      <c r="AL3904" s="30"/>
      <c r="AM3904" s="30"/>
      <c r="AN3904" s="30"/>
      <c r="AO3904" s="30"/>
      <c r="AP3904" s="30"/>
      <c r="AQ3904" s="30"/>
      <c r="AR3904" s="30"/>
      <c r="AS3904" s="30"/>
      <c r="AT3904" s="30"/>
      <c r="AU3904" s="121"/>
      <c r="AV3904" s="129"/>
      <c r="AW3904" s="129"/>
      <c r="AX3904" s="129"/>
    </row>
    <row r="3905" spans="1:50" x14ac:dyDescent="0.25">
      <c r="A3905" s="120"/>
      <c r="B3905" s="28"/>
      <c r="C3905" s="25"/>
      <c r="D3905" s="25"/>
      <c r="E3905" s="25"/>
      <c r="F3905" s="29"/>
      <c r="G3905" s="29"/>
      <c r="H3905" s="29"/>
      <c r="I3905" s="29"/>
      <c r="J3905" s="29"/>
      <c r="K3905" s="25"/>
      <c r="L3905" s="25"/>
      <c r="M3905" s="25"/>
      <c r="N3905" s="25"/>
      <c r="O3905" s="25"/>
      <c r="P3905" s="25"/>
      <c r="Q3905" s="28"/>
      <c r="R3905" s="29"/>
      <c r="S3905" s="27"/>
      <c r="T3905" s="27"/>
      <c r="U3905" s="28"/>
      <c r="V3905" s="26"/>
      <c r="W3905" s="26"/>
      <c r="X3905" s="26"/>
      <c r="Y3905" s="37"/>
      <c r="Z3905" s="37"/>
      <c r="AA3905" s="37"/>
      <c r="AB3905" s="30"/>
      <c r="AC3905" s="30"/>
      <c r="AD3905" s="31"/>
      <c r="AE3905" s="30"/>
      <c r="AF3905" s="30"/>
      <c r="AG3905" s="32"/>
      <c r="AH3905" s="30"/>
      <c r="AJ3905" s="30"/>
      <c r="AK3905" s="30"/>
      <c r="AL3905" s="30"/>
      <c r="AM3905" s="30"/>
      <c r="AN3905" s="30"/>
      <c r="AO3905" s="30"/>
      <c r="AP3905" s="30"/>
      <c r="AQ3905" s="30"/>
      <c r="AR3905" s="30"/>
      <c r="AS3905" s="30"/>
      <c r="AT3905" s="30"/>
      <c r="AU3905" s="121"/>
      <c r="AV3905" s="129"/>
      <c r="AW3905" s="129"/>
      <c r="AX3905" s="129"/>
    </row>
    <row r="3906" spans="1:50" x14ac:dyDescent="0.25">
      <c r="A3906" s="120"/>
      <c r="B3906" s="28"/>
      <c r="C3906" s="25"/>
      <c r="D3906" s="25"/>
      <c r="E3906" s="25"/>
      <c r="F3906" s="29"/>
      <c r="G3906" s="29"/>
      <c r="H3906" s="29"/>
      <c r="I3906" s="29"/>
      <c r="J3906" s="29"/>
      <c r="K3906" s="25"/>
      <c r="L3906" s="25"/>
      <c r="M3906" s="25"/>
      <c r="N3906" s="25"/>
      <c r="O3906" s="25"/>
      <c r="P3906" s="25"/>
      <c r="Q3906" s="28"/>
      <c r="R3906" s="29"/>
      <c r="S3906" s="27"/>
      <c r="T3906" s="27"/>
      <c r="U3906" s="28"/>
      <c r="V3906" s="26"/>
      <c r="W3906" s="26"/>
      <c r="X3906" s="26"/>
      <c r="Y3906" s="37"/>
      <c r="Z3906" s="37"/>
      <c r="AA3906" s="37"/>
      <c r="AB3906" s="30"/>
      <c r="AC3906" s="30"/>
      <c r="AD3906" s="31"/>
      <c r="AE3906" s="30"/>
      <c r="AF3906" s="30"/>
      <c r="AG3906" s="32"/>
      <c r="AH3906" s="30"/>
      <c r="AJ3906" s="30"/>
      <c r="AK3906" s="30"/>
      <c r="AL3906" s="30"/>
      <c r="AM3906" s="30"/>
      <c r="AN3906" s="30"/>
      <c r="AO3906" s="30"/>
      <c r="AP3906" s="30"/>
      <c r="AQ3906" s="30"/>
      <c r="AR3906" s="30"/>
      <c r="AS3906" s="30"/>
      <c r="AT3906" s="30"/>
      <c r="AU3906" s="121"/>
      <c r="AV3906" s="129"/>
      <c r="AW3906" s="129"/>
      <c r="AX3906" s="129"/>
    </row>
    <row r="3907" spans="1:50" x14ac:dyDescent="0.25">
      <c r="A3907" s="120"/>
      <c r="B3907" s="28"/>
      <c r="C3907" s="25"/>
      <c r="D3907" s="25"/>
      <c r="E3907" s="25"/>
      <c r="F3907" s="29"/>
      <c r="G3907" s="29"/>
      <c r="H3907" s="29"/>
      <c r="I3907" s="29"/>
      <c r="J3907" s="29"/>
      <c r="K3907" s="25"/>
      <c r="L3907" s="25"/>
      <c r="M3907" s="25"/>
      <c r="N3907" s="25"/>
      <c r="O3907" s="25"/>
      <c r="P3907" s="25"/>
      <c r="Q3907" s="28"/>
      <c r="R3907" s="29"/>
      <c r="S3907" s="27"/>
      <c r="T3907" s="27"/>
      <c r="U3907" s="28"/>
      <c r="V3907" s="26"/>
      <c r="W3907" s="26"/>
      <c r="X3907" s="26"/>
      <c r="Y3907" s="37"/>
      <c r="Z3907" s="37"/>
      <c r="AA3907" s="37"/>
      <c r="AB3907" s="30"/>
      <c r="AC3907" s="30"/>
      <c r="AD3907" s="31"/>
      <c r="AE3907" s="30"/>
      <c r="AF3907" s="30"/>
      <c r="AG3907" s="32"/>
      <c r="AH3907" s="30"/>
      <c r="AJ3907" s="30"/>
      <c r="AK3907" s="30"/>
      <c r="AL3907" s="30"/>
      <c r="AM3907" s="30"/>
      <c r="AN3907" s="30"/>
      <c r="AO3907" s="30"/>
      <c r="AP3907" s="30"/>
      <c r="AQ3907" s="30"/>
      <c r="AR3907" s="30"/>
      <c r="AS3907" s="30"/>
      <c r="AT3907" s="30"/>
      <c r="AU3907" s="121"/>
      <c r="AV3907" s="129"/>
      <c r="AW3907" s="129"/>
      <c r="AX3907" s="129"/>
    </row>
    <row r="3908" spans="1:50" x14ac:dyDescent="0.25">
      <c r="A3908" s="120"/>
      <c r="B3908" s="28"/>
      <c r="C3908" s="25"/>
      <c r="D3908" s="25"/>
      <c r="E3908" s="25"/>
      <c r="F3908" s="29"/>
      <c r="G3908" s="29"/>
      <c r="H3908" s="29"/>
      <c r="I3908" s="29"/>
      <c r="J3908" s="29"/>
      <c r="K3908" s="25"/>
      <c r="L3908" s="25"/>
      <c r="M3908" s="25"/>
      <c r="N3908" s="25"/>
      <c r="O3908" s="25"/>
      <c r="P3908" s="25"/>
      <c r="Q3908" s="28"/>
      <c r="R3908" s="29"/>
      <c r="S3908" s="27"/>
      <c r="T3908" s="27"/>
      <c r="U3908" s="28"/>
      <c r="V3908" s="26"/>
      <c r="W3908" s="26"/>
      <c r="X3908" s="26"/>
      <c r="Y3908" s="37"/>
      <c r="Z3908" s="37"/>
      <c r="AA3908" s="37"/>
      <c r="AB3908" s="30"/>
      <c r="AC3908" s="30"/>
      <c r="AD3908" s="31"/>
      <c r="AE3908" s="30"/>
      <c r="AF3908" s="30"/>
      <c r="AG3908" s="32"/>
      <c r="AH3908" s="30"/>
      <c r="AJ3908" s="30"/>
      <c r="AK3908" s="30"/>
      <c r="AL3908" s="30"/>
      <c r="AM3908" s="30"/>
      <c r="AN3908" s="30"/>
      <c r="AO3908" s="30"/>
      <c r="AP3908" s="30"/>
      <c r="AQ3908" s="30"/>
      <c r="AR3908" s="30"/>
      <c r="AS3908" s="30"/>
      <c r="AT3908" s="30"/>
      <c r="AU3908" s="121"/>
      <c r="AV3908" s="129"/>
      <c r="AW3908" s="129"/>
      <c r="AX3908" s="129"/>
    </row>
    <row r="3909" spans="1:50" x14ac:dyDescent="0.25">
      <c r="A3909" s="120"/>
      <c r="B3909" s="28"/>
      <c r="C3909" s="25"/>
      <c r="D3909" s="25"/>
      <c r="E3909" s="25"/>
      <c r="F3909" s="29"/>
      <c r="G3909" s="29"/>
      <c r="H3909" s="29"/>
      <c r="I3909" s="29"/>
      <c r="J3909" s="29"/>
      <c r="K3909" s="25"/>
      <c r="L3909" s="25"/>
      <c r="M3909" s="25"/>
      <c r="N3909" s="25"/>
      <c r="O3909" s="25"/>
      <c r="P3909" s="25"/>
      <c r="Q3909" s="28"/>
      <c r="R3909" s="29"/>
      <c r="S3909" s="27"/>
      <c r="T3909" s="27"/>
      <c r="U3909" s="28"/>
      <c r="V3909" s="26"/>
      <c r="W3909" s="26"/>
      <c r="X3909" s="26"/>
      <c r="Y3909" s="37"/>
      <c r="Z3909" s="37"/>
      <c r="AA3909" s="37"/>
      <c r="AB3909" s="30"/>
      <c r="AC3909" s="30"/>
      <c r="AD3909" s="31"/>
      <c r="AE3909" s="30"/>
      <c r="AF3909" s="30"/>
      <c r="AG3909" s="32"/>
      <c r="AH3909" s="30"/>
      <c r="AJ3909" s="30"/>
      <c r="AK3909" s="30"/>
      <c r="AL3909" s="30"/>
      <c r="AM3909" s="30"/>
      <c r="AN3909" s="30"/>
      <c r="AO3909" s="30"/>
      <c r="AP3909" s="30"/>
      <c r="AQ3909" s="30"/>
      <c r="AR3909" s="30"/>
      <c r="AS3909" s="30"/>
      <c r="AT3909" s="30"/>
      <c r="AU3909" s="121"/>
      <c r="AV3909" s="129"/>
      <c r="AW3909" s="129"/>
      <c r="AX3909" s="129"/>
    </row>
    <row r="3910" spans="1:50" x14ac:dyDescent="0.25">
      <c r="A3910" s="120"/>
      <c r="B3910" s="28"/>
      <c r="C3910" s="25"/>
      <c r="D3910" s="25"/>
      <c r="E3910" s="25"/>
      <c r="F3910" s="29"/>
      <c r="G3910" s="29"/>
      <c r="H3910" s="29"/>
      <c r="I3910" s="29"/>
      <c r="J3910" s="29"/>
      <c r="K3910" s="25"/>
      <c r="L3910" s="25"/>
      <c r="M3910" s="25"/>
      <c r="N3910" s="25"/>
      <c r="O3910" s="25"/>
      <c r="P3910" s="25"/>
      <c r="Q3910" s="28"/>
      <c r="R3910" s="29"/>
      <c r="S3910" s="27"/>
      <c r="T3910" s="27"/>
      <c r="U3910" s="28"/>
      <c r="V3910" s="26"/>
      <c r="W3910" s="26"/>
      <c r="X3910" s="26"/>
      <c r="Y3910" s="37"/>
      <c r="Z3910" s="37"/>
      <c r="AA3910" s="37"/>
      <c r="AB3910" s="30"/>
      <c r="AC3910" s="30"/>
      <c r="AD3910" s="31"/>
      <c r="AE3910" s="30"/>
      <c r="AF3910" s="30"/>
      <c r="AG3910" s="32"/>
      <c r="AH3910" s="30"/>
      <c r="AJ3910" s="30"/>
      <c r="AK3910" s="30"/>
      <c r="AL3910" s="30"/>
      <c r="AM3910" s="30"/>
      <c r="AN3910" s="30"/>
      <c r="AO3910" s="30"/>
      <c r="AP3910" s="30"/>
      <c r="AQ3910" s="30"/>
      <c r="AR3910" s="30"/>
      <c r="AS3910" s="30"/>
      <c r="AT3910" s="30"/>
      <c r="AU3910" s="121"/>
      <c r="AV3910" s="129"/>
      <c r="AW3910" s="129"/>
      <c r="AX3910" s="129"/>
    </row>
    <row r="3911" spans="1:50" x14ac:dyDescent="0.25">
      <c r="A3911" s="120"/>
      <c r="B3911" s="28"/>
      <c r="C3911" s="25"/>
      <c r="D3911" s="25"/>
      <c r="E3911" s="25"/>
      <c r="F3911" s="29"/>
      <c r="G3911" s="29"/>
      <c r="H3911" s="29"/>
      <c r="I3911" s="29"/>
      <c r="J3911" s="29"/>
      <c r="K3911" s="25"/>
      <c r="L3911" s="25"/>
      <c r="M3911" s="25"/>
      <c r="N3911" s="25"/>
      <c r="O3911" s="25"/>
      <c r="P3911" s="25"/>
      <c r="Q3911" s="28"/>
      <c r="R3911" s="29"/>
      <c r="S3911" s="27"/>
      <c r="T3911" s="27"/>
      <c r="U3911" s="28"/>
      <c r="V3911" s="26"/>
      <c r="W3911" s="26"/>
      <c r="X3911" s="26"/>
      <c r="Y3911" s="37"/>
      <c r="Z3911" s="37"/>
      <c r="AA3911" s="37"/>
      <c r="AB3911" s="30"/>
      <c r="AC3911" s="30"/>
      <c r="AD3911" s="31"/>
      <c r="AE3911" s="30"/>
      <c r="AF3911" s="30"/>
      <c r="AG3911" s="32"/>
      <c r="AH3911" s="30"/>
      <c r="AJ3911" s="30"/>
      <c r="AK3911" s="30"/>
      <c r="AL3911" s="30"/>
      <c r="AM3911" s="30"/>
      <c r="AN3911" s="30"/>
      <c r="AO3911" s="30"/>
      <c r="AP3911" s="30"/>
      <c r="AQ3911" s="30"/>
      <c r="AR3911" s="30"/>
      <c r="AS3911" s="30"/>
      <c r="AT3911" s="30"/>
      <c r="AU3911" s="121"/>
      <c r="AV3911" s="129"/>
      <c r="AW3911" s="129"/>
      <c r="AX3911" s="129"/>
    </row>
    <row r="3912" spans="1:50" x14ac:dyDescent="0.25">
      <c r="A3912" s="120"/>
      <c r="B3912" s="28"/>
      <c r="C3912" s="25"/>
      <c r="D3912" s="25"/>
      <c r="E3912" s="25"/>
      <c r="F3912" s="29"/>
      <c r="G3912" s="29"/>
      <c r="H3912" s="29"/>
      <c r="I3912" s="29"/>
      <c r="J3912" s="29"/>
      <c r="K3912" s="25"/>
      <c r="L3912" s="25"/>
      <c r="M3912" s="25"/>
      <c r="N3912" s="25"/>
      <c r="O3912" s="25"/>
      <c r="P3912" s="25"/>
      <c r="Q3912" s="28"/>
      <c r="R3912" s="29"/>
      <c r="S3912" s="27"/>
      <c r="T3912" s="27"/>
      <c r="U3912" s="28"/>
      <c r="V3912" s="26"/>
      <c r="W3912" s="26"/>
      <c r="X3912" s="26"/>
      <c r="Y3912" s="37"/>
      <c r="Z3912" s="37"/>
      <c r="AA3912" s="37"/>
      <c r="AB3912" s="30"/>
      <c r="AC3912" s="30"/>
      <c r="AD3912" s="31"/>
      <c r="AE3912" s="30"/>
      <c r="AF3912" s="30"/>
      <c r="AG3912" s="32"/>
      <c r="AH3912" s="30"/>
      <c r="AJ3912" s="30"/>
      <c r="AK3912" s="30"/>
      <c r="AL3912" s="30"/>
      <c r="AM3912" s="30"/>
      <c r="AN3912" s="30"/>
      <c r="AO3912" s="30"/>
      <c r="AP3912" s="30"/>
      <c r="AQ3912" s="30"/>
      <c r="AR3912" s="30"/>
      <c r="AS3912" s="30"/>
      <c r="AT3912" s="30"/>
      <c r="AU3912" s="121"/>
      <c r="AV3912" s="129"/>
      <c r="AW3912" s="129"/>
      <c r="AX3912" s="129"/>
    </row>
    <row r="3913" spans="1:50" x14ac:dyDescent="0.25">
      <c r="A3913" s="120"/>
      <c r="B3913" s="28"/>
      <c r="C3913" s="25"/>
      <c r="D3913" s="25"/>
      <c r="E3913" s="25"/>
      <c r="F3913" s="29"/>
      <c r="G3913" s="29"/>
      <c r="H3913" s="29"/>
      <c r="I3913" s="29"/>
      <c r="J3913" s="29"/>
      <c r="K3913" s="25"/>
      <c r="L3913" s="25"/>
      <c r="M3913" s="25"/>
      <c r="N3913" s="25"/>
      <c r="O3913" s="25"/>
      <c r="P3913" s="25"/>
      <c r="Q3913" s="28"/>
      <c r="R3913" s="29"/>
      <c r="S3913" s="27"/>
      <c r="T3913" s="27"/>
      <c r="U3913" s="28"/>
      <c r="V3913" s="26"/>
      <c r="W3913" s="26"/>
      <c r="X3913" s="26"/>
      <c r="Y3913" s="37"/>
      <c r="Z3913" s="37"/>
      <c r="AA3913" s="37"/>
      <c r="AB3913" s="30"/>
      <c r="AC3913" s="30"/>
      <c r="AD3913" s="31"/>
      <c r="AE3913" s="30"/>
      <c r="AF3913" s="30"/>
      <c r="AG3913" s="32"/>
      <c r="AH3913" s="30"/>
      <c r="AJ3913" s="30"/>
      <c r="AK3913" s="30"/>
      <c r="AL3913" s="30"/>
      <c r="AM3913" s="30"/>
      <c r="AN3913" s="30"/>
      <c r="AO3913" s="30"/>
      <c r="AP3913" s="30"/>
      <c r="AQ3913" s="30"/>
      <c r="AR3913" s="30"/>
      <c r="AS3913" s="30"/>
      <c r="AT3913" s="30"/>
      <c r="AU3913" s="121"/>
      <c r="AV3913" s="129"/>
      <c r="AW3913" s="129"/>
      <c r="AX3913" s="129"/>
    </row>
    <row r="3914" spans="1:50" x14ac:dyDescent="0.25">
      <c r="A3914" s="120"/>
      <c r="B3914" s="28"/>
      <c r="C3914" s="25"/>
      <c r="D3914" s="25"/>
      <c r="E3914" s="25"/>
      <c r="F3914" s="29"/>
      <c r="G3914" s="29"/>
      <c r="H3914" s="29"/>
      <c r="I3914" s="29"/>
      <c r="J3914" s="29"/>
      <c r="K3914" s="25"/>
      <c r="L3914" s="25"/>
      <c r="M3914" s="25"/>
      <c r="N3914" s="25"/>
      <c r="O3914" s="25"/>
      <c r="P3914" s="25"/>
      <c r="Q3914" s="28"/>
      <c r="R3914" s="29"/>
      <c r="S3914" s="27"/>
      <c r="T3914" s="27"/>
      <c r="U3914" s="28"/>
      <c r="V3914" s="26"/>
      <c r="W3914" s="26"/>
      <c r="X3914" s="26"/>
      <c r="Y3914" s="37"/>
      <c r="Z3914" s="37"/>
      <c r="AA3914" s="37"/>
      <c r="AB3914" s="30"/>
      <c r="AC3914" s="30"/>
      <c r="AD3914" s="31"/>
      <c r="AE3914" s="30"/>
      <c r="AF3914" s="30"/>
      <c r="AG3914" s="32"/>
      <c r="AH3914" s="30"/>
      <c r="AJ3914" s="30"/>
      <c r="AK3914" s="30"/>
      <c r="AL3914" s="30"/>
      <c r="AM3914" s="30"/>
      <c r="AN3914" s="30"/>
      <c r="AO3914" s="30"/>
      <c r="AP3914" s="30"/>
      <c r="AQ3914" s="30"/>
      <c r="AR3914" s="30"/>
      <c r="AS3914" s="30"/>
      <c r="AT3914" s="30"/>
      <c r="AU3914" s="121"/>
      <c r="AV3914" s="129"/>
      <c r="AW3914" s="129"/>
      <c r="AX3914" s="129"/>
    </row>
    <row r="3915" spans="1:50" x14ac:dyDescent="0.25">
      <c r="A3915" s="120"/>
      <c r="B3915" s="28"/>
      <c r="C3915" s="25"/>
      <c r="D3915" s="25"/>
      <c r="E3915" s="25"/>
      <c r="F3915" s="29"/>
      <c r="G3915" s="29"/>
      <c r="H3915" s="29"/>
      <c r="I3915" s="29"/>
      <c r="J3915" s="29"/>
      <c r="K3915" s="25"/>
      <c r="L3915" s="25"/>
      <c r="M3915" s="25"/>
      <c r="N3915" s="25"/>
      <c r="O3915" s="25"/>
      <c r="P3915" s="25"/>
      <c r="Q3915" s="28"/>
      <c r="R3915" s="29"/>
      <c r="S3915" s="27"/>
      <c r="T3915" s="27"/>
      <c r="U3915" s="28"/>
      <c r="V3915" s="26"/>
      <c r="W3915" s="26"/>
      <c r="X3915" s="26"/>
      <c r="Y3915" s="37"/>
      <c r="Z3915" s="37"/>
      <c r="AA3915" s="37"/>
      <c r="AB3915" s="30"/>
      <c r="AC3915" s="30"/>
      <c r="AD3915" s="31"/>
      <c r="AE3915" s="30"/>
      <c r="AF3915" s="30"/>
      <c r="AG3915" s="32"/>
      <c r="AH3915" s="30"/>
      <c r="AJ3915" s="30"/>
      <c r="AK3915" s="30"/>
      <c r="AL3915" s="30"/>
      <c r="AM3915" s="30"/>
      <c r="AN3915" s="30"/>
      <c r="AO3915" s="30"/>
      <c r="AP3915" s="30"/>
      <c r="AQ3915" s="30"/>
      <c r="AR3915" s="30"/>
      <c r="AS3915" s="30"/>
      <c r="AT3915" s="30"/>
      <c r="AU3915" s="121"/>
      <c r="AV3915" s="129"/>
      <c r="AW3915" s="129"/>
      <c r="AX3915" s="129"/>
    </row>
    <row r="3916" spans="1:50" x14ac:dyDescent="0.25">
      <c r="A3916" s="120"/>
      <c r="B3916" s="28"/>
      <c r="C3916" s="25"/>
      <c r="D3916" s="25"/>
      <c r="E3916" s="25"/>
      <c r="F3916" s="29"/>
      <c r="G3916" s="29"/>
      <c r="H3916" s="29"/>
      <c r="I3916" s="29"/>
      <c r="J3916" s="29"/>
      <c r="K3916" s="25"/>
      <c r="L3916" s="25"/>
      <c r="M3916" s="25"/>
      <c r="N3916" s="25"/>
      <c r="O3916" s="25"/>
      <c r="P3916" s="25"/>
      <c r="Q3916" s="28"/>
      <c r="R3916" s="29"/>
      <c r="S3916" s="27"/>
      <c r="T3916" s="27"/>
      <c r="U3916" s="28"/>
      <c r="V3916" s="26"/>
      <c r="W3916" s="26"/>
      <c r="X3916" s="26"/>
      <c r="Y3916" s="37"/>
      <c r="Z3916" s="37"/>
      <c r="AA3916" s="37"/>
      <c r="AB3916" s="30"/>
      <c r="AC3916" s="30"/>
      <c r="AD3916" s="31"/>
      <c r="AE3916" s="30"/>
      <c r="AF3916" s="30"/>
      <c r="AG3916" s="32"/>
      <c r="AH3916" s="30"/>
      <c r="AJ3916" s="30"/>
      <c r="AK3916" s="30"/>
      <c r="AL3916" s="30"/>
      <c r="AM3916" s="30"/>
      <c r="AN3916" s="30"/>
      <c r="AO3916" s="30"/>
      <c r="AP3916" s="30"/>
      <c r="AQ3916" s="30"/>
      <c r="AR3916" s="30"/>
      <c r="AS3916" s="30"/>
      <c r="AT3916" s="30"/>
      <c r="AU3916" s="121"/>
      <c r="AV3916" s="129"/>
      <c r="AW3916" s="129"/>
      <c r="AX3916" s="129"/>
    </row>
    <row r="3917" spans="1:50" x14ac:dyDescent="0.25">
      <c r="A3917" s="120"/>
      <c r="B3917" s="28"/>
      <c r="C3917" s="25"/>
      <c r="D3917" s="25"/>
      <c r="E3917" s="25"/>
      <c r="F3917" s="29"/>
      <c r="G3917" s="29"/>
      <c r="H3917" s="29"/>
      <c r="I3917" s="29"/>
      <c r="J3917" s="29"/>
      <c r="K3917" s="25"/>
      <c r="L3917" s="25"/>
      <c r="M3917" s="25"/>
      <c r="N3917" s="25"/>
      <c r="O3917" s="25"/>
      <c r="P3917" s="25"/>
      <c r="Q3917" s="28"/>
      <c r="R3917" s="29"/>
      <c r="S3917" s="27"/>
      <c r="T3917" s="27"/>
      <c r="U3917" s="28"/>
      <c r="V3917" s="26"/>
      <c r="W3917" s="26"/>
      <c r="X3917" s="26"/>
      <c r="Y3917" s="37"/>
      <c r="Z3917" s="37"/>
      <c r="AA3917" s="37"/>
      <c r="AB3917" s="30"/>
      <c r="AC3917" s="30"/>
      <c r="AD3917" s="31"/>
      <c r="AE3917" s="30"/>
      <c r="AF3917" s="30"/>
      <c r="AG3917" s="32"/>
      <c r="AH3917" s="30"/>
      <c r="AJ3917" s="30"/>
      <c r="AK3917" s="30"/>
      <c r="AL3917" s="30"/>
      <c r="AM3917" s="30"/>
      <c r="AN3917" s="30"/>
      <c r="AO3917" s="30"/>
      <c r="AP3917" s="30"/>
      <c r="AQ3917" s="30"/>
      <c r="AR3917" s="30"/>
      <c r="AS3917" s="30"/>
      <c r="AT3917" s="30"/>
      <c r="AU3917" s="121"/>
      <c r="AV3917" s="129"/>
      <c r="AW3917" s="129"/>
      <c r="AX3917" s="129"/>
    </row>
    <row r="3918" spans="1:50" x14ac:dyDescent="0.25">
      <c r="A3918" s="120"/>
      <c r="B3918" s="28"/>
      <c r="C3918" s="25"/>
      <c r="D3918" s="25"/>
      <c r="E3918" s="25"/>
      <c r="F3918" s="29"/>
      <c r="G3918" s="29"/>
      <c r="H3918" s="29"/>
      <c r="I3918" s="29"/>
      <c r="J3918" s="29"/>
      <c r="K3918" s="25"/>
      <c r="L3918" s="25"/>
      <c r="M3918" s="25"/>
      <c r="N3918" s="25"/>
      <c r="O3918" s="25"/>
      <c r="P3918" s="25"/>
      <c r="Q3918" s="28"/>
      <c r="R3918" s="29"/>
      <c r="S3918" s="27"/>
      <c r="T3918" s="27"/>
      <c r="U3918" s="28"/>
      <c r="V3918" s="26"/>
      <c r="W3918" s="26"/>
      <c r="X3918" s="26"/>
      <c r="Y3918" s="37"/>
      <c r="Z3918" s="37"/>
      <c r="AA3918" s="37"/>
      <c r="AB3918" s="30"/>
      <c r="AC3918" s="30"/>
      <c r="AD3918" s="31"/>
      <c r="AE3918" s="30"/>
      <c r="AF3918" s="30"/>
      <c r="AG3918" s="32"/>
      <c r="AH3918" s="30"/>
      <c r="AJ3918" s="30"/>
      <c r="AK3918" s="30"/>
      <c r="AL3918" s="30"/>
      <c r="AM3918" s="30"/>
      <c r="AN3918" s="30"/>
      <c r="AO3918" s="30"/>
      <c r="AP3918" s="30"/>
      <c r="AQ3918" s="30"/>
      <c r="AR3918" s="30"/>
      <c r="AS3918" s="30"/>
      <c r="AT3918" s="30"/>
      <c r="AU3918" s="121"/>
      <c r="AV3918" s="129"/>
      <c r="AW3918" s="129"/>
      <c r="AX3918" s="129"/>
    </row>
    <row r="3919" spans="1:50" x14ac:dyDescent="0.25">
      <c r="A3919" s="120"/>
      <c r="B3919" s="28"/>
      <c r="C3919" s="25"/>
      <c r="D3919" s="25"/>
      <c r="E3919" s="25"/>
      <c r="F3919" s="29"/>
      <c r="G3919" s="29"/>
      <c r="H3919" s="29"/>
      <c r="I3919" s="29"/>
      <c r="J3919" s="29"/>
      <c r="K3919" s="25"/>
      <c r="L3919" s="25"/>
      <c r="M3919" s="25"/>
      <c r="N3919" s="25"/>
      <c r="O3919" s="25"/>
      <c r="P3919" s="25"/>
      <c r="Q3919" s="28"/>
      <c r="R3919" s="29"/>
      <c r="S3919" s="27"/>
      <c r="T3919" s="27"/>
      <c r="U3919" s="28"/>
      <c r="V3919" s="26"/>
      <c r="W3919" s="26"/>
      <c r="X3919" s="26"/>
      <c r="Y3919" s="37"/>
      <c r="Z3919" s="37"/>
      <c r="AA3919" s="37"/>
      <c r="AB3919" s="30"/>
      <c r="AC3919" s="30"/>
      <c r="AD3919" s="31"/>
      <c r="AE3919" s="30"/>
      <c r="AF3919" s="30"/>
      <c r="AG3919" s="32"/>
      <c r="AH3919" s="30"/>
      <c r="AJ3919" s="30"/>
      <c r="AK3919" s="30"/>
      <c r="AL3919" s="30"/>
      <c r="AM3919" s="30"/>
      <c r="AN3919" s="30"/>
      <c r="AO3919" s="30"/>
      <c r="AP3919" s="30"/>
      <c r="AQ3919" s="30"/>
      <c r="AR3919" s="30"/>
      <c r="AS3919" s="30"/>
      <c r="AT3919" s="30"/>
      <c r="AU3919" s="121"/>
      <c r="AV3919" s="129"/>
      <c r="AW3919" s="129"/>
      <c r="AX3919" s="129"/>
    </row>
    <row r="3920" spans="1:50" x14ac:dyDescent="0.25">
      <c r="A3920" s="120"/>
      <c r="B3920" s="28"/>
      <c r="C3920" s="25"/>
      <c r="D3920" s="25"/>
      <c r="E3920" s="25"/>
      <c r="F3920" s="29"/>
      <c r="G3920" s="29"/>
      <c r="H3920" s="29"/>
      <c r="I3920" s="29"/>
      <c r="J3920" s="29"/>
      <c r="K3920" s="25"/>
      <c r="L3920" s="25"/>
      <c r="M3920" s="25"/>
      <c r="N3920" s="25"/>
      <c r="O3920" s="25"/>
      <c r="P3920" s="25"/>
      <c r="Q3920" s="28"/>
      <c r="R3920" s="29"/>
      <c r="S3920" s="27"/>
      <c r="T3920" s="27"/>
      <c r="U3920" s="28"/>
      <c r="V3920" s="26"/>
      <c r="W3920" s="26"/>
      <c r="X3920" s="26"/>
      <c r="Y3920" s="37"/>
      <c r="Z3920" s="37"/>
      <c r="AA3920" s="37"/>
      <c r="AB3920" s="30"/>
      <c r="AC3920" s="30"/>
      <c r="AD3920" s="31"/>
      <c r="AE3920" s="30"/>
      <c r="AF3920" s="30"/>
      <c r="AG3920" s="32"/>
      <c r="AH3920" s="30"/>
      <c r="AJ3920" s="30"/>
      <c r="AK3920" s="30"/>
      <c r="AL3920" s="30"/>
      <c r="AM3920" s="30"/>
      <c r="AN3920" s="30"/>
      <c r="AO3920" s="30"/>
      <c r="AP3920" s="30"/>
      <c r="AQ3920" s="30"/>
      <c r="AR3920" s="30"/>
      <c r="AS3920" s="30"/>
      <c r="AT3920" s="30"/>
      <c r="AU3920" s="121"/>
      <c r="AV3920" s="129"/>
      <c r="AW3920" s="129"/>
      <c r="AX3920" s="129"/>
    </row>
    <row r="3921" spans="1:50" x14ac:dyDescent="0.25">
      <c r="A3921" s="120"/>
      <c r="B3921" s="28"/>
      <c r="C3921" s="25"/>
      <c r="D3921" s="25"/>
      <c r="E3921" s="25"/>
      <c r="F3921" s="29"/>
      <c r="G3921" s="29"/>
      <c r="H3921" s="29"/>
      <c r="I3921" s="29"/>
      <c r="J3921" s="29"/>
      <c r="K3921" s="25"/>
      <c r="L3921" s="25"/>
      <c r="M3921" s="25"/>
      <c r="N3921" s="25"/>
      <c r="O3921" s="25"/>
      <c r="P3921" s="25"/>
      <c r="Q3921" s="28"/>
      <c r="R3921" s="29"/>
      <c r="S3921" s="27"/>
      <c r="T3921" s="27"/>
      <c r="U3921" s="28"/>
      <c r="V3921" s="26"/>
      <c r="W3921" s="26"/>
      <c r="X3921" s="26"/>
      <c r="Y3921" s="37"/>
      <c r="Z3921" s="37"/>
      <c r="AA3921" s="37"/>
      <c r="AB3921" s="30"/>
      <c r="AC3921" s="30"/>
      <c r="AD3921" s="31"/>
      <c r="AE3921" s="30"/>
      <c r="AF3921" s="30"/>
      <c r="AG3921" s="32"/>
      <c r="AH3921" s="30"/>
      <c r="AJ3921" s="30"/>
      <c r="AK3921" s="30"/>
      <c r="AL3921" s="30"/>
      <c r="AM3921" s="30"/>
      <c r="AN3921" s="30"/>
      <c r="AO3921" s="30"/>
      <c r="AP3921" s="30"/>
      <c r="AQ3921" s="30"/>
      <c r="AR3921" s="30"/>
      <c r="AS3921" s="30"/>
      <c r="AT3921" s="30"/>
      <c r="AU3921" s="121"/>
      <c r="AV3921" s="129"/>
      <c r="AW3921" s="129"/>
      <c r="AX3921" s="129"/>
    </row>
    <row r="3922" spans="1:50" x14ac:dyDescent="0.25">
      <c r="A3922" s="120"/>
      <c r="B3922" s="28"/>
      <c r="C3922" s="25"/>
      <c r="D3922" s="25"/>
      <c r="E3922" s="25"/>
      <c r="F3922" s="29"/>
      <c r="G3922" s="29"/>
      <c r="H3922" s="29"/>
      <c r="I3922" s="29"/>
      <c r="J3922" s="29"/>
      <c r="K3922" s="25"/>
      <c r="L3922" s="25"/>
      <c r="M3922" s="25"/>
      <c r="N3922" s="25"/>
      <c r="O3922" s="25"/>
      <c r="P3922" s="25"/>
      <c r="Q3922" s="28"/>
      <c r="R3922" s="29"/>
      <c r="S3922" s="27"/>
      <c r="T3922" s="27"/>
      <c r="U3922" s="28"/>
      <c r="V3922" s="26"/>
      <c r="W3922" s="26"/>
      <c r="X3922" s="26"/>
      <c r="Y3922" s="37"/>
      <c r="Z3922" s="37"/>
      <c r="AA3922" s="37"/>
      <c r="AB3922" s="30"/>
      <c r="AC3922" s="30"/>
      <c r="AD3922" s="31"/>
      <c r="AE3922" s="30"/>
      <c r="AF3922" s="30"/>
      <c r="AG3922" s="32"/>
      <c r="AH3922" s="30"/>
      <c r="AJ3922" s="30"/>
      <c r="AK3922" s="30"/>
      <c r="AL3922" s="30"/>
      <c r="AM3922" s="30"/>
      <c r="AN3922" s="30"/>
      <c r="AO3922" s="30"/>
      <c r="AP3922" s="30"/>
      <c r="AQ3922" s="30"/>
      <c r="AR3922" s="30"/>
      <c r="AS3922" s="30"/>
      <c r="AT3922" s="30"/>
      <c r="AU3922" s="121"/>
      <c r="AV3922" s="129"/>
      <c r="AW3922" s="129"/>
      <c r="AX3922" s="129"/>
    </row>
    <row r="3923" spans="1:50" x14ac:dyDescent="0.25">
      <c r="A3923" s="120"/>
      <c r="B3923" s="28"/>
      <c r="C3923" s="25"/>
      <c r="D3923" s="25"/>
      <c r="E3923" s="25"/>
      <c r="F3923" s="29"/>
      <c r="G3923" s="29"/>
      <c r="H3923" s="29"/>
      <c r="I3923" s="29"/>
      <c r="J3923" s="29"/>
      <c r="K3923" s="25"/>
      <c r="L3923" s="25"/>
      <c r="M3923" s="25"/>
      <c r="N3923" s="25"/>
      <c r="O3923" s="25"/>
      <c r="P3923" s="25"/>
      <c r="Q3923" s="28"/>
      <c r="R3923" s="29"/>
      <c r="S3923" s="27"/>
      <c r="T3923" s="27"/>
      <c r="U3923" s="28"/>
      <c r="V3923" s="26"/>
      <c r="W3923" s="26"/>
      <c r="X3923" s="26"/>
      <c r="Y3923" s="37"/>
      <c r="Z3923" s="37"/>
      <c r="AA3923" s="37"/>
      <c r="AB3923" s="30"/>
      <c r="AC3923" s="30"/>
      <c r="AD3923" s="31"/>
      <c r="AE3923" s="30"/>
      <c r="AF3923" s="30"/>
      <c r="AG3923" s="32"/>
      <c r="AH3923" s="30"/>
      <c r="AJ3923" s="30"/>
      <c r="AK3923" s="30"/>
      <c r="AL3923" s="30"/>
      <c r="AM3923" s="30"/>
      <c r="AN3923" s="30"/>
      <c r="AO3923" s="30"/>
      <c r="AP3923" s="30"/>
      <c r="AQ3923" s="30"/>
      <c r="AR3923" s="30"/>
      <c r="AS3923" s="30"/>
      <c r="AT3923" s="30"/>
      <c r="AU3923" s="121"/>
      <c r="AV3923" s="129"/>
      <c r="AW3923" s="129"/>
      <c r="AX3923" s="129"/>
    </row>
    <row r="3924" spans="1:50" x14ac:dyDescent="0.25">
      <c r="A3924" s="120"/>
      <c r="B3924" s="28"/>
      <c r="C3924" s="25"/>
      <c r="D3924" s="25"/>
      <c r="E3924" s="25"/>
      <c r="F3924" s="29"/>
      <c r="G3924" s="29"/>
      <c r="H3924" s="29"/>
      <c r="I3924" s="29"/>
      <c r="J3924" s="29"/>
      <c r="K3924" s="25"/>
      <c r="L3924" s="25"/>
      <c r="M3924" s="25"/>
      <c r="N3924" s="25"/>
      <c r="O3924" s="25"/>
      <c r="P3924" s="25"/>
      <c r="Q3924" s="28"/>
      <c r="R3924" s="29"/>
      <c r="S3924" s="27"/>
      <c r="T3924" s="27"/>
      <c r="U3924" s="28"/>
      <c r="V3924" s="26"/>
      <c r="W3924" s="26"/>
      <c r="X3924" s="26"/>
      <c r="Y3924" s="37"/>
      <c r="Z3924" s="37"/>
      <c r="AA3924" s="37"/>
      <c r="AB3924" s="30"/>
      <c r="AC3924" s="30"/>
      <c r="AD3924" s="31"/>
      <c r="AE3924" s="30"/>
      <c r="AF3924" s="30"/>
      <c r="AG3924" s="32"/>
      <c r="AH3924" s="30"/>
      <c r="AJ3924" s="30"/>
      <c r="AK3924" s="30"/>
      <c r="AL3924" s="30"/>
      <c r="AM3924" s="30"/>
      <c r="AN3924" s="30"/>
      <c r="AO3924" s="30"/>
      <c r="AP3924" s="30"/>
      <c r="AQ3924" s="30"/>
      <c r="AR3924" s="30"/>
      <c r="AS3924" s="30"/>
      <c r="AT3924" s="30"/>
      <c r="AU3924" s="121"/>
      <c r="AV3924" s="129"/>
      <c r="AW3924" s="129"/>
      <c r="AX3924" s="129"/>
    </row>
    <row r="3925" spans="1:50" x14ac:dyDescent="0.25">
      <c r="A3925" s="120"/>
      <c r="B3925" s="28"/>
      <c r="C3925" s="25"/>
      <c r="D3925" s="25"/>
      <c r="E3925" s="25"/>
      <c r="F3925" s="29"/>
      <c r="G3925" s="29"/>
      <c r="H3925" s="29"/>
      <c r="I3925" s="29"/>
      <c r="J3925" s="29"/>
      <c r="K3925" s="25"/>
      <c r="L3925" s="25"/>
      <c r="M3925" s="25"/>
      <c r="N3925" s="25"/>
      <c r="O3925" s="25"/>
      <c r="P3925" s="25"/>
      <c r="Q3925" s="28"/>
      <c r="R3925" s="29"/>
      <c r="S3925" s="27"/>
      <c r="T3925" s="27"/>
      <c r="U3925" s="28"/>
      <c r="V3925" s="26"/>
      <c r="W3925" s="26"/>
      <c r="X3925" s="26"/>
      <c r="Y3925" s="37"/>
      <c r="Z3925" s="37"/>
      <c r="AA3925" s="37"/>
      <c r="AB3925" s="30"/>
      <c r="AC3925" s="30"/>
      <c r="AD3925" s="31"/>
      <c r="AE3925" s="30"/>
      <c r="AF3925" s="30"/>
      <c r="AG3925" s="32"/>
      <c r="AH3925" s="30"/>
      <c r="AJ3925" s="30"/>
      <c r="AK3925" s="30"/>
      <c r="AL3925" s="30"/>
      <c r="AM3925" s="30"/>
      <c r="AN3925" s="30"/>
      <c r="AO3925" s="30"/>
      <c r="AP3925" s="30"/>
      <c r="AQ3925" s="30"/>
      <c r="AR3925" s="30"/>
      <c r="AS3925" s="30"/>
      <c r="AT3925" s="30"/>
      <c r="AU3925" s="121"/>
      <c r="AV3925" s="129"/>
      <c r="AW3925" s="129"/>
      <c r="AX3925" s="129"/>
    </row>
    <row r="3926" spans="1:50" x14ac:dyDescent="0.25">
      <c r="A3926" s="120"/>
      <c r="B3926" s="28"/>
      <c r="C3926" s="25"/>
      <c r="D3926" s="25"/>
      <c r="E3926" s="25"/>
      <c r="F3926" s="29"/>
      <c r="G3926" s="29"/>
      <c r="H3926" s="29"/>
      <c r="I3926" s="29"/>
      <c r="J3926" s="29"/>
      <c r="K3926" s="25"/>
      <c r="L3926" s="25"/>
      <c r="M3926" s="25"/>
      <c r="N3926" s="25"/>
      <c r="O3926" s="25"/>
      <c r="P3926" s="25"/>
      <c r="Q3926" s="28"/>
      <c r="R3926" s="29"/>
      <c r="S3926" s="27"/>
      <c r="T3926" s="27"/>
      <c r="U3926" s="28"/>
      <c r="V3926" s="26"/>
      <c r="W3926" s="26"/>
      <c r="X3926" s="26"/>
      <c r="Y3926" s="37"/>
      <c r="Z3926" s="37"/>
      <c r="AA3926" s="37"/>
      <c r="AB3926" s="30"/>
      <c r="AC3926" s="30"/>
      <c r="AD3926" s="31"/>
      <c r="AE3926" s="30"/>
      <c r="AF3926" s="30"/>
      <c r="AG3926" s="32"/>
      <c r="AH3926" s="30"/>
      <c r="AJ3926" s="30"/>
      <c r="AK3926" s="30"/>
      <c r="AL3926" s="30"/>
      <c r="AM3926" s="30"/>
      <c r="AN3926" s="30"/>
      <c r="AO3926" s="30"/>
      <c r="AP3926" s="30"/>
      <c r="AQ3926" s="30"/>
      <c r="AR3926" s="30"/>
      <c r="AS3926" s="30"/>
      <c r="AT3926" s="30"/>
      <c r="AU3926" s="121"/>
      <c r="AV3926" s="129"/>
      <c r="AW3926" s="129"/>
      <c r="AX3926" s="129"/>
    </row>
    <row r="3927" spans="1:50" x14ac:dyDescent="0.25">
      <c r="A3927" s="120"/>
      <c r="B3927" s="28"/>
      <c r="C3927" s="25"/>
      <c r="D3927" s="25"/>
      <c r="E3927" s="25"/>
      <c r="F3927" s="29"/>
      <c r="G3927" s="29"/>
      <c r="H3927" s="29"/>
      <c r="I3927" s="29"/>
      <c r="J3927" s="29"/>
      <c r="K3927" s="25"/>
      <c r="L3927" s="25"/>
      <c r="M3927" s="25"/>
      <c r="N3927" s="25"/>
      <c r="O3927" s="25"/>
      <c r="P3927" s="25"/>
      <c r="Q3927" s="28"/>
      <c r="R3927" s="29"/>
      <c r="S3927" s="27"/>
      <c r="T3927" s="27"/>
      <c r="U3927" s="28"/>
      <c r="V3927" s="26"/>
      <c r="W3927" s="26"/>
      <c r="X3927" s="26"/>
      <c r="Y3927" s="37"/>
      <c r="Z3927" s="37"/>
      <c r="AA3927" s="37"/>
      <c r="AB3927" s="30"/>
      <c r="AC3927" s="30"/>
      <c r="AD3927" s="31"/>
      <c r="AE3927" s="30"/>
      <c r="AF3927" s="30"/>
      <c r="AG3927" s="32"/>
      <c r="AH3927" s="30"/>
      <c r="AJ3927" s="30"/>
      <c r="AK3927" s="30"/>
      <c r="AL3927" s="30"/>
      <c r="AM3927" s="30"/>
      <c r="AN3927" s="30"/>
      <c r="AO3927" s="30"/>
      <c r="AP3927" s="30"/>
      <c r="AQ3927" s="30"/>
      <c r="AR3927" s="30"/>
      <c r="AS3927" s="30"/>
      <c r="AT3927" s="30"/>
      <c r="AU3927" s="121"/>
      <c r="AV3927" s="129"/>
      <c r="AW3927" s="129"/>
      <c r="AX3927" s="129"/>
    </row>
    <row r="3928" spans="1:50" x14ac:dyDescent="0.25">
      <c r="A3928" s="120"/>
      <c r="B3928" s="28"/>
      <c r="C3928" s="25"/>
      <c r="D3928" s="25"/>
      <c r="E3928" s="25"/>
      <c r="F3928" s="29"/>
      <c r="G3928" s="29"/>
      <c r="H3928" s="29"/>
      <c r="I3928" s="29"/>
      <c r="J3928" s="29"/>
      <c r="K3928" s="25"/>
      <c r="L3928" s="25"/>
      <c r="M3928" s="25"/>
      <c r="N3928" s="25"/>
      <c r="O3928" s="25"/>
      <c r="P3928" s="25"/>
      <c r="Q3928" s="28"/>
      <c r="R3928" s="29"/>
      <c r="S3928" s="27"/>
      <c r="T3928" s="27"/>
      <c r="U3928" s="28"/>
      <c r="V3928" s="26"/>
      <c r="W3928" s="26"/>
      <c r="X3928" s="26"/>
      <c r="Y3928" s="37"/>
      <c r="Z3928" s="37"/>
      <c r="AA3928" s="37"/>
      <c r="AB3928" s="30"/>
      <c r="AC3928" s="30"/>
      <c r="AD3928" s="31"/>
      <c r="AE3928" s="30"/>
      <c r="AF3928" s="30"/>
      <c r="AG3928" s="32"/>
      <c r="AH3928" s="30"/>
      <c r="AJ3928" s="30"/>
      <c r="AK3928" s="30"/>
      <c r="AL3928" s="30"/>
      <c r="AM3928" s="30"/>
      <c r="AN3928" s="30"/>
      <c r="AO3928" s="30"/>
      <c r="AP3928" s="30"/>
      <c r="AQ3928" s="30"/>
      <c r="AR3928" s="30"/>
      <c r="AS3928" s="30"/>
      <c r="AT3928" s="30"/>
      <c r="AU3928" s="121"/>
      <c r="AV3928" s="129"/>
      <c r="AW3928" s="129"/>
      <c r="AX3928" s="129"/>
    </row>
    <row r="3929" spans="1:50" x14ac:dyDescent="0.25">
      <c r="A3929" s="120"/>
      <c r="B3929" s="28"/>
      <c r="C3929" s="25"/>
      <c r="D3929" s="25"/>
      <c r="E3929" s="25"/>
      <c r="F3929" s="29"/>
      <c r="G3929" s="29"/>
      <c r="H3929" s="29"/>
      <c r="I3929" s="29"/>
      <c r="J3929" s="29"/>
      <c r="K3929" s="25"/>
      <c r="L3929" s="25"/>
      <c r="M3929" s="25"/>
      <c r="N3929" s="25"/>
      <c r="O3929" s="25"/>
      <c r="P3929" s="25"/>
      <c r="Q3929" s="28"/>
      <c r="R3929" s="29"/>
      <c r="S3929" s="27"/>
      <c r="T3929" s="27"/>
      <c r="U3929" s="28"/>
      <c r="V3929" s="26"/>
      <c r="W3929" s="26"/>
      <c r="X3929" s="26"/>
      <c r="Y3929" s="37"/>
      <c r="Z3929" s="37"/>
      <c r="AA3929" s="37"/>
      <c r="AB3929" s="30"/>
      <c r="AC3929" s="30"/>
      <c r="AD3929" s="31"/>
      <c r="AE3929" s="30"/>
      <c r="AF3929" s="30"/>
      <c r="AG3929" s="32"/>
      <c r="AH3929" s="30"/>
      <c r="AJ3929" s="30"/>
      <c r="AK3929" s="30"/>
      <c r="AL3929" s="30"/>
      <c r="AM3929" s="30"/>
      <c r="AN3929" s="30"/>
      <c r="AO3929" s="30"/>
      <c r="AP3929" s="30"/>
      <c r="AQ3929" s="30"/>
      <c r="AR3929" s="30"/>
      <c r="AS3929" s="30"/>
      <c r="AT3929" s="30"/>
      <c r="AU3929" s="121"/>
      <c r="AV3929" s="129"/>
      <c r="AW3929" s="129"/>
      <c r="AX3929" s="129"/>
    </row>
    <row r="3930" spans="1:50" x14ac:dyDescent="0.25">
      <c r="A3930" s="120"/>
      <c r="B3930" s="28"/>
      <c r="C3930" s="25"/>
      <c r="D3930" s="25"/>
      <c r="E3930" s="25"/>
      <c r="F3930" s="29"/>
      <c r="G3930" s="29"/>
      <c r="H3930" s="29"/>
      <c r="I3930" s="29"/>
      <c r="J3930" s="29"/>
      <c r="K3930" s="25"/>
      <c r="L3930" s="25"/>
      <c r="M3930" s="25"/>
      <c r="N3930" s="25"/>
      <c r="O3930" s="25"/>
      <c r="P3930" s="25"/>
      <c r="Q3930" s="28"/>
      <c r="R3930" s="29"/>
      <c r="S3930" s="27"/>
      <c r="T3930" s="27"/>
      <c r="U3930" s="28"/>
      <c r="V3930" s="26"/>
      <c r="W3930" s="26"/>
      <c r="X3930" s="26"/>
      <c r="Y3930" s="37"/>
      <c r="Z3930" s="37"/>
      <c r="AA3930" s="37"/>
      <c r="AB3930" s="30"/>
      <c r="AC3930" s="30"/>
      <c r="AD3930" s="31"/>
      <c r="AE3930" s="30"/>
      <c r="AF3930" s="30"/>
      <c r="AG3930" s="32"/>
      <c r="AH3930" s="30"/>
      <c r="AJ3930" s="30"/>
      <c r="AK3930" s="30"/>
      <c r="AL3930" s="30"/>
      <c r="AM3930" s="30"/>
      <c r="AN3930" s="30"/>
      <c r="AO3930" s="30"/>
      <c r="AP3930" s="30"/>
      <c r="AQ3930" s="30"/>
      <c r="AR3930" s="30"/>
      <c r="AS3930" s="30"/>
      <c r="AT3930" s="30"/>
      <c r="AU3930" s="121"/>
      <c r="AV3930" s="129"/>
      <c r="AW3930" s="129"/>
      <c r="AX3930" s="129"/>
    </row>
    <row r="3931" spans="1:50" x14ac:dyDescent="0.25">
      <c r="A3931" s="120"/>
      <c r="B3931" s="28"/>
      <c r="C3931" s="25"/>
      <c r="D3931" s="25"/>
      <c r="E3931" s="25"/>
      <c r="F3931" s="29"/>
      <c r="G3931" s="29"/>
      <c r="H3931" s="29"/>
      <c r="I3931" s="29"/>
      <c r="J3931" s="29"/>
      <c r="K3931" s="25"/>
      <c r="L3931" s="25"/>
      <c r="M3931" s="25"/>
      <c r="N3931" s="25"/>
      <c r="O3931" s="25"/>
      <c r="P3931" s="25"/>
      <c r="Q3931" s="28"/>
      <c r="R3931" s="29"/>
      <c r="S3931" s="27"/>
      <c r="T3931" s="27"/>
      <c r="U3931" s="28"/>
      <c r="V3931" s="26"/>
      <c r="W3931" s="26"/>
      <c r="X3931" s="26"/>
      <c r="Y3931" s="37"/>
      <c r="Z3931" s="37"/>
      <c r="AA3931" s="37"/>
      <c r="AB3931" s="30"/>
      <c r="AC3931" s="30"/>
      <c r="AD3931" s="31"/>
      <c r="AE3931" s="30"/>
      <c r="AF3931" s="30"/>
      <c r="AG3931" s="32"/>
      <c r="AH3931" s="30"/>
      <c r="AJ3931" s="30"/>
      <c r="AK3931" s="30"/>
      <c r="AL3931" s="30"/>
      <c r="AM3931" s="30"/>
      <c r="AN3931" s="30"/>
      <c r="AO3931" s="30"/>
      <c r="AP3931" s="30"/>
      <c r="AQ3931" s="30"/>
      <c r="AR3931" s="30"/>
      <c r="AS3931" s="30"/>
      <c r="AT3931" s="30"/>
      <c r="AU3931" s="121"/>
      <c r="AV3931" s="129"/>
      <c r="AW3931" s="129"/>
      <c r="AX3931" s="129"/>
    </row>
    <row r="3932" spans="1:50" x14ac:dyDescent="0.25">
      <c r="A3932" s="120"/>
      <c r="B3932" s="28"/>
      <c r="C3932" s="25"/>
      <c r="D3932" s="25"/>
      <c r="E3932" s="25"/>
      <c r="F3932" s="29"/>
      <c r="G3932" s="29"/>
      <c r="H3932" s="29"/>
      <c r="I3932" s="29"/>
      <c r="J3932" s="29"/>
      <c r="K3932" s="25"/>
      <c r="L3932" s="25"/>
      <c r="M3932" s="25"/>
      <c r="N3932" s="25"/>
      <c r="O3932" s="25"/>
      <c r="P3932" s="25"/>
      <c r="Q3932" s="28"/>
      <c r="R3932" s="29"/>
      <c r="S3932" s="27"/>
      <c r="T3932" s="27"/>
      <c r="U3932" s="28"/>
      <c r="V3932" s="26"/>
      <c r="W3932" s="26"/>
      <c r="X3932" s="26"/>
      <c r="Y3932" s="37"/>
      <c r="Z3932" s="37"/>
      <c r="AA3932" s="37"/>
      <c r="AB3932" s="30"/>
      <c r="AC3932" s="30"/>
      <c r="AD3932" s="31"/>
      <c r="AE3932" s="30"/>
      <c r="AF3932" s="30"/>
      <c r="AG3932" s="32"/>
      <c r="AH3932" s="30"/>
      <c r="AJ3932" s="30"/>
      <c r="AK3932" s="30"/>
      <c r="AL3932" s="30"/>
      <c r="AM3932" s="30"/>
      <c r="AN3932" s="30"/>
      <c r="AO3932" s="30"/>
      <c r="AP3932" s="30"/>
      <c r="AQ3932" s="30"/>
      <c r="AR3932" s="30"/>
      <c r="AS3932" s="30"/>
      <c r="AT3932" s="30"/>
      <c r="AU3932" s="121"/>
      <c r="AV3932" s="129"/>
      <c r="AW3932" s="129"/>
      <c r="AX3932" s="129"/>
    </row>
    <row r="3933" spans="1:50" x14ac:dyDescent="0.25">
      <c r="A3933" s="120"/>
      <c r="B3933" s="28"/>
      <c r="C3933" s="25"/>
      <c r="D3933" s="25"/>
      <c r="E3933" s="25"/>
      <c r="F3933" s="29"/>
      <c r="G3933" s="29"/>
      <c r="H3933" s="29"/>
      <c r="I3933" s="29"/>
      <c r="J3933" s="29"/>
      <c r="K3933" s="25"/>
      <c r="L3933" s="25"/>
      <c r="M3933" s="25"/>
      <c r="N3933" s="25"/>
      <c r="O3933" s="25"/>
      <c r="P3933" s="25"/>
      <c r="Q3933" s="28"/>
      <c r="R3933" s="29"/>
      <c r="S3933" s="27"/>
      <c r="T3933" s="27"/>
      <c r="U3933" s="28"/>
      <c r="V3933" s="26"/>
      <c r="W3933" s="26"/>
      <c r="X3933" s="26"/>
      <c r="Y3933" s="37"/>
      <c r="Z3933" s="37"/>
      <c r="AA3933" s="37"/>
      <c r="AB3933" s="30"/>
      <c r="AC3933" s="30"/>
      <c r="AD3933" s="31"/>
      <c r="AE3933" s="30"/>
      <c r="AF3933" s="30"/>
      <c r="AG3933" s="32"/>
      <c r="AH3933" s="30"/>
      <c r="AJ3933" s="30"/>
      <c r="AK3933" s="30"/>
      <c r="AL3933" s="30"/>
      <c r="AM3933" s="30"/>
      <c r="AN3933" s="30"/>
      <c r="AO3933" s="30"/>
      <c r="AP3933" s="30"/>
      <c r="AQ3933" s="30"/>
      <c r="AR3933" s="30"/>
      <c r="AS3933" s="30"/>
      <c r="AT3933" s="30"/>
      <c r="AU3933" s="121"/>
      <c r="AV3933" s="129"/>
      <c r="AW3933" s="129"/>
      <c r="AX3933" s="129"/>
    </row>
    <row r="3934" spans="1:50" x14ac:dyDescent="0.25">
      <c r="A3934" s="120"/>
      <c r="B3934" s="28"/>
      <c r="C3934" s="25"/>
      <c r="D3934" s="25"/>
      <c r="E3934" s="25"/>
      <c r="F3934" s="29"/>
      <c r="G3934" s="29"/>
      <c r="H3934" s="29"/>
      <c r="I3934" s="29"/>
      <c r="J3934" s="29"/>
      <c r="K3934" s="25"/>
      <c r="L3934" s="25"/>
      <c r="M3934" s="25"/>
      <c r="N3934" s="25"/>
      <c r="O3934" s="25"/>
      <c r="P3934" s="25"/>
      <c r="Q3934" s="28"/>
      <c r="R3934" s="29"/>
      <c r="S3934" s="27"/>
      <c r="T3934" s="27"/>
      <c r="U3934" s="28"/>
      <c r="V3934" s="26"/>
      <c r="W3934" s="26"/>
      <c r="X3934" s="26"/>
      <c r="Y3934" s="37"/>
      <c r="Z3934" s="37"/>
      <c r="AA3934" s="37"/>
      <c r="AB3934" s="30"/>
      <c r="AC3934" s="30"/>
      <c r="AD3934" s="31"/>
      <c r="AE3934" s="30"/>
      <c r="AF3934" s="30"/>
      <c r="AG3934" s="32"/>
      <c r="AH3934" s="30"/>
      <c r="AJ3934" s="30"/>
      <c r="AK3934" s="30"/>
      <c r="AL3934" s="30"/>
      <c r="AM3934" s="30"/>
      <c r="AN3934" s="30"/>
      <c r="AO3934" s="30"/>
      <c r="AP3934" s="30"/>
      <c r="AQ3934" s="30"/>
      <c r="AR3934" s="30"/>
      <c r="AS3934" s="30"/>
      <c r="AT3934" s="30"/>
      <c r="AU3934" s="121"/>
      <c r="AV3934" s="129"/>
      <c r="AW3934" s="129"/>
      <c r="AX3934" s="129"/>
    </row>
    <row r="3935" spans="1:50" x14ac:dyDescent="0.25">
      <c r="A3935" s="120"/>
      <c r="B3935" s="28"/>
      <c r="C3935" s="25"/>
      <c r="D3935" s="25"/>
      <c r="E3935" s="25"/>
      <c r="F3935" s="29"/>
      <c r="G3935" s="29"/>
      <c r="H3935" s="29"/>
      <c r="I3935" s="29"/>
      <c r="J3935" s="29"/>
      <c r="K3935" s="25"/>
      <c r="L3935" s="25"/>
      <c r="M3935" s="25"/>
      <c r="N3935" s="25"/>
      <c r="O3935" s="25"/>
      <c r="P3935" s="25"/>
      <c r="Q3935" s="28"/>
      <c r="R3935" s="29"/>
      <c r="S3935" s="27"/>
      <c r="T3935" s="27"/>
      <c r="U3935" s="28"/>
      <c r="V3935" s="26"/>
      <c r="W3935" s="26"/>
      <c r="X3935" s="26"/>
      <c r="Y3935" s="37"/>
      <c r="Z3935" s="37"/>
      <c r="AA3935" s="37"/>
      <c r="AB3935" s="30"/>
      <c r="AC3935" s="30"/>
      <c r="AD3935" s="31"/>
      <c r="AE3935" s="30"/>
      <c r="AF3935" s="30"/>
      <c r="AG3935" s="32"/>
      <c r="AH3935" s="30"/>
      <c r="AJ3935" s="30"/>
      <c r="AK3935" s="30"/>
      <c r="AL3935" s="30"/>
      <c r="AM3935" s="30"/>
      <c r="AN3935" s="30"/>
      <c r="AO3935" s="30"/>
      <c r="AP3935" s="30"/>
      <c r="AQ3935" s="30"/>
      <c r="AR3935" s="30"/>
      <c r="AS3935" s="30"/>
      <c r="AT3935" s="30"/>
      <c r="AU3935" s="121"/>
      <c r="AV3935" s="129"/>
      <c r="AW3935" s="129"/>
      <c r="AX3935" s="129"/>
    </row>
    <row r="3936" spans="1:50" x14ac:dyDescent="0.25">
      <c r="A3936" s="120"/>
      <c r="B3936" s="28"/>
      <c r="C3936" s="25"/>
      <c r="D3936" s="25"/>
      <c r="E3936" s="25"/>
      <c r="F3936" s="29"/>
      <c r="G3936" s="29"/>
      <c r="H3936" s="29"/>
      <c r="I3936" s="29"/>
      <c r="J3936" s="29"/>
      <c r="K3936" s="25"/>
      <c r="L3936" s="25"/>
      <c r="M3936" s="25"/>
      <c r="N3936" s="25"/>
      <c r="O3936" s="25"/>
      <c r="P3936" s="25"/>
      <c r="Q3936" s="28"/>
      <c r="R3936" s="29"/>
      <c r="S3936" s="27"/>
      <c r="T3936" s="27"/>
      <c r="U3936" s="28"/>
      <c r="V3936" s="26"/>
      <c r="W3936" s="26"/>
      <c r="X3936" s="26"/>
      <c r="Y3936" s="37"/>
      <c r="Z3936" s="37"/>
      <c r="AA3936" s="37"/>
      <c r="AB3936" s="30"/>
      <c r="AC3936" s="30"/>
      <c r="AD3936" s="31"/>
      <c r="AE3936" s="30"/>
      <c r="AF3936" s="30"/>
      <c r="AG3936" s="32"/>
      <c r="AH3936" s="30"/>
      <c r="AJ3936" s="30"/>
      <c r="AK3936" s="30"/>
      <c r="AL3936" s="30"/>
      <c r="AM3936" s="30"/>
      <c r="AN3936" s="30"/>
      <c r="AO3936" s="30"/>
      <c r="AP3936" s="30"/>
      <c r="AQ3936" s="30"/>
      <c r="AR3936" s="30"/>
      <c r="AS3936" s="30"/>
      <c r="AT3936" s="30"/>
      <c r="AU3936" s="121"/>
      <c r="AV3936" s="129"/>
      <c r="AW3936" s="129"/>
      <c r="AX3936" s="129"/>
    </row>
    <row r="3937" spans="1:50" x14ac:dyDescent="0.25">
      <c r="A3937" s="120"/>
      <c r="B3937" s="28"/>
      <c r="C3937" s="25"/>
      <c r="D3937" s="25"/>
      <c r="E3937" s="25"/>
      <c r="F3937" s="29"/>
      <c r="G3937" s="29"/>
      <c r="H3937" s="29"/>
      <c r="I3937" s="29"/>
      <c r="J3937" s="29"/>
      <c r="K3937" s="25"/>
      <c r="L3937" s="25"/>
      <c r="M3937" s="25"/>
      <c r="N3937" s="25"/>
      <c r="O3937" s="25"/>
      <c r="P3937" s="25"/>
      <c r="Q3937" s="28"/>
      <c r="R3937" s="29"/>
      <c r="S3937" s="27"/>
      <c r="T3937" s="27"/>
      <c r="U3937" s="28"/>
      <c r="V3937" s="26"/>
      <c r="W3937" s="26"/>
      <c r="X3937" s="26"/>
      <c r="Y3937" s="37"/>
      <c r="Z3937" s="37"/>
      <c r="AA3937" s="37"/>
      <c r="AB3937" s="30"/>
      <c r="AC3937" s="30"/>
      <c r="AD3937" s="31"/>
      <c r="AE3937" s="30"/>
      <c r="AF3937" s="30"/>
      <c r="AG3937" s="32"/>
      <c r="AH3937" s="30"/>
      <c r="AJ3937" s="30"/>
      <c r="AK3937" s="30"/>
      <c r="AL3937" s="30"/>
      <c r="AM3937" s="30"/>
      <c r="AN3937" s="30"/>
      <c r="AO3937" s="30"/>
      <c r="AP3937" s="30"/>
      <c r="AQ3937" s="30"/>
      <c r="AR3937" s="30"/>
      <c r="AS3937" s="30"/>
      <c r="AT3937" s="30"/>
      <c r="AU3937" s="121"/>
      <c r="AV3937" s="129"/>
      <c r="AW3937" s="129"/>
      <c r="AX3937" s="129"/>
    </row>
    <row r="3938" spans="1:50" x14ac:dyDescent="0.25">
      <c r="A3938" s="120"/>
      <c r="B3938" s="28"/>
      <c r="C3938" s="25"/>
      <c r="D3938" s="25"/>
      <c r="E3938" s="25"/>
      <c r="F3938" s="29"/>
      <c r="G3938" s="29"/>
      <c r="H3938" s="29"/>
      <c r="I3938" s="29"/>
      <c r="J3938" s="29"/>
      <c r="K3938" s="25"/>
      <c r="L3938" s="25"/>
      <c r="M3938" s="25"/>
      <c r="N3938" s="25"/>
      <c r="O3938" s="25"/>
      <c r="P3938" s="25"/>
      <c r="Q3938" s="28"/>
      <c r="R3938" s="29"/>
      <c r="S3938" s="27"/>
      <c r="T3938" s="27"/>
      <c r="U3938" s="28"/>
      <c r="V3938" s="26"/>
      <c r="W3938" s="26"/>
      <c r="X3938" s="26"/>
      <c r="Y3938" s="37"/>
      <c r="Z3938" s="37"/>
      <c r="AA3938" s="37"/>
      <c r="AB3938" s="30"/>
      <c r="AC3938" s="30"/>
      <c r="AD3938" s="31"/>
      <c r="AE3938" s="30"/>
      <c r="AF3938" s="30"/>
      <c r="AG3938" s="32"/>
      <c r="AH3938" s="30"/>
      <c r="AJ3938" s="30"/>
      <c r="AK3938" s="30"/>
      <c r="AL3938" s="30"/>
      <c r="AM3938" s="30"/>
      <c r="AN3938" s="30"/>
      <c r="AO3938" s="30"/>
      <c r="AP3938" s="30"/>
      <c r="AQ3938" s="30"/>
      <c r="AR3938" s="30"/>
      <c r="AS3938" s="30"/>
      <c r="AT3938" s="30"/>
      <c r="AU3938" s="121"/>
      <c r="AV3938" s="129"/>
      <c r="AW3938" s="129"/>
      <c r="AX3938" s="129"/>
    </row>
    <row r="3939" spans="1:50" x14ac:dyDescent="0.25">
      <c r="A3939" s="120"/>
      <c r="B3939" s="28"/>
      <c r="C3939" s="25"/>
      <c r="D3939" s="25"/>
      <c r="E3939" s="25"/>
      <c r="F3939" s="29"/>
      <c r="G3939" s="29"/>
      <c r="H3939" s="29"/>
      <c r="I3939" s="29"/>
      <c r="J3939" s="29"/>
      <c r="K3939" s="25"/>
      <c r="L3939" s="25"/>
      <c r="M3939" s="25"/>
      <c r="N3939" s="25"/>
      <c r="O3939" s="25"/>
      <c r="P3939" s="25"/>
      <c r="Q3939" s="28"/>
      <c r="R3939" s="29"/>
      <c r="S3939" s="27"/>
      <c r="T3939" s="27"/>
      <c r="U3939" s="28"/>
      <c r="V3939" s="26"/>
      <c r="W3939" s="26"/>
      <c r="X3939" s="26"/>
      <c r="Y3939" s="37"/>
      <c r="Z3939" s="37"/>
      <c r="AA3939" s="37"/>
      <c r="AB3939" s="30"/>
      <c r="AC3939" s="30"/>
      <c r="AD3939" s="31"/>
      <c r="AE3939" s="30"/>
      <c r="AF3939" s="30"/>
      <c r="AG3939" s="32"/>
      <c r="AH3939" s="30"/>
      <c r="AJ3939" s="30"/>
      <c r="AK3939" s="30"/>
      <c r="AL3939" s="30"/>
      <c r="AM3939" s="30"/>
      <c r="AN3939" s="30"/>
      <c r="AO3939" s="30"/>
      <c r="AP3939" s="30"/>
      <c r="AQ3939" s="30"/>
      <c r="AR3939" s="30"/>
      <c r="AS3939" s="30"/>
      <c r="AT3939" s="30"/>
      <c r="AU3939" s="121"/>
      <c r="AV3939" s="129"/>
      <c r="AW3939" s="129"/>
      <c r="AX3939" s="129"/>
    </row>
    <row r="3940" spans="1:50" x14ac:dyDescent="0.25">
      <c r="A3940" s="120"/>
      <c r="B3940" s="28"/>
      <c r="C3940" s="25"/>
      <c r="D3940" s="25"/>
      <c r="E3940" s="25"/>
      <c r="F3940" s="29"/>
      <c r="G3940" s="29"/>
      <c r="H3940" s="29"/>
      <c r="I3940" s="29"/>
      <c r="J3940" s="29"/>
      <c r="K3940" s="25"/>
      <c r="L3940" s="25"/>
      <c r="M3940" s="25"/>
      <c r="N3940" s="25"/>
      <c r="O3940" s="25"/>
      <c r="P3940" s="25"/>
      <c r="Q3940" s="28"/>
      <c r="R3940" s="29"/>
      <c r="S3940" s="27"/>
      <c r="T3940" s="27"/>
      <c r="U3940" s="28"/>
      <c r="V3940" s="26"/>
      <c r="W3940" s="26"/>
      <c r="X3940" s="26"/>
      <c r="Y3940" s="37"/>
      <c r="Z3940" s="37"/>
      <c r="AA3940" s="37"/>
      <c r="AB3940" s="30"/>
      <c r="AC3940" s="30"/>
      <c r="AD3940" s="31"/>
      <c r="AE3940" s="30"/>
      <c r="AF3940" s="30"/>
      <c r="AG3940" s="32"/>
      <c r="AH3940" s="30"/>
      <c r="AJ3940" s="30"/>
      <c r="AK3940" s="30"/>
      <c r="AL3940" s="30"/>
      <c r="AM3940" s="30"/>
      <c r="AN3940" s="30"/>
      <c r="AO3940" s="30"/>
      <c r="AP3940" s="30"/>
      <c r="AQ3940" s="30"/>
      <c r="AR3940" s="30"/>
      <c r="AS3940" s="30"/>
      <c r="AT3940" s="30"/>
      <c r="AU3940" s="121"/>
      <c r="AV3940" s="129"/>
      <c r="AW3940" s="129"/>
      <c r="AX3940" s="129"/>
    </row>
    <row r="3941" spans="1:50" x14ac:dyDescent="0.25">
      <c r="A3941" s="120"/>
      <c r="B3941" s="28"/>
      <c r="C3941" s="25"/>
      <c r="D3941" s="25"/>
      <c r="E3941" s="25"/>
      <c r="F3941" s="29"/>
      <c r="G3941" s="29"/>
      <c r="H3941" s="29"/>
      <c r="I3941" s="29"/>
      <c r="J3941" s="29"/>
      <c r="K3941" s="25"/>
      <c r="L3941" s="25"/>
      <c r="M3941" s="25"/>
      <c r="N3941" s="25"/>
      <c r="O3941" s="25"/>
      <c r="P3941" s="25"/>
      <c r="Q3941" s="28"/>
      <c r="R3941" s="29"/>
      <c r="S3941" s="27"/>
      <c r="T3941" s="27"/>
      <c r="U3941" s="28"/>
      <c r="V3941" s="26"/>
      <c r="W3941" s="26"/>
      <c r="X3941" s="26"/>
      <c r="Y3941" s="37"/>
      <c r="Z3941" s="37"/>
      <c r="AA3941" s="37"/>
      <c r="AB3941" s="30"/>
      <c r="AC3941" s="30"/>
      <c r="AD3941" s="31"/>
      <c r="AE3941" s="30"/>
      <c r="AF3941" s="30"/>
      <c r="AG3941" s="32"/>
      <c r="AH3941" s="30"/>
      <c r="AJ3941" s="30"/>
      <c r="AK3941" s="30"/>
      <c r="AL3941" s="30"/>
      <c r="AM3941" s="30"/>
      <c r="AN3941" s="30"/>
      <c r="AO3941" s="30"/>
      <c r="AP3941" s="30"/>
      <c r="AQ3941" s="30"/>
      <c r="AR3941" s="30"/>
      <c r="AS3941" s="30"/>
      <c r="AT3941" s="30"/>
      <c r="AU3941" s="121"/>
      <c r="AV3941" s="129"/>
      <c r="AW3941" s="129"/>
      <c r="AX3941" s="129"/>
    </row>
    <row r="3942" spans="1:50" x14ac:dyDescent="0.25">
      <c r="A3942" s="120"/>
      <c r="B3942" s="28"/>
      <c r="C3942" s="25"/>
      <c r="D3942" s="25"/>
      <c r="E3942" s="25"/>
      <c r="F3942" s="29"/>
      <c r="G3942" s="29"/>
      <c r="H3942" s="29"/>
      <c r="I3942" s="29"/>
      <c r="J3942" s="29"/>
      <c r="K3942" s="25"/>
      <c r="L3942" s="25"/>
      <c r="M3942" s="25"/>
      <c r="N3942" s="25"/>
      <c r="O3942" s="25"/>
      <c r="P3942" s="25"/>
      <c r="Q3942" s="28"/>
      <c r="R3942" s="29"/>
      <c r="S3942" s="27"/>
      <c r="T3942" s="27"/>
      <c r="U3942" s="28"/>
      <c r="V3942" s="26"/>
      <c r="W3942" s="26"/>
      <c r="X3942" s="26"/>
      <c r="Y3942" s="37"/>
      <c r="Z3942" s="37"/>
      <c r="AA3942" s="37"/>
      <c r="AB3942" s="30"/>
      <c r="AC3942" s="30"/>
      <c r="AD3942" s="31"/>
      <c r="AE3942" s="30"/>
      <c r="AF3942" s="30"/>
      <c r="AG3942" s="32"/>
      <c r="AH3942" s="30"/>
      <c r="AJ3942" s="30"/>
      <c r="AK3942" s="30"/>
      <c r="AL3942" s="30"/>
      <c r="AM3942" s="30"/>
      <c r="AN3942" s="30"/>
      <c r="AO3942" s="30"/>
      <c r="AP3942" s="30"/>
      <c r="AQ3942" s="30"/>
      <c r="AR3942" s="30"/>
      <c r="AS3942" s="30"/>
      <c r="AT3942" s="30"/>
      <c r="AU3942" s="121"/>
      <c r="AV3942" s="129"/>
      <c r="AW3942" s="129"/>
      <c r="AX3942" s="129"/>
    </row>
    <row r="3943" spans="1:50" x14ac:dyDescent="0.25">
      <c r="A3943" s="120"/>
      <c r="B3943" s="28"/>
      <c r="C3943" s="25"/>
      <c r="D3943" s="25"/>
      <c r="E3943" s="25"/>
      <c r="F3943" s="29"/>
      <c r="G3943" s="29"/>
      <c r="H3943" s="29"/>
      <c r="I3943" s="29"/>
      <c r="J3943" s="29"/>
      <c r="K3943" s="25"/>
      <c r="L3943" s="25"/>
      <c r="M3943" s="25"/>
      <c r="N3943" s="25"/>
      <c r="O3943" s="25"/>
      <c r="P3943" s="25"/>
      <c r="Q3943" s="28"/>
      <c r="R3943" s="29"/>
      <c r="S3943" s="27"/>
      <c r="T3943" s="27"/>
      <c r="U3943" s="28"/>
      <c r="V3943" s="26"/>
      <c r="W3943" s="26"/>
      <c r="X3943" s="26"/>
      <c r="Y3943" s="37"/>
      <c r="Z3943" s="37"/>
      <c r="AA3943" s="37"/>
      <c r="AB3943" s="30"/>
      <c r="AC3943" s="30"/>
      <c r="AD3943" s="31"/>
      <c r="AE3943" s="30"/>
      <c r="AF3943" s="30"/>
      <c r="AG3943" s="32"/>
      <c r="AH3943" s="30"/>
      <c r="AJ3943" s="30"/>
      <c r="AK3943" s="30"/>
      <c r="AL3943" s="30"/>
      <c r="AM3943" s="30"/>
      <c r="AN3943" s="30"/>
      <c r="AO3943" s="30"/>
      <c r="AP3943" s="30"/>
      <c r="AQ3943" s="30"/>
      <c r="AR3943" s="30"/>
      <c r="AS3943" s="30"/>
      <c r="AT3943" s="30"/>
      <c r="AU3943" s="121"/>
      <c r="AV3943" s="129"/>
      <c r="AW3943" s="129"/>
      <c r="AX3943" s="129"/>
    </row>
    <row r="3944" spans="1:50" x14ac:dyDescent="0.25">
      <c r="A3944" s="120"/>
      <c r="B3944" s="28"/>
      <c r="C3944" s="25"/>
      <c r="D3944" s="25"/>
      <c r="E3944" s="25"/>
      <c r="F3944" s="29"/>
      <c r="G3944" s="29"/>
      <c r="H3944" s="29"/>
      <c r="I3944" s="29"/>
      <c r="J3944" s="29"/>
      <c r="K3944" s="25"/>
      <c r="L3944" s="25"/>
      <c r="M3944" s="25"/>
      <c r="N3944" s="25"/>
      <c r="O3944" s="25"/>
      <c r="P3944" s="25"/>
      <c r="Q3944" s="28"/>
      <c r="R3944" s="29"/>
      <c r="S3944" s="27"/>
      <c r="T3944" s="27"/>
      <c r="U3944" s="28"/>
      <c r="V3944" s="26"/>
      <c r="W3944" s="26"/>
      <c r="X3944" s="26"/>
      <c r="Y3944" s="37"/>
      <c r="Z3944" s="37"/>
      <c r="AA3944" s="37"/>
      <c r="AB3944" s="30"/>
      <c r="AC3944" s="30"/>
      <c r="AD3944" s="31"/>
      <c r="AE3944" s="30"/>
      <c r="AF3944" s="30"/>
      <c r="AG3944" s="32"/>
      <c r="AH3944" s="30"/>
      <c r="AJ3944" s="30"/>
      <c r="AK3944" s="30"/>
      <c r="AL3944" s="30"/>
      <c r="AM3944" s="30"/>
      <c r="AN3944" s="30"/>
      <c r="AO3944" s="30"/>
      <c r="AP3944" s="30"/>
      <c r="AQ3944" s="30"/>
      <c r="AR3944" s="30"/>
      <c r="AS3944" s="30"/>
      <c r="AT3944" s="30"/>
      <c r="AU3944" s="121"/>
      <c r="AV3944" s="129"/>
      <c r="AW3944" s="129"/>
      <c r="AX3944" s="129"/>
    </row>
    <row r="3945" spans="1:50" x14ac:dyDescent="0.25">
      <c r="A3945" s="120"/>
      <c r="B3945" s="28"/>
      <c r="C3945" s="25"/>
      <c r="D3945" s="25"/>
      <c r="E3945" s="25"/>
      <c r="F3945" s="29"/>
      <c r="G3945" s="29"/>
      <c r="H3945" s="29"/>
      <c r="I3945" s="29"/>
      <c r="J3945" s="29"/>
      <c r="K3945" s="25"/>
      <c r="L3945" s="25"/>
      <c r="M3945" s="25"/>
      <c r="N3945" s="25"/>
      <c r="O3945" s="25"/>
      <c r="P3945" s="25"/>
      <c r="Q3945" s="28"/>
      <c r="R3945" s="29"/>
      <c r="S3945" s="27"/>
      <c r="T3945" s="27"/>
      <c r="U3945" s="28"/>
      <c r="V3945" s="26"/>
      <c r="W3945" s="26"/>
      <c r="X3945" s="26"/>
      <c r="Y3945" s="37"/>
      <c r="Z3945" s="37"/>
      <c r="AA3945" s="37"/>
      <c r="AB3945" s="30"/>
      <c r="AC3945" s="30"/>
      <c r="AD3945" s="31"/>
      <c r="AE3945" s="30"/>
      <c r="AF3945" s="30"/>
      <c r="AG3945" s="32"/>
      <c r="AH3945" s="30"/>
      <c r="AJ3945" s="30"/>
      <c r="AK3945" s="30"/>
      <c r="AL3945" s="30"/>
      <c r="AM3945" s="30"/>
      <c r="AN3945" s="30"/>
      <c r="AO3945" s="30"/>
      <c r="AP3945" s="30"/>
      <c r="AQ3945" s="30"/>
      <c r="AR3945" s="30"/>
      <c r="AS3945" s="30"/>
      <c r="AT3945" s="30"/>
      <c r="AU3945" s="121"/>
      <c r="AV3945" s="129"/>
      <c r="AW3945" s="129"/>
      <c r="AX3945" s="129"/>
    </row>
    <row r="3946" spans="1:50" x14ac:dyDescent="0.25">
      <c r="A3946" s="120"/>
      <c r="B3946" s="28"/>
      <c r="C3946" s="25"/>
      <c r="D3946" s="25"/>
      <c r="E3946" s="25"/>
      <c r="F3946" s="29"/>
      <c r="G3946" s="29"/>
      <c r="H3946" s="29"/>
      <c r="I3946" s="29"/>
      <c r="J3946" s="29"/>
      <c r="K3946" s="25"/>
      <c r="L3946" s="25"/>
      <c r="M3946" s="25"/>
      <c r="N3946" s="25"/>
      <c r="O3946" s="25"/>
      <c r="P3946" s="25"/>
      <c r="Q3946" s="28"/>
      <c r="R3946" s="29"/>
      <c r="S3946" s="27"/>
      <c r="T3946" s="27"/>
      <c r="U3946" s="28"/>
      <c r="V3946" s="26"/>
      <c r="W3946" s="26"/>
      <c r="X3946" s="26"/>
      <c r="Y3946" s="37"/>
      <c r="Z3946" s="37"/>
      <c r="AA3946" s="37"/>
      <c r="AB3946" s="30"/>
      <c r="AC3946" s="30"/>
      <c r="AD3946" s="31"/>
      <c r="AE3946" s="30"/>
      <c r="AF3946" s="30"/>
      <c r="AG3946" s="32"/>
      <c r="AH3946" s="30"/>
      <c r="AJ3946" s="30"/>
      <c r="AK3946" s="30"/>
      <c r="AL3946" s="30"/>
      <c r="AM3946" s="30"/>
      <c r="AN3946" s="30"/>
      <c r="AO3946" s="30"/>
      <c r="AP3946" s="30"/>
      <c r="AQ3946" s="30"/>
      <c r="AR3946" s="30"/>
      <c r="AS3946" s="30"/>
      <c r="AT3946" s="30"/>
      <c r="AU3946" s="121"/>
      <c r="AV3946" s="129"/>
      <c r="AW3946" s="129"/>
      <c r="AX3946" s="129"/>
    </row>
    <row r="3947" spans="1:50" x14ac:dyDescent="0.25">
      <c r="A3947" s="120"/>
      <c r="B3947" s="28"/>
      <c r="C3947" s="25"/>
      <c r="D3947" s="25"/>
      <c r="E3947" s="25"/>
      <c r="F3947" s="29"/>
      <c r="G3947" s="29"/>
      <c r="H3947" s="29"/>
      <c r="I3947" s="29"/>
      <c r="J3947" s="29"/>
      <c r="K3947" s="25"/>
      <c r="L3947" s="25"/>
      <c r="M3947" s="25"/>
      <c r="N3947" s="25"/>
      <c r="O3947" s="25"/>
      <c r="P3947" s="25"/>
      <c r="Q3947" s="28"/>
      <c r="R3947" s="29"/>
      <c r="S3947" s="27"/>
      <c r="T3947" s="27"/>
      <c r="U3947" s="28"/>
      <c r="V3947" s="26"/>
      <c r="W3947" s="26"/>
      <c r="X3947" s="26"/>
      <c r="Y3947" s="37"/>
      <c r="Z3947" s="37"/>
      <c r="AA3947" s="37"/>
      <c r="AB3947" s="30"/>
      <c r="AC3947" s="30"/>
      <c r="AD3947" s="31"/>
      <c r="AE3947" s="30"/>
      <c r="AF3947" s="30"/>
      <c r="AG3947" s="32"/>
      <c r="AH3947" s="30"/>
      <c r="AJ3947" s="30"/>
      <c r="AK3947" s="30"/>
      <c r="AL3947" s="30"/>
      <c r="AM3947" s="30"/>
      <c r="AN3947" s="30"/>
      <c r="AO3947" s="30"/>
      <c r="AP3947" s="30"/>
      <c r="AQ3947" s="30"/>
      <c r="AR3947" s="30"/>
      <c r="AS3947" s="30"/>
      <c r="AT3947" s="30"/>
      <c r="AU3947" s="121"/>
      <c r="AV3947" s="129"/>
      <c r="AW3947" s="129"/>
      <c r="AX3947" s="129"/>
    </row>
    <row r="3948" spans="1:50" x14ac:dyDescent="0.25">
      <c r="A3948" s="120"/>
      <c r="B3948" s="28"/>
      <c r="C3948" s="25"/>
      <c r="D3948" s="25"/>
      <c r="E3948" s="25"/>
      <c r="F3948" s="29"/>
      <c r="G3948" s="29"/>
      <c r="H3948" s="29"/>
      <c r="I3948" s="29"/>
      <c r="J3948" s="29"/>
      <c r="K3948" s="25"/>
      <c r="L3948" s="25"/>
      <c r="M3948" s="25"/>
      <c r="N3948" s="25"/>
      <c r="O3948" s="25"/>
      <c r="P3948" s="25"/>
      <c r="Q3948" s="28"/>
      <c r="R3948" s="29"/>
      <c r="S3948" s="27"/>
      <c r="T3948" s="27"/>
      <c r="U3948" s="28"/>
      <c r="V3948" s="26"/>
      <c r="W3948" s="26"/>
      <c r="X3948" s="26"/>
      <c r="Y3948" s="37"/>
      <c r="Z3948" s="37"/>
      <c r="AA3948" s="37"/>
      <c r="AB3948" s="30"/>
      <c r="AC3948" s="30"/>
      <c r="AD3948" s="31"/>
      <c r="AE3948" s="30"/>
      <c r="AF3948" s="30"/>
      <c r="AG3948" s="32"/>
      <c r="AH3948" s="30"/>
      <c r="AJ3948" s="30"/>
      <c r="AK3948" s="30"/>
      <c r="AL3948" s="30"/>
      <c r="AM3948" s="30"/>
      <c r="AN3948" s="30"/>
      <c r="AO3948" s="30"/>
      <c r="AP3948" s="30"/>
      <c r="AQ3948" s="30"/>
      <c r="AR3948" s="30"/>
      <c r="AS3948" s="30"/>
      <c r="AT3948" s="30"/>
      <c r="AU3948" s="121"/>
      <c r="AV3948" s="129"/>
      <c r="AW3948" s="129"/>
      <c r="AX3948" s="129"/>
    </row>
    <row r="3949" spans="1:50" x14ac:dyDescent="0.25">
      <c r="A3949" s="120"/>
      <c r="B3949" s="28"/>
      <c r="C3949" s="25"/>
      <c r="D3949" s="25"/>
      <c r="E3949" s="25"/>
      <c r="F3949" s="29"/>
      <c r="G3949" s="29"/>
      <c r="H3949" s="29"/>
      <c r="I3949" s="29"/>
      <c r="J3949" s="29"/>
      <c r="K3949" s="25"/>
      <c r="L3949" s="25"/>
      <c r="M3949" s="25"/>
      <c r="N3949" s="25"/>
      <c r="O3949" s="25"/>
      <c r="P3949" s="25"/>
      <c r="Q3949" s="28"/>
      <c r="R3949" s="29"/>
      <c r="S3949" s="27"/>
      <c r="T3949" s="27"/>
      <c r="U3949" s="28"/>
      <c r="V3949" s="26"/>
      <c r="W3949" s="26"/>
      <c r="X3949" s="26"/>
      <c r="Y3949" s="37"/>
      <c r="Z3949" s="37"/>
      <c r="AA3949" s="37"/>
      <c r="AB3949" s="30"/>
      <c r="AC3949" s="30"/>
      <c r="AD3949" s="31"/>
      <c r="AE3949" s="30"/>
      <c r="AF3949" s="30"/>
      <c r="AG3949" s="32"/>
      <c r="AH3949" s="30"/>
      <c r="AJ3949" s="30"/>
      <c r="AK3949" s="30"/>
      <c r="AL3949" s="30"/>
      <c r="AM3949" s="30"/>
      <c r="AN3949" s="30"/>
      <c r="AO3949" s="30"/>
      <c r="AP3949" s="30"/>
      <c r="AQ3949" s="30"/>
      <c r="AR3949" s="30"/>
      <c r="AS3949" s="30"/>
      <c r="AT3949" s="30"/>
      <c r="AU3949" s="121"/>
      <c r="AV3949" s="129"/>
      <c r="AW3949" s="129"/>
      <c r="AX3949" s="129"/>
    </row>
    <row r="3950" spans="1:50" x14ac:dyDescent="0.25">
      <c r="A3950" s="120"/>
      <c r="B3950" s="28"/>
      <c r="C3950" s="25"/>
      <c r="D3950" s="25"/>
      <c r="E3950" s="25"/>
      <c r="F3950" s="29"/>
      <c r="G3950" s="29"/>
      <c r="H3950" s="29"/>
      <c r="I3950" s="29"/>
      <c r="J3950" s="29"/>
      <c r="K3950" s="25"/>
      <c r="L3950" s="25"/>
      <c r="M3950" s="25"/>
      <c r="N3950" s="25"/>
      <c r="O3950" s="25"/>
      <c r="P3950" s="25"/>
      <c r="Q3950" s="28"/>
      <c r="R3950" s="29"/>
      <c r="S3950" s="27"/>
      <c r="T3950" s="27"/>
      <c r="U3950" s="28"/>
      <c r="V3950" s="26"/>
      <c r="W3950" s="26"/>
      <c r="X3950" s="26"/>
      <c r="Y3950" s="37"/>
      <c r="Z3950" s="37"/>
      <c r="AA3950" s="37"/>
      <c r="AB3950" s="30"/>
      <c r="AC3950" s="30"/>
      <c r="AD3950" s="31"/>
      <c r="AE3950" s="30"/>
      <c r="AF3950" s="30"/>
      <c r="AG3950" s="32"/>
      <c r="AH3950" s="30"/>
      <c r="AJ3950" s="30"/>
      <c r="AK3950" s="30"/>
      <c r="AL3950" s="30"/>
      <c r="AM3950" s="30"/>
      <c r="AN3950" s="30"/>
      <c r="AO3950" s="30"/>
      <c r="AP3950" s="30"/>
      <c r="AQ3950" s="30"/>
      <c r="AR3950" s="30"/>
      <c r="AS3950" s="30"/>
      <c r="AT3950" s="30"/>
      <c r="AU3950" s="121"/>
      <c r="AV3950" s="129"/>
      <c r="AW3950" s="129"/>
      <c r="AX3950" s="129"/>
    </row>
    <row r="3951" spans="1:50" x14ac:dyDescent="0.25">
      <c r="A3951" s="120"/>
      <c r="B3951" s="28"/>
      <c r="C3951" s="25"/>
      <c r="D3951" s="25"/>
      <c r="E3951" s="25"/>
      <c r="F3951" s="29"/>
      <c r="G3951" s="29"/>
      <c r="H3951" s="29"/>
      <c r="I3951" s="29"/>
      <c r="J3951" s="29"/>
      <c r="K3951" s="25"/>
      <c r="L3951" s="25"/>
      <c r="M3951" s="25"/>
      <c r="N3951" s="25"/>
      <c r="O3951" s="25"/>
      <c r="P3951" s="25"/>
      <c r="Q3951" s="28"/>
      <c r="R3951" s="29"/>
      <c r="S3951" s="27"/>
      <c r="T3951" s="27"/>
      <c r="U3951" s="28"/>
      <c r="V3951" s="26"/>
      <c r="W3951" s="26"/>
      <c r="X3951" s="26"/>
      <c r="Y3951" s="37"/>
      <c r="Z3951" s="37"/>
      <c r="AA3951" s="37"/>
      <c r="AB3951" s="30"/>
      <c r="AC3951" s="30"/>
      <c r="AD3951" s="31"/>
      <c r="AE3951" s="30"/>
      <c r="AF3951" s="30"/>
      <c r="AG3951" s="32"/>
      <c r="AH3951" s="30"/>
      <c r="AJ3951" s="30"/>
      <c r="AK3951" s="30"/>
      <c r="AL3951" s="30"/>
      <c r="AM3951" s="30"/>
      <c r="AN3951" s="30"/>
      <c r="AO3951" s="30"/>
      <c r="AP3951" s="30"/>
      <c r="AQ3951" s="30"/>
      <c r="AR3951" s="30"/>
      <c r="AS3951" s="30"/>
      <c r="AT3951" s="30"/>
      <c r="AU3951" s="121"/>
      <c r="AV3951" s="129"/>
      <c r="AW3951" s="129"/>
      <c r="AX3951" s="129"/>
    </row>
    <row r="3952" spans="1:50" x14ac:dyDescent="0.25">
      <c r="A3952" s="120"/>
      <c r="B3952" s="28"/>
      <c r="C3952" s="25"/>
      <c r="D3952" s="25"/>
      <c r="E3952" s="25"/>
      <c r="F3952" s="29"/>
      <c r="G3952" s="29"/>
      <c r="H3952" s="29"/>
      <c r="I3952" s="29"/>
      <c r="J3952" s="29"/>
      <c r="K3952" s="25"/>
      <c r="L3952" s="25"/>
      <c r="M3952" s="25"/>
      <c r="N3952" s="25"/>
      <c r="O3952" s="25"/>
      <c r="P3952" s="25"/>
      <c r="Q3952" s="28"/>
      <c r="R3952" s="29"/>
      <c r="S3952" s="27"/>
      <c r="T3952" s="27"/>
      <c r="U3952" s="28"/>
      <c r="V3952" s="26"/>
      <c r="W3952" s="26"/>
      <c r="X3952" s="26"/>
      <c r="Y3952" s="37"/>
      <c r="Z3952" s="37"/>
      <c r="AA3952" s="37"/>
      <c r="AB3952" s="30"/>
      <c r="AC3952" s="30"/>
      <c r="AD3952" s="31"/>
      <c r="AE3952" s="30"/>
      <c r="AF3952" s="30"/>
      <c r="AG3952" s="32"/>
      <c r="AH3952" s="30"/>
      <c r="AJ3952" s="30"/>
      <c r="AK3952" s="30"/>
      <c r="AL3952" s="30"/>
      <c r="AM3952" s="30"/>
      <c r="AN3952" s="30"/>
      <c r="AO3952" s="30"/>
      <c r="AP3952" s="30"/>
      <c r="AQ3952" s="30"/>
      <c r="AR3952" s="30"/>
      <c r="AS3952" s="30"/>
      <c r="AT3952" s="30"/>
      <c r="AU3952" s="121"/>
      <c r="AV3952" s="129"/>
      <c r="AW3952" s="129"/>
      <c r="AX3952" s="129"/>
    </row>
    <row r="3953" spans="1:50" x14ac:dyDescent="0.25">
      <c r="A3953" s="120"/>
      <c r="B3953" s="28"/>
      <c r="C3953" s="25"/>
      <c r="D3953" s="25"/>
      <c r="E3953" s="25"/>
      <c r="F3953" s="29"/>
      <c r="G3953" s="29"/>
      <c r="H3953" s="29"/>
      <c r="I3953" s="29"/>
      <c r="J3953" s="29"/>
      <c r="K3953" s="25"/>
      <c r="L3953" s="25"/>
      <c r="M3953" s="25"/>
      <c r="N3953" s="25"/>
      <c r="O3953" s="25"/>
      <c r="P3953" s="25"/>
      <c r="Q3953" s="28"/>
      <c r="R3953" s="29"/>
      <c r="S3953" s="27"/>
      <c r="T3953" s="27"/>
      <c r="U3953" s="28"/>
      <c r="V3953" s="26"/>
      <c r="W3953" s="26"/>
      <c r="X3953" s="26"/>
      <c r="Y3953" s="37"/>
      <c r="Z3953" s="37"/>
      <c r="AA3953" s="37"/>
      <c r="AB3953" s="30"/>
      <c r="AC3953" s="30"/>
      <c r="AD3953" s="31"/>
      <c r="AE3953" s="30"/>
      <c r="AF3953" s="30"/>
      <c r="AG3953" s="32"/>
      <c r="AH3953" s="30"/>
      <c r="AJ3953" s="30"/>
      <c r="AK3953" s="30"/>
      <c r="AL3953" s="30"/>
      <c r="AM3953" s="30"/>
      <c r="AN3953" s="30"/>
      <c r="AO3953" s="30"/>
      <c r="AP3953" s="30"/>
      <c r="AQ3953" s="30"/>
      <c r="AR3953" s="30"/>
      <c r="AS3953" s="30"/>
      <c r="AT3953" s="30"/>
      <c r="AU3953" s="121"/>
      <c r="AV3953" s="129"/>
      <c r="AW3953" s="129"/>
      <c r="AX3953" s="129"/>
    </row>
    <row r="3954" spans="1:50" x14ac:dyDescent="0.25">
      <c r="A3954" s="120"/>
      <c r="B3954" s="28"/>
      <c r="C3954" s="25"/>
      <c r="D3954" s="25"/>
      <c r="E3954" s="25"/>
      <c r="F3954" s="29"/>
      <c r="G3954" s="29"/>
      <c r="H3954" s="29"/>
      <c r="I3954" s="29"/>
      <c r="J3954" s="29"/>
      <c r="K3954" s="25"/>
      <c r="L3954" s="25"/>
      <c r="M3954" s="25"/>
      <c r="N3954" s="25"/>
      <c r="O3954" s="25"/>
      <c r="P3954" s="25"/>
      <c r="Q3954" s="28"/>
      <c r="R3954" s="29"/>
      <c r="S3954" s="27"/>
      <c r="T3954" s="27"/>
      <c r="U3954" s="28"/>
      <c r="V3954" s="26"/>
      <c r="W3954" s="26"/>
      <c r="X3954" s="26"/>
      <c r="Y3954" s="37"/>
      <c r="Z3954" s="37"/>
      <c r="AA3954" s="37"/>
      <c r="AB3954" s="30"/>
      <c r="AC3954" s="30"/>
      <c r="AD3954" s="31"/>
      <c r="AE3954" s="30"/>
      <c r="AF3954" s="30"/>
      <c r="AG3954" s="32"/>
      <c r="AH3954" s="30"/>
      <c r="AJ3954" s="30"/>
      <c r="AK3954" s="30"/>
      <c r="AL3954" s="30"/>
      <c r="AM3954" s="30"/>
      <c r="AN3954" s="30"/>
      <c r="AO3954" s="30"/>
      <c r="AP3954" s="30"/>
      <c r="AQ3954" s="30"/>
      <c r="AR3954" s="30"/>
      <c r="AS3954" s="30"/>
      <c r="AT3954" s="30"/>
      <c r="AU3954" s="121"/>
      <c r="AV3954" s="129"/>
      <c r="AW3954" s="129"/>
      <c r="AX3954" s="129"/>
    </row>
    <row r="3955" spans="1:50" x14ac:dyDescent="0.25">
      <c r="A3955" s="120"/>
      <c r="B3955" s="28"/>
      <c r="C3955" s="25"/>
      <c r="D3955" s="25"/>
      <c r="E3955" s="25"/>
      <c r="F3955" s="29"/>
      <c r="G3955" s="29"/>
      <c r="H3955" s="29"/>
      <c r="I3955" s="29"/>
      <c r="J3955" s="29"/>
      <c r="K3955" s="25"/>
      <c r="L3955" s="25"/>
      <c r="M3955" s="25"/>
      <c r="N3955" s="25"/>
      <c r="O3955" s="25"/>
      <c r="P3955" s="25"/>
      <c r="Q3955" s="28"/>
      <c r="R3955" s="29"/>
      <c r="S3955" s="27"/>
      <c r="T3955" s="27"/>
      <c r="U3955" s="28"/>
      <c r="V3955" s="26"/>
      <c r="W3955" s="26"/>
      <c r="X3955" s="26"/>
      <c r="Y3955" s="37"/>
      <c r="Z3955" s="37"/>
      <c r="AA3955" s="37"/>
      <c r="AB3955" s="30"/>
      <c r="AC3955" s="30"/>
      <c r="AD3955" s="31"/>
      <c r="AE3955" s="30"/>
      <c r="AF3955" s="30"/>
      <c r="AG3955" s="32"/>
      <c r="AH3955" s="30"/>
      <c r="AJ3955" s="30"/>
      <c r="AK3955" s="30"/>
      <c r="AL3955" s="30"/>
      <c r="AM3955" s="30"/>
      <c r="AN3955" s="30"/>
      <c r="AO3955" s="30"/>
      <c r="AP3955" s="30"/>
      <c r="AQ3955" s="30"/>
      <c r="AR3955" s="30"/>
      <c r="AS3955" s="30"/>
      <c r="AT3955" s="30"/>
      <c r="AU3955" s="121"/>
      <c r="AV3955" s="129"/>
      <c r="AW3955" s="129"/>
      <c r="AX3955" s="129"/>
    </row>
    <row r="3956" spans="1:50" x14ac:dyDescent="0.25">
      <c r="A3956" s="120"/>
      <c r="B3956" s="28"/>
      <c r="C3956" s="25"/>
      <c r="D3956" s="25"/>
      <c r="E3956" s="25"/>
      <c r="F3956" s="29"/>
      <c r="G3956" s="29"/>
      <c r="H3956" s="29"/>
      <c r="I3956" s="29"/>
      <c r="J3956" s="29"/>
      <c r="K3956" s="25"/>
      <c r="L3956" s="25"/>
      <c r="M3956" s="25"/>
      <c r="N3956" s="25"/>
      <c r="O3956" s="25"/>
      <c r="P3956" s="25"/>
      <c r="Q3956" s="28"/>
      <c r="R3956" s="29"/>
      <c r="S3956" s="27"/>
      <c r="T3956" s="27"/>
      <c r="U3956" s="28"/>
      <c r="V3956" s="26"/>
      <c r="W3956" s="26"/>
      <c r="X3956" s="26"/>
      <c r="Y3956" s="37"/>
      <c r="Z3956" s="37"/>
      <c r="AA3956" s="37"/>
      <c r="AB3956" s="30"/>
      <c r="AC3956" s="30"/>
      <c r="AD3956" s="31"/>
      <c r="AE3956" s="30"/>
      <c r="AF3956" s="30"/>
      <c r="AG3956" s="32"/>
      <c r="AH3956" s="30"/>
      <c r="AJ3956" s="30"/>
      <c r="AK3956" s="30"/>
      <c r="AL3956" s="30"/>
      <c r="AM3956" s="30"/>
      <c r="AN3956" s="30"/>
      <c r="AO3956" s="30"/>
      <c r="AP3956" s="30"/>
      <c r="AQ3956" s="30"/>
      <c r="AR3956" s="30"/>
      <c r="AS3956" s="30"/>
      <c r="AT3956" s="30"/>
      <c r="AU3956" s="121"/>
      <c r="AV3956" s="129"/>
      <c r="AW3956" s="129"/>
      <c r="AX3956" s="129"/>
    </row>
    <row r="3957" spans="1:50" x14ac:dyDescent="0.25">
      <c r="A3957" s="120"/>
      <c r="B3957" s="28"/>
      <c r="C3957" s="25"/>
      <c r="D3957" s="25"/>
      <c r="E3957" s="25"/>
      <c r="F3957" s="29"/>
      <c r="G3957" s="29"/>
      <c r="H3957" s="29"/>
      <c r="I3957" s="29"/>
      <c r="J3957" s="29"/>
      <c r="K3957" s="25"/>
      <c r="L3957" s="25"/>
      <c r="M3957" s="25"/>
      <c r="N3957" s="25"/>
      <c r="O3957" s="25"/>
      <c r="P3957" s="25"/>
      <c r="Q3957" s="28"/>
      <c r="R3957" s="29"/>
      <c r="S3957" s="27"/>
      <c r="T3957" s="27"/>
      <c r="U3957" s="28"/>
      <c r="V3957" s="26"/>
      <c r="W3957" s="26"/>
      <c r="X3957" s="26"/>
      <c r="Y3957" s="37"/>
      <c r="Z3957" s="37"/>
      <c r="AA3957" s="37"/>
      <c r="AB3957" s="30"/>
      <c r="AC3957" s="30"/>
      <c r="AD3957" s="31"/>
      <c r="AE3957" s="30"/>
      <c r="AF3957" s="30"/>
      <c r="AG3957" s="32"/>
      <c r="AH3957" s="30"/>
      <c r="AJ3957" s="30"/>
      <c r="AK3957" s="30"/>
      <c r="AL3957" s="30"/>
      <c r="AM3957" s="30"/>
      <c r="AN3957" s="30"/>
      <c r="AO3957" s="30"/>
      <c r="AP3957" s="30"/>
      <c r="AQ3957" s="30"/>
      <c r="AR3957" s="30"/>
      <c r="AS3957" s="30"/>
      <c r="AT3957" s="30"/>
      <c r="AU3957" s="121"/>
      <c r="AV3957" s="129"/>
      <c r="AW3957" s="129"/>
      <c r="AX3957" s="129"/>
    </row>
    <row r="3958" spans="1:50" x14ac:dyDescent="0.25">
      <c r="A3958" s="120"/>
      <c r="B3958" s="28"/>
      <c r="C3958" s="25"/>
      <c r="D3958" s="25"/>
      <c r="E3958" s="25"/>
      <c r="F3958" s="29"/>
      <c r="G3958" s="29"/>
      <c r="H3958" s="29"/>
      <c r="I3958" s="29"/>
      <c r="J3958" s="29"/>
      <c r="K3958" s="25"/>
      <c r="L3958" s="25"/>
      <c r="M3958" s="25"/>
      <c r="N3958" s="25"/>
      <c r="O3958" s="25"/>
      <c r="P3958" s="25"/>
      <c r="Q3958" s="28"/>
      <c r="R3958" s="29"/>
      <c r="S3958" s="27"/>
      <c r="T3958" s="27"/>
      <c r="U3958" s="28"/>
      <c r="V3958" s="26"/>
      <c r="W3958" s="26"/>
      <c r="X3958" s="26"/>
      <c r="Y3958" s="37"/>
      <c r="Z3958" s="37"/>
      <c r="AA3958" s="37"/>
      <c r="AB3958" s="30"/>
      <c r="AC3958" s="30"/>
      <c r="AD3958" s="31"/>
      <c r="AE3958" s="30"/>
      <c r="AF3958" s="30"/>
      <c r="AG3958" s="32"/>
      <c r="AH3958" s="30"/>
      <c r="AJ3958" s="30"/>
      <c r="AK3958" s="30"/>
      <c r="AL3958" s="30"/>
      <c r="AM3958" s="30"/>
      <c r="AN3958" s="30"/>
      <c r="AO3958" s="30"/>
      <c r="AP3958" s="30"/>
      <c r="AQ3958" s="30"/>
      <c r="AR3958" s="30"/>
      <c r="AS3958" s="30"/>
      <c r="AT3958" s="30"/>
      <c r="AU3958" s="121"/>
      <c r="AV3958" s="129"/>
      <c r="AW3958" s="129"/>
      <c r="AX3958" s="129"/>
    </row>
    <row r="3959" spans="1:50" x14ac:dyDescent="0.25">
      <c r="A3959" s="120"/>
      <c r="B3959" s="28"/>
      <c r="C3959" s="25"/>
      <c r="D3959" s="25"/>
      <c r="E3959" s="25"/>
      <c r="F3959" s="29"/>
      <c r="G3959" s="29"/>
      <c r="H3959" s="29"/>
      <c r="I3959" s="29"/>
      <c r="J3959" s="29"/>
      <c r="K3959" s="25"/>
      <c r="L3959" s="25"/>
      <c r="M3959" s="25"/>
      <c r="N3959" s="25"/>
      <c r="O3959" s="25"/>
      <c r="P3959" s="25"/>
      <c r="Q3959" s="28"/>
      <c r="R3959" s="29"/>
      <c r="S3959" s="27"/>
      <c r="T3959" s="27"/>
      <c r="U3959" s="28"/>
      <c r="V3959" s="26"/>
      <c r="W3959" s="26"/>
      <c r="X3959" s="26"/>
      <c r="Y3959" s="37"/>
      <c r="Z3959" s="37"/>
      <c r="AA3959" s="37"/>
      <c r="AB3959" s="30"/>
      <c r="AC3959" s="30"/>
      <c r="AD3959" s="31"/>
      <c r="AE3959" s="30"/>
      <c r="AF3959" s="30"/>
      <c r="AG3959" s="32"/>
      <c r="AH3959" s="30"/>
      <c r="AJ3959" s="30"/>
      <c r="AK3959" s="30"/>
      <c r="AL3959" s="30"/>
      <c r="AM3959" s="30"/>
      <c r="AN3959" s="30"/>
      <c r="AO3959" s="30"/>
      <c r="AP3959" s="30"/>
      <c r="AQ3959" s="30"/>
      <c r="AR3959" s="30"/>
      <c r="AS3959" s="30"/>
      <c r="AT3959" s="30"/>
      <c r="AU3959" s="121"/>
      <c r="AV3959" s="129"/>
      <c r="AW3959" s="129"/>
      <c r="AX3959" s="129"/>
    </row>
    <row r="3960" spans="1:50" x14ac:dyDescent="0.25">
      <c r="A3960" s="120"/>
      <c r="B3960" s="28"/>
      <c r="C3960" s="25"/>
      <c r="D3960" s="25"/>
      <c r="E3960" s="25"/>
      <c r="F3960" s="29"/>
      <c r="G3960" s="29"/>
      <c r="H3960" s="29"/>
      <c r="I3960" s="29"/>
      <c r="J3960" s="29"/>
      <c r="K3960" s="25"/>
      <c r="L3960" s="25"/>
      <c r="M3960" s="25"/>
      <c r="N3960" s="25"/>
      <c r="O3960" s="25"/>
      <c r="P3960" s="25"/>
      <c r="Q3960" s="28"/>
      <c r="R3960" s="29"/>
      <c r="S3960" s="27"/>
      <c r="T3960" s="27"/>
      <c r="U3960" s="28"/>
      <c r="V3960" s="26"/>
      <c r="W3960" s="26"/>
      <c r="X3960" s="26"/>
      <c r="Y3960" s="37"/>
      <c r="Z3960" s="37"/>
      <c r="AA3960" s="37"/>
      <c r="AB3960" s="30"/>
      <c r="AC3960" s="30"/>
      <c r="AD3960" s="31"/>
      <c r="AE3960" s="30"/>
      <c r="AF3960" s="30"/>
      <c r="AG3960" s="32"/>
      <c r="AH3960" s="30"/>
      <c r="AJ3960" s="30"/>
      <c r="AK3960" s="30"/>
      <c r="AL3960" s="30"/>
      <c r="AM3960" s="30"/>
      <c r="AN3960" s="30"/>
      <c r="AO3960" s="30"/>
      <c r="AP3960" s="30"/>
      <c r="AQ3960" s="30"/>
      <c r="AR3960" s="30"/>
      <c r="AS3960" s="30"/>
      <c r="AT3960" s="30"/>
      <c r="AU3960" s="121"/>
      <c r="AV3960" s="129"/>
      <c r="AW3960" s="129"/>
      <c r="AX3960" s="129"/>
    </row>
    <row r="3961" spans="1:50" x14ac:dyDescent="0.25">
      <c r="A3961" s="120"/>
      <c r="B3961" s="28"/>
      <c r="C3961" s="25"/>
      <c r="D3961" s="25"/>
      <c r="E3961" s="25"/>
      <c r="F3961" s="29"/>
      <c r="G3961" s="29"/>
      <c r="H3961" s="29"/>
      <c r="I3961" s="29"/>
      <c r="J3961" s="29"/>
      <c r="K3961" s="25"/>
      <c r="L3961" s="25"/>
      <c r="M3961" s="25"/>
      <c r="N3961" s="25"/>
      <c r="O3961" s="25"/>
      <c r="P3961" s="25"/>
      <c r="Q3961" s="28"/>
      <c r="R3961" s="29"/>
      <c r="S3961" s="27"/>
      <c r="T3961" s="27"/>
      <c r="U3961" s="28"/>
      <c r="V3961" s="26"/>
      <c r="W3961" s="26"/>
      <c r="X3961" s="26"/>
      <c r="Y3961" s="37"/>
      <c r="Z3961" s="37"/>
      <c r="AA3961" s="37"/>
      <c r="AB3961" s="30"/>
      <c r="AC3961" s="30"/>
      <c r="AD3961" s="31"/>
      <c r="AE3961" s="30"/>
      <c r="AF3961" s="30"/>
      <c r="AG3961" s="32"/>
      <c r="AH3961" s="30"/>
      <c r="AJ3961" s="30"/>
      <c r="AK3961" s="30"/>
      <c r="AL3961" s="30"/>
      <c r="AM3961" s="30"/>
      <c r="AN3961" s="30"/>
      <c r="AO3961" s="30"/>
      <c r="AP3961" s="30"/>
      <c r="AQ3961" s="30"/>
      <c r="AR3961" s="30"/>
      <c r="AS3961" s="30"/>
      <c r="AT3961" s="30"/>
      <c r="AU3961" s="121"/>
      <c r="AV3961" s="129"/>
      <c r="AW3961" s="129"/>
      <c r="AX3961" s="129"/>
    </row>
    <row r="3962" spans="1:50" x14ac:dyDescent="0.25">
      <c r="A3962" s="120"/>
      <c r="B3962" s="28"/>
      <c r="C3962" s="25"/>
      <c r="D3962" s="25"/>
      <c r="E3962" s="25"/>
      <c r="F3962" s="29"/>
      <c r="G3962" s="29"/>
      <c r="H3962" s="29"/>
      <c r="I3962" s="29"/>
      <c r="J3962" s="29"/>
      <c r="K3962" s="25"/>
      <c r="L3962" s="25"/>
      <c r="M3962" s="25"/>
      <c r="N3962" s="25"/>
      <c r="O3962" s="25"/>
      <c r="P3962" s="25"/>
      <c r="Q3962" s="28"/>
      <c r="R3962" s="29"/>
      <c r="S3962" s="27"/>
      <c r="T3962" s="27"/>
      <c r="U3962" s="28"/>
      <c r="V3962" s="26"/>
      <c r="W3962" s="26"/>
      <c r="X3962" s="26"/>
      <c r="Y3962" s="37"/>
      <c r="Z3962" s="37"/>
      <c r="AA3962" s="37"/>
      <c r="AB3962" s="30"/>
      <c r="AC3962" s="30"/>
      <c r="AD3962" s="31"/>
      <c r="AE3962" s="30"/>
      <c r="AF3962" s="30"/>
      <c r="AG3962" s="32"/>
      <c r="AH3962" s="30"/>
      <c r="AJ3962" s="30"/>
      <c r="AK3962" s="30"/>
      <c r="AL3962" s="30"/>
      <c r="AM3962" s="30"/>
      <c r="AN3962" s="30"/>
      <c r="AO3962" s="30"/>
      <c r="AP3962" s="30"/>
      <c r="AQ3962" s="30"/>
      <c r="AR3962" s="30"/>
      <c r="AS3962" s="30"/>
      <c r="AT3962" s="30"/>
      <c r="AU3962" s="121"/>
      <c r="AV3962" s="129"/>
      <c r="AW3962" s="129"/>
      <c r="AX3962" s="129"/>
    </row>
    <row r="3963" spans="1:50" x14ac:dyDescent="0.25">
      <c r="A3963" s="120"/>
      <c r="B3963" s="28"/>
      <c r="C3963" s="25"/>
      <c r="D3963" s="25"/>
      <c r="E3963" s="25"/>
      <c r="F3963" s="29"/>
      <c r="G3963" s="29"/>
      <c r="H3963" s="29"/>
      <c r="I3963" s="29"/>
      <c r="J3963" s="29"/>
      <c r="K3963" s="25"/>
      <c r="L3963" s="25"/>
      <c r="M3963" s="25"/>
      <c r="N3963" s="25"/>
      <c r="O3963" s="25"/>
      <c r="P3963" s="25"/>
      <c r="Q3963" s="28"/>
      <c r="R3963" s="29"/>
      <c r="S3963" s="27"/>
      <c r="T3963" s="27"/>
      <c r="U3963" s="28"/>
      <c r="V3963" s="26"/>
      <c r="W3963" s="26"/>
      <c r="X3963" s="26"/>
      <c r="Y3963" s="37"/>
      <c r="Z3963" s="37"/>
      <c r="AA3963" s="37"/>
      <c r="AB3963" s="30"/>
      <c r="AC3963" s="30"/>
      <c r="AD3963" s="31"/>
      <c r="AE3963" s="30"/>
      <c r="AF3963" s="30"/>
      <c r="AG3963" s="32"/>
      <c r="AH3963" s="30"/>
      <c r="AJ3963" s="30"/>
      <c r="AK3963" s="30"/>
      <c r="AL3963" s="30"/>
      <c r="AM3963" s="30"/>
      <c r="AN3963" s="30"/>
      <c r="AO3963" s="30"/>
      <c r="AP3963" s="30"/>
      <c r="AQ3963" s="30"/>
      <c r="AR3963" s="30"/>
      <c r="AS3963" s="30"/>
      <c r="AT3963" s="30"/>
      <c r="AU3963" s="121"/>
      <c r="AV3963" s="129"/>
      <c r="AW3963" s="129"/>
      <c r="AX3963" s="129"/>
    </row>
    <row r="3964" spans="1:50" x14ac:dyDescent="0.25">
      <c r="A3964" s="120"/>
      <c r="B3964" s="28"/>
      <c r="C3964" s="25"/>
      <c r="D3964" s="25"/>
      <c r="E3964" s="25"/>
      <c r="F3964" s="29"/>
      <c r="G3964" s="29"/>
      <c r="H3964" s="29"/>
      <c r="I3964" s="29"/>
      <c r="J3964" s="29"/>
      <c r="K3964" s="25"/>
      <c r="L3964" s="25"/>
      <c r="M3964" s="25"/>
      <c r="N3964" s="25"/>
      <c r="O3964" s="25"/>
      <c r="P3964" s="25"/>
      <c r="Q3964" s="28"/>
      <c r="R3964" s="29"/>
      <c r="S3964" s="27"/>
      <c r="T3964" s="27"/>
      <c r="U3964" s="28"/>
      <c r="V3964" s="26"/>
      <c r="W3964" s="26"/>
      <c r="X3964" s="26"/>
      <c r="Y3964" s="37"/>
      <c r="Z3964" s="37"/>
      <c r="AA3964" s="37"/>
      <c r="AB3964" s="30"/>
      <c r="AC3964" s="30"/>
      <c r="AD3964" s="31"/>
      <c r="AE3964" s="30"/>
      <c r="AF3964" s="30"/>
      <c r="AG3964" s="32"/>
      <c r="AH3964" s="30"/>
      <c r="AJ3964" s="30"/>
      <c r="AK3964" s="30"/>
      <c r="AL3964" s="30"/>
      <c r="AM3964" s="30"/>
      <c r="AN3964" s="30"/>
      <c r="AO3964" s="30"/>
      <c r="AP3964" s="30"/>
      <c r="AQ3964" s="30"/>
      <c r="AR3964" s="30"/>
      <c r="AS3964" s="30"/>
      <c r="AT3964" s="30"/>
      <c r="AU3964" s="121"/>
      <c r="AV3964" s="129"/>
      <c r="AW3964" s="129"/>
      <c r="AX3964" s="129"/>
    </row>
    <row r="3965" spans="1:50" x14ac:dyDescent="0.25">
      <c r="A3965" s="120"/>
      <c r="B3965" s="28"/>
      <c r="C3965" s="25"/>
      <c r="D3965" s="25"/>
      <c r="E3965" s="25"/>
      <c r="F3965" s="29"/>
      <c r="G3965" s="29"/>
      <c r="H3965" s="29"/>
      <c r="I3965" s="29"/>
      <c r="J3965" s="29"/>
      <c r="K3965" s="25"/>
      <c r="L3965" s="25"/>
      <c r="M3965" s="25"/>
      <c r="N3965" s="25"/>
      <c r="O3965" s="25"/>
      <c r="P3965" s="25"/>
      <c r="Q3965" s="28"/>
      <c r="R3965" s="29"/>
      <c r="S3965" s="27"/>
      <c r="T3965" s="27"/>
      <c r="U3965" s="28"/>
      <c r="V3965" s="26"/>
      <c r="W3965" s="26"/>
      <c r="X3965" s="26"/>
      <c r="Y3965" s="37"/>
      <c r="Z3965" s="37"/>
      <c r="AA3965" s="37"/>
      <c r="AB3965" s="30"/>
      <c r="AC3965" s="30"/>
      <c r="AD3965" s="31"/>
      <c r="AE3965" s="30"/>
      <c r="AF3965" s="30"/>
      <c r="AG3965" s="32"/>
      <c r="AH3965" s="30"/>
      <c r="AJ3965" s="30"/>
      <c r="AK3965" s="30"/>
      <c r="AL3965" s="30"/>
      <c r="AM3965" s="30"/>
      <c r="AN3965" s="30"/>
      <c r="AO3965" s="30"/>
      <c r="AP3965" s="30"/>
      <c r="AQ3965" s="30"/>
      <c r="AR3965" s="30"/>
      <c r="AS3965" s="30"/>
      <c r="AT3965" s="30"/>
      <c r="AU3965" s="121"/>
      <c r="AV3965" s="129"/>
      <c r="AW3965" s="129"/>
      <c r="AX3965" s="129"/>
    </row>
    <row r="3966" spans="1:50" x14ac:dyDescent="0.25">
      <c r="A3966" s="120"/>
      <c r="B3966" s="28"/>
      <c r="C3966" s="25"/>
      <c r="D3966" s="25"/>
      <c r="E3966" s="25"/>
      <c r="F3966" s="29"/>
      <c r="G3966" s="29"/>
      <c r="H3966" s="29"/>
      <c r="I3966" s="29"/>
      <c r="J3966" s="29"/>
      <c r="K3966" s="25"/>
      <c r="L3966" s="25"/>
      <c r="M3966" s="25"/>
      <c r="N3966" s="25"/>
      <c r="O3966" s="25"/>
      <c r="P3966" s="25"/>
      <c r="Q3966" s="28"/>
      <c r="R3966" s="29"/>
      <c r="S3966" s="27"/>
      <c r="T3966" s="27"/>
      <c r="U3966" s="28"/>
      <c r="V3966" s="26"/>
      <c r="W3966" s="26"/>
      <c r="X3966" s="26"/>
      <c r="Y3966" s="37"/>
      <c r="Z3966" s="37"/>
      <c r="AA3966" s="37"/>
      <c r="AB3966" s="30"/>
      <c r="AC3966" s="30"/>
      <c r="AD3966" s="31"/>
      <c r="AE3966" s="30"/>
      <c r="AF3966" s="30"/>
      <c r="AG3966" s="32"/>
      <c r="AH3966" s="30"/>
      <c r="AJ3966" s="30"/>
      <c r="AK3966" s="30"/>
      <c r="AL3966" s="30"/>
      <c r="AM3966" s="30"/>
      <c r="AN3966" s="30"/>
      <c r="AO3966" s="30"/>
      <c r="AP3966" s="30"/>
      <c r="AQ3966" s="30"/>
      <c r="AR3966" s="30"/>
      <c r="AS3966" s="30"/>
      <c r="AT3966" s="30"/>
      <c r="AU3966" s="121"/>
      <c r="AV3966" s="129"/>
      <c r="AW3966" s="129"/>
      <c r="AX3966" s="129"/>
    </row>
    <row r="3967" spans="1:50" x14ac:dyDescent="0.25">
      <c r="A3967" s="120"/>
      <c r="B3967" s="28"/>
      <c r="C3967" s="25"/>
      <c r="D3967" s="25"/>
      <c r="E3967" s="25"/>
      <c r="F3967" s="29"/>
      <c r="G3967" s="29"/>
      <c r="H3967" s="29"/>
      <c r="I3967" s="29"/>
      <c r="J3967" s="29"/>
      <c r="K3967" s="25"/>
      <c r="L3967" s="25"/>
      <c r="M3967" s="25"/>
      <c r="N3967" s="25"/>
      <c r="O3967" s="25"/>
      <c r="P3967" s="25"/>
      <c r="Q3967" s="28"/>
      <c r="R3967" s="29"/>
      <c r="S3967" s="27"/>
      <c r="T3967" s="27"/>
      <c r="U3967" s="28"/>
      <c r="V3967" s="26"/>
      <c r="W3967" s="26"/>
      <c r="X3967" s="26"/>
      <c r="Y3967" s="37"/>
      <c r="Z3967" s="37"/>
      <c r="AA3967" s="37"/>
      <c r="AB3967" s="30"/>
      <c r="AC3967" s="30"/>
      <c r="AD3967" s="31"/>
      <c r="AE3967" s="30"/>
      <c r="AF3967" s="30"/>
      <c r="AG3967" s="32"/>
      <c r="AH3967" s="30"/>
      <c r="AJ3967" s="30"/>
      <c r="AK3967" s="30"/>
      <c r="AL3967" s="30"/>
      <c r="AM3967" s="30"/>
      <c r="AN3967" s="30"/>
      <c r="AO3967" s="30"/>
      <c r="AP3967" s="30"/>
      <c r="AQ3967" s="30"/>
      <c r="AR3967" s="30"/>
      <c r="AS3967" s="30"/>
      <c r="AT3967" s="30"/>
      <c r="AU3967" s="121"/>
      <c r="AV3967" s="129"/>
      <c r="AW3967" s="129"/>
      <c r="AX3967" s="129"/>
    </row>
    <row r="3968" spans="1:50" x14ac:dyDescent="0.25">
      <c r="A3968" s="120"/>
      <c r="B3968" s="28"/>
      <c r="C3968" s="25"/>
      <c r="D3968" s="25"/>
      <c r="E3968" s="25"/>
      <c r="F3968" s="29"/>
      <c r="G3968" s="29"/>
      <c r="H3968" s="29"/>
      <c r="I3968" s="29"/>
      <c r="J3968" s="29"/>
      <c r="K3968" s="25"/>
      <c r="L3968" s="25"/>
      <c r="M3968" s="25"/>
      <c r="N3968" s="25"/>
      <c r="O3968" s="25"/>
      <c r="P3968" s="25"/>
      <c r="Q3968" s="28"/>
      <c r="R3968" s="29"/>
      <c r="S3968" s="27"/>
      <c r="T3968" s="27"/>
      <c r="U3968" s="28"/>
      <c r="V3968" s="26"/>
      <c r="W3968" s="26"/>
      <c r="X3968" s="26"/>
      <c r="Y3968" s="37"/>
      <c r="Z3968" s="37"/>
      <c r="AA3968" s="37"/>
      <c r="AB3968" s="30"/>
      <c r="AC3968" s="30"/>
      <c r="AD3968" s="31"/>
      <c r="AE3968" s="30"/>
      <c r="AF3968" s="30"/>
      <c r="AG3968" s="32"/>
      <c r="AH3968" s="30"/>
      <c r="AJ3968" s="30"/>
      <c r="AK3968" s="30"/>
      <c r="AL3968" s="30"/>
      <c r="AM3968" s="30"/>
      <c r="AN3968" s="30"/>
      <c r="AO3968" s="30"/>
      <c r="AP3968" s="30"/>
      <c r="AQ3968" s="30"/>
      <c r="AR3968" s="30"/>
      <c r="AS3968" s="30"/>
      <c r="AT3968" s="30"/>
      <c r="AU3968" s="121"/>
      <c r="AV3968" s="129"/>
      <c r="AW3968" s="129"/>
      <c r="AX3968" s="129"/>
    </row>
    <row r="3969" spans="1:50" x14ac:dyDescent="0.25">
      <c r="A3969" s="120"/>
      <c r="B3969" s="28"/>
      <c r="C3969" s="25"/>
      <c r="D3969" s="25"/>
      <c r="E3969" s="25"/>
      <c r="F3969" s="29"/>
      <c r="G3969" s="29"/>
      <c r="H3969" s="29"/>
      <c r="I3969" s="29"/>
      <c r="J3969" s="29"/>
      <c r="K3969" s="25"/>
      <c r="L3969" s="25"/>
      <c r="M3969" s="25"/>
      <c r="N3969" s="25"/>
      <c r="O3969" s="25"/>
      <c r="P3969" s="25"/>
      <c r="Q3969" s="28"/>
      <c r="R3969" s="29"/>
      <c r="S3969" s="27"/>
      <c r="T3969" s="27"/>
      <c r="U3969" s="28"/>
      <c r="V3969" s="26"/>
      <c r="W3969" s="26"/>
      <c r="X3969" s="26"/>
      <c r="Y3969" s="37"/>
      <c r="Z3969" s="37"/>
      <c r="AA3969" s="37"/>
      <c r="AB3969" s="30"/>
      <c r="AC3969" s="30"/>
      <c r="AD3969" s="31"/>
      <c r="AE3969" s="30"/>
      <c r="AF3969" s="30"/>
      <c r="AG3969" s="32"/>
      <c r="AH3969" s="30"/>
      <c r="AJ3969" s="30"/>
      <c r="AK3969" s="30"/>
      <c r="AL3969" s="30"/>
      <c r="AM3969" s="30"/>
      <c r="AN3969" s="30"/>
      <c r="AO3969" s="30"/>
      <c r="AP3969" s="30"/>
      <c r="AQ3969" s="30"/>
      <c r="AR3969" s="30"/>
      <c r="AS3969" s="30"/>
      <c r="AT3969" s="30"/>
      <c r="AU3969" s="121"/>
      <c r="AV3969" s="129"/>
      <c r="AW3969" s="129"/>
      <c r="AX3969" s="129"/>
    </row>
    <row r="3970" spans="1:50" x14ac:dyDescent="0.25">
      <c r="A3970" s="120"/>
      <c r="B3970" s="28"/>
      <c r="C3970" s="25"/>
      <c r="D3970" s="25"/>
      <c r="E3970" s="25"/>
      <c r="F3970" s="29"/>
      <c r="G3970" s="29"/>
      <c r="H3970" s="29"/>
      <c r="I3970" s="29"/>
      <c r="J3970" s="29"/>
      <c r="K3970" s="25"/>
      <c r="L3970" s="25"/>
      <c r="M3970" s="25"/>
      <c r="N3970" s="25"/>
      <c r="O3970" s="25"/>
      <c r="P3970" s="25"/>
      <c r="Q3970" s="28"/>
      <c r="R3970" s="29"/>
      <c r="S3970" s="27"/>
      <c r="T3970" s="27"/>
      <c r="U3970" s="28"/>
      <c r="V3970" s="26"/>
      <c r="W3970" s="26"/>
      <c r="X3970" s="26"/>
      <c r="Y3970" s="37"/>
      <c r="Z3970" s="37"/>
      <c r="AA3970" s="37"/>
      <c r="AB3970" s="30"/>
      <c r="AC3970" s="30"/>
      <c r="AD3970" s="31"/>
      <c r="AE3970" s="30"/>
      <c r="AF3970" s="30"/>
      <c r="AG3970" s="32"/>
      <c r="AH3970" s="30"/>
      <c r="AJ3970" s="30"/>
      <c r="AK3970" s="30"/>
      <c r="AL3970" s="30"/>
      <c r="AM3970" s="30"/>
      <c r="AN3970" s="30"/>
      <c r="AO3970" s="30"/>
      <c r="AP3970" s="30"/>
      <c r="AQ3970" s="30"/>
      <c r="AR3970" s="30"/>
      <c r="AS3970" s="30"/>
      <c r="AT3970" s="30"/>
      <c r="AU3970" s="121"/>
      <c r="AV3970" s="129"/>
      <c r="AW3970" s="129"/>
      <c r="AX3970" s="129"/>
    </row>
    <row r="3971" spans="1:50" x14ac:dyDescent="0.25">
      <c r="A3971" s="120"/>
      <c r="B3971" s="28"/>
      <c r="C3971" s="25"/>
      <c r="D3971" s="25"/>
      <c r="E3971" s="25"/>
      <c r="F3971" s="29"/>
      <c r="G3971" s="29"/>
      <c r="H3971" s="29"/>
      <c r="I3971" s="29"/>
      <c r="J3971" s="29"/>
      <c r="K3971" s="25"/>
      <c r="L3971" s="25"/>
      <c r="M3971" s="25"/>
      <c r="N3971" s="25"/>
      <c r="O3971" s="25"/>
      <c r="P3971" s="25"/>
      <c r="Q3971" s="28"/>
      <c r="R3971" s="29"/>
      <c r="S3971" s="27"/>
      <c r="T3971" s="27"/>
      <c r="U3971" s="28"/>
      <c r="V3971" s="26"/>
      <c r="W3971" s="26"/>
      <c r="X3971" s="26"/>
      <c r="Y3971" s="37"/>
      <c r="Z3971" s="37"/>
      <c r="AA3971" s="37"/>
      <c r="AB3971" s="30"/>
      <c r="AC3971" s="30"/>
      <c r="AD3971" s="31"/>
      <c r="AE3971" s="30"/>
      <c r="AF3971" s="30"/>
      <c r="AG3971" s="32"/>
      <c r="AH3971" s="30"/>
      <c r="AJ3971" s="30"/>
      <c r="AK3971" s="30"/>
      <c r="AL3971" s="30"/>
      <c r="AM3971" s="30"/>
      <c r="AN3971" s="30"/>
      <c r="AO3971" s="30"/>
      <c r="AP3971" s="30"/>
      <c r="AQ3971" s="30"/>
      <c r="AR3971" s="30"/>
      <c r="AS3971" s="30"/>
      <c r="AT3971" s="30"/>
      <c r="AU3971" s="121"/>
      <c r="AV3971" s="129"/>
      <c r="AW3971" s="129"/>
      <c r="AX3971" s="129"/>
    </row>
    <row r="3972" spans="1:50" x14ac:dyDescent="0.25">
      <c r="A3972" s="120"/>
      <c r="B3972" s="28"/>
      <c r="C3972" s="25"/>
      <c r="D3972" s="25"/>
      <c r="E3972" s="25"/>
      <c r="F3972" s="29"/>
      <c r="G3972" s="29"/>
      <c r="H3972" s="29"/>
      <c r="I3972" s="29"/>
      <c r="J3972" s="29"/>
      <c r="K3972" s="25"/>
      <c r="L3972" s="25"/>
      <c r="M3972" s="25"/>
      <c r="N3972" s="25"/>
      <c r="O3972" s="25"/>
      <c r="P3972" s="25"/>
      <c r="Q3972" s="28"/>
      <c r="R3972" s="29"/>
      <c r="S3972" s="27"/>
      <c r="T3972" s="27"/>
      <c r="U3972" s="28"/>
      <c r="V3972" s="26"/>
      <c r="W3972" s="26"/>
      <c r="X3972" s="26"/>
      <c r="Y3972" s="37"/>
      <c r="Z3972" s="37"/>
      <c r="AA3972" s="37"/>
      <c r="AB3972" s="30"/>
      <c r="AC3972" s="30"/>
      <c r="AD3972" s="31"/>
      <c r="AE3972" s="30"/>
      <c r="AF3972" s="30"/>
      <c r="AG3972" s="32"/>
      <c r="AH3972" s="30"/>
      <c r="AJ3972" s="30"/>
      <c r="AK3972" s="30"/>
      <c r="AL3972" s="30"/>
      <c r="AM3972" s="30"/>
      <c r="AN3972" s="30"/>
      <c r="AO3972" s="30"/>
      <c r="AP3972" s="30"/>
      <c r="AQ3972" s="30"/>
      <c r="AR3972" s="30"/>
      <c r="AS3972" s="30"/>
      <c r="AT3972" s="30"/>
      <c r="AU3972" s="121"/>
      <c r="AV3972" s="129"/>
      <c r="AW3972" s="129"/>
      <c r="AX3972" s="129"/>
    </row>
    <row r="3973" spans="1:50" x14ac:dyDescent="0.25">
      <c r="A3973" s="120"/>
      <c r="B3973" s="28"/>
      <c r="C3973" s="25"/>
      <c r="D3973" s="25"/>
      <c r="E3973" s="25"/>
      <c r="F3973" s="29"/>
      <c r="G3973" s="29"/>
      <c r="H3973" s="29"/>
      <c r="I3973" s="29"/>
      <c r="J3973" s="29"/>
      <c r="K3973" s="25"/>
      <c r="L3973" s="25"/>
      <c r="M3973" s="25"/>
      <c r="N3973" s="25"/>
      <c r="O3973" s="25"/>
      <c r="P3973" s="25"/>
      <c r="Q3973" s="28"/>
      <c r="R3973" s="29"/>
      <c r="S3973" s="27"/>
      <c r="T3973" s="27"/>
      <c r="U3973" s="28"/>
      <c r="V3973" s="26"/>
      <c r="W3973" s="26"/>
      <c r="X3973" s="26"/>
      <c r="Y3973" s="37"/>
      <c r="Z3973" s="37"/>
      <c r="AA3973" s="37"/>
      <c r="AB3973" s="30"/>
      <c r="AC3973" s="30"/>
      <c r="AD3973" s="31"/>
      <c r="AE3973" s="30"/>
      <c r="AF3973" s="30"/>
      <c r="AG3973" s="32"/>
      <c r="AH3973" s="30"/>
      <c r="AJ3973" s="30"/>
      <c r="AK3973" s="30"/>
      <c r="AL3973" s="30"/>
      <c r="AM3973" s="30"/>
      <c r="AN3973" s="30"/>
      <c r="AO3973" s="30"/>
      <c r="AP3973" s="30"/>
      <c r="AQ3973" s="30"/>
      <c r="AR3973" s="30"/>
      <c r="AS3973" s="30"/>
      <c r="AT3973" s="30"/>
      <c r="AU3973" s="121"/>
      <c r="AV3973" s="129"/>
      <c r="AW3973" s="129"/>
      <c r="AX3973" s="129"/>
    </row>
    <row r="3974" spans="1:50" x14ac:dyDescent="0.25">
      <c r="A3974" s="120"/>
      <c r="B3974" s="28"/>
      <c r="C3974" s="25"/>
      <c r="D3974" s="25"/>
      <c r="E3974" s="25"/>
      <c r="F3974" s="29"/>
      <c r="G3974" s="29"/>
      <c r="H3974" s="29"/>
      <c r="I3974" s="29"/>
      <c r="J3974" s="29"/>
      <c r="K3974" s="25"/>
      <c r="L3974" s="25"/>
      <c r="M3974" s="25"/>
      <c r="N3974" s="25"/>
      <c r="O3974" s="25"/>
      <c r="P3974" s="25"/>
      <c r="Q3974" s="28"/>
      <c r="R3974" s="29"/>
      <c r="S3974" s="27"/>
      <c r="T3974" s="27"/>
      <c r="U3974" s="28"/>
      <c r="V3974" s="26"/>
      <c r="W3974" s="26"/>
      <c r="X3974" s="26"/>
      <c r="Y3974" s="37"/>
      <c r="Z3974" s="37"/>
      <c r="AA3974" s="37"/>
      <c r="AB3974" s="30"/>
      <c r="AC3974" s="30"/>
      <c r="AD3974" s="31"/>
      <c r="AE3974" s="30"/>
      <c r="AF3974" s="30"/>
      <c r="AG3974" s="32"/>
      <c r="AH3974" s="30"/>
      <c r="AJ3974" s="30"/>
      <c r="AK3974" s="30"/>
      <c r="AL3974" s="30"/>
      <c r="AM3974" s="30"/>
      <c r="AN3974" s="30"/>
      <c r="AO3974" s="30"/>
      <c r="AP3974" s="30"/>
      <c r="AQ3974" s="30"/>
      <c r="AR3974" s="30"/>
      <c r="AS3974" s="30"/>
      <c r="AT3974" s="30"/>
      <c r="AU3974" s="121"/>
      <c r="AV3974" s="129"/>
      <c r="AW3974" s="129"/>
      <c r="AX3974" s="129"/>
    </row>
    <row r="3975" spans="1:50" x14ac:dyDescent="0.25">
      <c r="A3975" s="120"/>
      <c r="B3975" s="28"/>
      <c r="C3975" s="25"/>
      <c r="D3975" s="25"/>
      <c r="E3975" s="25"/>
      <c r="F3975" s="29"/>
      <c r="G3975" s="29"/>
      <c r="H3975" s="29"/>
      <c r="I3975" s="29"/>
      <c r="J3975" s="29"/>
      <c r="K3975" s="25"/>
      <c r="L3975" s="25"/>
      <c r="M3975" s="25"/>
      <c r="N3975" s="25"/>
      <c r="O3975" s="25"/>
      <c r="P3975" s="25"/>
      <c r="Q3975" s="28"/>
      <c r="R3975" s="29"/>
      <c r="S3975" s="27"/>
      <c r="T3975" s="27"/>
      <c r="U3975" s="28"/>
      <c r="V3975" s="26"/>
      <c r="W3975" s="26"/>
      <c r="X3975" s="26"/>
      <c r="Y3975" s="37"/>
      <c r="Z3975" s="37"/>
      <c r="AA3975" s="37"/>
      <c r="AB3975" s="30"/>
      <c r="AC3975" s="30"/>
      <c r="AD3975" s="31"/>
      <c r="AE3975" s="30"/>
      <c r="AF3975" s="30"/>
      <c r="AG3975" s="32"/>
      <c r="AH3975" s="30"/>
      <c r="AJ3975" s="30"/>
      <c r="AK3975" s="30"/>
      <c r="AL3975" s="30"/>
      <c r="AM3975" s="30"/>
      <c r="AN3975" s="30"/>
      <c r="AO3975" s="30"/>
      <c r="AP3975" s="30"/>
      <c r="AQ3975" s="30"/>
      <c r="AR3975" s="30"/>
      <c r="AS3975" s="30"/>
      <c r="AT3975" s="30"/>
      <c r="AU3975" s="121"/>
      <c r="AV3975" s="129"/>
      <c r="AW3975" s="129"/>
      <c r="AX3975" s="129"/>
    </row>
    <row r="3976" spans="1:50" x14ac:dyDescent="0.25">
      <c r="A3976" s="120"/>
      <c r="B3976" s="28"/>
      <c r="C3976" s="25"/>
      <c r="D3976" s="25"/>
      <c r="E3976" s="25"/>
      <c r="F3976" s="29"/>
      <c r="G3976" s="29"/>
      <c r="H3976" s="29"/>
      <c r="I3976" s="29"/>
      <c r="J3976" s="29"/>
      <c r="K3976" s="25"/>
      <c r="L3976" s="25"/>
      <c r="M3976" s="25"/>
      <c r="N3976" s="25"/>
      <c r="O3976" s="25"/>
      <c r="P3976" s="25"/>
      <c r="Q3976" s="28"/>
      <c r="R3976" s="29"/>
      <c r="S3976" s="27"/>
      <c r="T3976" s="27"/>
      <c r="U3976" s="28"/>
      <c r="V3976" s="26"/>
      <c r="W3976" s="26"/>
      <c r="X3976" s="26"/>
      <c r="Y3976" s="37"/>
      <c r="Z3976" s="37"/>
      <c r="AA3976" s="37"/>
      <c r="AB3976" s="30"/>
      <c r="AC3976" s="30"/>
      <c r="AD3976" s="31"/>
      <c r="AE3976" s="30"/>
      <c r="AF3976" s="30"/>
      <c r="AG3976" s="32"/>
      <c r="AH3976" s="30"/>
      <c r="AJ3976" s="30"/>
      <c r="AK3976" s="30"/>
      <c r="AL3976" s="30"/>
      <c r="AM3976" s="30"/>
      <c r="AN3976" s="30"/>
      <c r="AO3976" s="30"/>
      <c r="AP3976" s="30"/>
      <c r="AQ3976" s="30"/>
      <c r="AR3976" s="30"/>
      <c r="AS3976" s="30"/>
      <c r="AT3976" s="30"/>
      <c r="AU3976" s="121"/>
      <c r="AV3976" s="129"/>
      <c r="AW3976" s="129"/>
      <c r="AX3976" s="129"/>
    </row>
    <row r="3977" spans="1:50" x14ac:dyDescent="0.25">
      <c r="A3977" s="120"/>
      <c r="B3977" s="28"/>
      <c r="C3977" s="25"/>
      <c r="D3977" s="25"/>
      <c r="E3977" s="25"/>
      <c r="F3977" s="29"/>
      <c r="G3977" s="29"/>
      <c r="H3977" s="29"/>
      <c r="I3977" s="29"/>
      <c r="J3977" s="29"/>
      <c r="K3977" s="25"/>
      <c r="L3977" s="25"/>
      <c r="M3977" s="25"/>
      <c r="N3977" s="25"/>
      <c r="O3977" s="25"/>
      <c r="P3977" s="25"/>
      <c r="Q3977" s="28"/>
      <c r="R3977" s="29"/>
      <c r="S3977" s="27"/>
      <c r="T3977" s="27"/>
      <c r="U3977" s="28"/>
      <c r="V3977" s="26"/>
      <c r="W3977" s="26"/>
      <c r="X3977" s="26"/>
      <c r="Y3977" s="37"/>
      <c r="Z3977" s="37"/>
      <c r="AA3977" s="37"/>
      <c r="AB3977" s="30"/>
      <c r="AC3977" s="30"/>
      <c r="AD3977" s="31"/>
      <c r="AE3977" s="30"/>
      <c r="AF3977" s="30"/>
      <c r="AG3977" s="32"/>
      <c r="AH3977" s="30"/>
      <c r="AJ3977" s="30"/>
      <c r="AK3977" s="30"/>
      <c r="AL3977" s="30"/>
      <c r="AM3977" s="30"/>
      <c r="AN3977" s="30"/>
      <c r="AO3977" s="30"/>
      <c r="AP3977" s="30"/>
      <c r="AQ3977" s="30"/>
      <c r="AR3977" s="30"/>
      <c r="AS3977" s="30"/>
      <c r="AT3977" s="30"/>
      <c r="AU3977" s="121"/>
      <c r="AV3977" s="129"/>
      <c r="AW3977" s="129"/>
      <c r="AX3977" s="129"/>
    </row>
    <row r="3978" spans="1:50" x14ac:dyDescent="0.25">
      <c r="A3978" s="120"/>
      <c r="B3978" s="28"/>
      <c r="C3978" s="25"/>
      <c r="D3978" s="25"/>
      <c r="E3978" s="25"/>
      <c r="F3978" s="29"/>
      <c r="G3978" s="29"/>
      <c r="H3978" s="29"/>
      <c r="I3978" s="29"/>
      <c r="J3978" s="29"/>
      <c r="K3978" s="25"/>
      <c r="L3978" s="25"/>
      <c r="M3978" s="25"/>
      <c r="N3978" s="25"/>
      <c r="O3978" s="25"/>
      <c r="P3978" s="25"/>
      <c r="Q3978" s="28"/>
      <c r="R3978" s="29"/>
      <c r="S3978" s="27"/>
      <c r="T3978" s="27"/>
      <c r="U3978" s="28"/>
      <c r="V3978" s="26"/>
      <c r="W3978" s="26"/>
      <c r="X3978" s="26"/>
      <c r="Y3978" s="37"/>
      <c r="Z3978" s="37"/>
      <c r="AA3978" s="37"/>
      <c r="AB3978" s="30"/>
      <c r="AC3978" s="30"/>
      <c r="AD3978" s="31"/>
      <c r="AE3978" s="30"/>
      <c r="AF3978" s="30"/>
      <c r="AG3978" s="32"/>
      <c r="AH3978" s="30"/>
      <c r="AJ3978" s="30"/>
      <c r="AK3978" s="30"/>
      <c r="AL3978" s="30"/>
      <c r="AM3978" s="30"/>
      <c r="AN3978" s="30"/>
      <c r="AO3978" s="30"/>
      <c r="AP3978" s="30"/>
      <c r="AQ3978" s="30"/>
      <c r="AR3978" s="30"/>
      <c r="AS3978" s="30"/>
      <c r="AT3978" s="30"/>
      <c r="AU3978" s="121"/>
      <c r="AV3978" s="129"/>
      <c r="AW3978" s="129"/>
      <c r="AX3978" s="129"/>
    </row>
    <row r="3979" spans="1:50" x14ac:dyDescent="0.25">
      <c r="A3979" s="120"/>
      <c r="B3979" s="28"/>
      <c r="C3979" s="25"/>
      <c r="D3979" s="25"/>
      <c r="E3979" s="25"/>
      <c r="F3979" s="29"/>
      <c r="G3979" s="29"/>
      <c r="H3979" s="29"/>
      <c r="I3979" s="29"/>
      <c r="J3979" s="29"/>
      <c r="K3979" s="25"/>
      <c r="L3979" s="25"/>
      <c r="M3979" s="25"/>
      <c r="N3979" s="25"/>
      <c r="O3979" s="25"/>
      <c r="P3979" s="25"/>
      <c r="Q3979" s="28"/>
      <c r="R3979" s="29"/>
      <c r="S3979" s="27"/>
      <c r="T3979" s="27"/>
      <c r="U3979" s="28"/>
      <c r="V3979" s="26"/>
      <c r="W3979" s="26"/>
      <c r="X3979" s="26"/>
      <c r="Y3979" s="37"/>
      <c r="Z3979" s="37"/>
      <c r="AA3979" s="37"/>
      <c r="AB3979" s="30"/>
      <c r="AC3979" s="30"/>
      <c r="AD3979" s="31"/>
      <c r="AE3979" s="30"/>
      <c r="AF3979" s="30"/>
      <c r="AG3979" s="32"/>
      <c r="AH3979" s="30"/>
      <c r="AJ3979" s="30"/>
      <c r="AK3979" s="30"/>
      <c r="AL3979" s="30"/>
      <c r="AM3979" s="30"/>
      <c r="AN3979" s="30"/>
      <c r="AO3979" s="30"/>
      <c r="AP3979" s="30"/>
      <c r="AQ3979" s="30"/>
      <c r="AR3979" s="30"/>
      <c r="AS3979" s="30"/>
      <c r="AT3979" s="30"/>
      <c r="AU3979" s="121"/>
      <c r="AV3979" s="129"/>
      <c r="AW3979" s="129"/>
      <c r="AX3979" s="129"/>
    </row>
    <row r="3980" spans="1:50" x14ac:dyDescent="0.25">
      <c r="A3980" s="120"/>
      <c r="B3980" s="28"/>
      <c r="C3980" s="25"/>
      <c r="D3980" s="25"/>
      <c r="E3980" s="25"/>
      <c r="F3980" s="29"/>
      <c r="G3980" s="29"/>
      <c r="H3980" s="29"/>
      <c r="I3980" s="29"/>
      <c r="J3980" s="29"/>
      <c r="K3980" s="25"/>
      <c r="L3980" s="25"/>
      <c r="M3980" s="25"/>
      <c r="N3980" s="25"/>
      <c r="O3980" s="25"/>
      <c r="P3980" s="25"/>
      <c r="Q3980" s="28"/>
      <c r="R3980" s="29"/>
      <c r="S3980" s="27"/>
      <c r="T3980" s="27"/>
      <c r="U3980" s="28"/>
      <c r="V3980" s="26"/>
      <c r="W3980" s="26"/>
      <c r="X3980" s="26"/>
      <c r="Y3980" s="37"/>
      <c r="Z3980" s="37"/>
      <c r="AA3980" s="37"/>
      <c r="AB3980" s="30"/>
      <c r="AC3980" s="30"/>
      <c r="AD3980" s="31"/>
      <c r="AE3980" s="30"/>
      <c r="AF3980" s="30"/>
      <c r="AG3980" s="32"/>
      <c r="AH3980" s="30"/>
      <c r="AJ3980" s="30"/>
      <c r="AK3980" s="30"/>
      <c r="AL3980" s="30"/>
      <c r="AM3980" s="30"/>
      <c r="AN3980" s="30"/>
      <c r="AO3980" s="30"/>
      <c r="AP3980" s="30"/>
      <c r="AQ3980" s="30"/>
      <c r="AR3980" s="30"/>
      <c r="AS3980" s="30"/>
      <c r="AT3980" s="30"/>
      <c r="AU3980" s="121"/>
      <c r="AV3980" s="129"/>
      <c r="AW3980" s="129"/>
      <c r="AX3980" s="129"/>
    </row>
    <row r="3981" spans="1:50" x14ac:dyDescent="0.25">
      <c r="A3981" s="120"/>
      <c r="B3981" s="28"/>
      <c r="C3981" s="25"/>
      <c r="D3981" s="25"/>
      <c r="E3981" s="25"/>
      <c r="F3981" s="29"/>
      <c r="G3981" s="29"/>
      <c r="H3981" s="29"/>
      <c r="I3981" s="29"/>
      <c r="J3981" s="29"/>
      <c r="K3981" s="25"/>
      <c r="L3981" s="25"/>
      <c r="M3981" s="25"/>
      <c r="N3981" s="25"/>
      <c r="O3981" s="25"/>
      <c r="P3981" s="25"/>
      <c r="Q3981" s="28"/>
      <c r="R3981" s="29"/>
      <c r="S3981" s="27"/>
      <c r="T3981" s="27"/>
      <c r="U3981" s="28"/>
      <c r="V3981" s="26"/>
      <c r="W3981" s="26"/>
      <c r="X3981" s="26"/>
      <c r="Y3981" s="37"/>
      <c r="Z3981" s="37"/>
      <c r="AA3981" s="37"/>
      <c r="AB3981" s="30"/>
      <c r="AC3981" s="30"/>
      <c r="AD3981" s="31"/>
      <c r="AE3981" s="30"/>
      <c r="AF3981" s="30"/>
      <c r="AG3981" s="32"/>
      <c r="AH3981" s="30"/>
      <c r="AJ3981" s="30"/>
      <c r="AK3981" s="30"/>
      <c r="AL3981" s="30"/>
      <c r="AM3981" s="30"/>
      <c r="AN3981" s="30"/>
      <c r="AO3981" s="30"/>
      <c r="AP3981" s="30"/>
      <c r="AQ3981" s="30"/>
      <c r="AR3981" s="30"/>
      <c r="AS3981" s="30"/>
      <c r="AT3981" s="30"/>
      <c r="AU3981" s="121"/>
      <c r="AV3981" s="129"/>
      <c r="AW3981" s="129"/>
      <c r="AX3981" s="129"/>
    </row>
    <row r="3982" spans="1:50" x14ac:dyDescent="0.25">
      <c r="A3982" s="120"/>
      <c r="B3982" s="28"/>
      <c r="C3982" s="25"/>
      <c r="D3982" s="25"/>
      <c r="E3982" s="25"/>
      <c r="F3982" s="29"/>
      <c r="G3982" s="29"/>
      <c r="H3982" s="29"/>
      <c r="I3982" s="29"/>
      <c r="J3982" s="29"/>
      <c r="K3982" s="25"/>
      <c r="L3982" s="25"/>
      <c r="M3982" s="25"/>
      <c r="N3982" s="25"/>
      <c r="O3982" s="25"/>
      <c r="P3982" s="25"/>
      <c r="Q3982" s="28"/>
      <c r="R3982" s="29"/>
      <c r="S3982" s="27"/>
      <c r="T3982" s="27"/>
      <c r="U3982" s="28"/>
      <c r="V3982" s="26"/>
      <c r="W3982" s="26"/>
      <c r="X3982" s="26"/>
      <c r="Y3982" s="37"/>
      <c r="Z3982" s="37"/>
      <c r="AA3982" s="37"/>
      <c r="AB3982" s="30"/>
      <c r="AC3982" s="30"/>
      <c r="AD3982" s="31"/>
      <c r="AE3982" s="30"/>
      <c r="AF3982" s="30"/>
      <c r="AG3982" s="32"/>
      <c r="AH3982" s="30"/>
      <c r="AJ3982" s="30"/>
      <c r="AK3982" s="30"/>
      <c r="AL3982" s="30"/>
      <c r="AM3982" s="30"/>
      <c r="AN3982" s="30"/>
      <c r="AO3982" s="30"/>
      <c r="AP3982" s="30"/>
      <c r="AQ3982" s="30"/>
      <c r="AR3982" s="30"/>
      <c r="AS3982" s="30"/>
      <c r="AT3982" s="30"/>
      <c r="AU3982" s="121"/>
      <c r="AV3982" s="129"/>
      <c r="AW3982" s="129"/>
      <c r="AX3982" s="129"/>
    </row>
    <row r="3983" spans="1:50" x14ac:dyDescent="0.25">
      <c r="A3983" s="120"/>
      <c r="B3983" s="28"/>
      <c r="C3983" s="25"/>
      <c r="D3983" s="25"/>
      <c r="E3983" s="25"/>
      <c r="F3983" s="29"/>
      <c r="G3983" s="29"/>
      <c r="H3983" s="29"/>
      <c r="I3983" s="29"/>
      <c r="J3983" s="29"/>
      <c r="K3983" s="25"/>
      <c r="L3983" s="25"/>
      <c r="M3983" s="25"/>
      <c r="N3983" s="25"/>
      <c r="O3983" s="25"/>
      <c r="P3983" s="25"/>
      <c r="Q3983" s="28"/>
      <c r="R3983" s="29"/>
      <c r="S3983" s="27"/>
      <c r="T3983" s="27"/>
      <c r="U3983" s="28"/>
      <c r="V3983" s="26"/>
      <c r="W3983" s="26"/>
      <c r="X3983" s="26"/>
      <c r="Y3983" s="37"/>
      <c r="Z3983" s="37"/>
      <c r="AA3983" s="37"/>
      <c r="AB3983" s="30"/>
      <c r="AC3983" s="30"/>
      <c r="AD3983" s="31"/>
      <c r="AE3983" s="30"/>
      <c r="AF3983" s="30"/>
      <c r="AG3983" s="32"/>
      <c r="AH3983" s="30"/>
      <c r="AJ3983" s="30"/>
      <c r="AK3983" s="30"/>
      <c r="AL3983" s="30"/>
      <c r="AM3983" s="30"/>
      <c r="AN3983" s="30"/>
      <c r="AO3983" s="30"/>
      <c r="AP3983" s="30"/>
      <c r="AQ3983" s="30"/>
      <c r="AR3983" s="30"/>
      <c r="AS3983" s="30"/>
      <c r="AT3983" s="30"/>
      <c r="AU3983" s="121"/>
      <c r="AV3983" s="129"/>
      <c r="AW3983" s="129"/>
      <c r="AX3983" s="129"/>
    </row>
    <row r="3984" spans="1:50" x14ac:dyDescent="0.25">
      <c r="A3984" s="120"/>
      <c r="B3984" s="28"/>
      <c r="C3984" s="25"/>
      <c r="D3984" s="25"/>
      <c r="E3984" s="25"/>
      <c r="F3984" s="29"/>
      <c r="G3984" s="29"/>
      <c r="H3984" s="29"/>
      <c r="I3984" s="29"/>
      <c r="J3984" s="29"/>
      <c r="K3984" s="25"/>
      <c r="L3984" s="25"/>
      <c r="M3984" s="25"/>
      <c r="N3984" s="25"/>
      <c r="O3984" s="25"/>
      <c r="P3984" s="25"/>
      <c r="Q3984" s="28"/>
      <c r="R3984" s="29"/>
      <c r="S3984" s="27"/>
      <c r="T3984" s="27"/>
      <c r="U3984" s="28"/>
      <c r="V3984" s="26"/>
      <c r="W3984" s="26"/>
      <c r="X3984" s="26"/>
      <c r="Y3984" s="37"/>
      <c r="Z3984" s="37"/>
      <c r="AA3984" s="37"/>
      <c r="AB3984" s="30"/>
      <c r="AC3984" s="30"/>
      <c r="AD3984" s="31"/>
      <c r="AE3984" s="30"/>
      <c r="AF3984" s="30"/>
      <c r="AG3984" s="32"/>
      <c r="AH3984" s="30"/>
      <c r="AJ3984" s="30"/>
      <c r="AK3984" s="30"/>
      <c r="AL3984" s="30"/>
      <c r="AM3984" s="30"/>
      <c r="AN3984" s="30"/>
      <c r="AO3984" s="30"/>
      <c r="AP3984" s="30"/>
      <c r="AQ3984" s="30"/>
      <c r="AR3984" s="30"/>
      <c r="AS3984" s="30"/>
      <c r="AT3984" s="30"/>
      <c r="AU3984" s="121"/>
      <c r="AV3984" s="129"/>
      <c r="AW3984" s="129"/>
      <c r="AX3984" s="129"/>
    </row>
    <row r="3985" spans="1:50" x14ac:dyDescent="0.25">
      <c r="A3985" s="120"/>
      <c r="B3985" s="28"/>
      <c r="C3985" s="25"/>
      <c r="D3985" s="25"/>
      <c r="E3985" s="25"/>
      <c r="F3985" s="29"/>
      <c r="G3985" s="29"/>
      <c r="H3985" s="29"/>
      <c r="I3985" s="29"/>
      <c r="J3985" s="29"/>
      <c r="K3985" s="25"/>
      <c r="L3985" s="25"/>
      <c r="M3985" s="25"/>
      <c r="N3985" s="25"/>
      <c r="O3985" s="25"/>
      <c r="P3985" s="25"/>
      <c r="Q3985" s="28"/>
      <c r="R3985" s="29"/>
      <c r="S3985" s="27"/>
      <c r="T3985" s="27"/>
      <c r="U3985" s="28"/>
      <c r="V3985" s="26"/>
      <c r="W3985" s="26"/>
      <c r="X3985" s="26"/>
      <c r="Y3985" s="37"/>
      <c r="Z3985" s="37"/>
      <c r="AA3985" s="37"/>
      <c r="AB3985" s="30"/>
      <c r="AC3985" s="30"/>
      <c r="AD3985" s="31"/>
      <c r="AE3985" s="30"/>
      <c r="AF3985" s="30"/>
      <c r="AG3985" s="32"/>
      <c r="AH3985" s="30"/>
      <c r="AJ3985" s="30"/>
      <c r="AK3985" s="30"/>
      <c r="AL3985" s="30"/>
      <c r="AM3985" s="30"/>
      <c r="AN3985" s="30"/>
      <c r="AO3985" s="30"/>
      <c r="AP3985" s="30"/>
      <c r="AQ3985" s="30"/>
      <c r="AR3985" s="30"/>
      <c r="AS3985" s="30"/>
      <c r="AT3985" s="30"/>
      <c r="AU3985" s="121"/>
      <c r="AV3985" s="129"/>
      <c r="AW3985" s="129"/>
      <c r="AX3985" s="129"/>
    </row>
    <row r="3986" spans="1:50" x14ac:dyDescent="0.25">
      <c r="A3986" s="120"/>
      <c r="B3986" s="28"/>
      <c r="C3986" s="25"/>
      <c r="D3986" s="25"/>
      <c r="E3986" s="25"/>
      <c r="F3986" s="29"/>
      <c r="G3986" s="29"/>
      <c r="H3986" s="29"/>
      <c r="I3986" s="29"/>
      <c r="J3986" s="29"/>
      <c r="K3986" s="25"/>
      <c r="L3986" s="25"/>
      <c r="M3986" s="25"/>
      <c r="N3986" s="25"/>
      <c r="O3986" s="25"/>
      <c r="P3986" s="25"/>
      <c r="Q3986" s="28"/>
      <c r="R3986" s="29"/>
      <c r="S3986" s="27"/>
      <c r="T3986" s="27"/>
      <c r="U3986" s="28"/>
      <c r="V3986" s="26"/>
      <c r="W3986" s="26"/>
      <c r="X3986" s="26"/>
      <c r="Y3986" s="37"/>
      <c r="Z3986" s="37"/>
      <c r="AA3986" s="37"/>
      <c r="AB3986" s="30"/>
      <c r="AC3986" s="30"/>
      <c r="AD3986" s="31"/>
      <c r="AE3986" s="30"/>
      <c r="AF3986" s="30"/>
      <c r="AG3986" s="32"/>
      <c r="AH3986" s="30"/>
      <c r="AJ3986" s="30"/>
      <c r="AK3986" s="30"/>
      <c r="AL3986" s="30"/>
      <c r="AM3986" s="30"/>
      <c r="AN3986" s="30"/>
      <c r="AO3986" s="30"/>
      <c r="AP3986" s="30"/>
      <c r="AQ3986" s="30"/>
      <c r="AR3986" s="30"/>
      <c r="AS3986" s="30"/>
      <c r="AT3986" s="30"/>
      <c r="AU3986" s="121"/>
      <c r="AV3986" s="129"/>
      <c r="AW3986" s="129"/>
      <c r="AX3986" s="129"/>
    </row>
    <row r="3987" spans="1:50" x14ac:dyDescent="0.25">
      <c r="A3987" s="120"/>
      <c r="B3987" s="28"/>
      <c r="C3987" s="25"/>
      <c r="D3987" s="25"/>
      <c r="E3987" s="25"/>
      <c r="F3987" s="29"/>
      <c r="G3987" s="29"/>
      <c r="H3987" s="29"/>
      <c r="I3987" s="29"/>
      <c r="J3987" s="29"/>
      <c r="K3987" s="25"/>
      <c r="L3987" s="25"/>
      <c r="M3987" s="25"/>
      <c r="N3987" s="25"/>
      <c r="O3987" s="25"/>
      <c r="P3987" s="25"/>
      <c r="Q3987" s="28"/>
      <c r="R3987" s="29"/>
      <c r="S3987" s="27"/>
      <c r="T3987" s="27"/>
      <c r="U3987" s="28"/>
      <c r="V3987" s="26"/>
      <c r="W3987" s="26"/>
      <c r="X3987" s="26"/>
      <c r="Y3987" s="37"/>
      <c r="Z3987" s="37"/>
      <c r="AA3987" s="37"/>
      <c r="AB3987" s="30"/>
      <c r="AC3987" s="30"/>
      <c r="AD3987" s="31"/>
      <c r="AE3987" s="30"/>
      <c r="AF3987" s="30"/>
      <c r="AG3987" s="32"/>
      <c r="AH3987" s="30"/>
      <c r="AJ3987" s="30"/>
      <c r="AK3987" s="30"/>
      <c r="AL3987" s="30"/>
      <c r="AM3987" s="30"/>
      <c r="AN3987" s="30"/>
      <c r="AO3987" s="30"/>
      <c r="AP3987" s="30"/>
      <c r="AQ3987" s="30"/>
      <c r="AR3987" s="30"/>
      <c r="AS3987" s="30"/>
      <c r="AT3987" s="30"/>
      <c r="AU3987" s="121"/>
      <c r="AV3987" s="129"/>
      <c r="AW3987" s="129"/>
      <c r="AX3987" s="129"/>
    </row>
    <row r="3988" spans="1:50" x14ac:dyDescent="0.25">
      <c r="A3988" s="120"/>
      <c r="B3988" s="28"/>
      <c r="C3988" s="25"/>
      <c r="D3988" s="25"/>
      <c r="E3988" s="25"/>
      <c r="F3988" s="29"/>
      <c r="G3988" s="29"/>
      <c r="H3988" s="29"/>
      <c r="I3988" s="29"/>
      <c r="J3988" s="29"/>
      <c r="K3988" s="25"/>
      <c r="L3988" s="25"/>
      <c r="M3988" s="25"/>
      <c r="N3988" s="25"/>
      <c r="O3988" s="25"/>
      <c r="P3988" s="25"/>
      <c r="Q3988" s="28"/>
      <c r="R3988" s="29"/>
      <c r="S3988" s="27"/>
      <c r="T3988" s="27"/>
      <c r="U3988" s="28"/>
      <c r="V3988" s="26"/>
      <c r="W3988" s="26"/>
      <c r="X3988" s="26"/>
      <c r="Y3988" s="37"/>
      <c r="Z3988" s="37"/>
      <c r="AA3988" s="37"/>
      <c r="AB3988" s="30"/>
      <c r="AC3988" s="30"/>
      <c r="AD3988" s="31"/>
      <c r="AE3988" s="30"/>
      <c r="AF3988" s="30"/>
      <c r="AG3988" s="32"/>
      <c r="AH3988" s="30"/>
      <c r="AJ3988" s="30"/>
      <c r="AK3988" s="30"/>
      <c r="AL3988" s="30"/>
      <c r="AM3988" s="30"/>
      <c r="AN3988" s="30"/>
      <c r="AO3988" s="30"/>
      <c r="AP3988" s="30"/>
      <c r="AQ3988" s="30"/>
      <c r="AR3988" s="30"/>
      <c r="AS3988" s="30"/>
      <c r="AT3988" s="30"/>
      <c r="AU3988" s="121"/>
      <c r="AV3988" s="129"/>
      <c r="AW3988" s="129"/>
      <c r="AX3988" s="129"/>
    </row>
    <row r="3989" spans="1:50" x14ac:dyDescent="0.25">
      <c r="A3989" s="120"/>
      <c r="B3989" s="28"/>
      <c r="C3989" s="25"/>
      <c r="D3989" s="25"/>
      <c r="E3989" s="25"/>
      <c r="F3989" s="29"/>
      <c r="G3989" s="29"/>
      <c r="H3989" s="29"/>
      <c r="I3989" s="29"/>
      <c r="J3989" s="29"/>
      <c r="K3989" s="25"/>
      <c r="L3989" s="25"/>
      <c r="M3989" s="25"/>
      <c r="N3989" s="25"/>
      <c r="O3989" s="25"/>
      <c r="P3989" s="25"/>
      <c r="Q3989" s="28"/>
      <c r="R3989" s="29"/>
      <c r="S3989" s="27"/>
      <c r="T3989" s="27"/>
      <c r="U3989" s="28"/>
      <c r="V3989" s="26"/>
      <c r="W3989" s="26"/>
      <c r="X3989" s="26"/>
      <c r="Y3989" s="37"/>
      <c r="Z3989" s="37"/>
      <c r="AA3989" s="37"/>
      <c r="AB3989" s="30"/>
      <c r="AC3989" s="30"/>
      <c r="AD3989" s="31"/>
      <c r="AE3989" s="30"/>
      <c r="AF3989" s="30"/>
      <c r="AG3989" s="32"/>
      <c r="AH3989" s="30"/>
      <c r="AJ3989" s="30"/>
      <c r="AK3989" s="30"/>
      <c r="AL3989" s="30"/>
      <c r="AM3989" s="30"/>
      <c r="AN3989" s="30"/>
      <c r="AO3989" s="30"/>
      <c r="AP3989" s="30"/>
      <c r="AQ3989" s="30"/>
      <c r="AR3989" s="30"/>
      <c r="AS3989" s="30"/>
      <c r="AT3989" s="30"/>
      <c r="AU3989" s="121"/>
      <c r="AV3989" s="129"/>
      <c r="AW3989" s="129"/>
      <c r="AX3989" s="129"/>
    </row>
    <row r="3990" spans="1:50" x14ac:dyDescent="0.25">
      <c r="A3990" s="120"/>
      <c r="B3990" s="28"/>
      <c r="C3990" s="25"/>
      <c r="D3990" s="25"/>
      <c r="E3990" s="25"/>
      <c r="F3990" s="29"/>
      <c r="G3990" s="29"/>
      <c r="H3990" s="29"/>
      <c r="I3990" s="29"/>
      <c r="J3990" s="29"/>
      <c r="K3990" s="25"/>
      <c r="L3990" s="25"/>
      <c r="M3990" s="25"/>
      <c r="N3990" s="25"/>
      <c r="O3990" s="25"/>
      <c r="P3990" s="25"/>
      <c r="Q3990" s="28"/>
      <c r="R3990" s="29"/>
      <c r="S3990" s="27"/>
      <c r="T3990" s="27"/>
      <c r="U3990" s="28"/>
      <c r="V3990" s="26"/>
      <c r="W3990" s="26"/>
      <c r="X3990" s="26"/>
      <c r="Y3990" s="37"/>
      <c r="Z3990" s="37"/>
      <c r="AA3990" s="37"/>
      <c r="AB3990" s="30"/>
      <c r="AC3990" s="30"/>
      <c r="AD3990" s="31"/>
      <c r="AE3990" s="30"/>
      <c r="AF3990" s="30"/>
      <c r="AG3990" s="32"/>
      <c r="AH3990" s="30"/>
      <c r="AJ3990" s="30"/>
      <c r="AK3990" s="30"/>
      <c r="AL3990" s="30"/>
      <c r="AM3990" s="30"/>
      <c r="AN3990" s="30"/>
      <c r="AO3990" s="30"/>
      <c r="AP3990" s="30"/>
      <c r="AQ3990" s="30"/>
      <c r="AR3990" s="30"/>
      <c r="AS3990" s="30"/>
      <c r="AT3990" s="30"/>
      <c r="AU3990" s="121"/>
      <c r="AV3990" s="129"/>
      <c r="AW3990" s="129"/>
      <c r="AX3990" s="129"/>
    </row>
    <row r="3991" spans="1:50" x14ac:dyDescent="0.25">
      <c r="A3991" s="120"/>
      <c r="B3991" s="28"/>
      <c r="C3991" s="25"/>
      <c r="D3991" s="25"/>
      <c r="E3991" s="25"/>
      <c r="F3991" s="29"/>
      <c r="G3991" s="29"/>
      <c r="H3991" s="29"/>
      <c r="I3991" s="29"/>
      <c r="J3991" s="29"/>
      <c r="K3991" s="25"/>
      <c r="L3991" s="25"/>
      <c r="M3991" s="25"/>
      <c r="N3991" s="25"/>
      <c r="O3991" s="25"/>
      <c r="P3991" s="25"/>
      <c r="Q3991" s="28"/>
      <c r="R3991" s="29"/>
      <c r="S3991" s="27"/>
      <c r="T3991" s="27"/>
      <c r="U3991" s="28"/>
      <c r="V3991" s="26"/>
      <c r="W3991" s="26"/>
      <c r="X3991" s="26"/>
      <c r="Y3991" s="37"/>
      <c r="Z3991" s="37"/>
      <c r="AA3991" s="37"/>
      <c r="AB3991" s="30"/>
      <c r="AC3991" s="30"/>
      <c r="AD3991" s="31"/>
      <c r="AE3991" s="30"/>
      <c r="AF3991" s="30"/>
      <c r="AG3991" s="32"/>
      <c r="AH3991" s="30"/>
      <c r="AJ3991" s="30"/>
      <c r="AK3991" s="30"/>
      <c r="AL3991" s="30"/>
      <c r="AM3991" s="30"/>
      <c r="AN3991" s="30"/>
      <c r="AO3991" s="30"/>
      <c r="AP3991" s="30"/>
      <c r="AQ3991" s="30"/>
      <c r="AR3991" s="30"/>
      <c r="AS3991" s="30"/>
      <c r="AT3991" s="30"/>
      <c r="AU3991" s="121"/>
      <c r="AV3991" s="129"/>
      <c r="AW3991" s="129"/>
      <c r="AX3991" s="129"/>
    </row>
    <row r="3992" spans="1:50" x14ac:dyDescent="0.25">
      <c r="A3992" s="120"/>
      <c r="B3992" s="28"/>
      <c r="C3992" s="25"/>
      <c r="D3992" s="25"/>
      <c r="E3992" s="25"/>
      <c r="F3992" s="29"/>
      <c r="G3992" s="29"/>
      <c r="H3992" s="29"/>
      <c r="I3992" s="29"/>
      <c r="J3992" s="29"/>
      <c r="K3992" s="25"/>
      <c r="L3992" s="25"/>
      <c r="M3992" s="25"/>
      <c r="N3992" s="25"/>
      <c r="O3992" s="25"/>
      <c r="P3992" s="25"/>
      <c r="Q3992" s="28"/>
      <c r="R3992" s="29"/>
      <c r="S3992" s="27"/>
      <c r="T3992" s="27"/>
      <c r="U3992" s="28"/>
      <c r="V3992" s="26"/>
      <c r="W3992" s="26"/>
      <c r="X3992" s="26"/>
      <c r="Y3992" s="37"/>
      <c r="Z3992" s="37"/>
      <c r="AA3992" s="37"/>
      <c r="AB3992" s="30"/>
      <c r="AC3992" s="30"/>
      <c r="AD3992" s="31"/>
      <c r="AE3992" s="30"/>
      <c r="AF3992" s="30"/>
      <c r="AG3992" s="32"/>
      <c r="AH3992" s="30"/>
      <c r="AJ3992" s="30"/>
      <c r="AK3992" s="30"/>
      <c r="AL3992" s="30"/>
      <c r="AM3992" s="30"/>
      <c r="AN3992" s="30"/>
      <c r="AO3992" s="30"/>
      <c r="AP3992" s="30"/>
      <c r="AQ3992" s="30"/>
      <c r="AR3992" s="30"/>
      <c r="AS3992" s="30"/>
      <c r="AT3992" s="30"/>
      <c r="AU3992" s="121"/>
      <c r="AV3992" s="129"/>
      <c r="AW3992" s="129"/>
      <c r="AX3992" s="129"/>
    </row>
    <row r="3993" spans="1:50" x14ac:dyDescent="0.25">
      <c r="A3993" s="120"/>
      <c r="B3993" s="28"/>
      <c r="C3993" s="25"/>
      <c r="D3993" s="25"/>
      <c r="E3993" s="25"/>
      <c r="F3993" s="29"/>
      <c r="G3993" s="29"/>
      <c r="H3993" s="29"/>
      <c r="I3993" s="29"/>
      <c r="J3993" s="29"/>
      <c r="K3993" s="25"/>
      <c r="L3993" s="25"/>
      <c r="M3993" s="25"/>
      <c r="N3993" s="25"/>
      <c r="O3993" s="25"/>
      <c r="P3993" s="25"/>
      <c r="Q3993" s="28"/>
      <c r="R3993" s="29"/>
      <c r="S3993" s="27"/>
      <c r="T3993" s="27"/>
      <c r="U3993" s="28"/>
      <c r="V3993" s="26"/>
      <c r="W3993" s="26"/>
      <c r="X3993" s="26"/>
      <c r="Y3993" s="37"/>
      <c r="Z3993" s="37"/>
      <c r="AA3993" s="37"/>
      <c r="AB3993" s="30"/>
      <c r="AC3993" s="30"/>
      <c r="AD3993" s="31"/>
      <c r="AE3993" s="30"/>
      <c r="AF3993" s="30"/>
      <c r="AG3993" s="32"/>
      <c r="AH3993" s="30"/>
      <c r="AJ3993" s="30"/>
      <c r="AK3993" s="30"/>
      <c r="AL3993" s="30"/>
      <c r="AM3993" s="30"/>
      <c r="AN3993" s="30"/>
      <c r="AO3993" s="30"/>
      <c r="AP3993" s="30"/>
      <c r="AQ3993" s="30"/>
      <c r="AR3993" s="30"/>
      <c r="AS3993" s="30"/>
      <c r="AT3993" s="30"/>
      <c r="AU3993" s="121"/>
      <c r="AV3993" s="129"/>
      <c r="AW3993" s="129"/>
      <c r="AX3993" s="129"/>
    </row>
    <row r="3994" spans="1:50" x14ac:dyDescent="0.25">
      <c r="A3994" s="120"/>
      <c r="B3994" s="28"/>
      <c r="C3994" s="25"/>
      <c r="D3994" s="25"/>
      <c r="E3994" s="25"/>
      <c r="F3994" s="29"/>
      <c r="G3994" s="29"/>
      <c r="H3994" s="29"/>
      <c r="I3994" s="29"/>
      <c r="J3994" s="29"/>
      <c r="K3994" s="25"/>
      <c r="L3994" s="25"/>
      <c r="M3994" s="25"/>
      <c r="N3994" s="25"/>
      <c r="O3994" s="25"/>
      <c r="P3994" s="25"/>
      <c r="Q3994" s="28"/>
      <c r="R3994" s="29"/>
      <c r="S3994" s="27"/>
      <c r="T3994" s="27"/>
      <c r="U3994" s="28"/>
      <c r="V3994" s="26"/>
      <c r="W3994" s="26"/>
      <c r="X3994" s="26"/>
      <c r="Y3994" s="37"/>
      <c r="Z3994" s="37"/>
      <c r="AA3994" s="37"/>
      <c r="AB3994" s="30"/>
      <c r="AC3994" s="30"/>
      <c r="AD3994" s="31"/>
      <c r="AE3994" s="30"/>
      <c r="AF3994" s="30"/>
      <c r="AG3994" s="32"/>
      <c r="AH3994" s="30"/>
      <c r="AJ3994" s="30"/>
      <c r="AK3994" s="30"/>
      <c r="AL3994" s="30"/>
      <c r="AM3994" s="30"/>
      <c r="AN3994" s="30"/>
      <c r="AO3994" s="30"/>
      <c r="AP3994" s="30"/>
      <c r="AQ3994" s="30"/>
      <c r="AR3994" s="30"/>
      <c r="AS3994" s="30"/>
      <c r="AT3994" s="30"/>
      <c r="AU3994" s="121"/>
      <c r="AV3994" s="129"/>
      <c r="AW3994" s="129"/>
      <c r="AX3994" s="129"/>
    </row>
    <row r="3995" spans="1:50" x14ac:dyDescent="0.25">
      <c r="A3995" s="120"/>
      <c r="B3995" s="28"/>
      <c r="C3995" s="25"/>
      <c r="D3995" s="25"/>
      <c r="E3995" s="25"/>
      <c r="F3995" s="29"/>
      <c r="G3995" s="29"/>
      <c r="H3995" s="29"/>
      <c r="I3995" s="29"/>
      <c r="J3995" s="29"/>
      <c r="K3995" s="25"/>
      <c r="L3995" s="25"/>
      <c r="M3995" s="25"/>
      <c r="N3995" s="25"/>
      <c r="O3995" s="25"/>
      <c r="P3995" s="25"/>
      <c r="Q3995" s="28"/>
      <c r="R3995" s="29"/>
      <c r="S3995" s="27"/>
      <c r="T3995" s="27"/>
      <c r="U3995" s="28"/>
      <c r="V3995" s="26"/>
      <c r="W3995" s="26"/>
      <c r="X3995" s="26"/>
      <c r="Y3995" s="37"/>
      <c r="Z3995" s="37"/>
      <c r="AA3995" s="37"/>
      <c r="AB3995" s="30"/>
      <c r="AC3995" s="30"/>
      <c r="AD3995" s="31"/>
      <c r="AE3995" s="30"/>
      <c r="AF3995" s="30"/>
      <c r="AG3995" s="32"/>
      <c r="AH3995" s="30"/>
      <c r="AJ3995" s="30"/>
      <c r="AK3995" s="30"/>
      <c r="AL3995" s="30"/>
      <c r="AM3995" s="30"/>
      <c r="AN3995" s="30"/>
      <c r="AO3995" s="30"/>
      <c r="AP3995" s="30"/>
      <c r="AQ3995" s="30"/>
      <c r="AR3995" s="30"/>
      <c r="AS3995" s="30"/>
      <c r="AT3995" s="30"/>
      <c r="AU3995" s="121"/>
      <c r="AV3995" s="129"/>
      <c r="AW3995" s="129"/>
      <c r="AX3995" s="129"/>
    </row>
    <row r="3996" spans="1:50" x14ac:dyDescent="0.25">
      <c r="A3996" s="120"/>
      <c r="B3996" s="28"/>
      <c r="C3996" s="25"/>
      <c r="D3996" s="25"/>
      <c r="E3996" s="25"/>
      <c r="F3996" s="29"/>
      <c r="G3996" s="29"/>
      <c r="H3996" s="29"/>
      <c r="I3996" s="29"/>
      <c r="J3996" s="29"/>
      <c r="K3996" s="25"/>
      <c r="L3996" s="25"/>
      <c r="M3996" s="25"/>
      <c r="N3996" s="25"/>
      <c r="O3996" s="25"/>
      <c r="P3996" s="25"/>
      <c r="Q3996" s="28"/>
      <c r="R3996" s="29"/>
      <c r="S3996" s="27"/>
      <c r="T3996" s="27"/>
      <c r="U3996" s="28"/>
      <c r="V3996" s="26"/>
      <c r="W3996" s="26"/>
      <c r="X3996" s="26"/>
      <c r="Y3996" s="37"/>
      <c r="Z3996" s="37"/>
      <c r="AA3996" s="37"/>
      <c r="AB3996" s="30"/>
      <c r="AC3996" s="30"/>
      <c r="AD3996" s="31"/>
      <c r="AE3996" s="30"/>
      <c r="AF3996" s="30"/>
      <c r="AG3996" s="32"/>
      <c r="AH3996" s="30"/>
      <c r="AJ3996" s="30"/>
      <c r="AK3996" s="30"/>
      <c r="AL3996" s="30"/>
      <c r="AM3996" s="30"/>
      <c r="AN3996" s="30"/>
      <c r="AO3996" s="30"/>
      <c r="AP3996" s="30"/>
      <c r="AQ3996" s="30"/>
      <c r="AR3996" s="30"/>
      <c r="AS3996" s="30"/>
      <c r="AT3996" s="30"/>
      <c r="AU3996" s="121"/>
      <c r="AV3996" s="129"/>
      <c r="AW3996" s="129"/>
      <c r="AX3996" s="129"/>
    </row>
    <row r="3997" spans="1:50" x14ac:dyDescent="0.25">
      <c r="A3997" s="120"/>
      <c r="B3997" s="28"/>
      <c r="C3997" s="25"/>
      <c r="D3997" s="25"/>
      <c r="E3997" s="25"/>
      <c r="F3997" s="29"/>
      <c r="G3997" s="29"/>
      <c r="H3997" s="29"/>
      <c r="I3997" s="29"/>
      <c r="J3997" s="29"/>
      <c r="K3997" s="25"/>
      <c r="L3997" s="25"/>
      <c r="M3997" s="25"/>
      <c r="N3997" s="25"/>
      <c r="O3997" s="25"/>
      <c r="P3997" s="25"/>
      <c r="Q3997" s="28"/>
      <c r="R3997" s="29"/>
      <c r="S3997" s="27"/>
      <c r="T3997" s="27"/>
      <c r="U3997" s="28"/>
      <c r="V3997" s="26"/>
      <c r="W3997" s="26"/>
      <c r="X3997" s="26"/>
      <c r="Y3997" s="37"/>
      <c r="Z3997" s="37"/>
      <c r="AA3997" s="37"/>
      <c r="AB3997" s="30"/>
      <c r="AC3997" s="30"/>
      <c r="AD3997" s="31"/>
      <c r="AE3997" s="30"/>
      <c r="AF3997" s="30"/>
      <c r="AG3997" s="32"/>
      <c r="AH3997" s="30"/>
      <c r="AJ3997" s="30"/>
      <c r="AK3997" s="30"/>
      <c r="AL3997" s="30"/>
      <c r="AM3997" s="30"/>
      <c r="AN3997" s="30"/>
      <c r="AO3997" s="30"/>
      <c r="AP3997" s="30"/>
      <c r="AQ3997" s="30"/>
      <c r="AR3997" s="30"/>
      <c r="AS3997" s="30"/>
      <c r="AT3997" s="30"/>
      <c r="AU3997" s="121"/>
      <c r="AV3997" s="129"/>
      <c r="AW3997" s="129"/>
      <c r="AX3997" s="129"/>
    </row>
    <row r="3998" spans="1:50" x14ac:dyDescent="0.25">
      <c r="A3998" s="120"/>
      <c r="B3998" s="28"/>
      <c r="C3998" s="25"/>
      <c r="D3998" s="25"/>
      <c r="E3998" s="25"/>
      <c r="F3998" s="29"/>
      <c r="G3998" s="29"/>
      <c r="H3998" s="29"/>
      <c r="I3998" s="29"/>
      <c r="J3998" s="29"/>
      <c r="K3998" s="25"/>
      <c r="L3998" s="25"/>
      <c r="M3998" s="25"/>
      <c r="N3998" s="25"/>
      <c r="O3998" s="25"/>
      <c r="P3998" s="25"/>
      <c r="Q3998" s="28"/>
      <c r="R3998" s="29"/>
      <c r="S3998" s="27"/>
      <c r="T3998" s="27"/>
      <c r="U3998" s="28"/>
      <c r="V3998" s="26"/>
      <c r="W3998" s="26"/>
      <c r="X3998" s="26"/>
      <c r="Y3998" s="37"/>
      <c r="Z3998" s="37"/>
      <c r="AA3998" s="37"/>
      <c r="AB3998" s="30"/>
      <c r="AC3998" s="30"/>
      <c r="AD3998" s="31"/>
      <c r="AE3998" s="30"/>
      <c r="AF3998" s="30"/>
      <c r="AG3998" s="32"/>
      <c r="AH3998" s="30"/>
      <c r="AJ3998" s="30"/>
      <c r="AK3998" s="30"/>
      <c r="AL3998" s="30"/>
      <c r="AM3998" s="30"/>
      <c r="AN3998" s="30"/>
      <c r="AO3998" s="30"/>
      <c r="AP3998" s="30"/>
      <c r="AQ3998" s="30"/>
      <c r="AR3998" s="30"/>
      <c r="AS3998" s="30"/>
      <c r="AT3998" s="30"/>
      <c r="AU3998" s="121"/>
      <c r="AV3998" s="129"/>
      <c r="AW3998" s="129"/>
      <c r="AX3998" s="129"/>
    </row>
    <row r="3999" spans="1:50" x14ac:dyDescent="0.25">
      <c r="A3999" s="120"/>
      <c r="B3999" s="28"/>
      <c r="C3999" s="25"/>
      <c r="D3999" s="25"/>
      <c r="E3999" s="25"/>
      <c r="F3999" s="29"/>
      <c r="G3999" s="29"/>
      <c r="H3999" s="29"/>
      <c r="I3999" s="29"/>
      <c r="J3999" s="29"/>
      <c r="K3999" s="25"/>
      <c r="L3999" s="25"/>
      <c r="M3999" s="25"/>
      <c r="N3999" s="25"/>
      <c r="O3999" s="25"/>
      <c r="P3999" s="25"/>
      <c r="Q3999" s="28"/>
      <c r="R3999" s="29"/>
      <c r="S3999" s="27"/>
      <c r="T3999" s="27"/>
      <c r="U3999" s="28"/>
      <c r="V3999" s="26"/>
      <c r="W3999" s="26"/>
      <c r="X3999" s="26"/>
      <c r="Y3999" s="37"/>
      <c r="Z3999" s="37"/>
      <c r="AA3999" s="37"/>
      <c r="AB3999" s="30"/>
      <c r="AC3999" s="30"/>
      <c r="AD3999" s="31"/>
      <c r="AE3999" s="30"/>
      <c r="AF3999" s="30"/>
      <c r="AG3999" s="32"/>
      <c r="AH3999" s="30"/>
      <c r="AJ3999" s="30"/>
      <c r="AK3999" s="30"/>
      <c r="AL3999" s="30"/>
      <c r="AM3999" s="30"/>
      <c r="AN3999" s="30"/>
      <c r="AO3999" s="30"/>
      <c r="AP3999" s="30"/>
      <c r="AQ3999" s="30"/>
      <c r="AR3999" s="30"/>
      <c r="AS3999" s="30"/>
      <c r="AT3999" s="30"/>
      <c r="AU3999" s="121"/>
      <c r="AV3999" s="129"/>
      <c r="AW3999" s="129"/>
      <c r="AX3999" s="129"/>
    </row>
    <row r="4000" spans="1:50" x14ac:dyDescent="0.25">
      <c r="A4000" s="120"/>
      <c r="B4000" s="28"/>
      <c r="C4000" s="25"/>
      <c r="D4000" s="25"/>
      <c r="E4000" s="25"/>
      <c r="F4000" s="29"/>
      <c r="G4000" s="29"/>
      <c r="H4000" s="29"/>
      <c r="I4000" s="29"/>
      <c r="J4000" s="29"/>
      <c r="K4000" s="25"/>
      <c r="L4000" s="25"/>
      <c r="M4000" s="25"/>
      <c r="N4000" s="25"/>
      <c r="O4000" s="25"/>
      <c r="P4000" s="25"/>
      <c r="Q4000" s="28"/>
      <c r="R4000" s="29"/>
      <c r="S4000" s="27"/>
      <c r="T4000" s="27"/>
      <c r="U4000" s="28"/>
      <c r="V4000" s="26"/>
      <c r="W4000" s="26"/>
      <c r="X4000" s="26"/>
      <c r="Y4000" s="37"/>
      <c r="Z4000" s="37"/>
      <c r="AA4000" s="37"/>
      <c r="AB4000" s="30"/>
      <c r="AC4000" s="30"/>
      <c r="AD4000" s="31"/>
      <c r="AE4000" s="30"/>
      <c r="AF4000" s="30"/>
      <c r="AG4000" s="32"/>
      <c r="AH4000" s="30"/>
      <c r="AJ4000" s="30"/>
      <c r="AK4000" s="30"/>
      <c r="AL4000" s="30"/>
      <c r="AM4000" s="30"/>
      <c r="AN4000" s="30"/>
      <c r="AO4000" s="30"/>
      <c r="AP4000" s="30"/>
      <c r="AQ4000" s="30"/>
      <c r="AR4000" s="30"/>
      <c r="AS4000" s="30"/>
      <c r="AT4000" s="30"/>
      <c r="AU4000" s="121"/>
      <c r="AV4000" s="129"/>
      <c r="AW4000" s="129"/>
      <c r="AX4000" s="129"/>
    </row>
    <row r="4001" spans="1:50" x14ac:dyDescent="0.25">
      <c r="A4001" s="120"/>
      <c r="B4001" s="28"/>
      <c r="C4001" s="25"/>
      <c r="D4001" s="25"/>
      <c r="E4001" s="25"/>
      <c r="F4001" s="29"/>
      <c r="G4001" s="29"/>
      <c r="H4001" s="29"/>
      <c r="I4001" s="29"/>
      <c r="J4001" s="29"/>
      <c r="K4001" s="25"/>
      <c r="L4001" s="25"/>
      <c r="M4001" s="25"/>
      <c r="N4001" s="25"/>
      <c r="O4001" s="25"/>
      <c r="P4001" s="25"/>
      <c r="Q4001" s="28"/>
      <c r="R4001" s="29"/>
      <c r="S4001" s="27"/>
      <c r="T4001" s="27"/>
      <c r="U4001" s="28"/>
      <c r="V4001" s="26"/>
      <c r="W4001" s="26"/>
      <c r="X4001" s="26"/>
      <c r="Y4001" s="37"/>
      <c r="Z4001" s="37"/>
      <c r="AA4001" s="37"/>
      <c r="AB4001" s="30"/>
      <c r="AC4001" s="30"/>
      <c r="AD4001" s="31"/>
      <c r="AE4001" s="30"/>
      <c r="AF4001" s="30"/>
      <c r="AG4001" s="32"/>
      <c r="AH4001" s="30"/>
      <c r="AJ4001" s="30"/>
      <c r="AK4001" s="30"/>
      <c r="AL4001" s="30"/>
      <c r="AM4001" s="30"/>
      <c r="AN4001" s="30"/>
      <c r="AO4001" s="30"/>
      <c r="AP4001" s="30"/>
      <c r="AQ4001" s="30"/>
      <c r="AR4001" s="30"/>
      <c r="AS4001" s="30"/>
      <c r="AT4001" s="30"/>
      <c r="AU4001" s="121"/>
      <c r="AV4001" s="129"/>
      <c r="AW4001" s="129"/>
      <c r="AX4001" s="129"/>
    </row>
    <row r="4002" spans="1:50" x14ac:dyDescent="0.25">
      <c r="A4002" s="120"/>
      <c r="B4002" s="28"/>
      <c r="C4002" s="25"/>
      <c r="D4002" s="25"/>
      <c r="E4002" s="25"/>
      <c r="F4002" s="29"/>
      <c r="G4002" s="29"/>
      <c r="H4002" s="29"/>
      <c r="I4002" s="29"/>
      <c r="J4002" s="29"/>
      <c r="K4002" s="25"/>
      <c r="L4002" s="25"/>
      <c r="M4002" s="25"/>
      <c r="N4002" s="25"/>
      <c r="O4002" s="25"/>
      <c r="P4002" s="25"/>
      <c r="Q4002" s="28"/>
      <c r="R4002" s="29"/>
      <c r="S4002" s="27"/>
      <c r="T4002" s="27"/>
      <c r="U4002" s="28"/>
      <c r="V4002" s="26"/>
      <c r="W4002" s="26"/>
      <c r="X4002" s="26"/>
      <c r="Y4002" s="37"/>
      <c r="Z4002" s="37"/>
      <c r="AA4002" s="37"/>
      <c r="AB4002" s="30"/>
      <c r="AC4002" s="30"/>
      <c r="AD4002" s="31"/>
      <c r="AE4002" s="30"/>
      <c r="AF4002" s="30"/>
      <c r="AG4002" s="32"/>
      <c r="AH4002" s="30"/>
      <c r="AJ4002" s="30"/>
      <c r="AK4002" s="30"/>
      <c r="AL4002" s="30"/>
      <c r="AM4002" s="30"/>
      <c r="AN4002" s="30"/>
      <c r="AO4002" s="30"/>
      <c r="AP4002" s="30"/>
      <c r="AQ4002" s="30"/>
      <c r="AR4002" s="30"/>
      <c r="AS4002" s="30"/>
      <c r="AT4002" s="30"/>
      <c r="AU4002" s="121"/>
      <c r="AV4002" s="129"/>
      <c r="AW4002" s="129"/>
      <c r="AX4002" s="129"/>
    </row>
    <row r="4003" spans="1:50" x14ac:dyDescent="0.25">
      <c r="A4003" s="120"/>
      <c r="B4003" s="28"/>
      <c r="C4003" s="25"/>
      <c r="D4003" s="25"/>
      <c r="E4003" s="25"/>
      <c r="F4003" s="29"/>
      <c r="G4003" s="29"/>
      <c r="H4003" s="29"/>
      <c r="I4003" s="29"/>
      <c r="J4003" s="29"/>
      <c r="K4003" s="25"/>
      <c r="L4003" s="25"/>
      <c r="M4003" s="25"/>
      <c r="N4003" s="25"/>
      <c r="O4003" s="25"/>
      <c r="P4003" s="25"/>
      <c r="Q4003" s="28"/>
      <c r="R4003" s="29"/>
      <c r="S4003" s="27"/>
      <c r="T4003" s="27"/>
      <c r="U4003" s="28"/>
      <c r="V4003" s="26"/>
      <c r="W4003" s="26"/>
      <c r="X4003" s="26"/>
      <c r="Y4003" s="37"/>
      <c r="Z4003" s="37"/>
      <c r="AA4003" s="37"/>
      <c r="AB4003" s="30"/>
      <c r="AC4003" s="30"/>
      <c r="AD4003" s="31"/>
      <c r="AE4003" s="30"/>
      <c r="AF4003" s="30"/>
      <c r="AG4003" s="32"/>
      <c r="AH4003" s="30"/>
      <c r="AJ4003" s="30"/>
      <c r="AK4003" s="30"/>
      <c r="AL4003" s="30"/>
      <c r="AM4003" s="30"/>
      <c r="AN4003" s="30"/>
      <c r="AO4003" s="30"/>
      <c r="AP4003" s="30"/>
      <c r="AQ4003" s="30"/>
      <c r="AR4003" s="30"/>
      <c r="AS4003" s="30"/>
      <c r="AT4003" s="30"/>
      <c r="AU4003" s="121"/>
      <c r="AV4003" s="129"/>
      <c r="AW4003" s="129"/>
      <c r="AX4003" s="129"/>
    </row>
    <row r="4004" spans="1:50" x14ac:dyDescent="0.25">
      <c r="A4004" s="120"/>
      <c r="B4004" s="28"/>
      <c r="C4004" s="25"/>
      <c r="D4004" s="25"/>
      <c r="E4004" s="25"/>
      <c r="F4004" s="29"/>
      <c r="G4004" s="29"/>
      <c r="H4004" s="29"/>
      <c r="I4004" s="29"/>
      <c r="J4004" s="29"/>
      <c r="K4004" s="25"/>
      <c r="L4004" s="25"/>
      <c r="M4004" s="25"/>
      <c r="N4004" s="25"/>
      <c r="O4004" s="25"/>
      <c r="P4004" s="25"/>
      <c r="Q4004" s="28"/>
      <c r="R4004" s="29"/>
      <c r="S4004" s="27"/>
      <c r="T4004" s="27"/>
      <c r="U4004" s="28"/>
      <c r="V4004" s="26"/>
      <c r="W4004" s="26"/>
      <c r="X4004" s="26"/>
      <c r="Y4004" s="37"/>
      <c r="Z4004" s="37"/>
      <c r="AA4004" s="37"/>
      <c r="AB4004" s="30"/>
      <c r="AC4004" s="30"/>
      <c r="AD4004" s="31"/>
      <c r="AE4004" s="30"/>
      <c r="AF4004" s="30"/>
      <c r="AG4004" s="32"/>
      <c r="AH4004" s="30"/>
      <c r="AJ4004" s="30"/>
      <c r="AK4004" s="30"/>
      <c r="AL4004" s="30"/>
      <c r="AM4004" s="30"/>
      <c r="AN4004" s="30"/>
      <c r="AO4004" s="30"/>
      <c r="AP4004" s="30"/>
      <c r="AQ4004" s="30"/>
      <c r="AR4004" s="30"/>
      <c r="AS4004" s="30"/>
      <c r="AT4004" s="30"/>
      <c r="AU4004" s="121"/>
      <c r="AV4004" s="129"/>
      <c r="AW4004" s="129"/>
      <c r="AX4004" s="129"/>
    </row>
    <row r="4005" spans="1:50" x14ac:dyDescent="0.25">
      <c r="A4005" s="120"/>
      <c r="B4005" s="28"/>
      <c r="C4005" s="25"/>
      <c r="D4005" s="25"/>
      <c r="E4005" s="25"/>
      <c r="F4005" s="29"/>
      <c r="G4005" s="29"/>
      <c r="H4005" s="29"/>
      <c r="I4005" s="29"/>
      <c r="J4005" s="29"/>
      <c r="K4005" s="25"/>
      <c r="L4005" s="25"/>
      <c r="M4005" s="25"/>
      <c r="N4005" s="25"/>
      <c r="O4005" s="25"/>
      <c r="P4005" s="25"/>
      <c r="Q4005" s="28"/>
      <c r="R4005" s="29"/>
      <c r="S4005" s="27"/>
      <c r="T4005" s="27"/>
      <c r="U4005" s="28"/>
      <c r="V4005" s="26"/>
      <c r="W4005" s="26"/>
      <c r="X4005" s="26"/>
      <c r="Y4005" s="37"/>
      <c r="Z4005" s="37"/>
      <c r="AA4005" s="37"/>
      <c r="AB4005" s="30"/>
      <c r="AC4005" s="30"/>
      <c r="AD4005" s="31"/>
      <c r="AE4005" s="30"/>
      <c r="AF4005" s="30"/>
      <c r="AG4005" s="32"/>
      <c r="AH4005" s="30"/>
      <c r="AJ4005" s="30"/>
      <c r="AK4005" s="30"/>
      <c r="AL4005" s="30"/>
      <c r="AM4005" s="30"/>
      <c r="AN4005" s="30"/>
      <c r="AO4005" s="30"/>
      <c r="AP4005" s="30"/>
      <c r="AQ4005" s="30"/>
      <c r="AR4005" s="30"/>
      <c r="AS4005" s="30"/>
      <c r="AT4005" s="30"/>
      <c r="AU4005" s="121"/>
      <c r="AV4005" s="129"/>
      <c r="AW4005" s="129"/>
      <c r="AX4005" s="129"/>
    </row>
    <row r="4006" spans="1:50" x14ac:dyDescent="0.25">
      <c r="A4006" s="120"/>
      <c r="B4006" s="28"/>
      <c r="C4006" s="25"/>
      <c r="D4006" s="25"/>
      <c r="E4006" s="25"/>
      <c r="F4006" s="29"/>
      <c r="G4006" s="29"/>
      <c r="H4006" s="29"/>
      <c r="I4006" s="29"/>
      <c r="J4006" s="29"/>
      <c r="K4006" s="25"/>
      <c r="L4006" s="25"/>
      <c r="M4006" s="25"/>
      <c r="N4006" s="25"/>
      <c r="O4006" s="25"/>
      <c r="P4006" s="25"/>
      <c r="Q4006" s="28"/>
      <c r="R4006" s="29"/>
      <c r="S4006" s="27"/>
      <c r="T4006" s="27"/>
      <c r="U4006" s="28"/>
      <c r="V4006" s="26"/>
      <c r="W4006" s="26"/>
      <c r="X4006" s="26"/>
      <c r="Y4006" s="37"/>
      <c r="Z4006" s="37"/>
      <c r="AA4006" s="37"/>
      <c r="AB4006" s="30"/>
      <c r="AC4006" s="30"/>
      <c r="AD4006" s="31"/>
      <c r="AE4006" s="30"/>
      <c r="AF4006" s="30"/>
      <c r="AG4006" s="32"/>
      <c r="AH4006" s="30"/>
      <c r="AJ4006" s="30"/>
      <c r="AK4006" s="30"/>
      <c r="AL4006" s="30"/>
      <c r="AM4006" s="30"/>
      <c r="AN4006" s="30"/>
      <c r="AO4006" s="30"/>
      <c r="AP4006" s="30"/>
      <c r="AQ4006" s="30"/>
      <c r="AR4006" s="30"/>
      <c r="AS4006" s="30"/>
      <c r="AT4006" s="30"/>
      <c r="AU4006" s="121"/>
      <c r="AV4006" s="129"/>
      <c r="AW4006" s="129"/>
      <c r="AX4006" s="129"/>
    </row>
    <row r="4007" spans="1:50" x14ac:dyDescent="0.25">
      <c r="A4007" s="120"/>
      <c r="B4007" s="28"/>
      <c r="C4007" s="25"/>
      <c r="D4007" s="25"/>
      <c r="E4007" s="25"/>
      <c r="F4007" s="29"/>
      <c r="G4007" s="29"/>
      <c r="H4007" s="29"/>
      <c r="I4007" s="29"/>
      <c r="J4007" s="29"/>
      <c r="K4007" s="25"/>
      <c r="L4007" s="25"/>
      <c r="M4007" s="25"/>
      <c r="N4007" s="25"/>
      <c r="O4007" s="25"/>
      <c r="P4007" s="25"/>
      <c r="Q4007" s="28"/>
      <c r="R4007" s="29"/>
      <c r="S4007" s="27"/>
      <c r="T4007" s="27"/>
      <c r="U4007" s="28"/>
      <c r="V4007" s="26"/>
      <c r="W4007" s="26"/>
      <c r="X4007" s="26"/>
      <c r="Y4007" s="37"/>
      <c r="Z4007" s="37"/>
      <c r="AA4007" s="37"/>
      <c r="AB4007" s="30"/>
      <c r="AC4007" s="30"/>
      <c r="AD4007" s="31"/>
      <c r="AE4007" s="30"/>
      <c r="AF4007" s="30"/>
      <c r="AG4007" s="32"/>
      <c r="AH4007" s="30"/>
      <c r="AJ4007" s="30"/>
      <c r="AK4007" s="30"/>
      <c r="AL4007" s="30"/>
      <c r="AM4007" s="30"/>
      <c r="AN4007" s="30"/>
      <c r="AO4007" s="30"/>
      <c r="AP4007" s="30"/>
      <c r="AQ4007" s="30"/>
      <c r="AR4007" s="30"/>
      <c r="AS4007" s="30"/>
      <c r="AT4007" s="30"/>
      <c r="AU4007" s="121"/>
      <c r="AV4007" s="129"/>
      <c r="AW4007" s="129"/>
      <c r="AX4007" s="129"/>
    </row>
    <row r="4008" spans="1:50" x14ac:dyDescent="0.25">
      <c r="A4008" s="120"/>
      <c r="B4008" s="28"/>
      <c r="C4008" s="25"/>
      <c r="D4008" s="25"/>
      <c r="E4008" s="25"/>
      <c r="F4008" s="29"/>
      <c r="G4008" s="29"/>
      <c r="H4008" s="29"/>
      <c r="I4008" s="29"/>
      <c r="J4008" s="29"/>
      <c r="K4008" s="25"/>
      <c r="L4008" s="25"/>
      <c r="M4008" s="25"/>
      <c r="N4008" s="25"/>
      <c r="O4008" s="25"/>
      <c r="P4008" s="25"/>
      <c r="Q4008" s="28"/>
      <c r="R4008" s="29"/>
      <c r="S4008" s="27"/>
      <c r="T4008" s="27"/>
      <c r="U4008" s="28"/>
      <c r="V4008" s="26"/>
      <c r="W4008" s="26"/>
      <c r="X4008" s="26"/>
      <c r="Y4008" s="37"/>
      <c r="Z4008" s="37"/>
      <c r="AA4008" s="37"/>
      <c r="AB4008" s="30"/>
      <c r="AC4008" s="30"/>
      <c r="AD4008" s="31"/>
      <c r="AE4008" s="30"/>
      <c r="AF4008" s="30"/>
      <c r="AG4008" s="32"/>
      <c r="AH4008" s="30"/>
      <c r="AJ4008" s="30"/>
      <c r="AK4008" s="30"/>
      <c r="AL4008" s="30"/>
      <c r="AM4008" s="30"/>
      <c r="AN4008" s="30"/>
      <c r="AO4008" s="30"/>
      <c r="AP4008" s="30"/>
      <c r="AQ4008" s="30"/>
      <c r="AR4008" s="30"/>
      <c r="AS4008" s="30"/>
      <c r="AT4008" s="30"/>
      <c r="AU4008" s="121"/>
      <c r="AV4008" s="129"/>
      <c r="AW4008" s="129"/>
      <c r="AX4008" s="129"/>
    </row>
    <row r="4009" spans="1:50" x14ac:dyDescent="0.25">
      <c r="A4009" s="120"/>
      <c r="B4009" s="28"/>
      <c r="C4009" s="25"/>
      <c r="D4009" s="25"/>
      <c r="E4009" s="25"/>
      <c r="F4009" s="29"/>
      <c r="G4009" s="29"/>
      <c r="H4009" s="29"/>
      <c r="I4009" s="29"/>
      <c r="J4009" s="29"/>
      <c r="K4009" s="25"/>
      <c r="L4009" s="25"/>
      <c r="M4009" s="25"/>
      <c r="N4009" s="25"/>
      <c r="O4009" s="25"/>
      <c r="P4009" s="25"/>
      <c r="Q4009" s="28"/>
      <c r="R4009" s="29"/>
      <c r="S4009" s="27"/>
      <c r="T4009" s="27"/>
      <c r="U4009" s="28"/>
      <c r="V4009" s="26"/>
      <c r="W4009" s="26"/>
      <c r="X4009" s="26"/>
      <c r="Y4009" s="37"/>
      <c r="Z4009" s="37"/>
      <c r="AA4009" s="37"/>
      <c r="AB4009" s="30"/>
      <c r="AC4009" s="30"/>
      <c r="AD4009" s="31"/>
      <c r="AE4009" s="30"/>
      <c r="AF4009" s="30"/>
      <c r="AG4009" s="32"/>
      <c r="AH4009" s="30"/>
      <c r="AJ4009" s="30"/>
      <c r="AK4009" s="30"/>
      <c r="AL4009" s="30"/>
      <c r="AM4009" s="30"/>
      <c r="AN4009" s="30"/>
      <c r="AO4009" s="30"/>
      <c r="AP4009" s="30"/>
      <c r="AQ4009" s="30"/>
      <c r="AR4009" s="30"/>
      <c r="AS4009" s="30"/>
      <c r="AT4009" s="30"/>
      <c r="AU4009" s="121"/>
      <c r="AV4009" s="129"/>
      <c r="AW4009" s="129"/>
      <c r="AX4009" s="129"/>
    </row>
    <row r="4010" spans="1:50" x14ac:dyDescent="0.25">
      <c r="A4010" s="120"/>
      <c r="B4010" s="28"/>
      <c r="C4010" s="25"/>
      <c r="D4010" s="25"/>
      <c r="E4010" s="25"/>
      <c r="F4010" s="29"/>
      <c r="G4010" s="29"/>
      <c r="H4010" s="29"/>
      <c r="I4010" s="29"/>
      <c r="J4010" s="29"/>
      <c r="K4010" s="25"/>
      <c r="L4010" s="25"/>
      <c r="M4010" s="25"/>
      <c r="N4010" s="25"/>
      <c r="O4010" s="25"/>
      <c r="P4010" s="25"/>
      <c r="Q4010" s="28"/>
      <c r="R4010" s="29"/>
      <c r="S4010" s="27"/>
      <c r="T4010" s="27"/>
      <c r="U4010" s="28"/>
      <c r="V4010" s="26"/>
      <c r="W4010" s="26"/>
      <c r="X4010" s="26"/>
      <c r="Y4010" s="37"/>
      <c r="Z4010" s="37"/>
      <c r="AA4010" s="37"/>
      <c r="AB4010" s="30"/>
      <c r="AC4010" s="30"/>
      <c r="AD4010" s="31"/>
      <c r="AE4010" s="30"/>
      <c r="AF4010" s="30"/>
      <c r="AG4010" s="32"/>
      <c r="AH4010" s="30"/>
      <c r="AJ4010" s="30"/>
      <c r="AK4010" s="30"/>
      <c r="AL4010" s="30"/>
      <c r="AM4010" s="30"/>
      <c r="AN4010" s="30"/>
      <c r="AO4010" s="30"/>
      <c r="AP4010" s="30"/>
      <c r="AQ4010" s="30"/>
      <c r="AR4010" s="30"/>
      <c r="AS4010" s="30"/>
      <c r="AT4010" s="30"/>
      <c r="AU4010" s="121"/>
      <c r="AV4010" s="129"/>
      <c r="AW4010" s="129"/>
      <c r="AX4010" s="129"/>
    </row>
    <row r="4011" spans="1:50" x14ac:dyDescent="0.25">
      <c r="A4011" s="120"/>
      <c r="B4011" s="28"/>
      <c r="C4011" s="25"/>
      <c r="D4011" s="25"/>
      <c r="E4011" s="25"/>
      <c r="F4011" s="29"/>
      <c r="G4011" s="29"/>
      <c r="H4011" s="29"/>
      <c r="I4011" s="29"/>
      <c r="J4011" s="29"/>
      <c r="K4011" s="25"/>
      <c r="L4011" s="25"/>
      <c r="M4011" s="25"/>
      <c r="N4011" s="25"/>
      <c r="O4011" s="25"/>
      <c r="P4011" s="25"/>
      <c r="Q4011" s="28"/>
      <c r="R4011" s="29"/>
      <c r="S4011" s="27"/>
      <c r="T4011" s="27"/>
      <c r="U4011" s="28"/>
      <c r="V4011" s="26"/>
      <c r="W4011" s="26"/>
      <c r="X4011" s="26"/>
      <c r="Y4011" s="37"/>
      <c r="Z4011" s="37"/>
      <c r="AA4011" s="37"/>
      <c r="AB4011" s="30"/>
      <c r="AC4011" s="30"/>
      <c r="AD4011" s="31"/>
      <c r="AE4011" s="30"/>
      <c r="AF4011" s="30"/>
      <c r="AG4011" s="32"/>
      <c r="AH4011" s="30"/>
      <c r="AJ4011" s="30"/>
      <c r="AK4011" s="30"/>
      <c r="AL4011" s="30"/>
      <c r="AM4011" s="30"/>
      <c r="AN4011" s="30"/>
      <c r="AO4011" s="30"/>
      <c r="AP4011" s="30"/>
      <c r="AQ4011" s="30"/>
      <c r="AR4011" s="30"/>
      <c r="AS4011" s="30"/>
      <c r="AT4011" s="30"/>
      <c r="AU4011" s="121"/>
      <c r="AV4011" s="129"/>
      <c r="AW4011" s="129"/>
      <c r="AX4011" s="129"/>
    </row>
    <row r="4012" spans="1:50" x14ac:dyDescent="0.25">
      <c r="A4012" s="120"/>
      <c r="B4012" s="28"/>
      <c r="C4012" s="25"/>
      <c r="D4012" s="25"/>
      <c r="E4012" s="25"/>
      <c r="F4012" s="29"/>
      <c r="G4012" s="29"/>
      <c r="H4012" s="29"/>
      <c r="I4012" s="29"/>
      <c r="J4012" s="29"/>
      <c r="K4012" s="25"/>
      <c r="L4012" s="25"/>
      <c r="M4012" s="25"/>
      <c r="N4012" s="25"/>
      <c r="O4012" s="25"/>
      <c r="P4012" s="25"/>
      <c r="Q4012" s="28"/>
      <c r="R4012" s="29"/>
      <c r="S4012" s="27"/>
      <c r="T4012" s="27"/>
      <c r="U4012" s="28"/>
      <c r="V4012" s="26"/>
      <c r="W4012" s="26"/>
      <c r="X4012" s="26"/>
      <c r="Y4012" s="37"/>
      <c r="Z4012" s="37"/>
      <c r="AA4012" s="37"/>
      <c r="AB4012" s="30"/>
      <c r="AC4012" s="30"/>
      <c r="AD4012" s="31"/>
      <c r="AE4012" s="30"/>
      <c r="AF4012" s="30"/>
      <c r="AG4012" s="32"/>
      <c r="AH4012" s="30"/>
      <c r="AJ4012" s="30"/>
      <c r="AK4012" s="30"/>
      <c r="AL4012" s="30"/>
      <c r="AM4012" s="30"/>
      <c r="AN4012" s="30"/>
      <c r="AO4012" s="30"/>
      <c r="AP4012" s="30"/>
      <c r="AQ4012" s="30"/>
      <c r="AR4012" s="30"/>
      <c r="AS4012" s="30"/>
      <c r="AT4012" s="30"/>
      <c r="AU4012" s="121"/>
      <c r="AV4012" s="129"/>
      <c r="AW4012" s="129"/>
      <c r="AX4012" s="129"/>
    </row>
    <row r="4013" spans="1:50" x14ac:dyDescent="0.25">
      <c r="A4013" s="120"/>
      <c r="B4013" s="28"/>
      <c r="C4013" s="25"/>
      <c r="D4013" s="25"/>
      <c r="E4013" s="25"/>
      <c r="F4013" s="29"/>
      <c r="G4013" s="29"/>
      <c r="H4013" s="29"/>
      <c r="I4013" s="29"/>
      <c r="J4013" s="29"/>
      <c r="K4013" s="25"/>
      <c r="L4013" s="25"/>
      <c r="M4013" s="25"/>
      <c r="N4013" s="25"/>
      <c r="O4013" s="25"/>
      <c r="P4013" s="25"/>
      <c r="Q4013" s="28"/>
      <c r="R4013" s="29"/>
      <c r="S4013" s="27"/>
      <c r="T4013" s="27"/>
      <c r="U4013" s="28"/>
      <c r="V4013" s="26"/>
      <c r="W4013" s="26"/>
      <c r="X4013" s="26"/>
      <c r="Y4013" s="37"/>
      <c r="Z4013" s="37"/>
      <c r="AA4013" s="37"/>
      <c r="AB4013" s="30"/>
      <c r="AC4013" s="30"/>
      <c r="AD4013" s="31"/>
      <c r="AE4013" s="30"/>
      <c r="AF4013" s="30"/>
      <c r="AG4013" s="32"/>
      <c r="AH4013" s="30"/>
      <c r="AJ4013" s="30"/>
      <c r="AK4013" s="30"/>
      <c r="AL4013" s="30"/>
      <c r="AM4013" s="30"/>
      <c r="AN4013" s="30"/>
      <c r="AO4013" s="30"/>
      <c r="AP4013" s="30"/>
      <c r="AQ4013" s="30"/>
      <c r="AR4013" s="30"/>
      <c r="AS4013" s="30"/>
      <c r="AT4013" s="30"/>
      <c r="AU4013" s="121"/>
      <c r="AV4013" s="129"/>
      <c r="AW4013" s="129"/>
      <c r="AX4013" s="129"/>
    </row>
    <row r="4014" spans="1:50" x14ac:dyDescent="0.25">
      <c r="A4014" s="120"/>
      <c r="B4014" s="28"/>
      <c r="C4014" s="25"/>
      <c r="D4014" s="25"/>
      <c r="E4014" s="25"/>
      <c r="F4014" s="29"/>
      <c r="G4014" s="29"/>
      <c r="H4014" s="29"/>
      <c r="I4014" s="29"/>
      <c r="J4014" s="29"/>
      <c r="K4014" s="25"/>
      <c r="L4014" s="25"/>
      <c r="M4014" s="25"/>
      <c r="N4014" s="25"/>
      <c r="O4014" s="25"/>
      <c r="P4014" s="25"/>
      <c r="Q4014" s="28"/>
      <c r="R4014" s="29"/>
      <c r="S4014" s="27"/>
      <c r="T4014" s="27"/>
      <c r="U4014" s="28"/>
      <c r="V4014" s="26"/>
      <c r="W4014" s="26"/>
      <c r="X4014" s="26"/>
      <c r="Y4014" s="37"/>
      <c r="Z4014" s="37"/>
      <c r="AA4014" s="37"/>
      <c r="AB4014" s="30"/>
      <c r="AC4014" s="30"/>
      <c r="AD4014" s="31"/>
      <c r="AE4014" s="30"/>
      <c r="AF4014" s="30"/>
      <c r="AG4014" s="32"/>
      <c r="AH4014" s="30"/>
      <c r="AJ4014" s="30"/>
      <c r="AK4014" s="30"/>
      <c r="AL4014" s="30"/>
      <c r="AM4014" s="30"/>
      <c r="AN4014" s="30"/>
      <c r="AO4014" s="30"/>
      <c r="AP4014" s="30"/>
      <c r="AQ4014" s="30"/>
      <c r="AR4014" s="30"/>
      <c r="AS4014" s="30"/>
      <c r="AT4014" s="30"/>
      <c r="AU4014" s="121"/>
      <c r="AV4014" s="129"/>
      <c r="AW4014" s="129"/>
      <c r="AX4014" s="129"/>
    </row>
    <row r="4015" spans="1:50" x14ac:dyDescent="0.25">
      <c r="A4015" s="120"/>
      <c r="B4015" s="28"/>
      <c r="C4015" s="25"/>
      <c r="D4015" s="25"/>
      <c r="E4015" s="25"/>
      <c r="F4015" s="29"/>
      <c r="G4015" s="29"/>
      <c r="H4015" s="29"/>
      <c r="I4015" s="29"/>
      <c r="J4015" s="29"/>
      <c r="K4015" s="25"/>
      <c r="L4015" s="25"/>
      <c r="M4015" s="25"/>
      <c r="N4015" s="25"/>
      <c r="O4015" s="25"/>
      <c r="P4015" s="25"/>
      <c r="Q4015" s="28"/>
      <c r="R4015" s="29"/>
      <c r="S4015" s="27"/>
      <c r="T4015" s="27"/>
      <c r="U4015" s="28"/>
      <c r="V4015" s="26"/>
      <c r="W4015" s="26"/>
      <c r="X4015" s="26"/>
      <c r="Y4015" s="37"/>
      <c r="Z4015" s="37"/>
      <c r="AA4015" s="37"/>
      <c r="AB4015" s="30"/>
      <c r="AC4015" s="30"/>
      <c r="AD4015" s="31"/>
      <c r="AE4015" s="30"/>
      <c r="AF4015" s="30"/>
      <c r="AG4015" s="32"/>
      <c r="AH4015" s="30"/>
      <c r="AJ4015" s="30"/>
      <c r="AK4015" s="30"/>
      <c r="AL4015" s="30"/>
      <c r="AM4015" s="30"/>
      <c r="AN4015" s="30"/>
      <c r="AO4015" s="30"/>
      <c r="AP4015" s="30"/>
      <c r="AQ4015" s="30"/>
      <c r="AR4015" s="30"/>
      <c r="AS4015" s="30"/>
      <c r="AT4015" s="30"/>
      <c r="AU4015" s="121"/>
      <c r="AV4015" s="129"/>
      <c r="AW4015" s="129"/>
      <c r="AX4015" s="129"/>
    </row>
    <row r="4016" spans="1:50" x14ac:dyDescent="0.25">
      <c r="A4016" s="120"/>
      <c r="B4016" s="28"/>
      <c r="C4016" s="25"/>
      <c r="D4016" s="25"/>
      <c r="E4016" s="25"/>
      <c r="F4016" s="29"/>
      <c r="G4016" s="29"/>
      <c r="H4016" s="29"/>
      <c r="I4016" s="29"/>
      <c r="J4016" s="29"/>
      <c r="K4016" s="25"/>
      <c r="L4016" s="25"/>
      <c r="M4016" s="25"/>
      <c r="N4016" s="25"/>
      <c r="O4016" s="25"/>
      <c r="P4016" s="25"/>
      <c r="Q4016" s="28"/>
      <c r="R4016" s="29"/>
      <c r="S4016" s="27"/>
      <c r="T4016" s="27"/>
      <c r="U4016" s="28"/>
      <c r="V4016" s="26"/>
      <c r="W4016" s="26"/>
      <c r="X4016" s="26"/>
      <c r="Y4016" s="37"/>
      <c r="Z4016" s="37"/>
      <c r="AA4016" s="37"/>
      <c r="AB4016" s="30"/>
      <c r="AC4016" s="30"/>
      <c r="AD4016" s="31"/>
      <c r="AE4016" s="30"/>
      <c r="AF4016" s="30"/>
      <c r="AG4016" s="32"/>
      <c r="AH4016" s="30"/>
      <c r="AJ4016" s="30"/>
      <c r="AK4016" s="30"/>
      <c r="AL4016" s="30"/>
      <c r="AM4016" s="30"/>
      <c r="AN4016" s="30"/>
      <c r="AO4016" s="30"/>
      <c r="AP4016" s="30"/>
      <c r="AQ4016" s="30"/>
      <c r="AR4016" s="30"/>
      <c r="AS4016" s="30"/>
      <c r="AT4016" s="30"/>
      <c r="AU4016" s="121"/>
      <c r="AV4016" s="129"/>
      <c r="AW4016" s="129"/>
      <c r="AX4016" s="129"/>
    </row>
    <row r="4017" spans="1:50" x14ac:dyDescent="0.25">
      <c r="A4017" s="120"/>
      <c r="B4017" s="28"/>
      <c r="C4017" s="25"/>
      <c r="D4017" s="25"/>
      <c r="E4017" s="25"/>
      <c r="F4017" s="29"/>
      <c r="G4017" s="29"/>
      <c r="H4017" s="29"/>
      <c r="I4017" s="29"/>
      <c r="J4017" s="29"/>
      <c r="K4017" s="25"/>
      <c r="L4017" s="25"/>
      <c r="M4017" s="25"/>
      <c r="N4017" s="25"/>
      <c r="O4017" s="25"/>
      <c r="P4017" s="25"/>
      <c r="Q4017" s="28"/>
      <c r="R4017" s="29"/>
      <c r="S4017" s="27"/>
      <c r="T4017" s="27"/>
      <c r="U4017" s="28"/>
      <c r="V4017" s="26"/>
      <c r="W4017" s="26"/>
      <c r="X4017" s="26"/>
      <c r="Y4017" s="37"/>
      <c r="Z4017" s="37"/>
      <c r="AA4017" s="37"/>
      <c r="AB4017" s="30"/>
      <c r="AC4017" s="30"/>
      <c r="AD4017" s="31"/>
      <c r="AE4017" s="30"/>
      <c r="AF4017" s="30"/>
      <c r="AG4017" s="32"/>
      <c r="AH4017" s="30"/>
      <c r="AJ4017" s="30"/>
      <c r="AK4017" s="30"/>
      <c r="AL4017" s="30"/>
      <c r="AM4017" s="30"/>
      <c r="AN4017" s="30"/>
      <c r="AO4017" s="30"/>
      <c r="AP4017" s="30"/>
      <c r="AQ4017" s="30"/>
      <c r="AR4017" s="30"/>
      <c r="AS4017" s="30"/>
      <c r="AT4017" s="30"/>
      <c r="AU4017" s="121"/>
      <c r="AV4017" s="129"/>
      <c r="AW4017" s="129"/>
      <c r="AX4017" s="129"/>
    </row>
    <row r="4018" spans="1:50" x14ac:dyDescent="0.25">
      <c r="A4018" s="120"/>
      <c r="B4018" s="28"/>
      <c r="C4018" s="25"/>
      <c r="D4018" s="25"/>
      <c r="E4018" s="25"/>
      <c r="F4018" s="29"/>
      <c r="G4018" s="29"/>
      <c r="H4018" s="29"/>
      <c r="I4018" s="29"/>
      <c r="J4018" s="29"/>
      <c r="K4018" s="25"/>
      <c r="L4018" s="25"/>
      <c r="M4018" s="25"/>
      <c r="N4018" s="25"/>
      <c r="O4018" s="25"/>
      <c r="P4018" s="25"/>
      <c r="Q4018" s="28"/>
      <c r="R4018" s="29"/>
      <c r="S4018" s="27"/>
      <c r="T4018" s="27"/>
      <c r="U4018" s="28"/>
      <c r="V4018" s="26"/>
      <c r="W4018" s="26"/>
      <c r="X4018" s="26"/>
      <c r="Y4018" s="37"/>
      <c r="Z4018" s="37"/>
      <c r="AA4018" s="37"/>
      <c r="AB4018" s="30"/>
      <c r="AC4018" s="30"/>
      <c r="AD4018" s="31"/>
      <c r="AE4018" s="30"/>
      <c r="AF4018" s="30"/>
      <c r="AG4018" s="32"/>
      <c r="AH4018" s="30"/>
      <c r="AJ4018" s="30"/>
      <c r="AK4018" s="30"/>
      <c r="AL4018" s="30"/>
      <c r="AM4018" s="30"/>
      <c r="AN4018" s="30"/>
      <c r="AO4018" s="30"/>
      <c r="AP4018" s="30"/>
      <c r="AQ4018" s="30"/>
      <c r="AR4018" s="30"/>
      <c r="AS4018" s="30"/>
      <c r="AT4018" s="30"/>
      <c r="AU4018" s="121"/>
      <c r="AV4018" s="129"/>
      <c r="AW4018" s="129"/>
      <c r="AX4018" s="129"/>
    </row>
    <row r="4019" spans="1:50" x14ac:dyDescent="0.25">
      <c r="A4019" s="120"/>
      <c r="B4019" s="28"/>
      <c r="C4019" s="25"/>
      <c r="D4019" s="25"/>
      <c r="E4019" s="25"/>
      <c r="F4019" s="29"/>
      <c r="G4019" s="29"/>
      <c r="H4019" s="29"/>
      <c r="I4019" s="29"/>
      <c r="J4019" s="29"/>
      <c r="K4019" s="25"/>
      <c r="L4019" s="25"/>
      <c r="M4019" s="25"/>
      <c r="N4019" s="25"/>
      <c r="O4019" s="25"/>
      <c r="P4019" s="25"/>
      <c r="Q4019" s="28"/>
      <c r="R4019" s="29"/>
      <c r="S4019" s="27"/>
      <c r="T4019" s="27"/>
      <c r="U4019" s="28"/>
      <c r="V4019" s="26"/>
      <c r="W4019" s="26"/>
      <c r="X4019" s="26"/>
      <c r="Y4019" s="37"/>
      <c r="Z4019" s="37"/>
      <c r="AA4019" s="37"/>
      <c r="AB4019" s="30"/>
      <c r="AC4019" s="30"/>
      <c r="AD4019" s="31"/>
      <c r="AE4019" s="30"/>
      <c r="AF4019" s="30"/>
      <c r="AG4019" s="32"/>
      <c r="AH4019" s="30"/>
      <c r="AJ4019" s="30"/>
      <c r="AK4019" s="30"/>
      <c r="AL4019" s="30"/>
      <c r="AM4019" s="30"/>
      <c r="AN4019" s="30"/>
      <c r="AO4019" s="30"/>
      <c r="AP4019" s="30"/>
      <c r="AQ4019" s="30"/>
      <c r="AR4019" s="30"/>
      <c r="AS4019" s="30"/>
      <c r="AT4019" s="30"/>
      <c r="AU4019" s="121"/>
      <c r="AV4019" s="129"/>
      <c r="AW4019" s="129"/>
      <c r="AX4019" s="129"/>
    </row>
    <row r="4020" spans="1:50" x14ac:dyDescent="0.25">
      <c r="A4020" s="120"/>
      <c r="B4020" s="28"/>
      <c r="C4020" s="25"/>
      <c r="D4020" s="25"/>
      <c r="E4020" s="25"/>
      <c r="F4020" s="29"/>
      <c r="G4020" s="29"/>
      <c r="H4020" s="29"/>
      <c r="I4020" s="29"/>
      <c r="J4020" s="29"/>
      <c r="K4020" s="25"/>
      <c r="L4020" s="25"/>
      <c r="M4020" s="25"/>
      <c r="N4020" s="25"/>
      <c r="O4020" s="25"/>
      <c r="P4020" s="25"/>
      <c r="Q4020" s="28"/>
      <c r="R4020" s="29"/>
      <c r="S4020" s="27"/>
      <c r="T4020" s="27"/>
      <c r="U4020" s="28"/>
      <c r="V4020" s="26"/>
      <c r="W4020" s="26"/>
      <c r="X4020" s="26"/>
      <c r="Y4020" s="37"/>
      <c r="Z4020" s="37"/>
      <c r="AA4020" s="37"/>
      <c r="AB4020" s="30"/>
      <c r="AC4020" s="30"/>
      <c r="AD4020" s="31"/>
      <c r="AE4020" s="30"/>
      <c r="AF4020" s="30"/>
      <c r="AG4020" s="32"/>
      <c r="AH4020" s="30"/>
      <c r="AJ4020" s="30"/>
      <c r="AK4020" s="30"/>
      <c r="AL4020" s="30"/>
      <c r="AM4020" s="30"/>
      <c r="AN4020" s="30"/>
      <c r="AO4020" s="30"/>
      <c r="AP4020" s="30"/>
      <c r="AQ4020" s="30"/>
      <c r="AR4020" s="30"/>
      <c r="AS4020" s="30"/>
      <c r="AT4020" s="30"/>
      <c r="AU4020" s="121"/>
      <c r="AV4020" s="129"/>
      <c r="AW4020" s="129"/>
      <c r="AX4020" s="129"/>
    </row>
    <row r="4021" spans="1:50" x14ac:dyDescent="0.25">
      <c r="A4021" s="120"/>
      <c r="B4021" s="28"/>
      <c r="C4021" s="25"/>
      <c r="D4021" s="25"/>
      <c r="E4021" s="25"/>
      <c r="F4021" s="29"/>
      <c r="G4021" s="29"/>
      <c r="H4021" s="29"/>
      <c r="I4021" s="29"/>
      <c r="J4021" s="29"/>
      <c r="K4021" s="25"/>
      <c r="L4021" s="25"/>
      <c r="M4021" s="25"/>
      <c r="N4021" s="25"/>
      <c r="O4021" s="25"/>
      <c r="P4021" s="25"/>
      <c r="Q4021" s="28"/>
      <c r="R4021" s="29"/>
      <c r="S4021" s="27"/>
      <c r="T4021" s="27"/>
      <c r="U4021" s="28"/>
      <c r="V4021" s="26"/>
      <c r="W4021" s="26"/>
      <c r="X4021" s="26"/>
      <c r="Y4021" s="37"/>
      <c r="Z4021" s="37"/>
      <c r="AA4021" s="37"/>
      <c r="AB4021" s="30"/>
      <c r="AC4021" s="30"/>
      <c r="AD4021" s="31"/>
      <c r="AE4021" s="30"/>
      <c r="AF4021" s="30"/>
      <c r="AG4021" s="32"/>
      <c r="AH4021" s="30"/>
      <c r="AJ4021" s="30"/>
      <c r="AK4021" s="30"/>
      <c r="AL4021" s="30"/>
      <c r="AM4021" s="30"/>
      <c r="AN4021" s="30"/>
      <c r="AO4021" s="30"/>
      <c r="AP4021" s="30"/>
      <c r="AQ4021" s="30"/>
      <c r="AR4021" s="30"/>
      <c r="AS4021" s="30"/>
      <c r="AT4021" s="30"/>
      <c r="AU4021" s="121"/>
      <c r="AV4021" s="129"/>
      <c r="AW4021" s="129"/>
      <c r="AX4021" s="129"/>
    </row>
    <row r="4022" spans="1:50" x14ac:dyDescent="0.25">
      <c r="A4022" s="120"/>
      <c r="B4022" s="28"/>
      <c r="C4022" s="25"/>
      <c r="D4022" s="25"/>
      <c r="E4022" s="25"/>
      <c r="F4022" s="29"/>
      <c r="G4022" s="29"/>
      <c r="H4022" s="29"/>
      <c r="I4022" s="29"/>
      <c r="J4022" s="29"/>
      <c r="K4022" s="25"/>
      <c r="L4022" s="25"/>
      <c r="M4022" s="25"/>
      <c r="N4022" s="25"/>
      <c r="O4022" s="25"/>
      <c r="P4022" s="25"/>
      <c r="Q4022" s="28"/>
      <c r="R4022" s="29"/>
      <c r="S4022" s="27"/>
      <c r="T4022" s="27"/>
      <c r="U4022" s="28"/>
      <c r="V4022" s="26"/>
      <c r="W4022" s="26"/>
      <c r="X4022" s="26"/>
      <c r="Y4022" s="37"/>
      <c r="Z4022" s="37"/>
      <c r="AA4022" s="37"/>
      <c r="AB4022" s="30"/>
      <c r="AC4022" s="30"/>
      <c r="AD4022" s="31"/>
      <c r="AE4022" s="30"/>
      <c r="AF4022" s="30"/>
      <c r="AG4022" s="32"/>
      <c r="AH4022" s="30"/>
      <c r="AJ4022" s="30"/>
      <c r="AK4022" s="30"/>
      <c r="AL4022" s="30"/>
      <c r="AM4022" s="30"/>
      <c r="AN4022" s="30"/>
      <c r="AO4022" s="30"/>
      <c r="AP4022" s="30"/>
      <c r="AQ4022" s="30"/>
      <c r="AR4022" s="30"/>
      <c r="AS4022" s="30"/>
      <c r="AT4022" s="30"/>
      <c r="AU4022" s="121"/>
      <c r="AV4022" s="129"/>
      <c r="AW4022" s="129"/>
      <c r="AX4022" s="129"/>
    </row>
    <row r="4023" spans="1:50" x14ac:dyDescent="0.25">
      <c r="A4023" s="120"/>
      <c r="B4023" s="28"/>
      <c r="C4023" s="25"/>
      <c r="D4023" s="25"/>
      <c r="E4023" s="25"/>
      <c r="F4023" s="29"/>
      <c r="G4023" s="29"/>
      <c r="H4023" s="29"/>
      <c r="I4023" s="29"/>
      <c r="J4023" s="29"/>
      <c r="K4023" s="25"/>
      <c r="L4023" s="25"/>
      <c r="M4023" s="25"/>
      <c r="N4023" s="25"/>
      <c r="O4023" s="25"/>
      <c r="P4023" s="25"/>
      <c r="Q4023" s="28"/>
      <c r="R4023" s="29"/>
      <c r="S4023" s="27"/>
      <c r="T4023" s="27"/>
      <c r="U4023" s="28"/>
      <c r="V4023" s="26"/>
      <c r="W4023" s="26"/>
      <c r="X4023" s="26"/>
      <c r="Y4023" s="37"/>
      <c r="Z4023" s="37"/>
      <c r="AA4023" s="37"/>
      <c r="AB4023" s="30"/>
      <c r="AC4023" s="30"/>
      <c r="AD4023" s="31"/>
      <c r="AE4023" s="30"/>
      <c r="AF4023" s="30"/>
      <c r="AG4023" s="32"/>
      <c r="AH4023" s="30"/>
      <c r="AJ4023" s="30"/>
      <c r="AK4023" s="30"/>
      <c r="AL4023" s="30"/>
      <c r="AM4023" s="30"/>
      <c r="AN4023" s="30"/>
      <c r="AO4023" s="30"/>
      <c r="AP4023" s="30"/>
      <c r="AQ4023" s="30"/>
      <c r="AR4023" s="30"/>
      <c r="AS4023" s="30"/>
      <c r="AT4023" s="30"/>
      <c r="AU4023" s="121"/>
      <c r="AV4023" s="129"/>
      <c r="AW4023" s="129"/>
      <c r="AX4023" s="129"/>
    </row>
    <row r="4024" spans="1:50" x14ac:dyDescent="0.25">
      <c r="A4024" s="120"/>
      <c r="B4024" s="28"/>
      <c r="C4024" s="25"/>
      <c r="D4024" s="25"/>
      <c r="E4024" s="25"/>
      <c r="F4024" s="29"/>
      <c r="G4024" s="29"/>
      <c r="H4024" s="29"/>
      <c r="I4024" s="29"/>
      <c r="J4024" s="29"/>
      <c r="K4024" s="25"/>
      <c r="L4024" s="25"/>
      <c r="M4024" s="25"/>
      <c r="N4024" s="25"/>
      <c r="O4024" s="25"/>
      <c r="P4024" s="25"/>
      <c r="Q4024" s="28"/>
      <c r="R4024" s="29"/>
      <c r="S4024" s="27"/>
      <c r="T4024" s="27"/>
      <c r="U4024" s="28"/>
      <c r="V4024" s="26"/>
      <c r="W4024" s="26"/>
      <c r="X4024" s="26"/>
      <c r="Y4024" s="37"/>
      <c r="Z4024" s="37"/>
      <c r="AA4024" s="37"/>
      <c r="AB4024" s="30"/>
      <c r="AC4024" s="30"/>
      <c r="AD4024" s="31"/>
      <c r="AE4024" s="30"/>
      <c r="AF4024" s="30"/>
      <c r="AG4024" s="32"/>
      <c r="AH4024" s="30"/>
      <c r="AJ4024" s="30"/>
      <c r="AK4024" s="30"/>
      <c r="AL4024" s="30"/>
      <c r="AM4024" s="30"/>
      <c r="AN4024" s="30"/>
      <c r="AO4024" s="30"/>
      <c r="AP4024" s="30"/>
      <c r="AQ4024" s="30"/>
      <c r="AR4024" s="30"/>
      <c r="AS4024" s="30"/>
      <c r="AT4024" s="30"/>
      <c r="AU4024" s="121"/>
      <c r="AV4024" s="129"/>
      <c r="AW4024" s="129"/>
      <c r="AX4024" s="129"/>
    </row>
    <row r="4025" spans="1:50" x14ac:dyDescent="0.25">
      <c r="A4025" s="120"/>
      <c r="B4025" s="28"/>
      <c r="C4025" s="25"/>
      <c r="D4025" s="25"/>
      <c r="E4025" s="25"/>
      <c r="F4025" s="29"/>
      <c r="G4025" s="29"/>
      <c r="H4025" s="29"/>
      <c r="I4025" s="29"/>
      <c r="J4025" s="29"/>
      <c r="K4025" s="25"/>
      <c r="L4025" s="25"/>
      <c r="M4025" s="25"/>
      <c r="N4025" s="25"/>
      <c r="O4025" s="25"/>
      <c r="P4025" s="25"/>
      <c r="Q4025" s="28"/>
      <c r="R4025" s="29"/>
      <c r="S4025" s="27"/>
      <c r="T4025" s="27"/>
      <c r="U4025" s="28"/>
      <c r="V4025" s="26"/>
      <c r="W4025" s="26"/>
      <c r="X4025" s="26"/>
      <c r="Y4025" s="37"/>
      <c r="Z4025" s="37"/>
      <c r="AA4025" s="37"/>
      <c r="AB4025" s="30"/>
      <c r="AC4025" s="30"/>
      <c r="AD4025" s="31"/>
      <c r="AE4025" s="30"/>
      <c r="AF4025" s="30"/>
      <c r="AG4025" s="32"/>
      <c r="AH4025" s="30"/>
      <c r="AJ4025" s="30"/>
      <c r="AK4025" s="30"/>
      <c r="AL4025" s="30"/>
      <c r="AM4025" s="30"/>
      <c r="AN4025" s="30"/>
      <c r="AO4025" s="30"/>
      <c r="AP4025" s="30"/>
      <c r="AQ4025" s="30"/>
      <c r="AR4025" s="30"/>
      <c r="AS4025" s="30"/>
      <c r="AT4025" s="30"/>
      <c r="AU4025" s="121"/>
      <c r="AV4025" s="129"/>
      <c r="AW4025" s="129"/>
      <c r="AX4025" s="129"/>
    </row>
    <row r="4026" spans="1:50" x14ac:dyDescent="0.25">
      <c r="A4026" s="120"/>
      <c r="B4026" s="28"/>
      <c r="C4026" s="25"/>
      <c r="D4026" s="25"/>
      <c r="E4026" s="25"/>
      <c r="F4026" s="29"/>
      <c r="G4026" s="29"/>
      <c r="H4026" s="29"/>
      <c r="I4026" s="29"/>
      <c r="J4026" s="29"/>
      <c r="K4026" s="25"/>
      <c r="L4026" s="25"/>
      <c r="M4026" s="25"/>
      <c r="N4026" s="25"/>
      <c r="O4026" s="25"/>
      <c r="P4026" s="25"/>
      <c r="Q4026" s="28"/>
      <c r="R4026" s="29"/>
      <c r="S4026" s="27"/>
      <c r="T4026" s="27"/>
      <c r="U4026" s="28"/>
      <c r="V4026" s="26"/>
      <c r="W4026" s="26"/>
      <c r="X4026" s="26"/>
      <c r="Y4026" s="37"/>
      <c r="Z4026" s="37"/>
      <c r="AA4026" s="37"/>
      <c r="AB4026" s="30"/>
      <c r="AC4026" s="30"/>
      <c r="AD4026" s="31"/>
      <c r="AE4026" s="30"/>
      <c r="AF4026" s="30"/>
      <c r="AG4026" s="32"/>
      <c r="AH4026" s="30"/>
      <c r="AJ4026" s="30"/>
      <c r="AK4026" s="30"/>
      <c r="AL4026" s="30"/>
      <c r="AM4026" s="30"/>
      <c r="AN4026" s="30"/>
      <c r="AO4026" s="30"/>
      <c r="AP4026" s="30"/>
      <c r="AQ4026" s="30"/>
      <c r="AR4026" s="30"/>
      <c r="AS4026" s="30"/>
      <c r="AT4026" s="30"/>
      <c r="AU4026" s="121"/>
      <c r="AV4026" s="129"/>
      <c r="AW4026" s="129"/>
      <c r="AX4026" s="129"/>
    </row>
    <row r="4027" spans="1:50" x14ac:dyDescent="0.25">
      <c r="A4027" s="120"/>
      <c r="B4027" s="28"/>
      <c r="C4027" s="25"/>
      <c r="D4027" s="25"/>
      <c r="E4027" s="25"/>
      <c r="F4027" s="29"/>
      <c r="G4027" s="29"/>
      <c r="H4027" s="29"/>
      <c r="I4027" s="29"/>
      <c r="J4027" s="29"/>
      <c r="K4027" s="25"/>
      <c r="L4027" s="25"/>
      <c r="M4027" s="25"/>
      <c r="N4027" s="25"/>
      <c r="O4027" s="25"/>
      <c r="P4027" s="25"/>
      <c r="Q4027" s="28"/>
      <c r="R4027" s="29"/>
      <c r="S4027" s="27"/>
      <c r="T4027" s="27"/>
      <c r="U4027" s="28"/>
      <c r="V4027" s="26"/>
      <c r="W4027" s="26"/>
      <c r="X4027" s="26"/>
      <c r="Y4027" s="37"/>
      <c r="Z4027" s="37"/>
      <c r="AA4027" s="37"/>
      <c r="AB4027" s="30"/>
      <c r="AC4027" s="30"/>
      <c r="AD4027" s="31"/>
      <c r="AE4027" s="30"/>
      <c r="AF4027" s="30"/>
      <c r="AG4027" s="32"/>
      <c r="AH4027" s="30"/>
      <c r="AJ4027" s="30"/>
      <c r="AK4027" s="30"/>
      <c r="AL4027" s="30"/>
      <c r="AM4027" s="30"/>
      <c r="AN4027" s="30"/>
      <c r="AO4027" s="30"/>
      <c r="AP4027" s="30"/>
      <c r="AQ4027" s="30"/>
      <c r="AR4027" s="30"/>
      <c r="AS4027" s="30"/>
      <c r="AT4027" s="30"/>
      <c r="AU4027" s="121"/>
      <c r="AV4027" s="129"/>
      <c r="AW4027" s="129"/>
      <c r="AX4027" s="129"/>
    </row>
    <row r="4028" spans="1:50" x14ac:dyDescent="0.25">
      <c r="A4028" s="120"/>
      <c r="B4028" s="28"/>
      <c r="C4028" s="25"/>
      <c r="D4028" s="25"/>
      <c r="E4028" s="25"/>
      <c r="F4028" s="29"/>
      <c r="G4028" s="29"/>
      <c r="H4028" s="29"/>
      <c r="I4028" s="29"/>
      <c r="J4028" s="29"/>
      <c r="K4028" s="25"/>
      <c r="L4028" s="25"/>
      <c r="M4028" s="25"/>
      <c r="N4028" s="25"/>
      <c r="O4028" s="25"/>
      <c r="P4028" s="25"/>
      <c r="Q4028" s="28"/>
      <c r="R4028" s="29"/>
      <c r="S4028" s="27"/>
      <c r="T4028" s="27"/>
      <c r="U4028" s="28"/>
      <c r="V4028" s="26"/>
      <c r="W4028" s="26"/>
      <c r="X4028" s="26"/>
      <c r="Y4028" s="37"/>
      <c r="Z4028" s="37"/>
      <c r="AA4028" s="37"/>
      <c r="AB4028" s="30"/>
      <c r="AC4028" s="30"/>
      <c r="AD4028" s="31"/>
      <c r="AE4028" s="30"/>
      <c r="AF4028" s="30"/>
      <c r="AG4028" s="32"/>
      <c r="AH4028" s="30"/>
      <c r="AJ4028" s="30"/>
      <c r="AK4028" s="30"/>
      <c r="AL4028" s="30"/>
      <c r="AM4028" s="30"/>
      <c r="AN4028" s="30"/>
      <c r="AO4028" s="30"/>
      <c r="AP4028" s="30"/>
      <c r="AQ4028" s="30"/>
      <c r="AR4028" s="30"/>
      <c r="AS4028" s="30"/>
      <c r="AT4028" s="30"/>
      <c r="AU4028" s="121"/>
      <c r="AV4028" s="129"/>
      <c r="AW4028" s="129"/>
      <c r="AX4028" s="129"/>
    </row>
    <row r="4029" spans="1:50" x14ac:dyDescent="0.25">
      <c r="A4029" s="120"/>
      <c r="B4029" s="28"/>
      <c r="C4029" s="25"/>
      <c r="D4029" s="25"/>
      <c r="E4029" s="25"/>
      <c r="F4029" s="29"/>
      <c r="G4029" s="29"/>
      <c r="H4029" s="29"/>
      <c r="I4029" s="29"/>
      <c r="J4029" s="29"/>
      <c r="K4029" s="25"/>
      <c r="L4029" s="25"/>
      <c r="M4029" s="25"/>
      <c r="N4029" s="25"/>
      <c r="O4029" s="25"/>
      <c r="P4029" s="25"/>
      <c r="Q4029" s="28"/>
      <c r="R4029" s="29"/>
      <c r="S4029" s="27"/>
      <c r="T4029" s="27"/>
      <c r="U4029" s="28"/>
      <c r="V4029" s="26"/>
      <c r="W4029" s="26"/>
      <c r="X4029" s="26"/>
      <c r="Y4029" s="37"/>
      <c r="Z4029" s="37"/>
      <c r="AA4029" s="37"/>
      <c r="AB4029" s="30"/>
      <c r="AC4029" s="30"/>
      <c r="AD4029" s="31"/>
      <c r="AE4029" s="30"/>
      <c r="AF4029" s="30"/>
      <c r="AG4029" s="32"/>
      <c r="AH4029" s="30"/>
      <c r="AJ4029" s="30"/>
      <c r="AK4029" s="30"/>
      <c r="AL4029" s="30"/>
      <c r="AM4029" s="30"/>
      <c r="AN4029" s="30"/>
      <c r="AO4029" s="30"/>
      <c r="AP4029" s="30"/>
      <c r="AQ4029" s="30"/>
      <c r="AR4029" s="30"/>
      <c r="AS4029" s="30"/>
      <c r="AT4029" s="30"/>
      <c r="AU4029" s="121"/>
      <c r="AV4029" s="129"/>
      <c r="AW4029" s="129"/>
      <c r="AX4029" s="129"/>
    </row>
    <row r="4030" spans="1:50" x14ac:dyDescent="0.25">
      <c r="A4030" s="120"/>
      <c r="B4030" s="28"/>
      <c r="C4030" s="25"/>
      <c r="D4030" s="25"/>
      <c r="E4030" s="25"/>
      <c r="F4030" s="29"/>
      <c r="G4030" s="29"/>
      <c r="H4030" s="29"/>
      <c r="I4030" s="29"/>
      <c r="J4030" s="29"/>
      <c r="K4030" s="25"/>
      <c r="L4030" s="25"/>
      <c r="M4030" s="25"/>
      <c r="N4030" s="25"/>
      <c r="O4030" s="25"/>
      <c r="P4030" s="25"/>
      <c r="Q4030" s="28"/>
      <c r="R4030" s="29"/>
      <c r="S4030" s="27"/>
      <c r="T4030" s="27"/>
      <c r="U4030" s="28"/>
      <c r="V4030" s="26"/>
      <c r="W4030" s="26"/>
      <c r="X4030" s="26"/>
      <c r="Y4030" s="37"/>
      <c r="Z4030" s="37"/>
      <c r="AA4030" s="37"/>
      <c r="AB4030" s="30"/>
      <c r="AC4030" s="30"/>
      <c r="AD4030" s="31"/>
      <c r="AE4030" s="30"/>
      <c r="AF4030" s="30"/>
      <c r="AG4030" s="32"/>
      <c r="AH4030" s="30"/>
      <c r="AJ4030" s="30"/>
      <c r="AK4030" s="30"/>
      <c r="AL4030" s="30"/>
      <c r="AM4030" s="30"/>
      <c r="AN4030" s="30"/>
      <c r="AO4030" s="30"/>
      <c r="AP4030" s="30"/>
      <c r="AQ4030" s="30"/>
      <c r="AR4030" s="30"/>
      <c r="AS4030" s="30"/>
      <c r="AT4030" s="30"/>
      <c r="AU4030" s="121"/>
      <c r="AV4030" s="129"/>
      <c r="AW4030" s="129"/>
      <c r="AX4030" s="129"/>
    </row>
    <row r="4031" spans="1:50" x14ac:dyDescent="0.25">
      <c r="A4031" s="120"/>
      <c r="B4031" s="28"/>
      <c r="C4031" s="25"/>
      <c r="D4031" s="25"/>
      <c r="E4031" s="25"/>
      <c r="F4031" s="29"/>
      <c r="G4031" s="29"/>
      <c r="H4031" s="29"/>
      <c r="I4031" s="29"/>
      <c r="J4031" s="29"/>
      <c r="K4031" s="25"/>
      <c r="L4031" s="25"/>
      <c r="M4031" s="25"/>
      <c r="N4031" s="25"/>
      <c r="O4031" s="25"/>
      <c r="P4031" s="25"/>
      <c r="Q4031" s="28"/>
      <c r="R4031" s="29"/>
      <c r="S4031" s="27"/>
      <c r="T4031" s="27"/>
      <c r="U4031" s="28"/>
      <c r="V4031" s="26"/>
      <c r="W4031" s="26"/>
      <c r="X4031" s="26"/>
      <c r="Y4031" s="37"/>
      <c r="Z4031" s="37"/>
      <c r="AA4031" s="37"/>
      <c r="AB4031" s="30"/>
      <c r="AC4031" s="30"/>
      <c r="AD4031" s="31"/>
      <c r="AE4031" s="30"/>
      <c r="AF4031" s="30"/>
      <c r="AG4031" s="32"/>
      <c r="AH4031" s="30"/>
      <c r="AJ4031" s="30"/>
      <c r="AK4031" s="30"/>
      <c r="AL4031" s="30"/>
      <c r="AM4031" s="30"/>
      <c r="AN4031" s="30"/>
      <c r="AO4031" s="30"/>
      <c r="AP4031" s="30"/>
      <c r="AQ4031" s="30"/>
      <c r="AR4031" s="30"/>
      <c r="AS4031" s="30"/>
      <c r="AT4031" s="30"/>
      <c r="AU4031" s="121"/>
      <c r="AV4031" s="129"/>
      <c r="AW4031" s="129"/>
      <c r="AX4031" s="129"/>
    </row>
    <row r="4032" spans="1:50" x14ac:dyDescent="0.25">
      <c r="A4032" s="120"/>
      <c r="B4032" s="28"/>
      <c r="C4032" s="25"/>
      <c r="D4032" s="25"/>
      <c r="E4032" s="25"/>
      <c r="F4032" s="29"/>
      <c r="G4032" s="29"/>
      <c r="H4032" s="29"/>
      <c r="I4032" s="29"/>
      <c r="J4032" s="29"/>
      <c r="K4032" s="25"/>
      <c r="L4032" s="25"/>
      <c r="M4032" s="25"/>
      <c r="N4032" s="25"/>
      <c r="O4032" s="25"/>
      <c r="P4032" s="25"/>
      <c r="Q4032" s="28"/>
      <c r="R4032" s="29"/>
      <c r="S4032" s="27"/>
      <c r="T4032" s="27"/>
      <c r="U4032" s="28"/>
      <c r="V4032" s="26"/>
      <c r="W4032" s="26"/>
      <c r="X4032" s="26"/>
      <c r="Y4032" s="37"/>
      <c r="Z4032" s="37"/>
      <c r="AA4032" s="37"/>
      <c r="AB4032" s="30"/>
      <c r="AC4032" s="30"/>
      <c r="AD4032" s="31"/>
      <c r="AE4032" s="30"/>
      <c r="AF4032" s="30"/>
      <c r="AG4032" s="32"/>
      <c r="AH4032" s="30"/>
      <c r="AJ4032" s="30"/>
      <c r="AK4032" s="30"/>
      <c r="AL4032" s="30"/>
      <c r="AM4032" s="30"/>
      <c r="AN4032" s="30"/>
      <c r="AO4032" s="30"/>
      <c r="AP4032" s="30"/>
      <c r="AQ4032" s="30"/>
      <c r="AR4032" s="30"/>
      <c r="AS4032" s="30"/>
      <c r="AT4032" s="30"/>
      <c r="AU4032" s="121"/>
      <c r="AV4032" s="129"/>
      <c r="AW4032" s="129"/>
      <c r="AX4032" s="129"/>
    </row>
    <row r="4033" spans="1:50" x14ac:dyDescent="0.25">
      <c r="A4033" s="120"/>
      <c r="B4033" s="28"/>
      <c r="C4033" s="25"/>
      <c r="D4033" s="25"/>
      <c r="E4033" s="25"/>
      <c r="F4033" s="29"/>
      <c r="G4033" s="29"/>
      <c r="H4033" s="29"/>
      <c r="I4033" s="29"/>
      <c r="J4033" s="29"/>
      <c r="K4033" s="25"/>
      <c r="L4033" s="25"/>
      <c r="M4033" s="25"/>
      <c r="N4033" s="25"/>
      <c r="O4033" s="25"/>
      <c r="P4033" s="25"/>
      <c r="Q4033" s="28"/>
      <c r="R4033" s="29"/>
      <c r="S4033" s="27"/>
      <c r="T4033" s="27"/>
      <c r="U4033" s="28"/>
      <c r="V4033" s="26"/>
      <c r="W4033" s="26"/>
      <c r="X4033" s="26"/>
      <c r="Y4033" s="37"/>
      <c r="Z4033" s="37"/>
      <c r="AA4033" s="37"/>
      <c r="AB4033" s="30"/>
      <c r="AC4033" s="30"/>
      <c r="AD4033" s="31"/>
      <c r="AE4033" s="30"/>
      <c r="AF4033" s="30"/>
      <c r="AG4033" s="32"/>
      <c r="AH4033" s="30"/>
      <c r="AJ4033" s="30"/>
      <c r="AK4033" s="30"/>
      <c r="AL4033" s="30"/>
      <c r="AM4033" s="30"/>
      <c r="AN4033" s="30"/>
      <c r="AO4033" s="30"/>
      <c r="AP4033" s="30"/>
      <c r="AQ4033" s="30"/>
      <c r="AR4033" s="30"/>
      <c r="AS4033" s="30"/>
      <c r="AT4033" s="30"/>
      <c r="AU4033" s="121"/>
      <c r="AV4033" s="129"/>
      <c r="AW4033" s="129"/>
      <c r="AX4033" s="129"/>
    </row>
    <row r="4034" spans="1:50" x14ac:dyDescent="0.25">
      <c r="A4034" s="120"/>
      <c r="B4034" s="28"/>
      <c r="C4034" s="25"/>
      <c r="D4034" s="25"/>
      <c r="E4034" s="25"/>
      <c r="F4034" s="29"/>
      <c r="G4034" s="29"/>
      <c r="H4034" s="29"/>
      <c r="I4034" s="29"/>
      <c r="J4034" s="29"/>
      <c r="K4034" s="25"/>
      <c r="L4034" s="25"/>
      <c r="M4034" s="25"/>
      <c r="N4034" s="25"/>
      <c r="O4034" s="25"/>
      <c r="P4034" s="25"/>
      <c r="Q4034" s="28"/>
      <c r="R4034" s="29"/>
      <c r="S4034" s="27"/>
      <c r="T4034" s="27"/>
      <c r="U4034" s="28"/>
      <c r="V4034" s="26"/>
      <c r="W4034" s="26"/>
      <c r="X4034" s="26"/>
      <c r="Y4034" s="37"/>
      <c r="Z4034" s="37"/>
      <c r="AA4034" s="37"/>
      <c r="AB4034" s="30"/>
      <c r="AC4034" s="30"/>
      <c r="AD4034" s="31"/>
      <c r="AE4034" s="30"/>
      <c r="AF4034" s="30"/>
      <c r="AG4034" s="32"/>
      <c r="AH4034" s="30"/>
      <c r="AJ4034" s="30"/>
      <c r="AK4034" s="30"/>
      <c r="AL4034" s="30"/>
      <c r="AM4034" s="30"/>
      <c r="AN4034" s="30"/>
      <c r="AO4034" s="30"/>
      <c r="AP4034" s="30"/>
      <c r="AQ4034" s="30"/>
      <c r="AR4034" s="30"/>
      <c r="AS4034" s="30"/>
      <c r="AT4034" s="30"/>
      <c r="AU4034" s="121"/>
      <c r="AV4034" s="129"/>
      <c r="AW4034" s="129"/>
      <c r="AX4034" s="129"/>
    </row>
    <row r="4035" spans="1:50" x14ac:dyDescent="0.25">
      <c r="A4035" s="120"/>
      <c r="B4035" s="28"/>
      <c r="C4035" s="25"/>
      <c r="D4035" s="25"/>
      <c r="E4035" s="25"/>
      <c r="F4035" s="29"/>
      <c r="G4035" s="29"/>
      <c r="H4035" s="29"/>
      <c r="I4035" s="29"/>
      <c r="J4035" s="29"/>
      <c r="K4035" s="25"/>
      <c r="L4035" s="25"/>
      <c r="M4035" s="25"/>
      <c r="N4035" s="25"/>
      <c r="O4035" s="25"/>
      <c r="P4035" s="25"/>
      <c r="Q4035" s="28"/>
      <c r="R4035" s="29"/>
      <c r="S4035" s="27"/>
      <c r="T4035" s="27"/>
      <c r="U4035" s="28"/>
      <c r="V4035" s="26"/>
      <c r="W4035" s="26"/>
      <c r="X4035" s="26"/>
      <c r="Y4035" s="37"/>
      <c r="Z4035" s="37"/>
      <c r="AA4035" s="37"/>
      <c r="AB4035" s="30"/>
      <c r="AC4035" s="30"/>
      <c r="AD4035" s="31"/>
      <c r="AE4035" s="30"/>
      <c r="AF4035" s="30"/>
      <c r="AG4035" s="32"/>
      <c r="AH4035" s="30"/>
      <c r="AJ4035" s="30"/>
      <c r="AK4035" s="30"/>
      <c r="AL4035" s="30"/>
      <c r="AM4035" s="30"/>
      <c r="AN4035" s="30"/>
      <c r="AO4035" s="30"/>
      <c r="AP4035" s="30"/>
      <c r="AQ4035" s="30"/>
      <c r="AR4035" s="30"/>
      <c r="AS4035" s="30"/>
      <c r="AT4035" s="30"/>
      <c r="AU4035" s="121"/>
      <c r="AV4035" s="129"/>
      <c r="AW4035" s="129"/>
      <c r="AX4035" s="129"/>
    </row>
    <row r="4036" spans="1:50" x14ac:dyDescent="0.25">
      <c r="A4036" s="120"/>
      <c r="B4036" s="28"/>
      <c r="C4036" s="25"/>
      <c r="D4036" s="25"/>
      <c r="E4036" s="25"/>
      <c r="F4036" s="29"/>
      <c r="G4036" s="29"/>
      <c r="H4036" s="29"/>
      <c r="I4036" s="29"/>
      <c r="J4036" s="29"/>
      <c r="K4036" s="25"/>
      <c r="L4036" s="25"/>
      <c r="M4036" s="25"/>
      <c r="N4036" s="25"/>
      <c r="O4036" s="25"/>
      <c r="P4036" s="25"/>
      <c r="Q4036" s="28"/>
      <c r="R4036" s="29"/>
      <c r="S4036" s="27"/>
      <c r="T4036" s="27"/>
      <c r="U4036" s="28"/>
      <c r="V4036" s="26"/>
      <c r="W4036" s="26"/>
      <c r="X4036" s="26"/>
      <c r="Y4036" s="37"/>
      <c r="Z4036" s="37"/>
      <c r="AA4036" s="37"/>
      <c r="AB4036" s="30"/>
      <c r="AC4036" s="30"/>
      <c r="AD4036" s="31"/>
      <c r="AE4036" s="30"/>
      <c r="AF4036" s="30"/>
      <c r="AG4036" s="32"/>
      <c r="AH4036" s="30"/>
      <c r="AJ4036" s="30"/>
      <c r="AK4036" s="30"/>
      <c r="AL4036" s="30"/>
      <c r="AM4036" s="30"/>
      <c r="AN4036" s="30"/>
      <c r="AO4036" s="30"/>
      <c r="AP4036" s="30"/>
      <c r="AQ4036" s="30"/>
      <c r="AR4036" s="30"/>
      <c r="AS4036" s="30"/>
      <c r="AT4036" s="30"/>
      <c r="AU4036" s="121"/>
      <c r="AV4036" s="129"/>
      <c r="AW4036" s="129"/>
      <c r="AX4036" s="129"/>
    </row>
    <row r="4037" spans="1:50" x14ac:dyDescent="0.25">
      <c r="A4037" s="120"/>
      <c r="B4037" s="28"/>
      <c r="C4037" s="25"/>
      <c r="D4037" s="25"/>
      <c r="E4037" s="25"/>
      <c r="F4037" s="29"/>
      <c r="G4037" s="29"/>
      <c r="H4037" s="29"/>
      <c r="I4037" s="29"/>
      <c r="J4037" s="29"/>
      <c r="K4037" s="25"/>
      <c r="L4037" s="25"/>
      <c r="M4037" s="25"/>
      <c r="N4037" s="25"/>
      <c r="O4037" s="25"/>
      <c r="P4037" s="25"/>
      <c r="Q4037" s="28"/>
      <c r="R4037" s="29"/>
      <c r="S4037" s="27"/>
      <c r="T4037" s="27"/>
      <c r="U4037" s="28"/>
      <c r="V4037" s="26"/>
      <c r="W4037" s="26"/>
      <c r="X4037" s="26"/>
      <c r="Y4037" s="37"/>
      <c r="Z4037" s="37"/>
      <c r="AA4037" s="37"/>
      <c r="AB4037" s="30"/>
      <c r="AC4037" s="30"/>
      <c r="AD4037" s="31"/>
      <c r="AE4037" s="30"/>
      <c r="AF4037" s="30"/>
      <c r="AG4037" s="32"/>
      <c r="AH4037" s="30"/>
      <c r="AJ4037" s="30"/>
      <c r="AK4037" s="30"/>
      <c r="AL4037" s="30"/>
      <c r="AM4037" s="30"/>
      <c r="AN4037" s="30"/>
      <c r="AO4037" s="30"/>
      <c r="AP4037" s="30"/>
      <c r="AQ4037" s="30"/>
      <c r="AR4037" s="30"/>
      <c r="AS4037" s="30"/>
      <c r="AT4037" s="30"/>
      <c r="AU4037" s="121"/>
      <c r="AV4037" s="129"/>
      <c r="AW4037" s="129"/>
      <c r="AX4037" s="129"/>
    </row>
    <row r="4038" spans="1:50" x14ac:dyDescent="0.25">
      <c r="A4038" s="120"/>
      <c r="B4038" s="28"/>
      <c r="C4038" s="25"/>
      <c r="D4038" s="25"/>
      <c r="E4038" s="25"/>
      <c r="F4038" s="29"/>
      <c r="G4038" s="29"/>
      <c r="H4038" s="29"/>
      <c r="I4038" s="29"/>
      <c r="J4038" s="29"/>
      <c r="K4038" s="25"/>
      <c r="L4038" s="25"/>
      <c r="M4038" s="25"/>
      <c r="N4038" s="25"/>
      <c r="O4038" s="25"/>
      <c r="P4038" s="25"/>
      <c r="Q4038" s="28"/>
      <c r="R4038" s="29"/>
      <c r="S4038" s="27"/>
      <c r="T4038" s="27"/>
      <c r="U4038" s="28"/>
      <c r="V4038" s="26"/>
      <c r="W4038" s="26"/>
      <c r="X4038" s="26"/>
      <c r="Y4038" s="37"/>
      <c r="Z4038" s="37"/>
      <c r="AA4038" s="37"/>
      <c r="AB4038" s="30"/>
      <c r="AC4038" s="30"/>
      <c r="AD4038" s="31"/>
      <c r="AE4038" s="30"/>
      <c r="AF4038" s="30"/>
      <c r="AG4038" s="32"/>
      <c r="AH4038" s="30"/>
      <c r="AJ4038" s="30"/>
      <c r="AK4038" s="30"/>
      <c r="AL4038" s="30"/>
      <c r="AM4038" s="30"/>
      <c r="AN4038" s="30"/>
      <c r="AO4038" s="30"/>
      <c r="AP4038" s="30"/>
      <c r="AQ4038" s="30"/>
      <c r="AR4038" s="30"/>
      <c r="AS4038" s="30"/>
      <c r="AT4038" s="30"/>
      <c r="AU4038" s="121"/>
      <c r="AV4038" s="129"/>
      <c r="AW4038" s="129"/>
      <c r="AX4038" s="129"/>
    </row>
    <row r="4039" spans="1:50" x14ac:dyDescent="0.25">
      <c r="A4039" s="120"/>
      <c r="B4039" s="28"/>
      <c r="C4039" s="25"/>
      <c r="D4039" s="25"/>
      <c r="E4039" s="25"/>
      <c r="F4039" s="29"/>
      <c r="G4039" s="29"/>
      <c r="H4039" s="29"/>
      <c r="I4039" s="29"/>
      <c r="J4039" s="29"/>
      <c r="K4039" s="25"/>
      <c r="L4039" s="25"/>
      <c r="M4039" s="25"/>
      <c r="N4039" s="25"/>
      <c r="O4039" s="25"/>
      <c r="P4039" s="25"/>
      <c r="Q4039" s="28"/>
      <c r="R4039" s="29"/>
      <c r="S4039" s="27"/>
      <c r="T4039" s="27"/>
      <c r="U4039" s="28"/>
      <c r="V4039" s="26"/>
      <c r="W4039" s="26"/>
      <c r="X4039" s="26"/>
      <c r="Y4039" s="37"/>
      <c r="Z4039" s="37"/>
      <c r="AA4039" s="37"/>
      <c r="AB4039" s="30"/>
      <c r="AC4039" s="30"/>
      <c r="AD4039" s="31"/>
      <c r="AE4039" s="30"/>
      <c r="AF4039" s="30"/>
      <c r="AG4039" s="32"/>
      <c r="AH4039" s="30"/>
      <c r="AJ4039" s="30"/>
      <c r="AK4039" s="30"/>
      <c r="AL4039" s="30"/>
      <c r="AM4039" s="30"/>
      <c r="AN4039" s="30"/>
      <c r="AO4039" s="30"/>
      <c r="AP4039" s="30"/>
      <c r="AQ4039" s="30"/>
      <c r="AR4039" s="30"/>
      <c r="AS4039" s="30"/>
      <c r="AT4039" s="30"/>
      <c r="AU4039" s="121"/>
      <c r="AV4039" s="129"/>
      <c r="AW4039" s="129"/>
      <c r="AX4039" s="129"/>
    </row>
    <row r="4040" spans="1:50" x14ac:dyDescent="0.25">
      <c r="A4040" s="120"/>
      <c r="B4040" s="28"/>
      <c r="C4040" s="25"/>
      <c r="D4040" s="25"/>
      <c r="E4040" s="25"/>
      <c r="F4040" s="29"/>
      <c r="G4040" s="29"/>
      <c r="H4040" s="29"/>
      <c r="I4040" s="29"/>
      <c r="J4040" s="29"/>
      <c r="K4040" s="25"/>
      <c r="L4040" s="25"/>
      <c r="M4040" s="25"/>
      <c r="N4040" s="25"/>
      <c r="O4040" s="25"/>
      <c r="P4040" s="25"/>
      <c r="Q4040" s="28"/>
      <c r="R4040" s="29"/>
      <c r="S4040" s="27"/>
      <c r="T4040" s="27"/>
      <c r="U4040" s="28"/>
      <c r="V4040" s="26"/>
      <c r="W4040" s="26"/>
      <c r="X4040" s="26"/>
      <c r="Y4040" s="37"/>
      <c r="Z4040" s="37"/>
      <c r="AA4040" s="37"/>
      <c r="AB4040" s="30"/>
      <c r="AC4040" s="30"/>
      <c r="AD4040" s="31"/>
      <c r="AE4040" s="30"/>
      <c r="AF4040" s="30"/>
      <c r="AG4040" s="32"/>
      <c r="AH4040" s="30"/>
      <c r="AJ4040" s="30"/>
      <c r="AK4040" s="30"/>
      <c r="AL4040" s="30"/>
      <c r="AM4040" s="30"/>
      <c r="AN4040" s="30"/>
      <c r="AO4040" s="30"/>
      <c r="AP4040" s="30"/>
      <c r="AQ4040" s="30"/>
      <c r="AR4040" s="30"/>
      <c r="AS4040" s="30"/>
      <c r="AT4040" s="30"/>
      <c r="AU4040" s="121"/>
      <c r="AV4040" s="129"/>
      <c r="AW4040" s="129"/>
      <c r="AX4040" s="129"/>
    </row>
    <row r="4041" spans="1:50" x14ac:dyDescent="0.25">
      <c r="A4041" s="120"/>
      <c r="B4041" s="28"/>
      <c r="C4041" s="25"/>
      <c r="D4041" s="25"/>
      <c r="E4041" s="25"/>
      <c r="F4041" s="29"/>
      <c r="G4041" s="29"/>
      <c r="H4041" s="29"/>
      <c r="I4041" s="29"/>
      <c r="J4041" s="29"/>
      <c r="K4041" s="25"/>
      <c r="L4041" s="25"/>
      <c r="M4041" s="25"/>
      <c r="N4041" s="25"/>
      <c r="O4041" s="25"/>
      <c r="P4041" s="25"/>
      <c r="Q4041" s="28"/>
      <c r="R4041" s="29"/>
      <c r="S4041" s="27"/>
      <c r="T4041" s="27"/>
      <c r="U4041" s="28"/>
      <c r="V4041" s="26"/>
      <c r="W4041" s="26"/>
      <c r="X4041" s="26"/>
      <c r="Y4041" s="37"/>
      <c r="Z4041" s="37"/>
      <c r="AA4041" s="37"/>
      <c r="AB4041" s="30"/>
      <c r="AC4041" s="30"/>
      <c r="AD4041" s="31"/>
      <c r="AE4041" s="30"/>
      <c r="AF4041" s="30"/>
      <c r="AG4041" s="32"/>
      <c r="AH4041" s="30"/>
      <c r="AJ4041" s="30"/>
      <c r="AK4041" s="30"/>
      <c r="AL4041" s="30"/>
      <c r="AM4041" s="30"/>
      <c r="AN4041" s="30"/>
      <c r="AO4041" s="30"/>
      <c r="AP4041" s="30"/>
      <c r="AQ4041" s="30"/>
      <c r="AR4041" s="30"/>
      <c r="AS4041" s="30"/>
      <c r="AT4041" s="30"/>
      <c r="AU4041" s="121"/>
      <c r="AV4041" s="129"/>
      <c r="AW4041" s="129"/>
      <c r="AX4041" s="129"/>
    </row>
    <row r="4042" spans="1:50" x14ac:dyDescent="0.25">
      <c r="A4042" s="120"/>
      <c r="B4042" s="28"/>
      <c r="C4042" s="25"/>
      <c r="D4042" s="25"/>
      <c r="E4042" s="25"/>
      <c r="F4042" s="29"/>
      <c r="G4042" s="29"/>
      <c r="H4042" s="29"/>
      <c r="I4042" s="29"/>
      <c r="J4042" s="29"/>
      <c r="K4042" s="25"/>
      <c r="L4042" s="25"/>
      <c r="M4042" s="25"/>
      <c r="N4042" s="25"/>
      <c r="O4042" s="25"/>
      <c r="P4042" s="25"/>
      <c r="Q4042" s="28"/>
      <c r="R4042" s="29"/>
      <c r="S4042" s="27"/>
      <c r="T4042" s="27"/>
      <c r="U4042" s="28"/>
      <c r="V4042" s="26"/>
      <c r="W4042" s="26"/>
      <c r="X4042" s="26"/>
      <c r="Y4042" s="37"/>
      <c r="Z4042" s="37"/>
      <c r="AA4042" s="37"/>
      <c r="AB4042" s="30"/>
      <c r="AC4042" s="30"/>
      <c r="AD4042" s="31"/>
      <c r="AE4042" s="30"/>
      <c r="AF4042" s="30"/>
      <c r="AG4042" s="32"/>
      <c r="AH4042" s="30"/>
      <c r="AJ4042" s="30"/>
      <c r="AK4042" s="30"/>
      <c r="AL4042" s="30"/>
      <c r="AM4042" s="30"/>
      <c r="AN4042" s="30"/>
      <c r="AO4042" s="30"/>
      <c r="AP4042" s="30"/>
      <c r="AQ4042" s="30"/>
      <c r="AR4042" s="30"/>
      <c r="AS4042" s="30"/>
      <c r="AT4042" s="30"/>
      <c r="AU4042" s="121"/>
      <c r="AV4042" s="129"/>
      <c r="AW4042" s="129"/>
      <c r="AX4042" s="129"/>
    </row>
    <row r="4043" spans="1:50" x14ac:dyDescent="0.25">
      <c r="A4043" s="120"/>
      <c r="B4043" s="28"/>
      <c r="C4043" s="25"/>
      <c r="D4043" s="25"/>
      <c r="E4043" s="25"/>
      <c r="F4043" s="29"/>
      <c r="G4043" s="29"/>
      <c r="H4043" s="29"/>
      <c r="I4043" s="29"/>
      <c r="J4043" s="29"/>
      <c r="K4043" s="25"/>
      <c r="L4043" s="25"/>
      <c r="M4043" s="25"/>
      <c r="N4043" s="25"/>
      <c r="O4043" s="25"/>
      <c r="P4043" s="25"/>
      <c r="Q4043" s="28"/>
      <c r="R4043" s="29"/>
      <c r="S4043" s="27"/>
      <c r="T4043" s="27"/>
      <c r="U4043" s="28"/>
      <c r="V4043" s="26"/>
      <c r="W4043" s="26"/>
      <c r="X4043" s="26"/>
      <c r="Y4043" s="37"/>
      <c r="Z4043" s="37"/>
      <c r="AA4043" s="37"/>
      <c r="AB4043" s="30"/>
      <c r="AC4043" s="30"/>
      <c r="AD4043" s="31"/>
      <c r="AE4043" s="30"/>
      <c r="AF4043" s="30"/>
      <c r="AG4043" s="32"/>
      <c r="AH4043" s="30"/>
      <c r="AJ4043" s="30"/>
      <c r="AK4043" s="30"/>
      <c r="AL4043" s="30"/>
      <c r="AM4043" s="30"/>
      <c r="AN4043" s="30"/>
      <c r="AO4043" s="30"/>
      <c r="AP4043" s="30"/>
      <c r="AQ4043" s="30"/>
      <c r="AR4043" s="30"/>
      <c r="AS4043" s="30"/>
      <c r="AT4043" s="30"/>
      <c r="AU4043" s="121"/>
      <c r="AV4043" s="129"/>
      <c r="AW4043" s="129"/>
      <c r="AX4043" s="129"/>
    </row>
    <row r="4044" spans="1:50" x14ac:dyDescent="0.25">
      <c r="A4044" s="120"/>
      <c r="B4044" s="28"/>
      <c r="C4044" s="25"/>
      <c r="D4044" s="25"/>
      <c r="E4044" s="25"/>
      <c r="F4044" s="29"/>
      <c r="G4044" s="29"/>
      <c r="H4044" s="29"/>
      <c r="I4044" s="29"/>
      <c r="J4044" s="29"/>
      <c r="K4044" s="25"/>
      <c r="L4044" s="25"/>
      <c r="M4044" s="25"/>
      <c r="N4044" s="25"/>
      <c r="O4044" s="25"/>
      <c r="P4044" s="25"/>
      <c r="Q4044" s="28"/>
      <c r="R4044" s="29"/>
      <c r="S4044" s="27"/>
      <c r="T4044" s="27"/>
      <c r="U4044" s="28"/>
      <c r="V4044" s="26"/>
      <c r="W4044" s="26"/>
      <c r="X4044" s="26"/>
      <c r="Y4044" s="37"/>
      <c r="Z4044" s="37"/>
      <c r="AA4044" s="37"/>
      <c r="AB4044" s="30"/>
      <c r="AC4044" s="30"/>
      <c r="AD4044" s="31"/>
      <c r="AE4044" s="30"/>
      <c r="AF4044" s="30"/>
      <c r="AG4044" s="32"/>
      <c r="AH4044" s="30"/>
      <c r="AJ4044" s="30"/>
      <c r="AK4044" s="30"/>
      <c r="AL4044" s="30"/>
      <c r="AM4044" s="30"/>
      <c r="AN4044" s="30"/>
      <c r="AO4044" s="30"/>
      <c r="AP4044" s="30"/>
      <c r="AQ4044" s="30"/>
      <c r="AR4044" s="30"/>
      <c r="AS4044" s="30"/>
      <c r="AT4044" s="30"/>
      <c r="AU4044" s="121"/>
      <c r="AV4044" s="129"/>
      <c r="AW4044" s="129"/>
      <c r="AX4044" s="129"/>
    </row>
    <row r="4045" spans="1:50" x14ac:dyDescent="0.25">
      <c r="A4045" s="120"/>
      <c r="B4045" s="28"/>
      <c r="C4045" s="25"/>
      <c r="D4045" s="25"/>
      <c r="E4045" s="25"/>
      <c r="F4045" s="29"/>
      <c r="G4045" s="29"/>
      <c r="H4045" s="29"/>
      <c r="I4045" s="29"/>
      <c r="J4045" s="29"/>
      <c r="K4045" s="25"/>
      <c r="L4045" s="25"/>
      <c r="M4045" s="25"/>
      <c r="N4045" s="25"/>
      <c r="O4045" s="25"/>
      <c r="P4045" s="25"/>
      <c r="Q4045" s="28"/>
      <c r="R4045" s="29"/>
      <c r="S4045" s="27"/>
      <c r="T4045" s="27"/>
      <c r="U4045" s="28"/>
      <c r="V4045" s="26"/>
      <c r="W4045" s="26"/>
      <c r="X4045" s="26"/>
      <c r="Y4045" s="37"/>
      <c r="Z4045" s="37"/>
      <c r="AA4045" s="37"/>
      <c r="AB4045" s="30"/>
      <c r="AC4045" s="30"/>
      <c r="AD4045" s="31"/>
      <c r="AE4045" s="30"/>
      <c r="AF4045" s="30"/>
      <c r="AG4045" s="32"/>
      <c r="AH4045" s="30"/>
      <c r="AJ4045" s="30"/>
      <c r="AK4045" s="30"/>
      <c r="AL4045" s="30"/>
      <c r="AM4045" s="30"/>
      <c r="AN4045" s="30"/>
      <c r="AO4045" s="30"/>
      <c r="AP4045" s="30"/>
      <c r="AQ4045" s="30"/>
      <c r="AR4045" s="30"/>
      <c r="AS4045" s="30"/>
      <c r="AT4045" s="30"/>
      <c r="AU4045" s="121"/>
      <c r="AV4045" s="129"/>
      <c r="AW4045" s="129"/>
      <c r="AX4045" s="129"/>
    </row>
    <row r="4046" spans="1:50" x14ac:dyDescent="0.25">
      <c r="A4046" s="120"/>
      <c r="B4046" s="28"/>
      <c r="C4046" s="25"/>
      <c r="D4046" s="25"/>
      <c r="E4046" s="25"/>
      <c r="F4046" s="29"/>
      <c r="G4046" s="29"/>
      <c r="H4046" s="29"/>
      <c r="I4046" s="29"/>
      <c r="J4046" s="29"/>
      <c r="K4046" s="25"/>
      <c r="L4046" s="25"/>
      <c r="M4046" s="25"/>
      <c r="N4046" s="25"/>
      <c r="O4046" s="25"/>
      <c r="P4046" s="25"/>
      <c r="Q4046" s="28"/>
      <c r="R4046" s="29"/>
      <c r="S4046" s="27"/>
      <c r="T4046" s="27"/>
      <c r="U4046" s="28"/>
      <c r="V4046" s="26"/>
      <c r="W4046" s="26"/>
      <c r="X4046" s="26"/>
      <c r="Y4046" s="37"/>
      <c r="Z4046" s="37"/>
      <c r="AA4046" s="37"/>
      <c r="AB4046" s="30"/>
      <c r="AC4046" s="30"/>
      <c r="AD4046" s="31"/>
      <c r="AE4046" s="30"/>
      <c r="AF4046" s="30"/>
      <c r="AG4046" s="32"/>
      <c r="AH4046" s="30"/>
      <c r="AJ4046" s="30"/>
      <c r="AK4046" s="30"/>
      <c r="AL4046" s="30"/>
      <c r="AM4046" s="30"/>
      <c r="AN4046" s="30"/>
      <c r="AO4046" s="30"/>
      <c r="AP4046" s="30"/>
      <c r="AQ4046" s="30"/>
      <c r="AR4046" s="30"/>
      <c r="AS4046" s="30"/>
      <c r="AT4046" s="30"/>
      <c r="AU4046" s="121"/>
      <c r="AV4046" s="129"/>
      <c r="AW4046" s="129"/>
      <c r="AX4046" s="129"/>
    </row>
    <row r="4047" spans="1:50" x14ac:dyDescent="0.25">
      <c r="A4047" s="120"/>
      <c r="B4047" s="28"/>
      <c r="C4047" s="25"/>
      <c r="D4047" s="25"/>
      <c r="E4047" s="25"/>
      <c r="F4047" s="29"/>
      <c r="G4047" s="29"/>
      <c r="H4047" s="29"/>
      <c r="I4047" s="29"/>
      <c r="J4047" s="29"/>
      <c r="K4047" s="25"/>
      <c r="L4047" s="25"/>
      <c r="M4047" s="25"/>
      <c r="N4047" s="25"/>
      <c r="O4047" s="25"/>
      <c r="P4047" s="25"/>
      <c r="Q4047" s="28"/>
      <c r="R4047" s="29"/>
      <c r="S4047" s="27"/>
      <c r="T4047" s="27"/>
      <c r="U4047" s="28"/>
      <c r="V4047" s="26"/>
      <c r="W4047" s="26"/>
      <c r="X4047" s="26"/>
      <c r="Y4047" s="37"/>
      <c r="Z4047" s="37"/>
      <c r="AA4047" s="37"/>
      <c r="AB4047" s="30"/>
      <c r="AC4047" s="30"/>
      <c r="AD4047" s="31"/>
      <c r="AE4047" s="30"/>
      <c r="AF4047" s="30"/>
      <c r="AG4047" s="32"/>
      <c r="AH4047" s="30"/>
      <c r="AJ4047" s="30"/>
      <c r="AK4047" s="30"/>
      <c r="AL4047" s="30"/>
      <c r="AM4047" s="30"/>
      <c r="AN4047" s="30"/>
      <c r="AO4047" s="30"/>
      <c r="AP4047" s="30"/>
      <c r="AQ4047" s="30"/>
      <c r="AR4047" s="30"/>
      <c r="AS4047" s="30"/>
      <c r="AT4047" s="30"/>
      <c r="AU4047" s="121"/>
      <c r="AV4047" s="129"/>
      <c r="AW4047" s="129"/>
      <c r="AX4047" s="129"/>
    </row>
    <row r="4048" spans="1:50" x14ac:dyDescent="0.25">
      <c r="A4048" s="120"/>
      <c r="B4048" s="28"/>
      <c r="C4048" s="25"/>
      <c r="D4048" s="25"/>
      <c r="E4048" s="25"/>
      <c r="F4048" s="29"/>
      <c r="G4048" s="29"/>
      <c r="H4048" s="29"/>
      <c r="I4048" s="29"/>
      <c r="J4048" s="29"/>
      <c r="K4048" s="25"/>
      <c r="L4048" s="25"/>
      <c r="M4048" s="25"/>
      <c r="N4048" s="25"/>
      <c r="O4048" s="25"/>
      <c r="P4048" s="25"/>
      <c r="Q4048" s="28"/>
      <c r="R4048" s="29"/>
      <c r="S4048" s="27"/>
      <c r="T4048" s="27"/>
      <c r="U4048" s="28"/>
      <c r="V4048" s="26"/>
      <c r="W4048" s="26"/>
      <c r="X4048" s="26"/>
      <c r="Y4048" s="37"/>
      <c r="Z4048" s="37"/>
      <c r="AA4048" s="37"/>
      <c r="AB4048" s="30"/>
      <c r="AC4048" s="30"/>
      <c r="AD4048" s="31"/>
      <c r="AE4048" s="30"/>
      <c r="AF4048" s="30"/>
      <c r="AG4048" s="32"/>
      <c r="AH4048" s="30"/>
      <c r="AJ4048" s="30"/>
      <c r="AK4048" s="30"/>
      <c r="AL4048" s="30"/>
      <c r="AM4048" s="30"/>
      <c r="AN4048" s="30"/>
      <c r="AO4048" s="30"/>
      <c r="AP4048" s="30"/>
      <c r="AQ4048" s="30"/>
      <c r="AR4048" s="30"/>
      <c r="AS4048" s="30"/>
      <c r="AT4048" s="30"/>
      <c r="AU4048" s="121"/>
      <c r="AV4048" s="129"/>
      <c r="AW4048" s="129"/>
      <c r="AX4048" s="129"/>
    </row>
    <row r="4049" spans="1:50" x14ac:dyDescent="0.25">
      <c r="A4049" s="120"/>
      <c r="B4049" s="28"/>
      <c r="C4049" s="25"/>
      <c r="D4049" s="25"/>
      <c r="E4049" s="25"/>
      <c r="F4049" s="29"/>
      <c r="G4049" s="29"/>
      <c r="H4049" s="29"/>
      <c r="I4049" s="29"/>
      <c r="J4049" s="29"/>
      <c r="K4049" s="25"/>
      <c r="L4049" s="25"/>
      <c r="M4049" s="25"/>
      <c r="N4049" s="25"/>
      <c r="O4049" s="25"/>
      <c r="P4049" s="25"/>
      <c r="Q4049" s="28"/>
      <c r="R4049" s="29"/>
      <c r="S4049" s="27"/>
      <c r="T4049" s="27"/>
      <c r="U4049" s="28"/>
      <c r="V4049" s="26"/>
      <c r="W4049" s="26"/>
      <c r="X4049" s="26"/>
      <c r="Y4049" s="37"/>
      <c r="Z4049" s="37"/>
      <c r="AA4049" s="37"/>
      <c r="AB4049" s="30"/>
      <c r="AC4049" s="30"/>
      <c r="AD4049" s="31"/>
      <c r="AE4049" s="30"/>
      <c r="AF4049" s="30"/>
      <c r="AG4049" s="32"/>
      <c r="AH4049" s="30"/>
      <c r="AJ4049" s="30"/>
      <c r="AK4049" s="30"/>
      <c r="AL4049" s="30"/>
      <c r="AM4049" s="30"/>
      <c r="AN4049" s="30"/>
      <c r="AO4049" s="30"/>
      <c r="AP4049" s="30"/>
      <c r="AQ4049" s="30"/>
      <c r="AR4049" s="30"/>
      <c r="AS4049" s="30"/>
      <c r="AT4049" s="30"/>
      <c r="AU4049" s="121"/>
      <c r="AV4049" s="129"/>
      <c r="AW4049" s="129"/>
      <c r="AX4049" s="129"/>
    </row>
    <row r="4050" spans="1:50" x14ac:dyDescent="0.25">
      <c r="A4050" s="120"/>
      <c r="B4050" s="28"/>
      <c r="C4050" s="25"/>
      <c r="D4050" s="25"/>
      <c r="E4050" s="25"/>
      <c r="F4050" s="29"/>
      <c r="G4050" s="29"/>
      <c r="H4050" s="29"/>
      <c r="I4050" s="29"/>
      <c r="J4050" s="29"/>
      <c r="K4050" s="25"/>
      <c r="L4050" s="25"/>
      <c r="M4050" s="25"/>
      <c r="N4050" s="25"/>
      <c r="O4050" s="25"/>
      <c r="P4050" s="25"/>
      <c r="Q4050" s="28"/>
      <c r="R4050" s="29"/>
      <c r="S4050" s="27"/>
      <c r="T4050" s="27"/>
      <c r="U4050" s="28"/>
      <c r="V4050" s="26"/>
      <c r="W4050" s="26"/>
      <c r="X4050" s="26"/>
      <c r="Y4050" s="37"/>
      <c r="Z4050" s="37"/>
      <c r="AA4050" s="37"/>
      <c r="AB4050" s="30"/>
      <c r="AC4050" s="30"/>
      <c r="AD4050" s="31"/>
      <c r="AE4050" s="30"/>
      <c r="AF4050" s="30"/>
      <c r="AG4050" s="32"/>
      <c r="AH4050" s="30"/>
      <c r="AJ4050" s="30"/>
      <c r="AK4050" s="30"/>
      <c r="AL4050" s="30"/>
      <c r="AM4050" s="30"/>
      <c r="AN4050" s="30"/>
      <c r="AO4050" s="30"/>
      <c r="AP4050" s="30"/>
      <c r="AQ4050" s="30"/>
      <c r="AR4050" s="30"/>
      <c r="AS4050" s="30"/>
      <c r="AT4050" s="30"/>
      <c r="AU4050" s="121"/>
      <c r="AV4050" s="129"/>
      <c r="AW4050" s="129"/>
      <c r="AX4050" s="129"/>
    </row>
    <row r="4051" spans="1:50" x14ac:dyDescent="0.25">
      <c r="A4051" s="120"/>
      <c r="B4051" s="28"/>
      <c r="C4051" s="25"/>
      <c r="D4051" s="25"/>
      <c r="E4051" s="25"/>
      <c r="F4051" s="29"/>
      <c r="G4051" s="29"/>
      <c r="H4051" s="29"/>
      <c r="I4051" s="29"/>
      <c r="J4051" s="29"/>
      <c r="K4051" s="25"/>
      <c r="L4051" s="25"/>
      <c r="M4051" s="25"/>
      <c r="N4051" s="25"/>
      <c r="O4051" s="25"/>
      <c r="P4051" s="25"/>
      <c r="Q4051" s="28"/>
      <c r="R4051" s="29"/>
      <c r="S4051" s="27"/>
      <c r="T4051" s="27"/>
      <c r="U4051" s="28"/>
      <c r="V4051" s="26"/>
      <c r="W4051" s="26"/>
      <c r="X4051" s="26"/>
      <c r="Y4051" s="37"/>
      <c r="Z4051" s="37"/>
      <c r="AA4051" s="37"/>
      <c r="AB4051" s="30"/>
      <c r="AC4051" s="30"/>
      <c r="AD4051" s="31"/>
      <c r="AE4051" s="30"/>
      <c r="AF4051" s="30"/>
      <c r="AG4051" s="32"/>
      <c r="AH4051" s="30"/>
      <c r="AJ4051" s="30"/>
      <c r="AK4051" s="30"/>
      <c r="AL4051" s="30"/>
      <c r="AM4051" s="30"/>
      <c r="AN4051" s="30"/>
      <c r="AO4051" s="30"/>
      <c r="AP4051" s="30"/>
      <c r="AQ4051" s="30"/>
      <c r="AR4051" s="30"/>
      <c r="AS4051" s="30"/>
      <c r="AT4051" s="30"/>
      <c r="AU4051" s="121"/>
      <c r="AV4051" s="129"/>
      <c r="AW4051" s="129"/>
      <c r="AX4051" s="129"/>
    </row>
    <row r="4052" spans="1:50" x14ac:dyDescent="0.25">
      <c r="A4052" s="120"/>
      <c r="B4052" s="28"/>
      <c r="C4052" s="25"/>
      <c r="D4052" s="25"/>
      <c r="E4052" s="25"/>
      <c r="F4052" s="29"/>
      <c r="G4052" s="29"/>
      <c r="H4052" s="29"/>
      <c r="I4052" s="29"/>
      <c r="J4052" s="29"/>
      <c r="K4052" s="25"/>
      <c r="L4052" s="25"/>
      <c r="M4052" s="25"/>
      <c r="N4052" s="25"/>
      <c r="O4052" s="25"/>
      <c r="P4052" s="25"/>
      <c r="Q4052" s="28"/>
      <c r="R4052" s="29"/>
      <c r="S4052" s="27"/>
      <c r="T4052" s="27"/>
      <c r="U4052" s="28"/>
      <c r="V4052" s="26"/>
      <c r="W4052" s="26"/>
      <c r="X4052" s="26"/>
      <c r="Y4052" s="37"/>
      <c r="Z4052" s="37"/>
      <c r="AA4052" s="37"/>
      <c r="AB4052" s="30"/>
      <c r="AC4052" s="30"/>
      <c r="AD4052" s="31"/>
      <c r="AE4052" s="30"/>
      <c r="AF4052" s="30"/>
      <c r="AG4052" s="32"/>
      <c r="AH4052" s="30"/>
      <c r="AJ4052" s="30"/>
      <c r="AK4052" s="30"/>
      <c r="AL4052" s="30"/>
      <c r="AM4052" s="30"/>
      <c r="AN4052" s="30"/>
      <c r="AO4052" s="30"/>
      <c r="AP4052" s="30"/>
      <c r="AQ4052" s="30"/>
      <c r="AR4052" s="30"/>
      <c r="AS4052" s="30"/>
      <c r="AT4052" s="30"/>
      <c r="AU4052" s="121"/>
      <c r="AV4052" s="129"/>
      <c r="AW4052" s="129"/>
      <c r="AX4052" s="129"/>
    </row>
    <row r="4053" spans="1:50" x14ac:dyDescent="0.25">
      <c r="A4053" s="120"/>
      <c r="B4053" s="28"/>
      <c r="C4053" s="25"/>
      <c r="D4053" s="25"/>
      <c r="E4053" s="25"/>
      <c r="F4053" s="29"/>
      <c r="G4053" s="29"/>
      <c r="H4053" s="29"/>
      <c r="I4053" s="29"/>
      <c r="J4053" s="29"/>
      <c r="K4053" s="25"/>
      <c r="L4053" s="25"/>
      <c r="M4053" s="25"/>
      <c r="N4053" s="25"/>
      <c r="O4053" s="25"/>
      <c r="P4053" s="25"/>
      <c r="Q4053" s="28"/>
      <c r="R4053" s="29"/>
      <c r="S4053" s="27"/>
      <c r="T4053" s="27"/>
      <c r="U4053" s="28"/>
      <c r="V4053" s="26"/>
      <c r="W4053" s="26"/>
      <c r="X4053" s="26"/>
      <c r="Y4053" s="37"/>
      <c r="Z4053" s="37"/>
      <c r="AA4053" s="37"/>
      <c r="AB4053" s="30"/>
      <c r="AC4053" s="30"/>
      <c r="AD4053" s="31"/>
      <c r="AE4053" s="30"/>
      <c r="AF4053" s="30"/>
      <c r="AG4053" s="32"/>
      <c r="AH4053" s="30"/>
      <c r="AJ4053" s="30"/>
      <c r="AK4053" s="30"/>
      <c r="AL4053" s="30"/>
      <c r="AM4053" s="30"/>
      <c r="AN4053" s="30"/>
      <c r="AO4053" s="30"/>
      <c r="AP4053" s="30"/>
      <c r="AQ4053" s="30"/>
      <c r="AR4053" s="30"/>
      <c r="AS4053" s="30"/>
      <c r="AT4053" s="30"/>
      <c r="AU4053" s="121"/>
      <c r="AV4053" s="129"/>
      <c r="AW4053" s="129"/>
      <c r="AX4053" s="129"/>
    </row>
    <row r="4054" spans="1:50" x14ac:dyDescent="0.25">
      <c r="A4054" s="120"/>
      <c r="B4054" s="28"/>
      <c r="C4054" s="25"/>
      <c r="D4054" s="25"/>
      <c r="E4054" s="25"/>
      <c r="F4054" s="29"/>
      <c r="G4054" s="29"/>
      <c r="H4054" s="29"/>
      <c r="I4054" s="29"/>
      <c r="J4054" s="29"/>
      <c r="K4054" s="25"/>
      <c r="L4054" s="25"/>
      <c r="M4054" s="25"/>
      <c r="N4054" s="25"/>
      <c r="O4054" s="25"/>
      <c r="P4054" s="25"/>
      <c r="Q4054" s="28"/>
      <c r="R4054" s="29"/>
      <c r="S4054" s="27"/>
      <c r="T4054" s="27"/>
      <c r="U4054" s="28"/>
      <c r="V4054" s="26"/>
      <c r="W4054" s="26"/>
      <c r="X4054" s="26"/>
      <c r="Y4054" s="37"/>
      <c r="Z4054" s="37"/>
      <c r="AA4054" s="37"/>
      <c r="AB4054" s="30"/>
      <c r="AC4054" s="30"/>
      <c r="AD4054" s="31"/>
      <c r="AE4054" s="30"/>
      <c r="AF4054" s="30"/>
      <c r="AG4054" s="32"/>
      <c r="AH4054" s="30"/>
      <c r="AJ4054" s="30"/>
      <c r="AK4054" s="30"/>
      <c r="AL4054" s="30"/>
      <c r="AM4054" s="30"/>
      <c r="AN4054" s="30"/>
      <c r="AO4054" s="30"/>
      <c r="AP4054" s="30"/>
      <c r="AQ4054" s="30"/>
      <c r="AR4054" s="30"/>
      <c r="AS4054" s="30"/>
      <c r="AT4054" s="30"/>
      <c r="AU4054" s="121"/>
      <c r="AV4054" s="129"/>
      <c r="AW4054" s="129"/>
      <c r="AX4054" s="129"/>
    </row>
    <row r="4055" spans="1:50" x14ac:dyDescent="0.25">
      <c r="A4055" s="120"/>
      <c r="B4055" s="28"/>
      <c r="C4055" s="25"/>
      <c r="D4055" s="25"/>
      <c r="E4055" s="25"/>
      <c r="F4055" s="29"/>
      <c r="G4055" s="29"/>
      <c r="H4055" s="29"/>
      <c r="I4055" s="29"/>
      <c r="J4055" s="29"/>
      <c r="K4055" s="25"/>
      <c r="L4055" s="25"/>
      <c r="M4055" s="25"/>
      <c r="N4055" s="25"/>
      <c r="O4055" s="25"/>
      <c r="P4055" s="25"/>
      <c r="Q4055" s="28"/>
      <c r="R4055" s="29"/>
      <c r="S4055" s="27"/>
      <c r="T4055" s="27"/>
      <c r="U4055" s="28"/>
      <c r="V4055" s="26"/>
      <c r="W4055" s="26"/>
      <c r="X4055" s="26"/>
      <c r="Y4055" s="37"/>
      <c r="Z4055" s="37"/>
      <c r="AA4055" s="37"/>
      <c r="AB4055" s="30"/>
      <c r="AC4055" s="30"/>
      <c r="AD4055" s="31"/>
      <c r="AE4055" s="30"/>
      <c r="AF4055" s="30"/>
      <c r="AG4055" s="32"/>
      <c r="AH4055" s="30"/>
      <c r="AJ4055" s="30"/>
      <c r="AK4055" s="30"/>
      <c r="AL4055" s="30"/>
      <c r="AM4055" s="30"/>
      <c r="AN4055" s="30"/>
      <c r="AO4055" s="30"/>
      <c r="AP4055" s="30"/>
      <c r="AQ4055" s="30"/>
      <c r="AR4055" s="30"/>
      <c r="AS4055" s="30"/>
      <c r="AT4055" s="30"/>
      <c r="AU4055" s="121"/>
      <c r="AV4055" s="129"/>
      <c r="AW4055" s="129"/>
      <c r="AX4055" s="129"/>
    </row>
    <row r="4056" spans="1:50" x14ac:dyDescent="0.25">
      <c r="A4056" s="120"/>
      <c r="B4056" s="28"/>
      <c r="C4056" s="25"/>
      <c r="D4056" s="25"/>
      <c r="E4056" s="25"/>
      <c r="F4056" s="29"/>
      <c r="G4056" s="29"/>
      <c r="H4056" s="29"/>
      <c r="I4056" s="29"/>
      <c r="J4056" s="29"/>
      <c r="K4056" s="25"/>
      <c r="L4056" s="25"/>
      <c r="M4056" s="25"/>
      <c r="N4056" s="25"/>
      <c r="O4056" s="25"/>
      <c r="P4056" s="25"/>
      <c r="Q4056" s="28"/>
      <c r="R4056" s="29"/>
      <c r="S4056" s="27"/>
      <c r="T4056" s="27"/>
      <c r="U4056" s="28"/>
      <c r="V4056" s="26"/>
      <c r="W4056" s="26"/>
      <c r="X4056" s="26"/>
      <c r="Y4056" s="37"/>
      <c r="Z4056" s="37"/>
      <c r="AA4056" s="37"/>
      <c r="AB4056" s="30"/>
      <c r="AC4056" s="30"/>
      <c r="AD4056" s="31"/>
      <c r="AE4056" s="30"/>
      <c r="AF4056" s="30"/>
      <c r="AG4056" s="32"/>
      <c r="AH4056" s="30"/>
      <c r="AJ4056" s="30"/>
      <c r="AK4056" s="30"/>
      <c r="AL4056" s="30"/>
      <c r="AM4056" s="30"/>
      <c r="AN4056" s="30"/>
      <c r="AO4056" s="30"/>
      <c r="AP4056" s="30"/>
      <c r="AQ4056" s="30"/>
      <c r="AR4056" s="30"/>
      <c r="AS4056" s="30"/>
      <c r="AT4056" s="30"/>
      <c r="AU4056" s="121"/>
      <c r="AV4056" s="129"/>
      <c r="AW4056" s="129"/>
      <c r="AX4056" s="129"/>
    </row>
    <row r="4057" spans="1:50" x14ac:dyDescent="0.25">
      <c r="A4057" s="120"/>
      <c r="B4057" s="28"/>
      <c r="C4057" s="25"/>
      <c r="D4057" s="25"/>
      <c r="E4057" s="25"/>
      <c r="F4057" s="29"/>
      <c r="G4057" s="29"/>
      <c r="H4057" s="29"/>
      <c r="I4057" s="29"/>
      <c r="J4057" s="29"/>
      <c r="K4057" s="25"/>
      <c r="L4057" s="25"/>
      <c r="M4057" s="25"/>
      <c r="N4057" s="25"/>
      <c r="O4057" s="25"/>
      <c r="P4057" s="25"/>
      <c r="Q4057" s="28"/>
      <c r="R4057" s="29"/>
      <c r="S4057" s="27"/>
      <c r="T4057" s="27"/>
      <c r="U4057" s="28"/>
      <c r="V4057" s="26"/>
      <c r="W4057" s="26"/>
      <c r="X4057" s="26"/>
      <c r="Y4057" s="37"/>
      <c r="Z4057" s="37"/>
      <c r="AA4057" s="37"/>
      <c r="AB4057" s="30"/>
      <c r="AC4057" s="30"/>
      <c r="AD4057" s="31"/>
      <c r="AE4057" s="30"/>
      <c r="AF4057" s="30"/>
      <c r="AG4057" s="32"/>
      <c r="AH4057" s="30"/>
      <c r="AJ4057" s="30"/>
      <c r="AK4057" s="30"/>
      <c r="AL4057" s="30"/>
      <c r="AM4057" s="30"/>
      <c r="AN4057" s="30"/>
      <c r="AO4057" s="30"/>
      <c r="AP4057" s="30"/>
      <c r="AQ4057" s="30"/>
      <c r="AR4057" s="30"/>
      <c r="AS4057" s="30"/>
      <c r="AT4057" s="30"/>
      <c r="AU4057" s="121"/>
      <c r="AV4057" s="129"/>
      <c r="AW4057" s="129"/>
      <c r="AX4057" s="129"/>
    </row>
    <row r="4058" spans="1:50" x14ac:dyDescent="0.25">
      <c r="A4058" s="120"/>
      <c r="B4058" s="28"/>
      <c r="C4058" s="25"/>
      <c r="D4058" s="25"/>
      <c r="E4058" s="25"/>
      <c r="F4058" s="29"/>
      <c r="G4058" s="29"/>
      <c r="H4058" s="29"/>
      <c r="I4058" s="29"/>
      <c r="J4058" s="29"/>
      <c r="K4058" s="25"/>
      <c r="L4058" s="25"/>
      <c r="M4058" s="25"/>
      <c r="N4058" s="25"/>
      <c r="O4058" s="25"/>
      <c r="P4058" s="25"/>
      <c r="Q4058" s="28"/>
      <c r="R4058" s="29"/>
      <c r="S4058" s="27"/>
      <c r="T4058" s="27"/>
      <c r="U4058" s="28"/>
      <c r="V4058" s="26"/>
      <c r="W4058" s="26"/>
      <c r="X4058" s="26"/>
      <c r="Y4058" s="37"/>
      <c r="Z4058" s="37"/>
      <c r="AA4058" s="37"/>
      <c r="AB4058" s="30"/>
      <c r="AC4058" s="30"/>
      <c r="AD4058" s="31"/>
      <c r="AE4058" s="30"/>
      <c r="AF4058" s="30"/>
      <c r="AG4058" s="32"/>
      <c r="AH4058" s="30"/>
      <c r="AJ4058" s="30"/>
      <c r="AK4058" s="30"/>
      <c r="AL4058" s="30"/>
      <c r="AM4058" s="30"/>
      <c r="AN4058" s="30"/>
      <c r="AO4058" s="30"/>
      <c r="AP4058" s="30"/>
      <c r="AQ4058" s="30"/>
      <c r="AR4058" s="30"/>
      <c r="AS4058" s="30"/>
      <c r="AT4058" s="30"/>
      <c r="AU4058" s="121"/>
      <c r="AV4058" s="129"/>
      <c r="AW4058" s="129"/>
      <c r="AX4058" s="129"/>
    </row>
    <row r="4059" spans="1:50" x14ac:dyDescent="0.25">
      <c r="A4059" s="120"/>
      <c r="B4059" s="28"/>
      <c r="C4059" s="25"/>
      <c r="D4059" s="25"/>
      <c r="E4059" s="25"/>
      <c r="F4059" s="29"/>
      <c r="G4059" s="29"/>
      <c r="H4059" s="29"/>
      <c r="I4059" s="29"/>
      <c r="J4059" s="29"/>
      <c r="K4059" s="25"/>
      <c r="L4059" s="25"/>
      <c r="M4059" s="25"/>
      <c r="N4059" s="25"/>
      <c r="O4059" s="25"/>
      <c r="P4059" s="25"/>
      <c r="Q4059" s="28"/>
      <c r="R4059" s="29"/>
      <c r="S4059" s="27"/>
      <c r="T4059" s="27"/>
      <c r="U4059" s="28"/>
      <c r="V4059" s="26"/>
      <c r="W4059" s="26"/>
      <c r="X4059" s="26"/>
      <c r="Y4059" s="37"/>
      <c r="Z4059" s="37"/>
      <c r="AA4059" s="37"/>
      <c r="AB4059" s="30"/>
      <c r="AC4059" s="30"/>
      <c r="AD4059" s="31"/>
      <c r="AE4059" s="30"/>
      <c r="AF4059" s="30"/>
      <c r="AG4059" s="32"/>
      <c r="AH4059" s="30"/>
      <c r="AJ4059" s="30"/>
      <c r="AK4059" s="30"/>
      <c r="AL4059" s="30"/>
      <c r="AM4059" s="30"/>
      <c r="AN4059" s="30"/>
      <c r="AO4059" s="30"/>
      <c r="AP4059" s="30"/>
      <c r="AQ4059" s="30"/>
      <c r="AR4059" s="30"/>
      <c r="AS4059" s="30"/>
      <c r="AT4059" s="30"/>
      <c r="AU4059" s="121"/>
      <c r="AV4059" s="129"/>
      <c r="AW4059" s="129"/>
      <c r="AX4059" s="129"/>
    </row>
    <row r="4060" spans="1:50" x14ac:dyDescent="0.25">
      <c r="A4060" s="120"/>
      <c r="B4060" s="28"/>
      <c r="C4060" s="25"/>
      <c r="D4060" s="25"/>
      <c r="E4060" s="25"/>
      <c r="F4060" s="29"/>
      <c r="G4060" s="29"/>
      <c r="H4060" s="29"/>
      <c r="I4060" s="29"/>
      <c r="J4060" s="29"/>
      <c r="K4060" s="25"/>
      <c r="L4060" s="25"/>
      <c r="M4060" s="25"/>
      <c r="N4060" s="25"/>
      <c r="O4060" s="25"/>
      <c r="P4060" s="25"/>
      <c r="Q4060" s="28"/>
      <c r="R4060" s="29"/>
      <c r="S4060" s="27"/>
      <c r="T4060" s="27"/>
      <c r="U4060" s="28"/>
      <c r="V4060" s="26"/>
      <c r="W4060" s="26"/>
      <c r="X4060" s="26"/>
      <c r="Y4060" s="37"/>
      <c r="Z4060" s="37"/>
      <c r="AA4060" s="37"/>
      <c r="AB4060" s="30"/>
      <c r="AC4060" s="30"/>
      <c r="AD4060" s="31"/>
      <c r="AE4060" s="30"/>
      <c r="AF4060" s="30"/>
      <c r="AG4060" s="32"/>
      <c r="AH4060" s="30"/>
      <c r="AJ4060" s="30"/>
      <c r="AK4060" s="30"/>
      <c r="AL4060" s="30"/>
      <c r="AM4060" s="30"/>
      <c r="AN4060" s="30"/>
      <c r="AO4060" s="30"/>
      <c r="AP4060" s="30"/>
      <c r="AQ4060" s="30"/>
      <c r="AR4060" s="30"/>
      <c r="AS4060" s="30"/>
      <c r="AT4060" s="30"/>
      <c r="AU4060" s="121"/>
      <c r="AV4060" s="129"/>
      <c r="AW4060" s="129"/>
      <c r="AX4060" s="129"/>
    </row>
    <row r="4061" spans="1:50" x14ac:dyDescent="0.25">
      <c r="A4061" s="120"/>
      <c r="B4061" s="28"/>
      <c r="C4061" s="25"/>
      <c r="D4061" s="25"/>
      <c r="E4061" s="25"/>
      <c r="F4061" s="29"/>
      <c r="G4061" s="29"/>
      <c r="H4061" s="29"/>
      <c r="I4061" s="29"/>
      <c r="J4061" s="29"/>
      <c r="K4061" s="25"/>
      <c r="L4061" s="25"/>
      <c r="M4061" s="25"/>
      <c r="N4061" s="25"/>
      <c r="O4061" s="25"/>
      <c r="P4061" s="25"/>
      <c r="Q4061" s="28"/>
      <c r="R4061" s="29"/>
      <c r="S4061" s="27"/>
      <c r="T4061" s="27"/>
      <c r="U4061" s="28"/>
      <c r="V4061" s="26"/>
      <c r="W4061" s="26"/>
      <c r="X4061" s="26"/>
      <c r="Y4061" s="37"/>
      <c r="Z4061" s="37"/>
      <c r="AA4061" s="37"/>
      <c r="AB4061" s="30"/>
      <c r="AC4061" s="30"/>
      <c r="AD4061" s="31"/>
      <c r="AE4061" s="30"/>
      <c r="AF4061" s="30"/>
      <c r="AG4061" s="32"/>
      <c r="AH4061" s="30"/>
      <c r="AJ4061" s="30"/>
      <c r="AK4061" s="30"/>
      <c r="AL4061" s="30"/>
      <c r="AM4061" s="30"/>
      <c r="AN4061" s="30"/>
      <c r="AO4061" s="30"/>
      <c r="AP4061" s="30"/>
      <c r="AQ4061" s="30"/>
      <c r="AR4061" s="30"/>
      <c r="AS4061" s="30"/>
      <c r="AT4061" s="30"/>
      <c r="AU4061" s="121"/>
      <c r="AV4061" s="129"/>
      <c r="AW4061" s="129"/>
      <c r="AX4061" s="129"/>
    </row>
    <row r="4062" spans="1:50" x14ac:dyDescent="0.25">
      <c r="A4062" s="120"/>
      <c r="B4062" s="28"/>
      <c r="C4062" s="25"/>
      <c r="D4062" s="25"/>
      <c r="E4062" s="25"/>
      <c r="F4062" s="29"/>
      <c r="G4062" s="29"/>
      <c r="H4062" s="29"/>
      <c r="I4062" s="29"/>
      <c r="J4062" s="29"/>
      <c r="K4062" s="25"/>
      <c r="L4062" s="25"/>
      <c r="M4062" s="25"/>
      <c r="N4062" s="25"/>
      <c r="O4062" s="25"/>
      <c r="P4062" s="25"/>
      <c r="Q4062" s="28"/>
      <c r="R4062" s="29"/>
      <c r="S4062" s="27"/>
      <c r="T4062" s="27"/>
      <c r="U4062" s="28"/>
      <c r="V4062" s="26"/>
      <c r="W4062" s="26"/>
      <c r="X4062" s="26"/>
      <c r="Y4062" s="37"/>
      <c r="Z4062" s="37"/>
      <c r="AA4062" s="37"/>
      <c r="AB4062" s="30"/>
      <c r="AC4062" s="30"/>
      <c r="AD4062" s="31"/>
      <c r="AE4062" s="30"/>
      <c r="AF4062" s="30"/>
      <c r="AG4062" s="32"/>
      <c r="AH4062" s="30"/>
      <c r="AJ4062" s="30"/>
      <c r="AK4062" s="30"/>
      <c r="AL4062" s="30"/>
      <c r="AM4062" s="30"/>
      <c r="AN4062" s="30"/>
      <c r="AO4062" s="30"/>
      <c r="AP4062" s="30"/>
      <c r="AQ4062" s="30"/>
      <c r="AR4062" s="30"/>
      <c r="AS4062" s="30"/>
      <c r="AT4062" s="30"/>
      <c r="AU4062" s="121"/>
      <c r="AV4062" s="129"/>
      <c r="AW4062" s="129"/>
      <c r="AX4062" s="129"/>
    </row>
    <row r="4063" spans="1:50" x14ac:dyDescent="0.25">
      <c r="A4063" s="120"/>
      <c r="B4063" s="28"/>
      <c r="C4063" s="25"/>
      <c r="D4063" s="25"/>
      <c r="E4063" s="25"/>
      <c r="F4063" s="29"/>
      <c r="G4063" s="29"/>
      <c r="H4063" s="29"/>
      <c r="I4063" s="29"/>
      <c r="J4063" s="29"/>
      <c r="K4063" s="25"/>
      <c r="L4063" s="25"/>
      <c r="M4063" s="25"/>
      <c r="N4063" s="25"/>
      <c r="O4063" s="25"/>
      <c r="P4063" s="25"/>
      <c r="Q4063" s="28"/>
      <c r="R4063" s="29"/>
      <c r="S4063" s="27"/>
      <c r="T4063" s="27"/>
      <c r="U4063" s="28"/>
      <c r="V4063" s="26"/>
      <c r="W4063" s="26"/>
      <c r="X4063" s="26"/>
      <c r="Y4063" s="37"/>
      <c r="Z4063" s="37"/>
      <c r="AA4063" s="37"/>
      <c r="AB4063" s="30"/>
      <c r="AC4063" s="30"/>
      <c r="AD4063" s="31"/>
      <c r="AE4063" s="30"/>
      <c r="AF4063" s="30"/>
      <c r="AG4063" s="32"/>
      <c r="AH4063" s="30"/>
      <c r="AJ4063" s="30"/>
      <c r="AK4063" s="30"/>
      <c r="AL4063" s="30"/>
      <c r="AM4063" s="30"/>
      <c r="AN4063" s="30"/>
      <c r="AO4063" s="30"/>
      <c r="AP4063" s="30"/>
      <c r="AQ4063" s="30"/>
      <c r="AR4063" s="30"/>
      <c r="AS4063" s="30"/>
      <c r="AT4063" s="30"/>
      <c r="AU4063" s="121"/>
      <c r="AV4063" s="129"/>
      <c r="AW4063" s="129"/>
      <c r="AX4063" s="129"/>
    </row>
    <row r="4064" spans="1:50" x14ac:dyDescent="0.25">
      <c r="A4064" s="120"/>
      <c r="B4064" s="28"/>
      <c r="C4064" s="25"/>
      <c r="D4064" s="25"/>
      <c r="E4064" s="25"/>
      <c r="F4064" s="29"/>
      <c r="G4064" s="29"/>
      <c r="H4064" s="29"/>
      <c r="I4064" s="29"/>
      <c r="J4064" s="29"/>
      <c r="K4064" s="25"/>
      <c r="L4064" s="25"/>
      <c r="M4064" s="25"/>
      <c r="N4064" s="25"/>
      <c r="O4064" s="25"/>
      <c r="P4064" s="25"/>
      <c r="Q4064" s="28"/>
      <c r="R4064" s="29"/>
      <c r="S4064" s="27"/>
      <c r="T4064" s="27"/>
      <c r="U4064" s="28"/>
      <c r="V4064" s="26"/>
      <c r="W4064" s="26"/>
      <c r="X4064" s="26"/>
      <c r="Y4064" s="37"/>
      <c r="Z4064" s="37"/>
      <c r="AA4064" s="37"/>
      <c r="AB4064" s="30"/>
      <c r="AC4064" s="30"/>
      <c r="AD4064" s="31"/>
      <c r="AE4064" s="30"/>
      <c r="AF4064" s="30"/>
      <c r="AG4064" s="32"/>
      <c r="AH4064" s="30"/>
      <c r="AJ4064" s="30"/>
      <c r="AK4064" s="30"/>
      <c r="AL4064" s="30"/>
      <c r="AM4064" s="30"/>
      <c r="AN4064" s="30"/>
      <c r="AO4064" s="30"/>
      <c r="AP4064" s="30"/>
      <c r="AQ4064" s="30"/>
      <c r="AR4064" s="30"/>
      <c r="AS4064" s="30"/>
      <c r="AT4064" s="30"/>
      <c r="AU4064" s="121"/>
      <c r="AV4064" s="129"/>
      <c r="AW4064" s="129"/>
      <c r="AX4064" s="129"/>
    </row>
    <row r="4065" spans="1:50" x14ac:dyDescent="0.25">
      <c r="A4065" s="120"/>
      <c r="B4065" s="28"/>
      <c r="C4065" s="25"/>
      <c r="D4065" s="25"/>
      <c r="E4065" s="25"/>
      <c r="F4065" s="29"/>
      <c r="G4065" s="29"/>
      <c r="H4065" s="29"/>
      <c r="I4065" s="29"/>
      <c r="J4065" s="29"/>
      <c r="K4065" s="25"/>
      <c r="L4065" s="25"/>
      <c r="M4065" s="25"/>
      <c r="N4065" s="25"/>
      <c r="O4065" s="25"/>
      <c r="P4065" s="25"/>
      <c r="Q4065" s="28"/>
      <c r="R4065" s="29"/>
      <c r="S4065" s="27"/>
      <c r="T4065" s="27"/>
      <c r="U4065" s="28"/>
      <c r="V4065" s="26"/>
      <c r="W4065" s="26"/>
      <c r="X4065" s="26"/>
      <c r="Y4065" s="37"/>
      <c r="Z4065" s="37"/>
      <c r="AA4065" s="37"/>
      <c r="AB4065" s="30"/>
      <c r="AC4065" s="30"/>
      <c r="AD4065" s="31"/>
      <c r="AE4065" s="30"/>
      <c r="AF4065" s="30"/>
      <c r="AG4065" s="32"/>
      <c r="AH4065" s="30"/>
      <c r="AJ4065" s="30"/>
      <c r="AK4065" s="30"/>
      <c r="AL4065" s="30"/>
      <c r="AM4065" s="30"/>
      <c r="AN4065" s="30"/>
      <c r="AO4065" s="30"/>
      <c r="AP4065" s="30"/>
      <c r="AQ4065" s="30"/>
      <c r="AR4065" s="30"/>
      <c r="AS4065" s="30"/>
      <c r="AT4065" s="30"/>
      <c r="AU4065" s="121"/>
      <c r="AV4065" s="129"/>
      <c r="AW4065" s="129"/>
      <c r="AX4065" s="129"/>
    </row>
    <row r="4066" spans="1:50" x14ac:dyDescent="0.25">
      <c r="A4066" s="120"/>
      <c r="B4066" s="28"/>
      <c r="C4066" s="25"/>
      <c r="D4066" s="25"/>
      <c r="E4066" s="25"/>
      <c r="F4066" s="29"/>
      <c r="G4066" s="29"/>
      <c r="H4066" s="29"/>
      <c r="I4066" s="29"/>
      <c r="J4066" s="29"/>
      <c r="K4066" s="25"/>
      <c r="L4066" s="25"/>
      <c r="M4066" s="25"/>
      <c r="N4066" s="25"/>
      <c r="O4066" s="25"/>
      <c r="P4066" s="25"/>
      <c r="Q4066" s="28"/>
      <c r="R4066" s="29"/>
      <c r="S4066" s="27"/>
      <c r="T4066" s="27"/>
      <c r="U4066" s="28"/>
      <c r="V4066" s="26"/>
      <c r="W4066" s="26"/>
      <c r="X4066" s="26"/>
      <c r="Y4066" s="37"/>
      <c r="Z4066" s="37"/>
      <c r="AA4066" s="37"/>
      <c r="AB4066" s="30"/>
      <c r="AC4066" s="30"/>
      <c r="AD4066" s="31"/>
      <c r="AE4066" s="30"/>
      <c r="AF4066" s="30"/>
      <c r="AG4066" s="32"/>
      <c r="AH4066" s="30"/>
      <c r="AJ4066" s="30"/>
      <c r="AK4066" s="30"/>
      <c r="AL4066" s="30"/>
      <c r="AM4066" s="30"/>
      <c r="AN4066" s="30"/>
      <c r="AO4066" s="30"/>
      <c r="AP4066" s="30"/>
      <c r="AQ4066" s="30"/>
      <c r="AR4066" s="30"/>
      <c r="AS4066" s="30"/>
      <c r="AT4066" s="30"/>
      <c r="AU4066" s="121"/>
      <c r="AV4066" s="129"/>
      <c r="AW4066" s="129"/>
      <c r="AX4066" s="129"/>
    </row>
    <row r="4067" spans="1:50" x14ac:dyDescent="0.25">
      <c r="A4067" s="120"/>
      <c r="B4067" s="28"/>
      <c r="C4067" s="25"/>
      <c r="D4067" s="25"/>
      <c r="E4067" s="25"/>
      <c r="F4067" s="29"/>
      <c r="G4067" s="29"/>
      <c r="H4067" s="29"/>
      <c r="I4067" s="29"/>
      <c r="J4067" s="29"/>
      <c r="K4067" s="25"/>
      <c r="L4067" s="25"/>
      <c r="M4067" s="25"/>
      <c r="N4067" s="25"/>
      <c r="O4067" s="25"/>
      <c r="P4067" s="25"/>
      <c r="Q4067" s="28"/>
      <c r="R4067" s="29"/>
      <c r="S4067" s="27"/>
      <c r="T4067" s="27"/>
      <c r="U4067" s="28"/>
      <c r="V4067" s="26"/>
      <c r="W4067" s="26"/>
      <c r="X4067" s="26"/>
      <c r="Y4067" s="37"/>
      <c r="Z4067" s="37"/>
      <c r="AA4067" s="37"/>
      <c r="AB4067" s="30"/>
      <c r="AC4067" s="30"/>
      <c r="AD4067" s="31"/>
      <c r="AE4067" s="30"/>
      <c r="AF4067" s="30"/>
      <c r="AG4067" s="32"/>
      <c r="AH4067" s="30"/>
      <c r="AJ4067" s="30"/>
      <c r="AK4067" s="30"/>
      <c r="AL4067" s="30"/>
      <c r="AM4067" s="30"/>
      <c r="AN4067" s="30"/>
      <c r="AO4067" s="30"/>
      <c r="AP4067" s="30"/>
      <c r="AQ4067" s="30"/>
      <c r="AR4067" s="30"/>
      <c r="AS4067" s="30"/>
      <c r="AT4067" s="30"/>
      <c r="AU4067" s="121"/>
      <c r="AV4067" s="129"/>
      <c r="AW4067" s="129"/>
      <c r="AX4067" s="129"/>
    </row>
    <row r="4068" spans="1:50" x14ac:dyDescent="0.25">
      <c r="A4068" s="120"/>
      <c r="B4068" s="28"/>
      <c r="C4068" s="25"/>
      <c r="D4068" s="25"/>
      <c r="E4068" s="25"/>
      <c r="F4068" s="29"/>
      <c r="G4068" s="29"/>
      <c r="H4068" s="29"/>
      <c r="I4068" s="29"/>
      <c r="J4068" s="29"/>
      <c r="K4068" s="25"/>
      <c r="L4068" s="25"/>
      <c r="M4068" s="25"/>
      <c r="N4068" s="25"/>
      <c r="O4068" s="25"/>
      <c r="P4068" s="25"/>
      <c r="Q4068" s="28"/>
      <c r="R4068" s="29"/>
      <c r="S4068" s="27"/>
      <c r="T4068" s="27"/>
      <c r="U4068" s="28"/>
      <c r="V4068" s="26"/>
      <c r="W4068" s="26"/>
      <c r="X4068" s="26"/>
      <c r="Y4068" s="37"/>
      <c r="Z4068" s="37"/>
      <c r="AA4068" s="37"/>
      <c r="AB4068" s="30"/>
      <c r="AC4068" s="30"/>
      <c r="AD4068" s="31"/>
      <c r="AE4068" s="30"/>
      <c r="AF4068" s="30"/>
      <c r="AG4068" s="32"/>
      <c r="AH4068" s="30"/>
      <c r="AJ4068" s="30"/>
      <c r="AK4068" s="30"/>
      <c r="AL4068" s="30"/>
      <c r="AM4068" s="30"/>
      <c r="AN4068" s="30"/>
      <c r="AO4068" s="30"/>
      <c r="AP4068" s="30"/>
      <c r="AQ4068" s="30"/>
      <c r="AR4068" s="30"/>
      <c r="AS4068" s="30"/>
      <c r="AT4068" s="30"/>
      <c r="AU4068" s="121"/>
      <c r="AV4068" s="129"/>
      <c r="AW4068" s="129"/>
      <c r="AX4068" s="129"/>
    </row>
    <row r="4069" spans="1:50" x14ac:dyDescent="0.25">
      <c r="A4069" s="120"/>
      <c r="B4069" s="28"/>
      <c r="C4069" s="25"/>
      <c r="D4069" s="25"/>
      <c r="E4069" s="25"/>
      <c r="F4069" s="29"/>
      <c r="G4069" s="29"/>
      <c r="H4069" s="29"/>
      <c r="I4069" s="29"/>
      <c r="J4069" s="29"/>
      <c r="K4069" s="25"/>
      <c r="L4069" s="25"/>
      <c r="M4069" s="25"/>
      <c r="N4069" s="25"/>
      <c r="O4069" s="25"/>
      <c r="P4069" s="25"/>
      <c r="Q4069" s="28"/>
      <c r="R4069" s="29"/>
      <c r="S4069" s="27"/>
      <c r="T4069" s="27"/>
      <c r="U4069" s="28"/>
      <c r="V4069" s="26"/>
      <c r="W4069" s="26"/>
      <c r="X4069" s="26"/>
      <c r="Y4069" s="37"/>
      <c r="Z4069" s="37"/>
      <c r="AA4069" s="37"/>
      <c r="AB4069" s="30"/>
      <c r="AC4069" s="30"/>
      <c r="AD4069" s="31"/>
      <c r="AE4069" s="30"/>
      <c r="AF4069" s="30"/>
      <c r="AG4069" s="32"/>
      <c r="AH4069" s="30"/>
      <c r="AJ4069" s="30"/>
      <c r="AK4069" s="30"/>
      <c r="AL4069" s="30"/>
      <c r="AM4069" s="30"/>
      <c r="AN4069" s="30"/>
      <c r="AO4069" s="30"/>
      <c r="AP4069" s="30"/>
      <c r="AQ4069" s="30"/>
      <c r="AR4069" s="30"/>
      <c r="AS4069" s="30"/>
      <c r="AT4069" s="30"/>
      <c r="AU4069" s="121"/>
      <c r="AV4069" s="129"/>
      <c r="AW4069" s="129"/>
      <c r="AX4069" s="129"/>
    </row>
    <row r="4070" spans="1:50" x14ac:dyDescent="0.25">
      <c r="A4070" s="120"/>
      <c r="B4070" s="28"/>
      <c r="C4070" s="25"/>
      <c r="D4070" s="25"/>
      <c r="E4070" s="25"/>
      <c r="F4070" s="29"/>
      <c r="G4070" s="29"/>
      <c r="H4070" s="29"/>
      <c r="I4070" s="29"/>
      <c r="J4070" s="29"/>
      <c r="K4070" s="25"/>
      <c r="L4070" s="25"/>
      <c r="M4070" s="25"/>
      <c r="N4070" s="25"/>
      <c r="O4070" s="25"/>
      <c r="P4070" s="25"/>
      <c r="Q4070" s="28"/>
      <c r="R4070" s="29"/>
      <c r="S4070" s="27"/>
      <c r="T4070" s="27"/>
      <c r="U4070" s="28"/>
      <c r="V4070" s="26"/>
      <c r="W4070" s="26"/>
      <c r="X4070" s="26"/>
      <c r="Y4070" s="37"/>
      <c r="Z4070" s="37"/>
      <c r="AA4070" s="37"/>
      <c r="AB4070" s="30"/>
      <c r="AC4070" s="30"/>
      <c r="AD4070" s="31"/>
      <c r="AE4070" s="30"/>
      <c r="AF4070" s="30"/>
      <c r="AG4070" s="32"/>
      <c r="AH4070" s="30"/>
      <c r="AJ4070" s="30"/>
      <c r="AK4070" s="30"/>
      <c r="AL4070" s="30"/>
      <c r="AM4070" s="30"/>
      <c r="AN4070" s="30"/>
      <c r="AO4070" s="30"/>
      <c r="AP4070" s="30"/>
      <c r="AQ4070" s="30"/>
      <c r="AR4070" s="30"/>
      <c r="AS4070" s="30"/>
      <c r="AT4070" s="30"/>
      <c r="AU4070" s="121"/>
      <c r="AV4070" s="129"/>
      <c r="AW4070" s="129"/>
      <c r="AX4070" s="129"/>
    </row>
    <row r="4071" spans="1:50" x14ac:dyDescent="0.25">
      <c r="A4071" s="120"/>
      <c r="B4071" s="28"/>
      <c r="C4071" s="25"/>
      <c r="D4071" s="25"/>
      <c r="E4071" s="25"/>
      <c r="F4071" s="29"/>
      <c r="G4071" s="29"/>
      <c r="H4071" s="29"/>
      <c r="I4071" s="29"/>
      <c r="J4071" s="29"/>
      <c r="K4071" s="25"/>
      <c r="L4071" s="25"/>
      <c r="M4071" s="25"/>
      <c r="N4071" s="25"/>
      <c r="O4071" s="25"/>
      <c r="P4071" s="25"/>
      <c r="Q4071" s="28"/>
      <c r="R4071" s="29"/>
      <c r="S4071" s="27"/>
      <c r="T4071" s="27"/>
      <c r="U4071" s="28"/>
      <c r="V4071" s="26"/>
      <c r="W4071" s="26"/>
      <c r="X4071" s="26"/>
      <c r="Y4071" s="37"/>
      <c r="Z4071" s="37"/>
      <c r="AA4071" s="37"/>
      <c r="AB4071" s="30"/>
      <c r="AC4071" s="30"/>
      <c r="AD4071" s="31"/>
      <c r="AE4071" s="30"/>
      <c r="AF4071" s="30"/>
      <c r="AG4071" s="32"/>
      <c r="AH4071" s="30"/>
      <c r="AJ4071" s="30"/>
      <c r="AK4071" s="30"/>
      <c r="AL4071" s="30"/>
      <c r="AM4071" s="30"/>
      <c r="AN4071" s="30"/>
      <c r="AO4071" s="30"/>
      <c r="AP4071" s="30"/>
      <c r="AQ4071" s="30"/>
      <c r="AR4071" s="30"/>
      <c r="AS4071" s="30"/>
      <c r="AT4071" s="30"/>
      <c r="AU4071" s="121"/>
      <c r="AV4071" s="129"/>
      <c r="AW4071" s="129"/>
      <c r="AX4071" s="129"/>
    </row>
    <row r="4072" spans="1:50" x14ac:dyDescent="0.25">
      <c r="A4072" s="120"/>
      <c r="B4072" s="28"/>
      <c r="C4072" s="25"/>
      <c r="D4072" s="25"/>
      <c r="E4072" s="25"/>
      <c r="F4072" s="29"/>
      <c r="G4072" s="29"/>
      <c r="H4072" s="29"/>
      <c r="I4072" s="29"/>
      <c r="J4072" s="29"/>
      <c r="K4072" s="25"/>
      <c r="L4072" s="25"/>
      <c r="M4072" s="25"/>
      <c r="N4072" s="25"/>
      <c r="O4072" s="25"/>
      <c r="P4072" s="25"/>
      <c r="Q4072" s="28"/>
      <c r="R4072" s="29"/>
      <c r="S4072" s="27"/>
      <c r="T4072" s="27"/>
      <c r="U4072" s="28"/>
      <c r="V4072" s="26"/>
      <c r="W4072" s="26"/>
      <c r="X4072" s="26"/>
      <c r="Y4072" s="37"/>
      <c r="Z4072" s="37"/>
      <c r="AA4072" s="37"/>
      <c r="AB4072" s="30"/>
      <c r="AC4072" s="30"/>
      <c r="AD4072" s="31"/>
      <c r="AE4072" s="30"/>
      <c r="AF4072" s="30"/>
      <c r="AG4072" s="32"/>
      <c r="AH4072" s="30"/>
      <c r="AJ4072" s="30"/>
      <c r="AK4072" s="30"/>
      <c r="AL4072" s="30"/>
      <c r="AM4072" s="30"/>
      <c r="AN4072" s="30"/>
      <c r="AO4072" s="30"/>
      <c r="AP4072" s="30"/>
      <c r="AQ4072" s="30"/>
      <c r="AR4072" s="30"/>
      <c r="AS4072" s="30"/>
      <c r="AT4072" s="30"/>
      <c r="AU4072" s="121"/>
      <c r="AV4072" s="129"/>
      <c r="AW4072" s="129"/>
      <c r="AX4072" s="129"/>
    </row>
    <row r="4073" spans="1:50" x14ac:dyDescent="0.25">
      <c r="A4073" s="120"/>
      <c r="B4073" s="28"/>
      <c r="C4073" s="25"/>
      <c r="D4073" s="25"/>
      <c r="E4073" s="25"/>
      <c r="F4073" s="29"/>
      <c r="G4073" s="29"/>
      <c r="H4073" s="29"/>
      <c r="I4073" s="29"/>
      <c r="J4073" s="29"/>
      <c r="K4073" s="25"/>
      <c r="L4073" s="25"/>
      <c r="M4073" s="25"/>
      <c r="N4073" s="25"/>
      <c r="O4073" s="25"/>
      <c r="P4073" s="25"/>
      <c r="Q4073" s="28"/>
      <c r="R4073" s="29"/>
      <c r="S4073" s="27"/>
      <c r="T4073" s="27"/>
      <c r="U4073" s="28"/>
      <c r="V4073" s="26"/>
      <c r="W4073" s="26"/>
      <c r="X4073" s="26"/>
      <c r="Y4073" s="37"/>
      <c r="Z4073" s="37"/>
      <c r="AA4073" s="37"/>
      <c r="AB4073" s="30"/>
      <c r="AC4073" s="30"/>
      <c r="AD4073" s="31"/>
      <c r="AE4073" s="30"/>
      <c r="AF4073" s="30"/>
      <c r="AG4073" s="32"/>
      <c r="AH4073" s="30"/>
      <c r="AJ4073" s="30"/>
      <c r="AK4073" s="30"/>
      <c r="AL4073" s="30"/>
      <c r="AM4073" s="30"/>
      <c r="AN4073" s="30"/>
      <c r="AO4073" s="30"/>
      <c r="AP4073" s="30"/>
      <c r="AQ4073" s="30"/>
      <c r="AR4073" s="30"/>
      <c r="AS4073" s="30"/>
      <c r="AT4073" s="30"/>
      <c r="AU4073" s="121"/>
      <c r="AV4073" s="129"/>
      <c r="AW4073" s="129"/>
      <c r="AX4073" s="129"/>
    </row>
    <row r="4074" spans="1:50" x14ac:dyDescent="0.25">
      <c r="A4074" s="120"/>
      <c r="B4074" s="28"/>
      <c r="C4074" s="25"/>
      <c r="D4074" s="25"/>
      <c r="E4074" s="25"/>
      <c r="F4074" s="29"/>
      <c r="G4074" s="29"/>
      <c r="H4074" s="29"/>
      <c r="I4074" s="29"/>
      <c r="J4074" s="29"/>
      <c r="K4074" s="25"/>
      <c r="L4074" s="25"/>
      <c r="M4074" s="25"/>
      <c r="N4074" s="25"/>
      <c r="O4074" s="25"/>
      <c r="P4074" s="25"/>
      <c r="Q4074" s="28"/>
      <c r="R4074" s="29"/>
      <c r="S4074" s="27"/>
      <c r="T4074" s="27"/>
      <c r="U4074" s="28"/>
      <c r="V4074" s="26"/>
      <c r="W4074" s="26"/>
      <c r="X4074" s="26"/>
      <c r="Y4074" s="37"/>
      <c r="Z4074" s="37"/>
      <c r="AA4074" s="37"/>
      <c r="AB4074" s="30"/>
      <c r="AC4074" s="30"/>
      <c r="AD4074" s="31"/>
      <c r="AE4074" s="30"/>
      <c r="AF4074" s="30"/>
      <c r="AG4074" s="32"/>
      <c r="AH4074" s="30"/>
      <c r="AJ4074" s="30"/>
      <c r="AK4074" s="30"/>
      <c r="AL4074" s="30"/>
      <c r="AM4074" s="30"/>
      <c r="AN4074" s="30"/>
      <c r="AO4074" s="30"/>
      <c r="AP4074" s="30"/>
      <c r="AQ4074" s="30"/>
      <c r="AR4074" s="30"/>
      <c r="AS4074" s="30"/>
      <c r="AT4074" s="30"/>
      <c r="AU4074" s="121"/>
      <c r="AV4074" s="129"/>
      <c r="AW4074" s="129"/>
      <c r="AX4074" s="129"/>
    </row>
    <row r="4075" spans="1:50" x14ac:dyDescent="0.25">
      <c r="A4075" s="120"/>
      <c r="B4075" s="28"/>
      <c r="C4075" s="25"/>
      <c r="D4075" s="25"/>
      <c r="E4075" s="25"/>
      <c r="F4075" s="29"/>
      <c r="G4075" s="29"/>
      <c r="H4075" s="29"/>
      <c r="I4075" s="29"/>
      <c r="J4075" s="29"/>
      <c r="K4075" s="25"/>
      <c r="L4075" s="25"/>
      <c r="M4075" s="25"/>
      <c r="N4075" s="25"/>
      <c r="O4075" s="25"/>
      <c r="P4075" s="25"/>
      <c r="Q4075" s="28"/>
      <c r="R4075" s="29"/>
      <c r="S4075" s="27"/>
      <c r="T4075" s="27"/>
      <c r="U4075" s="28"/>
      <c r="V4075" s="26"/>
      <c r="W4075" s="26"/>
      <c r="X4075" s="26"/>
      <c r="Y4075" s="37"/>
      <c r="Z4075" s="37"/>
      <c r="AA4075" s="37"/>
      <c r="AB4075" s="30"/>
      <c r="AC4075" s="30"/>
      <c r="AD4075" s="31"/>
      <c r="AE4075" s="30"/>
      <c r="AF4075" s="30"/>
      <c r="AG4075" s="32"/>
      <c r="AH4075" s="30"/>
      <c r="AJ4075" s="30"/>
      <c r="AK4075" s="30"/>
      <c r="AL4075" s="30"/>
      <c r="AM4075" s="30"/>
      <c r="AN4075" s="30"/>
      <c r="AO4075" s="30"/>
      <c r="AP4075" s="30"/>
      <c r="AQ4075" s="30"/>
      <c r="AR4075" s="30"/>
      <c r="AS4075" s="30"/>
      <c r="AT4075" s="30"/>
      <c r="AU4075" s="121"/>
      <c r="AV4075" s="129"/>
      <c r="AW4075" s="129"/>
      <c r="AX4075" s="129"/>
    </row>
    <row r="4076" spans="1:50" x14ac:dyDescent="0.25">
      <c r="A4076" s="120"/>
      <c r="B4076" s="28"/>
      <c r="C4076" s="25"/>
      <c r="D4076" s="25"/>
      <c r="E4076" s="25"/>
      <c r="F4076" s="29"/>
      <c r="G4076" s="29"/>
      <c r="H4076" s="29"/>
      <c r="I4076" s="29"/>
      <c r="J4076" s="29"/>
      <c r="K4076" s="25"/>
      <c r="L4076" s="25"/>
      <c r="M4076" s="25"/>
      <c r="N4076" s="25"/>
      <c r="O4076" s="25"/>
      <c r="P4076" s="25"/>
      <c r="Q4076" s="28"/>
      <c r="R4076" s="29"/>
      <c r="S4076" s="27"/>
      <c r="T4076" s="27"/>
      <c r="U4076" s="28"/>
      <c r="V4076" s="26"/>
      <c r="W4076" s="26"/>
      <c r="X4076" s="26"/>
      <c r="Y4076" s="37"/>
      <c r="Z4076" s="37"/>
      <c r="AA4076" s="37"/>
      <c r="AB4076" s="30"/>
      <c r="AC4076" s="30"/>
      <c r="AD4076" s="31"/>
      <c r="AE4076" s="30"/>
      <c r="AF4076" s="30"/>
      <c r="AG4076" s="32"/>
      <c r="AH4076" s="30"/>
      <c r="AJ4076" s="30"/>
      <c r="AK4076" s="30"/>
      <c r="AL4076" s="30"/>
      <c r="AM4076" s="30"/>
      <c r="AN4076" s="30"/>
      <c r="AO4076" s="30"/>
      <c r="AP4076" s="30"/>
      <c r="AQ4076" s="30"/>
      <c r="AR4076" s="30"/>
      <c r="AS4076" s="30"/>
      <c r="AT4076" s="30"/>
      <c r="AU4076" s="121"/>
      <c r="AV4076" s="129"/>
      <c r="AW4076" s="129"/>
      <c r="AX4076" s="129"/>
    </row>
    <row r="4077" spans="1:50" x14ac:dyDescent="0.25">
      <c r="A4077" s="120"/>
      <c r="B4077" s="28"/>
      <c r="C4077" s="25"/>
      <c r="D4077" s="25"/>
      <c r="E4077" s="25"/>
      <c r="F4077" s="29"/>
      <c r="G4077" s="29"/>
      <c r="H4077" s="29"/>
      <c r="I4077" s="29"/>
      <c r="J4077" s="29"/>
      <c r="K4077" s="25"/>
      <c r="L4077" s="25"/>
      <c r="M4077" s="25"/>
      <c r="N4077" s="25"/>
      <c r="O4077" s="25"/>
      <c r="P4077" s="25"/>
      <c r="Q4077" s="28"/>
      <c r="R4077" s="29"/>
      <c r="S4077" s="27"/>
      <c r="T4077" s="27"/>
      <c r="U4077" s="28"/>
      <c r="V4077" s="26"/>
      <c r="W4077" s="26"/>
      <c r="X4077" s="26"/>
      <c r="Y4077" s="37"/>
      <c r="Z4077" s="37"/>
      <c r="AA4077" s="37"/>
      <c r="AB4077" s="30"/>
      <c r="AC4077" s="30"/>
      <c r="AD4077" s="31"/>
      <c r="AE4077" s="30"/>
      <c r="AF4077" s="30"/>
      <c r="AG4077" s="32"/>
      <c r="AH4077" s="30"/>
      <c r="AJ4077" s="30"/>
      <c r="AK4077" s="30"/>
      <c r="AL4077" s="30"/>
      <c r="AM4077" s="30"/>
      <c r="AN4077" s="30"/>
      <c r="AO4077" s="30"/>
      <c r="AP4077" s="30"/>
      <c r="AQ4077" s="30"/>
      <c r="AR4077" s="30"/>
      <c r="AS4077" s="30"/>
      <c r="AT4077" s="30"/>
      <c r="AU4077" s="121"/>
      <c r="AV4077" s="129"/>
      <c r="AW4077" s="129"/>
      <c r="AX4077" s="129"/>
    </row>
    <row r="4078" spans="1:50" x14ac:dyDescent="0.25">
      <c r="A4078" s="120"/>
      <c r="B4078" s="28"/>
      <c r="C4078" s="25"/>
      <c r="D4078" s="25"/>
      <c r="E4078" s="25"/>
      <c r="F4078" s="29"/>
      <c r="G4078" s="29"/>
      <c r="H4078" s="29"/>
      <c r="I4078" s="29"/>
      <c r="J4078" s="29"/>
      <c r="K4078" s="25"/>
      <c r="L4078" s="25"/>
      <c r="M4078" s="25"/>
      <c r="N4078" s="25"/>
      <c r="O4078" s="25"/>
      <c r="P4078" s="25"/>
      <c r="Q4078" s="28"/>
      <c r="R4078" s="29"/>
      <c r="S4078" s="27"/>
      <c r="T4078" s="27"/>
      <c r="U4078" s="28"/>
      <c r="V4078" s="26"/>
      <c r="W4078" s="26"/>
      <c r="X4078" s="26"/>
      <c r="Y4078" s="37"/>
      <c r="Z4078" s="37"/>
      <c r="AA4078" s="37"/>
      <c r="AB4078" s="30"/>
      <c r="AC4078" s="30"/>
      <c r="AD4078" s="31"/>
      <c r="AE4078" s="30"/>
      <c r="AF4078" s="30"/>
      <c r="AG4078" s="32"/>
      <c r="AH4078" s="30"/>
      <c r="AJ4078" s="30"/>
      <c r="AK4078" s="30"/>
      <c r="AL4078" s="30"/>
      <c r="AM4078" s="30"/>
      <c r="AN4078" s="30"/>
      <c r="AO4078" s="30"/>
      <c r="AP4078" s="30"/>
      <c r="AQ4078" s="30"/>
      <c r="AR4078" s="30"/>
      <c r="AS4078" s="30"/>
      <c r="AT4078" s="30"/>
      <c r="AU4078" s="121"/>
      <c r="AV4078" s="129"/>
      <c r="AW4078" s="129"/>
      <c r="AX4078" s="129"/>
    </row>
    <row r="4079" spans="1:50" x14ac:dyDescent="0.25">
      <c r="A4079" s="120"/>
      <c r="B4079" s="28"/>
      <c r="C4079" s="25"/>
      <c r="D4079" s="25"/>
      <c r="E4079" s="25"/>
      <c r="F4079" s="29"/>
      <c r="G4079" s="29"/>
      <c r="H4079" s="29"/>
      <c r="I4079" s="29"/>
      <c r="J4079" s="29"/>
      <c r="K4079" s="25"/>
      <c r="L4079" s="25"/>
      <c r="M4079" s="25"/>
      <c r="N4079" s="25"/>
      <c r="O4079" s="25"/>
      <c r="P4079" s="25"/>
      <c r="Q4079" s="28"/>
      <c r="R4079" s="29"/>
      <c r="S4079" s="27"/>
      <c r="T4079" s="27"/>
      <c r="U4079" s="28"/>
      <c r="V4079" s="26"/>
      <c r="W4079" s="26"/>
      <c r="X4079" s="26"/>
      <c r="Y4079" s="37"/>
      <c r="Z4079" s="37"/>
      <c r="AA4079" s="37"/>
      <c r="AB4079" s="30"/>
      <c r="AC4079" s="30"/>
      <c r="AD4079" s="31"/>
      <c r="AE4079" s="30"/>
      <c r="AF4079" s="30"/>
      <c r="AG4079" s="32"/>
      <c r="AH4079" s="30"/>
      <c r="AJ4079" s="30"/>
      <c r="AK4079" s="30"/>
      <c r="AL4079" s="30"/>
      <c r="AM4079" s="30"/>
      <c r="AN4079" s="30"/>
      <c r="AO4079" s="30"/>
      <c r="AP4079" s="30"/>
      <c r="AQ4079" s="30"/>
      <c r="AR4079" s="30"/>
      <c r="AS4079" s="30"/>
      <c r="AT4079" s="30"/>
      <c r="AU4079" s="121"/>
      <c r="AV4079" s="129"/>
      <c r="AW4079" s="129"/>
      <c r="AX4079" s="129"/>
    </row>
    <row r="4080" spans="1:50" x14ac:dyDescent="0.25">
      <c r="A4080" s="120"/>
      <c r="B4080" s="28"/>
      <c r="C4080" s="25"/>
      <c r="D4080" s="25"/>
      <c r="E4080" s="25"/>
      <c r="F4080" s="29"/>
      <c r="G4080" s="29"/>
      <c r="H4080" s="29"/>
      <c r="I4080" s="29"/>
      <c r="J4080" s="29"/>
      <c r="K4080" s="25"/>
      <c r="L4080" s="25"/>
      <c r="M4080" s="25"/>
      <c r="N4080" s="25"/>
      <c r="O4080" s="25"/>
      <c r="P4080" s="25"/>
      <c r="Q4080" s="28"/>
      <c r="R4080" s="29"/>
      <c r="S4080" s="27"/>
      <c r="T4080" s="27"/>
      <c r="U4080" s="28"/>
      <c r="V4080" s="26"/>
      <c r="W4080" s="26"/>
      <c r="X4080" s="26"/>
      <c r="Y4080" s="37"/>
      <c r="Z4080" s="37"/>
      <c r="AA4080" s="37"/>
      <c r="AB4080" s="30"/>
      <c r="AC4080" s="30"/>
      <c r="AD4080" s="31"/>
      <c r="AE4080" s="30"/>
      <c r="AF4080" s="30"/>
      <c r="AG4080" s="32"/>
      <c r="AH4080" s="30"/>
      <c r="AJ4080" s="30"/>
      <c r="AK4080" s="30"/>
      <c r="AL4080" s="30"/>
      <c r="AM4080" s="30"/>
      <c r="AN4080" s="30"/>
      <c r="AO4080" s="30"/>
      <c r="AP4080" s="30"/>
      <c r="AQ4080" s="30"/>
      <c r="AR4080" s="30"/>
      <c r="AS4080" s="30"/>
      <c r="AT4080" s="30"/>
      <c r="AU4080" s="121"/>
      <c r="AV4080" s="129"/>
      <c r="AW4080" s="129"/>
      <c r="AX4080" s="129"/>
    </row>
    <row r="4081" spans="1:50" x14ac:dyDescent="0.25">
      <c r="A4081" s="120"/>
      <c r="B4081" s="28"/>
      <c r="C4081" s="25"/>
      <c r="D4081" s="25"/>
      <c r="E4081" s="25"/>
      <c r="F4081" s="29"/>
      <c r="G4081" s="29"/>
      <c r="H4081" s="29"/>
      <c r="I4081" s="29"/>
      <c r="J4081" s="29"/>
      <c r="K4081" s="25"/>
      <c r="L4081" s="25"/>
      <c r="M4081" s="25"/>
      <c r="N4081" s="25"/>
      <c r="O4081" s="25"/>
      <c r="P4081" s="25"/>
      <c r="Q4081" s="28"/>
      <c r="R4081" s="29"/>
      <c r="S4081" s="27"/>
      <c r="T4081" s="27"/>
      <c r="U4081" s="28"/>
      <c r="V4081" s="26"/>
      <c r="W4081" s="26"/>
      <c r="X4081" s="26"/>
      <c r="Y4081" s="37"/>
      <c r="Z4081" s="37"/>
      <c r="AA4081" s="37"/>
      <c r="AB4081" s="30"/>
      <c r="AC4081" s="30"/>
      <c r="AD4081" s="31"/>
      <c r="AE4081" s="30"/>
      <c r="AF4081" s="30"/>
      <c r="AG4081" s="32"/>
      <c r="AH4081" s="30"/>
      <c r="AJ4081" s="30"/>
      <c r="AK4081" s="30"/>
      <c r="AL4081" s="30"/>
      <c r="AM4081" s="30"/>
      <c r="AN4081" s="30"/>
      <c r="AO4081" s="30"/>
      <c r="AP4081" s="30"/>
      <c r="AQ4081" s="30"/>
      <c r="AR4081" s="30"/>
      <c r="AS4081" s="30"/>
      <c r="AT4081" s="30"/>
      <c r="AU4081" s="121"/>
      <c r="AV4081" s="129"/>
      <c r="AW4081" s="129"/>
      <c r="AX4081" s="129"/>
    </row>
    <row r="4082" spans="1:50" x14ac:dyDescent="0.25">
      <c r="A4082" s="120"/>
      <c r="B4082" s="28"/>
      <c r="C4082" s="25"/>
      <c r="D4082" s="25"/>
      <c r="E4082" s="25"/>
      <c r="F4082" s="29"/>
      <c r="G4082" s="29"/>
      <c r="H4082" s="29"/>
      <c r="I4082" s="29"/>
      <c r="J4082" s="29"/>
      <c r="K4082" s="25"/>
      <c r="L4082" s="25"/>
      <c r="M4082" s="25"/>
      <c r="N4082" s="25"/>
      <c r="O4082" s="25"/>
      <c r="P4082" s="25"/>
      <c r="Q4082" s="28"/>
      <c r="R4082" s="29"/>
      <c r="S4082" s="27"/>
      <c r="T4082" s="27"/>
      <c r="U4082" s="28"/>
      <c r="V4082" s="26"/>
      <c r="W4082" s="26"/>
      <c r="X4082" s="26"/>
      <c r="Y4082" s="37"/>
      <c r="Z4082" s="37"/>
      <c r="AA4082" s="37"/>
      <c r="AB4082" s="30"/>
      <c r="AC4082" s="30"/>
      <c r="AD4082" s="31"/>
      <c r="AE4082" s="30"/>
      <c r="AF4082" s="30"/>
      <c r="AG4082" s="32"/>
      <c r="AH4082" s="30"/>
      <c r="AJ4082" s="30"/>
      <c r="AK4082" s="30"/>
      <c r="AL4082" s="30"/>
      <c r="AM4082" s="30"/>
      <c r="AN4082" s="30"/>
      <c r="AO4082" s="30"/>
      <c r="AP4082" s="30"/>
      <c r="AQ4082" s="30"/>
      <c r="AR4082" s="30"/>
      <c r="AS4082" s="30"/>
      <c r="AT4082" s="30"/>
      <c r="AU4082" s="121"/>
      <c r="AV4082" s="129"/>
      <c r="AW4082" s="129"/>
      <c r="AX4082" s="129"/>
    </row>
    <row r="4083" spans="1:50" x14ac:dyDescent="0.25">
      <c r="A4083" s="120"/>
      <c r="B4083" s="28"/>
      <c r="C4083" s="25"/>
      <c r="D4083" s="25"/>
      <c r="E4083" s="25"/>
      <c r="F4083" s="29"/>
      <c r="G4083" s="29"/>
      <c r="H4083" s="29"/>
      <c r="I4083" s="29"/>
      <c r="J4083" s="29"/>
      <c r="K4083" s="25"/>
      <c r="L4083" s="25"/>
      <c r="M4083" s="25"/>
      <c r="N4083" s="25"/>
      <c r="O4083" s="25"/>
      <c r="P4083" s="25"/>
      <c r="Q4083" s="28"/>
      <c r="R4083" s="29"/>
      <c r="S4083" s="27"/>
      <c r="T4083" s="27"/>
      <c r="U4083" s="28"/>
      <c r="V4083" s="26"/>
      <c r="W4083" s="26"/>
      <c r="X4083" s="26"/>
      <c r="Y4083" s="37"/>
      <c r="Z4083" s="37"/>
      <c r="AA4083" s="37"/>
      <c r="AB4083" s="30"/>
      <c r="AC4083" s="30"/>
      <c r="AD4083" s="31"/>
      <c r="AE4083" s="30"/>
      <c r="AF4083" s="30"/>
      <c r="AG4083" s="32"/>
      <c r="AH4083" s="30"/>
      <c r="AJ4083" s="30"/>
      <c r="AK4083" s="30"/>
      <c r="AL4083" s="30"/>
      <c r="AM4083" s="30"/>
      <c r="AN4083" s="30"/>
      <c r="AO4083" s="30"/>
      <c r="AP4083" s="30"/>
      <c r="AQ4083" s="30"/>
      <c r="AR4083" s="30"/>
      <c r="AS4083" s="30"/>
      <c r="AT4083" s="30"/>
      <c r="AU4083" s="121"/>
      <c r="AV4083" s="129"/>
      <c r="AW4083" s="129"/>
      <c r="AX4083" s="129"/>
    </row>
    <row r="4084" spans="1:50" x14ac:dyDescent="0.25">
      <c r="A4084" s="120"/>
      <c r="B4084" s="28"/>
      <c r="C4084" s="25"/>
      <c r="D4084" s="25"/>
      <c r="E4084" s="25"/>
      <c r="F4084" s="29"/>
      <c r="G4084" s="29"/>
      <c r="H4084" s="29"/>
      <c r="I4084" s="29"/>
      <c r="J4084" s="29"/>
      <c r="K4084" s="25"/>
      <c r="L4084" s="25"/>
      <c r="M4084" s="25"/>
      <c r="N4084" s="25"/>
      <c r="O4084" s="25"/>
      <c r="P4084" s="25"/>
      <c r="Q4084" s="28"/>
      <c r="R4084" s="29"/>
      <c r="S4084" s="27"/>
      <c r="T4084" s="27"/>
      <c r="U4084" s="28"/>
      <c r="V4084" s="26"/>
      <c r="W4084" s="26"/>
      <c r="X4084" s="26"/>
      <c r="Y4084" s="37"/>
      <c r="Z4084" s="37"/>
      <c r="AA4084" s="37"/>
      <c r="AB4084" s="30"/>
      <c r="AC4084" s="30"/>
      <c r="AD4084" s="31"/>
      <c r="AE4084" s="30"/>
      <c r="AF4084" s="30"/>
      <c r="AG4084" s="32"/>
      <c r="AH4084" s="30"/>
      <c r="AJ4084" s="30"/>
      <c r="AK4084" s="30"/>
      <c r="AL4084" s="30"/>
      <c r="AM4084" s="30"/>
      <c r="AN4084" s="30"/>
      <c r="AO4084" s="30"/>
      <c r="AP4084" s="30"/>
      <c r="AQ4084" s="30"/>
      <c r="AR4084" s="30"/>
      <c r="AS4084" s="30"/>
      <c r="AT4084" s="30"/>
      <c r="AU4084" s="121"/>
      <c r="AV4084" s="129"/>
      <c r="AW4084" s="129"/>
      <c r="AX4084" s="129"/>
    </row>
    <row r="4085" spans="1:50" x14ac:dyDescent="0.25">
      <c r="A4085" s="120"/>
      <c r="B4085" s="28"/>
      <c r="C4085" s="25"/>
      <c r="D4085" s="25"/>
      <c r="E4085" s="25"/>
      <c r="F4085" s="29"/>
      <c r="G4085" s="29"/>
      <c r="H4085" s="29"/>
      <c r="I4085" s="29"/>
      <c r="J4085" s="29"/>
      <c r="K4085" s="25"/>
      <c r="L4085" s="25"/>
      <c r="M4085" s="25"/>
      <c r="N4085" s="25"/>
      <c r="O4085" s="25"/>
      <c r="P4085" s="25"/>
      <c r="Q4085" s="28"/>
      <c r="R4085" s="29"/>
      <c r="S4085" s="27"/>
      <c r="T4085" s="27"/>
      <c r="U4085" s="28"/>
      <c r="V4085" s="26"/>
      <c r="W4085" s="26"/>
      <c r="X4085" s="26"/>
      <c r="Y4085" s="37"/>
      <c r="Z4085" s="37"/>
      <c r="AA4085" s="37"/>
      <c r="AB4085" s="30"/>
      <c r="AC4085" s="30"/>
      <c r="AD4085" s="31"/>
      <c r="AE4085" s="30"/>
      <c r="AF4085" s="30"/>
      <c r="AG4085" s="32"/>
      <c r="AH4085" s="30"/>
      <c r="AJ4085" s="30"/>
      <c r="AK4085" s="30"/>
      <c r="AL4085" s="30"/>
      <c r="AM4085" s="30"/>
      <c r="AN4085" s="30"/>
      <c r="AO4085" s="30"/>
      <c r="AP4085" s="30"/>
      <c r="AQ4085" s="30"/>
      <c r="AR4085" s="30"/>
      <c r="AS4085" s="30"/>
      <c r="AT4085" s="30"/>
      <c r="AU4085" s="121"/>
      <c r="AV4085" s="129"/>
      <c r="AW4085" s="129"/>
      <c r="AX4085" s="129"/>
    </row>
    <row r="4086" spans="1:50" x14ac:dyDescent="0.25">
      <c r="A4086" s="120"/>
      <c r="B4086" s="28"/>
      <c r="C4086" s="25"/>
      <c r="D4086" s="25"/>
      <c r="E4086" s="25"/>
      <c r="F4086" s="29"/>
      <c r="G4086" s="29"/>
      <c r="H4086" s="29"/>
      <c r="I4086" s="29"/>
      <c r="J4086" s="29"/>
      <c r="K4086" s="25"/>
      <c r="L4086" s="25"/>
      <c r="M4086" s="25"/>
      <c r="N4086" s="25"/>
      <c r="O4086" s="25"/>
      <c r="P4086" s="25"/>
      <c r="Q4086" s="28"/>
      <c r="R4086" s="29"/>
      <c r="S4086" s="27"/>
      <c r="T4086" s="27"/>
      <c r="U4086" s="28"/>
      <c r="V4086" s="26"/>
      <c r="W4086" s="26"/>
      <c r="X4086" s="26"/>
      <c r="Y4086" s="37"/>
      <c r="Z4086" s="37"/>
      <c r="AA4086" s="37"/>
      <c r="AB4086" s="30"/>
      <c r="AC4086" s="30"/>
      <c r="AD4086" s="31"/>
      <c r="AE4086" s="30"/>
      <c r="AF4086" s="30"/>
      <c r="AG4086" s="32"/>
      <c r="AH4086" s="30"/>
      <c r="AJ4086" s="30"/>
      <c r="AK4086" s="30"/>
      <c r="AL4086" s="30"/>
      <c r="AM4086" s="30"/>
      <c r="AN4086" s="30"/>
      <c r="AO4086" s="30"/>
      <c r="AP4086" s="30"/>
      <c r="AQ4086" s="30"/>
      <c r="AR4086" s="30"/>
      <c r="AS4086" s="30"/>
      <c r="AT4086" s="30"/>
      <c r="AU4086" s="121"/>
      <c r="AV4086" s="129"/>
      <c r="AW4086" s="129"/>
      <c r="AX4086" s="129"/>
    </row>
    <row r="4087" spans="1:50" x14ac:dyDescent="0.25">
      <c r="A4087" s="120"/>
      <c r="B4087" s="28"/>
      <c r="C4087" s="25"/>
      <c r="D4087" s="25"/>
      <c r="E4087" s="25"/>
      <c r="F4087" s="29"/>
      <c r="G4087" s="29"/>
      <c r="H4087" s="29"/>
      <c r="I4087" s="29"/>
      <c r="J4087" s="29"/>
      <c r="K4087" s="25"/>
      <c r="L4087" s="25"/>
      <c r="M4087" s="25"/>
      <c r="N4087" s="25"/>
      <c r="O4087" s="25"/>
      <c r="P4087" s="25"/>
      <c r="Q4087" s="28"/>
      <c r="R4087" s="29"/>
      <c r="S4087" s="27"/>
      <c r="T4087" s="27"/>
      <c r="U4087" s="28"/>
      <c r="V4087" s="26"/>
      <c r="W4087" s="26"/>
      <c r="X4087" s="26"/>
      <c r="Y4087" s="37"/>
      <c r="Z4087" s="37"/>
      <c r="AA4087" s="37"/>
      <c r="AB4087" s="30"/>
      <c r="AC4087" s="30"/>
      <c r="AD4087" s="31"/>
      <c r="AE4087" s="30"/>
      <c r="AF4087" s="30"/>
      <c r="AG4087" s="32"/>
      <c r="AH4087" s="30"/>
      <c r="AJ4087" s="30"/>
      <c r="AK4087" s="30"/>
      <c r="AL4087" s="30"/>
      <c r="AM4087" s="30"/>
      <c r="AN4087" s="30"/>
      <c r="AO4087" s="30"/>
      <c r="AP4087" s="30"/>
      <c r="AQ4087" s="30"/>
      <c r="AR4087" s="30"/>
      <c r="AS4087" s="30"/>
      <c r="AT4087" s="30"/>
      <c r="AU4087" s="121"/>
      <c r="AV4087" s="129"/>
      <c r="AW4087" s="129"/>
      <c r="AX4087" s="129"/>
    </row>
    <row r="4088" spans="1:50" x14ac:dyDescent="0.25">
      <c r="A4088" s="120"/>
      <c r="B4088" s="28"/>
      <c r="C4088" s="25"/>
      <c r="D4088" s="25"/>
      <c r="E4088" s="25"/>
      <c r="F4088" s="29"/>
      <c r="G4088" s="29"/>
      <c r="H4088" s="29"/>
      <c r="I4088" s="29"/>
      <c r="J4088" s="29"/>
      <c r="K4088" s="25"/>
      <c r="L4088" s="25"/>
      <c r="M4088" s="25"/>
      <c r="N4088" s="25"/>
      <c r="O4088" s="25"/>
      <c r="P4088" s="25"/>
      <c r="Q4088" s="28"/>
      <c r="R4088" s="29"/>
      <c r="S4088" s="27"/>
      <c r="T4088" s="27"/>
      <c r="U4088" s="28"/>
      <c r="V4088" s="26"/>
      <c r="W4088" s="26"/>
      <c r="X4088" s="26"/>
      <c r="Y4088" s="37"/>
      <c r="Z4088" s="37"/>
      <c r="AA4088" s="37"/>
      <c r="AB4088" s="30"/>
      <c r="AC4088" s="30"/>
      <c r="AD4088" s="31"/>
      <c r="AE4088" s="30"/>
      <c r="AF4088" s="30"/>
      <c r="AG4088" s="32"/>
      <c r="AH4088" s="30"/>
      <c r="AJ4088" s="30"/>
      <c r="AK4088" s="30"/>
      <c r="AL4088" s="30"/>
      <c r="AM4088" s="30"/>
      <c r="AN4088" s="30"/>
      <c r="AO4088" s="30"/>
      <c r="AP4088" s="30"/>
      <c r="AQ4088" s="30"/>
      <c r="AR4088" s="30"/>
      <c r="AS4088" s="30"/>
      <c r="AT4088" s="30"/>
      <c r="AU4088" s="121"/>
      <c r="AV4088" s="129"/>
      <c r="AW4088" s="129"/>
      <c r="AX4088" s="129"/>
    </row>
    <row r="4089" spans="1:50" x14ac:dyDescent="0.25">
      <c r="A4089" s="120"/>
      <c r="B4089" s="28"/>
      <c r="C4089" s="25"/>
      <c r="D4089" s="25"/>
      <c r="E4089" s="25"/>
      <c r="F4089" s="29"/>
      <c r="G4089" s="29"/>
      <c r="H4089" s="29"/>
      <c r="I4089" s="29"/>
      <c r="J4089" s="29"/>
      <c r="K4089" s="25"/>
      <c r="L4089" s="25"/>
      <c r="M4089" s="25"/>
      <c r="N4089" s="25"/>
      <c r="O4089" s="25"/>
      <c r="P4089" s="25"/>
      <c r="Q4089" s="28"/>
      <c r="R4089" s="29"/>
      <c r="S4089" s="27"/>
      <c r="T4089" s="27"/>
      <c r="U4089" s="28"/>
      <c r="V4089" s="26"/>
      <c r="W4089" s="26"/>
      <c r="X4089" s="26"/>
      <c r="Y4089" s="37"/>
      <c r="Z4089" s="37"/>
      <c r="AA4089" s="37"/>
      <c r="AB4089" s="30"/>
      <c r="AC4089" s="30"/>
      <c r="AD4089" s="31"/>
      <c r="AE4089" s="30"/>
      <c r="AF4089" s="30"/>
      <c r="AG4089" s="32"/>
      <c r="AH4089" s="30"/>
      <c r="AJ4089" s="30"/>
      <c r="AK4089" s="30"/>
      <c r="AL4089" s="30"/>
      <c r="AM4089" s="30"/>
      <c r="AN4089" s="30"/>
      <c r="AO4089" s="30"/>
      <c r="AP4089" s="30"/>
      <c r="AQ4089" s="30"/>
      <c r="AR4089" s="30"/>
      <c r="AS4089" s="30"/>
      <c r="AT4089" s="30"/>
      <c r="AU4089" s="121"/>
      <c r="AV4089" s="129"/>
      <c r="AW4089" s="129"/>
      <c r="AX4089" s="129"/>
    </row>
    <row r="4090" spans="1:50" x14ac:dyDescent="0.25">
      <c r="A4090" s="120"/>
      <c r="B4090" s="28"/>
      <c r="C4090" s="25"/>
      <c r="D4090" s="25"/>
      <c r="E4090" s="25"/>
      <c r="F4090" s="29"/>
      <c r="G4090" s="29"/>
      <c r="H4090" s="29"/>
      <c r="I4090" s="29"/>
      <c r="J4090" s="29"/>
      <c r="K4090" s="25"/>
      <c r="L4090" s="25"/>
      <c r="M4090" s="25"/>
      <c r="N4090" s="25"/>
      <c r="O4090" s="25"/>
      <c r="P4090" s="25"/>
      <c r="Q4090" s="28"/>
      <c r="R4090" s="29"/>
      <c r="S4090" s="27"/>
      <c r="T4090" s="27"/>
      <c r="U4090" s="28"/>
      <c r="V4090" s="26"/>
      <c r="W4090" s="26"/>
      <c r="X4090" s="26"/>
      <c r="Y4090" s="37"/>
      <c r="Z4090" s="37"/>
      <c r="AA4090" s="37"/>
      <c r="AB4090" s="30"/>
      <c r="AC4090" s="30"/>
      <c r="AD4090" s="31"/>
      <c r="AE4090" s="30"/>
      <c r="AF4090" s="30"/>
      <c r="AG4090" s="32"/>
      <c r="AH4090" s="30"/>
      <c r="AJ4090" s="30"/>
      <c r="AK4090" s="30"/>
      <c r="AL4090" s="30"/>
      <c r="AM4090" s="30"/>
      <c r="AN4090" s="30"/>
      <c r="AO4090" s="30"/>
      <c r="AP4090" s="30"/>
      <c r="AQ4090" s="30"/>
      <c r="AR4090" s="30"/>
      <c r="AS4090" s="30"/>
      <c r="AT4090" s="30"/>
      <c r="AU4090" s="121"/>
      <c r="AV4090" s="129"/>
      <c r="AW4090" s="129"/>
      <c r="AX4090" s="129"/>
    </row>
    <row r="4091" spans="1:50" x14ac:dyDescent="0.25">
      <c r="A4091" s="120"/>
      <c r="B4091" s="28"/>
      <c r="C4091" s="25"/>
      <c r="D4091" s="25"/>
      <c r="E4091" s="25"/>
      <c r="F4091" s="29"/>
      <c r="G4091" s="29"/>
      <c r="H4091" s="29"/>
      <c r="I4091" s="29"/>
      <c r="J4091" s="29"/>
      <c r="K4091" s="25"/>
      <c r="L4091" s="25"/>
      <c r="M4091" s="25"/>
      <c r="N4091" s="25"/>
      <c r="O4091" s="25"/>
      <c r="P4091" s="25"/>
      <c r="Q4091" s="28"/>
      <c r="R4091" s="29"/>
      <c r="S4091" s="27"/>
      <c r="T4091" s="27"/>
      <c r="U4091" s="28"/>
      <c r="V4091" s="26"/>
      <c r="W4091" s="26"/>
      <c r="X4091" s="26"/>
      <c r="Y4091" s="37"/>
      <c r="Z4091" s="37"/>
      <c r="AA4091" s="37"/>
      <c r="AB4091" s="30"/>
      <c r="AC4091" s="30"/>
      <c r="AD4091" s="31"/>
      <c r="AE4091" s="30"/>
      <c r="AF4091" s="30"/>
      <c r="AG4091" s="32"/>
      <c r="AH4091" s="30"/>
      <c r="AJ4091" s="30"/>
      <c r="AK4091" s="30"/>
      <c r="AL4091" s="30"/>
      <c r="AM4091" s="30"/>
      <c r="AN4091" s="30"/>
      <c r="AO4091" s="30"/>
      <c r="AP4091" s="30"/>
      <c r="AQ4091" s="30"/>
      <c r="AR4091" s="30"/>
      <c r="AS4091" s="30"/>
      <c r="AT4091" s="30"/>
      <c r="AU4091" s="121"/>
      <c r="AV4091" s="129"/>
      <c r="AW4091" s="129"/>
      <c r="AX4091" s="129"/>
    </row>
    <row r="4092" spans="1:50" x14ac:dyDescent="0.25">
      <c r="A4092" s="120"/>
      <c r="B4092" s="28"/>
      <c r="C4092" s="25"/>
      <c r="D4092" s="25"/>
      <c r="E4092" s="25"/>
      <c r="F4092" s="29"/>
      <c r="G4092" s="29"/>
      <c r="H4092" s="29"/>
      <c r="I4092" s="29"/>
      <c r="J4092" s="29"/>
      <c r="K4092" s="25"/>
      <c r="L4092" s="25"/>
      <c r="M4092" s="25"/>
      <c r="N4092" s="25"/>
      <c r="O4092" s="25"/>
      <c r="P4092" s="25"/>
      <c r="Q4092" s="28"/>
      <c r="R4092" s="29"/>
      <c r="S4092" s="27"/>
      <c r="T4092" s="27"/>
      <c r="U4092" s="28"/>
      <c r="V4092" s="26"/>
      <c r="W4092" s="26"/>
      <c r="X4092" s="26"/>
      <c r="Y4092" s="37"/>
      <c r="Z4092" s="37"/>
      <c r="AA4092" s="37"/>
      <c r="AB4092" s="30"/>
      <c r="AC4092" s="30"/>
      <c r="AD4092" s="31"/>
      <c r="AE4092" s="30"/>
      <c r="AF4092" s="30"/>
      <c r="AG4092" s="32"/>
      <c r="AH4092" s="30"/>
      <c r="AJ4092" s="30"/>
      <c r="AK4092" s="30"/>
      <c r="AL4092" s="30"/>
      <c r="AM4092" s="30"/>
      <c r="AN4092" s="30"/>
      <c r="AO4092" s="30"/>
      <c r="AP4092" s="30"/>
      <c r="AQ4092" s="30"/>
      <c r="AR4092" s="30"/>
      <c r="AS4092" s="30"/>
      <c r="AT4092" s="30"/>
      <c r="AU4092" s="121"/>
      <c r="AV4092" s="129"/>
      <c r="AW4092" s="129"/>
      <c r="AX4092" s="129"/>
    </row>
    <row r="4093" spans="1:50" x14ac:dyDescent="0.25">
      <c r="A4093" s="120"/>
      <c r="B4093" s="28"/>
      <c r="C4093" s="25"/>
      <c r="D4093" s="25"/>
      <c r="E4093" s="25"/>
      <c r="F4093" s="29"/>
      <c r="G4093" s="29"/>
      <c r="H4093" s="29"/>
      <c r="I4093" s="29"/>
      <c r="J4093" s="29"/>
      <c r="K4093" s="25"/>
      <c r="L4093" s="25"/>
      <c r="M4093" s="25"/>
      <c r="N4093" s="25"/>
      <c r="O4093" s="25"/>
      <c r="P4093" s="25"/>
      <c r="Q4093" s="28"/>
      <c r="R4093" s="29"/>
      <c r="S4093" s="27"/>
      <c r="T4093" s="27"/>
      <c r="U4093" s="28"/>
      <c r="V4093" s="26"/>
      <c r="W4093" s="26"/>
      <c r="X4093" s="26"/>
      <c r="Y4093" s="37"/>
      <c r="Z4093" s="37"/>
      <c r="AA4093" s="37"/>
      <c r="AB4093" s="30"/>
      <c r="AC4093" s="30"/>
      <c r="AD4093" s="31"/>
      <c r="AE4093" s="30"/>
      <c r="AF4093" s="30"/>
      <c r="AG4093" s="32"/>
      <c r="AH4093" s="30"/>
      <c r="AJ4093" s="30"/>
      <c r="AK4093" s="30"/>
      <c r="AL4093" s="30"/>
      <c r="AM4093" s="30"/>
      <c r="AN4093" s="30"/>
      <c r="AO4093" s="30"/>
      <c r="AP4093" s="30"/>
      <c r="AQ4093" s="30"/>
      <c r="AR4093" s="30"/>
      <c r="AS4093" s="30"/>
      <c r="AT4093" s="30"/>
      <c r="AU4093" s="121"/>
      <c r="AV4093" s="129"/>
      <c r="AW4093" s="129"/>
      <c r="AX4093" s="129"/>
    </row>
    <row r="4094" spans="1:50" x14ac:dyDescent="0.25">
      <c r="A4094" s="120"/>
      <c r="B4094" s="28"/>
      <c r="C4094" s="25"/>
      <c r="D4094" s="25"/>
      <c r="E4094" s="25"/>
      <c r="F4094" s="29"/>
      <c r="G4094" s="29"/>
      <c r="H4094" s="29"/>
      <c r="I4094" s="29"/>
      <c r="J4094" s="29"/>
      <c r="K4094" s="25"/>
      <c r="L4094" s="25"/>
      <c r="M4094" s="25"/>
      <c r="N4094" s="25"/>
      <c r="O4094" s="25"/>
      <c r="P4094" s="25"/>
      <c r="Q4094" s="28"/>
      <c r="R4094" s="29"/>
      <c r="S4094" s="27"/>
      <c r="T4094" s="27"/>
      <c r="U4094" s="28"/>
      <c r="V4094" s="26"/>
      <c r="W4094" s="26"/>
      <c r="X4094" s="26"/>
      <c r="Y4094" s="37"/>
      <c r="Z4094" s="37"/>
      <c r="AA4094" s="37"/>
      <c r="AB4094" s="30"/>
      <c r="AC4094" s="30"/>
      <c r="AD4094" s="31"/>
      <c r="AE4094" s="30"/>
      <c r="AF4094" s="30"/>
      <c r="AG4094" s="32"/>
      <c r="AH4094" s="30"/>
      <c r="AJ4094" s="30"/>
      <c r="AK4094" s="30"/>
      <c r="AL4094" s="30"/>
      <c r="AM4094" s="30"/>
      <c r="AN4094" s="30"/>
      <c r="AO4094" s="30"/>
      <c r="AP4094" s="30"/>
      <c r="AQ4094" s="30"/>
      <c r="AR4094" s="30"/>
      <c r="AS4094" s="30"/>
      <c r="AT4094" s="30"/>
      <c r="AU4094" s="121"/>
      <c r="AV4094" s="129"/>
      <c r="AW4094" s="129"/>
      <c r="AX4094" s="129"/>
    </row>
    <row r="4095" spans="1:50" x14ac:dyDescent="0.25">
      <c r="A4095" s="120"/>
      <c r="B4095" s="28"/>
      <c r="C4095" s="25"/>
      <c r="D4095" s="25"/>
      <c r="E4095" s="25"/>
      <c r="F4095" s="29"/>
      <c r="G4095" s="29"/>
      <c r="H4095" s="29"/>
      <c r="I4095" s="29"/>
      <c r="J4095" s="29"/>
      <c r="K4095" s="25"/>
      <c r="L4095" s="25"/>
      <c r="M4095" s="25"/>
      <c r="N4095" s="25"/>
      <c r="O4095" s="25"/>
      <c r="P4095" s="25"/>
      <c r="Q4095" s="28"/>
      <c r="R4095" s="29"/>
      <c r="S4095" s="27"/>
      <c r="T4095" s="27"/>
      <c r="U4095" s="28"/>
      <c r="V4095" s="26"/>
      <c r="W4095" s="26"/>
      <c r="X4095" s="26"/>
      <c r="Y4095" s="37"/>
      <c r="Z4095" s="37"/>
      <c r="AA4095" s="37"/>
      <c r="AB4095" s="30"/>
      <c r="AC4095" s="30"/>
      <c r="AD4095" s="31"/>
      <c r="AE4095" s="30"/>
      <c r="AF4095" s="30"/>
      <c r="AG4095" s="32"/>
      <c r="AH4095" s="30"/>
      <c r="AJ4095" s="30"/>
      <c r="AK4095" s="30"/>
      <c r="AL4095" s="30"/>
      <c r="AM4095" s="30"/>
      <c r="AN4095" s="30"/>
      <c r="AO4095" s="30"/>
      <c r="AP4095" s="30"/>
      <c r="AQ4095" s="30"/>
      <c r="AR4095" s="30"/>
      <c r="AS4095" s="30"/>
      <c r="AT4095" s="30"/>
      <c r="AU4095" s="121"/>
      <c r="AV4095" s="129"/>
      <c r="AW4095" s="129"/>
      <c r="AX4095" s="129"/>
    </row>
    <row r="4096" spans="1:50" x14ac:dyDescent="0.25">
      <c r="A4096" s="120"/>
      <c r="B4096" s="28"/>
      <c r="C4096" s="25"/>
      <c r="D4096" s="25"/>
      <c r="E4096" s="25"/>
      <c r="F4096" s="29"/>
      <c r="G4096" s="29"/>
      <c r="H4096" s="29"/>
      <c r="I4096" s="29"/>
      <c r="J4096" s="29"/>
      <c r="K4096" s="25"/>
      <c r="L4096" s="25"/>
      <c r="M4096" s="25"/>
      <c r="N4096" s="25"/>
      <c r="O4096" s="25"/>
      <c r="P4096" s="25"/>
      <c r="Q4096" s="28"/>
      <c r="R4096" s="29"/>
      <c r="S4096" s="27"/>
      <c r="T4096" s="27"/>
      <c r="U4096" s="28"/>
      <c r="V4096" s="26"/>
      <c r="W4096" s="26"/>
      <c r="X4096" s="26"/>
      <c r="Y4096" s="37"/>
      <c r="Z4096" s="37"/>
      <c r="AA4096" s="37"/>
      <c r="AB4096" s="30"/>
      <c r="AC4096" s="30"/>
      <c r="AD4096" s="31"/>
      <c r="AE4096" s="30"/>
      <c r="AF4096" s="30"/>
      <c r="AG4096" s="32"/>
      <c r="AH4096" s="30"/>
      <c r="AJ4096" s="30"/>
      <c r="AK4096" s="30"/>
      <c r="AL4096" s="30"/>
      <c r="AM4096" s="30"/>
      <c r="AN4096" s="30"/>
      <c r="AO4096" s="30"/>
      <c r="AP4096" s="30"/>
      <c r="AQ4096" s="30"/>
      <c r="AR4096" s="30"/>
      <c r="AS4096" s="30"/>
      <c r="AT4096" s="30"/>
      <c r="AU4096" s="121"/>
      <c r="AV4096" s="129"/>
      <c r="AW4096" s="129"/>
      <c r="AX4096" s="129"/>
    </row>
    <row r="4097" spans="1:50" x14ac:dyDescent="0.25">
      <c r="A4097" s="120"/>
      <c r="B4097" s="28"/>
      <c r="C4097" s="25"/>
      <c r="D4097" s="25"/>
      <c r="E4097" s="25"/>
      <c r="F4097" s="29"/>
      <c r="G4097" s="29"/>
      <c r="H4097" s="29"/>
      <c r="I4097" s="29"/>
      <c r="J4097" s="29"/>
      <c r="K4097" s="25"/>
      <c r="L4097" s="25"/>
      <c r="M4097" s="25"/>
      <c r="N4097" s="25"/>
      <c r="O4097" s="25"/>
      <c r="P4097" s="25"/>
      <c r="Q4097" s="28"/>
      <c r="R4097" s="29"/>
      <c r="S4097" s="27"/>
      <c r="T4097" s="27"/>
      <c r="U4097" s="28"/>
      <c r="V4097" s="26"/>
      <c r="W4097" s="26"/>
      <c r="X4097" s="26"/>
      <c r="Y4097" s="37"/>
      <c r="Z4097" s="37"/>
      <c r="AA4097" s="37"/>
      <c r="AB4097" s="30"/>
      <c r="AC4097" s="30"/>
      <c r="AD4097" s="31"/>
      <c r="AE4097" s="30"/>
      <c r="AF4097" s="30"/>
      <c r="AG4097" s="32"/>
      <c r="AH4097" s="30"/>
      <c r="AJ4097" s="30"/>
      <c r="AK4097" s="30"/>
      <c r="AL4097" s="30"/>
      <c r="AM4097" s="30"/>
      <c r="AN4097" s="30"/>
      <c r="AO4097" s="30"/>
      <c r="AP4097" s="30"/>
      <c r="AQ4097" s="30"/>
      <c r="AR4097" s="30"/>
      <c r="AS4097" s="30"/>
      <c r="AT4097" s="30"/>
      <c r="AU4097" s="121"/>
      <c r="AV4097" s="129"/>
      <c r="AW4097" s="129"/>
      <c r="AX4097" s="129"/>
    </row>
    <row r="4098" spans="1:50" x14ac:dyDescent="0.25">
      <c r="A4098" s="120"/>
      <c r="B4098" s="28"/>
      <c r="C4098" s="25"/>
      <c r="D4098" s="25"/>
      <c r="E4098" s="25"/>
      <c r="F4098" s="29"/>
      <c r="G4098" s="29"/>
      <c r="H4098" s="29"/>
      <c r="I4098" s="29"/>
      <c r="J4098" s="29"/>
      <c r="K4098" s="25"/>
      <c r="L4098" s="25"/>
      <c r="M4098" s="25"/>
      <c r="N4098" s="25"/>
      <c r="O4098" s="25"/>
      <c r="P4098" s="25"/>
      <c r="Q4098" s="28"/>
      <c r="R4098" s="29"/>
      <c r="S4098" s="27"/>
      <c r="T4098" s="27"/>
      <c r="U4098" s="28"/>
      <c r="V4098" s="26"/>
      <c r="W4098" s="26"/>
      <c r="X4098" s="26"/>
      <c r="Y4098" s="37"/>
      <c r="Z4098" s="37"/>
      <c r="AA4098" s="37"/>
      <c r="AB4098" s="30"/>
      <c r="AC4098" s="30"/>
      <c r="AD4098" s="31"/>
      <c r="AE4098" s="30"/>
      <c r="AF4098" s="30"/>
      <c r="AG4098" s="32"/>
      <c r="AH4098" s="30"/>
      <c r="AJ4098" s="30"/>
      <c r="AK4098" s="30"/>
      <c r="AL4098" s="30"/>
      <c r="AM4098" s="30"/>
      <c r="AN4098" s="30"/>
      <c r="AO4098" s="30"/>
      <c r="AP4098" s="30"/>
      <c r="AQ4098" s="30"/>
      <c r="AR4098" s="30"/>
      <c r="AS4098" s="30"/>
      <c r="AT4098" s="30"/>
      <c r="AU4098" s="121"/>
      <c r="AV4098" s="129"/>
      <c r="AW4098" s="129"/>
      <c r="AX4098" s="129"/>
    </row>
    <row r="4099" spans="1:50" x14ac:dyDescent="0.25">
      <c r="A4099" s="120"/>
      <c r="B4099" s="28"/>
      <c r="C4099" s="25"/>
      <c r="D4099" s="25"/>
      <c r="E4099" s="25"/>
      <c r="F4099" s="29"/>
      <c r="G4099" s="29"/>
      <c r="H4099" s="29"/>
      <c r="I4099" s="29"/>
      <c r="J4099" s="29"/>
      <c r="K4099" s="25"/>
      <c r="L4099" s="25"/>
      <c r="M4099" s="25"/>
      <c r="N4099" s="25"/>
      <c r="O4099" s="25"/>
      <c r="P4099" s="25"/>
      <c r="Q4099" s="28"/>
      <c r="R4099" s="29"/>
      <c r="S4099" s="27"/>
      <c r="T4099" s="27"/>
      <c r="U4099" s="28"/>
      <c r="V4099" s="26"/>
      <c r="W4099" s="26"/>
      <c r="X4099" s="26"/>
      <c r="Y4099" s="37"/>
      <c r="Z4099" s="37"/>
      <c r="AA4099" s="37"/>
      <c r="AB4099" s="30"/>
      <c r="AC4099" s="30"/>
      <c r="AD4099" s="31"/>
      <c r="AE4099" s="30"/>
      <c r="AF4099" s="30"/>
      <c r="AG4099" s="32"/>
      <c r="AH4099" s="30"/>
      <c r="AJ4099" s="30"/>
      <c r="AK4099" s="30"/>
      <c r="AL4099" s="30"/>
      <c r="AM4099" s="30"/>
      <c r="AN4099" s="30"/>
      <c r="AO4099" s="30"/>
      <c r="AP4099" s="30"/>
      <c r="AQ4099" s="30"/>
      <c r="AR4099" s="30"/>
      <c r="AS4099" s="30"/>
      <c r="AT4099" s="30"/>
      <c r="AU4099" s="121"/>
      <c r="AV4099" s="129"/>
      <c r="AW4099" s="129"/>
      <c r="AX4099" s="129"/>
    </row>
    <row r="4100" spans="1:50" x14ac:dyDescent="0.25">
      <c r="A4100" s="120"/>
      <c r="B4100" s="28"/>
      <c r="C4100" s="25"/>
      <c r="D4100" s="25"/>
      <c r="E4100" s="25"/>
      <c r="F4100" s="29"/>
      <c r="G4100" s="29"/>
      <c r="H4100" s="29"/>
      <c r="I4100" s="29"/>
      <c r="J4100" s="29"/>
      <c r="K4100" s="25"/>
      <c r="L4100" s="25"/>
      <c r="M4100" s="25"/>
      <c r="N4100" s="25"/>
      <c r="O4100" s="25"/>
      <c r="P4100" s="25"/>
      <c r="Q4100" s="28"/>
      <c r="R4100" s="29"/>
      <c r="S4100" s="27"/>
      <c r="T4100" s="27"/>
      <c r="U4100" s="28"/>
      <c r="V4100" s="26"/>
      <c r="W4100" s="26"/>
      <c r="X4100" s="26"/>
      <c r="Y4100" s="37"/>
      <c r="Z4100" s="37"/>
      <c r="AA4100" s="37"/>
      <c r="AB4100" s="30"/>
      <c r="AC4100" s="30"/>
      <c r="AD4100" s="31"/>
      <c r="AE4100" s="30"/>
      <c r="AF4100" s="30"/>
      <c r="AG4100" s="32"/>
      <c r="AH4100" s="30"/>
      <c r="AJ4100" s="30"/>
      <c r="AK4100" s="30"/>
      <c r="AL4100" s="30"/>
      <c r="AM4100" s="30"/>
      <c r="AN4100" s="30"/>
      <c r="AO4100" s="30"/>
      <c r="AP4100" s="30"/>
      <c r="AQ4100" s="30"/>
      <c r="AR4100" s="30"/>
      <c r="AS4100" s="30"/>
      <c r="AT4100" s="30"/>
      <c r="AU4100" s="121"/>
      <c r="AV4100" s="129"/>
      <c r="AW4100" s="129"/>
      <c r="AX4100" s="129"/>
    </row>
    <row r="4101" spans="1:50" x14ac:dyDescent="0.25">
      <c r="A4101" s="120"/>
      <c r="B4101" s="28"/>
      <c r="C4101" s="25"/>
      <c r="D4101" s="25"/>
      <c r="E4101" s="25"/>
      <c r="F4101" s="29"/>
      <c r="G4101" s="29"/>
      <c r="H4101" s="29"/>
      <c r="I4101" s="29"/>
      <c r="J4101" s="29"/>
      <c r="K4101" s="25"/>
      <c r="L4101" s="25"/>
      <c r="M4101" s="25"/>
      <c r="N4101" s="25"/>
      <c r="O4101" s="25"/>
      <c r="P4101" s="25"/>
      <c r="Q4101" s="28"/>
      <c r="R4101" s="29"/>
      <c r="S4101" s="27"/>
      <c r="T4101" s="27"/>
      <c r="U4101" s="28"/>
      <c r="V4101" s="26"/>
      <c r="W4101" s="26"/>
      <c r="X4101" s="26"/>
      <c r="Y4101" s="37"/>
      <c r="Z4101" s="37"/>
      <c r="AA4101" s="37"/>
      <c r="AB4101" s="30"/>
      <c r="AC4101" s="30"/>
      <c r="AD4101" s="31"/>
      <c r="AE4101" s="30"/>
      <c r="AF4101" s="30"/>
      <c r="AG4101" s="32"/>
      <c r="AH4101" s="30"/>
      <c r="AJ4101" s="30"/>
      <c r="AK4101" s="30"/>
      <c r="AL4101" s="30"/>
      <c r="AM4101" s="30"/>
      <c r="AN4101" s="30"/>
      <c r="AO4101" s="30"/>
      <c r="AP4101" s="30"/>
      <c r="AQ4101" s="30"/>
      <c r="AR4101" s="30"/>
      <c r="AS4101" s="30"/>
      <c r="AT4101" s="30"/>
      <c r="AU4101" s="121"/>
      <c r="AV4101" s="129"/>
      <c r="AW4101" s="129"/>
      <c r="AX4101" s="129"/>
    </row>
    <row r="4102" spans="1:50" x14ac:dyDescent="0.25">
      <c r="A4102" s="120"/>
      <c r="B4102" s="28"/>
      <c r="C4102" s="25"/>
      <c r="D4102" s="25"/>
      <c r="E4102" s="25"/>
      <c r="F4102" s="29"/>
      <c r="G4102" s="29"/>
      <c r="H4102" s="29"/>
      <c r="I4102" s="29"/>
      <c r="J4102" s="29"/>
      <c r="K4102" s="25"/>
      <c r="L4102" s="25"/>
      <c r="M4102" s="25"/>
      <c r="N4102" s="25"/>
      <c r="O4102" s="25"/>
      <c r="P4102" s="25"/>
      <c r="Q4102" s="28"/>
      <c r="R4102" s="29"/>
      <c r="S4102" s="27"/>
      <c r="T4102" s="27"/>
      <c r="U4102" s="28"/>
      <c r="V4102" s="26"/>
      <c r="W4102" s="26"/>
      <c r="X4102" s="26"/>
      <c r="Y4102" s="37"/>
      <c r="Z4102" s="37"/>
      <c r="AA4102" s="37"/>
      <c r="AB4102" s="30"/>
      <c r="AC4102" s="30"/>
      <c r="AD4102" s="31"/>
      <c r="AE4102" s="30"/>
      <c r="AF4102" s="30"/>
      <c r="AG4102" s="32"/>
      <c r="AH4102" s="30"/>
      <c r="AJ4102" s="30"/>
      <c r="AK4102" s="30"/>
      <c r="AL4102" s="30"/>
      <c r="AM4102" s="30"/>
      <c r="AN4102" s="30"/>
      <c r="AO4102" s="30"/>
      <c r="AP4102" s="30"/>
      <c r="AQ4102" s="30"/>
      <c r="AR4102" s="30"/>
      <c r="AS4102" s="30"/>
      <c r="AT4102" s="30"/>
      <c r="AU4102" s="121"/>
      <c r="AV4102" s="129"/>
      <c r="AW4102" s="129"/>
      <c r="AX4102" s="129"/>
    </row>
    <row r="4103" spans="1:50" x14ac:dyDescent="0.25">
      <c r="A4103" s="120"/>
      <c r="B4103" s="28"/>
      <c r="C4103" s="25"/>
      <c r="D4103" s="25"/>
      <c r="E4103" s="25"/>
      <c r="F4103" s="29"/>
      <c r="G4103" s="29"/>
      <c r="H4103" s="29"/>
      <c r="I4103" s="29"/>
      <c r="J4103" s="29"/>
      <c r="K4103" s="25"/>
      <c r="L4103" s="25"/>
      <c r="M4103" s="25"/>
      <c r="N4103" s="25"/>
      <c r="O4103" s="25"/>
      <c r="P4103" s="25"/>
      <c r="Q4103" s="28"/>
      <c r="R4103" s="29"/>
      <c r="S4103" s="27"/>
      <c r="T4103" s="27"/>
      <c r="U4103" s="28"/>
      <c r="V4103" s="26"/>
      <c r="W4103" s="26"/>
      <c r="X4103" s="26"/>
      <c r="Y4103" s="37"/>
      <c r="Z4103" s="37"/>
      <c r="AA4103" s="37"/>
      <c r="AB4103" s="30"/>
      <c r="AC4103" s="30"/>
      <c r="AD4103" s="31"/>
      <c r="AE4103" s="30"/>
      <c r="AF4103" s="30"/>
      <c r="AG4103" s="32"/>
      <c r="AH4103" s="30"/>
      <c r="AJ4103" s="30"/>
      <c r="AK4103" s="30"/>
      <c r="AL4103" s="30"/>
      <c r="AM4103" s="30"/>
      <c r="AN4103" s="30"/>
      <c r="AO4103" s="30"/>
      <c r="AP4103" s="30"/>
      <c r="AQ4103" s="30"/>
      <c r="AR4103" s="30"/>
      <c r="AS4103" s="30"/>
      <c r="AT4103" s="30"/>
      <c r="AU4103" s="121"/>
      <c r="AV4103" s="129"/>
      <c r="AW4103" s="129"/>
      <c r="AX4103" s="129"/>
    </row>
    <row r="4104" spans="1:50" x14ac:dyDescent="0.25">
      <c r="A4104" s="120"/>
      <c r="B4104" s="28"/>
      <c r="C4104" s="25"/>
      <c r="D4104" s="25"/>
      <c r="E4104" s="25"/>
      <c r="F4104" s="29"/>
      <c r="G4104" s="29"/>
      <c r="H4104" s="29"/>
      <c r="I4104" s="29"/>
      <c r="J4104" s="29"/>
      <c r="K4104" s="25"/>
      <c r="L4104" s="25"/>
      <c r="M4104" s="25"/>
      <c r="N4104" s="25"/>
      <c r="O4104" s="25"/>
      <c r="P4104" s="25"/>
      <c r="Q4104" s="28"/>
      <c r="R4104" s="29"/>
      <c r="S4104" s="27"/>
      <c r="T4104" s="27"/>
      <c r="U4104" s="28"/>
      <c r="V4104" s="26"/>
      <c r="W4104" s="26"/>
      <c r="X4104" s="26"/>
      <c r="Y4104" s="37"/>
      <c r="Z4104" s="37"/>
      <c r="AA4104" s="37"/>
      <c r="AB4104" s="30"/>
      <c r="AC4104" s="30"/>
      <c r="AD4104" s="31"/>
      <c r="AE4104" s="30"/>
      <c r="AF4104" s="30"/>
      <c r="AG4104" s="32"/>
      <c r="AH4104" s="30"/>
      <c r="AJ4104" s="30"/>
      <c r="AK4104" s="30"/>
      <c r="AL4104" s="30"/>
      <c r="AM4104" s="30"/>
      <c r="AN4104" s="30"/>
      <c r="AO4104" s="30"/>
      <c r="AP4104" s="30"/>
      <c r="AQ4104" s="30"/>
      <c r="AR4104" s="30"/>
      <c r="AS4104" s="30"/>
      <c r="AT4104" s="30"/>
      <c r="AU4104" s="121"/>
      <c r="AV4104" s="129"/>
      <c r="AW4104" s="129"/>
      <c r="AX4104" s="129"/>
    </row>
    <row r="4105" spans="1:50" x14ac:dyDescent="0.25">
      <c r="A4105" s="120"/>
      <c r="B4105" s="28"/>
      <c r="C4105" s="25"/>
      <c r="D4105" s="25"/>
      <c r="E4105" s="25"/>
      <c r="F4105" s="29"/>
      <c r="G4105" s="29"/>
      <c r="H4105" s="29"/>
      <c r="I4105" s="29"/>
      <c r="J4105" s="29"/>
      <c r="K4105" s="25"/>
      <c r="L4105" s="25"/>
      <c r="M4105" s="25"/>
      <c r="N4105" s="25"/>
      <c r="O4105" s="25"/>
      <c r="P4105" s="25"/>
      <c r="Q4105" s="28"/>
      <c r="R4105" s="29"/>
      <c r="S4105" s="27"/>
      <c r="T4105" s="27"/>
      <c r="U4105" s="28"/>
      <c r="V4105" s="26"/>
      <c r="W4105" s="26"/>
      <c r="X4105" s="26"/>
      <c r="Y4105" s="37"/>
      <c r="Z4105" s="37"/>
      <c r="AA4105" s="37"/>
      <c r="AB4105" s="30"/>
      <c r="AC4105" s="30"/>
      <c r="AD4105" s="31"/>
      <c r="AE4105" s="30"/>
      <c r="AF4105" s="30"/>
      <c r="AG4105" s="32"/>
      <c r="AH4105" s="30"/>
      <c r="AJ4105" s="30"/>
      <c r="AK4105" s="30"/>
      <c r="AL4105" s="30"/>
      <c r="AM4105" s="30"/>
      <c r="AN4105" s="30"/>
      <c r="AO4105" s="30"/>
      <c r="AP4105" s="30"/>
      <c r="AQ4105" s="30"/>
      <c r="AR4105" s="30"/>
      <c r="AS4105" s="30"/>
      <c r="AT4105" s="30"/>
      <c r="AU4105" s="121"/>
      <c r="AV4105" s="129"/>
      <c r="AW4105" s="129"/>
      <c r="AX4105" s="129"/>
    </row>
    <row r="4106" spans="1:50" x14ac:dyDescent="0.25">
      <c r="A4106" s="120"/>
      <c r="B4106" s="28"/>
      <c r="C4106" s="25"/>
      <c r="D4106" s="25"/>
      <c r="E4106" s="25"/>
      <c r="F4106" s="29"/>
      <c r="G4106" s="29"/>
      <c r="H4106" s="29"/>
      <c r="I4106" s="29"/>
      <c r="J4106" s="29"/>
      <c r="K4106" s="25"/>
      <c r="L4106" s="25"/>
      <c r="M4106" s="25"/>
      <c r="N4106" s="25"/>
      <c r="O4106" s="25"/>
      <c r="P4106" s="25"/>
      <c r="Q4106" s="28"/>
      <c r="R4106" s="29"/>
      <c r="S4106" s="27"/>
      <c r="T4106" s="27"/>
      <c r="U4106" s="28"/>
      <c r="V4106" s="26"/>
      <c r="W4106" s="26"/>
      <c r="X4106" s="26"/>
      <c r="Y4106" s="37"/>
      <c r="Z4106" s="37"/>
      <c r="AA4106" s="37"/>
      <c r="AB4106" s="30"/>
      <c r="AC4106" s="30"/>
      <c r="AD4106" s="31"/>
      <c r="AE4106" s="30"/>
      <c r="AF4106" s="30"/>
      <c r="AG4106" s="32"/>
      <c r="AH4106" s="30"/>
      <c r="AJ4106" s="30"/>
      <c r="AK4106" s="30"/>
      <c r="AL4106" s="30"/>
      <c r="AM4106" s="30"/>
      <c r="AN4106" s="30"/>
      <c r="AO4106" s="30"/>
      <c r="AP4106" s="30"/>
      <c r="AQ4106" s="30"/>
      <c r="AR4106" s="30"/>
      <c r="AS4106" s="30"/>
      <c r="AT4106" s="30"/>
      <c r="AU4106" s="121"/>
      <c r="AV4106" s="129"/>
      <c r="AW4106" s="129"/>
      <c r="AX4106" s="129"/>
    </row>
    <row r="4107" spans="1:50" x14ac:dyDescent="0.25">
      <c r="A4107" s="120"/>
      <c r="B4107" s="28"/>
      <c r="C4107" s="25"/>
      <c r="D4107" s="25"/>
      <c r="E4107" s="25"/>
      <c r="F4107" s="29"/>
      <c r="G4107" s="29"/>
      <c r="H4107" s="29"/>
      <c r="I4107" s="29"/>
      <c r="J4107" s="29"/>
      <c r="K4107" s="25"/>
      <c r="L4107" s="25"/>
      <c r="M4107" s="25"/>
      <c r="N4107" s="25"/>
      <c r="O4107" s="25"/>
      <c r="P4107" s="25"/>
      <c r="Q4107" s="28"/>
      <c r="R4107" s="29"/>
      <c r="S4107" s="27"/>
      <c r="T4107" s="27"/>
      <c r="U4107" s="28"/>
      <c r="V4107" s="26"/>
      <c r="W4107" s="26"/>
      <c r="X4107" s="26"/>
      <c r="Y4107" s="37"/>
      <c r="Z4107" s="37"/>
      <c r="AA4107" s="37"/>
      <c r="AB4107" s="30"/>
      <c r="AC4107" s="30"/>
      <c r="AD4107" s="31"/>
      <c r="AE4107" s="30"/>
      <c r="AF4107" s="30"/>
      <c r="AG4107" s="32"/>
      <c r="AH4107" s="30"/>
      <c r="AJ4107" s="30"/>
      <c r="AK4107" s="30"/>
      <c r="AL4107" s="30"/>
      <c r="AM4107" s="30"/>
      <c r="AN4107" s="30"/>
      <c r="AO4107" s="30"/>
      <c r="AP4107" s="30"/>
      <c r="AQ4107" s="30"/>
      <c r="AR4107" s="30"/>
      <c r="AS4107" s="30"/>
      <c r="AT4107" s="30"/>
      <c r="AU4107" s="121"/>
      <c r="AV4107" s="129"/>
      <c r="AW4107" s="129"/>
      <c r="AX4107" s="129"/>
    </row>
    <row r="4108" spans="1:50" x14ac:dyDescent="0.25">
      <c r="A4108" s="120"/>
      <c r="B4108" s="28"/>
      <c r="C4108" s="25"/>
      <c r="D4108" s="25"/>
      <c r="E4108" s="25"/>
      <c r="F4108" s="29"/>
      <c r="G4108" s="29"/>
      <c r="H4108" s="29"/>
      <c r="I4108" s="29"/>
      <c r="J4108" s="29"/>
      <c r="K4108" s="25"/>
      <c r="L4108" s="25"/>
      <c r="M4108" s="25"/>
      <c r="N4108" s="25"/>
      <c r="O4108" s="25"/>
      <c r="P4108" s="25"/>
      <c r="Q4108" s="28"/>
      <c r="R4108" s="29"/>
      <c r="S4108" s="27"/>
      <c r="T4108" s="27"/>
      <c r="U4108" s="28"/>
      <c r="V4108" s="26"/>
      <c r="W4108" s="26"/>
      <c r="X4108" s="26"/>
      <c r="Y4108" s="37"/>
      <c r="Z4108" s="37"/>
      <c r="AA4108" s="37"/>
      <c r="AB4108" s="30"/>
      <c r="AC4108" s="30"/>
      <c r="AD4108" s="31"/>
      <c r="AE4108" s="30"/>
      <c r="AF4108" s="30"/>
      <c r="AG4108" s="32"/>
      <c r="AH4108" s="30"/>
      <c r="AJ4108" s="30"/>
      <c r="AK4108" s="30"/>
      <c r="AL4108" s="30"/>
      <c r="AM4108" s="30"/>
      <c r="AN4108" s="30"/>
      <c r="AO4108" s="30"/>
      <c r="AP4108" s="30"/>
      <c r="AQ4108" s="30"/>
      <c r="AR4108" s="30"/>
      <c r="AS4108" s="30"/>
      <c r="AT4108" s="30"/>
      <c r="AU4108" s="121"/>
      <c r="AV4108" s="129"/>
      <c r="AW4108" s="129"/>
      <c r="AX4108" s="129"/>
    </row>
    <row r="4109" spans="1:50" x14ac:dyDescent="0.25">
      <c r="A4109" s="120"/>
      <c r="B4109" s="28"/>
      <c r="C4109" s="25"/>
      <c r="D4109" s="25"/>
      <c r="E4109" s="25"/>
      <c r="F4109" s="29"/>
      <c r="G4109" s="29"/>
      <c r="H4109" s="29"/>
      <c r="I4109" s="29"/>
      <c r="J4109" s="29"/>
      <c r="K4109" s="25"/>
      <c r="L4109" s="25"/>
      <c r="M4109" s="25"/>
      <c r="N4109" s="25"/>
      <c r="O4109" s="25"/>
      <c r="P4109" s="25"/>
      <c r="Q4109" s="28"/>
      <c r="R4109" s="29"/>
      <c r="S4109" s="27"/>
      <c r="T4109" s="27"/>
      <c r="U4109" s="28"/>
      <c r="V4109" s="26"/>
      <c r="W4109" s="26"/>
      <c r="X4109" s="26"/>
      <c r="Y4109" s="37"/>
      <c r="Z4109" s="37"/>
      <c r="AA4109" s="37"/>
      <c r="AB4109" s="30"/>
      <c r="AC4109" s="30"/>
      <c r="AD4109" s="31"/>
      <c r="AE4109" s="30"/>
      <c r="AF4109" s="30"/>
      <c r="AG4109" s="32"/>
      <c r="AH4109" s="30"/>
      <c r="AJ4109" s="30"/>
      <c r="AK4109" s="30"/>
      <c r="AL4109" s="30"/>
      <c r="AM4109" s="30"/>
      <c r="AN4109" s="30"/>
      <c r="AO4109" s="30"/>
      <c r="AP4109" s="30"/>
      <c r="AQ4109" s="30"/>
      <c r="AR4109" s="30"/>
      <c r="AS4109" s="30"/>
      <c r="AT4109" s="30"/>
      <c r="AU4109" s="121"/>
      <c r="AV4109" s="129"/>
      <c r="AW4109" s="129"/>
      <c r="AX4109" s="129"/>
    </row>
    <row r="4110" spans="1:50" x14ac:dyDescent="0.25">
      <c r="A4110" s="120"/>
      <c r="B4110" s="28"/>
      <c r="C4110" s="25"/>
      <c r="D4110" s="25"/>
      <c r="E4110" s="25"/>
      <c r="F4110" s="29"/>
      <c r="G4110" s="29"/>
      <c r="H4110" s="29"/>
      <c r="I4110" s="29"/>
      <c r="J4110" s="29"/>
      <c r="K4110" s="25"/>
      <c r="L4110" s="25"/>
      <c r="M4110" s="25"/>
      <c r="N4110" s="25"/>
      <c r="O4110" s="25"/>
      <c r="P4110" s="25"/>
      <c r="Q4110" s="28"/>
      <c r="R4110" s="29"/>
      <c r="S4110" s="27"/>
      <c r="T4110" s="27"/>
      <c r="U4110" s="28"/>
      <c r="V4110" s="26"/>
      <c r="W4110" s="26"/>
      <c r="X4110" s="26"/>
      <c r="Y4110" s="37"/>
      <c r="Z4110" s="37"/>
      <c r="AA4110" s="37"/>
      <c r="AB4110" s="30"/>
      <c r="AC4110" s="30"/>
      <c r="AD4110" s="31"/>
      <c r="AE4110" s="30"/>
      <c r="AF4110" s="30"/>
      <c r="AG4110" s="32"/>
      <c r="AH4110" s="30"/>
      <c r="AJ4110" s="30"/>
      <c r="AK4110" s="30"/>
      <c r="AL4110" s="30"/>
      <c r="AM4110" s="30"/>
      <c r="AN4110" s="30"/>
      <c r="AO4110" s="30"/>
      <c r="AP4110" s="30"/>
      <c r="AQ4110" s="30"/>
      <c r="AR4110" s="30"/>
      <c r="AS4110" s="30"/>
      <c r="AT4110" s="30"/>
      <c r="AU4110" s="121"/>
      <c r="AV4110" s="129"/>
      <c r="AW4110" s="129"/>
      <c r="AX4110" s="129"/>
    </row>
    <row r="4111" spans="1:50" x14ac:dyDescent="0.25">
      <c r="A4111" s="120"/>
      <c r="B4111" s="28"/>
      <c r="C4111" s="25"/>
      <c r="D4111" s="25"/>
      <c r="E4111" s="25"/>
      <c r="F4111" s="29"/>
      <c r="G4111" s="29"/>
      <c r="H4111" s="29"/>
      <c r="I4111" s="29"/>
      <c r="J4111" s="29"/>
      <c r="K4111" s="25"/>
      <c r="L4111" s="25"/>
      <c r="M4111" s="25"/>
      <c r="N4111" s="25"/>
      <c r="O4111" s="25"/>
      <c r="P4111" s="25"/>
      <c r="Q4111" s="28"/>
      <c r="R4111" s="29"/>
      <c r="S4111" s="27"/>
      <c r="T4111" s="27"/>
      <c r="U4111" s="28"/>
      <c r="V4111" s="26"/>
      <c r="W4111" s="26"/>
      <c r="X4111" s="26"/>
      <c r="Y4111" s="37"/>
      <c r="Z4111" s="37"/>
      <c r="AA4111" s="37"/>
      <c r="AB4111" s="30"/>
      <c r="AC4111" s="30"/>
      <c r="AD4111" s="31"/>
      <c r="AE4111" s="30"/>
      <c r="AF4111" s="30"/>
      <c r="AG4111" s="32"/>
      <c r="AH4111" s="30"/>
      <c r="AJ4111" s="30"/>
      <c r="AK4111" s="30"/>
      <c r="AL4111" s="30"/>
      <c r="AM4111" s="30"/>
      <c r="AN4111" s="30"/>
      <c r="AO4111" s="30"/>
      <c r="AP4111" s="30"/>
      <c r="AQ4111" s="30"/>
      <c r="AR4111" s="30"/>
      <c r="AS4111" s="30"/>
      <c r="AT4111" s="30"/>
      <c r="AU4111" s="121"/>
      <c r="AV4111" s="129"/>
      <c r="AW4111" s="129"/>
      <c r="AX4111" s="129"/>
    </row>
    <row r="4112" spans="1:50" x14ac:dyDescent="0.25">
      <c r="A4112" s="120"/>
      <c r="B4112" s="28"/>
      <c r="C4112" s="25"/>
      <c r="D4112" s="25"/>
      <c r="E4112" s="25"/>
      <c r="F4112" s="29"/>
      <c r="G4112" s="29"/>
      <c r="H4112" s="29"/>
      <c r="I4112" s="29"/>
      <c r="J4112" s="29"/>
      <c r="K4112" s="25"/>
      <c r="L4112" s="25"/>
      <c r="M4112" s="25"/>
      <c r="N4112" s="25"/>
      <c r="O4112" s="25"/>
      <c r="P4112" s="25"/>
      <c r="Q4112" s="28"/>
      <c r="R4112" s="29"/>
      <c r="S4112" s="27"/>
      <c r="T4112" s="27"/>
      <c r="U4112" s="28"/>
      <c r="V4112" s="26"/>
      <c r="W4112" s="26"/>
      <c r="X4112" s="26"/>
      <c r="Y4112" s="37"/>
      <c r="Z4112" s="37"/>
      <c r="AA4112" s="37"/>
      <c r="AB4112" s="30"/>
      <c r="AC4112" s="30"/>
      <c r="AD4112" s="31"/>
      <c r="AE4112" s="30"/>
      <c r="AF4112" s="30"/>
      <c r="AG4112" s="32"/>
      <c r="AH4112" s="30"/>
      <c r="AJ4112" s="30"/>
      <c r="AK4112" s="30"/>
      <c r="AL4112" s="30"/>
      <c r="AM4112" s="30"/>
      <c r="AN4112" s="30"/>
      <c r="AO4112" s="30"/>
      <c r="AP4112" s="30"/>
      <c r="AQ4112" s="30"/>
      <c r="AR4112" s="30"/>
      <c r="AS4112" s="30"/>
      <c r="AT4112" s="30"/>
      <c r="AU4112" s="121"/>
      <c r="AV4112" s="129"/>
      <c r="AW4112" s="129"/>
      <c r="AX4112" s="129"/>
    </row>
    <row r="4113" spans="1:50" x14ac:dyDescent="0.25">
      <c r="A4113" s="120"/>
      <c r="B4113" s="28"/>
      <c r="C4113" s="25"/>
      <c r="D4113" s="25"/>
      <c r="E4113" s="25"/>
      <c r="F4113" s="29"/>
      <c r="G4113" s="29"/>
      <c r="H4113" s="29"/>
      <c r="I4113" s="29"/>
      <c r="J4113" s="29"/>
      <c r="K4113" s="25"/>
      <c r="L4113" s="25"/>
      <c r="M4113" s="25"/>
      <c r="N4113" s="25"/>
      <c r="O4113" s="25"/>
      <c r="P4113" s="25"/>
      <c r="Q4113" s="28"/>
      <c r="R4113" s="29"/>
      <c r="S4113" s="27"/>
      <c r="T4113" s="27"/>
      <c r="U4113" s="28"/>
      <c r="V4113" s="26"/>
      <c r="W4113" s="26"/>
      <c r="X4113" s="26"/>
      <c r="Y4113" s="37"/>
      <c r="Z4113" s="37"/>
      <c r="AA4113" s="37"/>
      <c r="AB4113" s="30"/>
      <c r="AC4113" s="30"/>
      <c r="AD4113" s="31"/>
      <c r="AE4113" s="30"/>
      <c r="AF4113" s="30"/>
      <c r="AG4113" s="32"/>
      <c r="AH4113" s="30"/>
      <c r="AJ4113" s="30"/>
      <c r="AK4113" s="30"/>
      <c r="AL4113" s="30"/>
      <c r="AM4113" s="30"/>
      <c r="AN4113" s="30"/>
      <c r="AO4113" s="30"/>
      <c r="AP4113" s="30"/>
      <c r="AQ4113" s="30"/>
      <c r="AR4113" s="30"/>
      <c r="AS4113" s="30"/>
      <c r="AT4113" s="30"/>
      <c r="AU4113" s="121"/>
      <c r="AV4113" s="129"/>
      <c r="AW4113" s="129"/>
      <c r="AX4113" s="129"/>
    </row>
    <row r="4114" spans="1:50" x14ac:dyDescent="0.25">
      <c r="A4114" s="120"/>
      <c r="B4114" s="28"/>
      <c r="C4114" s="25"/>
      <c r="D4114" s="25"/>
      <c r="E4114" s="25"/>
      <c r="F4114" s="29"/>
      <c r="G4114" s="29"/>
      <c r="H4114" s="29"/>
      <c r="I4114" s="29"/>
      <c r="J4114" s="29"/>
      <c r="K4114" s="25"/>
      <c r="L4114" s="25"/>
      <c r="M4114" s="25"/>
      <c r="N4114" s="25"/>
      <c r="O4114" s="25"/>
      <c r="P4114" s="25"/>
      <c r="Q4114" s="28"/>
      <c r="R4114" s="29"/>
      <c r="S4114" s="27"/>
      <c r="T4114" s="27"/>
      <c r="U4114" s="28"/>
      <c r="V4114" s="26"/>
      <c r="W4114" s="26"/>
      <c r="X4114" s="26"/>
      <c r="Y4114" s="37"/>
      <c r="Z4114" s="37"/>
      <c r="AA4114" s="37"/>
      <c r="AB4114" s="30"/>
      <c r="AC4114" s="30"/>
      <c r="AD4114" s="31"/>
      <c r="AE4114" s="30"/>
      <c r="AF4114" s="30"/>
      <c r="AG4114" s="32"/>
      <c r="AH4114" s="30"/>
      <c r="AJ4114" s="30"/>
      <c r="AK4114" s="30"/>
      <c r="AL4114" s="30"/>
      <c r="AM4114" s="30"/>
      <c r="AN4114" s="30"/>
      <c r="AO4114" s="30"/>
      <c r="AP4114" s="30"/>
      <c r="AQ4114" s="30"/>
      <c r="AR4114" s="30"/>
      <c r="AS4114" s="30"/>
      <c r="AT4114" s="30"/>
      <c r="AU4114" s="121"/>
      <c r="AV4114" s="129"/>
      <c r="AW4114" s="129"/>
      <c r="AX4114" s="129"/>
    </row>
    <row r="4115" spans="1:50" x14ac:dyDescent="0.25">
      <c r="A4115" s="120"/>
      <c r="B4115" s="28"/>
      <c r="C4115" s="25"/>
      <c r="D4115" s="25"/>
      <c r="E4115" s="25"/>
      <c r="F4115" s="29"/>
      <c r="G4115" s="29"/>
      <c r="H4115" s="29"/>
      <c r="I4115" s="29"/>
      <c r="J4115" s="29"/>
      <c r="K4115" s="25"/>
      <c r="L4115" s="25"/>
      <c r="M4115" s="25"/>
      <c r="N4115" s="25"/>
      <c r="O4115" s="25"/>
      <c r="P4115" s="25"/>
      <c r="Q4115" s="28"/>
      <c r="R4115" s="29"/>
      <c r="S4115" s="27"/>
      <c r="T4115" s="27"/>
      <c r="U4115" s="28"/>
      <c r="V4115" s="26"/>
      <c r="W4115" s="26"/>
      <c r="X4115" s="26"/>
      <c r="Y4115" s="37"/>
      <c r="Z4115" s="37"/>
      <c r="AA4115" s="37"/>
      <c r="AB4115" s="30"/>
      <c r="AC4115" s="30"/>
      <c r="AD4115" s="31"/>
      <c r="AE4115" s="30"/>
      <c r="AF4115" s="30"/>
      <c r="AG4115" s="32"/>
      <c r="AH4115" s="30"/>
      <c r="AJ4115" s="30"/>
      <c r="AK4115" s="30"/>
      <c r="AL4115" s="30"/>
      <c r="AM4115" s="30"/>
      <c r="AN4115" s="30"/>
      <c r="AO4115" s="30"/>
      <c r="AP4115" s="30"/>
      <c r="AQ4115" s="30"/>
      <c r="AR4115" s="30"/>
      <c r="AS4115" s="30"/>
      <c r="AT4115" s="30"/>
      <c r="AU4115" s="121"/>
      <c r="AV4115" s="129"/>
      <c r="AW4115" s="129"/>
      <c r="AX4115" s="129"/>
    </row>
    <row r="4116" spans="1:50" x14ac:dyDescent="0.25">
      <c r="A4116" s="120"/>
      <c r="B4116" s="28"/>
      <c r="C4116" s="25"/>
      <c r="D4116" s="25"/>
      <c r="E4116" s="25"/>
      <c r="F4116" s="29"/>
      <c r="G4116" s="29"/>
      <c r="H4116" s="29"/>
      <c r="I4116" s="29"/>
      <c r="J4116" s="29"/>
      <c r="K4116" s="25"/>
      <c r="L4116" s="25"/>
      <c r="M4116" s="25"/>
      <c r="N4116" s="25"/>
      <c r="O4116" s="25"/>
      <c r="P4116" s="25"/>
      <c r="Q4116" s="28"/>
      <c r="R4116" s="29"/>
      <c r="S4116" s="27"/>
      <c r="T4116" s="27"/>
      <c r="U4116" s="28"/>
      <c r="V4116" s="26"/>
      <c r="W4116" s="26"/>
      <c r="X4116" s="26"/>
      <c r="Y4116" s="37"/>
      <c r="Z4116" s="37"/>
      <c r="AA4116" s="37"/>
      <c r="AB4116" s="30"/>
      <c r="AC4116" s="30"/>
      <c r="AD4116" s="31"/>
      <c r="AE4116" s="30"/>
      <c r="AF4116" s="30"/>
      <c r="AG4116" s="32"/>
      <c r="AH4116" s="30"/>
      <c r="AJ4116" s="30"/>
      <c r="AK4116" s="30"/>
      <c r="AL4116" s="30"/>
      <c r="AM4116" s="30"/>
      <c r="AN4116" s="30"/>
      <c r="AO4116" s="30"/>
      <c r="AP4116" s="30"/>
      <c r="AQ4116" s="30"/>
      <c r="AR4116" s="30"/>
      <c r="AS4116" s="30"/>
      <c r="AT4116" s="30"/>
      <c r="AU4116" s="121"/>
      <c r="AV4116" s="129"/>
      <c r="AW4116" s="129"/>
      <c r="AX4116" s="129"/>
    </row>
    <row r="4117" spans="1:50" x14ac:dyDescent="0.25">
      <c r="A4117" s="120"/>
      <c r="B4117" s="28"/>
      <c r="C4117" s="25"/>
      <c r="D4117" s="25"/>
      <c r="E4117" s="25"/>
      <c r="F4117" s="29"/>
      <c r="G4117" s="29"/>
      <c r="H4117" s="29"/>
      <c r="I4117" s="29"/>
      <c r="J4117" s="29"/>
      <c r="K4117" s="25"/>
      <c r="L4117" s="25"/>
      <c r="M4117" s="25"/>
      <c r="N4117" s="25"/>
      <c r="O4117" s="25"/>
      <c r="P4117" s="25"/>
      <c r="Q4117" s="28"/>
      <c r="R4117" s="29"/>
      <c r="S4117" s="27"/>
      <c r="T4117" s="27"/>
      <c r="U4117" s="28"/>
      <c r="V4117" s="26"/>
      <c r="W4117" s="26"/>
      <c r="X4117" s="26"/>
      <c r="Y4117" s="37"/>
      <c r="Z4117" s="37"/>
      <c r="AA4117" s="37"/>
      <c r="AB4117" s="30"/>
      <c r="AC4117" s="30"/>
      <c r="AD4117" s="31"/>
      <c r="AE4117" s="30"/>
      <c r="AF4117" s="30"/>
      <c r="AG4117" s="32"/>
      <c r="AH4117" s="30"/>
      <c r="AJ4117" s="30"/>
      <c r="AK4117" s="30"/>
      <c r="AL4117" s="30"/>
      <c r="AM4117" s="30"/>
      <c r="AN4117" s="30"/>
      <c r="AO4117" s="30"/>
      <c r="AP4117" s="30"/>
      <c r="AQ4117" s="30"/>
      <c r="AR4117" s="30"/>
      <c r="AS4117" s="30"/>
      <c r="AT4117" s="30"/>
      <c r="AU4117" s="121"/>
      <c r="AV4117" s="129"/>
      <c r="AW4117" s="129"/>
      <c r="AX4117" s="129"/>
    </row>
    <row r="4118" spans="1:50" x14ac:dyDescent="0.25">
      <c r="A4118" s="120"/>
      <c r="B4118" s="28"/>
      <c r="C4118" s="25"/>
      <c r="D4118" s="25"/>
      <c r="E4118" s="25"/>
      <c r="F4118" s="29"/>
      <c r="G4118" s="29"/>
      <c r="H4118" s="29"/>
      <c r="I4118" s="29"/>
      <c r="J4118" s="29"/>
      <c r="K4118" s="25"/>
      <c r="L4118" s="25"/>
      <c r="M4118" s="25"/>
      <c r="N4118" s="25"/>
      <c r="O4118" s="25"/>
      <c r="P4118" s="25"/>
      <c r="Q4118" s="28"/>
      <c r="R4118" s="29"/>
      <c r="S4118" s="27"/>
      <c r="T4118" s="27"/>
      <c r="U4118" s="28"/>
      <c r="V4118" s="26"/>
      <c r="W4118" s="26"/>
      <c r="X4118" s="26"/>
      <c r="Y4118" s="37"/>
      <c r="Z4118" s="37"/>
      <c r="AA4118" s="37"/>
      <c r="AB4118" s="30"/>
      <c r="AC4118" s="30"/>
      <c r="AD4118" s="31"/>
      <c r="AE4118" s="30"/>
      <c r="AF4118" s="30"/>
      <c r="AG4118" s="32"/>
      <c r="AH4118" s="30"/>
      <c r="AJ4118" s="30"/>
      <c r="AK4118" s="30"/>
      <c r="AL4118" s="30"/>
      <c r="AM4118" s="30"/>
      <c r="AN4118" s="30"/>
      <c r="AO4118" s="30"/>
      <c r="AP4118" s="30"/>
      <c r="AQ4118" s="30"/>
      <c r="AR4118" s="30"/>
      <c r="AS4118" s="30"/>
      <c r="AT4118" s="30"/>
      <c r="AU4118" s="121"/>
      <c r="AV4118" s="129"/>
      <c r="AW4118" s="129"/>
      <c r="AX4118" s="129"/>
    </row>
    <row r="4119" spans="1:50" x14ac:dyDescent="0.25">
      <c r="A4119" s="120"/>
      <c r="B4119" s="28"/>
      <c r="C4119" s="25"/>
      <c r="D4119" s="25"/>
      <c r="E4119" s="25"/>
      <c r="F4119" s="29"/>
      <c r="G4119" s="29"/>
      <c r="H4119" s="29"/>
      <c r="I4119" s="29"/>
      <c r="J4119" s="29"/>
      <c r="K4119" s="25"/>
      <c r="L4119" s="25"/>
      <c r="M4119" s="25"/>
      <c r="N4119" s="25"/>
      <c r="O4119" s="25"/>
      <c r="P4119" s="25"/>
      <c r="Q4119" s="28"/>
      <c r="R4119" s="29"/>
      <c r="S4119" s="27"/>
      <c r="T4119" s="27"/>
      <c r="U4119" s="28"/>
      <c r="V4119" s="26"/>
      <c r="W4119" s="26"/>
      <c r="X4119" s="26"/>
      <c r="Y4119" s="37"/>
      <c r="Z4119" s="37"/>
      <c r="AA4119" s="37"/>
      <c r="AB4119" s="30"/>
      <c r="AC4119" s="30"/>
      <c r="AD4119" s="31"/>
      <c r="AE4119" s="30"/>
      <c r="AF4119" s="30"/>
      <c r="AG4119" s="32"/>
      <c r="AH4119" s="30"/>
      <c r="AJ4119" s="30"/>
      <c r="AK4119" s="30"/>
      <c r="AL4119" s="30"/>
      <c r="AM4119" s="30"/>
      <c r="AN4119" s="30"/>
      <c r="AO4119" s="30"/>
      <c r="AP4119" s="30"/>
      <c r="AQ4119" s="30"/>
      <c r="AR4119" s="30"/>
      <c r="AS4119" s="30"/>
      <c r="AT4119" s="30"/>
      <c r="AU4119" s="121"/>
      <c r="AV4119" s="129"/>
      <c r="AW4119" s="129"/>
      <c r="AX4119" s="129"/>
    </row>
    <row r="4120" spans="1:50" x14ac:dyDescent="0.25">
      <c r="A4120" s="120"/>
      <c r="B4120" s="28"/>
      <c r="C4120" s="25"/>
      <c r="D4120" s="25"/>
      <c r="E4120" s="25"/>
      <c r="F4120" s="29"/>
      <c r="G4120" s="29"/>
      <c r="H4120" s="29"/>
      <c r="I4120" s="29"/>
      <c r="J4120" s="29"/>
      <c r="K4120" s="25"/>
      <c r="L4120" s="25"/>
      <c r="M4120" s="25"/>
      <c r="N4120" s="25"/>
      <c r="O4120" s="25"/>
      <c r="P4120" s="25"/>
      <c r="Q4120" s="28"/>
      <c r="R4120" s="29"/>
      <c r="S4120" s="27"/>
      <c r="T4120" s="27"/>
      <c r="U4120" s="28"/>
      <c r="V4120" s="26"/>
      <c r="W4120" s="26"/>
      <c r="X4120" s="26"/>
      <c r="Y4120" s="37"/>
      <c r="Z4120" s="37"/>
      <c r="AA4120" s="37"/>
      <c r="AB4120" s="30"/>
      <c r="AC4120" s="30"/>
      <c r="AD4120" s="31"/>
      <c r="AE4120" s="30"/>
      <c r="AF4120" s="30"/>
      <c r="AG4120" s="32"/>
      <c r="AH4120" s="30"/>
      <c r="AJ4120" s="30"/>
      <c r="AK4120" s="30"/>
      <c r="AL4120" s="30"/>
      <c r="AM4120" s="30"/>
      <c r="AN4120" s="30"/>
      <c r="AO4120" s="30"/>
      <c r="AP4120" s="30"/>
      <c r="AQ4120" s="30"/>
      <c r="AR4120" s="30"/>
      <c r="AS4120" s="30"/>
      <c r="AT4120" s="30"/>
      <c r="AU4120" s="121"/>
      <c r="AV4120" s="129"/>
      <c r="AW4120" s="129"/>
      <c r="AX4120" s="129"/>
    </row>
    <row r="4121" spans="1:50" x14ac:dyDescent="0.25">
      <c r="A4121" s="120"/>
      <c r="B4121" s="28"/>
      <c r="C4121" s="25"/>
      <c r="D4121" s="25"/>
      <c r="E4121" s="25"/>
      <c r="F4121" s="29"/>
      <c r="G4121" s="29"/>
      <c r="H4121" s="29"/>
      <c r="I4121" s="29"/>
      <c r="J4121" s="29"/>
      <c r="K4121" s="25"/>
      <c r="L4121" s="25"/>
      <c r="M4121" s="25"/>
      <c r="N4121" s="25"/>
      <c r="O4121" s="25"/>
      <c r="P4121" s="25"/>
      <c r="Q4121" s="28"/>
      <c r="R4121" s="29"/>
      <c r="S4121" s="27"/>
      <c r="T4121" s="27"/>
      <c r="U4121" s="28"/>
      <c r="V4121" s="26"/>
      <c r="W4121" s="26"/>
      <c r="X4121" s="26"/>
      <c r="Y4121" s="37"/>
      <c r="Z4121" s="37"/>
      <c r="AA4121" s="37"/>
      <c r="AB4121" s="30"/>
      <c r="AC4121" s="30"/>
      <c r="AD4121" s="31"/>
      <c r="AE4121" s="30"/>
      <c r="AF4121" s="30"/>
      <c r="AG4121" s="32"/>
      <c r="AH4121" s="30"/>
      <c r="AJ4121" s="30"/>
      <c r="AK4121" s="30"/>
      <c r="AL4121" s="30"/>
      <c r="AM4121" s="30"/>
      <c r="AN4121" s="30"/>
      <c r="AO4121" s="30"/>
      <c r="AP4121" s="30"/>
      <c r="AQ4121" s="30"/>
      <c r="AR4121" s="30"/>
      <c r="AS4121" s="30"/>
      <c r="AT4121" s="30"/>
      <c r="AU4121" s="121"/>
      <c r="AV4121" s="129"/>
      <c r="AW4121" s="129"/>
      <c r="AX4121" s="129"/>
    </row>
    <row r="4122" spans="1:50" x14ac:dyDescent="0.25">
      <c r="A4122" s="120"/>
      <c r="B4122" s="28"/>
      <c r="C4122" s="25"/>
      <c r="D4122" s="25"/>
      <c r="E4122" s="25"/>
      <c r="F4122" s="29"/>
      <c r="G4122" s="29"/>
      <c r="H4122" s="29"/>
      <c r="I4122" s="29"/>
      <c r="J4122" s="29"/>
      <c r="K4122" s="25"/>
      <c r="L4122" s="25"/>
      <c r="M4122" s="25"/>
      <c r="N4122" s="25"/>
      <c r="O4122" s="25"/>
      <c r="P4122" s="25"/>
      <c r="Q4122" s="28"/>
      <c r="R4122" s="29"/>
      <c r="S4122" s="27"/>
      <c r="T4122" s="27"/>
      <c r="U4122" s="28"/>
      <c r="V4122" s="26"/>
      <c r="W4122" s="26"/>
      <c r="X4122" s="26"/>
      <c r="Y4122" s="37"/>
      <c r="Z4122" s="37"/>
      <c r="AA4122" s="37"/>
      <c r="AB4122" s="30"/>
      <c r="AC4122" s="30"/>
      <c r="AD4122" s="31"/>
      <c r="AE4122" s="30"/>
      <c r="AF4122" s="30"/>
      <c r="AG4122" s="32"/>
      <c r="AH4122" s="30"/>
      <c r="AJ4122" s="30"/>
      <c r="AK4122" s="30"/>
      <c r="AL4122" s="30"/>
      <c r="AM4122" s="30"/>
      <c r="AN4122" s="30"/>
      <c r="AO4122" s="30"/>
      <c r="AP4122" s="30"/>
      <c r="AQ4122" s="30"/>
      <c r="AR4122" s="30"/>
      <c r="AS4122" s="30"/>
      <c r="AT4122" s="30"/>
      <c r="AU4122" s="121"/>
      <c r="AV4122" s="129"/>
      <c r="AW4122" s="129"/>
      <c r="AX4122" s="129"/>
    </row>
    <row r="4123" spans="1:50" x14ac:dyDescent="0.25">
      <c r="A4123" s="120"/>
      <c r="B4123" s="28"/>
      <c r="C4123" s="25"/>
      <c r="D4123" s="25"/>
      <c r="E4123" s="25"/>
      <c r="F4123" s="29"/>
      <c r="G4123" s="29"/>
      <c r="H4123" s="29"/>
      <c r="I4123" s="29"/>
      <c r="J4123" s="29"/>
      <c r="K4123" s="25"/>
      <c r="L4123" s="25"/>
      <c r="M4123" s="25"/>
      <c r="N4123" s="25"/>
      <c r="O4123" s="25"/>
      <c r="P4123" s="25"/>
      <c r="Q4123" s="28"/>
      <c r="R4123" s="29"/>
      <c r="S4123" s="27"/>
      <c r="T4123" s="27"/>
      <c r="U4123" s="28"/>
      <c r="V4123" s="26"/>
      <c r="W4123" s="26"/>
      <c r="X4123" s="26"/>
      <c r="Y4123" s="37"/>
      <c r="Z4123" s="37"/>
      <c r="AA4123" s="37"/>
      <c r="AB4123" s="30"/>
      <c r="AC4123" s="30"/>
      <c r="AD4123" s="31"/>
      <c r="AE4123" s="30"/>
      <c r="AF4123" s="30"/>
      <c r="AG4123" s="32"/>
      <c r="AH4123" s="30"/>
      <c r="AJ4123" s="30"/>
      <c r="AK4123" s="30"/>
      <c r="AL4123" s="30"/>
      <c r="AM4123" s="30"/>
      <c r="AN4123" s="30"/>
      <c r="AO4123" s="30"/>
      <c r="AP4123" s="30"/>
      <c r="AQ4123" s="30"/>
      <c r="AR4123" s="30"/>
      <c r="AS4123" s="30"/>
      <c r="AT4123" s="30"/>
      <c r="AU4123" s="121"/>
      <c r="AV4123" s="129"/>
      <c r="AW4123" s="129"/>
      <c r="AX4123" s="129"/>
    </row>
    <row r="4124" spans="1:50" x14ac:dyDescent="0.25">
      <c r="A4124" s="120"/>
      <c r="B4124" s="28"/>
      <c r="C4124" s="25"/>
      <c r="D4124" s="25"/>
      <c r="E4124" s="25"/>
      <c r="F4124" s="29"/>
      <c r="G4124" s="29"/>
      <c r="H4124" s="29"/>
      <c r="I4124" s="29"/>
      <c r="J4124" s="29"/>
      <c r="K4124" s="25"/>
      <c r="L4124" s="25"/>
      <c r="M4124" s="25"/>
      <c r="N4124" s="25"/>
      <c r="O4124" s="25"/>
      <c r="P4124" s="25"/>
      <c r="Q4124" s="28"/>
      <c r="R4124" s="29"/>
      <c r="S4124" s="27"/>
      <c r="T4124" s="27"/>
      <c r="U4124" s="28"/>
      <c r="V4124" s="26"/>
      <c r="W4124" s="26"/>
      <c r="X4124" s="26"/>
      <c r="Y4124" s="37"/>
      <c r="Z4124" s="37"/>
      <c r="AA4124" s="37"/>
      <c r="AB4124" s="30"/>
      <c r="AC4124" s="30"/>
      <c r="AD4124" s="31"/>
      <c r="AE4124" s="30"/>
      <c r="AF4124" s="30"/>
      <c r="AG4124" s="32"/>
      <c r="AH4124" s="30"/>
      <c r="AJ4124" s="30"/>
      <c r="AK4124" s="30"/>
      <c r="AL4124" s="30"/>
      <c r="AM4124" s="30"/>
      <c r="AN4124" s="30"/>
      <c r="AO4124" s="30"/>
      <c r="AP4124" s="30"/>
      <c r="AQ4124" s="30"/>
      <c r="AR4124" s="30"/>
      <c r="AS4124" s="30"/>
      <c r="AT4124" s="30"/>
      <c r="AU4124" s="121"/>
      <c r="AV4124" s="129"/>
      <c r="AW4124" s="129"/>
      <c r="AX4124" s="129"/>
    </row>
    <row r="4125" spans="1:50" x14ac:dyDescent="0.25">
      <c r="A4125" s="120"/>
      <c r="B4125" s="28"/>
      <c r="C4125" s="25"/>
      <c r="D4125" s="25"/>
      <c r="E4125" s="25"/>
      <c r="F4125" s="29"/>
      <c r="G4125" s="29"/>
      <c r="H4125" s="29"/>
      <c r="I4125" s="29"/>
      <c r="J4125" s="29"/>
      <c r="K4125" s="25"/>
      <c r="L4125" s="25"/>
      <c r="M4125" s="25"/>
      <c r="N4125" s="25"/>
      <c r="O4125" s="25"/>
      <c r="P4125" s="25"/>
      <c r="Q4125" s="28"/>
      <c r="R4125" s="29"/>
      <c r="S4125" s="27"/>
      <c r="T4125" s="27"/>
      <c r="U4125" s="28"/>
      <c r="V4125" s="26"/>
      <c r="W4125" s="26"/>
      <c r="X4125" s="26"/>
      <c r="Y4125" s="37"/>
      <c r="Z4125" s="37"/>
      <c r="AA4125" s="37"/>
      <c r="AB4125" s="30"/>
      <c r="AC4125" s="30"/>
      <c r="AD4125" s="31"/>
      <c r="AE4125" s="30"/>
      <c r="AF4125" s="30"/>
      <c r="AG4125" s="32"/>
      <c r="AH4125" s="30"/>
      <c r="AJ4125" s="30"/>
      <c r="AK4125" s="30"/>
      <c r="AL4125" s="30"/>
      <c r="AM4125" s="30"/>
      <c r="AN4125" s="30"/>
      <c r="AO4125" s="30"/>
      <c r="AP4125" s="30"/>
      <c r="AQ4125" s="30"/>
      <c r="AR4125" s="30"/>
      <c r="AS4125" s="30"/>
      <c r="AT4125" s="30"/>
      <c r="AU4125" s="121"/>
      <c r="AV4125" s="129"/>
      <c r="AW4125" s="129"/>
      <c r="AX4125" s="129"/>
    </row>
    <row r="4126" spans="1:50" x14ac:dyDescent="0.25">
      <c r="A4126" s="120"/>
      <c r="B4126" s="28"/>
      <c r="C4126" s="25"/>
      <c r="D4126" s="25"/>
      <c r="E4126" s="25"/>
      <c r="F4126" s="29"/>
      <c r="G4126" s="29"/>
      <c r="H4126" s="29"/>
      <c r="I4126" s="29"/>
      <c r="J4126" s="29"/>
      <c r="K4126" s="25"/>
      <c r="L4126" s="25"/>
      <c r="M4126" s="25"/>
      <c r="N4126" s="25"/>
      <c r="O4126" s="25"/>
      <c r="P4126" s="25"/>
      <c r="Q4126" s="28"/>
      <c r="R4126" s="29"/>
      <c r="S4126" s="27"/>
      <c r="T4126" s="27"/>
      <c r="U4126" s="28"/>
      <c r="V4126" s="26"/>
      <c r="W4126" s="26"/>
      <c r="X4126" s="26"/>
      <c r="Y4126" s="37"/>
      <c r="Z4126" s="37"/>
      <c r="AA4126" s="37"/>
      <c r="AB4126" s="30"/>
      <c r="AC4126" s="30"/>
      <c r="AD4126" s="31"/>
      <c r="AE4126" s="30"/>
      <c r="AF4126" s="30"/>
      <c r="AG4126" s="32"/>
      <c r="AH4126" s="30"/>
      <c r="AJ4126" s="30"/>
      <c r="AK4126" s="30"/>
      <c r="AL4126" s="30"/>
      <c r="AM4126" s="30"/>
      <c r="AN4126" s="30"/>
      <c r="AO4126" s="30"/>
      <c r="AP4126" s="30"/>
      <c r="AQ4126" s="30"/>
      <c r="AR4126" s="30"/>
      <c r="AS4126" s="30"/>
      <c r="AT4126" s="30"/>
      <c r="AU4126" s="121"/>
      <c r="AV4126" s="129"/>
      <c r="AW4126" s="129"/>
      <c r="AX4126" s="129"/>
    </row>
    <row r="4127" spans="1:50" x14ac:dyDescent="0.25">
      <c r="A4127" s="120"/>
      <c r="B4127" s="28"/>
      <c r="C4127" s="25"/>
      <c r="D4127" s="25"/>
      <c r="E4127" s="25"/>
      <c r="F4127" s="29"/>
      <c r="G4127" s="29"/>
      <c r="H4127" s="29"/>
      <c r="I4127" s="29"/>
      <c r="J4127" s="29"/>
      <c r="K4127" s="25"/>
      <c r="L4127" s="25"/>
      <c r="M4127" s="25"/>
      <c r="N4127" s="25"/>
      <c r="O4127" s="25"/>
      <c r="P4127" s="25"/>
      <c r="Q4127" s="28"/>
      <c r="R4127" s="29"/>
      <c r="S4127" s="27"/>
      <c r="T4127" s="27"/>
      <c r="U4127" s="28"/>
      <c r="V4127" s="26"/>
      <c r="W4127" s="26"/>
      <c r="X4127" s="26"/>
      <c r="Y4127" s="37"/>
      <c r="Z4127" s="37"/>
      <c r="AA4127" s="37"/>
      <c r="AB4127" s="30"/>
      <c r="AC4127" s="30"/>
      <c r="AD4127" s="31"/>
      <c r="AE4127" s="30"/>
      <c r="AF4127" s="30"/>
      <c r="AG4127" s="32"/>
      <c r="AH4127" s="30"/>
      <c r="AJ4127" s="30"/>
      <c r="AK4127" s="30"/>
      <c r="AL4127" s="30"/>
      <c r="AM4127" s="30"/>
      <c r="AN4127" s="30"/>
      <c r="AO4127" s="30"/>
      <c r="AP4127" s="30"/>
      <c r="AQ4127" s="30"/>
      <c r="AR4127" s="30"/>
      <c r="AS4127" s="30"/>
      <c r="AT4127" s="30"/>
      <c r="AU4127" s="121"/>
      <c r="AV4127" s="129"/>
      <c r="AW4127" s="129"/>
      <c r="AX4127" s="129"/>
    </row>
    <row r="4128" spans="1:50" x14ac:dyDescent="0.25">
      <c r="A4128" s="120"/>
      <c r="B4128" s="28"/>
      <c r="C4128" s="25"/>
      <c r="D4128" s="25"/>
      <c r="E4128" s="25"/>
      <c r="F4128" s="29"/>
      <c r="G4128" s="29"/>
      <c r="H4128" s="29"/>
      <c r="I4128" s="29"/>
      <c r="J4128" s="29"/>
      <c r="K4128" s="25"/>
      <c r="L4128" s="25"/>
      <c r="M4128" s="25"/>
      <c r="N4128" s="25"/>
      <c r="O4128" s="25"/>
      <c r="P4128" s="25"/>
      <c r="Q4128" s="28"/>
      <c r="R4128" s="29"/>
      <c r="S4128" s="27"/>
      <c r="T4128" s="27"/>
      <c r="U4128" s="28"/>
      <c r="V4128" s="26"/>
      <c r="W4128" s="26"/>
      <c r="X4128" s="26"/>
      <c r="Y4128" s="37"/>
      <c r="Z4128" s="37"/>
      <c r="AA4128" s="37"/>
      <c r="AB4128" s="30"/>
      <c r="AC4128" s="30"/>
      <c r="AD4128" s="31"/>
      <c r="AE4128" s="30"/>
      <c r="AF4128" s="30"/>
      <c r="AG4128" s="32"/>
      <c r="AH4128" s="30"/>
      <c r="AJ4128" s="30"/>
      <c r="AK4128" s="30"/>
      <c r="AL4128" s="30"/>
      <c r="AM4128" s="30"/>
      <c r="AN4128" s="30"/>
      <c r="AO4128" s="30"/>
      <c r="AP4128" s="30"/>
      <c r="AQ4128" s="30"/>
      <c r="AR4128" s="30"/>
      <c r="AS4128" s="30"/>
      <c r="AT4128" s="30"/>
      <c r="AU4128" s="121"/>
      <c r="AV4128" s="129"/>
      <c r="AW4128" s="129"/>
      <c r="AX4128" s="129"/>
    </row>
    <row r="4129" spans="1:50" x14ac:dyDescent="0.25">
      <c r="A4129" s="120"/>
      <c r="B4129" s="28"/>
      <c r="C4129" s="25"/>
      <c r="D4129" s="25"/>
      <c r="E4129" s="25"/>
      <c r="F4129" s="29"/>
      <c r="G4129" s="29"/>
      <c r="H4129" s="29"/>
      <c r="I4129" s="29"/>
      <c r="J4129" s="29"/>
      <c r="K4129" s="25"/>
      <c r="L4129" s="25"/>
      <c r="M4129" s="25"/>
      <c r="N4129" s="25"/>
      <c r="O4129" s="25"/>
      <c r="P4129" s="25"/>
      <c r="Q4129" s="28"/>
      <c r="R4129" s="29"/>
      <c r="S4129" s="27"/>
      <c r="T4129" s="27"/>
      <c r="U4129" s="28"/>
      <c r="V4129" s="26"/>
      <c r="W4129" s="26"/>
      <c r="X4129" s="26"/>
      <c r="Y4129" s="37"/>
      <c r="Z4129" s="37"/>
      <c r="AA4129" s="37"/>
      <c r="AB4129" s="30"/>
      <c r="AC4129" s="30"/>
      <c r="AD4129" s="31"/>
      <c r="AE4129" s="30"/>
      <c r="AF4129" s="30"/>
      <c r="AG4129" s="32"/>
      <c r="AH4129" s="30"/>
      <c r="AJ4129" s="30"/>
      <c r="AK4129" s="30"/>
      <c r="AL4129" s="30"/>
      <c r="AM4129" s="30"/>
      <c r="AN4129" s="30"/>
      <c r="AO4129" s="30"/>
      <c r="AP4129" s="30"/>
      <c r="AQ4129" s="30"/>
      <c r="AR4129" s="30"/>
      <c r="AS4129" s="30"/>
      <c r="AT4129" s="30"/>
      <c r="AU4129" s="121"/>
      <c r="AV4129" s="129"/>
      <c r="AW4129" s="129"/>
      <c r="AX4129" s="129"/>
    </row>
    <row r="4130" spans="1:50" x14ac:dyDescent="0.25">
      <c r="A4130" s="120"/>
      <c r="B4130" s="28"/>
      <c r="C4130" s="25"/>
      <c r="D4130" s="25"/>
      <c r="E4130" s="25"/>
      <c r="F4130" s="29"/>
      <c r="G4130" s="29"/>
      <c r="H4130" s="29"/>
      <c r="I4130" s="29"/>
      <c r="J4130" s="29"/>
      <c r="K4130" s="25"/>
      <c r="L4130" s="25"/>
      <c r="M4130" s="25"/>
      <c r="N4130" s="25"/>
      <c r="O4130" s="25"/>
      <c r="P4130" s="25"/>
      <c r="Q4130" s="28"/>
      <c r="R4130" s="29"/>
      <c r="S4130" s="27"/>
      <c r="T4130" s="27"/>
      <c r="U4130" s="28"/>
      <c r="V4130" s="26"/>
      <c r="W4130" s="26"/>
      <c r="X4130" s="26"/>
      <c r="Y4130" s="37"/>
      <c r="Z4130" s="37"/>
      <c r="AA4130" s="37"/>
      <c r="AB4130" s="30"/>
      <c r="AC4130" s="30"/>
      <c r="AD4130" s="31"/>
      <c r="AE4130" s="30"/>
      <c r="AF4130" s="30"/>
      <c r="AG4130" s="32"/>
      <c r="AH4130" s="30"/>
      <c r="AJ4130" s="30"/>
      <c r="AK4130" s="30"/>
      <c r="AL4130" s="30"/>
      <c r="AM4130" s="30"/>
      <c r="AN4130" s="30"/>
      <c r="AO4130" s="30"/>
      <c r="AP4130" s="30"/>
      <c r="AQ4130" s="30"/>
      <c r="AR4130" s="30"/>
      <c r="AS4130" s="30"/>
      <c r="AT4130" s="30"/>
      <c r="AU4130" s="121"/>
      <c r="AV4130" s="129"/>
      <c r="AW4130" s="129"/>
      <c r="AX4130" s="129"/>
    </row>
    <row r="4131" spans="1:50" x14ac:dyDescent="0.25">
      <c r="A4131" s="120"/>
      <c r="B4131" s="28"/>
      <c r="C4131" s="25"/>
      <c r="D4131" s="25"/>
      <c r="E4131" s="25"/>
      <c r="F4131" s="29"/>
      <c r="G4131" s="29"/>
      <c r="H4131" s="29"/>
      <c r="I4131" s="29"/>
      <c r="J4131" s="29"/>
      <c r="K4131" s="25"/>
      <c r="L4131" s="25"/>
      <c r="M4131" s="25"/>
      <c r="N4131" s="25"/>
      <c r="O4131" s="25"/>
      <c r="P4131" s="25"/>
      <c r="Q4131" s="28"/>
      <c r="R4131" s="29"/>
      <c r="S4131" s="27"/>
      <c r="T4131" s="27"/>
      <c r="U4131" s="28"/>
      <c r="V4131" s="26"/>
      <c r="W4131" s="26"/>
      <c r="X4131" s="26"/>
      <c r="Y4131" s="37"/>
      <c r="Z4131" s="37"/>
      <c r="AA4131" s="37"/>
      <c r="AB4131" s="30"/>
      <c r="AC4131" s="30"/>
      <c r="AD4131" s="31"/>
      <c r="AE4131" s="30"/>
      <c r="AF4131" s="30"/>
      <c r="AG4131" s="32"/>
      <c r="AH4131" s="30"/>
      <c r="AJ4131" s="30"/>
      <c r="AK4131" s="30"/>
      <c r="AL4131" s="30"/>
      <c r="AM4131" s="30"/>
      <c r="AN4131" s="30"/>
      <c r="AO4131" s="30"/>
      <c r="AP4131" s="30"/>
      <c r="AQ4131" s="30"/>
      <c r="AR4131" s="30"/>
      <c r="AS4131" s="30"/>
      <c r="AT4131" s="30"/>
      <c r="AU4131" s="121"/>
      <c r="AV4131" s="129"/>
      <c r="AW4131" s="129"/>
      <c r="AX4131" s="129"/>
    </row>
    <row r="4132" spans="1:50" x14ac:dyDescent="0.25">
      <c r="A4132" s="120"/>
      <c r="B4132" s="28"/>
      <c r="C4132" s="25"/>
      <c r="D4132" s="25"/>
      <c r="E4132" s="25"/>
      <c r="F4132" s="29"/>
      <c r="G4132" s="29"/>
      <c r="H4132" s="29"/>
      <c r="I4132" s="29"/>
      <c r="J4132" s="29"/>
      <c r="K4132" s="25"/>
      <c r="L4132" s="25"/>
      <c r="M4132" s="25"/>
      <c r="N4132" s="25"/>
      <c r="O4132" s="25"/>
      <c r="P4132" s="25"/>
      <c r="Q4132" s="28"/>
      <c r="R4132" s="29"/>
      <c r="S4132" s="27"/>
      <c r="T4132" s="27"/>
      <c r="U4132" s="28"/>
      <c r="V4132" s="26"/>
      <c r="W4132" s="26"/>
      <c r="X4132" s="26"/>
      <c r="Y4132" s="37"/>
      <c r="Z4132" s="37"/>
      <c r="AA4132" s="37"/>
      <c r="AB4132" s="30"/>
      <c r="AC4132" s="30"/>
      <c r="AD4132" s="31"/>
      <c r="AE4132" s="30"/>
      <c r="AF4132" s="30"/>
      <c r="AG4132" s="32"/>
      <c r="AH4132" s="30"/>
      <c r="AJ4132" s="30"/>
      <c r="AK4132" s="30"/>
      <c r="AL4132" s="30"/>
      <c r="AM4132" s="30"/>
      <c r="AN4132" s="30"/>
      <c r="AO4132" s="30"/>
      <c r="AP4132" s="30"/>
      <c r="AQ4132" s="30"/>
      <c r="AR4132" s="30"/>
      <c r="AS4132" s="30"/>
      <c r="AT4132" s="30"/>
      <c r="AU4132" s="121"/>
      <c r="AV4132" s="129"/>
      <c r="AW4132" s="129"/>
      <c r="AX4132" s="129"/>
    </row>
    <row r="4133" spans="1:50" x14ac:dyDescent="0.25">
      <c r="A4133" s="120"/>
      <c r="B4133" s="28"/>
      <c r="C4133" s="25"/>
      <c r="D4133" s="25"/>
      <c r="E4133" s="25"/>
      <c r="F4133" s="29"/>
      <c r="G4133" s="29"/>
      <c r="H4133" s="29"/>
      <c r="I4133" s="29"/>
      <c r="J4133" s="29"/>
      <c r="K4133" s="25"/>
      <c r="L4133" s="25"/>
      <c r="M4133" s="25"/>
      <c r="N4133" s="25"/>
      <c r="O4133" s="25"/>
      <c r="P4133" s="25"/>
      <c r="Q4133" s="28"/>
      <c r="R4133" s="29"/>
      <c r="S4133" s="27"/>
      <c r="T4133" s="27"/>
      <c r="U4133" s="28"/>
      <c r="V4133" s="26"/>
      <c r="W4133" s="26"/>
      <c r="X4133" s="26"/>
      <c r="Y4133" s="37"/>
      <c r="Z4133" s="37"/>
      <c r="AA4133" s="37"/>
      <c r="AB4133" s="30"/>
      <c r="AC4133" s="30"/>
      <c r="AD4133" s="31"/>
      <c r="AE4133" s="30"/>
      <c r="AF4133" s="30"/>
      <c r="AG4133" s="32"/>
      <c r="AH4133" s="30"/>
      <c r="AJ4133" s="30"/>
      <c r="AK4133" s="30"/>
      <c r="AL4133" s="30"/>
      <c r="AM4133" s="30"/>
      <c r="AN4133" s="30"/>
      <c r="AO4133" s="30"/>
      <c r="AP4133" s="30"/>
      <c r="AQ4133" s="30"/>
      <c r="AR4133" s="30"/>
      <c r="AS4133" s="30"/>
      <c r="AT4133" s="30"/>
      <c r="AU4133" s="121"/>
      <c r="AV4133" s="129"/>
      <c r="AW4133" s="129"/>
      <c r="AX4133" s="129"/>
    </row>
    <row r="4134" spans="1:50" x14ac:dyDescent="0.25">
      <c r="A4134" s="120"/>
      <c r="B4134" s="28"/>
      <c r="C4134" s="25"/>
      <c r="D4134" s="25"/>
      <c r="E4134" s="25"/>
      <c r="F4134" s="29"/>
      <c r="G4134" s="29"/>
      <c r="H4134" s="29"/>
      <c r="I4134" s="29"/>
      <c r="J4134" s="29"/>
      <c r="K4134" s="25"/>
      <c r="L4134" s="25"/>
      <c r="M4134" s="25"/>
      <c r="N4134" s="25"/>
      <c r="O4134" s="25"/>
      <c r="P4134" s="25"/>
      <c r="Q4134" s="28"/>
      <c r="R4134" s="29"/>
      <c r="S4134" s="27"/>
      <c r="T4134" s="27"/>
      <c r="U4134" s="28"/>
      <c r="V4134" s="26"/>
      <c r="W4134" s="26"/>
      <c r="X4134" s="26"/>
      <c r="Y4134" s="37"/>
      <c r="Z4134" s="37"/>
      <c r="AA4134" s="37"/>
      <c r="AB4134" s="30"/>
      <c r="AC4134" s="30"/>
      <c r="AD4134" s="31"/>
      <c r="AE4134" s="30"/>
      <c r="AF4134" s="30"/>
      <c r="AG4134" s="32"/>
      <c r="AH4134" s="30"/>
      <c r="AJ4134" s="30"/>
      <c r="AK4134" s="30"/>
      <c r="AL4134" s="30"/>
      <c r="AM4134" s="30"/>
      <c r="AN4134" s="30"/>
      <c r="AO4134" s="30"/>
      <c r="AP4134" s="30"/>
      <c r="AQ4134" s="30"/>
      <c r="AR4134" s="30"/>
      <c r="AS4134" s="30"/>
      <c r="AT4134" s="30"/>
      <c r="AU4134" s="121"/>
      <c r="AV4134" s="129"/>
      <c r="AW4134" s="129"/>
      <c r="AX4134" s="129"/>
    </row>
    <row r="4135" spans="1:50" x14ac:dyDescent="0.25">
      <c r="A4135" s="120"/>
      <c r="B4135" s="28"/>
      <c r="C4135" s="25"/>
      <c r="D4135" s="25"/>
      <c r="E4135" s="25"/>
      <c r="F4135" s="29"/>
      <c r="G4135" s="29"/>
      <c r="H4135" s="29"/>
      <c r="I4135" s="29"/>
      <c r="J4135" s="29"/>
      <c r="K4135" s="25"/>
      <c r="L4135" s="25"/>
      <c r="M4135" s="25"/>
      <c r="N4135" s="25"/>
      <c r="O4135" s="25"/>
      <c r="P4135" s="25"/>
      <c r="Q4135" s="28"/>
      <c r="R4135" s="29"/>
      <c r="S4135" s="27"/>
      <c r="T4135" s="27"/>
      <c r="U4135" s="28"/>
      <c r="V4135" s="26"/>
      <c r="W4135" s="26"/>
      <c r="X4135" s="26"/>
      <c r="Y4135" s="37"/>
      <c r="Z4135" s="37"/>
      <c r="AA4135" s="37"/>
      <c r="AB4135" s="30"/>
      <c r="AC4135" s="30"/>
      <c r="AD4135" s="31"/>
      <c r="AE4135" s="30"/>
      <c r="AF4135" s="30"/>
      <c r="AG4135" s="32"/>
      <c r="AH4135" s="30"/>
      <c r="AJ4135" s="30"/>
      <c r="AK4135" s="30"/>
      <c r="AL4135" s="30"/>
      <c r="AM4135" s="30"/>
      <c r="AN4135" s="30"/>
      <c r="AO4135" s="30"/>
      <c r="AP4135" s="30"/>
      <c r="AQ4135" s="30"/>
      <c r="AR4135" s="30"/>
      <c r="AS4135" s="30"/>
      <c r="AT4135" s="30"/>
      <c r="AU4135" s="121"/>
      <c r="AV4135" s="129"/>
      <c r="AW4135" s="129"/>
      <c r="AX4135" s="129"/>
    </row>
    <row r="4136" spans="1:50" x14ac:dyDescent="0.25">
      <c r="A4136" s="120"/>
      <c r="B4136" s="28"/>
      <c r="C4136" s="25"/>
      <c r="D4136" s="25"/>
      <c r="E4136" s="25"/>
      <c r="F4136" s="29"/>
      <c r="G4136" s="29"/>
      <c r="H4136" s="29"/>
      <c r="I4136" s="29"/>
      <c r="J4136" s="29"/>
      <c r="K4136" s="25"/>
      <c r="L4136" s="25"/>
      <c r="M4136" s="25"/>
      <c r="N4136" s="25"/>
      <c r="O4136" s="25"/>
      <c r="P4136" s="25"/>
      <c r="Q4136" s="28"/>
      <c r="R4136" s="29"/>
      <c r="S4136" s="27"/>
      <c r="T4136" s="27"/>
      <c r="U4136" s="28"/>
      <c r="V4136" s="26"/>
      <c r="W4136" s="26"/>
      <c r="X4136" s="26"/>
      <c r="Y4136" s="37"/>
      <c r="Z4136" s="37"/>
      <c r="AA4136" s="37"/>
      <c r="AB4136" s="30"/>
      <c r="AC4136" s="30"/>
      <c r="AD4136" s="31"/>
      <c r="AE4136" s="30"/>
      <c r="AF4136" s="30"/>
      <c r="AG4136" s="32"/>
      <c r="AH4136" s="30"/>
      <c r="AJ4136" s="30"/>
      <c r="AK4136" s="30"/>
      <c r="AL4136" s="30"/>
      <c r="AM4136" s="30"/>
      <c r="AN4136" s="30"/>
      <c r="AO4136" s="30"/>
      <c r="AP4136" s="30"/>
      <c r="AQ4136" s="30"/>
      <c r="AR4136" s="30"/>
      <c r="AS4136" s="30"/>
      <c r="AT4136" s="30"/>
      <c r="AU4136" s="121"/>
      <c r="AV4136" s="129"/>
      <c r="AW4136" s="129"/>
      <c r="AX4136" s="129"/>
    </row>
    <row r="4137" spans="1:50" x14ac:dyDescent="0.25">
      <c r="A4137" s="120"/>
      <c r="B4137" s="28"/>
      <c r="C4137" s="25"/>
      <c r="D4137" s="25"/>
      <c r="E4137" s="25"/>
      <c r="F4137" s="29"/>
      <c r="G4137" s="29"/>
      <c r="H4137" s="29"/>
      <c r="I4137" s="29"/>
      <c r="J4137" s="29"/>
      <c r="K4137" s="25"/>
      <c r="L4137" s="25"/>
      <c r="M4137" s="25"/>
      <c r="N4137" s="25"/>
      <c r="O4137" s="25"/>
      <c r="P4137" s="25"/>
      <c r="Q4137" s="28"/>
      <c r="R4137" s="29"/>
      <c r="S4137" s="27"/>
      <c r="T4137" s="27"/>
      <c r="U4137" s="28"/>
      <c r="V4137" s="26"/>
      <c r="W4137" s="26"/>
      <c r="X4137" s="26"/>
      <c r="Y4137" s="37"/>
      <c r="Z4137" s="37"/>
      <c r="AA4137" s="37"/>
      <c r="AB4137" s="30"/>
      <c r="AC4137" s="30"/>
      <c r="AD4137" s="31"/>
      <c r="AE4137" s="30"/>
      <c r="AF4137" s="30"/>
      <c r="AG4137" s="32"/>
      <c r="AH4137" s="30"/>
      <c r="AJ4137" s="30"/>
      <c r="AK4137" s="30"/>
      <c r="AL4137" s="30"/>
      <c r="AM4137" s="30"/>
      <c r="AN4137" s="30"/>
      <c r="AO4137" s="30"/>
      <c r="AP4137" s="30"/>
      <c r="AQ4137" s="30"/>
      <c r="AR4137" s="30"/>
      <c r="AS4137" s="30"/>
      <c r="AT4137" s="30"/>
      <c r="AU4137" s="121"/>
      <c r="AV4137" s="129"/>
      <c r="AW4137" s="129"/>
      <c r="AX4137" s="129"/>
    </row>
    <row r="4138" spans="1:50" x14ac:dyDescent="0.25">
      <c r="A4138" s="120"/>
      <c r="B4138" s="28"/>
      <c r="C4138" s="25"/>
      <c r="D4138" s="25"/>
      <c r="E4138" s="25"/>
      <c r="F4138" s="29"/>
      <c r="G4138" s="29"/>
      <c r="H4138" s="29"/>
      <c r="I4138" s="29"/>
      <c r="J4138" s="29"/>
      <c r="K4138" s="25"/>
      <c r="L4138" s="25"/>
      <c r="M4138" s="25"/>
      <c r="N4138" s="25"/>
      <c r="O4138" s="25"/>
      <c r="P4138" s="25"/>
      <c r="Q4138" s="28"/>
      <c r="R4138" s="29"/>
      <c r="S4138" s="27"/>
      <c r="T4138" s="27"/>
      <c r="U4138" s="28"/>
      <c r="V4138" s="26"/>
      <c r="W4138" s="26"/>
      <c r="X4138" s="26"/>
      <c r="Y4138" s="37"/>
      <c r="Z4138" s="37"/>
      <c r="AA4138" s="37"/>
      <c r="AB4138" s="30"/>
      <c r="AC4138" s="30"/>
      <c r="AD4138" s="31"/>
      <c r="AE4138" s="30"/>
      <c r="AF4138" s="30"/>
      <c r="AG4138" s="32"/>
      <c r="AH4138" s="30"/>
      <c r="AJ4138" s="30"/>
      <c r="AK4138" s="30"/>
      <c r="AL4138" s="30"/>
      <c r="AM4138" s="30"/>
      <c r="AN4138" s="30"/>
      <c r="AO4138" s="30"/>
      <c r="AP4138" s="30"/>
      <c r="AQ4138" s="30"/>
      <c r="AR4138" s="30"/>
      <c r="AS4138" s="30"/>
      <c r="AT4138" s="30"/>
      <c r="AU4138" s="121"/>
      <c r="AV4138" s="129"/>
      <c r="AW4138" s="129"/>
      <c r="AX4138" s="129"/>
    </row>
    <row r="4139" spans="1:50" x14ac:dyDescent="0.25">
      <c r="A4139" s="120"/>
      <c r="B4139" s="28"/>
      <c r="C4139" s="25"/>
      <c r="D4139" s="25"/>
      <c r="E4139" s="25"/>
      <c r="F4139" s="29"/>
      <c r="G4139" s="29"/>
      <c r="H4139" s="29"/>
      <c r="I4139" s="29"/>
      <c r="J4139" s="29"/>
      <c r="K4139" s="25"/>
      <c r="L4139" s="25"/>
      <c r="M4139" s="25"/>
      <c r="N4139" s="25"/>
      <c r="O4139" s="25"/>
      <c r="P4139" s="25"/>
      <c r="Q4139" s="28"/>
      <c r="R4139" s="29"/>
      <c r="S4139" s="27"/>
      <c r="T4139" s="27"/>
      <c r="U4139" s="28"/>
      <c r="V4139" s="26"/>
      <c r="W4139" s="26"/>
      <c r="X4139" s="26"/>
      <c r="Y4139" s="37"/>
      <c r="Z4139" s="37"/>
      <c r="AA4139" s="37"/>
      <c r="AB4139" s="30"/>
      <c r="AC4139" s="30"/>
      <c r="AD4139" s="31"/>
      <c r="AE4139" s="30"/>
      <c r="AF4139" s="30"/>
      <c r="AG4139" s="32"/>
      <c r="AH4139" s="30"/>
      <c r="AJ4139" s="30"/>
      <c r="AK4139" s="30"/>
      <c r="AL4139" s="30"/>
      <c r="AM4139" s="30"/>
      <c r="AN4139" s="30"/>
      <c r="AO4139" s="30"/>
      <c r="AP4139" s="30"/>
      <c r="AQ4139" s="30"/>
      <c r="AR4139" s="30"/>
      <c r="AS4139" s="30"/>
      <c r="AT4139" s="30"/>
      <c r="AU4139" s="121"/>
      <c r="AV4139" s="129"/>
      <c r="AW4139" s="129"/>
      <c r="AX4139" s="129"/>
    </row>
    <row r="4140" spans="1:50" x14ac:dyDescent="0.25">
      <c r="A4140" s="120"/>
      <c r="B4140" s="28"/>
      <c r="C4140" s="25"/>
      <c r="D4140" s="25"/>
      <c r="E4140" s="25"/>
      <c r="F4140" s="29"/>
      <c r="G4140" s="29"/>
      <c r="H4140" s="29"/>
      <c r="I4140" s="29"/>
      <c r="J4140" s="29"/>
      <c r="K4140" s="25"/>
      <c r="L4140" s="25"/>
      <c r="M4140" s="25"/>
      <c r="N4140" s="25"/>
      <c r="O4140" s="25"/>
      <c r="P4140" s="25"/>
      <c r="Q4140" s="28"/>
      <c r="R4140" s="29"/>
      <c r="S4140" s="27"/>
      <c r="T4140" s="27"/>
      <c r="U4140" s="28"/>
      <c r="V4140" s="26"/>
      <c r="W4140" s="26"/>
      <c r="X4140" s="26"/>
      <c r="Y4140" s="37"/>
      <c r="Z4140" s="37"/>
      <c r="AA4140" s="37"/>
      <c r="AB4140" s="30"/>
      <c r="AC4140" s="30"/>
      <c r="AD4140" s="31"/>
      <c r="AE4140" s="30"/>
      <c r="AF4140" s="30"/>
      <c r="AG4140" s="32"/>
      <c r="AH4140" s="30"/>
      <c r="AJ4140" s="30"/>
      <c r="AK4140" s="30"/>
      <c r="AL4140" s="30"/>
      <c r="AM4140" s="30"/>
      <c r="AN4140" s="30"/>
      <c r="AO4140" s="30"/>
      <c r="AP4140" s="30"/>
      <c r="AQ4140" s="30"/>
      <c r="AR4140" s="30"/>
      <c r="AS4140" s="30"/>
      <c r="AT4140" s="30"/>
      <c r="AU4140" s="121"/>
      <c r="AV4140" s="129"/>
      <c r="AW4140" s="129"/>
      <c r="AX4140" s="129"/>
    </row>
    <row r="4141" spans="1:50" x14ac:dyDescent="0.25">
      <c r="A4141" s="120"/>
      <c r="B4141" s="28"/>
      <c r="C4141" s="25"/>
      <c r="D4141" s="25"/>
      <c r="E4141" s="25"/>
      <c r="F4141" s="29"/>
      <c r="G4141" s="29"/>
      <c r="H4141" s="29"/>
      <c r="I4141" s="29"/>
      <c r="J4141" s="29"/>
      <c r="K4141" s="25"/>
      <c r="L4141" s="25"/>
      <c r="M4141" s="25"/>
      <c r="N4141" s="25"/>
      <c r="O4141" s="25"/>
      <c r="P4141" s="25"/>
      <c r="Q4141" s="28"/>
      <c r="R4141" s="29"/>
      <c r="S4141" s="27"/>
      <c r="T4141" s="27"/>
      <c r="U4141" s="28"/>
      <c r="V4141" s="26"/>
      <c r="W4141" s="26"/>
      <c r="X4141" s="26"/>
      <c r="Y4141" s="37"/>
      <c r="Z4141" s="37"/>
      <c r="AA4141" s="37"/>
      <c r="AB4141" s="30"/>
      <c r="AC4141" s="30"/>
      <c r="AD4141" s="31"/>
      <c r="AE4141" s="30"/>
      <c r="AF4141" s="30"/>
      <c r="AG4141" s="32"/>
      <c r="AH4141" s="30"/>
      <c r="AJ4141" s="30"/>
      <c r="AK4141" s="30"/>
      <c r="AL4141" s="30"/>
      <c r="AM4141" s="30"/>
      <c r="AN4141" s="30"/>
      <c r="AO4141" s="30"/>
      <c r="AP4141" s="30"/>
      <c r="AQ4141" s="30"/>
      <c r="AR4141" s="30"/>
      <c r="AS4141" s="30"/>
      <c r="AT4141" s="30"/>
      <c r="AU4141" s="121"/>
      <c r="AV4141" s="129"/>
      <c r="AW4141" s="129"/>
      <c r="AX4141" s="129"/>
    </row>
    <row r="4142" spans="1:50" x14ac:dyDescent="0.25">
      <c r="A4142" s="120"/>
      <c r="B4142" s="28"/>
      <c r="C4142" s="25"/>
      <c r="D4142" s="25"/>
      <c r="E4142" s="25"/>
      <c r="F4142" s="29"/>
      <c r="G4142" s="29"/>
      <c r="H4142" s="29"/>
      <c r="I4142" s="29"/>
      <c r="J4142" s="29"/>
      <c r="K4142" s="25"/>
      <c r="L4142" s="25"/>
      <c r="M4142" s="25"/>
      <c r="N4142" s="25"/>
      <c r="O4142" s="25"/>
      <c r="P4142" s="25"/>
      <c r="Q4142" s="28"/>
      <c r="R4142" s="29"/>
      <c r="S4142" s="27"/>
      <c r="T4142" s="27"/>
      <c r="U4142" s="28"/>
      <c r="V4142" s="26"/>
      <c r="W4142" s="26"/>
      <c r="X4142" s="26"/>
      <c r="Y4142" s="37"/>
      <c r="Z4142" s="37"/>
      <c r="AA4142" s="37"/>
      <c r="AB4142" s="30"/>
      <c r="AC4142" s="30"/>
      <c r="AD4142" s="31"/>
      <c r="AE4142" s="30"/>
      <c r="AF4142" s="30"/>
      <c r="AG4142" s="32"/>
      <c r="AH4142" s="30"/>
      <c r="AJ4142" s="30"/>
      <c r="AK4142" s="30"/>
      <c r="AL4142" s="30"/>
      <c r="AM4142" s="30"/>
      <c r="AN4142" s="30"/>
      <c r="AO4142" s="30"/>
      <c r="AP4142" s="30"/>
      <c r="AQ4142" s="30"/>
      <c r="AR4142" s="30"/>
      <c r="AS4142" s="30"/>
      <c r="AT4142" s="30"/>
      <c r="AU4142" s="121"/>
      <c r="AV4142" s="129"/>
      <c r="AW4142" s="129"/>
      <c r="AX4142" s="129"/>
    </row>
    <row r="4143" spans="1:50" x14ac:dyDescent="0.25">
      <c r="A4143" s="120"/>
      <c r="B4143" s="28"/>
      <c r="C4143" s="25"/>
      <c r="D4143" s="25"/>
      <c r="E4143" s="25"/>
      <c r="F4143" s="29"/>
      <c r="G4143" s="29"/>
      <c r="H4143" s="29"/>
      <c r="I4143" s="29"/>
      <c r="J4143" s="29"/>
      <c r="K4143" s="25"/>
      <c r="L4143" s="25"/>
      <c r="M4143" s="25"/>
      <c r="N4143" s="25"/>
      <c r="O4143" s="25"/>
      <c r="P4143" s="25"/>
      <c r="Q4143" s="28"/>
      <c r="R4143" s="29"/>
      <c r="S4143" s="27"/>
      <c r="T4143" s="27"/>
      <c r="U4143" s="28"/>
      <c r="V4143" s="26"/>
      <c r="W4143" s="26"/>
      <c r="X4143" s="26"/>
      <c r="Y4143" s="37"/>
      <c r="Z4143" s="37"/>
      <c r="AA4143" s="37"/>
      <c r="AB4143" s="30"/>
      <c r="AC4143" s="30"/>
      <c r="AD4143" s="31"/>
      <c r="AE4143" s="30"/>
      <c r="AF4143" s="30"/>
      <c r="AG4143" s="32"/>
      <c r="AH4143" s="30"/>
      <c r="AJ4143" s="30"/>
      <c r="AK4143" s="30"/>
      <c r="AL4143" s="30"/>
      <c r="AM4143" s="30"/>
      <c r="AN4143" s="30"/>
      <c r="AO4143" s="30"/>
      <c r="AP4143" s="30"/>
      <c r="AQ4143" s="30"/>
      <c r="AR4143" s="30"/>
      <c r="AS4143" s="30"/>
      <c r="AT4143" s="30"/>
      <c r="AU4143" s="121"/>
      <c r="AV4143" s="129"/>
      <c r="AW4143" s="129"/>
      <c r="AX4143" s="129"/>
    </row>
    <row r="4144" spans="1:50" x14ac:dyDescent="0.25">
      <c r="A4144" s="120"/>
      <c r="B4144" s="28"/>
      <c r="C4144" s="25"/>
      <c r="D4144" s="25"/>
      <c r="E4144" s="25"/>
      <c r="F4144" s="29"/>
      <c r="G4144" s="29"/>
      <c r="H4144" s="29"/>
      <c r="I4144" s="29"/>
      <c r="J4144" s="29"/>
      <c r="K4144" s="25"/>
      <c r="L4144" s="25"/>
      <c r="M4144" s="25"/>
      <c r="N4144" s="25"/>
      <c r="O4144" s="25"/>
      <c r="P4144" s="25"/>
      <c r="Q4144" s="28"/>
      <c r="R4144" s="29"/>
      <c r="S4144" s="27"/>
      <c r="T4144" s="27"/>
      <c r="U4144" s="28"/>
      <c r="V4144" s="26"/>
      <c r="W4144" s="26"/>
      <c r="X4144" s="26"/>
      <c r="Y4144" s="37"/>
      <c r="Z4144" s="37"/>
      <c r="AA4144" s="37"/>
      <c r="AB4144" s="30"/>
      <c r="AC4144" s="30"/>
      <c r="AD4144" s="31"/>
      <c r="AE4144" s="30"/>
      <c r="AF4144" s="30"/>
      <c r="AG4144" s="32"/>
      <c r="AH4144" s="30"/>
      <c r="AJ4144" s="30"/>
      <c r="AK4144" s="30"/>
      <c r="AL4144" s="30"/>
      <c r="AM4144" s="30"/>
      <c r="AN4144" s="30"/>
      <c r="AO4144" s="30"/>
      <c r="AP4144" s="30"/>
      <c r="AQ4144" s="30"/>
      <c r="AR4144" s="30"/>
      <c r="AS4144" s="30"/>
      <c r="AT4144" s="30"/>
      <c r="AU4144" s="121"/>
      <c r="AV4144" s="129"/>
      <c r="AW4144" s="129"/>
      <c r="AX4144" s="129"/>
    </row>
    <row r="4145" spans="1:50" x14ac:dyDescent="0.25">
      <c r="A4145" s="120"/>
      <c r="B4145" s="28"/>
      <c r="C4145" s="25"/>
      <c r="D4145" s="25"/>
      <c r="E4145" s="25"/>
      <c r="F4145" s="29"/>
      <c r="G4145" s="29"/>
      <c r="H4145" s="29"/>
      <c r="I4145" s="29"/>
      <c r="J4145" s="29"/>
      <c r="K4145" s="25"/>
      <c r="L4145" s="25"/>
      <c r="M4145" s="25"/>
      <c r="N4145" s="25"/>
      <c r="O4145" s="25"/>
      <c r="P4145" s="25"/>
      <c r="Q4145" s="28"/>
      <c r="R4145" s="29"/>
      <c r="S4145" s="27"/>
      <c r="T4145" s="27"/>
      <c r="U4145" s="28"/>
      <c r="V4145" s="26"/>
      <c r="W4145" s="26"/>
      <c r="X4145" s="26"/>
      <c r="Y4145" s="37"/>
      <c r="Z4145" s="37"/>
      <c r="AA4145" s="37"/>
      <c r="AB4145" s="30"/>
      <c r="AC4145" s="30"/>
      <c r="AD4145" s="31"/>
      <c r="AE4145" s="30"/>
      <c r="AF4145" s="30"/>
      <c r="AG4145" s="32"/>
      <c r="AH4145" s="30"/>
      <c r="AJ4145" s="30"/>
      <c r="AK4145" s="30"/>
      <c r="AL4145" s="30"/>
      <c r="AM4145" s="30"/>
      <c r="AN4145" s="30"/>
      <c r="AO4145" s="30"/>
      <c r="AP4145" s="30"/>
      <c r="AQ4145" s="30"/>
      <c r="AR4145" s="30"/>
      <c r="AS4145" s="30"/>
      <c r="AT4145" s="30"/>
      <c r="AU4145" s="121"/>
      <c r="AV4145" s="129"/>
      <c r="AW4145" s="129"/>
      <c r="AX4145" s="129"/>
    </row>
    <row r="4146" spans="1:50" x14ac:dyDescent="0.25">
      <c r="A4146" s="120"/>
      <c r="B4146" s="28"/>
      <c r="C4146" s="25"/>
      <c r="D4146" s="25"/>
      <c r="E4146" s="25"/>
      <c r="F4146" s="29"/>
      <c r="G4146" s="29"/>
      <c r="H4146" s="29"/>
      <c r="I4146" s="29"/>
      <c r="J4146" s="29"/>
      <c r="K4146" s="25"/>
      <c r="L4146" s="25"/>
      <c r="M4146" s="25"/>
      <c r="N4146" s="25"/>
      <c r="O4146" s="25"/>
      <c r="P4146" s="25"/>
      <c r="Q4146" s="28"/>
      <c r="R4146" s="29"/>
      <c r="S4146" s="27"/>
      <c r="T4146" s="27"/>
      <c r="U4146" s="28"/>
      <c r="V4146" s="26"/>
      <c r="W4146" s="26"/>
      <c r="X4146" s="26"/>
      <c r="Y4146" s="37"/>
      <c r="Z4146" s="37"/>
      <c r="AA4146" s="37"/>
      <c r="AB4146" s="30"/>
      <c r="AC4146" s="30"/>
      <c r="AD4146" s="31"/>
      <c r="AE4146" s="30"/>
      <c r="AF4146" s="30"/>
      <c r="AG4146" s="32"/>
      <c r="AH4146" s="30"/>
      <c r="AJ4146" s="30"/>
      <c r="AK4146" s="30"/>
      <c r="AL4146" s="30"/>
      <c r="AM4146" s="30"/>
      <c r="AN4146" s="30"/>
      <c r="AO4146" s="30"/>
      <c r="AP4146" s="30"/>
      <c r="AQ4146" s="30"/>
      <c r="AR4146" s="30"/>
      <c r="AS4146" s="30"/>
      <c r="AT4146" s="30"/>
      <c r="AU4146" s="121"/>
      <c r="AV4146" s="129"/>
      <c r="AW4146" s="129"/>
      <c r="AX4146" s="129"/>
    </row>
    <row r="4147" spans="1:50" x14ac:dyDescent="0.25">
      <c r="A4147" s="120"/>
      <c r="B4147" s="28"/>
      <c r="C4147" s="25"/>
      <c r="D4147" s="25"/>
      <c r="E4147" s="25"/>
      <c r="F4147" s="29"/>
      <c r="G4147" s="29"/>
      <c r="H4147" s="29"/>
      <c r="I4147" s="29"/>
      <c r="J4147" s="29"/>
      <c r="K4147" s="25"/>
      <c r="L4147" s="25"/>
      <c r="M4147" s="25"/>
      <c r="N4147" s="25"/>
      <c r="O4147" s="25"/>
      <c r="P4147" s="25"/>
      <c r="Q4147" s="28"/>
      <c r="R4147" s="29"/>
      <c r="S4147" s="27"/>
      <c r="T4147" s="27"/>
      <c r="U4147" s="28"/>
      <c r="V4147" s="26"/>
      <c r="W4147" s="26"/>
      <c r="X4147" s="26"/>
      <c r="Y4147" s="37"/>
      <c r="Z4147" s="37"/>
      <c r="AA4147" s="37"/>
      <c r="AB4147" s="30"/>
      <c r="AC4147" s="30"/>
      <c r="AD4147" s="31"/>
      <c r="AE4147" s="30"/>
      <c r="AF4147" s="30"/>
      <c r="AG4147" s="32"/>
      <c r="AH4147" s="30"/>
      <c r="AJ4147" s="30"/>
      <c r="AK4147" s="30"/>
      <c r="AL4147" s="30"/>
      <c r="AM4147" s="30"/>
      <c r="AN4147" s="30"/>
      <c r="AO4147" s="30"/>
      <c r="AP4147" s="30"/>
      <c r="AQ4147" s="30"/>
      <c r="AR4147" s="30"/>
      <c r="AS4147" s="30"/>
      <c r="AT4147" s="30"/>
      <c r="AU4147" s="121"/>
      <c r="AV4147" s="129"/>
      <c r="AW4147" s="129"/>
      <c r="AX4147" s="129"/>
    </row>
    <row r="4148" spans="1:50" x14ac:dyDescent="0.25">
      <c r="A4148" s="120"/>
      <c r="B4148" s="28"/>
      <c r="C4148" s="25"/>
      <c r="D4148" s="25"/>
      <c r="E4148" s="25"/>
      <c r="F4148" s="29"/>
      <c r="G4148" s="29"/>
      <c r="H4148" s="29"/>
      <c r="I4148" s="29"/>
      <c r="J4148" s="29"/>
      <c r="K4148" s="25"/>
      <c r="L4148" s="25"/>
      <c r="M4148" s="25"/>
      <c r="N4148" s="25"/>
      <c r="O4148" s="25"/>
      <c r="P4148" s="25"/>
      <c r="Q4148" s="28"/>
      <c r="R4148" s="29"/>
      <c r="S4148" s="27"/>
      <c r="T4148" s="27"/>
      <c r="U4148" s="28"/>
      <c r="V4148" s="26"/>
      <c r="W4148" s="26"/>
      <c r="X4148" s="26"/>
      <c r="Y4148" s="37"/>
      <c r="Z4148" s="37"/>
      <c r="AA4148" s="37"/>
      <c r="AB4148" s="30"/>
      <c r="AC4148" s="30"/>
      <c r="AD4148" s="31"/>
      <c r="AE4148" s="30"/>
      <c r="AF4148" s="30"/>
      <c r="AG4148" s="32"/>
      <c r="AH4148" s="30"/>
      <c r="AJ4148" s="30"/>
      <c r="AK4148" s="30"/>
      <c r="AL4148" s="30"/>
      <c r="AM4148" s="30"/>
      <c r="AN4148" s="30"/>
      <c r="AO4148" s="30"/>
      <c r="AP4148" s="30"/>
      <c r="AQ4148" s="30"/>
      <c r="AR4148" s="30"/>
      <c r="AS4148" s="30"/>
      <c r="AT4148" s="30"/>
      <c r="AU4148" s="121"/>
      <c r="AV4148" s="129"/>
      <c r="AW4148" s="129"/>
      <c r="AX4148" s="129"/>
    </row>
    <row r="4149" spans="1:50" x14ac:dyDescent="0.25">
      <c r="A4149" s="120"/>
      <c r="B4149" s="28"/>
      <c r="C4149" s="25"/>
      <c r="D4149" s="25"/>
      <c r="E4149" s="25"/>
      <c r="F4149" s="29"/>
      <c r="G4149" s="29"/>
      <c r="H4149" s="29"/>
      <c r="I4149" s="29"/>
      <c r="J4149" s="29"/>
      <c r="K4149" s="25"/>
      <c r="L4149" s="25"/>
      <c r="M4149" s="25"/>
      <c r="N4149" s="25"/>
      <c r="O4149" s="25"/>
      <c r="P4149" s="25"/>
      <c r="Q4149" s="28"/>
      <c r="R4149" s="29"/>
      <c r="S4149" s="27"/>
      <c r="T4149" s="27"/>
      <c r="U4149" s="28"/>
      <c r="V4149" s="26"/>
      <c r="W4149" s="26"/>
      <c r="X4149" s="26"/>
      <c r="Y4149" s="37"/>
      <c r="Z4149" s="37"/>
      <c r="AA4149" s="37"/>
      <c r="AB4149" s="30"/>
      <c r="AC4149" s="30"/>
      <c r="AD4149" s="31"/>
      <c r="AE4149" s="30"/>
      <c r="AF4149" s="30"/>
      <c r="AG4149" s="32"/>
      <c r="AH4149" s="30"/>
      <c r="AJ4149" s="30"/>
      <c r="AK4149" s="30"/>
      <c r="AL4149" s="30"/>
      <c r="AM4149" s="30"/>
      <c r="AN4149" s="30"/>
      <c r="AO4149" s="30"/>
      <c r="AP4149" s="30"/>
      <c r="AQ4149" s="30"/>
      <c r="AR4149" s="30"/>
      <c r="AS4149" s="30"/>
      <c r="AT4149" s="30"/>
      <c r="AU4149" s="121"/>
      <c r="AV4149" s="129"/>
      <c r="AW4149" s="129"/>
      <c r="AX4149" s="129"/>
    </row>
    <row r="4150" spans="1:50" x14ac:dyDescent="0.25">
      <c r="A4150" s="120"/>
      <c r="B4150" s="28"/>
      <c r="C4150" s="25"/>
      <c r="D4150" s="25"/>
      <c r="E4150" s="25"/>
      <c r="F4150" s="29"/>
      <c r="G4150" s="29"/>
      <c r="H4150" s="29"/>
      <c r="I4150" s="29"/>
      <c r="J4150" s="29"/>
      <c r="K4150" s="25"/>
      <c r="L4150" s="25"/>
      <c r="M4150" s="25"/>
      <c r="N4150" s="25"/>
      <c r="O4150" s="25"/>
      <c r="P4150" s="25"/>
      <c r="Q4150" s="28"/>
      <c r="R4150" s="29"/>
      <c r="S4150" s="27"/>
      <c r="T4150" s="27"/>
      <c r="U4150" s="28"/>
      <c r="V4150" s="26"/>
      <c r="W4150" s="26"/>
      <c r="X4150" s="26"/>
      <c r="Y4150" s="37"/>
      <c r="Z4150" s="37"/>
      <c r="AA4150" s="37"/>
      <c r="AB4150" s="30"/>
      <c r="AC4150" s="30"/>
      <c r="AD4150" s="31"/>
      <c r="AE4150" s="30"/>
      <c r="AF4150" s="30"/>
      <c r="AG4150" s="32"/>
      <c r="AH4150" s="30"/>
      <c r="AJ4150" s="30"/>
      <c r="AK4150" s="30"/>
      <c r="AL4150" s="30"/>
      <c r="AM4150" s="30"/>
      <c r="AN4150" s="30"/>
      <c r="AO4150" s="30"/>
      <c r="AP4150" s="30"/>
      <c r="AQ4150" s="30"/>
      <c r="AR4150" s="30"/>
      <c r="AS4150" s="30"/>
      <c r="AT4150" s="30"/>
      <c r="AU4150" s="121"/>
      <c r="AV4150" s="129"/>
      <c r="AW4150" s="129"/>
      <c r="AX4150" s="129"/>
    </row>
    <row r="4151" spans="1:50" x14ac:dyDescent="0.25">
      <c r="A4151" s="120"/>
      <c r="B4151" s="28"/>
      <c r="C4151" s="25"/>
      <c r="D4151" s="25"/>
      <c r="E4151" s="25"/>
      <c r="F4151" s="29"/>
      <c r="G4151" s="29"/>
      <c r="H4151" s="29"/>
      <c r="I4151" s="29"/>
      <c r="J4151" s="29"/>
      <c r="K4151" s="25"/>
      <c r="L4151" s="25"/>
      <c r="M4151" s="25"/>
      <c r="N4151" s="25"/>
      <c r="O4151" s="25"/>
      <c r="P4151" s="25"/>
      <c r="Q4151" s="28"/>
      <c r="R4151" s="29"/>
      <c r="S4151" s="27"/>
      <c r="T4151" s="27"/>
      <c r="U4151" s="28"/>
      <c r="V4151" s="26"/>
      <c r="W4151" s="26"/>
      <c r="X4151" s="26"/>
      <c r="Y4151" s="37"/>
      <c r="Z4151" s="37"/>
      <c r="AA4151" s="37"/>
      <c r="AB4151" s="30"/>
      <c r="AC4151" s="30"/>
      <c r="AD4151" s="31"/>
      <c r="AE4151" s="30"/>
      <c r="AF4151" s="30"/>
      <c r="AG4151" s="32"/>
      <c r="AH4151" s="30"/>
      <c r="AJ4151" s="30"/>
      <c r="AK4151" s="30"/>
      <c r="AL4151" s="30"/>
      <c r="AM4151" s="30"/>
      <c r="AN4151" s="30"/>
      <c r="AO4151" s="30"/>
      <c r="AP4151" s="30"/>
      <c r="AQ4151" s="30"/>
      <c r="AR4151" s="30"/>
      <c r="AS4151" s="30"/>
      <c r="AT4151" s="30"/>
      <c r="AU4151" s="121"/>
      <c r="AV4151" s="129"/>
      <c r="AW4151" s="129"/>
      <c r="AX4151" s="129"/>
    </row>
    <row r="4152" spans="1:50" x14ac:dyDescent="0.25">
      <c r="A4152" s="120"/>
      <c r="B4152" s="28"/>
      <c r="C4152" s="25"/>
      <c r="D4152" s="25"/>
      <c r="E4152" s="25"/>
      <c r="F4152" s="29"/>
      <c r="G4152" s="29"/>
      <c r="H4152" s="29"/>
      <c r="I4152" s="29"/>
      <c r="J4152" s="29"/>
      <c r="K4152" s="25"/>
      <c r="L4152" s="25"/>
      <c r="M4152" s="25"/>
      <c r="N4152" s="25"/>
      <c r="O4152" s="25"/>
      <c r="P4152" s="25"/>
      <c r="Q4152" s="28"/>
      <c r="R4152" s="29"/>
      <c r="S4152" s="27"/>
      <c r="T4152" s="27"/>
      <c r="U4152" s="28"/>
      <c r="V4152" s="26"/>
      <c r="W4152" s="26"/>
      <c r="X4152" s="26"/>
      <c r="Y4152" s="37"/>
      <c r="Z4152" s="37"/>
      <c r="AA4152" s="37"/>
      <c r="AB4152" s="30"/>
      <c r="AC4152" s="30"/>
      <c r="AD4152" s="31"/>
      <c r="AE4152" s="30"/>
      <c r="AF4152" s="30"/>
      <c r="AG4152" s="32"/>
      <c r="AH4152" s="30"/>
      <c r="AJ4152" s="30"/>
      <c r="AK4152" s="30"/>
      <c r="AL4152" s="30"/>
      <c r="AM4152" s="30"/>
      <c r="AN4152" s="30"/>
      <c r="AO4152" s="30"/>
      <c r="AP4152" s="30"/>
      <c r="AQ4152" s="30"/>
      <c r="AR4152" s="30"/>
      <c r="AS4152" s="30"/>
      <c r="AT4152" s="30"/>
      <c r="AU4152" s="121"/>
      <c r="AV4152" s="129"/>
      <c r="AW4152" s="129"/>
      <c r="AX4152" s="129"/>
    </row>
    <row r="4153" spans="1:50" x14ac:dyDescent="0.25">
      <c r="A4153" s="120"/>
      <c r="B4153" s="28"/>
      <c r="C4153" s="25"/>
      <c r="D4153" s="25"/>
      <c r="E4153" s="25"/>
      <c r="F4153" s="29"/>
      <c r="G4153" s="29"/>
      <c r="H4153" s="29"/>
      <c r="I4153" s="29"/>
      <c r="J4153" s="29"/>
      <c r="K4153" s="25"/>
      <c r="L4153" s="25"/>
      <c r="M4153" s="25"/>
      <c r="N4153" s="25"/>
      <c r="O4153" s="25"/>
      <c r="P4153" s="25"/>
      <c r="Q4153" s="28"/>
      <c r="R4153" s="29"/>
      <c r="S4153" s="27"/>
      <c r="T4153" s="27"/>
      <c r="U4153" s="28"/>
      <c r="V4153" s="26"/>
      <c r="W4153" s="26"/>
      <c r="X4153" s="26"/>
      <c r="Y4153" s="37"/>
      <c r="Z4153" s="37"/>
      <c r="AA4153" s="37"/>
      <c r="AB4153" s="30"/>
      <c r="AC4153" s="30"/>
      <c r="AD4153" s="31"/>
      <c r="AE4153" s="30"/>
      <c r="AF4153" s="30"/>
      <c r="AG4153" s="32"/>
      <c r="AH4153" s="30"/>
      <c r="AJ4153" s="30"/>
      <c r="AK4153" s="30"/>
      <c r="AL4153" s="30"/>
      <c r="AM4153" s="30"/>
      <c r="AN4153" s="30"/>
      <c r="AO4153" s="30"/>
      <c r="AP4153" s="30"/>
      <c r="AQ4153" s="30"/>
      <c r="AR4153" s="30"/>
      <c r="AS4153" s="30"/>
      <c r="AT4153" s="30"/>
      <c r="AU4153" s="121"/>
      <c r="AV4153" s="129"/>
      <c r="AW4153" s="129"/>
      <c r="AX4153" s="129"/>
    </row>
    <row r="4154" spans="1:50" x14ac:dyDescent="0.25">
      <c r="A4154" s="120"/>
      <c r="B4154" s="28"/>
      <c r="C4154" s="25"/>
      <c r="D4154" s="25"/>
      <c r="E4154" s="25"/>
      <c r="F4154" s="29"/>
      <c r="G4154" s="29"/>
      <c r="H4154" s="29"/>
      <c r="I4154" s="29"/>
      <c r="J4154" s="29"/>
      <c r="K4154" s="25"/>
      <c r="L4154" s="25"/>
      <c r="M4154" s="25"/>
      <c r="N4154" s="25"/>
      <c r="O4154" s="25"/>
      <c r="P4154" s="25"/>
      <c r="Q4154" s="28"/>
      <c r="R4154" s="29"/>
      <c r="S4154" s="27"/>
      <c r="T4154" s="27"/>
      <c r="U4154" s="28"/>
      <c r="V4154" s="26"/>
      <c r="W4154" s="26"/>
      <c r="X4154" s="26"/>
      <c r="Y4154" s="37"/>
      <c r="Z4154" s="37"/>
      <c r="AA4154" s="37"/>
      <c r="AB4154" s="30"/>
      <c r="AC4154" s="30"/>
      <c r="AD4154" s="31"/>
      <c r="AE4154" s="30"/>
      <c r="AF4154" s="30"/>
      <c r="AG4154" s="32"/>
      <c r="AH4154" s="30"/>
      <c r="AJ4154" s="30"/>
      <c r="AK4154" s="30"/>
      <c r="AL4154" s="30"/>
      <c r="AM4154" s="30"/>
      <c r="AN4154" s="30"/>
      <c r="AO4154" s="30"/>
      <c r="AP4154" s="30"/>
      <c r="AQ4154" s="30"/>
      <c r="AR4154" s="30"/>
      <c r="AS4154" s="30"/>
      <c r="AT4154" s="30"/>
      <c r="AU4154" s="121"/>
      <c r="AV4154" s="129"/>
      <c r="AW4154" s="129"/>
      <c r="AX4154" s="129"/>
    </row>
    <row r="4155" spans="1:50" x14ac:dyDescent="0.25">
      <c r="A4155" s="120"/>
      <c r="B4155" s="28"/>
      <c r="C4155" s="25"/>
      <c r="D4155" s="25"/>
      <c r="E4155" s="25"/>
      <c r="F4155" s="29"/>
      <c r="G4155" s="29"/>
      <c r="H4155" s="29"/>
      <c r="I4155" s="29"/>
      <c r="J4155" s="29"/>
      <c r="K4155" s="25"/>
      <c r="L4155" s="25"/>
      <c r="M4155" s="25"/>
      <c r="N4155" s="25"/>
      <c r="O4155" s="25"/>
      <c r="P4155" s="25"/>
      <c r="Q4155" s="28"/>
      <c r="R4155" s="29"/>
      <c r="S4155" s="27"/>
      <c r="T4155" s="27"/>
      <c r="U4155" s="28"/>
      <c r="V4155" s="26"/>
      <c r="W4155" s="26"/>
      <c r="X4155" s="26"/>
      <c r="Y4155" s="37"/>
      <c r="Z4155" s="37"/>
      <c r="AA4155" s="37"/>
      <c r="AB4155" s="30"/>
      <c r="AC4155" s="30"/>
      <c r="AD4155" s="31"/>
      <c r="AE4155" s="30"/>
      <c r="AF4155" s="30"/>
      <c r="AG4155" s="32"/>
      <c r="AH4155" s="30"/>
      <c r="AJ4155" s="30"/>
      <c r="AK4155" s="30"/>
      <c r="AL4155" s="30"/>
      <c r="AM4155" s="30"/>
      <c r="AN4155" s="30"/>
      <c r="AO4155" s="30"/>
      <c r="AP4155" s="30"/>
      <c r="AQ4155" s="30"/>
      <c r="AR4155" s="30"/>
      <c r="AS4155" s="30"/>
      <c r="AT4155" s="30"/>
      <c r="AU4155" s="121"/>
      <c r="AV4155" s="129"/>
      <c r="AW4155" s="129"/>
      <c r="AX4155" s="129"/>
    </row>
    <row r="4156" spans="1:50" x14ac:dyDescent="0.25">
      <c r="A4156" s="120"/>
      <c r="B4156" s="28"/>
      <c r="C4156" s="25"/>
      <c r="D4156" s="25"/>
      <c r="E4156" s="25"/>
      <c r="F4156" s="29"/>
      <c r="G4156" s="29"/>
      <c r="H4156" s="29"/>
      <c r="I4156" s="29"/>
      <c r="J4156" s="29"/>
      <c r="K4156" s="25"/>
      <c r="L4156" s="25"/>
      <c r="M4156" s="25"/>
      <c r="N4156" s="25"/>
      <c r="O4156" s="25"/>
      <c r="P4156" s="25"/>
      <c r="Q4156" s="28"/>
      <c r="R4156" s="29"/>
      <c r="S4156" s="27"/>
      <c r="T4156" s="27"/>
      <c r="U4156" s="28"/>
      <c r="V4156" s="26"/>
      <c r="W4156" s="26"/>
      <c r="X4156" s="26"/>
      <c r="Y4156" s="37"/>
      <c r="Z4156" s="37"/>
      <c r="AA4156" s="37"/>
      <c r="AB4156" s="30"/>
      <c r="AC4156" s="30"/>
      <c r="AD4156" s="31"/>
      <c r="AE4156" s="30"/>
      <c r="AF4156" s="30"/>
      <c r="AG4156" s="32"/>
      <c r="AH4156" s="30"/>
      <c r="AJ4156" s="30"/>
      <c r="AK4156" s="30"/>
      <c r="AL4156" s="30"/>
      <c r="AM4156" s="30"/>
      <c r="AN4156" s="30"/>
      <c r="AO4156" s="30"/>
      <c r="AP4156" s="30"/>
      <c r="AQ4156" s="30"/>
      <c r="AR4156" s="30"/>
      <c r="AS4156" s="30"/>
      <c r="AT4156" s="30"/>
      <c r="AU4156" s="121"/>
      <c r="AV4156" s="129"/>
      <c r="AW4156" s="129"/>
      <c r="AX4156" s="129"/>
    </row>
    <row r="4157" spans="1:50" x14ac:dyDescent="0.25">
      <c r="A4157" s="120"/>
      <c r="B4157" s="28"/>
      <c r="C4157" s="25"/>
      <c r="D4157" s="25"/>
      <c r="E4157" s="25"/>
      <c r="F4157" s="29"/>
      <c r="G4157" s="29"/>
      <c r="H4157" s="29"/>
      <c r="I4157" s="29"/>
      <c r="J4157" s="29"/>
      <c r="K4157" s="25"/>
      <c r="L4157" s="25"/>
      <c r="M4157" s="25"/>
      <c r="N4157" s="25"/>
      <c r="O4157" s="25"/>
      <c r="P4157" s="25"/>
      <c r="Q4157" s="28"/>
      <c r="R4157" s="29"/>
      <c r="S4157" s="27"/>
      <c r="T4157" s="27"/>
      <c r="U4157" s="28"/>
      <c r="V4157" s="26"/>
      <c r="W4157" s="26"/>
      <c r="X4157" s="26"/>
      <c r="Y4157" s="37"/>
      <c r="Z4157" s="37"/>
      <c r="AA4157" s="37"/>
      <c r="AB4157" s="30"/>
      <c r="AC4157" s="30"/>
      <c r="AD4157" s="31"/>
      <c r="AE4157" s="30"/>
      <c r="AF4157" s="30"/>
      <c r="AG4157" s="32"/>
      <c r="AH4157" s="30"/>
      <c r="AJ4157" s="30"/>
      <c r="AK4157" s="30"/>
      <c r="AL4157" s="30"/>
      <c r="AM4157" s="30"/>
      <c r="AN4157" s="30"/>
      <c r="AO4157" s="30"/>
      <c r="AP4157" s="30"/>
      <c r="AQ4157" s="30"/>
      <c r="AR4157" s="30"/>
      <c r="AS4157" s="30"/>
      <c r="AT4157" s="30"/>
      <c r="AU4157" s="121"/>
      <c r="AV4157" s="129"/>
      <c r="AW4157" s="129"/>
      <c r="AX4157" s="129"/>
    </row>
    <row r="4158" spans="1:50" x14ac:dyDescent="0.25">
      <c r="A4158" s="120"/>
      <c r="B4158" s="28"/>
      <c r="C4158" s="25"/>
      <c r="D4158" s="25"/>
      <c r="E4158" s="25"/>
      <c r="F4158" s="29"/>
      <c r="G4158" s="29"/>
      <c r="H4158" s="29"/>
      <c r="I4158" s="29"/>
      <c r="J4158" s="29"/>
      <c r="K4158" s="25"/>
      <c r="L4158" s="25"/>
      <c r="M4158" s="25"/>
      <c r="N4158" s="25"/>
      <c r="O4158" s="25"/>
      <c r="P4158" s="25"/>
      <c r="Q4158" s="28"/>
      <c r="R4158" s="29"/>
      <c r="S4158" s="27"/>
      <c r="T4158" s="27"/>
      <c r="U4158" s="28"/>
      <c r="V4158" s="26"/>
      <c r="W4158" s="26"/>
      <c r="X4158" s="26"/>
      <c r="Y4158" s="37"/>
      <c r="Z4158" s="37"/>
      <c r="AA4158" s="37"/>
      <c r="AB4158" s="30"/>
      <c r="AC4158" s="30"/>
      <c r="AD4158" s="31"/>
      <c r="AE4158" s="30"/>
      <c r="AF4158" s="30"/>
      <c r="AG4158" s="32"/>
      <c r="AH4158" s="30"/>
      <c r="AJ4158" s="30"/>
      <c r="AK4158" s="30"/>
      <c r="AL4158" s="30"/>
      <c r="AM4158" s="30"/>
      <c r="AN4158" s="30"/>
      <c r="AO4158" s="30"/>
      <c r="AP4158" s="30"/>
      <c r="AQ4158" s="30"/>
      <c r="AR4158" s="30"/>
      <c r="AS4158" s="30"/>
      <c r="AT4158" s="30"/>
      <c r="AU4158" s="121"/>
      <c r="AV4158" s="129"/>
      <c r="AW4158" s="129"/>
      <c r="AX4158" s="129"/>
    </row>
    <row r="4159" spans="1:50" x14ac:dyDescent="0.25">
      <c r="A4159" s="120"/>
      <c r="B4159" s="28"/>
      <c r="C4159" s="25"/>
      <c r="D4159" s="25"/>
      <c r="E4159" s="25"/>
      <c r="F4159" s="29"/>
      <c r="G4159" s="29"/>
      <c r="H4159" s="29"/>
      <c r="I4159" s="29"/>
      <c r="J4159" s="29"/>
      <c r="K4159" s="25"/>
      <c r="L4159" s="25"/>
      <c r="M4159" s="25"/>
      <c r="N4159" s="25"/>
      <c r="O4159" s="25"/>
      <c r="P4159" s="25"/>
      <c r="Q4159" s="28"/>
      <c r="R4159" s="29"/>
      <c r="S4159" s="27"/>
      <c r="T4159" s="27"/>
      <c r="U4159" s="28"/>
      <c r="V4159" s="26"/>
      <c r="W4159" s="26"/>
      <c r="X4159" s="26"/>
      <c r="Y4159" s="37"/>
      <c r="Z4159" s="37"/>
      <c r="AA4159" s="37"/>
      <c r="AB4159" s="30"/>
      <c r="AC4159" s="30"/>
      <c r="AD4159" s="31"/>
      <c r="AE4159" s="30"/>
      <c r="AF4159" s="30"/>
      <c r="AG4159" s="32"/>
      <c r="AH4159" s="30"/>
      <c r="AJ4159" s="30"/>
      <c r="AK4159" s="30"/>
      <c r="AL4159" s="30"/>
      <c r="AM4159" s="30"/>
      <c r="AN4159" s="30"/>
      <c r="AO4159" s="30"/>
      <c r="AP4159" s="30"/>
      <c r="AQ4159" s="30"/>
      <c r="AR4159" s="30"/>
      <c r="AS4159" s="30"/>
      <c r="AT4159" s="30"/>
      <c r="AU4159" s="121"/>
      <c r="AV4159" s="129"/>
      <c r="AW4159" s="129"/>
      <c r="AX4159" s="129"/>
    </row>
    <row r="4160" spans="1:50" x14ac:dyDescent="0.25">
      <c r="A4160" s="120"/>
      <c r="B4160" s="28"/>
      <c r="C4160" s="25"/>
      <c r="D4160" s="25"/>
      <c r="E4160" s="25"/>
      <c r="F4160" s="29"/>
      <c r="G4160" s="29"/>
      <c r="H4160" s="29"/>
      <c r="I4160" s="29"/>
      <c r="J4160" s="29"/>
      <c r="K4160" s="25"/>
      <c r="L4160" s="25"/>
      <c r="M4160" s="25"/>
      <c r="N4160" s="25"/>
      <c r="O4160" s="25"/>
      <c r="P4160" s="25"/>
      <c r="Q4160" s="28"/>
      <c r="R4160" s="29"/>
      <c r="S4160" s="27"/>
      <c r="T4160" s="27"/>
      <c r="U4160" s="28"/>
      <c r="V4160" s="26"/>
      <c r="W4160" s="26"/>
      <c r="X4160" s="26"/>
      <c r="Y4160" s="37"/>
      <c r="Z4160" s="37"/>
      <c r="AA4160" s="37"/>
      <c r="AB4160" s="30"/>
      <c r="AC4160" s="30"/>
      <c r="AD4160" s="31"/>
      <c r="AE4160" s="30"/>
      <c r="AF4160" s="30"/>
      <c r="AG4160" s="32"/>
      <c r="AH4160" s="30"/>
      <c r="AJ4160" s="30"/>
      <c r="AK4160" s="30"/>
      <c r="AL4160" s="30"/>
      <c r="AM4160" s="30"/>
      <c r="AN4160" s="30"/>
      <c r="AO4160" s="30"/>
      <c r="AP4160" s="30"/>
      <c r="AQ4160" s="30"/>
      <c r="AR4160" s="30"/>
      <c r="AS4160" s="30"/>
      <c r="AT4160" s="30"/>
      <c r="AU4160" s="121"/>
      <c r="AV4160" s="129"/>
      <c r="AW4160" s="129"/>
      <c r="AX4160" s="129"/>
    </row>
    <row r="4161" spans="1:50" x14ac:dyDescent="0.25">
      <c r="A4161" s="120"/>
      <c r="B4161" s="28"/>
      <c r="C4161" s="25"/>
      <c r="D4161" s="25"/>
      <c r="E4161" s="25"/>
      <c r="F4161" s="29"/>
      <c r="G4161" s="29"/>
      <c r="H4161" s="29"/>
      <c r="I4161" s="29"/>
      <c r="J4161" s="29"/>
      <c r="K4161" s="25"/>
      <c r="L4161" s="25"/>
      <c r="M4161" s="25"/>
      <c r="N4161" s="25"/>
      <c r="O4161" s="25"/>
      <c r="P4161" s="25"/>
      <c r="Q4161" s="28"/>
      <c r="R4161" s="29"/>
      <c r="S4161" s="27"/>
      <c r="T4161" s="27"/>
      <c r="U4161" s="28"/>
      <c r="V4161" s="26"/>
      <c r="W4161" s="26"/>
      <c r="X4161" s="26"/>
      <c r="Y4161" s="37"/>
      <c r="Z4161" s="37"/>
      <c r="AA4161" s="37"/>
      <c r="AB4161" s="30"/>
      <c r="AC4161" s="30"/>
      <c r="AD4161" s="31"/>
      <c r="AE4161" s="30"/>
      <c r="AF4161" s="30"/>
      <c r="AG4161" s="32"/>
      <c r="AH4161" s="30"/>
      <c r="AJ4161" s="30"/>
      <c r="AK4161" s="30"/>
      <c r="AL4161" s="30"/>
      <c r="AM4161" s="30"/>
      <c r="AN4161" s="30"/>
      <c r="AO4161" s="30"/>
      <c r="AP4161" s="30"/>
      <c r="AQ4161" s="30"/>
      <c r="AR4161" s="30"/>
      <c r="AS4161" s="30"/>
      <c r="AT4161" s="30"/>
      <c r="AU4161" s="121"/>
      <c r="AV4161" s="129"/>
      <c r="AW4161" s="129"/>
      <c r="AX4161" s="129"/>
    </row>
    <row r="4162" spans="1:50" x14ac:dyDescent="0.25">
      <c r="A4162" s="120"/>
      <c r="B4162" s="28"/>
      <c r="C4162" s="25"/>
      <c r="D4162" s="25"/>
      <c r="E4162" s="25"/>
      <c r="F4162" s="29"/>
      <c r="G4162" s="29"/>
      <c r="H4162" s="29"/>
      <c r="I4162" s="29"/>
      <c r="J4162" s="29"/>
      <c r="K4162" s="25"/>
      <c r="L4162" s="25"/>
      <c r="M4162" s="25"/>
      <c r="N4162" s="25"/>
      <c r="O4162" s="25"/>
      <c r="P4162" s="25"/>
      <c r="Q4162" s="28"/>
      <c r="R4162" s="29"/>
      <c r="S4162" s="27"/>
      <c r="T4162" s="27"/>
      <c r="U4162" s="28"/>
      <c r="V4162" s="26"/>
      <c r="W4162" s="26"/>
      <c r="X4162" s="26"/>
      <c r="Y4162" s="37"/>
      <c r="Z4162" s="37"/>
      <c r="AA4162" s="37"/>
      <c r="AB4162" s="30"/>
      <c r="AC4162" s="30"/>
      <c r="AD4162" s="31"/>
      <c r="AE4162" s="30"/>
      <c r="AF4162" s="30"/>
      <c r="AG4162" s="32"/>
      <c r="AH4162" s="30"/>
      <c r="AJ4162" s="30"/>
      <c r="AK4162" s="30"/>
      <c r="AL4162" s="30"/>
      <c r="AM4162" s="30"/>
      <c r="AN4162" s="30"/>
      <c r="AO4162" s="30"/>
      <c r="AP4162" s="30"/>
      <c r="AQ4162" s="30"/>
      <c r="AR4162" s="30"/>
      <c r="AS4162" s="30"/>
      <c r="AT4162" s="30"/>
      <c r="AU4162" s="121"/>
      <c r="AV4162" s="129"/>
      <c r="AW4162" s="129"/>
      <c r="AX4162" s="129"/>
    </row>
    <row r="4163" spans="1:50" x14ac:dyDescent="0.25">
      <c r="A4163" s="120"/>
      <c r="B4163" s="28"/>
      <c r="C4163" s="25"/>
      <c r="D4163" s="25"/>
      <c r="E4163" s="25"/>
      <c r="F4163" s="29"/>
      <c r="G4163" s="29"/>
      <c r="H4163" s="29"/>
      <c r="I4163" s="29"/>
      <c r="J4163" s="29"/>
      <c r="K4163" s="25"/>
      <c r="L4163" s="25"/>
      <c r="M4163" s="25"/>
      <c r="N4163" s="25"/>
      <c r="O4163" s="25"/>
      <c r="P4163" s="25"/>
      <c r="Q4163" s="28"/>
      <c r="R4163" s="29"/>
      <c r="S4163" s="27"/>
      <c r="T4163" s="27"/>
      <c r="U4163" s="28"/>
      <c r="V4163" s="26"/>
      <c r="W4163" s="26"/>
      <c r="X4163" s="26"/>
      <c r="Y4163" s="37"/>
      <c r="Z4163" s="37"/>
      <c r="AA4163" s="37"/>
      <c r="AB4163" s="30"/>
      <c r="AC4163" s="30"/>
      <c r="AD4163" s="31"/>
      <c r="AE4163" s="30"/>
      <c r="AF4163" s="30"/>
      <c r="AG4163" s="32"/>
      <c r="AH4163" s="30"/>
      <c r="AJ4163" s="30"/>
      <c r="AK4163" s="30"/>
      <c r="AL4163" s="30"/>
      <c r="AM4163" s="30"/>
      <c r="AN4163" s="30"/>
      <c r="AO4163" s="30"/>
      <c r="AP4163" s="30"/>
      <c r="AQ4163" s="30"/>
      <c r="AR4163" s="30"/>
      <c r="AS4163" s="30"/>
      <c r="AT4163" s="30"/>
      <c r="AU4163" s="121"/>
      <c r="AV4163" s="129"/>
      <c r="AW4163" s="129"/>
      <c r="AX4163" s="129"/>
    </row>
    <row r="4164" spans="1:50" x14ac:dyDescent="0.25">
      <c r="A4164" s="120"/>
      <c r="B4164" s="28"/>
      <c r="C4164" s="25"/>
      <c r="D4164" s="25"/>
      <c r="E4164" s="25"/>
      <c r="F4164" s="29"/>
      <c r="G4164" s="29"/>
      <c r="H4164" s="29"/>
      <c r="I4164" s="29"/>
      <c r="J4164" s="29"/>
      <c r="K4164" s="25"/>
      <c r="L4164" s="25"/>
      <c r="M4164" s="25"/>
      <c r="N4164" s="25"/>
      <c r="O4164" s="25"/>
      <c r="P4164" s="25"/>
      <c r="Q4164" s="28"/>
      <c r="R4164" s="29"/>
      <c r="S4164" s="27"/>
      <c r="T4164" s="27"/>
      <c r="U4164" s="28"/>
      <c r="V4164" s="26"/>
      <c r="W4164" s="26"/>
      <c r="X4164" s="26"/>
      <c r="Y4164" s="37"/>
      <c r="Z4164" s="37"/>
      <c r="AA4164" s="37"/>
      <c r="AB4164" s="30"/>
      <c r="AC4164" s="30"/>
      <c r="AD4164" s="31"/>
      <c r="AE4164" s="30"/>
      <c r="AF4164" s="30"/>
      <c r="AG4164" s="32"/>
      <c r="AH4164" s="30"/>
      <c r="AJ4164" s="30"/>
      <c r="AK4164" s="30"/>
      <c r="AL4164" s="30"/>
      <c r="AM4164" s="30"/>
      <c r="AN4164" s="30"/>
      <c r="AO4164" s="30"/>
      <c r="AP4164" s="30"/>
      <c r="AQ4164" s="30"/>
      <c r="AR4164" s="30"/>
      <c r="AS4164" s="30"/>
      <c r="AT4164" s="30"/>
      <c r="AU4164" s="121"/>
      <c r="AV4164" s="129"/>
      <c r="AW4164" s="129"/>
      <c r="AX4164" s="129"/>
    </row>
    <row r="4165" spans="1:50" x14ac:dyDescent="0.25">
      <c r="A4165" s="120"/>
      <c r="B4165" s="28"/>
      <c r="C4165" s="25"/>
      <c r="D4165" s="25"/>
      <c r="E4165" s="25"/>
      <c r="F4165" s="29"/>
      <c r="G4165" s="29"/>
      <c r="H4165" s="29"/>
      <c r="I4165" s="29"/>
      <c r="J4165" s="29"/>
      <c r="K4165" s="25"/>
      <c r="L4165" s="25"/>
      <c r="M4165" s="25"/>
      <c r="N4165" s="25"/>
      <c r="O4165" s="25"/>
      <c r="P4165" s="25"/>
      <c r="Q4165" s="28"/>
      <c r="R4165" s="29"/>
      <c r="S4165" s="27"/>
      <c r="T4165" s="27"/>
      <c r="U4165" s="28"/>
      <c r="V4165" s="26"/>
      <c r="W4165" s="26"/>
      <c r="X4165" s="26"/>
      <c r="Y4165" s="37"/>
      <c r="Z4165" s="37"/>
      <c r="AA4165" s="37"/>
      <c r="AB4165" s="30"/>
      <c r="AC4165" s="30"/>
      <c r="AD4165" s="31"/>
      <c r="AE4165" s="30"/>
      <c r="AF4165" s="30"/>
      <c r="AG4165" s="32"/>
      <c r="AH4165" s="30"/>
      <c r="AJ4165" s="30"/>
      <c r="AK4165" s="30"/>
      <c r="AL4165" s="30"/>
      <c r="AM4165" s="30"/>
      <c r="AN4165" s="30"/>
      <c r="AO4165" s="30"/>
      <c r="AP4165" s="30"/>
      <c r="AQ4165" s="30"/>
      <c r="AR4165" s="30"/>
      <c r="AS4165" s="30"/>
      <c r="AT4165" s="30"/>
      <c r="AU4165" s="121"/>
      <c r="AV4165" s="129"/>
      <c r="AW4165" s="129"/>
      <c r="AX4165" s="129"/>
    </row>
    <row r="4166" spans="1:50" x14ac:dyDescent="0.25">
      <c r="A4166" s="120"/>
      <c r="B4166" s="28"/>
      <c r="C4166" s="25"/>
      <c r="D4166" s="25"/>
      <c r="E4166" s="25"/>
      <c r="F4166" s="29"/>
      <c r="G4166" s="29"/>
      <c r="H4166" s="29"/>
      <c r="I4166" s="29"/>
      <c r="J4166" s="29"/>
      <c r="K4166" s="25"/>
      <c r="L4166" s="25"/>
      <c r="M4166" s="25"/>
      <c r="N4166" s="25"/>
      <c r="O4166" s="25"/>
      <c r="P4166" s="25"/>
      <c r="Q4166" s="28"/>
      <c r="R4166" s="29"/>
      <c r="S4166" s="27"/>
      <c r="T4166" s="27"/>
      <c r="U4166" s="28"/>
      <c r="V4166" s="26"/>
      <c r="W4166" s="26"/>
      <c r="X4166" s="26"/>
      <c r="Y4166" s="37"/>
      <c r="Z4166" s="37"/>
      <c r="AA4166" s="37"/>
      <c r="AB4166" s="30"/>
      <c r="AC4166" s="30"/>
      <c r="AD4166" s="31"/>
      <c r="AE4166" s="30"/>
      <c r="AF4166" s="30"/>
      <c r="AG4166" s="32"/>
      <c r="AH4166" s="30"/>
      <c r="AJ4166" s="30"/>
      <c r="AK4166" s="30"/>
      <c r="AL4166" s="30"/>
      <c r="AM4166" s="30"/>
      <c r="AN4166" s="30"/>
      <c r="AO4166" s="30"/>
      <c r="AP4166" s="30"/>
      <c r="AQ4166" s="30"/>
      <c r="AR4166" s="30"/>
      <c r="AS4166" s="30"/>
      <c r="AT4166" s="30"/>
      <c r="AU4166" s="121"/>
      <c r="AV4166" s="129"/>
      <c r="AW4166" s="129"/>
      <c r="AX4166" s="129"/>
    </row>
    <row r="4167" spans="1:50" x14ac:dyDescent="0.25">
      <c r="A4167" s="120"/>
      <c r="B4167" s="28"/>
      <c r="C4167" s="25"/>
      <c r="D4167" s="25"/>
      <c r="E4167" s="25"/>
      <c r="F4167" s="29"/>
      <c r="G4167" s="29"/>
      <c r="H4167" s="29"/>
      <c r="I4167" s="29"/>
      <c r="J4167" s="29"/>
      <c r="K4167" s="25"/>
      <c r="L4167" s="25"/>
      <c r="M4167" s="25"/>
      <c r="N4167" s="25"/>
      <c r="O4167" s="25"/>
      <c r="P4167" s="25"/>
      <c r="Q4167" s="28"/>
      <c r="R4167" s="29"/>
      <c r="S4167" s="27"/>
      <c r="T4167" s="27"/>
      <c r="U4167" s="28"/>
      <c r="V4167" s="26"/>
      <c r="W4167" s="26"/>
      <c r="X4167" s="26"/>
      <c r="Y4167" s="37"/>
      <c r="Z4167" s="37"/>
      <c r="AA4167" s="37"/>
      <c r="AB4167" s="30"/>
      <c r="AC4167" s="30"/>
      <c r="AD4167" s="31"/>
      <c r="AE4167" s="30"/>
      <c r="AF4167" s="30"/>
      <c r="AG4167" s="32"/>
      <c r="AH4167" s="30"/>
      <c r="AJ4167" s="30"/>
      <c r="AK4167" s="30"/>
      <c r="AL4167" s="30"/>
      <c r="AM4167" s="30"/>
      <c r="AN4167" s="30"/>
      <c r="AO4167" s="30"/>
      <c r="AP4167" s="30"/>
      <c r="AQ4167" s="30"/>
      <c r="AR4167" s="30"/>
      <c r="AS4167" s="30"/>
      <c r="AT4167" s="30"/>
      <c r="AU4167" s="121"/>
      <c r="AV4167" s="129"/>
      <c r="AW4167" s="129"/>
      <c r="AX4167" s="129"/>
    </row>
    <row r="4168" spans="1:50" x14ac:dyDescent="0.25">
      <c r="A4168" s="120"/>
      <c r="B4168" s="28"/>
      <c r="C4168" s="25"/>
      <c r="D4168" s="25"/>
      <c r="E4168" s="25"/>
      <c r="F4168" s="29"/>
      <c r="G4168" s="29"/>
      <c r="H4168" s="29"/>
      <c r="I4168" s="29"/>
      <c r="J4168" s="29"/>
      <c r="K4168" s="25"/>
      <c r="L4168" s="25"/>
      <c r="M4168" s="25"/>
      <c r="N4168" s="25"/>
      <c r="O4168" s="25"/>
      <c r="P4168" s="25"/>
      <c r="Q4168" s="28"/>
      <c r="R4168" s="29"/>
      <c r="S4168" s="27"/>
      <c r="T4168" s="27"/>
      <c r="U4168" s="28"/>
      <c r="V4168" s="26"/>
      <c r="W4168" s="26"/>
      <c r="X4168" s="26"/>
      <c r="Y4168" s="37"/>
      <c r="Z4168" s="37"/>
      <c r="AA4168" s="37"/>
      <c r="AB4168" s="30"/>
      <c r="AC4168" s="30"/>
      <c r="AD4168" s="31"/>
      <c r="AE4168" s="30"/>
      <c r="AF4168" s="30"/>
      <c r="AG4168" s="32"/>
      <c r="AH4168" s="30"/>
      <c r="AJ4168" s="30"/>
      <c r="AK4168" s="30"/>
      <c r="AL4168" s="30"/>
      <c r="AM4168" s="30"/>
      <c r="AN4168" s="30"/>
      <c r="AO4168" s="30"/>
      <c r="AP4168" s="30"/>
      <c r="AQ4168" s="30"/>
      <c r="AR4168" s="30"/>
      <c r="AS4168" s="30"/>
      <c r="AT4168" s="30"/>
      <c r="AU4168" s="121"/>
      <c r="AV4168" s="129"/>
      <c r="AW4168" s="129"/>
      <c r="AX4168" s="129"/>
    </row>
    <row r="4169" spans="1:50" x14ac:dyDescent="0.25">
      <c r="A4169" s="120"/>
      <c r="B4169" s="28"/>
      <c r="C4169" s="25"/>
      <c r="D4169" s="25"/>
      <c r="E4169" s="25"/>
      <c r="F4169" s="29"/>
      <c r="G4169" s="29"/>
      <c r="H4169" s="29"/>
      <c r="I4169" s="29"/>
      <c r="J4169" s="29"/>
      <c r="K4169" s="25"/>
      <c r="L4169" s="25"/>
      <c r="M4169" s="25"/>
      <c r="N4169" s="25"/>
      <c r="O4169" s="25"/>
      <c r="P4169" s="25"/>
      <c r="Q4169" s="28"/>
      <c r="R4169" s="29"/>
      <c r="S4169" s="27"/>
      <c r="T4169" s="27"/>
      <c r="U4169" s="28"/>
      <c r="V4169" s="26"/>
      <c r="W4169" s="26"/>
      <c r="X4169" s="26"/>
      <c r="Y4169" s="37"/>
      <c r="Z4169" s="37"/>
      <c r="AA4169" s="37"/>
      <c r="AB4169" s="30"/>
      <c r="AC4169" s="30"/>
      <c r="AD4169" s="31"/>
      <c r="AE4169" s="30"/>
      <c r="AF4169" s="30"/>
      <c r="AG4169" s="32"/>
      <c r="AH4169" s="30"/>
      <c r="AJ4169" s="30"/>
      <c r="AK4169" s="30"/>
      <c r="AL4169" s="30"/>
      <c r="AM4169" s="30"/>
      <c r="AN4169" s="30"/>
      <c r="AO4169" s="30"/>
      <c r="AP4169" s="30"/>
      <c r="AQ4169" s="30"/>
      <c r="AR4169" s="30"/>
      <c r="AS4169" s="30"/>
      <c r="AT4169" s="30"/>
      <c r="AU4169" s="121"/>
      <c r="AV4169" s="129"/>
      <c r="AW4169" s="129"/>
      <c r="AX4169" s="129"/>
    </row>
    <row r="4170" spans="1:50" x14ac:dyDescent="0.25">
      <c r="A4170" s="120"/>
      <c r="B4170" s="28"/>
      <c r="C4170" s="25"/>
      <c r="D4170" s="25"/>
      <c r="E4170" s="25"/>
      <c r="F4170" s="29"/>
      <c r="G4170" s="29"/>
      <c r="H4170" s="29"/>
      <c r="I4170" s="29"/>
      <c r="J4170" s="29"/>
      <c r="K4170" s="25"/>
      <c r="L4170" s="25"/>
      <c r="M4170" s="25"/>
      <c r="N4170" s="25"/>
      <c r="O4170" s="25"/>
      <c r="P4170" s="25"/>
      <c r="Q4170" s="28"/>
      <c r="R4170" s="29"/>
      <c r="S4170" s="27"/>
      <c r="T4170" s="27"/>
      <c r="U4170" s="28"/>
      <c r="V4170" s="26"/>
      <c r="W4170" s="26"/>
      <c r="X4170" s="26"/>
      <c r="Y4170" s="37"/>
      <c r="Z4170" s="37"/>
      <c r="AA4170" s="37"/>
      <c r="AB4170" s="30"/>
      <c r="AC4170" s="30"/>
      <c r="AD4170" s="31"/>
      <c r="AE4170" s="30"/>
      <c r="AF4170" s="30"/>
      <c r="AG4170" s="32"/>
      <c r="AH4170" s="30"/>
      <c r="AJ4170" s="30"/>
      <c r="AK4170" s="30"/>
      <c r="AL4170" s="30"/>
      <c r="AM4170" s="30"/>
      <c r="AN4170" s="30"/>
      <c r="AO4170" s="30"/>
      <c r="AP4170" s="30"/>
      <c r="AQ4170" s="30"/>
      <c r="AR4170" s="30"/>
      <c r="AS4170" s="30"/>
      <c r="AT4170" s="30"/>
      <c r="AU4170" s="121"/>
      <c r="AV4170" s="129"/>
      <c r="AW4170" s="129"/>
      <c r="AX4170" s="129"/>
    </row>
    <row r="4171" spans="1:50" x14ac:dyDescent="0.25">
      <c r="A4171" s="120"/>
      <c r="B4171" s="28"/>
      <c r="C4171" s="25"/>
      <c r="D4171" s="25"/>
      <c r="E4171" s="25"/>
      <c r="F4171" s="29"/>
      <c r="G4171" s="29"/>
      <c r="H4171" s="29"/>
      <c r="I4171" s="29"/>
      <c r="J4171" s="29"/>
      <c r="K4171" s="25"/>
      <c r="L4171" s="25"/>
      <c r="M4171" s="25"/>
      <c r="N4171" s="25"/>
      <c r="O4171" s="25"/>
      <c r="P4171" s="25"/>
      <c r="Q4171" s="28"/>
      <c r="R4171" s="29"/>
      <c r="S4171" s="27"/>
      <c r="T4171" s="27"/>
      <c r="U4171" s="28"/>
      <c r="V4171" s="26"/>
      <c r="W4171" s="26"/>
      <c r="X4171" s="26"/>
      <c r="Y4171" s="37"/>
      <c r="Z4171" s="37"/>
      <c r="AA4171" s="37"/>
      <c r="AB4171" s="30"/>
      <c r="AC4171" s="30"/>
      <c r="AD4171" s="31"/>
      <c r="AE4171" s="30"/>
      <c r="AF4171" s="30"/>
      <c r="AG4171" s="32"/>
      <c r="AH4171" s="30"/>
      <c r="AJ4171" s="30"/>
      <c r="AK4171" s="30"/>
      <c r="AL4171" s="30"/>
      <c r="AM4171" s="30"/>
      <c r="AN4171" s="30"/>
      <c r="AO4171" s="30"/>
      <c r="AP4171" s="30"/>
      <c r="AQ4171" s="30"/>
      <c r="AR4171" s="30"/>
      <c r="AS4171" s="30"/>
      <c r="AT4171" s="30"/>
      <c r="AU4171" s="121"/>
      <c r="AV4171" s="129"/>
      <c r="AW4171" s="129"/>
      <c r="AX4171" s="129"/>
    </row>
    <row r="4172" spans="1:50" x14ac:dyDescent="0.25">
      <c r="A4172" s="120"/>
      <c r="B4172" s="28"/>
      <c r="C4172" s="25"/>
      <c r="D4172" s="25"/>
      <c r="E4172" s="25"/>
      <c r="F4172" s="29"/>
      <c r="G4172" s="29"/>
      <c r="H4172" s="29"/>
      <c r="I4172" s="29"/>
      <c r="J4172" s="29"/>
      <c r="K4172" s="25"/>
      <c r="L4172" s="25"/>
      <c r="M4172" s="25"/>
      <c r="N4172" s="25"/>
      <c r="O4172" s="25"/>
      <c r="P4172" s="25"/>
      <c r="Q4172" s="28"/>
      <c r="R4172" s="29"/>
      <c r="S4172" s="27"/>
      <c r="T4172" s="27"/>
      <c r="U4172" s="28"/>
      <c r="V4172" s="26"/>
      <c r="W4172" s="26"/>
      <c r="X4172" s="26"/>
      <c r="Y4172" s="37"/>
      <c r="Z4172" s="37"/>
      <c r="AA4172" s="37"/>
      <c r="AB4172" s="30"/>
      <c r="AC4172" s="30"/>
      <c r="AD4172" s="31"/>
      <c r="AE4172" s="30"/>
      <c r="AF4172" s="30"/>
      <c r="AG4172" s="32"/>
      <c r="AH4172" s="30"/>
      <c r="AJ4172" s="30"/>
      <c r="AK4172" s="30"/>
      <c r="AL4172" s="30"/>
      <c r="AM4172" s="30"/>
      <c r="AN4172" s="30"/>
      <c r="AO4172" s="30"/>
      <c r="AP4172" s="30"/>
      <c r="AQ4172" s="30"/>
      <c r="AR4172" s="30"/>
      <c r="AS4172" s="30"/>
      <c r="AT4172" s="30"/>
      <c r="AU4172" s="121"/>
      <c r="AV4172" s="129"/>
      <c r="AW4172" s="129"/>
      <c r="AX4172" s="129"/>
    </row>
    <row r="4173" spans="1:50" x14ac:dyDescent="0.25">
      <c r="A4173" s="120"/>
      <c r="B4173" s="28"/>
      <c r="C4173" s="25"/>
      <c r="D4173" s="25"/>
      <c r="E4173" s="25"/>
      <c r="F4173" s="29"/>
      <c r="G4173" s="29"/>
      <c r="H4173" s="29"/>
      <c r="I4173" s="29"/>
      <c r="J4173" s="29"/>
      <c r="K4173" s="25"/>
      <c r="L4173" s="25"/>
      <c r="M4173" s="25"/>
      <c r="N4173" s="25"/>
      <c r="O4173" s="25"/>
      <c r="P4173" s="25"/>
      <c r="Q4173" s="28"/>
      <c r="R4173" s="29"/>
      <c r="S4173" s="27"/>
      <c r="T4173" s="27"/>
      <c r="U4173" s="28"/>
      <c r="V4173" s="26"/>
      <c r="W4173" s="26"/>
      <c r="X4173" s="26"/>
      <c r="Y4173" s="37"/>
      <c r="Z4173" s="37"/>
      <c r="AA4173" s="37"/>
      <c r="AB4173" s="30"/>
      <c r="AC4173" s="30"/>
      <c r="AD4173" s="31"/>
      <c r="AE4173" s="30"/>
      <c r="AF4173" s="30"/>
      <c r="AG4173" s="32"/>
      <c r="AH4173" s="30"/>
      <c r="AJ4173" s="30"/>
      <c r="AK4173" s="30"/>
      <c r="AL4173" s="30"/>
      <c r="AM4173" s="30"/>
      <c r="AN4173" s="30"/>
      <c r="AO4173" s="30"/>
      <c r="AP4173" s="30"/>
      <c r="AQ4173" s="30"/>
      <c r="AR4173" s="30"/>
      <c r="AS4173" s="30"/>
      <c r="AT4173" s="30"/>
      <c r="AU4173" s="121"/>
      <c r="AV4173" s="129"/>
      <c r="AW4173" s="129"/>
      <c r="AX4173" s="129"/>
    </row>
    <row r="4174" spans="1:50" x14ac:dyDescent="0.25">
      <c r="A4174" s="120"/>
      <c r="B4174" s="28"/>
      <c r="C4174" s="25"/>
      <c r="D4174" s="25"/>
      <c r="E4174" s="25"/>
      <c r="F4174" s="29"/>
      <c r="G4174" s="29"/>
      <c r="H4174" s="29"/>
      <c r="I4174" s="29"/>
      <c r="J4174" s="29"/>
      <c r="K4174" s="25"/>
      <c r="L4174" s="25"/>
      <c r="M4174" s="25"/>
      <c r="N4174" s="25"/>
      <c r="O4174" s="25"/>
      <c r="P4174" s="25"/>
      <c r="Q4174" s="28"/>
      <c r="R4174" s="29"/>
      <c r="S4174" s="27"/>
      <c r="T4174" s="27"/>
      <c r="U4174" s="28"/>
      <c r="V4174" s="26"/>
      <c r="W4174" s="26"/>
      <c r="X4174" s="26"/>
      <c r="Y4174" s="37"/>
      <c r="Z4174" s="37"/>
      <c r="AA4174" s="37"/>
      <c r="AB4174" s="30"/>
      <c r="AC4174" s="30"/>
      <c r="AD4174" s="31"/>
      <c r="AE4174" s="30"/>
      <c r="AF4174" s="30"/>
      <c r="AG4174" s="32"/>
      <c r="AH4174" s="30"/>
      <c r="AJ4174" s="30"/>
      <c r="AK4174" s="30"/>
      <c r="AL4174" s="30"/>
      <c r="AM4174" s="30"/>
      <c r="AN4174" s="30"/>
      <c r="AO4174" s="30"/>
      <c r="AP4174" s="30"/>
      <c r="AQ4174" s="30"/>
      <c r="AR4174" s="30"/>
      <c r="AS4174" s="30"/>
      <c r="AT4174" s="30"/>
      <c r="AU4174" s="121"/>
      <c r="AV4174" s="129"/>
      <c r="AW4174" s="129"/>
      <c r="AX4174" s="129"/>
    </row>
    <row r="4175" spans="1:50" x14ac:dyDescent="0.25">
      <c r="A4175" s="120"/>
      <c r="B4175" s="28"/>
      <c r="C4175" s="25"/>
      <c r="D4175" s="25"/>
      <c r="E4175" s="25"/>
      <c r="F4175" s="29"/>
      <c r="G4175" s="29"/>
      <c r="H4175" s="29"/>
      <c r="I4175" s="29"/>
      <c r="J4175" s="29"/>
      <c r="K4175" s="25"/>
      <c r="L4175" s="25"/>
      <c r="M4175" s="25"/>
      <c r="N4175" s="25"/>
      <c r="O4175" s="25"/>
      <c r="P4175" s="25"/>
      <c r="Q4175" s="28"/>
      <c r="R4175" s="29"/>
      <c r="S4175" s="27"/>
      <c r="T4175" s="27"/>
      <c r="U4175" s="28"/>
      <c r="V4175" s="26"/>
      <c r="W4175" s="26"/>
      <c r="X4175" s="26"/>
      <c r="Y4175" s="37"/>
      <c r="Z4175" s="37"/>
      <c r="AA4175" s="37"/>
      <c r="AB4175" s="30"/>
      <c r="AC4175" s="30"/>
      <c r="AD4175" s="31"/>
      <c r="AE4175" s="30"/>
      <c r="AF4175" s="30"/>
      <c r="AG4175" s="32"/>
      <c r="AH4175" s="30"/>
      <c r="AJ4175" s="30"/>
      <c r="AK4175" s="30"/>
      <c r="AL4175" s="30"/>
      <c r="AM4175" s="30"/>
      <c r="AN4175" s="30"/>
      <c r="AO4175" s="30"/>
      <c r="AP4175" s="30"/>
      <c r="AQ4175" s="30"/>
      <c r="AR4175" s="30"/>
      <c r="AS4175" s="30"/>
      <c r="AT4175" s="30"/>
      <c r="AU4175" s="121"/>
      <c r="AV4175" s="129"/>
      <c r="AW4175" s="129"/>
      <c r="AX4175" s="129"/>
    </row>
    <row r="4176" spans="1:50" x14ac:dyDescent="0.25">
      <c r="A4176" s="120"/>
      <c r="B4176" s="28"/>
      <c r="C4176" s="25"/>
      <c r="D4176" s="25"/>
      <c r="E4176" s="25"/>
      <c r="F4176" s="29"/>
      <c r="G4176" s="29"/>
      <c r="H4176" s="29"/>
      <c r="I4176" s="29"/>
      <c r="J4176" s="29"/>
      <c r="K4176" s="25"/>
      <c r="L4176" s="25"/>
      <c r="M4176" s="25"/>
      <c r="N4176" s="25"/>
      <c r="O4176" s="25"/>
      <c r="P4176" s="25"/>
      <c r="Q4176" s="28"/>
      <c r="R4176" s="29"/>
      <c r="S4176" s="27"/>
      <c r="T4176" s="27"/>
      <c r="U4176" s="28"/>
      <c r="V4176" s="26"/>
      <c r="W4176" s="26"/>
      <c r="X4176" s="26"/>
      <c r="Y4176" s="37"/>
      <c r="Z4176" s="37"/>
      <c r="AA4176" s="37"/>
      <c r="AB4176" s="30"/>
      <c r="AC4176" s="30"/>
      <c r="AD4176" s="31"/>
      <c r="AE4176" s="30"/>
      <c r="AF4176" s="30"/>
      <c r="AG4176" s="32"/>
      <c r="AH4176" s="30"/>
      <c r="AJ4176" s="30"/>
      <c r="AK4176" s="30"/>
      <c r="AL4176" s="30"/>
      <c r="AM4176" s="30"/>
      <c r="AN4176" s="30"/>
      <c r="AO4176" s="30"/>
      <c r="AP4176" s="30"/>
      <c r="AQ4176" s="30"/>
      <c r="AR4176" s="30"/>
      <c r="AS4176" s="30"/>
      <c r="AT4176" s="30"/>
      <c r="AU4176" s="121"/>
      <c r="AV4176" s="129"/>
      <c r="AW4176" s="129"/>
      <c r="AX4176" s="129"/>
    </row>
    <row r="4177" spans="1:50" x14ac:dyDescent="0.25">
      <c r="A4177" s="120"/>
      <c r="B4177" s="28"/>
      <c r="C4177" s="25"/>
      <c r="D4177" s="25"/>
      <c r="E4177" s="25"/>
      <c r="F4177" s="29"/>
      <c r="G4177" s="29"/>
      <c r="H4177" s="29"/>
      <c r="I4177" s="29"/>
      <c r="J4177" s="29"/>
      <c r="K4177" s="25"/>
      <c r="L4177" s="25"/>
      <c r="M4177" s="25"/>
      <c r="N4177" s="25"/>
      <c r="O4177" s="25"/>
      <c r="P4177" s="25"/>
      <c r="Q4177" s="28"/>
      <c r="R4177" s="29"/>
      <c r="S4177" s="27"/>
      <c r="T4177" s="27"/>
      <c r="U4177" s="28"/>
      <c r="V4177" s="26"/>
      <c r="W4177" s="26"/>
      <c r="X4177" s="26"/>
      <c r="Y4177" s="37"/>
      <c r="Z4177" s="37"/>
      <c r="AA4177" s="37"/>
      <c r="AB4177" s="30"/>
      <c r="AC4177" s="30"/>
      <c r="AD4177" s="31"/>
      <c r="AE4177" s="30"/>
      <c r="AF4177" s="30"/>
      <c r="AG4177" s="32"/>
      <c r="AH4177" s="30"/>
      <c r="AJ4177" s="30"/>
      <c r="AK4177" s="30"/>
      <c r="AL4177" s="30"/>
      <c r="AM4177" s="30"/>
      <c r="AN4177" s="30"/>
      <c r="AO4177" s="30"/>
      <c r="AP4177" s="30"/>
      <c r="AQ4177" s="30"/>
      <c r="AR4177" s="30"/>
      <c r="AS4177" s="30"/>
      <c r="AT4177" s="30"/>
      <c r="AU4177" s="121"/>
      <c r="AV4177" s="129"/>
      <c r="AW4177" s="129"/>
      <c r="AX4177" s="129"/>
    </row>
    <row r="4178" spans="1:50" x14ac:dyDescent="0.25">
      <c r="A4178" s="120"/>
      <c r="B4178" s="28"/>
      <c r="C4178" s="25"/>
      <c r="D4178" s="25"/>
      <c r="E4178" s="25"/>
      <c r="F4178" s="29"/>
      <c r="G4178" s="29"/>
      <c r="H4178" s="29"/>
      <c r="I4178" s="29"/>
      <c r="J4178" s="29"/>
      <c r="K4178" s="25"/>
      <c r="L4178" s="25"/>
      <c r="M4178" s="25"/>
      <c r="N4178" s="25"/>
      <c r="O4178" s="25"/>
      <c r="P4178" s="25"/>
      <c r="Q4178" s="28"/>
      <c r="R4178" s="29"/>
      <c r="S4178" s="27"/>
      <c r="T4178" s="27"/>
      <c r="U4178" s="28"/>
      <c r="V4178" s="26"/>
      <c r="W4178" s="26"/>
      <c r="X4178" s="26"/>
      <c r="Y4178" s="37"/>
      <c r="Z4178" s="37"/>
      <c r="AA4178" s="37"/>
      <c r="AB4178" s="30"/>
      <c r="AC4178" s="30"/>
      <c r="AD4178" s="31"/>
      <c r="AE4178" s="30"/>
      <c r="AF4178" s="30"/>
      <c r="AG4178" s="32"/>
      <c r="AH4178" s="30"/>
      <c r="AJ4178" s="30"/>
      <c r="AK4178" s="30"/>
      <c r="AL4178" s="30"/>
      <c r="AM4178" s="30"/>
      <c r="AN4178" s="30"/>
      <c r="AO4178" s="30"/>
      <c r="AP4178" s="30"/>
      <c r="AQ4178" s="30"/>
      <c r="AR4178" s="30"/>
      <c r="AS4178" s="30"/>
      <c r="AT4178" s="30"/>
      <c r="AU4178" s="121"/>
      <c r="AV4178" s="129"/>
      <c r="AW4178" s="129"/>
      <c r="AX4178" s="129"/>
    </row>
    <row r="4179" spans="1:50" x14ac:dyDescent="0.25">
      <c r="A4179" s="120"/>
      <c r="B4179" s="28"/>
      <c r="C4179" s="25"/>
      <c r="D4179" s="25"/>
      <c r="E4179" s="25"/>
      <c r="F4179" s="29"/>
      <c r="G4179" s="29"/>
      <c r="H4179" s="29"/>
      <c r="I4179" s="29"/>
      <c r="J4179" s="29"/>
      <c r="K4179" s="25"/>
      <c r="L4179" s="25"/>
      <c r="M4179" s="25"/>
      <c r="N4179" s="25"/>
      <c r="O4179" s="25"/>
      <c r="P4179" s="25"/>
      <c r="Q4179" s="28"/>
      <c r="R4179" s="29"/>
      <c r="S4179" s="27"/>
      <c r="T4179" s="27"/>
      <c r="U4179" s="28"/>
      <c r="V4179" s="26"/>
      <c r="W4179" s="26"/>
      <c r="X4179" s="26"/>
      <c r="Y4179" s="37"/>
      <c r="Z4179" s="37"/>
      <c r="AA4179" s="37"/>
      <c r="AB4179" s="30"/>
      <c r="AC4179" s="30"/>
      <c r="AD4179" s="31"/>
      <c r="AE4179" s="30"/>
      <c r="AF4179" s="30"/>
      <c r="AG4179" s="32"/>
      <c r="AH4179" s="30"/>
      <c r="AJ4179" s="30"/>
      <c r="AK4179" s="30"/>
      <c r="AL4179" s="30"/>
      <c r="AM4179" s="30"/>
      <c r="AN4179" s="30"/>
      <c r="AO4179" s="30"/>
      <c r="AP4179" s="30"/>
      <c r="AQ4179" s="30"/>
      <c r="AR4179" s="30"/>
      <c r="AS4179" s="30"/>
      <c r="AT4179" s="30"/>
      <c r="AU4179" s="121"/>
      <c r="AV4179" s="129"/>
      <c r="AW4179" s="129"/>
      <c r="AX4179" s="129"/>
    </row>
    <row r="4180" spans="1:50" x14ac:dyDescent="0.25">
      <c r="A4180" s="120"/>
      <c r="B4180" s="28"/>
      <c r="C4180" s="25"/>
      <c r="D4180" s="25"/>
      <c r="E4180" s="25"/>
      <c r="F4180" s="29"/>
      <c r="G4180" s="29"/>
      <c r="H4180" s="29"/>
      <c r="I4180" s="29"/>
      <c r="J4180" s="29"/>
      <c r="K4180" s="25"/>
      <c r="L4180" s="25"/>
      <c r="M4180" s="25"/>
      <c r="N4180" s="25"/>
      <c r="O4180" s="25"/>
      <c r="P4180" s="25"/>
      <c r="Q4180" s="28"/>
      <c r="R4180" s="29"/>
      <c r="S4180" s="27"/>
      <c r="T4180" s="27"/>
      <c r="U4180" s="28"/>
      <c r="V4180" s="26"/>
      <c r="W4180" s="26"/>
      <c r="X4180" s="26"/>
      <c r="Y4180" s="37"/>
      <c r="Z4180" s="37"/>
      <c r="AA4180" s="37"/>
      <c r="AB4180" s="30"/>
      <c r="AC4180" s="30"/>
      <c r="AD4180" s="31"/>
      <c r="AE4180" s="30"/>
      <c r="AF4180" s="30"/>
      <c r="AG4180" s="32"/>
      <c r="AH4180" s="30"/>
      <c r="AJ4180" s="30"/>
      <c r="AK4180" s="30"/>
      <c r="AL4180" s="30"/>
      <c r="AM4180" s="30"/>
      <c r="AN4180" s="30"/>
      <c r="AO4180" s="30"/>
      <c r="AP4180" s="30"/>
      <c r="AQ4180" s="30"/>
      <c r="AR4180" s="30"/>
      <c r="AS4180" s="30"/>
      <c r="AT4180" s="30"/>
      <c r="AU4180" s="121"/>
      <c r="AV4180" s="129"/>
      <c r="AW4180" s="129"/>
      <c r="AX4180" s="129"/>
    </row>
    <row r="4181" spans="1:50" x14ac:dyDescent="0.25">
      <c r="A4181" s="120"/>
      <c r="B4181" s="28"/>
      <c r="C4181" s="25"/>
      <c r="D4181" s="25"/>
      <c r="E4181" s="25"/>
      <c r="F4181" s="29"/>
      <c r="G4181" s="29"/>
      <c r="H4181" s="29"/>
      <c r="I4181" s="29"/>
      <c r="J4181" s="29"/>
      <c r="K4181" s="25"/>
      <c r="L4181" s="25"/>
      <c r="M4181" s="25"/>
      <c r="N4181" s="25"/>
      <c r="O4181" s="25"/>
      <c r="P4181" s="25"/>
      <c r="Q4181" s="28"/>
      <c r="R4181" s="29"/>
      <c r="S4181" s="27"/>
      <c r="T4181" s="27"/>
      <c r="U4181" s="28"/>
      <c r="V4181" s="26"/>
      <c r="W4181" s="26"/>
      <c r="X4181" s="26"/>
      <c r="Y4181" s="37"/>
      <c r="Z4181" s="37"/>
      <c r="AA4181" s="37"/>
      <c r="AB4181" s="30"/>
      <c r="AC4181" s="30"/>
      <c r="AD4181" s="31"/>
      <c r="AE4181" s="30"/>
      <c r="AF4181" s="30"/>
      <c r="AG4181" s="32"/>
      <c r="AH4181" s="30"/>
      <c r="AJ4181" s="30"/>
      <c r="AK4181" s="30"/>
      <c r="AL4181" s="30"/>
      <c r="AM4181" s="30"/>
      <c r="AN4181" s="30"/>
      <c r="AO4181" s="30"/>
      <c r="AP4181" s="30"/>
      <c r="AQ4181" s="30"/>
      <c r="AR4181" s="30"/>
      <c r="AS4181" s="30"/>
      <c r="AT4181" s="30"/>
      <c r="AU4181" s="121"/>
      <c r="AV4181" s="129"/>
      <c r="AW4181" s="129"/>
      <c r="AX4181" s="129"/>
    </row>
    <row r="4182" spans="1:50" x14ac:dyDescent="0.25">
      <c r="A4182" s="120"/>
      <c r="B4182" s="28"/>
      <c r="C4182" s="25"/>
      <c r="D4182" s="25"/>
      <c r="E4182" s="25"/>
      <c r="F4182" s="29"/>
      <c r="G4182" s="29"/>
      <c r="H4182" s="29"/>
      <c r="I4182" s="29"/>
      <c r="J4182" s="29"/>
      <c r="K4182" s="25"/>
      <c r="L4182" s="25"/>
      <c r="M4182" s="25"/>
      <c r="N4182" s="25"/>
      <c r="O4182" s="25"/>
      <c r="P4182" s="25"/>
      <c r="Q4182" s="28"/>
      <c r="R4182" s="29"/>
      <c r="S4182" s="27"/>
      <c r="T4182" s="27"/>
      <c r="U4182" s="28"/>
      <c r="V4182" s="26"/>
      <c r="W4182" s="26"/>
      <c r="X4182" s="26"/>
      <c r="Y4182" s="37"/>
      <c r="Z4182" s="37"/>
      <c r="AA4182" s="37"/>
      <c r="AB4182" s="30"/>
      <c r="AC4182" s="30"/>
      <c r="AD4182" s="31"/>
      <c r="AE4182" s="30"/>
      <c r="AF4182" s="30"/>
      <c r="AG4182" s="32"/>
      <c r="AH4182" s="30"/>
      <c r="AJ4182" s="30"/>
      <c r="AK4182" s="30"/>
      <c r="AL4182" s="30"/>
      <c r="AM4182" s="30"/>
      <c r="AN4182" s="30"/>
      <c r="AO4182" s="30"/>
      <c r="AP4182" s="30"/>
      <c r="AQ4182" s="30"/>
      <c r="AR4182" s="30"/>
      <c r="AS4182" s="30"/>
      <c r="AT4182" s="30"/>
      <c r="AU4182" s="121"/>
      <c r="AV4182" s="129"/>
      <c r="AW4182" s="129"/>
      <c r="AX4182" s="129"/>
    </row>
    <row r="4183" spans="1:50" x14ac:dyDescent="0.25">
      <c r="A4183" s="120"/>
      <c r="B4183" s="28"/>
      <c r="C4183" s="25"/>
      <c r="D4183" s="25"/>
      <c r="E4183" s="25"/>
      <c r="F4183" s="29"/>
      <c r="G4183" s="29"/>
      <c r="H4183" s="29"/>
      <c r="I4183" s="29"/>
      <c r="J4183" s="29"/>
      <c r="K4183" s="25"/>
      <c r="L4183" s="25"/>
      <c r="M4183" s="25"/>
      <c r="N4183" s="25"/>
      <c r="O4183" s="25"/>
      <c r="P4183" s="25"/>
      <c r="Q4183" s="28"/>
      <c r="R4183" s="29"/>
      <c r="S4183" s="27"/>
      <c r="T4183" s="27"/>
      <c r="U4183" s="28"/>
      <c r="V4183" s="26"/>
      <c r="W4183" s="26"/>
      <c r="X4183" s="26"/>
      <c r="Y4183" s="37"/>
      <c r="Z4183" s="37"/>
      <c r="AA4183" s="37"/>
      <c r="AB4183" s="30"/>
      <c r="AC4183" s="30"/>
      <c r="AD4183" s="31"/>
      <c r="AE4183" s="30"/>
      <c r="AF4183" s="30"/>
      <c r="AG4183" s="32"/>
      <c r="AH4183" s="30"/>
      <c r="AJ4183" s="30"/>
      <c r="AK4183" s="30"/>
      <c r="AL4183" s="30"/>
      <c r="AM4183" s="30"/>
      <c r="AN4183" s="30"/>
      <c r="AO4183" s="30"/>
      <c r="AP4183" s="30"/>
      <c r="AQ4183" s="30"/>
      <c r="AR4183" s="30"/>
      <c r="AS4183" s="30"/>
      <c r="AT4183" s="30"/>
      <c r="AU4183" s="121"/>
      <c r="AV4183" s="129"/>
      <c r="AW4183" s="129"/>
      <c r="AX4183" s="129"/>
    </row>
    <row r="4184" spans="1:50" x14ac:dyDescent="0.25">
      <c r="A4184" s="120"/>
      <c r="B4184" s="28"/>
      <c r="C4184" s="25"/>
      <c r="D4184" s="25"/>
      <c r="E4184" s="25"/>
      <c r="F4184" s="29"/>
      <c r="G4184" s="29"/>
      <c r="H4184" s="29"/>
      <c r="I4184" s="29"/>
      <c r="J4184" s="29"/>
      <c r="K4184" s="25"/>
      <c r="L4184" s="25"/>
      <c r="M4184" s="25"/>
      <c r="N4184" s="25"/>
      <c r="O4184" s="25"/>
      <c r="P4184" s="25"/>
      <c r="Q4184" s="28"/>
      <c r="R4184" s="29"/>
      <c r="S4184" s="27"/>
      <c r="T4184" s="27"/>
      <c r="U4184" s="28"/>
      <c r="V4184" s="26"/>
      <c r="W4184" s="26"/>
      <c r="X4184" s="26"/>
      <c r="Y4184" s="37"/>
      <c r="Z4184" s="37"/>
      <c r="AA4184" s="37"/>
      <c r="AB4184" s="30"/>
      <c r="AC4184" s="30"/>
      <c r="AD4184" s="31"/>
      <c r="AE4184" s="30"/>
      <c r="AF4184" s="30"/>
      <c r="AG4184" s="32"/>
      <c r="AH4184" s="30"/>
      <c r="AJ4184" s="30"/>
      <c r="AK4184" s="30"/>
      <c r="AL4184" s="30"/>
      <c r="AM4184" s="30"/>
      <c r="AN4184" s="30"/>
      <c r="AO4184" s="30"/>
      <c r="AP4184" s="30"/>
      <c r="AQ4184" s="30"/>
      <c r="AR4184" s="30"/>
      <c r="AS4184" s="30"/>
      <c r="AT4184" s="30"/>
      <c r="AU4184" s="121"/>
      <c r="AV4184" s="129"/>
      <c r="AW4184" s="129"/>
      <c r="AX4184" s="129"/>
    </row>
    <row r="4185" spans="1:50" x14ac:dyDescent="0.25">
      <c r="A4185" s="120"/>
      <c r="B4185" s="28"/>
      <c r="C4185" s="25"/>
      <c r="D4185" s="25"/>
      <c r="E4185" s="25"/>
      <c r="F4185" s="29"/>
      <c r="G4185" s="29"/>
      <c r="H4185" s="29"/>
      <c r="I4185" s="29"/>
      <c r="J4185" s="29"/>
      <c r="K4185" s="25"/>
      <c r="L4185" s="25"/>
      <c r="M4185" s="25"/>
      <c r="N4185" s="25"/>
      <c r="O4185" s="25"/>
      <c r="P4185" s="25"/>
      <c r="Q4185" s="28"/>
      <c r="R4185" s="29"/>
      <c r="S4185" s="27"/>
      <c r="T4185" s="27"/>
      <c r="U4185" s="28"/>
      <c r="V4185" s="26"/>
      <c r="W4185" s="26"/>
      <c r="X4185" s="26"/>
      <c r="Y4185" s="37"/>
      <c r="Z4185" s="37"/>
      <c r="AA4185" s="37"/>
      <c r="AB4185" s="30"/>
      <c r="AC4185" s="30"/>
      <c r="AD4185" s="31"/>
      <c r="AE4185" s="30"/>
      <c r="AF4185" s="30"/>
      <c r="AG4185" s="32"/>
      <c r="AH4185" s="30"/>
      <c r="AJ4185" s="30"/>
      <c r="AK4185" s="30"/>
      <c r="AL4185" s="30"/>
      <c r="AM4185" s="30"/>
      <c r="AN4185" s="30"/>
      <c r="AO4185" s="30"/>
      <c r="AP4185" s="30"/>
      <c r="AQ4185" s="30"/>
      <c r="AR4185" s="30"/>
      <c r="AS4185" s="30"/>
      <c r="AT4185" s="30"/>
      <c r="AU4185" s="121"/>
      <c r="AV4185" s="129"/>
      <c r="AW4185" s="129"/>
      <c r="AX4185" s="129"/>
    </row>
    <row r="4186" spans="1:50" x14ac:dyDescent="0.25">
      <c r="A4186" s="120"/>
      <c r="B4186" s="28"/>
      <c r="C4186" s="25"/>
      <c r="D4186" s="25"/>
      <c r="E4186" s="25"/>
      <c r="F4186" s="29"/>
      <c r="G4186" s="29"/>
      <c r="H4186" s="29"/>
      <c r="I4186" s="29"/>
      <c r="J4186" s="29"/>
      <c r="K4186" s="25"/>
      <c r="L4186" s="25"/>
      <c r="M4186" s="25"/>
      <c r="N4186" s="25"/>
      <c r="O4186" s="25"/>
      <c r="P4186" s="25"/>
      <c r="Q4186" s="28"/>
      <c r="R4186" s="29"/>
      <c r="S4186" s="27"/>
      <c r="T4186" s="27"/>
      <c r="U4186" s="28"/>
      <c r="V4186" s="26"/>
      <c r="W4186" s="26"/>
      <c r="X4186" s="26"/>
      <c r="Y4186" s="37"/>
      <c r="Z4186" s="37"/>
      <c r="AA4186" s="37"/>
      <c r="AB4186" s="30"/>
      <c r="AC4186" s="30"/>
      <c r="AD4186" s="31"/>
      <c r="AE4186" s="30"/>
      <c r="AF4186" s="30"/>
      <c r="AG4186" s="32"/>
      <c r="AH4186" s="30"/>
      <c r="AJ4186" s="30"/>
      <c r="AK4186" s="30"/>
      <c r="AL4186" s="30"/>
      <c r="AM4186" s="30"/>
      <c r="AN4186" s="30"/>
      <c r="AO4186" s="30"/>
      <c r="AP4186" s="30"/>
      <c r="AQ4186" s="30"/>
      <c r="AR4186" s="30"/>
      <c r="AS4186" s="30"/>
      <c r="AT4186" s="30"/>
      <c r="AU4186" s="121"/>
      <c r="AV4186" s="129"/>
      <c r="AW4186" s="129"/>
      <c r="AX4186" s="129"/>
    </row>
    <row r="4187" spans="1:50" x14ac:dyDescent="0.25">
      <c r="A4187" s="120"/>
      <c r="B4187" s="28"/>
      <c r="C4187" s="25"/>
      <c r="D4187" s="25"/>
      <c r="E4187" s="25"/>
      <c r="F4187" s="29"/>
      <c r="G4187" s="29"/>
      <c r="H4187" s="29"/>
      <c r="I4187" s="29"/>
      <c r="J4187" s="29"/>
      <c r="K4187" s="25"/>
      <c r="L4187" s="25"/>
      <c r="M4187" s="25"/>
      <c r="N4187" s="25"/>
      <c r="O4187" s="25"/>
      <c r="P4187" s="25"/>
      <c r="Q4187" s="28"/>
      <c r="R4187" s="29"/>
      <c r="S4187" s="27"/>
      <c r="T4187" s="27"/>
      <c r="U4187" s="28"/>
      <c r="V4187" s="26"/>
      <c r="W4187" s="26"/>
      <c r="X4187" s="26"/>
      <c r="Y4187" s="37"/>
      <c r="Z4187" s="37"/>
      <c r="AA4187" s="37"/>
      <c r="AB4187" s="30"/>
      <c r="AC4187" s="30"/>
      <c r="AD4187" s="31"/>
      <c r="AE4187" s="30"/>
      <c r="AF4187" s="30"/>
      <c r="AG4187" s="32"/>
      <c r="AH4187" s="30"/>
      <c r="AJ4187" s="30"/>
      <c r="AK4187" s="30"/>
      <c r="AL4187" s="30"/>
      <c r="AM4187" s="30"/>
      <c r="AN4187" s="30"/>
      <c r="AO4187" s="30"/>
      <c r="AP4187" s="30"/>
      <c r="AQ4187" s="30"/>
      <c r="AR4187" s="30"/>
      <c r="AS4187" s="30"/>
      <c r="AT4187" s="30"/>
      <c r="AU4187" s="121"/>
      <c r="AV4187" s="129"/>
      <c r="AW4187" s="129"/>
      <c r="AX4187" s="129"/>
    </row>
    <row r="4188" spans="1:50" x14ac:dyDescent="0.25">
      <c r="A4188" s="120"/>
      <c r="B4188" s="28"/>
      <c r="C4188" s="25"/>
      <c r="D4188" s="25"/>
      <c r="E4188" s="25"/>
      <c r="F4188" s="29"/>
      <c r="G4188" s="29"/>
      <c r="H4188" s="29"/>
      <c r="I4188" s="29"/>
      <c r="J4188" s="29"/>
      <c r="K4188" s="25"/>
      <c r="L4188" s="25"/>
      <c r="M4188" s="25"/>
      <c r="N4188" s="25"/>
      <c r="O4188" s="25"/>
      <c r="P4188" s="25"/>
      <c r="Q4188" s="28"/>
      <c r="R4188" s="29"/>
      <c r="S4188" s="27"/>
      <c r="T4188" s="27"/>
      <c r="U4188" s="28"/>
      <c r="V4188" s="26"/>
      <c r="W4188" s="26"/>
      <c r="X4188" s="26"/>
      <c r="Y4188" s="37"/>
      <c r="Z4188" s="37"/>
      <c r="AA4188" s="37"/>
      <c r="AB4188" s="30"/>
      <c r="AC4188" s="30"/>
      <c r="AD4188" s="31"/>
      <c r="AE4188" s="30"/>
      <c r="AF4188" s="30"/>
      <c r="AG4188" s="32"/>
      <c r="AH4188" s="30"/>
      <c r="AJ4188" s="30"/>
      <c r="AK4188" s="30"/>
      <c r="AL4188" s="30"/>
      <c r="AM4188" s="30"/>
      <c r="AN4188" s="30"/>
      <c r="AO4188" s="30"/>
      <c r="AP4188" s="30"/>
      <c r="AQ4188" s="30"/>
      <c r="AR4188" s="30"/>
      <c r="AS4188" s="30"/>
      <c r="AT4188" s="30"/>
      <c r="AU4188" s="121"/>
      <c r="AV4188" s="129"/>
      <c r="AW4188" s="129"/>
      <c r="AX4188" s="129"/>
    </row>
    <row r="4189" spans="1:50" x14ac:dyDescent="0.25">
      <c r="A4189" s="120"/>
      <c r="B4189" s="28"/>
      <c r="C4189" s="25"/>
      <c r="D4189" s="25"/>
      <c r="E4189" s="25"/>
      <c r="F4189" s="29"/>
      <c r="G4189" s="29"/>
      <c r="H4189" s="29"/>
      <c r="I4189" s="29"/>
      <c r="J4189" s="29"/>
      <c r="K4189" s="25"/>
      <c r="L4189" s="25"/>
      <c r="M4189" s="25"/>
      <c r="N4189" s="25"/>
      <c r="O4189" s="25"/>
      <c r="P4189" s="25"/>
      <c r="Q4189" s="28"/>
      <c r="R4189" s="29"/>
      <c r="S4189" s="27"/>
      <c r="T4189" s="27"/>
      <c r="U4189" s="28"/>
      <c r="V4189" s="26"/>
      <c r="W4189" s="26"/>
      <c r="X4189" s="26"/>
      <c r="Y4189" s="37"/>
      <c r="Z4189" s="37"/>
      <c r="AA4189" s="37"/>
      <c r="AB4189" s="30"/>
      <c r="AC4189" s="30"/>
      <c r="AD4189" s="31"/>
      <c r="AE4189" s="30"/>
      <c r="AF4189" s="30"/>
      <c r="AG4189" s="32"/>
      <c r="AH4189" s="30"/>
      <c r="AJ4189" s="30"/>
      <c r="AK4189" s="30"/>
      <c r="AL4189" s="30"/>
      <c r="AM4189" s="30"/>
      <c r="AN4189" s="30"/>
      <c r="AO4189" s="30"/>
      <c r="AP4189" s="30"/>
      <c r="AQ4189" s="30"/>
      <c r="AR4189" s="30"/>
      <c r="AS4189" s="30"/>
      <c r="AT4189" s="30"/>
      <c r="AU4189" s="121"/>
      <c r="AV4189" s="129"/>
      <c r="AW4189" s="129"/>
      <c r="AX4189" s="129"/>
    </row>
    <row r="4190" spans="1:50" x14ac:dyDescent="0.25">
      <c r="A4190" s="120"/>
      <c r="B4190" s="28"/>
      <c r="C4190" s="25"/>
      <c r="D4190" s="25"/>
      <c r="E4190" s="25"/>
      <c r="F4190" s="29"/>
      <c r="G4190" s="29"/>
      <c r="H4190" s="29"/>
      <c r="I4190" s="29"/>
      <c r="J4190" s="29"/>
      <c r="K4190" s="25"/>
      <c r="L4190" s="25"/>
      <c r="M4190" s="25"/>
      <c r="N4190" s="25"/>
      <c r="O4190" s="25"/>
      <c r="P4190" s="25"/>
      <c r="Q4190" s="28"/>
      <c r="R4190" s="29"/>
      <c r="S4190" s="27"/>
      <c r="T4190" s="27"/>
      <c r="U4190" s="28"/>
      <c r="V4190" s="26"/>
      <c r="W4190" s="26"/>
      <c r="X4190" s="26"/>
      <c r="Y4190" s="37"/>
      <c r="Z4190" s="37"/>
      <c r="AA4190" s="37"/>
      <c r="AB4190" s="30"/>
      <c r="AC4190" s="30"/>
      <c r="AD4190" s="31"/>
      <c r="AE4190" s="30"/>
      <c r="AF4190" s="30"/>
      <c r="AG4190" s="32"/>
      <c r="AH4190" s="30"/>
      <c r="AJ4190" s="30"/>
      <c r="AK4190" s="30"/>
      <c r="AL4190" s="30"/>
      <c r="AM4190" s="30"/>
      <c r="AN4190" s="30"/>
      <c r="AO4190" s="30"/>
      <c r="AP4190" s="30"/>
      <c r="AQ4190" s="30"/>
      <c r="AR4190" s="30"/>
      <c r="AS4190" s="30"/>
      <c r="AT4190" s="30"/>
      <c r="AU4190" s="121"/>
      <c r="AV4190" s="129"/>
      <c r="AW4190" s="129"/>
      <c r="AX4190" s="129"/>
    </row>
    <row r="4191" spans="1:50" x14ac:dyDescent="0.25">
      <c r="A4191" s="120"/>
      <c r="B4191" s="28"/>
      <c r="C4191" s="25"/>
      <c r="D4191" s="25"/>
      <c r="E4191" s="25"/>
      <c r="F4191" s="29"/>
      <c r="G4191" s="29"/>
      <c r="H4191" s="29"/>
      <c r="I4191" s="29"/>
      <c r="J4191" s="29"/>
      <c r="K4191" s="25"/>
      <c r="L4191" s="25"/>
      <c r="M4191" s="25"/>
      <c r="N4191" s="25"/>
      <c r="O4191" s="25"/>
      <c r="P4191" s="25"/>
      <c r="Q4191" s="28"/>
      <c r="R4191" s="29"/>
      <c r="S4191" s="27"/>
      <c r="T4191" s="27"/>
      <c r="U4191" s="28"/>
      <c r="V4191" s="26"/>
      <c r="W4191" s="26"/>
      <c r="X4191" s="26"/>
      <c r="Y4191" s="37"/>
      <c r="Z4191" s="37"/>
      <c r="AA4191" s="37"/>
      <c r="AB4191" s="30"/>
      <c r="AC4191" s="30"/>
      <c r="AD4191" s="31"/>
      <c r="AE4191" s="30"/>
      <c r="AF4191" s="30"/>
      <c r="AG4191" s="32"/>
      <c r="AH4191" s="30"/>
      <c r="AJ4191" s="30"/>
      <c r="AK4191" s="30"/>
      <c r="AL4191" s="30"/>
      <c r="AM4191" s="30"/>
      <c r="AN4191" s="30"/>
      <c r="AO4191" s="30"/>
      <c r="AP4191" s="30"/>
      <c r="AQ4191" s="30"/>
      <c r="AR4191" s="30"/>
      <c r="AS4191" s="30"/>
      <c r="AT4191" s="30"/>
      <c r="AU4191" s="121"/>
      <c r="AV4191" s="129"/>
      <c r="AW4191" s="129"/>
      <c r="AX4191" s="129"/>
    </row>
    <row r="4192" spans="1:50" x14ac:dyDescent="0.25">
      <c r="A4192" s="120"/>
      <c r="B4192" s="28"/>
      <c r="C4192" s="25"/>
      <c r="D4192" s="25"/>
      <c r="E4192" s="25"/>
      <c r="F4192" s="29"/>
      <c r="G4192" s="29"/>
      <c r="H4192" s="29"/>
      <c r="I4192" s="29"/>
      <c r="J4192" s="29"/>
      <c r="K4192" s="25"/>
      <c r="L4192" s="25"/>
      <c r="M4192" s="25"/>
      <c r="N4192" s="25"/>
      <c r="O4192" s="25"/>
      <c r="P4192" s="25"/>
      <c r="Q4192" s="28"/>
      <c r="R4192" s="29"/>
      <c r="S4192" s="27"/>
      <c r="T4192" s="27"/>
      <c r="U4192" s="28"/>
      <c r="V4192" s="26"/>
      <c r="W4192" s="26"/>
      <c r="X4192" s="26"/>
      <c r="Y4192" s="37"/>
      <c r="Z4192" s="37"/>
      <c r="AA4192" s="37"/>
      <c r="AB4192" s="30"/>
      <c r="AC4192" s="30"/>
      <c r="AD4192" s="31"/>
      <c r="AE4192" s="30"/>
      <c r="AF4192" s="30"/>
      <c r="AG4192" s="32"/>
      <c r="AH4192" s="30"/>
      <c r="AJ4192" s="30"/>
      <c r="AK4192" s="30"/>
      <c r="AL4192" s="30"/>
      <c r="AM4192" s="30"/>
      <c r="AN4192" s="30"/>
      <c r="AO4192" s="30"/>
      <c r="AP4192" s="30"/>
      <c r="AQ4192" s="30"/>
      <c r="AR4192" s="30"/>
      <c r="AS4192" s="30"/>
      <c r="AT4192" s="30"/>
      <c r="AU4192" s="121"/>
      <c r="AV4192" s="129"/>
      <c r="AW4192" s="129"/>
      <c r="AX4192" s="129"/>
    </row>
    <row r="4193" spans="1:50" x14ac:dyDescent="0.25">
      <c r="A4193" s="120"/>
      <c r="B4193" s="28"/>
      <c r="C4193" s="25"/>
      <c r="D4193" s="25"/>
      <c r="E4193" s="25"/>
      <c r="F4193" s="29"/>
      <c r="G4193" s="29"/>
      <c r="H4193" s="29"/>
      <c r="I4193" s="29"/>
      <c r="J4193" s="29"/>
      <c r="K4193" s="25"/>
      <c r="L4193" s="25"/>
      <c r="M4193" s="25"/>
      <c r="N4193" s="25"/>
      <c r="O4193" s="25"/>
      <c r="P4193" s="25"/>
      <c r="Q4193" s="28"/>
      <c r="R4193" s="29"/>
      <c r="S4193" s="27"/>
      <c r="T4193" s="27"/>
      <c r="U4193" s="28"/>
      <c r="V4193" s="26"/>
      <c r="W4193" s="26"/>
      <c r="X4193" s="26"/>
      <c r="Y4193" s="37"/>
      <c r="Z4193" s="37"/>
      <c r="AA4193" s="37"/>
      <c r="AB4193" s="30"/>
      <c r="AC4193" s="30"/>
      <c r="AD4193" s="31"/>
      <c r="AE4193" s="30"/>
      <c r="AF4193" s="30"/>
      <c r="AG4193" s="32"/>
      <c r="AH4193" s="30"/>
      <c r="AJ4193" s="30"/>
      <c r="AK4193" s="30"/>
      <c r="AL4193" s="30"/>
      <c r="AM4193" s="30"/>
      <c r="AN4193" s="30"/>
      <c r="AO4193" s="30"/>
      <c r="AP4193" s="30"/>
      <c r="AQ4193" s="30"/>
      <c r="AR4193" s="30"/>
      <c r="AS4193" s="30"/>
      <c r="AT4193" s="30"/>
      <c r="AU4193" s="121"/>
      <c r="AV4193" s="129"/>
      <c r="AW4193" s="129"/>
      <c r="AX4193" s="129"/>
    </row>
    <row r="4194" spans="1:50" x14ac:dyDescent="0.25">
      <c r="A4194" s="120"/>
      <c r="B4194" s="28"/>
      <c r="C4194" s="25"/>
      <c r="D4194" s="25"/>
      <c r="E4194" s="25"/>
      <c r="F4194" s="29"/>
      <c r="G4194" s="29"/>
      <c r="H4194" s="29"/>
      <c r="I4194" s="29"/>
      <c r="J4194" s="29"/>
      <c r="K4194" s="25"/>
      <c r="L4194" s="25"/>
      <c r="M4194" s="25"/>
      <c r="N4194" s="25"/>
      <c r="O4194" s="25"/>
      <c r="P4194" s="25"/>
      <c r="Q4194" s="28"/>
      <c r="R4194" s="29"/>
      <c r="S4194" s="27"/>
      <c r="T4194" s="27"/>
      <c r="U4194" s="28"/>
      <c r="V4194" s="26"/>
      <c r="W4194" s="26"/>
      <c r="X4194" s="26"/>
      <c r="Y4194" s="37"/>
      <c r="Z4194" s="37"/>
      <c r="AA4194" s="37"/>
      <c r="AB4194" s="30"/>
      <c r="AC4194" s="30"/>
      <c r="AD4194" s="31"/>
      <c r="AE4194" s="30"/>
      <c r="AF4194" s="30"/>
      <c r="AG4194" s="32"/>
      <c r="AH4194" s="30"/>
      <c r="AJ4194" s="30"/>
      <c r="AK4194" s="30"/>
      <c r="AL4194" s="30"/>
      <c r="AM4194" s="30"/>
      <c r="AN4194" s="30"/>
      <c r="AO4194" s="30"/>
      <c r="AP4194" s="30"/>
      <c r="AQ4194" s="30"/>
      <c r="AR4194" s="30"/>
      <c r="AS4194" s="30"/>
      <c r="AT4194" s="30"/>
      <c r="AU4194" s="121"/>
      <c r="AV4194" s="129"/>
      <c r="AW4194" s="129"/>
      <c r="AX4194" s="129"/>
    </row>
    <row r="4195" spans="1:50" x14ac:dyDescent="0.25">
      <c r="A4195" s="120"/>
      <c r="B4195" s="28"/>
      <c r="C4195" s="25"/>
      <c r="D4195" s="25"/>
      <c r="E4195" s="25"/>
      <c r="F4195" s="29"/>
      <c r="G4195" s="29"/>
      <c r="H4195" s="29"/>
      <c r="I4195" s="29"/>
      <c r="J4195" s="29"/>
      <c r="K4195" s="25"/>
      <c r="L4195" s="25"/>
      <c r="M4195" s="25"/>
      <c r="N4195" s="25"/>
      <c r="O4195" s="25"/>
      <c r="P4195" s="25"/>
      <c r="Q4195" s="28"/>
      <c r="R4195" s="29"/>
      <c r="S4195" s="27"/>
      <c r="T4195" s="27"/>
      <c r="U4195" s="28"/>
      <c r="V4195" s="26"/>
      <c r="W4195" s="26"/>
      <c r="X4195" s="26"/>
      <c r="Y4195" s="37"/>
      <c r="Z4195" s="37"/>
      <c r="AA4195" s="37"/>
      <c r="AB4195" s="30"/>
      <c r="AC4195" s="30"/>
      <c r="AD4195" s="31"/>
      <c r="AE4195" s="30"/>
      <c r="AF4195" s="30"/>
      <c r="AG4195" s="32"/>
      <c r="AH4195" s="30"/>
      <c r="AJ4195" s="30"/>
      <c r="AK4195" s="30"/>
      <c r="AL4195" s="30"/>
      <c r="AM4195" s="30"/>
      <c r="AN4195" s="30"/>
      <c r="AO4195" s="30"/>
      <c r="AP4195" s="30"/>
      <c r="AQ4195" s="30"/>
      <c r="AR4195" s="30"/>
      <c r="AS4195" s="30"/>
      <c r="AT4195" s="30"/>
      <c r="AU4195" s="121"/>
      <c r="AV4195" s="129"/>
      <c r="AW4195" s="129"/>
      <c r="AX4195" s="129"/>
    </row>
    <row r="4196" spans="1:50" x14ac:dyDescent="0.25">
      <c r="A4196" s="120"/>
      <c r="B4196" s="28"/>
      <c r="C4196" s="25"/>
      <c r="D4196" s="25"/>
      <c r="E4196" s="25"/>
      <c r="F4196" s="29"/>
      <c r="G4196" s="29"/>
      <c r="H4196" s="29"/>
      <c r="I4196" s="29"/>
      <c r="J4196" s="29"/>
      <c r="K4196" s="25"/>
      <c r="L4196" s="25"/>
      <c r="M4196" s="25"/>
      <c r="N4196" s="25"/>
      <c r="O4196" s="25"/>
      <c r="P4196" s="25"/>
      <c r="Q4196" s="28"/>
      <c r="R4196" s="29"/>
      <c r="S4196" s="27"/>
      <c r="T4196" s="27"/>
      <c r="U4196" s="28"/>
      <c r="V4196" s="26"/>
      <c r="W4196" s="26"/>
      <c r="X4196" s="26"/>
      <c r="Y4196" s="37"/>
      <c r="Z4196" s="37"/>
      <c r="AA4196" s="37"/>
      <c r="AB4196" s="30"/>
      <c r="AC4196" s="30"/>
      <c r="AD4196" s="31"/>
      <c r="AE4196" s="30"/>
      <c r="AF4196" s="30"/>
      <c r="AG4196" s="32"/>
      <c r="AH4196" s="30"/>
      <c r="AJ4196" s="30"/>
      <c r="AK4196" s="30"/>
      <c r="AL4196" s="30"/>
      <c r="AM4196" s="30"/>
      <c r="AN4196" s="30"/>
      <c r="AO4196" s="30"/>
      <c r="AP4196" s="30"/>
      <c r="AQ4196" s="30"/>
      <c r="AR4196" s="30"/>
      <c r="AS4196" s="30"/>
      <c r="AT4196" s="30"/>
      <c r="AU4196" s="121"/>
      <c r="AV4196" s="129"/>
      <c r="AW4196" s="129"/>
      <c r="AX4196" s="129"/>
    </row>
    <row r="4197" spans="1:50" x14ac:dyDescent="0.25">
      <c r="A4197" s="120"/>
      <c r="B4197" s="28"/>
      <c r="C4197" s="25"/>
      <c r="D4197" s="25"/>
      <c r="E4197" s="25"/>
      <c r="F4197" s="29"/>
      <c r="G4197" s="29"/>
      <c r="H4197" s="29"/>
      <c r="I4197" s="29"/>
      <c r="J4197" s="29"/>
      <c r="K4197" s="25"/>
      <c r="L4197" s="25"/>
      <c r="M4197" s="25"/>
      <c r="N4197" s="25"/>
      <c r="O4197" s="25"/>
      <c r="P4197" s="25"/>
      <c r="Q4197" s="28"/>
      <c r="R4197" s="29"/>
      <c r="S4197" s="27"/>
      <c r="T4197" s="27"/>
      <c r="U4197" s="28"/>
      <c r="V4197" s="26"/>
      <c r="W4197" s="26"/>
      <c r="X4197" s="26"/>
      <c r="Y4197" s="37"/>
      <c r="Z4197" s="37"/>
      <c r="AA4197" s="37"/>
      <c r="AB4197" s="30"/>
      <c r="AC4197" s="30"/>
      <c r="AD4197" s="31"/>
      <c r="AE4197" s="30"/>
      <c r="AF4197" s="30"/>
      <c r="AG4197" s="32"/>
      <c r="AH4197" s="30"/>
      <c r="AJ4197" s="30"/>
      <c r="AK4197" s="30"/>
      <c r="AL4197" s="30"/>
      <c r="AM4197" s="30"/>
      <c r="AN4197" s="30"/>
      <c r="AO4197" s="30"/>
      <c r="AP4197" s="30"/>
      <c r="AQ4197" s="30"/>
      <c r="AR4197" s="30"/>
      <c r="AS4197" s="30"/>
      <c r="AT4197" s="30"/>
      <c r="AU4197" s="121"/>
      <c r="AV4197" s="129"/>
      <c r="AW4197" s="129"/>
      <c r="AX4197" s="129"/>
    </row>
    <row r="4198" spans="1:50" x14ac:dyDescent="0.25">
      <c r="A4198" s="120"/>
      <c r="B4198" s="28"/>
      <c r="C4198" s="25"/>
      <c r="D4198" s="25"/>
      <c r="E4198" s="25"/>
      <c r="F4198" s="29"/>
      <c r="G4198" s="29"/>
      <c r="H4198" s="29"/>
      <c r="I4198" s="29"/>
      <c r="J4198" s="29"/>
      <c r="K4198" s="25"/>
      <c r="L4198" s="25"/>
      <c r="M4198" s="25"/>
      <c r="N4198" s="25"/>
      <c r="O4198" s="25"/>
      <c r="P4198" s="25"/>
      <c r="Q4198" s="28"/>
      <c r="R4198" s="29"/>
      <c r="S4198" s="27"/>
      <c r="T4198" s="27"/>
      <c r="U4198" s="28"/>
      <c r="V4198" s="26"/>
      <c r="W4198" s="26"/>
      <c r="X4198" s="26"/>
      <c r="Y4198" s="37"/>
      <c r="Z4198" s="37"/>
      <c r="AA4198" s="37"/>
      <c r="AB4198" s="30"/>
      <c r="AC4198" s="30"/>
      <c r="AD4198" s="31"/>
      <c r="AE4198" s="30"/>
      <c r="AF4198" s="30"/>
      <c r="AG4198" s="32"/>
      <c r="AH4198" s="30"/>
      <c r="AJ4198" s="30"/>
      <c r="AK4198" s="30"/>
      <c r="AL4198" s="30"/>
      <c r="AM4198" s="30"/>
      <c r="AN4198" s="30"/>
      <c r="AO4198" s="30"/>
      <c r="AP4198" s="30"/>
      <c r="AQ4198" s="30"/>
      <c r="AR4198" s="30"/>
      <c r="AS4198" s="30"/>
      <c r="AT4198" s="30"/>
      <c r="AU4198" s="121"/>
      <c r="AV4198" s="129"/>
      <c r="AW4198" s="129"/>
      <c r="AX4198" s="129"/>
    </row>
    <row r="4199" spans="1:50" x14ac:dyDescent="0.25">
      <c r="A4199" s="120"/>
      <c r="B4199" s="28"/>
      <c r="C4199" s="25"/>
      <c r="D4199" s="25"/>
      <c r="E4199" s="25"/>
      <c r="F4199" s="29"/>
      <c r="G4199" s="29"/>
      <c r="H4199" s="29"/>
      <c r="I4199" s="29"/>
      <c r="J4199" s="29"/>
      <c r="K4199" s="25"/>
      <c r="L4199" s="25"/>
      <c r="M4199" s="25"/>
      <c r="N4199" s="25"/>
      <c r="O4199" s="25"/>
      <c r="P4199" s="25"/>
      <c r="Q4199" s="28"/>
      <c r="R4199" s="29"/>
      <c r="S4199" s="27"/>
      <c r="T4199" s="27"/>
      <c r="U4199" s="28"/>
      <c r="V4199" s="26"/>
      <c r="W4199" s="26"/>
      <c r="X4199" s="26"/>
      <c r="Y4199" s="37"/>
      <c r="Z4199" s="37"/>
      <c r="AA4199" s="37"/>
      <c r="AB4199" s="30"/>
      <c r="AC4199" s="30"/>
      <c r="AD4199" s="31"/>
      <c r="AE4199" s="30"/>
      <c r="AF4199" s="30"/>
      <c r="AG4199" s="32"/>
      <c r="AH4199" s="30"/>
      <c r="AJ4199" s="30"/>
      <c r="AK4199" s="30"/>
      <c r="AL4199" s="30"/>
      <c r="AM4199" s="30"/>
      <c r="AN4199" s="30"/>
      <c r="AO4199" s="30"/>
      <c r="AP4199" s="30"/>
      <c r="AQ4199" s="30"/>
      <c r="AR4199" s="30"/>
      <c r="AS4199" s="30"/>
      <c r="AT4199" s="30"/>
      <c r="AU4199" s="121"/>
      <c r="AV4199" s="129"/>
      <c r="AW4199" s="129"/>
      <c r="AX4199" s="129"/>
    </row>
    <row r="4200" spans="1:50" x14ac:dyDescent="0.25">
      <c r="A4200" s="120"/>
      <c r="B4200" s="28"/>
      <c r="C4200" s="25"/>
      <c r="D4200" s="25"/>
      <c r="E4200" s="25"/>
      <c r="F4200" s="29"/>
      <c r="G4200" s="29"/>
      <c r="H4200" s="29"/>
      <c r="I4200" s="29"/>
      <c r="J4200" s="29"/>
      <c r="K4200" s="25"/>
      <c r="L4200" s="25"/>
      <c r="M4200" s="25"/>
      <c r="N4200" s="25"/>
      <c r="O4200" s="25"/>
      <c r="P4200" s="25"/>
      <c r="Q4200" s="28"/>
      <c r="R4200" s="29"/>
      <c r="S4200" s="27"/>
      <c r="T4200" s="27"/>
      <c r="U4200" s="28"/>
      <c r="V4200" s="26"/>
      <c r="W4200" s="26"/>
      <c r="X4200" s="26"/>
      <c r="Y4200" s="37"/>
      <c r="Z4200" s="37"/>
      <c r="AA4200" s="37"/>
      <c r="AB4200" s="30"/>
      <c r="AC4200" s="30"/>
      <c r="AD4200" s="31"/>
      <c r="AE4200" s="30"/>
      <c r="AF4200" s="30"/>
      <c r="AG4200" s="32"/>
      <c r="AH4200" s="30"/>
      <c r="AJ4200" s="30"/>
      <c r="AK4200" s="30"/>
      <c r="AL4200" s="30"/>
      <c r="AM4200" s="30"/>
      <c r="AN4200" s="30"/>
      <c r="AO4200" s="30"/>
      <c r="AP4200" s="30"/>
      <c r="AQ4200" s="30"/>
      <c r="AR4200" s="30"/>
      <c r="AS4200" s="30"/>
      <c r="AT4200" s="30"/>
      <c r="AU4200" s="121"/>
      <c r="AV4200" s="129"/>
      <c r="AW4200" s="129"/>
      <c r="AX4200" s="129"/>
    </row>
    <row r="4201" spans="1:50" x14ac:dyDescent="0.25">
      <c r="A4201" s="120"/>
      <c r="B4201" s="28"/>
      <c r="C4201" s="25"/>
      <c r="D4201" s="25"/>
      <c r="E4201" s="25"/>
      <c r="F4201" s="29"/>
      <c r="G4201" s="29"/>
      <c r="H4201" s="29"/>
      <c r="I4201" s="29"/>
      <c r="J4201" s="29"/>
      <c r="K4201" s="25"/>
      <c r="L4201" s="25"/>
      <c r="M4201" s="25"/>
      <c r="N4201" s="25"/>
      <c r="O4201" s="25"/>
      <c r="P4201" s="25"/>
      <c r="Q4201" s="28"/>
      <c r="R4201" s="29"/>
      <c r="S4201" s="27"/>
      <c r="T4201" s="27"/>
      <c r="U4201" s="28"/>
      <c r="V4201" s="26"/>
      <c r="W4201" s="26"/>
      <c r="X4201" s="26"/>
      <c r="Y4201" s="37"/>
      <c r="Z4201" s="37"/>
      <c r="AA4201" s="37"/>
      <c r="AB4201" s="30"/>
      <c r="AC4201" s="30"/>
      <c r="AD4201" s="31"/>
      <c r="AE4201" s="30"/>
      <c r="AF4201" s="30"/>
      <c r="AG4201" s="32"/>
      <c r="AH4201" s="30"/>
      <c r="AJ4201" s="30"/>
      <c r="AK4201" s="30"/>
      <c r="AL4201" s="30"/>
      <c r="AM4201" s="30"/>
      <c r="AN4201" s="30"/>
      <c r="AO4201" s="30"/>
      <c r="AP4201" s="30"/>
      <c r="AQ4201" s="30"/>
      <c r="AR4201" s="30"/>
      <c r="AS4201" s="30"/>
      <c r="AT4201" s="30"/>
      <c r="AU4201" s="121"/>
      <c r="AV4201" s="129"/>
      <c r="AW4201" s="129"/>
      <c r="AX4201" s="129"/>
    </row>
    <row r="4202" spans="1:50" x14ac:dyDescent="0.25">
      <c r="A4202" s="120"/>
      <c r="B4202" s="28"/>
      <c r="C4202" s="25"/>
      <c r="D4202" s="25"/>
      <c r="E4202" s="25"/>
      <c r="F4202" s="29"/>
      <c r="G4202" s="29"/>
      <c r="H4202" s="29"/>
      <c r="I4202" s="29"/>
      <c r="J4202" s="29"/>
      <c r="K4202" s="25"/>
      <c r="L4202" s="25"/>
      <c r="M4202" s="25"/>
      <c r="N4202" s="25"/>
      <c r="O4202" s="25"/>
      <c r="P4202" s="25"/>
      <c r="Q4202" s="28"/>
      <c r="R4202" s="29"/>
      <c r="S4202" s="27"/>
      <c r="T4202" s="27"/>
      <c r="U4202" s="28"/>
      <c r="V4202" s="26"/>
      <c r="W4202" s="26"/>
      <c r="X4202" s="26"/>
      <c r="Y4202" s="37"/>
      <c r="Z4202" s="37"/>
      <c r="AA4202" s="37"/>
      <c r="AB4202" s="30"/>
      <c r="AC4202" s="30"/>
      <c r="AD4202" s="31"/>
      <c r="AE4202" s="30"/>
      <c r="AF4202" s="30"/>
      <c r="AG4202" s="32"/>
      <c r="AH4202" s="30"/>
      <c r="AJ4202" s="30"/>
      <c r="AK4202" s="30"/>
      <c r="AL4202" s="30"/>
      <c r="AM4202" s="30"/>
      <c r="AN4202" s="30"/>
      <c r="AO4202" s="30"/>
      <c r="AP4202" s="30"/>
      <c r="AQ4202" s="30"/>
      <c r="AR4202" s="30"/>
      <c r="AS4202" s="30"/>
      <c r="AT4202" s="30"/>
      <c r="AU4202" s="121"/>
      <c r="AV4202" s="129"/>
      <c r="AW4202" s="129"/>
      <c r="AX4202" s="129"/>
    </row>
    <row r="4203" spans="1:50" x14ac:dyDescent="0.25">
      <c r="A4203" s="120"/>
      <c r="B4203" s="28"/>
      <c r="C4203" s="25"/>
      <c r="D4203" s="25"/>
      <c r="E4203" s="25"/>
      <c r="F4203" s="29"/>
      <c r="G4203" s="29"/>
      <c r="H4203" s="29"/>
      <c r="I4203" s="29"/>
      <c r="J4203" s="29"/>
      <c r="K4203" s="25"/>
      <c r="L4203" s="25"/>
      <c r="M4203" s="25"/>
      <c r="N4203" s="25"/>
      <c r="O4203" s="25"/>
      <c r="P4203" s="25"/>
      <c r="Q4203" s="28"/>
      <c r="R4203" s="29"/>
      <c r="S4203" s="27"/>
      <c r="T4203" s="27"/>
      <c r="U4203" s="28"/>
      <c r="V4203" s="26"/>
      <c r="W4203" s="26"/>
      <c r="X4203" s="26"/>
      <c r="Y4203" s="37"/>
      <c r="Z4203" s="37"/>
      <c r="AA4203" s="37"/>
      <c r="AB4203" s="30"/>
      <c r="AC4203" s="30"/>
      <c r="AD4203" s="31"/>
      <c r="AE4203" s="30"/>
      <c r="AF4203" s="30"/>
      <c r="AG4203" s="32"/>
      <c r="AH4203" s="30"/>
      <c r="AJ4203" s="30"/>
      <c r="AK4203" s="30"/>
      <c r="AL4203" s="30"/>
      <c r="AM4203" s="30"/>
      <c r="AN4203" s="30"/>
      <c r="AO4203" s="30"/>
      <c r="AP4203" s="30"/>
      <c r="AQ4203" s="30"/>
      <c r="AR4203" s="30"/>
      <c r="AS4203" s="30"/>
      <c r="AT4203" s="30"/>
      <c r="AU4203" s="121"/>
      <c r="AV4203" s="129"/>
      <c r="AW4203" s="129"/>
      <c r="AX4203" s="129"/>
    </row>
    <row r="4204" spans="1:50" x14ac:dyDescent="0.25">
      <c r="A4204" s="120"/>
      <c r="B4204" s="28"/>
      <c r="C4204" s="25"/>
      <c r="D4204" s="25"/>
      <c r="E4204" s="25"/>
      <c r="F4204" s="29"/>
      <c r="G4204" s="29"/>
      <c r="H4204" s="29"/>
      <c r="I4204" s="29"/>
      <c r="J4204" s="29"/>
      <c r="K4204" s="25"/>
      <c r="L4204" s="25"/>
      <c r="M4204" s="25"/>
      <c r="N4204" s="25"/>
      <c r="O4204" s="25"/>
      <c r="P4204" s="25"/>
      <c r="Q4204" s="28"/>
      <c r="R4204" s="29"/>
      <c r="S4204" s="27"/>
      <c r="T4204" s="27"/>
      <c r="U4204" s="28"/>
      <c r="V4204" s="26"/>
      <c r="W4204" s="26"/>
      <c r="X4204" s="26"/>
      <c r="Y4204" s="37"/>
      <c r="Z4204" s="37"/>
      <c r="AA4204" s="37"/>
      <c r="AB4204" s="30"/>
      <c r="AC4204" s="30"/>
      <c r="AD4204" s="31"/>
      <c r="AE4204" s="30"/>
      <c r="AF4204" s="30"/>
      <c r="AG4204" s="32"/>
      <c r="AH4204" s="30"/>
      <c r="AJ4204" s="30"/>
      <c r="AK4204" s="30"/>
      <c r="AL4204" s="30"/>
      <c r="AM4204" s="30"/>
      <c r="AN4204" s="30"/>
      <c r="AO4204" s="30"/>
      <c r="AP4204" s="30"/>
      <c r="AQ4204" s="30"/>
      <c r="AR4204" s="30"/>
      <c r="AS4204" s="30"/>
      <c r="AT4204" s="30"/>
      <c r="AU4204" s="121"/>
      <c r="AV4204" s="129"/>
      <c r="AW4204" s="129"/>
      <c r="AX4204" s="129"/>
    </row>
    <row r="4205" spans="1:50" x14ac:dyDescent="0.25">
      <c r="A4205" s="120"/>
      <c r="B4205" s="28"/>
      <c r="C4205" s="25"/>
      <c r="D4205" s="25"/>
      <c r="E4205" s="25"/>
      <c r="F4205" s="29"/>
      <c r="G4205" s="29"/>
      <c r="H4205" s="29"/>
      <c r="I4205" s="29"/>
      <c r="J4205" s="29"/>
      <c r="K4205" s="25"/>
      <c r="L4205" s="25"/>
      <c r="M4205" s="25"/>
      <c r="N4205" s="25"/>
      <c r="O4205" s="25"/>
      <c r="P4205" s="25"/>
      <c r="Q4205" s="28"/>
      <c r="R4205" s="29"/>
      <c r="S4205" s="27"/>
      <c r="T4205" s="27"/>
      <c r="U4205" s="28"/>
      <c r="V4205" s="26"/>
      <c r="W4205" s="26"/>
      <c r="X4205" s="26"/>
      <c r="Y4205" s="37"/>
      <c r="Z4205" s="37"/>
      <c r="AA4205" s="37"/>
      <c r="AB4205" s="30"/>
      <c r="AC4205" s="30"/>
      <c r="AD4205" s="31"/>
      <c r="AE4205" s="30"/>
      <c r="AF4205" s="30"/>
      <c r="AG4205" s="32"/>
      <c r="AH4205" s="30"/>
      <c r="AJ4205" s="30"/>
      <c r="AK4205" s="30"/>
      <c r="AL4205" s="30"/>
      <c r="AM4205" s="30"/>
      <c r="AN4205" s="30"/>
      <c r="AO4205" s="30"/>
      <c r="AP4205" s="30"/>
      <c r="AQ4205" s="30"/>
      <c r="AR4205" s="30"/>
      <c r="AS4205" s="30"/>
      <c r="AT4205" s="30"/>
      <c r="AU4205" s="121"/>
      <c r="AV4205" s="129"/>
      <c r="AW4205" s="129"/>
      <c r="AX4205" s="129"/>
    </row>
    <row r="4206" spans="1:50" x14ac:dyDescent="0.25">
      <c r="A4206" s="120"/>
      <c r="B4206" s="28"/>
      <c r="C4206" s="25"/>
      <c r="D4206" s="25"/>
      <c r="E4206" s="25"/>
      <c r="F4206" s="29"/>
      <c r="G4206" s="29"/>
      <c r="H4206" s="29"/>
      <c r="I4206" s="29"/>
      <c r="J4206" s="29"/>
      <c r="K4206" s="25"/>
      <c r="L4206" s="25"/>
      <c r="M4206" s="25"/>
      <c r="N4206" s="25"/>
      <c r="O4206" s="25"/>
      <c r="P4206" s="25"/>
      <c r="Q4206" s="28"/>
      <c r="R4206" s="29"/>
      <c r="S4206" s="27"/>
      <c r="T4206" s="27"/>
      <c r="U4206" s="28"/>
      <c r="V4206" s="26"/>
      <c r="W4206" s="26"/>
      <c r="X4206" s="26"/>
      <c r="Y4206" s="37"/>
      <c r="Z4206" s="37"/>
      <c r="AA4206" s="37"/>
      <c r="AB4206" s="30"/>
      <c r="AC4206" s="30"/>
      <c r="AD4206" s="31"/>
      <c r="AE4206" s="30"/>
      <c r="AF4206" s="30"/>
      <c r="AG4206" s="32"/>
      <c r="AH4206" s="30"/>
      <c r="AJ4206" s="30"/>
      <c r="AK4206" s="30"/>
      <c r="AL4206" s="30"/>
      <c r="AM4206" s="30"/>
      <c r="AN4206" s="30"/>
      <c r="AO4206" s="30"/>
      <c r="AP4206" s="30"/>
      <c r="AQ4206" s="30"/>
      <c r="AR4206" s="30"/>
      <c r="AS4206" s="30"/>
      <c r="AT4206" s="30"/>
      <c r="AU4206" s="121"/>
      <c r="AV4206" s="129"/>
      <c r="AW4206" s="129"/>
      <c r="AX4206" s="129"/>
    </row>
    <row r="4207" spans="1:50" x14ac:dyDescent="0.25">
      <c r="A4207" s="120"/>
      <c r="B4207" s="28"/>
      <c r="C4207" s="25"/>
      <c r="D4207" s="25"/>
      <c r="E4207" s="25"/>
      <c r="F4207" s="29"/>
      <c r="G4207" s="29"/>
      <c r="H4207" s="29"/>
      <c r="I4207" s="29"/>
      <c r="J4207" s="29"/>
      <c r="K4207" s="25"/>
      <c r="L4207" s="25"/>
      <c r="M4207" s="25"/>
      <c r="N4207" s="25"/>
      <c r="O4207" s="25"/>
      <c r="P4207" s="25"/>
      <c r="Q4207" s="28"/>
      <c r="R4207" s="29"/>
      <c r="S4207" s="27"/>
      <c r="T4207" s="27"/>
      <c r="U4207" s="28"/>
      <c r="V4207" s="26"/>
      <c r="W4207" s="26"/>
      <c r="X4207" s="26"/>
      <c r="Y4207" s="37"/>
      <c r="Z4207" s="37"/>
      <c r="AA4207" s="37"/>
      <c r="AB4207" s="30"/>
      <c r="AC4207" s="30"/>
      <c r="AD4207" s="31"/>
      <c r="AE4207" s="30"/>
      <c r="AF4207" s="30"/>
      <c r="AG4207" s="32"/>
      <c r="AH4207" s="30"/>
      <c r="AJ4207" s="30"/>
      <c r="AK4207" s="30"/>
      <c r="AL4207" s="30"/>
      <c r="AM4207" s="30"/>
      <c r="AN4207" s="30"/>
      <c r="AO4207" s="30"/>
      <c r="AP4207" s="30"/>
      <c r="AQ4207" s="30"/>
      <c r="AR4207" s="30"/>
      <c r="AS4207" s="30"/>
      <c r="AT4207" s="30"/>
      <c r="AU4207" s="121"/>
      <c r="AV4207" s="129"/>
      <c r="AW4207" s="129"/>
      <c r="AX4207" s="129"/>
    </row>
    <row r="4208" spans="1:50" x14ac:dyDescent="0.25">
      <c r="A4208" s="120"/>
      <c r="B4208" s="28"/>
      <c r="C4208" s="25"/>
      <c r="D4208" s="25"/>
      <c r="E4208" s="25"/>
      <c r="F4208" s="29"/>
      <c r="G4208" s="29"/>
      <c r="H4208" s="29"/>
      <c r="I4208" s="29"/>
      <c r="J4208" s="29"/>
      <c r="K4208" s="25"/>
      <c r="L4208" s="25"/>
      <c r="M4208" s="25"/>
      <c r="N4208" s="25"/>
      <c r="O4208" s="25"/>
      <c r="P4208" s="25"/>
      <c r="Q4208" s="28"/>
      <c r="R4208" s="29"/>
      <c r="S4208" s="27"/>
      <c r="T4208" s="27"/>
      <c r="U4208" s="28"/>
      <c r="V4208" s="26"/>
      <c r="W4208" s="26"/>
      <c r="X4208" s="26"/>
      <c r="Y4208" s="37"/>
      <c r="Z4208" s="37"/>
      <c r="AA4208" s="37"/>
      <c r="AB4208" s="30"/>
      <c r="AC4208" s="30"/>
      <c r="AD4208" s="31"/>
      <c r="AE4208" s="30"/>
      <c r="AF4208" s="30"/>
      <c r="AG4208" s="32"/>
      <c r="AH4208" s="30"/>
      <c r="AJ4208" s="30"/>
      <c r="AK4208" s="30"/>
      <c r="AL4208" s="30"/>
      <c r="AM4208" s="30"/>
      <c r="AN4208" s="30"/>
      <c r="AO4208" s="30"/>
      <c r="AP4208" s="30"/>
      <c r="AQ4208" s="30"/>
      <c r="AR4208" s="30"/>
      <c r="AS4208" s="30"/>
      <c r="AT4208" s="30"/>
      <c r="AU4208" s="121"/>
      <c r="AV4208" s="129"/>
      <c r="AW4208" s="129"/>
      <c r="AX4208" s="129"/>
    </row>
    <row r="4209" spans="1:50" x14ac:dyDescent="0.25">
      <c r="A4209" s="120"/>
      <c r="B4209" s="28"/>
      <c r="C4209" s="25"/>
      <c r="D4209" s="25"/>
      <c r="E4209" s="25"/>
      <c r="F4209" s="29"/>
      <c r="G4209" s="29"/>
      <c r="H4209" s="29"/>
      <c r="I4209" s="29"/>
      <c r="J4209" s="29"/>
      <c r="K4209" s="25"/>
      <c r="L4209" s="25"/>
      <c r="M4209" s="25"/>
      <c r="N4209" s="25"/>
      <c r="O4209" s="25"/>
      <c r="P4209" s="25"/>
      <c r="Q4209" s="28"/>
      <c r="R4209" s="29"/>
      <c r="S4209" s="27"/>
      <c r="T4209" s="27"/>
      <c r="U4209" s="28"/>
      <c r="V4209" s="26"/>
      <c r="W4209" s="26"/>
      <c r="X4209" s="26"/>
      <c r="Y4209" s="37"/>
      <c r="Z4209" s="37"/>
      <c r="AA4209" s="37"/>
      <c r="AB4209" s="30"/>
      <c r="AC4209" s="30"/>
      <c r="AD4209" s="31"/>
      <c r="AE4209" s="30"/>
      <c r="AF4209" s="30"/>
      <c r="AG4209" s="32"/>
      <c r="AH4209" s="30"/>
      <c r="AJ4209" s="30"/>
      <c r="AK4209" s="30"/>
      <c r="AL4209" s="30"/>
      <c r="AM4209" s="30"/>
      <c r="AN4209" s="30"/>
      <c r="AO4209" s="30"/>
      <c r="AP4209" s="30"/>
      <c r="AQ4209" s="30"/>
      <c r="AR4209" s="30"/>
      <c r="AS4209" s="30"/>
      <c r="AT4209" s="30"/>
      <c r="AU4209" s="121"/>
      <c r="AV4209" s="129"/>
      <c r="AW4209" s="129"/>
      <c r="AX4209" s="129"/>
    </row>
    <row r="4210" spans="1:50" x14ac:dyDescent="0.25">
      <c r="A4210" s="120"/>
      <c r="B4210" s="28"/>
      <c r="C4210" s="25"/>
      <c r="D4210" s="25"/>
      <c r="E4210" s="25"/>
      <c r="F4210" s="29"/>
      <c r="G4210" s="29"/>
      <c r="H4210" s="29"/>
      <c r="I4210" s="29"/>
      <c r="J4210" s="29"/>
      <c r="K4210" s="25"/>
      <c r="L4210" s="25"/>
      <c r="M4210" s="25"/>
      <c r="N4210" s="25"/>
      <c r="O4210" s="25"/>
      <c r="P4210" s="25"/>
      <c r="Q4210" s="28"/>
      <c r="R4210" s="29"/>
      <c r="S4210" s="27"/>
      <c r="T4210" s="27"/>
      <c r="U4210" s="28"/>
      <c r="V4210" s="26"/>
      <c r="W4210" s="26"/>
      <c r="X4210" s="26"/>
      <c r="Y4210" s="37"/>
      <c r="Z4210" s="37"/>
      <c r="AA4210" s="37"/>
      <c r="AB4210" s="30"/>
      <c r="AC4210" s="30"/>
      <c r="AD4210" s="31"/>
      <c r="AE4210" s="30"/>
      <c r="AF4210" s="30"/>
      <c r="AG4210" s="32"/>
      <c r="AH4210" s="30"/>
      <c r="AJ4210" s="30"/>
      <c r="AK4210" s="30"/>
      <c r="AL4210" s="30"/>
      <c r="AM4210" s="30"/>
      <c r="AN4210" s="30"/>
      <c r="AO4210" s="30"/>
      <c r="AP4210" s="30"/>
      <c r="AQ4210" s="30"/>
      <c r="AR4210" s="30"/>
      <c r="AS4210" s="30"/>
      <c r="AT4210" s="30"/>
      <c r="AU4210" s="121"/>
      <c r="AV4210" s="129"/>
      <c r="AW4210" s="129"/>
      <c r="AX4210" s="129"/>
    </row>
    <row r="4211" spans="1:50" x14ac:dyDescent="0.25">
      <c r="A4211" s="120"/>
      <c r="B4211" s="28"/>
      <c r="C4211" s="25"/>
      <c r="D4211" s="25"/>
      <c r="E4211" s="25"/>
      <c r="F4211" s="29"/>
      <c r="G4211" s="29"/>
      <c r="H4211" s="29"/>
      <c r="I4211" s="29"/>
      <c r="J4211" s="29"/>
      <c r="K4211" s="25"/>
      <c r="L4211" s="25"/>
      <c r="M4211" s="25"/>
      <c r="N4211" s="25"/>
      <c r="O4211" s="25"/>
      <c r="P4211" s="25"/>
      <c r="Q4211" s="28"/>
      <c r="R4211" s="29"/>
      <c r="S4211" s="27"/>
      <c r="T4211" s="27"/>
      <c r="U4211" s="28"/>
      <c r="V4211" s="26"/>
      <c r="W4211" s="26"/>
      <c r="X4211" s="26"/>
      <c r="Y4211" s="37"/>
      <c r="Z4211" s="37"/>
      <c r="AA4211" s="37"/>
      <c r="AB4211" s="30"/>
      <c r="AC4211" s="30"/>
      <c r="AD4211" s="31"/>
      <c r="AE4211" s="30"/>
      <c r="AF4211" s="30"/>
      <c r="AG4211" s="32"/>
      <c r="AH4211" s="30"/>
      <c r="AJ4211" s="30"/>
      <c r="AK4211" s="30"/>
      <c r="AL4211" s="30"/>
      <c r="AM4211" s="30"/>
      <c r="AN4211" s="30"/>
      <c r="AO4211" s="30"/>
      <c r="AP4211" s="30"/>
      <c r="AQ4211" s="30"/>
      <c r="AR4211" s="30"/>
      <c r="AS4211" s="30"/>
      <c r="AT4211" s="30"/>
      <c r="AU4211" s="121"/>
      <c r="AV4211" s="129"/>
      <c r="AW4211" s="129"/>
      <c r="AX4211" s="129"/>
    </row>
    <row r="4212" spans="1:50" x14ac:dyDescent="0.25">
      <c r="A4212" s="120"/>
      <c r="B4212" s="28"/>
      <c r="C4212" s="25"/>
      <c r="D4212" s="25"/>
      <c r="E4212" s="25"/>
      <c r="F4212" s="29"/>
      <c r="G4212" s="29"/>
      <c r="H4212" s="29"/>
      <c r="I4212" s="29"/>
      <c r="J4212" s="29"/>
      <c r="K4212" s="25"/>
      <c r="L4212" s="25"/>
      <c r="M4212" s="25"/>
      <c r="N4212" s="25"/>
      <c r="O4212" s="25"/>
      <c r="P4212" s="25"/>
      <c r="Q4212" s="28"/>
      <c r="R4212" s="29"/>
      <c r="S4212" s="27"/>
      <c r="T4212" s="27"/>
      <c r="U4212" s="28"/>
      <c r="V4212" s="26"/>
      <c r="W4212" s="26"/>
      <c r="X4212" s="26"/>
      <c r="Y4212" s="37"/>
      <c r="Z4212" s="37"/>
      <c r="AA4212" s="37"/>
      <c r="AB4212" s="30"/>
      <c r="AC4212" s="30"/>
      <c r="AD4212" s="31"/>
      <c r="AE4212" s="30"/>
      <c r="AF4212" s="30"/>
      <c r="AG4212" s="32"/>
      <c r="AH4212" s="30"/>
      <c r="AJ4212" s="30"/>
      <c r="AK4212" s="30"/>
      <c r="AL4212" s="30"/>
      <c r="AM4212" s="30"/>
      <c r="AN4212" s="30"/>
      <c r="AO4212" s="30"/>
      <c r="AP4212" s="30"/>
      <c r="AQ4212" s="30"/>
      <c r="AR4212" s="30"/>
      <c r="AS4212" s="30"/>
      <c r="AT4212" s="30"/>
      <c r="AU4212" s="121"/>
      <c r="AV4212" s="129"/>
      <c r="AW4212" s="129"/>
      <c r="AX4212" s="129"/>
    </row>
    <row r="4213" spans="1:50" x14ac:dyDescent="0.25">
      <c r="A4213" s="120"/>
      <c r="B4213" s="28"/>
      <c r="C4213" s="25"/>
      <c r="D4213" s="25"/>
      <c r="E4213" s="25"/>
      <c r="F4213" s="29"/>
      <c r="G4213" s="29"/>
      <c r="H4213" s="29"/>
      <c r="I4213" s="29"/>
      <c r="J4213" s="29"/>
      <c r="K4213" s="25"/>
      <c r="L4213" s="25"/>
      <c r="M4213" s="25"/>
      <c r="N4213" s="25"/>
      <c r="O4213" s="25"/>
      <c r="P4213" s="25"/>
      <c r="Q4213" s="28"/>
      <c r="R4213" s="29"/>
      <c r="S4213" s="27"/>
      <c r="T4213" s="27"/>
      <c r="U4213" s="28"/>
      <c r="V4213" s="26"/>
      <c r="W4213" s="26"/>
      <c r="X4213" s="26"/>
      <c r="Y4213" s="37"/>
      <c r="Z4213" s="37"/>
      <c r="AA4213" s="37"/>
      <c r="AB4213" s="30"/>
      <c r="AC4213" s="30"/>
      <c r="AD4213" s="31"/>
      <c r="AE4213" s="30"/>
      <c r="AF4213" s="30"/>
      <c r="AG4213" s="32"/>
      <c r="AH4213" s="30"/>
      <c r="AJ4213" s="30"/>
      <c r="AK4213" s="30"/>
      <c r="AL4213" s="30"/>
      <c r="AM4213" s="30"/>
      <c r="AN4213" s="30"/>
      <c r="AO4213" s="30"/>
      <c r="AP4213" s="30"/>
      <c r="AQ4213" s="30"/>
      <c r="AR4213" s="30"/>
      <c r="AS4213" s="30"/>
      <c r="AT4213" s="30"/>
      <c r="AU4213" s="121"/>
      <c r="AV4213" s="129"/>
      <c r="AW4213" s="129"/>
      <c r="AX4213" s="129"/>
    </row>
    <row r="4214" spans="1:50" x14ac:dyDescent="0.25">
      <c r="A4214" s="120"/>
      <c r="B4214" s="28"/>
      <c r="C4214" s="25"/>
      <c r="D4214" s="25"/>
      <c r="E4214" s="25"/>
      <c r="F4214" s="29"/>
      <c r="G4214" s="29"/>
      <c r="H4214" s="29"/>
      <c r="I4214" s="29"/>
      <c r="J4214" s="29"/>
      <c r="K4214" s="25"/>
      <c r="L4214" s="25"/>
      <c r="M4214" s="25"/>
      <c r="N4214" s="25"/>
      <c r="O4214" s="25"/>
      <c r="P4214" s="25"/>
      <c r="Q4214" s="28"/>
      <c r="R4214" s="29"/>
      <c r="S4214" s="27"/>
      <c r="T4214" s="27"/>
      <c r="U4214" s="28"/>
      <c r="V4214" s="26"/>
      <c r="W4214" s="26"/>
      <c r="X4214" s="26"/>
      <c r="Y4214" s="37"/>
      <c r="Z4214" s="37"/>
      <c r="AA4214" s="37"/>
      <c r="AB4214" s="30"/>
      <c r="AC4214" s="30"/>
      <c r="AD4214" s="31"/>
      <c r="AE4214" s="30"/>
      <c r="AF4214" s="30"/>
      <c r="AG4214" s="32"/>
      <c r="AH4214" s="30"/>
      <c r="AJ4214" s="30"/>
      <c r="AK4214" s="30"/>
      <c r="AL4214" s="30"/>
      <c r="AM4214" s="30"/>
      <c r="AN4214" s="30"/>
      <c r="AO4214" s="30"/>
      <c r="AP4214" s="30"/>
      <c r="AQ4214" s="30"/>
      <c r="AR4214" s="30"/>
      <c r="AS4214" s="30"/>
      <c r="AT4214" s="30"/>
      <c r="AU4214" s="121"/>
      <c r="AV4214" s="129"/>
      <c r="AW4214" s="129"/>
      <c r="AX4214" s="129"/>
    </row>
    <row r="4215" spans="1:50" x14ac:dyDescent="0.25">
      <c r="A4215" s="120"/>
      <c r="B4215" s="28"/>
      <c r="C4215" s="25"/>
      <c r="D4215" s="25"/>
      <c r="E4215" s="25"/>
      <c r="F4215" s="29"/>
      <c r="G4215" s="29"/>
      <c r="H4215" s="29"/>
      <c r="I4215" s="29"/>
      <c r="J4215" s="29"/>
      <c r="K4215" s="25"/>
      <c r="L4215" s="25"/>
      <c r="M4215" s="25"/>
      <c r="N4215" s="25"/>
      <c r="O4215" s="25"/>
      <c r="P4215" s="25"/>
      <c r="Q4215" s="28"/>
      <c r="R4215" s="29"/>
      <c r="S4215" s="27"/>
      <c r="T4215" s="27"/>
      <c r="U4215" s="28"/>
      <c r="V4215" s="26"/>
      <c r="W4215" s="26"/>
      <c r="X4215" s="26"/>
      <c r="Y4215" s="37"/>
      <c r="Z4215" s="37"/>
      <c r="AA4215" s="37"/>
      <c r="AB4215" s="30"/>
      <c r="AC4215" s="30"/>
      <c r="AD4215" s="31"/>
      <c r="AE4215" s="30"/>
      <c r="AF4215" s="30"/>
      <c r="AG4215" s="32"/>
      <c r="AH4215" s="30"/>
      <c r="AJ4215" s="30"/>
      <c r="AK4215" s="30"/>
      <c r="AL4215" s="30"/>
      <c r="AM4215" s="30"/>
      <c r="AN4215" s="30"/>
      <c r="AO4215" s="30"/>
      <c r="AP4215" s="30"/>
      <c r="AQ4215" s="30"/>
      <c r="AR4215" s="30"/>
      <c r="AS4215" s="30"/>
      <c r="AT4215" s="30"/>
      <c r="AU4215" s="121"/>
      <c r="AV4215" s="129"/>
      <c r="AW4215" s="129"/>
      <c r="AX4215" s="129"/>
    </row>
    <row r="4216" spans="1:50" x14ac:dyDescent="0.25">
      <c r="A4216" s="120"/>
      <c r="B4216" s="28"/>
      <c r="C4216" s="25"/>
      <c r="D4216" s="25"/>
      <c r="E4216" s="25"/>
      <c r="F4216" s="29"/>
      <c r="G4216" s="29"/>
      <c r="H4216" s="29"/>
      <c r="I4216" s="29"/>
      <c r="J4216" s="29"/>
      <c r="K4216" s="25"/>
      <c r="L4216" s="25"/>
      <c r="M4216" s="25"/>
      <c r="N4216" s="25"/>
      <c r="O4216" s="25"/>
      <c r="P4216" s="25"/>
      <c r="Q4216" s="28"/>
      <c r="R4216" s="29"/>
      <c r="S4216" s="27"/>
      <c r="T4216" s="27"/>
      <c r="U4216" s="28"/>
      <c r="V4216" s="26"/>
      <c r="W4216" s="26"/>
      <c r="X4216" s="26"/>
      <c r="Y4216" s="37"/>
      <c r="Z4216" s="37"/>
      <c r="AA4216" s="37"/>
      <c r="AB4216" s="30"/>
      <c r="AC4216" s="30"/>
      <c r="AD4216" s="31"/>
      <c r="AE4216" s="30"/>
      <c r="AF4216" s="30"/>
      <c r="AG4216" s="32"/>
      <c r="AH4216" s="30"/>
      <c r="AJ4216" s="30"/>
      <c r="AK4216" s="30"/>
      <c r="AL4216" s="30"/>
      <c r="AM4216" s="30"/>
      <c r="AN4216" s="30"/>
      <c r="AO4216" s="30"/>
      <c r="AP4216" s="30"/>
      <c r="AQ4216" s="30"/>
      <c r="AR4216" s="30"/>
      <c r="AS4216" s="30"/>
      <c r="AT4216" s="30"/>
      <c r="AU4216" s="121"/>
      <c r="AV4216" s="129"/>
      <c r="AW4216" s="129"/>
      <c r="AX4216" s="129"/>
    </row>
    <row r="4217" spans="1:50" x14ac:dyDescent="0.25">
      <c r="A4217" s="120"/>
      <c r="B4217" s="28"/>
      <c r="C4217" s="25"/>
      <c r="D4217" s="25"/>
      <c r="E4217" s="25"/>
      <c r="F4217" s="29"/>
      <c r="G4217" s="29"/>
      <c r="H4217" s="29"/>
      <c r="I4217" s="29"/>
      <c r="J4217" s="29"/>
      <c r="K4217" s="25"/>
      <c r="L4217" s="25"/>
      <c r="M4217" s="25"/>
      <c r="N4217" s="25"/>
      <c r="O4217" s="25"/>
      <c r="P4217" s="25"/>
      <c r="Q4217" s="28"/>
      <c r="R4217" s="29"/>
      <c r="S4217" s="27"/>
      <c r="T4217" s="27"/>
      <c r="U4217" s="28"/>
      <c r="V4217" s="26"/>
      <c r="W4217" s="26"/>
      <c r="X4217" s="26"/>
      <c r="Y4217" s="37"/>
      <c r="Z4217" s="37"/>
      <c r="AA4217" s="37"/>
      <c r="AB4217" s="30"/>
      <c r="AC4217" s="30"/>
      <c r="AD4217" s="31"/>
      <c r="AE4217" s="30"/>
      <c r="AF4217" s="30"/>
      <c r="AG4217" s="32"/>
      <c r="AH4217" s="30"/>
      <c r="AJ4217" s="30"/>
      <c r="AK4217" s="30"/>
      <c r="AL4217" s="30"/>
      <c r="AM4217" s="30"/>
      <c r="AN4217" s="30"/>
      <c r="AO4217" s="30"/>
      <c r="AP4217" s="30"/>
      <c r="AQ4217" s="30"/>
      <c r="AR4217" s="30"/>
      <c r="AS4217" s="30"/>
      <c r="AT4217" s="30"/>
      <c r="AU4217" s="121"/>
      <c r="AV4217" s="129"/>
      <c r="AW4217" s="129"/>
      <c r="AX4217" s="129"/>
    </row>
    <row r="4218" spans="1:50" x14ac:dyDescent="0.25">
      <c r="A4218" s="120"/>
      <c r="B4218" s="28"/>
      <c r="C4218" s="25"/>
      <c r="D4218" s="25"/>
      <c r="E4218" s="25"/>
      <c r="F4218" s="29"/>
      <c r="G4218" s="29"/>
      <c r="H4218" s="29"/>
      <c r="I4218" s="29"/>
      <c r="J4218" s="29"/>
      <c r="K4218" s="25"/>
      <c r="L4218" s="25"/>
      <c r="M4218" s="25"/>
      <c r="N4218" s="25"/>
      <c r="O4218" s="25"/>
      <c r="P4218" s="25"/>
      <c r="Q4218" s="28"/>
      <c r="R4218" s="29"/>
      <c r="S4218" s="27"/>
      <c r="T4218" s="27"/>
      <c r="U4218" s="28"/>
      <c r="V4218" s="26"/>
      <c r="W4218" s="26"/>
      <c r="X4218" s="26"/>
      <c r="Y4218" s="37"/>
      <c r="Z4218" s="37"/>
      <c r="AA4218" s="37"/>
      <c r="AB4218" s="30"/>
      <c r="AC4218" s="30"/>
      <c r="AD4218" s="31"/>
      <c r="AE4218" s="30"/>
      <c r="AF4218" s="30"/>
      <c r="AG4218" s="32"/>
      <c r="AH4218" s="30"/>
      <c r="AJ4218" s="30"/>
      <c r="AK4218" s="30"/>
      <c r="AL4218" s="30"/>
      <c r="AM4218" s="30"/>
      <c r="AN4218" s="30"/>
      <c r="AO4218" s="30"/>
      <c r="AP4218" s="30"/>
      <c r="AQ4218" s="30"/>
      <c r="AR4218" s="30"/>
      <c r="AS4218" s="30"/>
      <c r="AT4218" s="30"/>
      <c r="AU4218" s="121"/>
      <c r="AV4218" s="129"/>
      <c r="AW4218" s="129"/>
      <c r="AX4218" s="129"/>
    </row>
    <row r="4219" spans="1:50" x14ac:dyDescent="0.25">
      <c r="A4219" s="120"/>
      <c r="B4219" s="28"/>
      <c r="C4219" s="25"/>
      <c r="D4219" s="25"/>
      <c r="E4219" s="25"/>
      <c r="F4219" s="29"/>
      <c r="G4219" s="29"/>
      <c r="H4219" s="29"/>
      <c r="I4219" s="29"/>
      <c r="J4219" s="29"/>
      <c r="K4219" s="25"/>
      <c r="L4219" s="25"/>
      <c r="M4219" s="25"/>
      <c r="N4219" s="25"/>
      <c r="O4219" s="25"/>
      <c r="P4219" s="25"/>
      <c r="Q4219" s="28"/>
      <c r="R4219" s="29"/>
      <c r="S4219" s="27"/>
      <c r="T4219" s="27"/>
      <c r="U4219" s="28"/>
      <c r="V4219" s="26"/>
      <c r="W4219" s="26"/>
      <c r="X4219" s="26"/>
      <c r="Y4219" s="37"/>
      <c r="Z4219" s="37"/>
      <c r="AA4219" s="37"/>
      <c r="AB4219" s="30"/>
      <c r="AC4219" s="30"/>
      <c r="AD4219" s="31"/>
      <c r="AE4219" s="30"/>
      <c r="AF4219" s="30"/>
      <c r="AG4219" s="32"/>
      <c r="AH4219" s="30"/>
      <c r="AJ4219" s="30"/>
      <c r="AK4219" s="30"/>
      <c r="AL4219" s="30"/>
      <c r="AM4219" s="30"/>
      <c r="AN4219" s="30"/>
      <c r="AO4219" s="30"/>
      <c r="AP4219" s="30"/>
      <c r="AQ4219" s="30"/>
      <c r="AR4219" s="30"/>
      <c r="AS4219" s="30"/>
      <c r="AT4219" s="30"/>
      <c r="AU4219" s="121"/>
      <c r="AV4219" s="129"/>
      <c r="AW4219" s="129"/>
      <c r="AX4219" s="129"/>
    </row>
    <row r="4220" spans="1:50" x14ac:dyDescent="0.25">
      <c r="A4220" s="120"/>
      <c r="B4220" s="28"/>
      <c r="C4220" s="25"/>
      <c r="D4220" s="25"/>
      <c r="E4220" s="25"/>
      <c r="F4220" s="29"/>
      <c r="G4220" s="29"/>
      <c r="H4220" s="29"/>
      <c r="I4220" s="29"/>
      <c r="J4220" s="29"/>
      <c r="K4220" s="25"/>
      <c r="L4220" s="25"/>
      <c r="M4220" s="25"/>
      <c r="N4220" s="25"/>
      <c r="O4220" s="25"/>
      <c r="P4220" s="25"/>
      <c r="Q4220" s="28"/>
      <c r="R4220" s="29"/>
      <c r="S4220" s="27"/>
      <c r="T4220" s="27"/>
      <c r="U4220" s="28"/>
      <c r="V4220" s="26"/>
      <c r="W4220" s="26"/>
      <c r="X4220" s="26"/>
      <c r="Y4220" s="37"/>
      <c r="Z4220" s="37"/>
      <c r="AA4220" s="37"/>
      <c r="AB4220" s="30"/>
      <c r="AC4220" s="30"/>
      <c r="AD4220" s="31"/>
      <c r="AE4220" s="30"/>
      <c r="AF4220" s="30"/>
      <c r="AG4220" s="32"/>
      <c r="AH4220" s="30"/>
      <c r="AJ4220" s="30"/>
      <c r="AK4220" s="30"/>
      <c r="AL4220" s="30"/>
      <c r="AM4220" s="30"/>
      <c r="AN4220" s="30"/>
      <c r="AO4220" s="30"/>
      <c r="AP4220" s="30"/>
      <c r="AQ4220" s="30"/>
      <c r="AR4220" s="30"/>
      <c r="AS4220" s="30"/>
      <c r="AT4220" s="30"/>
      <c r="AU4220" s="121"/>
      <c r="AV4220" s="129"/>
      <c r="AW4220" s="129"/>
      <c r="AX4220" s="129"/>
    </row>
    <row r="4221" spans="1:50" x14ac:dyDescent="0.25">
      <c r="A4221" s="120"/>
      <c r="B4221" s="28"/>
      <c r="C4221" s="25"/>
      <c r="D4221" s="25"/>
      <c r="E4221" s="25"/>
      <c r="F4221" s="29"/>
      <c r="G4221" s="29"/>
      <c r="H4221" s="29"/>
      <c r="I4221" s="29"/>
      <c r="J4221" s="29"/>
      <c r="K4221" s="25"/>
      <c r="L4221" s="25"/>
      <c r="M4221" s="25"/>
      <c r="N4221" s="25"/>
      <c r="O4221" s="25"/>
      <c r="P4221" s="25"/>
      <c r="Q4221" s="28"/>
      <c r="R4221" s="29"/>
      <c r="S4221" s="27"/>
      <c r="T4221" s="27"/>
      <c r="U4221" s="28"/>
      <c r="V4221" s="26"/>
      <c r="W4221" s="26"/>
      <c r="X4221" s="26"/>
      <c r="Y4221" s="37"/>
      <c r="Z4221" s="37"/>
      <c r="AA4221" s="37"/>
      <c r="AB4221" s="30"/>
      <c r="AC4221" s="30"/>
      <c r="AD4221" s="31"/>
      <c r="AE4221" s="30"/>
      <c r="AF4221" s="30"/>
      <c r="AG4221" s="32"/>
      <c r="AH4221" s="30"/>
      <c r="AJ4221" s="30"/>
      <c r="AK4221" s="30"/>
      <c r="AL4221" s="30"/>
      <c r="AM4221" s="30"/>
      <c r="AN4221" s="30"/>
      <c r="AO4221" s="30"/>
      <c r="AP4221" s="30"/>
      <c r="AQ4221" s="30"/>
      <c r="AR4221" s="30"/>
      <c r="AS4221" s="30"/>
      <c r="AT4221" s="30"/>
      <c r="AU4221" s="121"/>
      <c r="AV4221" s="129"/>
      <c r="AW4221" s="129"/>
      <c r="AX4221" s="129"/>
    </row>
    <row r="4222" spans="1:50" x14ac:dyDescent="0.25">
      <c r="A4222" s="120"/>
      <c r="B4222" s="28"/>
      <c r="C4222" s="25"/>
      <c r="D4222" s="25"/>
      <c r="E4222" s="25"/>
      <c r="F4222" s="29"/>
      <c r="G4222" s="29"/>
      <c r="H4222" s="29"/>
      <c r="I4222" s="29"/>
      <c r="J4222" s="29"/>
      <c r="K4222" s="25"/>
      <c r="L4222" s="25"/>
      <c r="M4222" s="25"/>
      <c r="N4222" s="25"/>
      <c r="O4222" s="25"/>
      <c r="P4222" s="25"/>
      <c r="Q4222" s="28"/>
      <c r="R4222" s="29"/>
      <c r="S4222" s="27"/>
      <c r="T4222" s="27"/>
      <c r="U4222" s="28"/>
      <c r="V4222" s="26"/>
      <c r="W4222" s="26"/>
      <c r="X4222" s="26"/>
      <c r="Y4222" s="37"/>
      <c r="Z4222" s="37"/>
      <c r="AA4222" s="37"/>
      <c r="AB4222" s="30"/>
      <c r="AC4222" s="30"/>
      <c r="AD4222" s="31"/>
      <c r="AE4222" s="30"/>
      <c r="AF4222" s="30"/>
      <c r="AG4222" s="32"/>
      <c r="AH4222" s="30"/>
      <c r="AJ4222" s="30"/>
      <c r="AK4222" s="30"/>
      <c r="AL4222" s="30"/>
      <c r="AM4222" s="30"/>
      <c r="AN4222" s="30"/>
      <c r="AO4222" s="30"/>
      <c r="AP4222" s="30"/>
      <c r="AQ4222" s="30"/>
      <c r="AR4222" s="30"/>
      <c r="AS4222" s="30"/>
      <c r="AT4222" s="30"/>
      <c r="AU4222" s="121"/>
      <c r="AV4222" s="129"/>
      <c r="AW4222" s="129"/>
      <c r="AX4222" s="129"/>
    </row>
    <row r="4223" spans="1:50" x14ac:dyDescent="0.25">
      <c r="A4223" s="120"/>
      <c r="B4223" s="28"/>
      <c r="C4223" s="25"/>
      <c r="D4223" s="25"/>
      <c r="E4223" s="25"/>
      <c r="F4223" s="29"/>
      <c r="G4223" s="29"/>
      <c r="H4223" s="29"/>
      <c r="I4223" s="29"/>
      <c r="J4223" s="29"/>
      <c r="K4223" s="25"/>
      <c r="L4223" s="25"/>
      <c r="M4223" s="25"/>
      <c r="N4223" s="25"/>
      <c r="O4223" s="25"/>
      <c r="P4223" s="25"/>
      <c r="Q4223" s="28"/>
      <c r="R4223" s="29"/>
      <c r="S4223" s="27"/>
      <c r="T4223" s="27"/>
      <c r="U4223" s="28"/>
      <c r="V4223" s="26"/>
      <c r="W4223" s="26"/>
      <c r="X4223" s="26"/>
      <c r="Y4223" s="37"/>
      <c r="Z4223" s="37"/>
      <c r="AA4223" s="37"/>
      <c r="AB4223" s="30"/>
      <c r="AC4223" s="30"/>
      <c r="AD4223" s="31"/>
      <c r="AE4223" s="30"/>
      <c r="AF4223" s="30"/>
      <c r="AG4223" s="32"/>
      <c r="AH4223" s="30"/>
      <c r="AJ4223" s="30"/>
      <c r="AK4223" s="30"/>
      <c r="AL4223" s="30"/>
      <c r="AM4223" s="30"/>
      <c r="AN4223" s="30"/>
      <c r="AO4223" s="30"/>
      <c r="AP4223" s="30"/>
      <c r="AQ4223" s="30"/>
      <c r="AR4223" s="30"/>
      <c r="AS4223" s="30"/>
      <c r="AT4223" s="30"/>
      <c r="AU4223" s="121"/>
      <c r="AV4223" s="129"/>
      <c r="AW4223" s="129"/>
      <c r="AX4223" s="129"/>
    </row>
    <row r="4224" spans="1:50" x14ac:dyDescent="0.25">
      <c r="A4224" s="120"/>
      <c r="B4224" s="28"/>
      <c r="C4224" s="25"/>
      <c r="D4224" s="25"/>
      <c r="E4224" s="25"/>
      <c r="F4224" s="29"/>
      <c r="G4224" s="29"/>
      <c r="H4224" s="29"/>
      <c r="I4224" s="29"/>
      <c r="J4224" s="29"/>
      <c r="K4224" s="25"/>
      <c r="L4224" s="25"/>
      <c r="M4224" s="25"/>
      <c r="N4224" s="25"/>
      <c r="O4224" s="25"/>
      <c r="P4224" s="25"/>
      <c r="Q4224" s="28"/>
      <c r="R4224" s="29"/>
      <c r="S4224" s="27"/>
      <c r="T4224" s="27"/>
      <c r="U4224" s="28"/>
      <c r="V4224" s="26"/>
      <c r="W4224" s="26"/>
      <c r="X4224" s="26"/>
      <c r="Y4224" s="37"/>
      <c r="Z4224" s="37"/>
      <c r="AA4224" s="37"/>
      <c r="AB4224" s="30"/>
      <c r="AC4224" s="30"/>
      <c r="AD4224" s="31"/>
      <c r="AE4224" s="30"/>
      <c r="AF4224" s="30"/>
      <c r="AG4224" s="32"/>
      <c r="AH4224" s="30"/>
      <c r="AJ4224" s="30"/>
      <c r="AK4224" s="30"/>
      <c r="AL4224" s="30"/>
      <c r="AM4224" s="30"/>
      <c r="AN4224" s="30"/>
      <c r="AO4224" s="30"/>
      <c r="AP4224" s="30"/>
      <c r="AQ4224" s="30"/>
      <c r="AR4224" s="30"/>
      <c r="AS4224" s="30"/>
      <c r="AT4224" s="30"/>
      <c r="AU4224" s="121"/>
      <c r="AV4224" s="129"/>
      <c r="AW4224" s="129"/>
      <c r="AX4224" s="129"/>
    </row>
    <row r="4225" spans="1:50" x14ac:dyDescent="0.25">
      <c r="A4225" s="120"/>
      <c r="B4225" s="28"/>
      <c r="C4225" s="25"/>
      <c r="D4225" s="25"/>
      <c r="E4225" s="25"/>
      <c r="F4225" s="29"/>
      <c r="G4225" s="29"/>
      <c r="H4225" s="29"/>
      <c r="I4225" s="29"/>
      <c r="J4225" s="29"/>
      <c r="K4225" s="25"/>
      <c r="L4225" s="25"/>
      <c r="M4225" s="25"/>
      <c r="N4225" s="25"/>
      <c r="O4225" s="25"/>
      <c r="P4225" s="25"/>
      <c r="Q4225" s="28"/>
      <c r="R4225" s="29"/>
      <c r="S4225" s="27"/>
      <c r="T4225" s="27"/>
      <c r="U4225" s="28"/>
      <c r="V4225" s="26"/>
      <c r="W4225" s="26"/>
      <c r="X4225" s="26"/>
      <c r="Y4225" s="37"/>
      <c r="Z4225" s="37"/>
      <c r="AA4225" s="37"/>
      <c r="AB4225" s="30"/>
      <c r="AC4225" s="30"/>
      <c r="AD4225" s="31"/>
      <c r="AE4225" s="30"/>
      <c r="AF4225" s="30"/>
      <c r="AG4225" s="32"/>
      <c r="AH4225" s="30"/>
      <c r="AJ4225" s="30"/>
      <c r="AK4225" s="30"/>
      <c r="AL4225" s="30"/>
      <c r="AM4225" s="30"/>
      <c r="AN4225" s="30"/>
      <c r="AO4225" s="30"/>
      <c r="AP4225" s="30"/>
      <c r="AQ4225" s="30"/>
      <c r="AR4225" s="30"/>
      <c r="AS4225" s="30"/>
      <c r="AT4225" s="30"/>
      <c r="AU4225" s="121"/>
      <c r="AV4225" s="129"/>
      <c r="AW4225" s="129"/>
      <c r="AX4225" s="129"/>
    </row>
    <row r="4226" spans="1:50" x14ac:dyDescent="0.25">
      <c r="A4226" s="120"/>
      <c r="B4226" s="28"/>
      <c r="C4226" s="25"/>
      <c r="D4226" s="25"/>
      <c r="E4226" s="25"/>
      <c r="F4226" s="29"/>
      <c r="G4226" s="29"/>
      <c r="H4226" s="29"/>
      <c r="I4226" s="29"/>
      <c r="J4226" s="29"/>
      <c r="K4226" s="25"/>
      <c r="L4226" s="25"/>
      <c r="M4226" s="25"/>
      <c r="N4226" s="25"/>
      <c r="O4226" s="25"/>
      <c r="P4226" s="25"/>
      <c r="Q4226" s="28"/>
      <c r="R4226" s="29"/>
      <c r="S4226" s="27"/>
      <c r="T4226" s="27"/>
      <c r="U4226" s="28"/>
      <c r="V4226" s="26"/>
      <c r="W4226" s="26"/>
      <c r="X4226" s="26"/>
      <c r="Y4226" s="37"/>
      <c r="Z4226" s="37"/>
      <c r="AA4226" s="37"/>
      <c r="AB4226" s="30"/>
      <c r="AC4226" s="30"/>
      <c r="AD4226" s="31"/>
      <c r="AE4226" s="30"/>
      <c r="AF4226" s="30"/>
      <c r="AG4226" s="32"/>
      <c r="AH4226" s="30"/>
      <c r="AJ4226" s="30"/>
      <c r="AK4226" s="30"/>
      <c r="AL4226" s="30"/>
      <c r="AM4226" s="30"/>
      <c r="AN4226" s="30"/>
      <c r="AO4226" s="30"/>
      <c r="AP4226" s="30"/>
      <c r="AQ4226" s="30"/>
      <c r="AR4226" s="30"/>
      <c r="AS4226" s="30"/>
      <c r="AT4226" s="30"/>
      <c r="AU4226" s="121"/>
      <c r="AV4226" s="129"/>
      <c r="AW4226" s="129"/>
      <c r="AX4226" s="129"/>
    </row>
    <row r="4227" spans="1:50" x14ac:dyDescent="0.25">
      <c r="A4227" s="120"/>
      <c r="B4227" s="28"/>
      <c r="C4227" s="25"/>
      <c r="D4227" s="25"/>
      <c r="E4227" s="25"/>
      <c r="F4227" s="29"/>
      <c r="G4227" s="29"/>
      <c r="H4227" s="29"/>
      <c r="I4227" s="29"/>
      <c r="J4227" s="29"/>
      <c r="K4227" s="25"/>
      <c r="L4227" s="25"/>
      <c r="M4227" s="25"/>
      <c r="N4227" s="25"/>
      <c r="O4227" s="25"/>
      <c r="P4227" s="25"/>
      <c r="Q4227" s="28"/>
      <c r="R4227" s="29"/>
      <c r="S4227" s="27"/>
      <c r="T4227" s="27"/>
      <c r="U4227" s="28"/>
      <c r="V4227" s="26"/>
      <c r="W4227" s="26"/>
      <c r="X4227" s="26"/>
      <c r="Y4227" s="37"/>
      <c r="Z4227" s="37"/>
      <c r="AA4227" s="37"/>
      <c r="AB4227" s="30"/>
      <c r="AC4227" s="30"/>
      <c r="AD4227" s="31"/>
      <c r="AE4227" s="30"/>
      <c r="AF4227" s="30"/>
      <c r="AG4227" s="32"/>
      <c r="AH4227" s="30"/>
      <c r="AJ4227" s="30"/>
      <c r="AK4227" s="30"/>
      <c r="AL4227" s="30"/>
      <c r="AM4227" s="30"/>
      <c r="AN4227" s="30"/>
      <c r="AO4227" s="30"/>
      <c r="AP4227" s="30"/>
      <c r="AQ4227" s="30"/>
      <c r="AR4227" s="30"/>
      <c r="AS4227" s="30"/>
      <c r="AT4227" s="30"/>
      <c r="AU4227" s="121"/>
      <c r="AV4227" s="129"/>
      <c r="AW4227" s="129"/>
      <c r="AX4227" s="129"/>
    </row>
    <row r="4228" spans="1:50" x14ac:dyDescent="0.25">
      <c r="A4228" s="120"/>
      <c r="B4228" s="28"/>
      <c r="C4228" s="25"/>
      <c r="D4228" s="25"/>
      <c r="E4228" s="25"/>
      <c r="F4228" s="29"/>
      <c r="G4228" s="29"/>
      <c r="H4228" s="29"/>
      <c r="I4228" s="29"/>
      <c r="J4228" s="29"/>
      <c r="K4228" s="25"/>
      <c r="L4228" s="25"/>
      <c r="M4228" s="25"/>
      <c r="N4228" s="25"/>
      <c r="O4228" s="25"/>
      <c r="P4228" s="25"/>
      <c r="Q4228" s="28"/>
      <c r="R4228" s="29"/>
      <c r="S4228" s="27"/>
      <c r="T4228" s="27"/>
      <c r="U4228" s="28"/>
      <c r="V4228" s="26"/>
      <c r="W4228" s="26"/>
      <c r="X4228" s="26"/>
      <c r="Y4228" s="37"/>
      <c r="Z4228" s="37"/>
      <c r="AA4228" s="37"/>
      <c r="AB4228" s="30"/>
      <c r="AC4228" s="30"/>
      <c r="AD4228" s="31"/>
      <c r="AE4228" s="30"/>
      <c r="AF4228" s="30"/>
      <c r="AG4228" s="32"/>
      <c r="AH4228" s="30"/>
      <c r="AJ4228" s="30"/>
      <c r="AK4228" s="30"/>
      <c r="AL4228" s="30"/>
      <c r="AM4228" s="30"/>
      <c r="AN4228" s="30"/>
      <c r="AO4228" s="30"/>
      <c r="AP4228" s="30"/>
      <c r="AQ4228" s="30"/>
      <c r="AR4228" s="30"/>
      <c r="AS4228" s="30"/>
      <c r="AT4228" s="30"/>
      <c r="AU4228" s="121"/>
      <c r="AV4228" s="129"/>
      <c r="AW4228" s="129"/>
      <c r="AX4228" s="129"/>
    </row>
    <row r="4229" spans="1:50" x14ac:dyDescent="0.25">
      <c r="A4229" s="120"/>
      <c r="B4229" s="28"/>
      <c r="C4229" s="25"/>
      <c r="D4229" s="25"/>
      <c r="E4229" s="25"/>
      <c r="F4229" s="29"/>
      <c r="G4229" s="29"/>
      <c r="H4229" s="29"/>
      <c r="I4229" s="29"/>
      <c r="J4229" s="29"/>
      <c r="K4229" s="25"/>
      <c r="L4229" s="25"/>
      <c r="M4229" s="25"/>
      <c r="N4229" s="25"/>
      <c r="O4229" s="25"/>
      <c r="P4229" s="25"/>
      <c r="Q4229" s="28"/>
      <c r="R4229" s="29"/>
      <c r="S4229" s="27"/>
      <c r="T4229" s="27"/>
      <c r="U4229" s="28"/>
      <c r="V4229" s="26"/>
      <c r="W4229" s="26"/>
      <c r="X4229" s="26"/>
      <c r="Y4229" s="37"/>
      <c r="Z4229" s="37"/>
      <c r="AA4229" s="37"/>
      <c r="AB4229" s="30"/>
      <c r="AC4229" s="30"/>
      <c r="AD4229" s="31"/>
      <c r="AE4229" s="30"/>
      <c r="AF4229" s="30"/>
      <c r="AG4229" s="32"/>
      <c r="AH4229" s="30"/>
      <c r="AJ4229" s="30"/>
      <c r="AK4229" s="30"/>
      <c r="AL4229" s="30"/>
      <c r="AM4229" s="30"/>
      <c r="AN4229" s="30"/>
      <c r="AO4229" s="30"/>
      <c r="AP4229" s="30"/>
      <c r="AQ4229" s="30"/>
      <c r="AR4229" s="30"/>
      <c r="AS4229" s="30"/>
      <c r="AT4229" s="30"/>
      <c r="AU4229" s="121"/>
      <c r="AV4229" s="129"/>
      <c r="AW4229" s="129"/>
      <c r="AX4229" s="129"/>
    </row>
    <row r="4230" spans="1:50" x14ac:dyDescent="0.25">
      <c r="A4230" s="120"/>
      <c r="B4230" s="28"/>
      <c r="C4230" s="25"/>
      <c r="D4230" s="25"/>
      <c r="E4230" s="25"/>
      <c r="F4230" s="29"/>
      <c r="G4230" s="29"/>
      <c r="H4230" s="29"/>
      <c r="I4230" s="29"/>
      <c r="J4230" s="29"/>
      <c r="K4230" s="25"/>
      <c r="L4230" s="25"/>
      <c r="M4230" s="25"/>
      <c r="N4230" s="25"/>
      <c r="O4230" s="25"/>
      <c r="P4230" s="25"/>
      <c r="Q4230" s="28"/>
      <c r="R4230" s="29"/>
      <c r="S4230" s="27"/>
      <c r="T4230" s="27"/>
      <c r="U4230" s="28"/>
      <c r="V4230" s="26"/>
      <c r="W4230" s="26"/>
      <c r="X4230" s="26"/>
      <c r="Y4230" s="37"/>
      <c r="Z4230" s="37"/>
      <c r="AA4230" s="37"/>
      <c r="AB4230" s="30"/>
      <c r="AC4230" s="30"/>
      <c r="AD4230" s="31"/>
      <c r="AE4230" s="30"/>
      <c r="AF4230" s="30"/>
      <c r="AG4230" s="32"/>
      <c r="AH4230" s="30"/>
      <c r="AJ4230" s="30"/>
      <c r="AK4230" s="30"/>
      <c r="AL4230" s="30"/>
      <c r="AM4230" s="30"/>
      <c r="AN4230" s="30"/>
      <c r="AO4230" s="30"/>
      <c r="AP4230" s="30"/>
      <c r="AQ4230" s="30"/>
      <c r="AR4230" s="30"/>
      <c r="AS4230" s="30"/>
      <c r="AT4230" s="30"/>
      <c r="AU4230" s="121"/>
      <c r="AV4230" s="129"/>
      <c r="AW4230" s="129"/>
      <c r="AX4230" s="129"/>
    </row>
    <row r="4231" spans="1:50" x14ac:dyDescent="0.25">
      <c r="A4231" s="120"/>
      <c r="B4231" s="28"/>
      <c r="C4231" s="25"/>
      <c r="D4231" s="25"/>
      <c r="E4231" s="25"/>
      <c r="F4231" s="29"/>
      <c r="G4231" s="29"/>
      <c r="H4231" s="29"/>
      <c r="I4231" s="29"/>
      <c r="J4231" s="29"/>
      <c r="K4231" s="25"/>
      <c r="L4231" s="25"/>
      <c r="M4231" s="25"/>
      <c r="N4231" s="25"/>
      <c r="O4231" s="25"/>
      <c r="P4231" s="25"/>
      <c r="Q4231" s="28"/>
      <c r="R4231" s="29"/>
      <c r="S4231" s="27"/>
      <c r="T4231" s="27"/>
      <c r="U4231" s="28"/>
      <c r="V4231" s="26"/>
      <c r="W4231" s="26"/>
      <c r="X4231" s="26"/>
      <c r="Y4231" s="37"/>
      <c r="Z4231" s="37"/>
      <c r="AA4231" s="37"/>
      <c r="AB4231" s="30"/>
      <c r="AC4231" s="30"/>
      <c r="AD4231" s="31"/>
      <c r="AE4231" s="30"/>
      <c r="AF4231" s="30"/>
      <c r="AG4231" s="32"/>
      <c r="AH4231" s="30"/>
      <c r="AJ4231" s="30"/>
      <c r="AK4231" s="30"/>
      <c r="AL4231" s="30"/>
      <c r="AM4231" s="30"/>
      <c r="AN4231" s="30"/>
      <c r="AO4231" s="30"/>
      <c r="AP4231" s="30"/>
      <c r="AQ4231" s="30"/>
      <c r="AR4231" s="30"/>
      <c r="AS4231" s="30"/>
      <c r="AT4231" s="30"/>
      <c r="AU4231" s="121"/>
      <c r="AV4231" s="129"/>
      <c r="AW4231" s="129"/>
      <c r="AX4231" s="129"/>
    </row>
    <row r="4232" spans="1:50" x14ac:dyDescent="0.25">
      <c r="A4232" s="120"/>
      <c r="B4232" s="28"/>
      <c r="C4232" s="25"/>
      <c r="D4232" s="25"/>
      <c r="E4232" s="25"/>
      <c r="F4232" s="29"/>
      <c r="G4232" s="29"/>
      <c r="H4232" s="29"/>
      <c r="I4232" s="29"/>
      <c r="J4232" s="29"/>
      <c r="K4232" s="25"/>
      <c r="L4232" s="25"/>
      <c r="M4232" s="25"/>
      <c r="N4232" s="25"/>
      <c r="O4232" s="25"/>
      <c r="P4232" s="25"/>
      <c r="Q4232" s="28"/>
      <c r="R4232" s="29"/>
      <c r="S4232" s="27"/>
      <c r="T4232" s="27"/>
      <c r="U4232" s="28"/>
      <c r="V4232" s="26"/>
      <c r="W4232" s="26"/>
      <c r="X4232" s="26"/>
      <c r="Y4232" s="37"/>
      <c r="Z4232" s="37"/>
      <c r="AA4232" s="37"/>
      <c r="AB4232" s="30"/>
      <c r="AC4232" s="30"/>
      <c r="AD4232" s="31"/>
      <c r="AE4232" s="30"/>
      <c r="AF4232" s="30"/>
      <c r="AG4232" s="32"/>
      <c r="AH4232" s="30"/>
      <c r="AJ4232" s="30"/>
      <c r="AK4232" s="30"/>
      <c r="AL4232" s="30"/>
      <c r="AM4232" s="30"/>
      <c r="AN4232" s="30"/>
      <c r="AO4232" s="30"/>
      <c r="AP4232" s="30"/>
      <c r="AQ4232" s="30"/>
      <c r="AR4232" s="30"/>
      <c r="AS4232" s="30"/>
      <c r="AT4232" s="30"/>
      <c r="AU4232" s="121"/>
      <c r="AV4232" s="129"/>
      <c r="AW4232" s="129"/>
      <c r="AX4232" s="129"/>
    </row>
    <row r="4233" spans="1:50" x14ac:dyDescent="0.25">
      <c r="A4233" s="120"/>
      <c r="B4233" s="28"/>
      <c r="C4233" s="25"/>
      <c r="D4233" s="25"/>
      <c r="E4233" s="25"/>
      <c r="F4233" s="29"/>
      <c r="G4233" s="29"/>
      <c r="H4233" s="29"/>
      <c r="I4233" s="29"/>
      <c r="J4233" s="29"/>
      <c r="K4233" s="25"/>
      <c r="L4233" s="25"/>
      <c r="M4233" s="25"/>
      <c r="N4233" s="25"/>
      <c r="O4233" s="25"/>
      <c r="P4233" s="25"/>
      <c r="Q4233" s="28"/>
      <c r="R4233" s="29"/>
      <c r="S4233" s="27"/>
      <c r="T4233" s="27"/>
      <c r="U4233" s="28"/>
      <c r="V4233" s="26"/>
      <c r="W4233" s="26"/>
      <c r="X4233" s="26"/>
      <c r="Y4233" s="37"/>
      <c r="Z4233" s="37"/>
      <c r="AA4233" s="37"/>
      <c r="AB4233" s="30"/>
      <c r="AC4233" s="30"/>
      <c r="AD4233" s="31"/>
      <c r="AE4233" s="30"/>
      <c r="AF4233" s="30"/>
      <c r="AG4233" s="32"/>
      <c r="AH4233" s="30"/>
      <c r="AJ4233" s="30"/>
      <c r="AK4233" s="30"/>
      <c r="AL4233" s="30"/>
      <c r="AM4233" s="30"/>
      <c r="AN4233" s="30"/>
      <c r="AO4233" s="30"/>
      <c r="AP4233" s="30"/>
      <c r="AQ4233" s="30"/>
      <c r="AR4233" s="30"/>
      <c r="AS4233" s="30"/>
      <c r="AT4233" s="30"/>
      <c r="AU4233" s="121"/>
      <c r="AV4233" s="129"/>
      <c r="AW4233" s="129"/>
      <c r="AX4233" s="129"/>
    </row>
    <row r="4234" spans="1:50" x14ac:dyDescent="0.25">
      <c r="A4234" s="120"/>
      <c r="B4234" s="28"/>
      <c r="C4234" s="25"/>
      <c r="D4234" s="25"/>
      <c r="E4234" s="25"/>
      <c r="F4234" s="29"/>
      <c r="G4234" s="29"/>
      <c r="H4234" s="29"/>
      <c r="I4234" s="29"/>
      <c r="J4234" s="29"/>
      <c r="K4234" s="25"/>
      <c r="L4234" s="25"/>
      <c r="M4234" s="25"/>
      <c r="N4234" s="25"/>
      <c r="O4234" s="25"/>
      <c r="P4234" s="25"/>
      <c r="Q4234" s="28"/>
      <c r="R4234" s="29"/>
      <c r="S4234" s="27"/>
      <c r="T4234" s="27"/>
      <c r="U4234" s="28"/>
      <c r="V4234" s="26"/>
      <c r="W4234" s="26"/>
      <c r="X4234" s="26"/>
      <c r="Y4234" s="37"/>
      <c r="Z4234" s="37"/>
      <c r="AA4234" s="37"/>
      <c r="AB4234" s="30"/>
      <c r="AC4234" s="30"/>
      <c r="AD4234" s="31"/>
      <c r="AE4234" s="30"/>
      <c r="AF4234" s="30"/>
      <c r="AG4234" s="32"/>
      <c r="AH4234" s="30"/>
      <c r="AJ4234" s="30"/>
      <c r="AK4234" s="30"/>
      <c r="AL4234" s="30"/>
      <c r="AM4234" s="30"/>
      <c r="AN4234" s="30"/>
      <c r="AO4234" s="30"/>
      <c r="AP4234" s="30"/>
      <c r="AQ4234" s="30"/>
      <c r="AR4234" s="30"/>
      <c r="AS4234" s="30"/>
      <c r="AT4234" s="30"/>
      <c r="AU4234" s="121"/>
      <c r="AV4234" s="129"/>
      <c r="AW4234" s="129"/>
      <c r="AX4234" s="129"/>
    </row>
    <row r="4235" spans="1:50" x14ac:dyDescent="0.25">
      <c r="A4235" s="120"/>
      <c r="B4235" s="28"/>
      <c r="C4235" s="25"/>
      <c r="D4235" s="25"/>
      <c r="E4235" s="25"/>
      <c r="F4235" s="29"/>
      <c r="G4235" s="29"/>
      <c r="H4235" s="29"/>
      <c r="I4235" s="29"/>
      <c r="J4235" s="29"/>
      <c r="K4235" s="25"/>
      <c r="L4235" s="25"/>
      <c r="M4235" s="25"/>
      <c r="N4235" s="25"/>
      <c r="O4235" s="25"/>
      <c r="P4235" s="25"/>
      <c r="Q4235" s="28"/>
      <c r="R4235" s="29"/>
      <c r="S4235" s="27"/>
      <c r="T4235" s="27"/>
      <c r="U4235" s="28"/>
      <c r="V4235" s="26"/>
      <c r="W4235" s="26"/>
      <c r="X4235" s="26"/>
      <c r="Y4235" s="37"/>
      <c r="Z4235" s="37"/>
      <c r="AA4235" s="37"/>
      <c r="AB4235" s="30"/>
      <c r="AC4235" s="30"/>
      <c r="AD4235" s="31"/>
      <c r="AE4235" s="30"/>
      <c r="AF4235" s="30"/>
      <c r="AG4235" s="32"/>
      <c r="AH4235" s="30"/>
      <c r="AJ4235" s="30"/>
      <c r="AK4235" s="30"/>
      <c r="AL4235" s="30"/>
      <c r="AM4235" s="30"/>
      <c r="AN4235" s="30"/>
      <c r="AO4235" s="30"/>
      <c r="AP4235" s="30"/>
      <c r="AQ4235" s="30"/>
      <c r="AR4235" s="30"/>
      <c r="AS4235" s="30"/>
      <c r="AT4235" s="30"/>
      <c r="AU4235" s="121"/>
      <c r="AV4235" s="129"/>
      <c r="AW4235" s="129"/>
      <c r="AX4235" s="129"/>
    </row>
    <row r="4236" spans="1:50" x14ac:dyDescent="0.25">
      <c r="A4236" s="120"/>
      <c r="B4236" s="28"/>
      <c r="C4236" s="25"/>
      <c r="D4236" s="25"/>
      <c r="E4236" s="25"/>
      <c r="F4236" s="29"/>
      <c r="G4236" s="29"/>
      <c r="H4236" s="29"/>
      <c r="I4236" s="29"/>
      <c r="J4236" s="29"/>
      <c r="K4236" s="25"/>
      <c r="L4236" s="25"/>
      <c r="M4236" s="25"/>
      <c r="N4236" s="25"/>
      <c r="O4236" s="25"/>
      <c r="P4236" s="25"/>
      <c r="Q4236" s="28"/>
      <c r="R4236" s="29"/>
      <c r="S4236" s="27"/>
      <c r="T4236" s="27"/>
      <c r="U4236" s="28"/>
      <c r="V4236" s="26"/>
      <c r="W4236" s="26"/>
      <c r="X4236" s="26"/>
      <c r="Y4236" s="37"/>
      <c r="Z4236" s="37"/>
      <c r="AA4236" s="37"/>
      <c r="AB4236" s="30"/>
      <c r="AC4236" s="30"/>
      <c r="AD4236" s="31"/>
      <c r="AE4236" s="30"/>
      <c r="AF4236" s="30"/>
      <c r="AG4236" s="32"/>
      <c r="AH4236" s="30"/>
      <c r="AJ4236" s="30"/>
      <c r="AK4236" s="30"/>
      <c r="AL4236" s="30"/>
      <c r="AM4236" s="30"/>
      <c r="AN4236" s="30"/>
      <c r="AO4236" s="30"/>
      <c r="AP4236" s="30"/>
      <c r="AQ4236" s="30"/>
      <c r="AR4236" s="30"/>
      <c r="AS4236" s="30"/>
      <c r="AT4236" s="30"/>
      <c r="AU4236" s="121"/>
      <c r="AV4236" s="129"/>
      <c r="AW4236" s="129"/>
      <c r="AX4236" s="129"/>
    </row>
    <row r="4237" spans="1:50" x14ac:dyDescent="0.25">
      <c r="A4237" s="120"/>
      <c r="B4237" s="28"/>
      <c r="C4237" s="25"/>
      <c r="D4237" s="25"/>
      <c r="E4237" s="25"/>
      <c r="F4237" s="29"/>
      <c r="G4237" s="29"/>
      <c r="H4237" s="29"/>
      <c r="I4237" s="29"/>
      <c r="J4237" s="29"/>
      <c r="K4237" s="25"/>
      <c r="L4237" s="25"/>
      <c r="M4237" s="25"/>
      <c r="N4237" s="25"/>
      <c r="O4237" s="25"/>
      <c r="P4237" s="25"/>
      <c r="Q4237" s="28"/>
      <c r="R4237" s="29"/>
      <c r="S4237" s="27"/>
      <c r="T4237" s="27"/>
      <c r="U4237" s="28"/>
      <c r="V4237" s="26"/>
      <c r="W4237" s="26"/>
      <c r="X4237" s="26"/>
      <c r="Y4237" s="37"/>
      <c r="Z4237" s="37"/>
      <c r="AA4237" s="37"/>
      <c r="AB4237" s="30"/>
      <c r="AC4237" s="30"/>
      <c r="AD4237" s="31"/>
      <c r="AE4237" s="30"/>
      <c r="AF4237" s="30"/>
      <c r="AG4237" s="32"/>
      <c r="AH4237" s="30"/>
      <c r="AJ4237" s="30"/>
      <c r="AK4237" s="30"/>
      <c r="AL4237" s="30"/>
      <c r="AM4237" s="30"/>
      <c r="AN4237" s="30"/>
      <c r="AO4237" s="30"/>
      <c r="AP4237" s="30"/>
      <c r="AQ4237" s="30"/>
      <c r="AR4237" s="30"/>
      <c r="AS4237" s="30"/>
      <c r="AT4237" s="30"/>
      <c r="AU4237" s="121"/>
      <c r="AV4237" s="129"/>
      <c r="AW4237" s="129"/>
      <c r="AX4237" s="129"/>
    </row>
    <row r="4238" spans="1:50" x14ac:dyDescent="0.25">
      <c r="A4238" s="120"/>
      <c r="B4238" s="28"/>
      <c r="C4238" s="25"/>
      <c r="D4238" s="25"/>
      <c r="E4238" s="25"/>
      <c r="F4238" s="29"/>
      <c r="G4238" s="29"/>
      <c r="H4238" s="29"/>
      <c r="I4238" s="29"/>
      <c r="J4238" s="29"/>
      <c r="K4238" s="25"/>
      <c r="L4238" s="25"/>
      <c r="M4238" s="25"/>
      <c r="N4238" s="25"/>
      <c r="O4238" s="25"/>
      <c r="P4238" s="25"/>
      <c r="Q4238" s="28"/>
      <c r="R4238" s="29"/>
      <c r="S4238" s="27"/>
      <c r="T4238" s="27"/>
      <c r="U4238" s="28"/>
      <c r="V4238" s="26"/>
      <c r="W4238" s="26"/>
      <c r="X4238" s="26"/>
      <c r="Y4238" s="37"/>
      <c r="Z4238" s="37"/>
      <c r="AA4238" s="37"/>
      <c r="AB4238" s="30"/>
      <c r="AC4238" s="30"/>
      <c r="AD4238" s="31"/>
      <c r="AE4238" s="30"/>
      <c r="AF4238" s="30"/>
      <c r="AG4238" s="32"/>
      <c r="AH4238" s="30"/>
      <c r="AJ4238" s="30"/>
      <c r="AK4238" s="30"/>
      <c r="AL4238" s="30"/>
      <c r="AM4238" s="30"/>
      <c r="AN4238" s="30"/>
      <c r="AO4238" s="30"/>
      <c r="AP4238" s="30"/>
      <c r="AQ4238" s="30"/>
      <c r="AR4238" s="30"/>
      <c r="AS4238" s="30"/>
      <c r="AT4238" s="30"/>
      <c r="AU4238" s="121"/>
      <c r="AV4238" s="129"/>
      <c r="AW4238" s="129"/>
      <c r="AX4238" s="129"/>
    </row>
    <row r="4239" spans="1:50" x14ac:dyDescent="0.25">
      <c r="A4239" s="120"/>
      <c r="B4239" s="28"/>
      <c r="C4239" s="25"/>
      <c r="D4239" s="25"/>
      <c r="E4239" s="25"/>
      <c r="F4239" s="29"/>
      <c r="G4239" s="29"/>
      <c r="H4239" s="29"/>
      <c r="I4239" s="29"/>
      <c r="J4239" s="29"/>
      <c r="K4239" s="25"/>
      <c r="L4239" s="25"/>
      <c r="M4239" s="25"/>
      <c r="N4239" s="25"/>
      <c r="O4239" s="25"/>
      <c r="P4239" s="25"/>
      <c r="Q4239" s="28"/>
      <c r="R4239" s="29"/>
      <c r="S4239" s="27"/>
      <c r="T4239" s="27"/>
      <c r="U4239" s="28"/>
      <c r="V4239" s="26"/>
      <c r="W4239" s="26"/>
      <c r="X4239" s="26"/>
      <c r="Y4239" s="37"/>
      <c r="Z4239" s="37"/>
      <c r="AA4239" s="37"/>
      <c r="AB4239" s="30"/>
      <c r="AC4239" s="30"/>
      <c r="AD4239" s="31"/>
      <c r="AE4239" s="30"/>
      <c r="AF4239" s="30"/>
      <c r="AG4239" s="32"/>
      <c r="AH4239" s="30"/>
      <c r="AJ4239" s="30"/>
      <c r="AK4239" s="30"/>
      <c r="AL4239" s="30"/>
      <c r="AM4239" s="30"/>
      <c r="AN4239" s="30"/>
      <c r="AO4239" s="30"/>
      <c r="AP4239" s="30"/>
      <c r="AQ4239" s="30"/>
      <c r="AR4239" s="30"/>
      <c r="AS4239" s="30"/>
      <c r="AT4239" s="30"/>
      <c r="AU4239" s="121"/>
      <c r="AV4239" s="129"/>
      <c r="AW4239" s="129"/>
      <c r="AX4239" s="129"/>
    </row>
    <row r="4240" spans="1:50" x14ac:dyDescent="0.25">
      <c r="A4240" s="120"/>
      <c r="B4240" s="28"/>
      <c r="C4240" s="25"/>
      <c r="D4240" s="25"/>
      <c r="E4240" s="25"/>
      <c r="F4240" s="29"/>
      <c r="G4240" s="29"/>
      <c r="H4240" s="29"/>
      <c r="I4240" s="29"/>
      <c r="J4240" s="29"/>
      <c r="K4240" s="25"/>
      <c r="L4240" s="25"/>
      <c r="M4240" s="25"/>
      <c r="N4240" s="25"/>
      <c r="O4240" s="25"/>
      <c r="P4240" s="25"/>
      <c r="Q4240" s="28"/>
      <c r="R4240" s="29"/>
      <c r="S4240" s="27"/>
      <c r="T4240" s="27"/>
      <c r="U4240" s="28"/>
      <c r="V4240" s="26"/>
      <c r="W4240" s="26"/>
      <c r="X4240" s="26"/>
      <c r="Y4240" s="37"/>
      <c r="Z4240" s="37"/>
      <c r="AA4240" s="37"/>
      <c r="AB4240" s="30"/>
      <c r="AC4240" s="30"/>
      <c r="AD4240" s="31"/>
      <c r="AE4240" s="30"/>
      <c r="AF4240" s="30"/>
      <c r="AG4240" s="32"/>
      <c r="AH4240" s="30"/>
      <c r="AJ4240" s="30"/>
      <c r="AK4240" s="30"/>
      <c r="AL4240" s="30"/>
      <c r="AM4240" s="30"/>
      <c r="AN4240" s="30"/>
      <c r="AO4240" s="30"/>
      <c r="AP4240" s="30"/>
      <c r="AQ4240" s="30"/>
      <c r="AR4240" s="30"/>
      <c r="AS4240" s="30"/>
      <c r="AT4240" s="30"/>
      <c r="AU4240" s="121"/>
      <c r="AV4240" s="129"/>
      <c r="AW4240" s="129"/>
      <c r="AX4240" s="129"/>
    </row>
    <row r="4241" spans="1:50" x14ac:dyDescent="0.25">
      <c r="A4241" s="120"/>
      <c r="B4241" s="28"/>
      <c r="C4241" s="25"/>
      <c r="D4241" s="25"/>
      <c r="E4241" s="25"/>
      <c r="F4241" s="29"/>
      <c r="G4241" s="29"/>
      <c r="H4241" s="29"/>
      <c r="I4241" s="29"/>
      <c r="J4241" s="29"/>
      <c r="K4241" s="25"/>
      <c r="L4241" s="25"/>
      <c r="M4241" s="25"/>
      <c r="N4241" s="25"/>
      <c r="O4241" s="25"/>
      <c r="P4241" s="25"/>
      <c r="Q4241" s="28"/>
      <c r="R4241" s="29"/>
      <c r="S4241" s="27"/>
      <c r="T4241" s="27"/>
      <c r="U4241" s="28"/>
      <c r="V4241" s="26"/>
      <c r="W4241" s="26"/>
      <c r="X4241" s="26"/>
      <c r="Y4241" s="37"/>
      <c r="Z4241" s="37"/>
      <c r="AA4241" s="37"/>
      <c r="AB4241" s="30"/>
      <c r="AC4241" s="30"/>
      <c r="AD4241" s="31"/>
      <c r="AE4241" s="30"/>
      <c r="AF4241" s="30"/>
      <c r="AG4241" s="32"/>
      <c r="AH4241" s="30"/>
      <c r="AJ4241" s="30"/>
      <c r="AK4241" s="30"/>
      <c r="AL4241" s="30"/>
      <c r="AM4241" s="30"/>
      <c r="AN4241" s="30"/>
      <c r="AO4241" s="30"/>
      <c r="AP4241" s="30"/>
      <c r="AQ4241" s="30"/>
      <c r="AR4241" s="30"/>
      <c r="AS4241" s="30"/>
      <c r="AT4241" s="30"/>
      <c r="AU4241" s="121"/>
      <c r="AV4241" s="129"/>
      <c r="AW4241" s="129"/>
      <c r="AX4241" s="129"/>
    </row>
    <row r="4242" spans="1:50" x14ac:dyDescent="0.25">
      <c r="A4242" s="120"/>
      <c r="B4242" s="28"/>
      <c r="C4242" s="25"/>
      <c r="D4242" s="25"/>
      <c r="E4242" s="25"/>
      <c r="F4242" s="29"/>
      <c r="G4242" s="29"/>
      <c r="H4242" s="29"/>
      <c r="I4242" s="29"/>
      <c r="J4242" s="29"/>
      <c r="K4242" s="25"/>
      <c r="L4242" s="25"/>
      <c r="M4242" s="25"/>
      <c r="N4242" s="25"/>
      <c r="O4242" s="25"/>
      <c r="P4242" s="25"/>
      <c r="Q4242" s="28"/>
      <c r="R4242" s="29"/>
      <c r="S4242" s="27"/>
      <c r="T4242" s="27"/>
      <c r="U4242" s="28"/>
      <c r="V4242" s="26"/>
      <c r="W4242" s="26"/>
      <c r="X4242" s="26"/>
      <c r="Y4242" s="37"/>
      <c r="Z4242" s="37"/>
      <c r="AA4242" s="37"/>
      <c r="AB4242" s="30"/>
      <c r="AC4242" s="30"/>
      <c r="AD4242" s="31"/>
      <c r="AE4242" s="30"/>
      <c r="AF4242" s="30"/>
      <c r="AG4242" s="32"/>
      <c r="AH4242" s="30"/>
      <c r="AJ4242" s="30"/>
      <c r="AK4242" s="30"/>
      <c r="AL4242" s="30"/>
      <c r="AM4242" s="30"/>
      <c r="AN4242" s="30"/>
      <c r="AO4242" s="30"/>
      <c r="AP4242" s="30"/>
      <c r="AQ4242" s="30"/>
      <c r="AR4242" s="30"/>
      <c r="AS4242" s="30"/>
      <c r="AT4242" s="30"/>
      <c r="AU4242" s="121"/>
      <c r="AV4242" s="129"/>
      <c r="AW4242" s="129"/>
      <c r="AX4242" s="129"/>
    </row>
    <row r="4243" spans="1:50" x14ac:dyDescent="0.25">
      <c r="A4243" s="120"/>
      <c r="B4243" s="28"/>
      <c r="C4243" s="25"/>
      <c r="D4243" s="25"/>
      <c r="E4243" s="25"/>
      <c r="F4243" s="29"/>
      <c r="G4243" s="29"/>
      <c r="H4243" s="29"/>
      <c r="I4243" s="29"/>
      <c r="J4243" s="29"/>
      <c r="K4243" s="25"/>
      <c r="L4243" s="25"/>
      <c r="M4243" s="25"/>
      <c r="N4243" s="25"/>
      <c r="O4243" s="25"/>
      <c r="P4243" s="25"/>
      <c r="Q4243" s="28"/>
      <c r="R4243" s="29"/>
      <c r="S4243" s="27"/>
      <c r="T4243" s="27"/>
      <c r="U4243" s="28"/>
      <c r="V4243" s="26"/>
      <c r="W4243" s="26"/>
      <c r="X4243" s="26"/>
      <c r="Y4243" s="37"/>
      <c r="Z4243" s="37"/>
      <c r="AA4243" s="37"/>
      <c r="AB4243" s="30"/>
      <c r="AC4243" s="30"/>
      <c r="AD4243" s="31"/>
      <c r="AE4243" s="30"/>
      <c r="AF4243" s="30"/>
      <c r="AG4243" s="32"/>
      <c r="AH4243" s="30"/>
      <c r="AJ4243" s="30"/>
      <c r="AK4243" s="30"/>
      <c r="AL4243" s="30"/>
      <c r="AM4243" s="30"/>
      <c r="AN4243" s="30"/>
      <c r="AO4243" s="30"/>
      <c r="AP4243" s="30"/>
      <c r="AQ4243" s="30"/>
      <c r="AR4243" s="30"/>
      <c r="AS4243" s="30"/>
      <c r="AT4243" s="30"/>
      <c r="AU4243" s="121"/>
      <c r="AV4243" s="129"/>
      <c r="AW4243" s="129"/>
      <c r="AX4243" s="129"/>
    </row>
    <row r="4244" spans="1:50" x14ac:dyDescent="0.25">
      <c r="A4244" s="120"/>
      <c r="B4244" s="28"/>
      <c r="C4244" s="25"/>
      <c r="D4244" s="25"/>
      <c r="E4244" s="25"/>
      <c r="F4244" s="29"/>
      <c r="G4244" s="29"/>
      <c r="H4244" s="29"/>
      <c r="I4244" s="29"/>
      <c r="J4244" s="29"/>
      <c r="K4244" s="25"/>
      <c r="L4244" s="25"/>
      <c r="M4244" s="25"/>
      <c r="N4244" s="25"/>
      <c r="O4244" s="25"/>
      <c r="P4244" s="25"/>
      <c r="Q4244" s="28"/>
      <c r="R4244" s="29"/>
      <c r="S4244" s="27"/>
      <c r="T4244" s="27"/>
      <c r="U4244" s="28"/>
      <c r="V4244" s="26"/>
      <c r="W4244" s="26"/>
      <c r="X4244" s="26"/>
      <c r="Y4244" s="37"/>
      <c r="Z4244" s="37"/>
      <c r="AA4244" s="37"/>
      <c r="AB4244" s="30"/>
      <c r="AC4244" s="30"/>
      <c r="AD4244" s="31"/>
      <c r="AE4244" s="30"/>
      <c r="AF4244" s="30"/>
      <c r="AG4244" s="32"/>
      <c r="AH4244" s="30"/>
      <c r="AJ4244" s="30"/>
      <c r="AK4244" s="30"/>
      <c r="AL4244" s="30"/>
      <c r="AM4244" s="30"/>
      <c r="AN4244" s="30"/>
      <c r="AO4244" s="30"/>
      <c r="AP4244" s="30"/>
      <c r="AQ4244" s="30"/>
      <c r="AR4244" s="30"/>
      <c r="AS4244" s="30"/>
      <c r="AT4244" s="30"/>
      <c r="AU4244" s="121"/>
      <c r="AV4244" s="129"/>
      <c r="AW4244" s="129"/>
      <c r="AX4244" s="129"/>
    </row>
    <row r="4245" spans="1:50" x14ac:dyDescent="0.25">
      <c r="A4245" s="120"/>
      <c r="B4245" s="28"/>
      <c r="C4245" s="25"/>
      <c r="D4245" s="25"/>
      <c r="E4245" s="25"/>
      <c r="F4245" s="29"/>
      <c r="G4245" s="29"/>
      <c r="H4245" s="29"/>
      <c r="I4245" s="29"/>
      <c r="J4245" s="29"/>
      <c r="K4245" s="25"/>
      <c r="L4245" s="25"/>
      <c r="M4245" s="25"/>
      <c r="N4245" s="25"/>
      <c r="O4245" s="25"/>
      <c r="P4245" s="25"/>
      <c r="Q4245" s="28"/>
      <c r="R4245" s="29"/>
      <c r="S4245" s="27"/>
      <c r="T4245" s="27"/>
      <c r="U4245" s="28"/>
      <c r="V4245" s="26"/>
      <c r="W4245" s="26"/>
      <c r="X4245" s="26"/>
      <c r="Y4245" s="37"/>
      <c r="Z4245" s="37"/>
      <c r="AA4245" s="37"/>
      <c r="AB4245" s="30"/>
      <c r="AC4245" s="30"/>
      <c r="AD4245" s="31"/>
      <c r="AE4245" s="30"/>
      <c r="AF4245" s="30"/>
      <c r="AG4245" s="32"/>
      <c r="AH4245" s="30"/>
      <c r="AJ4245" s="30"/>
      <c r="AK4245" s="30"/>
      <c r="AL4245" s="30"/>
      <c r="AM4245" s="30"/>
      <c r="AN4245" s="30"/>
      <c r="AO4245" s="30"/>
      <c r="AP4245" s="30"/>
      <c r="AQ4245" s="30"/>
      <c r="AR4245" s="30"/>
      <c r="AS4245" s="30"/>
      <c r="AT4245" s="30"/>
      <c r="AU4245" s="121"/>
      <c r="AV4245" s="129"/>
      <c r="AW4245" s="129"/>
      <c r="AX4245" s="129"/>
    </row>
    <row r="4246" spans="1:50" x14ac:dyDescent="0.25">
      <c r="A4246" s="120"/>
      <c r="B4246" s="28"/>
      <c r="C4246" s="25"/>
      <c r="D4246" s="25"/>
      <c r="E4246" s="25"/>
      <c r="F4246" s="29"/>
      <c r="G4246" s="29"/>
      <c r="H4246" s="29"/>
      <c r="I4246" s="29"/>
      <c r="J4246" s="29"/>
      <c r="K4246" s="25"/>
      <c r="L4246" s="25"/>
      <c r="M4246" s="25"/>
      <c r="N4246" s="25"/>
      <c r="O4246" s="25"/>
      <c r="P4246" s="25"/>
      <c r="Q4246" s="28"/>
      <c r="R4246" s="29"/>
      <c r="S4246" s="27"/>
      <c r="T4246" s="27"/>
      <c r="U4246" s="28"/>
      <c r="V4246" s="26"/>
      <c r="W4246" s="26"/>
      <c r="X4246" s="26"/>
      <c r="Y4246" s="37"/>
      <c r="Z4246" s="37"/>
      <c r="AA4246" s="37"/>
      <c r="AB4246" s="30"/>
      <c r="AC4246" s="30"/>
      <c r="AD4246" s="31"/>
      <c r="AE4246" s="30"/>
      <c r="AF4246" s="30"/>
      <c r="AG4246" s="32"/>
      <c r="AH4246" s="30"/>
      <c r="AJ4246" s="30"/>
      <c r="AK4246" s="30"/>
      <c r="AL4246" s="30"/>
      <c r="AM4246" s="30"/>
      <c r="AN4246" s="30"/>
      <c r="AO4246" s="30"/>
      <c r="AP4246" s="30"/>
      <c r="AQ4246" s="30"/>
      <c r="AR4246" s="30"/>
      <c r="AS4246" s="30"/>
      <c r="AT4246" s="30"/>
      <c r="AU4246" s="121"/>
      <c r="AV4246" s="129"/>
      <c r="AW4246" s="129"/>
      <c r="AX4246" s="129"/>
    </row>
    <row r="4247" spans="1:50" x14ac:dyDescent="0.25">
      <c r="A4247" s="120"/>
      <c r="B4247" s="28"/>
      <c r="C4247" s="25"/>
      <c r="D4247" s="25"/>
      <c r="E4247" s="25"/>
      <c r="F4247" s="29"/>
      <c r="G4247" s="29"/>
      <c r="H4247" s="29"/>
      <c r="I4247" s="29"/>
      <c r="J4247" s="29"/>
      <c r="K4247" s="25"/>
      <c r="L4247" s="25"/>
      <c r="M4247" s="25"/>
      <c r="N4247" s="25"/>
      <c r="O4247" s="25"/>
      <c r="P4247" s="25"/>
      <c r="Q4247" s="28"/>
      <c r="R4247" s="29"/>
      <c r="S4247" s="27"/>
      <c r="T4247" s="27"/>
      <c r="U4247" s="28"/>
      <c r="V4247" s="26"/>
      <c r="W4247" s="26"/>
      <c r="X4247" s="26"/>
      <c r="Y4247" s="37"/>
      <c r="Z4247" s="37"/>
      <c r="AA4247" s="37"/>
      <c r="AB4247" s="30"/>
      <c r="AC4247" s="30"/>
      <c r="AD4247" s="31"/>
      <c r="AE4247" s="30"/>
      <c r="AF4247" s="30"/>
      <c r="AG4247" s="32"/>
      <c r="AH4247" s="30"/>
      <c r="AJ4247" s="30"/>
      <c r="AK4247" s="30"/>
      <c r="AL4247" s="30"/>
      <c r="AM4247" s="30"/>
      <c r="AN4247" s="30"/>
      <c r="AO4247" s="30"/>
      <c r="AP4247" s="30"/>
      <c r="AQ4247" s="30"/>
      <c r="AR4247" s="30"/>
      <c r="AS4247" s="30"/>
      <c r="AT4247" s="30"/>
      <c r="AU4247" s="121"/>
      <c r="AV4247" s="129"/>
      <c r="AW4247" s="129"/>
      <c r="AX4247" s="129"/>
    </row>
    <row r="4248" spans="1:50" x14ac:dyDescent="0.25">
      <c r="A4248" s="120"/>
      <c r="B4248" s="28"/>
      <c r="C4248" s="25"/>
      <c r="D4248" s="25"/>
      <c r="E4248" s="25"/>
      <c r="F4248" s="29"/>
      <c r="G4248" s="29"/>
      <c r="H4248" s="29"/>
      <c r="I4248" s="29"/>
      <c r="J4248" s="29"/>
      <c r="K4248" s="25"/>
      <c r="L4248" s="25"/>
      <c r="M4248" s="25"/>
      <c r="N4248" s="25"/>
      <c r="O4248" s="25"/>
      <c r="P4248" s="25"/>
      <c r="Q4248" s="28"/>
      <c r="R4248" s="29"/>
      <c r="S4248" s="27"/>
      <c r="T4248" s="27"/>
      <c r="U4248" s="28"/>
      <c r="V4248" s="26"/>
      <c r="W4248" s="26"/>
      <c r="X4248" s="26"/>
      <c r="Y4248" s="37"/>
      <c r="Z4248" s="37"/>
      <c r="AA4248" s="37"/>
      <c r="AB4248" s="30"/>
      <c r="AC4248" s="30"/>
      <c r="AD4248" s="31"/>
      <c r="AE4248" s="30"/>
      <c r="AF4248" s="30"/>
      <c r="AG4248" s="32"/>
      <c r="AH4248" s="30"/>
      <c r="AJ4248" s="30"/>
      <c r="AK4248" s="30"/>
      <c r="AL4248" s="30"/>
      <c r="AM4248" s="30"/>
      <c r="AN4248" s="30"/>
      <c r="AO4248" s="30"/>
      <c r="AP4248" s="30"/>
      <c r="AQ4248" s="30"/>
      <c r="AR4248" s="30"/>
      <c r="AS4248" s="30"/>
      <c r="AT4248" s="30"/>
      <c r="AU4248" s="121"/>
      <c r="AV4248" s="129"/>
      <c r="AW4248" s="129"/>
      <c r="AX4248" s="129"/>
    </row>
    <row r="4249" spans="1:50" x14ac:dyDescent="0.25">
      <c r="A4249" s="120"/>
      <c r="B4249" s="28"/>
      <c r="C4249" s="25"/>
      <c r="D4249" s="25"/>
      <c r="E4249" s="25"/>
      <c r="F4249" s="29"/>
      <c r="G4249" s="29"/>
      <c r="H4249" s="29"/>
      <c r="I4249" s="29"/>
      <c r="J4249" s="29"/>
      <c r="K4249" s="25"/>
      <c r="L4249" s="25"/>
      <c r="M4249" s="25"/>
      <c r="N4249" s="25"/>
      <c r="O4249" s="25"/>
      <c r="P4249" s="25"/>
      <c r="Q4249" s="28"/>
      <c r="R4249" s="29"/>
      <c r="S4249" s="27"/>
      <c r="T4249" s="27"/>
      <c r="U4249" s="28"/>
      <c r="V4249" s="26"/>
      <c r="W4249" s="26"/>
      <c r="X4249" s="26"/>
      <c r="Y4249" s="37"/>
      <c r="Z4249" s="37"/>
      <c r="AA4249" s="37"/>
      <c r="AB4249" s="30"/>
      <c r="AC4249" s="30"/>
      <c r="AD4249" s="31"/>
      <c r="AE4249" s="30"/>
      <c r="AF4249" s="30"/>
      <c r="AG4249" s="32"/>
      <c r="AH4249" s="30"/>
      <c r="AJ4249" s="30"/>
      <c r="AK4249" s="30"/>
      <c r="AL4249" s="30"/>
      <c r="AM4249" s="30"/>
      <c r="AN4249" s="30"/>
      <c r="AO4249" s="30"/>
      <c r="AP4249" s="30"/>
      <c r="AQ4249" s="30"/>
      <c r="AR4249" s="30"/>
      <c r="AS4249" s="30"/>
      <c r="AT4249" s="30"/>
      <c r="AU4249" s="121"/>
      <c r="AV4249" s="129"/>
      <c r="AW4249" s="129"/>
      <c r="AX4249" s="129"/>
    </row>
    <row r="4250" spans="1:50" x14ac:dyDescent="0.25">
      <c r="A4250" s="120"/>
      <c r="B4250" s="28"/>
      <c r="C4250" s="25"/>
      <c r="D4250" s="25"/>
      <c r="E4250" s="25"/>
      <c r="F4250" s="29"/>
      <c r="G4250" s="29"/>
      <c r="H4250" s="29"/>
      <c r="I4250" s="29"/>
      <c r="J4250" s="29"/>
      <c r="K4250" s="25"/>
      <c r="L4250" s="25"/>
      <c r="M4250" s="25"/>
      <c r="N4250" s="25"/>
      <c r="O4250" s="25"/>
      <c r="P4250" s="25"/>
      <c r="Q4250" s="28"/>
      <c r="R4250" s="29"/>
      <c r="S4250" s="27"/>
      <c r="T4250" s="27"/>
      <c r="U4250" s="28"/>
      <c r="V4250" s="26"/>
      <c r="W4250" s="26"/>
      <c r="X4250" s="26"/>
      <c r="Y4250" s="37"/>
      <c r="Z4250" s="37"/>
      <c r="AA4250" s="37"/>
      <c r="AB4250" s="30"/>
      <c r="AC4250" s="30"/>
      <c r="AD4250" s="31"/>
      <c r="AE4250" s="30"/>
      <c r="AF4250" s="30"/>
      <c r="AG4250" s="32"/>
      <c r="AH4250" s="30"/>
      <c r="AJ4250" s="30"/>
      <c r="AK4250" s="30"/>
      <c r="AL4250" s="30"/>
      <c r="AM4250" s="30"/>
      <c r="AN4250" s="30"/>
      <c r="AO4250" s="30"/>
      <c r="AP4250" s="30"/>
      <c r="AQ4250" s="30"/>
      <c r="AR4250" s="30"/>
      <c r="AS4250" s="30"/>
      <c r="AT4250" s="30"/>
      <c r="AU4250" s="121"/>
      <c r="AV4250" s="129"/>
      <c r="AW4250" s="129"/>
      <c r="AX4250" s="129"/>
    </row>
    <row r="4251" spans="1:50" x14ac:dyDescent="0.25">
      <c r="A4251" s="120"/>
      <c r="B4251" s="28"/>
      <c r="C4251" s="25"/>
      <c r="D4251" s="25"/>
      <c r="E4251" s="25"/>
      <c r="F4251" s="29"/>
      <c r="G4251" s="29"/>
      <c r="H4251" s="29"/>
      <c r="I4251" s="29"/>
      <c r="J4251" s="29"/>
      <c r="K4251" s="25"/>
      <c r="L4251" s="25"/>
      <c r="M4251" s="25"/>
      <c r="N4251" s="25"/>
      <c r="O4251" s="25"/>
      <c r="P4251" s="25"/>
      <c r="Q4251" s="28"/>
      <c r="R4251" s="29"/>
      <c r="S4251" s="27"/>
      <c r="T4251" s="27"/>
      <c r="U4251" s="28"/>
      <c r="V4251" s="26"/>
      <c r="W4251" s="26"/>
      <c r="X4251" s="26"/>
      <c r="Y4251" s="37"/>
      <c r="Z4251" s="37"/>
      <c r="AA4251" s="37"/>
      <c r="AB4251" s="30"/>
      <c r="AC4251" s="30"/>
      <c r="AD4251" s="31"/>
      <c r="AE4251" s="30"/>
      <c r="AF4251" s="30"/>
      <c r="AG4251" s="32"/>
      <c r="AH4251" s="30"/>
      <c r="AJ4251" s="30"/>
      <c r="AK4251" s="30"/>
      <c r="AL4251" s="30"/>
      <c r="AM4251" s="30"/>
      <c r="AN4251" s="30"/>
      <c r="AO4251" s="30"/>
      <c r="AP4251" s="30"/>
      <c r="AQ4251" s="30"/>
      <c r="AR4251" s="30"/>
      <c r="AS4251" s="30"/>
      <c r="AT4251" s="30"/>
      <c r="AU4251" s="121"/>
      <c r="AV4251" s="129"/>
      <c r="AW4251" s="129"/>
      <c r="AX4251" s="129"/>
    </row>
    <row r="4252" spans="1:50" x14ac:dyDescent="0.25">
      <c r="A4252" s="120"/>
      <c r="B4252" s="28"/>
      <c r="C4252" s="25"/>
      <c r="D4252" s="25"/>
      <c r="E4252" s="25"/>
      <c r="F4252" s="29"/>
      <c r="G4252" s="29"/>
      <c r="H4252" s="29"/>
      <c r="I4252" s="29"/>
      <c r="J4252" s="29"/>
      <c r="K4252" s="25"/>
      <c r="L4252" s="25"/>
      <c r="M4252" s="25"/>
      <c r="N4252" s="25"/>
      <c r="O4252" s="25"/>
      <c r="P4252" s="25"/>
      <c r="Q4252" s="28"/>
      <c r="R4252" s="29"/>
      <c r="S4252" s="27"/>
      <c r="T4252" s="27"/>
      <c r="U4252" s="28"/>
      <c r="V4252" s="26"/>
      <c r="W4252" s="26"/>
      <c r="X4252" s="26"/>
      <c r="Y4252" s="37"/>
      <c r="Z4252" s="37"/>
      <c r="AA4252" s="37"/>
      <c r="AB4252" s="30"/>
      <c r="AC4252" s="30"/>
      <c r="AD4252" s="31"/>
      <c r="AE4252" s="30"/>
      <c r="AF4252" s="30"/>
      <c r="AG4252" s="32"/>
      <c r="AH4252" s="30"/>
      <c r="AJ4252" s="30"/>
      <c r="AK4252" s="30"/>
      <c r="AL4252" s="30"/>
      <c r="AM4252" s="30"/>
      <c r="AN4252" s="30"/>
      <c r="AO4252" s="30"/>
      <c r="AP4252" s="30"/>
      <c r="AQ4252" s="30"/>
      <c r="AR4252" s="30"/>
      <c r="AS4252" s="30"/>
      <c r="AT4252" s="30"/>
      <c r="AU4252" s="121"/>
      <c r="AV4252" s="129"/>
      <c r="AW4252" s="129"/>
      <c r="AX4252" s="129"/>
    </row>
    <row r="4253" spans="1:50" x14ac:dyDescent="0.25">
      <c r="A4253" s="120"/>
      <c r="B4253" s="28"/>
      <c r="C4253" s="25"/>
      <c r="D4253" s="25"/>
      <c r="E4253" s="25"/>
      <c r="F4253" s="29"/>
      <c r="G4253" s="29"/>
      <c r="H4253" s="29"/>
      <c r="I4253" s="29"/>
      <c r="J4253" s="29"/>
      <c r="K4253" s="25"/>
      <c r="L4253" s="25"/>
      <c r="M4253" s="25"/>
      <c r="N4253" s="25"/>
      <c r="O4253" s="25"/>
      <c r="P4253" s="25"/>
      <c r="Q4253" s="28"/>
      <c r="R4253" s="29"/>
      <c r="S4253" s="27"/>
      <c r="T4253" s="27"/>
      <c r="U4253" s="28"/>
      <c r="V4253" s="26"/>
      <c r="W4253" s="26"/>
      <c r="X4253" s="26"/>
      <c r="Y4253" s="37"/>
      <c r="Z4253" s="37"/>
      <c r="AA4253" s="37"/>
      <c r="AB4253" s="30"/>
      <c r="AC4253" s="30"/>
      <c r="AD4253" s="31"/>
      <c r="AE4253" s="30"/>
      <c r="AF4253" s="30"/>
      <c r="AG4253" s="32"/>
      <c r="AH4253" s="30"/>
      <c r="AJ4253" s="30"/>
      <c r="AK4253" s="30"/>
      <c r="AL4253" s="30"/>
      <c r="AM4253" s="30"/>
      <c r="AN4253" s="30"/>
      <c r="AO4253" s="30"/>
      <c r="AP4253" s="30"/>
      <c r="AQ4253" s="30"/>
      <c r="AR4253" s="30"/>
      <c r="AS4253" s="30"/>
      <c r="AT4253" s="30"/>
      <c r="AU4253" s="121"/>
      <c r="AV4253" s="129"/>
      <c r="AW4253" s="129"/>
      <c r="AX4253" s="129"/>
    </row>
    <row r="4254" spans="1:50" x14ac:dyDescent="0.25">
      <c r="A4254" s="120"/>
      <c r="B4254" s="28"/>
      <c r="C4254" s="25"/>
      <c r="D4254" s="25"/>
      <c r="E4254" s="25"/>
      <c r="F4254" s="29"/>
      <c r="G4254" s="29"/>
      <c r="H4254" s="29"/>
      <c r="I4254" s="29"/>
      <c r="J4254" s="29"/>
      <c r="K4254" s="25"/>
      <c r="L4254" s="25"/>
      <c r="M4254" s="25"/>
      <c r="N4254" s="25"/>
      <c r="O4254" s="25"/>
      <c r="P4254" s="25"/>
      <c r="Q4254" s="28"/>
      <c r="R4254" s="29"/>
      <c r="S4254" s="27"/>
      <c r="T4254" s="27"/>
      <c r="U4254" s="28"/>
      <c r="V4254" s="26"/>
      <c r="W4254" s="26"/>
      <c r="X4254" s="26"/>
      <c r="Y4254" s="37"/>
      <c r="Z4254" s="37"/>
      <c r="AA4254" s="37"/>
      <c r="AB4254" s="30"/>
      <c r="AC4254" s="30"/>
      <c r="AD4254" s="31"/>
      <c r="AE4254" s="30"/>
      <c r="AF4254" s="30"/>
      <c r="AG4254" s="32"/>
      <c r="AH4254" s="30"/>
      <c r="AJ4254" s="30"/>
      <c r="AK4254" s="30"/>
      <c r="AL4254" s="30"/>
      <c r="AM4254" s="30"/>
      <c r="AN4254" s="30"/>
      <c r="AO4254" s="30"/>
      <c r="AP4254" s="30"/>
      <c r="AQ4254" s="30"/>
      <c r="AR4254" s="30"/>
      <c r="AS4254" s="30"/>
      <c r="AT4254" s="30"/>
      <c r="AU4254" s="121"/>
      <c r="AV4254" s="129"/>
      <c r="AW4254" s="129"/>
      <c r="AX4254" s="129"/>
    </row>
    <row r="4255" spans="1:50" x14ac:dyDescent="0.25">
      <c r="A4255" s="120"/>
      <c r="B4255" s="28"/>
      <c r="C4255" s="25"/>
      <c r="D4255" s="25"/>
      <c r="E4255" s="25"/>
      <c r="F4255" s="29"/>
      <c r="G4255" s="29"/>
      <c r="H4255" s="29"/>
      <c r="I4255" s="29"/>
      <c r="J4255" s="29"/>
      <c r="K4255" s="25"/>
      <c r="L4255" s="25"/>
      <c r="M4255" s="25"/>
      <c r="N4255" s="25"/>
      <c r="O4255" s="25"/>
      <c r="P4255" s="25"/>
      <c r="Q4255" s="28"/>
      <c r="R4255" s="29"/>
      <c r="S4255" s="27"/>
      <c r="T4255" s="27"/>
      <c r="U4255" s="28"/>
      <c r="V4255" s="26"/>
      <c r="W4255" s="26"/>
      <c r="X4255" s="26"/>
      <c r="Y4255" s="37"/>
      <c r="Z4255" s="37"/>
      <c r="AA4255" s="37"/>
      <c r="AB4255" s="30"/>
      <c r="AC4255" s="30"/>
      <c r="AD4255" s="31"/>
      <c r="AE4255" s="30"/>
      <c r="AF4255" s="30"/>
      <c r="AG4255" s="32"/>
      <c r="AH4255" s="30"/>
      <c r="AJ4255" s="30"/>
      <c r="AK4255" s="30"/>
      <c r="AL4255" s="30"/>
      <c r="AM4255" s="30"/>
      <c r="AN4255" s="30"/>
      <c r="AO4255" s="30"/>
      <c r="AP4255" s="30"/>
      <c r="AQ4255" s="30"/>
      <c r="AR4255" s="30"/>
      <c r="AS4255" s="30"/>
      <c r="AT4255" s="30"/>
      <c r="AU4255" s="121"/>
      <c r="AV4255" s="129"/>
      <c r="AW4255" s="129"/>
      <c r="AX4255" s="129"/>
    </row>
    <row r="4256" spans="1:50" x14ac:dyDescent="0.25">
      <c r="A4256" s="120"/>
      <c r="B4256" s="28"/>
      <c r="C4256" s="25"/>
      <c r="D4256" s="25"/>
      <c r="E4256" s="25"/>
      <c r="F4256" s="29"/>
      <c r="G4256" s="29"/>
      <c r="H4256" s="29"/>
      <c r="I4256" s="29"/>
      <c r="J4256" s="29"/>
      <c r="K4256" s="25"/>
      <c r="L4256" s="25"/>
      <c r="M4256" s="25"/>
      <c r="N4256" s="25"/>
      <c r="O4256" s="25"/>
      <c r="P4256" s="25"/>
      <c r="Q4256" s="28"/>
      <c r="R4256" s="29"/>
      <c r="S4256" s="27"/>
      <c r="T4256" s="27"/>
      <c r="U4256" s="28"/>
      <c r="V4256" s="26"/>
      <c r="W4256" s="26"/>
      <c r="X4256" s="26"/>
      <c r="Y4256" s="37"/>
      <c r="Z4256" s="37"/>
      <c r="AA4256" s="37"/>
      <c r="AB4256" s="30"/>
      <c r="AC4256" s="30"/>
      <c r="AD4256" s="31"/>
      <c r="AE4256" s="30"/>
      <c r="AF4256" s="30"/>
      <c r="AG4256" s="32"/>
      <c r="AH4256" s="30"/>
      <c r="AJ4256" s="30"/>
      <c r="AK4256" s="30"/>
      <c r="AL4256" s="30"/>
      <c r="AM4256" s="30"/>
      <c r="AN4256" s="30"/>
      <c r="AO4256" s="30"/>
      <c r="AP4256" s="30"/>
      <c r="AQ4256" s="30"/>
      <c r="AR4256" s="30"/>
      <c r="AS4256" s="30"/>
      <c r="AT4256" s="30"/>
      <c r="AU4256" s="121"/>
      <c r="AV4256" s="129"/>
      <c r="AW4256" s="129"/>
      <c r="AX4256" s="129"/>
    </row>
    <row r="4257" spans="1:50" x14ac:dyDescent="0.25">
      <c r="A4257" s="120"/>
      <c r="B4257" s="28"/>
      <c r="C4257" s="25"/>
      <c r="D4257" s="25"/>
      <c r="E4257" s="25"/>
      <c r="F4257" s="29"/>
      <c r="G4257" s="29"/>
      <c r="H4257" s="29"/>
      <c r="I4257" s="29"/>
      <c r="J4257" s="29"/>
      <c r="K4257" s="25"/>
      <c r="L4257" s="25"/>
      <c r="M4257" s="25"/>
      <c r="N4257" s="25"/>
      <c r="O4257" s="25"/>
      <c r="P4257" s="25"/>
      <c r="Q4257" s="28"/>
      <c r="R4257" s="29"/>
      <c r="S4257" s="27"/>
      <c r="T4257" s="27"/>
      <c r="U4257" s="28"/>
      <c r="V4257" s="26"/>
      <c r="W4257" s="26"/>
      <c r="X4257" s="26"/>
      <c r="Y4257" s="37"/>
      <c r="Z4257" s="37"/>
      <c r="AA4257" s="37"/>
      <c r="AB4257" s="30"/>
      <c r="AC4257" s="30"/>
      <c r="AD4257" s="31"/>
      <c r="AE4257" s="30"/>
      <c r="AF4257" s="30"/>
      <c r="AG4257" s="32"/>
      <c r="AH4257" s="30"/>
      <c r="AJ4257" s="30"/>
      <c r="AK4257" s="30"/>
      <c r="AL4257" s="30"/>
      <c r="AM4257" s="30"/>
      <c r="AN4257" s="30"/>
      <c r="AO4257" s="30"/>
      <c r="AP4257" s="30"/>
      <c r="AQ4257" s="30"/>
      <c r="AR4257" s="30"/>
      <c r="AS4257" s="30"/>
      <c r="AT4257" s="30"/>
      <c r="AU4257" s="121"/>
      <c r="AV4257" s="129"/>
      <c r="AW4257" s="129"/>
      <c r="AX4257" s="129"/>
    </row>
    <row r="4258" spans="1:50" x14ac:dyDescent="0.25">
      <c r="A4258" s="120"/>
      <c r="B4258" s="28"/>
      <c r="C4258" s="25"/>
      <c r="D4258" s="25"/>
      <c r="E4258" s="25"/>
      <c r="F4258" s="29"/>
      <c r="G4258" s="29"/>
      <c r="H4258" s="29"/>
      <c r="I4258" s="29"/>
      <c r="J4258" s="29"/>
      <c r="K4258" s="25"/>
      <c r="L4258" s="25"/>
      <c r="M4258" s="25"/>
      <c r="N4258" s="25"/>
      <c r="O4258" s="25"/>
      <c r="P4258" s="25"/>
      <c r="Q4258" s="28"/>
      <c r="R4258" s="29"/>
      <c r="S4258" s="27"/>
      <c r="T4258" s="27"/>
      <c r="U4258" s="28"/>
      <c r="V4258" s="26"/>
      <c r="W4258" s="26"/>
      <c r="X4258" s="26"/>
      <c r="Y4258" s="37"/>
      <c r="Z4258" s="37"/>
      <c r="AA4258" s="37"/>
      <c r="AB4258" s="30"/>
      <c r="AC4258" s="30"/>
      <c r="AD4258" s="31"/>
      <c r="AE4258" s="30"/>
      <c r="AF4258" s="30"/>
      <c r="AG4258" s="32"/>
      <c r="AH4258" s="30"/>
      <c r="AJ4258" s="30"/>
      <c r="AK4258" s="30"/>
      <c r="AL4258" s="30"/>
      <c r="AM4258" s="30"/>
      <c r="AN4258" s="30"/>
      <c r="AO4258" s="30"/>
      <c r="AP4258" s="30"/>
      <c r="AQ4258" s="30"/>
      <c r="AR4258" s="30"/>
      <c r="AS4258" s="30"/>
      <c r="AT4258" s="30"/>
      <c r="AU4258" s="121"/>
      <c r="AV4258" s="129"/>
      <c r="AW4258" s="129"/>
      <c r="AX4258" s="129"/>
    </row>
    <row r="4259" spans="1:50" x14ac:dyDescent="0.25">
      <c r="A4259" s="120"/>
      <c r="B4259" s="28"/>
      <c r="C4259" s="25"/>
      <c r="D4259" s="25"/>
      <c r="E4259" s="25"/>
      <c r="F4259" s="29"/>
      <c r="G4259" s="29"/>
      <c r="H4259" s="29"/>
      <c r="I4259" s="29"/>
      <c r="J4259" s="29"/>
      <c r="K4259" s="25"/>
      <c r="L4259" s="25"/>
      <c r="M4259" s="25"/>
      <c r="N4259" s="25"/>
      <c r="O4259" s="25"/>
      <c r="P4259" s="25"/>
      <c r="Q4259" s="28"/>
      <c r="R4259" s="29"/>
      <c r="S4259" s="27"/>
      <c r="T4259" s="27"/>
      <c r="U4259" s="28"/>
      <c r="V4259" s="26"/>
      <c r="W4259" s="26"/>
      <c r="X4259" s="26"/>
      <c r="Y4259" s="37"/>
      <c r="Z4259" s="37"/>
      <c r="AA4259" s="37"/>
      <c r="AB4259" s="30"/>
      <c r="AC4259" s="30"/>
      <c r="AD4259" s="31"/>
      <c r="AE4259" s="30"/>
      <c r="AF4259" s="30"/>
      <c r="AG4259" s="32"/>
      <c r="AH4259" s="30"/>
      <c r="AJ4259" s="30"/>
      <c r="AK4259" s="30"/>
      <c r="AL4259" s="30"/>
      <c r="AM4259" s="30"/>
      <c r="AN4259" s="30"/>
      <c r="AO4259" s="30"/>
      <c r="AP4259" s="30"/>
      <c r="AQ4259" s="30"/>
      <c r="AR4259" s="30"/>
      <c r="AS4259" s="30"/>
      <c r="AT4259" s="30"/>
      <c r="AU4259" s="121"/>
      <c r="AV4259" s="129"/>
      <c r="AW4259" s="129"/>
      <c r="AX4259" s="129"/>
    </row>
    <row r="4260" spans="1:50" x14ac:dyDescent="0.25">
      <c r="A4260" s="120"/>
      <c r="B4260" s="28"/>
      <c r="C4260" s="25"/>
      <c r="D4260" s="25"/>
      <c r="E4260" s="25"/>
      <c r="F4260" s="29"/>
      <c r="G4260" s="29"/>
      <c r="H4260" s="29"/>
      <c r="I4260" s="29"/>
      <c r="J4260" s="29"/>
      <c r="K4260" s="25"/>
      <c r="L4260" s="25"/>
      <c r="M4260" s="25"/>
      <c r="N4260" s="25"/>
      <c r="O4260" s="25"/>
      <c r="P4260" s="25"/>
      <c r="Q4260" s="28"/>
      <c r="R4260" s="29"/>
      <c r="S4260" s="27"/>
      <c r="T4260" s="27"/>
      <c r="U4260" s="28"/>
      <c r="V4260" s="26"/>
      <c r="W4260" s="26"/>
      <c r="X4260" s="26"/>
      <c r="Y4260" s="37"/>
      <c r="Z4260" s="37"/>
      <c r="AA4260" s="37"/>
      <c r="AB4260" s="30"/>
      <c r="AC4260" s="30"/>
      <c r="AD4260" s="31"/>
      <c r="AE4260" s="30"/>
      <c r="AF4260" s="30"/>
      <c r="AG4260" s="32"/>
      <c r="AH4260" s="30"/>
      <c r="AJ4260" s="30"/>
      <c r="AK4260" s="30"/>
      <c r="AL4260" s="30"/>
      <c r="AM4260" s="30"/>
      <c r="AN4260" s="30"/>
      <c r="AO4260" s="30"/>
      <c r="AP4260" s="30"/>
      <c r="AQ4260" s="30"/>
      <c r="AR4260" s="30"/>
      <c r="AS4260" s="30"/>
      <c r="AT4260" s="30"/>
      <c r="AU4260" s="121"/>
      <c r="AV4260" s="129"/>
      <c r="AW4260" s="129"/>
      <c r="AX4260" s="129"/>
    </row>
    <row r="4261" spans="1:50" x14ac:dyDescent="0.25">
      <c r="A4261" s="120"/>
      <c r="B4261" s="28"/>
      <c r="C4261" s="25"/>
      <c r="D4261" s="25"/>
      <c r="E4261" s="25"/>
      <c r="F4261" s="29"/>
      <c r="G4261" s="29"/>
      <c r="H4261" s="29"/>
      <c r="I4261" s="29"/>
      <c r="J4261" s="29"/>
      <c r="K4261" s="25"/>
      <c r="L4261" s="25"/>
      <c r="M4261" s="25"/>
      <c r="N4261" s="25"/>
      <c r="O4261" s="25"/>
      <c r="P4261" s="25"/>
      <c r="Q4261" s="28"/>
      <c r="R4261" s="29"/>
      <c r="S4261" s="27"/>
      <c r="T4261" s="27"/>
      <c r="U4261" s="28"/>
      <c r="V4261" s="26"/>
      <c r="W4261" s="26"/>
      <c r="X4261" s="26"/>
      <c r="Y4261" s="37"/>
      <c r="Z4261" s="37"/>
      <c r="AA4261" s="37"/>
      <c r="AB4261" s="30"/>
      <c r="AC4261" s="30"/>
      <c r="AD4261" s="31"/>
      <c r="AE4261" s="30"/>
      <c r="AF4261" s="30"/>
      <c r="AG4261" s="32"/>
      <c r="AH4261" s="30"/>
      <c r="AJ4261" s="30"/>
      <c r="AK4261" s="30"/>
      <c r="AL4261" s="30"/>
      <c r="AM4261" s="30"/>
      <c r="AN4261" s="30"/>
      <c r="AO4261" s="30"/>
      <c r="AP4261" s="30"/>
      <c r="AQ4261" s="30"/>
      <c r="AR4261" s="30"/>
      <c r="AS4261" s="30"/>
      <c r="AT4261" s="30"/>
      <c r="AU4261" s="121"/>
      <c r="AV4261" s="129"/>
      <c r="AW4261" s="129"/>
      <c r="AX4261" s="129"/>
    </row>
    <row r="4262" spans="1:50" x14ac:dyDescent="0.25">
      <c r="A4262" s="120"/>
      <c r="B4262" s="28"/>
      <c r="C4262" s="25"/>
      <c r="D4262" s="25"/>
      <c r="E4262" s="25"/>
      <c r="F4262" s="29"/>
      <c r="G4262" s="29"/>
      <c r="H4262" s="29"/>
      <c r="I4262" s="29"/>
      <c r="J4262" s="29"/>
      <c r="K4262" s="25"/>
      <c r="L4262" s="25"/>
      <c r="M4262" s="25"/>
      <c r="N4262" s="25"/>
      <c r="O4262" s="25"/>
      <c r="P4262" s="25"/>
      <c r="Q4262" s="28"/>
      <c r="R4262" s="29"/>
      <c r="S4262" s="27"/>
      <c r="T4262" s="27"/>
      <c r="U4262" s="28"/>
      <c r="V4262" s="26"/>
      <c r="W4262" s="26"/>
      <c r="X4262" s="26"/>
      <c r="Y4262" s="37"/>
      <c r="Z4262" s="37"/>
      <c r="AA4262" s="37"/>
      <c r="AB4262" s="30"/>
      <c r="AC4262" s="30"/>
      <c r="AD4262" s="31"/>
      <c r="AE4262" s="30"/>
      <c r="AF4262" s="30"/>
      <c r="AG4262" s="32"/>
      <c r="AH4262" s="30"/>
      <c r="AJ4262" s="30"/>
      <c r="AK4262" s="30"/>
      <c r="AL4262" s="30"/>
      <c r="AM4262" s="30"/>
      <c r="AN4262" s="30"/>
      <c r="AO4262" s="30"/>
      <c r="AP4262" s="30"/>
      <c r="AQ4262" s="30"/>
      <c r="AR4262" s="30"/>
      <c r="AS4262" s="30"/>
      <c r="AT4262" s="30"/>
      <c r="AU4262" s="121"/>
      <c r="AV4262" s="129"/>
      <c r="AW4262" s="129"/>
      <c r="AX4262" s="129"/>
    </row>
    <row r="4263" spans="1:50" x14ac:dyDescent="0.25">
      <c r="A4263" s="120"/>
      <c r="B4263" s="28"/>
      <c r="C4263" s="25"/>
      <c r="D4263" s="25"/>
      <c r="E4263" s="25"/>
      <c r="F4263" s="29"/>
      <c r="G4263" s="29"/>
      <c r="H4263" s="29"/>
      <c r="I4263" s="29"/>
      <c r="J4263" s="29"/>
      <c r="K4263" s="25"/>
      <c r="L4263" s="25"/>
      <c r="M4263" s="25"/>
      <c r="N4263" s="25"/>
      <c r="O4263" s="25"/>
      <c r="P4263" s="25"/>
      <c r="Q4263" s="28"/>
      <c r="R4263" s="29"/>
      <c r="S4263" s="27"/>
      <c r="T4263" s="27"/>
      <c r="U4263" s="28"/>
      <c r="V4263" s="26"/>
      <c r="W4263" s="26"/>
      <c r="X4263" s="26"/>
      <c r="Y4263" s="37"/>
      <c r="Z4263" s="37"/>
      <c r="AA4263" s="37"/>
      <c r="AB4263" s="30"/>
      <c r="AC4263" s="30"/>
      <c r="AD4263" s="31"/>
      <c r="AE4263" s="30"/>
      <c r="AF4263" s="30"/>
      <c r="AG4263" s="32"/>
      <c r="AH4263" s="30"/>
      <c r="AJ4263" s="30"/>
      <c r="AK4263" s="30"/>
      <c r="AL4263" s="30"/>
      <c r="AM4263" s="30"/>
      <c r="AN4263" s="30"/>
      <c r="AO4263" s="30"/>
      <c r="AP4263" s="30"/>
      <c r="AQ4263" s="30"/>
      <c r="AR4263" s="30"/>
      <c r="AS4263" s="30"/>
      <c r="AT4263" s="30"/>
      <c r="AU4263" s="121"/>
      <c r="AV4263" s="129"/>
      <c r="AW4263" s="129"/>
      <c r="AX4263" s="129"/>
    </row>
    <row r="4264" spans="1:50" x14ac:dyDescent="0.25">
      <c r="A4264" s="120"/>
      <c r="B4264" s="28"/>
      <c r="C4264" s="25"/>
      <c r="D4264" s="25"/>
      <c r="E4264" s="25"/>
      <c r="F4264" s="29"/>
      <c r="G4264" s="29"/>
      <c r="H4264" s="29"/>
      <c r="I4264" s="29"/>
      <c r="J4264" s="29"/>
      <c r="K4264" s="25"/>
      <c r="L4264" s="25"/>
      <c r="M4264" s="25"/>
      <c r="N4264" s="25"/>
      <c r="O4264" s="25"/>
      <c r="P4264" s="25"/>
      <c r="Q4264" s="28"/>
      <c r="R4264" s="29"/>
      <c r="S4264" s="27"/>
      <c r="T4264" s="27"/>
      <c r="U4264" s="28"/>
      <c r="V4264" s="26"/>
      <c r="W4264" s="26"/>
      <c r="X4264" s="26"/>
      <c r="Y4264" s="37"/>
      <c r="Z4264" s="37"/>
      <c r="AA4264" s="37"/>
      <c r="AB4264" s="30"/>
      <c r="AC4264" s="30"/>
      <c r="AD4264" s="31"/>
      <c r="AE4264" s="30"/>
      <c r="AF4264" s="30"/>
      <c r="AG4264" s="32"/>
      <c r="AH4264" s="30"/>
      <c r="AJ4264" s="30"/>
      <c r="AK4264" s="30"/>
      <c r="AL4264" s="30"/>
      <c r="AM4264" s="30"/>
      <c r="AN4264" s="30"/>
      <c r="AO4264" s="30"/>
      <c r="AP4264" s="30"/>
      <c r="AQ4264" s="30"/>
      <c r="AR4264" s="30"/>
      <c r="AS4264" s="30"/>
      <c r="AT4264" s="30"/>
      <c r="AU4264" s="121"/>
      <c r="AV4264" s="129"/>
      <c r="AW4264" s="129"/>
      <c r="AX4264" s="129"/>
    </row>
    <row r="4265" spans="1:50" x14ac:dyDescent="0.25">
      <c r="A4265" s="120"/>
      <c r="B4265" s="28"/>
      <c r="C4265" s="25"/>
      <c r="D4265" s="25"/>
      <c r="E4265" s="25"/>
      <c r="F4265" s="29"/>
      <c r="G4265" s="29"/>
      <c r="H4265" s="29"/>
      <c r="I4265" s="29"/>
      <c r="J4265" s="29"/>
      <c r="K4265" s="25"/>
      <c r="L4265" s="25"/>
      <c r="M4265" s="25"/>
      <c r="N4265" s="25"/>
      <c r="O4265" s="25"/>
      <c r="P4265" s="25"/>
      <c r="Q4265" s="28"/>
      <c r="R4265" s="29"/>
      <c r="S4265" s="27"/>
      <c r="T4265" s="27"/>
      <c r="U4265" s="28"/>
      <c r="V4265" s="26"/>
      <c r="W4265" s="26"/>
      <c r="X4265" s="26"/>
      <c r="Y4265" s="37"/>
      <c r="Z4265" s="37"/>
      <c r="AA4265" s="37"/>
      <c r="AB4265" s="30"/>
      <c r="AC4265" s="30"/>
      <c r="AD4265" s="31"/>
      <c r="AE4265" s="30"/>
      <c r="AF4265" s="30"/>
      <c r="AG4265" s="32"/>
      <c r="AH4265" s="30"/>
      <c r="AJ4265" s="30"/>
      <c r="AK4265" s="30"/>
      <c r="AL4265" s="30"/>
      <c r="AM4265" s="30"/>
      <c r="AN4265" s="30"/>
      <c r="AO4265" s="30"/>
      <c r="AP4265" s="30"/>
      <c r="AQ4265" s="30"/>
      <c r="AR4265" s="30"/>
      <c r="AS4265" s="30"/>
      <c r="AT4265" s="30"/>
      <c r="AU4265" s="121"/>
      <c r="AV4265" s="129"/>
      <c r="AW4265" s="129"/>
      <c r="AX4265" s="129"/>
    </row>
    <row r="4266" spans="1:50" x14ac:dyDescent="0.25">
      <c r="A4266" s="120"/>
      <c r="B4266" s="28"/>
      <c r="C4266" s="25"/>
      <c r="D4266" s="25"/>
      <c r="E4266" s="25"/>
      <c r="F4266" s="29"/>
      <c r="G4266" s="29"/>
      <c r="H4266" s="29"/>
      <c r="I4266" s="29"/>
      <c r="J4266" s="29"/>
      <c r="K4266" s="25"/>
      <c r="L4266" s="25"/>
      <c r="M4266" s="25"/>
      <c r="N4266" s="25"/>
      <c r="O4266" s="25"/>
      <c r="P4266" s="25"/>
      <c r="Q4266" s="28"/>
      <c r="R4266" s="29"/>
      <c r="S4266" s="27"/>
      <c r="T4266" s="27"/>
      <c r="U4266" s="28"/>
      <c r="V4266" s="26"/>
      <c r="W4266" s="26"/>
      <c r="X4266" s="26"/>
      <c r="Y4266" s="37"/>
      <c r="Z4266" s="37"/>
      <c r="AA4266" s="37"/>
      <c r="AB4266" s="30"/>
      <c r="AC4266" s="30"/>
      <c r="AD4266" s="31"/>
      <c r="AE4266" s="30"/>
      <c r="AF4266" s="30"/>
      <c r="AG4266" s="32"/>
      <c r="AH4266" s="30"/>
      <c r="AJ4266" s="30"/>
      <c r="AK4266" s="30"/>
      <c r="AL4266" s="30"/>
      <c r="AM4266" s="30"/>
      <c r="AN4266" s="30"/>
      <c r="AO4266" s="30"/>
      <c r="AP4266" s="30"/>
      <c r="AQ4266" s="30"/>
      <c r="AR4266" s="30"/>
      <c r="AS4266" s="30"/>
      <c r="AT4266" s="30"/>
      <c r="AU4266" s="121"/>
      <c r="AV4266" s="129"/>
      <c r="AW4266" s="129"/>
      <c r="AX4266" s="129"/>
    </row>
    <row r="4267" spans="1:50" x14ac:dyDescent="0.25">
      <c r="A4267" s="120"/>
      <c r="B4267" s="28"/>
      <c r="C4267" s="25"/>
      <c r="D4267" s="25"/>
      <c r="E4267" s="25"/>
      <c r="F4267" s="29"/>
      <c r="G4267" s="29"/>
      <c r="H4267" s="29"/>
      <c r="I4267" s="29"/>
      <c r="J4267" s="29"/>
      <c r="K4267" s="25"/>
      <c r="L4267" s="25"/>
      <c r="M4267" s="25"/>
      <c r="N4267" s="25"/>
      <c r="O4267" s="25"/>
      <c r="P4267" s="25"/>
      <c r="Q4267" s="28"/>
      <c r="R4267" s="29"/>
      <c r="S4267" s="27"/>
      <c r="T4267" s="27"/>
      <c r="U4267" s="28"/>
      <c r="V4267" s="26"/>
      <c r="W4267" s="26"/>
      <c r="X4267" s="26"/>
      <c r="Y4267" s="37"/>
      <c r="Z4267" s="37"/>
      <c r="AA4267" s="37"/>
      <c r="AB4267" s="30"/>
      <c r="AC4267" s="30"/>
      <c r="AD4267" s="31"/>
      <c r="AE4267" s="30"/>
      <c r="AF4267" s="30"/>
      <c r="AG4267" s="32"/>
      <c r="AH4267" s="30"/>
      <c r="AJ4267" s="30"/>
      <c r="AK4267" s="30"/>
      <c r="AL4267" s="30"/>
      <c r="AM4267" s="30"/>
      <c r="AN4267" s="30"/>
      <c r="AO4267" s="30"/>
      <c r="AP4267" s="30"/>
      <c r="AQ4267" s="30"/>
      <c r="AR4267" s="30"/>
      <c r="AS4267" s="30"/>
      <c r="AT4267" s="30"/>
      <c r="AU4267" s="121"/>
      <c r="AV4267" s="129"/>
      <c r="AW4267" s="129"/>
      <c r="AX4267" s="129"/>
    </row>
    <row r="4268" spans="1:50" x14ac:dyDescent="0.25">
      <c r="A4268" s="120"/>
      <c r="B4268" s="28"/>
      <c r="C4268" s="25"/>
      <c r="D4268" s="25"/>
      <c r="E4268" s="25"/>
      <c r="F4268" s="29"/>
      <c r="G4268" s="29"/>
      <c r="H4268" s="29"/>
      <c r="I4268" s="29"/>
      <c r="J4268" s="29"/>
      <c r="K4268" s="25"/>
      <c r="L4268" s="25"/>
      <c r="M4268" s="25"/>
      <c r="N4268" s="25"/>
      <c r="O4268" s="25"/>
      <c r="P4268" s="25"/>
      <c r="Q4268" s="28"/>
      <c r="R4268" s="29"/>
      <c r="S4268" s="27"/>
      <c r="T4268" s="27"/>
      <c r="U4268" s="28"/>
      <c r="V4268" s="26"/>
      <c r="W4268" s="26"/>
      <c r="X4268" s="26"/>
      <c r="Y4268" s="37"/>
      <c r="Z4268" s="37"/>
      <c r="AA4268" s="37"/>
      <c r="AB4268" s="30"/>
      <c r="AC4268" s="30"/>
      <c r="AD4268" s="31"/>
      <c r="AE4268" s="30"/>
      <c r="AF4268" s="30"/>
      <c r="AG4268" s="32"/>
      <c r="AH4268" s="30"/>
      <c r="AJ4268" s="30"/>
      <c r="AK4268" s="30"/>
      <c r="AL4268" s="30"/>
      <c r="AM4268" s="30"/>
      <c r="AN4268" s="30"/>
      <c r="AO4268" s="30"/>
      <c r="AP4268" s="30"/>
      <c r="AQ4268" s="30"/>
      <c r="AR4268" s="30"/>
      <c r="AS4268" s="30"/>
      <c r="AT4268" s="30"/>
      <c r="AU4268" s="121"/>
      <c r="AV4268" s="129"/>
      <c r="AW4268" s="129"/>
      <c r="AX4268" s="129"/>
    </row>
    <row r="4269" spans="1:50" x14ac:dyDescent="0.25">
      <c r="A4269" s="120"/>
      <c r="B4269" s="28"/>
      <c r="C4269" s="25"/>
      <c r="D4269" s="25"/>
      <c r="E4269" s="25"/>
      <c r="F4269" s="29"/>
      <c r="G4269" s="29"/>
      <c r="H4269" s="29"/>
      <c r="I4269" s="29"/>
      <c r="J4269" s="29"/>
      <c r="K4269" s="25"/>
      <c r="L4269" s="25"/>
      <c r="M4269" s="25"/>
      <c r="N4269" s="25"/>
      <c r="O4269" s="25"/>
      <c r="P4269" s="25"/>
      <c r="Q4269" s="28"/>
      <c r="R4269" s="29"/>
      <c r="S4269" s="27"/>
      <c r="T4269" s="27"/>
      <c r="U4269" s="28"/>
      <c r="V4269" s="26"/>
      <c r="W4269" s="26"/>
      <c r="X4269" s="26"/>
      <c r="Y4269" s="37"/>
      <c r="Z4269" s="37"/>
      <c r="AA4269" s="37"/>
      <c r="AB4269" s="30"/>
      <c r="AC4269" s="30"/>
      <c r="AD4269" s="31"/>
      <c r="AE4269" s="30"/>
      <c r="AF4269" s="30"/>
      <c r="AG4269" s="32"/>
      <c r="AH4269" s="30"/>
      <c r="AJ4269" s="30"/>
      <c r="AK4269" s="30"/>
      <c r="AL4269" s="30"/>
      <c r="AM4269" s="30"/>
      <c r="AN4269" s="30"/>
      <c r="AO4269" s="30"/>
      <c r="AP4269" s="30"/>
      <c r="AQ4269" s="30"/>
      <c r="AR4269" s="30"/>
      <c r="AS4269" s="30"/>
      <c r="AT4269" s="30"/>
      <c r="AU4269" s="121"/>
      <c r="AV4269" s="129"/>
      <c r="AW4269" s="129"/>
      <c r="AX4269" s="129"/>
    </row>
    <row r="4270" spans="1:50" x14ac:dyDescent="0.25">
      <c r="A4270" s="120"/>
      <c r="B4270" s="28"/>
      <c r="C4270" s="25"/>
      <c r="D4270" s="25"/>
      <c r="E4270" s="25"/>
      <c r="F4270" s="29"/>
      <c r="G4270" s="29"/>
      <c r="H4270" s="29"/>
      <c r="I4270" s="29"/>
      <c r="J4270" s="29"/>
      <c r="K4270" s="25"/>
      <c r="L4270" s="25"/>
      <c r="M4270" s="25"/>
      <c r="N4270" s="25"/>
      <c r="O4270" s="25"/>
      <c r="P4270" s="25"/>
      <c r="Q4270" s="28"/>
      <c r="R4270" s="29"/>
      <c r="S4270" s="27"/>
      <c r="T4270" s="27"/>
      <c r="U4270" s="28"/>
      <c r="V4270" s="26"/>
      <c r="W4270" s="26"/>
      <c r="X4270" s="26"/>
      <c r="Y4270" s="37"/>
      <c r="Z4270" s="37"/>
      <c r="AA4270" s="37"/>
      <c r="AB4270" s="30"/>
      <c r="AC4270" s="30"/>
      <c r="AD4270" s="31"/>
      <c r="AE4270" s="30"/>
      <c r="AF4270" s="30"/>
      <c r="AG4270" s="32"/>
      <c r="AH4270" s="30"/>
      <c r="AJ4270" s="30"/>
      <c r="AK4270" s="30"/>
      <c r="AL4270" s="30"/>
      <c r="AM4270" s="30"/>
      <c r="AN4270" s="30"/>
      <c r="AO4270" s="30"/>
      <c r="AP4270" s="30"/>
      <c r="AQ4270" s="30"/>
      <c r="AR4270" s="30"/>
      <c r="AS4270" s="30"/>
      <c r="AT4270" s="30"/>
      <c r="AU4270" s="121"/>
      <c r="AV4270" s="129"/>
      <c r="AW4270" s="129"/>
      <c r="AX4270" s="129"/>
    </row>
    <row r="4271" spans="1:50" x14ac:dyDescent="0.25">
      <c r="A4271" s="120"/>
      <c r="B4271" s="28"/>
      <c r="C4271" s="25"/>
      <c r="D4271" s="25"/>
      <c r="E4271" s="25"/>
      <c r="F4271" s="29"/>
      <c r="G4271" s="29"/>
      <c r="H4271" s="29"/>
      <c r="I4271" s="29"/>
      <c r="J4271" s="29"/>
      <c r="K4271" s="25"/>
      <c r="L4271" s="25"/>
      <c r="M4271" s="25"/>
      <c r="N4271" s="25"/>
      <c r="O4271" s="25"/>
      <c r="P4271" s="25"/>
      <c r="Q4271" s="28"/>
      <c r="R4271" s="29"/>
      <c r="S4271" s="27"/>
      <c r="T4271" s="27"/>
      <c r="U4271" s="28"/>
      <c r="V4271" s="26"/>
      <c r="W4271" s="26"/>
      <c r="X4271" s="26"/>
      <c r="Y4271" s="37"/>
      <c r="Z4271" s="37"/>
      <c r="AA4271" s="37"/>
      <c r="AB4271" s="30"/>
      <c r="AC4271" s="30"/>
      <c r="AD4271" s="31"/>
      <c r="AE4271" s="30"/>
      <c r="AF4271" s="30"/>
      <c r="AG4271" s="32"/>
      <c r="AH4271" s="30"/>
      <c r="AJ4271" s="30"/>
      <c r="AK4271" s="30"/>
      <c r="AL4271" s="30"/>
      <c r="AM4271" s="30"/>
      <c r="AN4271" s="30"/>
      <c r="AO4271" s="30"/>
      <c r="AP4271" s="30"/>
      <c r="AQ4271" s="30"/>
      <c r="AR4271" s="30"/>
      <c r="AS4271" s="30"/>
      <c r="AT4271" s="30"/>
      <c r="AU4271" s="121"/>
      <c r="AV4271" s="129"/>
      <c r="AW4271" s="129"/>
      <c r="AX4271" s="129"/>
    </row>
    <row r="4272" spans="1:50" x14ac:dyDescent="0.25">
      <c r="A4272" s="120"/>
      <c r="B4272" s="28"/>
      <c r="C4272" s="25"/>
      <c r="D4272" s="25"/>
      <c r="E4272" s="25"/>
      <c r="F4272" s="29"/>
      <c r="G4272" s="29"/>
      <c r="H4272" s="29"/>
      <c r="I4272" s="29"/>
      <c r="J4272" s="29"/>
      <c r="K4272" s="25"/>
      <c r="L4272" s="25"/>
      <c r="M4272" s="25"/>
      <c r="N4272" s="25"/>
      <c r="O4272" s="25"/>
      <c r="P4272" s="25"/>
      <c r="Q4272" s="28"/>
      <c r="R4272" s="29"/>
      <c r="S4272" s="27"/>
      <c r="T4272" s="27"/>
      <c r="U4272" s="28"/>
      <c r="V4272" s="26"/>
      <c r="W4272" s="26"/>
      <c r="X4272" s="26"/>
      <c r="Y4272" s="37"/>
      <c r="Z4272" s="37"/>
      <c r="AA4272" s="37"/>
      <c r="AB4272" s="30"/>
      <c r="AC4272" s="30"/>
      <c r="AD4272" s="31"/>
      <c r="AE4272" s="30"/>
      <c r="AF4272" s="30"/>
      <c r="AG4272" s="32"/>
      <c r="AH4272" s="30"/>
      <c r="AJ4272" s="30"/>
      <c r="AK4272" s="30"/>
      <c r="AL4272" s="30"/>
      <c r="AM4272" s="30"/>
      <c r="AN4272" s="30"/>
      <c r="AO4272" s="30"/>
      <c r="AP4272" s="30"/>
      <c r="AQ4272" s="30"/>
      <c r="AR4272" s="30"/>
      <c r="AS4272" s="30"/>
      <c r="AT4272" s="30"/>
      <c r="AU4272" s="121"/>
      <c r="AV4272" s="129"/>
      <c r="AW4272" s="129"/>
      <c r="AX4272" s="129"/>
    </row>
    <row r="4273" spans="1:50" x14ac:dyDescent="0.25">
      <c r="A4273" s="120"/>
      <c r="B4273" s="28"/>
      <c r="C4273" s="25"/>
      <c r="D4273" s="25"/>
      <c r="E4273" s="25"/>
      <c r="F4273" s="29"/>
      <c r="G4273" s="29"/>
      <c r="H4273" s="29"/>
      <c r="I4273" s="29"/>
      <c r="J4273" s="29"/>
      <c r="K4273" s="25"/>
      <c r="L4273" s="25"/>
      <c r="M4273" s="25"/>
      <c r="N4273" s="25"/>
      <c r="O4273" s="25"/>
      <c r="P4273" s="25"/>
      <c r="Q4273" s="28"/>
      <c r="R4273" s="29"/>
      <c r="S4273" s="27"/>
      <c r="T4273" s="27"/>
      <c r="U4273" s="28"/>
      <c r="V4273" s="26"/>
      <c r="W4273" s="26"/>
      <c r="X4273" s="26"/>
      <c r="Y4273" s="37"/>
      <c r="Z4273" s="37"/>
      <c r="AA4273" s="37"/>
      <c r="AB4273" s="30"/>
      <c r="AC4273" s="30"/>
      <c r="AD4273" s="31"/>
      <c r="AE4273" s="30"/>
      <c r="AF4273" s="30"/>
      <c r="AG4273" s="32"/>
      <c r="AH4273" s="30"/>
      <c r="AJ4273" s="30"/>
      <c r="AK4273" s="30"/>
      <c r="AL4273" s="30"/>
      <c r="AM4273" s="30"/>
      <c r="AN4273" s="30"/>
      <c r="AO4273" s="30"/>
      <c r="AP4273" s="30"/>
      <c r="AQ4273" s="30"/>
      <c r="AR4273" s="30"/>
      <c r="AS4273" s="30"/>
      <c r="AT4273" s="30"/>
      <c r="AU4273" s="121"/>
      <c r="AV4273" s="129"/>
      <c r="AW4273" s="129"/>
      <c r="AX4273" s="129"/>
    </row>
    <row r="4274" spans="1:50" x14ac:dyDescent="0.25">
      <c r="A4274" s="120"/>
      <c r="B4274" s="28"/>
      <c r="C4274" s="25"/>
      <c r="D4274" s="25"/>
      <c r="E4274" s="25"/>
      <c r="F4274" s="29"/>
      <c r="G4274" s="29"/>
      <c r="H4274" s="29"/>
      <c r="I4274" s="29"/>
      <c r="J4274" s="29"/>
      <c r="K4274" s="25"/>
      <c r="L4274" s="25"/>
      <c r="M4274" s="25"/>
      <c r="N4274" s="25"/>
      <c r="O4274" s="25"/>
      <c r="P4274" s="25"/>
      <c r="Q4274" s="28"/>
      <c r="R4274" s="29"/>
      <c r="S4274" s="27"/>
      <c r="T4274" s="27"/>
      <c r="U4274" s="28"/>
      <c r="V4274" s="26"/>
      <c r="W4274" s="26"/>
      <c r="X4274" s="26"/>
      <c r="Y4274" s="37"/>
      <c r="Z4274" s="37"/>
      <c r="AA4274" s="37"/>
      <c r="AB4274" s="30"/>
      <c r="AC4274" s="30"/>
      <c r="AD4274" s="31"/>
      <c r="AE4274" s="30"/>
      <c r="AF4274" s="30"/>
      <c r="AG4274" s="32"/>
      <c r="AH4274" s="30"/>
      <c r="AJ4274" s="30"/>
      <c r="AK4274" s="30"/>
      <c r="AL4274" s="30"/>
      <c r="AM4274" s="30"/>
      <c r="AN4274" s="30"/>
      <c r="AO4274" s="30"/>
      <c r="AP4274" s="30"/>
      <c r="AQ4274" s="30"/>
      <c r="AR4274" s="30"/>
      <c r="AS4274" s="30"/>
      <c r="AT4274" s="30"/>
      <c r="AU4274" s="121"/>
      <c r="AV4274" s="129"/>
      <c r="AW4274" s="129"/>
      <c r="AX4274" s="129"/>
    </row>
    <row r="4275" spans="1:50" x14ac:dyDescent="0.25">
      <c r="A4275" s="120"/>
      <c r="B4275" s="28"/>
      <c r="C4275" s="25"/>
      <c r="D4275" s="25"/>
      <c r="E4275" s="25"/>
      <c r="F4275" s="29"/>
      <c r="G4275" s="29"/>
      <c r="H4275" s="29"/>
      <c r="I4275" s="29"/>
      <c r="J4275" s="29"/>
      <c r="K4275" s="25"/>
      <c r="L4275" s="25"/>
      <c r="M4275" s="25"/>
      <c r="N4275" s="25"/>
      <c r="O4275" s="25"/>
      <c r="P4275" s="25"/>
      <c r="Q4275" s="28"/>
      <c r="R4275" s="29"/>
      <c r="S4275" s="27"/>
      <c r="T4275" s="27"/>
      <c r="U4275" s="28"/>
      <c r="V4275" s="26"/>
      <c r="W4275" s="26"/>
      <c r="X4275" s="26"/>
      <c r="Y4275" s="37"/>
      <c r="Z4275" s="37"/>
      <c r="AA4275" s="37"/>
      <c r="AB4275" s="30"/>
      <c r="AC4275" s="30"/>
      <c r="AD4275" s="31"/>
      <c r="AE4275" s="30"/>
      <c r="AF4275" s="30"/>
      <c r="AG4275" s="32"/>
      <c r="AH4275" s="30"/>
      <c r="AJ4275" s="30"/>
      <c r="AK4275" s="30"/>
      <c r="AL4275" s="30"/>
      <c r="AM4275" s="30"/>
      <c r="AN4275" s="30"/>
      <c r="AO4275" s="30"/>
      <c r="AP4275" s="30"/>
      <c r="AQ4275" s="30"/>
      <c r="AR4275" s="30"/>
      <c r="AS4275" s="30"/>
      <c r="AT4275" s="30"/>
      <c r="AU4275" s="121"/>
      <c r="AV4275" s="129"/>
      <c r="AW4275" s="129"/>
      <c r="AX4275" s="129"/>
    </row>
    <row r="4276" spans="1:50" x14ac:dyDescent="0.25">
      <c r="A4276" s="120"/>
      <c r="B4276" s="28"/>
      <c r="C4276" s="25"/>
      <c r="D4276" s="25"/>
      <c r="E4276" s="25"/>
      <c r="F4276" s="29"/>
      <c r="G4276" s="29"/>
      <c r="H4276" s="29"/>
      <c r="I4276" s="29"/>
      <c r="J4276" s="29"/>
      <c r="K4276" s="25"/>
      <c r="L4276" s="25"/>
      <c r="M4276" s="25"/>
      <c r="N4276" s="25"/>
      <c r="O4276" s="25"/>
      <c r="P4276" s="25"/>
      <c r="Q4276" s="28"/>
      <c r="R4276" s="29"/>
      <c r="S4276" s="27"/>
      <c r="T4276" s="27"/>
      <c r="U4276" s="28"/>
      <c r="V4276" s="26"/>
      <c r="W4276" s="26"/>
      <c r="X4276" s="26"/>
      <c r="Y4276" s="37"/>
      <c r="Z4276" s="37"/>
      <c r="AA4276" s="37"/>
      <c r="AB4276" s="30"/>
      <c r="AC4276" s="30"/>
      <c r="AD4276" s="31"/>
      <c r="AE4276" s="30"/>
      <c r="AF4276" s="30"/>
      <c r="AG4276" s="32"/>
      <c r="AH4276" s="30"/>
      <c r="AJ4276" s="30"/>
      <c r="AK4276" s="30"/>
      <c r="AL4276" s="30"/>
      <c r="AM4276" s="30"/>
      <c r="AN4276" s="30"/>
      <c r="AO4276" s="30"/>
      <c r="AP4276" s="30"/>
      <c r="AQ4276" s="30"/>
      <c r="AR4276" s="30"/>
      <c r="AS4276" s="30"/>
      <c r="AT4276" s="30"/>
      <c r="AU4276" s="121"/>
      <c r="AV4276" s="129"/>
      <c r="AW4276" s="129"/>
      <c r="AX4276" s="129"/>
    </row>
    <row r="4277" spans="1:50" x14ac:dyDescent="0.25">
      <c r="A4277" s="120"/>
      <c r="B4277" s="28"/>
      <c r="C4277" s="25"/>
      <c r="D4277" s="25"/>
      <c r="E4277" s="25"/>
      <c r="F4277" s="29"/>
      <c r="G4277" s="29"/>
      <c r="H4277" s="29"/>
      <c r="I4277" s="29"/>
      <c r="J4277" s="29"/>
      <c r="K4277" s="25"/>
      <c r="L4277" s="25"/>
      <c r="M4277" s="25"/>
      <c r="N4277" s="25"/>
      <c r="O4277" s="25"/>
      <c r="P4277" s="25"/>
      <c r="Q4277" s="28"/>
      <c r="R4277" s="29"/>
      <c r="S4277" s="27"/>
      <c r="T4277" s="27"/>
      <c r="U4277" s="28"/>
      <c r="V4277" s="26"/>
      <c r="W4277" s="26"/>
      <c r="X4277" s="26"/>
      <c r="Y4277" s="37"/>
      <c r="Z4277" s="37"/>
      <c r="AA4277" s="37"/>
      <c r="AB4277" s="30"/>
      <c r="AC4277" s="30"/>
      <c r="AD4277" s="31"/>
      <c r="AE4277" s="30"/>
      <c r="AF4277" s="30"/>
      <c r="AG4277" s="32"/>
      <c r="AH4277" s="30"/>
      <c r="AJ4277" s="30"/>
      <c r="AK4277" s="30"/>
      <c r="AL4277" s="30"/>
      <c r="AM4277" s="30"/>
      <c r="AN4277" s="30"/>
      <c r="AO4277" s="30"/>
      <c r="AP4277" s="30"/>
      <c r="AQ4277" s="30"/>
      <c r="AR4277" s="30"/>
      <c r="AS4277" s="30"/>
      <c r="AT4277" s="30"/>
      <c r="AU4277" s="121"/>
      <c r="AV4277" s="129"/>
      <c r="AW4277" s="129"/>
      <c r="AX4277" s="129"/>
    </row>
    <row r="4278" spans="1:50" x14ac:dyDescent="0.25">
      <c r="A4278" s="120"/>
      <c r="B4278" s="28"/>
      <c r="C4278" s="25"/>
      <c r="D4278" s="25"/>
      <c r="E4278" s="25"/>
      <c r="F4278" s="29"/>
      <c r="G4278" s="29"/>
      <c r="H4278" s="29"/>
      <c r="I4278" s="29"/>
      <c r="J4278" s="29"/>
      <c r="K4278" s="25"/>
      <c r="L4278" s="25"/>
      <c r="M4278" s="25"/>
      <c r="N4278" s="25"/>
      <c r="O4278" s="25"/>
      <c r="P4278" s="25"/>
      <c r="Q4278" s="28"/>
      <c r="R4278" s="29"/>
      <c r="S4278" s="27"/>
      <c r="T4278" s="27"/>
      <c r="U4278" s="28"/>
      <c r="V4278" s="26"/>
      <c r="W4278" s="26"/>
      <c r="X4278" s="26"/>
      <c r="Y4278" s="37"/>
      <c r="Z4278" s="37"/>
      <c r="AA4278" s="37"/>
      <c r="AB4278" s="30"/>
      <c r="AC4278" s="30"/>
      <c r="AD4278" s="31"/>
      <c r="AE4278" s="30"/>
      <c r="AF4278" s="30"/>
      <c r="AG4278" s="32"/>
      <c r="AH4278" s="30"/>
      <c r="AJ4278" s="30"/>
      <c r="AK4278" s="30"/>
      <c r="AL4278" s="30"/>
      <c r="AM4278" s="30"/>
      <c r="AN4278" s="30"/>
      <c r="AO4278" s="30"/>
      <c r="AP4278" s="30"/>
      <c r="AQ4278" s="30"/>
      <c r="AR4278" s="30"/>
      <c r="AS4278" s="30"/>
      <c r="AT4278" s="30"/>
      <c r="AU4278" s="121"/>
      <c r="AV4278" s="129"/>
      <c r="AW4278" s="129"/>
      <c r="AX4278" s="129"/>
    </row>
    <row r="4279" spans="1:50" x14ac:dyDescent="0.25">
      <c r="A4279" s="120"/>
      <c r="B4279" s="28"/>
      <c r="C4279" s="25"/>
      <c r="D4279" s="25"/>
      <c r="E4279" s="25"/>
      <c r="F4279" s="29"/>
      <c r="G4279" s="29"/>
      <c r="H4279" s="29"/>
      <c r="I4279" s="29"/>
      <c r="J4279" s="29"/>
      <c r="K4279" s="25"/>
      <c r="L4279" s="25"/>
      <c r="M4279" s="25"/>
      <c r="N4279" s="25"/>
      <c r="O4279" s="25"/>
      <c r="P4279" s="25"/>
      <c r="Q4279" s="28"/>
      <c r="R4279" s="29"/>
      <c r="S4279" s="27"/>
      <c r="T4279" s="27"/>
      <c r="U4279" s="28"/>
      <c r="V4279" s="26"/>
      <c r="W4279" s="26"/>
      <c r="X4279" s="26"/>
      <c r="Y4279" s="37"/>
      <c r="Z4279" s="37"/>
      <c r="AA4279" s="37"/>
      <c r="AB4279" s="30"/>
      <c r="AC4279" s="30"/>
      <c r="AD4279" s="31"/>
      <c r="AE4279" s="30"/>
      <c r="AF4279" s="30"/>
      <c r="AG4279" s="32"/>
      <c r="AH4279" s="30"/>
      <c r="AJ4279" s="30"/>
      <c r="AK4279" s="30"/>
      <c r="AL4279" s="30"/>
      <c r="AM4279" s="30"/>
      <c r="AN4279" s="30"/>
      <c r="AO4279" s="30"/>
      <c r="AP4279" s="30"/>
      <c r="AQ4279" s="30"/>
      <c r="AR4279" s="30"/>
      <c r="AS4279" s="30"/>
      <c r="AT4279" s="30"/>
      <c r="AU4279" s="121"/>
      <c r="AV4279" s="129"/>
      <c r="AW4279" s="129"/>
      <c r="AX4279" s="129"/>
    </row>
    <row r="4280" spans="1:50" x14ac:dyDescent="0.25">
      <c r="A4280" s="120"/>
      <c r="B4280" s="28"/>
      <c r="C4280" s="25"/>
      <c r="D4280" s="25"/>
      <c r="E4280" s="25"/>
      <c r="F4280" s="29"/>
      <c r="G4280" s="29"/>
      <c r="H4280" s="29"/>
      <c r="I4280" s="29"/>
      <c r="J4280" s="29"/>
      <c r="K4280" s="25"/>
      <c r="L4280" s="25"/>
      <c r="M4280" s="25"/>
      <c r="N4280" s="25"/>
      <c r="O4280" s="25"/>
      <c r="P4280" s="25"/>
      <c r="Q4280" s="28"/>
      <c r="R4280" s="29"/>
      <c r="S4280" s="27"/>
      <c r="T4280" s="27"/>
      <c r="U4280" s="28"/>
      <c r="V4280" s="26"/>
      <c r="W4280" s="26"/>
      <c r="X4280" s="26"/>
      <c r="Y4280" s="37"/>
      <c r="Z4280" s="37"/>
      <c r="AA4280" s="37"/>
      <c r="AB4280" s="30"/>
      <c r="AC4280" s="30"/>
      <c r="AD4280" s="31"/>
      <c r="AE4280" s="30"/>
      <c r="AF4280" s="30"/>
      <c r="AG4280" s="32"/>
      <c r="AH4280" s="30"/>
      <c r="AJ4280" s="30"/>
      <c r="AK4280" s="30"/>
      <c r="AL4280" s="30"/>
      <c r="AM4280" s="30"/>
      <c r="AN4280" s="30"/>
      <c r="AO4280" s="30"/>
      <c r="AP4280" s="30"/>
      <c r="AQ4280" s="30"/>
      <c r="AR4280" s="30"/>
      <c r="AS4280" s="30"/>
      <c r="AT4280" s="30"/>
      <c r="AU4280" s="121"/>
      <c r="AV4280" s="129"/>
      <c r="AW4280" s="129"/>
      <c r="AX4280" s="129"/>
    </row>
    <row r="4281" spans="1:50" x14ac:dyDescent="0.25">
      <c r="A4281" s="120"/>
      <c r="B4281" s="28"/>
      <c r="C4281" s="25"/>
      <c r="D4281" s="25"/>
      <c r="E4281" s="25"/>
      <c r="F4281" s="29"/>
      <c r="G4281" s="29"/>
      <c r="H4281" s="29"/>
      <c r="I4281" s="29"/>
      <c r="J4281" s="29"/>
      <c r="K4281" s="25"/>
      <c r="L4281" s="25"/>
      <c r="M4281" s="25"/>
      <c r="N4281" s="25"/>
      <c r="O4281" s="25"/>
      <c r="P4281" s="25"/>
      <c r="Q4281" s="28"/>
      <c r="R4281" s="29"/>
      <c r="S4281" s="27"/>
      <c r="T4281" s="27"/>
      <c r="U4281" s="28"/>
      <c r="V4281" s="26"/>
      <c r="W4281" s="26"/>
      <c r="X4281" s="26"/>
      <c r="Y4281" s="37"/>
      <c r="Z4281" s="37"/>
      <c r="AA4281" s="37"/>
      <c r="AB4281" s="30"/>
      <c r="AC4281" s="30"/>
      <c r="AD4281" s="31"/>
      <c r="AE4281" s="30"/>
      <c r="AF4281" s="30"/>
      <c r="AG4281" s="32"/>
      <c r="AH4281" s="30"/>
      <c r="AJ4281" s="30"/>
      <c r="AK4281" s="30"/>
      <c r="AL4281" s="30"/>
      <c r="AM4281" s="30"/>
      <c r="AN4281" s="30"/>
      <c r="AO4281" s="30"/>
      <c r="AP4281" s="30"/>
      <c r="AQ4281" s="30"/>
      <c r="AR4281" s="30"/>
      <c r="AS4281" s="30"/>
      <c r="AT4281" s="30"/>
      <c r="AU4281" s="121"/>
      <c r="AV4281" s="129"/>
      <c r="AW4281" s="129"/>
      <c r="AX4281" s="129"/>
    </row>
    <row r="4282" spans="1:50" x14ac:dyDescent="0.25">
      <c r="A4282" s="120"/>
      <c r="B4282" s="28"/>
      <c r="C4282" s="25"/>
      <c r="D4282" s="25"/>
      <c r="E4282" s="25"/>
      <c r="F4282" s="29"/>
      <c r="G4282" s="29"/>
      <c r="H4282" s="29"/>
      <c r="I4282" s="29"/>
      <c r="J4282" s="29"/>
      <c r="K4282" s="25"/>
      <c r="L4282" s="25"/>
      <c r="M4282" s="25"/>
      <c r="N4282" s="25"/>
      <c r="O4282" s="25"/>
      <c r="P4282" s="25"/>
      <c r="Q4282" s="28"/>
      <c r="R4282" s="29"/>
      <c r="S4282" s="27"/>
      <c r="T4282" s="27"/>
      <c r="U4282" s="28"/>
      <c r="V4282" s="26"/>
      <c r="W4282" s="26"/>
      <c r="X4282" s="26"/>
      <c r="Y4282" s="37"/>
      <c r="Z4282" s="37"/>
      <c r="AA4282" s="37"/>
      <c r="AB4282" s="30"/>
      <c r="AC4282" s="30"/>
      <c r="AD4282" s="31"/>
      <c r="AE4282" s="30"/>
      <c r="AF4282" s="30"/>
      <c r="AG4282" s="32"/>
      <c r="AH4282" s="30"/>
      <c r="AJ4282" s="30"/>
      <c r="AK4282" s="30"/>
      <c r="AL4282" s="30"/>
      <c r="AM4282" s="30"/>
      <c r="AN4282" s="30"/>
      <c r="AO4282" s="30"/>
      <c r="AP4282" s="30"/>
      <c r="AQ4282" s="30"/>
      <c r="AR4282" s="30"/>
      <c r="AS4282" s="30"/>
      <c r="AT4282" s="30"/>
      <c r="AU4282" s="121"/>
      <c r="AV4282" s="129"/>
      <c r="AW4282" s="129"/>
      <c r="AX4282" s="129"/>
    </row>
    <row r="4283" spans="1:50" x14ac:dyDescent="0.25">
      <c r="A4283" s="120"/>
      <c r="B4283" s="28"/>
      <c r="C4283" s="25"/>
      <c r="D4283" s="25"/>
      <c r="E4283" s="25"/>
      <c r="F4283" s="29"/>
      <c r="G4283" s="29"/>
      <c r="H4283" s="29"/>
      <c r="I4283" s="29"/>
      <c r="J4283" s="29"/>
      <c r="K4283" s="25"/>
      <c r="L4283" s="25"/>
      <c r="M4283" s="25"/>
      <c r="N4283" s="25"/>
      <c r="O4283" s="25"/>
      <c r="P4283" s="25"/>
      <c r="Q4283" s="28"/>
      <c r="R4283" s="29"/>
      <c r="S4283" s="27"/>
      <c r="T4283" s="27"/>
      <c r="U4283" s="28"/>
      <c r="V4283" s="26"/>
      <c r="W4283" s="26"/>
      <c r="X4283" s="26"/>
      <c r="Y4283" s="37"/>
      <c r="Z4283" s="37"/>
      <c r="AA4283" s="37"/>
      <c r="AB4283" s="30"/>
      <c r="AC4283" s="30"/>
      <c r="AD4283" s="31"/>
      <c r="AE4283" s="30"/>
      <c r="AF4283" s="30"/>
      <c r="AG4283" s="32"/>
      <c r="AH4283" s="30"/>
      <c r="AJ4283" s="30"/>
      <c r="AK4283" s="30"/>
      <c r="AL4283" s="30"/>
      <c r="AM4283" s="30"/>
      <c r="AN4283" s="30"/>
      <c r="AO4283" s="30"/>
      <c r="AP4283" s="30"/>
      <c r="AQ4283" s="30"/>
      <c r="AR4283" s="30"/>
      <c r="AS4283" s="30"/>
      <c r="AT4283" s="30"/>
      <c r="AU4283" s="121"/>
      <c r="AV4283" s="129"/>
      <c r="AW4283" s="129"/>
      <c r="AX4283" s="129"/>
    </row>
    <row r="4284" spans="1:50" x14ac:dyDescent="0.25">
      <c r="A4284" s="120"/>
      <c r="B4284" s="28"/>
      <c r="C4284" s="25"/>
      <c r="D4284" s="25"/>
      <c r="E4284" s="25"/>
      <c r="F4284" s="29"/>
      <c r="G4284" s="29"/>
      <c r="H4284" s="29"/>
      <c r="I4284" s="29"/>
      <c r="J4284" s="29"/>
      <c r="K4284" s="25"/>
      <c r="L4284" s="25"/>
      <c r="M4284" s="25"/>
      <c r="N4284" s="25"/>
      <c r="O4284" s="25"/>
      <c r="P4284" s="25"/>
      <c r="Q4284" s="28"/>
      <c r="R4284" s="29"/>
      <c r="S4284" s="27"/>
      <c r="T4284" s="27"/>
      <c r="U4284" s="28"/>
      <c r="V4284" s="26"/>
      <c r="W4284" s="26"/>
      <c r="X4284" s="26"/>
      <c r="Y4284" s="37"/>
      <c r="Z4284" s="37"/>
      <c r="AA4284" s="37"/>
      <c r="AB4284" s="30"/>
      <c r="AC4284" s="30"/>
      <c r="AD4284" s="31"/>
      <c r="AE4284" s="30"/>
      <c r="AF4284" s="30"/>
      <c r="AG4284" s="32"/>
      <c r="AH4284" s="30"/>
      <c r="AJ4284" s="30"/>
      <c r="AK4284" s="30"/>
      <c r="AL4284" s="30"/>
      <c r="AM4284" s="30"/>
      <c r="AN4284" s="30"/>
      <c r="AO4284" s="30"/>
      <c r="AP4284" s="30"/>
      <c r="AQ4284" s="30"/>
      <c r="AR4284" s="30"/>
      <c r="AS4284" s="30"/>
      <c r="AT4284" s="30"/>
      <c r="AU4284" s="121"/>
      <c r="AV4284" s="129"/>
      <c r="AW4284" s="129"/>
      <c r="AX4284" s="129"/>
    </row>
    <row r="4285" spans="1:50" x14ac:dyDescent="0.25">
      <c r="A4285" s="120"/>
      <c r="B4285" s="28"/>
      <c r="C4285" s="25"/>
      <c r="D4285" s="25"/>
      <c r="E4285" s="25"/>
      <c r="F4285" s="29"/>
      <c r="G4285" s="29"/>
      <c r="H4285" s="29"/>
      <c r="I4285" s="29"/>
      <c r="J4285" s="29"/>
      <c r="K4285" s="25"/>
      <c r="L4285" s="25"/>
      <c r="M4285" s="25"/>
      <c r="N4285" s="25"/>
      <c r="O4285" s="25"/>
      <c r="P4285" s="25"/>
      <c r="Q4285" s="28"/>
      <c r="R4285" s="29"/>
      <c r="S4285" s="27"/>
      <c r="T4285" s="27"/>
      <c r="U4285" s="28"/>
      <c r="V4285" s="26"/>
      <c r="W4285" s="26"/>
      <c r="X4285" s="26"/>
      <c r="Y4285" s="37"/>
      <c r="Z4285" s="37"/>
      <c r="AA4285" s="37"/>
      <c r="AB4285" s="30"/>
      <c r="AC4285" s="30"/>
      <c r="AD4285" s="31"/>
      <c r="AE4285" s="30"/>
      <c r="AF4285" s="30"/>
      <c r="AG4285" s="32"/>
      <c r="AH4285" s="30"/>
      <c r="AJ4285" s="30"/>
      <c r="AK4285" s="30"/>
      <c r="AL4285" s="30"/>
      <c r="AM4285" s="30"/>
      <c r="AN4285" s="30"/>
      <c r="AO4285" s="30"/>
      <c r="AP4285" s="30"/>
      <c r="AQ4285" s="30"/>
      <c r="AR4285" s="30"/>
      <c r="AS4285" s="30"/>
      <c r="AT4285" s="30"/>
      <c r="AU4285" s="121"/>
      <c r="AV4285" s="129"/>
      <c r="AW4285" s="129"/>
      <c r="AX4285" s="129"/>
    </row>
    <row r="4286" spans="1:50" x14ac:dyDescent="0.25">
      <c r="A4286" s="120"/>
      <c r="B4286" s="28"/>
      <c r="C4286" s="25"/>
      <c r="D4286" s="25"/>
      <c r="E4286" s="25"/>
      <c r="F4286" s="29"/>
      <c r="G4286" s="29"/>
      <c r="H4286" s="29"/>
      <c r="I4286" s="29"/>
      <c r="J4286" s="29"/>
      <c r="K4286" s="25"/>
      <c r="L4286" s="25"/>
      <c r="M4286" s="25"/>
      <c r="N4286" s="25"/>
      <c r="O4286" s="25"/>
      <c r="P4286" s="25"/>
      <c r="Q4286" s="28"/>
      <c r="R4286" s="29"/>
      <c r="S4286" s="27"/>
      <c r="T4286" s="27"/>
      <c r="U4286" s="28"/>
      <c r="V4286" s="26"/>
      <c r="W4286" s="26"/>
      <c r="X4286" s="26"/>
      <c r="Y4286" s="37"/>
      <c r="Z4286" s="37"/>
      <c r="AA4286" s="37"/>
      <c r="AB4286" s="30"/>
      <c r="AC4286" s="30"/>
      <c r="AD4286" s="31"/>
      <c r="AE4286" s="30"/>
      <c r="AF4286" s="30"/>
      <c r="AG4286" s="32"/>
      <c r="AH4286" s="30"/>
      <c r="AJ4286" s="30"/>
      <c r="AK4286" s="30"/>
      <c r="AL4286" s="30"/>
      <c r="AM4286" s="30"/>
      <c r="AN4286" s="30"/>
      <c r="AO4286" s="30"/>
      <c r="AP4286" s="30"/>
      <c r="AQ4286" s="30"/>
      <c r="AR4286" s="30"/>
      <c r="AS4286" s="30"/>
      <c r="AT4286" s="30"/>
      <c r="AU4286" s="121"/>
      <c r="AV4286" s="129"/>
      <c r="AW4286" s="129"/>
      <c r="AX4286" s="129"/>
    </row>
    <row r="4287" spans="1:50" x14ac:dyDescent="0.25">
      <c r="A4287" s="120"/>
      <c r="B4287" s="28"/>
      <c r="C4287" s="25"/>
      <c r="D4287" s="25"/>
      <c r="E4287" s="25"/>
      <c r="F4287" s="29"/>
      <c r="G4287" s="29"/>
      <c r="H4287" s="29"/>
      <c r="I4287" s="29"/>
      <c r="J4287" s="29"/>
      <c r="K4287" s="25"/>
      <c r="L4287" s="25"/>
      <c r="M4287" s="25"/>
      <c r="N4287" s="25"/>
      <c r="O4287" s="25"/>
      <c r="P4287" s="25"/>
      <c r="Q4287" s="28"/>
      <c r="R4287" s="29"/>
      <c r="S4287" s="27"/>
      <c r="T4287" s="27"/>
      <c r="U4287" s="28"/>
      <c r="V4287" s="26"/>
      <c r="W4287" s="26"/>
      <c r="X4287" s="26"/>
      <c r="Y4287" s="37"/>
      <c r="Z4287" s="37"/>
      <c r="AA4287" s="37"/>
      <c r="AB4287" s="30"/>
      <c r="AC4287" s="30"/>
      <c r="AD4287" s="31"/>
      <c r="AE4287" s="30"/>
      <c r="AF4287" s="30"/>
      <c r="AG4287" s="32"/>
      <c r="AH4287" s="30"/>
      <c r="AJ4287" s="30"/>
      <c r="AK4287" s="30"/>
      <c r="AL4287" s="30"/>
      <c r="AM4287" s="30"/>
      <c r="AN4287" s="30"/>
      <c r="AO4287" s="30"/>
      <c r="AP4287" s="30"/>
      <c r="AQ4287" s="30"/>
      <c r="AR4287" s="30"/>
      <c r="AS4287" s="30"/>
      <c r="AT4287" s="30"/>
      <c r="AU4287" s="121"/>
      <c r="AV4287" s="129"/>
      <c r="AW4287" s="129"/>
      <c r="AX4287" s="129"/>
    </row>
    <row r="4288" spans="1:50" x14ac:dyDescent="0.25">
      <c r="A4288" s="120"/>
      <c r="B4288" s="28"/>
      <c r="C4288" s="25"/>
      <c r="D4288" s="25"/>
      <c r="E4288" s="25"/>
      <c r="F4288" s="29"/>
      <c r="G4288" s="29"/>
      <c r="H4288" s="29"/>
      <c r="I4288" s="29"/>
      <c r="J4288" s="29"/>
      <c r="K4288" s="25"/>
      <c r="L4288" s="25"/>
      <c r="M4288" s="25"/>
      <c r="N4288" s="25"/>
      <c r="O4288" s="25"/>
      <c r="P4288" s="25"/>
      <c r="Q4288" s="28"/>
      <c r="R4288" s="29"/>
      <c r="S4288" s="27"/>
      <c r="T4288" s="27"/>
      <c r="U4288" s="28"/>
      <c r="V4288" s="26"/>
      <c r="W4288" s="26"/>
      <c r="X4288" s="26"/>
      <c r="Y4288" s="37"/>
      <c r="Z4288" s="37"/>
      <c r="AA4288" s="37"/>
      <c r="AB4288" s="30"/>
      <c r="AC4288" s="30"/>
      <c r="AD4288" s="31"/>
      <c r="AE4288" s="30"/>
      <c r="AF4288" s="30"/>
      <c r="AG4288" s="32"/>
      <c r="AH4288" s="30"/>
      <c r="AJ4288" s="30"/>
      <c r="AK4288" s="30"/>
      <c r="AL4288" s="30"/>
      <c r="AM4288" s="30"/>
      <c r="AN4288" s="30"/>
      <c r="AO4288" s="30"/>
      <c r="AP4288" s="30"/>
      <c r="AQ4288" s="30"/>
      <c r="AR4288" s="30"/>
      <c r="AS4288" s="30"/>
      <c r="AT4288" s="30"/>
      <c r="AU4288" s="121"/>
      <c r="AV4288" s="129"/>
      <c r="AW4288" s="129"/>
      <c r="AX4288" s="129"/>
    </row>
    <row r="4289" spans="1:50" x14ac:dyDescent="0.25">
      <c r="A4289" s="120"/>
      <c r="B4289" s="28"/>
      <c r="C4289" s="25"/>
      <c r="D4289" s="25"/>
      <c r="E4289" s="25"/>
      <c r="F4289" s="29"/>
      <c r="G4289" s="29"/>
      <c r="H4289" s="29"/>
      <c r="I4289" s="29"/>
      <c r="J4289" s="29"/>
      <c r="K4289" s="25"/>
      <c r="L4289" s="25"/>
      <c r="M4289" s="25"/>
      <c r="N4289" s="25"/>
      <c r="O4289" s="25"/>
      <c r="P4289" s="25"/>
      <c r="Q4289" s="28"/>
      <c r="R4289" s="29"/>
      <c r="S4289" s="27"/>
      <c r="T4289" s="27"/>
      <c r="U4289" s="28"/>
      <c r="V4289" s="26"/>
      <c r="W4289" s="26"/>
      <c r="X4289" s="26"/>
      <c r="Y4289" s="37"/>
      <c r="Z4289" s="37"/>
      <c r="AA4289" s="37"/>
      <c r="AB4289" s="30"/>
      <c r="AC4289" s="30"/>
      <c r="AD4289" s="31"/>
      <c r="AE4289" s="30"/>
      <c r="AF4289" s="30"/>
      <c r="AG4289" s="32"/>
      <c r="AH4289" s="30"/>
      <c r="AJ4289" s="30"/>
      <c r="AK4289" s="30"/>
      <c r="AL4289" s="30"/>
      <c r="AM4289" s="30"/>
      <c r="AN4289" s="30"/>
      <c r="AO4289" s="30"/>
      <c r="AP4289" s="30"/>
      <c r="AQ4289" s="30"/>
      <c r="AR4289" s="30"/>
      <c r="AS4289" s="30"/>
      <c r="AT4289" s="30"/>
      <c r="AU4289" s="121"/>
      <c r="AV4289" s="129"/>
      <c r="AW4289" s="129"/>
      <c r="AX4289" s="129"/>
    </row>
    <row r="4290" spans="1:50" x14ac:dyDescent="0.25">
      <c r="A4290" s="120"/>
      <c r="B4290" s="28"/>
      <c r="C4290" s="25"/>
      <c r="D4290" s="25"/>
      <c r="E4290" s="25"/>
      <c r="F4290" s="29"/>
      <c r="G4290" s="29"/>
      <c r="H4290" s="29"/>
      <c r="I4290" s="29"/>
      <c r="J4290" s="29"/>
      <c r="K4290" s="25"/>
      <c r="L4290" s="25"/>
      <c r="M4290" s="25"/>
      <c r="N4290" s="25"/>
      <c r="O4290" s="25"/>
      <c r="P4290" s="25"/>
      <c r="Q4290" s="28"/>
      <c r="R4290" s="29"/>
      <c r="S4290" s="27"/>
      <c r="T4290" s="27"/>
      <c r="U4290" s="28"/>
      <c r="V4290" s="26"/>
      <c r="W4290" s="26"/>
      <c r="X4290" s="26"/>
      <c r="Y4290" s="37"/>
      <c r="Z4290" s="37"/>
      <c r="AA4290" s="37"/>
      <c r="AB4290" s="30"/>
      <c r="AC4290" s="30"/>
      <c r="AD4290" s="31"/>
      <c r="AE4290" s="30"/>
      <c r="AF4290" s="30"/>
      <c r="AG4290" s="32"/>
      <c r="AH4290" s="30"/>
      <c r="AJ4290" s="30"/>
      <c r="AK4290" s="30"/>
      <c r="AL4290" s="30"/>
      <c r="AM4290" s="30"/>
      <c r="AN4290" s="30"/>
      <c r="AO4290" s="30"/>
      <c r="AP4290" s="30"/>
      <c r="AQ4290" s="30"/>
      <c r="AR4290" s="30"/>
      <c r="AS4290" s="30"/>
      <c r="AT4290" s="30"/>
      <c r="AU4290" s="121"/>
      <c r="AV4290" s="129"/>
      <c r="AW4290" s="129"/>
      <c r="AX4290" s="129"/>
    </row>
    <row r="4291" spans="1:50" x14ac:dyDescent="0.25">
      <c r="A4291" s="120"/>
      <c r="B4291" s="28"/>
      <c r="C4291" s="25"/>
      <c r="D4291" s="25"/>
      <c r="E4291" s="25"/>
      <c r="F4291" s="29"/>
      <c r="G4291" s="29"/>
      <c r="H4291" s="29"/>
      <c r="I4291" s="29"/>
      <c r="J4291" s="29"/>
      <c r="K4291" s="25"/>
      <c r="L4291" s="25"/>
      <c r="M4291" s="25"/>
      <c r="N4291" s="25"/>
      <c r="O4291" s="25"/>
      <c r="P4291" s="25"/>
      <c r="Q4291" s="28"/>
      <c r="R4291" s="29"/>
      <c r="S4291" s="27"/>
      <c r="T4291" s="27"/>
      <c r="U4291" s="28"/>
      <c r="V4291" s="26"/>
      <c r="W4291" s="26"/>
      <c r="X4291" s="26"/>
      <c r="Y4291" s="37"/>
      <c r="Z4291" s="37"/>
      <c r="AA4291" s="37"/>
      <c r="AB4291" s="30"/>
      <c r="AC4291" s="30"/>
      <c r="AD4291" s="31"/>
      <c r="AE4291" s="30"/>
      <c r="AF4291" s="30"/>
      <c r="AG4291" s="32"/>
      <c r="AH4291" s="30"/>
      <c r="AJ4291" s="30"/>
      <c r="AK4291" s="30"/>
      <c r="AL4291" s="30"/>
      <c r="AM4291" s="30"/>
      <c r="AN4291" s="30"/>
      <c r="AO4291" s="30"/>
      <c r="AP4291" s="30"/>
      <c r="AQ4291" s="30"/>
      <c r="AR4291" s="30"/>
      <c r="AS4291" s="30"/>
      <c r="AT4291" s="30"/>
      <c r="AU4291" s="121"/>
      <c r="AV4291" s="129"/>
      <c r="AW4291" s="129"/>
      <c r="AX4291" s="129"/>
    </row>
    <row r="4292" spans="1:50" x14ac:dyDescent="0.25">
      <c r="A4292" s="120"/>
      <c r="B4292" s="28"/>
      <c r="C4292" s="25"/>
      <c r="D4292" s="25"/>
      <c r="E4292" s="25"/>
      <c r="F4292" s="29"/>
      <c r="G4292" s="29"/>
      <c r="H4292" s="29"/>
      <c r="I4292" s="29"/>
      <c r="J4292" s="29"/>
      <c r="K4292" s="25"/>
      <c r="L4292" s="25"/>
      <c r="M4292" s="25"/>
      <c r="N4292" s="25"/>
      <c r="O4292" s="25"/>
      <c r="P4292" s="25"/>
      <c r="Q4292" s="28"/>
      <c r="R4292" s="29"/>
      <c r="S4292" s="27"/>
      <c r="T4292" s="27"/>
      <c r="U4292" s="28"/>
      <c r="V4292" s="26"/>
      <c r="W4292" s="26"/>
      <c r="X4292" s="26"/>
      <c r="Y4292" s="37"/>
      <c r="Z4292" s="37"/>
      <c r="AA4292" s="37"/>
      <c r="AB4292" s="30"/>
      <c r="AC4292" s="30"/>
      <c r="AD4292" s="31"/>
      <c r="AE4292" s="30"/>
      <c r="AF4292" s="30"/>
      <c r="AG4292" s="32"/>
      <c r="AH4292" s="30"/>
      <c r="AJ4292" s="30"/>
      <c r="AK4292" s="30"/>
      <c r="AL4292" s="30"/>
      <c r="AM4292" s="30"/>
      <c r="AN4292" s="30"/>
      <c r="AO4292" s="30"/>
      <c r="AP4292" s="30"/>
      <c r="AQ4292" s="30"/>
      <c r="AR4292" s="30"/>
      <c r="AS4292" s="30"/>
      <c r="AT4292" s="30"/>
      <c r="AU4292" s="121"/>
      <c r="AV4292" s="129"/>
      <c r="AW4292" s="129"/>
      <c r="AX4292" s="129"/>
    </row>
    <row r="4293" spans="1:50" x14ac:dyDescent="0.25">
      <c r="A4293" s="120"/>
      <c r="B4293" s="28"/>
      <c r="C4293" s="25"/>
      <c r="D4293" s="25"/>
      <c r="E4293" s="25"/>
      <c r="F4293" s="29"/>
      <c r="G4293" s="29"/>
      <c r="H4293" s="29"/>
      <c r="I4293" s="29"/>
      <c r="J4293" s="29"/>
      <c r="K4293" s="25"/>
      <c r="L4293" s="25"/>
      <c r="M4293" s="25"/>
      <c r="N4293" s="25"/>
      <c r="O4293" s="25"/>
      <c r="P4293" s="25"/>
      <c r="Q4293" s="28"/>
      <c r="R4293" s="29"/>
      <c r="S4293" s="27"/>
      <c r="T4293" s="27"/>
      <c r="U4293" s="28"/>
      <c r="V4293" s="26"/>
      <c r="W4293" s="26"/>
      <c r="X4293" s="26"/>
      <c r="Y4293" s="37"/>
      <c r="Z4293" s="37"/>
      <c r="AA4293" s="37"/>
      <c r="AB4293" s="30"/>
      <c r="AC4293" s="30"/>
      <c r="AD4293" s="31"/>
      <c r="AE4293" s="30"/>
      <c r="AF4293" s="30"/>
      <c r="AG4293" s="32"/>
      <c r="AH4293" s="30"/>
      <c r="AJ4293" s="30"/>
      <c r="AK4293" s="30"/>
      <c r="AL4293" s="30"/>
      <c r="AM4293" s="30"/>
      <c r="AN4293" s="30"/>
      <c r="AO4293" s="30"/>
      <c r="AP4293" s="30"/>
      <c r="AQ4293" s="30"/>
      <c r="AR4293" s="30"/>
      <c r="AS4293" s="30"/>
      <c r="AT4293" s="30"/>
      <c r="AU4293" s="121"/>
      <c r="AV4293" s="129"/>
      <c r="AW4293" s="129"/>
      <c r="AX4293" s="129"/>
    </row>
    <row r="4294" spans="1:50" x14ac:dyDescent="0.25">
      <c r="A4294" s="120"/>
      <c r="B4294" s="28"/>
      <c r="C4294" s="25"/>
      <c r="D4294" s="25"/>
      <c r="E4294" s="25"/>
      <c r="F4294" s="29"/>
      <c r="G4294" s="29"/>
      <c r="H4294" s="29"/>
      <c r="I4294" s="29"/>
      <c r="J4294" s="29"/>
      <c r="K4294" s="25"/>
      <c r="L4294" s="25"/>
      <c r="M4294" s="25"/>
      <c r="N4294" s="25"/>
      <c r="O4294" s="25"/>
      <c r="P4294" s="25"/>
      <c r="Q4294" s="28"/>
      <c r="R4294" s="29"/>
      <c r="S4294" s="27"/>
      <c r="T4294" s="27"/>
      <c r="U4294" s="28"/>
      <c r="V4294" s="26"/>
      <c r="W4294" s="26"/>
      <c r="X4294" s="26"/>
      <c r="Y4294" s="37"/>
      <c r="Z4294" s="37"/>
      <c r="AA4294" s="37"/>
      <c r="AB4294" s="30"/>
      <c r="AC4294" s="30"/>
      <c r="AD4294" s="31"/>
      <c r="AE4294" s="30"/>
      <c r="AF4294" s="30"/>
      <c r="AG4294" s="32"/>
      <c r="AH4294" s="30"/>
      <c r="AJ4294" s="30"/>
      <c r="AK4294" s="30"/>
      <c r="AL4294" s="30"/>
      <c r="AM4294" s="30"/>
      <c r="AN4294" s="30"/>
      <c r="AO4294" s="30"/>
      <c r="AP4294" s="30"/>
      <c r="AQ4294" s="30"/>
      <c r="AR4294" s="30"/>
      <c r="AS4294" s="30"/>
      <c r="AT4294" s="30"/>
      <c r="AU4294" s="121"/>
      <c r="AV4294" s="129"/>
      <c r="AW4294" s="129"/>
      <c r="AX4294" s="129"/>
    </row>
    <row r="4295" spans="1:50" x14ac:dyDescent="0.25">
      <c r="A4295" s="120"/>
      <c r="B4295" s="28"/>
      <c r="C4295" s="25"/>
      <c r="D4295" s="25"/>
      <c r="E4295" s="25"/>
      <c r="F4295" s="29"/>
      <c r="G4295" s="29"/>
      <c r="H4295" s="29"/>
      <c r="I4295" s="29"/>
      <c r="J4295" s="29"/>
      <c r="K4295" s="25"/>
      <c r="L4295" s="25"/>
      <c r="M4295" s="25"/>
      <c r="N4295" s="25"/>
      <c r="O4295" s="25"/>
      <c r="P4295" s="25"/>
      <c r="Q4295" s="28"/>
      <c r="R4295" s="29"/>
      <c r="S4295" s="27"/>
      <c r="T4295" s="27"/>
      <c r="U4295" s="28"/>
      <c r="V4295" s="26"/>
      <c r="W4295" s="26"/>
      <c r="X4295" s="26"/>
      <c r="Y4295" s="37"/>
      <c r="Z4295" s="37"/>
      <c r="AA4295" s="37"/>
      <c r="AB4295" s="30"/>
      <c r="AC4295" s="30"/>
      <c r="AD4295" s="31"/>
      <c r="AE4295" s="30"/>
      <c r="AF4295" s="30"/>
      <c r="AG4295" s="32"/>
      <c r="AH4295" s="30"/>
      <c r="AJ4295" s="30"/>
      <c r="AK4295" s="30"/>
      <c r="AL4295" s="30"/>
      <c r="AM4295" s="30"/>
      <c r="AN4295" s="30"/>
      <c r="AO4295" s="30"/>
      <c r="AP4295" s="30"/>
      <c r="AQ4295" s="30"/>
      <c r="AR4295" s="30"/>
      <c r="AS4295" s="30"/>
      <c r="AT4295" s="30"/>
      <c r="AU4295" s="121"/>
      <c r="AV4295" s="129"/>
      <c r="AW4295" s="129"/>
      <c r="AX4295" s="129"/>
    </row>
    <row r="4296" spans="1:50" x14ac:dyDescent="0.25">
      <c r="A4296" s="120"/>
      <c r="B4296" s="28"/>
      <c r="C4296" s="25"/>
      <c r="D4296" s="25"/>
      <c r="E4296" s="25"/>
      <c r="F4296" s="29"/>
      <c r="G4296" s="29"/>
      <c r="H4296" s="29"/>
      <c r="I4296" s="29"/>
      <c r="J4296" s="29"/>
      <c r="K4296" s="25"/>
      <c r="L4296" s="25"/>
      <c r="M4296" s="25"/>
      <c r="N4296" s="25"/>
      <c r="O4296" s="25"/>
      <c r="P4296" s="25"/>
      <c r="Q4296" s="28"/>
      <c r="R4296" s="29"/>
      <c r="S4296" s="27"/>
      <c r="T4296" s="27"/>
      <c r="U4296" s="28"/>
      <c r="V4296" s="26"/>
      <c r="W4296" s="26"/>
      <c r="X4296" s="26"/>
      <c r="Y4296" s="37"/>
      <c r="Z4296" s="37"/>
      <c r="AA4296" s="37"/>
      <c r="AB4296" s="30"/>
      <c r="AC4296" s="30"/>
      <c r="AD4296" s="31"/>
      <c r="AE4296" s="30"/>
      <c r="AF4296" s="30"/>
      <c r="AG4296" s="32"/>
      <c r="AH4296" s="30"/>
      <c r="AJ4296" s="30"/>
      <c r="AK4296" s="30"/>
      <c r="AL4296" s="30"/>
      <c r="AM4296" s="30"/>
      <c r="AN4296" s="30"/>
      <c r="AO4296" s="30"/>
      <c r="AP4296" s="30"/>
      <c r="AQ4296" s="30"/>
      <c r="AR4296" s="30"/>
      <c r="AS4296" s="30"/>
      <c r="AT4296" s="30"/>
      <c r="AU4296" s="121"/>
      <c r="AV4296" s="129"/>
      <c r="AW4296" s="129"/>
      <c r="AX4296" s="129"/>
    </row>
    <row r="4297" spans="1:50" x14ac:dyDescent="0.25">
      <c r="A4297" s="120"/>
      <c r="B4297" s="28"/>
      <c r="C4297" s="25"/>
      <c r="D4297" s="25"/>
      <c r="E4297" s="25"/>
      <c r="F4297" s="29"/>
      <c r="G4297" s="29"/>
      <c r="H4297" s="29"/>
      <c r="I4297" s="29"/>
      <c r="J4297" s="29"/>
      <c r="K4297" s="25"/>
      <c r="L4297" s="25"/>
      <c r="M4297" s="25"/>
      <c r="N4297" s="25"/>
      <c r="O4297" s="25"/>
      <c r="P4297" s="25"/>
      <c r="Q4297" s="28"/>
      <c r="R4297" s="29"/>
      <c r="S4297" s="27"/>
      <c r="T4297" s="27"/>
      <c r="U4297" s="28"/>
      <c r="V4297" s="26"/>
      <c r="W4297" s="26"/>
      <c r="X4297" s="26"/>
      <c r="Y4297" s="37"/>
      <c r="Z4297" s="37"/>
      <c r="AA4297" s="37"/>
      <c r="AB4297" s="30"/>
      <c r="AC4297" s="30"/>
      <c r="AD4297" s="31"/>
      <c r="AE4297" s="30"/>
      <c r="AF4297" s="30"/>
      <c r="AG4297" s="32"/>
      <c r="AH4297" s="30"/>
      <c r="AJ4297" s="30"/>
      <c r="AK4297" s="30"/>
      <c r="AL4297" s="30"/>
      <c r="AM4297" s="30"/>
      <c r="AN4297" s="30"/>
      <c r="AO4297" s="30"/>
      <c r="AP4297" s="30"/>
      <c r="AQ4297" s="30"/>
      <c r="AR4297" s="30"/>
      <c r="AS4297" s="30"/>
      <c r="AT4297" s="30"/>
      <c r="AU4297" s="121"/>
      <c r="AV4297" s="129"/>
      <c r="AW4297" s="129"/>
      <c r="AX4297" s="129"/>
    </row>
    <row r="4298" spans="1:50" x14ac:dyDescent="0.25">
      <c r="A4298" s="120"/>
      <c r="B4298" s="28"/>
      <c r="C4298" s="25"/>
      <c r="D4298" s="25"/>
      <c r="E4298" s="25"/>
      <c r="F4298" s="29"/>
      <c r="G4298" s="29"/>
      <c r="H4298" s="29"/>
      <c r="I4298" s="29"/>
      <c r="J4298" s="29"/>
      <c r="K4298" s="25"/>
      <c r="L4298" s="25"/>
      <c r="M4298" s="25"/>
      <c r="N4298" s="25"/>
      <c r="O4298" s="25"/>
      <c r="P4298" s="25"/>
      <c r="Q4298" s="28"/>
      <c r="R4298" s="29"/>
      <c r="S4298" s="27"/>
      <c r="T4298" s="27"/>
      <c r="U4298" s="28"/>
      <c r="V4298" s="26"/>
      <c r="W4298" s="26"/>
      <c r="X4298" s="26"/>
      <c r="Y4298" s="37"/>
      <c r="Z4298" s="37"/>
      <c r="AA4298" s="37"/>
      <c r="AB4298" s="30"/>
      <c r="AC4298" s="30"/>
      <c r="AD4298" s="31"/>
      <c r="AE4298" s="30"/>
      <c r="AF4298" s="30"/>
      <c r="AG4298" s="32"/>
      <c r="AH4298" s="30"/>
      <c r="AJ4298" s="30"/>
      <c r="AK4298" s="30"/>
      <c r="AL4298" s="30"/>
      <c r="AM4298" s="30"/>
      <c r="AN4298" s="30"/>
      <c r="AO4298" s="30"/>
      <c r="AP4298" s="30"/>
      <c r="AQ4298" s="30"/>
      <c r="AR4298" s="30"/>
      <c r="AS4298" s="30"/>
      <c r="AT4298" s="30"/>
      <c r="AU4298" s="121"/>
      <c r="AV4298" s="129"/>
      <c r="AW4298" s="129"/>
      <c r="AX4298" s="129"/>
    </row>
    <row r="4299" spans="1:50" x14ac:dyDescent="0.25">
      <c r="A4299" s="120"/>
      <c r="B4299" s="28"/>
      <c r="C4299" s="25"/>
      <c r="D4299" s="25"/>
      <c r="E4299" s="25"/>
      <c r="F4299" s="29"/>
      <c r="G4299" s="29"/>
      <c r="H4299" s="29"/>
      <c r="I4299" s="29"/>
      <c r="J4299" s="29"/>
      <c r="K4299" s="25"/>
      <c r="L4299" s="25"/>
      <c r="M4299" s="25"/>
      <c r="N4299" s="25"/>
      <c r="O4299" s="25"/>
      <c r="P4299" s="25"/>
      <c r="Q4299" s="28"/>
      <c r="R4299" s="29"/>
      <c r="S4299" s="27"/>
      <c r="T4299" s="27"/>
      <c r="U4299" s="28"/>
      <c r="V4299" s="26"/>
      <c r="W4299" s="26"/>
      <c r="X4299" s="26"/>
      <c r="Y4299" s="37"/>
      <c r="Z4299" s="37"/>
      <c r="AA4299" s="37"/>
      <c r="AB4299" s="30"/>
      <c r="AC4299" s="30"/>
      <c r="AD4299" s="31"/>
      <c r="AE4299" s="30"/>
      <c r="AF4299" s="30"/>
      <c r="AG4299" s="32"/>
      <c r="AH4299" s="30"/>
      <c r="AJ4299" s="30"/>
      <c r="AK4299" s="30"/>
      <c r="AL4299" s="30"/>
      <c r="AM4299" s="30"/>
      <c r="AN4299" s="30"/>
      <c r="AO4299" s="30"/>
      <c r="AP4299" s="30"/>
      <c r="AQ4299" s="30"/>
      <c r="AR4299" s="30"/>
      <c r="AS4299" s="30"/>
      <c r="AT4299" s="30"/>
      <c r="AU4299" s="121"/>
      <c r="AV4299" s="129"/>
      <c r="AW4299" s="129"/>
      <c r="AX4299" s="129"/>
    </row>
    <row r="4300" spans="1:50" x14ac:dyDescent="0.25">
      <c r="A4300" s="120"/>
      <c r="B4300" s="28"/>
      <c r="C4300" s="25"/>
      <c r="D4300" s="25"/>
      <c r="E4300" s="25"/>
      <c r="F4300" s="29"/>
      <c r="G4300" s="29"/>
      <c r="H4300" s="29"/>
      <c r="I4300" s="29"/>
      <c r="J4300" s="29"/>
      <c r="K4300" s="25"/>
      <c r="L4300" s="25"/>
      <c r="M4300" s="25"/>
      <c r="N4300" s="25"/>
      <c r="O4300" s="25"/>
      <c r="P4300" s="25"/>
      <c r="Q4300" s="28"/>
      <c r="R4300" s="29"/>
      <c r="S4300" s="27"/>
      <c r="T4300" s="27"/>
      <c r="U4300" s="28"/>
      <c r="V4300" s="26"/>
      <c r="W4300" s="26"/>
      <c r="X4300" s="26"/>
      <c r="Y4300" s="37"/>
      <c r="Z4300" s="37"/>
      <c r="AA4300" s="37"/>
      <c r="AB4300" s="30"/>
      <c r="AC4300" s="30"/>
      <c r="AD4300" s="31"/>
      <c r="AE4300" s="30"/>
      <c r="AF4300" s="30"/>
      <c r="AG4300" s="32"/>
      <c r="AH4300" s="30"/>
      <c r="AJ4300" s="30"/>
      <c r="AK4300" s="30"/>
      <c r="AL4300" s="30"/>
      <c r="AM4300" s="30"/>
      <c r="AN4300" s="30"/>
      <c r="AO4300" s="30"/>
      <c r="AP4300" s="30"/>
      <c r="AQ4300" s="30"/>
      <c r="AR4300" s="30"/>
      <c r="AS4300" s="30"/>
      <c r="AT4300" s="30"/>
      <c r="AU4300" s="121"/>
      <c r="AV4300" s="129"/>
      <c r="AW4300" s="129"/>
      <c r="AX4300" s="129"/>
    </row>
    <row r="4301" spans="1:50" x14ac:dyDescent="0.25">
      <c r="A4301" s="120"/>
      <c r="B4301" s="28"/>
      <c r="C4301" s="25"/>
      <c r="D4301" s="25"/>
      <c r="E4301" s="25"/>
      <c r="F4301" s="29"/>
      <c r="G4301" s="29"/>
      <c r="H4301" s="29"/>
      <c r="I4301" s="29"/>
      <c r="J4301" s="29"/>
      <c r="K4301" s="25"/>
      <c r="L4301" s="25"/>
      <c r="M4301" s="25"/>
      <c r="N4301" s="25"/>
      <c r="O4301" s="25"/>
      <c r="P4301" s="25"/>
      <c r="Q4301" s="28"/>
      <c r="R4301" s="29"/>
      <c r="S4301" s="27"/>
      <c r="T4301" s="27"/>
      <c r="U4301" s="28"/>
      <c r="V4301" s="26"/>
      <c r="W4301" s="26"/>
      <c r="X4301" s="26"/>
      <c r="Y4301" s="37"/>
      <c r="Z4301" s="37"/>
      <c r="AA4301" s="37"/>
      <c r="AB4301" s="30"/>
      <c r="AC4301" s="30"/>
      <c r="AD4301" s="31"/>
      <c r="AE4301" s="30"/>
      <c r="AF4301" s="30"/>
      <c r="AG4301" s="32"/>
      <c r="AH4301" s="30"/>
      <c r="AJ4301" s="30"/>
      <c r="AK4301" s="30"/>
      <c r="AL4301" s="30"/>
      <c r="AM4301" s="30"/>
      <c r="AN4301" s="30"/>
      <c r="AO4301" s="30"/>
      <c r="AP4301" s="30"/>
      <c r="AQ4301" s="30"/>
      <c r="AR4301" s="30"/>
      <c r="AS4301" s="30"/>
      <c r="AT4301" s="30"/>
      <c r="AU4301" s="121"/>
      <c r="AV4301" s="129"/>
      <c r="AW4301" s="129"/>
      <c r="AX4301" s="129"/>
    </row>
    <row r="4302" spans="1:50" x14ac:dyDescent="0.25">
      <c r="A4302" s="120"/>
      <c r="B4302" s="28"/>
      <c r="C4302" s="25"/>
      <c r="D4302" s="25"/>
      <c r="E4302" s="25"/>
      <c r="F4302" s="29"/>
      <c r="G4302" s="29"/>
      <c r="H4302" s="29"/>
      <c r="I4302" s="29"/>
      <c r="J4302" s="29"/>
      <c r="K4302" s="25"/>
      <c r="L4302" s="25"/>
      <c r="M4302" s="25"/>
      <c r="N4302" s="25"/>
      <c r="O4302" s="25"/>
      <c r="P4302" s="25"/>
      <c r="Q4302" s="28"/>
      <c r="R4302" s="29"/>
      <c r="S4302" s="27"/>
      <c r="T4302" s="27"/>
      <c r="U4302" s="28"/>
      <c r="V4302" s="26"/>
      <c r="W4302" s="26"/>
      <c r="X4302" s="26"/>
      <c r="Y4302" s="37"/>
      <c r="Z4302" s="37"/>
      <c r="AA4302" s="37"/>
      <c r="AB4302" s="30"/>
      <c r="AC4302" s="30"/>
      <c r="AD4302" s="31"/>
      <c r="AE4302" s="30"/>
      <c r="AF4302" s="30"/>
      <c r="AG4302" s="32"/>
      <c r="AH4302" s="30"/>
      <c r="AJ4302" s="30"/>
      <c r="AK4302" s="30"/>
      <c r="AL4302" s="30"/>
      <c r="AM4302" s="30"/>
      <c r="AN4302" s="30"/>
      <c r="AO4302" s="30"/>
      <c r="AP4302" s="30"/>
      <c r="AQ4302" s="30"/>
      <c r="AR4302" s="30"/>
      <c r="AS4302" s="30"/>
      <c r="AT4302" s="30"/>
      <c r="AU4302" s="121"/>
      <c r="AV4302" s="129"/>
      <c r="AW4302" s="129"/>
      <c r="AX4302" s="129"/>
    </row>
    <row r="4303" spans="1:50" x14ac:dyDescent="0.25">
      <c r="A4303" s="120"/>
      <c r="B4303" s="28"/>
      <c r="C4303" s="25"/>
      <c r="D4303" s="25"/>
      <c r="E4303" s="25"/>
      <c r="F4303" s="29"/>
      <c r="G4303" s="29"/>
      <c r="H4303" s="29"/>
      <c r="I4303" s="29"/>
      <c r="J4303" s="29"/>
      <c r="K4303" s="25"/>
      <c r="L4303" s="25"/>
      <c r="M4303" s="25"/>
      <c r="N4303" s="25"/>
      <c r="O4303" s="25"/>
      <c r="P4303" s="25"/>
      <c r="Q4303" s="28"/>
      <c r="R4303" s="29"/>
      <c r="S4303" s="27"/>
      <c r="T4303" s="27"/>
      <c r="U4303" s="28"/>
      <c r="V4303" s="26"/>
      <c r="W4303" s="26"/>
      <c r="X4303" s="26"/>
      <c r="Y4303" s="37"/>
      <c r="Z4303" s="37"/>
      <c r="AA4303" s="37"/>
      <c r="AB4303" s="30"/>
      <c r="AC4303" s="30"/>
      <c r="AD4303" s="31"/>
      <c r="AE4303" s="30"/>
      <c r="AF4303" s="30"/>
      <c r="AG4303" s="32"/>
      <c r="AH4303" s="30"/>
      <c r="AJ4303" s="30"/>
      <c r="AK4303" s="30"/>
      <c r="AL4303" s="30"/>
      <c r="AM4303" s="30"/>
      <c r="AN4303" s="30"/>
      <c r="AO4303" s="30"/>
      <c r="AP4303" s="30"/>
      <c r="AQ4303" s="30"/>
      <c r="AR4303" s="30"/>
      <c r="AS4303" s="30"/>
      <c r="AT4303" s="30"/>
      <c r="AU4303" s="121"/>
      <c r="AV4303" s="129"/>
      <c r="AW4303" s="129"/>
      <c r="AX4303" s="129"/>
    </row>
    <row r="4304" spans="1:50" x14ac:dyDescent="0.25">
      <c r="A4304" s="120"/>
      <c r="B4304" s="28"/>
      <c r="C4304" s="25"/>
      <c r="D4304" s="25"/>
      <c r="E4304" s="25"/>
      <c r="F4304" s="29"/>
      <c r="G4304" s="29"/>
      <c r="H4304" s="29"/>
      <c r="I4304" s="29"/>
      <c r="J4304" s="29"/>
      <c r="K4304" s="25"/>
      <c r="L4304" s="25"/>
      <c r="M4304" s="25"/>
      <c r="N4304" s="25"/>
      <c r="O4304" s="25"/>
      <c r="P4304" s="25"/>
      <c r="Q4304" s="28"/>
      <c r="R4304" s="29"/>
      <c r="S4304" s="27"/>
      <c r="T4304" s="27"/>
      <c r="U4304" s="28"/>
      <c r="V4304" s="26"/>
      <c r="W4304" s="26"/>
      <c r="X4304" s="26"/>
      <c r="Y4304" s="37"/>
      <c r="Z4304" s="37"/>
      <c r="AA4304" s="37"/>
      <c r="AB4304" s="30"/>
      <c r="AC4304" s="30"/>
      <c r="AD4304" s="31"/>
      <c r="AE4304" s="30"/>
      <c r="AF4304" s="30"/>
      <c r="AG4304" s="32"/>
      <c r="AH4304" s="30"/>
      <c r="AJ4304" s="30"/>
      <c r="AK4304" s="30"/>
      <c r="AL4304" s="30"/>
      <c r="AM4304" s="30"/>
      <c r="AN4304" s="30"/>
      <c r="AO4304" s="30"/>
      <c r="AP4304" s="30"/>
      <c r="AQ4304" s="30"/>
      <c r="AR4304" s="30"/>
      <c r="AS4304" s="30"/>
      <c r="AT4304" s="30"/>
      <c r="AU4304" s="121"/>
      <c r="AV4304" s="129"/>
      <c r="AW4304" s="129"/>
      <c r="AX4304" s="129"/>
    </row>
    <row r="4305" spans="1:50" x14ac:dyDescent="0.25">
      <c r="A4305" s="120"/>
      <c r="B4305" s="28"/>
      <c r="C4305" s="25"/>
      <c r="D4305" s="25"/>
      <c r="E4305" s="25"/>
      <c r="F4305" s="29"/>
      <c r="G4305" s="29"/>
      <c r="H4305" s="29"/>
      <c r="I4305" s="29"/>
      <c r="J4305" s="29"/>
      <c r="K4305" s="25"/>
      <c r="L4305" s="25"/>
      <c r="M4305" s="25"/>
      <c r="N4305" s="25"/>
      <c r="O4305" s="25"/>
      <c r="P4305" s="25"/>
      <c r="Q4305" s="28"/>
      <c r="R4305" s="29"/>
      <c r="S4305" s="27"/>
      <c r="T4305" s="27"/>
      <c r="U4305" s="28"/>
      <c r="V4305" s="26"/>
      <c r="W4305" s="26"/>
      <c r="X4305" s="26"/>
      <c r="Y4305" s="37"/>
      <c r="Z4305" s="37"/>
      <c r="AA4305" s="37"/>
      <c r="AB4305" s="30"/>
      <c r="AC4305" s="30"/>
      <c r="AD4305" s="31"/>
      <c r="AE4305" s="30"/>
      <c r="AF4305" s="30"/>
      <c r="AG4305" s="32"/>
      <c r="AH4305" s="30"/>
      <c r="AJ4305" s="30"/>
      <c r="AK4305" s="30"/>
      <c r="AL4305" s="30"/>
      <c r="AM4305" s="30"/>
      <c r="AN4305" s="30"/>
      <c r="AO4305" s="30"/>
      <c r="AP4305" s="30"/>
      <c r="AQ4305" s="30"/>
      <c r="AR4305" s="30"/>
      <c r="AS4305" s="30"/>
      <c r="AT4305" s="30"/>
      <c r="AU4305" s="121"/>
      <c r="AV4305" s="129"/>
      <c r="AW4305" s="129"/>
      <c r="AX4305" s="129"/>
    </row>
    <row r="4306" spans="1:50" x14ac:dyDescent="0.25">
      <c r="A4306" s="120"/>
      <c r="B4306" s="28"/>
      <c r="C4306" s="25"/>
      <c r="D4306" s="25"/>
      <c r="E4306" s="25"/>
      <c r="F4306" s="29"/>
      <c r="G4306" s="29"/>
      <c r="H4306" s="29"/>
      <c r="I4306" s="29"/>
      <c r="J4306" s="29"/>
      <c r="K4306" s="25"/>
      <c r="L4306" s="25"/>
      <c r="M4306" s="25"/>
      <c r="N4306" s="25"/>
      <c r="O4306" s="25"/>
      <c r="P4306" s="25"/>
      <c r="Q4306" s="28"/>
      <c r="R4306" s="29"/>
      <c r="S4306" s="27"/>
      <c r="T4306" s="27"/>
      <c r="U4306" s="28"/>
      <c r="V4306" s="26"/>
      <c r="W4306" s="26"/>
      <c r="X4306" s="26"/>
      <c r="Y4306" s="37"/>
      <c r="Z4306" s="37"/>
      <c r="AA4306" s="37"/>
      <c r="AB4306" s="30"/>
      <c r="AC4306" s="30"/>
      <c r="AD4306" s="31"/>
      <c r="AE4306" s="30"/>
      <c r="AF4306" s="30"/>
      <c r="AG4306" s="32"/>
      <c r="AH4306" s="30"/>
      <c r="AJ4306" s="30"/>
      <c r="AK4306" s="30"/>
      <c r="AL4306" s="30"/>
      <c r="AM4306" s="30"/>
      <c r="AN4306" s="30"/>
      <c r="AO4306" s="30"/>
      <c r="AP4306" s="30"/>
      <c r="AQ4306" s="30"/>
      <c r="AR4306" s="30"/>
      <c r="AS4306" s="30"/>
      <c r="AT4306" s="30"/>
      <c r="AU4306" s="121"/>
      <c r="AV4306" s="129"/>
      <c r="AW4306" s="129"/>
      <c r="AX4306" s="129"/>
    </row>
    <row r="4307" spans="1:50" x14ac:dyDescent="0.25">
      <c r="A4307" s="120"/>
      <c r="B4307" s="28"/>
      <c r="C4307" s="25"/>
      <c r="D4307" s="25"/>
      <c r="E4307" s="25"/>
      <c r="F4307" s="29"/>
      <c r="G4307" s="29"/>
      <c r="H4307" s="29"/>
      <c r="I4307" s="29"/>
      <c r="J4307" s="29"/>
      <c r="K4307" s="25"/>
      <c r="L4307" s="25"/>
      <c r="M4307" s="25"/>
      <c r="N4307" s="25"/>
      <c r="O4307" s="25"/>
      <c r="P4307" s="25"/>
      <c r="Q4307" s="28"/>
      <c r="R4307" s="29"/>
      <c r="S4307" s="27"/>
      <c r="T4307" s="27"/>
      <c r="U4307" s="28"/>
      <c r="V4307" s="26"/>
      <c r="W4307" s="26"/>
      <c r="X4307" s="26"/>
      <c r="Y4307" s="37"/>
      <c r="Z4307" s="37"/>
      <c r="AA4307" s="37"/>
      <c r="AB4307" s="30"/>
      <c r="AC4307" s="30"/>
      <c r="AD4307" s="31"/>
      <c r="AE4307" s="30"/>
      <c r="AF4307" s="30"/>
      <c r="AG4307" s="32"/>
      <c r="AH4307" s="30"/>
      <c r="AJ4307" s="30"/>
      <c r="AK4307" s="30"/>
      <c r="AL4307" s="30"/>
      <c r="AM4307" s="30"/>
      <c r="AN4307" s="30"/>
      <c r="AO4307" s="30"/>
      <c r="AP4307" s="30"/>
      <c r="AQ4307" s="30"/>
      <c r="AR4307" s="30"/>
      <c r="AS4307" s="30"/>
      <c r="AT4307" s="30"/>
      <c r="AU4307" s="121"/>
      <c r="AV4307" s="129"/>
      <c r="AW4307" s="129"/>
      <c r="AX4307" s="129"/>
    </row>
    <row r="4308" spans="1:50" x14ac:dyDescent="0.25">
      <c r="A4308" s="120"/>
      <c r="B4308" s="28"/>
      <c r="C4308" s="25"/>
      <c r="D4308" s="25"/>
      <c r="E4308" s="25"/>
      <c r="F4308" s="29"/>
      <c r="G4308" s="29"/>
      <c r="H4308" s="29"/>
      <c r="I4308" s="29"/>
      <c r="J4308" s="29"/>
      <c r="K4308" s="25"/>
      <c r="L4308" s="25"/>
      <c r="M4308" s="25"/>
      <c r="N4308" s="25"/>
      <c r="O4308" s="25"/>
      <c r="P4308" s="25"/>
      <c r="Q4308" s="28"/>
      <c r="R4308" s="29"/>
      <c r="S4308" s="27"/>
      <c r="T4308" s="27"/>
      <c r="U4308" s="28"/>
      <c r="V4308" s="26"/>
      <c r="W4308" s="26"/>
      <c r="X4308" s="26"/>
      <c r="Y4308" s="37"/>
      <c r="Z4308" s="37"/>
      <c r="AA4308" s="37"/>
      <c r="AB4308" s="30"/>
      <c r="AC4308" s="30"/>
      <c r="AD4308" s="31"/>
      <c r="AE4308" s="30"/>
      <c r="AF4308" s="30"/>
      <c r="AG4308" s="32"/>
      <c r="AH4308" s="30"/>
      <c r="AJ4308" s="30"/>
      <c r="AK4308" s="30"/>
      <c r="AL4308" s="30"/>
      <c r="AM4308" s="30"/>
      <c r="AN4308" s="30"/>
      <c r="AO4308" s="30"/>
      <c r="AP4308" s="30"/>
      <c r="AQ4308" s="30"/>
      <c r="AR4308" s="30"/>
      <c r="AS4308" s="30"/>
      <c r="AT4308" s="30"/>
      <c r="AU4308" s="121"/>
      <c r="AV4308" s="129"/>
      <c r="AW4308" s="129"/>
      <c r="AX4308" s="129"/>
    </row>
    <row r="4309" spans="1:50" x14ac:dyDescent="0.25">
      <c r="A4309" s="120"/>
      <c r="B4309" s="28"/>
      <c r="C4309" s="25"/>
      <c r="D4309" s="25"/>
      <c r="E4309" s="25"/>
      <c r="F4309" s="29"/>
      <c r="G4309" s="29"/>
      <c r="H4309" s="29"/>
      <c r="I4309" s="29"/>
      <c r="J4309" s="29"/>
      <c r="K4309" s="25"/>
      <c r="L4309" s="25"/>
      <c r="M4309" s="25"/>
      <c r="N4309" s="25"/>
      <c r="O4309" s="25"/>
      <c r="P4309" s="25"/>
      <c r="Q4309" s="28"/>
      <c r="R4309" s="29"/>
      <c r="S4309" s="27"/>
      <c r="T4309" s="27"/>
      <c r="U4309" s="28"/>
      <c r="V4309" s="26"/>
      <c r="W4309" s="26"/>
      <c r="X4309" s="26"/>
      <c r="Y4309" s="37"/>
      <c r="Z4309" s="37"/>
      <c r="AA4309" s="37"/>
      <c r="AB4309" s="30"/>
      <c r="AC4309" s="30"/>
      <c r="AD4309" s="31"/>
      <c r="AE4309" s="30"/>
      <c r="AF4309" s="30"/>
      <c r="AG4309" s="32"/>
      <c r="AH4309" s="30"/>
      <c r="AJ4309" s="30"/>
      <c r="AK4309" s="30"/>
      <c r="AL4309" s="30"/>
      <c r="AM4309" s="30"/>
      <c r="AN4309" s="30"/>
      <c r="AO4309" s="30"/>
      <c r="AP4309" s="30"/>
      <c r="AQ4309" s="30"/>
      <c r="AR4309" s="30"/>
      <c r="AS4309" s="30"/>
      <c r="AT4309" s="30"/>
      <c r="AU4309" s="121"/>
      <c r="AV4309" s="129"/>
      <c r="AW4309" s="129"/>
      <c r="AX4309" s="129"/>
    </row>
    <row r="4310" spans="1:50" x14ac:dyDescent="0.25">
      <c r="A4310" s="120"/>
      <c r="B4310" s="28"/>
      <c r="C4310" s="25"/>
      <c r="D4310" s="25"/>
      <c r="E4310" s="25"/>
      <c r="F4310" s="29"/>
      <c r="G4310" s="29"/>
      <c r="H4310" s="29"/>
      <c r="I4310" s="29"/>
      <c r="J4310" s="29"/>
      <c r="K4310" s="25"/>
      <c r="L4310" s="25"/>
      <c r="M4310" s="25"/>
      <c r="N4310" s="25"/>
      <c r="O4310" s="25"/>
      <c r="P4310" s="25"/>
      <c r="Q4310" s="28"/>
      <c r="R4310" s="29"/>
      <c r="S4310" s="27"/>
      <c r="T4310" s="27"/>
      <c r="U4310" s="28"/>
      <c r="V4310" s="26"/>
      <c r="W4310" s="26"/>
      <c r="X4310" s="26"/>
      <c r="Y4310" s="37"/>
      <c r="Z4310" s="37"/>
      <c r="AA4310" s="37"/>
      <c r="AB4310" s="30"/>
      <c r="AC4310" s="30"/>
      <c r="AD4310" s="31"/>
      <c r="AE4310" s="30"/>
      <c r="AF4310" s="30"/>
      <c r="AG4310" s="32"/>
      <c r="AH4310" s="30"/>
      <c r="AJ4310" s="30"/>
      <c r="AK4310" s="30"/>
      <c r="AL4310" s="30"/>
      <c r="AM4310" s="30"/>
      <c r="AN4310" s="30"/>
      <c r="AO4310" s="30"/>
      <c r="AP4310" s="30"/>
      <c r="AQ4310" s="30"/>
      <c r="AR4310" s="30"/>
      <c r="AS4310" s="30"/>
      <c r="AT4310" s="30"/>
      <c r="AU4310" s="121"/>
      <c r="AV4310" s="129"/>
      <c r="AW4310" s="129"/>
      <c r="AX4310" s="129"/>
    </row>
    <row r="4311" spans="1:50" x14ac:dyDescent="0.25">
      <c r="A4311" s="120"/>
      <c r="B4311" s="28"/>
      <c r="C4311" s="25"/>
      <c r="D4311" s="25"/>
      <c r="E4311" s="25"/>
      <c r="F4311" s="29"/>
      <c r="G4311" s="29"/>
      <c r="H4311" s="29"/>
      <c r="I4311" s="29"/>
      <c r="J4311" s="29"/>
      <c r="K4311" s="25"/>
      <c r="L4311" s="25"/>
      <c r="M4311" s="25"/>
      <c r="N4311" s="25"/>
      <c r="O4311" s="25"/>
      <c r="P4311" s="25"/>
      <c r="Q4311" s="28"/>
      <c r="R4311" s="29"/>
      <c r="S4311" s="27"/>
      <c r="T4311" s="27"/>
      <c r="U4311" s="28"/>
      <c r="V4311" s="26"/>
      <c r="W4311" s="26"/>
      <c r="X4311" s="26"/>
      <c r="Y4311" s="37"/>
      <c r="Z4311" s="37"/>
      <c r="AA4311" s="37"/>
      <c r="AB4311" s="30"/>
      <c r="AC4311" s="30"/>
      <c r="AD4311" s="31"/>
      <c r="AE4311" s="30"/>
      <c r="AF4311" s="30"/>
      <c r="AG4311" s="32"/>
      <c r="AH4311" s="30"/>
      <c r="AJ4311" s="30"/>
      <c r="AK4311" s="30"/>
      <c r="AL4311" s="30"/>
      <c r="AM4311" s="30"/>
      <c r="AN4311" s="30"/>
      <c r="AO4311" s="30"/>
      <c r="AP4311" s="30"/>
      <c r="AQ4311" s="30"/>
      <c r="AR4311" s="30"/>
      <c r="AS4311" s="30"/>
      <c r="AT4311" s="30"/>
      <c r="AU4311" s="121"/>
      <c r="AV4311" s="129"/>
      <c r="AW4311" s="129"/>
      <c r="AX4311" s="129"/>
    </row>
    <row r="4312" spans="1:50" x14ac:dyDescent="0.25">
      <c r="A4312" s="120"/>
      <c r="B4312" s="28"/>
      <c r="C4312" s="25"/>
      <c r="D4312" s="25"/>
      <c r="E4312" s="25"/>
      <c r="F4312" s="29"/>
      <c r="G4312" s="29"/>
      <c r="H4312" s="29"/>
      <c r="I4312" s="29"/>
      <c r="J4312" s="29"/>
      <c r="K4312" s="25"/>
      <c r="L4312" s="25"/>
      <c r="M4312" s="25"/>
      <c r="N4312" s="25"/>
      <c r="O4312" s="25"/>
      <c r="P4312" s="25"/>
      <c r="Q4312" s="28"/>
      <c r="R4312" s="29"/>
      <c r="S4312" s="27"/>
      <c r="T4312" s="27"/>
      <c r="U4312" s="28"/>
      <c r="V4312" s="26"/>
      <c r="W4312" s="26"/>
      <c r="X4312" s="26"/>
      <c r="Y4312" s="37"/>
      <c r="Z4312" s="37"/>
      <c r="AA4312" s="37"/>
      <c r="AB4312" s="30"/>
      <c r="AC4312" s="30"/>
      <c r="AD4312" s="31"/>
      <c r="AE4312" s="30"/>
      <c r="AF4312" s="30"/>
      <c r="AG4312" s="32"/>
      <c r="AH4312" s="30"/>
      <c r="AJ4312" s="30"/>
      <c r="AK4312" s="30"/>
      <c r="AL4312" s="30"/>
      <c r="AM4312" s="30"/>
      <c r="AN4312" s="30"/>
      <c r="AO4312" s="30"/>
      <c r="AP4312" s="30"/>
      <c r="AQ4312" s="30"/>
      <c r="AR4312" s="30"/>
      <c r="AS4312" s="30"/>
      <c r="AT4312" s="30"/>
      <c r="AU4312" s="121"/>
      <c r="AV4312" s="129"/>
      <c r="AW4312" s="129"/>
      <c r="AX4312" s="129"/>
    </row>
    <row r="4313" spans="1:50" x14ac:dyDescent="0.25">
      <c r="A4313" s="120"/>
      <c r="B4313" s="28"/>
      <c r="C4313" s="25"/>
      <c r="D4313" s="25"/>
      <c r="E4313" s="25"/>
      <c r="F4313" s="29"/>
      <c r="G4313" s="29"/>
      <c r="H4313" s="29"/>
      <c r="I4313" s="29"/>
      <c r="J4313" s="29"/>
      <c r="K4313" s="25"/>
      <c r="L4313" s="25"/>
      <c r="M4313" s="25"/>
      <c r="N4313" s="25"/>
      <c r="O4313" s="25"/>
      <c r="P4313" s="25"/>
      <c r="Q4313" s="28"/>
      <c r="R4313" s="29"/>
      <c r="S4313" s="27"/>
      <c r="T4313" s="27"/>
      <c r="U4313" s="28"/>
      <c r="V4313" s="26"/>
      <c r="W4313" s="26"/>
      <c r="X4313" s="26"/>
      <c r="Y4313" s="37"/>
      <c r="Z4313" s="37"/>
      <c r="AA4313" s="37"/>
      <c r="AB4313" s="30"/>
      <c r="AC4313" s="30"/>
      <c r="AD4313" s="31"/>
      <c r="AE4313" s="30"/>
      <c r="AF4313" s="30"/>
      <c r="AG4313" s="32"/>
      <c r="AH4313" s="30"/>
      <c r="AJ4313" s="30"/>
      <c r="AK4313" s="30"/>
      <c r="AL4313" s="30"/>
      <c r="AM4313" s="30"/>
      <c r="AN4313" s="30"/>
      <c r="AO4313" s="30"/>
      <c r="AP4313" s="30"/>
      <c r="AQ4313" s="30"/>
      <c r="AR4313" s="30"/>
      <c r="AS4313" s="30"/>
      <c r="AT4313" s="30"/>
      <c r="AU4313" s="121"/>
      <c r="AV4313" s="129"/>
      <c r="AW4313" s="129"/>
      <c r="AX4313" s="129"/>
    </row>
    <row r="4314" spans="1:50" x14ac:dyDescent="0.25">
      <c r="A4314" s="120"/>
      <c r="B4314" s="28"/>
      <c r="C4314" s="25"/>
      <c r="D4314" s="25"/>
      <c r="E4314" s="25"/>
      <c r="F4314" s="29"/>
      <c r="G4314" s="29"/>
      <c r="H4314" s="29"/>
      <c r="I4314" s="29"/>
      <c r="J4314" s="29"/>
      <c r="K4314" s="25"/>
      <c r="L4314" s="25"/>
      <c r="M4314" s="25"/>
      <c r="N4314" s="25"/>
      <c r="O4314" s="25"/>
      <c r="P4314" s="25"/>
      <c r="Q4314" s="28"/>
      <c r="R4314" s="29"/>
      <c r="S4314" s="27"/>
      <c r="T4314" s="27"/>
      <c r="U4314" s="28"/>
      <c r="V4314" s="26"/>
      <c r="W4314" s="26"/>
      <c r="X4314" s="26"/>
      <c r="Y4314" s="37"/>
      <c r="Z4314" s="37"/>
      <c r="AA4314" s="37"/>
      <c r="AB4314" s="30"/>
      <c r="AC4314" s="30"/>
      <c r="AD4314" s="31"/>
      <c r="AE4314" s="30"/>
      <c r="AF4314" s="30"/>
      <c r="AG4314" s="32"/>
      <c r="AH4314" s="30"/>
      <c r="AJ4314" s="30"/>
      <c r="AK4314" s="30"/>
      <c r="AL4314" s="30"/>
      <c r="AM4314" s="30"/>
      <c r="AN4314" s="30"/>
      <c r="AO4314" s="30"/>
      <c r="AP4314" s="30"/>
      <c r="AQ4314" s="30"/>
      <c r="AR4314" s="30"/>
      <c r="AS4314" s="30"/>
      <c r="AT4314" s="30"/>
      <c r="AU4314" s="121"/>
      <c r="AV4314" s="129"/>
      <c r="AW4314" s="129"/>
      <c r="AX4314" s="129"/>
    </row>
    <row r="4315" spans="1:50" x14ac:dyDescent="0.25">
      <c r="A4315" s="120"/>
      <c r="B4315" s="28"/>
      <c r="C4315" s="25"/>
      <c r="D4315" s="25"/>
      <c r="E4315" s="25"/>
      <c r="F4315" s="29"/>
      <c r="G4315" s="29"/>
      <c r="H4315" s="29"/>
      <c r="I4315" s="29"/>
      <c r="J4315" s="29"/>
      <c r="K4315" s="25"/>
      <c r="L4315" s="25"/>
      <c r="M4315" s="25"/>
      <c r="N4315" s="25"/>
      <c r="O4315" s="25"/>
      <c r="P4315" s="25"/>
      <c r="Q4315" s="28"/>
      <c r="R4315" s="29"/>
      <c r="S4315" s="27"/>
      <c r="T4315" s="27"/>
      <c r="U4315" s="28"/>
      <c r="V4315" s="26"/>
      <c r="W4315" s="26"/>
      <c r="X4315" s="26"/>
      <c r="Y4315" s="37"/>
      <c r="Z4315" s="37"/>
      <c r="AA4315" s="37"/>
      <c r="AB4315" s="30"/>
      <c r="AC4315" s="30"/>
      <c r="AD4315" s="31"/>
      <c r="AE4315" s="30"/>
      <c r="AF4315" s="30"/>
      <c r="AG4315" s="32"/>
      <c r="AH4315" s="30"/>
      <c r="AJ4315" s="30"/>
      <c r="AK4315" s="30"/>
      <c r="AL4315" s="30"/>
      <c r="AM4315" s="30"/>
      <c r="AN4315" s="30"/>
      <c r="AO4315" s="30"/>
      <c r="AP4315" s="30"/>
      <c r="AQ4315" s="30"/>
      <c r="AR4315" s="30"/>
      <c r="AS4315" s="30"/>
      <c r="AT4315" s="30"/>
      <c r="AU4315" s="121"/>
      <c r="AV4315" s="129"/>
      <c r="AW4315" s="129"/>
      <c r="AX4315" s="129"/>
    </row>
    <row r="4316" spans="1:50" x14ac:dyDescent="0.25">
      <c r="A4316" s="120"/>
      <c r="B4316" s="28"/>
      <c r="C4316" s="25"/>
      <c r="D4316" s="25"/>
      <c r="E4316" s="25"/>
      <c r="F4316" s="29"/>
      <c r="G4316" s="29"/>
      <c r="H4316" s="29"/>
      <c r="I4316" s="29"/>
      <c r="J4316" s="29"/>
      <c r="K4316" s="25"/>
      <c r="L4316" s="25"/>
      <c r="M4316" s="25"/>
      <c r="N4316" s="25"/>
      <c r="O4316" s="25"/>
      <c r="P4316" s="25"/>
      <c r="Q4316" s="28"/>
      <c r="R4316" s="29"/>
      <c r="S4316" s="27"/>
      <c r="T4316" s="27"/>
      <c r="U4316" s="28"/>
      <c r="V4316" s="26"/>
      <c r="W4316" s="26"/>
      <c r="X4316" s="26"/>
      <c r="Y4316" s="37"/>
      <c r="Z4316" s="37"/>
      <c r="AA4316" s="37"/>
      <c r="AB4316" s="30"/>
      <c r="AC4316" s="30"/>
      <c r="AD4316" s="31"/>
      <c r="AE4316" s="30"/>
      <c r="AF4316" s="30"/>
      <c r="AG4316" s="32"/>
      <c r="AH4316" s="30"/>
      <c r="AJ4316" s="30"/>
      <c r="AK4316" s="30"/>
      <c r="AL4316" s="30"/>
      <c r="AM4316" s="30"/>
      <c r="AN4316" s="30"/>
      <c r="AO4316" s="30"/>
      <c r="AP4316" s="30"/>
      <c r="AQ4316" s="30"/>
      <c r="AR4316" s="30"/>
      <c r="AS4316" s="30"/>
      <c r="AT4316" s="30"/>
      <c r="AU4316" s="121"/>
      <c r="AV4316" s="129"/>
      <c r="AW4316" s="129"/>
      <c r="AX4316" s="129"/>
    </row>
    <row r="4317" spans="1:50" x14ac:dyDescent="0.25">
      <c r="A4317" s="120"/>
      <c r="B4317" s="28"/>
      <c r="C4317" s="25"/>
      <c r="D4317" s="25"/>
      <c r="E4317" s="25"/>
      <c r="F4317" s="29"/>
      <c r="G4317" s="29"/>
      <c r="H4317" s="29"/>
      <c r="I4317" s="29"/>
      <c r="J4317" s="29"/>
      <c r="K4317" s="25"/>
      <c r="L4317" s="25"/>
      <c r="M4317" s="25"/>
      <c r="N4317" s="25"/>
      <c r="O4317" s="25"/>
      <c r="P4317" s="25"/>
      <c r="Q4317" s="28"/>
      <c r="R4317" s="29"/>
      <c r="S4317" s="27"/>
      <c r="T4317" s="27"/>
      <c r="U4317" s="28"/>
      <c r="V4317" s="26"/>
      <c r="W4317" s="26"/>
      <c r="X4317" s="26"/>
      <c r="Y4317" s="37"/>
      <c r="Z4317" s="37"/>
      <c r="AA4317" s="37"/>
      <c r="AB4317" s="30"/>
      <c r="AC4317" s="30"/>
      <c r="AD4317" s="31"/>
      <c r="AE4317" s="30"/>
      <c r="AF4317" s="30"/>
      <c r="AG4317" s="32"/>
      <c r="AH4317" s="30"/>
      <c r="AJ4317" s="30"/>
      <c r="AK4317" s="30"/>
      <c r="AL4317" s="30"/>
      <c r="AM4317" s="30"/>
      <c r="AN4317" s="30"/>
      <c r="AO4317" s="30"/>
      <c r="AP4317" s="30"/>
      <c r="AQ4317" s="30"/>
      <c r="AR4317" s="30"/>
      <c r="AS4317" s="30"/>
      <c r="AT4317" s="30"/>
      <c r="AU4317" s="121"/>
      <c r="AV4317" s="129"/>
      <c r="AW4317" s="129"/>
      <c r="AX4317" s="129"/>
    </row>
    <row r="4318" spans="1:50" x14ac:dyDescent="0.25">
      <c r="A4318" s="120"/>
      <c r="B4318" s="28"/>
      <c r="C4318" s="25"/>
      <c r="D4318" s="25"/>
      <c r="E4318" s="25"/>
      <c r="F4318" s="29"/>
      <c r="G4318" s="29"/>
      <c r="H4318" s="29"/>
      <c r="I4318" s="29"/>
      <c r="J4318" s="29"/>
      <c r="K4318" s="25"/>
      <c r="L4318" s="25"/>
      <c r="M4318" s="25"/>
      <c r="N4318" s="25"/>
      <c r="O4318" s="25"/>
      <c r="P4318" s="25"/>
      <c r="Q4318" s="28"/>
      <c r="R4318" s="29"/>
      <c r="S4318" s="27"/>
      <c r="T4318" s="27"/>
      <c r="U4318" s="28"/>
      <c r="V4318" s="26"/>
      <c r="W4318" s="26"/>
      <c r="X4318" s="26"/>
      <c r="Y4318" s="37"/>
      <c r="Z4318" s="37"/>
      <c r="AA4318" s="37"/>
      <c r="AB4318" s="30"/>
      <c r="AC4318" s="30"/>
      <c r="AD4318" s="31"/>
      <c r="AE4318" s="30"/>
      <c r="AF4318" s="30"/>
      <c r="AG4318" s="32"/>
      <c r="AH4318" s="30"/>
      <c r="AJ4318" s="30"/>
      <c r="AK4318" s="30"/>
      <c r="AL4318" s="30"/>
      <c r="AM4318" s="30"/>
      <c r="AN4318" s="30"/>
      <c r="AO4318" s="30"/>
      <c r="AP4318" s="30"/>
      <c r="AQ4318" s="30"/>
      <c r="AR4318" s="30"/>
      <c r="AS4318" s="30"/>
      <c r="AT4318" s="30"/>
      <c r="AU4318" s="121"/>
      <c r="AV4318" s="129"/>
      <c r="AW4318" s="129"/>
      <c r="AX4318" s="129"/>
    </row>
    <row r="4319" spans="1:50" x14ac:dyDescent="0.25">
      <c r="A4319" s="120"/>
      <c r="B4319" s="28"/>
      <c r="C4319" s="25"/>
      <c r="D4319" s="25"/>
      <c r="E4319" s="25"/>
      <c r="F4319" s="29"/>
      <c r="G4319" s="29"/>
      <c r="H4319" s="29"/>
      <c r="I4319" s="29"/>
      <c r="J4319" s="29"/>
      <c r="K4319" s="25"/>
      <c r="L4319" s="25"/>
      <c r="M4319" s="25"/>
      <c r="N4319" s="25"/>
      <c r="O4319" s="25"/>
      <c r="P4319" s="25"/>
      <c r="Q4319" s="28"/>
      <c r="R4319" s="29"/>
      <c r="S4319" s="27"/>
      <c r="T4319" s="27"/>
      <c r="U4319" s="28"/>
      <c r="V4319" s="26"/>
      <c r="W4319" s="26"/>
      <c r="X4319" s="26"/>
      <c r="Y4319" s="37"/>
      <c r="Z4319" s="37"/>
      <c r="AA4319" s="37"/>
      <c r="AB4319" s="30"/>
      <c r="AC4319" s="30"/>
      <c r="AD4319" s="31"/>
      <c r="AE4319" s="30"/>
      <c r="AF4319" s="30"/>
      <c r="AG4319" s="32"/>
      <c r="AH4319" s="30"/>
      <c r="AJ4319" s="30"/>
      <c r="AK4319" s="30"/>
      <c r="AL4319" s="30"/>
      <c r="AM4319" s="30"/>
      <c r="AN4319" s="30"/>
      <c r="AO4319" s="30"/>
      <c r="AP4319" s="30"/>
      <c r="AQ4319" s="30"/>
      <c r="AR4319" s="30"/>
      <c r="AS4319" s="30"/>
      <c r="AT4319" s="30"/>
      <c r="AU4319" s="121"/>
      <c r="AV4319" s="129"/>
      <c r="AW4319" s="129"/>
      <c r="AX4319" s="129"/>
    </row>
    <row r="4320" spans="1:50" x14ac:dyDescent="0.25">
      <c r="A4320" s="120"/>
      <c r="B4320" s="28"/>
      <c r="C4320" s="25"/>
      <c r="D4320" s="25"/>
      <c r="E4320" s="25"/>
      <c r="F4320" s="29"/>
      <c r="G4320" s="29"/>
      <c r="H4320" s="29"/>
      <c r="I4320" s="29"/>
      <c r="J4320" s="29"/>
      <c r="K4320" s="25"/>
      <c r="L4320" s="25"/>
      <c r="M4320" s="25"/>
      <c r="N4320" s="25"/>
      <c r="O4320" s="25"/>
      <c r="P4320" s="25"/>
      <c r="Q4320" s="28"/>
      <c r="R4320" s="29"/>
      <c r="S4320" s="27"/>
      <c r="T4320" s="27"/>
      <c r="U4320" s="28"/>
      <c r="V4320" s="26"/>
      <c r="W4320" s="26"/>
      <c r="X4320" s="26"/>
      <c r="Y4320" s="37"/>
      <c r="Z4320" s="37"/>
      <c r="AA4320" s="37"/>
      <c r="AB4320" s="30"/>
      <c r="AC4320" s="30"/>
      <c r="AD4320" s="31"/>
      <c r="AE4320" s="30"/>
      <c r="AF4320" s="30"/>
      <c r="AG4320" s="32"/>
      <c r="AH4320" s="30"/>
      <c r="AJ4320" s="30"/>
      <c r="AK4320" s="30"/>
      <c r="AL4320" s="30"/>
      <c r="AM4320" s="30"/>
      <c r="AN4320" s="30"/>
      <c r="AO4320" s="30"/>
      <c r="AP4320" s="30"/>
      <c r="AQ4320" s="30"/>
      <c r="AR4320" s="30"/>
      <c r="AS4320" s="30"/>
      <c r="AT4320" s="30"/>
      <c r="AU4320" s="121"/>
      <c r="AV4320" s="129"/>
      <c r="AW4320" s="129"/>
      <c r="AX4320" s="129"/>
    </row>
    <row r="4321" spans="1:50" x14ac:dyDescent="0.25">
      <c r="A4321" s="120"/>
      <c r="B4321" s="28"/>
      <c r="C4321" s="25"/>
      <c r="D4321" s="25"/>
      <c r="E4321" s="25"/>
      <c r="F4321" s="29"/>
      <c r="G4321" s="29"/>
      <c r="H4321" s="29"/>
      <c r="I4321" s="29"/>
      <c r="J4321" s="29"/>
      <c r="K4321" s="25"/>
      <c r="L4321" s="25"/>
      <c r="M4321" s="25"/>
      <c r="N4321" s="25"/>
      <c r="O4321" s="25"/>
      <c r="P4321" s="25"/>
      <c r="Q4321" s="28"/>
      <c r="R4321" s="29"/>
      <c r="S4321" s="27"/>
      <c r="T4321" s="27"/>
      <c r="U4321" s="28"/>
      <c r="V4321" s="26"/>
      <c r="W4321" s="26"/>
      <c r="X4321" s="26"/>
      <c r="Y4321" s="37"/>
      <c r="Z4321" s="37"/>
      <c r="AA4321" s="37"/>
      <c r="AB4321" s="30"/>
      <c r="AC4321" s="30"/>
      <c r="AD4321" s="31"/>
      <c r="AE4321" s="30"/>
      <c r="AF4321" s="30"/>
      <c r="AG4321" s="32"/>
      <c r="AH4321" s="30"/>
      <c r="AJ4321" s="30"/>
      <c r="AK4321" s="30"/>
      <c r="AL4321" s="30"/>
      <c r="AM4321" s="30"/>
      <c r="AN4321" s="30"/>
      <c r="AO4321" s="30"/>
      <c r="AP4321" s="30"/>
      <c r="AQ4321" s="30"/>
      <c r="AR4321" s="30"/>
      <c r="AS4321" s="30"/>
      <c r="AT4321" s="30"/>
      <c r="AU4321" s="121"/>
      <c r="AV4321" s="129"/>
      <c r="AW4321" s="129"/>
      <c r="AX4321" s="129"/>
    </row>
    <row r="4322" spans="1:50" x14ac:dyDescent="0.25">
      <c r="A4322" s="120"/>
      <c r="B4322" s="28"/>
      <c r="C4322" s="25"/>
      <c r="D4322" s="25"/>
      <c r="E4322" s="25"/>
      <c r="F4322" s="29"/>
      <c r="G4322" s="29"/>
      <c r="H4322" s="29"/>
      <c r="I4322" s="29"/>
      <c r="J4322" s="29"/>
      <c r="K4322" s="25"/>
      <c r="L4322" s="25"/>
      <c r="M4322" s="25"/>
      <c r="N4322" s="25"/>
      <c r="O4322" s="25"/>
      <c r="P4322" s="25"/>
      <c r="Q4322" s="28"/>
      <c r="R4322" s="29"/>
      <c r="S4322" s="27"/>
      <c r="T4322" s="27"/>
      <c r="U4322" s="28"/>
      <c r="V4322" s="26"/>
      <c r="W4322" s="26"/>
      <c r="X4322" s="26"/>
      <c r="Y4322" s="37"/>
      <c r="Z4322" s="37"/>
      <c r="AA4322" s="37"/>
      <c r="AB4322" s="30"/>
      <c r="AC4322" s="30"/>
      <c r="AD4322" s="31"/>
      <c r="AE4322" s="30"/>
      <c r="AF4322" s="30"/>
      <c r="AG4322" s="32"/>
      <c r="AH4322" s="30"/>
      <c r="AJ4322" s="30"/>
      <c r="AK4322" s="30"/>
      <c r="AL4322" s="30"/>
      <c r="AM4322" s="30"/>
      <c r="AN4322" s="30"/>
      <c r="AO4322" s="30"/>
      <c r="AP4322" s="30"/>
      <c r="AQ4322" s="30"/>
      <c r="AR4322" s="30"/>
      <c r="AS4322" s="30"/>
      <c r="AT4322" s="30"/>
      <c r="AU4322" s="121"/>
      <c r="AV4322" s="129"/>
      <c r="AW4322" s="129"/>
      <c r="AX4322" s="129"/>
    </row>
    <row r="4323" spans="1:50" x14ac:dyDescent="0.25">
      <c r="A4323" s="120"/>
      <c r="B4323" s="28"/>
      <c r="C4323" s="25"/>
      <c r="D4323" s="25"/>
      <c r="E4323" s="25"/>
      <c r="F4323" s="29"/>
      <c r="G4323" s="29"/>
      <c r="H4323" s="29"/>
      <c r="I4323" s="29"/>
      <c r="J4323" s="29"/>
      <c r="K4323" s="25"/>
      <c r="L4323" s="25"/>
      <c r="M4323" s="25"/>
      <c r="N4323" s="25"/>
      <c r="O4323" s="25"/>
      <c r="P4323" s="25"/>
      <c r="Q4323" s="28"/>
      <c r="R4323" s="29"/>
      <c r="S4323" s="27"/>
      <c r="T4323" s="27"/>
      <c r="U4323" s="28"/>
      <c r="V4323" s="26"/>
      <c r="W4323" s="26"/>
      <c r="X4323" s="26"/>
      <c r="Y4323" s="37"/>
      <c r="Z4323" s="37"/>
      <c r="AA4323" s="37"/>
      <c r="AB4323" s="30"/>
      <c r="AC4323" s="30"/>
      <c r="AD4323" s="31"/>
      <c r="AE4323" s="30"/>
      <c r="AF4323" s="30"/>
      <c r="AG4323" s="32"/>
      <c r="AH4323" s="30"/>
      <c r="AJ4323" s="30"/>
      <c r="AK4323" s="30"/>
      <c r="AL4323" s="30"/>
      <c r="AM4323" s="30"/>
      <c r="AN4323" s="30"/>
      <c r="AO4323" s="30"/>
      <c r="AP4323" s="30"/>
      <c r="AQ4323" s="30"/>
      <c r="AR4323" s="30"/>
      <c r="AS4323" s="30"/>
      <c r="AT4323" s="30"/>
      <c r="AU4323" s="121"/>
      <c r="AV4323" s="129"/>
      <c r="AW4323" s="129"/>
      <c r="AX4323" s="129"/>
    </row>
    <row r="4324" spans="1:50" x14ac:dyDescent="0.25">
      <c r="A4324" s="120"/>
      <c r="B4324" s="28"/>
      <c r="C4324" s="25"/>
      <c r="D4324" s="25"/>
      <c r="E4324" s="25"/>
      <c r="F4324" s="29"/>
      <c r="G4324" s="29"/>
      <c r="H4324" s="29"/>
      <c r="I4324" s="29"/>
      <c r="J4324" s="29"/>
      <c r="K4324" s="25"/>
      <c r="L4324" s="25"/>
      <c r="M4324" s="25"/>
      <c r="N4324" s="25"/>
      <c r="O4324" s="25"/>
      <c r="P4324" s="25"/>
      <c r="Q4324" s="28"/>
      <c r="R4324" s="29"/>
      <c r="S4324" s="27"/>
      <c r="T4324" s="27"/>
      <c r="U4324" s="28"/>
      <c r="V4324" s="26"/>
      <c r="W4324" s="26"/>
      <c r="X4324" s="26"/>
      <c r="Y4324" s="37"/>
      <c r="Z4324" s="37"/>
      <c r="AA4324" s="37"/>
      <c r="AB4324" s="30"/>
      <c r="AC4324" s="30"/>
      <c r="AD4324" s="31"/>
      <c r="AE4324" s="30"/>
      <c r="AF4324" s="30"/>
      <c r="AG4324" s="32"/>
      <c r="AH4324" s="30"/>
      <c r="AJ4324" s="30"/>
      <c r="AK4324" s="30"/>
      <c r="AL4324" s="30"/>
      <c r="AM4324" s="30"/>
      <c r="AN4324" s="30"/>
      <c r="AO4324" s="30"/>
      <c r="AP4324" s="30"/>
      <c r="AQ4324" s="30"/>
      <c r="AR4324" s="30"/>
      <c r="AS4324" s="30"/>
      <c r="AT4324" s="30"/>
      <c r="AU4324" s="121"/>
      <c r="AV4324" s="129"/>
      <c r="AW4324" s="129"/>
      <c r="AX4324" s="129"/>
    </row>
    <row r="4325" spans="1:50" x14ac:dyDescent="0.25">
      <c r="A4325" s="120"/>
      <c r="B4325" s="28"/>
      <c r="C4325" s="25"/>
      <c r="D4325" s="25"/>
      <c r="E4325" s="25"/>
      <c r="F4325" s="29"/>
      <c r="G4325" s="29"/>
      <c r="H4325" s="29"/>
      <c r="I4325" s="29"/>
      <c r="J4325" s="29"/>
      <c r="K4325" s="25"/>
      <c r="L4325" s="25"/>
      <c r="M4325" s="25"/>
      <c r="N4325" s="25"/>
      <c r="O4325" s="25"/>
      <c r="P4325" s="25"/>
      <c r="Q4325" s="28"/>
      <c r="R4325" s="29"/>
      <c r="S4325" s="27"/>
      <c r="T4325" s="27"/>
      <c r="U4325" s="28"/>
      <c r="V4325" s="26"/>
      <c r="W4325" s="26"/>
      <c r="X4325" s="26"/>
      <c r="Y4325" s="37"/>
      <c r="Z4325" s="37"/>
      <c r="AA4325" s="37"/>
      <c r="AB4325" s="30"/>
      <c r="AC4325" s="30"/>
      <c r="AD4325" s="31"/>
      <c r="AE4325" s="30"/>
      <c r="AF4325" s="30"/>
      <c r="AG4325" s="32"/>
      <c r="AH4325" s="30"/>
      <c r="AJ4325" s="30"/>
      <c r="AK4325" s="30"/>
      <c r="AL4325" s="30"/>
      <c r="AM4325" s="30"/>
      <c r="AN4325" s="30"/>
      <c r="AO4325" s="30"/>
      <c r="AP4325" s="30"/>
      <c r="AQ4325" s="30"/>
      <c r="AR4325" s="30"/>
      <c r="AS4325" s="30"/>
      <c r="AT4325" s="30"/>
      <c r="AU4325" s="121"/>
      <c r="AV4325" s="129"/>
      <c r="AW4325" s="129"/>
      <c r="AX4325" s="129"/>
    </row>
    <row r="4326" spans="1:50" x14ac:dyDescent="0.25">
      <c r="A4326" s="120"/>
      <c r="B4326" s="28"/>
      <c r="C4326" s="25"/>
      <c r="D4326" s="25"/>
      <c r="E4326" s="25"/>
      <c r="F4326" s="29"/>
      <c r="G4326" s="29"/>
      <c r="H4326" s="29"/>
      <c r="I4326" s="29"/>
      <c r="J4326" s="29"/>
      <c r="K4326" s="25"/>
      <c r="L4326" s="25"/>
      <c r="M4326" s="25"/>
      <c r="N4326" s="25"/>
      <c r="O4326" s="25"/>
      <c r="P4326" s="25"/>
      <c r="Q4326" s="28"/>
      <c r="R4326" s="29"/>
      <c r="S4326" s="27"/>
      <c r="T4326" s="27"/>
      <c r="U4326" s="28"/>
      <c r="V4326" s="26"/>
      <c r="W4326" s="26"/>
      <c r="X4326" s="26"/>
      <c r="Y4326" s="37"/>
      <c r="Z4326" s="37"/>
      <c r="AA4326" s="37"/>
      <c r="AB4326" s="30"/>
      <c r="AC4326" s="30"/>
      <c r="AD4326" s="31"/>
      <c r="AE4326" s="30"/>
      <c r="AF4326" s="30"/>
      <c r="AG4326" s="32"/>
      <c r="AH4326" s="30"/>
      <c r="AJ4326" s="30"/>
      <c r="AK4326" s="30"/>
      <c r="AL4326" s="30"/>
      <c r="AM4326" s="30"/>
      <c r="AN4326" s="30"/>
      <c r="AO4326" s="30"/>
      <c r="AP4326" s="30"/>
      <c r="AQ4326" s="30"/>
      <c r="AR4326" s="30"/>
      <c r="AS4326" s="30"/>
      <c r="AT4326" s="30"/>
      <c r="AU4326" s="121"/>
      <c r="AV4326" s="129"/>
      <c r="AW4326" s="129"/>
      <c r="AX4326" s="129"/>
    </row>
    <row r="4327" spans="1:50" x14ac:dyDescent="0.25">
      <c r="A4327" s="120"/>
      <c r="B4327" s="28"/>
      <c r="C4327" s="25"/>
      <c r="D4327" s="25"/>
      <c r="E4327" s="25"/>
      <c r="F4327" s="29"/>
      <c r="G4327" s="29"/>
      <c r="H4327" s="29"/>
      <c r="I4327" s="29"/>
      <c r="J4327" s="29"/>
      <c r="K4327" s="25"/>
      <c r="L4327" s="25"/>
      <c r="M4327" s="25"/>
      <c r="N4327" s="25"/>
      <c r="O4327" s="25"/>
      <c r="P4327" s="25"/>
      <c r="Q4327" s="28"/>
      <c r="R4327" s="29"/>
      <c r="S4327" s="27"/>
      <c r="T4327" s="27"/>
      <c r="U4327" s="28"/>
      <c r="V4327" s="26"/>
      <c r="W4327" s="26"/>
      <c r="X4327" s="26"/>
      <c r="Y4327" s="37"/>
      <c r="Z4327" s="37"/>
      <c r="AA4327" s="37"/>
      <c r="AB4327" s="30"/>
      <c r="AC4327" s="30"/>
      <c r="AD4327" s="31"/>
      <c r="AE4327" s="30"/>
      <c r="AF4327" s="30"/>
      <c r="AG4327" s="32"/>
      <c r="AH4327" s="30"/>
      <c r="AJ4327" s="30"/>
      <c r="AK4327" s="30"/>
      <c r="AL4327" s="30"/>
      <c r="AM4327" s="30"/>
      <c r="AN4327" s="30"/>
      <c r="AO4327" s="30"/>
      <c r="AP4327" s="30"/>
      <c r="AQ4327" s="30"/>
      <c r="AR4327" s="30"/>
      <c r="AS4327" s="30"/>
      <c r="AT4327" s="30"/>
      <c r="AU4327" s="121"/>
      <c r="AV4327" s="129"/>
      <c r="AW4327" s="129"/>
      <c r="AX4327" s="129"/>
    </row>
    <row r="4328" spans="1:50" x14ac:dyDescent="0.25">
      <c r="A4328" s="120"/>
      <c r="B4328" s="28"/>
      <c r="C4328" s="25"/>
      <c r="D4328" s="25"/>
      <c r="E4328" s="25"/>
      <c r="F4328" s="29"/>
      <c r="G4328" s="29"/>
      <c r="H4328" s="29"/>
      <c r="I4328" s="29"/>
      <c r="J4328" s="29"/>
      <c r="K4328" s="25"/>
      <c r="L4328" s="25"/>
      <c r="M4328" s="25"/>
      <c r="N4328" s="25"/>
      <c r="O4328" s="25"/>
      <c r="P4328" s="25"/>
      <c r="Q4328" s="28"/>
      <c r="R4328" s="29"/>
      <c r="S4328" s="27"/>
      <c r="T4328" s="27"/>
      <c r="U4328" s="28"/>
      <c r="V4328" s="26"/>
      <c r="W4328" s="26"/>
      <c r="X4328" s="26"/>
      <c r="Y4328" s="37"/>
      <c r="Z4328" s="37"/>
      <c r="AA4328" s="37"/>
      <c r="AB4328" s="30"/>
      <c r="AC4328" s="30"/>
      <c r="AD4328" s="31"/>
      <c r="AE4328" s="30"/>
      <c r="AF4328" s="30"/>
      <c r="AG4328" s="32"/>
      <c r="AH4328" s="30"/>
      <c r="AJ4328" s="30"/>
      <c r="AK4328" s="30"/>
      <c r="AL4328" s="30"/>
      <c r="AM4328" s="30"/>
      <c r="AN4328" s="30"/>
      <c r="AO4328" s="30"/>
      <c r="AP4328" s="30"/>
      <c r="AQ4328" s="30"/>
      <c r="AR4328" s="30"/>
      <c r="AS4328" s="30"/>
      <c r="AT4328" s="30"/>
      <c r="AU4328" s="121"/>
      <c r="AV4328" s="129"/>
      <c r="AW4328" s="129"/>
      <c r="AX4328" s="129"/>
    </row>
    <row r="4329" spans="1:50" x14ac:dyDescent="0.25">
      <c r="A4329" s="120"/>
      <c r="B4329" s="28"/>
      <c r="C4329" s="25"/>
      <c r="D4329" s="25"/>
      <c r="E4329" s="25"/>
      <c r="F4329" s="29"/>
      <c r="G4329" s="29"/>
      <c r="H4329" s="29"/>
      <c r="I4329" s="29"/>
      <c r="J4329" s="29"/>
      <c r="K4329" s="25"/>
      <c r="L4329" s="25"/>
      <c r="M4329" s="25"/>
      <c r="N4329" s="25"/>
      <c r="O4329" s="25"/>
      <c r="P4329" s="25"/>
      <c r="Q4329" s="28"/>
      <c r="R4329" s="29"/>
      <c r="S4329" s="27"/>
      <c r="T4329" s="27"/>
      <c r="U4329" s="28"/>
      <c r="V4329" s="26"/>
      <c r="W4329" s="26"/>
      <c r="X4329" s="26"/>
      <c r="Y4329" s="37"/>
      <c r="Z4329" s="37"/>
      <c r="AA4329" s="37"/>
      <c r="AB4329" s="30"/>
      <c r="AC4329" s="30"/>
      <c r="AD4329" s="31"/>
      <c r="AE4329" s="30"/>
      <c r="AF4329" s="30"/>
      <c r="AG4329" s="32"/>
      <c r="AH4329" s="30"/>
      <c r="AJ4329" s="30"/>
      <c r="AK4329" s="30"/>
      <c r="AL4329" s="30"/>
      <c r="AM4329" s="30"/>
      <c r="AN4329" s="30"/>
      <c r="AO4329" s="30"/>
      <c r="AP4329" s="30"/>
      <c r="AQ4329" s="30"/>
      <c r="AR4329" s="30"/>
      <c r="AS4329" s="30"/>
      <c r="AT4329" s="30"/>
      <c r="AU4329" s="121"/>
      <c r="AV4329" s="129"/>
      <c r="AW4329" s="129"/>
      <c r="AX4329" s="129"/>
    </row>
    <row r="4330" spans="1:50" x14ac:dyDescent="0.25">
      <c r="A4330" s="120"/>
      <c r="B4330" s="28"/>
      <c r="C4330" s="25"/>
      <c r="D4330" s="25"/>
      <c r="E4330" s="25"/>
      <c r="F4330" s="29"/>
      <c r="G4330" s="29"/>
      <c r="H4330" s="29"/>
      <c r="I4330" s="29"/>
      <c r="J4330" s="29"/>
      <c r="K4330" s="25"/>
      <c r="L4330" s="25"/>
      <c r="M4330" s="25"/>
      <c r="N4330" s="25"/>
      <c r="O4330" s="25"/>
      <c r="P4330" s="25"/>
      <c r="Q4330" s="28"/>
      <c r="R4330" s="29"/>
      <c r="S4330" s="27"/>
      <c r="T4330" s="27"/>
      <c r="U4330" s="28"/>
      <c r="V4330" s="26"/>
      <c r="W4330" s="26"/>
      <c r="X4330" s="26"/>
      <c r="Y4330" s="37"/>
      <c r="Z4330" s="37"/>
      <c r="AA4330" s="37"/>
      <c r="AB4330" s="30"/>
      <c r="AC4330" s="30"/>
      <c r="AD4330" s="31"/>
      <c r="AE4330" s="30"/>
      <c r="AF4330" s="30"/>
      <c r="AG4330" s="32"/>
      <c r="AH4330" s="30"/>
      <c r="AJ4330" s="30"/>
      <c r="AK4330" s="30"/>
      <c r="AL4330" s="30"/>
      <c r="AM4330" s="30"/>
      <c r="AN4330" s="30"/>
      <c r="AO4330" s="30"/>
      <c r="AP4330" s="30"/>
      <c r="AQ4330" s="30"/>
      <c r="AR4330" s="30"/>
      <c r="AS4330" s="30"/>
      <c r="AT4330" s="30"/>
      <c r="AU4330" s="121"/>
      <c r="AV4330" s="129"/>
      <c r="AW4330" s="129"/>
      <c r="AX4330" s="129"/>
    </row>
    <row r="4331" spans="1:50" x14ac:dyDescent="0.25">
      <c r="A4331" s="120"/>
      <c r="B4331" s="28"/>
      <c r="C4331" s="25"/>
      <c r="D4331" s="25"/>
      <c r="E4331" s="25"/>
      <c r="F4331" s="29"/>
      <c r="G4331" s="29"/>
      <c r="H4331" s="29"/>
      <c r="I4331" s="29"/>
      <c r="J4331" s="29"/>
      <c r="K4331" s="25"/>
      <c r="L4331" s="25"/>
      <c r="M4331" s="25"/>
      <c r="N4331" s="25"/>
      <c r="O4331" s="25"/>
      <c r="P4331" s="25"/>
      <c r="Q4331" s="28"/>
      <c r="R4331" s="29"/>
      <c r="S4331" s="27"/>
      <c r="T4331" s="27"/>
      <c r="U4331" s="28"/>
      <c r="V4331" s="26"/>
      <c r="W4331" s="26"/>
      <c r="X4331" s="26"/>
      <c r="Y4331" s="37"/>
      <c r="Z4331" s="37"/>
      <c r="AA4331" s="37"/>
      <c r="AB4331" s="30"/>
      <c r="AC4331" s="30"/>
      <c r="AD4331" s="31"/>
      <c r="AE4331" s="30"/>
      <c r="AF4331" s="30"/>
      <c r="AG4331" s="32"/>
      <c r="AH4331" s="30"/>
      <c r="AJ4331" s="30"/>
      <c r="AK4331" s="30"/>
      <c r="AL4331" s="30"/>
      <c r="AM4331" s="30"/>
      <c r="AN4331" s="30"/>
      <c r="AO4331" s="30"/>
      <c r="AP4331" s="30"/>
      <c r="AQ4331" s="30"/>
      <c r="AR4331" s="30"/>
      <c r="AS4331" s="30"/>
      <c r="AT4331" s="30"/>
      <c r="AU4331" s="121"/>
      <c r="AV4331" s="129"/>
      <c r="AW4331" s="129"/>
      <c r="AX4331" s="129"/>
    </row>
    <row r="4332" spans="1:50" x14ac:dyDescent="0.25">
      <c r="A4332" s="120"/>
      <c r="B4332" s="28"/>
      <c r="C4332" s="25"/>
      <c r="D4332" s="25"/>
      <c r="E4332" s="25"/>
      <c r="F4332" s="29"/>
      <c r="G4332" s="29"/>
      <c r="H4332" s="29"/>
      <c r="I4332" s="29"/>
      <c r="J4332" s="29"/>
      <c r="K4332" s="25"/>
      <c r="L4332" s="25"/>
      <c r="M4332" s="25"/>
      <c r="N4332" s="25"/>
      <c r="O4332" s="25"/>
      <c r="P4332" s="25"/>
      <c r="Q4332" s="28"/>
      <c r="R4332" s="29"/>
      <c r="S4332" s="27"/>
      <c r="T4332" s="27"/>
      <c r="U4332" s="28"/>
      <c r="V4332" s="26"/>
      <c r="W4332" s="26"/>
      <c r="X4332" s="26"/>
      <c r="Y4332" s="37"/>
      <c r="Z4332" s="37"/>
      <c r="AA4332" s="37"/>
      <c r="AB4332" s="30"/>
      <c r="AC4332" s="30"/>
      <c r="AD4332" s="31"/>
      <c r="AE4332" s="30"/>
      <c r="AF4332" s="30"/>
      <c r="AG4332" s="32"/>
      <c r="AH4332" s="30"/>
      <c r="AJ4332" s="30"/>
      <c r="AK4332" s="30"/>
      <c r="AL4332" s="30"/>
      <c r="AM4332" s="30"/>
      <c r="AN4332" s="30"/>
      <c r="AO4332" s="30"/>
      <c r="AP4332" s="30"/>
      <c r="AQ4332" s="30"/>
      <c r="AR4332" s="30"/>
      <c r="AS4332" s="30"/>
      <c r="AT4332" s="30"/>
      <c r="AU4332" s="121"/>
      <c r="AV4332" s="129"/>
      <c r="AW4332" s="129"/>
      <c r="AX4332" s="129"/>
    </row>
    <row r="4333" spans="1:50" x14ac:dyDescent="0.25">
      <c r="A4333" s="120"/>
      <c r="B4333" s="28"/>
      <c r="C4333" s="25"/>
      <c r="D4333" s="25"/>
      <c r="E4333" s="25"/>
      <c r="F4333" s="29"/>
      <c r="G4333" s="29"/>
      <c r="H4333" s="29"/>
      <c r="I4333" s="29"/>
      <c r="J4333" s="29"/>
      <c r="K4333" s="25"/>
      <c r="L4333" s="25"/>
      <c r="M4333" s="25"/>
      <c r="N4333" s="25"/>
      <c r="O4333" s="25"/>
      <c r="P4333" s="25"/>
      <c r="Q4333" s="28"/>
      <c r="R4333" s="29"/>
      <c r="S4333" s="27"/>
      <c r="T4333" s="27"/>
      <c r="U4333" s="28"/>
      <c r="V4333" s="26"/>
      <c r="W4333" s="26"/>
      <c r="X4333" s="26"/>
      <c r="Y4333" s="37"/>
      <c r="Z4333" s="37"/>
      <c r="AA4333" s="37"/>
      <c r="AB4333" s="30"/>
      <c r="AC4333" s="30"/>
      <c r="AD4333" s="31"/>
      <c r="AE4333" s="30"/>
      <c r="AF4333" s="30"/>
      <c r="AG4333" s="32"/>
      <c r="AH4333" s="30"/>
      <c r="AJ4333" s="30"/>
      <c r="AK4333" s="30"/>
      <c r="AL4333" s="30"/>
      <c r="AM4333" s="30"/>
      <c r="AN4333" s="30"/>
      <c r="AO4333" s="30"/>
      <c r="AP4333" s="30"/>
      <c r="AQ4333" s="30"/>
      <c r="AR4333" s="30"/>
      <c r="AS4333" s="30"/>
      <c r="AT4333" s="30"/>
      <c r="AU4333" s="121"/>
      <c r="AV4333" s="129"/>
      <c r="AW4333" s="129"/>
      <c r="AX4333" s="129"/>
    </row>
    <row r="4334" spans="1:50" x14ac:dyDescent="0.25">
      <c r="A4334" s="120"/>
      <c r="B4334" s="28"/>
      <c r="C4334" s="25"/>
      <c r="D4334" s="25"/>
      <c r="E4334" s="25"/>
      <c r="F4334" s="29"/>
      <c r="G4334" s="29"/>
      <c r="H4334" s="29"/>
      <c r="I4334" s="29"/>
      <c r="J4334" s="29"/>
      <c r="K4334" s="25"/>
      <c r="L4334" s="25"/>
      <c r="M4334" s="25"/>
      <c r="N4334" s="25"/>
      <c r="O4334" s="25"/>
      <c r="P4334" s="25"/>
      <c r="Q4334" s="28"/>
      <c r="R4334" s="29"/>
      <c r="S4334" s="27"/>
      <c r="T4334" s="27"/>
      <c r="U4334" s="28"/>
      <c r="V4334" s="26"/>
      <c r="W4334" s="26"/>
      <c r="X4334" s="26"/>
      <c r="Y4334" s="37"/>
      <c r="Z4334" s="37"/>
      <c r="AA4334" s="37"/>
      <c r="AB4334" s="30"/>
      <c r="AC4334" s="30"/>
      <c r="AD4334" s="31"/>
      <c r="AE4334" s="30"/>
      <c r="AF4334" s="30"/>
      <c r="AG4334" s="32"/>
      <c r="AH4334" s="30"/>
      <c r="AJ4334" s="30"/>
      <c r="AK4334" s="30"/>
      <c r="AL4334" s="30"/>
      <c r="AM4334" s="30"/>
      <c r="AN4334" s="30"/>
      <c r="AO4334" s="30"/>
      <c r="AP4334" s="30"/>
      <c r="AQ4334" s="30"/>
      <c r="AR4334" s="30"/>
      <c r="AS4334" s="30"/>
      <c r="AT4334" s="30"/>
      <c r="AU4334" s="121"/>
      <c r="AV4334" s="129"/>
      <c r="AW4334" s="129"/>
      <c r="AX4334" s="129"/>
    </row>
    <row r="4335" spans="1:50" x14ac:dyDescent="0.25">
      <c r="A4335" s="120"/>
      <c r="B4335" s="28"/>
      <c r="C4335" s="25"/>
      <c r="D4335" s="25"/>
      <c r="E4335" s="25"/>
      <c r="F4335" s="29"/>
      <c r="G4335" s="29"/>
      <c r="H4335" s="29"/>
      <c r="I4335" s="29"/>
      <c r="J4335" s="29"/>
      <c r="K4335" s="25"/>
      <c r="L4335" s="25"/>
      <c r="M4335" s="25"/>
      <c r="N4335" s="25"/>
      <c r="O4335" s="25"/>
      <c r="P4335" s="25"/>
      <c r="Q4335" s="28"/>
      <c r="R4335" s="29"/>
      <c r="S4335" s="27"/>
      <c r="T4335" s="27"/>
      <c r="U4335" s="28"/>
      <c r="V4335" s="26"/>
      <c r="W4335" s="26"/>
      <c r="X4335" s="26"/>
      <c r="Y4335" s="37"/>
      <c r="Z4335" s="37"/>
      <c r="AA4335" s="37"/>
      <c r="AB4335" s="30"/>
      <c r="AC4335" s="30"/>
      <c r="AD4335" s="31"/>
      <c r="AE4335" s="30"/>
      <c r="AF4335" s="30"/>
      <c r="AG4335" s="32"/>
      <c r="AH4335" s="30"/>
      <c r="AJ4335" s="30"/>
      <c r="AK4335" s="30"/>
      <c r="AL4335" s="30"/>
      <c r="AM4335" s="30"/>
      <c r="AN4335" s="30"/>
      <c r="AO4335" s="30"/>
      <c r="AP4335" s="30"/>
      <c r="AQ4335" s="30"/>
      <c r="AR4335" s="30"/>
      <c r="AS4335" s="30"/>
      <c r="AT4335" s="30"/>
      <c r="AU4335" s="121"/>
      <c r="AV4335" s="129"/>
      <c r="AW4335" s="129"/>
      <c r="AX4335" s="129"/>
    </row>
    <row r="4336" spans="1:50" x14ac:dyDescent="0.25">
      <c r="A4336" s="120"/>
      <c r="B4336" s="28"/>
      <c r="C4336" s="25"/>
      <c r="D4336" s="25"/>
      <c r="E4336" s="25"/>
      <c r="F4336" s="29"/>
      <c r="G4336" s="29"/>
      <c r="H4336" s="29"/>
      <c r="I4336" s="29"/>
      <c r="J4336" s="29"/>
      <c r="K4336" s="25"/>
      <c r="L4336" s="25"/>
      <c r="M4336" s="25"/>
      <c r="N4336" s="25"/>
      <c r="O4336" s="25"/>
      <c r="P4336" s="25"/>
      <c r="Q4336" s="28"/>
      <c r="R4336" s="29"/>
      <c r="S4336" s="27"/>
      <c r="T4336" s="27"/>
      <c r="U4336" s="28"/>
      <c r="V4336" s="26"/>
      <c r="W4336" s="26"/>
      <c r="X4336" s="26"/>
      <c r="Y4336" s="37"/>
      <c r="Z4336" s="37"/>
      <c r="AA4336" s="37"/>
      <c r="AB4336" s="30"/>
      <c r="AC4336" s="30"/>
      <c r="AD4336" s="31"/>
      <c r="AE4336" s="30"/>
      <c r="AF4336" s="30"/>
      <c r="AG4336" s="32"/>
      <c r="AH4336" s="30"/>
      <c r="AJ4336" s="30"/>
      <c r="AK4336" s="30"/>
      <c r="AL4336" s="30"/>
      <c r="AM4336" s="30"/>
      <c r="AN4336" s="30"/>
      <c r="AO4336" s="30"/>
      <c r="AP4336" s="30"/>
      <c r="AQ4336" s="30"/>
      <c r="AR4336" s="30"/>
      <c r="AS4336" s="30"/>
      <c r="AT4336" s="30"/>
      <c r="AU4336" s="121"/>
      <c r="AV4336" s="129"/>
      <c r="AW4336" s="129"/>
      <c r="AX4336" s="129"/>
    </row>
    <row r="4337" spans="1:50" x14ac:dyDescent="0.25">
      <c r="A4337" s="120"/>
      <c r="B4337" s="28"/>
      <c r="C4337" s="25"/>
      <c r="D4337" s="25"/>
      <c r="E4337" s="25"/>
      <c r="F4337" s="29"/>
      <c r="G4337" s="29"/>
      <c r="H4337" s="29"/>
      <c r="I4337" s="29"/>
      <c r="J4337" s="29"/>
      <c r="K4337" s="25"/>
      <c r="L4337" s="25"/>
      <c r="M4337" s="25"/>
      <c r="N4337" s="25"/>
      <c r="O4337" s="25"/>
      <c r="P4337" s="25"/>
      <c r="Q4337" s="28"/>
      <c r="R4337" s="29"/>
      <c r="S4337" s="27"/>
      <c r="T4337" s="27"/>
      <c r="U4337" s="28"/>
      <c r="V4337" s="26"/>
      <c r="W4337" s="26"/>
      <c r="X4337" s="26"/>
      <c r="Y4337" s="37"/>
      <c r="Z4337" s="37"/>
      <c r="AA4337" s="37"/>
      <c r="AB4337" s="30"/>
      <c r="AC4337" s="30"/>
      <c r="AD4337" s="31"/>
      <c r="AE4337" s="30"/>
      <c r="AF4337" s="30"/>
      <c r="AG4337" s="32"/>
      <c r="AH4337" s="30"/>
      <c r="AJ4337" s="30"/>
      <c r="AK4337" s="30"/>
      <c r="AL4337" s="30"/>
      <c r="AM4337" s="30"/>
      <c r="AN4337" s="30"/>
      <c r="AO4337" s="30"/>
      <c r="AP4337" s="30"/>
      <c r="AQ4337" s="30"/>
      <c r="AR4337" s="30"/>
      <c r="AS4337" s="30"/>
      <c r="AT4337" s="30"/>
      <c r="AU4337" s="121"/>
      <c r="AV4337" s="129"/>
      <c r="AW4337" s="129"/>
      <c r="AX4337" s="129"/>
    </row>
    <row r="4338" spans="1:50" x14ac:dyDescent="0.25">
      <c r="A4338" s="120"/>
      <c r="B4338" s="28"/>
      <c r="C4338" s="25"/>
      <c r="D4338" s="25"/>
      <c r="E4338" s="25"/>
      <c r="F4338" s="29"/>
      <c r="G4338" s="29"/>
      <c r="H4338" s="29"/>
      <c r="I4338" s="29"/>
      <c r="J4338" s="29"/>
      <c r="K4338" s="25"/>
      <c r="L4338" s="25"/>
      <c r="M4338" s="25"/>
      <c r="N4338" s="25"/>
      <c r="O4338" s="25"/>
      <c r="P4338" s="25"/>
      <c r="Q4338" s="28"/>
      <c r="R4338" s="29"/>
      <c r="S4338" s="27"/>
      <c r="T4338" s="27"/>
      <c r="U4338" s="28"/>
      <c r="V4338" s="26"/>
      <c r="W4338" s="26"/>
      <c r="X4338" s="26"/>
      <c r="Y4338" s="37"/>
      <c r="Z4338" s="37"/>
      <c r="AA4338" s="37"/>
      <c r="AB4338" s="30"/>
      <c r="AC4338" s="30"/>
      <c r="AD4338" s="31"/>
      <c r="AE4338" s="30"/>
      <c r="AF4338" s="30"/>
      <c r="AG4338" s="32"/>
      <c r="AH4338" s="30"/>
      <c r="AJ4338" s="30"/>
      <c r="AK4338" s="30"/>
      <c r="AL4338" s="30"/>
      <c r="AM4338" s="30"/>
      <c r="AN4338" s="30"/>
      <c r="AO4338" s="30"/>
      <c r="AP4338" s="30"/>
      <c r="AQ4338" s="30"/>
      <c r="AR4338" s="30"/>
      <c r="AS4338" s="30"/>
      <c r="AT4338" s="30"/>
      <c r="AU4338" s="121"/>
      <c r="AV4338" s="129"/>
      <c r="AW4338" s="129"/>
      <c r="AX4338" s="129"/>
    </row>
    <row r="4339" spans="1:50" x14ac:dyDescent="0.25">
      <c r="A4339" s="120"/>
      <c r="B4339" s="28"/>
      <c r="C4339" s="25"/>
      <c r="D4339" s="25"/>
      <c r="E4339" s="25"/>
      <c r="F4339" s="29"/>
      <c r="G4339" s="29"/>
      <c r="H4339" s="29"/>
      <c r="I4339" s="29"/>
      <c r="J4339" s="29"/>
      <c r="K4339" s="25"/>
      <c r="L4339" s="25"/>
      <c r="M4339" s="25"/>
      <c r="N4339" s="25"/>
      <c r="O4339" s="25"/>
      <c r="P4339" s="25"/>
      <c r="Q4339" s="28"/>
      <c r="R4339" s="29"/>
      <c r="S4339" s="27"/>
      <c r="T4339" s="27"/>
      <c r="U4339" s="28"/>
      <c r="V4339" s="26"/>
      <c r="W4339" s="26"/>
      <c r="X4339" s="26"/>
      <c r="Y4339" s="37"/>
      <c r="Z4339" s="37"/>
      <c r="AA4339" s="37"/>
      <c r="AB4339" s="30"/>
      <c r="AC4339" s="30"/>
      <c r="AD4339" s="31"/>
      <c r="AE4339" s="30"/>
      <c r="AF4339" s="30"/>
      <c r="AG4339" s="32"/>
      <c r="AH4339" s="30"/>
      <c r="AJ4339" s="30"/>
      <c r="AK4339" s="30"/>
      <c r="AL4339" s="30"/>
      <c r="AM4339" s="30"/>
      <c r="AN4339" s="30"/>
      <c r="AO4339" s="30"/>
      <c r="AP4339" s="30"/>
      <c r="AQ4339" s="30"/>
      <c r="AR4339" s="30"/>
      <c r="AS4339" s="30"/>
      <c r="AT4339" s="30"/>
      <c r="AU4339" s="121"/>
      <c r="AV4339" s="129"/>
      <c r="AW4339" s="129"/>
      <c r="AX4339" s="129"/>
    </row>
    <row r="4340" spans="1:50" x14ac:dyDescent="0.25">
      <c r="A4340" s="120"/>
      <c r="B4340" s="28"/>
      <c r="C4340" s="25"/>
      <c r="D4340" s="25"/>
      <c r="E4340" s="25"/>
      <c r="F4340" s="29"/>
      <c r="G4340" s="29"/>
      <c r="H4340" s="29"/>
      <c r="I4340" s="29"/>
      <c r="J4340" s="29"/>
      <c r="K4340" s="25"/>
      <c r="L4340" s="25"/>
      <c r="M4340" s="25"/>
      <c r="N4340" s="25"/>
      <c r="O4340" s="25"/>
      <c r="P4340" s="25"/>
      <c r="Q4340" s="28"/>
      <c r="R4340" s="29"/>
      <c r="S4340" s="27"/>
      <c r="T4340" s="27"/>
      <c r="U4340" s="28"/>
      <c r="V4340" s="26"/>
      <c r="W4340" s="26"/>
      <c r="X4340" s="26"/>
      <c r="Y4340" s="37"/>
      <c r="Z4340" s="37"/>
      <c r="AA4340" s="37"/>
      <c r="AB4340" s="30"/>
      <c r="AC4340" s="30"/>
      <c r="AD4340" s="31"/>
      <c r="AE4340" s="30"/>
      <c r="AF4340" s="30"/>
      <c r="AG4340" s="32"/>
      <c r="AH4340" s="30"/>
      <c r="AJ4340" s="30"/>
      <c r="AK4340" s="30"/>
      <c r="AL4340" s="30"/>
      <c r="AM4340" s="30"/>
      <c r="AN4340" s="30"/>
      <c r="AO4340" s="30"/>
      <c r="AP4340" s="30"/>
      <c r="AQ4340" s="30"/>
      <c r="AR4340" s="30"/>
      <c r="AS4340" s="30"/>
      <c r="AT4340" s="30"/>
      <c r="AU4340" s="121"/>
      <c r="AV4340" s="129"/>
      <c r="AW4340" s="129"/>
      <c r="AX4340" s="129"/>
    </row>
    <row r="4341" spans="1:50" x14ac:dyDescent="0.25">
      <c r="A4341" s="120"/>
      <c r="B4341" s="28"/>
      <c r="C4341" s="25"/>
      <c r="D4341" s="25"/>
      <c r="E4341" s="25"/>
      <c r="F4341" s="29"/>
      <c r="G4341" s="29"/>
      <c r="H4341" s="29"/>
      <c r="I4341" s="29"/>
      <c r="J4341" s="29"/>
      <c r="K4341" s="25"/>
      <c r="L4341" s="25"/>
      <c r="M4341" s="25"/>
      <c r="N4341" s="25"/>
      <c r="O4341" s="25"/>
      <c r="P4341" s="25"/>
      <c r="Q4341" s="28"/>
      <c r="R4341" s="29"/>
      <c r="S4341" s="27"/>
      <c r="T4341" s="27"/>
      <c r="U4341" s="28"/>
      <c r="V4341" s="26"/>
      <c r="W4341" s="26"/>
      <c r="X4341" s="26"/>
      <c r="Y4341" s="37"/>
      <c r="Z4341" s="37"/>
      <c r="AA4341" s="37"/>
      <c r="AB4341" s="30"/>
      <c r="AC4341" s="30"/>
      <c r="AD4341" s="31"/>
      <c r="AE4341" s="30"/>
      <c r="AF4341" s="30"/>
      <c r="AG4341" s="32"/>
      <c r="AH4341" s="30"/>
      <c r="AJ4341" s="30"/>
      <c r="AK4341" s="30"/>
      <c r="AL4341" s="30"/>
      <c r="AM4341" s="30"/>
      <c r="AN4341" s="30"/>
      <c r="AO4341" s="30"/>
      <c r="AP4341" s="30"/>
      <c r="AQ4341" s="30"/>
      <c r="AR4341" s="30"/>
      <c r="AS4341" s="30"/>
      <c r="AT4341" s="30"/>
      <c r="AU4341" s="121"/>
      <c r="AV4341" s="129"/>
      <c r="AW4341" s="129"/>
      <c r="AX4341" s="129"/>
    </row>
    <row r="4342" spans="1:50" x14ac:dyDescent="0.25">
      <c r="A4342" s="120"/>
      <c r="B4342" s="28"/>
      <c r="C4342" s="25"/>
      <c r="D4342" s="25"/>
      <c r="E4342" s="25"/>
      <c r="F4342" s="29"/>
      <c r="G4342" s="29"/>
      <c r="H4342" s="29"/>
      <c r="I4342" s="29"/>
      <c r="J4342" s="29"/>
      <c r="K4342" s="25"/>
      <c r="L4342" s="25"/>
      <c r="M4342" s="25"/>
      <c r="N4342" s="25"/>
      <c r="O4342" s="25"/>
      <c r="P4342" s="25"/>
      <c r="Q4342" s="28"/>
      <c r="R4342" s="29"/>
      <c r="S4342" s="27"/>
      <c r="T4342" s="27"/>
      <c r="U4342" s="28"/>
      <c r="V4342" s="26"/>
      <c r="W4342" s="26"/>
      <c r="X4342" s="26"/>
      <c r="Y4342" s="37"/>
      <c r="Z4342" s="37"/>
      <c r="AA4342" s="37"/>
      <c r="AB4342" s="30"/>
      <c r="AC4342" s="30"/>
      <c r="AD4342" s="31"/>
      <c r="AE4342" s="30"/>
      <c r="AF4342" s="30"/>
      <c r="AG4342" s="32"/>
      <c r="AH4342" s="30"/>
      <c r="AJ4342" s="30"/>
      <c r="AK4342" s="30"/>
      <c r="AL4342" s="30"/>
      <c r="AM4342" s="30"/>
      <c r="AN4342" s="30"/>
      <c r="AO4342" s="30"/>
      <c r="AP4342" s="30"/>
      <c r="AQ4342" s="30"/>
      <c r="AR4342" s="30"/>
      <c r="AS4342" s="30"/>
      <c r="AT4342" s="30"/>
      <c r="AU4342" s="121"/>
      <c r="AV4342" s="129"/>
      <c r="AW4342" s="129"/>
      <c r="AX4342" s="129"/>
    </row>
    <row r="4343" spans="1:50" x14ac:dyDescent="0.25">
      <c r="A4343" s="120"/>
      <c r="B4343" s="28"/>
      <c r="C4343" s="25"/>
      <c r="D4343" s="25"/>
      <c r="E4343" s="25"/>
      <c r="F4343" s="29"/>
      <c r="G4343" s="29"/>
      <c r="H4343" s="29"/>
      <c r="I4343" s="29"/>
      <c r="J4343" s="29"/>
      <c r="K4343" s="25"/>
      <c r="L4343" s="25"/>
      <c r="M4343" s="25"/>
      <c r="N4343" s="25"/>
      <c r="O4343" s="25"/>
      <c r="P4343" s="25"/>
      <c r="Q4343" s="28"/>
      <c r="R4343" s="29"/>
      <c r="S4343" s="27"/>
      <c r="T4343" s="27"/>
      <c r="U4343" s="28"/>
      <c r="V4343" s="26"/>
      <c r="W4343" s="26"/>
      <c r="X4343" s="26"/>
      <c r="Y4343" s="37"/>
      <c r="Z4343" s="37"/>
      <c r="AA4343" s="37"/>
      <c r="AB4343" s="30"/>
      <c r="AC4343" s="30"/>
      <c r="AD4343" s="31"/>
      <c r="AE4343" s="30"/>
      <c r="AF4343" s="30"/>
      <c r="AG4343" s="32"/>
      <c r="AH4343" s="30"/>
      <c r="AJ4343" s="30"/>
      <c r="AK4343" s="30"/>
      <c r="AL4343" s="30"/>
      <c r="AM4343" s="30"/>
      <c r="AN4343" s="30"/>
      <c r="AO4343" s="30"/>
      <c r="AP4343" s="30"/>
      <c r="AQ4343" s="30"/>
      <c r="AR4343" s="30"/>
      <c r="AS4343" s="30"/>
      <c r="AT4343" s="30"/>
      <c r="AU4343" s="121"/>
      <c r="AV4343" s="129"/>
      <c r="AW4343" s="129"/>
      <c r="AX4343" s="129"/>
    </row>
    <row r="4344" spans="1:50" x14ac:dyDescent="0.25">
      <c r="A4344" s="120"/>
      <c r="B4344" s="28"/>
      <c r="C4344" s="25"/>
      <c r="D4344" s="25"/>
      <c r="E4344" s="25"/>
      <c r="F4344" s="29"/>
      <c r="G4344" s="29"/>
      <c r="H4344" s="29"/>
      <c r="I4344" s="29"/>
      <c r="J4344" s="29"/>
      <c r="K4344" s="25"/>
      <c r="L4344" s="25"/>
      <c r="M4344" s="25"/>
      <c r="N4344" s="25"/>
      <c r="O4344" s="25"/>
      <c r="P4344" s="25"/>
      <c r="Q4344" s="28"/>
      <c r="R4344" s="29"/>
      <c r="S4344" s="27"/>
      <c r="T4344" s="27"/>
      <c r="U4344" s="28"/>
      <c r="V4344" s="26"/>
      <c r="W4344" s="26"/>
      <c r="X4344" s="26"/>
      <c r="Y4344" s="37"/>
      <c r="Z4344" s="37"/>
      <c r="AA4344" s="37"/>
      <c r="AB4344" s="30"/>
      <c r="AC4344" s="30"/>
      <c r="AD4344" s="31"/>
      <c r="AE4344" s="30"/>
      <c r="AF4344" s="30"/>
      <c r="AG4344" s="32"/>
      <c r="AH4344" s="30"/>
      <c r="AJ4344" s="30"/>
      <c r="AK4344" s="30"/>
      <c r="AL4344" s="30"/>
      <c r="AM4344" s="30"/>
      <c r="AN4344" s="30"/>
      <c r="AO4344" s="30"/>
      <c r="AP4344" s="30"/>
      <c r="AQ4344" s="30"/>
      <c r="AR4344" s="30"/>
      <c r="AS4344" s="30"/>
      <c r="AT4344" s="30"/>
      <c r="AU4344" s="121"/>
      <c r="AV4344" s="129"/>
      <c r="AW4344" s="129"/>
      <c r="AX4344" s="129"/>
    </row>
    <row r="4345" spans="1:50" x14ac:dyDescent="0.25">
      <c r="A4345" s="120"/>
      <c r="B4345" s="28"/>
      <c r="C4345" s="25"/>
      <c r="D4345" s="25"/>
      <c r="E4345" s="25"/>
      <c r="F4345" s="29"/>
      <c r="G4345" s="29"/>
      <c r="H4345" s="29"/>
      <c r="I4345" s="29"/>
      <c r="J4345" s="29"/>
      <c r="K4345" s="25"/>
      <c r="L4345" s="25"/>
      <c r="M4345" s="25"/>
      <c r="N4345" s="25"/>
      <c r="O4345" s="25"/>
      <c r="P4345" s="25"/>
      <c r="Q4345" s="28"/>
      <c r="R4345" s="29"/>
      <c r="S4345" s="27"/>
      <c r="T4345" s="27"/>
      <c r="U4345" s="28"/>
      <c r="V4345" s="26"/>
      <c r="W4345" s="26"/>
      <c r="X4345" s="26"/>
      <c r="Y4345" s="37"/>
      <c r="Z4345" s="37"/>
      <c r="AA4345" s="37"/>
      <c r="AB4345" s="30"/>
      <c r="AC4345" s="30"/>
      <c r="AD4345" s="31"/>
      <c r="AE4345" s="30"/>
      <c r="AF4345" s="30"/>
      <c r="AG4345" s="32"/>
      <c r="AH4345" s="30"/>
      <c r="AJ4345" s="30"/>
      <c r="AK4345" s="30"/>
      <c r="AL4345" s="30"/>
      <c r="AM4345" s="30"/>
      <c r="AN4345" s="30"/>
      <c r="AO4345" s="30"/>
      <c r="AP4345" s="30"/>
      <c r="AQ4345" s="30"/>
      <c r="AR4345" s="30"/>
      <c r="AS4345" s="30"/>
      <c r="AT4345" s="30"/>
      <c r="AU4345" s="121"/>
      <c r="AV4345" s="129"/>
      <c r="AW4345" s="129"/>
      <c r="AX4345" s="129"/>
    </row>
    <row r="4346" spans="1:50" x14ac:dyDescent="0.25">
      <c r="A4346" s="120"/>
      <c r="B4346" s="28"/>
      <c r="C4346" s="25"/>
      <c r="D4346" s="25"/>
      <c r="E4346" s="25"/>
      <c r="F4346" s="29"/>
      <c r="G4346" s="29"/>
      <c r="H4346" s="29"/>
      <c r="I4346" s="29"/>
      <c r="J4346" s="29"/>
      <c r="K4346" s="25"/>
      <c r="L4346" s="25"/>
      <c r="M4346" s="25"/>
      <c r="N4346" s="25"/>
      <c r="O4346" s="25"/>
      <c r="P4346" s="25"/>
      <c r="Q4346" s="28"/>
      <c r="R4346" s="29"/>
      <c r="S4346" s="27"/>
      <c r="T4346" s="27"/>
      <c r="U4346" s="28"/>
      <c r="V4346" s="26"/>
      <c r="W4346" s="26"/>
      <c r="X4346" s="26"/>
      <c r="Y4346" s="37"/>
      <c r="Z4346" s="37"/>
      <c r="AA4346" s="37"/>
      <c r="AB4346" s="30"/>
      <c r="AC4346" s="30"/>
      <c r="AD4346" s="31"/>
      <c r="AE4346" s="30"/>
      <c r="AF4346" s="30"/>
      <c r="AG4346" s="32"/>
      <c r="AH4346" s="30"/>
      <c r="AJ4346" s="30"/>
      <c r="AK4346" s="30"/>
      <c r="AL4346" s="30"/>
      <c r="AM4346" s="30"/>
      <c r="AN4346" s="30"/>
      <c r="AO4346" s="30"/>
      <c r="AP4346" s="30"/>
      <c r="AQ4346" s="30"/>
      <c r="AR4346" s="30"/>
      <c r="AS4346" s="30"/>
      <c r="AT4346" s="30"/>
      <c r="AU4346" s="121"/>
      <c r="AV4346" s="129"/>
      <c r="AW4346" s="129"/>
      <c r="AX4346" s="129"/>
    </row>
    <row r="4347" spans="1:50" x14ac:dyDescent="0.25">
      <c r="A4347" s="120"/>
      <c r="B4347" s="28"/>
      <c r="C4347" s="25"/>
      <c r="D4347" s="25"/>
      <c r="E4347" s="25"/>
      <c r="F4347" s="29"/>
      <c r="G4347" s="29"/>
      <c r="H4347" s="29"/>
      <c r="I4347" s="29"/>
      <c r="J4347" s="29"/>
      <c r="K4347" s="25"/>
      <c r="L4347" s="25"/>
      <c r="M4347" s="25"/>
      <c r="N4347" s="25"/>
      <c r="O4347" s="25"/>
      <c r="P4347" s="25"/>
      <c r="Q4347" s="28"/>
      <c r="R4347" s="29"/>
      <c r="S4347" s="27"/>
      <c r="T4347" s="27"/>
      <c r="U4347" s="28"/>
      <c r="V4347" s="26"/>
      <c r="W4347" s="26"/>
      <c r="X4347" s="26"/>
      <c r="Y4347" s="37"/>
      <c r="Z4347" s="37"/>
      <c r="AA4347" s="37"/>
      <c r="AB4347" s="30"/>
      <c r="AC4347" s="30"/>
      <c r="AD4347" s="31"/>
      <c r="AE4347" s="30"/>
      <c r="AF4347" s="30"/>
      <c r="AG4347" s="32"/>
      <c r="AH4347" s="30"/>
      <c r="AJ4347" s="30"/>
      <c r="AK4347" s="30"/>
      <c r="AL4347" s="30"/>
      <c r="AM4347" s="30"/>
      <c r="AN4347" s="30"/>
      <c r="AO4347" s="30"/>
      <c r="AP4347" s="30"/>
      <c r="AQ4347" s="30"/>
      <c r="AR4347" s="30"/>
      <c r="AS4347" s="30"/>
      <c r="AT4347" s="30"/>
      <c r="AU4347" s="121"/>
      <c r="AV4347" s="129"/>
      <c r="AW4347" s="129"/>
      <c r="AX4347" s="129"/>
    </row>
    <row r="4348" spans="1:50" x14ac:dyDescent="0.25">
      <c r="A4348" s="120"/>
      <c r="B4348" s="28"/>
      <c r="C4348" s="25"/>
      <c r="D4348" s="25"/>
      <c r="E4348" s="25"/>
      <c r="F4348" s="29"/>
      <c r="G4348" s="29"/>
      <c r="H4348" s="29"/>
      <c r="I4348" s="29"/>
      <c r="J4348" s="29"/>
      <c r="K4348" s="25"/>
      <c r="L4348" s="25"/>
      <c r="M4348" s="25"/>
      <c r="N4348" s="25"/>
      <c r="O4348" s="25"/>
      <c r="P4348" s="25"/>
      <c r="Q4348" s="28"/>
      <c r="R4348" s="29"/>
      <c r="S4348" s="27"/>
      <c r="T4348" s="27"/>
      <c r="U4348" s="28"/>
      <c r="V4348" s="26"/>
      <c r="W4348" s="26"/>
      <c r="X4348" s="26"/>
      <c r="Y4348" s="37"/>
      <c r="Z4348" s="37"/>
      <c r="AA4348" s="37"/>
      <c r="AB4348" s="30"/>
      <c r="AC4348" s="30"/>
      <c r="AD4348" s="31"/>
      <c r="AE4348" s="30"/>
      <c r="AF4348" s="30"/>
      <c r="AG4348" s="32"/>
      <c r="AH4348" s="30"/>
      <c r="AJ4348" s="30"/>
      <c r="AK4348" s="30"/>
      <c r="AL4348" s="30"/>
      <c r="AM4348" s="30"/>
      <c r="AN4348" s="30"/>
      <c r="AO4348" s="30"/>
      <c r="AP4348" s="30"/>
      <c r="AQ4348" s="30"/>
      <c r="AR4348" s="30"/>
      <c r="AS4348" s="30"/>
      <c r="AT4348" s="30"/>
      <c r="AU4348" s="121"/>
      <c r="AV4348" s="129"/>
      <c r="AW4348" s="129"/>
      <c r="AX4348" s="129"/>
    </row>
    <row r="4349" spans="1:50" x14ac:dyDescent="0.25">
      <c r="A4349" s="120"/>
      <c r="B4349" s="28"/>
      <c r="C4349" s="25"/>
      <c r="D4349" s="25"/>
      <c r="E4349" s="25"/>
      <c r="F4349" s="29"/>
      <c r="G4349" s="29"/>
      <c r="H4349" s="29"/>
      <c r="I4349" s="29"/>
      <c r="J4349" s="29"/>
      <c r="K4349" s="25"/>
      <c r="L4349" s="25"/>
      <c r="M4349" s="25"/>
      <c r="N4349" s="25"/>
      <c r="O4349" s="25"/>
      <c r="P4349" s="25"/>
      <c r="Q4349" s="28"/>
      <c r="R4349" s="29"/>
      <c r="S4349" s="27"/>
      <c r="T4349" s="27"/>
      <c r="U4349" s="28"/>
      <c r="V4349" s="26"/>
      <c r="W4349" s="26"/>
      <c r="X4349" s="26"/>
      <c r="Y4349" s="37"/>
      <c r="Z4349" s="37"/>
      <c r="AA4349" s="37"/>
      <c r="AB4349" s="30"/>
      <c r="AC4349" s="30"/>
      <c r="AD4349" s="31"/>
      <c r="AE4349" s="30"/>
      <c r="AF4349" s="30"/>
      <c r="AG4349" s="32"/>
      <c r="AH4349" s="30"/>
      <c r="AJ4349" s="30"/>
      <c r="AK4349" s="30"/>
      <c r="AL4349" s="30"/>
      <c r="AM4349" s="30"/>
      <c r="AN4349" s="30"/>
      <c r="AO4349" s="30"/>
      <c r="AP4349" s="30"/>
      <c r="AQ4349" s="30"/>
      <c r="AR4349" s="30"/>
      <c r="AS4349" s="30"/>
      <c r="AT4349" s="30"/>
      <c r="AU4349" s="121"/>
      <c r="AV4349" s="129"/>
      <c r="AW4349" s="129"/>
      <c r="AX4349" s="129"/>
    </row>
    <row r="4350" spans="1:50" x14ac:dyDescent="0.25">
      <c r="A4350" s="120"/>
      <c r="B4350" s="28"/>
      <c r="C4350" s="25"/>
      <c r="D4350" s="25"/>
      <c r="E4350" s="25"/>
      <c r="F4350" s="29"/>
      <c r="G4350" s="29"/>
      <c r="H4350" s="29"/>
      <c r="I4350" s="29"/>
      <c r="J4350" s="29"/>
      <c r="K4350" s="25"/>
      <c r="L4350" s="25"/>
      <c r="M4350" s="25"/>
      <c r="N4350" s="25"/>
      <c r="O4350" s="25"/>
      <c r="P4350" s="25"/>
      <c r="Q4350" s="28"/>
      <c r="R4350" s="29"/>
      <c r="S4350" s="27"/>
      <c r="T4350" s="27"/>
      <c r="U4350" s="28"/>
      <c r="V4350" s="26"/>
      <c r="W4350" s="26"/>
      <c r="X4350" s="26"/>
      <c r="Y4350" s="37"/>
      <c r="Z4350" s="37"/>
      <c r="AA4350" s="37"/>
      <c r="AB4350" s="30"/>
      <c r="AC4350" s="30"/>
      <c r="AD4350" s="31"/>
      <c r="AE4350" s="30"/>
      <c r="AF4350" s="30"/>
      <c r="AG4350" s="32"/>
      <c r="AH4350" s="30"/>
      <c r="AJ4350" s="30"/>
      <c r="AK4350" s="30"/>
      <c r="AL4350" s="30"/>
      <c r="AM4350" s="30"/>
      <c r="AN4350" s="30"/>
      <c r="AO4350" s="30"/>
      <c r="AP4350" s="30"/>
      <c r="AQ4350" s="30"/>
      <c r="AR4350" s="30"/>
      <c r="AS4350" s="30"/>
      <c r="AT4350" s="30"/>
      <c r="AU4350" s="121"/>
      <c r="AV4350" s="129"/>
      <c r="AW4350" s="129"/>
      <c r="AX4350" s="129"/>
    </row>
    <row r="4351" spans="1:50" x14ac:dyDescent="0.25">
      <c r="A4351" s="120"/>
      <c r="B4351" s="28"/>
      <c r="C4351" s="25"/>
      <c r="D4351" s="25"/>
      <c r="E4351" s="25"/>
      <c r="F4351" s="29"/>
      <c r="G4351" s="29"/>
      <c r="H4351" s="29"/>
      <c r="I4351" s="29"/>
      <c r="J4351" s="29"/>
      <c r="K4351" s="25"/>
      <c r="L4351" s="25"/>
      <c r="M4351" s="25"/>
      <c r="N4351" s="25"/>
      <c r="O4351" s="25"/>
      <c r="P4351" s="25"/>
      <c r="Q4351" s="28"/>
      <c r="R4351" s="29"/>
      <c r="S4351" s="27"/>
      <c r="T4351" s="27"/>
      <c r="U4351" s="28"/>
      <c r="V4351" s="26"/>
      <c r="W4351" s="26"/>
      <c r="X4351" s="26"/>
      <c r="Y4351" s="37"/>
      <c r="Z4351" s="37"/>
      <c r="AA4351" s="37"/>
      <c r="AB4351" s="30"/>
      <c r="AC4351" s="30"/>
      <c r="AD4351" s="31"/>
      <c r="AE4351" s="30"/>
      <c r="AF4351" s="30"/>
      <c r="AG4351" s="32"/>
      <c r="AH4351" s="30"/>
      <c r="AJ4351" s="30"/>
      <c r="AK4351" s="30"/>
      <c r="AL4351" s="30"/>
      <c r="AM4351" s="30"/>
      <c r="AN4351" s="30"/>
      <c r="AO4351" s="30"/>
      <c r="AP4351" s="30"/>
      <c r="AQ4351" s="30"/>
      <c r="AR4351" s="30"/>
      <c r="AS4351" s="30"/>
      <c r="AT4351" s="30"/>
      <c r="AU4351" s="121"/>
      <c r="AV4351" s="129"/>
      <c r="AW4351" s="129"/>
      <c r="AX4351" s="129"/>
    </row>
    <row r="4352" spans="1:50" x14ac:dyDescent="0.25">
      <c r="A4352" s="120"/>
      <c r="B4352" s="28"/>
      <c r="C4352" s="25"/>
      <c r="D4352" s="25"/>
      <c r="E4352" s="25"/>
      <c r="F4352" s="29"/>
      <c r="G4352" s="29"/>
      <c r="H4352" s="29"/>
      <c r="I4352" s="29"/>
      <c r="J4352" s="29"/>
      <c r="K4352" s="25"/>
      <c r="L4352" s="25"/>
      <c r="M4352" s="25"/>
      <c r="N4352" s="25"/>
      <c r="O4352" s="25"/>
      <c r="P4352" s="25"/>
      <c r="Q4352" s="28"/>
      <c r="R4352" s="29"/>
      <c r="S4352" s="27"/>
      <c r="T4352" s="27"/>
      <c r="U4352" s="28"/>
      <c r="V4352" s="26"/>
      <c r="W4352" s="26"/>
      <c r="X4352" s="26"/>
      <c r="Y4352" s="37"/>
      <c r="Z4352" s="37"/>
      <c r="AA4352" s="37"/>
      <c r="AB4352" s="30"/>
      <c r="AC4352" s="30"/>
      <c r="AD4352" s="31"/>
      <c r="AE4352" s="30"/>
      <c r="AF4352" s="30"/>
      <c r="AG4352" s="32"/>
      <c r="AH4352" s="30"/>
      <c r="AJ4352" s="30"/>
      <c r="AK4352" s="30"/>
      <c r="AL4352" s="30"/>
      <c r="AM4352" s="30"/>
      <c r="AN4352" s="30"/>
      <c r="AO4352" s="30"/>
      <c r="AP4352" s="30"/>
      <c r="AQ4352" s="30"/>
      <c r="AR4352" s="30"/>
      <c r="AS4352" s="30"/>
      <c r="AT4352" s="30"/>
      <c r="AU4352" s="121"/>
      <c r="AV4352" s="129"/>
      <c r="AW4352" s="129"/>
      <c r="AX4352" s="129"/>
    </row>
    <row r="4353" spans="1:50" x14ac:dyDescent="0.25">
      <c r="A4353" s="120"/>
      <c r="B4353" s="28"/>
      <c r="C4353" s="25"/>
      <c r="D4353" s="25"/>
      <c r="E4353" s="25"/>
      <c r="F4353" s="29"/>
      <c r="G4353" s="29"/>
      <c r="H4353" s="29"/>
      <c r="I4353" s="29"/>
      <c r="J4353" s="29"/>
      <c r="K4353" s="25"/>
      <c r="L4353" s="25"/>
      <c r="M4353" s="25"/>
      <c r="N4353" s="25"/>
      <c r="O4353" s="25"/>
      <c r="P4353" s="25"/>
      <c r="Q4353" s="28"/>
      <c r="R4353" s="29"/>
      <c r="S4353" s="27"/>
      <c r="T4353" s="27"/>
      <c r="U4353" s="28"/>
      <c r="V4353" s="26"/>
      <c r="W4353" s="26"/>
      <c r="X4353" s="26"/>
      <c r="Y4353" s="37"/>
      <c r="Z4353" s="37"/>
      <c r="AA4353" s="37"/>
      <c r="AB4353" s="30"/>
      <c r="AC4353" s="30"/>
      <c r="AD4353" s="31"/>
      <c r="AE4353" s="30"/>
      <c r="AF4353" s="30"/>
      <c r="AG4353" s="32"/>
      <c r="AH4353" s="30"/>
      <c r="AJ4353" s="30"/>
      <c r="AK4353" s="30"/>
      <c r="AL4353" s="30"/>
      <c r="AM4353" s="30"/>
      <c r="AN4353" s="30"/>
      <c r="AO4353" s="30"/>
      <c r="AP4353" s="30"/>
      <c r="AQ4353" s="30"/>
      <c r="AR4353" s="30"/>
      <c r="AS4353" s="30"/>
      <c r="AT4353" s="30"/>
      <c r="AU4353" s="121"/>
      <c r="AV4353" s="129"/>
      <c r="AW4353" s="129"/>
      <c r="AX4353" s="129"/>
    </row>
    <row r="4354" spans="1:50" x14ac:dyDescent="0.25">
      <c r="A4354" s="120"/>
      <c r="B4354" s="28"/>
      <c r="C4354" s="25"/>
      <c r="D4354" s="25"/>
      <c r="E4354" s="25"/>
      <c r="F4354" s="29"/>
      <c r="G4354" s="29"/>
      <c r="H4354" s="29"/>
      <c r="I4354" s="29"/>
      <c r="J4354" s="29"/>
      <c r="K4354" s="25"/>
      <c r="L4354" s="25"/>
      <c r="M4354" s="25"/>
      <c r="N4354" s="25"/>
      <c r="O4354" s="25"/>
      <c r="P4354" s="25"/>
      <c r="Q4354" s="28"/>
      <c r="R4354" s="29"/>
      <c r="S4354" s="27"/>
      <c r="T4354" s="27"/>
      <c r="U4354" s="28"/>
      <c r="V4354" s="26"/>
      <c r="W4354" s="26"/>
      <c r="X4354" s="26"/>
      <c r="Y4354" s="37"/>
      <c r="Z4354" s="37"/>
      <c r="AA4354" s="37"/>
      <c r="AB4354" s="30"/>
      <c r="AC4354" s="30"/>
      <c r="AD4354" s="31"/>
      <c r="AE4354" s="30"/>
      <c r="AF4354" s="30"/>
      <c r="AG4354" s="32"/>
      <c r="AH4354" s="30"/>
      <c r="AJ4354" s="30"/>
      <c r="AK4354" s="30"/>
      <c r="AL4354" s="30"/>
      <c r="AM4354" s="30"/>
      <c r="AN4354" s="30"/>
      <c r="AO4354" s="30"/>
      <c r="AP4354" s="30"/>
      <c r="AQ4354" s="30"/>
      <c r="AR4354" s="30"/>
      <c r="AS4354" s="30"/>
      <c r="AT4354" s="30"/>
      <c r="AU4354" s="121"/>
      <c r="AV4354" s="129"/>
      <c r="AW4354" s="129"/>
      <c r="AX4354" s="129"/>
    </row>
    <row r="4355" spans="1:50" x14ac:dyDescent="0.25">
      <c r="A4355" s="120"/>
      <c r="B4355" s="28"/>
      <c r="C4355" s="25"/>
      <c r="D4355" s="25"/>
      <c r="E4355" s="25"/>
      <c r="F4355" s="29"/>
      <c r="G4355" s="29"/>
      <c r="H4355" s="29"/>
      <c r="I4355" s="29"/>
      <c r="J4355" s="29"/>
      <c r="K4355" s="25"/>
      <c r="L4355" s="25"/>
      <c r="M4355" s="25"/>
      <c r="N4355" s="25"/>
      <c r="O4355" s="25"/>
      <c r="P4355" s="25"/>
      <c r="Q4355" s="28"/>
      <c r="R4355" s="29"/>
      <c r="S4355" s="27"/>
      <c r="T4355" s="27"/>
      <c r="U4355" s="28"/>
      <c r="V4355" s="26"/>
      <c r="W4355" s="26"/>
      <c r="X4355" s="26"/>
      <c r="Y4355" s="37"/>
      <c r="Z4355" s="37"/>
      <c r="AA4355" s="37"/>
      <c r="AB4355" s="30"/>
      <c r="AC4355" s="30"/>
      <c r="AD4355" s="31"/>
      <c r="AE4355" s="30"/>
      <c r="AF4355" s="30"/>
      <c r="AG4355" s="32"/>
      <c r="AH4355" s="30"/>
      <c r="AJ4355" s="30"/>
      <c r="AK4355" s="30"/>
      <c r="AL4355" s="30"/>
      <c r="AM4355" s="30"/>
      <c r="AN4355" s="30"/>
      <c r="AO4355" s="30"/>
      <c r="AP4355" s="30"/>
      <c r="AQ4355" s="30"/>
      <c r="AR4355" s="30"/>
      <c r="AS4355" s="30"/>
      <c r="AT4355" s="30"/>
      <c r="AU4355" s="121"/>
      <c r="AV4355" s="129"/>
      <c r="AW4355" s="129"/>
      <c r="AX4355" s="129"/>
    </row>
    <row r="4356" spans="1:50" x14ac:dyDescent="0.25">
      <c r="A4356" s="120"/>
      <c r="B4356" s="28"/>
      <c r="C4356" s="25"/>
      <c r="D4356" s="25"/>
      <c r="E4356" s="25"/>
      <c r="F4356" s="29"/>
      <c r="G4356" s="29"/>
      <c r="H4356" s="29"/>
      <c r="I4356" s="29"/>
      <c r="J4356" s="29"/>
      <c r="K4356" s="25"/>
      <c r="L4356" s="25"/>
      <c r="M4356" s="25"/>
      <c r="N4356" s="25"/>
      <c r="O4356" s="25"/>
      <c r="P4356" s="25"/>
      <c r="Q4356" s="28"/>
      <c r="R4356" s="29"/>
      <c r="S4356" s="27"/>
      <c r="T4356" s="27"/>
      <c r="U4356" s="28"/>
      <c r="V4356" s="26"/>
      <c r="W4356" s="26"/>
      <c r="X4356" s="26"/>
      <c r="Y4356" s="37"/>
      <c r="Z4356" s="37"/>
      <c r="AA4356" s="37"/>
      <c r="AB4356" s="30"/>
      <c r="AC4356" s="30"/>
      <c r="AD4356" s="31"/>
      <c r="AE4356" s="30"/>
      <c r="AF4356" s="30"/>
      <c r="AG4356" s="32"/>
      <c r="AH4356" s="30"/>
      <c r="AJ4356" s="30"/>
      <c r="AK4356" s="30"/>
      <c r="AL4356" s="30"/>
      <c r="AM4356" s="30"/>
      <c r="AN4356" s="30"/>
      <c r="AO4356" s="30"/>
      <c r="AP4356" s="30"/>
      <c r="AQ4356" s="30"/>
      <c r="AR4356" s="30"/>
      <c r="AS4356" s="30"/>
      <c r="AT4356" s="30"/>
      <c r="AU4356" s="121"/>
      <c r="AV4356" s="129"/>
      <c r="AW4356" s="129"/>
      <c r="AX4356" s="129"/>
    </row>
    <row r="4357" spans="1:50" x14ac:dyDescent="0.25">
      <c r="A4357" s="120"/>
      <c r="B4357" s="28"/>
      <c r="C4357" s="25"/>
      <c r="D4357" s="25"/>
      <c r="E4357" s="25"/>
      <c r="F4357" s="29"/>
      <c r="G4357" s="29"/>
      <c r="H4357" s="29"/>
      <c r="I4357" s="29"/>
      <c r="J4357" s="29"/>
      <c r="K4357" s="25"/>
      <c r="L4357" s="25"/>
      <c r="M4357" s="25"/>
      <c r="N4357" s="25"/>
      <c r="O4357" s="25"/>
      <c r="P4357" s="25"/>
      <c r="Q4357" s="28"/>
      <c r="R4357" s="29"/>
      <c r="S4357" s="27"/>
      <c r="T4357" s="27"/>
      <c r="U4357" s="28"/>
      <c r="V4357" s="26"/>
      <c r="W4357" s="26"/>
      <c r="X4357" s="26"/>
      <c r="Y4357" s="37"/>
      <c r="Z4357" s="37"/>
      <c r="AA4357" s="37"/>
      <c r="AB4357" s="30"/>
      <c r="AC4357" s="30"/>
      <c r="AD4357" s="31"/>
      <c r="AE4357" s="30"/>
      <c r="AF4357" s="30"/>
      <c r="AG4357" s="32"/>
      <c r="AH4357" s="30"/>
      <c r="AJ4357" s="30"/>
      <c r="AK4357" s="30"/>
      <c r="AL4357" s="30"/>
      <c r="AM4357" s="30"/>
      <c r="AN4357" s="30"/>
      <c r="AO4357" s="30"/>
      <c r="AP4357" s="30"/>
      <c r="AQ4357" s="30"/>
      <c r="AR4357" s="30"/>
      <c r="AS4357" s="30"/>
      <c r="AT4357" s="30"/>
      <c r="AU4357" s="121"/>
      <c r="AV4357" s="129"/>
      <c r="AW4357" s="129"/>
      <c r="AX4357" s="129"/>
    </row>
    <row r="4358" spans="1:50" x14ac:dyDescent="0.25">
      <c r="A4358" s="120"/>
      <c r="B4358" s="28"/>
      <c r="C4358" s="25"/>
      <c r="D4358" s="25"/>
      <c r="E4358" s="25"/>
      <c r="F4358" s="29"/>
      <c r="G4358" s="29"/>
      <c r="H4358" s="29"/>
      <c r="I4358" s="29"/>
      <c r="J4358" s="29"/>
      <c r="K4358" s="25"/>
      <c r="L4358" s="25"/>
      <c r="M4358" s="25"/>
      <c r="N4358" s="25"/>
      <c r="O4358" s="25"/>
      <c r="P4358" s="25"/>
      <c r="Q4358" s="28"/>
      <c r="R4358" s="29"/>
      <c r="S4358" s="27"/>
      <c r="T4358" s="27"/>
      <c r="U4358" s="28"/>
      <c r="V4358" s="26"/>
      <c r="W4358" s="26"/>
      <c r="X4358" s="26"/>
      <c r="Y4358" s="37"/>
      <c r="Z4358" s="37"/>
      <c r="AA4358" s="37"/>
      <c r="AB4358" s="30"/>
      <c r="AC4358" s="30"/>
      <c r="AD4358" s="31"/>
      <c r="AE4358" s="30"/>
      <c r="AF4358" s="30"/>
      <c r="AG4358" s="32"/>
      <c r="AH4358" s="30"/>
      <c r="AJ4358" s="30"/>
      <c r="AK4358" s="30"/>
      <c r="AL4358" s="30"/>
      <c r="AM4358" s="30"/>
      <c r="AN4358" s="30"/>
      <c r="AO4358" s="30"/>
      <c r="AP4358" s="30"/>
      <c r="AQ4358" s="30"/>
      <c r="AR4358" s="30"/>
      <c r="AS4358" s="30"/>
      <c r="AT4358" s="30"/>
      <c r="AU4358" s="121"/>
      <c r="AV4358" s="129"/>
      <c r="AW4358" s="129"/>
      <c r="AX4358" s="129"/>
    </row>
    <row r="4359" spans="1:50" x14ac:dyDescent="0.25">
      <c r="A4359" s="120"/>
      <c r="B4359" s="28"/>
      <c r="C4359" s="25"/>
      <c r="D4359" s="25"/>
      <c r="E4359" s="25"/>
      <c r="F4359" s="29"/>
      <c r="G4359" s="29"/>
      <c r="H4359" s="29"/>
      <c r="I4359" s="29"/>
      <c r="J4359" s="29"/>
      <c r="K4359" s="25"/>
      <c r="L4359" s="25"/>
      <c r="M4359" s="25"/>
      <c r="N4359" s="25"/>
      <c r="O4359" s="25"/>
      <c r="P4359" s="25"/>
      <c r="Q4359" s="28"/>
      <c r="R4359" s="29"/>
      <c r="S4359" s="27"/>
      <c r="T4359" s="27"/>
      <c r="U4359" s="28"/>
      <c r="V4359" s="26"/>
      <c r="W4359" s="26"/>
      <c r="X4359" s="26"/>
      <c r="Y4359" s="37"/>
      <c r="Z4359" s="37"/>
      <c r="AA4359" s="37"/>
      <c r="AB4359" s="30"/>
      <c r="AC4359" s="30"/>
      <c r="AD4359" s="31"/>
      <c r="AE4359" s="30"/>
      <c r="AF4359" s="30"/>
      <c r="AG4359" s="32"/>
      <c r="AH4359" s="30"/>
      <c r="AJ4359" s="30"/>
      <c r="AK4359" s="30"/>
      <c r="AL4359" s="30"/>
      <c r="AM4359" s="30"/>
      <c r="AN4359" s="30"/>
      <c r="AO4359" s="30"/>
      <c r="AP4359" s="30"/>
      <c r="AQ4359" s="30"/>
      <c r="AR4359" s="30"/>
      <c r="AS4359" s="30"/>
      <c r="AT4359" s="30"/>
      <c r="AU4359" s="121"/>
      <c r="AV4359" s="129"/>
      <c r="AW4359" s="129"/>
      <c r="AX4359" s="129"/>
    </row>
    <row r="4360" spans="1:50" x14ac:dyDescent="0.25">
      <c r="A4360" s="120"/>
      <c r="B4360" s="28"/>
      <c r="C4360" s="25"/>
      <c r="D4360" s="25"/>
      <c r="E4360" s="25"/>
      <c r="F4360" s="29"/>
      <c r="G4360" s="29"/>
      <c r="H4360" s="29"/>
      <c r="I4360" s="29"/>
      <c r="J4360" s="29"/>
      <c r="K4360" s="25"/>
      <c r="L4360" s="25"/>
      <c r="M4360" s="25"/>
      <c r="N4360" s="25"/>
      <c r="O4360" s="25"/>
      <c r="P4360" s="25"/>
      <c r="Q4360" s="28"/>
      <c r="R4360" s="29"/>
      <c r="S4360" s="27"/>
      <c r="T4360" s="27"/>
      <c r="U4360" s="28"/>
      <c r="V4360" s="26"/>
      <c r="W4360" s="26"/>
      <c r="X4360" s="26"/>
      <c r="Y4360" s="37"/>
      <c r="Z4360" s="37"/>
      <c r="AA4360" s="37"/>
      <c r="AB4360" s="30"/>
      <c r="AC4360" s="30"/>
      <c r="AD4360" s="31"/>
      <c r="AE4360" s="30"/>
      <c r="AF4360" s="30"/>
      <c r="AG4360" s="32"/>
      <c r="AH4360" s="30"/>
      <c r="AJ4360" s="30"/>
      <c r="AK4360" s="30"/>
      <c r="AL4360" s="30"/>
      <c r="AM4360" s="30"/>
      <c r="AN4360" s="30"/>
      <c r="AO4360" s="30"/>
      <c r="AP4360" s="30"/>
      <c r="AQ4360" s="30"/>
      <c r="AR4360" s="30"/>
      <c r="AS4360" s="30"/>
      <c r="AT4360" s="30"/>
      <c r="AU4360" s="121"/>
      <c r="AV4360" s="129"/>
      <c r="AW4360" s="129"/>
      <c r="AX4360" s="129"/>
    </row>
    <row r="4361" spans="1:50" x14ac:dyDescent="0.25">
      <c r="A4361" s="120"/>
      <c r="B4361" s="28"/>
      <c r="C4361" s="25"/>
      <c r="D4361" s="25"/>
      <c r="E4361" s="25"/>
      <c r="F4361" s="29"/>
      <c r="G4361" s="29"/>
      <c r="H4361" s="29"/>
      <c r="I4361" s="29"/>
      <c r="J4361" s="29"/>
      <c r="K4361" s="25"/>
      <c r="L4361" s="25"/>
      <c r="M4361" s="25"/>
      <c r="N4361" s="25"/>
      <c r="O4361" s="25"/>
      <c r="P4361" s="25"/>
      <c r="Q4361" s="28"/>
      <c r="R4361" s="29"/>
      <c r="S4361" s="27"/>
      <c r="T4361" s="27"/>
      <c r="U4361" s="28"/>
      <c r="V4361" s="26"/>
      <c r="W4361" s="26"/>
      <c r="X4361" s="26"/>
      <c r="Y4361" s="37"/>
      <c r="Z4361" s="37"/>
      <c r="AA4361" s="37"/>
      <c r="AB4361" s="30"/>
      <c r="AC4361" s="30"/>
      <c r="AD4361" s="31"/>
      <c r="AE4361" s="30"/>
      <c r="AF4361" s="30"/>
      <c r="AG4361" s="32"/>
      <c r="AH4361" s="30"/>
      <c r="AJ4361" s="30"/>
      <c r="AK4361" s="30"/>
      <c r="AL4361" s="30"/>
      <c r="AM4361" s="30"/>
      <c r="AN4361" s="30"/>
      <c r="AO4361" s="30"/>
      <c r="AP4361" s="30"/>
      <c r="AQ4361" s="30"/>
      <c r="AR4361" s="30"/>
      <c r="AS4361" s="30"/>
      <c r="AT4361" s="30"/>
      <c r="AU4361" s="121"/>
      <c r="AV4361" s="129"/>
      <c r="AW4361" s="129"/>
      <c r="AX4361" s="129"/>
    </row>
    <row r="4362" spans="1:50" x14ac:dyDescent="0.25">
      <c r="A4362" s="120"/>
      <c r="B4362" s="28"/>
      <c r="C4362" s="25"/>
      <c r="D4362" s="25"/>
      <c r="E4362" s="25"/>
      <c r="F4362" s="29"/>
      <c r="G4362" s="29"/>
      <c r="H4362" s="29"/>
      <c r="I4362" s="29"/>
      <c r="J4362" s="29"/>
      <c r="K4362" s="25"/>
      <c r="L4362" s="25"/>
      <c r="M4362" s="25"/>
      <c r="N4362" s="25"/>
      <c r="O4362" s="25"/>
      <c r="P4362" s="25"/>
      <c r="Q4362" s="28"/>
      <c r="R4362" s="29"/>
      <c r="S4362" s="27"/>
      <c r="T4362" s="27"/>
      <c r="U4362" s="28"/>
      <c r="V4362" s="26"/>
      <c r="W4362" s="26"/>
      <c r="X4362" s="26"/>
      <c r="Y4362" s="37"/>
      <c r="Z4362" s="37"/>
      <c r="AA4362" s="37"/>
      <c r="AB4362" s="30"/>
      <c r="AC4362" s="30"/>
      <c r="AD4362" s="31"/>
      <c r="AE4362" s="30"/>
      <c r="AF4362" s="30"/>
      <c r="AG4362" s="32"/>
      <c r="AH4362" s="30"/>
      <c r="AJ4362" s="30"/>
      <c r="AK4362" s="30"/>
      <c r="AL4362" s="30"/>
      <c r="AM4362" s="30"/>
      <c r="AN4362" s="30"/>
      <c r="AO4362" s="30"/>
      <c r="AP4362" s="30"/>
      <c r="AQ4362" s="30"/>
      <c r="AR4362" s="30"/>
      <c r="AS4362" s="30"/>
      <c r="AT4362" s="30"/>
      <c r="AU4362" s="121"/>
      <c r="AV4362" s="129"/>
      <c r="AW4362" s="129"/>
      <c r="AX4362" s="129"/>
    </row>
    <row r="4363" spans="1:50" x14ac:dyDescent="0.25">
      <c r="A4363" s="120"/>
      <c r="B4363" s="28"/>
      <c r="C4363" s="25"/>
      <c r="D4363" s="25"/>
      <c r="E4363" s="25"/>
      <c r="F4363" s="29"/>
      <c r="G4363" s="29"/>
      <c r="H4363" s="29"/>
      <c r="I4363" s="29"/>
      <c r="J4363" s="29"/>
      <c r="K4363" s="25"/>
      <c r="L4363" s="25"/>
      <c r="M4363" s="25"/>
      <c r="N4363" s="25"/>
      <c r="O4363" s="25"/>
      <c r="P4363" s="25"/>
      <c r="Q4363" s="28"/>
      <c r="R4363" s="29"/>
      <c r="S4363" s="27"/>
      <c r="T4363" s="27"/>
      <c r="U4363" s="28"/>
      <c r="V4363" s="26"/>
      <c r="W4363" s="26"/>
      <c r="X4363" s="26"/>
      <c r="Y4363" s="37"/>
      <c r="Z4363" s="37"/>
      <c r="AA4363" s="37"/>
      <c r="AB4363" s="30"/>
      <c r="AC4363" s="30"/>
      <c r="AD4363" s="31"/>
      <c r="AE4363" s="30"/>
      <c r="AF4363" s="30"/>
      <c r="AG4363" s="32"/>
      <c r="AH4363" s="30"/>
      <c r="AJ4363" s="30"/>
      <c r="AK4363" s="30"/>
      <c r="AL4363" s="30"/>
      <c r="AM4363" s="30"/>
      <c r="AN4363" s="30"/>
      <c r="AO4363" s="30"/>
      <c r="AP4363" s="30"/>
      <c r="AQ4363" s="30"/>
      <c r="AR4363" s="30"/>
      <c r="AS4363" s="30"/>
      <c r="AT4363" s="30"/>
      <c r="AU4363" s="121"/>
      <c r="AV4363" s="129"/>
      <c r="AW4363" s="129"/>
      <c r="AX4363" s="129"/>
    </row>
    <row r="4364" spans="1:50" x14ac:dyDescent="0.25">
      <c r="A4364" s="120"/>
      <c r="B4364" s="28"/>
      <c r="C4364" s="25"/>
      <c r="D4364" s="25"/>
      <c r="E4364" s="25"/>
      <c r="F4364" s="29"/>
      <c r="G4364" s="29"/>
      <c r="H4364" s="29"/>
      <c r="I4364" s="29"/>
      <c r="J4364" s="29"/>
      <c r="K4364" s="25"/>
      <c r="L4364" s="25"/>
      <c r="M4364" s="25"/>
      <c r="N4364" s="25"/>
      <c r="O4364" s="25"/>
      <c r="P4364" s="25"/>
      <c r="Q4364" s="28"/>
      <c r="R4364" s="29"/>
      <c r="S4364" s="27"/>
      <c r="T4364" s="27"/>
      <c r="U4364" s="28"/>
      <c r="V4364" s="26"/>
      <c r="W4364" s="26"/>
      <c r="X4364" s="26"/>
      <c r="Y4364" s="37"/>
      <c r="Z4364" s="37"/>
      <c r="AA4364" s="37"/>
      <c r="AB4364" s="30"/>
      <c r="AC4364" s="30"/>
      <c r="AD4364" s="31"/>
      <c r="AE4364" s="30"/>
      <c r="AF4364" s="30"/>
      <c r="AG4364" s="32"/>
      <c r="AH4364" s="30"/>
      <c r="AJ4364" s="30"/>
      <c r="AK4364" s="30"/>
      <c r="AL4364" s="30"/>
      <c r="AM4364" s="30"/>
      <c r="AN4364" s="30"/>
      <c r="AO4364" s="30"/>
      <c r="AP4364" s="30"/>
      <c r="AQ4364" s="30"/>
      <c r="AR4364" s="30"/>
      <c r="AS4364" s="30"/>
      <c r="AT4364" s="30"/>
      <c r="AU4364" s="121"/>
      <c r="AV4364" s="129"/>
      <c r="AW4364" s="129"/>
      <c r="AX4364" s="129"/>
    </row>
    <row r="4365" spans="1:50" x14ac:dyDescent="0.25">
      <c r="A4365" s="120"/>
      <c r="B4365" s="28"/>
      <c r="C4365" s="25"/>
      <c r="D4365" s="25"/>
      <c r="E4365" s="25"/>
      <c r="F4365" s="29"/>
      <c r="G4365" s="29"/>
      <c r="H4365" s="29"/>
      <c r="I4365" s="29"/>
      <c r="J4365" s="29"/>
      <c r="K4365" s="25"/>
      <c r="L4365" s="25"/>
      <c r="M4365" s="25"/>
      <c r="N4365" s="25"/>
      <c r="O4365" s="25"/>
      <c r="P4365" s="25"/>
      <c r="Q4365" s="28"/>
      <c r="R4365" s="29"/>
      <c r="S4365" s="27"/>
      <c r="T4365" s="27"/>
      <c r="U4365" s="28"/>
      <c r="V4365" s="26"/>
      <c r="W4365" s="26"/>
      <c r="X4365" s="26"/>
      <c r="Y4365" s="37"/>
      <c r="Z4365" s="37"/>
      <c r="AA4365" s="37"/>
      <c r="AB4365" s="30"/>
      <c r="AC4365" s="30"/>
      <c r="AD4365" s="31"/>
      <c r="AE4365" s="30"/>
      <c r="AF4365" s="30"/>
      <c r="AG4365" s="32"/>
      <c r="AH4365" s="30"/>
      <c r="AJ4365" s="30"/>
      <c r="AK4365" s="30"/>
      <c r="AL4365" s="30"/>
      <c r="AM4365" s="30"/>
      <c r="AN4365" s="30"/>
      <c r="AO4365" s="30"/>
      <c r="AP4365" s="30"/>
      <c r="AQ4365" s="30"/>
      <c r="AR4365" s="30"/>
      <c r="AS4365" s="30"/>
      <c r="AT4365" s="30"/>
      <c r="AU4365" s="121"/>
      <c r="AV4365" s="129"/>
      <c r="AW4365" s="129"/>
      <c r="AX4365" s="129"/>
    </row>
    <row r="4366" spans="1:50" x14ac:dyDescent="0.25">
      <c r="A4366" s="120"/>
      <c r="B4366" s="28"/>
      <c r="C4366" s="25"/>
      <c r="D4366" s="25"/>
      <c r="E4366" s="25"/>
      <c r="F4366" s="29"/>
      <c r="G4366" s="29"/>
      <c r="H4366" s="29"/>
      <c r="I4366" s="29"/>
      <c r="J4366" s="29"/>
      <c r="K4366" s="25"/>
      <c r="L4366" s="25"/>
      <c r="M4366" s="25"/>
      <c r="N4366" s="25"/>
      <c r="O4366" s="25"/>
      <c r="P4366" s="25"/>
      <c r="Q4366" s="28"/>
      <c r="R4366" s="29"/>
      <c r="S4366" s="27"/>
      <c r="T4366" s="27"/>
      <c r="U4366" s="28"/>
      <c r="V4366" s="26"/>
      <c r="W4366" s="26"/>
      <c r="X4366" s="26"/>
      <c r="Y4366" s="37"/>
      <c r="Z4366" s="37"/>
      <c r="AA4366" s="37"/>
      <c r="AB4366" s="30"/>
      <c r="AC4366" s="30"/>
      <c r="AD4366" s="31"/>
      <c r="AE4366" s="30"/>
      <c r="AF4366" s="30"/>
      <c r="AG4366" s="32"/>
      <c r="AH4366" s="30"/>
      <c r="AJ4366" s="30"/>
      <c r="AK4366" s="30"/>
      <c r="AL4366" s="30"/>
      <c r="AM4366" s="30"/>
      <c r="AN4366" s="30"/>
      <c r="AO4366" s="30"/>
      <c r="AP4366" s="30"/>
      <c r="AQ4366" s="30"/>
      <c r="AR4366" s="30"/>
      <c r="AS4366" s="30"/>
      <c r="AT4366" s="30"/>
      <c r="AU4366" s="121"/>
      <c r="AV4366" s="129"/>
      <c r="AW4366" s="129"/>
      <c r="AX4366" s="129"/>
    </row>
    <row r="4367" spans="1:50" x14ac:dyDescent="0.25">
      <c r="A4367" s="120"/>
      <c r="B4367" s="28"/>
      <c r="C4367" s="25"/>
      <c r="D4367" s="25"/>
      <c r="E4367" s="25"/>
      <c r="F4367" s="29"/>
      <c r="G4367" s="29"/>
      <c r="H4367" s="29"/>
      <c r="I4367" s="29"/>
      <c r="J4367" s="29"/>
      <c r="K4367" s="25"/>
      <c r="L4367" s="25"/>
      <c r="M4367" s="25"/>
      <c r="N4367" s="25"/>
      <c r="O4367" s="25"/>
      <c r="P4367" s="25"/>
      <c r="Q4367" s="28"/>
      <c r="R4367" s="29"/>
      <c r="S4367" s="27"/>
      <c r="T4367" s="27"/>
      <c r="U4367" s="28"/>
      <c r="V4367" s="26"/>
      <c r="W4367" s="26"/>
      <c r="X4367" s="26"/>
      <c r="Y4367" s="37"/>
      <c r="Z4367" s="37"/>
      <c r="AA4367" s="37"/>
      <c r="AB4367" s="30"/>
      <c r="AC4367" s="30"/>
      <c r="AD4367" s="31"/>
      <c r="AE4367" s="30"/>
      <c r="AF4367" s="30"/>
      <c r="AG4367" s="32"/>
      <c r="AH4367" s="30"/>
      <c r="AJ4367" s="30"/>
      <c r="AK4367" s="30"/>
      <c r="AL4367" s="30"/>
      <c r="AM4367" s="30"/>
      <c r="AN4367" s="30"/>
      <c r="AO4367" s="30"/>
      <c r="AP4367" s="30"/>
      <c r="AQ4367" s="30"/>
      <c r="AR4367" s="30"/>
      <c r="AS4367" s="30"/>
      <c r="AT4367" s="30"/>
      <c r="AU4367" s="121"/>
      <c r="AV4367" s="129"/>
      <c r="AW4367" s="129"/>
      <c r="AX4367" s="129"/>
    </row>
    <row r="4368" spans="1:50" x14ac:dyDescent="0.25">
      <c r="A4368" s="120"/>
      <c r="B4368" s="28"/>
      <c r="C4368" s="25"/>
      <c r="D4368" s="25"/>
      <c r="E4368" s="25"/>
      <c r="F4368" s="29"/>
      <c r="G4368" s="29"/>
      <c r="H4368" s="29"/>
      <c r="I4368" s="29"/>
      <c r="J4368" s="29"/>
      <c r="K4368" s="25"/>
      <c r="L4368" s="25"/>
      <c r="M4368" s="25"/>
      <c r="N4368" s="25"/>
      <c r="O4368" s="25"/>
      <c r="P4368" s="25"/>
      <c r="Q4368" s="28"/>
      <c r="R4368" s="29"/>
      <c r="S4368" s="27"/>
      <c r="T4368" s="27"/>
      <c r="U4368" s="28"/>
      <c r="V4368" s="26"/>
      <c r="W4368" s="26"/>
      <c r="X4368" s="26"/>
      <c r="Y4368" s="37"/>
      <c r="Z4368" s="37"/>
      <c r="AA4368" s="37"/>
      <c r="AB4368" s="30"/>
      <c r="AC4368" s="30"/>
      <c r="AD4368" s="31"/>
      <c r="AE4368" s="30"/>
      <c r="AF4368" s="30"/>
      <c r="AG4368" s="32"/>
      <c r="AH4368" s="30"/>
      <c r="AJ4368" s="30"/>
      <c r="AK4368" s="30"/>
      <c r="AL4368" s="30"/>
      <c r="AM4368" s="30"/>
      <c r="AN4368" s="30"/>
      <c r="AO4368" s="30"/>
      <c r="AP4368" s="30"/>
      <c r="AQ4368" s="30"/>
      <c r="AR4368" s="30"/>
      <c r="AS4368" s="30"/>
      <c r="AT4368" s="30"/>
      <c r="AU4368" s="121"/>
      <c r="AV4368" s="129"/>
      <c r="AW4368" s="129"/>
      <c r="AX4368" s="129"/>
    </row>
    <row r="4369" spans="1:50" x14ac:dyDescent="0.25">
      <c r="A4369" s="120"/>
      <c r="B4369" s="28"/>
      <c r="C4369" s="25"/>
      <c r="D4369" s="25"/>
      <c r="E4369" s="25"/>
      <c r="F4369" s="29"/>
      <c r="G4369" s="29"/>
      <c r="H4369" s="29"/>
      <c r="I4369" s="29"/>
      <c r="J4369" s="29"/>
      <c r="K4369" s="25"/>
      <c r="L4369" s="25"/>
      <c r="M4369" s="25"/>
      <c r="N4369" s="25"/>
      <c r="O4369" s="25"/>
      <c r="P4369" s="25"/>
      <c r="Q4369" s="28"/>
      <c r="R4369" s="29"/>
      <c r="S4369" s="27"/>
      <c r="T4369" s="27"/>
      <c r="U4369" s="28"/>
      <c r="V4369" s="26"/>
      <c r="W4369" s="26"/>
      <c r="X4369" s="26"/>
      <c r="Y4369" s="37"/>
      <c r="Z4369" s="37"/>
      <c r="AA4369" s="37"/>
      <c r="AB4369" s="30"/>
      <c r="AC4369" s="30"/>
      <c r="AD4369" s="31"/>
      <c r="AE4369" s="30"/>
      <c r="AF4369" s="30"/>
      <c r="AG4369" s="32"/>
      <c r="AH4369" s="30"/>
      <c r="AJ4369" s="30"/>
      <c r="AK4369" s="30"/>
      <c r="AL4369" s="30"/>
      <c r="AM4369" s="30"/>
      <c r="AN4369" s="30"/>
      <c r="AO4369" s="30"/>
      <c r="AP4369" s="30"/>
      <c r="AQ4369" s="30"/>
      <c r="AR4369" s="30"/>
      <c r="AS4369" s="30"/>
      <c r="AT4369" s="30"/>
      <c r="AU4369" s="121"/>
      <c r="AV4369" s="129"/>
      <c r="AW4369" s="129"/>
      <c r="AX4369" s="129"/>
    </row>
    <row r="4370" spans="1:50" x14ac:dyDescent="0.25">
      <c r="A4370" s="120"/>
      <c r="B4370" s="28"/>
      <c r="C4370" s="25"/>
      <c r="D4370" s="25"/>
      <c r="E4370" s="25"/>
      <c r="F4370" s="29"/>
      <c r="G4370" s="29"/>
      <c r="H4370" s="29"/>
      <c r="I4370" s="29"/>
      <c r="J4370" s="29"/>
      <c r="K4370" s="25"/>
      <c r="L4370" s="25"/>
      <c r="M4370" s="25"/>
      <c r="N4370" s="25"/>
      <c r="O4370" s="25"/>
      <c r="P4370" s="25"/>
      <c r="Q4370" s="28"/>
      <c r="R4370" s="29"/>
      <c r="S4370" s="27"/>
      <c r="T4370" s="27"/>
      <c r="U4370" s="28"/>
      <c r="V4370" s="26"/>
      <c r="W4370" s="26"/>
      <c r="X4370" s="26"/>
      <c r="Y4370" s="37"/>
      <c r="Z4370" s="37"/>
      <c r="AA4370" s="37"/>
      <c r="AB4370" s="30"/>
      <c r="AC4370" s="30"/>
      <c r="AD4370" s="31"/>
      <c r="AE4370" s="30"/>
      <c r="AF4370" s="30"/>
      <c r="AG4370" s="32"/>
      <c r="AH4370" s="30"/>
      <c r="AJ4370" s="30"/>
      <c r="AK4370" s="30"/>
      <c r="AL4370" s="30"/>
      <c r="AM4370" s="30"/>
      <c r="AN4370" s="30"/>
      <c r="AO4370" s="30"/>
      <c r="AP4370" s="30"/>
      <c r="AQ4370" s="30"/>
      <c r="AR4370" s="30"/>
      <c r="AS4370" s="30"/>
      <c r="AT4370" s="30"/>
      <c r="AU4370" s="121"/>
      <c r="AV4370" s="129"/>
      <c r="AW4370" s="129"/>
      <c r="AX4370" s="129"/>
    </row>
    <row r="4371" spans="1:50" x14ac:dyDescent="0.25">
      <c r="A4371" s="120"/>
      <c r="B4371" s="28"/>
      <c r="C4371" s="25"/>
      <c r="D4371" s="25"/>
      <c r="E4371" s="25"/>
      <c r="F4371" s="29"/>
      <c r="G4371" s="29"/>
      <c r="H4371" s="29"/>
      <c r="I4371" s="29"/>
      <c r="J4371" s="29"/>
      <c r="K4371" s="25"/>
      <c r="L4371" s="25"/>
      <c r="M4371" s="25"/>
      <c r="N4371" s="25"/>
      <c r="O4371" s="25"/>
      <c r="P4371" s="25"/>
      <c r="Q4371" s="28"/>
      <c r="R4371" s="29"/>
      <c r="S4371" s="27"/>
      <c r="T4371" s="27"/>
      <c r="U4371" s="28"/>
      <c r="V4371" s="26"/>
      <c r="W4371" s="26"/>
      <c r="X4371" s="26"/>
      <c r="Y4371" s="37"/>
      <c r="Z4371" s="37"/>
      <c r="AA4371" s="37"/>
      <c r="AB4371" s="30"/>
      <c r="AC4371" s="30"/>
      <c r="AD4371" s="31"/>
      <c r="AE4371" s="30"/>
      <c r="AF4371" s="30"/>
      <c r="AG4371" s="32"/>
      <c r="AH4371" s="30"/>
      <c r="AJ4371" s="30"/>
      <c r="AK4371" s="30"/>
      <c r="AL4371" s="30"/>
      <c r="AM4371" s="30"/>
      <c r="AN4371" s="30"/>
      <c r="AO4371" s="30"/>
      <c r="AP4371" s="30"/>
      <c r="AQ4371" s="30"/>
      <c r="AR4371" s="30"/>
      <c r="AS4371" s="30"/>
      <c r="AT4371" s="30"/>
      <c r="AU4371" s="121"/>
      <c r="AV4371" s="129"/>
      <c r="AW4371" s="129"/>
      <c r="AX4371" s="129"/>
    </row>
    <row r="4372" spans="1:50" x14ac:dyDescent="0.25">
      <c r="A4372" s="120"/>
      <c r="B4372" s="28"/>
      <c r="C4372" s="25"/>
      <c r="D4372" s="25"/>
      <c r="E4372" s="25"/>
      <c r="F4372" s="29"/>
      <c r="G4372" s="29"/>
      <c r="H4372" s="29"/>
      <c r="I4372" s="29"/>
      <c r="J4372" s="29"/>
      <c r="K4372" s="25"/>
      <c r="L4372" s="25"/>
      <c r="M4372" s="25"/>
      <c r="N4372" s="25"/>
      <c r="O4372" s="25"/>
      <c r="P4372" s="25"/>
      <c r="Q4372" s="28"/>
      <c r="R4372" s="29"/>
      <c r="S4372" s="27"/>
      <c r="T4372" s="27"/>
      <c r="U4372" s="28"/>
      <c r="V4372" s="26"/>
      <c r="W4372" s="26"/>
      <c r="X4372" s="26"/>
      <c r="Y4372" s="37"/>
      <c r="Z4372" s="37"/>
      <c r="AA4372" s="37"/>
      <c r="AB4372" s="30"/>
      <c r="AC4372" s="30"/>
      <c r="AD4372" s="31"/>
      <c r="AE4372" s="30"/>
      <c r="AF4372" s="30"/>
      <c r="AG4372" s="32"/>
      <c r="AH4372" s="30"/>
      <c r="AJ4372" s="30"/>
      <c r="AK4372" s="30"/>
      <c r="AL4372" s="30"/>
      <c r="AM4372" s="30"/>
      <c r="AN4372" s="30"/>
      <c r="AO4372" s="30"/>
      <c r="AP4372" s="30"/>
      <c r="AQ4372" s="30"/>
      <c r="AR4372" s="30"/>
      <c r="AS4372" s="30"/>
      <c r="AT4372" s="30"/>
      <c r="AU4372" s="121"/>
      <c r="AV4372" s="129"/>
      <c r="AW4372" s="129"/>
      <c r="AX4372" s="129"/>
    </row>
    <row r="4373" spans="1:50" x14ac:dyDescent="0.25">
      <c r="A4373" s="120"/>
      <c r="B4373" s="28"/>
      <c r="C4373" s="25"/>
      <c r="D4373" s="25"/>
      <c r="E4373" s="25"/>
      <c r="F4373" s="29"/>
      <c r="G4373" s="29"/>
      <c r="H4373" s="29"/>
      <c r="I4373" s="29"/>
      <c r="J4373" s="29"/>
      <c r="K4373" s="25"/>
      <c r="L4373" s="25"/>
      <c r="M4373" s="25"/>
      <c r="N4373" s="25"/>
      <c r="O4373" s="25"/>
      <c r="P4373" s="25"/>
      <c r="Q4373" s="28"/>
      <c r="R4373" s="29"/>
      <c r="S4373" s="27"/>
      <c r="T4373" s="27"/>
      <c r="U4373" s="28"/>
      <c r="V4373" s="26"/>
      <c r="W4373" s="26"/>
      <c r="X4373" s="26"/>
      <c r="Y4373" s="37"/>
      <c r="Z4373" s="37"/>
      <c r="AA4373" s="37"/>
      <c r="AB4373" s="30"/>
      <c r="AC4373" s="30"/>
      <c r="AD4373" s="31"/>
      <c r="AE4373" s="30"/>
      <c r="AF4373" s="30"/>
      <c r="AG4373" s="32"/>
      <c r="AH4373" s="30"/>
      <c r="AJ4373" s="30"/>
      <c r="AK4373" s="30"/>
      <c r="AL4373" s="30"/>
      <c r="AM4373" s="30"/>
      <c r="AN4373" s="30"/>
      <c r="AO4373" s="30"/>
      <c r="AP4373" s="30"/>
      <c r="AQ4373" s="30"/>
      <c r="AR4373" s="30"/>
      <c r="AS4373" s="30"/>
      <c r="AT4373" s="30"/>
      <c r="AU4373" s="121"/>
      <c r="AV4373" s="129"/>
      <c r="AW4373" s="129"/>
      <c r="AX4373" s="129"/>
    </row>
    <row r="4374" spans="1:50" x14ac:dyDescent="0.25">
      <c r="A4374" s="120"/>
      <c r="B4374" s="28"/>
      <c r="C4374" s="25"/>
      <c r="D4374" s="25"/>
      <c r="E4374" s="25"/>
      <c r="F4374" s="29"/>
      <c r="G4374" s="29"/>
      <c r="H4374" s="29"/>
      <c r="I4374" s="29"/>
      <c r="J4374" s="29"/>
      <c r="K4374" s="25"/>
      <c r="L4374" s="25"/>
      <c r="M4374" s="25"/>
      <c r="N4374" s="25"/>
      <c r="O4374" s="25"/>
      <c r="P4374" s="25"/>
      <c r="Q4374" s="28"/>
      <c r="R4374" s="29"/>
      <c r="S4374" s="27"/>
      <c r="T4374" s="27"/>
      <c r="U4374" s="28"/>
      <c r="V4374" s="26"/>
      <c r="W4374" s="26"/>
      <c r="X4374" s="26"/>
      <c r="Y4374" s="37"/>
      <c r="Z4374" s="37"/>
      <c r="AA4374" s="37"/>
      <c r="AB4374" s="30"/>
      <c r="AC4374" s="30"/>
      <c r="AD4374" s="31"/>
      <c r="AE4374" s="30"/>
      <c r="AF4374" s="30"/>
      <c r="AG4374" s="32"/>
      <c r="AH4374" s="30"/>
      <c r="AJ4374" s="30"/>
      <c r="AK4374" s="30"/>
      <c r="AL4374" s="30"/>
      <c r="AM4374" s="30"/>
      <c r="AN4374" s="30"/>
      <c r="AO4374" s="30"/>
      <c r="AP4374" s="30"/>
      <c r="AQ4374" s="30"/>
      <c r="AR4374" s="30"/>
      <c r="AS4374" s="30"/>
      <c r="AT4374" s="30"/>
      <c r="AU4374" s="121"/>
      <c r="AV4374" s="129"/>
      <c r="AW4374" s="129"/>
      <c r="AX4374" s="129"/>
    </row>
    <row r="4375" spans="1:50" x14ac:dyDescent="0.25">
      <c r="A4375" s="120"/>
      <c r="B4375" s="28"/>
      <c r="C4375" s="25"/>
      <c r="D4375" s="25"/>
      <c r="E4375" s="25"/>
      <c r="F4375" s="29"/>
      <c r="G4375" s="29"/>
      <c r="H4375" s="29"/>
      <c r="I4375" s="29"/>
      <c r="J4375" s="29"/>
      <c r="K4375" s="25"/>
      <c r="L4375" s="25"/>
      <c r="M4375" s="25"/>
      <c r="N4375" s="25"/>
      <c r="O4375" s="25"/>
      <c r="P4375" s="25"/>
      <c r="Q4375" s="28"/>
      <c r="R4375" s="29"/>
      <c r="S4375" s="27"/>
      <c r="T4375" s="27"/>
      <c r="U4375" s="28"/>
      <c r="V4375" s="26"/>
      <c r="W4375" s="26"/>
      <c r="X4375" s="26"/>
      <c r="Y4375" s="37"/>
      <c r="Z4375" s="37"/>
      <c r="AA4375" s="37"/>
      <c r="AB4375" s="30"/>
      <c r="AC4375" s="30"/>
      <c r="AD4375" s="31"/>
      <c r="AE4375" s="30"/>
      <c r="AF4375" s="30"/>
      <c r="AG4375" s="32"/>
      <c r="AH4375" s="30"/>
      <c r="AJ4375" s="30"/>
      <c r="AK4375" s="30"/>
      <c r="AL4375" s="30"/>
      <c r="AM4375" s="30"/>
      <c r="AN4375" s="30"/>
      <c r="AO4375" s="30"/>
      <c r="AP4375" s="30"/>
      <c r="AQ4375" s="30"/>
      <c r="AR4375" s="30"/>
      <c r="AS4375" s="30"/>
      <c r="AT4375" s="30"/>
      <c r="AU4375" s="121"/>
      <c r="AV4375" s="129"/>
      <c r="AW4375" s="129"/>
      <c r="AX4375" s="129"/>
    </row>
    <row r="4376" spans="1:50" x14ac:dyDescent="0.25">
      <c r="A4376" s="120"/>
      <c r="B4376" s="28"/>
      <c r="C4376" s="25"/>
      <c r="D4376" s="25"/>
      <c r="E4376" s="25"/>
      <c r="F4376" s="29"/>
      <c r="G4376" s="29"/>
      <c r="H4376" s="29"/>
      <c r="I4376" s="29"/>
      <c r="J4376" s="29"/>
      <c r="K4376" s="25"/>
      <c r="L4376" s="25"/>
      <c r="M4376" s="25"/>
      <c r="N4376" s="25"/>
      <c r="O4376" s="25"/>
      <c r="P4376" s="25"/>
      <c r="Q4376" s="28"/>
      <c r="R4376" s="29"/>
      <c r="S4376" s="27"/>
      <c r="T4376" s="27"/>
      <c r="U4376" s="28"/>
      <c r="V4376" s="26"/>
      <c r="W4376" s="26"/>
      <c r="X4376" s="26"/>
      <c r="Y4376" s="37"/>
      <c r="Z4376" s="37"/>
      <c r="AA4376" s="37"/>
      <c r="AB4376" s="30"/>
      <c r="AC4376" s="30"/>
      <c r="AD4376" s="31"/>
      <c r="AE4376" s="30"/>
      <c r="AF4376" s="30"/>
      <c r="AG4376" s="32"/>
      <c r="AH4376" s="30"/>
      <c r="AJ4376" s="30"/>
      <c r="AK4376" s="30"/>
      <c r="AL4376" s="30"/>
      <c r="AM4376" s="30"/>
      <c r="AN4376" s="30"/>
      <c r="AO4376" s="30"/>
      <c r="AP4376" s="30"/>
      <c r="AQ4376" s="30"/>
      <c r="AR4376" s="30"/>
      <c r="AS4376" s="30"/>
      <c r="AT4376" s="30"/>
      <c r="AU4376" s="121"/>
      <c r="AV4376" s="129"/>
      <c r="AW4376" s="129"/>
      <c r="AX4376" s="129"/>
    </row>
    <row r="4377" spans="1:50" x14ac:dyDescent="0.25">
      <c r="A4377" s="120"/>
      <c r="B4377" s="28"/>
      <c r="C4377" s="25"/>
      <c r="D4377" s="25"/>
      <c r="E4377" s="25"/>
      <c r="F4377" s="29"/>
      <c r="G4377" s="29"/>
      <c r="H4377" s="29"/>
      <c r="I4377" s="29"/>
      <c r="J4377" s="29"/>
      <c r="K4377" s="25"/>
      <c r="L4377" s="25"/>
      <c r="M4377" s="25"/>
      <c r="N4377" s="25"/>
      <c r="O4377" s="25"/>
      <c r="P4377" s="25"/>
      <c r="Q4377" s="28"/>
      <c r="R4377" s="29"/>
      <c r="S4377" s="27"/>
      <c r="T4377" s="27"/>
      <c r="U4377" s="28"/>
      <c r="V4377" s="26"/>
      <c r="W4377" s="26"/>
      <c r="X4377" s="26"/>
      <c r="Y4377" s="37"/>
      <c r="Z4377" s="37"/>
      <c r="AA4377" s="37"/>
      <c r="AB4377" s="30"/>
      <c r="AC4377" s="30"/>
      <c r="AD4377" s="31"/>
      <c r="AE4377" s="30"/>
      <c r="AF4377" s="30"/>
      <c r="AG4377" s="32"/>
      <c r="AH4377" s="30"/>
      <c r="AJ4377" s="30"/>
      <c r="AK4377" s="30"/>
      <c r="AL4377" s="30"/>
      <c r="AM4377" s="30"/>
      <c r="AN4377" s="30"/>
      <c r="AO4377" s="30"/>
      <c r="AP4377" s="30"/>
      <c r="AQ4377" s="30"/>
      <c r="AR4377" s="30"/>
      <c r="AS4377" s="30"/>
      <c r="AT4377" s="30"/>
      <c r="AU4377" s="121"/>
      <c r="AV4377" s="129"/>
      <c r="AW4377" s="129"/>
      <c r="AX4377" s="129"/>
    </row>
    <row r="4378" spans="1:50" x14ac:dyDescent="0.25">
      <c r="A4378" s="120"/>
      <c r="B4378" s="28"/>
      <c r="C4378" s="25"/>
      <c r="D4378" s="25"/>
      <c r="E4378" s="25"/>
      <c r="F4378" s="29"/>
      <c r="G4378" s="29"/>
      <c r="H4378" s="29"/>
      <c r="I4378" s="29"/>
      <c r="J4378" s="29"/>
      <c r="K4378" s="25"/>
      <c r="L4378" s="25"/>
      <c r="M4378" s="25"/>
      <c r="N4378" s="25"/>
      <c r="O4378" s="25"/>
      <c r="P4378" s="25"/>
      <c r="Q4378" s="28"/>
      <c r="R4378" s="29"/>
      <c r="S4378" s="27"/>
      <c r="T4378" s="27"/>
      <c r="U4378" s="28"/>
      <c r="V4378" s="26"/>
      <c r="W4378" s="26"/>
      <c r="X4378" s="26"/>
      <c r="Y4378" s="37"/>
      <c r="Z4378" s="37"/>
      <c r="AA4378" s="37"/>
      <c r="AB4378" s="30"/>
      <c r="AC4378" s="30"/>
      <c r="AD4378" s="31"/>
      <c r="AE4378" s="30"/>
      <c r="AF4378" s="30"/>
      <c r="AG4378" s="32"/>
      <c r="AH4378" s="30"/>
      <c r="AJ4378" s="30"/>
      <c r="AK4378" s="30"/>
      <c r="AL4378" s="30"/>
      <c r="AM4378" s="30"/>
      <c r="AN4378" s="30"/>
      <c r="AO4378" s="30"/>
      <c r="AP4378" s="30"/>
      <c r="AQ4378" s="30"/>
      <c r="AR4378" s="30"/>
      <c r="AS4378" s="30"/>
      <c r="AT4378" s="30"/>
      <c r="AU4378" s="121"/>
      <c r="AV4378" s="129"/>
      <c r="AW4378" s="129"/>
      <c r="AX4378" s="129"/>
    </row>
    <row r="4379" spans="1:50" x14ac:dyDescent="0.25">
      <c r="A4379" s="120"/>
      <c r="B4379" s="28"/>
      <c r="C4379" s="25"/>
      <c r="D4379" s="25"/>
      <c r="E4379" s="25"/>
      <c r="F4379" s="29"/>
      <c r="G4379" s="29"/>
      <c r="H4379" s="29"/>
      <c r="I4379" s="29"/>
      <c r="J4379" s="29"/>
      <c r="K4379" s="25"/>
      <c r="L4379" s="25"/>
      <c r="M4379" s="25"/>
      <c r="N4379" s="25"/>
      <c r="O4379" s="25"/>
      <c r="P4379" s="25"/>
      <c r="Q4379" s="28"/>
      <c r="R4379" s="29"/>
      <c r="S4379" s="27"/>
      <c r="T4379" s="27"/>
      <c r="U4379" s="28"/>
      <c r="V4379" s="26"/>
      <c r="W4379" s="26"/>
      <c r="X4379" s="26"/>
      <c r="Y4379" s="37"/>
      <c r="Z4379" s="37"/>
      <c r="AA4379" s="37"/>
      <c r="AB4379" s="30"/>
      <c r="AC4379" s="30"/>
      <c r="AD4379" s="31"/>
      <c r="AE4379" s="30"/>
      <c r="AF4379" s="30"/>
      <c r="AG4379" s="32"/>
      <c r="AH4379" s="30"/>
      <c r="AJ4379" s="30"/>
      <c r="AK4379" s="30"/>
      <c r="AL4379" s="30"/>
      <c r="AM4379" s="30"/>
      <c r="AN4379" s="30"/>
      <c r="AO4379" s="30"/>
      <c r="AP4379" s="30"/>
      <c r="AQ4379" s="30"/>
      <c r="AR4379" s="30"/>
      <c r="AS4379" s="30"/>
      <c r="AT4379" s="30"/>
      <c r="AU4379" s="121"/>
      <c r="AV4379" s="129"/>
      <c r="AW4379" s="129"/>
      <c r="AX4379" s="129"/>
    </row>
    <row r="4380" spans="1:50" x14ac:dyDescent="0.25">
      <c r="A4380" s="120"/>
      <c r="B4380" s="28"/>
      <c r="C4380" s="25"/>
      <c r="D4380" s="25"/>
      <c r="E4380" s="25"/>
      <c r="F4380" s="29"/>
      <c r="G4380" s="29"/>
      <c r="H4380" s="29"/>
      <c r="I4380" s="29"/>
      <c r="J4380" s="29"/>
      <c r="K4380" s="25"/>
      <c r="L4380" s="25"/>
      <c r="M4380" s="25"/>
      <c r="N4380" s="25"/>
      <c r="O4380" s="25"/>
      <c r="P4380" s="25"/>
      <c r="Q4380" s="28"/>
      <c r="R4380" s="29"/>
      <c r="S4380" s="27"/>
      <c r="T4380" s="27"/>
      <c r="U4380" s="28"/>
      <c r="V4380" s="26"/>
      <c r="W4380" s="26"/>
      <c r="X4380" s="26"/>
      <c r="Y4380" s="37"/>
      <c r="Z4380" s="37"/>
      <c r="AA4380" s="37"/>
      <c r="AB4380" s="30"/>
      <c r="AC4380" s="30"/>
      <c r="AD4380" s="31"/>
      <c r="AE4380" s="30"/>
      <c r="AF4380" s="30"/>
      <c r="AG4380" s="32"/>
      <c r="AH4380" s="30"/>
      <c r="AJ4380" s="30"/>
      <c r="AK4380" s="30"/>
      <c r="AL4380" s="30"/>
      <c r="AM4380" s="30"/>
      <c r="AN4380" s="30"/>
      <c r="AO4380" s="30"/>
      <c r="AP4380" s="30"/>
      <c r="AQ4380" s="30"/>
      <c r="AR4380" s="30"/>
      <c r="AS4380" s="30"/>
      <c r="AT4380" s="30"/>
      <c r="AU4380" s="121"/>
      <c r="AV4380" s="129"/>
      <c r="AW4380" s="129"/>
      <c r="AX4380" s="129"/>
    </row>
    <row r="4381" spans="1:50" x14ac:dyDescent="0.25">
      <c r="A4381" s="120"/>
      <c r="B4381" s="28"/>
      <c r="C4381" s="25"/>
      <c r="D4381" s="25"/>
      <c r="E4381" s="25"/>
      <c r="F4381" s="29"/>
      <c r="G4381" s="29"/>
      <c r="H4381" s="29"/>
      <c r="I4381" s="29"/>
      <c r="J4381" s="29"/>
      <c r="K4381" s="25"/>
      <c r="L4381" s="25"/>
      <c r="M4381" s="25"/>
      <c r="N4381" s="25"/>
      <c r="O4381" s="25"/>
      <c r="P4381" s="25"/>
      <c r="Q4381" s="28"/>
      <c r="R4381" s="29"/>
      <c r="S4381" s="27"/>
      <c r="T4381" s="27"/>
      <c r="U4381" s="28"/>
      <c r="V4381" s="26"/>
      <c r="W4381" s="26"/>
      <c r="X4381" s="26"/>
      <c r="Y4381" s="37"/>
      <c r="Z4381" s="37"/>
      <c r="AA4381" s="37"/>
      <c r="AB4381" s="30"/>
      <c r="AC4381" s="30"/>
      <c r="AD4381" s="31"/>
      <c r="AE4381" s="30"/>
      <c r="AF4381" s="30"/>
      <c r="AG4381" s="32"/>
      <c r="AH4381" s="30"/>
      <c r="AJ4381" s="30"/>
      <c r="AK4381" s="30"/>
      <c r="AL4381" s="30"/>
      <c r="AM4381" s="30"/>
      <c r="AN4381" s="30"/>
      <c r="AO4381" s="30"/>
      <c r="AP4381" s="30"/>
      <c r="AQ4381" s="30"/>
      <c r="AR4381" s="30"/>
      <c r="AS4381" s="30"/>
      <c r="AT4381" s="30"/>
      <c r="AU4381" s="121"/>
      <c r="AV4381" s="129"/>
      <c r="AW4381" s="129"/>
      <c r="AX4381" s="129"/>
    </row>
    <row r="4382" spans="1:50" x14ac:dyDescent="0.25">
      <c r="A4382" s="120"/>
      <c r="B4382" s="28"/>
      <c r="C4382" s="25"/>
      <c r="D4382" s="25"/>
      <c r="E4382" s="25"/>
      <c r="F4382" s="29"/>
      <c r="G4382" s="29"/>
      <c r="H4382" s="29"/>
      <c r="I4382" s="29"/>
      <c r="J4382" s="29"/>
      <c r="K4382" s="25"/>
      <c r="L4382" s="25"/>
      <c r="M4382" s="25"/>
      <c r="N4382" s="25"/>
      <c r="O4382" s="25"/>
      <c r="P4382" s="25"/>
      <c r="Q4382" s="28"/>
      <c r="R4382" s="29"/>
      <c r="S4382" s="27"/>
      <c r="T4382" s="27"/>
      <c r="U4382" s="28"/>
      <c r="V4382" s="26"/>
      <c r="W4382" s="26"/>
      <c r="X4382" s="26"/>
      <c r="Y4382" s="37"/>
      <c r="Z4382" s="37"/>
      <c r="AA4382" s="37"/>
      <c r="AB4382" s="30"/>
      <c r="AC4382" s="30"/>
      <c r="AD4382" s="31"/>
      <c r="AE4382" s="30"/>
      <c r="AF4382" s="30"/>
      <c r="AG4382" s="32"/>
      <c r="AH4382" s="30"/>
      <c r="AJ4382" s="30"/>
      <c r="AK4382" s="30"/>
      <c r="AL4382" s="30"/>
      <c r="AM4382" s="30"/>
      <c r="AN4382" s="30"/>
      <c r="AO4382" s="30"/>
      <c r="AP4382" s="30"/>
      <c r="AQ4382" s="30"/>
      <c r="AR4382" s="30"/>
      <c r="AS4382" s="30"/>
      <c r="AT4382" s="30"/>
      <c r="AU4382" s="121"/>
      <c r="AV4382" s="129"/>
      <c r="AW4382" s="129"/>
      <c r="AX4382" s="129"/>
    </row>
    <row r="4383" spans="1:50" x14ac:dyDescent="0.25">
      <c r="A4383" s="120"/>
      <c r="B4383" s="28"/>
      <c r="C4383" s="25"/>
      <c r="D4383" s="25"/>
      <c r="E4383" s="25"/>
      <c r="F4383" s="29"/>
      <c r="G4383" s="29"/>
      <c r="H4383" s="29"/>
      <c r="I4383" s="29"/>
      <c r="J4383" s="29"/>
      <c r="K4383" s="25"/>
      <c r="L4383" s="25"/>
      <c r="M4383" s="25"/>
      <c r="N4383" s="25"/>
      <c r="O4383" s="25"/>
      <c r="P4383" s="25"/>
      <c r="Q4383" s="28"/>
      <c r="R4383" s="29"/>
      <c r="S4383" s="27"/>
      <c r="T4383" s="27"/>
      <c r="U4383" s="28"/>
      <c r="V4383" s="26"/>
      <c r="W4383" s="26"/>
      <c r="X4383" s="26"/>
      <c r="Y4383" s="37"/>
      <c r="Z4383" s="37"/>
      <c r="AA4383" s="37"/>
      <c r="AB4383" s="30"/>
      <c r="AC4383" s="30"/>
      <c r="AD4383" s="31"/>
      <c r="AE4383" s="30"/>
      <c r="AF4383" s="30"/>
      <c r="AG4383" s="32"/>
      <c r="AH4383" s="30"/>
      <c r="AJ4383" s="30"/>
      <c r="AK4383" s="30"/>
      <c r="AL4383" s="30"/>
      <c r="AM4383" s="30"/>
      <c r="AN4383" s="30"/>
      <c r="AO4383" s="30"/>
      <c r="AP4383" s="30"/>
      <c r="AQ4383" s="30"/>
      <c r="AR4383" s="30"/>
      <c r="AS4383" s="30"/>
      <c r="AT4383" s="30"/>
      <c r="AU4383" s="121"/>
      <c r="AV4383" s="129"/>
      <c r="AW4383" s="129"/>
      <c r="AX4383" s="129"/>
    </row>
    <row r="4384" spans="1:50" x14ac:dyDescent="0.25">
      <c r="A4384" s="120"/>
      <c r="B4384" s="28"/>
      <c r="C4384" s="25"/>
      <c r="D4384" s="25"/>
      <c r="E4384" s="25"/>
      <c r="F4384" s="29"/>
      <c r="G4384" s="29"/>
      <c r="H4384" s="29"/>
      <c r="I4384" s="29"/>
      <c r="J4384" s="29"/>
      <c r="K4384" s="25"/>
      <c r="L4384" s="25"/>
      <c r="M4384" s="25"/>
      <c r="N4384" s="25"/>
      <c r="O4384" s="25"/>
      <c r="P4384" s="25"/>
      <c r="Q4384" s="28"/>
      <c r="R4384" s="29"/>
      <c r="S4384" s="27"/>
      <c r="T4384" s="27"/>
      <c r="U4384" s="28"/>
      <c r="V4384" s="26"/>
      <c r="W4384" s="26"/>
      <c r="X4384" s="26"/>
      <c r="Y4384" s="37"/>
      <c r="Z4384" s="37"/>
      <c r="AA4384" s="37"/>
      <c r="AB4384" s="30"/>
      <c r="AC4384" s="30"/>
      <c r="AD4384" s="31"/>
      <c r="AE4384" s="30"/>
      <c r="AF4384" s="30"/>
      <c r="AG4384" s="32"/>
      <c r="AH4384" s="30"/>
      <c r="AJ4384" s="30"/>
      <c r="AK4384" s="30"/>
      <c r="AL4384" s="30"/>
      <c r="AM4384" s="30"/>
      <c r="AN4384" s="30"/>
      <c r="AO4384" s="30"/>
      <c r="AP4384" s="30"/>
      <c r="AQ4384" s="30"/>
      <c r="AR4384" s="30"/>
      <c r="AS4384" s="30"/>
      <c r="AT4384" s="30"/>
      <c r="AU4384" s="121"/>
      <c r="AV4384" s="129"/>
      <c r="AW4384" s="129"/>
      <c r="AX4384" s="129"/>
    </row>
    <row r="4385" spans="1:50" x14ac:dyDescent="0.25">
      <c r="A4385" s="120"/>
      <c r="B4385" s="28"/>
      <c r="C4385" s="25"/>
      <c r="D4385" s="25"/>
      <c r="E4385" s="25"/>
      <c r="F4385" s="29"/>
      <c r="G4385" s="29"/>
      <c r="H4385" s="29"/>
      <c r="I4385" s="29"/>
      <c r="J4385" s="29"/>
      <c r="K4385" s="25"/>
      <c r="L4385" s="25"/>
      <c r="M4385" s="25"/>
      <c r="N4385" s="25"/>
      <c r="O4385" s="25"/>
      <c r="P4385" s="25"/>
      <c r="Q4385" s="28"/>
      <c r="R4385" s="29"/>
      <c r="S4385" s="27"/>
      <c r="T4385" s="27"/>
      <c r="U4385" s="28"/>
      <c r="V4385" s="26"/>
      <c r="W4385" s="26"/>
      <c r="X4385" s="26"/>
      <c r="Y4385" s="37"/>
      <c r="Z4385" s="37"/>
      <c r="AA4385" s="37"/>
      <c r="AB4385" s="30"/>
      <c r="AC4385" s="30"/>
      <c r="AD4385" s="31"/>
      <c r="AE4385" s="30"/>
      <c r="AF4385" s="30"/>
      <c r="AG4385" s="32"/>
      <c r="AH4385" s="30"/>
      <c r="AJ4385" s="30"/>
      <c r="AK4385" s="30"/>
      <c r="AL4385" s="30"/>
      <c r="AM4385" s="30"/>
      <c r="AN4385" s="30"/>
      <c r="AO4385" s="30"/>
      <c r="AP4385" s="30"/>
      <c r="AQ4385" s="30"/>
      <c r="AR4385" s="30"/>
      <c r="AS4385" s="30"/>
      <c r="AT4385" s="30"/>
      <c r="AU4385" s="121"/>
      <c r="AV4385" s="129"/>
      <c r="AW4385" s="129"/>
      <c r="AX4385" s="129"/>
    </row>
    <row r="4386" spans="1:50" x14ac:dyDescent="0.25">
      <c r="A4386" s="120"/>
      <c r="B4386" s="28"/>
      <c r="C4386" s="25"/>
      <c r="D4386" s="25"/>
      <c r="E4386" s="25"/>
      <c r="F4386" s="29"/>
      <c r="G4386" s="29"/>
      <c r="H4386" s="29"/>
      <c r="I4386" s="29"/>
      <c r="J4386" s="29"/>
      <c r="K4386" s="25"/>
      <c r="L4386" s="25"/>
      <c r="M4386" s="25"/>
      <c r="N4386" s="25"/>
      <c r="O4386" s="25"/>
      <c r="P4386" s="25"/>
      <c r="Q4386" s="28"/>
      <c r="R4386" s="29"/>
      <c r="S4386" s="27"/>
      <c r="T4386" s="27"/>
      <c r="U4386" s="28"/>
      <c r="V4386" s="26"/>
      <c r="W4386" s="26"/>
      <c r="X4386" s="26"/>
      <c r="Y4386" s="37"/>
      <c r="Z4386" s="37"/>
      <c r="AA4386" s="37"/>
      <c r="AB4386" s="30"/>
      <c r="AC4386" s="30"/>
      <c r="AD4386" s="31"/>
      <c r="AE4386" s="30"/>
      <c r="AF4386" s="30"/>
      <c r="AG4386" s="32"/>
      <c r="AH4386" s="30"/>
      <c r="AJ4386" s="30"/>
      <c r="AK4386" s="30"/>
      <c r="AL4386" s="30"/>
      <c r="AM4386" s="30"/>
      <c r="AN4386" s="30"/>
      <c r="AO4386" s="30"/>
      <c r="AP4386" s="30"/>
      <c r="AQ4386" s="30"/>
      <c r="AR4386" s="30"/>
      <c r="AS4386" s="30"/>
      <c r="AT4386" s="30"/>
      <c r="AU4386" s="121"/>
      <c r="AV4386" s="129"/>
      <c r="AW4386" s="129"/>
      <c r="AX4386" s="129"/>
    </row>
    <row r="4387" spans="1:50" x14ac:dyDescent="0.25">
      <c r="A4387" s="120"/>
      <c r="B4387" s="28"/>
      <c r="C4387" s="25"/>
      <c r="D4387" s="25"/>
      <c r="E4387" s="25"/>
      <c r="F4387" s="29"/>
      <c r="G4387" s="29"/>
      <c r="H4387" s="29"/>
      <c r="I4387" s="29"/>
      <c r="J4387" s="29"/>
      <c r="K4387" s="25"/>
      <c r="L4387" s="25"/>
      <c r="M4387" s="25"/>
      <c r="N4387" s="25"/>
      <c r="O4387" s="25"/>
      <c r="P4387" s="25"/>
      <c r="Q4387" s="28"/>
      <c r="R4387" s="29"/>
      <c r="S4387" s="27"/>
      <c r="T4387" s="27"/>
      <c r="U4387" s="28"/>
      <c r="V4387" s="26"/>
      <c r="W4387" s="26"/>
      <c r="X4387" s="26"/>
      <c r="Y4387" s="37"/>
      <c r="Z4387" s="37"/>
      <c r="AA4387" s="37"/>
      <c r="AB4387" s="30"/>
      <c r="AC4387" s="30"/>
      <c r="AD4387" s="31"/>
      <c r="AE4387" s="30"/>
      <c r="AF4387" s="30"/>
      <c r="AG4387" s="32"/>
      <c r="AH4387" s="30"/>
      <c r="AJ4387" s="30"/>
      <c r="AK4387" s="30"/>
      <c r="AL4387" s="30"/>
      <c r="AM4387" s="30"/>
      <c r="AN4387" s="30"/>
      <c r="AO4387" s="30"/>
      <c r="AP4387" s="30"/>
      <c r="AQ4387" s="30"/>
      <c r="AR4387" s="30"/>
      <c r="AS4387" s="30"/>
      <c r="AT4387" s="30"/>
      <c r="AU4387" s="121"/>
      <c r="AV4387" s="129"/>
      <c r="AW4387" s="129"/>
      <c r="AX4387" s="129"/>
    </row>
    <row r="4388" spans="1:50" x14ac:dyDescent="0.25">
      <c r="A4388" s="120"/>
      <c r="B4388" s="28"/>
      <c r="C4388" s="25"/>
      <c r="D4388" s="25"/>
      <c r="E4388" s="25"/>
      <c r="F4388" s="29"/>
      <c r="G4388" s="29"/>
      <c r="H4388" s="29"/>
      <c r="I4388" s="29"/>
      <c r="J4388" s="29"/>
      <c r="K4388" s="25"/>
      <c r="L4388" s="25"/>
      <c r="M4388" s="25"/>
      <c r="N4388" s="25"/>
      <c r="O4388" s="25"/>
      <c r="P4388" s="25"/>
      <c r="Q4388" s="28"/>
      <c r="R4388" s="29"/>
      <c r="S4388" s="27"/>
      <c r="T4388" s="27"/>
      <c r="U4388" s="28"/>
      <c r="V4388" s="26"/>
      <c r="W4388" s="26"/>
      <c r="X4388" s="26"/>
      <c r="Y4388" s="37"/>
      <c r="Z4388" s="37"/>
      <c r="AA4388" s="37"/>
      <c r="AB4388" s="30"/>
      <c r="AC4388" s="30"/>
      <c r="AD4388" s="31"/>
      <c r="AE4388" s="30"/>
      <c r="AF4388" s="30"/>
      <c r="AG4388" s="32"/>
      <c r="AH4388" s="30"/>
      <c r="AJ4388" s="30"/>
      <c r="AK4388" s="30"/>
      <c r="AL4388" s="30"/>
      <c r="AM4388" s="30"/>
      <c r="AN4388" s="30"/>
      <c r="AO4388" s="30"/>
      <c r="AP4388" s="30"/>
      <c r="AQ4388" s="30"/>
      <c r="AR4388" s="30"/>
      <c r="AS4388" s="30"/>
      <c r="AT4388" s="30"/>
      <c r="AU4388" s="121"/>
      <c r="AV4388" s="129"/>
      <c r="AW4388" s="129"/>
      <c r="AX4388" s="129"/>
    </row>
    <row r="4389" spans="1:50" x14ac:dyDescent="0.25">
      <c r="A4389" s="120"/>
      <c r="B4389" s="28"/>
      <c r="C4389" s="25"/>
      <c r="D4389" s="25"/>
      <c r="E4389" s="25"/>
      <c r="F4389" s="29"/>
      <c r="G4389" s="29"/>
      <c r="H4389" s="29"/>
      <c r="I4389" s="29"/>
      <c r="J4389" s="29"/>
      <c r="K4389" s="25"/>
      <c r="L4389" s="25"/>
      <c r="M4389" s="25"/>
      <c r="N4389" s="25"/>
      <c r="O4389" s="25"/>
      <c r="P4389" s="25"/>
      <c r="Q4389" s="28"/>
      <c r="R4389" s="29"/>
      <c r="S4389" s="27"/>
      <c r="T4389" s="27"/>
      <c r="U4389" s="28"/>
      <c r="V4389" s="26"/>
      <c r="W4389" s="26"/>
      <c r="X4389" s="26"/>
      <c r="Y4389" s="37"/>
      <c r="Z4389" s="37"/>
      <c r="AA4389" s="37"/>
      <c r="AB4389" s="30"/>
      <c r="AC4389" s="30"/>
      <c r="AD4389" s="31"/>
      <c r="AE4389" s="30"/>
      <c r="AF4389" s="30"/>
      <c r="AG4389" s="32"/>
      <c r="AH4389" s="30"/>
      <c r="AJ4389" s="30"/>
      <c r="AK4389" s="30"/>
      <c r="AL4389" s="30"/>
      <c r="AM4389" s="30"/>
      <c r="AN4389" s="30"/>
      <c r="AO4389" s="30"/>
      <c r="AP4389" s="30"/>
      <c r="AQ4389" s="30"/>
      <c r="AR4389" s="30"/>
      <c r="AS4389" s="30"/>
      <c r="AT4389" s="30"/>
      <c r="AU4389" s="121"/>
      <c r="AV4389" s="129"/>
      <c r="AW4389" s="129"/>
      <c r="AX4389" s="129"/>
    </row>
    <row r="4390" spans="1:50" x14ac:dyDescent="0.25">
      <c r="A4390" s="120"/>
      <c r="B4390" s="28"/>
      <c r="C4390" s="25"/>
      <c r="D4390" s="25"/>
      <c r="E4390" s="25"/>
      <c r="F4390" s="29"/>
      <c r="G4390" s="29"/>
      <c r="H4390" s="29"/>
      <c r="I4390" s="29"/>
      <c r="J4390" s="29"/>
      <c r="K4390" s="25"/>
      <c r="L4390" s="25"/>
      <c r="M4390" s="25"/>
      <c r="N4390" s="25"/>
      <c r="O4390" s="25"/>
      <c r="P4390" s="25"/>
      <c r="Q4390" s="28"/>
      <c r="R4390" s="29"/>
      <c r="S4390" s="27"/>
      <c r="T4390" s="27"/>
      <c r="U4390" s="28"/>
      <c r="V4390" s="26"/>
      <c r="W4390" s="26"/>
      <c r="X4390" s="26"/>
      <c r="Y4390" s="37"/>
      <c r="Z4390" s="37"/>
      <c r="AA4390" s="37"/>
      <c r="AB4390" s="30"/>
      <c r="AC4390" s="30"/>
      <c r="AD4390" s="31"/>
      <c r="AE4390" s="30"/>
      <c r="AF4390" s="30"/>
      <c r="AG4390" s="32"/>
      <c r="AH4390" s="30"/>
      <c r="AJ4390" s="30"/>
      <c r="AK4390" s="30"/>
      <c r="AL4390" s="30"/>
      <c r="AM4390" s="30"/>
      <c r="AN4390" s="30"/>
      <c r="AO4390" s="30"/>
      <c r="AP4390" s="30"/>
      <c r="AQ4390" s="30"/>
      <c r="AR4390" s="30"/>
      <c r="AS4390" s="30"/>
      <c r="AT4390" s="30"/>
      <c r="AU4390" s="121"/>
      <c r="AV4390" s="129"/>
      <c r="AW4390" s="129"/>
      <c r="AX4390" s="129"/>
    </row>
    <row r="4391" spans="1:50" x14ac:dyDescent="0.25">
      <c r="A4391" s="120"/>
      <c r="B4391" s="28"/>
      <c r="C4391" s="25"/>
      <c r="D4391" s="25"/>
      <c r="E4391" s="25"/>
      <c r="F4391" s="29"/>
      <c r="G4391" s="29"/>
      <c r="H4391" s="29"/>
      <c r="I4391" s="29"/>
      <c r="J4391" s="29"/>
      <c r="K4391" s="25"/>
      <c r="L4391" s="25"/>
      <c r="M4391" s="25"/>
      <c r="N4391" s="25"/>
      <c r="O4391" s="25"/>
      <c r="P4391" s="25"/>
      <c r="Q4391" s="28"/>
      <c r="R4391" s="29"/>
      <c r="S4391" s="27"/>
      <c r="T4391" s="27"/>
      <c r="U4391" s="28"/>
      <c r="V4391" s="26"/>
      <c r="W4391" s="26"/>
      <c r="X4391" s="26"/>
      <c r="Y4391" s="37"/>
      <c r="Z4391" s="37"/>
      <c r="AA4391" s="37"/>
      <c r="AB4391" s="30"/>
      <c r="AC4391" s="30"/>
      <c r="AD4391" s="31"/>
      <c r="AE4391" s="30"/>
      <c r="AF4391" s="30"/>
      <c r="AG4391" s="32"/>
      <c r="AH4391" s="30"/>
      <c r="AJ4391" s="30"/>
      <c r="AK4391" s="30"/>
      <c r="AL4391" s="30"/>
      <c r="AM4391" s="30"/>
      <c r="AN4391" s="30"/>
      <c r="AO4391" s="30"/>
      <c r="AP4391" s="30"/>
      <c r="AQ4391" s="30"/>
      <c r="AR4391" s="30"/>
      <c r="AS4391" s="30"/>
      <c r="AT4391" s="30"/>
      <c r="AU4391" s="121"/>
      <c r="AV4391" s="129"/>
      <c r="AW4391" s="129"/>
      <c r="AX4391" s="129"/>
    </row>
    <row r="4392" spans="1:50" x14ac:dyDescent="0.25">
      <c r="A4392" s="120"/>
      <c r="B4392" s="28"/>
      <c r="C4392" s="25"/>
      <c r="D4392" s="25"/>
      <c r="E4392" s="25"/>
      <c r="F4392" s="29"/>
      <c r="G4392" s="29"/>
      <c r="H4392" s="29"/>
      <c r="I4392" s="29"/>
      <c r="J4392" s="29"/>
      <c r="K4392" s="25"/>
      <c r="L4392" s="25"/>
      <c r="M4392" s="25"/>
      <c r="N4392" s="25"/>
      <c r="O4392" s="25"/>
      <c r="P4392" s="25"/>
      <c r="Q4392" s="28"/>
      <c r="R4392" s="29"/>
      <c r="S4392" s="27"/>
      <c r="T4392" s="27"/>
      <c r="U4392" s="28"/>
      <c r="V4392" s="26"/>
      <c r="W4392" s="26"/>
      <c r="X4392" s="26"/>
      <c r="Y4392" s="37"/>
      <c r="Z4392" s="37"/>
      <c r="AA4392" s="37"/>
      <c r="AB4392" s="30"/>
      <c r="AC4392" s="30"/>
      <c r="AD4392" s="31"/>
      <c r="AE4392" s="30"/>
      <c r="AF4392" s="30"/>
      <c r="AG4392" s="32"/>
      <c r="AH4392" s="30"/>
      <c r="AJ4392" s="30"/>
      <c r="AK4392" s="30"/>
      <c r="AL4392" s="30"/>
      <c r="AM4392" s="30"/>
      <c r="AN4392" s="30"/>
      <c r="AO4392" s="30"/>
      <c r="AP4392" s="30"/>
      <c r="AQ4392" s="30"/>
      <c r="AR4392" s="30"/>
      <c r="AS4392" s="30"/>
      <c r="AT4392" s="30"/>
      <c r="AU4392" s="121"/>
      <c r="AV4392" s="129"/>
      <c r="AW4392" s="129"/>
      <c r="AX4392" s="129"/>
    </row>
    <row r="4393" spans="1:50" x14ac:dyDescent="0.25">
      <c r="A4393" s="120"/>
      <c r="B4393" s="28"/>
      <c r="C4393" s="25"/>
      <c r="D4393" s="25"/>
      <c r="E4393" s="25"/>
      <c r="F4393" s="29"/>
      <c r="G4393" s="29"/>
      <c r="H4393" s="29"/>
      <c r="I4393" s="29"/>
      <c r="J4393" s="29"/>
      <c r="K4393" s="25"/>
      <c r="L4393" s="25"/>
      <c r="M4393" s="25"/>
      <c r="N4393" s="25"/>
      <c r="O4393" s="25"/>
      <c r="P4393" s="25"/>
      <c r="Q4393" s="28"/>
      <c r="R4393" s="29"/>
      <c r="S4393" s="27"/>
      <c r="T4393" s="27"/>
      <c r="U4393" s="28"/>
      <c r="V4393" s="26"/>
      <c r="W4393" s="26"/>
      <c r="X4393" s="26"/>
      <c r="Y4393" s="37"/>
      <c r="Z4393" s="37"/>
      <c r="AA4393" s="37"/>
      <c r="AB4393" s="30"/>
      <c r="AC4393" s="30"/>
      <c r="AD4393" s="31"/>
      <c r="AE4393" s="30"/>
      <c r="AF4393" s="30"/>
      <c r="AG4393" s="32"/>
      <c r="AH4393" s="30"/>
      <c r="AJ4393" s="30"/>
      <c r="AK4393" s="30"/>
      <c r="AL4393" s="30"/>
      <c r="AM4393" s="30"/>
      <c r="AN4393" s="30"/>
      <c r="AO4393" s="30"/>
      <c r="AP4393" s="30"/>
      <c r="AQ4393" s="30"/>
      <c r="AR4393" s="30"/>
      <c r="AS4393" s="30"/>
      <c r="AT4393" s="30"/>
      <c r="AU4393" s="121"/>
      <c r="AV4393" s="129"/>
      <c r="AW4393" s="129"/>
      <c r="AX4393" s="129"/>
    </row>
    <row r="4394" spans="1:50" x14ac:dyDescent="0.25">
      <c r="A4394" s="120"/>
      <c r="B4394" s="28"/>
      <c r="C4394" s="25"/>
      <c r="D4394" s="25"/>
      <c r="E4394" s="25"/>
      <c r="F4394" s="29"/>
      <c r="G4394" s="29"/>
      <c r="H4394" s="29"/>
      <c r="I4394" s="29"/>
      <c r="J4394" s="29"/>
      <c r="K4394" s="25"/>
      <c r="L4394" s="25"/>
      <c r="M4394" s="25"/>
      <c r="N4394" s="25"/>
      <c r="O4394" s="25"/>
      <c r="P4394" s="25"/>
      <c r="Q4394" s="28"/>
      <c r="R4394" s="29"/>
      <c r="S4394" s="27"/>
      <c r="T4394" s="27"/>
      <c r="U4394" s="28"/>
      <c r="V4394" s="26"/>
      <c r="W4394" s="26"/>
      <c r="X4394" s="26"/>
      <c r="Y4394" s="37"/>
      <c r="Z4394" s="37"/>
      <c r="AA4394" s="37"/>
      <c r="AB4394" s="30"/>
      <c r="AC4394" s="30"/>
      <c r="AD4394" s="31"/>
      <c r="AE4394" s="30"/>
      <c r="AF4394" s="30"/>
      <c r="AG4394" s="32"/>
      <c r="AH4394" s="30"/>
      <c r="AJ4394" s="30"/>
      <c r="AK4394" s="30"/>
      <c r="AL4394" s="30"/>
      <c r="AM4394" s="30"/>
      <c r="AN4394" s="30"/>
      <c r="AO4394" s="30"/>
      <c r="AP4394" s="30"/>
      <c r="AQ4394" s="30"/>
      <c r="AR4394" s="30"/>
      <c r="AS4394" s="30"/>
      <c r="AT4394" s="30"/>
      <c r="AU4394" s="121"/>
      <c r="AV4394" s="129"/>
      <c r="AW4394" s="129"/>
      <c r="AX4394" s="129"/>
    </row>
    <row r="4395" spans="1:50" x14ac:dyDescent="0.25">
      <c r="A4395" s="120"/>
      <c r="B4395" s="28"/>
      <c r="C4395" s="25"/>
      <c r="D4395" s="25"/>
      <c r="E4395" s="25"/>
      <c r="F4395" s="29"/>
      <c r="G4395" s="29"/>
      <c r="H4395" s="29"/>
      <c r="I4395" s="29"/>
      <c r="J4395" s="29"/>
      <c r="K4395" s="25"/>
      <c r="L4395" s="25"/>
      <c r="M4395" s="25"/>
      <c r="N4395" s="25"/>
      <c r="O4395" s="25"/>
      <c r="P4395" s="25"/>
      <c r="Q4395" s="28"/>
      <c r="R4395" s="29"/>
      <c r="S4395" s="27"/>
      <c r="T4395" s="27"/>
      <c r="U4395" s="28"/>
      <c r="V4395" s="26"/>
      <c r="W4395" s="26"/>
      <c r="X4395" s="26"/>
      <c r="Y4395" s="37"/>
      <c r="Z4395" s="37"/>
      <c r="AA4395" s="37"/>
      <c r="AB4395" s="30"/>
      <c r="AC4395" s="30"/>
      <c r="AD4395" s="31"/>
      <c r="AE4395" s="30"/>
      <c r="AF4395" s="30"/>
      <c r="AG4395" s="32"/>
      <c r="AH4395" s="30"/>
      <c r="AJ4395" s="30"/>
      <c r="AK4395" s="30"/>
      <c r="AL4395" s="30"/>
      <c r="AM4395" s="30"/>
      <c r="AN4395" s="30"/>
      <c r="AO4395" s="30"/>
      <c r="AP4395" s="30"/>
      <c r="AQ4395" s="30"/>
      <c r="AR4395" s="30"/>
      <c r="AS4395" s="30"/>
      <c r="AT4395" s="30"/>
      <c r="AU4395" s="121"/>
      <c r="AV4395" s="129"/>
      <c r="AW4395" s="129"/>
      <c r="AX4395" s="129"/>
    </row>
    <row r="4396" spans="1:50" x14ac:dyDescent="0.25">
      <c r="A4396" s="120"/>
      <c r="B4396" s="28"/>
      <c r="C4396" s="25"/>
      <c r="D4396" s="25"/>
      <c r="E4396" s="25"/>
      <c r="F4396" s="29"/>
      <c r="G4396" s="29"/>
      <c r="H4396" s="29"/>
      <c r="I4396" s="29"/>
      <c r="J4396" s="29"/>
      <c r="K4396" s="25"/>
      <c r="L4396" s="25"/>
      <c r="M4396" s="25"/>
      <c r="N4396" s="25"/>
      <c r="O4396" s="25"/>
      <c r="P4396" s="25"/>
      <c r="Q4396" s="28"/>
      <c r="R4396" s="29"/>
      <c r="S4396" s="27"/>
      <c r="T4396" s="27"/>
      <c r="U4396" s="28"/>
      <c r="V4396" s="26"/>
      <c r="W4396" s="26"/>
      <c r="X4396" s="26"/>
      <c r="Y4396" s="37"/>
      <c r="Z4396" s="37"/>
      <c r="AA4396" s="37"/>
      <c r="AB4396" s="30"/>
      <c r="AC4396" s="30"/>
      <c r="AD4396" s="31"/>
      <c r="AE4396" s="30"/>
      <c r="AF4396" s="30"/>
      <c r="AG4396" s="32"/>
      <c r="AH4396" s="30"/>
      <c r="AJ4396" s="30"/>
      <c r="AK4396" s="30"/>
      <c r="AL4396" s="30"/>
      <c r="AM4396" s="30"/>
      <c r="AN4396" s="30"/>
      <c r="AO4396" s="30"/>
      <c r="AP4396" s="30"/>
      <c r="AQ4396" s="30"/>
      <c r="AR4396" s="30"/>
      <c r="AS4396" s="30"/>
      <c r="AT4396" s="30"/>
      <c r="AU4396" s="121"/>
      <c r="AV4396" s="129"/>
      <c r="AW4396" s="129"/>
      <c r="AX4396" s="129"/>
    </row>
    <row r="4397" spans="1:50" x14ac:dyDescent="0.25">
      <c r="A4397" s="120"/>
      <c r="B4397" s="28"/>
      <c r="C4397" s="25"/>
      <c r="D4397" s="25"/>
      <c r="E4397" s="25"/>
      <c r="F4397" s="29"/>
      <c r="G4397" s="29"/>
      <c r="H4397" s="29"/>
      <c r="I4397" s="29"/>
      <c r="J4397" s="29"/>
      <c r="K4397" s="25"/>
      <c r="L4397" s="25"/>
      <c r="M4397" s="25"/>
      <c r="N4397" s="25"/>
      <c r="O4397" s="25"/>
      <c r="P4397" s="25"/>
      <c r="Q4397" s="28"/>
      <c r="R4397" s="29"/>
      <c r="S4397" s="27"/>
      <c r="T4397" s="27"/>
      <c r="U4397" s="28"/>
      <c r="V4397" s="26"/>
      <c r="W4397" s="26"/>
      <c r="X4397" s="26"/>
      <c r="Y4397" s="37"/>
      <c r="Z4397" s="37"/>
      <c r="AA4397" s="37"/>
      <c r="AB4397" s="30"/>
      <c r="AC4397" s="30"/>
      <c r="AD4397" s="31"/>
      <c r="AE4397" s="30"/>
      <c r="AF4397" s="30"/>
      <c r="AG4397" s="32"/>
      <c r="AH4397" s="30"/>
      <c r="AJ4397" s="30"/>
      <c r="AK4397" s="30"/>
      <c r="AL4397" s="30"/>
      <c r="AM4397" s="30"/>
      <c r="AN4397" s="30"/>
      <c r="AO4397" s="30"/>
      <c r="AP4397" s="30"/>
      <c r="AQ4397" s="30"/>
      <c r="AR4397" s="30"/>
      <c r="AS4397" s="30"/>
      <c r="AT4397" s="30"/>
      <c r="AU4397" s="121"/>
      <c r="AV4397" s="129"/>
      <c r="AW4397" s="129"/>
      <c r="AX4397" s="129"/>
    </row>
    <row r="4398" spans="1:50" x14ac:dyDescent="0.25">
      <c r="A4398" s="120"/>
      <c r="B4398" s="28"/>
      <c r="C4398" s="25"/>
      <c r="D4398" s="25"/>
      <c r="E4398" s="25"/>
      <c r="F4398" s="29"/>
      <c r="G4398" s="29"/>
      <c r="H4398" s="29"/>
      <c r="I4398" s="29"/>
      <c r="J4398" s="29"/>
      <c r="K4398" s="25"/>
      <c r="L4398" s="25"/>
      <c r="M4398" s="25"/>
      <c r="N4398" s="25"/>
      <c r="O4398" s="25"/>
      <c r="P4398" s="25"/>
      <c r="Q4398" s="28"/>
      <c r="R4398" s="29"/>
      <c r="S4398" s="27"/>
      <c r="T4398" s="27"/>
      <c r="U4398" s="28"/>
      <c r="V4398" s="26"/>
      <c r="W4398" s="26"/>
      <c r="X4398" s="26"/>
      <c r="Y4398" s="37"/>
      <c r="Z4398" s="37"/>
      <c r="AA4398" s="37"/>
      <c r="AB4398" s="30"/>
      <c r="AC4398" s="30"/>
      <c r="AD4398" s="31"/>
      <c r="AE4398" s="30"/>
      <c r="AF4398" s="30"/>
      <c r="AG4398" s="32"/>
      <c r="AH4398" s="30"/>
      <c r="AJ4398" s="30"/>
      <c r="AK4398" s="30"/>
      <c r="AL4398" s="30"/>
      <c r="AM4398" s="30"/>
      <c r="AN4398" s="30"/>
      <c r="AO4398" s="30"/>
      <c r="AP4398" s="30"/>
      <c r="AQ4398" s="30"/>
      <c r="AR4398" s="30"/>
      <c r="AS4398" s="30"/>
      <c r="AT4398" s="30"/>
      <c r="AU4398" s="121"/>
      <c r="AV4398" s="129"/>
      <c r="AW4398" s="129"/>
      <c r="AX4398" s="129"/>
    </row>
    <row r="4399" spans="1:50" x14ac:dyDescent="0.25">
      <c r="A4399" s="120"/>
      <c r="B4399" s="28"/>
      <c r="C4399" s="25"/>
      <c r="D4399" s="25"/>
      <c r="E4399" s="25"/>
      <c r="F4399" s="29"/>
      <c r="G4399" s="29"/>
      <c r="H4399" s="29"/>
      <c r="I4399" s="29"/>
      <c r="J4399" s="29"/>
      <c r="K4399" s="25"/>
      <c r="L4399" s="25"/>
      <c r="M4399" s="25"/>
      <c r="N4399" s="25"/>
      <c r="O4399" s="25"/>
      <c r="P4399" s="25"/>
      <c r="Q4399" s="28"/>
      <c r="R4399" s="29"/>
      <c r="S4399" s="27"/>
      <c r="T4399" s="27"/>
      <c r="U4399" s="28"/>
      <c r="V4399" s="26"/>
      <c r="W4399" s="26"/>
      <c r="X4399" s="26"/>
      <c r="Y4399" s="37"/>
      <c r="Z4399" s="37"/>
      <c r="AA4399" s="37"/>
      <c r="AB4399" s="30"/>
      <c r="AC4399" s="30"/>
      <c r="AD4399" s="31"/>
      <c r="AE4399" s="30"/>
      <c r="AF4399" s="30"/>
      <c r="AG4399" s="32"/>
      <c r="AH4399" s="30"/>
      <c r="AJ4399" s="30"/>
      <c r="AK4399" s="30"/>
      <c r="AL4399" s="30"/>
      <c r="AM4399" s="30"/>
      <c r="AN4399" s="30"/>
      <c r="AO4399" s="30"/>
      <c r="AP4399" s="30"/>
      <c r="AQ4399" s="30"/>
      <c r="AR4399" s="30"/>
      <c r="AS4399" s="30"/>
      <c r="AT4399" s="30"/>
      <c r="AU4399" s="121"/>
      <c r="AV4399" s="129"/>
      <c r="AW4399" s="129"/>
      <c r="AX4399" s="129"/>
    </row>
    <row r="4400" spans="1:50" x14ac:dyDescent="0.25">
      <c r="A4400" s="120"/>
      <c r="B4400" s="28"/>
      <c r="C4400" s="25"/>
      <c r="D4400" s="25"/>
      <c r="E4400" s="25"/>
      <c r="F4400" s="29"/>
      <c r="G4400" s="29"/>
      <c r="H4400" s="29"/>
      <c r="I4400" s="29"/>
      <c r="J4400" s="29"/>
      <c r="K4400" s="25"/>
      <c r="L4400" s="25"/>
      <c r="M4400" s="25"/>
      <c r="N4400" s="25"/>
      <c r="O4400" s="25"/>
      <c r="P4400" s="25"/>
      <c r="Q4400" s="28"/>
      <c r="R4400" s="29"/>
      <c r="S4400" s="27"/>
      <c r="T4400" s="27"/>
      <c r="U4400" s="28"/>
      <c r="V4400" s="26"/>
      <c r="W4400" s="26"/>
      <c r="X4400" s="26"/>
      <c r="Y4400" s="37"/>
      <c r="Z4400" s="37"/>
      <c r="AA4400" s="37"/>
      <c r="AB4400" s="30"/>
      <c r="AC4400" s="30"/>
      <c r="AD4400" s="31"/>
      <c r="AE4400" s="30"/>
      <c r="AF4400" s="30"/>
      <c r="AG4400" s="32"/>
      <c r="AH4400" s="30"/>
      <c r="AJ4400" s="30"/>
      <c r="AK4400" s="30"/>
      <c r="AL4400" s="30"/>
      <c r="AM4400" s="30"/>
      <c r="AN4400" s="30"/>
      <c r="AO4400" s="30"/>
      <c r="AP4400" s="30"/>
      <c r="AQ4400" s="30"/>
      <c r="AR4400" s="30"/>
      <c r="AS4400" s="30"/>
      <c r="AT4400" s="30"/>
      <c r="AU4400" s="121"/>
      <c r="AV4400" s="129"/>
      <c r="AW4400" s="129"/>
      <c r="AX4400" s="129"/>
    </row>
    <row r="4401" spans="1:50" x14ac:dyDescent="0.25">
      <c r="A4401" s="120"/>
      <c r="B4401" s="28"/>
      <c r="C4401" s="25"/>
      <c r="D4401" s="25"/>
      <c r="E4401" s="25"/>
      <c r="F4401" s="29"/>
      <c r="G4401" s="29"/>
      <c r="H4401" s="29"/>
      <c r="I4401" s="29"/>
      <c r="J4401" s="29"/>
      <c r="K4401" s="25"/>
      <c r="L4401" s="25"/>
      <c r="M4401" s="25"/>
      <c r="N4401" s="25"/>
      <c r="O4401" s="25"/>
      <c r="P4401" s="25"/>
      <c r="Q4401" s="28"/>
      <c r="R4401" s="29"/>
      <c r="S4401" s="27"/>
      <c r="T4401" s="27"/>
      <c r="U4401" s="28"/>
      <c r="V4401" s="26"/>
      <c r="W4401" s="26"/>
      <c r="X4401" s="26"/>
      <c r="Y4401" s="37"/>
      <c r="Z4401" s="37"/>
      <c r="AA4401" s="37"/>
      <c r="AB4401" s="30"/>
      <c r="AC4401" s="30"/>
      <c r="AD4401" s="31"/>
      <c r="AE4401" s="30"/>
      <c r="AF4401" s="30"/>
      <c r="AG4401" s="32"/>
      <c r="AH4401" s="30"/>
      <c r="AJ4401" s="30"/>
      <c r="AK4401" s="30"/>
      <c r="AL4401" s="30"/>
      <c r="AM4401" s="30"/>
      <c r="AN4401" s="30"/>
      <c r="AO4401" s="30"/>
      <c r="AP4401" s="30"/>
      <c r="AQ4401" s="30"/>
      <c r="AR4401" s="30"/>
      <c r="AS4401" s="30"/>
      <c r="AT4401" s="30"/>
      <c r="AU4401" s="121"/>
      <c r="AV4401" s="129"/>
      <c r="AW4401" s="129"/>
      <c r="AX4401" s="129"/>
    </row>
    <row r="4402" spans="1:50" x14ac:dyDescent="0.25">
      <c r="A4402" s="120"/>
      <c r="B4402" s="28"/>
      <c r="C4402" s="25"/>
      <c r="D4402" s="25"/>
      <c r="E4402" s="25"/>
      <c r="F4402" s="29"/>
      <c r="G4402" s="29"/>
      <c r="H4402" s="29"/>
      <c r="I4402" s="29"/>
      <c r="J4402" s="29"/>
      <c r="K4402" s="25"/>
      <c r="L4402" s="25"/>
      <c r="M4402" s="25"/>
      <c r="N4402" s="25"/>
      <c r="O4402" s="25"/>
      <c r="P4402" s="25"/>
      <c r="Q4402" s="28"/>
      <c r="R4402" s="29"/>
      <c r="S4402" s="27"/>
      <c r="T4402" s="27"/>
      <c r="U4402" s="28"/>
      <c r="V4402" s="26"/>
      <c r="W4402" s="26"/>
      <c r="X4402" s="26"/>
      <c r="Y4402" s="37"/>
      <c r="Z4402" s="37"/>
      <c r="AA4402" s="37"/>
      <c r="AB4402" s="30"/>
      <c r="AC4402" s="30"/>
      <c r="AD4402" s="31"/>
      <c r="AE4402" s="30"/>
      <c r="AF4402" s="30"/>
      <c r="AG4402" s="32"/>
      <c r="AH4402" s="30"/>
      <c r="AJ4402" s="30"/>
      <c r="AK4402" s="30"/>
      <c r="AL4402" s="30"/>
      <c r="AM4402" s="30"/>
      <c r="AN4402" s="30"/>
      <c r="AO4402" s="30"/>
      <c r="AP4402" s="30"/>
      <c r="AQ4402" s="30"/>
      <c r="AR4402" s="30"/>
      <c r="AS4402" s="30"/>
      <c r="AT4402" s="30"/>
      <c r="AU4402" s="121"/>
      <c r="AV4402" s="129"/>
      <c r="AW4402" s="129"/>
      <c r="AX4402" s="129"/>
    </row>
    <row r="4403" spans="1:50" x14ac:dyDescent="0.25">
      <c r="A4403" s="120"/>
      <c r="B4403" s="28"/>
      <c r="C4403" s="25"/>
      <c r="D4403" s="25"/>
      <c r="E4403" s="25"/>
      <c r="F4403" s="29"/>
      <c r="G4403" s="29"/>
      <c r="H4403" s="29"/>
      <c r="I4403" s="29"/>
      <c r="J4403" s="29"/>
      <c r="K4403" s="25"/>
      <c r="L4403" s="25"/>
      <c r="M4403" s="25"/>
      <c r="N4403" s="25"/>
      <c r="O4403" s="25"/>
      <c r="P4403" s="25"/>
      <c r="Q4403" s="28"/>
      <c r="R4403" s="29"/>
      <c r="S4403" s="27"/>
      <c r="T4403" s="27"/>
      <c r="U4403" s="28"/>
      <c r="V4403" s="26"/>
      <c r="W4403" s="26"/>
      <c r="X4403" s="26"/>
      <c r="Y4403" s="37"/>
      <c r="Z4403" s="37"/>
      <c r="AA4403" s="37"/>
      <c r="AB4403" s="30"/>
      <c r="AC4403" s="30"/>
      <c r="AD4403" s="31"/>
      <c r="AE4403" s="30"/>
      <c r="AF4403" s="30"/>
      <c r="AG4403" s="32"/>
      <c r="AH4403" s="30"/>
      <c r="AJ4403" s="30"/>
      <c r="AK4403" s="30"/>
      <c r="AL4403" s="30"/>
      <c r="AM4403" s="30"/>
      <c r="AN4403" s="30"/>
      <c r="AO4403" s="30"/>
      <c r="AP4403" s="30"/>
      <c r="AQ4403" s="30"/>
      <c r="AR4403" s="30"/>
      <c r="AS4403" s="30"/>
      <c r="AT4403" s="30"/>
      <c r="AU4403" s="121"/>
      <c r="AV4403" s="129"/>
      <c r="AW4403" s="129"/>
      <c r="AX4403" s="129"/>
    </row>
    <row r="4404" spans="1:50" x14ac:dyDescent="0.25">
      <c r="A4404" s="120"/>
      <c r="B4404" s="28"/>
      <c r="C4404" s="25"/>
      <c r="D4404" s="25"/>
      <c r="E4404" s="25"/>
      <c r="F4404" s="29"/>
      <c r="G4404" s="29"/>
      <c r="H4404" s="29"/>
      <c r="I4404" s="29"/>
      <c r="J4404" s="29"/>
      <c r="K4404" s="25"/>
      <c r="L4404" s="25"/>
      <c r="M4404" s="25"/>
      <c r="N4404" s="25"/>
      <c r="O4404" s="25"/>
      <c r="P4404" s="25"/>
      <c r="Q4404" s="28"/>
      <c r="R4404" s="29"/>
      <c r="S4404" s="27"/>
      <c r="T4404" s="27"/>
      <c r="U4404" s="28"/>
      <c r="V4404" s="26"/>
      <c r="W4404" s="26"/>
      <c r="X4404" s="26"/>
      <c r="Y4404" s="37"/>
      <c r="Z4404" s="37"/>
      <c r="AA4404" s="37"/>
      <c r="AB4404" s="30"/>
      <c r="AC4404" s="30"/>
      <c r="AD4404" s="31"/>
      <c r="AE4404" s="30"/>
      <c r="AF4404" s="30"/>
      <c r="AG4404" s="32"/>
      <c r="AH4404" s="30"/>
      <c r="AJ4404" s="30"/>
      <c r="AK4404" s="30"/>
      <c r="AL4404" s="30"/>
      <c r="AM4404" s="30"/>
      <c r="AN4404" s="30"/>
      <c r="AO4404" s="30"/>
      <c r="AP4404" s="30"/>
      <c r="AQ4404" s="30"/>
      <c r="AR4404" s="30"/>
      <c r="AS4404" s="30"/>
      <c r="AT4404" s="30"/>
      <c r="AU4404" s="121"/>
      <c r="AV4404" s="129"/>
      <c r="AW4404" s="129"/>
      <c r="AX4404" s="129"/>
    </row>
    <row r="4405" spans="1:50" x14ac:dyDescent="0.25">
      <c r="A4405" s="120"/>
      <c r="B4405" s="28"/>
      <c r="C4405" s="25"/>
      <c r="D4405" s="25"/>
      <c r="E4405" s="25"/>
      <c r="F4405" s="29"/>
      <c r="G4405" s="29"/>
      <c r="H4405" s="29"/>
      <c r="I4405" s="29"/>
      <c r="J4405" s="29"/>
      <c r="K4405" s="25"/>
      <c r="L4405" s="25"/>
      <c r="M4405" s="25"/>
      <c r="N4405" s="25"/>
      <c r="O4405" s="25"/>
      <c r="P4405" s="25"/>
      <c r="Q4405" s="28"/>
      <c r="R4405" s="29"/>
      <c r="S4405" s="27"/>
      <c r="T4405" s="27"/>
      <c r="U4405" s="28"/>
      <c r="V4405" s="26"/>
      <c r="W4405" s="26"/>
      <c r="X4405" s="26"/>
      <c r="Y4405" s="37"/>
      <c r="Z4405" s="37"/>
      <c r="AA4405" s="37"/>
      <c r="AB4405" s="30"/>
      <c r="AC4405" s="30"/>
      <c r="AD4405" s="31"/>
      <c r="AE4405" s="30"/>
      <c r="AF4405" s="30"/>
      <c r="AG4405" s="32"/>
      <c r="AH4405" s="30"/>
      <c r="AJ4405" s="30"/>
      <c r="AK4405" s="30"/>
      <c r="AL4405" s="30"/>
      <c r="AM4405" s="30"/>
      <c r="AN4405" s="30"/>
      <c r="AO4405" s="30"/>
      <c r="AP4405" s="30"/>
      <c r="AQ4405" s="30"/>
      <c r="AR4405" s="30"/>
      <c r="AS4405" s="30"/>
      <c r="AT4405" s="30"/>
      <c r="AU4405" s="121"/>
      <c r="AV4405" s="129"/>
      <c r="AW4405" s="129"/>
      <c r="AX4405" s="129"/>
    </row>
    <row r="4406" spans="1:50" x14ac:dyDescent="0.25">
      <c r="A4406" s="120"/>
      <c r="B4406" s="28"/>
      <c r="C4406" s="25"/>
      <c r="D4406" s="25"/>
      <c r="E4406" s="25"/>
      <c r="F4406" s="29"/>
      <c r="G4406" s="29"/>
      <c r="H4406" s="29"/>
      <c r="I4406" s="29"/>
      <c r="J4406" s="29"/>
      <c r="K4406" s="25"/>
      <c r="L4406" s="25"/>
      <c r="M4406" s="25"/>
      <c r="N4406" s="25"/>
      <c r="O4406" s="25"/>
      <c r="P4406" s="25"/>
      <c r="Q4406" s="28"/>
      <c r="R4406" s="29"/>
      <c r="S4406" s="27"/>
      <c r="T4406" s="27"/>
      <c r="U4406" s="28"/>
      <c r="V4406" s="26"/>
      <c r="W4406" s="26"/>
      <c r="X4406" s="26"/>
      <c r="Y4406" s="37"/>
      <c r="Z4406" s="37"/>
      <c r="AA4406" s="37"/>
      <c r="AB4406" s="30"/>
      <c r="AC4406" s="30"/>
      <c r="AD4406" s="31"/>
      <c r="AE4406" s="30"/>
      <c r="AF4406" s="30"/>
      <c r="AG4406" s="32"/>
      <c r="AH4406" s="30"/>
      <c r="AJ4406" s="30"/>
      <c r="AK4406" s="30"/>
      <c r="AL4406" s="30"/>
      <c r="AM4406" s="30"/>
      <c r="AN4406" s="30"/>
      <c r="AO4406" s="30"/>
      <c r="AP4406" s="30"/>
      <c r="AQ4406" s="30"/>
      <c r="AR4406" s="30"/>
      <c r="AS4406" s="30"/>
      <c r="AT4406" s="30"/>
      <c r="AU4406" s="121"/>
      <c r="AV4406" s="129"/>
      <c r="AW4406" s="129"/>
      <c r="AX4406" s="129"/>
    </row>
    <row r="4407" spans="1:50" x14ac:dyDescent="0.25">
      <c r="A4407" s="120"/>
      <c r="B4407" s="28"/>
      <c r="C4407" s="25"/>
      <c r="D4407" s="25"/>
      <c r="E4407" s="25"/>
      <c r="F4407" s="29"/>
      <c r="G4407" s="29"/>
      <c r="H4407" s="29"/>
      <c r="I4407" s="29"/>
      <c r="J4407" s="29"/>
      <c r="K4407" s="25"/>
      <c r="L4407" s="25"/>
      <c r="M4407" s="25"/>
      <c r="N4407" s="25"/>
      <c r="O4407" s="25"/>
      <c r="P4407" s="25"/>
      <c r="Q4407" s="28"/>
      <c r="R4407" s="29"/>
      <c r="S4407" s="27"/>
      <c r="T4407" s="27"/>
      <c r="U4407" s="28"/>
      <c r="V4407" s="26"/>
      <c r="W4407" s="26"/>
      <c r="X4407" s="26"/>
      <c r="Y4407" s="37"/>
      <c r="Z4407" s="37"/>
      <c r="AA4407" s="37"/>
      <c r="AB4407" s="30"/>
      <c r="AC4407" s="30"/>
      <c r="AD4407" s="31"/>
      <c r="AE4407" s="30"/>
      <c r="AF4407" s="30"/>
      <c r="AG4407" s="32"/>
      <c r="AH4407" s="30"/>
      <c r="AJ4407" s="30"/>
      <c r="AK4407" s="30"/>
      <c r="AL4407" s="30"/>
      <c r="AM4407" s="30"/>
      <c r="AN4407" s="30"/>
      <c r="AO4407" s="30"/>
      <c r="AP4407" s="30"/>
      <c r="AQ4407" s="30"/>
      <c r="AR4407" s="30"/>
      <c r="AS4407" s="30"/>
      <c r="AT4407" s="30"/>
      <c r="AU4407" s="121"/>
      <c r="AV4407" s="129"/>
      <c r="AW4407" s="129"/>
      <c r="AX4407" s="129"/>
    </row>
    <row r="4408" spans="1:50" x14ac:dyDescent="0.25">
      <c r="A4408" s="120"/>
      <c r="B4408" s="28"/>
      <c r="C4408" s="25"/>
      <c r="D4408" s="25"/>
      <c r="E4408" s="25"/>
      <c r="F4408" s="29"/>
      <c r="G4408" s="29"/>
      <c r="H4408" s="29"/>
      <c r="I4408" s="29"/>
      <c r="J4408" s="29"/>
      <c r="K4408" s="25"/>
      <c r="L4408" s="25"/>
      <c r="M4408" s="25"/>
      <c r="N4408" s="25"/>
      <c r="O4408" s="25"/>
      <c r="P4408" s="25"/>
      <c r="Q4408" s="28"/>
      <c r="R4408" s="29"/>
      <c r="S4408" s="27"/>
      <c r="T4408" s="27"/>
      <c r="U4408" s="28"/>
      <c r="V4408" s="26"/>
      <c r="W4408" s="26"/>
      <c r="X4408" s="26"/>
      <c r="Y4408" s="37"/>
      <c r="Z4408" s="37"/>
      <c r="AA4408" s="37"/>
      <c r="AB4408" s="30"/>
      <c r="AC4408" s="30"/>
      <c r="AD4408" s="31"/>
      <c r="AE4408" s="30"/>
      <c r="AF4408" s="30"/>
      <c r="AG4408" s="32"/>
      <c r="AH4408" s="30"/>
      <c r="AJ4408" s="30"/>
      <c r="AK4408" s="30"/>
      <c r="AL4408" s="30"/>
      <c r="AM4408" s="30"/>
      <c r="AN4408" s="30"/>
      <c r="AO4408" s="30"/>
      <c r="AP4408" s="30"/>
      <c r="AQ4408" s="30"/>
      <c r="AR4408" s="30"/>
      <c r="AS4408" s="30"/>
      <c r="AT4408" s="30"/>
      <c r="AU4408" s="121"/>
      <c r="AV4408" s="129"/>
      <c r="AW4408" s="129"/>
      <c r="AX4408" s="129"/>
    </row>
    <row r="4409" spans="1:50" x14ac:dyDescent="0.25">
      <c r="A4409" s="120"/>
      <c r="B4409" s="28"/>
      <c r="C4409" s="25"/>
      <c r="D4409" s="25"/>
      <c r="E4409" s="25"/>
      <c r="F4409" s="29"/>
      <c r="G4409" s="29"/>
      <c r="H4409" s="29"/>
      <c r="I4409" s="29"/>
      <c r="J4409" s="29"/>
      <c r="K4409" s="25"/>
      <c r="L4409" s="25"/>
      <c r="M4409" s="25"/>
      <c r="N4409" s="25"/>
      <c r="O4409" s="25"/>
      <c r="P4409" s="25"/>
      <c r="Q4409" s="28"/>
      <c r="R4409" s="29"/>
      <c r="S4409" s="27"/>
      <c r="T4409" s="27"/>
      <c r="U4409" s="28"/>
      <c r="V4409" s="26"/>
      <c r="W4409" s="26"/>
      <c r="X4409" s="26"/>
      <c r="Y4409" s="37"/>
      <c r="Z4409" s="37"/>
      <c r="AA4409" s="37"/>
      <c r="AB4409" s="30"/>
      <c r="AC4409" s="30"/>
      <c r="AD4409" s="31"/>
      <c r="AE4409" s="30"/>
      <c r="AF4409" s="30"/>
      <c r="AG4409" s="32"/>
      <c r="AH4409" s="30"/>
      <c r="AJ4409" s="30"/>
      <c r="AK4409" s="30"/>
      <c r="AL4409" s="30"/>
      <c r="AM4409" s="30"/>
      <c r="AN4409" s="30"/>
      <c r="AO4409" s="30"/>
      <c r="AP4409" s="30"/>
      <c r="AQ4409" s="30"/>
      <c r="AR4409" s="30"/>
      <c r="AS4409" s="30"/>
      <c r="AT4409" s="30"/>
      <c r="AU4409" s="121"/>
      <c r="AV4409" s="129"/>
      <c r="AW4409" s="129"/>
      <c r="AX4409" s="129"/>
    </row>
    <row r="4410" spans="1:50" x14ac:dyDescent="0.25">
      <c r="A4410" s="120"/>
      <c r="B4410" s="28"/>
      <c r="C4410" s="25"/>
      <c r="D4410" s="25"/>
      <c r="E4410" s="25"/>
      <c r="F4410" s="29"/>
      <c r="G4410" s="29"/>
      <c r="H4410" s="29"/>
      <c r="I4410" s="29"/>
      <c r="J4410" s="29"/>
      <c r="K4410" s="25"/>
      <c r="L4410" s="25"/>
      <c r="M4410" s="25"/>
      <c r="N4410" s="25"/>
      <c r="O4410" s="25"/>
      <c r="P4410" s="25"/>
      <c r="Q4410" s="28"/>
      <c r="R4410" s="29"/>
      <c r="S4410" s="27"/>
      <c r="T4410" s="27"/>
      <c r="U4410" s="28"/>
      <c r="V4410" s="26"/>
      <c r="W4410" s="26"/>
      <c r="X4410" s="26"/>
      <c r="Y4410" s="37"/>
      <c r="Z4410" s="37"/>
      <c r="AA4410" s="37"/>
      <c r="AB4410" s="30"/>
      <c r="AC4410" s="30"/>
      <c r="AD4410" s="31"/>
      <c r="AE4410" s="30"/>
      <c r="AF4410" s="30"/>
      <c r="AG4410" s="32"/>
      <c r="AH4410" s="30"/>
      <c r="AJ4410" s="30"/>
      <c r="AK4410" s="30"/>
      <c r="AL4410" s="30"/>
      <c r="AM4410" s="30"/>
      <c r="AN4410" s="30"/>
      <c r="AO4410" s="30"/>
      <c r="AP4410" s="30"/>
      <c r="AQ4410" s="30"/>
      <c r="AR4410" s="30"/>
      <c r="AS4410" s="30"/>
      <c r="AT4410" s="30"/>
      <c r="AU4410" s="121"/>
      <c r="AV4410" s="129"/>
      <c r="AW4410" s="129"/>
      <c r="AX4410" s="129"/>
    </row>
    <row r="4411" spans="1:50" x14ac:dyDescent="0.25">
      <c r="A4411" s="120"/>
      <c r="B4411" s="28"/>
      <c r="C4411" s="25"/>
      <c r="D4411" s="25"/>
      <c r="E4411" s="25"/>
      <c r="F4411" s="29"/>
      <c r="G4411" s="29"/>
      <c r="H4411" s="29"/>
      <c r="I4411" s="29"/>
      <c r="J4411" s="29"/>
      <c r="K4411" s="25"/>
      <c r="L4411" s="25"/>
      <c r="M4411" s="25"/>
      <c r="N4411" s="25"/>
      <c r="O4411" s="25"/>
      <c r="P4411" s="25"/>
      <c r="Q4411" s="28"/>
      <c r="R4411" s="29"/>
      <c r="S4411" s="27"/>
      <c r="T4411" s="27"/>
      <c r="U4411" s="28"/>
      <c r="V4411" s="26"/>
      <c r="W4411" s="26"/>
      <c r="X4411" s="26"/>
      <c r="Y4411" s="37"/>
      <c r="Z4411" s="37"/>
      <c r="AA4411" s="37"/>
      <c r="AB4411" s="30"/>
      <c r="AC4411" s="30"/>
      <c r="AD4411" s="31"/>
      <c r="AE4411" s="30"/>
      <c r="AF4411" s="30"/>
      <c r="AG4411" s="32"/>
      <c r="AH4411" s="30"/>
      <c r="AJ4411" s="30"/>
      <c r="AK4411" s="30"/>
      <c r="AL4411" s="30"/>
      <c r="AM4411" s="30"/>
      <c r="AN4411" s="30"/>
      <c r="AO4411" s="30"/>
      <c r="AP4411" s="30"/>
      <c r="AQ4411" s="30"/>
      <c r="AR4411" s="30"/>
      <c r="AS4411" s="30"/>
      <c r="AT4411" s="30"/>
      <c r="AU4411" s="121"/>
      <c r="AV4411" s="129"/>
      <c r="AW4411" s="129"/>
      <c r="AX4411" s="129"/>
    </row>
    <row r="4412" spans="1:50" x14ac:dyDescent="0.25">
      <c r="A4412" s="120"/>
      <c r="B4412" s="28"/>
      <c r="C4412" s="25"/>
      <c r="D4412" s="25"/>
      <c r="E4412" s="25"/>
      <c r="F4412" s="29"/>
      <c r="G4412" s="29"/>
      <c r="H4412" s="29"/>
      <c r="I4412" s="29"/>
      <c r="J4412" s="29"/>
      <c r="K4412" s="25"/>
      <c r="L4412" s="25"/>
      <c r="M4412" s="25"/>
      <c r="N4412" s="25"/>
      <c r="O4412" s="25"/>
      <c r="P4412" s="25"/>
      <c r="Q4412" s="28"/>
      <c r="R4412" s="29"/>
      <c r="S4412" s="27"/>
      <c r="T4412" s="27"/>
      <c r="U4412" s="28"/>
      <c r="V4412" s="26"/>
      <c r="W4412" s="26"/>
      <c r="X4412" s="26"/>
      <c r="Y4412" s="37"/>
      <c r="Z4412" s="37"/>
      <c r="AA4412" s="37"/>
      <c r="AB4412" s="30"/>
      <c r="AC4412" s="30"/>
      <c r="AD4412" s="31"/>
      <c r="AE4412" s="30"/>
      <c r="AF4412" s="30"/>
      <c r="AG4412" s="32"/>
      <c r="AH4412" s="30"/>
      <c r="AJ4412" s="30"/>
      <c r="AK4412" s="30"/>
      <c r="AL4412" s="30"/>
      <c r="AM4412" s="30"/>
      <c r="AN4412" s="30"/>
      <c r="AO4412" s="30"/>
      <c r="AP4412" s="30"/>
      <c r="AQ4412" s="30"/>
      <c r="AR4412" s="30"/>
      <c r="AS4412" s="30"/>
      <c r="AT4412" s="30"/>
      <c r="AU4412" s="121"/>
      <c r="AV4412" s="129"/>
      <c r="AW4412" s="129"/>
      <c r="AX4412" s="129"/>
    </row>
    <row r="4413" spans="1:50" x14ac:dyDescent="0.25">
      <c r="A4413" s="120"/>
      <c r="B4413" s="28"/>
      <c r="C4413" s="25"/>
      <c r="D4413" s="25"/>
      <c r="E4413" s="25"/>
      <c r="F4413" s="29"/>
      <c r="G4413" s="29"/>
      <c r="H4413" s="29"/>
      <c r="I4413" s="29"/>
      <c r="J4413" s="29"/>
      <c r="K4413" s="25"/>
      <c r="L4413" s="25"/>
      <c r="M4413" s="25"/>
      <c r="N4413" s="25"/>
      <c r="O4413" s="25"/>
      <c r="P4413" s="25"/>
      <c r="Q4413" s="28"/>
      <c r="R4413" s="29"/>
      <c r="S4413" s="27"/>
      <c r="T4413" s="27"/>
      <c r="U4413" s="28"/>
      <c r="V4413" s="26"/>
      <c r="W4413" s="26"/>
      <c r="X4413" s="26"/>
      <c r="Y4413" s="37"/>
      <c r="Z4413" s="37"/>
      <c r="AA4413" s="37"/>
      <c r="AB4413" s="30"/>
      <c r="AC4413" s="30"/>
      <c r="AD4413" s="31"/>
      <c r="AE4413" s="30"/>
      <c r="AF4413" s="30"/>
      <c r="AG4413" s="32"/>
      <c r="AH4413" s="30"/>
      <c r="AJ4413" s="30"/>
      <c r="AK4413" s="30"/>
      <c r="AL4413" s="30"/>
      <c r="AM4413" s="30"/>
      <c r="AN4413" s="30"/>
      <c r="AO4413" s="30"/>
      <c r="AP4413" s="30"/>
      <c r="AQ4413" s="30"/>
      <c r="AR4413" s="30"/>
      <c r="AS4413" s="30"/>
      <c r="AT4413" s="30"/>
      <c r="AU4413" s="121"/>
      <c r="AV4413" s="129"/>
      <c r="AW4413" s="129"/>
      <c r="AX4413" s="129"/>
    </row>
    <row r="4414" spans="1:50" x14ac:dyDescent="0.25">
      <c r="A4414" s="120"/>
      <c r="B4414" s="28"/>
      <c r="C4414" s="25"/>
      <c r="D4414" s="25"/>
      <c r="E4414" s="25"/>
      <c r="F4414" s="29"/>
      <c r="G4414" s="29"/>
      <c r="H4414" s="29"/>
      <c r="I4414" s="29"/>
      <c r="J4414" s="29"/>
      <c r="K4414" s="25"/>
      <c r="L4414" s="25"/>
      <c r="M4414" s="25"/>
      <c r="N4414" s="25"/>
      <c r="O4414" s="25"/>
      <c r="P4414" s="25"/>
      <c r="Q4414" s="28"/>
      <c r="R4414" s="29"/>
      <c r="S4414" s="27"/>
      <c r="T4414" s="27"/>
      <c r="U4414" s="28"/>
      <c r="V4414" s="26"/>
      <c r="W4414" s="26"/>
      <c r="X4414" s="26"/>
      <c r="Y4414" s="37"/>
      <c r="Z4414" s="37"/>
      <c r="AA4414" s="37"/>
      <c r="AB4414" s="30"/>
      <c r="AC4414" s="30"/>
      <c r="AD4414" s="31"/>
      <c r="AE4414" s="30"/>
      <c r="AF4414" s="30"/>
      <c r="AG4414" s="32"/>
      <c r="AH4414" s="30"/>
      <c r="AJ4414" s="30"/>
      <c r="AK4414" s="30"/>
      <c r="AL4414" s="30"/>
      <c r="AM4414" s="30"/>
      <c r="AN4414" s="30"/>
      <c r="AO4414" s="30"/>
      <c r="AP4414" s="30"/>
      <c r="AQ4414" s="30"/>
      <c r="AR4414" s="30"/>
      <c r="AS4414" s="30"/>
      <c r="AT4414" s="30"/>
      <c r="AU4414" s="121"/>
      <c r="AV4414" s="129"/>
      <c r="AW4414" s="129"/>
      <c r="AX4414" s="129"/>
    </row>
    <row r="4415" spans="1:50" x14ac:dyDescent="0.25">
      <c r="A4415" s="120"/>
      <c r="B4415" s="28"/>
      <c r="C4415" s="25"/>
      <c r="D4415" s="25"/>
      <c r="E4415" s="25"/>
      <c r="F4415" s="29"/>
      <c r="G4415" s="29"/>
      <c r="H4415" s="29"/>
      <c r="I4415" s="29"/>
      <c r="J4415" s="29"/>
      <c r="K4415" s="25"/>
      <c r="L4415" s="25"/>
      <c r="M4415" s="25"/>
      <c r="N4415" s="25"/>
      <c r="O4415" s="25"/>
      <c r="P4415" s="25"/>
      <c r="Q4415" s="28"/>
      <c r="R4415" s="29"/>
      <c r="S4415" s="27"/>
      <c r="T4415" s="27"/>
      <c r="U4415" s="28"/>
      <c r="V4415" s="26"/>
      <c r="W4415" s="26"/>
      <c r="X4415" s="26"/>
      <c r="Y4415" s="37"/>
      <c r="Z4415" s="37"/>
      <c r="AA4415" s="37"/>
      <c r="AB4415" s="30"/>
      <c r="AC4415" s="30"/>
      <c r="AD4415" s="31"/>
      <c r="AE4415" s="30"/>
      <c r="AF4415" s="30"/>
      <c r="AG4415" s="32"/>
      <c r="AH4415" s="30"/>
      <c r="AJ4415" s="30"/>
      <c r="AK4415" s="30"/>
      <c r="AL4415" s="30"/>
      <c r="AM4415" s="30"/>
      <c r="AN4415" s="30"/>
      <c r="AO4415" s="30"/>
      <c r="AP4415" s="30"/>
      <c r="AQ4415" s="30"/>
      <c r="AR4415" s="30"/>
      <c r="AS4415" s="30"/>
      <c r="AT4415" s="30"/>
      <c r="AU4415" s="121"/>
      <c r="AV4415" s="129"/>
      <c r="AW4415" s="129"/>
      <c r="AX4415" s="129"/>
    </row>
    <row r="4416" spans="1:50" x14ac:dyDescent="0.25">
      <c r="A4416" s="120"/>
      <c r="B4416" s="28"/>
      <c r="C4416" s="25"/>
      <c r="D4416" s="25"/>
      <c r="E4416" s="25"/>
      <c r="F4416" s="29"/>
      <c r="G4416" s="29"/>
      <c r="H4416" s="29"/>
      <c r="I4416" s="29"/>
      <c r="J4416" s="29"/>
      <c r="K4416" s="25"/>
      <c r="L4416" s="25"/>
      <c r="M4416" s="25"/>
      <c r="N4416" s="25"/>
      <c r="O4416" s="25"/>
      <c r="P4416" s="25"/>
      <c r="Q4416" s="28"/>
      <c r="R4416" s="29"/>
      <c r="S4416" s="27"/>
      <c r="T4416" s="27"/>
      <c r="U4416" s="28"/>
      <c r="V4416" s="26"/>
      <c r="W4416" s="26"/>
      <c r="X4416" s="26"/>
      <c r="Y4416" s="37"/>
      <c r="Z4416" s="37"/>
      <c r="AA4416" s="37"/>
      <c r="AB4416" s="30"/>
      <c r="AC4416" s="30"/>
      <c r="AD4416" s="31"/>
      <c r="AE4416" s="30"/>
      <c r="AF4416" s="30"/>
      <c r="AG4416" s="32"/>
      <c r="AH4416" s="30"/>
      <c r="AJ4416" s="30"/>
      <c r="AK4416" s="30"/>
      <c r="AL4416" s="30"/>
      <c r="AM4416" s="30"/>
      <c r="AN4416" s="30"/>
      <c r="AO4416" s="30"/>
      <c r="AP4416" s="30"/>
      <c r="AQ4416" s="30"/>
      <c r="AR4416" s="30"/>
      <c r="AS4416" s="30"/>
      <c r="AT4416" s="30"/>
      <c r="AU4416" s="121"/>
      <c r="AV4416" s="129"/>
      <c r="AW4416" s="129"/>
      <c r="AX4416" s="129"/>
    </row>
    <row r="4417" spans="1:50" x14ac:dyDescent="0.25">
      <c r="A4417" s="120"/>
      <c r="B4417" s="28"/>
      <c r="C4417" s="25"/>
      <c r="D4417" s="25"/>
      <c r="E4417" s="25"/>
      <c r="F4417" s="29"/>
      <c r="G4417" s="29"/>
      <c r="H4417" s="29"/>
      <c r="I4417" s="29"/>
      <c r="J4417" s="29"/>
      <c r="K4417" s="25"/>
      <c r="L4417" s="25"/>
      <c r="M4417" s="25"/>
      <c r="N4417" s="25"/>
      <c r="O4417" s="25"/>
      <c r="P4417" s="25"/>
      <c r="Q4417" s="28"/>
      <c r="R4417" s="29"/>
      <c r="S4417" s="27"/>
      <c r="T4417" s="27"/>
      <c r="U4417" s="28"/>
      <c r="V4417" s="26"/>
      <c r="W4417" s="26"/>
      <c r="X4417" s="26"/>
      <c r="Y4417" s="37"/>
      <c r="Z4417" s="37"/>
      <c r="AA4417" s="37"/>
      <c r="AB4417" s="30"/>
      <c r="AC4417" s="30"/>
      <c r="AD4417" s="31"/>
      <c r="AE4417" s="30"/>
      <c r="AF4417" s="30"/>
      <c r="AG4417" s="32"/>
      <c r="AH4417" s="30"/>
      <c r="AJ4417" s="30"/>
      <c r="AK4417" s="30"/>
      <c r="AL4417" s="30"/>
      <c r="AM4417" s="30"/>
      <c r="AN4417" s="30"/>
      <c r="AO4417" s="30"/>
      <c r="AP4417" s="30"/>
      <c r="AQ4417" s="30"/>
      <c r="AR4417" s="30"/>
      <c r="AS4417" s="30"/>
      <c r="AT4417" s="30"/>
      <c r="AU4417" s="121"/>
      <c r="AV4417" s="129"/>
      <c r="AW4417" s="129"/>
      <c r="AX4417" s="129"/>
    </row>
    <row r="4418" spans="1:50" x14ac:dyDescent="0.25">
      <c r="A4418" s="120"/>
      <c r="B4418" s="28"/>
      <c r="C4418" s="25"/>
      <c r="D4418" s="25"/>
      <c r="E4418" s="25"/>
      <c r="F4418" s="29"/>
      <c r="G4418" s="29"/>
      <c r="H4418" s="29"/>
      <c r="I4418" s="29"/>
      <c r="J4418" s="29"/>
      <c r="K4418" s="25"/>
      <c r="L4418" s="25"/>
      <c r="M4418" s="25"/>
      <c r="N4418" s="25"/>
      <c r="O4418" s="25"/>
      <c r="P4418" s="25"/>
      <c r="Q4418" s="28"/>
      <c r="R4418" s="29"/>
      <c r="S4418" s="27"/>
      <c r="T4418" s="27"/>
      <c r="U4418" s="28"/>
      <c r="V4418" s="26"/>
      <c r="W4418" s="26"/>
      <c r="X4418" s="26"/>
      <c r="Y4418" s="37"/>
      <c r="Z4418" s="37"/>
      <c r="AA4418" s="37"/>
      <c r="AB4418" s="30"/>
      <c r="AC4418" s="30"/>
      <c r="AD4418" s="31"/>
      <c r="AE4418" s="30"/>
      <c r="AF4418" s="30"/>
      <c r="AG4418" s="32"/>
      <c r="AH4418" s="30"/>
      <c r="AJ4418" s="30"/>
      <c r="AK4418" s="30"/>
      <c r="AL4418" s="30"/>
      <c r="AM4418" s="30"/>
      <c r="AN4418" s="30"/>
      <c r="AO4418" s="30"/>
      <c r="AP4418" s="30"/>
      <c r="AQ4418" s="30"/>
      <c r="AR4418" s="30"/>
      <c r="AS4418" s="30"/>
      <c r="AT4418" s="30"/>
      <c r="AU4418" s="121"/>
      <c r="AV4418" s="129"/>
      <c r="AW4418" s="129"/>
      <c r="AX4418" s="129"/>
    </row>
    <row r="4419" spans="1:50" x14ac:dyDescent="0.25">
      <c r="A4419" s="120"/>
      <c r="B4419" s="28"/>
      <c r="C4419" s="25"/>
      <c r="D4419" s="25"/>
      <c r="E4419" s="25"/>
      <c r="F4419" s="29"/>
      <c r="G4419" s="29"/>
      <c r="H4419" s="29"/>
      <c r="I4419" s="29"/>
      <c r="J4419" s="29"/>
      <c r="K4419" s="25"/>
      <c r="L4419" s="25"/>
      <c r="M4419" s="25"/>
      <c r="N4419" s="25"/>
      <c r="O4419" s="25"/>
      <c r="P4419" s="25"/>
      <c r="Q4419" s="28"/>
      <c r="R4419" s="29"/>
      <c r="S4419" s="27"/>
      <c r="T4419" s="27"/>
      <c r="U4419" s="28"/>
      <c r="V4419" s="26"/>
      <c r="W4419" s="26"/>
      <c r="X4419" s="26"/>
      <c r="Y4419" s="37"/>
      <c r="Z4419" s="37"/>
      <c r="AA4419" s="37"/>
      <c r="AB4419" s="30"/>
      <c r="AC4419" s="30"/>
      <c r="AD4419" s="31"/>
      <c r="AE4419" s="30"/>
      <c r="AF4419" s="30"/>
      <c r="AG4419" s="32"/>
      <c r="AH4419" s="30"/>
      <c r="AJ4419" s="30"/>
      <c r="AK4419" s="30"/>
      <c r="AL4419" s="30"/>
      <c r="AM4419" s="30"/>
      <c r="AN4419" s="30"/>
      <c r="AO4419" s="30"/>
      <c r="AP4419" s="30"/>
      <c r="AQ4419" s="30"/>
      <c r="AR4419" s="30"/>
      <c r="AS4419" s="30"/>
      <c r="AT4419" s="30"/>
      <c r="AU4419" s="121"/>
      <c r="AV4419" s="129"/>
      <c r="AW4419" s="129"/>
      <c r="AX4419" s="129"/>
    </row>
    <row r="4420" spans="1:50" x14ac:dyDescent="0.25">
      <c r="A4420" s="120"/>
      <c r="B4420" s="28"/>
      <c r="C4420" s="25"/>
      <c r="D4420" s="25"/>
      <c r="E4420" s="25"/>
      <c r="F4420" s="29"/>
      <c r="G4420" s="29"/>
      <c r="H4420" s="29"/>
      <c r="I4420" s="29"/>
      <c r="J4420" s="29"/>
      <c r="K4420" s="25"/>
      <c r="L4420" s="25"/>
      <c r="M4420" s="25"/>
      <c r="N4420" s="25"/>
      <c r="O4420" s="25"/>
      <c r="P4420" s="25"/>
      <c r="Q4420" s="28"/>
      <c r="R4420" s="29"/>
      <c r="S4420" s="27"/>
      <c r="T4420" s="27"/>
      <c r="U4420" s="28"/>
      <c r="V4420" s="26"/>
      <c r="W4420" s="26"/>
      <c r="X4420" s="26"/>
      <c r="Y4420" s="37"/>
      <c r="Z4420" s="37"/>
      <c r="AA4420" s="37"/>
      <c r="AB4420" s="30"/>
      <c r="AC4420" s="30"/>
      <c r="AD4420" s="31"/>
      <c r="AE4420" s="30"/>
      <c r="AF4420" s="30"/>
      <c r="AG4420" s="32"/>
      <c r="AH4420" s="30"/>
      <c r="AJ4420" s="30"/>
      <c r="AK4420" s="30"/>
      <c r="AL4420" s="30"/>
      <c r="AM4420" s="30"/>
      <c r="AN4420" s="30"/>
      <c r="AO4420" s="30"/>
      <c r="AP4420" s="30"/>
      <c r="AQ4420" s="30"/>
      <c r="AR4420" s="30"/>
      <c r="AS4420" s="30"/>
      <c r="AT4420" s="30"/>
      <c r="AU4420" s="121"/>
      <c r="AV4420" s="129"/>
      <c r="AW4420" s="129"/>
      <c r="AX4420" s="129"/>
    </row>
    <row r="4421" spans="1:50" x14ac:dyDescent="0.25">
      <c r="A4421" s="120"/>
      <c r="B4421" s="28"/>
      <c r="C4421" s="25"/>
      <c r="D4421" s="25"/>
      <c r="E4421" s="25"/>
      <c r="F4421" s="29"/>
      <c r="G4421" s="29"/>
      <c r="H4421" s="29"/>
      <c r="I4421" s="29"/>
      <c r="J4421" s="29"/>
      <c r="K4421" s="25"/>
      <c r="L4421" s="25"/>
      <c r="M4421" s="25"/>
      <c r="N4421" s="25"/>
      <c r="O4421" s="25"/>
      <c r="P4421" s="25"/>
      <c r="Q4421" s="28"/>
      <c r="R4421" s="29"/>
      <c r="S4421" s="27"/>
      <c r="T4421" s="27"/>
      <c r="U4421" s="28"/>
      <c r="V4421" s="26"/>
      <c r="W4421" s="26"/>
      <c r="X4421" s="26"/>
      <c r="Y4421" s="37"/>
      <c r="Z4421" s="37"/>
      <c r="AA4421" s="37"/>
      <c r="AB4421" s="30"/>
      <c r="AC4421" s="30"/>
      <c r="AD4421" s="31"/>
      <c r="AE4421" s="30"/>
      <c r="AF4421" s="30"/>
      <c r="AG4421" s="32"/>
      <c r="AH4421" s="30"/>
      <c r="AJ4421" s="30"/>
      <c r="AK4421" s="30"/>
      <c r="AL4421" s="30"/>
      <c r="AM4421" s="30"/>
      <c r="AN4421" s="30"/>
      <c r="AO4421" s="30"/>
      <c r="AP4421" s="30"/>
      <c r="AQ4421" s="30"/>
      <c r="AR4421" s="30"/>
      <c r="AS4421" s="30"/>
      <c r="AT4421" s="30"/>
      <c r="AU4421" s="121"/>
      <c r="AV4421" s="129"/>
      <c r="AW4421" s="129"/>
      <c r="AX4421" s="129"/>
    </row>
    <row r="4422" spans="1:50" x14ac:dyDescent="0.25">
      <c r="A4422" s="120"/>
      <c r="B4422" s="28"/>
      <c r="C4422" s="25"/>
      <c r="D4422" s="25"/>
      <c r="E4422" s="25"/>
      <c r="F4422" s="29"/>
      <c r="G4422" s="29"/>
      <c r="H4422" s="29"/>
      <c r="I4422" s="29"/>
      <c r="J4422" s="29"/>
      <c r="K4422" s="25"/>
      <c r="L4422" s="25"/>
      <c r="M4422" s="25"/>
      <c r="N4422" s="25"/>
      <c r="O4422" s="25"/>
      <c r="P4422" s="25"/>
      <c r="Q4422" s="28"/>
      <c r="R4422" s="29"/>
      <c r="S4422" s="27"/>
      <c r="T4422" s="27"/>
      <c r="U4422" s="28"/>
      <c r="V4422" s="26"/>
      <c r="W4422" s="26"/>
      <c r="X4422" s="26"/>
      <c r="Y4422" s="37"/>
      <c r="Z4422" s="37"/>
      <c r="AA4422" s="37"/>
      <c r="AB4422" s="30"/>
      <c r="AC4422" s="30"/>
      <c r="AD4422" s="31"/>
      <c r="AE4422" s="30"/>
      <c r="AF4422" s="30"/>
      <c r="AG4422" s="32"/>
      <c r="AH4422" s="30"/>
      <c r="AJ4422" s="30"/>
      <c r="AK4422" s="30"/>
      <c r="AL4422" s="30"/>
      <c r="AM4422" s="30"/>
      <c r="AN4422" s="30"/>
      <c r="AO4422" s="30"/>
      <c r="AP4422" s="30"/>
      <c r="AQ4422" s="30"/>
      <c r="AR4422" s="30"/>
      <c r="AS4422" s="30"/>
      <c r="AT4422" s="30"/>
      <c r="AU4422" s="121"/>
      <c r="AV4422" s="129"/>
      <c r="AW4422" s="129"/>
      <c r="AX4422" s="129"/>
    </row>
    <row r="4423" spans="1:50" x14ac:dyDescent="0.25">
      <c r="A4423" s="120"/>
      <c r="B4423" s="28"/>
      <c r="C4423" s="25"/>
      <c r="D4423" s="25"/>
      <c r="E4423" s="25"/>
      <c r="F4423" s="29"/>
      <c r="G4423" s="29"/>
      <c r="H4423" s="29"/>
      <c r="I4423" s="29"/>
      <c r="J4423" s="29"/>
      <c r="K4423" s="25"/>
      <c r="L4423" s="25"/>
      <c r="M4423" s="25"/>
      <c r="N4423" s="25"/>
      <c r="O4423" s="25"/>
      <c r="P4423" s="25"/>
      <c r="Q4423" s="28"/>
      <c r="R4423" s="29"/>
      <c r="S4423" s="27"/>
      <c r="T4423" s="27"/>
      <c r="U4423" s="28"/>
      <c r="V4423" s="26"/>
      <c r="W4423" s="26"/>
      <c r="X4423" s="26"/>
      <c r="Y4423" s="37"/>
      <c r="Z4423" s="37"/>
      <c r="AA4423" s="37"/>
      <c r="AB4423" s="30"/>
      <c r="AC4423" s="30"/>
      <c r="AD4423" s="31"/>
      <c r="AE4423" s="30"/>
      <c r="AF4423" s="30"/>
      <c r="AG4423" s="32"/>
      <c r="AH4423" s="30"/>
      <c r="AJ4423" s="30"/>
      <c r="AK4423" s="30"/>
      <c r="AL4423" s="30"/>
      <c r="AM4423" s="30"/>
      <c r="AN4423" s="30"/>
      <c r="AO4423" s="30"/>
      <c r="AP4423" s="30"/>
      <c r="AQ4423" s="30"/>
      <c r="AR4423" s="30"/>
      <c r="AS4423" s="30"/>
      <c r="AT4423" s="30"/>
      <c r="AU4423" s="121"/>
      <c r="AV4423" s="129"/>
      <c r="AW4423" s="129"/>
      <c r="AX4423" s="129"/>
    </row>
    <row r="4424" spans="1:50" x14ac:dyDescent="0.25">
      <c r="A4424" s="120"/>
      <c r="B4424" s="28"/>
      <c r="C4424" s="25"/>
      <c r="D4424" s="25"/>
      <c r="E4424" s="25"/>
      <c r="F4424" s="29"/>
      <c r="G4424" s="29"/>
      <c r="H4424" s="29"/>
      <c r="I4424" s="29"/>
      <c r="J4424" s="29"/>
      <c r="K4424" s="25"/>
      <c r="L4424" s="25"/>
      <c r="M4424" s="25"/>
      <c r="N4424" s="25"/>
      <c r="O4424" s="25"/>
      <c r="P4424" s="25"/>
      <c r="Q4424" s="28"/>
      <c r="R4424" s="29"/>
      <c r="S4424" s="27"/>
      <c r="T4424" s="27"/>
      <c r="U4424" s="28"/>
      <c r="V4424" s="26"/>
      <c r="W4424" s="26"/>
      <c r="X4424" s="26"/>
      <c r="Y4424" s="37"/>
      <c r="Z4424" s="37"/>
      <c r="AA4424" s="37"/>
      <c r="AB4424" s="30"/>
      <c r="AC4424" s="30"/>
      <c r="AD4424" s="31"/>
      <c r="AE4424" s="30"/>
      <c r="AF4424" s="30"/>
      <c r="AG4424" s="32"/>
      <c r="AH4424" s="30"/>
      <c r="AJ4424" s="30"/>
      <c r="AK4424" s="30"/>
      <c r="AL4424" s="30"/>
      <c r="AM4424" s="30"/>
      <c r="AN4424" s="30"/>
      <c r="AO4424" s="30"/>
      <c r="AP4424" s="30"/>
      <c r="AQ4424" s="30"/>
      <c r="AR4424" s="30"/>
      <c r="AS4424" s="30"/>
      <c r="AT4424" s="30"/>
      <c r="AU4424" s="121"/>
      <c r="AV4424" s="129"/>
      <c r="AW4424" s="129"/>
      <c r="AX4424" s="129"/>
    </row>
    <row r="4425" spans="1:50" x14ac:dyDescent="0.25">
      <c r="A4425" s="120"/>
      <c r="B4425" s="28"/>
      <c r="C4425" s="25"/>
      <c r="D4425" s="25"/>
      <c r="E4425" s="25"/>
      <c r="F4425" s="29"/>
      <c r="G4425" s="29"/>
      <c r="H4425" s="29"/>
      <c r="I4425" s="29"/>
      <c r="J4425" s="29"/>
      <c r="K4425" s="25"/>
      <c r="L4425" s="25"/>
      <c r="M4425" s="25"/>
      <c r="N4425" s="25"/>
      <c r="O4425" s="25"/>
      <c r="P4425" s="25"/>
      <c r="Q4425" s="28"/>
      <c r="R4425" s="29"/>
      <c r="S4425" s="27"/>
      <c r="T4425" s="27"/>
      <c r="U4425" s="28"/>
      <c r="V4425" s="26"/>
      <c r="W4425" s="26"/>
      <c r="X4425" s="26"/>
      <c r="Y4425" s="37"/>
      <c r="Z4425" s="37"/>
      <c r="AA4425" s="37"/>
      <c r="AB4425" s="30"/>
      <c r="AC4425" s="30"/>
      <c r="AD4425" s="31"/>
      <c r="AE4425" s="30"/>
      <c r="AF4425" s="30"/>
      <c r="AG4425" s="32"/>
      <c r="AH4425" s="30"/>
      <c r="AJ4425" s="30"/>
      <c r="AK4425" s="30"/>
      <c r="AL4425" s="30"/>
      <c r="AM4425" s="30"/>
      <c r="AN4425" s="30"/>
      <c r="AO4425" s="30"/>
      <c r="AP4425" s="30"/>
      <c r="AQ4425" s="30"/>
      <c r="AR4425" s="30"/>
      <c r="AS4425" s="30"/>
      <c r="AT4425" s="30"/>
      <c r="AU4425" s="121"/>
      <c r="AV4425" s="129"/>
      <c r="AW4425" s="129"/>
      <c r="AX4425" s="129"/>
    </row>
    <row r="4426" spans="1:50" x14ac:dyDescent="0.25">
      <c r="A4426" s="120"/>
      <c r="B4426" s="28"/>
      <c r="C4426" s="25"/>
      <c r="D4426" s="25"/>
      <c r="E4426" s="25"/>
      <c r="F4426" s="29"/>
      <c r="G4426" s="29"/>
      <c r="H4426" s="29"/>
      <c r="I4426" s="29"/>
      <c r="J4426" s="29"/>
      <c r="K4426" s="25"/>
      <c r="L4426" s="25"/>
      <c r="M4426" s="25"/>
      <c r="N4426" s="25"/>
      <c r="O4426" s="25"/>
      <c r="P4426" s="25"/>
      <c r="Q4426" s="28"/>
      <c r="R4426" s="29"/>
      <c r="S4426" s="27"/>
      <c r="T4426" s="27"/>
      <c r="U4426" s="28"/>
      <c r="V4426" s="26"/>
      <c r="W4426" s="26"/>
      <c r="X4426" s="26"/>
      <c r="Y4426" s="37"/>
      <c r="Z4426" s="37"/>
      <c r="AA4426" s="37"/>
      <c r="AB4426" s="30"/>
      <c r="AC4426" s="30"/>
      <c r="AD4426" s="31"/>
      <c r="AE4426" s="30"/>
      <c r="AF4426" s="30"/>
      <c r="AG4426" s="32"/>
      <c r="AH4426" s="30"/>
      <c r="AJ4426" s="30"/>
      <c r="AK4426" s="30"/>
      <c r="AL4426" s="30"/>
      <c r="AM4426" s="30"/>
      <c r="AN4426" s="30"/>
      <c r="AO4426" s="30"/>
      <c r="AP4426" s="30"/>
      <c r="AQ4426" s="30"/>
      <c r="AR4426" s="30"/>
      <c r="AS4426" s="30"/>
      <c r="AT4426" s="30"/>
      <c r="AU4426" s="121"/>
      <c r="AV4426" s="129"/>
      <c r="AW4426" s="129"/>
      <c r="AX4426" s="129"/>
    </row>
    <row r="4427" spans="1:50" x14ac:dyDescent="0.25">
      <c r="A4427" s="120"/>
      <c r="B4427" s="28"/>
      <c r="C4427" s="25"/>
      <c r="D4427" s="25"/>
      <c r="E4427" s="25"/>
      <c r="F4427" s="29"/>
      <c r="G4427" s="29"/>
      <c r="H4427" s="29"/>
      <c r="I4427" s="29"/>
      <c r="J4427" s="29"/>
      <c r="K4427" s="25"/>
      <c r="L4427" s="25"/>
      <c r="M4427" s="25"/>
      <c r="N4427" s="25"/>
      <c r="O4427" s="25"/>
      <c r="P4427" s="25"/>
      <c r="Q4427" s="28"/>
      <c r="R4427" s="29"/>
      <c r="S4427" s="27"/>
      <c r="T4427" s="27"/>
      <c r="U4427" s="28"/>
      <c r="V4427" s="26"/>
      <c r="W4427" s="26"/>
      <c r="X4427" s="26"/>
      <c r="Y4427" s="37"/>
      <c r="Z4427" s="37"/>
      <c r="AA4427" s="37"/>
      <c r="AB4427" s="30"/>
      <c r="AC4427" s="30"/>
      <c r="AD4427" s="31"/>
      <c r="AE4427" s="30"/>
      <c r="AF4427" s="30"/>
      <c r="AG4427" s="32"/>
      <c r="AH4427" s="30"/>
      <c r="AJ4427" s="30"/>
      <c r="AK4427" s="30"/>
      <c r="AL4427" s="30"/>
      <c r="AM4427" s="30"/>
      <c r="AN4427" s="30"/>
      <c r="AO4427" s="30"/>
      <c r="AP4427" s="30"/>
      <c r="AQ4427" s="30"/>
      <c r="AR4427" s="30"/>
      <c r="AS4427" s="30"/>
      <c r="AT4427" s="30"/>
      <c r="AU4427" s="121"/>
      <c r="AV4427" s="129"/>
      <c r="AW4427" s="129"/>
      <c r="AX4427" s="129"/>
    </row>
    <row r="4428" spans="1:50" x14ac:dyDescent="0.25">
      <c r="A4428" s="120"/>
      <c r="B4428" s="28"/>
      <c r="C4428" s="25"/>
      <c r="D4428" s="25"/>
      <c r="E4428" s="25"/>
      <c r="F4428" s="29"/>
      <c r="G4428" s="29"/>
      <c r="H4428" s="29"/>
      <c r="I4428" s="29"/>
      <c r="J4428" s="29"/>
      <c r="K4428" s="25"/>
      <c r="L4428" s="25"/>
      <c r="M4428" s="25"/>
      <c r="N4428" s="25"/>
      <c r="O4428" s="25"/>
      <c r="P4428" s="25"/>
      <c r="Q4428" s="28"/>
      <c r="R4428" s="29"/>
      <c r="S4428" s="27"/>
      <c r="T4428" s="27"/>
      <c r="U4428" s="28"/>
      <c r="V4428" s="26"/>
      <c r="W4428" s="26"/>
      <c r="X4428" s="26"/>
      <c r="Y4428" s="37"/>
      <c r="Z4428" s="37"/>
      <c r="AA4428" s="37"/>
      <c r="AB4428" s="30"/>
      <c r="AC4428" s="30"/>
      <c r="AD4428" s="31"/>
      <c r="AE4428" s="30"/>
      <c r="AF4428" s="30"/>
      <c r="AG4428" s="32"/>
      <c r="AH4428" s="30"/>
      <c r="AJ4428" s="30"/>
      <c r="AK4428" s="30"/>
      <c r="AL4428" s="30"/>
      <c r="AM4428" s="30"/>
      <c r="AN4428" s="30"/>
      <c r="AO4428" s="30"/>
      <c r="AP4428" s="30"/>
      <c r="AQ4428" s="30"/>
      <c r="AR4428" s="30"/>
      <c r="AS4428" s="30"/>
      <c r="AT4428" s="30"/>
      <c r="AU4428" s="121"/>
      <c r="AV4428" s="129"/>
      <c r="AW4428" s="129"/>
      <c r="AX4428" s="129"/>
    </row>
    <row r="4429" spans="1:50" x14ac:dyDescent="0.25">
      <c r="A4429" s="120"/>
      <c r="B4429" s="28"/>
      <c r="C4429" s="25"/>
      <c r="D4429" s="25"/>
      <c r="E4429" s="25"/>
      <c r="F4429" s="29"/>
      <c r="G4429" s="29"/>
      <c r="H4429" s="29"/>
      <c r="I4429" s="29"/>
      <c r="J4429" s="29"/>
      <c r="K4429" s="25"/>
      <c r="L4429" s="25"/>
      <c r="M4429" s="25"/>
      <c r="N4429" s="25"/>
      <c r="O4429" s="25"/>
      <c r="P4429" s="25"/>
      <c r="Q4429" s="28"/>
      <c r="R4429" s="29"/>
      <c r="S4429" s="27"/>
      <c r="T4429" s="27"/>
      <c r="U4429" s="28"/>
      <c r="V4429" s="26"/>
      <c r="W4429" s="26"/>
      <c r="X4429" s="26"/>
      <c r="Y4429" s="37"/>
      <c r="Z4429" s="37"/>
      <c r="AA4429" s="37"/>
      <c r="AB4429" s="30"/>
      <c r="AC4429" s="30"/>
      <c r="AD4429" s="31"/>
      <c r="AE4429" s="30"/>
      <c r="AF4429" s="30"/>
      <c r="AG4429" s="32"/>
      <c r="AH4429" s="30"/>
      <c r="AJ4429" s="30"/>
      <c r="AK4429" s="30"/>
      <c r="AL4429" s="30"/>
      <c r="AM4429" s="30"/>
      <c r="AN4429" s="30"/>
      <c r="AO4429" s="30"/>
      <c r="AP4429" s="30"/>
      <c r="AQ4429" s="30"/>
      <c r="AR4429" s="30"/>
      <c r="AS4429" s="30"/>
      <c r="AT4429" s="30"/>
      <c r="AU4429" s="121"/>
      <c r="AV4429" s="129"/>
      <c r="AW4429" s="129"/>
      <c r="AX4429" s="129"/>
    </row>
    <row r="4430" spans="1:50" x14ac:dyDescent="0.25">
      <c r="A4430" s="120"/>
      <c r="B4430" s="28"/>
      <c r="C4430" s="25"/>
      <c r="D4430" s="25"/>
      <c r="E4430" s="25"/>
      <c r="F4430" s="29"/>
      <c r="G4430" s="29"/>
      <c r="H4430" s="29"/>
      <c r="I4430" s="29"/>
      <c r="J4430" s="29"/>
      <c r="K4430" s="25"/>
      <c r="L4430" s="25"/>
      <c r="M4430" s="25"/>
      <c r="N4430" s="25"/>
      <c r="O4430" s="25"/>
      <c r="P4430" s="25"/>
      <c r="Q4430" s="28"/>
      <c r="R4430" s="29"/>
      <c r="S4430" s="27"/>
      <c r="T4430" s="27"/>
      <c r="U4430" s="28"/>
      <c r="V4430" s="26"/>
      <c r="W4430" s="26"/>
      <c r="X4430" s="26"/>
      <c r="Y4430" s="37"/>
      <c r="Z4430" s="37"/>
      <c r="AA4430" s="37"/>
      <c r="AB4430" s="30"/>
      <c r="AC4430" s="30"/>
      <c r="AD4430" s="31"/>
      <c r="AE4430" s="30"/>
      <c r="AF4430" s="30"/>
      <c r="AG4430" s="32"/>
      <c r="AH4430" s="30"/>
      <c r="AJ4430" s="30"/>
      <c r="AK4430" s="30"/>
      <c r="AL4430" s="30"/>
      <c r="AM4430" s="30"/>
      <c r="AN4430" s="30"/>
      <c r="AO4430" s="30"/>
      <c r="AP4430" s="30"/>
      <c r="AQ4430" s="30"/>
      <c r="AR4430" s="30"/>
      <c r="AS4430" s="30"/>
      <c r="AT4430" s="30"/>
      <c r="AU4430" s="121"/>
      <c r="AV4430" s="129"/>
      <c r="AW4430" s="129"/>
      <c r="AX4430" s="129"/>
    </row>
    <row r="4431" spans="1:50" x14ac:dyDescent="0.25">
      <c r="A4431" s="120"/>
      <c r="B4431" s="28"/>
      <c r="C4431" s="25"/>
      <c r="D4431" s="25"/>
      <c r="E4431" s="25"/>
      <c r="F4431" s="29"/>
      <c r="G4431" s="29"/>
      <c r="H4431" s="29"/>
      <c r="I4431" s="29"/>
      <c r="J4431" s="29"/>
      <c r="K4431" s="25"/>
      <c r="L4431" s="25"/>
      <c r="M4431" s="25"/>
      <c r="N4431" s="25"/>
      <c r="O4431" s="25"/>
      <c r="P4431" s="25"/>
      <c r="Q4431" s="28"/>
      <c r="R4431" s="29"/>
      <c r="S4431" s="27"/>
      <c r="T4431" s="27"/>
      <c r="U4431" s="28"/>
      <c r="V4431" s="26"/>
      <c r="W4431" s="26"/>
      <c r="X4431" s="26"/>
      <c r="Y4431" s="37"/>
      <c r="Z4431" s="37"/>
      <c r="AA4431" s="37"/>
      <c r="AB4431" s="30"/>
      <c r="AC4431" s="30"/>
      <c r="AD4431" s="31"/>
      <c r="AE4431" s="30"/>
      <c r="AF4431" s="30"/>
      <c r="AG4431" s="32"/>
      <c r="AH4431" s="30"/>
      <c r="AJ4431" s="30"/>
      <c r="AK4431" s="30"/>
      <c r="AL4431" s="30"/>
      <c r="AM4431" s="30"/>
      <c r="AN4431" s="30"/>
      <c r="AO4431" s="30"/>
      <c r="AP4431" s="30"/>
      <c r="AQ4431" s="30"/>
      <c r="AR4431" s="30"/>
      <c r="AS4431" s="30"/>
      <c r="AT4431" s="30"/>
      <c r="AU4431" s="121"/>
      <c r="AV4431" s="129"/>
      <c r="AW4431" s="129"/>
      <c r="AX4431" s="129"/>
    </row>
    <row r="4432" spans="1:50" x14ac:dyDescent="0.25">
      <c r="A4432" s="120"/>
      <c r="B4432" s="28"/>
      <c r="C4432" s="25"/>
      <c r="D4432" s="25"/>
      <c r="E4432" s="25"/>
      <c r="F4432" s="29"/>
      <c r="G4432" s="29"/>
      <c r="H4432" s="29"/>
      <c r="I4432" s="29"/>
      <c r="J4432" s="29"/>
      <c r="K4432" s="25"/>
      <c r="L4432" s="25"/>
      <c r="M4432" s="25"/>
      <c r="N4432" s="25"/>
      <c r="O4432" s="25"/>
      <c r="P4432" s="25"/>
      <c r="Q4432" s="28"/>
      <c r="R4432" s="29"/>
      <c r="S4432" s="27"/>
      <c r="T4432" s="27"/>
      <c r="U4432" s="28"/>
      <c r="V4432" s="26"/>
      <c r="W4432" s="26"/>
      <c r="X4432" s="26"/>
      <c r="Y4432" s="37"/>
      <c r="Z4432" s="37"/>
      <c r="AA4432" s="37"/>
      <c r="AB4432" s="30"/>
      <c r="AC4432" s="30"/>
      <c r="AD4432" s="31"/>
      <c r="AE4432" s="30"/>
      <c r="AF4432" s="30"/>
      <c r="AG4432" s="32"/>
      <c r="AH4432" s="30"/>
      <c r="AJ4432" s="30"/>
      <c r="AK4432" s="30"/>
      <c r="AL4432" s="30"/>
      <c r="AM4432" s="30"/>
      <c r="AN4432" s="30"/>
      <c r="AO4432" s="30"/>
      <c r="AP4432" s="30"/>
      <c r="AQ4432" s="30"/>
      <c r="AR4432" s="30"/>
      <c r="AS4432" s="30"/>
      <c r="AT4432" s="30"/>
      <c r="AU4432" s="121"/>
      <c r="AV4432" s="129"/>
      <c r="AW4432" s="129"/>
      <c r="AX4432" s="129"/>
    </row>
    <row r="4433" spans="1:50" x14ac:dyDescent="0.25">
      <c r="A4433" s="120"/>
      <c r="B4433" s="28"/>
      <c r="C4433" s="25"/>
      <c r="D4433" s="25"/>
      <c r="E4433" s="25"/>
      <c r="F4433" s="29"/>
      <c r="G4433" s="29"/>
      <c r="H4433" s="29"/>
      <c r="I4433" s="29"/>
      <c r="J4433" s="29"/>
      <c r="K4433" s="25"/>
      <c r="L4433" s="25"/>
      <c r="M4433" s="25"/>
      <c r="N4433" s="25"/>
      <c r="O4433" s="25"/>
      <c r="P4433" s="25"/>
      <c r="Q4433" s="28"/>
      <c r="R4433" s="29"/>
      <c r="S4433" s="27"/>
      <c r="T4433" s="27"/>
      <c r="U4433" s="28"/>
      <c r="V4433" s="26"/>
      <c r="W4433" s="26"/>
      <c r="X4433" s="26"/>
      <c r="Y4433" s="37"/>
      <c r="Z4433" s="37"/>
      <c r="AA4433" s="37"/>
      <c r="AB4433" s="30"/>
      <c r="AC4433" s="30"/>
      <c r="AD4433" s="31"/>
      <c r="AE4433" s="30"/>
      <c r="AF4433" s="30"/>
      <c r="AG4433" s="32"/>
      <c r="AH4433" s="30"/>
      <c r="AJ4433" s="30"/>
      <c r="AK4433" s="30"/>
      <c r="AL4433" s="30"/>
      <c r="AM4433" s="30"/>
      <c r="AN4433" s="30"/>
      <c r="AO4433" s="30"/>
      <c r="AP4433" s="30"/>
      <c r="AQ4433" s="30"/>
      <c r="AR4433" s="30"/>
      <c r="AS4433" s="30"/>
      <c r="AT4433" s="30"/>
      <c r="AU4433" s="121"/>
      <c r="AV4433" s="129"/>
      <c r="AW4433" s="129"/>
      <c r="AX4433" s="129"/>
    </row>
    <row r="4434" spans="1:50" x14ac:dyDescent="0.25">
      <c r="A4434" s="120"/>
      <c r="B4434" s="28"/>
      <c r="C4434" s="25"/>
      <c r="D4434" s="25"/>
      <c r="E4434" s="25"/>
      <c r="F4434" s="29"/>
      <c r="G4434" s="29"/>
      <c r="H4434" s="29"/>
      <c r="I4434" s="29"/>
      <c r="J4434" s="29"/>
      <c r="K4434" s="25"/>
      <c r="L4434" s="25"/>
      <c r="M4434" s="25"/>
      <c r="N4434" s="25"/>
      <c r="O4434" s="25"/>
      <c r="P4434" s="25"/>
      <c r="Q4434" s="28"/>
      <c r="R4434" s="29"/>
      <c r="S4434" s="27"/>
      <c r="T4434" s="27"/>
      <c r="U4434" s="28"/>
      <c r="V4434" s="26"/>
      <c r="W4434" s="26"/>
      <c r="X4434" s="26"/>
      <c r="Y4434" s="37"/>
      <c r="Z4434" s="37"/>
      <c r="AA4434" s="37"/>
      <c r="AB4434" s="30"/>
      <c r="AC4434" s="30"/>
      <c r="AD4434" s="31"/>
      <c r="AE4434" s="30"/>
      <c r="AF4434" s="30"/>
      <c r="AG4434" s="32"/>
      <c r="AH4434" s="30"/>
      <c r="AJ4434" s="30"/>
      <c r="AK4434" s="30"/>
      <c r="AL4434" s="30"/>
      <c r="AM4434" s="30"/>
      <c r="AN4434" s="30"/>
      <c r="AO4434" s="30"/>
      <c r="AP4434" s="30"/>
      <c r="AQ4434" s="30"/>
      <c r="AR4434" s="30"/>
      <c r="AS4434" s="30"/>
      <c r="AT4434" s="30"/>
      <c r="AU4434" s="121"/>
      <c r="AV4434" s="129"/>
      <c r="AW4434" s="129"/>
      <c r="AX4434" s="129"/>
    </row>
    <row r="4435" spans="1:50" x14ac:dyDescent="0.25">
      <c r="A4435" s="120"/>
      <c r="B4435" s="28"/>
      <c r="C4435" s="25"/>
      <c r="D4435" s="25"/>
      <c r="E4435" s="25"/>
      <c r="F4435" s="29"/>
      <c r="G4435" s="29"/>
      <c r="H4435" s="29"/>
      <c r="I4435" s="29"/>
      <c r="J4435" s="29"/>
      <c r="K4435" s="25"/>
      <c r="L4435" s="25"/>
      <c r="M4435" s="25"/>
      <c r="N4435" s="25"/>
      <c r="O4435" s="25"/>
      <c r="P4435" s="25"/>
      <c r="Q4435" s="28"/>
      <c r="R4435" s="29"/>
      <c r="S4435" s="27"/>
      <c r="T4435" s="27"/>
      <c r="U4435" s="28"/>
      <c r="V4435" s="26"/>
      <c r="W4435" s="26"/>
      <c r="X4435" s="26"/>
      <c r="Y4435" s="37"/>
      <c r="Z4435" s="37"/>
      <c r="AA4435" s="37"/>
      <c r="AB4435" s="30"/>
      <c r="AC4435" s="30"/>
      <c r="AD4435" s="31"/>
      <c r="AE4435" s="30"/>
      <c r="AF4435" s="30"/>
      <c r="AG4435" s="32"/>
      <c r="AH4435" s="30"/>
      <c r="AJ4435" s="30"/>
      <c r="AK4435" s="30"/>
      <c r="AL4435" s="30"/>
      <c r="AM4435" s="30"/>
      <c r="AN4435" s="30"/>
      <c r="AO4435" s="30"/>
      <c r="AP4435" s="30"/>
      <c r="AQ4435" s="30"/>
      <c r="AR4435" s="30"/>
      <c r="AS4435" s="30"/>
      <c r="AT4435" s="30"/>
      <c r="AU4435" s="121"/>
      <c r="AV4435" s="129"/>
      <c r="AW4435" s="129"/>
      <c r="AX4435" s="129"/>
    </row>
    <row r="4436" spans="1:50" x14ac:dyDescent="0.25">
      <c r="A4436" s="120"/>
      <c r="B4436" s="28"/>
      <c r="C4436" s="25"/>
      <c r="D4436" s="25"/>
      <c r="E4436" s="25"/>
      <c r="F4436" s="29"/>
      <c r="G4436" s="29"/>
      <c r="H4436" s="29"/>
      <c r="I4436" s="29"/>
      <c r="J4436" s="29"/>
      <c r="K4436" s="25"/>
      <c r="L4436" s="25"/>
      <c r="M4436" s="25"/>
      <c r="N4436" s="25"/>
      <c r="O4436" s="25"/>
      <c r="P4436" s="25"/>
      <c r="Q4436" s="28"/>
      <c r="R4436" s="29"/>
      <c r="S4436" s="27"/>
      <c r="T4436" s="27"/>
      <c r="U4436" s="28"/>
      <c r="V4436" s="26"/>
      <c r="W4436" s="26"/>
      <c r="X4436" s="26"/>
      <c r="Y4436" s="37"/>
      <c r="Z4436" s="37"/>
      <c r="AA4436" s="37"/>
      <c r="AB4436" s="30"/>
      <c r="AC4436" s="30"/>
      <c r="AD4436" s="31"/>
      <c r="AE4436" s="30"/>
      <c r="AF4436" s="30"/>
      <c r="AG4436" s="32"/>
      <c r="AH4436" s="30"/>
      <c r="AJ4436" s="30"/>
      <c r="AK4436" s="30"/>
      <c r="AL4436" s="30"/>
      <c r="AM4436" s="30"/>
      <c r="AN4436" s="30"/>
      <c r="AO4436" s="30"/>
      <c r="AP4436" s="30"/>
      <c r="AQ4436" s="30"/>
      <c r="AR4436" s="30"/>
      <c r="AS4436" s="30"/>
      <c r="AT4436" s="30"/>
      <c r="AU4436" s="121"/>
      <c r="AV4436" s="129"/>
      <c r="AW4436" s="129"/>
      <c r="AX4436" s="129"/>
    </row>
    <row r="4437" spans="1:50" x14ac:dyDescent="0.25">
      <c r="A4437" s="120"/>
      <c r="B4437" s="28"/>
      <c r="C4437" s="25"/>
      <c r="D4437" s="25"/>
      <c r="E4437" s="25"/>
      <c r="F4437" s="29"/>
      <c r="G4437" s="29"/>
      <c r="H4437" s="29"/>
      <c r="I4437" s="29"/>
      <c r="J4437" s="29"/>
      <c r="K4437" s="25"/>
      <c r="L4437" s="25"/>
      <c r="M4437" s="25"/>
      <c r="N4437" s="25"/>
      <c r="O4437" s="25"/>
      <c r="P4437" s="25"/>
      <c r="Q4437" s="28"/>
      <c r="R4437" s="29"/>
      <c r="S4437" s="27"/>
      <c r="T4437" s="27"/>
      <c r="U4437" s="28"/>
      <c r="V4437" s="26"/>
      <c r="W4437" s="26"/>
      <c r="X4437" s="26"/>
      <c r="Y4437" s="37"/>
      <c r="Z4437" s="37"/>
      <c r="AA4437" s="37"/>
      <c r="AB4437" s="30"/>
      <c r="AC4437" s="30"/>
      <c r="AD4437" s="31"/>
      <c r="AE4437" s="30"/>
      <c r="AF4437" s="30"/>
      <c r="AG4437" s="32"/>
      <c r="AH4437" s="30"/>
      <c r="AJ4437" s="30"/>
      <c r="AK4437" s="30"/>
      <c r="AL4437" s="30"/>
      <c r="AM4437" s="30"/>
      <c r="AN4437" s="30"/>
      <c r="AO4437" s="30"/>
      <c r="AP4437" s="30"/>
      <c r="AQ4437" s="30"/>
      <c r="AR4437" s="30"/>
      <c r="AS4437" s="30"/>
      <c r="AT4437" s="30"/>
      <c r="AU4437" s="121"/>
      <c r="AV4437" s="129"/>
      <c r="AW4437" s="129"/>
      <c r="AX4437" s="129"/>
    </row>
    <row r="4438" spans="1:50" x14ac:dyDescent="0.25">
      <c r="A4438" s="120"/>
      <c r="B4438" s="28"/>
      <c r="C4438" s="25"/>
      <c r="D4438" s="25"/>
      <c r="E4438" s="25"/>
      <c r="F4438" s="29"/>
      <c r="G4438" s="29"/>
      <c r="H4438" s="29"/>
      <c r="I4438" s="29"/>
      <c r="J4438" s="29"/>
      <c r="K4438" s="25"/>
      <c r="L4438" s="25"/>
      <c r="M4438" s="25"/>
      <c r="N4438" s="25"/>
      <c r="O4438" s="25"/>
      <c r="P4438" s="25"/>
      <c r="Q4438" s="28"/>
      <c r="R4438" s="29"/>
      <c r="S4438" s="27"/>
      <c r="T4438" s="27"/>
      <c r="U4438" s="28"/>
      <c r="V4438" s="26"/>
      <c r="W4438" s="26"/>
      <c r="X4438" s="26"/>
      <c r="Y4438" s="37"/>
      <c r="Z4438" s="37"/>
      <c r="AA4438" s="37"/>
      <c r="AB4438" s="30"/>
      <c r="AC4438" s="30"/>
      <c r="AD4438" s="31"/>
      <c r="AE4438" s="30"/>
      <c r="AF4438" s="30"/>
      <c r="AG4438" s="32"/>
      <c r="AH4438" s="30"/>
      <c r="AJ4438" s="30"/>
      <c r="AK4438" s="30"/>
      <c r="AL4438" s="30"/>
      <c r="AM4438" s="30"/>
      <c r="AN4438" s="30"/>
      <c r="AO4438" s="30"/>
      <c r="AP4438" s="30"/>
      <c r="AQ4438" s="30"/>
      <c r="AR4438" s="30"/>
      <c r="AS4438" s="30"/>
      <c r="AT4438" s="30"/>
      <c r="AU4438" s="121"/>
      <c r="AV4438" s="129"/>
      <c r="AW4438" s="129"/>
      <c r="AX4438" s="129"/>
    </row>
    <row r="4439" spans="1:50" x14ac:dyDescent="0.25">
      <c r="A4439" s="120"/>
      <c r="B4439" s="28"/>
      <c r="C4439" s="25"/>
      <c r="D4439" s="25"/>
      <c r="E4439" s="25"/>
      <c r="F4439" s="29"/>
      <c r="G4439" s="29"/>
      <c r="H4439" s="29"/>
      <c r="I4439" s="29"/>
      <c r="J4439" s="29"/>
      <c r="K4439" s="25"/>
      <c r="L4439" s="25"/>
      <c r="M4439" s="25"/>
      <c r="N4439" s="25"/>
      <c r="O4439" s="25"/>
      <c r="P4439" s="25"/>
      <c r="Q4439" s="28"/>
      <c r="R4439" s="29"/>
      <c r="S4439" s="27"/>
      <c r="T4439" s="27"/>
      <c r="U4439" s="28"/>
      <c r="V4439" s="26"/>
      <c r="W4439" s="26"/>
      <c r="X4439" s="26"/>
      <c r="Y4439" s="37"/>
      <c r="Z4439" s="37"/>
      <c r="AA4439" s="37"/>
      <c r="AB4439" s="30"/>
      <c r="AC4439" s="30"/>
      <c r="AD4439" s="31"/>
      <c r="AE4439" s="30"/>
      <c r="AF4439" s="30"/>
      <c r="AG4439" s="32"/>
      <c r="AH4439" s="30"/>
      <c r="AJ4439" s="30"/>
      <c r="AK4439" s="30"/>
      <c r="AL4439" s="30"/>
      <c r="AM4439" s="30"/>
      <c r="AN4439" s="30"/>
      <c r="AO4439" s="30"/>
      <c r="AP4439" s="30"/>
      <c r="AQ4439" s="30"/>
      <c r="AR4439" s="30"/>
      <c r="AS4439" s="30"/>
      <c r="AT4439" s="30"/>
      <c r="AU4439" s="121"/>
      <c r="AV4439" s="129"/>
      <c r="AW4439" s="129"/>
      <c r="AX4439" s="129"/>
    </row>
    <row r="4440" spans="1:50" x14ac:dyDescent="0.25">
      <c r="A4440" s="120"/>
      <c r="B4440" s="28"/>
      <c r="C4440" s="25"/>
      <c r="D4440" s="25"/>
      <c r="E4440" s="25"/>
      <c r="F4440" s="29"/>
      <c r="G4440" s="29"/>
      <c r="H4440" s="29"/>
      <c r="I4440" s="29"/>
      <c r="J4440" s="29"/>
      <c r="K4440" s="25"/>
      <c r="L4440" s="25"/>
      <c r="M4440" s="25"/>
      <c r="N4440" s="25"/>
      <c r="O4440" s="25"/>
      <c r="P4440" s="25"/>
      <c r="Q4440" s="28"/>
      <c r="R4440" s="29"/>
      <c r="S4440" s="27"/>
      <c r="T4440" s="27"/>
      <c r="U4440" s="28"/>
      <c r="V4440" s="26"/>
      <c r="W4440" s="26"/>
      <c r="X4440" s="26"/>
      <c r="Y4440" s="37"/>
      <c r="Z4440" s="37"/>
      <c r="AA4440" s="37"/>
      <c r="AB4440" s="30"/>
      <c r="AC4440" s="30"/>
      <c r="AD4440" s="31"/>
      <c r="AE4440" s="30"/>
      <c r="AF4440" s="30"/>
      <c r="AG4440" s="32"/>
      <c r="AH4440" s="30"/>
      <c r="AJ4440" s="30"/>
      <c r="AK4440" s="30"/>
      <c r="AL4440" s="30"/>
      <c r="AM4440" s="30"/>
      <c r="AN4440" s="30"/>
      <c r="AO4440" s="30"/>
      <c r="AP4440" s="30"/>
      <c r="AQ4440" s="30"/>
      <c r="AR4440" s="30"/>
      <c r="AS4440" s="30"/>
      <c r="AT4440" s="30"/>
      <c r="AU4440" s="121"/>
      <c r="AV4440" s="129"/>
      <c r="AW4440" s="129"/>
      <c r="AX4440" s="129"/>
    </row>
    <row r="4441" spans="1:50" x14ac:dyDescent="0.25">
      <c r="A4441" s="120"/>
      <c r="B4441" s="28"/>
      <c r="C4441" s="25"/>
      <c r="D4441" s="25"/>
      <c r="E4441" s="25"/>
      <c r="F4441" s="29"/>
      <c r="G4441" s="29"/>
      <c r="H4441" s="29"/>
      <c r="I4441" s="29"/>
      <c r="J4441" s="29"/>
      <c r="K4441" s="25"/>
      <c r="L4441" s="25"/>
      <c r="M4441" s="25"/>
      <c r="N4441" s="25"/>
      <c r="O4441" s="25"/>
      <c r="P4441" s="25"/>
      <c r="Q4441" s="28"/>
      <c r="R4441" s="29"/>
      <c r="S4441" s="27"/>
      <c r="T4441" s="27"/>
      <c r="U4441" s="28"/>
      <c r="V4441" s="26"/>
      <c r="W4441" s="26"/>
      <c r="X4441" s="26"/>
      <c r="Y4441" s="37"/>
      <c r="Z4441" s="37"/>
      <c r="AA4441" s="37"/>
      <c r="AB4441" s="30"/>
      <c r="AC4441" s="30"/>
      <c r="AD4441" s="31"/>
      <c r="AE4441" s="30"/>
      <c r="AF4441" s="30"/>
      <c r="AG4441" s="32"/>
      <c r="AH4441" s="30"/>
      <c r="AJ4441" s="30"/>
      <c r="AK4441" s="30"/>
      <c r="AL4441" s="30"/>
      <c r="AM4441" s="30"/>
      <c r="AN4441" s="30"/>
      <c r="AO4441" s="30"/>
      <c r="AP4441" s="30"/>
      <c r="AQ4441" s="30"/>
      <c r="AR4441" s="30"/>
      <c r="AS4441" s="30"/>
      <c r="AT4441" s="30"/>
      <c r="AU4441" s="121"/>
      <c r="AV4441" s="129"/>
      <c r="AW4441" s="129"/>
      <c r="AX4441" s="129"/>
    </row>
    <row r="4442" spans="1:50" x14ac:dyDescent="0.25">
      <c r="A4442" s="120"/>
      <c r="B4442" s="28"/>
      <c r="C4442" s="25"/>
      <c r="D4442" s="25"/>
      <c r="E4442" s="25"/>
      <c r="F4442" s="29"/>
      <c r="G4442" s="29"/>
      <c r="H4442" s="29"/>
      <c r="I4442" s="29"/>
      <c r="J4442" s="29"/>
      <c r="K4442" s="25"/>
      <c r="L4442" s="25"/>
      <c r="M4442" s="25"/>
      <c r="N4442" s="25"/>
      <c r="O4442" s="25"/>
      <c r="P4442" s="25"/>
      <c r="Q4442" s="28"/>
      <c r="R4442" s="29"/>
      <c r="S4442" s="27"/>
      <c r="T4442" s="27"/>
      <c r="U4442" s="28"/>
      <c r="V4442" s="26"/>
      <c r="W4442" s="26"/>
      <c r="X4442" s="26"/>
      <c r="Y4442" s="37"/>
      <c r="Z4442" s="37"/>
      <c r="AA4442" s="37"/>
      <c r="AB4442" s="30"/>
      <c r="AC4442" s="30"/>
      <c r="AD4442" s="31"/>
      <c r="AE4442" s="30"/>
      <c r="AF4442" s="30"/>
      <c r="AG4442" s="32"/>
      <c r="AH4442" s="30"/>
      <c r="AJ4442" s="30"/>
      <c r="AK4442" s="30"/>
      <c r="AL4442" s="30"/>
      <c r="AM4442" s="30"/>
      <c r="AN4442" s="30"/>
      <c r="AO4442" s="30"/>
      <c r="AP4442" s="30"/>
      <c r="AQ4442" s="30"/>
      <c r="AR4442" s="30"/>
      <c r="AS4442" s="30"/>
      <c r="AT4442" s="30"/>
      <c r="AU4442" s="121"/>
      <c r="AV4442" s="129"/>
      <c r="AW4442" s="129"/>
      <c r="AX4442" s="129"/>
    </row>
    <row r="4443" spans="1:50" x14ac:dyDescent="0.25">
      <c r="A4443" s="120"/>
      <c r="B4443" s="28"/>
      <c r="C4443" s="25"/>
      <c r="D4443" s="25"/>
      <c r="E4443" s="25"/>
      <c r="F4443" s="29"/>
      <c r="G4443" s="29"/>
      <c r="H4443" s="29"/>
      <c r="I4443" s="29"/>
      <c r="J4443" s="29"/>
      <c r="K4443" s="25"/>
      <c r="L4443" s="25"/>
      <c r="M4443" s="25"/>
      <c r="N4443" s="25"/>
      <c r="O4443" s="25"/>
      <c r="P4443" s="25"/>
      <c r="Q4443" s="28"/>
      <c r="R4443" s="29"/>
      <c r="S4443" s="27"/>
      <c r="T4443" s="27"/>
      <c r="U4443" s="28"/>
      <c r="V4443" s="26"/>
      <c r="W4443" s="26"/>
      <c r="X4443" s="26"/>
      <c r="Y4443" s="37"/>
      <c r="Z4443" s="37"/>
      <c r="AA4443" s="37"/>
      <c r="AB4443" s="30"/>
      <c r="AC4443" s="30"/>
      <c r="AD4443" s="31"/>
      <c r="AE4443" s="30"/>
      <c r="AF4443" s="30"/>
      <c r="AG4443" s="32"/>
      <c r="AH4443" s="30"/>
      <c r="AJ4443" s="30"/>
      <c r="AK4443" s="30"/>
      <c r="AL4443" s="30"/>
      <c r="AM4443" s="30"/>
      <c r="AN4443" s="30"/>
      <c r="AO4443" s="30"/>
      <c r="AP4443" s="30"/>
      <c r="AQ4443" s="30"/>
      <c r="AR4443" s="30"/>
      <c r="AS4443" s="30"/>
      <c r="AT4443" s="30"/>
      <c r="AU4443" s="121"/>
      <c r="AV4443" s="129"/>
      <c r="AW4443" s="129"/>
      <c r="AX4443" s="129"/>
    </row>
    <row r="4444" spans="1:50" x14ac:dyDescent="0.25">
      <c r="A4444" s="120"/>
      <c r="B4444" s="28"/>
      <c r="C4444" s="25"/>
      <c r="D4444" s="25"/>
      <c r="E4444" s="25"/>
      <c r="F4444" s="29"/>
      <c r="G4444" s="29"/>
      <c r="H4444" s="29"/>
      <c r="I4444" s="29"/>
      <c r="J4444" s="29"/>
      <c r="K4444" s="25"/>
      <c r="L4444" s="25"/>
      <c r="M4444" s="25"/>
      <c r="N4444" s="25"/>
      <c r="O4444" s="25"/>
      <c r="P4444" s="25"/>
      <c r="Q4444" s="28"/>
      <c r="R4444" s="29"/>
      <c r="S4444" s="27"/>
      <c r="T4444" s="27"/>
      <c r="U4444" s="28"/>
      <c r="V4444" s="26"/>
      <c r="W4444" s="26"/>
      <c r="X4444" s="26"/>
      <c r="Y4444" s="37"/>
      <c r="Z4444" s="37"/>
      <c r="AA4444" s="37"/>
      <c r="AB4444" s="30"/>
      <c r="AC4444" s="30"/>
      <c r="AD4444" s="31"/>
      <c r="AE4444" s="30"/>
      <c r="AF4444" s="30"/>
      <c r="AG4444" s="32"/>
      <c r="AH4444" s="30"/>
      <c r="AJ4444" s="30"/>
      <c r="AK4444" s="30"/>
      <c r="AL4444" s="30"/>
      <c r="AM4444" s="30"/>
      <c r="AN4444" s="30"/>
      <c r="AO4444" s="30"/>
      <c r="AP4444" s="30"/>
      <c r="AQ4444" s="30"/>
      <c r="AR4444" s="30"/>
      <c r="AS4444" s="30"/>
      <c r="AT4444" s="30"/>
      <c r="AU4444" s="121"/>
      <c r="AV4444" s="129"/>
      <c r="AW4444" s="129"/>
      <c r="AX4444" s="129"/>
    </row>
    <row r="4445" spans="1:50" x14ac:dyDescent="0.25">
      <c r="A4445" s="120"/>
      <c r="B4445" s="28"/>
      <c r="C4445" s="25"/>
      <c r="D4445" s="25"/>
      <c r="E4445" s="25"/>
      <c r="F4445" s="29"/>
      <c r="G4445" s="29"/>
      <c r="H4445" s="29"/>
      <c r="I4445" s="29"/>
      <c r="J4445" s="29"/>
      <c r="K4445" s="25"/>
      <c r="L4445" s="25"/>
      <c r="M4445" s="25"/>
      <c r="N4445" s="25"/>
      <c r="O4445" s="25"/>
      <c r="P4445" s="25"/>
      <c r="Q4445" s="28"/>
      <c r="R4445" s="29"/>
      <c r="S4445" s="27"/>
      <c r="T4445" s="27"/>
      <c r="U4445" s="28"/>
      <c r="V4445" s="26"/>
      <c r="W4445" s="26"/>
      <c r="X4445" s="26"/>
      <c r="Y4445" s="37"/>
      <c r="Z4445" s="37"/>
      <c r="AA4445" s="37"/>
      <c r="AB4445" s="30"/>
      <c r="AC4445" s="30"/>
      <c r="AD4445" s="31"/>
      <c r="AE4445" s="30"/>
      <c r="AF4445" s="30"/>
      <c r="AG4445" s="32"/>
      <c r="AH4445" s="30"/>
      <c r="AJ4445" s="30"/>
      <c r="AK4445" s="30"/>
      <c r="AL4445" s="30"/>
      <c r="AM4445" s="30"/>
      <c r="AN4445" s="30"/>
      <c r="AO4445" s="30"/>
      <c r="AP4445" s="30"/>
      <c r="AQ4445" s="30"/>
      <c r="AR4445" s="30"/>
      <c r="AS4445" s="30"/>
      <c r="AT4445" s="30"/>
      <c r="AU4445" s="121"/>
      <c r="AV4445" s="129"/>
      <c r="AW4445" s="129"/>
      <c r="AX4445" s="129"/>
    </row>
    <row r="4446" spans="1:50" x14ac:dyDescent="0.25">
      <c r="A4446" s="120"/>
      <c r="B4446" s="28"/>
      <c r="C4446" s="25"/>
      <c r="D4446" s="25"/>
      <c r="E4446" s="25"/>
      <c r="F4446" s="29"/>
      <c r="G4446" s="29"/>
      <c r="H4446" s="29"/>
      <c r="I4446" s="29"/>
      <c r="J4446" s="29"/>
      <c r="K4446" s="25"/>
      <c r="L4446" s="25"/>
      <c r="M4446" s="25"/>
      <c r="N4446" s="25"/>
      <c r="O4446" s="25"/>
      <c r="P4446" s="25"/>
      <c r="Q4446" s="28"/>
      <c r="R4446" s="29"/>
      <c r="S4446" s="27"/>
      <c r="T4446" s="27"/>
      <c r="U4446" s="28"/>
      <c r="V4446" s="26"/>
      <c r="W4446" s="26"/>
      <c r="X4446" s="26"/>
      <c r="Y4446" s="37"/>
      <c r="Z4446" s="37"/>
      <c r="AA4446" s="37"/>
      <c r="AB4446" s="30"/>
      <c r="AC4446" s="30"/>
      <c r="AD4446" s="31"/>
      <c r="AE4446" s="30"/>
      <c r="AF4446" s="30"/>
      <c r="AG4446" s="32"/>
      <c r="AH4446" s="30"/>
      <c r="AJ4446" s="30"/>
      <c r="AK4446" s="30"/>
      <c r="AL4446" s="30"/>
      <c r="AM4446" s="30"/>
      <c r="AN4446" s="30"/>
      <c r="AO4446" s="30"/>
      <c r="AP4446" s="30"/>
      <c r="AQ4446" s="30"/>
      <c r="AR4446" s="30"/>
      <c r="AS4446" s="30"/>
      <c r="AT4446" s="30"/>
      <c r="AU4446" s="121"/>
      <c r="AV4446" s="129"/>
      <c r="AW4446" s="129"/>
      <c r="AX4446" s="129"/>
    </row>
    <row r="4447" spans="1:50" x14ac:dyDescent="0.25">
      <c r="A4447" s="120"/>
      <c r="B4447" s="28"/>
      <c r="C4447" s="25"/>
      <c r="D4447" s="25"/>
      <c r="E4447" s="25"/>
      <c r="F4447" s="29"/>
      <c r="G4447" s="29"/>
      <c r="H4447" s="29"/>
      <c r="I4447" s="29"/>
      <c r="J4447" s="29"/>
      <c r="K4447" s="25"/>
      <c r="L4447" s="25"/>
      <c r="M4447" s="25"/>
      <c r="N4447" s="25"/>
      <c r="O4447" s="25"/>
      <c r="P4447" s="25"/>
      <c r="Q4447" s="28"/>
      <c r="R4447" s="29"/>
      <c r="S4447" s="27"/>
      <c r="T4447" s="27"/>
      <c r="U4447" s="28"/>
      <c r="V4447" s="26"/>
      <c r="W4447" s="26"/>
      <c r="X4447" s="26"/>
      <c r="Y4447" s="37"/>
      <c r="Z4447" s="37"/>
      <c r="AA4447" s="37"/>
      <c r="AB4447" s="30"/>
      <c r="AC4447" s="30"/>
      <c r="AD4447" s="31"/>
      <c r="AE4447" s="30"/>
      <c r="AF4447" s="30"/>
      <c r="AG4447" s="32"/>
      <c r="AH4447" s="30"/>
      <c r="AJ4447" s="30"/>
      <c r="AK4447" s="30"/>
      <c r="AL4447" s="30"/>
      <c r="AM4447" s="30"/>
      <c r="AN4447" s="30"/>
      <c r="AO4447" s="30"/>
      <c r="AP4447" s="30"/>
      <c r="AQ4447" s="30"/>
      <c r="AR4447" s="30"/>
      <c r="AS4447" s="30"/>
      <c r="AT4447" s="30"/>
      <c r="AU4447" s="121"/>
      <c r="AV4447" s="129"/>
      <c r="AW4447" s="129"/>
      <c r="AX4447" s="129"/>
    </row>
    <row r="4448" spans="1:50" x14ac:dyDescent="0.25">
      <c r="A4448" s="120"/>
      <c r="B4448" s="28"/>
      <c r="C4448" s="25"/>
      <c r="D4448" s="25"/>
      <c r="E4448" s="25"/>
      <c r="F4448" s="29"/>
      <c r="G4448" s="29"/>
      <c r="H4448" s="29"/>
      <c r="I4448" s="29"/>
      <c r="J4448" s="29"/>
      <c r="K4448" s="25"/>
      <c r="L4448" s="25"/>
      <c r="M4448" s="25"/>
      <c r="N4448" s="25"/>
      <c r="O4448" s="25"/>
      <c r="P4448" s="25"/>
      <c r="Q4448" s="28"/>
      <c r="R4448" s="29"/>
      <c r="S4448" s="27"/>
      <c r="T4448" s="27"/>
      <c r="U4448" s="28"/>
      <c r="V4448" s="26"/>
      <c r="W4448" s="26"/>
      <c r="X4448" s="26"/>
      <c r="Y4448" s="37"/>
      <c r="Z4448" s="37"/>
      <c r="AA4448" s="37"/>
      <c r="AB4448" s="30"/>
      <c r="AC4448" s="30"/>
      <c r="AD4448" s="31"/>
      <c r="AE4448" s="30"/>
      <c r="AF4448" s="30"/>
      <c r="AG4448" s="32"/>
      <c r="AH4448" s="30"/>
      <c r="AJ4448" s="30"/>
      <c r="AK4448" s="30"/>
      <c r="AL4448" s="30"/>
      <c r="AM4448" s="30"/>
      <c r="AN4448" s="30"/>
      <c r="AO4448" s="30"/>
      <c r="AP4448" s="30"/>
      <c r="AQ4448" s="30"/>
      <c r="AR4448" s="30"/>
      <c r="AS4448" s="30"/>
      <c r="AT4448" s="30"/>
      <c r="AU4448" s="121"/>
      <c r="AV4448" s="129"/>
      <c r="AW4448" s="129"/>
      <c r="AX4448" s="129"/>
    </row>
    <row r="4449" spans="1:50" x14ac:dyDescent="0.25">
      <c r="A4449" s="120"/>
      <c r="B4449" s="28"/>
      <c r="C4449" s="25"/>
      <c r="D4449" s="25"/>
      <c r="E4449" s="25"/>
      <c r="F4449" s="29"/>
      <c r="G4449" s="29"/>
      <c r="H4449" s="29"/>
      <c r="I4449" s="29"/>
      <c r="J4449" s="29"/>
      <c r="K4449" s="25"/>
      <c r="L4449" s="25"/>
      <c r="M4449" s="25"/>
      <c r="N4449" s="25"/>
      <c r="O4449" s="25"/>
      <c r="P4449" s="25"/>
      <c r="Q4449" s="28"/>
      <c r="R4449" s="29"/>
      <c r="S4449" s="27"/>
      <c r="T4449" s="27"/>
      <c r="U4449" s="28"/>
      <c r="V4449" s="26"/>
      <c r="W4449" s="26"/>
      <c r="X4449" s="26"/>
      <c r="Y4449" s="37"/>
      <c r="Z4449" s="37"/>
      <c r="AA4449" s="37"/>
      <c r="AB4449" s="30"/>
      <c r="AC4449" s="30"/>
      <c r="AD4449" s="31"/>
      <c r="AE4449" s="30"/>
      <c r="AF4449" s="30"/>
      <c r="AG4449" s="32"/>
      <c r="AH4449" s="30"/>
      <c r="AJ4449" s="30"/>
      <c r="AK4449" s="30"/>
      <c r="AL4449" s="30"/>
      <c r="AM4449" s="30"/>
      <c r="AN4449" s="30"/>
      <c r="AO4449" s="30"/>
      <c r="AP4449" s="30"/>
      <c r="AQ4449" s="30"/>
      <c r="AR4449" s="30"/>
      <c r="AS4449" s="30"/>
      <c r="AT4449" s="30"/>
      <c r="AU4449" s="121"/>
      <c r="AV4449" s="129"/>
      <c r="AW4449" s="129"/>
      <c r="AX4449" s="129"/>
    </row>
    <row r="4450" spans="1:50" x14ac:dyDescent="0.25">
      <c r="A4450" s="120"/>
      <c r="B4450" s="28"/>
      <c r="C4450" s="25"/>
      <c r="D4450" s="25"/>
      <c r="E4450" s="25"/>
      <c r="F4450" s="29"/>
      <c r="G4450" s="29"/>
      <c r="H4450" s="29"/>
      <c r="I4450" s="29"/>
      <c r="J4450" s="29"/>
      <c r="K4450" s="25"/>
      <c r="L4450" s="25"/>
      <c r="M4450" s="25"/>
      <c r="N4450" s="25"/>
      <c r="O4450" s="25"/>
      <c r="P4450" s="25"/>
      <c r="Q4450" s="28"/>
      <c r="R4450" s="29"/>
      <c r="S4450" s="27"/>
      <c r="T4450" s="27"/>
      <c r="U4450" s="28"/>
      <c r="V4450" s="26"/>
      <c r="W4450" s="26"/>
      <c r="X4450" s="26"/>
      <c r="Y4450" s="37"/>
      <c r="Z4450" s="37"/>
      <c r="AA4450" s="37"/>
      <c r="AB4450" s="30"/>
      <c r="AC4450" s="30"/>
      <c r="AD4450" s="31"/>
      <c r="AE4450" s="30"/>
      <c r="AF4450" s="30"/>
      <c r="AG4450" s="32"/>
      <c r="AH4450" s="30"/>
      <c r="AJ4450" s="30"/>
      <c r="AK4450" s="30"/>
      <c r="AL4450" s="30"/>
      <c r="AM4450" s="30"/>
      <c r="AN4450" s="30"/>
      <c r="AO4450" s="30"/>
      <c r="AP4450" s="30"/>
      <c r="AQ4450" s="30"/>
      <c r="AR4450" s="30"/>
      <c r="AS4450" s="30"/>
      <c r="AT4450" s="30"/>
      <c r="AU4450" s="121"/>
      <c r="AV4450" s="129"/>
      <c r="AW4450" s="129"/>
      <c r="AX4450" s="129"/>
    </row>
    <row r="4451" spans="1:50" x14ac:dyDescent="0.25">
      <c r="A4451" s="120"/>
      <c r="B4451" s="28"/>
      <c r="C4451" s="25"/>
      <c r="D4451" s="25"/>
      <c r="E4451" s="25"/>
      <c r="F4451" s="29"/>
      <c r="G4451" s="29"/>
      <c r="H4451" s="29"/>
      <c r="I4451" s="29"/>
      <c r="J4451" s="29"/>
      <c r="K4451" s="25"/>
      <c r="L4451" s="25"/>
      <c r="M4451" s="25"/>
      <c r="N4451" s="25"/>
      <c r="O4451" s="25"/>
      <c r="P4451" s="25"/>
      <c r="Q4451" s="28"/>
      <c r="R4451" s="29"/>
      <c r="S4451" s="27"/>
      <c r="T4451" s="27"/>
      <c r="U4451" s="28"/>
      <c r="V4451" s="26"/>
      <c r="W4451" s="26"/>
      <c r="X4451" s="26"/>
      <c r="Y4451" s="37"/>
      <c r="Z4451" s="37"/>
      <c r="AA4451" s="37"/>
      <c r="AB4451" s="30"/>
      <c r="AC4451" s="30"/>
      <c r="AD4451" s="31"/>
      <c r="AE4451" s="30"/>
      <c r="AF4451" s="30"/>
      <c r="AG4451" s="32"/>
      <c r="AH4451" s="30"/>
      <c r="AJ4451" s="30"/>
      <c r="AK4451" s="30"/>
      <c r="AL4451" s="30"/>
      <c r="AM4451" s="30"/>
      <c r="AN4451" s="30"/>
      <c r="AO4451" s="30"/>
      <c r="AP4451" s="30"/>
      <c r="AQ4451" s="30"/>
      <c r="AR4451" s="30"/>
      <c r="AS4451" s="30"/>
      <c r="AT4451" s="30"/>
      <c r="AU4451" s="121"/>
      <c r="AV4451" s="129"/>
      <c r="AW4451" s="129"/>
      <c r="AX4451" s="129"/>
    </row>
    <row r="4452" spans="1:50" x14ac:dyDescent="0.25">
      <c r="A4452" s="120"/>
      <c r="B4452" s="28"/>
      <c r="C4452" s="25"/>
      <c r="D4452" s="25"/>
      <c r="E4452" s="25"/>
      <c r="F4452" s="29"/>
      <c r="G4452" s="29"/>
      <c r="H4452" s="29"/>
      <c r="I4452" s="29"/>
      <c r="J4452" s="29"/>
      <c r="K4452" s="25"/>
      <c r="L4452" s="25"/>
      <c r="M4452" s="25"/>
      <c r="N4452" s="25"/>
      <c r="O4452" s="25"/>
      <c r="P4452" s="25"/>
      <c r="Q4452" s="28"/>
      <c r="R4452" s="29"/>
      <c r="S4452" s="27"/>
      <c r="T4452" s="27"/>
      <c r="U4452" s="28"/>
      <c r="V4452" s="26"/>
      <c r="W4452" s="26"/>
      <c r="X4452" s="26"/>
      <c r="Y4452" s="37"/>
      <c r="Z4452" s="37"/>
      <c r="AA4452" s="37"/>
      <c r="AB4452" s="30"/>
      <c r="AC4452" s="30"/>
      <c r="AD4452" s="31"/>
      <c r="AE4452" s="30"/>
      <c r="AF4452" s="30"/>
      <c r="AG4452" s="32"/>
      <c r="AH4452" s="30"/>
      <c r="AJ4452" s="30"/>
      <c r="AK4452" s="30"/>
      <c r="AL4452" s="30"/>
      <c r="AM4452" s="30"/>
      <c r="AN4452" s="30"/>
      <c r="AO4452" s="30"/>
      <c r="AP4452" s="30"/>
      <c r="AQ4452" s="30"/>
      <c r="AR4452" s="30"/>
      <c r="AS4452" s="30"/>
      <c r="AT4452" s="30"/>
      <c r="AU4452" s="121"/>
      <c r="AV4452" s="129"/>
      <c r="AW4452" s="129"/>
      <c r="AX4452" s="129"/>
    </row>
    <row r="4453" spans="1:50" x14ac:dyDescent="0.25">
      <c r="A4453" s="120"/>
      <c r="B4453" s="28"/>
      <c r="C4453" s="25"/>
      <c r="D4453" s="25"/>
      <c r="E4453" s="25"/>
      <c r="F4453" s="29"/>
      <c r="G4453" s="29"/>
      <c r="H4453" s="29"/>
      <c r="I4453" s="29"/>
      <c r="J4453" s="29"/>
      <c r="K4453" s="25"/>
      <c r="L4453" s="25"/>
      <c r="M4453" s="25"/>
      <c r="N4453" s="25"/>
      <c r="O4453" s="25"/>
      <c r="P4453" s="25"/>
      <c r="Q4453" s="28"/>
      <c r="R4453" s="29"/>
      <c r="S4453" s="27"/>
      <c r="T4453" s="27"/>
      <c r="U4453" s="28"/>
      <c r="V4453" s="26"/>
      <c r="W4453" s="26"/>
      <c r="X4453" s="26"/>
      <c r="Y4453" s="37"/>
      <c r="Z4453" s="37"/>
      <c r="AA4453" s="37"/>
      <c r="AB4453" s="30"/>
      <c r="AC4453" s="30"/>
      <c r="AD4453" s="31"/>
      <c r="AE4453" s="30"/>
      <c r="AF4453" s="30"/>
      <c r="AG4453" s="32"/>
      <c r="AH4453" s="30"/>
      <c r="AJ4453" s="30"/>
      <c r="AK4453" s="30"/>
      <c r="AL4453" s="30"/>
      <c r="AM4453" s="30"/>
      <c r="AN4453" s="30"/>
      <c r="AO4453" s="30"/>
      <c r="AP4453" s="30"/>
      <c r="AQ4453" s="30"/>
      <c r="AR4453" s="30"/>
      <c r="AS4453" s="30"/>
      <c r="AT4453" s="30"/>
      <c r="AU4453" s="121"/>
      <c r="AV4453" s="129"/>
      <c r="AW4453" s="129"/>
      <c r="AX4453" s="129"/>
    </row>
    <row r="4454" spans="1:50" x14ac:dyDescent="0.25">
      <c r="A4454" s="120"/>
      <c r="B4454" s="28"/>
      <c r="C4454" s="25"/>
      <c r="D4454" s="25"/>
      <c r="E4454" s="25"/>
      <c r="F4454" s="29"/>
      <c r="G4454" s="29"/>
      <c r="H4454" s="29"/>
      <c r="I4454" s="29"/>
      <c r="J4454" s="29"/>
      <c r="K4454" s="25"/>
      <c r="L4454" s="25"/>
      <c r="M4454" s="25"/>
      <c r="N4454" s="25"/>
      <c r="O4454" s="25"/>
      <c r="P4454" s="25"/>
      <c r="Q4454" s="28"/>
      <c r="R4454" s="29"/>
      <c r="S4454" s="27"/>
      <c r="T4454" s="27"/>
      <c r="U4454" s="28"/>
      <c r="V4454" s="26"/>
      <c r="W4454" s="26"/>
      <c r="X4454" s="26"/>
      <c r="Y4454" s="37"/>
      <c r="Z4454" s="37"/>
      <c r="AA4454" s="37"/>
      <c r="AB4454" s="30"/>
      <c r="AC4454" s="30"/>
      <c r="AD4454" s="31"/>
      <c r="AE4454" s="30"/>
      <c r="AF4454" s="30"/>
      <c r="AG4454" s="32"/>
      <c r="AH4454" s="30"/>
      <c r="AJ4454" s="30"/>
      <c r="AK4454" s="30"/>
      <c r="AL4454" s="30"/>
      <c r="AM4454" s="30"/>
      <c r="AN4454" s="30"/>
      <c r="AO4454" s="30"/>
      <c r="AP4454" s="30"/>
      <c r="AQ4454" s="30"/>
      <c r="AR4454" s="30"/>
      <c r="AS4454" s="30"/>
      <c r="AT4454" s="30"/>
      <c r="AU4454" s="121"/>
      <c r="AV4454" s="129"/>
      <c r="AW4454" s="129"/>
      <c r="AX4454" s="129"/>
    </row>
    <row r="4455" spans="1:50" x14ac:dyDescent="0.25">
      <c r="A4455" s="120"/>
      <c r="B4455" s="28"/>
      <c r="C4455" s="25"/>
      <c r="D4455" s="25"/>
      <c r="E4455" s="25"/>
      <c r="F4455" s="29"/>
      <c r="G4455" s="29"/>
      <c r="H4455" s="29"/>
      <c r="I4455" s="29"/>
      <c r="J4455" s="29"/>
      <c r="K4455" s="25"/>
      <c r="L4455" s="25"/>
      <c r="M4455" s="25"/>
      <c r="N4455" s="25"/>
      <c r="O4455" s="25"/>
      <c r="P4455" s="25"/>
      <c r="Q4455" s="28"/>
      <c r="R4455" s="29"/>
      <c r="S4455" s="27"/>
      <c r="T4455" s="27"/>
      <c r="U4455" s="28"/>
      <c r="V4455" s="26"/>
      <c r="W4455" s="26"/>
      <c r="X4455" s="26"/>
      <c r="Y4455" s="37"/>
      <c r="Z4455" s="37"/>
      <c r="AA4455" s="37"/>
      <c r="AB4455" s="30"/>
      <c r="AC4455" s="30"/>
      <c r="AD4455" s="31"/>
      <c r="AE4455" s="30"/>
      <c r="AF4455" s="30"/>
      <c r="AG4455" s="32"/>
      <c r="AH4455" s="30"/>
      <c r="AJ4455" s="30"/>
      <c r="AK4455" s="30"/>
      <c r="AL4455" s="30"/>
      <c r="AM4455" s="30"/>
      <c r="AN4455" s="30"/>
      <c r="AO4455" s="30"/>
      <c r="AP4455" s="30"/>
      <c r="AQ4455" s="30"/>
      <c r="AR4455" s="30"/>
      <c r="AS4455" s="30"/>
      <c r="AT4455" s="30"/>
      <c r="AU4455" s="121"/>
      <c r="AV4455" s="129"/>
      <c r="AW4455" s="129"/>
      <c r="AX4455" s="129"/>
    </row>
    <row r="4456" spans="1:50" x14ac:dyDescent="0.25">
      <c r="A4456" s="120"/>
      <c r="B4456" s="28"/>
      <c r="C4456" s="25"/>
      <c r="D4456" s="25"/>
      <c r="E4456" s="25"/>
      <c r="F4456" s="29"/>
      <c r="G4456" s="29"/>
      <c r="H4456" s="29"/>
      <c r="I4456" s="29"/>
      <c r="J4456" s="29"/>
      <c r="K4456" s="25"/>
      <c r="L4456" s="25"/>
      <c r="M4456" s="25"/>
      <c r="N4456" s="25"/>
      <c r="O4456" s="25"/>
      <c r="P4456" s="25"/>
      <c r="Q4456" s="28"/>
      <c r="R4456" s="29"/>
      <c r="S4456" s="27"/>
      <c r="T4456" s="27"/>
      <c r="U4456" s="28"/>
      <c r="V4456" s="26"/>
      <c r="W4456" s="26"/>
      <c r="X4456" s="26"/>
      <c r="Y4456" s="37"/>
      <c r="Z4456" s="37"/>
      <c r="AA4456" s="37"/>
      <c r="AB4456" s="30"/>
      <c r="AC4456" s="30"/>
      <c r="AD4456" s="31"/>
      <c r="AE4456" s="30"/>
      <c r="AF4456" s="30"/>
      <c r="AG4456" s="32"/>
      <c r="AH4456" s="30"/>
      <c r="AJ4456" s="30"/>
      <c r="AK4456" s="30"/>
      <c r="AL4456" s="30"/>
      <c r="AM4456" s="30"/>
      <c r="AN4456" s="30"/>
      <c r="AO4456" s="30"/>
      <c r="AP4456" s="30"/>
      <c r="AQ4456" s="30"/>
      <c r="AR4456" s="30"/>
      <c r="AS4456" s="30"/>
      <c r="AT4456" s="30"/>
      <c r="AU4456" s="121"/>
      <c r="AV4456" s="129"/>
      <c r="AW4456" s="129"/>
      <c r="AX4456" s="129"/>
    </row>
    <row r="4457" spans="1:50" x14ac:dyDescent="0.25">
      <c r="A4457" s="120"/>
      <c r="B4457" s="28"/>
      <c r="C4457" s="25"/>
      <c r="D4457" s="25"/>
      <c r="E4457" s="25"/>
      <c r="F4457" s="29"/>
      <c r="G4457" s="29"/>
      <c r="H4457" s="29"/>
      <c r="I4457" s="29"/>
      <c r="J4457" s="29"/>
      <c r="K4457" s="25"/>
      <c r="L4457" s="25"/>
      <c r="M4457" s="25"/>
      <c r="N4457" s="25"/>
      <c r="O4457" s="25"/>
      <c r="P4457" s="25"/>
      <c r="Q4457" s="28"/>
      <c r="R4457" s="29"/>
      <c r="S4457" s="27"/>
      <c r="T4457" s="27"/>
      <c r="U4457" s="28"/>
      <c r="V4457" s="26"/>
      <c r="W4457" s="26"/>
      <c r="X4457" s="26"/>
      <c r="Y4457" s="37"/>
      <c r="Z4457" s="37"/>
      <c r="AA4457" s="37"/>
      <c r="AB4457" s="30"/>
      <c r="AC4457" s="30"/>
      <c r="AD4457" s="31"/>
      <c r="AE4457" s="30"/>
      <c r="AF4457" s="30"/>
      <c r="AG4457" s="32"/>
      <c r="AH4457" s="30"/>
      <c r="AJ4457" s="30"/>
      <c r="AK4457" s="30"/>
      <c r="AL4457" s="30"/>
      <c r="AM4457" s="30"/>
      <c r="AN4457" s="30"/>
      <c r="AO4457" s="30"/>
      <c r="AP4457" s="30"/>
      <c r="AQ4457" s="30"/>
      <c r="AR4457" s="30"/>
      <c r="AS4457" s="30"/>
      <c r="AT4457" s="30"/>
      <c r="AU4457" s="121"/>
      <c r="AV4457" s="129"/>
      <c r="AW4457" s="129"/>
      <c r="AX4457" s="129"/>
    </row>
    <row r="4458" spans="1:50" x14ac:dyDescent="0.25">
      <c r="A4458" s="120"/>
      <c r="B4458" s="28"/>
      <c r="C4458" s="25"/>
      <c r="D4458" s="25"/>
      <c r="E4458" s="25"/>
      <c r="F4458" s="29"/>
      <c r="G4458" s="29"/>
      <c r="H4458" s="29"/>
      <c r="I4458" s="29"/>
      <c r="J4458" s="29"/>
      <c r="K4458" s="25"/>
      <c r="L4458" s="25"/>
      <c r="M4458" s="25"/>
      <c r="N4458" s="25"/>
      <c r="O4458" s="25"/>
      <c r="P4458" s="25"/>
      <c r="Q4458" s="28"/>
      <c r="R4458" s="29"/>
      <c r="S4458" s="27"/>
      <c r="T4458" s="27"/>
      <c r="U4458" s="28"/>
      <c r="V4458" s="26"/>
      <c r="W4458" s="26"/>
      <c r="X4458" s="26"/>
      <c r="Y4458" s="37"/>
      <c r="Z4458" s="37"/>
      <c r="AA4458" s="37"/>
      <c r="AB4458" s="30"/>
      <c r="AC4458" s="30"/>
      <c r="AD4458" s="31"/>
      <c r="AE4458" s="30"/>
      <c r="AF4458" s="30"/>
      <c r="AG4458" s="32"/>
      <c r="AH4458" s="30"/>
      <c r="AJ4458" s="30"/>
      <c r="AK4458" s="30"/>
      <c r="AL4458" s="30"/>
      <c r="AM4458" s="30"/>
      <c r="AN4458" s="30"/>
      <c r="AO4458" s="30"/>
      <c r="AP4458" s="30"/>
      <c r="AQ4458" s="30"/>
      <c r="AR4458" s="30"/>
      <c r="AS4458" s="30"/>
      <c r="AT4458" s="30"/>
      <c r="AU4458" s="121"/>
      <c r="AV4458" s="129"/>
      <c r="AW4458" s="129"/>
      <c r="AX4458" s="129"/>
    </row>
    <row r="4459" spans="1:50" x14ac:dyDescent="0.25">
      <c r="A4459" s="120"/>
      <c r="B4459" s="28"/>
      <c r="C4459" s="25"/>
      <c r="D4459" s="25"/>
      <c r="E4459" s="25"/>
      <c r="F4459" s="29"/>
      <c r="G4459" s="29"/>
      <c r="H4459" s="29"/>
      <c r="I4459" s="29"/>
      <c r="J4459" s="29"/>
      <c r="K4459" s="25"/>
      <c r="L4459" s="25"/>
      <c r="M4459" s="25"/>
      <c r="N4459" s="25"/>
      <c r="O4459" s="25"/>
      <c r="P4459" s="25"/>
      <c r="Q4459" s="28"/>
      <c r="R4459" s="29"/>
      <c r="S4459" s="27"/>
      <c r="T4459" s="27"/>
      <c r="U4459" s="28"/>
      <c r="V4459" s="26"/>
      <c r="W4459" s="26"/>
      <c r="X4459" s="26"/>
      <c r="Y4459" s="37"/>
      <c r="Z4459" s="37"/>
      <c r="AA4459" s="37"/>
      <c r="AB4459" s="30"/>
      <c r="AC4459" s="30"/>
      <c r="AD4459" s="31"/>
      <c r="AE4459" s="30"/>
      <c r="AF4459" s="30"/>
      <c r="AG4459" s="32"/>
      <c r="AH4459" s="30"/>
      <c r="AJ4459" s="30"/>
      <c r="AK4459" s="30"/>
      <c r="AL4459" s="30"/>
      <c r="AM4459" s="30"/>
      <c r="AN4459" s="30"/>
      <c r="AO4459" s="30"/>
      <c r="AP4459" s="30"/>
      <c r="AQ4459" s="30"/>
      <c r="AR4459" s="30"/>
      <c r="AS4459" s="30"/>
      <c r="AT4459" s="30"/>
      <c r="AU4459" s="121"/>
      <c r="AV4459" s="129"/>
      <c r="AW4459" s="129"/>
      <c r="AX4459" s="129"/>
    </row>
    <row r="4460" spans="1:50" x14ac:dyDescent="0.25">
      <c r="A4460" s="120"/>
      <c r="B4460" s="28"/>
      <c r="C4460" s="25"/>
      <c r="D4460" s="25"/>
      <c r="E4460" s="25"/>
      <c r="F4460" s="29"/>
      <c r="G4460" s="29"/>
      <c r="H4460" s="29"/>
      <c r="I4460" s="29"/>
      <c r="J4460" s="29"/>
      <c r="K4460" s="25"/>
      <c r="L4460" s="25"/>
      <c r="M4460" s="25"/>
      <c r="N4460" s="25"/>
      <c r="O4460" s="25"/>
      <c r="P4460" s="25"/>
      <c r="Q4460" s="28"/>
      <c r="R4460" s="29"/>
      <c r="S4460" s="27"/>
      <c r="T4460" s="27"/>
      <c r="U4460" s="28"/>
      <c r="V4460" s="26"/>
      <c r="W4460" s="26"/>
      <c r="X4460" s="26"/>
      <c r="Y4460" s="37"/>
      <c r="Z4460" s="37"/>
      <c r="AA4460" s="37"/>
      <c r="AB4460" s="30"/>
      <c r="AC4460" s="30"/>
      <c r="AD4460" s="31"/>
      <c r="AE4460" s="30"/>
      <c r="AF4460" s="30"/>
      <c r="AG4460" s="32"/>
      <c r="AH4460" s="30"/>
      <c r="AJ4460" s="30"/>
      <c r="AK4460" s="30"/>
      <c r="AL4460" s="30"/>
      <c r="AM4460" s="30"/>
      <c r="AN4460" s="30"/>
      <c r="AO4460" s="30"/>
      <c r="AP4460" s="30"/>
      <c r="AQ4460" s="30"/>
      <c r="AR4460" s="30"/>
      <c r="AS4460" s="30"/>
      <c r="AT4460" s="30"/>
      <c r="AU4460" s="121"/>
      <c r="AV4460" s="129"/>
      <c r="AW4460" s="129"/>
      <c r="AX4460" s="129"/>
    </row>
    <row r="4461" spans="1:50" x14ac:dyDescent="0.25">
      <c r="A4461" s="120"/>
      <c r="B4461" s="28"/>
      <c r="C4461" s="25"/>
      <c r="D4461" s="25"/>
      <c r="E4461" s="25"/>
      <c r="F4461" s="29"/>
      <c r="G4461" s="29"/>
      <c r="H4461" s="29"/>
      <c r="I4461" s="29"/>
      <c r="J4461" s="29"/>
      <c r="K4461" s="25"/>
      <c r="L4461" s="25"/>
      <c r="M4461" s="25"/>
      <c r="N4461" s="25"/>
      <c r="O4461" s="25"/>
      <c r="P4461" s="25"/>
      <c r="Q4461" s="28"/>
      <c r="R4461" s="29"/>
      <c r="S4461" s="27"/>
      <c r="T4461" s="27"/>
      <c r="U4461" s="28"/>
      <c r="V4461" s="26"/>
      <c r="W4461" s="26"/>
      <c r="X4461" s="26"/>
      <c r="Y4461" s="37"/>
      <c r="Z4461" s="37"/>
      <c r="AA4461" s="37"/>
      <c r="AB4461" s="30"/>
      <c r="AC4461" s="30"/>
      <c r="AD4461" s="31"/>
      <c r="AE4461" s="30"/>
      <c r="AF4461" s="30"/>
      <c r="AG4461" s="32"/>
      <c r="AH4461" s="30"/>
      <c r="AJ4461" s="30"/>
      <c r="AK4461" s="30"/>
      <c r="AL4461" s="30"/>
      <c r="AM4461" s="30"/>
      <c r="AN4461" s="30"/>
      <c r="AO4461" s="30"/>
      <c r="AP4461" s="30"/>
      <c r="AQ4461" s="30"/>
      <c r="AR4461" s="30"/>
      <c r="AS4461" s="30"/>
      <c r="AT4461" s="30"/>
      <c r="AU4461" s="121"/>
      <c r="AV4461" s="129"/>
      <c r="AW4461" s="129"/>
      <c r="AX4461" s="129"/>
    </row>
    <row r="4462" spans="1:50" x14ac:dyDescent="0.25">
      <c r="A4462" s="120"/>
      <c r="B4462" s="28"/>
      <c r="C4462" s="25"/>
      <c r="D4462" s="25"/>
      <c r="E4462" s="25"/>
      <c r="F4462" s="29"/>
      <c r="G4462" s="29"/>
      <c r="H4462" s="29"/>
      <c r="I4462" s="29"/>
      <c r="J4462" s="29"/>
      <c r="K4462" s="25"/>
      <c r="L4462" s="25"/>
      <c r="M4462" s="25"/>
      <c r="N4462" s="25"/>
      <c r="O4462" s="25"/>
      <c r="P4462" s="25"/>
      <c r="Q4462" s="28"/>
      <c r="R4462" s="29"/>
      <c r="S4462" s="27"/>
      <c r="T4462" s="27"/>
      <c r="U4462" s="28"/>
      <c r="V4462" s="26"/>
      <c r="W4462" s="26"/>
      <c r="X4462" s="26"/>
      <c r="Y4462" s="37"/>
      <c r="Z4462" s="37"/>
      <c r="AA4462" s="37"/>
      <c r="AB4462" s="30"/>
      <c r="AC4462" s="30"/>
      <c r="AD4462" s="31"/>
      <c r="AE4462" s="30"/>
      <c r="AF4462" s="30"/>
      <c r="AG4462" s="32"/>
      <c r="AH4462" s="30"/>
      <c r="AJ4462" s="30"/>
      <c r="AK4462" s="30"/>
      <c r="AL4462" s="30"/>
      <c r="AM4462" s="30"/>
      <c r="AN4462" s="30"/>
      <c r="AO4462" s="30"/>
      <c r="AP4462" s="30"/>
      <c r="AQ4462" s="30"/>
      <c r="AR4462" s="30"/>
      <c r="AS4462" s="30"/>
      <c r="AT4462" s="30"/>
      <c r="AU4462" s="121"/>
      <c r="AV4462" s="129"/>
      <c r="AW4462" s="129"/>
      <c r="AX4462" s="129"/>
    </row>
    <row r="4463" spans="1:50" x14ac:dyDescent="0.25">
      <c r="A4463" s="120"/>
      <c r="B4463" s="28"/>
      <c r="C4463" s="25"/>
      <c r="D4463" s="25"/>
      <c r="E4463" s="25"/>
      <c r="F4463" s="29"/>
      <c r="G4463" s="29"/>
      <c r="H4463" s="29"/>
      <c r="I4463" s="29"/>
      <c r="J4463" s="29"/>
      <c r="K4463" s="25"/>
      <c r="L4463" s="25"/>
      <c r="M4463" s="25"/>
      <c r="N4463" s="25"/>
      <c r="O4463" s="25"/>
      <c r="P4463" s="25"/>
      <c r="Q4463" s="28"/>
      <c r="R4463" s="29"/>
      <c r="S4463" s="27"/>
      <c r="T4463" s="27"/>
      <c r="U4463" s="28"/>
      <c r="V4463" s="26"/>
      <c r="W4463" s="26"/>
      <c r="X4463" s="26"/>
      <c r="Y4463" s="37"/>
      <c r="Z4463" s="37"/>
      <c r="AA4463" s="37"/>
      <c r="AB4463" s="30"/>
      <c r="AC4463" s="30"/>
      <c r="AD4463" s="31"/>
      <c r="AE4463" s="30"/>
      <c r="AF4463" s="30"/>
      <c r="AG4463" s="32"/>
      <c r="AH4463" s="30"/>
      <c r="AJ4463" s="30"/>
      <c r="AK4463" s="30"/>
      <c r="AL4463" s="30"/>
      <c r="AM4463" s="30"/>
      <c r="AN4463" s="30"/>
      <c r="AO4463" s="30"/>
      <c r="AP4463" s="30"/>
      <c r="AQ4463" s="30"/>
      <c r="AR4463" s="30"/>
      <c r="AS4463" s="30"/>
      <c r="AT4463" s="30"/>
      <c r="AU4463" s="121"/>
      <c r="AV4463" s="129"/>
      <c r="AW4463" s="129"/>
      <c r="AX4463" s="129"/>
    </row>
    <row r="4464" spans="1:50" x14ac:dyDescent="0.25">
      <c r="A4464" s="120"/>
      <c r="B4464" s="28"/>
      <c r="C4464" s="25"/>
      <c r="D4464" s="25"/>
      <c r="E4464" s="25"/>
      <c r="F4464" s="29"/>
      <c r="G4464" s="29"/>
      <c r="H4464" s="29"/>
      <c r="I4464" s="29"/>
      <c r="J4464" s="29"/>
      <c r="K4464" s="25"/>
      <c r="L4464" s="25"/>
      <c r="M4464" s="25"/>
      <c r="N4464" s="25"/>
      <c r="O4464" s="25"/>
      <c r="P4464" s="25"/>
      <c r="Q4464" s="28"/>
      <c r="R4464" s="29"/>
      <c r="S4464" s="27"/>
      <c r="T4464" s="27"/>
      <c r="U4464" s="28"/>
      <c r="V4464" s="26"/>
      <c r="W4464" s="26"/>
      <c r="X4464" s="26"/>
      <c r="Y4464" s="37"/>
      <c r="Z4464" s="37"/>
      <c r="AA4464" s="37"/>
      <c r="AB4464" s="30"/>
      <c r="AC4464" s="30"/>
      <c r="AD4464" s="31"/>
      <c r="AE4464" s="30"/>
      <c r="AF4464" s="30"/>
      <c r="AG4464" s="32"/>
      <c r="AH4464" s="30"/>
      <c r="AJ4464" s="30"/>
      <c r="AK4464" s="30"/>
      <c r="AL4464" s="30"/>
      <c r="AM4464" s="30"/>
      <c r="AN4464" s="30"/>
      <c r="AO4464" s="30"/>
      <c r="AP4464" s="30"/>
      <c r="AQ4464" s="30"/>
      <c r="AR4464" s="30"/>
      <c r="AS4464" s="30"/>
      <c r="AT4464" s="30"/>
      <c r="AU4464" s="121"/>
      <c r="AV4464" s="129"/>
      <c r="AW4464" s="129"/>
      <c r="AX4464" s="129"/>
    </row>
    <row r="4465" spans="1:50" x14ac:dyDescent="0.25">
      <c r="A4465" s="120"/>
      <c r="B4465" s="28"/>
      <c r="C4465" s="25"/>
      <c r="D4465" s="25"/>
      <c r="E4465" s="25"/>
      <c r="F4465" s="29"/>
      <c r="G4465" s="29"/>
      <c r="H4465" s="29"/>
      <c r="I4465" s="29"/>
      <c r="J4465" s="29"/>
      <c r="K4465" s="25"/>
      <c r="L4465" s="25"/>
      <c r="M4465" s="25"/>
      <c r="N4465" s="25"/>
      <c r="O4465" s="25"/>
      <c r="P4465" s="25"/>
      <c r="Q4465" s="28"/>
      <c r="R4465" s="29"/>
      <c r="S4465" s="27"/>
      <c r="T4465" s="27"/>
      <c r="U4465" s="28"/>
      <c r="V4465" s="26"/>
      <c r="W4465" s="26"/>
      <c r="X4465" s="26"/>
      <c r="Y4465" s="37"/>
      <c r="Z4465" s="37"/>
      <c r="AA4465" s="37"/>
      <c r="AB4465" s="30"/>
      <c r="AC4465" s="30"/>
      <c r="AD4465" s="31"/>
      <c r="AE4465" s="30"/>
      <c r="AF4465" s="30"/>
      <c r="AG4465" s="32"/>
      <c r="AH4465" s="30"/>
      <c r="AJ4465" s="30"/>
      <c r="AK4465" s="30"/>
      <c r="AL4465" s="30"/>
      <c r="AM4465" s="30"/>
      <c r="AN4465" s="30"/>
      <c r="AO4465" s="30"/>
      <c r="AP4465" s="30"/>
      <c r="AQ4465" s="30"/>
      <c r="AR4465" s="30"/>
      <c r="AS4465" s="30"/>
      <c r="AT4465" s="30"/>
      <c r="AU4465" s="121"/>
      <c r="AV4465" s="129"/>
      <c r="AW4465" s="129"/>
      <c r="AX4465" s="129"/>
    </row>
    <row r="4466" spans="1:50" x14ac:dyDescent="0.25">
      <c r="A4466" s="120"/>
      <c r="B4466" s="28"/>
      <c r="C4466" s="25"/>
      <c r="D4466" s="25"/>
      <c r="E4466" s="25"/>
      <c r="F4466" s="29"/>
      <c r="G4466" s="29"/>
      <c r="H4466" s="29"/>
      <c r="I4466" s="29"/>
      <c r="J4466" s="29"/>
      <c r="K4466" s="25"/>
      <c r="L4466" s="25"/>
      <c r="M4466" s="25"/>
      <c r="N4466" s="25"/>
      <c r="O4466" s="25"/>
      <c r="P4466" s="25"/>
      <c r="Q4466" s="28"/>
      <c r="R4466" s="29"/>
      <c r="S4466" s="27"/>
      <c r="T4466" s="27"/>
      <c r="U4466" s="28"/>
      <c r="V4466" s="26"/>
      <c r="W4466" s="26"/>
      <c r="X4466" s="26"/>
      <c r="Y4466" s="37"/>
      <c r="Z4466" s="37"/>
      <c r="AA4466" s="37"/>
      <c r="AB4466" s="30"/>
      <c r="AC4466" s="30"/>
      <c r="AD4466" s="31"/>
      <c r="AE4466" s="30"/>
      <c r="AF4466" s="30"/>
      <c r="AG4466" s="32"/>
      <c r="AH4466" s="30"/>
      <c r="AJ4466" s="30"/>
      <c r="AK4466" s="30"/>
      <c r="AL4466" s="30"/>
      <c r="AM4466" s="30"/>
      <c r="AN4466" s="30"/>
      <c r="AO4466" s="30"/>
      <c r="AP4466" s="30"/>
      <c r="AQ4466" s="30"/>
      <c r="AR4466" s="30"/>
      <c r="AS4466" s="30"/>
      <c r="AT4466" s="30"/>
      <c r="AU4466" s="121"/>
      <c r="AV4466" s="129"/>
      <c r="AW4466" s="129"/>
      <c r="AX4466" s="129"/>
    </row>
    <row r="4467" spans="1:50" x14ac:dyDescent="0.25">
      <c r="A4467" s="120"/>
      <c r="B4467" s="28"/>
      <c r="C4467" s="25"/>
      <c r="D4467" s="25"/>
      <c r="E4467" s="25"/>
      <c r="F4467" s="29"/>
      <c r="G4467" s="29"/>
      <c r="H4467" s="29"/>
      <c r="I4467" s="29"/>
      <c r="J4467" s="29"/>
      <c r="K4467" s="25"/>
      <c r="L4467" s="25"/>
      <c r="M4467" s="25"/>
      <c r="N4467" s="25"/>
      <c r="O4467" s="25"/>
      <c r="P4467" s="25"/>
      <c r="Q4467" s="28"/>
      <c r="R4467" s="29"/>
      <c r="S4467" s="27"/>
      <c r="T4467" s="27"/>
      <c r="U4467" s="28"/>
      <c r="V4467" s="26"/>
      <c r="W4467" s="26"/>
      <c r="X4467" s="26"/>
      <c r="Y4467" s="37"/>
      <c r="Z4467" s="37"/>
      <c r="AA4467" s="37"/>
      <c r="AB4467" s="30"/>
      <c r="AC4467" s="30"/>
      <c r="AD4467" s="31"/>
      <c r="AE4467" s="30"/>
      <c r="AF4467" s="30"/>
      <c r="AG4467" s="32"/>
      <c r="AH4467" s="30"/>
      <c r="AJ4467" s="30"/>
      <c r="AK4467" s="30"/>
      <c r="AL4467" s="30"/>
      <c r="AM4467" s="30"/>
      <c r="AN4467" s="30"/>
      <c r="AO4467" s="30"/>
      <c r="AP4467" s="30"/>
      <c r="AQ4467" s="30"/>
      <c r="AR4467" s="30"/>
      <c r="AS4467" s="30"/>
      <c r="AT4467" s="30"/>
      <c r="AU4467" s="121"/>
      <c r="AV4467" s="129"/>
      <c r="AW4467" s="129"/>
      <c r="AX4467" s="129"/>
    </row>
    <row r="4468" spans="1:50" x14ac:dyDescent="0.25">
      <c r="A4468" s="120"/>
      <c r="B4468" s="28"/>
      <c r="C4468" s="25"/>
      <c r="D4468" s="25"/>
      <c r="E4468" s="25"/>
      <c r="F4468" s="29"/>
      <c r="G4468" s="29"/>
      <c r="H4468" s="29"/>
      <c r="I4468" s="29"/>
      <c r="J4468" s="29"/>
      <c r="K4468" s="25"/>
      <c r="L4468" s="25"/>
      <c r="M4468" s="25"/>
      <c r="N4468" s="25"/>
      <c r="O4468" s="25"/>
      <c r="P4468" s="25"/>
      <c r="Q4468" s="28"/>
      <c r="R4468" s="29"/>
      <c r="S4468" s="27"/>
      <c r="T4468" s="27"/>
      <c r="U4468" s="28"/>
      <c r="V4468" s="26"/>
      <c r="W4468" s="26"/>
      <c r="X4468" s="26"/>
      <c r="Y4468" s="37"/>
      <c r="Z4468" s="37"/>
      <c r="AA4468" s="37"/>
      <c r="AB4468" s="30"/>
      <c r="AC4468" s="30"/>
      <c r="AD4468" s="31"/>
      <c r="AE4468" s="30"/>
      <c r="AF4468" s="30"/>
      <c r="AG4468" s="32"/>
      <c r="AH4468" s="30"/>
      <c r="AJ4468" s="30"/>
      <c r="AK4468" s="30"/>
      <c r="AL4468" s="30"/>
      <c r="AM4468" s="30"/>
      <c r="AN4468" s="30"/>
      <c r="AO4468" s="30"/>
      <c r="AP4468" s="30"/>
      <c r="AQ4468" s="30"/>
      <c r="AR4468" s="30"/>
      <c r="AS4468" s="30"/>
      <c r="AT4468" s="30"/>
      <c r="AU4468" s="121"/>
      <c r="AV4468" s="129"/>
      <c r="AW4468" s="129"/>
      <c r="AX4468" s="129"/>
    </row>
    <row r="4469" spans="1:50" x14ac:dyDescent="0.25">
      <c r="A4469" s="120"/>
      <c r="B4469" s="28"/>
      <c r="C4469" s="25"/>
      <c r="D4469" s="25"/>
      <c r="E4469" s="25"/>
      <c r="F4469" s="29"/>
      <c r="G4469" s="29"/>
      <c r="H4469" s="29"/>
      <c r="I4469" s="29"/>
      <c r="J4469" s="29"/>
      <c r="K4469" s="25"/>
      <c r="L4469" s="25"/>
      <c r="M4469" s="25"/>
      <c r="N4469" s="25"/>
      <c r="O4469" s="25"/>
      <c r="P4469" s="25"/>
      <c r="Q4469" s="28"/>
      <c r="R4469" s="29"/>
      <c r="S4469" s="27"/>
      <c r="T4469" s="27"/>
      <c r="U4469" s="28"/>
      <c r="V4469" s="26"/>
      <c r="W4469" s="26"/>
      <c r="X4469" s="26"/>
      <c r="Y4469" s="37"/>
      <c r="Z4469" s="37"/>
      <c r="AA4469" s="37"/>
      <c r="AB4469" s="30"/>
      <c r="AC4469" s="30"/>
      <c r="AD4469" s="31"/>
      <c r="AE4469" s="30"/>
      <c r="AF4469" s="30"/>
      <c r="AG4469" s="32"/>
      <c r="AH4469" s="30"/>
      <c r="AJ4469" s="30"/>
      <c r="AK4469" s="30"/>
      <c r="AL4469" s="30"/>
      <c r="AM4469" s="30"/>
      <c r="AN4469" s="30"/>
      <c r="AO4469" s="30"/>
      <c r="AP4469" s="30"/>
      <c r="AQ4469" s="30"/>
      <c r="AR4469" s="30"/>
      <c r="AS4469" s="30"/>
      <c r="AT4469" s="30"/>
      <c r="AU4469" s="121"/>
      <c r="AV4469" s="129"/>
      <c r="AW4469" s="129"/>
      <c r="AX4469" s="129"/>
    </row>
    <row r="4470" spans="1:50" x14ac:dyDescent="0.25">
      <c r="A4470" s="120"/>
      <c r="B4470" s="28"/>
      <c r="C4470" s="25"/>
      <c r="D4470" s="25"/>
      <c r="E4470" s="25"/>
      <c r="F4470" s="29"/>
      <c r="G4470" s="29"/>
      <c r="H4470" s="29"/>
      <c r="I4470" s="29"/>
      <c r="J4470" s="29"/>
      <c r="K4470" s="25"/>
      <c r="L4470" s="25"/>
      <c r="M4470" s="25"/>
      <c r="N4470" s="25"/>
      <c r="O4470" s="25"/>
      <c r="P4470" s="25"/>
      <c r="Q4470" s="28"/>
      <c r="R4470" s="29"/>
      <c r="S4470" s="27"/>
      <c r="T4470" s="27"/>
      <c r="U4470" s="28"/>
      <c r="V4470" s="26"/>
      <c r="W4470" s="26"/>
      <c r="X4470" s="26"/>
      <c r="Y4470" s="37"/>
      <c r="Z4470" s="37"/>
      <c r="AA4470" s="37"/>
      <c r="AB4470" s="30"/>
      <c r="AC4470" s="30"/>
      <c r="AD4470" s="31"/>
      <c r="AE4470" s="30"/>
      <c r="AF4470" s="30"/>
      <c r="AG4470" s="32"/>
      <c r="AH4470" s="30"/>
      <c r="AJ4470" s="30"/>
      <c r="AK4470" s="30"/>
      <c r="AL4470" s="30"/>
      <c r="AM4470" s="30"/>
      <c r="AN4470" s="30"/>
      <c r="AO4470" s="30"/>
      <c r="AP4470" s="30"/>
      <c r="AQ4470" s="30"/>
      <c r="AR4470" s="30"/>
      <c r="AS4470" s="30"/>
      <c r="AT4470" s="30"/>
      <c r="AU4470" s="121"/>
      <c r="AV4470" s="129"/>
      <c r="AW4470" s="129"/>
      <c r="AX4470" s="129"/>
    </row>
    <row r="4471" spans="1:50" x14ac:dyDescent="0.25">
      <c r="A4471" s="120"/>
      <c r="B4471" s="28"/>
      <c r="C4471" s="25"/>
      <c r="D4471" s="25"/>
      <c r="E4471" s="25"/>
      <c r="F4471" s="29"/>
      <c r="G4471" s="29"/>
      <c r="H4471" s="29"/>
      <c r="I4471" s="29"/>
      <c r="J4471" s="29"/>
      <c r="K4471" s="25"/>
      <c r="L4471" s="25"/>
      <c r="M4471" s="25"/>
      <c r="N4471" s="25"/>
      <c r="O4471" s="25"/>
      <c r="P4471" s="25"/>
      <c r="Q4471" s="28"/>
      <c r="R4471" s="29"/>
      <c r="S4471" s="27"/>
      <c r="T4471" s="27"/>
      <c r="U4471" s="28"/>
      <c r="V4471" s="26"/>
      <c r="W4471" s="26"/>
      <c r="X4471" s="26"/>
      <c r="Y4471" s="37"/>
      <c r="Z4471" s="37"/>
      <c r="AA4471" s="37"/>
      <c r="AB4471" s="30"/>
      <c r="AC4471" s="30"/>
      <c r="AD4471" s="31"/>
      <c r="AE4471" s="30"/>
      <c r="AF4471" s="30"/>
      <c r="AG4471" s="32"/>
      <c r="AH4471" s="30"/>
      <c r="AJ4471" s="30"/>
      <c r="AK4471" s="30"/>
      <c r="AL4471" s="30"/>
      <c r="AM4471" s="30"/>
      <c r="AN4471" s="30"/>
      <c r="AO4471" s="30"/>
      <c r="AP4471" s="30"/>
      <c r="AQ4471" s="30"/>
      <c r="AR4471" s="30"/>
      <c r="AS4471" s="30"/>
      <c r="AT4471" s="30"/>
      <c r="AU4471" s="121"/>
      <c r="AV4471" s="129"/>
      <c r="AW4471" s="129"/>
      <c r="AX4471" s="129"/>
    </row>
    <row r="4472" spans="1:50" x14ac:dyDescent="0.25">
      <c r="A4472" s="120"/>
      <c r="B4472" s="28"/>
      <c r="C4472" s="25"/>
      <c r="D4472" s="25"/>
      <c r="E4472" s="25"/>
      <c r="F4472" s="29"/>
      <c r="G4472" s="29"/>
      <c r="H4472" s="29"/>
      <c r="I4472" s="29"/>
      <c r="J4472" s="29"/>
      <c r="K4472" s="25"/>
      <c r="L4472" s="25"/>
      <c r="M4472" s="25"/>
      <c r="N4472" s="25"/>
      <c r="O4472" s="25"/>
      <c r="P4472" s="25"/>
      <c r="Q4472" s="28"/>
      <c r="R4472" s="29"/>
      <c r="S4472" s="27"/>
      <c r="T4472" s="27"/>
      <c r="U4472" s="28"/>
      <c r="V4472" s="26"/>
      <c r="W4472" s="26"/>
      <c r="X4472" s="26"/>
      <c r="Y4472" s="37"/>
      <c r="Z4472" s="37"/>
      <c r="AA4472" s="37"/>
      <c r="AB4472" s="30"/>
      <c r="AC4472" s="30"/>
      <c r="AD4472" s="31"/>
      <c r="AE4472" s="30"/>
      <c r="AF4472" s="30"/>
      <c r="AG4472" s="32"/>
      <c r="AH4472" s="30"/>
      <c r="AJ4472" s="30"/>
      <c r="AK4472" s="30"/>
      <c r="AL4472" s="30"/>
      <c r="AM4472" s="30"/>
      <c r="AN4472" s="30"/>
      <c r="AO4472" s="30"/>
      <c r="AP4472" s="30"/>
      <c r="AQ4472" s="30"/>
      <c r="AR4472" s="30"/>
      <c r="AS4472" s="30"/>
      <c r="AT4472" s="30"/>
      <c r="AU4472" s="121"/>
      <c r="AV4472" s="129"/>
      <c r="AW4472" s="129"/>
      <c r="AX4472" s="129"/>
    </row>
    <row r="4473" spans="1:50" x14ac:dyDescent="0.25">
      <c r="A4473" s="120"/>
      <c r="B4473" s="28"/>
      <c r="C4473" s="25"/>
      <c r="D4473" s="25"/>
      <c r="E4473" s="25"/>
      <c r="F4473" s="29"/>
      <c r="G4473" s="29"/>
      <c r="H4473" s="29"/>
      <c r="I4473" s="29"/>
      <c r="J4473" s="29"/>
      <c r="K4473" s="25"/>
      <c r="L4473" s="25"/>
      <c r="M4473" s="25"/>
      <c r="N4473" s="25"/>
      <c r="O4473" s="25"/>
      <c r="P4473" s="25"/>
      <c r="Q4473" s="28"/>
      <c r="R4473" s="29"/>
      <c r="S4473" s="27"/>
      <c r="T4473" s="27"/>
      <c r="U4473" s="28"/>
      <c r="V4473" s="26"/>
      <c r="W4473" s="26"/>
      <c r="X4473" s="26"/>
      <c r="Y4473" s="37"/>
      <c r="Z4473" s="37"/>
      <c r="AA4473" s="37"/>
      <c r="AB4473" s="30"/>
      <c r="AC4473" s="30"/>
      <c r="AD4473" s="31"/>
      <c r="AE4473" s="30"/>
      <c r="AF4473" s="30"/>
      <c r="AG4473" s="32"/>
      <c r="AH4473" s="30"/>
      <c r="AJ4473" s="30"/>
      <c r="AK4473" s="30"/>
      <c r="AL4473" s="30"/>
      <c r="AM4473" s="30"/>
      <c r="AN4473" s="30"/>
      <c r="AO4473" s="30"/>
      <c r="AP4473" s="30"/>
      <c r="AQ4473" s="30"/>
      <c r="AR4473" s="30"/>
      <c r="AS4473" s="30"/>
      <c r="AT4473" s="30"/>
      <c r="AU4473" s="121"/>
      <c r="AV4473" s="129"/>
      <c r="AW4473" s="129"/>
      <c r="AX4473" s="129"/>
    </row>
    <row r="4474" spans="1:50" x14ac:dyDescent="0.25">
      <c r="A4474" s="120"/>
      <c r="B4474" s="28"/>
      <c r="C4474" s="25"/>
      <c r="D4474" s="25"/>
      <c r="E4474" s="25"/>
      <c r="F4474" s="29"/>
      <c r="G4474" s="29"/>
      <c r="H4474" s="29"/>
      <c r="I4474" s="29"/>
      <c r="J4474" s="29"/>
      <c r="K4474" s="25"/>
      <c r="L4474" s="25"/>
      <c r="M4474" s="25"/>
      <c r="N4474" s="25"/>
      <c r="O4474" s="25"/>
      <c r="P4474" s="25"/>
      <c r="Q4474" s="28"/>
      <c r="R4474" s="29"/>
      <c r="S4474" s="27"/>
      <c r="T4474" s="27"/>
      <c r="U4474" s="28"/>
      <c r="V4474" s="26"/>
      <c r="W4474" s="26"/>
      <c r="X4474" s="26"/>
      <c r="Y4474" s="37"/>
      <c r="Z4474" s="37"/>
      <c r="AA4474" s="37"/>
      <c r="AB4474" s="30"/>
      <c r="AC4474" s="30"/>
      <c r="AD4474" s="31"/>
      <c r="AE4474" s="30"/>
      <c r="AF4474" s="30"/>
      <c r="AG4474" s="32"/>
      <c r="AH4474" s="30"/>
      <c r="AJ4474" s="30"/>
      <c r="AK4474" s="30"/>
      <c r="AL4474" s="30"/>
      <c r="AM4474" s="30"/>
      <c r="AN4474" s="30"/>
      <c r="AO4474" s="30"/>
      <c r="AP4474" s="30"/>
      <c r="AQ4474" s="30"/>
      <c r="AR4474" s="30"/>
      <c r="AS4474" s="30"/>
      <c r="AT4474" s="30"/>
      <c r="AU4474" s="121"/>
      <c r="AV4474" s="129"/>
      <c r="AW4474" s="129"/>
      <c r="AX4474" s="129"/>
    </row>
    <row r="4475" spans="1:50" x14ac:dyDescent="0.25">
      <c r="A4475" s="120"/>
      <c r="B4475" s="28"/>
      <c r="C4475" s="25"/>
      <c r="D4475" s="25"/>
      <c r="E4475" s="25"/>
      <c r="F4475" s="29"/>
      <c r="G4475" s="29"/>
      <c r="H4475" s="29"/>
      <c r="I4475" s="29"/>
      <c r="J4475" s="29"/>
      <c r="K4475" s="25"/>
      <c r="L4475" s="25"/>
      <c r="M4475" s="25"/>
      <c r="N4475" s="25"/>
      <c r="O4475" s="25"/>
      <c r="P4475" s="25"/>
      <c r="Q4475" s="28"/>
      <c r="R4475" s="29"/>
      <c r="S4475" s="27"/>
      <c r="T4475" s="27"/>
      <c r="U4475" s="28"/>
      <c r="V4475" s="26"/>
      <c r="W4475" s="26"/>
      <c r="X4475" s="26"/>
      <c r="Y4475" s="37"/>
      <c r="Z4475" s="37"/>
      <c r="AA4475" s="37"/>
      <c r="AB4475" s="30"/>
      <c r="AC4475" s="30"/>
      <c r="AD4475" s="31"/>
      <c r="AE4475" s="30"/>
      <c r="AF4475" s="30"/>
      <c r="AG4475" s="32"/>
      <c r="AH4475" s="30"/>
      <c r="AJ4475" s="30"/>
      <c r="AK4475" s="30"/>
      <c r="AL4475" s="30"/>
      <c r="AM4475" s="30"/>
      <c r="AN4475" s="30"/>
      <c r="AO4475" s="30"/>
      <c r="AP4475" s="30"/>
      <c r="AQ4475" s="30"/>
      <c r="AR4475" s="30"/>
      <c r="AS4475" s="30"/>
      <c r="AT4475" s="30"/>
      <c r="AU4475" s="121"/>
      <c r="AV4475" s="129"/>
      <c r="AW4475" s="129"/>
      <c r="AX4475" s="129"/>
    </row>
    <row r="4476" spans="1:50" x14ac:dyDescent="0.25">
      <c r="A4476" s="120"/>
      <c r="B4476" s="28"/>
      <c r="C4476" s="25"/>
      <c r="D4476" s="25"/>
      <c r="E4476" s="25"/>
      <c r="F4476" s="29"/>
      <c r="G4476" s="29"/>
      <c r="H4476" s="29"/>
      <c r="I4476" s="29"/>
      <c r="J4476" s="29"/>
      <c r="K4476" s="25"/>
      <c r="L4476" s="25"/>
      <c r="M4476" s="25"/>
      <c r="N4476" s="25"/>
      <c r="O4476" s="25"/>
      <c r="P4476" s="25"/>
      <c r="Q4476" s="28"/>
      <c r="R4476" s="29"/>
      <c r="S4476" s="27"/>
      <c r="T4476" s="27"/>
      <c r="U4476" s="28"/>
      <c r="V4476" s="26"/>
      <c r="W4476" s="26"/>
      <c r="X4476" s="26"/>
      <c r="Y4476" s="37"/>
      <c r="Z4476" s="37"/>
      <c r="AA4476" s="37"/>
      <c r="AB4476" s="30"/>
      <c r="AC4476" s="30"/>
      <c r="AD4476" s="31"/>
      <c r="AE4476" s="30"/>
      <c r="AF4476" s="30"/>
      <c r="AG4476" s="32"/>
      <c r="AH4476" s="30"/>
      <c r="AJ4476" s="30"/>
      <c r="AK4476" s="30"/>
      <c r="AL4476" s="30"/>
      <c r="AM4476" s="30"/>
      <c r="AN4476" s="30"/>
      <c r="AO4476" s="30"/>
      <c r="AP4476" s="30"/>
      <c r="AQ4476" s="30"/>
      <c r="AR4476" s="30"/>
      <c r="AS4476" s="30"/>
      <c r="AT4476" s="30"/>
      <c r="AU4476" s="121"/>
      <c r="AV4476" s="129"/>
      <c r="AW4476" s="129"/>
      <c r="AX4476" s="129"/>
    </row>
    <row r="4477" spans="1:50" x14ac:dyDescent="0.25">
      <c r="A4477" s="120"/>
      <c r="B4477" s="28"/>
      <c r="C4477" s="25"/>
      <c r="D4477" s="25"/>
      <c r="E4477" s="25"/>
      <c r="F4477" s="29"/>
      <c r="G4477" s="29"/>
      <c r="H4477" s="29"/>
      <c r="I4477" s="29"/>
      <c r="J4477" s="29"/>
      <c r="K4477" s="25"/>
      <c r="L4477" s="25"/>
      <c r="M4477" s="25"/>
      <c r="N4477" s="25"/>
      <c r="O4477" s="25"/>
      <c r="P4477" s="25"/>
      <c r="Q4477" s="28"/>
      <c r="R4477" s="29"/>
      <c r="S4477" s="27"/>
      <c r="T4477" s="27"/>
      <c r="U4477" s="28"/>
      <c r="V4477" s="26"/>
      <c r="W4477" s="26"/>
      <c r="X4477" s="26"/>
      <c r="Y4477" s="37"/>
      <c r="Z4477" s="37"/>
      <c r="AA4477" s="37"/>
      <c r="AB4477" s="30"/>
      <c r="AC4477" s="30"/>
      <c r="AD4477" s="31"/>
      <c r="AE4477" s="30"/>
      <c r="AF4477" s="30"/>
      <c r="AG4477" s="32"/>
      <c r="AH4477" s="30"/>
      <c r="AJ4477" s="30"/>
      <c r="AK4477" s="30"/>
      <c r="AL4477" s="30"/>
      <c r="AM4477" s="30"/>
      <c r="AN4477" s="30"/>
      <c r="AO4477" s="30"/>
      <c r="AP4477" s="30"/>
      <c r="AQ4477" s="30"/>
      <c r="AR4477" s="30"/>
      <c r="AS4477" s="30"/>
      <c r="AT4477" s="30"/>
      <c r="AU4477" s="121"/>
      <c r="AV4477" s="129"/>
      <c r="AW4477" s="129"/>
      <c r="AX4477" s="129"/>
    </row>
    <row r="4478" spans="1:50" x14ac:dyDescent="0.25">
      <c r="A4478" s="120"/>
      <c r="B4478" s="28"/>
      <c r="C4478" s="25"/>
      <c r="D4478" s="25"/>
      <c r="E4478" s="25"/>
      <c r="F4478" s="29"/>
      <c r="G4478" s="29"/>
      <c r="H4478" s="29"/>
      <c r="I4478" s="29"/>
      <c r="J4478" s="29"/>
      <c r="K4478" s="25"/>
      <c r="L4478" s="25"/>
      <c r="M4478" s="25"/>
      <c r="N4478" s="25"/>
      <c r="O4478" s="25"/>
      <c r="P4478" s="25"/>
      <c r="Q4478" s="28"/>
      <c r="R4478" s="29"/>
      <c r="S4478" s="27"/>
      <c r="T4478" s="27"/>
      <c r="U4478" s="28"/>
      <c r="V4478" s="26"/>
      <c r="W4478" s="26"/>
      <c r="X4478" s="26"/>
      <c r="Y4478" s="37"/>
      <c r="Z4478" s="37"/>
      <c r="AA4478" s="37"/>
      <c r="AB4478" s="30"/>
      <c r="AC4478" s="30"/>
      <c r="AD4478" s="31"/>
      <c r="AE4478" s="30"/>
      <c r="AF4478" s="30"/>
      <c r="AG4478" s="32"/>
      <c r="AH4478" s="30"/>
      <c r="AJ4478" s="30"/>
      <c r="AK4478" s="30"/>
      <c r="AL4478" s="30"/>
      <c r="AM4478" s="30"/>
      <c r="AN4478" s="30"/>
      <c r="AO4478" s="30"/>
      <c r="AP4478" s="30"/>
      <c r="AQ4478" s="30"/>
      <c r="AR4478" s="30"/>
      <c r="AS4478" s="30"/>
      <c r="AT4478" s="30"/>
      <c r="AU4478" s="121"/>
      <c r="AV4478" s="129"/>
      <c r="AW4478" s="129"/>
      <c r="AX4478" s="129"/>
    </row>
    <row r="4479" spans="1:50" x14ac:dyDescent="0.25">
      <c r="A4479" s="120"/>
      <c r="B4479" s="28"/>
      <c r="C4479" s="25"/>
      <c r="D4479" s="25"/>
      <c r="E4479" s="25"/>
      <c r="F4479" s="29"/>
      <c r="G4479" s="29"/>
      <c r="H4479" s="29"/>
      <c r="I4479" s="29"/>
      <c r="J4479" s="29"/>
      <c r="K4479" s="25"/>
      <c r="L4479" s="25"/>
      <c r="M4479" s="25"/>
      <c r="N4479" s="25"/>
      <c r="O4479" s="25"/>
      <c r="P4479" s="25"/>
      <c r="Q4479" s="28"/>
      <c r="R4479" s="29"/>
      <c r="S4479" s="27"/>
      <c r="T4479" s="27"/>
      <c r="U4479" s="28"/>
      <c r="V4479" s="26"/>
      <c r="W4479" s="26"/>
      <c r="X4479" s="26"/>
      <c r="Y4479" s="37"/>
      <c r="Z4479" s="37"/>
      <c r="AA4479" s="37"/>
      <c r="AB4479" s="30"/>
      <c r="AC4479" s="30"/>
      <c r="AD4479" s="31"/>
      <c r="AE4479" s="30"/>
      <c r="AF4479" s="30"/>
      <c r="AG4479" s="32"/>
      <c r="AH4479" s="30"/>
      <c r="AJ4479" s="30"/>
      <c r="AK4479" s="30"/>
      <c r="AL4479" s="30"/>
      <c r="AM4479" s="30"/>
      <c r="AN4479" s="30"/>
      <c r="AO4479" s="30"/>
      <c r="AP4479" s="30"/>
      <c r="AQ4479" s="30"/>
      <c r="AR4479" s="30"/>
      <c r="AS4479" s="30"/>
      <c r="AT4479" s="30"/>
      <c r="AU4479" s="121"/>
      <c r="AV4479" s="129"/>
      <c r="AW4479" s="129"/>
      <c r="AX4479" s="129"/>
    </row>
    <row r="4480" spans="1:50" x14ac:dyDescent="0.25">
      <c r="A4480" s="120"/>
      <c r="B4480" s="28"/>
      <c r="C4480" s="25"/>
      <c r="D4480" s="25"/>
      <c r="E4480" s="25"/>
      <c r="F4480" s="29"/>
      <c r="G4480" s="29"/>
      <c r="H4480" s="29"/>
      <c r="I4480" s="29"/>
      <c r="J4480" s="29"/>
      <c r="K4480" s="25"/>
      <c r="L4480" s="25"/>
      <c r="M4480" s="25"/>
      <c r="N4480" s="25"/>
      <c r="O4480" s="25"/>
      <c r="P4480" s="25"/>
      <c r="Q4480" s="28"/>
      <c r="R4480" s="29"/>
      <c r="S4480" s="27"/>
      <c r="T4480" s="27"/>
      <c r="U4480" s="28"/>
      <c r="V4480" s="26"/>
      <c r="W4480" s="26"/>
      <c r="X4480" s="26"/>
      <c r="Y4480" s="37"/>
      <c r="Z4480" s="37"/>
      <c r="AA4480" s="37"/>
      <c r="AB4480" s="30"/>
      <c r="AC4480" s="30"/>
      <c r="AD4480" s="31"/>
      <c r="AE4480" s="30"/>
      <c r="AF4480" s="30"/>
      <c r="AG4480" s="32"/>
      <c r="AH4480" s="30"/>
      <c r="AJ4480" s="30"/>
      <c r="AK4480" s="30"/>
      <c r="AL4480" s="30"/>
      <c r="AM4480" s="30"/>
      <c r="AN4480" s="30"/>
      <c r="AO4480" s="30"/>
      <c r="AP4480" s="30"/>
      <c r="AQ4480" s="30"/>
      <c r="AR4480" s="30"/>
      <c r="AS4480" s="30"/>
      <c r="AT4480" s="30"/>
      <c r="AU4480" s="121"/>
      <c r="AV4480" s="129"/>
      <c r="AW4480" s="129"/>
      <c r="AX4480" s="129"/>
    </row>
    <row r="4481" spans="1:50" x14ac:dyDescent="0.25">
      <c r="A4481" s="120"/>
      <c r="B4481" s="28"/>
      <c r="C4481" s="25"/>
      <c r="D4481" s="25"/>
      <c r="E4481" s="25"/>
      <c r="F4481" s="29"/>
      <c r="G4481" s="29"/>
      <c r="H4481" s="29"/>
      <c r="I4481" s="29"/>
      <c r="J4481" s="29"/>
      <c r="K4481" s="25"/>
      <c r="L4481" s="25"/>
      <c r="M4481" s="25"/>
      <c r="N4481" s="25"/>
      <c r="O4481" s="25"/>
      <c r="P4481" s="25"/>
      <c r="Q4481" s="28"/>
      <c r="R4481" s="29"/>
      <c r="S4481" s="27"/>
      <c r="T4481" s="27"/>
      <c r="U4481" s="28"/>
      <c r="V4481" s="26"/>
      <c r="W4481" s="26"/>
      <c r="X4481" s="26"/>
      <c r="Y4481" s="37"/>
      <c r="Z4481" s="37"/>
      <c r="AA4481" s="37"/>
      <c r="AB4481" s="30"/>
      <c r="AC4481" s="30"/>
      <c r="AD4481" s="31"/>
      <c r="AE4481" s="30"/>
      <c r="AF4481" s="30"/>
      <c r="AG4481" s="32"/>
      <c r="AH4481" s="30"/>
      <c r="AJ4481" s="30"/>
      <c r="AK4481" s="30"/>
      <c r="AL4481" s="30"/>
      <c r="AM4481" s="30"/>
      <c r="AN4481" s="30"/>
      <c r="AO4481" s="30"/>
      <c r="AP4481" s="30"/>
      <c r="AQ4481" s="30"/>
      <c r="AR4481" s="30"/>
      <c r="AS4481" s="30"/>
      <c r="AT4481" s="30"/>
      <c r="AU4481" s="121"/>
      <c r="AV4481" s="129"/>
      <c r="AW4481" s="129"/>
      <c r="AX4481" s="129"/>
    </row>
    <row r="4482" spans="1:50" x14ac:dyDescent="0.25">
      <c r="A4482" s="120"/>
      <c r="B4482" s="28"/>
      <c r="C4482" s="25"/>
      <c r="D4482" s="25"/>
      <c r="E4482" s="25"/>
      <c r="F4482" s="29"/>
      <c r="G4482" s="29"/>
      <c r="H4482" s="29"/>
      <c r="I4482" s="29"/>
      <c r="J4482" s="29"/>
      <c r="K4482" s="25"/>
      <c r="L4482" s="25"/>
      <c r="M4482" s="25"/>
      <c r="N4482" s="25"/>
      <c r="O4482" s="25"/>
      <c r="P4482" s="25"/>
      <c r="Q4482" s="28"/>
      <c r="R4482" s="29"/>
      <c r="S4482" s="27"/>
      <c r="T4482" s="27"/>
      <c r="U4482" s="28"/>
      <c r="V4482" s="26"/>
      <c r="W4482" s="26"/>
      <c r="X4482" s="26"/>
      <c r="Y4482" s="37"/>
      <c r="Z4482" s="37"/>
      <c r="AA4482" s="37"/>
      <c r="AB4482" s="30"/>
      <c r="AC4482" s="30"/>
      <c r="AD4482" s="31"/>
      <c r="AE4482" s="30"/>
      <c r="AF4482" s="30"/>
      <c r="AG4482" s="32"/>
      <c r="AH4482" s="30"/>
      <c r="AJ4482" s="30"/>
      <c r="AK4482" s="30"/>
      <c r="AL4482" s="30"/>
      <c r="AM4482" s="30"/>
      <c r="AN4482" s="30"/>
      <c r="AO4482" s="30"/>
      <c r="AP4482" s="30"/>
      <c r="AQ4482" s="30"/>
      <c r="AR4482" s="30"/>
      <c r="AS4482" s="30"/>
      <c r="AT4482" s="30"/>
      <c r="AU4482" s="121"/>
      <c r="AV4482" s="129"/>
      <c r="AW4482" s="129"/>
      <c r="AX4482" s="129"/>
    </row>
    <row r="4483" spans="1:50" x14ac:dyDescent="0.25">
      <c r="A4483" s="120"/>
      <c r="B4483" s="28"/>
      <c r="C4483" s="25"/>
      <c r="D4483" s="25"/>
      <c r="E4483" s="25"/>
      <c r="F4483" s="29"/>
      <c r="G4483" s="29"/>
      <c r="H4483" s="29"/>
      <c r="I4483" s="29"/>
      <c r="J4483" s="29"/>
      <c r="K4483" s="25"/>
      <c r="L4483" s="25"/>
      <c r="M4483" s="25"/>
      <c r="N4483" s="25"/>
      <c r="O4483" s="25"/>
      <c r="P4483" s="25"/>
      <c r="Q4483" s="28"/>
      <c r="R4483" s="29"/>
      <c r="S4483" s="27"/>
      <c r="T4483" s="27"/>
      <c r="U4483" s="28"/>
      <c r="V4483" s="26"/>
      <c r="W4483" s="26"/>
      <c r="X4483" s="26"/>
      <c r="Y4483" s="37"/>
      <c r="Z4483" s="37"/>
      <c r="AA4483" s="37"/>
      <c r="AB4483" s="30"/>
      <c r="AC4483" s="30"/>
      <c r="AD4483" s="31"/>
      <c r="AE4483" s="30"/>
      <c r="AF4483" s="30"/>
      <c r="AG4483" s="32"/>
      <c r="AH4483" s="30"/>
      <c r="AJ4483" s="30"/>
      <c r="AK4483" s="30"/>
      <c r="AL4483" s="30"/>
      <c r="AM4483" s="30"/>
      <c r="AN4483" s="30"/>
      <c r="AO4483" s="30"/>
      <c r="AP4483" s="30"/>
      <c r="AQ4483" s="30"/>
      <c r="AR4483" s="30"/>
      <c r="AS4483" s="30"/>
      <c r="AT4483" s="30"/>
      <c r="AU4483" s="121"/>
      <c r="AV4483" s="129"/>
      <c r="AW4483" s="129"/>
      <c r="AX4483" s="129"/>
    </row>
    <row r="4484" spans="1:50" x14ac:dyDescent="0.25">
      <c r="A4484" s="120"/>
      <c r="B4484" s="28"/>
      <c r="C4484" s="25"/>
      <c r="D4484" s="25"/>
      <c r="E4484" s="25"/>
      <c r="F4484" s="29"/>
      <c r="G4484" s="29"/>
      <c r="H4484" s="29"/>
      <c r="I4484" s="29"/>
      <c r="J4484" s="29"/>
      <c r="K4484" s="25"/>
      <c r="L4484" s="25"/>
      <c r="M4484" s="25"/>
      <c r="N4484" s="25"/>
      <c r="O4484" s="25"/>
      <c r="P4484" s="25"/>
      <c r="Q4484" s="28"/>
      <c r="R4484" s="29"/>
      <c r="S4484" s="27"/>
      <c r="T4484" s="27"/>
      <c r="U4484" s="28"/>
      <c r="V4484" s="26"/>
      <c r="W4484" s="26"/>
      <c r="X4484" s="26"/>
      <c r="Y4484" s="37"/>
      <c r="Z4484" s="37"/>
      <c r="AA4484" s="37"/>
      <c r="AB4484" s="30"/>
      <c r="AC4484" s="30"/>
      <c r="AD4484" s="31"/>
      <c r="AE4484" s="30"/>
      <c r="AF4484" s="30"/>
      <c r="AG4484" s="32"/>
      <c r="AH4484" s="30"/>
      <c r="AJ4484" s="30"/>
      <c r="AK4484" s="30"/>
      <c r="AL4484" s="30"/>
      <c r="AM4484" s="30"/>
      <c r="AN4484" s="30"/>
      <c r="AO4484" s="30"/>
      <c r="AP4484" s="30"/>
      <c r="AQ4484" s="30"/>
      <c r="AR4484" s="30"/>
      <c r="AS4484" s="30"/>
      <c r="AT4484" s="30"/>
      <c r="AU4484" s="121"/>
      <c r="AV4484" s="129"/>
      <c r="AW4484" s="129"/>
      <c r="AX4484" s="129"/>
    </row>
    <row r="4485" spans="1:50" x14ac:dyDescent="0.25">
      <c r="A4485" s="120"/>
      <c r="B4485" s="28"/>
      <c r="C4485" s="25"/>
      <c r="D4485" s="25"/>
      <c r="E4485" s="25"/>
      <c r="F4485" s="29"/>
      <c r="G4485" s="29"/>
      <c r="H4485" s="29"/>
      <c r="I4485" s="29"/>
      <c r="J4485" s="29"/>
      <c r="K4485" s="25"/>
      <c r="L4485" s="25"/>
      <c r="M4485" s="25"/>
      <c r="N4485" s="25"/>
      <c r="O4485" s="25"/>
      <c r="P4485" s="25"/>
      <c r="Q4485" s="28"/>
      <c r="R4485" s="29"/>
      <c r="S4485" s="27"/>
      <c r="T4485" s="27"/>
      <c r="U4485" s="28"/>
      <c r="V4485" s="26"/>
      <c r="W4485" s="26"/>
      <c r="X4485" s="26"/>
      <c r="Y4485" s="37"/>
      <c r="Z4485" s="37"/>
      <c r="AA4485" s="37"/>
      <c r="AB4485" s="30"/>
      <c r="AC4485" s="30"/>
      <c r="AD4485" s="31"/>
      <c r="AE4485" s="30"/>
      <c r="AF4485" s="30"/>
      <c r="AG4485" s="32"/>
      <c r="AH4485" s="30"/>
      <c r="AJ4485" s="30"/>
      <c r="AK4485" s="30"/>
      <c r="AL4485" s="30"/>
      <c r="AM4485" s="30"/>
      <c r="AN4485" s="30"/>
      <c r="AO4485" s="30"/>
      <c r="AP4485" s="30"/>
      <c r="AQ4485" s="30"/>
      <c r="AR4485" s="30"/>
      <c r="AS4485" s="30"/>
      <c r="AT4485" s="30"/>
      <c r="AU4485" s="121"/>
      <c r="AV4485" s="129"/>
      <c r="AW4485" s="129"/>
      <c r="AX4485" s="129"/>
    </row>
    <row r="4486" spans="1:50" x14ac:dyDescent="0.25">
      <c r="A4486" s="120"/>
      <c r="B4486" s="28"/>
      <c r="C4486" s="25"/>
      <c r="D4486" s="25"/>
      <c r="E4486" s="25"/>
      <c r="F4486" s="29"/>
      <c r="G4486" s="29"/>
      <c r="H4486" s="29"/>
      <c r="I4486" s="29"/>
      <c r="J4486" s="29"/>
      <c r="K4486" s="25"/>
      <c r="L4486" s="25"/>
      <c r="M4486" s="25"/>
      <c r="N4486" s="25"/>
      <c r="O4486" s="25"/>
      <c r="P4486" s="25"/>
      <c r="Q4486" s="28"/>
      <c r="R4486" s="29"/>
      <c r="S4486" s="27"/>
      <c r="T4486" s="27"/>
      <c r="U4486" s="28"/>
      <c r="V4486" s="26"/>
      <c r="W4486" s="26"/>
      <c r="X4486" s="26"/>
      <c r="Y4486" s="37"/>
      <c r="Z4486" s="37"/>
      <c r="AA4486" s="37"/>
      <c r="AB4486" s="30"/>
      <c r="AC4486" s="30"/>
      <c r="AD4486" s="31"/>
      <c r="AE4486" s="30"/>
      <c r="AF4486" s="30"/>
      <c r="AG4486" s="32"/>
      <c r="AH4486" s="30"/>
      <c r="AJ4486" s="30"/>
      <c r="AK4486" s="30"/>
      <c r="AL4486" s="30"/>
      <c r="AM4486" s="30"/>
      <c r="AN4486" s="30"/>
      <c r="AO4486" s="30"/>
      <c r="AP4486" s="30"/>
      <c r="AQ4486" s="30"/>
      <c r="AR4486" s="30"/>
      <c r="AS4486" s="30"/>
      <c r="AT4486" s="30"/>
      <c r="AU4486" s="121"/>
      <c r="AV4486" s="129"/>
      <c r="AW4486" s="129"/>
      <c r="AX4486" s="129"/>
    </row>
    <row r="4487" spans="1:50" x14ac:dyDescent="0.25">
      <c r="A4487" s="120"/>
      <c r="B4487" s="28"/>
      <c r="C4487" s="25"/>
      <c r="D4487" s="25"/>
      <c r="E4487" s="25"/>
      <c r="F4487" s="29"/>
      <c r="G4487" s="29"/>
      <c r="H4487" s="29"/>
      <c r="I4487" s="29"/>
      <c r="J4487" s="29"/>
      <c r="K4487" s="25"/>
      <c r="L4487" s="25"/>
      <c r="M4487" s="25"/>
      <c r="N4487" s="25"/>
      <c r="O4487" s="25"/>
      <c r="P4487" s="25"/>
      <c r="Q4487" s="28"/>
      <c r="R4487" s="29"/>
      <c r="S4487" s="27"/>
      <c r="T4487" s="27"/>
      <c r="U4487" s="28"/>
      <c r="V4487" s="26"/>
      <c r="W4487" s="26"/>
      <c r="X4487" s="26"/>
      <c r="Y4487" s="37"/>
      <c r="Z4487" s="37"/>
      <c r="AA4487" s="37"/>
      <c r="AB4487" s="30"/>
      <c r="AC4487" s="30"/>
      <c r="AD4487" s="31"/>
      <c r="AE4487" s="30"/>
      <c r="AF4487" s="30"/>
      <c r="AG4487" s="32"/>
      <c r="AH4487" s="30"/>
      <c r="AJ4487" s="30"/>
      <c r="AK4487" s="30"/>
      <c r="AL4487" s="30"/>
      <c r="AM4487" s="30"/>
      <c r="AN4487" s="30"/>
      <c r="AO4487" s="30"/>
      <c r="AP4487" s="30"/>
      <c r="AQ4487" s="30"/>
      <c r="AR4487" s="30"/>
      <c r="AS4487" s="30"/>
      <c r="AT4487" s="30"/>
      <c r="AU4487" s="121"/>
      <c r="AV4487" s="129"/>
      <c r="AW4487" s="129"/>
      <c r="AX4487" s="129"/>
    </row>
    <row r="4488" spans="1:50" x14ac:dyDescent="0.25">
      <c r="A4488" s="120"/>
      <c r="B4488" s="28"/>
      <c r="C4488" s="25"/>
      <c r="D4488" s="25"/>
      <c r="E4488" s="25"/>
      <c r="F4488" s="29"/>
      <c r="G4488" s="29"/>
      <c r="H4488" s="29"/>
      <c r="I4488" s="29"/>
      <c r="J4488" s="29"/>
      <c r="K4488" s="25"/>
      <c r="L4488" s="25"/>
      <c r="M4488" s="25"/>
      <c r="N4488" s="25"/>
      <c r="O4488" s="25"/>
      <c r="P4488" s="25"/>
      <c r="Q4488" s="28"/>
      <c r="R4488" s="29"/>
      <c r="S4488" s="27"/>
      <c r="T4488" s="27"/>
      <c r="U4488" s="28"/>
      <c r="V4488" s="26"/>
      <c r="W4488" s="26"/>
      <c r="X4488" s="26"/>
      <c r="Y4488" s="37"/>
      <c r="Z4488" s="37"/>
      <c r="AA4488" s="37"/>
      <c r="AB4488" s="30"/>
      <c r="AC4488" s="30"/>
      <c r="AD4488" s="31"/>
      <c r="AE4488" s="30"/>
      <c r="AF4488" s="30"/>
      <c r="AG4488" s="32"/>
      <c r="AH4488" s="30"/>
      <c r="AJ4488" s="30"/>
      <c r="AK4488" s="30"/>
      <c r="AL4488" s="30"/>
      <c r="AM4488" s="30"/>
      <c r="AN4488" s="30"/>
      <c r="AO4488" s="30"/>
      <c r="AP4488" s="30"/>
      <c r="AQ4488" s="30"/>
      <c r="AR4488" s="30"/>
      <c r="AS4488" s="30"/>
      <c r="AT4488" s="30"/>
      <c r="AU4488" s="121"/>
      <c r="AV4488" s="129"/>
      <c r="AW4488" s="129"/>
      <c r="AX4488" s="129"/>
    </row>
    <row r="4489" spans="1:50" x14ac:dyDescent="0.25">
      <c r="A4489" s="120"/>
      <c r="B4489" s="28"/>
      <c r="C4489" s="25"/>
      <c r="D4489" s="25"/>
      <c r="E4489" s="25"/>
      <c r="F4489" s="29"/>
      <c r="G4489" s="29"/>
      <c r="H4489" s="29"/>
      <c r="I4489" s="29"/>
      <c r="J4489" s="29"/>
      <c r="K4489" s="25"/>
      <c r="L4489" s="25"/>
      <c r="M4489" s="25"/>
      <c r="N4489" s="25"/>
      <c r="O4489" s="25"/>
      <c r="P4489" s="25"/>
      <c r="Q4489" s="28"/>
      <c r="R4489" s="29"/>
      <c r="S4489" s="27"/>
      <c r="T4489" s="27"/>
      <c r="U4489" s="28"/>
      <c r="V4489" s="26"/>
      <c r="W4489" s="26"/>
      <c r="X4489" s="26"/>
      <c r="Y4489" s="37"/>
      <c r="Z4489" s="37"/>
      <c r="AA4489" s="37"/>
      <c r="AB4489" s="30"/>
      <c r="AC4489" s="30"/>
      <c r="AD4489" s="31"/>
      <c r="AE4489" s="30"/>
      <c r="AF4489" s="30"/>
      <c r="AG4489" s="32"/>
      <c r="AH4489" s="30"/>
      <c r="AJ4489" s="30"/>
      <c r="AK4489" s="30"/>
      <c r="AL4489" s="30"/>
      <c r="AM4489" s="30"/>
      <c r="AN4489" s="30"/>
      <c r="AO4489" s="30"/>
      <c r="AP4489" s="30"/>
      <c r="AQ4489" s="30"/>
      <c r="AR4489" s="30"/>
      <c r="AS4489" s="30"/>
      <c r="AT4489" s="30"/>
      <c r="AU4489" s="121"/>
      <c r="AV4489" s="129"/>
      <c r="AW4489" s="129"/>
      <c r="AX4489" s="129"/>
    </row>
    <row r="4490" spans="1:50" x14ac:dyDescent="0.25">
      <c r="A4490" s="120"/>
      <c r="B4490" s="28"/>
      <c r="C4490" s="25"/>
      <c r="D4490" s="25"/>
      <c r="E4490" s="25"/>
      <c r="F4490" s="29"/>
      <c r="G4490" s="29"/>
      <c r="H4490" s="29"/>
      <c r="I4490" s="29"/>
      <c r="J4490" s="29"/>
      <c r="K4490" s="25"/>
      <c r="L4490" s="25"/>
      <c r="M4490" s="25"/>
      <c r="N4490" s="25"/>
      <c r="O4490" s="25"/>
      <c r="P4490" s="25"/>
      <c r="Q4490" s="28"/>
      <c r="R4490" s="29"/>
      <c r="S4490" s="27"/>
      <c r="T4490" s="27"/>
      <c r="U4490" s="28"/>
      <c r="V4490" s="26"/>
      <c r="W4490" s="26"/>
      <c r="X4490" s="26"/>
      <c r="Y4490" s="37"/>
      <c r="Z4490" s="37"/>
      <c r="AA4490" s="37"/>
      <c r="AB4490" s="30"/>
      <c r="AC4490" s="30"/>
      <c r="AD4490" s="31"/>
      <c r="AE4490" s="30"/>
      <c r="AF4490" s="30"/>
      <c r="AG4490" s="32"/>
      <c r="AH4490" s="30"/>
      <c r="AJ4490" s="30"/>
      <c r="AK4490" s="30"/>
      <c r="AL4490" s="30"/>
      <c r="AM4490" s="30"/>
      <c r="AN4490" s="30"/>
      <c r="AO4490" s="30"/>
      <c r="AP4490" s="30"/>
      <c r="AQ4490" s="30"/>
      <c r="AR4490" s="30"/>
      <c r="AS4490" s="30"/>
      <c r="AT4490" s="30"/>
      <c r="AU4490" s="121"/>
      <c r="AV4490" s="129"/>
      <c r="AW4490" s="129"/>
      <c r="AX4490" s="129"/>
    </row>
    <row r="4491" spans="1:50" x14ac:dyDescent="0.25">
      <c r="A4491" s="120"/>
      <c r="B4491" s="28"/>
      <c r="C4491" s="25"/>
      <c r="D4491" s="25"/>
      <c r="E4491" s="25"/>
      <c r="F4491" s="29"/>
      <c r="G4491" s="29"/>
      <c r="H4491" s="29"/>
      <c r="I4491" s="29"/>
      <c r="J4491" s="29"/>
      <c r="K4491" s="25"/>
      <c r="L4491" s="25"/>
      <c r="M4491" s="25"/>
      <c r="N4491" s="25"/>
      <c r="O4491" s="25"/>
      <c r="P4491" s="25"/>
      <c r="Q4491" s="28"/>
      <c r="R4491" s="29"/>
      <c r="S4491" s="27"/>
      <c r="T4491" s="27"/>
      <c r="U4491" s="28"/>
      <c r="V4491" s="26"/>
      <c r="W4491" s="26"/>
      <c r="X4491" s="26"/>
      <c r="Y4491" s="37"/>
      <c r="Z4491" s="37"/>
      <c r="AA4491" s="37"/>
      <c r="AB4491" s="30"/>
      <c r="AC4491" s="30"/>
      <c r="AD4491" s="31"/>
      <c r="AE4491" s="30"/>
      <c r="AF4491" s="30"/>
      <c r="AG4491" s="32"/>
      <c r="AH4491" s="30"/>
      <c r="AJ4491" s="30"/>
      <c r="AK4491" s="30"/>
      <c r="AL4491" s="30"/>
      <c r="AM4491" s="30"/>
      <c r="AN4491" s="30"/>
      <c r="AO4491" s="30"/>
      <c r="AP4491" s="30"/>
      <c r="AQ4491" s="30"/>
      <c r="AR4491" s="30"/>
      <c r="AS4491" s="30"/>
      <c r="AT4491" s="30"/>
      <c r="AU4491" s="121"/>
      <c r="AV4491" s="129"/>
      <c r="AW4491" s="129"/>
      <c r="AX4491" s="129"/>
    </row>
    <row r="4492" spans="1:50" x14ac:dyDescent="0.25">
      <c r="A4492" s="120"/>
      <c r="B4492" s="28"/>
      <c r="C4492" s="25"/>
      <c r="D4492" s="25"/>
      <c r="E4492" s="25"/>
      <c r="F4492" s="29"/>
      <c r="G4492" s="29"/>
      <c r="H4492" s="29"/>
      <c r="I4492" s="29"/>
      <c r="J4492" s="29"/>
      <c r="K4492" s="25"/>
      <c r="L4492" s="25"/>
      <c r="M4492" s="25"/>
      <c r="N4492" s="25"/>
      <c r="O4492" s="25"/>
      <c r="P4492" s="25"/>
      <c r="Q4492" s="28"/>
      <c r="R4492" s="29"/>
      <c r="S4492" s="27"/>
      <c r="T4492" s="27"/>
      <c r="U4492" s="28"/>
      <c r="V4492" s="26"/>
      <c r="W4492" s="26"/>
      <c r="X4492" s="26"/>
      <c r="Y4492" s="37"/>
      <c r="Z4492" s="37"/>
      <c r="AA4492" s="37"/>
      <c r="AB4492" s="30"/>
      <c r="AC4492" s="30"/>
      <c r="AD4492" s="31"/>
      <c r="AE4492" s="30"/>
      <c r="AF4492" s="30"/>
      <c r="AG4492" s="32"/>
      <c r="AH4492" s="30"/>
      <c r="AJ4492" s="30"/>
      <c r="AK4492" s="30"/>
      <c r="AL4492" s="30"/>
      <c r="AM4492" s="30"/>
      <c r="AN4492" s="30"/>
      <c r="AO4492" s="30"/>
      <c r="AP4492" s="30"/>
      <c r="AQ4492" s="30"/>
      <c r="AR4492" s="30"/>
      <c r="AS4492" s="30"/>
      <c r="AT4492" s="30"/>
      <c r="AU4492" s="121"/>
      <c r="AV4492" s="129"/>
      <c r="AW4492" s="129"/>
      <c r="AX4492" s="129"/>
    </row>
    <row r="4493" spans="1:50" x14ac:dyDescent="0.25">
      <c r="A4493" s="120"/>
      <c r="B4493" s="28"/>
      <c r="C4493" s="25"/>
      <c r="D4493" s="25"/>
      <c r="E4493" s="25"/>
      <c r="F4493" s="29"/>
      <c r="G4493" s="29"/>
      <c r="H4493" s="29"/>
      <c r="I4493" s="29"/>
      <c r="J4493" s="29"/>
      <c r="K4493" s="25"/>
      <c r="L4493" s="25"/>
      <c r="M4493" s="25"/>
      <c r="N4493" s="25"/>
      <c r="O4493" s="25"/>
      <c r="P4493" s="25"/>
      <c r="Q4493" s="28"/>
      <c r="R4493" s="29"/>
      <c r="S4493" s="27"/>
      <c r="T4493" s="27"/>
      <c r="U4493" s="28"/>
      <c r="V4493" s="26"/>
      <c r="W4493" s="26"/>
      <c r="X4493" s="26"/>
      <c r="Y4493" s="37"/>
      <c r="Z4493" s="37"/>
      <c r="AA4493" s="37"/>
      <c r="AB4493" s="30"/>
      <c r="AC4493" s="30"/>
      <c r="AD4493" s="31"/>
      <c r="AE4493" s="30"/>
      <c r="AF4493" s="30"/>
      <c r="AG4493" s="32"/>
      <c r="AH4493" s="30"/>
      <c r="AJ4493" s="30"/>
      <c r="AK4493" s="30"/>
      <c r="AL4493" s="30"/>
      <c r="AM4493" s="30"/>
      <c r="AN4493" s="30"/>
      <c r="AO4493" s="30"/>
      <c r="AP4493" s="30"/>
      <c r="AQ4493" s="30"/>
      <c r="AR4493" s="30"/>
      <c r="AS4493" s="30"/>
      <c r="AT4493" s="30"/>
      <c r="AU4493" s="121"/>
      <c r="AV4493" s="129"/>
      <c r="AW4493" s="129"/>
      <c r="AX4493" s="129"/>
    </row>
    <row r="4494" spans="1:50" x14ac:dyDescent="0.25">
      <c r="A4494" s="120"/>
      <c r="B4494" s="28"/>
      <c r="C4494" s="25"/>
      <c r="D4494" s="25"/>
      <c r="E4494" s="25"/>
      <c r="F4494" s="29"/>
      <c r="G4494" s="29"/>
      <c r="H4494" s="29"/>
      <c r="I4494" s="29"/>
      <c r="J4494" s="29"/>
      <c r="K4494" s="25"/>
      <c r="L4494" s="25"/>
      <c r="M4494" s="25"/>
      <c r="N4494" s="25"/>
      <c r="O4494" s="25"/>
      <c r="P4494" s="25"/>
      <c r="Q4494" s="28"/>
      <c r="R4494" s="29"/>
      <c r="S4494" s="27"/>
      <c r="T4494" s="27"/>
      <c r="U4494" s="28"/>
      <c r="V4494" s="26"/>
      <c r="W4494" s="26"/>
      <c r="X4494" s="26"/>
      <c r="Y4494" s="37"/>
      <c r="Z4494" s="37"/>
      <c r="AA4494" s="37"/>
      <c r="AB4494" s="30"/>
      <c r="AC4494" s="30"/>
      <c r="AD4494" s="31"/>
      <c r="AE4494" s="30"/>
      <c r="AF4494" s="30"/>
      <c r="AG4494" s="32"/>
      <c r="AH4494" s="30"/>
      <c r="AJ4494" s="30"/>
      <c r="AK4494" s="30"/>
      <c r="AL4494" s="30"/>
      <c r="AM4494" s="30"/>
      <c r="AN4494" s="30"/>
      <c r="AO4494" s="30"/>
      <c r="AP4494" s="30"/>
      <c r="AQ4494" s="30"/>
      <c r="AR4494" s="30"/>
      <c r="AS4494" s="30"/>
      <c r="AT4494" s="30"/>
      <c r="AU4494" s="121"/>
      <c r="AV4494" s="129"/>
      <c r="AW4494" s="129"/>
      <c r="AX4494" s="129"/>
    </row>
    <row r="4495" spans="1:50" x14ac:dyDescent="0.25">
      <c r="A4495" s="120"/>
      <c r="B4495" s="28"/>
      <c r="C4495" s="25"/>
      <c r="D4495" s="25"/>
      <c r="E4495" s="25"/>
      <c r="F4495" s="29"/>
      <c r="G4495" s="29"/>
      <c r="H4495" s="29"/>
      <c r="I4495" s="29"/>
      <c r="J4495" s="29"/>
      <c r="K4495" s="25"/>
      <c r="L4495" s="25"/>
      <c r="M4495" s="25"/>
      <c r="N4495" s="25"/>
      <c r="O4495" s="25"/>
      <c r="P4495" s="25"/>
      <c r="Q4495" s="28"/>
      <c r="R4495" s="29"/>
      <c r="S4495" s="27"/>
      <c r="T4495" s="27"/>
      <c r="U4495" s="28"/>
      <c r="V4495" s="26"/>
      <c r="W4495" s="26"/>
      <c r="X4495" s="26"/>
      <c r="Y4495" s="37"/>
      <c r="Z4495" s="37"/>
      <c r="AA4495" s="37"/>
      <c r="AB4495" s="30"/>
      <c r="AC4495" s="30"/>
      <c r="AD4495" s="31"/>
      <c r="AE4495" s="30"/>
      <c r="AF4495" s="30"/>
      <c r="AG4495" s="32"/>
      <c r="AH4495" s="30"/>
      <c r="AJ4495" s="30"/>
      <c r="AK4495" s="30"/>
      <c r="AL4495" s="30"/>
      <c r="AM4495" s="30"/>
      <c r="AN4495" s="30"/>
      <c r="AO4495" s="30"/>
      <c r="AP4495" s="30"/>
      <c r="AQ4495" s="30"/>
      <c r="AR4495" s="30"/>
      <c r="AS4495" s="30"/>
      <c r="AT4495" s="30"/>
      <c r="AU4495" s="121"/>
      <c r="AV4495" s="129"/>
      <c r="AW4495" s="129"/>
      <c r="AX4495" s="129"/>
    </row>
    <row r="4496" spans="1:50" x14ac:dyDescent="0.25">
      <c r="A4496" s="120"/>
      <c r="B4496" s="28"/>
      <c r="C4496" s="25"/>
      <c r="D4496" s="25"/>
      <c r="E4496" s="25"/>
      <c r="F4496" s="29"/>
      <c r="G4496" s="29"/>
      <c r="H4496" s="29"/>
      <c r="I4496" s="29"/>
      <c r="J4496" s="29"/>
      <c r="K4496" s="25"/>
      <c r="L4496" s="25"/>
      <c r="M4496" s="25"/>
      <c r="N4496" s="25"/>
      <c r="O4496" s="25"/>
      <c r="P4496" s="25"/>
      <c r="Q4496" s="28"/>
      <c r="R4496" s="29"/>
      <c r="S4496" s="27"/>
      <c r="T4496" s="27"/>
      <c r="U4496" s="28"/>
      <c r="V4496" s="26"/>
      <c r="W4496" s="26"/>
      <c r="X4496" s="26"/>
      <c r="Y4496" s="37"/>
      <c r="Z4496" s="37"/>
      <c r="AA4496" s="37"/>
      <c r="AB4496" s="30"/>
      <c r="AC4496" s="30"/>
      <c r="AD4496" s="31"/>
      <c r="AE4496" s="30"/>
      <c r="AF4496" s="30"/>
      <c r="AG4496" s="32"/>
      <c r="AH4496" s="30"/>
      <c r="AJ4496" s="30"/>
      <c r="AK4496" s="30"/>
      <c r="AL4496" s="30"/>
      <c r="AM4496" s="30"/>
      <c r="AN4496" s="30"/>
      <c r="AO4496" s="30"/>
      <c r="AP4496" s="30"/>
      <c r="AQ4496" s="30"/>
      <c r="AR4496" s="30"/>
      <c r="AS4496" s="30"/>
      <c r="AT4496" s="30"/>
      <c r="AU4496" s="121"/>
      <c r="AV4496" s="129"/>
      <c r="AW4496" s="129"/>
      <c r="AX4496" s="129"/>
    </row>
    <row r="4497" spans="1:50" x14ac:dyDescent="0.25">
      <c r="A4497" s="120"/>
      <c r="B4497" s="28"/>
      <c r="C4497" s="25"/>
      <c r="D4497" s="25"/>
      <c r="E4497" s="25"/>
      <c r="F4497" s="29"/>
      <c r="G4497" s="29"/>
      <c r="H4497" s="29"/>
      <c r="I4497" s="29"/>
      <c r="J4497" s="29"/>
      <c r="K4497" s="25"/>
      <c r="L4497" s="25"/>
      <c r="M4497" s="25"/>
      <c r="N4497" s="25"/>
      <c r="O4497" s="25"/>
      <c r="P4497" s="25"/>
      <c r="Q4497" s="28"/>
      <c r="R4497" s="29"/>
      <c r="S4497" s="27"/>
      <c r="T4497" s="27"/>
      <c r="U4497" s="28"/>
      <c r="V4497" s="26"/>
      <c r="W4497" s="26"/>
      <c r="X4497" s="26"/>
      <c r="Y4497" s="37"/>
      <c r="Z4497" s="37"/>
      <c r="AA4497" s="37"/>
      <c r="AB4497" s="30"/>
      <c r="AC4497" s="30"/>
      <c r="AD4497" s="31"/>
      <c r="AE4497" s="30"/>
      <c r="AF4497" s="30"/>
      <c r="AG4497" s="32"/>
      <c r="AH4497" s="30"/>
      <c r="AJ4497" s="30"/>
      <c r="AK4497" s="30"/>
      <c r="AL4497" s="30"/>
      <c r="AM4497" s="30"/>
      <c r="AN4497" s="30"/>
      <c r="AO4497" s="30"/>
      <c r="AP4497" s="30"/>
      <c r="AQ4497" s="30"/>
      <c r="AR4497" s="30"/>
      <c r="AS4497" s="30"/>
      <c r="AT4497" s="30"/>
      <c r="AU4497" s="121"/>
      <c r="AV4497" s="129"/>
      <c r="AW4497" s="129"/>
      <c r="AX4497" s="129"/>
    </row>
    <row r="4498" spans="1:50" x14ac:dyDescent="0.25">
      <c r="A4498" s="120"/>
      <c r="B4498" s="28"/>
      <c r="C4498" s="25"/>
      <c r="D4498" s="25"/>
      <c r="E4498" s="25"/>
      <c r="F4498" s="29"/>
      <c r="G4498" s="29"/>
      <c r="H4498" s="29"/>
      <c r="I4498" s="29"/>
      <c r="J4498" s="29"/>
      <c r="K4498" s="25"/>
      <c r="L4498" s="25"/>
      <c r="M4498" s="25"/>
      <c r="N4498" s="25"/>
      <c r="O4498" s="25"/>
      <c r="P4498" s="25"/>
      <c r="Q4498" s="28"/>
      <c r="R4498" s="29"/>
      <c r="S4498" s="27"/>
      <c r="T4498" s="27"/>
      <c r="U4498" s="28"/>
      <c r="V4498" s="26"/>
      <c r="W4498" s="26"/>
      <c r="X4498" s="26"/>
      <c r="Y4498" s="37"/>
      <c r="Z4498" s="37"/>
      <c r="AA4498" s="37"/>
      <c r="AB4498" s="30"/>
      <c r="AC4498" s="30"/>
      <c r="AD4498" s="31"/>
      <c r="AE4498" s="30"/>
      <c r="AF4498" s="30"/>
      <c r="AG4498" s="32"/>
      <c r="AH4498" s="30"/>
      <c r="AJ4498" s="30"/>
      <c r="AK4498" s="30"/>
      <c r="AL4498" s="30"/>
      <c r="AM4498" s="30"/>
      <c r="AN4498" s="30"/>
      <c r="AO4498" s="30"/>
      <c r="AP4498" s="30"/>
      <c r="AQ4498" s="30"/>
      <c r="AR4498" s="30"/>
      <c r="AS4498" s="30"/>
      <c r="AT4498" s="30"/>
      <c r="AU4498" s="121"/>
      <c r="AV4498" s="129"/>
      <c r="AW4498" s="129"/>
      <c r="AX4498" s="129"/>
    </row>
    <row r="4499" spans="1:50" x14ac:dyDescent="0.25">
      <c r="A4499" s="120"/>
      <c r="B4499" s="28"/>
      <c r="C4499" s="25"/>
      <c r="D4499" s="25"/>
      <c r="E4499" s="25"/>
      <c r="F4499" s="29"/>
      <c r="G4499" s="29"/>
      <c r="H4499" s="29"/>
      <c r="I4499" s="29"/>
      <c r="J4499" s="29"/>
      <c r="K4499" s="25"/>
      <c r="L4499" s="25"/>
      <c r="M4499" s="25"/>
      <c r="N4499" s="25"/>
      <c r="O4499" s="25"/>
      <c r="P4499" s="25"/>
      <c r="Q4499" s="28"/>
      <c r="R4499" s="29"/>
      <c r="S4499" s="27"/>
      <c r="T4499" s="27"/>
      <c r="U4499" s="28"/>
      <c r="V4499" s="26"/>
      <c r="W4499" s="26"/>
      <c r="X4499" s="26"/>
      <c r="Y4499" s="37"/>
      <c r="Z4499" s="37"/>
      <c r="AA4499" s="37"/>
      <c r="AB4499" s="30"/>
      <c r="AC4499" s="30"/>
      <c r="AD4499" s="31"/>
      <c r="AE4499" s="30"/>
      <c r="AF4499" s="30"/>
      <c r="AG4499" s="32"/>
      <c r="AH4499" s="30"/>
      <c r="AJ4499" s="30"/>
      <c r="AK4499" s="30"/>
      <c r="AL4499" s="30"/>
      <c r="AM4499" s="30"/>
      <c r="AN4499" s="30"/>
      <c r="AO4499" s="30"/>
      <c r="AP4499" s="30"/>
      <c r="AQ4499" s="30"/>
      <c r="AR4499" s="30"/>
      <c r="AS4499" s="30"/>
      <c r="AT4499" s="30"/>
      <c r="AU4499" s="121"/>
      <c r="AV4499" s="129"/>
      <c r="AW4499" s="129"/>
      <c r="AX4499" s="129"/>
    </row>
    <row r="4500" spans="1:50" x14ac:dyDescent="0.25">
      <c r="A4500" s="120"/>
      <c r="B4500" s="28"/>
      <c r="C4500" s="25"/>
      <c r="D4500" s="25"/>
      <c r="E4500" s="25"/>
      <c r="F4500" s="29"/>
      <c r="G4500" s="29"/>
      <c r="H4500" s="29"/>
      <c r="I4500" s="29"/>
      <c r="J4500" s="29"/>
      <c r="K4500" s="25"/>
      <c r="L4500" s="25"/>
      <c r="M4500" s="25"/>
      <c r="N4500" s="25"/>
      <c r="O4500" s="25"/>
      <c r="P4500" s="25"/>
      <c r="Q4500" s="28"/>
      <c r="R4500" s="29"/>
      <c r="S4500" s="27"/>
      <c r="T4500" s="27"/>
      <c r="U4500" s="28"/>
      <c r="V4500" s="26"/>
      <c r="W4500" s="26"/>
      <c r="X4500" s="26"/>
      <c r="Y4500" s="37"/>
      <c r="Z4500" s="37"/>
      <c r="AA4500" s="37"/>
      <c r="AB4500" s="30"/>
      <c r="AC4500" s="30"/>
      <c r="AD4500" s="31"/>
      <c r="AE4500" s="30"/>
      <c r="AF4500" s="30"/>
      <c r="AG4500" s="32"/>
      <c r="AH4500" s="30"/>
      <c r="AJ4500" s="30"/>
      <c r="AK4500" s="30"/>
      <c r="AL4500" s="30"/>
      <c r="AM4500" s="30"/>
      <c r="AN4500" s="30"/>
      <c r="AO4500" s="30"/>
      <c r="AP4500" s="30"/>
      <c r="AQ4500" s="30"/>
      <c r="AR4500" s="30"/>
      <c r="AS4500" s="30"/>
      <c r="AT4500" s="30"/>
      <c r="AU4500" s="121"/>
      <c r="AV4500" s="129"/>
      <c r="AW4500" s="129"/>
      <c r="AX4500" s="129"/>
    </row>
    <row r="4501" spans="1:50" x14ac:dyDescent="0.25">
      <c r="A4501" s="120"/>
      <c r="B4501" s="28"/>
      <c r="C4501" s="25"/>
      <c r="D4501" s="25"/>
      <c r="E4501" s="25"/>
      <c r="F4501" s="29"/>
      <c r="G4501" s="29"/>
      <c r="H4501" s="29"/>
      <c r="I4501" s="29"/>
      <c r="J4501" s="29"/>
      <c r="K4501" s="25"/>
      <c r="L4501" s="25"/>
      <c r="M4501" s="25"/>
      <c r="N4501" s="25"/>
      <c r="O4501" s="25"/>
      <c r="P4501" s="25"/>
      <c r="Q4501" s="28"/>
      <c r="R4501" s="29"/>
      <c r="S4501" s="27"/>
      <c r="T4501" s="27"/>
      <c r="U4501" s="28"/>
      <c r="V4501" s="26"/>
      <c r="W4501" s="26"/>
      <c r="X4501" s="26"/>
      <c r="Y4501" s="37"/>
      <c r="Z4501" s="37"/>
      <c r="AA4501" s="37"/>
      <c r="AB4501" s="30"/>
      <c r="AC4501" s="30"/>
      <c r="AD4501" s="31"/>
      <c r="AE4501" s="30"/>
      <c r="AF4501" s="30"/>
      <c r="AG4501" s="32"/>
      <c r="AH4501" s="30"/>
      <c r="AJ4501" s="30"/>
      <c r="AK4501" s="30"/>
      <c r="AL4501" s="30"/>
      <c r="AM4501" s="30"/>
      <c r="AN4501" s="30"/>
      <c r="AO4501" s="30"/>
      <c r="AP4501" s="30"/>
      <c r="AQ4501" s="30"/>
      <c r="AR4501" s="30"/>
      <c r="AS4501" s="30"/>
      <c r="AT4501" s="30"/>
      <c r="AU4501" s="121"/>
      <c r="AV4501" s="129"/>
      <c r="AW4501" s="129"/>
      <c r="AX4501" s="129"/>
    </row>
    <row r="4502" spans="1:50" x14ac:dyDescent="0.25">
      <c r="A4502" s="120"/>
      <c r="B4502" s="28"/>
      <c r="C4502" s="25"/>
      <c r="D4502" s="25"/>
      <c r="E4502" s="25"/>
      <c r="F4502" s="29"/>
      <c r="G4502" s="29"/>
      <c r="H4502" s="29"/>
      <c r="I4502" s="29"/>
      <c r="J4502" s="29"/>
      <c r="K4502" s="25"/>
      <c r="L4502" s="25"/>
      <c r="M4502" s="25"/>
      <c r="N4502" s="25"/>
      <c r="O4502" s="25"/>
      <c r="P4502" s="25"/>
      <c r="Q4502" s="28"/>
      <c r="R4502" s="29"/>
      <c r="S4502" s="27"/>
      <c r="T4502" s="27"/>
      <c r="U4502" s="28"/>
      <c r="V4502" s="26"/>
      <c r="W4502" s="26"/>
      <c r="X4502" s="26"/>
      <c r="Y4502" s="37"/>
      <c r="Z4502" s="37"/>
      <c r="AA4502" s="37"/>
      <c r="AB4502" s="30"/>
      <c r="AC4502" s="30"/>
      <c r="AD4502" s="31"/>
      <c r="AE4502" s="30"/>
      <c r="AF4502" s="30"/>
      <c r="AG4502" s="32"/>
      <c r="AH4502" s="30"/>
      <c r="AJ4502" s="30"/>
      <c r="AK4502" s="30"/>
      <c r="AL4502" s="30"/>
      <c r="AM4502" s="30"/>
      <c r="AN4502" s="30"/>
      <c r="AO4502" s="30"/>
      <c r="AP4502" s="30"/>
      <c r="AQ4502" s="30"/>
      <c r="AR4502" s="30"/>
      <c r="AS4502" s="30"/>
      <c r="AT4502" s="30"/>
      <c r="AU4502" s="121"/>
      <c r="AV4502" s="129"/>
      <c r="AW4502" s="129"/>
      <c r="AX4502" s="129"/>
    </row>
    <row r="4503" spans="1:50" x14ac:dyDescent="0.25">
      <c r="A4503" s="120"/>
      <c r="B4503" s="28"/>
      <c r="C4503" s="25"/>
      <c r="D4503" s="25"/>
      <c r="E4503" s="25"/>
      <c r="F4503" s="29"/>
      <c r="G4503" s="29"/>
      <c r="H4503" s="29"/>
      <c r="I4503" s="29"/>
      <c r="J4503" s="29"/>
      <c r="K4503" s="25"/>
      <c r="L4503" s="25"/>
      <c r="M4503" s="25"/>
      <c r="N4503" s="25"/>
      <c r="O4503" s="25"/>
      <c r="P4503" s="25"/>
      <c r="Q4503" s="28"/>
      <c r="R4503" s="29"/>
      <c r="S4503" s="27"/>
      <c r="T4503" s="27"/>
      <c r="U4503" s="28"/>
      <c r="V4503" s="26"/>
      <c r="W4503" s="26"/>
      <c r="X4503" s="26"/>
      <c r="Y4503" s="37"/>
      <c r="Z4503" s="37"/>
      <c r="AA4503" s="37"/>
      <c r="AB4503" s="30"/>
      <c r="AC4503" s="30"/>
      <c r="AD4503" s="31"/>
      <c r="AE4503" s="30"/>
      <c r="AF4503" s="30"/>
      <c r="AG4503" s="32"/>
      <c r="AH4503" s="30"/>
      <c r="AJ4503" s="30"/>
      <c r="AK4503" s="30"/>
      <c r="AL4503" s="30"/>
      <c r="AM4503" s="30"/>
      <c r="AN4503" s="30"/>
      <c r="AO4503" s="30"/>
      <c r="AP4503" s="30"/>
      <c r="AQ4503" s="30"/>
      <c r="AR4503" s="30"/>
      <c r="AS4503" s="30"/>
      <c r="AT4503" s="30"/>
      <c r="AU4503" s="121"/>
      <c r="AV4503" s="129"/>
      <c r="AW4503" s="129"/>
      <c r="AX4503" s="129"/>
    </row>
    <row r="4504" spans="1:50" x14ac:dyDescent="0.25">
      <c r="A4504" s="120"/>
      <c r="B4504" s="28"/>
      <c r="C4504" s="25"/>
      <c r="D4504" s="25"/>
      <c r="E4504" s="25"/>
      <c r="F4504" s="29"/>
      <c r="G4504" s="29"/>
      <c r="H4504" s="29"/>
      <c r="I4504" s="29"/>
      <c r="J4504" s="29"/>
      <c r="K4504" s="25"/>
      <c r="L4504" s="25"/>
      <c r="M4504" s="25"/>
      <c r="N4504" s="25"/>
      <c r="O4504" s="25"/>
      <c r="P4504" s="25"/>
      <c r="Q4504" s="28"/>
      <c r="R4504" s="29"/>
      <c r="S4504" s="27"/>
      <c r="T4504" s="27"/>
      <c r="U4504" s="28"/>
      <c r="V4504" s="26"/>
      <c r="W4504" s="26"/>
      <c r="X4504" s="26"/>
      <c r="Y4504" s="37"/>
      <c r="Z4504" s="37"/>
      <c r="AA4504" s="37"/>
      <c r="AB4504" s="30"/>
      <c r="AC4504" s="30"/>
      <c r="AD4504" s="31"/>
      <c r="AE4504" s="30"/>
      <c r="AF4504" s="30"/>
      <c r="AG4504" s="32"/>
      <c r="AH4504" s="30"/>
      <c r="AJ4504" s="30"/>
      <c r="AK4504" s="30"/>
      <c r="AL4504" s="30"/>
      <c r="AM4504" s="30"/>
      <c r="AN4504" s="30"/>
      <c r="AO4504" s="30"/>
      <c r="AP4504" s="30"/>
      <c r="AQ4504" s="30"/>
      <c r="AR4504" s="30"/>
      <c r="AS4504" s="30"/>
      <c r="AT4504" s="30"/>
      <c r="AU4504" s="121"/>
      <c r="AV4504" s="129"/>
      <c r="AW4504" s="129"/>
      <c r="AX4504" s="129"/>
    </row>
    <row r="4505" spans="1:50" x14ac:dyDescent="0.25">
      <c r="A4505" s="120"/>
      <c r="B4505" s="28"/>
      <c r="C4505" s="25"/>
      <c r="D4505" s="25"/>
      <c r="E4505" s="25"/>
      <c r="F4505" s="29"/>
      <c r="G4505" s="29"/>
      <c r="H4505" s="29"/>
      <c r="I4505" s="29"/>
      <c r="J4505" s="29"/>
      <c r="K4505" s="25"/>
      <c r="L4505" s="25"/>
      <c r="M4505" s="25"/>
      <c r="N4505" s="25"/>
      <c r="O4505" s="25"/>
      <c r="P4505" s="25"/>
      <c r="Q4505" s="28"/>
      <c r="R4505" s="29"/>
      <c r="S4505" s="27"/>
      <c r="T4505" s="27"/>
      <c r="U4505" s="28"/>
      <c r="V4505" s="26"/>
      <c r="W4505" s="26"/>
      <c r="X4505" s="26"/>
      <c r="Y4505" s="37"/>
      <c r="Z4505" s="37"/>
      <c r="AA4505" s="37"/>
      <c r="AB4505" s="30"/>
      <c r="AC4505" s="30"/>
      <c r="AD4505" s="31"/>
      <c r="AE4505" s="30"/>
      <c r="AF4505" s="30"/>
      <c r="AG4505" s="32"/>
      <c r="AH4505" s="30"/>
      <c r="AJ4505" s="30"/>
      <c r="AK4505" s="30"/>
      <c r="AL4505" s="30"/>
      <c r="AM4505" s="30"/>
      <c r="AN4505" s="30"/>
      <c r="AO4505" s="30"/>
      <c r="AP4505" s="30"/>
      <c r="AQ4505" s="30"/>
      <c r="AR4505" s="30"/>
      <c r="AS4505" s="30"/>
      <c r="AT4505" s="30"/>
      <c r="AU4505" s="121"/>
      <c r="AV4505" s="129"/>
      <c r="AW4505" s="129"/>
      <c r="AX4505" s="129"/>
    </row>
    <row r="4506" spans="1:50" x14ac:dyDescent="0.25">
      <c r="A4506" s="120"/>
      <c r="B4506" s="28"/>
      <c r="C4506" s="25"/>
      <c r="D4506" s="25"/>
      <c r="E4506" s="25"/>
      <c r="F4506" s="29"/>
      <c r="G4506" s="29"/>
      <c r="H4506" s="29"/>
      <c r="I4506" s="29"/>
      <c r="J4506" s="29"/>
      <c r="K4506" s="25"/>
      <c r="L4506" s="25"/>
      <c r="M4506" s="25"/>
      <c r="N4506" s="25"/>
      <c r="O4506" s="25"/>
      <c r="P4506" s="25"/>
      <c r="Q4506" s="28"/>
      <c r="R4506" s="29"/>
      <c r="S4506" s="27"/>
      <c r="T4506" s="27"/>
      <c r="U4506" s="28"/>
      <c r="V4506" s="26"/>
      <c r="W4506" s="26"/>
      <c r="X4506" s="26"/>
      <c r="Y4506" s="37"/>
      <c r="Z4506" s="37"/>
      <c r="AA4506" s="37"/>
      <c r="AB4506" s="30"/>
      <c r="AC4506" s="30"/>
      <c r="AD4506" s="31"/>
      <c r="AE4506" s="30"/>
      <c r="AF4506" s="30"/>
      <c r="AG4506" s="32"/>
      <c r="AH4506" s="30"/>
      <c r="AJ4506" s="30"/>
      <c r="AK4506" s="30"/>
      <c r="AL4506" s="30"/>
      <c r="AM4506" s="30"/>
      <c r="AN4506" s="30"/>
      <c r="AO4506" s="30"/>
      <c r="AP4506" s="30"/>
      <c r="AQ4506" s="30"/>
      <c r="AR4506" s="30"/>
      <c r="AS4506" s="30"/>
      <c r="AT4506" s="30"/>
      <c r="AU4506" s="121"/>
      <c r="AV4506" s="129"/>
      <c r="AW4506" s="129"/>
      <c r="AX4506" s="129"/>
    </row>
    <row r="4507" spans="1:50" x14ac:dyDescent="0.25">
      <c r="A4507" s="120"/>
      <c r="B4507" s="28"/>
      <c r="C4507" s="25"/>
      <c r="D4507" s="25"/>
      <c r="E4507" s="25"/>
      <c r="F4507" s="29"/>
      <c r="G4507" s="29"/>
      <c r="H4507" s="29"/>
      <c r="I4507" s="29"/>
      <c r="J4507" s="29"/>
      <c r="K4507" s="25"/>
      <c r="L4507" s="25"/>
      <c r="M4507" s="25"/>
      <c r="N4507" s="25"/>
      <c r="O4507" s="25"/>
      <c r="P4507" s="25"/>
      <c r="Q4507" s="28"/>
      <c r="R4507" s="29"/>
      <c r="S4507" s="27"/>
      <c r="T4507" s="27"/>
      <c r="U4507" s="28"/>
      <c r="V4507" s="26"/>
      <c r="W4507" s="26"/>
      <c r="X4507" s="26"/>
      <c r="Y4507" s="37"/>
      <c r="Z4507" s="37"/>
      <c r="AA4507" s="37"/>
      <c r="AB4507" s="30"/>
      <c r="AC4507" s="30"/>
      <c r="AD4507" s="31"/>
      <c r="AE4507" s="30"/>
      <c r="AF4507" s="30"/>
      <c r="AG4507" s="32"/>
      <c r="AH4507" s="30"/>
      <c r="AJ4507" s="30"/>
      <c r="AK4507" s="30"/>
      <c r="AL4507" s="30"/>
      <c r="AM4507" s="30"/>
      <c r="AN4507" s="30"/>
      <c r="AO4507" s="30"/>
      <c r="AP4507" s="30"/>
      <c r="AQ4507" s="30"/>
      <c r="AR4507" s="30"/>
      <c r="AS4507" s="30"/>
      <c r="AT4507" s="30"/>
      <c r="AU4507" s="121"/>
      <c r="AV4507" s="129"/>
      <c r="AW4507" s="129"/>
      <c r="AX4507" s="129"/>
    </row>
    <row r="4508" spans="1:50" x14ac:dyDescent="0.25">
      <c r="A4508" s="120"/>
      <c r="B4508" s="28"/>
      <c r="C4508" s="25"/>
      <c r="D4508" s="25"/>
      <c r="E4508" s="25"/>
      <c r="F4508" s="29"/>
      <c r="G4508" s="29"/>
      <c r="H4508" s="29"/>
      <c r="I4508" s="29"/>
      <c r="J4508" s="29"/>
      <c r="K4508" s="25"/>
      <c r="L4508" s="25"/>
      <c r="M4508" s="25"/>
      <c r="N4508" s="25"/>
      <c r="O4508" s="25"/>
      <c r="P4508" s="25"/>
      <c r="Q4508" s="28"/>
      <c r="R4508" s="29"/>
      <c r="S4508" s="27"/>
      <c r="T4508" s="27"/>
      <c r="U4508" s="28"/>
      <c r="V4508" s="26"/>
      <c r="W4508" s="26"/>
      <c r="X4508" s="26"/>
      <c r="Y4508" s="37"/>
      <c r="Z4508" s="37"/>
      <c r="AA4508" s="37"/>
      <c r="AB4508" s="30"/>
      <c r="AC4508" s="30"/>
      <c r="AD4508" s="31"/>
      <c r="AE4508" s="30"/>
      <c r="AF4508" s="30"/>
      <c r="AG4508" s="32"/>
      <c r="AH4508" s="30"/>
      <c r="AJ4508" s="30"/>
      <c r="AK4508" s="30"/>
      <c r="AL4508" s="30"/>
      <c r="AM4508" s="30"/>
      <c r="AN4508" s="30"/>
      <c r="AO4508" s="30"/>
      <c r="AP4508" s="30"/>
      <c r="AQ4508" s="30"/>
      <c r="AR4508" s="30"/>
      <c r="AS4508" s="30"/>
      <c r="AT4508" s="30"/>
      <c r="AU4508" s="121"/>
      <c r="AV4508" s="129"/>
      <c r="AW4508" s="129"/>
      <c r="AX4508" s="129"/>
    </row>
    <row r="4509" spans="1:50" x14ac:dyDescent="0.25">
      <c r="A4509" s="120"/>
      <c r="B4509" s="28"/>
      <c r="C4509" s="25"/>
      <c r="D4509" s="25"/>
      <c r="E4509" s="25"/>
      <c r="F4509" s="29"/>
      <c r="G4509" s="29"/>
      <c r="H4509" s="29"/>
      <c r="I4509" s="29"/>
      <c r="J4509" s="29"/>
      <c r="K4509" s="25"/>
      <c r="L4509" s="25"/>
      <c r="M4509" s="25"/>
      <c r="N4509" s="25"/>
      <c r="O4509" s="25"/>
      <c r="P4509" s="25"/>
      <c r="Q4509" s="28"/>
      <c r="R4509" s="29"/>
      <c r="S4509" s="27"/>
      <c r="T4509" s="27"/>
      <c r="U4509" s="28"/>
      <c r="V4509" s="26"/>
      <c r="W4509" s="26"/>
      <c r="X4509" s="26"/>
      <c r="Y4509" s="37"/>
      <c r="Z4509" s="37"/>
      <c r="AA4509" s="37"/>
      <c r="AB4509" s="30"/>
      <c r="AC4509" s="30"/>
      <c r="AD4509" s="31"/>
      <c r="AE4509" s="30"/>
      <c r="AF4509" s="30"/>
      <c r="AG4509" s="32"/>
      <c r="AH4509" s="30"/>
      <c r="AJ4509" s="30"/>
      <c r="AK4509" s="30"/>
      <c r="AL4509" s="30"/>
      <c r="AM4509" s="30"/>
      <c r="AN4509" s="30"/>
      <c r="AO4509" s="30"/>
      <c r="AP4509" s="30"/>
      <c r="AQ4509" s="30"/>
      <c r="AR4509" s="30"/>
      <c r="AS4509" s="30"/>
      <c r="AT4509" s="30"/>
      <c r="AU4509" s="121"/>
      <c r="AV4509" s="129"/>
      <c r="AW4509" s="129"/>
      <c r="AX4509" s="129"/>
    </row>
    <row r="4510" spans="1:50" x14ac:dyDescent="0.25">
      <c r="A4510" s="120"/>
      <c r="B4510" s="28"/>
      <c r="C4510" s="25"/>
      <c r="D4510" s="25"/>
      <c r="E4510" s="25"/>
      <c r="F4510" s="29"/>
      <c r="G4510" s="29"/>
      <c r="H4510" s="29"/>
      <c r="I4510" s="29"/>
      <c r="J4510" s="29"/>
      <c r="K4510" s="25"/>
      <c r="L4510" s="25"/>
      <c r="M4510" s="25"/>
      <c r="N4510" s="25"/>
      <c r="O4510" s="25"/>
      <c r="P4510" s="25"/>
      <c r="Q4510" s="28"/>
      <c r="R4510" s="29"/>
      <c r="S4510" s="27"/>
      <c r="T4510" s="27"/>
      <c r="U4510" s="28"/>
      <c r="V4510" s="26"/>
      <c r="W4510" s="26"/>
      <c r="X4510" s="26"/>
      <c r="Y4510" s="37"/>
      <c r="Z4510" s="37"/>
      <c r="AA4510" s="37"/>
      <c r="AB4510" s="30"/>
      <c r="AC4510" s="30"/>
      <c r="AD4510" s="31"/>
      <c r="AE4510" s="30"/>
      <c r="AF4510" s="30"/>
      <c r="AG4510" s="32"/>
      <c r="AH4510" s="30"/>
      <c r="AJ4510" s="30"/>
      <c r="AK4510" s="30"/>
      <c r="AL4510" s="30"/>
      <c r="AM4510" s="30"/>
      <c r="AN4510" s="30"/>
      <c r="AO4510" s="30"/>
      <c r="AP4510" s="30"/>
      <c r="AQ4510" s="30"/>
      <c r="AR4510" s="30"/>
      <c r="AS4510" s="30"/>
      <c r="AT4510" s="30"/>
      <c r="AU4510" s="121"/>
      <c r="AV4510" s="129"/>
      <c r="AW4510" s="129"/>
      <c r="AX4510" s="129"/>
    </row>
    <row r="4511" spans="1:50" x14ac:dyDescent="0.25">
      <c r="A4511" s="120"/>
      <c r="B4511" s="28"/>
      <c r="C4511" s="25"/>
      <c r="D4511" s="25"/>
      <c r="E4511" s="25"/>
      <c r="F4511" s="29"/>
      <c r="G4511" s="29"/>
      <c r="H4511" s="29"/>
      <c r="I4511" s="29"/>
      <c r="J4511" s="29"/>
      <c r="K4511" s="25"/>
      <c r="L4511" s="25"/>
      <c r="M4511" s="25"/>
      <c r="N4511" s="25"/>
      <c r="O4511" s="25"/>
      <c r="P4511" s="25"/>
      <c r="Q4511" s="28"/>
      <c r="R4511" s="29"/>
      <c r="S4511" s="27"/>
      <c r="T4511" s="27"/>
      <c r="U4511" s="28"/>
      <c r="V4511" s="26"/>
      <c r="W4511" s="26"/>
      <c r="X4511" s="26"/>
      <c r="Y4511" s="37"/>
      <c r="Z4511" s="37"/>
      <c r="AA4511" s="37"/>
      <c r="AB4511" s="30"/>
      <c r="AC4511" s="30"/>
      <c r="AD4511" s="31"/>
      <c r="AE4511" s="30"/>
      <c r="AF4511" s="30"/>
      <c r="AG4511" s="32"/>
      <c r="AH4511" s="30"/>
      <c r="AJ4511" s="30"/>
      <c r="AK4511" s="30"/>
      <c r="AL4511" s="30"/>
      <c r="AM4511" s="30"/>
      <c r="AN4511" s="30"/>
      <c r="AO4511" s="30"/>
      <c r="AP4511" s="30"/>
      <c r="AQ4511" s="30"/>
      <c r="AR4511" s="30"/>
      <c r="AS4511" s="30"/>
      <c r="AT4511" s="30"/>
      <c r="AU4511" s="121"/>
      <c r="AV4511" s="129"/>
      <c r="AW4511" s="129"/>
      <c r="AX4511" s="129"/>
    </row>
    <row r="4512" spans="1:50" x14ac:dyDescent="0.25">
      <c r="A4512" s="120"/>
      <c r="B4512" s="28"/>
      <c r="C4512" s="25"/>
      <c r="D4512" s="25"/>
      <c r="E4512" s="25"/>
      <c r="F4512" s="29"/>
      <c r="G4512" s="29"/>
      <c r="H4512" s="29"/>
      <c r="I4512" s="29"/>
      <c r="J4512" s="29"/>
      <c r="K4512" s="25"/>
      <c r="L4512" s="25"/>
      <c r="M4512" s="25"/>
      <c r="N4512" s="25"/>
      <c r="O4512" s="25"/>
      <c r="P4512" s="25"/>
      <c r="Q4512" s="28"/>
      <c r="R4512" s="29"/>
      <c r="S4512" s="27"/>
      <c r="T4512" s="27"/>
      <c r="U4512" s="28"/>
      <c r="V4512" s="26"/>
      <c r="W4512" s="26"/>
      <c r="X4512" s="26"/>
      <c r="Y4512" s="37"/>
      <c r="Z4512" s="37"/>
      <c r="AA4512" s="37"/>
      <c r="AB4512" s="30"/>
      <c r="AC4512" s="30"/>
      <c r="AD4512" s="31"/>
      <c r="AE4512" s="30"/>
      <c r="AF4512" s="30"/>
      <c r="AG4512" s="32"/>
      <c r="AH4512" s="30"/>
      <c r="AJ4512" s="30"/>
      <c r="AK4512" s="30"/>
      <c r="AL4512" s="30"/>
      <c r="AM4512" s="30"/>
      <c r="AN4512" s="30"/>
      <c r="AO4512" s="30"/>
      <c r="AP4512" s="30"/>
      <c r="AQ4512" s="30"/>
      <c r="AR4512" s="30"/>
      <c r="AS4512" s="30"/>
      <c r="AT4512" s="30"/>
      <c r="AU4512" s="121"/>
      <c r="AV4512" s="129"/>
      <c r="AW4512" s="129"/>
      <c r="AX4512" s="129"/>
    </row>
    <row r="4513" spans="1:50" x14ac:dyDescent="0.25">
      <c r="A4513" s="120"/>
      <c r="B4513" s="28"/>
      <c r="C4513" s="25"/>
      <c r="D4513" s="25"/>
      <c r="E4513" s="25"/>
      <c r="F4513" s="29"/>
      <c r="G4513" s="29"/>
      <c r="H4513" s="29"/>
      <c r="I4513" s="29"/>
      <c r="J4513" s="29"/>
      <c r="K4513" s="25"/>
      <c r="L4513" s="25"/>
      <c r="M4513" s="25"/>
      <c r="N4513" s="25"/>
      <c r="O4513" s="25"/>
      <c r="P4513" s="25"/>
      <c r="Q4513" s="28"/>
      <c r="R4513" s="29"/>
      <c r="S4513" s="27"/>
      <c r="T4513" s="27"/>
      <c r="U4513" s="28"/>
      <c r="V4513" s="26"/>
      <c r="W4513" s="26"/>
      <c r="X4513" s="26"/>
      <c r="Y4513" s="37"/>
      <c r="Z4513" s="37"/>
      <c r="AA4513" s="37"/>
      <c r="AB4513" s="30"/>
      <c r="AC4513" s="30"/>
      <c r="AD4513" s="31"/>
      <c r="AE4513" s="30"/>
      <c r="AF4513" s="30"/>
      <c r="AG4513" s="32"/>
      <c r="AH4513" s="30"/>
      <c r="AJ4513" s="30"/>
      <c r="AK4513" s="30"/>
      <c r="AL4513" s="30"/>
      <c r="AM4513" s="30"/>
      <c r="AN4513" s="30"/>
      <c r="AO4513" s="30"/>
      <c r="AP4513" s="30"/>
      <c r="AQ4513" s="30"/>
      <c r="AR4513" s="30"/>
      <c r="AS4513" s="30"/>
      <c r="AT4513" s="30"/>
      <c r="AU4513" s="121"/>
      <c r="AV4513" s="129"/>
      <c r="AW4513" s="129"/>
      <c r="AX4513" s="129"/>
    </row>
    <row r="4514" spans="1:50" x14ac:dyDescent="0.25">
      <c r="A4514" s="120"/>
      <c r="B4514" s="28"/>
      <c r="C4514" s="25"/>
      <c r="D4514" s="25"/>
      <c r="E4514" s="25"/>
      <c r="F4514" s="29"/>
      <c r="G4514" s="29"/>
      <c r="H4514" s="29"/>
      <c r="I4514" s="29"/>
      <c r="J4514" s="29"/>
      <c r="K4514" s="25"/>
      <c r="L4514" s="25"/>
      <c r="M4514" s="25"/>
      <c r="N4514" s="25"/>
      <c r="O4514" s="25"/>
      <c r="P4514" s="25"/>
      <c r="Q4514" s="28"/>
      <c r="R4514" s="29"/>
      <c r="S4514" s="27"/>
      <c r="T4514" s="27"/>
      <c r="U4514" s="28"/>
      <c r="V4514" s="26"/>
      <c r="W4514" s="26"/>
      <c r="X4514" s="26"/>
      <c r="Y4514" s="37"/>
      <c r="Z4514" s="37"/>
      <c r="AA4514" s="37"/>
      <c r="AB4514" s="30"/>
      <c r="AC4514" s="30"/>
      <c r="AD4514" s="31"/>
      <c r="AE4514" s="30"/>
      <c r="AF4514" s="30"/>
      <c r="AG4514" s="32"/>
      <c r="AH4514" s="30"/>
      <c r="AJ4514" s="30"/>
      <c r="AK4514" s="30"/>
      <c r="AL4514" s="30"/>
      <c r="AM4514" s="30"/>
      <c r="AN4514" s="30"/>
      <c r="AO4514" s="30"/>
      <c r="AP4514" s="30"/>
      <c r="AQ4514" s="30"/>
      <c r="AR4514" s="30"/>
      <c r="AS4514" s="30"/>
      <c r="AT4514" s="30"/>
      <c r="AU4514" s="121"/>
      <c r="AV4514" s="129"/>
      <c r="AW4514" s="129"/>
      <c r="AX4514" s="129"/>
    </row>
    <row r="4515" spans="1:50" x14ac:dyDescent="0.25">
      <c r="A4515" s="120"/>
      <c r="B4515" s="28"/>
      <c r="C4515" s="25"/>
      <c r="D4515" s="25"/>
      <c r="E4515" s="25"/>
      <c r="F4515" s="29"/>
      <c r="G4515" s="29"/>
      <c r="H4515" s="29"/>
      <c r="I4515" s="29"/>
      <c r="J4515" s="29"/>
      <c r="K4515" s="25"/>
      <c r="L4515" s="25"/>
      <c r="M4515" s="25"/>
      <c r="N4515" s="25"/>
      <c r="O4515" s="25"/>
      <c r="P4515" s="25"/>
      <c r="Q4515" s="28"/>
      <c r="R4515" s="29"/>
      <c r="S4515" s="27"/>
      <c r="T4515" s="27"/>
      <c r="U4515" s="28"/>
      <c r="V4515" s="26"/>
      <c r="W4515" s="26"/>
      <c r="X4515" s="26"/>
      <c r="Y4515" s="37"/>
      <c r="Z4515" s="37"/>
      <c r="AA4515" s="37"/>
      <c r="AB4515" s="30"/>
      <c r="AC4515" s="30"/>
      <c r="AD4515" s="31"/>
      <c r="AE4515" s="30"/>
      <c r="AF4515" s="30"/>
      <c r="AG4515" s="32"/>
      <c r="AH4515" s="30"/>
      <c r="AJ4515" s="30"/>
      <c r="AK4515" s="30"/>
      <c r="AL4515" s="30"/>
      <c r="AM4515" s="30"/>
      <c r="AN4515" s="30"/>
      <c r="AO4515" s="30"/>
      <c r="AP4515" s="30"/>
      <c r="AQ4515" s="30"/>
      <c r="AR4515" s="30"/>
      <c r="AS4515" s="30"/>
      <c r="AT4515" s="30"/>
      <c r="AU4515" s="121"/>
      <c r="AV4515" s="129"/>
      <c r="AW4515" s="129"/>
      <c r="AX4515" s="129"/>
    </row>
    <row r="4516" spans="1:50" x14ac:dyDescent="0.25">
      <c r="A4516" s="120"/>
      <c r="B4516" s="28"/>
      <c r="C4516" s="25"/>
      <c r="D4516" s="25"/>
      <c r="E4516" s="25"/>
      <c r="F4516" s="29"/>
      <c r="G4516" s="29"/>
      <c r="H4516" s="29"/>
      <c r="I4516" s="29"/>
      <c r="J4516" s="29"/>
      <c r="K4516" s="25"/>
      <c r="L4516" s="25"/>
      <c r="M4516" s="25"/>
      <c r="N4516" s="25"/>
      <c r="O4516" s="25"/>
      <c r="P4516" s="25"/>
      <c r="Q4516" s="28"/>
      <c r="R4516" s="29"/>
      <c r="S4516" s="27"/>
      <c r="T4516" s="27"/>
      <c r="U4516" s="28"/>
      <c r="V4516" s="26"/>
      <c r="W4516" s="26"/>
      <c r="X4516" s="26"/>
      <c r="Y4516" s="37"/>
      <c r="Z4516" s="37"/>
      <c r="AA4516" s="37"/>
      <c r="AB4516" s="30"/>
      <c r="AC4516" s="30"/>
      <c r="AD4516" s="31"/>
      <c r="AE4516" s="30"/>
      <c r="AF4516" s="30"/>
      <c r="AG4516" s="32"/>
      <c r="AH4516" s="30"/>
      <c r="AJ4516" s="30"/>
      <c r="AK4516" s="30"/>
      <c r="AL4516" s="30"/>
      <c r="AM4516" s="30"/>
      <c r="AN4516" s="30"/>
      <c r="AO4516" s="30"/>
      <c r="AP4516" s="30"/>
      <c r="AQ4516" s="30"/>
      <c r="AR4516" s="30"/>
      <c r="AS4516" s="30"/>
      <c r="AT4516" s="30"/>
      <c r="AU4516" s="121"/>
      <c r="AV4516" s="129"/>
      <c r="AW4516" s="129"/>
      <c r="AX4516" s="129"/>
    </row>
    <row r="4517" spans="1:50" x14ac:dyDescent="0.25">
      <c r="A4517" s="120"/>
      <c r="B4517" s="28"/>
      <c r="C4517" s="25"/>
      <c r="D4517" s="25"/>
      <c r="E4517" s="25"/>
      <c r="F4517" s="29"/>
      <c r="G4517" s="29"/>
      <c r="H4517" s="29"/>
      <c r="I4517" s="29"/>
      <c r="J4517" s="29"/>
      <c r="K4517" s="25"/>
      <c r="L4517" s="25"/>
      <c r="M4517" s="25"/>
      <c r="N4517" s="25"/>
      <c r="O4517" s="25"/>
      <c r="P4517" s="25"/>
      <c r="Q4517" s="28"/>
      <c r="R4517" s="29"/>
      <c r="S4517" s="27"/>
      <c r="T4517" s="27"/>
      <c r="U4517" s="28"/>
      <c r="V4517" s="26"/>
      <c r="W4517" s="26"/>
      <c r="X4517" s="26"/>
      <c r="Y4517" s="37"/>
      <c r="Z4517" s="37"/>
      <c r="AA4517" s="37"/>
      <c r="AB4517" s="30"/>
      <c r="AC4517" s="30"/>
      <c r="AD4517" s="31"/>
      <c r="AE4517" s="30"/>
      <c r="AF4517" s="30"/>
      <c r="AG4517" s="32"/>
      <c r="AH4517" s="30"/>
      <c r="AJ4517" s="30"/>
      <c r="AK4517" s="30"/>
      <c r="AL4517" s="30"/>
      <c r="AM4517" s="30"/>
      <c r="AN4517" s="30"/>
      <c r="AO4517" s="30"/>
      <c r="AP4517" s="30"/>
      <c r="AQ4517" s="30"/>
      <c r="AR4517" s="30"/>
      <c r="AS4517" s="30"/>
      <c r="AT4517" s="30"/>
      <c r="AU4517" s="121"/>
      <c r="AV4517" s="129"/>
      <c r="AW4517" s="129"/>
      <c r="AX4517" s="129"/>
    </row>
    <row r="4518" spans="1:50" x14ac:dyDescent="0.25">
      <c r="A4518" s="120"/>
      <c r="B4518" s="28"/>
      <c r="C4518" s="25"/>
      <c r="D4518" s="25"/>
      <c r="E4518" s="25"/>
      <c r="F4518" s="29"/>
      <c r="G4518" s="29"/>
      <c r="H4518" s="29"/>
      <c r="I4518" s="29"/>
      <c r="J4518" s="29"/>
      <c r="K4518" s="25"/>
      <c r="L4518" s="25"/>
      <c r="M4518" s="25"/>
      <c r="N4518" s="25"/>
      <c r="O4518" s="25"/>
      <c r="P4518" s="25"/>
      <c r="Q4518" s="28"/>
      <c r="R4518" s="29"/>
      <c r="S4518" s="27"/>
      <c r="T4518" s="27"/>
      <c r="U4518" s="28"/>
      <c r="V4518" s="26"/>
      <c r="W4518" s="26"/>
      <c r="X4518" s="26"/>
      <c r="Y4518" s="37"/>
      <c r="Z4518" s="37"/>
      <c r="AA4518" s="37"/>
      <c r="AB4518" s="30"/>
      <c r="AC4518" s="30"/>
      <c r="AD4518" s="31"/>
      <c r="AE4518" s="30"/>
      <c r="AF4518" s="30"/>
      <c r="AG4518" s="32"/>
      <c r="AH4518" s="30"/>
      <c r="AJ4518" s="30"/>
      <c r="AK4518" s="30"/>
      <c r="AL4518" s="30"/>
      <c r="AM4518" s="30"/>
      <c r="AN4518" s="30"/>
      <c r="AO4518" s="30"/>
      <c r="AP4518" s="30"/>
      <c r="AQ4518" s="30"/>
      <c r="AR4518" s="30"/>
      <c r="AS4518" s="30"/>
      <c r="AT4518" s="30"/>
      <c r="AU4518" s="121"/>
      <c r="AV4518" s="129"/>
      <c r="AW4518" s="129"/>
      <c r="AX4518" s="129"/>
    </row>
    <row r="4519" spans="1:50" x14ac:dyDescent="0.25">
      <c r="A4519" s="120"/>
      <c r="B4519" s="28"/>
      <c r="C4519" s="25"/>
      <c r="D4519" s="25"/>
      <c r="E4519" s="25"/>
      <c r="F4519" s="29"/>
      <c r="G4519" s="29"/>
      <c r="H4519" s="29"/>
      <c r="I4519" s="29"/>
      <c r="J4519" s="29"/>
      <c r="K4519" s="25"/>
      <c r="L4519" s="25"/>
      <c r="M4519" s="25"/>
      <c r="N4519" s="25"/>
      <c r="O4519" s="25"/>
      <c r="P4519" s="25"/>
      <c r="Q4519" s="28"/>
      <c r="R4519" s="29"/>
      <c r="S4519" s="27"/>
      <c r="T4519" s="27"/>
      <c r="U4519" s="28"/>
      <c r="V4519" s="26"/>
      <c r="W4519" s="26"/>
      <c r="X4519" s="26"/>
      <c r="Y4519" s="37"/>
      <c r="Z4519" s="37"/>
      <c r="AA4519" s="37"/>
      <c r="AB4519" s="30"/>
      <c r="AC4519" s="30"/>
      <c r="AD4519" s="31"/>
      <c r="AE4519" s="30"/>
      <c r="AF4519" s="30"/>
      <c r="AG4519" s="32"/>
      <c r="AH4519" s="30"/>
      <c r="AJ4519" s="30"/>
      <c r="AK4519" s="30"/>
      <c r="AL4519" s="30"/>
      <c r="AM4519" s="30"/>
      <c r="AN4519" s="30"/>
      <c r="AO4519" s="30"/>
      <c r="AP4519" s="30"/>
      <c r="AQ4519" s="30"/>
      <c r="AR4519" s="30"/>
      <c r="AS4519" s="30"/>
      <c r="AT4519" s="30"/>
      <c r="AU4519" s="121"/>
      <c r="AV4519" s="129"/>
      <c r="AW4519" s="129"/>
      <c r="AX4519" s="129"/>
    </row>
    <row r="4520" spans="1:50" x14ac:dyDescent="0.25">
      <c r="A4520" s="120"/>
      <c r="B4520" s="28"/>
      <c r="C4520" s="25"/>
      <c r="D4520" s="25"/>
      <c r="E4520" s="25"/>
      <c r="F4520" s="29"/>
      <c r="G4520" s="29"/>
      <c r="H4520" s="29"/>
      <c r="I4520" s="29"/>
      <c r="J4520" s="29"/>
      <c r="K4520" s="25"/>
      <c r="L4520" s="25"/>
      <c r="M4520" s="25"/>
      <c r="N4520" s="25"/>
      <c r="O4520" s="25"/>
      <c r="P4520" s="25"/>
      <c r="Q4520" s="28"/>
      <c r="R4520" s="29"/>
      <c r="S4520" s="27"/>
      <c r="T4520" s="27"/>
      <c r="U4520" s="28"/>
      <c r="V4520" s="26"/>
      <c r="W4520" s="26"/>
      <c r="X4520" s="26"/>
      <c r="Y4520" s="37"/>
      <c r="Z4520" s="37"/>
      <c r="AA4520" s="37"/>
      <c r="AB4520" s="30"/>
      <c r="AC4520" s="30"/>
      <c r="AD4520" s="31"/>
      <c r="AE4520" s="30"/>
      <c r="AF4520" s="30"/>
      <c r="AG4520" s="32"/>
      <c r="AH4520" s="30"/>
      <c r="AJ4520" s="30"/>
      <c r="AK4520" s="30"/>
      <c r="AL4520" s="30"/>
      <c r="AM4520" s="30"/>
      <c r="AN4520" s="30"/>
      <c r="AO4520" s="30"/>
      <c r="AP4520" s="30"/>
      <c r="AQ4520" s="30"/>
      <c r="AR4520" s="30"/>
      <c r="AS4520" s="30"/>
      <c r="AT4520" s="30"/>
      <c r="AU4520" s="121"/>
      <c r="AV4520" s="129"/>
      <c r="AW4520" s="129"/>
      <c r="AX4520" s="129"/>
    </row>
    <row r="4521" spans="1:50" x14ac:dyDescent="0.25">
      <c r="A4521" s="120"/>
      <c r="B4521" s="28"/>
      <c r="C4521" s="25"/>
      <c r="D4521" s="25"/>
      <c r="E4521" s="25"/>
      <c r="F4521" s="29"/>
      <c r="G4521" s="29"/>
      <c r="H4521" s="29"/>
      <c r="I4521" s="29"/>
      <c r="J4521" s="29"/>
      <c r="K4521" s="25"/>
      <c r="L4521" s="25"/>
      <c r="M4521" s="25"/>
      <c r="N4521" s="25"/>
      <c r="O4521" s="25"/>
      <c r="P4521" s="25"/>
      <c r="Q4521" s="28"/>
      <c r="R4521" s="29"/>
      <c r="S4521" s="27"/>
      <c r="T4521" s="27"/>
      <c r="U4521" s="28"/>
      <c r="V4521" s="26"/>
      <c r="W4521" s="26"/>
      <c r="X4521" s="26"/>
      <c r="Y4521" s="37"/>
      <c r="Z4521" s="37"/>
      <c r="AA4521" s="37"/>
      <c r="AB4521" s="30"/>
      <c r="AC4521" s="30"/>
      <c r="AD4521" s="31"/>
      <c r="AE4521" s="30"/>
      <c r="AF4521" s="30"/>
      <c r="AG4521" s="32"/>
      <c r="AH4521" s="30"/>
      <c r="AJ4521" s="30"/>
      <c r="AK4521" s="30"/>
      <c r="AL4521" s="30"/>
      <c r="AM4521" s="30"/>
      <c r="AN4521" s="30"/>
      <c r="AO4521" s="30"/>
      <c r="AP4521" s="30"/>
      <c r="AQ4521" s="30"/>
      <c r="AR4521" s="30"/>
      <c r="AS4521" s="30"/>
      <c r="AT4521" s="30"/>
      <c r="AU4521" s="121"/>
      <c r="AV4521" s="129"/>
      <c r="AW4521" s="129"/>
      <c r="AX4521" s="129"/>
    </row>
    <row r="4522" spans="1:50" x14ac:dyDescent="0.25">
      <c r="A4522" s="120"/>
      <c r="B4522" s="28"/>
      <c r="C4522" s="25"/>
      <c r="D4522" s="25"/>
      <c r="E4522" s="25"/>
      <c r="F4522" s="29"/>
      <c r="G4522" s="29"/>
      <c r="H4522" s="29"/>
      <c r="I4522" s="29"/>
      <c r="J4522" s="29"/>
      <c r="K4522" s="25"/>
      <c r="L4522" s="25"/>
      <c r="M4522" s="25"/>
      <c r="N4522" s="25"/>
      <c r="O4522" s="25"/>
      <c r="P4522" s="25"/>
      <c r="Q4522" s="28"/>
      <c r="R4522" s="29"/>
      <c r="S4522" s="27"/>
      <c r="T4522" s="27"/>
      <c r="U4522" s="28"/>
      <c r="V4522" s="26"/>
      <c r="W4522" s="26"/>
      <c r="X4522" s="26"/>
      <c r="Y4522" s="37"/>
      <c r="Z4522" s="37"/>
      <c r="AA4522" s="37"/>
      <c r="AB4522" s="30"/>
      <c r="AC4522" s="30"/>
      <c r="AD4522" s="31"/>
      <c r="AE4522" s="30"/>
      <c r="AF4522" s="30"/>
      <c r="AG4522" s="32"/>
      <c r="AH4522" s="30"/>
      <c r="AJ4522" s="30"/>
      <c r="AK4522" s="30"/>
      <c r="AL4522" s="30"/>
      <c r="AM4522" s="30"/>
      <c r="AN4522" s="30"/>
      <c r="AO4522" s="30"/>
      <c r="AP4522" s="30"/>
      <c r="AQ4522" s="30"/>
      <c r="AR4522" s="30"/>
      <c r="AS4522" s="30"/>
      <c r="AT4522" s="30"/>
      <c r="AU4522" s="121"/>
      <c r="AV4522" s="129"/>
      <c r="AW4522" s="129"/>
      <c r="AX4522" s="129"/>
    </row>
    <row r="4523" spans="1:50" x14ac:dyDescent="0.25">
      <c r="A4523" s="120"/>
      <c r="B4523" s="28"/>
      <c r="C4523" s="25"/>
      <c r="D4523" s="25"/>
      <c r="E4523" s="25"/>
      <c r="F4523" s="29"/>
      <c r="G4523" s="29"/>
      <c r="H4523" s="29"/>
      <c r="I4523" s="29"/>
      <c r="J4523" s="29"/>
      <c r="K4523" s="25"/>
      <c r="L4523" s="25"/>
      <c r="M4523" s="25"/>
      <c r="N4523" s="25"/>
      <c r="O4523" s="25"/>
      <c r="P4523" s="25"/>
      <c r="Q4523" s="28"/>
      <c r="R4523" s="29"/>
      <c r="S4523" s="27"/>
      <c r="T4523" s="27"/>
      <c r="U4523" s="28"/>
      <c r="V4523" s="26"/>
      <c r="W4523" s="26"/>
      <c r="X4523" s="26"/>
      <c r="Y4523" s="37"/>
      <c r="Z4523" s="37"/>
      <c r="AA4523" s="37"/>
      <c r="AB4523" s="30"/>
      <c r="AC4523" s="30"/>
      <c r="AD4523" s="31"/>
      <c r="AE4523" s="30"/>
      <c r="AF4523" s="30"/>
      <c r="AG4523" s="32"/>
      <c r="AH4523" s="30"/>
      <c r="AJ4523" s="30"/>
      <c r="AK4523" s="30"/>
      <c r="AL4523" s="30"/>
      <c r="AM4523" s="30"/>
      <c r="AN4523" s="30"/>
      <c r="AO4523" s="30"/>
      <c r="AP4523" s="30"/>
      <c r="AQ4523" s="30"/>
      <c r="AR4523" s="30"/>
      <c r="AS4523" s="30"/>
      <c r="AT4523" s="30"/>
      <c r="AU4523" s="121"/>
      <c r="AV4523" s="129"/>
      <c r="AW4523" s="129"/>
      <c r="AX4523" s="129"/>
    </row>
    <row r="4524" spans="1:50" x14ac:dyDescent="0.25">
      <c r="A4524" s="120"/>
      <c r="B4524" s="28"/>
      <c r="C4524" s="25"/>
      <c r="D4524" s="25"/>
      <c r="E4524" s="25"/>
      <c r="F4524" s="29"/>
      <c r="G4524" s="29"/>
      <c r="H4524" s="29"/>
      <c r="I4524" s="29"/>
      <c r="J4524" s="29"/>
      <c r="K4524" s="25"/>
      <c r="L4524" s="25"/>
      <c r="M4524" s="25"/>
      <c r="N4524" s="25"/>
      <c r="O4524" s="25"/>
      <c r="P4524" s="25"/>
      <c r="Q4524" s="28"/>
      <c r="R4524" s="29"/>
      <c r="S4524" s="27"/>
      <c r="T4524" s="27"/>
      <c r="U4524" s="28"/>
      <c r="V4524" s="26"/>
      <c r="W4524" s="26"/>
      <c r="X4524" s="26"/>
      <c r="Y4524" s="37"/>
      <c r="Z4524" s="37"/>
      <c r="AA4524" s="37"/>
      <c r="AB4524" s="30"/>
      <c r="AC4524" s="30"/>
      <c r="AD4524" s="31"/>
      <c r="AE4524" s="30"/>
      <c r="AF4524" s="30"/>
      <c r="AG4524" s="32"/>
      <c r="AH4524" s="30"/>
      <c r="AJ4524" s="30"/>
      <c r="AK4524" s="30"/>
      <c r="AL4524" s="30"/>
      <c r="AM4524" s="30"/>
      <c r="AN4524" s="30"/>
      <c r="AO4524" s="30"/>
      <c r="AP4524" s="30"/>
      <c r="AQ4524" s="30"/>
      <c r="AR4524" s="30"/>
      <c r="AS4524" s="30"/>
      <c r="AT4524" s="30"/>
      <c r="AU4524" s="121"/>
      <c r="AV4524" s="129"/>
      <c r="AW4524" s="129"/>
      <c r="AX4524" s="129"/>
    </row>
    <row r="4525" spans="1:50" x14ac:dyDescent="0.25">
      <c r="A4525" s="120"/>
      <c r="B4525" s="28"/>
      <c r="C4525" s="25"/>
      <c r="D4525" s="25"/>
      <c r="E4525" s="25"/>
      <c r="F4525" s="29"/>
      <c r="G4525" s="29"/>
      <c r="H4525" s="29"/>
      <c r="I4525" s="29"/>
      <c r="J4525" s="29"/>
      <c r="K4525" s="25"/>
      <c r="L4525" s="25"/>
      <c r="M4525" s="25"/>
      <c r="N4525" s="25"/>
      <c r="O4525" s="25"/>
      <c r="P4525" s="25"/>
      <c r="Q4525" s="28"/>
      <c r="R4525" s="29"/>
      <c r="S4525" s="27"/>
      <c r="T4525" s="27"/>
      <c r="U4525" s="28"/>
      <c r="V4525" s="26"/>
      <c r="W4525" s="26"/>
      <c r="X4525" s="26"/>
      <c r="Y4525" s="37"/>
      <c r="Z4525" s="37"/>
      <c r="AA4525" s="37"/>
      <c r="AB4525" s="30"/>
      <c r="AC4525" s="30"/>
      <c r="AD4525" s="31"/>
      <c r="AE4525" s="30"/>
      <c r="AF4525" s="30"/>
      <c r="AG4525" s="32"/>
      <c r="AH4525" s="30"/>
      <c r="AJ4525" s="30"/>
      <c r="AK4525" s="30"/>
      <c r="AL4525" s="30"/>
      <c r="AM4525" s="30"/>
      <c r="AN4525" s="30"/>
      <c r="AO4525" s="30"/>
      <c r="AP4525" s="30"/>
      <c r="AQ4525" s="30"/>
      <c r="AR4525" s="30"/>
      <c r="AS4525" s="30"/>
      <c r="AT4525" s="30"/>
      <c r="AU4525" s="121"/>
      <c r="AV4525" s="129"/>
      <c r="AW4525" s="129"/>
      <c r="AX4525" s="129"/>
    </row>
    <row r="4526" spans="1:50" x14ac:dyDescent="0.25">
      <c r="A4526" s="120"/>
      <c r="B4526" s="28"/>
      <c r="C4526" s="25"/>
      <c r="D4526" s="25"/>
      <c r="E4526" s="25"/>
      <c r="F4526" s="29"/>
      <c r="G4526" s="29"/>
      <c r="H4526" s="29"/>
      <c r="I4526" s="29"/>
      <c r="J4526" s="29"/>
      <c r="K4526" s="25"/>
      <c r="L4526" s="25"/>
      <c r="M4526" s="25"/>
      <c r="N4526" s="25"/>
      <c r="O4526" s="25"/>
      <c r="P4526" s="25"/>
      <c r="Q4526" s="28"/>
      <c r="R4526" s="29"/>
      <c r="S4526" s="27"/>
      <c r="T4526" s="27"/>
      <c r="U4526" s="28"/>
      <c r="V4526" s="26"/>
      <c r="W4526" s="26"/>
      <c r="X4526" s="26"/>
      <c r="Y4526" s="37"/>
      <c r="Z4526" s="37"/>
      <c r="AA4526" s="37"/>
      <c r="AB4526" s="30"/>
      <c r="AC4526" s="30"/>
      <c r="AD4526" s="31"/>
      <c r="AE4526" s="30"/>
      <c r="AF4526" s="30"/>
      <c r="AG4526" s="32"/>
      <c r="AH4526" s="30"/>
      <c r="AJ4526" s="30"/>
      <c r="AK4526" s="30"/>
      <c r="AL4526" s="30"/>
      <c r="AM4526" s="30"/>
      <c r="AN4526" s="30"/>
      <c r="AO4526" s="30"/>
      <c r="AP4526" s="30"/>
      <c r="AQ4526" s="30"/>
      <c r="AR4526" s="30"/>
      <c r="AS4526" s="30"/>
      <c r="AT4526" s="30"/>
      <c r="AU4526" s="121"/>
      <c r="AV4526" s="129"/>
      <c r="AW4526" s="129"/>
      <c r="AX4526" s="129"/>
    </row>
    <row r="4527" spans="1:50" x14ac:dyDescent="0.25">
      <c r="A4527" s="120"/>
      <c r="B4527" s="28"/>
      <c r="C4527" s="25"/>
      <c r="D4527" s="25"/>
      <c r="E4527" s="25"/>
      <c r="F4527" s="29"/>
      <c r="G4527" s="29"/>
      <c r="H4527" s="29"/>
      <c r="I4527" s="29"/>
      <c r="J4527" s="29"/>
      <c r="K4527" s="25"/>
      <c r="L4527" s="25"/>
      <c r="M4527" s="25"/>
      <c r="N4527" s="25"/>
      <c r="O4527" s="25"/>
      <c r="P4527" s="25"/>
      <c r="Q4527" s="28"/>
      <c r="R4527" s="29"/>
      <c r="S4527" s="27"/>
      <c r="T4527" s="27"/>
      <c r="U4527" s="28"/>
      <c r="V4527" s="26"/>
      <c r="W4527" s="26"/>
      <c r="X4527" s="26"/>
      <c r="Y4527" s="37"/>
      <c r="Z4527" s="37"/>
      <c r="AA4527" s="37"/>
      <c r="AB4527" s="30"/>
      <c r="AC4527" s="30"/>
      <c r="AD4527" s="31"/>
      <c r="AE4527" s="30"/>
      <c r="AF4527" s="30"/>
      <c r="AG4527" s="32"/>
      <c r="AH4527" s="30"/>
      <c r="AJ4527" s="30"/>
      <c r="AK4527" s="30"/>
      <c r="AL4527" s="30"/>
      <c r="AM4527" s="30"/>
      <c r="AN4527" s="30"/>
      <c r="AO4527" s="30"/>
      <c r="AP4527" s="30"/>
      <c r="AQ4527" s="30"/>
      <c r="AR4527" s="30"/>
      <c r="AS4527" s="30"/>
      <c r="AT4527" s="30"/>
      <c r="AU4527" s="121"/>
      <c r="AV4527" s="129"/>
      <c r="AW4527" s="129"/>
      <c r="AX4527" s="129"/>
    </row>
    <row r="4528" spans="1:50" x14ac:dyDescent="0.25">
      <c r="A4528" s="120"/>
      <c r="B4528" s="28"/>
      <c r="C4528" s="25"/>
      <c r="D4528" s="25"/>
      <c r="E4528" s="25"/>
      <c r="F4528" s="29"/>
      <c r="G4528" s="29"/>
      <c r="H4528" s="29"/>
      <c r="I4528" s="29"/>
      <c r="J4528" s="29"/>
      <c r="K4528" s="25"/>
      <c r="L4528" s="25"/>
      <c r="M4528" s="25"/>
      <c r="N4528" s="25"/>
      <c r="O4528" s="25"/>
      <c r="P4528" s="25"/>
      <c r="Q4528" s="28"/>
      <c r="R4528" s="29"/>
      <c r="S4528" s="27"/>
      <c r="T4528" s="27"/>
      <c r="U4528" s="28"/>
      <c r="V4528" s="26"/>
      <c r="W4528" s="26"/>
      <c r="X4528" s="26"/>
      <c r="Y4528" s="37"/>
      <c r="Z4528" s="37"/>
      <c r="AA4528" s="37"/>
      <c r="AB4528" s="30"/>
      <c r="AC4528" s="30"/>
      <c r="AD4528" s="31"/>
      <c r="AE4528" s="30"/>
      <c r="AF4528" s="30"/>
      <c r="AG4528" s="32"/>
      <c r="AH4528" s="30"/>
      <c r="AJ4528" s="30"/>
      <c r="AK4528" s="30"/>
      <c r="AL4528" s="30"/>
      <c r="AM4528" s="30"/>
      <c r="AN4528" s="30"/>
      <c r="AO4528" s="30"/>
      <c r="AP4528" s="30"/>
      <c r="AQ4528" s="30"/>
      <c r="AR4528" s="30"/>
      <c r="AS4528" s="30"/>
      <c r="AT4528" s="30"/>
      <c r="AU4528" s="121"/>
      <c r="AV4528" s="129"/>
      <c r="AW4528" s="129"/>
      <c r="AX4528" s="129"/>
    </row>
    <row r="4529" spans="1:50" x14ac:dyDescent="0.25">
      <c r="A4529" s="120"/>
      <c r="B4529" s="28"/>
      <c r="C4529" s="25"/>
      <c r="D4529" s="25"/>
      <c r="E4529" s="25"/>
      <c r="F4529" s="29"/>
      <c r="G4529" s="29"/>
      <c r="H4529" s="29"/>
      <c r="I4529" s="29"/>
      <c r="J4529" s="29"/>
      <c r="K4529" s="25"/>
      <c r="L4529" s="25"/>
      <c r="M4529" s="25"/>
      <c r="N4529" s="25"/>
      <c r="O4529" s="25"/>
      <c r="P4529" s="25"/>
      <c r="Q4529" s="28"/>
      <c r="R4529" s="29"/>
      <c r="S4529" s="27"/>
      <c r="T4529" s="27"/>
      <c r="U4529" s="28"/>
      <c r="V4529" s="26"/>
      <c r="W4529" s="26"/>
      <c r="X4529" s="26"/>
      <c r="Y4529" s="37"/>
      <c r="Z4529" s="37"/>
      <c r="AA4529" s="37"/>
      <c r="AB4529" s="30"/>
      <c r="AC4529" s="30"/>
      <c r="AD4529" s="31"/>
      <c r="AE4529" s="30"/>
      <c r="AF4529" s="30"/>
      <c r="AG4529" s="32"/>
      <c r="AH4529" s="30"/>
      <c r="AJ4529" s="30"/>
      <c r="AK4529" s="30"/>
      <c r="AL4529" s="30"/>
      <c r="AM4529" s="30"/>
      <c r="AN4529" s="30"/>
      <c r="AO4529" s="30"/>
      <c r="AP4529" s="30"/>
      <c r="AQ4529" s="30"/>
      <c r="AR4529" s="30"/>
      <c r="AS4529" s="30"/>
      <c r="AT4529" s="30"/>
      <c r="AU4529" s="121"/>
      <c r="AV4529" s="129"/>
      <c r="AW4529" s="129"/>
      <c r="AX4529" s="129"/>
    </row>
    <row r="4530" spans="1:50" x14ac:dyDescent="0.25">
      <c r="A4530" s="120"/>
      <c r="B4530" s="28"/>
      <c r="C4530" s="25"/>
      <c r="D4530" s="25"/>
      <c r="E4530" s="25"/>
      <c r="F4530" s="29"/>
      <c r="G4530" s="29"/>
      <c r="H4530" s="29"/>
      <c r="I4530" s="29"/>
      <c r="J4530" s="29"/>
      <c r="K4530" s="25"/>
      <c r="L4530" s="25"/>
      <c r="M4530" s="25"/>
      <c r="N4530" s="25"/>
      <c r="O4530" s="25"/>
      <c r="P4530" s="25"/>
      <c r="Q4530" s="28"/>
      <c r="R4530" s="29"/>
      <c r="S4530" s="27"/>
      <c r="T4530" s="27"/>
      <c r="U4530" s="28"/>
      <c r="V4530" s="26"/>
      <c r="W4530" s="26"/>
      <c r="X4530" s="26"/>
      <c r="Y4530" s="37"/>
      <c r="Z4530" s="37"/>
      <c r="AA4530" s="37"/>
      <c r="AB4530" s="30"/>
      <c r="AC4530" s="30"/>
      <c r="AD4530" s="31"/>
      <c r="AE4530" s="30"/>
      <c r="AF4530" s="30"/>
      <c r="AG4530" s="32"/>
      <c r="AH4530" s="30"/>
      <c r="AJ4530" s="30"/>
      <c r="AK4530" s="30"/>
      <c r="AL4530" s="30"/>
      <c r="AM4530" s="30"/>
      <c r="AN4530" s="30"/>
      <c r="AO4530" s="30"/>
      <c r="AP4530" s="30"/>
      <c r="AQ4530" s="30"/>
      <c r="AR4530" s="30"/>
      <c r="AS4530" s="30"/>
      <c r="AT4530" s="30"/>
      <c r="AU4530" s="121"/>
      <c r="AV4530" s="129"/>
      <c r="AW4530" s="129"/>
      <c r="AX4530" s="129"/>
    </row>
    <row r="4531" spans="1:50" x14ac:dyDescent="0.25">
      <c r="A4531" s="120"/>
      <c r="B4531" s="28"/>
      <c r="C4531" s="25"/>
      <c r="D4531" s="25"/>
      <c r="E4531" s="25"/>
      <c r="F4531" s="29"/>
      <c r="G4531" s="29"/>
      <c r="H4531" s="29"/>
      <c r="I4531" s="29"/>
      <c r="J4531" s="29"/>
      <c r="K4531" s="25"/>
      <c r="L4531" s="25"/>
      <c r="M4531" s="25"/>
      <c r="N4531" s="25"/>
      <c r="O4531" s="25"/>
      <c r="P4531" s="25"/>
      <c r="Q4531" s="28"/>
      <c r="R4531" s="29"/>
      <c r="S4531" s="27"/>
      <c r="T4531" s="27"/>
      <c r="U4531" s="28"/>
      <c r="V4531" s="26"/>
      <c r="W4531" s="26"/>
      <c r="X4531" s="26"/>
      <c r="Y4531" s="37"/>
      <c r="Z4531" s="37"/>
      <c r="AA4531" s="37"/>
      <c r="AB4531" s="30"/>
      <c r="AC4531" s="30"/>
      <c r="AD4531" s="31"/>
      <c r="AE4531" s="30"/>
      <c r="AF4531" s="30"/>
      <c r="AG4531" s="32"/>
      <c r="AH4531" s="30"/>
      <c r="AJ4531" s="30"/>
      <c r="AK4531" s="30"/>
      <c r="AL4531" s="30"/>
      <c r="AM4531" s="30"/>
      <c r="AN4531" s="30"/>
      <c r="AO4531" s="30"/>
      <c r="AP4531" s="30"/>
      <c r="AQ4531" s="30"/>
      <c r="AR4531" s="30"/>
      <c r="AS4531" s="30"/>
      <c r="AT4531" s="30"/>
      <c r="AU4531" s="121"/>
      <c r="AV4531" s="129"/>
      <c r="AW4531" s="129"/>
      <c r="AX4531" s="129"/>
    </row>
    <row r="4532" spans="1:50" x14ac:dyDescent="0.25">
      <c r="A4532" s="120"/>
      <c r="B4532" s="28"/>
      <c r="C4532" s="25"/>
      <c r="D4532" s="25"/>
      <c r="E4532" s="25"/>
      <c r="F4532" s="29"/>
      <c r="G4532" s="29"/>
      <c r="H4532" s="29"/>
      <c r="I4532" s="29"/>
      <c r="J4532" s="29"/>
      <c r="K4532" s="25"/>
      <c r="L4532" s="25"/>
      <c r="M4532" s="25"/>
      <c r="N4532" s="25"/>
      <c r="O4532" s="25"/>
      <c r="P4532" s="25"/>
      <c r="Q4532" s="28"/>
      <c r="R4532" s="29"/>
      <c r="S4532" s="27"/>
      <c r="T4532" s="27"/>
      <c r="U4532" s="28"/>
      <c r="V4532" s="26"/>
      <c r="W4532" s="26"/>
      <c r="X4532" s="26"/>
      <c r="Y4532" s="37"/>
      <c r="Z4532" s="37"/>
      <c r="AA4532" s="37"/>
      <c r="AB4532" s="30"/>
      <c r="AC4532" s="30"/>
      <c r="AD4532" s="31"/>
      <c r="AE4532" s="30"/>
      <c r="AF4532" s="30"/>
      <c r="AG4532" s="32"/>
      <c r="AH4532" s="30"/>
      <c r="AJ4532" s="30"/>
      <c r="AK4532" s="30"/>
      <c r="AL4532" s="30"/>
      <c r="AM4532" s="30"/>
      <c r="AN4532" s="30"/>
      <c r="AO4532" s="30"/>
      <c r="AP4532" s="30"/>
      <c r="AQ4532" s="30"/>
      <c r="AR4532" s="30"/>
      <c r="AS4532" s="30"/>
      <c r="AT4532" s="30"/>
      <c r="AU4532" s="121"/>
      <c r="AV4532" s="129"/>
      <c r="AW4532" s="129"/>
      <c r="AX4532" s="129"/>
    </row>
    <row r="4533" spans="1:50" x14ac:dyDescent="0.25">
      <c r="A4533" s="120"/>
      <c r="B4533" s="28"/>
      <c r="C4533" s="25"/>
      <c r="D4533" s="25"/>
      <c r="E4533" s="25"/>
      <c r="F4533" s="29"/>
      <c r="G4533" s="29"/>
      <c r="H4533" s="29"/>
      <c r="I4533" s="29"/>
      <c r="J4533" s="29"/>
      <c r="K4533" s="25"/>
      <c r="L4533" s="25"/>
      <c r="M4533" s="25"/>
      <c r="N4533" s="25"/>
      <c r="O4533" s="25"/>
      <c r="P4533" s="25"/>
      <c r="Q4533" s="28"/>
      <c r="R4533" s="29"/>
      <c r="S4533" s="27"/>
      <c r="T4533" s="27"/>
      <c r="U4533" s="28"/>
      <c r="V4533" s="26"/>
      <c r="W4533" s="26"/>
      <c r="X4533" s="26"/>
      <c r="Y4533" s="37"/>
      <c r="Z4533" s="37"/>
      <c r="AA4533" s="37"/>
      <c r="AB4533" s="30"/>
      <c r="AC4533" s="30"/>
      <c r="AD4533" s="31"/>
      <c r="AE4533" s="30"/>
      <c r="AF4533" s="30"/>
      <c r="AG4533" s="32"/>
      <c r="AH4533" s="30"/>
      <c r="AJ4533" s="30"/>
      <c r="AK4533" s="30"/>
      <c r="AL4533" s="30"/>
      <c r="AM4533" s="30"/>
      <c r="AN4533" s="30"/>
      <c r="AO4533" s="30"/>
      <c r="AP4533" s="30"/>
      <c r="AQ4533" s="30"/>
      <c r="AR4533" s="30"/>
      <c r="AS4533" s="30"/>
      <c r="AT4533" s="30"/>
      <c r="AU4533" s="121"/>
      <c r="AV4533" s="129"/>
      <c r="AW4533" s="129"/>
      <c r="AX4533" s="129"/>
    </row>
    <row r="4534" spans="1:50" x14ac:dyDescent="0.25">
      <c r="A4534" s="120"/>
      <c r="B4534" s="28"/>
      <c r="C4534" s="25"/>
      <c r="D4534" s="25"/>
      <c r="E4534" s="25"/>
      <c r="F4534" s="29"/>
      <c r="G4534" s="29"/>
      <c r="H4534" s="29"/>
      <c r="I4534" s="29"/>
      <c r="J4534" s="29"/>
      <c r="K4534" s="25"/>
      <c r="L4534" s="25"/>
      <c r="M4534" s="25"/>
      <c r="N4534" s="25"/>
      <c r="O4534" s="25"/>
      <c r="P4534" s="25"/>
      <c r="Q4534" s="28"/>
      <c r="R4534" s="29"/>
      <c r="S4534" s="27"/>
      <c r="T4534" s="27"/>
      <c r="U4534" s="28"/>
      <c r="V4534" s="26"/>
      <c r="W4534" s="26"/>
      <c r="X4534" s="26"/>
      <c r="Y4534" s="37"/>
      <c r="Z4534" s="37"/>
      <c r="AA4534" s="37"/>
      <c r="AB4534" s="30"/>
      <c r="AC4534" s="30"/>
      <c r="AD4534" s="31"/>
      <c r="AE4534" s="30"/>
      <c r="AF4534" s="30"/>
      <c r="AG4534" s="32"/>
      <c r="AH4534" s="30"/>
      <c r="AJ4534" s="30"/>
      <c r="AK4534" s="30"/>
      <c r="AL4534" s="30"/>
      <c r="AM4534" s="30"/>
      <c r="AN4534" s="30"/>
      <c r="AO4534" s="30"/>
      <c r="AP4534" s="30"/>
      <c r="AQ4534" s="30"/>
      <c r="AR4534" s="30"/>
      <c r="AS4534" s="30"/>
      <c r="AT4534" s="30"/>
      <c r="AU4534" s="121"/>
      <c r="AV4534" s="129"/>
      <c r="AW4534" s="129"/>
      <c r="AX4534" s="129"/>
    </row>
    <row r="4535" spans="1:50" x14ac:dyDescent="0.25">
      <c r="A4535" s="120"/>
      <c r="B4535" s="28"/>
      <c r="C4535" s="25"/>
      <c r="D4535" s="25"/>
      <c r="E4535" s="25"/>
      <c r="F4535" s="29"/>
      <c r="G4535" s="29"/>
      <c r="H4535" s="29"/>
      <c r="I4535" s="29"/>
      <c r="J4535" s="29"/>
      <c r="K4535" s="25"/>
      <c r="L4535" s="25"/>
      <c r="M4535" s="25"/>
      <c r="N4535" s="25"/>
      <c r="O4535" s="25"/>
      <c r="P4535" s="25"/>
      <c r="Q4535" s="28"/>
      <c r="R4535" s="29"/>
      <c r="S4535" s="27"/>
      <c r="T4535" s="27"/>
      <c r="U4535" s="28"/>
      <c r="V4535" s="26"/>
      <c r="W4535" s="26"/>
      <c r="X4535" s="26"/>
      <c r="Y4535" s="37"/>
      <c r="Z4535" s="37"/>
      <c r="AA4535" s="37"/>
      <c r="AB4535" s="30"/>
      <c r="AC4535" s="30"/>
      <c r="AD4535" s="31"/>
      <c r="AE4535" s="30"/>
      <c r="AF4535" s="30"/>
      <c r="AG4535" s="32"/>
      <c r="AH4535" s="30"/>
      <c r="AJ4535" s="30"/>
      <c r="AK4535" s="30"/>
      <c r="AL4535" s="30"/>
      <c r="AM4535" s="30"/>
      <c r="AN4535" s="30"/>
      <c r="AO4535" s="30"/>
      <c r="AP4535" s="30"/>
      <c r="AQ4535" s="30"/>
      <c r="AR4535" s="30"/>
      <c r="AS4535" s="30"/>
      <c r="AT4535" s="30"/>
      <c r="AU4535" s="121"/>
      <c r="AV4535" s="129"/>
      <c r="AW4535" s="129"/>
      <c r="AX4535" s="129"/>
    </row>
    <row r="4536" spans="1:50" x14ac:dyDescent="0.25">
      <c r="A4536" s="120"/>
      <c r="B4536" s="28"/>
      <c r="C4536" s="25"/>
      <c r="D4536" s="25"/>
      <c r="E4536" s="25"/>
      <c r="F4536" s="29"/>
      <c r="G4536" s="29"/>
      <c r="H4536" s="29"/>
      <c r="I4536" s="29"/>
      <c r="J4536" s="29"/>
      <c r="K4536" s="25"/>
      <c r="L4536" s="25"/>
      <c r="M4536" s="25"/>
      <c r="N4536" s="25"/>
      <c r="O4536" s="25"/>
      <c r="P4536" s="25"/>
      <c r="Q4536" s="28"/>
      <c r="R4536" s="29"/>
      <c r="S4536" s="27"/>
      <c r="T4536" s="27"/>
      <c r="U4536" s="28"/>
      <c r="V4536" s="26"/>
      <c r="W4536" s="26"/>
      <c r="X4536" s="26"/>
      <c r="Y4536" s="37"/>
      <c r="Z4536" s="37"/>
      <c r="AA4536" s="37"/>
      <c r="AB4536" s="30"/>
      <c r="AC4536" s="30"/>
      <c r="AD4536" s="31"/>
      <c r="AE4536" s="30"/>
      <c r="AF4536" s="30"/>
      <c r="AG4536" s="32"/>
      <c r="AH4536" s="30"/>
      <c r="AJ4536" s="30"/>
      <c r="AK4536" s="30"/>
      <c r="AL4536" s="30"/>
      <c r="AM4536" s="30"/>
      <c r="AN4536" s="30"/>
      <c r="AO4536" s="30"/>
      <c r="AP4536" s="30"/>
      <c r="AQ4536" s="30"/>
      <c r="AR4536" s="30"/>
      <c r="AS4536" s="30"/>
      <c r="AT4536" s="30"/>
      <c r="AU4536" s="121"/>
      <c r="AV4536" s="129"/>
      <c r="AW4536" s="129"/>
      <c r="AX4536" s="129"/>
    </row>
    <row r="4537" spans="1:50" x14ac:dyDescent="0.25">
      <c r="A4537" s="120"/>
      <c r="B4537" s="28"/>
      <c r="C4537" s="25"/>
      <c r="D4537" s="25"/>
      <c r="E4537" s="25"/>
      <c r="F4537" s="29"/>
      <c r="G4537" s="29"/>
      <c r="H4537" s="29"/>
      <c r="I4537" s="29"/>
      <c r="J4537" s="29"/>
      <c r="K4537" s="25"/>
      <c r="L4537" s="25"/>
      <c r="M4537" s="25"/>
      <c r="N4537" s="25"/>
      <c r="O4537" s="25"/>
      <c r="P4537" s="25"/>
      <c r="Q4537" s="28"/>
      <c r="R4537" s="29"/>
      <c r="S4537" s="27"/>
      <c r="T4537" s="27"/>
      <c r="U4537" s="28"/>
      <c r="V4537" s="26"/>
      <c r="W4537" s="26"/>
      <c r="X4537" s="26"/>
      <c r="Y4537" s="37"/>
      <c r="Z4537" s="37"/>
      <c r="AA4537" s="37"/>
      <c r="AB4537" s="30"/>
      <c r="AC4537" s="30"/>
      <c r="AD4537" s="31"/>
      <c r="AE4537" s="30"/>
      <c r="AF4537" s="30"/>
      <c r="AG4537" s="32"/>
      <c r="AH4537" s="30"/>
      <c r="AJ4537" s="30"/>
      <c r="AK4537" s="30"/>
      <c r="AL4537" s="30"/>
      <c r="AM4537" s="30"/>
      <c r="AN4537" s="30"/>
      <c r="AO4537" s="30"/>
      <c r="AP4537" s="30"/>
      <c r="AQ4537" s="30"/>
      <c r="AR4537" s="30"/>
      <c r="AS4537" s="30"/>
      <c r="AT4537" s="30"/>
      <c r="AU4537" s="121"/>
      <c r="AV4537" s="129"/>
      <c r="AW4537" s="129"/>
      <c r="AX4537" s="129"/>
    </row>
    <row r="4538" spans="1:50" x14ac:dyDescent="0.25">
      <c r="A4538" s="120"/>
      <c r="B4538" s="28"/>
      <c r="C4538" s="25"/>
      <c r="D4538" s="25"/>
      <c r="E4538" s="25"/>
      <c r="F4538" s="29"/>
      <c r="G4538" s="29"/>
      <c r="H4538" s="29"/>
      <c r="I4538" s="29"/>
      <c r="J4538" s="29"/>
      <c r="K4538" s="25"/>
      <c r="L4538" s="25"/>
      <c r="M4538" s="25"/>
      <c r="N4538" s="25"/>
      <c r="O4538" s="25"/>
      <c r="P4538" s="25"/>
      <c r="Q4538" s="28"/>
      <c r="R4538" s="29"/>
      <c r="S4538" s="27"/>
      <c r="T4538" s="27"/>
      <c r="U4538" s="28"/>
      <c r="V4538" s="26"/>
      <c r="W4538" s="26"/>
      <c r="X4538" s="26"/>
      <c r="Y4538" s="37"/>
      <c r="Z4538" s="37"/>
      <c r="AA4538" s="37"/>
      <c r="AB4538" s="30"/>
      <c r="AC4538" s="30"/>
      <c r="AD4538" s="31"/>
      <c r="AE4538" s="30"/>
      <c r="AF4538" s="30"/>
      <c r="AG4538" s="32"/>
      <c r="AH4538" s="30"/>
      <c r="AJ4538" s="30"/>
      <c r="AK4538" s="30"/>
      <c r="AL4538" s="30"/>
      <c r="AM4538" s="30"/>
      <c r="AN4538" s="30"/>
      <c r="AO4538" s="30"/>
      <c r="AP4538" s="30"/>
      <c r="AQ4538" s="30"/>
      <c r="AR4538" s="30"/>
      <c r="AS4538" s="30"/>
      <c r="AT4538" s="30"/>
      <c r="AU4538" s="121"/>
      <c r="AV4538" s="129"/>
      <c r="AW4538" s="129"/>
      <c r="AX4538" s="129"/>
    </row>
    <row r="4539" spans="1:50" x14ac:dyDescent="0.25">
      <c r="A4539" s="120"/>
      <c r="B4539" s="28"/>
      <c r="C4539" s="25"/>
      <c r="D4539" s="25"/>
      <c r="E4539" s="25"/>
      <c r="F4539" s="29"/>
      <c r="G4539" s="29"/>
      <c r="H4539" s="29"/>
      <c r="I4539" s="29"/>
      <c r="J4539" s="29"/>
      <c r="K4539" s="25"/>
      <c r="L4539" s="25"/>
      <c r="M4539" s="25"/>
      <c r="N4539" s="25"/>
      <c r="O4539" s="25"/>
      <c r="P4539" s="25"/>
      <c r="Q4539" s="28"/>
      <c r="R4539" s="29"/>
      <c r="S4539" s="27"/>
      <c r="T4539" s="27"/>
      <c r="U4539" s="28"/>
      <c r="V4539" s="26"/>
      <c r="W4539" s="26"/>
      <c r="X4539" s="26"/>
      <c r="Y4539" s="37"/>
      <c r="Z4539" s="37"/>
      <c r="AA4539" s="37"/>
      <c r="AB4539" s="30"/>
      <c r="AC4539" s="30"/>
      <c r="AD4539" s="31"/>
      <c r="AE4539" s="30"/>
      <c r="AF4539" s="30"/>
      <c r="AG4539" s="32"/>
      <c r="AH4539" s="30"/>
      <c r="AJ4539" s="30"/>
      <c r="AK4539" s="30"/>
      <c r="AL4539" s="30"/>
      <c r="AM4539" s="30"/>
      <c r="AN4539" s="30"/>
      <c r="AO4539" s="30"/>
      <c r="AP4539" s="30"/>
      <c r="AQ4539" s="30"/>
      <c r="AR4539" s="30"/>
      <c r="AS4539" s="30"/>
      <c r="AT4539" s="30"/>
      <c r="AU4539" s="121"/>
      <c r="AV4539" s="129"/>
      <c r="AW4539" s="129"/>
      <c r="AX4539" s="129"/>
    </row>
    <row r="4540" spans="1:50" x14ac:dyDescent="0.25">
      <c r="A4540" s="120"/>
      <c r="B4540" s="28"/>
      <c r="C4540" s="25"/>
      <c r="D4540" s="25"/>
      <c r="E4540" s="25"/>
      <c r="F4540" s="29"/>
      <c r="G4540" s="29"/>
      <c r="H4540" s="29"/>
      <c r="I4540" s="29"/>
      <c r="J4540" s="29"/>
      <c r="K4540" s="25"/>
      <c r="L4540" s="25"/>
      <c r="M4540" s="25"/>
      <c r="N4540" s="25"/>
      <c r="O4540" s="25"/>
      <c r="P4540" s="25"/>
      <c r="Q4540" s="28"/>
      <c r="R4540" s="29"/>
      <c r="S4540" s="27"/>
      <c r="T4540" s="27"/>
      <c r="U4540" s="28"/>
      <c r="V4540" s="26"/>
      <c r="W4540" s="26"/>
      <c r="X4540" s="26"/>
      <c r="Y4540" s="37"/>
      <c r="Z4540" s="37"/>
      <c r="AA4540" s="37"/>
      <c r="AB4540" s="30"/>
      <c r="AC4540" s="30"/>
      <c r="AD4540" s="31"/>
      <c r="AE4540" s="30"/>
      <c r="AF4540" s="30"/>
      <c r="AG4540" s="32"/>
      <c r="AH4540" s="30"/>
      <c r="AJ4540" s="30"/>
      <c r="AK4540" s="30"/>
      <c r="AL4540" s="30"/>
      <c r="AM4540" s="30"/>
      <c r="AN4540" s="30"/>
      <c r="AO4540" s="30"/>
      <c r="AP4540" s="30"/>
      <c r="AQ4540" s="30"/>
      <c r="AR4540" s="30"/>
      <c r="AS4540" s="30"/>
      <c r="AT4540" s="30"/>
      <c r="AU4540" s="121"/>
      <c r="AV4540" s="129"/>
      <c r="AW4540" s="129"/>
      <c r="AX4540" s="129"/>
    </row>
    <row r="4541" spans="1:50" x14ac:dyDescent="0.25">
      <c r="A4541" s="120"/>
      <c r="B4541" s="28"/>
      <c r="C4541" s="25"/>
      <c r="D4541" s="25"/>
      <c r="E4541" s="25"/>
      <c r="F4541" s="29"/>
      <c r="G4541" s="29"/>
      <c r="H4541" s="29"/>
      <c r="I4541" s="29"/>
      <c r="J4541" s="29"/>
      <c r="K4541" s="25"/>
      <c r="L4541" s="25"/>
      <c r="M4541" s="25"/>
      <c r="N4541" s="25"/>
      <c r="O4541" s="25"/>
      <c r="P4541" s="25"/>
      <c r="Q4541" s="28"/>
      <c r="R4541" s="29"/>
      <c r="S4541" s="27"/>
      <c r="T4541" s="27"/>
      <c r="U4541" s="28"/>
      <c r="V4541" s="26"/>
      <c r="W4541" s="26"/>
      <c r="X4541" s="26"/>
      <c r="Y4541" s="37"/>
      <c r="Z4541" s="37"/>
      <c r="AA4541" s="37"/>
      <c r="AB4541" s="30"/>
      <c r="AC4541" s="30"/>
      <c r="AD4541" s="31"/>
      <c r="AE4541" s="30"/>
      <c r="AF4541" s="30"/>
      <c r="AG4541" s="32"/>
      <c r="AH4541" s="30"/>
      <c r="AJ4541" s="30"/>
      <c r="AK4541" s="30"/>
      <c r="AL4541" s="30"/>
      <c r="AM4541" s="30"/>
      <c r="AN4541" s="30"/>
      <c r="AO4541" s="30"/>
      <c r="AP4541" s="30"/>
      <c r="AQ4541" s="30"/>
      <c r="AR4541" s="30"/>
      <c r="AS4541" s="30"/>
      <c r="AT4541" s="30"/>
      <c r="AU4541" s="121"/>
      <c r="AV4541" s="129"/>
      <c r="AW4541" s="129"/>
      <c r="AX4541" s="129"/>
    </row>
    <row r="4542" spans="1:50" x14ac:dyDescent="0.25">
      <c r="A4542" s="120"/>
      <c r="B4542" s="28"/>
      <c r="C4542" s="25"/>
      <c r="D4542" s="25"/>
      <c r="E4542" s="25"/>
      <c r="F4542" s="29"/>
      <c r="G4542" s="29"/>
      <c r="H4542" s="29"/>
      <c r="I4542" s="29"/>
      <c r="J4542" s="29"/>
      <c r="K4542" s="25"/>
      <c r="L4542" s="25"/>
      <c r="M4542" s="25"/>
      <c r="N4542" s="25"/>
      <c r="O4542" s="25"/>
      <c r="P4542" s="25"/>
      <c r="Q4542" s="28"/>
      <c r="R4542" s="29"/>
      <c r="S4542" s="27"/>
      <c r="T4542" s="27"/>
      <c r="U4542" s="28"/>
      <c r="V4542" s="26"/>
      <c r="W4542" s="26"/>
      <c r="X4542" s="26"/>
      <c r="Y4542" s="37"/>
      <c r="Z4542" s="37"/>
      <c r="AA4542" s="37"/>
      <c r="AB4542" s="30"/>
      <c r="AC4542" s="30"/>
      <c r="AD4542" s="31"/>
      <c r="AE4542" s="30"/>
      <c r="AF4542" s="30"/>
      <c r="AG4542" s="32"/>
      <c r="AH4542" s="30"/>
      <c r="AJ4542" s="30"/>
      <c r="AK4542" s="30"/>
      <c r="AL4542" s="30"/>
      <c r="AM4542" s="30"/>
      <c r="AN4542" s="30"/>
      <c r="AO4542" s="30"/>
      <c r="AP4542" s="30"/>
      <c r="AQ4542" s="30"/>
      <c r="AR4542" s="30"/>
      <c r="AS4542" s="30"/>
      <c r="AT4542" s="30"/>
      <c r="AU4542" s="121"/>
      <c r="AV4542" s="129"/>
      <c r="AW4542" s="129"/>
      <c r="AX4542" s="129"/>
    </row>
    <row r="4543" spans="1:50" x14ac:dyDescent="0.25">
      <c r="A4543" s="120"/>
      <c r="B4543" s="28"/>
      <c r="C4543" s="25"/>
      <c r="D4543" s="25"/>
      <c r="E4543" s="25"/>
      <c r="F4543" s="29"/>
      <c r="G4543" s="29"/>
      <c r="H4543" s="29"/>
      <c r="I4543" s="29"/>
      <c r="J4543" s="29"/>
      <c r="K4543" s="25"/>
      <c r="L4543" s="25"/>
      <c r="M4543" s="25"/>
      <c r="N4543" s="25"/>
      <c r="O4543" s="25"/>
      <c r="P4543" s="25"/>
      <c r="Q4543" s="28"/>
      <c r="R4543" s="29"/>
      <c r="S4543" s="27"/>
      <c r="T4543" s="27"/>
      <c r="U4543" s="28"/>
      <c r="V4543" s="26"/>
      <c r="W4543" s="26"/>
      <c r="X4543" s="26"/>
      <c r="Y4543" s="37"/>
      <c r="Z4543" s="37"/>
      <c r="AA4543" s="37"/>
      <c r="AB4543" s="30"/>
      <c r="AC4543" s="30"/>
      <c r="AD4543" s="31"/>
      <c r="AE4543" s="30"/>
      <c r="AF4543" s="30"/>
      <c r="AG4543" s="32"/>
      <c r="AH4543" s="30"/>
      <c r="AJ4543" s="30"/>
      <c r="AK4543" s="30"/>
      <c r="AL4543" s="30"/>
      <c r="AM4543" s="30"/>
      <c r="AN4543" s="30"/>
      <c r="AO4543" s="30"/>
      <c r="AP4543" s="30"/>
      <c r="AQ4543" s="30"/>
      <c r="AR4543" s="30"/>
      <c r="AS4543" s="30"/>
      <c r="AT4543" s="30"/>
      <c r="AU4543" s="121"/>
      <c r="AV4543" s="129"/>
      <c r="AW4543" s="129"/>
      <c r="AX4543" s="129"/>
    </row>
    <row r="4544" spans="1:50" x14ac:dyDescent="0.25">
      <c r="A4544" s="120"/>
      <c r="B4544" s="28"/>
      <c r="C4544" s="25"/>
      <c r="D4544" s="25"/>
      <c r="E4544" s="25"/>
      <c r="F4544" s="29"/>
      <c r="G4544" s="29"/>
      <c r="H4544" s="29"/>
      <c r="I4544" s="29"/>
      <c r="J4544" s="29"/>
      <c r="K4544" s="25"/>
      <c r="L4544" s="25"/>
      <c r="M4544" s="25"/>
      <c r="N4544" s="25"/>
      <c r="O4544" s="25"/>
      <c r="P4544" s="25"/>
      <c r="Q4544" s="28"/>
      <c r="R4544" s="29"/>
      <c r="S4544" s="27"/>
      <c r="T4544" s="27"/>
      <c r="U4544" s="28"/>
      <c r="V4544" s="26"/>
      <c r="W4544" s="26"/>
      <c r="X4544" s="26"/>
      <c r="Y4544" s="37"/>
      <c r="Z4544" s="37"/>
      <c r="AA4544" s="37"/>
      <c r="AB4544" s="30"/>
      <c r="AC4544" s="30"/>
      <c r="AD4544" s="31"/>
      <c r="AE4544" s="30"/>
      <c r="AF4544" s="30"/>
      <c r="AG4544" s="32"/>
      <c r="AH4544" s="30"/>
      <c r="AJ4544" s="30"/>
      <c r="AK4544" s="30"/>
      <c r="AL4544" s="30"/>
      <c r="AM4544" s="30"/>
      <c r="AN4544" s="30"/>
      <c r="AO4544" s="30"/>
      <c r="AP4544" s="30"/>
      <c r="AQ4544" s="30"/>
      <c r="AR4544" s="30"/>
      <c r="AS4544" s="30"/>
      <c r="AT4544" s="30"/>
      <c r="AU4544" s="121"/>
      <c r="AV4544" s="129"/>
      <c r="AW4544" s="129"/>
      <c r="AX4544" s="129"/>
    </row>
    <row r="4545" spans="1:50" x14ac:dyDescent="0.25">
      <c r="A4545" s="120"/>
      <c r="B4545" s="28"/>
      <c r="C4545" s="25"/>
      <c r="D4545" s="25"/>
      <c r="E4545" s="25"/>
      <c r="F4545" s="29"/>
      <c r="G4545" s="29"/>
      <c r="H4545" s="29"/>
      <c r="I4545" s="29"/>
      <c r="J4545" s="29"/>
      <c r="K4545" s="25"/>
      <c r="L4545" s="25"/>
      <c r="M4545" s="25"/>
      <c r="N4545" s="25"/>
      <c r="O4545" s="25"/>
      <c r="P4545" s="25"/>
      <c r="Q4545" s="28"/>
      <c r="R4545" s="29"/>
      <c r="S4545" s="27"/>
      <c r="T4545" s="27"/>
      <c r="U4545" s="28"/>
      <c r="V4545" s="26"/>
      <c r="W4545" s="26"/>
      <c r="X4545" s="26"/>
      <c r="Y4545" s="37"/>
      <c r="Z4545" s="37"/>
      <c r="AA4545" s="37"/>
      <c r="AB4545" s="30"/>
      <c r="AC4545" s="30"/>
      <c r="AD4545" s="31"/>
      <c r="AE4545" s="30"/>
      <c r="AF4545" s="30"/>
      <c r="AG4545" s="32"/>
      <c r="AH4545" s="30"/>
      <c r="AJ4545" s="30"/>
      <c r="AK4545" s="30"/>
      <c r="AL4545" s="30"/>
      <c r="AM4545" s="30"/>
      <c r="AN4545" s="30"/>
      <c r="AO4545" s="30"/>
      <c r="AP4545" s="30"/>
      <c r="AQ4545" s="30"/>
      <c r="AR4545" s="30"/>
      <c r="AS4545" s="30"/>
      <c r="AT4545" s="30"/>
      <c r="AU4545" s="121"/>
      <c r="AV4545" s="129"/>
      <c r="AW4545" s="129"/>
      <c r="AX4545" s="129"/>
    </row>
    <row r="4546" spans="1:50" x14ac:dyDescent="0.25">
      <c r="A4546" s="120"/>
      <c r="B4546" s="28"/>
      <c r="C4546" s="25"/>
      <c r="D4546" s="25"/>
      <c r="E4546" s="25"/>
      <c r="F4546" s="29"/>
      <c r="G4546" s="29"/>
      <c r="H4546" s="29"/>
      <c r="I4546" s="29"/>
      <c r="J4546" s="29"/>
      <c r="K4546" s="25"/>
      <c r="L4546" s="25"/>
      <c r="M4546" s="25"/>
      <c r="N4546" s="25"/>
      <c r="O4546" s="25"/>
      <c r="P4546" s="25"/>
      <c r="Q4546" s="28"/>
      <c r="R4546" s="29"/>
      <c r="S4546" s="27"/>
      <c r="T4546" s="27"/>
      <c r="U4546" s="28"/>
      <c r="V4546" s="26"/>
      <c r="W4546" s="26"/>
      <c r="X4546" s="26"/>
      <c r="Y4546" s="37"/>
      <c r="Z4546" s="37"/>
      <c r="AA4546" s="37"/>
      <c r="AB4546" s="30"/>
      <c r="AC4546" s="30"/>
      <c r="AD4546" s="31"/>
      <c r="AE4546" s="30"/>
      <c r="AF4546" s="30"/>
      <c r="AG4546" s="32"/>
      <c r="AH4546" s="30"/>
      <c r="AJ4546" s="30"/>
      <c r="AK4546" s="30"/>
      <c r="AL4546" s="30"/>
      <c r="AM4546" s="30"/>
      <c r="AN4546" s="30"/>
      <c r="AO4546" s="30"/>
      <c r="AP4546" s="30"/>
      <c r="AQ4546" s="30"/>
      <c r="AR4546" s="30"/>
      <c r="AS4546" s="30"/>
      <c r="AT4546" s="30"/>
      <c r="AU4546" s="121"/>
      <c r="AV4546" s="129"/>
      <c r="AW4546" s="129"/>
      <c r="AX4546" s="129"/>
    </row>
    <row r="4547" spans="1:50" x14ac:dyDescent="0.25">
      <c r="A4547" s="120"/>
      <c r="B4547" s="28"/>
      <c r="C4547" s="25"/>
      <c r="D4547" s="25"/>
      <c r="E4547" s="25"/>
      <c r="F4547" s="29"/>
      <c r="G4547" s="29"/>
      <c r="H4547" s="29"/>
      <c r="I4547" s="29"/>
      <c r="J4547" s="29"/>
      <c r="K4547" s="25"/>
      <c r="L4547" s="25"/>
      <c r="M4547" s="25"/>
      <c r="N4547" s="25"/>
      <c r="O4547" s="25"/>
      <c r="P4547" s="25"/>
      <c r="Q4547" s="28"/>
      <c r="R4547" s="29"/>
      <c r="S4547" s="27"/>
      <c r="T4547" s="27"/>
      <c r="U4547" s="28"/>
      <c r="V4547" s="26"/>
      <c r="W4547" s="26"/>
      <c r="X4547" s="26"/>
      <c r="Y4547" s="37"/>
      <c r="Z4547" s="37"/>
      <c r="AA4547" s="37"/>
      <c r="AB4547" s="30"/>
      <c r="AC4547" s="30"/>
      <c r="AD4547" s="31"/>
      <c r="AE4547" s="30"/>
      <c r="AF4547" s="30"/>
      <c r="AG4547" s="32"/>
      <c r="AH4547" s="30"/>
      <c r="AJ4547" s="30"/>
      <c r="AK4547" s="30"/>
      <c r="AL4547" s="30"/>
      <c r="AM4547" s="30"/>
      <c r="AN4547" s="30"/>
      <c r="AO4547" s="30"/>
      <c r="AP4547" s="30"/>
      <c r="AQ4547" s="30"/>
      <c r="AR4547" s="30"/>
      <c r="AS4547" s="30"/>
      <c r="AT4547" s="30"/>
      <c r="AU4547" s="121"/>
      <c r="AV4547" s="129"/>
      <c r="AW4547" s="129"/>
      <c r="AX4547" s="129"/>
    </row>
    <row r="4548" spans="1:50" x14ac:dyDescent="0.25">
      <c r="A4548" s="120"/>
      <c r="B4548" s="28"/>
      <c r="C4548" s="25"/>
      <c r="D4548" s="25"/>
      <c r="E4548" s="25"/>
      <c r="F4548" s="29"/>
      <c r="G4548" s="29"/>
      <c r="H4548" s="29"/>
      <c r="I4548" s="29"/>
      <c r="J4548" s="29"/>
      <c r="K4548" s="25"/>
      <c r="L4548" s="25"/>
      <c r="M4548" s="25"/>
      <c r="N4548" s="25"/>
      <c r="O4548" s="25"/>
      <c r="P4548" s="25"/>
      <c r="Q4548" s="28"/>
      <c r="R4548" s="29"/>
      <c r="S4548" s="27"/>
      <c r="T4548" s="27"/>
      <c r="U4548" s="28"/>
      <c r="V4548" s="26"/>
      <c r="W4548" s="26"/>
      <c r="X4548" s="26"/>
      <c r="Y4548" s="37"/>
      <c r="Z4548" s="37"/>
      <c r="AA4548" s="37"/>
      <c r="AB4548" s="30"/>
      <c r="AC4548" s="30"/>
      <c r="AD4548" s="31"/>
      <c r="AE4548" s="30"/>
      <c r="AF4548" s="30"/>
      <c r="AG4548" s="32"/>
      <c r="AH4548" s="30"/>
      <c r="AJ4548" s="30"/>
      <c r="AK4548" s="30"/>
      <c r="AL4548" s="30"/>
      <c r="AM4548" s="30"/>
      <c r="AN4548" s="30"/>
      <c r="AO4548" s="30"/>
      <c r="AP4548" s="30"/>
      <c r="AQ4548" s="30"/>
      <c r="AR4548" s="30"/>
      <c r="AS4548" s="30"/>
      <c r="AT4548" s="30"/>
      <c r="AU4548" s="121"/>
      <c r="AV4548" s="129"/>
      <c r="AW4548" s="129"/>
      <c r="AX4548" s="129"/>
    </row>
    <row r="4549" spans="1:50" x14ac:dyDescent="0.25">
      <c r="A4549" s="120"/>
      <c r="B4549" s="28"/>
      <c r="C4549" s="25"/>
      <c r="D4549" s="25"/>
      <c r="E4549" s="25"/>
      <c r="F4549" s="29"/>
      <c r="G4549" s="29"/>
      <c r="H4549" s="29"/>
      <c r="I4549" s="29"/>
      <c r="J4549" s="29"/>
      <c r="K4549" s="25"/>
      <c r="L4549" s="25"/>
      <c r="M4549" s="25"/>
      <c r="N4549" s="25"/>
      <c r="O4549" s="25"/>
      <c r="P4549" s="25"/>
      <c r="Q4549" s="28"/>
      <c r="R4549" s="29"/>
      <c r="S4549" s="27"/>
      <c r="T4549" s="27"/>
      <c r="U4549" s="28"/>
      <c r="V4549" s="26"/>
      <c r="W4549" s="26"/>
      <c r="X4549" s="26"/>
      <c r="Y4549" s="37"/>
      <c r="Z4549" s="37"/>
      <c r="AA4549" s="37"/>
      <c r="AB4549" s="30"/>
      <c r="AC4549" s="30"/>
      <c r="AD4549" s="31"/>
      <c r="AE4549" s="30"/>
      <c r="AF4549" s="30"/>
      <c r="AG4549" s="32"/>
      <c r="AH4549" s="30"/>
      <c r="AJ4549" s="30"/>
      <c r="AK4549" s="30"/>
      <c r="AL4549" s="30"/>
      <c r="AM4549" s="30"/>
      <c r="AN4549" s="30"/>
      <c r="AO4549" s="30"/>
      <c r="AP4549" s="30"/>
      <c r="AQ4549" s="30"/>
      <c r="AR4549" s="30"/>
      <c r="AS4549" s="30"/>
      <c r="AT4549" s="30"/>
      <c r="AU4549" s="121"/>
      <c r="AV4549" s="129"/>
      <c r="AW4549" s="129"/>
      <c r="AX4549" s="129"/>
    </row>
    <row r="4550" spans="1:50" x14ac:dyDescent="0.25">
      <c r="A4550" s="120"/>
      <c r="B4550" s="28"/>
      <c r="C4550" s="25"/>
      <c r="D4550" s="25"/>
      <c r="E4550" s="25"/>
      <c r="F4550" s="29"/>
      <c r="G4550" s="29"/>
      <c r="H4550" s="29"/>
      <c r="I4550" s="29"/>
      <c r="J4550" s="29"/>
      <c r="K4550" s="25"/>
      <c r="L4550" s="25"/>
      <c r="M4550" s="25"/>
      <c r="N4550" s="25"/>
      <c r="O4550" s="25"/>
      <c r="P4550" s="25"/>
      <c r="Q4550" s="28"/>
      <c r="R4550" s="29"/>
      <c r="S4550" s="27"/>
      <c r="T4550" s="27"/>
      <c r="U4550" s="28"/>
      <c r="V4550" s="26"/>
      <c r="W4550" s="26"/>
      <c r="X4550" s="26"/>
      <c r="Y4550" s="37"/>
      <c r="Z4550" s="37"/>
      <c r="AA4550" s="37"/>
      <c r="AB4550" s="30"/>
      <c r="AC4550" s="30"/>
      <c r="AD4550" s="31"/>
      <c r="AE4550" s="30"/>
      <c r="AF4550" s="30"/>
      <c r="AG4550" s="32"/>
      <c r="AH4550" s="30"/>
      <c r="AJ4550" s="30"/>
      <c r="AK4550" s="30"/>
      <c r="AL4550" s="30"/>
      <c r="AM4550" s="30"/>
      <c r="AN4550" s="30"/>
      <c r="AO4550" s="30"/>
      <c r="AP4550" s="30"/>
      <c r="AQ4550" s="30"/>
      <c r="AR4550" s="30"/>
      <c r="AS4550" s="30"/>
      <c r="AT4550" s="30"/>
      <c r="AU4550" s="121"/>
      <c r="AV4550" s="129"/>
      <c r="AW4550" s="129"/>
      <c r="AX4550" s="129"/>
    </row>
    <row r="4551" spans="1:50" x14ac:dyDescent="0.25">
      <c r="A4551" s="120"/>
      <c r="B4551" s="28"/>
      <c r="C4551" s="25"/>
      <c r="D4551" s="25"/>
      <c r="E4551" s="25"/>
      <c r="F4551" s="29"/>
      <c r="G4551" s="29"/>
      <c r="H4551" s="29"/>
      <c r="I4551" s="29"/>
      <c r="J4551" s="29"/>
      <c r="K4551" s="25"/>
      <c r="L4551" s="25"/>
      <c r="M4551" s="25"/>
      <c r="N4551" s="25"/>
      <c r="O4551" s="25"/>
      <c r="P4551" s="25"/>
      <c r="Q4551" s="28"/>
      <c r="R4551" s="29"/>
      <c r="S4551" s="27"/>
      <c r="T4551" s="27"/>
      <c r="U4551" s="28"/>
      <c r="V4551" s="26"/>
      <c r="W4551" s="26"/>
      <c r="X4551" s="26"/>
      <c r="Y4551" s="37"/>
      <c r="Z4551" s="37"/>
      <c r="AA4551" s="37"/>
      <c r="AB4551" s="30"/>
      <c r="AC4551" s="30"/>
      <c r="AD4551" s="31"/>
      <c r="AE4551" s="30"/>
      <c r="AF4551" s="30"/>
      <c r="AG4551" s="32"/>
      <c r="AH4551" s="30"/>
      <c r="AJ4551" s="30"/>
      <c r="AK4551" s="30"/>
      <c r="AL4551" s="30"/>
      <c r="AM4551" s="30"/>
      <c r="AN4551" s="30"/>
      <c r="AO4551" s="30"/>
      <c r="AP4551" s="30"/>
      <c r="AQ4551" s="30"/>
      <c r="AR4551" s="30"/>
      <c r="AS4551" s="30"/>
      <c r="AT4551" s="30"/>
      <c r="AU4551" s="121"/>
      <c r="AV4551" s="129"/>
      <c r="AW4551" s="129"/>
      <c r="AX4551" s="129"/>
    </row>
    <row r="4552" spans="1:50" x14ac:dyDescent="0.25">
      <c r="A4552" s="120"/>
      <c r="B4552" s="28"/>
      <c r="C4552" s="25"/>
      <c r="D4552" s="25"/>
      <c r="E4552" s="25"/>
      <c r="F4552" s="29"/>
      <c r="G4552" s="29"/>
      <c r="H4552" s="29"/>
      <c r="I4552" s="29"/>
      <c r="J4552" s="29"/>
      <c r="K4552" s="25"/>
      <c r="L4552" s="25"/>
      <c r="M4552" s="25"/>
      <c r="N4552" s="25"/>
      <c r="O4552" s="25"/>
      <c r="P4552" s="25"/>
      <c r="Q4552" s="28"/>
      <c r="R4552" s="29"/>
      <c r="S4552" s="27"/>
      <c r="T4552" s="27"/>
      <c r="U4552" s="28"/>
      <c r="V4552" s="26"/>
      <c r="W4552" s="26"/>
      <c r="X4552" s="26"/>
      <c r="Y4552" s="37"/>
      <c r="Z4552" s="37"/>
      <c r="AA4552" s="37"/>
      <c r="AB4552" s="30"/>
      <c r="AC4552" s="30"/>
      <c r="AD4552" s="31"/>
      <c r="AE4552" s="30"/>
      <c r="AF4552" s="30"/>
      <c r="AG4552" s="32"/>
      <c r="AH4552" s="30"/>
      <c r="AJ4552" s="30"/>
      <c r="AK4552" s="30"/>
      <c r="AL4552" s="30"/>
      <c r="AM4552" s="30"/>
      <c r="AN4552" s="30"/>
      <c r="AO4552" s="30"/>
      <c r="AP4552" s="30"/>
      <c r="AQ4552" s="30"/>
      <c r="AR4552" s="30"/>
      <c r="AS4552" s="30"/>
      <c r="AT4552" s="30"/>
      <c r="AU4552" s="121"/>
      <c r="AV4552" s="129"/>
      <c r="AW4552" s="129"/>
      <c r="AX4552" s="129"/>
    </row>
    <row r="4553" spans="1:50" x14ac:dyDescent="0.25">
      <c r="A4553" s="120"/>
      <c r="B4553" s="28"/>
      <c r="C4553" s="25"/>
      <c r="D4553" s="25"/>
      <c r="E4553" s="25"/>
      <c r="F4553" s="29"/>
      <c r="G4553" s="29"/>
      <c r="H4553" s="29"/>
      <c r="I4553" s="29"/>
      <c r="J4553" s="29"/>
      <c r="K4553" s="25"/>
      <c r="L4553" s="25"/>
      <c r="M4553" s="25"/>
      <c r="N4553" s="25"/>
      <c r="O4553" s="25"/>
      <c r="P4553" s="25"/>
      <c r="Q4553" s="28"/>
      <c r="R4553" s="29"/>
      <c r="S4553" s="27"/>
      <c r="T4553" s="27"/>
      <c r="U4553" s="28"/>
      <c r="V4553" s="26"/>
      <c r="W4553" s="26"/>
      <c r="X4553" s="26"/>
      <c r="Y4553" s="37"/>
      <c r="Z4553" s="37"/>
      <c r="AA4553" s="37"/>
      <c r="AB4553" s="30"/>
      <c r="AC4553" s="30"/>
      <c r="AD4553" s="31"/>
      <c r="AE4553" s="30"/>
      <c r="AF4553" s="30"/>
      <c r="AG4553" s="32"/>
      <c r="AH4553" s="30"/>
      <c r="AJ4553" s="30"/>
      <c r="AK4553" s="30"/>
      <c r="AL4553" s="30"/>
      <c r="AM4553" s="30"/>
      <c r="AN4553" s="30"/>
      <c r="AO4553" s="30"/>
      <c r="AP4553" s="30"/>
      <c r="AQ4553" s="30"/>
      <c r="AR4553" s="30"/>
      <c r="AS4553" s="30"/>
      <c r="AT4553" s="30"/>
      <c r="AU4553" s="121"/>
      <c r="AV4553" s="129"/>
      <c r="AW4553" s="129"/>
      <c r="AX4553" s="129"/>
    </row>
    <row r="4554" spans="1:50" x14ac:dyDescent="0.25">
      <c r="A4554" s="120"/>
      <c r="B4554" s="28"/>
      <c r="C4554" s="25"/>
      <c r="D4554" s="25"/>
      <c r="E4554" s="25"/>
      <c r="F4554" s="29"/>
      <c r="G4554" s="29"/>
      <c r="H4554" s="29"/>
      <c r="I4554" s="29"/>
      <c r="J4554" s="29"/>
      <c r="K4554" s="25"/>
      <c r="L4554" s="25"/>
      <c r="M4554" s="25"/>
      <c r="N4554" s="25"/>
      <c r="O4554" s="25"/>
      <c r="P4554" s="25"/>
      <c r="Q4554" s="28"/>
      <c r="R4554" s="29"/>
      <c r="S4554" s="27"/>
      <c r="T4554" s="27"/>
      <c r="U4554" s="28"/>
      <c r="V4554" s="26"/>
      <c r="W4554" s="26"/>
      <c r="X4554" s="26"/>
      <c r="Y4554" s="37"/>
      <c r="Z4554" s="37"/>
      <c r="AA4554" s="37"/>
      <c r="AB4554" s="30"/>
      <c r="AC4554" s="30"/>
      <c r="AD4554" s="31"/>
      <c r="AE4554" s="30"/>
      <c r="AF4554" s="30"/>
      <c r="AG4554" s="32"/>
      <c r="AH4554" s="30"/>
      <c r="AJ4554" s="30"/>
      <c r="AK4554" s="30"/>
      <c r="AL4554" s="30"/>
      <c r="AM4554" s="30"/>
      <c r="AN4554" s="30"/>
      <c r="AO4554" s="30"/>
      <c r="AP4554" s="30"/>
      <c r="AQ4554" s="30"/>
      <c r="AR4554" s="30"/>
      <c r="AS4554" s="30"/>
      <c r="AT4554" s="30"/>
      <c r="AU4554" s="121"/>
      <c r="AV4554" s="129"/>
      <c r="AW4554" s="129"/>
      <c r="AX4554" s="129"/>
    </row>
    <row r="4555" spans="1:50" x14ac:dyDescent="0.25">
      <c r="A4555" s="120"/>
      <c r="B4555" s="28"/>
      <c r="C4555" s="25"/>
      <c r="D4555" s="25"/>
      <c r="E4555" s="25"/>
      <c r="F4555" s="29"/>
      <c r="G4555" s="29"/>
      <c r="H4555" s="29"/>
      <c r="I4555" s="29"/>
      <c r="J4555" s="29"/>
      <c r="K4555" s="25"/>
      <c r="L4555" s="25"/>
      <c r="M4555" s="25"/>
      <c r="N4555" s="25"/>
      <c r="O4555" s="25"/>
      <c r="P4555" s="25"/>
      <c r="Q4555" s="28"/>
      <c r="R4555" s="29"/>
      <c r="S4555" s="27"/>
      <c r="T4555" s="27"/>
      <c r="U4555" s="28"/>
      <c r="V4555" s="26"/>
      <c r="W4555" s="26"/>
      <c r="X4555" s="26"/>
      <c r="Y4555" s="37"/>
      <c r="Z4555" s="37"/>
      <c r="AA4555" s="37"/>
      <c r="AB4555" s="30"/>
      <c r="AC4555" s="30"/>
      <c r="AD4555" s="31"/>
      <c r="AE4555" s="30"/>
      <c r="AF4555" s="30"/>
      <c r="AG4555" s="32"/>
      <c r="AH4555" s="30"/>
      <c r="AJ4555" s="30"/>
      <c r="AK4555" s="30"/>
      <c r="AL4555" s="30"/>
      <c r="AM4555" s="30"/>
      <c r="AN4555" s="30"/>
      <c r="AO4555" s="30"/>
      <c r="AP4555" s="30"/>
      <c r="AQ4555" s="30"/>
      <c r="AR4555" s="30"/>
      <c r="AS4555" s="30"/>
      <c r="AT4555" s="30"/>
      <c r="AU4555" s="121"/>
      <c r="AV4555" s="129"/>
      <c r="AW4555" s="129"/>
      <c r="AX4555" s="129"/>
    </row>
    <row r="4556" spans="1:50" x14ac:dyDescent="0.25">
      <c r="A4556" s="120"/>
      <c r="B4556" s="28"/>
      <c r="C4556" s="25"/>
      <c r="D4556" s="25"/>
      <c r="E4556" s="25"/>
      <c r="F4556" s="29"/>
      <c r="G4556" s="29"/>
      <c r="H4556" s="29"/>
      <c r="I4556" s="29"/>
      <c r="J4556" s="29"/>
      <c r="K4556" s="25"/>
      <c r="L4556" s="25"/>
      <c r="M4556" s="25"/>
      <c r="N4556" s="25"/>
      <c r="O4556" s="25"/>
      <c r="P4556" s="25"/>
      <c r="Q4556" s="28"/>
      <c r="R4556" s="29"/>
      <c r="S4556" s="27"/>
      <c r="T4556" s="27"/>
      <c r="U4556" s="28"/>
      <c r="V4556" s="26"/>
      <c r="W4556" s="26"/>
      <c r="X4556" s="26"/>
      <c r="Y4556" s="37"/>
      <c r="Z4556" s="37"/>
      <c r="AA4556" s="37"/>
      <c r="AB4556" s="30"/>
      <c r="AC4556" s="30"/>
      <c r="AD4556" s="31"/>
      <c r="AE4556" s="30"/>
      <c r="AF4556" s="30"/>
      <c r="AG4556" s="32"/>
      <c r="AH4556" s="30"/>
      <c r="AJ4556" s="30"/>
      <c r="AK4556" s="30"/>
      <c r="AL4556" s="30"/>
      <c r="AM4556" s="30"/>
      <c r="AN4556" s="30"/>
      <c r="AO4556" s="30"/>
      <c r="AP4556" s="30"/>
      <c r="AQ4556" s="30"/>
      <c r="AR4556" s="30"/>
      <c r="AS4556" s="30"/>
      <c r="AT4556" s="30"/>
      <c r="AU4556" s="121"/>
      <c r="AV4556" s="129"/>
      <c r="AW4556" s="129"/>
      <c r="AX4556" s="129"/>
    </row>
    <row r="4557" spans="1:50" x14ac:dyDescent="0.25">
      <c r="A4557" s="120"/>
      <c r="B4557" s="28"/>
      <c r="C4557" s="25"/>
      <c r="D4557" s="25"/>
      <c r="E4557" s="25"/>
      <c r="F4557" s="29"/>
      <c r="G4557" s="29"/>
      <c r="H4557" s="29"/>
      <c r="I4557" s="29"/>
      <c r="J4557" s="29"/>
      <c r="K4557" s="25"/>
      <c r="L4557" s="25"/>
      <c r="M4557" s="25"/>
      <c r="N4557" s="25"/>
      <c r="O4557" s="25"/>
      <c r="P4557" s="25"/>
      <c r="Q4557" s="28"/>
      <c r="R4557" s="29"/>
      <c r="S4557" s="27"/>
      <c r="T4557" s="27"/>
      <c r="U4557" s="28"/>
      <c r="V4557" s="26"/>
      <c r="W4557" s="26"/>
      <c r="X4557" s="26"/>
      <c r="Y4557" s="37"/>
      <c r="Z4557" s="37"/>
      <c r="AA4557" s="37"/>
      <c r="AB4557" s="30"/>
      <c r="AC4557" s="30"/>
      <c r="AD4557" s="31"/>
      <c r="AE4557" s="30"/>
      <c r="AF4557" s="30"/>
      <c r="AG4557" s="32"/>
      <c r="AH4557" s="30"/>
      <c r="AJ4557" s="30"/>
      <c r="AK4557" s="30"/>
      <c r="AL4557" s="30"/>
      <c r="AM4557" s="30"/>
      <c r="AN4557" s="30"/>
      <c r="AO4557" s="30"/>
      <c r="AP4557" s="30"/>
      <c r="AQ4557" s="30"/>
      <c r="AR4557" s="30"/>
      <c r="AS4557" s="30"/>
      <c r="AT4557" s="30"/>
      <c r="AU4557" s="121"/>
      <c r="AV4557" s="129"/>
      <c r="AW4557" s="129"/>
      <c r="AX4557" s="129"/>
    </row>
    <row r="4558" spans="1:50" x14ac:dyDescent="0.25">
      <c r="A4558" s="120"/>
      <c r="B4558" s="28"/>
      <c r="C4558" s="25"/>
      <c r="D4558" s="25"/>
      <c r="E4558" s="25"/>
      <c r="F4558" s="29"/>
      <c r="G4558" s="29"/>
      <c r="H4558" s="29"/>
      <c r="I4558" s="29"/>
      <c r="J4558" s="29"/>
      <c r="K4558" s="25"/>
      <c r="L4558" s="25"/>
      <c r="M4558" s="25"/>
      <c r="N4558" s="25"/>
      <c r="O4558" s="25"/>
      <c r="P4558" s="25"/>
      <c r="Q4558" s="28"/>
      <c r="R4558" s="29"/>
      <c r="S4558" s="27"/>
      <c r="T4558" s="27"/>
      <c r="U4558" s="28"/>
      <c r="V4558" s="26"/>
      <c r="W4558" s="26"/>
      <c r="X4558" s="26"/>
      <c r="Y4558" s="37"/>
      <c r="Z4558" s="37"/>
      <c r="AA4558" s="37"/>
      <c r="AB4558" s="30"/>
      <c r="AC4558" s="30"/>
      <c r="AD4558" s="31"/>
      <c r="AE4558" s="30"/>
      <c r="AF4558" s="30"/>
      <c r="AG4558" s="32"/>
      <c r="AH4558" s="30"/>
      <c r="AJ4558" s="30"/>
      <c r="AK4558" s="30"/>
      <c r="AL4558" s="30"/>
      <c r="AM4558" s="30"/>
      <c r="AN4558" s="30"/>
      <c r="AO4558" s="30"/>
      <c r="AP4558" s="30"/>
      <c r="AQ4558" s="30"/>
      <c r="AR4558" s="30"/>
      <c r="AS4558" s="30"/>
      <c r="AT4558" s="30"/>
      <c r="AU4558" s="121"/>
      <c r="AV4558" s="129"/>
      <c r="AW4558" s="129"/>
      <c r="AX4558" s="129"/>
    </row>
    <row r="4559" spans="1:50" x14ac:dyDescent="0.25">
      <c r="A4559" s="120"/>
      <c r="B4559" s="28"/>
      <c r="C4559" s="25"/>
      <c r="D4559" s="25"/>
      <c r="E4559" s="25"/>
      <c r="F4559" s="29"/>
      <c r="G4559" s="29"/>
      <c r="H4559" s="29"/>
      <c r="I4559" s="29"/>
      <c r="J4559" s="29"/>
      <c r="K4559" s="25"/>
      <c r="L4559" s="25"/>
      <c r="M4559" s="25"/>
      <c r="N4559" s="25"/>
      <c r="O4559" s="25"/>
      <c r="P4559" s="25"/>
      <c r="Q4559" s="28"/>
      <c r="R4559" s="29"/>
      <c r="S4559" s="27"/>
      <c r="T4559" s="27"/>
      <c r="U4559" s="28"/>
      <c r="V4559" s="26"/>
      <c r="W4559" s="26"/>
      <c r="X4559" s="26"/>
      <c r="Y4559" s="37"/>
      <c r="Z4559" s="37"/>
      <c r="AA4559" s="37"/>
      <c r="AB4559" s="30"/>
      <c r="AC4559" s="30"/>
      <c r="AD4559" s="31"/>
      <c r="AE4559" s="30"/>
      <c r="AF4559" s="30"/>
      <c r="AG4559" s="32"/>
      <c r="AH4559" s="30"/>
      <c r="AJ4559" s="30"/>
      <c r="AK4559" s="30"/>
      <c r="AL4559" s="30"/>
      <c r="AM4559" s="30"/>
      <c r="AN4559" s="30"/>
      <c r="AO4559" s="30"/>
      <c r="AP4559" s="30"/>
      <c r="AQ4559" s="30"/>
      <c r="AR4559" s="30"/>
      <c r="AS4559" s="30"/>
      <c r="AT4559" s="30"/>
      <c r="AU4559" s="121"/>
      <c r="AV4559" s="129"/>
      <c r="AW4559" s="129"/>
      <c r="AX4559" s="129"/>
    </row>
    <row r="4560" spans="1:50" x14ac:dyDescent="0.25">
      <c r="A4560" s="120"/>
      <c r="B4560" s="28"/>
      <c r="C4560" s="25"/>
      <c r="D4560" s="25"/>
      <c r="E4560" s="25"/>
      <c r="F4560" s="29"/>
      <c r="G4560" s="29"/>
      <c r="H4560" s="29"/>
      <c r="I4560" s="29"/>
      <c r="J4560" s="29"/>
      <c r="K4560" s="25"/>
      <c r="L4560" s="25"/>
      <c r="M4560" s="25"/>
      <c r="N4560" s="25"/>
      <c r="O4560" s="25"/>
      <c r="P4560" s="25"/>
      <c r="Q4560" s="28"/>
      <c r="R4560" s="29"/>
      <c r="S4560" s="27"/>
      <c r="T4560" s="27"/>
      <c r="U4560" s="28"/>
      <c r="V4560" s="26"/>
      <c r="W4560" s="26"/>
      <c r="X4560" s="26"/>
      <c r="Y4560" s="37"/>
      <c r="Z4560" s="37"/>
      <c r="AA4560" s="37"/>
      <c r="AB4560" s="30"/>
      <c r="AC4560" s="30"/>
      <c r="AD4560" s="31"/>
      <c r="AE4560" s="30"/>
      <c r="AF4560" s="30"/>
      <c r="AG4560" s="32"/>
      <c r="AH4560" s="30"/>
      <c r="AJ4560" s="30"/>
      <c r="AK4560" s="30"/>
      <c r="AL4560" s="30"/>
      <c r="AM4560" s="30"/>
      <c r="AN4560" s="30"/>
      <c r="AO4560" s="30"/>
      <c r="AP4560" s="30"/>
      <c r="AQ4560" s="30"/>
      <c r="AR4560" s="30"/>
      <c r="AS4560" s="30"/>
      <c r="AT4560" s="30"/>
      <c r="AU4560" s="121"/>
      <c r="AV4560" s="129"/>
      <c r="AW4560" s="129"/>
      <c r="AX4560" s="129"/>
    </row>
    <row r="4561" spans="1:50" x14ac:dyDescent="0.25">
      <c r="A4561" s="120"/>
      <c r="B4561" s="28"/>
      <c r="C4561" s="25"/>
      <c r="D4561" s="25"/>
      <c r="E4561" s="25"/>
      <c r="F4561" s="29"/>
      <c r="G4561" s="29"/>
      <c r="H4561" s="29"/>
      <c r="I4561" s="29"/>
      <c r="J4561" s="29"/>
      <c r="K4561" s="25"/>
      <c r="L4561" s="25"/>
      <c r="M4561" s="25"/>
      <c r="N4561" s="25"/>
      <c r="O4561" s="25"/>
      <c r="P4561" s="25"/>
      <c r="Q4561" s="28"/>
      <c r="R4561" s="29"/>
      <c r="S4561" s="27"/>
      <c r="T4561" s="27"/>
      <c r="U4561" s="28"/>
      <c r="V4561" s="26"/>
      <c r="W4561" s="26"/>
      <c r="X4561" s="26"/>
      <c r="Y4561" s="37"/>
      <c r="Z4561" s="37"/>
      <c r="AA4561" s="37"/>
      <c r="AB4561" s="30"/>
      <c r="AC4561" s="30"/>
      <c r="AD4561" s="31"/>
      <c r="AE4561" s="30"/>
      <c r="AF4561" s="30"/>
      <c r="AG4561" s="32"/>
      <c r="AH4561" s="30"/>
      <c r="AJ4561" s="30"/>
      <c r="AK4561" s="30"/>
      <c r="AL4561" s="30"/>
      <c r="AM4561" s="30"/>
      <c r="AN4561" s="30"/>
      <c r="AO4561" s="30"/>
      <c r="AP4561" s="30"/>
      <c r="AQ4561" s="30"/>
      <c r="AR4561" s="30"/>
      <c r="AS4561" s="30"/>
      <c r="AT4561" s="30"/>
      <c r="AU4561" s="121"/>
      <c r="AV4561" s="129"/>
      <c r="AW4561" s="129"/>
      <c r="AX4561" s="129"/>
    </row>
    <row r="4562" spans="1:50" x14ac:dyDescent="0.25">
      <c r="A4562" s="120"/>
      <c r="B4562" s="28"/>
      <c r="C4562" s="25"/>
      <c r="D4562" s="25"/>
      <c r="E4562" s="25"/>
      <c r="F4562" s="29"/>
      <c r="G4562" s="29"/>
      <c r="H4562" s="29"/>
      <c r="I4562" s="29"/>
      <c r="J4562" s="29"/>
      <c r="K4562" s="25"/>
      <c r="L4562" s="25"/>
      <c r="M4562" s="25"/>
      <c r="N4562" s="25"/>
      <c r="O4562" s="25"/>
      <c r="P4562" s="25"/>
      <c r="Q4562" s="28"/>
      <c r="R4562" s="29"/>
      <c r="S4562" s="27"/>
      <c r="T4562" s="27"/>
      <c r="U4562" s="28"/>
      <c r="V4562" s="26"/>
      <c r="W4562" s="26"/>
      <c r="X4562" s="26"/>
      <c r="Y4562" s="37"/>
      <c r="Z4562" s="37"/>
      <c r="AA4562" s="37"/>
      <c r="AB4562" s="30"/>
      <c r="AC4562" s="30"/>
      <c r="AD4562" s="31"/>
      <c r="AE4562" s="30"/>
      <c r="AF4562" s="30"/>
      <c r="AG4562" s="32"/>
      <c r="AH4562" s="30"/>
      <c r="AJ4562" s="30"/>
      <c r="AK4562" s="30"/>
      <c r="AL4562" s="30"/>
      <c r="AM4562" s="30"/>
      <c r="AN4562" s="30"/>
      <c r="AO4562" s="30"/>
      <c r="AP4562" s="30"/>
      <c r="AQ4562" s="30"/>
      <c r="AR4562" s="30"/>
      <c r="AS4562" s="30"/>
      <c r="AT4562" s="30"/>
      <c r="AU4562" s="121"/>
      <c r="AV4562" s="129"/>
      <c r="AW4562" s="129"/>
      <c r="AX4562" s="129"/>
    </row>
    <row r="4563" spans="1:50" x14ac:dyDescent="0.25">
      <c r="A4563" s="120"/>
      <c r="B4563" s="28"/>
      <c r="C4563" s="25"/>
      <c r="D4563" s="25"/>
      <c r="E4563" s="25"/>
      <c r="F4563" s="29"/>
      <c r="G4563" s="29"/>
      <c r="H4563" s="29"/>
      <c r="I4563" s="29"/>
      <c r="J4563" s="29"/>
      <c r="K4563" s="25"/>
      <c r="L4563" s="25"/>
      <c r="M4563" s="25"/>
      <c r="N4563" s="25"/>
      <c r="O4563" s="25"/>
      <c r="P4563" s="25"/>
      <c r="Q4563" s="28"/>
      <c r="R4563" s="29"/>
      <c r="S4563" s="27"/>
      <c r="T4563" s="27"/>
      <c r="U4563" s="28"/>
      <c r="V4563" s="26"/>
      <c r="W4563" s="26"/>
      <c r="X4563" s="26"/>
      <c r="Y4563" s="37"/>
      <c r="Z4563" s="37"/>
      <c r="AA4563" s="37"/>
      <c r="AB4563" s="30"/>
      <c r="AC4563" s="30"/>
      <c r="AD4563" s="31"/>
      <c r="AE4563" s="30"/>
      <c r="AF4563" s="30"/>
      <c r="AG4563" s="32"/>
      <c r="AH4563" s="30"/>
      <c r="AJ4563" s="30"/>
      <c r="AK4563" s="30"/>
      <c r="AL4563" s="30"/>
      <c r="AM4563" s="30"/>
      <c r="AN4563" s="30"/>
      <c r="AO4563" s="30"/>
      <c r="AP4563" s="30"/>
      <c r="AQ4563" s="30"/>
      <c r="AR4563" s="30"/>
      <c r="AS4563" s="30"/>
      <c r="AT4563" s="30"/>
      <c r="AU4563" s="121"/>
      <c r="AV4563" s="129"/>
      <c r="AW4563" s="129"/>
      <c r="AX4563" s="129"/>
    </row>
    <row r="4564" spans="1:50" x14ac:dyDescent="0.25">
      <c r="A4564" s="120"/>
      <c r="B4564" s="28"/>
      <c r="C4564" s="25"/>
      <c r="D4564" s="25"/>
      <c r="E4564" s="25"/>
      <c r="F4564" s="29"/>
      <c r="G4564" s="29"/>
      <c r="H4564" s="29"/>
      <c r="I4564" s="29"/>
      <c r="J4564" s="29"/>
      <c r="K4564" s="25"/>
      <c r="L4564" s="25"/>
      <c r="M4564" s="25"/>
      <c r="N4564" s="25"/>
      <c r="O4564" s="25"/>
      <c r="P4564" s="25"/>
      <c r="Q4564" s="28"/>
      <c r="R4564" s="29"/>
      <c r="S4564" s="27"/>
      <c r="T4564" s="27"/>
      <c r="U4564" s="28"/>
      <c r="V4564" s="26"/>
      <c r="W4564" s="26"/>
      <c r="X4564" s="26"/>
      <c r="Y4564" s="37"/>
      <c r="Z4564" s="37"/>
      <c r="AA4564" s="37"/>
      <c r="AB4564" s="30"/>
      <c r="AC4564" s="30"/>
      <c r="AD4564" s="31"/>
      <c r="AE4564" s="30"/>
      <c r="AF4564" s="30"/>
      <c r="AG4564" s="32"/>
      <c r="AH4564" s="30"/>
      <c r="AJ4564" s="30"/>
      <c r="AK4564" s="30"/>
      <c r="AL4564" s="30"/>
      <c r="AM4564" s="30"/>
      <c r="AN4564" s="30"/>
      <c r="AO4564" s="30"/>
      <c r="AP4564" s="30"/>
      <c r="AQ4564" s="30"/>
      <c r="AR4564" s="30"/>
      <c r="AS4564" s="30"/>
      <c r="AT4564" s="30"/>
      <c r="AU4564" s="121"/>
      <c r="AV4564" s="129"/>
      <c r="AW4564" s="129"/>
      <c r="AX4564" s="129"/>
    </row>
    <row r="4565" spans="1:50" x14ac:dyDescent="0.25">
      <c r="A4565" s="120"/>
      <c r="B4565" s="28"/>
      <c r="C4565" s="25"/>
      <c r="D4565" s="25"/>
      <c r="E4565" s="25"/>
      <c r="F4565" s="29"/>
      <c r="G4565" s="29"/>
      <c r="H4565" s="29"/>
      <c r="I4565" s="29"/>
      <c r="J4565" s="29"/>
      <c r="K4565" s="25"/>
      <c r="L4565" s="25"/>
      <c r="M4565" s="25"/>
      <c r="N4565" s="25"/>
      <c r="O4565" s="25"/>
      <c r="P4565" s="25"/>
      <c r="Q4565" s="28"/>
      <c r="R4565" s="29"/>
      <c r="S4565" s="27"/>
      <c r="T4565" s="27"/>
      <c r="U4565" s="28"/>
      <c r="V4565" s="26"/>
      <c r="W4565" s="26"/>
      <c r="X4565" s="26"/>
      <c r="Y4565" s="37"/>
      <c r="Z4565" s="37"/>
      <c r="AA4565" s="37"/>
      <c r="AB4565" s="30"/>
      <c r="AC4565" s="30"/>
      <c r="AD4565" s="31"/>
      <c r="AE4565" s="30"/>
      <c r="AF4565" s="30"/>
      <c r="AG4565" s="32"/>
      <c r="AH4565" s="30"/>
      <c r="AJ4565" s="30"/>
      <c r="AK4565" s="30"/>
      <c r="AL4565" s="30"/>
      <c r="AM4565" s="30"/>
      <c r="AN4565" s="30"/>
      <c r="AO4565" s="30"/>
      <c r="AP4565" s="30"/>
      <c r="AQ4565" s="30"/>
      <c r="AR4565" s="30"/>
      <c r="AS4565" s="30"/>
      <c r="AT4565" s="30"/>
      <c r="AU4565" s="121"/>
      <c r="AV4565" s="129"/>
      <c r="AW4565" s="129"/>
      <c r="AX4565" s="129"/>
    </row>
    <row r="4566" spans="1:50" x14ac:dyDescent="0.25">
      <c r="A4566" s="120"/>
      <c r="B4566" s="28"/>
      <c r="C4566" s="25"/>
      <c r="D4566" s="25"/>
      <c r="E4566" s="25"/>
      <c r="F4566" s="29"/>
      <c r="G4566" s="29"/>
      <c r="H4566" s="29"/>
      <c r="I4566" s="29"/>
      <c r="J4566" s="29"/>
      <c r="K4566" s="25"/>
      <c r="L4566" s="25"/>
      <c r="M4566" s="25"/>
      <c r="N4566" s="25"/>
      <c r="O4566" s="25"/>
      <c r="P4566" s="25"/>
      <c r="Q4566" s="28"/>
      <c r="R4566" s="29"/>
      <c r="S4566" s="27"/>
      <c r="T4566" s="27"/>
      <c r="U4566" s="28"/>
      <c r="V4566" s="26"/>
      <c r="W4566" s="26"/>
      <c r="X4566" s="26"/>
      <c r="Y4566" s="37"/>
      <c r="Z4566" s="37"/>
      <c r="AA4566" s="37"/>
      <c r="AB4566" s="30"/>
      <c r="AC4566" s="30"/>
      <c r="AD4566" s="31"/>
      <c r="AE4566" s="30"/>
      <c r="AF4566" s="30"/>
      <c r="AG4566" s="32"/>
      <c r="AH4566" s="30"/>
      <c r="AJ4566" s="30"/>
      <c r="AK4566" s="30"/>
      <c r="AL4566" s="30"/>
      <c r="AM4566" s="30"/>
      <c r="AN4566" s="30"/>
      <c r="AO4566" s="30"/>
      <c r="AP4566" s="30"/>
      <c r="AQ4566" s="30"/>
      <c r="AR4566" s="30"/>
      <c r="AS4566" s="30"/>
      <c r="AT4566" s="30"/>
      <c r="AU4566" s="121"/>
      <c r="AV4566" s="129"/>
      <c r="AW4566" s="129"/>
      <c r="AX4566" s="129"/>
    </row>
    <row r="4567" spans="1:50" x14ac:dyDescent="0.25">
      <c r="A4567" s="120"/>
      <c r="B4567" s="28"/>
      <c r="C4567" s="25"/>
      <c r="D4567" s="25"/>
      <c r="E4567" s="25"/>
      <c r="F4567" s="29"/>
      <c r="G4567" s="29"/>
      <c r="H4567" s="29"/>
      <c r="I4567" s="29"/>
      <c r="J4567" s="29"/>
      <c r="K4567" s="25"/>
      <c r="L4567" s="25"/>
      <c r="M4567" s="25"/>
      <c r="N4567" s="25"/>
      <c r="O4567" s="25"/>
      <c r="P4567" s="25"/>
      <c r="Q4567" s="28"/>
      <c r="R4567" s="29"/>
      <c r="S4567" s="27"/>
      <c r="T4567" s="27"/>
      <c r="U4567" s="28"/>
      <c r="V4567" s="26"/>
      <c r="W4567" s="26"/>
      <c r="X4567" s="26"/>
      <c r="Y4567" s="37"/>
      <c r="Z4567" s="37"/>
      <c r="AA4567" s="37"/>
      <c r="AB4567" s="30"/>
      <c r="AC4567" s="30"/>
      <c r="AD4567" s="31"/>
      <c r="AE4567" s="30"/>
      <c r="AF4567" s="30"/>
      <c r="AG4567" s="32"/>
      <c r="AH4567" s="30"/>
      <c r="AJ4567" s="30"/>
      <c r="AK4567" s="30"/>
      <c r="AL4567" s="30"/>
      <c r="AM4567" s="30"/>
      <c r="AN4567" s="30"/>
      <c r="AO4567" s="30"/>
      <c r="AP4567" s="30"/>
      <c r="AQ4567" s="30"/>
      <c r="AR4567" s="30"/>
      <c r="AS4567" s="30"/>
      <c r="AT4567" s="30"/>
      <c r="AU4567" s="121"/>
      <c r="AV4567" s="129"/>
      <c r="AW4567" s="129"/>
      <c r="AX4567" s="129"/>
    </row>
    <row r="4568" spans="1:50" x14ac:dyDescent="0.25">
      <c r="A4568" s="120"/>
      <c r="B4568" s="28"/>
      <c r="C4568" s="25"/>
      <c r="D4568" s="25"/>
      <c r="E4568" s="25"/>
      <c r="F4568" s="29"/>
      <c r="G4568" s="29"/>
      <c r="H4568" s="29"/>
      <c r="I4568" s="29"/>
      <c r="J4568" s="29"/>
      <c r="K4568" s="25"/>
      <c r="L4568" s="25"/>
      <c r="M4568" s="25"/>
      <c r="N4568" s="25"/>
      <c r="O4568" s="25"/>
      <c r="P4568" s="25"/>
      <c r="Q4568" s="28"/>
      <c r="R4568" s="29"/>
      <c r="S4568" s="27"/>
      <c r="T4568" s="27"/>
      <c r="U4568" s="28"/>
      <c r="V4568" s="26"/>
      <c r="W4568" s="26"/>
      <c r="X4568" s="26"/>
      <c r="Y4568" s="37"/>
      <c r="Z4568" s="37"/>
      <c r="AA4568" s="37"/>
      <c r="AB4568" s="30"/>
      <c r="AC4568" s="30"/>
      <c r="AD4568" s="31"/>
      <c r="AE4568" s="30"/>
      <c r="AF4568" s="30"/>
      <c r="AG4568" s="32"/>
      <c r="AH4568" s="30"/>
      <c r="AJ4568" s="30"/>
      <c r="AK4568" s="30"/>
      <c r="AL4568" s="30"/>
      <c r="AM4568" s="30"/>
      <c r="AN4568" s="30"/>
      <c r="AO4568" s="30"/>
      <c r="AP4568" s="30"/>
      <c r="AQ4568" s="30"/>
      <c r="AR4568" s="30"/>
      <c r="AS4568" s="30"/>
      <c r="AT4568" s="30"/>
      <c r="AU4568" s="121"/>
      <c r="AV4568" s="129"/>
      <c r="AW4568" s="129"/>
      <c r="AX4568" s="129"/>
    </row>
    <row r="4569" spans="1:50" x14ac:dyDescent="0.25">
      <c r="A4569" s="120"/>
      <c r="B4569" s="28"/>
      <c r="C4569" s="25"/>
      <c r="D4569" s="25"/>
      <c r="E4569" s="25"/>
      <c r="F4569" s="29"/>
      <c r="G4569" s="29"/>
      <c r="H4569" s="29"/>
      <c r="I4569" s="29"/>
      <c r="J4569" s="29"/>
      <c r="K4569" s="25"/>
      <c r="L4569" s="25"/>
      <c r="M4569" s="25"/>
      <c r="N4569" s="25"/>
      <c r="O4569" s="25"/>
      <c r="P4569" s="25"/>
      <c r="Q4569" s="28"/>
      <c r="R4569" s="29"/>
      <c r="S4569" s="27"/>
      <c r="T4569" s="27"/>
      <c r="U4569" s="28"/>
      <c r="V4569" s="26"/>
      <c r="W4569" s="26"/>
      <c r="X4569" s="26"/>
      <c r="Y4569" s="37"/>
      <c r="Z4569" s="37"/>
      <c r="AA4569" s="37"/>
      <c r="AB4569" s="30"/>
      <c r="AC4569" s="30"/>
      <c r="AD4569" s="31"/>
      <c r="AE4569" s="30"/>
      <c r="AF4569" s="30"/>
      <c r="AG4569" s="32"/>
      <c r="AH4569" s="30"/>
      <c r="AJ4569" s="30"/>
      <c r="AK4569" s="30"/>
      <c r="AL4569" s="30"/>
      <c r="AM4569" s="30"/>
      <c r="AN4569" s="30"/>
      <c r="AO4569" s="30"/>
      <c r="AP4569" s="30"/>
      <c r="AQ4569" s="30"/>
      <c r="AR4569" s="30"/>
      <c r="AS4569" s="30"/>
      <c r="AT4569" s="30"/>
      <c r="AU4569" s="121"/>
      <c r="AV4569" s="129"/>
      <c r="AW4569" s="129"/>
      <c r="AX4569" s="129"/>
    </row>
    <row r="4570" spans="1:50" x14ac:dyDescent="0.25">
      <c r="A4570" s="120"/>
      <c r="B4570" s="28"/>
      <c r="C4570" s="25"/>
      <c r="D4570" s="25"/>
      <c r="E4570" s="25"/>
      <c r="F4570" s="29"/>
      <c r="G4570" s="29"/>
      <c r="H4570" s="29"/>
      <c r="I4570" s="29"/>
      <c r="J4570" s="29"/>
      <c r="K4570" s="25"/>
      <c r="L4570" s="25"/>
      <c r="M4570" s="25"/>
      <c r="N4570" s="25"/>
      <c r="O4570" s="25"/>
      <c r="P4570" s="25"/>
      <c r="Q4570" s="28"/>
      <c r="R4570" s="29"/>
      <c r="S4570" s="27"/>
      <c r="T4570" s="27"/>
      <c r="U4570" s="28"/>
      <c r="V4570" s="26"/>
      <c r="W4570" s="26"/>
      <c r="X4570" s="26"/>
      <c r="Y4570" s="37"/>
      <c r="Z4570" s="37"/>
      <c r="AA4570" s="37"/>
      <c r="AB4570" s="30"/>
      <c r="AC4570" s="30"/>
      <c r="AD4570" s="31"/>
      <c r="AE4570" s="30"/>
      <c r="AF4570" s="30"/>
      <c r="AG4570" s="32"/>
      <c r="AH4570" s="30"/>
      <c r="AJ4570" s="30"/>
      <c r="AK4570" s="30"/>
      <c r="AL4570" s="30"/>
      <c r="AM4570" s="30"/>
      <c r="AN4570" s="30"/>
      <c r="AO4570" s="30"/>
      <c r="AP4570" s="30"/>
      <c r="AQ4570" s="30"/>
      <c r="AR4570" s="30"/>
      <c r="AS4570" s="30"/>
      <c r="AT4570" s="30"/>
      <c r="AU4570" s="121"/>
      <c r="AV4570" s="129"/>
      <c r="AW4570" s="129"/>
      <c r="AX4570" s="129"/>
    </row>
    <row r="4571" spans="1:50" x14ac:dyDescent="0.25">
      <c r="A4571" s="120"/>
      <c r="B4571" s="28"/>
      <c r="C4571" s="25"/>
      <c r="D4571" s="25"/>
      <c r="E4571" s="25"/>
      <c r="F4571" s="29"/>
      <c r="G4571" s="29"/>
      <c r="H4571" s="29"/>
      <c r="I4571" s="29"/>
      <c r="J4571" s="29"/>
      <c r="K4571" s="25"/>
      <c r="L4571" s="25"/>
      <c r="M4571" s="25"/>
      <c r="N4571" s="25"/>
      <c r="O4571" s="25"/>
      <c r="P4571" s="25"/>
      <c r="Q4571" s="28"/>
      <c r="R4571" s="29"/>
      <c r="S4571" s="27"/>
      <c r="T4571" s="27"/>
      <c r="U4571" s="28"/>
      <c r="V4571" s="26"/>
      <c r="W4571" s="26"/>
      <c r="X4571" s="26"/>
      <c r="Y4571" s="37"/>
      <c r="Z4571" s="37"/>
      <c r="AA4571" s="37"/>
      <c r="AB4571" s="30"/>
      <c r="AC4571" s="30"/>
      <c r="AD4571" s="31"/>
      <c r="AE4571" s="30"/>
      <c r="AF4571" s="30"/>
      <c r="AG4571" s="32"/>
      <c r="AH4571" s="30"/>
      <c r="AJ4571" s="30"/>
      <c r="AK4571" s="30"/>
      <c r="AL4571" s="30"/>
      <c r="AM4571" s="30"/>
      <c r="AN4571" s="30"/>
      <c r="AO4571" s="30"/>
      <c r="AP4571" s="30"/>
      <c r="AQ4571" s="30"/>
      <c r="AR4571" s="30"/>
      <c r="AS4571" s="30"/>
      <c r="AT4571" s="30"/>
      <c r="AU4571" s="121"/>
      <c r="AV4571" s="129"/>
      <c r="AW4571" s="129"/>
      <c r="AX4571" s="129"/>
    </row>
    <row r="4572" spans="1:50" x14ac:dyDescent="0.25">
      <c r="A4572" s="120"/>
      <c r="B4572" s="28"/>
      <c r="C4572" s="25"/>
      <c r="D4572" s="25"/>
      <c r="E4572" s="25"/>
      <c r="F4572" s="29"/>
      <c r="G4572" s="29"/>
      <c r="H4572" s="29"/>
      <c r="I4572" s="29"/>
      <c r="J4572" s="29"/>
      <c r="K4572" s="25"/>
      <c r="L4572" s="25"/>
      <c r="M4572" s="25"/>
      <c r="N4572" s="25"/>
      <c r="O4572" s="25"/>
      <c r="P4572" s="25"/>
      <c r="Q4572" s="28"/>
      <c r="R4572" s="29"/>
      <c r="S4572" s="27"/>
      <c r="T4572" s="27"/>
      <c r="U4572" s="28"/>
      <c r="V4572" s="26"/>
      <c r="W4572" s="26"/>
      <c r="X4572" s="26"/>
      <c r="Y4572" s="37"/>
      <c r="Z4572" s="37"/>
      <c r="AA4572" s="37"/>
      <c r="AB4572" s="30"/>
      <c r="AC4572" s="30"/>
      <c r="AD4572" s="31"/>
      <c r="AE4572" s="30"/>
      <c r="AF4572" s="30"/>
      <c r="AG4572" s="32"/>
      <c r="AH4572" s="30"/>
      <c r="AJ4572" s="30"/>
      <c r="AK4572" s="30"/>
      <c r="AL4572" s="30"/>
      <c r="AM4572" s="30"/>
      <c r="AN4572" s="30"/>
      <c r="AO4572" s="30"/>
      <c r="AP4572" s="30"/>
      <c r="AQ4572" s="30"/>
      <c r="AR4572" s="30"/>
      <c r="AS4572" s="30"/>
      <c r="AT4572" s="30"/>
      <c r="AU4572" s="121"/>
      <c r="AV4572" s="129"/>
      <c r="AW4572" s="129"/>
      <c r="AX4572" s="129"/>
    </row>
    <row r="4573" spans="1:50" x14ac:dyDescent="0.25">
      <c r="A4573" s="120"/>
      <c r="B4573" s="28"/>
      <c r="C4573" s="25"/>
      <c r="D4573" s="25"/>
      <c r="E4573" s="25"/>
      <c r="F4573" s="29"/>
      <c r="G4573" s="29"/>
      <c r="H4573" s="29"/>
      <c r="I4573" s="29"/>
      <c r="J4573" s="29"/>
      <c r="K4573" s="25"/>
      <c r="L4573" s="25"/>
      <c r="M4573" s="25"/>
      <c r="N4573" s="25"/>
      <c r="O4573" s="25"/>
      <c r="P4573" s="25"/>
      <c r="Q4573" s="28"/>
      <c r="R4573" s="29"/>
      <c r="S4573" s="27"/>
      <c r="T4573" s="27"/>
      <c r="U4573" s="28"/>
      <c r="V4573" s="26"/>
      <c r="W4573" s="26"/>
      <c r="X4573" s="26"/>
      <c r="Y4573" s="37"/>
      <c r="Z4573" s="37"/>
      <c r="AA4573" s="37"/>
      <c r="AB4573" s="30"/>
      <c r="AC4573" s="30"/>
      <c r="AD4573" s="31"/>
      <c r="AE4573" s="30"/>
      <c r="AF4573" s="30"/>
      <c r="AG4573" s="32"/>
      <c r="AH4573" s="30"/>
      <c r="AJ4573" s="30"/>
      <c r="AK4573" s="30"/>
      <c r="AL4573" s="30"/>
      <c r="AM4573" s="30"/>
      <c r="AN4573" s="30"/>
      <c r="AO4573" s="30"/>
      <c r="AP4573" s="30"/>
      <c r="AQ4573" s="30"/>
      <c r="AR4573" s="30"/>
      <c r="AS4573" s="30"/>
      <c r="AT4573" s="30"/>
      <c r="AU4573" s="121"/>
      <c r="AV4573" s="129"/>
      <c r="AW4573" s="129"/>
      <c r="AX4573" s="129"/>
    </row>
    <row r="4574" spans="1:50" x14ac:dyDescent="0.25">
      <c r="A4574" s="120"/>
      <c r="B4574" s="28"/>
      <c r="C4574" s="25"/>
      <c r="D4574" s="25"/>
      <c r="E4574" s="25"/>
      <c r="F4574" s="29"/>
      <c r="G4574" s="29"/>
      <c r="H4574" s="29"/>
      <c r="I4574" s="29"/>
      <c r="J4574" s="29"/>
      <c r="K4574" s="25"/>
      <c r="L4574" s="25"/>
      <c r="M4574" s="25"/>
      <c r="N4574" s="25"/>
      <c r="O4574" s="25"/>
      <c r="P4574" s="25"/>
      <c r="Q4574" s="28"/>
      <c r="R4574" s="29"/>
      <c r="S4574" s="27"/>
      <c r="T4574" s="27"/>
      <c r="U4574" s="28"/>
      <c r="V4574" s="26"/>
      <c r="W4574" s="26"/>
      <c r="X4574" s="26"/>
      <c r="Y4574" s="37"/>
      <c r="Z4574" s="37"/>
      <c r="AA4574" s="37"/>
      <c r="AB4574" s="30"/>
      <c r="AC4574" s="30"/>
      <c r="AD4574" s="31"/>
      <c r="AE4574" s="30"/>
      <c r="AF4574" s="30"/>
      <c r="AG4574" s="32"/>
      <c r="AH4574" s="30"/>
      <c r="AJ4574" s="30"/>
      <c r="AK4574" s="30"/>
      <c r="AL4574" s="30"/>
      <c r="AM4574" s="30"/>
      <c r="AN4574" s="30"/>
      <c r="AO4574" s="30"/>
      <c r="AP4574" s="30"/>
      <c r="AQ4574" s="30"/>
      <c r="AR4574" s="30"/>
      <c r="AS4574" s="30"/>
      <c r="AT4574" s="30"/>
      <c r="AU4574" s="121"/>
      <c r="AV4574" s="129"/>
      <c r="AW4574" s="129"/>
      <c r="AX4574" s="129"/>
    </row>
    <row r="4575" spans="1:50" x14ac:dyDescent="0.25">
      <c r="A4575" s="120"/>
      <c r="B4575" s="28"/>
      <c r="C4575" s="25"/>
      <c r="D4575" s="25"/>
      <c r="E4575" s="25"/>
      <c r="F4575" s="29"/>
      <c r="G4575" s="29"/>
      <c r="H4575" s="29"/>
      <c r="I4575" s="29"/>
      <c r="J4575" s="29"/>
      <c r="K4575" s="25"/>
      <c r="L4575" s="25"/>
      <c r="M4575" s="25"/>
      <c r="N4575" s="25"/>
      <c r="O4575" s="25"/>
      <c r="P4575" s="25"/>
      <c r="Q4575" s="28"/>
      <c r="R4575" s="29"/>
      <c r="S4575" s="27"/>
      <c r="T4575" s="27"/>
      <c r="U4575" s="28"/>
      <c r="V4575" s="26"/>
      <c r="W4575" s="26"/>
      <c r="X4575" s="26"/>
      <c r="Y4575" s="37"/>
      <c r="Z4575" s="37"/>
      <c r="AA4575" s="37"/>
      <c r="AB4575" s="30"/>
      <c r="AC4575" s="30"/>
      <c r="AD4575" s="31"/>
      <c r="AE4575" s="30"/>
      <c r="AF4575" s="30"/>
      <c r="AG4575" s="32"/>
      <c r="AH4575" s="30"/>
      <c r="AJ4575" s="30"/>
      <c r="AK4575" s="30"/>
      <c r="AL4575" s="30"/>
      <c r="AM4575" s="30"/>
      <c r="AN4575" s="30"/>
      <c r="AO4575" s="30"/>
      <c r="AP4575" s="30"/>
      <c r="AQ4575" s="30"/>
      <c r="AR4575" s="30"/>
      <c r="AS4575" s="30"/>
      <c r="AT4575" s="30"/>
      <c r="AU4575" s="121"/>
      <c r="AV4575" s="129"/>
      <c r="AW4575" s="129"/>
      <c r="AX4575" s="129"/>
    </row>
    <row r="4576" spans="1:50" x14ac:dyDescent="0.25">
      <c r="A4576" s="120"/>
      <c r="B4576" s="28"/>
      <c r="C4576" s="25"/>
      <c r="D4576" s="25"/>
      <c r="E4576" s="25"/>
      <c r="F4576" s="29"/>
      <c r="G4576" s="29"/>
      <c r="H4576" s="29"/>
      <c r="I4576" s="29"/>
      <c r="J4576" s="29"/>
      <c r="K4576" s="25"/>
      <c r="L4576" s="25"/>
      <c r="M4576" s="25"/>
      <c r="N4576" s="25"/>
      <c r="O4576" s="25"/>
      <c r="P4576" s="25"/>
      <c r="Q4576" s="28"/>
      <c r="R4576" s="29"/>
      <c r="S4576" s="27"/>
      <c r="T4576" s="27"/>
      <c r="U4576" s="28"/>
      <c r="V4576" s="26"/>
      <c r="W4576" s="26"/>
      <c r="X4576" s="26"/>
      <c r="Y4576" s="37"/>
      <c r="Z4576" s="37"/>
      <c r="AA4576" s="37"/>
      <c r="AB4576" s="30"/>
      <c r="AC4576" s="30"/>
      <c r="AD4576" s="31"/>
      <c r="AE4576" s="30"/>
      <c r="AF4576" s="30"/>
      <c r="AG4576" s="32"/>
      <c r="AH4576" s="30"/>
      <c r="AJ4576" s="30"/>
      <c r="AK4576" s="30"/>
      <c r="AL4576" s="30"/>
      <c r="AM4576" s="30"/>
      <c r="AN4576" s="30"/>
      <c r="AO4576" s="30"/>
      <c r="AP4576" s="30"/>
      <c r="AQ4576" s="30"/>
      <c r="AR4576" s="30"/>
      <c r="AS4576" s="30"/>
      <c r="AT4576" s="30"/>
      <c r="AU4576" s="121"/>
      <c r="AV4576" s="129"/>
      <c r="AW4576" s="129"/>
      <c r="AX4576" s="129"/>
    </row>
    <row r="4577" spans="1:50" x14ac:dyDescent="0.25">
      <c r="A4577" s="120"/>
      <c r="B4577" s="28"/>
      <c r="C4577" s="25"/>
      <c r="D4577" s="25"/>
      <c r="E4577" s="25"/>
      <c r="F4577" s="29"/>
      <c r="G4577" s="29"/>
      <c r="H4577" s="29"/>
      <c r="I4577" s="29"/>
      <c r="J4577" s="29"/>
      <c r="K4577" s="25"/>
      <c r="L4577" s="25"/>
      <c r="M4577" s="25"/>
      <c r="N4577" s="25"/>
      <c r="O4577" s="25"/>
      <c r="P4577" s="25"/>
      <c r="Q4577" s="28"/>
      <c r="R4577" s="29"/>
      <c r="S4577" s="27"/>
      <c r="T4577" s="27"/>
      <c r="U4577" s="28"/>
      <c r="V4577" s="26"/>
      <c r="W4577" s="26"/>
      <c r="X4577" s="26"/>
      <c r="Y4577" s="37"/>
      <c r="Z4577" s="37"/>
      <c r="AA4577" s="37"/>
      <c r="AB4577" s="30"/>
      <c r="AC4577" s="30"/>
      <c r="AD4577" s="31"/>
      <c r="AE4577" s="30"/>
      <c r="AF4577" s="30"/>
      <c r="AG4577" s="32"/>
      <c r="AH4577" s="30"/>
      <c r="AJ4577" s="30"/>
      <c r="AK4577" s="30"/>
      <c r="AL4577" s="30"/>
      <c r="AM4577" s="30"/>
      <c r="AN4577" s="30"/>
      <c r="AO4577" s="30"/>
      <c r="AP4577" s="30"/>
      <c r="AQ4577" s="30"/>
      <c r="AR4577" s="30"/>
      <c r="AS4577" s="30"/>
      <c r="AT4577" s="30"/>
      <c r="AU4577" s="121"/>
      <c r="AV4577" s="129"/>
      <c r="AW4577" s="129"/>
      <c r="AX4577" s="129"/>
    </row>
    <row r="4578" spans="1:50" x14ac:dyDescent="0.25">
      <c r="A4578" s="120"/>
      <c r="B4578" s="28"/>
      <c r="C4578" s="25"/>
      <c r="D4578" s="25"/>
      <c r="E4578" s="25"/>
      <c r="F4578" s="29"/>
      <c r="G4578" s="29"/>
      <c r="H4578" s="29"/>
      <c r="I4578" s="29"/>
      <c r="J4578" s="29"/>
      <c r="K4578" s="25"/>
      <c r="L4578" s="25"/>
      <c r="M4578" s="25"/>
      <c r="N4578" s="25"/>
      <c r="O4578" s="25"/>
      <c r="P4578" s="25"/>
      <c r="Q4578" s="28"/>
      <c r="R4578" s="29"/>
      <c r="S4578" s="27"/>
      <c r="T4578" s="27"/>
      <c r="U4578" s="28"/>
      <c r="V4578" s="26"/>
      <c r="W4578" s="26"/>
      <c r="X4578" s="26"/>
      <c r="Y4578" s="37"/>
      <c r="Z4578" s="37"/>
      <c r="AA4578" s="37"/>
      <c r="AB4578" s="30"/>
      <c r="AC4578" s="30"/>
      <c r="AD4578" s="31"/>
      <c r="AE4578" s="30"/>
      <c r="AF4578" s="30"/>
      <c r="AG4578" s="32"/>
      <c r="AH4578" s="30"/>
      <c r="AJ4578" s="30"/>
      <c r="AK4578" s="30"/>
      <c r="AL4578" s="30"/>
      <c r="AM4578" s="30"/>
      <c r="AN4578" s="30"/>
      <c r="AO4578" s="30"/>
      <c r="AP4578" s="30"/>
      <c r="AQ4578" s="30"/>
      <c r="AR4578" s="30"/>
      <c r="AS4578" s="30"/>
      <c r="AT4578" s="30"/>
      <c r="AU4578" s="121"/>
      <c r="AV4578" s="129"/>
      <c r="AW4578" s="129"/>
      <c r="AX4578" s="129"/>
    </row>
    <row r="4579" spans="1:50" x14ac:dyDescent="0.25">
      <c r="A4579" s="120"/>
      <c r="B4579" s="28"/>
      <c r="C4579" s="25"/>
      <c r="D4579" s="25"/>
      <c r="E4579" s="25"/>
      <c r="F4579" s="29"/>
      <c r="G4579" s="29"/>
      <c r="H4579" s="29"/>
      <c r="I4579" s="29"/>
      <c r="J4579" s="29"/>
      <c r="K4579" s="25"/>
      <c r="L4579" s="25"/>
      <c r="M4579" s="25"/>
      <c r="N4579" s="25"/>
      <c r="O4579" s="25"/>
      <c r="P4579" s="25"/>
      <c r="Q4579" s="28"/>
      <c r="R4579" s="29"/>
      <c r="S4579" s="27"/>
      <c r="T4579" s="27"/>
      <c r="U4579" s="28"/>
      <c r="V4579" s="26"/>
      <c r="W4579" s="26"/>
      <c r="X4579" s="26"/>
      <c r="Y4579" s="37"/>
      <c r="Z4579" s="37"/>
      <c r="AA4579" s="37"/>
      <c r="AB4579" s="30"/>
      <c r="AC4579" s="30"/>
      <c r="AD4579" s="31"/>
      <c r="AE4579" s="30"/>
      <c r="AF4579" s="30"/>
      <c r="AG4579" s="32"/>
      <c r="AH4579" s="30"/>
      <c r="AJ4579" s="30"/>
      <c r="AK4579" s="30"/>
      <c r="AL4579" s="30"/>
      <c r="AM4579" s="30"/>
      <c r="AN4579" s="30"/>
      <c r="AO4579" s="30"/>
      <c r="AP4579" s="30"/>
      <c r="AQ4579" s="30"/>
      <c r="AR4579" s="30"/>
      <c r="AS4579" s="30"/>
      <c r="AT4579" s="30"/>
      <c r="AU4579" s="121"/>
      <c r="AV4579" s="129"/>
      <c r="AW4579" s="129"/>
      <c r="AX4579" s="129"/>
    </row>
    <row r="4580" spans="1:50" x14ac:dyDescent="0.25">
      <c r="A4580" s="120"/>
      <c r="B4580" s="28"/>
      <c r="C4580" s="25"/>
      <c r="D4580" s="25"/>
      <c r="E4580" s="25"/>
      <c r="F4580" s="29"/>
      <c r="G4580" s="29"/>
      <c r="H4580" s="29"/>
      <c r="I4580" s="29"/>
      <c r="J4580" s="29"/>
      <c r="K4580" s="25"/>
      <c r="L4580" s="25"/>
      <c r="M4580" s="25"/>
      <c r="N4580" s="25"/>
      <c r="O4580" s="25"/>
      <c r="P4580" s="25"/>
      <c r="Q4580" s="28"/>
      <c r="R4580" s="29"/>
      <c r="S4580" s="27"/>
      <c r="T4580" s="27"/>
      <c r="U4580" s="28"/>
      <c r="V4580" s="26"/>
      <c r="W4580" s="26"/>
      <c r="X4580" s="26"/>
      <c r="Y4580" s="37"/>
      <c r="Z4580" s="37"/>
      <c r="AA4580" s="37"/>
      <c r="AB4580" s="30"/>
      <c r="AC4580" s="30"/>
      <c r="AD4580" s="31"/>
      <c r="AE4580" s="30"/>
      <c r="AF4580" s="30"/>
      <c r="AG4580" s="32"/>
      <c r="AH4580" s="30"/>
      <c r="AJ4580" s="30"/>
      <c r="AK4580" s="30"/>
      <c r="AL4580" s="30"/>
      <c r="AM4580" s="30"/>
      <c r="AN4580" s="30"/>
      <c r="AO4580" s="30"/>
      <c r="AP4580" s="30"/>
      <c r="AQ4580" s="30"/>
      <c r="AR4580" s="30"/>
      <c r="AS4580" s="30"/>
      <c r="AT4580" s="30"/>
      <c r="AU4580" s="121"/>
      <c r="AV4580" s="129"/>
      <c r="AW4580" s="129"/>
      <c r="AX4580" s="129"/>
    </row>
    <row r="4581" spans="1:50" x14ac:dyDescent="0.25">
      <c r="A4581" s="120"/>
      <c r="B4581" s="28"/>
      <c r="C4581" s="25"/>
      <c r="D4581" s="25"/>
      <c r="E4581" s="25"/>
      <c r="F4581" s="29"/>
      <c r="G4581" s="29"/>
      <c r="H4581" s="29"/>
      <c r="I4581" s="29"/>
      <c r="J4581" s="29"/>
      <c r="K4581" s="25"/>
      <c r="L4581" s="25"/>
      <c r="M4581" s="25"/>
      <c r="N4581" s="25"/>
      <c r="O4581" s="25"/>
      <c r="P4581" s="25"/>
      <c r="Q4581" s="28"/>
      <c r="R4581" s="29"/>
      <c r="S4581" s="27"/>
      <c r="T4581" s="27"/>
      <c r="U4581" s="28"/>
      <c r="V4581" s="26"/>
      <c r="W4581" s="26"/>
      <c r="X4581" s="26"/>
      <c r="Y4581" s="37"/>
      <c r="Z4581" s="37"/>
      <c r="AA4581" s="37"/>
      <c r="AB4581" s="30"/>
      <c r="AC4581" s="30"/>
      <c r="AD4581" s="31"/>
      <c r="AE4581" s="30"/>
      <c r="AF4581" s="30"/>
      <c r="AG4581" s="32"/>
      <c r="AH4581" s="30"/>
      <c r="AJ4581" s="30"/>
      <c r="AK4581" s="30"/>
      <c r="AL4581" s="30"/>
      <c r="AM4581" s="30"/>
      <c r="AN4581" s="30"/>
      <c r="AO4581" s="30"/>
      <c r="AP4581" s="30"/>
      <c r="AQ4581" s="30"/>
      <c r="AR4581" s="30"/>
      <c r="AS4581" s="30"/>
      <c r="AT4581" s="30"/>
      <c r="AU4581" s="121"/>
      <c r="AV4581" s="129"/>
      <c r="AW4581" s="129"/>
      <c r="AX4581" s="129"/>
    </row>
    <row r="4582" spans="1:50" x14ac:dyDescent="0.25">
      <c r="A4582" s="120"/>
      <c r="B4582" s="28"/>
      <c r="C4582" s="25"/>
      <c r="D4582" s="25"/>
      <c r="E4582" s="25"/>
      <c r="F4582" s="29"/>
      <c r="G4582" s="29"/>
      <c r="H4582" s="29"/>
      <c r="I4582" s="29"/>
      <c r="J4582" s="29"/>
      <c r="K4582" s="25"/>
      <c r="L4582" s="25"/>
      <c r="M4582" s="25"/>
      <c r="N4582" s="25"/>
      <c r="O4582" s="25"/>
      <c r="P4582" s="25"/>
      <c r="Q4582" s="28"/>
      <c r="R4582" s="29"/>
      <c r="S4582" s="27"/>
      <c r="T4582" s="27"/>
      <c r="U4582" s="28"/>
      <c r="V4582" s="26"/>
      <c r="W4582" s="26"/>
      <c r="X4582" s="26"/>
      <c r="Y4582" s="37"/>
      <c r="Z4582" s="37"/>
      <c r="AA4582" s="37"/>
      <c r="AB4582" s="30"/>
      <c r="AC4582" s="30"/>
      <c r="AD4582" s="31"/>
      <c r="AE4582" s="30"/>
      <c r="AF4582" s="30"/>
      <c r="AG4582" s="32"/>
      <c r="AH4582" s="30"/>
      <c r="AJ4582" s="30"/>
      <c r="AK4582" s="30"/>
      <c r="AL4582" s="30"/>
      <c r="AM4582" s="30"/>
      <c r="AN4582" s="30"/>
      <c r="AO4582" s="30"/>
      <c r="AP4582" s="30"/>
      <c r="AQ4582" s="30"/>
      <c r="AR4582" s="30"/>
      <c r="AS4582" s="30"/>
      <c r="AT4582" s="30"/>
      <c r="AU4582" s="121"/>
      <c r="AV4582" s="129"/>
      <c r="AW4582" s="129"/>
      <c r="AX4582" s="129"/>
    </row>
    <row r="4583" spans="1:50" x14ac:dyDescent="0.25">
      <c r="A4583" s="120"/>
      <c r="B4583" s="28"/>
      <c r="C4583" s="25"/>
      <c r="D4583" s="25"/>
      <c r="E4583" s="25"/>
      <c r="F4583" s="29"/>
      <c r="G4583" s="29"/>
      <c r="H4583" s="29"/>
      <c r="I4583" s="29"/>
      <c r="J4583" s="29"/>
      <c r="K4583" s="25"/>
      <c r="L4583" s="25"/>
      <c r="M4583" s="25"/>
      <c r="N4583" s="25"/>
      <c r="O4583" s="25"/>
      <c r="P4583" s="25"/>
      <c r="Q4583" s="28"/>
      <c r="R4583" s="29"/>
      <c r="S4583" s="27"/>
      <c r="T4583" s="27"/>
      <c r="U4583" s="28"/>
      <c r="V4583" s="26"/>
      <c r="W4583" s="26"/>
      <c r="X4583" s="26"/>
      <c r="Y4583" s="37"/>
      <c r="Z4583" s="37"/>
      <c r="AA4583" s="37"/>
      <c r="AB4583" s="30"/>
      <c r="AC4583" s="30"/>
      <c r="AD4583" s="31"/>
      <c r="AE4583" s="30"/>
      <c r="AF4583" s="30"/>
      <c r="AG4583" s="32"/>
      <c r="AH4583" s="30"/>
      <c r="AJ4583" s="30"/>
      <c r="AK4583" s="30"/>
      <c r="AL4583" s="30"/>
      <c r="AM4583" s="30"/>
      <c r="AN4583" s="30"/>
      <c r="AO4583" s="30"/>
      <c r="AP4583" s="30"/>
      <c r="AQ4583" s="30"/>
      <c r="AR4583" s="30"/>
      <c r="AS4583" s="30"/>
      <c r="AT4583" s="30"/>
      <c r="AU4583" s="121"/>
      <c r="AV4583" s="129"/>
      <c r="AW4583" s="129"/>
      <c r="AX4583" s="129"/>
    </row>
    <row r="4584" spans="1:50" x14ac:dyDescent="0.25">
      <c r="A4584" s="120"/>
      <c r="B4584" s="28"/>
      <c r="C4584" s="25"/>
      <c r="D4584" s="25"/>
      <c r="E4584" s="25"/>
      <c r="F4584" s="29"/>
      <c r="G4584" s="29"/>
      <c r="H4584" s="29"/>
      <c r="I4584" s="29"/>
      <c r="J4584" s="29"/>
      <c r="K4584" s="25"/>
      <c r="L4584" s="25"/>
      <c r="M4584" s="25"/>
      <c r="N4584" s="25"/>
      <c r="O4584" s="25"/>
      <c r="P4584" s="25"/>
      <c r="Q4584" s="28"/>
      <c r="R4584" s="29"/>
      <c r="S4584" s="27"/>
      <c r="T4584" s="27"/>
      <c r="U4584" s="28"/>
      <c r="V4584" s="26"/>
      <c r="W4584" s="26"/>
      <c r="X4584" s="26"/>
      <c r="Y4584" s="37"/>
      <c r="Z4584" s="37"/>
      <c r="AA4584" s="37"/>
      <c r="AB4584" s="30"/>
      <c r="AC4584" s="30"/>
      <c r="AD4584" s="31"/>
      <c r="AE4584" s="30"/>
      <c r="AF4584" s="30"/>
      <c r="AG4584" s="32"/>
      <c r="AH4584" s="30"/>
      <c r="AJ4584" s="30"/>
      <c r="AK4584" s="30"/>
      <c r="AL4584" s="30"/>
      <c r="AM4584" s="30"/>
      <c r="AN4584" s="30"/>
      <c r="AO4584" s="30"/>
      <c r="AP4584" s="30"/>
      <c r="AQ4584" s="30"/>
      <c r="AR4584" s="30"/>
      <c r="AS4584" s="30"/>
      <c r="AT4584" s="30"/>
      <c r="AU4584" s="121"/>
      <c r="AV4584" s="129"/>
      <c r="AW4584" s="129"/>
      <c r="AX4584" s="129"/>
    </row>
    <row r="4585" spans="1:50" x14ac:dyDescent="0.25">
      <c r="A4585" s="120"/>
      <c r="B4585" s="28"/>
      <c r="C4585" s="25"/>
      <c r="D4585" s="25"/>
      <c r="E4585" s="25"/>
      <c r="F4585" s="29"/>
      <c r="G4585" s="29"/>
      <c r="H4585" s="29"/>
      <c r="I4585" s="29"/>
      <c r="J4585" s="29"/>
      <c r="K4585" s="25"/>
      <c r="L4585" s="25"/>
      <c r="M4585" s="25"/>
      <c r="N4585" s="25"/>
      <c r="O4585" s="25"/>
      <c r="P4585" s="25"/>
      <c r="Q4585" s="28"/>
      <c r="R4585" s="29"/>
      <c r="S4585" s="27"/>
      <c r="T4585" s="27"/>
      <c r="U4585" s="28"/>
      <c r="V4585" s="26"/>
      <c r="W4585" s="26"/>
      <c r="X4585" s="26"/>
      <c r="Y4585" s="37"/>
      <c r="Z4585" s="37"/>
      <c r="AA4585" s="37"/>
      <c r="AB4585" s="30"/>
      <c r="AC4585" s="30"/>
      <c r="AD4585" s="31"/>
      <c r="AE4585" s="30"/>
      <c r="AF4585" s="30"/>
      <c r="AG4585" s="32"/>
      <c r="AH4585" s="30"/>
      <c r="AJ4585" s="30"/>
      <c r="AK4585" s="30"/>
      <c r="AL4585" s="30"/>
      <c r="AM4585" s="30"/>
      <c r="AN4585" s="30"/>
      <c r="AO4585" s="30"/>
      <c r="AP4585" s="30"/>
      <c r="AQ4585" s="30"/>
      <c r="AR4585" s="30"/>
      <c r="AS4585" s="30"/>
      <c r="AT4585" s="30"/>
      <c r="AU4585" s="121"/>
      <c r="AV4585" s="129"/>
      <c r="AW4585" s="129"/>
      <c r="AX4585" s="129"/>
    </row>
    <row r="4586" spans="1:50" x14ac:dyDescent="0.25">
      <c r="A4586" s="120"/>
      <c r="B4586" s="28"/>
      <c r="C4586" s="25"/>
      <c r="D4586" s="25"/>
      <c r="E4586" s="25"/>
      <c r="F4586" s="29"/>
      <c r="G4586" s="29"/>
      <c r="H4586" s="29"/>
      <c r="I4586" s="29"/>
      <c r="J4586" s="29"/>
      <c r="K4586" s="25"/>
      <c r="L4586" s="25"/>
      <c r="M4586" s="25"/>
      <c r="N4586" s="25"/>
      <c r="O4586" s="25"/>
      <c r="P4586" s="25"/>
      <c r="Q4586" s="28"/>
      <c r="R4586" s="29"/>
      <c r="S4586" s="27"/>
      <c r="T4586" s="27"/>
      <c r="U4586" s="28"/>
      <c r="V4586" s="26"/>
      <c r="W4586" s="26"/>
      <c r="X4586" s="26"/>
      <c r="Y4586" s="37"/>
      <c r="Z4586" s="37"/>
      <c r="AA4586" s="37"/>
      <c r="AB4586" s="30"/>
      <c r="AC4586" s="30"/>
      <c r="AD4586" s="31"/>
      <c r="AE4586" s="30"/>
      <c r="AF4586" s="30"/>
      <c r="AG4586" s="32"/>
      <c r="AH4586" s="30"/>
      <c r="AJ4586" s="30"/>
      <c r="AK4586" s="30"/>
      <c r="AL4586" s="30"/>
      <c r="AM4586" s="30"/>
      <c r="AN4586" s="30"/>
      <c r="AO4586" s="30"/>
      <c r="AP4586" s="30"/>
      <c r="AQ4586" s="30"/>
      <c r="AR4586" s="30"/>
      <c r="AS4586" s="30"/>
      <c r="AT4586" s="30"/>
      <c r="AU4586" s="121"/>
      <c r="AV4586" s="129"/>
      <c r="AW4586" s="129"/>
      <c r="AX4586" s="129"/>
    </row>
    <row r="4587" spans="1:50" x14ac:dyDescent="0.25">
      <c r="A4587" s="120"/>
      <c r="B4587" s="28"/>
      <c r="C4587" s="25"/>
      <c r="D4587" s="25"/>
      <c r="E4587" s="25"/>
      <c r="F4587" s="29"/>
      <c r="G4587" s="29"/>
      <c r="H4587" s="29"/>
      <c r="I4587" s="29"/>
      <c r="J4587" s="29"/>
      <c r="K4587" s="25"/>
      <c r="L4587" s="25"/>
      <c r="M4587" s="25"/>
      <c r="N4587" s="25"/>
      <c r="O4587" s="25"/>
      <c r="P4587" s="25"/>
      <c r="Q4587" s="28"/>
      <c r="R4587" s="29"/>
      <c r="S4587" s="27"/>
      <c r="T4587" s="27"/>
      <c r="U4587" s="28"/>
      <c r="V4587" s="26"/>
      <c r="W4587" s="26"/>
      <c r="X4587" s="26"/>
      <c r="Y4587" s="37"/>
      <c r="Z4587" s="37"/>
      <c r="AA4587" s="37"/>
      <c r="AB4587" s="30"/>
      <c r="AC4587" s="30"/>
      <c r="AD4587" s="31"/>
      <c r="AE4587" s="30"/>
      <c r="AF4587" s="30"/>
      <c r="AG4587" s="32"/>
      <c r="AH4587" s="30"/>
      <c r="AJ4587" s="30"/>
      <c r="AK4587" s="30"/>
      <c r="AL4587" s="30"/>
      <c r="AM4587" s="30"/>
      <c r="AN4587" s="30"/>
      <c r="AO4587" s="30"/>
      <c r="AP4587" s="30"/>
      <c r="AQ4587" s="30"/>
      <c r="AR4587" s="30"/>
      <c r="AS4587" s="30"/>
      <c r="AT4587" s="30"/>
      <c r="AU4587" s="121"/>
      <c r="AV4587" s="129"/>
      <c r="AW4587" s="129"/>
      <c r="AX4587" s="129"/>
    </row>
    <row r="4588" spans="1:50" x14ac:dyDescent="0.25">
      <c r="A4588" s="120"/>
      <c r="B4588" s="28"/>
      <c r="C4588" s="25"/>
      <c r="D4588" s="25"/>
      <c r="E4588" s="25"/>
      <c r="F4588" s="29"/>
      <c r="G4588" s="29"/>
      <c r="H4588" s="29"/>
      <c r="I4588" s="29"/>
      <c r="J4588" s="29"/>
      <c r="K4588" s="25"/>
      <c r="L4588" s="25"/>
      <c r="M4588" s="25"/>
      <c r="N4588" s="25"/>
      <c r="O4588" s="25"/>
      <c r="P4588" s="25"/>
      <c r="Q4588" s="28"/>
      <c r="R4588" s="29"/>
      <c r="S4588" s="27"/>
      <c r="T4588" s="27"/>
      <c r="U4588" s="28"/>
      <c r="V4588" s="26"/>
      <c r="W4588" s="26"/>
      <c r="X4588" s="26"/>
      <c r="Y4588" s="37"/>
      <c r="Z4588" s="37"/>
      <c r="AA4588" s="37"/>
      <c r="AB4588" s="30"/>
      <c r="AC4588" s="30"/>
      <c r="AD4588" s="31"/>
      <c r="AE4588" s="30"/>
      <c r="AF4588" s="30"/>
      <c r="AG4588" s="32"/>
      <c r="AH4588" s="30"/>
      <c r="AJ4588" s="30"/>
      <c r="AK4588" s="30"/>
      <c r="AL4588" s="30"/>
      <c r="AM4588" s="30"/>
      <c r="AN4588" s="30"/>
      <c r="AO4588" s="30"/>
      <c r="AP4588" s="30"/>
      <c r="AQ4588" s="30"/>
      <c r="AR4588" s="30"/>
      <c r="AS4588" s="30"/>
      <c r="AT4588" s="30"/>
      <c r="AU4588" s="121"/>
      <c r="AV4588" s="129"/>
      <c r="AW4588" s="129"/>
      <c r="AX4588" s="129"/>
    </row>
    <row r="4589" spans="1:50" x14ac:dyDescent="0.25">
      <c r="A4589" s="120"/>
      <c r="B4589" s="28"/>
      <c r="C4589" s="25"/>
      <c r="D4589" s="25"/>
      <c r="E4589" s="25"/>
      <c r="F4589" s="29"/>
      <c r="G4589" s="29"/>
      <c r="H4589" s="29"/>
      <c r="I4589" s="29"/>
      <c r="J4589" s="29"/>
      <c r="K4589" s="25"/>
      <c r="L4589" s="25"/>
      <c r="M4589" s="25"/>
      <c r="N4589" s="25"/>
      <c r="O4589" s="25"/>
      <c r="P4589" s="25"/>
      <c r="Q4589" s="28"/>
      <c r="R4589" s="29"/>
      <c r="S4589" s="27"/>
      <c r="T4589" s="27"/>
      <c r="U4589" s="28"/>
      <c r="V4589" s="26"/>
      <c r="W4589" s="26"/>
      <c r="X4589" s="26"/>
      <c r="Y4589" s="37"/>
      <c r="Z4589" s="37"/>
      <c r="AA4589" s="37"/>
      <c r="AB4589" s="30"/>
      <c r="AC4589" s="30"/>
      <c r="AD4589" s="31"/>
      <c r="AE4589" s="30"/>
      <c r="AF4589" s="30"/>
      <c r="AG4589" s="32"/>
      <c r="AH4589" s="30"/>
      <c r="AJ4589" s="30"/>
      <c r="AK4589" s="30"/>
      <c r="AL4589" s="30"/>
      <c r="AM4589" s="30"/>
      <c r="AN4589" s="30"/>
      <c r="AO4589" s="30"/>
      <c r="AP4589" s="30"/>
      <c r="AQ4589" s="30"/>
      <c r="AR4589" s="30"/>
      <c r="AS4589" s="30"/>
      <c r="AT4589" s="30"/>
      <c r="AU4589" s="121"/>
      <c r="AV4589" s="129"/>
      <c r="AW4589" s="129"/>
      <c r="AX4589" s="129"/>
    </row>
    <row r="4590" spans="1:50" x14ac:dyDescent="0.25">
      <c r="A4590" s="120"/>
      <c r="B4590" s="28"/>
      <c r="C4590" s="25"/>
      <c r="D4590" s="25"/>
      <c r="E4590" s="25"/>
      <c r="F4590" s="29"/>
      <c r="G4590" s="29"/>
      <c r="H4590" s="29"/>
      <c r="I4590" s="29"/>
      <c r="J4590" s="29"/>
      <c r="K4590" s="25"/>
      <c r="L4590" s="25"/>
      <c r="M4590" s="25"/>
      <c r="N4590" s="25"/>
      <c r="O4590" s="25"/>
      <c r="P4590" s="25"/>
      <c r="Q4590" s="28"/>
      <c r="R4590" s="29"/>
      <c r="S4590" s="27"/>
      <c r="T4590" s="27"/>
      <c r="U4590" s="28"/>
      <c r="V4590" s="26"/>
      <c r="W4590" s="26"/>
      <c r="X4590" s="26"/>
      <c r="Y4590" s="37"/>
      <c r="Z4590" s="37"/>
      <c r="AA4590" s="37"/>
      <c r="AB4590" s="30"/>
      <c r="AC4590" s="30"/>
      <c r="AD4590" s="31"/>
      <c r="AE4590" s="30"/>
      <c r="AF4590" s="30"/>
      <c r="AG4590" s="32"/>
      <c r="AH4590" s="30"/>
      <c r="AJ4590" s="30"/>
      <c r="AK4590" s="30"/>
      <c r="AL4590" s="30"/>
      <c r="AM4590" s="30"/>
      <c r="AN4590" s="30"/>
      <c r="AO4590" s="30"/>
      <c r="AP4590" s="30"/>
      <c r="AQ4590" s="30"/>
      <c r="AR4590" s="30"/>
      <c r="AS4590" s="30"/>
      <c r="AT4590" s="30"/>
      <c r="AU4590" s="121"/>
      <c r="AV4590" s="129"/>
      <c r="AW4590" s="129"/>
      <c r="AX4590" s="129"/>
    </row>
    <row r="4591" spans="1:50" x14ac:dyDescent="0.25">
      <c r="A4591" s="120"/>
      <c r="B4591" s="28"/>
      <c r="C4591" s="25"/>
      <c r="D4591" s="25"/>
      <c r="E4591" s="25"/>
      <c r="F4591" s="29"/>
      <c r="G4591" s="29"/>
      <c r="H4591" s="29"/>
      <c r="I4591" s="29"/>
      <c r="J4591" s="29"/>
      <c r="K4591" s="25"/>
      <c r="L4591" s="25"/>
      <c r="M4591" s="25"/>
      <c r="N4591" s="25"/>
      <c r="O4591" s="25"/>
      <c r="P4591" s="25"/>
      <c r="Q4591" s="28"/>
      <c r="R4591" s="29"/>
      <c r="S4591" s="27"/>
      <c r="T4591" s="27"/>
      <c r="U4591" s="28"/>
      <c r="V4591" s="26"/>
      <c r="W4591" s="26"/>
      <c r="X4591" s="26"/>
      <c r="Y4591" s="37"/>
      <c r="Z4591" s="37"/>
      <c r="AA4591" s="37"/>
      <c r="AB4591" s="30"/>
      <c r="AC4591" s="30"/>
      <c r="AD4591" s="31"/>
      <c r="AE4591" s="30"/>
      <c r="AF4591" s="30"/>
      <c r="AG4591" s="32"/>
      <c r="AH4591" s="30"/>
      <c r="AJ4591" s="30"/>
      <c r="AK4591" s="30"/>
      <c r="AL4591" s="30"/>
      <c r="AM4591" s="30"/>
      <c r="AN4591" s="30"/>
      <c r="AO4591" s="30"/>
      <c r="AP4591" s="30"/>
      <c r="AQ4591" s="30"/>
      <c r="AR4591" s="30"/>
      <c r="AS4591" s="30"/>
      <c r="AT4591" s="30"/>
      <c r="AU4591" s="121"/>
      <c r="AV4591" s="129"/>
      <c r="AW4591" s="129"/>
      <c r="AX4591" s="129"/>
    </row>
    <row r="4592" spans="1:50" x14ac:dyDescent="0.25">
      <c r="A4592" s="120"/>
      <c r="B4592" s="28"/>
      <c r="C4592" s="25"/>
      <c r="D4592" s="25"/>
      <c r="E4592" s="25"/>
      <c r="F4592" s="29"/>
      <c r="G4592" s="29"/>
      <c r="H4592" s="29"/>
      <c r="I4592" s="29"/>
      <c r="J4592" s="29"/>
      <c r="K4592" s="25"/>
      <c r="L4592" s="25"/>
      <c r="M4592" s="25"/>
      <c r="N4592" s="25"/>
      <c r="O4592" s="25"/>
      <c r="P4592" s="25"/>
      <c r="Q4592" s="28"/>
      <c r="R4592" s="29"/>
      <c r="S4592" s="27"/>
      <c r="T4592" s="27"/>
      <c r="U4592" s="28"/>
      <c r="V4592" s="26"/>
      <c r="W4592" s="26"/>
      <c r="X4592" s="26"/>
      <c r="Y4592" s="37"/>
      <c r="Z4592" s="37"/>
      <c r="AA4592" s="37"/>
      <c r="AB4592" s="30"/>
      <c r="AC4592" s="30"/>
      <c r="AD4592" s="31"/>
      <c r="AE4592" s="30"/>
      <c r="AF4592" s="30"/>
      <c r="AG4592" s="32"/>
      <c r="AH4592" s="30"/>
      <c r="AJ4592" s="30"/>
      <c r="AK4592" s="30"/>
      <c r="AL4592" s="30"/>
      <c r="AM4592" s="30"/>
      <c r="AN4592" s="30"/>
      <c r="AO4592" s="30"/>
      <c r="AP4592" s="30"/>
      <c r="AQ4592" s="30"/>
      <c r="AR4592" s="30"/>
      <c r="AS4592" s="30"/>
      <c r="AT4592" s="30"/>
      <c r="AU4592" s="121"/>
      <c r="AV4592" s="129"/>
      <c r="AW4592" s="129"/>
      <c r="AX4592" s="129"/>
    </row>
    <row r="4593" spans="1:50" x14ac:dyDescent="0.25">
      <c r="A4593" s="120"/>
      <c r="B4593" s="28"/>
      <c r="C4593" s="25"/>
      <c r="D4593" s="25"/>
      <c r="E4593" s="25"/>
      <c r="F4593" s="29"/>
      <c r="G4593" s="29"/>
      <c r="H4593" s="29"/>
      <c r="I4593" s="29"/>
      <c r="J4593" s="29"/>
      <c r="K4593" s="25"/>
      <c r="L4593" s="25"/>
      <c r="M4593" s="25"/>
      <c r="N4593" s="25"/>
      <c r="O4593" s="25"/>
      <c r="P4593" s="25"/>
      <c r="Q4593" s="28"/>
      <c r="R4593" s="29"/>
      <c r="S4593" s="27"/>
      <c r="T4593" s="27"/>
      <c r="U4593" s="28"/>
      <c r="V4593" s="26"/>
      <c r="W4593" s="26"/>
      <c r="X4593" s="26"/>
      <c r="Y4593" s="37"/>
      <c r="Z4593" s="37"/>
      <c r="AA4593" s="37"/>
      <c r="AB4593" s="30"/>
      <c r="AC4593" s="30"/>
      <c r="AD4593" s="31"/>
      <c r="AE4593" s="30"/>
      <c r="AF4593" s="30"/>
      <c r="AG4593" s="32"/>
      <c r="AH4593" s="30"/>
      <c r="AJ4593" s="30"/>
      <c r="AK4593" s="30"/>
      <c r="AL4593" s="30"/>
      <c r="AM4593" s="30"/>
      <c r="AN4593" s="30"/>
      <c r="AO4593" s="30"/>
      <c r="AP4593" s="30"/>
      <c r="AQ4593" s="30"/>
      <c r="AR4593" s="30"/>
      <c r="AS4593" s="30"/>
      <c r="AT4593" s="30"/>
      <c r="AU4593" s="121"/>
      <c r="AV4593" s="129"/>
      <c r="AW4593" s="129"/>
      <c r="AX4593" s="129"/>
    </row>
    <row r="4594" spans="1:50" x14ac:dyDescent="0.25">
      <c r="A4594" s="120"/>
      <c r="B4594" s="28"/>
      <c r="C4594" s="25"/>
      <c r="D4594" s="25"/>
      <c r="E4594" s="25"/>
      <c r="F4594" s="29"/>
      <c r="G4594" s="29"/>
      <c r="H4594" s="29"/>
      <c r="I4594" s="29"/>
      <c r="J4594" s="29"/>
      <c r="K4594" s="25"/>
      <c r="L4594" s="25"/>
      <c r="M4594" s="25"/>
      <c r="N4594" s="25"/>
      <c r="O4594" s="25"/>
      <c r="P4594" s="25"/>
      <c r="Q4594" s="28"/>
      <c r="R4594" s="29"/>
      <c r="S4594" s="27"/>
      <c r="T4594" s="27"/>
      <c r="U4594" s="28"/>
      <c r="V4594" s="26"/>
      <c r="W4594" s="26"/>
      <c r="X4594" s="26"/>
      <c r="Y4594" s="37"/>
      <c r="Z4594" s="37"/>
      <c r="AA4594" s="37"/>
      <c r="AB4594" s="30"/>
      <c r="AC4594" s="30"/>
      <c r="AD4594" s="31"/>
      <c r="AE4594" s="30"/>
      <c r="AF4594" s="30"/>
      <c r="AG4594" s="32"/>
      <c r="AH4594" s="30"/>
      <c r="AJ4594" s="30"/>
      <c r="AK4594" s="30"/>
      <c r="AL4594" s="30"/>
      <c r="AM4594" s="30"/>
      <c r="AN4594" s="30"/>
      <c r="AO4594" s="30"/>
      <c r="AP4594" s="30"/>
      <c r="AQ4594" s="30"/>
      <c r="AR4594" s="30"/>
      <c r="AS4594" s="30"/>
      <c r="AT4594" s="30"/>
      <c r="AU4594" s="121"/>
      <c r="AV4594" s="129"/>
      <c r="AW4594" s="129"/>
      <c r="AX4594" s="129"/>
    </row>
    <row r="4595" spans="1:50" x14ac:dyDescent="0.25">
      <c r="A4595" s="120"/>
      <c r="B4595" s="28"/>
      <c r="C4595" s="25"/>
      <c r="D4595" s="25"/>
      <c r="E4595" s="25"/>
      <c r="F4595" s="29"/>
      <c r="G4595" s="29"/>
      <c r="H4595" s="29"/>
      <c r="I4595" s="29"/>
      <c r="J4595" s="29"/>
      <c r="K4595" s="25"/>
      <c r="L4595" s="25"/>
      <c r="M4595" s="25"/>
      <c r="N4595" s="25"/>
      <c r="O4595" s="25"/>
      <c r="P4595" s="25"/>
      <c r="Q4595" s="28"/>
      <c r="R4595" s="29"/>
      <c r="S4595" s="27"/>
      <c r="T4595" s="27"/>
      <c r="U4595" s="28"/>
      <c r="V4595" s="26"/>
      <c r="W4595" s="26"/>
      <c r="X4595" s="26"/>
      <c r="Y4595" s="37"/>
      <c r="Z4595" s="37"/>
      <c r="AA4595" s="37"/>
      <c r="AB4595" s="30"/>
      <c r="AC4595" s="30"/>
      <c r="AD4595" s="31"/>
      <c r="AE4595" s="30"/>
      <c r="AF4595" s="30"/>
      <c r="AG4595" s="32"/>
      <c r="AH4595" s="30"/>
      <c r="AJ4595" s="30"/>
      <c r="AK4595" s="30"/>
      <c r="AL4595" s="30"/>
      <c r="AM4595" s="30"/>
      <c r="AN4595" s="30"/>
      <c r="AO4595" s="30"/>
      <c r="AP4595" s="30"/>
      <c r="AQ4595" s="30"/>
      <c r="AR4595" s="30"/>
      <c r="AS4595" s="30"/>
      <c r="AT4595" s="30"/>
      <c r="AU4595" s="121"/>
      <c r="AV4595" s="129"/>
      <c r="AW4595" s="129"/>
      <c r="AX4595" s="129"/>
    </row>
    <row r="4596" spans="1:50" x14ac:dyDescent="0.25">
      <c r="A4596" s="120"/>
      <c r="B4596" s="28"/>
      <c r="C4596" s="25"/>
      <c r="D4596" s="25"/>
      <c r="E4596" s="25"/>
      <c r="F4596" s="29"/>
      <c r="G4596" s="29"/>
      <c r="H4596" s="29"/>
      <c r="I4596" s="29"/>
      <c r="J4596" s="29"/>
      <c r="K4596" s="25"/>
      <c r="L4596" s="25"/>
      <c r="M4596" s="25"/>
      <c r="N4596" s="25"/>
      <c r="O4596" s="25"/>
      <c r="P4596" s="25"/>
      <c r="Q4596" s="28"/>
      <c r="R4596" s="29"/>
      <c r="S4596" s="27"/>
      <c r="T4596" s="27"/>
      <c r="U4596" s="28"/>
      <c r="V4596" s="26"/>
      <c r="W4596" s="26"/>
      <c r="X4596" s="26"/>
      <c r="Y4596" s="37"/>
      <c r="Z4596" s="37"/>
      <c r="AA4596" s="37"/>
      <c r="AB4596" s="30"/>
      <c r="AC4596" s="30"/>
      <c r="AD4596" s="31"/>
      <c r="AE4596" s="30"/>
      <c r="AF4596" s="30"/>
      <c r="AG4596" s="32"/>
      <c r="AH4596" s="30"/>
      <c r="AJ4596" s="30"/>
      <c r="AK4596" s="30"/>
      <c r="AL4596" s="30"/>
      <c r="AM4596" s="30"/>
      <c r="AN4596" s="30"/>
      <c r="AO4596" s="30"/>
      <c r="AP4596" s="30"/>
      <c r="AQ4596" s="30"/>
      <c r="AR4596" s="30"/>
      <c r="AS4596" s="30"/>
      <c r="AT4596" s="30"/>
      <c r="AU4596" s="121"/>
      <c r="AV4596" s="129"/>
      <c r="AW4596" s="129"/>
      <c r="AX4596" s="129"/>
    </row>
    <row r="4597" spans="1:50" x14ac:dyDescent="0.25">
      <c r="A4597" s="120"/>
      <c r="B4597" s="28"/>
      <c r="C4597" s="25"/>
      <c r="D4597" s="25"/>
      <c r="E4597" s="25"/>
      <c r="F4597" s="29"/>
      <c r="G4597" s="29"/>
      <c r="H4597" s="29"/>
      <c r="I4597" s="29"/>
      <c r="J4597" s="29"/>
      <c r="K4597" s="25"/>
      <c r="L4597" s="25"/>
      <c r="M4597" s="25"/>
      <c r="N4597" s="25"/>
      <c r="O4597" s="25"/>
      <c r="P4597" s="25"/>
      <c r="Q4597" s="28"/>
      <c r="R4597" s="29"/>
      <c r="S4597" s="27"/>
      <c r="T4597" s="27"/>
      <c r="U4597" s="28"/>
      <c r="V4597" s="26"/>
      <c r="W4597" s="26"/>
      <c r="X4597" s="26"/>
      <c r="Y4597" s="37"/>
      <c r="Z4597" s="37"/>
      <c r="AA4597" s="37"/>
      <c r="AB4597" s="30"/>
      <c r="AC4597" s="30"/>
      <c r="AD4597" s="31"/>
      <c r="AE4597" s="30"/>
      <c r="AF4597" s="30"/>
      <c r="AG4597" s="32"/>
      <c r="AH4597" s="30"/>
      <c r="AJ4597" s="30"/>
      <c r="AK4597" s="30"/>
      <c r="AL4597" s="30"/>
      <c r="AM4597" s="30"/>
      <c r="AN4597" s="30"/>
      <c r="AO4597" s="30"/>
      <c r="AP4597" s="30"/>
      <c r="AQ4597" s="30"/>
      <c r="AR4597" s="30"/>
      <c r="AS4597" s="30"/>
      <c r="AT4597" s="30"/>
      <c r="AU4597" s="121"/>
      <c r="AV4597" s="129"/>
      <c r="AW4597" s="129"/>
      <c r="AX4597" s="129"/>
    </row>
    <row r="4598" spans="1:50" x14ac:dyDescent="0.25">
      <c r="A4598" s="120"/>
      <c r="B4598" s="28"/>
      <c r="C4598" s="25"/>
      <c r="D4598" s="25"/>
      <c r="E4598" s="25"/>
      <c r="F4598" s="29"/>
      <c r="G4598" s="29"/>
      <c r="H4598" s="29"/>
      <c r="I4598" s="29"/>
      <c r="J4598" s="29"/>
      <c r="K4598" s="25"/>
      <c r="L4598" s="25"/>
      <c r="M4598" s="25"/>
      <c r="N4598" s="25"/>
      <c r="O4598" s="25"/>
      <c r="P4598" s="25"/>
      <c r="Q4598" s="28"/>
      <c r="R4598" s="29"/>
      <c r="S4598" s="27"/>
      <c r="T4598" s="27"/>
      <c r="U4598" s="28"/>
      <c r="V4598" s="26"/>
      <c r="W4598" s="26"/>
      <c r="X4598" s="26"/>
      <c r="Y4598" s="37"/>
      <c r="Z4598" s="37"/>
      <c r="AA4598" s="37"/>
      <c r="AB4598" s="30"/>
      <c r="AC4598" s="30"/>
      <c r="AD4598" s="31"/>
      <c r="AE4598" s="30"/>
      <c r="AF4598" s="30"/>
      <c r="AG4598" s="32"/>
      <c r="AH4598" s="30"/>
      <c r="AJ4598" s="30"/>
      <c r="AK4598" s="30"/>
      <c r="AL4598" s="30"/>
      <c r="AM4598" s="30"/>
      <c r="AN4598" s="30"/>
      <c r="AO4598" s="30"/>
      <c r="AP4598" s="30"/>
      <c r="AQ4598" s="30"/>
      <c r="AR4598" s="30"/>
      <c r="AS4598" s="30"/>
      <c r="AT4598" s="30"/>
      <c r="AU4598" s="121"/>
      <c r="AV4598" s="129"/>
      <c r="AW4598" s="129"/>
      <c r="AX4598" s="129"/>
    </row>
    <row r="4599" spans="1:50" x14ac:dyDescent="0.25">
      <c r="A4599" s="120"/>
      <c r="B4599" s="28"/>
      <c r="C4599" s="25"/>
      <c r="D4599" s="25"/>
      <c r="E4599" s="25"/>
      <c r="F4599" s="29"/>
      <c r="G4599" s="29"/>
      <c r="H4599" s="29"/>
      <c r="I4599" s="29"/>
      <c r="J4599" s="29"/>
      <c r="K4599" s="25"/>
      <c r="L4599" s="25"/>
      <c r="M4599" s="25"/>
      <c r="N4599" s="25"/>
      <c r="O4599" s="25"/>
      <c r="P4599" s="25"/>
      <c r="Q4599" s="28"/>
      <c r="R4599" s="29"/>
      <c r="S4599" s="27"/>
      <c r="T4599" s="27"/>
      <c r="U4599" s="28"/>
      <c r="V4599" s="26"/>
      <c r="W4599" s="26"/>
      <c r="X4599" s="26"/>
      <c r="Y4599" s="37"/>
      <c r="Z4599" s="37"/>
      <c r="AA4599" s="37"/>
      <c r="AB4599" s="30"/>
      <c r="AC4599" s="30"/>
      <c r="AD4599" s="31"/>
      <c r="AE4599" s="30"/>
      <c r="AF4599" s="30"/>
      <c r="AG4599" s="32"/>
      <c r="AH4599" s="30"/>
      <c r="AJ4599" s="30"/>
      <c r="AK4599" s="30"/>
      <c r="AL4599" s="30"/>
      <c r="AM4599" s="30"/>
      <c r="AN4599" s="30"/>
      <c r="AO4599" s="30"/>
      <c r="AP4599" s="30"/>
      <c r="AQ4599" s="30"/>
      <c r="AR4599" s="30"/>
      <c r="AS4599" s="30"/>
      <c r="AT4599" s="30"/>
      <c r="AU4599" s="121"/>
      <c r="AV4599" s="129"/>
      <c r="AW4599" s="129"/>
      <c r="AX4599" s="129"/>
    </row>
    <row r="4600" spans="1:50" x14ac:dyDescent="0.25">
      <c r="A4600" s="120"/>
      <c r="B4600" s="28"/>
      <c r="C4600" s="25"/>
      <c r="D4600" s="25"/>
      <c r="E4600" s="25"/>
      <c r="F4600" s="29"/>
      <c r="G4600" s="29"/>
      <c r="H4600" s="29"/>
      <c r="I4600" s="29"/>
      <c r="J4600" s="29"/>
      <c r="K4600" s="25"/>
      <c r="L4600" s="25"/>
      <c r="M4600" s="25"/>
      <c r="N4600" s="25"/>
      <c r="O4600" s="25"/>
      <c r="P4600" s="25"/>
      <c r="Q4600" s="28"/>
      <c r="R4600" s="29"/>
      <c r="S4600" s="27"/>
      <c r="T4600" s="27"/>
      <c r="U4600" s="28"/>
      <c r="V4600" s="26"/>
      <c r="W4600" s="26"/>
      <c r="X4600" s="26"/>
      <c r="Y4600" s="37"/>
      <c r="Z4600" s="37"/>
      <c r="AA4600" s="37"/>
      <c r="AB4600" s="30"/>
      <c r="AC4600" s="30"/>
      <c r="AD4600" s="31"/>
      <c r="AE4600" s="30"/>
      <c r="AF4600" s="30"/>
      <c r="AG4600" s="32"/>
      <c r="AH4600" s="30"/>
      <c r="AJ4600" s="30"/>
      <c r="AK4600" s="30"/>
      <c r="AL4600" s="30"/>
      <c r="AM4600" s="30"/>
      <c r="AN4600" s="30"/>
      <c r="AO4600" s="30"/>
      <c r="AP4600" s="30"/>
      <c r="AQ4600" s="30"/>
      <c r="AR4600" s="30"/>
      <c r="AS4600" s="30"/>
      <c r="AT4600" s="30"/>
      <c r="AU4600" s="121"/>
      <c r="AV4600" s="129"/>
      <c r="AW4600" s="129"/>
      <c r="AX4600" s="129"/>
    </row>
    <row r="4601" spans="1:50" x14ac:dyDescent="0.25">
      <c r="A4601" s="120"/>
      <c r="B4601" s="28"/>
      <c r="C4601" s="25"/>
      <c r="D4601" s="25"/>
      <c r="E4601" s="25"/>
      <c r="F4601" s="29"/>
      <c r="G4601" s="29"/>
      <c r="H4601" s="29"/>
      <c r="I4601" s="29"/>
      <c r="J4601" s="29"/>
      <c r="K4601" s="25"/>
      <c r="L4601" s="25"/>
      <c r="M4601" s="25"/>
      <c r="N4601" s="25"/>
      <c r="O4601" s="25"/>
      <c r="P4601" s="25"/>
      <c r="Q4601" s="28"/>
      <c r="R4601" s="29"/>
      <c r="S4601" s="27"/>
      <c r="T4601" s="27"/>
      <c r="U4601" s="28"/>
      <c r="V4601" s="26"/>
      <c r="W4601" s="26"/>
      <c r="X4601" s="26"/>
      <c r="Y4601" s="37"/>
      <c r="Z4601" s="37"/>
      <c r="AA4601" s="37"/>
      <c r="AB4601" s="30"/>
      <c r="AC4601" s="30"/>
      <c r="AD4601" s="31"/>
      <c r="AE4601" s="30"/>
      <c r="AF4601" s="30"/>
      <c r="AG4601" s="32"/>
      <c r="AH4601" s="30"/>
      <c r="AJ4601" s="30"/>
      <c r="AK4601" s="30"/>
      <c r="AL4601" s="30"/>
      <c r="AM4601" s="30"/>
      <c r="AN4601" s="30"/>
      <c r="AO4601" s="30"/>
      <c r="AP4601" s="30"/>
      <c r="AQ4601" s="30"/>
      <c r="AR4601" s="30"/>
      <c r="AS4601" s="30"/>
      <c r="AT4601" s="30"/>
      <c r="AU4601" s="121"/>
      <c r="AV4601" s="129"/>
      <c r="AW4601" s="129"/>
      <c r="AX4601" s="129"/>
    </row>
    <row r="4602" spans="1:50" x14ac:dyDescent="0.25">
      <c r="A4602" s="120"/>
      <c r="B4602" s="28"/>
      <c r="C4602" s="25"/>
      <c r="D4602" s="25"/>
      <c r="E4602" s="25"/>
      <c r="F4602" s="29"/>
      <c r="G4602" s="29"/>
      <c r="H4602" s="29"/>
      <c r="I4602" s="29"/>
      <c r="J4602" s="29"/>
      <c r="K4602" s="25"/>
      <c r="L4602" s="25"/>
      <c r="M4602" s="25"/>
      <c r="N4602" s="25"/>
      <c r="O4602" s="25"/>
      <c r="P4602" s="25"/>
      <c r="Q4602" s="28"/>
      <c r="R4602" s="29"/>
      <c r="S4602" s="27"/>
      <c r="T4602" s="27"/>
      <c r="U4602" s="28"/>
      <c r="V4602" s="26"/>
      <c r="W4602" s="26"/>
      <c r="X4602" s="26"/>
      <c r="Y4602" s="37"/>
      <c r="Z4602" s="37"/>
      <c r="AA4602" s="37"/>
      <c r="AB4602" s="30"/>
      <c r="AC4602" s="30"/>
      <c r="AD4602" s="31"/>
      <c r="AE4602" s="30"/>
      <c r="AF4602" s="30"/>
      <c r="AG4602" s="32"/>
      <c r="AH4602" s="30"/>
      <c r="AJ4602" s="30"/>
      <c r="AK4602" s="30"/>
      <c r="AL4602" s="30"/>
      <c r="AM4602" s="30"/>
      <c r="AN4602" s="30"/>
      <c r="AO4602" s="30"/>
      <c r="AP4602" s="30"/>
      <c r="AQ4602" s="30"/>
      <c r="AR4602" s="30"/>
      <c r="AS4602" s="30"/>
      <c r="AT4602" s="30"/>
      <c r="AU4602" s="121"/>
      <c r="AV4602" s="129"/>
      <c r="AW4602" s="129"/>
      <c r="AX4602" s="129"/>
    </row>
    <row r="4603" spans="1:50" x14ac:dyDescent="0.25">
      <c r="A4603" s="120"/>
      <c r="B4603" s="28"/>
      <c r="C4603" s="25"/>
      <c r="D4603" s="25"/>
      <c r="E4603" s="25"/>
      <c r="F4603" s="29"/>
      <c r="G4603" s="29"/>
      <c r="H4603" s="29"/>
      <c r="I4603" s="29"/>
      <c r="J4603" s="29"/>
      <c r="K4603" s="25"/>
      <c r="L4603" s="25"/>
      <c r="M4603" s="25"/>
      <c r="N4603" s="25"/>
      <c r="O4603" s="25"/>
      <c r="P4603" s="25"/>
      <c r="Q4603" s="28"/>
      <c r="R4603" s="29"/>
      <c r="S4603" s="27"/>
      <c r="T4603" s="27"/>
      <c r="U4603" s="28"/>
      <c r="V4603" s="26"/>
      <c r="W4603" s="26"/>
      <c r="X4603" s="26"/>
      <c r="Y4603" s="37"/>
      <c r="Z4603" s="37"/>
      <c r="AA4603" s="37"/>
      <c r="AB4603" s="30"/>
      <c r="AC4603" s="30"/>
      <c r="AD4603" s="31"/>
      <c r="AE4603" s="30"/>
      <c r="AF4603" s="30"/>
      <c r="AG4603" s="32"/>
      <c r="AH4603" s="30"/>
      <c r="AJ4603" s="30"/>
      <c r="AK4603" s="30"/>
      <c r="AL4603" s="30"/>
      <c r="AM4603" s="30"/>
      <c r="AN4603" s="30"/>
      <c r="AO4603" s="30"/>
      <c r="AP4603" s="30"/>
      <c r="AQ4603" s="30"/>
      <c r="AR4603" s="30"/>
      <c r="AS4603" s="30"/>
      <c r="AT4603" s="30"/>
      <c r="AU4603" s="121"/>
      <c r="AV4603" s="129"/>
      <c r="AW4603" s="129"/>
      <c r="AX4603" s="129"/>
    </row>
    <row r="4604" spans="1:50" x14ac:dyDescent="0.25">
      <c r="A4604" s="120"/>
      <c r="B4604" s="28"/>
      <c r="C4604" s="25"/>
      <c r="D4604" s="25"/>
      <c r="E4604" s="25"/>
      <c r="F4604" s="29"/>
      <c r="G4604" s="29"/>
      <c r="H4604" s="29"/>
      <c r="I4604" s="29"/>
      <c r="J4604" s="29"/>
      <c r="K4604" s="25"/>
      <c r="L4604" s="25"/>
      <c r="M4604" s="25"/>
      <c r="N4604" s="25"/>
      <c r="O4604" s="25"/>
      <c r="P4604" s="25"/>
      <c r="Q4604" s="28"/>
      <c r="R4604" s="29"/>
      <c r="S4604" s="27"/>
      <c r="T4604" s="27"/>
      <c r="U4604" s="28"/>
      <c r="V4604" s="26"/>
      <c r="W4604" s="26"/>
      <c r="X4604" s="26"/>
      <c r="Y4604" s="37"/>
      <c r="Z4604" s="37"/>
      <c r="AA4604" s="37"/>
      <c r="AB4604" s="30"/>
      <c r="AC4604" s="30"/>
      <c r="AD4604" s="31"/>
      <c r="AE4604" s="30"/>
      <c r="AF4604" s="30"/>
      <c r="AG4604" s="32"/>
      <c r="AH4604" s="30"/>
      <c r="AJ4604" s="30"/>
      <c r="AK4604" s="30"/>
      <c r="AL4604" s="30"/>
      <c r="AM4604" s="30"/>
      <c r="AN4604" s="30"/>
      <c r="AO4604" s="30"/>
      <c r="AP4604" s="30"/>
      <c r="AQ4604" s="30"/>
      <c r="AR4604" s="30"/>
      <c r="AS4604" s="30"/>
      <c r="AT4604" s="30"/>
      <c r="AU4604" s="121"/>
      <c r="AV4604" s="129"/>
      <c r="AW4604" s="129"/>
      <c r="AX4604" s="129"/>
    </row>
    <row r="4605" spans="1:50" x14ac:dyDescent="0.25">
      <c r="A4605" s="120"/>
      <c r="B4605" s="28"/>
      <c r="C4605" s="25"/>
      <c r="D4605" s="25"/>
      <c r="E4605" s="25"/>
      <c r="F4605" s="29"/>
      <c r="G4605" s="29"/>
      <c r="H4605" s="29"/>
      <c r="I4605" s="29"/>
      <c r="J4605" s="29"/>
      <c r="K4605" s="25"/>
      <c r="L4605" s="25"/>
      <c r="M4605" s="25"/>
      <c r="N4605" s="25"/>
      <c r="O4605" s="25"/>
      <c r="P4605" s="25"/>
      <c r="Q4605" s="28"/>
      <c r="R4605" s="29"/>
      <c r="S4605" s="27"/>
      <c r="T4605" s="27"/>
      <c r="U4605" s="28"/>
      <c r="V4605" s="26"/>
      <c r="W4605" s="26"/>
      <c r="X4605" s="26"/>
      <c r="Y4605" s="37"/>
      <c r="Z4605" s="37"/>
      <c r="AA4605" s="37"/>
      <c r="AB4605" s="30"/>
      <c r="AC4605" s="30"/>
      <c r="AD4605" s="31"/>
      <c r="AE4605" s="30"/>
      <c r="AF4605" s="30"/>
      <c r="AG4605" s="32"/>
      <c r="AH4605" s="30"/>
      <c r="AJ4605" s="30"/>
      <c r="AK4605" s="30"/>
      <c r="AL4605" s="30"/>
      <c r="AM4605" s="30"/>
      <c r="AN4605" s="30"/>
      <c r="AO4605" s="30"/>
      <c r="AP4605" s="30"/>
      <c r="AQ4605" s="30"/>
      <c r="AR4605" s="30"/>
      <c r="AS4605" s="30"/>
      <c r="AT4605" s="30"/>
      <c r="AU4605" s="121"/>
      <c r="AV4605" s="129"/>
      <c r="AW4605" s="129"/>
      <c r="AX4605" s="129"/>
    </row>
    <row r="4606" spans="1:50" x14ac:dyDescent="0.25">
      <c r="A4606" s="120"/>
      <c r="B4606" s="28"/>
      <c r="C4606" s="25"/>
      <c r="D4606" s="25"/>
      <c r="E4606" s="25"/>
      <c r="F4606" s="29"/>
      <c r="G4606" s="29"/>
      <c r="H4606" s="29"/>
      <c r="I4606" s="29"/>
      <c r="J4606" s="29"/>
      <c r="K4606" s="25"/>
      <c r="L4606" s="25"/>
      <c r="M4606" s="25"/>
      <c r="N4606" s="25"/>
      <c r="O4606" s="25"/>
      <c r="P4606" s="25"/>
      <c r="Q4606" s="28"/>
      <c r="R4606" s="29"/>
      <c r="S4606" s="27"/>
      <c r="T4606" s="27"/>
      <c r="U4606" s="28"/>
      <c r="V4606" s="26"/>
      <c r="W4606" s="26"/>
      <c r="X4606" s="26"/>
      <c r="Y4606" s="37"/>
      <c r="Z4606" s="37"/>
      <c r="AA4606" s="37"/>
      <c r="AB4606" s="30"/>
      <c r="AC4606" s="30"/>
      <c r="AD4606" s="31"/>
      <c r="AE4606" s="30"/>
      <c r="AF4606" s="30"/>
      <c r="AG4606" s="32"/>
      <c r="AH4606" s="30"/>
      <c r="AJ4606" s="30"/>
      <c r="AK4606" s="30"/>
      <c r="AL4606" s="30"/>
      <c r="AM4606" s="30"/>
      <c r="AN4606" s="30"/>
      <c r="AO4606" s="30"/>
      <c r="AP4606" s="30"/>
      <c r="AQ4606" s="30"/>
      <c r="AR4606" s="30"/>
      <c r="AS4606" s="30"/>
      <c r="AT4606" s="30"/>
      <c r="AU4606" s="121"/>
      <c r="AV4606" s="129"/>
      <c r="AW4606" s="129"/>
      <c r="AX4606" s="129"/>
    </row>
    <row r="4607" spans="1:50" x14ac:dyDescent="0.25">
      <c r="A4607" s="120"/>
      <c r="B4607" s="28"/>
      <c r="C4607" s="25"/>
      <c r="D4607" s="25"/>
      <c r="E4607" s="25"/>
      <c r="F4607" s="29"/>
      <c r="G4607" s="29"/>
      <c r="H4607" s="29"/>
      <c r="I4607" s="29"/>
      <c r="J4607" s="29"/>
      <c r="K4607" s="25"/>
      <c r="L4607" s="25"/>
      <c r="M4607" s="25"/>
      <c r="N4607" s="25"/>
      <c r="O4607" s="25"/>
      <c r="P4607" s="25"/>
      <c r="Q4607" s="28"/>
      <c r="R4607" s="29"/>
      <c r="S4607" s="27"/>
      <c r="T4607" s="27"/>
      <c r="U4607" s="28"/>
      <c r="V4607" s="26"/>
      <c r="W4607" s="26"/>
      <c r="X4607" s="26"/>
      <c r="Y4607" s="37"/>
      <c r="Z4607" s="37"/>
      <c r="AA4607" s="37"/>
      <c r="AB4607" s="30"/>
      <c r="AC4607" s="30"/>
      <c r="AD4607" s="31"/>
      <c r="AE4607" s="30"/>
      <c r="AF4607" s="30"/>
      <c r="AG4607" s="32"/>
      <c r="AH4607" s="30"/>
      <c r="AJ4607" s="30"/>
      <c r="AK4607" s="30"/>
      <c r="AL4607" s="30"/>
      <c r="AM4607" s="30"/>
      <c r="AN4607" s="30"/>
      <c r="AO4607" s="30"/>
      <c r="AP4607" s="30"/>
      <c r="AQ4607" s="30"/>
      <c r="AR4607" s="30"/>
      <c r="AS4607" s="30"/>
      <c r="AT4607" s="30"/>
      <c r="AU4607" s="121"/>
      <c r="AV4607" s="129"/>
      <c r="AW4607" s="129"/>
      <c r="AX4607" s="129"/>
    </row>
    <row r="4608" spans="1:50" x14ac:dyDescent="0.25">
      <c r="A4608" s="120"/>
      <c r="B4608" s="28"/>
      <c r="C4608" s="25"/>
      <c r="D4608" s="25"/>
      <c r="E4608" s="25"/>
      <c r="F4608" s="29"/>
      <c r="G4608" s="29"/>
      <c r="H4608" s="29"/>
      <c r="I4608" s="29"/>
      <c r="J4608" s="29"/>
      <c r="K4608" s="25"/>
      <c r="L4608" s="25"/>
      <c r="M4608" s="25"/>
      <c r="N4608" s="25"/>
      <c r="O4608" s="25"/>
      <c r="P4608" s="25"/>
      <c r="Q4608" s="28"/>
      <c r="R4608" s="29"/>
      <c r="S4608" s="27"/>
      <c r="T4608" s="27"/>
      <c r="U4608" s="28"/>
      <c r="V4608" s="26"/>
      <c r="W4608" s="26"/>
      <c r="X4608" s="26"/>
      <c r="Y4608" s="37"/>
      <c r="Z4608" s="37"/>
      <c r="AA4608" s="37"/>
      <c r="AB4608" s="30"/>
      <c r="AC4608" s="30"/>
      <c r="AD4608" s="31"/>
      <c r="AE4608" s="30"/>
      <c r="AF4608" s="30"/>
      <c r="AG4608" s="32"/>
      <c r="AH4608" s="30"/>
      <c r="AJ4608" s="30"/>
      <c r="AK4608" s="30"/>
      <c r="AL4608" s="30"/>
      <c r="AM4608" s="30"/>
      <c r="AN4608" s="30"/>
      <c r="AO4608" s="30"/>
      <c r="AP4608" s="30"/>
      <c r="AQ4608" s="30"/>
      <c r="AR4608" s="30"/>
      <c r="AS4608" s="30"/>
      <c r="AT4608" s="30"/>
      <c r="AU4608" s="121"/>
      <c r="AV4608" s="129"/>
      <c r="AW4608" s="129"/>
      <c r="AX4608" s="129"/>
    </row>
    <row r="4609" spans="1:50" x14ac:dyDescent="0.25">
      <c r="A4609" s="120"/>
      <c r="B4609" s="28"/>
      <c r="C4609" s="25"/>
      <c r="D4609" s="25"/>
      <c r="E4609" s="25"/>
      <c r="F4609" s="29"/>
      <c r="G4609" s="29"/>
      <c r="H4609" s="29"/>
      <c r="I4609" s="29"/>
      <c r="J4609" s="29"/>
      <c r="K4609" s="25"/>
      <c r="L4609" s="25"/>
      <c r="M4609" s="25"/>
      <c r="N4609" s="25"/>
      <c r="O4609" s="25"/>
      <c r="P4609" s="25"/>
      <c r="Q4609" s="28"/>
      <c r="R4609" s="29"/>
      <c r="S4609" s="27"/>
      <c r="T4609" s="27"/>
      <c r="U4609" s="28"/>
      <c r="V4609" s="26"/>
      <c r="W4609" s="26"/>
      <c r="X4609" s="26"/>
      <c r="Y4609" s="37"/>
      <c r="Z4609" s="37"/>
      <c r="AA4609" s="37"/>
      <c r="AB4609" s="30"/>
      <c r="AC4609" s="30"/>
      <c r="AD4609" s="31"/>
      <c r="AE4609" s="30"/>
      <c r="AF4609" s="30"/>
      <c r="AG4609" s="32"/>
      <c r="AH4609" s="30"/>
      <c r="AJ4609" s="30"/>
      <c r="AK4609" s="30"/>
      <c r="AL4609" s="30"/>
      <c r="AM4609" s="30"/>
      <c r="AN4609" s="30"/>
      <c r="AO4609" s="30"/>
      <c r="AP4609" s="30"/>
      <c r="AQ4609" s="30"/>
      <c r="AR4609" s="30"/>
      <c r="AS4609" s="30"/>
      <c r="AT4609" s="30"/>
      <c r="AU4609" s="121"/>
      <c r="AV4609" s="129"/>
      <c r="AW4609" s="129"/>
      <c r="AX4609" s="129"/>
    </row>
    <row r="4610" spans="1:50" x14ac:dyDescent="0.25">
      <c r="A4610" s="120"/>
      <c r="B4610" s="28"/>
      <c r="C4610" s="25"/>
      <c r="D4610" s="25"/>
      <c r="E4610" s="25"/>
      <c r="F4610" s="29"/>
      <c r="G4610" s="29"/>
      <c r="H4610" s="29"/>
      <c r="I4610" s="29"/>
      <c r="J4610" s="29"/>
      <c r="K4610" s="25"/>
      <c r="L4610" s="25"/>
      <c r="M4610" s="25"/>
      <c r="N4610" s="25"/>
      <c r="O4610" s="25"/>
      <c r="P4610" s="25"/>
      <c r="Q4610" s="28"/>
      <c r="R4610" s="29"/>
      <c r="S4610" s="27"/>
      <c r="T4610" s="27"/>
      <c r="U4610" s="28"/>
      <c r="V4610" s="26"/>
      <c r="W4610" s="26"/>
      <c r="X4610" s="26"/>
      <c r="Y4610" s="37"/>
      <c r="Z4610" s="37"/>
      <c r="AA4610" s="37"/>
      <c r="AB4610" s="30"/>
      <c r="AC4610" s="30"/>
      <c r="AD4610" s="31"/>
      <c r="AE4610" s="30"/>
      <c r="AF4610" s="30"/>
      <c r="AG4610" s="32"/>
      <c r="AH4610" s="30"/>
      <c r="AJ4610" s="30"/>
      <c r="AK4610" s="30"/>
      <c r="AL4610" s="30"/>
      <c r="AM4610" s="30"/>
      <c r="AN4610" s="30"/>
      <c r="AO4610" s="30"/>
      <c r="AP4610" s="30"/>
      <c r="AQ4610" s="30"/>
      <c r="AR4610" s="30"/>
      <c r="AS4610" s="30"/>
      <c r="AT4610" s="30"/>
      <c r="AU4610" s="121"/>
      <c r="AV4610" s="129"/>
      <c r="AW4610" s="129"/>
      <c r="AX4610" s="129"/>
    </row>
    <row r="4611" spans="1:50" x14ac:dyDescent="0.25">
      <c r="A4611" s="120"/>
      <c r="B4611" s="28"/>
      <c r="C4611" s="25"/>
      <c r="D4611" s="25"/>
      <c r="E4611" s="25"/>
      <c r="F4611" s="29"/>
      <c r="G4611" s="29"/>
      <c r="H4611" s="29"/>
      <c r="I4611" s="29"/>
      <c r="J4611" s="29"/>
      <c r="K4611" s="25"/>
      <c r="L4611" s="25"/>
      <c r="M4611" s="25"/>
      <c r="N4611" s="25"/>
      <c r="O4611" s="25"/>
      <c r="P4611" s="25"/>
      <c r="Q4611" s="28"/>
      <c r="R4611" s="29"/>
      <c r="S4611" s="27"/>
      <c r="T4611" s="27"/>
      <c r="U4611" s="28"/>
      <c r="V4611" s="26"/>
      <c r="W4611" s="26"/>
      <c r="X4611" s="26"/>
      <c r="Y4611" s="37"/>
      <c r="Z4611" s="37"/>
      <c r="AA4611" s="37"/>
      <c r="AB4611" s="30"/>
      <c r="AC4611" s="30"/>
      <c r="AD4611" s="31"/>
      <c r="AE4611" s="30"/>
      <c r="AF4611" s="30"/>
      <c r="AG4611" s="32"/>
      <c r="AH4611" s="30"/>
      <c r="AJ4611" s="30"/>
      <c r="AK4611" s="30"/>
      <c r="AL4611" s="30"/>
      <c r="AM4611" s="30"/>
      <c r="AN4611" s="30"/>
      <c r="AO4611" s="30"/>
      <c r="AP4611" s="30"/>
      <c r="AQ4611" s="30"/>
      <c r="AR4611" s="30"/>
      <c r="AS4611" s="30"/>
      <c r="AT4611" s="30"/>
      <c r="AU4611" s="121"/>
      <c r="AV4611" s="129"/>
      <c r="AW4611" s="129"/>
      <c r="AX4611" s="129"/>
    </row>
    <row r="4612" spans="1:50" x14ac:dyDescent="0.25">
      <c r="A4612" s="120"/>
      <c r="B4612" s="28"/>
      <c r="C4612" s="25"/>
      <c r="D4612" s="25"/>
      <c r="E4612" s="25"/>
      <c r="F4612" s="29"/>
      <c r="G4612" s="29"/>
      <c r="H4612" s="29"/>
      <c r="I4612" s="29"/>
      <c r="J4612" s="29"/>
      <c r="K4612" s="25"/>
      <c r="L4612" s="25"/>
      <c r="M4612" s="25"/>
      <c r="N4612" s="25"/>
      <c r="O4612" s="25"/>
      <c r="P4612" s="25"/>
      <c r="Q4612" s="28"/>
      <c r="R4612" s="29"/>
      <c r="S4612" s="27"/>
      <c r="T4612" s="27"/>
      <c r="U4612" s="28"/>
      <c r="V4612" s="26"/>
      <c r="W4612" s="26"/>
      <c r="X4612" s="26"/>
      <c r="Y4612" s="37"/>
      <c r="Z4612" s="37"/>
      <c r="AA4612" s="37"/>
      <c r="AB4612" s="30"/>
      <c r="AC4612" s="30"/>
      <c r="AD4612" s="31"/>
      <c r="AE4612" s="30"/>
      <c r="AF4612" s="30"/>
      <c r="AG4612" s="32"/>
      <c r="AH4612" s="30"/>
      <c r="AJ4612" s="30"/>
      <c r="AK4612" s="30"/>
      <c r="AL4612" s="30"/>
      <c r="AM4612" s="30"/>
      <c r="AN4612" s="30"/>
      <c r="AO4612" s="30"/>
      <c r="AP4612" s="30"/>
      <c r="AQ4612" s="30"/>
      <c r="AR4612" s="30"/>
      <c r="AS4612" s="30"/>
      <c r="AT4612" s="30"/>
      <c r="AU4612" s="121"/>
      <c r="AV4612" s="129"/>
      <c r="AW4612" s="129"/>
      <c r="AX4612" s="129"/>
    </row>
    <row r="4613" spans="1:50" x14ac:dyDescent="0.25">
      <c r="A4613" s="120"/>
      <c r="B4613" s="28"/>
      <c r="C4613" s="25"/>
      <c r="D4613" s="25"/>
      <c r="E4613" s="25"/>
      <c r="F4613" s="29"/>
      <c r="G4613" s="29"/>
      <c r="H4613" s="29"/>
      <c r="I4613" s="29"/>
      <c r="J4613" s="29"/>
      <c r="K4613" s="25"/>
      <c r="L4613" s="25"/>
      <c r="M4613" s="25"/>
      <c r="N4613" s="25"/>
      <c r="O4613" s="25"/>
      <c r="P4613" s="25"/>
      <c r="Q4613" s="28"/>
      <c r="R4613" s="29"/>
      <c r="S4613" s="27"/>
      <c r="T4613" s="27"/>
      <c r="U4613" s="28"/>
      <c r="V4613" s="26"/>
      <c r="W4613" s="26"/>
      <c r="X4613" s="26"/>
      <c r="Y4613" s="37"/>
      <c r="Z4613" s="37"/>
      <c r="AA4613" s="37"/>
      <c r="AB4613" s="30"/>
      <c r="AC4613" s="30"/>
      <c r="AD4613" s="31"/>
      <c r="AE4613" s="30"/>
      <c r="AF4613" s="30"/>
      <c r="AG4613" s="32"/>
      <c r="AH4613" s="30"/>
      <c r="AJ4613" s="30"/>
      <c r="AK4613" s="30"/>
      <c r="AL4613" s="30"/>
      <c r="AM4613" s="30"/>
      <c r="AN4613" s="30"/>
      <c r="AO4613" s="30"/>
      <c r="AP4613" s="30"/>
      <c r="AQ4613" s="30"/>
      <c r="AR4613" s="30"/>
      <c r="AS4613" s="30"/>
      <c r="AT4613" s="30"/>
      <c r="AU4613" s="121"/>
      <c r="AV4613" s="129"/>
      <c r="AW4613" s="129"/>
      <c r="AX4613" s="129"/>
    </row>
    <row r="4614" spans="1:50" x14ac:dyDescent="0.25">
      <c r="A4614" s="120"/>
      <c r="B4614" s="28"/>
      <c r="C4614" s="25"/>
      <c r="D4614" s="25"/>
      <c r="E4614" s="25"/>
      <c r="F4614" s="29"/>
      <c r="G4614" s="29"/>
      <c r="H4614" s="29"/>
      <c r="I4614" s="29"/>
      <c r="J4614" s="29"/>
      <c r="K4614" s="25"/>
      <c r="L4614" s="25"/>
      <c r="M4614" s="25"/>
      <c r="N4614" s="25"/>
      <c r="O4614" s="25"/>
      <c r="P4614" s="25"/>
      <c r="Q4614" s="28"/>
      <c r="R4614" s="29"/>
      <c r="S4614" s="27"/>
      <c r="T4614" s="27"/>
      <c r="U4614" s="28"/>
      <c r="V4614" s="26"/>
      <c r="W4614" s="26"/>
      <c r="X4614" s="26"/>
      <c r="Y4614" s="37"/>
      <c r="Z4614" s="37"/>
      <c r="AA4614" s="37"/>
      <c r="AB4614" s="30"/>
      <c r="AC4614" s="30"/>
      <c r="AD4614" s="31"/>
      <c r="AE4614" s="30"/>
      <c r="AF4614" s="30"/>
      <c r="AG4614" s="32"/>
      <c r="AH4614" s="30"/>
      <c r="AJ4614" s="30"/>
      <c r="AK4614" s="30"/>
      <c r="AL4614" s="30"/>
      <c r="AM4614" s="30"/>
      <c r="AN4614" s="30"/>
      <c r="AO4614" s="30"/>
      <c r="AP4614" s="30"/>
      <c r="AQ4614" s="30"/>
      <c r="AR4614" s="30"/>
      <c r="AS4614" s="30"/>
      <c r="AT4614" s="30"/>
      <c r="AU4614" s="121"/>
      <c r="AV4614" s="129"/>
      <c r="AW4614" s="129"/>
      <c r="AX4614" s="129"/>
    </row>
    <row r="4615" spans="1:50" x14ac:dyDescent="0.25">
      <c r="A4615" s="120"/>
      <c r="B4615" s="28"/>
      <c r="C4615" s="25"/>
      <c r="D4615" s="25"/>
      <c r="E4615" s="25"/>
      <c r="F4615" s="29"/>
      <c r="G4615" s="29"/>
      <c r="H4615" s="29"/>
      <c r="I4615" s="29"/>
      <c r="J4615" s="29"/>
      <c r="K4615" s="25"/>
      <c r="L4615" s="25"/>
      <c r="M4615" s="25"/>
      <c r="N4615" s="25"/>
      <c r="O4615" s="25"/>
      <c r="P4615" s="25"/>
      <c r="Q4615" s="28"/>
      <c r="R4615" s="29"/>
      <c r="S4615" s="27"/>
      <c r="T4615" s="27"/>
      <c r="U4615" s="28"/>
      <c r="V4615" s="26"/>
      <c r="W4615" s="26"/>
      <c r="X4615" s="26"/>
      <c r="Y4615" s="37"/>
      <c r="Z4615" s="37"/>
      <c r="AA4615" s="37"/>
      <c r="AB4615" s="30"/>
      <c r="AC4615" s="30"/>
      <c r="AD4615" s="31"/>
      <c r="AE4615" s="30"/>
      <c r="AF4615" s="30"/>
      <c r="AG4615" s="32"/>
      <c r="AH4615" s="30"/>
      <c r="AJ4615" s="30"/>
      <c r="AK4615" s="30"/>
      <c r="AL4615" s="30"/>
      <c r="AM4615" s="30"/>
      <c r="AN4615" s="30"/>
      <c r="AO4615" s="30"/>
      <c r="AP4615" s="30"/>
      <c r="AQ4615" s="30"/>
      <c r="AR4615" s="30"/>
      <c r="AS4615" s="30"/>
      <c r="AT4615" s="30"/>
      <c r="AU4615" s="121"/>
      <c r="AV4615" s="129"/>
      <c r="AW4615" s="129"/>
      <c r="AX4615" s="129"/>
    </row>
    <row r="4616" spans="1:50" x14ac:dyDescent="0.25">
      <c r="A4616" s="120"/>
      <c r="B4616" s="28"/>
      <c r="C4616" s="25"/>
      <c r="D4616" s="25"/>
      <c r="E4616" s="25"/>
      <c r="F4616" s="29"/>
      <c r="G4616" s="29"/>
      <c r="H4616" s="29"/>
      <c r="I4616" s="29"/>
      <c r="J4616" s="29"/>
      <c r="K4616" s="25"/>
      <c r="L4616" s="25"/>
      <c r="M4616" s="25"/>
      <c r="N4616" s="25"/>
      <c r="O4616" s="25"/>
      <c r="P4616" s="25"/>
      <c r="Q4616" s="28"/>
      <c r="R4616" s="29"/>
      <c r="S4616" s="27"/>
      <c r="T4616" s="27"/>
      <c r="U4616" s="28"/>
      <c r="V4616" s="26"/>
      <c r="W4616" s="26"/>
      <c r="X4616" s="26"/>
      <c r="Y4616" s="37"/>
      <c r="Z4616" s="37"/>
      <c r="AA4616" s="37"/>
      <c r="AB4616" s="30"/>
      <c r="AC4616" s="30"/>
      <c r="AD4616" s="31"/>
      <c r="AE4616" s="30"/>
      <c r="AF4616" s="30"/>
      <c r="AG4616" s="32"/>
      <c r="AH4616" s="30"/>
      <c r="AJ4616" s="30"/>
      <c r="AK4616" s="30"/>
      <c r="AL4616" s="30"/>
      <c r="AM4616" s="30"/>
      <c r="AN4616" s="30"/>
      <c r="AO4616" s="30"/>
      <c r="AP4616" s="30"/>
      <c r="AQ4616" s="30"/>
      <c r="AR4616" s="30"/>
      <c r="AS4616" s="30"/>
      <c r="AT4616" s="30"/>
      <c r="AU4616" s="121"/>
      <c r="AV4616" s="129"/>
      <c r="AW4616" s="129"/>
      <c r="AX4616" s="129"/>
    </row>
    <row r="4617" spans="1:50" x14ac:dyDescent="0.25">
      <c r="A4617" s="120"/>
      <c r="B4617" s="28"/>
      <c r="C4617" s="25"/>
      <c r="D4617" s="25"/>
      <c r="E4617" s="25"/>
      <c r="F4617" s="29"/>
      <c r="G4617" s="29"/>
      <c r="H4617" s="29"/>
      <c r="I4617" s="29"/>
      <c r="J4617" s="29"/>
      <c r="K4617" s="25"/>
      <c r="L4617" s="25"/>
      <c r="M4617" s="25"/>
      <c r="N4617" s="25"/>
      <c r="O4617" s="25"/>
      <c r="P4617" s="25"/>
      <c r="Q4617" s="28"/>
      <c r="R4617" s="29"/>
      <c r="S4617" s="27"/>
      <c r="T4617" s="27"/>
      <c r="U4617" s="28"/>
      <c r="V4617" s="26"/>
      <c r="W4617" s="26"/>
      <c r="X4617" s="26"/>
      <c r="Y4617" s="37"/>
      <c r="Z4617" s="37"/>
      <c r="AA4617" s="37"/>
      <c r="AB4617" s="30"/>
      <c r="AC4617" s="30"/>
      <c r="AD4617" s="31"/>
      <c r="AE4617" s="30"/>
      <c r="AF4617" s="30"/>
      <c r="AG4617" s="32"/>
      <c r="AH4617" s="30"/>
      <c r="AJ4617" s="30"/>
      <c r="AK4617" s="30"/>
      <c r="AL4617" s="30"/>
      <c r="AM4617" s="30"/>
      <c r="AN4617" s="30"/>
      <c r="AO4617" s="30"/>
      <c r="AP4617" s="30"/>
      <c r="AQ4617" s="30"/>
      <c r="AR4617" s="30"/>
      <c r="AS4617" s="30"/>
      <c r="AT4617" s="30"/>
      <c r="AU4617" s="121"/>
      <c r="AV4617" s="129"/>
      <c r="AW4617" s="129"/>
      <c r="AX4617" s="129"/>
    </row>
    <row r="4618" spans="1:50" x14ac:dyDescent="0.25">
      <c r="A4618" s="120"/>
      <c r="B4618" s="28"/>
      <c r="C4618" s="25"/>
      <c r="D4618" s="25"/>
      <c r="E4618" s="25"/>
      <c r="F4618" s="29"/>
      <c r="G4618" s="29"/>
      <c r="H4618" s="29"/>
      <c r="I4618" s="29"/>
      <c r="J4618" s="29"/>
      <c r="K4618" s="25"/>
      <c r="L4618" s="25"/>
      <c r="M4618" s="25"/>
      <c r="N4618" s="25"/>
      <c r="O4618" s="25"/>
      <c r="P4618" s="25"/>
      <c r="Q4618" s="28"/>
      <c r="R4618" s="29"/>
      <c r="S4618" s="27"/>
      <c r="T4618" s="27"/>
      <c r="U4618" s="28"/>
      <c r="V4618" s="26"/>
      <c r="W4618" s="26"/>
      <c r="X4618" s="26"/>
      <c r="Y4618" s="37"/>
      <c r="Z4618" s="37"/>
      <c r="AA4618" s="37"/>
      <c r="AB4618" s="30"/>
      <c r="AC4618" s="30"/>
      <c r="AD4618" s="31"/>
      <c r="AE4618" s="30"/>
      <c r="AF4618" s="30"/>
      <c r="AG4618" s="32"/>
      <c r="AH4618" s="30"/>
      <c r="AJ4618" s="30"/>
      <c r="AK4618" s="30"/>
      <c r="AL4618" s="30"/>
      <c r="AM4618" s="30"/>
      <c r="AN4618" s="30"/>
      <c r="AO4618" s="30"/>
      <c r="AP4618" s="30"/>
      <c r="AQ4618" s="30"/>
      <c r="AR4618" s="30"/>
      <c r="AS4618" s="30"/>
      <c r="AT4618" s="30"/>
      <c r="AU4618" s="121"/>
      <c r="AV4618" s="129"/>
      <c r="AW4618" s="129"/>
      <c r="AX4618" s="129"/>
    </row>
    <row r="4619" spans="1:50" x14ac:dyDescent="0.25">
      <c r="A4619" s="120"/>
      <c r="B4619" s="28"/>
      <c r="C4619" s="25"/>
      <c r="D4619" s="25"/>
      <c r="E4619" s="25"/>
      <c r="F4619" s="29"/>
      <c r="G4619" s="29"/>
      <c r="H4619" s="29"/>
      <c r="I4619" s="29"/>
      <c r="J4619" s="29"/>
      <c r="K4619" s="25"/>
      <c r="L4619" s="25"/>
      <c r="M4619" s="25"/>
      <c r="N4619" s="25"/>
      <c r="O4619" s="25"/>
      <c r="P4619" s="25"/>
      <c r="Q4619" s="28"/>
      <c r="R4619" s="29"/>
      <c r="S4619" s="27"/>
      <c r="T4619" s="27"/>
      <c r="U4619" s="28"/>
      <c r="V4619" s="26"/>
      <c r="W4619" s="26"/>
      <c r="X4619" s="26"/>
      <c r="Y4619" s="37"/>
      <c r="Z4619" s="37"/>
      <c r="AA4619" s="37"/>
      <c r="AB4619" s="30"/>
      <c r="AC4619" s="30"/>
      <c r="AD4619" s="31"/>
      <c r="AE4619" s="30"/>
      <c r="AF4619" s="30"/>
      <c r="AG4619" s="32"/>
      <c r="AH4619" s="30"/>
      <c r="AJ4619" s="30"/>
      <c r="AK4619" s="30"/>
      <c r="AL4619" s="30"/>
      <c r="AM4619" s="30"/>
      <c r="AN4619" s="30"/>
      <c r="AO4619" s="30"/>
      <c r="AP4619" s="30"/>
      <c r="AQ4619" s="30"/>
      <c r="AR4619" s="30"/>
      <c r="AS4619" s="30"/>
      <c r="AT4619" s="30"/>
      <c r="AU4619" s="121"/>
      <c r="AV4619" s="129"/>
      <c r="AW4619" s="129"/>
      <c r="AX4619" s="129"/>
    </row>
    <row r="4620" spans="1:50" x14ac:dyDescent="0.25">
      <c r="A4620" s="120"/>
      <c r="B4620" s="28"/>
      <c r="C4620" s="25"/>
      <c r="D4620" s="25"/>
      <c r="E4620" s="25"/>
      <c r="F4620" s="29"/>
      <c r="G4620" s="29"/>
      <c r="H4620" s="29"/>
      <c r="I4620" s="29"/>
      <c r="J4620" s="29"/>
      <c r="K4620" s="25"/>
      <c r="L4620" s="25"/>
      <c r="M4620" s="25"/>
      <c r="N4620" s="25"/>
      <c r="O4620" s="25"/>
      <c r="P4620" s="25"/>
      <c r="Q4620" s="28"/>
      <c r="R4620" s="29"/>
      <c r="S4620" s="27"/>
      <c r="T4620" s="27"/>
      <c r="U4620" s="28"/>
      <c r="V4620" s="26"/>
      <c r="W4620" s="26"/>
      <c r="X4620" s="26"/>
      <c r="Y4620" s="37"/>
      <c r="Z4620" s="37"/>
      <c r="AA4620" s="37"/>
      <c r="AB4620" s="30"/>
      <c r="AC4620" s="30"/>
      <c r="AD4620" s="31"/>
      <c r="AE4620" s="30"/>
      <c r="AF4620" s="30"/>
      <c r="AG4620" s="32"/>
      <c r="AH4620" s="30"/>
      <c r="AJ4620" s="30"/>
      <c r="AK4620" s="30"/>
      <c r="AL4620" s="30"/>
      <c r="AM4620" s="30"/>
      <c r="AN4620" s="30"/>
      <c r="AO4620" s="30"/>
      <c r="AP4620" s="30"/>
      <c r="AQ4620" s="30"/>
      <c r="AR4620" s="30"/>
      <c r="AS4620" s="30"/>
      <c r="AT4620" s="30"/>
      <c r="AU4620" s="121"/>
      <c r="AV4620" s="129"/>
      <c r="AW4620" s="129"/>
      <c r="AX4620" s="129"/>
    </row>
    <row r="4621" spans="1:50" x14ac:dyDescent="0.25">
      <c r="A4621" s="120"/>
      <c r="B4621" s="28"/>
      <c r="C4621" s="25"/>
      <c r="D4621" s="25"/>
      <c r="E4621" s="25"/>
      <c r="F4621" s="29"/>
      <c r="G4621" s="29"/>
      <c r="H4621" s="29"/>
      <c r="I4621" s="29"/>
      <c r="J4621" s="29"/>
      <c r="K4621" s="25"/>
      <c r="L4621" s="25"/>
      <c r="M4621" s="25"/>
      <c r="N4621" s="25"/>
      <c r="O4621" s="25"/>
      <c r="P4621" s="25"/>
      <c r="Q4621" s="28"/>
      <c r="R4621" s="29"/>
      <c r="S4621" s="27"/>
      <c r="T4621" s="27"/>
      <c r="U4621" s="28"/>
      <c r="V4621" s="26"/>
      <c r="W4621" s="26"/>
      <c r="X4621" s="26"/>
      <c r="Y4621" s="37"/>
      <c r="Z4621" s="37"/>
      <c r="AA4621" s="37"/>
      <c r="AB4621" s="30"/>
      <c r="AC4621" s="30"/>
      <c r="AD4621" s="31"/>
      <c r="AE4621" s="30"/>
      <c r="AF4621" s="30"/>
      <c r="AG4621" s="32"/>
      <c r="AH4621" s="30"/>
      <c r="AJ4621" s="30"/>
      <c r="AK4621" s="30"/>
      <c r="AL4621" s="30"/>
      <c r="AM4621" s="30"/>
      <c r="AN4621" s="30"/>
      <c r="AO4621" s="30"/>
      <c r="AP4621" s="30"/>
      <c r="AQ4621" s="30"/>
      <c r="AR4621" s="30"/>
      <c r="AS4621" s="30"/>
      <c r="AT4621" s="30"/>
      <c r="AU4621" s="121"/>
      <c r="AV4621" s="129"/>
      <c r="AW4621" s="129"/>
      <c r="AX4621" s="129"/>
    </row>
    <row r="4622" spans="1:50" x14ac:dyDescent="0.25">
      <c r="A4622" s="120"/>
      <c r="B4622" s="28"/>
      <c r="C4622" s="25"/>
      <c r="D4622" s="25"/>
      <c r="E4622" s="25"/>
      <c r="F4622" s="29"/>
      <c r="G4622" s="29"/>
      <c r="H4622" s="29"/>
      <c r="I4622" s="29"/>
      <c r="J4622" s="29"/>
      <c r="K4622" s="25"/>
      <c r="L4622" s="25"/>
      <c r="M4622" s="25"/>
      <c r="N4622" s="25"/>
      <c r="O4622" s="25"/>
      <c r="P4622" s="25"/>
      <c r="Q4622" s="28"/>
      <c r="R4622" s="29"/>
      <c r="S4622" s="27"/>
      <c r="T4622" s="27"/>
      <c r="U4622" s="28"/>
      <c r="V4622" s="26"/>
      <c r="W4622" s="26"/>
      <c r="X4622" s="26"/>
      <c r="Y4622" s="37"/>
      <c r="Z4622" s="37"/>
      <c r="AA4622" s="37"/>
      <c r="AB4622" s="30"/>
      <c r="AC4622" s="30"/>
      <c r="AD4622" s="31"/>
      <c r="AE4622" s="30"/>
      <c r="AF4622" s="30"/>
      <c r="AG4622" s="32"/>
      <c r="AH4622" s="30"/>
      <c r="AJ4622" s="30"/>
      <c r="AK4622" s="30"/>
      <c r="AL4622" s="30"/>
      <c r="AM4622" s="30"/>
      <c r="AN4622" s="30"/>
      <c r="AO4622" s="30"/>
      <c r="AP4622" s="30"/>
      <c r="AQ4622" s="30"/>
      <c r="AR4622" s="30"/>
      <c r="AS4622" s="30"/>
      <c r="AT4622" s="30"/>
      <c r="AU4622" s="121"/>
      <c r="AV4622" s="129"/>
      <c r="AW4622" s="129"/>
      <c r="AX4622" s="129"/>
    </row>
    <row r="4623" spans="1:50" x14ac:dyDescent="0.25">
      <c r="A4623" s="120"/>
      <c r="B4623" s="28"/>
      <c r="C4623" s="25"/>
      <c r="D4623" s="25"/>
      <c r="E4623" s="25"/>
      <c r="F4623" s="29"/>
      <c r="G4623" s="29"/>
      <c r="H4623" s="29"/>
      <c r="I4623" s="29"/>
      <c r="J4623" s="29"/>
      <c r="K4623" s="25"/>
      <c r="L4623" s="25"/>
      <c r="M4623" s="25"/>
      <c r="N4623" s="25"/>
      <c r="O4623" s="25"/>
      <c r="P4623" s="25"/>
      <c r="Q4623" s="28"/>
      <c r="R4623" s="29"/>
      <c r="S4623" s="27"/>
      <c r="T4623" s="27"/>
      <c r="U4623" s="28"/>
      <c r="V4623" s="26"/>
      <c r="W4623" s="26"/>
      <c r="X4623" s="26"/>
      <c r="Y4623" s="37"/>
      <c r="Z4623" s="37"/>
      <c r="AA4623" s="37"/>
      <c r="AB4623" s="30"/>
      <c r="AC4623" s="30"/>
      <c r="AD4623" s="31"/>
      <c r="AE4623" s="30"/>
      <c r="AF4623" s="30"/>
      <c r="AG4623" s="32"/>
      <c r="AH4623" s="30"/>
      <c r="AJ4623" s="30"/>
      <c r="AK4623" s="30"/>
      <c r="AL4623" s="30"/>
      <c r="AM4623" s="30"/>
      <c r="AN4623" s="30"/>
      <c r="AO4623" s="30"/>
      <c r="AP4623" s="30"/>
      <c r="AQ4623" s="30"/>
      <c r="AR4623" s="30"/>
      <c r="AS4623" s="30"/>
      <c r="AT4623" s="30"/>
      <c r="AU4623" s="121"/>
      <c r="AV4623" s="129"/>
      <c r="AW4623" s="129"/>
      <c r="AX4623" s="129"/>
    </row>
    <row r="4624" spans="1:50" x14ac:dyDescent="0.25">
      <c r="A4624" s="120"/>
      <c r="B4624" s="28"/>
      <c r="C4624" s="25"/>
      <c r="D4624" s="25"/>
      <c r="E4624" s="25"/>
      <c r="F4624" s="29"/>
      <c r="G4624" s="29"/>
      <c r="H4624" s="29"/>
      <c r="I4624" s="29"/>
      <c r="J4624" s="29"/>
      <c r="K4624" s="25"/>
      <c r="L4624" s="25"/>
      <c r="M4624" s="25"/>
      <c r="N4624" s="25"/>
      <c r="O4624" s="25"/>
      <c r="P4624" s="25"/>
      <c r="Q4624" s="28"/>
      <c r="R4624" s="29"/>
      <c r="S4624" s="27"/>
      <c r="T4624" s="27"/>
      <c r="U4624" s="28"/>
      <c r="V4624" s="26"/>
      <c r="W4624" s="26"/>
      <c r="X4624" s="26"/>
      <c r="Y4624" s="37"/>
      <c r="Z4624" s="37"/>
      <c r="AA4624" s="37"/>
      <c r="AB4624" s="30"/>
      <c r="AC4624" s="30"/>
      <c r="AD4624" s="31"/>
      <c r="AE4624" s="30"/>
      <c r="AF4624" s="30"/>
      <c r="AG4624" s="32"/>
      <c r="AH4624" s="30"/>
      <c r="AJ4624" s="30"/>
      <c r="AK4624" s="30"/>
      <c r="AL4624" s="30"/>
      <c r="AM4624" s="30"/>
      <c r="AN4624" s="30"/>
      <c r="AO4624" s="30"/>
      <c r="AP4624" s="30"/>
      <c r="AQ4624" s="30"/>
      <c r="AR4624" s="30"/>
      <c r="AS4624" s="30"/>
      <c r="AT4624" s="30"/>
      <c r="AU4624" s="121"/>
      <c r="AV4624" s="129"/>
      <c r="AW4624" s="129"/>
      <c r="AX4624" s="129"/>
    </row>
    <row r="4625" spans="1:50" x14ac:dyDescent="0.25">
      <c r="A4625" s="120"/>
      <c r="B4625" s="28"/>
      <c r="C4625" s="25"/>
      <c r="D4625" s="25"/>
      <c r="E4625" s="25"/>
      <c r="F4625" s="29"/>
      <c r="G4625" s="29"/>
      <c r="H4625" s="29"/>
      <c r="I4625" s="29"/>
      <c r="J4625" s="29"/>
      <c r="K4625" s="25"/>
      <c r="L4625" s="25"/>
      <c r="M4625" s="25"/>
      <c r="N4625" s="25"/>
      <c r="O4625" s="25"/>
      <c r="P4625" s="25"/>
      <c r="Q4625" s="28"/>
      <c r="R4625" s="29"/>
      <c r="S4625" s="27"/>
      <c r="T4625" s="27"/>
      <c r="U4625" s="28"/>
      <c r="V4625" s="26"/>
      <c r="W4625" s="26"/>
      <c r="X4625" s="26"/>
      <c r="Y4625" s="37"/>
      <c r="Z4625" s="37"/>
      <c r="AA4625" s="37"/>
      <c r="AB4625" s="30"/>
      <c r="AC4625" s="30"/>
      <c r="AD4625" s="31"/>
      <c r="AE4625" s="30"/>
      <c r="AF4625" s="30"/>
      <c r="AG4625" s="32"/>
      <c r="AH4625" s="30"/>
      <c r="AJ4625" s="30"/>
      <c r="AK4625" s="30"/>
      <c r="AL4625" s="30"/>
      <c r="AM4625" s="30"/>
      <c r="AN4625" s="30"/>
      <c r="AO4625" s="30"/>
      <c r="AP4625" s="30"/>
      <c r="AQ4625" s="30"/>
      <c r="AR4625" s="30"/>
      <c r="AS4625" s="30"/>
      <c r="AT4625" s="30"/>
      <c r="AU4625" s="121"/>
      <c r="AV4625" s="129"/>
      <c r="AW4625" s="129"/>
      <c r="AX4625" s="129"/>
    </row>
    <row r="4626" spans="1:50" x14ac:dyDescent="0.25">
      <c r="A4626" s="120"/>
      <c r="B4626" s="28"/>
      <c r="C4626" s="25"/>
      <c r="D4626" s="25"/>
      <c r="E4626" s="25"/>
      <c r="F4626" s="29"/>
      <c r="G4626" s="29"/>
      <c r="H4626" s="29"/>
      <c r="I4626" s="29"/>
      <c r="J4626" s="29"/>
      <c r="K4626" s="25"/>
      <c r="L4626" s="25"/>
      <c r="M4626" s="25"/>
      <c r="N4626" s="25"/>
      <c r="O4626" s="25"/>
      <c r="P4626" s="25"/>
      <c r="Q4626" s="28"/>
      <c r="R4626" s="29"/>
      <c r="S4626" s="27"/>
      <c r="T4626" s="27"/>
      <c r="U4626" s="28"/>
      <c r="V4626" s="26"/>
      <c r="W4626" s="26"/>
      <c r="X4626" s="26"/>
      <c r="Y4626" s="37"/>
      <c r="Z4626" s="37"/>
      <c r="AA4626" s="37"/>
      <c r="AB4626" s="30"/>
      <c r="AC4626" s="30"/>
      <c r="AD4626" s="31"/>
      <c r="AE4626" s="30"/>
      <c r="AF4626" s="30"/>
      <c r="AG4626" s="32"/>
      <c r="AH4626" s="30"/>
      <c r="AJ4626" s="30"/>
      <c r="AK4626" s="30"/>
      <c r="AL4626" s="30"/>
      <c r="AM4626" s="30"/>
      <c r="AN4626" s="30"/>
      <c r="AO4626" s="30"/>
      <c r="AP4626" s="30"/>
      <c r="AQ4626" s="30"/>
      <c r="AR4626" s="30"/>
      <c r="AS4626" s="30"/>
      <c r="AT4626" s="30"/>
      <c r="AU4626" s="121"/>
      <c r="AV4626" s="129"/>
      <c r="AW4626" s="129"/>
      <c r="AX4626" s="129"/>
    </row>
    <row r="4627" spans="1:50" x14ac:dyDescent="0.25">
      <c r="A4627" s="120"/>
      <c r="B4627" s="28"/>
      <c r="C4627" s="25"/>
      <c r="D4627" s="25"/>
      <c r="E4627" s="25"/>
      <c r="F4627" s="29"/>
      <c r="G4627" s="29"/>
      <c r="H4627" s="29"/>
      <c r="I4627" s="29"/>
      <c r="J4627" s="29"/>
      <c r="K4627" s="25"/>
      <c r="L4627" s="25"/>
      <c r="M4627" s="25"/>
      <c r="N4627" s="25"/>
      <c r="O4627" s="25"/>
      <c r="P4627" s="25"/>
      <c r="Q4627" s="28"/>
      <c r="R4627" s="29"/>
      <c r="S4627" s="27"/>
      <c r="T4627" s="27"/>
      <c r="U4627" s="28"/>
      <c r="V4627" s="26"/>
      <c r="W4627" s="26"/>
      <c r="X4627" s="26"/>
      <c r="Y4627" s="37"/>
      <c r="Z4627" s="37"/>
      <c r="AA4627" s="37"/>
      <c r="AB4627" s="30"/>
      <c r="AC4627" s="30"/>
      <c r="AD4627" s="31"/>
      <c r="AE4627" s="30"/>
      <c r="AF4627" s="30"/>
      <c r="AG4627" s="32"/>
      <c r="AH4627" s="30"/>
      <c r="AJ4627" s="30"/>
      <c r="AK4627" s="30"/>
      <c r="AL4627" s="30"/>
      <c r="AM4627" s="30"/>
      <c r="AN4627" s="30"/>
      <c r="AO4627" s="30"/>
      <c r="AP4627" s="30"/>
      <c r="AQ4627" s="30"/>
      <c r="AR4627" s="30"/>
      <c r="AS4627" s="30"/>
      <c r="AT4627" s="30"/>
      <c r="AU4627" s="121"/>
      <c r="AV4627" s="129"/>
      <c r="AW4627" s="129"/>
      <c r="AX4627" s="129"/>
    </row>
    <row r="4628" spans="1:50" x14ac:dyDescent="0.25">
      <c r="A4628" s="120"/>
      <c r="B4628" s="28"/>
      <c r="C4628" s="25"/>
      <c r="D4628" s="25"/>
      <c r="E4628" s="25"/>
      <c r="F4628" s="29"/>
      <c r="G4628" s="29"/>
      <c r="H4628" s="29"/>
      <c r="I4628" s="29"/>
      <c r="J4628" s="29"/>
      <c r="K4628" s="25"/>
      <c r="L4628" s="25"/>
      <c r="M4628" s="25"/>
      <c r="N4628" s="25"/>
      <c r="O4628" s="25"/>
      <c r="P4628" s="25"/>
      <c r="Q4628" s="28"/>
      <c r="R4628" s="29"/>
      <c r="S4628" s="27"/>
      <c r="T4628" s="27"/>
      <c r="U4628" s="28"/>
      <c r="V4628" s="26"/>
      <c r="W4628" s="26"/>
      <c r="X4628" s="26"/>
      <c r="Y4628" s="37"/>
      <c r="Z4628" s="37"/>
      <c r="AA4628" s="37"/>
      <c r="AB4628" s="30"/>
      <c r="AC4628" s="30"/>
      <c r="AD4628" s="31"/>
      <c r="AE4628" s="30"/>
      <c r="AF4628" s="30"/>
      <c r="AG4628" s="32"/>
      <c r="AH4628" s="30"/>
      <c r="AJ4628" s="30"/>
      <c r="AK4628" s="30"/>
      <c r="AL4628" s="30"/>
      <c r="AM4628" s="30"/>
      <c r="AN4628" s="30"/>
      <c r="AO4628" s="30"/>
      <c r="AP4628" s="30"/>
      <c r="AQ4628" s="30"/>
      <c r="AR4628" s="30"/>
      <c r="AS4628" s="30"/>
      <c r="AT4628" s="30"/>
      <c r="AU4628" s="121"/>
      <c r="AV4628" s="129"/>
      <c r="AW4628" s="129"/>
      <c r="AX4628" s="129"/>
    </row>
    <row r="4629" spans="1:50" x14ac:dyDescent="0.25">
      <c r="A4629" s="120"/>
      <c r="B4629" s="28"/>
      <c r="C4629" s="25"/>
      <c r="D4629" s="25"/>
      <c r="E4629" s="25"/>
      <c r="F4629" s="29"/>
      <c r="G4629" s="29"/>
      <c r="H4629" s="29"/>
      <c r="I4629" s="29"/>
      <c r="J4629" s="29"/>
      <c r="K4629" s="25"/>
      <c r="L4629" s="25"/>
      <c r="M4629" s="25"/>
      <c r="N4629" s="25"/>
      <c r="O4629" s="25"/>
      <c r="P4629" s="25"/>
      <c r="Q4629" s="28"/>
      <c r="R4629" s="29"/>
      <c r="S4629" s="27"/>
      <c r="T4629" s="27"/>
      <c r="U4629" s="28"/>
      <c r="V4629" s="26"/>
      <c r="W4629" s="26"/>
      <c r="X4629" s="26"/>
      <c r="Y4629" s="37"/>
      <c r="Z4629" s="37"/>
      <c r="AA4629" s="37"/>
      <c r="AB4629" s="30"/>
      <c r="AC4629" s="30"/>
      <c r="AD4629" s="31"/>
      <c r="AE4629" s="30"/>
      <c r="AF4629" s="30"/>
      <c r="AG4629" s="32"/>
      <c r="AH4629" s="30"/>
      <c r="AJ4629" s="30"/>
      <c r="AK4629" s="30"/>
      <c r="AL4629" s="30"/>
      <c r="AM4629" s="30"/>
      <c r="AN4629" s="30"/>
      <c r="AO4629" s="30"/>
      <c r="AP4629" s="30"/>
      <c r="AQ4629" s="30"/>
      <c r="AR4629" s="30"/>
      <c r="AS4629" s="30"/>
      <c r="AT4629" s="30"/>
      <c r="AU4629" s="121"/>
      <c r="AV4629" s="129"/>
      <c r="AW4629" s="129"/>
      <c r="AX4629" s="129"/>
    </row>
    <row r="4630" spans="1:50" x14ac:dyDescent="0.25">
      <c r="A4630" s="120"/>
      <c r="B4630" s="28"/>
      <c r="C4630" s="25"/>
      <c r="D4630" s="25"/>
      <c r="E4630" s="25"/>
      <c r="F4630" s="29"/>
      <c r="G4630" s="29"/>
      <c r="H4630" s="29"/>
      <c r="I4630" s="29"/>
      <c r="J4630" s="29"/>
      <c r="K4630" s="25"/>
      <c r="L4630" s="25"/>
      <c r="M4630" s="25"/>
      <c r="N4630" s="25"/>
      <c r="O4630" s="25"/>
      <c r="P4630" s="25"/>
      <c r="Q4630" s="28"/>
      <c r="R4630" s="29"/>
      <c r="S4630" s="27"/>
      <c r="T4630" s="27"/>
      <c r="U4630" s="28"/>
      <c r="V4630" s="26"/>
      <c r="W4630" s="26"/>
      <c r="X4630" s="26"/>
      <c r="Y4630" s="37"/>
      <c r="Z4630" s="37"/>
      <c r="AA4630" s="37"/>
      <c r="AB4630" s="30"/>
      <c r="AC4630" s="30"/>
      <c r="AD4630" s="31"/>
      <c r="AE4630" s="30"/>
      <c r="AF4630" s="30"/>
      <c r="AG4630" s="32"/>
      <c r="AH4630" s="30"/>
      <c r="AJ4630" s="30"/>
      <c r="AK4630" s="30"/>
      <c r="AL4630" s="30"/>
      <c r="AM4630" s="30"/>
      <c r="AN4630" s="30"/>
      <c r="AO4630" s="30"/>
      <c r="AP4630" s="30"/>
      <c r="AQ4630" s="30"/>
      <c r="AR4630" s="30"/>
      <c r="AS4630" s="30"/>
      <c r="AT4630" s="30"/>
      <c r="AU4630" s="121"/>
      <c r="AV4630" s="129"/>
      <c r="AW4630" s="129"/>
      <c r="AX4630" s="129"/>
    </row>
    <row r="4631" spans="1:50" x14ac:dyDescent="0.25">
      <c r="A4631" s="120"/>
      <c r="B4631" s="28"/>
      <c r="C4631" s="25"/>
      <c r="D4631" s="25"/>
      <c r="E4631" s="25"/>
      <c r="F4631" s="29"/>
      <c r="G4631" s="29"/>
      <c r="H4631" s="29"/>
      <c r="I4631" s="29"/>
      <c r="J4631" s="29"/>
      <c r="K4631" s="25"/>
      <c r="L4631" s="25"/>
      <c r="M4631" s="25"/>
      <c r="N4631" s="25"/>
      <c r="O4631" s="25"/>
      <c r="P4631" s="25"/>
      <c r="Q4631" s="28"/>
      <c r="R4631" s="29"/>
      <c r="S4631" s="27"/>
      <c r="T4631" s="27"/>
      <c r="U4631" s="28"/>
      <c r="V4631" s="26"/>
      <c r="W4631" s="26"/>
      <c r="X4631" s="26"/>
      <c r="Y4631" s="37"/>
      <c r="Z4631" s="37"/>
      <c r="AA4631" s="37"/>
      <c r="AB4631" s="30"/>
      <c r="AC4631" s="30"/>
      <c r="AD4631" s="31"/>
      <c r="AE4631" s="30"/>
      <c r="AF4631" s="30"/>
      <c r="AG4631" s="32"/>
      <c r="AH4631" s="30"/>
      <c r="AJ4631" s="30"/>
      <c r="AK4631" s="30"/>
      <c r="AL4631" s="30"/>
      <c r="AM4631" s="30"/>
      <c r="AN4631" s="30"/>
      <c r="AO4631" s="30"/>
      <c r="AP4631" s="30"/>
      <c r="AQ4631" s="30"/>
      <c r="AR4631" s="30"/>
      <c r="AS4631" s="30"/>
      <c r="AT4631" s="30"/>
      <c r="AU4631" s="121"/>
      <c r="AV4631" s="129"/>
      <c r="AW4631" s="129"/>
      <c r="AX4631" s="129"/>
    </row>
    <row r="4632" spans="1:50" x14ac:dyDescent="0.25">
      <c r="A4632" s="120"/>
      <c r="B4632" s="28"/>
      <c r="C4632" s="25"/>
      <c r="D4632" s="25"/>
      <c r="E4632" s="25"/>
      <c r="F4632" s="29"/>
      <c r="G4632" s="29"/>
      <c r="H4632" s="29"/>
      <c r="I4632" s="29"/>
      <c r="J4632" s="29"/>
      <c r="K4632" s="25"/>
      <c r="L4632" s="25"/>
      <c r="M4632" s="25"/>
      <c r="N4632" s="25"/>
      <c r="O4632" s="25"/>
      <c r="P4632" s="25"/>
      <c r="Q4632" s="28"/>
      <c r="R4632" s="29"/>
      <c r="S4632" s="27"/>
      <c r="T4632" s="27"/>
      <c r="U4632" s="28"/>
      <c r="V4632" s="26"/>
      <c r="W4632" s="26"/>
      <c r="X4632" s="26"/>
      <c r="Y4632" s="37"/>
      <c r="Z4632" s="37"/>
      <c r="AA4632" s="37"/>
      <c r="AB4632" s="30"/>
      <c r="AC4632" s="30"/>
      <c r="AD4632" s="31"/>
      <c r="AE4632" s="30"/>
      <c r="AF4632" s="30"/>
      <c r="AG4632" s="32"/>
      <c r="AH4632" s="30"/>
      <c r="AJ4632" s="30"/>
      <c r="AK4632" s="30"/>
      <c r="AL4632" s="30"/>
      <c r="AM4632" s="30"/>
      <c r="AN4632" s="30"/>
      <c r="AO4632" s="30"/>
      <c r="AP4632" s="30"/>
      <c r="AQ4632" s="30"/>
      <c r="AR4632" s="30"/>
      <c r="AS4632" s="30"/>
      <c r="AT4632" s="30"/>
      <c r="AU4632" s="121"/>
      <c r="AV4632" s="129"/>
      <c r="AW4632" s="129"/>
      <c r="AX4632" s="129"/>
    </row>
    <row r="4633" spans="1:50" x14ac:dyDescent="0.25">
      <c r="A4633" s="120"/>
      <c r="B4633" s="28"/>
      <c r="C4633" s="25"/>
      <c r="D4633" s="25"/>
      <c r="E4633" s="25"/>
      <c r="F4633" s="29"/>
      <c r="G4633" s="29"/>
      <c r="H4633" s="29"/>
      <c r="I4633" s="29"/>
      <c r="J4633" s="29"/>
      <c r="K4633" s="25"/>
      <c r="L4633" s="25"/>
      <c r="M4633" s="25"/>
      <c r="N4633" s="25"/>
      <c r="O4633" s="25"/>
      <c r="P4633" s="25"/>
      <c r="Q4633" s="28"/>
      <c r="R4633" s="29"/>
      <c r="S4633" s="27"/>
      <c r="T4633" s="27"/>
      <c r="U4633" s="28"/>
      <c r="V4633" s="26"/>
      <c r="W4633" s="26"/>
      <c r="X4633" s="26"/>
      <c r="Y4633" s="37"/>
      <c r="Z4633" s="37"/>
      <c r="AA4633" s="37"/>
      <c r="AB4633" s="30"/>
      <c r="AC4633" s="30"/>
      <c r="AD4633" s="31"/>
      <c r="AE4633" s="30"/>
      <c r="AF4633" s="30"/>
      <c r="AG4633" s="32"/>
      <c r="AH4633" s="30"/>
      <c r="AJ4633" s="30"/>
      <c r="AK4633" s="30"/>
      <c r="AL4633" s="30"/>
      <c r="AM4633" s="30"/>
      <c r="AN4633" s="30"/>
      <c r="AO4633" s="30"/>
      <c r="AP4633" s="30"/>
      <c r="AQ4633" s="30"/>
      <c r="AR4633" s="30"/>
      <c r="AS4633" s="30"/>
      <c r="AT4633" s="30"/>
      <c r="AU4633" s="121"/>
      <c r="AV4633" s="129"/>
      <c r="AW4633" s="129"/>
      <c r="AX4633" s="129"/>
    </row>
    <row r="4634" spans="1:50" x14ac:dyDescent="0.25">
      <c r="A4634" s="120"/>
      <c r="B4634" s="28"/>
      <c r="C4634" s="25"/>
      <c r="D4634" s="25"/>
      <c r="E4634" s="25"/>
      <c r="F4634" s="29"/>
      <c r="G4634" s="29"/>
      <c r="H4634" s="29"/>
      <c r="I4634" s="29"/>
      <c r="J4634" s="29"/>
      <c r="K4634" s="25"/>
      <c r="L4634" s="25"/>
      <c r="M4634" s="25"/>
      <c r="N4634" s="25"/>
      <c r="O4634" s="25"/>
      <c r="P4634" s="25"/>
      <c r="Q4634" s="28"/>
      <c r="R4634" s="29"/>
      <c r="S4634" s="27"/>
      <c r="T4634" s="27"/>
      <c r="U4634" s="28"/>
      <c r="V4634" s="26"/>
      <c r="W4634" s="26"/>
      <c r="X4634" s="26"/>
      <c r="Y4634" s="37"/>
      <c r="Z4634" s="37"/>
      <c r="AA4634" s="37"/>
      <c r="AB4634" s="30"/>
      <c r="AC4634" s="30"/>
      <c r="AD4634" s="31"/>
      <c r="AE4634" s="30"/>
      <c r="AF4634" s="30"/>
      <c r="AG4634" s="32"/>
      <c r="AH4634" s="30"/>
      <c r="AJ4634" s="30"/>
      <c r="AK4634" s="30"/>
      <c r="AL4634" s="30"/>
      <c r="AM4634" s="30"/>
      <c r="AN4634" s="30"/>
      <c r="AO4634" s="30"/>
      <c r="AP4634" s="30"/>
      <c r="AQ4634" s="30"/>
      <c r="AR4634" s="30"/>
      <c r="AS4634" s="30"/>
      <c r="AT4634" s="30"/>
      <c r="AU4634" s="121"/>
      <c r="AV4634" s="129"/>
      <c r="AW4634" s="129"/>
      <c r="AX4634" s="129"/>
    </row>
    <row r="4635" spans="1:50" x14ac:dyDescent="0.25">
      <c r="A4635" s="120"/>
      <c r="B4635" s="28"/>
      <c r="C4635" s="25"/>
      <c r="D4635" s="25"/>
      <c r="E4635" s="25"/>
      <c r="F4635" s="29"/>
      <c r="G4635" s="29"/>
      <c r="H4635" s="29"/>
      <c r="I4635" s="29"/>
      <c r="J4635" s="29"/>
      <c r="K4635" s="25"/>
      <c r="L4635" s="25"/>
      <c r="M4635" s="25"/>
      <c r="N4635" s="25"/>
      <c r="O4635" s="25"/>
      <c r="P4635" s="25"/>
      <c r="Q4635" s="28"/>
      <c r="R4635" s="29"/>
      <c r="S4635" s="27"/>
      <c r="T4635" s="27"/>
      <c r="U4635" s="28"/>
      <c r="V4635" s="26"/>
      <c r="W4635" s="26"/>
      <c r="X4635" s="26"/>
      <c r="Y4635" s="37"/>
      <c r="Z4635" s="37"/>
      <c r="AA4635" s="37"/>
      <c r="AB4635" s="30"/>
      <c r="AC4635" s="30"/>
      <c r="AD4635" s="31"/>
      <c r="AE4635" s="30"/>
      <c r="AF4635" s="30"/>
      <c r="AG4635" s="32"/>
      <c r="AH4635" s="30"/>
      <c r="AJ4635" s="30"/>
      <c r="AK4635" s="30"/>
      <c r="AL4635" s="30"/>
      <c r="AM4635" s="30"/>
      <c r="AN4635" s="30"/>
      <c r="AO4635" s="30"/>
      <c r="AP4635" s="30"/>
      <c r="AQ4635" s="30"/>
      <c r="AR4635" s="30"/>
      <c r="AS4635" s="30"/>
      <c r="AT4635" s="30"/>
      <c r="AU4635" s="121"/>
      <c r="AV4635" s="129"/>
      <c r="AW4635" s="129"/>
      <c r="AX4635" s="129"/>
    </row>
    <row r="4636" spans="1:50" x14ac:dyDescent="0.25">
      <c r="A4636" s="120"/>
      <c r="B4636" s="28"/>
      <c r="C4636" s="25"/>
      <c r="D4636" s="25"/>
      <c r="E4636" s="25"/>
      <c r="F4636" s="29"/>
      <c r="G4636" s="29"/>
      <c r="H4636" s="29"/>
      <c r="I4636" s="29"/>
      <c r="J4636" s="29"/>
      <c r="K4636" s="25"/>
      <c r="L4636" s="25"/>
      <c r="M4636" s="25"/>
      <c r="N4636" s="25"/>
      <c r="O4636" s="25"/>
      <c r="P4636" s="25"/>
      <c r="Q4636" s="28"/>
      <c r="R4636" s="29"/>
      <c r="S4636" s="27"/>
      <c r="T4636" s="27"/>
      <c r="U4636" s="28"/>
      <c r="V4636" s="26"/>
      <c r="W4636" s="26"/>
      <c r="X4636" s="26"/>
      <c r="Y4636" s="37"/>
      <c r="Z4636" s="37"/>
      <c r="AA4636" s="37"/>
      <c r="AB4636" s="30"/>
      <c r="AC4636" s="30"/>
      <c r="AD4636" s="31"/>
      <c r="AE4636" s="30"/>
      <c r="AF4636" s="30"/>
      <c r="AG4636" s="32"/>
      <c r="AH4636" s="30"/>
      <c r="AJ4636" s="30"/>
      <c r="AK4636" s="30"/>
      <c r="AL4636" s="30"/>
      <c r="AM4636" s="30"/>
      <c r="AN4636" s="30"/>
      <c r="AO4636" s="30"/>
      <c r="AP4636" s="30"/>
      <c r="AQ4636" s="30"/>
      <c r="AR4636" s="30"/>
      <c r="AS4636" s="30"/>
      <c r="AT4636" s="30"/>
      <c r="AU4636" s="121"/>
      <c r="AV4636" s="129"/>
      <c r="AW4636" s="129"/>
      <c r="AX4636" s="129"/>
    </row>
    <row r="4637" spans="1:50" x14ac:dyDescent="0.25">
      <c r="A4637" s="120"/>
      <c r="B4637" s="28"/>
      <c r="C4637" s="25"/>
      <c r="D4637" s="25"/>
      <c r="E4637" s="25"/>
      <c r="F4637" s="29"/>
      <c r="G4637" s="29"/>
      <c r="H4637" s="29"/>
      <c r="I4637" s="29"/>
      <c r="J4637" s="29"/>
      <c r="K4637" s="25"/>
      <c r="L4637" s="25"/>
      <c r="M4637" s="25"/>
      <c r="N4637" s="25"/>
      <c r="O4637" s="25"/>
      <c r="P4637" s="25"/>
      <c r="Q4637" s="28"/>
      <c r="R4637" s="29"/>
      <c r="S4637" s="27"/>
      <c r="T4637" s="27"/>
      <c r="U4637" s="28"/>
      <c r="V4637" s="26"/>
      <c r="W4637" s="26"/>
      <c r="X4637" s="26"/>
      <c r="Y4637" s="37"/>
      <c r="Z4637" s="37"/>
      <c r="AA4637" s="37"/>
      <c r="AB4637" s="30"/>
      <c r="AC4637" s="30"/>
      <c r="AD4637" s="31"/>
      <c r="AE4637" s="30"/>
      <c r="AF4637" s="30"/>
      <c r="AG4637" s="32"/>
      <c r="AH4637" s="30"/>
      <c r="AJ4637" s="30"/>
      <c r="AK4637" s="30"/>
      <c r="AL4637" s="30"/>
      <c r="AM4637" s="30"/>
      <c r="AN4637" s="30"/>
      <c r="AO4637" s="30"/>
      <c r="AP4637" s="30"/>
      <c r="AQ4637" s="30"/>
      <c r="AR4637" s="30"/>
      <c r="AS4637" s="30"/>
      <c r="AT4637" s="30"/>
      <c r="AU4637" s="121"/>
      <c r="AV4637" s="129"/>
      <c r="AW4637" s="129"/>
      <c r="AX4637" s="129"/>
    </row>
    <row r="4638" spans="1:50" x14ac:dyDescent="0.25">
      <c r="A4638" s="120"/>
      <c r="B4638" s="28"/>
      <c r="C4638" s="25"/>
      <c r="D4638" s="25"/>
      <c r="E4638" s="25"/>
      <c r="F4638" s="29"/>
      <c r="G4638" s="29"/>
      <c r="H4638" s="29"/>
      <c r="I4638" s="29"/>
      <c r="J4638" s="29"/>
      <c r="K4638" s="25"/>
      <c r="L4638" s="25"/>
      <c r="M4638" s="25"/>
      <c r="N4638" s="25"/>
      <c r="O4638" s="25"/>
      <c r="P4638" s="25"/>
      <c r="Q4638" s="28"/>
      <c r="R4638" s="29"/>
      <c r="S4638" s="27"/>
      <c r="T4638" s="27"/>
      <c r="U4638" s="28"/>
      <c r="V4638" s="26"/>
      <c r="W4638" s="26"/>
      <c r="X4638" s="26"/>
      <c r="Y4638" s="37"/>
      <c r="Z4638" s="37"/>
      <c r="AA4638" s="37"/>
      <c r="AB4638" s="30"/>
      <c r="AC4638" s="30"/>
      <c r="AD4638" s="31"/>
      <c r="AE4638" s="30"/>
      <c r="AF4638" s="30"/>
      <c r="AG4638" s="32"/>
      <c r="AH4638" s="30"/>
      <c r="AJ4638" s="30"/>
      <c r="AK4638" s="30"/>
      <c r="AL4638" s="30"/>
      <c r="AM4638" s="30"/>
      <c r="AN4638" s="30"/>
      <c r="AO4638" s="30"/>
      <c r="AP4638" s="30"/>
      <c r="AQ4638" s="30"/>
      <c r="AR4638" s="30"/>
      <c r="AS4638" s="30"/>
      <c r="AT4638" s="30"/>
      <c r="AU4638" s="121"/>
      <c r="AV4638" s="129"/>
      <c r="AW4638" s="129"/>
      <c r="AX4638" s="129"/>
    </row>
    <row r="4639" spans="1:50" x14ac:dyDescent="0.25">
      <c r="A4639" s="120"/>
      <c r="B4639" s="28"/>
      <c r="C4639" s="25"/>
      <c r="D4639" s="25"/>
      <c r="E4639" s="25"/>
      <c r="F4639" s="29"/>
      <c r="G4639" s="29"/>
      <c r="H4639" s="29"/>
      <c r="I4639" s="29"/>
      <c r="J4639" s="29"/>
      <c r="K4639" s="25"/>
      <c r="L4639" s="25"/>
      <c r="M4639" s="25"/>
      <c r="N4639" s="25"/>
      <c r="O4639" s="25"/>
      <c r="P4639" s="25"/>
      <c r="Q4639" s="28"/>
      <c r="R4639" s="29"/>
      <c r="S4639" s="27"/>
      <c r="T4639" s="27"/>
      <c r="U4639" s="28"/>
      <c r="V4639" s="26"/>
      <c r="W4639" s="26"/>
      <c r="X4639" s="26"/>
      <c r="Y4639" s="37"/>
      <c r="Z4639" s="37"/>
      <c r="AA4639" s="37"/>
      <c r="AB4639" s="30"/>
      <c r="AC4639" s="30"/>
      <c r="AD4639" s="31"/>
      <c r="AE4639" s="30"/>
      <c r="AF4639" s="30"/>
      <c r="AG4639" s="32"/>
      <c r="AH4639" s="30"/>
      <c r="AJ4639" s="30"/>
      <c r="AK4639" s="30"/>
      <c r="AL4639" s="30"/>
      <c r="AM4639" s="30"/>
      <c r="AN4639" s="30"/>
      <c r="AO4639" s="30"/>
      <c r="AP4639" s="30"/>
      <c r="AQ4639" s="30"/>
      <c r="AR4639" s="30"/>
      <c r="AS4639" s="30"/>
      <c r="AT4639" s="30"/>
      <c r="AU4639" s="121"/>
      <c r="AV4639" s="129"/>
      <c r="AW4639" s="129"/>
      <c r="AX4639" s="129"/>
    </row>
    <row r="4640" spans="1:50" x14ac:dyDescent="0.25">
      <c r="A4640" s="120"/>
      <c r="B4640" s="28"/>
      <c r="C4640" s="25"/>
      <c r="D4640" s="25"/>
      <c r="E4640" s="25"/>
      <c r="F4640" s="29"/>
      <c r="G4640" s="29"/>
      <c r="H4640" s="29"/>
      <c r="I4640" s="29"/>
      <c r="J4640" s="29"/>
      <c r="K4640" s="25"/>
      <c r="L4640" s="25"/>
      <c r="M4640" s="25"/>
      <c r="N4640" s="25"/>
      <c r="O4640" s="25"/>
      <c r="P4640" s="25"/>
      <c r="Q4640" s="28"/>
      <c r="R4640" s="29"/>
      <c r="S4640" s="27"/>
      <c r="T4640" s="27"/>
      <c r="U4640" s="28"/>
      <c r="V4640" s="26"/>
      <c r="W4640" s="26"/>
      <c r="X4640" s="26"/>
      <c r="Y4640" s="37"/>
      <c r="Z4640" s="37"/>
      <c r="AA4640" s="37"/>
      <c r="AB4640" s="30"/>
      <c r="AC4640" s="30"/>
      <c r="AD4640" s="31"/>
      <c r="AE4640" s="30"/>
      <c r="AF4640" s="30"/>
      <c r="AG4640" s="32"/>
      <c r="AH4640" s="30"/>
      <c r="AJ4640" s="30"/>
      <c r="AK4640" s="30"/>
      <c r="AL4640" s="30"/>
      <c r="AM4640" s="30"/>
      <c r="AN4640" s="30"/>
      <c r="AO4640" s="30"/>
      <c r="AP4640" s="30"/>
      <c r="AQ4640" s="30"/>
      <c r="AR4640" s="30"/>
      <c r="AS4640" s="30"/>
      <c r="AT4640" s="30"/>
      <c r="AU4640" s="121"/>
      <c r="AV4640" s="129"/>
      <c r="AW4640" s="129"/>
      <c r="AX4640" s="129"/>
    </row>
    <row r="4641" spans="1:50" x14ac:dyDescent="0.25">
      <c r="A4641" s="120"/>
      <c r="B4641" s="28"/>
      <c r="C4641" s="25"/>
      <c r="D4641" s="25"/>
      <c r="E4641" s="25"/>
      <c r="F4641" s="29"/>
      <c r="G4641" s="29"/>
      <c r="H4641" s="29"/>
      <c r="I4641" s="29"/>
      <c r="J4641" s="29"/>
      <c r="K4641" s="25"/>
      <c r="L4641" s="25"/>
      <c r="M4641" s="25"/>
      <c r="N4641" s="25"/>
      <c r="O4641" s="25"/>
      <c r="P4641" s="25"/>
      <c r="Q4641" s="28"/>
      <c r="R4641" s="29"/>
      <c r="S4641" s="27"/>
      <c r="T4641" s="27"/>
      <c r="U4641" s="28"/>
      <c r="V4641" s="26"/>
      <c r="W4641" s="26"/>
      <c r="X4641" s="26"/>
      <c r="Y4641" s="37"/>
      <c r="Z4641" s="37"/>
      <c r="AA4641" s="37"/>
      <c r="AB4641" s="30"/>
      <c r="AC4641" s="30"/>
      <c r="AD4641" s="31"/>
      <c r="AE4641" s="30"/>
      <c r="AF4641" s="30"/>
      <c r="AG4641" s="32"/>
      <c r="AH4641" s="30"/>
      <c r="AJ4641" s="30"/>
      <c r="AK4641" s="30"/>
      <c r="AL4641" s="30"/>
      <c r="AM4641" s="30"/>
      <c r="AN4641" s="30"/>
      <c r="AO4641" s="30"/>
      <c r="AP4641" s="30"/>
      <c r="AQ4641" s="30"/>
      <c r="AR4641" s="30"/>
      <c r="AS4641" s="30"/>
      <c r="AT4641" s="30"/>
      <c r="AU4641" s="121"/>
      <c r="AV4641" s="129"/>
      <c r="AW4641" s="129"/>
      <c r="AX4641" s="129"/>
    </row>
    <row r="4642" spans="1:50" x14ac:dyDescent="0.25">
      <c r="A4642" s="120"/>
      <c r="B4642" s="28"/>
      <c r="C4642" s="25"/>
      <c r="D4642" s="25"/>
      <c r="E4642" s="25"/>
      <c r="F4642" s="29"/>
      <c r="G4642" s="29"/>
      <c r="H4642" s="29"/>
      <c r="I4642" s="29"/>
      <c r="J4642" s="29"/>
      <c r="K4642" s="25"/>
      <c r="L4642" s="25"/>
      <c r="M4642" s="25"/>
      <c r="N4642" s="25"/>
      <c r="O4642" s="25"/>
      <c r="P4642" s="25"/>
      <c r="Q4642" s="28"/>
      <c r="R4642" s="29"/>
      <c r="S4642" s="27"/>
      <c r="T4642" s="27"/>
      <c r="U4642" s="28"/>
      <c r="V4642" s="26"/>
      <c r="W4642" s="26"/>
      <c r="X4642" s="26"/>
      <c r="Y4642" s="37"/>
      <c r="Z4642" s="37"/>
      <c r="AA4642" s="37"/>
      <c r="AB4642" s="30"/>
      <c r="AC4642" s="30"/>
      <c r="AD4642" s="31"/>
      <c r="AE4642" s="30"/>
      <c r="AF4642" s="30"/>
      <c r="AG4642" s="32"/>
      <c r="AH4642" s="30"/>
      <c r="AJ4642" s="30"/>
      <c r="AK4642" s="30"/>
      <c r="AL4642" s="30"/>
      <c r="AM4642" s="30"/>
      <c r="AN4642" s="30"/>
      <c r="AO4642" s="30"/>
      <c r="AP4642" s="30"/>
      <c r="AQ4642" s="30"/>
      <c r="AR4642" s="30"/>
      <c r="AS4642" s="30"/>
      <c r="AT4642" s="30"/>
      <c r="AU4642" s="121"/>
      <c r="AV4642" s="129"/>
      <c r="AW4642" s="129"/>
      <c r="AX4642" s="129"/>
    </row>
    <row r="4643" spans="1:50" x14ac:dyDescent="0.25">
      <c r="A4643" s="120"/>
      <c r="B4643" s="28"/>
      <c r="C4643" s="25"/>
      <c r="D4643" s="25"/>
      <c r="E4643" s="25"/>
      <c r="F4643" s="29"/>
      <c r="G4643" s="29"/>
      <c r="H4643" s="29"/>
      <c r="I4643" s="29"/>
      <c r="J4643" s="29"/>
      <c r="K4643" s="25"/>
      <c r="L4643" s="25"/>
      <c r="M4643" s="25"/>
      <c r="N4643" s="25"/>
      <c r="O4643" s="25"/>
      <c r="P4643" s="25"/>
      <c r="Q4643" s="28"/>
      <c r="R4643" s="29"/>
      <c r="S4643" s="27"/>
      <c r="T4643" s="27"/>
      <c r="U4643" s="28"/>
      <c r="V4643" s="26"/>
      <c r="W4643" s="26"/>
      <c r="X4643" s="26"/>
      <c r="Y4643" s="37"/>
      <c r="Z4643" s="37"/>
      <c r="AA4643" s="37"/>
      <c r="AB4643" s="30"/>
      <c r="AC4643" s="30"/>
      <c r="AD4643" s="31"/>
      <c r="AE4643" s="30"/>
      <c r="AF4643" s="30"/>
      <c r="AG4643" s="32"/>
      <c r="AH4643" s="30"/>
      <c r="AJ4643" s="30"/>
      <c r="AK4643" s="30"/>
      <c r="AL4643" s="30"/>
      <c r="AM4643" s="30"/>
      <c r="AN4643" s="30"/>
      <c r="AO4643" s="30"/>
      <c r="AP4643" s="30"/>
      <c r="AQ4643" s="30"/>
      <c r="AR4643" s="30"/>
      <c r="AS4643" s="30"/>
      <c r="AT4643" s="30"/>
      <c r="AU4643" s="121"/>
      <c r="AV4643" s="129"/>
      <c r="AW4643" s="129"/>
      <c r="AX4643" s="129"/>
    </row>
    <row r="4644" spans="1:50" x14ac:dyDescent="0.25">
      <c r="A4644" s="120"/>
      <c r="B4644" s="28"/>
      <c r="C4644" s="25"/>
      <c r="D4644" s="25"/>
      <c r="E4644" s="25"/>
      <c r="F4644" s="29"/>
      <c r="G4644" s="29"/>
      <c r="H4644" s="29"/>
      <c r="I4644" s="29"/>
      <c r="J4644" s="29"/>
      <c r="K4644" s="25"/>
      <c r="L4644" s="25"/>
      <c r="M4644" s="25"/>
      <c r="N4644" s="25"/>
      <c r="O4644" s="25"/>
      <c r="P4644" s="25"/>
      <c r="Q4644" s="28"/>
      <c r="R4644" s="29"/>
      <c r="S4644" s="27"/>
      <c r="T4644" s="27"/>
      <c r="U4644" s="28"/>
      <c r="V4644" s="26"/>
      <c r="W4644" s="26"/>
      <c r="X4644" s="26"/>
      <c r="Y4644" s="37"/>
      <c r="Z4644" s="37"/>
      <c r="AA4644" s="37"/>
      <c r="AB4644" s="30"/>
      <c r="AC4644" s="30"/>
      <c r="AD4644" s="31"/>
      <c r="AE4644" s="30"/>
      <c r="AF4644" s="30"/>
      <c r="AG4644" s="32"/>
      <c r="AH4644" s="30"/>
      <c r="AJ4644" s="30"/>
      <c r="AK4644" s="30"/>
      <c r="AL4644" s="30"/>
      <c r="AM4644" s="30"/>
      <c r="AN4644" s="30"/>
      <c r="AO4644" s="30"/>
      <c r="AP4644" s="30"/>
      <c r="AQ4644" s="30"/>
      <c r="AR4644" s="30"/>
      <c r="AS4644" s="30"/>
      <c r="AT4644" s="30"/>
      <c r="AU4644" s="121"/>
      <c r="AV4644" s="129"/>
      <c r="AW4644" s="129"/>
      <c r="AX4644" s="129"/>
    </row>
    <row r="4645" spans="1:50" x14ac:dyDescent="0.25">
      <c r="A4645" s="120"/>
      <c r="B4645" s="28"/>
      <c r="C4645" s="25"/>
      <c r="D4645" s="25"/>
      <c r="E4645" s="25"/>
      <c r="F4645" s="29"/>
      <c r="G4645" s="29"/>
      <c r="H4645" s="29"/>
      <c r="I4645" s="29"/>
      <c r="J4645" s="29"/>
      <c r="K4645" s="25"/>
      <c r="L4645" s="25"/>
      <c r="M4645" s="25"/>
      <c r="N4645" s="25"/>
      <c r="O4645" s="25"/>
      <c r="P4645" s="25"/>
      <c r="Q4645" s="28"/>
      <c r="R4645" s="29"/>
      <c r="S4645" s="27"/>
      <c r="T4645" s="27"/>
      <c r="U4645" s="28"/>
      <c r="V4645" s="26"/>
      <c r="W4645" s="26"/>
      <c r="X4645" s="26"/>
      <c r="Y4645" s="37"/>
      <c r="Z4645" s="37"/>
      <c r="AA4645" s="37"/>
      <c r="AB4645" s="30"/>
      <c r="AC4645" s="30"/>
      <c r="AD4645" s="31"/>
      <c r="AE4645" s="30"/>
      <c r="AF4645" s="30"/>
      <c r="AG4645" s="32"/>
      <c r="AH4645" s="30"/>
      <c r="AJ4645" s="30"/>
      <c r="AK4645" s="30"/>
      <c r="AL4645" s="30"/>
      <c r="AM4645" s="30"/>
      <c r="AN4645" s="30"/>
      <c r="AO4645" s="30"/>
      <c r="AP4645" s="30"/>
      <c r="AQ4645" s="30"/>
      <c r="AR4645" s="30"/>
      <c r="AS4645" s="30"/>
      <c r="AT4645" s="30"/>
      <c r="AU4645" s="121"/>
      <c r="AV4645" s="129"/>
      <c r="AW4645" s="129"/>
      <c r="AX4645" s="129"/>
    </row>
    <row r="4646" spans="1:50" x14ac:dyDescent="0.25">
      <c r="A4646" s="120"/>
      <c r="B4646" s="28"/>
      <c r="C4646" s="25"/>
      <c r="D4646" s="25"/>
      <c r="E4646" s="25"/>
      <c r="F4646" s="29"/>
      <c r="G4646" s="29"/>
      <c r="H4646" s="29"/>
      <c r="I4646" s="29"/>
      <c r="J4646" s="29"/>
      <c r="K4646" s="25"/>
      <c r="L4646" s="25"/>
      <c r="M4646" s="25"/>
      <c r="N4646" s="25"/>
      <c r="O4646" s="25"/>
      <c r="P4646" s="25"/>
      <c r="Q4646" s="28"/>
      <c r="R4646" s="29"/>
      <c r="S4646" s="27"/>
      <c r="T4646" s="27"/>
      <c r="U4646" s="28"/>
      <c r="V4646" s="26"/>
      <c r="W4646" s="26"/>
      <c r="X4646" s="26"/>
      <c r="Y4646" s="37"/>
      <c r="Z4646" s="37"/>
      <c r="AA4646" s="37"/>
      <c r="AB4646" s="30"/>
      <c r="AC4646" s="30"/>
      <c r="AD4646" s="31"/>
      <c r="AE4646" s="30"/>
      <c r="AF4646" s="30"/>
      <c r="AG4646" s="32"/>
      <c r="AH4646" s="30"/>
      <c r="AJ4646" s="30"/>
      <c r="AK4646" s="30"/>
      <c r="AL4646" s="30"/>
      <c r="AM4646" s="30"/>
      <c r="AN4646" s="30"/>
      <c r="AO4646" s="30"/>
      <c r="AP4646" s="30"/>
      <c r="AQ4646" s="30"/>
      <c r="AR4646" s="30"/>
      <c r="AS4646" s="30"/>
      <c r="AT4646" s="30"/>
      <c r="AU4646" s="121"/>
      <c r="AV4646" s="129"/>
      <c r="AW4646" s="129"/>
      <c r="AX4646" s="129"/>
    </row>
    <row r="4647" spans="1:50" x14ac:dyDescent="0.25">
      <c r="A4647" s="120"/>
      <c r="B4647" s="28"/>
      <c r="C4647" s="25"/>
      <c r="D4647" s="25"/>
      <c r="E4647" s="25"/>
      <c r="F4647" s="29"/>
      <c r="G4647" s="29"/>
      <c r="H4647" s="29"/>
      <c r="I4647" s="29"/>
      <c r="J4647" s="29"/>
      <c r="K4647" s="25"/>
      <c r="L4647" s="25"/>
      <c r="M4647" s="25"/>
      <c r="N4647" s="25"/>
      <c r="O4647" s="25"/>
      <c r="P4647" s="25"/>
      <c r="Q4647" s="28"/>
      <c r="R4647" s="29"/>
      <c r="S4647" s="27"/>
      <c r="T4647" s="27"/>
      <c r="U4647" s="28"/>
      <c r="V4647" s="26"/>
      <c r="W4647" s="26"/>
      <c r="X4647" s="26"/>
      <c r="Y4647" s="37"/>
      <c r="Z4647" s="37"/>
      <c r="AA4647" s="37"/>
      <c r="AB4647" s="30"/>
      <c r="AC4647" s="30"/>
      <c r="AD4647" s="31"/>
      <c r="AE4647" s="30"/>
      <c r="AF4647" s="30"/>
      <c r="AG4647" s="32"/>
      <c r="AH4647" s="30"/>
      <c r="AJ4647" s="30"/>
      <c r="AK4647" s="30"/>
      <c r="AL4647" s="30"/>
      <c r="AM4647" s="30"/>
      <c r="AN4647" s="30"/>
      <c r="AO4647" s="30"/>
      <c r="AP4647" s="30"/>
      <c r="AQ4647" s="30"/>
      <c r="AR4647" s="30"/>
      <c r="AS4647" s="30"/>
      <c r="AT4647" s="30"/>
      <c r="AU4647" s="121"/>
      <c r="AV4647" s="129"/>
      <c r="AW4647" s="129"/>
      <c r="AX4647" s="129"/>
    </row>
    <row r="4648" spans="1:50" x14ac:dyDescent="0.25">
      <c r="A4648" s="120"/>
      <c r="B4648" s="28"/>
      <c r="C4648" s="25"/>
      <c r="D4648" s="25"/>
      <c r="E4648" s="25"/>
      <c r="F4648" s="29"/>
      <c r="G4648" s="29"/>
      <c r="H4648" s="29"/>
      <c r="I4648" s="29"/>
      <c r="J4648" s="29"/>
      <c r="K4648" s="25"/>
      <c r="L4648" s="25"/>
      <c r="M4648" s="25"/>
      <c r="N4648" s="25"/>
      <c r="O4648" s="25"/>
      <c r="P4648" s="25"/>
      <c r="Q4648" s="28"/>
      <c r="R4648" s="29"/>
      <c r="S4648" s="27"/>
      <c r="T4648" s="27"/>
      <c r="U4648" s="28"/>
      <c r="V4648" s="26"/>
      <c r="W4648" s="26"/>
      <c r="X4648" s="26"/>
      <c r="Y4648" s="37"/>
      <c r="Z4648" s="37"/>
      <c r="AA4648" s="37"/>
      <c r="AB4648" s="30"/>
      <c r="AC4648" s="30"/>
      <c r="AD4648" s="31"/>
      <c r="AE4648" s="30"/>
      <c r="AF4648" s="30"/>
      <c r="AG4648" s="32"/>
      <c r="AH4648" s="30"/>
      <c r="AJ4648" s="30"/>
      <c r="AK4648" s="30"/>
      <c r="AL4648" s="30"/>
      <c r="AM4648" s="30"/>
      <c r="AN4648" s="30"/>
      <c r="AO4648" s="30"/>
      <c r="AP4648" s="30"/>
      <c r="AQ4648" s="30"/>
      <c r="AR4648" s="30"/>
      <c r="AS4648" s="30"/>
      <c r="AT4648" s="30"/>
      <c r="AU4648" s="121"/>
      <c r="AV4648" s="129"/>
      <c r="AW4648" s="129"/>
      <c r="AX4648" s="129"/>
    </row>
    <row r="4649" spans="1:50" x14ac:dyDescent="0.25">
      <c r="A4649" s="120"/>
      <c r="B4649" s="28"/>
      <c r="C4649" s="25"/>
      <c r="D4649" s="25"/>
      <c r="E4649" s="25"/>
      <c r="F4649" s="29"/>
      <c r="G4649" s="29"/>
      <c r="H4649" s="29"/>
      <c r="I4649" s="29"/>
      <c r="J4649" s="29"/>
      <c r="K4649" s="25"/>
      <c r="L4649" s="25"/>
      <c r="M4649" s="25"/>
      <c r="N4649" s="25"/>
      <c r="O4649" s="25"/>
      <c r="P4649" s="25"/>
      <c r="Q4649" s="28"/>
      <c r="R4649" s="29"/>
      <c r="S4649" s="27"/>
      <c r="T4649" s="27"/>
      <c r="U4649" s="28"/>
      <c r="V4649" s="26"/>
      <c r="W4649" s="26"/>
      <c r="X4649" s="26"/>
      <c r="Y4649" s="37"/>
      <c r="Z4649" s="37"/>
      <c r="AA4649" s="37"/>
      <c r="AB4649" s="30"/>
      <c r="AC4649" s="30"/>
      <c r="AD4649" s="31"/>
      <c r="AE4649" s="30"/>
      <c r="AF4649" s="30"/>
      <c r="AG4649" s="32"/>
      <c r="AH4649" s="30"/>
      <c r="AJ4649" s="30"/>
      <c r="AK4649" s="30"/>
      <c r="AL4649" s="30"/>
      <c r="AM4649" s="30"/>
      <c r="AN4649" s="30"/>
      <c r="AO4649" s="30"/>
      <c r="AP4649" s="30"/>
      <c r="AQ4649" s="30"/>
      <c r="AR4649" s="30"/>
      <c r="AS4649" s="30"/>
      <c r="AT4649" s="30"/>
      <c r="AU4649" s="121"/>
      <c r="AV4649" s="129"/>
      <c r="AW4649" s="129"/>
      <c r="AX4649" s="129"/>
    </row>
    <row r="4650" spans="1:50" x14ac:dyDescent="0.25">
      <c r="A4650" s="120"/>
      <c r="B4650" s="28"/>
      <c r="C4650" s="25"/>
      <c r="D4650" s="25"/>
      <c r="E4650" s="25"/>
      <c r="F4650" s="29"/>
      <c r="G4650" s="29"/>
      <c r="H4650" s="29"/>
      <c r="I4650" s="29"/>
      <c r="J4650" s="29"/>
      <c r="K4650" s="25"/>
      <c r="L4650" s="25"/>
      <c r="M4650" s="25"/>
      <c r="N4650" s="25"/>
      <c r="O4650" s="25"/>
      <c r="P4650" s="25"/>
      <c r="Q4650" s="28"/>
      <c r="R4650" s="29"/>
      <c r="S4650" s="27"/>
      <c r="T4650" s="27"/>
      <c r="U4650" s="28"/>
      <c r="V4650" s="26"/>
      <c r="W4650" s="26"/>
      <c r="X4650" s="26"/>
      <c r="Y4650" s="37"/>
      <c r="Z4650" s="37"/>
      <c r="AA4650" s="37"/>
      <c r="AB4650" s="30"/>
      <c r="AC4650" s="30"/>
      <c r="AD4650" s="31"/>
      <c r="AE4650" s="30"/>
      <c r="AF4650" s="30"/>
      <c r="AG4650" s="32"/>
      <c r="AH4650" s="30"/>
      <c r="AJ4650" s="30"/>
      <c r="AK4650" s="30"/>
      <c r="AL4650" s="30"/>
      <c r="AM4650" s="30"/>
      <c r="AN4650" s="30"/>
      <c r="AO4650" s="30"/>
      <c r="AP4650" s="30"/>
      <c r="AQ4650" s="30"/>
      <c r="AR4650" s="30"/>
      <c r="AS4650" s="30"/>
      <c r="AT4650" s="30"/>
      <c r="AU4650" s="121"/>
      <c r="AV4650" s="129"/>
      <c r="AW4650" s="129"/>
      <c r="AX4650" s="129"/>
    </row>
    <row r="4651" spans="1:50" x14ac:dyDescent="0.25">
      <c r="A4651" s="120"/>
      <c r="B4651" s="28"/>
      <c r="C4651" s="25"/>
      <c r="D4651" s="25"/>
      <c r="E4651" s="25"/>
      <c r="F4651" s="29"/>
      <c r="G4651" s="29"/>
      <c r="H4651" s="29"/>
      <c r="I4651" s="29"/>
      <c r="J4651" s="29"/>
      <c r="K4651" s="25"/>
      <c r="L4651" s="25"/>
      <c r="M4651" s="25"/>
      <c r="N4651" s="25"/>
      <c r="O4651" s="25"/>
      <c r="P4651" s="25"/>
      <c r="Q4651" s="28"/>
      <c r="R4651" s="29"/>
      <c r="S4651" s="27"/>
      <c r="T4651" s="27"/>
      <c r="U4651" s="28"/>
      <c r="V4651" s="26"/>
      <c r="W4651" s="26"/>
      <c r="X4651" s="26"/>
      <c r="Y4651" s="37"/>
      <c r="Z4651" s="37"/>
      <c r="AA4651" s="37"/>
      <c r="AB4651" s="30"/>
      <c r="AC4651" s="30"/>
      <c r="AD4651" s="31"/>
      <c r="AE4651" s="30"/>
      <c r="AF4651" s="30"/>
      <c r="AG4651" s="32"/>
      <c r="AH4651" s="30"/>
      <c r="AJ4651" s="30"/>
      <c r="AK4651" s="30"/>
      <c r="AL4651" s="30"/>
      <c r="AM4651" s="30"/>
      <c r="AN4651" s="30"/>
      <c r="AO4651" s="30"/>
      <c r="AP4651" s="30"/>
      <c r="AQ4651" s="30"/>
      <c r="AR4651" s="30"/>
      <c r="AS4651" s="30"/>
      <c r="AT4651" s="30"/>
      <c r="AU4651" s="121"/>
      <c r="AV4651" s="129"/>
      <c r="AW4651" s="129"/>
      <c r="AX4651" s="129"/>
    </row>
    <row r="4652" spans="1:50" x14ac:dyDescent="0.25">
      <c r="A4652" s="120"/>
      <c r="B4652" s="28"/>
      <c r="C4652" s="25"/>
      <c r="D4652" s="25"/>
      <c r="E4652" s="25"/>
      <c r="F4652" s="29"/>
      <c r="G4652" s="29"/>
      <c r="H4652" s="29"/>
      <c r="I4652" s="29"/>
      <c r="J4652" s="29"/>
      <c r="K4652" s="25"/>
      <c r="L4652" s="25"/>
      <c r="M4652" s="25"/>
      <c r="N4652" s="25"/>
      <c r="O4652" s="25"/>
      <c r="P4652" s="25"/>
      <c r="Q4652" s="28"/>
      <c r="R4652" s="29"/>
      <c r="S4652" s="27"/>
      <c r="T4652" s="27"/>
      <c r="U4652" s="28"/>
      <c r="V4652" s="26"/>
      <c r="W4652" s="26"/>
      <c r="X4652" s="26"/>
      <c r="Y4652" s="37"/>
      <c r="Z4652" s="37"/>
      <c r="AA4652" s="37"/>
      <c r="AB4652" s="30"/>
      <c r="AC4652" s="30"/>
      <c r="AD4652" s="31"/>
      <c r="AE4652" s="30"/>
      <c r="AF4652" s="30"/>
      <c r="AG4652" s="32"/>
      <c r="AH4652" s="30"/>
      <c r="AJ4652" s="30"/>
      <c r="AK4652" s="30"/>
      <c r="AL4652" s="30"/>
      <c r="AM4652" s="30"/>
      <c r="AN4652" s="30"/>
      <c r="AO4652" s="30"/>
      <c r="AP4652" s="30"/>
      <c r="AQ4652" s="30"/>
      <c r="AR4652" s="30"/>
      <c r="AS4652" s="30"/>
      <c r="AT4652" s="30"/>
      <c r="AU4652" s="121"/>
      <c r="AV4652" s="129"/>
      <c r="AW4652" s="129"/>
      <c r="AX4652" s="129"/>
    </row>
    <row r="4653" spans="1:50" x14ac:dyDescent="0.25">
      <c r="A4653" s="120"/>
      <c r="B4653" s="28"/>
      <c r="C4653" s="25"/>
      <c r="D4653" s="25"/>
      <c r="E4653" s="25"/>
      <c r="F4653" s="29"/>
      <c r="G4653" s="29"/>
      <c r="H4653" s="29"/>
      <c r="I4653" s="29"/>
      <c r="J4653" s="29"/>
      <c r="K4653" s="25"/>
      <c r="L4653" s="25"/>
      <c r="M4653" s="25"/>
      <c r="N4653" s="25"/>
      <c r="O4653" s="25"/>
      <c r="P4653" s="25"/>
      <c r="Q4653" s="28"/>
      <c r="R4653" s="29"/>
      <c r="S4653" s="27"/>
      <c r="T4653" s="27"/>
      <c r="U4653" s="28"/>
      <c r="V4653" s="26"/>
      <c r="W4653" s="26"/>
      <c r="X4653" s="26"/>
      <c r="Y4653" s="37"/>
      <c r="Z4653" s="37"/>
      <c r="AA4653" s="37"/>
      <c r="AB4653" s="30"/>
      <c r="AC4653" s="30"/>
      <c r="AD4653" s="31"/>
      <c r="AE4653" s="30"/>
      <c r="AF4653" s="30"/>
      <c r="AG4653" s="32"/>
      <c r="AH4653" s="30"/>
      <c r="AJ4653" s="30"/>
      <c r="AK4653" s="30"/>
      <c r="AL4653" s="30"/>
      <c r="AM4653" s="30"/>
      <c r="AN4653" s="30"/>
      <c r="AO4653" s="30"/>
      <c r="AP4653" s="30"/>
      <c r="AQ4653" s="30"/>
      <c r="AR4653" s="30"/>
      <c r="AS4653" s="30"/>
      <c r="AT4653" s="30"/>
      <c r="AU4653" s="121"/>
      <c r="AV4653" s="129"/>
      <c r="AW4653" s="129"/>
      <c r="AX4653" s="129"/>
    </row>
    <row r="4654" spans="1:50" x14ac:dyDescent="0.25">
      <c r="A4654" s="120"/>
      <c r="B4654" s="28"/>
      <c r="C4654" s="25"/>
      <c r="D4654" s="25"/>
      <c r="E4654" s="25"/>
      <c r="F4654" s="29"/>
      <c r="G4654" s="29"/>
      <c r="H4654" s="29"/>
      <c r="I4654" s="29"/>
      <c r="J4654" s="29"/>
      <c r="K4654" s="25"/>
      <c r="L4654" s="25"/>
      <c r="M4654" s="25"/>
      <c r="N4654" s="25"/>
      <c r="O4654" s="25"/>
      <c r="P4654" s="25"/>
      <c r="Q4654" s="28"/>
      <c r="R4654" s="29"/>
      <c r="S4654" s="27"/>
      <c r="T4654" s="27"/>
      <c r="U4654" s="28"/>
      <c r="V4654" s="26"/>
      <c r="W4654" s="26"/>
      <c r="X4654" s="26"/>
      <c r="Y4654" s="37"/>
      <c r="Z4654" s="37"/>
      <c r="AA4654" s="37"/>
      <c r="AB4654" s="30"/>
      <c r="AC4654" s="30"/>
      <c r="AD4654" s="31"/>
      <c r="AE4654" s="30"/>
      <c r="AF4654" s="30"/>
      <c r="AG4654" s="32"/>
      <c r="AH4654" s="30"/>
      <c r="AJ4654" s="30"/>
      <c r="AK4654" s="30"/>
      <c r="AL4654" s="30"/>
      <c r="AM4654" s="30"/>
      <c r="AN4654" s="30"/>
      <c r="AO4654" s="30"/>
      <c r="AP4654" s="30"/>
      <c r="AQ4654" s="30"/>
      <c r="AR4654" s="30"/>
      <c r="AS4654" s="30"/>
      <c r="AT4654" s="30"/>
      <c r="AU4654" s="121"/>
      <c r="AV4654" s="129"/>
      <c r="AW4654" s="129"/>
      <c r="AX4654" s="129"/>
    </row>
    <row r="4655" spans="1:50" x14ac:dyDescent="0.25">
      <c r="A4655" s="120"/>
      <c r="B4655" s="28"/>
      <c r="C4655" s="25"/>
      <c r="D4655" s="25"/>
      <c r="E4655" s="25"/>
      <c r="F4655" s="29"/>
      <c r="G4655" s="29"/>
      <c r="H4655" s="29"/>
      <c r="I4655" s="29"/>
      <c r="J4655" s="29"/>
      <c r="K4655" s="25"/>
      <c r="L4655" s="25"/>
      <c r="M4655" s="25"/>
      <c r="N4655" s="25"/>
      <c r="O4655" s="25"/>
      <c r="P4655" s="25"/>
      <c r="Q4655" s="28"/>
      <c r="R4655" s="29"/>
      <c r="S4655" s="27"/>
      <c r="T4655" s="27"/>
      <c r="U4655" s="28"/>
      <c r="V4655" s="26"/>
      <c r="W4655" s="26"/>
      <c r="X4655" s="26"/>
      <c r="Y4655" s="37"/>
      <c r="Z4655" s="37"/>
      <c r="AA4655" s="37"/>
      <c r="AB4655" s="30"/>
      <c r="AC4655" s="30"/>
      <c r="AD4655" s="31"/>
      <c r="AE4655" s="30"/>
      <c r="AF4655" s="30"/>
      <c r="AG4655" s="32"/>
      <c r="AH4655" s="30"/>
      <c r="AJ4655" s="30"/>
      <c r="AK4655" s="30"/>
      <c r="AL4655" s="30"/>
      <c r="AM4655" s="30"/>
      <c r="AN4655" s="30"/>
      <c r="AO4655" s="30"/>
      <c r="AP4655" s="30"/>
      <c r="AQ4655" s="30"/>
      <c r="AR4655" s="30"/>
      <c r="AS4655" s="30"/>
      <c r="AT4655" s="30"/>
      <c r="AU4655" s="121"/>
      <c r="AV4655" s="129"/>
      <c r="AW4655" s="129"/>
      <c r="AX4655" s="129"/>
    </row>
    <row r="4656" spans="1:50" x14ac:dyDescent="0.25">
      <c r="A4656" s="120"/>
      <c r="B4656" s="28"/>
      <c r="C4656" s="25"/>
      <c r="D4656" s="25"/>
      <c r="E4656" s="25"/>
      <c r="F4656" s="29"/>
      <c r="G4656" s="29"/>
      <c r="H4656" s="29"/>
      <c r="I4656" s="29"/>
      <c r="J4656" s="29"/>
      <c r="K4656" s="25"/>
      <c r="L4656" s="25"/>
      <c r="M4656" s="25"/>
      <c r="N4656" s="25"/>
      <c r="O4656" s="25"/>
      <c r="P4656" s="25"/>
      <c r="Q4656" s="28"/>
      <c r="R4656" s="29"/>
      <c r="S4656" s="27"/>
      <c r="T4656" s="27"/>
      <c r="U4656" s="28"/>
      <c r="V4656" s="26"/>
      <c r="W4656" s="26"/>
      <c r="X4656" s="26"/>
      <c r="Y4656" s="37"/>
      <c r="Z4656" s="37"/>
      <c r="AA4656" s="37"/>
      <c r="AB4656" s="30"/>
      <c r="AC4656" s="30"/>
      <c r="AD4656" s="31"/>
      <c r="AE4656" s="30"/>
      <c r="AF4656" s="30"/>
      <c r="AG4656" s="32"/>
      <c r="AH4656" s="30"/>
      <c r="AJ4656" s="30"/>
      <c r="AK4656" s="30"/>
      <c r="AL4656" s="30"/>
      <c r="AM4656" s="30"/>
      <c r="AN4656" s="30"/>
      <c r="AO4656" s="30"/>
      <c r="AP4656" s="30"/>
      <c r="AQ4656" s="30"/>
      <c r="AR4656" s="30"/>
      <c r="AS4656" s="30"/>
      <c r="AT4656" s="30"/>
      <c r="AU4656" s="121"/>
      <c r="AV4656" s="129"/>
      <c r="AW4656" s="129"/>
      <c r="AX4656" s="129"/>
    </row>
    <row r="4657" spans="1:50" x14ac:dyDescent="0.25">
      <c r="A4657" s="120"/>
      <c r="B4657" s="28"/>
      <c r="C4657" s="25"/>
      <c r="D4657" s="25"/>
      <c r="E4657" s="25"/>
      <c r="F4657" s="29"/>
      <c r="G4657" s="29"/>
      <c r="H4657" s="29"/>
      <c r="I4657" s="29"/>
      <c r="J4657" s="29"/>
      <c r="K4657" s="25"/>
      <c r="L4657" s="25"/>
      <c r="M4657" s="25"/>
      <c r="N4657" s="25"/>
      <c r="O4657" s="25"/>
      <c r="P4657" s="25"/>
      <c r="Q4657" s="28"/>
      <c r="R4657" s="29"/>
      <c r="S4657" s="27"/>
      <c r="T4657" s="27"/>
      <c r="U4657" s="28"/>
      <c r="V4657" s="26"/>
      <c r="W4657" s="26"/>
      <c r="X4657" s="26"/>
      <c r="Y4657" s="37"/>
      <c r="Z4657" s="37"/>
      <c r="AA4657" s="37"/>
      <c r="AB4657" s="30"/>
      <c r="AC4657" s="30"/>
      <c r="AD4657" s="31"/>
      <c r="AE4657" s="30"/>
      <c r="AF4657" s="30"/>
      <c r="AG4657" s="32"/>
      <c r="AH4657" s="30"/>
      <c r="AJ4657" s="30"/>
      <c r="AK4657" s="30"/>
      <c r="AL4657" s="30"/>
      <c r="AM4657" s="30"/>
      <c r="AN4657" s="30"/>
      <c r="AO4657" s="30"/>
      <c r="AP4657" s="30"/>
      <c r="AQ4657" s="30"/>
      <c r="AR4657" s="30"/>
      <c r="AS4657" s="30"/>
      <c r="AT4657" s="30"/>
      <c r="AU4657" s="121"/>
      <c r="AV4657" s="129"/>
      <c r="AW4657" s="129"/>
      <c r="AX4657" s="129"/>
    </row>
    <row r="4658" spans="1:50" x14ac:dyDescent="0.25">
      <c r="A4658" s="120"/>
      <c r="B4658" s="28"/>
      <c r="C4658" s="25"/>
      <c r="D4658" s="25"/>
      <c r="E4658" s="25"/>
      <c r="F4658" s="29"/>
      <c r="G4658" s="29"/>
      <c r="H4658" s="29"/>
      <c r="I4658" s="29"/>
      <c r="J4658" s="29"/>
      <c r="K4658" s="25"/>
      <c r="L4658" s="25"/>
      <c r="M4658" s="25"/>
      <c r="N4658" s="25"/>
      <c r="O4658" s="25"/>
      <c r="P4658" s="25"/>
      <c r="Q4658" s="28"/>
      <c r="R4658" s="29"/>
      <c r="S4658" s="27"/>
      <c r="T4658" s="27"/>
      <c r="U4658" s="28"/>
      <c r="V4658" s="26"/>
      <c r="W4658" s="26"/>
      <c r="X4658" s="26"/>
      <c r="Y4658" s="37"/>
      <c r="Z4658" s="37"/>
      <c r="AA4658" s="37"/>
      <c r="AB4658" s="30"/>
      <c r="AC4658" s="30"/>
      <c r="AD4658" s="31"/>
      <c r="AE4658" s="30"/>
      <c r="AF4658" s="30"/>
      <c r="AG4658" s="32"/>
      <c r="AH4658" s="30"/>
      <c r="AJ4658" s="30"/>
      <c r="AK4658" s="30"/>
      <c r="AL4658" s="30"/>
      <c r="AM4658" s="30"/>
      <c r="AN4658" s="30"/>
      <c r="AO4658" s="30"/>
      <c r="AP4658" s="30"/>
      <c r="AQ4658" s="30"/>
      <c r="AR4658" s="30"/>
      <c r="AS4658" s="30"/>
      <c r="AT4658" s="30"/>
      <c r="AU4658" s="121"/>
      <c r="AV4658" s="129"/>
      <c r="AW4658" s="129"/>
      <c r="AX4658" s="129"/>
    </row>
    <row r="4659" spans="1:50" x14ac:dyDescent="0.25">
      <c r="A4659" s="120"/>
      <c r="B4659" s="28"/>
      <c r="C4659" s="25"/>
      <c r="D4659" s="25"/>
      <c r="E4659" s="25"/>
      <c r="F4659" s="29"/>
      <c r="G4659" s="29"/>
      <c r="H4659" s="29"/>
      <c r="I4659" s="29"/>
      <c r="J4659" s="29"/>
      <c r="K4659" s="25"/>
      <c r="L4659" s="25"/>
      <c r="M4659" s="25"/>
      <c r="N4659" s="25"/>
      <c r="O4659" s="25"/>
      <c r="P4659" s="25"/>
      <c r="Q4659" s="28"/>
      <c r="R4659" s="29"/>
      <c r="S4659" s="27"/>
      <c r="T4659" s="27"/>
      <c r="U4659" s="28"/>
      <c r="V4659" s="26"/>
      <c r="W4659" s="26"/>
      <c r="X4659" s="26"/>
      <c r="Y4659" s="37"/>
      <c r="Z4659" s="37"/>
      <c r="AA4659" s="37"/>
      <c r="AB4659" s="30"/>
      <c r="AC4659" s="30"/>
      <c r="AD4659" s="31"/>
      <c r="AE4659" s="30"/>
      <c r="AF4659" s="30"/>
      <c r="AG4659" s="32"/>
      <c r="AH4659" s="30"/>
      <c r="AJ4659" s="30"/>
      <c r="AK4659" s="30"/>
      <c r="AL4659" s="30"/>
      <c r="AM4659" s="30"/>
      <c r="AN4659" s="30"/>
      <c r="AO4659" s="30"/>
      <c r="AP4659" s="30"/>
      <c r="AQ4659" s="30"/>
      <c r="AR4659" s="30"/>
      <c r="AS4659" s="30"/>
      <c r="AT4659" s="30"/>
      <c r="AU4659" s="121"/>
      <c r="AV4659" s="129"/>
      <c r="AW4659" s="129"/>
      <c r="AX4659" s="129"/>
    </row>
    <row r="4660" spans="1:50" x14ac:dyDescent="0.25">
      <c r="A4660" s="120"/>
      <c r="B4660" s="28"/>
      <c r="C4660" s="25"/>
      <c r="D4660" s="25"/>
      <c r="E4660" s="25"/>
      <c r="F4660" s="29"/>
      <c r="G4660" s="29"/>
      <c r="H4660" s="29"/>
      <c r="I4660" s="29"/>
      <c r="J4660" s="29"/>
      <c r="K4660" s="25"/>
      <c r="L4660" s="25"/>
      <c r="M4660" s="25"/>
      <c r="N4660" s="25"/>
      <c r="O4660" s="25"/>
      <c r="P4660" s="25"/>
      <c r="Q4660" s="28"/>
      <c r="R4660" s="29"/>
      <c r="S4660" s="27"/>
      <c r="T4660" s="27"/>
      <c r="U4660" s="28"/>
      <c r="V4660" s="26"/>
      <c r="W4660" s="26"/>
      <c r="X4660" s="26"/>
      <c r="Y4660" s="37"/>
      <c r="Z4660" s="37"/>
      <c r="AA4660" s="37"/>
      <c r="AB4660" s="30"/>
      <c r="AC4660" s="30"/>
      <c r="AD4660" s="31"/>
      <c r="AE4660" s="30"/>
      <c r="AF4660" s="30"/>
      <c r="AG4660" s="32"/>
      <c r="AH4660" s="30"/>
      <c r="AJ4660" s="30"/>
      <c r="AK4660" s="30"/>
      <c r="AL4660" s="30"/>
      <c r="AM4660" s="30"/>
      <c r="AN4660" s="30"/>
      <c r="AO4660" s="30"/>
      <c r="AP4660" s="30"/>
      <c r="AQ4660" s="30"/>
      <c r="AR4660" s="30"/>
      <c r="AS4660" s="30"/>
      <c r="AT4660" s="30"/>
      <c r="AU4660" s="121"/>
      <c r="AV4660" s="129"/>
      <c r="AW4660" s="129"/>
      <c r="AX4660" s="129"/>
    </row>
    <row r="4661" spans="1:50" x14ac:dyDescent="0.25">
      <c r="A4661" s="120"/>
      <c r="B4661" s="28"/>
      <c r="C4661" s="25"/>
      <c r="D4661" s="25"/>
      <c r="E4661" s="25"/>
      <c r="F4661" s="29"/>
      <c r="G4661" s="29"/>
      <c r="H4661" s="29"/>
      <c r="I4661" s="29"/>
      <c r="J4661" s="29"/>
      <c r="K4661" s="25"/>
      <c r="L4661" s="25"/>
      <c r="M4661" s="25"/>
      <c r="N4661" s="25"/>
      <c r="O4661" s="25"/>
      <c r="P4661" s="25"/>
      <c r="Q4661" s="28"/>
      <c r="R4661" s="29"/>
      <c r="S4661" s="27"/>
      <c r="T4661" s="27"/>
      <c r="U4661" s="28"/>
      <c r="V4661" s="26"/>
      <c r="W4661" s="26"/>
      <c r="X4661" s="26"/>
      <c r="Y4661" s="37"/>
      <c r="Z4661" s="37"/>
      <c r="AA4661" s="37"/>
      <c r="AB4661" s="30"/>
      <c r="AC4661" s="30"/>
      <c r="AD4661" s="31"/>
      <c r="AE4661" s="30"/>
      <c r="AF4661" s="30"/>
      <c r="AG4661" s="32"/>
      <c r="AH4661" s="30"/>
      <c r="AJ4661" s="30"/>
      <c r="AK4661" s="30"/>
      <c r="AL4661" s="30"/>
      <c r="AM4661" s="30"/>
      <c r="AN4661" s="30"/>
      <c r="AO4661" s="30"/>
      <c r="AP4661" s="30"/>
      <c r="AQ4661" s="30"/>
      <c r="AR4661" s="30"/>
      <c r="AS4661" s="30"/>
      <c r="AT4661" s="30"/>
      <c r="AU4661" s="121"/>
      <c r="AV4661" s="129"/>
      <c r="AW4661" s="129"/>
      <c r="AX4661" s="129"/>
    </row>
    <row r="4662" spans="1:50" x14ac:dyDescent="0.25">
      <c r="A4662" s="120"/>
      <c r="B4662" s="28"/>
      <c r="C4662" s="25"/>
      <c r="D4662" s="25"/>
      <c r="E4662" s="25"/>
      <c r="F4662" s="29"/>
      <c r="G4662" s="29"/>
      <c r="H4662" s="29"/>
      <c r="I4662" s="29"/>
      <c r="J4662" s="29"/>
      <c r="K4662" s="25"/>
      <c r="L4662" s="25"/>
      <c r="M4662" s="25"/>
      <c r="N4662" s="25"/>
      <c r="O4662" s="25"/>
      <c r="P4662" s="25"/>
      <c r="Q4662" s="28"/>
      <c r="R4662" s="29"/>
      <c r="S4662" s="27"/>
      <c r="T4662" s="27"/>
      <c r="U4662" s="28"/>
      <c r="V4662" s="26"/>
      <c r="W4662" s="26"/>
      <c r="X4662" s="26"/>
      <c r="Y4662" s="37"/>
      <c r="Z4662" s="37"/>
      <c r="AA4662" s="37"/>
      <c r="AB4662" s="30"/>
      <c r="AC4662" s="30"/>
      <c r="AD4662" s="31"/>
      <c r="AE4662" s="30"/>
      <c r="AF4662" s="30"/>
      <c r="AG4662" s="32"/>
      <c r="AH4662" s="30"/>
      <c r="AJ4662" s="30"/>
      <c r="AK4662" s="30"/>
      <c r="AL4662" s="30"/>
      <c r="AM4662" s="30"/>
      <c r="AN4662" s="30"/>
      <c r="AO4662" s="30"/>
      <c r="AP4662" s="30"/>
      <c r="AQ4662" s="30"/>
      <c r="AR4662" s="30"/>
      <c r="AS4662" s="30"/>
      <c r="AT4662" s="30"/>
      <c r="AU4662" s="121"/>
      <c r="AV4662" s="129"/>
      <c r="AW4662" s="129"/>
      <c r="AX4662" s="129"/>
    </row>
    <row r="4663" spans="1:50" x14ac:dyDescent="0.25">
      <c r="A4663" s="120"/>
      <c r="B4663" s="28"/>
      <c r="C4663" s="25"/>
      <c r="D4663" s="25"/>
      <c r="E4663" s="25"/>
      <c r="F4663" s="29"/>
      <c r="G4663" s="29"/>
      <c r="H4663" s="29"/>
      <c r="I4663" s="29"/>
      <c r="J4663" s="29"/>
      <c r="K4663" s="25"/>
      <c r="L4663" s="25"/>
      <c r="M4663" s="25"/>
      <c r="N4663" s="25"/>
      <c r="O4663" s="25"/>
      <c r="P4663" s="25"/>
      <c r="Q4663" s="28"/>
      <c r="R4663" s="29"/>
      <c r="S4663" s="27"/>
      <c r="T4663" s="27"/>
      <c r="U4663" s="28"/>
      <c r="V4663" s="26"/>
      <c r="W4663" s="26"/>
      <c r="X4663" s="26"/>
      <c r="Y4663" s="37"/>
      <c r="Z4663" s="37"/>
      <c r="AA4663" s="37"/>
      <c r="AB4663" s="30"/>
      <c r="AC4663" s="30"/>
      <c r="AD4663" s="31"/>
      <c r="AE4663" s="30"/>
      <c r="AF4663" s="30"/>
      <c r="AG4663" s="32"/>
      <c r="AH4663" s="30"/>
      <c r="AJ4663" s="30"/>
      <c r="AK4663" s="30"/>
      <c r="AL4663" s="30"/>
      <c r="AM4663" s="30"/>
      <c r="AN4663" s="30"/>
      <c r="AO4663" s="30"/>
      <c r="AP4663" s="30"/>
      <c r="AQ4663" s="30"/>
      <c r="AR4663" s="30"/>
      <c r="AS4663" s="30"/>
      <c r="AT4663" s="30"/>
      <c r="AU4663" s="121"/>
      <c r="AV4663" s="129"/>
      <c r="AW4663" s="129"/>
      <c r="AX4663" s="129"/>
    </row>
    <row r="4664" spans="1:50" x14ac:dyDescent="0.25">
      <c r="A4664" s="120"/>
      <c r="B4664" s="28"/>
      <c r="C4664" s="25"/>
      <c r="D4664" s="25"/>
      <c r="E4664" s="25"/>
      <c r="F4664" s="29"/>
      <c r="G4664" s="29"/>
      <c r="H4664" s="29"/>
      <c r="I4664" s="29"/>
      <c r="J4664" s="29"/>
      <c r="K4664" s="25"/>
      <c r="L4664" s="25"/>
      <c r="M4664" s="25"/>
      <c r="N4664" s="25"/>
      <c r="O4664" s="25"/>
      <c r="P4664" s="25"/>
      <c r="Q4664" s="28"/>
      <c r="R4664" s="29"/>
      <c r="S4664" s="27"/>
      <c r="T4664" s="27"/>
      <c r="U4664" s="28"/>
      <c r="V4664" s="26"/>
      <c r="W4664" s="26"/>
      <c r="X4664" s="26"/>
      <c r="Y4664" s="37"/>
      <c r="Z4664" s="37"/>
      <c r="AA4664" s="37"/>
      <c r="AB4664" s="30"/>
      <c r="AC4664" s="30"/>
      <c r="AD4664" s="31"/>
      <c r="AE4664" s="30"/>
      <c r="AF4664" s="30"/>
      <c r="AG4664" s="32"/>
      <c r="AH4664" s="30"/>
      <c r="AJ4664" s="30"/>
      <c r="AK4664" s="30"/>
      <c r="AL4664" s="30"/>
      <c r="AM4664" s="30"/>
      <c r="AN4664" s="30"/>
      <c r="AO4664" s="30"/>
      <c r="AP4664" s="30"/>
      <c r="AQ4664" s="30"/>
      <c r="AR4664" s="30"/>
      <c r="AS4664" s="30"/>
      <c r="AT4664" s="30"/>
      <c r="AU4664" s="121"/>
      <c r="AV4664" s="129"/>
      <c r="AW4664" s="129"/>
      <c r="AX4664" s="129"/>
    </row>
    <row r="4665" spans="1:50" x14ac:dyDescent="0.25">
      <c r="A4665" s="120"/>
      <c r="B4665" s="28"/>
      <c r="C4665" s="25"/>
      <c r="D4665" s="25"/>
      <c r="E4665" s="25"/>
      <c r="F4665" s="29"/>
      <c r="G4665" s="29"/>
      <c r="H4665" s="29"/>
      <c r="I4665" s="29"/>
      <c r="J4665" s="29"/>
      <c r="K4665" s="25"/>
      <c r="L4665" s="25"/>
      <c r="M4665" s="25"/>
      <c r="N4665" s="25"/>
      <c r="O4665" s="25"/>
      <c r="P4665" s="25"/>
      <c r="Q4665" s="28"/>
      <c r="R4665" s="29"/>
      <c r="S4665" s="27"/>
      <c r="T4665" s="27"/>
      <c r="U4665" s="28"/>
      <c r="V4665" s="26"/>
      <c r="W4665" s="26"/>
      <c r="X4665" s="26"/>
      <c r="Y4665" s="37"/>
      <c r="Z4665" s="37"/>
      <c r="AA4665" s="37"/>
      <c r="AB4665" s="30"/>
      <c r="AC4665" s="30"/>
      <c r="AD4665" s="31"/>
      <c r="AE4665" s="30"/>
      <c r="AF4665" s="30"/>
      <c r="AG4665" s="32"/>
      <c r="AH4665" s="30"/>
      <c r="AJ4665" s="30"/>
      <c r="AK4665" s="30"/>
      <c r="AL4665" s="30"/>
      <c r="AM4665" s="30"/>
      <c r="AN4665" s="30"/>
      <c r="AO4665" s="30"/>
      <c r="AP4665" s="30"/>
      <c r="AQ4665" s="30"/>
      <c r="AR4665" s="30"/>
      <c r="AS4665" s="30"/>
      <c r="AT4665" s="30"/>
      <c r="AU4665" s="121"/>
      <c r="AV4665" s="129"/>
      <c r="AW4665" s="129"/>
      <c r="AX4665" s="129"/>
    </row>
    <row r="4666" spans="1:50" x14ac:dyDescent="0.25">
      <c r="A4666" s="120"/>
      <c r="B4666" s="28"/>
      <c r="C4666" s="25"/>
      <c r="D4666" s="25"/>
      <c r="E4666" s="25"/>
      <c r="F4666" s="29"/>
      <c r="G4666" s="29"/>
      <c r="H4666" s="29"/>
      <c r="I4666" s="29"/>
      <c r="J4666" s="29"/>
      <c r="K4666" s="25"/>
      <c r="L4666" s="25"/>
      <c r="M4666" s="25"/>
      <c r="N4666" s="25"/>
      <c r="O4666" s="25"/>
      <c r="P4666" s="25"/>
      <c r="Q4666" s="28"/>
      <c r="R4666" s="29"/>
      <c r="S4666" s="27"/>
      <c r="T4666" s="27"/>
      <c r="U4666" s="28"/>
      <c r="V4666" s="26"/>
      <c r="W4666" s="26"/>
      <c r="X4666" s="26"/>
      <c r="Y4666" s="37"/>
      <c r="Z4666" s="37"/>
      <c r="AA4666" s="37"/>
      <c r="AB4666" s="30"/>
      <c r="AC4666" s="30"/>
      <c r="AD4666" s="31"/>
      <c r="AE4666" s="30"/>
      <c r="AF4666" s="30"/>
      <c r="AG4666" s="32"/>
      <c r="AH4666" s="30"/>
      <c r="AJ4666" s="30"/>
      <c r="AK4666" s="30"/>
      <c r="AL4666" s="30"/>
      <c r="AM4666" s="30"/>
      <c r="AN4666" s="30"/>
      <c r="AO4666" s="30"/>
      <c r="AP4666" s="30"/>
      <c r="AQ4666" s="30"/>
      <c r="AR4666" s="30"/>
      <c r="AS4666" s="30"/>
      <c r="AT4666" s="30"/>
      <c r="AU4666" s="121"/>
      <c r="AV4666" s="129"/>
      <c r="AW4666" s="129"/>
      <c r="AX4666" s="129"/>
    </row>
    <row r="4667" spans="1:50" x14ac:dyDescent="0.25">
      <c r="A4667" s="120"/>
      <c r="B4667" s="28"/>
      <c r="C4667" s="25"/>
      <c r="D4667" s="25"/>
      <c r="E4667" s="25"/>
      <c r="F4667" s="29"/>
      <c r="G4667" s="29"/>
      <c r="H4667" s="29"/>
      <c r="I4667" s="29"/>
      <c r="J4667" s="29"/>
      <c r="K4667" s="25"/>
      <c r="L4667" s="25"/>
      <c r="M4667" s="25"/>
      <c r="N4667" s="25"/>
      <c r="O4667" s="25"/>
      <c r="P4667" s="25"/>
      <c r="Q4667" s="28"/>
      <c r="R4667" s="29"/>
      <c r="S4667" s="27"/>
      <c r="T4667" s="27"/>
      <c r="U4667" s="28"/>
      <c r="V4667" s="26"/>
      <c r="W4667" s="26"/>
      <c r="X4667" s="26"/>
      <c r="Y4667" s="37"/>
      <c r="Z4667" s="37"/>
      <c r="AA4667" s="37"/>
      <c r="AB4667" s="30"/>
      <c r="AC4667" s="30"/>
      <c r="AD4667" s="31"/>
      <c r="AE4667" s="30"/>
      <c r="AF4667" s="30"/>
      <c r="AG4667" s="32"/>
      <c r="AH4667" s="30"/>
      <c r="AJ4667" s="30"/>
      <c r="AK4667" s="30"/>
      <c r="AL4667" s="30"/>
      <c r="AM4667" s="30"/>
      <c r="AN4667" s="30"/>
      <c r="AO4667" s="30"/>
      <c r="AP4667" s="30"/>
      <c r="AQ4667" s="30"/>
      <c r="AR4667" s="30"/>
      <c r="AS4667" s="30"/>
      <c r="AT4667" s="30"/>
      <c r="AU4667" s="121"/>
      <c r="AV4667" s="129"/>
      <c r="AW4667" s="129"/>
      <c r="AX4667" s="129"/>
    </row>
    <row r="4668" spans="1:50" x14ac:dyDescent="0.25">
      <c r="A4668" s="120"/>
      <c r="B4668" s="28"/>
      <c r="C4668" s="25"/>
      <c r="D4668" s="25"/>
      <c r="E4668" s="25"/>
      <c r="F4668" s="29"/>
      <c r="G4668" s="29"/>
      <c r="H4668" s="29"/>
      <c r="I4668" s="29"/>
      <c r="J4668" s="29"/>
      <c r="K4668" s="25"/>
      <c r="L4668" s="25"/>
      <c r="M4668" s="25"/>
      <c r="N4668" s="25"/>
      <c r="O4668" s="25"/>
      <c r="P4668" s="25"/>
      <c r="Q4668" s="28"/>
      <c r="R4668" s="29"/>
      <c r="S4668" s="27"/>
      <c r="T4668" s="27"/>
      <c r="U4668" s="28"/>
      <c r="V4668" s="26"/>
      <c r="W4668" s="26"/>
      <c r="X4668" s="26"/>
      <c r="Y4668" s="37"/>
      <c r="Z4668" s="37"/>
      <c r="AA4668" s="37"/>
      <c r="AB4668" s="30"/>
      <c r="AC4668" s="30"/>
      <c r="AD4668" s="31"/>
      <c r="AE4668" s="30"/>
      <c r="AF4668" s="30"/>
      <c r="AG4668" s="32"/>
      <c r="AH4668" s="30"/>
      <c r="AJ4668" s="30"/>
      <c r="AK4668" s="30"/>
      <c r="AL4668" s="30"/>
      <c r="AM4668" s="30"/>
      <c r="AN4668" s="30"/>
      <c r="AO4668" s="30"/>
      <c r="AP4668" s="30"/>
      <c r="AQ4668" s="30"/>
      <c r="AR4668" s="30"/>
      <c r="AS4668" s="30"/>
      <c r="AT4668" s="30"/>
      <c r="AU4668" s="121"/>
      <c r="AV4668" s="129"/>
      <c r="AW4668" s="129"/>
      <c r="AX4668" s="129"/>
    </row>
    <row r="4669" spans="1:50" x14ac:dyDescent="0.25">
      <c r="A4669" s="120"/>
      <c r="B4669" s="28"/>
      <c r="C4669" s="25"/>
      <c r="D4669" s="25"/>
      <c r="E4669" s="25"/>
      <c r="F4669" s="29"/>
      <c r="G4669" s="29"/>
      <c r="H4669" s="29"/>
      <c r="I4669" s="29"/>
      <c r="J4669" s="29"/>
      <c r="K4669" s="25"/>
      <c r="L4669" s="25"/>
      <c r="M4669" s="25"/>
      <c r="N4669" s="25"/>
      <c r="O4669" s="25"/>
      <c r="P4669" s="25"/>
      <c r="Q4669" s="28"/>
      <c r="R4669" s="29"/>
      <c r="S4669" s="27"/>
      <c r="T4669" s="27"/>
      <c r="U4669" s="28"/>
      <c r="V4669" s="26"/>
      <c r="W4669" s="26"/>
      <c r="X4669" s="26"/>
      <c r="Y4669" s="37"/>
      <c r="Z4669" s="37"/>
      <c r="AA4669" s="37"/>
      <c r="AB4669" s="30"/>
      <c r="AC4669" s="30"/>
      <c r="AD4669" s="31"/>
      <c r="AE4669" s="30"/>
      <c r="AF4669" s="30"/>
      <c r="AG4669" s="32"/>
      <c r="AH4669" s="30"/>
      <c r="AJ4669" s="30"/>
      <c r="AK4669" s="30"/>
      <c r="AL4669" s="30"/>
      <c r="AM4669" s="30"/>
      <c r="AN4669" s="30"/>
      <c r="AO4669" s="30"/>
      <c r="AP4669" s="30"/>
      <c r="AQ4669" s="30"/>
      <c r="AR4669" s="30"/>
      <c r="AS4669" s="30"/>
      <c r="AT4669" s="30"/>
      <c r="AU4669" s="121"/>
      <c r="AV4669" s="129"/>
      <c r="AW4669" s="129"/>
      <c r="AX4669" s="129"/>
    </row>
    <row r="4670" spans="1:50" x14ac:dyDescent="0.25">
      <c r="A4670" s="120"/>
      <c r="B4670" s="28"/>
      <c r="C4670" s="25"/>
      <c r="D4670" s="25"/>
      <c r="E4670" s="25"/>
      <c r="F4670" s="29"/>
      <c r="G4670" s="29"/>
      <c r="H4670" s="29"/>
      <c r="I4670" s="29"/>
      <c r="J4670" s="29"/>
      <c r="K4670" s="25"/>
      <c r="L4670" s="25"/>
      <c r="M4670" s="25"/>
      <c r="N4670" s="25"/>
      <c r="O4670" s="25"/>
      <c r="P4670" s="25"/>
      <c r="Q4670" s="28"/>
      <c r="R4670" s="29"/>
      <c r="S4670" s="27"/>
      <c r="T4670" s="27"/>
      <c r="U4670" s="28"/>
      <c r="V4670" s="26"/>
      <c r="W4670" s="26"/>
      <c r="X4670" s="26"/>
      <c r="Y4670" s="37"/>
      <c r="Z4670" s="37"/>
      <c r="AA4670" s="37"/>
      <c r="AB4670" s="30"/>
      <c r="AC4670" s="30"/>
      <c r="AD4670" s="31"/>
      <c r="AE4670" s="30"/>
      <c r="AF4670" s="30"/>
      <c r="AG4670" s="32"/>
      <c r="AH4670" s="30"/>
      <c r="AJ4670" s="30"/>
      <c r="AK4670" s="30"/>
      <c r="AL4670" s="30"/>
      <c r="AM4670" s="30"/>
      <c r="AN4670" s="30"/>
      <c r="AO4670" s="30"/>
      <c r="AP4670" s="30"/>
      <c r="AQ4670" s="30"/>
      <c r="AR4670" s="30"/>
      <c r="AS4670" s="30"/>
      <c r="AT4670" s="30"/>
      <c r="AU4670" s="121"/>
      <c r="AV4670" s="129"/>
      <c r="AW4670" s="129"/>
      <c r="AX4670" s="129"/>
    </row>
    <row r="4671" spans="1:50" x14ac:dyDescent="0.25">
      <c r="A4671" s="120"/>
      <c r="B4671" s="28"/>
      <c r="C4671" s="25"/>
      <c r="D4671" s="25"/>
      <c r="E4671" s="25"/>
      <c r="F4671" s="29"/>
      <c r="G4671" s="29"/>
      <c r="H4671" s="29"/>
      <c r="I4671" s="29"/>
      <c r="J4671" s="29"/>
      <c r="K4671" s="25"/>
      <c r="L4671" s="25"/>
      <c r="M4671" s="25"/>
      <c r="N4671" s="25"/>
      <c r="O4671" s="25"/>
      <c r="P4671" s="25"/>
      <c r="Q4671" s="28"/>
      <c r="R4671" s="29"/>
      <c r="S4671" s="27"/>
      <c r="T4671" s="27"/>
      <c r="U4671" s="28"/>
      <c r="V4671" s="26"/>
      <c r="W4671" s="26"/>
      <c r="X4671" s="26"/>
      <c r="Y4671" s="37"/>
      <c r="Z4671" s="37"/>
      <c r="AA4671" s="37"/>
      <c r="AB4671" s="30"/>
      <c r="AC4671" s="30"/>
      <c r="AD4671" s="31"/>
      <c r="AE4671" s="30"/>
      <c r="AF4671" s="30"/>
      <c r="AG4671" s="32"/>
      <c r="AH4671" s="30"/>
      <c r="AJ4671" s="30"/>
      <c r="AK4671" s="30"/>
      <c r="AL4671" s="30"/>
      <c r="AM4671" s="30"/>
      <c r="AN4671" s="30"/>
      <c r="AO4671" s="30"/>
      <c r="AP4671" s="30"/>
      <c r="AQ4671" s="30"/>
      <c r="AR4671" s="30"/>
      <c r="AS4671" s="30"/>
      <c r="AT4671" s="30"/>
      <c r="AU4671" s="121"/>
      <c r="AV4671" s="129"/>
      <c r="AW4671" s="129"/>
      <c r="AX4671" s="129"/>
    </row>
    <row r="4672" spans="1:50" x14ac:dyDescent="0.25">
      <c r="A4672" s="120"/>
      <c r="B4672" s="28"/>
      <c r="C4672" s="25"/>
      <c r="D4672" s="25"/>
      <c r="E4672" s="25"/>
      <c r="F4672" s="29"/>
      <c r="G4672" s="29"/>
      <c r="H4672" s="29"/>
      <c r="I4672" s="29"/>
      <c r="J4672" s="29"/>
      <c r="K4672" s="25"/>
      <c r="L4672" s="25"/>
      <c r="M4672" s="25"/>
      <c r="N4672" s="25"/>
      <c r="O4672" s="25"/>
      <c r="P4672" s="25"/>
      <c r="Q4672" s="28"/>
      <c r="R4672" s="29"/>
      <c r="S4672" s="27"/>
      <c r="T4672" s="27"/>
      <c r="U4672" s="28"/>
      <c r="V4672" s="26"/>
      <c r="W4672" s="26"/>
      <c r="X4672" s="26"/>
      <c r="Y4672" s="37"/>
      <c r="Z4672" s="37"/>
      <c r="AA4672" s="37"/>
      <c r="AB4672" s="30"/>
      <c r="AC4672" s="30"/>
      <c r="AD4672" s="31"/>
      <c r="AE4672" s="30"/>
      <c r="AF4672" s="30"/>
      <c r="AG4672" s="32"/>
      <c r="AH4672" s="30"/>
      <c r="AJ4672" s="30"/>
      <c r="AK4672" s="30"/>
      <c r="AL4672" s="30"/>
      <c r="AM4672" s="30"/>
      <c r="AN4672" s="30"/>
      <c r="AO4672" s="30"/>
      <c r="AP4672" s="30"/>
      <c r="AQ4672" s="30"/>
      <c r="AR4672" s="30"/>
      <c r="AS4672" s="30"/>
      <c r="AT4672" s="30"/>
      <c r="AU4672" s="121"/>
      <c r="AV4672" s="129"/>
      <c r="AW4672" s="129"/>
      <c r="AX4672" s="129"/>
    </row>
    <row r="4673" spans="1:50" x14ac:dyDescent="0.25">
      <c r="A4673" s="120"/>
      <c r="B4673" s="28"/>
      <c r="C4673" s="25"/>
      <c r="D4673" s="25"/>
      <c r="E4673" s="25"/>
      <c r="F4673" s="29"/>
      <c r="G4673" s="29"/>
      <c r="H4673" s="29"/>
      <c r="I4673" s="29"/>
      <c r="J4673" s="29"/>
      <c r="K4673" s="25"/>
      <c r="L4673" s="25"/>
      <c r="M4673" s="25"/>
      <c r="N4673" s="25"/>
      <c r="O4673" s="25"/>
      <c r="P4673" s="25"/>
      <c r="Q4673" s="28"/>
      <c r="R4673" s="29"/>
      <c r="S4673" s="27"/>
      <c r="T4673" s="27"/>
      <c r="U4673" s="28"/>
      <c r="V4673" s="26"/>
      <c r="W4673" s="26"/>
      <c r="X4673" s="26"/>
      <c r="Y4673" s="37"/>
      <c r="Z4673" s="37"/>
      <c r="AA4673" s="37"/>
      <c r="AB4673" s="30"/>
      <c r="AC4673" s="30"/>
      <c r="AD4673" s="31"/>
      <c r="AE4673" s="30"/>
      <c r="AF4673" s="30"/>
      <c r="AG4673" s="32"/>
      <c r="AH4673" s="30"/>
      <c r="AJ4673" s="30"/>
      <c r="AK4673" s="30"/>
      <c r="AL4673" s="30"/>
      <c r="AM4673" s="30"/>
      <c r="AN4673" s="30"/>
      <c r="AO4673" s="30"/>
      <c r="AP4673" s="30"/>
      <c r="AQ4673" s="30"/>
      <c r="AR4673" s="30"/>
      <c r="AS4673" s="30"/>
      <c r="AT4673" s="30"/>
      <c r="AU4673" s="121"/>
      <c r="AV4673" s="129"/>
      <c r="AW4673" s="129"/>
      <c r="AX4673" s="129"/>
    </row>
    <row r="4674" spans="1:50" x14ac:dyDescent="0.25">
      <c r="A4674" s="120"/>
      <c r="B4674" s="28"/>
      <c r="C4674" s="25"/>
      <c r="D4674" s="25"/>
      <c r="E4674" s="25"/>
      <c r="F4674" s="29"/>
      <c r="G4674" s="29"/>
      <c r="H4674" s="29"/>
      <c r="I4674" s="29"/>
      <c r="J4674" s="29"/>
      <c r="K4674" s="25"/>
      <c r="L4674" s="25"/>
      <c r="M4674" s="25"/>
      <c r="N4674" s="25"/>
      <c r="O4674" s="25"/>
      <c r="P4674" s="25"/>
      <c r="Q4674" s="28"/>
      <c r="R4674" s="29"/>
      <c r="S4674" s="27"/>
      <c r="T4674" s="27"/>
      <c r="U4674" s="28"/>
      <c r="V4674" s="26"/>
      <c r="W4674" s="26"/>
      <c r="X4674" s="26"/>
      <c r="Y4674" s="37"/>
      <c r="Z4674" s="37"/>
      <c r="AA4674" s="37"/>
      <c r="AB4674" s="30"/>
      <c r="AC4674" s="30"/>
      <c r="AD4674" s="31"/>
      <c r="AE4674" s="30"/>
      <c r="AF4674" s="30"/>
      <c r="AG4674" s="32"/>
      <c r="AH4674" s="30"/>
      <c r="AJ4674" s="30"/>
      <c r="AK4674" s="30"/>
      <c r="AL4674" s="30"/>
      <c r="AM4674" s="30"/>
      <c r="AN4674" s="30"/>
      <c r="AO4674" s="30"/>
      <c r="AP4674" s="30"/>
      <c r="AQ4674" s="30"/>
      <c r="AR4674" s="30"/>
      <c r="AS4674" s="30"/>
      <c r="AT4674" s="30"/>
      <c r="AU4674" s="121"/>
      <c r="AV4674" s="129"/>
      <c r="AW4674" s="129"/>
      <c r="AX4674" s="129"/>
    </row>
    <row r="4675" spans="1:50" x14ac:dyDescent="0.25">
      <c r="A4675" s="120"/>
      <c r="B4675" s="28"/>
      <c r="C4675" s="25"/>
      <c r="D4675" s="25"/>
      <c r="E4675" s="25"/>
      <c r="F4675" s="29"/>
      <c r="G4675" s="29"/>
      <c r="H4675" s="29"/>
      <c r="I4675" s="29"/>
      <c r="J4675" s="29"/>
      <c r="K4675" s="25"/>
      <c r="L4675" s="25"/>
      <c r="M4675" s="25"/>
      <c r="N4675" s="25"/>
      <c r="O4675" s="25"/>
      <c r="P4675" s="25"/>
      <c r="Q4675" s="28"/>
      <c r="R4675" s="29"/>
      <c r="S4675" s="27"/>
      <c r="T4675" s="27"/>
      <c r="U4675" s="28"/>
      <c r="V4675" s="26"/>
      <c r="W4675" s="26"/>
      <c r="X4675" s="26"/>
      <c r="Y4675" s="37"/>
      <c r="Z4675" s="37"/>
      <c r="AA4675" s="37"/>
      <c r="AB4675" s="30"/>
      <c r="AC4675" s="30"/>
      <c r="AD4675" s="31"/>
      <c r="AE4675" s="30"/>
      <c r="AF4675" s="30"/>
      <c r="AG4675" s="32"/>
      <c r="AH4675" s="30"/>
      <c r="AJ4675" s="30"/>
      <c r="AK4675" s="30"/>
      <c r="AL4675" s="30"/>
      <c r="AM4675" s="30"/>
      <c r="AN4675" s="30"/>
      <c r="AO4675" s="30"/>
      <c r="AP4675" s="30"/>
      <c r="AQ4675" s="30"/>
      <c r="AR4675" s="30"/>
      <c r="AS4675" s="30"/>
      <c r="AT4675" s="30"/>
      <c r="AU4675" s="121"/>
      <c r="AV4675" s="129"/>
      <c r="AW4675" s="129"/>
      <c r="AX4675" s="129"/>
    </row>
    <row r="4676" spans="1:50" x14ac:dyDescent="0.25">
      <c r="A4676" s="120"/>
      <c r="B4676" s="28"/>
      <c r="C4676" s="25"/>
      <c r="D4676" s="25"/>
      <c r="E4676" s="25"/>
      <c r="F4676" s="29"/>
      <c r="G4676" s="29"/>
      <c r="H4676" s="29"/>
      <c r="I4676" s="29"/>
      <c r="J4676" s="29"/>
      <c r="K4676" s="25"/>
      <c r="L4676" s="25"/>
      <c r="M4676" s="25"/>
      <c r="N4676" s="25"/>
      <c r="O4676" s="25"/>
      <c r="P4676" s="25"/>
      <c r="Q4676" s="28"/>
      <c r="R4676" s="29"/>
      <c r="S4676" s="27"/>
      <c r="T4676" s="27"/>
      <c r="U4676" s="28"/>
      <c r="V4676" s="26"/>
      <c r="W4676" s="26"/>
      <c r="X4676" s="26"/>
      <c r="Y4676" s="37"/>
      <c r="Z4676" s="37"/>
      <c r="AA4676" s="37"/>
      <c r="AB4676" s="30"/>
      <c r="AC4676" s="30"/>
      <c r="AD4676" s="31"/>
      <c r="AE4676" s="30"/>
      <c r="AF4676" s="30"/>
      <c r="AG4676" s="32"/>
      <c r="AH4676" s="30"/>
      <c r="AJ4676" s="30"/>
      <c r="AK4676" s="30"/>
      <c r="AL4676" s="30"/>
      <c r="AM4676" s="30"/>
      <c r="AN4676" s="30"/>
      <c r="AO4676" s="30"/>
      <c r="AP4676" s="30"/>
      <c r="AQ4676" s="30"/>
      <c r="AR4676" s="30"/>
      <c r="AS4676" s="30"/>
      <c r="AT4676" s="30"/>
      <c r="AU4676" s="121"/>
      <c r="AV4676" s="129"/>
      <c r="AW4676" s="129"/>
      <c r="AX4676" s="129"/>
    </row>
    <row r="4677" spans="1:50" x14ac:dyDescent="0.25">
      <c r="A4677" s="120"/>
      <c r="B4677" s="28"/>
      <c r="C4677" s="25"/>
      <c r="D4677" s="25"/>
      <c r="E4677" s="25"/>
      <c r="F4677" s="29"/>
      <c r="G4677" s="29"/>
      <c r="H4677" s="29"/>
      <c r="I4677" s="29"/>
      <c r="J4677" s="29"/>
      <c r="K4677" s="25"/>
      <c r="L4677" s="25"/>
      <c r="M4677" s="25"/>
      <c r="N4677" s="25"/>
      <c r="O4677" s="25"/>
      <c r="P4677" s="25"/>
      <c r="Q4677" s="28"/>
      <c r="R4677" s="29"/>
      <c r="S4677" s="27"/>
      <c r="T4677" s="27"/>
      <c r="U4677" s="28"/>
      <c r="V4677" s="26"/>
      <c r="W4677" s="26"/>
      <c r="X4677" s="26"/>
      <c r="Y4677" s="37"/>
      <c r="Z4677" s="37"/>
      <c r="AA4677" s="37"/>
      <c r="AB4677" s="30"/>
      <c r="AC4677" s="30"/>
      <c r="AD4677" s="31"/>
      <c r="AE4677" s="30"/>
      <c r="AF4677" s="30"/>
      <c r="AG4677" s="32"/>
      <c r="AH4677" s="30"/>
      <c r="AJ4677" s="30"/>
      <c r="AK4677" s="30"/>
      <c r="AL4677" s="30"/>
      <c r="AM4677" s="30"/>
      <c r="AN4677" s="30"/>
      <c r="AO4677" s="30"/>
      <c r="AP4677" s="30"/>
      <c r="AQ4677" s="30"/>
      <c r="AR4677" s="30"/>
      <c r="AS4677" s="30"/>
      <c r="AT4677" s="30"/>
      <c r="AU4677" s="121"/>
      <c r="AV4677" s="129"/>
      <c r="AW4677" s="129"/>
      <c r="AX4677" s="129"/>
    </row>
    <row r="4678" spans="1:50" x14ac:dyDescent="0.25">
      <c r="A4678" s="120"/>
      <c r="B4678" s="28"/>
      <c r="C4678" s="25"/>
      <c r="D4678" s="25"/>
      <c r="E4678" s="25"/>
      <c r="F4678" s="29"/>
      <c r="G4678" s="29"/>
      <c r="H4678" s="29"/>
      <c r="I4678" s="29"/>
      <c r="J4678" s="29"/>
      <c r="K4678" s="25"/>
      <c r="L4678" s="25"/>
      <c r="M4678" s="25"/>
      <c r="N4678" s="25"/>
      <c r="O4678" s="25"/>
      <c r="P4678" s="25"/>
      <c r="Q4678" s="28"/>
      <c r="R4678" s="29"/>
      <c r="S4678" s="27"/>
      <c r="T4678" s="27"/>
      <c r="U4678" s="28"/>
      <c r="V4678" s="26"/>
      <c r="W4678" s="26"/>
      <c r="X4678" s="26"/>
      <c r="Y4678" s="37"/>
      <c r="Z4678" s="37"/>
      <c r="AA4678" s="37"/>
      <c r="AB4678" s="30"/>
      <c r="AC4678" s="30"/>
      <c r="AD4678" s="31"/>
      <c r="AE4678" s="30"/>
      <c r="AF4678" s="30"/>
      <c r="AG4678" s="32"/>
      <c r="AH4678" s="30"/>
      <c r="AJ4678" s="30"/>
      <c r="AK4678" s="30"/>
      <c r="AL4678" s="30"/>
      <c r="AM4678" s="30"/>
      <c r="AN4678" s="30"/>
      <c r="AO4678" s="30"/>
      <c r="AP4678" s="30"/>
      <c r="AQ4678" s="30"/>
      <c r="AR4678" s="30"/>
      <c r="AS4678" s="30"/>
      <c r="AT4678" s="30"/>
      <c r="AU4678" s="121"/>
      <c r="AV4678" s="129"/>
      <c r="AW4678" s="129"/>
      <c r="AX4678" s="129"/>
    </row>
    <row r="4679" spans="1:50" x14ac:dyDescent="0.25">
      <c r="A4679" s="120"/>
      <c r="B4679" s="28"/>
      <c r="C4679" s="25"/>
      <c r="D4679" s="25"/>
      <c r="E4679" s="25"/>
      <c r="F4679" s="29"/>
      <c r="G4679" s="29"/>
      <c r="H4679" s="29"/>
      <c r="I4679" s="29"/>
      <c r="J4679" s="29"/>
      <c r="K4679" s="25"/>
      <c r="L4679" s="25"/>
      <c r="M4679" s="25"/>
      <c r="N4679" s="25"/>
      <c r="O4679" s="25"/>
      <c r="P4679" s="25"/>
      <c r="Q4679" s="28"/>
      <c r="R4679" s="29"/>
      <c r="S4679" s="27"/>
      <c r="T4679" s="27"/>
      <c r="U4679" s="28"/>
      <c r="V4679" s="26"/>
      <c r="W4679" s="26"/>
      <c r="X4679" s="26"/>
      <c r="Y4679" s="37"/>
      <c r="Z4679" s="37"/>
      <c r="AA4679" s="37"/>
      <c r="AB4679" s="30"/>
      <c r="AC4679" s="30"/>
      <c r="AD4679" s="31"/>
      <c r="AE4679" s="30"/>
      <c r="AF4679" s="30"/>
      <c r="AG4679" s="32"/>
      <c r="AH4679" s="30"/>
      <c r="AJ4679" s="30"/>
      <c r="AK4679" s="30"/>
      <c r="AL4679" s="30"/>
      <c r="AM4679" s="30"/>
      <c r="AN4679" s="30"/>
      <c r="AO4679" s="30"/>
      <c r="AP4679" s="30"/>
      <c r="AQ4679" s="30"/>
      <c r="AR4679" s="30"/>
      <c r="AS4679" s="30"/>
      <c r="AT4679" s="30"/>
      <c r="AU4679" s="121"/>
      <c r="AV4679" s="129"/>
      <c r="AW4679" s="129"/>
      <c r="AX4679" s="129"/>
    </row>
    <row r="4680" spans="1:50" x14ac:dyDescent="0.25">
      <c r="A4680" s="120"/>
      <c r="B4680" s="28"/>
      <c r="C4680" s="25"/>
      <c r="D4680" s="25"/>
      <c r="E4680" s="25"/>
      <c r="F4680" s="29"/>
      <c r="G4680" s="29"/>
      <c r="H4680" s="29"/>
      <c r="I4680" s="29"/>
      <c r="J4680" s="29"/>
      <c r="K4680" s="25"/>
      <c r="L4680" s="25"/>
      <c r="M4680" s="25"/>
      <c r="N4680" s="25"/>
      <c r="O4680" s="25"/>
      <c r="P4680" s="25"/>
      <c r="Q4680" s="28"/>
      <c r="R4680" s="29"/>
      <c r="S4680" s="27"/>
      <c r="T4680" s="27"/>
      <c r="U4680" s="28"/>
      <c r="V4680" s="26"/>
      <c r="W4680" s="26"/>
      <c r="X4680" s="26"/>
      <c r="Y4680" s="37"/>
      <c r="Z4680" s="37"/>
      <c r="AA4680" s="37"/>
      <c r="AB4680" s="30"/>
      <c r="AC4680" s="30"/>
      <c r="AD4680" s="31"/>
      <c r="AE4680" s="30"/>
      <c r="AF4680" s="30"/>
      <c r="AG4680" s="32"/>
      <c r="AH4680" s="30"/>
      <c r="AJ4680" s="30"/>
      <c r="AK4680" s="30"/>
      <c r="AL4680" s="30"/>
      <c r="AM4680" s="30"/>
      <c r="AN4680" s="30"/>
      <c r="AO4680" s="30"/>
      <c r="AP4680" s="30"/>
      <c r="AQ4680" s="30"/>
      <c r="AR4680" s="30"/>
      <c r="AS4680" s="30"/>
      <c r="AT4680" s="30"/>
      <c r="AU4680" s="121"/>
      <c r="AV4680" s="129"/>
      <c r="AW4680" s="129"/>
      <c r="AX4680" s="129"/>
    </row>
    <row r="4681" spans="1:50" x14ac:dyDescent="0.25">
      <c r="A4681" s="120"/>
      <c r="B4681" s="28"/>
      <c r="C4681" s="25"/>
      <c r="D4681" s="25"/>
      <c r="E4681" s="25"/>
      <c r="F4681" s="29"/>
      <c r="G4681" s="29"/>
      <c r="H4681" s="29"/>
      <c r="I4681" s="29"/>
      <c r="J4681" s="29"/>
      <c r="K4681" s="25"/>
      <c r="L4681" s="25"/>
      <c r="M4681" s="25"/>
      <c r="N4681" s="25"/>
      <c r="O4681" s="25"/>
      <c r="P4681" s="25"/>
      <c r="Q4681" s="28"/>
      <c r="R4681" s="29"/>
      <c r="S4681" s="27"/>
      <c r="T4681" s="27"/>
      <c r="U4681" s="28"/>
      <c r="V4681" s="26"/>
      <c r="W4681" s="26"/>
      <c r="X4681" s="26"/>
      <c r="Y4681" s="37"/>
      <c r="Z4681" s="37"/>
      <c r="AA4681" s="37"/>
      <c r="AB4681" s="30"/>
      <c r="AC4681" s="30"/>
      <c r="AD4681" s="31"/>
      <c r="AE4681" s="30"/>
      <c r="AF4681" s="30"/>
      <c r="AG4681" s="32"/>
      <c r="AH4681" s="30"/>
      <c r="AJ4681" s="30"/>
      <c r="AK4681" s="30"/>
      <c r="AL4681" s="30"/>
      <c r="AM4681" s="30"/>
      <c r="AN4681" s="30"/>
      <c r="AO4681" s="30"/>
      <c r="AP4681" s="30"/>
      <c r="AQ4681" s="30"/>
      <c r="AR4681" s="30"/>
      <c r="AS4681" s="30"/>
      <c r="AT4681" s="30"/>
      <c r="AU4681" s="121"/>
      <c r="AV4681" s="129"/>
      <c r="AW4681" s="129"/>
      <c r="AX4681" s="129"/>
    </row>
    <row r="4682" spans="1:50" x14ac:dyDescent="0.25">
      <c r="A4682" s="120"/>
      <c r="B4682" s="28"/>
      <c r="C4682" s="25"/>
      <c r="D4682" s="25"/>
      <c r="E4682" s="25"/>
      <c r="F4682" s="29"/>
      <c r="G4682" s="29"/>
      <c r="H4682" s="29"/>
      <c r="I4682" s="29"/>
      <c r="J4682" s="29"/>
      <c r="K4682" s="25"/>
      <c r="L4682" s="25"/>
      <c r="M4682" s="25"/>
      <c r="N4682" s="25"/>
      <c r="O4682" s="25"/>
      <c r="P4682" s="25"/>
      <c r="Q4682" s="28"/>
      <c r="R4682" s="29"/>
      <c r="S4682" s="27"/>
      <c r="T4682" s="27"/>
      <c r="U4682" s="28"/>
      <c r="V4682" s="26"/>
      <c r="W4682" s="26"/>
      <c r="X4682" s="26"/>
      <c r="Y4682" s="37"/>
      <c r="Z4682" s="37"/>
      <c r="AA4682" s="37"/>
      <c r="AB4682" s="30"/>
      <c r="AC4682" s="30"/>
      <c r="AD4682" s="31"/>
      <c r="AE4682" s="30"/>
      <c r="AF4682" s="30"/>
      <c r="AG4682" s="32"/>
      <c r="AH4682" s="30"/>
      <c r="AJ4682" s="30"/>
      <c r="AK4682" s="30"/>
      <c r="AL4682" s="30"/>
      <c r="AM4682" s="30"/>
      <c r="AN4682" s="30"/>
      <c r="AO4682" s="30"/>
      <c r="AP4682" s="30"/>
      <c r="AQ4682" s="30"/>
      <c r="AR4682" s="30"/>
      <c r="AS4682" s="30"/>
      <c r="AT4682" s="30"/>
      <c r="AU4682" s="121"/>
      <c r="AV4682" s="129"/>
      <c r="AW4682" s="129"/>
      <c r="AX4682" s="129"/>
    </row>
    <row r="4683" spans="1:50" x14ac:dyDescent="0.25">
      <c r="A4683" s="120"/>
      <c r="B4683" s="28"/>
      <c r="C4683" s="25"/>
      <c r="D4683" s="25"/>
      <c r="E4683" s="25"/>
      <c r="F4683" s="29"/>
      <c r="G4683" s="29"/>
      <c r="H4683" s="29"/>
      <c r="I4683" s="29"/>
      <c r="J4683" s="29"/>
      <c r="K4683" s="25"/>
      <c r="L4683" s="25"/>
      <c r="M4683" s="25"/>
      <c r="N4683" s="25"/>
      <c r="O4683" s="25"/>
      <c r="P4683" s="25"/>
      <c r="Q4683" s="28"/>
      <c r="R4683" s="29"/>
      <c r="S4683" s="27"/>
      <c r="T4683" s="27"/>
      <c r="U4683" s="28"/>
      <c r="V4683" s="26"/>
      <c r="W4683" s="26"/>
      <c r="X4683" s="26"/>
      <c r="Y4683" s="37"/>
      <c r="Z4683" s="37"/>
      <c r="AA4683" s="37"/>
      <c r="AB4683" s="30"/>
      <c r="AC4683" s="30"/>
      <c r="AD4683" s="31"/>
      <c r="AE4683" s="30"/>
      <c r="AF4683" s="30"/>
      <c r="AG4683" s="32"/>
      <c r="AH4683" s="30"/>
      <c r="AJ4683" s="30"/>
      <c r="AK4683" s="30"/>
      <c r="AL4683" s="30"/>
      <c r="AM4683" s="30"/>
      <c r="AN4683" s="30"/>
      <c r="AO4683" s="30"/>
      <c r="AP4683" s="30"/>
      <c r="AQ4683" s="30"/>
      <c r="AR4683" s="30"/>
      <c r="AS4683" s="30"/>
      <c r="AT4683" s="30"/>
      <c r="AU4683" s="121"/>
      <c r="AV4683" s="129"/>
      <c r="AW4683" s="129"/>
      <c r="AX4683" s="129"/>
    </row>
    <row r="4684" spans="1:50" x14ac:dyDescent="0.25">
      <c r="A4684" s="120"/>
      <c r="B4684" s="28"/>
      <c r="C4684" s="25"/>
      <c r="D4684" s="25"/>
      <c r="E4684" s="25"/>
      <c r="F4684" s="29"/>
      <c r="G4684" s="29"/>
      <c r="H4684" s="29"/>
      <c r="I4684" s="29"/>
      <c r="J4684" s="29"/>
      <c r="K4684" s="25"/>
      <c r="L4684" s="25"/>
      <c r="M4684" s="25"/>
      <c r="N4684" s="25"/>
      <c r="O4684" s="25"/>
      <c r="P4684" s="25"/>
      <c r="Q4684" s="28"/>
      <c r="R4684" s="29"/>
      <c r="S4684" s="27"/>
      <c r="T4684" s="27"/>
      <c r="U4684" s="28"/>
      <c r="V4684" s="26"/>
      <c r="W4684" s="26"/>
      <c r="X4684" s="26"/>
      <c r="Y4684" s="37"/>
      <c r="Z4684" s="37"/>
      <c r="AA4684" s="37"/>
      <c r="AB4684" s="30"/>
      <c r="AC4684" s="30"/>
      <c r="AD4684" s="31"/>
      <c r="AE4684" s="30"/>
      <c r="AF4684" s="30"/>
      <c r="AG4684" s="32"/>
      <c r="AH4684" s="30"/>
      <c r="AJ4684" s="30"/>
      <c r="AK4684" s="30"/>
      <c r="AL4684" s="30"/>
      <c r="AM4684" s="30"/>
      <c r="AN4684" s="30"/>
      <c r="AO4684" s="30"/>
      <c r="AP4684" s="30"/>
      <c r="AQ4684" s="30"/>
      <c r="AR4684" s="30"/>
      <c r="AS4684" s="30"/>
      <c r="AT4684" s="30"/>
      <c r="AU4684" s="121"/>
      <c r="AV4684" s="129"/>
      <c r="AW4684" s="129"/>
      <c r="AX4684" s="129"/>
    </row>
    <row r="4685" spans="1:50" x14ac:dyDescent="0.25">
      <c r="A4685" s="120"/>
      <c r="B4685" s="28"/>
      <c r="C4685" s="25"/>
      <c r="D4685" s="25"/>
      <c r="E4685" s="25"/>
      <c r="F4685" s="29"/>
      <c r="G4685" s="29"/>
      <c r="H4685" s="29"/>
      <c r="I4685" s="29"/>
      <c r="J4685" s="29"/>
      <c r="K4685" s="25"/>
      <c r="L4685" s="25"/>
      <c r="M4685" s="25"/>
      <c r="N4685" s="25"/>
      <c r="O4685" s="25"/>
      <c r="P4685" s="25"/>
      <c r="Q4685" s="28"/>
      <c r="R4685" s="29"/>
      <c r="S4685" s="27"/>
      <c r="T4685" s="27"/>
      <c r="U4685" s="28"/>
      <c r="V4685" s="26"/>
      <c r="W4685" s="26"/>
      <c r="X4685" s="26"/>
      <c r="Y4685" s="37"/>
      <c r="Z4685" s="37"/>
      <c r="AA4685" s="37"/>
      <c r="AB4685" s="30"/>
      <c r="AC4685" s="30"/>
      <c r="AD4685" s="31"/>
      <c r="AE4685" s="30"/>
      <c r="AF4685" s="30"/>
      <c r="AG4685" s="32"/>
      <c r="AH4685" s="30"/>
      <c r="AJ4685" s="30"/>
      <c r="AK4685" s="30"/>
      <c r="AL4685" s="30"/>
      <c r="AM4685" s="30"/>
      <c r="AN4685" s="30"/>
      <c r="AO4685" s="30"/>
      <c r="AP4685" s="30"/>
      <c r="AQ4685" s="30"/>
      <c r="AR4685" s="30"/>
      <c r="AS4685" s="30"/>
      <c r="AT4685" s="30"/>
      <c r="AU4685" s="121"/>
      <c r="AV4685" s="129"/>
      <c r="AW4685" s="129"/>
      <c r="AX4685" s="129"/>
    </row>
    <row r="4686" spans="1:50" x14ac:dyDescent="0.25">
      <c r="A4686" s="120"/>
      <c r="B4686" s="28"/>
      <c r="C4686" s="25"/>
      <c r="D4686" s="25"/>
      <c r="E4686" s="25"/>
      <c r="F4686" s="29"/>
      <c r="G4686" s="29"/>
      <c r="H4686" s="29"/>
      <c r="I4686" s="29"/>
      <c r="J4686" s="29"/>
      <c r="K4686" s="25"/>
      <c r="L4686" s="25"/>
      <c r="M4686" s="25"/>
      <c r="N4686" s="25"/>
      <c r="O4686" s="25"/>
      <c r="P4686" s="25"/>
      <c r="Q4686" s="28"/>
      <c r="R4686" s="29"/>
      <c r="S4686" s="27"/>
      <c r="T4686" s="27"/>
      <c r="U4686" s="28"/>
      <c r="V4686" s="26"/>
      <c r="W4686" s="26"/>
      <c r="X4686" s="26"/>
      <c r="Y4686" s="37"/>
      <c r="Z4686" s="37"/>
      <c r="AA4686" s="37"/>
      <c r="AB4686" s="30"/>
      <c r="AC4686" s="30"/>
      <c r="AD4686" s="31"/>
      <c r="AE4686" s="30"/>
      <c r="AF4686" s="30"/>
      <c r="AG4686" s="32"/>
      <c r="AH4686" s="30"/>
      <c r="AJ4686" s="30"/>
      <c r="AK4686" s="30"/>
      <c r="AL4686" s="30"/>
      <c r="AM4686" s="30"/>
      <c r="AN4686" s="30"/>
      <c r="AO4686" s="30"/>
      <c r="AP4686" s="30"/>
      <c r="AQ4686" s="30"/>
      <c r="AR4686" s="30"/>
      <c r="AS4686" s="30"/>
      <c r="AT4686" s="30"/>
      <c r="AU4686" s="121"/>
      <c r="AV4686" s="129"/>
      <c r="AW4686" s="129"/>
      <c r="AX4686" s="129"/>
    </row>
    <row r="4687" spans="1:50" x14ac:dyDescent="0.25">
      <c r="A4687" s="120"/>
      <c r="B4687" s="28"/>
      <c r="C4687" s="25"/>
      <c r="D4687" s="25"/>
      <c r="E4687" s="25"/>
      <c r="F4687" s="29"/>
      <c r="G4687" s="29"/>
      <c r="H4687" s="29"/>
      <c r="I4687" s="29"/>
      <c r="J4687" s="29"/>
      <c r="K4687" s="25"/>
      <c r="L4687" s="25"/>
      <c r="M4687" s="25"/>
      <c r="N4687" s="25"/>
      <c r="O4687" s="25"/>
      <c r="P4687" s="25"/>
      <c r="Q4687" s="28"/>
      <c r="R4687" s="29"/>
      <c r="S4687" s="27"/>
      <c r="T4687" s="27"/>
      <c r="U4687" s="28"/>
      <c r="V4687" s="26"/>
      <c r="W4687" s="26"/>
      <c r="X4687" s="26"/>
      <c r="Y4687" s="37"/>
      <c r="Z4687" s="37"/>
      <c r="AA4687" s="37"/>
      <c r="AB4687" s="30"/>
      <c r="AC4687" s="30"/>
      <c r="AD4687" s="31"/>
      <c r="AE4687" s="30"/>
      <c r="AF4687" s="30"/>
      <c r="AG4687" s="32"/>
      <c r="AH4687" s="30"/>
      <c r="AJ4687" s="30"/>
      <c r="AK4687" s="30"/>
      <c r="AL4687" s="30"/>
      <c r="AM4687" s="30"/>
      <c r="AN4687" s="30"/>
      <c r="AO4687" s="30"/>
      <c r="AP4687" s="30"/>
      <c r="AQ4687" s="30"/>
      <c r="AR4687" s="30"/>
      <c r="AS4687" s="30"/>
      <c r="AT4687" s="30"/>
      <c r="AU4687" s="121"/>
      <c r="AV4687" s="129"/>
      <c r="AW4687" s="129"/>
      <c r="AX4687" s="129"/>
    </row>
    <row r="4688" spans="1:50" x14ac:dyDescent="0.25">
      <c r="A4688" s="120"/>
      <c r="B4688" s="28"/>
      <c r="C4688" s="25"/>
      <c r="D4688" s="25"/>
      <c r="E4688" s="25"/>
      <c r="F4688" s="29"/>
      <c r="G4688" s="29"/>
      <c r="H4688" s="29"/>
      <c r="I4688" s="29"/>
      <c r="J4688" s="29"/>
      <c r="K4688" s="25"/>
      <c r="L4688" s="25"/>
      <c r="M4688" s="25"/>
      <c r="N4688" s="25"/>
      <c r="O4688" s="25"/>
      <c r="P4688" s="25"/>
      <c r="Q4688" s="28"/>
      <c r="R4688" s="29"/>
      <c r="S4688" s="27"/>
      <c r="T4688" s="27"/>
      <c r="U4688" s="28"/>
      <c r="V4688" s="26"/>
      <c r="W4688" s="26"/>
      <c r="X4688" s="26"/>
      <c r="Y4688" s="37"/>
      <c r="Z4688" s="37"/>
      <c r="AA4688" s="37"/>
      <c r="AB4688" s="30"/>
      <c r="AC4688" s="30"/>
      <c r="AD4688" s="31"/>
      <c r="AE4688" s="30"/>
      <c r="AF4688" s="30"/>
      <c r="AG4688" s="32"/>
      <c r="AH4688" s="30"/>
      <c r="AJ4688" s="30"/>
      <c r="AK4688" s="30"/>
      <c r="AL4688" s="30"/>
      <c r="AM4688" s="30"/>
      <c r="AN4688" s="30"/>
      <c r="AO4688" s="30"/>
      <c r="AP4688" s="30"/>
      <c r="AQ4688" s="30"/>
      <c r="AR4688" s="30"/>
      <c r="AS4688" s="30"/>
      <c r="AT4688" s="30"/>
      <c r="AU4688" s="121"/>
      <c r="AV4688" s="129"/>
      <c r="AW4688" s="129"/>
      <c r="AX4688" s="129"/>
    </row>
    <row r="4689" spans="1:50" x14ac:dyDescent="0.25">
      <c r="A4689" s="120"/>
      <c r="B4689" s="28"/>
      <c r="C4689" s="25"/>
      <c r="D4689" s="25"/>
      <c r="E4689" s="25"/>
      <c r="F4689" s="29"/>
      <c r="G4689" s="29"/>
      <c r="H4689" s="29"/>
      <c r="I4689" s="29"/>
      <c r="J4689" s="29"/>
      <c r="K4689" s="25"/>
      <c r="L4689" s="25"/>
      <c r="M4689" s="25"/>
      <c r="N4689" s="25"/>
      <c r="O4689" s="25"/>
      <c r="P4689" s="25"/>
      <c r="Q4689" s="28"/>
      <c r="R4689" s="29"/>
      <c r="S4689" s="27"/>
      <c r="T4689" s="27"/>
      <c r="U4689" s="28"/>
      <c r="V4689" s="26"/>
      <c r="W4689" s="26"/>
      <c r="X4689" s="26"/>
      <c r="Y4689" s="37"/>
      <c r="Z4689" s="37"/>
      <c r="AA4689" s="37"/>
      <c r="AB4689" s="30"/>
      <c r="AC4689" s="30"/>
      <c r="AD4689" s="31"/>
      <c r="AE4689" s="30"/>
      <c r="AF4689" s="30"/>
      <c r="AG4689" s="32"/>
      <c r="AH4689" s="30"/>
      <c r="AJ4689" s="30"/>
      <c r="AK4689" s="30"/>
      <c r="AL4689" s="30"/>
      <c r="AM4689" s="30"/>
      <c r="AN4689" s="30"/>
      <c r="AO4689" s="30"/>
      <c r="AP4689" s="30"/>
      <c r="AQ4689" s="30"/>
      <c r="AR4689" s="30"/>
      <c r="AS4689" s="30"/>
      <c r="AT4689" s="30"/>
      <c r="AU4689" s="121"/>
      <c r="AV4689" s="129"/>
      <c r="AW4689" s="129"/>
      <c r="AX4689" s="129"/>
    </row>
    <row r="4690" spans="1:50" x14ac:dyDescent="0.25">
      <c r="A4690" s="120"/>
      <c r="B4690" s="28"/>
      <c r="C4690" s="25"/>
      <c r="D4690" s="25"/>
      <c r="E4690" s="25"/>
      <c r="F4690" s="29"/>
      <c r="G4690" s="29"/>
      <c r="H4690" s="29"/>
      <c r="I4690" s="29"/>
      <c r="J4690" s="29"/>
      <c r="K4690" s="25"/>
      <c r="L4690" s="25"/>
      <c r="M4690" s="25"/>
      <c r="N4690" s="25"/>
      <c r="O4690" s="25"/>
      <c r="P4690" s="25"/>
      <c r="Q4690" s="28"/>
      <c r="R4690" s="29"/>
      <c r="S4690" s="27"/>
      <c r="T4690" s="27"/>
      <c r="U4690" s="28"/>
      <c r="V4690" s="26"/>
      <c r="W4690" s="26"/>
      <c r="X4690" s="26"/>
      <c r="Y4690" s="37"/>
      <c r="Z4690" s="37"/>
      <c r="AA4690" s="37"/>
      <c r="AB4690" s="30"/>
      <c r="AC4690" s="30"/>
      <c r="AD4690" s="31"/>
      <c r="AE4690" s="30"/>
      <c r="AF4690" s="30"/>
      <c r="AG4690" s="32"/>
      <c r="AH4690" s="30"/>
      <c r="AJ4690" s="30"/>
      <c r="AK4690" s="30"/>
      <c r="AL4690" s="30"/>
      <c r="AM4690" s="30"/>
      <c r="AN4690" s="30"/>
      <c r="AO4690" s="30"/>
      <c r="AP4690" s="30"/>
      <c r="AQ4690" s="30"/>
      <c r="AR4690" s="30"/>
      <c r="AS4690" s="30"/>
      <c r="AT4690" s="30"/>
      <c r="AU4690" s="121"/>
      <c r="AV4690" s="129"/>
      <c r="AW4690" s="129"/>
      <c r="AX4690" s="129"/>
    </row>
    <row r="4691" spans="1:50" x14ac:dyDescent="0.25">
      <c r="A4691" s="120"/>
      <c r="B4691" s="28"/>
      <c r="C4691" s="25"/>
      <c r="D4691" s="25"/>
      <c r="E4691" s="25"/>
      <c r="F4691" s="29"/>
      <c r="G4691" s="29"/>
      <c r="H4691" s="29"/>
      <c r="I4691" s="29"/>
      <c r="J4691" s="29"/>
      <c r="K4691" s="25"/>
      <c r="L4691" s="25"/>
      <c r="M4691" s="25"/>
      <c r="N4691" s="25"/>
      <c r="O4691" s="25"/>
      <c r="P4691" s="25"/>
      <c r="Q4691" s="28"/>
      <c r="R4691" s="29"/>
      <c r="S4691" s="27"/>
      <c r="T4691" s="27"/>
      <c r="U4691" s="28"/>
      <c r="V4691" s="26"/>
      <c r="W4691" s="26"/>
      <c r="X4691" s="26"/>
      <c r="Y4691" s="37"/>
      <c r="Z4691" s="37"/>
      <c r="AA4691" s="37"/>
      <c r="AB4691" s="30"/>
      <c r="AC4691" s="30"/>
      <c r="AD4691" s="31"/>
      <c r="AE4691" s="30"/>
      <c r="AF4691" s="30"/>
      <c r="AG4691" s="32"/>
      <c r="AH4691" s="30"/>
      <c r="AJ4691" s="30"/>
      <c r="AK4691" s="30"/>
      <c r="AL4691" s="30"/>
      <c r="AM4691" s="30"/>
      <c r="AN4691" s="30"/>
      <c r="AO4691" s="30"/>
      <c r="AP4691" s="30"/>
      <c r="AQ4691" s="30"/>
      <c r="AR4691" s="30"/>
      <c r="AS4691" s="30"/>
      <c r="AT4691" s="30"/>
      <c r="AU4691" s="121"/>
      <c r="AV4691" s="129"/>
      <c r="AW4691" s="129"/>
      <c r="AX4691" s="129"/>
    </row>
    <row r="4692" spans="1:50" x14ac:dyDescent="0.25">
      <c r="A4692" s="120"/>
      <c r="B4692" s="28"/>
      <c r="C4692" s="25"/>
      <c r="D4692" s="25"/>
      <c r="E4692" s="25"/>
      <c r="F4692" s="29"/>
      <c r="G4692" s="29"/>
      <c r="H4692" s="29"/>
      <c r="I4692" s="29"/>
      <c r="J4692" s="29"/>
      <c r="K4692" s="25"/>
      <c r="L4692" s="25"/>
      <c r="M4692" s="25"/>
      <c r="N4692" s="25"/>
      <c r="O4692" s="25"/>
      <c r="P4692" s="25"/>
      <c r="Q4692" s="28"/>
      <c r="R4692" s="29"/>
      <c r="S4692" s="27"/>
      <c r="T4692" s="27"/>
      <c r="U4692" s="28"/>
      <c r="V4692" s="26"/>
      <c r="W4692" s="26"/>
      <c r="X4692" s="26"/>
      <c r="Y4692" s="37"/>
      <c r="Z4692" s="37"/>
      <c r="AA4692" s="37"/>
      <c r="AB4692" s="30"/>
      <c r="AC4692" s="30"/>
      <c r="AD4692" s="31"/>
      <c r="AE4692" s="30"/>
      <c r="AF4692" s="30"/>
      <c r="AG4692" s="32"/>
      <c r="AH4692" s="30"/>
      <c r="AJ4692" s="30"/>
      <c r="AK4692" s="30"/>
      <c r="AL4692" s="30"/>
      <c r="AM4692" s="30"/>
      <c r="AN4692" s="30"/>
      <c r="AO4692" s="30"/>
      <c r="AP4692" s="30"/>
      <c r="AQ4692" s="30"/>
      <c r="AR4692" s="30"/>
      <c r="AS4692" s="30"/>
      <c r="AT4692" s="30"/>
      <c r="AU4692" s="121"/>
      <c r="AV4692" s="129"/>
      <c r="AW4692" s="129"/>
      <c r="AX4692" s="129"/>
    </row>
    <row r="4693" spans="1:50" x14ac:dyDescent="0.25">
      <c r="A4693" s="120"/>
      <c r="B4693" s="28"/>
      <c r="C4693" s="25"/>
      <c r="D4693" s="25"/>
      <c r="E4693" s="25"/>
      <c r="F4693" s="29"/>
      <c r="G4693" s="29"/>
      <c r="H4693" s="29"/>
      <c r="I4693" s="29"/>
      <c r="J4693" s="29"/>
      <c r="K4693" s="25"/>
      <c r="L4693" s="25"/>
      <c r="M4693" s="25"/>
      <c r="N4693" s="25"/>
      <c r="O4693" s="25"/>
      <c r="P4693" s="25"/>
      <c r="Q4693" s="28"/>
      <c r="R4693" s="29"/>
      <c r="S4693" s="27"/>
      <c r="T4693" s="27"/>
      <c r="U4693" s="28"/>
      <c r="V4693" s="26"/>
      <c r="W4693" s="26"/>
      <c r="X4693" s="26"/>
      <c r="Y4693" s="37"/>
      <c r="Z4693" s="37"/>
      <c r="AA4693" s="37"/>
      <c r="AB4693" s="30"/>
      <c r="AC4693" s="30"/>
      <c r="AD4693" s="31"/>
      <c r="AE4693" s="30"/>
      <c r="AF4693" s="30"/>
      <c r="AG4693" s="32"/>
      <c r="AH4693" s="30"/>
      <c r="AJ4693" s="30"/>
      <c r="AK4693" s="30"/>
      <c r="AL4693" s="30"/>
      <c r="AM4693" s="30"/>
      <c r="AN4693" s="30"/>
      <c r="AO4693" s="30"/>
      <c r="AP4693" s="30"/>
      <c r="AQ4693" s="30"/>
      <c r="AR4693" s="30"/>
      <c r="AS4693" s="30"/>
      <c r="AT4693" s="30"/>
      <c r="AU4693" s="121"/>
      <c r="AV4693" s="129"/>
      <c r="AW4693" s="129"/>
      <c r="AX4693" s="129"/>
    </row>
    <row r="4694" spans="1:50" x14ac:dyDescent="0.25">
      <c r="A4694" s="120"/>
      <c r="B4694" s="28"/>
      <c r="C4694" s="25"/>
      <c r="D4694" s="25"/>
      <c r="E4694" s="25"/>
      <c r="F4694" s="29"/>
      <c r="G4694" s="29"/>
      <c r="H4694" s="29"/>
      <c r="I4694" s="29"/>
      <c r="J4694" s="29"/>
      <c r="K4694" s="25"/>
      <c r="L4694" s="25"/>
      <c r="M4694" s="25"/>
      <c r="N4694" s="25"/>
      <c r="O4694" s="25"/>
      <c r="P4694" s="25"/>
      <c r="Q4694" s="28"/>
      <c r="R4694" s="29"/>
      <c r="S4694" s="27"/>
      <c r="T4694" s="27"/>
      <c r="U4694" s="28"/>
      <c r="V4694" s="26"/>
      <c r="W4694" s="26"/>
      <c r="X4694" s="26"/>
      <c r="Y4694" s="37"/>
      <c r="Z4694" s="37"/>
      <c r="AA4694" s="37"/>
      <c r="AB4694" s="30"/>
      <c r="AC4694" s="30"/>
      <c r="AD4694" s="31"/>
      <c r="AE4694" s="30"/>
      <c r="AF4694" s="30"/>
      <c r="AG4694" s="32"/>
      <c r="AH4694" s="30"/>
      <c r="AJ4694" s="30"/>
      <c r="AK4694" s="30"/>
      <c r="AL4694" s="30"/>
      <c r="AM4694" s="30"/>
      <c r="AN4694" s="30"/>
      <c r="AO4694" s="30"/>
      <c r="AP4694" s="30"/>
      <c r="AQ4694" s="30"/>
      <c r="AR4694" s="30"/>
      <c r="AS4694" s="30"/>
      <c r="AT4694" s="30"/>
      <c r="AU4694" s="121"/>
      <c r="AV4694" s="129"/>
      <c r="AW4694" s="129"/>
      <c r="AX4694" s="129"/>
    </row>
    <row r="4695" spans="1:50" x14ac:dyDescent="0.25">
      <c r="A4695" s="120"/>
      <c r="B4695" s="28"/>
      <c r="C4695" s="25"/>
      <c r="D4695" s="25"/>
      <c r="E4695" s="25"/>
      <c r="F4695" s="29"/>
      <c r="G4695" s="29"/>
      <c r="H4695" s="29"/>
      <c r="I4695" s="29"/>
      <c r="J4695" s="29"/>
      <c r="K4695" s="25"/>
      <c r="L4695" s="25"/>
      <c r="M4695" s="25"/>
      <c r="N4695" s="25"/>
      <c r="O4695" s="25"/>
      <c r="P4695" s="25"/>
      <c r="Q4695" s="28"/>
      <c r="R4695" s="29"/>
      <c r="S4695" s="27"/>
      <c r="T4695" s="27"/>
      <c r="U4695" s="28"/>
      <c r="V4695" s="26"/>
      <c r="W4695" s="26"/>
      <c r="X4695" s="26"/>
      <c r="Y4695" s="37"/>
      <c r="Z4695" s="37"/>
      <c r="AA4695" s="37"/>
      <c r="AB4695" s="30"/>
      <c r="AC4695" s="30"/>
      <c r="AD4695" s="31"/>
      <c r="AE4695" s="30"/>
      <c r="AF4695" s="30"/>
      <c r="AG4695" s="32"/>
      <c r="AH4695" s="30"/>
      <c r="AJ4695" s="30"/>
      <c r="AK4695" s="30"/>
      <c r="AL4695" s="30"/>
      <c r="AM4695" s="30"/>
      <c r="AN4695" s="30"/>
      <c r="AO4695" s="30"/>
      <c r="AP4695" s="30"/>
      <c r="AQ4695" s="30"/>
      <c r="AR4695" s="30"/>
      <c r="AS4695" s="30"/>
      <c r="AT4695" s="30"/>
      <c r="AU4695" s="121"/>
      <c r="AV4695" s="129"/>
      <c r="AW4695" s="129"/>
      <c r="AX4695" s="129"/>
    </row>
    <row r="4696" spans="1:50" x14ac:dyDescent="0.25">
      <c r="A4696" s="120"/>
      <c r="B4696" s="28"/>
      <c r="C4696" s="25"/>
      <c r="D4696" s="25"/>
      <c r="E4696" s="25"/>
      <c r="F4696" s="29"/>
      <c r="G4696" s="29"/>
      <c r="H4696" s="29"/>
      <c r="I4696" s="29"/>
      <c r="J4696" s="29"/>
      <c r="K4696" s="25"/>
      <c r="L4696" s="25"/>
      <c r="M4696" s="25"/>
      <c r="N4696" s="25"/>
      <c r="O4696" s="25"/>
      <c r="P4696" s="25"/>
      <c r="Q4696" s="28"/>
      <c r="R4696" s="29"/>
      <c r="S4696" s="27"/>
      <c r="T4696" s="27"/>
      <c r="U4696" s="28"/>
      <c r="V4696" s="26"/>
      <c r="W4696" s="26"/>
      <c r="X4696" s="26"/>
      <c r="Y4696" s="37"/>
      <c r="Z4696" s="37"/>
      <c r="AA4696" s="37"/>
      <c r="AB4696" s="30"/>
      <c r="AC4696" s="30"/>
      <c r="AD4696" s="31"/>
      <c r="AE4696" s="30"/>
      <c r="AF4696" s="30"/>
      <c r="AG4696" s="32"/>
      <c r="AH4696" s="30"/>
      <c r="AJ4696" s="30"/>
      <c r="AK4696" s="30"/>
      <c r="AL4696" s="30"/>
      <c r="AM4696" s="30"/>
      <c r="AN4696" s="30"/>
      <c r="AO4696" s="30"/>
      <c r="AP4696" s="30"/>
      <c r="AQ4696" s="30"/>
      <c r="AR4696" s="30"/>
      <c r="AS4696" s="30"/>
      <c r="AT4696" s="30"/>
      <c r="AU4696" s="121"/>
      <c r="AV4696" s="129"/>
      <c r="AW4696" s="129"/>
      <c r="AX4696" s="129"/>
    </row>
    <row r="4697" spans="1:50" x14ac:dyDescent="0.25">
      <c r="A4697" s="120"/>
      <c r="B4697" s="28"/>
      <c r="C4697" s="25"/>
      <c r="D4697" s="25"/>
      <c r="E4697" s="25"/>
      <c r="F4697" s="29"/>
      <c r="G4697" s="29"/>
      <c r="H4697" s="29"/>
      <c r="I4697" s="29"/>
      <c r="J4697" s="29"/>
      <c r="K4697" s="25"/>
      <c r="L4697" s="25"/>
      <c r="M4697" s="25"/>
      <c r="N4697" s="25"/>
      <c r="O4697" s="25"/>
      <c r="P4697" s="25"/>
      <c r="Q4697" s="28"/>
      <c r="R4697" s="29"/>
      <c r="S4697" s="27"/>
      <c r="T4697" s="27"/>
      <c r="U4697" s="28"/>
      <c r="V4697" s="26"/>
      <c r="W4697" s="26"/>
      <c r="X4697" s="26"/>
      <c r="Y4697" s="37"/>
      <c r="Z4697" s="37"/>
      <c r="AA4697" s="37"/>
      <c r="AB4697" s="30"/>
      <c r="AC4697" s="30"/>
      <c r="AD4697" s="31"/>
      <c r="AE4697" s="30"/>
      <c r="AF4697" s="30"/>
      <c r="AG4697" s="32"/>
      <c r="AH4697" s="30"/>
      <c r="AJ4697" s="30"/>
      <c r="AK4697" s="30"/>
      <c r="AL4697" s="30"/>
      <c r="AM4697" s="30"/>
      <c r="AN4697" s="30"/>
      <c r="AO4697" s="30"/>
      <c r="AP4697" s="30"/>
      <c r="AQ4697" s="30"/>
      <c r="AR4697" s="30"/>
      <c r="AS4697" s="30"/>
      <c r="AT4697" s="30"/>
      <c r="AU4697" s="121"/>
      <c r="AV4697" s="129"/>
      <c r="AW4697" s="129"/>
      <c r="AX4697" s="129"/>
    </row>
    <row r="4698" spans="1:50" x14ac:dyDescent="0.25">
      <c r="A4698" s="120"/>
      <c r="B4698" s="28"/>
      <c r="C4698" s="25"/>
      <c r="D4698" s="25"/>
      <c r="E4698" s="25"/>
      <c r="F4698" s="29"/>
      <c r="G4698" s="29"/>
      <c r="H4698" s="29"/>
      <c r="I4698" s="29"/>
      <c r="J4698" s="29"/>
      <c r="K4698" s="25"/>
      <c r="L4698" s="25"/>
      <c r="M4698" s="25"/>
      <c r="N4698" s="25"/>
      <c r="O4698" s="25"/>
      <c r="P4698" s="25"/>
      <c r="Q4698" s="28"/>
      <c r="R4698" s="29"/>
      <c r="S4698" s="27"/>
      <c r="T4698" s="27"/>
      <c r="U4698" s="28"/>
      <c r="V4698" s="26"/>
      <c r="W4698" s="26"/>
      <c r="X4698" s="26"/>
      <c r="Y4698" s="37"/>
      <c r="Z4698" s="37"/>
      <c r="AA4698" s="37"/>
      <c r="AB4698" s="30"/>
      <c r="AC4698" s="30"/>
      <c r="AD4698" s="31"/>
      <c r="AE4698" s="30"/>
      <c r="AF4698" s="30"/>
      <c r="AG4698" s="32"/>
      <c r="AH4698" s="30"/>
      <c r="AJ4698" s="30"/>
      <c r="AK4698" s="30"/>
      <c r="AL4698" s="30"/>
      <c r="AM4698" s="30"/>
      <c r="AN4698" s="30"/>
      <c r="AO4698" s="30"/>
      <c r="AP4698" s="30"/>
      <c r="AQ4698" s="30"/>
      <c r="AR4698" s="30"/>
      <c r="AS4698" s="30"/>
      <c r="AT4698" s="30"/>
      <c r="AU4698" s="121"/>
      <c r="AV4698" s="129"/>
      <c r="AW4698" s="129"/>
      <c r="AX4698" s="129"/>
    </row>
    <row r="4699" spans="1:50" x14ac:dyDescent="0.25">
      <c r="A4699" s="120"/>
      <c r="B4699" s="28"/>
      <c r="C4699" s="25"/>
      <c r="D4699" s="25"/>
      <c r="E4699" s="25"/>
      <c r="F4699" s="29"/>
      <c r="G4699" s="29"/>
      <c r="H4699" s="29"/>
      <c r="I4699" s="29"/>
      <c r="J4699" s="29"/>
      <c r="K4699" s="25"/>
      <c r="L4699" s="25"/>
      <c r="M4699" s="25"/>
      <c r="N4699" s="25"/>
      <c r="O4699" s="25"/>
      <c r="P4699" s="25"/>
      <c r="Q4699" s="28"/>
      <c r="R4699" s="29"/>
      <c r="S4699" s="27"/>
      <c r="T4699" s="27"/>
      <c r="U4699" s="28"/>
      <c r="V4699" s="26"/>
      <c r="W4699" s="26"/>
      <c r="X4699" s="26"/>
      <c r="Y4699" s="37"/>
      <c r="Z4699" s="37"/>
      <c r="AA4699" s="37"/>
      <c r="AB4699" s="30"/>
      <c r="AC4699" s="30"/>
      <c r="AD4699" s="31"/>
      <c r="AE4699" s="30"/>
      <c r="AF4699" s="30"/>
      <c r="AG4699" s="32"/>
      <c r="AH4699" s="30"/>
      <c r="AJ4699" s="30"/>
      <c r="AK4699" s="30"/>
      <c r="AL4699" s="30"/>
      <c r="AM4699" s="30"/>
      <c r="AN4699" s="30"/>
      <c r="AO4699" s="30"/>
      <c r="AP4699" s="30"/>
      <c r="AQ4699" s="30"/>
      <c r="AR4699" s="30"/>
      <c r="AS4699" s="30"/>
      <c r="AT4699" s="30"/>
      <c r="AU4699" s="121"/>
      <c r="AV4699" s="129"/>
      <c r="AW4699" s="129"/>
      <c r="AX4699" s="129"/>
    </row>
    <row r="4700" spans="1:50" x14ac:dyDescent="0.25">
      <c r="A4700" s="120"/>
      <c r="B4700" s="28"/>
      <c r="C4700" s="25"/>
      <c r="D4700" s="25"/>
      <c r="E4700" s="25"/>
      <c r="F4700" s="29"/>
      <c r="G4700" s="29"/>
      <c r="H4700" s="29"/>
      <c r="I4700" s="29"/>
      <c r="J4700" s="29"/>
      <c r="K4700" s="25"/>
      <c r="L4700" s="25"/>
      <c r="M4700" s="25"/>
      <c r="N4700" s="25"/>
      <c r="O4700" s="25"/>
      <c r="P4700" s="25"/>
      <c r="Q4700" s="28"/>
      <c r="R4700" s="29"/>
      <c r="S4700" s="27"/>
      <c r="T4700" s="27"/>
      <c r="U4700" s="28"/>
      <c r="V4700" s="26"/>
      <c r="W4700" s="26"/>
      <c r="X4700" s="26"/>
      <c r="Y4700" s="37"/>
      <c r="Z4700" s="37"/>
      <c r="AA4700" s="37"/>
      <c r="AB4700" s="30"/>
      <c r="AC4700" s="30"/>
      <c r="AD4700" s="31"/>
      <c r="AE4700" s="30"/>
      <c r="AF4700" s="30"/>
      <c r="AG4700" s="32"/>
      <c r="AH4700" s="30"/>
      <c r="AJ4700" s="30"/>
      <c r="AK4700" s="30"/>
      <c r="AL4700" s="30"/>
      <c r="AM4700" s="30"/>
      <c r="AN4700" s="30"/>
      <c r="AO4700" s="30"/>
      <c r="AP4700" s="30"/>
      <c r="AQ4700" s="30"/>
      <c r="AR4700" s="30"/>
      <c r="AS4700" s="30"/>
      <c r="AT4700" s="30"/>
      <c r="AU4700" s="121"/>
      <c r="AV4700" s="129"/>
      <c r="AW4700" s="129"/>
      <c r="AX4700" s="129"/>
    </row>
    <row r="4701" spans="1:50" x14ac:dyDescent="0.25">
      <c r="A4701" s="120"/>
      <c r="B4701" s="28"/>
      <c r="C4701" s="25"/>
      <c r="D4701" s="25"/>
      <c r="E4701" s="25"/>
      <c r="F4701" s="29"/>
      <c r="G4701" s="29"/>
      <c r="H4701" s="29"/>
      <c r="I4701" s="29"/>
      <c r="J4701" s="29"/>
      <c r="K4701" s="25"/>
      <c r="L4701" s="25"/>
      <c r="M4701" s="25"/>
      <c r="N4701" s="25"/>
      <c r="O4701" s="25"/>
      <c r="P4701" s="25"/>
      <c r="Q4701" s="28"/>
      <c r="R4701" s="29"/>
      <c r="S4701" s="27"/>
      <c r="T4701" s="27"/>
      <c r="U4701" s="28"/>
      <c r="V4701" s="26"/>
      <c r="W4701" s="26"/>
      <c r="X4701" s="26"/>
      <c r="Y4701" s="37"/>
      <c r="Z4701" s="37"/>
      <c r="AA4701" s="37"/>
      <c r="AB4701" s="30"/>
      <c r="AC4701" s="30"/>
      <c r="AD4701" s="31"/>
      <c r="AE4701" s="30"/>
      <c r="AF4701" s="30"/>
      <c r="AG4701" s="32"/>
      <c r="AH4701" s="30"/>
      <c r="AJ4701" s="30"/>
      <c r="AK4701" s="30"/>
      <c r="AL4701" s="30"/>
      <c r="AM4701" s="30"/>
      <c r="AN4701" s="30"/>
      <c r="AO4701" s="30"/>
      <c r="AP4701" s="30"/>
      <c r="AQ4701" s="30"/>
      <c r="AR4701" s="30"/>
      <c r="AS4701" s="30"/>
      <c r="AT4701" s="30"/>
      <c r="AU4701" s="121"/>
      <c r="AV4701" s="129"/>
      <c r="AW4701" s="129"/>
      <c r="AX4701" s="129"/>
    </row>
    <row r="4702" spans="1:50" x14ac:dyDescent="0.25">
      <c r="A4702" s="120"/>
      <c r="B4702" s="28"/>
      <c r="C4702" s="25"/>
      <c r="D4702" s="25"/>
      <c r="E4702" s="25"/>
      <c r="F4702" s="29"/>
      <c r="G4702" s="29"/>
      <c r="H4702" s="29"/>
      <c r="I4702" s="29"/>
      <c r="J4702" s="29"/>
      <c r="K4702" s="25"/>
      <c r="L4702" s="25"/>
      <c r="M4702" s="25"/>
      <c r="N4702" s="25"/>
      <c r="O4702" s="25"/>
      <c r="P4702" s="25"/>
      <c r="Q4702" s="28"/>
      <c r="R4702" s="29"/>
      <c r="S4702" s="27"/>
      <c r="T4702" s="27"/>
      <c r="U4702" s="28"/>
      <c r="V4702" s="26"/>
      <c r="W4702" s="26"/>
      <c r="X4702" s="26"/>
      <c r="Y4702" s="37"/>
      <c r="Z4702" s="37"/>
      <c r="AA4702" s="37"/>
      <c r="AB4702" s="30"/>
      <c r="AC4702" s="30"/>
      <c r="AD4702" s="31"/>
      <c r="AE4702" s="30"/>
      <c r="AF4702" s="30"/>
      <c r="AG4702" s="32"/>
      <c r="AH4702" s="30"/>
      <c r="AJ4702" s="30"/>
      <c r="AK4702" s="30"/>
      <c r="AL4702" s="30"/>
      <c r="AM4702" s="30"/>
      <c r="AN4702" s="30"/>
      <c r="AO4702" s="30"/>
      <c r="AP4702" s="30"/>
      <c r="AQ4702" s="30"/>
      <c r="AR4702" s="30"/>
      <c r="AS4702" s="30"/>
      <c r="AT4702" s="30"/>
      <c r="AU4702" s="121"/>
      <c r="AV4702" s="129"/>
      <c r="AW4702" s="129"/>
      <c r="AX4702" s="129"/>
    </row>
    <row r="4703" spans="1:50" x14ac:dyDescent="0.25">
      <c r="A4703" s="120"/>
      <c r="B4703" s="28"/>
      <c r="C4703" s="25"/>
      <c r="D4703" s="25"/>
      <c r="E4703" s="25"/>
      <c r="F4703" s="29"/>
      <c r="G4703" s="29"/>
      <c r="H4703" s="29"/>
      <c r="I4703" s="29"/>
      <c r="J4703" s="29"/>
      <c r="K4703" s="25"/>
      <c r="L4703" s="25"/>
      <c r="M4703" s="25"/>
      <c r="N4703" s="25"/>
      <c r="O4703" s="25"/>
      <c r="P4703" s="25"/>
      <c r="Q4703" s="28"/>
      <c r="R4703" s="29"/>
      <c r="S4703" s="27"/>
      <c r="T4703" s="27"/>
      <c r="U4703" s="28"/>
      <c r="V4703" s="26"/>
      <c r="W4703" s="26"/>
      <c r="X4703" s="26"/>
      <c r="Y4703" s="37"/>
      <c r="Z4703" s="37"/>
      <c r="AA4703" s="37"/>
      <c r="AB4703" s="30"/>
      <c r="AC4703" s="30"/>
      <c r="AD4703" s="31"/>
      <c r="AE4703" s="30"/>
      <c r="AF4703" s="30"/>
      <c r="AG4703" s="32"/>
      <c r="AH4703" s="30"/>
      <c r="AJ4703" s="30"/>
      <c r="AK4703" s="30"/>
      <c r="AL4703" s="30"/>
      <c r="AM4703" s="30"/>
      <c r="AN4703" s="30"/>
      <c r="AO4703" s="30"/>
      <c r="AP4703" s="30"/>
      <c r="AQ4703" s="30"/>
      <c r="AR4703" s="30"/>
      <c r="AS4703" s="30"/>
      <c r="AT4703" s="30"/>
      <c r="AU4703" s="121"/>
      <c r="AV4703" s="129"/>
      <c r="AW4703" s="129"/>
      <c r="AX4703" s="129"/>
    </row>
    <row r="4704" spans="1:50" x14ac:dyDescent="0.25">
      <c r="A4704" s="120"/>
      <c r="B4704" s="28"/>
      <c r="C4704" s="25"/>
      <c r="D4704" s="25"/>
      <c r="E4704" s="25"/>
      <c r="F4704" s="29"/>
      <c r="G4704" s="29"/>
      <c r="H4704" s="29"/>
      <c r="I4704" s="29"/>
      <c r="J4704" s="29"/>
      <c r="K4704" s="25"/>
      <c r="L4704" s="25"/>
      <c r="M4704" s="25"/>
      <c r="N4704" s="25"/>
      <c r="O4704" s="25"/>
      <c r="P4704" s="25"/>
      <c r="Q4704" s="28"/>
      <c r="R4704" s="29"/>
      <c r="S4704" s="27"/>
      <c r="T4704" s="27"/>
      <c r="U4704" s="28"/>
      <c r="V4704" s="26"/>
      <c r="W4704" s="26"/>
      <c r="X4704" s="26"/>
      <c r="Y4704" s="37"/>
      <c r="Z4704" s="37"/>
      <c r="AA4704" s="37"/>
      <c r="AB4704" s="30"/>
      <c r="AC4704" s="30"/>
      <c r="AD4704" s="31"/>
      <c r="AE4704" s="30"/>
      <c r="AF4704" s="30"/>
      <c r="AG4704" s="32"/>
      <c r="AH4704" s="30"/>
      <c r="AJ4704" s="30"/>
      <c r="AK4704" s="30"/>
      <c r="AL4704" s="30"/>
      <c r="AM4704" s="30"/>
      <c r="AN4704" s="30"/>
      <c r="AO4704" s="30"/>
      <c r="AP4704" s="30"/>
      <c r="AQ4704" s="30"/>
      <c r="AR4704" s="30"/>
      <c r="AS4704" s="30"/>
      <c r="AT4704" s="30"/>
      <c r="AU4704" s="121"/>
      <c r="AV4704" s="129"/>
      <c r="AW4704" s="129"/>
      <c r="AX4704" s="129"/>
    </row>
    <row r="4705" spans="1:50" x14ac:dyDescent="0.25">
      <c r="A4705" s="120"/>
      <c r="B4705" s="28"/>
      <c r="C4705" s="25"/>
      <c r="D4705" s="25"/>
      <c r="E4705" s="25"/>
      <c r="F4705" s="29"/>
      <c r="G4705" s="29"/>
      <c r="H4705" s="29"/>
      <c r="I4705" s="29"/>
      <c r="J4705" s="29"/>
      <c r="K4705" s="25"/>
      <c r="L4705" s="25"/>
      <c r="M4705" s="25"/>
      <c r="N4705" s="25"/>
      <c r="O4705" s="25"/>
      <c r="P4705" s="25"/>
      <c r="Q4705" s="28"/>
      <c r="R4705" s="29"/>
      <c r="S4705" s="27"/>
      <c r="T4705" s="27"/>
      <c r="U4705" s="28"/>
      <c r="V4705" s="26"/>
      <c r="W4705" s="26"/>
      <c r="X4705" s="26"/>
      <c r="Y4705" s="37"/>
      <c r="Z4705" s="37"/>
      <c r="AA4705" s="37"/>
      <c r="AB4705" s="30"/>
      <c r="AC4705" s="30"/>
      <c r="AD4705" s="31"/>
      <c r="AE4705" s="30"/>
      <c r="AF4705" s="30"/>
      <c r="AG4705" s="32"/>
      <c r="AH4705" s="30"/>
      <c r="AJ4705" s="30"/>
      <c r="AK4705" s="30"/>
      <c r="AL4705" s="30"/>
      <c r="AM4705" s="30"/>
      <c r="AN4705" s="30"/>
      <c r="AO4705" s="30"/>
      <c r="AP4705" s="30"/>
      <c r="AQ4705" s="30"/>
      <c r="AR4705" s="30"/>
      <c r="AS4705" s="30"/>
      <c r="AT4705" s="30"/>
      <c r="AU4705" s="121"/>
      <c r="AV4705" s="129"/>
      <c r="AW4705" s="129"/>
      <c r="AX4705" s="129"/>
    </row>
    <row r="4706" spans="1:50" x14ac:dyDescent="0.25">
      <c r="A4706" s="120"/>
      <c r="B4706" s="28"/>
      <c r="C4706" s="25"/>
      <c r="D4706" s="25"/>
      <c r="E4706" s="25"/>
      <c r="F4706" s="29"/>
      <c r="G4706" s="29"/>
      <c r="H4706" s="29"/>
      <c r="I4706" s="29"/>
      <c r="J4706" s="29"/>
      <c r="K4706" s="25"/>
      <c r="L4706" s="25"/>
      <c r="M4706" s="25"/>
      <c r="N4706" s="25"/>
      <c r="O4706" s="25"/>
      <c r="P4706" s="25"/>
      <c r="Q4706" s="28"/>
      <c r="R4706" s="29"/>
      <c r="S4706" s="27"/>
      <c r="T4706" s="27"/>
      <c r="U4706" s="28"/>
      <c r="V4706" s="26"/>
      <c r="W4706" s="26"/>
      <c r="X4706" s="26"/>
      <c r="Y4706" s="37"/>
      <c r="Z4706" s="37"/>
      <c r="AA4706" s="37"/>
      <c r="AB4706" s="30"/>
      <c r="AC4706" s="30"/>
      <c r="AD4706" s="31"/>
      <c r="AE4706" s="30"/>
      <c r="AF4706" s="30"/>
      <c r="AG4706" s="32"/>
      <c r="AH4706" s="30"/>
      <c r="AJ4706" s="30"/>
      <c r="AK4706" s="30"/>
      <c r="AL4706" s="30"/>
      <c r="AM4706" s="30"/>
      <c r="AN4706" s="30"/>
      <c r="AO4706" s="30"/>
      <c r="AP4706" s="30"/>
      <c r="AQ4706" s="30"/>
      <c r="AR4706" s="30"/>
      <c r="AS4706" s="30"/>
      <c r="AT4706" s="30"/>
      <c r="AU4706" s="121"/>
      <c r="AV4706" s="129"/>
      <c r="AW4706" s="129"/>
      <c r="AX4706" s="129"/>
    </row>
    <row r="4707" spans="1:50" x14ac:dyDescent="0.25">
      <c r="A4707" s="120"/>
      <c r="B4707" s="28"/>
      <c r="C4707" s="25"/>
      <c r="D4707" s="25"/>
      <c r="E4707" s="25"/>
      <c r="F4707" s="29"/>
      <c r="G4707" s="29"/>
      <c r="H4707" s="29"/>
      <c r="I4707" s="29"/>
      <c r="J4707" s="29"/>
      <c r="K4707" s="25"/>
      <c r="L4707" s="25"/>
      <c r="M4707" s="25"/>
      <c r="N4707" s="25"/>
      <c r="O4707" s="25"/>
      <c r="P4707" s="25"/>
      <c r="Q4707" s="28"/>
      <c r="R4707" s="29"/>
      <c r="S4707" s="27"/>
      <c r="T4707" s="27"/>
      <c r="U4707" s="28"/>
      <c r="V4707" s="26"/>
      <c r="W4707" s="26"/>
      <c r="X4707" s="26"/>
      <c r="Y4707" s="37"/>
      <c r="Z4707" s="37"/>
      <c r="AA4707" s="37"/>
      <c r="AB4707" s="30"/>
      <c r="AC4707" s="30"/>
      <c r="AD4707" s="31"/>
      <c r="AE4707" s="30"/>
      <c r="AF4707" s="30"/>
      <c r="AG4707" s="32"/>
      <c r="AH4707" s="30"/>
      <c r="AJ4707" s="30"/>
      <c r="AK4707" s="30"/>
      <c r="AL4707" s="30"/>
      <c r="AM4707" s="30"/>
      <c r="AN4707" s="30"/>
      <c r="AO4707" s="30"/>
      <c r="AP4707" s="30"/>
      <c r="AQ4707" s="30"/>
      <c r="AR4707" s="30"/>
      <c r="AS4707" s="30"/>
      <c r="AT4707" s="30"/>
      <c r="AU4707" s="121"/>
      <c r="AV4707" s="129"/>
      <c r="AW4707" s="129"/>
      <c r="AX4707" s="129"/>
    </row>
    <row r="4708" spans="1:50" x14ac:dyDescent="0.25">
      <c r="A4708" s="120"/>
      <c r="B4708" s="28"/>
      <c r="C4708" s="25"/>
      <c r="D4708" s="25"/>
      <c r="E4708" s="25"/>
      <c r="F4708" s="29"/>
      <c r="G4708" s="29"/>
      <c r="H4708" s="29"/>
      <c r="I4708" s="29"/>
      <c r="J4708" s="29"/>
      <c r="K4708" s="25"/>
      <c r="L4708" s="25"/>
      <c r="M4708" s="25"/>
      <c r="N4708" s="25"/>
      <c r="O4708" s="25"/>
      <c r="P4708" s="25"/>
      <c r="Q4708" s="28"/>
      <c r="R4708" s="29"/>
      <c r="S4708" s="27"/>
      <c r="T4708" s="27"/>
      <c r="U4708" s="28"/>
      <c r="V4708" s="26"/>
      <c r="W4708" s="26"/>
      <c r="X4708" s="26"/>
      <c r="Y4708" s="37"/>
      <c r="Z4708" s="37"/>
      <c r="AA4708" s="37"/>
      <c r="AB4708" s="30"/>
      <c r="AC4708" s="30"/>
      <c r="AD4708" s="31"/>
      <c r="AE4708" s="30"/>
      <c r="AF4708" s="30"/>
      <c r="AG4708" s="32"/>
      <c r="AH4708" s="30"/>
      <c r="AJ4708" s="30"/>
      <c r="AK4708" s="30"/>
      <c r="AL4708" s="30"/>
      <c r="AM4708" s="30"/>
      <c r="AN4708" s="30"/>
      <c r="AO4708" s="30"/>
      <c r="AP4708" s="30"/>
      <c r="AQ4708" s="30"/>
      <c r="AR4708" s="30"/>
      <c r="AS4708" s="30"/>
      <c r="AT4708" s="30"/>
      <c r="AU4708" s="121"/>
      <c r="AV4708" s="129"/>
      <c r="AW4708" s="129"/>
      <c r="AX4708" s="129"/>
    </row>
    <row r="4709" spans="1:50" x14ac:dyDescent="0.25">
      <c r="A4709" s="120"/>
      <c r="B4709" s="28"/>
      <c r="C4709" s="25"/>
      <c r="D4709" s="25"/>
      <c r="E4709" s="25"/>
      <c r="F4709" s="29"/>
      <c r="G4709" s="29"/>
      <c r="H4709" s="29"/>
      <c r="I4709" s="29"/>
      <c r="J4709" s="29"/>
      <c r="K4709" s="25"/>
      <c r="L4709" s="25"/>
      <c r="M4709" s="25"/>
      <c r="N4709" s="25"/>
      <c r="O4709" s="25"/>
      <c r="P4709" s="25"/>
      <c r="Q4709" s="28"/>
      <c r="R4709" s="29"/>
      <c r="S4709" s="27"/>
      <c r="T4709" s="27"/>
      <c r="U4709" s="28"/>
      <c r="V4709" s="26"/>
      <c r="W4709" s="26"/>
      <c r="X4709" s="26"/>
      <c r="Y4709" s="37"/>
      <c r="Z4709" s="37"/>
      <c r="AA4709" s="37"/>
      <c r="AB4709" s="30"/>
      <c r="AC4709" s="30"/>
      <c r="AD4709" s="31"/>
      <c r="AE4709" s="30"/>
      <c r="AF4709" s="30"/>
      <c r="AG4709" s="32"/>
      <c r="AH4709" s="30"/>
      <c r="AJ4709" s="30"/>
      <c r="AK4709" s="30"/>
      <c r="AL4709" s="30"/>
      <c r="AM4709" s="30"/>
      <c r="AN4709" s="30"/>
      <c r="AO4709" s="30"/>
      <c r="AP4709" s="30"/>
      <c r="AQ4709" s="30"/>
      <c r="AR4709" s="30"/>
      <c r="AS4709" s="30"/>
      <c r="AT4709" s="30"/>
      <c r="AU4709" s="121"/>
      <c r="AV4709" s="129"/>
      <c r="AW4709" s="129"/>
      <c r="AX4709" s="129"/>
    </row>
    <row r="4710" spans="1:50" x14ac:dyDescent="0.25">
      <c r="A4710" s="120"/>
      <c r="B4710" s="28"/>
      <c r="C4710" s="25"/>
      <c r="D4710" s="25"/>
      <c r="E4710" s="25"/>
      <c r="F4710" s="29"/>
      <c r="G4710" s="29"/>
      <c r="H4710" s="29"/>
      <c r="I4710" s="29"/>
      <c r="J4710" s="29"/>
      <c r="K4710" s="25"/>
      <c r="L4710" s="25"/>
      <c r="M4710" s="25"/>
      <c r="N4710" s="25"/>
      <c r="O4710" s="25"/>
      <c r="P4710" s="25"/>
      <c r="Q4710" s="28"/>
      <c r="R4710" s="29"/>
      <c r="S4710" s="27"/>
      <c r="T4710" s="27"/>
      <c r="U4710" s="28"/>
      <c r="V4710" s="26"/>
      <c r="W4710" s="26"/>
      <c r="X4710" s="26"/>
      <c r="Y4710" s="37"/>
      <c r="Z4710" s="37"/>
      <c r="AA4710" s="37"/>
      <c r="AB4710" s="30"/>
      <c r="AC4710" s="30"/>
      <c r="AD4710" s="31"/>
      <c r="AE4710" s="30"/>
      <c r="AF4710" s="30"/>
      <c r="AG4710" s="32"/>
      <c r="AH4710" s="30"/>
      <c r="AJ4710" s="30"/>
      <c r="AK4710" s="30"/>
      <c r="AL4710" s="30"/>
      <c r="AM4710" s="30"/>
      <c r="AN4710" s="30"/>
      <c r="AO4710" s="30"/>
      <c r="AP4710" s="30"/>
      <c r="AQ4710" s="30"/>
      <c r="AR4710" s="30"/>
      <c r="AS4710" s="30"/>
      <c r="AT4710" s="30"/>
      <c r="AU4710" s="121"/>
      <c r="AV4710" s="129"/>
      <c r="AW4710" s="129"/>
      <c r="AX4710" s="129"/>
    </row>
    <row r="4711" spans="1:50" x14ac:dyDescent="0.25">
      <c r="A4711" s="120"/>
      <c r="B4711" s="28"/>
      <c r="C4711" s="25"/>
      <c r="D4711" s="25"/>
      <c r="E4711" s="25"/>
      <c r="F4711" s="29"/>
      <c r="G4711" s="29"/>
      <c r="H4711" s="29"/>
      <c r="I4711" s="29"/>
      <c r="J4711" s="29"/>
      <c r="K4711" s="25"/>
      <c r="L4711" s="25"/>
      <c r="M4711" s="25"/>
      <c r="N4711" s="25"/>
      <c r="O4711" s="25"/>
      <c r="P4711" s="25"/>
      <c r="Q4711" s="28"/>
      <c r="R4711" s="29"/>
      <c r="S4711" s="27"/>
      <c r="T4711" s="27"/>
      <c r="U4711" s="28"/>
      <c r="V4711" s="26"/>
      <c r="W4711" s="26"/>
      <c r="X4711" s="26"/>
      <c r="Y4711" s="37"/>
      <c r="Z4711" s="37"/>
      <c r="AA4711" s="37"/>
      <c r="AB4711" s="30"/>
      <c r="AC4711" s="30"/>
      <c r="AD4711" s="31"/>
      <c r="AE4711" s="30"/>
      <c r="AF4711" s="30"/>
      <c r="AG4711" s="32"/>
      <c r="AH4711" s="30"/>
      <c r="AJ4711" s="30"/>
      <c r="AK4711" s="30"/>
      <c r="AL4711" s="30"/>
      <c r="AM4711" s="30"/>
      <c r="AN4711" s="30"/>
      <c r="AO4711" s="30"/>
      <c r="AP4711" s="30"/>
      <c r="AQ4711" s="30"/>
      <c r="AR4711" s="30"/>
      <c r="AS4711" s="30"/>
      <c r="AT4711" s="30"/>
      <c r="AU4711" s="121"/>
      <c r="AV4711" s="129"/>
      <c r="AW4711" s="129"/>
      <c r="AX4711" s="129"/>
    </row>
    <row r="4712" spans="1:50" x14ac:dyDescent="0.25">
      <c r="A4712" s="120"/>
      <c r="B4712" s="28"/>
      <c r="C4712" s="25"/>
      <c r="D4712" s="25"/>
      <c r="E4712" s="25"/>
      <c r="F4712" s="29"/>
      <c r="G4712" s="29"/>
      <c r="H4712" s="29"/>
      <c r="I4712" s="29"/>
      <c r="J4712" s="29"/>
      <c r="K4712" s="25"/>
      <c r="L4712" s="25"/>
      <c r="M4712" s="25"/>
      <c r="N4712" s="25"/>
      <c r="O4712" s="25"/>
      <c r="P4712" s="25"/>
      <c r="Q4712" s="28"/>
      <c r="R4712" s="29"/>
      <c r="S4712" s="27"/>
      <c r="T4712" s="27"/>
      <c r="U4712" s="28"/>
      <c r="V4712" s="26"/>
      <c r="W4712" s="26"/>
      <c r="X4712" s="26"/>
      <c r="Y4712" s="37"/>
      <c r="Z4712" s="37"/>
      <c r="AA4712" s="37"/>
      <c r="AB4712" s="30"/>
      <c r="AC4712" s="30"/>
      <c r="AD4712" s="31"/>
      <c r="AE4712" s="30"/>
      <c r="AF4712" s="30"/>
      <c r="AG4712" s="32"/>
      <c r="AH4712" s="30"/>
      <c r="AJ4712" s="30"/>
      <c r="AK4712" s="30"/>
      <c r="AL4712" s="30"/>
      <c r="AM4712" s="30"/>
      <c r="AN4712" s="30"/>
      <c r="AO4712" s="30"/>
      <c r="AP4712" s="30"/>
      <c r="AQ4712" s="30"/>
      <c r="AR4712" s="30"/>
      <c r="AS4712" s="30"/>
      <c r="AT4712" s="30"/>
      <c r="AU4712" s="121"/>
      <c r="AV4712" s="129"/>
      <c r="AW4712" s="129"/>
      <c r="AX4712" s="129"/>
    </row>
    <row r="4713" spans="1:50" x14ac:dyDescent="0.25">
      <c r="A4713" s="120"/>
      <c r="B4713" s="28"/>
      <c r="C4713" s="25"/>
      <c r="D4713" s="25"/>
      <c r="E4713" s="25"/>
      <c r="F4713" s="29"/>
      <c r="G4713" s="29"/>
      <c r="H4713" s="29"/>
      <c r="I4713" s="29"/>
      <c r="J4713" s="29"/>
      <c r="K4713" s="25"/>
      <c r="L4713" s="25"/>
      <c r="M4713" s="25"/>
      <c r="N4713" s="25"/>
      <c r="O4713" s="25"/>
      <c r="P4713" s="25"/>
      <c r="Q4713" s="28"/>
      <c r="R4713" s="29"/>
      <c r="S4713" s="27"/>
      <c r="T4713" s="27"/>
      <c r="U4713" s="28"/>
      <c r="V4713" s="26"/>
      <c r="W4713" s="26"/>
      <c r="X4713" s="26"/>
      <c r="Y4713" s="37"/>
      <c r="Z4713" s="37"/>
      <c r="AA4713" s="37"/>
      <c r="AB4713" s="30"/>
      <c r="AC4713" s="30"/>
      <c r="AD4713" s="31"/>
      <c r="AE4713" s="30"/>
      <c r="AF4713" s="30"/>
      <c r="AG4713" s="32"/>
      <c r="AH4713" s="30"/>
      <c r="AJ4713" s="30"/>
      <c r="AK4713" s="30"/>
      <c r="AL4713" s="30"/>
      <c r="AM4713" s="30"/>
      <c r="AN4713" s="30"/>
      <c r="AO4713" s="30"/>
      <c r="AP4713" s="30"/>
      <c r="AQ4713" s="30"/>
      <c r="AR4713" s="30"/>
      <c r="AS4713" s="30"/>
      <c r="AT4713" s="30"/>
      <c r="AU4713" s="121"/>
      <c r="AV4713" s="129"/>
      <c r="AW4713" s="129"/>
      <c r="AX4713" s="129"/>
    </row>
    <row r="4714" spans="1:50" x14ac:dyDescent="0.25">
      <c r="A4714" s="120"/>
      <c r="B4714" s="28"/>
      <c r="C4714" s="25"/>
      <c r="D4714" s="25"/>
      <c r="E4714" s="25"/>
      <c r="F4714" s="29"/>
      <c r="G4714" s="29"/>
      <c r="H4714" s="29"/>
      <c r="I4714" s="29"/>
      <c r="J4714" s="29"/>
      <c r="K4714" s="25"/>
      <c r="L4714" s="25"/>
      <c r="M4714" s="25"/>
      <c r="N4714" s="25"/>
      <c r="O4714" s="25"/>
      <c r="P4714" s="25"/>
      <c r="Q4714" s="28"/>
      <c r="R4714" s="29"/>
      <c r="S4714" s="27"/>
      <c r="T4714" s="27"/>
      <c r="U4714" s="28"/>
      <c r="V4714" s="26"/>
      <c r="W4714" s="26"/>
      <c r="X4714" s="26"/>
      <c r="Y4714" s="37"/>
      <c r="Z4714" s="37"/>
      <c r="AA4714" s="37"/>
      <c r="AB4714" s="30"/>
      <c r="AC4714" s="30"/>
      <c r="AD4714" s="31"/>
      <c r="AE4714" s="30"/>
      <c r="AF4714" s="30"/>
      <c r="AG4714" s="32"/>
      <c r="AH4714" s="30"/>
      <c r="AJ4714" s="30"/>
      <c r="AK4714" s="30"/>
      <c r="AL4714" s="30"/>
      <c r="AM4714" s="30"/>
      <c r="AN4714" s="30"/>
      <c r="AO4714" s="30"/>
      <c r="AP4714" s="30"/>
      <c r="AQ4714" s="30"/>
      <c r="AR4714" s="30"/>
      <c r="AS4714" s="30"/>
      <c r="AT4714" s="30"/>
      <c r="AU4714" s="121"/>
      <c r="AV4714" s="129"/>
      <c r="AW4714" s="129"/>
      <c r="AX4714" s="129"/>
    </row>
    <row r="4715" spans="1:50" x14ac:dyDescent="0.25">
      <c r="A4715" s="120"/>
      <c r="B4715" s="28"/>
      <c r="C4715" s="25"/>
      <c r="D4715" s="25"/>
      <c r="E4715" s="25"/>
      <c r="F4715" s="29"/>
      <c r="G4715" s="29"/>
      <c r="H4715" s="29"/>
      <c r="I4715" s="29"/>
      <c r="J4715" s="29"/>
      <c r="K4715" s="25"/>
      <c r="L4715" s="25"/>
      <c r="M4715" s="25"/>
      <c r="N4715" s="25"/>
      <c r="O4715" s="25"/>
      <c r="P4715" s="25"/>
      <c r="Q4715" s="28"/>
      <c r="R4715" s="29"/>
      <c r="S4715" s="27"/>
      <c r="T4715" s="27"/>
      <c r="U4715" s="28"/>
      <c r="V4715" s="26"/>
      <c r="W4715" s="26"/>
      <c r="X4715" s="26"/>
      <c r="Y4715" s="37"/>
      <c r="Z4715" s="37"/>
      <c r="AA4715" s="37"/>
      <c r="AB4715" s="30"/>
      <c r="AC4715" s="30"/>
      <c r="AD4715" s="31"/>
      <c r="AE4715" s="30"/>
      <c r="AF4715" s="30"/>
      <c r="AG4715" s="32"/>
      <c r="AH4715" s="30"/>
      <c r="AJ4715" s="30"/>
      <c r="AK4715" s="30"/>
      <c r="AL4715" s="30"/>
      <c r="AM4715" s="30"/>
      <c r="AN4715" s="30"/>
      <c r="AO4715" s="30"/>
      <c r="AP4715" s="30"/>
      <c r="AQ4715" s="30"/>
      <c r="AR4715" s="30"/>
      <c r="AS4715" s="30"/>
      <c r="AT4715" s="30"/>
      <c r="AU4715" s="121"/>
      <c r="AV4715" s="129"/>
      <c r="AW4715" s="129"/>
      <c r="AX4715" s="129"/>
    </row>
    <row r="4716" spans="1:50" x14ac:dyDescent="0.25">
      <c r="A4716" s="120"/>
      <c r="B4716" s="28"/>
      <c r="C4716" s="25"/>
      <c r="D4716" s="25"/>
      <c r="E4716" s="25"/>
      <c r="F4716" s="29"/>
      <c r="G4716" s="29"/>
      <c r="H4716" s="29"/>
      <c r="I4716" s="29"/>
      <c r="J4716" s="29"/>
      <c r="K4716" s="25"/>
      <c r="L4716" s="25"/>
      <c r="M4716" s="25"/>
      <c r="N4716" s="25"/>
      <c r="O4716" s="25"/>
      <c r="P4716" s="25"/>
      <c r="Q4716" s="28"/>
      <c r="R4716" s="29"/>
      <c r="S4716" s="27"/>
      <c r="T4716" s="27"/>
      <c r="U4716" s="28"/>
      <c r="V4716" s="26"/>
      <c r="W4716" s="26"/>
      <c r="X4716" s="26"/>
      <c r="Y4716" s="37"/>
      <c r="Z4716" s="37"/>
      <c r="AA4716" s="37"/>
      <c r="AB4716" s="30"/>
      <c r="AC4716" s="30"/>
      <c r="AD4716" s="31"/>
      <c r="AE4716" s="30"/>
      <c r="AF4716" s="30"/>
      <c r="AG4716" s="32"/>
      <c r="AH4716" s="30"/>
      <c r="AJ4716" s="30"/>
      <c r="AK4716" s="30"/>
      <c r="AL4716" s="30"/>
      <c r="AM4716" s="30"/>
      <c r="AN4716" s="30"/>
      <c r="AO4716" s="30"/>
      <c r="AP4716" s="30"/>
      <c r="AQ4716" s="30"/>
      <c r="AR4716" s="30"/>
      <c r="AS4716" s="30"/>
      <c r="AT4716" s="30"/>
      <c r="AU4716" s="121"/>
      <c r="AV4716" s="129"/>
      <c r="AW4716" s="129"/>
      <c r="AX4716" s="129"/>
    </row>
    <row r="4717" spans="1:50" x14ac:dyDescent="0.25">
      <c r="A4717" s="120"/>
      <c r="B4717" s="28"/>
      <c r="C4717" s="25"/>
      <c r="D4717" s="25"/>
      <c r="E4717" s="25"/>
      <c r="F4717" s="29"/>
      <c r="G4717" s="29"/>
      <c r="H4717" s="29"/>
      <c r="I4717" s="29"/>
      <c r="J4717" s="29"/>
      <c r="K4717" s="25"/>
      <c r="L4717" s="25"/>
      <c r="M4717" s="25"/>
      <c r="N4717" s="25"/>
      <c r="O4717" s="25"/>
      <c r="P4717" s="25"/>
      <c r="Q4717" s="28"/>
      <c r="R4717" s="29"/>
      <c r="S4717" s="27"/>
      <c r="T4717" s="27"/>
      <c r="U4717" s="28"/>
      <c r="V4717" s="26"/>
      <c r="W4717" s="26"/>
      <c r="X4717" s="26"/>
      <c r="Y4717" s="37"/>
      <c r="Z4717" s="37"/>
      <c r="AA4717" s="37"/>
      <c r="AB4717" s="30"/>
      <c r="AC4717" s="30"/>
      <c r="AD4717" s="31"/>
      <c r="AE4717" s="30"/>
      <c r="AF4717" s="30"/>
      <c r="AG4717" s="32"/>
      <c r="AH4717" s="30"/>
      <c r="AJ4717" s="30"/>
      <c r="AK4717" s="30"/>
      <c r="AL4717" s="30"/>
      <c r="AM4717" s="30"/>
      <c r="AN4717" s="30"/>
      <c r="AO4717" s="30"/>
      <c r="AP4717" s="30"/>
      <c r="AQ4717" s="30"/>
      <c r="AR4717" s="30"/>
      <c r="AS4717" s="30"/>
      <c r="AT4717" s="30"/>
      <c r="AU4717" s="121"/>
      <c r="AV4717" s="129"/>
      <c r="AW4717" s="129"/>
      <c r="AX4717" s="129"/>
    </row>
    <row r="4718" spans="1:50" x14ac:dyDescent="0.25">
      <c r="A4718" s="120"/>
      <c r="B4718" s="28"/>
      <c r="C4718" s="25"/>
      <c r="D4718" s="25"/>
      <c r="E4718" s="25"/>
      <c r="F4718" s="29"/>
      <c r="G4718" s="29"/>
      <c r="H4718" s="29"/>
      <c r="I4718" s="29"/>
      <c r="J4718" s="29"/>
      <c r="K4718" s="25"/>
      <c r="L4718" s="25"/>
      <c r="M4718" s="25"/>
      <c r="N4718" s="25"/>
      <c r="O4718" s="25"/>
      <c r="P4718" s="25"/>
      <c r="Q4718" s="28"/>
      <c r="R4718" s="29"/>
      <c r="S4718" s="27"/>
      <c r="T4718" s="27"/>
      <c r="U4718" s="28"/>
      <c r="V4718" s="26"/>
      <c r="W4718" s="26"/>
      <c r="X4718" s="26"/>
      <c r="Y4718" s="37"/>
      <c r="Z4718" s="37"/>
      <c r="AA4718" s="37"/>
      <c r="AB4718" s="30"/>
      <c r="AC4718" s="30"/>
      <c r="AD4718" s="31"/>
      <c r="AE4718" s="30"/>
      <c r="AF4718" s="30"/>
      <c r="AG4718" s="32"/>
      <c r="AH4718" s="30"/>
      <c r="AJ4718" s="30"/>
      <c r="AK4718" s="30"/>
      <c r="AL4718" s="30"/>
      <c r="AM4718" s="30"/>
      <c r="AN4718" s="30"/>
      <c r="AO4718" s="30"/>
      <c r="AP4718" s="30"/>
      <c r="AQ4718" s="30"/>
      <c r="AR4718" s="30"/>
      <c r="AS4718" s="30"/>
      <c r="AT4718" s="30"/>
      <c r="AU4718" s="121"/>
      <c r="AV4718" s="129"/>
      <c r="AW4718" s="129"/>
      <c r="AX4718" s="129"/>
    </row>
    <row r="4719" spans="1:50" x14ac:dyDescent="0.25">
      <c r="A4719" s="120"/>
      <c r="B4719" s="28"/>
      <c r="C4719" s="25"/>
      <c r="D4719" s="25"/>
      <c r="E4719" s="25"/>
      <c r="F4719" s="29"/>
      <c r="G4719" s="29"/>
      <c r="H4719" s="29"/>
      <c r="I4719" s="29"/>
      <c r="J4719" s="29"/>
      <c r="K4719" s="25"/>
      <c r="L4719" s="25"/>
      <c r="M4719" s="25"/>
      <c r="N4719" s="25"/>
      <c r="O4719" s="25"/>
      <c r="P4719" s="25"/>
      <c r="Q4719" s="28"/>
      <c r="R4719" s="29"/>
      <c r="S4719" s="27"/>
      <c r="T4719" s="27"/>
      <c r="U4719" s="28"/>
      <c r="V4719" s="26"/>
      <c r="W4719" s="26"/>
      <c r="X4719" s="26"/>
      <c r="Y4719" s="37"/>
      <c r="Z4719" s="37"/>
      <c r="AA4719" s="37"/>
      <c r="AB4719" s="30"/>
      <c r="AC4719" s="30"/>
      <c r="AD4719" s="31"/>
      <c r="AE4719" s="30"/>
      <c r="AF4719" s="30"/>
      <c r="AG4719" s="32"/>
      <c r="AH4719" s="30"/>
      <c r="AJ4719" s="30"/>
      <c r="AK4719" s="30"/>
      <c r="AL4719" s="30"/>
      <c r="AM4719" s="30"/>
      <c r="AN4719" s="30"/>
      <c r="AO4719" s="30"/>
      <c r="AP4719" s="30"/>
      <c r="AQ4719" s="30"/>
      <c r="AR4719" s="30"/>
      <c r="AS4719" s="30"/>
      <c r="AT4719" s="30"/>
      <c r="AU4719" s="121"/>
      <c r="AV4719" s="129"/>
      <c r="AW4719" s="129"/>
      <c r="AX4719" s="129"/>
    </row>
    <row r="4720" spans="1:50" x14ac:dyDescent="0.25">
      <c r="A4720" s="120"/>
      <c r="B4720" s="28"/>
      <c r="C4720" s="25"/>
      <c r="D4720" s="25"/>
      <c r="E4720" s="25"/>
      <c r="F4720" s="29"/>
      <c r="G4720" s="29"/>
      <c r="H4720" s="29"/>
      <c r="I4720" s="29"/>
      <c r="J4720" s="29"/>
      <c r="K4720" s="25"/>
      <c r="L4720" s="25"/>
      <c r="M4720" s="25"/>
      <c r="N4720" s="25"/>
      <c r="O4720" s="25"/>
      <c r="P4720" s="25"/>
      <c r="Q4720" s="28"/>
      <c r="R4720" s="29"/>
      <c r="S4720" s="27"/>
      <c r="T4720" s="27"/>
      <c r="U4720" s="28"/>
      <c r="V4720" s="26"/>
      <c r="W4720" s="26"/>
      <c r="X4720" s="26"/>
      <c r="Y4720" s="37"/>
      <c r="Z4720" s="37"/>
      <c r="AA4720" s="37"/>
      <c r="AB4720" s="30"/>
      <c r="AC4720" s="30"/>
      <c r="AD4720" s="31"/>
      <c r="AE4720" s="30"/>
      <c r="AF4720" s="30"/>
      <c r="AG4720" s="32"/>
      <c r="AH4720" s="30"/>
      <c r="AJ4720" s="30"/>
      <c r="AK4720" s="30"/>
      <c r="AL4720" s="30"/>
      <c r="AM4720" s="30"/>
      <c r="AN4720" s="30"/>
      <c r="AO4720" s="30"/>
      <c r="AP4720" s="30"/>
      <c r="AQ4720" s="30"/>
      <c r="AR4720" s="30"/>
      <c r="AS4720" s="30"/>
      <c r="AT4720" s="30"/>
      <c r="AU4720" s="121"/>
      <c r="AV4720" s="129"/>
      <c r="AW4720" s="129"/>
      <c r="AX4720" s="129"/>
    </row>
    <row r="4721" spans="1:50" x14ac:dyDescent="0.25">
      <c r="A4721" s="120"/>
      <c r="B4721" s="28"/>
      <c r="C4721" s="25"/>
      <c r="D4721" s="25"/>
      <c r="E4721" s="25"/>
      <c r="F4721" s="29"/>
      <c r="G4721" s="29"/>
      <c r="H4721" s="29"/>
      <c r="I4721" s="29"/>
      <c r="J4721" s="29"/>
      <c r="K4721" s="25"/>
      <c r="L4721" s="25"/>
      <c r="M4721" s="25"/>
      <c r="N4721" s="25"/>
      <c r="O4721" s="25"/>
      <c r="P4721" s="25"/>
      <c r="Q4721" s="28"/>
      <c r="R4721" s="29"/>
      <c r="S4721" s="27"/>
      <c r="T4721" s="27"/>
      <c r="U4721" s="28"/>
      <c r="V4721" s="26"/>
      <c r="W4721" s="26"/>
      <c r="X4721" s="26"/>
      <c r="Y4721" s="37"/>
      <c r="Z4721" s="37"/>
      <c r="AA4721" s="37"/>
      <c r="AB4721" s="30"/>
      <c r="AC4721" s="30"/>
      <c r="AD4721" s="31"/>
      <c r="AE4721" s="30"/>
      <c r="AF4721" s="30"/>
      <c r="AG4721" s="32"/>
      <c r="AH4721" s="30"/>
      <c r="AJ4721" s="30"/>
      <c r="AK4721" s="30"/>
      <c r="AL4721" s="30"/>
      <c r="AM4721" s="30"/>
      <c r="AN4721" s="30"/>
      <c r="AO4721" s="30"/>
      <c r="AP4721" s="30"/>
      <c r="AQ4721" s="30"/>
      <c r="AR4721" s="30"/>
      <c r="AS4721" s="30"/>
      <c r="AT4721" s="30"/>
      <c r="AU4721" s="121"/>
      <c r="AV4721" s="129"/>
      <c r="AW4721" s="129"/>
      <c r="AX4721" s="129"/>
    </row>
    <row r="4722" spans="1:50" x14ac:dyDescent="0.25">
      <c r="A4722" s="120"/>
      <c r="B4722" s="28"/>
      <c r="C4722" s="25"/>
      <c r="D4722" s="25"/>
      <c r="E4722" s="25"/>
      <c r="F4722" s="29"/>
      <c r="G4722" s="29"/>
      <c r="H4722" s="29"/>
      <c r="I4722" s="29"/>
      <c r="J4722" s="29"/>
      <c r="K4722" s="25"/>
      <c r="L4722" s="25"/>
      <c r="M4722" s="25"/>
      <c r="N4722" s="25"/>
      <c r="O4722" s="25"/>
      <c r="P4722" s="25"/>
      <c r="Q4722" s="28"/>
      <c r="R4722" s="29"/>
      <c r="S4722" s="27"/>
      <c r="T4722" s="27"/>
      <c r="U4722" s="28"/>
      <c r="V4722" s="26"/>
      <c r="W4722" s="26"/>
      <c r="X4722" s="26"/>
      <c r="Y4722" s="37"/>
      <c r="Z4722" s="37"/>
      <c r="AA4722" s="37"/>
      <c r="AB4722" s="30"/>
      <c r="AC4722" s="30"/>
      <c r="AD4722" s="31"/>
      <c r="AE4722" s="30"/>
      <c r="AF4722" s="30"/>
      <c r="AG4722" s="32"/>
      <c r="AH4722" s="30"/>
      <c r="AJ4722" s="30"/>
      <c r="AK4722" s="30"/>
      <c r="AL4722" s="30"/>
      <c r="AM4722" s="30"/>
      <c r="AN4722" s="30"/>
      <c r="AO4722" s="30"/>
      <c r="AP4722" s="30"/>
      <c r="AQ4722" s="30"/>
      <c r="AR4722" s="30"/>
      <c r="AS4722" s="30"/>
      <c r="AT4722" s="30"/>
      <c r="AU4722" s="121"/>
      <c r="AV4722" s="129"/>
      <c r="AW4722" s="129"/>
      <c r="AX4722" s="129"/>
    </row>
    <row r="4723" spans="1:50" x14ac:dyDescent="0.25">
      <c r="A4723" s="120"/>
      <c r="B4723" s="28"/>
      <c r="C4723" s="25"/>
      <c r="D4723" s="25"/>
      <c r="E4723" s="25"/>
      <c r="F4723" s="29"/>
      <c r="G4723" s="29"/>
      <c r="H4723" s="29"/>
      <c r="I4723" s="29"/>
      <c r="J4723" s="29"/>
      <c r="K4723" s="25"/>
      <c r="L4723" s="25"/>
      <c r="M4723" s="25"/>
      <c r="N4723" s="25"/>
      <c r="O4723" s="25"/>
      <c r="P4723" s="25"/>
      <c r="Q4723" s="28"/>
      <c r="R4723" s="29"/>
      <c r="S4723" s="27"/>
      <c r="T4723" s="27"/>
      <c r="U4723" s="28"/>
      <c r="V4723" s="26"/>
      <c r="W4723" s="26"/>
      <c r="X4723" s="26"/>
      <c r="Y4723" s="37"/>
      <c r="Z4723" s="37"/>
      <c r="AA4723" s="37"/>
      <c r="AB4723" s="30"/>
      <c r="AC4723" s="30"/>
      <c r="AD4723" s="31"/>
      <c r="AE4723" s="30"/>
      <c r="AF4723" s="30"/>
      <c r="AG4723" s="32"/>
      <c r="AH4723" s="30"/>
      <c r="AJ4723" s="30"/>
      <c r="AK4723" s="30"/>
      <c r="AL4723" s="30"/>
      <c r="AM4723" s="30"/>
      <c r="AN4723" s="30"/>
      <c r="AO4723" s="30"/>
      <c r="AP4723" s="30"/>
      <c r="AQ4723" s="30"/>
      <c r="AR4723" s="30"/>
      <c r="AS4723" s="30"/>
      <c r="AT4723" s="30"/>
      <c r="AU4723" s="121"/>
      <c r="AV4723" s="129"/>
      <c r="AW4723" s="129"/>
      <c r="AX4723" s="129"/>
    </row>
    <row r="4724" spans="1:50" x14ac:dyDescent="0.25">
      <c r="A4724" s="120"/>
      <c r="B4724" s="28"/>
      <c r="C4724" s="25"/>
      <c r="D4724" s="25"/>
      <c r="E4724" s="25"/>
      <c r="F4724" s="29"/>
      <c r="G4724" s="29"/>
      <c r="H4724" s="29"/>
      <c r="I4724" s="29"/>
      <c r="J4724" s="29"/>
      <c r="K4724" s="25"/>
      <c r="L4724" s="25"/>
      <c r="M4724" s="25"/>
      <c r="N4724" s="25"/>
      <c r="O4724" s="25"/>
      <c r="P4724" s="25"/>
      <c r="Q4724" s="28"/>
      <c r="R4724" s="29"/>
      <c r="S4724" s="27"/>
      <c r="T4724" s="27"/>
      <c r="U4724" s="28"/>
      <c r="V4724" s="26"/>
      <c r="W4724" s="26"/>
      <c r="X4724" s="26"/>
      <c r="Y4724" s="37"/>
      <c r="Z4724" s="37"/>
      <c r="AA4724" s="37"/>
      <c r="AB4724" s="30"/>
      <c r="AC4724" s="30"/>
      <c r="AD4724" s="31"/>
      <c r="AE4724" s="30"/>
      <c r="AF4724" s="30"/>
      <c r="AG4724" s="32"/>
      <c r="AH4724" s="30"/>
      <c r="AJ4724" s="30"/>
      <c r="AK4724" s="30"/>
      <c r="AL4724" s="30"/>
      <c r="AM4724" s="30"/>
      <c r="AN4724" s="30"/>
      <c r="AO4724" s="30"/>
      <c r="AP4724" s="30"/>
      <c r="AQ4724" s="30"/>
      <c r="AR4724" s="30"/>
      <c r="AS4724" s="30"/>
      <c r="AT4724" s="30"/>
      <c r="AU4724" s="121"/>
      <c r="AV4724" s="129"/>
      <c r="AW4724" s="129"/>
      <c r="AX4724" s="129"/>
    </row>
    <row r="4725" spans="1:50" x14ac:dyDescent="0.25">
      <c r="A4725" s="120"/>
      <c r="B4725" s="28"/>
      <c r="C4725" s="25"/>
      <c r="D4725" s="25"/>
      <c r="E4725" s="25"/>
      <c r="F4725" s="29"/>
      <c r="G4725" s="29"/>
      <c r="H4725" s="29"/>
      <c r="I4725" s="29"/>
      <c r="J4725" s="29"/>
      <c r="K4725" s="25"/>
      <c r="L4725" s="25"/>
      <c r="M4725" s="25"/>
      <c r="N4725" s="25"/>
      <c r="O4725" s="25"/>
      <c r="P4725" s="25"/>
      <c r="Q4725" s="28"/>
      <c r="R4725" s="29"/>
      <c r="S4725" s="27"/>
      <c r="T4725" s="27"/>
      <c r="U4725" s="28"/>
      <c r="V4725" s="26"/>
      <c r="W4725" s="26"/>
      <c r="X4725" s="26"/>
      <c r="Y4725" s="37"/>
      <c r="Z4725" s="37"/>
      <c r="AA4725" s="37"/>
      <c r="AB4725" s="30"/>
      <c r="AC4725" s="30"/>
      <c r="AD4725" s="31"/>
      <c r="AE4725" s="30"/>
      <c r="AF4725" s="30"/>
      <c r="AG4725" s="32"/>
      <c r="AH4725" s="30"/>
      <c r="AJ4725" s="30"/>
      <c r="AK4725" s="30"/>
      <c r="AL4725" s="30"/>
      <c r="AM4725" s="30"/>
      <c r="AN4725" s="30"/>
      <c r="AO4725" s="30"/>
      <c r="AP4725" s="30"/>
      <c r="AQ4725" s="30"/>
      <c r="AR4725" s="30"/>
      <c r="AS4725" s="30"/>
      <c r="AT4725" s="30"/>
      <c r="AU4725" s="121"/>
      <c r="AV4725" s="129"/>
      <c r="AW4725" s="129"/>
      <c r="AX4725" s="129"/>
    </row>
    <row r="4726" spans="1:50" x14ac:dyDescent="0.25">
      <c r="A4726" s="120"/>
      <c r="B4726" s="28"/>
      <c r="C4726" s="25"/>
      <c r="D4726" s="25"/>
      <c r="E4726" s="25"/>
      <c r="F4726" s="29"/>
      <c r="G4726" s="29"/>
      <c r="H4726" s="29"/>
      <c r="I4726" s="29"/>
      <c r="J4726" s="29"/>
      <c r="K4726" s="25"/>
      <c r="L4726" s="25"/>
      <c r="M4726" s="25"/>
      <c r="N4726" s="25"/>
      <c r="O4726" s="25"/>
      <c r="P4726" s="25"/>
      <c r="Q4726" s="28"/>
      <c r="R4726" s="29"/>
      <c r="S4726" s="27"/>
      <c r="T4726" s="27"/>
      <c r="U4726" s="28"/>
      <c r="V4726" s="26"/>
      <c r="W4726" s="26"/>
      <c r="X4726" s="26"/>
      <c r="Y4726" s="37"/>
      <c r="Z4726" s="37"/>
      <c r="AA4726" s="37"/>
      <c r="AB4726" s="30"/>
      <c r="AC4726" s="30"/>
      <c r="AD4726" s="31"/>
      <c r="AE4726" s="30"/>
      <c r="AF4726" s="30"/>
      <c r="AG4726" s="32"/>
      <c r="AH4726" s="30"/>
      <c r="AJ4726" s="30"/>
      <c r="AK4726" s="30"/>
      <c r="AL4726" s="30"/>
      <c r="AM4726" s="30"/>
      <c r="AN4726" s="30"/>
      <c r="AO4726" s="30"/>
      <c r="AP4726" s="30"/>
      <c r="AQ4726" s="30"/>
      <c r="AR4726" s="30"/>
      <c r="AS4726" s="30"/>
      <c r="AT4726" s="30"/>
      <c r="AU4726" s="121"/>
      <c r="AV4726" s="129"/>
      <c r="AW4726" s="129"/>
      <c r="AX4726" s="129"/>
    </row>
    <row r="4727" spans="1:50" x14ac:dyDescent="0.25">
      <c r="A4727" s="120"/>
      <c r="B4727" s="28"/>
      <c r="C4727" s="25"/>
      <c r="D4727" s="25"/>
      <c r="E4727" s="25"/>
      <c r="F4727" s="29"/>
      <c r="G4727" s="29"/>
      <c r="H4727" s="29"/>
      <c r="I4727" s="29"/>
      <c r="J4727" s="29"/>
      <c r="K4727" s="25"/>
      <c r="L4727" s="25"/>
      <c r="M4727" s="25"/>
      <c r="N4727" s="25"/>
      <c r="O4727" s="25"/>
      <c r="P4727" s="25"/>
      <c r="Q4727" s="28"/>
      <c r="R4727" s="29"/>
      <c r="S4727" s="27"/>
      <c r="T4727" s="27"/>
      <c r="U4727" s="28"/>
      <c r="V4727" s="26"/>
      <c r="W4727" s="26"/>
      <c r="X4727" s="26"/>
      <c r="Y4727" s="37"/>
      <c r="Z4727" s="37"/>
      <c r="AA4727" s="37"/>
      <c r="AB4727" s="30"/>
      <c r="AC4727" s="30"/>
      <c r="AD4727" s="31"/>
      <c r="AE4727" s="30"/>
      <c r="AF4727" s="30"/>
      <c r="AG4727" s="32"/>
      <c r="AH4727" s="30"/>
      <c r="AJ4727" s="30"/>
      <c r="AK4727" s="30"/>
      <c r="AL4727" s="30"/>
      <c r="AM4727" s="30"/>
      <c r="AN4727" s="30"/>
      <c r="AO4727" s="30"/>
      <c r="AP4727" s="30"/>
      <c r="AQ4727" s="30"/>
      <c r="AR4727" s="30"/>
      <c r="AS4727" s="30"/>
      <c r="AT4727" s="30"/>
      <c r="AU4727" s="121"/>
      <c r="AV4727" s="129"/>
      <c r="AW4727" s="129"/>
      <c r="AX4727" s="129"/>
    </row>
    <row r="4728" spans="1:50" x14ac:dyDescent="0.25">
      <c r="A4728" s="120"/>
      <c r="B4728" s="28"/>
      <c r="C4728" s="25"/>
      <c r="D4728" s="25"/>
      <c r="E4728" s="25"/>
      <c r="F4728" s="29"/>
      <c r="G4728" s="29"/>
      <c r="H4728" s="29"/>
      <c r="I4728" s="29"/>
      <c r="J4728" s="29"/>
      <c r="K4728" s="25"/>
      <c r="L4728" s="25"/>
      <c r="M4728" s="25"/>
      <c r="N4728" s="25"/>
      <c r="O4728" s="25"/>
      <c r="P4728" s="25"/>
      <c r="Q4728" s="28"/>
      <c r="R4728" s="29"/>
      <c r="S4728" s="27"/>
      <c r="T4728" s="27"/>
      <c r="U4728" s="28"/>
      <c r="V4728" s="26"/>
      <c r="W4728" s="26"/>
      <c r="X4728" s="26"/>
      <c r="Y4728" s="37"/>
      <c r="Z4728" s="37"/>
      <c r="AA4728" s="37"/>
      <c r="AB4728" s="30"/>
      <c r="AC4728" s="30"/>
      <c r="AD4728" s="31"/>
      <c r="AE4728" s="30"/>
      <c r="AF4728" s="30"/>
      <c r="AG4728" s="32"/>
      <c r="AH4728" s="30"/>
      <c r="AJ4728" s="30"/>
      <c r="AK4728" s="30"/>
      <c r="AL4728" s="30"/>
      <c r="AM4728" s="30"/>
      <c r="AN4728" s="30"/>
      <c r="AO4728" s="30"/>
      <c r="AP4728" s="30"/>
      <c r="AQ4728" s="30"/>
      <c r="AR4728" s="30"/>
      <c r="AS4728" s="30"/>
      <c r="AT4728" s="30"/>
      <c r="AU4728" s="121"/>
      <c r="AV4728" s="129"/>
      <c r="AW4728" s="129"/>
      <c r="AX4728" s="129"/>
    </row>
    <row r="4729" spans="1:50" x14ac:dyDescent="0.25">
      <c r="A4729" s="120"/>
      <c r="B4729" s="28"/>
      <c r="C4729" s="25"/>
      <c r="D4729" s="25"/>
      <c r="E4729" s="25"/>
      <c r="F4729" s="29"/>
      <c r="G4729" s="29"/>
      <c r="H4729" s="29"/>
      <c r="I4729" s="29"/>
      <c r="J4729" s="29"/>
      <c r="K4729" s="25"/>
      <c r="L4729" s="25"/>
      <c r="M4729" s="25"/>
      <c r="N4729" s="25"/>
      <c r="O4729" s="25"/>
      <c r="P4729" s="25"/>
      <c r="Q4729" s="28"/>
      <c r="R4729" s="29"/>
      <c r="S4729" s="27"/>
      <c r="T4729" s="27"/>
      <c r="U4729" s="28"/>
      <c r="V4729" s="26"/>
      <c r="W4729" s="26"/>
      <c r="X4729" s="26"/>
      <c r="Y4729" s="37"/>
      <c r="Z4729" s="37"/>
      <c r="AA4729" s="37"/>
      <c r="AB4729" s="30"/>
      <c r="AC4729" s="30"/>
      <c r="AD4729" s="31"/>
      <c r="AE4729" s="30"/>
      <c r="AF4729" s="30"/>
      <c r="AG4729" s="32"/>
      <c r="AH4729" s="30"/>
      <c r="AJ4729" s="30"/>
      <c r="AK4729" s="30"/>
      <c r="AL4729" s="30"/>
      <c r="AM4729" s="30"/>
      <c r="AN4729" s="30"/>
      <c r="AO4729" s="30"/>
      <c r="AP4729" s="30"/>
      <c r="AQ4729" s="30"/>
      <c r="AR4729" s="30"/>
      <c r="AS4729" s="30"/>
      <c r="AT4729" s="30"/>
      <c r="AU4729" s="121"/>
      <c r="AV4729" s="129"/>
      <c r="AW4729" s="129"/>
      <c r="AX4729" s="129"/>
    </row>
    <row r="4730" spans="1:50" x14ac:dyDescent="0.25">
      <c r="A4730" s="120"/>
      <c r="B4730" s="28"/>
      <c r="C4730" s="25"/>
      <c r="D4730" s="25"/>
      <c r="E4730" s="25"/>
      <c r="F4730" s="29"/>
      <c r="G4730" s="29"/>
      <c r="H4730" s="29"/>
      <c r="I4730" s="29"/>
      <c r="J4730" s="29"/>
      <c r="K4730" s="25"/>
      <c r="L4730" s="25"/>
      <c r="M4730" s="25"/>
      <c r="N4730" s="25"/>
      <c r="O4730" s="25"/>
      <c r="P4730" s="25"/>
      <c r="Q4730" s="28"/>
      <c r="R4730" s="29"/>
      <c r="S4730" s="27"/>
      <c r="T4730" s="27"/>
      <c r="U4730" s="28"/>
      <c r="V4730" s="26"/>
      <c r="W4730" s="26"/>
      <c r="X4730" s="26"/>
      <c r="Y4730" s="37"/>
      <c r="Z4730" s="37"/>
      <c r="AA4730" s="37"/>
      <c r="AB4730" s="30"/>
      <c r="AC4730" s="30"/>
      <c r="AD4730" s="31"/>
      <c r="AE4730" s="30"/>
      <c r="AF4730" s="30"/>
      <c r="AG4730" s="32"/>
      <c r="AH4730" s="30"/>
      <c r="AJ4730" s="30"/>
      <c r="AK4730" s="30"/>
      <c r="AL4730" s="30"/>
      <c r="AM4730" s="30"/>
      <c r="AN4730" s="30"/>
      <c r="AO4730" s="30"/>
      <c r="AP4730" s="30"/>
      <c r="AQ4730" s="30"/>
      <c r="AR4730" s="30"/>
      <c r="AS4730" s="30"/>
      <c r="AT4730" s="30"/>
      <c r="AU4730" s="121"/>
      <c r="AV4730" s="129"/>
      <c r="AW4730" s="129"/>
      <c r="AX4730" s="129"/>
    </row>
    <row r="4731" spans="1:50" x14ac:dyDescent="0.25">
      <c r="A4731" s="120"/>
      <c r="B4731" s="28"/>
      <c r="C4731" s="25"/>
      <c r="D4731" s="25"/>
      <c r="E4731" s="25"/>
      <c r="F4731" s="29"/>
      <c r="G4731" s="29"/>
      <c r="H4731" s="29"/>
      <c r="I4731" s="29"/>
      <c r="J4731" s="29"/>
      <c r="K4731" s="25"/>
      <c r="L4731" s="25"/>
      <c r="M4731" s="25"/>
      <c r="N4731" s="25"/>
      <c r="O4731" s="25"/>
      <c r="P4731" s="25"/>
      <c r="Q4731" s="28"/>
      <c r="R4731" s="29"/>
      <c r="S4731" s="27"/>
      <c r="T4731" s="27"/>
      <c r="U4731" s="28"/>
      <c r="V4731" s="26"/>
      <c r="W4731" s="26"/>
      <c r="X4731" s="26"/>
      <c r="Y4731" s="37"/>
      <c r="Z4731" s="37"/>
      <c r="AA4731" s="37"/>
      <c r="AB4731" s="30"/>
      <c r="AC4731" s="30"/>
      <c r="AD4731" s="31"/>
      <c r="AE4731" s="30"/>
      <c r="AF4731" s="30"/>
      <c r="AG4731" s="32"/>
      <c r="AH4731" s="30"/>
      <c r="AJ4731" s="30"/>
      <c r="AK4731" s="30"/>
      <c r="AL4731" s="30"/>
      <c r="AM4731" s="30"/>
      <c r="AN4731" s="30"/>
      <c r="AO4731" s="30"/>
      <c r="AP4731" s="30"/>
      <c r="AQ4731" s="30"/>
      <c r="AR4731" s="30"/>
      <c r="AS4731" s="30"/>
      <c r="AT4731" s="30"/>
      <c r="AU4731" s="121"/>
      <c r="AV4731" s="129"/>
      <c r="AW4731" s="129"/>
      <c r="AX4731" s="129"/>
    </row>
    <row r="4732" spans="1:50" x14ac:dyDescent="0.25">
      <c r="A4732" s="120"/>
      <c r="B4732" s="28"/>
      <c r="C4732" s="25"/>
      <c r="D4732" s="25"/>
      <c r="E4732" s="25"/>
      <c r="F4732" s="29"/>
      <c r="G4732" s="29"/>
      <c r="H4732" s="29"/>
      <c r="I4732" s="29"/>
      <c r="J4732" s="29"/>
      <c r="K4732" s="25"/>
      <c r="L4732" s="25"/>
      <c r="M4732" s="25"/>
      <c r="N4732" s="25"/>
      <c r="O4732" s="25"/>
      <c r="P4732" s="25"/>
      <c r="Q4732" s="28"/>
      <c r="R4732" s="29"/>
      <c r="S4732" s="27"/>
      <c r="T4732" s="27"/>
      <c r="U4732" s="28"/>
      <c r="V4732" s="26"/>
      <c r="W4732" s="26"/>
      <c r="X4732" s="26"/>
      <c r="Y4732" s="37"/>
      <c r="Z4732" s="37"/>
      <c r="AA4732" s="37"/>
      <c r="AB4732" s="30"/>
      <c r="AC4732" s="30"/>
      <c r="AD4732" s="31"/>
      <c r="AE4732" s="30"/>
      <c r="AF4732" s="30"/>
      <c r="AG4732" s="32"/>
      <c r="AH4732" s="30"/>
      <c r="AJ4732" s="30"/>
      <c r="AK4732" s="30"/>
      <c r="AL4732" s="30"/>
      <c r="AM4732" s="30"/>
      <c r="AN4732" s="30"/>
      <c r="AO4732" s="30"/>
      <c r="AP4732" s="30"/>
      <c r="AQ4732" s="30"/>
      <c r="AR4732" s="30"/>
      <c r="AS4732" s="30"/>
      <c r="AT4732" s="30"/>
      <c r="AU4732" s="121"/>
      <c r="AV4732" s="129"/>
      <c r="AW4732" s="129"/>
      <c r="AX4732" s="129"/>
    </row>
    <row r="4733" spans="1:50" x14ac:dyDescent="0.25">
      <c r="A4733" s="120"/>
      <c r="B4733" s="28"/>
      <c r="C4733" s="25"/>
      <c r="D4733" s="25"/>
      <c r="E4733" s="25"/>
      <c r="F4733" s="29"/>
      <c r="G4733" s="29"/>
      <c r="H4733" s="29"/>
      <c r="I4733" s="29"/>
      <c r="J4733" s="29"/>
      <c r="K4733" s="25"/>
      <c r="L4733" s="25"/>
      <c r="M4733" s="25"/>
      <c r="N4733" s="25"/>
      <c r="O4733" s="25"/>
      <c r="P4733" s="25"/>
      <c r="Q4733" s="28"/>
      <c r="R4733" s="29"/>
      <c r="S4733" s="27"/>
      <c r="T4733" s="27"/>
      <c r="U4733" s="28"/>
      <c r="V4733" s="26"/>
      <c r="W4733" s="26"/>
      <c r="X4733" s="26"/>
      <c r="Y4733" s="37"/>
      <c r="Z4733" s="37"/>
      <c r="AA4733" s="37"/>
      <c r="AB4733" s="30"/>
      <c r="AC4733" s="30"/>
      <c r="AD4733" s="31"/>
      <c r="AE4733" s="30"/>
      <c r="AF4733" s="30"/>
      <c r="AG4733" s="32"/>
      <c r="AH4733" s="30"/>
      <c r="AJ4733" s="30"/>
      <c r="AK4733" s="30"/>
      <c r="AL4733" s="30"/>
      <c r="AM4733" s="30"/>
      <c r="AN4733" s="30"/>
      <c r="AO4733" s="30"/>
      <c r="AP4733" s="30"/>
      <c r="AQ4733" s="30"/>
      <c r="AR4733" s="30"/>
      <c r="AS4733" s="30"/>
      <c r="AT4733" s="30"/>
      <c r="AU4733" s="121"/>
      <c r="AV4733" s="129"/>
      <c r="AW4733" s="129"/>
      <c r="AX4733" s="129"/>
    </row>
    <row r="4734" spans="1:50" x14ac:dyDescent="0.25">
      <c r="A4734" s="120"/>
      <c r="B4734" s="28"/>
      <c r="C4734" s="25"/>
      <c r="D4734" s="25"/>
      <c r="E4734" s="25"/>
      <c r="F4734" s="29"/>
      <c r="G4734" s="29"/>
      <c r="H4734" s="29"/>
      <c r="I4734" s="29"/>
      <c r="J4734" s="29"/>
      <c r="K4734" s="25"/>
      <c r="L4734" s="25"/>
      <c r="M4734" s="25"/>
      <c r="N4734" s="25"/>
      <c r="O4734" s="25"/>
      <c r="P4734" s="25"/>
      <c r="Q4734" s="28"/>
      <c r="R4734" s="29"/>
      <c r="S4734" s="27"/>
      <c r="T4734" s="27"/>
      <c r="U4734" s="28"/>
      <c r="V4734" s="26"/>
      <c r="W4734" s="26"/>
      <c r="X4734" s="26"/>
      <c r="Y4734" s="37"/>
      <c r="Z4734" s="37"/>
      <c r="AA4734" s="37"/>
      <c r="AB4734" s="30"/>
      <c r="AC4734" s="30"/>
      <c r="AD4734" s="31"/>
      <c r="AE4734" s="30"/>
      <c r="AF4734" s="30"/>
      <c r="AG4734" s="32"/>
      <c r="AH4734" s="30"/>
      <c r="AJ4734" s="30"/>
      <c r="AK4734" s="30"/>
      <c r="AL4734" s="30"/>
      <c r="AM4734" s="30"/>
      <c r="AN4734" s="30"/>
      <c r="AO4734" s="30"/>
      <c r="AP4734" s="30"/>
      <c r="AQ4734" s="30"/>
      <c r="AR4734" s="30"/>
      <c r="AS4734" s="30"/>
      <c r="AT4734" s="30"/>
      <c r="AU4734" s="121"/>
      <c r="AV4734" s="129"/>
      <c r="AW4734" s="129"/>
      <c r="AX4734" s="129"/>
    </row>
    <row r="4735" spans="1:50" x14ac:dyDescent="0.25">
      <c r="A4735" s="120"/>
      <c r="B4735" s="28"/>
      <c r="C4735" s="25"/>
      <c r="D4735" s="25"/>
      <c r="E4735" s="25"/>
      <c r="F4735" s="29"/>
      <c r="G4735" s="29"/>
      <c r="H4735" s="29"/>
      <c r="I4735" s="29"/>
      <c r="J4735" s="29"/>
      <c r="K4735" s="25"/>
      <c r="L4735" s="25"/>
      <c r="M4735" s="25"/>
      <c r="N4735" s="25"/>
      <c r="O4735" s="25"/>
      <c r="P4735" s="25"/>
      <c r="Q4735" s="28"/>
      <c r="R4735" s="29"/>
      <c r="S4735" s="27"/>
      <c r="T4735" s="27"/>
      <c r="U4735" s="28"/>
      <c r="V4735" s="26"/>
      <c r="W4735" s="26"/>
      <c r="X4735" s="26"/>
      <c r="Y4735" s="37"/>
      <c r="Z4735" s="37"/>
      <c r="AA4735" s="37"/>
      <c r="AB4735" s="30"/>
      <c r="AC4735" s="30"/>
      <c r="AD4735" s="31"/>
      <c r="AE4735" s="30"/>
      <c r="AF4735" s="30"/>
      <c r="AG4735" s="32"/>
      <c r="AH4735" s="30"/>
      <c r="AJ4735" s="30"/>
      <c r="AK4735" s="30"/>
      <c r="AL4735" s="30"/>
      <c r="AM4735" s="30"/>
      <c r="AN4735" s="30"/>
      <c r="AO4735" s="30"/>
      <c r="AP4735" s="30"/>
      <c r="AQ4735" s="30"/>
      <c r="AR4735" s="30"/>
      <c r="AS4735" s="30"/>
      <c r="AT4735" s="30"/>
      <c r="AU4735" s="121"/>
      <c r="AV4735" s="129"/>
      <c r="AW4735" s="129"/>
      <c r="AX4735" s="129"/>
    </row>
    <row r="4736" spans="1:50" x14ac:dyDescent="0.25">
      <c r="A4736" s="120"/>
      <c r="B4736" s="28"/>
      <c r="C4736" s="25"/>
      <c r="D4736" s="25"/>
      <c r="E4736" s="25"/>
      <c r="F4736" s="29"/>
      <c r="G4736" s="29"/>
      <c r="H4736" s="29"/>
      <c r="I4736" s="29"/>
      <c r="J4736" s="29"/>
      <c r="K4736" s="25"/>
      <c r="L4736" s="25"/>
      <c r="M4736" s="25"/>
      <c r="N4736" s="25"/>
      <c r="O4736" s="25"/>
      <c r="P4736" s="25"/>
      <c r="Q4736" s="28"/>
      <c r="R4736" s="29"/>
      <c r="S4736" s="27"/>
      <c r="T4736" s="27"/>
      <c r="U4736" s="28"/>
      <c r="V4736" s="26"/>
      <c r="W4736" s="26"/>
      <c r="X4736" s="26"/>
      <c r="Y4736" s="37"/>
      <c r="Z4736" s="37"/>
      <c r="AA4736" s="37"/>
      <c r="AB4736" s="30"/>
      <c r="AC4736" s="30"/>
      <c r="AD4736" s="31"/>
      <c r="AE4736" s="30"/>
      <c r="AF4736" s="30"/>
      <c r="AG4736" s="32"/>
      <c r="AH4736" s="30"/>
      <c r="AJ4736" s="30"/>
      <c r="AK4736" s="30"/>
      <c r="AL4736" s="30"/>
      <c r="AM4736" s="30"/>
      <c r="AN4736" s="30"/>
      <c r="AO4736" s="30"/>
      <c r="AP4736" s="30"/>
      <c r="AQ4736" s="30"/>
      <c r="AR4736" s="30"/>
      <c r="AS4736" s="30"/>
      <c r="AT4736" s="30"/>
      <c r="AU4736" s="121"/>
      <c r="AV4736" s="129"/>
      <c r="AW4736" s="129"/>
      <c r="AX4736" s="129"/>
    </row>
    <row r="4737" spans="1:50" x14ac:dyDescent="0.25">
      <c r="A4737" s="120"/>
      <c r="B4737" s="28"/>
      <c r="C4737" s="25"/>
      <c r="D4737" s="25"/>
      <c r="E4737" s="25"/>
      <c r="F4737" s="29"/>
      <c r="G4737" s="29"/>
      <c r="H4737" s="29"/>
      <c r="I4737" s="29"/>
      <c r="J4737" s="29"/>
      <c r="K4737" s="25"/>
      <c r="L4737" s="25"/>
      <c r="M4737" s="25"/>
      <c r="N4737" s="25"/>
      <c r="O4737" s="25"/>
      <c r="P4737" s="25"/>
      <c r="Q4737" s="28"/>
      <c r="R4737" s="29"/>
      <c r="S4737" s="27"/>
      <c r="T4737" s="27"/>
      <c r="U4737" s="28"/>
      <c r="V4737" s="26"/>
      <c r="W4737" s="26"/>
      <c r="X4737" s="26"/>
      <c r="Y4737" s="37"/>
      <c r="Z4737" s="37"/>
      <c r="AA4737" s="37"/>
      <c r="AB4737" s="30"/>
      <c r="AC4737" s="30"/>
      <c r="AD4737" s="31"/>
      <c r="AE4737" s="30"/>
      <c r="AF4737" s="30"/>
      <c r="AG4737" s="32"/>
      <c r="AH4737" s="30"/>
      <c r="AJ4737" s="30"/>
      <c r="AK4737" s="30"/>
      <c r="AL4737" s="30"/>
      <c r="AM4737" s="30"/>
      <c r="AN4737" s="30"/>
      <c r="AO4737" s="30"/>
      <c r="AP4737" s="30"/>
      <c r="AQ4737" s="30"/>
      <c r="AR4737" s="30"/>
      <c r="AS4737" s="30"/>
      <c r="AT4737" s="30"/>
      <c r="AU4737" s="121"/>
      <c r="AV4737" s="129"/>
      <c r="AW4737" s="129"/>
      <c r="AX4737" s="129"/>
    </row>
    <row r="4738" spans="1:50" x14ac:dyDescent="0.25">
      <c r="A4738" s="120"/>
      <c r="B4738" s="28"/>
      <c r="C4738" s="25"/>
      <c r="D4738" s="25"/>
      <c r="E4738" s="25"/>
      <c r="F4738" s="29"/>
      <c r="G4738" s="29"/>
      <c r="H4738" s="29"/>
      <c r="I4738" s="29"/>
      <c r="J4738" s="29"/>
      <c r="K4738" s="25"/>
      <c r="L4738" s="25"/>
      <c r="M4738" s="25"/>
      <c r="N4738" s="25"/>
      <c r="O4738" s="25"/>
      <c r="P4738" s="25"/>
      <c r="Q4738" s="28"/>
      <c r="R4738" s="29"/>
      <c r="S4738" s="27"/>
      <c r="T4738" s="27"/>
      <c r="U4738" s="28"/>
      <c r="V4738" s="26"/>
      <c r="W4738" s="26"/>
      <c r="X4738" s="26"/>
      <c r="Y4738" s="37"/>
      <c r="Z4738" s="37"/>
      <c r="AA4738" s="37"/>
      <c r="AB4738" s="30"/>
      <c r="AC4738" s="30"/>
      <c r="AD4738" s="31"/>
      <c r="AE4738" s="30"/>
      <c r="AF4738" s="30"/>
      <c r="AG4738" s="32"/>
      <c r="AH4738" s="30"/>
      <c r="AJ4738" s="30"/>
      <c r="AK4738" s="30"/>
      <c r="AL4738" s="30"/>
      <c r="AM4738" s="30"/>
      <c r="AN4738" s="30"/>
      <c r="AO4738" s="30"/>
      <c r="AP4738" s="30"/>
      <c r="AQ4738" s="30"/>
      <c r="AR4738" s="30"/>
      <c r="AS4738" s="30"/>
      <c r="AT4738" s="30"/>
      <c r="AU4738" s="121"/>
      <c r="AV4738" s="129"/>
      <c r="AW4738" s="129"/>
      <c r="AX4738" s="129"/>
    </row>
    <row r="4739" spans="1:50" x14ac:dyDescent="0.25">
      <c r="A4739" s="120"/>
      <c r="B4739" s="28"/>
      <c r="C4739" s="25"/>
      <c r="D4739" s="25"/>
      <c r="E4739" s="25"/>
      <c r="F4739" s="29"/>
      <c r="G4739" s="29"/>
      <c r="H4739" s="29"/>
      <c r="I4739" s="29"/>
      <c r="J4739" s="29"/>
      <c r="K4739" s="25"/>
      <c r="L4739" s="25"/>
      <c r="M4739" s="25"/>
      <c r="N4739" s="25"/>
      <c r="O4739" s="25"/>
      <c r="P4739" s="25"/>
      <c r="Q4739" s="28"/>
      <c r="R4739" s="29"/>
      <c r="S4739" s="27"/>
      <c r="T4739" s="27"/>
      <c r="U4739" s="28"/>
      <c r="V4739" s="26"/>
      <c r="W4739" s="26"/>
      <c r="X4739" s="26"/>
      <c r="Y4739" s="37"/>
      <c r="Z4739" s="37"/>
      <c r="AA4739" s="37"/>
      <c r="AB4739" s="30"/>
      <c r="AC4739" s="30"/>
      <c r="AD4739" s="31"/>
      <c r="AE4739" s="30"/>
      <c r="AF4739" s="30"/>
      <c r="AG4739" s="32"/>
      <c r="AH4739" s="30"/>
      <c r="AJ4739" s="30"/>
      <c r="AK4739" s="30"/>
      <c r="AL4739" s="30"/>
      <c r="AM4739" s="30"/>
      <c r="AN4739" s="30"/>
      <c r="AO4739" s="30"/>
      <c r="AP4739" s="30"/>
      <c r="AQ4739" s="30"/>
      <c r="AR4739" s="30"/>
      <c r="AS4739" s="30"/>
      <c r="AT4739" s="30"/>
      <c r="AU4739" s="121"/>
      <c r="AV4739" s="129"/>
      <c r="AW4739" s="129"/>
      <c r="AX4739" s="129"/>
    </row>
    <row r="4740" spans="1:50" x14ac:dyDescent="0.25">
      <c r="A4740" s="120"/>
      <c r="B4740" s="28"/>
      <c r="C4740" s="25"/>
      <c r="D4740" s="25"/>
      <c r="E4740" s="25"/>
      <c r="F4740" s="29"/>
      <c r="G4740" s="29"/>
      <c r="H4740" s="29"/>
      <c r="I4740" s="29"/>
      <c r="J4740" s="29"/>
      <c r="K4740" s="25"/>
      <c r="L4740" s="25"/>
      <c r="M4740" s="25"/>
      <c r="N4740" s="25"/>
      <c r="O4740" s="25"/>
      <c r="P4740" s="25"/>
      <c r="Q4740" s="28"/>
      <c r="R4740" s="29"/>
      <c r="S4740" s="27"/>
      <c r="T4740" s="27"/>
      <c r="U4740" s="28"/>
      <c r="V4740" s="26"/>
      <c r="W4740" s="26"/>
      <c r="X4740" s="26"/>
      <c r="Y4740" s="37"/>
      <c r="Z4740" s="37"/>
      <c r="AA4740" s="37"/>
      <c r="AB4740" s="30"/>
      <c r="AC4740" s="30"/>
      <c r="AD4740" s="31"/>
      <c r="AE4740" s="30"/>
      <c r="AF4740" s="30"/>
      <c r="AG4740" s="32"/>
      <c r="AH4740" s="30"/>
      <c r="AJ4740" s="30"/>
      <c r="AK4740" s="30"/>
      <c r="AL4740" s="30"/>
      <c r="AM4740" s="30"/>
      <c r="AN4740" s="30"/>
      <c r="AO4740" s="30"/>
      <c r="AP4740" s="30"/>
      <c r="AQ4740" s="30"/>
      <c r="AR4740" s="30"/>
      <c r="AS4740" s="30"/>
      <c r="AT4740" s="30"/>
      <c r="AU4740" s="121"/>
      <c r="AV4740" s="129"/>
      <c r="AW4740" s="129"/>
      <c r="AX4740" s="129"/>
    </row>
    <row r="4741" spans="1:50" x14ac:dyDescent="0.25">
      <c r="A4741" s="120"/>
      <c r="B4741" s="28"/>
      <c r="C4741" s="25"/>
      <c r="D4741" s="25"/>
      <c r="E4741" s="25"/>
      <c r="F4741" s="29"/>
      <c r="G4741" s="29"/>
      <c r="H4741" s="29"/>
      <c r="I4741" s="29"/>
      <c r="J4741" s="29"/>
      <c r="K4741" s="25"/>
      <c r="L4741" s="25"/>
      <c r="M4741" s="25"/>
      <c r="N4741" s="25"/>
      <c r="O4741" s="25"/>
      <c r="P4741" s="25"/>
      <c r="Q4741" s="28"/>
      <c r="R4741" s="29"/>
      <c r="S4741" s="27"/>
      <c r="T4741" s="27"/>
      <c r="U4741" s="28"/>
      <c r="V4741" s="26"/>
      <c r="W4741" s="26"/>
      <c r="X4741" s="26"/>
      <c r="Y4741" s="37"/>
      <c r="Z4741" s="37"/>
      <c r="AA4741" s="37"/>
      <c r="AB4741" s="30"/>
      <c r="AC4741" s="30"/>
      <c r="AD4741" s="31"/>
      <c r="AE4741" s="30"/>
      <c r="AF4741" s="30"/>
      <c r="AG4741" s="32"/>
      <c r="AH4741" s="30"/>
      <c r="AJ4741" s="30"/>
      <c r="AK4741" s="30"/>
      <c r="AL4741" s="30"/>
      <c r="AM4741" s="30"/>
      <c r="AN4741" s="30"/>
      <c r="AO4741" s="30"/>
      <c r="AP4741" s="30"/>
      <c r="AQ4741" s="30"/>
      <c r="AR4741" s="30"/>
      <c r="AS4741" s="30"/>
      <c r="AT4741" s="30"/>
      <c r="AU4741" s="121"/>
      <c r="AV4741" s="129"/>
      <c r="AW4741" s="129"/>
      <c r="AX4741" s="129"/>
    </row>
    <row r="4742" spans="1:50" x14ac:dyDescent="0.25">
      <c r="A4742" s="120"/>
      <c r="B4742" s="28"/>
      <c r="C4742" s="25"/>
      <c r="D4742" s="25"/>
      <c r="E4742" s="25"/>
      <c r="F4742" s="29"/>
      <c r="G4742" s="29"/>
      <c r="H4742" s="29"/>
      <c r="I4742" s="29"/>
      <c r="J4742" s="29"/>
      <c r="K4742" s="25"/>
      <c r="L4742" s="25"/>
      <c r="M4742" s="25"/>
      <c r="N4742" s="25"/>
      <c r="O4742" s="25"/>
      <c r="P4742" s="25"/>
      <c r="Q4742" s="28"/>
      <c r="R4742" s="29"/>
      <c r="S4742" s="27"/>
      <c r="T4742" s="27"/>
      <c r="U4742" s="28"/>
      <c r="V4742" s="26"/>
      <c r="W4742" s="26"/>
      <c r="X4742" s="26"/>
      <c r="Y4742" s="37"/>
      <c r="Z4742" s="37"/>
      <c r="AA4742" s="37"/>
      <c r="AB4742" s="30"/>
      <c r="AC4742" s="30"/>
      <c r="AD4742" s="31"/>
      <c r="AE4742" s="30"/>
      <c r="AF4742" s="30"/>
      <c r="AG4742" s="32"/>
      <c r="AH4742" s="30"/>
      <c r="AJ4742" s="30"/>
      <c r="AK4742" s="30"/>
      <c r="AL4742" s="30"/>
      <c r="AM4742" s="30"/>
      <c r="AN4742" s="30"/>
      <c r="AO4742" s="30"/>
      <c r="AP4742" s="30"/>
      <c r="AQ4742" s="30"/>
      <c r="AR4742" s="30"/>
      <c r="AS4742" s="30"/>
      <c r="AT4742" s="30"/>
      <c r="AU4742" s="121"/>
      <c r="AV4742" s="129"/>
      <c r="AW4742" s="129"/>
      <c r="AX4742" s="129"/>
    </row>
    <row r="4743" spans="1:50" x14ac:dyDescent="0.25">
      <c r="A4743" s="120"/>
      <c r="B4743" s="28"/>
      <c r="C4743" s="25"/>
      <c r="D4743" s="25"/>
      <c r="E4743" s="25"/>
      <c r="F4743" s="29"/>
      <c r="G4743" s="29"/>
      <c r="H4743" s="29"/>
      <c r="I4743" s="29"/>
      <c r="J4743" s="29"/>
      <c r="K4743" s="25"/>
      <c r="L4743" s="25"/>
      <c r="M4743" s="25"/>
      <c r="N4743" s="25"/>
      <c r="O4743" s="25"/>
      <c r="P4743" s="25"/>
      <c r="Q4743" s="28"/>
      <c r="R4743" s="29"/>
      <c r="S4743" s="27"/>
      <c r="T4743" s="27"/>
      <c r="U4743" s="28"/>
      <c r="V4743" s="26"/>
      <c r="W4743" s="26"/>
      <c r="X4743" s="26"/>
      <c r="Y4743" s="37"/>
      <c r="Z4743" s="37"/>
      <c r="AA4743" s="37"/>
      <c r="AB4743" s="30"/>
      <c r="AC4743" s="30"/>
      <c r="AD4743" s="31"/>
      <c r="AE4743" s="30"/>
      <c r="AF4743" s="30"/>
      <c r="AG4743" s="32"/>
      <c r="AH4743" s="30"/>
      <c r="AJ4743" s="30"/>
      <c r="AK4743" s="30"/>
      <c r="AL4743" s="30"/>
      <c r="AM4743" s="30"/>
      <c r="AN4743" s="30"/>
      <c r="AO4743" s="30"/>
      <c r="AP4743" s="30"/>
      <c r="AQ4743" s="30"/>
      <c r="AR4743" s="30"/>
      <c r="AS4743" s="30"/>
      <c r="AT4743" s="30"/>
      <c r="AU4743" s="121"/>
      <c r="AV4743" s="129"/>
      <c r="AW4743" s="129"/>
      <c r="AX4743" s="129"/>
    </row>
    <row r="4744" spans="1:50" x14ac:dyDescent="0.25">
      <c r="A4744" s="120"/>
      <c r="B4744" s="28"/>
      <c r="C4744" s="25"/>
      <c r="D4744" s="25"/>
      <c r="E4744" s="25"/>
      <c r="F4744" s="29"/>
      <c r="G4744" s="29"/>
      <c r="H4744" s="29"/>
      <c r="I4744" s="29"/>
      <c r="J4744" s="29"/>
      <c r="K4744" s="25"/>
      <c r="L4744" s="25"/>
      <c r="M4744" s="25"/>
      <c r="N4744" s="25"/>
      <c r="O4744" s="25"/>
      <c r="P4744" s="25"/>
      <c r="Q4744" s="28"/>
      <c r="R4744" s="29"/>
      <c r="S4744" s="27"/>
      <c r="T4744" s="27"/>
      <c r="U4744" s="28"/>
      <c r="V4744" s="26"/>
      <c r="W4744" s="26"/>
      <c r="X4744" s="26"/>
      <c r="Y4744" s="37"/>
      <c r="Z4744" s="37"/>
      <c r="AA4744" s="37"/>
      <c r="AB4744" s="30"/>
      <c r="AC4744" s="30"/>
      <c r="AD4744" s="31"/>
      <c r="AE4744" s="30"/>
      <c r="AF4744" s="30"/>
      <c r="AG4744" s="32"/>
      <c r="AH4744" s="30"/>
      <c r="AJ4744" s="30"/>
      <c r="AK4744" s="30"/>
      <c r="AL4744" s="30"/>
      <c r="AM4744" s="30"/>
      <c r="AN4744" s="30"/>
      <c r="AO4744" s="30"/>
      <c r="AP4744" s="30"/>
      <c r="AQ4744" s="30"/>
      <c r="AR4744" s="30"/>
      <c r="AS4744" s="30"/>
      <c r="AT4744" s="30"/>
      <c r="AU4744" s="121"/>
      <c r="AV4744" s="129"/>
      <c r="AW4744" s="129"/>
      <c r="AX4744" s="129"/>
    </row>
    <row r="4745" spans="1:50" x14ac:dyDescent="0.25">
      <c r="A4745" s="120"/>
      <c r="B4745" s="28"/>
      <c r="C4745" s="25"/>
      <c r="D4745" s="25"/>
      <c r="E4745" s="25"/>
      <c r="F4745" s="29"/>
      <c r="G4745" s="29"/>
      <c r="H4745" s="29"/>
      <c r="I4745" s="29"/>
      <c r="J4745" s="29"/>
      <c r="K4745" s="25"/>
      <c r="L4745" s="25"/>
      <c r="M4745" s="25"/>
      <c r="N4745" s="25"/>
      <c r="O4745" s="25"/>
      <c r="P4745" s="25"/>
      <c r="Q4745" s="28"/>
      <c r="R4745" s="29"/>
      <c r="S4745" s="27"/>
      <c r="T4745" s="27"/>
      <c r="U4745" s="28"/>
      <c r="V4745" s="26"/>
      <c r="W4745" s="26"/>
      <c r="X4745" s="26"/>
      <c r="Y4745" s="37"/>
      <c r="Z4745" s="37"/>
      <c r="AA4745" s="37"/>
      <c r="AB4745" s="30"/>
      <c r="AC4745" s="30"/>
      <c r="AD4745" s="31"/>
      <c r="AE4745" s="30"/>
      <c r="AF4745" s="30"/>
      <c r="AG4745" s="32"/>
      <c r="AH4745" s="30"/>
      <c r="AJ4745" s="30"/>
      <c r="AK4745" s="30"/>
      <c r="AL4745" s="30"/>
      <c r="AM4745" s="30"/>
      <c r="AN4745" s="30"/>
      <c r="AO4745" s="30"/>
      <c r="AP4745" s="30"/>
      <c r="AQ4745" s="30"/>
      <c r="AR4745" s="30"/>
      <c r="AS4745" s="30"/>
      <c r="AT4745" s="30"/>
      <c r="AU4745" s="121"/>
      <c r="AV4745" s="129"/>
      <c r="AW4745" s="129"/>
      <c r="AX4745" s="129"/>
    </row>
    <row r="4746" spans="1:50" x14ac:dyDescent="0.25">
      <c r="A4746" s="120"/>
      <c r="B4746" s="28"/>
      <c r="C4746" s="25"/>
      <c r="D4746" s="25"/>
      <c r="E4746" s="25"/>
      <c r="F4746" s="29"/>
      <c r="G4746" s="29"/>
      <c r="H4746" s="29"/>
      <c r="I4746" s="29"/>
      <c r="J4746" s="29"/>
      <c r="K4746" s="25"/>
      <c r="L4746" s="25"/>
      <c r="M4746" s="25"/>
      <c r="N4746" s="25"/>
      <c r="O4746" s="25"/>
      <c r="P4746" s="25"/>
      <c r="Q4746" s="28"/>
      <c r="R4746" s="29"/>
      <c r="S4746" s="27"/>
      <c r="T4746" s="27"/>
      <c r="U4746" s="28"/>
      <c r="V4746" s="26"/>
      <c r="W4746" s="26"/>
      <c r="X4746" s="26"/>
      <c r="Y4746" s="37"/>
      <c r="Z4746" s="37"/>
      <c r="AA4746" s="37"/>
      <c r="AB4746" s="30"/>
      <c r="AC4746" s="30"/>
      <c r="AD4746" s="31"/>
      <c r="AE4746" s="30"/>
      <c r="AF4746" s="30"/>
      <c r="AG4746" s="32"/>
      <c r="AH4746" s="30"/>
      <c r="AJ4746" s="30"/>
      <c r="AK4746" s="30"/>
      <c r="AL4746" s="30"/>
      <c r="AM4746" s="30"/>
      <c r="AN4746" s="30"/>
      <c r="AO4746" s="30"/>
      <c r="AP4746" s="30"/>
      <c r="AQ4746" s="30"/>
      <c r="AR4746" s="30"/>
      <c r="AS4746" s="30"/>
      <c r="AT4746" s="30"/>
      <c r="AU4746" s="121"/>
      <c r="AV4746" s="129"/>
      <c r="AW4746" s="129"/>
      <c r="AX4746" s="129"/>
    </row>
    <row r="4747" spans="1:50" x14ac:dyDescent="0.25">
      <c r="A4747" s="120"/>
      <c r="B4747" s="28"/>
      <c r="C4747" s="25"/>
      <c r="D4747" s="25"/>
      <c r="E4747" s="25"/>
      <c r="F4747" s="29"/>
      <c r="G4747" s="29"/>
      <c r="H4747" s="29"/>
      <c r="I4747" s="29"/>
      <c r="J4747" s="29"/>
      <c r="K4747" s="25"/>
      <c r="L4747" s="25"/>
      <c r="M4747" s="25"/>
      <c r="N4747" s="25"/>
      <c r="O4747" s="25"/>
      <c r="P4747" s="25"/>
      <c r="Q4747" s="28"/>
      <c r="R4747" s="29"/>
      <c r="S4747" s="27"/>
      <c r="T4747" s="27"/>
      <c r="U4747" s="28"/>
      <c r="V4747" s="26"/>
      <c r="W4747" s="26"/>
      <c r="X4747" s="26"/>
      <c r="Y4747" s="37"/>
      <c r="Z4747" s="37"/>
      <c r="AA4747" s="37"/>
      <c r="AB4747" s="30"/>
      <c r="AC4747" s="30"/>
      <c r="AD4747" s="31"/>
      <c r="AE4747" s="30"/>
      <c r="AF4747" s="30"/>
      <c r="AG4747" s="32"/>
      <c r="AH4747" s="30"/>
      <c r="AJ4747" s="30"/>
      <c r="AK4747" s="30"/>
      <c r="AL4747" s="30"/>
      <c r="AM4747" s="30"/>
      <c r="AN4747" s="30"/>
      <c r="AO4747" s="30"/>
      <c r="AP4747" s="30"/>
      <c r="AQ4747" s="30"/>
      <c r="AR4747" s="30"/>
      <c r="AS4747" s="30"/>
      <c r="AT4747" s="30"/>
      <c r="AU4747" s="121"/>
      <c r="AV4747" s="129"/>
      <c r="AW4747" s="129"/>
      <c r="AX4747" s="129"/>
    </row>
    <row r="4748" spans="1:50" x14ac:dyDescent="0.25">
      <c r="A4748" s="120"/>
      <c r="B4748" s="28"/>
      <c r="C4748" s="25"/>
      <c r="D4748" s="25"/>
      <c r="E4748" s="25"/>
      <c r="F4748" s="29"/>
      <c r="G4748" s="29"/>
      <c r="H4748" s="29"/>
      <c r="I4748" s="29"/>
      <c r="J4748" s="29"/>
      <c r="K4748" s="25"/>
      <c r="L4748" s="25"/>
      <c r="M4748" s="25"/>
      <c r="N4748" s="25"/>
      <c r="O4748" s="25"/>
      <c r="P4748" s="25"/>
      <c r="Q4748" s="28"/>
      <c r="R4748" s="29"/>
      <c r="S4748" s="27"/>
      <c r="T4748" s="27"/>
      <c r="U4748" s="28"/>
      <c r="V4748" s="26"/>
      <c r="W4748" s="26"/>
      <c r="X4748" s="26"/>
      <c r="Y4748" s="37"/>
      <c r="Z4748" s="37"/>
      <c r="AA4748" s="37"/>
      <c r="AB4748" s="30"/>
      <c r="AC4748" s="30"/>
      <c r="AD4748" s="31"/>
      <c r="AE4748" s="30"/>
      <c r="AF4748" s="30"/>
      <c r="AG4748" s="32"/>
      <c r="AH4748" s="30"/>
      <c r="AJ4748" s="30"/>
      <c r="AK4748" s="30"/>
      <c r="AL4748" s="30"/>
      <c r="AM4748" s="30"/>
      <c r="AN4748" s="30"/>
      <c r="AO4748" s="30"/>
      <c r="AP4748" s="30"/>
      <c r="AQ4748" s="30"/>
      <c r="AR4748" s="30"/>
      <c r="AS4748" s="30"/>
      <c r="AT4748" s="30"/>
      <c r="AU4748" s="121"/>
      <c r="AV4748" s="129"/>
      <c r="AW4748" s="129"/>
      <c r="AX4748" s="129"/>
    </row>
    <row r="4749" spans="1:50" x14ac:dyDescent="0.25">
      <c r="A4749" s="120"/>
      <c r="B4749" s="28"/>
      <c r="C4749" s="25"/>
      <c r="D4749" s="25"/>
      <c r="E4749" s="25"/>
      <c r="F4749" s="29"/>
      <c r="G4749" s="29"/>
      <c r="H4749" s="29"/>
      <c r="I4749" s="29"/>
      <c r="J4749" s="29"/>
      <c r="K4749" s="25"/>
      <c r="L4749" s="25"/>
      <c r="M4749" s="25"/>
      <c r="N4749" s="25"/>
      <c r="O4749" s="25"/>
      <c r="P4749" s="25"/>
      <c r="Q4749" s="28"/>
      <c r="R4749" s="29"/>
      <c r="S4749" s="27"/>
      <c r="T4749" s="27"/>
      <c r="U4749" s="28"/>
      <c r="V4749" s="26"/>
      <c r="W4749" s="26"/>
      <c r="X4749" s="26"/>
      <c r="Y4749" s="37"/>
      <c r="Z4749" s="37"/>
      <c r="AA4749" s="37"/>
      <c r="AB4749" s="30"/>
      <c r="AC4749" s="30"/>
      <c r="AD4749" s="31"/>
      <c r="AE4749" s="30"/>
      <c r="AF4749" s="30"/>
      <c r="AG4749" s="32"/>
      <c r="AH4749" s="30"/>
      <c r="AJ4749" s="30"/>
      <c r="AK4749" s="30"/>
      <c r="AL4749" s="30"/>
      <c r="AM4749" s="30"/>
      <c r="AN4749" s="30"/>
      <c r="AO4749" s="30"/>
      <c r="AP4749" s="30"/>
      <c r="AQ4749" s="30"/>
      <c r="AR4749" s="30"/>
      <c r="AS4749" s="30"/>
      <c r="AT4749" s="30"/>
      <c r="AU4749" s="121"/>
      <c r="AV4749" s="129"/>
      <c r="AW4749" s="129"/>
      <c r="AX4749" s="129"/>
    </row>
    <row r="4750" spans="1:50" x14ac:dyDescent="0.25">
      <c r="A4750" s="120"/>
      <c r="B4750" s="28"/>
      <c r="C4750" s="25"/>
      <c r="D4750" s="25"/>
      <c r="E4750" s="25"/>
      <c r="F4750" s="29"/>
      <c r="G4750" s="29"/>
      <c r="H4750" s="29"/>
      <c r="I4750" s="29"/>
      <c r="J4750" s="29"/>
      <c r="K4750" s="25"/>
      <c r="L4750" s="25"/>
      <c r="M4750" s="25"/>
      <c r="N4750" s="25"/>
      <c r="O4750" s="25"/>
      <c r="P4750" s="25"/>
      <c r="Q4750" s="28"/>
      <c r="R4750" s="29"/>
      <c r="S4750" s="27"/>
      <c r="T4750" s="27"/>
      <c r="U4750" s="28"/>
      <c r="V4750" s="26"/>
      <c r="W4750" s="26"/>
      <c r="X4750" s="26"/>
      <c r="Y4750" s="37"/>
      <c r="Z4750" s="37"/>
      <c r="AA4750" s="37"/>
      <c r="AB4750" s="30"/>
      <c r="AC4750" s="30"/>
      <c r="AD4750" s="31"/>
      <c r="AE4750" s="30"/>
      <c r="AF4750" s="30"/>
      <c r="AG4750" s="32"/>
      <c r="AH4750" s="30"/>
      <c r="AJ4750" s="30"/>
      <c r="AK4750" s="30"/>
      <c r="AL4750" s="30"/>
      <c r="AM4750" s="30"/>
      <c r="AN4750" s="30"/>
      <c r="AO4750" s="30"/>
      <c r="AP4750" s="30"/>
      <c r="AQ4750" s="30"/>
      <c r="AR4750" s="30"/>
      <c r="AS4750" s="30"/>
      <c r="AT4750" s="30"/>
      <c r="AU4750" s="121"/>
      <c r="AV4750" s="129"/>
      <c r="AW4750" s="129"/>
      <c r="AX4750" s="129"/>
    </row>
    <row r="4751" spans="1:50" x14ac:dyDescent="0.25">
      <c r="A4751" s="120"/>
      <c r="B4751" s="28"/>
      <c r="C4751" s="25"/>
      <c r="D4751" s="25"/>
      <c r="E4751" s="25"/>
      <c r="F4751" s="29"/>
      <c r="G4751" s="29"/>
      <c r="H4751" s="29"/>
      <c r="I4751" s="29"/>
      <c r="J4751" s="29"/>
      <c r="K4751" s="25"/>
      <c r="L4751" s="25"/>
      <c r="M4751" s="25"/>
      <c r="N4751" s="25"/>
      <c r="O4751" s="25"/>
      <c r="P4751" s="25"/>
      <c r="Q4751" s="28"/>
      <c r="R4751" s="29"/>
      <c r="S4751" s="27"/>
      <c r="T4751" s="27"/>
      <c r="U4751" s="28"/>
      <c r="V4751" s="26"/>
      <c r="W4751" s="26"/>
      <c r="X4751" s="26"/>
      <c r="Y4751" s="37"/>
      <c r="Z4751" s="37"/>
      <c r="AA4751" s="37"/>
      <c r="AB4751" s="30"/>
      <c r="AC4751" s="30"/>
      <c r="AD4751" s="31"/>
      <c r="AE4751" s="30"/>
      <c r="AF4751" s="30"/>
      <c r="AG4751" s="32"/>
      <c r="AH4751" s="30"/>
      <c r="AJ4751" s="30"/>
      <c r="AK4751" s="30"/>
      <c r="AL4751" s="30"/>
      <c r="AM4751" s="30"/>
      <c r="AN4751" s="30"/>
      <c r="AO4751" s="30"/>
      <c r="AP4751" s="30"/>
      <c r="AQ4751" s="30"/>
      <c r="AR4751" s="30"/>
      <c r="AS4751" s="30"/>
      <c r="AT4751" s="30"/>
      <c r="AU4751" s="121"/>
      <c r="AV4751" s="129"/>
      <c r="AW4751" s="129"/>
      <c r="AX4751" s="129"/>
    </row>
    <row r="4752" spans="1:50" x14ac:dyDescent="0.25">
      <c r="A4752" s="120"/>
      <c r="B4752" s="28"/>
      <c r="C4752" s="25"/>
      <c r="D4752" s="25"/>
      <c r="E4752" s="25"/>
      <c r="F4752" s="29"/>
      <c r="G4752" s="29"/>
      <c r="H4752" s="29"/>
      <c r="I4752" s="29"/>
      <c r="J4752" s="29"/>
      <c r="K4752" s="25"/>
      <c r="L4752" s="25"/>
      <c r="M4752" s="25"/>
      <c r="N4752" s="25"/>
      <c r="O4752" s="25"/>
      <c r="P4752" s="25"/>
      <c r="Q4752" s="28"/>
      <c r="R4752" s="29"/>
      <c r="S4752" s="27"/>
      <c r="T4752" s="27"/>
      <c r="U4752" s="28"/>
      <c r="V4752" s="26"/>
      <c r="W4752" s="26"/>
      <c r="X4752" s="26"/>
      <c r="Y4752" s="37"/>
      <c r="Z4752" s="37"/>
      <c r="AA4752" s="37"/>
      <c r="AB4752" s="30"/>
      <c r="AC4752" s="30"/>
      <c r="AD4752" s="31"/>
      <c r="AE4752" s="30"/>
      <c r="AF4752" s="30"/>
      <c r="AG4752" s="32"/>
      <c r="AH4752" s="30"/>
      <c r="AJ4752" s="30"/>
      <c r="AK4752" s="30"/>
      <c r="AL4752" s="30"/>
      <c r="AM4752" s="30"/>
      <c r="AN4752" s="30"/>
      <c r="AO4752" s="30"/>
      <c r="AP4752" s="30"/>
      <c r="AQ4752" s="30"/>
      <c r="AR4752" s="30"/>
      <c r="AS4752" s="30"/>
      <c r="AT4752" s="30"/>
      <c r="AU4752" s="121"/>
      <c r="AV4752" s="129"/>
      <c r="AW4752" s="129"/>
      <c r="AX4752" s="129"/>
    </row>
    <row r="4753" spans="1:50" x14ac:dyDescent="0.25">
      <c r="A4753" s="120"/>
      <c r="B4753" s="28"/>
      <c r="C4753" s="25"/>
      <c r="D4753" s="25"/>
      <c r="E4753" s="25"/>
      <c r="F4753" s="29"/>
      <c r="G4753" s="29"/>
      <c r="H4753" s="29"/>
      <c r="I4753" s="29"/>
      <c r="J4753" s="29"/>
      <c r="K4753" s="25"/>
      <c r="L4753" s="25"/>
      <c r="M4753" s="25"/>
      <c r="N4753" s="25"/>
      <c r="O4753" s="25"/>
      <c r="P4753" s="25"/>
      <c r="Q4753" s="28"/>
      <c r="R4753" s="29"/>
      <c r="S4753" s="27"/>
      <c r="T4753" s="27"/>
      <c r="U4753" s="28"/>
      <c r="V4753" s="26"/>
      <c r="W4753" s="26"/>
      <c r="X4753" s="26"/>
      <c r="Y4753" s="37"/>
      <c r="Z4753" s="37"/>
      <c r="AA4753" s="37"/>
      <c r="AB4753" s="30"/>
      <c r="AC4753" s="30"/>
      <c r="AD4753" s="31"/>
      <c r="AE4753" s="30"/>
      <c r="AF4753" s="30"/>
      <c r="AG4753" s="32"/>
      <c r="AH4753" s="30"/>
      <c r="AJ4753" s="30"/>
      <c r="AK4753" s="30"/>
      <c r="AL4753" s="30"/>
      <c r="AM4753" s="30"/>
      <c r="AN4753" s="30"/>
      <c r="AO4753" s="30"/>
      <c r="AP4753" s="30"/>
      <c r="AQ4753" s="30"/>
      <c r="AR4753" s="30"/>
      <c r="AS4753" s="30"/>
      <c r="AT4753" s="30"/>
      <c r="AU4753" s="121"/>
      <c r="AV4753" s="129"/>
      <c r="AW4753" s="129"/>
      <c r="AX4753" s="129"/>
    </row>
    <row r="4754" spans="1:50" x14ac:dyDescent="0.25">
      <c r="A4754" s="120"/>
      <c r="B4754" s="28"/>
      <c r="C4754" s="25"/>
      <c r="D4754" s="25"/>
      <c r="E4754" s="25"/>
      <c r="F4754" s="29"/>
      <c r="G4754" s="29"/>
      <c r="H4754" s="29"/>
      <c r="I4754" s="29"/>
      <c r="J4754" s="29"/>
      <c r="K4754" s="25"/>
      <c r="L4754" s="25"/>
      <c r="M4754" s="25"/>
      <c r="N4754" s="25"/>
      <c r="O4754" s="25"/>
      <c r="P4754" s="25"/>
      <c r="Q4754" s="28"/>
      <c r="R4754" s="29"/>
      <c r="S4754" s="27"/>
      <c r="T4754" s="27"/>
      <c r="U4754" s="28"/>
      <c r="V4754" s="26"/>
      <c r="W4754" s="26"/>
      <c r="X4754" s="26"/>
      <c r="Y4754" s="37"/>
      <c r="Z4754" s="37"/>
      <c r="AA4754" s="37"/>
      <c r="AB4754" s="30"/>
      <c r="AC4754" s="30"/>
      <c r="AD4754" s="31"/>
      <c r="AE4754" s="30"/>
      <c r="AF4754" s="30"/>
      <c r="AG4754" s="32"/>
      <c r="AH4754" s="30"/>
      <c r="AJ4754" s="30"/>
      <c r="AK4754" s="30"/>
      <c r="AL4754" s="30"/>
      <c r="AM4754" s="30"/>
      <c r="AN4754" s="30"/>
      <c r="AO4754" s="30"/>
      <c r="AP4754" s="30"/>
      <c r="AQ4754" s="30"/>
      <c r="AR4754" s="30"/>
      <c r="AS4754" s="30"/>
      <c r="AT4754" s="30"/>
      <c r="AU4754" s="121"/>
      <c r="AV4754" s="129"/>
      <c r="AW4754" s="129"/>
      <c r="AX4754" s="129"/>
    </row>
    <row r="4755" spans="1:50" x14ac:dyDescent="0.25">
      <c r="A4755" s="120"/>
      <c r="B4755" s="28"/>
      <c r="C4755" s="25"/>
      <c r="D4755" s="25"/>
      <c r="E4755" s="25"/>
      <c r="F4755" s="29"/>
      <c r="G4755" s="29"/>
      <c r="H4755" s="29"/>
      <c r="I4755" s="29"/>
      <c r="J4755" s="29"/>
      <c r="K4755" s="25"/>
      <c r="L4755" s="25"/>
      <c r="M4755" s="25"/>
      <c r="N4755" s="25"/>
      <c r="O4755" s="25"/>
      <c r="P4755" s="25"/>
      <c r="Q4755" s="28"/>
      <c r="R4755" s="29"/>
      <c r="S4755" s="27"/>
      <c r="T4755" s="27"/>
      <c r="U4755" s="28"/>
      <c r="V4755" s="26"/>
      <c r="W4755" s="26"/>
      <c r="X4755" s="26"/>
      <c r="Y4755" s="37"/>
      <c r="Z4755" s="37"/>
      <c r="AA4755" s="37"/>
      <c r="AB4755" s="30"/>
      <c r="AC4755" s="30"/>
      <c r="AD4755" s="31"/>
      <c r="AE4755" s="30"/>
      <c r="AF4755" s="30"/>
      <c r="AG4755" s="32"/>
      <c r="AH4755" s="30"/>
      <c r="AJ4755" s="30"/>
      <c r="AK4755" s="30"/>
      <c r="AL4755" s="30"/>
      <c r="AM4755" s="30"/>
      <c r="AN4755" s="30"/>
      <c r="AO4755" s="30"/>
      <c r="AP4755" s="30"/>
      <c r="AQ4755" s="30"/>
      <c r="AR4755" s="30"/>
      <c r="AS4755" s="30"/>
      <c r="AT4755" s="30"/>
      <c r="AU4755" s="121"/>
      <c r="AV4755" s="129"/>
      <c r="AW4755" s="129"/>
      <c r="AX4755" s="129"/>
    </row>
    <row r="4756" spans="1:50" x14ac:dyDescent="0.25">
      <c r="A4756" s="120"/>
      <c r="B4756" s="28"/>
      <c r="C4756" s="25"/>
      <c r="D4756" s="25"/>
      <c r="E4756" s="25"/>
      <c r="F4756" s="29"/>
      <c r="G4756" s="29"/>
      <c r="H4756" s="29"/>
      <c r="I4756" s="29"/>
      <c r="J4756" s="29"/>
      <c r="K4756" s="25"/>
      <c r="L4756" s="25"/>
      <c r="M4756" s="25"/>
      <c r="N4756" s="25"/>
      <c r="O4756" s="25"/>
      <c r="P4756" s="25"/>
      <c r="Q4756" s="28"/>
      <c r="R4756" s="29"/>
      <c r="S4756" s="27"/>
      <c r="T4756" s="27"/>
      <c r="U4756" s="28"/>
      <c r="V4756" s="26"/>
      <c r="W4756" s="26"/>
      <c r="X4756" s="26"/>
      <c r="Y4756" s="37"/>
      <c r="Z4756" s="37"/>
      <c r="AA4756" s="37"/>
      <c r="AB4756" s="30"/>
      <c r="AC4756" s="30"/>
      <c r="AD4756" s="31"/>
      <c r="AE4756" s="30"/>
      <c r="AF4756" s="30"/>
      <c r="AG4756" s="32"/>
      <c r="AH4756" s="30"/>
      <c r="AJ4756" s="30"/>
      <c r="AK4756" s="30"/>
      <c r="AL4756" s="30"/>
      <c r="AM4756" s="30"/>
      <c r="AN4756" s="30"/>
      <c r="AO4756" s="30"/>
      <c r="AP4756" s="30"/>
      <c r="AQ4756" s="30"/>
      <c r="AR4756" s="30"/>
      <c r="AS4756" s="30"/>
      <c r="AT4756" s="30"/>
      <c r="AU4756" s="121"/>
      <c r="AV4756" s="129"/>
      <c r="AW4756" s="129"/>
      <c r="AX4756" s="129"/>
    </row>
    <row r="4757" spans="1:50" x14ac:dyDescent="0.25">
      <c r="A4757" s="120"/>
      <c r="B4757" s="28"/>
      <c r="C4757" s="25"/>
      <c r="D4757" s="25"/>
      <c r="E4757" s="25"/>
      <c r="F4757" s="29"/>
      <c r="G4757" s="29"/>
      <c r="H4757" s="29"/>
      <c r="I4757" s="29"/>
      <c r="J4757" s="29"/>
      <c r="K4757" s="25"/>
      <c r="L4757" s="25"/>
      <c r="M4757" s="25"/>
      <c r="N4757" s="25"/>
      <c r="O4757" s="25"/>
      <c r="P4757" s="25"/>
      <c r="Q4757" s="28"/>
      <c r="R4757" s="29"/>
      <c r="S4757" s="27"/>
      <c r="T4757" s="27"/>
      <c r="U4757" s="28"/>
      <c r="V4757" s="26"/>
      <c r="W4757" s="26"/>
      <c r="X4757" s="26"/>
      <c r="Y4757" s="37"/>
      <c r="Z4757" s="37"/>
      <c r="AA4757" s="37"/>
      <c r="AB4757" s="30"/>
      <c r="AC4757" s="30"/>
      <c r="AD4757" s="31"/>
      <c r="AE4757" s="30"/>
      <c r="AF4757" s="30"/>
      <c r="AG4757" s="32"/>
      <c r="AH4757" s="30"/>
      <c r="AJ4757" s="30"/>
      <c r="AK4757" s="30"/>
      <c r="AL4757" s="30"/>
      <c r="AM4757" s="30"/>
      <c r="AN4757" s="30"/>
      <c r="AO4757" s="30"/>
      <c r="AP4757" s="30"/>
      <c r="AQ4757" s="30"/>
      <c r="AR4757" s="30"/>
      <c r="AS4757" s="30"/>
      <c r="AT4757" s="30"/>
      <c r="AU4757" s="121"/>
      <c r="AV4757" s="129"/>
      <c r="AW4757" s="129"/>
      <c r="AX4757" s="129"/>
    </row>
    <row r="4758" spans="1:50" x14ac:dyDescent="0.25">
      <c r="A4758" s="120"/>
      <c r="B4758" s="28"/>
      <c r="C4758" s="25"/>
      <c r="D4758" s="25"/>
      <c r="E4758" s="25"/>
      <c r="F4758" s="29"/>
      <c r="G4758" s="29"/>
      <c r="H4758" s="29"/>
      <c r="I4758" s="29"/>
      <c r="J4758" s="29"/>
      <c r="K4758" s="25"/>
      <c r="L4758" s="25"/>
      <c r="M4758" s="25"/>
      <c r="N4758" s="25"/>
      <c r="O4758" s="25"/>
      <c r="P4758" s="25"/>
      <c r="Q4758" s="28"/>
      <c r="R4758" s="29"/>
      <c r="S4758" s="27"/>
      <c r="T4758" s="27"/>
      <c r="U4758" s="28"/>
      <c r="V4758" s="26"/>
      <c r="W4758" s="26"/>
      <c r="X4758" s="26"/>
      <c r="Y4758" s="37"/>
      <c r="Z4758" s="37"/>
      <c r="AA4758" s="37"/>
      <c r="AB4758" s="30"/>
      <c r="AC4758" s="30"/>
      <c r="AD4758" s="31"/>
      <c r="AE4758" s="30"/>
      <c r="AF4758" s="30"/>
      <c r="AG4758" s="32"/>
      <c r="AH4758" s="30"/>
      <c r="AJ4758" s="30"/>
      <c r="AK4758" s="30"/>
      <c r="AL4758" s="30"/>
      <c r="AM4758" s="30"/>
      <c r="AN4758" s="30"/>
      <c r="AO4758" s="30"/>
      <c r="AP4758" s="30"/>
      <c r="AQ4758" s="30"/>
      <c r="AR4758" s="30"/>
      <c r="AS4758" s="30"/>
      <c r="AT4758" s="30"/>
      <c r="AU4758" s="121"/>
      <c r="AV4758" s="129"/>
      <c r="AW4758" s="129"/>
      <c r="AX4758" s="129"/>
    </row>
    <row r="4759" spans="1:50" x14ac:dyDescent="0.25">
      <c r="A4759" s="120"/>
      <c r="B4759" s="28"/>
      <c r="C4759" s="25"/>
      <c r="D4759" s="25"/>
      <c r="E4759" s="25"/>
      <c r="F4759" s="29"/>
      <c r="G4759" s="29"/>
      <c r="H4759" s="29"/>
      <c r="I4759" s="29"/>
      <c r="J4759" s="29"/>
      <c r="K4759" s="25"/>
      <c r="L4759" s="25"/>
      <c r="M4759" s="25"/>
      <c r="N4759" s="25"/>
      <c r="O4759" s="25"/>
      <c r="P4759" s="25"/>
      <c r="Q4759" s="28"/>
      <c r="R4759" s="29"/>
      <c r="S4759" s="27"/>
      <c r="T4759" s="27"/>
      <c r="U4759" s="28"/>
      <c r="V4759" s="26"/>
      <c r="W4759" s="26"/>
      <c r="X4759" s="26"/>
      <c r="Y4759" s="37"/>
      <c r="Z4759" s="37"/>
      <c r="AA4759" s="37"/>
      <c r="AB4759" s="30"/>
      <c r="AC4759" s="30"/>
      <c r="AD4759" s="31"/>
      <c r="AE4759" s="30"/>
      <c r="AF4759" s="30"/>
      <c r="AG4759" s="32"/>
      <c r="AH4759" s="30"/>
      <c r="AJ4759" s="30"/>
      <c r="AK4759" s="30"/>
      <c r="AL4759" s="30"/>
      <c r="AM4759" s="30"/>
      <c r="AN4759" s="30"/>
      <c r="AO4759" s="30"/>
      <c r="AP4759" s="30"/>
      <c r="AQ4759" s="30"/>
      <c r="AR4759" s="30"/>
      <c r="AS4759" s="30"/>
      <c r="AT4759" s="30"/>
      <c r="AU4759" s="121"/>
      <c r="AV4759" s="129"/>
      <c r="AW4759" s="129"/>
      <c r="AX4759" s="129"/>
    </row>
    <row r="4760" spans="1:50" x14ac:dyDescent="0.25">
      <c r="A4760" s="120"/>
      <c r="B4760" s="28"/>
      <c r="C4760" s="25"/>
      <c r="D4760" s="25"/>
      <c r="E4760" s="25"/>
      <c r="F4760" s="29"/>
      <c r="G4760" s="29"/>
      <c r="H4760" s="29"/>
      <c r="I4760" s="29"/>
      <c r="J4760" s="29"/>
      <c r="K4760" s="25"/>
      <c r="L4760" s="25"/>
      <c r="M4760" s="25"/>
      <c r="N4760" s="25"/>
      <c r="O4760" s="25"/>
      <c r="P4760" s="25"/>
      <c r="Q4760" s="28"/>
      <c r="R4760" s="29"/>
      <c r="S4760" s="27"/>
      <c r="T4760" s="27"/>
      <c r="U4760" s="28"/>
      <c r="V4760" s="26"/>
      <c r="W4760" s="26"/>
      <c r="X4760" s="26"/>
      <c r="Y4760" s="37"/>
      <c r="Z4760" s="37"/>
      <c r="AA4760" s="37"/>
      <c r="AB4760" s="30"/>
      <c r="AC4760" s="30"/>
      <c r="AD4760" s="31"/>
      <c r="AE4760" s="30"/>
      <c r="AF4760" s="30"/>
      <c r="AG4760" s="32"/>
      <c r="AH4760" s="30"/>
      <c r="AJ4760" s="30"/>
      <c r="AK4760" s="30"/>
      <c r="AL4760" s="30"/>
      <c r="AM4760" s="30"/>
      <c r="AN4760" s="30"/>
      <c r="AO4760" s="30"/>
      <c r="AP4760" s="30"/>
      <c r="AQ4760" s="30"/>
      <c r="AR4760" s="30"/>
      <c r="AS4760" s="30"/>
      <c r="AT4760" s="30"/>
      <c r="AU4760" s="121"/>
      <c r="AV4760" s="129"/>
      <c r="AW4760" s="129"/>
      <c r="AX4760" s="129"/>
    </row>
    <row r="4761" spans="1:50" x14ac:dyDescent="0.25">
      <c r="A4761" s="120"/>
      <c r="B4761" s="28"/>
      <c r="C4761" s="25"/>
      <c r="D4761" s="25"/>
      <c r="E4761" s="25"/>
      <c r="F4761" s="29"/>
      <c r="G4761" s="29"/>
      <c r="H4761" s="29"/>
      <c r="I4761" s="29"/>
      <c r="J4761" s="29"/>
      <c r="K4761" s="25"/>
      <c r="L4761" s="25"/>
      <c r="M4761" s="25"/>
      <c r="N4761" s="25"/>
      <c r="O4761" s="25"/>
      <c r="P4761" s="25"/>
      <c r="Q4761" s="28"/>
      <c r="R4761" s="29"/>
      <c r="S4761" s="27"/>
      <c r="T4761" s="27"/>
      <c r="U4761" s="28"/>
      <c r="V4761" s="26"/>
      <c r="W4761" s="26"/>
      <c r="X4761" s="26"/>
      <c r="Y4761" s="37"/>
      <c r="Z4761" s="37"/>
      <c r="AA4761" s="37"/>
      <c r="AB4761" s="30"/>
      <c r="AC4761" s="30"/>
      <c r="AD4761" s="31"/>
      <c r="AE4761" s="30"/>
      <c r="AF4761" s="30"/>
      <c r="AG4761" s="32"/>
      <c r="AH4761" s="30"/>
      <c r="AJ4761" s="30"/>
      <c r="AK4761" s="30"/>
      <c r="AL4761" s="30"/>
      <c r="AM4761" s="30"/>
      <c r="AN4761" s="30"/>
      <c r="AO4761" s="30"/>
      <c r="AP4761" s="30"/>
      <c r="AQ4761" s="30"/>
      <c r="AR4761" s="30"/>
      <c r="AS4761" s="30"/>
      <c r="AT4761" s="30"/>
      <c r="AU4761" s="121"/>
      <c r="AV4761" s="129"/>
      <c r="AW4761" s="129"/>
      <c r="AX4761" s="129"/>
    </row>
    <row r="4762" spans="1:50" x14ac:dyDescent="0.25">
      <c r="A4762" s="120"/>
      <c r="B4762" s="28"/>
      <c r="C4762" s="25"/>
      <c r="D4762" s="25"/>
      <c r="E4762" s="25"/>
      <c r="F4762" s="29"/>
      <c r="G4762" s="29"/>
      <c r="H4762" s="29"/>
      <c r="I4762" s="29"/>
      <c r="J4762" s="29"/>
      <c r="K4762" s="25"/>
      <c r="L4762" s="25"/>
      <c r="M4762" s="25"/>
      <c r="N4762" s="25"/>
      <c r="O4762" s="25"/>
      <c r="P4762" s="25"/>
      <c r="Q4762" s="28"/>
      <c r="R4762" s="29"/>
      <c r="S4762" s="27"/>
      <c r="T4762" s="27"/>
      <c r="U4762" s="28"/>
      <c r="V4762" s="26"/>
      <c r="W4762" s="26"/>
      <c r="X4762" s="26"/>
      <c r="Y4762" s="37"/>
      <c r="Z4762" s="37"/>
      <c r="AA4762" s="37"/>
      <c r="AB4762" s="30"/>
      <c r="AC4762" s="30"/>
      <c r="AD4762" s="31"/>
      <c r="AE4762" s="30"/>
      <c r="AF4762" s="30"/>
      <c r="AG4762" s="32"/>
      <c r="AH4762" s="30"/>
      <c r="AJ4762" s="30"/>
      <c r="AK4762" s="30"/>
      <c r="AL4762" s="30"/>
      <c r="AM4762" s="30"/>
      <c r="AN4762" s="30"/>
      <c r="AO4762" s="30"/>
      <c r="AP4762" s="30"/>
      <c r="AQ4762" s="30"/>
      <c r="AR4762" s="30"/>
      <c r="AS4762" s="30"/>
      <c r="AT4762" s="30"/>
      <c r="AU4762" s="121"/>
      <c r="AV4762" s="129"/>
      <c r="AW4762" s="129"/>
      <c r="AX4762" s="129"/>
    </row>
    <row r="4763" spans="1:50" x14ac:dyDescent="0.25">
      <c r="A4763" s="120"/>
      <c r="B4763" s="28"/>
      <c r="C4763" s="25"/>
      <c r="D4763" s="25"/>
      <c r="E4763" s="25"/>
      <c r="F4763" s="29"/>
      <c r="G4763" s="29"/>
      <c r="H4763" s="29"/>
      <c r="I4763" s="29"/>
      <c r="J4763" s="29"/>
      <c r="K4763" s="25"/>
      <c r="L4763" s="25"/>
      <c r="M4763" s="25"/>
      <c r="N4763" s="25"/>
      <c r="O4763" s="25"/>
      <c r="P4763" s="25"/>
      <c r="Q4763" s="28"/>
      <c r="R4763" s="29"/>
      <c r="S4763" s="27"/>
      <c r="T4763" s="27"/>
      <c r="U4763" s="28"/>
      <c r="V4763" s="26"/>
      <c r="W4763" s="26"/>
      <c r="X4763" s="26"/>
      <c r="Y4763" s="37"/>
      <c r="Z4763" s="37"/>
      <c r="AA4763" s="37"/>
      <c r="AB4763" s="30"/>
      <c r="AC4763" s="30"/>
      <c r="AD4763" s="31"/>
      <c r="AE4763" s="30"/>
      <c r="AF4763" s="30"/>
      <c r="AG4763" s="32"/>
      <c r="AH4763" s="30"/>
      <c r="AJ4763" s="30"/>
      <c r="AK4763" s="30"/>
      <c r="AL4763" s="30"/>
      <c r="AM4763" s="30"/>
      <c r="AN4763" s="30"/>
      <c r="AO4763" s="30"/>
      <c r="AP4763" s="30"/>
      <c r="AQ4763" s="30"/>
      <c r="AR4763" s="30"/>
      <c r="AS4763" s="30"/>
      <c r="AT4763" s="30"/>
      <c r="AU4763" s="121"/>
      <c r="AV4763" s="129"/>
      <c r="AW4763" s="129"/>
      <c r="AX4763" s="129"/>
    </row>
    <row r="4764" spans="1:50" x14ac:dyDescent="0.25">
      <c r="A4764" s="120"/>
      <c r="B4764" s="28"/>
      <c r="C4764" s="25"/>
      <c r="D4764" s="25"/>
      <c r="E4764" s="25"/>
      <c r="F4764" s="29"/>
      <c r="G4764" s="29"/>
      <c r="H4764" s="29"/>
      <c r="I4764" s="29"/>
      <c r="J4764" s="29"/>
      <c r="K4764" s="25"/>
      <c r="L4764" s="25"/>
      <c r="M4764" s="25"/>
      <c r="N4764" s="25"/>
      <c r="O4764" s="25"/>
      <c r="P4764" s="25"/>
      <c r="Q4764" s="28"/>
      <c r="R4764" s="29"/>
      <c r="S4764" s="27"/>
      <c r="T4764" s="27"/>
      <c r="U4764" s="28"/>
      <c r="V4764" s="26"/>
      <c r="W4764" s="26"/>
      <c r="X4764" s="26"/>
      <c r="Y4764" s="37"/>
      <c r="Z4764" s="37"/>
      <c r="AA4764" s="37"/>
      <c r="AB4764" s="30"/>
      <c r="AC4764" s="30"/>
      <c r="AD4764" s="31"/>
      <c r="AE4764" s="30"/>
      <c r="AF4764" s="30"/>
      <c r="AG4764" s="32"/>
      <c r="AH4764" s="30"/>
      <c r="AJ4764" s="30"/>
      <c r="AK4764" s="30"/>
      <c r="AL4764" s="30"/>
      <c r="AM4764" s="30"/>
      <c r="AN4764" s="30"/>
      <c r="AO4764" s="30"/>
      <c r="AP4764" s="30"/>
      <c r="AQ4764" s="30"/>
      <c r="AR4764" s="30"/>
      <c r="AS4764" s="30"/>
      <c r="AT4764" s="30"/>
      <c r="AU4764" s="121"/>
      <c r="AV4764" s="129"/>
      <c r="AW4764" s="129"/>
      <c r="AX4764" s="129"/>
    </row>
    <row r="4765" spans="1:50" x14ac:dyDescent="0.25">
      <c r="A4765" s="120"/>
      <c r="B4765" s="28"/>
      <c r="C4765" s="25"/>
      <c r="D4765" s="25"/>
      <c r="E4765" s="25"/>
      <c r="F4765" s="29"/>
      <c r="G4765" s="29"/>
      <c r="H4765" s="29"/>
      <c r="I4765" s="29"/>
      <c r="J4765" s="29"/>
      <c r="K4765" s="25"/>
      <c r="L4765" s="25"/>
      <c r="M4765" s="25"/>
      <c r="N4765" s="25"/>
      <c r="O4765" s="25"/>
      <c r="P4765" s="25"/>
      <c r="Q4765" s="28"/>
      <c r="R4765" s="29"/>
      <c r="S4765" s="27"/>
      <c r="T4765" s="27"/>
      <c r="U4765" s="28"/>
      <c r="V4765" s="26"/>
      <c r="W4765" s="26"/>
      <c r="X4765" s="26"/>
      <c r="Y4765" s="37"/>
      <c r="Z4765" s="37"/>
      <c r="AA4765" s="37"/>
      <c r="AB4765" s="30"/>
      <c r="AC4765" s="30"/>
      <c r="AD4765" s="31"/>
      <c r="AE4765" s="30"/>
      <c r="AF4765" s="30"/>
      <c r="AG4765" s="32"/>
      <c r="AH4765" s="30"/>
      <c r="AJ4765" s="30"/>
      <c r="AK4765" s="30"/>
      <c r="AL4765" s="30"/>
      <c r="AM4765" s="30"/>
      <c r="AN4765" s="30"/>
      <c r="AO4765" s="30"/>
      <c r="AP4765" s="30"/>
      <c r="AQ4765" s="30"/>
      <c r="AR4765" s="30"/>
      <c r="AS4765" s="30"/>
      <c r="AT4765" s="30"/>
      <c r="AU4765" s="121"/>
      <c r="AV4765" s="129"/>
      <c r="AW4765" s="129"/>
      <c r="AX4765" s="129"/>
    </row>
    <row r="4766" spans="1:50" x14ac:dyDescent="0.25">
      <c r="A4766" s="120"/>
      <c r="B4766" s="28"/>
      <c r="C4766" s="25"/>
      <c r="D4766" s="25"/>
      <c r="E4766" s="25"/>
      <c r="F4766" s="29"/>
      <c r="G4766" s="29"/>
      <c r="H4766" s="29"/>
      <c r="I4766" s="29"/>
      <c r="J4766" s="29"/>
      <c r="K4766" s="25"/>
      <c r="L4766" s="25"/>
      <c r="M4766" s="25"/>
      <c r="N4766" s="25"/>
      <c r="O4766" s="25"/>
      <c r="P4766" s="25"/>
      <c r="Q4766" s="28"/>
      <c r="R4766" s="29"/>
      <c r="S4766" s="27"/>
      <c r="T4766" s="27"/>
      <c r="U4766" s="28"/>
      <c r="V4766" s="26"/>
      <c r="W4766" s="26"/>
      <c r="X4766" s="26"/>
      <c r="Y4766" s="37"/>
      <c r="Z4766" s="37"/>
      <c r="AA4766" s="37"/>
      <c r="AB4766" s="30"/>
      <c r="AC4766" s="30"/>
      <c r="AD4766" s="31"/>
      <c r="AE4766" s="30"/>
      <c r="AF4766" s="30"/>
      <c r="AG4766" s="32"/>
      <c r="AH4766" s="30"/>
      <c r="AJ4766" s="30"/>
      <c r="AK4766" s="30"/>
      <c r="AL4766" s="30"/>
      <c r="AM4766" s="30"/>
      <c r="AN4766" s="30"/>
      <c r="AO4766" s="30"/>
      <c r="AP4766" s="30"/>
      <c r="AQ4766" s="30"/>
      <c r="AR4766" s="30"/>
      <c r="AS4766" s="30"/>
      <c r="AT4766" s="30"/>
      <c r="AU4766" s="121"/>
      <c r="AV4766" s="129"/>
      <c r="AW4766" s="129"/>
      <c r="AX4766" s="129"/>
    </row>
    <row r="4767" spans="1:50" x14ac:dyDescent="0.25">
      <c r="A4767" s="120"/>
      <c r="B4767" s="28"/>
      <c r="C4767" s="25"/>
      <c r="D4767" s="25"/>
      <c r="E4767" s="25"/>
      <c r="F4767" s="29"/>
      <c r="G4767" s="29"/>
      <c r="H4767" s="29"/>
      <c r="I4767" s="29"/>
      <c r="J4767" s="29"/>
      <c r="K4767" s="25"/>
      <c r="L4767" s="25"/>
      <c r="M4767" s="25"/>
      <c r="N4767" s="25"/>
      <c r="O4767" s="25"/>
      <c r="P4767" s="25"/>
      <c r="Q4767" s="28"/>
      <c r="R4767" s="29"/>
      <c r="S4767" s="27"/>
      <c r="T4767" s="27"/>
      <c r="U4767" s="28"/>
      <c r="V4767" s="26"/>
      <c r="W4767" s="26"/>
      <c r="X4767" s="26"/>
      <c r="Y4767" s="37"/>
      <c r="Z4767" s="37"/>
      <c r="AA4767" s="37"/>
      <c r="AB4767" s="30"/>
      <c r="AC4767" s="30"/>
      <c r="AD4767" s="31"/>
      <c r="AE4767" s="30"/>
      <c r="AF4767" s="30"/>
      <c r="AG4767" s="32"/>
      <c r="AH4767" s="30"/>
      <c r="AJ4767" s="30"/>
      <c r="AK4767" s="30"/>
      <c r="AL4767" s="30"/>
      <c r="AM4767" s="30"/>
      <c r="AN4767" s="30"/>
      <c r="AO4767" s="30"/>
      <c r="AP4767" s="30"/>
      <c r="AQ4767" s="30"/>
      <c r="AR4767" s="30"/>
      <c r="AS4767" s="30"/>
      <c r="AT4767" s="30"/>
      <c r="AU4767" s="121"/>
      <c r="AV4767" s="129"/>
      <c r="AW4767" s="129"/>
      <c r="AX4767" s="129"/>
    </row>
    <row r="4768" spans="1:50" x14ac:dyDescent="0.25">
      <c r="A4768" s="120"/>
      <c r="B4768" s="28"/>
      <c r="C4768" s="25"/>
      <c r="D4768" s="25"/>
      <c r="E4768" s="25"/>
      <c r="F4768" s="29"/>
      <c r="G4768" s="29"/>
      <c r="H4768" s="29"/>
      <c r="I4768" s="29"/>
      <c r="J4768" s="29"/>
      <c r="K4768" s="25"/>
      <c r="L4768" s="25"/>
      <c r="M4768" s="25"/>
      <c r="N4768" s="25"/>
      <c r="O4768" s="25"/>
      <c r="P4768" s="25"/>
      <c r="Q4768" s="28"/>
      <c r="R4768" s="29"/>
      <c r="S4768" s="27"/>
      <c r="T4768" s="27"/>
      <c r="U4768" s="28"/>
      <c r="V4768" s="26"/>
      <c r="W4768" s="26"/>
      <c r="X4768" s="26"/>
      <c r="Y4768" s="37"/>
      <c r="Z4768" s="37"/>
      <c r="AA4768" s="37"/>
      <c r="AB4768" s="30"/>
      <c r="AC4768" s="30"/>
      <c r="AD4768" s="31"/>
      <c r="AE4768" s="30"/>
      <c r="AF4768" s="30"/>
      <c r="AG4768" s="32"/>
      <c r="AH4768" s="30"/>
      <c r="AJ4768" s="30"/>
      <c r="AK4768" s="30"/>
      <c r="AL4768" s="30"/>
      <c r="AM4768" s="30"/>
      <c r="AN4768" s="30"/>
      <c r="AO4768" s="30"/>
      <c r="AP4768" s="30"/>
      <c r="AQ4768" s="30"/>
      <c r="AR4768" s="30"/>
      <c r="AS4768" s="30"/>
      <c r="AT4768" s="30"/>
      <c r="AU4768" s="121"/>
      <c r="AV4768" s="129"/>
      <c r="AW4768" s="129"/>
      <c r="AX4768" s="129"/>
    </row>
    <row r="4769" spans="1:50" x14ac:dyDescent="0.25">
      <c r="A4769" s="120"/>
      <c r="B4769" s="28"/>
      <c r="C4769" s="25"/>
      <c r="D4769" s="25"/>
      <c r="E4769" s="25"/>
      <c r="F4769" s="29"/>
      <c r="G4769" s="29"/>
      <c r="H4769" s="29"/>
      <c r="I4769" s="29"/>
      <c r="J4769" s="29"/>
      <c r="K4769" s="25"/>
      <c r="L4769" s="25"/>
      <c r="M4769" s="25"/>
      <c r="N4769" s="25"/>
      <c r="O4769" s="25"/>
      <c r="P4769" s="25"/>
      <c r="Q4769" s="28"/>
      <c r="R4769" s="29"/>
      <c r="S4769" s="27"/>
      <c r="T4769" s="27"/>
      <c r="U4769" s="28"/>
      <c r="V4769" s="26"/>
      <c r="W4769" s="26"/>
      <c r="X4769" s="26"/>
      <c r="Y4769" s="37"/>
      <c r="Z4769" s="37"/>
      <c r="AA4769" s="37"/>
      <c r="AB4769" s="30"/>
      <c r="AC4769" s="30"/>
      <c r="AD4769" s="31"/>
      <c r="AE4769" s="30"/>
      <c r="AF4769" s="30"/>
      <c r="AG4769" s="32"/>
      <c r="AH4769" s="30"/>
      <c r="AJ4769" s="30"/>
      <c r="AK4769" s="30"/>
      <c r="AL4769" s="30"/>
      <c r="AM4769" s="30"/>
      <c r="AN4769" s="30"/>
      <c r="AO4769" s="30"/>
      <c r="AP4769" s="30"/>
      <c r="AQ4769" s="30"/>
      <c r="AR4769" s="30"/>
      <c r="AS4769" s="30"/>
      <c r="AT4769" s="30"/>
      <c r="AU4769" s="121"/>
      <c r="AV4769" s="129"/>
      <c r="AW4769" s="129"/>
      <c r="AX4769" s="129"/>
    </row>
    <row r="4770" spans="1:50" x14ac:dyDescent="0.25">
      <c r="A4770" s="120"/>
      <c r="B4770" s="28"/>
      <c r="C4770" s="25"/>
      <c r="D4770" s="25"/>
      <c r="E4770" s="25"/>
      <c r="F4770" s="29"/>
      <c r="G4770" s="29"/>
      <c r="H4770" s="29"/>
      <c r="I4770" s="29"/>
      <c r="J4770" s="29"/>
      <c r="K4770" s="25"/>
      <c r="L4770" s="25"/>
      <c r="M4770" s="25"/>
      <c r="N4770" s="25"/>
      <c r="O4770" s="25"/>
      <c r="P4770" s="25"/>
      <c r="Q4770" s="28"/>
      <c r="R4770" s="29"/>
      <c r="S4770" s="27"/>
      <c r="T4770" s="27"/>
      <c r="U4770" s="28"/>
      <c r="V4770" s="26"/>
      <c r="W4770" s="26"/>
      <c r="X4770" s="26"/>
      <c r="Y4770" s="37"/>
      <c r="Z4770" s="37"/>
      <c r="AA4770" s="37"/>
      <c r="AB4770" s="30"/>
      <c r="AC4770" s="30"/>
      <c r="AD4770" s="31"/>
      <c r="AE4770" s="30"/>
      <c r="AF4770" s="30"/>
      <c r="AG4770" s="32"/>
      <c r="AH4770" s="30"/>
      <c r="AJ4770" s="30"/>
      <c r="AK4770" s="30"/>
      <c r="AL4770" s="30"/>
      <c r="AM4770" s="30"/>
      <c r="AN4770" s="30"/>
      <c r="AO4770" s="30"/>
      <c r="AP4770" s="30"/>
      <c r="AQ4770" s="30"/>
      <c r="AR4770" s="30"/>
      <c r="AS4770" s="30"/>
      <c r="AT4770" s="30"/>
      <c r="AU4770" s="121"/>
      <c r="AV4770" s="129"/>
      <c r="AW4770" s="129"/>
      <c r="AX4770" s="129"/>
    </row>
    <row r="4771" spans="1:50" x14ac:dyDescent="0.25">
      <c r="A4771" s="120"/>
      <c r="B4771" s="28"/>
      <c r="C4771" s="25"/>
      <c r="D4771" s="25"/>
      <c r="E4771" s="25"/>
      <c r="F4771" s="29"/>
      <c r="G4771" s="29"/>
      <c r="H4771" s="29"/>
      <c r="I4771" s="29"/>
      <c r="J4771" s="29"/>
      <c r="K4771" s="25"/>
      <c r="L4771" s="25"/>
      <c r="M4771" s="25"/>
      <c r="N4771" s="25"/>
      <c r="O4771" s="25"/>
      <c r="P4771" s="25"/>
      <c r="Q4771" s="28"/>
      <c r="R4771" s="29"/>
      <c r="S4771" s="27"/>
      <c r="T4771" s="27"/>
      <c r="U4771" s="28"/>
      <c r="V4771" s="26"/>
      <c r="W4771" s="26"/>
      <c r="X4771" s="26"/>
      <c r="Y4771" s="37"/>
      <c r="Z4771" s="37"/>
      <c r="AA4771" s="37"/>
      <c r="AB4771" s="30"/>
      <c r="AC4771" s="30"/>
      <c r="AD4771" s="31"/>
      <c r="AE4771" s="30"/>
      <c r="AF4771" s="30"/>
      <c r="AG4771" s="32"/>
      <c r="AH4771" s="30"/>
      <c r="AJ4771" s="30"/>
      <c r="AK4771" s="30"/>
      <c r="AL4771" s="30"/>
      <c r="AM4771" s="30"/>
      <c r="AN4771" s="30"/>
      <c r="AO4771" s="30"/>
      <c r="AP4771" s="30"/>
      <c r="AQ4771" s="30"/>
      <c r="AR4771" s="30"/>
      <c r="AS4771" s="30"/>
      <c r="AT4771" s="30"/>
      <c r="AU4771" s="121"/>
      <c r="AV4771" s="129"/>
      <c r="AW4771" s="129"/>
      <c r="AX4771" s="129"/>
    </row>
    <row r="4772" spans="1:50" x14ac:dyDescent="0.25">
      <c r="A4772" s="120"/>
      <c r="B4772" s="28"/>
      <c r="C4772" s="25"/>
      <c r="D4772" s="25"/>
      <c r="E4772" s="25"/>
      <c r="F4772" s="29"/>
      <c r="G4772" s="29"/>
      <c r="H4772" s="29"/>
      <c r="I4772" s="29"/>
      <c r="J4772" s="29"/>
      <c r="K4772" s="25"/>
      <c r="L4772" s="25"/>
      <c r="M4772" s="25"/>
      <c r="N4772" s="25"/>
      <c r="O4772" s="25"/>
      <c r="P4772" s="25"/>
      <c r="Q4772" s="28"/>
      <c r="R4772" s="29"/>
      <c r="S4772" s="27"/>
      <c r="T4772" s="27"/>
      <c r="U4772" s="28"/>
      <c r="V4772" s="26"/>
      <c r="W4772" s="26"/>
      <c r="X4772" s="26"/>
      <c r="Y4772" s="37"/>
      <c r="Z4772" s="37"/>
      <c r="AA4772" s="37"/>
      <c r="AB4772" s="30"/>
      <c r="AC4772" s="30"/>
      <c r="AD4772" s="31"/>
      <c r="AE4772" s="30"/>
      <c r="AF4772" s="30"/>
      <c r="AG4772" s="32"/>
      <c r="AH4772" s="30"/>
      <c r="AJ4772" s="30"/>
      <c r="AK4772" s="30"/>
      <c r="AL4772" s="30"/>
      <c r="AM4772" s="30"/>
      <c r="AN4772" s="30"/>
      <c r="AO4772" s="30"/>
      <c r="AP4772" s="30"/>
      <c r="AQ4772" s="30"/>
      <c r="AR4772" s="30"/>
      <c r="AS4772" s="30"/>
      <c r="AT4772" s="30"/>
      <c r="AU4772" s="121"/>
      <c r="AV4772" s="129"/>
      <c r="AW4772" s="129"/>
      <c r="AX4772" s="129"/>
    </row>
    <row r="4773" spans="1:50" x14ac:dyDescent="0.25">
      <c r="A4773" s="120"/>
      <c r="B4773" s="28"/>
      <c r="C4773" s="25"/>
      <c r="D4773" s="25"/>
      <c r="E4773" s="25"/>
      <c r="F4773" s="29"/>
      <c r="G4773" s="29"/>
      <c r="H4773" s="29"/>
      <c r="I4773" s="29"/>
      <c r="J4773" s="29"/>
      <c r="K4773" s="25"/>
      <c r="L4773" s="25"/>
      <c r="M4773" s="25"/>
      <c r="N4773" s="25"/>
      <c r="O4773" s="25"/>
      <c r="P4773" s="25"/>
      <c r="Q4773" s="28"/>
      <c r="R4773" s="29"/>
      <c r="S4773" s="27"/>
      <c r="T4773" s="27"/>
      <c r="U4773" s="28"/>
      <c r="V4773" s="26"/>
      <c r="W4773" s="26"/>
      <c r="X4773" s="26"/>
      <c r="Y4773" s="37"/>
      <c r="Z4773" s="37"/>
      <c r="AA4773" s="37"/>
      <c r="AB4773" s="30"/>
      <c r="AC4773" s="30"/>
      <c r="AD4773" s="31"/>
      <c r="AE4773" s="30"/>
      <c r="AF4773" s="30"/>
      <c r="AG4773" s="32"/>
      <c r="AH4773" s="30"/>
      <c r="AJ4773" s="30"/>
      <c r="AK4773" s="30"/>
      <c r="AL4773" s="30"/>
      <c r="AM4773" s="30"/>
      <c r="AN4773" s="30"/>
      <c r="AO4773" s="30"/>
      <c r="AP4773" s="30"/>
      <c r="AQ4773" s="30"/>
      <c r="AR4773" s="30"/>
      <c r="AS4773" s="30"/>
      <c r="AT4773" s="30"/>
      <c r="AU4773" s="121"/>
      <c r="AV4773" s="129"/>
      <c r="AW4773" s="129"/>
      <c r="AX4773" s="129"/>
    </row>
    <row r="4774" spans="1:50" x14ac:dyDescent="0.25">
      <c r="A4774" s="120"/>
      <c r="B4774" s="28"/>
      <c r="C4774" s="25"/>
      <c r="D4774" s="25"/>
      <c r="E4774" s="25"/>
      <c r="F4774" s="29"/>
      <c r="G4774" s="29"/>
      <c r="H4774" s="29"/>
      <c r="I4774" s="29"/>
      <c r="J4774" s="29"/>
      <c r="K4774" s="25"/>
      <c r="L4774" s="25"/>
      <c r="M4774" s="25"/>
      <c r="N4774" s="25"/>
      <c r="O4774" s="25"/>
      <c r="P4774" s="25"/>
      <c r="Q4774" s="28"/>
      <c r="R4774" s="29"/>
      <c r="S4774" s="27"/>
      <c r="T4774" s="27"/>
      <c r="U4774" s="28"/>
      <c r="V4774" s="26"/>
      <c r="W4774" s="26"/>
      <c r="X4774" s="26"/>
      <c r="Y4774" s="37"/>
      <c r="Z4774" s="37"/>
      <c r="AA4774" s="37"/>
      <c r="AB4774" s="30"/>
      <c r="AC4774" s="30"/>
      <c r="AD4774" s="31"/>
      <c r="AE4774" s="30"/>
      <c r="AF4774" s="30"/>
      <c r="AG4774" s="32"/>
      <c r="AH4774" s="30"/>
      <c r="AJ4774" s="30"/>
      <c r="AK4774" s="30"/>
      <c r="AL4774" s="30"/>
      <c r="AM4774" s="30"/>
      <c r="AN4774" s="30"/>
      <c r="AO4774" s="30"/>
      <c r="AP4774" s="30"/>
      <c r="AQ4774" s="30"/>
      <c r="AR4774" s="30"/>
      <c r="AS4774" s="30"/>
      <c r="AT4774" s="30"/>
      <c r="AU4774" s="121"/>
      <c r="AV4774" s="129"/>
      <c r="AW4774" s="129"/>
      <c r="AX4774" s="129"/>
    </row>
    <row r="4775" spans="1:50" x14ac:dyDescent="0.25">
      <c r="A4775" s="120"/>
      <c r="B4775" s="28"/>
      <c r="C4775" s="25"/>
      <c r="D4775" s="25"/>
      <c r="E4775" s="25"/>
      <c r="F4775" s="29"/>
      <c r="G4775" s="29"/>
      <c r="H4775" s="29"/>
      <c r="I4775" s="29"/>
      <c r="J4775" s="29"/>
      <c r="K4775" s="25"/>
      <c r="L4775" s="25"/>
      <c r="M4775" s="25"/>
      <c r="N4775" s="25"/>
      <c r="O4775" s="25"/>
      <c r="P4775" s="25"/>
      <c r="Q4775" s="28"/>
      <c r="R4775" s="29"/>
      <c r="S4775" s="27"/>
      <c r="T4775" s="27"/>
      <c r="U4775" s="28"/>
      <c r="V4775" s="26"/>
      <c r="W4775" s="26"/>
      <c r="X4775" s="26"/>
      <c r="Y4775" s="37"/>
      <c r="Z4775" s="37"/>
      <c r="AA4775" s="37"/>
      <c r="AB4775" s="30"/>
      <c r="AC4775" s="30"/>
      <c r="AD4775" s="31"/>
      <c r="AE4775" s="30"/>
      <c r="AF4775" s="30"/>
      <c r="AG4775" s="32"/>
      <c r="AH4775" s="30"/>
      <c r="AJ4775" s="30"/>
      <c r="AK4775" s="30"/>
      <c r="AL4775" s="30"/>
      <c r="AM4775" s="30"/>
      <c r="AN4775" s="30"/>
      <c r="AO4775" s="30"/>
      <c r="AP4775" s="30"/>
      <c r="AQ4775" s="30"/>
      <c r="AR4775" s="30"/>
      <c r="AS4775" s="30"/>
      <c r="AT4775" s="30"/>
      <c r="AU4775" s="121"/>
      <c r="AV4775" s="129"/>
      <c r="AW4775" s="129"/>
      <c r="AX4775" s="129"/>
    </row>
    <row r="4776" spans="1:50" x14ac:dyDescent="0.25">
      <c r="A4776" s="120"/>
      <c r="B4776" s="28"/>
      <c r="C4776" s="25"/>
      <c r="D4776" s="25"/>
      <c r="E4776" s="25"/>
      <c r="F4776" s="29"/>
      <c r="G4776" s="29"/>
      <c r="H4776" s="29"/>
      <c r="I4776" s="29"/>
      <c r="J4776" s="29"/>
      <c r="K4776" s="25"/>
      <c r="L4776" s="25"/>
      <c r="M4776" s="25"/>
      <c r="N4776" s="25"/>
      <c r="O4776" s="25"/>
      <c r="P4776" s="25"/>
      <c r="Q4776" s="28"/>
      <c r="R4776" s="29"/>
      <c r="S4776" s="27"/>
      <c r="T4776" s="27"/>
      <c r="U4776" s="28"/>
      <c r="V4776" s="26"/>
      <c r="W4776" s="26"/>
      <c r="X4776" s="26"/>
      <c r="Y4776" s="37"/>
      <c r="Z4776" s="37"/>
      <c r="AA4776" s="37"/>
      <c r="AB4776" s="30"/>
      <c r="AC4776" s="30"/>
      <c r="AD4776" s="31"/>
      <c r="AE4776" s="30"/>
      <c r="AF4776" s="30"/>
      <c r="AG4776" s="32"/>
      <c r="AH4776" s="30"/>
      <c r="AJ4776" s="30"/>
      <c r="AK4776" s="30"/>
      <c r="AL4776" s="30"/>
      <c r="AM4776" s="30"/>
      <c r="AN4776" s="30"/>
      <c r="AO4776" s="30"/>
      <c r="AP4776" s="30"/>
      <c r="AQ4776" s="30"/>
      <c r="AR4776" s="30"/>
      <c r="AS4776" s="30"/>
      <c r="AT4776" s="30"/>
      <c r="AU4776" s="121"/>
      <c r="AV4776" s="129"/>
      <c r="AW4776" s="129"/>
      <c r="AX4776" s="129"/>
    </row>
    <row r="4777" spans="1:50" x14ac:dyDescent="0.25">
      <c r="A4777" s="120"/>
      <c r="B4777" s="28"/>
      <c r="C4777" s="25"/>
      <c r="D4777" s="25"/>
      <c r="E4777" s="25"/>
      <c r="F4777" s="29"/>
      <c r="G4777" s="29"/>
      <c r="H4777" s="29"/>
      <c r="I4777" s="29"/>
      <c r="J4777" s="29"/>
      <c r="K4777" s="25"/>
      <c r="L4777" s="25"/>
      <c r="M4777" s="25"/>
      <c r="N4777" s="25"/>
      <c r="O4777" s="25"/>
      <c r="P4777" s="25"/>
      <c r="Q4777" s="28"/>
      <c r="R4777" s="29"/>
      <c r="S4777" s="27"/>
      <c r="T4777" s="27"/>
      <c r="U4777" s="28"/>
      <c r="V4777" s="26"/>
      <c r="W4777" s="26"/>
      <c r="X4777" s="26"/>
      <c r="Y4777" s="37"/>
      <c r="Z4777" s="37"/>
      <c r="AA4777" s="37"/>
      <c r="AB4777" s="30"/>
      <c r="AC4777" s="30"/>
      <c r="AD4777" s="31"/>
      <c r="AE4777" s="30"/>
      <c r="AF4777" s="30"/>
      <c r="AG4777" s="32"/>
      <c r="AH4777" s="30"/>
      <c r="AJ4777" s="30"/>
      <c r="AK4777" s="30"/>
      <c r="AL4777" s="30"/>
      <c r="AM4777" s="30"/>
      <c r="AN4777" s="30"/>
      <c r="AO4777" s="30"/>
      <c r="AP4777" s="30"/>
      <c r="AQ4777" s="30"/>
      <c r="AR4777" s="30"/>
      <c r="AS4777" s="30"/>
      <c r="AT4777" s="30"/>
      <c r="AU4777" s="121"/>
      <c r="AV4777" s="129"/>
      <c r="AW4777" s="129"/>
      <c r="AX4777" s="129"/>
    </row>
    <row r="4778" spans="1:50" x14ac:dyDescent="0.25">
      <c r="A4778" s="120"/>
      <c r="B4778" s="28"/>
      <c r="C4778" s="25"/>
      <c r="D4778" s="25"/>
      <c r="E4778" s="25"/>
      <c r="F4778" s="29"/>
      <c r="G4778" s="29"/>
      <c r="H4778" s="29"/>
      <c r="I4778" s="29"/>
      <c r="J4778" s="29"/>
      <c r="K4778" s="25"/>
      <c r="L4778" s="25"/>
      <c r="M4778" s="25"/>
      <c r="N4778" s="25"/>
      <c r="O4778" s="25"/>
      <c r="P4778" s="25"/>
      <c r="Q4778" s="28"/>
      <c r="R4778" s="29"/>
      <c r="S4778" s="27"/>
      <c r="T4778" s="27"/>
      <c r="U4778" s="28"/>
      <c r="V4778" s="26"/>
      <c r="W4778" s="26"/>
      <c r="X4778" s="26"/>
      <c r="Y4778" s="37"/>
      <c r="Z4778" s="37"/>
      <c r="AA4778" s="37"/>
      <c r="AB4778" s="30"/>
      <c r="AC4778" s="30"/>
      <c r="AD4778" s="31"/>
      <c r="AE4778" s="30"/>
      <c r="AF4778" s="30"/>
      <c r="AG4778" s="32"/>
      <c r="AH4778" s="30"/>
      <c r="AJ4778" s="30"/>
      <c r="AK4778" s="30"/>
      <c r="AL4778" s="30"/>
      <c r="AM4778" s="30"/>
      <c r="AN4778" s="30"/>
      <c r="AO4778" s="30"/>
      <c r="AP4778" s="30"/>
      <c r="AQ4778" s="30"/>
      <c r="AR4778" s="30"/>
      <c r="AS4778" s="30"/>
      <c r="AT4778" s="30"/>
      <c r="AU4778" s="121"/>
      <c r="AV4778" s="129"/>
      <c r="AW4778" s="129"/>
      <c r="AX4778" s="129"/>
    </row>
    <row r="4779" spans="1:50" x14ac:dyDescent="0.25">
      <c r="A4779" s="120"/>
      <c r="B4779" s="28"/>
      <c r="C4779" s="25"/>
      <c r="D4779" s="25"/>
      <c r="E4779" s="25"/>
      <c r="F4779" s="29"/>
      <c r="G4779" s="29"/>
      <c r="H4779" s="29"/>
      <c r="I4779" s="29"/>
      <c r="J4779" s="29"/>
      <c r="K4779" s="25"/>
      <c r="L4779" s="25"/>
      <c r="M4779" s="25"/>
      <c r="N4779" s="25"/>
      <c r="O4779" s="25"/>
      <c r="P4779" s="25"/>
      <c r="Q4779" s="28"/>
      <c r="R4779" s="29"/>
      <c r="S4779" s="27"/>
      <c r="T4779" s="27"/>
      <c r="U4779" s="28"/>
      <c r="V4779" s="26"/>
      <c r="W4779" s="26"/>
      <c r="X4779" s="26"/>
      <c r="Y4779" s="37"/>
      <c r="Z4779" s="37"/>
      <c r="AA4779" s="37"/>
      <c r="AB4779" s="30"/>
      <c r="AC4779" s="30"/>
      <c r="AD4779" s="31"/>
      <c r="AE4779" s="30"/>
      <c r="AF4779" s="30"/>
      <c r="AG4779" s="32"/>
      <c r="AH4779" s="30"/>
      <c r="AJ4779" s="30"/>
      <c r="AK4779" s="30"/>
      <c r="AL4779" s="30"/>
      <c r="AM4779" s="30"/>
      <c r="AN4779" s="30"/>
      <c r="AO4779" s="30"/>
      <c r="AP4779" s="30"/>
      <c r="AQ4779" s="30"/>
      <c r="AR4779" s="30"/>
      <c r="AS4779" s="30"/>
      <c r="AT4779" s="30"/>
      <c r="AU4779" s="121"/>
      <c r="AV4779" s="129"/>
      <c r="AW4779" s="129"/>
      <c r="AX4779" s="129"/>
    </row>
    <row r="4780" spans="1:50" x14ac:dyDescent="0.25">
      <c r="A4780" s="120"/>
      <c r="B4780" s="28"/>
      <c r="C4780" s="25"/>
      <c r="D4780" s="25"/>
      <c r="E4780" s="25"/>
      <c r="F4780" s="29"/>
      <c r="G4780" s="29"/>
      <c r="H4780" s="29"/>
      <c r="I4780" s="29"/>
      <c r="J4780" s="29"/>
      <c r="K4780" s="25"/>
      <c r="L4780" s="25"/>
      <c r="M4780" s="25"/>
      <c r="N4780" s="25"/>
      <c r="O4780" s="25"/>
      <c r="P4780" s="25"/>
      <c r="Q4780" s="28"/>
      <c r="R4780" s="29"/>
      <c r="S4780" s="27"/>
      <c r="T4780" s="27"/>
      <c r="U4780" s="28"/>
      <c r="V4780" s="26"/>
      <c r="W4780" s="26"/>
      <c r="X4780" s="26"/>
      <c r="Y4780" s="37"/>
      <c r="Z4780" s="37"/>
      <c r="AA4780" s="37"/>
      <c r="AB4780" s="30"/>
      <c r="AC4780" s="30"/>
      <c r="AD4780" s="31"/>
      <c r="AE4780" s="30"/>
      <c r="AF4780" s="30"/>
      <c r="AG4780" s="32"/>
      <c r="AH4780" s="30"/>
      <c r="AJ4780" s="30"/>
      <c r="AK4780" s="30"/>
      <c r="AL4780" s="30"/>
      <c r="AM4780" s="30"/>
      <c r="AN4780" s="30"/>
      <c r="AO4780" s="30"/>
      <c r="AP4780" s="30"/>
      <c r="AQ4780" s="30"/>
      <c r="AR4780" s="30"/>
      <c r="AS4780" s="30"/>
      <c r="AT4780" s="30"/>
      <c r="AU4780" s="121"/>
      <c r="AV4780" s="129"/>
      <c r="AW4780" s="129"/>
      <c r="AX4780" s="129"/>
    </row>
    <row r="4781" spans="1:50" x14ac:dyDescent="0.25">
      <c r="A4781" s="120"/>
      <c r="B4781" s="28"/>
      <c r="C4781" s="25"/>
      <c r="D4781" s="25"/>
      <c r="E4781" s="25"/>
      <c r="F4781" s="29"/>
      <c r="G4781" s="29"/>
      <c r="H4781" s="29"/>
      <c r="I4781" s="29"/>
      <c r="J4781" s="29"/>
      <c r="K4781" s="25"/>
      <c r="L4781" s="25"/>
      <c r="M4781" s="25"/>
      <c r="N4781" s="25"/>
      <c r="O4781" s="25"/>
      <c r="P4781" s="25"/>
      <c r="Q4781" s="28"/>
      <c r="R4781" s="29"/>
      <c r="S4781" s="27"/>
      <c r="T4781" s="27"/>
      <c r="U4781" s="28"/>
      <c r="V4781" s="26"/>
      <c r="W4781" s="26"/>
      <c r="X4781" s="26"/>
      <c r="Y4781" s="37"/>
      <c r="Z4781" s="37"/>
      <c r="AA4781" s="37"/>
      <c r="AB4781" s="30"/>
      <c r="AC4781" s="30"/>
      <c r="AD4781" s="31"/>
      <c r="AE4781" s="30"/>
      <c r="AF4781" s="30"/>
      <c r="AG4781" s="32"/>
      <c r="AH4781" s="30"/>
      <c r="AJ4781" s="30"/>
      <c r="AK4781" s="30"/>
      <c r="AL4781" s="30"/>
      <c r="AM4781" s="30"/>
      <c r="AN4781" s="30"/>
      <c r="AO4781" s="30"/>
      <c r="AP4781" s="30"/>
      <c r="AQ4781" s="30"/>
      <c r="AR4781" s="30"/>
      <c r="AS4781" s="30"/>
      <c r="AT4781" s="30"/>
      <c r="AU4781" s="121"/>
      <c r="AV4781" s="129"/>
      <c r="AW4781" s="129"/>
      <c r="AX4781" s="129"/>
    </row>
    <row r="4782" spans="1:50" x14ac:dyDescent="0.25">
      <c r="A4782" s="120"/>
      <c r="B4782" s="28"/>
      <c r="C4782" s="25"/>
      <c r="D4782" s="25"/>
      <c r="E4782" s="25"/>
      <c r="F4782" s="29"/>
      <c r="G4782" s="29"/>
      <c r="H4782" s="29"/>
      <c r="I4782" s="29"/>
      <c r="J4782" s="29"/>
      <c r="K4782" s="25"/>
      <c r="L4782" s="25"/>
      <c r="M4782" s="25"/>
      <c r="N4782" s="25"/>
      <c r="O4782" s="25"/>
      <c r="P4782" s="25"/>
      <c r="Q4782" s="28"/>
      <c r="R4782" s="29"/>
      <c r="S4782" s="27"/>
      <c r="T4782" s="27"/>
      <c r="U4782" s="28"/>
      <c r="V4782" s="26"/>
      <c r="W4782" s="26"/>
      <c r="X4782" s="26"/>
      <c r="Y4782" s="37"/>
      <c r="Z4782" s="37"/>
      <c r="AA4782" s="37"/>
      <c r="AB4782" s="30"/>
      <c r="AC4782" s="30"/>
      <c r="AD4782" s="31"/>
      <c r="AE4782" s="30"/>
      <c r="AF4782" s="30"/>
      <c r="AG4782" s="32"/>
      <c r="AH4782" s="30"/>
      <c r="AJ4782" s="30"/>
      <c r="AK4782" s="30"/>
      <c r="AL4782" s="30"/>
      <c r="AM4782" s="30"/>
      <c r="AN4782" s="30"/>
      <c r="AO4782" s="30"/>
      <c r="AP4782" s="30"/>
      <c r="AQ4782" s="30"/>
      <c r="AR4782" s="30"/>
      <c r="AS4782" s="30"/>
      <c r="AT4782" s="30"/>
      <c r="AU4782" s="121"/>
      <c r="AV4782" s="129"/>
      <c r="AW4782" s="129"/>
      <c r="AX4782" s="129"/>
    </row>
    <row r="4783" spans="1:50" x14ac:dyDescent="0.25">
      <c r="A4783" s="120"/>
      <c r="B4783" s="28"/>
      <c r="C4783" s="25"/>
      <c r="D4783" s="25"/>
      <c r="E4783" s="25"/>
      <c r="F4783" s="29"/>
      <c r="G4783" s="29"/>
      <c r="H4783" s="29"/>
      <c r="I4783" s="29"/>
      <c r="J4783" s="29"/>
      <c r="K4783" s="25"/>
      <c r="L4783" s="25"/>
      <c r="M4783" s="25"/>
      <c r="N4783" s="25"/>
      <c r="O4783" s="25"/>
      <c r="P4783" s="25"/>
      <c r="Q4783" s="28"/>
      <c r="R4783" s="29"/>
      <c r="S4783" s="27"/>
      <c r="T4783" s="27"/>
      <c r="U4783" s="28"/>
      <c r="V4783" s="26"/>
      <c r="W4783" s="26"/>
      <c r="X4783" s="26"/>
      <c r="Y4783" s="37"/>
      <c r="Z4783" s="37"/>
      <c r="AA4783" s="37"/>
      <c r="AB4783" s="30"/>
      <c r="AC4783" s="30"/>
      <c r="AD4783" s="31"/>
      <c r="AE4783" s="30"/>
      <c r="AF4783" s="30"/>
      <c r="AG4783" s="32"/>
      <c r="AH4783" s="30"/>
      <c r="AJ4783" s="30"/>
      <c r="AK4783" s="30"/>
      <c r="AL4783" s="30"/>
      <c r="AM4783" s="30"/>
      <c r="AN4783" s="30"/>
      <c r="AO4783" s="30"/>
      <c r="AP4783" s="30"/>
      <c r="AQ4783" s="30"/>
      <c r="AR4783" s="30"/>
      <c r="AS4783" s="30"/>
      <c r="AT4783" s="30"/>
      <c r="AU4783" s="121"/>
      <c r="AV4783" s="129"/>
      <c r="AW4783" s="129"/>
      <c r="AX4783" s="129"/>
    </row>
    <row r="4784" spans="1:50" x14ac:dyDescent="0.25">
      <c r="A4784" s="120"/>
      <c r="B4784" s="28"/>
      <c r="C4784" s="25"/>
      <c r="D4784" s="25"/>
      <c r="E4784" s="25"/>
      <c r="F4784" s="29"/>
      <c r="G4784" s="29"/>
      <c r="H4784" s="29"/>
      <c r="I4784" s="29"/>
      <c r="J4784" s="29"/>
      <c r="K4784" s="25"/>
      <c r="L4784" s="25"/>
      <c r="M4784" s="25"/>
      <c r="N4784" s="25"/>
      <c r="O4784" s="25"/>
      <c r="P4784" s="25"/>
      <c r="Q4784" s="28"/>
      <c r="R4784" s="29"/>
      <c r="S4784" s="27"/>
      <c r="T4784" s="27"/>
      <c r="U4784" s="28"/>
      <c r="V4784" s="26"/>
      <c r="W4784" s="26"/>
      <c r="X4784" s="26"/>
      <c r="Y4784" s="37"/>
      <c r="Z4784" s="37"/>
      <c r="AA4784" s="37"/>
      <c r="AB4784" s="30"/>
      <c r="AC4784" s="30"/>
      <c r="AD4784" s="31"/>
      <c r="AE4784" s="30"/>
      <c r="AF4784" s="30"/>
      <c r="AG4784" s="32"/>
      <c r="AH4784" s="30"/>
      <c r="AJ4784" s="30"/>
      <c r="AK4784" s="30"/>
      <c r="AL4784" s="30"/>
      <c r="AM4784" s="30"/>
      <c r="AN4784" s="30"/>
      <c r="AO4784" s="30"/>
      <c r="AP4784" s="30"/>
      <c r="AQ4784" s="30"/>
      <c r="AR4784" s="30"/>
      <c r="AS4784" s="30"/>
      <c r="AT4784" s="30"/>
      <c r="AU4784" s="121"/>
      <c r="AV4784" s="129"/>
      <c r="AW4784" s="129"/>
      <c r="AX4784" s="129"/>
    </row>
    <row r="4785" spans="1:50" x14ac:dyDescent="0.25">
      <c r="A4785" s="120"/>
      <c r="B4785" s="28"/>
      <c r="C4785" s="25"/>
      <c r="D4785" s="25"/>
      <c r="E4785" s="25"/>
      <c r="F4785" s="29"/>
      <c r="G4785" s="29"/>
      <c r="H4785" s="29"/>
      <c r="I4785" s="29"/>
      <c r="J4785" s="29"/>
      <c r="K4785" s="25"/>
      <c r="L4785" s="25"/>
      <c r="M4785" s="25"/>
      <c r="N4785" s="25"/>
      <c r="O4785" s="25"/>
      <c r="P4785" s="25"/>
      <c r="Q4785" s="28"/>
      <c r="R4785" s="29"/>
      <c r="S4785" s="27"/>
      <c r="T4785" s="27"/>
      <c r="U4785" s="28"/>
      <c r="V4785" s="26"/>
      <c r="W4785" s="26"/>
      <c r="X4785" s="26"/>
      <c r="Y4785" s="37"/>
      <c r="Z4785" s="37"/>
      <c r="AA4785" s="37"/>
      <c r="AB4785" s="30"/>
      <c r="AC4785" s="30"/>
      <c r="AD4785" s="31"/>
      <c r="AE4785" s="30"/>
      <c r="AF4785" s="30"/>
      <c r="AG4785" s="32"/>
      <c r="AH4785" s="30"/>
      <c r="AJ4785" s="30"/>
      <c r="AK4785" s="30"/>
      <c r="AL4785" s="30"/>
      <c r="AM4785" s="30"/>
      <c r="AN4785" s="30"/>
      <c r="AO4785" s="30"/>
      <c r="AP4785" s="30"/>
      <c r="AQ4785" s="30"/>
      <c r="AR4785" s="30"/>
      <c r="AS4785" s="30"/>
      <c r="AT4785" s="30"/>
      <c r="AU4785" s="121"/>
      <c r="AV4785" s="129"/>
      <c r="AW4785" s="129"/>
      <c r="AX4785" s="129"/>
    </row>
    <row r="4786" spans="1:50" x14ac:dyDescent="0.25">
      <c r="A4786" s="120"/>
      <c r="B4786" s="28"/>
      <c r="C4786" s="25"/>
      <c r="D4786" s="25"/>
      <c r="E4786" s="25"/>
      <c r="F4786" s="29"/>
      <c r="G4786" s="29"/>
      <c r="H4786" s="29"/>
      <c r="I4786" s="29"/>
      <c r="J4786" s="29"/>
      <c r="K4786" s="25"/>
      <c r="L4786" s="25"/>
      <c r="M4786" s="25"/>
      <c r="N4786" s="25"/>
      <c r="O4786" s="25"/>
      <c r="P4786" s="25"/>
      <c r="Q4786" s="28"/>
      <c r="R4786" s="29"/>
      <c r="S4786" s="27"/>
      <c r="T4786" s="27"/>
      <c r="U4786" s="28"/>
      <c r="V4786" s="26"/>
      <c r="W4786" s="26"/>
      <c r="X4786" s="26"/>
      <c r="Y4786" s="37"/>
      <c r="Z4786" s="37"/>
      <c r="AA4786" s="37"/>
      <c r="AB4786" s="30"/>
      <c r="AC4786" s="30"/>
      <c r="AD4786" s="31"/>
      <c r="AE4786" s="30"/>
      <c r="AF4786" s="30"/>
      <c r="AG4786" s="32"/>
      <c r="AH4786" s="30"/>
      <c r="AJ4786" s="30"/>
      <c r="AK4786" s="30"/>
      <c r="AL4786" s="30"/>
      <c r="AM4786" s="30"/>
      <c r="AN4786" s="30"/>
      <c r="AO4786" s="30"/>
      <c r="AP4786" s="30"/>
      <c r="AQ4786" s="30"/>
      <c r="AR4786" s="30"/>
      <c r="AS4786" s="30"/>
      <c r="AT4786" s="30"/>
      <c r="AU4786" s="121"/>
      <c r="AV4786" s="129"/>
      <c r="AW4786" s="129"/>
      <c r="AX4786" s="129"/>
    </row>
    <row r="4787" spans="1:50" x14ac:dyDescent="0.25">
      <c r="A4787" s="120"/>
      <c r="B4787" s="28"/>
      <c r="C4787" s="25"/>
      <c r="D4787" s="25"/>
      <c r="E4787" s="25"/>
      <c r="F4787" s="29"/>
      <c r="G4787" s="29"/>
      <c r="H4787" s="29"/>
      <c r="I4787" s="29"/>
      <c r="J4787" s="29"/>
      <c r="K4787" s="25"/>
      <c r="L4787" s="25"/>
      <c r="M4787" s="25"/>
      <c r="N4787" s="25"/>
      <c r="O4787" s="25"/>
      <c r="P4787" s="25"/>
      <c r="Q4787" s="28"/>
      <c r="R4787" s="29"/>
      <c r="S4787" s="27"/>
      <c r="T4787" s="27"/>
      <c r="U4787" s="28"/>
      <c r="V4787" s="26"/>
      <c r="W4787" s="26"/>
      <c r="X4787" s="26"/>
      <c r="Y4787" s="37"/>
      <c r="Z4787" s="37"/>
      <c r="AA4787" s="37"/>
      <c r="AB4787" s="30"/>
      <c r="AC4787" s="30"/>
      <c r="AD4787" s="31"/>
      <c r="AE4787" s="30"/>
      <c r="AF4787" s="30"/>
      <c r="AG4787" s="32"/>
      <c r="AH4787" s="30"/>
      <c r="AJ4787" s="30"/>
      <c r="AK4787" s="30"/>
      <c r="AL4787" s="30"/>
      <c r="AM4787" s="30"/>
      <c r="AN4787" s="30"/>
      <c r="AO4787" s="30"/>
      <c r="AP4787" s="30"/>
      <c r="AQ4787" s="30"/>
      <c r="AR4787" s="30"/>
      <c r="AS4787" s="30"/>
      <c r="AT4787" s="30"/>
      <c r="AU4787" s="121"/>
      <c r="AV4787" s="129"/>
      <c r="AW4787" s="129"/>
      <c r="AX4787" s="129"/>
    </row>
    <row r="4788" spans="1:50" x14ac:dyDescent="0.25">
      <c r="A4788" s="120"/>
      <c r="B4788" s="28"/>
      <c r="C4788" s="25"/>
      <c r="D4788" s="25"/>
      <c r="E4788" s="25"/>
      <c r="F4788" s="29"/>
      <c r="G4788" s="29"/>
      <c r="H4788" s="29"/>
      <c r="I4788" s="29"/>
      <c r="J4788" s="29"/>
      <c r="K4788" s="25"/>
      <c r="L4788" s="25"/>
      <c r="M4788" s="25"/>
      <c r="N4788" s="25"/>
      <c r="O4788" s="25"/>
      <c r="P4788" s="25"/>
      <c r="Q4788" s="28"/>
      <c r="R4788" s="29"/>
      <c r="S4788" s="27"/>
      <c r="T4788" s="27"/>
      <c r="U4788" s="28"/>
      <c r="V4788" s="26"/>
      <c r="W4788" s="26"/>
      <c r="X4788" s="26"/>
      <c r="Y4788" s="37"/>
      <c r="Z4788" s="37"/>
      <c r="AA4788" s="37"/>
      <c r="AB4788" s="30"/>
      <c r="AC4788" s="30"/>
      <c r="AD4788" s="31"/>
      <c r="AE4788" s="30"/>
      <c r="AF4788" s="30"/>
      <c r="AG4788" s="32"/>
      <c r="AH4788" s="30"/>
      <c r="AJ4788" s="30"/>
      <c r="AK4788" s="30"/>
      <c r="AL4788" s="30"/>
      <c r="AM4788" s="30"/>
      <c r="AN4788" s="30"/>
      <c r="AO4788" s="30"/>
      <c r="AP4788" s="30"/>
      <c r="AQ4788" s="30"/>
      <c r="AR4788" s="30"/>
      <c r="AS4788" s="30"/>
      <c r="AT4788" s="30"/>
      <c r="AU4788" s="121"/>
      <c r="AV4788" s="129"/>
      <c r="AW4788" s="129"/>
      <c r="AX4788" s="129"/>
    </row>
    <row r="4789" spans="1:50" x14ac:dyDescent="0.25">
      <c r="A4789" s="120"/>
      <c r="B4789" s="28"/>
      <c r="C4789" s="25"/>
      <c r="D4789" s="25"/>
      <c r="E4789" s="25"/>
      <c r="F4789" s="29"/>
      <c r="G4789" s="29"/>
      <c r="H4789" s="29"/>
      <c r="I4789" s="29"/>
      <c r="J4789" s="29"/>
      <c r="K4789" s="25"/>
      <c r="L4789" s="25"/>
      <c r="M4789" s="25"/>
      <c r="N4789" s="25"/>
      <c r="O4789" s="25"/>
      <c r="P4789" s="25"/>
      <c r="Q4789" s="28"/>
      <c r="R4789" s="29"/>
      <c r="S4789" s="27"/>
      <c r="T4789" s="27"/>
      <c r="U4789" s="28"/>
      <c r="V4789" s="26"/>
      <c r="W4789" s="26"/>
      <c r="X4789" s="26"/>
      <c r="Y4789" s="37"/>
      <c r="Z4789" s="37"/>
      <c r="AA4789" s="37"/>
      <c r="AB4789" s="30"/>
      <c r="AC4789" s="30"/>
      <c r="AD4789" s="31"/>
      <c r="AE4789" s="30"/>
      <c r="AF4789" s="30"/>
      <c r="AG4789" s="32"/>
      <c r="AH4789" s="30"/>
      <c r="AJ4789" s="30"/>
      <c r="AK4789" s="30"/>
      <c r="AL4789" s="30"/>
      <c r="AM4789" s="30"/>
      <c r="AN4789" s="30"/>
      <c r="AO4789" s="30"/>
      <c r="AP4789" s="30"/>
      <c r="AQ4789" s="30"/>
      <c r="AR4789" s="30"/>
      <c r="AS4789" s="30"/>
      <c r="AT4789" s="30"/>
      <c r="AU4789" s="121"/>
      <c r="AV4789" s="129"/>
      <c r="AW4789" s="129"/>
      <c r="AX4789" s="129"/>
    </row>
    <row r="4790" spans="1:50" x14ac:dyDescent="0.25">
      <c r="A4790" s="120"/>
      <c r="B4790" s="28"/>
      <c r="C4790" s="25"/>
      <c r="D4790" s="25"/>
      <c r="E4790" s="25"/>
      <c r="F4790" s="29"/>
      <c r="G4790" s="29"/>
      <c r="H4790" s="29"/>
      <c r="I4790" s="29"/>
      <c r="J4790" s="29"/>
      <c r="K4790" s="25"/>
      <c r="L4790" s="25"/>
      <c r="M4790" s="25"/>
      <c r="N4790" s="25"/>
      <c r="O4790" s="25"/>
      <c r="P4790" s="25"/>
      <c r="Q4790" s="28"/>
      <c r="R4790" s="29"/>
      <c r="S4790" s="27"/>
      <c r="T4790" s="27"/>
      <c r="U4790" s="28"/>
      <c r="V4790" s="26"/>
      <c r="W4790" s="26"/>
      <c r="X4790" s="26"/>
      <c r="Y4790" s="37"/>
      <c r="Z4790" s="37"/>
      <c r="AA4790" s="37"/>
      <c r="AB4790" s="30"/>
      <c r="AC4790" s="30"/>
      <c r="AD4790" s="31"/>
      <c r="AE4790" s="30"/>
      <c r="AF4790" s="30"/>
      <c r="AG4790" s="32"/>
      <c r="AH4790" s="30"/>
      <c r="AJ4790" s="30"/>
      <c r="AK4790" s="30"/>
      <c r="AL4790" s="30"/>
      <c r="AM4790" s="30"/>
      <c r="AN4790" s="30"/>
      <c r="AO4790" s="30"/>
      <c r="AP4790" s="30"/>
      <c r="AQ4790" s="30"/>
      <c r="AR4790" s="30"/>
      <c r="AS4790" s="30"/>
      <c r="AT4790" s="30"/>
      <c r="AU4790" s="121"/>
      <c r="AV4790" s="129"/>
      <c r="AW4790" s="129"/>
      <c r="AX4790" s="129"/>
    </row>
    <row r="4791" spans="1:50" x14ac:dyDescent="0.25">
      <c r="A4791" s="120"/>
      <c r="B4791" s="28"/>
      <c r="C4791" s="25"/>
      <c r="D4791" s="25"/>
      <c r="E4791" s="25"/>
      <c r="F4791" s="29"/>
      <c r="G4791" s="29"/>
      <c r="H4791" s="29"/>
      <c r="I4791" s="29"/>
      <c r="J4791" s="29"/>
      <c r="K4791" s="25"/>
      <c r="L4791" s="25"/>
      <c r="M4791" s="25"/>
      <c r="N4791" s="25"/>
      <c r="O4791" s="25"/>
      <c r="P4791" s="25"/>
      <c r="Q4791" s="28"/>
      <c r="R4791" s="29"/>
      <c r="S4791" s="27"/>
      <c r="T4791" s="27"/>
      <c r="U4791" s="28"/>
      <c r="V4791" s="26"/>
      <c r="W4791" s="26"/>
      <c r="X4791" s="26"/>
      <c r="Y4791" s="37"/>
      <c r="Z4791" s="37"/>
      <c r="AA4791" s="37"/>
      <c r="AB4791" s="30"/>
      <c r="AC4791" s="30"/>
      <c r="AD4791" s="31"/>
      <c r="AE4791" s="30"/>
      <c r="AF4791" s="30"/>
      <c r="AG4791" s="32"/>
      <c r="AH4791" s="30"/>
      <c r="AJ4791" s="30"/>
      <c r="AK4791" s="30"/>
      <c r="AL4791" s="30"/>
      <c r="AM4791" s="30"/>
      <c r="AN4791" s="30"/>
      <c r="AO4791" s="30"/>
      <c r="AP4791" s="30"/>
      <c r="AQ4791" s="30"/>
      <c r="AR4791" s="30"/>
      <c r="AS4791" s="30"/>
      <c r="AT4791" s="30"/>
      <c r="AU4791" s="121"/>
      <c r="AV4791" s="129"/>
      <c r="AW4791" s="129"/>
      <c r="AX4791" s="129"/>
    </row>
    <row r="4792" spans="1:50" x14ac:dyDescent="0.25">
      <c r="A4792" s="120"/>
      <c r="B4792" s="28"/>
      <c r="C4792" s="25"/>
      <c r="D4792" s="25"/>
      <c r="E4792" s="25"/>
      <c r="F4792" s="29"/>
      <c r="G4792" s="29"/>
      <c r="H4792" s="29"/>
      <c r="I4792" s="29"/>
      <c r="J4792" s="29"/>
      <c r="K4792" s="25"/>
      <c r="L4792" s="25"/>
      <c r="M4792" s="25"/>
      <c r="N4792" s="25"/>
      <c r="O4792" s="25"/>
      <c r="P4792" s="25"/>
      <c r="Q4792" s="28"/>
      <c r="R4792" s="29"/>
      <c r="S4792" s="27"/>
      <c r="T4792" s="27"/>
      <c r="U4792" s="28"/>
      <c r="V4792" s="26"/>
      <c r="W4792" s="26"/>
      <c r="X4792" s="26"/>
      <c r="Y4792" s="37"/>
      <c r="Z4792" s="37"/>
      <c r="AA4792" s="37"/>
      <c r="AB4792" s="30"/>
      <c r="AC4792" s="30"/>
      <c r="AD4792" s="31"/>
      <c r="AE4792" s="30"/>
      <c r="AF4792" s="30"/>
      <c r="AG4792" s="32"/>
      <c r="AH4792" s="30"/>
      <c r="AJ4792" s="30"/>
      <c r="AK4792" s="30"/>
      <c r="AL4792" s="30"/>
      <c r="AM4792" s="30"/>
      <c r="AN4792" s="30"/>
      <c r="AO4792" s="30"/>
      <c r="AP4792" s="30"/>
      <c r="AQ4792" s="30"/>
      <c r="AR4792" s="30"/>
      <c r="AS4792" s="30"/>
      <c r="AT4792" s="30"/>
      <c r="AU4792" s="121"/>
      <c r="AV4792" s="129"/>
      <c r="AW4792" s="129"/>
      <c r="AX4792" s="129"/>
    </row>
    <row r="4793" spans="1:50" x14ac:dyDescent="0.25">
      <c r="A4793" s="120"/>
      <c r="B4793" s="28"/>
      <c r="C4793" s="25"/>
      <c r="D4793" s="25"/>
      <c r="E4793" s="25"/>
      <c r="F4793" s="29"/>
      <c r="G4793" s="29"/>
      <c r="H4793" s="29"/>
      <c r="I4793" s="29"/>
      <c r="J4793" s="29"/>
      <c r="K4793" s="25"/>
      <c r="L4793" s="25"/>
      <c r="M4793" s="25"/>
      <c r="N4793" s="25"/>
      <c r="O4793" s="25"/>
      <c r="P4793" s="25"/>
      <c r="Q4793" s="28"/>
      <c r="R4793" s="29"/>
      <c r="S4793" s="27"/>
      <c r="T4793" s="27"/>
      <c r="U4793" s="28"/>
      <c r="V4793" s="26"/>
      <c r="W4793" s="26"/>
      <c r="X4793" s="26"/>
      <c r="Y4793" s="37"/>
      <c r="Z4793" s="37"/>
      <c r="AA4793" s="37"/>
      <c r="AB4793" s="30"/>
      <c r="AC4793" s="30"/>
      <c r="AD4793" s="31"/>
      <c r="AE4793" s="30"/>
      <c r="AF4793" s="30"/>
      <c r="AG4793" s="32"/>
      <c r="AH4793" s="30"/>
      <c r="AJ4793" s="30"/>
      <c r="AK4793" s="30"/>
      <c r="AL4793" s="30"/>
      <c r="AM4793" s="30"/>
      <c r="AN4793" s="30"/>
      <c r="AO4793" s="30"/>
      <c r="AP4793" s="30"/>
      <c r="AQ4793" s="30"/>
      <c r="AR4793" s="30"/>
      <c r="AS4793" s="30"/>
      <c r="AT4793" s="30"/>
      <c r="AU4793" s="121"/>
      <c r="AV4793" s="129"/>
      <c r="AW4793" s="129"/>
      <c r="AX4793" s="129"/>
    </row>
    <row r="4794" spans="1:50" x14ac:dyDescent="0.25">
      <c r="A4794" s="120"/>
      <c r="B4794" s="28"/>
      <c r="C4794" s="25"/>
      <c r="D4794" s="25"/>
      <c r="E4794" s="25"/>
      <c r="F4794" s="29"/>
      <c r="G4794" s="29"/>
      <c r="H4794" s="29"/>
      <c r="I4794" s="29"/>
      <c r="J4794" s="29"/>
      <c r="K4794" s="25"/>
      <c r="L4794" s="25"/>
      <c r="M4794" s="25"/>
      <c r="N4794" s="25"/>
      <c r="O4794" s="25"/>
      <c r="P4794" s="25"/>
      <c r="Q4794" s="28"/>
      <c r="R4794" s="29"/>
      <c r="S4794" s="27"/>
      <c r="T4794" s="27"/>
      <c r="U4794" s="28"/>
      <c r="V4794" s="26"/>
      <c r="W4794" s="26"/>
      <c r="X4794" s="26"/>
      <c r="Y4794" s="37"/>
      <c r="Z4794" s="37"/>
      <c r="AA4794" s="37"/>
      <c r="AB4794" s="30"/>
      <c r="AC4794" s="30"/>
      <c r="AD4794" s="31"/>
      <c r="AE4794" s="30"/>
      <c r="AF4794" s="30"/>
      <c r="AG4794" s="32"/>
      <c r="AH4794" s="30"/>
      <c r="AJ4794" s="30"/>
      <c r="AK4794" s="30"/>
      <c r="AL4794" s="30"/>
      <c r="AM4794" s="30"/>
      <c r="AN4794" s="30"/>
      <c r="AO4794" s="30"/>
      <c r="AP4794" s="30"/>
      <c r="AQ4794" s="30"/>
      <c r="AR4794" s="30"/>
      <c r="AS4794" s="30"/>
      <c r="AT4794" s="30"/>
      <c r="AU4794" s="121"/>
      <c r="AV4794" s="129"/>
      <c r="AW4794" s="129"/>
      <c r="AX4794" s="129"/>
    </row>
    <row r="4795" spans="1:50" x14ac:dyDescent="0.25">
      <c r="A4795" s="120"/>
      <c r="B4795" s="28"/>
      <c r="C4795" s="25"/>
      <c r="D4795" s="25"/>
      <c r="E4795" s="25"/>
      <c r="F4795" s="29"/>
      <c r="G4795" s="29"/>
      <c r="H4795" s="29"/>
      <c r="I4795" s="29"/>
      <c r="J4795" s="29"/>
      <c r="K4795" s="25"/>
      <c r="L4795" s="25"/>
      <c r="M4795" s="25"/>
      <c r="N4795" s="25"/>
      <c r="O4795" s="25"/>
      <c r="P4795" s="25"/>
      <c r="Q4795" s="28"/>
      <c r="R4795" s="29"/>
      <c r="S4795" s="27"/>
      <c r="T4795" s="27"/>
      <c r="U4795" s="28"/>
      <c r="V4795" s="26"/>
      <c r="W4795" s="26"/>
      <c r="X4795" s="26"/>
      <c r="Y4795" s="37"/>
      <c r="Z4795" s="37"/>
      <c r="AA4795" s="37"/>
      <c r="AB4795" s="30"/>
      <c r="AC4795" s="30"/>
      <c r="AD4795" s="31"/>
      <c r="AE4795" s="30"/>
      <c r="AF4795" s="30"/>
      <c r="AG4795" s="32"/>
      <c r="AH4795" s="30"/>
      <c r="AJ4795" s="30"/>
      <c r="AK4795" s="30"/>
      <c r="AL4795" s="30"/>
      <c r="AM4795" s="30"/>
      <c r="AN4795" s="30"/>
      <c r="AO4795" s="30"/>
      <c r="AP4795" s="30"/>
      <c r="AQ4795" s="30"/>
      <c r="AR4795" s="30"/>
      <c r="AS4795" s="30"/>
      <c r="AT4795" s="30"/>
      <c r="AU4795" s="121"/>
      <c r="AV4795" s="129"/>
      <c r="AW4795" s="129"/>
      <c r="AX4795" s="129"/>
    </row>
    <row r="4796" spans="1:50" x14ac:dyDescent="0.25">
      <c r="A4796" s="120"/>
      <c r="B4796" s="28"/>
      <c r="C4796" s="25"/>
      <c r="D4796" s="25"/>
      <c r="E4796" s="25"/>
      <c r="F4796" s="29"/>
      <c r="G4796" s="29"/>
      <c r="H4796" s="29"/>
      <c r="I4796" s="29"/>
      <c r="J4796" s="29"/>
      <c r="K4796" s="25"/>
      <c r="L4796" s="25"/>
      <c r="M4796" s="25"/>
      <c r="N4796" s="25"/>
      <c r="O4796" s="25"/>
      <c r="P4796" s="25"/>
      <c r="Q4796" s="28"/>
      <c r="R4796" s="29"/>
      <c r="S4796" s="27"/>
      <c r="T4796" s="27"/>
      <c r="U4796" s="28"/>
      <c r="V4796" s="26"/>
      <c r="W4796" s="26"/>
      <c r="X4796" s="26"/>
      <c r="Y4796" s="37"/>
      <c r="Z4796" s="37"/>
      <c r="AA4796" s="37"/>
      <c r="AB4796" s="30"/>
      <c r="AC4796" s="30"/>
      <c r="AD4796" s="31"/>
      <c r="AE4796" s="30"/>
      <c r="AF4796" s="30"/>
      <c r="AG4796" s="32"/>
      <c r="AH4796" s="30"/>
      <c r="AJ4796" s="30"/>
      <c r="AK4796" s="30"/>
      <c r="AL4796" s="30"/>
      <c r="AM4796" s="30"/>
      <c r="AN4796" s="30"/>
      <c r="AO4796" s="30"/>
      <c r="AP4796" s="30"/>
      <c r="AQ4796" s="30"/>
      <c r="AR4796" s="30"/>
      <c r="AS4796" s="30"/>
      <c r="AT4796" s="30"/>
      <c r="AU4796" s="121"/>
      <c r="AV4796" s="129"/>
      <c r="AW4796" s="129"/>
      <c r="AX4796" s="129"/>
    </row>
    <row r="4797" spans="1:50" x14ac:dyDescent="0.25">
      <c r="A4797" s="120"/>
      <c r="B4797" s="28"/>
      <c r="C4797" s="25"/>
      <c r="D4797" s="25"/>
      <c r="E4797" s="25"/>
      <c r="F4797" s="29"/>
      <c r="G4797" s="29"/>
      <c r="H4797" s="29"/>
      <c r="I4797" s="29"/>
      <c r="J4797" s="29"/>
      <c r="K4797" s="25"/>
      <c r="L4797" s="25"/>
      <c r="M4797" s="25"/>
      <c r="N4797" s="25"/>
      <c r="O4797" s="25"/>
      <c r="P4797" s="25"/>
      <c r="Q4797" s="28"/>
      <c r="R4797" s="29"/>
      <c r="S4797" s="27"/>
      <c r="T4797" s="27"/>
      <c r="U4797" s="28"/>
      <c r="V4797" s="26"/>
      <c r="W4797" s="26"/>
      <c r="X4797" s="26"/>
      <c r="Y4797" s="37"/>
      <c r="Z4797" s="37"/>
      <c r="AA4797" s="37"/>
      <c r="AB4797" s="30"/>
      <c r="AC4797" s="30"/>
      <c r="AD4797" s="31"/>
      <c r="AE4797" s="30"/>
      <c r="AF4797" s="30"/>
      <c r="AG4797" s="32"/>
      <c r="AH4797" s="30"/>
      <c r="AJ4797" s="30"/>
      <c r="AK4797" s="30"/>
      <c r="AL4797" s="30"/>
      <c r="AM4797" s="30"/>
      <c r="AN4797" s="30"/>
      <c r="AO4797" s="30"/>
      <c r="AP4797" s="30"/>
      <c r="AQ4797" s="30"/>
      <c r="AR4797" s="30"/>
      <c r="AS4797" s="30"/>
      <c r="AT4797" s="30"/>
      <c r="AU4797" s="121"/>
      <c r="AV4797" s="129"/>
      <c r="AW4797" s="129"/>
      <c r="AX4797" s="129"/>
    </row>
    <row r="4798" spans="1:50" x14ac:dyDescent="0.25">
      <c r="A4798" s="120"/>
      <c r="B4798" s="28"/>
      <c r="C4798" s="25"/>
      <c r="D4798" s="25"/>
      <c r="E4798" s="25"/>
      <c r="F4798" s="29"/>
      <c r="G4798" s="29"/>
      <c r="H4798" s="29"/>
      <c r="I4798" s="29"/>
      <c r="J4798" s="29"/>
      <c r="K4798" s="25"/>
      <c r="L4798" s="25"/>
      <c r="M4798" s="25"/>
      <c r="N4798" s="25"/>
      <c r="O4798" s="25"/>
      <c r="P4798" s="25"/>
      <c r="Q4798" s="28"/>
      <c r="R4798" s="29"/>
      <c r="S4798" s="27"/>
      <c r="T4798" s="27"/>
      <c r="U4798" s="28"/>
      <c r="V4798" s="26"/>
      <c r="W4798" s="26"/>
      <c r="X4798" s="26"/>
      <c r="Y4798" s="37"/>
      <c r="Z4798" s="37"/>
      <c r="AA4798" s="37"/>
      <c r="AB4798" s="30"/>
      <c r="AC4798" s="30"/>
      <c r="AD4798" s="31"/>
      <c r="AE4798" s="30"/>
      <c r="AF4798" s="30"/>
      <c r="AG4798" s="32"/>
      <c r="AH4798" s="30"/>
      <c r="AJ4798" s="30"/>
      <c r="AK4798" s="30"/>
      <c r="AL4798" s="30"/>
      <c r="AM4798" s="30"/>
      <c r="AN4798" s="30"/>
      <c r="AO4798" s="30"/>
      <c r="AP4798" s="30"/>
      <c r="AQ4798" s="30"/>
      <c r="AR4798" s="30"/>
      <c r="AS4798" s="30"/>
      <c r="AT4798" s="30"/>
      <c r="AU4798" s="121"/>
      <c r="AV4798" s="129"/>
      <c r="AW4798" s="129"/>
      <c r="AX4798" s="129"/>
    </row>
    <row r="4799" spans="1:50" x14ac:dyDescent="0.25">
      <c r="A4799" s="120"/>
      <c r="B4799" s="28"/>
      <c r="C4799" s="25"/>
      <c r="D4799" s="25"/>
      <c r="E4799" s="25"/>
      <c r="F4799" s="29"/>
      <c r="G4799" s="29"/>
      <c r="H4799" s="29"/>
      <c r="I4799" s="29"/>
      <c r="J4799" s="29"/>
      <c r="K4799" s="25"/>
      <c r="L4799" s="25"/>
      <c r="M4799" s="25"/>
      <c r="N4799" s="25"/>
      <c r="O4799" s="25"/>
      <c r="P4799" s="25"/>
      <c r="Q4799" s="28"/>
      <c r="R4799" s="29"/>
      <c r="S4799" s="27"/>
      <c r="T4799" s="27"/>
      <c r="U4799" s="28"/>
      <c r="V4799" s="26"/>
      <c r="W4799" s="26"/>
      <c r="X4799" s="26"/>
      <c r="Y4799" s="37"/>
      <c r="Z4799" s="37"/>
      <c r="AA4799" s="37"/>
      <c r="AB4799" s="30"/>
      <c r="AC4799" s="30"/>
      <c r="AD4799" s="31"/>
      <c r="AE4799" s="30"/>
      <c r="AF4799" s="30"/>
      <c r="AG4799" s="32"/>
      <c r="AH4799" s="30"/>
      <c r="AJ4799" s="30"/>
      <c r="AK4799" s="30"/>
      <c r="AL4799" s="30"/>
      <c r="AM4799" s="30"/>
      <c r="AN4799" s="30"/>
      <c r="AO4799" s="30"/>
      <c r="AP4799" s="30"/>
      <c r="AQ4799" s="30"/>
      <c r="AR4799" s="30"/>
      <c r="AS4799" s="30"/>
      <c r="AT4799" s="30"/>
      <c r="AU4799" s="121"/>
      <c r="AV4799" s="129"/>
      <c r="AW4799" s="129"/>
      <c r="AX4799" s="129"/>
    </row>
    <row r="4800" spans="1:50" x14ac:dyDescent="0.25">
      <c r="A4800" s="120"/>
      <c r="B4800" s="28"/>
      <c r="C4800" s="25"/>
      <c r="D4800" s="25"/>
      <c r="E4800" s="25"/>
      <c r="F4800" s="29"/>
      <c r="G4800" s="29"/>
      <c r="H4800" s="29"/>
      <c r="I4800" s="29"/>
      <c r="J4800" s="29"/>
      <c r="K4800" s="25"/>
      <c r="L4800" s="25"/>
      <c r="M4800" s="25"/>
      <c r="N4800" s="25"/>
      <c r="O4800" s="25"/>
      <c r="P4800" s="25"/>
      <c r="Q4800" s="28"/>
      <c r="R4800" s="29"/>
      <c r="S4800" s="27"/>
      <c r="T4800" s="27"/>
      <c r="U4800" s="28"/>
      <c r="V4800" s="26"/>
      <c r="W4800" s="26"/>
      <c r="X4800" s="26"/>
      <c r="Y4800" s="37"/>
      <c r="Z4800" s="37"/>
      <c r="AA4800" s="37"/>
      <c r="AB4800" s="30"/>
      <c r="AC4800" s="30"/>
      <c r="AD4800" s="31"/>
      <c r="AE4800" s="30"/>
      <c r="AF4800" s="30"/>
      <c r="AG4800" s="32"/>
      <c r="AH4800" s="30"/>
      <c r="AJ4800" s="30"/>
      <c r="AK4800" s="30"/>
      <c r="AL4800" s="30"/>
      <c r="AM4800" s="30"/>
      <c r="AN4800" s="30"/>
      <c r="AO4800" s="30"/>
      <c r="AP4800" s="30"/>
      <c r="AQ4800" s="30"/>
      <c r="AR4800" s="30"/>
      <c r="AS4800" s="30"/>
      <c r="AT4800" s="30"/>
      <c r="AU4800" s="121"/>
      <c r="AV4800" s="129"/>
      <c r="AW4800" s="129"/>
      <c r="AX4800" s="129"/>
    </row>
    <row r="4801" spans="1:50" x14ac:dyDescent="0.25">
      <c r="A4801" s="120"/>
      <c r="B4801" s="28"/>
      <c r="C4801" s="25"/>
      <c r="D4801" s="25"/>
      <c r="E4801" s="25"/>
      <c r="F4801" s="29"/>
      <c r="G4801" s="29"/>
      <c r="H4801" s="29"/>
      <c r="I4801" s="29"/>
      <c r="J4801" s="29"/>
      <c r="K4801" s="25"/>
      <c r="L4801" s="25"/>
      <c r="M4801" s="25"/>
      <c r="N4801" s="25"/>
      <c r="O4801" s="25"/>
      <c r="P4801" s="25"/>
      <c r="Q4801" s="28"/>
      <c r="R4801" s="29"/>
      <c r="S4801" s="27"/>
      <c r="T4801" s="27"/>
      <c r="U4801" s="28"/>
      <c r="V4801" s="26"/>
      <c r="W4801" s="26"/>
      <c r="X4801" s="26"/>
      <c r="Y4801" s="37"/>
      <c r="Z4801" s="37"/>
      <c r="AA4801" s="37"/>
      <c r="AB4801" s="30"/>
      <c r="AC4801" s="30"/>
      <c r="AD4801" s="31"/>
      <c r="AE4801" s="30"/>
      <c r="AF4801" s="30"/>
      <c r="AG4801" s="32"/>
      <c r="AH4801" s="30"/>
      <c r="AJ4801" s="30"/>
      <c r="AK4801" s="30"/>
      <c r="AL4801" s="30"/>
      <c r="AM4801" s="30"/>
      <c r="AN4801" s="30"/>
      <c r="AO4801" s="30"/>
      <c r="AP4801" s="30"/>
      <c r="AQ4801" s="30"/>
      <c r="AR4801" s="30"/>
      <c r="AS4801" s="30"/>
      <c r="AT4801" s="30"/>
      <c r="AU4801" s="121"/>
      <c r="AV4801" s="129"/>
      <c r="AW4801" s="129"/>
      <c r="AX4801" s="129"/>
    </row>
    <row r="4802" spans="1:50" x14ac:dyDescent="0.25">
      <c r="A4802" s="120"/>
      <c r="B4802" s="28"/>
      <c r="C4802" s="25"/>
      <c r="D4802" s="25"/>
      <c r="E4802" s="25"/>
      <c r="F4802" s="29"/>
      <c r="G4802" s="29"/>
      <c r="H4802" s="29"/>
      <c r="I4802" s="29"/>
      <c r="J4802" s="29"/>
      <c r="K4802" s="25"/>
      <c r="L4802" s="25"/>
      <c r="M4802" s="25"/>
      <c r="N4802" s="25"/>
      <c r="O4802" s="25"/>
      <c r="P4802" s="25"/>
      <c r="Q4802" s="28"/>
      <c r="R4802" s="29"/>
      <c r="S4802" s="27"/>
      <c r="T4802" s="27"/>
      <c r="U4802" s="28"/>
      <c r="V4802" s="26"/>
      <c r="W4802" s="26"/>
      <c r="X4802" s="26"/>
      <c r="Y4802" s="37"/>
      <c r="Z4802" s="37"/>
      <c r="AA4802" s="37"/>
      <c r="AB4802" s="30"/>
      <c r="AC4802" s="30"/>
      <c r="AD4802" s="31"/>
      <c r="AE4802" s="30"/>
      <c r="AF4802" s="30"/>
      <c r="AG4802" s="32"/>
      <c r="AH4802" s="30"/>
      <c r="AJ4802" s="30"/>
      <c r="AK4802" s="30"/>
      <c r="AL4802" s="30"/>
      <c r="AM4802" s="30"/>
      <c r="AN4802" s="30"/>
      <c r="AO4802" s="30"/>
      <c r="AP4802" s="30"/>
      <c r="AQ4802" s="30"/>
      <c r="AR4802" s="30"/>
      <c r="AS4802" s="30"/>
      <c r="AT4802" s="30"/>
      <c r="AU4802" s="121"/>
      <c r="AV4802" s="129"/>
      <c r="AW4802" s="129"/>
      <c r="AX4802" s="129"/>
    </row>
    <row r="4803" spans="1:50" x14ac:dyDescent="0.25">
      <c r="A4803" s="120"/>
      <c r="B4803" s="28"/>
      <c r="C4803" s="25"/>
      <c r="D4803" s="25"/>
      <c r="E4803" s="25"/>
      <c r="F4803" s="29"/>
      <c r="G4803" s="29"/>
      <c r="H4803" s="29"/>
      <c r="I4803" s="29"/>
      <c r="J4803" s="29"/>
      <c r="K4803" s="25"/>
      <c r="L4803" s="25"/>
      <c r="M4803" s="25"/>
      <c r="N4803" s="25"/>
      <c r="O4803" s="25"/>
      <c r="P4803" s="25"/>
      <c r="Q4803" s="28"/>
      <c r="R4803" s="29"/>
      <c r="S4803" s="27"/>
      <c r="T4803" s="27"/>
      <c r="U4803" s="28"/>
      <c r="V4803" s="26"/>
      <c r="W4803" s="26"/>
      <c r="X4803" s="26"/>
      <c r="Y4803" s="37"/>
      <c r="Z4803" s="37"/>
      <c r="AA4803" s="37"/>
      <c r="AB4803" s="30"/>
      <c r="AC4803" s="30"/>
      <c r="AD4803" s="31"/>
      <c r="AE4803" s="30"/>
      <c r="AF4803" s="30"/>
      <c r="AG4803" s="32"/>
      <c r="AH4803" s="30"/>
      <c r="AJ4803" s="30"/>
      <c r="AK4803" s="30"/>
      <c r="AL4803" s="30"/>
      <c r="AM4803" s="30"/>
      <c r="AN4803" s="30"/>
      <c r="AO4803" s="30"/>
      <c r="AP4803" s="30"/>
      <c r="AQ4803" s="30"/>
      <c r="AR4803" s="30"/>
      <c r="AS4803" s="30"/>
      <c r="AT4803" s="30"/>
      <c r="AU4803" s="121"/>
      <c r="AV4803" s="129"/>
      <c r="AW4803" s="129"/>
      <c r="AX4803" s="129"/>
    </row>
    <row r="4804" spans="1:50" x14ac:dyDescent="0.25">
      <c r="A4804" s="120"/>
      <c r="B4804" s="28"/>
      <c r="C4804" s="25"/>
      <c r="D4804" s="25"/>
      <c r="E4804" s="25"/>
      <c r="F4804" s="29"/>
      <c r="G4804" s="29"/>
      <c r="H4804" s="29"/>
      <c r="I4804" s="29"/>
      <c r="J4804" s="29"/>
      <c r="K4804" s="25"/>
      <c r="L4804" s="25"/>
      <c r="M4804" s="25"/>
      <c r="N4804" s="25"/>
      <c r="O4804" s="25"/>
      <c r="P4804" s="25"/>
      <c r="Q4804" s="28"/>
      <c r="R4804" s="29"/>
      <c r="S4804" s="27"/>
      <c r="T4804" s="27"/>
      <c r="U4804" s="28"/>
      <c r="V4804" s="26"/>
      <c r="W4804" s="26"/>
      <c r="X4804" s="26"/>
      <c r="Y4804" s="37"/>
      <c r="Z4804" s="37"/>
      <c r="AA4804" s="37"/>
      <c r="AB4804" s="30"/>
      <c r="AC4804" s="30"/>
      <c r="AD4804" s="31"/>
      <c r="AE4804" s="30"/>
      <c r="AF4804" s="30"/>
      <c r="AG4804" s="32"/>
      <c r="AH4804" s="30"/>
      <c r="AJ4804" s="30"/>
      <c r="AK4804" s="30"/>
      <c r="AL4804" s="30"/>
      <c r="AM4804" s="30"/>
      <c r="AN4804" s="30"/>
      <c r="AO4804" s="30"/>
      <c r="AP4804" s="30"/>
      <c r="AQ4804" s="30"/>
      <c r="AR4804" s="30"/>
      <c r="AS4804" s="30"/>
      <c r="AT4804" s="30"/>
      <c r="AU4804" s="121"/>
      <c r="AV4804" s="129"/>
      <c r="AW4804" s="129"/>
      <c r="AX4804" s="129"/>
    </row>
    <row r="4805" spans="1:50" x14ac:dyDescent="0.25">
      <c r="A4805" s="120"/>
      <c r="B4805" s="28"/>
      <c r="C4805" s="25"/>
      <c r="D4805" s="25"/>
      <c r="E4805" s="25"/>
      <c r="F4805" s="29"/>
      <c r="G4805" s="29"/>
      <c r="H4805" s="29"/>
      <c r="I4805" s="29"/>
      <c r="J4805" s="29"/>
      <c r="K4805" s="25"/>
      <c r="L4805" s="25"/>
      <c r="M4805" s="25"/>
      <c r="N4805" s="25"/>
      <c r="O4805" s="25"/>
      <c r="P4805" s="25"/>
      <c r="Q4805" s="28"/>
      <c r="R4805" s="29"/>
      <c r="S4805" s="27"/>
      <c r="T4805" s="27"/>
      <c r="U4805" s="28"/>
      <c r="V4805" s="26"/>
      <c r="W4805" s="26"/>
      <c r="X4805" s="26"/>
      <c r="Y4805" s="37"/>
      <c r="Z4805" s="37"/>
      <c r="AA4805" s="37"/>
      <c r="AB4805" s="30"/>
      <c r="AC4805" s="30"/>
      <c r="AD4805" s="31"/>
      <c r="AE4805" s="30"/>
      <c r="AF4805" s="30"/>
      <c r="AG4805" s="32"/>
      <c r="AH4805" s="30"/>
      <c r="AJ4805" s="30"/>
      <c r="AK4805" s="30"/>
      <c r="AL4805" s="30"/>
      <c r="AM4805" s="30"/>
      <c r="AN4805" s="30"/>
      <c r="AO4805" s="30"/>
      <c r="AP4805" s="30"/>
      <c r="AQ4805" s="30"/>
      <c r="AR4805" s="30"/>
      <c r="AS4805" s="30"/>
      <c r="AT4805" s="30"/>
      <c r="AU4805" s="121"/>
      <c r="AV4805" s="129"/>
      <c r="AW4805" s="129"/>
      <c r="AX4805" s="129"/>
    </row>
    <row r="4806" spans="1:50" x14ac:dyDescent="0.25">
      <c r="A4806" s="120"/>
      <c r="B4806" s="28"/>
      <c r="C4806" s="25"/>
      <c r="D4806" s="25"/>
      <c r="E4806" s="25"/>
      <c r="F4806" s="29"/>
      <c r="G4806" s="29"/>
      <c r="H4806" s="29"/>
      <c r="I4806" s="29"/>
      <c r="J4806" s="29"/>
      <c r="K4806" s="25"/>
      <c r="L4806" s="25"/>
      <c r="M4806" s="25"/>
      <c r="N4806" s="25"/>
      <c r="O4806" s="25"/>
      <c r="P4806" s="25"/>
      <c r="Q4806" s="28"/>
      <c r="R4806" s="29"/>
      <c r="S4806" s="27"/>
      <c r="T4806" s="27"/>
      <c r="U4806" s="28"/>
      <c r="V4806" s="26"/>
      <c r="W4806" s="26"/>
      <c r="X4806" s="26"/>
      <c r="Y4806" s="37"/>
      <c r="Z4806" s="37"/>
      <c r="AA4806" s="37"/>
      <c r="AB4806" s="30"/>
      <c r="AC4806" s="30"/>
      <c r="AD4806" s="31"/>
      <c r="AE4806" s="30"/>
      <c r="AF4806" s="30"/>
      <c r="AG4806" s="32"/>
      <c r="AH4806" s="30"/>
      <c r="AJ4806" s="30"/>
      <c r="AK4806" s="30"/>
      <c r="AL4806" s="30"/>
      <c r="AM4806" s="30"/>
      <c r="AN4806" s="30"/>
      <c r="AO4806" s="30"/>
      <c r="AP4806" s="30"/>
      <c r="AQ4806" s="30"/>
      <c r="AR4806" s="30"/>
      <c r="AS4806" s="30"/>
      <c r="AT4806" s="30"/>
      <c r="AU4806" s="121"/>
      <c r="AV4806" s="129"/>
      <c r="AW4806" s="129"/>
      <c r="AX4806" s="129"/>
    </row>
    <row r="4807" spans="1:50" x14ac:dyDescent="0.25">
      <c r="A4807" s="120"/>
      <c r="B4807" s="28"/>
      <c r="C4807" s="25"/>
      <c r="D4807" s="25"/>
      <c r="E4807" s="25"/>
      <c r="F4807" s="29"/>
      <c r="G4807" s="29"/>
      <c r="H4807" s="29"/>
      <c r="I4807" s="29"/>
      <c r="J4807" s="29"/>
      <c r="K4807" s="25"/>
      <c r="L4807" s="25"/>
      <c r="M4807" s="25"/>
      <c r="N4807" s="25"/>
      <c r="O4807" s="25"/>
      <c r="P4807" s="25"/>
      <c r="Q4807" s="28"/>
      <c r="R4807" s="29"/>
      <c r="S4807" s="27"/>
      <c r="T4807" s="27"/>
      <c r="U4807" s="28"/>
      <c r="V4807" s="26"/>
      <c r="W4807" s="26"/>
      <c r="X4807" s="26"/>
      <c r="Y4807" s="37"/>
      <c r="Z4807" s="37"/>
      <c r="AA4807" s="37"/>
      <c r="AB4807" s="30"/>
      <c r="AC4807" s="30"/>
      <c r="AD4807" s="31"/>
      <c r="AE4807" s="30"/>
      <c r="AF4807" s="30"/>
      <c r="AG4807" s="32"/>
      <c r="AH4807" s="30"/>
      <c r="AJ4807" s="30"/>
      <c r="AK4807" s="30"/>
      <c r="AL4807" s="30"/>
      <c r="AM4807" s="30"/>
      <c r="AN4807" s="30"/>
      <c r="AO4807" s="30"/>
      <c r="AP4807" s="30"/>
      <c r="AQ4807" s="30"/>
      <c r="AR4807" s="30"/>
      <c r="AS4807" s="30"/>
      <c r="AT4807" s="30"/>
      <c r="AU4807" s="121"/>
      <c r="AV4807" s="129"/>
      <c r="AW4807" s="129"/>
      <c r="AX4807" s="129"/>
    </row>
    <row r="4808" spans="1:50" x14ac:dyDescent="0.25">
      <c r="A4808" s="120"/>
      <c r="B4808" s="28"/>
      <c r="C4808" s="25"/>
      <c r="D4808" s="25"/>
      <c r="E4808" s="25"/>
      <c r="F4808" s="29"/>
      <c r="G4808" s="29"/>
      <c r="H4808" s="29"/>
      <c r="I4808" s="29"/>
      <c r="J4808" s="29"/>
      <c r="K4808" s="25"/>
      <c r="L4808" s="25"/>
      <c r="M4808" s="25"/>
      <c r="N4808" s="25"/>
      <c r="O4808" s="25"/>
      <c r="P4808" s="25"/>
      <c r="Q4808" s="28"/>
      <c r="R4808" s="29"/>
      <c r="S4808" s="27"/>
      <c r="T4808" s="27"/>
      <c r="U4808" s="28"/>
      <c r="V4808" s="26"/>
      <c r="W4808" s="26"/>
      <c r="X4808" s="26"/>
      <c r="Y4808" s="37"/>
      <c r="Z4808" s="37"/>
      <c r="AA4808" s="37"/>
      <c r="AB4808" s="30"/>
      <c r="AC4808" s="30"/>
      <c r="AD4808" s="31"/>
      <c r="AE4808" s="30"/>
      <c r="AF4808" s="30"/>
      <c r="AG4808" s="32"/>
      <c r="AH4808" s="30"/>
      <c r="AJ4808" s="30"/>
      <c r="AK4808" s="30"/>
      <c r="AL4808" s="30"/>
      <c r="AM4808" s="30"/>
      <c r="AN4808" s="30"/>
      <c r="AO4808" s="30"/>
      <c r="AP4808" s="30"/>
      <c r="AQ4808" s="30"/>
      <c r="AR4808" s="30"/>
      <c r="AS4808" s="30"/>
      <c r="AT4808" s="30"/>
      <c r="AU4808" s="121"/>
      <c r="AV4808" s="129"/>
      <c r="AW4808" s="129"/>
      <c r="AX4808" s="129"/>
    </row>
    <row r="4809" spans="1:50" x14ac:dyDescent="0.25">
      <c r="A4809" s="120"/>
      <c r="B4809" s="28"/>
      <c r="C4809" s="25"/>
      <c r="D4809" s="25"/>
      <c r="E4809" s="25"/>
      <c r="F4809" s="29"/>
      <c r="G4809" s="29"/>
      <c r="H4809" s="29"/>
      <c r="I4809" s="29"/>
      <c r="J4809" s="29"/>
      <c r="K4809" s="25"/>
      <c r="L4809" s="25"/>
      <c r="M4809" s="25"/>
      <c r="N4809" s="25"/>
      <c r="O4809" s="25"/>
      <c r="P4809" s="25"/>
      <c r="Q4809" s="28"/>
      <c r="R4809" s="29"/>
      <c r="S4809" s="27"/>
      <c r="T4809" s="27"/>
      <c r="U4809" s="28"/>
      <c r="V4809" s="26"/>
      <c r="W4809" s="26"/>
      <c r="X4809" s="26"/>
      <c r="Y4809" s="37"/>
      <c r="Z4809" s="37"/>
      <c r="AA4809" s="37"/>
      <c r="AB4809" s="30"/>
      <c r="AC4809" s="30"/>
      <c r="AD4809" s="31"/>
      <c r="AE4809" s="30"/>
      <c r="AF4809" s="30"/>
      <c r="AG4809" s="32"/>
      <c r="AH4809" s="30"/>
      <c r="AJ4809" s="30"/>
      <c r="AK4809" s="30"/>
      <c r="AL4809" s="30"/>
      <c r="AM4809" s="30"/>
      <c r="AN4809" s="30"/>
      <c r="AO4809" s="30"/>
      <c r="AP4809" s="30"/>
      <c r="AQ4809" s="30"/>
      <c r="AR4809" s="30"/>
      <c r="AS4809" s="30"/>
      <c r="AT4809" s="30"/>
      <c r="AU4809" s="121"/>
      <c r="AV4809" s="129"/>
      <c r="AW4809" s="129"/>
      <c r="AX4809" s="129"/>
    </row>
    <row r="4810" spans="1:50" x14ac:dyDescent="0.25">
      <c r="A4810" s="120"/>
      <c r="B4810" s="28"/>
      <c r="C4810" s="25"/>
      <c r="D4810" s="25"/>
      <c r="E4810" s="25"/>
      <c r="F4810" s="29"/>
      <c r="G4810" s="29"/>
      <c r="H4810" s="29"/>
      <c r="I4810" s="29"/>
      <c r="J4810" s="29"/>
      <c r="K4810" s="25"/>
      <c r="L4810" s="25"/>
      <c r="M4810" s="25"/>
      <c r="N4810" s="25"/>
      <c r="O4810" s="25"/>
      <c r="P4810" s="25"/>
      <c r="Q4810" s="28"/>
      <c r="R4810" s="29"/>
      <c r="S4810" s="27"/>
      <c r="T4810" s="27"/>
      <c r="U4810" s="28"/>
      <c r="V4810" s="26"/>
      <c r="W4810" s="26"/>
      <c r="X4810" s="26"/>
      <c r="Y4810" s="37"/>
      <c r="Z4810" s="37"/>
      <c r="AA4810" s="37"/>
      <c r="AB4810" s="30"/>
      <c r="AC4810" s="30"/>
      <c r="AD4810" s="31"/>
      <c r="AE4810" s="30"/>
      <c r="AF4810" s="30"/>
      <c r="AG4810" s="32"/>
      <c r="AH4810" s="30"/>
      <c r="AJ4810" s="30"/>
      <c r="AK4810" s="30"/>
      <c r="AL4810" s="30"/>
      <c r="AM4810" s="30"/>
      <c r="AN4810" s="30"/>
      <c r="AO4810" s="30"/>
      <c r="AP4810" s="30"/>
      <c r="AQ4810" s="30"/>
      <c r="AR4810" s="30"/>
      <c r="AS4810" s="30"/>
      <c r="AT4810" s="30"/>
      <c r="AU4810" s="121"/>
      <c r="AV4810" s="129"/>
      <c r="AW4810" s="129"/>
      <c r="AX4810" s="129"/>
    </row>
    <row r="4811" spans="1:50" x14ac:dyDescent="0.25">
      <c r="A4811" s="120"/>
      <c r="B4811" s="28"/>
      <c r="C4811" s="25"/>
      <c r="D4811" s="25"/>
      <c r="E4811" s="25"/>
      <c r="F4811" s="29"/>
      <c r="G4811" s="29"/>
      <c r="H4811" s="29"/>
      <c r="I4811" s="29"/>
      <c r="J4811" s="29"/>
      <c r="K4811" s="25"/>
      <c r="L4811" s="25"/>
      <c r="M4811" s="25"/>
      <c r="N4811" s="25"/>
      <c r="O4811" s="25"/>
      <c r="P4811" s="25"/>
      <c r="Q4811" s="28"/>
      <c r="R4811" s="29"/>
      <c r="S4811" s="27"/>
      <c r="T4811" s="27"/>
      <c r="U4811" s="28"/>
      <c r="V4811" s="26"/>
      <c r="W4811" s="26"/>
      <c r="X4811" s="26"/>
      <c r="Y4811" s="37"/>
      <c r="Z4811" s="37"/>
      <c r="AA4811" s="37"/>
      <c r="AB4811" s="30"/>
      <c r="AC4811" s="30"/>
      <c r="AD4811" s="31"/>
      <c r="AE4811" s="30"/>
      <c r="AF4811" s="30"/>
      <c r="AG4811" s="32"/>
      <c r="AH4811" s="30"/>
      <c r="AJ4811" s="30"/>
      <c r="AK4811" s="30"/>
      <c r="AL4811" s="30"/>
      <c r="AM4811" s="30"/>
      <c r="AN4811" s="30"/>
      <c r="AO4811" s="30"/>
      <c r="AP4811" s="30"/>
      <c r="AQ4811" s="30"/>
      <c r="AR4811" s="30"/>
      <c r="AS4811" s="30"/>
      <c r="AT4811" s="30"/>
      <c r="AU4811" s="121"/>
      <c r="AV4811" s="129"/>
      <c r="AW4811" s="129"/>
      <c r="AX4811" s="129"/>
    </row>
    <row r="4812" spans="1:50" x14ac:dyDescent="0.25">
      <c r="A4812" s="120"/>
      <c r="B4812" s="28"/>
      <c r="C4812" s="25"/>
      <c r="D4812" s="25"/>
      <c r="E4812" s="25"/>
      <c r="F4812" s="29"/>
      <c r="G4812" s="29"/>
      <c r="H4812" s="29"/>
      <c r="I4812" s="29"/>
      <c r="J4812" s="29"/>
      <c r="K4812" s="25"/>
      <c r="L4812" s="25"/>
      <c r="M4812" s="25"/>
      <c r="N4812" s="25"/>
      <c r="O4812" s="25"/>
      <c r="P4812" s="25"/>
      <c r="Q4812" s="28"/>
      <c r="R4812" s="29"/>
      <c r="S4812" s="27"/>
      <c r="T4812" s="27"/>
      <c r="U4812" s="28"/>
      <c r="V4812" s="26"/>
      <c r="W4812" s="26"/>
      <c r="X4812" s="26"/>
      <c r="Y4812" s="37"/>
      <c r="Z4812" s="37"/>
      <c r="AA4812" s="37"/>
      <c r="AB4812" s="30"/>
      <c r="AC4812" s="30"/>
      <c r="AD4812" s="31"/>
      <c r="AE4812" s="30"/>
      <c r="AF4812" s="30"/>
      <c r="AG4812" s="32"/>
      <c r="AH4812" s="30"/>
      <c r="AJ4812" s="30"/>
      <c r="AK4812" s="30"/>
      <c r="AL4812" s="30"/>
      <c r="AM4812" s="30"/>
      <c r="AN4812" s="30"/>
      <c r="AO4812" s="30"/>
      <c r="AP4812" s="30"/>
      <c r="AQ4812" s="30"/>
      <c r="AR4812" s="30"/>
      <c r="AS4812" s="30"/>
      <c r="AT4812" s="30"/>
      <c r="AU4812" s="121"/>
      <c r="AV4812" s="129"/>
      <c r="AW4812" s="129"/>
      <c r="AX4812" s="129"/>
    </row>
    <row r="4813" spans="1:50" x14ac:dyDescent="0.25">
      <c r="A4813" s="120"/>
      <c r="B4813" s="28"/>
      <c r="C4813" s="25"/>
      <c r="D4813" s="25"/>
      <c r="E4813" s="25"/>
      <c r="F4813" s="29"/>
      <c r="G4813" s="29"/>
      <c r="H4813" s="29"/>
      <c r="I4813" s="29"/>
      <c r="J4813" s="29"/>
      <c r="K4813" s="25"/>
      <c r="L4813" s="25"/>
      <c r="M4813" s="25"/>
      <c r="N4813" s="25"/>
      <c r="O4813" s="25"/>
      <c r="P4813" s="25"/>
      <c r="Q4813" s="28"/>
      <c r="R4813" s="29"/>
      <c r="S4813" s="27"/>
      <c r="T4813" s="27"/>
      <c r="U4813" s="28"/>
      <c r="V4813" s="26"/>
      <c r="W4813" s="26"/>
      <c r="X4813" s="26"/>
      <c r="Y4813" s="37"/>
      <c r="Z4813" s="37"/>
      <c r="AA4813" s="37"/>
      <c r="AB4813" s="30"/>
      <c r="AC4813" s="30"/>
      <c r="AD4813" s="31"/>
      <c r="AE4813" s="30"/>
      <c r="AF4813" s="30"/>
      <c r="AG4813" s="32"/>
      <c r="AH4813" s="30"/>
      <c r="AJ4813" s="30"/>
      <c r="AK4813" s="30"/>
      <c r="AL4813" s="30"/>
      <c r="AM4813" s="30"/>
      <c r="AN4813" s="30"/>
      <c r="AO4813" s="30"/>
      <c r="AP4813" s="30"/>
      <c r="AQ4813" s="30"/>
      <c r="AR4813" s="30"/>
      <c r="AS4813" s="30"/>
      <c r="AT4813" s="30"/>
      <c r="AU4813" s="121"/>
      <c r="AV4813" s="129"/>
      <c r="AW4813" s="129"/>
      <c r="AX4813" s="129"/>
    </row>
    <row r="4814" spans="1:50" x14ac:dyDescent="0.25">
      <c r="A4814" s="120"/>
      <c r="B4814" s="28"/>
      <c r="C4814" s="25"/>
      <c r="D4814" s="25"/>
      <c r="E4814" s="25"/>
      <c r="F4814" s="29"/>
      <c r="G4814" s="29"/>
      <c r="H4814" s="29"/>
      <c r="I4814" s="29"/>
      <c r="J4814" s="29"/>
      <c r="K4814" s="25"/>
      <c r="L4814" s="25"/>
      <c r="M4814" s="25"/>
      <c r="N4814" s="25"/>
      <c r="O4814" s="25"/>
      <c r="P4814" s="25"/>
      <c r="Q4814" s="28"/>
      <c r="R4814" s="29"/>
      <c r="S4814" s="27"/>
      <c r="T4814" s="27"/>
      <c r="U4814" s="28"/>
      <c r="V4814" s="26"/>
      <c r="W4814" s="26"/>
      <c r="X4814" s="26"/>
      <c r="Y4814" s="37"/>
      <c r="Z4814" s="37"/>
      <c r="AA4814" s="37"/>
      <c r="AB4814" s="30"/>
      <c r="AC4814" s="30"/>
      <c r="AD4814" s="31"/>
      <c r="AE4814" s="30"/>
      <c r="AF4814" s="30"/>
      <c r="AG4814" s="32"/>
      <c r="AH4814" s="30"/>
      <c r="AJ4814" s="30"/>
      <c r="AK4814" s="30"/>
      <c r="AL4814" s="30"/>
      <c r="AM4814" s="30"/>
      <c r="AN4814" s="30"/>
      <c r="AO4814" s="30"/>
      <c r="AP4814" s="30"/>
      <c r="AQ4814" s="30"/>
      <c r="AR4814" s="30"/>
      <c r="AS4814" s="30"/>
      <c r="AT4814" s="30"/>
      <c r="AU4814" s="121"/>
      <c r="AV4814" s="129"/>
      <c r="AW4814" s="129"/>
      <c r="AX4814" s="129"/>
    </row>
    <row r="4815" spans="1:50" x14ac:dyDescent="0.25">
      <c r="A4815" s="120"/>
      <c r="B4815" s="28"/>
      <c r="C4815" s="25"/>
      <c r="D4815" s="25"/>
      <c r="E4815" s="25"/>
      <c r="F4815" s="29"/>
      <c r="G4815" s="29"/>
      <c r="H4815" s="29"/>
      <c r="I4815" s="29"/>
      <c r="J4815" s="29"/>
      <c r="K4815" s="25"/>
      <c r="L4815" s="25"/>
      <c r="M4815" s="25"/>
      <c r="N4815" s="25"/>
      <c r="O4815" s="25"/>
      <c r="P4815" s="25"/>
      <c r="Q4815" s="28"/>
      <c r="R4815" s="29"/>
      <c r="S4815" s="27"/>
      <c r="T4815" s="27"/>
      <c r="U4815" s="28"/>
      <c r="V4815" s="26"/>
      <c r="W4815" s="26"/>
      <c r="X4815" s="26"/>
      <c r="Y4815" s="37"/>
      <c r="Z4815" s="37"/>
      <c r="AA4815" s="37"/>
      <c r="AB4815" s="30"/>
      <c r="AC4815" s="30"/>
      <c r="AD4815" s="31"/>
      <c r="AE4815" s="30"/>
      <c r="AF4815" s="30"/>
      <c r="AG4815" s="32"/>
      <c r="AH4815" s="30"/>
      <c r="AJ4815" s="30"/>
      <c r="AK4815" s="30"/>
      <c r="AL4815" s="30"/>
      <c r="AM4815" s="30"/>
      <c r="AN4815" s="30"/>
      <c r="AO4815" s="30"/>
      <c r="AP4815" s="30"/>
      <c r="AQ4815" s="30"/>
      <c r="AR4815" s="30"/>
      <c r="AS4815" s="30"/>
      <c r="AT4815" s="30"/>
      <c r="AU4815" s="121"/>
      <c r="AV4815" s="129"/>
      <c r="AW4815" s="129"/>
      <c r="AX4815" s="129"/>
    </row>
    <row r="4816" spans="1:50" x14ac:dyDescent="0.25">
      <c r="A4816" s="120"/>
      <c r="B4816" s="28"/>
      <c r="C4816" s="25"/>
      <c r="D4816" s="25"/>
      <c r="E4816" s="25"/>
      <c r="F4816" s="29"/>
      <c r="G4816" s="29"/>
      <c r="H4816" s="29"/>
      <c r="I4816" s="29"/>
      <c r="J4816" s="29"/>
      <c r="K4816" s="25"/>
      <c r="L4816" s="25"/>
      <c r="M4816" s="25"/>
      <c r="N4816" s="25"/>
      <c r="O4816" s="25"/>
      <c r="P4816" s="25"/>
      <c r="Q4816" s="28"/>
      <c r="R4816" s="29"/>
      <c r="S4816" s="27"/>
      <c r="T4816" s="27"/>
      <c r="U4816" s="28"/>
      <c r="V4816" s="26"/>
      <c r="W4816" s="26"/>
      <c r="X4816" s="26"/>
      <c r="Y4816" s="37"/>
      <c r="Z4816" s="37"/>
      <c r="AA4816" s="37"/>
      <c r="AB4816" s="30"/>
      <c r="AC4816" s="30"/>
      <c r="AD4816" s="31"/>
      <c r="AE4816" s="30"/>
      <c r="AF4816" s="30"/>
      <c r="AG4816" s="32"/>
      <c r="AH4816" s="30"/>
      <c r="AJ4816" s="30"/>
      <c r="AK4816" s="30"/>
      <c r="AL4816" s="30"/>
      <c r="AM4816" s="30"/>
      <c r="AN4816" s="30"/>
      <c r="AO4816" s="30"/>
      <c r="AP4816" s="30"/>
      <c r="AQ4816" s="30"/>
      <c r="AR4816" s="30"/>
      <c r="AS4816" s="30"/>
      <c r="AT4816" s="30"/>
      <c r="AU4816" s="121"/>
      <c r="AV4816" s="129"/>
      <c r="AW4816" s="129"/>
      <c r="AX4816" s="129"/>
    </row>
    <row r="4817" spans="1:50" x14ac:dyDescent="0.25">
      <c r="A4817" s="120"/>
      <c r="B4817" s="28"/>
      <c r="C4817" s="25"/>
      <c r="D4817" s="25"/>
      <c r="E4817" s="25"/>
      <c r="F4817" s="29"/>
      <c r="G4817" s="29"/>
      <c r="H4817" s="29"/>
      <c r="I4817" s="29"/>
      <c r="J4817" s="29"/>
      <c r="K4817" s="25"/>
      <c r="L4817" s="25"/>
      <c r="M4817" s="25"/>
      <c r="N4817" s="25"/>
      <c r="O4817" s="25"/>
      <c r="P4817" s="25"/>
      <c r="Q4817" s="28"/>
      <c r="R4817" s="29"/>
      <c r="S4817" s="27"/>
      <c r="T4817" s="27"/>
      <c r="U4817" s="28"/>
      <c r="V4817" s="26"/>
      <c r="W4817" s="26"/>
      <c r="X4817" s="26"/>
      <c r="Y4817" s="37"/>
      <c r="Z4817" s="37"/>
      <c r="AA4817" s="37"/>
      <c r="AB4817" s="30"/>
      <c r="AC4817" s="30"/>
      <c r="AD4817" s="31"/>
      <c r="AE4817" s="30"/>
      <c r="AF4817" s="30"/>
      <c r="AG4817" s="32"/>
      <c r="AH4817" s="30"/>
      <c r="AJ4817" s="30"/>
      <c r="AK4817" s="30"/>
      <c r="AL4817" s="30"/>
      <c r="AM4817" s="30"/>
      <c r="AN4817" s="30"/>
      <c r="AO4817" s="30"/>
      <c r="AP4817" s="30"/>
      <c r="AQ4817" s="30"/>
      <c r="AR4817" s="30"/>
      <c r="AS4817" s="30"/>
      <c r="AT4817" s="30"/>
      <c r="AU4817" s="121"/>
      <c r="AV4817" s="129"/>
      <c r="AW4817" s="129"/>
      <c r="AX4817" s="129"/>
    </row>
    <row r="4818" spans="1:50" x14ac:dyDescent="0.25">
      <c r="A4818" s="120"/>
      <c r="B4818" s="28"/>
      <c r="C4818" s="25"/>
      <c r="D4818" s="25"/>
      <c r="E4818" s="25"/>
      <c r="F4818" s="29"/>
      <c r="G4818" s="29"/>
      <c r="H4818" s="29"/>
      <c r="I4818" s="29"/>
      <c r="J4818" s="29"/>
      <c r="K4818" s="25"/>
      <c r="L4818" s="25"/>
      <c r="M4818" s="25"/>
      <c r="N4818" s="25"/>
      <c r="O4818" s="25"/>
      <c r="P4818" s="25"/>
      <c r="Q4818" s="28"/>
      <c r="R4818" s="29"/>
      <c r="S4818" s="27"/>
      <c r="T4818" s="27"/>
      <c r="U4818" s="28"/>
      <c r="V4818" s="26"/>
      <c r="W4818" s="26"/>
      <c r="X4818" s="26"/>
      <c r="Y4818" s="37"/>
      <c r="Z4818" s="37"/>
      <c r="AA4818" s="37"/>
      <c r="AB4818" s="30"/>
      <c r="AC4818" s="30"/>
      <c r="AD4818" s="31"/>
      <c r="AE4818" s="30"/>
      <c r="AF4818" s="30"/>
      <c r="AG4818" s="32"/>
      <c r="AH4818" s="30"/>
      <c r="AJ4818" s="30"/>
      <c r="AK4818" s="30"/>
      <c r="AL4818" s="30"/>
      <c r="AM4818" s="30"/>
      <c r="AN4818" s="30"/>
      <c r="AO4818" s="30"/>
      <c r="AP4818" s="30"/>
      <c r="AQ4818" s="30"/>
      <c r="AR4818" s="30"/>
      <c r="AS4818" s="30"/>
      <c r="AT4818" s="30"/>
      <c r="AU4818" s="121"/>
      <c r="AV4818" s="129"/>
      <c r="AW4818" s="129"/>
      <c r="AX4818" s="129"/>
    </row>
    <row r="4819" spans="1:50" x14ac:dyDescent="0.25">
      <c r="A4819" s="120"/>
      <c r="B4819" s="28"/>
      <c r="C4819" s="25"/>
      <c r="D4819" s="25"/>
      <c r="E4819" s="25"/>
      <c r="F4819" s="29"/>
      <c r="G4819" s="29"/>
      <c r="H4819" s="29"/>
      <c r="I4819" s="29"/>
      <c r="J4819" s="29"/>
      <c r="K4819" s="25"/>
      <c r="L4819" s="25"/>
      <c r="M4819" s="25"/>
      <c r="N4819" s="25"/>
      <c r="O4819" s="25"/>
      <c r="P4819" s="25"/>
      <c r="Q4819" s="28"/>
      <c r="R4819" s="29"/>
      <c r="S4819" s="27"/>
      <c r="T4819" s="27"/>
      <c r="U4819" s="28"/>
      <c r="V4819" s="26"/>
      <c r="W4819" s="26"/>
      <c r="X4819" s="26"/>
      <c r="Y4819" s="37"/>
      <c r="Z4819" s="37"/>
      <c r="AA4819" s="37"/>
      <c r="AB4819" s="30"/>
      <c r="AC4819" s="30"/>
      <c r="AD4819" s="31"/>
      <c r="AE4819" s="30"/>
      <c r="AF4819" s="30"/>
      <c r="AG4819" s="32"/>
      <c r="AH4819" s="30"/>
      <c r="AJ4819" s="30"/>
      <c r="AK4819" s="30"/>
      <c r="AL4819" s="30"/>
      <c r="AM4819" s="30"/>
      <c r="AN4819" s="30"/>
      <c r="AO4819" s="30"/>
      <c r="AP4819" s="30"/>
      <c r="AQ4819" s="30"/>
      <c r="AR4819" s="30"/>
      <c r="AS4819" s="30"/>
      <c r="AT4819" s="30"/>
      <c r="AU4819" s="121"/>
      <c r="AV4819" s="129"/>
      <c r="AW4819" s="129"/>
      <c r="AX4819" s="129"/>
    </row>
    <row r="4820" spans="1:50" x14ac:dyDescent="0.25">
      <c r="A4820" s="120"/>
      <c r="B4820" s="28"/>
      <c r="C4820" s="25"/>
      <c r="D4820" s="25"/>
      <c r="E4820" s="25"/>
      <c r="F4820" s="29"/>
      <c r="G4820" s="29"/>
      <c r="H4820" s="29"/>
      <c r="I4820" s="29"/>
      <c r="J4820" s="29"/>
      <c r="K4820" s="25"/>
      <c r="L4820" s="25"/>
      <c r="M4820" s="25"/>
      <c r="N4820" s="25"/>
      <c r="O4820" s="25"/>
      <c r="P4820" s="25"/>
      <c r="Q4820" s="28"/>
      <c r="R4820" s="29"/>
      <c r="S4820" s="27"/>
      <c r="T4820" s="27"/>
      <c r="U4820" s="28"/>
      <c r="V4820" s="26"/>
      <c r="W4820" s="26"/>
      <c r="X4820" s="26"/>
      <c r="Y4820" s="37"/>
      <c r="Z4820" s="37"/>
      <c r="AA4820" s="37"/>
      <c r="AB4820" s="30"/>
      <c r="AC4820" s="30"/>
      <c r="AD4820" s="31"/>
      <c r="AE4820" s="30"/>
      <c r="AF4820" s="30"/>
      <c r="AG4820" s="32"/>
      <c r="AH4820" s="30"/>
      <c r="AJ4820" s="30"/>
      <c r="AK4820" s="30"/>
      <c r="AL4820" s="30"/>
      <c r="AM4820" s="30"/>
      <c r="AN4820" s="30"/>
      <c r="AO4820" s="30"/>
      <c r="AP4820" s="30"/>
      <c r="AQ4820" s="30"/>
      <c r="AR4820" s="30"/>
      <c r="AS4820" s="30"/>
      <c r="AT4820" s="30"/>
      <c r="AU4820" s="121"/>
      <c r="AV4820" s="129"/>
      <c r="AW4820" s="129"/>
      <c r="AX4820" s="129"/>
    </row>
    <row r="4821" spans="1:50" x14ac:dyDescent="0.25">
      <c r="A4821" s="120"/>
      <c r="B4821" s="28"/>
      <c r="C4821" s="25"/>
      <c r="D4821" s="25"/>
      <c r="E4821" s="25"/>
      <c r="F4821" s="29"/>
      <c r="G4821" s="29"/>
      <c r="H4821" s="29"/>
      <c r="I4821" s="29"/>
      <c r="J4821" s="29"/>
      <c r="K4821" s="25"/>
      <c r="L4821" s="25"/>
      <c r="M4821" s="25"/>
      <c r="N4821" s="25"/>
      <c r="O4821" s="25"/>
      <c r="P4821" s="25"/>
      <c r="Q4821" s="28"/>
      <c r="R4821" s="29"/>
      <c r="S4821" s="27"/>
      <c r="T4821" s="27"/>
      <c r="U4821" s="28"/>
      <c r="V4821" s="26"/>
      <c r="W4821" s="26"/>
      <c r="X4821" s="26"/>
      <c r="Y4821" s="37"/>
      <c r="Z4821" s="37"/>
      <c r="AA4821" s="37"/>
      <c r="AB4821" s="30"/>
      <c r="AC4821" s="30"/>
      <c r="AD4821" s="31"/>
      <c r="AE4821" s="30"/>
      <c r="AF4821" s="30"/>
      <c r="AG4821" s="32"/>
      <c r="AH4821" s="30"/>
      <c r="AJ4821" s="30"/>
      <c r="AK4821" s="30"/>
      <c r="AL4821" s="30"/>
      <c r="AM4821" s="30"/>
      <c r="AN4821" s="30"/>
      <c r="AO4821" s="30"/>
      <c r="AP4821" s="30"/>
      <c r="AQ4821" s="30"/>
      <c r="AR4821" s="30"/>
      <c r="AS4821" s="30"/>
      <c r="AT4821" s="30"/>
      <c r="AU4821" s="121"/>
      <c r="AV4821" s="129"/>
      <c r="AW4821" s="129"/>
      <c r="AX4821" s="129"/>
    </row>
    <row r="4822" spans="1:50" x14ac:dyDescent="0.25">
      <c r="A4822" s="120"/>
      <c r="B4822" s="28"/>
      <c r="C4822" s="25"/>
      <c r="D4822" s="25"/>
      <c r="E4822" s="25"/>
      <c r="F4822" s="29"/>
      <c r="G4822" s="29"/>
      <c r="H4822" s="29"/>
      <c r="I4822" s="29"/>
      <c r="J4822" s="29"/>
      <c r="K4822" s="25"/>
      <c r="L4822" s="25"/>
      <c r="M4822" s="25"/>
      <c r="N4822" s="25"/>
      <c r="O4822" s="25"/>
      <c r="P4822" s="25"/>
      <c r="Q4822" s="28"/>
      <c r="R4822" s="29"/>
      <c r="S4822" s="27"/>
      <c r="T4822" s="27"/>
      <c r="U4822" s="28"/>
      <c r="V4822" s="26"/>
      <c r="W4822" s="26"/>
      <c r="X4822" s="26"/>
      <c r="Y4822" s="37"/>
      <c r="Z4822" s="37"/>
      <c r="AA4822" s="37"/>
      <c r="AB4822" s="30"/>
      <c r="AC4822" s="30"/>
      <c r="AD4822" s="31"/>
      <c r="AE4822" s="30"/>
      <c r="AF4822" s="30"/>
      <c r="AG4822" s="32"/>
      <c r="AH4822" s="30"/>
      <c r="AJ4822" s="30"/>
      <c r="AK4822" s="30"/>
      <c r="AL4822" s="30"/>
      <c r="AM4822" s="30"/>
      <c r="AN4822" s="30"/>
      <c r="AO4822" s="30"/>
      <c r="AP4822" s="30"/>
      <c r="AQ4822" s="30"/>
      <c r="AR4822" s="30"/>
      <c r="AS4822" s="30"/>
      <c r="AT4822" s="30"/>
      <c r="AU4822" s="121"/>
      <c r="AV4822" s="129"/>
      <c r="AW4822" s="129"/>
      <c r="AX4822" s="129"/>
    </row>
    <row r="4823" spans="1:50" x14ac:dyDescent="0.25">
      <c r="A4823" s="120"/>
      <c r="B4823" s="28"/>
      <c r="C4823" s="25"/>
      <c r="D4823" s="25"/>
      <c r="E4823" s="25"/>
      <c r="F4823" s="29"/>
      <c r="G4823" s="29"/>
      <c r="H4823" s="29"/>
      <c r="I4823" s="29"/>
      <c r="J4823" s="29"/>
      <c r="K4823" s="25"/>
      <c r="L4823" s="25"/>
      <c r="M4823" s="25"/>
      <c r="N4823" s="25"/>
      <c r="O4823" s="25"/>
      <c r="P4823" s="25"/>
      <c r="Q4823" s="28"/>
      <c r="R4823" s="29"/>
      <c r="S4823" s="27"/>
      <c r="T4823" s="27"/>
      <c r="U4823" s="28"/>
      <c r="V4823" s="26"/>
      <c r="W4823" s="26"/>
      <c r="X4823" s="26"/>
      <c r="Y4823" s="37"/>
      <c r="Z4823" s="37"/>
      <c r="AA4823" s="37"/>
      <c r="AB4823" s="30"/>
      <c r="AC4823" s="30"/>
      <c r="AD4823" s="31"/>
      <c r="AE4823" s="30"/>
      <c r="AF4823" s="30"/>
      <c r="AG4823" s="32"/>
      <c r="AH4823" s="30"/>
      <c r="AJ4823" s="30"/>
      <c r="AK4823" s="30"/>
      <c r="AL4823" s="30"/>
      <c r="AM4823" s="30"/>
      <c r="AN4823" s="30"/>
      <c r="AO4823" s="30"/>
      <c r="AP4823" s="30"/>
      <c r="AQ4823" s="30"/>
      <c r="AR4823" s="30"/>
      <c r="AS4823" s="30"/>
      <c r="AT4823" s="30"/>
      <c r="AU4823" s="121"/>
      <c r="AV4823" s="129"/>
      <c r="AW4823" s="129"/>
      <c r="AX4823" s="129"/>
    </row>
    <row r="4824" spans="1:50" x14ac:dyDescent="0.25">
      <c r="A4824" s="120"/>
      <c r="B4824" s="28"/>
      <c r="C4824" s="25"/>
      <c r="D4824" s="25"/>
      <c r="E4824" s="25"/>
      <c r="F4824" s="29"/>
      <c r="G4824" s="29"/>
      <c r="H4824" s="29"/>
      <c r="I4824" s="29"/>
      <c r="J4824" s="29"/>
      <c r="K4824" s="25"/>
      <c r="L4824" s="25"/>
      <c r="M4824" s="25"/>
      <c r="N4824" s="25"/>
      <c r="O4824" s="25"/>
      <c r="P4824" s="25"/>
      <c r="Q4824" s="28"/>
      <c r="R4824" s="29"/>
      <c r="S4824" s="27"/>
      <c r="T4824" s="27"/>
      <c r="U4824" s="28"/>
      <c r="V4824" s="26"/>
      <c r="W4824" s="26"/>
      <c r="X4824" s="26"/>
      <c r="Y4824" s="37"/>
      <c r="Z4824" s="37"/>
      <c r="AA4824" s="37"/>
      <c r="AB4824" s="30"/>
      <c r="AC4824" s="30"/>
      <c r="AD4824" s="31"/>
      <c r="AE4824" s="30"/>
      <c r="AF4824" s="30"/>
      <c r="AG4824" s="32"/>
      <c r="AH4824" s="30"/>
      <c r="AJ4824" s="30"/>
      <c r="AK4824" s="30"/>
      <c r="AL4824" s="30"/>
      <c r="AM4824" s="30"/>
      <c r="AN4824" s="30"/>
      <c r="AO4824" s="30"/>
      <c r="AP4824" s="30"/>
      <c r="AQ4824" s="30"/>
      <c r="AR4824" s="30"/>
      <c r="AS4824" s="30"/>
      <c r="AT4824" s="30"/>
      <c r="AU4824" s="121"/>
      <c r="AV4824" s="129"/>
      <c r="AW4824" s="129"/>
      <c r="AX4824" s="129"/>
    </row>
    <row r="4825" spans="1:50" x14ac:dyDescent="0.25">
      <c r="A4825" s="120"/>
      <c r="B4825" s="28"/>
      <c r="C4825" s="25"/>
      <c r="D4825" s="25"/>
      <c r="E4825" s="25"/>
      <c r="F4825" s="29"/>
      <c r="G4825" s="29"/>
      <c r="H4825" s="29"/>
      <c r="I4825" s="29"/>
      <c r="J4825" s="29"/>
      <c r="K4825" s="25"/>
      <c r="L4825" s="25"/>
      <c r="M4825" s="25"/>
      <c r="N4825" s="25"/>
      <c r="O4825" s="25"/>
      <c r="P4825" s="25"/>
      <c r="Q4825" s="28"/>
      <c r="R4825" s="29"/>
      <c r="S4825" s="27"/>
      <c r="T4825" s="27"/>
      <c r="U4825" s="28"/>
      <c r="V4825" s="26"/>
      <c r="W4825" s="26"/>
      <c r="X4825" s="26"/>
      <c r="Y4825" s="37"/>
      <c r="Z4825" s="37"/>
      <c r="AA4825" s="37"/>
      <c r="AB4825" s="30"/>
      <c r="AC4825" s="30"/>
      <c r="AD4825" s="31"/>
      <c r="AE4825" s="30"/>
      <c r="AF4825" s="30"/>
      <c r="AG4825" s="32"/>
      <c r="AH4825" s="30"/>
      <c r="AJ4825" s="30"/>
      <c r="AK4825" s="30"/>
      <c r="AL4825" s="30"/>
      <c r="AM4825" s="30"/>
      <c r="AN4825" s="30"/>
      <c r="AO4825" s="30"/>
      <c r="AP4825" s="30"/>
      <c r="AQ4825" s="30"/>
      <c r="AR4825" s="30"/>
      <c r="AS4825" s="30"/>
      <c r="AT4825" s="30"/>
      <c r="AU4825" s="121"/>
      <c r="AV4825" s="129"/>
      <c r="AW4825" s="129"/>
      <c r="AX4825" s="129"/>
    </row>
    <row r="4826" spans="1:50" x14ac:dyDescent="0.25">
      <c r="A4826" s="120"/>
      <c r="B4826" s="28"/>
      <c r="C4826" s="25"/>
      <c r="D4826" s="25"/>
      <c r="E4826" s="25"/>
      <c r="F4826" s="29"/>
      <c r="G4826" s="29"/>
      <c r="H4826" s="29"/>
      <c r="I4826" s="29"/>
      <c r="J4826" s="29"/>
      <c r="K4826" s="25"/>
      <c r="L4826" s="25"/>
      <c r="M4826" s="25"/>
      <c r="N4826" s="25"/>
      <c r="O4826" s="25"/>
      <c r="P4826" s="25"/>
      <c r="Q4826" s="28"/>
      <c r="R4826" s="29"/>
      <c r="S4826" s="27"/>
      <c r="T4826" s="27"/>
      <c r="U4826" s="28"/>
      <c r="V4826" s="26"/>
      <c r="W4826" s="26"/>
      <c r="X4826" s="26"/>
      <c r="Y4826" s="37"/>
      <c r="Z4826" s="37"/>
      <c r="AA4826" s="37"/>
      <c r="AB4826" s="30"/>
      <c r="AC4826" s="30"/>
      <c r="AD4826" s="31"/>
      <c r="AE4826" s="30"/>
      <c r="AF4826" s="30"/>
      <c r="AG4826" s="32"/>
      <c r="AH4826" s="30"/>
      <c r="AJ4826" s="30"/>
      <c r="AK4826" s="30"/>
      <c r="AL4826" s="30"/>
      <c r="AM4826" s="30"/>
      <c r="AN4826" s="30"/>
      <c r="AO4826" s="30"/>
      <c r="AP4826" s="30"/>
      <c r="AQ4826" s="30"/>
      <c r="AR4826" s="30"/>
      <c r="AS4826" s="30"/>
      <c r="AT4826" s="30"/>
      <c r="AU4826" s="121"/>
      <c r="AV4826" s="129"/>
      <c r="AW4826" s="129"/>
      <c r="AX4826" s="129"/>
    </row>
    <row r="4827" spans="1:50" x14ac:dyDescent="0.25">
      <c r="A4827" s="120"/>
      <c r="B4827" s="28"/>
      <c r="C4827" s="25"/>
      <c r="D4827" s="25"/>
      <c r="E4827" s="25"/>
      <c r="F4827" s="29"/>
      <c r="G4827" s="29"/>
      <c r="H4827" s="29"/>
      <c r="I4827" s="29"/>
      <c r="J4827" s="29"/>
      <c r="K4827" s="25"/>
      <c r="L4827" s="25"/>
      <c r="M4827" s="25"/>
      <c r="N4827" s="25"/>
      <c r="O4827" s="25"/>
      <c r="P4827" s="25"/>
      <c r="Q4827" s="28"/>
      <c r="R4827" s="29"/>
      <c r="S4827" s="27"/>
      <c r="T4827" s="27"/>
      <c r="U4827" s="28"/>
      <c r="V4827" s="26"/>
      <c r="W4827" s="26"/>
      <c r="X4827" s="26"/>
      <c r="Y4827" s="37"/>
      <c r="Z4827" s="37"/>
      <c r="AA4827" s="37"/>
      <c r="AB4827" s="30"/>
      <c r="AC4827" s="30"/>
      <c r="AD4827" s="31"/>
      <c r="AE4827" s="30"/>
      <c r="AF4827" s="30"/>
      <c r="AG4827" s="32"/>
      <c r="AH4827" s="30"/>
      <c r="AJ4827" s="30"/>
      <c r="AK4827" s="30"/>
      <c r="AL4827" s="30"/>
      <c r="AM4827" s="30"/>
      <c r="AN4827" s="30"/>
      <c r="AO4827" s="30"/>
      <c r="AP4827" s="30"/>
      <c r="AQ4827" s="30"/>
      <c r="AR4827" s="30"/>
      <c r="AS4827" s="30"/>
      <c r="AT4827" s="30"/>
      <c r="AU4827" s="121"/>
      <c r="AV4827" s="129"/>
      <c r="AW4827" s="129"/>
      <c r="AX4827" s="129"/>
    </row>
    <row r="4828" spans="1:50" x14ac:dyDescent="0.25">
      <c r="A4828" s="120"/>
      <c r="B4828" s="28"/>
      <c r="C4828" s="25"/>
      <c r="D4828" s="25"/>
      <c r="E4828" s="25"/>
      <c r="F4828" s="29"/>
      <c r="G4828" s="29"/>
      <c r="H4828" s="29"/>
      <c r="I4828" s="29"/>
      <c r="J4828" s="29"/>
      <c r="K4828" s="25"/>
      <c r="L4828" s="25"/>
      <c r="M4828" s="25"/>
      <c r="N4828" s="25"/>
      <c r="O4828" s="25"/>
      <c r="P4828" s="25"/>
      <c r="Q4828" s="28"/>
      <c r="R4828" s="29"/>
      <c r="S4828" s="27"/>
      <c r="T4828" s="27"/>
      <c r="U4828" s="28"/>
      <c r="V4828" s="26"/>
      <c r="W4828" s="26"/>
      <c r="X4828" s="26"/>
      <c r="Y4828" s="37"/>
      <c r="Z4828" s="37"/>
      <c r="AA4828" s="37"/>
      <c r="AB4828" s="30"/>
      <c r="AC4828" s="30"/>
      <c r="AD4828" s="31"/>
      <c r="AE4828" s="30"/>
      <c r="AF4828" s="30"/>
      <c r="AG4828" s="32"/>
      <c r="AH4828" s="30"/>
      <c r="AJ4828" s="30"/>
      <c r="AK4828" s="30"/>
      <c r="AL4828" s="30"/>
      <c r="AM4828" s="30"/>
      <c r="AN4828" s="30"/>
      <c r="AO4828" s="30"/>
      <c r="AP4828" s="30"/>
      <c r="AQ4828" s="30"/>
      <c r="AR4828" s="30"/>
      <c r="AS4828" s="30"/>
      <c r="AT4828" s="30"/>
      <c r="AU4828" s="121"/>
      <c r="AV4828" s="129"/>
      <c r="AW4828" s="129"/>
      <c r="AX4828" s="129"/>
    </row>
    <row r="4829" spans="1:50" x14ac:dyDescent="0.25">
      <c r="A4829" s="120"/>
      <c r="B4829" s="28"/>
      <c r="C4829" s="25"/>
      <c r="D4829" s="25"/>
      <c r="E4829" s="25"/>
      <c r="F4829" s="29"/>
      <c r="G4829" s="29"/>
      <c r="H4829" s="29"/>
      <c r="I4829" s="29"/>
      <c r="J4829" s="29"/>
      <c r="K4829" s="25"/>
      <c r="L4829" s="25"/>
      <c r="M4829" s="25"/>
      <c r="N4829" s="25"/>
      <c r="O4829" s="25"/>
      <c r="P4829" s="25"/>
      <c r="Q4829" s="28"/>
      <c r="R4829" s="29"/>
      <c r="S4829" s="27"/>
      <c r="T4829" s="27"/>
      <c r="U4829" s="28"/>
      <c r="V4829" s="26"/>
      <c r="W4829" s="26"/>
      <c r="X4829" s="26"/>
      <c r="Y4829" s="37"/>
      <c r="Z4829" s="37"/>
      <c r="AA4829" s="37"/>
      <c r="AB4829" s="30"/>
      <c r="AC4829" s="30"/>
      <c r="AD4829" s="31"/>
      <c r="AE4829" s="30"/>
      <c r="AF4829" s="30"/>
      <c r="AG4829" s="32"/>
      <c r="AH4829" s="30"/>
      <c r="AJ4829" s="30"/>
      <c r="AK4829" s="30"/>
      <c r="AL4829" s="30"/>
      <c r="AM4829" s="30"/>
      <c r="AN4829" s="30"/>
      <c r="AO4829" s="30"/>
      <c r="AP4829" s="30"/>
      <c r="AQ4829" s="30"/>
      <c r="AR4829" s="30"/>
      <c r="AS4829" s="30"/>
      <c r="AT4829" s="30"/>
      <c r="AU4829" s="121"/>
      <c r="AV4829" s="129"/>
      <c r="AW4829" s="129"/>
      <c r="AX4829" s="129"/>
    </row>
    <row r="4830" spans="1:50" x14ac:dyDescent="0.25">
      <c r="A4830" s="120"/>
      <c r="B4830" s="28"/>
      <c r="C4830" s="25"/>
      <c r="D4830" s="25"/>
      <c r="E4830" s="25"/>
      <c r="F4830" s="29"/>
      <c r="G4830" s="29"/>
      <c r="H4830" s="29"/>
      <c r="I4830" s="29"/>
      <c r="J4830" s="29"/>
      <c r="K4830" s="25"/>
      <c r="L4830" s="25"/>
      <c r="M4830" s="25"/>
      <c r="N4830" s="25"/>
      <c r="O4830" s="25"/>
      <c r="P4830" s="25"/>
      <c r="Q4830" s="28"/>
      <c r="R4830" s="29"/>
      <c r="S4830" s="27"/>
      <c r="T4830" s="27"/>
      <c r="U4830" s="28"/>
      <c r="V4830" s="26"/>
      <c r="W4830" s="26"/>
      <c r="X4830" s="26"/>
      <c r="Y4830" s="37"/>
      <c r="Z4830" s="37"/>
      <c r="AA4830" s="37"/>
      <c r="AB4830" s="30"/>
      <c r="AC4830" s="30"/>
      <c r="AD4830" s="31"/>
      <c r="AE4830" s="30"/>
      <c r="AF4830" s="30"/>
      <c r="AG4830" s="32"/>
      <c r="AH4830" s="30"/>
      <c r="AJ4830" s="30"/>
      <c r="AK4830" s="30"/>
      <c r="AL4830" s="30"/>
      <c r="AM4830" s="30"/>
      <c r="AN4830" s="30"/>
      <c r="AO4830" s="30"/>
      <c r="AP4830" s="30"/>
      <c r="AQ4830" s="30"/>
      <c r="AR4830" s="30"/>
      <c r="AS4830" s="30"/>
      <c r="AT4830" s="30"/>
      <c r="AU4830" s="121"/>
      <c r="AV4830" s="129"/>
      <c r="AW4830" s="129"/>
      <c r="AX4830" s="129"/>
    </row>
    <row r="4831" spans="1:50" x14ac:dyDescent="0.25">
      <c r="A4831" s="120"/>
      <c r="B4831" s="28"/>
      <c r="C4831" s="25"/>
      <c r="D4831" s="25"/>
      <c r="E4831" s="25"/>
      <c r="F4831" s="29"/>
      <c r="G4831" s="29"/>
      <c r="H4831" s="29"/>
      <c r="I4831" s="29"/>
      <c r="J4831" s="29"/>
      <c r="K4831" s="25"/>
      <c r="L4831" s="25"/>
      <c r="M4831" s="25"/>
      <c r="N4831" s="25"/>
      <c r="O4831" s="25"/>
      <c r="P4831" s="25"/>
      <c r="Q4831" s="28"/>
      <c r="R4831" s="29"/>
      <c r="S4831" s="27"/>
      <c r="T4831" s="27"/>
      <c r="U4831" s="28"/>
      <c r="V4831" s="26"/>
      <c r="W4831" s="26"/>
      <c r="X4831" s="26"/>
      <c r="Y4831" s="37"/>
      <c r="Z4831" s="37"/>
      <c r="AA4831" s="37"/>
      <c r="AB4831" s="30"/>
      <c r="AC4831" s="30"/>
      <c r="AD4831" s="31"/>
      <c r="AE4831" s="30"/>
      <c r="AF4831" s="30"/>
      <c r="AG4831" s="32"/>
      <c r="AH4831" s="30"/>
      <c r="AJ4831" s="30"/>
      <c r="AK4831" s="30"/>
      <c r="AL4831" s="30"/>
      <c r="AM4831" s="30"/>
      <c r="AN4831" s="30"/>
      <c r="AO4831" s="30"/>
      <c r="AP4831" s="30"/>
      <c r="AQ4831" s="30"/>
      <c r="AR4831" s="30"/>
      <c r="AS4831" s="30"/>
      <c r="AT4831" s="30"/>
      <c r="AU4831" s="121"/>
      <c r="AV4831" s="129"/>
      <c r="AW4831" s="129"/>
      <c r="AX4831" s="129"/>
    </row>
    <row r="4832" spans="1:50" x14ac:dyDescent="0.25">
      <c r="A4832" s="120"/>
      <c r="B4832" s="28"/>
      <c r="C4832" s="25"/>
      <c r="D4832" s="25"/>
      <c r="E4832" s="25"/>
      <c r="F4832" s="29"/>
      <c r="G4832" s="29"/>
      <c r="H4832" s="29"/>
      <c r="I4832" s="29"/>
      <c r="J4832" s="29"/>
      <c r="K4832" s="25"/>
      <c r="L4832" s="25"/>
      <c r="M4832" s="25"/>
      <c r="N4832" s="25"/>
      <c r="O4832" s="25"/>
      <c r="P4832" s="25"/>
      <c r="Q4832" s="28"/>
      <c r="R4832" s="29"/>
      <c r="S4832" s="27"/>
      <c r="T4832" s="27"/>
      <c r="U4832" s="28"/>
      <c r="V4832" s="26"/>
      <c r="W4832" s="26"/>
      <c r="X4832" s="26"/>
      <c r="Y4832" s="37"/>
      <c r="Z4832" s="37"/>
      <c r="AA4832" s="37"/>
      <c r="AB4832" s="30"/>
      <c r="AC4832" s="30"/>
      <c r="AD4832" s="31"/>
      <c r="AE4832" s="30"/>
      <c r="AF4832" s="30"/>
      <c r="AG4832" s="32"/>
      <c r="AH4832" s="30"/>
      <c r="AJ4832" s="30"/>
      <c r="AK4832" s="30"/>
      <c r="AL4832" s="30"/>
      <c r="AM4832" s="30"/>
      <c r="AN4832" s="30"/>
      <c r="AO4832" s="30"/>
      <c r="AP4832" s="30"/>
      <c r="AQ4832" s="30"/>
      <c r="AR4832" s="30"/>
      <c r="AS4832" s="30"/>
      <c r="AT4832" s="30"/>
      <c r="AU4832" s="121"/>
      <c r="AV4832" s="129"/>
      <c r="AW4832" s="129"/>
      <c r="AX4832" s="129"/>
    </row>
    <row r="4833" spans="1:50" x14ac:dyDescent="0.25">
      <c r="A4833" s="120"/>
      <c r="B4833" s="28"/>
      <c r="C4833" s="25"/>
      <c r="D4833" s="25"/>
      <c r="E4833" s="25"/>
      <c r="F4833" s="29"/>
      <c r="G4833" s="29"/>
      <c r="H4833" s="29"/>
      <c r="I4833" s="29"/>
      <c r="J4833" s="29"/>
      <c r="K4833" s="25"/>
      <c r="L4833" s="25"/>
      <c r="M4833" s="25"/>
      <c r="N4833" s="25"/>
      <c r="O4833" s="25"/>
      <c r="P4833" s="25"/>
      <c r="Q4833" s="28"/>
      <c r="R4833" s="29"/>
      <c r="S4833" s="27"/>
      <c r="T4833" s="27"/>
      <c r="U4833" s="28"/>
      <c r="V4833" s="26"/>
      <c r="W4833" s="26"/>
      <c r="X4833" s="26"/>
      <c r="Y4833" s="37"/>
      <c r="Z4833" s="37"/>
      <c r="AA4833" s="37"/>
      <c r="AB4833" s="30"/>
      <c r="AC4833" s="30"/>
      <c r="AD4833" s="31"/>
      <c r="AE4833" s="30"/>
      <c r="AF4833" s="30"/>
      <c r="AG4833" s="32"/>
      <c r="AH4833" s="30"/>
      <c r="AJ4833" s="30"/>
      <c r="AK4833" s="30"/>
      <c r="AL4833" s="30"/>
      <c r="AM4833" s="30"/>
      <c r="AN4833" s="30"/>
      <c r="AO4833" s="30"/>
      <c r="AP4833" s="30"/>
      <c r="AQ4833" s="30"/>
      <c r="AR4833" s="30"/>
      <c r="AS4833" s="30"/>
      <c r="AT4833" s="30"/>
      <c r="AU4833" s="121"/>
      <c r="AV4833" s="129"/>
      <c r="AW4833" s="129"/>
      <c r="AX4833" s="129"/>
    </row>
    <row r="4834" spans="1:50" x14ac:dyDescent="0.25">
      <c r="A4834" s="120"/>
      <c r="B4834" s="28"/>
      <c r="C4834" s="25"/>
      <c r="D4834" s="25"/>
      <c r="E4834" s="25"/>
      <c r="F4834" s="29"/>
      <c r="G4834" s="29"/>
      <c r="H4834" s="29"/>
      <c r="I4834" s="29"/>
      <c r="J4834" s="29"/>
      <c r="K4834" s="25"/>
      <c r="L4834" s="25"/>
      <c r="M4834" s="25"/>
      <c r="N4834" s="25"/>
      <c r="O4834" s="25"/>
      <c r="P4834" s="25"/>
      <c r="Q4834" s="28"/>
      <c r="R4834" s="29"/>
      <c r="S4834" s="27"/>
      <c r="T4834" s="27"/>
      <c r="U4834" s="28"/>
      <c r="V4834" s="26"/>
      <c r="W4834" s="26"/>
      <c r="X4834" s="26"/>
      <c r="Y4834" s="37"/>
      <c r="Z4834" s="37"/>
      <c r="AA4834" s="37"/>
      <c r="AB4834" s="30"/>
      <c r="AC4834" s="30"/>
      <c r="AD4834" s="31"/>
      <c r="AE4834" s="30"/>
      <c r="AF4834" s="30"/>
      <c r="AG4834" s="32"/>
      <c r="AH4834" s="30"/>
      <c r="AJ4834" s="30"/>
      <c r="AK4834" s="30"/>
      <c r="AL4834" s="30"/>
      <c r="AM4834" s="30"/>
      <c r="AN4834" s="30"/>
      <c r="AO4834" s="30"/>
      <c r="AP4834" s="30"/>
      <c r="AQ4834" s="30"/>
      <c r="AR4834" s="30"/>
      <c r="AS4834" s="30"/>
      <c r="AT4834" s="30"/>
      <c r="AU4834" s="121"/>
      <c r="AV4834" s="129"/>
      <c r="AW4834" s="129"/>
      <c r="AX4834" s="129"/>
    </row>
    <row r="4835" spans="1:50" x14ac:dyDescent="0.25">
      <c r="A4835" s="120"/>
      <c r="B4835" s="28"/>
      <c r="C4835" s="25"/>
      <c r="D4835" s="25"/>
      <c r="E4835" s="25"/>
      <c r="F4835" s="29"/>
      <c r="G4835" s="29"/>
      <c r="H4835" s="29"/>
      <c r="I4835" s="29"/>
      <c r="J4835" s="29"/>
      <c r="K4835" s="25"/>
      <c r="L4835" s="25"/>
      <c r="M4835" s="25"/>
      <c r="N4835" s="25"/>
      <c r="O4835" s="25"/>
      <c r="P4835" s="25"/>
      <c r="Q4835" s="28"/>
      <c r="R4835" s="29"/>
      <c r="S4835" s="27"/>
      <c r="T4835" s="27"/>
      <c r="U4835" s="28"/>
      <c r="V4835" s="26"/>
      <c r="W4835" s="26"/>
      <c r="X4835" s="26"/>
      <c r="Y4835" s="37"/>
      <c r="Z4835" s="37"/>
      <c r="AA4835" s="37"/>
      <c r="AB4835" s="30"/>
      <c r="AC4835" s="30"/>
      <c r="AD4835" s="31"/>
      <c r="AE4835" s="30"/>
      <c r="AF4835" s="30"/>
      <c r="AG4835" s="32"/>
      <c r="AH4835" s="30"/>
      <c r="AJ4835" s="30"/>
      <c r="AK4835" s="30"/>
      <c r="AL4835" s="30"/>
      <c r="AM4835" s="30"/>
      <c r="AN4835" s="30"/>
      <c r="AO4835" s="30"/>
      <c r="AP4835" s="30"/>
      <c r="AQ4835" s="30"/>
      <c r="AR4835" s="30"/>
      <c r="AS4835" s="30"/>
      <c r="AT4835" s="30"/>
      <c r="AU4835" s="121"/>
      <c r="AV4835" s="129"/>
      <c r="AW4835" s="129"/>
      <c r="AX4835" s="129"/>
    </row>
    <row r="4836" spans="1:50" x14ac:dyDescent="0.25">
      <c r="A4836" s="120"/>
      <c r="B4836" s="28"/>
      <c r="C4836" s="25"/>
      <c r="D4836" s="25"/>
      <c r="E4836" s="25"/>
      <c r="F4836" s="29"/>
      <c r="G4836" s="29"/>
      <c r="H4836" s="29"/>
      <c r="I4836" s="29"/>
      <c r="J4836" s="29"/>
      <c r="K4836" s="25"/>
      <c r="L4836" s="25"/>
      <c r="M4836" s="25"/>
      <c r="N4836" s="25"/>
      <c r="O4836" s="25"/>
      <c r="P4836" s="25"/>
      <c r="Q4836" s="28"/>
      <c r="R4836" s="29"/>
      <c r="S4836" s="27"/>
      <c r="T4836" s="27"/>
      <c r="U4836" s="28"/>
      <c r="V4836" s="26"/>
      <c r="W4836" s="26"/>
      <c r="X4836" s="26"/>
      <c r="Y4836" s="37"/>
      <c r="Z4836" s="37"/>
      <c r="AA4836" s="37"/>
      <c r="AB4836" s="30"/>
      <c r="AC4836" s="30"/>
      <c r="AD4836" s="31"/>
      <c r="AE4836" s="30"/>
      <c r="AF4836" s="30"/>
      <c r="AG4836" s="32"/>
      <c r="AH4836" s="30"/>
      <c r="AJ4836" s="30"/>
      <c r="AK4836" s="30"/>
      <c r="AL4836" s="30"/>
      <c r="AM4836" s="30"/>
      <c r="AN4836" s="30"/>
      <c r="AO4836" s="30"/>
      <c r="AP4836" s="30"/>
      <c r="AQ4836" s="30"/>
      <c r="AR4836" s="30"/>
      <c r="AS4836" s="30"/>
      <c r="AT4836" s="30"/>
      <c r="AU4836" s="121"/>
      <c r="AV4836" s="129"/>
      <c r="AW4836" s="129"/>
      <c r="AX4836" s="129"/>
    </row>
    <row r="4837" spans="1:50" x14ac:dyDescent="0.25">
      <c r="A4837" s="120"/>
      <c r="B4837" s="28"/>
      <c r="C4837" s="25"/>
      <c r="D4837" s="25"/>
      <c r="E4837" s="25"/>
      <c r="F4837" s="29"/>
      <c r="G4837" s="29"/>
      <c r="H4837" s="29"/>
      <c r="I4837" s="29"/>
      <c r="J4837" s="29"/>
      <c r="K4837" s="25"/>
      <c r="L4837" s="25"/>
      <c r="M4837" s="25"/>
      <c r="N4837" s="25"/>
      <c r="O4837" s="25"/>
      <c r="P4837" s="25"/>
      <c r="Q4837" s="28"/>
      <c r="R4837" s="29"/>
      <c r="S4837" s="27"/>
      <c r="T4837" s="27"/>
      <c r="U4837" s="28"/>
      <c r="V4837" s="26"/>
      <c r="W4837" s="26"/>
      <c r="X4837" s="26"/>
      <c r="Y4837" s="37"/>
      <c r="Z4837" s="37"/>
      <c r="AA4837" s="37"/>
      <c r="AB4837" s="30"/>
      <c r="AC4837" s="30"/>
      <c r="AD4837" s="31"/>
      <c r="AE4837" s="30"/>
      <c r="AF4837" s="30"/>
      <c r="AG4837" s="32"/>
      <c r="AH4837" s="30"/>
      <c r="AJ4837" s="30"/>
      <c r="AK4837" s="30"/>
      <c r="AL4837" s="30"/>
      <c r="AM4837" s="30"/>
      <c r="AN4837" s="30"/>
      <c r="AO4837" s="30"/>
      <c r="AP4837" s="30"/>
      <c r="AQ4837" s="30"/>
      <c r="AR4837" s="30"/>
      <c r="AS4837" s="30"/>
      <c r="AT4837" s="30"/>
      <c r="AU4837" s="121"/>
      <c r="AV4837" s="129"/>
      <c r="AW4837" s="129"/>
      <c r="AX4837" s="129"/>
    </row>
    <row r="4838" spans="1:50" x14ac:dyDescent="0.25">
      <c r="A4838" s="120"/>
      <c r="B4838" s="28"/>
      <c r="C4838" s="25"/>
      <c r="D4838" s="25"/>
      <c r="E4838" s="25"/>
      <c r="F4838" s="29"/>
      <c r="G4838" s="29"/>
      <c r="H4838" s="29"/>
      <c r="I4838" s="29"/>
      <c r="J4838" s="29"/>
      <c r="K4838" s="25"/>
      <c r="L4838" s="25"/>
      <c r="M4838" s="25"/>
      <c r="N4838" s="25"/>
      <c r="O4838" s="25"/>
      <c r="P4838" s="25"/>
      <c r="Q4838" s="28"/>
      <c r="R4838" s="29"/>
      <c r="S4838" s="27"/>
      <c r="T4838" s="27"/>
      <c r="U4838" s="28"/>
      <c r="V4838" s="26"/>
      <c r="W4838" s="26"/>
      <c r="X4838" s="26"/>
      <c r="Y4838" s="37"/>
      <c r="Z4838" s="37"/>
      <c r="AA4838" s="37"/>
      <c r="AB4838" s="30"/>
      <c r="AC4838" s="30"/>
      <c r="AD4838" s="31"/>
      <c r="AE4838" s="30"/>
      <c r="AF4838" s="30"/>
      <c r="AG4838" s="32"/>
      <c r="AH4838" s="30"/>
      <c r="AJ4838" s="30"/>
      <c r="AK4838" s="30"/>
      <c r="AL4838" s="30"/>
      <c r="AM4838" s="30"/>
      <c r="AN4838" s="30"/>
      <c r="AO4838" s="30"/>
      <c r="AP4838" s="30"/>
      <c r="AQ4838" s="30"/>
      <c r="AR4838" s="30"/>
      <c r="AS4838" s="30"/>
      <c r="AT4838" s="30"/>
      <c r="AU4838" s="121"/>
      <c r="AV4838" s="129"/>
      <c r="AW4838" s="129"/>
      <c r="AX4838" s="129"/>
    </row>
    <row r="4839" spans="1:50" x14ac:dyDescent="0.25">
      <c r="A4839" s="120"/>
      <c r="B4839" s="28"/>
      <c r="C4839" s="25"/>
      <c r="D4839" s="25"/>
      <c r="E4839" s="25"/>
      <c r="F4839" s="29"/>
      <c r="G4839" s="29"/>
      <c r="H4839" s="29"/>
      <c r="I4839" s="29"/>
      <c r="J4839" s="29"/>
      <c r="K4839" s="25"/>
      <c r="L4839" s="25"/>
      <c r="M4839" s="25"/>
      <c r="N4839" s="25"/>
      <c r="O4839" s="25"/>
      <c r="P4839" s="25"/>
      <c r="Q4839" s="28"/>
      <c r="R4839" s="29"/>
      <c r="S4839" s="27"/>
      <c r="T4839" s="27"/>
      <c r="U4839" s="28"/>
      <c r="V4839" s="26"/>
      <c r="W4839" s="26"/>
      <c r="X4839" s="26"/>
      <c r="Y4839" s="37"/>
      <c r="Z4839" s="37"/>
      <c r="AA4839" s="37"/>
      <c r="AB4839" s="30"/>
      <c r="AC4839" s="30"/>
      <c r="AD4839" s="31"/>
      <c r="AE4839" s="30"/>
      <c r="AF4839" s="30"/>
      <c r="AG4839" s="32"/>
      <c r="AH4839" s="30"/>
      <c r="AJ4839" s="30"/>
      <c r="AK4839" s="30"/>
      <c r="AL4839" s="30"/>
      <c r="AM4839" s="30"/>
      <c r="AN4839" s="30"/>
      <c r="AO4839" s="30"/>
      <c r="AP4839" s="30"/>
      <c r="AQ4839" s="30"/>
      <c r="AR4839" s="30"/>
      <c r="AS4839" s="30"/>
      <c r="AT4839" s="30"/>
      <c r="AU4839" s="121"/>
      <c r="AV4839" s="129"/>
      <c r="AW4839" s="129"/>
      <c r="AX4839" s="129"/>
    </row>
    <row r="4840" spans="1:50" x14ac:dyDescent="0.25">
      <c r="A4840" s="120"/>
      <c r="B4840" s="28"/>
      <c r="C4840" s="25"/>
      <c r="D4840" s="25"/>
      <c r="E4840" s="25"/>
      <c r="F4840" s="29"/>
      <c r="G4840" s="29"/>
      <c r="H4840" s="29"/>
      <c r="I4840" s="29"/>
      <c r="J4840" s="29"/>
      <c r="K4840" s="25"/>
      <c r="L4840" s="25"/>
      <c r="M4840" s="25"/>
      <c r="N4840" s="25"/>
      <c r="O4840" s="25"/>
      <c r="P4840" s="25"/>
      <c r="Q4840" s="28"/>
      <c r="R4840" s="29"/>
      <c r="S4840" s="27"/>
      <c r="T4840" s="27"/>
      <c r="U4840" s="28"/>
      <c r="V4840" s="26"/>
      <c r="W4840" s="26"/>
      <c r="X4840" s="26"/>
      <c r="Y4840" s="37"/>
      <c r="Z4840" s="37"/>
      <c r="AA4840" s="37"/>
      <c r="AB4840" s="30"/>
      <c r="AC4840" s="30"/>
      <c r="AD4840" s="31"/>
      <c r="AE4840" s="30"/>
      <c r="AF4840" s="30"/>
      <c r="AG4840" s="32"/>
      <c r="AH4840" s="30"/>
      <c r="AJ4840" s="30"/>
      <c r="AK4840" s="30"/>
      <c r="AL4840" s="30"/>
      <c r="AM4840" s="30"/>
      <c r="AN4840" s="30"/>
      <c r="AO4840" s="30"/>
      <c r="AP4840" s="30"/>
      <c r="AQ4840" s="30"/>
      <c r="AR4840" s="30"/>
      <c r="AS4840" s="30"/>
      <c r="AT4840" s="30"/>
      <c r="AU4840" s="121"/>
      <c r="AV4840" s="129"/>
      <c r="AW4840" s="129"/>
      <c r="AX4840" s="129"/>
    </row>
    <row r="4841" spans="1:50" x14ac:dyDescent="0.25">
      <c r="A4841" s="120"/>
      <c r="B4841" s="28"/>
      <c r="C4841" s="25"/>
      <c r="D4841" s="25"/>
      <c r="E4841" s="25"/>
      <c r="F4841" s="29"/>
      <c r="G4841" s="29"/>
      <c r="H4841" s="29"/>
      <c r="I4841" s="29"/>
      <c r="J4841" s="29"/>
      <c r="K4841" s="25"/>
      <c r="L4841" s="25"/>
      <c r="M4841" s="25"/>
      <c r="N4841" s="25"/>
      <c r="O4841" s="25"/>
      <c r="P4841" s="25"/>
      <c r="Q4841" s="28"/>
      <c r="R4841" s="29"/>
      <c r="S4841" s="27"/>
      <c r="T4841" s="27"/>
      <c r="U4841" s="28"/>
      <c r="V4841" s="26"/>
      <c r="W4841" s="26"/>
      <c r="X4841" s="26"/>
      <c r="Y4841" s="37"/>
      <c r="Z4841" s="37"/>
      <c r="AA4841" s="37"/>
      <c r="AB4841" s="30"/>
      <c r="AC4841" s="30"/>
      <c r="AD4841" s="31"/>
      <c r="AE4841" s="30"/>
      <c r="AF4841" s="30"/>
      <c r="AG4841" s="32"/>
      <c r="AH4841" s="30"/>
      <c r="AJ4841" s="30"/>
      <c r="AK4841" s="30"/>
      <c r="AL4841" s="30"/>
      <c r="AM4841" s="30"/>
      <c r="AN4841" s="30"/>
      <c r="AO4841" s="30"/>
      <c r="AP4841" s="30"/>
      <c r="AQ4841" s="30"/>
      <c r="AR4841" s="30"/>
      <c r="AS4841" s="30"/>
      <c r="AT4841" s="30"/>
      <c r="AU4841" s="121"/>
      <c r="AV4841" s="129"/>
      <c r="AW4841" s="129"/>
      <c r="AX4841" s="129"/>
    </row>
    <row r="4842" spans="1:50" x14ac:dyDescent="0.25">
      <c r="A4842" s="120"/>
      <c r="B4842" s="28"/>
      <c r="C4842" s="25"/>
      <c r="D4842" s="25"/>
      <c r="E4842" s="25"/>
      <c r="F4842" s="29"/>
      <c r="G4842" s="29"/>
      <c r="H4842" s="29"/>
      <c r="I4842" s="29"/>
      <c r="J4842" s="29"/>
      <c r="K4842" s="25"/>
      <c r="L4842" s="25"/>
      <c r="M4842" s="25"/>
      <c r="N4842" s="25"/>
      <c r="O4842" s="25"/>
      <c r="P4842" s="25"/>
      <c r="Q4842" s="28"/>
      <c r="R4842" s="29"/>
      <c r="S4842" s="27"/>
      <c r="T4842" s="27"/>
      <c r="U4842" s="28"/>
      <c r="V4842" s="26"/>
      <c r="W4842" s="26"/>
      <c r="X4842" s="26"/>
      <c r="Y4842" s="37"/>
      <c r="Z4842" s="37"/>
      <c r="AA4842" s="37"/>
      <c r="AB4842" s="30"/>
      <c r="AC4842" s="30"/>
      <c r="AD4842" s="31"/>
      <c r="AE4842" s="30"/>
      <c r="AF4842" s="30"/>
      <c r="AG4842" s="32"/>
      <c r="AH4842" s="30"/>
      <c r="AJ4842" s="30"/>
      <c r="AK4842" s="30"/>
      <c r="AL4842" s="30"/>
      <c r="AM4842" s="30"/>
      <c r="AN4842" s="30"/>
      <c r="AO4842" s="30"/>
      <c r="AP4842" s="30"/>
      <c r="AQ4842" s="30"/>
      <c r="AR4842" s="30"/>
      <c r="AS4842" s="30"/>
      <c r="AT4842" s="30"/>
      <c r="AU4842" s="121"/>
      <c r="AV4842" s="129"/>
      <c r="AW4842" s="129"/>
      <c r="AX4842" s="129"/>
    </row>
    <row r="4843" spans="1:50" x14ac:dyDescent="0.25">
      <c r="A4843" s="120"/>
      <c r="B4843" s="28"/>
      <c r="C4843" s="25"/>
      <c r="D4843" s="25"/>
      <c r="E4843" s="25"/>
      <c r="F4843" s="29"/>
      <c r="G4843" s="29"/>
      <c r="H4843" s="29"/>
      <c r="I4843" s="29"/>
      <c r="J4843" s="29"/>
      <c r="K4843" s="25"/>
      <c r="L4843" s="25"/>
      <c r="M4843" s="25"/>
      <c r="N4843" s="25"/>
      <c r="O4843" s="25"/>
      <c r="P4843" s="25"/>
      <c r="Q4843" s="28"/>
      <c r="R4843" s="29"/>
      <c r="S4843" s="27"/>
      <c r="T4843" s="27"/>
      <c r="U4843" s="28"/>
      <c r="V4843" s="26"/>
      <c r="W4843" s="26"/>
      <c r="X4843" s="26"/>
      <c r="Y4843" s="37"/>
      <c r="Z4843" s="37"/>
      <c r="AA4843" s="37"/>
      <c r="AB4843" s="30"/>
      <c r="AC4843" s="30"/>
      <c r="AD4843" s="31"/>
      <c r="AE4843" s="30"/>
      <c r="AF4843" s="30"/>
      <c r="AG4843" s="32"/>
      <c r="AH4843" s="30"/>
      <c r="AJ4843" s="30"/>
      <c r="AK4843" s="30"/>
      <c r="AL4843" s="30"/>
      <c r="AM4843" s="30"/>
      <c r="AN4843" s="30"/>
      <c r="AO4843" s="30"/>
      <c r="AP4843" s="30"/>
      <c r="AQ4843" s="30"/>
      <c r="AR4843" s="30"/>
      <c r="AS4843" s="30"/>
      <c r="AT4843" s="30"/>
      <c r="AU4843" s="121"/>
      <c r="AV4843" s="129"/>
      <c r="AW4843" s="129"/>
      <c r="AX4843" s="129"/>
    </row>
    <row r="4844" spans="1:50" x14ac:dyDescent="0.25">
      <c r="A4844" s="120"/>
      <c r="B4844" s="28"/>
      <c r="C4844" s="25"/>
      <c r="D4844" s="25"/>
      <c r="E4844" s="25"/>
      <c r="F4844" s="29"/>
      <c r="G4844" s="29"/>
      <c r="H4844" s="29"/>
      <c r="I4844" s="29"/>
      <c r="J4844" s="29"/>
      <c r="K4844" s="25"/>
      <c r="L4844" s="25"/>
      <c r="M4844" s="25"/>
      <c r="N4844" s="25"/>
      <c r="O4844" s="25"/>
      <c r="P4844" s="25"/>
      <c r="Q4844" s="28"/>
      <c r="R4844" s="29"/>
      <c r="S4844" s="27"/>
      <c r="T4844" s="27"/>
      <c r="U4844" s="28"/>
      <c r="V4844" s="26"/>
      <c r="W4844" s="26"/>
      <c r="X4844" s="26"/>
      <c r="Y4844" s="37"/>
      <c r="Z4844" s="37"/>
      <c r="AA4844" s="37"/>
      <c r="AB4844" s="30"/>
      <c r="AC4844" s="30"/>
      <c r="AD4844" s="31"/>
      <c r="AE4844" s="30"/>
      <c r="AF4844" s="30"/>
      <c r="AG4844" s="32"/>
      <c r="AH4844" s="30"/>
      <c r="AJ4844" s="30"/>
      <c r="AK4844" s="30"/>
      <c r="AL4844" s="30"/>
      <c r="AM4844" s="30"/>
      <c r="AN4844" s="30"/>
      <c r="AO4844" s="30"/>
      <c r="AP4844" s="30"/>
      <c r="AQ4844" s="30"/>
      <c r="AR4844" s="30"/>
      <c r="AS4844" s="30"/>
      <c r="AT4844" s="30"/>
      <c r="AU4844" s="121"/>
      <c r="AV4844" s="129"/>
      <c r="AW4844" s="129"/>
      <c r="AX4844" s="129"/>
    </row>
    <row r="4845" spans="1:50" x14ac:dyDescent="0.25">
      <c r="A4845" s="120"/>
      <c r="B4845" s="28"/>
      <c r="C4845" s="25"/>
      <c r="D4845" s="25"/>
      <c r="E4845" s="25"/>
      <c r="F4845" s="29"/>
      <c r="G4845" s="29"/>
      <c r="H4845" s="29"/>
      <c r="I4845" s="29"/>
      <c r="J4845" s="29"/>
      <c r="K4845" s="25"/>
      <c r="L4845" s="25"/>
      <c r="M4845" s="25"/>
      <c r="N4845" s="25"/>
      <c r="O4845" s="25"/>
      <c r="P4845" s="25"/>
      <c r="Q4845" s="28"/>
      <c r="R4845" s="29"/>
      <c r="S4845" s="27"/>
      <c r="T4845" s="27"/>
      <c r="U4845" s="28"/>
      <c r="V4845" s="26"/>
      <c r="W4845" s="26"/>
      <c r="X4845" s="26"/>
      <c r="Y4845" s="37"/>
      <c r="Z4845" s="37"/>
      <c r="AA4845" s="37"/>
      <c r="AB4845" s="30"/>
      <c r="AC4845" s="30"/>
      <c r="AD4845" s="31"/>
      <c r="AE4845" s="30"/>
      <c r="AF4845" s="30"/>
      <c r="AG4845" s="32"/>
      <c r="AH4845" s="30"/>
      <c r="AJ4845" s="30"/>
      <c r="AK4845" s="30"/>
      <c r="AL4845" s="30"/>
      <c r="AM4845" s="30"/>
      <c r="AN4845" s="30"/>
      <c r="AO4845" s="30"/>
      <c r="AP4845" s="30"/>
      <c r="AQ4845" s="30"/>
      <c r="AR4845" s="30"/>
      <c r="AS4845" s="30"/>
      <c r="AT4845" s="30"/>
      <c r="AU4845" s="121"/>
      <c r="AV4845" s="129"/>
      <c r="AW4845" s="129"/>
      <c r="AX4845" s="129"/>
    </row>
    <row r="4846" spans="1:50" x14ac:dyDescent="0.25">
      <c r="A4846" s="120"/>
      <c r="B4846" s="28"/>
      <c r="C4846" s="25"/>
      <c r="D4846" s="25"/>
      <c r="E4846" s="25"/>
      <c r="F4846" s="29"/>
      <c r="G4846" s="29"/>
      <c r="H4846" s="29"/>
      <c r="I4846" s="29"/>
      <c r="J4846" s="29"/>
      <c r="K4846" s="25"/>
      <c r="L4846" s="25"/>
      <c r="M4846" s="25"/>
      <c r="N4846" s="25"/>
      <c r="O4846" s="25"/>
      <c r="P4846" s="25"/>
      <c r="Q4846" s="28"/>
      <c r="R4846" s="29"/>
      <c r="S4846" s="27"/>
      <c r="T4846" s="27"/>
      <c r="U4846" s="28"/>
      <c r="V4846" s="26"/>
      <c r="W4846" s="26"/>
      <c r="X4846" s="26"/>
      <c r="Y4846" s="37"/>
      <c r="Z4846" s="37"/>
      <c r="AA4846" s="37"/>
      <c r="AB4846" s="30"/>
      <c r="AC4846" s="30"/>
      <c r="AD4846" s="31"/>
      <c r="AE4846" s="30"/>
      <c r="AF4846" s="30"/>
      <c r="AG4846" s="32"/>
      <c r="AH4846" s="30"/>
      <c r="AJ4846" s="30"/>
      <c r="AK4846" s="30"/>
      <c r="AL4846" s="30"/>
      <c r="AM4846" s="30"/>
      <c r="AN4846" s="30"/>
      <c r="AO4846" s="30"/>
      <c r="AP4846" s="30"/>
      <c r="AQ4846" s="30"/>
      <c r="AR4846" s="30"/>
      <c r="AS4846" s="30"/>
      <c r="AT4846" s="30"/>
      <c r="AU4846" s="121"/>
      <c r="AV4846" s="129"/>
      <c r="AW4846" s="129"/>
      <c r="AX4846" s="129"/>
    </row>
    <row r="4847" spans="1:50" x14ac:dyDescent="0.25">
      <c r="A4847" s="120"/>
      <c r="B4847" s="28"/>
      <c r="C4847" s="25"/>
      <c r="D4847" s="25"/>
      <c r="E4847" s="25"/>
      <c r="F4847" s="29"/>
      <c r="G4847" s="29"/>
      <c r="H4847" s="29"/>
      <c r="I4847" s="29"/>
      <c r="J4847" s="29"/>
      <c r="K4847" s="25"/>
      <c r="L4847" s="25"/>
      <c r="M4847" s="25"/>
      <c r="N4847" s="25"/>
      <c r="O4847" s="25"/>
      <c r="P4847" s="25"/>
      <c r="Q4847" s="28"/>
      <c r="R4847" s="29"/>
      <c r="S4847" s="27"/>
      <c r="T4847" s="27"/>
      <c r="U4847" s="28"/>
      <c r="V4847" s="26"/>
      <c r="W4847" s="26"/>
      <c r="X4847" s="26"/>
      <c r="Y4847" s="37"/>
      <c r="Z4847" s="37"/>
      <c r="AA4847" s="37"/>
      <c r="AB4847" s="30"/>
      <c r="AC4847" s="30"/>
      <c r="AD4847" s="31"/>
      <c r="AE4847" s="30"/>
      <c r="AF4847" s="30"/>
      <c r="AG4847" s="32"/>
      <c r="AH4847" s="30"/>
      <c r="AJ4847" s="30"/>
      <c r="AK4847" s="30"/>
      <c r="AL4847" s="30"/>
      <c r="AM4847" s="30"/>
      <c r="AN4847" s="30"/>
      <c r="AO4847" s="30"/>
      <c r="AP4847" s="30"/>
      <c r="AQ4847" s="30"/>
      <c r="AR4847" s="30"/>
      <c r="AS4847" s="30"/>
      <c r="AT4847" s="30"/>
      <c r="AU4847" s="121"/>
      <c r="AV4847" s="129"/>
      <c r="AW4847" s="129"/>
      <c r="AX4847" s="129"/>
    </row>
    <row r="4848" spans="1:50" x14ac:dyDescent="0.25">
      <c r="A4848" s="120"/>
      <c r="B4848" s="28"/>
      <c r="C4848" s="25"/>
      <c r="D4848" s="25"/>
      <c r="E4848" s="25"/>
      <c r="F4848" s="29"/>
      <c r="G4848" s="29"/>
      <c r="H4848" s="29"/>
      <c r="I4848" s="29"/>
      <c r="J4848" s="29"/>
      <c r="K4848" s="25"/>
      <c r="L4848" s="25"/>
      <c r="M4848" s="25"/>
      <c r="N4848" s="25"/>
      <c r="O4848" s="25"/>
      <c r="P4848" s="25"/>
      <c r="Q4848" s="28"/>
      <c r="R4848" s="29"/>
      <c r="S4848" s="27"/>
      <c r="T4848" s="27"/>
      <c r="U4848" s="28"/>
      <c r="V4848" s="26"/>
      <c r="W4848" s="26"/>
      <c r="X4848" s="26"/>
      <c r="Y4848" s="37"/>
      <c r="Z4848" s="37"/>
      <c r="AA4848" s="37"/>
      <c r="AB4848" s="30"/>
      <c r="AC4848" s="30"/>
      <c r="AD4848" s="31"/>
      <c r="AE4848" s="30"/>
      <c r="AF4848" s="30"/>
      <c r="AG4848" s="32"/>
      <c r="AH4848" s="30"/>
      <c r="AJ4848" s="30"/>
      <c r="AK4848" s="30"/>
      <c r="AL4848" s="30"/>
      <c r="AM4848" s="30"/>
      <c r="AN4848" s="30"/>
      <c r="AO4848" s="30"/>
      <c r="AP4848" s="30"/>
      <c r="AQ4848" s="30"/>
      <c r="AR4848" s="30"/>
      <c r="AS4848" s="30"/>
      <c r="AT4848" s="30"/>
      <c r="AU4848" s="121"/>
      <c r="AV4848" s="129"/>
      <c r="AW4848" s="129"/>
      <c r="AX4848" s="129"/>
    </row>
    <row r="4849" spans="1:50" x14ac:dyDescent="0.25">
      <c r="A4849" s="120"/>
      <c r="B4849" s="28"/>
      <c r="C4849" s="25"/>
      <c r="D4849" s="25"/>
      <c r="E4849" s="25"/>
      <c r="F4849" s="29"/>
      <c r="G4849" s="29"/>
      <c r="H4849" s="29"/>
      <c r="I4849" s="29"/>
      <c r="J4849" s="29"/>
      <c r="K4849" s="25"/>
      <c r="L4849" s="25"/>
      <c r="M4849" s="25"/>
      <c r="N4849" s="25"/>
      <c r="O4849" s="25"/>
      <c r="P4849" s="25"/>
      <c r="Q4849" s="28"/>
      <c r="R4849" s="29"/>
      <c r="S4849" s="27"/>
      <c r="T4849" s="27"/>
      <c r="U4849" s="28"/>
      <c r="V4849" s="26"/>
      <c r="W4849" s="26"/>
      <c r="X4849" s="26"/>
      <c r="Y4849" s="37"/>
      <c r="Z4849" s="37"/>
      <c r="AA4849" s="37"/>
      <c r="AB4849" s="30"/>
      <c r="AC4849" s="30"/>
      <c r="AD4849" s="31"/>
      <c r="AE4849" s="30"/>
      <c r="AF4849" s="30"/>
      <c r="AG4849" s="32"/>
      <c r="AH4849" s="30"/>
      <c r="AJ4849" s="30"/>
      <c r="AK4849" s="30"/>
      <c r="AL4849" s="30"/>
      <c r="AM4849" s="30"/>
      <c r="AN4849" s="30"/>
      <c r="AO4849" s="30"/>
      <c r="AP4849" s="30"/>
      <c r="AQ4849" s="30"/>
      <c r="AR4849" s="30"/>
      <c r="AS4849" s="30"/>
      <c r="AT4849" s="30"/>
      <c r="AU4849" s="121"/>
      <c r="AV4849" s="129"/>
      <c r="AW4849" s="129"/>
      <c r="AX4849" s="129"/>
    </row>
    <row r="4850" spans="1:50" x14ac:dyDescent="0.25">
      <c r="A4850" s="120"/>
      <c r="B4850" s="28"/>
      <c r="C4850" s="25"/>
      <c r="D4850" s="25"/>
      <c r="E4850" s="25"/>
      <c r="F4850" s="29"/>
      <c r="G4850" s="29"/>
      <c r="H4850" s="29"/>
      <c r="I4850" s="29"/>
      <c r="J4850" s="29"/>
      <c r="K4850" s="25"/>
      <c r="L4850" s="25"/>
      <c r="M4850" s="25"/>
      <c r="N4850" s="25"/>
      <c r="O4850" s="25"/>
      <c r="P4850" s="25"/>
      <c r="Q4850" s="28"/>
      <c r="R4850" s="29"/>
      <c r="S4850" s="27"/>
      <c r="T4850" s="27"/>
      <c r="U4850" s="28"/>
      <c r="V4850" s="26"/>
      <c r="W4850" s="26"/>
      <c r="X4850" s="26"/>
      <c r="Y4850" s="37"/>
      <c r="Z4850" s="37"/>
      <c r="AA4850" s="37"/>
      <c r="AB4850" s="30"/>
      <c r="AC4850" s="30"/>
      <c r="AD4850" s="31"/>
      <c r="AE4850" s="30"/>
      <c r="AF4850" s="30"/>
      <c r="AG4850" s="32"/>
      <c r="AH4850" s="30"/>
      <c r="AJ4850" s="30"/>
      <c r="AK4850" s="30"/>
      <c r="AL4850" s="30"/>
      <c r="AM4850" s="30"/>
      <c r="AN4850" s="30"/>
      <c r="AO4850" s="30"/>
      <c r="AP4850" s="30"/>
      <c r="AQ4850" s="30"/>
      <c r="AR4850" s="30"/>
      <c r="AS4850" s="30"/>
      <c r="AT4850" s="30"/>
      <c r="AU4850" s="121"/>
      <c r="AV4850" s="129"/>
      <c r="AW4850" s="129"/>
      <c r="AX4850" s="129"/>
    </row>
    <row r="4851" spans="1:50" x14ac:dyDescent="0.25">
      <c r="A4851" s="120"/>
      <c r="B4851" s="28"/>
      <c r="C4851" s="25"/>
      <c r="D4851" s="25"/>
      <c r="E4851" s="25"/>
      <c r="F4851" s="29"/>
      <c r="G4851" s="29"/>
      <c r="H4851" s="29"/>
      <c r="I4851" s="29"/>
      <c r="J4851" s="29"/>
      <c r="K4851" s="25"/>
      <c r="L4851" s="25"/>
      <c r="M4851" s="25"/>
      <c r="N4851" s="25"/>
      <c r="O4851" s="25"/>
      <c r="P4851" s="25"/>
      <c r="Q4851" s="28"/>
      <c r="R4851" s="29"/>
      <c r="S4851" s="27"/>
      <c r="T4851" s="27"/>
      <c r="U4851" s="28"/>
      <c r="V4851" s="26"/>
      <c r="W4851" s="26"/>
      <c r="X4851" s="26"/>
      <c r="Y4851" s="37"/>
      <c r="Z4851" s="37"/>
      <c r="AA4851" s="37"/>
      <c r="AB4851" s="30"/>
      <c r="AC4851" s="30"/>
      <c r="AD4851" s="31"/>
      <c r="AE4851" s="30"/>
      <c r="AF4851" s="30"/>
      <c r="AG4851" s="32"/>
      <c r="AH4851" s="30"/>
      <c r="AJ4851" s="30"/>
      <c r="AK4851" s="30"/>
      <c r="AL4851" s="30"/>
      <c r="AM4851" s="30"/>
      <c r="AN4851" s="30"/>
      <c r="AO4851" s="30"/>
      <c r="AP4851" s="30"/>
      <c r="AQ4851" s="30"/>
      <c r="AR4851" s="30"/>
      <c r="AS4851" s="30"/>
      <c r="AT4851" s="30"/>
      <c r="AU4851" s="121"/>
      <c r="AV4851" s="129"/>
      <c r="AW4851" s="129"/>
      <c r="AX4851" s="129"/>
    </row>
    <row r="4852" spans="1:50" x14ac:dyDescent="0.25">
      <c r="A4852" s="120"/>
      <c r="B4852" s="28"/>
      <c r="C4852" s="25"/>
      <c r="D4852" s="25"/>
      <c r="E4852" s="25"/>
      <c r="F4852" s="29"/>
      <c r="G4852" s="29"/>
      <c r="H4852" s="29"/>
      <c r="I4852" s="29"/>
      <c r="J4852" s="29"/>
      <c r="K4852" s="25"/>
      <c r="L4852" s="25"/>
      <c r="M4852" s="25"/>
      <c r="N4852" s="25"/>
      <c r="O4852" s="25"/>
      <c r="P4852" s="25"/>
      <c r="Q4852" s="28"/>
      <c r="R4852" s="29"/>
      <c r="S4852" s="27"/>
      <c r="T4852" s="27"/>
      <c r="U4852" s="28"/>
      <c r="V4852" s="26"/>
      <c r="W4852" s="26"/>
      <c r="X4852" s="26"/>
      <c r="Y4852" s="37"/>
      <c r="Z4852" s="37"/>
      <c r="AA4852" s="37"/>
      <c r="AB4852" s="30"/>
      <c r="AC4852" s="30"/>
      <c r="AD4852" s="31"/>
      <c r="AE4852" s="30"/>
      <c r="AF4852" s="30"/>
      <c r="AG4852" s="32"/>
      <c r="AH4852" s="30"/>
      <c r="AJ4852" s="30"/>
      <c r="AK4852" s="30"/>
      <c r="AL4852" s="30"/>
      <c r="AM4852" s="30"/>
      <c r="AN4852" s="30"/>
      <c r="AO4852" s="30"/>
      <c r="AP4852" s="30"/>
      <c r="AQ4852" s="30"/>
      <c r="AR4852" s="30"/>
      <c r="AS4852" s="30"/>
      <c r="AT4852" s="30"/>
      <c r="AU4852" s="121"/>
      <c r="AV4852" s="129"/>
      <c r="AW4852" s="129"/>
      <c r="AX4852" s="129"/>
    </row>
    <row r="4853" spans="1:50" x14ac:dyDescent="0.25">
      <c r="A4853" s="120"/>
      <c r="B4853" s="28"/>
      <c r="C4853" s="25"/>
      <c r="D4853" s="25"/>
      <c r="E4853" s="25"/>
      <c r="F4853" s="29"/>
      <c r="G4853" s="29"/>
      <c r="H4853" s="29"/>
      <c r="I4853" s="29"/>
      <c r="J4853" s="29"/>
      <c r="K4853" s="25"/>
      <c r="L4853" s="25"/>
      <c r="M4853" s="25"/>
      <c r="N4853" s="25"/>
      <c r="O4853" s="25"/>
      <c r="P4853" s="25"/>
      <c r="Q4853" s="28"/>
      <c r="R4853" s="29"/>
      <c r="S4853" s="27"/>
      <c r="T4853" s="27"/>
      <c r="U4853" s="28"/>
      <c r="V4853" s="26"/>
      <c r="W4853" s="26"/>
      <c r="X4853" s="26"/>
      <c r="Y4853" s="37"/>
      <c r="Z4853" s="37"/>
      <c r="AA4853" s="37"/>
      <c r="AB4853" s="30"/>
      <c r="AC4853" s="30"/>
      <c r="AD4853" s="31"/>
      <c r="AE4853" s="30"/>
      <c r="AF4853" s="30"/>
      <c r="AG4853" s="32"/>
      <c r="AH4853" s="30"/>
      <c r="AJ4853" s="30"/>
      <c r="AK4853" s="30"/>
      <c r="AL4853" s="30"/>
      <c r="AM4853" s="30"/>
      <c r="AN4853" s="30"/>
      <c r="AO4853" s="30"/>
      <c r="AP4853" s="30"/>
      <c r="AQ4853" s="30"/>
      <c r="AR4853" s="30"/>
      <c r="AS4853" s="30"/>
      <c r="AT4853" s="30"/>
      <c r="AU4853" s="121"/>
      <c r="AV4853" s="129"/>
      <c r="AW4853" s="129"/>
      <c r="AX4853" s="129"/>
    </row>
    <row r="4854" spans="1:50" x14ac:dyDescent="0.25">
      <c r="A4854" s="120"/>
      <c r="B4854" s="28"/>
      <c r="C4854" s="25"/>
      <c r="D4854" s="25"/>
      <c r="E4854" s="25"/>
      <c r="F4854" s="29"/>
      <c r="G4854" s="29"/>
      <c r="H4854" s="29"/>
      <c r="I4854" s="29"/>
      <c r="J4854" s="29"/>
      <c r="K4854" s="25"/>
      <c r="L4854" s="25"/>
      <c r="M4854" s="25"/>
      <c r="N4854" s="25"/>
      <c r="O4854" s="25"/>
      <c r="P4854" s="25"/>
      <c r="Q4854" s="28"/>
      <c r="R4854" s="29"/>
      <c r="S4854" s="27"/>
      <c r="T4854" s="27"/>
      <c r="U4854" s="28"/>
      <c r="V4854" s="26"/>
      <c r="W4854" s="26"/>
      <c r="X4854" s="26"/>
      <c r="Y4854" s="37"/>
      <c r="Z4854" s="37"/>
      <c r="AA4854" s="37"/>
      <c r="AB4854" s="30"/>
      <c r="AC4854" s="30"/>
      <c r="AD4854" s="31"/>
      <c r="AE4854" s="30"/>
      <c r="AF4854" s="30"/>
      <c r="AG4854" s="32"/>
      <c r="AH4854" s="30"/>
      <c r="AJ4854" s="30"/>
      <c r="AK4854" s="30"/>
      <c r="AL4854" s="30"/>
      <c r="AM4854" s="30"/>
      <c r="AN4854" s="30"/>
      <c r="AO4854" s="30"/>
      <c r="AP4854" s="30"/>
      <c r="AQ4854" s="30"/>
      <c r="AR4854" s="30"/>
      <c r="AS4854" s="30"/>
      <c r="AT4854" s="30"/>
      <c r="AU4854" s="121"/>
      <c r="AV4854" s="129"/>
      <c r="AW4854" s="129"/>
      <c r="AX4854" s="129"/>
    </row>
    <row r="4855" spans="1:50" x14ac:dyDescent="0.25">
      <c r="A4855" s="120"/>
      <c r="B4855" s="28"/>
      <c r="C4855" s="25"/>
      <c r="D4855" s="25"/>
      <c r="E4855" s="25"/>
      <c r="F4855" s="29"/>
      <c r="G4855" s="29"/>
      <c r="H4855" s="29"/>
      <c r="I4855" s="29"/>
      <c r="J4855" s="29"/>
      <c r="K4855" s="25"/>
      <c r="L4855" s="25"/>
      <c r="M4855" s="25"/>
      <c r="N4855" s="25"/>
      <c r="O4855" s="25"/>
      <c r="P4855" s="25"/>
      <c r="Q4855" s="28"/>
      <c r="R4855" s="29"/>
      <c r="S4855" s="27"/>
      <c r="T4855" s="27"/>
      <c r="U4855" s="28"/>
      <c r="V4855" s="26"/>
      <c r="W4855" s="26"/>
      <c r="X4855" s="26"/>
      <c r="Y4855" s="37"/>
      <c r="Z4855" s="37"/>
      <c r="AA4855" s="37"/>
      <c r="AB4855" s="30"/>
      <c r="AC4855" s="30"/>
      <c r="AD4855" s="31"/>
      <c r="AE4855" s="30"/>
      <c r="AF4855" s="30"/>
      <c r="AG4855" s="32"/>
      <c r="AH4855" s="30"/>
      <c r="AJ4855" s="30"/>
      <c r="AK4855" s="30"/>
      <c r="AL4855" s="30"/>
      <c r="AM4855" s="30"/>
      <c r="AN4855" s="30"/>
      <c r="AO4855" s="30"/>
      <c r="AP4855" s="30"/>
      <c r="AQ4855" s="30"/>
      <c r="AR4855" s="30"/>
      <c r="AS4855" s="30"/>
      <c r="AT4855" s="30"/>
      <c r="AU4855" s="121"/>
      <c r="AV4855" s="129"/>
      <c r="AW4855" s="129"/>
      <c r="AX4855" s="129"/>
    </row>
    <row r="4856" spans="1:50" x14ac:dyDescent="0.25">
      <c r="A4856" s="120"/>
      <c r="B4856" s="28"/>
      <c r="C4856" s="25"/>
      <c r="D4856" s="25"/>
      <c r="E4856" s="25"/>
      <c r="F4856" s="29"/>
      <c r="G4856" s="29"/>
      <c r="H4856" s="29"/>
      <c r="I4856" s="29"/>
      <c r="J4856" s="29"/>
      <c r="K4856" s="25"/>
      <c r="L4856" s="25"/>
      <c r="M4856" s="25"/>
      <c r="N4856" s="25"/>
      <c r="O4856" s="25"/>
      <c r="P4856" s="25"/>
      <c r="Q4856" s="28"/>
      <c r="R4856" s="29"/>
      <c r="S4856" s="27"/>
      <c r="T4856" s="27"/>
      <c r="U4856" s="28"/>
      <c r="V4856" s="26"/>
      <c r="W4856" s="26"/>
      <c r="X4856" s="26"/>
      <c r="Y4856" s="37"/>
      <c r="Z4856" s="37"/>
      <c r="AA4856" s="37"/>
      <c r="AB4856" s="30"/>
      <c r="AC4856" s="30"/>
      <c r="AD4856" s="31"/>
      <c r="AE4856" s="30"/>
      <c r="AF4856" s="30"/>
      <c r="AG4856" s="32"/>
      <c r="AH4856" s="30"/>
      <c r="AJ4856" s="30"/>
      <c r="AK4856" s="30"/>
      <c r="AL4856" s="30"/>
      <c r="AM4856" s="30"/>
      <c r="AN4856" s="30"/>
      <c r="AO4856" s="30"/>
      <c r="AP4856" s="30"/>
      <c r="AQ4856" s="30"/>
      <c r="AR4856" s="30"/>
      <c r="AS4856" s="30"/>
      <c r="AT4856" s="30"/>
      <c r="AU4856" s="121"/>
      <c r="AV4856" s="129"/>
      <c r="AW4856" s="129"/>
      <c r="AX4856" s="129"/>
    </row>
    <row r="4857" spans="1:50" x14ac:dyDescent="0.25">
      <c r="A4857" s="120"/>
      <c r="B4857" s="28"/>
      <c r="C4857" s="25"/>
      <c r="D4857" s="25"/>
      <c r="E4857" s="25"/>
      <c r="F4857" s="29"/>
      <c r="G4857" s="29"/>
      <c r="H4857" s="29"/>
      <c r="I4857" s="29"/>
      <c r="J4857" s="29"/>
      <c r="K4857" s="25"/>
      <c r="L4857" s="25"/>
      <c r="M4857" s="25"/>
      <c r="N4857" s="25"/>
      <c r="O4857" s="25"/>
      <c r="P4857" s="25"/>
      <c r="Q4857" s="28"/>
      <c r="R4857" s="29"/>
      <c r="S4857" s="27"/>
      <c r="T4857" s="27"/>
      <c r="U4857" s="28"/>
      <c r="V4857" s="26"/>
      <c r="W4857" s="26"/>
      <c r="X4857" s="26"/>
      <c r="Y4857" s="37"/>
      <c r="Z4857" s="37"/>
      <c r="AA4857" s="37"/>
      <c r="AB4857" s="30"/>
      <c r="AC4857" s="30"/>
      <c r="AD4857" s="31"/>
      <c r="AE4857" s="30"/>
      <c r="AF4857" s="30"/>
      <c r="AG4857" s="32"/>
      <c r="AH4857" s="30"/>
      <c r="AJ4857" s="30"/>
      <c r="AK4857" s="30"/>
      <c r="AL4857" s="30"/>
      <c r="AM4857" s="30"/>
      <c r="AN4857" s="30"/>
      <c r="AO4857" s="30"/>
      <c r="AP4857" s="30"/>
      <c r="AQ4857" s="30"/>
      <c r="AR4857" s="30"/>
      <c r="AS4857" s="30"/>
      <c r="AT4857" s="30"/>
      <c r="AU4857" s="121"/>
      <c r="AV4857" s="129"/>
      <c r="AW4857" s="129"/>
      <c r="AX4857" s="129"/>
    </row>
    <row r="4858" spans="1:50" x14ac:dyDescent="0.25">
      <c r="A4858" s="120"/>
      <c r="B4858" s="28"/>
      <c r="C4858" s="25"/>
      <c r="D4858" s="25"/>
      <c r="E4858" s="25"/>
      <c r="F4858" s="29"/>
      <c r="G4858" s="29"/>
      <c r="H4858" s="29"/>
      <c r="I4858" s="29"/>
      <c r="J4858" s="29"/>
      <c r="K4858" s="25"/>
      <c r="L4858" s="25"/>
      <c r="M4858" s="25"/>
      <c r="N4858" s="25"/>
      <c r="O4858" s="25"/>
      <c r="P4858" s="25"/>
      <c r="Q4858" s="28"/>
      <c r="R4858" s="29"/>
      <c r="S4858" s="27"/>
      <c r="T4858" s="27"/>
      <c r="U4858" s="28"/>
      <c r="V4858" s="26"/>
      <c r="W4858" s="26"/>
      <c r="X4858" s="26"/>
      <c r="Y4858" s="37"/>
      <c r="Z4858" s="37"/>
      <c r="AA4858" s="37"/>
      <c r="AB4858" s="30"/>
      <c r="AC4858" s="30"/>
      <c r="AD4858" s="31"/>
      <c r="AE4858" s="30"/>
      <c r="AF4858" s="30"/>
      <c r="AG4858" s="32"/>
      <c r="AH4858" s="30"/>
      <c r="AJ4858" s="30"/>
      <c r="AK4858" s="30"/>
      <c r="AL4858" s="30"/>
      <c r="AM4858" s="30"/>
      <c r="AN4858" s="30"/>
      <c r="AO4858" s="30"/>
      <c r="AP4858" s="30"/>
      <c r="AQ4858" s="30"/>
      <c r="AR4858" s="30"/>
      <c r="AS4858" s="30"/>
      <c r="AT4858" s="30"/>
      <c r="AU4858" s="121"/>
      <c r="AV4858" s="129"/>
      <c r="AW4858" s="129"/>
      <c r="AX4858" s="129"/>
    </row>
    <row r="4859" spans="1:50" x14ac:dyDescent="0.25">
      <c r="A4859" s="120"/>
      <c r="B4859" s="28"/>
      <c r="C4859" s="25"/>
      <c r="D4859" s="25"/>
      <c r="E4859" s="25"/>
      <c r="F4859" s="29"/>
      <c r="G4859" s="29"/>
      <c r="H4859" s="29"/>
      <c r="I4859" s="29"/>
      <c r="J4859" s="29"/>
      <c r="K4859" s="25"/>
      <c r="L4859" s="25"/>
      <c r="M4859" s="25"/>
      <c r="N4859" s="25"/>
      <c r="O4859" s="25"/>
      <c r="P4859" s="25"/>
      <c r="Q4859" s="28"/>
      <c r="R4859" s="29"/>
      <c r="S4859" s="27"/>
      <c r="T4859" s="27"/>
      <c r="U4859" s="28"/>
      <c r="V4859" s="26"/>
      <c r="W4859" s="26"/>
      <c r="X4859" s="26"/>
      <c r="Y4859" s="37"/>
      <c r="Z4859" s="37"/>
      <c r="AA4859" s="37"/>
      <c r="AB4859" s="30"/>
      <c r="AC4859" s="30"/>
      <c r="AD4859" s="31"/>
      <c r="AE4859" s="30"/>
      <c r="AF4859" s="30"/>
      <c r="AG4859" s="32"/>
      <c r="AH4859" s="30"/>
      <c r="AJ4859" s="30"/>
      <c r="AK4859" s="30"/>
      <c r="AL4859" s="30"/>
      <c r="AM4859" s="30"/>
      <c r="AN4859" s="30"/>
      <c r="AO4859" s="30"/>
      <c r="AP4859" s="30"/>
      <c r="AQ4859" s="30"/>
      <c r="AR4859" s="30"/>
      <c r="AS4859" s="30"/>
      <c r="AT4859" s="30"/>
      <c r="AU4859" s="121"/>
      <c r="AV4859" s="129"/>
      <c r="AW4859" s="129"/>
      <c r="AX4859" s="129"/>
    </row>
    <row r="4860" spans="1:50" x14ac:dyDescent="0.25">
      <c r="A4860" s="120"/>
      <c r="B4860" s="28"/>
      <c r="C4860" s="25"/>
      <c r="D4860" s="25"/>
      <c r="E4860" s="25"/>
      <c r="F4860" s="29"/>
      <c r="G4860" s="29"/>
      <c r="H4860" s="29"/>
      <c r="I4860" s="29"/>
      <c r="J4860" s="29"/>
      <c r="K4860" s="25"/>
      <c r="L4860" s="25"/>
      <c r="M4860" s="25"/>
      <c r="N4860" s="25"/>
      <c r="O4860" s="25"/>
      <c r="P4860" s="25"/>
      <c r="Q4860" s="28"/>
      <c r="R4860" s="29"/>
      <c r="S4860" s="27"/>
      <c r="T4860" s="27"/>
      <c r="U4860" s="28"/>
      <c r="V4860" s="26"/>
      <c r="W4860" s="26"/>
      <c r="X4860" s="26"/>
      <c r="Y4860" s="37"/>
      <c r="Z4860" s="37"/>
      <c r="AA4860" s="37"/>
      <c r="AB4860" s="30"/>
      <c r="AC4860" s="30"/>
      <c r="AD4860" s="31"/>
      <c r="AE4860" s="30"/>
      <c r="AF4860" s="30"/>
      <c r="AG4860" s="32"/>
      <c r="AH4860" s="30"/>
      <c r="AJ4860" s="30"/>
      <c r="AK4860" s="30"/>
      <c r="AL4860" s="30"/>
      <c r="AM4860" s="30"/>
      <c r="AN4860" s="30"/>
      <c r="AO4860" s="30"/>
      <c r="AP4860" s="30"/>
      <c r="AQ4860" s="30"/>
      <c r="AR4860" s="30"/>
      <c r="AS4860" s="30"/>
      <c r="AT4860" s="30"/>
      <c r="AU4860" s="121"/>
      <c r="AV4860" s="129"/>
      <c r="AW4860" s="129"/>
      <c r="AX4860" s="129"/>
    </row>
    <row r="4861" spans="1:50" x14ac:dyDescent="0.25">
      <c r="A4861" s="120"/>
      <c r="B4861" s="28"/>
      <c r="C4861" s="25"/>
      <c r="D4861" s="25"/>
      <c r="E4861" s="25"/>
      <c r="F4861" s="29"/>
      <c r="G4861" s="29"/>
      <c r="H4861" s="29"/>
      <c r="I4861" s="29"/>
      <c r="J4861" s="29"/>
      <c r="K4861" s="25"/>
      <c r="L4861" s="25"/>
      <c r="M4861" s="25"/>
      <c r="N4861" s="25"/>
      <c r="O4861" s="25"/>
      <c r="P4861" s="25"/>
      <c r="Q4861" s="28"/>
      <c r="R4861" s="29"/>
      <c r="S4861" s="27"/>
      <c r="T4861" s="27"/>
      <c r="U4861" s="28"/>
      <c r="V4861" s="26"/>
      <c r="W4861" s="26"/>
      <c r="X4861" s="26"/>
      <c r="Y4861" s="37"/>
      <c r="Z4861" s="37"/>
      <c r="AA4861" s="37"/>
      <c r="AB4861" s="30"/>
      <c r="AC4861" s="30"/>
      <c r="AD4861" s="31"/>
      <c r="AE4861" s="30"/>
      <c r="AF4861" s="30"/>
      <c r="AG4861" s="32"/>
      <c r="AH4861" s="30"/>
      <c r="AJ4861" s="30"/>
      <c r="AK4861" s="30"/>
      <c r="AL4861" s="30"/>
      <c r="AM4861" s="30"/>
      <c r="AN4861" s="30"/>
      <c r="AO4861" s="30"/>
      <c r="AP4861" s="30"/>
      <c r="AQ4861" s="30"/>
      <c r="AR4861" s="30"/>
      <c r="AS4861" s="30"/>
      <c r="AT4861" s="30"/>
      <c r="AU4861" s="121"/>
      <c r="AV4861" s="129"/>
      <c r="AW4861" s="129"/>
      <c r="AX4861" s="129"/>
    </row>
    <row r="4862" spans="1:50" x14ac:dyDescent="0.25">
      <c r="A4862" s="120"/>
      <c r="B4862" s="28"/>
      <c r="C4862" s="25"/>
      <c r="D4862" s="25"/>
      <c r="E4862" s="25"/>
      <c r="F4862" s="29"/>
      <c r="G4862" s="29"/>
      <c r="H4862" s="29"/>
      <c r="I4862" s="29"/>
      <c r="J4862" s="29"/>
      <c r="K4862" s="25"/>
      <c r="L4862" s="25"/>
      <c r="M4862" s="25"/>
      <c r="N4862" s="25"/>
      <c r="O4862" s="25"/>
      <c r="P4862" s="25"/>
      <c r="Q4862" s="28"/>
      <c r="R4862" s="29"/>
      <c r="S4862" s="27"/>
      <c r="T4862" s="27"/>
      <c r="U4862" s="28"/>
      <c r="V4862" s="26"/>
      <c r="W4862" s="26"/>
      <c r="X4862" s="26"/>
      <c r="Y4862" s="37"/>
      <c r="Z4862" s="37"/>
      <c r="AA4862" s="37"/>
      <c r="AB4862" s="30"/>
      <c r="AC4862" s="30"/>
      <c r="AD4862" s="31"/>
      <c r="AE4862" s="30"/>
      <c r="AF4862" s="30"/>
      <c r="AG4862" s="32"/>
      <c r="AH4862" s="30"/>
      <c r="AJ4862" s="30"/>
      <c r="AK4862" s="30"/>
      <c r="AL4862" s="30"/>
      <c r="AM4862" s="30"/>
      <c r="AN4862" s="30"/>
      <c r="AO4862" s="30"/>
      <c r="AP4862" s="30"/>
      <c r="AQ4862" s="30"/>
      <c r="AR4862" s="30"/>
      <c r="AS4862" s="30"/>
      <c r="AT4862" s="30"/>
      <c r="AU4862" s="121"/>
      <c r="AV4862" s="129"/>
      <c r="AW4862" s="129"/>
      <c r="AX4862" s="129"/>
    </row>
    <row r="4863" spans="1:50" x14ac:dyDescent="0.25">
      <c r="A4863" s="120"/>
      <c r="B4863" s="28"/>
      <c r="C4863" s="25"/>
      <c r="D4863" s="25"/>
      <c r="E4863" s="25"/>
      <c r="F4863" s="29"/>
      <c r="G4863" s="29"/>
      <c r="H4863" s="29"/>
      <c r="I4863" s="29"/>
      <c r="J4863" s="29"/>
      <c r="K4863" s="25"/>
      <c r="L4863" s="25"/>
      <c r="M4863" s="25"/>
      <c r="N4863" s="25"/>
      <c r="O4863" s="25"/>
      <c r="P4863" s="25"/>
      <c r="Q4863" s="28"/>
      <c r="R4863" s="29"/>
      <c r="S4863" s="27"/>
      <c r="T4863" s="27"/>
      <c r="U4863" s="28"/>
      <c r="V4863" s="26"/>
      <c r="W4863" s="26"/>
      <c r="X4863" s="26"/>
      <c r="Y4863" s="37"/>
      <c r="Z4863" s="37"/>
      <c r="AA4863" s="37"/>
      <c r="AB4863" s="30"/>
      <c r="AC4863" s="30"/>
      <c r="AD4863" s="31"/>
      <c r="AE4863" s="30"/>
      <c r="AF4863" s="30"/>
      <c r="AG4863" s="32"/>
      <c r="AH4863" s="30"/>
      <c r="AJ4863" s="30"/>
      <c r="AK4863" s="30"/>
      <c r="AL4863" s="30"/>
      <c r="AM4863" s="30"/>
      <c r="AN4863" s="30"/>
      <c r="AO4863" s="30"/>
      <c r="AP4863" s="30"/>
      <c r="AQ4863" s="30"/>
      <c r="AR4863" s="30"/>
      <c r="AS4863" s="30"/>
      <c r="AT4863" s="30"/>
      <c r="AU4863" s="121"/>
      <c r="AV4863" s="129"/>
      <c r="AW4863" s="129"/>
      <c r="AX4863" s="129"/>
    </row>
    <row r="4864" spans="1:50" x14ac:dyDescent="0.25">
      <c r="A4864" s="120"/>
      <c r="B4864" s="28"/>
      <c r="C4864" s="25"/>
      <c r="D4864" s="25"/>
      <c r="E4864" s="25"/>
      <c r="F4864" s="29"/>
      <c r="G4864" s="29"/>
      <c r="H4864" s="29"/>
      <c r="I4864" s="29"/>
      <c r="J4864" s="29"/>
      <c r="K4864" s="25"/>
      <c r="L4864" s="25"/>
      <c r="M4864" s="25"/>
      <c r="N4864" s="25"/>
      <c r="O4864" s="25"/>
      <c r="P4864" s="25"/>
      <c r="Q4864" s="28"/>
      <c r="R4864" s="29"/>
      <c r="S4864" s="27"/>
      <c r="T4864" s="27"/>
      <c r="U4864" s="28"/>
      <c r="V4864" s="26"/>
      <c r="W4864" s="26"/>
      <c r="X4864" s="26"/>
      <c r="Y4864" s="37"/>
      <c r="Z4864" s="37"/>
      <c r="AA4864" s="37"/>
      <c r="AB4864" s="30"/>
      <c r="AC4864" s="30"/>
      <c r="AD4864" s="31"/>
      <c r="AE4864" s="30"/>
      <c r="AF4864" s="30"/>
      <c r="AG4864" s="32"/>
      <c r="AH4864" s="30"/>
      <c r="AJ4864" s="30"/>
      <c r="AK4864" s="30"/>
      <c r="AL4864" s="30"/>
      <c r="AM4864" s="30"/>
      <c r="AN4864" s="30"/>
      <c r="AO4864" s="30"/>
      <c r="AP4864" s="30"/>
      <c r="AQ4864" s="30"/>
      <c r="AR4864" s="30"/>
      <c r="AS4864" s="30"/>
      <c r="AT4864" s="30"/>
      <c r="AU4864" s="121"/>
      <c r="AV4864" s="129"/>
      <c r="AW4864" s="129"/>
      <c r="AX4864" s="129"/>
    </row>
    <row r="4865" spans="1:50" x14ac:dyDescent="0.25">
      <c r="A4865" s="120"/>
      <c r="B4865" s="28"/>
      <c r="C4865" s="25"/>
      <c r="D4865" s="25"/>
      <c r="E4865" s="25"/>
      <c r="F4865" s="29"/>
      <c r="G4865" s="29"/>
      <c r="H4865" s="29"/>
      <c r="I4865" s="29"/>
      <c r="J4865" s="29"/>
      <c r="K4865" s="25"/>
      <c r="L4865" s="25"/>
      <c r="M4865" s="25"/>
      <c r="N4865" s="25"/>
      <c r="O4865" s="25"/>
      <c r="P4865" s="25"/>
      <c r="Q4865" s="28"/>
      <c r="R4865" s="29"/>
      <c r="S4865" s="27"/>
      <c r="T4865" s="27"/>
      <c r="U4865" s="28"/>
      <c r="V4865" s="26"/>
      <c r="W4865" s="26"/>
      <c r="X4865" s="26"/>
      <c r="Y4865" s="37"/>
      <c r="Z4865" s="37"/>
      <c r="AA4865" s="37"/>
      <c r="AB4865" s="30"/>
      <c r="AC4865" s="30"/>
      <c r="AD4865" s="31"/>
      <c r="AE4865" s="30"/>
      <c r="AF4865" s="30"/>
      <c r="AG4865" s="32"/>
      <c r="AH4865" s="30"/>
      <c r="AJ4865" s="30"/>
      <c r="AK4865" s="30"/>
      <c r="AL4865" s="30"/>
      <c r="AM4865" s="30"/>
      <c r="AN4865" s="30"/>
      <c r="AO4865" s="30"/>
      <c r="AP4865" s="30"/>
      <c r="AQ4865" s="30"/>
      <c r="AR4865" s="30"/>
      <c r="AS4865" s="30"/>
      <c r="AT4865" s="30"/>
      <c r="AU4865" s="121"/>
      <c r="AV4865" s="129"/>
      <c r="AW4865" s="129"/>
      <c r="AX4865" s="129"/>
    </row>
    <row r="4866" spans="1:50" x14ac:dyDescent="0.25">
      <c r="A4866" s="120"/>
      <c r="B4866" s="28"/>
      <c r="C4866" s="25"/>
      <c r="D4866" s="25"/>
      <c r="E4866" s="25"/>
      <c r="F4866" s="29"/>
      <c r="G4866" s="29"/>
      <c r="H4866" s="29"/>
      <c r="I4866" s="29"/>
      <c r="J4866" s="29"/>
      <c r="K4866" s="25"/>
      <c r="L4866" s="25"/>
      <c r="M4866" s="25"/>
      <c r="N4866" s="25"/>
      <c r="O4866" s="25"/>
      <c r="P4866" s="25"/>
      <c r="Q4866" s="28"/>
      <c r="R4866" s="29"/>
      <c r="S4866" s="27"/>
      <c r="T4866" s="27"/>
      <c r="U4866" s="28"/>
      <c r="V4866" s="26"/>
      <c r="W4866" s="26"/>
      <c r="X4866" s="26"/>
      <c r="Y4866" s="37"/>
      <c r="Z4866" s="37"/>
      <c r="AA4866" s="37"/>
      <c r="AB4866" s="30"/>
      <c r="AC4866" s="30"/>
      <c r="AD4866" s="31"/>
      <c r="AE4866" s="30"/>
      <c r="AF4866" s="30"/>
      <c r="AG4866" s="32"/>
      <c r="AH4866" s="30"/>
      <c r="AJ4866" s="30"/>
      <c r="AK4866" s="30"/>
      <c r="AL4866" s="30"/>
      <c r="AM4866" s="30"/>
      <c r="AN4866" s="30"/>
      <c r="AO4866" s="30"/>
      <c r="AP4866" s="30"/>
      <c r="AQ4866" s="30"/>
      <c r="AR4866" s="30"/>
      <c r="AS4866" s="30"/>
      <c r="AT4866" s="30"/>
      <c r="AU4866" s="121"/>
      <c r="AV4866" s="129"/>
      <c r="AW4866" s="129"/>
      <c r="AX4866" s="129"/>
    </row>
    <row r="4867" spans="1:50" x14ac:dyDescent="0.25">
      <c r="A4867" s="120"/>
      <c r="B4867" s="28"/>
      <c r="C4867" s="25"/>
      <c r="D4867" s="25"/>
      <c r="E4867" s="25"/>
      <c r="F4867" s="29"/>
      <c r="G4867" s="29"/>
      <c r="H4867" s="29"/>
      <c r="I4867" s="29"/>
      <c r="J4867" s="29"/>
      <c r="K4867" s="25"/>
      <c r="L4867" s="25"/>
      <c r="M4867" s="25"/>
      <c r="N4867" s="25"/>
      <c r="O4867" s="25"/>
      <c r="P4867" s="25"/>
      <c r="Q4867" s="28"/>
      <c r="R4867" s="29"/>
      <c r="S4867" s="27"/>
      <c r="T4867" s="27"/>
      <c r="U4867" s="28"/>
      <c r="V4867" s="26"/>
      <c r="W4867" s="26"/>
      <c r="X4867" s="26"/>
      <c r="Y4867" s="37"/>
      <c r="Z4867" s="37"/>
      <c r="AA4867" s="37"/>
      <c r="AB4867" s="30"/>
      <c r="AC4867" s="30"/>
      <c r="AD4867" s="31"/>
      <c r="AE4867" s="30"/>
      <c r="AF4867" s="30"/>
      <c r="AG4867" s="32"/>
      <c r="AH4867" s="30"/>
      <c r="AJ4867" s="30"/>
      <c r="AK4867" s="30"/>
      <c r="AL4867" s="30"/>
      <c r="AM4867" s="30"/>
      <c r="AN4867" s="30"/>
      <c r="AO4867" s="30"/>
      <c r="AP4867" s="30"/>
      <c r="AQ4867" s="30"/>
      <c r="AR4867" s="30"/>
      <c r="AS4867" s="30"/>
      <c r="AT4867" s="30"/>
      <c r="AU4867" s="121"/>
      <c r="AV4867" s="129"/>
      <c r="AW4867" s="129"/>
      <c r="AX4867" s="129"/>
    </row>
    <row r="4868" spans="1:50" x14ac:dyDescent="0.25">
      <c r="A4868" s="120"/>
      <c r="B4868" s="28"/>
      <c r="C4868" s="25"/>
      <c r="D4868" s="25"/>
      <c r="E4868" s="25"/>
      <c r="F4868" s="29"/>
      <c r="G4868" s="29"/>
      <c r="H4868" s="29"/>
      <c r="I4868" s="29"/>
      <c r="J4868" s="29"/>
      <c r="K4868" s="25"/>
      <c r="L4868" s="25"/>
      <c r="M4868" s="25"/>
      <c r="N4868" s="25"/>
      <c r="O4868" s="25"/>
      <c r="P4868" s="25"/>
      <c r="Q4868" s="28"/>
      <c r="R4868" s="29"/>
      <c r="S4868" s="27"/>
      <c r="T4868" s="27"/>
      <c r="U4868" s="28"/>
      <c r="V4868" s="26"/>
      <c r="W4868" s="26"/>
      <c r="X4868" s="26"/>
      <c r="Y4868" s="37"/>
      <c r="Z4868" s="37"/>
      <c r="AA4868" s="37"/>
      <c r="AB4868" s="30"/>
      <c r="AC4868" s="30"/>
      <c r="AD4868" s="31"/>
      <c r="AE4868" s="30"/>
      <c r="AF4868" s="30"/>
      <c r="AG4868" s="32"/>
      <c r="AH4868" s="30"/>
      <c r="AJ4868" s="30"/>
      <c r="AK4868" s="30"/>
      <c r="AL4868" s="30"/>
      <c r="AM4868" s="30"/>
      <c r="AN4868" s="30"/>
      <c r="AO4868" s="30"/>
      <c r="AP4868" s="30"/>
      <c r="AQ4868" s="30"/>
      <c r="AR4868" s="30"/>
      <c r="AS4868" s="30"/>
      <c r="AT4868" s="30"/>
      <c r="AU4868" s="121"/>
      <c r="AV4868" s="129"/>
      <c r="AW4868" s="129"/>
      <c r="AX4868" s="129"/>
    </row>
    <row r="4869" spans="1:50" x14ac:dyDescent="0.25">
      <c r="A4869" s="120"/>
      <c r="B4869" s="28"/>
      <c r="C4869" s="25"/>
      <c r="D4869" s="25"/>
      <c r="E4869" s="25"/>
      <c r="F4869" s="29"/>
      <c r="G4869" s="29"/>
      <c r="H4869" s="29"/>
      <c r="I4869" s="29"/>
      <c r="J4869" s="29"/>
      <c r="K4869" s="25"/>
      <c r="L4869" s="25"/>
      <c r="M4869" s="25"/>
      <c r="N4869" s="25"/>
      <c r="O4869" s="25"/>
      <c r="P4869" s="25"/>
      <c r="Q4869" s="28"/>
      <c r="R4869" s="29"/>
      <c r="S4869" s="27"/>
      <c r="T4869" s="27"/>
      <c r="U4869" s="28"/>
      <c r="V4869" s="26"/>
      <c r="W4869" s="26"/>
      <c r="X4869" s="26"/>
      <c r="Y4869" s="37"/>
      <c r="Z4869" s="37"/>
      <c r="AA4869" s="37"/>
      <c r="AB4869" s="30"/>
      <c r="AC4869" s="30"/>
      <c r="AD4869" s="31"/>
      <c r="AE4869" s="30"/>
      <c r="AF4869" s="30"/>
      <c r="AG4869" s="32"/>
      <c r="AH4869" s="30"/>
      <c r="AJ4869" s="30"/>
      <c r="AK4869" s="30"/>
      <c r="AL4869" s="30"/>
      <c r="AM4869" s="30"/>
      <c r="AN4869" s="30"/>
      <c r="AO4869" s="30"/>
      <c r="AP4869" s="30"/>
      <c r="AQ4869" s="30"/>
      <c r="AR4869" s="30"/>
      <c r="AS4869" s="30"/>
      <c r="AT4869" s="30"/>
      <c r="AU4869" s="121"/>
      <c r="AV4869" s="129"/>
      <c r="AW4869" s="129"/>
      <c r="AX4869" s="129"/>
    </row>
    <row r="4870" spans="1:50" x14ac:dyDescent="0.25">
      <c r="A4870" s="120"/>
      <c r="B4870" s="28"/>
      <c r="C4870" s="25"/>
      <c r="D4870" s="25"/>
      <c r="E4870" s="25"/>
      <c r="F4870" s="29"/>
      <c r="G4870" s="29"/>
      <c r="H4870" s="29"/>
      <c r="I4870" s="29"/>
      <c r="J4870" s="29"/>
      <c r="K4870" s="25"/>
      <c r="L4870" s="25"/>
      <c r="M4870" s="25"/>
      <c r="N4870" s="25"/>
      <c r="O4870" s="25"/>
      <c r="P4870" s="25"/>
      <c r="Q4870" s="28"/>
      <c r="R4870" s="29"/>
      <c r="S4870" s="27"/>
      <c r="T4870" s="27"/>
      <c r="U4870" s="28"/>
      <c r="V4870" s="26"/>
      <c r="W4870" s="26"/>
      <c r="X4870" s="26"/>
      <c r="Y4870" s="37"/>
      <c r="Z4870" s="37"/>
      <c r="AA4870" s="37"/>
      <c r="AB4870" s="30"/>
      <c r="AC4870" s="30"/>
      <c r="AD4870" s="31"/>
      <c r="AE4870" s="30"/>
      <c r="AF4870" s="30"/>
      <c r="AG4870" s="32"/>
      <c r="AH4870" s="30"/>
      <c r="AJ4870" s="30"/>
      <c r="AK4870" s="30"/>
      <c r="AL4870" s="30"/>
      <c r="AM4870" s="30"/>
      <c r="AN4870" s="30"/>
      <c r="AO4870" s="30"/>
      <c r="AP4870" s="30"/>
      <c r="AQ4870" s="30"/>
      <c r="AR4870" s="30"/>
      <c r="AS4870" s="30"/>
      <c r="AT4870" s="30"/>
      <c r="AU4870" s="121"/>
      <c r="AV4870" s="129"/>
      <c r="AW4870" s="129"/>
      <c r="AX4870" s="129"/>
    </row>
    <row r="4871" spans="1:50" x14ac:dyDescent="0.25">
      <c r="A4871" s="120"/>
      <c r="B4871" s="28"/>
      <c r="C4871" s="25"/>
      <c r="D4871" s="25"/>
      <c r="E4871" s="25"/>
      <c r="F4871" s="29"/>
      <c r="G4871" s="29"/>
      <c r="H4871" s="29"/>
      <c r="I4871" s="29"/>
      <c r="J4871" s="29"/>
      <c r="K4871" s="25"/>
      <c r="L4871" s="25"/>
      <c r="M4871" s="25"/>
      <c r="N4871" s="25"/>
      <c r="O4871" s="25"/>
      <c r="P4871" s="25"/>
      <c r="Q4871" s="28"/>
      <c r="R4871" s="29"/>
      <c r="S4871" s="27"/>
      <c r="T4871" s="27"/>
      <c r="U4871" s="28"/>
      <c r="V4871" s="26"/>
      <c r="W4871" s="26"/>
      <c r="X4871" s="26"/>
      <c r="Y4871" s="37"/>
      <c r="Z4871" s="37"/>
      <c r="AA4871" s="37"/>
      <c r="AB4871" s="30"/>
      <c r="AC4871" s="30"/>
      <c r="AD4871" s="31"/>
      <c r="AE4871" s="30"/>
      <c r="AF4871" s="30"/>
      <c r="AG4871" s="32"/>
      <c r="AH4871" s="30"/>
      <c r="AJ4871" s="30"/>
      <c r="AK4871" s="30"/>
      <c r="AL4871" s="30"/>
      <c r="AM4871" s="30"/>
      <c r="AN4871" s="30"/>
      <c r="AO4871" s="30"/>
      <c r="AP4871" s="30"/>
      <c r="AQ4871" s="30"/>
      <c r="AR4871" s="30"/>
      <c r="AS4871" s="30"/>
      <c r="AT4871" s="30"/>
      <c r="AU4871" s="121"/>
      <c r="AV4871" s="129"/>
      <c r="AW4871" s="129"/>
      <c r="AX4871" s="129"/>
    </row>
    <row r="4872" spans="1:50" x14ac:dyDescent="0.25">
      <c r="A4872" s="120"/>
      <c r="B4872" s="28"/>
      <c r="C4872" s="25"/>
      <c r="D4872" s="25"/>
      <c r="E4872" s="25"/>
      <c r="F4872" s="29"/>
      <c r="G4872" s="29"/>
      <c r="H4872" s="29"/>
      <c r="I4872" s="29"/>
      <c r="J4872" s="29"/>
      <c r="K4872" s="25"/>
      <c r="L4872" s="25"/>
      <c r="M4872" s="25"/>
      <c r="N4872" s="25"/>
      <c r="O4872" s="25"/>
      <c r="P4872" s="25"/>
      <c r="Q4872" s="28"/>
      <c r="R4872" s="29"/>
      <c r="S4872" s="27"/>
      <c r="T4872" s="27"/>
      <c r="U4872" s="28"/>
      <c r="V4872" s="26"/>
      <c r="W4872" s="26"/>
      <c r="X4872" s="26"/>
      <c r="Y4872" s="37"/>
      <c r="Z4872" s="37"/>
      <c r="AA4872" s="37"/>
      <c r="AB4872" s="30"/>
      <c r="AC4872" s="30"/>
      <c r="AD4872" s="31"/>
      <c r="AE4872" s="30"/>
      <c r="AF4872" s="30"/>
      <c r="AG4872" s="32"/>
      <c r="AH4872" s="30"/>
      <c r="AJ4872" s="30"/>
      <c r="AK4872" s="30"/>
      <c r="AL4872" s="30"/>
      <c r="AM4872" s="30"/>
      <c r="AN4872" s="30"/>
      <c r="AO4872" s="30"/>
      <c r="AP4872" s="30"/>
      <c r="AQ4872" s="30"/>
      <c r="AR4872" s="30"/>
      <c r="AS4872" s="30"/>
      <c r="AT4872" s="30"/>
      <c r="AU4872" s="121"/>
      <c r="AV4872" s="129"/>
      <c r="AW4872" s="129"/>
      <c r="AX4872" s="129"/>
    </row>
    <row r="4873" spans="1:50" x14ac:dyDescent="0.25">
      <c r="A4873" s="120"/>
      <c r="B4873" s="28"/>
      <c r="C4873" s="25"/>
      <c r="D4873" s="25"/>
      <c r="E4873" s="25"/>
      <c r="F4873" s="29"/>
      <c r="G4873" s="29"/>
      <c r="H4873" s="29"/>
      <c r="I4873" s="29"/>
      <c r="J4873" s="29"/>
      <c r="K4873" s="25"/>
      <c r="L4873" s="25"/>
      <c r="M4873" s="25"/>
      <c r="N4873" s="25"/>
      <c r="O4873" s="25"/>
      <c r="P4873" s="25"/>
      <c r="Q4873" s="28"/>
      <c r="R4873" s="29"/>
      <c r="S4873" s="27"/>
      <c r="T4873" s="27"/>
      <c r="U4873" s="28"/>
      <c r="V4873" s="26"/>
      <c r="W4873" s="26"/>
      <c r="X4873" s="26"/>
      <c r="Y4873" s="37"/>
      <c r="Z4873" s="37"/>
      <c r="AA4873" s="37"/>
      <c r="AB4873" s="30"/>
      <c r="AC4873" s="30"/>
      <c r="AD4873" s="31"/>
      <c r="AE4873" s="30"/>
      <c r="AF4873" s="30"/>
      <c r="AG4873" s="32"/>
      <c r="AH4873" s="30"/>
      <c r="AJ4873" s="30"/>
      <c r="AK4873" s="30"/>
      <c r="AL4873" s="30"/>
      <c r="AM4873" s="30"/>
      <c r="AN4873" s="30"/>
      <c r="AO4873" s="30"/>
      <c r="AP4873" s="30"/>
      <c r="AQ4873" s="30"/>
      <c r="AR4873" s="30"/>
      <c r="AS4873" s="30"/>
      <c r="AT4873" s="30"/>
      <c r="AU4873" s="121"/>
      <c r="AV4873" s="129"/>
      <c r="AW4873" s="129"/>
      <c r="AX4873" s="129"/>
    </row>
    <row r="4874" spans="1:50" x14ac:dyDescent="0.25">
      <c r="A4874" s="120"/>
      <c r="B4874" s="28"/>
      <c r="C4874" s="25"/>
      <c r="D4874" s="25"/>
      <c r="E4874" s="25"/>
      <c r="F4874" s="29"/>
      <c r="G4874" s="29"/>
      <c r="H4874" s="29"/>
      <c r="I4874" s="29"/>
      <c r="J4874" s="29"/>
      <c r="K4874" s="25"/>
      <c r="L4874" s="25"/>
      <c r="M4874" s="25"/>
      <c r="N4874" s="25"/>
      <c r="O4874" s="25"/>
      <c r="P4874" s="25"/>
      <c r="Q4874" s="28"/>
      <c r="R4874" s="29"/>
      <c r="S4874" s="27"/>
      <c r="T4874" s="27"/>
      <c r="U4874" s="28"/>
      <c r="V4874" s="26"/>
      <c r="W4874" s="26"/>
      <c r="X4874" s="26"/>
      <c r="Y4874" s="37"/>
      <c r="Z4874" s="37"/>
      <c r="AA4874" s="37"/>
      <c r="AB4874" s="30"/>
      <c r="AC4874" s="30"/>
      <c r="AD4874" s="31"/>
      <c r="AE4874" s="30"/>
      <c r="AF4874" s="30"/>
      <c r="AG4874" s="32"/>
      <c r="AH4874" s="30"/>
      <c r="AJ4874" s="30"/>
      <c r="AK4874" s="30"/>
      <c r="AL4874" s="30"/>
      <c r="AM4874" s="30"/>
      <c r="AN4874" s="30"/>
      <c r="AO4874" s="30"/>
      <c r="AP4874" s="30"/>
      <c r="AQ4874" s="30"/>
      <c r="AR4874" s="30"/>
      <c r="AS4874" s="30"/>
      <c r="AT4874" s="30"/>
      <c r="AU4874" s="121"/>
      <c r="AV4874" s="129"/>
      <c r="AW4874" s="129"/>
      <c r="AX4874" s="129"/>
    </row>
    <row r="4875" spans="1:50" x14ac:dyDescent="0.25">
      <c r="A4875" s="120"/>
      <c r="B4875" s="28"/>
      <c r="C4875" s="25"/>
      <c r="D4875" s="25"/>
      <c r="E4875" s="25"/>
      <c r="F4875" s="29"/>
      <c r="G4875" s="29"/>
      <c r="H4875" s="29"/>
      <c r="I4875" s="29"/>
      <c r="J4875" s="29"/>
      <c r="K4875" s="25"/>
      <c r="L4875" s="25"/>
      <c r="M4875" s="25"/>
      <c r="N4875" s="25"/>
      <c r="O4875" s="25"/>
      <c r="P4875" s="25"/>
      <c r="Q4875" s="28"/>
      <c r="R4875" s="29"/>
      <c r="S4875" s="27"/>
      <c r="T4875" s="27"/>
      <c r="U4875" s="28"/>
      <c r="V4875" s="26"/>
      <c r="W4875" s="26"/>
      <c r="X4875" s="26"/>
      <c r="Y4875" s="37"/>
      <c r="Z4875" s="37"/>
      <c r="AA4875" s="37"/>
      <c r="AB4875" s="30"/>
      <c r="AC4875" s="30"/>
      <c r="AD4875" s="31"/>
      <c r="AE4875" s="30"/>
      <c r="AF4875" s="30"/>
      <c r="AG4875" s="32"/>
      <c r="AH4875" s="30"/>
      <c r="AJ4875" s="30"/>
      <c r="AK4875" s="30"/>
      <c r="AL4875" s="30"/>
      <c r="AM4875" s="30"/>
      <c r="AN4875" s="30"/>
      <c r="AO4875" s="30"/>
      <c r="AP4875" s="30"/>
      <c r="AQ4875" s="30"/>
      <c r="AR4875" s="30"/>
      <c r="AS4875" s="30"/>
      <c r="AT4875" s="30"/>
      <c r="AU4875" s="121"/>
      <c r="AV4875" s="129"/>
      <c r="AW4875" s="129"/>
      <c r="AX4875" s="129"/>
    </row>
    <row r="4876" spans="1:50" x14ac:dyDescent="0.25">
      <c r="A4876" s="120"/>
      <c r="B4876" s="28"/>
      <c r="C4876" s="25"/>
      <c r="D4876" s="25"/>
      <c r="E4876" s="25"/>
      <c r="F4876" s="29"/>
      <c r="G4876" s="29"/>
      <c r="H4876" s="29"/>
      <c r="I4876" s="29"/>
      <c r="J4876" s="29"/>
      <c r="K4876" s="25"/>
      <c r="L4876" s="25"/>
      <c r="M4876" s="25"/>
      <c r="N4876" s="25"/>
      <c r="O4876" s="25"/>
      <c r="P4876" s="25"/>
      <c r="Q4876" s="28"/>
      <c r="R4876" s="29"/>
      <c r="S4876" s="27"/>
      <c r="T4876" s="27"/>
      <c r="U4876" s="28"/>
      <c r="V4876" s="26"/>
      <c r="W4876" s="26"/>
      <c r="X4876" s="26"/>
      <c r="Y4876" s="37"/>
      <c r="Z4876" s="37"/>
      <c r="AA4876" s="37"/>
      <c r="AB4876" s="30"/>
      <c r="AC4876" s="30"/>
      <c r="AD4876" s="31"/>
      <c r="AE4876" s="30"/>
      <c r="AF4876" s="30"/>
      <c r="AG4876" s="32"/>
      <c r="AH4876" s="30"/>
      <c r="AJ4876" s="30"/>
      <c r="AK4876" s="30"/>
      <c r="AL4876" s="30"/>
      <c r="AM4876" s="30"/>
      <c r="AN4876" s="30"/>
      <c r="AO4876" s="30"/>
      <c r="AP4876" s="30"/>
      <c r="AQ4876" s="30"/>
      <c r="AR4876" s="30"/>
      <c r="AS4876" s="30"/>
      <c r="AT4876" s="30"/>
      <c r="AU4876" s="121"/>
      <c r="AV4876" s="129"/>
      <c r="AW4876" s="129"/>
      <c r="AX4876" s="129"/>
    </row>
    <row r="4877" spans="1:50" x14ac:dyDescent="0.25">
      <c r="A4877" s="120"/>
      <c r="B4877" s="28"/>
      <c r="C4877" s="25"/>
      <c r="D4877" s="25"/>
      <c r="E4877" s="25"/>
      <c r="F4877" s="29"/>
      <c r="G4877" s="29"/>
      <c r="H4877" s="29"/>
      <c r="I4877" s="29"/>
      <c r="J4877" s="29"/>
      <c r="K4877" s="25"/>
      <c r="L4877" s="25"/>
      <c r="M4877" s="25"/>
      <c r="N4877" s="25"/>
      <c r="O4877" s="25"/>
      <c r="P4877" s="25"/>
      <c r="Q4877" s="28"/>
      <c r="R4877" s="29"/>
      <c r="S4877" s="27"/>
      <c r="T4877" s="27"/>
      <c r="U4877" s="28"/>
      <c r="V4877" s="26"/>
      <c r="W4877" s="26"/>
      <c r="X4877" s="26"/>
      <c r="Y4877" s="37"/>
      <c r="Z4877" s="37"/>
      <c r="AA4877" s="37"/>
      <c r="AB4877" s="30"/>
      <c r="AC4877" s="30"/>
      <c r="AD4877" s="31"/>
      <c r="AE4877" s="30"/>
      <c r="AF4877" s="30"/>
      <c r="AG4877" s="32"/>
      <c r="AH4877" s="30"/>
      <c r="AJ4877" s="30"/>
      <c r="AK4877" s="30"/>
      <c r="AL4877" s="30"/>
      <c r="AM4877" s="30"/>
      <c r="AN4877" s="30"/>
      <c r="AO4877" s="30"/>
      <c r="AP4877" s="30"/>
      <c r="AQ4877" s="30"/>
      <c r="AR4877" s="30"/>
      <c r="AS4877" s="30"/>
      <c r="AT4877" s="30"/>
      <c r="AU4877" s="121"/>
      <c r="AV4877" s="129"/>
      <c r="AW4877" s="129"/>
      <c r="AX4877" s="129"/>
    </row>
    <row r="4878" spans="1:50" x14ac:dyDescent="0.25">
      <c r="A4878" s="120"/>
      <c r="B4878" s="28"/>
      <c r="C4878" s="25"/>
      <c r="D4878" s="25"/>
      <c r="E4878" s="25"/>
      <c r="F4878" s="29"/>
      <c r="G4878" s="29"/>
      <c r="H4878" s="29"/>
      <c r="I4878" s="29"/>
      <c r="J4878" s="29"/>
      <c r="K4878" s="25"/>
      <c r="L4878" s="25"/>
      <c r="M4878" s="25"/>
      <c r="N4878" s="25"/>
      <c r="O4878" s="25"/>
      <c r="P4878" s="25"/>
      <c r="Q4878" s="28"/>
      <c r="R4878" s="29"/>
      <c r="S4878" s="27"/>
      <c r="T4878" s="27"/>
      <c r="U4878" s="28"/>
      <c r="V4878" s="26"/>
      <c r="W4878" s="26"/>
      <c r="X4878" s="26"/>
      <c r="Y4878" s="37"/>
      <c r="Z4878" s="37"/>
      <c r="AA4878" s="37"/>
      <c r="AB4878" s="30"/>
      <c r="AC4878" s="30"/>
      <c r="AD4878" s="31"/>
      <c r="AE4878" s="30"/>
      <c r="AF4878" s="30"/>
      <c r="AG4878" s="32"/>
      <c r="AH4878" s="30"/>
      <c r="AJ4878" s="30"/>
      <c r="AK4878" s="30"/>
      <c r="AL4878" s="30"/>
      <c r="AM4878" s="30"/>
      <c r="AN4878" s="30"/>
      <c r="AO4878" s="30"/>
      <c r="AP4878" s="30"/>
      <c r="AQ4878" s="30"/>
      <c r="AR4878" s="30"/>
      <c r="AS4878" s="30"/>
      <c r="AT4878" s="30"/>
      <c r="AU4878" s="121"/>
      <c r="AV4878" s="129"/>
      <c r="AW4878" s="129"/>
      <c r="AX4878" s="129"/>
    </row>
    <row r="4879" spans="1:50" x14ac:dyDescent="0.25">
      <c r="A4879" s="120"/>
      <c r="B4879" s="28"/>
      <c r="C4879" s="25"/>
      <c r="D4879" s="25"/>
      <c r="E4879" s="25"/>
      <c r="F4879" s="29"/>
      <c r="G4879" s="29"/>
      <c r="H4879" s="29"/>
      <c r="I4879" s="29"/>
      <c r="J4879" s="29"/>
      <c r="K4879" s="25"/>
      <c r="L4879" s="25"/>
      <c r="M4879" s="25"/>
      <c r="N4879" s="25"/>
      <c r="O4879" s="25"/>
      <c r="P4879" s="25"/>
      <c r="Q4879" s="28"/>
      <c r="R4879" s="29"/>
      <c r="S4879" s="27"/>
      <c r="T4879" s="27"/>
      <c r="U4879" s="28"/>
      <c r="V4879" s="26"/>
      <c r="W4879" s="26"/>
      <c r="X4879" s="26"/>
      <c r="Y4879" s="37"/>
      <c r="Z4879" s="37"/>
      <c r="AA4879" s="37"/>
      <c r="AB4879" s="30"/>
      <c r="AC4879" s="30"/>
      <c r="AD4879" s="31"/>
      <c r="AE4879" s="30"/>
      <c r="AF4879" s="30"/>
      <c r="AG4879" s="32"/>
      <c r="AH4879" s="30"/>
      <c r="AJ4879" s="30"/>
      <c r="AK4879" s="30"/>
      <c r="AL4879" s="30"/>
      <c r="AM4879" s="30"/>
      <c r="AN4879" s="30"/>
      <c r="AO4879" s="30"/>
      <c r="AP4879" s="30"/>
      <c r="AQ4879" s="30"/>
      <c r="AR4879" s="30"/>
      <c r="AS4879" s="30"/>
      <c r="AT4879" s="30"/>
      <c r="AU4879" s="121"/>
      <c r="AV4879" s="129"/>
      <c r="AW4879" s="129"/>
      <c r="AX4879" s="129"/>
    </row>
    <row r="4880" spans="1:50" x14ac:dyDescent="0.25">
      <c r="A4880" s="120"/>
      <c r="B4880" s="28"/>
      <c r="C4880" s="25"/>
      <c r="D4880" s="25"/>
      <c r="E4880" s="25"/>
      <c r="F4880" s="29"/>
      <c r="G4880" s="29"/>
      <c r="H4880" s="29"/>
      <c r="I4880" s="29"/>
      <c r="J4880" s="29"/>
      <c r="K4880" s="25"/>
      <c r="L4880" s="25"/>
      <c r="M4880" s="25"/>
      <c r="N4880" s="25"/>
      <c r="O4880" s="25"/>
      <c r="P4880" s="25"/>
      <c r="Q4880" s="28"/>
      <c r="R4880" s="29"/>
      <c r="S4880" s="27"/>
      <c r="T4880" s="27"/>
      <c r="U4880" s="28"/>
      <c r="V4880" s="26"/>
      <c r="W4880" s="26"/>
      <c r="X4880" s="26"/>
      <c r="Y4880" s="37"/>
      <c r="Z4880" s="37"/>
      <c r="AA4880" s="37"/>
      <c r="AB4880" s="30"/>
      <c r="AC4880" s="30"/>
      <c r="AD4880" s="31"/>
      <c r="AE4880" s="30"/>
      <c r="AF4880" s="30"/>
      <c r="AG4880" s="32"/>
      <c r="AH4880" s="30"/>
      <c r="AJ4880" s="30"/>
      <c r="AK4880" s="30"/>
      <c r="AL4880" s="30"/>
      <c r="AM4880" s="30"/>
      <c r="AN4880" s="30"/>
      <c r="AO4880" s="30"/>
      <c r="AP4880" s="30"/>
      <c r="AQ4880" s="30"/>
      <c r="AR4880" s="30"/>
      <c r="AS4880" s="30"/>
      <c r="AT4880" s="30"/>
      <c r="AU4880" s="121"/>
      <c r="AV4880" s="129"/>
      <c r="AW4880" s="129"/>
      <c r="AX4880" s="129"/>
    </row>
    <row r="4881" spans="1:50" x14ac:dyDescent="0.25">
      <c r="A4881" s="120"/>
      <c r="B4881" s="28"/>
      <c r="C4881" s="25"/>
      <c r="D4881" s="25"/>
      <c r="E4881" s="25"/>
      <c r="F4881" s="29"/>
      <c r="G4881" s="29"/>
      <c r="H4881" s="29"/>
      <c r="I4881" s="29"/>
      <c r="J4881" s="29"/>
      <c r="K4881" s="25"/>
      <c r="L4881" s="25"/>
      <c r="M4881" s="25"/>
      <c r="N4881" s="25"/>
      <c r="O4881" s="25"/>
      <c r="P4881" s="25"/>
      <c r="Q4881" s="28"/>
      <c r="R4881" s="29"/>
      <c r="S4881" s="27"/>
      <c r="T4881" s="27"/>
      <c r="U4881" s="28"/>
      <c r="V4881" s="26"/>
      <c r="W4881" s="26"/>
      <c r="X4881" s="26"/>
      <c r="Y4881" s="37"/>
      <c r="Z4881" s="37"/>
      <c r="AA4881" s="37"/>
      <c r="AB4881" s="30"/>
      <c r="AC4881" s="30"/>
      <c r="AD4881" s="31"/>
      <c r="AE4881" s="30"/>
      <c r="AF4881" s="30"/>
      <c r="AG4881" s="32"/>
      <c r="AH4881" s="30"/>
      <c r="AJ4881" s="30"/>
      <c r="AK4881" s="30"/>
      <c r="AL4881" s="30"/>
      <c r="AM4881" s="30"/>
      <c r="AN4881" s="30"/>
      <c r="AO4881" s="30"/>
      <c r="AP4881" s="30"/>
      <c r="AQ4881" s="30"/>
      <c r="AR4881" s="30"/>
      <c r="AS4881" s="30"/>
      <c r="AT4881" s="30"/>
      <c r="AU4881" s="121"/>
      <c r="AV4881" s="129"/>
      <c r="AW4881" s="129"/>
      <c r="AX4881" s="129"/>
    </row>
    <row r="4882" spans="1:50" x14ac:dyDescent="0.25">
      <c r="A4882" s="120"/>
      <c r="B4882" s="28"/>
      <c r="C4882" s="25"/>
      <c r="D4882" s="25"/>
      <c r="E4882" s="25"/>
      <c r="F4882" s="29"/>
      <c r="G4882" s="29"/>
      <c r="H4882" s="29"/>
      <c r="I4882" s="29"/>
      <c r="J4882" s="29"/>
      <c r="K4882" s="25"/>
      <c r="L4882" s="25"/>
      <c r="M4882" s="25"/>
      <c r="N4882" s="25"/>
      <c r="O4882" s="25"/>
      <c r="P4882" s="25"/>
      <c r="Q4882" s="28"/>
      <c r="R4882" s="29"/>
      <c r="S4882" s="27"/>
      <c r="T4882" s="27"/>
      <c r="U4882" s="28"/>
      <c r="V4882" s="26"/>
      <c r="W4882" s="26"/>
      <c r="X4882" s="26"/>
      <c r="Y4882" s="37"/>
      <c r="Z4882" s="37"/>
      <c r="AA4882" s="37"/>
      <c r="AB4882" s="30"/>
      <c r="AC4882" s="30"/>
      <c r="AD4882" s="31"/>
      <c r="AE4882" s="30"/>
      <c r="AF4882" s="30"/>
      <c r="AG4882" s="32"/>
      <c r="AH4882" s="30"/>
      <c r="AJ4882" s="30"/>
      <c r="AK4882" s="30"/>
      <c r="AL4882" s="30"/>
      <c r="AM4882" s="30"/>
      <c r="AN4882" s="30"/>
      <c r="AO4882" s="30"/>
      <c r="AP4882" s="30"/>
      <c r="AQ4882" s="30"/>
      <c r="AR4882" s="30"/>
      <c r="AS4882" s="30"/>
      <c r="AT4882" s="30"/>
      <c r="AU4882" s="121"/>
      <c r="AV4882" s="129"/>
      <c r="AW4882" s="129"/>
      <c r="AX4882" s="129"/>
    </row>
    <row r="4883" spans="1:50" x14ac:dyDescent="0.25">
      <c r="A4883" s="120"/>
      <c r="B4883" s="28"/>
      <c r="C4883" s="25"/>
      <c r="D4883" s="25"/>
      <c r="E4883" s="25"/>
      <c r="F4883" s="29"/>
      <c r="G4883" s="29"/>
      <c r="H4883" s="29"/>
      <c r="I4883" s="29"/>
      <c r="J4883" s="29"/>
      <c r="K4883" s="25"/>
      <c r="L4883" s="25"/>
      <c r="M4883" s="25"/>
      <c r="N4883" s="25"/>
      <c r="O4883" s="25"/>
      <c r="P4883" s="25"/>
      <c r="Q4883" s="28"/>
      <c r="R4883" s="29"/>
      <c r="S4883" s="27"/>
      <c r="T4883" s="27"/>
      <c r="U4883" s="28"/>
      <c r="V4883" s="26"/>
      <c r="W4883" s="26"/>
      <c r="X4883" s="26"/>
      <c r="Y4883" s="37"/>
      <c r="Z4883" s="37"/>
      <c r="AA4883" s="37"/>
      <c r="AB4883" s="30"/>
      <c r="AC4883" s="30"/>
      <c r="AD4883" s="31"/>
      <c r="AE4883" s="30"/>
      <c r="AF4883" s="30"/>
      <c r="AG4883" s="32"/>
      <c r="AH4883" s="30"/>
      <c r="AJ4883" s="30"/>
      <c r="AK4883" s="30"/>
      <c r="AL4883" s="30"/>
      <c r="AM4883" s="30"/>
      <c r="AN4883" s="30"/>
      <c r="AO4883" s="30"/>
      <c r="AP4883" s="30"/>
      <c r="AQ4883" s="30"/>
      <c r="AR4883" s="30"/>
      <c r="AS4883" s="30"/>
      <c r="AT4883" s="30"/>
      <c r="AU4883" s="121"/>
      <c r="AV4883" s="129"/>
      <c r="AW4883" s="129"/>
      <c r="AX4883" s="129"/>
    </row>
    <row r="4884" spans="1:50" x14ac:dyDescent="0.25">
      <c r="A4884" s="120"/>
      <c r="B4884" s="28"/>
      <c r="C4884" s="25"/>
      <c r="D4884" s="25"/>
      <c r="E4884" s="25"/>
      <c r="F4884" s="29"/>
      <c r="G4884" s="29"/>
      <c r="H4884" s="29"/>
      <c r="I4884" s="29"/>
      <c r="J4884" s="29"/>
      <c r="K4884" s="25"/>
      <c r="L4884" s="25"/>
      <c r="M4884" s="25"/>
      <c r="N4884" s="25"/>
      <c r="O4884" s="25"/>
      <c r="P4884" s="25"/>
      <c r="Q4884" s="28"/>
      <c r="R4884" s="29"/>
      <c r="S4884" s="27"/>
      <c r="T4884" s="27"/>
      <c r="U4884" s="28"/>
      <c r="V4884" s="26"/>
      <c r="W4884" s="26"/>
      <c r="X4884" s="26"/>
      <c r="Y4884" s="37"/>
      <c r="Z4884" s="37"/>
      <c r="AA4884" s="37"/>
      <c r="AB4884" s="30"/>
      <c r="AC4884" s="30"/>
      <c r="AD4884" s="31"/>
      <c r="AE4884" s="30"/>
      <c r="AF4884" s="30"/>
      <c r="AG4884" s="32"/>
      <c r="AH4884" s="30"/>
      <c r="AJ4884" s="30"/>
      <c r="AK4884" s="30"/>
      <c r="AL4884" s="30"/>
      <c r="AM4884" s="30"/>
      <c r="AN4884" s="30"/>
      <c r="AO4884" s="30"/>
      <c r="AP4884" s="30"/>
      <c r="AQ4884" s="30"/>
      <c r="AR4884" s="30"/>
      <c r="AS4884" s="30"/>
      <c r="AT4884" s="30"/>
      <c r="AU4884" s="121"/>
      <c r="AV4884" s="129"/>
      <c r="AW4884" s="129"/>
      <c r="AX4884" s="129"/>
    </row>
    <row r="4885" spans="1:50" x14ac:dyDescent="0.25">
      <c r="A4885" s="120"/>
      <c r="B4885" s="28"/>
      <c r="C4885" s="25"/>
      <c r="D4885" s="25"/>
      <c r="E4885" s="25"/>
      <c r="F4885" s="29"/>
      <c r="G4885" s="29"/>
      <c r="H4885" s="29"/>
      <c r="I4885" s="29"/>
      <c r="J4885" s="29"/>
      <c r="K4885" s="25"/>
      <c r="L4885" s="25"/>
      <c r="M4885" s="25"/>
      <c r="N4885" s="25"/>
      <c r="O4885" s="25"/>
      <c r="P4885" s="25"/>
      <c r="Q4885" s="28"/>
      <c r="R4885" s="29"/>
      <c r="S4885" s="27"/>
      <c r="T4885" s="27"/>
      <c r="U4885" s="28"/>
      <c r="V4885" s="26"/>
      <c r="W4885" s="26"/>
      <c r="X4885" s="26"/>
      <c r="Y4885" s="37"/>
      <c r="Z4885" s="37"/>
      <c r="AA4885" s="37"/>
      <c r="AB4885" s="30"/>
      <c r="AC4885" s="30"/>
      <c r="AD4885" s="31"/>
      <c r="AE4885" s="30"/>
      <c r="AF4885" s="30"/>
      <c r="AG4885" s="32"/>
      <c r="AH4885" s="30"/>
      <c r="AJ4885" s="30"/>
      <c r="AK4885" s="30"/>
      <c r="AL4885" s="30"/>
      <c r="AM4885" s="30"/>
      <c r="AN4885" s="30"/>
      <c r="AO4885" s="30"/>
      <c r="AP4885" s="30"/>
      <c r="AQ4885" s="30"/>
      <c r="AR4885" s="30"/>
      <c r="AS4885" s="30"/>
      <c r="AT4885" s="30"/>
      <c r="AU4885" s="121"/>
      <c r="AV4885" s="129"/>
      <c r="AW4885" s="129"/>
      <c r="AX4885" s="129"/>
    </row>
    <row r="4886" spans="1:50" x14ac:dyDescent="0.25">
      <c r="A4886" s="120"/>
      <c r="B4886" s="28"/>
      <c r="C4886" s="25"/>
      <c r="D4886" s="25"/>
      <c r="E4886" s="25"/>
      <c r="F4886" s="29"/>
      <c r="G4886" s="29"/>
      <c r="H4886" s="29"/>
      <c r="I4886" s="29"/>
      <c r="J4886" s="29"/>
      <c r="K4886" s="25"/>
      <c r="L4886" s="25"/>
      <c r="M4886" s="25"/>
      <c r="N4886" s="25"/>
      <c r="O4886" s="25"/>
      <c r="P4886" s="25"/>
      <c r="Q4886" s="28"/>
      <c r="R4886" s="29"/>
      <c r="S4886" s="27"/>
      <c r="T4886" s="27"/>
      <c r="U4886" s="28"/>
      <c r="V4886" s="26"/>
      <c r="W4886" s="26"/>
      <c r="X4886" s="26"/>
      <c r="Y4886" s="37"/>
      <c r="Z4886" s="37"/>
      <c r="AA4886" s="37"/>
      <c r="AB4886" s="30"/>
      <c r="AC4886" s="30"/>
      <c r="AD4886" s="31"/>
      <c r="AE4886" s="30"/>
      <c r="AF4886" s="30"/>
      <c r="AG4886" s="32"/>
      <c r="AH4886" s="30"/>
      <c r="AJ4886" s="30"/>
      <c r="AK4886" s="30"/>
      <c r="AL4886" s="30"/>
      <c r="AM4886" s="30"/>
      <c r="AN4886" s="30"/>
      <c r="AO4886" s="30"/>
      <c r="AP4886" s="30"/>
      <c r="AQ4886" s="30"/>
      <c r="AR4886" s="30"/>
      <c r="AS4886" s="30"/>
      <c r="AT4886" s="30"/>
      <c r="AU4886" s="121"/>
      <c r="AV4886" s="129"/>
      <c r="AW4886" s="129"/>
      <c r="AX4886" s="129"/>
    </row>
    <row r="4887" spans="1:50" x14ac:dyDescent="0.25">
      <c r="A4887" s="120"/>
      <c r="B4887" s="28"/>
      <c r="C4887" s="25"/>
      <c r="D4887" s="25"/>
      <c r="E4887" s="25"/>
      <c r="F4887" s="29"/>
      <c r="G4887" s="29"/>
      <c r="H4887" s="29"/>
      <c r="I4887" s="29"/>
      <c r="J4887" s="29"/>
      <c r="K4887" s="25"/>
      <c r="L4887" s="25"/>
      <c r="M4887" s="25"/>
      <c r="N4887" s="25"/>
      <c r="O4887" s="25"/>
      <c r="P4887" s="25"/>
      <c r="Q4887" s="28"/>
      <c r="R4887" s="29"/>
      <c r="S4887" s="27"/>
      <c r="T4887" s="27"/>
      <c r="U4887" s="28"/>
      <c r="V4887" s="26"/>
      <c r="W4887" s="26"/>
      <c r="X4887" s="26"/>
      <c r="Y4887" s="37"/>
      <c r="Z4887" s="37"/>
      <c r="AA4887" s="37"/>
      <c r="AB4887" s="30"/>
      <c r="AC4887" s="30"/>
      <c r="AD4887" s="31"/>
      <c r="AE4887" s="30"/>
      <c r="AF4887" s="30"/>
      <c r="AG4887" s="32"/>
      <c r="AH4887" s="30"/>
      <c r="AJ4887" s="30"/>
      <c r="AK4887" s="30"/>
      <c r="AL4887" s="30"/>
      <c r="AM4887" s="30"/>
      <c r="AN4887" s="30"/>
      <c r="AO4887" s="30"/>
      <c r="AP4887" s="30"/>
      <c r="AQ4887" s="30"/>
      <c r="AR4887" s="30"/>
      <c r="AS4887" s="30"/>
      <c r="AT4887" s="30"/>
      <c r="AU4887" s="121"/>
      <c r="AV4887" s="129"/>
      <c r="AW4887" s="129"/>
      <c r="AX4887" s="129"/>
    </row>
    <row r="4888" spans="1:50" x14ac:dyDescent="0.25">
      <c r="A4888" s="120"/>
      <c r="B4888" s="28"/>
      <c r="C4888" s="25"/>
      <c r="D4888" s="25"/>
      <c r="E4888" s="25"/>
      <c r="F4888" s="29"/>
      <c r="G4888" s="29"/>
      <c r="H4888" s="29"/>
      <c r="I4888" s="29"/>
      <c r="J4888" s="29"/>
      <c r="K4888" s="25"/>
      <c r="L4888" s="25"/>
      <c r="M4888" s="25"/>
      <c r="N4888" s="25"/>
      <c r="O4888" s="25"/>
      <c r="P4888" s="25"/>
      <c r="Q4888" s="28"/>
      <c r="R4888" s="29"/>
      <c r="S4888" s="27"/>
      <c r="T4888" s="27"/>
      <c r="U4888" s="28"/>
      <c r="V4888" s="26"/>
      <c r="W4888" s="26"/>
      <c r="X4888" s="26"/>
      <c r="Y4888" s="37"/>
      <c r="Z4888" s="37"/>
      <c r="AA4888" s="37"/>
      <c r="AB4888" s="30"/>
      <c r="AC4888" s="30"/>
      <c r="AD4888" s="31"/>
      <c r="AE4888" s="30"/>
      <c r="AF4888" s="30"/>
      <c r="AG4888" s="32"/>
      <c r="AH4888" s="30"/>
      <c r="AJ4888" s="30"/>
      <c r="AK4888" s="30"/>
      <c r="AL4888" s="30"/>
      <c r="AM4888" s="30"/>
      <c r="AN4888" s="30"/>
      <c r="AO4888" s="30"/>
      <c r="AP4888" s="30"/>
      <c r="AQ4888" s="30"/>
      <c r="AR4888" s="30"/>
      <c r="AS4888" s="30"/>
      <c r="AT4888" s="30"/>
      <c r="AU4888" s="121"/>
      <c r="AV4888" s="129"/>
      <c r="AW4888" s="129"/>
      <c r="AX4888" s="129"/>
    </row>
    <row r="4889" spans="1:50" x14ac:dyDescent="0.25">
      <c r="A4889" s="120"/>
      <c r="B4889" s="28"/>
      <c r="C4889" s="25"/>
      <c r="D4889" s="25"/>
      <c r="E4889" s="25"/>
      <c r="F4889" s="29"/>
      <c r="G4889" s="29"/>
      <c r="H4889" s="29"/>
      <c r="I4889" s="29"/>
      <c r="J4889" s="29"/>
      <c r="K4889" s="25"/>
      <c r="L4889" s="25"/>
      <c r="M4889" s="25"/>
      <c r="N4889" s="25"/>
      <c r="O4889" s="25"/>
      <c r="P4889" s="25"/>
      <c r="Q4889" s="28"/>
      <c r="R4889" s="29"/>
      <c r="S4889" s="27"/>
      <c r="T4889" s="27"/>
      <c r="U4889" s="28"/>
      <c r="V4889" s="26"/>
      <c r="W4889" s="26"/>
      <c r="X4889" s="26"/>
      <c r="Y4889" s="37"/>
      <c r="Z4889" s="37"/>
      <c r="AA4889" s="37"/>
      <c r="AB4889" s="30"/>
      <c r="AC4889" s="30"/>
      <c r="AD4889" s="31"/>
      <c r="AE4889" s="30"/>
      <c r="AF4889" s="30"/>
      <c r="AG4889" s="32"/>
      <c r="AH4889" s="30"/>
      <c r="AJ4889" s="30"/>
      <c r="AK4889" s="30"/>
      <c r="AL4889" s="30"/>
      <c r="AM4889" s="30"/>
      <c r="AN4889" s="30"/>
      <c r="AO4889" s="30"/>
      <c r="AP4889" s="30"/>
      <c r="AQ4889" s="30"/>
      <c r="AR4889" s="30"/>
      <c r="AS4889" s="30"/>
      <c r="AT4889" s="30"/>
      <c r="AU4889" s="121"/>
      <c r="AV4889" s="129"/>
      <c r="AW4889" s="129"/>
      <c r="AX4889" s="129"/>
    </row>
    <row r="4890" spans="1:50" x14ac:dyDescent="0.25">
      <c r="A4890" s="120"/>
      <c r="B4890" s="28"/>
      <c r="C4890" s="25"/>
      <c r="D4890" s="25"/>
      <c r="E4890" s="25"/>
      <c r="F4890" s="29"/>
      <c r="G4890" s="29"/>
      <c r="H4890" s="29"/>
      <c r="I4890" s="29"/>
      <c r="J4890" s="29"/>
      <c r="K4890" s="25"/>
      <c r="L4890" s="25"/>
      <c r="M4890" s="25"/>
      <c r="N4890" s="25"/>
      <c r="O4890" s="25"/>
      <c r="P4890" s="25"/>
      <c r="Q4890" s="28"/>
      <c r="R4890" s="29"/>
      <c r="S4890" s="27"/>
      <c r="T4890" s="27"/>
      <c r="U4890" s="28"/>
      <c r="V4890" s="26"/>
      <c r="W4890" s="26"/>
      <c r="X4890" s="26"/>
      <c r="Y4890" s="37"/>
      <c r="Z4890" s="37"/>
      <c r="AA4890" s="37"/>
      <c r="AB4890" s="30"/>
      <c r="AC4890" s="30"/>
      <c r="AD4890" s="31"/>
      <c r="AE4890" s="30"/>
      <c r="AF4890" s="30"/>
      <c r="AG4890" s="32"/>
      <c r="AH4890" s="30"/>
      <c r="AJ4890" s="30"/>
      <c r="AK4890" s="30"/>
      <c r="AL4890" s="30"/>
      <c r="AM4890" s="30"/>
      <c r="AN4890" s="30"/>
      <c r="AO4890" s="30"/>
      <c r="AP4890" s="30"/>
      <c r="AQ4890" s="30"/>
      <c r="AR4890" s="30"/>
      <c r="AS4890" s="30"/>
      <c r="AT4890" s="30"/>
      <c r="AU4890" s="121"/>
      <c r="AV4890" s="129"/>
      <c r="AW4890" s="129"/>
      <c r="AX4890" s="129"/>
    </row>
    <row r="4891" spans="1:50" x14ac:dyDescent="0.25">
      <c r="A4891" s="120"/>
      <c r="B4891" s="28"/>
      <c r="C4891" s="25"/>
      <c r="D4891" s="25"/>
      <c r="E4891" s="25"/>
      <c r="F4891" s="29"/>
      <c r="G4891" s="29"/>
      <c r="H4891" s="29"/>
      <c r="I4891" s="29"/>
      <c r="J4891" s="29"/>
      <c r="K4891" s="25"/>
      <c r="L4891" s="25"/>
      <c r="M4891" s="25"/>
      <c r="N4891" s="25"/>
      <c r="O4891" s="25"/>
      <c r="P4891" s="25"/>
      <c r="Q4891" s="28"/>
      <c r="R4891" s="29"/>
      <c r="S4891" s="27"/>
      <c r="T4891" s="27"/>
      <c r="U4891" s="28"/>
      <c r="V4891" s="26"/>
      <c r="W4891" s="26"/>
      <c r="X4891" s="26"/>
      <c r="Y4891" s="37"/>
      <c r="Z4891" s="37"/>
      <c r="AA4891" s="37"/>
      <c r="AB4891" s="30"/>
      <c r="AC4891" s="30"/>
      <c r="AD4891" s="31"/>
      <c r="AE4891" s="30"/>
      <c r="AF4891" s="30"/>
      <c r="AG4891" s="32"/>
      <c r="AH4891" s="30"/>
      <c r="AJ4891" s="30"/>
      <c r="AK4891" s="30"/>
      <c r="AL4891" s="30"/>
      <c r="AM4891" s="30"/>
      <c r="AN4891" s="30"/>
      <c r="AO4891" s="30"/>
      <c r="AP4891" s="30"/>
      <c r="AQ4891" s="30"/>
      <c r="AR4891" s="30"/>
      <c r="AS4891" s="30"/>
      <c r="AT4891" s="30"/>
      <c r="AU4891" s="121"/>
      <c r="AV4891" s="129"/>
      <c r="AW4891" s="129"/>
      <c r="AX4891" s="129"/>
    </row>
    <row r="4892" spans="1:50" x14ac:dyDescent="0.25">
      <c r="A4892" s="120"/>
      <c r="B4892" s="28"/>
      <c r="C4892" s="25"/>
      <c r="D4892" s="25"/>
      <c r="E4892" s="25"/>
      <c r="F4892" s="29"/>
      <c r="G4892" s="29"/>
      <c r="H4892" s="29"/>
      <c r="I4892" s="29"/>
      <c r="J4892" s="29"/>
      <c r="K4892" s="25"/>
      <c r="L4892" s="25"/>
      <c r="M4892" s="25"/>
      <c r="N4892" s="25"/>
      <c r="O4892" s="25"/>
      <c r="P4892" s="25"/>
      <c r="Q4892" s="28"/>
      <c r="R4892" s="29"/>
      <c r="S4892" s="27"/>
      <c r="T4892" s="27"/>
      <c r="U4892" s="28"/>
      <c r="V4892" s="26"/>
      <c r="W4892" s="26"/>
      <c r="X4892" s="26"/>
      <c r="Y4892" s="37"/>
      <c r="Z4892" s="37"/>
      <c r="AA4892" s="37"/>
      <c r="AB4892" s="30"/>
      <c r="AC4892" s="30"/>
      <c r="AD4892" s="31"/>
      <c r="AE4892" s="30"/>
      <c r="AF4892" s="30"/>
      <c r="AG4892" s="32"/>
      <c r="AH4892" s="30"/>
      <c r="AJ4892" s="30"/>
      <c r="AK4892" s="30"/>
      <c r="AL4892" s="30"/>
      <c r="AM4892" s="30"/>
      <c r="AN4892" s="30"/>
      <c r="AO4892" s="30"/>
      <c r="AP4892" s="30"/>
      <c r="AQ4892" s="30"/>
      <c r="AR4892" s="30"/>
      <c r="AS4892" s="30"/>
      <c r="AT4892" s="30"/>
      <c r="AU4892" s="121"/>
      <c r="AV4892" s="129"/>
      <c r="AW4892" s="129"/>
      <c r="AX4892" s="129"/>
    </row>
    <row r="4893" spans="1:50" x14ac:dyDescent="0.25">
      <c r="A4893" s="120"/>
      <c r="B4893" s="28"/>
      <c r="C4893" s="25"/>
      <c r="D4893" s="25"/>
      <c r="E4893" s="25"/>
      <c r="F4893" s="29"/>
      <c r="G4893" s="29"/>
      <c r="H4893" s="29"/>
      <c r="I4893" s="29"/>
      <c r="J4893" s="29"/>
      <c r="K4893" s="25"/>
      <c r="L4893" s="25"/>
      <c r="M4893" s="25"/>
      <c r="N4893" s="25"/>
      <c r="O4893" s="25"/>
      <c r="P4893" s="25"/>
      <c r="Q4893" s="28"/>
      <c r="R4893" s="29"/>
      <c r="S4893" s="27"/>
      <c r="T4893" s="27"/>
      <c r="U4893" s="28"/>
      <c r="V4893" s="26"/>
      <c r="W4893" s="26"/>
      <c r="X4893" s="26"/>
      <c r="Y4893" s="37"/>
      <c r="Z4893" s="37"/>
      <c r="AA4893" s="37"/>
      <c r="AB4893" s="30"/>
      <c r="AC4893" s="30"/>
      <c r="AD4893" s="31"/>
      <c r="AE4893" s="30"/>
      <c r="AF4893" s="30"/>
      <c r="AG4893" s="32"/>
      <c r="AH4893" s="30"/>
      <c r="AJ4893" s="30"/>
      <c r="AK4893" s="30"/>
      <c r="AL4893" s="30"/>
      <c r="AM4893" s="30"/>
      <c r="AN4893" s="30"/>
      <c r="AO4893" s="30"/>
      <c r="AP4893" s="30"/>
      <c r="AQ4893" s="30"/>
      <c r="AR4893" s="30"/>
      <c r="AS4893" s="30"/>
      <c r="AT4893" s="30"/>
      <c r="AU4893" s="121"/>
      <c r="AV4893" s="129"/>
      <c r="AW4893" s="129"/>
      <c r="AX4893" s="129"/>
    </row>
    <row r="4894" spans="1:50" x14ac:dyDescent="0.25">
      <c r="A4894" s="120"/>
      <c r="B4894" s="28"/>
      <c r="C4894" s="25"/>
      <c r="D4894" s="25"/>
      <c r="E4894" s="25"/>
      <c r="F4894" s="29"/>
      <c r="G4894" s="29"/>
      <c r="H4894" s="29"/>
      <c r="I4894" s="29"/>
      <c r="J4894" s="29"/>
      <c r="K4894" s="25"/>
      <c r="L4894" s="25"/>
      <c r="M4894" s="25"/>
      <c r="N4894" s="25"/>
      <c r="O4894" s="25"/>
      <c r="P4894" s="25"/>
      <c r="Q4894" s="28"/>
      <c r="R4894" s="29"/>
      <c r="S4894" s="27"/>
      <c r="T4894" s="27"/>
      <c r="U4894" s="28"/>
      <c r="V4894" s="26"/>
      <c r="W4894" s="26"/>
      <c r="X4894" s="26"/>
      <c r="Y4894" s="37"/>
      <c r="Z4894" s="37"/>
      <c r="AA4894" s="37"/>
      <c r="AB4894" s="30"/>
      <c r="AC4894" s="30"/>
      <c r="AD4894" s="31"/>
      <c r="AE4894" s="30"/>
      <c r="AF4894" s="30"/>
      <c r="AG4894" s="32"/>
      <c r="AH4894" s="30"/>
      <c r="AJ4894" s="30"/>
      <c r="AK4894" s="30"/>
      <c r="AL4894" s="30"/>
      <c r="AM4894" s="30"/>
      <c r="AN4894" s="30"/>
      <c r="AO4894" s="30"/>
      <c r="AP4894" s="30"/>
      <c r="AQ4894" s="30"/>
      <c r="AR4894" s="30"/>
      <c r="AS4894" s="30"/>
      <c r="AT4894" s="30"/>
      <c r="AU4894" s="121"/>
      <c r="AV4894" s="129"/>
      <c r="AW4894" s="129"/>
      <c r="AX4894" s="129"/>
    </row>
    <row r="4895" spans="1:50" x14ac:dyDescent="0.25">
      <c r="A4895" s="120"/>
      <c r="B4895" s="28"/>
      <c r="C4895" s="25"/>
      <c r="D4895" s="25"/>
      <c r="E4895" s="25"/>
      <c r="F4895" s="29"/>
      <c r="G4895" s="29"/>
      <c r="H4895" s="29"/>
      <c r="I4895" s="29"/>
      <c r="J4895" s="29"/>
      <c r="K4895" s="25"/>
      <c r="L4895" s="25"/>
      <c r="M4895" s="25"/>
      <c r="N4895" s="25"/>
      <c r="O4895" s="25"/>
      <c r="P4895" s="25"/>
      <c r="Q4895" s="28"/>
      <c r="R4895" s="29"/>
      <c r="S4895" s="27"/>
      <c r="T4895" s="27"/>
      <c r="U4895" s="28"/>
      <c r="V4895" s="26"/>
      <c r="W4895" s="26"/>
      <c r="X4895" s="26"/>
      <c r="Y4895" s="37"/>
      <c r="Z4895" s="37"/>
      <c r="AA4895" s="37"/>
      <c r="AB4895" s="30"/>
      <c r="AC4895" s="30"/>
      <c r="AD4895" s="31"/>
      <c r="AE4895" s="30"/>
      <c r="AF4895" s="30"/>
      <c r="AG4895" s="32"/>
      <c r="AH4895" s="30"/>
      <c r="AJ4895" s="30"/>
      <c r="AK4895" s="30"/>
      <c r="AL4895" s="30"/>
      <c r="AM4895" s="30"/>
      <c r="AN4895" s="30"/>
      <c r="AO4895" s="30"/>
      <c r="AP4895" s="30"/>
      <c r="AQ4895" s="30"/>
      <c r="AR4895" s="30"/>
      <c r="AS4895" s="30"/>
      <c r="AT4895" s="30"/>
      <c r="AU4895" s="121"/>
      <c r="AV4895" s="129"/>
      <c r="AW4895" s="129"/>
      <c r="AX4895" s="129"/>
    </row>
    <row r="4896" spans="1:50" x14ac:dyDescent="0.25">
      <c r="A4896" s="120"/>
      <c r="B4896" s="28"/>
      <c r="C4896" s="25"/>
      <c r="D4896" s="25"/>
      <c r="E4896" s="25"/>
      <c r="F4896" s="29"/>
      <c r="G4896" s="29"/>
      <c r="H4896" s="29"/>
      <c r="I4896" s="29"/>
      <c r="J4896" s="29"/>
      <c r="K4896" s="25"/>
      <c r="L4896" s="25"/>
      <c r="M4896" s="25"/>
      <c r="N4896" s="25"/>
      <c r="O4896" s="25"/>
      <c r="P4896" s="25"/>
      <c r="Q4896" s="28"/>
      <c r="R4896" s="29"/>
      <c r="S4896" s="27"/>
      <c r="T4896" s="27"/>
      <c r="U4896" s="28"/>
      <c r="V4896" s="26"/>
      <c r="W4896" s="26"/>
      <c r="X4896" s="26"/>
      <c r="Y4896" s="37"/>
      <c r="Z4896" s="37"/>
      <c r="AA4896" s="37"/>
      <c r="AB4896" s="30"/>
      <c r="AC4896" s="30"/>
      <c r="AD4896" s="31"/>
      <c r="AE4896" s="30"/>
      <c r="AF4896" s="30"/>
      <c r="AG4896" s="32"/>
      <c r="AH4896" s="30"/>
      <c r="AJ4896" s="30"/>
      <c r="AK4896" s="30"/>
      <c r="AL4896" s="30"/>
      <c r="AM4896" s="30"/>
      <c r="AN4896" s="30"/>
      <c r="AO4896" s="30"/>
      <c r="AP4896" s="30"/>
      <c r="AQ4896" s="30"/>
      <c r="AR4896" s="30"/>
      <c r="AS4896" s="30"/>
      <c r="AT4896" s="30"/>
      <c r="AU4896" s="121"/>
      <c r="AV4896" s="129"/>
      <c r="AW4896" s="129"/>
      <c r="AX4896" s="129"/>
    </row>
    <row r="4897" spans="1:50" x14ac:dyDescent="0.25">
      <c r="A4897" s="120"/>
      <c r="B4897" s="28"/>
      <c r="C4897" s="25"/>
      <c r="D4897" s="25"/>
      <c r="E4897" s="25"/>
      <c r="F4897" s="29"/>
      <c r="G4897" s="29"/>
      <c r="H4897" s="29"/>
      <c r="I4897" s="29"/>
      <c r="J4897" s="29"/>
      <c r="K4897" s="25"/>
      <c r="L4897" s="25"/>
      <c r="M4897" s="25"/>
      <c r="N4897" s="25"/>
      <c r="O4897" s="25"/>
      <c r="P4897" s="25"/>
      <c r="Q4897" s="28"/>
      <c r="R4897" s="29"/>
      <c r="S4897" s="27"/>
      <c r="T4897" s="27"/>
      <c r="U4897" s="28"/>
      <c r="V4897" s="26"/>
      <c r="W4897" s="26"/>
      <c r="X4897" s="26"/>
      <c r="Y4897" s="37"/>
      <c r="Z4897" s="37"/>
      <c r="AA4897" s="37"/>
      <c r="AB4897" s="30"/>
      <c r="AC4897" s="30"/>
      <c r="AD4897" s="31"/>
      <c r="AE4897" s="30"/>
      <c r="AF4897" s="30"/>
      <c r="AG4897" s="32"/>
      <c r="AH4897" s="30"/>
      <c r="AJ4897" s="30"/>
      <c r="AK4897" s="30"/>
      <c r="AL4897" s="30"/>
      <c r="AM4897" s="30"/>
      <c r="AN4897" s="30"/>
      <c r="AO4897" s="30"/>
      <c r="AP4897" s="30"/>
      <c r="AQ4897" s="30"/>
      <c r="AR4897" s="30"/>
      <c r="AS4897" s="30"/>
      <c r="AT4897" s="30"/>
      <c r="AU4897" s="121"/>
      <c r="AV4897" s="129"/>
      <c r="AW4897" s="129"/>
      <c r="AX4897" s="129"/>
    </row>
    <row r="4898" spans="1:50" x14ac:dyDescent="0.25">
      <c r="A4898" s="120"/>
      <c r="B4898" s="28"/>
      <c r="C4898" s="25"/>
      <c r="D4898" s="25"/>
      <c r="E4898" s="25"/>
      <c r="F4898" s="29"/>
      <c r="G4898" s="29"/>
      <c r="H4898" s="29"/>
      <c r="I4898" s="29"/>
      <c r="J4898" s="29"/>
      <c r="K4898" s="25"/>
      <c r="L4898" s="25"/>
      <c r="M4898" s="25"/>
      <c r="N4898" s="25"/>
      <c r="O4898" s="25"/>
      <c r="P4898" s="25"/>
      <c r="Q4898" s="28"/>
      <c r="R4898" s="29"/>
      <c r="S4898" s="27"/>
      <c r="T4898" s="27"/>
      <c r="U4898" s="28"/>
      <c r="V4898" s="26"/>
      <c r="W4898" s="26"/>
      <c r="X4898" s="26"/>
      <c r="Y4898" s="37"/>
      <c r="Z4898" s="37"/>
      <c r="AA4898" s="37"/>
      <c r="AB4898" s="30"/>
      <c r="AC4898" s="30"/>
      <c r="AD4898" s="31"/>
      <c r="AE4898" s="30"/>
      <c r="AF4898" s="30"/>
      <c r="AG4898" s="32"/>
      <c r="AH4898" s="30"/>
      <c r="AJ4898" s="30"/>
      <c r="AK4898" s="30"/>
      <c r="AL4898" s="30"/>
      <c r="AM4898" s="30"/>
      <c r="AN4898" s="30"/>
      <c r="AO4898" s="30"/>
      <c r="AP4898" s="30"/>
      <c r="AQ4898" s="30"/>
      <c r="AR4898" s="30"/>
      <c r="AS4898" s="30"/>
      <c r="AT4898" s="30"/>
      <c r="AU4898" s="121"/>
      <c r="AV4898" s="129"/>
      <c r="AW4898" s="129"/>
      <c r="AX4898" s="129"/>
    </row>
    <row r="4899" spans="1:50" x14ac:dyDescent="0.25">
      <c r="A4899" s="120"/>
      <c r="B4899" s="28"/>
      <c r="C4899" s="25"/>
      <c r="D4899" s="25"/>
      <c r="E4899" s="25"/>
      <c r="F4899" s="29"/>
      <c r="G4899" s="29"/>
      <c r="H4899" s="29"/>
      <c r="I4899" s="29"/>
      <c r="J4899" s="29"/>
      <c r="K4899" s="25"/>
      <c r="L4899" s="25"/>
      <c r="M4899" s="25"/>
      <c r="N4899" s="25"/>
      <c r="O4899" s="25"/>
      <c r="P4899" s="25"/>
      <c r="Q4899" s="28"/>
      <c r="R4899" s="29"/>
      <c r="S4899" s="27"/>
      <c r="T4899" s="27"/>
      <c r="U4899" s="28"/>
      <c r="V4899" s="26"/>
      <c r="W4899" s="26"/>
      <c r="X4899" s="26"/>
      <c r="Y4899" s="37"/>
      <c r="Z4899" s="37"/>
      <c r="AA4899" s="37"/>
      <c r="AB4899" s="30"/>
      <c r="AC4899" s="30"/>
      <c r="AD4899" s="31"/>
      <c r="AE4899" s="30"/>
      <c r="AF4899" s="30"/>
      <c r="AG4899" s="32"/>
      <c r="AH4899" s="30"/>
      <c r="AJ4899" s="30"/>
      <c r="AK4899" s="30"/>
      <c r="AL4899" s="30"/>
      <c r="AM4899" s="30"/>
      <c r="AN4899" s="30"/>
      <c r="AO4899" s="30"/>
      <c r="AP4899" s="30"/>
      <c r="AQ4899" s="30"/>
      <c r="AR4899" s="30"/>
      <c r="AS4899" s="30"/>
      <c r="AT4899" s="30"/>
      <c r="AU4899" s="121"/>
      <c r="AV4899" s="129"/>
      <c r="AW4899" s="129"/>
      <c r="AX4899" s="129"/>
    </row>
    <row r="4900" spans="1:50" x14ac:dyDescent="0.25">
      <c r="A4900" s="120"/>
      <c r="B4900" s="28"/>
      <c r="C4900" s="25"/>
      <c r="D4900" s="25"/>
      <c r="E4900" s="25"/>
      <c r="F4900" s="29"/>
      <c r="G4900" s="29"/>
      <c r="H4900" s="29"/>
      <c r="I4900" s="29"/>
      <c r="J4900" s="29"/>
      <c r="K4900" s="25"/>
      <c r="L4900" s="25"/>
      <c r="M4900" s="25"/>
      <c r="N4900" s="25"/>
      <c r="O4900" s="25"/>
      <c r="P4900" s="25"/>
      <c r="Q4900" s="28"/>
      <c r="R4900" s="29"/>
      <c r="S4900" s="27"/>
      <c r="T4900" s="27"/>
      <c r="U4900" s="28"/>
      <c r="V4900" s="26"/>
      <c r="W4900" s="26"/>
      <c r="X4900" s="26"/>
      <c r="Y4900" s="37"/>
      <c r="Z4900" s="37"/>
      <c r="AA4900" s="37"/>
      <c r="AB4900" s="30"/>
      <c r="AC4900" s="30"/>
      <c r="AD4900" s="31"/>
      <c r="AE4900" s="30"/>
      <c r="AF4900" s="30"/>
      <c r="AG4900" s="32"/>
      <c r="AH4900" s="30"/>
      <c r="AJ4900" s="30"/>
      <c r="AK4900" s="30"/>
      <c r="AL4900" s="30"/>
      <c r="AM4900" s="30"/>
      <c r="AN4900" s="30"/>
      <c r="AO4900" s="30"/>
      <c r="AP4900" s="30"/>
      <c r="AQ4900" s="30"/>
      <c r="AR4900" s="30"/>
      <c r="AS4900" s="30"/>
      <c r="AT4900" s="30"/>
      <c r="AU4900" s="121"/>
      <c r="AV4900" s="129"/>
      <c r="AW4900" s="129"/>
      <c r="AX4900" s="129"/>
    </row>
    <row r="4901" spans="1:50" x14ac:dyDescent="0.25">
      <c r="A4901" s="120"/>
      <c r="B4901" s="28"/>
      <c r="C4901" s="25"/>
      <c r="D4901" s="25"/>
      <c r="E4901" s="25"/>
      <c r="F4901" s="29"/>
      <c r="G4901" s="29"/>
      <c r="H4901" s="29"/>
      <c r="I4901" s="29"/>
      <c r="J4901" s="29"/>
      <c r="K4901" s="25"/>
      <c r="L4901" s="25"/>
      <c r="M4901" s="25"/>
      <c r="N4901" s="25"/>
      <c r="O4901" s="25"/>
      <c r="P4901" s="25"/>
      <c r="Q4901" s="28"/>
      <c r="R4901" s="29"/>
      <c r="S4901" s="27"/>
      <c r="T4901" s="27"/>
      <c r="U4901" s="28"/>
      <c r="V4901" s="26"/>
      <c r="W4901" s="26"/>
      <c r="X4901" s="26"/>
      <c r="Y4901" s="37"/>
      <c r="Z4901" s="37"/>
      <c r="AA4901" s="37"/>
      <c r="AB4901" s="30"/>
      <c r="AC4901" s="30"/>
      <c r="AD4901" s="31"/>
      <c r="AE4901" s="30"/>
      <c r="AF4901" s="30"/>
      <c r="AG4901" s="32"/>
      <c r="AH4901" s="30"/>
      <c r="AJ4901" s="30"/>
      <c r="AK4901" s="30"/>
      <c r="AL4901" s="30"/>
      <c r="AM4901" s="30"/>
      <c r="AN4901" s="30"/>
      <c r="AO4901" s="30"/>
      <c r="AP4901" s="30"/>
      <c r="AQ4901" s="30"/>
      <c r="AR4901" s="30"/>
      <c r="AS4901" s="30"/>
      <c r="AT4901" s="30"/>
      <c r="AU4901" s="121"/>
      <c r="AV4901" s="129"/>
      <c r="AW4901" s="129"/>
      <c r="AX4901" s="129"/>
    </row>
    <row r="4902" spans="1:50" x14ac:dyDescent="0.25">
      <c r="A4902" s="120"/>
      <c r="B4902" s="28"/>
      <c r="C4902" s="25"/>
      <c r="D4902" s="25"/>
      <c r="E4902" s="25"/>
      <c r="F4902" s="29"/>
      <c r="G4902" s="29"/>
      <c r="H4902" s="29"/>
      <c r="I4902" s="29"/>
      <c r="J4902" s="29"/>
      <c r="K4902" s="25"/>
      <c r="L4902" s="25"/>
      <c r="M4902" s="25"/>
      <c r="N4902" s="25"/>
      <c r="O4902" s="25"/>
      <c r="P4902" s="25"/>
      <c r="Q4902" s="28"/>
      <c r="R4902" s="29"/>
      <c r="S4902" s="27"/>
      <c r="T4902" s="27"/>
      <c r="U4902" s="28"/>
      <c r="V4902" s="26"/>
      <c r="W4902" s="26"/>
      <c r="X4902" s="26"/>
      <c r="Y4902" s="37"/>
      <c r="Z4902" s="37"/>
      <c r="AA4902" s="37"/>
      <c r="AB4902" s="30"/>
      <c r="AC4902" s="30"/>
      <c r="AD4902" s="31"/>
      <c r="AE4902" s="30"/>
      <c r="AF4902" s="30"/>
      <c r="AG4902" s="32"/>
      <c r="AH4902" s="30"/>
      <c r="AJ4902" s="30"/>
      <c r="AK4902" s="30"/>
      <c r="AL4902" s="30"/>
      <c r="AM4902" s="30"/>
      <c r="AN4902" s="30"/>
      <c r="AO4902" s="30"/>
      <c r="AP4902" s="30"/>
      <c r="AQ4902" s="30"/>
      <c r="AR4902" s="30"/>
      <c r="AS4902" s="30"/>
      <c r="AT4902" s="30"/>
      <c r="AU4902" s="121"/>
      <c r="AV4902" s="129"/>
      <c r="AW4902" s="129"/>
      <c r="AX4902" s="129"/>
    </row>
    <row r="4903" spans="1:50" x14ac:dyDescent="0.25">
      <c r="A4903" s="120"/>
      <c r="B4903" s="28"/>
      <c r="C4903" s="25"/>
      <c r="D4903" s="25"/>
      <c r="E4903" s="25"/>
      <c r="F4903" s="29"/>
      <c r="G4903" s="29"/>
      <c r="H4903" s="29"/>
      <c r="I4903" s="29"/>
      <c r="J4903" s="29"/>
      <c r="K4903" s="25"/>
      <c r="L4903" s="25"/>
      <c r="M4903" s="25"/>
      <c r="N4903" s="25"/>
      <c r="O4903" s="25"/>
      <c r="P4903" s="25"/>
      <c r="Q4903" s="28"/>
      <c r="R4903" s="29"/>
      <c r="S4903" s="27"/>
      <c r="T4903" s="27"/>
      <c r="U4903" s="28"/>
      <c r="V4903" s="26"/>
      <c r="W4903" s="26"/>
      <c r="X4903" s="26"/>
      <c r="Y4903" s="37"/>
      <c r="Z4903" s="37"/>
      <c r="AA4903" s="37"/>
      <c r="AB4903" s="30"/>
      <c r="AC4903" s="30"/>
      <c r="AD4903" s="31"/>
      <c r="AE4903" s="30"/>
      <c r="AF4903" s="30"/>
      <c r="AG4903" s="32"/>
      <c r="AH4903" s="30"/>
      <c r="AJ4903" s="30"/>
      <c r="AK4903" s="30"/>
      <c r="AL4903" s="30"/>
      <c r="AM4903" s="30"/>
      <c r="AN4903" s="30"/>
      <c r="AO4903" s="30"/>
      <c r="AP4903" s="30"/>
      <c r="AQ4903" s="30"/>
      <c r="AR4903" s="30"/>
      <c r="AS4903" s="30"/>
      <c r="AT4903" s="30"/>
      <c r="AU4903" s="121"/>
      <c r="AV4903" s="129"/>
      <c r="AW4903" s="129"/>
      <c r="AX4903" s="129"/>
    </row>
    <row r="4904" spans="1:50" x14ac:dyDescent="0.25">
      <c r="A4904" s="120"/>
      <c r="B4904" s="28"/>
      <c r="C4904" s="25"/>
      <c r="D4904" s="25"/>
      <c r="E4904" s="25"/>
      <c r="F4904" s="29"/>
      <c r="G4904" s="29"/>
      <c r="H4904" s="29"/>
      <c r="I4904" s="29"/>
      <c r="J4904" s="29"/>
      <c r="K4904" s="25"/>
      <c r="L4904" s="25"/>
      <c r="M4904" s="25"/>
      <c r="N4904" s="25"/>
      <c r="O4904" s="25"/>
      <c r="P4904" s="25"/>
      <c r="Q4904" s="28"/>
      <c r="R4904" s="29"/>
      <c r="S4904" s="27"/>
      <c r="T4904" s="27"/>
      <c r="U4904" s="28"/>
      <c r="V4904" s="26"/>
      <c r="W4904" s="26"/>
      <c r="X4904" s="26"/>
      <c r="Y4904" s="37"/>
      <c r="Z4904" s="37"/>
      <c r="AA4904" s="37"/>
      <c r="AB4904" s="30"/>
      <c r="AC4904" s="30"/>
      <c r="AD4904" s="31"/>
      <c r="AE4904" s="30"/>
      <c r="AF4904" s="30"/>
      <c r="AG4904" s="32"/>
      <c r="AH4904" s="30"/>
      <c r="AJ4904" s="30"/>
      <c r="AK4904" s="30"/>
      <c r="AL4904" s="30"/>
      <c r="AM4904" s="30"/>
      <c r="AN4904" s="30"/>
      <c r="AO4904" s="30"/>
      <c r="AP4904" s="30"/>
      <c r="AQ4904" s="30"/>
      <c r="AR4904" s="30"/>
      <c r="AS4904" s="30"/>
      <c r="AT4904" s="30"/>
      <c r="AU4904" s="121"/>
      <c r="AV4904" s="129"/>
      <c r="AW4904" s="129"/>
      <c r="AX4904" s="129"/>
    </row>
    <row r="4905" spans="1:50" x14ac:dyDescent="0.25">
      <c r="A4905" s="120"/>
      <c r="B4905" s="28"/>
      <c r="C4905" s="25"/>
      <c r="D4905" s="25"/>
      <c r="E4905" s="25"/>
      <c r="F4905" s="29"/>
      <c r="G4905" s="29"/>
      <c r="H4905" s="29"/>
      <c r="I4905" s="29"/>
      <c r="J4905" s="29"/>
      <c r="K4905" s="25"/>
      <c r="L4905" s="25"/>
      <c r="M4905" s="25"/>
      <c r="N4905" s="25"/>
      <c r="O4905" s="25"/>
      <c r="P4905" s="25"/>
      <c r="Q4905" s="28"/>
      <c r="R4905" s="29"/>
      <c r="S4905" s="27"/>
      <c r="T4905" s="27"/>
      <c r="U4905" s="28"/>
      <c r="V4905" s="26"/>
      <c r="W4905" s="26"/>
      <c r="X4905" s="26"/>
      <c r="Y4905" s="37"/>
      <c r="Z4905" s="37"/>
      <c r="AA4905" s="37"/>
      <c r="AB4905" s="30"/>
      <c r="AC4905" s="30"/>
      <c r="AD4905" s="31"/>
      <c r="AE4905" s="30"/>
      <c r="AF4905" s="30"/>
      <c r="AG4905" s="32"/>
      <c r="AH4905" s="30"/>
      <c r="AJ4905" s="30"/>
      <c r="AK4905" s="30"/>
      <c r="AL4905" s="30"/>
      <c r="AM4905" s="30"/>
      <c r="AN4905" s="30"/>
      <c r="AO4905" s="30"/>
      <c r="AP4905" s="30"/>
      <c r="AQ4905" s="30"/>
      <c r="AR4905" s="30"/>
      <c r="AS4905" s="30"/>
      <c r="AT4905" s="30"/>
      <c r="AU4905" s="121"/>
      <c r="AV4905" s="129"/>
      <c r="AW4905" s="129"/>
      <c r="AX4905" s="129"/>
    </row>
    <row r="4906" spans="1:50" x14ac:dyDescent="0.25">
      <c r="A4906" s="120"/>
      <c r="B4906" s="28"/>
      <c r="C4906" s="25"/>
      <c r="D4906" s="25"/>
      <c r="E4906" s="25"/>
      <c r="F4906" s="29"/>
      <c r="G4906" s="29"/>
      <c r="H4906" s="29"/>
      <c r="I4906" s="29"/>
      <c r="J4906" s="29"/>
      <c r="K4906" s="25"/>
      <c r="L4906" s="25"/>
      <c r="M4906" s="25"/>
      <c r="N4906" s="25"/>
      <c r="O4906" s="25"/>
      <c r="P4906" s="25"/>
      <c r="Q4906" s="28"/>
      <c r="R4906" s="29"/>
      <c r="S4906" s="27"/>
      <c r="T4906" s="27"/>
      <c r="U4906" s="28"/>
      <c r="V4906" s="26"/>
      <c r="W4906" s="26"/>
      <c r="X4906" s="26"/>
      <c r="Y4906" s="37"/>
      <c r="Z4906" s="37"/>
      <c r="AA4906" s="37"/>
      <c r="AB4906" s="30"/>
      <c r="AC4906" s="30"/>
      <c r="AD4906" s="31"/>
      <c r="AE4906" s="30"/>
      <c r="AF4906" s="30"/>
      <c r="AG4906" s="32"/>
      <c r="AH4906" s="30"/>
      <c r="AJ4906" s="30"/>
      <c r="AK4906" s="30"/>
      <c r="AL4906" s="30"/>
      <c r="AM4906" s="30"/>
      <c r="AN4906" s="30"/>
      <c r="AO4906" s="30"/>
      <c r="AP4906" s="30"/>
      <c r="AQ4906" s="30"/>
      <c r="AR4906" s="30"/>
      <c r="AS4906" s="30"/>
      <c r="AT4906" s="30"/>
      <c r="AU4906" s="121"/>
      <c r="AV4906" s="129"/>
      <c r="AW4906" s="129"/>
      <c r="AX4906" s="129"/>
    </row>
    <row r="4907" spans="1:50" x14ac:dyDescent="0.25">
      <c r="A4907" s="120"/>
      <c r="B4907" s="28"/>
      <c r="C4907" s="25"/>
      <c r="D4907" s="25"/>
      <c r="E4907" s="25"/>
      <c r="F4907" s="29"/>
      <c r="G4907" s="29"/>
      <c r="H4907" s="29"/>
      <c r="I4907" s="29"/>
      <c r="J4907" s="29"/>
      <c r="K4907" s="25"/>
      <c r="L4907" s="25"/>
      <c r="M4907" s="25"/>
      <c r="N4907" s="25"/>
      <c r="O4907" s="25"/>
      <c r="P4907" s="25"/>
      <c r="Q4907" s="28"/>
      <c r="R4907" s="29"/>
      <c r="S4907" s="27"/>
      <c r="T4907" s="27"/>
      <c r="U4907" s="28"/>
      <c r="V4907" s="26"/>
      <c r="W4907" s="26"/>
      <c r="X4907" s="26"/>
      <c r="Y4907" s="37"/>
      <c r="Z4907" s="37"/>
      <c r="AA4907" s="37"/>
      <c r="AB4907" s="30"/>
      <c r="AC4907" s="30"/>
      <c r="AD4907" s="31"/>
      <c r="AE4907" s="30"/>
      <c r="AF4907" s="30"/>
      <c r="AG4907" s="32"/>
      <c r="AH4907" s="30"/>
      <c r="AJ4907" s="30"/>
      <c r="AK4907" s="30"/>
      <c r="AL4907" s="30"/>
      <c r="AM4907" s="30"/>
      <c r="AN4907" s="30"/>
      <c r="AO4907" s="30"/>
      <c r="AP4907" s="30"/>
      <c r="AQ4907" s="30"/>
      <c r="AR4907" s="30"/>
      <c r="AS4907" s="30"/>
      <c r="AT4907" s="30"/>
      <c r="AU4907" s="121"/>
      <c r="AV4907" s="129"/>
      <c r="AW4907" s="129"/>
      <c r="AX4907" s="129"/>
    </row>
    <row r="4908" spans="1:50" x14ac:dyDescent="0.25">
      <c r="A4908" s="120"/>
      <c r="B4908" s="28"/>
      <c r="C4908" s="25"/>
      <c r="D4908" s="25"/>
      <c r="E4908" s="25"/>
      <c r="F4908" s="29"/>
      <c r="G4908" s="29"/>
      <c r="H4908" s="29"/>
      <c r="I4908" s="29"/>
      <c r="J4908" s="29"/>
      <c r="K4908" s="25"/>
      <c r="L4908" s="25"/>
      <c r="M4908" s="25"/>
      <c r="N4908" s="25"/>
      <c r="O4908" s="25"/>
      <c r="P4908" s="25"/>
      <c r="Q4908" s="28"/>
      <c r="R4908" s="29"/>
      <c r="S4908" s="27"/>
      <c r="T4908" s="27"/>
      <c r="U4908" s="28"/>
      <c r="V4908" s="26"/>
      <c r="W4908" s="26"/>
      <c r="X4908" s="26"/>
      <c r="Y4908" s="37"/>
      <c r="Z4908" s="37"/>
      <c r="AA4908" s="37"/>
      <c r="AB4908" s="30"/>
      <c r="AC4908" s="30"/>
      <c r="AD4908" s="31"/>
      <c r="AE4908" s="30"/>
      <c r="AF4908" s="30"/>
      <c r="AG4908" s="32"/>
      <c r="AH4908" s="30"/>
      <c r="AJ4908" s="30"/>
      <c r="AK4908" s="30"/>
      <c r="AL4908" s="30"/>
      <c r="AM4908" s="30"/>
      <c r="AN4908" s="30"/>
      <c r="AO4908" s="30"/>
      <c r="AP4908" s="30"/>
      <c r="AQ4908" s="30"/>
      <c r="AR4908" s="30"/>
      <c r="AS4908" s="30"/>
      <c r="AT4908" s="30"/>
      <c r="AU4908" s="121"/>
      <c r="AV4908" s="129"/>
      <c r="AW4908" s="129"/>
      <c r="AX4908" s="129"/>
    </row>
    <row r="4909" spans="1:50" x14ac:dyDescent="0.25">
      <c r="A4909" s="120"/>
      <c r="B4909" s="28"/>
      <c r="C4909" s="25"/>
      <c r="D4909" s="25"/>
      <c r="E4909" s="25"/>
      <c r="F4909" s="29"/>
      <c r="G4909" s="29"/>
      <c r="H4909" s="29"/>
      <c r="I4909" s="29"/>
      <c r="J4909" s="29"/>
      <c r="K4909" s="25"/>
      <c r="L4909" s="25"/>
      <c r="M4909" s="25"/>
      <c r="N4909" s="25"/>
      <c r="O4909" s="25"/>
      <c r="P4909" s="25"/>
      <c r="Q4909" s="28"/>
      <c r="R4909" s="29"/>
      <c r="S4909" s="27"/>
      <c r="T4909" s="27"/>
      <c r="U4909" s="28"/>
      <c r="V4909" s="26"/>
      <c r="W4909" s="26"/>
      <c r="X4909" s="26"/>
      <c r="Y4909" s="37"/>
      <c r="Z4909" s="37"/>
      <c r="AA4909" s="37"/>
      <c r="AB4909" s="30"/>
      <c r="AC4909" s="30"/>
      <c r="AD4909" s="31"/>
      <c r="AE4909" s="30"/>
      <c r="AF4909" s="30"/>
      <c r="AG4909" s="32"/>
      <c r="AH4909" s="30"/>
      <c r="AJ4909" s="30"/>
      <c r="AK4909" s="30"/>
      <c r="AL4909" s="30"/>
      <c r="AM4909" s="30"/>
      <c r="AN4909" s="30"/>
      <c r="AO4909" s="30"/>
      <c r="AP4909" s="30"/>
      <c r="AQ4909" s="30"/>
      <c r="AR4909" s="30"/>
      <c r="AS4909" s="30"/>
      <c r="AT4909" s="30"/>
      <c r="AU4909" s="121"/>
      <c r="AV4909" s="129"/>
      <c r="AW4909" s="129"/>
      <c r="AX4909" s="129"/>
    </row>
    <row r="4910" spans="1:50" x14ac:dyDescent="0.25">
      <c r="A4910" s="120"/>
      <c r="B4910" s="28"/>
      <c r="C4910" s="25"/>
      <c r="D4910" s="25"/>
      <c r="E4910" s="25"/>
      <c r="F4910" s="29"/>
      <c r="G4910" s="29"/>
      <c r="H4910" s="29"/>
      <c r="I4910" s="29"/>
      <c r="J4910" s="29"/>
      <c r="K4910" s="25"/>
      <c r="L4910" s="25"/>
      <c r="M4910" s="25"/>
      <c r="N4910" s="25"/>
      <c r="O4910" s="25"/>
      <c r="P4910" s="25"/>
      <c r="Q4910" s="28"/>
      <c r="R4910" s="29"/>
      <c r="S4910" s="27"/>
      <c r="T4910" s="27"/>
      <c r="U4910" s="28"/>
      <c r="V4910" s="26"/>
      <c r="W4910" s="26"/>
      <c r="X4910" s="26"/>
      <c r="Y4910" s="37"/>
      <c r="Z4910" s="37"/>
      <c r="AA4910" s="37"/>
      <c r="AB4910" s="30"/>
      <c r="AC4910" s="30"/>
      <c r="AD4910" s="31"/>
      <c r="AE4910" s="30"/>
      <c r="AF4910" s="30"/>
      <c r="AG4910" s="32"/>
      <c r="AH4910" s="30"/>
      <c r="AJ4910" s="30"/>
      <c r="AK4910" s="30"/>
      <c r="AL4910" s="30"/>
      <c r="AM4910" s="30"/>
      <c r="AN4910" s="30"/>
      <c r="AO4910" s="30"/>
      <c r="AP4910" s="30"/>
      <c r="AQ4910" s="30"/>
      <c r="AR4910" s="30"/>
      <c r="AS4910" s="30"/>
      <c r="AT4910" s="30"/>
      <c r="AU4910" s="121"/>
      <c r="AV4910" s="129"/>
      <c r="AW4910" s="129"/>
      <c r="AX4910" s="129"/>
    </row>
    <row r="4911" spans="1:50" x14ac:dyDescent="0.25">
      <c r="A4911" s="120"/>
      <c r="B4911" s="28"/>
      <c r="C4911" s="25"/>
      <c r="D4911" s="25"/>
      <c r="E4911" s="25"/>
      <c r="F4911" s="29"/>
      <c r="G4911" s="29"/>
      <c r="H4911" s="29"/>
      <c r="I4911" s="29"/>
      <c r="J4911" s="29"/>
      <c r="K4911" s="25"/>
      <c r="L4911" s="25"/>
      <c r="M4911" s="25"/>
      <c r="N4911" s="25"/>
      <c r="O4911" s="25"/>
      <c r="P4911" s="25"/>
      <c r="Q4911" s="28"/>
      <c r="R4911" s="29"/>
      <c r="S4911" s="27"/>
      <c r="T4911" s="27"/>
      <c r="U4911" s="28"/>
      <c r="V4911" s="26"/>
      <c r="W4911" s="26"/>
      <c r="X4911" s="26"/>
      <c r="Y4911" s="37"/>
      <c r="Z4911" s="37"/>
      <c r="AA4911" s="37"/>
      <c r="AB4911" s="30"/>
      <c r="AC4911" s="30"/>
      <c r="AD4911" s="31"/>
      <c r="AE4911" s="30"/>
      <c r="AF4911" s="30"/>
      <c r="AG4911" s="32"/>
      <c r="AH4911" s="30"/>
      <c r="AJ4911" s="30"/>
      <c r="AK4911" s="30"/>
      <c r="AL4911" s="30"/>
      <c r="AM4911" s="30"/>
      <c r="AN4911" s="30"/>
      <c r="AO4911" s="30"/>
      <c r="AP4911" s="30"/>
      <c r="AQ4911" s="30"/>
      <c r="AR4911" s="30"/>
      <c r="AS4911" s="30"/>
      <c r="AT4911" s="30"/>
      <c r="AU4911" s="121"/>
      <c r="AV4911" s="129"/>
      <c r="AW4911" s="129"/>
      <c r="AX4911" s="129"/>
    </row>
    <row r="4912" spans="1:50" x14ac:dyDescent="0.25">
      <c r="A4912" s="120"/>
      <c r="B4912" s="28"/>
      <c r="C4912" s="25"/>
      <c r="D4912" s="25"/>
      <c r="E4912" s="25"/>
      <c r="F4912" s="29"/>
      <c r="G4912" s="29"/>
      <c r="H4912" s="29"/>
      <c r="I4912" s="29"/>
      <c r="J4912" s="29"/>
      <c r="K4912" s="25"/>
      <c r="L4912" s="25"/>
      <c r="M4912" s="25"/>
      <c r="N4912" s="25"/>
      <c r="O4912" s="25"/>
      <c r="P4912" s="25"/>
      <c r="Q4912" s="28"/>
      <c r="R4912" s="29"/>
      <c r="S4912" s="27"/>
      <c r="T4912" s="27"/>
      <c r="U4912" s="28"/>
      <c r="V4912" s="26"/>
      <c r="W4912" s="26"/>
      <c r="X4912" s="26"/>
      <c r="Y4912" s="37"/>
      <c r="Z4912" s="37"/>
      <c r="AA4912" s="37"/>
      <c r="AB4912" s="30"/>
      <c r="AC4912" s="30"/>
      <c r="AD4912" s="31"/>
      <c r="AE4912" s="30"/>
      <c r="AF4912" s="30"/>
      <c r="AG4912" s="32"/>
      <c r="AH4912" s="30"/>
      <c r="AJ4912" s="30"/>
      <c r="AK4912" s="30"/>
      <c r="AL4912" s="30"/>
      <c r="AM4912" s="30"/>
      <c r="AN4912" s="30"/>
      <c r="AO4912" s="30"/>
      <c r="AP4912" s="30"/>
      <c r="AQ4912" s="30"/>
      <c r="AR4912" s="30"/>
      <c r="AS4912" s="30"/>
      <c r="AT4912" s="30"/>
      <c r="AU4912" s="121"/>
      <c r="AV4912" s="129"/>
      <c r="AW4912" s="129"/>
      <c r="AX4912" s="129"/>
    </row>
    <row r="4913" spans="1:50" x14ac:dyDescent="0.25">
      <c r="A4913" s="120"/>
      <c r="B4913" s="28"/>
      <c r="C4913" s="25"/>
      <c r="D4913" s="25"/>
      <c r="E4913" s="25"/>
      <c r="F4913" s="29"/>
      <c r="G4913" s="29"/>
      <c r="H4913" s="29"/>
      <c r="I4913" s="29"/>
      <c r="J4913" s="29"/>
      <c r="K4913" s="25"/>
      <c r="L4913" s="25"/>
      <c r="M4913" s="25"/>
      <c r="N4913" s="25"/>
      <c r="O4913" s="25"/>
      <c r="P4913" s="25"/>
      <c r="Q4913" s="28"/>
      <c r="R4913" s="29"/>
      <c r="S4913" s="27"/>
      <c r="T4913" s="27"/>
      <c r="U4913" s="28"/>
      <c r="V4913" s="26"/>
      <c r="W4913" s="26"/>
      <c r="X4913" s="26"/>
      <c r="Y4913" s="37"/>
      <c r="Z4913" s="37"/>
      <c r="AA4913" s="37"/>
      <c r="AB4913" s="30"/>
      <c r="AC4913" s="30"/>
      <c r="AD4913" s="31"/>
      <c r="AE4913" s="30"/>
      <c r="AF4913" s="30"/>
      <c r="AG4913" s="32"/>
      <c r="AH4913" s="30"/>
      <c r="AJ4913" s="30"/>
      <c r="AK4913" s="30"/>
      <c r="AL4913" s="30"/>
      <c r="AM4913" s="30"/>
      <c r="AN4913" s="30"/>
      <c r="AO4913" s="30"/>
      <c r="AP4913" s="30"/>
      <c r="AQ4913" s="30"/>
      <c r="AR4913" s="30"/>
      <c r="AS4913" s="30"/>
      <c r="AT4913" s="30"/>
      <c r="AU4913" s="121"/>
      <c r="AV4913" s="129"/>
      <c r="AW4913" s="129"/>
      <c r="AX4913" s="129"/>
    </row>
    <row r="4914" spans="1:50" x14ac:dyDescent="0.25">
      <c r="A4914" s="120"/>
      <c r="B4914" s="28"/>
      <c r="C4914" s="25"/>
      <c r="D4914" s="25"/>
      <c r="E4914" s="25"/>
      <c r="F4914" s="29"/>
      <c r="G4914" s="29"/>
      <c r="H4914" s="29"/>
      <c r="I4914" s="29"/>
      <c r="J4914" s="29"/>
      <c r="K4914" s="25"/>
      <c r="L4914" s="25"/>
      <c r="M4914" s="25"/>
      <c r="N4914" s="25"/>
      <c r="O4914" s="25"/>
      <c r="P4914" s="25"/>
      <c r="Q4914" s="28"/>
      <c r="R4914" s="29"/>
      <c r="S4914" s="27"/>
      <c r="T4914" s="27"/>
      <c r="U4914" s="28"/>
      <c r="V4914" s="26"/>
      <c r="W4914" s="26"/>
      <c r="X4914" s="26"/>
      <c r="Y4914" s="37"/>
      <c r="Z4914" s="37"/>
      <c r="AA4914" s="37"/>
      <c r="AB4914" s="30"/>
      <c r="AC4914" s="30"/>
      <c r="AD4914" s="31"/>
      <c r="AE4914" s="30"/>
      <c r="AF4914" s="30"/>
      <c r="AG4914" s="32"/>
      <c r="AH4914" s="30"/>
      <c r="AJ4914" s="30"/>
      <c r="AK4914" s="30"/>
      <c r="AL4914" s="30"/>
      <c r="AM4914" s="30"/>
      <c r="AN4914" s="30"/>
      <c r="AO4914" s="30"/>
      <c r="AP4914" s="30"/>
      <c r="AQ4914" s="30"/>
      <c r="AR4914" s="30"/>
      <c r="AS4914" s="30"/>
      <c r="AT4914" s="30"/>
      <c r="AU4914" s="121"/>
      <c r="AV4914" s="129"/>
      <c r="AW4914" s="129"/>
      <c r="AX4914" s="129"/>
    </row>
    <row r="4915" spans="1:50" x14ac:dyDescent="0.25">
      <c r="A4915" s="120"/>
      <c r="B4915" s="28"/>
      <c r="C4915" s="25"/>
      <c r="D4915" s="25"/>
      <c r="E4915" s="25"/>
      <c r="F4915" s="29"/>
      <c r="G4915" s="29"/>
      <c r="H4915" s="29"/>
      <c r="I4915" s="29"/>
      <c r="J4915" s="29"/>
      <c r="K4915" s="25"/>
      <c r="L4915" s="25"/>
      <c r="M4915" s="25"/>
      <c r="N4915" s="25"/>
      <c r="O4915" s="25"/>
      <c r="P4915" s="25"/>
      <c r="Q4915" s="28"/>
      <c r="R4915" s="29"/>
      <c r="S4915" s="27"/>
      <c r="T4915" s="27"/>
      <c r="U4915" s="28"/>
      <c r="V4915" s="26"/>
      <c r="W4915" s="26"/>
      <c r="X4915" s="26"/>
      <c r="Y4915" s="37"/>
      <c r="Z4915" s="37"/>
      <c r="AA4915" s="37"/>
      <c r="AB4915" s="30"/>
      <c r="AC4915" s="30"/>
      <c r="AD4915" s="31"/>
      <c r="AE4915" s="30"/>
      <c r="AF4915" s="30"/>
      <c r="AG4915" s="32"/>
      <c r="AH4915" s="30"/>
      <c r="AJ4915" s="30"/>
      <c r="AK4915" s="30"/>
      <c r="AL4915" s="30"/>
      <c r="AM4915" s="30"/>
      <c r="AN4915" s="30"/>
      <c r="AO4915" s="30"/>
      <c r="AP4915" s="30"/>
      <c r="AQ4915" s="30"/>
      <c r="AR4915" s="30"/>
      <c r="AS4915" s="30"/>
      <c r="AT4915" s="30"/>
      <c r="AU4915" s="121"/>
      <c r="AV4915" s="129"/>
      <c r="AW4915" s="129"/>
      <c r="AX4915" s="129"/>
    </row>
    <row r="4916" spans="1:50" x14ac:dyDescent="0.25">
      <c r="A4916" s="120"/>
      <c r="B4916" s="28"/>
      <c r="C4916" s="25"/>
      <c r="D4916" s="25"/>
      <c r="E4916" s="25"/>
      <c r="F4916" s="29"/>
      <c r="G4916" s="29"/>
      <c r="H4916" s="29"/>
      <c r="I4916" s="29"/>
      <c r="J4916" s="29"/>
      <c r="K4916" s="25"/>
      <c r="L4916" s="25"/>
      <c r="M4916" s="25"/>
      <c r="N4916" s="25"/>
      <c r="O4916" s="25"/>
      <c r="P4916" s="25"/>
      <c r="Q4916" s="28"/>
      <c r="R4916" s="29"/>
      <c r="S4916" s="27"/>
      <c r="T4916" s="27"/>
      <c r="U4916" s="28"/>
      <c r="V4916" s="26"/>
      <c r="W4916" s="26"/>
      <c r="X4916" s="26"/>
      <c r="Y4916" s="37"/>
      <c r="Z4916" s="37"/>
      <c r="AA4916" s="37"/>
      <c r="AB4916" s="30"/>
      <c r="AC4916" s="30"/>
      <c r="AD4916" s="31"/>
      <c r="AE4916" s="30"/>
      <c r="AF4916" s="30"/>
      <c r="AG4916" s="32"/>
      <c r="AH4916" s="30"/>
      <c r="AJ4916" s="30"/>
      <c r="AK4916" s="30"/>
      <c r="AL4916" s="30"/>
      <c r="AM4916" s="30"/>
      <c r="AN4916" s="30"/>
      <c r="AO4916" s="30"/>
      <c r="AP4916" s="30"/>
      <c r="AQ4916" s="30"/>
      <c r="AR4916" s="30"/>
      <c r="AS4916" s="30"/>
      <c r="AT4916" s="30"/>
      <c r="AU4916" s="121"/>
      <c r="AV4916" s="129"/>
      <c r="AW4916" s="129"/>
      <c r="AX4916" s="129"/>
    </row>
    <row r="4917" spans="1:50" x14ac:dyDescent="0.25">
      <c r="A4917" s="120"/>
      <c r="B4917" s="28"/>
      <c r="C4917" s="25"/>
      <c r="D4917" s="25"/>
      <c r="E4917" s="25"/>
      <c r="F4917" s="29"/>
      <c r="G4917" s="29"/>
      <c r="H4917" s="29"/>
      <c r="I4917" s="29"/>
      <c r="J4917" s="29"/>
      <c r="K4917" s="25"/>
      <c r="L4917" s="25"/>
      <c r="M4917" s="25"/>
      <c r="N4917" s="25"/>
      <c r="O4917" s="25"/>
      <c r="P4917" s="25"/>
      <c r="Q4917" s="28"/>
      <c r="R4917" s="29"/>
      <c r="S4917" s="27"/>
      <c r="T4917" s="27"/>
      <c r="U4917" s="28"/>
      <c r="V4917" s="26"/>
      <c r="W4917" s="26"/>
      <c r="X4917" s="26"/>
      <c r="Y4917" s="37"/>
      <c r="Z4917" s="37"/>
      <c r="AA4917" s="37"/>
      <c r="AB4917" s="30"/>
      <c r="AC4917" s="30"/>
      <c r="AD4917" s="31"/>
      <c r="AE4917" s="30"/>
      <c r="AF4917" s="30"/>
      <c r="AG4917" s="32"/>
      <c r="AH4917" s="30"/>
      <c r="AJ4917" s="30"/>
      <c r="AK4917" s="30"/>
      <c r="AL4917" s="30"/>
      <c r="AM4917" s="30"/>
      <c r="AN4917" s="30"/>
      <c r="AO4917" s="30"/>
      <c r="AP4917" s="30"/>
      <c r="AQ4917" s="30"/>
      <c r="AR4917" s="30"/>
      <c r="AS4917" s="30"/>
      <c r="AT4917" s="30"/>
      <c r="AU4917" s="121"/>
      <c r="AV4917" s="129"/>
      <c r="AW4917" s="129"/>
      <c r="AX4917" s="129"/>
    </row>
    <row r="4918" spans="1:50" x14ac:dyDescent="0.25">
      <c r="A4918" s="120"/>
      <c r="B4918" s="28"/>
      <c r="C4918" s="25"/>
      <c r="D4918" s="25"/>
      <c r="E4918" s="25"/>
      <c r="F4918" s="29"/>
      <c r="G4918" s="29"/>
      <c r="H4918" s="29"/>
      <c r="I4918" s="29"/>
      <c r="J4918" s="29"/>
      <c r="K4918" s="25"/>
      <c r="L4918" s="25"/>
      <c r="M4918" s="25"/>
      <c r="N4918" s="25"/>
      <c r="O4918" s="25"/>
      <c r="P4918" s="25"/>
      <c r="Q4918" s="28"/>
      <c r="R4918" s="29"/>
      <c r="S4918" s="27"/>
      <c r="T4918" s="27"/>
      <c r="U4918" s="28"/>
      <c r="V4918" s="26"/>
      <c r="W4918" s="26"/>
      <c r="X4918" s="26"/>
      <c r="Y4918" s="37"/>
      <c r="Z4918" s="37"/>
      <c r="AA4918" s="37"/>
      <c r="AB4918" s="30"/>
      <c r="AC4918" s="30"/>
      <c r="AD4918" s="31"/>
      <c r="AE4918" s="30"/>
      <c r="AF4918" s="30"/>
      <c r="AG4918" s="32"/>
      <c r="AH4918" s="30"/>
      <c r="AJ4918" s="30"/>
      <c r="AK4918" s="30"/>
      <c r="AL4918" s="30"/>
      <c r="AM4918" s="30"/>
      <c r="AN4918" s="30"/>
      <c r="AO4918" s="30"/>
      <c r="AP4918" s="30"/>
      <c r="AQ4918" s="30"/>
      <c r="AR4918" s="30"/>
      <c r="AS4918" s="30"/>
      <c r="AT4918" s="30"/>
      <c r="AU4918" s="121"/>
      <c r="AV4918" s="129"/>
      <c r="AW4918" s="129"/>
      <c r="AX4918" s="129"/>
    </row>
    <row r="4919" spans="1:50" x14ac:dyDescent="0.25">
      <c r="A4919" s="120"/>
      <c r="B4919" s="28"/>
      <c r="C4919" s="25"/>
      <c r="D4919" s="25"/>
      <c r="E4919" s="25"/>
      <c r="F4919" s="29"/>
      <c r="G4919" s="29"/>
      <c r="H4919" s="29"/>
      <c r="I4919" s="29"/>
      <c r="J4919" s="29"/>
      <c r="K4919" s="25"/>
      <c r="L4919" s="25"/>
      <c r="M4919" s="25"/>
      <c r="N4919" s="25"/>
      <c r="O4919" s="25"/>
      <c r="P4919" s="25"/>
      <c r="Q4919" s="28"/>
      <c r="R4919" s="29"/>
      <c r="S4919" s="27"/>
      <c r="T4919" s="27"/>
      <c r="U4919" s="28"/>
      <c r="V4919" s="26"/>
      <c r="W4919" s="26"/>
      <c r="X4919" s="26"/>
      <c r="Y4919" s="37"/>
      <c r="Z4919" s="37"/>
      <c r="AA4919" s="37"/>
      <c r="AB4919" s="30"/>
      <c r="AC4919" s="30"/>
      <c r="AD4919" s="31"/>
      <c r="AE4919" s="30"/>
      <c r="AF4919" s="30"/>
      <c r="AG4919" s="32"/>
      <c r="AH4919" s="30"/>
      <c r="AJ4919" s="30"/>
      <c r="AK4919" s="30"/>
      <c r="AL4919" s="30"/>
      <c r="AM4919" s="30"/>
      <c r="AN4919" s="30"/>
      <c r="AO4919" s="30"/>
      <c r="AP4919" s="30"/>
      <c r="AQ4919" s="30"/>
      <c r="AR4919" s="30"/>
      <c r="AS4919" s="30"/>
      <c r="AT4919" s="30"/>
      <c r="AU4919" s="121"/>
      <c r="AV4919" s="129"/>
      <c r="AW4919" s="129"/>
      <c r="AX4919" s="129"/>
    </row>
    <row r="4920" spans="1:50" x14ac:dyDescent="0.25">
      <c r="A4920" s="120"/>
      <c r="B4920" s="28"/>
      <c r="C4920" s="25"/>
      <c r="D4920" s="25"/>
      <c r="E4920" s="25"/>
      <c r="F4920" s="29"/>
      <c r="G4920" s="29"/>
      <c r="H4920" s="29"/>
      <c r="I4920" s="29"/>
      <c r="J4920" s="29"/>
      <c r="K4920" s="25"/>
      <c r="L4920" s="25"/>
      <c r="M4920" s="25"/>
      <c r="N4920" s="25"/>
      <c r="O4920" s="25"/>
      <c r="P4920" s="25"/>
      <c r="Q4920" s="28"/>
      <c r="R4920" s="29"/>
      <c r="S4920" s="27"/>
      <c r="T4920" s="27"/>
      <c r="U4920" s="28"/>
      <c r="V4920" s="26"/>
      <c r="W4920" s="26"/>
      <c r="X4920" s="26"/>
      <c r="Y4920" s="37"/>
      <c r="Z4920" s="37"/>
      <c r="AA4920" s="37"/>
      <c r="AB4920" s="30"/>
      <c r="AC4920" s="30"/>
      <c r="AD4920" s="31"/>
      <c r="AE4920" s="30"/>
      <c r="AF4920" s="30"/>
      <c r="AG4920" s="32"/>
      <c r="AH4920" s="30"/>
      <c r="AJ4920" s="30"/>
      <c r="AK4920" s="30"/>
      <c r="AL4920" s="30"/>
      <c r="AM4920" s="30"/>
      <c r="AN4920" s="30"/>
      <c r="AO4920" s="30"/>
      <c r="AP4920" s="30"/>
      <c r="AQ4920" s="30"/>
      <c r="AR4920" s="30"/>
      <c r="AS4920" s="30"/>
      <c r="AT4920" s="30"/>
      <c r="AU4920" s="121"/>
      <c r="AV4920" s="129"/>
      <c r="AW4920" s="129"/>
      <c r="AX4920" s="129"/>
    </row>
    <row r="4921" spans="1:50" x14ac:dyDescent="0.25">
      <c r="A4921" s="120"/>
      <c r="B4921" s="28"/>
      <c r="C4921" s="25"/>
      <c r="D4921" s="25"/>
      <c r="E4921" s="25"/>
      <c r="F4921" s="29"/>
      <c r="G4921" s="29"/>
      <c r="H4921" s="29"/>
      <c r="I4921" s="29"/>
      <c r="J4921" s="29"/>
      <c r="K4921" s="25"/>
      <c r="L4921" s="25"/>
      <c r="M4921" s="25"/>
      <c r="N4921" s="25"/>
      <c r="O4921" s="25"/>
      <c r="P4921" s="25"/>
      <c r="Q4921" s="28"/>
      <c r="R4921" s="29"/>
      <c r="S4921" s="27"/>
      <c r="T4921" s="27"/>
      <c r="U4921" s="28"/>
      <c r="V4921" s="26"/>
      <c r="W4921" s="26"/>
      <c r="X4921" s="26"/>
      <c r="Y4921" s="37"/>
      <c r="Z4921" s="37"/>
      <c r="AA4921" s="37"/>
      <c r="AB4921" s="30"/>
      <c r="AC4921" s="30"/>
      <c r="AD4921" s="31"/>
      <c r="AE4921" s="30"/>
      <c r="AF4921" s="30"/>
      <c r="AG4921" s="32"/>
      <c r="AH4921" s="30"/>
      <c r="AJ4921" s="30"/>
      <c r="AK4921" s="30"/>
      <c r="AL4921" s="30"/>
      <c r="AM4921" s="30"/>
      <c r="AN4921" s="30"/>
      <c r="AO4921" s="30"/>
      <c r="AP4921" s="30"/>
      <c r="AQ4921" s="30"/>
      <c r="AR4921" s="30"/>
      <c r="AS4921" s="30"/>
      <c r="AT4921" s="30"/>
      <c r="AU4921" s="121"/>
      <c r="AV4921" s="129"/>
      <c r="AW4921" s="129"/>
      <c r="AX4921" s="129"/>
    </row>
    <row r="4922" spans="1:50" x14ac:dyDescent="0.25">
      <c r="A4922" s="120"/>
      <c r="B4922" s="28"/>
      <c r="C4922" s="25"/>
      <c r="D4922" s="25"/>
      <c r="E4922" s="25"/>
      <c r="F4922" s="29"/>
      <c r="G4922" s="29"/>
      <c r="H4922" s="29"/>
      <c r="I4922" s="29"/>
      <c r="J4922" s="29"/>
      <c r="K4922" s="25"/>
      <c r="L4922" s="25"/>
      <c r="M4922" s="25"/>
      <c r="N4922" s="25"/>
      <c r="O4922" s="25"/>
      <c r="P4922" s="25"/>
      <c r="Q4922" s="28"/>
      <c r="R4922" s="29"/>
      <c r="S4922" s="27"/>
      <c r="T4922" s="27"/>
      <c r="U4922" s="28"/>
      <c r="V4922" s="26"/>
      <c r="W4922" s="26"/>
      <c r="X4922" s="26"/>
      <c r="Y4922" s="37"/>
      <c r="Z4922" s="37"/>
      <c r="AA4922" s="37"/>
      <c r="AB4922" s="30"/>
      <c r="AC4922" s="30"/>
      <c r="AD4922" s="31"/>
      <c r="AE4922" s="30"/>
      <c r="AF4922" s="30"/>
      <c r="AG4922" s="32"/>
      <c r="AH4922" s="30"/>
      <c r="AJ4922" s="30"/>
      <c r="AK4922" s="30"/>
      <c r="AL4922" s="30"/>
      <c r="AM4922" s="30"/>
      <c r="AN4922" s="30"/>
      <c r="AO4922" s="30"/>
      <c r="AP4922" s="30"/>
      <c r="AQ4922" s="30"/>
      <c r="AR4922" s="30"/>
      <c r="AS4922" s="30"/>
      <c r="AT4922" s="30"/>
      <c r="AU4922" s="121"/>
      <c r="AV4922" s="129"/>
      <c r="AW4922" s="129"/>
      <c r="AX4922" s="129"/>
    </row>
    <row r="4923" spans="1:50" x14ac:dyDescent="0.25">
      <c r="A4923" s="120"/>
      <c r="B4923" s="28"/>
      <c r="C4923" s="25"/>
      <c r="D4923" s="25"/>
      <c r="E4923" s="25"/>
      <c r="F4923" s="29"/>
      <c r="G4923" s="29"/>
      <c r="H4923" s="29"/>
      <c r="I4923" s="29"/>
      <c r="J4923" s="29"/>
      <c r="K4923" s="25"/>
      <c r="L4923" s="25"/>
      <c r="M4923" s="25"/>
      <c r="N4923" s="25"/>
      <c r="O4923" s="25"/>
      <c r="P4923" s="25"/>
      <c r="Q4923" s="28"/>
      <c r="R4923" s="29"/>
      <c r="S4923" s="27"/>
      <c r="T4923" s="27"/>
      <c r="U4923" s="28"/>
      <c r="V4923" s="26"/>
      <c r="W4923" s="26"/>
      <c r="X4923" s="26"/>
      <c r="Y4923" s="37"/>
      <c r="Z4923" s="37"/>
      <c r="AA4923" s="37"/>
      <c r="AB4923" s="30"/>
      <c r="AC4923" s="30"/>
      <c r="AD4923" s="31"/>
      <c r="AE4923" s="30"/>
      <c r="AF4923" s="30"/>
      <c r="AG4923" s="32"/>
      <c r="AH4923" s="30"/>
      <c r="AJ4923" s="30"/>
      <c r="AK4923" s="30"/>
      <c r="AL4923" s="30"/>
      <c r="AM4923" s="30"/>
      <c r="AN4923" s="30"/>
      <c r="AO4923" s="30"/>
      <c r="AP4923" s="30"/>
      <c r="AQ4923" s="30"/>
      <c r="AR4923" s="30"/>
      <c r="AS4923" s="30"/>
      <c r="AT4923" s="30"/>
      <c r="AU4923" s="121"/>
      <c r="AV4923" s="129"/>
      <c r="AW4923" s="129"/>
      <c r="AX4923" s="129"/>
    </row>
    <row r="4924" spans="1:50" x14ac:dyDescent="0.25">
      <c r="A4924" s="120"/>
      <c r="B4924" s="28"/>
      <c r="C4924" s="25"/>
      <c r="D4924" s="25"/>
      <c r="E4924" s="25"/>
      <c r="F4924" s="29"/>
      <c r="G4924" s="29"/>
      <c r="H4924" s="29"/>
      <c r="I4924" s="29"/>
      <c r="J4924" s="29"/>
      <c r="K4924" s="25"/>
      <c r="L4924" s="25"/>
      <c r="M4924" s="25"/>
      <c r="N4924" s="25"/>
      <c r="O4924" s="25"/>
      <c r="P4924" s="25"/>
      <c r="Q4924" s="28"/>
      <c r="R4924" s="29"/>
      <c r="S4924" s="27"/>
      <c r="T4924" s="27"/>
      <c r="U4924" s="28"/>
      <c r="V4924" s="26"/>
      <c r="W4924" s="26"/>
      <c r="X4924" s="26"/>
      <c r="Y4924" s="37"/>
      <c r="Z4924" s="37"/>
      <c r="AA4924" s="37"/>
      <c r="AB4924" s="30"/>
      <c r="AC4924" s="30"/>
      <c r="AD4924" s="31"/>
      <c r="AE4924" s="30"/>
      <c r="AF4924" s="30"/>
      <c r="AG4924" s="32"/>
      <c r="AH4924" s="30"/>
      <c r="AJ4924" s="30"/>
      <c r="AK4924" s="30"/>
      <c r="AL4924" s="30"/>
      <c r="AM4924" s="30"/>
      <c r="AN4924" s="30"/>
      <c r="AO4924" s="30"/>
      <c r="AP4924" s="30"/>
      <c r="AQ4924" s="30"/>
      <c r="AR4924" s="30"/>
      <c r="AS4924" s="30"/>
      <c r="AT4924" s="30"/>
      <c r="AU4924" s="121"/>
      <c r="AV4924" s="129"/>
      <c r="AW4924" s="129"/>
      <c r="AX4924" s="129"/>
    </row>
    <row r="4925" spans="1:50" x14ac:dyDescent="0.25">
      <c r="A4925" s="120"/>
      <c r="B4925" s="28"/>
      <c r="C4925" s="25"/>
      <c r="D4925" s="25"/>
      <c r="E4925" s="25"/>
      <c r="F4925" s="29"/>
      <c r="G4925" s="29"/>
      <c r="H4925" s="29"/>
      <c r="I4925" s="29"/>
      <c r="J4925" s="29"/>
      <c r="K4925" s="25"/>
      <c r="L4925" s="25"/>
      <c r="M4925" s="25"/>
      <c r="N4925" s="25"/>
      <c r="O4925" s="25"/>
      <c r="P4925" s="25"/>
      <c r="Q4925" s="28"/>
      <c r="R4925" s="29"/>
      <c r="S4925" s="27"/>
      <c r="T4925" s="27"/>
      <c r="U4925" s="28"/>
      <c r="V4925" s="26"/>
      <c r="W4925" s="26"/>
      <c r="X4925" s="26"/>
      <c r="Y4925" s="37"/>
      <c r="Z4925" s="37"/>
      <c r="AA4925" s="37"/>
      <c r="AB4925" s="30"/>
      <c r="AC4925" s="30"/>
      <c r="AD4925" s="31"/>
      <c r="AE4925" s="30"/>
      <c r="AF4925" s="30"/>
      <c r="AG4925" s="32"/>
      <c r="AH4925" s="30"/>
      <c r="AJ4925" s="30"/>
      <c r="AK4925" s="30"/>
      <c r="AL4925" s="30"/>
      <c r="AM4925" s="30"/>
      <c r="AN4925" s="30"/>
      <c r="AO4925" s="30"/>
      <c r="AP4925" s="30"/>
      <c r="AQ4925" s="30"/>
      <c r="AR4925" s="30"/>
      <c r="AS4925" s="30"/>
      <c r="AT4925" s="30"/>
      <c r="AU4925" s="121"/>
      <c r="AV4925" s="129"/>
      <c r="AW4925" s="129"/>
      <c r="AX4925" s="129"/>
    </row>
    <row r="4926" spans="1:50" x14ac:dyDescent="0.25">
      <c r="A4926" s="120"/>
      <c r="B4926" s="28"/>
      <c r="C4926" s="25"/>
      <c r="D4926" s="25"/>
      <c r="E4926" s="25"/>
      <c r="F4926" s="29"/>
      <c r="G4926" s="29"/>
      <c r="H4926" s="29"/>
      <c r="I4926" s="29"/>
      <c r="J4926" s="29"/>
      <c r="K4926" s="25"/>
      <c r="L4926" s="25"/>
      <c r="M4926" s="25"/>
      <c r="N4926" s="25"/>
      <c r="O4926" s="25"/>
      <c r="P4926" s="25"/>
      <c r="Q4926" s="28"/>
      <c r="R4926" s="29"/>
      <c r="S4926" s="27"/>
      <c r="T4926" s="27"/>
      <c r="U4926" s="28"/>
      <c r="V4926" s="26"/>
      <c r="W4926" s="26"/>
      <c r="X4926" s="26"/>
      <c r="Y4926" s="37"/>
      <c r="Z4926" s="37"/>
      <c r="AA4926" s="37"/>
      <c r="AB4926" s="30"/>
      <c r="AC4926" s="30"/>
      <c r="AD4926" s="31"/>
      <c r="AE4926" s="30"/>
      <c r="AF4926" s="30"/>
      <c r="AG4926" s="32"/>
      <c r="AH4926" s="30"/>
      <c r="AJ4926" s="30"/>
      <c r="AK4926" s="30"/>
      <c r="AL4926" s="30"/>
      <c r="AM4926" s="30"/>
      <c r="AN4926" s="30"/>
      <c r="AO4926" s="30"/>
      <c r="AP4926" s="30"/>
      <c r="AQ4926" s="30"/>
      <c r="AR4926" s="30"/>
      <c r="AS4926" s="30"/>
      <c r="AT4926" s="30"/>
      <c r="AU4926" s="121"/>
      <c r="AV4926" s="129"/>
      <c r="AW4926" s="129"/>
      <c r="AX4926" s="129"/>
    </row>
    <row r="4927" spans="1:50" x14ac:dyDescent="0.25">
      <c r="A4927" s="120"/>
      <c r="B4927" s="28"/>
      <c r="C4927" s="25"/>
      <c r="D4927" s="25"/>
      <c r="E4927" s="25"/>
      <c r="F4927" s="29"/>
      <c r="G4927" s="29"/>
      <c r="H4927" s="29"/>
      <c r="I4927" s="29"/>
      <c r="J4927" s="29"/>
      <c r="K4927" s="25"/>
      <c r="L4927" s="25"/>
      <c r="M4927" s="25"/>
      <c r="N4927" s="25"/>
      <c r="O4927" s="25"/>
      <c r="P4927" s="25"/>
      <c r="Q4927" s="28"/>
      <c r="R4927" s="29"/>
      <c r="S4927" s="27"/>
      <c r="T4927" s="27"/>
      <c r="U4927" s="28"/>
      <c r="V4927" s="26"/>
      <c r="W4927" s="26"/>
      <c r="X4927" s="26"/>
      <c r="Y4927" s="37"/>
      <c r="Z4927" s="37"/>
      <c r="AA4927" s="37"/>
      <c r="AB4927" s="30"/>
      <c r="AC4927" s="30"/>
      <c r="AD4927" s="31"/>
      <c r="AE4927" s="30"/>
      <c r="AF4927" s="30"/>
      <c r="AG4927" s="32"/>
      <c r="AH4927" s="30"/>
      <c r="AJ4927" s="30"/>
      <c r="AK4927" s="30"/>
      <c r="AL4927" s="30"/>
      <c r="AM4927" s="30"/>
      <c r="AN4927" s="30"/>
      <c r="AO4927" s="30"/>
      <c r="AP4927" s="30"/>
      <c r="AQ4927" s="30"/>
      <c r="AR4927" s="30"/>
      <c r="AS4927" s="30"/>
      <c r="AT4927" s="30"/>
      <c r="AU4927" s="121"/>
      <c r="AV4927" s="129"/>
      <c r="AW4927" s="129"/>
      <c r="AX4927" s="129"/>
    </row>
    <row r="4928" spans="1:50" x14ac:dyDescent="0.25">
      <c r="A4928" s="120"/>
      <c r="B4928" s="28"/>
      <c r="C4928" s="25"/>
      <c r="D4928" s="25"/>
      <c r="E4928" s="25"/>
      <c r="F4928" s="29"/>
      <c r="G4928" s="29"/>
      <c r="H4928" s="29"/>
      <c r="I4928" s="29"/>
      <c r="J4928" s="29"/>
      <c r="K4928" s="25"/>
      <c r="L4928" s="25"/>
      <c r="M4928" s="25"/>
      <c r="N4928" s="25"/>
      <c r="O4928" s="25"/>
      <c r="P4928" s="25"/>
      <c r="Q4928" s="28"/>
      <c r="R4928" s="29"/>
      <c r="S4928" s="27"/>
      <c r="T4928" s="27"/>
      <c r="U4928" s="28"/>
      <c r="V4928" s="26"/>
      <c r="W4928" s="26"/>
      <c r="X4928" s="26"/>
      <c r="Y4928" s="37"/>
      <c r="Z4928" s="37"/>
      <c r="AA4928" s="37"/>
      <c r="AB4928" s="30"/>
      <c r="AC4928" s="30"/>
      <c r="AD4928" s="31"/>
      <c r="AE4928" s="30"/>
      <c r="AF4928" s="30"/>
      <c r="AG4928" s="32"/>
      <c r="AH4928" s="30"/>
      <c r="AJ4928" s="30"/>
      <c r="AK4928" s="30"/>
      <c r="AL4928" s="30"/>
      <c r="AM4928" s="30"/>
      <c r="AN4928" s="30"/>
      <c r="AO4928" s="30"/>
      <c r="AP4928" s="30"/>
      <c r="AQ4928" s="30"/>
      <c r="AR4928" s="30"/>
      <c r="AS4928" s="30"/>
      <c r="AT4928" s="30"/>
      <c r="AU4928" s="121"/>
      <c r="AV4928" s="129"/>
      <c r="AW4928" s="129"/>
      <c r="AX4928" s="129"/>
    </row>
    <row r="4929" spans="1:50" x14ac:dyDescent="0.25">
      <c r="A4929" s="120"/>
      <c r="B4929" s="28"/>
      <c r="C4929" s="25"/>
      <c r="D4929" s="25"/>
      <c r="E4929" s="25"/>
      <c r="F4929" s="29"/>
      <c r="G4929" s="29"/>
      <c r="H4929" s="29"/>
      <c r="I4929" s="29"/>
      <c r="J4929" s="29"/>
      <c r="K4929" s="25"/>
      <c r="L4929" s="25"/>
      <c r="M4929" s="25"/>
      <c r="N4929" s="25"/>
      <c r="O4929" s="25"/>
      <c r="P4929" s="25"/>
      <c r="Q4929" s="28"/>
      <c r="R4929" s="29"/>
      <c r="S4929" s="27"/>
      <c r="T4929" s="27"/>
      <c r="U4929" s="28"/>
      <c r="V4929" s="26"/>
      <c r="W4929" s="26"/>
      <c r="X4929" s="26"/>
      <c r="Y4929" s="37"/>
      <c r="Z4929" s="37"/>
      <c r="AA4929" s="37"/>
      <c r="AB4929" s="30"/>
      <c r="AC4929" s="30"/>
      <c r="AD4929" s="31"/>
      <c r="AE4929" s="30"/>
      <c r="AF4929" s="30"/>
      <c r="AG4929" s="32"/>
      <c r="AH4929" s="30"/>
      <c r="AJ4929" s="30"/>
      <c r="AK4929" s="30"/>
      <c r="AL4929" s="30"/>
      <c r="AM4929" s="30"/>
      <c r="AN4929" s="30"/>
      <c r="AO4929" s="30"/>
      <c r="AP4929" s="30"/>
      <c r="AQ4929" s="30"/>
      <c r="AR4929" s="30"/>
      <c r="AS4929" s="30"/>
      <c r="AT4929" s="30"/>
      <c r="AU4929" s="121"/>
      <c r="AV4929" s="129"/>
      <c r="AW4929" s="129"/>
      <c r="AX4929" s="129"/>
    </row>
    <row r="4930" spans="1:50" x14ac:dyDescent="0.25">
      <c r="A4930" s="120"/>
      <c r="B4930" s="28"/>
      <c r="C4930" s="25"/>
      <c r="D4930" s="25"/>
      <c r="E4930" s="25"/>
      <c r="F4930" s="29"/>
      <c r="G4930" s="29"/>
      <c r="H4930" s="29"/>
      <c r="I4930" s="29"/>
      <c r="J4930" s="29"/>
      <c r="K4930" s="25"/>
      <c r="L4930" s="25"/>
      <c r="M4930" s="25"/>
      <c r="N4930" s="25"/>
      <c r="O4930" s="25"/>
      <c r="P4930" s="25"/>
      <c r="Q4930" s="28"/>
      <c r="R4930" s="29"/>
      <c r="S4930" s="27"/>
      <c r="T4930" s="27"/>
      <c r="U4930" s="28"/>
      <c r="V4930" s="26"/>
      <c r="W4930" s="26"/>
      <c r="X4930" s="26"/>
      <c r="Y4930" s="37"/>
      <c r="Z4930" s="37"/>
      <c r="AA4930" s="37"/>
      <c r="AB4930" s="30"/>
      <c r="AC4930" s="30"/>
      <c r="AD4930" s="31"/>
      <c r="AE4930" s="30"/>
      <c r="AF4930" s="30"/>
      <c r="AG4930" s="32"/>
      <c r="AH4930" s="30"/>
      <c r="AJ4930" s="30"/>
      <c r="AK4930" s="30"/>
      <c r="AL4930" s="30"/>
      <c r="AM4930" s="30"/>
      <c r="AN4930" s="30"/>
      <c r="AO4930" s="30"/>
      <c r="AP4930" s="30"/>
      <c r="AQ4930" s="30"/>
      <c r="AR4930" s="30"/>
      <c r="AS4930" s="30"/>
      <c r="AT4930" s="30"/>
      <c r="AU4930" s="121"/>
      <c r="AV4930" s="129"/>
      <c r="AW4930" s="129"/>
      <c r="AX4930" s="129"/>
    </row>
    <row r="4931" spans="1:50" x14ac:dyDescent="0.25">
      <c r="A4931" s="120"/>
      <c r="B4931" s="28"/>
      <c r="C4931" s="25"/>
      <c r="D4931" s="25"/>
      <c r="E4931" s="25"/>
      <c r="F4931" s="29"/>
      <c r="G4931" s="29"/>
      <c r="H4931" s="29"/>
      <c r="I4931" s="29"/>
      <c r="J4931" s="29"/>
      <c r="K4931" s="25"/>
      <c r="L4931" s="25"/>
      <c r="M4931" s="25"/>
      <c r="N4931" s="25"/>
      <c r="O4931" s="25"/>
      <c r="P4931" s="25"/>
      <c r="Q4931" s="28"/>
      <c r="R4931" s="29"/>
      <c r="S4931" s="27"/>
      <c r="T4931" s="27"/>
      <c r="U4931" s="28"/>
      <c r="V4931" s="26"/>
      <c r="W4931" s="26"/>
      <c r="X4931" s="26"/>
      <c r="Y4931" s="37"/>
      <c r="Z4931" s="37"/>
      <c r="AA4931" s="37"/>
      <c r="AB4931" s="30"/>
      <c r="AC4931" s="30"/>
      <c r="AD4931" s="31"/>
      <c r="AE4931" s="30"/>
      <c r="AF4931" s="30"/>
      <c r="AG4931" s="32"/>
      <c r="AH4931" s="30"/>
      <c r="AJ4931" s="30"/>
      <c r="AK4931" s="30"/>
      <c r="AL4931" s="30"/>
      <c r="AM4931" s="30"/>
      <c r="AN4931" s="30"/>
      <c r="AO4931" s="30"/>
      <c r="AP4931" s="30"/>
      <c r="AQ4931" s="30"/>
      <c r="AR4931" s="30"/>
      <c r="AS4931" s="30"/>
      <c r="AT4931" s="30"/>
      <c r="AU4931" s="121"/>
      <c r="AV4931" s="129"/>
      <c r="AW4931" s="129"/>
      <c r="AX4931" s="129"/>
    </row>
    <row r="4932" spans="1:50" x14ac:dyDescent="0.25">
      <c r="A4932" s="120"/>
      <c r="B4932" s="28"/>
      <c r="C4932" s="25"/>
      <c r="D4932" s="25"/>
      <c r="E4932" s="25"/>
      <c r="F4932" s="29"/>
      <c r="G4932" s="29"/>
      <c r="H4932" s="29"/>
      <c r="I4932" s="29"/>
      <c r="J4932" s="29"/>
      <c r="K4932" s="25"/>
      <c r="L4932" s="25"/>
      <c r="M4932" s="25"/>
      <c r="N4932" s="25"/>
      <c r="O4932" s="25"/>
      <c r="P4932" s="25"/>
      <c r="Q4932" s="28"/>
      <c r="R4932" s="29"/>
      <c r="S4932" s="27"/>
      <c r="T4932" s="27"/>
      <c r="U4932" s="28"/>
      <c r="V4932" s="26"/>
      <c r="W4932" s="26"/>
      <c r="X4932" s="26"/>
      <c r="Y4932" s="37"/>
      <c r="Z4932" s="37"/>
      <c r="AA4932" s="37"/>
      <c r="AB4932" s="30"/>
      <c r="AC4932" s="30"/>
      <c r="AD4932" s="31"/>
      <c r="AE4932" s="30"/>
      <c r="AF4932" s="30"/>
      <c r="AG4932" s="32"/>
      <c r="AH4932" s="30"/>
      <c r="AJ4932" s="30"/>
      <c r="AK4932" s="30"/>
      <c r="AL4932" s="30"/>
      <c r="AM4932" s="30"/>
      <c r="AN4932" s="30"/>
      <c r="AO4932" s="30"/>
      <c r="AP4932" s="30"/>
      <c r="AQ4932" s="30"/>
      <c r="AR4932" s="30"/>
      <c r="AS4932" s="30"/>
      <c r="AT4932" s="30"/>
      <c r="AU4932" s="121"/>
      <c r="AV4932" s="129"/>
      <c r="AW4932" s="129"/>
      <c r="AX4932" s="129"/>
    </row>
    <row r="4933" spans="1:50" x14ac:dyDescent="0.25">
      <c r="A4933" s="120"/>
      <c r="B4933" s="28"/>
      <c r="C4933" s="25"/>
      <c r="D4933" s="25"/>
      <c r="E4933" s="25"/>
      <c r="F4933" s="29"/>
      <c r="G4933" s="29"/>
      <c r="H4933" s="29"/>
      <c r="I4933" s="29"/>
      <c r="J4933" s="29"/>
      <c r="K4933" s="25"/>
      <c r="L4933" s="25"/>
      <c r="M4933" s="25"/>
      <c r="N4933" s="25"/>
      <c r="O4933" s="25"/>
      <c r="P4933" s="25"/>
      <c r="Q4933" s="28"/>
      <c r="R4933" s="29"/>
      <c r="S4933" s="27"/>
      <c r="T4933" s="27"/>
      <c r="U4933" s="28"/>
      <c r="V4933" s="26"/>
      <c r="W4933" s="26"/>
      <c r="X4933" s="26"/>
      <c r="Y4933" s="37"/>
      <c r="Z4933" s="37"/>
      <c r="AA4933" s="37"/>
      <c r="AB4933" s="30"/>
      <c r="AC4933" s="30"/>
      <c r="AD4933" s="31"/>
      <c r="AE4933" s="30"/>
      <c r="AF4933" s="30"/>
      <c r="AG4933" s="32"/>
      <c r="AH4933" s="30"/>
      <c r="AJ4933" s="30"/>
      <c r="AK4933" s="30"/>
      <c r="AL4933" s="30"/>
      <c r="AM4933" s="30"/>
      <c r="AN4933" s="30"/>
      <c r="AO4933" s="30"/>
      <c r="AP4933" s="30"/>
      <c r="AQ4933" s="30"/>
      <c r="AR4933" s="30"/>
      <c r="AS4933" s="30"/>
      <c r="AT4933" s="30"/>
      <c r="AU4933" s="121"/>
      <c r="AV4933" s="129"/>
      <c r="AW4933" s="129"/>
      <c r="AX4933" s="129"/>
    </row>
    <row r="4934" spans="1:50" x14ac:dyDescent="0.25">
      <c r="A4934" s="120"/>
      <c r="B4934" s="28"/>
      <c r="C4934" s="25"/>
      <c r="D4934" s="25"/>
      <c r="E4934" s="25"/>
      <c r="F4934" s="29"/>
      <c r="G4934" s="29"/>
      <c r="H4934" s="29"/>
      <c r="I4934" s="29"/>
      <c r="J4934" s="29"/>
      <c r="K4934" s="25"/>
      <c r="L4934" s="25"/>
      <c r="M4934" s="25"/>
      <c r="N4934" s="25"/>
      <c r="O4934" s="25"/>
      <c r="P4934" s="25"/>
      <c r="Q4934" s="28"/>
      <c r="R4934" s="29"/>
      <c r="S4934" s="27"/>
      <c r="T4934" s="27"/>
      <c r="U4934" s="28"/>
      <c r="V4934" s="26"/>
      <c r="W4934" s="26"/>
      <c r="X4934" s="26"/>
      <c r="Y4934" s="37"/>
      <c r="Z4934" s="37"/>
      <c r="AA4934" s="37"/>
      <c r="AB4934" s="30"/>
      <c r="AC4934" s="30"/>
      <c r="AD4934" s="31"/>
      <c r="AE4934" s="30"/>
      <c r="AF4934" s="30"/>
      <c r="AG4934" s="32"/>
      <c r="AH4934" s="30"/>
      <c r="AJ4934" s="30"/>
      <c r="AK4934" s="30"/>
      <c r="AL4934" s="30"/>
      <c r="AM4934" s="30"/>
      <c r="AN4934" s="30"/>
      <c r="AO4934" s="30"/>
      <c r="AP4934" s="30"/>
      <c r="AQ4934" s="30"/>
      <c r="AR4934" s="30"/>
      <c r="AS4934" s="30"/>
      <c r="AT4934" s="30"/>
      <c r="AU4934" s="121"/>
      <c r="AV4934" s="129"/>
      <c r="AW4934" s="129"/>
      <c r="AX4934" s="129"/>
    </row>
    <row r="4935" spans="1:50" x14ac:dyDescent="0.25">
      <c r="A4935" s="120"/>
      <c r="B4935" s="28"/>
      <c r="C4935" s="25"/>
      <c r="D4935" s="25"/>
      <c r="E4935" s="25"/>
      <c r="F4935" s="29"/>
      <c r="G4935" s="29"/>
      <c r="H4935" s="29"/>
      <c r="I4935" s="29"/>
      <c r="J4935" s="29"/>
      <c r="K4935" s="25"/>
      <c r="L4935" s="25"/>
      <c r="M4935" s="25"/>
      <c r="N4935" s="25"/>
      <c r="O4935" s="25"/>
      <c r="P4935" s="25"/>
      <c r="Q4935" s="28"/>
      <c r="R4935" s="29"/>
      <c r="S4935" s="27"/>
      <c r="T4935" s="27"/>
      <c r="U4935" s="28"/>
      <c r="V4935" s="26"/>
      <c r="W4935" s="26"/>
      <c r="X4935" s="26"/>
      <c r="Y4935" s="37"/>
      <c r="Z4935" s="37"/>
      <c r="AA4935" s="37"/>
      <c r="AB4935" s="30"/>
      <c r="AC4935" s="30"/>
      <c r="AD4935" s="31"/>
      <c r="AE4935" s="30"/>
      <c r="AF4935" s="30"/>
      <c r="AG4935" s="32"/>
      <c r="AH4935" s="30"/>
      <c r="AJ4935" s="30"/>
      <c r="AK4935" s="30"/>
      <c r="AL4935" s="30"/>
      <c r="AM4935" s="30"/>
      <c r="AN4935" s="30"/>
      <c r="AO4935" s="30"/>
      <c r="AP4935" s="30"/>
      <c r="AQ4935" s="30"/>
      <c r="AR4935" s="30"/>
      <c r="AS4935" s="30"/>
      <c r="AT4935" s="30"/>
      <c r="AU4935" s="121"/>
      <c r="AV4935" s="129"/>
      <c r="AW4935" s="129"/>
      <c r="AX4935" s="129"/>
    </row>
    <row r="4936" spans="1:50" x14ac:dyDescent="0.25">
      <c r="A4936" s="120"/>
      <c r="B4936" s="28"/>
      <c r="C4936" s="25"/>
      <c r="D4936" s="25"/>
      <c r="E4936" s="25"/>
      <c r="F4936" s="29"/>
      <c r="G4936" s="29"/>
      <c r="H4936" s="29"/>
      <c r="I4936" s="29"/>
      <c r="J4936" s="29"/>
      <c r="K4936" s="25"/>
      <c r="L4936" s="25"/>
      <c r="M4936" s="25"/>
      <c r="N4936" s="25"/>
      <c r="O4936" s="25"/>
      <c r="P4936" s="25"/>
      <c r="Q4936" s="28"/>
      <c r="R4936" s="29"/>
      <c r="S4936" s="27"/>
      <c r="T4936" s="27"/>
      <c r="U4936" s="28"/>
      <c r="V4936" s="26"/>
      <c r="W4936" s="26"/>
      <c r="X4936" s="26"/>
      <c r="Y4936" s="37"/>
      <c r="Z4936" s="37"/>
      <c r="AA4936" s="37"/>
      <c r="AB4936" s="30"/>
      <c r="AC4936" s="30"/>
      <c r="AD4936" s="31"/>
      <c r="AE4936" s="30"/>
      <c r="AF4936" s="30"/>
      <c r="AG4936" s="32"/>
      <c r="AH4936" s="30"/>
      <c r="AJ4936" s="30"/>
      <c r="AK4936" s="30"/>
      <c r="AL4936" s="30"/>
      <c r="AM4936" s="30"/>
      <c r="AN4936" s="30"/>
      <c r="AO4936" s="30"/>
      <c r="AP4936" s="30"/>
      <c r="AQ4936" s="30"/>
      <c r="AR4936" s="30"/>
      <c r="AS4936" s="30"/>
      <c r="AT4936" s="30"/>
      <c r="AU4936" s="121"/>
      <c r="AV4936" s="129"/>
      <c r="AW4936" s="129"/>
      <c r="AX4936" s="129"/>
    </row>
    <row r="4937" spans="1:50" x14ac:dyDescent="0.25">
      <c r="A4937" s="120"/>
      <c r="B4937" s="28"/>
      <c r="C4937" s="25"/>
      <c r="D4937" s="25"/>
      <c r="E4937" s="25"/>
      <c r="F4937" s="29"/>
      <c r="G4937" s="29"/>
      <c r="H4937" s="29"/>
      <c r="I4937" s="29"/>
      <c r="J4937" s="29"/>
      <c r="K4937" s="25"/>
      <c r="L4937" s="25"/>
      <c r="M4937" s="25"/>
      <c r="N4937" s="25"/>
      <c r="O4937" s="25"/>
      <c r="P4937" s="25"/>
      <c r="Q4937" s="28"/>
      <c r="R4937" s="29"/>
      <c r="S4937" s="27"/>
      <c r="T4937" s="27"/>
      <c r="U4937" s="28"/>
      <c r="V4937" s="26"/>
      <c r="W4937" s="26"/>
      <c r="X4937" s="26"/>
      <c r="Y4937" s="37"/>
      <c r="Z4937" s="37"/>
      <c r="AA4937" s="37"/>
      <c r="AB4937" s="30"/>
      <c r="AC4937" s="30"/>
      <c r="AD4937" s="31"/>
      <c r="AE4937" s="30"/>
      <c r="AF4937" s="30"/>
      <c r="AG4937" s="32"/>
      <c r="AH4937" s="30"/>
      <c r="AJ4937" s="30"/>
      <c r="AK4937" s="30"/>
      <c r="AL4937" s="30"/>
      <c r="AM4937" s="30"/>
      <c r="AN4937" s="30"/>
      <c r="AO4937" s="30"/>
      <c r="AP4937" s="30"/>
      <c r="AQ4937" s="30"/>
      <c r="AR4937" s="30"/>
      <c r="AS4937" s="30"/>
      <c r="AT4937" s="30"/>
      <c r="AU4937" s="121"/>
      <c r="AV4937" s="129"/>
      <c r="AW4937" s="129"/>
      <c r="AX4937" s="129"/>
    </row>
    <row r="4938" spans="1:50" x14ac:dyDescent="0.25">
      <c r="A4938" s="120"/>
      <c r="B4938" s="28"/>
      <c r="C4938" s="25"/>
      <c r="D4938" s="25"/>
      <c r="E4938" s="25"/>
      <c r="F4938" s="29"/>
      <c r="G4938" s="29"/>
      <c r="H4938" s="29"/>
      <c r="I4938" s="29"/>
      <c r="J4938" s="29"/>
      <c r="K4938" s="25"/>
      <c r="L4938" s="25"/>
      <c r="M4938" s="25"/>
      <c r="N4938" s="25"/>
      <c r="O4938" s="25"/>
      <c r="P4938" s="25"/>
      <c r="Q4938" s="28"/>
      <c r="R4938" s="29"/>
      <c r="S4938" s="27"/>
      <c r="T4938" s="27"/>
      <c r="U4938" s="28"/>
      <c r="V4938" s="26"/>
      <c r="W4938" s="26"/>
      <c r="X4938" s="26"/>
      <c r="Y4938" s="37"/>
      <c r="Z4938" s="37"/>
      <c r="AA4938" s="37"/>
      <c r="AB4938" s="30"/>
      <c r="AC4938" s="30"/>
      <c r="AD4938" s="31"/>
      <c r="AE4938" s="30"/>
      <c r="AF4938" s="30"/>
      <c r="AG4938" s="32"/>
      <c r="AH4938" s="30"/>
      <c r="AJ4938" s="30"/>
      <c r="AK4938" s="30"/>
      <c r="AL4938" s="30"/>
      <c r="AM4938" s="30"/>
      <c r="AN4938" s="30"/>
      <c r="AO4938" s="30"/>
      <c r="AP4938" s="30"/>
      <c r="AQ4938" s="30"/>
      <c r="AR4938" s="30"/>
      <c r="AS4938" s="30"/>
      <c r="AT4938" s="30"/>
      <c r="AU4938" s="121"/>
      <c r="AV4938" s="129"/>
      <c r="AW4938" s="129"/>
      <c r="AX4938" s="129"/>
    </row>
    <row r="4939" spans="1:50" x14ac:dyDescent="0.25">
      <c r="A4939" s="120"/>
      <c r="B4939" s="28"/>
      <c r="C4939" s="25"/>
      <c r="D4939" s="25"/>
      <c r="E4939" s="25"/>
      <c r="F4939" s="29"/>
      <c r="G4939" s="29"/>
      <c r="H4939" s="29"/>
      <c r="I4939" s="29"/>
      <c r="J4939" s="29"/>
      <c r="K4939" s="25"/>
      <c r="L4939" s="25"/>
      <c r="M4939" s="25"/>
      <c r="N4939" s="25"/>
      <c r="O4939" s="25"/>
      <c r="P4939" s="25"/>
      <c r="Q4939" s="28"/>
      <c r="R4939" s="29"/>
      <c r="S4939" s="27"/>
      <c r="T4939" s="27"/>
      <c r="U4939" s="28"/>
      <c r="V4939" s="26"/>
      <c r="W4939" s="26"/>
      <c r="X4939" s="26"/>
      <c r="Y4939" s="37"/>
      <c r="Z4939" s="37"/>
      <c r="AA4939" s="37"/>
      <c r="AB4939" s="30"/>
      <c r="AC4939" s="30"/>
      <c r="AD4939" s="31"/>
      <c r="AE4939" s="30"/>
      <c r="AF4939" s="30"/>
      <c r="AG4939" s="32"/>
      <c r="AH4939" s="30"/>
      <c r="AJ4939" s="30"/>
      <c r="AK4939" s="30"/>
      <c r="AL4939" s="30"/>
      <c r="AM4939" s="30"/>
      <c r="AN4939" s="30"/>
      <c r="AO4939" s="30"/>
      <c r="AP4939" s="30"/>
      <c r="AQ4939" s="30"/>
      <c r="AR4939" s="30"/>
      <c r="AS4939" s="30"/>
      <c r="AT4939" s="30"/>
      <c r="AU4939" s="121"/>
      <c r="AV4939" s="129"/>
      <c r="AW4939" s="129"/>
      <c r="AX4939" s="129"/>
    </row>
    <row r="4940" spans="1:50" x14ac:dyDescent="0.25">
      <c r="A4940" s="120"/>
      <c r="B4940" s="28"/>
      <c r="C4940" s="25"/>
      <c r="D4940" s="25"/>
      <c r="E4940" s="25"/>
      <c r="F4940" s="29"/>
      <c r="G4940" s="29"/>
      <c r="H4940" s="29"/>
      <c r="I4940" s="29"/>
      <c r="J4940" s="29"/>
      <c r="K4940" s="25"/>
      <c r="L4940" s="25"/>
      <c r="M4940" s="25"/>
      <c r="N4940" s="25"/>
      <c r="O4940" s="25"/>
      <c r="P4940" s="25"/>
      <c r="Q4940" s="28"/>
      <c r="R4940" s="29"/>
      <c r="S4940" s="27"/>
      <c r="T4940" s="27"/>
      <c r="U4940" s="28"/>
      <c r="V4940" s="26"/>
      <c r="W4940" s="26"/>
      <c r="X4940" s="26"/>
      <c r="Y4940" s="37"/>
      <c r="Z4940" s="37"/>
      <c r="AA4940" s="37"/>
      <c r="AB4940" s="30"/>
      <c r="AC4940" s="30"/>
      <c r="AD4940" s="31"/>
      <c r="AE4940" s="30"/>
      <c r="AF4940" s="30"/>
      <c r="AG4940" s="32"/>
      <c r="AH4940" s="30"/>
      <c r="AJ4940" s="30"/>
      <c r="AK4940" s="30"/>
      <c r="AL4940" s="30"/>
      <c r="AM4940" s="30"/>
      <c r="AN4940" s="30"/>
      <c r="AO4940" s="30"/>
      <c r="AP4940" s="30"/>
      <c r="AQ4940" s="30"/>
      <c r="AR4940" s="30"/>
      <c r="AS4940" s="30"/>
      <c r="AT4940" s="30"/>
      <c r="AU4940" s="121"/>
      <c r="AV4940" s="129"/>
      <c r="AW4940" s="129"/>
      <c r="AX4940" s="129"/>
    </row>
    <row r="4941" spans="1:50" x14ac:dyDescent="0.25">
      <c r="A4941" s="120"/>
      <c r="B4941" s="28"/>
      <c r="C4941" s="25"/>
      <c r="D4941" s="25"/>
      <c r="E4941" s="25"/>
      <c r="F4941" s="29"/>
      <c r="G4941" s="29"/>
      <c r="H4941" s="29"/>
      <c r="I4941" s="29"/>
      <c r="J4941" s="29"/>
      <c r="K4941" s="25"/>
      <c r="L4941" s="25"/>
      <c r="M4941" s="25"/>
      <c r="N4941" s="25"/>
      <c r="O4941" s="25"/>
      <c r="P4941" s="25"/>
      <c r="Q4941" s="28"/>
      <c r="R4941" s="29"/>
      <c r="S4941" s="27"/>
      <c r="T4941" s="27"/>
      <c r="U4941" s="28"/>
      <c r="V4941" s="26"/>
      <c r="W4941" s="26"/>
      <c r="X4941" s="26"/>
      <c r="Y4941" s="37"/>
      <c r="Z4941" s="37"/>
      <c r="AA4941" s="37"/>
      <c r="AB4941" s="30"/>
      <c r="AC4941" s="30"/>
      <c r="AD4941" s="31"/>
      <c r="AE4941" s="30"/>
      <c r="AF4941" s="30"/>
      <c r="AG4941" s="32"/>
      <c r="AH4941" s="30"/>
      <c r="AJ4941" s="30"/>
      <c r="AK4941" s="30"/>
      <c r="AL4941" s="30"/>
      <c r="AM4941" s="30"/>
      <c r="AN4941" s="30"/>
      <c r="AO4941" s="30"/>
      <c r="AP4941" s="30"/>
      <c r="AQ4941" s="30"/>
      <c r="AR4941" s="30"/>
      <c r="AS4941" s="30"/>
      <c r="AT4941" s="30"/>
      <c r="AU4941" s="121"/>
      <c r="AV4941" s="129"/>
      <c r="AW4941" s="129"/>
      <c r="AX4941" s="129"/>
    </row>
    <row r="4942" spans="1:50" x14ac:dyDescent="0.25">
      <c r="A4942" s="120"/>
      <c r="B4942" s="28"/>
      <c r="C4942" s="25"/>
      <c r="D4942" s="25"/>
      <c r="E4942" s="25"/>
      <c r="F4942" s="29"/>
      <c r="G4942" s="29"/>
      <c r="H4942" s="29"/>
      <c r="I4942" s="29"/>
      <c r="J4942" s="29"/>
      <c r="K4942" s="25"/>
      <c r="L4942" s="25"/>
      <c r="M4942" s="25"/>
      <c r="N4942" s="25"/>
      <c r="O4942" s="25"/>
      <c r="P4942" s="25"/>
      <c r="Q4942" s="28"/>
      <c r="R4942" s="29"/>
      <c r="S4942" s="27"/>
      <c r="T4942" s="27"/>
      <c r="U4942" s="28"/>
      <c r="V4942" s="26"/>
      <c r="W4942" s="26"/>
      <c r="X4942" s="26"/>
      <c r="Y4942" s="37"/>
      <c r="Z4942" s="37"/>
      <c r="AA4942" s="37"/>
      <c r="AB4942" s="30"/>
      <c r="AC4942" s="30"/>
      <c r="AD4942" s="31"/>
      <c r="AE4942" s="30"/>
      <c r="AF4942" s="30"/>
      <c r="AG4942" s="32"/>
      <c r="AH4942" s="30"/>
      <c r="AJ4942" s="30"/>
      <c r="AK4942" s="30"/>
      <c r="AL4942" s="30"/>
      <c r="AM4942" s="30"/>
      <c r="AN4942" s="30"/>
      <c r="AO4942" s="30"/>
      <c r="AP4942" s="30"/>
      <c r="AQ4942" s="30"/>
      <c r="AR4942" s="30"/>
      <c r="AS4942" s="30"/>
      <c r="AT4942" s="30"/>
      <c r="AU4942" s="121"/>
      <c r="AV4942" s="129"/>
      <c r="AW4942" s="129"/>
      <c r="AX4942" s="129"/>
    </row>
    <row r="4943" spans="1:50" x14ac:dyDescent="0.25">
      <c r="A4943" s="120"/>
      <c r="B4943" s="28"/>
      <c r="C4943" s="25"/>
      <c r="D4943" s="25"/>
      <c r="E4943" s="25"/>
      <c r="F4943" s="29"/>
      <c r="G4943" s="29"/>
      <c r="H4943" s="29"/>
      <c r="I4943" s="29"/>
      <c r="J4943" s="29"/>
      <c r="K4943" s="25"/>
      <c r="L4943" s="25"/>
      <c r="M4943" s="25"/>
      <c r="N4943" s="25"/>
      <c r="O4943" s="25"/>
      <c r="P4943" s="25"/>
      <c r="Q4943" s="28"/>
      <c r="R4943" s="29"/>
      <c r="S4943" s="27"/>
      <c r="T4943" s="27"/>
      <c r="U4943" s="28"/>
      <c r="V4943" s="26"/>
      <c r="W4943" s="26"/>
      <c r="X4943" s="26"/>
      <c r="Y4943" s="37"/>
      <c r="Z4943" s="37"/>
      <c r="AA4943" s="37"/>
      <c r="AB4943" s="30"/>
      <c r="AC4943" s="30"/>
      <c r="AD4943" s="31"/>
      <c r="AE4943" s="30"/>
      <c r="AF4943" s="30"/>
      <c r="AG4943" s="32"/>
      <c r="AH4943" s="30"/>
      <c r="AJ4943" s="30"/>
      <c r="AK4943" s="30"/>
      <c r="AL4943" s="30"/>
      <c r="AM4943" s="30"/>
      <c r="AN4943" s="30"/>
      <c r="AO4943" s="30"/>
      <c r="AP4943" s="30"/>
      <c r="AQ4943" s="30"/>
      <c r="AR4943" s="30"/>
      <c r="AS4943" s="30"/>
      <c r="AT4943" s="30"/>
      <c r="AU4943" s="121"/>
      <c r="AV4943" s="129"/>
      <c r="AW4943" s="129"/>
      <c r="AX4943" s="129"/>
    </row>
    <row r="4944" spans="1:50" x14ac:dyDescent="0.25">
      <c r="A4944" s="120"/>
      <c r="B4944" s="28"/>
      <c r="C4944" s="25"/>
      <c r="D4944" s="25"/>
      <c r="E4944" s="25"/>
      <c r="F4944" s="29"/>
      <c r="G4944" s="29"/>
      <c r="H4944" s="29"/>
      <c r="I4944" s="29"/>
      <c r="J4944" s="29"/>
      <c r="K4944" s="25"/>
      <c r="L4944" s="25"/>
      <c r="M4944" s="25"/>
      <c r="N4944" s="25"/>
      <c r="O4944" s="25"/>
      <c r="P4944" s="25"/>
      <c r="Q4944" s="28"/>
      <c r="R4944" s="29"/>
      <c r="S4944" s="27"/>
      <c r="T4944" s="27"/>
      <c r="U4944" s="28"/>
      <c r="V4944" s="26"/>
      <c r="W4944" s="26"/>
      <c r="X4944" s="26"/>
      <c r="Y4944" s="37"/>
      <c r="Z4944" s="37"/>
      <c r="AA4944" s="37"/>
      <c r="AB4944" s="30"/>
      <c r="AC4944" s="30"/>
      <c r="AD4944" s="31"/>
      <c r="AE4944" s="30"/>
      <c r="AF4944" s="30"/>
      <c r="AG4944" s="32"/>
      <c r="AH4944" s="30"/>
      <c r="AJ4944" s="30"/>
      <c r="AK4944" s="30"/>
      <c r="AL4944" s="30"/>
      <c r="AM4944" s="30"/>
      <c r="AN4944" s="30"/>
      <c r="AO4944" s="30"/>
      <c r="AP4944" s="30"/>
      <c r="AQ4944" s="30"/>
      <c r="AR4944" s="30"/>
      <c r="AS4944" s="30"/>
      <c r="AT4944" s="30"/>
      <c r="AU4944" s="121"/>
      <c r="AV4944" s="129"/>
      <c r="AW4944" s="129"/>
      <c r="AX4944" s="129"/>
    </row>
    <row r="4945" spans="1:50" x14ac:dyDescent="0.25">
      <c r="A4945" s="120"/>
      <c r="B4945" s="28"/>
      <c r="C4945" s="25"/>
      <c r="D4945" s="25"/>
      <c r="E4945" s="25"/>
      <c r="F4945" s="29"/>
      <c r="G4945" s="29"/>
      <c r="H4945" s="29"/>
      <c r="I4945" s="29"/>
      <c r="J4945" s="29"/>
      <c r="K4945" s="25"/>
      <c r="L4945" s="25"/>
      <c r="M4945" s="25"/>
      <c r="N4945" s="25"/>
      <c r="O4945" s="25"/>
      <c r="P4945" s="25"/>
      <c r="Q4945" s="28"/>
      <c r="R4945" s="29"/>
      <c r="S4945" s="27"/>
      <c r="T4945" s="27"/>
      <c r="U4945" s="28"/>
      <c r="V4945" s="26"/>
      <c r="W4945" s="26"/>
      <c r="X4945" s="26"/>
      <c r="Y4945" s="37"/>
      <c r="Z4945" s="37"/>
      <c r="AA4945" s="37"/>
      <c r="AB4945" s="30"/>
      <c r="AC4945" s="30"/>
      <c r="AD4945" s="31"/>
      <c r="AE4945" s="30"/>
      <c r="AF4945" s="30"/>
      <c r="AG4945" s="32"/>
      <c r="AH4945" s="30"/>
      <c r="AJ4945" s="30"/>
      <c r="AK4945" s="30"/>
      <c r="AL4945" s="30"/>
      <c r="AM4945" s="30"/>
      <c r="AN4945" s="30"/>
      <c r="AO4945" s="30"/>
      <c r="AP4945" s="30"/>
      <c r="AQ4945" s="30"/>
      <c r="AR4945" s="30"/>
      <c r="AS4945" s="30"/>
      <c r="AT4945" s="30"/>
      <c r="AU4945" s="121"/>
      <c r="AV4945" s="129"/>
      <c r="AW4945" s="129"/>
      <c r="AX4945" s="129"/>
    </row>
    <row r="4946" spans="1:50" x14ac:dyDescent="0.25">
      <c r="A4946" s="120"/>
      <c r="B4946" s="28"/>
      <c r="C4946" s="25"/>
      <c r="D4946" s="25"/>
      <c r="E4946" s="25"/>
      <c r="F4946" s="29"/>
      <c r="G4946" s="29"/>
      <c r="H4946" s="29"/>
      <c r="I4946" s="29"/>
      <c r="J4946" s="29"/>
      <c r="K4946" s="25"/>
      <c r="L4946" s="25"/>
      <c r="M4946" s="25"/>
      <c r="N4946" s="25"/>
      <c r="O4946" s="25"/>
      <c r="P4946" s="25"/>
      <c r="Q4946" s="28"/>
      <c r="R4946" s="29"/>
      <c r="S4946" s="27"/>
      <c r="T4946" s="27"/>
      <c r="U4946" s="28"/>
      <c r="V4946" s="26"/>
      <c r="W4946" s="26"/>
      <c r="X4946" s="26"/>
      <c r="Y4946" s="37"/>
      <c r="Z4946" s="37"/>
      <c r="AA4946" s="37"/>
      <c r="AB4946" s="30"/>
      <c r="AC4946" s="30"/>
      <c r="AD4946" s="31"/>
      <c r="AE4946" s="30"/>
      <c r="AF4946" s="30"/>
      <c r="AG4946" s="32"/>
      <c r="AH4946" s="30"/>
      <c r="AJ4946" s="30"/>
      <c r="AK4946" s="30"/>
      <c r="AL4946" s="30"/>
      <c r="AM4946" s="30"/>
      <c r="AN4946" s="30"/>
      <c r="AO4946" s="30"/>
      <c r="AP4946" s="30"/>
      <c r="AQ4946" s="30"/>
      <c r="AR4946" s="30"/>
      <c r="AS4946" s="30"/>
      <c r="AT4946" s="30"/>
      <c r="AU4946" s="121"/>
      <c r="AV4946" s="129"/>
      <c r="AW4946" s="129"/>
      <c r="AX4946" s="129"/>
    </row>
    <row r="4947" spans="1:50" x14ac:dyDescent="0.25">
      <c r="A4947" s="120"/>
      <c r="B4947" s="28"/>
      <c r="C4947" s="25"/>
      <c r="D4947" s="25"/>
      <c r="E4947" s="25"/>
      <c r="F4947" s="29"/>
      <c r="G4947" s="29"/>
      <c r="H4947" s="29"/>
      <c r="I4947" s="29"/>
      <c r="J4947" s="29"/>
      <c r="K4947" s="25"/>
      <c r="L4947" s="25"/>
      <c r="M4947" s="25"/>
      <c r="N4947" s="25"/>
      <c r="O4947" s="25"/>
      <c r="P4947" s="25"/>
      <c r="Q4947" s="28"/>
      <c r="R4947" s="29"/>
      <c r="S4947" s="27"/>
      <c r="T4947" s="27"/>
      <c r="U4947" s="28"/>
      <c r="V4947" s="26"/>
      <c r="W4947" s="26"/>
      <c r="X4947" s="26"/>
      <c r="Y4947" s="37"/>
      <c r="Z4947" s="37"/>
      <c r="AA4947" s="37"/>
      <c r="AB4947" s="30"/>
      <c r="AC4947" s="30"/>
      <c r="AD4947" s="31"/>
      <c r="AE4947" s="30"/>
      <c r="AF4947" s="30"/>
      <c r="AG4947" s="32"/>
      <c r="AH4947" s="30"/>
      <c r="AJ4947" s="30"/>
      <c r="AK4947" s="30"/>
      <c r="AL4947" s="30"/>
      <c r="AM4947" s="30"/>
      <c r="AN4947" s="30"/>
      <c r="AO4947" s="30"/>
      <c r="AP4947" s="30"/>
      <c r="AQ4947" s="30"/>
      <c r="AR4947" s="30"/>
      <c r="AS4947" s="30"/>
      <c r="AT4947" s="30"/>
      <c r="AU4947" s="121"/>
      <c r="AV4947" s="129"/>
      <c r="AW4947" s="129"/>
      <c r="AX4947" s="129"/>
    </row>
    <row r="4948" spans="1:50" x14ac:dyDescent="0.25">
      <c r="A4948" s="120"/>
      <c r="B4948" s="28"/>
      <c r="C4948" s="25"/>
      <c r="D4948" s="25"/>
      <c r="E4948" s="25"/>
      <c r="F4948" s="29"/>
      <c r="G4948" s="29"/>
      <c r="H4948" s="29"/>
      <c r="I4948" s="29"/>
      <c r="J4948" s="29"/>
      <c r="K4948" s="25"/>
      <c r="L4948" s="25"/>
      <c r="M4948" s="25"/>
      <c r="N4948" s="25"/>
      <c r="O4948" s="25"/>
      <c r="P4948" s="25"/>
      <c r="Q4948" s="28"/>
      <c r="R4948" s="29"/>
      <c r="S4948" s="27"/>
      <c r="T4948" s="27"/>
      <c r="U4948" s="28"/>
      <c r="V4948" s="26"/>
      <c r="W4948" s="26"/>
      <c r="X4948" s="26"/>
      <c r="Y4948" s="37"/>
      <c r="Z4948" s="37"/>
      <c r="AA4948" s="37"/>
      <c r="AB4948" s="30"/>
      <c r="AC4948" s="30"/>
      <c r="AD4948" s="31"/>
      <c r="AE4948" s="30"/>
      <c r="AF4948" s="30"/>
      <c r="AG4948" s="32"/>
      <c r="AH4948" s="30"/>
      <c r="AJ4948" s="30"/>
      <c r="AK4948" s="30"/>
      <c r="AL4948" s="30"/>
      <c r="AM4948" s="30"/>
      <c r="AN4948" s="30"/>
      <c r="AO4948" s="30"/>
      <c r="AP4948" s="30"/>
      <c r="AQ4948" s="30"/>
      <c r="AR4948" s="30"/>
      <c r="AS4948" s="30"/>
      <c r="AT4948" s="30"/>
      <c r="AU4948" s="121"/>
      <c r="AV4948" s="129"/>
      <c r="AW4948" s="129"/>
      <c r="AX4948" s="129"/>
    </row>
    <row r="4949" spans="1:50" x14ac:dyDescent="0.25">
      <c r="A4949" s="120"/>
      <c r="B4949" s="28"/>
      <c r="C4949" s="25"/>
      <c r="D4949" s="25"/>
      <c r="E4949" s="25"/>
      <c r="F4949" s="29"/>
      <c r="G4949" s="29"/>
      <c r="H4949" s="29"/>
      <c r="I4949" s="29"/>
      <c r="J4949" s="29"/>
      <c r="K4949" s="25"/>
      <c r="L4949" s="25"/>
      <c r="M4949" s="25"/>
      <c r="N4949" s="25"/>
      <c r="O4949" s="25"/>
      <c r="P4949" s="25"/>
      <c r="Q4949" s="28"/>
      <c r="R4949" s="29"/>
      <c r="S4949" s="27"/>
      <c r="T4949" s="27"/>
      <c r="U4949" s="28"/>
      <c r="V4949" s="26"/>
      <c r="W4949" s="26"/>
      <c r="X4949" s="26"/>
      <c r="Y4949" s="37"/>
      <c r="Z4949" s="37"/>
      <c r="AA4949" s="37"/>
      <c r="AB4949" s="30"/>
      <c r="AC4949" s="30"/>
      <c r="AD4949" s="31"/>
      <c r="AE4949" s="30"/>
      <c r="AF4949" s="30"/>
      <c r="AG4949" s="32"/>
      <c r="AH4949" s="30"/>
      <c r="AJ4949" s="30"/>
      <c r="AK4949" s="30"/>
      <c r="AL4949" s="30"/>
      <c r="AM4949" s="30"/>
      <c r="AN4949" s="30"/>
      <c r="AO4949" s="30"/>
      <c r="AP4949" s="30"/>
      <c r="AQ4949" s="30"/>
      <c r="AR4949" s="30"/>
      <c r="AS4949" s="30"/>
      <c r="AT4949" s="30"/>
      <c r="AU4949" s="121"/>
      <c r="AV4949" s="129"/>
      <c r="AW4949" s="129"/>
      <c r="AX4949" s="129"/>
    </row>
    <row r="4950" spans="1:50" x14ac:dyDescent="0.25">
      <c r="A4950" s="120"/>
      <c r="B4950" s="28"/>
      <c r="C4950" s="25"/>
      <c r="D4950" s="25"/>
      <c r="E4950" s="25"/>
      <c r="F4950" s="29"/>
      <c r="G4950" s="29"/>
      <c r="H4950" s="29"/>
      <c r="I4950" s="29"/>
      <c r="J4950" s="29"/>
      <c r="K4950" s="25"/>
      <c r="L4950" s="25"/>
      <c r="M4950" s="25"/>
      <c r="N4950" s="25"/>
      <c r="O4950" s="25"/>
      <c r="P4950" s="25"/>
      <c r="Q4950" s="28"/>
      <c r="R4950" s="29"/>
      <c r="S4950" s="27"/>
      <c r="T4950" s="27"/>
      <c r="U4950" s="28"/>
      <c r="V4950" s="26"/>
      <c r="W4950" s="26"/>
      <c r="X4950" s="26"/>
      <c r="Y4950" s="37"/>
      <c r="Z4950" s="37"/>
      <c r="AA4950" s="37"/>
      <c r="AB4950" s="30"/>
      <c r="AC4950" s="30"/>
      <c r="AD4950" s="31"/>
      <c r="AE4950" s="30"/>
      <c r="AF4950" s="30"/>
      <c r="AG4950" s="32"/>
      <c r="AH4950" s="30"/>
      <c r="AJ4950" s="30"/>
      <c r="AK4950" s="30"/>
      <c r="AL4950" s="30"/>
      <c r="AM4950" s="30"/>
      <c r="AN4950" s="30"/>
      <c r="AO4950" s="30"/>
      <c r="AP4950" s="30"/>
      <c r="AQ4950" s="30"/>
      <c r="AR4950" s="30"/>
      <c r="AS4950" s="30"/>
      <c r="AT4950" s="30"/>
      <c r="AU4950" s="121"/>
      <c r="AV4950" s="129"/>
      <c r="AW4950" s="129"/>
      <c r="AX4950" s="129"/>
    </row>
    <row r="4951" spans="1:50" x14ac:dyDescent="0.25">
      <c r="A4951" s="120"/>
      <c r="B4951" s="28"/>
      <c r="C4951" s="25"/>
      <c r="D4951" s="25"/>
      <c r="E4951" s="25"/>
      <c r="F4951" s="29"/>
      <c r="G4951" s="29"/>
      <c r="H4951" s="29"/>
      <c r="I4951" s="29"/>
      <c r="J4951" s="29"/>
      <c r="K4951" s="25"/>
      <c r="L4951" s="25"/>
      <c r="M4951" s="25"/>
      <c r="N4951" s="25"/>
      <c r="O4951" s="25"/>
      <c r="P4951" s="25"/>
      <c r="Q4951" s="28"/>
      <c r="R4951" s="29"/>
      <c r="S4951" s="27"/>
      <c r="T4951" s="27"/>
      <c r="U4951" s="28"/>
      <c r="V4951" s="26"/>
      <c r="W4951" s="26"/>
      <c r="X4951" s="26"/>
      <c r="Y4951" s="37"/>
      <c r="Z4951" s="37"/>
      <c r="AA4951" s="37"/>
      <c r="AB4951" s="30"/>
      <c r="AC4951" s="30"/>
      <c r="AD4951" s="31"/>
      <c r="AE4951" s="30"/>
      <c r="AF4951" s="30"/>
      <c r="AG4951" s="32"/>
      <c r="AH4951" s="30"/>
      <c r="AJ4951" s="30"/>
      <c r="AK4951" s="30"/>
      <c r="AL4951" s="30"/>
      <c r="AM4951" s="30"/>
      <c r="AN4951" s="30"/>
      <c r="AO4951" s="30"/>
      <c r="AP4951" s="30"/>
      <c r="AQ4951" s="30"/>
      <c r="AR4951" s="30"/>
      <c r="AS4951" s="30"/>
      <c r="AT4951" s="30"/>
      <c r="AU4951" s="121"/>
      <c r="AV4951" s="129"/>
      <c r="AW4951" s="129"/>
      <c r="AX4951" s="129"/>
    </row>
    <row r="4952" spans="1:50" x14ac:dyDescent="0.25">
      <c r="A4952" s="120"/>
      <c r="B4952" s="28"/>
      <c r="C4952" s="25"/>
      <c r="D4952" s="25"/>
      <c r="E4952" s="25"/>
      <c r="F4952" s="29"/>
      <c r="G4952" s="29"/>
      <c r="H4952" s="29"/>
      <c r="I4952" s="29"/>
      <c r="J4952" s="29"/>
      <c r="K4952" s="25"/>
      <c r="L4952" s="25"/>
      <c r="M4952" s="25"/>
      <c r="N4952" s="25"/>
      <c r="O4952" s="25"/>
      <c r="P4952" s="25"/>
      <c r="Q4952" s="28"/>
      <c r="R4952" s="29"/>
      <c r="S4952" s="27"/>
      <c r="T4952" s="27"/>
      <c r="U4952" s="28"/>
      <c r="V4952" s="26"/>
      <c r="W4952" s="26"/>
      <c r="X4952" s="26"/>
      <c r="Y4952" s="37"/>
      <c r="Z4952" s="37"/>
      <c r="AA4952" s="37"/>
      <c r="AB4952" s="30"/>
      <c r="AC4952" s="30"/>
      <c r="AD4952" s="31"/>
      <c r="AE4952" s="30"/>
      <c r="AF4952" s="30"/>
      <c r="AG4952" s="32"/>
      <c r="AH4952" s="30"/>
      <c r="AJ4952" s="30"/>
      <c r="AK4952" s="30"/>
      <c r="AL4952" s="30"/>
      <c r="AM4952" s="30"/>
      <c r="AN4952" s="30"/>
      <c r="AO4952" s="30"/>
      <c r="AP4952" s="30"/>
      <c r="AQ4952" s="30"/>
      <c r="AR4952" s="30"/>
      <c r="AS4952" s="30"/>
      <c r="AT4952" s="30"/>
      <c r="AU4952" s="121"/>
      <c r="AV4952" s="129"/>
      <c r="AW4952" s="129"/>
      <c r="AX4952" s="129"/>
    </row>
    <row r="4953" spans="1:50" x14ac:dyDescent="0.25">
      <c r="A4953" s="120"/>
      <c r="B4953" s="28"/>
      <c r="C4953" s="25"/>
      <c r="D4953" s="25"/>
      <c r="E4953" s="25"/>
      <c r="F4953" s="29"/>
      <c r="G4953" s="29"/>
      <c r="H4953" s="29"/>
      <c r="I4953" s="29"/>
      <c r="J4953" s="29"/>
      <c r="K4953" s="25"/>
      <c r="L4953" s="25"/>
      <c r="M4953" s="25"/>
      <c r="N4953" s="25"/>
      <c r="O4953" s="25"/>
      <c r="P4953" s="25"/>
      <c r="Q4953" s="28"/>
      <c r="R4953" s="29"/>
      <c r="S4953" s="27"/>
      <c r="T4953" s="27"/>
      <c r="U4953" s="28"/>
      <c r="V4953" s="26"/>
      <c r="W4953" s="26"/>
      <c r="X4953" s="26"/>
      <c r="Y4953" s="37"/>
      <c r="Z4953" s="37"/>
      <c r="AA4953" s="37"/>
      <c r="AB4953" s="30"/>
      <c r="AC4953" s="30"/>
      <c r="AD4953" s="31"/>
      <c r="AE4953" s="30"/>
      <c r="AF4953" s="30"/>
      <c r="AG4953" s="32"/>
      <c r="AH4953" s="30"/>
      <c r="AJ4953" s="30"/>
      <c r="AK4953" s="30"/>
      <c r="AL4953" s="30"/>
      <c r="AM4953" s="30"/>
      <c r="AN4953" s="30"/>
      <c r="AO4953" s="30"/>
      <c r="AP4953" s="30"/>
      <c r="AQ4953" s="30"/>
      <c r="AR4953" s="30"/>
      <c r="AS4953" s="30"/>
      <c r="AT4953" s="30"/>
      <c r="AU4953" s="121"/>
      <c r="AV4953" s="129"/>
      <c r="AW4953" s="129"/>
      <c r="AX4953" s="129"/>
    </row>
    <row r="4954" spans="1:50" x14ac:dyDescent="0.25">
      <c r="A4954" s="120"/>
      <c r="B4954" s="28"/>
      <c r="C4954" s="25"/>
      <c r="D4954" s="25"/>
      <c r="E4954" s="25"/>
      <c r="F4954" s="29"/>
      <c r="G4954" s="29"/>
      <c r="H4954" s="29"/>
      <c r="I4954" s="29"/>
      <c r="J4954" s="29"/>
      <c r="K4954" s="25"/>
      <c r="L4954" s="25"/>
      <c r="M4954" s="25"/>
      <c r="N4954" s="25"/>
      <c r="O4954" s="25"/>
      <c r="P4954" s="25"/>
      <c r="Q4954" s="28"/>
      <c r="R4954" s="29"/>
      <c r="S4954" s="27"/>
      <c r="T4954" s="27"/>
      <c r="U4954" s="28"/>
      <c r="V4954" s="26"/>
      <c r="W4954" s="26"/>
      <c r="X4954" s="26"/>
      <c r="Y4954" s="37"/>
      <c r="Z4954" s="37"/>
      <c r="AA4954" s="37"/>
      <c r="AB4954" s="30"/>
      <c r="AC4954" s="30"/>
      <c r="AD4954" s="31"/>
      <c r="AE4954" s="30"/>
      <c r="AF4954" s="30"/>
      <c r="AG4954" s="32"/>
      <c r="AH4954" s="30"/>
      <c r="AJ4954" s="30"/>
      <c r="AK4954" s="30"/>
      <c r="AL4954" s="30"/>
      <c r="AM4954" s="30"/>
      <c r="AN4954" s="30"/>
      <c r="AO4954" s="30"/>
      <c r="AP4954" s="30"/>
      <c r="AQ4954" s="30"/>
      <c r="AR4954" s="30"/>
      <c r="AS4954" s="30"/>
      <c r="AT4954" s="30"/>
      <c r="AU4954" s="121"/>
      <c r="AV4954" s="129"/>
      <c r="AW4954" s="129"/>
      <c r="AX4954" s="129"/>
    </row>
    <row r="4955" spans="1:50" x14ac:dyDescent="0.25">
      <c r="A4955" s="120"/>
      <c r="B4955" s="28"/>
      <c r="C4955" s="25"/>
      <c r="D4955" s="25"/>
      <c r="E4955" s="25"/>
      <c r="F4955" s="29"/>
      <c r="G4955" s="29"/>
      <c r="H4955" s="29"/>
      <c r="I4955" s="29"/>
      <c r="J4955" s="29"/>
      <c r="K4955" s="25"/>
      <c r="L4955" s="25"/>
      <c r="M4955" s="25"/>
      <c r="N4955" s="25"/>
      <c r="O4955" s="25"/>
      <c r="P4955" s="25"/>
      <c r="Q4955" s="28"/>
      <c r="R4955" s="29"/>
      <c r="S4955" s="27"/>
      <c r="T4955" s="27"/>
      <c r="U4955" s="28"/>
      <c r="V4955" s="26"/>
      <c r="W4955" s="26"/>
      <c r="X4955" s="26"/>
      <c r="Y4955" s="37"/>
      <c r="Z4955" s="37"/>
      <c r="AA4955" s="37"/>
      <c r="AB4955" s="30"/>
      <c r="AC4955" s="30"/>
      <c r="AD4955" s="31"/>
      <c r="AE4955" s="30"/>
      <c r="AF4955" s="30"/>
      <c r="AG4955" s="32"/>
      <c r="AH4955" s="30"/>
      <c r="AJ4955" s="30"/>
      <c r="AK4955" s="30"/>
      <c r="AL4955" s="30"/>
      <c r="AM4955" s="30"/>
      <c r="AN4955" s="30"/>
      <c r="AO4955" s="30"/>
      <c r="AP4955" s="30"/>
      <c r="AQ4955" s="30"/>
      <c r="AR4955" s="30"/>
      <c r="AS4955" s="30"/>
      <c r="AT4955" s="30"/>
      <c r="AU4955" s="121"/>
      <c r="AV4955" s="129"/>
      <c r="AW4955" s="129"/>
      <c r="AX4955" s="129"/>
    </row>
    <row r="4956" spans="1:50" x14ac:dyDescent="0.25">
      <c r="A4956" s="120"/>
      <c r="B4956" s="28"/>
      <c r="C4956" s="25"/>
      <c r="D4956" s="25"/>
      <c r="E4956" s="25"/>
      <c r="F4956" s="29"/>
      <c r="G4956" s="29"/>
      <c r="H4956" s="29"/>
      <c r="I4956" s="29"/>
      <c r="J4956" s="29"/>
      <c r="K4956" s="25"/>
      <c r="L4956" s="25"/>
      <c r="M4956" s="25"/>
      <c r="N4956" s="25"/>
      <c r="O4956" s="25"/>
      <c r="P4956" s="25"/>
      <c r="Q4956" s="28"/>
      <c r="R4956" s="29"/>
      <c r="S4956" s="27"/>
      <c r="T4956" s="27"/>
      <c r="U4956" s="28"/>
      <c r="V4956" s="26"/>
      <c r="W4956" s="26"/>
      <c r="X4956" s="26"/>
      <c r="Y4956" s="37"/>
      <c r="Z4956" s="37"/>
      <c r="AA4956" s="37"/>
      <c r="AB4956" s="30"/>
      <c r="AC4956" s="30"/>
      <c r="AD4956" s="31"/>
      <c r="AE4956" s="30"/>
      <c r="AF4956" s="30"/>
      <c r="AG4956" s="32"/>
      <c r="AH4956" s="30"/>
      <c r="AJ4956" s="30"/>
      <c r="AK4956" s="30"/>
      <c r="AL4956" s="30"/>
      <c r="AM4956" s="30"/>
      <c r="AN4956" s="30"/>
      <c r="AO4956" s="30"/>
      <c r="AP4956" s="30"/>
      <c r="AQ4956" s="30"/>
      <c r="AR4956" s="30"/>
      <c r="AS4956" s="30"/>
      <c r="AT4956" s="30"/>
      <c r="AU4956" s="121"/>
      <c r="AV4956" s="129"/>
      <c r="AW4956" s="129"/>
      <c r="AX4956" s="129"/>
    </row>
    <row r="4957" spans="1:50" x14ac:dyDescent="0.25">
      <c r="A4957" s="120"/>
      <c r="B4957" s="28"/>
      <c r="C4957" s="25"/>
      <c r="D4957" s="25"/>
      <c r="E4957" s="25"/>
      <c r="F4957" s="29"/>
      <c r="G4957" s="29"/>
      <c r="H4957" s="29"/>
      <c r="I4957" s="29"/>
      <c r="J4957" s="29"/>
      <c r="K4957" s="25"/>
      <c r="L4957" s="25"/>
      <c r="M4957" s="25"/>
      <c r="N4957" s="25"/>
      <c r="O4957" s="25"/>
      <c r="P4957" s="25"/>
      <c r="Q4957" s="28"/>
      <c r="R4957" s="29"/>
      <c r="S4957" s="27"/>
      <c r="T4957" s="27"/>
      <c r="U4957" s="28"/>
      <c r="V4957" s="26"/>
      <c r="W4957" s="26"/>
      <c r="X4957" s="26"/>
      <c r="Y4957" s="37"/>
      <c r="Z4957" s="37"/>
      <c r="AA4957" s="37"/>
      <c r="AB4957" s="30"/>
      <c r="AC4957" s="30"/>
      <c r="AD4957" s="31"/>
      <c r="AE4957" s="30"/>
      <c r="AF4957" s="30"/>
      <c r="AG4957" s="32"/>
      <c r="AH4957" s="30"/>
      <c r="AJ4957" s="30"/>
      <c r="AK4957" s="30"/>
      <c r="AL4957" s="30"/>
      <c r="AM4957" s="30"/>
      <c r="AN4957" s="30"/>
      <c r="AO4957" s="30"/>
      <c r="AP4957" s="30"/>
      <c r="AQ4957" s="30"/>
      <c r="AR4957" s="30"/>
      <c r="AS4957" s="30"/>
      <c r="AT4957" s="30"/>
      <c r="AU4957" s="121"/>
      <c r="AV4957" s="129"/>
      <c r="AW4957" s="129"/>
      <c r="AX4957" s="129"/>
    </row>
    <row r="4958" spans="1:50" x14ac:dyDescent="0.25">
      <c r="A4958" s="120"/>
      <c r="B4958" s="28"/>
      <c r="C4958" s="25"/>
      <c r="D4958" s="25"/>
      <c r="E4958" s="25"/>
      <c r="F4958" s="29"/>
      <c r="G4958" s="29"/>
      <c r="H4958" s="29"/>
      <c r="I4958" s="29"/>
      <c r="J4958" s="29"/>
      <c r="K4958" s="25"/>
      <c r="L4958" s="25"/>
      <c r="M4958" s="25"/>
      <c r="N4958" s="25"/>
      <c r="O4958" s="25"/>
      <c r="P4958" s="25"/>
      <c r="Q4958" s="28"/>
      <c r="R4958" s="29"/>
      <c r="S4958" s="27"/>
      <c r="T4958" s="27"/>
      <c r="U4958" s="28"/>
      <c r="V4958" s="26"/>
      <c r="W4958" s="26"/>
      <c r="X4958" s="26"/>
      <c r="Y4958" s="37"/>
      <c r="Z4958" s="37"/>
      <c r="AA4958" s="37"/>
      <c r="AB4958" s="30"/>
      <c r="AC4958" s="30"/>
      <c r="AD4958" s="31"/>
      <c r="AE4958" s="30"/>
      <c r="AF4958" s="30"/>
      <c r="AG4958" s="32"/>
      <c r="AH4958" s="30"/>
      <c r="AJ4958" s="30"/>
      <c r="AK4958" s="30"/>
      <c r="AL4958" s="30"/>
      <c r="AM4958" s="30"/>
      <c r="AN4958" s="30"/>
      <c r="AO4958" s="30"/>
      <c r="AP4958" s="30"/>
      <c r="AQ4958" s="30"/>
      <c r="AR4958" s="30"/>
      <c r="AS4958" s="30"/>
      <c r="AT4958" s="30"/>
      <c r="AU4958" s="121"/>
      <c r="AV4958" s="129"/>
      <c r="AW4958" s="129"/>
      <c r="AX4958" s="129"/>
    </row>
    <row r="4959" spans="1:50" x14ac:dyDescent="0.25">
      <c r="A4959" s="120"/>
      <c r="B4959" s="28"/>
      <c r="C4959" s="25"/>
      <c r="D4959" s="25"/>
      <c r="E4959" s="25"/>
      <c r="F4959" s="29"/>
      <c r="G4959" s="29"/>
      <c r="H4959" s="29"/>
      <c r="I4959" s="29"/>
      <c r="J4959" s="29"/>
      <c r="K4959" s="25"/>
      <c r="L4959" s="25"/>
      <c r="M4959" s="25"/>
      <c r="N4959" s="25"/>
      <c r="O4959" s="25"/>
      <c r="P4959" s="25"/>
      <c r="Q4959" s="28"/>
      <c r="R4959" s="29"/>
      <c r="S4959" s="27"/>
      <c r="T4959" s="27"/>
      <c r="U4959" s="28"/>
      <c r="V4959" s="26"/>
      <c r="W4959" s="26"/>
      <c r="X4959" s="26"/>
      <c r="Y4959" s="37"/>
      <c r="Z4959" s="37"/>
      <c r="AA4959" s="37"/>
      <c r="AB4959" s="30"/>
      <c r="AC4959" s="30"/>
      <c r="AD4959" s="31"/>
      <c r="AE4959" s="30"/>
      <c r="AF4959" s="30"/>
      <c r="AG4959" s="32"/>
      <c r="AH4959" s="30"/>
      <c r="AJ4959" s="30"/>
      <c r="AK4959" s="30"/>
      <c r="AL4959" s="30"/>
      <c r="AM4959" s="30"/>
      <c r="AN4959" s="30"/>
      <c r="AO4959" s="30"/>
      <c r="AP4959" s="30"/>
      <c r="AQ4959" s="30"/>
      <c r="AR4959" s="30"/>
      <c r="AS4959" s="30"/>
      <c r="AT4959" s="30"/>
      <c r="AU4959" s="121"/>
      <c r="AV4959" s="129"/>
      <c r="AW4959" s="129"/>
      <c r="AX4959" s="129"/>
    </row>
    <row r="4960" spans="1:50" x14ac:dyDescent="0.25">
      <c r="A4960" s="120"/>
      <c r="B4960" s="28"/>
      <c r="C4960" s="25"/>
      <c r="D4960" s="25"/>
      <c r="E4960" s="25"/>
      <c r="F4960" s="29"/>
      <c r="G4960" s="29"/>
      <c r="H4960" s="29"/>
      <c r="I4960" s="29"/>
      <c r="J4960" s="29"/>
      <c r="K4960" s="25"/>
      <c r="L4960" s="25"/>
      <c r="M4960" s="25"/>
      <c r="N4960" s="25"/>
      <c r="O4960" s="25"/>
      <c r="P4960" s="25"/>
      <c r="Q4960" s="28"/>
      <c r="R4960" s="29"/>
      <c r="S4960" s="27"/>
      <c r="T4960" s="27"/>
      <c r="U4960" s="28"/>
      <c r="V4960" s="26"/>
      <c r="W4960" s="26"/>
      <c r="X4960" s="26"/>
      <c r="Y4960" s="37"/>
      <c r="Z4960" s="37"/>
      <c r="AA4960" s="37"/>
      <c r="AB4960" s="30"/>
      <c r="AC4960" s="30"/>
      <c r="AD4960" s="31"/>
      <c r="AE4960" s="30"/>
      <c r="AF4960" s="30"/>
      <c r="AG4960" s="32"/>
      <c r="AH4960" s="30"/>
      <c r="AJ4960" s="30"/>
      <c r="AK4960" s="30"/>
      <c r="AL4960" s="30"/>
      <c r="AM4960" s="30"/>
      <c r="AN4960" s="30"/>
      <c r="AO4960" s="30"/>
      <c r="AP4960" s="30"/>
      <c r="AQ4960" s="30"/>
      <c r="AR4960" s="30"/>
      <c r="AS4960" s="30"/>
      <c r="AT4960" s="30"/>
      <c r="AU4960" s="121"/>
      <c r="AV4960" s="129"/>
      <c r="AW4960" s="129"/>
      <c r="AX4960" s="129"/>
    </row>
    <row r="4961" spans="1:50" x14ac:dyDescent="0.25">
      <c r="A4961" s="120"/>
      <c r="B4961" s="28"/>
      <c r="C4961" s="25"/>
      <c r="D4961" s="25"/>
      <c r="E4961" s="25"/>
      <c r="F4961" s="29"/>
      <c r="G4961" s="29"/>
      <c r="H4961" s="29"/>
      <c r="I4961" s="29"/>
      <c r="J4961" s="29"/>
      <c r="K4961" s="25"/>
      <c r="L4961" s="25"/>
      <c r="M4961" s="25"/>
      <c r="N4961" s="25"/>
      <c r="O4961" s="25"/>
      <c r="P4961" s="25"/>
      <c r="Q4961" s="28"/>
      <c r="R4961" s="29"/>
      <c r="S4961" s="27"/>
      <c r="T4961" s="27"/>
      <c r="U4961" s="28"/>
      <c r="V4961" s="26"/>
      <c r="W4961" s="26"/>
      <c r="X4961" s="26"/>
      <c r="Y4961" s="37"/>
      <c r="Z4961" s="37"/>
      <c r="AA4961" s="37"/>
      <c r="AB4961" s="30"/>
      <c r="AC4961" s="30"/>
      <c r="AD4961" s="31"/>
      <c r="AE4961" s="30"/>
      <c r="AF4961" s="30"/>
      <c r="AG4961" s="32"/>
      <c r="AH4961" s="30"/>
      <c r="AJ4961" s="30"/>
      <c r="AK4961" s="30"/>
      <c r="AL4961" s="30"/>
      <c r="AM4961" s="30"/>
      <c r="AN4961" s="30"/>
      <c r="AO4961" s="30"/>
      <c r="AP4961" s="30"/>
      <c r="AQ4961" s="30"/>
      <c r="AR4961" s="30"/>
      <c r="AS4961" s="30"/>
      <c r="AT4961" s="30"/>
      <c r="AU4961" s="121"/>
      <c r="AV4961" s="129"/>
      <c r="AW4961" s="129"/>
      <c r="AX4961" s="129"/>
    </row>
    <row r="4962" spans="1:50" x14ac:dyDescent="0.25">
      <c r="A4962" s="120"/>
      <c r="B4962" s="28"/>
      <c r="C4962" s="25"/>
      <c r="D4962" s="25"/>
      <c r="E4962" s="25"/>
      <c r="F4962" s="29"/>
      <c r="G4962" s="29"/>
      <c r="H4962" s="29"/>
      <c r="I4962" s="29"/>
      <c r="J4962" s="29"/>
      <c r="K4962" s="25"/>
      <c r="L4962" s="25"/>
      <c r="M4962" s="25"/>
      <c r="N4962" s="25"/>
      <c r="O4962" s="25"/>
      <c r="P4962" s="25"/>
      <c r="Q4962" s="28"/>
      <c r="R4962" s="29"/>
      <c r="S4962" s="27"/>
      <c r="T4962" s="27"/>
      <c r="U4962" s="28"/>
      <c r="V4962" s="26"/>
      <c r="W4962" s="26"/>
      <c r="X4962" s="26"/>
      <c r="Y4962" s="37"/>
      <c r="Z4962" s="37"/>
      <c r="AA4962" s="37"/>
      <c r="AB4962" s="30"/>
      <c r="AC4962" s="30"/>
      <c r="AD4962" s="31"/>
      <c r="AE4962" s="30"/>
      <c r="AF4962" s="30"/>
      <c r="AG4962" s="32"/>
      <c r="AH4962" s="30"/>
      <c r="AJ4962" s="30"/>
      <c r="AK4962" s="30"/>
      <c r="AL4962" s="30"/>
      <c r="AM4962" s="30"/>
      <c r="AN4962" s="30"/>
      <c r="AO4962" s="30"/>
      <c r="AP4962" s="30"/>
      <c r="AQ4962" s="30"/>
      <c r="AR4962" s="30"/>
      <c r="AS4962" s="30"/>
      <c r="AT4962" s="30"/>
      <c r="AU4962" s="121"/>
      <c r="AV4962" s="129"/>
      <c r="AW4962" s="129"/>
      <c r="AX4962" s="129"/>
    </row>
    <row r="4963" spans="1:50" x14ac:dyDescent="0.25">
      <c r="A4963" s="120"/>
      <c r="B4963" s="28"/>
      <c r="C4963" s="25"/>
      <c r="D4963" s="25"/>
      <c r="E4963" s="25"/>
      <c r="F4963" s="29"/>
      <c r="G4963" s="29"/>
      <c r="H4963" s="29"/>
      <c r="I4963" s="29"/>
      <c r="J4963" s="29"/>
      <c r="K4963" s="25"/>
      <c r="L4963" s="25"/>
      <c r="M4963" s="25"/>
      <c r="N4963" s="25"/>
      <c r="O4963" s="25"/>
      <c r="P4963" s="25"/>
      <c r="Q4963" s="28"/>
      <c r="R4963" s="29"/>
      <c r="S4963" s="27"/>
      <c r="T4963" s="27"/>
      <c r="U4963" s="28"/>
      <c r="V4963" s="26"/>
      <c r="W4963" s="26"/>
      <c r="X4963" s="26"/>
      <c r="Y4963" s="37"/>
      <c r="Z4963" s="37"/>
      <c r="AA4963" s="37"/>
      <c r="AB4963" s="30"/>
      <c r="AC4963" s="30"/>
      <c r="AD4963" s="31"/>
      <c r="AE4963" s="30"/>
      <c r="AF4963" s="30"/>
      <c r="AG4963" s="32"/>
      <c r="AH4963" s="30"/>
      <c r="AJ4963" s="30"/>
      <c r="AK4963" s="30"/>
      <c r="AL4963" s="30"/>
      <c r="AM4963" s="30"/>
      <c r="AN4963" s="30"/>
      <c r="AO4963" s="30"/>
      <c r="AP4963" s="30"/>
      <c r="AQ4963" s="30"/>
      <c r="AR4963" s="30"/>
      <c r="AS4963" s="30"/>
      <c r="AT4963" s="30"/>
      <c r="AU4963" s="121"/>
      <c r="AV4963" s="129"/>
      <c r="AW4963" s="129"/>
      <c r="AX4963" s="129"/>
    </row>
    <row r="4964" spans="1:50" x14ac:dyDescent="0.25">
      <c r="A4964" s="120"/>
      <c r="B4964" s="28"/>
      <c r="C4964" s="25"/>
      <c r="D4964" s="25"/>
      <c r="E4964" s="25"/>
      <c r="F4964" s="29"/>
      <c r="G4964" s="29"/>
      <c r="H4964" s="29"/>
      <c r="I4964" s="29"/>
      <c r="J4964" s="29"/>
      <c r="K4964" s="25"/>
      <c r="L4964" s="25"/>
      <c r="M4964" s="25"/>
      <c r="N4964" s="25"/>
      <c r="O4964" s="25"/>
      <c r="P4964" s="25"/>
      <c r="Q4964" s="28"/>
      <c r="R4964" s="29"/>
      <c r="S4964" s="27"/>
      <c r="T4964" s="27"/>
      <c r="U4964" s="28"/>
      <c r="V4964" s="26"/>
      <c r="W4964" s="26"/>
      <c r="X4964" s="26"/>
      <c r="Y4964" s="37"/>
      <c r="Z4964" s="37"/>
      <c r="AA4964" s="37"/>
      <c r="AB4964" s="30"/>
      <c r="AC4964" s="30"/>
      <c r="AD4964" s="31"/>
      <c r="AE4964" s="30"/>
      <c r="AF4964" s="30"/>
      <c r="AG4964" s="32"/>
      <c r="AH4964" s="30"/>
      <c r="AJ4964" s="30"/>
      <c r="AK4964" s="30"/>
      <c r="AL4964" s="30"/>
      <c r="AM4964" s="30"/>
      <c r="AN4964" s="30"/>
      <c r="AO4964" s="30"/>
      <c r="AP4964" s="30"/>
      <c r="AQ4964" s="30"/>
      <c r="AR4964" s="30"/>
      <c r="AS4964" s="30"/>
      <c r="AT4964" s="30"/>
      <c r="AU4964" s="121"/>
      <c r="AV4964" s="129"/>
      <c r="AW4964" s="129"/>
      <c r="AX4964" s="129"/>
    </row>
    <row r="4965" spans="1:50" x14ac:dyDescent="0.25">
      <c r="A4965" s="120"/>
      <c r="B4965" s="28"/>
      <c r="C4965" s="25"/>
      <c r="D4965" s="25"/>
      <c r="E4965" s="25"/>
      <c r="F4965" s="29"/>
      <c r="G4965" s="29"/>
      <c r="H4965" s="29"/>
      <c r="I4965" s="29"/>
      <c r="J4965" s="29"/>
      <c r="K4965" s="25"/>
      <c r="L4965" s="25"/>
      <c r="M4965" s="25"/>
      <c r="N4965" s="25"/>
      <c r="O4965" s="25"/>
      <c r="P4965" s="25"/>
      <c r="Q4965" s="28"/>
      <c r="R4965" s="29"/>
      <c r="S4965" s="27"/>
      <c r="T4965" s="27"/>
      <c r="U4965" s="28"/>
      <c r="V4965" s="26"/>
      <c r="W4965" s="26"/>
      <c r="X4965" s="26"/>
      <c r="Y4965" s="37"/>
      <c r="Z4965" s="37"/>
      <c r="AA4965" s="37"/>
      <c r="AB4965" s="30"/>
      <c r="AC4965" s="30"/>
      <c r="AD4965" s="31"/>
      <c r="AE4965" s="30"/>
      <c r="AF4965" s="30"/>
      <c r="AG4965" s="32"/>
      <c r="AH4965" s="30"/>
      <c r="AJ4965" s="30"/>
      <c r="AK4965" s="30"/>
      <c r="AL4965" s="30"/>
      <c r="AM4965" s="30"/>
      <c r="AN4965" s="30"/>
      <c r="AO4965" s="30"/>
      <c r="AP4965" s="30"/>
      <c r="AQ4965" s="30"/>
      <c r="AR4965" s="30"/>
      <c r="AS4965" s="30"/>
      <c r="AT4965" s="30"/>
      <c r="AU4965" s="121"/>
      <c r="AV4965" s="129"/>
      <c r="AW4965" s="129"/>
      <c r="AX4965" s="129"/>
    </row>
    <row r="4966" spans="1:50" x14ac:dyDescent="0.25">
      <c r="A4966" s="120"/>
      <c r="B4966" s="28"/>
      <c r="C4966" s="25"/>
      <c r="D4966" s="25"/>
      <c r="E4966" s="25"/>
      <c r="F4966" s="29"/>
      <c r="G4966" s="29"/>
      <c r="H4966" s="29"/>
      <c r="I4966" s="29"/>
      <c r="J4966" s="29"/>
      <c r="K4966" s="25"/>
      <c r="L4966" s="25"/>
      <c r="M4966" s="25"/>
      <c r="N4966" s="25"/>
      <c r="O4966" s="25"/>
      <c r="P4966" s="25"/>
      <c r="Q4966" s="28"/>
      <c r="R4966" s="29"/>
      <c r="S4966" s="27"/>
      <c r="T4966" s="27"/>
      <c r="U4966" s="28"/>
      <c r="V4966" s="26"/>
      <c r="W4966" s="26"/>
      <c r="X4966" s="26"/>
      <c r="Y4966" s="37"/>
      <c r="Z4966" s="37"/>
      <c r="AA4966" s="37"/>
      <c r="AB4966" s="30"/>
      <c r="AC4966" s="30"/>
      <c r="AD4966" s="31"/>
      <c r="AE4966" s="30"/>
      <c r="AF4966" s="30"/>
      <c r="AG4966" s="32"/>
      <c r="AH4966" s="30"/>
      <c r="AJ4966" s="30"/>
      <c r="AK4966" s="30"/>
      <c r="AL4966" s="30"/>
      <c r="AM4966" s="30"/>
      <c r="AN4966" s="30"/>
      <c r="AO4966" s="30"/>
      <c r="AP4966" s="30"/>
      <c r="AQ4966" s="30"/>
      <c r="AR4966" s="30"/>
      <c r="AS4966" s="30"/>
      <c r="AT4966" s="30"/>
      <c r="AU4966" s="121"/>
      <c r="AV4966" s="129"/>
      <c r="AW4966" s="129"/>
      <c r="AX4966" s="129"/>
    </row>
    <row r="4967" spans="1:50" x14ac:dyDescent="0.25">
      <c r="A4967" s="120"/>
      <c r="B4967" s="28"/>
      <c r="C4967" s="25"/>
      <c r="D4967" s="25"/>
      <c r="E4967" s="25"/>
      <c r="F4967" s="29"/>
      <c r="G4967" s="29"/>
      <c r="H4967" s="29"/>
      <c r="I4967" s="29"/>
      <c r="J4967" s="29"/>
      <c r="K4967" s="25"/>
      <c r="L4967" s="25"/>
      <c r="M4967" s="25"/>
      <c r="N4967" s="25"/>
      <c r="O4967" s="25"/>
      <c r="P4967" s="25"/>
      <c r="Q4967" s="28"/>
      <c r="R4967" s="29"/>
      <c r="S4967" s="27"/>
      <c r="T4967" s="27"/>
      <c r="U4967" s="28"/>
      <c r="V4967" s="26"/>
      <c r="W4967" s="26"/>
      <c r="X4967" s="26"/>
      <c r="Y4967" s="37"/>
      <c r="Z4967" s="37"/>
      <c r="AA4967" s="37"/>
      <c r="AB4967" s="30"/>
      <c r="AC4967" s="30"/>
      <c r="AD4967" s="31"/>
      <c r="AE4967" s="30"/>
      <c r="AF4967" s="30"/>
      <c r="AG4967" s="32"/>
      <c r="AH4967" s="30"/>
      <c r="AJ4967" s="30"/>
      <c r="AK4967" s="30"/>
      <c r="AL4967" s="30"/>
      <c r="AM4967" s="30"/>
      <c r="AN4967" s="30"/>
      <c r="AO4967" s="30"/>
      <c r="AP4967" s="30"/>
      <c r="AQ4967" s="30"/>
      <c r="AR4967" s="30"/>
      <c r="AS4967" s="30"/>
      <c r="AT4967" s="30"/>
      <c r="AU4967" s="121"/>
      <c r="AV4967" s="129"/>
      <c r="AW4967" s="129"/>
      <c r="AX4967" s="129"/>
    </row>
    <row r="4968" spans="1:50" x14ac:dyDescent="0.25">
      <c r="A4968" s="120"/>
      <c r="B4968" s="28"/>
      <c r="C4968" s="25"/>
      <c r="D4968" s="25"/>
      <c r="E4968" s="25"/>
      <c r="F4968" s="29"/>
      <c r="G4968" s="29"/>
      <c r="H4968" s="29"/>
      <c r="I4968" s="29"/>
      <c r="J4968" s="29"/>
      <c r="K4968" s="25"/>
      <c r="L4968" s="25"/>
      <c r="M4968" s="25"/>
      <c r="N4968" s="25"/>
      <c r="O4968" s="25"/>
      <c r="P4968" s="25"/>
      <c r="Q4968" s="28"/>
      <c r="R4968" s="29"/>
      <c r="S4968" s="27"/>
      <c r="T4968" s="27"/>
      <c r="U4968" s="28"/>
      <c r="V4968" s="26"/>
      <c r="W4968" s="26"/>
      <c r="X4968" s="26"/>
      <c r="Y4968" s="37"/>
      <c r="Z4968" s="37"/>
      <c r="AA4968" s="37"/>
      <c r="AB4968" s="30"/>
      <c r="AC4968" s="30"/>
      <c r="AD4968" s="31"/>
      <c r="AE4968" s="30"/>
      <c r="AF4968" s="30"/>
      <c r="AG4968" s="32"/>
      <c r="AH4968" s="30"/>
      <c r="AJ4968" s="30"/>
      <c r="AK4968" s="30"/>
      <c r="AL4968" s="30"/>
      <c r="AM4968" s="30"/>
      <c r="AN4968" s="30"/>
      <c r="AO4968" s="30"/>
      <c r="AP4968" s="30"/>
      <c r="AQ4968" s="30"/>
      <c r="AR4968" s="30"/>
      <c r="AS4968" s="30"/>
      <c r="AT4968" s="30"/>
      <c r="AU4968" s="121"/>
      <c r="AV4968" s="129"/>
      <c r="AW4968" s="129"/>
      <c r="AX4968" s="129"/>
    </row>
    <row r="4969" spans="1:50" x14ac:dyDescent="0.25">
      <c r="A4969" s="120"/>
      <c r="B4969" s="28"/>
      <c r="C4969" s="25"/>
      <c r="D4969" s="25"/>
      <c r="E4969" s="25"/>
      <c r="F4969" s="29"/>
      <c r="G4969" s="29"/>
      <c r="H4969" s="29"/>
      <c r="I4969" s="29"/>
      <c r="J4969" s="29"/>
      <c r="K4969" s="25"/>
      <c r="L4969" s="25"/>
      <c r="M4969" s="25"/>
      <c r="N4969" s="25"/>
      <c r="O4969" s="25"/>
      <c r="P4969" s="25"/>
      <c r="Q4969" s="28"/>
      <c r="R4969" s="29"/>
      <c r="S4969" s="27"/>
      <c r="T4969" s="27"/>
      <c r="U4969" s="28"/>
      <c r="V4969" s="26"/>
      <c r="W4969" s="26"/>
      <c r="X4969" s="26"/>
      <c r="Y4969" s="37"/>
      <c r="Z4969" s="37"/>
      <c r="AA4969" s="37"/>
      <c r="AB4969" s="30"/>
      <c r="AC4969" s="30"/>
      <c r="AD4969" s="31"/>
      <c r="AE4969" s="30"/>
      <c r="AF4969" s="30"/>
      <c r="AG4969" s="32"/>
      <c r="AH4969" s="30"/>
      <c r="AJ4969" s="30"/>
      <c r="AK4969" s="30"/>
      <c r="AL4969" s="30"/>
      <c r="AM4969" s="30"/>
      <c r="AN4969" s="30"/>
      <c r="AO4969" s="30"/>
      <c r="AP4969" s="30"/>
      <c r="AQ4969" s="30"/>
      <c r="AR4969" s="30"/>
      <c r="AS4969" s="30"/>
      <c r="AT4969" s="30"/>
      <c r="AU4969" s="121"/>
      <c r="AV4969" s="129"/>
      <c r="AW4969" s="129"/>
      <c r="AX4969" s="129"/>
    </row>
    <row r="4970" spans="1:50" x14ac:dyDescent="0.25">
      <c r="A4970" s="120"/>
      <c r="B4970" s="28"/>
      <c r="C4970" s="25"/>
      <c r="D4970" s="25"/>
      <c r="E4970" s="25"/>
      <c r="F4970" s="29"/>
      <c r="G4970" s="29"/>
      <c r="H4970" s="29"/>
      <c r="I4970" s="29"/>
      <c r="J4970" s="29"/>
      <c r="K4970" s="25"/>
      <c r="L4970" s="25"/>
      <c r="M4970" s="25"/>
      <c r="N4970" s="25"/>
      <c r="O4970" s="25"/>
      <c r="P4970" s="25"/>
      <c r="Q4970" s="28"/>
      <c r="R4970" s="29"/>
      <c r="S4970" s="27"/>
      <c r="T4970" s="27"/>
      <c r="U4970" s="28"/>
      <c r="V4970" s="26"/>
      <c r="W4970" s="26"/>
      <c r="X4970" s="26"/>
      <c r="Y4970" s="37"/>
      <c r="Z4970" s="37"/>
      <c r="AA4970" s="37"/>
      <c r="AB4970" s="30"/>
      <c r="AC4970" s="30"/>
      <c r="AD4970" s="31"/>
      <c r="AE4970" s="30"/>
      <c r="AF4970" s="30"/>
      <c r="AG4970" s="32"/>
      <c r="AH4970" s="30"/>
      <c r="AJ4970" s="30"/>
      <c r="AK4970" s="30"/>
      <c r="AL4970" s="30"/>
      <c r="AM4970" s="30"/>
      <c r="AN4970" s="30"/>
      <c r="AO4970" s="30"/>
      <c r="AP4970" s="30"/>
      <c r="AQ4970" s="30"/>
      <c r="AR4970" s="30"/>
      <c r="AS4970" s="30"/>
      <c r="AT4970" s="30"/>
      <c r="AU4970" s="121"/>
      <c r="AV4970" s="129"/>
      <c r="AW4970" s="129"/>
      <c r="AX4970" s="129"/>
    </row>
    <row r="4971" spans="1:50" x14ac:dyDescent="0.25">
      <c r="A4971" s="120"/>
      <c r="B4971" s="28"/>
      <c r="C4971" s="25"/>
      <c r="D4971" s="25"/>
      <c r="E4971" s="25"/>
      <c r="F4971" s="29"/>
      <c r="G4971" s="29"/>
      <c r="H4971" s="29"/>
      <c r="I4971" s="29"/>
      <c r="J4971" s="29"/>
      <c r="K4971" s="25"/>
      <c r="L4971" s="25"/>
      <c r="M4971" s="25"/>
      <c r="N4971" s="25"/>
      <c r="O4971" s="25"/>
      <c r="P4971" s="25"/>
      <c r="Q4971" s="28"/>
      <c r="R4971" s="29"/>
      <c r="S4971" s="27"/>
      <c r="T4971" s="27"/>
      <c r="U4971" s="28"/>
      <c r="V4971" s="26"/>
      <c r="W4971" s="26"/>
      <c r="X4971" s="26"/>
      <c r="Y4971" s="37"/>
      <c r="Z4971" s="37"/>
      <c r="AA4971" s="37"/>
      <c r="AB4971" s="30"/>
      <c r="AC4971" s="30"/>
      <c r="AD4971" s="31"/>
      <c r="AE4971" s="30"/>
      <c r="AF4971" s="30"/>
      <c r="AG4971" s="32"/>
      <c r="AH4971" s="30"/>
      <c r="AJ4971" s="30"/>
      <c r="AK4971" s="30"/>
      <c r="AL4971" s="30"/>
      <c r="AM4971" s="30"/>
      <c r="AN4971" s="30"/>
      <c r="AO4971" s="30"/>
      <c r="AP4971" s="30"/>
      <c r="AQ4971" s="30"/>
      <c r="AR4971" s="30"/>
      <c r="AS4971" s="30"/>
      <c r="AT4971" s="30"/>
      <c r="AU4971" s="121"/>
      <c r="AV4971" s="129"/>
      <c r="AW4971" s="129"/>
      <c r="AX4971" s="129"/>
    </row>
    <row r="4972" spans="1:50" x14ac:dyDescent="0.25">
      <c r="A4972" s="120"/>
      <c r="B4972" s="28"/>
      <c r="C4972" s="25"/>
      <c r="D4972" s="25"/>
      <c r="E4972" s="25"/>
      <c r="F4972" s="29"/>
      <c r="G4972" s="29"/>
      <c r="H4972" s="29"/>
      <c r="I4972" s="29"/>
      <c r="J4972" s="29"/>
      <c r="K4972" s="25"/>
      <c r="L4972" s="25"/>
      <c r="M4972" s="25"/>
      <c r="N4972" s="25"/>
      <c r="O4972" s="25"/>
      <c r="P4972" s="25"/>
      <c r="Q4972" s="28"/>
      <c r="R4972" s="29"/>
      <c r="S4972" s="27"/>
      <c r="T4972" s="27"/>
      <c r="U4972" s="28"/>
      <c r="V4972" s="26"/>
      <c r="W4972" s="26"/>
      <c r="X4972" s="26"/>
      <c r="Y4972" s="37"/>
      <c r="Z4972" s="37"/>
      <c r="AA4972" s="37"/>
      <c r="AB4972" s="30"/>
      <c r="AC4972" s="30"/>
      <c r="AD4972" s="31"/>
      <c r="AE4972" s="30"/>
      <c r="AF4972" s="30"/>
      <c r="AG4972" s="32"/>
      <c r="AH4972" s="30"/>
      <c r="AJ4972" s="30"/>
      <c r="AK4972" s="30"/>
      <c r="AL4972" s="30"/>
      <c r="AM4972" s="30"/>
      <c r="AN4972" s="30"/>
      <c r="AO4972" s="30"/>
      <c r="AP4972" s="30"/>
      <c r="AQ4972" s="30"/>
      <c r="AR4972" s="30"/>
      <c r="AS4972" s="30"/>
      <c r="AT4972" s="30"/>
      <c r="AU4972" s="121"/>
      <c r="AV4972" s="129"/>
      <c r="AW4972" s="129"/>
      <c r="AX4972" s="129"/>
    </row>
    <row r="4973" spans="1:50" x14ac:dyDescent="0.25">
      <c r="A4973" s="120"/>
      <c r="B4973" s="28"/>
      <c r="C4973" s="25"/>
      <c r="D4973" s="25"/>
      <c r="E4973" s="25"/>
      <c r="F4973" s="29"/>
      <c r="G4973" s="29"/>
      <c r="H4973" s="29"/>
      <c r="I4973" s="29"/>
      <c r="J4973" s="29"/>
      <c r="K4973" s="25"/>
      <c r="L4973" s="25"/>
      <c r="M4973" s="25"/>
      <c r="N4973" s="25"/>
      <c r="O4973" s="25"/>
      <c r="P4973" s="25"/>
      <c r="Q4973" s="28"/>
      <c r="R4973" s="29"/>
      <c r="S4973" s="27"/>
      <c r="T4973" s="27"/>
      <c r="U4973" s="28"/>
      <c r="V4973" s="26"/>
      <c r="W4973" s="26"/>
      <c r="X4973" s="26"/>
      <c r="Y4973" s="37"/>
      <c r="Z4973" s="37"/>
      <c r="AA4973" s="37"/>
      <c r="AB4973" s="30"/>
      <c r="AC4973" s="30"/>
      <c r="AD4973" s="31"/>
      <c r="AE4973" s="30"/>
      <c r="AF4973" s="30"/>
      <c r="AG4973" s="32"/>
      <c r="AH4973" s="30"/>
      <c r="AJ4973" s="30"/>
      <c r="AK4973" s="30"/>
      <c r="AL4973" s="30"/>
      <c r="AM4973" s="30"/>
      <c r="AN4973" s="30"/>
      <c r="AO4973" s="30"/>
      <c r="AP4973" s="30"/>
      <c r="AQ4973" s="30"/>
      <c r="AR4973" s="30"/>
      <c r="AS4973" s="30"/>
      <c r="AT4973" s="30"/>
      <c r="AU4973" s="121"/>
      <c r="AV4973" s="129"/>
      <c r="AW4973" s="129"/>
      <c r="AX4973" s="129"/>
    </row>
    <row r="4974" spans="1:50" x14ac:dyDescent="0.25">
      <c r="A4974" s="120"/>
      <c r="B4974" s="28"/>
      <c r="C4974" s="25"/>
      <c r="D4974" s="25"/>
      <c r="E4974" s="25"/>
      <c r="F4974" s="29"/>
      <c r="G4974" s="29"/>
      <c r="H4974" s="29"/>
      <c r="I4974" s="29"/>
      <c r="J4974" s="29"/>
      <c r="K4974" s="25"/>
      <c r="L4974" s="25"/>
      <c r="M4974" s="25"/>
      <c r="N4974" s="25"/>
      <c r="O4974" s="25"/>
      <c r="P4974" s="25"/>
      <c r="Q4974" s="28"/>
      <c r="R4974" s="29"/>
      <c r="S4974" s="27"/>
      <c r="T4974" s="27"/>
      <c r="U4974" s="28"/>
      <c r="V4974" s="26"/>
      <c r="W4974" s="26"/>
      <c r="X4974" s="26"/>
      <c r="Y4974" s="37"/>
      <c r="Z4974" s="37"/>
      <c r="AA4974" s="37"/>
      <c r="AB4974" s="30"/>
      <c r="AC4974" s="30"/>
      <c r="AD4974" s="31"/>
      <c r="AE4974" s="30"/>
      <c r="AF4974" s="30"/>
      <c r="AG4974" s="32"/>
      <c r="AH4974" s="30"/>
      <c r="AJ4974" s="30"/>
      <c r="AK4974" s="30"/>
      <c r="AL4974" s="30"/>
      <c r="AM4974" s="30"/>
      <c r="AN4974" s="30"/>
      <c r="AO4974" s="30"/>
      <c r="AP4974" s="30"/>
      <c r="AQ4974" s="30"/>
      <c r="AR4974" s="30"/>
      <c r="AS4974" s="30"/>
      <c r="AT4974" s="30"/>
      <c r="AU4974" s="121"/>
      <c r="AV4974" s="129"/>
      <c r="AW4974" s="129"/>
      <c r="AX4974" s="129"/>
    </row>
    <row r="4975" spans="1:50" x14ac:dyDescent="0.25">
      <c r="A4975" s="120"/>
      <c r="B4975" s="28"/>
      <c r="C4975" s="25"/>
      <c r="D4975" s="25"/>
      <c r="E4975" s="25"/>
      <c r="F4975" s="29"/>
      <c r="G4975" s="29"/>
      <c r="H4975" s="29"/>
      <c r="I4975" s="29"/>
      <c r="J4975" s="29"/>
      <c r="K4975" s="25"/>
      <c r="L4975" s="25"/>
      <c r="M4975" s="25"/>
      <c r="N4975" s="25"/>
      <c r="O4975" s="25"/>
      <c r="P4975" s="25"/>
      <c r="Q4975" s="28"/>
      <c r="R4975" s="29"/>
      <c r="S4975" s="27"/>
      <c r="T4975" s="27"/>
      <c r="U4975" s="28"/>
      <c r="V4975" s="26"/>
      <c r="W4975" s="26"/>
      <c r="X4975" s="26"/>
      <c r="Y4975" s="37"/>
      <c r="Z4975" s="37"/>
      <c r="AA4975" s="37"/>
      <c r="AB4975" s="30"/>
      <c r="AC4975" s="30"/>
      <c r="AD4975" s="31"/>
      <c r="AE4975" s="30"/>
      <c r="AF4975" s="30"/>
      <c r="AG4975" s="32"/>
      <c r="AH4975" s="30"/>
      <c r="AJ4975" s="30"/>
      <c r="AK4975" s="30"/>
      <c r="AL4975" s="30"/>
      <c r="AM4975" s="30"/>
      <c r="AN4975" s="30"/>
      <c r="AO4975" s="30"/>
      <c r="AP4975" s="30"/>
      <c r="AQ4975" s="30"/>
      <c r="AR4975" s="30"/>
      <c r="AS4975" s="30"/>
      <c r="AT4975" s="30"/>
      <c r="AU4975" s="121"/>
      <c r="AV4975" s="129"/>
      <c r="AW4975" s="129"/>
      <c r="AX4975" s="129"/>
    </row>
    <row r="4976" spans="1:50" x14ac:dyDescent="0.25">
      <c r="A4976" s="120"/>
      <c r="B4976" s="28"/>
      <c r="C4976" s="25"/>
      <c r="D4976" s="25"/>
      <c r="E4976" s="25"/>
      <c r="F4976" s="29"/>
      <c r="G4976" s="29"/>
      <c r="H4976" s="29"/>
      <c r="I4976" s="29"/>
      <c r="J4976" s="29"/>
      <c r="K4976" s="25"/>
      <c r="L4976" s="25"/>
      <c r="M4976" s="25"/>
      <c r="N4976" s="25"/>
      <c r="O4976" s="25"/>
      <c r="P4976" s="25"/>
      <c r="Q4976" s="28"/>
      <c r="R4976" s="29"/>
      <c r="S4976" s="27"/>
      <c r="T4976" s="27"/>
      <c r="U4976" s="28"/>
      <c r="V4976" s="26"/>
      <c r="W4976" s="26"/>
      <c r="X4976" s="26"/>
      <c r="Y4976" s="37"/>
      <c r="Z4976" s="37"/>
      <c r="AA4976" s="37"/>
      <c r="AB4976" s="30"/>
      <c r="AC4976" s="30"/>
      <c r="AD4976" s="31"/>
      <c r="AE4976" s="30"/>
      <c r="AF4976" s="30"/>
      <c r="AG4976" s="32"/>
      <c r="AH4976" s="30"/>
      <c r="AJ4976" s="30"/>
      <c r="AK4976" s="30"/>
      <c r="AL4976" s="30"/>
      <c r="AM4976" s="30"/>
      <c r="AN4976" s="30"/>
      <c r="AO4976" s="30"/>
      <c r="AP4976" s="30"/>
      <c r="AQ4976" s="30"/>
      <c r="AR4976" s="30"/>
      <c r="AS4976" s="30"/>
      <c r="AT4976" s="30"/>
      <c r="AU4976" s="121"/>
      <c r="AV4976" s="129"/>
      <c r="AW4976" s="129"/>
      <c r="AX4976" s="129"/>
    </row>
    <row r="4977" spans="1:50" x14ac:dyDescent="0.25">
      <c r="A4977" s="120"/>
      <c r="B4977" s="28"/>
      <c r="C4977" s="25"/>
      <c r="D4977" s="25"/>
      <c r="E4977" s="25"/>
      <c r="F4977" s="29"/>
      <c r="G4977" s="29"/>
      <c r="H4977" s="29"/>
      <c r="I4977" s="29"/>
      <c r="J4977" s="29"/>
      <c r="K4977" s="25"/>
      <c r="L4977" s="25"/>
      <c r="M4977" s="25"/>
      <c r="N4977" s="25"/>
      <c r="O4977" s="25"/>
      <c r="P4977" s="25"/>
      <c r="Q4977" s="28"/>
      <c r="R4977" s="29"/>
      <c r="S4977" s="27"/>
      <c r="T4977" s="27"/>
      <c r="U4977" s="28"/>
      <c r="V4977" s="26"/>
      <c r="W4977" s="26"/>
      <c r="X4977" s="26"/>
      <c r="Y4977" s="37"/>
      <c r="Z4977" s="37"/>
      <c r="AA4977" s="37"/>
      <c r="AB4977" s="30"/>
      <c r="AC4977" s="30"/>
      <c r="AD4977" s="31"/>
      <c r="AE4977" s="30"/>
      <c r="AF4977" s="30"/>
      <c r="AG4977" s="32"/>
      <c r="AH4977" s="30"/>
      <c r="AJ4977" s="30"/>
      <c r="AK4977" s="30"/>
      <c r="AL4977" s="30"/>
      <c r="AM4977" s="30"/>
      <c r="AN4977" s="30"/>
      <c r="AO4977" s="30"/>
      <c r="AP4977" s="30"/>
      <c r="AQ4977" s="30"/>
      <c r="AR4977" s="30"/>
      <c r="AS4977" s="30"/>
      <c r="AT4977" s="30"/>
      <c r="AU4977" s="121"/>
      <c r="AV4977" s="129"/>
      <c r="AW4977" s="129"/>
      <c r="AX4977" s="129"/>
    </row>
    <row r="4978" spans="1:50" x14ac:dyDescent="0.25">
      <c r="A4978" s="120"/>
      <c r="B4978" s="28"/>
      <c r="C4978" s="25"/>
      <c r="D4978" s="25"/>
      <c r="E4978" s="25"/>
      <c r="F4978" s="29"/>
      <c r="G4978" s="29"/>
      <c r="H4978" s="29"/>
      <c r="I4978" s="29"/>
      <c r="J4978" s="29"/>
      <c r="K4978" s="25"/>
      <c r="L4978" s="25"/>
      <c r="M4978" s="25"/>
      <c r="N4978" s="25"/>
      <c r="O4978" s="25"/>
      <c r="P4978" s="25"/>
      <c r="Q4978" s="28"/>
      <c r="R4978" s="29"/>
      <c r="S4978" s="27"/>
      <c r="T4978" s="27"/>
      <c r="U4978" s="28"/>
      <c r="V4978" s="26"/>
      <c r="W4978" s="26"/>
      <c r="X4978" s="26"/>
      <c r="Y4978" s="37"/>
      <c r="Z4978" s="37"/>
      <c r="AA4978" s="37"/>
      <c r="AB4978" s="30"/>
      <c r="AC4978" s="30"/>
      <c r="AD4978" s="31"/>
      <c r="AE4978" s="30"/>
      <c r="AF4978" s="30"/>
      <c r="AG4978" s="32"/>
      <c r="AH4978" s="30"/>
      <c r="AJ4978" s="30"/>
      <c r="AK4978" s="30"/>
      <c r="AL4978" s="30"/>
      <c r="AM4978" s="30"/>
      <c r="AN4978" s="30"/>
      <c r="AO4978" s="30"/>
      <c r="AP4978" s="30"/>
      <c r="AQ4978" s="30"/>
      <c r="AR4978" s="30"/>
      <c r="AS4978" s="30"/>
      <c r="AT4978" s="30"/>
      <c r="AU4978" s="121"/>
      <c r="AV4978" s="129"/>
      <c r="AW4978" s="129"/>
      <c r="AX4978" s="129"/>
    </row>
    <row r="4979" spans="1:50" x14ac:dyDescent="0.25">
      <c r="A4979" s="120"/>
      <c r="B4979" s="28"/>
      <c r="C4979" s="25"/>
      <c r="D4979" s="25"/>
      <c r="E4979" s="25"/>
      <c r="F4979" s="29"/>
      <c r="G4979" s="29"/>
      <c r="H4979" s="29"/>
      <c r="I4979" s="29"/>
      <c r="J4979" s="29"/>
      <c r="K4979" s="25"/>
      <c r="L4979" s="25"/>
      <c r="M4979" s="25"/>
      <c r="N4979" s="25"/>
      <c r="O4979" s="25"/>
      <c r="P4979" s="25"/>
      <c r="Q4979" s="28"/>
      <c r="R4979" s="29"/>
      <c r="S4979" s="27"/>
      <c r="T4979" s="27"/>
      <c r="U4979" s="28"/>
      <c r="V4979" s="26"/>
      <c r="W4979" s="26"/>
      <c r="X4979" s="26"/>
      <c r="Y4979" s="37"/>
      <c r="Z4979" s="37"/>
      <c r="AA4979" s="37"/>
      <c r="AB4979" s="30"/>
      <c r="AC4979" s="30"/>
      <c r="AD4979" s="31"/>
      <c r="AE4979" s="30"/>
      <c r="AF4979" s="30"/>
      <c r="AG4979" s="32"/>
      <c r="AH4979" s="30"/>
      <c r="AJ4979" s="30"/>
      <c r="AK4979" s="30"/>
      <c r="AL4979" s="30"/>
      <c r="AM4979" s="30"/>
      <c r="AN4979" s="30"/>
      <c r="AO4979" s="30"/>
      <c r="AP4979" s="30"/>
      <c r="AQ4979" s="30"/>
      <c r="AR4979" s="30"/>
      <c r="AS4979" s="30"/>
      <c r="AT4979" s="30"/>
      <c r="AU4979" s="121"/>
      <c r="AV4979" s="129"/>
      <c r="AW4979" s="129"/>
      <c r="AX4979" s="129"/>
    </row>
    <row r="4980" spans="1:50" x14ac:dyDescent="0.25">
      <c r="A4980" s="120"/>
      <c r="B4980" s="28"/>
      <c r="C4980" s="25"/>
      <c r="D4980" s="25"/>
      <c r="E4980" s="25"/>
      <c r="F4980" s="29"/>
      <c r="G4980" s="29"/>
      <c r="H4980" s="29"/>
      <c r="I4980" s="29"/>
      <c r="J4980" s="29"/>
      <c r="K4980" s="25"/>
      <c r="L4980" s="25"/>
      <c r="M4980" s="25"/>
      <c r="N4980" s="25"/>
      <c r="O4980" s="25"/>
      <c r="P4980" s="25"/>
      <c r="Q4980" s="28"/>
      <c r="R4980" s="29"/>
      <c r="S4980" s="27"/>
      <c r="T4980" s="27"/>
      <c r="U4980" s="28"/>
      <c r="V4980" s="26"/>
      <c r="W4980" s="26"/>
      <c r="X4980" s="26"/>
      <c r="Y4980" s="37"/>
      <c r="Z4980" s="37"/>
      <c r="AA4980" s="37"/>
      <c r="AB4980" s="30"/>
      <c r="AC4980" s="30"/>
      <c r="AD4980" s="31"/>
      <c r="AE4980" s="30"/>
      <c r="AF4980" s="30"/>
      <c r="AG4980" s="32"/>
      <c r="AH4980" s="30"/>
      <c r="AJ4980" s="30"/>
      <c r="AK4980" s="30"/>
      <c r="AL4980" s="30"/>
      <c r="AM4980" s="30"/>
      <c r="AN4980" s="30"/>
      <c r="AO4980" s="30"/>
      <c r="AP4980" s="30"/>
      <c r="AQ4980" s="30"/>
      <c r="AR4980" s="30"/>
      <c r="AS4980" s="30"/>
      <c r="AT4980" s="30"/>
      <c r="AU4980" s="121"/>
      <c r="AV4980" s="129"/>
      <c r="AW4980" s="129"/>
      <c r="AX4980" s="129"/>
    </row>
    <row r="4981" spans="1:50" x14ac:dyDescent="0.25">
      <c r="A4981" s="120"/>
      <c r="B4981" s="28"/>
      <c r="C4981" s="25"/>
      <c r="D4981" s="25"/>
      <c r="E4981" s="25"/>
      <c r="F4981" s="29"/>
      <c r="G4981" s="29"/>
      <c r="H4981" s="29"/>
      <c r="I4981" s="29"/>
      <c r="J4981" s="29"/>
      <c r="K4981" s="25"/>
      <c r="L4981" s="25"/>
      <c r="M4981" s="25"/>
      <c r="N4981" s="25"/>
      <c r="O4981" s="25"/>
      <c r="P4981" s="25"/>
      <c r="Q4981" s="28"/>
      <c r="R4981" s="29"/>
      <c r="S4981" s="27"/>
      <c r="T4981" s="27"/>
      <c r="U4981" s="28"/>
      <c r="V4981" s="26"/>
      <c r="W4981" s="26"/>
      <c r="X4981" s="26"/>
      <c r="Y4981" s="37"/>
      <c r="Z4981" s="37"/>
      <c r="AA4981" s="37"/>
      <c r="AB4981" s="30"/>
      <c r="AC4981" s="30"/>
      <c r="AD4981" s="31"/>
      <c r="AE4981" s="30"/>
      <c r="AF4981" s="30"/>
      <c r="AG4981" s="32"/>
      <c r="AH4981" s="30"/>
      <c r="AJ4981" s="30"/>
      <c r="AK4981" s="30"/>
      <c r="AL4981" s="30"/>
      <c r="AM4981" s="30"/>
      <c r="AN4981" s="30"/>
      <c r="AO4981" s="30"/>
      <c r="AP4981" s="30"/>
      <c r="AQ4981" s="30"/>
      <c r="AR4981" s="30"/>
      <c r="AS4981" s="30"/>
      <c r="AT4981" s="30"/>
      <c r="AU4981" s="121"/>
      <c r="AV4981" s="129"/>
      <c r="AW4981" s="129"/>
      <c r="AX4981" s="129"/>
    </row>
    <row r="4982" spans="1:50" x14ac:dyDescent="0.25">
      <c r="A4982" s="120"/>
      <c r="B4982" s="28"/>
      <c r="C4982" s="25"/>
      <c r="D4982" s="25"/>
      <c r="E4982" s="25"/>
      <c r="F4982" s="29"/>
      <c r="G4982" s="29"/>
      <c r="H4982" s="29"/>
      <c r="I4982" s="29"/>
      <c r="J4982" s="29"/>
      <c r="K4982" s="25"/>
      <c r="L4982" s="25"/>
      <c r="M4982" s="25"/>
      <c r="N4982" s="25"/>
      <c r="O4982" s="25"/>
      <c r="P4982" s="25"/>
      <c r="Q4982" s="28"/>
      <c r="R4982" s="29"/>
      <c r="S4982" s="27"/>
      <c r="T4982" s="27"/>
      <c r="U4982" s="28"/>
      <c r="V4982" s="26"/>
      <c r="W4982" s="26"/>
      <c r="X4982" s="26"/>
      <c r="Y4982" s="37"/>
      <c r="Z4982" s="37"/>
      <c r="AA4982" s="37"/>
      <c r="AB4982" s="30"/>
      <c r="AC4982" s="30"/>
      <c r="AD4982" s="31"/>
      <c r="AE4982" s="30"/>
      <c r="AF4982" s="30"/>
      <c r="AG4982" s="32"/>
      <c r="AH4982" s="30"/>
      <c r="AJ4982" s="30"/>
      <c r="AK4982" s="30"/>
      <c r="AL4982" s="30"/>
      <c r="AM4982" s="30"/>
      <c r="AN4982" s="30"/>
      <c r="AO4982" s="30"/>
      <c r="AP4982" s="30"/>
      <c r="AQ4982" s="30"/>
      <c r="AR4982" s="30"/>
      <c r="AS4982" s="30"/>
      <c r="AT4982" s="30"/>
      <c r="AU4982" s="121"/>
      <c r="AV4982" s="129"/>
      <c r="AW4982" s="129"/>
      <c r="AX4982" s="129"/>
    </row>
    <row r="4983" spans="1:50" x14ac:dyDescent="0.25">
      <c r="A4983" s="120"/>
      <c r="B4983" s="28"/>
      <c r="C4983" s="25"/>
      <c r="D4983" s="25"/>
      <c r="E4983" s="25"/>
      <c r="F4983" s="29"/>
      <c r="G4983" s="29"/>
      <c r="H4983" s="29"/>
      <c r="I4983" s="29"/>
      <c r="J4983" s="29"/>
      <c r="K4983" s="25"/>
      <c r="L4983" s="25"/>
      <c r="M4983" s="25"/>
      <c r="N4983" s="25"/>
      <c r="O4983" s="25"/>
      <c r="P4983" s="25"/>
      <c r="Q4983" s="28"/>
      <c r="R4983" s="29"/>
      <c r="S4983" s="27"/>
      <c r="T4983" s="27"/>
      <c r="U4983" s="28"/>
      <c r="V4983" s="26"/>
      <c r="W4983" s="26"/>
      <c r="X4983" s="26"/>
      <c r="Y4983" s="37"/>
      <c r="Z4983" s="37"/>
      <c r="AA4983" s="37"/>
      <c r="AB4983" s="30"/>
      <c r="AC4983" s="30"/>
      <c r="AD4983" s="31"/>
      <c r="AE4983" s="30"/>
      <c r="AF4983" s="30"/>
      <c r="AG4983" s="32"/>
      <c r="AH4983" s="30"/>
      <c r="AJ4983" s="30"/>
      <c r="AK4983" s="30"/>
      <c r="AL4983" s="30"/>
      <c r="AM4983" s="30"/>
      <c r="AN4983" s="30"/>
      <c r="AO4983" s="30"/>
      <c r="AP4983" s="30"/>
      <c r="AQ4983" s="30"/>
      <c r="AR4983" s="30"/>
      <c r="AS4983" s="30"/>
      <c r="AT4983" s="30"/>
      <c r="AU4983" s="121"/>
      <c r="AV4983" s="129"/>
      <c r="AW4983" s="129"/>
      <c r="AX4983" s="129"/>
    </row>
    <row r="4984" spans="1:50" x14ac:dyDescent="0.25">
      <c r="A4984" s="120"/>
      <c r="B4984" s="28"/>
      <c r="C4984" s="25"/>
      <c r="D4984" s="25"/>
      <c r="E4984" s="25"/>
      <c r="F4984" s="29"/>
      <c r="G4984" s="29"/>
      <c r="H4984" s="29"/>
      <c r="I4984" s="29"/>
      <c r="J4984" s="29"/>
      <c r="K4984" s="25"/>
      <c r="L4984" s="25"/>
      <c r="M4984" s="25"/>
      <c r="N4984" s="25"/>
      <c r="O4984" s="25"/>
      <c r="P4984" s="25"/>
      <c r="Q4984" s="28"/>
      <c r="R4984" s="29"/>
      <c r="S4984" s="27"/>
      <c r="T4984" s="27"/>
      <c r="U4984" s="28"/>
      <c r="V4984" s="26"/>
      <c r="W4984" s="26"/>
      <c r="X4984" s="26"/>
      <c r="Y4984" s="37"/>
      <c r="Z4984" s="37"/>
      <c r="AA4984" s="37"/>
      <c r="AB4984" s="30"/>
      <c r="AC4984" s="30"/>
      <c r="AD4984" s="31"/>
      <c r="AE4984" s="30"/>
      <c r="AF4984" s="30"/>
      <c r="AG4984" s="32"/>
      <c r="AH4984" s="30"/>
      <c r="AJ4984" s="30"/>
      <c r="AK4984" s="30"/>
      <c r="AL4984" s="30"/>
      <c r="AM4984" s="30"/>
      <c r="AN4984" s="30"/>
      <c r="AO4984" s="30"/>
      <c r="AP4984" s="30"/>
      <c r="AQ4984" s="30"/>
      <c r="AR4984" s="30"/>
      <c r="AS4984" s="30"/>
      <c r="AT4984" s="30"/>
      <c r="AU4984" s="121"/>
      <c r="AV4984" s="129"/>
      <c r="AW4984" s="129"/>
      <c r="AX4984" s="129"/>
    </row>
    <row r="4985" spans="1:50" x14ac:dyDescent="0.25">
      <c r="A4985" s="120"/>
      <c r="B4985" s="28"/>
      <c r="C4985" s="25"/>
      <c r="D4985" s="25"/>
      <c r="E4985" s="25"/>
      <c r="F4985" s="29"/>
      <c r="G4985" s="29"/>
      <c r="H4985" s="29"/>
      <c r="I4985" s="29"/>
      <c r="J4985" s="29"/>
      <c r="K4985" s="25"/>
      <c r="L4985" s="25"/>
      <c r="M4985" s="25"/>
      <c r="N4985" s="25"/>
      <c r="O4985" s="25"/>
      <c r="P4985" s="25"/>
      <c r="Q4985" s="28"/>
      <c r="R4985" s="29"/>
      <c r="S4985" s="27"/>
      <c r="T4985" s="27"/>
      <c r="U4985" s="28"/>
      <c r="V4985" s="26"/>
      <c r="W4985" s="26"/>
      <c r="X4985" s="26"/>
      <c r="Y4985" s="37"/>
      <c r="Z4985" s="37"/>
      <c r="AA4985" s="37"/>
      <c r="AB4985" s="30"/>
      <c r="AC4985" s="30"/>
      <c r="AD4985" s="31"/>
      <c r="AE4985" s="30"/>
      <c r="AF4985" s="30"/>
      <c r="AG4985" s="32"/>
      <c r="AH4985" s="30"/>
      <c r="AJ4985" s="30"/>
      <c r="AK4985" s="30"/>
      <c r="AL4985" s="30"/>
      <c r="AM4985" s="30"/>
      <c r="AN4985" s="30"/>
      <c r="AO4985" s="30"/>
      <c r="AP4985" s="30"/>
      <c r="AQ4985" s="30"/>
      <c r="AR4985" s="30"/>
      <c r="AS4985" s="30"/>
      <c r="AT4985" s="30"/>
      <c r="AU4985" s="121"/>
      <c r="AV4985" s="129"/>
      <c r="AW4985" s="129"/>
      <c r="AX4985" s="129"/>
    </row>
    <row r="4986" spans="1:50" x14ac:dyDescent="0.25">
      <c r="A4986" s="120"/>
      <c r="B4986" s="28"/>
      <c r="C4986" s="25"/>
      <c r="D4986" s="25"/>
      <c r="E4986" s="25"/>
      <c r="F4986" s="29"/>
      <c r="G4986" s="29"/>
      <c r="H4986" s="29"/>
      <c r="I4986" s="29"/>
      <c r="J4986" s="29"/>
      <c r="K4986" s="25"/>
      <c r="L4986" s="25"/>
      <c r="M4986" s="25"/>
      <c r="N4986" s="25"/>
      <c r="O4986" s="25"/>
      <c r="P4986" s="25"/>
      <c r="Q4986" s="28"/>
      <c r="R4986" s="29"/>
      <c r="S4986" s="27"/>
      <c r="T4986" s="27"/>
      <c r="U4986" s="28"/>
      <c r="V4986" s="26"/>
      <c r="W4986" s="26"/>
      <c r="X4986" s="26"/>
      <c r="Y4986" s="37"/>
      <c r="Z4986" s="37"/>
      <c r="AA4986" s="37"/>
      <c r="AB4986" s="30"/>
      <c r="AC4986" s="30"/>
      <c r="AD4986" s="31"/>
      <c r="AE4986" s="30"/>
      <c r="AF4986" s="30"/>
      <c r="AG4986" s="32"/>
      <c r="AH4986" s="30"/>
      <c r="AJ4986" s="30"/>
      <c r="AK4986" s="30"/>
      <c r="AL4986" s="30"/>
      <c r="AM4986" s="30"/>
      <c r="AN4986" s="30"/>
      <c r="AO4986" s="30"/>
      <c r="AP4986" s="30"/>
      <c r="AQ4986" s="30"/>
      <c r="AR4986" s="30"/>
      <c r="AS4986" s="30"/>
      <c r="AT4986" s="30"/>
      <c r="AU4986" s="121"/>
      <c r="AV4986" s="129"/>
      <c r="AW4986" s="129"/>
      <c r="AX4986" s="129"/>
    </row>
    <row r="4987" spans="1:50" x14ac:dyDescent="0.25">
      <c r="A4987" s="120"/>
      <c r="B4987" s="28"/>
      <c r="C4987" s="25"/>
      <c r="D4987" s="25"/>
      <c r="E4987" s="25"/>
      <c r="F4987" s="29"/>
      <c r="G4987" s="29"/>
      <c r="H4987" s="29"/>
      <c r="I4987" s="29"/>
      <c r="J4987" s="29"/>
      <c r="K4987" s="25"/>
      <c r="L4987" s="25"/>
      <c r="M4987" s="25"/>
      <c r="N4987" s="25"/>
      <c r="O4987" s="25"/>
      <c r="P4987" s="25"/>
      <c r="Q4987" s="28"/>
      <c r="R4987" s="29"/>
      <c r="S4987" s="27"/>
      <c r="T4987" s="27"/>
      <c r="U4987" s="28"/>
      <c r="V4987" s="26"/>
      <c r="W4987" s="26"/>
      <c r="X4987" s="26"/>
      <c r="Y4987" s="37"/>
      <c r="Z4987" s="37"/>
      <c r="AA4987" s="37"/>
      <c r="AB4987" s="30"/>
      <c r="AC4987" s="30"/>
      <c r="AD4987" s="31"/>
      <c r="AE4987" s="30"/>
      <c r="AF4987" s="30"/>
      <c r="AG4987" s="32"/>
      <c r="AH4987" s="30"/>
      <c r="AJ4987" s="30"/>
      <c r="AK4987" s="30"/>
      <c r="AL4987" s="30"/>
      <c r="AM4987" s="30"/>
      <c r="AN4987" s="30"/>
      <c r="AO4987" s="30"/>
      <c r="AP4987" s="30"/>
      <c r="AQ4987" s="30"/>
      <c r="AR4987" s="30"/>
      <c r="AS4987" s="30"/>
      <c r="AT4987" s="30"/>
      <c r="AU4987" s="121"/>
      <c r="AV4987" s="129"/>
      <c r="AW4987" s="129"/>
      <c r="AX4987" s="129"/>
    </row>
    <row r="4988" spans="1:50" x14ac:dyDescent="0.25">
      <c r="A4988" s="120"/>
      <c r="B4988" s="28"/>
      <c r="C4988" s="25"/>
      <c r="D4988" s="25"/>
      <c r="E4988" s="25"/>
      <c r="F4988" s="29"/>
      <c r="G4988" s="29"/>
      <c r="H4988" s="29"/>
      <c r="I4988" s="29"/>
      <c r="J4988" s="29"/>
      <c r="K4988" s="25"/>
      <c r="L4988" s="25"/>
      <c r="M4988" s="25"/>
      <c r="N4988" s="25"/>
      <c r="O4988" s="25"/>
      <c r="P4988" s="25"/>
      <c r="Q4988" s="28"/>
      <c r="R4988" s="29"/>
      <c r="S4988" s="27"/>
      <c r="T4988" s="27"/>
      <c r="U4988" s="28"/>
      <c r="V4988" s="26"/>
      <c r="W4988" s="26"/>
      <c r="X4988" s="26"/>
      <c r="Y4988" s="37"/>
      <c r="Z4988" s="37"/>
      <c r="AA4988" s="37"/>
      <c r="AB4988" s="30"/>
      <c r="AC4988" s="30"/>
      <c r="AD4988" s="31"/>
      <c r="AE4988" s="30"/>
      <c r="AF4988" s="30"/>
      <c r="AG4988" s="32"/>
      <c r="AH4988" s="30"/>
      <c r="AJ4988" s="30"/>
      <c r="AK4988" s="30"/>
      <c r="AL4988" s="30"/>
      <c r="AM4988" s="30"/>
      <c r="AN4988" s="30"/>
      <c r="AO4988" s="30"/>
      <c r="AP4988" s="30"/>
      <c r="AQ4988" s="30"/>
      <c r="AR4988" s="30"/>
      <c r="AS4988" s="30"/>
      <c r="AT4988" s="30"/>
      <c r="AU4988" s="121"/>
      <c r="AV4988" s="129"/>
      <c r="AW4988" s="129"/>
      <c r="AX4988" s="129"/>
    </row>
    <row r="4989" spans="1:50" x14ac:dyDescent="0.25">
      <c r="A4989" s="120"/>
      <c r="B4989" s="28"/>
      <c r="C4989" s="25"/>
      <c r="D4989" s="25"/>
      <c r="E4989" s="25"/>
      <c r="F4989" s="29"/>
      <c r="G4989" s="29"/>
      <c r="H4989" s="29"/>
      <c r="I4989" s="29"/>
      <c r="J4989" s="29"/>
      <c r="K4989" s="25"/>
      <c r="L4989" s="25"/>
      <c r="M4989" s="25"/>
      <c r="N4989" s="25"/>
      <c r="O4989" s="25"/>
      <c r="P4989" s="25"/>
      <c r="Q4989" s="28"/>
      <c r="R4989" s="29"/>
      <c r="S4989" s="27"/>
      <c r="T4989" s="27"/>
      <c r="U4989" s="28"/>
      <c r="V4989" s="26"/>
      <c r="W4989" s="26"/>
      <c r="X4989" s="26"/>
      <c r="Y4989" s="37"/>
      <c r="Z4989" s="37"/>
      <c r="AA4989" s="37"/>
      <c r="AB4989" s="30"/>
      <c r="AC4989" s="30"/>
      <c r="AD4989" s="31"/>
      <c r="AE4989" s="30"/>
      <c r="AF4989" s="30"/>
      <c r="AG4989" s="32"/>
      <c r="AH4989" s="30"/>
      <c r="AJ4989" s="30"/>
      <c r="AK4989" s="30"/>
      <c r="AL4989" s="30"/>
      <c r="AM4989" s="30"/>
      <c r="AN4989" s="30"/>
      <c r="AO4989" s="30"/>
      <c r="AP4989" s="30"/>
      <c r="AQ4989" s="30"/>
      <c r="AR4989" s="30"/>
      <c r="AS4989" s="30"/>
      <c r="AT4989" s="30"/>
      <c r="AU4989" s="121"/>
      <c r="AV4989" s="129"/>
      <c r="AW4989" s="129"/>
      <c r="AX4989" s="129"/>
    </row>
    <row r="4990" spans="1:50" x14ac:dyDescent="0.25">
      <c r="A4990" s="120"/>
      <c r="B4990" s="28"/>
      <c r="C4990" s="25"/>
      <c r="D4990" s="25"/>
      <c r="E4990" s="25"/>
      <c r="F4990" s="29"/>
      <c r="G4990" s="29"/>
      <c r="H4990" s="29"/>
      <c r="I4990" s="29"/>
      <c r="J4990" s="29"/>
      <c r="K4990" s="25"/>
      <c r="L4990" s="25"/>
      <c r="M4990" s="25"/>
      <c r="N4990" s="25"/>
      <c r="O4990" s="25"/>
      <c r="P4990" s="25"/>
      <c r="Q4990" s="28"/>
      <c r="R4990" s="29"/>
      <c r="S4990" s="27"/>
      <c r="T4990" s="27"/>
      <c r="U4990" s="28"/>
      <c r="V4990" s="26"/>
      <c r="W4990" s="26"/>
      <c r="X4990" s="26"/>
      <c r="Y4990" s="37"/>
      <c r="Z4990" s="37"/>
      <c r="AA4990" s="37"/>
      <c r="AB4990" s="30"/>
      <c r="AC4990" s="30"/>
      <c r="AD4990" s="31"/>
      <c r="AE4990" s="30"/>
      <c r="AF4990" s="30"/>
      <c r="AG4990" s="32"/>
      <c r="AH4990" s="30"/>
      <c r="AJ4990" s="30"/>
      <c r="AK4990" s="30"/>
      <c r="AL4990" s="30"/>
      <c r="AM4990" s="30"/>
      <c r="AN4990" s="30"/>
      <c r="AO4990" s="30"/>
      <c r="AP4990" s="30"/>
      <c r="AQ4990" s="30"/>
      <c r="AR4990" s="30"/>
      <c r="AS4990" s="30"/>
      <c r="AT4990" s="30"/>
      <c r="AU4990" s="121"/>
      <c r="AV4990" s="129"/>
      <c r="AW4990" s="129"/>
      <c r="AX4990" s="129"/>
    </row>
    <row r="4991" spans="1:50" x14ac:dyDescent="0.25">
      <c r="A4991" s="120"/>
      <c r="B4991" s="28"/>
      <c r="C4991" s="25"/>
      <c r="D4991" s="25"/>
      <c r="E4991" s="25"/>
      <c r="F4991" s="29"/>
      <c r="G4991" s="29"/>
      <c r="H4991" s="29"/>
      <c r="I4991" s="29"/>
      <c r="J4991" s="29"/>
      <c r="K4991" s="25"/>
      <c r="L4991" s="25"/>
      <c r="M4991" s="25"/>
      <c r="N4991" s="25"/>
      <c r="O4991" s="25"/>
      <c r="P4991" s="25"/>
      <c r="Q4991" s="28"/>
      <c r="R4991" s="29"/>
      <c r="S4991" s="27"/>
      <c r="T4991" s="27"/>
      <c r="U4991" s="28"/>
      <c r="V4991" s="26"/>
      <c r="W4991" s="26"/>
      <c r="X4991" s="26"/>
      <c r="Y4991" s="37"/>
      <c r="Z4991" s="37"/>
      <c r="AA4991" s="37"/>
      <c r="AB4991" s="30"/>
      <c r="AC4991" s="30"/>
      <c r="AD4991" s="31"/>
      <c r="AE4991" s="30"/>
      <c r="AF4991" s="30"/>
      <c r="AG4991" s="32"/>
      <c r="AH4991" s="30"/>
      <c r="AJ4991" s="30"/>
      <c r="AK4991" s="30"/>
      <c r="AL4991" s="30"/>
      <c r="AM4991" s="30"/>
      <c r="AN4991" s="30"/>
      <c r="AO4991" s="30"/>
      <c r="AP4991" s="30"/>
      <c r="AQ4991" s="30"/>
      <c r="AR4991" s="30"/>
      <c r="AS4991" s="30"/>
      <c r="AT4991" s="30"/>
      <c r="AU4991" s="121"/>
      <c r="AV4991" s="129"/>
      <c r="AW4991" s="129"/>
      <c r="AX4991" s="129"/>
    </row>
    <row r="4992" spans="1:50" x14ac:dyDescent="0.25">
      <c r="A4992" s="120"/>
      <c r="B4992" s="28"/>
      <c r="C4992" s="25"/>
      <c r="D4992" s="25"/>
      <c r="E4992" s="25"/>
      <c r="F4992" s="29"/>
      <c r="G4992" s="29"/>
      <c r="H4992" s="29"/>
      <c r="I4992" s="29"/>
      <c r="J4992" s="29"/>
      <c r="K4992" s="25"/>
      <c r="L4992" s="25"/>
      <c r="M4992" s="25"/>
      <c r="N4992" s="25"/>
      <c r="O4992" s="25"/>
      <c r="P4992" s="25"/>
      <c r="Q4992" s="28"/>
      <c r="R4992" s="29"/>
      <c r="S4992" s="27"/>
      <c r="T4992" s="27"/>
      <c r="U4992" s="28"/>
      <c r="V4992" s="26"/>
      <c r="W4992" s="26"/>
      <c r="X4992" s="26"/>
      <c r="Y4992" s="37"/>
      <c r="Z4992" s="37"/>
      <c r="AA4992" s="37"/>
      <c r="AB4992" s="30"/>
      <c r="AC4992" s="30"/>
      <c r="AD4992" s="31"/>
      <c r="AE4992" s="30"/>
      <c r="AF4992" s="30"/>
      <c r="AG4992" s="32"/>
      <c r="AH4992" s="30"/>
      <c r="AJ4992" s="30"/>
      <c r="AK4992" s="30"/>
      <c r="AL4992" s="30"/>
      <c r="AM4992" s="30"/>
      <c r="AN4992" s="30"/>
      <c r="AO4992" s="30"/>
      <c r="AP4992" s="30"/>
      <c r="AQ4992" s="30"/>
      <c r="AR4992" s="30"/>
      <c r="AS4992" s="30"/>
      <c r="AT4992" s="30"/>
      <c r="AU4992" s="121"/>
      <c r="AV4992" s="129"/>
      <c r="AW4992" s="129"/>
      <c r="AX4992" s="129"/>
    </row>
    <row r="4993" spans="1:50" x14ac:dyDescent="0.25">
      <c r="A4993" s="120"/>
      <c r="B4993" s="28"/>
      <c r="C4993" s="25"/>
      <c r="D4993" s="25"/>
      <c r="E4993" s="25"/>
      <c r="F4993" s="29"/>
      <c r="G4993" s="29"/>
      <c r="H4993" s="29"/>
      <c r="I4993" s="29"/>
      <c r="J4993" s="29"/>
      <c r="K4993" s="25"/>
      <c r="L4993" s="25"/>
      <c r="M4993" s="25"/>
      <c r="N4993" s="25"/>
      <c r="O4993" s="25"/>
      <c r="P4993" s="25"/>
      <c r="Q4993" s="28"/>
      <c r="R4993" s="29"/>
      <c r="S4993" s="27"/>
      <c r="T4993" s="27"/>
      <c r="U4993" s="28"/>
      <c r="V4993" s="26"/>
      <c r="W4993" s="26"/>
      <c r="X4993" s="26"/>
      <c r="Y4993" s="37"/>
      <c r="Z4993" s="37"/>
      <c r="AA4993" s="37"/>
      <c r="AB4993" s="30"/>
      <c r="AC4993" s="30"/>
      <c r="AD4993" s="31"/>
      <c r="AE4993" s="30"/>
      <c r="AF4993" s="30"/>
      <c r="AG4993" s="32"/>
      <c r="AH4993" s="30"/>
      <c r="AJ4993" s="30"/>
      <c r="AK4993" s="30"/>
      <c r="AL4993" s="30"/>
      <c r="AM4993" s="30"/>
      <c r="AN4993" s="30"/>
      <c r="AO4993" s="30"/>
      <c r="AP4993" s="30"/>
      <c r="AQ4993" s="30"/>
      <c r="AR4993" s="30"/>
      <c r="AS4993" s="30"/>
      <c r="AT4993" s="30"/>
      <c r="AU4993" s="121"/>
      <c r="AV4993" s="129"/>
      <c r="AW4993" s="129"/>
      <c r="AX4993" s="129"/>
    </row>
    <row r="4994" spans="1:50" x14ac:dyDescent="0.25">
      <c r="A4994" s="120"/>
      <c r="B4994" s="28"/>
      <c r="C4994" s="25"/>
      <c r="D4994" s="25"/>
      <c r="E4994" s="25"/>
      <c r="F4994" s="29"/>
      <c r="G4994" s="29"/>
      <c r="H4994" s="29"/>
      <c r="I4994" s="29"/>
      <c r="J4994" s="29"/>
      <c r="K4994" s="25"/>
      <c r="L4994" s="25"/>
      <c r="M4994" s="25"/>
      <c r="N4994" s="25"/>
      <c r="O4994" s="25"/>
      <c r="P4994" s="25"/>
      <c r="Q4994" s="28"/>
      <c r="R4994" s="29"/>
      <c r="S4994" s="27"/>
      <c r="T4994" s="27"/>
      <c r="U4994" s="28"/>
      <c r="V4994" s="26"/>
      <c r="W4994" s="26"/>
      <c r="X4994" s="26"/>
      <c r="Y4994" s="37"/>
      <c r="Z4994" s="37"/>
      <c r="AA4994" s="37"/>
      <c r="AB4994" s="30"/>
      <c r="AC4994" s="30"/>
      <c r="AD4994" s="31"/>
      <c r="AE4994" s="30"/>
      <c r="AF4994" s="30"/>
      <c r="AG4994" s="32"/>
      <c r="AH4994" s="30"/>
      <c r="AJ4994" s="30"/>
      <c r="AK4994" s="30"/>
      <c r="AL4994" s="30"/>
      <c r="AM4994" s="30"/>
      <c r="AN4994" s="30"/>
      <c r="AO4994" s="30"/>
      <c r="AP4994" s="30"/>
      <c r="AQ4994" s="30"/>
      <c r="AR4994" s="30"/>
      <c r="AS4994" s="30"/>
      <c r="AT4994" s="30"/>
      <c r="AU4994" s="121"/>
      <c r="AV4994" s="129"/>
      <c r="AW4994" s="129"/>
      <c r="AX4994" s="129"/>
    </row>
    <row r="4995" spans="1:50" x14ac:dyDescent="0.25">
      <c r="A4995" s="120"/>
      <c r="B4995" s="28"/>
      <c r="C4995" s="25"/>
      <c r="D4995" s="25"/>
      <c r="E4995" s="25"/>
      <c r="F4995" s="29"/>
      <c r="G4995" s="29"/>
      <c r="H4995" s="29"/>
      <c r="I4995" s="29"/>
      <c r="J4995" s="29"/>
      <c r="K4995" s="25"/>
      <c r="L4995" s="25"/>
      <c r="M4995" s="25"/>
      <c r="N4995" s="25"/>
      <c r="O4995" s="25"/>
      <c r="P4995" s="25"/>
      <c r="Q4995" s="28"/>
      <c r="R4995" s="29"/>
      <c r="S4995" s="27"/>
      <c r="T4995" s="27"/>
      <c r="U4995" s="28"/>
      <c r="V4995" s="26"/>
      <c r="W4995" s="26"/>
      <c r="X4995" s="26"/>
      <c r="Y4995" s="37"/>
      <c r="Z4995" s="37"/>
      <c r="AA4995" s="37"/>
      <c r="AB4995" s="30"/>
      <c r="AC4995" s="30"/>
      <c r="AD4995" s="31"/>
      <c r="AE4995" s="30"/>
      <c r="AF4995" s="30"/>
      <c r="AG4995" s="32"/>
      <c r="AH4995" s="30"/>
      <c r="AJ4995" s="30"/>
      <c r="AK4995" s="30"/>
      <c r="AL4995" s="30"/>
      <c r="AM4995" s="30"/>
      <c r="AN4995" s="30"/>
      <c r="AO4995" s="30"/>
      <c r="AP4995" s="30"/>
      <c r="AQ4995" s="30"/>
      <c r="AR4995" s="30"/>
      <c r="AS4995" s="30"/>
      <c r="AT4995" s="30"/>
      <c r="AU4995" s="121"/>
      <c r="AV4995" s="129"/>
      <c r="AW4995" s="129"/>
      <c r="AX4995" s="129"/>
    </row>
    <row r="4996" spans="1:50" x14ac:dyDescent="0.25">
      <c r="A4996" s="120"/>
      <c r="B4996" s="28"/>
      <c r="C4996" s="25"/>
      <c r="D4996" s="25"/>
      <c r="E4996" s="25"/>
      <c r="F4996" s="29"/>
      <c r="G4996" s="29"/>
      <c r="H4996" s="29"/>
      <c r="I4996" s="29"/>
      <c r="J4996" s="29"/>
      <c r="K4996" s="25"/>
      <c r="L4996" s="25"/>
      <c r="M4996" s="25"/>
      <c r="N4996" s="25"/>
      <c r="O4996" s="25"/>
      <c r="P4996" s="25"/>
      <c r="Q4996" s="28"/>
      <c r="R4996" s="29"/>
      <c r="S4996" s="27"/>
      <c r="T4996" s="27"/>
      <c r="U4996" s="28"/>
      <c r="V4996" s="26"/>
      <c r="W4996" s="26"/>
      <c r="X4996" s="26"/>
      <c r="Y4996" s="37"/>
      <c r="Z4996" s="37"/>
      <c r="AA4996" s="37"/>
      <c r="AB4996" s="30"/>
      <c r="AC4996" s="30"/>
      <c r="AD4996" s="31"/>
      <c r="AE4996" s="30"/>
      <c r="AF4996" s="30"/>
      <c r="AG4996" s="32"/>
      <c r="AH4996" s="30"/>
      <c r="AJ4996" s="30"/>
      <c r="AK4996" s="30"/>
      <c r="AL4996" s="30"/>
      <c r="AM4996" s="30"/>
      <c r="AN4996" s="30"/>
      <c r="AO4996" s="30"/>
      <c r="AP4996" s="30"/>
      <c r="AQ4996" s="30"/>
      <c r="AR4996" s="30"/>
      <c r="AS4996" s="30"/>
      <c r="AT4996" s="30"/>
      <c r="AU4996" s="121"/>
      <c r="AV4996" s="129"/>
      <c r="AW4996" s="129"/>
      <c r="AX4996" s="129"/>
    </row>
    <row r="4997" spans="1:50" x14ac:dyDescent="0.25">
      <c r="A4997" s="120"/>
      <c r="B4997" s="28"/>
      <c r="C4997" s="25"/>
      <c r="D4997" s="25"/>
      <c r="E4997" s="25"/>
      <c r="F4997" s="29"/>
      <c r="G4997" s="29"/>
      <c r="H4997" s="29"/>
      <c r="I4997" s="29"/>
      <c r="J4997" s="29"/>
      <c r="K4997" s="25"/>
      <c r="L4997" s="25"/>
      <c r="M4997" s="25"/>
      <c r="N4997" s="25"/>
      <c r="O4997" s="25"/>
      <c r="P4997" s="25"/>
      <c r="Q4997" s="28"/>
      <c r="R4997" s="29"/>
      <c r="S4997" s="27"/>
      <c r="T4997" s="27"/>
      <c r="U4997" s="28"/>
      <c r="V4997" s="26"/>
      <c r="W4997" s="26"/>
      <c r="X4997" s="26"/>
      <c r="Y4997" s="37"/>
      <c r="Z4997" s="37"/>
      <c r="AA4997" s="37"/>
      <c r="AB4997" s="30"/>
      <c r="AC4997" s="30"/>
      <c r="AD4997" s="31"/>
      <c r="AE4997" s="30"/>
      <c r="AF4997" s="30"/>
      <c r="AG4997" s="32"/>
      <c r="AH4997" s="30"/>
      <c r="AJ4997" s="30"/>
      <c r="AK4997" s="30"/>
      <c r="AL4997" s="30"/>
      <c r="AM4997" s="30"/>
      <c r="AN4997" s="30"/>
      <c r="AO4997" s="30"/>
      <c r="AP4997" s="30"/>
      <c r="AQ4997" s="30"/>
      <c r="AR4997" s="30"/>
      <c r="AS4997" s="30"/>
      <c r="AT4997" s="30"/>
      <c r="AU4997" s="121"/>
      <c r="AV4997" s="129"/>
      <c r="AW4997" s="129"/>
      <c r="AX4997" s="129"/>
    </row>
    <row r="4998" spans="1:50" x14ac:dyDescent="0.25">
      <c r="A4998" s="120"/>
      <c r="B4998" s="28"/>
      <c r="C4998" s="25"/>
      <c r="D4998" s="25"/>
      <c r="E4998" s="25"/>
      <c r="F4998" s="29"/>
      <c r="G4998" s="29"/>
      <c r="H4998" s="29"/>
      <c r="I4998" s="29"/>
      <c r="J4998" s="29"/>
      <c r="K4998" s="25"/>
      <c r="L4998" s="25"/>
      <c r="M4998" s="25"/>
      <c r="N4998" s="25"/>
      <c r="O4998" s="25"/>
      <c r="P4998" s="25"/>
      <c r="Q4998" s="28"/>
      <c r="R4998" s="29"/>
      <c r="S4998" s="27"/>
      <c r="T4998" s="27"/>
      <c r="U4998" s="28"/>
      <c r="V4998" s="26"/>
      <c r="W4998" s="26"/>
      <c r="X4998" s="26"/>
      <c r="Y4998" s="37"/>
      <c r="Z4998" s="37"/>
      <c r="AA4998" s="37"/>
      <c r="AB4998" s="30"/>
      <c r="AC4998" s="30"/>
      <c r="AD4998" s="31"/>
      <c r="AE4998" s="30"/>
      <c r="AF4998" s="30"/>
      <c r="AG4998" s="32"/>
      <c r="AH4998" s="30"/>
      <c r="AJ4998" s="30"/>
      <c r="AK4998" s="30"/>
      <c r="AL4998" s="30"/>
      <c r="AM4998" s="30"/>
      <c r="AN4998" s="30"/>
      <c r="AO4998" s="30"/>
      <c r="AP4998" s="30"/>
      <c r="AQ4998" s="30"/>
      <c r="AR4998" s="30"/>
      <c r="AS4998" s="30"/>
      <c r="AT4998" s="30"/>
      <c r="AU4998" s="121"/>
      <c r="AV4998" s="129"/>
      <c r="AW4998" s="129"/>
      <c r="AX4998" s="129"/>
    </row>
    <row r="4999" spans="1:50" x14ac:dyDescent="0.25">
      <c r="A4999" s="120"/>
      <c r="B4999" s="28"/>
      <c r="C4999" s="25"/>
      <c r="D4999" s="25"/>
      <c r="E4999" s="25"/>
      <c r="F4999" s="29"/>
      <c r="G4999" s="29"/>
      <c r="H4999" s="29"/>
      <c r="I4999" s="29"/>
      <c r="J4999" s="29"/>
      <c r="K4999" s="25"/>
      <c r="L4999" s="25"/>
      <c r="M4999" s="25"/>
      <c r="N4999" s="25"/>
      <c r="O4999" s="25"/>
      <c r="P4999" s="25"/>
      <c r="Q4999" s="28"/>
      <c r="R4999" s="29"/>
      <c r="S4999" s="27"/>
      <c r="T4999" s="27"/>
      <c r="U4999" s="28"/>
      <c r="V4999" s="26"/>
      <c r="W4999" s="26"/>
      <c r="X4999" s="26"/>
      <c r="Y4999" s="37"/>
      <c r="Z4999" s="37"/>
      <c r="AA4999" s="37"/>
      <c r="AB4999" s="30"/>
      <c r="AC4999" s="30"/>
      <c r="AD4999" s="31"/>
      <c r="AE4999" s="30"/>
      <c r="AF4999" s="30"/>
      <c r="AG4999" s="32"/>
      <c r="AH4999" s="30"/>
      <c r="AJ4999" s="30"/>
      <c r="AK4999" s="30"/>
      <c r="AL4999" s="30"/>
      <c r="AM4999" s="30"/>
      <c r="AN4999" s="30"/>
      <c r="AO4999" s="30"/>
      <c r="AP4999" s="30"/>
      <c r="AQ4999" s="30"/>
      <c r="AR4999" s="30"/>
      <c r="AS4999" s="30"/>
      <c r="AT4999" s="30"/>
      <c r="AU4999" s="121"/>
      <c r="AV4999" s="129"/>
      <c r="AW4999" s="129"/>
      <c r="AX4999" s="129"/>
    </row>
    <row r="5000" spans="1:50" x14ac:dyDescent="0.25">
      <c r="A5000" s="120"/>
      <c r="B5000" s="28"/>
      <c r="C5000" s="25"/>
      <c r="D5000" s="25"/>
      <c r="E5000" s="25"/>
      <c r="F5000" s="29"/>
      <c r="G5000" s="29"/>
      <c r="H5000" s="29"/>
      <c r="I5000" s="29"/>
      <c r="J5000" s="29"/>
      <c r="K5000" s="25"/>
      <c r="L5000" s="25"/>
      <c r="M5000" s="25"/>
      <c r="N5000" s="25"/>
      <c r="O5000" s="25"/>
      <c r="P5000" s="25"/>
      <c r="Q5000" s="28"/>
      <c r="R5000" s="29"/>
      <c r="S5000" s="27"/>
      <c r="T5000" s="27"/>
      <c r="U5000" s="28"/>
      <c r="V5000" s="26"/>
      <c r="W5000" s="26"/>
      <c r="X5000" s="26"/>
      <c r="Y5000" s="37"/>
      <c r="Z5000" s="37"/>
      <c r="AA5000" s="37"/>
      <c r="AB5000" s="30"/>
      <c r="AC5000" s="30"/>
      <c r="AD5000" s="31"/>
      <c r="AE5000" s="30"/>
      <c r="AF5000" s="30"/>
      <c r="AG5000" s="32"/>
      <c r="AH5000" s="30"/>
      <c r="AJ5000" s="30"/>
      <c r="AK5000" s="30"/>
      <c r="AL5000" s="30"/>
      <c r="AM5000" s="30"/>
      <c r="AN5000" s="30"/>
      <c r="AO5000" s="30"/>
      <c r="AP5000" s="30"/>
      <c r="AQ5000" s="30"/>
      <c r="AR5000" s="30"/>
      <c r="AS5000" s="30"/>
      <c r="AT5000" s="30"/>
      <c r="AU5000" s="121"/>
      <c r="AV5000" s="129"/>
      <c r="AW5000" s="129"/>
      <c r="AX5000" s="129"/>
    </row>
    <row r="5001" spans="1:50" x14ac:dyDescent="0.25">
      <c r="A5001" s="120"/>
      <c r="B5001" s="28"/>
      <c r="C5001" s="25"/>
      <c r="D5001" s="25"/>
      <c r="E5001" s="25"/>
      <c r="F5001" s="29"/>
      <c r="G5001" s="29"/>
      <c r="H5001" s="29"/>
      <c r="I5001" s="29"/>
      <c r="J5001" s="29"/>
      <c r="K5001" s="25"/>
      <c r="L5001" s="25"/>
      <c r="M5001" s="25"/>
      <c r="N5001" s="25"/>
      <c r="O5001" s="25"/>
      <c r="P5001" s="25"/>
      <c r="Q5001" s="28"/>
      <c r="R5001" s="29"/>
      <c r="S5001" s="27"/>
      <c r="T5001" s="27"/>
      <c r="U5001" s="28"/>
      <c r="V5001" s="26"/>
      <c r="W5001" s="26"/>
      <c r="X5001" s="26"/>
      <c r="Y5001" s="37"/>
      <c r="Z5001" s="37"/>
      <c r="AA5001" s="37"/>
      <c r="AB5001" s="30"/>
      <c r="AC5001" s="30"/>
      <c r="AD5001" s="31"/>
      <c r="AE5001" s="30"/>
      <c r="AF5001" s="30"/>
      <c r="AG5001" s="32"/>
      <c r="AH5001" s="30"/>
      <c r="AJ5001" s="30"/>
      <c r="AK5001" s="30"/>
      <c r="AL5001" s="30"/>
      <c r="AM5001" s="30"/>
      <c r="AN5001" s="30"/>
      <c r="AO5001" s="30"/>
      <c r="AP5001" s="30"/>
      <c r="AQ5001" s="30"/>
      <c r="AR5001" s="30"/>
      <c r="AS5001" s="30"/>
      <c r="AT5001" s="30"/>
      <c r="AU5001" s="121"/>
      <c r="AV5001" s="129"/>
      <c r="AW5001" s="129"/>
      <c r="AX5001" s="129"/>
    </row>
    <row r="5002" spans="1:50" x14ac:dyDescent="0.25">
      <c r="A5002" s="120"/>
      <c r="B5002" s="28"/>
      <c r="C5002" s="25"/>
      <c r="D5002" s="25"/>
      <c r="E5002" s="25"/>
      <c r="F5002" s="29"/>
      <c r="G5002" s="29"/>
      <c r="H5002" s="29"/>
      <c r="I5002" s="29"/>
      <c r="J5002" s="29"/>
      <c r="K5002" s="25"/>
      <c r="L5002" s="25"/>
      <c r="M5002" s="25"/>
      <c r="N5002" s="25"/>
      <c r="O5002" s="25"/>
      <c r="P5002" s="25"/>
      <c r="Q5002" s="28"/>
      <c r="R5002" s="29"/>
      <c r="S5002" s="27"/>
      <c r="T5002" s="27"/>
      <c r="U5002" s="28"/>
      <c r="V5002" s="26"/>
      <c r="W5002" s="26"/>
      <c r="X5002" s="26"/>
      <c r="Y5002" s="37"/>
      <c r="Z5002" s="37"/>
      <c r="AA5002" s="37"/>
      <c r="AB5002" s="30"/>
      <c r="AC5002" s="30"/>
      <c r="AD5002" s="31"/>
      <c r="AE5002" s="30"/>
      <c r="AF5002" s="30"/>
      <c r="AG5002" s="32"/>
      <c r="AH5002" s="30"/>
      <c r="AJ5002" s="30"/>
      <c r="AK5002" s="30"/>
      <c r="AL5002" s="30"/>
      <c r="AM5002" s="30"/>
      <c r="AN5002" s="30"/>
      <c r="AO5002" s="30"/>
      <c r="AP5002" s="30"/>
      <c r="AQ5002" s="30"/>
      <c r="AR5002" s="30"/>
      <c r="AS5002" s="30"/>
      <c r="AT5002" s="30"/>
      <c r="AU5002" s="121"/>
      <c r="AV5002" s="129"/>
      <c r="AW5002" s="129"/>
      <c r="AX5002" s="129"/>
    </row>
    <row r="5003" spans="1:50" x14ac:dyDescent="0.25">
      <c r="A5003" s="120"/>
      <c r="B5003" s="28"/>
      <c r="C5003" s="25"/>
      <c r="D5003" s="25"/>
      <c r="E5003" s="25"/>
      <c r="F5003" s="29"/>
      <c r="G5003" s="29"/>
      <c r="H5003" s="29"/>
      <c r="I5003" s="29"/>
      <c r="J5003" s="29"/>
      <c r="K5003" s="25"/>
      <c r="L5003" s="25"/>
      <c r="M5003" s="25"/>
      <c r="N5003" s="25"/>
      <c r="O5003" s="25"/>
      <c r="P5003" s="25"/>
      <c r="Q5003" s="28"/>
      <c r="R5003" s="29"/>
      <c r="S5003" s="27"/>
      <c r="T5003" s="27"/>
      <c r="U5003" s="28"/>
      <c r="V5003" s="26"/>
      <c r="W5003" s="26"/>
      <c r="X5003" s="26"/>
      <c r="Y5003" s="37"/>
      <c r="Z5003" s="37"/>
      <c r="AA5003" s="37"/>
      <c r="AB5003" s="30"/>
      <c r="AC5003" s="30"/>
      <c r="AD5003" s="31"/>
      <c r="AE5003" s="30"/>
      <c r="AF5003" s="30"/>
      <c r="AG5003" s="32"/>
      <c r="AH5003" s="30"/>
      <c r="AJ5003" s="30"/>
      <c r="AK5003" s="30"/>
      <c r="AL5003" s="30"/>
      <c r="AM5003" s="30"/>
      <c r="AN5003" s="30"/>
      <c r="AO5003" s="30"/>
      <c r="AP5003" s="30"/>
      <c r="AQ5003" s="30"/>
      <c r="AR5003" s="30"/>
      <c r="AS5003" s="30"/>
      <c r="AT5003" s="30"/>
      <c r="AU5003" s="121"/>
      <c r="AV5003" s="129"/>
      <c r="AW5003" s="129"/>
      <c r="AX5003" s="129"/>
    </row>
    <row r="5004" spans="1:50" x14ac:dyDescent="0.25">
      <c r="A5004" s="120"/>
      <c r="B5004" s="28"/>
      <c r="C5004" s="25"/>
      <c r="D5004" s="25"/>
      <c r="E5004" s="25"/>
      <c r="F5004" s="29"/>
      <c r="G5004" s="29"/>
      <c r="H5004" s="29"/>
      <c r="I5004" s="29"/>
      <c r="J5004" s="29"/>
      <c r="K5004" s="25"/>
      <c r="L5004" s="25"/>
      <c r="M5004" s="25"/>
      <c r="N5004" s="25"/>
      <c r="O5004" s="25"/>
      <c r="P5004" s="25"/>
      <c r="Q5004" s="28"/>
      <c r="R5004" s="29"/>
      <c r="S5004" s="27"/>
      <c r="T5004" s="27"/>
      <c r="U5004" s="28"/>
      <c r="V5004" s="26"/>
      <c r="W5004" s="26"/>
      <c r="X5004" s="26"/>
      <c r="Y5004" s="37"/>
      <c r="Z5004" s="37"/>
      <c r="AA5004" s="37"/>
      <c r="AB5004" s="30"/>
      <c r="AC5004" s="30"/>
      <c r="AD5004" s="31"/>
      <c r="AE5004" s="30"/>
      <c r="AF5004" s="30"/>
      <c r="AG5004" s="32"/>
      <c r="AH5004" s="30"/>
      <c r="AJ5004" s="30"/>
      <c r="AK5004" s="30"/>
      <c r="AL5004" s="30"/>
      <c r="AM5004" s="30"/>
      <c r="AN5004" s="30"/>
      <c r="AO5004" s="30"/>
      <c r="AP5004" s="30"/>
      <c r="AQ5004" s="30"/>
      <c r="AR5004" s="30"/>
      <c r="AS5004" s="30"/>
      <c r="AT5004" s="30"/>
      <c r="AU5004" s="121"/>
      <c r="AV5004" s="129"/>
      <c r="AW5004" s="129"/>
      <c r="AX5004" s="129"/>
    </row>
    <row r="5005" spans="1:50" x14ac:dyDescent="0.25">
      <c r="A5005" s="120"/>
      <c r="B5005" s="28"/>
      <c r="C5005" s="25"/>
      <c r="D5005" s="25"/>
      <c r="E5005" s="25"/>
      <c r="F5005" s="29"/>
      <c r="G5005" s="29"/>
      <c r="H5005" s="29"/>
      <c r="I5005" s="29"/>
      <c r="J5005" s="29"/>
      <c r="K5005" s="25"/>
      <c r="L5005" s="25"/>
      <c r="M5005" s="25"/>
      <c r="N5005" s="25"/>
      <c r="O5005" s="25"/>
      <c r="P5005" s="25"/>
      <c r="Q5005" s="28"/>
      <c r="R5005" s="29"/>
      <c r="S5005" s="27"/>
      <c r="T5005" s="27"/>
      <c r="U5005" s="28"/>
      <c r="V5005" s="26"/>
      <c r="W5005" s="26"/>
      <c r="X5005" s="26"/>
      <c r="Y5005" s="37"/>
      <c r="Z5005" s="37"/>
      <c r="AA5005" s="37"/>
      <c r="AB5005" s="30"/>
      <c r="AC5005" s="30"/>
      <c r="AD5005" s="31"/>
      <c r="AE5005" s="30"/>
      <c r="AF5005" s="30"/>
      <c r="AG5005" s="32"/>
      <c r="AH5005" s="30"/>
      <c r="AJ5005" s="30"/>
      <c r="AK5005" s="30"/>
      <c r="AL5005" s="30"/>
      <c r="AM5005" s="30"/>
      <c r="AN5005" s="30"/>
      <c r="AO5005" s="30"/>
      <c r="AP5005" s="30"/>
      <c r="AQ5005" s="30"/>
      <c r="AR5005" s="30"/>
      <c r="AS5005" s="30"/>
      <c r="AT5005" s="30"/>
      <c r="AU5005" s="121"/>
      <c r="AV5005" s="129"/>
      <c r="AW5005" s="129"/>
      <c r="AX5005" s="129"/>
    </row>
    <row r="5006" spans="1:50" x14ac:dyDescent="0.25">
      <c r="A5006" s="120"/>
      <c r="B5006" s="28"/>
      <c r="C5006" s="25"/>
      <c r="D5006" s="25"/>
      <c r="E5006" s="25"/>
      <c r="F5006" s="29"/>
      <c r="G5006" s="29"/>
      <c r="H5006" s="29"/>
      <c r="I5006" s="29"/>
      <c r="J5006" s="29"/>
      <c r="K5006" s="25"/>
      <c r="L5006" s="25"/>
      <c r="M5006" s="25"/>
      <c r="N5006" s="25"/>
      <c r="O5006" s="25"/>
      <c r="P5006" s="25"/>
      <c r="Q5006" s="28"/>
      <c r="R5006" s="29"/>
      <c r="S5006" s="27"/>
      <c r="T5006" s="27"/>
      <c r="U5006" s="28"/>
      <c r="V5006" s="26"/>
      <c r="W5006" s="26"/>
      <c r="X5006" s="26"/>
      <c r="Y5006" s="37"/>
      <c r="Z5006" s="37"/>
      <c r="AA5006" s="37"/>
      <c r="AB5006" s="30"/>
      <c r="AC5006" s="30"/>
      <c r="AD5006" s="31"/>
      <c r="AE5006" s="30"/>
      <c r="AF5006" s="30"/>
      <c r="AG5006" s="32"/>
      <c r="AH5006" s="30"/>
      <c r="AJ5006" s="30"/>
      <c r="AK5006" s="30"/>
      <c r="AL5006" s="30"/>
      <c r="AM5006" s="30"/>
      <c r="AN5006" s="30"/>
      <c r="AO5006" s="30"/>
      <c r="AP5006" s="30"/>
      <c r="AQ5006" s="30"/>
      <c r="AR5006" s="30"/>
      <c r="AS5006" s="30"/>
      <c r="AT5006" s="30"/>
      <c r="AU5006" s="121"/>
      <c r="AV5006" s="129"/>
      <c r="AW5006" s="129"/>
      <c r="AX5006" s="129"/>
    </row>
    <row r="5007" spans="1:50" x14ac:dyDescent="0.25">
      <c r="A5007" s="120"/>
      <c r="B5007" s="28"/>
      <c r="C5007" s="25"/>
      <c r="D5007" s="25"/>
      <c r="E5007" s="25"/>
      <c r="F5007" s="29"/>
      <c r="G5007" s="29"/>
      <c r="H5007" s="29"/>
      <c r="I5007" s="29"/>
      <c r="J5007" s="29"/>
      <c r="K5007" s="25"/>
      <c r="L5007" s="25"/>
      <c r="M5007" s="25"/>
      <c r="N5007" s="25"/>
      <c r="O5007" s="25"/>
      <c r="P5007" s="25"/>
      <c r="Q5007" s="28"/>
      <c r="R5007" s="29"/>
      <c r="S5007" s="27"/>
      <c r="T5007" s="27"/>
      <c r="U5007" s="28"/>
      <c r="V5007" s="26"/>
      <c r="W5007" s="26"/>
      <c r="X5007" s="26"/>
      <c r="Y5007" s="37"/>
      <c r="Z5007" s="37"/>
      <c r="AA5007" s="37"/>
      <c r="AB5007" s="30"/>
      <c r="AC5007" s="30"/>
      <c r="AD5007" s="31"/>
      <c r="AE5007" s="30"/>
      <c r="AF5007" s="30"/>
      <c r="AG5007" s="32"/>
      <c r="AH5007" s="30"/>
      <c r="AJ5007" s="30"/>
      <c r="AK5007" s="30"/>
      <c r="AL5007" s="30"/>
      <c r="AM5007" s="30"/>
      <c r="AN5007" s="30"/>
      <c r="AO5007" s="30"/>
      <c r="AP5007" s="30"/>
      <c r="AQ5007" s="30"/>
      <c r="AR5007" s="30"/>
      <c r="AS5007" s="30"/>
      <c r="AT5007" s="30"/>
      <c r="AU5007" s="121"/>
      <c r="AV5007" s="129"/>
      <c r="AW5007" s="129"/>
      <c r="AX5007" s="129"/>
    </row>
    <row r="5008" spans="1:50" x14ac:dyDescent="0.25">
      <c r="A5008" s="120"/>
      <c r="B5008" s="28"/>
      <c r="C5008" s="25"/>
      <c r="D5008" s="25"/>
      <c r="E5008" s="25"/>
      <c r="F5008" s="29"/>
      <c r="G5008" s="29"/>
      <c r="H5008" s="29"/>
      <c r="I5008" s="29"/>
      <c r="J5008" s="29"/>
      <c r="K5008" s="25"/>
      <c r="L5008" s="25"/>
      <c r="M5008" s="25"/>
      <c r="N5008" s="25"/>
      <c r="O5008" s="25"/>
      <c r="P5008" s="25"/>
      <c r="Q5008" s="28"/>
      <c r="R5008" s="29"/>
      <c r="S5008" s="27"/>
      <c r="T5008" s="27"/>
      <c r="U5008" s="28"/>
      <c r="V5008" s="26"/>
      <c r="W5008" s="26"/>
      <c r="X5008" s="26"/>
      <c r="Y5008" s="37"/>
      <c r="Z5008" s="37"/>
      <c r="AA5008" s="37"/>
      <c r="AB5008" s="30"/>
      <c r="AC5008" s="30"/>
      <c r="AD5008" s="31"/>
      <c r="AE5008" s="30"/>
      <c r="AF5008" s="30"/>
      <c r="AG5008" s="32"/>
      <c r="AH5008" s="30"/>
      <c r="AJ5008" s="30"/>
      <c r="AK5008" s="30"/>
      <c r="AL5008" s="30"/>
      <c r="AM5008" s="30"/>
      <c r="AN5008" s="30"/>
      <c r="AO5008" s="30"/>
      <c r="AP5008" s="30"/>
      <c r="AQ5008" s="30"/>
      <c r="AR5008" s="30"/>
      <c r="AS5008" s="30"/>
      <c r="AT5008" s="30"/>
      <c r="AU5008" s="121"/>
      <c r="AV5008" s="129"/>
      <c r="AW5008" s="129"/>
      <c r="AX5008" s="129"/>
    </row>
    <row r="5009" spans="1:50" x14ac:dyDescent="0.25">
      <c r="A5009" s="120"/>
      <c r="B5009" s="28"/>
      <c r="C5009" s="25"/>
      <c r="D5009" s="25"/>
      <c r="E5009" s="25"/>
      <c r="F5009" s="29"/>
      <c r="G5009" s="29"/>
      <c r="H5009" s="29"/>
      <c r="I5009" s="29"/>
      <c r="J5009" s="29"/>
      <c r="K5009" s="25"/>
      <c r="L5009" s="25"/>
      <c r="M5009" s="25"/>
      <c r="N5009" s="25"/>
      <c r="O5009" s="25"/>
      <c r="P5009" s="25"/>
      <c r="Q5009" s="28"/>
      <c r="R5009" s="29"/>
      <c r="S5009" s="27"/>
      <c r="T5009" s="27"/>
      <c r="U5009" s="28"/>
      <c r="V5009" s="26"/>
      <c r="W5009" s="26"/>
      <c r="X5009" s="26"/>
      <c r="Y5009" s="37"/>
      <c r="Z5009" s="37"/>
      <c r="AA5009" s="37"/>
      <c r="AB5009" s="30"/>
      <c r="AC5009" s="30"/>
      <c r="AD5009" s="31"/>
      <c r="AE5009" s="30"/>
      <c r="AF5009" s="30"/>
      <c r="AG5009" s="32"/>
      <c r="AH5009" s="30"/>
      <c r="AJ5009" s="30"/>
      <c r="AK5009" s="30"/>
      <c r="AL5009" s="30"/>
      <c r="AM5009" s="30"/>
      <c r="AN5009" s="30"/>
      <c r="AO5009" s="30"/>
      <c r="AP5009" s="30"/>
      <c r="AQ5009" s="30"/>
      <c r="AR5009" s="30"/>
      <c r="AS5009" s="30"/>
      <c r="AT5009" s="30"/>
      <c r="AU5009" s="121"/>
      <c r="AV5009" s="129"/>
      <c r="AW5009" s="129"/>
      <c r="AX5009" s="129"/>
    </row>
    <row r="5010" spans="1:50" x14ac:dyDescent="0.25">
      <c r="A5010" s="120"/>
      <c r="B5010" s="28"/>
      <c r="C5010" s="25"/>
      <c r="D5010" s="25"/>
      <c r="E5010" s="25"/>
      <c r="F5010" s="29"/>
      <c r="G5010" s="29"/>
      <c r="H5010" s="29"/>
      <c r="I5010" s="29"/>
      <c r="J5010" s="29"/>
      <c r="K5010" s="25"/>
      <c r="L5010" s="25"/>
      <c r="M5010" s="25"/>
      <c r="N5010" s="25"/>
      <c r="O5010" s="25"/>
      <c r="P5010" s="25"/>
      <c r="Q5010" s="28"/>
      <c r="R5010" s="29"/>
      <c r="S5010" s="27"/>
      <c r="T5010" s="27"/>
      <c r="U5010" s="28"/>
      <c r="V5010" s="26"/>
      <c r="W5010" s="26"/>
      <c r="X5010" s="26"/>
      <c r="Y5010" s="37"/>
      <c r="Z5010" s="37"/>
      <c r="AA5010" s="37"/>
      <c r="AB5010" s="30"/>
      <c r="AC5010" s="30"/>
      <c r="AD5010" s="31"/>
      <c r="AE5010" s="30"/>
      <c r="AF5010" s="30"/>
      <c r="AG5010" s="32"/>
      <c r="AH5010" s="30"/>
      <c r="AJ5010" s="30"/>
      <c r="AK5010" s="30"/>
      <c r="AL5010" s="30"/>
      <c r="AM5010" s="30"/>
      <c r="AN5010" s="30"/>
      <c r="AO5010" s="30"/>
      <c r="AP5010" s="30"/>
      <c r="AQ5010" s="30"/>
      <c r="AR5010" s="30"/>
      <c r="AS5010" s="30"/>
      <c r="AT5010" s="30"/>
      <c r="AU5010" s="121"/>
      <c r="AV5010" s="129"/>
      <c r="AW5010" s="129"/>
      <c r="AX5010" s="129"/>
    </row>
    <row r="5011" spans="1:50" x14ac:dyDescent="0.25">
      <c r="A5011" s="120"/>
      <c r="B5011" s="28"/>
      <c r="C5011" s="25"/>
      <c r="D5011" s="25"/>
      <c r="E5011" s="25"/>
      <c r="F5011" s="29"/>
      <c r="G5011" s="29"/>
      <c r="H5011" s="29"/>
      <c r="I5011" s="29"/>
      <c r="J5011" s="29"/>
      <c r="K5011" s="25"/>
      <c r="L5011" s="25"/>
      <c r="M5011" s="25"/>
      <c r="N5011" s="25"/>
      <c r="O5011" s="25"/>
      <c r="P5011" s="25"/>
      <c r="Q5011" s="28"/>
      <c r="R5011" s="29"/>
      <c r="S5011" s="27"/>
      <c r="T5011" s="27"/>
      <c r="U5011" s="28"/>
      <c r="V5011" s="26"/>
      <c r="W5011" s="26"/>
      <c r="X5011" s="26"/>
      <c r="Y5011" s="37"/>
      <c r="Z5011" s="37"/>
      <c r="AA5011" s="37"/>
      <c r="AB5011" s="30"/>
      <c r="AC5011" s="30"/>
      <c r="AD5011" s="31"/>
      <c r="AE5011" s="30"/>
      <c r="AF5011" s="30"/>
      <c r="AG5011" s="32"/>
      <c r="AH5011" s="30"/>
      <c r="AJ5011" s="30"/>
      <c r="AK5011" s="30"/>
      <c r="AL5011" s="30"/>
      <c r="AM5011" s="30"/>
      <c r="AN5011" s="30"/>
      <c r="AO5011" s="30"/>
      <c r="AP5011" s="30"/>
      <c r="AQ5011" s="30"/>
      <c r="AR5011" s="30"/>
      <c r="AS5011" s="30"/>
      <c r="AT5011" s="30"/>
      <c r="AU5011" s="121"/>
      <c r="AV5011" s="129"/>
      <c r="AW5011" s="129"/>
      <c r="AX5011" s="129"/>
    </row>
    <row r="5012" spans="1:50" x14ac:dyDescent="0.25">
      <c r="A5012" s="120"/>
      <c r="B5012" s="28"/>
      <c r="C5012" s="25"/>
      <c r="D5012" s="25"/>
      <c r="E5012" s="25"/>
      <c r="F5012" s="29"/>
      <c r="G5012" s="29"/>
      <c r="H5012" s="29"/>
      <c r="I5012" s="29"/>
      <c r="J5012" s="29"/>
      <c r="K5012" s="25"/>
      <c r="L5012" s="25"/>
      <c r="M5012" s="25"/>
      <c r="N5012" s="25"/>
      <c r="O5012" s="25"/>
      <c r="P5012" s="25"/>
      <c r="Q5012" s="28"/>
      <c r="R5012" s="29"/>
      <c r="S5012" s="27"/>
      <c r="T5012" s="27"/>
      <c r="U5012" s="28"/>
      <c r="V5012" s="26"/>
      <c r="W5012" s="26"/>
      <c r="X5012" s="26"/>
      <c r="Y5012" s="37"/>
      <c r="Z5012" s="37"/>
      <c r="AA5012" s="37"/>
      <c r="AB5012" s="30"/>
      <c r="AC5012" s="30"/>
      <c r="AD5012" s="31"/>
      <c r="AE5012" s="30"/>
      <c r="AF5012" s="30"/>
      <c r="AG5012" s="32"/>
      <c r="AH5012" s="30"/>
      <c r="AJ5012" s="30"/>
      <c r="AK5012" s="30"/>
      <c r="AL5012" s="30"/>
      <c r="AM5012" s="30"/>
      <c r="AN5012" s="30"/>
      <c r="AO5012" s="30"/>
      <c r="AP5012" s="30"/>
      <c r="AQ5012" s="30"/>
      <c r="AR5012" s="30"/>
      <c r="AS5012" s="30"/>
      <c r="AT5012" s="30"/>
      <c r="AU5012" s="121"/>
      <c r="AV5012" s="129"/>
      <c r="AW5012" s="129"/>
      <c r="AX5012" s="129"/>
    </row>
    <row r="5013" spans="1:50" x14ac:dyDescent="0.25">
      <c r="A5013" s="120"/>
      <c r="B5013" s="28"/>
      <c r="C5013" s="25"/>
      <c r="D5013" s="25"/>
      <c r="E5013" s="25"/>
      <c r="F5013" s="29"/>
      <c r="G5013" s="29"/>
      <c r="H5013" s="29"/>
      <c r="I5013" s="29"/>
      <c r="J5013" s="29"/>
      <c r="K5013" s="25"/>
      <c r="L5013" s="25"/>
      <c r="M5013" s="25"/>
      <c r="N5013" s="25"/>
      <c r="O5013" s="25"/>
      <c r="P5013" s="25"/>
      <c r="Q5013" s="28"/>
      <c r="R5013" s="29"/>
      <c r="S5013" s="27"/>
      <c r="T5013" s="27"/>
      <c r="U5013" s="28"/>
      <c r="V5013" s="26"/>
      <c r="W5013" s="26"/>
      <c r="X5013" s="26"/>
      <c r="Y5013" s="37"/>
      <c r="Z5013" s="37"/>
      <c r="AA5013" s="37"/>
      <c r="AB5013" s="30"/>
      <c r="AC5013" s="30"/>
      <c r="AD5013" s="31"/>
      <c r="AE5013" s="30"/>
      <c r="AF5013" s="30"/>
      <c r="AG5013" s="32"/>
      <c r="AH5013" s="30"/>
      <c r="AJ5013" s="30"/>
      <c r="AK5013" s="30"/>
      <c r="AL5013" s="30"/>
      <c r="AM5013" s="30"/>
      <c r="AN5013" s="30"/>
      <c r="AO5013" s="30"/>
      <c r="AP5013" s="30"/>
      <c r="AQ5013" s="30"/>
      <c r="AR5013" s="30"/>
      <c r="AS5013" s="30"/>
      <c r="AT5013" s="30"/>
      <c r="AU5013" s="121"/>
      <c r="AV5013" s="129"/>
      <c r="AW5013" s="129"/>
      <c r="AX5013" s="129"/>
    </row>
    <row r="5014" spans="1:50" x14ac:dyDescent="0.25">
      <c r="A5014" s="120"/>
      <c r="B5014" s="28"/>
      <c r="C5014" s="25"/>
      <c r="D5014" s="25"/>
      <c r="E5014" s="25"/>
      <c r="F5014" s="29"/>
      <c r="G5014" s="29"/>
      <c r="H5014" s="29"/>
      <c r="I5014" s="29"/>
      <c r="J5014" s="29"/>
      <c r="K5014" s="25"/>
      <c r="L5014" s="25"/>
      <c r="M5014" s="25"/>
      <c r="N5014" s="25"/>
      <c r="O5014" s="25"/>
      <c r="P5014" s="25"/>
      <c r="Q5014" s="28"/>
      <c r="R5014" s="29"/>
      <c r="S5014" s="27"/>
      <c r="T5014" s="27"/>
      <c r="U5014" s="28"/>
      <c r="V5014" s="26"/>
      <c r="W5014" s="26"/>
      <c r="X5014" s="26"/>
      <c r="Y5014" s="37"/>
      <c r="Z5014" s="37"/>
      <c r="AA5014" s="37"/>
      <c r="AB5014" s="30"/>
      <c r="AC5014" s="30"/>
      <c r="AD5014" s="31"/>
      <c r="AE5014" s="30"/>
      <c r="AF5014" s="30"/>
      <c r="AG5014" s="32"/>
      <c r="AH5014" s="30"/>
      <c r="AJ5014" s="30"/>
      <c r="AK5014" s="30"/>
      <c r="AL5014" s="30"/>
      <c r="AM5014" s="30"/>
      <c r="AN5014" s="30"/>
      <c r="AO5014" s="30"/>
      <c r="AP5014" s="30"/>
      <c r="AQ5014" s="30"/>
      <c r="AR5014" s="30"/>
      <c r="AS5014" s="30"/>
      <c r="AT5014" s="30"/>
      <c r="AU5014" s="121"/>
      <c r="AV5014" s="129"/>
      <c r="AW5014" s="129"/>
      <c r="AX5014" s="129"/>
    </row>
    <row r="5015" spans="1:50" x14ac:dyDescent="0.25">
      <c r="A5015" s="120"/>
      <c r="B5015" s="28"/>
      <c r="C5015" s="25"/>
      <c r="D5015" s="25"/>
      <c r="E5015" s="25"/>
      <c r="F5015" s="29"/>
      <c r="G5015" s="29"/>
      <c r="H5015" s="29"/>
      <c r="I5015" s="29"/>
      <c r="J5015" s="29"/>
      <c r="K5015" s="25"/>
      <c r="L5015" s="25"/>
      <c r="M5015" s="25"/>
      <c r="N5015" s="25"/>
      <c r="O5015" s="25"/>
      <c r="P5015" s="25"/>
      <c r="Q5015" s="28"/>
      <c r="R5015" s="29"/>
      <c r="S5015" s="27"/>
      <c r="T5015" s="27"/>
      <c r="U5015" s="28"/>
      <c r="V5015" s="26"/>
      <c r="W5015" s="26"/>
      <c r="X5015" s="26"/>
      <c r="Y5015" s="37"/>
      <c r="Z5015" s="37"/>
      <c r="AA5015" s="37"/>
      <c r="AB5015" s="30"/>
      <c r="AC5015" s="30"/>
      <c r="AD5015" s="31"/>
      <c r="AE5015" s="30"/>
      <c r="AF5015" s="30"/>
      <c r="AG5015" s="32"/>
      <c r="AH5015" s="30"/>
      <c r="AJ5015" s="30"/>
      <c r="AK5015" s="30"/>
      <c r="AL5015" s="30"/>
      <c r="AM5015" s="30"/>
      <c r="AN5015" s="30"/>
      <c r="AO5015" s="30"/>
      <c r="AP5015" s="30"/>
      <c r="AQ5015" s="30"/>
      <c r="AR5015" s="30"/>
      <c r="AS5015" s="30"/>
      <c r="AT5015" s="30"/>
      <c r="AU5015" s="121"/>
      <c r="AV5015" s="129"/>
      <c r="AW5015" s="129"/>
      <c r="AX5015" s="129"/>
    </row>
    <row r="5016" spans="1:50" x14ac:dyDescent="0.25">
      <c r="A5016" s="120"/>
      <c r="B5016" s="28"/>
      <c r="C5016" s="25"/>
      <c r="D5016" s="25"/>
      <c r="E5016" s="25"/>
      <c r="F5016" s="29"/>
      <c r="G5016" s="29"/>
      <c r="H5016" s="29"/>
      <c r="I5016" s="29"/>
      <c r="J5016" s="29"/>
      <c r="K5016" s="25"/>
      <c r="L5016" s="25"/>
      <c r="M5016" s="25"/>
      <c r="N5016" s="25"/>
      <c r="O5016" s="25"/>
      <c r="P5016" s="25"/>
      <c r="Q5016" s="28"/>
      <c r="R5016" s="29"/>
      <c r="S5016" s="27"/>
      <c r="T5016" s="27"/>
      <c r="U5016" s="28"/>
      <c r="V5016" s="26"/>
      <c r="W5016" s="26"/>
      <c r="X5016" s="26"/>
      <c r="Y5016" s="37"/>
      <c r="Z5016" s="37"/>
      <c r="AA5016" s="37"/>
      <c r="AB5016" s="30"/>
      <c r="AC5016" s="30"/>
      <c r="AD5016" s="31"/>
      <c r="AE5016" s="30"/>
      <c r="AF5016" s="30"/>
      <c r="AG5016" s="32"/>
      <c r="AH5016" s="30"/>
      <c r="AJ5016" s="30"/>
      <c r="AK5016" s="30"/>
      <c r="AL5016" s="30"/>
      <c r="AM5016" s="30"/>
      <c r="AN5016" s="30"/>
      <c r="AO5016" s="30"/>
      <c r="AP5016" s="30"/>
      <c r="AQ5016" s="30"/>
      <c r="AR5016" s="30"/>
      <c r="AS5016" s="30"/>
      <c r="AT5016" s="30"/>
      <c r="AU5016" s="121"/>
      <c r="AV5016" s="129"/>
      <c r="AW5016" s="129"/>
      <c r="AX5016" s="129"/>
    </row>
    <row r="5017" spans="1:50" x14ac:dyDescent="0.25">
      <c r="A5017" s="120"/>
      <c r="B5017" s="28"/>
      <c r="C5017" s="25"/>
      <c r="D5017" s="25"/>
      <c r="E5017" s="25"/>
      <c r="F5017" s="29"/>
      <c r="G5017" s="29"/>
      <c r="H5017" s="29"/>
      <c r="I5017" s="29"/>
      <c r="J5017" s="29"/>
      <c r="K5017" s="25"/>
      <c r="L5017" s="25"/>
      <c r="M5017" s="25"/>
      <c r="N5017" s="25"/>
      <c r="O5017" s="25"/>
      <c r="P5017" s="25"/>
      <c r="Q5017" s="28"/>
      <c r="R5017" s="29"/>
      <c r="S5017" s="27"/>
      <c r="T5017" s="27"/>
      <c r="U5017" s="28"/>
      <c r="V5017" s="26"/>
      <c r="W5017" s="26"/>
      <c r="X5017" s="26"/>
      <c r="Y5017" s="37"/>
      <c r="Z5017" s="37"/>
      <c r="AA5017" s="37"/>
      <c r="AB5017" s="30"/>
      <c r="AC5017" s="30"/>
      <c r="AD5017" s="31"/>
      <c r="AE5017" s="30"/>
      <c r="AF5017" s="30"/>
      <c r="AG5017" s="32"/>
      <c r="AH5017" s="30"/>
      <c r="AJ5017" s="30"/>
      <c r="AK5017" s="30"/>
      <c r="AL5017" s="30"/>
      <c r="AM5017" s="30"/>
      <c r="AN5017" s="30"/>
      <c r="AO5017" s="30"/>
      <c r="AP5017" s="30"/>
      <c r="AQ5017" s="30"/>
      <c r="AR5017" s="30"/>
      <c r="AS5017" s="30"/>
      <c r="AT5017" s="30"/>
      <c r="AU5017" s="121"/>
      <c r="AV5017" s="129"/>
      <c r="AW5017" s="129"/>
      <c r="AX5017" s="129"/>
    </row>
    <row r="5018" spans="1:50" x14ac:dyDescent="0.25">
      <c r="A5018" s="120"/>
      <c r="B5018" s="28"/>
      <c r="C5018" s="25"/>
      <c r="D5018" s="25"/>
      <c r="E5018" s="25"/>
      <c r="F5018" s="29"/>
      <c r="G5018" s="29"/>
      <c r="H5018" s="29"/>
      <c r="I5018" s="29"/>
      <c r="J5018" s="29"/>
      <c r="K5018" s="25"/>
      <c r="L5018" s="25"/>
      <c r="M5018" s="25"/>
      <c r="N5018" s="25"/>
      <c r="O5018" s="25"/>
      <c r="P5018" s="25"/>
      <c r="Q5018" s="28"/>
      <c r="R5018" s="29"/>
      <c r="S5018" s="27"/>
      <c r="T5018" s="27"/>
      <c r="U5018" s="28"/>
      <c r="V5018" s="26"/>
      <c r="W5018" s="26"/>
      <c r="X5018" s="26"/>
      <c r="Y5018" s="37"/>
      <c r="Z5018" s="37"/>
      <c r="AA5018" s="37"/>
      <c r="AB5018" s="30"/>
      <c r="AC5018" s="30"/>
      <c r="AD5018" s="31"/>
      <c r="AE5018" s="30"/>
      <c r="AF5018" s="30"/>
      <c r="AG5018" s="32"/>
      <c r="AH5018" s="30"/>
      <c r="AJ5018" s="30"/>
      <c r="AK5018" s="30"/>
      <c r="AL5018" s="30"/>
      <c r="AM5018" s="30"/>
      <c r="AN5018" s="30"/>
      <c r="AO5018" s="30"/>
      <c r="AP5018" s="30"/>
      <c r="AQ5018" s="30"/>
      <c r="AR5018" s="30"/>
      <c r="AS5018" s="30"/>
      <c r="AT5018" s="30"/>
      <c r="AU5018" s="121"/>
      <c r="AV5018" s="129"/>
      <c r="AW5018" s="129"/>
      <c r="AX5018" s="129"/>
    </row>
    <row r="5019" spans="1:50" x14ac:dyDescent="0.25">
      <c r="A5019" s="120"/>
      <c r="B5019" s="28"/>
      <c r="C5019" s="25"/>
      <c r="D5019" s="25"/>
      <c r="E5019" s="25"/>
      <c r="F5019" s="29"/>
      <c r="G5019" s="29"/>
      <c r="H5019" s="29"/>
      <c r="I5019" s="29"/>
      <c r="J5019" s="29"/>
      <c r="K5019" s="25"/>
      <c r="L5019" s="25"/>
      <c r="M5019" s="25"/>
      <c r="N5019" s="25"/>
      <c r="O5019" s="25"/>
      <c r="P5019" s="25"/>
      <c r="Q5019" s="28"/>
      <c r="R5019" s="29"/>
      <c r="S5019" s="27"/>
      <c r="T5019" s="27"/>
      <c r="U5019" s="28"/>
      <c r="V5019" s="26"/>
      <c r="W5019" s="26"/>
      <c r="X5019" s="26"/>
      <c r="Y5019" s="37"/>
      <c r="Z5019" s="37"/>
      <c r="AA5019" s="37"/>
      <c r="AB5019" s="30"/>
      <c r="AC5019" s="30"/>
      <c r="AD5019" s="31"/>
      <c r="AE5019" s="30"/>
      <c r="AF5019" s="30"/>
      <c r="AG5019" s="32"/>
      <c r="AH5019" s="30"/>
      <c r="AJ5019" s="30"/>
      <c r="AK5019" s="30"/>
      <c r="AL5019" s="30"/>
      <c r="AM5019" s="30"/>
      <c r="AN5019" s="30"/>
      <c r="AO5019" s="30"/>
      <c r="AP5019" s="30"/>
      <c r="AQ5019" s="30"/>
      <c r="AR5019" s="30"/>
      <c r="AS5019" s="30"/>
      <c r="AT5019" s="30"/>
      <c r="AU5019" s="121"/>
      <c r="AV5019" s="129"/>
      <c r="AW5019" s="129"/>
      <c r="AX5019" s="129"/>
    </row>
    <row r="5020" spans="1:50" x14ac:dyDescent="0.25">
      <c r="A5020" s="120"/>
      <c r="B5020" s="28"/>
      <c r="C5020" s="25"/>
      <c r="D5020" s="25"/>
      <c r="E5020" s="25"/>
      <c r="F5020" s="29"/>
      <c r="G5020" s="29"/>
      <c r="H5020" s="29"/>
      <c r="I5020" s="29"/>
      <c r="J5020" s="29"/>
      <c r="K5020" s="25"/>
      <c r="L5020" s="25"/>
      <c r="M5020" s="25"/>
      <c r="N5020" s="25"/>
      <c r="O5020" s="25"/>
      <c r="P5020" s="25"/>
      <c r="Q5020" s="28"/>
      <c r="R5020" s="29"/>
      <c r="S5020" s="27"/>
      <c r="T5020" s="27"/>
      <c r="U5020" s="28"/>
      <c r="V5020" s="26"/>
      <c r="W5020" s="26"/>
      <c r="X5020" s="26"/>
      <c r="Y5020" s="37"/>
      <c r="Z5020" s="37"/>
      <c r="AA5020" s="37"/>
      <c r="AB5020" s="30"/>
      <c r="AC5020" s="30"/>
      <c r="AD5020" s="31"/>
      <c r="AE5020" s="30"/>
      <c r="AF5020" s="30"/>
      <c r="AG5020" s="32"/>
      <c r="AH5020" s="30"/>
      <c r="AJ5020" s="30"/>
      <c r="AK5020" s="30"/>
      <c r="AL5020" s="30"/>
      <c r="AM5020" s="30"/>
      <c r="AN5020" s="30"/>
      <c r="AO5020" s="30"/>
      <c r="AP5020" s="30"/>
      <c r="AQ5020" s="30"/>
      <c r="AR5020" s="30"/>
      <c r="AS5020" s="30"/>
      <c r="AT5020" s="30"/>
      <c r="AU5020" s="121"/>
      <c r="AV5020" s="129"/>
      <c r="AW5020" s="129"/>
      <c r="AX5020" s="129"/>
    </row>
    <row r="5021" spans="1:50" x14ac:dyDescent="0.25">
      <c r="A5021" s="120"/>
      <c r="B5021" s="28"/>
      <c r="C5021" s="25"/>
      <c r="D5021" s="25"/>
      <c r="E5021" s="25"/>
      <c r="F5021" s="29"/>
      <c r="G5021" s="29"/>
      <c r="H5021" s="29"/>
      <c r="I5021" s="29"/>
      <c r="J5021" s="29"/>
      <c r="K5021" s="25"/>
      <c r="L5021" s="25"/>
      <c r="M5021" s="25"/>
      <c r="N5021" s="25"/>
      <c r="O5021" s="25"/>
      <c r="P5021" s="25"/>
      <c r="Q5021" s="28"/>
      <c r="R5021" s="29"/>
      <c r="S5021" s="27"/>
      <c r="T5021" s="27"/>
      <c r="U5021" s="28"/>
      <c r="V5021" s="26"/>
      <c r="W5021" s="26"/>
      <c r="X5021" s="26"/>
      <c r="Y5021" s="37"/>
      <c r="Z5021" s="37"/>
      <c r="AA5021" s="37"/>
      <c r="AB5021" s="30"/>
      <c r="AC5021" s="30"/>
      <c r="AD5021" s="31"/>
      <c r="AE5021" s="30"/>
      <c r="AF5021" s="30"/>
      <c r="AG5021" s="32"/>
      <c r="AH5021" s="30"/>
      <c r="AJ5021" s="30"/>
      <c r="AK5021" s="30"/>
      <c r="AL5021" s="30"/>
      <c r="AM5021" s="30"/>
      <c r="AN5021" s="30"/>
      <c r="AO5021" s="30"/>
      <c r="AP5021" s="30"/>
      <c r="AQ5021" s="30"/>
      <c r="AR5021" s="30"/>
      <c r="AS5021" s="30"/>
      <c r="AT5021" s="30"/>
      <c r="AU5021" s="121"/>
      <c r="AV5021" s="129"/>
      <c r="AW5021" s="129"/>
      <c r="AX5021" s="129"/>
    </row>
    <row r="5022" spans="1:50" x14ac:dyDescent="0.25">
      <c r="A5022" s="120"/>
      <c r="B5022" s="28"/>
      <c r="C5022" s="25"/>
      <c r="D5022" s="25"/>
      <c r="E5022" s="25"/>
      <c r="F5022" s="29"/>
      <c r="G5022" s="29"/>
      <c r="H5022" s="29"/>
      <c r="I5022" s="29"/>
      <c r="J5022" s="29"/>
      <c r="K5022" s="25"/>
      <c r="L5022" s="25"/>
      <c r="M5022" s="25"/>
      <c r="N5022" s="25"/>
      <c r="O5022" s="25"/>
      <c r="P5022" s="25"/>
      <c r="Q5022" s="28"/>
      <c r="R5022" s="29"/>
      <c r="S5022" s="27"/>
      <c r="T5022" s="27"/>
      <c r="U5022" s="28"/>
      <c r="V5022" s="26"/>
      <c r="W5022" s="26"/>
      <c r="X5022" s="26"/>
      <c r="Y5022" s="37"/>
      <c r="Z5022" s="37"/>
      <c r="AA5022" s="37"/>
      <c r="AB5022" s="30"/>
      <c r="AC5022" s="30"/>
      <c r="AD5022" s="31"/>
      <c r="AE5022" s="30"/>
      <c r="AF5022" s="30"/>
      <c r="AG5022" s="32"/>
      <c r="AH5022" s="30"/>
      <c r="AJ5022" s="30"/>
      <c r="AK5022" s="30"/>
      <c r="AL5022" s="30"/>
      <c r="AM5022" s="30"/>
      <c r="AN5022" s="30"/>
      <c r="AO5022" s="30"/>
      <c r="AP5022" s="30"/>
      <c r="AQ5022" s="30"/>
      <c r="AR5022" s="30"/>
      <c r="AS5022" s="30"/>
      <c r="AT5022" s="30"/>
      <c r="AU5022" s="121"/>
      <c r="AV5022" s="129"/>
      <c r="AW5022" s="129"/>
      <c r="AX5022" s="129"/>
    </row>
    <row r="5023" spans="1:50" x14ac:dyDescent="0.25">
      <c r="A5023" s="120"/>
      <c r="B5023" s="28"/>
      <c r="C5023" s="25"/>
      <c r="D5023" s="25"/>
      <c r="E5023" s="25"/>
      <c r="F5023" s="29"/>
      <c r="G5023" s="29"/>
      <c r="H5023" s="29"/>
      <c r="I5023" s="29"/>
      <c r="J5023" s="29"/>
      <c r="K5023" s="25"/>
      <c r="L5023" s="25"/>
      <c r="M5023" s="25"/>
      <c r="N5023" s="25"/>
      <c r="O5023" s="25"/>
      <c r="P5023" s="25"/>
      <c r="Q5023" s="28"/>
      <c r="R5023" s="29"/>
      <c r="S5023" s="27"/>
      <c r="T5023" s="27"/>
      <c r="U5023" s="28"/>
      <c r="V5023" s="26"/>
      <c r="W5023" s="26"/>
      <c r="X5023" s="26"/>
      <c r="Y5023" s="37"/>
      <c r="Z5023" s="37"/>
      <c r="AA5023" s="37"/>
      <c r="AB5023" s="30"/>
      <c r="AC5023" s="30"/>
      <c r="AD5023" s="31"/>
      <c r="AE5023" s="30"/>
      <c r="AF5023" s="30"/>
      <c r="AG5023" s="32"/>
      <c r="AH5023" s="30"/>
      <c r="AJ5023" s="30"/>
      <c r="AK5023" s="30"/>
      <c r="AL5023" s="30"/>
      <c r="AM5023" s="30"/>
      <c r="AN5023" s="30"/>
      <c r="AO5023" s="30"/>
      <c r="AP5023" s="30"/>
      <c r="AQ5023" s="30"/>
      <c r="AR5023" s="30"/>
      <c r="AS5023" s="30"/>
      <c r="AT5023" s="30"/>
      <c r="AU5023" s="121"/>
      <c r="AV5023" s="129"/>
      <c r="AW5023" s="129"/>
      <c r="AX5023" s="129"/>
    </row>
    <row r="5024" spans="1:50" x14ac:dyDescent="0.25">
      <c r="A5024" s="120"/>
      <c r="B5024" s="28"/>
      <c r="C5024" s="25"/>
      <c r="D5024" s="25"/>
      <c r="E5024" s="25"/>
      <c r="F5024" s="29"/>
      <c r="G5024" s="29"/>
      <c r="H5024" s="29"/>
      <c r="I5024" s="29"/>
      <c r="J5024" s="29"/>
      <c r="K5024" s="25"/>
      <c r="L5024" s="25"/>
      <c r="M5024" s="25"/>
      <c r="N5024" s="25"/>
      <c r="O5024" s="25"/>
      <c r="P5024" s="25"/>
      <c r="Q5024" s="28"/>
      <c r="R5024" s="29"/>
      <c r="S5024" s="27"/>
      <c r="T5024" s="27"/>
      <c r="U5024" s="28"/>
      <c r="V5024" s="26"/>
      <c r="W5024" s="26"/>
      <c r="X5024" s="26"/>
      <c r="Y5024" s="37"/>
      <c r="Z5024" s="37"/>
      <c r="AA5024" s="37"/>
      <c r="AB5024" s="30"/>
      <c r="AC5024" s="30"/>
      <c r="AD5024" s="31"/>
      <c r="AE5024" s="30"/>
      <c r="AF5024" s="30"/>
      <c r="AG5024" s="32"/>
      <c r="AH5024" s="30"/>
      <c r="AJ5024" s="30"/>
      <c r="AK5024" s="30"/>
      <c r="AL5024" s="30"/>
      <c r="AM5024" s="30"/>
      <c r="AN5024" s="30"/>
      <c r="AO5024" s="30"/>
      <c r="AP5024" s="30"/>
      <c r="AQ5024" s="30"/>
      <c r="AR5024" s="30"/>
      <c r="AS5024" s="30"/>
      <c r="AT5024" s="30"/>
      <c r="AU5024" s="121"/>
      <c r="AV5024" s="129"/>
      <c r="AW5024" s="129"/>
      <c r="AX5024" s="129"/>
    </row>
    <row r="5025" spans="1:50" x14ac:dyDescent="0.25">
      <c r="A5025" s="120"/>
      <c r="B5025" s="28"/>
      <c r="C5025" s="25"/>
      <c r="D5025" s="25"/>
      <c r="E5025" s="25"/>
      <c r="F5025" s="29"/>
      <c r="G5025" s="29"/>
      <c r="H5025" s="29"/>
      <c r="I5025" s="29"/>
      <c r="J5025" s="29"/>
      <c r="K5025" s="25"/>
      <c r="L5025" s="25"/>
      <c r="M5025" s="25"/>
      <c r="N5025" s="25"/>
      <c r="O5025" s="25"/>
      <c r="P5025" s="25"/>
      <c r="Q5025" s="28"/>
      <c r="R5025" s="29"/>
      <c r="S5025" s="27"/>
      <c r="T5025" s="27"/>
      <c r="U5025" s="28"/>
      <c r="V5025" s="26"/>
      <c r="W5025" s="26"/>
      <c r="X5025" s="26"/>
      <c r="Y5025" s="37"/>
      <c r="Z5025" s="37"/>
      <c r="AA5025" s="37"/>
      <c r="AB5025" s="30"/>
      <c r="AC5025" s="30"/>
      <c r="AD5025" s="31"/>
      <c r="AE5025" s="30"/>
      <c r="AF5025" s="30"/>
      <c r="AG5025" s="32"/>
      <c r="AH5025" s="30"/>
      <c r="AJ5025" s="30"/>
      <c r="AK5025" s="30"/>
      <c r="AL5025" s="30"/>
      <c r="AM5025" s="30"/>
      <c r="AN5025" s="30"/>
      <c r="AO5025" s="30"/>
      <c r="AP5025" s="30"/>
      <c r="AQ5025" s="30"/>
      <c r="AR5025" s="30"/>
      <c r="AS5025" s="30"/>
      <c r="AT5025" s="30"/>
      <c r="AU5025" s="121"/>
      <c r="AV5025" s="129"/>
      <c r="AW5025" s="129"/>
      <c r="AX5025" s="129"/>
    </row>
    <row r="5026" spans="1:50" x14ac:dyDescent="0.25">
      <c r="A5026" s="120"/>
      <c r="B5026" s="28"/>
      <c r="C5026" s="25"/>
      <c r="D5026" s="25"/>
      <c r="E5026" s="25"/>
      <c r="F5026" s="29"/>
      <c r="G5026" s="29"/>
      <c r="H5026" s="29"/>
      <c r="I5026" s="29"/>
      <c r="J5026" s="29"/>
      <c r="K5026" s="25"/>
      <c r="L5026" s="25"/>
      <c r="M5026" s="25"/>
      <c r="N5026" s="25"/>
      <c r="O5026" s="25"/>
      <c r="P5026" s="25"/>
      <c r="Q5026" s="28"/>
      <c r="R5026" s="29"/>
      <c r="S5026" s="27"/>
      <c r="T5026" s="27"/>
      <c r="U5026" s="28"/>
      <c r="V5026" s="26"/>
      <c r="W5026" s="26"/>
      <c r="X5026" s="26"/>
      <c r="Y5026" s="37"/>
      <c r="Z5026" s="37"/>
      <c r="AA5026" s="37"/>
      <c r="AB5026" s="30"/>
      <c r="AC5026" s="30"/>
      <c r="AD5026" s="31"/>
      <c r="AE5026" s="30"/>
      <c r="AF5026" s="30"/>
      <c r="AG5026" s="32"/>
      <c r="AH5026" s="30"/>
      <c r="AJ5026" s="30"/>
      <c r="AK5026" s="30"/>
      <c r="AL5026" s="30"/>
      <c r="AM5026" s="30"/>
      <c r="AN5026" s="30"/>
      <c r="AO5026" s="30"/>
      <c r="AP5026" s="30"/>
      <c r="AQ5026" s="30"/>
      <c r="AR5026" s="30"/>
      <c r="AS5026" s="30"/>
      <c r="AT5026" s="30"/>
      <c r="AU5026" s="121"/>
      <c r="AV5026" s="129"/>
      <c r="AW5026" s="129"/>
      <c r="AX5026" s="129"/>
    </row>
    <row r="5027" spans="1:50" x14ac:dyDescent="0.25">
      <c r="A5027" s="120"/>
      <c r="B5027" s="28"/>
      <c r="C5027" s="25"/>
      <c r="D5027" s="25"/>
      <c r="E5027" s="25"/>
      <c r="F5027" s="29"/>
      <c r="G5027" s="29"/>
      <c r="H5027" s="29"/>
      <c r="I5027" s="29"/>
      <c r="J5027" s="29"/>
      <c r="K5027" s="25"/>
      <c r="L5027" s="25"/>
      <c r="M5027" s="25"/>
      <c r="N5027" s="25"/>
      <c r="O5027" s="25"/>
      <c r="P5027" s="25"/>
      <c r="Q5027" s="28"/>
      <c r="R5027" s="29"/>
      <c r="S5027" s="27"/>
      <c r="T5027" s="27"/>
      <c r="U5027" s="28"/>
      <c r="V5027" s="26"/>
      <c r="W5027" s="26"/>
      <c r="X5027" s="26"/>
      <c r="Y5027" s="37"/>
      <c r="Z5027" s="37"/>
      <c r="AA5027" s="37"/>
      <c r="AB5027" s="30"/>
      <c r="AC5027" s="30"/>
      <c r="AD5027" s="31"/>
      <c r="AE5027" s="30"/>
      <c r="AF5027" s="30"/>
      <c r="AG5027" s="32"/>
      <c r="AH5027" s="30"/>
      <c r="AJ5027" s="30"/>
      <c r="AK5027" s="30"/>
      <c r="AL5027" s="30"/>
      <c r="AM5027" s="30"/>
      <c r="AN5027" s="30"/>
      <c r="AO5027" s="30"/>
      <c r="AP5027" s="30"/>
      <c r="AQ5027" s="30"/>
      <c r="AR5027" s="30"/>
      <c r="AS5027" s="30"/>
      <c r="AT5027" s="30"/>
      <c r="AU5027" s="121"/>
      <c r="AV5027" s="129"/>
      <c r="AW5027" s="129"/>
      <c r="AX5027" s="129"/>
    </row>
    <row r="5028" spans="1:50" x14ac:dyDescent="0.25">
      <c r="A5028" s="120"/>
      <c r="B5028" s="28"/>
      <c r="C5028" s="25"/>
      <c r="D5028" s="25"/>
      <c r="E5028" s="25"/>
      <c r="F5028" s="29"/>
      <c r="G5028" s="29"/>
      <c r="H5028" s="29"/>
      <c r="I5028" s="29"/>
      <c r="J5028" s="29"/>
      <c r="K5028" s="25"/>
      <c r="L5028" s="25"/>
      <c r="M5028" s="25"/>
      <c r="N5028" s="25"/>
      <c r="O5028" s="25"/>
      <c r="P5028" s="25"/>
      <c r="Q5028" s="28"/>
      <c r="R5028" s="29"/>
      <c r="S5028" s="27"/>
      <c r="T5028" s="27"/>
      <c r="U5028" s="28"/>
      <c r="V5028" s="26"/>
      <c r="W5028" s="26"/>
      <c r="X5028" s="26"/>
      <c r="Y5028" s="37"/>
      <c r="Z5028" s="37"/>
      <c r="AA5028" s="37"/>
      <c r="AB5028" s="30"/>
      <c r="AC5028" s="30"/>
      <c r="AD5028" s="31"/>
      <c r="AE5028" s="30"/>
      <c r="AF5028" s="30"/>
      <c r="AG5028" s="32"/>
      <c r="AH5028" s="30"/>
      <c r="AJ5028" s="30"/>
      <c r="AK5028" s="30"/>
      <c r="AL5028" s="30"/>
      <c r="AM5028" s="30"/>
      <c r="AN5028" s="30"/>
      <c r="AO5028" s="30"/>
      <c r="AP5028" s="30"/>
      <c r="AQ5028" s="30"/>
      <c r="AR5028" s="30"/>
      <c r="AS5028" s="30"/>
      <c r="AT5028" s="30"/>
      <c r="AU5028" s="121"/>
      <c r="AV5028" s="129"/>
      <c r="AW5028" s="129"/>
      <c r="AX5028" s="129"/>
    </row>
    <row r="5029" spans="1:50" x14ac:dyDescent="0.25">
      <c r="A5029" s="120"/>
      <c r="B5029" s="28"/>
      <c r="C5029" s="25"/>
      <c r="D5029" s="25"/>
      <c r="E5029" s="25"/>
      <c r="F5029" s="29"/>
      <c r="G5029" s="29"/>
      <c r="H5029" s="29"/>
      <c r="I5029" s="29"/>
      <c r="J5029" s="29"/>
      <c r="K5029" s="25"/>
      <c r="L5029" s="25"/>
      <c r="M5029" s="25"/>
      <c r="N5029" s="25"/>
      <c r="O5029" s="25"/>
      <c r="P5029" s="25"/>
      <c r="Q5029" s="28"/>
      <c r="R5029" s="29"/>
      <c r="S5029" s="27"/>
      <c r="T5029" s="27"/>
      <c r="U5029" s="28"/>
      <c r="V5029" s="26"/>
      <c r="W5029" s="26"/>
      <c r="X5029" s="26"/>
      <c r="Y5029" s="37"/>
      <c r="Z5029" s="37"/>
      <c r="AA5029" s="37"/>
      <c r="AB5029" s="30"/>
      <c r="AC5029" s="30"/>
      <c r="AD5029" s="31"/>
      <c r="AE5029" s="30"/>
      <c r="AF5029" s="30"/>
      <c r="AG5029" s="32"/>
      <c r="AH5029" s="30"/>
      <c r="AJ5029" s="30"/>
      <c r="AK5029" s="30"/>
      <c r="AL5029" s="30"/>
      <c r="AM5029" s="30"/>
      <c r="AN5029" s="30"/>
      <c r="AO5029" s="30"/>
      <c r="AP5029" s="30"/>
      <c r="AQ5029" s="30"/>
      <c r="AR5029" s="30"/>
      <c r="AS5029" s="30"/>
      <c r="AT5029" s="30"/>
      <c r="AU5029" s="121"/>
      <c r="AV5029" s="129"/>
      <c r="AW5029" s="129"/>
      <c r="AX5029" s="129"/>
    </row>
    <row r="5030" spans="1:50" x14ac:dyDescent="0.25">
      <c r="A5030" s="120"/>
      <c r="B5030" s="28"/>
      <c r="C5030" s="25"/>
      <c r="D5030" s="25"/>
      <c r="E5030" s="25"/>
      <c r="F5030" s="29"/>
      <c r="G5030" s="29"/>
      <c r="H5030" s="29"/>
      <c r="I5030" s="29"/>
      <c r="J5030" s="29"/>
      <c r="K5030" s="25"/>
      <c r="L5030" s="25"/>
      <c r="M5030" s="25"/>
      <c r="N5030" s="25"/>
      <c r="O5030" s="25"/>
      <c r="P5030" s="25"/>
      <c r="Q5030" s="28"/>
      <c r="R5030" s="29"/>
      <c r="S5030" s="27"/>
      <c r="T5030" s="27"/>
      <c r="U5030" s="28"/>
      <c r="V5030" s="26"/>
      <c r="W5030" s="26"/>
      <c r="X5030" s="26"/>
      <c r="Y5030" s="37"/>
      <c r="Z5030" s="37"/>
      <c r="AA5030" s="37"/>
      <c r="AB5030" s="30"/>
      <c r="AC5030" s="30"/>
      <c r="AD5030" s="31"/>
      <c r="AE5030" s="30"/>
      <c r="AF5030" s="30"/>
      <c r="AG5030" s="32"/>
      <c r="AH5030" s="30"/>
      <c r="AJ5030" s="30"/>
      <c r="AK5030" s="30"/>
      <c r="AL5030" s="30"/>
      <c r="AM5030" s="30"/>
      <c r="AN5030" s="30"/>
      <c r="AO5030" s="30"/>
      <c r="AP5030" s="30"/>
      <c r="AQ5030" s="30"/>
      <c r="AR5030" s="30"/>
      <c r="AS5030" s="30"/>
      <c r="AT5030" s="30"/>
      <c r="AU5030" s="121"/>
      <c r="AV5030" s="129"/>
      <c r="AW5030" s="129"/>
      <c r="AX5030" s="129"/>
    </row>
    <row r="5031" spans="1:50" x14ac:dyDescent="0.25">
      <c r="A5031" s="120"/>
      <c r="B5031" s="28"/>
      <c r="C5031" s="25"/>
      <c r="D5031" s="25"/>
      <c r="E5031" s="25"/>
      <c r="F5031" s="29"/>
      <c r="G5031" s="29"/>
      <c r="H5031" s="29"/>
      <c r="I5031" s="29"/>
      <c r="J5031" s="29"/>
      <c r="K5031" s="25"/>
      <c r="L5031" s="25"/>
      <c r="M5031" s="25"/>
      <c r="N5031" s="25"/>
      <c r="O5031" s="25"/>
      <c r="P5031" s="25"/>
      <c r="Q5031" s="28"/>
      <c r="R5031" s="29"/>
      <c r="S5031" s="27"/>
      <c r="T5031" s="27"/>
      <c r="U5031" s="28"/>
      <c r="V5031" s="26"/>
      <c r="W5031" s="26"/>
      <c r="X5031" s="26"/>
      <c r="Y5031" s="37"/>
      <c r="Z5031" s="37"/>
      <c r="AA5031" s="37"/>
      <c r="AB5031" s="30"/>
      <c r="AC5031" s="30"/>
      <c r="AD5031" s="31"/>
      <c r="AE5031" s="30"/>
      <c r="AF5031" s="30"/>
      <c r="AG5031" s="32"/>
      <c r="AH5031" s="30"/>
      <c r="AJ5031" s="30"/>
      <c r="AK5031" s="30"/>
      <c r="AL5031" s="30"/>
      <c r="AM5031" s="30"/>
      <c r="AN5031" s="30"/>
      <c r="AO5031" s="30"/>
      <c r="AP5031" s="30"/>
      <c r="AQ5031" s="30"/>
      <c r="AR5031" s="30"/>
      <c r="AS5031" s="30"/>
      <c r="AT5031" s="30"/>
      <c r="AU5031" s="121"/>
      <c r="AV5031" s="129"/>
      <c r="AW5031" s="129"/>
      <c r="AX5031" s="129"/>
    </row>
    <row r="5032" spans="1:50" x14ac:dyDescent="0.25">
      <c r="A5032" s="120"/>
      <c r="B5032" s="28"/>
      <c r="C5032" s="25"/>
      <c r="D5032" s="25"/>
      <c r="E5032" s="25"/>
      <c r="F5032" s="29"/>
      <c r="G5032" s="29"/>
      <c r="H5032" s="29"/>
      <c r="I5032" s="29"/>
      <c r="J5032" s="29"/>
      <c r="K5032" s="25"/>
      <c r="L5032" s="25"/>
      <c r="M5032" s="25"/>
      <c r="N5032" s="25"/>
      <c r="O5032" s="25"/>
      <c r="P5032" s="25"/>
      <c r="Q5032" s="28"/>
      <c r="R5032" s="29"/>
      <c r="S5032" s="27"/>
      <c r="T5032" s="27"/>
      <c r="U5032" s="28"/>
      <c r="V5032" s="26"/>
      <c r="W5032" s="26"/>
      <c r="X5032" s="26"/>
      <c r="Y5032" s="37"/>
      <c r="Z5032" s="37"/>
      <c r="AA5032" s="37"/>
      <c r="AB5032" s="30"/>
      <c r="AC5032" s="30"/>
      <c r="AD5032" s="31"/>
      <c r="AE5032" s="30"/>
      <c r="AF5032" s="30"/>
      <c r="AG5032" s="32"/>
      <c r="AH5032" s="30"/>
      <c r="AJ5032" s="30"/>
      <c r="AK5032" s="30"/>
      <c r="AL5032" s="30"/>
      <c r="AM5032" s="30"/>
      <c r="AN5032" s="30"/>
      <c r="AO5032" s="30"/>
      <c r="AP5032" s="30"/>
      <c r="AQ5032" s="30"/>
      <c r="AR5032" s="30"/>
      <c r="AS5032" s="30"/>
      <c r="AT5032" s="30"/>
      <c r="AU5032" s="121"/>
      <c r="AV5032" s="129"/>
      <c r="AW5032" s="129"/>
      <c r="AX5032" s="129"/>
    </row>
    <row r="5033" spans="1:50" x14ac:dyDescent="0.25">
      <c r="A5033" s="120"/>
      <c r="B5033" s="28"/>
      <c r="C5033" s="25"/>
      <c r="D5033" s="25"/>
      <c r="E5033" s="25"/>
      <c r="F5033" s="29"/>
      <c r="G5033" s="29"/>
      <c r="H5033" s="29"/>
      <c r="I5033" s="29"/>
      <c r="J5033" s="29"/>
      <c r="K5033" s="25"/>
      <c r="L5033" s="25"/>
      <c r="M5033" s="25"/>
      <c r="N5033" s="25"/>
      <c r="O5033" s="25"/>
      <c r="P5033" s="25"/>
      <c r="Q5033" s="28"/>
      <c r="R5033" s="29"/>
      <c r="S5033" s="27"/>
      <c r="T5033" s="27"/>
      <c r="U5033" s="28"/>
      <c r="V5033" s="26"/>
      <c r="W5033" s="26"/>
      <c r="X5033" s="26"/>
      <c r="Y5033" s="37"/>
      <c r="Z5033" s="37"/>
      <c r="AA5033" s="37"/>
      <c r="AB5033" s="30"/>
      <c r="AC5033" s="30"/>
      <c r="AD5033" s="31"/>
      <c r="AE5033" s="30"/>
      <c r="AF5033" s="30"/>
      <c r="AG5033" s="32"/>
      <c r="AH5033" s="30"/>
      <c r="AJ5033" s="30"/>
      <c r="AK5033" s="30"/>
      <c r="AL5033" s="30"/>
      <c r="AM5033" s="30"/>
      <c r="AN5033" s="30"/>
      <c r="AO5033" s="30"/>
      <c r="AP5033" s="30"/>
      <c r="AQ5033" s="30"/>
      <c r="AR5033" s="30"/>
      <c r="AS5033" s="30"/>
      <c r="AT5033" s="30"/>
      <c r="AU5033" s="121"/>
      <c r="AV5033" s="129"/>
      <c r="AW5033" s="129"/>
      <c r="AX5033" s="129"/>
    </row>
    <row r="5034" spans="1:50" x14ac:dyDescent="0.25">
      <c r="A5034" s="120"/>
      <c r="B5034" s="28"/>
      <c r="C5034" s="25"/>
      <c r="D5034" s="25"/>
      <c r="E5034" s="25"/>
      <c r="F5034" s="29"/>
      <c r="G5034" s="29"/>
      <c r="H5034" s="29"/>
      <c r="I5034" s="29"/>
      <c r="J5034" s="29"/>
      <c r="K5034" s="25"/>
      <c r="L5034" s="25"/>
      <c r="M5034" s="25"/>
      <c r="N5034" s="25"/>
      <c r="O5034" s="25"/>
      <c r="P5034" s="25"/>
      <c r="Q5034" s="28"/>
      <c r="R5034" s="29"/>
      <c r="S5034" s="27"/>
      <c r="T5034" s="27"/>
      <c r="U5034" s="28"/>
      <c r="V5034" s="26"/>
      <c r="W5034" s="26"/>
      <c r="X5034" s="26"/>
      <c r="Y5034" s="37"/>
      <c r="Z5034" s="37"/>
      <c r="AA5034" s="37"/>
      <c r="AB5034" s="30"/>
      <c r="AC5034" s="30"/>
      <c r="AD5034" s="31"/>
      <c r="AE5034" s="30"/>
      <c r="AF5034" s="30"/>
      <c r="AG5034" s="32"/>
      <c r="AH5034" s="30"/>
      <c r="AJ5034" s="30"/>
      <c r="AK5034" s="30"/>
      <c r="AL5034" s="30"/>
      <c r="AM5034" s="30"/>
      <c r="AN5034" s="30"/>
      <c r="AO5034" s="30"/>
      <c r="AP5034" s="30"/>
      <c r="AQ5034" s="30"/>
      <c r="AR5034" s="30"/>
      <c r="AS5034" s="30"/>
      <c r="AT5034" s="30"/>
      <c r="AU5034" s="121"/>
      <c r="AV5034" s="129"/>
      <c r="AW5034" s="129"/>
      <c r="AX5034" s="129"/>
    </row>
    <row r="5035" spans="1:50" x14ac:dyDescent="0.25">
      <c r="A5035" s="120"/>
      <c r="B5035" s="28"/>
      <c r="C5035" s="25"/>
      <c r="D5035" s="25"/>
      <c r="E5035" s="25"/>
      <c r="F5035" s="29"/>
      <c r="G5035" s="29"/>
      <c r="H5035" s="29"/>
      <c r="I5035" s="29"/>
      <c r="J5035" s="29"/>
      <c r="K5035" s="25"/>
      <c r="L5035" s="25"/>
      <c r="M5035" s="25"/>
      <c r="N5035" s="25"/>
      <c r="O5035" s="25"/>
      <c r="P5035" s="25"/>
      <c r="Q5035" s="28"/>
      <c r="R5035" s="29"/>
      <c r="S5035" s="27"/>
      <c r="T5035" s="27"/>
      <c r="U5035" s="28"/>
      <c r="V5035" s="26"/>
      <c r="W5035" s="26"/>
      <c r="X5035" s="26"/>
      <c r="Y5035" s="37"/>
      <c r="Z5035" s="37"/>
      <c r="AA5035" s="37"/>
      <c r="AB5035" s="30"/>
      <c r="AC5035" s="30"/>
      <c r="AD5035" s="31"/>
      <c r="AE5035" s="30"/>
      <c r="AF5035" s="30"/>
      <c r="AG5035" s="32"/>
      <c r="AH5035" s="30"/>
      <c r="AJ5035" s="30"/>
      <c r="AK5035" s="30"/>
      <c r="AL5035" s="30"/>
      <c r="AM5035" s="30"/>
      <c r="AN5035" s="30"/>
      <c r="AO5035" s="30"/>
      <c r="AP5035" s="30"/>
      <c r="AQ5035" s="30"/>
      <c r="AR5035" s="30"/>
      <c r="AS5035" s="30"/>
      <c r="AT5035" s="30"/>
      <c r="AU5035" s="121"/>
      <c r="AV5035" s="129"/>
      <c r="AW5035" s="129"/>
      <c r="AX5035" s="129"/>
    </row>
    <row r="5036" spans="1:50" x14ac:dyDescent="0.25">
      <c r="A5036" s="120"/>
      <c r="B5036" s="28"/>
      <c r="C5036" s="25"/>
      <c r="D5036" s="25"/>
      <c r="E5036" s="25"/>
      <c r="F5036" s="29"/>
      <c r="G5036" s="29"/>
      <c r="H5036" s="29"/>
      <c r="I5036" s="29"/>
      <c r="J5036" s="29"/>
      <c r="K5036" s="25"/>
      <c r="L5036" s="25"/>
      <c r="M5036" s="25"/>
      <c r="N5036" s="25"/>
      <c r="O5036" s="25"/>
      <c r="P5036" s="25"/>
      <c r="Q5036" s="28"/>
      <c r="R5036" s="29"/>
      <c r="S5036" s="27"/>
      <c r="T5036" s="27"/>
      <c r="U5036" s="28"/>
      <c r="V5036" s="26"/>
      <c r="W5036" s="26"/>
      <c r="X5036" s="26"/>
      <c r="Y5036" s="37"/>
      <c r="Z5036" s="37"/>
      <c r="AA5036" s="37"/>
      <c r="AB5036" s="30"/>
      <c r="AC5036" s="30"/>
      <c r="AD5036" s="31"/>
      <c r="AE5036" s="30"/>
      <c r="AF5036" s="30"/>
      <c r="AG5036" s="32"/>
      <c r="AH5036" s="30"/>
      <c r="AJ5036" s="30"/>
      <c r="AK5036" s="30"/>
      <c r="AL5036" s="30"/>
      <c r="AM5036" s="30"/>
      <c r="AN5036" s="30"/>
      <c r="AO5036" s="30"/>
      <c r="AP5036" s="30"/>
      <c r="AQ5036" s="30"/>
      <c r="AR5036" s="30"/>
      <c r="AS5036" s="30"/>
      <c r="AT5036" s="30"/>
      <c r="AU5036" s="121"/>
      <c r="AV5036" s="129"/>
      <c r="AW5036" s="129"/>
      <c r="AX5036" s="129"/>
    </row>
    <row r="5037" spans="1:50" x14ac:dyDescent="0.25">
      <c r="A5037" s="120"/>
      <c r="B5037" s="28"/>
      <c r="C5037" s="25"/>
      <c r="D5037" s="25"/>
      <c r="E5037" s="25"/>
      <c r="F5037" s="29"/>
      <c r="G5037" s="29"/>
      <c r="H5037" s="29"/>
      <c r="I5037" s="29"/>
      <c r="J5037" s="29"/>
      <c r="K5037" s="25"/>
      <c r="L5037" s="25"/>
      <c r="M5037" s="25"/>
      <c r="N5037" s="25"/>
      <c r="O5037" s="25"/>
      <c r="P5037" s="25"/>
      <c r="Q5037" s="28"/>
      <c r="R5037" s="29"/>
      <c r="S5037" s="27"/>
      <c r="T5037" s="27"/>
      <c r="U5037" s="28"/>
      <c r="V5037" s="26"/>
      <c r="W5037" s="26"/>
      <c r="X5037" s="26"/>
      <c r="Y5037" s="37"/>
      <c r="Z5037" s="37"/>
      <c r="AA5037" s="37"/>
      <c r="AB5037" s="30"/>
      <c r="AC5037" s="30"/>
      <c r="AD5037" s="31"/>
      <c r="AE5037" s="30"/>
      <c r="AF5037" s="30"/>
      <c r="AG5037" s="32"/>
      <c r="AH5037" s="30"/>
      <c r="AJ5037" s="30"/>
      <c r="AK5037" s="30"/>
      <c r="AL5037" s="30"/>
      <c r="AM5037" s="30"/>
      <c r="AN5037" s="30"/>
      <c r="AO5037" s="30"/>
      <c r="AP5037" s="30"/>
      <c r="AQ5037" s="30"/>
      <c r="AR5037" s="30"/>
      <c r="AS5037" s="30"/>
      <c r="AT5037" s="30"/>
      <c r="AU5037" s="121"/>
      <c r="AV5037" s="129"/>
      <c r="AW5037" s="129"/>
      <c r="AX5037" s="129"/>
    </row>
    <row r="5038" spans="1:50" x14ac:dyDescent="0.25">
      <c r="A5038" s="120"/>
      <c r="B5038" s="28"/>
      <c r="C5038" s="25"/>
      <c r="D5038" s="25"/>
      <c r="E5038" s="25"/>
      <c r="F5038" s="29"/>
      <c r="G5038" s="29"/>
      <c r="H5038" s="29"/>
      <c r="I5038" s="29"/>
      <c r="J5038" s="29"/>
      <c r="K5038" s="25"/>
      <c r="L5038" s="25"/>
      <c r="M5038" s="25"/>
      <c r="N5038" s="25"/>
      <c r="O5038" s="25"/>
      <c r="P5038" s="25"/>
      <c r="Q5038" s="28"/>
      <c r="R5038" s="29"/>
      <c r="S5038" s="27"/>
      <c r="T5038" s="27"/>
      <c r="U5038" s="28"/>
      <c r="V5038" s="26"/>
      <c r="W5038" s="26"/>
      <c r="X5038" s="26"/>
      <c r="Y5038" s="37"/>
      <c r="Z5038" s="37"/>
      <c r="AA5038" s="37"/>
      <c r="AB5038" s="30"/>
      <c r="AC5038" s="30"/>
      <c r="AD5038" s="31"/>
      <c r="AE5038" s="30"/>
      <c r="AF5038" s="30"/>
      <c r="AG5038" s="32"/>
      <c r="AH5038" s="30"/>
      <c r="AJ5038" s="30"/>
      <c r="AK5038" s="30"/>
      <c r="AL5038" s="30"/>
      <c r="AM5038" s="30"/>
      <c r="AN5038" s="30"/>
      <c r="AO5038" s="30"/>
      <c r="AP5038" s="30"/>
      <c r="AQ5038" s="30"/>
      <c r="AR5038" s="30"/>
      <c r="AS5038" s="30"/>
      <c r="AT5038" s="30"/>
      <c r="AU5038" s="121"/>
      <c r="AV5038" s="129"/>
      <c r="AW5038" s="129"/>
      <c r="AX5038" s="129"/>
    </row>
    <row r="5039" spans="1:50" x14ac:dyDescent="0.25">
      <c r="A5039" s="120"/>
      <c r="B5039" s="28"/>
      <c r="C5039" s="25"/>
      <c r="D5039" s="25"/>
      <c r="E5039" s="25"/>
      <c r="F5039" s="29"/>
      <c r="G5039" s="29"/>
      <c r="H5039" s="29"/>
      <c r="I5039" s="29"/>
      <c r="J5039" s="29"/>
      <c r="K5039" s="25"/>
      <c r="L5039" s="25"/>
      <c r="M5039" s="25"/>
      <c r="N5039" s="25"/>
      <c r="O5039" s="25"/>
      <c r="P5039" s="25"/>
      <c r="Q5039" s="28"/>
      <c r="R5039" s="29"/>
      <c r="S5039" s="27"/>
      <c r="T5039" s="27"/>
      <c r="U5039" s="28"/>
      <c r="V5039" s="26"/>
      <c r="W5039" s="26"/>
      <c r="X5039" s="26"/>
      <c r="Y5039" s="37"/>
      <c r="Z5039" s="37"/>
      <c r="AA5039" s="37"/>
      <c r="AB5039" s="30"/>
      <c r="AC5039" s="30"/>
      <c r="AD5039" s="31"/>
      <c r="AE5039" s="30"/>
      <c r="AF5039" s="30"/>
      <c r="AG5039" s="32"/>
      <c r="AH5039" s="30"/>
      <c r="AJ5039" s="30"/>
      <c r="AK5039" s="30"/>
      <c r="AL5039" s="30"/>
      <c r="AM5039" s="30"/>
      <c r="AN5039" s="30"/>
      <c r="AO5039" s="30"/>
      <c r="AP5039" s="30"/>
      <c r="AQ5039" s="30"/>
      <c r="AR5039" s="30"/>
      <c r="AS5039" s="30"/>
      <c r="AT5039" s="30"/>
      <c r="AU5039" s="121"/>
      <c r="AV5039" s="129"/>
      <c r="AW5039" s="129"/>
      <c r="AX5039" s="129"/>
    </row>
    <row r="5040" spans="1:50" x14ac:dyDescent="0.25">
      <c r="A5040" s="120"/>
      <c r="B5040" s="28"/>
      <c r="C5040" s="25"/>
      <c r="D5040" s="25"/>
      <c r="E5040" s="25"/>
      <c r="F5040" s="29"/>
      <c r="G5040" s="29"/>
      <c r="H5040" s="29"/>
      <c r="I5040" s="29"/>
      <c r="J5040" s="29"/>
      <c r="K5040" s="25"/>
      <c r="L5040" s="25"/>
      <c r="M5040" s="25"/>
      <c r="N5040" s="25"/>
      <c r="O5040" s="25"/>
      <c r="P5040" s="25"/>
      <c r="Q5040" s="28"/>
      <c r="R5040" s="29"/>
      <c r="S5040" s="27"/>
      <c r="T5040" s="27"/>
      <c r="U5040" s="28"/>
      <c r="V5040" s="26"/>
      <c r="W5040" s="26"/>
      <c r="X5040" s="26"/>
      <c r="Y5040" s="37"/>
      <c r="Z5040" s="37"/>
      <c r="AA5040" s="37"/>
      <c r="AB5040" s="30"/>
      <c r="AC5040" s="30"/>
      <c r="AD5040" s="31"/>
      <c r="AE5040" s="30"/>
      <c r="AF5040" s="30"/>
      <c r="AG5040" s="32"/>
      <c r="AH5040" s="30"/>
      <c r="AJ5040" s="30"/>
      <c r="AK5040" s="30"/>
      <c r="AL5040" s="30"/>
      <c r="AM5040" s="30"/>
      <c r="AN5040" s="30"/>
      <c r="AO5040" s="30"/>
      <c r="AP5040" s="30"/>
      <c r="AQ5040" s="30"/>
      <c r="AR5040" s="30"/>
      <c r="AS5040" s="30"/>
      <c r="AT5040" s="30"/>
      <c r="AU5040" s="121"/>
      <c r="AV5040" s="129"/>
      <c r="AW5040" s="129"/>
      <c r="AX5040" s="129"/>
    </row>
    <row r="5041" spans="1:50" x14ac:dyDescent="0.25">
      <c r="A5041" s="120"/>
      <c r="B5041" s="28"/>
      <c r="C5041" s="25"/>
      <c r="D5041" s="25"/>
      <c r="E5041" s="25"/>
      <c r="F5041" s="29"/>
      <c r="G5041" s="29"/>
      <c r="H5041" s="29"/>
      <c r="I5041" s="29"/>
      <c r="J5041" s="29"/>
      <c r="K5041" s="25"/>
      <c r="L5041" s="25"/>
      <c r="M5041" s="25"/>
      <c r="N5041" s="25"/>
      <c r="O5041" s="25"/>
      <c r="P5041" s="25"/>
      <c r="Q5041" s="28"/>
      <c r="R5041" s="29"/>
      <c r="S5041" s="27"/>
      <c r="T5041" s="27"/>
      <c r="U5041" s="28"/>
      <c r="V5041" s="26"/>
      <c r="W5041" s="26"/>
      <c r="X5041" s="26"/>
      <c r="Y5041" s="37"/>
      <c r="Z5041" s="37"/>
      <c r="AA5041" s="37"/>
      <c r="AB5041" s="30"/>
      <c r="AC5041" s="30"/>
      <c r="AD5041" s="31"/>
      <c r="AE5041" s="30"/>
      <c r="AF5041" s="30"/>
      <c r="AG5041" s="32"/>
      <c r="AH5041" s="30"/>
      <c r="AJ5041" s="30"/>
      <c r="AK5041" s="30"/>
      <c r="AL5041" s="30"/>
      <c r="AM5041" s="30"/>
      <c r="AN5041" s="30"/>
      <c r="AO5041" s="30"/>
      <c r="AP5041" s="30"/>
      <c r="AQ5041" s="30"/>
      <c r="AR5041" s="30"/>
      <c r="AS5041" s="30"/>
      <c r="AT5041" s="30"/>
      <c r="AU5041" s="121"/>
      <c r="AV5041" s="129"/>
      <c r="AW5041" s="129"/>
      <c r="AX5041" s="129"/>
    </row>
    <row r="5042" spans="1:50" x14ac:dyDescent="0.25">
      <c r="A5042" s="120"/>
      <c r="B5042" s="28"/>
      <c r="C5042" s="25"/>
      <c r="D5042" s="25"/>
      <c r="E5042" s="25"/>
      <c r="F5042" s="29"/>
      <c r="G5042" s="29"/>
      <c r="H5042" s="29"/>
      <c r="I5042" s="29"/>
      <c r="J5042" s="29"/>
      <c r="K5042" s="25"/>
      <c r="L5042" s="25"/>
      <c r="M5042" s="25"/>
      <c r="N5042" s="25"/>
      <c r="O5042" s="25"/>
      <c r="P5042" s="25"/>
      <c r="Q5042" s="28"/>
      <c r="R5042" s="29"/>
      <c r="S5042" s="27"/>
      <c r="T5042" s="27"/>
      <c r="U5042" s="28"/>
      <c r="V5042" s="26"/>
      <c r="W5042" s="26"/>
      <c r="X5042" s="26"/>
      <c r="Y5042" s="37"/>
      <c r="Z5042" s="37"/>
      <c r="AA5042" s="37"/>
      <c r="AB5042" s="30"/>
      <c r="AC5042" s="30"/>
      <c r="AD5042" s="31"/>
      <c r="AE5042" s="30"/>
      <c r="AF5042" s="30"/>
      <c r="AG5042" s="32"/>
      <c r="AH5042" s="30"/>
      <c r="AJ5042" s="30"/>
      <c r="AK5042" s="30"/>
      <c r="AL5042" s="30"/>
      <c r="AM5042" s="30"/>
      <c r="AN5042" s="30"/>
      <c r="AO5042" s="30"/>
      <c r="AP5042" s="30"/>
      <c r="AQ5042" s="30"/>
      <c r="AR5042" s="30"/>
      <c r="AS5042" s="30"/>
      <c r="AT5042" s="30"/>
      <c r="AU5042" s="121"/>
      <c r="AV5042" s="129"/>
      <c r="AW5042" s="129"/>
      <c r="AX5042" s="129"/>
    </row>
    <row r="5043" spans="1:50" x14ac:dyDescent="0.25">
      <c r="A5043" s="120"/>
      <c r="B5043" s="28"/>
      <c r="C5043" s="25"/>
      <c r="D5043" s="25"/>
      <c r="E5043" s="25"/>
      <c r="F5043" s="29"/>
      <c r="G5043" s="29"/>
      <c r="H5043" s="29"/>
      <c r="I5043" s="29"/>
      <c r="J5043" s="29"/>
      <c r="K5043" s="25"/>
      <c r="L5043" s="25"/>
      <c r="M5043" s="25"/>
      <c r="N5043" s="25"/>
      <c r="O5043" s="25"/>
      <c r="P5043" s="25"/>
      <c r="Q5043" s="28"/>
      <c r="R5043" s="29"/>
      <c r="S5043" s="27"/>
      <c r="T5043" s="27"/>
      <c r="U5043" s="28"/>
      <c r="V5043" s="26"/>
      <c r="W5043" s="26"/>
      <c r="X5043" s="26"/>
      <c r="Y5043" s="37"/>
      <c r="Z5043" s="37"/>
      <c r="AA5043" s="37"/>
      <c r="AB5043" s="30"/>
      <c r="AC5043" s="30"/>
      <c r="AD5043" s="31"/>
      <c r="AE5043" s="30"/>
      <c r="AF5043" s="30"/>
      <c r="AG5043" s="32"/>
      <c r="AH5043" s="30"/>
      <c r="AJ5043" s="30"/>
      <c r="AK5043" s="30"/>
      <c r="AL5043" s="30"/>
      <c r="AM5043" s="30"/>
      <c r="AN5043" s="30"/>
      <c r="AO5043" s="30"/>
      <c r="AP5043" s="30"/>
      <c r="AQ5043" s="30"/>
      <c r="AR5043" s="30"/>
      <c r="AS5043" s="30"/>
      <c r="AT5043" s="30"/>
      <c r="AU5043" s="121"/>
      <c r="AV5043" s="129"/>
      <c r="AW5043" s="129"/>
      <c r="AX5043" s="129"/>
    </row>
    <row r="5044" spans="1:50" x14ac:dyDescent="0.25">
      <c r="A5044" s="120"/>
      <c r="B5044" s="28"/>
      <c r="C5044" s="25"/>
      <c r="D5044" s="25"/>
      <c r="E5044" s="25"/>
      <c r="F5044" s="29"/>
      <c r="G5044" s="29"/>
      <c r="H5044" s="29"/>
      <c r="I5044" s="29"/>
      <c r="J5044" s="29"/>
      <c r="K5044" s="25"/>
      <c r="L5044" s="25"/>
      <c r="M5044" s="25"/>
      <c r="N5044" s="25"/>
      <c r="O5044" s="25"/>
      <c r="P5044" s="25"/>
      <c r="Q5044" s="28"/>
      <c r="R5044" s="29"/>
      <c r="S5044" s="27"/>
      <c r="T5044" s="27"/>
      <c r="U5044" s="28"/>
      <c r="V5044" s="26"/>
      <c r="W5044" s="26"/>
      <c r="X5044" s="26"/>
      <c r="Y5044" s="37"/>
      <c r="Z5044" s="37"/>
      <c r="AA5044" s="37"/>
      <c r="AB5044" s="30"/>
      <c r="AC5044" s="30"/>
      <c r="AD5044" s="31"/>
      <c r="AE5044" s="30"/>
      <c r="AF5044" s="30"/>
      <c r="AG5044" s="32"/>
      <c r="AH5044" s="30"/>
      <c r="AJ5044" s="30"/>
      <c r="AK5044" s="30"/>
      <c r="AL5044" s="30"/>
      <c r="AM5044" s="30"/>
      <c r="AN5044" s="30"/>
      <c r="AO5044" s="30"/>
      <c r="AP5044" s="30"/>
      <c r="AQ5044" s="30"/>
      <c r="AR5044" s="30"/>
      <c r="AS5044" s="30"/>
      <c r="AT5044" s="30"/>
      <c r="AU5044" s="121"/>
      <c r="AV5044" s="129"/>
      <c r="AW5044" s="129"/>
      <c r="AX5044" s="129"/>
    </row>
    <row r="5045" spans="1:50" x14ac:dyDescent="0.25">
      <c r="A5045" s="120"/>
      <c r="B5045" s="28"/>
      <c r="C5045" s="25"/>
      <c r="D5045" s="25"/>
      <c r="E5045" s="25"/>
      <c r="F5045" s="29"/>
      <c r="G5045" s="29"/>
      <c r="H5045" s="29"/>
      <c r="I5045" s="29"/>
      <c r="J5045" s="29"/>
      <c r="K5045" s="25"/>
      <c r="L5045" s="25"/>
      <c r="M5045" s="25"/>
      <c r="N5045" s="25"/>
      <c r="O5045" s="25"/>
      <c r="P5045" s="25"/>
      <c r="Q5045" s="28"/>
      <c r="R5045" s="29"/>
      <c r="S5045" s="27"/>
      <c r="T5045" s="27"/>
      <c r="U5045" s="28"/>
      <c r="V5045" s="26"/>
      <c r="W5045" s="26"/>
      <c r="X5045" s="26"/>
      <c r="Y5045" s="37"/>
      <c r="Z5045" s="37"/>
      <c r="AA5045" s="37"/>
      <c r="AB5045" s="30"/>
      <c r="AC5045" s="30"/>
      <c r="AD5045" s="31"/>
      <c r="AE5045" s="30"/>
      <c r="AF5045" s="30"/>
      <c r="AG5045" s="32"/>
      <c r="AH5045" s="30"/>
      <c r="AJ5045" s="30"/>
      <c r="AK5045" s="30"/>
      <c r="AL5045" s="30"/>
      <c r="AM5045" s="30"/>
      <c r="AN5045" s="30"/>
      <c r="AO5045" s="30"/>
      <c r="AP5045" s="30"/>
      <c r="AQ5045" s="30"/>
      <c r="AR5045" s="30"/>
      <c r="AS5045" s="30"/>
      <c r="AT5045" s="30"/>
      <c r="AU5045" s="121"/>
      <c r="AV5045" s="129"/>
      <c r="AW5045" s="129"/>
      <c r="AX5045" s="129"/>
    </row>
    <row r="5046" spans="1:50" x14ac:dyDescent="0.25">
      <c r="A5046" s="120"/>
      <c r="B5046" s="28"/>
      <c r="C5046" s="25"/>
      <c r="D5046" s="25"/>
      <c r="E5046" s="25"/>
      <c r="F5046" s="29"/>
      <c r="G5046" s="29"/>
      <c r="H5046" s="29"/>
      <c r="I5046" s="29"/>
      <c r="J5046" s="29"/>
      <c r="K5046" s="25"/>
      <c r="L5046" s="25"/>
      <c r="M5046" s="25"/>
      <c r="N5046" s="25"/>
      <c r="O5046" s="25"/>
      <c r="P5046" s="25"/>
      <c r="Q5046" s="28"/>
      <c r="R5046" s="29"/>
      <c r="S5046" s="27"/>
      <c r="T5046" s="27"/>
      <c r="U5046" s="28"/>
      <c r="V5046" s="26"/>
      <c r="W5046" s="26"/>
      <c r="X5046" s="26"/>
      <c r="Y5046" s="37"/>
      <c r="Z5046" s="37"/>
      <c r="AA5046" s="37"/>
      <c r="AB5046" s="30"/>
      <c r="AC5046" s="30"/>
      <c r="AD5046" s="31"/>
      <c r="AE5046" s="30"/>
      <c r="AF5046" s="30"/>
      <c r="AG5046" s="32"/>
      <c r="AH5046" s="30"/>
      <c r="AJ5046" s="30"/>
      <c r="AK5046" s="30"/>
      <c r="AL5046" s="30"/>
      <c r="AM5046" s="30"/>
      <c r="AN5046" s="30"/>
      <c r="AO5046" s="30"/>
      <c r="AP5046" s="30"/>
      <c r="AQ5046" s="30"/>
      <c r="AR5046" s="30"/>
      <c r="AS5046" s="30"/>
      <c r="AT5046" s="30"/>
      <c r="AU5046" s="121"/>
      <c r="AV5046" s="129"/>
      <c r="AW5046" s="129"/>
      <c r="AX5046" s="129"/>
    </row>
    <row r="5047" spans="1:50" x14ac:dyDescent="0.25">
      <c r="A5047" s="120"/>
      <c r="B5047" s="28"/>
      <c r="C5047" s="25"/>
      <c r="D5047" s="25"/>
      <c r="E5047" s="25"/>
      <c r="F5047" s="29"/>
      <c r="G5047" s="29"/>
      <c r="H5047" s="29"/>
      <c r="I5047" s="29"/>
      <c r="J5047" s="29"/>
      <c r="K5047" s="25"/>
      <c r="L5047" s="25"/>
      <c r="M5047" s="25"/>
      <c r="N5047" s="25"/>
      <c r="O5047" s="25"/>
      <c r="P5047" s="25"/>
      <c r="Q5047" s="28"/>
      <c r="R5047" s="29"/>
      <c r="S5047" s="27"/>
      <c r="T5047" s="27"/>
      <c r="U5047" s="28"/>
      <c r="V5047" s="26"/>
      <c r="W5047" s="26"/>
      <c r="X5047" s="26"/>
      <c r="Y5047" s="37"/>
      <c r="Z5047" s="37"/>
      <c r="AA5047" s="37"/>
      <c r="AB5047" s="30"/>
      <c r="AC5047" s="30"/>
      <c r="AD5047" s="31"/>
      <c r="AE5047" s="30"/>
      <c r="AF5047" s="30"/>
      <c r="AG5047" s="32"/>
      <c r="AH5047" s="30"/>
      <c r="AJ5047" s="30"/>
      <c r="AK5047" s="30"/>
      <c r="AL5047" s="30"/>
      <c r="AM5047" s="30"/>
      <c r="AN5047" s="30"/>
      <c r="AO5047" s="30"/>
      <c r="AP5047" s="30"/>
      <c r="AQ5047" s="30"/>
      <c r="AR5047" s="30"/>
      <c r="AS5047" s="30"/>
      <c r="AT5047" s="30"/>
      <c r="AU5047" s="121"/>
      <c r="AV5047" s="129"/>
      <c r="AW5047" s="129"/>
      <c r="AX5047" s="129"/>
    </row>
    <row r="5048" spans="1:50" x14ac:dyDescent="0.25">
      <c r="A5048" s="120"/>
      <c r="B5048" s="28"/>
      <c r="C5048" s="25"/>
      <c r="D5048" s="25"/>
      <c r="E5048" s="25"/>
      <c r="F5048" s="29"/>
      <c r="G5048" s="29"/>
      <c r="H5048" s="29"/>
      <c r="I5048" s="29"/>
      <c r="J5048" s="29"/>
      <c r="K5048" s="25"/>
      <c r="L5048" s="25"/>
      <c r="M5048" s="25"/>
      <c r="N5048" s="25"/>
      <c r="O5048" s="25"/>
      <c r="P5048" s="25"/>
      <c r="Q5048" s="28"/>
      <c r="R5048" s="29"/>
      <c r="S5048" s="27"/>
      <c r="T5048" s="27"/>
      <c r="U5048" s="28"/>
      <c r="V5048" s="26"/>
      <c r="W5048" s="26"/>
      <c r="X5048" s="26"/>
      <c r="Y5048" s="37"/>
      <c r="Z5048" s="37"/>
      <c r="AA5048" s="37"/>
      <c r="AB5048" s="30"/>
      <c r="AC5048" s="30"/>
      <c r="AD5048" s="31"/>
      <c r="AE5048" s="30"/>
      <c r="AF5048" s="30"/>
      <c r="AG5048" s="32"/>
      <c r="AH5048" s="30"/>
      <c r="AJ5048" s="30"/>
      <c r="AK5048" s="30"/>
      <c r="AL5048" s="30"/>
      <c r="AM5048" s="30"/>
      <c r="AN5048" s="30"/>
      <c r="AO5048" s="30"/>
      <c r="AP5048" s="30"/>
      <c r="AQ5048" s="30"/>
      <c r="AR5048" s="30"/>
      <c r="AS5048" s="30"/>
      <c r="AT5048" s="30"/>
      <c r="AU5048" s="121"/>
      <c r="AV5048" s="129"/>
      <c r="AW5048" s="129"/>
      <c r="AX5048" s="129"/>
    </row>
    <row r="5049" spans="1:50" x14ac:dyDescent="0.25">
      <c r="A5049" s="120"/>
      <c r="B5049" s="28"/>
      <c r="C5049" s="25"/>
      <c r="D5049" s="25"/>
      <c r="E5049" s="25"/>
      <c r="F5049" s="29"/>
      <c r="G5049" s="29"/>
      <c r="H5049" s="29"/>
      <c r="I5049" s="29"/>
      <c r="J5049" s="29"/>
      <c r="K5049" s="25"/>
      <c r="L5049" s="25"/>
      <c r="M5049" s="25"/>
      <c r="N5049" s="25"/>
      <c r="O5049" s="25"/>
      <c r="P5049" s="25"/>
      <c r="Q5049" s="28"/>
      <c r="R5049" s="29"/>
      <c r="S5049" s="27"/>
      <c r="T5049" s="27"/>
      <c r="U5049" s="28"/>
      <c r="V5049" s="26"/>
      <c r="W5049" s="26"/>
      <c r="X5049" s="26"/>
      <c r="Y5049" s="37"/>
      <c r="Z5049" s="37"/>
      <c r="AA5049" s="37"/>
      <c r="AB5049" s="30"/>
      <c r="AC5049" s="30"/>
      <c r="AD5049" s="31"/>
      <c r="AE5049" s="30"/>
      <c r="AF5049" s="30"/>
      <c r="AG5049" s="32"/>
      <c r="AH5049" s="30"/>
      <c r="AJ5049" s="30"/>
      <c r="AK5049" s="30"/>
      <c r="AL5049" s="30"/>
      <c r="AM5049" s="30"/>
      <c r="AN5049" s="30"/>
      <c r="AO5049" s="30"/>
      <c r="AP5049" s="30"/>
      <c r="AQ5049" s="30"/>
      <c r="AR5049" s="30"/>
      <c r="AS5049" s="30"/>
      <c r="AT5049" s="30"/>
      <c r="AU5049" s="121"/>
      <c r="AV5049" s="129"/>
      <c r="AW5049" s="129"/>
      <c r="AX5049" s="129"/>
    </row>
    <row r="5050" spans="1:50" x14ac:dyDescent="0.25">
      <c r="A5050" s="120"/>
      <c r="B5050" s="28"/>
      <c r="C5050" s="25"/>
      <c r="D5050" s="25"/>
      <c r="E5050" s="25"/>
      <c r="F5050" s="29"/>
      <c r="G5050" s="29"/>
      <c r="H5050" s="29"/>
      <c r="I5050" s="29"/>
      <c r="J5050" s="29"/>
      <c r="K5050" s="25"/>
      <c r="L5050" s="25"/>
      <c r="M5050" s="25"/>
      <c r="N5050" s="25"/>
      <c r="O5050" s="25"/>
      <c r="P5050" s="25"/>
      <c r="Q5050" s="28"/>
      <c r="R5050" s="29"/>
      <c r="S5050" s="27"/>
      <c r="T5050" s="27"/>
      <c r="U5050" s="28"/>
      <c r="V5050" s="26"/>
      <c r="W5050" s="26"/>
      <c r="X5050" s="26"/>
      <c r="Y5050" s="37"/>
      <c r="Z5050" s="37"/>
      <c r="AA5050" s="37"/>
      <c r="AB5050" s="30"/>
      <c r="AC5050" s="30"/>
      <c r="AD5050" s="31"/>
      <c r="AE5050" s="30"/>
      <c r="AF5050" s="30"/>
      <c r="AG5050" s="32"/>
      <c r="AH5050" s="30"/>
      <c r="AJ5050" s="30"/>
      <c r="AK5050" s="30"/>
      <c r="AL5050" s="30"/>
      <c r="AM5050" s="30"/>
      <c r="AN5050" s="30"/>
      <c r="AO5050" s="30"/>
      <c r="AP5050" s="30"/>
      <c r="AQ5050" s="30"/>
      <c r="AR5050" s="30"/>
      <c r="AS5050" s="30"/>
      <c r="AT5050" s="30"/>
      <c r="AU5050" s="121"/>
      <c r="AV5050" s="129"/>
      <c r="AW5050" s="129"/>
      <c r="AX5050" s="129"/>
    </row>
    <row r="5051" spans="1:50" x14ac:dyDescent="0.25">
      <c r="A5051" s="120"/>
      <c r="B5051" s="28"/>
      <c r="C5051" s="25"/>
      <c r="D5051" s="25"/>
      <c r="E5051" s="25"/>
      <c r="F5051" s="29"/>
      <c r="G5051" s="29"/>
      <c r="H5051" s="29"/>
      <c r="I5051" s="29"/>
      <c r="J5051" s="29"/>
      <c r="K5051" s="25"/>
      <c r="L5051" s="25"/>
      <c r="M5051" s="25"/>
      <c r="N5051" s="25"/>
      <c r="O5051" s="25"/>
      <c r="P5051" s="25"/>
      <c r="Q5051" s="28"/>
      <c r="R5051" s="29"/>
      <c r="S5051" s="27"/>
      <c r="T5051" s="27"/>
      <c r="U5051" s="28"/>
      <c r="V5051" s="26"/>
      <c r="W5051" s="26"/>
      <c r="X5051" s="26"/>
      <c r="Y5051" s="37"/>
      <c r="Z5051" s="37"/>
      <c r="AA5051" s="37"/>
      <c r="AB5051" s="30"/>
      <c r="AC5051" s="30"/>
      <c r="AD5051" s="31"/>
      <c r="AE5051" s="30"/>
      <c r="AF5051" s="30"/>
      <c r="AG5051" s="32"/>
      <c r="AH5051" s="30"/>
      <c r="AJ5051" s="30"/>
      <c r="AK5051" s="30"/>
      <c r="AL5051" s="30"/>
      <c r="AM5051" s="30"/>
      <c r="AN5051" s="30"/>
      <c r="AO5051" s="30"/>
      <c r="AP5051" s="30"/>
      <c r="AQ5051" s="30"/>
      <c r="AR5051" s="30"/>
      <c r="AS5051" s="30"/>
      <c r="AT5051" s="30"/>
      <c r="AU5051" s="121"/>
      <c r="AV5051" s="129"/>
      <c r="AW5051" s="129"/>
      <c r="AX5051" s="129"/>
    </row>
    <row r="5052" spans="1:50" x14ac:dyDescent="0.25">
      <c r="A5052" s="120"/>
      <c r="B5052" s="28"/>
      <c r="C5052" s="25"/>
      <c r="D5052" s="25"/>
      <c r="E5052" s="25"/>
      <c r="F5052" s="29"/>
      <c r="G5052" s="29"/>
      <c r="H5052" s="29"/>
      <c r="I5052" s="29"/>
      <c r="J5052" s="29"/>
      <c r="K5052" s="25"/>
      <c r="L5052" s="25"/>
      <c r="M5052" s="25"/>
      <c r="N5052" s="25"/>
      <c r="O5052" s="25"/>
      <c r="P5052" s="25"/>
      <c r="Q5052" s="28"/>
      <c r="R5052" s="29"/>
      <c r="S5052" s="27"/>
      <c r="T5052" s="27"/>
      <c r="U5052" s="28"/>
      <c r="V5052" s="26"/>
      <c r="W5052" s="26"/>
      <c r="X5052" s="26"/>
      <c r="Y5052" s="37"/>
      <c r="Z5052" s="37"/>
      <c r="AA5052" s="37"/>
      <c r="AB5052" s="30"/>
      <c r="AC5052" s="30"/>
      <c r="AD5052" s="31"/>
      <c r="AE5052" s="30"/>
      <c r="AF5052" s="30"/>
      <c r="AG5052" s="32"/>
      <c r="AH5052" s="30"/>
      <c r="AJ5052" s="30"/>
      <c r="AK5052" s="30"/>
      <c r="AL5052" s="30"/>
      <c r="AM5052" s="30"/>
      <c r="AN5052" s="30"/>
      <c r="AO5052" s="30"/>
      <c r="AP5052" s="30"/>
      <c r="AQ5052" s="30"/>
      <c r="AR5052" s="30"/>
      <c r="AS5052" s="30"/>
      <c r="AT5052" s="30"/>
      <c r="AU5052" s="121"/>
      <c r="AV5052" s="129"/>
      <c r="AW5052" s="129"/>
      <c r="AX5052" s="129"/>
    </row>
    <row r="5053" spans="1:50" x14ac:dyDescent="0.25">
      <c r="A5053" s="120"/>
      <c r="B5053" s="28"/>
      <c r="C5053" s="25"/>
      <c r="D5053" s="25"/>
      <c r="E5053" s="25"/>
      <c r="F5053" s="29"/>
      <c r="G5053" s="29"/>
      <c r="H5053" s="29"/>
      <c r="I5053" s="29"/>
      <c r="J5053" s="29"/>
      <c r="K5053" s="25"/>
      <c r="L5053" s="25"/>
      <c r="M5053" s="25"/>
      <c r="N5053" s="25"/>
      <c r="O5053" s="25"/>
      <c r="P5053" s="25"/>
      <c r="Q5053" s="28"/>
      <c r="R5053" s="29"/>
      <c r="S5053" s="27"/>
      <c r="T5053" s="27"/>
      <c r="U5053" s="28"/>
      <c r="V5053" s="26"/>
      <c r="W5053" s="26"/>
      <c r="X5053" s="26"/>
      <c r="Y5053" s="37"/>
      <c r="Z5053" s="37"/>
      <c r="AA5053" s="37"/>
      <c r="AB5053" s="30"/>
      <c r="AC5053" s="30"/>
      <c r="AD5053" s="31"/>
      <c r="AE5053" s="30"/>
      <c r="AF5053" s="30"/>
      <c r="AG5053" s="32"/>
      <c r="AH5053" s="30"/>
      <c r="AJ5053" s="30"/>
      <c r="AK5053" s="30"/>
      <c r="AL5053" s="30"/>
      <c r="AM5053" s="30"/>
      <c r="AN5053" s="30"/>
      <c r="AO5053" s="30"/>
      <c r="AP5053" s="30"/>
      <c r="AQ5053" s="30"/>
      <c r="AR5053" s="30"/>
      <c r="AS5053" s="30"/>
      <c r="AT5053" s="30"/>
      <c r="AU5053" s="121"/>
      <c r="AV5053" s="129"/>
      <c r="AW5053" s="129"/>
      <c r="AX5053" s="129"/>
    </row>
    <row r="5054" spans="1:50" x14ac:dyDescent="0.25">
      <c r="A5054" s="120"/>
      <c r="B5054" s="28"/>
      <c r="C5054" s="25"/>
      <c r="D5054" s="25"/>
      <c r="E5054" s="25"/>
      <c r="F5054" s="29"/>
      <c r="G5054" s="29"/>
      <c r="H5054" s="29"/>
      <c r="I5054" s="29"/>
      <c r="J5054" s="29"/>
      <c r="K5054" s="25"/>
      <c r="L5054" s="25"/>
      <c r="M5054" s="25"/>
      <c r="N5054" s="25"/>
      <c r="O5054" s="25"/>
      <c r="P5054" s="25"/>
      <c r="Q5054" s="28"/>
      <c r="R5054" s="29"/>
      <c r="S5054" s="27"/>
      <c r="T5054" s="27"/>
      <c r="U5054" s="28"/>
      <c r="V5054" s="26"/>
      <c r="W5054" s="26"/>
      <c r="X5054" s="26"/>
      <c r="Y5054" s="37"/>
      <c r="Z5054" s="37"/>
      <c r="AA5054" s="37"/>
      <c r="AB5054" s="30"/>
      <c r="AC5054" s="30"/>
      <c r="AD5054" s="31"/>
      <c r="AE5054" s="30"/>
      <c r="AF5054" s="30"/>
      <c r="AG5054" s="32"/>
      <c r="AH5054" s="30"/>
      <c r="AJ5054" s="30"/>
      <c r="AK5054" s="30"/>
      <c r="AL5054" s="30"/>
      <c r="AM5054" s="30"/>
      <c r="AN5054" s="30"/>
      <c r="AO5054" s="30"/>
      <c r="AP5054" s="30"/>
      <c r="AQ5054" s="30"/>
      <c r="AR5054" s="30"/>
      <c r="AS5054" s="30"/>
      <c r="AT5054" s="30"/>
      <c r="AU5054" s="121"/>
      <c r="AV5054" s="129"/>
      <c r="AW5054" s="129"/>
      <c r="AX5054" s="129"/>
    </row>
    <row r="5055" spans="1:50" x14ac:dyDescent="0.25">
      <c r="A5055" s="120"/>
      <c r="B5055" s="28"/>
      <c r="C5055" s="25"/>
      <c r="D5055" s="25"/>
      <c r="E5055" s="25"/>
      <c r="F5055" s="29"/>
      <c r="G5055" s="29"/>
      <c r="H5055" s="29"/>
      <c r="I5055" s="29"/>
      <c r="J5055" s="29"/>
      <c r="K5055" s="25"/>
      <c r="L5055" s="25"/>
      <c r="M5055" s="25"/>
      <c r="N5055" s="25"/>
      <c r="O5055" s="25"/>
      <c r="P5055" s="25"/>
      <c r="Q5055" s="28"/>
      <c r="R5055" s="29"/>
      <c r="S5055" s="27"/>
      <c r="T5055" s="27"/>
      <c r="U5055" s="28"/>
      <c r="V5055" s="26"/>
      <c r="W5055" s="26"/>
      <c r="X5055" s="26"/>
      <c r="Y5055" s="37"/>
      <c r="Z5055" s="37"/>
      <c r="AA5055" s="37"/>
      <c r="AB5055" s="30"/>
      <c r="AC5055" s="30"/>
      <c r="AD5055" s="31"/>
      <c r="AE5055" s="30"/>
      <c r="AF5055" s="30"/>
      <c r="AG5055" s="32"/>
      <c r="AH5055" s="30"/>
      <c r="AJ5055" s="30"/>
      <c r="AK5055" s="30"/>
      <c r="AL5055" s="30"/>
      <c r="AM5055" s="30"/>
      <c r="AN5055" s="30"/>
      <c r="AO5055" s="30"/>
      <c r="AP5055" s="30"/>
      <c r="AQ5055" s="30"/>
      <c r="AR5055" s="30"/>
      <c r="AS5055" s="30"/>
      <c r="AT5055" s="30"/>
      <c r="AU5055" s="121"/>
      <c r="AV5055" s="129"/>
      <c r="AW5055" s="129"/>
      <c r="AX5055" s="129"/>
    </row>
    <row r="5056" spans="1:50" x14ac:dyDescent="0.25">
      <c r="A5056" s="120"/>
      <c r="B5056" s="28"/>
      <c r="C5056" s="25"/>
      <c r="D5056" s="25"/>
      <c r="E5056" s="25"/>
      <c r="F5056" s="29"/>
      <c r="G5056" s="29"/>
      <c r="H5056" s="29"/>
      <c r="I5056" s="29"/>
      <c r="J5056" s="29"/>
      <c r="K5056" s="25"/>
      <c r="L5056" s="25"/>
      <c r="M5056" s="25"/>
      <c r="N5056" s="25"/>
      <c r="O5056" s="25"/>
      <c r="P5056" s="25"/>
      <c r="Q5056" s="28"/>
      <c r="R5056" s="29"/>
      <c r="S5056" s="27"/>
      <c r="T5056" s="27"/>
      <c r="U5056" s="28"/>
      <c r="V5056" s="26"/>
      <c r="W5056" s="26"/>
      <c r="X5056" s="26"/>
      <c r="Y5056" s="37"/>
      <c r="Z5056" s="37"/>
      <c r="AA5056" s="37"/>
      <c r="AB5056" s="30"/>
      <c r="AC5056" s="30"/>
      <c r="AD5056" s="31"/>
      <c r="AE5056" s="30"/>
      <c r="AF5056" s="30"/>
      <c r="AG5056" s="32"/>
      <c r="AH5056" s="30"/>
      <c r="AJ5056" s="30"/>
      <c r="AK5056" s="30"/>
      <c r="AL5056" s="30"/>
      <c r="AM5056" s="30"/>
      <c r="AN5056" s="30"/>
      <c r="AO5056" s="30"/>
      <c r="AP5056" s="30"/>
      <c r="AQ5056" s="30"/>
      <c r="AR5056" s="30"/>
      <c r="AS5056" s="30"/>
      <c r="AT5056" s="30"/>
      <c r="AU5056" s="121"/>
      <c r="AV5056" s="129"/>
      <c r="AW5056" s="129"/>
      <c r="AX5056" s="129"/>
    </row>
    <row r="5057" spans="1:50" x14ac:dyDescent="0.25">
      <c r="A5057" s="120"/>
      <c r="B5057" s="28"/>
      <c r="C5057" s="25"/>
      <c r="D5057" s="25"/>
      <c r="E5057" s="25"/>
      <c r="F5057" s="29"/>
      <c r="G5057" s="29"/>
      <c r="H5057" s="29"/>
      <c r="I5057" s="29"/>
      <c r="J5057" s="29"/>
      <c r="K5057" s="25"/>
      <c r="L5057" s="25"/>
      <c r="M5057" s="25"/>
      <c r="N5057" s="25"/>
      <c r="O5057" s="25"/>
      <c r="P5057" s="25"/>
      <c r="Q5057" s="28"/>
      <c r="R5057" s="29"/>
      <c r="S5057" s="27"/>
      <c r="T5057" s="27"/>
      <c r="U5057" s="28"/>
      <c r="V5057" s="26"/>
      <c r="W5057" s="26"/>
      <c r="X5057" s="26"/>
      <c r="Y5057" s="37"/>
      <c r="Z5057" s="37"/>
      <c r="AA5057" s="37"/>
      <c r="AB5057" s="30"/>
      <c r="AC5057" s="30"/>
      <c r="AD5057" s="31"/>
      <c r="AE5057" s="30"/>
      <c r="AF5057" s="30"/>
      <c r="AG5057" s="32"/>
      <c r="AH5057" s="30"/>
      <c r="AJ5057" s="30"/>
      <c r="AK5057" s="30"/>
      <c r="AL5057" s="30"/>
      <c r="AM5057" s="30"/>
      <c r="AN5057" s="30"/>
      <c r="AO5057" s="30"/>
      <c r="AP5057" s="30"/>
      <c r="AQ5057" s="30"/>
      <c r="AR5057" s="30"/>
      <c r="AS5057" s="30"/>
      <c r="AT5057" s="30"/>
      <c r="AU5057" s="121"/>
      <c r="AV5057" s="129"/>
      <c r="AW5057" s="129"/>
      <c r="AX5057" s="129"/>
    </row>
    <row r="5058" spans="1:50" x14ac:dyDescent="0.25">
      <c r="A5058" s="120"/>
      <c r="B5058" s="28"/>
      <c r="C5058" s="25"/>
      <c r="D5058" s="25"/>
      <c r="E5058" s="25"/>
      <c r="F5058" s="29"/>
      <c r="G5058" s="29"/>
      <c r="H5058" s="29"/>
      <c r="I5058" s="29"/>
      <c r="J5058" s="29"/>
      <c r="K5058" s="25"/>
      <c r="L5058" s="25"/>
      <c r="M5058" s="25"/>
      <c r="N5058" s="25"/>
      <c r="O5058" s="25"/>
      <c r="P5058" s="25"/>
      <c r="Q5058" s="28"/>
      <c r="R5058" s="29"/>
      <c r="S5058" s="27"/>
      <c r="T5058" s="27"/>
      <c r="U5058" s="28"/>
      <c r="V5058" s="26"/>
      <c r="W5058" s="26"/>
      <c r="X5058" s="26"/>
      <c r="Y5058" s="37"/>
      <c r="Z5058" s="37"/>
      <c r="AA5058" s="37"/>
      <c r="AB5058" s="30"/>
      <c r="AC5058" s="30"/>
      <c r="AD5058" s="31"/>
      <c r="AE5058" s="30"/>
      <c r="AF5058" s="30"/>
      <c r="AG5058" s="32"/>
      <c r="AH5058" s="30"/>
      <c r="AJ5058" s="30"/>
      <c r="AK5058" s="30"/>
      <c r="AL5058" s="30"/>
      <c r="AM5058" s="30"/>
      <c r="AN5058" s="30"/>
      <c r="AO5058" s="30"/>
      <c r="AP5058" s="30"/>
      <c r="AQ5058" s="30"/>
      <c r="AR5058" s="30"/>
      <c r="AS5058" s="30"/>
      <c r="AT5058" s="30"/>
      <c r="AU5058" s="121"/>
      <c r="AV5058" s="129"/>
      <c r="AW5058" s="129"/>
      <c r="AX5058" s="129"/>
    </row>
    <row r="5059" spans="1:50" x14ac:dyDescent="0.25">
      <c r="A5059" s="120"/>
      <c r="B5059" s="28"/>
      <c r="C5059" s="25"/>
      <c r="D5059" s="25"/>
      <c r="E5059" s="25"/>
      <c r="F5059" s="29"/>
      <c r="G5059" s="29"/>
      <c r="H5059" s="29"/>
      <c r="I5059" s="29"/>
      <c r="J5059" s="29"/>
      <c r="K5059" s="25"/>
      <c r="L5059" s="25"/>
      <c r="M5059" s="25"/>
      <c r="N5059" s="25"/>
      <c r="O5059" s="25"/>
      <c r="P5059" s="25"/>
      <c r="Q5059" s="28"/>
      <c r="R5059" s="29"/>
      <c r="S5059" s="27"/>
      <c r="T5059" s="27"/>
      <c r="U5059" s="28"/>
      <c r="V5059" s="26"/>
      <c r="W5059" s="26"/>
      <c r="X5059" s="26"/>
      <c r="Y5059" s="37"/>
      <c r="Z5059" s="37"/>
      <c r="AA5059" s="37"/>
      <c r="AB5059" s="30"/>
      <c r="AC5059" s="30"/>
      <c r="AD5059" s="31"/>
      <c r="AE5059" s="30"/>
      <c r="AF5059" s="30"/>
      <c r="AG5059" s="32"/>
      <c r="AH5059" s="30"/>
      <c r="AJ5059" s="30"/>
      <c r="AK5059" s="30"/>
      <c r="AL5059" s="30"/>
      <c r="AM5059" s="30"/>
      <c r="AN5059" s="30"/>
      <c r="AO5059" s="30"/>
      <c r="AP5059" s="30"/>
      <c r="AQ5059" s="30"/>
      <c r="AR5059" s="30"/>
      <c r="AS5059" s="30"/>
      <c r="AT5059" s="30"/>
      <c r="AU5059" s="121"/>
      <c r="AV5059" s="129"/>
      <c r="AW5059" s="129"/>
      <c r="AX5059" s="129"/>
    </row>
    <row r="5060" spans="1:50" x14ac:dyDescent="0.25">
      <c r="A5060" s="120"/>
      <c r="B5060" s="28"/>
      <c r="C5060" s="25"/>
      <c r="D5060" s="25"/>
      <c r="E5060" s="25"/>
      <c r="F5060" s="29"/>
      <c r="G5060" s="29"/>
      <c r="H5060" s="29"/>
      <c r="I5060" s="29"/>
      <c r="J5060" s="29"/>
      <c r="K5060" s="25"/>
      <c r="L5060" s="25"/>
      <c r="M5060" s="25"/>
      <c r="N5060" s="25"/>
      <c r="O5060" s="25"/>
      <c r="P5060" s="25"/>
      <c r="Q5060" s="28"/>
      <c r="R5060" s="29"/>
      <c r="S5060" s="27"/>
      <c r="T5060" s="27"/>
      <c r="U5060" s="28"/>
      <c r="V5060" s="26"/>
      <c r="W5060" s="26"/>
      <c r="X5060" s="26"/>
      <c r="Y5060" s="37"/>
      <c r="Z5060" s="37"/>
      <c r="AA5060" s="37"/>
      <c r="AB5060" s="30"/>
      <c r="AC5060" s="30"/>
      <c r="AD5060" s="31"/>
      <c r="AE5060" s="30"/>
      <c r="AF5060" s="30"/>
      <c r="AG5060" s="32"/>
      <c r="AH5060" s="30"/>
      <c r="AJ5060" s="30"/>
      <c r="AK5060" s="30"/>
      <c r="AL5060" s="30"/>
      <c r="AM5060" s="30"/>
      <c r="AN5060" s="30"/>
      <c r="AO5060" s="30"/>
      <c r="AP5060" s="30"/>
      <c r="AQ5060" s="30"/>
      <c r="AR5060" s="30"/>
      <c r="AS5060" s="30"/>
      <c r="AT5060" s="30"/>
      <c r="AU5060" s="121"/>
      <c r="AV5060" s="129"/>
      <c r="AW5060" s="129"/>
      <c r="AX5060" s="129"/>
    </row>
    <row r="5061" spans="1:50" x14ac:dyDescent="0.25">
      <c r="A5061" s="120"/>
      <c r="B5061" s="28"/>
      <c r="C5061" s="25"/>
      <c r="D5061" s="25"/>
      <c r="E5061" s="25"/>
      <c r="F5061" s="29"/>
      <c r="G5061" s="29"/>
      <c r="H5061" s="29"/>
      <c r="I5061" s="29"/>
      <c r="J5061" s="29"/>
      <c r="K5061" s="25"/>
      <c r="L5061" s="25"/>
      <c r="M5061" s="25"/>
      <c r="N5061" s="25"/>
      <c r="O5061" s="25"/>
      <c r="P5061" s="25"/>
      <c r="Q5061" s="28"/>
      <c r="R5061" s="29"/>
      <c r="S5061" s="27"/>
      <c r="T5061" s="27"/>
      <c r="U5061" s="28"/>
      <c r="V5061" s="26"/>
      <c r="W5061" s="26"/>
      <c r="X5061" s="26"/>
      <c r="Y5061" s="37"/>
      <c r="Z5061" s="37"/>
      <c r="AA5061" s="37"/>
      <c r="AB5061" s="30"/>
      <c r="AC5061" s="30"/>
      <c r="AD5061" s="31"/>
      <c r="AE5061" s="30"/>
      <c r="AF5061" s="30"/>
      <c r="AG5061" s="32"/>
      <c r="AH5061" s="30"/>
      <c r="AJ5061" s="30"/>
      <c r="AK5061" s="30"/>
      <c r="AL5061" s="30"/>
      <c r="AM5061" s="30"/>
      <c r="AN5061" s="30"/>
      <c r="AO5061" s="30"/>
      <c r="AP5061" s="30"/>
      <c r="AQ5061" s="30"/>
      <c r="AR5061" s="30"/>
      <c r="AS5061" s="30"/>
      <c r="AT5061" s="30"/>
      <c r="AU5061" s="121"/>
      <c r="AV5061" s="129"/>
      <c r="AW5061" s="129"/>
      <c r="AX5061" s="129"/>
    </row>
    <row r="5062" spans="1:50" x14ac:dyDescent="0.25">
      <c r="A5062" s="120"/>
      <c r="B5062" s="28"/>
      <c r="C5062" s="25"/>
      <c r="D5062" s="25"/>
      <c r="E5062" s="25"/>
      <c r="F5062" s="29"/>
      <c r="G5062" s="29"/>
      <c r="H5062" s="29"/>
      <c r="I5062" s="29"/>
      <c r="J5062" s="29"/>
      <c r="K5062" s="25"/>
      <c r="L5062" s="25"/>
      <c r="M5062" s="25"/>
      <c r="N5062" s="25"/>
      <c r="O5062" s="25"/>
      <c r="P5062" s="25"/>
      <c r="Q5062" s="28"/>
      <c r="R5062" s="29"/>
      <c r="S5062" s="27"/>
      <c r="T5062" s="27"/>
      <c r="U5062" s="28"/>
      <c r="V5062" s="26"/>
      <c r="W5062" s="26"/>
      <c r="X5062" s="26"/>
      <c r="Y5062" s="37"/>
      <c r="Z5062" s="37"/>
      <c r="AA5062" s="37"/>
      <c r="AB5062" s="30"/>
      <c r="AC5062" s="30"/>
      <c r="AD5062" s="31"/>
      <c r="AE5062" s="30"/>
      <c r="AF5062" s="30"/>
      <c r="AG5062" s="32"/>
      <c r="AH5062" s="30"/>
      <c r="AJ5062" s="30"/>
      <c r="AK5062" s="30"/>
      <c r="AL5062" s="30"/>
      <c r="AM5062" s="30"/>
      <c r="AN5062" s="30"/>
      <c r="AO5062" s="30"/>
      <c r="AP5062" s="30"/>
      <c r="AQ5062" s="30"/>
      <c r="AR5062" s="30"/>
      <c r="AS5062" s="30"/>
      <c r="AT5062" s="30"/>
      <c r="AU5062" s="121"/>
      <c r="AV5062" s="129"/>
      <c r="AW5062" s="129"/>
      <c r="AX5062" s="129"/>
    </row>
    <row r="5063" spans="1:50" x14ac:dyDescent="0.25">
      <c r="A5063" s="120"/>
      <c r="B5063" s="28"/>
      <c r="C5063" s="25"/>
      <c r="D5063" s="25"/>
      <c r="E5063" s="25"/>
      <c r="F5063" s="29"/>
      <c r="G5063" s="29"/>
      <c r="H5063" s="29"/>
      <c r="I5063" s="29"/>
      <c r="J5063" s="29"/>
      <c r="K5063" s="25"/>
      <c r="L5063" s="25"/>
      <c r="M5063" s="25"/>
      <c r="N5063" s="25"/>
      <c r="O5063" s="25"/>
      <c r="P5063" s="25"/>
      <c r="Q5063" s="28"/>
      <c r="R5063" s="29"/>
      <c r="S5063" s="27"/>
      <c r="T5063" s="27"/>
      <c r="U5063" s="28"/>
      <c r="V5063" s="26"/>
      <c r="W5063" s="26"/>
      <c r="X5063" s="26"/>
      <c r="Y5063" s="37"/>
      <c r="Z5063" s="37"/>
      <c r="AA5063" s="37"/>
      <c r="AB5063" s="30"/>
      <c r="AC5063" s="30"/>
      <c r="AD5063" s="31"/>
      <c r="AE5063" s="30"/>
      <c r="AF5063" s="30"/>
      <c r="AG5063" s="32"/>
      <c r="AH5063" s="30"/>
      <c r="AJ5063" s="30"/>
      <c r="AK5063" s="30"/>
      <c r="AL5063" s="30"/>
      <c r="AM5063" s="30"/>
      <c r="AN5063" s="30"/>
      <c r="AO5063" s="30"/>
      <c r="AP5063" s="30"/>
      <c r="AQ5063" s="30"/>
      <c r="AR5063" s="30"/>
      <c r="AS5063" s="30"/>
      <c r="AT5063" s="30"/>
      <c r="AU5063" s="121"/>
      <c r="AV5063" s="129"/>
      <c r="AW5063" s="129"/>
      <c r="AX5063" s="129"/>
    </row>
    <row r="5064" spans="1:50" x14ac:dyDescent="0.25">
      <c r="A5064" s="120"/>
      <c r="B5064" s="28"/>
      <c r="C5064" s="25"/>
      <c r="D5064" s="25"/>
      <c r="E5064" s="25"/>
      <c r="F5064" s="29"/>
      <c r="G5064" s="29"/>
      <c r="H5064" s="29"/>
      <c r="I5064" s="29"/>
      <c r="J5064" s="29"/>
      <c r="K5064" s="25"/>
      <c r="L5064" s="25"/>
      <c r="M5064" s="25"/>
      <c r="N5064" s="25"/>
      <c r="O5064" s="25"/>
      <c r="P5064" s="25"/>
      <c r="Q5064" s="28"/>
      <c r="R5064" s="29"/>
      <c r="S5064" s="27"/>
      <c r="T5064" s="27"/>
      <c r="U5064" s="28"/>
      <c r="V5064" s="26"/>
      <c r="W5064" s="26"/>
      <c r="X5064" s="26"/>
      <c r="Y5064" s="37"/>
      <c r="Z5064" s="37"/>
      <c r="AA5064" s="37"/>
      <c r="AB5064" s="30"/>
      <c r="AC5064" s="30"/>
      <c r="AD5064" s="31"/>
      <c r="AE5064" s="30"/>
      <c r="AF5064" s="30"/>
      <c r="AG5064" s="32"/>
      <c r="AH5064" s="30"/>
      <c r="AJ5064" s="30"/>
      <c r="AK5064" s="30"/>
      <c r="AL5064" s="30"/>
      <c r="AM5064" s="30"/>
      <c r="AN5064" s="30"/>
      <c r="AO5064" s="30"/>
      <c r="AP5064" s="30"/>
      <c r="AQ5064" s="30"/>
      <c r="AR5064" s="30"/>
      <c r="AS5064" s="30"/>
      <c r="AT5064" s="30"/>
      <c r="AU5064" s="121"/>
      <c r="AV5064" s="129"/>
      <c r="AW5064" s="129"/>
      <c r="AX5064" s="129"/>
    </row>
    <row r="5065" spans="1:50" x14ac:dyDescent="0.25">
      <c r="A5065" s="120"/>
      <c r="B5065" s="28"/>
      <c r="C5065" s="25"/>
      <c r="D5065" s="25"/>
      <c r="E5065" s="25"/>
      <c r="F5065" s="29"/>
      <c r="G5065" s="29"/>
      <c r="H5065" s="29"/>
      <c r="I5065" s="29"/>
      <c r="J5065" s="29"/>
      <c r="K5065" s="25"/>
      <c r="L5065" s="25"/>
      <c r="M5065" s="25"/>
      <c r="N5065" s="25"/>
      <c r="O5065" s="25"/>
      <c r="P5065" s="25"/>
      <c r="Q5065" s="28"/>
      <c r="R5065" s="29"/>
      <c r="S5065" s="27"/>
      <c r="T5065" s="27"/>
      <c r="U5065" s="28"/>
      <c r="V5065" s="26"/>
      <c r="W5065" s="26"/>
      <c r="X5065" s="26"/>
      <c r="Y5065" s="37"/>
      <c r="Z5065" s="37"/>
      <c r="AA5065" s="37"/>
      <c r="AB5065" s="30"/>
      <c r="AC5065" s="30"/>
      <c r="AD5065" s="31"/>
      <c r="AE5065" s="30"/>
      <c r="AF5065" s="30"/>
      <c r="AG5065" s="32"/>
      <c r="AH5065" s="30"/>
      <c r="AJ5065" s="30"/>
      <c r="AK5065" s="30"/>
      <c r="AL5065" s="30"/>
      <c r="AM5065" s="30"/>
      <c r="AN5065" s="30"/>
      <c r="AO5065" s="30"/>
      <c r="AP5065" s="30"/>
      <c r="AQ5065" s="30"/>
      <c r="AR5065" s="30"/>
      <c r="AS5065" s="30"/>
      <c r="AT5065" s="30"/>
      <c r="AU5065" s="121"/>
      <c r="AV5065" s="129"/>
      <c r="AW5065" s="129"/>
      <c r="AX5065" s="129"/>
    </row>
    <row r="5066" spans="1:50" x14ac:dyDescent="0.25">
      <c r="A5066" s="120"/>
      <c r="B5066" s="28"/>
      <c r="C5066" s="25"/>
      <c r="D5066" s="25"/>
      <c r="E5066" s="25"/>
      <c r="F5066" s="29"/>
      <c r="G5066" s="29"/>
      <c r="H5066" s="29"/>
      <c r="I5066" s="29"/>
      <c r="J5066" s="29"/>
      <c r="K5066" s="25"/>
      <c r="L5066" s="25"/>
      <c r="M5066" s="25"/>
      <c r="N5066" s="25"/>
      <c r="O5066" s="25"/>
      <c r="P5066" s="25"/>
      <c r="Q5066" s="28"/>
      <c r="R5066" s="29"/>
      <c r="S5066" s="27"/>
      <c r="T5066" s="27"/>
      <c r="U5066" s="28"/>
      <c r="V5066" s="26"/>
      <c r="W5066" s="26"/>
      <c r="X5066" s="26"/>
      <c r="Y5066" s="37"/>
      <c r="Z5066" s="37"/>
      <c r="AA5066" s="37"/>
      <c r="AB5066" s="30"/>
      <c r="AC5066" s="30"/>
      <c r="AD5066" s="31"/>
      <c r="AE5066" s="30"/>
      <c r="AF5066" s="30"/>
      <c r="AG5066" s="32"/>
      <c r="AH5066" s="30"/>
      <c r="AJ5066" s="30"/>
      <c r="AK5066" s="30"/>
      <c r="AL5066" s="30"/>
      <c r="AM5066" s="30"/>
      <c r="AN5066" s="30"/>
      <c r="AO5066" s="30"/>
      <c r="AP5066" s="30"/>
      <c r="AQ5066" s="30"/>
      <c r="AR5066" s="30"/>
      <c r="AS5066" s="30"/>
      <c r="AT5066" s="30"/>
      <c r="AU5066" s="121"/>
      <c r="AV5066" s="129"/>
      <c r="AW5066" s="129"/>
      <c r="AX5066" s="129"/>
    </row>
    <row r="5067" spans="1:50" x14ac:dyDescent="0.25">
      <c r="A5067" s="120"/>
      <c r="B5067" s="28"/>
      <c r="C5067" s="25"/>
      <c r="D5067" s="25"/>
      <c r="E5067" s="25"/>
      <c r="F5067" s="29"/>
      <c r="G5067" s="29"/>
      <c r="H5067" s="29"/>
      <c r="I5067" s="29"/>
      <c r="J5067" s="29"/>
      <c r="K5067" s="25"/>
      <c r="L5067" s="25"/>
      <c r="M5067" s="25"/>
      <c r="N5067" s="25"/>
      <c r="O5067" s="25"/>
      <c r="P5067" s="25"/>
      <c r="Q5067" s="28"/>
      <c r="R5067" s="29"/>
      <c r="S5067" s="27"/>
      <c r="T5067" s="27"/>
      <c r="U5067" s="28"/>
      <c r="V5067" s="26"/>
      <c r="W5067" s="26"/>
      <c r="X5067" s="26"/>
      <c r="Y5067" s="37"/>
      <c r="Z5067" s="37"/>
      <c r="AA5067" s="37"/>
      <c r="AB5067" s="30"/>
      <c r="AC5067" s="30"/>
      <c r="AD5067" s="31"/>
      <c r="AE5067" s="30"/>
      <c r="AF5067" s="30"/>
      <c r="AG5067" s="32"/>
      <c r="AH5067" s="30"/>
      <c r="AJ5067" s="30"/>
      <c r="AK5067" s="30"/>
      <c r="AL5067" s="30"/>
      <c r="AM5067" s="30"/>
      <c r="AN5067" s="30"/>
      <c r="AO5067" s="30"/>
      <c r="AP5067" s="30"/>
      <c r="AQ5067" s="30"/>
      <c r="AR5067" s="30"/>
      <c r="AS5067" s="30"/>
      <c r="AT5067" s="30"/>
      <c r="AU5067" s="121"/>
      <c r="AV5067" s="129"/>
      <c r="AW5067" s="129"/>
      <c r="AX5067" s="129"/>
    </row>
    <row r="5068" spans="1:50" x14ac:dyDescent="0.25">
      <c r="A5068" s="120"/>
      <c r="B5068" s="28"/>
      <c r="C5068" s="25"/>
      <c r="D5068" s="25"/>
      <c r="E5068" s="25"/>
      <c r="F5068" s="29"/>
      <c r="G5068" s="29"/>
      <c r="H5068" s="29"/>
      <c r="I5068" s="29"/>
      <c r="J5068" s="29"/>
      <c r="K5068" s="25"/>
      <c r="L5068" s="25"/>
      <c r="M5068" s="25"/>
      <c r="N5068" s="25"/>
      <c r="O5068" s="25"/>
      <c r="P5068" s="25"/>
      <c r="Q5068" s="28"/>
      <c r="R5068" s="29"/>
      <c r="S5068" s="27"/>
      <c r="T5068" s="27"/>
      <c r="U5068" s="28"/>
      <c r="V5068" s="26"/>
      <c r="W5068" s="26"/>
      <c r="X5068" s="26"/>
      <c r="Y5068" s="37"/>
      <c r="Z5068" s="37"/>
      <c r="AA5068" s="37"/>
      <c r="AB5068" s="30"/>
      <c r="AC5068" s="30"/>
      <c r="AD5068" s="31"/>
      <c r="AE5068" s="30"/>
      <c r="AF5068" s="30"/>
      <c r="AG5068" s="32"/>
      <c r="AH5068" s="30"/>
      <c r="AJ5068" s="30"/>
      <c r="AK5068" s="30"/>
      <c r="AL5068" s="30"/>
      <c r="AM5068" s="30"/>
      <c r="AN5068" s="30"/>
      <c r="AO5068" s="30"/>
      <c r="AP5068" s="30"/>
      <c r="AQ5068" s="30"/>
      <c r="AR5068" s="30"/>
      <c r="AS5068" s="30"/>
      <c r="AT5068" s="30"/>
      <c r="AU5068" s="121"/>
      <c r="AV5068" s="129"/>
      <c r="AW5068" s="129"/>
      <c r="AX5068" s="129"/>
    </row>
    <row r="5069" spans="1:50" x14ac:dyDescent="0.25">
      <c r="A5069" s="120"/>
      <c r="B5069" s="28"/>
      <c r="C5069" s="25"/>
      <c r="D5069" s="25"/>
      <c r="E5069" s="25"/>
      <c r="F5069" s="29"/>
      <c r="G5069" s="29"/>
      <c r="H5069" s="29"/>
      <c r="I5069" s="29"/>
      <c r="J5069" s="29"/>
      <c r="K5069" s="25"/>
      <c r="L5069" s="25"/>
      <c r="M5069" s="25"/>
      <c r="N5069" s="25"/>
      <c r="O5069" s="25"/>
      <c r="P5069" s="25"/>
      <c r="Q5069" s="28"/>
      <c r="R5069" s="29"/>
      <c r="S5069" s="27"/>
      <c r="T5069" s="27"/>
      <c r="U5069" s="28"/>
      <c r="V5069" s="26"/>
      <c r="W5069" s="26"/>
      <c r="X5069" s="26"/>
      <c r="Y5069" s="37"/>
      <c r="Z5069" s="37"/>
      <c r="AA5069" s="37"/>
      <c r="AB5069" s="30"/>
      <c r="AC5069" s="30"/>
      <c r="AD5069" s="31"/>
      <c r="AE5069" s="30"/>
      <c r="AF5069" s="30"/>
      <c r="AG5069" s="32"/>
      <c r="AH5069" s="30"/>
      <c r="AJ5069" s="30"/>
      <c r="AK5069" s="30"/>
      <c r="AL5069" s="30"/>
      <c r="AM5069" s="30"/>
      <c r="AN5069" s="30"/>
      <c r="AO5069" s="30"/>
      <c r="AP5069" s="30"/>
      <c r="AQ5069" s="30"/>
      <c r="AR5069" s="30"/>
      <c r="AS5069" s="30"/>
      <c r="AT5069" s="30"/>
      <c r="AU5069" s="121"/>
      <c r="AV5069" s="129"/>
      <c r="AW5069" s="129"/>
      <c r="AX5069" s="129"/>
    </row>
    <row r="5070" spans="1:50" x14ac:dyDescent="0.25">
      <c r="A5070" s="120"/>
      <c r="B5070" s="28"/>
      <c r="C5070" s="25"/>
      <c r="D5070" s="25"/>
      <c r="E5070" s="25"/>
      <c r="F5070" s="29"/>
      <c r="G5070" s="29"/>
      <c r="H5070" s="29"/>
      <c r="I5070" s="29"/>
      <c r="J5070" s="29"/>
      <c r="K5070" s="25"/>
      <c r="L5070" s="25"/>
      <c r="M5070" s="25"/>
      <c r="N5070" s="25"/>
      <c r="O5070" s="25"/>
      <c r="P5070" s="25"/>
      <c r="Q5070" s="28"/>
      <c r="R5070" s="29"/>
      <c r="S5070" s="27"/>
      <c r="T5070" s="27"/>
      <c r="U5070" s="28"/>
      <c r="V5070" s="26"/>
      <c r="W5070" s="26"/>
      <c r="X5070" s="26"/>
      <c r="Y5070" s="37"/>
      <c r="Z5070" s="37"/>
      <c r="AA5070" s="37"/>
      <c r="AB5070" s="30"/>
      <c r="AC5070" s="30"/>
      <c r="AD5070" s="31"/>
      <c r="AE5070" s="30"/>
      <c r="AF5070" s="30"/>
      <c r="AG5070" s="32"/>
      <c r="AH5070" s="30"/>
      <c r="AJ5070" s="30"/>
      <c r="AK5070" s="30"/>
      <c r="AL5070" s="30"/>
      <c r="AM5070" s="30"/>
      <c r="AN5070" s="30"/>
      <c r="AO5070" s="30"/>
      <c r="AP5070" s="30"/>
      <c r="AQ5070" s="30"/>
      <c r="AR5070" s="30"/>
      <c r="AS5070" s="30"/>
      <c r="AT5070" s="30"/>
      <c r="AU5070" s="121"/>
      <c r="AV5070" s="129"/>
      <c r="AW5070" s="129"/>
      <c r="AX5070" s="129"/>
    </row>
    <row r="5071" spans="1:50" x14ac:dyDescent="0.25">
      <c r="A5071" s="120"/>
      <c r="B5071" s="28"/>
      <c r="C5071" s="25"/>
      <c r="D5071" s="25"/>
      <c r="E5071" s="25"/>
      <c r="F5071" s="29"/>
      <c r="G5071" s="29"/>
      <c r="H5071" s="29"/>
      <c r="I5071" s="29"/>
      <c r="J5071" s="29"/>
      <c r="K5071" s="25"/>
      <c r="L5071" s="25"/>
      <c r="M5071" s="25"/>
      <c r="N5071" s="25"/>
      <c r="O5071" s="25"/>
      <c r="P5071" s="25"/>
      <c r="Q5071" s="28"/>
      <c r="R5071" s="29"/>
      <c r="S5071" s="27"/>
      <c r="T5071" s="27"/>
      <c r="U5071" s="28"/>
      <c r="V5071" s="26"/>
      <c r="W5071" s="26"/>
      <c r="X5071" s="26"/>
      <c r="Y5071" s="37"/>
      <c r="Z5071" s="37"/>
      <c r="AA5071" s="37"/>
      <c r="AB5071" s="30"/>
      <c r="AC5071" s="30"/>
      <c r="AD5071" s="31"/>
      <c r="AE5071" s="30"/>
      <c r="AF5071" s="30"/>
      <c r="AG5071" s="32"/>
      <c r="AH5071" s="30"/>
      <c r="AJ5071" s="30"/>
      <c r="AK5071" s="30"/>
      <c r="AL5071" s="30"/>
      <c r="AM5071" s="30"/>
      <c r="AN5071" s="30"/>
      <c r="AO5071" s="30"/>
      <c r="AP5071" s="30"/>
      <c r="AQ5071" s="30"/>
      <c r="AR5071" s="30"/>
      <c r="AS5071" s="30"/>
      <c r="AT5071" s="30"/>
      <c r="AU5071" s="121"/>
      <c r="AV5071" s="129"/>
      <c r="AW5071" s="129"/>
      <c r="AX5071" s="129"/>
    </row>
    <row r="5072" spans="1:50" x14ac:dyDescent="0.25">
      <c r="A5072" s="120"/>
      <c r="B5072" s="28"/>
      <c r="C5072" s="25"/>
      <c r="D5072" s="25"/>
      <c r="E5072" s="25"/>
      <c r="F5072" s="29"/>
      <c r="G5072" s="29"/>
      <c r="H5072" s="29"/>
      <c r="I5072" s="29"/>
      <c r="J5072" s="29"/>
      <c r="K5072" s="25"/>
      <c r="L5072" s="25"/>
      <c r="M5072" s="25"/>
      <c r="N5072" s="25"/>
      <c r="O5072" s="25"/>
      <c r="P5072" s="25"/>
      <c r="Q5072" s="28"/>
      <c r="R5072" s="29"/>
      <c r="S5072" s="27"/>
      <c r="T5072" s="27"/>
      <c r="U5072" s="28"/>
      <c r="V5072" s="26"/>
      <c r="W5072" s="26"/>
      <c r="X5072" s="26"/>
      <c r="Y5072" s="37"/>
      <c r="Z5072" s="37"/>
      <c r="AA5072" s="37"/>
      <c r="AB5072" s="30"/>
      <c r="AC5072" s="30"/>
      <c r="AD5072" s="31"/>
      <c r="AE5072" s="30"/>
      <c r="AF5072" s="30"/>
      <c r="AG5072" s="32"/>
      <c r="AH5072" s="30"/>
      <c r="AJ5072" s="30"/>
      <c r="AK5072" s="30"/>
      <c r="AL5072" s="30"/>
      <c r="AM5072" s="30"/>
      <c r="AN5072" s="30"/>
      <c r="AO5072" s="30"/>
      <c r="AP5072" s="30"/>
      <c r="AQ5072" s="30"/>
      <c r="AR5072" s="30"/>
      <c r="AS5072" s="30"/>
      <c r="AT5072" s="30"/>
      <c r="AU5072" s="121"/>
      <c r="AV5072" s="129"/>
      <c r="AW5072" s="129"/>
      <c r="AX5072" s="129"/>
    </row>
    <row r="5073" spans="1:50" x14ac:dyDescent="0.25">
      <c r="A5073" s="120"/>
      <c r="B5073" s="28"/>
      <c r="C5073" s="25"/>
      <c r="D5073" s="25"/>
      <c r="E5073" s="25"/>
      <c r="F5073" s="29"/>
      <c r="G5073" s="29"/>
      <c r="H5073" s="29"/>
      <c r="I5073" s="29"/>
      <c r="J5073" s="29"/>
      <c r="K5073" s="25"/>
      <c r="L5073" s="25"/>
      <c r="M5073" s="25"/>
      <c r="N5073" s="25"/>
      <c r="O5073" s="25"/>
      <c r="P5073" s="25"/>
      <c r="Q5073" s="28"/>
      <c r="R5073" s="29"/>
      <c r="S5073" s="27"/>
      <c r="T5073" s="27"/>
      <c r="U5073" s="28"/>
      <c r="V5073" s="26"/>
      <c r="W5073" s="26"/>
      <c r="X5073" s="26"/>
      <c r="Y5073" s="37"/>
      <c r="Z5073" s="37"/>
      <c r="AA5073" s="37"/>
      <c r="AB5073" s="30"/>
      <c r="AC5073" s="30"/>
      <c r="AD5073" s="31"/>
      <c r="AE5073" s="30"/>
      <c r="AF5073" s="30"/>
      <c r="AG5073" s="32"/>
      <c r="AH5073" s="30"/>
      <c r="AJ5073" s="30"/>
      <c r="AK5073" s="30"/>
      <c r="AL5073" s="30"/>
      <c r="AM5073" s="30"/>
      <c r="AN5073" s="30"/>
      <c r="AO5073" s="30"/>
      <c r="AP5073" s="30"/>
      <c r="AQ5073" s="30"/>
      <c r="AR5073" s="30"/>
      <c r="AS5073" s="30"/>
      <c r="AT5073" s="30"/>
      <c r="AU5073" s="121"/>
      <c r="AV5073" s="129"/>
      <c r="AW5073" s="129"/>
      <c r="AX5073" s="129"/>
    </row>
    <row r="5074" spans="1:50" x14ac:dyDescent="0.25">
      <c r="A5074" s="120"/>
      <c r="B5074" s="28"/>
      <c r="C5074" s="25"/>
      <c r="D5074" s="25"/>
      <c r="E5074" s="25"/>
      <c r="F5074" s="29"/>
      <c r="G5074" s="29"/>
      <c r="H5074" s="29"/>
      <c r="I5074" s="29"/>
      <c r="J5074" s="29"/>
      <c r="K5074" s="25"/>
      <c r="L5074" s="25"/>
      <c r="M5074" s="25"/>
      <c r="N5074" s="25"/>
      <c r="O5074" s="25"/>
      <c r="P5074" s="25"/>
      <c r="Q5074" s="28"/>
      <c r="R5074" s="29"/>
      <c r="S5074" s="27"/>
      <c r="T5074" s="27"/>
      <c r="U5074" s="28"/>
      <c r="V5074" s="26"/>
      <c r="W5074" s="26"/>
      <c r="X5074" s="26"/>
      <c r="Y5074" s="37"/>
      <c r="Z5074" s="37"/>
      <c r="AA5074" s="37"/>
      <c r="AB5074" s="30"/>
      <c r="AC5074" s="30"/>
      <c r="AD5074" s="31"/>
      <c r="AE5074" s="30"/>
      <c r="AF5074" s="30"/>
      <c r="AG5074" s="32"/>
      <c r="AH5074" s="30"/>
      <c r="AJ5074" s="30"/>
      <c r="AK5074" s="30"/>
      <c r="AL5074" s="30"/>
      <c r="AM5074" s="30"/>
      <c r="AN5074" s="30"/>
      <c r="AO5074" s="30"/>
      <c r="AP5074" s="30"/>
      <c r="AQ5074" s="30"/>
      <c r="AR5074" s="30"/>
      <c r="AS5074" s="30"/>
      <c r="AT5074" s="30"/>
      <c r="AU5074" s="121"/>
      <c r="AV5074" s="129"/>
      <c r="AW5074" s="129"/>
      <c r="AX5074" s="129"/>
    </row>
    <row r="5075" spans="1:50" x14ac:dyDescent="0.25">
      <c r="A5075" s="120"/>
      <c r="B5075" s="28"/>
      <c r="C5075" s="25"/>
      <c r="D5075" s="25"/>
      <c r="E5075" s="25"/>
      <c r="F5075" s="29"/>
      <c r="G5075" s="29"/>
      <c r="H5075" s="29"/>
      <c r="I5075" s="29"/>
      <c r="J5075" s="29"/>
      <c r="K5075" s="25"/>
      <c r="L5075" s="25"/>
      <c r="M5075" s="25"/>
      <c r="N5075" s="25"/>
      <c r="O5075" s="25"/>
      <c r="P5075" s="25"/>
      <c r="Q5075" s="28"/>
      <c r="R5075" s="29"/>
      <c r="S5075" s="27"/>
      <c r="T5075" s="27"/>
      <c r="U5075" s="28"/>
      <c r="V5075" s="26"/>
      <c r="W5075" s="26"/>
      <c r="X5075" s="26"/>
      <c r="Y5075" s="37"/>
      <c r="Z5075" s="37"/>
      <c r="AA5075" s="37"/>
      <c r="AB5075" s="30"/>
      <c r="AC5075" s="30"/>
      <c r="AD5075" s="31"/>
      <c r="AE5075" s="30"/>
      <c r="AF5075" s="30"/>
      <c r="AG5075" s="32"/>
      <c r="AH5075" s="30"/>
      <c r="AJ5075" s="30"/>
      <c r="AK5075" s="30"/>
      <c r="AL5075" s="30"/>
      <c r="AM5075" s="30"/>
      <c r="AN5075" s="30"/>
      <c r="AO5075" s="30"/>
      <c r="AP5075" s="30"/>
      <c r="AQ5075" s="30"/>
      <c r="AR5075" s="30"/>
      <c r="AS5075" s="30"/>
      <c r="AT5075" s="30"/>
      <c r="AU5075" s="121"/>
      <c r="AV5075" s="129"/>
      <c r="AW5075" s="129"/>
      <c r="AX5075" s="129"/>
    </row>
    <row r="5076" spans="1:50" x14ac:dyDescent="0.25">
      <c r="A5076" s="120"/>
      <c r="B5076" s="28"/>
      <c r="C5076" s="25"/>
      <c r="D5076" s="25"/>
      <c r="E5076" s="25"/>
      <c r="F5076" s="29"/>
      <c r="G5076" s="29"/>
      <c r="H5076" s="29"/>
      <c r="I5076" s="29"/>
      <c r="J5076" s="29"/>
      <c r="K5076" s="25"/>
      <c r="L5076" s="25"/>
      <c r="M5076" s="25"/>
      <c r="N5076" s="25"/>
      <c r="O5076" s="25"/>
      <c r="P5076" s="25"/>
      <c r="Q5076" s="28"/>
      <c r="R5076" s="29"/>
      <c r="S5076" s="27"/>
      <c r="T5076" s="27"/>
      <c r="U5076" s="28"/>
      <c r="V5076" s="26"/>
      <c r="W5076" s="26"/>
      <c r="X5076" s="26"/>
      <c r="Y5076" s="37"/>
      <c r="Z5076" s="37"/>
      <c r="AA5076" s="37"/>
      <c r="AB5076" s="30"/>
      <c r="AC5076" s="30"/>
      <c r="AD5076" s="31"/>
      <c r="AE5076" s="30"/>
      <c r="AF5076" s="30"/>
      <c r="AG5076" s="32"/>
      <c r="AH5076" s="30"/>
      <c r="AJ5076" s="30"/>
      <c r="AK5076" s="30"/>
      <c r="AL5076" s="30"/>
      <c r="AM5076" s="30"/>
      <c r="AN5076" s="30"/>
      <c r="AO5076" s="30"/>
      <c r="AP5076" s="30"/>
      <c r="AQ5076" s="30"/>
      <c r="AR5076" s="30"/>
      <c r="AS5076" s="30"/>
      <c r="AT5076" s="30"/>
      <c r="AU5076" s="121"/>
      <c r="AV5076" s="129"/>
      <c r="AW5076" s="129"/>
      <c r="AX5076" s="129"/>
    </row>
    <row r="5077" spans="1:50" x14ac:dyDescent="0.25">
      <c r="A5077" s="120"/>
      <c r="B5077" s="28"/>
      <c r="C5077" s="25"/>
      <c r="D5077" s="25"/>
      <c r="E5077" s="25"/>
      <c r="F5077" s="29"/>
      <c r="G5077" s="29"/>
      <c r="H5077" s="29"/>
      <c r="I5077" s="29"/>
      <c r="J5077" s="29"/>
      <c r="K5077" s="25"/>
      <c r="L5077" s="25"/>
      <c r="M5077" s="25"/>
      <c r="N5077" s="25"/>
      <c r="O5077" s="25"/>
      <c r="P5077" s="25"/>
      <c r="Q5077" s="28"/>
      <c r="R5077" s="29"/>
      <c r="S5077" s="27"/>
      <c r="T5077" s="27"/>
      <c r="U5077" s="28"/>
      <c r="V5077" s="26"/>
      <c r="W5077" s="26"/>
      <c r="X5077" s="26"/>
      <c r="Y5077" s="37"/>
      <c r="Z5077" s="37"/>
      <c r="AA5077" s="37"/>
      <c r="AB5077" s="30"/>
      <c r="AC5077" s="30"/>
      <c r="AD5077" s="31"/>
      <c r="AE5077" s="30"/>
      <c r="AF5077" s="30"/>
      <c r="AG5077" s="32"/>
      <c r="AH5077" s="30"/>
      <c r="AJ5077" s="30"/>
      <c r="AK5077" s="30"/>
      <c r="AL5077" s="30"/>
      <c r="AM5077" s="30"/>
      <c r="AN5077" s="30"/>
      <c r="AO5077" s="30"/>
      <c r="AP5077" s="30"/>
      <c r="AQ5077" s="30"/>
      <c r="AR5077" s="30"/>
      <c r="AS5077" s="30"/>
      <c r="AT5077" s="30"/>
      <c r="AU5077" s="121"/>
      <c r="AV5077" s="129"/>
      <c r="AW5077" s="129"/>
      <c r="AX5077" s="129"/>
    </row>
    <row r="5078" spans="1:50" x14ac:dyDescent="0.25">
      <c r="A5078" s="120"/>
      <c r="B5078" s="28"/>
      <c r="C5078" s="25"/>
      <c r="D5078" s="25"/>
      <c r="E5078" s="25"/>
      <c r="F5078" s="29"/>
      <c r="G5078" s="29"/>
      <c r="H5078" s="29"/>
      <c r="I5078" s="29"/>
      <c r="J5078" s="29"/>
      <c r="K5078" s="25"/>
      <c r="L5078" s="25"/>
      <c r="M5078" s="25"/>
      <c r="N5078" s="25"/>
      <c r="O5078" s="25"/>
      <c r="P5078" s="25"/>
      <c r="Q5078" s="28"/>
      <c r="R5078" s="29"/>
      <c r="S5078" s="27"/>
      <c r="T5078" s="27"/>
      <c r="U5078" s="28"/>
      <c r="V5078" s="26"/>
      <c r="W5078" s="26"/>
      <c r="X5078" s="26"/>
      <c r="Y5078" s="37"/>
      <c r="Z5078" s="37"/>
      <c r="AA5078" s="37"/>
      <c r="AB5078" s="30"/>
      <c r="AC5078" s="30"/>
      <c r="AD5078" s="31"/>
      <c r="AE5078" s="30"/>
      <c r="AF5078" s="30"/>
      <c r="AG5078" s="32"/>
      <c r="AH5078" s="30"/>
      <c r="AJ5078" s="30"/>
      <c r="AK5078" s="30"/>
      <c r="AL5078" s="30"/>
      <c r="AM5078" s="30"/>
      <c r="AN5078" s="30"/>
      <c r="AO5078" s="30"/>
      <c r="AP5078" s="30"/>
      <c r="AQ5078" s="30"/>
      <c r="AR5078" s="30"/>
      <c r="AS5078" s="30"/>
      <c r="AT5078" s="30"/>
      <c r="AU5078" s="121"/>
      <c r="AV5078" s="129"/>
      <c r="AW5078" s="129"/>
      <c r="AX5078" s="129"/>
    </row>
    <row r="5079" spans="1:50" x14ac:dyDescent="0.25">
      <c r="A5079" s="120"/>
      <c r="B5079" s="28"/>
      <c r="C5079" s="25"/>
      <c r="D5079" s="25"/>
      <c r="E5079" s="25"/>
      <c r="F5079" s="29"/>
      <c r="G5079" s="29"/>
      <c r="H5079" s="29"/>
      <c r="I5079" s="29"/>
      <c r="J5079" s="29"/>
      <c r="K5079" s="25"/>
      <c r="L5079" s="25"/>
      <c r="M5079" s="25"/>
      <c r="N5079" s="25"/>
      <c r="O5079" s="25"/>
      <c r="P5079" s="25"/>
      <c r="Q5079" s="28"/>
      <c r="R5079" s="29"/>
      <c r="S5079" s="27"/>
      <c r="T5079" s="27"/>
      <c r="U5079" s="28"/>
      <c r="V5079" s="26"/>
      <c r="W5079" s="26"/>
      <c r="X5079" s="26"/>
      <c r="Y5079" s="37"/>
      <c r="Z5079" s="37"/>
      <c r="AA5079" s="37"/>
      <c r="AB5079" s="30"/>
      <c r="AC5079" s="30"/>
      <c r="AD5079" s="31"/>
      <c r="AE5079" s="30"/>
      <c r="AF5079" s="30"/>
      <c r="AG5079" s="32"/>
      <c r="AH5079" s="30"/>
      <c r="AJ5079" s="30"/>
      <c r="AK5079" s="30"/>
      <c r="AL5079" s="30"/>
      <c r="AM5079" s="30"/>
      <c r="AN5079" s="30"/>
      <c r="AO5079" s="30"/>
      <c r="AP5079" s="30"/>
      <c r="AQ5079" s="30"/>
      <c r="AR5079" s="30"/>
      <c r="AS5079" s="30"/>
      <c r="AT5079" s="30"/>
      <c r="AU5079" s="121"/>
      <c r="AV5079" s="129"/>
      <c r="AW5079" s="129"/>
      <c r="AX5079" s="129"/>
    </row>
    <row r="5080" spans="1:50" x14ac:dyDescent="0.25">
      <c r="A5080" s="120"/>
      <c r="B5080" s="28"/>
      <c r="C5080" s="25"/>
      <c r="D5080" s="25"/>
      <c r="E5080" s="25"/>
      <c r="F5080" s="29"/>
      <c r="G5080" s="29"/>
      <c r="H5080" s="29"/>
      <c r="I5080" s="29"/>
      <c r="J5080" s="29"/>
      <c r="K5080" s="25"/>
      <c r="L5080" s="25"/>
      <c r="M5080" s="25"/>
      <c r="N5080" s="25"/>
      <c r="O5080" s="25"/>
      <c r="P5080" s="25"/>
      <c r="Q5080" s="28"/>
      <c r="R5080" s="29"/>
      <c r="S5080" s="27"/>
      <c r="T5080" s="27"/>
      <c r="U5080" s="28"/>
      <c r="V5080" s="26"/>
      <c r="W5080" s="26"/>
      <c r="X5080" s="26"/>
      <c r="Y5080" s="37"/>
      <c r="Z5080" s="37"/>
      <c r="AA5080" s="37"/>
      <c r="AB5080" s="30"/>
      <c r="AC5080" s="30"/>
      <c r="AD5080" s="31"/>
      <c r="AE5080" s="30"/>
      <c r="AF5080" s="30"/>
      <c r="AG5080" s="32"/>
      <c r="AH5080" s="30"/>
      <c r="AJ5080" s="30"/>
      <c r="AK5080" s="30"/>
      <c r="AL5080" s="30"/>
      <c r="AM5080" s="30"/>
      <c r="AN5080" s="30"/>
      <c r="AO5080" s="30"/>
      <c r="AP5080" s="30"/>
      <c r="AQ5080" s="30"/>
      <c r="AR5080" s="30"/>
      <c r="AS5080" s="30"/>
      <c r="AT5080" s="30"/>
      <c r="AU5080" s="121"/>
      <c r="AV5080" s="129"/>
      <c r="AW5080" s="129"/>
      <c r="AX5080" s="129"/>
    </row>
    <row r="5081" spans="1:50" x14ac:dyDescent="0.25">
      <c r="A5081" s="120"/>
      <c r="B5081" s="28"/>
      <c r="C5081" s="25"/>
      <c r="D5081" s="25"/>
      <c r="E5081" s="25"/>
      <c r="F5081" s="29"/>
      <c r="G5081" s="29"/>
      <c r="H5081" s="29"/>
      <c r="I5081" s="29"/>
      <c r="J5081" s="29"/>
      <c r="K5081" s="25"/>
      <c r="L5081" s="25"/>
      <c r="M5081" s="25"/>
      <c r="N5081" s="25"/>
      <c r="O5081" s="25"/>
      <c r="P5081" s="25"/>
      <c r="Q5081" s="28"/>
      <c r="R5081" s="29"/>
      <c r="S5081" s="27"/>
      <c r="T5081" s="27"/>
      <c r="U5081" s="28"/>
      <c r="V5081" s="26"/>
      <c r="W5081" s="26"/>
      <c r="X5081" s="26"/>
      <c r="Y5081" s="37"/>
      <c r="Z5081" s="37"/>
      <c r="AA5081" s="37"/>
      <c r="AB5081" s="30"/>
      <c r="AC5081" s="30"/>
      <c r="AD5081" s="31"/>
      <c r="AE5081" s="30"/>
      <c r="AF5081" s="30"/>
      <c r="AG5081" s="32"/>
      <c r="AH5081" s="30"/>
      <c r="AJ5081" s="30"/>
      <c r="AK5081" s="30"/>
      <c r="AL5081" s="30"/>
      <c r="AM5081" s="30"/>
      <c r="AN5081" s="30"/>
      <c r="AO5081" s="30"/>
      <c r="AP5081" s="30"/>
      <c r="AQ5081" s="30"/>
      <c r="AR5081" s="30"/>
      <c r="AS5081" s="30"/>
      <c r="AT5081" s="30"/>
      <c r="AU5081" s="121"/>
      <c r="AV5081" s="129"/>
      <c r="AW5081" s="129"/>
      <c r="AX5081" s="129"/>
    </row>
    <row r="5082" spans="1:50" x14ac:dyDescent="0.25">
      <c r="A5082" s="120"/>
      <c r="B5082" s="28"/>
      <c r="C5082" s="25"/>
      <c r="D5082" s="25"/>
      <c r="E5082" s="25"/>
      <c r="F5082" s="29"/>
      <c r="G5082" s="29"/>
      <c r="H5082" s="29"/>
      <c r="I5082" s="29"/>
      <c r="J5082" s="29"/>
      <c r="K5082" s="25"/>
      <c r="L5082" s="25"/>
      <c r="M5082" s="25"/>
      <c r="N5082" s="25"/>
      <c r="O5082" s="25"/>
      <c r="P5082" s="25"/>
      <c r="Q5082" s="28"/>
      <c r="R5082" s="29"/>
      <c r="S5082" s="27"/>
      <c r="T5082" s="27"/>
      <c r="U5082" s="28"/>
      <c r="V5082" s="26"/>
      <c r="W5082" s="26"/>
      <c r="X5082" s="26"/>
      <c r="Y5082" s="37"/>
      <c r="Z5082" s="37"/>
      <c r="AA5082" s="37"/>
      <c r="AB5082" s="30"/>
      <c r="AC5082" s="30"/>
      <c r="AD5082" s="31"/>
      <c r="AE5082" s="30"/>
      <c r="AF5082" s="30"/>
      <c r="AG5082" s="32"/>
      <c r="AH5082" s="30"/>
      <c r="AJ5082" s="30"/>
      <c r="AK5082" s="30"/>
      <c r="AL5082" s="30"/>
      <c r="AM5082" s="30"/>
      <c r="AN5082" s="30"/>
      <c r="AO5082" s="30"/>
      <c r="AP5082" s="30"/>
      <c r="AQ5082" s="30"/>
      <c r="AR5082" s="30"/>
      <c r="AS5082" s="30"/>
      <c r="AT5082" s="30"/>
      <c r="AU5082" s="121"/>
      <c r="AV5082" s="129"/>
      <c r="AW5082" s="129"/>
      <c r="AX5082" s="129"/>
    </row>
    <row r="5083" spans="1:50" x14ac:dyDescent="0.25">
      <c r="A5083" s="120"/>
      <c r="B5083" s="28"/>
      <c r="C5083" s="25"/>
      <c r="D5083" s="25"/>
      <c r="E5083" s="25"/>
      <c r="F5083" s="29"/>
      <c r="G5083" s="29"/>
      <c r="H5083" s="29"/>
      <c r="I5083" s="29"/>
      <c r="J5083" s="29"/>
      <c r="K5083" s="25"/>
      <c r="L5083" s="25"/>
      <c r="M5083" s="25"/>
      <c r="N5083" s="25"/>
      <c r="O5083" s="25"/>
      <c r="P5083" s="25"/>
      <c r="Q5083" s="28"/>
      <c r="R5083" s="29"/>
      <c r="S5083" s="27"/>
      <c r="T5083" s="27"/>
      <c r="U5083" s="28"/>
      <c r="V5083" s="26"/>
      <c r="W5083" s="26"/>
      <c r="X5083" s="26"/>
      <c r="Y5083" s="37"/>
      <c r="Z5083" s="37"/>
      <c r="AA5083" s="37"/>
      <c r="AB5083" s="30"/>
      <c r="AC5083" s="30"/>
      <c r="AD5083" s="31"/>
      <c r="AE5083" s="30"/>
      <c r="AF5083" s="30"/>
      <c r="AG5083" s="32"/>
      <c r="AH5083" s="30"/>
      <c r="AJ5083" s="30"/>
      <c r="AK5083" s="30"/>
      <c r="AL5083" s="30"/>
      <c r="AM5083" s="30"/>
      <c r="AN5083" s="30"/>
      <c r="AO5083" s="30"/>
      <c r="AP5083" s="30"/>
      <c r="AQ5083" s="30"/>
      <c r="AR5083" s="30"/>
      <c r="AS5083" s="30"/>
      <c r="AT5083" s="30"/>
      <c r="AU5083" s="121"/>
      <c r="AV5083" s="129"/>
      <c r="AW5083" s="129"/>
      <c r="AX5083" s="129"/>
    </row>
    <row r="5084" spans="1:50" x14ac:dyDescent="0.25">
      <c r="A5084" s="120"/>
      <c r="B5084" s="28"/>
      <c r="C5084" s="25"/>
      <c r="D5084" s="25"/>
      <c r="E5084" s="25"/>
      <c r="F5084" s="29"/>
      <c r="G5084" s="29"/>
      <c r="H5084" s="29"/>
      <c r="I5084" s="29"/>
      <c r="J5084" s="29"/>
      <c r="K5084" s="25"/>
      <c r="L5084" s="25"/>
      <c r="M5084" s="25"/>
      <c r="N5084" s="25"/>
      <c r="O5084" s="25"/>
      <c r="P5084" s="25"/>
      <c r="Q5084" s="28"/>
      <c r="R5084" s="29"/>
      <c r="S5084" s="27"/>
      <c r="T5084" s="27"/>
      <c r="U5084" s="28"/>
      <c r="V5084" s="26"/>
      <c r="W5084" s="26"/>
      <c r="X5084" s="26"/>
      <c r="Y5084" s="37"/>
      <c r="Z5084" s="37"/>
      <c r="AA5084" s="37"/>
      <c r="AB5084" s="30"/>
      <c r="AC5084" s="30"/>
      <c r="AD5084" s="31"/>
      <c r="AE5084" s="30"/>
      <c r="AF5084" s="30"/>
      <c r="AG5084" s="32"/>
      <c r="AH5084" s="30"/>
      <c r="AJ5084" s="30"/>
      <c r="AK5084" s="30"/>
      <c r="AL5084" s="30"/>
      <c r="AM5084" s="30"/>
      <c r="AN5084" s="30"/>
      <c r="AO5084" s="30"/>
      <c r="AP5084" s="30"/>
      <c r="AQ5084" s="30"/>
      <c r="AR5084" s="30"/>
      <c r="AS5084" s="30"/>
      <c r="AT5084" s="30"/>
      <c r="AU5084" s="121"/>
      <c r="AV5084" s="129"/>
      <c r="AW5084" s="129"/>
      <c r="AX5084" s="129"/>
    </row>
    <row r="5085" spans="1:50" x14ac:dyDescent="0.25">
      <c r="A5085" s="120"/>
      <c r="B5085" s="28"/>
      <c r="C5085" s="25"/>
      <c r="D5085" s="25"/>
      <c r="E5085" s="25"/>
      <c r="F5085" s="29"/>
      <c r="G5085" s="29"/>
      <c r="H5085" s="29"/>
      <c r="I5085" s="29"/>
      <c r="J5085" s="29"/>
      <c r="K5085" s="25"/>
      <c r="L5085" s="25"/>
      <c r="M5085" s="25"/>
      <c r="N5085" s="25"/>
      <c r="O5085" s="25"/>
      <c r="P5085" s="25"/>
      <c r="Q5085" s="28"/>
      <c r="R5085" s="29"/>
      <c r="S5085" s="27"/>
      <c r="T5085" s="27"/>
      <c r="U5085" s="28"/>
      <c r="V5085" s="26"/>
      <c r="W5085" s="26"/>
      <c r="X5085" s="26"/>
      <c r="Y5085" s="37"/>
      <c r="Z5085" s="37"/>
      <c r="AA5085" s="37"/>
      <c r="AB5085" s="30"/>
      <c r="AC5085" s="30"/>
      <c r="AD5085" s="31"/>
      <c r="AE5085" s="30"/>
      <c r="AF5085" s="30"/>
      <c r="AG5085" s="32"/>
      <c r="AH5085" s="30"/>
      <c r="AJ5085" s="30"/>
      <c r="AK5085" s="30"/>
      <c r="AL5085" s="30"/>
      <c r="AM5085" s="30"/>
      <c r="AN5085" s="30"/>
      <c r="AO5085" s="30"/>
      <c r="AP5085" s="30"/>
      <c r="AQ5085" s="30"/>
      <c r="AR5085" s="30"/>
      <c r="AS5085" s="30"/>
      <c r="AT5085" s="30"/>
      <c r="AU5085" s="121"/>
      <c r="AV5085" s="129"/>
      <c r="AW5085" s="129"/>
      <c r="AX5085" s="129"/>
    </row>
    <row r="5086" spans="1:50" x14ac:dyDescent="0.25">
      <c r="A5086" s="120"/>
      <c r="B5086" s="28"/>
      <c r="C5086" s="25"/>
      <c r="D5086" s="25"/>
      <c r="E5086" s="25"/>
      <c r="F5086" s="29"/>
      <c r="G5086" s="29"/>
      <c r="H5086" s="29"/>
      <c r="I5086" s="29"/>
      <c r="J5086" s="29"/>
      <c r="K5086" s="25"/>
      <c r="L5086" s="25"/>
      <c r="M5086" s="25"/>
      <c r="N5086" s="25"/>
      <c r="O5086" s="25"/>
      <c r="P5086" s="25"/>
      <c r="Q5086" s="28"/>
      <c r="R5086" s="29"/>
      <c r="S5086" s="27"/>
      <c r="T5086" s="27"/>
      <c r="U5086" s="28"/>
      <c r="V5086" s="26"/>
      <c r="W5086" s="26"/>
      <c r="X5086" s="26"/>
      <c r="Y5086" s="37"/>
      <c r="Z5086" s="37"/>
      <c r="AA5086" s="37"/>
      <c r="AB5086" s="30"/>
      <c r="AC5086" s="30"/>
      <c r="AD5086" s="31"/>
      <c r="AE5086" s="30"/>
      <c r="AF5086" s="30"/>
      <c r="AG5086" s="32"/>
      <c r="AH5086" s="30"/>
      <c r="AJ5086" s="30"/>
      <c r="AK5086" s="30"/>
      <c r="AL5086" s="30"/>
      <c r="AM5086" s="30"/>
      <c r="AN5086" s="30"/>
      <c r="AO5086" s="30"/>
      <c r="AP5086" s="30"/>
      <c r="AQ5086" s="30"/>
      <c r="AR5086" s="30"/>
      <c r="AS5086" s="30"/>
      <c r="AT5086" s="30"/>
      <c r="AU5086" s="121"/>
      <c r="AV5086" s="129"/>
      <c r="AW5086" s="129"/>
      <c r="AX5086" s="129"/>
    </row>
    <row r="5087" spans="1:50" x14ac:dyDescent="0.25">
      <c r="A5087" s="120"/>
      <c r="B5087" s="28"/>
      <c r="C5087" s="25"/>
      <c r="D5087" s="25"/>
      <c r="E5087" s="25"/>
      <c r="F5087" s="29"/>
      <c r="G5087" s="29"/>
      <c r="H5087" s="29"/>
      <c r="I5087" s="29"/>
      <c r="J5087" s="29"/>
      <c r="K5087" s="25"/>
      <c r="L5087" s="25"/>
      <c r="M5087" s="25"/>
      <c r="N5087" s="25"/>
      <c r="O5087" s="25"/>
      <c r="P5087" s="25"/>
      <c r="Q5087" s="28"/>
      <c r="R5087" s="29"/>
      <c r="S5087" s="27"/>
      <c r="T5087" s="27"/>
      <c r="U5087" s="28"/>
      <c r="V5087" s="26"/>
      <c r="W5087" s="26"/>
      <c r="X5087" s="26"/>
      <c r="Y5087" s="37"/>
      <c r="Z5087" s="37"/>
      <c r="AA5087" s="37"/>
      <c r="AB5087" s="30"/>
      <c r="AC5087" s="30"/>
      <c r="AD5087" s="31"/>
      <c r="AE5087" s="30"/>
      <c r="AF5087" s="30"/>
      <c r="AG5087" s="32"/>
      <c r="AH5087" s="30"/>
      <c r="AJ5087" s="30"/>
      <c r="AK5087" s="30"/>
      <c r="AL5087" s="30"/>
      <c r="AM5087" s="30"/>
      <c r="AN5087" s="30"/>
      <c r="AO5087" s="30"/>
      <c r="AP5087" s="30"/>
      <c r="AQ5087" s="30"/>
      <c r="AR5087" s="30"/>
      <c r="AS5087" s="30"/>
      <c r="AT5087" s="30"/>
      <c r="AU5087" s="121"/>
      <c r="AV5087" s="129"/>
      <c r="AW5087" s="129"/>
      <c r="AX5087" s="129"/>
    </row>
    <row r="5088" spans="1:50" x14ac:dyDescent="0.25">
      <c r="A5088" s="120"/>
      <c r="B5088" s="28"/>
      <c r="C5088" s="25"/>
      <c r="D5088" s="25"/>
      <c r="E5088" s="25"/>
      <c r="F5088" s="29"/>
      <c r="G5088" s="29"/>
      <c r="H5088" s="29"/>
      <c r="I5088" s="29"/>
      <c r="J5088" s="29"/>
      <c r="K5088" s="25"/>
      <c r="L5088" s="25"/>
      <c r="M5088" s="25"/>
      <c r="N5088" s="25"/>
      <c r="O5088" s="25"/>
      <c r="P5088" s="25"/>
      <c r="Q5088" s="28"/>
      <c r="R5088" s="29"/>
      <c r="S5088" s="27"/>
      <c r="T5088" s="27"/>
      <c r="U5088" s="28"/>
      <c r="V5088" s="26"/>
      <c r="W5088" s="26"/>
      <c r="X5088" s="26"/>
      <c r="Y5088" s="37"/>
      <c r="Z5088" s="37"/>
      <c r="AA5088" s="37"/>
      <c r="AB5088" s="30"/>
      <c r="AC5088" s="30"/>
      <c r="AD5088" s="31"/>
      <c r="AE5088" s="30"/>
      <c r="AF5088" s="30"/>
      <c r="AG5088" s="32"/>
      <c r="AH5088" s="30"/>
      <c r="AJ5088" s="30"/>
      <c r="AK5088" s="30"/>
      <c r="AL5088" s="30"/>
      <c r="AM5088" s="30"/>
      <c r="AN5088" s="30"/>
      <c r="AO5088" s="30"/>
      <c r="AP5088" s="30"/>
      <c r="AQ5088" s="30"/>
      <c r="AR5088" s="30"/>
      <c r="AS5088" s="30"/>
      <c r="AT5088" s="30"/>
      <c r="AU5088" s="121"/>
      <c r="AV5088" s="129"/>
      <c r="AW5088" s="129"/>
      <c r="AX5088" s="129"/>
    </row>
    <row r="5089" spans="1:50" x14ac:dyDescent="0.25">
      <c r="A5089" s="120"/>
      <c r="B5089" s="28"/>
      <c r="C5089" s="25"/>
      <c r="D5089" s="25"/>
      <c r="E5089" s="25"/>
      <c r="F5089" s="29"/>
      <c r="G5089" s="29"/>
      <c r="H5089" s="29"/>
      <c r="I5089" s="29"/>
      <c r="J5089" s="29"/>
      <c r="K5089" s="25"/>
      <c r="L5089" s="25"/>
      <c r="M5089" s="25"/>
      <c r="N5089" s="25"/>
      <c r="O5089" s="25"/>
      <c r="P5089" s="25"/>
      <c r="Q5089" s="28"/>
      <c r="R5089" s="29"/>
      <c r="S5089" s="27"/>
      <c r="T5089" s="27"/>
      <c r="U5089" s="28"/>
      <c r="V5089" s="26"/>
      <c r="W5089" s="26"/>
      <c r="X5089" s="26"/>
      <c r="Y5089" s="37"/>
      <c r="Z5089" s="37"/>
      <c r="AA5089" s="37"/>
      <c r="AB5089" s="30"/>
      <c r="AC5089" s="30"/>
      <c r="AD5089" s="31"/>
      <c r="AE5089" s="30"/>
      <c r="AF5089" s="30"/>
      <c r="AG5089" s="32"/>
      <c r="AH5089" s="30"/>
      <c r="AJ5089" s="30"/>
      <c r="AK5089" s="30"/>
      <c r="AL5089" s="30"/>
      <c r="AM5089" s="30"/>
      <c r="AN5089" s="30"/>
      <c r="AO5089" s="30"/>
      <c r="AP5089" s="30"/>
      <c r="AQ5089" s="30"/>
      <c r="AR5089" s="30"/>
      <c r="AS5089" s="30"/>
      <c r="AT5089" s="30"/>
      <c r="AU5089" s="121"/>
      <c r="AV5089" s="129"/>
      <c r="AW5089" s="129"/>
      <c r="AX5089" s="129"/>
    </row>
    <row r="5090" spans="1:50" x14ac:dyDescent="0.25">
      <c r="A5090" s="120"/>
      <c r="B5090" s="28"/>
      <c r="C5090" s="25"/>
      <c r="D5090" s="25"/>
      <c r="E5090" s="25"/>
      <c r="F5090" s="29"/>
      <c r="G5090" s="29"/>
      <c r="H5090" s="29"/>
      <c r="I5090" s="29"/>
      <c r="J5090" s="29"/>
      <c r="K5090" s="25"/>
      <c r="L5090" s="25"/>
      <c r="M5090" s="25"/>
      <c r="N5090" s="25"/>
      <c r="O5090" s="25"/>
      <c r="P5090" s="25"/>
      <c r="Q5090" s="28"/>
      <c r="R5090" s="29"/>
      <c r="S5090" s="27"/>
      <c r="T5090" s="27"/>
      <c r="U5090" s="28"/>
      <c r="V5090" s="26"/>
      <c r="W5090" s="26"/>
      <c r="X5090" s="26"/>
      <c r="Y5090" s="37"/>
      <c r="Z5090" s="37"/>
      <c r="AA5090" s="37"/>
      <c r="AB5090" s="30"/>
      <c r="AC5090" s="30"/>
      <c r="AD5090" s="31"/>
      <c r="AE5090" s="30"/>
      <c r="AF5090" s="30"/>
      <c r="AG5090" s="32"/>
      <c r="AH5090" s="30"/>
      <c r="AJ5090" s="30"/>
      <c r="AK5090" s="30"/>
      <c r="AL5090" s="30"/>
      <c r="AM5090" s="30"/>
      <c r="AN5090" s="30"/>
      <c r="AO5090" s="30"/>
      <c r="AP5090" s="30"/>
      <c r="AQ5090" s="30"/>
      <c r="AR5090" s="30"/>
      <c r="AS5090" s="30"/>
      <c r="AT5090" s="30"/>
      <c r="AU5090" s="121"/>
      <c r="AV5090" s="129"/>
      <c r="AW5090" s="129"/>
      <c r="AX5090" s="129"/>
    </row>
    <row r="5091" spans="1:50" x14ac:dyDescent="0.25">
      <c r="A5091" s="120"/>
      <c r="B5091" s="28"/>
      <c r="C5091" s="25"/>
      <c r="D5091" s="25"/>
      <c r="E5091" s="25"/>
      <c r="F5091" s="29"/>
      <c r="G5091" s="29"/>
      <c r="H5091" s="29"/>
      <c r="I5091" s="29"/>
      <c r="J5091" s="29"/>
      <c r="K5091" s="25"/>
      <c r="L5091" s="25"/>
      <c r="M5091" s="25"/>
      <c r="N5091" s="25"/>
      <c r="O5091" s="25"/>
      <c r="P5091" s="25"/>
      <c r="Q5091" s="28"/>
      <c r="R5091" s="29"/>
      <c r="S5091" s="27"/>
      <c r="T5091" s="27"/>
      <c r="U5091" s="28"/>
      <c r="V5091" s="26"/>
      <c r="W5091" s="26"/>
      <c r="X5091" s="26"/>
      <c r="Y5091" s="37"/>
      <c r="Z5091" s="37"/>
      <c r="AA5091" s="37"/>
      <c r="AB5091" s="30"/>
      <c r="AC5091" s="30"/>
      <c r="AD5091" s="31"/>
      <c r="AE5091" s="30"/>
      <c r="AF5091" s="30"/>
      <c r="AG5091" s="32"/>
      <c r="AH5091" s="30"/>
      <c r="AJ5091" s="30"/>
      <c r="AK5091" s="30"/>
      <c r="AL5091" s="30"/>
      <c r="AM5091" s="30"/>
      <c r="AN5091" s="30"/>
      <c r="AO5091" s="30"/>
      <c r="AP5091" s="30"/>
      <c r="AQ5091" s="30"/>
      <c r="AR5091" s="30"/>
      <c r="AS5091" s="30"/>
      <c r="AT5091" s="30"/>
      <c r="AU5091" s="121"/>
      <c r="AV5091" s="129"/>
      <c r="AW5091" s="129"/>
      <c r="AX5091" s="129"/>
    </row>
    <row r="5092" spans="1:50" x14ac:dyDescent="0.25">
      <c r="A5092" s="120"/>
      <c r="B5092" s="28"/>
      <c r="C5092" s="25"/>
      <c r="D5092" s="25"/>
      <c r="E5092" s="25"/>
      <c r="F5092" s="29"/>
      <c r="G5092" s="29"/>
      <c r="H5092" s="29"/>
      <c r="I5092" s="29"/>
      <c r="J5092" s="29"/>
      <c r="K5092" s="25"/>
      <c r="L5092" s="25"/>
      <c r="M5092" s="25"/>
      <c r="N5092" s="25"/>
      <c r="O5092" s="25"/>
      <c r="P5092" s="25"/>
      <c r="Q5092" s="28"/>
      <c r="R5092" s="29"/>
      <c r="S5092" s="27"/>
      <c r="T5092" s="27"/>
      <c r="U5092" s="28"/>
      <c r="V5092" s="26"/>
      <c r="W5092" s="26"/>
      <c r="X5092" s="26"/>
      <c r="Y5092" s="37"/>
      <c r="Z5092" s="37"/>
      <c r="AA5092" s="37"/>
      <c r="AB5092" s="30"/>
      <c r="AC5092" s="30"/>
      <c r="AD5092" s="31"/>
      <c r="AE5092" s="30"/>
      <c r="AF5092" s="30"/>
      <c r="AG5092" s="32"/>
      <c r="AH5092" s="30"/>
      <c r="AJ5092" s="30"/>
      <c r="AK5092" s="30"/>
      <c r="AL5092" s="30"/>
      <c r="AM5092" s="30"/>
      <c r="AN5092" s="30"/>
      <c r="AO5092" s="30"/>
      <c r="AP5092" s="30"/>
      <c r="AQ5092" s="30"/>
      <c r="AR5092" s="30"/>
      <c r="AS5092" s="30"/>
      <c r="AT5092" s="30"/>
      <c r="AU5092" s="121"/>
      <c r="AV5092" s="129"/>
      <c r="AW5092" s="129"/>
      <c r="AX5092" s="129"/>
    </row>
    <row r="5093" spans="1:50" x14ac:dyDescent="0.25">
      <c r="A5093" s="120"/>
      <c r="B5093" s="28"/>
      <c r="C5093" s="25"/>
      <c r="D5093" s="25"/>
      <c r="E5093" s="25"/>
      <c r="F5093" s="29"/>
      <c r="G5093" s="29"/>
      <c r="H5093" s="29"/>
      <c r="I5093" s="29"/>
      <c r="J5093" s="29"/>
      <c r="K5093" s="25"/>
      <c r="L5093" s="25"/>
      <c r="M5093" s="25"/>
      <c r="N5093" s="25"/>
      <c r="O5093" s="25"/>
      <c r="P5093" s="25"/>
      <c r="Q5093" s="28"/>
      <c r="R5093" s="29"/>
      <c r="S5093" s="27"/>
      <c r="T5093" s="27"/>
      <c r="U5093" s="28"/>
      <c r="V5093" s="26"/>
      <c r="W5093" s="26"/>
      <c r="X5093" s="26"/>
      <c r="Y5093" s="37"/>
      <c r="Z5093" s="37"/>
      <c r="AA5093" s="37"/>
      <c r="AB5093" s="30"/>
      <c r="AC5093" s="30"/>
      <c r="AD5093" s="31"/>
      <c r="AE5093" s="30"/>
      <c r="AF5093" s="30"/>
      <c r="AG5093" s="32"/>
      <c r="AH5093" s="30"/>
      <c r="AJ5093" s="30"/>
      <c r="AK5093" s="30"/>
      <c r="AL5093" s="30"/>
      <c r="AM5093" s="30"/>
      <c r="AN5093" s="30"/>
      <c r="AO5093" s="30"/>
      <c r="AP5093" s="30"/>
      <c r="AQ5093" s="30"/>
      <c r="AR5093" s="30"/>
      <c r="AS5093" s="30"/>
      <c r="AT5093" s="30"/>
      <c r="AU5093" s="121"/>
      <c r="AV5093" s="129"/>
      <c r="AW5093" s="129"/>
      <c r="AX5093" s="129"/>
    </row>
    <row r="5094" spans="1:50" x14ac:dyDescent="0.25">
      <c r="A5094" s="120"/>
      <c r="B5094" s="28"/>
      <c r="C5094" s="25"/>
      <c r="D5094" s="25"/>
      <c r="E5094" s="25"/>
      <c r="F5094" s="29"/>
      <c r="G5094" s="29"/>
      <c r="H5094" s="29"/>
      <c r="I5094" s="29"/>
      <c r="J5094" s="29"/>
      <c r="K5094" s="25"/>
      <c r="L5094" s="25"/>
      <c r="M5094" s="25"/>
      <c r="N5094" s="25"/>
      <c r="O5094" s="25"/>
      <c r="P5094" s="25"/>
      <c r="Q5094" s="28"/>
      <c r="R5094" s="29"/>
      <c r="S5094" s="27"/>
      <c r="T5094" s="27"/>
      <c r="U5094" s="28"/>
      <c r="V5094" s="26"/>
      <c r="W5094" s="26"/>
      <c r="X5094" s="26"/>
      <c r="Y5094" s="37"/>
      <c r="Z5094" s="37"/>
      <c r="AA5094" s="37"/>
      <c r="AB5094" s="30"/>
      <c r="AC5094" s="30"/>
      <c r="AD5094" s="31"/>
      <c r="AE5094" s="30"/>
      <c r="AF5094" s="30"/>
      <c r="AG5094" s="32"/>
      <c r="AH5094" s="30"/>
      <c r="AJ5094" s="30"/>
      <c r="AK5094" s="30"/>
      <c r="AL5094" s="30"/>
      <c r="AM5094" s="30"/>
      <c r="AN5094" s="30"/>
      <c r="AO5094" s="30"/>
      <c r="AP5094" s="30"/>
      <c r="AQ5094" s="30"/>
      <c r="AR5094" s="30"/>
      <c r="AS5094" s="30"/>
      <c r="AT5094" s="30"/>
      <c r="AU5094" s="121"/>
      <c r="AV5094" s="129"/>
      <c r="AW5094" s="129"/>
      <c r="AX5094" s="129"/>
    </row>
    <row r="5095" spans="1:50" x14ac:dyDescent="0.25">
      <c r="A5095" s="120"/>
      <c r="B5095" s="28"/>
      <c r="C5095" s="25"/>
      <c r="D5095" s="25"/>
      <c r="E5095" s="25"/>
      <c r="F5095" s="29"/>
      <c r="G5095" s="29"/>
      <c r="H5095" s="29"/>
      <c r="I5095" s="29"/>
      <c r="J5095" s="29"/>
      <c r="K5095" s="25"/>
      <c r="L5095" s="25"/>
      <c r="M5095" s="25"/>
      <c r="N5095" s="25"/>
      <c r="O5095" s="25"/>
      <c r="P5095" s="25"/>
      <c r="Q5095" s="28"/>
      <c r="R5095" s="29"/>
      <c r="S5095" s="27"/>
      <c r="T5095" s="27"/>
      <c r="U5095" s="28"/>
      <c r="V5095" s="26"/>
      <c r="W5095" s="26"/>
      <c r="X5095" s="26"/>
      <c r="Y5095" s="37"/>
      <c r="Z5095" s="37"/>
      <c r="AA5095" s="37"/>
      <c r="AB5095" s="30"/>
      <c r="AC5095" s="30"/>
      <c r="AD5095" s="31"/>
      <c r="AE5095" s="30"/>
      <c r="AF5095" s="30"/>
      <c r="AG5095" s="32"/>
      <c r="AH5095" s="30"/>
      <c r="AJ5095" s="30"/>
      <c r="AK5095" s="30"/>
      <c r="AL5095" s="30"/>
      <c r="AM5095" s="30"/>
      <c r="AN5095" s="30"/>
      <c r="AO5095" s="30"/>
      <c r="AP5095" s="30"/>
      <c r="AQ5095" s="30"/>
      <c r="AR5095" s="30"/>
      <c r="AS5095" s="30"/>
      <c r="AT5095" s="30"/>
      <c r="AU5095" s="121"/>
      <c r="AV5095" s="129"/>
      <c r="AW5095" s="129"/>
      <c r="AX5095" s="129"/>
    </row>
    <row r="5096" spans="1:50" x14ac:dyDescent="0.25">
      <c r="A5096" s="120"/>
      <c r="B5096" s="28"/>
      <c r="C5096" s="25"/>
      <c r="D5096" s="25"/>
      <c r="E5096" s="25"/>
      <c r="F5096" s="29"/>
      <c r="G5096" s="29"/>
      <c r="H5096" s="29"/>
      <c r="I5096" s="29"/>
      <c r="J5096" s="29"/>
      <c r="K5096" s="25"/>
      <c r="L5096" s="25"/>
      <c r="M5096" s="25"/>
      <c r="N5096" s="25"/>
      <c r="O5096" s="25"/>
      <c r="P5096" s="25"/>
      <c r="Q5096" s="28"/>
      <c r="R5096" s="29"/>
      <c r="S5096" s="27"/>
      <c r="T5096" s="27"/>
      <c r="U5096" s="28"/>
      <c r="V5096" s="26"/>
      <c r="W5096" s="26"/>
      <c r="X5096" s="26"/>
      <c r="Y5096" s="37"/>
      <c r="Z5096" s="37"/>
      <c r="AA5096" s="37"/>
      <c r="AB5096" s="30"/>
      <c r="AC5096" s="30"/>
      <c r="AD5096" s="31"/>
      <c r="AE5096" s="30"/>
      <c r="AF5096" s="30"/>
      <c r="AG5096" s="32"/>
      <c r="AH5096" s="30"/>
      <c r="AJ5096" s="30"/>
      <c r="AK5096" s="30"/>
      <c r="AL5096" s="30"/>
      <c r="AM5096" s="30"/>
      <c r="AN5096" s="30"/>
      <c r="AO5096" s="30"/>
      <c r="AP5096" s="30"/>
      <c r="AQ5096" s="30"/>
      <c r="AR5096" s="30"/>
      <c r="AS5096" s="30"/>
      <c r="AT5096" s="30"/>
      <c r="AU5096" s="121"/>
      <c r="AV5096" s="129"/>
      <c r="AW5096" s="129"/>
      <c r="AX5096" s="129"/>
    </row>
    <row r="5097" spans="1:50" x14ac:dyDescent="0.25">
      <c r="A5097" s="120"/>
      <c r="B5097" s="28"/>
      <c r="C5097" s="25"/>
      <c r="D5097" s="25"/>
      <c r="E5097" s="25"/>
      <c r="F5097" s="29"/>
      <c r="G5097" s="29"/>
      <c r="H5097" s="29"/>
      <c r="I5097" s="29"/>
      <c r="J5097" s="29"/>
      <c r="K5097" s="25"/>
      <c r="L5097" s="25"/>
      <c r="M5097" s="25"/>
      <c r="N5097" s="25"/>
      <c r="O5097" s="25"/>
      <c r="P5097" s="25"/>
      <c r="Q5097" s="28"/>
      <c r="R5097" s="29"/>
      <c r="S5097" s="27"/>
      <c r="T5097" s="27"/>
      <c r="U5097" s="28"/>
      <c r="V5097" s="26"/>
      <c r="W5097" s="26"/>
      <c r="X5097" s="26"/>
      <c r="Y5097" s="37"/>
      <c r="Z5097" s="37"/>
      <c r="AA5097" s="37"/>
      <c r="AB5097" s="30"/>
      <c r="AC5097" s="30"/>
      <c r="AD5097" s="31"/>
      <c r="AE5097" s="30"/>
      <c r="AF5097" s="30"/>
      <c r="AG5097" s="32"/>
      <c r="AH5097" s="30"/>
      <c r="AJ5097" s="30"/>
      <c r="AK5097" s="30"/>
      <c r="AL5097" s="30"/>
      <c r="AM5097" s="30"/>
      <c r="AN5097" s="30"/>
      <c r="AO5097" s="30"/>
      <c r="AP5097" s="30"/>
      <c r="AQ5097" s="30"/>
      <c r="AR5097" s="30"/>
      <c r="AS5097" s="30"/>
      <c r="AT5097" s="30"/>
      <c r="AU5097" s="121"/>
      <c r="AV5097" s="129"/>
      <c r="AW5097" s="129"/>
      <c r="AX5097" s="129"/>
    </row>
    <row r="5098" spans="1:50" x14ac:dyDescent="0.25">
      <c r="A5098" s="120"/>
      <c r="B5098" s="28"/>
      <c r="C5098" s="25"/>
      <c r="D5098" s="25"/>
      <c r="E5098" s="25"/>
      <c r="F5098" s="29"/>
      <c r="G5098" s="29"/>
      <c r="H5098" s="29"/>
      <c r="I5098" s="29"/>
      <c r="J5098" s="29"/>
      <c r="K5098" s="25"/>
      <c r="L5098" s="25"/>
      <c r="M5098" s="25"/>
      <c r="N5098" s="25"/>
      <c r="O5098" s="25"/>
      <c r="P5098" s="25"/>
      <c r="Q5098" s="28"/>
      <c r="R5098" s="29"/>
      <c r="S5098" s="27"/>
      <c r="T5098" s="27"/>
      <c r="U5098" s="28"/>
      <c r="V5098" s="26"/>
      <c r="W5098" s="26"/>
      <c r="X5098" s="26"/>
      <c r="Y5098" s="37"/>
      <c r="Z5098" s="37"/>
      <c r="AA5098" s="37"/>
      <c r="AB5098" s="30"/>
      <c r="AC5098" s="30"/>
      <c r="AD5098" s="31"/>
      <c r="AE5098" s="30"/>
      <c r="AF5098" s="30"/>
      <c r="AG5098" s="32"/>
      <c r="AH5098" s="30"/>
      <c r="AJ5098" s="30"/>
      <c r="AK5098" s="30"/>
      <c r="AL5098" s="30"/>
      <c r="AM5098" s="30"/>
      <c r="AN5098" s="30"/>
      <c r="AO5098" s="30"/>
      <c r="AP5098" s="30"/>
      <c r="AQ5098" s="30"/>
      <c r="AR5098" s="30"/>
      <c r="AS5098" s="30"/>
      <c r="AT5098" s="30"/>
      <c r="AU5098" s="121"/>
      <c r="AV5098" s="129"/>
      <c r="AW5098" s="129"/>
      <c r="AX5098" s="129"/>
    </row>
    <row r="5099" spans="1:50" x14ac:dyDescent="0.25">
      <c r="A5099" s="120"/>
      <c r="B5099" s="28"/>
      <c r="C5099" s="25"/>
      <c r="D5099" s="25"/>
      <c r="E5099" s="25"/>
      <c r="F5099" s="29"/>
      <c r="G5099" s="29"/>
      <c r="H5099" s="29"/>
      <c r="I5099" s="29"/>
      <c r="J5099" s="29"/>
      <c r="K5099" s="25"/>
      <c r="L5099" s="25"/>
      <c r="M5099" s="25"/>
      <c r="N5099" s="25"/>
      <c r="O5099" s="25"/>
      <c r="P5099" s="25"/>
      <c r="Q5099" s="28"/>
      <c r="R5099" s="29"/>
      <c r="S5099" s="27"/>
      <c r="T5099" s="27"/>
      <c r="U5099" s="28"/>
      <c r="V5099" s="26"/>
      <c r="W5099" s="26"/>
      <c r="X5099" s="26"/>
      <c r="Y5099" s="37"/>
      <c r="Z5099" s="37"/>
      <c r="AA5099" s="37"/>
      <c r="AB5099" s="30"/>
      <c r="AC5099" s="30"/>
      <c r="AD5099" s="31"/>
      <c r="AE5099" s="30"/>
      <c r="AF5099" s="30"/>
      <c r="AG5099" s="32"/>
      <c r="AH5099" s="30"/>
      <c r="AJ5099" s="30"/>
      <c r="AK5099" s="30"/>
      <c r="AL5099" s="30"/>
      <c r="AM5099" s="30"/>
      <c r="AN5099" s="30"/>
      <c r="AO5099" s="30"/>
      <c r="AP5099" s="30"/>
      <c r="AQ5099" s="30"/>
      <c r="AR5099" s="30"/>
      <c r="AS5099" s="30"/>
      <c r="AT5099" s="30"/>
      <c r="AU5099" s="121"/>
      <c r="AV5099" s="129"/>
      <c r="AW5099" s="129"/>
      <c r="AX5099" s="129"/>
    </row>
    <row r="5100" spans="1:50" x14ac:dyDescent="0.25">
      <c r="A5100" s="120"/>
      <c r="B5100" s="28"/>
      <c r="C5100" s="25"/>
      <c r="D5100" s="25"/>
      <c r="E5100" s="25"/>
      <c r="F5100" s="29"/>
      <c r="G5100" s="29"/>
      <c r="H5100" s="29"/>
      <c r="I5100" s="29"/>
      <c r="J5100" s="29"/>
      <c r="K5100" s="25"/>
      <c r="L5100" s="25"/>
      <c r="M5100" s="25"/>
      <c r="N5100" s="25"/>
      <c r="O5100" s="25"/>
      <c r="P5100" s="25"/>
      <c r="Q5100" s="28"/>
      <c r="R5100" s="29"/>
      <c r="S5100" s="27"/>
      <c r="T5100" s="27"/>
      <c r="U5100" s="28"/>
      <c r="V5100" s="26"/>
      <c r="W5100" s="26"/>
      <c r="X5100" s="26"/>
      <c r="Y5100" s="37"/>
      <c r="Z5100" s="37"/>
      <c r="AA5100" s="37"/>
      <c r="AB5100" s="30"/>
      <c r="AC5100" s="30"/>
      <c r="AD5100" s="31"/>
      <c r="AE5100" s="30"/>
      <c r="AF5100" s="30"/>
      <c r="AG5100" s="32"/>
      <c r="AH5100" s="30"/>
      <c r="AJ5100" s="30"/>
      <c r="AK5100" s="30"/>
      <c r="AL5100" s="30"/>
      <c r="AM5100" s="30"/>
      <c r="AN5100" s="30"/>
      <c r="AO5100" s="30"/>
      <c r="AP5100" s="30"/>
      <c r="AQ5100" s="30"/>
      <c r="AR5100" s="30"/>
      <c r="AS5100" s="30"/>
      <c r="AT5100" s="30"/>
      <c r="AU5100" s="121"/>
      <c r="AV5100" s="129"/>
      <c r="AW5100" s="129"/>
      <c r="AX5100" s="129"/>
    </row>
    <row r="5101" spans="1:50" x14ac:dyDescent="0.25">
      <c r="A5101" s="120"/>
      <c r="B5101" s="28"/>
      <c r="C5101" s="25"/>
      <c r="D5101" s="25"/>
      <c r="E5101" s="25"/>
      <c r="F5101" s="29"/>
      <c r="G5101" s="29"/>
      <c r="H5101" s="29"/>
      <c r="I5101" s="29"/>
      <c r="J5101" s="29"/>
      <c r="K5101" s="25"/>
      <c r="L5101" s="25"/>
      <c r="M5101" s="25"/>
      <c r="N5101" s="25"/>
      <c r="O5101" s="25"/>
      <c r="P5101" s="25"/>
      <c r="Q5101" s="28"/>
      <c r="R5101" s="29"/>
      <c r="S5101" s="27"/>
      <c r="T5101" s="27"/>
      <c r="U5101" s="28"/>
      <c r="V5101" s="26"/>
      <c r="W5101" s="26"/>
      <c r="X5101" s="26"/>
      <c r="Y5101" s="37"/>
      <c r="Z5101" s="37"/>
      <c r="AA5101" s="37"/>
      <c r="AB5101" s="30"/>
      <c r="AC5101" s="30"/>
      <c r="AD5101" s="31"/>
      <c r="AE5101" s="30"/>
      <c r="AF5101" s="30"/>
      <c r="AG5101" s="32"/>
      <c r="AH5101" s="30"/>
      <c r="AJ5101" s="30"/>
      <c r="AK5101" s="30"/>
      <c r="AL5101" s="30"/>
      <c r="AM5101" s="30"/>
      <c r="AN5101" s="30"/>
      <c r="AO5101" s="30"/>
      <c r="AP5101" s="30"/>
      <c r="AQ5101" s="30"/>
      <c r="AR5101" s="30"/>
      <c r="AS5101" s="30"/>
      <c r="AT5101" s="30"/>
      <c r="AU5101" s="121"/>
      <c r="AV5101" s="129"/>
      <c r="AW5101" s="129"/>
      <c r="AX5101" s="129"/>
    </row>
    <row r="5102" spans="1:50" x14ac:dyDescent="0.25">
      <c r="A5102" s="120"/>
      <c r="B5102" s="28"/>
      <c r="C5102" s="25"/>
      <c r="D5102" s="25"/>
      <c r="E5102" s="25"/>
      <c r="F5102" s="29"/>
      <c r="G5102" s="29"/>
      <c r="H5102" s="29"/>
      <c r="I5102" s="29"/>
      <c r="J5102" s="29"/>
      <c r="K5102" s="25"/>
      <c r="L5102" s="25"/>
      <c r="M5102" s="25"/>
      <c r="N5102" s="25"/>
      <c r="O5102" s="25"/>
      <c r="P5102" s="25"/>
      <c r="Q5102" s="28"/>
      <c r="R5102" s="29"/>
      <c r="S5102" s="27"/>
      <c r="T5102" s="27"/>
      <c r="U5102" s="28"/>
      <c r="V5102" s="26"/>
      <c r="W5102" s="26"/>
      <c r="X5102" s="26"/>
      <c r="Y5102" s="37"/>
      <c r="Z5102" s="37"/>
      <c r="AA5102" s="37"/>
      <c r="AB5102" s="30"/>
      <c r="AC5102" s="30"/>
      <c r="AD5102" s="31"/>
      <c r="AE5102" s="30"/>
      <c r="AF5102" s="30"/>
      <c r="AG5102" s="32"/>
      <c r="AH5102" s="30"/>
      <c r="AJ5102" s="30"/>
      <c r="AK5102" s="30"/>
      <c r="AL5102" s="30"/>
      <c r="AM5102" s="30"/>
      <c r="AN5102" s="30"/>
      <c r="AO5102" s="30"/>
      <c r="AP5102" s="30"/>
      <c r="AQ5102" s="30"/>
      <c r="AR5102" s="30"/>
      <c r="AS5102" s="30"/>
      <c r="AT5102" s="30"/>
      <c r="AU5102" s="121"/>
      <c r="AV5102" s="129"/>
      <c r="AW5102" s="129"/>
      <c r="AX5102" s="129"/>
    </row>
    <row r="5103" spans="1:50" x14ac:dyDescent="0.25">
      <c r="A5103" s="120"/>
      <c r="B5103" s="28"/>
      <c r="C5103" s="25"/>
      <c r="D5103" s="25"/>
      <c r="E5103" s="25"/>
      <c r="F5103" s="29"/>
      <c r="G5103" s="29"/>
      <c r="H5103" s="29"/>
      <c r="I5103" s="29"/>
      <c r="J5103" s="29"/>
      <c r="K5103" s="25"/>
      <c r="L5103" s="25"/>
      <c r="M5103" s="25"/>
      <c r="N5103" s="25"/>
      <c r="O5103" s="25"/>
      <c r="P5103" s="25"/>
      <c r="Q5103" s="28"/>
      <c r="R5103" s="29"/>
      <c r="S5103" s="27"/>
      <c r="T5103" s="27"/>
      <c r="U5103" s="28"/>
      <c r="V5103" s="26"/>
      <c r="W5103" s="26"/>
      <c r="X5103" s="26"/>
      <c r="Y5103" s="37"/>
      <c r="Z5103" s="37"/>
      <c r="AA5103" s="37"/>
      <c r="AB5103" s="30"/>
      <c r="AC5103" s="30"/>
      <c r="AD5103" s="31"/>
      <c r="AE5103" s="30"/>
      <c r="AF5103" s="30"/>
      <c r="AG5103" s="32"/>
      <c r="AH5103" s="30"/>
      <c r="AJ5103" s="30"/>
      <c r="AK5103" s="30"/>
      <c r="AL5103" s="30"/>
      <c r="AM5103" s="30"/>
      <c r="AN5103" s="30"/>
      <c r="AO5103" s="30"/>
      <c r="AP5103" s="30"/>
      <c r="AQ5103" s="30"/>
      <c r="AR5103" s="30"/>
      <c r="AS5103" s="30"/>
      <c r="AT5103" s="30"/>
      <c r="AU5103" s="121"/>
      <c r="AV5103" s="129"/>
      <c r="AW5103" s="129"/>
      <c r="AX5103" s="129"/>
    </row>
    <row r="5104" spans="1:50" x14ac:dyDescent="0.25">
      <c r="A5104" s="120"/>
      <c r="B5104" s="28"/>
      <c r="C5104" s="25"/>
      <c r="D5104" s="25"/>
      <c r="E5104" s="25"/>
      <c r="F5104" s="29"/>
      <c r="G5104" s="29"/>
      <c r="H5104" s="29"/>
      <c r="I5104" s="29"/>
      <c r="J5104" s="29"/>
      <c r="K5104" s="25"/>
      <c r="L5104" s="25"/>
      <c r="M5104" s="25"/>
      <c r="N5104" s="25"/>
      <c r="O5104" s="25"/>
      <c r="P5104" s="25"/>
      <c r="Q5104" s="28"/>
      <c r="R5104" s="29"/>
      <c r="S5104" s="27"/>
      <c r="T5104" s="27"/>
      <c r="U5104" s="28"/>
      <c r="V5104" s="26"/>
      <c r="W5104" s="26"/>
      <c r="X5104" s="26"/>
      <c r="Y5104" s="37"/>
      <c r="Z5104" s="37"/>
      <c r="AA5104" s="37"/>
      <c r="AB5104" s="30"/>
      <c r="AC5104" s="30"/>
      <c r="AD5104" s="31"/>
      <c r="AE5104" s="30"/>
      <c r="AF5104" s="30"/>
      <c r="AG5104" s="32"/>
      <c r="AH5104" s="30"/>
      <c r="AJ5104" s="30"/>
      <c r="AK5104" s="30"/>
      <c r="AL5104" s="30"/>
      <c r="AM5104" s="30"/>
      <c r="AN5104" s="30"/>
      <c r="AO5104" s="30"/>
      <c r="AP5104" s="30"/>
      <c r="AQ5104" s="30"/>
      <c r="AR5104" s="30"/>
      <c r="AS5104" s="30"/>
      <c r="AT5104" s="30"/>
      <c r="AU5104" s="121"/>
      <c r="AV5104" s="129"/>
      <c r="AW5104" s="129"/>
      <c r="AX5104" s="129"/>
    </row>
    <row r="5105" spans="1:50" x14ac:dyDescent="0.25">
      <c r="A5105" s="120"/>
      <c r="B5105" s="28"/>
      <c r="C5105" s="25"/>
      <c r="D5105" s="25"/>
      <c r="E5105" s="25"/>
      <c r="F5105" s="29"/>
      <c r="G5105" s="29"/>
      <c r="H5105" s="29"/>
      <c r="I5105" s="29"/>
      <c r="J5105" s="29"/>
      <c r="K5105" s="25"/>
      <c r="L5105" s="25"/>
      <c r="M5105" s="25"/>
      <c r="N5105" s="25"/>
      <c r="O5105" s="25"/>
      <c r="P5105" s="25"/>
      <c r="Q5105" s="28"/>
      <c r="R5105" s="29"/>
      <c r="S5105" s="27"/>
      <c r="T5105" s="27"/>
      <c r="U5105" s="28"/>
      <c r="V5105" s="26"/>
      <c r="W5105" s="26"/>
      <c r="X5105" s="26"/>
      <c r="Y5105" s="37"/>
      <c r="Z5105" s="37"/>
      <c r="AA5105" s="37"/>
      <c r="AB5105" s="30"/>
      <c r="AC5105" s="30"/>
      <c r="AD5105" s="31"/>
      <c r="AE5105" s="30"/>
      <c r="AF5105" s="30"/>
      <c r="AG5105" s="32"/>
      <c r="AH5105" s="30"/>
      <c r="AJ5105" s="30"/>
      <c r="AK5105" s="30"/>
      <c r="AL5105" s="30"/>
      <c r="AM5105" s="30"/>
      <c r="AN5105" s="30"/>
      <c r="AO5105" s="30"/>
      <c r="AP5105" s="30"/>
      <c r="AQ5105" s="30"/>
      <c r="AR5105" s="30"/>
      <c r="AS5105" s="30"/>
      <c r="AT5105" s="30"/>
      <c r="AU5105" s="121"/>
      <c r="AV5105" s="129"/>
      <c r="AW5105" s="129"/>
      <c r="AX5105" s="129"/>
    </row>
    <row r="5106" spans="1:50" x14ac:dyDescent="0.25">
      <c r="A5106" s="120"/>
      <c r="B5106" s="28"/>
      <c r="C5106" s="25"/>
      <c r="D5106" s="25"/>
      <c r="E5106" s="25"/>
      <c r="F5106" s="29"/>
      <c r="G5106" s="29"/>
      <c r="H5106" s="29"/>
      <c r="I5106" s="29"/>
      <c r="J5106" s="29"/>
      <c r="K5106" s="25"/>
      <c r="L5106" s="25"/>
      <c r="M5106" s="25"/>
      <c r="N5106" s="25"/>
      <c r="O5106" s="25"/>
      <c r="P5106" s="25"/>
      <c r="Q5106" s="28"/>
      <c r="R5106" s="29"/>
      <c r="S5106" s="27"/>
      <c r="T5106" s="27"/>
      <c r="U5106" s="28"/>
      <c r="V5106" s="26"/>
      <c r="W5106" s="26"/>
      <c r="X5106" s="26"/>
      <c r="Y5106" s="37"/>
      <c r="Z5106" s="37"/>
      <c r="AA5106" s="37"/>
      <c r="AB5106" s="30"/>
      <c r="AC5106" s="30"/>
      <c r="AD5106" s="31"/>
      <c r="AE5106" s="30"/>
      <c r="AF5106" s="30"/>
      <c r="AG5106" s="32"/>
      <c r="AH5106" s="30"/>
      <c r="AJ5106" s="30"/>
      <c r="AK5106" s="30"/>
      <c r="AL5106" s="30"/>
      <c r="AM5106" s="30"/>
      <c r="AN5106" s="30"/>
      <c r="AO5106" s="30"/>
      <c r="AP5106" s="30"/>
      <c r="AQ5106" s="30"/>
      <c r="AR5106" s="30"/>
      <c r="AS5106" s="30"/>
      <c r="AT5106" s="30"/>
      <c r="AU5106" s="121"/>
      <c r="AV5106" s="129"/>
      <c r="AW5106" s="129"/>
      <c r="AX5106" s="129"/>
    </row>
    <row r="5107" spans="1:50" x14ac:dyDescent="0.25">
      <c r="A5107" s="120"/>
      <c r="B5107" s="28"/>
      <c r="C5107" s="25"/>
      <c r="D5107" s="25"/>
      <c r="E5107" s="25"/>
      <c r="F5107" s="29"/>
      <c r="G5107" s="29"/>
      <c r="H5107" s="29"/>
      <c r="I5107" s="29"/>
      <c r="J5107" s="29"/>
      <c r="K5107" s="25"/>
      <c r="L5107" s="25"/>
      <c r="M5107" s="25"/>
      <c r="N5107" s="25"/>
      <c r="O5107" s="25"/>
      <c r="P5107" s="25"/>
      <c r="Q5107" s="28"/>
      <c r="R5107" s="29"/>
      <c r="S5107" s="27"/>
      <c r="T5107" s="27"/>
      <c r="U5107" s="28"/>
      <c r="V5107" s="26"/>
      <c r="W5107" s="26"/>
      <c r="X5107" s="26"/>
      <c r="Y5107" s="37"/>
      <c r="Z5107" s="37"/>
      <c r="AA5107" s="37"/>
      <c r="AB5107" s="30"/>
      <c r="AC5107" s="30"/>
      <c r="AD5107" s="31"/>
      <c r="AE5107" s="30"/>
      <c r="AF5107" s="30"/>
      <c r="AG5107" s="32"/>
      <c r="AH5107" s="30"/>
      <c r="AJ5107" s="30"/>
      <c r="AK5107" s="30"/>
      <c r="AL5107" s="30"/>
      <c r="AM5107" s="30"/>
      <c r="AN5107" s="30"/>
      <c r="AO5107" s="30"/>
      <c r="AP5107" s="30"/>
      <c r="AQ5107" s="30"/>
      <c r="AR5107" s="30"/>
      <c r="AS5107" s="30"/>
      <c r="AT5107" s="30"/>
      <c r="AU5107" s="121"/>
      <c r="AV5107" s="129"/>
      <c r="AW5107" s="129"/>
      <c r="AX5107" s="129"/>
    </row>
    <row r="5108" spans="1:50" x14ac:dyDescent="0.25">
      <c r="A5108" s="120"/>
      <c r="B5108" s="28"/>
      <c r="C5108" s="25"/>
      <c r="D5108" s="25"/>
      <c r="E5108" s="25"/>
      <c r="F5108" s="29"/>
      <c r="G5108" s="29"/>
      <c r="H5108" s="29"/>
      <c r="I5108" s="29"/>
      <c r="J5108" s="29"/>
      <c r="K5108" s="25"/>
      <c r="L5108" s="25"/>
      <c r="M5108" s="25"/>
      <c r="N5108" s="25"/>
      <c r="O5108" s="25"/>
      <c r="P5108" s="25"/>
      <c r="Q5108" s="28"/>
      <c r="R5108" s="29"/>
      <c r="S5108" s="27"/>
      <c r="T5108" s="27"/>
      <c r="U5108" s="28"/>
      <c r="V5108" s="26"/>
      <c r="W5108" s="26"/>
      <c r="X5108" s="26"/>
      <c r="Y5108" s="37"/>
      <c r="Z5108" s="37"/>
      <c r="AA5108" s="37"/>
      <c r="AB5108" s="30"/>
      <c r="AC5108" s="30"/>
      <c r="AD5108" s="31"/>
      <c r="AE5108" s="30"/>
      <c r="AF5108" s="30"/>
      <c r="AG5108" s="32"/>
      <c r="AH5108" s="30"/>
      <c r="AJ5108" s="30"/>
      <c r="AK5108" s="30"/>
      <c r="AL5108" s="30"/>
      <c r="AM5108" s="30"/>
      <c r="AN5108" s="30"/>
      <c r="AO5108" s="30"/>
      <c r="AP5108" s="30"/>
      <c r="AQ5108" s="30"/>
      <c r="AR5108" s="30"/>
      <c r="AS5108" s="30"/>
      <c r="AT5108" s="30"/>
      <c r="AU5108" s="121"/>
      <c r="AV5108" s="129"/>
      <c r="AW5108" s="129"/>
      <c r="AX5108" s="129"/>
    </row>
    <row r="5109" spans="1:50" x14ac:dyDescent="0.25">
      <c r="A5109" s="120"/>
      <c r="B5109" s="28"/>
      <c r="C5109" s="25"/>
      <c r="D5109" s="25"/>
      <c r="E5109" s="25"/>
      <c r="F5109" s="29"/>
      <c r="G5109" s="29"/>
      <c r="H5109" s="29"/>
      <c r="I5109" s="29"/>
      <c r="J5109" s="29"/>
      <c r="K5109" s="25"/>
      <c r="L5109" s="25"/>
      <c r="M5109" s="25"/>
      <c r="N5109" s="25"/>
      <c r="O5109" s="25"/>
      <c r="P5109" s="25"/>
      <c r="Q5109" s="28"/>
      <c r="R5109" s="29"/>
      <c r="S5109" s="27"/>
      <c r="T5109" s="27"/>
      <c r="U5109" s="28"/>
      <c r="V5109" s="26"/>
      <c r="W5109" s="26"/>
      <c r="X5109" s="26"/>
      <c r="Y5109" s="37"/>
      <c r="Z5109" s="37"/>
      <c r="AA5109" s="37"/>
      <c r="AB5109" s="30"/>
      <c r="AC5109" s="30"/>
      <c r="AD5109" s="31"/>
      <c r="AE5109" s="30"/>
      <c r="AF5109" s="30"/>
      <c r="AG5109" s="32"/>
      <c r="AH5109" s="30"/>
      <c r="AJ5109" s="30"/>
      <c r="AK5109" s="30"/>
      <c r="AL5109" s="30"/>
      <c r="AM5109" s="30"/>
      <c r="AN5109" s="30"/>
      <c r="AO5109" s="30"/>
      <c r="AP5109" s="30"/>
      <c r="AQ5109" s="30"/>
      <c r="AR5109" s="30"/>
      <c r="AS5109" s="30"/>
      <c r="AT5109" s="30"/>
      <c r="AU5109" s="121"/>
      <c r="AV5109" s="129"/>
      <c r="AW5109" s="129"/>
      <c r="AX5109" s="129"/>
    </row>
    <row r="5110" spans="1:50" x14ac:dyDescent="0.25">
      <c r="A5110" s="120"/>
      <c r="B5110" s="28"/>
      <c r="C5110" s="25"/>
      <c r="D5110" s="25"/>
      <c r="E5110" s="25"/>
      <c r="F5110" s="29"/>
      <c r="G5110" s="29"/>
      <c r="H5110" s="29"/>
      <c r="I5110" s="29"/>
      <c r="J5110" s="29"/>
      <c r="K5110" s="25"/>
      <c r="L5110" s="25"/>
      <c r="M5110" s="25"/>
      <c r="N5110" s="25"/>
      <c r="O5110" s="25"/>
      <c r="P5110" s="25"/>
      <c r="Q5110" s="28"/>
      <c r="R5110" s="29"/>
      <c r="S5110" s="27"/>
      <c r="T5110" s="27"/>
      <c r="U5110" s="28"/>
      <c r="V5110" s="26"/>
      <c r="W5110" s="26"/>
      <c r="X5110" s="26"/>
      <c r="Y5110" s="37"/>
      <c r="Z5110" s="37"/>
      <c r="AA5110" s="37"/>
      <c r="AB5110" s="30"/>
      <c r="AC5110" s="30"/>
      <c r="AD5110" s="31"/>
      <c r="AE5110" s="30"/>
      <c r="AF5110" s="30"/>
      <c r="AG5110" s="32"/>
      <c r="AH5110" s="30"/>
      <c r="AJ5110" s="30"/>
      <c r="AK5110" s="30"/>
      <c r="AL5110" s="30"/>
      <c r="AM5110" s="30"/>
      <c r="AN5110" s="30"/>
      <c r="AO5110" s="30"/>
      <c r="AP5110" s="30"/>
      <c r="AQ5110" s="30"/>
      <c r="AR5110" s="30"/>
      <c r="AS5110" s="30"/>
      <c r="AT5110" s="30"/>
      <c r="AU5110" s="121"/>
      <c r="AV5110" s="129"/>
      <c r="AW5110" s="129"/>
      <c r="AX5110" s="129"/>
    </row>
    <row r="5111" spans="1:50" x14ac:dyDescent="0.25">
      <c r="A5111" s="120"/>
      <c r="B5111" s="28"/>
      <c r="C5111" s="25"/>
      <c r="D5111" s="25"/>
      <c r="E5111" s="25"/>
      <c r="F5111" s="29"/>
      <c r="G5111" s="29"/>
      <c r="H5111" s="29"/>
      <c r="I5111" s="29"/>
      <c r="J5111" s="29"/>
      <c r="K5111" s="25"/>
      <c r="L5111" s="25"/>
      <c r="M5111" s="25"/>
      <c r="N5111" s="25"/>
      <c r="O5111" s="25"/>
      <c r="P5111" s="25"/>
      <c r="Q5111" s="28"/>
      <c r="R5111" s="29"/>
      <c r="S5111" s="27"/>
      <c r="T5111" s="27"/>
      <c r="U5111" s="28"/>
      <c r="V5111" s="26"/>
      <c r="W5111" s="26"/>
      <c r="X5111" s="26"/>
      <c r="Y5111" s="37"/>
      <c r="Z5111" s="37"/>
      <c r="AA5111" s="37"/>
      <c r="AB5111" s="30"/>
      <c r="AC5111" s="30"/>
      <c r="AD5111" s="31"/>
      <c r="AE5111" s="30"/>
      <c r="AF5111" s="30"/>
      <c r="AG5111" s="32"/>
      <c r="AH5111" s="30"/>
      <c r="AJ5111" s="30"/>
      <c r="AK5111" s="30"/>
      <c r="AL5111" s="30"/>
      <c r="AM5111" s="30"/>
      <c r="AN5111" s="30"/>
      <c r="AO5111" s="30"/>
      <c r="AP5111" s="30"/>
      <c r="AQ5111" s="30"/>
      <c r="AR5111" s="30"/>
      <c r="AS5111" s="30"/>
      <c r="AT5111" s="30"/>
      <c r="AU5111" s="121"/>
      <c r="AV5111" s="129"/>
      <c r="AW5111" s="129"/>
      <c r="AX5111" s="129"/>
    </row>
    <row r="5112" spans="1:50" x14ac:dyDescent="0.25">
      <c r="A5112" s="120"/>
      <c r="B5112" s="28"/>
      <c r="C5112" s="25"/>
      <c r="D5112" s="25"/>
      <c r="E5112" s="25"/>
      <c r="F5112" s="29"/>
      <c r="G5112" s="29"/>
      <c r="H5112" s="29"/>
      <c r="I5112" s="29"/>
      <c r="J5112" s="29"/>
      <c r="K5112" s="25"/>
      <c r="L5112" s="25"/>
      <c r="M5112" s="25"/>
      <c r="N5112" s="25"/>
      <c r="O5112" s="25"/>
      <c r="P5112" s="25"/>
      <c r="Q5112" s="28"/>
      <c r="R5112" s="29"/>
      <c r="S5112" s="27"/>
      <c r="T5112" s="27"/>
      <c r="U5112" s="28"/>
      <c r="V5112" s="26"/>
      <c r="W5112" s="26"/>
      <c r="X5112" s="26"/>
      <c r="Y5112" s="37"/>
      <c r="Z5112" s="37"/>
      <c r="AA5112" s="37"/>
      <c r="AB5112" s="30"/>
      <c r="AC5112" s="30"/>
      <c r="AD5112" s="31"/>
      <c r="AE5112" s="30"/>
      <c r="AF5112" s="30"/>
      <c r="AG5112" s="32"/>
      <c r="AH5112" s="30"/>
      <c r="AJ5112" s="30"/>
      <c r="AK5112" s="30"/>
      <c r="AL5112" s="30"/>
      <c r="AM5112" s="30"/>
      <c r="AN5112" s="30"/>
      <c r="AO5112" s="30"/>
      <c r="AP5112" s="30"/>
      <c r="AQ5112" s="30"/>
      <c r="AR5112" s="30"/>
      <c r="AS5112" s="30"/>
      <c r="AT5112" s="30"/>
      <c r="AU5112" s="121"/>
      <c r="AV5112" s="129"/>
      <c r="AW5112" s="129"/>
      <c r="AX5112" s="129"/>
    </row>
    <row r="5113" spans="1:50" x14ac:dyDescent="0.25">
      <c r="A5113" s="120"/>
      <c r="B5113" s="28"/>
      <c r="C5113" s="25"/>
      <c r="D5113" s="25"/>
      <c r="E5113" s="25"/>
      <c r="F5113" s="29"/>
      <c r="G5113" s="29"/>
      <c r="H5113" s="29"/>
      <c r="I5113" s="29"/>
      <c r="J5113" s="29"/>
      <c r="K5113" s="25"/>
      <c r="L5113" s="25"/>
      <c r="M5113" s="25"/>
      <c r="N5113" s="25"/>
      <c r="O5113" s="25"/>
      <c r="P5113" s="25"/>
      <c r="Q5113" s="28"/>
      <c r="R5113" s="29"/>
      <c r="S5113" s="27"/>
      <c r="T5113" s="27"/>
      <c r="U5113" s="28"/>
      <c r="V5113" s="26"/>
      <c r="W5113" s="26"/>
      <c r="X5113" s="26"/>
      <c r="Y5113" s="37"/>
      <c r="Z5113" s="37"/>
      <c r="AA5113" s="37"/>
      <c r="AB5113" s="30"/>
      <c r="AC5113" s="30"/>
      <c r="AD5113" s="31"/>
      <c r="AE5113" s="30"/>
      <c r="AF5113" s="30"/>
      <c r="AG5113" s="32"/>
      <c r="AH5113" s="30"/>
      <c r="AJ5113" s="30"/>
      <c r="AK5113" s="30"/>
      <c r="AL5113" s="30"/>
      <c r="AM5113" s="30"/>
      <c r="AN5113" s="30"/>
      <c r="AO5113" s="30"/>
      <c r="AP5113" s="30"/>
      <c r="AQ5113" s="30"/>
      <c r="AR5113" s="30"/>
      <c r="AS5113" s="30"/>
      <c r="AT5113" s="30"/>
      <c r="AU5113" s="121"/>
      <c r="AV5113" s="129"/>
      <c r="AW5113" s="129"/>
      <c r="AX5113" s="129"/>
    </row>
    <row r="5114" spans="1:50" x14ac:dyDescent="0.25">
      <c r="A5114" s="120"/>
      <c r="B5114" s="28"/>
      <c r="C5114" s="25"/>
      <c r="D5114" s="25"/>
      <c r="E5114" s="25"/>
      <c r="F5114" s="29"/>
      <c r="G5114" s="29"/>
      <c r="H5114" s="29"/>
      <c r="I5114" s="29"/>
      <c r="J5114" s="29"/>
      <c r="K5114" s="25"/>
      <c r="L5114" s="25"/>
      <c r="M5114" s="25"/>
      <c r="N5114" s="25"/>
      <c r="O5114" s="25"/>
      <c r="P5114" s="25"/>
      <c r="Q5114" s="28"/>
      <c r="R5114" s="29"/>
      <c r="S5114" s="27"/>
      <c r="T5114" s="27"/>
      <c r="U5114" s="28"/>
      <c r="V5114" s="26"/>
      <c r="W5114" s="26"/>
      <c r="X5114" s="26"/>
      <c r="Y5114" s="37"/>
      <c r="Z5114" s="37"/>
      <c r="AA5114" s="37"/>
      <c r="AB5114" s="30"/>
      <c r="AC5114" s="30"/>
      <c r="AD5114" s="31"/>
      <c r="AE5114" s="30"/>
      <c r="AF5114" s="30"/>
      <c r="AG5114" s="32"/>
      <c r="AH5114" s="30"/>
      <c r="AJ5114" s="30"/>
      <c r="AK5114" s="30"/>
      <c r="AL5114" s="30"/>
      <c r="AM5114" s="30"/>
      <c r="AN5114" s="30"/>
      <c r="AO5114" s="30"/>
      <c r="AP5114" s="30"/>
      <c r="AQ5114" s="30"/>
      <c r="AR5114" s="30"/>
      <c r="AS5114" s="30"/>
      <c r="AT5114" s="30"/>
      <c r="AU5114" s="121"/>
      <c r="AV5114" s="129"/>
      <c r="AW5114" s="129"/>
      <c r="AX5114" s="129"/>
    </row>
    <row r="5115" spans="1:50" x14ac:dyDescent="0.25">
      <c r="A5115" s="120"/>
      <c r="B5115" s="28"/>
      <c r="C5115" s="25"/>
      <c r="D5115" s="25"/>
      <c r="E5115" s="25"/>
      <c r="F5115" s="29"/>
      <c r="G5115" s="29"/>
      <c r="H5115" s="29"/>
      <c r="I5115" s="29"/>
      <c r="J5115" s="29"/>
      <c r="K5115" s="25"/>
      <c r="L5115" s="25"/>
      <c r="M5115" s="25"/>
      <c r="N5115" s="25"/>
      <c r="O5115" s="25"/>
      <c r="P5115" s="25"/>
      <c r="Q5115" s="28"/>
      <c r="R5115" s="29"/>
      <c r="S5115" s="27"/>
      <c r="T5115" s="27"/>
      <c r="U5115" s="28"/>
      <c r="V5115" s="26"/>
      <c r="W5115" s="26"/>
      <c r="X5115" s="26"/>
      <c r="Y5115" s="37"/>
      <c r="Z5115" s="37"/>
      <c r="AA5115" s="37"/>
      <c r="AB5115" s="30"/>
      <c r="AC5115" s="30"/>
      <c r="AD5115" s="31"/>
      <c r="AE5115" s="30"/>
      <c r="AF5115" s="30"/>
      <c r="AG5115" s="32"/>
      <c r="AH5115" s="30"/>
      <c r="AJ5115" s="30"/>
      <c r="AK5115" s="30"/>
      <c r="AL5115" s="30"/>
      <c r="AM5115" s="30"/>
      <c r="AN5115" s="30"/>
      <c r="AO5115" s="30"/>
      <c r="AP5115" s="30"/>
      <c r="AQ5115" s="30"/>
      <c r="AR5115" s="30"/>
      <c r="AS5115" s="30"/>
      <c r="AT5115" s="30"/>
      <c r="AU5115" s="121"/>
      <c r="AV5115" s="129"/>
      <c r="AW5115" s="129"/>
      <c r="AX5115" s="129"/>
    </row>
    <row r="5116" spans="1:50" x14ac:dyDescent="0.25">
      <c r="A5116" s="120"/>
      <c r="B5116" s="28"/>
      <c r="C5116" s="25"/>
      <c r="D5116" s="25"/>
      <c r="E5116" s="25"/>
      <c r="F5116" s="29"/>
      <c r="G5116" s="29"/>
      <c r="H5116" s="29"/>
      <c r="I5116" s="29"/>
      <c r="J5116" s="29"/>
      <c r="K5116" s="25"/>
      <c r="L5116" s="25"/>
      <c r="M5116" s="25"/>
      <c r="N5116" s="25"/>
      <c r="O5116" s="25"/>
      <c r="P5116" s="25"/>
      <c r="Q5116" s="28"/>
      <c r="R5116" s="29"/>
      <c r="S5116" s="27"/>
      <c r="T5116" s="27"/>
      <c r="U5116" s="28"/>
      <c r="V5116" s="26"/>
      <c r="W5116" s="26"/>
      <c r="X5116" s="26"/>
      <c r="Y5116" s="37"/>
      <c r="Z5116" s="37"/>
      <c r="AA5116" s="37"/>
      <c r="AB5116" s="30"/>
      <c r="AC5116" s="30"/>
      <c r="AD5116" s="31"/>
      <c r="AE5116" s="30"/>
      <c r="AF5116" s="30"/>
      <c r="AG5116" s="32"/>
      <c r="AH5116" s="30"/>
      <c r="AJ5116" s="30"/>
      <c r="AK5116" s="30"/>
      <c r="AL5116" s="30"/>
      <c r="AM5116" s="30"/>
      <c r="AN5116" s="30"/>
      <c r="AO5116" s="30"/>
      <c r="AP5116" s="30"/>
      <c r="AQ5116" s="30"/>
      <c r="AR5116" s="30"/>
      <c r="AS5116" s="30"/>
      <c r="AT5116" s="30"/>
      <c r="AU5116" s="121"/>
      <c r="AV5116" s="129"/>
      <c r="AW5116" s="129"/>
      <c r="AX5116" s="129"/>
    </row>
    <row r="5117" spans="1:50" x14ac:dyDescent="0.25">
      <c r="A5117" s="120"/>
      <c r="B5117" s="28"/>
      <c r="C5117" s="25"/>
      <c r="D5117" s="25"/>
      <c r="E5117" s="25"/>
      <c r="F5117" s="29"/>
      <c r="G5117" s="29"/>
      <c r="H5117" s="29"/>
      <c r="I5117" s="29"/>
      <c r="J5117" s="29"/>
      <c r="K5117" s="25"/>
      <c r="L5117" s="25"/>
      <c r="M5117" s="25"/>
      <c r="N5117" s="25"/>
      <c r="O5117" s="25"/>
      <c r="P5117" s="25"/>
      <c r="Q5117" s="28"/>
      <c r="R5117" s="29"/>
      <c r="S5117" s="27"/>
      <c r="T5117" s="27"/>
      <c r="U5117" s="28"/>
      <c r="V5117" s="26"/>
      <c r="W5117" s="26"/>
      <c r="X5117" s="26"/>
      <c r="Y5117" s="37"/>
      <c r="Z5117" s="37"/>
      <c r="AA5117" s="37"/>
      <c r="AB5117" s="30"/>
      <c r="AC5117" s="30"/>
      <c r="AD5117" s="31"/>
      <c r="AE5117" s="30"/>
      <c r="AF5117" s="30"/>
      <c r="AG5117" s="32"/>
      <c r="AH5117" s="30"/>
      <c r="AJ5117" s="30"/>
      <c r="AK5117" s="30"/>
      <c r="AL5117" s="30"/>
      <c r="AM5117" s="30"/>
      <c r="AN5117" s="30"/>
      <c r="AO5117" s="30"/>
      <c r="AP5117" s="30"/>
      <c r="AQ5117" s="30"/>
      <c r="AR5117" s="30"/>
      <c r="AS5117" s="30"/>
      <c r="AT5117" s="30"/>
      <c r="AU5117" s="121"/>
      <c r="AV5117" s="129"/>
      <c r="AW5117" s="129"/>
      <c r="AX5117" s="129"/>
    </row>
    <row r="5118" spans="1:50" x14ac:dyDescent="0.25">
      <c r="A5118" s="120"/>
      <c r="B5118" s="28"/>
      <c r="C5118" s="25"/>
      <c r="D5118" s="25"/>
      <c r="E5118" s="25"/>
      <c r="F5118" s="29"/>
      <c r="G5118" s="29"/>
      <c r="H5118" s="29"/>
      <c r="I5118" s="29"/>
      <c r="J5118" s="29"/>
      <c r="K5118" s="25"/>
      <c r="L5118" s="25"/>
      <c r="M5118" s="25"/>
      <c r="N5118" s="25"/>
      <c r="O5118" s="25"/>
      <c r="P5118" s="25"/>
      <c r="Q5118" s="28"/>
      <c r="R5118" s="29"/>
      <c r="S5118" s="27"/>
      <c r="T5118" s="27"/>
      <c r="U5118" s="28"/>
      <c r="V5118" s="26"/>
      <c r="W5118" s="26"/>
      <c r="X5118" s="26"/>
      <c r="Y5118" s="37"/>
      <c r="Z5118" s="37"/>
      <c r="AA5118" s="37"/>
      <c r="AB5118" s="30"/>
      <c r="AC5118" s="30"/>
      <c r="AD5118" s="31"/>
      <c r="AE5118" s="30"/>
      <c r="AF5118" s="30"/>
      <c r="AG5118" s="32"/>
      <c r="AH5118" s="30"/>
      <c r="AJ5118" s="30"/>
      <c r="AK5118" s="30"/>
      <c r="AL5118" s="30"/>
      <c r="AM5118" s="30"/>
      <c r="AN5118" s="30"/>
      <c r="AO5118" s="30"/>
      <c r="AP5118" s="30"/>
      <c r="AQ5118" s="30"/>
      <c r="AR5118" s="30"/>
      <c r="AS5118" s="30"/>
      <c r="AT5118" s="30"/>
      <c r="AU5118" s="121"/>
      <c r="AV5118" s="129"/>
      <c r="AW5118" s="129"/>
      <c r="AX5118" s="129"/>
    </row>
    <row r="5119" spans="1:50" x14ac:dyDescent="0.25">
      <c r="A5119" s="120"/>
      <c r="B5119" s="28"/>
      <c r="C5119" s="25"/>
      <c r="D5119" s="25"/>
      <c r="E5119" s="25"/>
      <c r="F5119" s="29"/>
      <c r="G5119" s="29"/>
      <c r="H5119" s="29"/>
      <c r="I5119" s="29"/>
      <c r="J5119" s="29"/>
      <c r="K5119" s="25"/>
      <c r="L5119" s="25"/>
      <c r="M5119" s="25"/>
      <c r="N5119" s="25"/>
      <c r="O5119" s="25"/>
      <c r="P5119" s="25"/>
      <c r="Q5119" s="28"/>
      <c r="R5119" s="29"/>
      <c r="S5119" s="27"/>
      <c r="T5119" s="27"/>
      <c r="U5119" s="28"/>
      <c r="V5119" s="26"/>
      <c r="W5119" s="26"/>
      <c r="X5119" s="26"/>
      <c r="Y5119" s="37"/>
      <c r="Z5119" s="37"/>
      <c r="AA5119" s="37"/>
      <c r="AB5119" s="30"/>
      <c r="AC5119" s="30"/>
      <c r="AD5119" s="31"/>
      <c r="AE5119" s="30"/>
      <c r="AF5119" s="30"/>
      <c r="AG5119" s="32"/>
      <c r="AH5119" s="30"/>
      <c r="AJ5119" s="30"/>
      <c r="AK5119" s="30"/>
      <c r="AL5119" s="30"/>
      <c r="AM5119" s="30"/>
      <c r="AN5119" s="30"/>
      <c r="AO5119" s="30"/>
      <c r="AP5119" s="30"/>
      <c r="AQ5119" s="30"/>
      <c r="AR5119" s="30"/>
      <c r="AS5119" s="30"/>
      <c r="AT5119" s="30"/>
      <c r="AU5119" s="121"/>
      <c r="AV5119" s="129"/>
      <c r="AW5119" s="129"/>
      <c r="AX5119" s="129"/>
    </row>
    <row r="5120" spans="1:50" x14ac:dyDescent="0.25">
      <c r="A5120" s="120"/>
      <c r="B5120" s="28"/>
      <c r="C5120" s="25"/>
      <c r="D5120" s="25"/>
      <c r="E5120" s="25"/>
      <c r="F5120" s="29"/>
      <c r="G5120" s="29"/>
      <c r="H5120" s="29"/>
      <c r="I5120" s="29"/>
      <c r="J5120" s="29"/>
      <c r="K5120" s="25"/>
      <c r="L5120" s="25"/>
      <c r="M5120" s="25"/>
      <c r="N5120" s="25"/>
      <c r="O5120" s="25"/>
      <c r="P5120" s="25"/>
      <c r="Q5120" s="28"/>
      <c r="R5120" s="29"/>
      <c r="S5120" s="27"/>
      <c r="T5120" s="27"/>
      <c r="U5120" s="28"/>
      <c r="V5120" s="26"/>
      <c r="W5120" s="26"/>
      <c r="X5120" s="26"/>
      <c r="Y5120" s="37"/>
      <c r="Z5120" s="37"/>
      <c r="AA5120" s="37"/>
      <c r="AB5120" s="30"/>
      <c r="AC5120" s="30"/>
      <c r="AD5120" s="31"/>
      <c r="AE5120" s="30"/>
      <c r="AF5120" s="30"/>
      <c r="AG5120" s="32"/>
      <c r="AH5120" s="30"/>
      <c r="AJ5120" s="30"/>
      <c r="AK5120" s="30"/>
      <c r="AL5120" s="30"/>
      <c r="AM5120" s="30"/>
      <c r="AN5120" s="30"/>
      <c r="AO5120" s="30"/>
      <c r="AP5120" s="30"/>
      <c r="AQ5120" s="30"/>
      <c r="AR5120" s="30"/>
      <c r="AS5120" s="30"/>
      <c r="AT5120" s="30"/>
      <c r="AU5120" s="121"/>
      <c r="AV5120" s="129"/>
      <c r="AW5120" s="129"/>
      <c r="AX5120" s="129"/>
    </row>
    <row r="5121" spans="1:50" x14ac:dyDescent="0.25">
      <c r="A5121" s="120"/>
      <c r="B5121" s="28"/>
      <c r="C5121" s="25"/>
      <c r="D5121" s="25"/>
      <c r="E5121" s="25"/>
      <c r="F5121" s="29"/>
      <c r="G5121" s="29"/>
      <c r="H5121" s="29"/>
      <c r="I5121" s="29"/>
      <c r="J5121" s="29"/>
      <c r="K5121" s="25"/>
      <c r="L5121" s="25"/>
      <c r="M5121" s="25"/>
      <c r="N5121" s="25"/>
      <c r="O5121" s="25"/>
      <c r="P5121" s="25"/>
      <c r="Q5121" s="28"/>
      <c r="R5121" s="29"/>
      <c r="S5121" s="27"/>
      <c r="T5121" s="27"/>
      <c r="U5121" s="28"/>
      <c r="V5121" s="26"/>
      <c r="W5121" s="26"/>
      <c r="X5121" s="26"/>
      <c r="Y5121" s="37"/>
      <c r="Z5121" s="37"/>
      <c r="AA5121" s="37"/>
      <c r="AB5121" s="30"/>
      <c r="AC5121" s="30"/>
      <c r="AD5121" s="31"/>
      <c r="AE5121" s="30"/>
      <c r="AF5121" s="30"/>
      <c r="AG5121" s="32"/>
      <c r="AH5121" s="30"/>
      <c r="AJ5121" s="30"/>
      <c r="AK5121" s="30"/>
      <c r="AL5121" s="30"/>
      <c r="AM5121" s="30"/>
      <c r="AN5121" s="30"/>
      <c r="AO5121" s="30"/>
      <c r="AP5121" s="30"/>
      <c r="AQ5121" s="30"/>
      <c r="AR5121" s="30"/>
      <c r="AS5121" s="30"/>
      <c r="AT5121" s="30"/>
      <c r="AU5121" s="121"/>
      <c r="AV5121" s="129"/>
      <c r="AW5121" s="129"/>
      <c r="AX5121" s="129"/>
    </row>
    <row r="5122" spans="1:50" x14ac:dyDescent="0.25">
      <c r="A5122" s="120"/>
      <c r="B5122" s="28"/>
      <c r="C5122" s="25"/>
      <c r="D5122" s="25"/>
      <c r="E5122" s="25"/>
      <c r="F5122" s="29"/>
      <c r="G5122" s="29"/>
      <c r="H5122" s="29"/>
      <c r="I5122" s="29"/>
      <c r="J5122" s="29"/>
      <c r="K5122" s="25"/>
      <c r="L5122" s="25"/>
      <c r="M5122" s="25"/>
      <c r="N5122" s="25"/>
      <c r="O5122" s="25"/>
      <c r="P5122" s="25"/>
      <c r="Q5122" s="28"/>
      <c r="R5122" s="29"/>
      <c r="S5122" s="27"/>
      <c r="T5122" s="27"/>
      <c r="U5122" s="28"/>
      <c r="V5122" s="26"/>
      <c r="W5122" s="26"/>
      <c r="X5122" s="26"/>
      <c r="Y5122" s="37"/>
      <c r="Z5122" s="37"/>
      <c r="AA5122" s="37"/>
      <c r="AB5122" s="30"/>
      <c r="AC5122" s="30"/>
      <c r="AD5122" s="31"/>
      <c r="AE5122" s="30"/>
      <c r="AF5122" s="30"/>
      <c r="AG5122" s="32"/>
      <c r="AH5122" s="30"/>
      <c r="AJ5122" s="30"/>
      <c r="AK5122" s="30"/>
      <c r="AL5122" s="30"/>
      <c r="AM5122" s="30"/>
      <c r="AN5122" s="30"/>
      <c r="AO5122" s="30"/>
      <c r="AP5122" s="30"/>
      <c r="AQ5122" s="30"/>
      <c r="AR5122" s="30"/>
      <c r="AS5122" s="30"/>
      <c r="AT5122" s="30"/>
      <c r="AU5122" s="121"/>
      <c r="AV5122" s="129"/>
      <c r="AW5122" s="129"/>
      <c r="AX5122" s="129"/>
    </row>
    <row r="5123" spans="1:50" x14ac:dyDescent="0.25">
      <c r="A5123" s="120"/>
      <c r="B5123" s="28"/>
      <c r="C5123" s="25"/>
      <c r="D5123" s="25"/>
      <c r="E5123" s="25"/>
      <c r="F5123" s="29"/>
      <c r="G5123" s="29"/>
      <c r="H5123" s="29"/>
      <c r="I5123" s="29"/>
      <c r="J5123" s="29"/>
      <c r="K5123" s="25"/>
      <c r="L5123" s="25"/>
      <c r="M5123" s="25"/>
      <c r="N5123" s="25"/>
      <c r="O5123" s="25"/>
      <c r="P5123" s="25"/>
      <c r="Q5123" s="28"/>
      <c r="R5123" s="29"/>
      <c r="S5123" s="27"/>
      <c r="T5123" s="27"/>
      <c r="U5123" s="28"/>
      <c r="V5123" s="26"/>
      <c r="W5123" s="26"/>
      <c r="X5123" s="26"/>
      <c r="Y5123" s="37"/>
      <c r="Z5123" s="37"/>
      <c r="AA5123" s="37"/>
      <c r="AB5123" s="30"/>
      <c r="AC5123" s="30"/>
      <c r="AD5123" s="31"/>
      <c r="AE5123" s="30"/>
      <c r="AF5123" s="30"/>
      <c r="AG5123" s="32"/>
      <c r="AH5123" s="30"/>
      <c r="AJ5123" s="30"/>
      <c r="AK5123" s="30"/>
      <c r="AL5123" s="30"/>
      <c r="AM5123" s="30"/>
      <c r="AN5123" s="30"/>
      <c r="AO5123" s="30"/>
      <c r="AP5123" s="30"/>
      <c r="AQ5123" s="30"/>
      <c r="AR5123" s="30"/>
      <c r="AS5123" s="30"/>
      <c r="AT5123" s="30"/>
      <c r="AU5123" s="121"/>
      <c r="AV5123" s="129"/>
      <c r="AW5123" s="129"/>
      <c r="AX5123" s="129"/>
    </row>
    <row r="5124" spans="1:50" x14ac:dyDescent="0.25">
      <c r="A5124" s="120"/>
      <c r="B5124" s="28"/>
      <c r="C5124" s="25"/>
      <c r="D5124" s="25"/>
      <c r="E5124" s="25"/>
      <c r="F5124" s="29"/>
      <c r="G5124" s="29"/>
      <c r="H5124" s="29"/>
      <c r="I5124" s="29"/>
      <c r="J5124" s="29"/>
      <c r="K5124" s="25"/>
      <c r="L5124" s="25"/>
      <c r="M5124" s="25"/>
      <c r="N5124" s="25"/>
      <c r="O5124" s="25"/>
      <c r="P5124" s="25"/>
      <c r="Q5124" s="28"/>
      <c r="R5124" s="29"/>
      <c r="S5124" s="27"/>
      <c r="T5124" s="27"/>
      <c r="U5124" s="28"/>
      <c r="V5124" s="26"/>
      <c r="W5124" s="26"/>
      <c r="X5124" s="26"/>
      <c r="Y5124" s="37"/>
      <c r="Z5124" s="37"/>
      <c r="AA5124" s="37"/>
      <c r="AB5124" s="30"/>
      <c r="AC5124" s="30"/>
      <c r="AD5124" s="31"/>
      <c r="AE5124" s="30"/>
      <c r="AF5124" s="30"/>
      <c r="AG5124" s="32"/>
      <c r="AH5124" s="30"/>
      <c r="AJ5124" s="30"/>
      <c r="AK5124" s="30"/>
      <c r="AL5124" s="30"/>
      <c r="AM5124" s="30"/>
      <c r="AN5124" s="30"/>
      <c r="AO5124" s="30"/>
      <c r="AP5124" s="30"/>
      <c r="AQ5124" s="30"/>
      <c r="AR5124" s="30"/>
      <c r="AS5124" s="30"/>
      <c r="AT5124" s="30"/>
      <c r="AU5124" s="121"/>
      <c r="AV5124" s="129"/>
      <c r="AW5124" s="129"/>
      <c r="AX5124" s="129"/>
    </row>
    <row r="5125" spans="1:50" x14ac:dyDescent="0.25">
      <c r="A5125" s="120"/>
      <c r="B5125" s="28"/>
      <c r="C5125" s="25"/>
      <c r="D5125" s="25"/>
      <c r="E5125" s="25"/>
      <c r="F5125" s="29"/>
      <c r="G5125" s="29"/>
      <c r="H5125" s="29"/>
      <c r="I5125" s="29"/>
      <c r="J5125" s="29"/>
      <c r="K5125" s="25"/>
      <c r="L5125" s="25"/>
      <c r="M5125" s="25"/>
      <c r="N5125" s="25"/>
      <c r="O5125" s="25"/>
      <c r="P5125" s="25"/>
      <c r="Q5125" s="28"/>
      <c r="R5125" s="29"/>
      <c r="S5125" s="27"/>
      <c r="T5125" s="27"/>
      <c r="U5125" s="28"/>
      <c r="V5125" s="26"/>
      <c r="W5125" s="26"/>
      <c r="X5125" s="26"/>
      <c r="Y5125" s="37"/>
      <c r="Z5125" s="37"/>
      <c r="AA5125" s="37"/>
      <c r="AB5125" s="30"/>
      <c r="AC5125" s="30"/>
      <c r="AD5125" s="31"/>
      <c r="AE5125" s="30"/>
      <c r="AF5125" s="30"/>
      <c r="AG5125" s="32"/>
      <c r="AH5125" s="30"/>
      <c r="AJ5125" s="30"/>
      <c r="AK5125" s="30"/>
      <c r="AL5125" s="30"/>
      <c r="AM5125" s="30"/>
      <c r="AN5125" s="30"/>
      <c r="AO5125" s="30"/>
      <c r="AP5125" s="30"/>
      <c r="AQ5125" s="30"/>
      <c r="AR5125" s="30"/>
      <c r="AS5125" s="30"/>
      <c r="AT5125" s="30"/>
      <c r="AU5125" s="121"/>
      <c r="AV5125" s="129"/>
      <c r="AW5125" s="129"/>
      <c r="AX5125" s="129"/>
    </row>
    <row r="5126" spans="1:50" x14ac:dyDescent="0.25">
      <c r="A5126" s="120"/>
      <c r="B5126" s="28"/>
      <c r="C5126" s="25"/>
      <c r="D5126" s="25"/>
      <c r="E5126" s="25"/>
      <c r="F5126" s="29"/>
      <c r="G5126" s="29"/>
      <c r="H5126" s="29"/>
      <c r="I5126" s="29"/>
      <c r="J5126" s="29"/>
      <c r="K5126" s="25"/>
      <c r="L5126" s="25"/>
      <c r="M5126" s="25"/>
      <c r="N5126" s="25"/>
      <c r="O5126" s="25"/>
      <c r="P5126" s="25"/>
      <c r="Q5126" s="28"/>
      <c r="R5126" s="29"/>
      <c r="S5126" s="27"/>
      <c r="T5126" s="27"/>
      <c r="U5126" s="28"/>
      <c r="V5126" s="26"/>
      <c r="W5126" s="26"/>
      <c r="X5126" s="26"/>
      <c r="Y5126" s="37"/>
      <c r="Z5126" s="37"/>
      <c r="AA5126" s="37"/>
      <c r="AB5126" s="30"/>
      <c r="AC5126" s="30"/>
      <c r="AD5126" s="31"/>
      <c r="AE5126" s="30"/>
      <c r="AF5126" s="30"/>
      <c r="AG5126" s="32"/>
      <c r="AH5126" s="30"/>
      <c r="AJ5126" s="30"/>
      <c r="AK5126" s="30"/>
      <c r="AL5126" s="30"/>
      <c r="AM5126" s="30"/>
      <c r="AN5126" s="30"/>
      <c r="AO5126" s="30"/>
      <c r="AP5126" s="30"/>
      <c r="AQ5126" s="30"/>
      <c r="AR5126" s="30"/>
      <c r="AS5126" s="30"/>
      <c r="AT5126" s="30"/>
      <c r="AU5126" s="121"/>
      <c r="AV5126" s="129"/>
      <c r="AW5126" s="129"/>
      <c r="AX5126" s="129"/>
    </row>
    <row r="5127" spans="1:50" x14ac:dyDescent="0.25">
      <c r="A5127" s="120"/>
      <c r="B5127" s="28"/>
      <c r="C5127" s="25"/>
      <c r="D5127" s="25"/>
      <c r="E5127" s="25"/>
      <c r="F5127" s="29"/>
      <c r="G5127" s="29"/>
      <c r="H5127" s="29"/>
      <c r="I5127" s="29"/>
      <c r="J5127" s="29"/>
      <c r="K5127" s="25"/>
      <c r="L5127" s="25"/>
      <c r="M5127" s="25"/>
      <c r="N5127" s="25"/>
      <c r="O5127" s="25"/>
      <c r="P5127" s="25"/>
      <c r="Q5127" s="28"/>
      <c r="R5127" s="29"/>
      <c r="S5127" s="27"/>
      <c r="T5127" s="27"/>
      <c r="U5127" s="28"/>
      <c r="V5127" s="26"/>
      <c r="W5127" s="26"/>
      <c r="X5127" s="26"/>
      <c r="Y5127" s="37"/>
      <c r="Z5127" s="37"/>
      <c r="AA5127" s="37"/>
      <c r="AB5127" s="30"/>
      <c r="AC5127" s="30"/>
      <c r="AD5127" s="31"/>
      <c r="AE5127" s="30"/>
      <c r="AF5127" s="30"/>
      <c r="AG5127" s="32"/>
      <c r="AH5127" s="30"/>
      <c r="AJ5127" s="30"/>
      <c r="AK5127" s="30"/>
      <c r="AL5127" s="30"/>
      <c r="AM5127" s="30"/>
      <c r="AN5127" s="30"/>
      <c r="AO5127" s="30"/>
      <c r="AP5127" s="30"/>
      <c r="AQ5127" s="30"/>
      <c r="AR5127" s="30"/>
      <c r="AS5127" s="30"/>
      <c r="AT5127" s="30"/>
      <c r="AU5127" s="121"/>
      <c r="AV5127" s="129"/>
      <c r="AW5127" s="129"/>
      <c r="AX5127" s="129"/>
    </row>
    <row r="5128" spans="1:50" x14ac:dyDescent="0.25">
      <c r="A5128" s="120"/>
      <c r="B5128" s="28"/>
      <c r="C5128" s="25"/>
      <c r="D5128" s="25"/>
      <c r="E5128" s="25"/>
      <c r="F5128" s="29"/>
      <c r="G5128" s="29"/>
      <c r="H5128" s="29"/>
      <c r="I5128" s="29"/>
      <c r="J5128" s="29"/>
      <c r="K5128" s="25"/>
      <c r="L5128" s="25"/>
      <c r="M5128" s="25"/>
      <c r="N5128" s="25"/>
      <c r="O5128" s="25"/>
      <c r="P5128" s="25"/>
      <c r="Q5128" s="28"/>
      <c r="R5128" s="29"/>
      <c r="S5128" s="27"/>
      <c r="T5128" s="27"/>
      <c r="U5128" s="28"/>
      <c r="V5128" s="26"/>
      <c r="W5128" s="26"/>
      <c r="X5128" s="26"/>
      <c r="Y5128" s="37"/>
      <c r="Z5128" s="37"/>
      <c r="AA5128" s="37"/>
      <c r="AB5128" s="30"/>
      <c r="AC5128" s="30"/>
      <c r="AD5128" s="31"/>
      <c r="AE5128" s="30"/>
      <c r="AF5128" s="30"/>
      <c r="AG5128" s="32"/>
      <c r="AH5128" s="30"/>
      <c r="AJ5128" s="30"/>
      <c r="AK5128" s="30"/>
      <c r="AL5128" s="30"/>
      <c r="AM5128" s="30"/>
      <c r="AN5128" s="30"/>
      <c r="AO5128" s="30"/>
      <c r="AP5128" s="30"/>
      <c r="AQ5128" s="30"/>
      <c r="AR5128" s="30"/>
      <c r="AS5128" s="30"/>
      <c r="AT5128" s="30"/>
      <c r="AU5128" s="121"/>
      <c r="AV5128" s="129"/>
      <c r="AW5128" s="129"/>
      <c r="AX5128" s="129"/>
    </row>
    <row r="5129" spans="1:50" x14ac:dyDescent="0.25">
      <c r="A5129" s="120"/>
      <c r="B5129" s="28"/>
      <c r="C5129" s="25"/>
      <c r="D5129" s="25"/>
      <c r="E5129" s="25"/>
      <c r="F5129" s="29"/>
      <c r="G5129" s="29"/>
      <c r="H5129" s="29"/>
      <c r="I5129" s="29"/>
      <c r="J5129" s="29"/>
      <c r="K5129" s="25"/>
      <c r="L5129" s="25"/>
      <c r="M5129" s="25"/>
      <c r="N5129" s="25"/>
      <c r="O5129" s="25"/>
      <c r="P5129" s="25"/>
      <c r="Q5129" s="28"/>
      <c r="R5129" s="29"/>
      <c r="S5129" s="27"/>
      <c r="T5129" s="27"/>
      <c r="U5129" s="28"/>
      <c r="V5129" s="26"/>
      <c r="W5129" s="26"/>
      <c r="X5129" s="26"/>
      <c r="Y5129" s="37"/>
      <c r="Z5129" s="37"/>
      <c r="AA5129" s="37"/>
      <c r="AB5129" s="30"/>
      <c r="AC5129" s="30"/>
      <c r="AD5129" s="31"/>
      <c r="AE5129" s="30"/>
      <c r="AF5129" s="30"/>
      <c r="AG5129" s="32"/>
      <c r="AH5129" s="30"/>
      <c r="AJ5129" s="30"/>
      <c r="AK5129" s="30"/>
      <c r="AL5129" s="30"/>
      <c r="AM5129" s="30"/>
      <c r="AN5129" s="30"/>
      <c r="AO5129" s="30"/>
      <c r="AP5129" s="30"/>
      <c r="AQ5129" s="30"/>
      <c r="AR5129" s="30"/>
      <c r="AS5129" s="30"/>
      <c r="AT5129" s="30"/>
      <c r="AU5129" s="121"/>
      <c r="AV5129" s="129"/>
      <c r="AW5129" s="129"/>
      <c r="AX5129" s="129"/>
    </row>
    <row r="5130" spans="1:50" x14ac:dyDescent="0.25">
      <c r="A5130" s="120"/>
      <c r="B5130" s="28"/>
      <c r="C5130" s="25"/>
      <c r="D5130" s="25"/>
      <c r="E5130" s="25"/>
      <c r="F5130" s="29"/>
      <c r="G5130" s="29"/>
      <c r="H5130" s="29"/>
      <c r="I5130" s="29"/>
      <c r="J5130" s="29"/>
      <c r="K5130" s="25"/>
      <c r="L5130" s="25"/>
      <c r="M5130" s="25"/>
      <c r="N5130" s="25"/>
      <c r="O5130" s="25"/>
      <c r="P5130" s="25"/>
      <c r="Q5130" s="28"/>
      <c r="R5130" s="29"/>
      <c r="S5130" s="27"/>
      <c r="T5130" s="27"/>
      <c r="U5130" s="28"/>
      <c r="V5130" s="26"/>
      <c r="W5130" s="26"/>
      <c r="X5130" s="26"/>
      <c r="Y5130" s="37"/>
      <c r="Z5130" s="37"/>
      <c r="AA5130" s="37"/>
      <c r="AB5130" s="30"/>
      <c r="AC5130" s="30"/>
      <c r="AD5130" s="31"/>
      <c r="AE5130" s="30"/>
      <c r="AF5130" s="30"/>
      <c r="AG5130" s="32"/>
      <c r="AH5130" s="30"/>
      <c r="AJ5130" s="30"/>
      <c r="AK5130" s="30"/>
      <c r="AL5130" s="30"/>
      <c r="AM5130" s="30"/>
      <c r="AN5130" s="30"/>
      <c r="AO5130" s="30"/>
      <c r="AP5130" s="30"/>
      <c r="AQ5130" s="30"/>
      <c r="AR5130" s="30"/>
      <c r="AS5130" s="30"/>
      <c r="AT5130" s="30"/>
      <c r="AU5130" s="121"/>
      <c r="AV5130" s="129"/>
      <c r="AW5130" s="129"/>
      <c r="AX5130" s="129"/>
    </row>
    <row r="5131" spans="1:50" x14ac:dyDescent="0.25">
      <c r="A5131" s="120"/>
      <c r="B5131" s="28"/>
      <c r="C5131" s="25"/>
      <c r="D5131" s="25"/>
      <c r="E5131" s="25"/>
      <c r="F5131" s="29"/>
      <c r="G5131" s="29"/>
      <c r="H5131" s="29"/>
      <c r="I5131" s="29"/>
      <c r="J5131" s="29"/>
      <c r="K5131" s="25"/>
      <c r="L5131" s="25"/>
      <c r="M5131" s="25"/>
      <c r="N5131" s="25"/>
      <c r="O5131" s="25"/>
      <c r="P5131" s="25"/>
      <c r="Q5131" s="28"/>
      <c r="R5131" s="29"/>
      <c r="S5131" s="27"/>
      <c r="T5131" s="27"/>
      <c r="U5131" s="28"/>
      <c r="V5131" s="26"/>
      <c r="W5131" s="26"/>
      <c r="X5131" s="26"/>
      <c r="Y5131" s="37"/>
      <c r="Z5131" s="37"/>
      <c r="AA5131" s="37"/>
      <c r="AB5131" s="30"/>
      <c r="AC5131" s="30"/>
      <c r="AD5131" s="31"/>
      <c r="AE5131" s="30"/>
      <c r="AF5131" s="30"/>
      <c r="AG5131" s="32"/>
      <c r="AH5131" s="30"/>
      <c r="AJ5131" s="30"/>
      <c r="AK5131" s="30"/>
      <c r="AL5131" s="30"/>
      <c r="AM5131" s="30"/>
      <c r="AN5131" s="30"/>
      <c r="AO5131" s="30"/>
      <c r="AP5131" s="30"/>
      <c r="AQ5131" s="30"/>
      <c r="AR5131" s="30"/>
      <c r="AS5131" s="30"/>
      <c r="AT5131" s="30"/>
      <c r="AU5131" s="121"/>
      <c r="AV5131" s="129"/>
      <c r="AW5131" s="129"/>
      <c r="AX5131" s="129"/>
    </row>
    <row r="5132" spans="1:50" x14ac:dyDescent="0.25">
      <c r="A5132" s="120"/>
      <c r="B5132" s="28"/>
      <c r="C5132" s="25"/>
      <c r="D5132" s="25"/>
      <c r="E5132" s="25"/>
      <c r="F5132" s="29"/>
      <c r="G5132" s="29"/>
      <c r="H5132" s="29"/>
      <c r="I5132" s="29"/>
      <c r="J5132" s="29"/>
      <c r="K5132" s="25"/>
      <c r="L5132" s="25"/>
      <c r="M5132" s="25"/>
      <c r="N5132" s="25"/>
      <c r="O5132" s="25"/>
      <c r="P5132" s="25"/>
      <c r="Q5132" s="28"/>
      <c r="R5132" s="29"/>
      <c r="S5132" s="27"/>
      <c r="T5132" s="27"/>
      <c r="U5132" s="28"/>
      <c r="V5132" s="26"/>
      <c r="W5132" s="26"/>
      <c r="X5132" s="26"/>
      <c r="Y5132" s="37"/>
      <c r="Z5132" s="37"/>
      <c r="AA5132" s="37"/>
      <c r="AB5132" s="30"/>
      <c r="AC5132" s="30"/>
      <c r="AD5132" s="31"/>
      <c r="AE5132" s="30"/>
      <c r="AF5132" s="30"/>
      <c r="AG5132" s="32"/>
      <c r="AH5132" s="30"/>
      <c r="AJ5132" s="30"/>
      <c r="AK5132" s="30"/>
      <c r="AL5132" s="30"/>
      <c r="AM5132" s="30"/>
      <c r="AN5132" s="30"/>
      <c r="AO5132" s="30"/>
      <c r="AP5132" s="30"/>
      <c r="AQ5132" s="30"/>
      <c r="AR5132" s="30"/>
      <c r="AS5132" s="30"/>
      <c r="AT5132" s="30"/>
      <c r="AU5132" s="121"/>
      <c r="AV5132" s="129"/>
      <c r="AW5132" s="129"/>
      <c r="AX5132" s="129"/>
    </row>
    <row r="5133" spans="1:50" x14ac:dyDescent="0.25">
      <c r="A5133" s="120"/>
      <c r="B5133" s="28"/>
      <c r="C5133" s="25"/>
      <c r="D5133" s="25"/>
      <c r="E5133" s="25"/>
      <c r="F5133" s="29"/>
      <c r="G5133" s="29"/>
      <c r="H5133" s="29"/>
      <c r="I5133" s="29"/>
      <c r="J5133" s="29"/>
      <c r="K5133" s="25"/>
      <c r="L5133" s="25"/>
      <c r="M5133" s="25"/>
      <c r="N5133" s="25"/>
      <c r="O5133" s="25"/>
      <c r="P5133" s="25"/>
      <c r="Q5133" s="28"/>
      <c r="R5133" s="29"/>
      <c r="S5133" s="27"/>
      <c r="T5133" s="27"/>
      <c r="U5133" s="28"/>
      <c r="V5133" s="26"/>
      <c r="W5133" s="26"/>
      <c r="X5133" s="26"/>
      <c r="Y5133" s="37"/>
      <c r="Z5133" s="37"/>
      <c r="AA5133" s="37"/>
      <c r="AB5133" s="30"/>
      <c r="AC5133" s="30"/>
      <c r="AD5133" s="31"/>
      <c r="AE5133" s="30"/>
      <c r="AF5133" s="30"/>
      <c r="AG5133" s="32"/>
      <c r="AH5133" s="30"/>
      <c r="AJ5133" s="30"/>
      <c r="AK5133" s="30"/>
      <c r="AL5133" s="30"/>
      <c r="AM5133" s="30"/>
      <c r="AN5133" s="30"/>
      <c r="AO5133" s="30"/>
      <c r="AP5133" s="30"/>
      <c r="AQ5133" s="30"/>
      <c r="AR5133" s="30"/>
      <c r="AS5133" s="30"/>
      <c r="AT5133" s="30"/>
      <c r="AU5133" s="121"/>
      <c r="AV5133" s="129"/>
      <c r="AW5133" s="129"/>
      <c r="AX5133" s="129"/>
    </row>
    <row r="5134" spans="1:50" x14ac:dyDescent="0.25">
      <c r="A5134" s="120"/>
      <c r="B5134" s="28"/>
      <c r="C5134" s="25"/>
      <c r="D5134" s="25"/>
      <c r="E5134" s="25"/>
      <c r="F5134" s="29"/>
      <c r="G5134" s="29"/>
      <c r="H5134" s="29"/>
      <c r="I5134" s="29"/>
      <c r="J5134" s="29"/>
      <c r="K5134" s="25"/>
      <c r="L5134" s="25"/>
      <c r="M5134" s="25"/>
      <c r="N5134" s="25"/>
      <c r="O5134" s="25"/>
      <c r="P5134" s="25"/>
      <c r="Q5134" s="28"/>
      <c r="R5134" s="29"/>
      <c r="S5134" s="27"/>
      <c r="T5134" s="27"/>
      <c r="U5134" s="28"/>
      <c r="V5134" s="26"/>
      <c r="W5134" s="26"/>
      <c r="X5134" s="26"/>
      <c r="Y5134" s="37"/>
      <c r="Z5134" s="37"/>
      <c r="AA5134" s="37"/>
      <c r="AB5134" s="30"/>
      <c r="AC5134" s="30"/>
      <c r="AD5134" s="31"/>
      <c r="AE5134" s="30"/>
      <c r="AF5134" s="30"/>
      <c r="AG5134" s="32"/>
      <c r="AH5134" s="30"/>
      <c r="AJ5134" s="30"/>
      <c r="AK5134" s="30"/>
      <c r="AL5134" s="30"/>
      <c r="AM5134" s="30"/>
      <c r="AN5134" s="30"/>
      <c r="AO5134" s="30"/>
      <c r="AP5134" s="30"/>
      <c r="AQ5134" s="30"/>
      <c r="AR5134" s="30"/>
      <c r="AS5134" s="30"/>
      <c r="AT5134" s="30"/>
      <c r="AU5134" s="121"/>
      <c r="AV5134" s="129"/>
      <c r="AW5134" s="129"/>
      <c r="AX5134" s="129"/>
    </row>
    <row r="5135" spans="1:50" x14ac:dyDescent="0.25">
      <c r="A5135" s="120"/>
      <c r="B5135" s="28"/>
      <c r="C5135" s="25"/>
      <c r="D5135" s="25"/>
      <c r="E5135" s="25"/>
      <c r="F5135" s="29"/>
      <c r="G5135" s="29"/>
      <c r="H5135" s="29"/>
      <c r="I5135" s="29"/>
      <c r="J5135" s="29"/>
      <c r="K5135" s="25"/>
      <c r="L5135" s="25"/>
      <c r="M5135" s="25"/>
      <c r="N5135" s="25"/>
      <c r="O5135" s="25"/>
      <c r="P5135" s="25"/>
      <c r="Q5135" s="28"/>
      <c r="R5135" s="29"/>
      <c r="S5135" s="27"/>
      <c r="T5135" s="27"/>
      <c r="U5135" s="28"/>
      <c r="V5135" s="26"/>
      <c r="W5135" s="26"/>
      <c r="X5135" s="26"/>
      <c r="Y5135" s="37"/>
      <c r="Z5135" s="37"/>
      <c r="AA5135" s="37"/>
      <c r="AB5135" s="30"/>
      <c r="AC5135" s="30"/>
      <c r="AD5135" s="31"/>
      <c r="AE5135" s="30"/>
      <c r="AF5135" s="30"/>
      <c r="AG5135" s="32"/>
      <c r="AH5135" s="30"/>
      <c r="AJ5135" s="30"/>
      <c r="AK5135" s="30"/>
      <c r="AL5135" s="30"/>
      <c r="AM5135" s="30"/>
      <c r="AN5135" s="30"/>
      <c r="AO5135" s="30"/>
      <c r="AP5135" s="30"/>
      <c r="AQ5135" s="30"/>
      <c r="AR5135" s="30"/>
      <c r="AS5135" s="30"/>
      <c r="AT5135" s="30"/>
      <c r="AU5135" s="121"/>
      <c r="AV5135" s="129"/>
      <c r="AW5135" s="129"/>
      <c r="AX5135" s="129"/>
    </row>
    <row r="5136" spans="1:50" x14ac:dyDescent="0.25">
      <c r="A5136" s="120"/>
      <c r="B5136" s="28"/>
      <c r="C5136" s="25"/>
      <c r="D5136" s="25"/>
      <c r="E5136" s="25"/>
      <c r="F5136" s="29"/>
      <c r="G5136" s="29"/>
      <c r="H5136" s="29"/>
      <c r="I5136" s="29"/>
      <c r="J5136" s="29"/>
      <c r="K5136" s="25"/>
      <c r="L5136" s="25"/>
      <c r="M5136" s="25"/>
      <c r="N5136" s="25"/>
      <c r="O5136" s="25"/>
      <c r="P5136" s="25"/>
      <c r="Q5136" s="28"/>
      <c r="R5136" s="29"/>
      <c r="S5136" s="27"/>
      <c r="T5136" s="27"/>
      <c r="U5136" s="28"/>
      <c r="V5136" s="26"/>
      <c r="W5136" s="26"/>
      <c r="X5136" s="26"/>
      <c r="Y5136" s="37"/>
      <c r="Z5136" s="37"/>
      <c r="AA5136" s="37"/>
      <c r="AB5136" s="30"/>
      <c r="AC5136" s="30"/>
      <c r="AD5136" s="31"/>
      <c r="AE5136" s="30"/>
      <c r="AF5136" s="30"/>
      <c r="AG5136" s="32"/>
      <c r="AH5136" s="30"/>
      <c r="AJ5136" s="30"/>
      <c r="AK5136" s="30"/>
      <c r="AL5136" s="30"/>
      <c r="AM5136" s="30"/>
      <c r="AN5136" s="30"/>
      <c r="AO5136" s="30"/>
      <c r="AP5136" s="30"/>
      <c r="AQ5136" s="30"/>
      <c r="AR5136" s="30"/>
      <c r="AS5136" s="30"/>
      <c r="AT5136" s="30"/>
      <c r="AU5136" s="121"/>
      <c r="AV5136" s="129"/>
      <c r="AW5136" s="129"/>
      <c r="AX5136" s="129"/>
    </row>
    <row r="5137" spans="1:50" x14ac:dyDescent="0.25">
      <c r="A5137" s="120"/>
      <c r="B5137" s="28"/>
      <c r="C5137" s="25"/>
      <c r="D5137" s="25"/>
      <c r="E5137" s="25"/>
      <c r="F5137" s="29"/>
      <c r="G5137" s="29"/>
      <c r="H5137" s="29"/>
      <c r="I5137" s="29"/>
      <c r="J5137" s="29"/>
      <c r="K5137" s="25"/>
      <c r="L5137" s="25"/>
      <c r="M5137" s="25"/>
      <c r="N5137" s="25"/>
      <c r="O5137" s="25"/>
      <c r="P5137" s="25"/>
      <c r="Q5137" s="28"/>
      <c r="R5137" s="29"/>
      <c r="S5137" s="27"/>
      <c r="T5137" s="27"/>
      <c r="U5137" s="28"/>
      <c r="V5137" s="26"/>
      <c r="W5137" s="26"/>
      <c r="X5137" s="26"/>
      <c r="Y5137" s="37"/>
      <c r="Z5137" s="37"/>
      <c r="AA5137" s="37"/>
      <c r="AB5137" s="30"/>
      <c r="AC5137" s="30"/>
      <c r="AD5137" s="31"/>
      <c r="AE5137" s="30"/>
      <c r="AF5137" s="30"/>
      <c r="AG5137" s="32"/>
      <c r="AH5137" s="30"/>
      <c r="AJ5137" s="30"/>
      <c r="AK5137" s="30"/>
      <c r="AL5137" s="30"/>
      <c r="AM5137" s="30"/>
      <c r="AN5137" s="30"/>
      <c r="AO5137" s="30"/>
      <c r="AP5137" s="30"/>
      <c r="AQ5137" s="30"/>
      <c r="AR5137" s="30"/>
      <c r="AS5137" s="30"/>
      <c r="AT5137" s="30"/>
      <c r="AU5137" s="121"/>
      <c r="AV5137" s="129"/>
      <c r="AW5137" s="129"/>
      <c r="AX5137" s="129"/>
    </row>
    <row r="5138" spans="1:50" x14ac:dyDescent="0.25">
      <c r="A5138" s="120"/>
      <c r="B5138" s="28"/>
      <c r="C5138" s="25"/>
      <c r="D5138" s="25"/>
      <c r="E5138" s="25"/>
      <c r="F5138" s="29"/>
      <c r="G5138" s="29"/>
      <c r="H5138" s="29"/>
      <c r="I5138" s="29"/>
      <c r="J5138" s="29"/>
      <c r="K5138" s="25"/>
      <c r="L5138" s="25"/>
      <c r="M5138" s="25"/>
      <c r="N5138" s="25"/>
      <c r="O5138" s="25"/>
      <c r="P5138" s="25"/>
      <c r="Q5138" s="28"/>
      <c r="R5138" s="29"/>
      <c r="S5138" s="27"/>
      <c r="T5138" s="27"/>
      <c r="U5138" s="28"/>
      <c r="V5138" s="26"/>
      <c r="W5138" s="26"/>
      <c r="X5138" s="26"/>
      <c r="Y5138" s="37"/>
      <c r="Z5138" s="37"/>
      <c r="AA5138" s="37"/>
      <c r="AB5138" s="30"/>
      <c r="AC5138" s="30"/>
      <c r="AD5138" s="31"/>
      <c r="AE5138" s="30"/>
      <c r="AF5138" s="30"/>
      <c r="AG5138" s="32"/>
      <c r="AH5138" s="30"/>
      <c r="AJ5138" s="30"/>
      <c r="AK5138" s="30"/>
      <c r="AL5138" s="30"/>
      <c r="AM5138" s="30"/>
      <c r="AN5138" s="30"/>
      <c r="AO5138" s="30"/>
      <c r="AP5138" s="30"/>
      <c r="AQ5138" s="30"/>
      <c r="AR5138" s="30"/>
      <c r="AS5138" s="30"/>
      <c r="AT5138" s="30"/>
      <c r="AU5138" s="121"/>
      <c r="AV5138" s="129"/>
      <c r="AW5138" s="129"/>
      <c r="AX5138" s="129"/>
    </row>
    <row r="5139" spans="1:50" x14ac:dyDescent="0.25">
      <c r="A5139" s="120"/>
      <c r="B5139" s="28"/>
      <c r="C5139" s="25"/>
      <c r="D5139" s="25"/>
      <c r="E5139" s="25"/>
      <c r="F5139" s="29"/>
      <c r="G5139" s="29"/>
      <c r="H5139" s="29"/>
      <c r="I5139" s="29"/>
      <c r="J5139" s="29"/>
      <c r="K5139" s="25"/>
      <c r="L5139" s="25"/>
      <c r="M5139" s="25"/>
      <c r="N5139" s="25"/>
      <c r="O5139" s="25"/>
      <c r="P5139" s="25"/>
      <c r="Q5139" s="28"/>
      <c r="R5139" s="29"/>
      <c r="S5139" s="27"/>
      <c r="T5139" s="27"/>
      <c r="U5139" s="28"/>
      <c r="V5139" s="26"/>
      <c r="W5139" s="26"/>
      <c r="X5139" s="26"/>
      <c r="Y5139" s="37"/>
      <c r="Z5139" s="37"/>
      <c r="AA5139" s="37"/>
      <c r="AB5139" s="30"/>
      <c r="AC5139" s="30"/>
      <c r="AD5139" s="31"/>
      <c r="AE5139" s="30"/>
      <c r="AF5139" s="30"/>
      <c r="AG5139" s="32"/>
      <c r="AH5139" s="30"/>
      <c r="AJ5139" s="30"/>
      <c r="AK5139" s="30"/>
      <c r="AL5139" s="30"/>
      <c r="AM5139" s="30"/>
      <c r="AN5139" s="30"/>
      <c r="AO5139" s="30"/>
      <c r="AP5139" s="30"/>
      <c r="AQ5139" s="30"/>
      <c r="AR5139" s="30"/>
      <c r="AS5139" s="30"/>
      <c r="AT5139" s="30"/>
      <c r="AU5139" s="121"/>
      <c r="AV5139" s="129"/>
      <c r="AW5139" s="129"/>
      <c r="AX5139" s="129"/>
    </row>
    <row r="5140" spans="1:50" x14ac:dyDescent="0.25">
      <c r="A5140" s="120"/>
      <c r="B5140" s="28"/>
      <c r="C5140" s="25"/>
      <c r="D5140" s="25"/>
      <c r="E5140" s="25"/>
      <c r="F5140" s="29"/>
      <c r="G5140" s="29"/>
      <c r="H5140" s="29"/>
      <c r="I5140" s="29"/>
      <c r="J5140" s="29"/>
      <c r="K5140" s="25"/>
      <c r="L5140" s="25"/>
      <c r="M5140" s="25"/>
      <c r="N5140" s="25"/>
      <c r="O5140" s="25"/>
      <c r="P5140" s="25"/>
      <c r="Q5140" s="28"/>
      <c r="R5140" s="29"/>
      <c r="S5140" s="27"/>
      <c r="T5140" s="27"/>
      <c r="U5140" s="28"/>
      <c r="V5140" s="26"/>
      <c r="W5140" s="26"/>
      <c r="X5140" s="26"/>
      <c r="Y5140" s="37"/>
      <c r="Z5140" s="37"/>
      <c r="AA5140" s="37"/>
      <c r="AB5140" s="30"/>
      <c r="AC5140" s="30"/>
      <c r="AD5140" s="31"/>
      <c r="AE5140" s="30"/>
      <c r="AF5140" s="30"/>
      <c r="AG5140" s="32"/>
      <c r="AH5140" s="30"/>
      <c r="AJ5140" s="30"/>
      <c r="AK5140" s="30"/>
      <c r="AL5140" s="30"/>
      <c r="AM5140" s="30"/>
      <c r="AN5140" s="30"/>
      <c r="AO5140" s="30"/>
      <c r="AP5140" s="30"/>
      <c r="AQ5140" s="30"/>
      <c r="AR5140" s="30"/>
      <c r="AS5140" s="30"/>
      <c r="AT5140" s="30"/>
      <c r="AU5140" s="121"/>
      <c r="AV5140" s="129"/>
      <c r="AW5140" s="129"/>
      <c r="AX5140" s="129"/>
    </row>
    <row r="5141" spans="1:50" x14ac:dyDescent="0.25">
      <c r="A5141" s="120"/>
      <c r="B5141" s="28"/>
      <c r="C5141" s="25"/>
      <c r="D5141" s="25"/>
      <c r="E5141" s="25"/>
      <c r="F5141" s="29"/>
      <c r="G5141" s="29"/>
      <c r="H5141" s="29"/>
      <c r="I5141" s="29"/>
      <c r="J5141" s="29"/>
      <c r="K5141" s="25"/>
      <c r="L5141" s="25"/>
      <c r="M5141" s="25"/>
      <c r="N5141" s="25"/>
      <c r="O5141" s="25"/>
      <c r="P5141" s="25"/>
      <c r="Q5141" s="28"/>
      <c r="R5141" s="29"/>
      <c r="S5141" s="27"/>
      <c r="T5141" s="27"/>
      <c r="U5141" s="28"/>
      <c r="V5141" s="26"/>
      <c r="W5141" s="26"/>
      <c r="X5141" s="26"/>
      <c r="Y5141" s="37"/>
      <c r="Z5141" s="37"/>
      <c r="AA5141" s="37"/>
      <c r="AB5141" s="30"/>
      <c r="AC5141" s="30"/>
      <c r="AD5141" s="31"/>
      <c r="AE5141" s="30"/>
      <c r="AF5141" s="30"/>
      <c r="AG5141" s="32"/>
      <c r="AH5141" s="30"/>
      <c r="AJ5141" s="30"/>
      <c r="AK5141" s="30"/>
      <c r="AL5141" s="30"/>
      <c r="AM5141" s="30"/>
      <c r="AN5141" s="30"/>
      <c r="AO5141" s="30"/>
      <c r="AP5141" s="30"/>
      <c r="AQ5141" s="30"/>
      <c r="AR5141" s="30"/>
      <c r="AS5141" s="30"/>
      <c r="AT5141" s="30"/>
      <c r="AU5141" s="121"/>
      <c r="AV5141" s="129"/>
      <c r="AW5141" s="129"/>
      <c r="AX5141" s="129"/>
    </row>
    <row r="5142" spans="1:50" x14ac:dyDescent="0.25">
      <c r="A5142" s="120"/>
      <c r="B5142" s="28"/>
      <c r="C5142" s="25"/>
      <c r="D5142" s="25"/>
      <c r="E5142" s="25"/>
      <c r="F5142" s="29"/>
      <c r="G5142" s="29"/>
      <c r="H5142" s="29"/>
      <c r="I5142" s="29"/>
      <c r="J5142" s="29"/>
      <c r="K5142" s="25"/>
      <c r="L5142" s="25"/>
      <c r="M5142" s="25"/>
      <c r="N5142" s="25"/>
      <c r="O5142" s="25"/>
      <c r="P5142" s="25"/>
      <c r="Q5142" s="28"/>
      <c r="R5142" s="29"/>
      <c r="S5142" s="27"/>
      <c r="T5142" s="27"/>
      <c r="U5142" s="28"/>
      <c r="V5142" s="26"/>
      <c r="W5142" s="26"/>
      <c r="X5142" s="26"/>
      <c r="Y5142" s="37"/>
      <c r="Z5142" s="37"/>
      <c r="AA5142" s="37"/>
      <c r="AB5142" s="30"/>
      <c r="AC5142" s="30"/>
      <c r="AD5142" s="31"/>
      <c r="AE5142" s="30"/>
      <c r="AF5142" s="30"/>
      <c r="AG5142" s="32"/>
      <c r="AH5142" s="30"/>
      <c r="AJ5142" s="30"/>
      <c r="AK5142" s="30"/>
      <c r="AL5142" s="30"/>
      <c r="AM5142" s="30"/>
      <c r="AN5142" s="30"/>
      <c r="AO5142" s="30"/>
      <c r="AP5142" s="30"/>
      <c r="AQ5142" s="30"/>
      <c r="AR5142" s="30"/>
      <c r="AS5142" s="30"/>
      <c r="AT5142" s="30"/>
      <c r="AU5142" s="121"/>
      <c r="AV5142" s="129"/>
      <c r="AW5142" s="129"/>
      <c r="AX5142" s="129"/>
    </row>
    <row r="5143" spans="1:50" x14ac:dyDescent="0.25">
      <c r="A5143" s="120"/>
      <c r="B5143" s="28"/>
      <c r="C5143" s="25"/>
      <c r="D5143" s="25"/>
      <c r="E5143" s="25"/>
      <c r="F5143" s="29"/>
      <c r="G5143" s="29"/>
      <c r="H5143" s="29"/>
      <c r="I5143" s="29"/>
      <c r="J5143" s="29"/>
      <c r="K5143" s="25"/>
      <c r="L5143" s="25"/>
      <c r="M5143" s="25"/>
      <c r="N5143" s="25"/>
      <c r="O5143" s="25"/>
      <c r="P5143" s="25"/>
      <c r="Q5143" s="28"/>
      <c r="R5143" s="29"/>
      <c r="S5143" s="27"/>
      <c r="T5143" s="27"/>
      <c r="U5143" s="28"/>
      <c r="V5143" s="26"/>
      <c r="W5143" s="26"/>
      <c r="X5143" s="26"/>
      <c r="Y5143" s="37"/>
      <c r="Z5143" s="37"/>
      <c r="AA5143" s="37"/>
      <c r="AB5143" s="30"/>
      <c r="AC5143" s="30"/>
      <c r="AD5143" s="31"/>
      <c r="AE5143" s="30"/>
      <c r="AF5143" s="30"/>
      <c r="AG5143" s="32"/>
      <c r="AH5143" s="30"/>
      <c r="AJ5143" s="30"/>
      <c r="AK5143" s="30"/>
      <c r="AL5143" s="30"/>
      <c r="AM5143" s="30"/>
      <c r="AN5143" s="30"/>
      <c r="AO5143" s="30"/>
      <c r="AP5143" s="30"/>
      <c r="AQ5143" s="30"/>
      <c r="AR5143" s="30"/>
      <c r="AS5143" s="30"/>
      <c r="AT5143" s="30"/>
      <c r="AU5143" s="121"/>
      <c r="AV5143" s="129"/>
      <c r="AW5143" s="129"/>
      <c r="AX5143" s="129"/>
    </row>
    <row r="5144" spans="1:50" x14ac:dyDescent="0.25">
      <c r="A5144" s="120"/>
      <c r="B5144" s="28"/>
      <c r="C5144" s="25"/>
      <c r="D5144" s="25"/>
      <c r="E5144" s="25"/>
      <c r="F5144" s="29"/>
      <c r="G5144" s="29"/>
      <c r="H5144" s="29"/>
      <c r="I5144" s="29"/>
      <c r="J5144" s="29"/>
      <c r="K5144" s="25"/>
      <c r="L5144" s="25"/>
      <c r="M5144" s="25"/>
      <c r="N5144" s="25"/>
      <c r="O5144" s="25"/>
      <c r="P5144" s="25"/>
      <c r="Q5144" s="28"/>
      <c r="R5144" s="29"/>
      <c r="S5144" s="27"/>
      <c r="T5144" s="27"/>
      <c r="U5144" s="28"/>
      <c r="V5144" s="26"/>
      <c r="W5144" s="26"/>
      <c r="X5144" s="26"/>
      <c r="Y5144" s="37"/>
      <c r="Z5144" s="37"/>
      <c r="AA5144" s="37"/>
      <c r="AB5144" s="30"/>
      <c r="AC5144" s="30"/>
      <c r="AD5144" s="31"/>
      <c r="AE5144" s="30"/>
      <c r="AF5144" s="30"/>
      <c r="AG5144" s="32"/>
      <c r="AH5144" s="30"/>
      <c r="AJ5144" s="30"/>
      <c r="AK5144" s="30"/>
      <c r="AL5144" s="30"/>
      <c r="AM5144" s="30"/>
      <c r="AN5144" s="30"/>
      <c r="AO5144" s="30"/>
      <c r="AP5144" s="30"/>
      <c r="AQ5144" s="30"/>
      <c r="AR5144" s="30"/>
      <c r="AS5144" s="30"/>
      <c r="AT5144" s="30"/>
      <c r="AU5144" s="121"/>
      <c r="AV5144" s="129"/>
      <c r="AW5144" s="129"/>
      <c r="AX5144" s="129"/>
    </row>
    <row r="5145" spans="1:50" x14ac:dyDescent="0.25">
      <c r="A5145" s="120"/>
      <c r="B5145" s="28"/>
      <c r="C5145" s="25"/>
      <c r="D5145" s="25"/>
      <c r="E5145" s="25"/>
      <c r="F5145" s="29"/>
      <c r="G5145" s="29"/>
      <c r="H5145" s="29"/>
      <c r="I5145" s="29"/>
      <c r="J5145" s="29"/>
      <c r="K5145" s="25"/>
      <c r="L5145" s="25"/>
      <c r="M5145" s="25"/>
      <c r="N5145" s="25"/>
      <c r="O5145" s="25"/>
      <c r="P5145" s="25"/>
      <c r="Q5145" s="28"/>
      <c r="R5145" s="29"/>
      <c r="S5145" s="27"/>
      <c r="T5145" s="27"/>
      <c r="U5145" s="28"/>
      <c r="V5145" s="26"/>
      <c r="W5145" s="26"/>
      <c r="X5145" s="26"/>
      <c r="Y5145" s="37"/>
      <c r="Z5145" s="37"/>
      <c r="AA5145" s="37"/>
      <c r="AB5145" s="30"/>
      <c r="AC5145" s="30"/>
      <c r="AD5145" s="31"/>
      <c r="AE5145" s="30"/>
      <c r="AF5145" s="30"/>
      <c r="AG5145" s="32"/>
      <c r="AH5145" s="30"/>
      <c r="AJ5145" s="30"/>
      <c r="AK5145" s="30"/>
      <c r="AL5145" s="30"/>
      <c r="AM5145" s="30"/>
      <c r="AN5145" s="30"/>
      <c r="AO5145" s="30"/>
      <c r="AP5145" s="30"/>
      <c r="AQ5145" s="30"/>
      <c r="AR5145" s="30"/>
      <c r="AS5145" s="30"/>
      <c r="AT5145" s="30"/>
      <c r="AU5145" s="121"/>
      <c r="AV5145" s="129"/>
      <c r="AW5145" s="129"/>
      <c r="AX5145" s="129"/>
    </row>
    <row r="5146" spans="1:50" x14ac:dyDescent="0.25">
      <c r="A5146" s="120"/>
      <c r="B5146" s="28"/>
      <c r="C5146" s="25"/>
      <c r="D5146" s="25"/>
      <c r="E5146" s="25"/>
      <c r="F5146" s="29"/>
      <c r="G5146" s="29"/>
      <c r="H5146" s="29"/>
      <c r="I5146" s="29"/>
      <c r="J5146" s="29"/>
      <c r="K5146" s="25"/>
      <c r="L5146" s="25"/>
      <c r="M5146" s="25"/>
      <c r="N5146" s="25"/>
      <c r="O5146" s="25"/>
      <c r="P5146" s="25"/>
      <c r="Q5146" s="28"/>
      <c r="R5146" s="29"/>
      <c r="S5146" s="27"/>
      <c r="T5146" s="27"/>
      <c r="U5146" s="28"/>
      <c r="V5146" s="26"/>
      <c r="W5146" s="26"/>
      <c r="X5146" s="26"/>
      <c r="Y5146" s="37"/>
      <c r="Z5146" s="37"/>
      <c r="AA5146" s="37"/>
      <c r="AB5146" s="30"/>
      <c r="AC5146" s="30"/>
      <c r="AD5146" s="31"/>
      <c r="AE5146" s="30"/>
      <c r="AF5146" s="30"/>
      <c r="AG5146" s="32"/>
      <c r="AH5146" s="30"/>
      <c r="AJ5146" s="30"/>
      <c r="AK5146" s="30"/>
      <c r="AL5146" s="30"/>
      <c r="AM5146" s="30"/>
      <c r="AN5146" s="30"/>
      <c r="AO5146" s="30"/>
      <c r="AP5146" s="30"/>
      <c r="AQ5146" s="30"/>
      <c r="AR5146" s="30"/>
      <c r="AS5146" s="30"/>
      <c r="AT5146" s="30"/>
      <c r="AU5146" s="121"/>
      <c r="AV5146" s="129"/>
      <c r="AW5146" s="129"/>
      <c r="AX5146" s="129"/>
    </row>
    <row r="5147" spans="1:50" x14ac:dyDescent="0.25">
      <c r="A5147" s="120"/>
      <c r="B5147" s="28"/>
      <c r="C5147" s="25"/>
      <c r="D5147" s="25"/>
      <c r="E5147" s="25"/>
      <c r="F5147" s="29"/>
      <c r="G5147" s="29"/>
      <c r="H5147" s="29"/>
      <c r="I5147" s="29"/>
      <c r="J5147" s="29"/>
      <c r="K5147" s="25"/>
      <c r="L5147" s="25"/>
      <c r="M5147" s="25"/>
      <c r="N5147" s="25"/>
      <c r="O5147" s="25"/>
      <c r="P5147" s="25"/>
      <c r="Q5147" s="28"/>
      <c r="R5147" s="29"/>
      <c r="S5147" s="27"/>
      <c r="T5147" s="27"/>
      <c r="U5147" s="28"/>
      <c r="V5147" s="26"/>
      <c r="W5147" s="26"/>
      <c r="X5147" s="26"/>
      <c r="Y5147" s="37"/>
      <c r="Z5147" s="37"/>
      <c r="AA5147" s="37"/>
      <c r="AB5147" s="30"/>
      <c r="AC5147" s="30"/>
      <c r="AD5147" s="31"/>
      <c r="AE5147" s="30"/>
      <c r="AF5147" s="30"/>
      <c r="AG5147" s="32"/>
      <c r="AH5147" s="30"/>
      <c r="AJ5147" s="30"/>
      <c r="AK5147" s="30"/>
      <c r="AL5147" s="30"/>
      <c r="AM5147" s="30"/>
      <c r="AN5147" s="30"/>
      <c r="AO5147" s="30"/>
      <c r="AP5147" s="30"/>
      <c r="AQ5147" s="30"/>
      <c r="AR5147" s="30"/>
      <c r="AS5147" s="30"/>
      <c r="AT5147" s="30"/>
      <c r="AU5147" s="121"/>
      <c r="AV5147" s="129"/>
      <c r="AW5147" s="129"/>
      <c r="AX5147" s="129"/>
    </row>
    <row r="5148" spans="1:50" x14ac:dyDescent="0.25">
      <c r="A5148" s="120"/>
      <c r="B5148" s="28"/>
      <c r="C5148" s="25"/>
      <c r="D5148" s="25"/>
      <c r="E5148" s="25"/>
      <c r="F5148" s="29"/>
      <c r="G5148" s="29"/>
      <c r="H5148" s="29"/>
      <c r="I5148" s="29"/>
      <c r="J5148" s="29"/>
      <c r="K5148" s="25"/>
      <c r="L5148" s="25"/>
      <c r="M5148" s="25"/>
      <c r="N5148" s="25"/>
      <c r="O5148" s="25"/>
      <c r="P5148" s="25"/>
      <c r="Q5148" s="28"/>
      <c r="R5148" s="29"/>
      <c r="S5148" s="27"/>
      <c r="T5148" s="27"/>
      <c r="U5148" s="28"/>
      <c r="V5148" s="26"/>
      <c r="W5148" s="26"/>
      <c r="X5148" s="26"/>
      <c r="Y5148" s="37"/>
      <c r="Z5148" s="37"/>
      <c r="AA5148" s="37"/>
      <c r="AB5148" s="30"/>
      <c r="AC5148" s="30"/>
      <c r="AD5148" s="31"/>
      <c r="AE5148" s="30"/>
      <c r="AF5148" s="30"/>
      <c r="AG5148" s="32"/>
      <c r="AH5148" s="30"/>
      <c r="AJ5148" s="30"/>
      <c r="AK5148" s="30"/>
      <c r="AL5148" s="30"/>
      <c r="AM5148" s="30"/>
      <c r="AN5148" s="30"/>
      <c r="AO5148" s="30"/>
      <c r="AP5148" s="30"/>
      <c r="AQ5148" s="30"/>
      <c r="AR5148" s="30"/>
      <c r="AS5148" s="30"/>
      <c r="AT5148" s="30"/>
      <c r="AU5148" s="121"/>
      <c r="AV5148" s="129"/>
      <c r="AW5148" s="129"/>
      <c r="AX5148" s="129"/>
    </row>
    <row r="5149" spans="1:50" x14ac:dyDescent="0.25">
      <c r="A5149" s="120"/>
      <c r="B5149" s="28"/>
      <c r="C5149" s="25"/>
      <c r="D5149" s="25"/>
      <c r="E5149" s="25"/>
      <c r="F5149" s="29"/>
      <c r="G5149" s="29"/>
      <c r="H5149" s="29"/>
      <c r="I5149" s="29"/>
      <c r="J5149" s="29"/>
      <c r="K5149" s="25"/>
      <c r="L5149" s="25"/>
      <c r="M5149" s="25"/>
      <c r="N5149" s="25"/>
      <c r="O5149" s="25"/>
      <c r="P5149" s="25"/>
      <c r="Q5149" s="28"/>
      <c r="R5149" s="29"/>
      <c r="S5149" s="27"/>
      <c r="T5149" s="27"/>
      <c r="U5149" s="28"/>
      <c r="V5149" s="26"/>
      <c r="W5149" s="26"/>
      <c r="X5149" s="26"/>
      <c r="Y5149" s="37"/>
      <c r="Z5149" s="37"/>
      <c r="AA5149" s="37"/>
      <c r="AB5149" s="30"/>
      <c r="AC5149" s="30"/>
      <c r="AD5149" s="31"/>
      <c r="AE5149" s="30"/>
      <c r="AF5149" s="30"/>
      <c r="AG5149" s="32"/>
      <c r="AH5149" s="30"/>
      <c r="AJ5149" s="30"/>
      <c r="AK5149" s="30"/>
      <c r="AL5149" s="30"/>
      <c r="AM5149" s="30"/>
      <c r="AN5149" s="30"/>
      <c r="AO5149" s="30"/>
      <c r="AP5149" s="30"/>
      <c r="AQ5149" s="30"/>
      <c r="AR5149" s="30"/>
      <c r="AS5149" s="30"/>
      <c r="AT5149" s="30"/>
      <c r="AU5149" s="121"/>
      <c r="AV5149" s="129"/>
      <c r="AW5149" s="129"/>
      <c r="AX5149" s="129"/>
    </row>
    <row r="5150" spans="1:50" x14ac:dyDescent="0.25">
      <c r="A5150" s="120"/>
      <c r="B5150" s="28"/>
      <c r="C5150" s="25"/>
      <c r="D5150" s="25"/>
      <c r="E5150" s="25"/>
      <c r="F5150" s="29"/>
      <c r="G5150" s="29"/>
      <c r="H5150" s="29"/>
      <c r="I5150" s="29"/>
      <c r="J5150" s="29"/>
      <c r="K5150" s="25"/>
      <c r="L5150" s="25"/>
      <c r="M5150" s="25"/>
      <c r="N5150" s="25"/>
      <c r="O5150" s="25"/>
      <c r="P5150" s="25"/>
      <c r="Q5150" s="28"/>
      <c r="R5150" s="29"/>
      <c r="S5150" s="27"/>
      <c r="T5150" s="27"/>
      <c r="U5150" s="28"/>
      <c r="V5150" s="26"/>
      <c r="W5150" s="26"/>
      <c r="X5150" s="26"/>
      <c r="Y5150" s="37"/>
      <c r="Z5150" s="37"/>
      <c r="AA5150" s="37"/>
      <c r="AB5150" s="30"/>
      <c r="AC5150" s="30"/>
      <c r="AD5150" s="31"/>
      <c r="AE5150" s="30"/>
      <c r="AF5150" s="30"/>
      <c r="AG5150" s="32"/>
      <c r="AH5150" s="30"/>
      <c r="AJ5150" s="30"/>
      <c r="AK5150" s="30"/>
      <c r="AL5150" s="30"/>
      <c r="AM5150" s="30"/>
      <c r="AN5150" s="30"/>
      <c r="AO5150" s="30"/>
      <c r="AP5150" s="30"/>
      <c r="AQ5150" s="30"/>
      <c r="AR5150" s="30"/>
      <c r="AS5150" s="30"/>
      <c r="AT5150" s="30"/>
      <c r="AU5150" s="121"/>
      <c r="AV5150" s="129"/>
      <c r="AW5150" s="129"/>
      <c r="AX5150" s="129"/>
    </row>
    <row r="5151" spans="1:50" x14ac:dyDescent="0.25">
      <c r="A5151" s="120"/>
      <c r="B5151" s="28"/>
      <c r="C5151" s="25"/>
      <c r="D5151" s="25"/>
      <c r="E5151" s="25"/>
      <c r="F5151" s="29"/>
      <c r="G5151" s="29"/>
      <c r="H5151" s="29"/>
      <c r="I5151" s="29"/>
      <c r="J5151" s="29"/>
      <c r="K5151" s="25"/>
      <c r="L5151" s="25"/>
      <c r="M5151" s="25"/>
      <c r="N5151" s="25"/>
      <c r="O5151" s="25"/>
      <c r="P5151" s="25"/>
      <c r="Q5151" s="28"/>
      <c r="R5151" s="29"/>
      <c r="S5151" s="27"/>
      <c r="T5151" s="27"/>
      <c r="U5151" s="28"/>
      <c r="V5151" s="26"/>
      <c r="W5151" s="26"/>
      <c r="X5151" s="26"/>
      <c r="Y5151" s="37"/>
      <c r="Z5151" s="37"/>
      <c r="AA5151" s="37"/>
      <c r="AB5151" s="30"/>
      <c r="AC5151" s="30"/>
      <c r="AD5151" s="31"/>
      <c r="AE5151" s="30"/>
      <c r="AF5151" s="30"/>
      <c r="AG5151" s="32"/>
      <c r="AH5151" s="30"/>
      <c r="AJ5151" s="30"/>
      <c r="AK5151" s="30"/>
      <c r="AL5151" s="30"/>
      <c r="AM5151" s="30"/>
      <c r="AN5151" s="30"/>
      <c r="AO5151" s="30"/>
      <c r="AP5151" s="30"/>
      <c r="AQ5151" s="30"/>
      <c r="AR5151" s="30"/>
      <c r="AS5151" s="30"/>
      <c r="AT5151" s="30"/>
      <c r="AU5151" s="121"/>
      <c r="AV5151" s="129"/>
      <c r="AW5151" s="129"/>
      <c r="AX5151" s="129"/>
    </row>
    <row r="5152" spans="1:50" x14ac:dyDescent="0.25">
      <c r="A5152" s="120"/>
      <c r="B5152" s="28"/>
      <c r="C5152" s="25"/>
      <c r="D5152" s="25"/>
      <c r="E5152" s="25"/>
      <c r="F5152" s="29"/>
      <c r="G5152" s="29"/>
      <c r="H5152" s="29"/>
      <c r="I5152" s="29"/>
      <c r="J5152" s="29"/>
      <c r="K5152" s="25"/>
      <c r="L5152" s="25"/>
      <c r="M5152" s="25"/>
      <c r="N5152" s="25"/>
      <c r="O5152" s="25"/>
      <c r="P5152" s="25"/>
      <c r="Q5152" s="28"/>
      <c r="R5152" s="29"/>
      <c r="S5152" s="27"/>
      <c r="T5152" s="27"/>
      <c r="U5152" s="28"/>
      <c r="V5152" s="26"/>
      <c r="W5152" s="26"/>
      <c r="X5152" s="26"/>
      <c r="Y5152" s="37"/>
      <c r="Z5152" s="37"/>
      <c r="AA5152" s="37"/>
      <c r="AB5152" s="30"/>
      <c r="AC5152" s="30"/>
      <c r="AD5152" s="31"/>
      <c r="AE5152" s="30"/>
      <c r="AF5152" s="30"/>
      <c r="AG5152" s="32"/>
      <c r="AH5152" s="30"/>
      <c r="AJ5152" s="30"/>
      <c r="AK5152" s="30"/>
      <c r="AL5152" s="30"/>
      <c r="AM5152" s="30"/>
      <c r="AN5152" s="30"/>
      <c r="AO5152" s="30"/>
      <c r="AP5152" s="30"/>
      <c r="AQ5152" s="30"/>
      <c r="AR5152" s="30"/>
      <c r="AS5152" s="30"/>
      <c r="AT5152" s="30"/>
      <c r="AU5152" s="121"/>
      <c r="AV5152" s="129"/>
      <c r="AW5152" s="129"/>
      <c r="AX5152" s="129"/>
    </row>
    <row r="5153" spans="1:50" x14ac:dyDescent="0.25">
      <c r="A5153" s="120"/>
      <c r="B5153" s="28"/>
      <c r="C5153" s="25"/>
      <c r="D5153" s="25"/>
      <c r="E5153" s="25"/>
      <c r="F5153" s="29"/>
      <c r="G5153" s="29"/>
      <c r="H5153" s="29"/>
      <c r="I5153" s="29"/>
      <c r="J5153" s="29"/>
      <c r="K5153" s="25"/>
      <c r="L5153" s="25"/>
      <c r="M5153" s="25"/>
      <c r="N5153" s="25"/>
      <c r="O5153" s="25"/>
      <c r="P5153" s="25"/>
      <c r="Q5153" s="28"/>
      <c r="R5153" s="29"/>
      <c r="S5153" s="27"/>
      <c r="T5153" s="27"/>
      <c r="U5153" s="28"/>
      <c r="V5153" s="26"/>
      <c r="W5153" s="26"/>
      <c r="X5153" s="26"/>
      <c r="Y5153" s="37"/>
      <c r="Z5153" s="37"/>
      <c r="AA5153" s="37"/>
      <c r="AB5153" s="30"/>
      <c r="AC5153" s="30"/>
      <c r="AD5153" s="31"/>
      <c r="AE5153" s="30"/>
      <c r="AF5153" s="30"/>
      <c r="AG5153" s="32"/>
      <c r="AH5153" s="30"/>
      <c r="AJ5153" s="30"/>
      <c r="AK5153" s="30"/>
      <c r="AL5153" s="30"/>
      <c r="AM5153" s="30"/>
      <c r="AN5153" s="30"/>
      <c r="AO5153" s="30"/>
      <c r="AP5153" s="30"/>
      <c r="AQ5153" s="30"/>
      <c r="AR5153" s="30"/>
      <c r="AS5153" s="30"/>
      <c r="AT5153" s="30"/>
      <c r="AU5153" s="121"/>
      <c r="AV5153" s="129"/>
      <c r="AW5153" s="129"/>
      <c r="AX5153" s="129"/>
    </row>
    <row r="5154" spans="1:50" x14ac:dyDescent="0.25">
      <c r="A5154" s="120"/>
      <c r="B5154" s="28"/>
      <c r="C5154" s="25"/>
      <c r="D5154" s="25"/>
      <c r="E5154" s="25"/>
      <c r="F5154" s="29"/>
      <c r="G5154" s="29"/>
      <c r="H5154" s="29"/>
      <c r="I5154" s="29"/>
      <c r="J5154" s="29"/>
      <c r="K5154" s="25"/>
      <c r="L5154" s="25"/>
      <c r="M5154" s="25"/>
      <c r="N5154" s="25"/>
      <c r="O5154" s="25"/>
      <c r="P5154" s="25"/>
      <c r="Q5154" s="28"/>
      <c r="R5154" s="29"/>
      <c r="S5154" s="27"/>
      <c r="T5154" s="27"/>
      <c r="U5154" s="28"/>
      <c r="V5154" s="26"/>
      <c r="W5154" s="26"/>
      <c r="X5154" s="26"/>
      <c r="Y5154" s="37"/>
      <c r="Z5154" s="37"/>
      <c r="AA5154" s="37"/>
      <c r="AB5154" s="30"/>
      <c r="AC5154" s="30"/>
      <c r="AD5154" s="31"/>
      <c r="AE5154" s="30"/>
      <c r="AF5154" s="30"/>
      <c r="AG5154" s="32"/>
      <c r="AH5154" s="30"/>
      <c r="AJ5154" s="30"/>
      <c r="AK5154" s="30"/>
      <c r="AL5154" s="30"/>
      <c r="AM5154" s="30"/>
      <c r="AN5154" s="30"/>
      <c r="AO5154" s="30"/>
      <c r="AP5154" s="30"/>
      <c r="AQ5154" s="30"/>
      <c r="AR5154" s="30"/>
      <c r="AS5154" s="30"/>
      <c r="AT5154" s="30"/>
      <c r="AU5154" s="121"/>
      <c r="AV5154" s="129"/>
      <c r="AW5154" s="129"/>
      <c r="AX5154" s="129"/>
    </row>
    <row r="5155" spans="1:50" x14ac:dyDescent="0.25">
      <c r="A5155" s="120"/>
      <c r="B5155" s="28"/>
      <c r="C5155" s="25"/>
      <c r="D5155" s="25"/>
      <c r="E5155" s="25"/>
      <c r="F5155" s="29"/>
      <c r="G5155" s="29"/>
      <c r="H5155" s="29"/>
      <c r="I5155" s="29"/>
      <c r="J5155" s="29"/>
      <c r="K5155" s="25"/>
      <c r="L5155" s="25"/>
      <c r="M5155" s="25"/>
      <c r="N5155" s="25"/>
      <c r="O5155" s="25"/>
      <c r="P5155" s="25"/>
      <c r="Q5155" s="28"/>
      <c r="R5155" s="29"/>
      <c r="S5155" s="27"/>
      <c r="T5155" s="27"/>
      <c r="U5155" s="28"/>
      <c r="V5155" s="26"/>
      <c r="W5155" s="26"/>
      <c r="X5155" s="26"/>
      <c r="Y5155" s="37"/>
      <c r="Z5155" s="37"/>
      <c r="AA5155" s="37"/>
      <c r="AB5155" s="30"/>
      <c r="AC5155" s="30"/>
      <c r="AD5155" s="31"/>
      <c r="AE5155" s="30"/>
      <c r="AF5155" s="30"/>
      <c r="AG5155" s="32"/>
      <c r="AH5155" s="30"/>
      <c r="AJ5155" s="30"/>
      <c r="AK5155" s="30"/>
      <c r="AL5155" s="30"/>
      <c r="AM5155" s="30"/>
      <c r="AN5155" s="30"/>
      <c r="AO5155" s="30"/>
      <c r="AP5155" s="30"/>
      <c r="AQ5155" s="30"/>
      <c r="AR5155" s="30"/>
      <c r="AS5155" s="30"/>
      <c r="AT5155" s="30"/>
      <c r="AU5155" s="121"/>
      <c r="AV5155" s="129"/>
      <c r="AW5155" s="129"/>
      <c r="AX5155" s="129"/>
    </row>
    <row r="5156" spans="1:50" x14ac:dyDescent="0.25">
      <c r="A5156" s="120"/>
      <c r="B5156" s="28"/>
      <c r="C5156" s="25"/>
      <c r="D5156" s="25"/>
      <c r="E5156" s="25"/>
      <c r="F5156" s="29"/>
      <c r="G5156" s="29"/>
      <c r="H5156" s="29"/>
      <c r="I5156" s="29"/>
      <c r="J5156" s="29"/>
      <c r="K5156" s="25"/>
      <c r="L5156" s="25"/>
      <c r="M5156" s="25"/>
      <c r="N5156" s="25"/>
      <c r="O5156" s="25"/>
      <c r="P5156" s="25"/>
      <c r="Q5156" s="28"/>
      <c r="R5156" s="29"/>
      <c r="S5156" s="27"/>
      <c r="T5156" s="27"/>
      <c r="U5156" s="28"/>
      <c r="V5156" s="26"/>
      <c r="W5156" s="26"/>
      <c r="X5156" s="26"/>
      <c r="Y5156" s="37"/>
      <c r="Z5156" s="37"/>
      <c r="AA5156" s="37"/>
      <c r="AB5156" s="30"/>
      <c r="AC5156" s="30"/>
      <c r="AD5156" s="31"/>
      <c r="AE5156" s="30"/>
      <c r="AF5156" s="30"/>
      <c r="AG5156" s="32"/>
      <c r="AH5156" s="30"/>
      <c r="AJ5156" s="30"/>
      <c r="AK5156" s="30"/>
      <c r="AL5156" s="30"/>
      <c r="AM5156" s="30"/>
      <c r="AN5156" s="30"/>
      <c r="AO5156" s="30"/>
      <c r="AP5156" s="30"/>
      <c r="AQ5156" s="30"/>
      <c r="AR5156" s="30"/>
      <c r="AS5156" s="30"/>
      <c r="AT5156" s="30"/>
      <c r="AU5156" s="121"/>
      <c r="AV5156" s="129"/>
      <c r="AW5156" s="129"/>
      <c r="AX5156" s="129"/>
    </row>
    <row r="5157" spans="1:50" x14ac:dyDescent="0.25">
      <c r="A5157" s="120"/>
      <c r="B5157" s="28"/>
      <c r="C5157" s="25"/>
      <c r="D5157" s="25"/>
      <c r="E5157" s="25"/>
      <c r="F5157" s="29"/>
      <c r="G5157" s="29"/>
      <c r="H5157" s="29"/>
      <c r="I5157" s="29"/>
      <c r="J5157" s="29"/>
      <c r="K5157" s="25"/>
      <c r="L5157" s="25"/>
      <c r="M5157" s="25"/>
      <c r="N5157" s="25"/>
      <c r="O5157" s="25"/>
      <c r="P5157" s="25"/>
      <c r="Q5157" s="28"/>
      <c r="R5157" s="29"/>
      <c r="S5157" s="27"/>
      <c r="T5157" s="27"/>
      <c r="U5157" s="28"/>
      <c r="V5157" s="26"/>
      <c r="W5157" s="26"/>
      <c r="X5157" s="26"/>
      <c r="Y5157" s="37"/>
      <c r="Z5157" s="37"/>
      <c r="AA5157" s="37"/>
      <c r="AB5157" s="30"/>
      <c r="AC5157" s="30"/>
      <c r="AD5157" s="31"/>
      <c r="AE5157" s="30"/>
      <c r="AF5157" s="30"/>
      <c r="AG5157" s="32"/>
      <c r="AH5157" s="30"/>
      <c r="AJ5157" s="30"/>
      <c r="AK5157" s="30"/>
      <c r="AL5157" s="30"/>
      <c r="AM5157" s="30"/>
      <c r="AN5157" s="30"/>
      <c r="AO5157" s="30"/>
      <c r="AP5157" s="30"/>
      <c r="AQ5157" s="30"/>
      <c r="AR5157" s="30"/>
      <c r="AS5157" s="30"/>
      <c r="AT5157" s="30"/>
      <c r="AU5157" s="121"/>
      <c r="AV5157" s="129"/>
      <c r="AW5157" s="129"/>
      <c r="AX5157" s="129"/>
    </row>
    <row r="5158" spans="1:50" x14ac:dyDescent="0.25">
      <c r="A5158" s="120"/>
      <c r="B5158" s="28"/>
      <c r="C5158" s="25"/>
      <c r="D5158" s="25"/>
      <c r="E5158" s="25"/>
      <c r="F5158" s="29"/>
      <c r="G5158" s="29"/>
      <c r="H5158" s="29"/>
      <c r="I5158" s="29"/>
      <c r="J5158" s="29"/>
      <c r="K5158" s="25"/>
      <c r="L5158" s="25"/>
      <c r="M5158" s="25"/>
      <c r="N5158" s="25"/>
      <c r="O5158" s="25"/>
      <c r="P5158" s="25"/>
      <c r="Q5158" s="28"/>
      <c r="R5158" s="29"/>
      <c r="S5158" s="27"/>
      <c r="T5158" s="27"/>
      <c r="U5158" s="28"/>
      <c r="V5158" s="26"/>
      <c r="W5158" s="26"/>
      <c r="X5158" s="26"/>
      <c r="Y5158" s="37"/>
      <c r="Z5158" s="37"/>
      <c r="AA5158" s="37"/>
      <c r="AB5158" s="30"/>
      <c r="AC5158" s="30"/>
      <c r="AD5158" s="31"/>
      <c r="AE5158" s="30"/>
      <c r="AF5158" s="30"/>
      <c r="AG5158" s="32"/>
      <c r="AH5158" s="30"/>
      <c r="AJ5158" s="30"/>
      <c r="AK5158" s="30"/>
      <c r="AL5158" s="30"/>
      <c r="AM5158" s="30"/>
      <c r="AN5158" s="30"/>
      <c r="AO5158" s="30"/>
      <c r="AP5158" s="30"/>
      <c r="AQ5158" s="30"/>
      <c r="AR5158" s="30"/>
      <c r="AS5158" s="30"/>
      <c r="AT5158" s="30"/>
      <c r="AU5158" s="121"/>
      <c r="AV5158" s="129"/>
      <c r="AW5158" s="129"/>
      <c r="AX5158" s="129"/>
    </row>
    <row r="5159" spans="1:50" x14ac:dyDescent="0.25">
      <c r="A5159" s="120"/>
      <c r="B5159" s="28"/>
      <c r="C5159" s="25"/>
      <c r="D5159" s="25"/>
      <c r="E5159" s="25"/>
      <c r="F5159" s="29"/>
      <c r="G5159" s="29"/>
      <c r="H5159" s="29"/>
      <c r="I5159" s="29"/>
      <c r="J5159" s="29"/>
      <c r="K5159" s="25"/>
      <c r="L5159" s="25"/>
      <c r="M5159" s="25"/>
      <c r="N5159" s="25"/>
      <c r="O5159" s="25"/>
      <c r="P5159" s="25"/>
      <c r="Q5159" s="28"/>
      <c r="R5159" s="29"/>
      <c r="S5159" s="27"/>
      <c r="T5159" s="27"/>
      <c r="U5159" s="28"/>
      <c r="V5159" s="26"/>
      <c r="W5159" s="26"/>
      <c r="X5159" s="26"/>
      <c r="Y5159" s="37"/>
      <c r="Z5159" s="37"/>
      <c r="AA5159" s="37"/>
      <c r="AB5159" s="30"/>
      <c r="AC5159" s="30"/>
      <c r="AD5159" s="31"/>
      <c r="AE5159" s="30"/>
      <c r="AF5159" s="30"/>
      <c r="AG5159" s="32"/>
      <c r="AH5159" s="30"/>
      <c r="AJ5159" s="30"/>
      <c r="AK5159" s="30"/>
      <c r="AL5159" s="30"/>
      <c r="AM5159" s="30"/>
      <c r="AN5159" s="30"/>
      <c r="AO5159" s="30"/>
      <c r="AP5159" s="30"/>
      <c r="AQ5159" s="30"/>
      <c r="AR5159" s="30"/>
      <c r="AS5159" s="30"/>
      <c r="AT5159" s="30"/>
      <c r="AU5159" s="121"/>
      <c r="AV5159" s="129"/>
      <c r="AW5159" s="129"/>
      <c r="AX5159" s="129"/>
    </row>
    <row r="5160" spans="1:50" x14ac:dyDescent="0.25">
      <c r="A5160" s="120"/>
      <c r="B5160" s="28"/>
      <c r="C5160" s="25"/>
      <c r="D5160" s="25"/>
      <c r="E5160" s="25"/>
      <c r="F5160" s="29"/>
      <c r="G5160" s="29"/>
      <c r="H5160" s="29"/>
      <c r="I5160" s="29"/>
      <c r="J5160" s="29"/>
      <c r="K5160" s="25"/>
      <c r="L5160" s="25"/>
      <c r="M5160" s="25"/>
      <c r="N5160" s="25"/>
      <c r="O5160" s="25"/>
      <c r="P5160" s="25"/>
      <c r="Q5160" s="28"/>
      <c r="R5160" s="29"/>
      <c r="S5160" s="27"/>
      <c r="T5160" s="27"/>
      <c r="U5160" s="28"/>
      <c r="V5160" s="26"/>
      <c r="W5160" s="26"/>
      <c r="X5160" s="26"/>
      <c r="Y5160" s="37"/>
      <c r="Z5160" s="37"/>
      <c r="AA5160" s="37"/>
      <c r="AB5160" s="30"/>
      <c r="AC5160" s="30"/>
      <c r="AD5160" s="31"/>
      <c r="AE5160" s="30"/>
      <c r="AF5160" s="30"/>
      <c r="AG5160" s="32"/>
      <c r="AH5160" s="30"/>
      <c r="AJ5160" s="30"/>
      <c r="AK5160" s="30"/>
      <c r="AL5160" s="30"/>
      <c r="AM5160" s="30"/>
      <c r="AN5160" s="30"/>
      <c r="AO5160" s="30"/>
      <c r="AP5160" s="30"/>
      <c r="AQ5160" s="30"/>
      <c r="AR5160" s="30"/>
      <c r="AS5160" s="30"/>
      <c r="AT5160" s="30"/>
      <c r="AU5160" s="121"/>
      <c r="AV5160" s="129"/>
      <c r="AW5160" s="129"/>
      <c r="AX5160" s="129"/>
    </row>
    <row r="5161" spans="1:50" x14ac:dyDescent="0.25">
      <c r="A5161" s="120"/>
      <c r="B5161" s="28"/>
      <c r="C5161" s="25"/>
      <c r="D5161" s="25"/>
      <c r="E5161" s="25"/>
      <c r="F5161" s="29"/>
      <c r="G5161" s="29"/>
      <c r="H5161" s="29"/>
      <c r="I5161" s="29"/>
      <c r="J5161" s="29"/>
      <c r="K5161" s="25"/>
      <c r="L5161" s="25"/>
      <c r="M5161" s="25"/>
      <c r="N5161" s="25"/>
      <c r="O5161" s="25"/>
      <c r="P5161" s="25"/>
      <c r="Q5161" s="28"/>
      <c r="R5161" s="29"/>
      <c r="S5161" s="27"/>
      <c r="T5161" s="27"/>
      <c r="U5161" s="28"/>
      <c r="V5161" s="26"/>
      <c r="W5161" s="26"/>
      <c r="X5161" s="26"/>
      <c r="Y5161" s="37"/>
      <c r="Z5161" s="37"/>
      <c r="AA5161" s="37"/>
      <c r="AB5161" s="30"/>
      <c r="AC5161" s="30"/>
      <c r="AD5161" s="31"/>
      <c r="AE5161" s="30"/>
      <c r="AF5161" s="30"/>
      <c r="AG5161" s="32"/>
      <c r="AH5161" s="30"/>
      <c r="AJ5161" s="30"/>
      <c r="AK5161" s="30"/>
      <c r="AL5161" s="30"/>
      <c r="AM5161" s="30"/>
      <c r="AN5161" s="30"/>
      <c r="AO5161" s="30"/>
      <c r="AP5161" s="30"/>
      <c r="AQ5161" s="30"/>
      <c r="AR5161" s="30"/>
      <c r="AS5161" s="30"/>
      <c r="AT5161" s="30"/>
      <c r="AU5161" s="121"/>
      <c r="AV5161" s="129"/>
      <c r="AW5161" s="129"/>
      <c r="AX5161" s="129"/>
    </row>
    <row r="5162" spans="1:50" x14ac:dyDescent="0.25">
      <c r="A5162" s="120"/>
      <c r="B5162" s="28"/>
      <c r="C5162" s="25"/>
      <c r="D5162" s="25"/>
      <c r="E5162" s="25"/>
      <c r="F5162" s="29"/>
      <c r="G5162" s="29"/>
      <c r="H5162" s="29"/>
      <c r="I5162" s="29"/>
      <c r="J5162" s="29"/>
      <c r="K5162" s="25"/>
      <c r="L5162" s="25"/>
      <c r="M5162" s="25"/>
      <c r="N5162" s="25"/>
      <c r="O5162" s="25"/>
      <c r="P5162" s="25"/>
      <c r="Q5162" s="28"/>
      <c r="R5162" s="29"/>
      <c r="S5162" s="27"/>
      <c r="T5162" s="27"/>
      <c r="U5162" s="28"/>
      <c r="V5162" s="26"/>
      <c r="W5162" s="26"/>
      <c r="X5162" s="26"/>
      <c r="Y5162" s="37"/>
      <c r="Z5162" s="37"/>
      <c r="AA5162" s="37"/>
      <c r="AB5162" s="30"/>
      <c r="AC5162" s="30"/>
      <c r="AD5162" s="31"/>
      <c r="AE5162" s="30"/>
      <c r="AF5162" s="30"/>
      <c r="AG5162" s="32"/>
      <c r="AH5162" s="30"/>
      <c r="AJ5162" s="30"/>
      <c r="AK5162" s="30"/>
      <c r="AL5162" s="30"/>
      <c r="AM5162" s="30"/>
      <c r="AN5162" s="30"/>
      <c r="AO5162" s="30"/>
      <c r="AP5162" s="30"/>
      <c r="AQ5162" s="30"/>
      <c r="AR5162" s="30"/>
      <c r="AS5162" s="30"/>
      <c r="AT5162" s="30"/>
      <c r="AU5162" s="121"/>
      <c r="AV5162" s="129"/>
      <c r="AW5162" s="129"/>
      <c r="AX5162" s="129"/>
    </row>
    <row r="5163" spans="1:50" x14ac:dyDescent="0.25">
      <c r="A5163" s="120"/>
      <c r="B5163" s="28"/>
      <c r="C5163" s="25"/>
      <c r="D5163" s="25"/>
      <c r="E5163" s="25"/>
      <c r="F5163" s="29"/>
      <c r="G5163" s="29"/>
      <c r="H5163" s="29"/>
      <c r="I5163" s="29"/>
      <c r="J5163" s="29"/>
      <c r="K5163" s="25"/>
      <c r="L5163" s="25"/>
      <c r="M5163" s="25"/>
      <c r="N5163" s="25"/>
      <c r="O5163" s="25"/>
      <c r="P5163" s="25"/>
      <c r="Q5163" s="28"/>
      <c r="R5163" s="29"/>
      <c r="S5163" s="27"/>
      <c r="T5163" s="27"/>
      <c r="U5163" s="28"/>
      <c r="V5163" s="26"/>
      <c r="W5163" s="26"/>
      <c r="X5163" s="26"/>
      <c r="Y5163" s="37"/>
      <c r="Z5163" s="37"/>
      <c r="AA5163" s="37"/>
      <c r="AB5163" s="30"/>
      <c r="AC5163" s="30"/>
      <c r="AD5163" s="31"/>
      <c r="AE5163" s="30"/>
      <c r="AF5163" s="30"/>
      <c r="AG5163" s="32"/>
      <c r="AH5163" s="30"/>
      <c r="AJ5163" s="30"/>
      <c r="AK5163" s="30"/>
      <c r="AL5163" s="30"/>
      <c r="AM5163" s="30"/>
      <c r="AN5163" s="30"/>
      <c r="AO5163" s="30"/>
      <c r="AP5163" s="30"/>
      <c r="AQ5163" s="30"/>
      <c r="AR5163" s="30"/>
      <c r="AS5163" s="30"/>
      <c r="AT5163" s="30"/>
      <c r="AU5163" s="121"/>
      <c r="AV5163" s="129"/>
      <c r="AW5163" s="129"/>
      <c r="AX5163" s="129"/>
    </row>
    <row r="5164" spans="1:50" x14ac:dyDescent="0.25">
      <c r="A5164" s="120"/>
      <c r="B5164" s="28"/>
      <c r="C5164" s="25"/>
      <c r="D5164" s="25"/>
      <c r="E5164" s="25"/>
      <c r="F5164" s="29"/>
      <c r="G5164" s="29"/>
      <c r="H5164" s="29"/>
      <c r="I5164" s="29"/>
      <c r="J5164" s="29"/>
      <c r="K5164" s="25"/>
      <c r="L5164" s="25"/>
      <c r="M5164" s="25"/>
      <c r="N5164" s="25"/>
      <c r="O5164" s="25"/>
      <c r="P5164" s="25"/>
      <c r="Q5164" s="28"/>
      <c r="R5164" s="29"/>
      <c r="S5164" s="27"/>
      <c r="T5164" s="27"/>
      <c r="U5164" s="28"/>
      <c r="V5164" s="26"/>
      <c r="W5164" s="26"/>
      <c r="X5164" s="26"/>
      <c r="Y5164" s="37"/>
      <c r="Z5164" s="37"/>
      <c r="AA5164" s="37"/>
      <c r="AB5164" s="30"/>
      <c r="AC5164" s="30"/>
      <c r="AD5164" s="31"/>
      <c r="AE5164" s="30"/>
      <c r="AF5164" s="30"/>
      <c r="AG5164" s="32"/>
      <c r="AH5164" s="30"/>
      <c r="AJ5164" s="30"/>
      <c r="AK5164" s="30"/>
      <c r="AL5164" s="30"/>
      <c r="AM5164" s="30"/>
      <c r="AN5164" s="30"/>
      <c r="AO5164" s="30"/>
      <c r="AP5164" s="30"/>
      <c r="AQ5164" s="30"/>
      <c r="AR5164" s="30"/>
      <c r="AS5164" s="30"/>
      <c r="AT5164" s="30"/>
      <c r="AU5164" s="121"/>
      <c r="AV5164" s="129"/>
      <c r="AW5164" s="129"/>
      <c r="AX5164" s="129"/>
    </row>
    <row r="5165" spans="1:50" x14ac:dyDescent="0.25">
      <c r="A5165" s="120"/>
      <c r="B5165" s="28"/>
      <c r="C5165" s="25"/>
      <c r="D5165" s="25"/>
      <c r="E5165" s="25"/>
      <c r="F5165" s="29"/>
      <c r="G5165" s="29"/>
      <c r="H5165" s="29"/>
      <c r="I5165" s="29"/>
      <c r="J5165" s="29"/>
      <c r="K5165" s="25"/>
      <c r="L5165" s="25"/>
      <c r="M5165" s="25"/>
      <c r="N5165" s="25"/>
      <c r="O5165" s="25"/>
      <c r="P5165" s="25"/>
      <c r="Q5165" s="28"/>
      <c r="R5165" s="29"/>
      <c r="S5165" s="27"/>
      <c r="T5165" s="27"/>
      <c r="U5165" s="28"/>
      <c r="V5165" s="26"/>
      <c r="W5165" s="26"/>
      <c r="X5165" s="26"/>
      <c r="Y5165" s="37"/>
      <c r="Z5165" s="37"/>
      <c r="AA5165" s="37"/>
      <c r="AB5165" s="30"/>
      <c r="AC5165" s="30"/>
      <c r="AD5165" s="31"/>
      <c r="AE5165" s="30"/>
      <c r="AF5165" s="30"/>
      <c r="AG5165" s="32"/>
      <c r="AH5165" s="30"/>
      <c r="AJ5165" s="30"/>
      <c r="AK5165" s="30"/>
      <c r="AL5165" s="30"/>
      <c r="AM5165" s="30"/>
      <c r="AN5165" s="30"/>
      <c r="AO5165" s="30"/>
      <c r="AP5165" s="30"/>
      <c r="AQ5165" s="30"/>
      <c r="AR5165" s="30"/>
      <c r="AS5165" s="30"/>
      <c r="AT5165" s="30"/>
      <c r="AU5165" s="121"/>
      <c r="AV5165" s="129"/>
      <c r="AW5165" s="129"/>
      <c r="AX5165" s="129"/>
    </row>
    <row r="5166" spans="1:50" x14ac:dyDescent="0.25">
      <c r="A5166" s="120"/>
      <c r="B5166" s="28"/>
      <c r="C5166" s="25"/>
      <c r="D5166" s="25"/>
      <c r="E5166" s="25"/>
      <c r="F5166" s="29"/>
      <c r="G5166" s="29"/>
      <c r="H5166" s="29"/>
      <c r="I5166" s="29"/>
      <c r="J5166" s="29"/>
      <c r="K5166" s="25"/>
      <c r="L5166" s="25"/>
      <c r="M5166" s="25"/>
      <c r="N5166" s="25"/>
      <c r="O5166" s="25"/>
      <c r="P5166" s="25"/>
      <c r="Q5166" s="28"/>
      <c r="R5166" s="29"/>
      <c r="S5166" s="27"/>
      <c r="T5166" s="27"/>
      <c r="U5166" s="28"/>
      <c r="V5166" s="26"/>
      <c r="W5166" s="26"/>
      <c r="X5166" s="26"/>
      <c r="Y5166" s="37"/>
      <c r="Z5166" s="37"/>
      <c r="AA5166" s="37"/>
      <c r="AB5166" s="30"/>
      <c r="AC5166" s="30"/>
      <c r="AD5166" s="31"/>
      <c r="AE5166" s="30"/>
      <c r="AF5166" s="30"/>
      <c r="AG5166" s="32"/>
      <c r="AH5166" s="30"/>
      <c r="AJ5166" s="30"/>
      <c r="AK5166" s="30"/>
      <c r="AL5166" s="30"/>
      <c r="AM5166" s="30"/>
      <c r="AN5166" s="30"/>
      <c r="AO5166" s="30"/>
      <c r="AP5166" s="30"/>
      <c r="AQ5166" s="30"/>
      <c r="AR5166" s="30"/>
      <c r="AS5166" s="30"/>
      <c r="AT5166" s="30"/>
      <c r="AU5166" s="121"/>
      <c r="AV5166" s="129"/>
      <c r="AW5166" s="129"/>
      <c r="AX5166" s="129"/>
    </row>
    <row r="5167" spans="1:50" x14ac:dyDescent="0.25">
      <c r="A5167" s="120"/>
      <c r="B5167" s="28"/>
      <c r="C5167" s="25"/>
      <c r="D5167" s="25"/>
      <c r="E5167" s="25"/>
      <c r="F5167" s="29"/>
      <c r="G5167" s="29"/>
      <c r="H5167" s="29"/>
      <c r="I5167" s="29"/>
      <c r="J5167" s="29"/>
      <c r="K5167" s="25"/>
      <c r="L5167" s="25"/>
      <c r="M5167" s="25"/>
      <c r="N5167" s="25"/>
      <c r="O5167" s="25"/>
      <c r="P5167" s="25"/>
      <c r="Q5167" s="28"/>
      <c r="R5167" s="29"/>
      <c r="S5167" s="27"/>
      <c r="T5167" s="27"/>
      <c r="U5167" s="28"/>
      <c r="V5167" s="26"/>
      <c r="W5167" s="26"/>
      <c r="X5167" s="26"/>
      <c r="Y5167" s="37"/>
      <c r="Z5167" s="37"/>
      <c r="AA5167" s="37"/>
      <c r="AB5167" s="30"/>
      <c r="AC5167" s="30"/>
      <c r="AD5167" s="31"/>
      <c r="AE5167" s="30"/>
      <c r="AF5167" s="30"/>
      <c r="AG5167" s="32"/>
      <c r="AH5167" s="30"/>
      <c r="AJ5167" s="30"/>
      <c r="AK5167" s="30"/>
      <c r="AL5167" s="30"/>
      <c r="AM5167" s="30"/>
      <c r="AN5167" s="30"/>
      <c r="AO5167" s="30"/>
      <c r="AP5167" s="30"/>
      <c r="AQ5167" s="30"/>
      <c r="AR5167" s="30"/>
      <c r="AS5167" s="30"/>
      <c r="AT5167" s="30"/>
      <c r="AU5167" s="121"/>
      <c r="AV5167" s="129"/>
      <c r="AW5167" s="129"/>
      <c r="AX5167" s="129"/>
    </row>
    <row r="5168" spans="1:50" x14ac:dyDescent="0.25">
      <c r="A5168" s="120"/>
      <c r="B5168" s="28"/>
      <c r="C5168" s="25"/>
      <c r="D5168" s="25"/>
      <c r="E5168" s="25"/>
      <c r="F5168" s="29"/>
      <c r="G5168" s="29"/>
      <c r="H5168" s="29"/>
      <c r="I5168" s="29"/>
      <c r="J5168" s="29"/>
      <c r="K5168" s="25"/>
      <c r="L5168" s="25"/>
      <c r="M5168" s="25"/>
      <c r="N5168" s="25"/>
      <c r="O5168" s="25"/>
      <c r="P5168" s="25"/>
      <c r="Q5168" s="28"/>
      <c r="R5168" s="29"/>
      <c r="S5168" s="27"/>
      <c r="T5168" s="27"/>
      <c r="U5168" s="28"/>
      <c r="V5168" s="26"/>
      <c r="W5168" s="26"/>
      <c r="X5168" s="26"/>
      <c r="Y5168" s="37"/>
      <c r="Z5168" s="37"/>
      <c r="AA5168" s="37"/>
      <c r="AB5168" s="30"/>
      <c r="AC5168" s="30"/>
      <c r="AD5168" s="31"/>
      <c r="AE5168" s="30"/>
      <c r="AF5168" s="30"/>
      <c r="AG5168" s="32"/>
      <c r="AH5168" s="30"/>
      <c r="AJ5168" s="30"/>
      <c r="AK5168" s="30"/>
      <c r="AL5168" s="30"/>
      <c r="AM5168" s="30"/>
      <c r="AN5168" s="30"/>
      <c r="AO5168" s="30"/>
      <c r="AP5168" s="30"/>
      <c r="AQ5168" s="30"/>
      <c r="AR5168" s="30"/>
      <c r="AS5168" s="30"/>
      <c r="AT5168" s="30"/>
      <c r="AU5168" s="121"/>
      <c r="AV5168" s="129"/>
      <c r="AW5168" s="129"/>
      <c r="AX5168" s="129"/>
    </row>
    <row r="5169" spans="1:50" x14ac:dyDescent="0.25">
      <c r="A5169" s="120"/>
      <c r="B5169" s="28"/>
      <c r="C5169" s="25"/>
      <c r="D5169" s="25"/>
      <c r="E5169" s="25"/>
      <c r="F5169" s="29"/>
      <c r="G5169" s="29"/>
      <c r="H5169" s="29"/>
      <c r="I5169" s="29"/>
      <c r="J5169" s="29"/>
      <c r="K5169" s="25"/>
      <c r="L5169" s="25"/>
      <c r="M5169" s="25"/>
      <c r="N5169" s="25"/>
      <c r="O5169" s="25"/>
      <c r="P5169" s="25"/>
      <c r="Q5169" s="28"/>
      <c r="R5169" s="29"/>
      <c r="S5169" s="27"/>
      <c r="T5169" s="27"/>
      <c r="U5169" s="28"/>
      <c r="V5169" s="26"/>
      <c r="W5169" s="26"/>
      <c r="X5169" s="26"/>
      <c r="Y5169" s="37"/>
      <c r="Z5169" s="37"/>
      <c r="AA5169" s="37"/>
      <c r="AB5169" s="30"/>
      <c r="AC5169" s="30"/>
      <c r="AD5169" s="31"/>
      <c r="AE5169" s="30"/>
      <c r="AF5169" s="30"/>
      <c r="AG5169" s="32"/>
      <c r="AH5169" s="30"/>
      <c r="AJ5169" s="30"/>
      <c r="AK5169" s="30"/>
      <c r="AL5169" s="30"/>
      <c r="AM5169" s="30"/>
      <c r="AN5169" s="30"/>
      <c r="AO5169" s="30"/>
      <c r="AP5169" s="30"/>
      <c r="AQ5169" s="30"/>
      <c r="AR5169" s="30"/>
      <c r="AS5169" s="30"/>
      <c r="AT5169" s="30"/>
      <c r="AU5169" s="121"/>
      <c r="AV5169" s="129"/>
      <c r="AW5169" s="129"/>
      <c r="AX5169" s="129"/>
    </row>
    <row r="5170" spans="1:50" x14ac:dyDescent="0.25">
      <c r="A5170" s="120"/>
      <c r="B5170" s="28"/>
      <c r="C5170" s="25"/>
      <c r="D5170" s="25"/>
      <c r="E5170" s="25"/>
      <c r="F5170" s="29"/>
      <c r="G5170" s="29"/>
      <c r="H5170" s="29"/>
      <c r="I5170" s="29"/>
      <c r="J5170" s="29"/>
      <c r="K5170" s="25"/>
      <c r="L5170" s="25"/>
      <c r="M5170" s="25"/>
      <c r="N5170" s="25"/>
      <c r="O5170" s="25"/>
      <c r="P5170" s="25"/>
      <c r="Q5170" s="28"/>
      <c r="R5170" s="29"/>
      <c r="S5170" s="27"/>
      <c r="T5170" s="27"/>
      <c r="U5170" s="28"/>
      <c r="V5170" s="26"/>
      <c r="W5170" s="26"/>
      <c r="X5170" s="26"/>
      <c r="Y5170" s="37"/>
      <c r="Z5170" s="37"/>
      <c r="AA5170" s="37"/>
      <c r="AB5170" s="30"/>
      <c r="AC5170" s="30"/>
      <c r="AD5170" s="31"/>
      <c r="AE5170" s="30"/>
      <c r="AF5170" s="30"/>
      <c r="AG5170" s="32"/>
      <c r="AH5170" s="30"/>
      <c r="AJ5170" s="30"/>
      <c r="AK5170" s="30"/>
      <c r="AL5170" s="30"/>
      <c r="AM5170" s="30"/>
      <c r="AN5170" s="30"/>
      <c r="AO5170" s="30"/>
      <c r="AP5170" s="30"/>
      <c r="AQ5170" s="30"/>
      <c r="AR5170" s="30"/>
      <c r="AS5170" s="30"/>
      <c r="AT5170" s="30"/>
      <c r="AU5170" s="121"/>
      <c r="AV5170" s="129"/>
      <c r="AW5170" s="129"/>
      <c r="AX5170" s="129"/>
    </row>
    <row r="5171" spans="1:50" x14ac:dyDescent="0.25">
      <c r="A5171" s="120"/>
      <c r="B5171" s="28"/>
      <c r="C5171" s="25"/>
      <c r="D5171" s="25"/>
      <c r="E5171" s="25"/>
      <c r="F5171" s="29"/>
      <c r="G5171" s="29"/>
      <c r="H5171" s="29"/>
      <c r="I5171" s="29"/>
      <c r="J5171" s="29"/>
      <c r="K5171" s="25"/>
      <c r="L5171" s="25"/>
      <c r="M5171" s="25"/>
      <c r="N5171" s="25"/>
      <c r="O5171" s="25"/>
      <c r="P5171" s="25"/>
      <c r="Q5171" s="28"/>
      <c r="R5171" s="29"/>
      <c r="S5171" s="27"/>
      <c r="T5171" s="27"/>
      <c r="U5171" s="28"/>
      <c r="V5171" s="26"/>
      <c r="W5171" s="26"/>
      <c r="X5171" s="26"/>
      <c r="Y5171" s="37"/>
      <c r="Z5171" s="37"/>
      <c r="AA5171" s="37"/>
      <c r="AB5171" s="30"/>
      <c r="AC5171" s="30"/>
      <c r="AD5171" s="31"/>
      <c r="AE5171" s="30"/>
      <c r="AF5171" s="30"/>
      <c r="AG5171" s="32"/>
      <c r="AH5171" s="30"/>
      <c r="AJ5171" s="30"/>
      <c r="AK5171" s="30"/>
      <c r="AL5171" s="30"/>
      <c r="AM5171" s="30"/>
      <c r="AN5171" s="30"/>
      <c r="AO5171" s="30"/>
      <c r="AP5171" s="30"/>
      <c r="AQ5171" s="30"/>
      <c r="AR5171" s="30"/>
      <c r="AS5171" s="30"/>
      <c r="AT5171" s="30"/>
      <c r="AU5171" s="121"/>
      <c r="AV5171" s="129"/>
      <c r="AW5171" s="129"/>
      <c r="AX5171" s="129"/>
    </row>
    <row r="5172" spans="1:50" x14ac:dyDescent="0.25">
      <c r="A5172" s="120"/>
      <c r="B5172" s="28"/>
      <c r="C5172" s="25"/>
      <c r="D5172" s="25"/>
      <c r="E5172" s="25"/>
      <c r="F5172" s="29"/>
      <c r="G5172" s="29"/>
      <c r="H5172" s="29"/>
      <c r="I5172" s="29"/>
      <c r="J5172" s="29"/>
      <c r="K5172" s="25"/>
      <c r="L5172" s="25"/>
      <c r="M5172" s="25"/>
      <c r="N5172" s="25"/>
      <c r="O5172" s="25"/>
      <c r="P5172" s="25"/>
      <c r="Q5172" s="28"/>
      <c r="R5172" s="29"/>
      <c r="S5172" s="27"/>
      <c r="T5172" s="27"/>
      <c r="U5172" s="28"/>
      <c r="V5172" s="26"/>
      <c r="W5172" s="26"/>
      <c r="X5172" s="26"/>
      <c r="Y5172" s="37"/>
      <c r="Z5172" s="37"/>
      <c r="AA5172" s="37"/>
      <c r="AB5172" s="30"/>
      <c r="AC5172" s="30"/>
      <c r="AD5172" s="31"/>
      <c r="AE5172" s="30"/>
      <c r="AF5172" s="30"/>
      <c r="AG5172" s="32"/>
      <c r="AH5172" s="30"/>
      <c r="AJ5172" s="30"/>
      <c r="AK5172" s="30"/>
      <c r="AL5172" s="30"/>
      <c r="AM5172" s="30"/>
      <c r="AN5172" s="30"/>
      <c r="AO5172" s="30"/>
      <c r="AP5172" s="30"/>
      <c r="AQ5172" s="30"/>
      <c r="AR5172" s="30"/>
      <c r="AS5172" s="30"/>
      <c r="AT5172" s="30"/>
      <c r="AU5172" s="121"/>
      <c r="AV5172" s="129"/>
      <c r="AW5172" s="129"/>
      <c r="AX5172" s="129"/>
    </row>
    <row r="5173" spans="1:50" x14ac:dyDescent="0.25">
      <c r="A5173" s="120"/>
      <c r="B5173" s="28"/>
      <c r="C5173" s="25"/>
      <c r="D5173" s="25"/>
      <c r="E5173" s="25"/>
      <c r="F5173" s="29"/>
      <c r="G5173" s="29"/>
      <c r="H5173" s="29"/>
      <c r="I5173" s="29"/>
      <c r="J5173" s="29"/>
      <c r="K5173" s="25"/>
      <c r="L5173" s="25"/>
      <c r="M5173" s="25"/>
      <c r="N5173" s="25"/>
      <c r="O5173" s="25"/>
      <c r="P5173" s="25"/>
      <c r="Q5173" s="28"/>
      <c r="R5173" s="29"/>
      <c r="S5173" s="27"/>
      <c r="T5173" s="27"/>
      <c r="U5173" s="28"/>
      <c r="V5173" s="26"/>
      <c r="W5173" s="26"/>
      <c r="X5173" s="26"/>
      <c r="Y5173" s="37"/>
      <c r="Z5173" s="37"/>
      <c r="AA5173" s="37"/>
      <c r="AB5173" s="30"/>
      <c r="AC5173" s="30"/>
      <c r="AD5173" s="31"/>
      <c r="AE5173" s="30"/>
      <c r="AF5173" s="30"/>
      <c r="AG5173" s="32"/>
      <c r="AH5173" s="30"/>
      <c r="AJ5173" s="30"/>
      <c r="AK5173" s="30"/>
      <c r="AL5173" s="30"/>
      <c r="AM5173" s="30"/>
      <c r="AN5173" s="30"/>
      <c r="AO5173" s="30"/>
      <c r="AP5173" s="30"/>
      <c r="AQ5173" s="30"/>
      <c r="AR5173" s="30"/>
      <c r="AS5173" s="30"/>
      <c r="AT5173" s="30"/>
      <c r="AU5173" s="121"/>
      <c r="AV5173" s="129"/>
      <c r="AW5173" s="129"/>
      <c r="AX5173" s="129"/>
    </row>
    <row r="5174" spans="1:50" x14ac:dyDescent="0.25">
      <c r="A5174" s="120"/>
      <c r="B5174" s="28"/>
      <c r="C5174" s="25"/>
      <c r="D5174" s="25"/>
      <c r="E5174" s="25"/>
      <c r="F5174" s="29"/>
      <c r="G5174" s="29"/>
      <c r="H5174" s="29"/>
      <c r="I5174" s="29"/>
      <c r="J5174" s="29"/>
      <c r="K5174" s="25"/>
      <c r="L5174" s="25"/>
      <c r="M5174" s="25"/>
      <c r="N5174" s="25"/>
      <c r="O5174" s="25"/>
      <c r="P5174" s="25"/>
      <c r="Q5174" s="28"/>
      <c r="R5174" s="29"/>
      <c r="S5174" s="27"/>
      <c r="T5174" s="27"/>
      <c r="U5174" s="28"/>
      <c r="V5174" s="26"/>
      <c r="W5174" s="26"/>
      <c r="X5174" s="26"/>
      <c r="Y5174" s="37"/>
      <c r="Z5174" s="37"/>
      <c r="AA5174" s="37"/>
      <c r="AB5174" s="30"/>
      <c r="AC5174" s="30"/>
      <c r="AD5174" s="31"/>
      <c r="AE5174" s="30"/>
      <c r="AF5174" s="30"/>
      <c r="AG5174" s="32"/>
      <c r="AH5174" s="30"/>
      <c r="AJ5174" s="30"/>
      <c r="AK5174" s="30"/>
      <c r="AL5174" s="30"/>
      <c r="AM5174" s="30"/>
      <c r="AN5174" s="30"/>
      <c r="AO5174" s="30"/>
      <c r="AP5174" s="30"/>
      <c r="AQ5174" s="30"/>
      <c r="AR5174" s="30"/>
      <c r="AS5174" s="30"/>
      <c r="AT5174" s="30"/>
      <c r="AU5174" s="121"/>
      <c r="AV5174" s="129"/>
      <c r="AW5174" s="129"/>
      <c r="AX5174" s="129"/>
    </row>
    <row r="5175" spans="1:50" x14ac:dyDescent="0.25">
      <c r="A5175" s="120"/>
      <c r="B5175" s="28"/>
      <c r="C5175" s="25"/>
      <c r="D5175" s="25"/>
      <c r="E5175" s="25"/>
      <c r="F5175" s="29"/>
      <c r="G5175" s="29"/>
      <c r="H5175" s="29"/>
      <c r="I5175" s="29"/>
      <c r="J5175" s="29"/>
      <c r="K5175" s="25"/>
      <c r="L5175" s="25"/>
      <c r="M5175" s="25"/>
      <c r="N5175" s="25"/>
      <c r="O5175" s="25"/>
      <c r="P5175" s="25"/>
      <c r="Q5175" s="28"/>
      <c r="R5175" s="29"/>
      <c r="S5175" s="27"/>
      <c r="T5175" s="27"/>
      <c r="U5175" s="28"/>
      <c r="V5175" s="26"/>
      <c r="W5175" s="26"/>
      <c r="X5175" s="26"/>
      <c r="Y5175" s="37"/>
      <c r="Z5175" s="37"/>
      <c r="AA5175" s="37"/>
      <c r="AB5175" s="30"/>
      <c r="AC5175" s="30"/>
      <c r="AD5175" s="31"/>
      <c r="AE5175" s="30"/>
      <c r="AF5175" s="30"/>
      <c r="AG5175" s="32"/>
      <c r="AH5175" s="30"/>
      <c r="AJ5175" s="30"/>
      <c r="AK5175" s="30"/>
      <c r="AL5175" s="30"/>
      <c r="AM5175" s="30"/>
      <c r="AN5175" s="30"/>
      <c r="AO5175" s="30"/>
      <c r="AP5175" s="30"/>
      <c r="AQ5175" s="30"/>
      <c r="AR5175" s="30"/>
      <c r="AS5175" s="30"/>
      <c r="AT5175" s="30"/>
      <c r="AU5175" s="121"/>
      <c r="AV5175" s="129"/>
      <c r="AW5175" s="129"/>
      <c r="AX5175" s="129"/>
    </row>
    <row r="5176" spans="1:50" x14ac:dyDescent="0.25">
      <c r="A5176" s="120"/>
      <c r="B5176" s="28"/>
      <c r="C5176" s="25"/>
      <c r="D5176" s="25"/>
      <c r="E5176" s="25"/>
      <c r="F5176" s="29"/>
      <c r="G5176" s="29"/>
      <c r="H5176" s="29"/>
      <c r="I5176" s="29"/>
      <c r="J5176" s="29"/>
      <c r="K5176" s="25"/>
      <c r="L5176" s="25"/>
      <c r="M5176" s="25"/>
      <c r="N5176" s="25"/>
      <c r="O5176" s="25"/>
      <c r="P5176" s="25"/>
      <c r="Q5176" s="28"/>
      <c r="R5176" s="29"/>
      <c r="S5176" s="27"/>
      <c r="T5176" s="27"/>
      <c r="U5176" s="28"/>
      <c r="V5176" s="26"/>
      <c r="W5176" s="26"/>
      <c r="X5176" s="26"/>
      <c r="Y5176" s="37"/>
      <c r="Z5176" s="37"/>
      <c r="AA5176" s="37"/>
      <c r="AB5176" s="30"/>
      <c r="AC5176" s="30"/>
      <c r="AD5176" s="31"/>
      <c r="AE5176" s="30"/>
      <c r="AF5176" s="30"/>
      <c r="AG5176" s="32"/>
      <c r="AH5176" s="30"/>
      <c r="AJ5176" s="30"/>
      <c r="AK5176" s="30"/>
      <c r="AL5176" s="30"/>
      <c r="AM5176" s="30"/>
      <c r="AN5176" s="30"/>
      <c r="AO5176" s="30"/>
      <c r="AP5176" s="30"/>
      <c r="AQ5176" s="30"/>
      <c r="AR5176" s="30"/>
      <c r="AS5176" s="30"/>
      <c r="AT5176" s="30"/>
      <c r="AU5176" s="121"/>
      <c r="AV5176" s="129"/>
      <c r="AW5176" s="129"/>
      <c r="AX5176" s="129"/>
    </row>
    <row r="5177" spans="1:50" x14ac:dyDescent="0.25">
      <c r="A5177" s="120"/>
      <c r="B5177" s="28"/>
      <c r="C5177" s="25"/>
      <c r="D5177" s="25"/>
      <c r="E5177" s="25"/>
      <c r="F5177" s="29"/>
      <c r="G5177" s="29"/>
      <c r="H5177" s="29"/>
      <c r="I5177" s="29"/>
      <c r="J5177" s="29"/>
      <c r="K5177" s="25"/>
      <c r="L5177" s="25"/>
      <c r="M5177" s="25"/>
      <c r="N5177" s="25"/>
      <c r="O5177" s="25"/>
      <c r="P5177" s="25"/>
      <c r="Q5177" s="28"/>
      <c r="R5177" s="29"/>
      <c r="S5177" s="27"/>
      <c r="T5177" s="27"/>
      <c r="U5177" s="28"/>
      <c r="V5177" s="26"/>
      <c r="W5177" s="26"/>
      <c r="X5177" s="26"/>
      <c r="Y5177" s="37"/>
      <c r="Z5177" s="37"/>
      <c r="AA5177" s="37"/>
      <c r="AB5177" s="30"/>
      <c r="AC5177" s="30"/>
      <c r="AD5177" s="31"/>
      <c r="AE5177" s="30"/>
      <c r="AF5177" s="30"/>
      <c r="AG5177" s="32"/>
      <c r="AH5177" s="30"/>
      <c r="AJ5177" s="30"/>
      <c r="AK5177" s="30"/>
      <c r="AL5177" s="30"/>
      <c r="AM5177" s="30"/>
      <c r="AN5177" s="30"/>
      <c r="AO5177" s="30"/>
      <c r="AP5177" s="30"/>
      <c r="AQ5177" s="30"/>
      <c r="AR5177" s="30"/>
      <c r="AS5177" s="30"/>
      <c r="AT5177" s="30"/>
      <c r="AU5177" s="121"/>
      <c r="AV5177" s="129"/>
      <c r="AW5177" s="129"/>
      <c r="AX5177" s="129"/>
    </row>
    <row r="5178" spans="1:50" x14ac:dyDescent="0.25">
      <c r="A5178" s="120"/>
      <c r="B5178" s="28"/>
      <c r="C5178" s="25"/>
      <c r="D5178" s="25"/>
      <c r="E5178" s="25"/>
      <c r="F5178" s="29"/>
      <c r="G5178" s="29"/>
      <c r="H5178" s="29"/>
      <c r="I5178" s="29"/>
      <c r="J5178" s="29"/>
      <c r="K5178" s="25"/>
      <c r="L5178" s="25"/>
      <c r="M5178" s="25"/>
      <c r="N5178" s="25"/>
      <c r="O5178" s="25"/>
      <c r="P5178" s="25"/>
      <c r="Q5178" s="28"/>
      <c r="R5178" s="29"/>
      <c r="S5178" s="27"/>
      <c r="T5178" s="27"/>
      <c r="U5178" s="28"/>
      <c r="V5178" s="26"/>
      <c r="W5178" s="26"/>
      <c r="X5178" s="26"/>
      <c r="Y5178" s="37"/>
      <c r="Z5178" s="37"/>
      <c r="AA5178" s="37"/>
      <c r="AB5178" s="30"/>
      <c r="AC5178" s="30"/>
      <c r="AD5178" s="31"/>
      <c r="AE5178" s="30"/>
      <c r="AF5178" s="30"/>
      <c r="AG5178" s="32"/>
      <c r="AH5178" s="30"/>
      <c r="AJ5178" s="30"/>
      <c r="AK5178" s="30"/>
      <c r="AL5178" s="30"/>
      <c r="AM5178" s="30"/>
      <c r="AN5178" s="30"/>
      <c r="AO5178" s="30"/>
      <c r="AP5178" s="30"/>
      <c r="AQ5178" s="30"/>
      <c r="AR5178" s="30"/>
      <c r="AS5178" s="30"/>
      <c r="AT5178" s="30"/>
      <c r="AU5178" s="121"/>
      <c r="AV5178" s="129"/>
      <c r="AW5178" s="129"/>
      <c r="AX5178" s="129"/>
    </row>
    <row r="5179" spans="1:50" x14ac:dyDescent="0.25">
      <c r="A5179" s="120"/>
      <c r="B5179" s="28"/>
      <c r="C5179" s="25"/>
      <c r="D5179" s="25"/>
      <c r="E5179" s="25"/>
      <c r="F5179" s="29"/>
      <c r="G5179" s="29"/>
      <c r="H5179" s="29"/>
      <c r="I5179" s="29"/>
      <c r="J5179" s="29"/>
      <c r="K5179" s="25"/>
      <c r="L5179" s="25"/>
      <c r="M5179" s="25"/>
      <c r="N5179" s="25"/>
      <c r="O5179" s="25"/>
      <c r="P5179" s="25"/>
      <c r="Q5179" s="28"/>
      <c r="R5179" s="29"/>
      <c r="S5179" s="27"/>
      <c r="T5179" s="27"/>
      <c r="U5179" s="28"/>
      <c r="V5179" s="26"/>
      <c r="W5179" s="26"/>
      <c r="X5179" s="26"/>
      <c r="Y5179" s="37"/>
      <c r="Z5179" s="37"/>
      <c r="AA5179" s="37"/>
      <c r="AB5179" s="30"/>
      <c r="AC5179" s="30"/>
      <c r="AD5179" s="31"/>
      <c r="AE5179" s="30"/>
      <c r="AF5179" s="30"/>
      <c r="AG5179" s="32"/>
      <c r="AH5179" s="30"/>
      <c r="AJ5179" s="30"/>
      <c r="AK5179" s="30"/>
      <c r="AL5179" s="30"/>
      <c r="AM5179" s="30"/>
      <c r="AN5179" s="30"/>
      <c r="AO5179" s="30"/>
      <c r="AP5179" s="30"/>
      <c r="AQ5179" s="30"/>
      <c r="AR5179" s="30"/>
      <c r="AS5179" s="30"/>
      <c r="AT5179" s="30"/>
      <c r="AU5179" s="121"/>
      <c r="AV5179" s="129"/>
      <c r="AW5179" s="129"/>
      <c r="AX5179" s="129"/>
    </row>
    <row r="5180" spans="1:50" x14ac:dyDescent="0.25">
      <c r="A5180" s="120"/>
      <c r="B5180" s="28"/>
      <c r="C5180" s="25"/>
      <c r="D5180" s="25"/>
      <c r="E5180" s="25"/>
      <c r="F5180" s="29"/>
      <c r="G5180" s="29"/>
      <c r="H5180" s="29"/>
      <c r="I5180" s="29"/>
      <c r="J5180" s="29"/>
      <c r="K5180" s="25"/>
      <c r="L5180" s="25"/>
      <c r="M5180" s="25"/>
      <c r="N5180" s="25"/>
      <c r="O5180" s="25"/>
      <c r="P5180" s="25"/>
      <c r="Q5180" s="28"/>
      <c r="R5180" s="29"/>
      <c r="S5180" s="27"/>
      <c r="T5180" s="27"/>
      <c r="U5180" s="28"/>
      <c r="V5180" s="26"/>
      <c r="W5180" s="26"/>
      <c r="X5180" s="26"/>
      <c r="Y5180" s="37"/>
      <c r="Z5180" s="37"/>
      <c r="AA5180" s="37"/>
      <c r="AB5180" s="30"/>
      <c r="AC5180" s="30"/>
      <c r="AD5180" s="31"/>
      <c r="AE5180" s="30"/>
      <c r="AF5180" s="30"/>
      <c r="AG5180" s="32"/>
      <c r="AH5180" s="30"/>
      <c r="AJ5180" s="30"/>
      <c r="AK5180" s="30"/>
      <c r="AL5180" s="30"/>
      <c r="AM5180" s="30"/>
      <c r="AN5180" s="30"/>
      <c r="AO5180" s="30"/>
      <c r="AP5180" s="30"/>
      <c r="AQ5180" s="30"/>
      <c r="AR5180" s="30"/>
      <c r="AS5180" s="30"/>
      <c r="AT5180" s="30"/>
      <c r="AU5180" s="121"/>
      <c r="AV5180" s="129"/>
      <c r="AW5180" s="129"/>
      <c r="AX5180" s="129"/>
    </row>
    <row r="5181" spans="1:50" x14ac:dyDescent="0.25">
      <c r="A5181" s="120"/>
      <c r="B5181" s="28"/>
      <c r="C5181" s="25"/>
      <c r="D5181" s="25"/>
      <c r="E5181" s="25"/>
      <c r="F5181" s="29"/>
      <c r="G5181" s="29"/>
      <c r="H5181" s="29"/>
      <c r="I5181" s="29"/>
      <c r="J5181" s="29"/>
      <c r="K5181" s="25"/>
      <c r="L5181" s="25"/>
      <c r="M5181" s="25"/>
      <c r="N5181" s="25"/>
      <c r="O5181" s="25"/>
      <c r="P5181" s="25"/>
      <c r="Q5181" s="28"/>
      <c r="R5181" s="29"/>
      <c r="S5181" s="27"/>
      <c r="T5181" s="27"/>
      <c r="U5181" s="28"/>
      <c r="V5181" s="26"/>
      <c r="W5181" s="26"/>
      <c r="X5181" s="26"/>
      <c r="Y5181" s="37"/>
      <c r="Z5181" s="37"/>
      <c r="AA5181" s="37"/>
      <c r="AB5181" s="30"/>
      <c r="AC5181" s="30"/>
      <c r="AD5181" s="31"/>
      <c r="AE5181" s="30"/>
      <c r="AF5181" s="30"/>
      <c r="AG5181" s="32"/>
      <c r="AH5181" s="30"/>
      <c r="AJ5181" s="30"/>
      <c r="AK5181" s="30"/>
      <c r="AL5181" s="30"/>
      <c r="AM5181" s="30"/>
      <c r="AN5181" s="30"/>
      <c r="AO5181" s="30"/>
      <c r="AP5181" s="30"/>
      <c r="AQ5181" s="30"/>
      <c r="AR5181" s="30"/>
      <c r="AS5181" s="30"/>
      <c r="AT5181" s="30"/>
      <c r="AU5181" s="121"/>
      <c r="AV5181" s="129"/>
      <c r="AW5181" s="129"/>
      <c r="AX5181" s="129"/>
    </row>
    <row r="5182" spans="1:50" x14ac:dyDescent="0.25">
      <c r="A5182" s="120"/>
      <c r="B5182" s="28"/>
      <c r="C5182" s="25"/>
      <c r="D5182" s="25"/>
      <c r="E5182" s="25"/>
      <c r="F5182" s="29"/>
      <c r="G5182" s="29"/>
      <c r="H5182" s="29"/>
      <c r="I5182" s="29"/>
      <c r="J5182" s="29"/>
      <c r="K5182" s="25"/>
      <c r="L5182" s="25"/>
      <c r="M5182" s="25"/>
      <c r="N5182" s="25"/>
      <c r="O5182" s="25"/>
      <c r="P5182" s="25"/>
      <c r="Q5182" s="28"/>
      <c r="R5182" s="29"/>
      <c r="S5182" s="27"/>
      <c r="T5182" s="27"/>
      <c r="U5182" s="28"/>
      <c r="V5182" s="26"/>
      <c r="W5182" s="26"/>
      <c r="X5182" s="26"/>
      <c r="Y5182" s="37"/>
      <c r="Z5182" s="37"/>
      <c r="AA5182" s="37"/>
      <c r="AB5182" s="30"/>
      <c r="AC5182" s="30"/>
      <c r="AD5182" s="31"/>
      <c r="AE5182" s="30"/>
      <c r="AF5182" s="30"/>
      <c r="AG5182" s="32"/>
      <c r="AH5182" s="30"/>
      <c r="AJ5182" s="30"/>
      <c r="AK5182" s="30"/>
      <c r="AL5182" s="30"/>
      <c r="AM5182" s="30"/>
      <c r="AN5182" s="30"/>
      <c r="AO5182" s="30"/>
      <c r="AP5182" s="30"/>
      <c r="AQ5182" s="30"/>
      <c r="AR5182" s="30"/>
      <c r="AS5182" s="30"/>
      <c r="AT5182" s="30"/>
      <c r="AU5182" s="121"/>
      <c r="AV5182" s="129"/>
      <c r="AW5182" s="129"/>
      <c r="AX5182" s="129"/>
    </row>
    <row r="5183" spans="1:50" x14ac:dyDescent="0.25">
      <c r="A5183" s="120"/>
      <c r="B5183" s="28"/>
      <c r="C5183" s="25"/>
      <c r="D5183" s="25"/>
      <c r="E5183" s="25"/>
      <c r="F5183" s="29"/>
      <c r="G5183" s="29"/>
      <c r="H5183" s="29"/>
      <c r="I5183" s="29"/>
      <c r="J5183" s="29"/>
      <c r="K5183" s="25"/>
      <c r="L5183" s="25"/>
      <c r="M5183" s="25"/>
      <c r="N5183" s="25"/>
      <c r="O5183" s="25"/>
      <c r="P5183" s="25"/>
      <c r="Q5183" s="28"/>
      <c r="R5183" s="29"/>
      <c r="S5183" s="27"/>
      <c r="T5183" s="27"/>
      <c r="U5183" s="28"/>
      <c r="V5183" s="26"/>
      <c r="W5183" s="26"/>
      <c r="X5183" s="26"/>
      <c r="Y5183" s="37"/>
      <c r="Z5183" s="37"/>
      <c r="AA5183" s="37"/>
      <c r="AB5183" s="30"/>
      <c r="AC5183" s="30"/>
      <c r="AD5183" s="31"/>
      <c r="AE5183" s="30"/>
      <c r="AF5183" s="30"/>
      <c r="AG5183" s="32"/>
      <c r="AH5183" s="30"/>
      <c r="AJ5183" s="30"/>
      <c r="AK5183" s="30"/>
      <c r="AL5183" s="30"/>
      <c r="AM5183" s="30"/>
      <c r="AN5183" s="30"/>
      <c r="AO5183" s="30"/>
      <c r="AP5183" s="30"/>
      <c r="AQ5183" s="30"/>
      <c r="AR5183" s="30"/>
      <c r="AS5183" s="30"/>
      <c r="AT5183" s="30"/>
      <c r="AU5183" s="121"/>
      <c r="AV5183" s="129"/>
      <c r="AW5183" s="129"/>
      <c r="AX5183" s="129"/>
    </row>
    <row r="5184" spans="1:50" x14ac:dyDescent="0.25">
      <c r="A5184" s="120"/>
      <c r="B5184" s="28"/>
      <c r="C5184" s="25"/>
      <c r="D5184" s="25"/>
      <c r="E5184" s="25"/>
      <c r="F5184" s="29"/>
      <c r="G5184" s="29"/>
      <c r="H5184" s="29"/>
      <c r="I5184" s="29"/>
      <c r="J5184" s="29"/>
      <c r="K5184" s="25"/>
      <c r="L5184" s="25"/>
      <c r="M5184" s="25"/>
      <c r="N5184" s="25"/>
      <c r="O5184" s="25"/>
      <c r="P5184" s="25"/>
      <c r="Q5184" s="28"/>
      <c r="R5184" s="29"/>
      <c r="S5184" s="27"/>
      <c r="T5184" s="27"/>
      <c r="U5184" s="28"/>
      <c r="V5184" s="26"/>
      <c r="W5184" s="26"/>
      <c r="X5184" s="26"/>
      <c r="Y5184" s="37"/>
      <c r="Z5184" s="37"/>
      <c r="AA5184" s="37"/>
      <c r="AB5184" s="30"/>
      <c r="AC5184" s="30"/>
      <c r="AD5184" s="31"/>
      <c r="AE5184" s="30"/>
      <c r="AF5184" s="30"/>
      <c r="AG5184" s="32"/>
      <c r="AH5184" s="30"/>
      <c r="AJ5184" s="30"/>
      <c r="AK5184" s="30"/>
      <c r="AL5184" s="30"/>
      <c r="AM5184" s="30"/>
      <c r="AN5184" s="30"/>
      <c r="AO5184" s="30"/>
      <c r="AP5184" s="30"/>
      <c r="AQ5184" s="30"/>
      <c r="AR5184" s="30"/>
      <c r="AS5184" s="30"/>
      <c r="AT5184" s="30"/>
      <c r="AU5184" s="121"/>
      <c r="AV5184" s="129"/>
      <c r="AW5184" s="129"/>
      <c r="AX5184" s="129"/>
    </row>
    <row r="5185" spans="1:50" x14ac:dyDescent="0.25">
      <c r="A5185" s="120"/>
      <c r="B5185" s="28"/>
      <c r="C5185" s="25"/>
      <c r="D5185" s="25"/>
      <c r="E5185" s="25"/>
      <c r="F5185" s="29"/>
      <c r="G5185" s="29"/>
      <c r="H5185" s="29"/>
      <c r="I5185" s="29"/>
      <c r="J5185" s="29"/>
      <c r="K5185" s="25"/>
      <c r="L5185" s="25"/>
      <c r="M5185" s="25"/>
      <c r="N5185" s="25"/>
      <c r="O5185" s="25"/>
      <c r="P5185" s="25"/>
      <c r="Q5185" s="28"/>
      <c r="R5185" s="29"/>
      <c r="S5185" s="27"/>
      <c r="T5185" s="27"/>
      <c r="U5185" s="28"/>
      <c r="V5185" s="26"/>
      <c r="W5185" s="26"/>
      <c r="X5185" s="26"/>
      <c r="Y5185" s="37"/>
      <c r="Z5185" s="37"/>
      <c r="AA5185" s="37"/>
      <c r="AB5185" s="30"/>
      <c r="AC5185" s="30"/>
      <c r="AD5185" s="31"/>
      <c r="AE5185" s="30"/>
      <c r="AF5185" s="30"/>
      <c r="AG5185" s="32"/>
      <c r="AH5185" s="30"/>
      <c r="AJ5185" s="30"/>
      <c r="AK5185" s="30"/>
      <c r="AL5185" s="30"/>
      <c r="AM5185" s="30"/>
      <c r="AN5185" s="30"/>
      <c r="AO5185" s="30"/>
      <c r="AP5185" s="30"/>
      <c r="AQ5185" s="30"/>
      <c r="AR5185" s="30"/>
      <c r="AS5185" s="30"/>
      <c r="AT5185" s="30"/>
      <c r="AU5185" s="121"/>
      <c r="AV5185" s="129"/>
      <c r="AW5185" s="129"/>
      <c r="AX5185" s="129"/>
    </row>
    <row r="5186" spans="1:50" x14ac:dyDescent="0.25">
      <c r="A5186" s="120"/>
      <c r="B5186" s="28"/>
      <c r="C5186" s="25"/>
      <c r="D5186" s="25"/>
      <c r="E5186" s="25"/>
      <c r="F5186" s="29"/>
      <c r="G5186" s="29"/>
      <c r="H5186" s="29"/>
      <c r="I5186" s="29"/>
      <c r="J5186" s="29"/>
      <c r="K5186" s="25"/>
      <c r="L5186" s="25"/>
      <c r="M5186" s="25"/>
      <c r="N5186" s="25"/>
      <c r="O5186" s="25"/>
      <c r="P5186" s="25"/>
      <c r="Q5186" s="28"/>
      <c r="R5186" s="29"/>
      <c r="S5186" s="27"/>
      <c r="T5186" s="27"/>
      <c r="U5186" s="28"/>
      <c r="V5186" s="26"/>
      <c r="W5186" s="26"/>
      <c r="X5186" s="26"/>
      <c r="Y5186" s="37"/>
      <c r="Z5186" s="37"/>
      <c r="AA5186" s="37"/>
      <c r="AB5186" s="30"/>
      <c r="AC5186" s="30"/>
      <c r="AD5186" s="31"/>
      <c r="AE5186" s="30"/>
      <c r="AF5186" s="30"/>
      <c r="AG5186" s="32"/>
      <c r="AH5186" s="30"/>
      <c r="AJ5186" s="30"/>
      <c r="AK5186" s="30"/>
      <c r="AL5186" s="30"/>
      <c r="AM5186" s="30"/>
      <c r="AN5186" s="30"/>
      <c r="AO5186" s="30"/>
      <c r="AP5186" s="30"/>
      <c r="AQ5186" s="30"/>
      <c r="AR5186" s="30"/>
      <c r="AS5186" s="30"/>
      <c r="AT5186" s="30"/>
      <c r="AU5186" s="121"/>
      <c r="AV5186" s="129"/>
      <c r="AW5186" s="129"/>
      <c r="AX5186" s="129"/>
    </row>
    <row r="5187" spans="1:50" x14ac:dyDescent="0.25">
      <c r="A5187" s="120"/>
      <c r="B5187" s="28"/>
      <c r="C5187" s="25"/>
      <c r="D5187" s="25"/>
      <c r="E5187" s="25"/>
      <c r="F5187" s="29"/>
      <c r="G5187" s="29"/>
      <c r="H5187" s="29"/>
      <c r="I5187" s="29"/>
      <c r="J5187" s="29"/>
      <c r="K5187" s="25"/>
      <c r="L5187" s="25"/>
      <c r="M5187" s="25"/>
      <c r="N5187" s="25"/>
      <c r="O5187" s="25"/>
      <c r="P5187" s="25"/>
      <c r="Q5187" s="28"/>
      <c r="R5187" s="29"/>
      <c r="S5187" s="27"/>
      <c r="T5187" s="27"/>
      <c r="U5187" s="28"/>
      <c r="V5187" s="26"/>
      <c r="W5187" s="26"/>
      <c r="X5187" s="26"/>
      <c r="Y5187" s="37"/>
      <c r="Z5187" s="37"/>
      <c r="AA5187" s="37"/>
      <c r="AB5187" s="30"/>
      <c r="AC5187" s="30"/>
      <c r="AD5187" s="31"/>
      <c r="AE5187" s="30"/>
      <c r="AF5187" s="30"/>
      <c r="AG5187" s="32"/>
      <c r="AH5187" s="30"/>
      <c r="AJ5187" s="30"/>
      <c r="AK5187" s="30"/>
      <c r="AL5187" s="30"/>
      <c r="AM5187" s="30"/>
      <c r="AN5187" s="30"/>
      <c r="AO5187" s="30"/>
      <c r="AP5187" s="30"/>
      <c r="AQ5187" s="30"/>
      <c r="AR5187" s="30"/>
      <c r="AS5187" s="30"/>
      <c r="AT5187" s="30"/>
      <c r="AU5187" s="121"/>
      <c r="AV5187" s="129"/>
      <c r="AW5187" s="129"/>
      <c r="AX5187" s="129"/>
    </row>
    <row r="5188" spans="1:50" x14ac:dyDescent="0.25">
      <c r="A5188" s="120"/>
      <c r="B5188" s="28"/>
      <c r="C5188" s="25"/>
      <c r="D5188" s="25"/>
      <c r="E5188" s="25"/>
      <c r="F5188" s="29"/>
      <c r="G5188" s="29"/>
      <c r="H5188" s="29"/>
      <c r="I5188" s="29"/>
      <c r="J5188" s="29"/>
      <c r="K5188" s="25"/>
      <c r="L5188" s="25"/>
      <c r="M5188" s="25"/>
      <c r="N5188" s="25"/>
      <c r="O5188" s="25"/>
      <c r="P5188" s="25"/>
      <c r="Q5188" s="28"/>
      <c r="R5188" s="29"/>
      <c r="S5188" s="27"/>
      <c r="T5188" s="27"/>
      <c r="U5188" s="28"/>
      <c r="V5188" s="26"/>
      <c r="W5188" s="26"/>
      <c r="X5188" s="26"/>
      <c r="Y5188" s="37"/>
      <c r="Z5188" s="37"/>
      <c r="AA5188" s="37"/>
      <c r="AB5188" s="30"/>
      <c r="AC5188" s="30"/>
      <c r="AD5188" s="31"/>
      <c r="AE5188" s="30"/>
      <c r="AF5188" s="30"/>
      <c r="AG5188" s="32"/>
      <c r="AH5188" s="30"/>
      <c r="AJ5188" s="30"/>
      <c r="AK5188" s="30"/>
      <c r="AL5188" s="30"/>
      <c r="AM5188" s="30"/>
      <c r="AN5188" s="30"/>
      <c r="AO5188" s="30"/>
      <c r="AP5188" s="30"/>
      <c r="AQ5188" s="30"/>
      <c r="AR5188" s="30"/>
      <c r="AS5188" s="30"/>
      <c r="AT5188" s="30"/>
      <c r="AU5188" s="121"/>
      <c r="AV5188" s="129"/>
      <c r="AW5188" s="129"/>
      <c r="AX5188" s="129"/>
    </row>
    <row r="5189" spans="1:50" x14ac:dyDescent="0.25">
      <c r="A5189" s="120"/>
      <c r="B5189" s="28"/>
      <c r="C5189" s="25"/>
      <c r="D5189" s="25"/>
      <c r="E5189" s="25"/>
      <c r="F5189" s="29"/>
      <c r="G5189" s="29"/>
      <c r="H5189" s="29"/>
      <c r="I5189" s="29"/>
      <c r="J5189" s="29"/>
      <c r="K5189" s="25"/>
      <c r="L5189" s="25"/>
      <c r="M5189" s="25"/>
      <c r="N5189" s="25"/>
      <c r="O5189" s="25"/>
      <c r="P5189" s="25"/>
      <c r="Q5189" s="28"/>
      <c r="R5189" s="29"/>
      <c r="S5189" s="27"/>
      <c r="T5189" s="27"/>
      <c r="U5189" s="28"/>
      <c r="V5189" s="26"/>
      <c r="W5189" s="26"/>
      <c r="X5189" s="26"/>
      <c r="Y5189" s="37"/>
      <c r="Z5189" s="37"/>
      <c r="AA5189" s="37"/>
      <c r="AB5189" s="30"/>
      <c r="AC5189" s="30"/>
      <c r="AD5189" s="31"/>
      <c r="AE5189" s="30"/>
      <c r="AF5189" s="30"/>
      <c r="AG5189" s="32"/>
      <c r="AH5189" s="30"/>
      <c r="AJ5189" s="30"/>
      <c r="AK5189" s="30"/>
      <c r="AL5189" s="30"/>
      <c r="AM5189" s="30"/>
      <c r="AN5189" s="30"/>
      <c r="AO5189" s="30"/>
      <c r="AP5189" s="30"/>
      <c r="AQ5189" s="30"/>
      <c r="AR5189" s="30"/>
      <c r="AS5189" s="30"/>
      <c r="AT5189" s="30"/>
      <c r="AU5189" s="121"/>
      <c r="AV5189" s="129"/>
      <c r="AW5189" s="129"/>
      <c r="AX5189" s="129"/>
    </row>
    <row r="5190" spans="1:50" x14ac:dyDescent="0.25">
      <c r="A5190" s="120"/>
      <c r="B5190" s="28"/>
      <c r="C5190" s="25"/>
      <c r="D5190" s="25"/>
      <c r="E5190" s="25"/>
      <c r="F5190" s="29"/>
      <c r="G5190" s="29"/>
      <c r="H5190" s="29"/>
      <c r="I5190" s="29"/>
      <c r="J5190" s="29"/>
      <c r="K5190" s="25"/>
      <c r="L5190" s="25"/>
      <c r="M5190" s="25"/>
      <c r="N5190" s="25"/>
      <c r="O5190" s="25"/>
      <c r="P5190" s="25"/>
      <c r="Q5190" s="28"/>
      <c r="R5190" s="29"/>
      <c r="S5190" s="27"/>
      <c r="T5190" s="27"/>
      <c r="U5190" s="28"/>
      <c r="V5190" s="26"/>
      <c r="W5190" s="26"/>
      <c r="X5190" s="26"/>
      <c r="Y5190" s="37"/>
      <c r="Z5190" s="37"/>
      <c r="AA5190" s="37"/>
      <c r="AB5190" s="30"/>
      <c r="AC5190" s="30"/>
      <c r="AD5190" s="31"/>
      <c r="AE5190" s="30"/>
      <c r="AF5190" s="30"/>
      <c r="AG5190" s="32"/>
      <c r="AH5190" s="30"/>
      <c r="AJ5190" s="30"/>
      <c r="AK5190" s="30"/>
      <c r="AL5190" s="30"/>
      <c r="AM5190" s="30"/>
      <c r="AN5190" s="30"/>
      <c r="AO5190" s="30"/>
      <c r="AP5190" s="30"/>
      <c r="AQ5190" s="30"/>
      <c r="AR5190" s="30"/>
      <c r="AS5190" s="30"/>
      <c r="AT5190" s="30"/>
      <c r="AU5190" s="121"/>
      <c r="AV5190" s="129"/>
      <c r="AW5190" s="129"/>
      <c r="AX5190" s="129"/>
    </row>
    <row r="5191" spans="1:50" x14ac:dyDescent="0.25">
      <c r="A5191" s="120"/>
      <c r="B5191" s="28"/>
      <c r="C5191" s="25"/>
      <c r="D5191" s="25"/>
      <c r="E5191" s="25"/>
      <c r="F5191" s="29"/>
      <c r="G5191" s="29"/>
      <c r="H5191" s="29"/>
      <c r="I5191" s="29"/>
      <c r="J5191" s="29"/>
      <c r="K5191" s="25"/>
      <c r="L5191" s="25"/>
      <c r="M5191" s="25"/>
      <c r="N5191" s="25"/>
      <c r="O5191" s="25"/>
      <c r="P5191" s="25"/>
      <c r="Q5191" s="28"/>
      <c r="R5191" s="29"/>
      <c r="S5191" s="27"/>
      <c r="T5191" s="27"/>
      <c r="U5191" s="28"/>
      <c r="V5191" s="26"/>
      <c r="W5191" s="26"/>
      <c r="X5191" s="26"/>
      <c r="Y5191" s="37"/>
      <c r="Z5191" s="37"/>
      <c r="AA5191" s="37"/>
      <c r="AB5191" s="30"/>
      <c r="AC5191" s="30"/>
      <c r="AD5191" s="31"/>
      <c r="AE5191" s="30"/>
      <c r="AF5191" s="30"/>
      <c r="AG5191" s="32"/>
      <c r="AH5191" s="30"/>
      <c r="AJ5191" s="30"/>
      <c r="AK5191" s="30"/>
      <c r="AL5191" s="30"/>
      <c r="AM5191" s="30"/>
      <c r="AN5191" s="30"/>
      <c r="AO5191" s="30"/>
      <c r="AP5191" s="30"/>
      <c r="AQ5191" s="30"/>
      <c r="AR5191" s="30"/>
      <c r="AS5191" s="30"/>
      <c r="AT5191" s="30"/>
      <c r="AU5191" s="121"/>
      <c r="AV5191" s="129"/>
      <c r="AW5191" s="129"/>
      <c r="AX5191" s="129"/>
    </row>
    <row r="5192" spans="1:50" x14ac:dyDescent="0.25">
      <c r="A5192" s="120"/>
      <c r="B5192" s="28"/>
      <c r="C5192" s="25"/>
      <c r="D5192" s="25"/>
      <c r="E5192" s="25"/>
      <c r="F5192" s="29"/>
      <c r="G5192" s="29"/>
      <c r="H5192" s="29"/>
      <c r="I5192" s="29"/>
      <c r="J5192" s="29"/>
      <c r="K5192" s="25"/>
      <c r="L5192" s="25"/>
      <c r="M5192" s="25"/>
      <c r="N5192" s="25"/>
      <c r="O5192" s="25"/>
      <c r="P5192" s="25"/>
      <c r="Q5192" s="28"/>
      <c r="R5192" s="29"/>
      <c r="S5192" s="27"/>
      <c r="T5192" s="27"/>
      <c r="U5192" s="28"/>
      <c r="V5192" s="26"/>
      <c r="W5192" s="26"/>
      <c r="X5192" s="26"/>
      <c r="Y5192" s="37"/>
      <c r="Z5192" s="37"/>
      <c r="AA5192" s="37"/>
      <c r="AB5192" s="30"/>
      <c r="AC5192" s="30"/>
      <c r="AD5192" s="31"/>
      <c r="AE5192" s="30"/>
      <c r="AF5192" s="30"/>
      <c r="AG5192" s="32"/>
      <c r="AH5192" s="30"/>
      <c r="AJ5192" s="30"/>
      <c r="AK5192" s="30"/>
      <c r="AL5192" s="30"/>
      <c r="AM5192" s="30"/>
      <c r="AN5192" s="30"/>
      <c r="AO5192" s="30"/>
      <c r="AP5192" s="30"/>
      <c r="AQ5192" s="30"/>
      <c r="AR5192" s="30"/>
      <c r="AS5192" s="30"/>
      <c r="AT5192" s="30"/>
      <c r="AU5192" s="121"/>
      <c r="AV5192" s="129"/>
      <c r="AW5192" s="129"/>
      <c r="AX5192" s="129"/>
    </row>
    <row r="5193" spans="1:50" x14ac:dyDescent="0.25">
      <c r="A5193" s="120"/>
      <c r="B5193" s="28"/>
      <c r="C5193" s="25"/>
      <c r="D5193" s="25"/>
      <c r="E5193" s="25"/>
      <c r="F5193" s="29"/>
      <c r="G5193" s="29"/>
      <c r="H5193" s="29"/>
      <c r="I5193" s="29"/>
      <c r="J5193" s="29"/>
      <c r="K5193" s="25"/>
      <c r="L5193" s="25"/>
      <c r="M5193" s="25"/>
      <c r="N5193" s="25"/>
      <c r="O5193" s="25"/>
      <c r="P5193" s="25"/>
      <c r="Q5193" s="28"/>
      <c r="R5193" s="29"/>
      <c r="S5193" s="27"/>
      <c r="T5193" s="27"/>
      <c r="U5193" s="28"/>
      <c r="V5193" s="26"/>
      <c r="W5193" s="26"/>
      <c r="X5193" s="26"/>
      <c r="Y5193" s="37"/>
      <c r="Z5193" s="37"/>
      <c r="AA5193" s="37"/>
      <c r="AB5193" s="30"/>
      <c r="AC5193" s="30"/>
      <c r="AD5193" s="31"/>
      <c r="AE5193" s="30"/>
      <c r="AF5193" s="30"/>
      <c r="AG5193" s="32"/>
      <c r="AH5193" s="30"/>
      <c r="AJ5193" s="30"/>
      <c r="AK5193" s="30"/>
      <c r="AL5193" s="30"/>
      <c r="AM5193" s="30"/>
      <c r="AN5193" s="30"/>
      <c r="AO5193" s="30"/>
      <c r="AP5193" s="30"/>
      <c r="AQ5193" s="30"/>
      <c r="AR5193" s="30"/>
      <c r="AS5193" s="30"/>
      <c r="AT5193" s="30"/>
      <c r="AU5193" s="121"/>
      <c r="AV5193" s="129"/>
      <c r="AW5193" s="129"/>
      <c r="AX5193" s="129"/>
    </row>
    <row r="5194" spans="1:50" x14ac:dyDescent="0.25">
      <c r="A5194" s="120"/>
      <c r="B5194" s="28"/>
      <c r="C5194" s="25"/>
      <c r="D5194" s="25"/>
      <c r="E5194" s="25"/>
      <c r="F5194" s="29"/>
      <c r="G5194" s="29"/>
      <c r="H5194" s="29"/>
      <c r="I5194" s="29"/>
      <c r="J5194" s="29"/>
      <c r="K5194" s="25"/>
      <c r="L5194" s="25"/>
      <c r="M5194" s="25"/>
      <c r="N5194" s="25"/>
      <c r="O5194" s="25"/>
      <c r="P5194" s="25"/>
      <c r="Q5194" s="28"/>
      <c r="R5194" s="29"/>
      <c r="S5194" s="27"/>
      <c r="T5194" s="27"/>
      <c r="U5194" s="28"/>
      <c r="V5194" s="26"/>
      <c r="W5194" s="26"/>
      <c r="X5194" s="26"/>
      <c r="Y5194" s="37"/>
      <c r="Z5194" s="37"/>
      <c r="AA5194" s="37"/>
      <c r="AB5194" s="30"/>
      <c r="AC5194" s="30"/>
      <c r="AD5194" s="31"/>
      <c r="AE5194" s="30"/>
      <c r="AF5194" s="30"/>
      <c r="AG5194" s="32"/>
      <c r="AH5194" s="30"/>
      <c r="AJ5194" s="30"/>
      <c r="AK5194" s="30"/>
      <c r="AL5194" s="30"/>
      <c r="AM5194" s="30"/>
      <c r="AN5194" s="30"/>
      <c r="AO5194" s="30"/>
      <c r="AP5194" s="30"/>
      <c r="AQ5194" s="30"/>
      <c r="AR5194" s="30"/>
      <c r="AS5194" s="30"/>
      <c r="AT5194" s="30"/>
      <c r="AU5194" s="121"/>
      <c r="AV5194" s="129"/>
      <c r="AW5194" s="129"/>
      <c r="AX5194" s="129"/>
    </row>
    <row r="5195" spans="1:50" x14ac:dyDescent="0.25">
      <c r="A5195" s="120"/>
      <c r="B5195" s="28"/>
      <c r="C5195" s="25"/>
      <c r="D5195" s="25"/>
      <c r="E5195" s="25"/>
      <c r="F5195" s="29"/>
      <c r="G5195" s="29"/>
      <c r="H5195" s="29"/>
      <c r="I5195" s="29"/>
      <c r="J5195" s="29"/>
      <c r="K5195" s="25"/>
      <c r="L5195" s="25"/>
      <c r="M5195" s="25"/>
      <c r="N5195" s="25"/>
      <c r="O5195" s="25"/>
      <c r="P5195" s="25"/>
      <c r="Q5195" s="28"/>
      <c r="R5195" s="29"/>
      <c r="S5195" s="27"/>
      <c r="T5195" s="27"/>
      <c r="U5195" s="28"/>
      <c r="V5195" s="26"/>
      <c r="W5195" s="26"/>
      <c r="X5195" s="26"/>
      <c r="Y5195" s="37"/>
      <c r="Z5195" s="37"/>
      <c r="AA5195" s="37"/>
      <c r="AB5195" s="30"/>
      <c r="AC5195" s="30"/>
      <c r="AD5195" s="31"/>
      <c r="AE5195" s="30"/>
      <c r="AF5195" s="30"/>
      <c r="AG5195" s="32"/>
      <c r="AH5195" s="30"/>
      <c r="AJ5195" s="30"/>
      <c r="AK5195" s="30"/>
      <c r="AL5195" s="30"/>
      <c r="AM5195" s="30"/>
      <c r="AN5195" s="30"/>
      <c r="AO5195" s="30"/>
      <c r="AP5195" s="30"/>
      <c r="AQ5195" s="30"/>
      <c r="AR5195" s="30"/>
      <c r="AS5195" s="30"/>
      <c r="AT5195" s="30"/>
      <c r="AU5195" s="121"/>
      <c r="AV5195" s="129"/>
      <c r="AW5195" s="129"/>
      <c r="AX5195" s="129"/>
    </row>
    <row r="5196" spans="1:50" x14ac:dyDescent="0.25">
      <c r="A5196" s="120"/>
      <c r="B5196" s="28"/>
      <c r="C5196" s="25"/>
      <c r="D5196" s="25"/>
      <c r="E5196" s="25"/>
      <c r="F5196" s="29"/>
      <c r="G5196" s="29"/>
      <c r="H5196" s="29"/>
      <c r="I5196" s="29"/>
      <c r="J5196" s="29"/>
      <c r="K5196" s="25"/>
      <c r="L5196" s="25"/>
      <c r="M5196" s="25"/>
      <c r="N5196" s="25"/>
      <c r="O5196" s="25"/>
      <c r="P5196" s="25"/>
      <c r="Q5196" s="28"/>
      <c r="R5196" s="29"/>
      <c r="S5196" s="27"/>
      <c r="T5196" s="27"/>
      <c r="U5196" s="28"/>
      <c r="V5196" s="26"/>
      <c r="W5196" s="26"/>
      <c r="X5196" s="26"/>
      <c r="Y5196" s="37"/>
      <c r="Z5196" s="37"/>
      <c r="AA5196" s="37"/>
      <c r="AB5196" s="30"/>
      <c r="AC5196" s="30"/>
      <c r="AD5196" s="31"/>
      <c r="AE5196" s="30"/>
      <c r="AF5196" s="30"/>
      <c r="AG5196" s="32"/>
      <c r="AH5196" s="30"/>
      <c r="AJ5196" s="30"/>
      <c r="AK5196" s="30"/>
      <c r="AL5196" s="30"/>
      <c r="AM5196" s="30"/>
      <c r="AN5196" s="30"/>
      <c r="AO5196" s="30"/>
      <c r="AP5196" s="30"/>
      <c r="AQ5196" s="30"/>
      <c r="AR5196" s="30"/>
      <c r="AS5196" s="30"/>
      <c r="AT5196" s="30"/>
      <c r="AU5196" s="121"/>
      <c r="AV5196" s="129"/>
      <c r="AW5196" s="129"/>
      <c r="AX5196" s="129"/>
    </row>
    <row r="5197" spans="1:50" x14ac:dyDescent="0.25">
      <c r="A5197" s="120"/>
      <c r="B5197" s="28"/>
      <c r="C5197" s="25"/>
      <c r="D5197" s="25"/>
      <c r="E5197" s="25"/>
      <c r="F5197" s="29"/>
      <c r="G5197" s="29"/>
      <c r="H5197" s="29"/>
      <c r="I5197" s="29"/>
      <c r="J5197" s="29"/>
      <c r="K5197" s="25"/>
      <c r="L5197" s="25"/>
      <c r="M5197" s="25"/>
      <c r="N5197" s="25"/>
      <c r="O5197" s="25"/>
      <c r="P5197" s="25"/>
      <c r="Q5197" s="28"/>
      <c r="R5197" s="29"/>
      <c r="S5197" s="27"/>
      <c r="T5197" s="27"/>
      <c r="U5197" s="28"/>
      <c r="V5197" s="26"/>
      <c r="W5197" s="26"/>
      <c r="X5197" s="26"/>
      <c r="Y5197" s="37"/>
      <c r="Z5197" s="37"/>
      <c r="AA5197" s="37"/>
      <c r="AB5197" s="30"/>
      <c r="AC5197" s="30"/>
      <c r="AD5197" s="31"/>
      <c r="AE5197" s="30"/>
      <c r="AF5197" s="30"/>
      <c r="AG5197" s="32"/>
      <c r="AH5197" s="30"/>
      <c r="AJ5197" s="30"/>
      <c r="AK5197" s="30"/>
      <c r="AL5197" s="30"/>
      <c r="AM5197" s="30"/>
      <c r="AN5197" s="30"/>
      <c r="AO5197" s="30"/>
      <c r="AP5197" s="30"/>
      <c r="AQ5197" s="30"/>
      <c r="AR5197" s="30"/>
      <c r="AS5197" s="30"/>
      <c r="AT5197" s="30"/>
      <c r="AU5197" s="121"/>
      <c r="AV5197" s="129"/>
      <c r="AW5197" s="129"/>
      <c r="AX5197" s="129"/>
    </row>
    <row r="5198" spans="1:50" x14ac:dyDescent="0.25">
      <c r="A5198" s="120"/>
      <c r="B5198" s="28"/>
      <c r="C5198" s="25"/>
      <c r="D5198" s="25"/>
      <c r="E5198" s="25"/>
      <c r="F5198" s="29"/>
      <c r="G5198" s="29"/>
      <c r="H5198" s="29"/>
      <c r="I5198" s="29"/>
      <c r="J5198" s="29"/>
      <c r="K5198" s="25"/>
      <c r="L5198" s="25"/>
      <c r="M5198" s="25"/>
      <c r="N5198" s="25"/>
      <c r="O5198" s="25"/>
      <c r="P5198" s="25"/>
      <c r="Q5198" s="28"/>
      <c r="R5198" s="29"/>
      <c r="S5198" s="27"/>
      <c r="T5198" s="27"/>
      <c r="U5198" s="28"/>
      <c r="V5198" s="26"/>
      <c r="W5198" s="26"/>
      <c r="X5198" s="26"/>
      <c r="Y5198" s="37"/>
      <c r="Z5198" s="37"/>
      <c r="AA5198" s="37"/>
      <c r="AB5198" s="30"/>
      <c r="AC5198" s="30"/>
      <c r="AD5198" s="31"/>
      <c r="AE5198" s="30"/>
      <c r="AF5198" s="30"/>
      <c r="AG5198" s="32"/>
      <c r="AH5198" s="30"/>
      <c r="AJ5198" s="30"/>
      <c r="AK5198" s="30"/>
      <c r="AL5198" s="30"/>
      <c r="AM5198" s="30"/>
      <c r="AN5198" s="30"/>
      <c r="AO5198" s="30"/>
      <c r="AP5198" s="30"/>
      <c r="AQ5198" s="30"/>
      <c r="AR5198" s="30"/>
      <c r="AS5198" s="30"/>
      <c r="AT5198" s="30"/>
      <c r="AU5198" s="121"/>
      <c r="AV5198" s="129"/>
      <c r="AW5198" s="129"/>
      <c r="AX5198" s="129"/>
    </row>
    <row r="5199" spans="1:50" x14ac:dyDescent="0.25">
      <c r="A5199" s="120"/>
      <c r="B5199" s="28"/>
      <c r="C5199" s="25"/>
      <c r="D5199" s="25"/>
      <c r="E5199" s="25"/>
      <c r="F5199" s="29"/>
      <c r="G5199" s="29"/>
      <c r="H5199" s="29"/>
      <c r="I5199" s="29"/>
      <c r="J5199" s="29"/>
      <c r="K5199" s="25"/>
      <c r="L5199" s="25"/>
      <c r="M5199" s="25"/>
      <c r="N5199" s="25"/>
      <c r="O5199" s="25"/>
      <c r="P5199" s="25"/>
      <c r="Q5199" s="28"/>
      <c r="R5199" s="29"/>
      <c r="S5199" s="27"/>
      <c r="T5199" s="27"/>
      <c r="U5199" s="28"/>
      <c r="V5199" s="26"/>
      <c r="W5199" s="26"/>
      <c r="X5199" s="26"/>
      <c r="Y5199" s="37"/>
      <c r="Z5199" s="37"/>
      <c r="AA5199" s="37"/>
      <c r="AB5199" s="30"/>
      <c r="AC5199" s="30"/>
      <c r="AD5199" s="31"/>
      <c r="AE5199" s="30"/>
      <c r="AF5199" s="30"/>
      <c r="AG5199" s="32"/>
      <c r="AH5199" s="30"/>
      <c r="AJ5199" s="30"/>
      <c r="AK5199" s="30"/>
      <c r="AL5199" s="30"/>
      <c r="AM5199" s="30"/>
      <c r="AN5199" s="30"/>
      <c r="AO5199" s="30"/>
      <c r="AP5199" s="30"/>
      <c r="AQ5199" s="30"/>
      <c r="AR5199" s="30"/>
      <c r="AS5199" s="30"/>
      <c r="AT5199" s="30"/>
      <c r="AU5199" s="121"/>
      <c r="AV5199" s="129"/>
      <c r="AW5199" s="129"/>
      <c r="AX5199" s="129"/>
    </row>
    <row r="5200" spans="1:50" x14ac:dyDescent="0.25">
      <c r="A5200" s="120"/>
      <c r="B5200" s="28"/>
      <c r="C5200" s="25"/>
      <c r="D5200" s="25"/>
      <c r="E5200" s="25"/>
      <c r="F5200" s="29"/>
      <c r="G5200" s="29"/>
      <c r="H5200" s="29"/>
      <c r="I5200" s="29"/>
      <c r="J5200" s="29"/>
      <c r="K5200" s="25"/>
      <c r="L5200" s="25"/>
      <c r="M5200" s="25"/>
      <c r="N5200" s="25"/>
      <c r="O5200" s="25"/>
      <c r="P5200" s="25"/>
      <c r="Q5200" s="28"/>
      <c r="R5200" s="29"/>
      <c r="S5200" s="27"/>
      <c r="T5200" s="27"/>
      <c r="U5200" s="28"/>
      <c r="V5200" s="26"/>
      <c r="W5200" s="26"/>
      <c r="X5200" s="26"/>
      <c r="Y5200" s="37"/>
      <c r="Z5200" s="37"/>
      <c r="AA5200" s="37"/>
      <c r="AB5200" s="30"/>
      <c r="AC5200" s="30"/>
      <c r="AD5200" s="31"/>
      <c r="AE5200" s="30"/>
      <c r="AF5200" s="30"/>
      <c r="AG5200" s="32"/>
      <c r="AH5200" s="30"/>
      <c r="AJ5200" s="30"/>
      <c r="AK5200" s="30"/>
      <c r="AL5200" s="30"/>
      <c r="AM5200" s="30"/>
      <c r="AN5200" s="30"/>
      <c r="AO5200" s="30"/>
      <c r="AP5200" s="30"/>
      <c r="AQ5200" s="30"/>
      <c r="AR5200" s="30"/>
      <c r="AS5200" s="30"/>
      <c r="AT5200" s="30"/>
      <c r="AU5200" s="121"/>
      <c r="AV5200" s="129"/>
      <c r="AW5200" s="129"/>
      <c r="AX5200" s="129"/>
    </row>
    <row r="5201" spans="1:50" x14ac:dyDescent="0.25">
      <c r="A5201" s="120"/>
      <c r="B5201" s="28"/>
      <c r="C5201" s="25"/>
      <c r="D5201" s="25"/>
      <c r="E5201" s="25"/>
      <c r="F5201" s="29"/>
      <c r="G5201" s="29"/>
      <c r="H5201" s="29"/>
      <c r="I5201" s="29"/>
      <c r="J5201" s="29"/>
      <c r="K5201" s="25"/>
      <c r="L5201" s="25"/>
      <c r="M5201" s="25"/>
      <c r="N5201" s="25"/>
      <c r="O5201" s="25"/>
      <c r="P5201" s="25"/>
      <c r="Q5201" s="28"/>
      <c r="R5201" s="29"/>
      <c r="S5201" s="27"/>
      <c r="T5201" s="27"/>
      <c r="U5201" s="28"/>
      <c r="V5201" s="26"/>
      <c r="W5201" s="26"/>
      <c r="X5201" s="26"/>
      <c r="Y5201" s="37"/>
      <c r="Z5201" s="37"/>
      <c r="AA5201" s="37"/>
      <c r="AB5201" s="30"/>
      <c r="AC5201" s="30"/>
      <c r="AD5201" s="31"/>
      <c r="AE5201" s="30"/>
      <c r="AF5201" s="30"/>
      <c r="AG5201" s="32"/>
      <c r="AH5201" s="30"/>
      <c r="AJ5201" s="30"/>
      <c r="AK5201" s="30"/>
      <c r="AL5201" s="30"/>
      <c r="AM5201" s="30"/>
      <c r="AN5201" s="30"/>
      <c r="AO5201" s="30"/>
      <c r="AP5201" s="30"/>
      <c r="AQ5201" s="30"/>
      <c r="AR5201" s="30"/>
      <c r="AS5201" s="30"/>
      <c r="AT5201" s="30"/>
      <c r="AU5201" s="121"/>
      <c r="AV5201" s="129"/>
      <c r="AW5201" s="129"/>
      <c r="AX5201" s="129"/>
    </row>
    <row r="5202" spans="1:50" x14ac:dyDescent="0.25">
      <c r="A5202" s="120"/>
      <c r="B5202" s="28"/>
      <c r="C5202" s="25"/>
      <c r="D5202" s="25"/>
      <c r="E5202" s="25"/>
      <c r="F5202" s="29"/>
      <c r="G5202" s="29"/>
      <c r="H5202" s="29"/>
      <c r="I5202" s="29"/>
      <c r="J5202" s="29"/>
      <c r="K5202" s="25"/>
      <c r="L5202" s="25"/>
      <c r="M5202" s="25"/>
      <c r="N5202" s="25"/>
      <c r="O5202" s="25"/>
      <c r="P5202" s="25"/>
      <c r="Q5202" s="28"/>
      <c r="R5202" s="29"/>
      <c r="S5202" s="27"/>
      <c r="T5202" s="27"/>
      <c r="U5202" s="28"/>
      <c r="V5202" s="26"/>
      <c r="W5202" s="26"/>
      <c r="X5202" s="26"/>
      <c r="Y5202" s="37"/>
      <c r="Z5202" s="37"/>
      <c r="AA5202" s="37"/>
      <c r="AB5202" s="30"/>
      <c r="AC5202" s="30"/>
      <c r="AD5202" s="31"/>
      <c r="AE5202" s="30"/>
      <c r="AF5202" s="30"/>
      <c r="AG5202" s="32"/>
      <c r="AH5202" s="30"/>
      <c r="AJ5202" s="30"/>
      <c r="AK5202" s="30"/>
      <c r="AL5202" s="30"/>
      <c r="AM5202" s="30"/>
      <c r="AN5202" s="30"/>
      <c r="AO5202" s="30"/>
      <c r="AP5202" s="30"/>
      <c r="AQ5202" s="30"/>
      <c r="AR5202" s="30"/>
      <c r="AS5202" s="30"/>
      <c r="AT5202" s="30"/>
      <c r="AU5202" s="121"/>
      <c r="AV5202" s="129"/>
      <c r="AW5202" s="129"/>
      <c r="AX5202" s="129"/>
    </row>
    <row r="5203" spans="1:50" x14ac:dyDescent="0.25">
      <c r="A5203" s="120"/>
      <c r="B5203" s="28"/>
      <c r="C5203" s="25"/>
      <c r="D5203" s="25"/>
      <c r="E5203" s="25"/>
      <c r="F5203" s="29"/>
      <c r="G5203" s="29"/>
      <c r="H5203" s="29"/>
      <c r="I5203" s="29"/>
      <c r="J5203" s="29"/>
      <c r="K5203" s="25"/>
      <c r="L5203" s="25"/>
      <c r="M5203" s="25"/>
      <c r="N5203" s="25"/>
      <c r="O5203" s="25"/>
      <c r="P5203" s="25"/>
      <c r="Q5203" s="28"/>
      <c r="R5203" s="29"/>
      <c r="S5203" s="27"/>
      <c r="T5203" s="27"/>
      <c r="U5203" s="28"/>
      <c r="V5203" s="26"/>
      <c r="W5203" s="26"/>
      <c r="X5203" s="26"/>
      <c r="Y5203" s="37"/>
      <c r="Z5203" s="37"/>
      <c r="AA5203" s="37"/>
      <c r="AB5203" s="30"/>
      <c r="AC5203" s="30"/>
      <c r="AD5203" s="31"/>
      <c r="AE5203" s="30"/>
      <c r="AF5203" s="30"/>
      <c r="AG5203" s="32"/>
      <c r="AH5203" s="30"/>
      <c r="AJ5203" s="30"/>
      <c r="AK5203" s="30"/>
      <c r="AL5203" s="30"/>
      <c r="AM5203" s="30"/>
      <c r="AN5203" s="30"/>
      <c r="AO5203" s="30"/>
      <c r="AP5203" s="30"/>
      <c r="AQ5203" s="30"/>
      <c r="AR5203" s="30"/>
      <c r="AS5203" s="30"/>
      <c r="AT5203" s="30"/>
      <c r="AU5203" s="121"/>
      <c r="AV5203" s="129"/>
      <c r="AW5203" s="129"/>
      <c r="AX5203" s="129"/>
    </row>
    <row r="5204" spans="1:50" x14ac:dyDescent="0.25">
      <c r="A5204" s="120"/>
      <c r="B5204" s="28"/>
      <c r="C5204" s="25"/>
      <c r="D5204" s="25"/>
      <c r="E5204" s="25"/>
      <c r="F5204" s="29"/>
      <c r="G5204" s="29"/>
      <c r="H5204" s="29"/>
      <c r="I5204" s="29"/>
      <c r="J5204" s="29"/>
      <c r="K5204" s="25"/>
      <c r="L5204" s="25"/>
      <c r="M5204" s="25"/>
      <c r="N5204" s="25"/>
      <c r="O5204" s="25"/>
      <c r="P5204" s="25"/>
      <c r="Q5204" s="28"/>
      <c r="R5204" s="29"/>
      <c r="S5204" s="27"/>
      <c r="T5204" s="27"/>
      <c r="U5204" s="28"/>
      <c r="V5204" s="26"/>
      <c r="W5204" s="26"/>
      <c r="X5204" s="26"/>
      <c r="Y5204" s="37"/>
      <c r="Z5204" s="37"/>
      <c r="AA5204" s="37"/>
      <c r="AB5204" s="30"/>
      <c r="AC5204" s="30"/>
      <c r="AD5204" s="31"/>
      <c r="AE5204" s="30"/>
      <c r="AF5204" s="30"/>
      <c r="AG5204" s="32"/>
      <c r="AH5204" s="30"/>
      <c r="AJ5204" s="30"/>
      <c r="AK5204" s="30"/>
      <c r="AL5204" s="30"/>
      <c r="AM5204" s="30"/>
      <c r="AN5204" s="30"/>
      <c r="AO5204" s="30"/>
      <c r="AP5204" s="30"/>
      <c r="AQ5204" s="30"/>
      <c r="AR5204" s="30"/>
      <c r="AS5204" s="30"/>
      <c r="AT5204" s="30"/>
      <c r="AU5204" s="121"/>
      <c r="AV5204" s="129"/>
      <c r="AW5204" s="129"/>
      <c r="AX5204" s="129"/>
    </row>
    <row r="5205" spans="1:50" x14ac:dyDescent="0.25">
      <c r="A5205" s="120"/>
      <c r="B5205" s="28"/>
      <c r="C5205" s="25"/>
      <c r="D5205" s="25"/>
      <c r="E5205" s="25"/>
      <c r="F5205" s="29"/>
      <c r="G5205" s="29"/>
      <c r="H5205" s="29"/>
      <c r="I5205" s="29"/>
      <c r="J5205" s="29"/>
      <c r="K5205" s="25"/>
      <c r="L5205" s="25"/>
      <c r="M5205" s="25"/>
      <c r="N5205" s="25"/>
      <c r="O5205" s="25"/>
      <c r="P5205" s="25"/>
      <c r="Q5205" s="28"/>
      <c r="R5205" s="29"/>
      <c r="S5205" s="27"/>
      <c r="T5205" s="27"/>
      <c r="U5205" s="28"/>
      <c r="V5205" s="26"/>
      <c r="W5205" s="26"/>
      <c r="X5205" s="26"/>
      <c r="Y5205" s="37"/>
      <c r="Z5205" s="37"/>
      <c r="AA5205" s="37"/>
      <c r="AB5205" s="30"/>
      <c r="AC5205" s="30"/>
      <c r="AD5205" s="31"/>
      <c r="AE5205" s="30"/>
      <c r="AF5205" s="30"/>
      <c r="AG5205" s="32"/>
      <c r="AH5205" s="30"/>
      <c r="AJ5205" s="30"/>
      <c r="AK5205" s="30"/>
      <c r="AL5205" s="30"/>
      <c r="AM5205" s="30"/>
      <c r="AN5205" s="30"/>
      <c r="AO5205" s="30"/>
      <c r="AP5205" s="30"/>
      <c r="AQ5205" s="30"/>
      <c r="AR5205" s="30"/>
      <c r="AS5205" s="30"/>
      <c r="AT5205" s="30"/>
      <c r="AU5205" s="121"/>
      <c r="AV5205" s="129"/>
      <c r="AW5205" s="129"/>
      <c r="AX5205" s="129"/>
    </row>
    <row r="5206" spans="1:50" x14ac:dyDescent="0.25">
      <c r="A5206" s="120"/>
      <c r="B5206" s="28"/>
      <c r="C5206" s="25"/>
      <c r="D5206" s="25"/>
      <c r="E5206" s="25"/>
      <c r="F5206" s="29"/>
      <c r="G5206" s="29"/>
      <c r="H5206" s="29"/>
      <c r="I5206" s="29"/>
      <c r="J5206" s="29"/>
      <c r="K5206" s="25"/>
      <c r="L5206" s="25"/>
      <c r="M5206" s="25"/>
      <c r="N5206" s="25"/>
      <c r="O5206" s="25"/>
      <c r="P5206" s="25"/>
      <c r="Q5206" s="28"/>
      <c r="R5206" s="29"/>
      <c r="S5206" s="27"/>
      <c r="T5206" s="27"/>
      <c r="U5206" s="28"/>
      <c r="V5206" s="26"/>
      <c r="W5206" s="26"/>
      <c r="X5206" s="26"/>
      <c r="Y5206" s="37"/>
      <c r="Z5206" s="37"/>
      <c r="AA5206" s="37"/>
      <c r="AB5206" s="30"/>
      <c r="AC5206" s="30"/>
      <c r="AD5206" s="31"/>
      <c r="AE5206" s="30"/>
      <c r="AF5206" s="30"/>
      <c r="AG5206" s="32"/>
      <c r="AH5206" s="30"/>
      <c r="AJ5206" s="30"/>
      <c r="AK5206" s="30"/>
      <c r="AL5206" s="30"/>
      <c r="AM5206" s="30"/>
      <c r="AN5206" s="30"/>
      <c r="AO5206" s="30"/>
      <c r="AP5206" s="30"/>
      <c r="AQ5206" s="30"/>
      <c r="AR5206" s="30"/>
      <c r="AS5206" s="30"/>
      <c r="AT5206" s="30"/>
      <c r="AU5206" s="121"/>
      <c r="AV5206" s="129"/>
      <c r="AW5206" s="129"/>
      <c r="AX5206" s="129"/>
    </row>
    <row r="5207" spans="1:50" x14ac:dyDescent="0.25">
      <c r="A5207" s="120"/>
      <c r="B5207" s="28"/>
      <c r="C5207" s="25"/>
      <c r="D5207" s="25"/>
      <c r="E5207" s="25"/>
      <c r="F5207" s="29"/>
      <c r="G5207" s="29"/>
      <c r="H5207" s="29"/>
      <c r="I5207" s="29"/>
      <c r="J5207" s="29"/>
      <c r="K5207" s="25"/>
      <c r="L5207" s="25"/>
      <c r="M5207" s="25"/>
      <c r="N5207" s="25"/>
      <c r="O5207" s="25"/>
      <c r="P5207" s="25"/>
      <c r="Q5207" s="28"/>
      <c r="R5207" s="29"/>
      <c r="S5207" s="27"/>
      <c r="T5207" s="27"/>
      <c r="U5207" s="28"/>
      <c r="V5207" s="26"/>
      <c r="W5207" s="26"/>
      <c r="X5207" s="26"/>
      <c r="Y5207" s="37"/>
      <c r="Z5207" s="37"/>
      <c r="AA5207" s="37"/>
      <c r="AB5207" s="30"/>
      <c r="AC5207" s="30"/>
      <c r="AD5207" s="31"/>
      <c r="AE5207" s="30"/>
      <c r="AF5207" s="30"/>
      <c r="AG5207" s="32"/>
      <c r="AH5207" s="30"/>
      <c r="AJ5207" s="30"/>
      <c r="AK5207" s="30"/>
      <c r="AL5207" s="30"/>
      <c r="AM5207" s="30"/>
      <c r="AN5207" s="30"/>
      <c r="AO5207" s="30"/>
      <c r="AP5207" s="30"/>
      <c r="AQ5207" s="30"/>
      <c r="AR5207" s="30"/>
      <c r="AS5207" s="30"/>
      <c r="AT5207" s="30"/>
      <c r="AU5207" s="121"/>
      <c r="AV5207" s="129"/>
      <c r="AW5207" s="129"/>
      <c r="AX5207" s="129"/>
    </row>
    <row r="5208" spans="1:50" x14ac:dyDescent="0.25">
      <c r="A5208" s="120"/>
      <c r="B5208" s="28"/>
      <c r="C5208" s="25"/>
      <c r="D5208" s="25"/>
      <c r="E5208" s="25"/>
      <c r="F5208" s="29"/>
      <c r="G5208" s="29"/>
      <c r="H5208" s="29"/>
      <c r="I5208" s="29"/>
      <c r="J5208" s="29"/>
      <c r="K5208" s="25"/>
      <c r="L5208" s="25"/>
      <c r="M5208" s="25"/>
      <c r="N5208" s="25"/>
      <c r="O5208" s="25"/>
      <c r="P5208" s="25"/>
      <c r="Q5208" s="28"/>
      <c r="R5208" s="29"/>
      <c r="S5208" s="27"/>
      <c r="T5208" s="27"/>
      <c r="U5208" s="28"/>
      <c r="V5208" s="26"/>
      <c r="W5208" s="26"/>
      <c r="X5208" s="26"/>
      <c r="Y5208" s="37"/>
      <c r="Z5208" s="37"/>
      <c r="AA5208" s="37"/>
      <c r="AB5208" s="30"/>
      <c r="AC5208" s="30"/>
      <c r="AD5208" s="31"/>
      <c r="AE5208" s="30"/>
      <c r="AF5208" s="30"/>
      <c r="AG5208" s="32"/>
      <c r="AH5208" s="30"/>
      <c r="AJ5208" s="30"/>
      <c r="AK5208" s="30"/>
      <c r="AL5208" s="30"/>
      <c r="AM5208" s="30"/>
      <c r="AN5208" s="30"/>
      <c r="AO5208" s="30"/>
      <c r="AP5208" s="30"/>
      <c r="AQ5208" s="30"/>
      <c r="AR5208" s="30"/>
      <c r="AS5208" s="30"/>
      <c r="AT5208" s="30"/>
      <c r="AU5208" s="121"/>
      <c r="AV5208" s="129"/>
      <c r="AW5208" s="129"/>
      <c r="AX5208" s="129"/>
    </row>
    <row r="5209" spans="1:50" x14ac:dyDescent="0.25">
      <c r="A5209" s="120"/>
      <c r="B5209" s="28"/>
      <c r="C5209" s="25"/>
      <c r="D5209" s="25"/>
      <c r="E5209" s="25"/>
      <c r="F5209" s="29"/>
      <c r="G5209" s="29"/>
      <c r="H5209" s="29"/>
      <c r="I5209" s="29"/>
      <c r="J5209" s="29"/>
      <c r="K5209" s="25"/>
      <c r="L5209" s="25"/>
      <c r="M5209" s="25"/>
      <c r="N5209" s="25"/>
      <c r="O5209" s="25"/>
      <c r="P5209" s="25"/>
      <c r="Q5209" s="28"/>
      <c r="R5209" s="29"/>
      <c r="S5209" s="27"/>
      <c r="T5209" s="27"/>
      <c r="U5209" s="28"/>
      <c r="V5209" s="26"/>
      <c r="W5209" s="26"/>
      <c r="X5209" s="26"/>
      <c r="Y5209" s="37"/>
      <c r="Z5209" s="37"/>
      <c r="AA5209" s="37"/>
      <c r="AB5209" s="30"/>
      <c r="AC5209" s="30"/>
      <c r="AD5209" s="31"/>
      <c r="AE5209" s="30"/>
      <c r="AF5209" s="30"/>
      <c r="AG5209" s="32"/>
      <c r="AH5209" s="30"/>
      <c r="AJ5209" s="30"/>
      <c r="AK5209" s="30"/>
      <c r="AL5209" s="30"/>
      <c r="AM5209" s="30"/>
      <c r="AN5209" s="30"/>
      <c r="AO5209" s="30"/>
      <c r="AP5209" s="30"/>
      <c r="AQ5209" s="30"/>
      <c r="AR5209" s="30"/>
      <c r="AS5209" s="30"/>
      <c r="AT5209" s="30"/>
      <c r="AU5209" s="121"/>
      <c r="AV5209" s="129"/>
      <c r="AW5209" s="129"/>
      <c r="AX5209" s="129"/>
    </row>
    <row r="5210" spans="1:50" x14ac:dyDescent="0.25">
      <c r="A5210" s="120"/>
      <c r="B5210" s="28"/>
      <c r="C5210" s="25"/>
      <c r="D5210" s="25"/>
      <c r="E5210" s="25"/>
      <c r="F5210" s="29"/>
      <c r="G5210" s="29"/>
      <c r="H5210" s="29"/>
      <c r="I5210" s="29"/>
      <c r="J5210" s="29"/>
      <c r="K5210" s="25"/>
      <c r="L5210" s="25"/>
      <c r="M5210" s="25"/>
      <c r="N5210" s="25"/>
      <c r="O5210" s="25"/>
      <c r="P5210" s="25"/>
      <c r="Q5210" s="28"/>
      <c r="R5210" s="29"/>
      <c r="S5210" s="27"/>
      <c r="T5210" s="27"/>
      <c r="U5210" s="28"/>
      <c r="V5210" s="26"/>
      <c r="W5210" s="26"/>
      <c r="X5210" s="26"/>
      <c r="Y5210" s="37"/>
      <c r="Z5210" s="37"/>
      <c r="AA5210" s="37"/>
      <c r="AB5210" s="30"/>
      <c r="AC5210" s="30"/>
      <c r="AD5210" s="31"/>
      <c r="AE5210" s="30"/>
      <c r="AF5210" s="30"/>
      <c r="AG5210" s="32"/>
      <c r="AH5210" s="30"/>
      <c r="AJ5210" s="30"/>
      <c r="AK5210" s="30"/>
      <c r="AL5210" s="30"/>
      <c r="AM5210" s="30"/>
      <c r="AN5210" s="30"/>
      <c r="AO5210" s="30"/>
      <c r="AP5210" s="30"/>
      <c r="AQ5210" s="30"/>
      <c r="AR5210" s="30"/>
      <c r="AS5210" s="30"/>
      <c r="AT5210" s="30"/>
      <c r="AU5210" s="121"/>
      <c r="AV5210" s="129"/>
      <c r="AW5210" s="129"/>
      <c r="AX5210" s="129"/>
    </row>
    <row r="5211" spans="1:50" x14ac:dyDescent="0.25">
      <c r="A5211" s="120"/>
      <c r="B5211" s="28"/>
      <c r="C5211" s="25"/>
      <c r="D5211" s="25"/>
      <c r="E5211" s="25"/>
      <c r="F5211" s="29"/>
      <c r="G5211" s="29"/>
      <c r="H5211" s="29"/>
      <c r="I5211" s="29"/>
      <c r="J5211" s="29"/>
      <c r="K5211" s="25"/>
      <c r="L5211" s="25"/>
      <c r="M5211" s="25"/>
      <c r="N5211" s="25"/>
      <c r="O5211" s="25"/>
      <c r="P5211" s="25"/>
      <c r="Q5211" s="28"/>
      <c r="R5211" s="29"/>
      <c r="S5211" s="27"/>
      <c r="T5211" s="27"/>
      <c r="U5211" s="28"/>
      <c r="V5211" s="26"/>
      <c r="W5211" s="26"/>
      <c r="X5211" s="26"/>
      <c r="Y5211" s="37"/>
      <c r="Z5211" s="37"/>
      <c r="AA5211" s="37"/>
      <c r="AB5211" s="30"/>
      <c r="AC5211" s="30"/>
      <c r="AD5211" s="31"/>
      <c r="AE5211" s="30"/>
      <c r="AF5211" s="30"/>
      <c r="AG5211" s="32"/>
      <c r="AH5211" s="30"/>
      <c r="AJ5211" s="30"/>
      <c r="AK5211" s="30"/>
      <c r="AL5211" s="30"/>
      <c r="AM5211" s="30"/>
      <c r="AN5211" s="30"/>
      <c r="AO5211" s="30"/>
      <c r="AP5211" s="30"/>
      <c r="AQ5211" s="30"/>
      <c r="AR5211" s="30"/>
      <c r="AS5211" s="30"/>
      <c r="AT5211" s="30"/>
      <c r="AU5211" s="121"/>
      <c r="AV5211" s="129"/>
      <c r="AW5211" s="129"/>
      <c r="AX5211" s="129"/>
    </row>
    <row r="5212" spans="1:50" x14ac:dyDescent="0.25">
      <c r="A5212" s="120"/>
      <c r="B5212" s="28"/>
      <c r="C5212" s="25"/>
      <c r="D5212" s="25"/>
      <c r="E5212" s="25"/>
      <c r="F5212" s="29"/>
      <c r="G5212" s="29"/>
      <c r="H5212" s="29"/>
      <c r="I5212" s="29"/>
      <c r="J5212" s="29"/>
      <c r="K5212" s="25"/>
      <c r="L5212" s="25"/>
      <c r="M5212" s="25"/>
      <c r="N5212" s="25"/>
      <c r="O5212" s="25"/>
      <c r="P5212" s="25"/>
      <c r="Q5212" s="28"/>
      <c r="R5212" s="29"/>
      <c r="S5212" s="27"/>
      <c r="T5212" s="27"/>
      <c r="U5212" s="28"/>
      <c r="V5212" s="26"/>
      <c r="W5212" s="26"/>
      <c r="X5212" s="26"/>
      <c r="Y5212" s="37"/>
      <c r="Z5212" s="37"/>
      <c r="AA5212" s="37"/>
      <c r="AB5212" s="30"/>
      <c r="AC5212" s="30"/>
      <c r="AD5212" s="31"/>
      <c r="AE5212" s="30"/>
      <c r="AF5212" s="30"/>
      <c r="AG5212" s="32"/>
      <c r="AH5212" s="30"/>
      <c r="AJ5212" s="30"/>
      <c r="AK5212" s="30"/>
      <c r="AL5212" s="30"/>
      <c r="AM5212" s="30"/>
      <c r="AN5212" s="30"/>
      <c r="AO5212" s="30"/>
      <c r="AP5212" s="30"/>
      <c r="AQ5212" s="30"/>
      <c r="AR5212" s="30"/>
      <c r="AS5212" s="30"/>
      <c r="AT5212" s="30"/>
      <c r="AU5212" s="121"/>
      <c r="AV5212" s="129"/>
      <c r="AW5212" s="129"/>
      <c r="AX5212" s="129"/>
    </row>
    <row r="5213" spans="1:50" x14ac:dyDescent="0.25">
      <c r="A5213" s="120"/>
      <c r="B5213" s="28"/>
      <c r="C5213" s="25"/>
      <c r="D5213" s="25"/>
      <c r="E5213" s="25"/>
      <c r="F5213" s="29"/>
      <c r="G5213" s="29"/>
      <c r="H5213" s="29"/>
      <c r="I5213" s="29"/>
      <c r="J5213" s="29"/>
      <c r="K5213" s="25"/>
      <c r="L5213" s="25"/>
      <c r="M5213" s="25"/>
      <c r="N5213" s="25"/>
      <c r="O5213" s="25"/>
      <c r="P5213" s="25"/>
      <c r="Q5213" s="28"/>
      <c r="R5213" s="29"/>
      <c r="S5213" s="27"/>
      <c r="T5213" s="27"/>
      <c r="U5213" s="28"/>
      <c r="V5213" s="26"/>
      <c r="W5213" s="26"/>
      <c r="X5213" s="26"/>
      <c r="Y5213" s="37"/>
      <c r="Z5213" s="37"/>
      <c r="AA5213" s="37"/>
      <c r="AB5213" s="30"/>
      <c r="AC5213" s="30"/>
      <c r="AD5213" s="31"/>
      <c r="AE5213" s="30"/>
      <c r="AF5213" s="30"/>
      <c r="AG5213" s="32"/>
      <c r="AH5213" s="30"/>
      <c r="AJ5213" s="30"/>
      <c r="AK5213" s="30"/>
      <c r="AL5213" s="30"/>
      <c r="AM5213" s="30"/>
      <c r="AN5213" s="30"/>
      <c r="AO5213" s="30"/>
      <c r="AP5213" s="30"/>
      <c r="AQ5213" s="30"/>
      <c r="AR5213" s="30"/>
      <c r="AS5213" s="30"/>
      <c r="AT5213" s="30"/>
      <c r="AU5213" s="121"/>
      <c r="AV5213" s="129"/>
      <c r="AW5213" s="129"/>
      <c r="AX5213" s="129"/>
    </row>
    <row r="5214" spans="1:50" x14ac:dyDescent="0.25">
      <c r="A5214" s="120"/>
      <c r="B5214" s="28"/>
      <c r="C5214" s="25"/>
      <c r="D5214" s="25"/>
      <c r="E5214" s="25"/>
      <c r="F5214" s="29"/>
      <c r="G5214" s="29"/>
      <c r="H5214" s="29"/>
      <c r="I5214" s="29"/>
      <c r="J5214" s="29"/>
      <c r="K5214" s="25"/>
      <c r="L5214" s="25"/>
      <c r="M5214" s="25"/>
      <c r="N5214" s="25"/>
      <c r="O5214" s="25"/>
      <c r="P5214" s="25"/>
      <c r="Q5214" s="28"/>
      <c r="R5214" s="29"/>
      <c r="S5214" s="27"/>
      <c r="T5214" s="27"/>
      <c r="U5214" s="28"/>
      <c r="V5214" s="26"/>
      <c r="W5214" s="26"/>
      <c r="X5214" s="26"/>
      <c r="Y5214" s="37"/>
      <c r="Z5214" s="37"/>
      <c r="AA5214" s="37"/>
      <c r="AB5214" s="30"/>
      <c r="AC5214" s="30"/>
      <c r="AD5214" s="31"/>
      <c r="AE5214" s="30"/>
      <c r="AF5214" s="30"/>
      <c r="AG5214" s="32"/>
      <c r="AH5214" s="30"/>
      <c r="AJ5214" s="30"/>
      <c r="AK5214" s="30"/>
      <c r="AL5214" s="30"/>
      <c r="AM5214" s="30"/>
      <c r="AN5214" s="30"/>
      <c r="AO5214" s="30"/>
      <c r="AP5214" s="30"/>
      <c r="AQ5214" s="30"/>
      <c r="AR5214" s="30"/>
      <c r="AS5214" s="30"/>
      <c r="AT5214" s="30"/>
      <c r="AU5214" s="121"/>
      <c r="AV5214" s="129"/>
      <c r="AW5214" s="129"/>
      <c r="AX5214" s="129"/>
    </row>
    <row r="5215" spans="1:50" x14ac:dyDescent="0.25">
      <c r="A5215" s="120"/>
      <c r="B5215" s="28"/>
      <c r="C5215" s="25"/>
      <c r="D5215" s="25"/>
      <c r="E5215" s="25"/>
      <c r="F5215" s="29"/>
      <c r="G5215" s="29"/>
      <c r="H5215" s="29"/>
      <c r="I5215" s="29"/>
      <c r="J5215" s="29"/>
      <c r="K5215" s="25"/>
      <c r="L5215" s="25"/>
      <c r="M5215" s="25"/>
      <c r="N5215" s="25"/>
      <c r="O5215" s="25"/>
      <c r="P5215" s="25"/>
      <c r="Q5215" s="28"/>
      <c r="R5215" s="29"/>
      <c r="S5215" s="27"/>
      <c r="T5215" s="27"/>
      <c r="U5215" s="28"/>
      <c r="V5215" s="26"/>
      <c r="W5215" s="26"/>
      <c r="X5215" s="26"/>
      <c r="Y5215" s="37"/>
      <c r="Z5215" s="37"/>
      <c r="AA5215" s="37"/>
      <c r="AB5215" s="30"/>
      <c r="AC5215" s="30"/>
      <c r="AD5215" s="31"/>
      <c r="AE5215" s="30"/>
      <c r="AF5215" s="30"/>
      <c r="AG5215" s="32"/>
      <c r="AH5215" s="30"/>
      <c r="AJ5215" s="30"/>
      <c r="AK5215" s="30"/>
      <c r="AL5215" s="30"/>
      <c r="AM5215" s="30"/>
      <c r="AN5215" s="30"/>
      <c r="AO5215" s="30"/>
      <c r="AP5215" s="30"/>
      <c r="AQ5215" s="30"/>
      <c r="AR5215" s="30"/>
      <c r="AS5215" s="30"/>
      <c r="AT5215" s="30"/>
      <c r="AU5215" s="121"/>
      <c r="AV5215" s="129"/>
      <c r="AW5215" s="129"/>
      <c r="AX5215" s="129"/>
    </row>
    <row r="5216" spans="1:50" x14ac:dyDescent="0.25">
      <c r="A5216" s="120"/>
      <c r="B5216" s="28"/>
      <c r="C5216" s="25"/>
      <c r="D5216" s="25"/>
      <c r="E5216" s="25"/>
      <c r="F5216" s="29"/>
      <c r="G5216" s="29"/>
      <c r="H5216" s="29"/>
      <c r="I5216" s="29"/>
      <c r="J5216" s="29"/>
      <c r="K5216" s="25"/>
      <c r="L5216" s="25"/>
      <c r="M5216" s="25"/>
      <c r="N5216" s="25"/>
      <c r="O5216" s="25"/>
      <c r="P5216" s="25"/>
      <c r="Q5216" s="28"/>
      <c r="R5216" s="29"/>
      <c r="S5216" s="27"/>
      <c r="T5216" s="27"/>
      <c r="U5216" s="28"/>
      <c r="V5216" s="26"/>
      <c r="W5216" s="26"/>
      <c r="X5216" s="26"/>
      <c r="Y5216" s="37"/>
      <c r="Z5216" s="37"/>
      <c r="AA5216" s="37"/>
      <c r="AB5216" s="30"/>
      <c r="AC5216" s="30"/>
      <c r="AD5216" s="31"/>
      <c r="AE5216" s="30"/>
      <c r="AF5216" s="30"/>
      <c r="AG5216" s="32"/>
      <c r="AH5216" s="30"/>
      <c r="AJ5216" s="30"/>
      <c r="AK5216" s="30"/>
      <c r="AL5216" s="30"/>
      <c r="AM5216" s="30"/>
      <c r="AN5216" s="30"/>
      <c r="AO5216" s="30"/>
      <c r="AP5216" s="30"/>
      <c r="AQ5216" s="30"/>
      <c r="AR5216" s="30"/>
      <c r="AS5216" s="30"/>
      <c r="AT5216" s="30"/>
      <c r="AU5216" s="121"/>
      <c r="AV5216" s="129"/>
      <c r="AW5216" s="129"/>
      <c r="AX5216" s="129"/>
    </row>
    <row r="5217" spans="1:50" x14ac:dyDescent="0.25">
      <c r="A5217" s="120"/>
      <c r="B5217" s="28"/>
      <c r="C5217" s="25"/>
      <c r="D5217" s="25"/>
      <c r="E5217" s="25"/>
      <c r="F5217" s="29"/>
      <c r="G5217" s="29"/>
      <c r="H5217" s="29"/>
      <c r="I5217" s="29"/>
      <c r="J5217" s="29"/>
      <c r="K5217" s="25"/>
      <c r="L5217" s="25"/>
      <c r="M5217" s="25"/>
      <c r="N5217" s="25"/>
      <c r="O5217" s="25"/>
      <c r="P5217" s="25"/>
      <c r="Q5217" s="28"/>
      <c r="R5217" s="29"/>
      <c r="S5217" s="27"/>
      <c r="T5217" s="27"/>
      <c r="U5217" s="28"/>
      <c r="V5217" s="26"/>
      <c r="W5217" s="26"/>
      <c r="X5217" s="26"/>
      <c r="Y5217" s="37"/>
      <c r="Z5217" s="37"/>
      <c r="AA5217" s="37"/>
      <c r="AB5217" s="30"/>
      <c r="AC5217" s="30"/>
      <c r="AD5217" s="31"/>
      <c r="AE5217" s="30"/>
      <c r="AF5217" s="30"/>
      <c r="AG5217" s="32"/>
      <c r="AH5217" s="30"/>
      <c r="AJ5217" s="30"/>
      <c r="AK5217" s="30"/>
      <c r="AL5217" s="30"/>
      <c r="AM5217" s="30"/>
      <c r="AN5217" s="30"/>
      <c r="AO5217" s="30"/>
      <c r="AP5217" s="30"/>
      <c r="AQ5217" s="30"/>
      <c r="AR5217" s="30"/>
      <c r="AS5217" s="30"/>
      <c r="AT5217" s="30"/>
      <c r="AU5217" s="121"/>
      <c r="AV5217" s="129"/>
      <c r="AW5217" s="129"/>
      <c r="AX5217" s="129"/>
    </row>
    <row r="5218" spans="1:50" x14ac:dyDescent="0.25">
      <c r="A5218" s="120"/>
      <c r="B5218" s="28"/>
      <c r="C5218" s="25"/>
      <c r="D5218" s="25"/>
      <c r="E5218" s="25"/>
      <c r="F5218" s="29"/>
      <c r="G5218" s="29"/>
      <c r="H5218" s="29"/>
      <c r="I5218" s="29"/>
      <c r="J5218" s="29"/>
      <c r="K5218" s="25"/>
      <c r="L5218" s="25"/>
      <c r="M5218" s="25"/>
      <c r="N5218" s="25"/>
      <c r="O5218" s="25"/>
      <c r="P5218" s="25"/>
      <c r="Q5218" s="28"/>
      <c r="R5218" s="29"/>
      <c r="S5218" s="27"/>
      <c r="T5218" s="27"/>
      <c r="U5218" s="28"/>
      <c r="V5218" s="26"/>
      <c r="W5218" s="26"/>
      <c r="X5218" s="26"/>
      <c r="Y5218" s="37"/>
      <c r="Z5218" s="37"/>
      <c r="AA5218" s="37"/>
      <c r="AB5218" s="30"/>
      <c r="AC5218" s="30"/>
      <c r="AD5218" s="31"/>
      <c r="AE5218" s="30"/>
      <c r="AF5218" s="30"/>
      <c r="AG5218" s="32"/>
      <c r="AH5218" s="30"/>
      <c r="AJ5218" s="30"/>
      <c r="AK5218" s="30"/>
      <c r="AL5218" s="30"/>
      <c r="AM5218" s="30"/>
      <c r="AN5218" s="30"/>
      <c r="AO5218" s="30"/>
      <c r="AP5218" s="30"/>
      <c r="AQ5218" s="30"/>
      <c r="AR5218" s="30"/>
      <c r="AS5218" s="30"/>
      <c r="AT5218" s="30"/>
      <c r="AU5218" s="121"/>
      <c r="AV5218" s="129"/>
      <c r="AW5218" s="129"/>
      <c r="AX5218" s="129"/>
    </row>
    <row r="5219" spans="1:50" x14ac:dyDescent="0.25">
      <c r="A5219" s="120"/>
      <c r="B5219" s="28"/>
      <c r="C5219" s="25"/>
      <c r="D5219" s="25"/>
      <c r="E5219" s="25"/>
      <c r="F5219" s="29"/>
      <c r="G5219" s="29"/>
      <c r="H5219" s="29"/>
      <c r="I5219" s="29"/>
      <c r="J5219" s="29"/>
      <c r="K5219" s="25"/>
      <c r="L5219" s="25"/>
      <c r="M5219" s="25"/>
      <c r="N5219" s="25"/>
      <c r="O5219" s="25"/>
      <c r="P5219" s="25"/>
      <c r="Q5219" s="28"/>
      <c r="R5219" s="29"/>
      <c r="S5219" s="27"/>
      <c r="T5219" s="27"/>
      <c r="U5219" s="28"/>
      <c r="V5219" s="26"/>
      <c r="W5219" s="26"/>
      <c r="X5219" s="26"/>
      <c r="Y5219" s="37"/>
      <c r="Z5219" s="37"/>
      <c r="AA5219" s="37"/>
      <c r="AB5219" s="30"/>
      <c r="AC5219" s="30"/>
      <c r="AD5219" s="31"/>
      <c r="AE5219" s="30"/>
      <c r="AF5219" s="30"/>
      <c r="AG5219" s="32"/>
      <c r="AH5219" s="30"/>
      <c r="AJ5219" s="30"/>
      <c r="AK5219" s="30"/>
      <c r="AL5219" s="30"/>
      <c r="AM5219" s="30"/>
      <c r="AN5219" s="30"/>
      <c r="AO5219" s="30"/>
      <c r="AP5219" s="30"/>
      <c r="AQ5219" s="30"/>
      <c r="AR5219" s="30"/>
      <c r="AS5219" s="30"/>
      <c r="AT5219" s="30"/>
      <c r="AU5219" s="121"/>
      <c r="AV5219" s="129"/>
      <c r="AW5219" s="129"/>
      <c r="AX5219" s="129"/>
    </row>
    <row r="5220" spans="1:50" x14ac:dyDescent="0.25">
      <c r="A5220" s="120"/>
      <c r="B5220" s="28"/>
      <c r="C5220" s="25"/>
      <c r="D5220" s="25"/>
      <c r="E5220" s="25"/>
      <c r="F5220" s="29"/>
      <c r="G5220" s="29"/>
      <c r="H5220" s="29"/>
      <c r="I5220" s="29"/>
      <c r="J5220" s="29"/>
      <c r="K5220" s="25"/>
      <c r="L5220" s="25"/>
      <c r="M5220" s="25"/>
      <c r="N5220" s="25"/>
      <c r="O5220" s="25"/>
      <c r="P5220" s="25"/>
      <c r="Q5220" s="28"/>
      <c r="R5220" s="29"/>
      <c r="S5220" s="27"/>
      <c r="T5220" s="27"/>
      <c r="U5220" s="28"/>
      <c r="V5220" s="26"/>
      <c r="W5220" s="26"/>
      <c r="X5220" s="26"/>
      <c r="Y5220" s="37"/>
      <c r="Z5220" s="37"/>
      <c r="AA5220" s="37"/>
      <c r="AB5220" s="30"/>
      <c r="AC5220" s="30"/>
      <c r="AD5220" s="31"/>
      <c r="AE5220" s="30"/>
      <c r="AF5220" s="30"/>
      <c r="AG5220" s="32"/>
      <c r="AH5220" s="30"/>
      <c r="AJ5220" s="30"/>
      <c r="AK5220" s="30"/>
      <c r="AL5220" s="30"/>
      <c r="AM5220" s="30"/>
      <c r="AN5220" s="30"/>
      <c r="AO5220" s="30"/>
      <c r="AP5220" s="30"/>
      <c r="AQ5220" s="30"/>
      <c r="AR5220" s="30"/>
      <c r="AS5220" s="30"/>
      <c r="AT5220" s="30"/>
      <c r="AU5220" s="121"/>
      <c r="AV5220" s="129"/>
      <c r="AW5220" s="129"/>
      <c r="AX5220" s="129"/>
    </row>
    <row r="5221" spans="1:50" x14ac:dyDescent="0.25">
      <c r="A5221" s="120"/>
      <c r="B5221" s="28"/>
      <c r="C5221" s="25"/>
      <c r="D5221" s="25"/>
      <c r="E5221" s="25"/>
      <c r="F5221" s="29"/>
      <c r="G5221" s="29"/>
      <c r="H5221" s="29"/>
      <c r="I5221" s="29"/>
      <c r="J5221" s="29"/>
      <c r="K5221" s="25"/>
      <c r="L5221" s="25"/>
      <c r="M5221" s="25"/>
      <c r="N5221" s="25"/>
      <c r="O5221" s="25"/>
      <c r="P5221" s="25"/>
      <c r="Q5221" s="28"/>
      <c r="R5221" s="29"/>
      <c r="S5221" s="27"/>
      <c r="T5221" s="27"/>
      <c r="U5221" s="28"/>
      <c r="V5221" s="26"/>
      <c r="W5221" s="26"/>
      <c r="X5221" s="26"/>
      <c r="Y5221" s="37"/>
      <c r="Z5221" s="37"/>
      <c r="AA5221" s="37"/>
      <c r="AB5221" s="30"/>
      <c r="AC5221" s="30"/>
      <c r="AD5221" s="31"/>
      <c r="AE5221" s="30"/>
      <c r="AF5221" s="30"/>
      <c r="AG5221" s="32"/>
      <c r="AH5221" s="30"/>
      <c r="AJ5221" s="30"/>
      <c r="AK5221" s="30"/>
      <c r="AL5221" s="30"/>
      <c r="AM5221" s="30"/>
      <c r="AN5221" s="30"/>
      <c r="AO5221" s="30"/>
      <c r="AP5221" s="30"/>
      <c r="AQ5221" s="30"/>
      <c r="AR5221" s="30"/>
      <c r="AS5221" s="30"/>
      <c r="AT5221" s="30"/>
      <c r="AU5221" s="121"/>
      <c r="AV5221" s="129"/>
      <c r="AW5221" s="129"/>
      <c r="AX5221" s="129"/>
    </row>
    <row r="5222" spans="1:50" x14ac:dyDescent="0.25">
      <c r="A5222" s="120"/>
      <c r="B5222" s="28"/>
      <c r="C5222" s="25"/>
      <c r="D5222" s="25"/>
      <c r="E5222" s="25"/>
      <c r="F5222" s="29"/>
      <c r="G5222" s="29"/>
      <c r="H5222" s="29"/>
      <c r="I5222" s="29"/>
      <c r="J5222" s="29"/>
      <c r="K5222" s="25"/>
      <c r="L5222" s="25"/>
      <c r="M5222" s="25"/>
      <c r="N5222" s="25"/>
      <c r="O5222" s="25"/>
      <c r="P5222" s="25"/>
      <c r="Q5222" s="28"/>
      <c r="R5222" s="29"/>
      <c r="S5222" s="27"/>
      <c r="T5222" s="27"/>
      <c r="U5222" s="28"/>
      <c r="V5222" s="26"/>
      <c r="W5222" s="26"/>
      <c r="X5222" s="26"/>
      <c r="Y5222" s="37"/>
      <c r="Z5222" s="37"/>
      <c r="AA5222" s="37"/>
      <c r="AB5222" s="30"/>
      <c r="AC5222" s="30"/>
      <c r="AD5222" s="31"/>
      <c r="AE5222" s="30"/>
      <c r="AF5222" s="30"/>
      <c r="AG5222" s="32"/>
      <c r="AH5222" s="30"/>
      <c r="AJ5222" s="30"/>
      <c r="AK5222" s="30"/>
      <c r="AL5222" s="30"/>
      <c r="AM5222" s="30"/>
      <c r="AN5222" s="30"/>
      <c r="AO5222" s="30"/>
      <c r="AP5222" s="30"/>
      <c r="AQ5222" s="30"/>
      <c r="AR5222" s="30"/>
      <c r="AS5222" s="30"/>
      <c r="AT5222" s="30"/>
      <c r="AU5222" s="121"/>
      <c r="AV5222" s="129"/>
      <c r="AW5222" s="129"/>
      <c r="AX5222" s="129"/>
    </row>
    <row r="5223" spans="1:50" x14ac:dyDescent="0.25">
      <c r="A5223" s="120"/>
      <c r="B5223" s="28"/>
      <c r="C5223" s="25"/>
      <c r="D5223" s="25"/>
      <c r="E5223" s="25"/>
      <c r="F5223" s="29"/>
      <c r="G5223" s="29"/>
      <c r="H5223" s="29"/>
      <c r="I5223" s="29"/>
      <c r="J5223" s="29"/>
      <c r="K5223" s="25"/>
      <c r="L5223" s="25"/>
      <c r="M5223" s="25"/>
      <c r="N5223" s="25"/>
      <c r="O5223" s="25"/>
      <c r="P5223" s="25"/>
      <c r="Q5223" s="28"/>
      <c r="R5223" s="29"/>
      <c r="S5223" s="27"/>
      <c r="T5223" s="27"/>
      <c r="U5223" s="28"/>
      <c r="V5223" s="26"/>
      <c r="W5223" s="26"/>
      <c r="X5223" s="26"/>
      <c r="Y5223" s="37"/>
      <c r="Z5223" s="37"/>
      <c r="AA5223" s="37"/>
      <c r="AB5223" s="30"/>
      <c r="AC5223" s="30"/>
      <c r="AD5223" s="31"/>
      <c r="AE5223" s="30"/>
      <c r="AF5223" s="30"/>
      <c r="AG5223" s="32"/>
      <c r="AH5223" s="30"/>
      <c r="AJ5223" s="30"/>
      <c r="AK5223" s="30"/>
      <c r="AL5223" s="30"/>
      <c r="AM5223" s="30"/>
      <c r="AN5223" s="30"/>
      <c r="AO5223" s="30"/>
      <c r="AP5223" s="30"/>
      <c r="AQ5223" s="30"/>
      <c r="AR5223" s="30"/>
      <c r="AS5223" s="30"/>
      <c r="AT5223" s="30"/>
      <c r="AU5223" s="121"/>
      <c r="AV5223" s="129"/>
      <c r="AW5223" s="129"/>
      <c r="AX5223" s="129"/>
    </row>
    <row r="5224" spans="1:50" x14ac:dyDescent="0.25">
      <c r="A5224" s="120"/>
      <c r="B5224" s="28"/>
      <c r="C5224" s="25"/>
      <c r="D5224" s="25"/>
      <c r="E5224" s="25"/>
      <c r="F5224" s="29"/>
      <c r="G5224" s="29"/>
      <c r="H5224" s="29"/>
      <c r="I5224" s="29"/>
      <c r="J5224" s="29"/>
      <c r="K5224" s="25"/>
      <c r="L5224" s="25"/>
      <c r="M5224" s="25"/>
      <c r="N5224" s="25"/>
      <c r="O5224" s="25"/>
      <c r="P5224" s="25"/>
      <c r="Q5224" s="28"/>
      <c r="R5224" s="29"/>
      <c r="S5224" s="27"/>
      <c r="T5224" s="27"/>
      <c r="U5224" s="28"/>
      <c r="V5224" s="26"/>
      <c r="W5224" s="26"/>
      <c r="X5224" s="26"/>
      <c r="Y5224" s="37"/>
      <c r="Z5224" s="37"/>
      <c r="AA5224" s="37"/>
      <c r="AB5224" s="30"/>
      <c r="AC5224" s="30"/>
      <c r="AD5224" s="31"/>
      <c r="AE5224" s="30"/>
      <c r="AF5224" s="30"/>
      <c r="AG5224" s="32"/>
      <c r="AH5224" s="30"/>
      <c r="AJ5224" s="30"/>
      <c r="AK5224" s="30"/>
      <c r="AL5224" s="30"/>
      <c r="AM5224" s="30"/>
      <c r="AN5224" s="30"/>
      <c r="AO5224" s="30"/>
      <c r="AP5224" s="30"/>
      <c r="AQ5224" s="30"/>
      <c r="AR5224" s="30"/>
      <c r="AS5224" s="30"/>
      <c r="AT5224" s="30"/>
      <c r="AU5224" s="121"/>
      <c r="AV5224" s="129"/>
      <c r="AW5224" s="129"/>
      <c r="AX5224" s="129"/>
    </row>
    <row r="5225" spans="1:50" x14ac:dyDescent="0.25">
      <c r="A5225" s="120"/>
      <c r="B5225" s="28"/>
      <c r="C5225" s="25"/>
      <c r="D5225" s="25"/>
      <c r="E5225" s="25"/>
      <c r="F5225" s="29"/>
      <c r="G5225" s="29"/>
      <c r="H5225" s="29"/>
      <c r="I5225" s="29"/>
      <c r="J5225" s="29"/>
      <c r="K5225" s="25"/>
      <c r="L5225" s="25"/>
      <c r="M5225" s="25"/>
      <c r="N5225" s="25"/>
      <c r="O5225" s="25"/>
      <c r="P5225" s="25"/>
      <c r="Q5225" s="28"/>
      <c r="R5225" s="29"/>
      <c r="S5225" s="27"/>
      <c r="T5225" s="27"/>
      <c r="U5225" s="28"/>
      <c r="V5225" s="26"/>
      <c r="W5225" s="26"/>
      <c r="X5225" s="26"/>
      <c r="Y5225" s="37"/>
      <c r="Z5225" s="37"/>
      <c r="AA5225" s="37"/>
      <c r="AB5225" s="30"/>
      <c r="AC5225" s="30"/>
      <c r="AD5225" s="31"/>
      <c r="AE5225" s="30"/>
      <c r="AF5225" s="30"/>
      <c r="AG5225" s="32"/>
      <c r="AH5225" s="30"/>
      <c r="AJ5225" s="30"/>
      <c r="AK5225" s="30"/>
      <c r="AL5225" s="30"/>
      <c r="AM5225" s="30"/>
      <c r="AN5225" s="30"/>
      <c r="AO5225" s="30"/>
      <c r="AP5225" s="30"/>
      <c r="AQ5225" s="30"/>
      <c r="AR5225" s="30"/>
      <c r="AS5225" s="30"/>
      <c r="AT5225" s="30"/>
      <c r="AU5225" s="121"/>
      <c r="AV5225" s="129"/>
      <c r="AW5225" s="129"/>
      <c r="AX5225" s="129"/>
    </row>
    <row r="5226" spans="1:50" x14ac:dyDescent="0.25">
      <c r="A5226" s="120"/>
      <c r="B5226" s="28"/>
      <c r="C5226" s="25"/>
      <c r="D5226" s="25"/>
      <c r="E5226" s="25"/>
      <c r="F5226" s="29"/>
      <c r="G5226" s="29"/>
      <c r="H5226" s="29"/>
      <c r="I5226" s="29"/>
      <c r="J5226" s="29"/>
      <c r="K5226" s="25"/>
      <c r="L5226" s="25"/>
      <c r="M5226" s="25"/>
      <c r="N5226" s="25"/>
      <c r="O5226" s="25"/>
      <c r="P5226" s="25"/>
      <c r="Q5226" s="28"/>
      <c r="R5226" s="29"/>
      <c r="S5226" s="27"/>
      <c r="T5226" s="27"/>
      <c r="U5226" s="28"/>
      <c r="V5226" s="26"/>
      <c r="W5226" s="26"/>
      <c r="X5226" s="26"/>
      <c r="Y5226" s="37"/>
      <c r="Z5226" s="37"/>
      <c r="AA5226" s="37"/>
      <c r="AB5226" s="30"/>
      <c r="AC5226" s="30"/>
      <c r="AD5226" s="31"/>
      <c r="AE5226" s="30"/>
      <c r="AF5226" s="30"/>
      <c r="AG5226" s="32"/>
      <c r="AH5226" s="30"/>
      <c r="AJ5226" s="30"/>
      <c r="AK5226" s="30"/>
      <c r="AL5226" s="30"/>
      <c r="AM5226" s="30"/>
      <c r="AN5226" s="30"/>
      <c r="AO5226" s="30"/>
      <c r="AP5226" s="30"/>
      <c r="AQ5226" s="30"/>
      <c r="AR5226" s="30"/>
      <c r="AS5226" s="30"/>
      <c r="AT5226" s="30"/>
      <c r="AU5226" s="121"/>
      <c r="AV5226" s="129"/>
      <c r="AW5226" s="129"/>
      <c r="AX5226" s="129"/>
    </row>
    <row r="5227" spans="1:50" x14ac:dyDescent="0.25">
      <c r="A5227" s="120"/>
      <c r="B5227" s="28"/>
      <c r="C5227" s="25"/>
      <c r="D5227" s="25"/>
      <c r="E5227" s="25"/>
      <c r="F5227" s="29"/>
      <c r="G5227" s="29"/>
      <c r="H5227" s="29"/>
      <c r="I5227" s="29"/>
      <c r="J5227" s="29"/>
      <c r="K5227" s="25"/>
      <c r="L5227" s="25"/>
      <c r="M5227" s="25"/>
      <c r="N5227" s="25"/>
      <c r="O5227" s="25"/>
      <c r="P5227" s="25"/>
      <c r="Q5227" s="28"/>
      <c r="R5227" s="29"/>
      <c r="S5227" s="27"/>
      <c r="T5227" s="27"/>
      <c r="U5227" s="28"/>
      <c r="V5227" s="26"/>
      <c r="W5227" s="26"/>
      <c r="X5227" s="26"/>
      <c r="Y5227" s="37"/>
      <c r="Z5227" s="37"/>
      <c r="AA5227" s="37"/>
      <c r="AB5227" s="30"/>
      <c r="AC5227" s="30"/>
      <c r="AD5227" s="31"/>
      <c r="AE5227" s="30"/>
      <c r="AF5227" s="30"/>
      <c r="AG5227" s="32"/>
      <c r="AH5227" s="30"/>
      <c r="AJ5227" s="30"/>
      <c r="AK5227" s="30"/>
      <c r="AL5227" s="30"/>
      <c r="AM5227" s="30"/>
      <c r="AN5227" s="30"/>
      <c r="AO5227" s="30"/>
      <c r="AP5227" s="30"/>
      <c r="AQ5227" s="30"/>
      <c r="AR5227" s="30"/>
      <c r="AS5227" s="30"/>
      <c r="AT5227" s="30"/>
      <c r="AU5227" s="121"/>
      <c r="AV5227" s="129"/>
      <c r="AW5227" s="129"/>
      <c r="AX5227" s="129"/>
    </row>
    <row r="5228" spans="1:50" x14ac:dyDescent="0.25">
      <c r="A5228" s="120"/>
      <c r="B5228" s="28"/>
      <c r="C5228" s="25"/>
      <c r="D5228" s="25"/>
      <c r="E5228" s="25"/>
      <c r="F5228" s="29"/>
      <c r="G5228" s="29"/>
      <c r="H5228" s="29"/>
      <c r="I5228" s="29"/>
      <c r="J5228" s="29"/>
      <c r="K5228" s="25"/>
      <c r="L5228" s="25"/>
      <c r="M5228" s="25"/>
      <c r="N5228" s="25"/>
      <c r="O5228" s="25"/>
      <c r="P5228" s="25"/>
      <c r="Q5228" s="28"/>
      <c r="R5228" s="29"/>
      <c r="S5228" s="27"/>
      <c r="T5228" s="27"/>
      <c r="U5228" s="28"/>
      <c r="V5228" s="26"/>
      <c r="W5228" s="26"/>
      <c r="X5228" s="26"/>
      <c r="Y5228" s="37"/>
      <c r="Z5228" s="37"/>
      <c r="AA5228" s="37"/>
      <c r="AB5228" s="30"/>
      <c r="AC5228" s="30"/>
      <c r="AD5228" s="31"/>
      <c r="AE5228" s="30"/>
      <c r="AF5228" s="30"/>
      <c r="AG5228" s="32"/>
      <c r="AH5228" s="30"/>
      <c r="AJ5228" s="30"/>
      <c r="AK5228" s="30"/>
      <c r="AL5228" s="30"/>
      <c r="AM5228" s="30"/>
      <c r="AN5228" s="30"/>
      <c r="AO5228" s="30"/>
      <c r="AP5228" s="30"/>
      <c r="AQ5228" s="30"/>
      <c r="AR5228" s="30"/>
      <c r="AS5228" s="30"/>
      <c r="AT5228" s="30"/>
      <c r="AU5228" s="121"/>
      <c r="AV5228" s="129"/>
      <c r="AW5228" s="129"/>
      <c r="AX5228" s="129"/>
    </row>
    <row r="5229" spans="1:50" x14ac:dyDescent="0.25">
      <c r="A5229" s="120"/>
      <c r="B5229" s="28"/>
      <c r="C5229" s="25"/>
      <c r="D5229" s="25"/>
      <c r="E5229" s="25"/>
      <c r="F5229" s="29"/>
      <c r="G5229" s="29"/>
      <c r="H5229" s="29"/>
      <c r="I5229" s="29"/>
      <c r="J5229" s="29"/>
      <c r="K5229" s="25"/>
      <c r="L5229" s="25"/>
      <c r="M5229" s="25"/>
      <c r="N5229" s="25"/>
      <c r="O5229" s="25"/>
      <c r="P5229" s="25"/>
      <c r="Q5229" s="28"/>
      <c r="R5229" s="29"/>
      <c r="S5229" s="27"/>
      <c r="T5229" s="27"/>
      <c r="U5229" s="28"/>
      <c r="V5229" s="26"/>
      <c r="W5229" s="26"/>
      <c r="X5229" s="26"/>
      <c r="Y5229" s="37"/>
      <c r="Z5229" s="37"/>
      <c r="AA5229" s="37"/>
      <c r="AB5229" s="30"/>
      <c r="AC5229" s="30"/>
      <c r="AD5229" s="31"/>
      <c r="AE5229" s="30"/>
      <c r="AF5229" s="30"/>
      <c r="AG5229" s="32"/>
      <c r="AH5229" s="30"/>
      <c r="AJ5229" s="30"/>
      <c r="AK5229" s="30"/>
      <c r="AL5229" s="30"/>
      <c r="AM5229" s="30"/>
      <c r="AN5229" s="30"/>
      <c r="AO5229" s="30"/>
      <c r="AP5229" s="30"/>
      <c r="AQ5229" s="30"/>
      <c r="AR5229" s="30"/>
      <c r="AS5229" s="30"/>
      <c r="AT5229" s="30"/>
      <c r="AU5229" s="121"/>
      <c r="AV5229" s="129"/>
      <c r="AW5229" s="129"/>
      <c r="AX5229" s="129"/>
    </row>
    <row r="5230" spans="1:50" x14ac:dyDescent="0.25">
      <c r="A5230" s="120"/>
      <c r="B5230" s="28"/>
      <c r="C5230" s="25"/>
      <c r="D5230" s="25"/>
      <c r="E5230" s="25"/>
      <c r="F5230" s="29"/>
      <c r="G5230" s="29"/>
      <c r="H5230" s="29"/>
      <c r="I5230" s="29"/>
      <c r="J5230" s="29"/>
      <c r="K5230" s="25"/>
      <c r="L5230" s="25"/>
      <c r="M5230" s="25"/>
      <c r="N5230" s="25"/>
      <c r="O5230" s="25"/>
      <c r="P5230" s="25"/>
      <c r="Q5230" s="28"/>
      <c r="R5230" s="29"/>
      <c r="S5230" s="27"/>
      <c r="T5230" s="27"/>
      <c r="U5230" s="28"/>
      <c r="V5230" s="26"/>
      <c r="W5230" s="26"/>
      <c r="X5230" s="26"/>
      <c r="Y5230" s="37"/>
      <c r="Z5230" s="37"/>
      <c r="AA5230" s="37"/>
      <c r="AB5230" s="30"/>
      <c r="AC5230" s="30"/>
      <c r="AD5230" s="31"/>
      <c r="AE5230" s="30"/>
      <c r="AF5230" s="30"/>
      <c r="AG5230" s="32"/>
      <c r="AH5230" s="30"/>
      <c r="AJ5230" s="30"/>
      <c r="AK5230" s="30"/>
      <c r="AL5230" s="30"/>
      <c r="AM5230" s="30"/>
      <c r="AN5230" s="30"/>
      <c r="AO5230" s="30"/>
      <c r="AP5230" s="30"/>
      <c r="AQ5230" s="30"/>
      <c r="AR5230" s="30"/>
      <c r="AS5230" s="30"/>
      <c r="AT5230" s="30"/>
      <c r="AU5230" s="121"/>
      <c r="AV5230" s="129"/>
      <c r="AW5230" s="129"/>
      <c r="AX5230" s="129"/>
    </row>
    <row r="5231" spans="1:50" x14ac:dyDescent="0.25">
      <c r="A5231" s="120"/>
      <c r="B5231" s="28"/>
      <c r="C5231" s="25"/>
      <c r="D5231" s="25"/>
      <c r="E5231" s="25"/>
      <c r="F5231" s="29"/>
      <c r="G5231" s="29"/>
      <c r="H5231" s="29"/>
      <c r="I5231" s="29"/>
      <c r="J5231" s="29"/>
      <c r="K5231" s="25"/>
      <c r="L5231" s="25"/>
      <c r="M5231" s="25"/>
      <c r="N5231" s="25"/>
      <c r="O5231" s="25"/>
      <c r="P5231" s="25"/>
      <c r="Q5231" s="28"/>
      <c r="R5231" s="29"/>
      <c r="S5231" s="27"/>
      <c r="T5231" s="27"/>
      <c r="U5231" s="28"/>
      <c r="V5231" s="26"/>
      <c r="W5231" s="26"/>
      <c r="X5231" s="26"/>
      <c r="Y5231" s="37"/>
      <c r="Z5231" s="37"/>
      <c r="AA5231" s="37"/>
      <c r="AB5231" s="30"/>
      <c r="AC5231" s="30"/>
      <c r="AD5231" s="31"/>
      <c r="AE5231" s="30"/>
      <c r="AF5231" s="30"/>
      <c r="AG5231" s="32"/>
      <c r="AH5231" s="30"/>
      <c r="AJ5231" s="30"/>
      <c r="AK5231" s="30"/>
      <c r="AL5231" s="30"/>
      <c r="AM5231" s="30"/>
      <c r="AN5231" s="30"/>
      <c r="AO5231" s="30"/>
      <c r="AP5231" s="30"/>
      <c r="AQ5231" s="30"/>
      <c r="AR5231" s="30"/>
      <c r="AS5231" s="30"/>
      <c r="AT5231" s="30"/>
      <c r="AU5231" s="121"/>
      <c r="AV5231" s="129"/>
      <c r="AW5231" s="129"/>
      <c r="AX5231" s="129"/>
    </row>
    <row r="5232" spans="1:50" x14ac:dyDescent="0.25">
      <c r="A5232" s="120"/>
      <c r="B5232" s="28"/>
      <c r="C5232" s="25"/>
      <c r="D5232" s="25"/>
      <c r="E5232" s="25"/>
      <c r="F5232" s="29"/>
      <c r="G5232" s="29"/>
      <c r="H5232" s="29"/>
      <c r="I5232" s="29"/>
      <c r="J5232" s="29"/>
      <c r="K5232" s="25"/>
      <c r="L5232" s="25"/>
      <c r="M5232" s="25"/>
      <c r="N5232" s="25"/>
      <c r="O5232" s="25"/>
      <c r="P5232" s="25"/>
      <c r="Q5232" s="28"/>
      <c r="R5232" s="29"/>
      <c r="S5232" s="27"/>
      <c r="T5232" s="27"/>
      <c r="U5232" s="28"/>
      <c r="V5232" s="26"/>
      <c r="W5232" s="26"/>
      <c r="X5232" s="26"/>
      <c r="Y5232" s="37"/>
      <c r="Z5232" s="37"/>
      <c r="AA5232" s="37"/>
      <c r="AB5232" s="30"/>
      <c r="AC5232" s="30"/>
      <c r="AD5232" s="31"/>
      <c r="AE5232" s="30"/>
      <c r="AF5232" s="30"/>
      <c r="AG5232" s="32"/>
      <c r="AH5232" s="30"/>
      <c r="AJ5232" s="30"/>
      <c r="AK5232" s="30"/>
      <c r="AL5232" s="30"/>
      <c r="AM5232" s="30"/>
      <c r="AN5232" s="30"/>
      <c r="AO5232" s="30"/>
      <c r="AP5232" s="30"/>
      <c r="AQ5232" s="30"/>
      <c r="AR5232" s="30"/>
      <c r="AS5232" s="30"/>
      <c r="AT5232" s="30"/>
      <c r="AU5232" s="121"/>
      <c r="AV5232" s="129"/>
      <c r="AW5232" s="129"/>
      <c r="AX5232" s="129"/>
    </row>
    <row r="5233" spans="1:50" x14ac:dyDescent="0.25">
      <c r="A5233" s="120"/>
      <c r="B5233" s="28"/>
      <c r="C5233" s="25"/>
      <c r="D5233" s="25"/>
      <c r="E5233" s="25"/>
      <c r="F5233" s="29"/>
      <c r="G5233" s="29"/>
      <c r="H5233" s="29"/>
      <c r="I5233" s="29"/>
      <c r="J5233" s="29"/>
      <c r="K5233" s="25"/>
      <c r="L5233" s="25"/>
      <c r="M5233" s="25"/>
      <c r="N5233" s="25"/>
      <c r="O5233" s="25"/>
      <c r="P5233" s="25"/>
      <c r="Q5233" s="28"/>
      <c r="R5233" s="29"/>
      <c r="S5233" s="27"/>
      <c r="T5233" s="27"/>
      <c r="U5233" s="28"/>
      <c r="V5233" s="26"/>
      <c r="W5233" s="26"/>
      <c r="X5233" s="26"/>
      <c r="Y5233" s="37"/>
      <c r="Z5233" s="37"/>
      <c r="AA5233" s="37"/>
      <c r="AB5233" s="30"/>
      <c r="AC5233" s="30"/>
      <c r="AD5233" s="31"/>
      <c r="AE5233" s="30"/>
      <c r="AF5233" s="30"/>
      <c r="AG5233" s="32"/>
      <c r="AH5233" s="30"/>
      <c r="AJ5233" s="30"/>
      <c r="AK5233" s="30"/>
      <c r="AL5233" s="30"/>
      <c r="AM5233" s="30"/>
      <c r="AN5233" s="30"/>
      <c r="AO5233" s="30"/>
      <c r="AP5233" s="30"/>
      <c r="AQ5233" s="30"/>
      <c r="AR5233" s="30"/>
      <c r="AS5233" s="30"/>
      <c r="AT5233" s="30"/>
      <c r="AU5233" s="121"/>
      <c r="AV5233" s="129"/>
      <c r="AW5233" s="129"/>
      <c r="AX5233" s="129"/>
    </row>
    <row r="5234" spans="1:50" x14ac:dyDescent="0.25">
      <c r="A5234" s="120"/>
      <c r="B5234" s="28"/>
      <c r="C5234" s="25"/>
      <c r="D5234" s="25"/>
      <c r="E5234" s="25"/>
      <c r="F5234" s="29"/>
      <c r="G5234" s="29"/>
      <c r="H5234" s="29"/>
      <c r="I5234" s="29"/>
      <c r="J5234" s="29"/>
      <c r="K5234" s="25"/>
      <c r="L5234" s="25"/>
      <c r="M5234" s="25"/>
      <c r="N5234" s="25"/>
      <c r="O5234" s="25"/>
      <c r="P5234" s="25"/>
      <c r="Q5234" s="28"/>
      <c r="R5234" s="29"/>
      <c r="S5234" s="27"/>
      <c r="T5234" s="27"/>
      <c r="U5234" s="28"/>
      <c r="V5234" s="26"/>
      <c r="W5234" s="26"/>
      <c r="X5234" s="26"/>
      <c r="Y5234" s="37"/>
      <c r="Z5234" s="37"/>
      <c r="AA5234" s="37"/>
      <c r="AB5234" s="30"/>
      <c r="AC5234" s="30"/>
      <c r="AD5234" s="31"/>
      <c r="AE5234" s="30"/>
      <c r="AF5234" s="30"/>
      <c r="AG5234" s="32"/>
      <c r="AH5234" s="30"/>
      <c r="AJ5234" s="30"/>
      <c r="AK5234" s="30"/>
      <c r="AL5234" s="30"/>
      <c r="AM5234" s="30"/>
      <c r="AN5234" s="30"/>
      <c r="AO5234" s="30"/>
      <c r="AP5234" s="30"/>
      <c r="AQ5234" s="30"/>
      <c r="AR5234" s="30"/>
      <c r="AS5234" s="30"/>
      <c r="AT5234" s="30"/>
      <c r="AU5234" s="121"/>
      <c r="AV5234" s="129"/>
      <c r="AW5234" s="129"/>
      <c r="AX5234" s="129"/>
    </row>
    <row r="5235" spans="1:50" x14ac:dyDescent="0.25">
      <c r="A5235" s="120"/>
      <c r="B5235" s="28"/>
      <c r="C5235" s="25"/>
      <c r="D5235" s="25"/>
      <c r="E5235" s="25"/>
      <c r="F5235" s="29"/>
      <c r="G5235" s="29"/>
      <c r="H5235" s="29"/>
      <c r="I5235" s="29"/>
      <c r="J5235" s="29"/>
      <c r="K5235" s="25"/>
      <c r="L5235" s="25"/>
      <c r="M5235" s="25"/>
      <c r="N5235" s="25"/>
      <c r="O5235" s="25"/>
      <c r="P5235" s="25"/>
      <c r="Q5235" s="28"/>
      <c r="R5235" s="29"/>
      <c r="S5235" s="27"/>
      <c r="T5235" s="27"/>
      <c r="U5235" s="28"/>
      <c r="V5235" s="26"/>
      <c r="W5235" s="26"/>
      <c r="X5235" s="26"/>
      <c r="Y5235" s="37"/>
      <c r="Z5235" s="37"/>
      <c r="AA5235" s="37"/>
      <c r="AB5235" s="30"/>
      <c r="AC5235" s="30"/>
      <c r="AD5235" s="31"/>
      <c r="AE5235" s="30"/>
      <c r="AF5235" s="30"/>
      <c r="AG5235" s="32"/>
      <c r="AH5235" s="30"/>
      <c r="AJ5235" s="30"/>
      <c r="AK5235" s="30"/>
      <c r="AL5235" s="30"/>
      <c r="AM5235" s="30"/>
      <c r="AN5235" s="30"/>
      <c r="AO5235" s="30"/>
      <c r="AP5235" s="30"/>
      <c r="AQ5235" s="30"/>
      <c r="AR5235" s="30"/>
      <c r="AS5235" s="30"/>
      <c r="AT5235" s="30"/>
      <c r="AU5235" s="121"/>
      <c r="AV5235" s="129"/>
      <c r="AW5235" s="129"/>
      <c r="AX5235" s="129"/>
    </row>
    <row r="5236" spans="1:50" x14ac:dyDescent="0.25">
      <c r="A5236" s="120"/>
      <c r="B5236" s="28"/>
      <c r="C5236" s="25"/>
      <c r="D5236" s="25"/>
      <c r="E5236" s="25"/>
      <c r="F5236" s="29"/>
      <c r="G5236" s="29"/>
      <c r="H5236" s="29"/>
      <c r="I5236" s="29"/>
      <c r="J5236" s="29"/>
      <c r="K5236" s="25"/>
      <c r="L5236" s="25"/>
      <c r="M5236" s="25"/>
      <c r="N5236" s="25"/>
      <c r="O5236" s="25"/>
      <c r="P5236" s="25"/>
      <c r="Q5236" s="28"/>
      <c r="R5236" s="29"/>
      <c r="S5236" s="27"/>
      <c r="T5236" s="27"/>
      <c r="U5236" s="28"/>
      <c r="V5236" s="26"/>
      <c r="W5236" s="26"/>
      <c r="X5236" s="26"/>
      <c r="Y5236" s="37"/>
      <c r="Z5236" s="37"/>
      <c r="AA5236" s="37"/>
      <c r="AB5236" s="30"/>
      <c r="AC5236" s="30"/>
      <c r="AD5236" s="31"/>
      <c r="AE5236" s="30"/>
      <c r="AF5236" s="30"/>
      <c r="AG5236" s="32"/>
      <c r="AH5236" s="30"/>
      <c r="AJ5236" s="30"/>
      <c r="AK5236" s="30"/>
      <c r="AL5236" s="30"/>
      <c r="AM5236" s="30"/>
      <c r="AN5236" s="30"/>
      <c r="AO5236" s="30"/>
      <c r="AP5236" s="30"/>
      <c r="AQ5236" s="30"/>
      <c r="AR5236" s="30"/>
      <c r="AS5236" s="30"/>
      <c r="AT5236" s="30"/>
      <c r="AU5236" s="121"/>
      <c r="AV5236" s="129"/>
      <c r="AW5236" s="129"/>
      <c r="AX5236" s="129"/>
    </row>
    <row r="5237" spans="1:50" x14ac:dyDescent="0.25">
      <c r="A5237" s="120"/>
      <c r="B5237" s="28"/>
      <c r="C5237" s="25"/>
      <c r="D5237" s="25"/>
      <c r="E5237" s="25"/>
      <c r="F5237" s="29"/>
      <c r="G5237" s="29"/>
      <c r="H5237" s="29"/>
      <c r="I5237" s="29"/>
      <c r="J5237" s="29"/>
      <c r="K5237" s="25"/>
      <c r="L5237" s="25"/>
      <c r="M5237" s="25"/>
      <c r="N5237" s="25"/>
      <c r="O5237" s="25"/>
      <c r="P5237" s="25"/>
      <c r="Q5237" s="28"/>
      <c r="R5237" s="29"/>
      <c r="S5237" s="27"/>
      <c r="T5237" s="27"/>
      <c r="U5237" s="28"/>
      <c r="V5237" s="26"/>
      <c r="W5237" s="26"/>
      <c r="X5237" s="26"/>
      <c r="Y5237" s="37"/>
      <c r="Z5237" s="37"/>
      <c r="AA5237" s="37"/>
      <c r="AB5237" s="30"/>
      <c r="AC5237" s="30"/>
      <c r="AD5237" s="31"/>
      <c r="AE5237" s="30"/>
      <c r="AF5237" s="30"/>
      <c r="AG5237" s="32"/>
      <c r="AH5237" s="30"/>
      <c r="AJ5237" s="30"/>
      <c r="AK5237" s="30"/>
      <c r="AL5237" s="30"/>
      <c r="AM5237" s="30"/>
      <c r="AN5237" s="30"/>
      <c r="AO5237" s="30"/>
      <c r="AP5237" s="30"/>
      <c r="AQ5237" s="30"/>
      <c r="AR5237" s="30"/>
      <c r="AS5237" s="30"/>
      <c r="AT5237" s="30"/>
      <c r="AU5237" s="121"/>
      <c r="AV5237" s="129"/>
      <c r="AW5237" s="129"/>
      <c r="AX5237" s="129"/>
    </row>
    <row r="5238" spans="1:50" x14ac:dyDescent="0.25">
      <c r="A5238" s="120"/>
      <c r="B5238" s="28"/>
      <c r="C5238" s="25"/>
      <c r="D5238" s="25"/>
      <c r="E5238" s="25"/>
      <c r="F5238" s="29"/>
      <c r="G5238" s="29"/>
      <c r="H5238" s="29"/>
      <c r="I5238" s="29"/>
      <c r="J5238" s="29"/>
      <c r="K5238" s="25"/>
      <c r="L5238" s="25"/>
      <c r="M5238" s="25"/>
      <c r="N5238" s="25"/>
      <c r="O5238" s="25"/>
      <c r="P5238" s="25"/>
      <c r="Q5238" s="28"/>
      <c r="R5238" s="29"/>
      <c r="S5238" s="27"/>
      <c r="T5238" s="27"/>
      <c r="U5238" s="28"/>
      <c r="V5238" s="26"/>
      <c r="W5238" s="26"/>
      <c r="X5238" s="26"/>
      <c r="Y5238" s="37"/>
      <c r="Z5238" s="37"/>
      <c r="AA5238" s="37"/>
      <c r="AB5238" s="30"/>
      <c r="AC5238" s="30"/>
      <c r="AD5238" s="31"/>
      <c r="AE5238" s="30"/>
      <c r="AF5238" s="30"/>
      <c r="AG5238" s="32"/>
      <c r="AH5238" s="30"/>
      <c r="AJ5238" s="30"/>
      <c r="AK5238" s="30"/>
      <c r="AL5238" s="30"/>
      <c r="AM5238" s="30"/>
      <c r="AN5238" s="30"/>
      <c r="AO5238" s="30"/>
      <c r="AP5238" s="30"/>
      <c r="AQ5238" s="30"/>
      <c r="AR5238" s="30"/>
      <c r="AS5238" s="30"/>
      <c r="AT5238" s="30"/>
      <c r="AU5238" s="121"/>
      <c r="AV5238" s="129"/>
      <c r="AW5238" s="129"/>
      <c r="AX5238" s="129"/>
    </row>
    <row r="5239" spans="1:50" x14ac:dyDescent="0.25">
      <c r="A5239" s="120"/>
      <c r="B5239" s="28"/>
      <c r="C5239" s="25"/>
      <c r="D5239" s="25"/>
      <c r="E5239" s="25"/>
      <c r="F5239" s="29"/>
      <c r="G5239" s="29"/>
      <c r="H5239" s="29"/>
      <c r="I5239" s="29"/>
      <c r="J5239" s="29"/>
      <c r="K5239" s="25"/>
      <c r="L5239" s="25"/>
      <c r="M5239" s="25"/>
      <c r="N5239" s="25"/>
      <c r="O5239" s="25"/>
      <c r="P5239" s="25"/>
      <c r="Q5239" s="28"/>
      <c r="R5239" s="29"/>
      <c r="S5239" s="27"/>
      <c r="T5239" s="27"/>
      <c r="U5239" s="28"/>
      <c r="V5239" s="26"/>
      <c r="W5239" s="26"/>
      <c r="X5239" s="26"/>
      <c r="Y5239" s="37"/>
      <c r="Z5239" s="37"/>
      <c r="AA5239" s="37"/>
      <c r="AB5239" s="30"/>
      <c r="AC5239" s="30"/>
      <c r="AD5239" s="31"/>
      <c r="AE5239" s="30"/>
      <c r="AF5239" s="30"/>
      <c r="AG5239" s="32"/>
      <c r="AH5239" s="30"/>
      <c r="AJ5239" s="30"/>
      <c r="AK5239" s="30"/>
      <c r="AL5239" s="30"/>
      <c r="AM5239" s="30"/>
      <c r="AN5239" s="30"/>
      <c r="AO5239" s="30"/>
      <c r="AP5239" s="30"/>
      <c r="AQ5239" s="30"/>
      <c r="AR5239" s="30"/>
      <c r="AS5239" s="30"/>
      <c r="AT5239" s="30"/>
      <c r="AU5239" s="121"/>
      <c r="AV5239" s="129"/>
      <c r="AW5239" s="129"/>
      <c r="AX5239" s="129"/>
    </row>
    <row r="5240" spans="1:50" x14ac:dyDescent="0.25">
      <c r="A5240" s="120"/>
      <c r="B5240" s="28"/>
      <c r="C5240" s="25"/>
      <c r="D5240" s="25"/>
      <c r="E5240" s="25"/>
      <c r="F5240" s="29"/>
      <c r="G5240" s="29"/>
      <c r="H5240" s="29"/>
      <c r="I5240" s="29"/>
      <c r="J5240" s="29"/>
      <c r="K5240" s="25"/>
      <c r="L5240" s="25"/>
      <c r="M5240" s="25"/>
      <c r="N5240" s="25"/>
      <c r="O5240" s="25"/>
      <c r="P5240" s="25"/>
      <c r="Q5240" s="28"/>
      <c r="R5240" s="29"/>
      <c r="S5240" s="27"/>
      <c r="T5240" s="27"/>
      <c r="U5240" s="28"/>
      <c r="V5240" s="26"/>
      <c r="W5240" s="26"/>
      <c r="X5240" s="26"/>
      <c r="Y5240" s="37"/>
      <c r="Z5240" s="37"/>
      <c r="AA5240" s="37"/>
      <c r="AB5240" s="30"/>
      <c r="AC5240" s="30"/>
      <c r="AD5240" s="31"/>
      <c r="AE5240" s="30"/>
      <c r="AF5240" s="30"/>
      <c r="AG5240" s="32"/>
      <c r="AH5240" s="30"/>
      <c r="AJ5240" s="30"/>
      <c r="AK5240" s="30"/>
      <c r="AL5240" s="30"/>
      <c r="AM5240" s="30"/>
      <c r="AN5240" s="30"/>
      <c r="AO5240" s="30"/>
      <c r="AP5240" s="30"/>
      <c r="AQ5240" s="30"/>
      <c r="AR5240" s="30"/>
      <c r="AS5240" s="30"/>
      <c r="AT5240" s="30"/>
      <c r="AU5240" s="121"/>
      <c r="AV5240" s="129"/>
      <c r="AW5240" s="129"/>
      <c r="AX5240" s="129"/>
    </row>
    <row r="5241" spans="1:50" x14ac:dyDescent="0.25">
      <c r="A5241" s="120"/>
      <c r="B5241" s="28"/>
      <c r="C5241" s="25"/>
      <c r="D5241" s="25"/>
      <c r="E5241" s="25"/>
      <c r="F5241" s="29"/>
      <c r="G5241" s="29"/>
      <c r="H5241" s="29"/>
      <c r="I5241" s="29"/>
      <c r="J5241" s="29"/>
      <c r="K5241" s="25"/>
      <c r="L5241" s="25"/>
      <c r="M5241" s="25"/>
      <c r="N5241" s="25"/>
      <c r="O5241" s="25"/>
      <c r="P5241" s="25"/>
      <c r="Q5241" s="28"/>
      <c r="R5241" s="29"/>
      <c r="S5241" s="27"/>
      <c r="T5241" s="27"/>
      <c r="U5241" s="28"/>
      <c r="V5241" s="26"/>
      <c r="W5241" s="26"/>
      <c r="X5241" s="26"/>
      <c r="Y5241" s="37"/>
      <c r="Z5241" s="37"/>
      <c r="AA5241" s="37"/>
      <c r="AB5241" s="30"/>
      <c r="AC5241" s="30"/>
      <c r="AD5241" s="31"/>
      <c r="AE5241" s="30"/>
      <c r="AF5241" s="30"/>
      <c r="AG5241" s="32"/>
      <c r="AH5241" s="30"/>
      <c r="AJ5241" s="30"/>
      <c r="AK5241" s="30"/>
      <c r="AL5241" s="30"/>
      <c r="AM5241" s="30"/>
      <c r="AN5241" s="30"/>
      <c r="AO5241" s="30"/>
      <c r="AP5241" s="30"/>
      <c r="AQ5241" s="30"/>
      <c r="AR5241" s="30"/>
      <c r="AS5241" s="30"/>
      <c r="AT5241" s="30"/>
      <c r="AU5241" s="121"/>
      <c r="AV5241" s="129"/>
      <c r="AW5241" s="129"/>
      <c r="AX5241" s="129"/>
    </row>
    <row r="5242" spans="1:50" x14ac:dyDescent="0.25">
      <c r="A5242" s="120"/>
      <c r="B5242" s="28"/>
      <c r="C5242" s="25"/>
      <c r="D5242" s="25"/>
      <c r="E5242" s="25"/>
      <c r="F5242" s="29"/>
      <c r="G5242" s="29"/>
      <c r="H5242" s="29"/>
      <c r="I5242" s="29"/>
      <c r="J5242" s="29"/>
      <c r="K5242" s="25"/>
      <c r="L5242" s="25"/>
      <c r="M5242" s="25"/>
      <c r="N5242" s="25"/>
      <c r="O5242" s="25"/>
      <c r="P5242" s="25"/>
      <c r="Q5242" s="28"/>
      <c r="R5242" s="29"/>
      <c r="S5242" s="27"/>
      <c r="T5242" s="27"/>
      <c r="U5242" s="28"/>
      <c r="V5242" s="26"/>
      <c r="W5242" s="26"/>
      <c r="X5242" s="26"/>
      <c r="Y5242" s="37"/>
      <c r="Z5242" s="37"/>
      <c r="AA5242" s="37"/>
      <c r="AB5242" s="30"/>
      <c r="AC5242" s="30"/>
      <c r="AD5242" s="31"/>
      <c r="AE5242" s="30"/>
      <c r="AF5242" s="30"/>
      <c r="AG5242" s="32"/>
      <c r="AH5242" s="30"/>
      <c r="AJ5242" s="30"/>
      <c r="AK5242" s="30"/>
      <c r="AL5242" s="30"/>
      <c r="AM5242" s="30"/>
      <c r="AN5242" s="30"/>
      <c r="AO5242" s="30"/>
      <c r="AP5242" s="30"/>
      <c r="AQ5242" s="30"/>
      <c r="AR5242" s="30"/>
      <c r="AS5242" s="30"/>
      <c r="AT5242" s="30"/>
      <c r="AU5242" s="121"/>
      <c r="AV5242" s="129"/>
      <c r="AW5242" s="129"/>
      <c r="AX5242" s="129"/>
    </row>
    <row r="5243" spans="1:50" x14ac:dyDescent="0.25">
      <c r="A5243" s="120"/>
      <c r="B5243" s="28"/>
      <c r="C5243" s="25"/>
      <c r="D5243" s="25"/>
      <c r="E5243" s="25"/>
      <c r="F5243" s="29"/>
      <c r="G5243" s="29"/>
      <c r="H5243" s="29"/>
      <c r="I5243" s="29"/>
      <c r="J5243" s="29"/>
      <c r="K5243" s="25"/>
      <c r="L5243" s="25"/>
      <c r="M5243" s="25"/>
      <c r="N5243" s="25"/>
      <c r="O5243" s="25"/>
      <c r="P5243" s="25"/>
      <c r="Q5243" s="28"/>
      <c r="R5243" s="29"/>
      <c r="S5243" s="27"/>
      <c r="T5243" s="27"/>
      <c r="U5243" s="28"/>
      <c r="V5243" s="26"/>
      <c r="W5243" s="26"/>
      <c r="X5243" s="26"/>
      <c r="Y5243" s="37"/>
      <c r="Z5243" s="37"/>
      <c r="AA5243" s="37"/>
      <c r="AB5243" s="30"/>
      <c r="AC5243" s="30"/>
      <c r="AD5243" s="31"/>
      <c r="AE5243" s="30"/>
      <c r="AF5243" s="30"/>
      <c r="AG5243" s="32"/>
      <c r="AH5243" s="30"/>
      <c r="AJ5243" s="30"/>
      <c r="AK5243" s="30"/>
      <c r="AL5243" s="30"/>
      <c r="AM5243" s="30"/>
      <c r="AN5243" s="30"/>
      <c r="AO5243" s="30"/>
      <c r="AP5243" s="30"/>
      <c r="AQ5243" s="30"/>
      <c r="AR5243" s="30"/>
      <c r="AS5243" s="30"/>
      <c r="AT5243" s="30"/>
      <c r="AU5243" s="121"/>
      <c r="AV5243" s="129"/>
      <c r="AW5243" s="129"/>
      <c r="AX5243" s="129"/>
    </row>
    <row r="5244" spans="1:50" x14ac:dyDescent="0.25">
      <c r="A5244" s="120"/>
      <c r="B5244" s="28"/>
      <c r="C5244" s="25"/>
      <c r="D5244" s="25"/>
      <c r="E5244" s="25"/>
      <c r="F5244" s="29"/>
      <c r="G5244" s="29"/>
      <c r="H5244" s="29"/>
      <c r="I5244" s="29"/>
      <c r="J5244" s="29"/>
      <c r="K5244" s="25"/>
      <c r="L5244" s="25"/>
      <c r="M5244" s="25"/>
      <c r="N5244" s="25"/>
      <c r="O5244" s="25"/>
      <c r="P5244" s="25"/>
      <c r="Q5244" s="28"/>
      <c r="R5244" s="29"/>
      <c r="S5244" s="27"/>
      <c r="T5244" s="27"/>
      <c r="U5244" s="28"/>
      <c r="V5244" s="26"/>
      <c r="W5244" s="26"/>
      <c r="X5244" s="26"/>
      <c r="Y5244" s="37"/>
      <c r="Z5244" s="37"/>
      <c r="AA5244" s="37"/>
      <c r="AB5244" s="30"/>
      <c r="AC5244" s="30"/>
      <c r="AD5244" s="31"/>
      <c r="AE5244" s="30"/>
      <c r="AF5244" s="30"/>
      <c r="AG5244" s="32"/>
      <c r="AH5244" s="30"/>
      <c r="AJ5244" s="30"/>
      <c r="AK5244" s="30"/>
      <c r="AL5244" s="30"/>
      <c r="AM5244" s="30"/>
      <c r="AN5244" s="30"/>
      <c r="AO5244" s="30"/>
      <c r="AP5244" s="30"/>
      <c r="AQ5244" s="30"/>
      <c r="AR5244" s="30"/>
      <c r="AS5244" s="30"/>
      <c r="AT5244" s="30"/>
      <c r="AU5244" s="121"/>
      <c r="AV5244" s="129"/>
      <c r="AW5244" s="129"/>
      <c r="AX5244" s="129"/>
    </row>
    <row r="5245" spans="1:50" x14ac:dyDescent="0.25">
      <c r="A5245" s="120"/>
      <c r="B5245" s="28"/>
      <c r="C5245" s="25"/>
      <c r="D5245" s="25"/>
      <c r="E5245" s="25"/>
      <c r="F5245" s="29"/>
      <c r="G5245" s="29"/>
      <c r="H5245" s="29"/>
      <c r="I5245" s="29"/>
      <c r="J5245" s="29"/>
      <c r="K5245" s="25"/>
      <c r="L5245" s="25"/>
      <c r="M5245" s="25"/>
      <c r="N5245" s="25"/>
      <c r="O5245" s="25"/>
      <c r="P5245" s="25"/>
      <c r="Q5245" s="28"/>
      <c r="R5245" s="29"/>
      <c r="S5245" s="27"/>
      <c r="T5245" s="27"/>
      <c r="U5245" s="28"/>
      <c r="V5245" s="26"/>
      <c r="W5245" s="26"/>
      <c r="X5245" s="26"/>
      <c r="Y5245" s="37"/>
      <c r="Z5245" s="37"/>
      <c r="AA5245" s="37"/>
      <c r="AB5245" s="30"/>
      <c r="AC5245" s="30"/>
      <c r="AD5245" s="31"/>
      <c r="AE5245" s="30"/>
      <c r="AF5245" s="30"/>
      <c r="AG5245" s="32"/>
      <c r="AH5245" s="30"/>
      <c r="AJ5245" s="30"/>
      <c r="AK5245" s="30"/>
      <c r="AL5245" s="30"/>
      <c r="AM5245" s="30"/>
      <c r="AN5245" s="30"/>
      <c r="AO5245" s="30"/>
      <c r="AP5245" s="30"/>
      <c r="AQ5245" s="30"/>
      <c r="AR5245" s="30"/>
      <c r="AS5245" s="30"/>
      <c r="AT5245" s="30"/>
      <c r="AU5245" s="121"/>
      <c r="AV5245" s="129"/>
      <c r="AW5245" s="129"/>
      <c r="AX5245" s="129"/>
    </row>
    <row r="5246" spans="1:50" x14ac:dyDescent="0.25">
      <c r="A5246" s="120"/>
      <c r="B5246" s="28"/>
      <c r="C5246" s="25"/>
      <c r="D5246" s="25"/>
      <c r="E5246" s="25"/>
      <c r="F5246" s="29"/>
      <c r="G5246" s="29"/>
      <c r="H5246" s="29"/>
      <c r="I5246" s="29"/>
      <c r="J5246" s="29"/>
      <c r="K5246" s="25"/>
      <c r="L5246" s="25"/>
      <c r="M5246" s="25"/>
      <c r="N5246" s="25"/>
      <c r="O5246" s="25"/>
      <c r="P5246" s="25"/>
      <c r="Q5246" s="28"/>
      <c r="R5246" s="29"/>
      <c r="S5246" s="27"/>
      <c r="T5246" s="27"/>
      <c r="U5246" s="28"/>
      <c r="V5246" s="26"/>
      <c r="W5246" s="26"/>
      <c r="X5246" s="26"/>
      <c r="Y5246" s="37"/>
      <c r="Z5246" s="37"/>
      <c r="AA5246" s="37"/>
      <c r="AB5246" s="30"/>
      <c r="AC5246" s="30"/>
      <c r="AD5246" s="31"/>
      <c r="AE5246" s="30"/>
      <c r="AF5246" s="30"/>
      <c r="AG5246" s="32"/>
      <c r="AH5246" s="30"/>
      <c r="AJ5246" s="30"/>
      <c r="AK5246" s="30"/>
      <c r="AL5246" s="30"/>
      <c r="AM5246" s="30"/>
      <c r="AN5246" s="30"/>
      <c r="AO5246" s="30"/>
      <c r="AP5246" s="30"/>
      <c r="AQ5246" s="30"/>
      <c r="AR5246" s="30"/>
      <c r="AS5246" s="30"/>
      <c r="AT5246" s="30"/>
      <c r="AU5246" s="121"/>
      <c r="AV5246" s="129"/>
      <c r="AW5246" s="129"/>
      <c r="AX5246" s="129"/>
    </row>
    <row r="5247" spans="1:50" x14ac:dyDescent="0.25">
      <c r="A5247" s="120"/>
      <c r="B5247" s="28"/>
      <c r="C5247" s="25"/>
      <c r="D5247" s="25"/>
      <c r="E5247" s="25"/>
      <c r="F5247" s="29"/>
      <c r="G5247" s="29"/>
      <c r="H5247" s="29"/>
      <c r="I5247" s="29"/>
      <c r="J5247" s="29"/>
      <c r="K5247" s="25"/>
      <c r="L5247" s="25"/>
      <c r="M5247" s="25"/>
      <c r="N5247" s="25"/>
      <c r="O5247" s="25"/>
      <c r="P5247" s="25"/>
      <c r="Q5247" s="28"/>
      <c r="R5247" s="29"/>
      <c r="S5247" s="27"/>
      <c r="T5247" s="27"/>
      <c r="U5247" s="28"/>
      <c r="V5247" s="26"/>
      <c r="W5247" s="26"/>
      <c r="X5247" s="26"/>
      <c r="Y5247" s="37"/>
      <c r="Z5247" s="37"/>
      <c r="AA5247" s="37"/>
      <c r="AB5247" s="30"/>
      <c r="AC5247" s="30"/>
      <c r="AD5247" s="31"/>
      <c r="AE5247" s="30"/>
      <c r="AF5247" s="30"/>
      <c r="AG5247" s="32"/>
      <c r="AH5247" s="30"/>
      <c r="AJ5247" s="30"/>
      <c r="AK5247" s="30"/>
      <c r="AL5247" s="30"/>
      <c r="AM5247" s="30"/>
      <c r="AN5247" s="30"/>
      <c r="AO5247" s="30"/>
      <c r="AP5247" s="30"/>
      <c r="AQ5247" s="30"/>
      <c r="AR5247" s="30"/>
      <c r="AS5247" s="30"/>
      <c r="AT5247" s="30"/>
      <c r="AU5247" s="121"/>
      <c r="AV5247" s="129"/>
      <c r="AW5247" s="129"/>
      <c r="AX5247" s="129"/>
    </row>
    <row r="5248" spans="1:50" x14ac:dyDescent="0.25">
      <c r="A5248" s="120"/>
      <c r="B5248" s="28"/>
      <c r="C5248" s="25"/>
      <c r="D5248" s="25"/>
      <c r="E5248" s="25"/>
      <c r="F5248" s="29"/>
      <c r="G5248" s="29"/>
      <c r="H5248" s="29"/>
      <c r="I5248" s="29"/>
      <c r="J5248" s="29"/>
      <c r="K5248" s="25"/>
      <c r="L5248" s="25"/>
      <c r="M5248" s="25"/>
      <c r="N5248" s="25"/>
      <c r="O5248" s="25"/>
      <c r="P5248" s="25"/>
      <c r="Q5248" s="28"/>
      <c r="R5248" s="29"/>
      <c r="S5248" s="27"/>
      <c r="T5248" s="27"/>
      <c r="U5248" s="28"/>
      <c r="V5248" s="26"/>
      <c r="W5248" s="26"/>
      <c r="X5248" s="26"/>
      <c r="Y5248" s="37"/>
      <c r="Z5248" s="37"/>
      <c r="AA5248" s="37"/>
      <c r="AB5248" s="30"/>
      <c r="AC5248" s="30"/>
      <c r="AD5248" s="31"/>
      <c r="AE5248" s="30"/>
      <c r="AF5248" s="30"/>
      <c r="AG5248" s="32"/>
      <c r="AH5248" s="30"/>
      <c r="AJ5248" s="30"/>
      <c r="AK5248" s="30"/>
      <c r="AL5248" s="30"/>
      <c r="AM5248" s="30"/>
      <c r="AN5248" s="30"/>
      <c r="AO5248" s="30"/>
      <c r="AP5248" s="30"/>
      <c r="AQ5248" s="30"/>
      <c r="AR5248" s="30"/>
      <c r="AS5248" s="30"/>
      <c r="AT5248" s="30"/>
      <c r="AU5248" s="121"/>
      <c r="AV5248" s="129"/>
      <c r="AW5248" s="129"/>
      <c r="AX5248" s="129"/>
    </row>
    <row r="5249" spans="1:50" x14ac:dyDescent="0.25">
      <c r="A5249" s="120"/>
      <c r="B5249" s="28"/>
      <c r="C5249" s="25"/>
      <c r="D5249" s="25"/>
      <c r="E5249" s="25"/>
      <c r="F5249" s="29"/>
      <c r="G5249" s="29"/>
      <c r="H5249" s="29"/>
      <c r="I5249" s="29"/>
      <c r="J5249" s="29"/>
      <c r="K5249" s="25"/>
      <c r="L5249" s="25"/>
      <c r="M5249" s="25"/>
      <c r="N5249" s="25"/>
      <c r="O5249" s="25"/>
      <c r="P5249" s="25"/>
      <c r="Q5249" s="28"/>
      <c r="R5249" s="29"/>
      <c r="S5249" s="27"/>
      <c r="T5249" s="27"/>
      <c r="U5249" s="28"/>
      <c r="V5249" s="26"/>
      <c r="W5249" s="26"/>
      <c r="X5249" s="26"/>
      <c r="Y5249" s="37"/>
      <c r="Z5249" s="37"/>
      <c r="AA5249" s="37"/>
      <c r="AB5249" s="30"/>
      <c r="AC5249" s="30"/>
      <c r="AD5249" s="31"/>
      <c r="AE5249" s="30"/>
      <c r="AF5249" s="30"/>
      <c r="AG5249" s="32"/>
      <c r="AH5249" s="30"/>
      <c r="AJ5249" s="30"/>
      <c r="AK5249" s="30"/>
      <c r="AL5249" s="30"/>
      <c r="AM5249" s="30"/>
      <c r="AN5249" s="30"/>
      <c r="AO5249" s="30"/>
      <c r="AP5249" s="30"/>
      <c r="AQ5249" s="30"/>
      <c r="AR5249" s="30"/>
      <c r="AS5249" s="30"/>
      <c r="AT5249" s="30"/>
      <c r="AU5249" s="121"/>
      <c r="AV5249" s="129"/>
      <c r="AW5249" s="129"/>
      <c r="AX5249" s="129"/>
    </row>
    <row r="5250" spans="1:50" x14ac:dyDescent="0.25">
      <c r="A5250" s="120"/>
      <c r="B5250" s="28"/>
      <c r="C5250" s="25"/>
      <c r="D5250" s="25"/>
      <c r="E5250" s="25"/>
      <c r="F5250" s="29"/>
      <c r="G5250" s="29"/>
      <c r="H5250" s="29"/>
      <c r="I5250" s="29"/>
      <c r="J5250" s="29"/>
      <c r="K5250" s="25"/>
      <c r="L5250" s="25"/>
      <c r="M5250" s="25"/>
      <c r="N5250" s="25"/>
      <c r="O5250" s="25"/>
      <c r="P5250" s="25"/>
      <c r="Q5250" s="28"/>
      <c r="R5250" s="29"/>
      <c r="S5250" s="27"/>
      <c r="T5250" s="27"/>
      <c r="U5250" s="28"/>
      <c r="V5250" s="26"/>
      <c r="W5250" s="26"/>
      <c r="X5250" s="26"/>
      <c r="Y5250" s="37"/>
      <c r="Z5250" s="37"/>
      <c r="AA5250" s="37"/>
      <c r="AB5250" s="30"/>
      <c r="AC5250" s="30"/>
      <c r="AD5250" s="31"/>
      <c r="AE5250" s="30"/>
      <c r="AF5250" s="30"/>
      <c r="AG5250" s="32"/>
      <c r="AH5250" s="30"/>
      <c r="AJ5250" s="30"/>
      <c r="AK5250" s="30"/>
      <c r="AL5250" s="30"/>
      <c r="AM5250" s="30"/>
      <c r="AN5250" s="30"/>
      <c r="AO5250" s="30"/>
      <c r="AP5250" s="30"/>
      <c r="AQ5250" s="30"/>
      <c r="AR5250" s="30"/>
      <c r="AS5250" s="30"/>
      <c r="AT5250" s="30"/>
      <c r="AU5250" s="121"/>
      <c r="AV5250" s="129"/>
      <c r="AW5250" s="129"/>
      <c r="AX5250" s="129"/>
    </row>
    <row r="5251" spans="1:50" x14ac:dyDescent="0.25">
      <c r="A5251" s="120"/>
      <c r="B5251" s="28"/>
      <c r="C5251" s="25"/>
      <c r="D5251" s="25"/>
      <c r="E5251" s="25"/>
      <c r="F5251" s="29"/>
      <c r="G5251" s="29"/>
      <c r="H5251" s="29"/>
      <c r="I5251" s="29"/>
      <c r="J5251" s="29"/>
      <c r="K5251" s="25"/>
      <c r="L5251" s="25"/>
      <c r="M5251" s="25"/>
      <c r="N5251" s="25"/>
      <c r="O5251" s="25"/>
      <c r="P5251" s="25"/>
      <c r="Q5251" s="28"/>
      <c r="R5251" s="29"/>
      <c r="S5251" s="27"/>
      <c r="T5251" s="27"/>
      <c r="U5251" s="28"/>
      <c r="V5251" s="26"/>
      <c r="W5251" s="26"/>
      <c r="X5251" s="26"/>
      <c r="Y5251" s="37"/>
      <c r="Z5251" s="37"/>
      <c r="AA5251" s="37"/>
      <c r="AB5251" s="30"/>
      <c r="AC5251" s="30"/>
      <c r="AD5251" s="31"/>
      <c r="AE5251" s="30"/>
      <c r="AF5251" s="30"/>
      <c r="AG5251" s="32"/>
      <c r="AH5251" s="30"/>
      <c r="AJ5251" s="30"/>
      <c r="AK5251" s="30"/>
      <c r="AL5251" s="30"/>
      <c r="AM5251" s="30"/>
      <c r="AN5251" s="30"/>
      <c r="AO5251" s="30"/>
      <c r="AP5251" s="30"/>
      <c r="AQ5251" s="30"/>
      <c r="AR5251" s="30"/>
      <c r="AS5251" s="30"/>
      <c r="AT5251" s="30"/>
      <c r="AU5251" s="121"/>
      <c r="AV5251" s="129"/>
      <c r="AW5251" s="129"/>
      <c r="AX5251" s="129"/>
    </row>
    <row r="5252" spans="1:50" x14ac:dyDescent="0.25">
      <c r="A5252" s="120"/>
      <c r="B5252" s="28"/>
      <c r="C5252" s="25"/>
      <c r="D5252" s="25"/>
      <c r="E5252" s="25"/>
      <c r="F5252" s="29"/>
      <c r="G5252" s="29"/>
      <c r="H5252" s="29"/>
      <c r="I5252" s="29"/>
      <c r="J5252" s="29"/>
      <c r="K5252" s="25"/>
      <c r="L5252" s="25"/>
      <c r="M5252" s="25"/>
      <c r="N5252" s="25"/>
      <c r="O5252" s="25"/>
      <c r="P5252" s="25"/>
      <c r="Q5252" s="28"/>
      <c r="R5252" s="29"/>
      <c r="S5252" s="27"/>
      <c r="T5252" s="27"/>
      <c r="U5252" s="28"/>
      <c r="V5252" s="26"/>
      <c r="W5252" s="26"/>
      <c r="X5252" s="26"/>
      <c r="Y5252" s="37"/>
      <c r="Z5252" s="37"/>
      <c r="AA5252" s="37"/>
      <c r="AB5252" s="30"/>
      <c r="AC5252" s="30"/>
      <c r="AD5252" s="31"/>
      <c r="AE5252" s="30"/>
      <c r="AF5252" s="30"/>
      <c r="AG5252" s="32"/>
      <c r="AH5252" s="30"/>
      <c r="AJ5252" s="30"/>
      <c r="AK5252" s="30"/>
      <c r="AL5252" s="30"/>
      <c r="AM5252" s="30"/>
      <c r="AN5252" s="30"/>
      <c r="AO5252" s="30"/>
      <c r="AP5252" s="30"/>
      <c r="AQ5252" s="30"/>
      <c r="AR5252" s="30"/>
      <c r="AS5252" s="30"/>
      <c r="AT5252" s="30"/>
      <c r="AU5252" s="121"/>
      <c r="AV5252" s="129"/>
      <c r="AW5252" s="129"/>
      <c r="AX5252" s="129"/>
    </row>
    <row r="5253" spans="1:50" x14ac:dyDescent="0.25">
      <c r="A5253" s="120"/>
      <c r="B5253" s="28"/>
      <c r="C5253" s="25"/>
      <c r="D5253" s="25"/>
      <c r="E5253" s="25"/>
      <c r="F5253" s="29"/>
      <c r="G5253" s="29"/>
      <c r="H5253" s="29"/>
      <c r="I5253" s="29"/>
      <c r="J5253" s="29"/>
      <c r="K5253" s="25"/>
      <c r="L5253" s="25"/>
      <c r="M5253" s="25"/>
      <c r="N5253" s="25"/>
      <c r="O5253" s="25"/>
      <c r="P5253" s="25"/>
      <c r="Q5253" s="28"/>
      <c r="R5253" s="29"/>
      <c r="S5253" s="27"/>
      <c r="T5253" s="27"/>
      <c r="U5253" s="28"/>
      <c r="V5253" s="26"/>
      <c r="W5253" s="26"/>
      <c r="X5253" s="26"/>
      <c r="Y5253" s="37"/>
      <c r="Z5253" s="37"/>
      <c r="AA5253" s="37"/>
      <c r="AB5253" s="30"/>
      <c r="AC5253" s="30"/>
      <c r="AD5253" s="31"/>
      <c r="AE5253" s="30"/>
      <c r="AF5253" s="30"/>
      <c r="AG5253" s="32"/>
      <c r="AH5253" s="30"/>
      <c r="AJ5253" s="30"/>
      <c r="AK5253" s="30"/>
      <c r="AL5253" s="30"/>
      <c r="AM5253" s="30"/>
      <c r="AN5253" s="30"/>
      <c r="AO5253" s="30"/>
      <c r="AP5253" s="30"/>
      <c r="AQ5253" s="30"/>
      <c r="AR5253" s="30"/>
      <c r="AS5253" s="30"/>
      <c r="AT5253" s="30"/>
      <c r="AU5253" s="121"/>
      <c r="AV5253" s="129"/>
      <c r="AW5253" s="129"/>
      <c r="AX5253" s="129"/>
    </row>
    <row r="5254" spans="1:50" x14ac:dyDescent="0.25">
      <c r="A5254" s="120"/>
      <c r="B5254" s="28"/>
      <c r="C5254" s="25"/>
      <c r="D5254" s="25"/>
      <c r="E5254" s="25"/>
      <c r="F5254" s="29"/>
      <c r="G5254" s="29"/>
      <c r="H5254" s="29"/>
      <c r="I5254" s="29"/>
      <c r="J5254" s="29"/>
      <c r="K5254" s="25"/>
      <c r="L5254" s="25"/>
      <c r="M5254" s="25"/>
      <c r="N5254" s="25"/>
      <c r="O5254" s="25"/>
      <c r="P5254" s="25"/>
      <c r="Q5254" s="28"/>
      <c r="R5254" s="29"/>
      <c r="S5254" s="27"/>
      <c r="T5254" s="27"/>
      <c r="U5254" s="28"/>
      <c r="V5254" s="26"/>
      <c r="W5254" s="26"/>
      <c r="X5254" s="26"/>
      <c r="Y5254" s="37"/>
      <c r="Z5254" s="37"/>
      <c r="AA5254" s="37"/>
      <c r="AB5254" s="30"/>
      <c r="AC5254" s="30"/>
      <c r="AD5254" s="31"/>
      <c r="AE5254" s="30"/>
      <c r="AF5254" s="30"/>
      <c r="AG5254" s="32"/>
      <c r="AH5254" s="30"/>
      <c r="AJ5254" s="30"/>
      <c r="AK5254" s="30"/>
      <c r="AL5254" s="30"/>
      <c r="AM5254" s="30"/>
      <c r="AN5254" s="30"/>
      <c r="AO5254" s="30"/>
      <c r="AP5254" s="30"/>
      <c r="AQ5254" s="30"/>
      <c r="AR5254" s="30"/>
      <c r="AS5254" s="30"/>
      <c r="AT5254" s="30"/>
      <c r="AU5254" s="121"/>
      <c r="AV5254" s="129"/>
      <c r="AW5254" s="129"/>
      <c r="AX5254" s="129"/>
    </row>
    <row r="5255" spans="1:50" x14ac:dyDescent="0.25">
      <c r="A5255" s="120"/>
      <c r="B5255" s="28"/>
      <c r="C5255" s="25"/>
      <c r="D5255" s="25"/>
      <c r="E5255" s="25"/>
      <c r="F5255" s="29"/>
      <c r="G5255" s="29"/>
      <c r="H5255" s="29"/>
      <c r="I5255" s="29"/>
      <c r="J5255" s="29"/>
      <c r="K5255" s="25"/>
      <c r="L5255" s="25"/>
      <c r="M5255" s="25"/>
      <c r="N5255" s="25"/>
      <c r="O5255" s="25"/>
      <c r="P5255" s="25"/>
      <c r="Q5255" s="28"/>
      <c r="R5255" s="29"/>
      <c r="S5255" s="27"/>
      <c r="T5255" s="27"/>
      <c r="U5255" s="28"/>
      <c r="V5255" s="26"/>
      <c r="W5255" s="26"/>
      <c r="X5255" s="26"/>
      <c r="Y5255" s="37"/>
      <c r="Z5255" s="37"/>
      <c r="AA5255" s="37"/>
      <c r="AB5255" s="30"/>
      <c r="AC5255" s="30"/>
      <c r="AD5255" s="31"/>
      <c r="AE5255" s="30"/>
      <c r="AF5255" s="30"/>
      <c r="AG5255" s="32"/>
      <c r="AH5255" s="30"/>
      <c r="AJ5255" s="30"/>
      <c r="AK5255" s="30"/>
      <c r="AL5255" s="30"/>
      <c r="AM5255" s="30"/>
      <c r="AN5255" s="30"/>
      <c r="AO5255" s="30"/>
      <c r="AP5255" s="30"/>
      <c r="AQ5255" s="30"/>
      <c r="AR5255" s="30"/>
      <c r="AS5255" s="30"/>
      <c r="AT5255" s="30"/>
      <c r="AU5255" s="121"/>
      <c r="AV5255" s="129"/>
      <c r="AW5255" s="129"/>
      <c r="AX5255" s="129"/>
    </row>
    <row r="5256" spans="1:50" x14ac:dyDescent="0.25">
      <c r="A5256" s="120"/>
      <c r="B5256" s="28"/>
      <c r="C5256" s="25"/>
      <c r="D5256" s="25"/>
      <c r="E5256" s="25"/>
      <c r="F5256" s="29"/>
      <c r="G5256" s="29"/>
      <c r="H5256" s="29"/>
      <c r="I5256" s="29"/>
      <c r="J5256" s="29"/>
      <c r="K5256" s="25"/>
      <c r="L5256" s="25"/>
      <c r="M5256" s="25"/>
      <c r="N5256" s="25"/>
      <c r="O5256" s="25"/>
      <c r="P5256" s="25"/>
      <c r="Q5256" s="28"/>
      <c r="R5256" s="29"/>
      <c r="S5256" s="27"/>
      <c r="T5256" s="27"/>
      <c r="U5256" s="28"/>
      <c r="V5256" s="26"/>
      <c r="W5256" s="26"/>
      <c r="X5256" s="26"/>
      <c r="Y5256" s="37"/>
      <c r="Z5256" s="37"/>
      <c r="AA5256" s="37"/>
      <c r="AB5256" s="30"/>
      <c r="AC5256" s="30"/>
      <c r="AD5256" s="31"/>
      <c r="AE5256" s="30"/>
      <c r="AF5256" s="30"/>
      <c r="AG5256" s="32"/>
      <c r="AH5256" s="30"/>
      <c r="AJ5256" s="30"/>
      <c r="AK5256" s="30"/>
      <c r="AL5256" s="30"/>
      <c r="AM5256" s="30"/>
      <c r="AN5256" s="30"/>
      <c r="AO5256" s="30"/>
      <c r="AP5256" s="30"/>
      <c r="AQ5256" s="30"/>
      <c r="AR5256" s="30"/>
      <c r="AS5256" s="30"/>
      <c r="AT5256" s="30"/>
      <c r="AU5256" s="121"/>
      <c r="AV5256" s="129"/>
      <c r="AW5256" s="129"/>
      <c r="AX5256" s="129"/>
    </row>
    <row r="5257" spans="1:50" x14ac:dyDescent="0.25">
      <c r="A5257" s="120"/>
      <c r="B5257" s="28"/>
      <c r="C5257" s="25"/>
      <c r="D5257" s="25"/>
      <c r="E5257" s="25"/>
      <c r="F5257" s="29"/>
      <c r="G5257" s="29"/>
      <c r="H5257" s="29"/>
      <c r="I5257" s="29"/>
      <c r="J5257" s="29"/>
      <c r="K5257" s="25"/>
      <c r="L5257" s="25"/>
      <c r="M5257" s="25"/>
      <c r="N5257" s="25"/>
      <c r="O5257" s="25"/>
      <c r="P5257" s="25"/>
      <c r="Q5257" s="28"/>
      <c r="R5257" s="29"/>
      <c r="S5257" s="27"/>
      <c r="T5257" s="27"/>
      <c r="U5257" s="28"/>
      <c r="V5257" s="26"/>
      <c r="W5257" s="26"/>
      <c r="X5257" s="26"/>
      <c r="Y5257" s="37"/>
      <c r="Z5257" s="37"/>
      <c r="AA5257" s="37"/>
      <c r="AB5257" s="30"/>
      <c r="AC5257" s="30"/>
      <c r="AD5257" s="31"/>
      <c r="AE5257" s="30"/>
      <c r="AF5257" s="30"/>
      <c r="AG5257" s="32"/>
      <c r="AH5257" s="30"/>
      <c r="AJ5257" s="30"/>
      <c r="AK5257" s="30"/>
      <c r="AL5257" s="30"/>
      <c r="AM5257" s="30"/>
      <c r="AN5257" s="30"/>
      <c r="AO5257" s="30"/>
      <c r="AP5257" s="30"/>
      <c r="AQ5257" s="30"/>
      <c r="AR5257" s="30"/>
      <c r="AS5257" s="30"/>
      <c r="AT5257" s="30"/>
      <c r="AU5257" s="121"/>
      <c r="AV5257" s="129"/>
      <c r="AW5257" s="129"/>
      <c r="AX5257" s="129"/>
    </row>
    <row r="5258" spans="1:50" x14ac:dyDescent="0.25">
      <c r="A5258" s="120"/>
      <c r="B5258" s="28"/>
      <c r="C5258" s="25"/>
      <c r="D5258" s="25"/>
      <c r="E5258" s="25"/>
      <c r="F5258" s="29"/>
      <c r="G5258" s="29"/>
      <c r="H5258" s="29"/>
      <c r="I5258" s="29"/>
      <c r="J5258" s="29"/>
      <c r="K5258" s="25"/>
      <c r="L5258" s="25"/>
      <c r="M5258" s="25"/>
      <c r="N5258" s="25"/>
      <c r="O5258" s="25"/>
      <c r="P5258" s="25"/>
      <c r="Q5258" s="28"/>
      <c r="R5258" s="29"/>
      <c r="S5258" s="27"/>
      <c r="T5258" s="27"/>
      <c r="U5258" s="28"/>
      <c r="V5258" s="26"/>
      <c r="W5258" s="26"/>
      <c r="X5258" s="26"/>
      <c r="Y5258" s="37"/>
      <c r="Z5258" s="37"/>
      <c r="AA5258" s="37"/>
      <c r="AB5258" s="30"/>
      <c r="AC5258" s="30"/>
      <c r="AD5258" s="31"/>
      <c r="AE5258" s="30"/>
      <c r="AF5258" s="30"/>
      <c r="AG5258" s="32"/>
      <c r="AH5258" s="30"/>
      <c r="AJ5258" s="30"/>
      <c r="AK5258" s="30"/>
      <c r="AL5258" s="30"/>
      <c r="AM5258" s="30"/>
      <c r="AN5258" s="30"/>
      <c r="AO5258" s="30"/>
      <c r="AP5258" s="30"/>
      <c r="AQ5258" s="30"/>
      <c r="AR5258" s="30"/>
      <c r="AS5258" s="30"/>
      <c r="AT5258" s="30"/>
      <c r="AU5258" s="121"/>
      <c r="AV5258" s="129"/>
      <c r="AW5258" s="129"/>
      <c r="AX5258" s="129"/>
    </row>
    <row r="5259" spans="1:50" x14ac:dyDescent="0.25">
      <c r="A5259" s="120"/>
      <c r="B5259" s="28"/>
      <c r="C5259" s="25"/>
      <c r="D5259" s="25"/>
      <c r="E5259" s="25"/>
      <c r="F5259" s="29"/>
      <c r="G5259" s="29"/>
      <c r="H5259" s="29"/>
      <c r="I5259" s="29"/>
      <c r="J5259" s="29"/>
      <c r="K5259" s="25"/>
      <c r="L5259" s="25"/>
      <c r="M5259" s="25"/>
      <c r="N5259" s="25"/>
      <c r="O5259" s="25"/>
      <c r="P5259" s="25"/>
      <c r="Q5259" s="28"/>
      <c r="R5259" s="29"/>
      <c r="S5259" s="27"/>
      <c r="T5259" s="27"/>
      <c r="U5259" s="28"/>
      <c r="V5259" s="26"/>
      <c r="W5259" s="26"/>
      <c r="X5259" s="26"/>
      <c r="Y5259" s="37"/>
      <c r="Z5259" s="37"/>
      <c r="AA5259" s="37"/>
      <c r="AB5259" s="30"/>
      <c r="AC5259" s="30"/>
      <c r="AD5259" s="31"/>
      <c r="AE5259" s="30"/>
      <c r="AF5259" s="30"/>
      <c r="AG5259" s="32"/>
      <c r="AH5259" s="30"/>
      <c r="AJ5259" s="30"/>
      <c r="AK5259" s="30"/>
      <c r="AL5259" s="30"/>
      <c r="AM5259" s="30"/>
      <c r="AN5259" s="30"/>
      <c r="AO5259" s="30"/>
      <c r="AP5259" s="30"/>
      <c r="AQ5259" s="30"/>
      <c r="AR5259" s="30"/>
      <c r="AS5259" s="30"/>
      <c r="AT5259" s="30"/>
      <c r="AU5259" s="121"/>
      <c r="AV5259" s="129"/>
      <c r="AW5259" s="129"/>
      <c r="AX5259" s="129"/>
    </row>
    <row r="5260" spans="1:50" x14ac:dyDescent="0.25">
      <c r="A5260" s="120"/>
      <c r="B5260" s="28"/>
      <c r="C5260" s="25"/>
      <c r="D5260" s="25"/>
      <c r="E5260" s="25"/>
      <c r="F5260" s="29"/>
      <c r="G5260" s="29"/>
      <c r="H5260" s="29"/>
      <c r="I5260" s="29"/>
      <c r="J5260" s="29"/>
      <c r="K5260" s="25"/>
      <c r="L5260" s="25"/>
      <c r="M5260" s="25"/>
      <c r="N5260" s="25"/>
      <c r="O5260" s="25"/>
      <c r="P5260" s="25"/>
      <c r="Q5260" s="28"/>
      <c r="R5260" s="29"/>
      <c r="S5260" s="27"/>
      <c r="T5260" s="27"/>
      <c r="U5260" s="28"/>
      <c r="V5260" s="26"/>
      <c r="W5260" s="26"/>
      <c r="X5260" s="26"/>
      <c r="Y5260" s="37"/>
      <c r="Z5260" s="37"/>
      <c r="AA5260" s="37"/>
      <c r="AB5260" s="30"/>
      <c r="AC5260" s="30"/>
      <c r="AD5260" s="31"/>
      <c r="AE5260" s="30"/>
      <c r="AF5260" s="30"/>
      <c r="AG5260" s="32"/>
      <c r="AH5260" s="30"/>
      <c r="AJ5260" s="30"/>
      <c r="AK5260" s="30"/>
      <c r="AL5260" s="30"/>
      <c r="AM5260" s="30"/>
      <c r="AN5260" s="30"/>
      <c r="AO5260" s="30"/>
      <c r="AP5260" s="30"/>
      <c r="AQ5260" s="30"/>
      <c r="AR5260" s="30"/>
      <c r="AS5260" s="30"/>
      <c r="AT5260" s="30"/>
      <c r="AU5260" s="121"/>
      <c r="AV5260" s="129"/>
      <c r="AW5260" s="129"/>
      <c r="AX5260" s="129"/>
    </row>
    <row r="5261" spans="1:50" x14ac:dyDescent="0.25">
      <c r="A5261" s="120"/>
      <c r="B5261" s="28"/>
      <c r="C5261" s="25"/>
      <c r="D5261" s="25"/>
      <c r="E5261" s="25"/>
      <c r="F5261" s="29"/>
      <c r="G5261" s="29"/>
      <c r="H5261" s="29"/>
      <c r="I5261" s="29"/>
      <c r="J5261" s="29"/>
      <c r="K5261" s="25"/>
      <c r="L5261" s="25"/>
      <c r="M5261" s="25"/>
      <c r="N5261" s="25"/>
      <c r="O5261" s="25"/>
      <c r="P5261" s="25"/>
      <c r="Q5261" s="28"/>
      <c r="R5261" s="29"/>
      <c r="S5261" s="27"/>
      <c r="T5261" s="27"/>
      <c r="U5261" s="28"/>
      <c r="V5261" s="26"/>
      <c r="W5261" s="26"/>
      <c r="X5261" s="26"/>
      <c r="Y5261" s="37"/>
      <c r="Z5261" s="37"/>
      <c r="AA5261" s="37"/>
      <c r="AB5261" s="30"/>
      <c r="AC5261" s="30"/>
      <c r="AD5261" s="31"/>
      <c r="AE5261" s="30"/>
      <c r="AF5261" s="30"/>
      <c r="AG5261" s="32"/>
      <c r="AH5261" s="30"/>
      <c r="AJ5261" s="30"/>
      <c r="AK5261" s="30"/>
      <c r="AL5261" s="30"/>
      <c r="AM5261" s="30"/>
      <c r="AN5261" s="30"/>
      <c r="AO5261" s="30"/>
      <c r="AP5261" s="30"/>
      <c r="AQ5261" s="30"/>
      <c r="AR5261" s="30"/>
      <c r="AS5261" s="30"/>
      <c r="AT5261" s="30"/>
      <c r="AU5261" s="121"/>
      <c r="AV5261" s="129"/>
      <c r="AW5261" s="129"/>
      <c r="AX5261" s="129"/>
    </row>
    <row r="5262" spans="1:50" x14ac:dyDescent="0.25">
      <c r="A5262" s="120"/>
      <c r="B5262" s="28"/>
      <c r="C5262" s="25"/>
      <c r="D5262" s="25"/>
      <c r="E5262" s="25"/>
      <c r="F5262" s="29"/>
      <c r="G5262" s="29"/>
      <c r="H5262" s="29"/>
      <c r="I5262" s="29"/>
      <c r="J5262" s="29"/>
      <c r="K5262" s="25"/>
      <c r="L5262" s="25"/>
      <c r="M5262" s="25"/>
      <c r="N5262" s="25"/>
      <c r="O5262" s="25"/>
      <c r="P5262" s="25"/>
      <c r="Q5262" s="28"/>
      <c r="R5262" s="29"/>
      <c r="S5262" s="27"/>
      <c r="T5262" s="27"/>
      <c r="U5262" s="28"/>
      <c r="V5262" s="26"/>
      <c r="W5262" s="26"/>
      <c r="X5262" s="26"/>
      <c r="Y5262" s="37"/>
      <c r="Z5262" s="37"/>
      <c r="AA5262" s="37"/>
      <c r="AB5262" s="30"/>
      <c r="AC5262" s="30"/>
      <c r="AD5262" s="31"/>
      <c r="AE5262" s="30"/>
      <c r="AF5262" s="30"/>
      <c r="AG5262" s="32"/>
      <c r="AH5262" s="30"/>
      <c r="AJ5262" s="30"/>
      <c r="AK5262" s="30"/>
      <c r="AL5262" s="30"/>
      <c r="AM5262" s="30"/>
      <c r="AN5262" s="30"/>
      <c r="AO5262" s="30"/>
      <c r="AP5262" s="30"/>
      <c r="AQ5262" s="30"/>
      <c r="AR5262" s="30"/>
      <c r="AS5262" s="30"/>
      <c r="AT5262" s="30"/>
      <c r="AU5262" s="121"/>
      <c r="AV5262" s="129"/>
      <c r="AW5262" s="129"/>
      <c r="AX5262" s="129"/>
    </row>
    <row r="5263" spans="1:50" x14ac:dyDescent="0.25">
      <c r="A5263" s="120"/>
      <c r="B5263" s="28"/>
      <c r="C5263" s="25"/>
      <c r="D5263" s="25"/>
      <c r="E5263" s="25"/>
      <c r="F5263" s="29"/>
      <c r="G5263" s="29"/>
      <c r="H5263" s="29"/>
      <c r="I5263" s="29"/>
      <c r="J5263" s="29"/>
      <c r="K5263" s="25"/>
      <c r="L5263" s="25"/>
      <c r="M5263" s="25"/>
      <c r="N5263" s="25"/>
      <c r="O5263" s="25"/>
      <c r="P5263" s="25"/>
      <c r="Q5263" s="28"/>
      <c r="R5263" s="29"/>
      <c r="S5263" s="27"/>
      <c r="T5263" s="27"/>
      <c r="U5263" s="28"/>
      <c r="V5263" s="26"/>
      <c r="W5263" s="26"/>
      <c r="X5263" s="26"/>
      <c r="Y5263" s="37"/>
      <c r="Z5263" s="37"/>
      <c r="AA5263" s="37"/>
      <c r="AB5263" s="30"/>
      <c r="AC5263" s="30"/>
      <c r="AD5263" s="31"/>
      <c r="AE5263" s="30"/>
      <c r="AF5263" s="30"/>
      <c r="AG5263" s="32"/>
      <c r="AH5263" s="30"/>
      <c r="AJ5263" s="30"/>
      <c r="AK5263" s="30"/>
      <c r="AL5263" s="30"/>
      <c r="AM5263" s="30"/>
      <c r="AN5263" s="30"/>
      <c r="AO5263" s="30"/>
      <c r="AP5263" s="30"/>
      <c r="AQ5263" s="30"/>
      <c r="AR5263" s="30"/>
      <c r="AS5263" s="30"/>
      <c r="AT5263" s="30"/>
      <c r="AU5263" s="121"/>
      <c r="AV5263" s="129"/>
      <c r="AW5263" s="129"/>
      <c r="AX5263" s="129"/>
    </row>
    <row r="5264" spans="1:50" x14ac:dyDescent="0.25">
      <c r="A5264" s="120"/>
      <c r="B5264" s="28"/>
      <c r="C5264" s="25"/>
      <c r="D5264" s="25"/>
      <c r="E5264" s="25"/>
      <c r="F5264" s="29"/>
      <c r="G5264" s="29"/>
      <c r="H5264" s="29"/>
      <c r="I5264" s="29"/>
      <c r="J5264" s="29"/>
      <c r="K5264" s="25"/>
      <c r="L5264" s="25"/>
      <c r="M5264" s="25"/>
      <c r="N5264" s="25"/>
      <c r="O5264" s="25"/>
      <c r="P5264" s="25"/>
      <c r="Q5264" s="28"/>
      <c r="R5264" s="29"/>
      <c r="S5264" s="27"/>
      <c r="T5264" s="27"/>
      <c r="U5264" s="28"/>
      <c r="V5264" s="26"/>
      <c r="W5264" s="26"/>
      <c r="X5264" s="26"/>
      <c r="Y5264" s="37"/>
      <c r="Z5264" s="37"/>
      <c r="AA5264" s="37"/>
      <c r="AB5264" s="30"/>
      <c r="AC5264" s="30"/>
      <c r="AD5264" s="31"/>
      <c r="AE5264" s="30"/>
      <c r="AF5264" s="30"/>
      <c r="AG5264" s="32"/>
      <c r="AH5264" s="30"/>
      <c r="AJ5264" s="30"/>
      <c r="AK5264" s="30"/>
      <c r="AL5264" s="30"/>
      <c r="AM5264" s="30"/>
      <c r="AN5264" s="30"/>
      <c r="AO5264" s="30"/>
      <c r="AP5264" s="30"/>
      <c r="AQ5264" s="30"/>
      <c r="AR5264" s="30"/>
      <c r="AS5264" s="30"/>
      <c r="AT5264" s="30"/>
      <c r="AU5264" s="121"/>
      <c r="AV5264" s="129"/>
      <c r="AW5264" s="129"/>
      <c r="AX5264" s="129"/>
    </row>
    <row r="5265" spans="1:50" x14ac:dyDescent="0.25">
      <c r="A5265" s="120"/>
      <c r="B5265" s="28"/>
      <c r="C5265" s="25"/>
      <c r="D5265" s="25"/>
      <c r="E5265" s="25"/>
      <c r="F5265" s="29"/>
      <c r="G5265" s="29"/>
      <c r="H5265" s="29"/>
      <c r="I5265" s="29"/>
      <c r="J5265" s="29"/>
      <c r="K5265" s="25"/>
      <c r="L5265" s="25"/>
      <c r="M5265" s="25"/>
      <c r="N5265" s="25"/>
      <c r="O5265" s="25"/>
      <c r="P5265" s="25"/>
      <c r="Q5265" s="28"/>
      <c r="R5265" s="29"/>
      <c r="S5265" s="27"/>
      <c r="T5265" s="27"/>
      <c r="U5265" s="28"/>
      <c r="V5265" s="26"/>
      <c r="W5265" s="26"/>
      <c r="X5265" s="26"/>
      <c r="Y5265" s="37"/>
      <c r="Z5265" s="37"/>
      <c r="AA5265" s="37"/>
      <c r="AB5265" s="30"/>
      <c r="AC5265" s="30"/>
      <c r="AD5265" s="31"/>
      <c r="AE5265" s="30"/>
      <c r="AF5265" s="30"/>
      <c r="AG5265" s="32"/>
      <c r="AH5265" s="30"/>
      <c r="AJ5265" s="30"/>
      <c r="AK5265" s="30"/>
      <c r="AL5265" s="30"/>
      <c r="AM5265" s="30"/>
      <c r="AN5265" s="30"/>
      <c r="AO5265" s="30"/>
      <c r="AP5265" s="30"/>
      <c r="AQ5265" s="30"/>
      <c r="AR5265" s="30"/>
      <c r="AS5265" s="30"/>
      <c r="AT5265" s="30"/>
      <c r="AU5265" s="121"/>
      <c r="AV5265" s="129"/>
      <c r="AW5265" s="129"/>
      <c r="AX5265" s="129"/>
    </row>
    <row r="5266" spans="1:50" x14ac:dyDescent="0.25">
      <c r="A5266" s="120"/>
      <c r="B5266" s="28"/>
      <c r="C5266" s="25"/>
      <c r="D5266" s="25"/>
      <c r="E5266" s="25"/>
      <c r="F5266" s="29"/>
      <c r="G5266" s="29"/>
      <c r="H5266" s="29"/>
      <c r="I5266" s="29"/>
      <c r="J5266" s="29"/>
      <c r="K5266" s="25"/>
      <c r="L5266" s="25"/>
      <c r="M5266" s="25"/>
      <c r="N5266" s="25"/>
      <c r="O5266" s="25"/>
      <c r="P5266" s="25"/>
      <c r="Q5266" s="28"/>
      <c r="R5266" s="29"/>
      <c r="S5266" s="27"/>
      <c r="T5266" s="27"/>
      <c r="U5266" s="28"/>
      <c r="V5266" s="26"/>
      <c r="W5266" s="26"/>
      <c r="X5266" s="26"/>
      <c r="Y5266" s="37"/>
      <c r="Z5266" s="37"/>
      <c r="AA5266" s="37"/>
      <c r="AB5266" s="30"/>
      <c r="AC5266" s="30"/>
      <c r="AD5266" s="31"/>
      <c r="AE5266" s="30"/>
      <c r="AF5266" s="30"/>
      <c r="AG5266" s="32"/>
      <c r="AH5266" s="30"/>
      <c r="AJ5266" s="30"/>
      <c r="AK5266" s="30"/>
      <c r="AL5266" s="30"/>
      <c r="AM5266" s="30"/>
      <c r="AN5266" s="30"/>
      <c r="AO5266" s="30"/>
      <c r="AP5266" s="30"/>
      <c r="AQ5266" s="30"/>
      <c r="AR5266" s="30"/>
      <c r="AS5266" s="30"/>
      <c r="AT5266" s="30"/>
      <c r="AU5266" s="121"/>
      <c r="AV5266" s="129"/>
      <c r="AW5266" s="129"/>
      <c r="AX5266" s="129"/>
    </row>
    <row r="5267" spans="1:50" x14ac:dyDescent="0.25">
      <c r="A5267" s="120"/>
      <c r="B5267" s="28"/>
      <c r="C5267" s="25"/>
      <c r="D5267" s="25"/>
      <c r="E5267" s="25"/>
      <c r="F5267" s="29"/>
      <c r="G5267" s="29"/>
      <c r="H5267" s="29"/>
      <c r="I5267" s="29"/>
      <c r="J5267" s="29"/>
      <c r="K5267" s="25"/>
      <c r="L5267" s="25"/>
      <c r="M5267" s="25"/>
      <c r="N5267" s="25"/>
      <c r="O5267" s="25"/>
      <c r="P5267" s="25"/>
      <c r="Q5267" s="28"/>
      <c r="R5267" s="29"/>
      <c r="S5267" s="27"/>
      <c r="T5267" s="27"/>
      <c r="U5267" s="28"/>
      <c r="V5267" s="26"/>
      <c r="W5267" s="26"/>
      <c r="X5267" s="26"/>
      <c r="Y5267" s="37"/>
      <c r="Z5267" s="37"/>
      <c r="AA5267" s="37"/>
      <c r="AB5267" s="30"/>
      <c r="AC5267" s="30"/>
      <c r="AD5267" s="31"/>
      <c r="AE5267" s="30"/>
      <c r="AF5267" s="30"/>
      <c r="AG5267" s="32"/>
      <c r="AH5267" s="30"/>
      <c r="AJ5267" s="30"/>
      <c r="AK5267" s="30"/>
      <c r="AL5267" s="30"/>
      <c r="AM5267" s="30"/>
      <c r="AN5267" s="30"/>
      <c r="AO5267" s="30"/>
      <c r="AP5267" s="30"/>
      <c r="AQ5267" s="30"/>
      <c r="AR5267" s="30"/>
      <c r="AS5267" s="30"/>
      <c r="AT5267" s="30"/>
      <c r="AU5267" s="121"/>
      <c r="AV5267" s="129"/>
      <c r="AW5267" s="129"/>
      <c r="AX5267" s="129"/>
    </row>
    <row r="5268" spans="1:50" x14ac:dyDescent="0.25">
      <c r="A5268" s="120"/>
      <c r="B5268" s="28"/>
      <c r="C5268" s="25"/>
      <c r="D5268" s="25"/>
      <c r="E5268" s="25"/>
      <c r="F5268" s="29"/>
      <c r="G5268" s="29"/>
      <c r="H5268" s="29"/>
      <c r="I5268" s="29"/>
      <c r="J5268" s="29"/>
      <c r="K5268" s="25"/>
      <c r="L5268" s="25"/>
      <c r="M5268" s="25"/>
      <c r="N5268" s="25"/>
      <c r="O5268" s="25"/>
      <c r="P5268" s="25"/>
      <c r="Q5268" s="28"/>
      <c r="R5268" s="29"/>
      <c r="S5268" s="27"/>
      <c r="T5268" s="27"/>
      <c r="U5268" s="28"/>
      <c r="V5268" s="26"/>
      <c r="W5268" s="26"/>
      <c r="X5268" s="26"/>
      <c r="Y5268" s="37"/>
      <c r="Z5268" s="37"/>
      <c r="AA5268" s="37"/>
      <c r="AB5268" s="30"/>
      <c r="AC5268" s="30"/>
      <c r="AD5268" s="31"/>
      <c r="AE5268" s="30"/>
      <c r="AF5268" s="30"/>
      <c r="AG5268" s="32"/>
      <c r="AH5268" s="30"/>
      <c r="AJ5268" s="30"/>
      <c r="AK5268" s="30"/>
      <c r="AL5268" s="30"/>
      <c r="AM5268" s="30"/>
      <c r="AN5268" s="30"/>
      <c r="AO5268" s="30"/>
      <c r="AP5268" s="30"/>
      <c r="AQ5268" s="30"/>
      <c r="AR5268" s="30"/>
      <c r="AS5268" s="30"/>
      <c r="AT5268" s="30"/>
      <c r="AU5268" s="121"/>
      <c r="AV5268" s="129"/>
      <c r="AW5268" s="129"/>
      <c r="AX5268" s="129"/>
    </row>
    <row r="5269" spans="1:50" x14ac:dyDescent="0.25">
      <c r="A5269" s="120"/>
      <c r="B5269" s="28"/>
      <c r="C5269" s="25"/>
      <c r="D5269" s="25"/>
      <c r="E5269" s="25"/>
      <c r="F5269" s="29"/>
      <c r="G5269" s="29"/>
      <c r="H5269" s="29"/>
      <c r="I5269" s="29"/>
      <c r="J5269" s="29"/>
      <c r="K5269" s="25"/>
      <c r="L5269" s="25"/>
      <c r="M5269" s="25"/>
      <c r="N5269" s="25"/>
      <c r="O5269" s="25"/>
      <c r="P5269" s="25"/>
      <c r="Q5269" s="28"/>
      <c r="R5269" s="29"/>
      <c r="S5269" s="27"/>
      <c r="T5269" s="27"/>
      <c r="U5269" s="28"/>
      <c r="V5269" s="26"/>
      <c r="W5269" s="26"/>
      <c r="X5269" s="26"/>
      <c r="Y5269" s="37"/>
      <c r="Z5269" s="37"/>
      <c r="AA5269" s="37"/>
      <c r="AB5269" s="30"/>
      <c r="AC5269" s="30"/>
      <c r="AD5269" s="31"/>
      <c r="AE5269" s="30"/>
      <c r="AF5269" s="30"/>
      <c r="AG5269" s="32"/>
      <c r="AH5269" s="30"/>
      <c r="AJ5269" s="30"/>
      <c r="AK5269" s="30"/>
      <c r="AL5269" s="30"/>
      <c r="AM5269" s="30"/>
      <c r="AN5269" s="30"/>
      <c r="AO5269" s="30"/>
      <c r="AP5269" s="30"/>
      <c r="AQ5269" s="30"/>
      <c r="AR5269" s="30"/>
      <c r="AS5269" s="30"/>
      <c r="AT5269" s="30"/>
      <c r="AU5269" s="121"/>
      <c r="AV5269" s="129"/>
      <c r="AW5269" s="129"/>
      <c r="AX5269" s="129"/>
    </row>
    <row r="5270" spans="1:50" x14ac:dyDescent="0.25">
      <c r="A5270" s="120"/>
      <c r="B5270" s="28"/>
      <c r="C5270" s="25"/>
      <c r="D5270" s="25"/>
      <c r="E5270" s="25"/>
      <c r="F5270" s="29"/>
      <c r="G5270" s="29"/>
      <c r="H5270" s="29"/>
      <c r="I5270" s="29"/>
      <c r="J5270" s="29"/>
      <c r="K5270" s="25"/>
      <c r="L5270" s="25"/>
      <c r="M5270" s="25"/>
      <c r="N5270" s="25"/>
      <c r="O5270" s="25"/>
      <c r="P5270" s="25"/>
      <c r="Q5270" s="28"/>
      <c r="R5270" s="29"/>
      <c r="S5270" s="27"/>
      <c r="T5270" s="27"/>
      <c r="U5270" s="28"/>
      <c r="V5270" s="26"/>
      <c r="W5270" s="26"/>
      <c r="X5270" s="26"/>
      <c r="Y5270" s="37"/>
      <c r="Z5270" s="37"/>
      <c r="AA5270" s="37"/>
      <c r="AB5270" s="30"/>
      <c r="AC5270" s="30"/>
      <c r="AD5270" s="31"/>
      <c r="AE5270" s="30"/>
      <c r="AF5270" s="30"/>
      <c r="AG5270" s="32"/>
      <c r="AH5270" s="30"/>
      <c r="AJ5270" s="30"/>
      <c r="AK5270" s="30"/>
      <c r="AL5270" s="30"/>
      <c r="AM5270" s="30"/>
      <c r="AN5270" s="30"/>
      <c r="AO5270" s="30"/>
      <c r="AP5270" s="30"/>
      <c r="AQ5270" s="30"/>
      <c r="AR5270" s="30"/>
      <c r="AS5270" s="30"/>
      <c r="AT5270" s="30"/>
      <c r="AU5270" s="121"/>
      <c r="AV5270" s="129"/>
      <c r="AW5270" s="129"/>
      <c r="AX5270" s="129"/>
    </row>
    <row r="5271" spans="1:50" x14ac:dyDescent="0.25">
      <c r="A5271" s="120"/>
      <c r="B5271" s="28"/>
      <c r="C5271" s="25"/>
      <c r="D5271" s="25"/>
      <c r="E5271" s="25"/>
      <c r="F5271" s="29"/>
      <c r="G5271" s="29"/>
      <c r="H5271" s="29"/>
      <c r="I5271" s="29"/>
      <c r="J5271" s="29"/>
      <c r="K5271" s="25"/>
      <c r="L5271" s="25"/>
      <c r="M5271" s="25"/>
      <c r="N5271" s="25"/>
      <c r="O5271" s="25"/>
      <c r="P5271" s="25"/>
      <c r="Q5271" s="28"/>
      <c r="R5271" s="29"/>
      <c r="S5271" s="27"/>
      <c r="T5271" s="27"/>
      <c r="U5271" s="28"/>
      <c r="V5271" s="26"/>
      <c r="W5271" s="26"/>
      <c r="X5271" s="26"/>
      <c r="Y5271" s="37"/>
      <c r="Z5271" s="37"/>
      <c r="AA5271" s="37"/>
      <c r="AB5271" s="30"/>
      <c r="AC5271" s="30"/>
      <c r="AD5271" s="31"/>
      <c r="AE5271" s="30"/>
      <c r="AF5271" s="30"/>
      <c r="AG5271" s="32"/>
      <c r="AH5271" s="30"/>
      <c r="AJ5271" s="30"/>
      <c r="AK5271" s="30"/>
      <c r="AL5271" s="30"/>
      <c r="AM5271" s="30"/>
      <c r="AN5271" s="30"/>
      <c r="AO5271" s="30"/>
      <c r="AP5271" s="30"/>
      <c r="AQ5271" s="30"/>
      <c r="AR5271" s="30"/>
      <c r="AS5271" s="30"/>
      <c r="AT5271" s="30"/>
      <c r="AU5271" s="121"/>
      <c r="AV5271" s="129"/>
      <c r="AW5271" s="129"/>
      <c r="AX5271" s="129"/>
    </row>
    <row r="5272" spans="1:50" x14ac:dyDescent="0.25">
      <c r="A5272" s="120"/>
      <c r="B5272" s="28"/>
      <c r="C5272" s="25"/>
      <c r="D5272" s="25"/>
      <c r="E5272" s="25"/>
      <c r="F5272" s="29"/>
      <c r="G5272" s="29"/>
      <c r="H5272" s="29"/>
      <c r="I5272" s="29"/>
      <c r="J5272" s="29"/>
      <c r="K5272" s="25"/>
      <c r="L5272" s="25"/>
      <c r="M5272" s="25"/>
      <c r="N5272" s="25"/>
      <c r="O5272" s="25"/>
      <c r="P5272" s="25"/>
      <c r="Q5272" s="28"/>
      <c r="R5272" s="29"/>
      <c r="S5272" s="27"/>
      <c r="T5272" s="27"/>
      <c r="U5272" s="28"/>
      <c r="V5272" s="26"/>
      <c r="W5272" s="26"/>
      <c r="X5272" s="26"/>
      <c r="Y5272" s="37"/>
      <c r="Z5272" s="37"/>
      <c r="AA5272" s="37"/>
      <c r="AB5272" s="30"/>
      <c r="AC5272" s="30"/>
      <c r="AD5272" s="31"/>
      <c r="AE5272" s="30"/>
      <c r="AF5272" s="30"/>
      <c r="AG5272" s="32"/>
      <c r="AH5272" s="30"/>
      <c r="AJ5272" s="30"/>
      <c r="AK5272" s="30"/>
      <c r="AL5272" s="30"/>
      <c r="AM5272" s="30"/>
      <c r="AN5272" s="30"/>
      <c r="AO5272" s="30"/>
      <c r="AP5272" s="30"/>
      <c r="AQ5272" s="30"/>
      <c r="AR5272" s="30"/>
      <c r="AS5272" s="30"/>
      <c r="AT5272" s="30"/>
      <c r="AU5272" s="121"/>
      <c r="AV5272" s="129"/>
      <c r="AW5272" s="129"/>
      <c r="AX5272" s="129"/>
    </row>
    <row r="5273" spans="1:50" x14ac:dyDescent="0.25">
      <c r="A5273" s="120"/>
      <c r="B5273" s="28"/>
      <c r="C5273" s="25"/>
      <c r="D5273" s="25"/>
      <c r="E5273" s="25"/>
      <c r="F5273" s="29"/>
      <c r="G5273" s="29"/>
      <c r="H5273" s="29"/>
      <c r="I5273" s="29"/>
      <c r="J5273" s="29"/>
      <c r="K5273" s="25"/>
      <c r="L5273" s="25"/>
      <c r="M5273" s="25"/>
      <c r="N5273" s="25"/>
      <c r="O5273" s="25"/>
      <c r="P5273" s="25"/>
      <c r="Q5273" s="28"/>
      <c r="R5273" s="29"/>
      <c r="S5273" s="27"/>
      <c r="T5273" s="27"/>
      <c r="U5273" s="28"/>
      <c r="V5273" s="26"/>
      <c r="W5273" s="26"/>
      <c r="X5273" s="26"/>
      <c r="Y5273" s="37"/>
      <c r="Z5273" s="37"/>
      <c r="AA5273" s="37"/>
      <c r="AB5273" s="30"/>
      <c r="AC5273" s="30"/>
      <c r="AD5273" s="31"/>
      <c r="AE5273" s="30"/>
      <c r="AF5273" s="30"/>
      <c r="AG5273" s="32"/>
      <c r="AH5273" s="30"/>
      <c r="AJ5273" s="30"/>
      <c r="AK5273" s="30"/>
      <c r="AL5273" s="30"/>
      <c r="AM5273" s="30"/>
      <c r="AN5273" s="30"/>
      <c r="AO5273" s="30"/>
      <c r="AP5273" s="30"/>
      <c r="AQ5273" s="30"/>
      <c r="AR5273" s="30"/>
      <c r="AS5273" s="30"/>
      <c r="AT5273" s="30"/>
      <c r="AU5273" s="121"/>
      <c r="AV5273" s="129"/>
      <c r="AW5273" s="129"/>
      <c r="AX5273" s="129"/>
    </row>
    <row r="5274" spans="1:50" x14ac:dyDescent="0.25">
      <c r="A5274" s="120"/>
      <c r="B5274" s="28"/>
      <c r="C5274" s="25"/>
      <c r="D5274" s="25"/>
      <c r="E5274" s="25"/>
      <c r="F5274" s="29"/>
      <c r="G5274" s="29"/>
      <c r="H5274" s="29"/>
      <c r="I5274" s="29"/>
      <c r="J5274" s="29"/>
      <c r="K5274" s="25"/>
      <c r="L5274" s="25"/>
      <c r="M5274" s="25"/>
      <c r="N5274" s="25"/>
      <c r="O5274" s="25"/>
      <c r="P5274" s="25"/>
      <c r="Q5274" s="28"/>
      <c r="R5274" s="29"/>
      <c r="S5274" s="27"/>
      <c r="T5274" s="27"/>
      <c r="U5274" s="28"/>
      <c r="V5274" s="26"/>
      <c r="W5274" s="26"/>
      <c r="X5274" s="26"/>
      <c r="Y5274" s="37"/>
      <c r="Z5274" s="37"/>
      <c r="AA5274" s="37"/>
      <c r="AB5274" s="30"/>
      <c r="AC5274" s="30"/>
      <c r="AD5274" s="31"/>
      <c r="AE5274" s="30"/>
      <c r="AF5274" s="30"/>
      <c r="AG5274" s="32"/>
      <c r="AH5274" s="30"/>
      <c r="AJ5274" s="30"/>
      <c r="AK5274" s="30"/>
      <c r="AL5274" s="30"/>
      <c r="AM5274" s="30"/>
      <c r="AN5274" s="30"/>
      <c r="AO5274" s="30"/>
      <c r="AP5274" s="30"/>
      <c r="AQ5274" s="30"/>
      <c r="AR5274" s="30"/>
      <c r="AS5274" s="30"/>
      <c r="AT5274" s="30"/>
      <c r="AU5274" s="121"/>
      <c r="AV5274" s="129"/>
      <c r="AW5274" s="129"/>
      <c r="AX5274" s="129"/>
    </row>
    <row r="5275" spans="1:50" x14ac:dyDescent="0.25">
      <c r="A5275" s="120"/>
      <c r="B5275" s="28"/>
      <c r="C5275" s="25"/>
      <c r="D5275" s="25"/>
      <c r="E5275" s="25"/>
      <c r="F5275" s="29"/>
      <c r="G5275" s="29"/>
      <c r="H5275" s="29"/>
      <c r="I5275" s="29"/>
      <c r="J5275" s="29"/>
      <c r="K5275" s="25"/>
      <c r="L5275" s="25"/>
      <c r="M5275" s="25"/>
      <c r="N5275" s="25"/>
      <c r="O5275" s="25"/>
      <c r="P5275" s="25"/>
      <c r="Q5275" s="28"/>
      <c r="R5275" s="29"/>
      <c r="S5275" s="27"/>
      <c r="T5275" s="27"/>
      <c r="U5275" s="28"/>
      <c r="V5275" s="26"/>
      <c r="W5275" s="26"/>
      <c r="X5275" s="26"/>
      <c r="Y5275" s="37"/>
      <c r="Z5275" s="37"/>
      <c r="AA5275" s="37"/>
      <c r="AB5275" s="30"/>
      <c r="AC5275" s="30"/>
      <c r="AD5275" s="31"/>
      <c r="AE5275" s="30"/>
      <c r="AF5275" s="30"/>
      <c r="AG5275" s="32"/>
      <c r="AH5275" s="30"/>
      <c r="AJ5275" s="30"/>
      <c r="AK5275" s="30"/>
      <c r="AL5275" s="30"/>
      <c r="AM5275" s="30"/>
      <c r="AN5275" s="30"/>
      <c r="AO5275" s="30"/>
      <c r="AP5275" s="30"/>
      <c r="AQ5275" s="30"/>
      <c r="AR5275" s="30"/>
      <c r="AS5275" s="30"/>
      <c r="AT5275" s="30"/>
      <c r="AU5275" s="121"/>
      <c r="AV5275" s="129"/>
      <c r="AW5275" s="129"/>
      <c r="AX5275" s="129"/>
    </row>
    <row r="5276" spans="1:50" x14ac:dyDescent="0.25">
      <c r="A5276" s="120"/>
      <c r="B5276" s="28"/>
      <c r="C5276" s="25"/>
      <c r="D5276" s="25"/>
      <c r="E5276" s="25"/>
      <c r="F5276" s="29"/>
      <c r="G5276" s="29"/>
      <c r="H5276" s="29"/>
      <c r="I5276" s="29"/>
      <c r="J5276" s="29"/>
      <c r="K5276" s="25"/>
      <c r="L5276" s="25"/>
      <c r="M5276" s="25"/>
      <c r="N5276" s="25"/>
      <c r="O5276" s="25"/>
      <c r="P5276" s="25"/>
      <c r="Q5276" s="28"/>
      <c r="R5276" s="29"/>
      <c r="S5276" s="27"/>
      <c r="T5276" s="27"/>
      <c r="U5276" s="28"/>
      <c r="V5276" s="26"/>
      <c r="W5276" s="26"/>
      <c r="X5276" s="26"/>
      <c r="Y5276" s="37"/>
      <c r="Z5276" s="37"/>
      <c r="AA5276" s="37"/>
      <c r="AB5276" s="30"/>
      <c r="AC5276" s="30"/>
      <c r="AD5276" s="31"/>
      <c r="AE5276" s="30"/>
      <c r="AF5276" s="30"/>
      <c r="AG5276" s="32"/>
      <c r="AH5276" s="30"/>
      <c r="AJ5276" s="30"/>
      <c r="AK5276" s="30"/>
      <c r="AL5276" s="30"/>
      <c r="AM5276" s="30"/>
      <c r="AN5276" s="30"/>
      <c r="AO5276" s="30"/>
      <c r="AP5276" s="30"/>
      <c r="AQ5276" s="30"/>
      <c r="AR5276" s="30"/>
      <c r="AS5276" s="30"/>
      <c r="AT5276" s="30"/>
      <c r="AU5276" s="121"/>
      <c r="AV5276" s="129"/>
      <c r="AW5276" s="129"/>
      <c r="AX5276" s="129"/>
    </row>
    <row r="5277" spans="1:50" x14ac:dyDescent="0.25">
      <c r="A5277" s="120"/>
      <c r="B5277" s="28"/>
      <c r="C5277" s="25"/>
      <c r="D5277" s="25"/>
      <c r="E5277" s="25"/>
      <c r="F5277" s="29"/>
      <c r="G5277" s="29"/>
      <c r="H5277" s="29"/>
      <c r="I5277" s="29"/>
      <c r="J5277" s="29"/>
      <c r="K5277" s="25"/>
      <c r="L5277" s="25"/>
      <c r="M5277" s="25"/>
      <c r="N5277" s="25"/>
      <c r="O5277" s="25"/>
      <c r="P5277" s="25"/>
      <c r="Q5277" s="28"/>
      <c r="R5277" s="29"/>
      <c r="S5277" s="27"/>
      <c r="T5277" s="27"/>
      <c r="U5277" s="28"/>
      <c r="V5277" s="26"/>
      <c r="W5277" s="26"/>
      <c r="X5277" s="26"/>
      <c r="Y5277" s="37"/>
      <c r="Z5277" s="37"/>
      <c r="AA5277" s="37"/>
      <c r="AB5277" s="30"/>
      <c r="AC5277" s="30"/>
      <c r="AD5277" s="31"/>
      <c r="AE5277" s="30"/>
      <c r="AF5277" s="30"/>
      <c r="AG5277" s="32"/>
      <c r="AH5277" s="30"/>
      <c r="AJ5277" s="30"/>
      <c r="AK5277" s="30"/>
      <c r="AL5277" s="30"/>
      <c r="AM5277" s="30"/>
      <c r="AN5277" s="30"/>
      <c r="AO5277" s="30"/>
      <c r="AP5277" s="30"/>
      <c r="AQ5277" s="30"/>
      <c r="AR5277" s="30"/>
      <c r="AS5277" s="30"/>
      <c r="AT5277" s="30"/>
      <c r="AU5277" s="121"/>
      <c r="AV5277" s="129"/>
      <c r="AW5277" s="129"/>
      <c r="AX5277" s="129"/>
    </row>
    <row r="5278" spans="1:50" x14ac:dyDescent="0.25">
      <c r="A5278" s="120"/>
      <c r="B5278" s="28"/>
      <c r="C5278" s="25"/>
      <c r="D5278" s="25"/>
      <c r="E5278" s="25"/>
      <c r="F5278" s="29"/>
      <c r="G5278" s="29"/>
      <c r="H5278" s="29"/>
      <c r="I5278" s="29"/>
      <c r="J5278" s="29"/>
      <c r="K5278" s="25"/>
      <c r="L5278" s="25"/>
      <c r="M5278" s="25"/>
      <c r="N5278" s="25"/>
      <c r="O5278" s="25"/>
      <c r="P5278" s="25"/>
      <c r="Q5278" s="28"/>
      <c r="R5278" s="29"/>
      <c r="S5278" s="27"/>
      <c r="T5278" s="27"/>
      <c r="U5278" s="28"/>
      <c r="V5278" s="26"/>
      <c r="W5278" s="26"/>
      <c r="X5278" s="26"/>
      <c r="Y5278" s="37"/>
      <c r="Z5278" s="37"/>
      <c r="AA5278" s="37"/>
      <c r="AB5278" s="30"/>
      <c r="AC5278" s="30"/>
      <c r="AD5278" s="31"/>
      <c r="AE5278" s="30"/>
      <c r="AF5278" s="30"/>
      <c r="AG5278" s="32"/>
      <c r="AH5278" s="30"/>
      <c r="AJ5278" s="30"/>
      <c r="AK5278" s="30"/>
      <c r="AL5278" s="30"/>
      <c r="AM5278" s="30"/>
      <c r="AN5278" s="30"/>
      <c r="AO5278" s="30"/>
      <c r="AP5278" s="30"/>
      <c r="AQ5278" s="30"/>
      <c r="AR5278" s="30"/>
      <c r="AS5278" s="30"/>
      <c r="AT5278" s="30"/>
      <c r="AU5278" s="121"/>
      <c r="AV5278" s="129"/>
      <c r="AW5278" s="129"/>
      <c r="AX5278" s="129"/>
    </row>
    <row r="5279" spans="1:50" x14ac:dyDescent="0.25">
      <c r="A5279" s="120"/>
      <c r="B5279" s="28"/>
      <c r="C5279" s="25"/>
      <c r="D5279" s="25"/>
      <c r="E5279" s="25"/>
      <c r="F5279" s="29"/>
      <c r="G5279" s="29"/>
      <c r="H5279" s="29"/>
      <c r="I5279" s="29"/>
      <c r="J5279" s="29"/>
      <c r="K5279" s="25"/>
      <c r="L5279" s="25"/>
      <c r="M5279" s="25"/>
      <c r="N5279" s="25"/>
      <c r="O5279" s="25"/>
      <c r="P5279" s="25"/>
      <c r="Q5279" s="28"/>
      <c r="R5279" s="29"/>
      <c r="S5279" s="27"/>
      <c r="T5279" s="27"/>
      <c r="U5279" s="28"/>
      <c r="V5279" s="26"/>
      <c r="W5279" s="26"/>
      <c r="X5279" s="26"/>
      <c r="Y5279" s="37"/>
      <c r="Z5279" s="37"/>
      <c r="AA5279" s="37"/>
      <c r="AB5279" s="30"/>
      <c r="AC5279" s="30"/>
      <c r="AD5279" s="31"/>
      <c r="AE5279" s="30"/>
      <c r="AF5279" s="30"/>
      <c r="AG5279" s="32"/>
      <c r="AH5279" s="30"/>
      <c r="AJ5279" s="30"/>
      <c r="AK5279" s="30"/>
      <c r="AL5279" s="30"/>
      <c r="AM5279" s="30"/>
      <c r="AN5279" s="30"/>
      <c r="AO5279" s="30"/>
      <c r="AP5279" s="30"/>
      <c r="AQ5279" s="30"/>
      <c r="AR5279" s="30"/>
      <c r="AS5279" s="30"/>
      <c r="AT5279" s="30"/>
      <c r="AU5279" s="121"/>
      <c r="AV5279" s="129"/>
      <c r="AW5279" s="129"/>
      <c r="AX5279" s="129"/>
    </row>
    <row r="5280" spans="1:50" x14ac:dyDescent="0.25">
      <c r="A5280" s="120"/>
      <c r="B5280" s="28"/>
      <c r="C5280" s="25"/>
      <c r="D5280" s="25"/>
      <c r="E5280" s="25"/>
      <c r="F5280" s="29"/>
      <c r="G5280" s="29"/>
      <c r="H5280" s="29"/>
      <c r="I5280" s="29"/>
      <c r="J5280" s="29"/>
      <c r="K5280" s="25"/>
      <c r="L5280" s="25"/>
      <c r="M5280" s="25"/>
      <c r="N5280" s="25"/>
      <c r="O5280" s="25"/>
      <c r="P5280" s="25"/>
      <c r="Q5280" s="28"/>
      <c r="R5280" s="29"/>
      <c r="S5280" s="27"/>
      <c r="T5280" s="27"/>
      <c r="U5280" s="28"/>
      <c r="V5280" s="26"/>
      <c r="W5280" s="26"/>
      <c r="X5280" s="26"/>
      <c r="Y5280" s="37"/>
      <c r="Z5280" s="37"/>
      <c r="AA5280" s="37"/>
      <c r="AB5280" s="30"/>
      <c r="AC5280" s="30"/>
      <c r="AD5280" s="31"/>
      <c r="AE5280" s="30"/>
      <c r="AF5280" s="30"/>
      <c r="AG5280" s="32"/>
      <c r="AH5280" s="30"/>
      <c r="AJ5280" s="30"/>
      <c r="AK5280" s="30"/>
      <c r="AL5280" s="30"/>
      <c r="AM5280" s="30"/>
      <c r="AN5280" s="30"/>
      <c r="AO5280" s="30"/>
      <c r="AP5280" s="30"/>
      <c r="AQ5280" s="30"/>
      <c r="AR5280" s="30"/>
      <c r="AS5280" s="30"/>
      <c r="AT5280" s="30"/>
      <c r="AU5280" s="121"/>
      <c r="AV5280" s="129"/>
      <c r="AW5280" s="129"/>
      <c r="AX5280" s="129"/>
    </row>
    <row r="5281" spans="1:50" x14ac:dyDescent="0.25">
      <c r="A5281" s="120"/>
      <c r="B5281" s="28"/>
      <c r="C5281" s="25"/>
      <c r="D5281" s="25"/>
      <c r="E5281" s="25"/>
      <c r="F5281" s="29"/>
      <c r="G5281" s="29"/>
      <c r="H5281" s="29"/>
      <c r="I5281" s="29"/>
      <c r="J5281" s="29"/>
      <c r="K5281" s="25"/>
      <c r="L5281" s="25"/>
      <c r="M5281" s="25"/>
      <c r="N5281" s="25"/>
      <c r="O5281" s="25"/>
      <c r="P5281" s="25"/>
      <c r="Q5281" s="28"/>
      <c r="R5281" s="29"/>
      <c r="S5281" s="27"/>
      <c r="T5281" s="27"/>
      <c r="U5281" s="28"/>
      <c r="V5281" s="26"/>
      <c r="W5281" s="26"/>
      <c r="X5281" s="26"/>
      <c r="Y5281" s="37"/>
      <c r="Z5281" s="37"/>
      <c r="AA5281" s="37"/>
      <c r="AB5281" s="30"/>
      <c r="AC5281" s="30"/>
      <c r="AD5281" s="31"/>
      <c r="AE5281" s="30"/>
      <c r="AF5281" s="30"/>
      <c r="AG5281" s="32"/>
      <c r="AH5281" s="30"/>
      <c r="AJ5281" s="30"/>
      <c r="AK5281" s="30"/>
      <c r="AL5281" s="30"/>
      <c r="AM5281" s="30"/>
      <c r="AN5281" s="30"/>
      <c r="AO5281" s="30"/>
      <c r="AP5281" s="30"/>
      <c r="AQ5281" s="30"/>
      <c r="AR5281" s="30"/>
      <c r="AS5281" s="30"/>
      <c r="AT5281" s="30"/>
      <c r="AU5281" s="121"/>
      <c r="AV5281" s="129"/>
      <c r="AW5281" s="129"/>
      <c r="AX5281" s="129"/>
    </row>
    <row r="5282" spans="1:50" x14ac:dyDescent="0.25">
      <c r="A5282" s="120"/>
      <c r="B5282" s="28"/>
      <c r="C5282" s="25"/>
      <c r="D5282" s="25"/>
      <c r="E5282" s="25"/>
      <c r="F5282" s="29"/>
      <c r="G5282" s="29"/>
      <c r="H5282" s="29"/>
      <c r="I5282" s="29"/>
      <c r="J5282" s="29"/>
      <c r="K5282" s="25"/>
      <c r="L5282" s="25"/>
      <c r="M5282" s="25"/>
      <c r="N5282" s="25"/>
      <c r="O5282" s="25"/>
      <c r="P5282" s="25"/>
      <c r="Q5282" s="28"/>
      <c r="R5282" s="29"/>
      <c r="S5282" s="27"/>
      <c r="T5282" s="27"/>
      <c r="U5282" s="28"/>
      <c r="V5282" s="26"/>
      <c r="W5282" s="26"/>
      <c r="X5282" s="26"/>
      <c r="Y5282" s="37"/>
      <c r="Z5282" s="37"/>
      <c r="AA5282" s="37"/>
      <c r="AB5282" s="30"/>
      <c r="AC5282" s="30"/>
      <c r="AD5282" s="31"/>
      <c r="AE5282" s="30"/>
      <c r="AF5282" s="30"/>
      <c r="AG5282" s="32"/>
      <c r="AH5282" s="30"/>
      <c r="AJ5282" s="30"/>
      <c r="AK5282" s="30"/>
      <c r="AL5282" s="30"/>
      <c r="AM5282" s="30"/>
      <c r="AN5282" s="30"/>
      <c r="AO5282" s="30"/>
      <c r="AP5282" s="30"/>
      <c r="AQ5282" s="30"/>
      <c r="AR5282" s="30"/>
      <c r="AS5282" s="30"/>
      <c r="AT5282" s="30"/>
      <c r="AU5282" s="121"/>
      <c r="AV5282" s="129"/>
      <c r="AW5282" s="129"/>
      <c r="AX5282" s="129"/>
    </row>
    <row r="5283" spans="1:50" x14ac:dyDescent="0.25">
      <c r="A5283" s="120"/>
      <c r="B5283" s="28"/>
      <c r="C5283" s="25"/>
      <c r="D5283" s="25"/>
      <c r="E5283" s="25"/>
      <c r="F5283" s="29"/>
      <c r="G5283" s="29"/>
      <c r="H5283" s="29"/>
      <c r="I5283" s="29"/>
      <c r="J5283" s="29"/>
      <c r="K5283" s="25"/>
      <c r="L5283" s="25"/>
      <c r="M5283" s="25"/>
      <c r="N5283" s="25"/>
      <c r="O5283" s="25"/>
      <c r="P5283" s="25"/>
      <c r="Q5283" s="28"/>
      <c r="R5283" s="29"/>
      <c r="S5283" s="27"/>
      <c r="T5283" s="27"/>
      <c r="U5283" s="28"/>
      <c r="V5283" s="26"/>
      <c r="W5283" s="26"/>
      <c r="X5283" s="26"/>
      <c r="Y5283" s="37"/>
      <c r="Z5283" s="37"/>
      <c r="AA5283" s="37"/>
      <c r="AB5283" s="30"/>
      <c r="AC5283" s="30"/>
      <c r="AD5283" s="31"/>
      <c r="AE5283" s="30"/>
      <c r="AF5283" s="30"/>
      <c r="AG5283" s="32"/>
      <c r="AH5283" s="30"/>
      <c r="AJ5283" s="30"/>
      <c r="AK5283" s="30"/>
      <c r="AL5283" s="30"/>
      <c r="AM5283" s="30"/>
      <c r="AN5283" s="30"/>
      <c r="AO5283" s="30"/>
      <c r="AP5283" s="30"/>
      <c r="AQ5283" s="30"/>
      <c r="AR5283" s="30"/>
      <c r="AS5283" s="30"/>
      <c r="AT5283" s="30"/>
      <c r="AU5283" s="121"/>
      <c r="AV5283" s="129"/>
      <c r="AW5283" s="129"/>
      <c r="AX5283" s="129"/>
    </row>
    <row r="5284" spans="1:50" x14ac:dyDescent="0.25">
      <c r="A5284" s="120"/>
      <c r="B5284" s="28"/>
      <c r="C5284" s="25"/>
      <c r="D5284" s="25"/>
      <c r="E5284" s="25"/>
      <c r="F5284" s="29"/>
      <c r="G5284" s="29"/>
      <c r="H5284" s="29"/>
      <c r="I5284" s="29"/>
      <c r="J5284" s="29"/>
      <c r="K5284" s="25"/>
      <c r="L5284" s="25"/>
      <c r="M5284" s="25"/>
      <c r="N5284" s="25"/>
      <c r="O5284" s="25"/>
      <c r="P5284" s="25"/>
      <c r="Q5284" s="28"/>
      <c r="R5284" s="29"/>
      <c r="S5284" s="27"/>
      <c r="T5284" s="27"/>
      <c r="U5284" s="28"/>
      <c r="V5284" s="26"/>
      <c r="W5284" s="26"/>
      <c r="X5284" s="26"/>
      <c r="Y5284" s="37"/>
      <c r="Z5284" s="37"/>
      <c r="AA5284" s="37"/>
      <c r="AB5284" s="30"/>
      <c r="AC5284" s="30"/>
      <c r="AD5284" s="31"/>
      <c r="AE5284" s="30"/>
      <c r="AF5284" s="30"/>
      <c r="AG5284" s="32"/>
      <c r="AH5284" s="30"/>
      <c r="AJ5284" s="30"/>
      <c r="AK5284" s="30"/>
      <c r="AL5284" s="30"/>
      <c r="AM5284" s="30"/>
      <c r="AN5284" s="30"/>
      <c r="AO5284" s="30"/>
      <c r="AP5284" s="30"/>
      <c r="AQ5284" s="30"/>
      <c r="AR5284" s="30"/>
      <c r="AS5284" s="30"/>
      <c r="AT5284" s="30"/>
      <c r="AU5284" s="121"/>
      <c r="AV5284" s="129"/>
      <c r="AW5284" s="129"/>
      <c r="AX5284" s="129"/>
    </row>
    <row r="5285" spans="1:50" x14ac:dyDescent="0.25">
      <c r="A5285" s="120"/>
      <c r="B5285" s="28"/>
      <c r="C5285" s="25"/>
      <c r="D5285" s="25"/>
      <c r="E5285" s="25"/>
      <c r="F5285" s="29"/>
      <c r="G5285" s="29"/>
      <c r="H5285" s="29"/>
      <c r="I5285" s="29"/>
      <c r="J5285" s="29"/>
      <c r="K5285" s="25"/>
      <c r="L5285" s="25"/>
      <c r="M5285" s="25"/>
      <c r="N5285" s="25"/>
      <c r="O5285" s="25"/>
      <c r="P5285" s="25"/>
      <c r="Q5285" s="28"/>
      <c r="R5285" s="29"/>
      <c r="S5285" s="27"/>
      <c r="T5285" s="27"/>
      <c r="U5285" s="28"/>
      <c r="V5285" s="26"/>
      <c r="W5285" s="26"/>
      <c r="X5285" s="26"/>
      <c r="Y5285" s="37"/>
      <c r="Z5285" s="37"/>
      <c r="AA5285" s="37"/>
      <c r="AB5285" s="30"/>
      <c r="AC5285" s="30"/>
      <c r="AD5285" s="31"/>
      <c r="AE5285" s="30"/>
      <c r="AF5285" s="30"/>
      <c r="AG5285" s="32"/>
      <c r="AH5285" s="30"/>
      <c r="AJ5285" s="30"/>
      <c r="AK5285" s="30"/>
      <c r="AL5285" s="30"/>
      <c r="AM5285" s="30"/>
      <c r="AN5285" s="30"/>
      <c r="AO5285" s="30"/>
      <c r="AP5285" s="30"/>
      <c r="AQ5285" s="30"/>
      <c r="AR5285" s="30"/>
      <c r="AS5285" s="30"/>
      <c r="AT5285" s="30"/>
      <c r="AU5285" s="121"/>
      <c r="AV5285" s="129"/>
      <c r="AW5285" s="129"/>
      <c r="AX5285" s="129"/>
    </row>
    <row r="5286" spans="1:50" x14ac:dyDescent="0.25">
      <c r="A5286" s="120"/>
      <c r="B5286" s="28"/>
      <c r="C5286" s="25"/>
      <c r="D5286" s="25"/>
      <c r="E5286" s="25"/>
      <c r="F5286" s="29"/>
      <c r="G5286" s="29"/>
      <c r="H5286" s="29"/>
      <c r="I5286" s="29"/>
      <c r="J5286" s="29"/>
      <c r="K5286" s="25"/>
      <c r="L5286" s="25"/>
      <c r="M5286" s="25"/>
      <c r="N5286" s="25"/>
      <c r="O5286" s="25"/>
      <c r="P5286" s="25"/>
      <c r="Q5286" s="28"/>
      <c r="R5286" s="29"/>
      <c r="S5286" s="27"/>
      <c r="T5286" s="27"/>
      <c r="U5286" s="28"/>
      <c r="V5286" s="26"/>
      <c r="W5286" s="26"/>
      <c r="X5286" s="26"/>
      <c r="Y5286" s="37"/>
      <c r="Z5286" s="37"/>
      <c r="AA5286" s="37"/>
      <c r="AB5286" s="30"/>
      <c r="AC5286" s="30"/>
      <c r="AD5286" s="31"/>
      <c r="AE5286" s="30"/>
      <c r="AF5286" s="30"/>
      <c r="AG5286" s="32"/>
      <c r="AH5286" s="30"/>
      <c r="AJ5286" s="30"/>
      <c r="AK5286" s="30"/>
      <c r="AL5286" s="30"/>
      <c r="AM5286" s="30"/>
      <c r="AN5286" s="30"/>
      <c r="AO5286" s="30"/>
      <c r="AP5286" s="30"/>
      <c r="AQ5286" s="30"/>
      <c r="AR5286" s="30"/>
      <c r="AS5286" s="30"/>
      <c r="AT5286" s="30"/>
      <c r="AU5286" s="121"/>
      <c r="AV5286" s="129"/>
      <c r="AW5286" s="129"/>
      <c r="AX5286" s="129"/>
    </row>
    <row r="5287" spans="1:50" x14ac:dyDescent="0.25">
      <c r="A5287" s="120"/>
      <c r="B5287" s="28"/>
      <c r="C5287" s="25"/>
      <c r="D5287" s="25"/>
      <c r="E5287" s="25"/>
      <c r="F5287" s="29"/>
      <c r="G5287" s="29"/>
      <c r="H5287" s="29"/>
      <c r="I5287" s="29"/>
      <c r="J5287" s="29"/>
      <c r="K5287" s="25"/>
      <c r="L5287" s="25"/>
      <c r="M5287" s="25"/>
      <c r="N5287" s="25"/>
      <c r="O5287" s="25"/>
      <c r="P5287" s="25"/>
      <c r="Q5287" s="28"/>
      <c r="R5287" s="29"/>
      <c r="S5287" s="27"/>
      <c r="T5287" s="27"/>
      <c r="U5287" s="28"/>
      <c r="V5287" s="26"/>
      <c r="W5287" s="26"/>
      <c r="X5287" s="26"/>
      <c r="Y5287" s="37"/>
      <c r="Z5287" s="37"/>
      <c r="AA5287" s="37"/>
      <c r="AB5287" s="30"/>
      <c r="AC5287" s="30"/>
      <c r="AD5287" s="31"/>
      <c r="AE5287" s="30"/>
      <c r="AF5287" s="30"/>
      <c r="AG5287" s="32"/>
      <c r="AH5287" s="30"/>
      <c r="AJ5287" s="30"/>
      <c r="AK5287" s="30"/>
      <c r="AL5287" s="30"/>
      <c r="AM5287" s="30"/>
      <c r="AN5287" s="30"/>
      <c r="AO5287" s="30"/>
      <c r="AP5287" s="30"/>
      <c r="AQ5287" s="30"/>
      <c r="AR5287" s="30"/>
      <c r="AS5287" s="30"/>
      <c r="AT5287" s="30"/>
      <c r="AU5287" s="121"/>
      <c r="AV5287" s="129"/>
      <c r="AW5287" s="129"/>
      <c r="AX5287" s="129"/>
    </row>
    <row r="5288" spans="1:50" x14ac:dyDescent="0.25">
      <c r="A5288" s="120"/>
      <c r="B5288" s="28"/>
      <c r="C5288" s="25"/>
      <c r="D5288" s="25"/>
      <c r="E5288" s="25"/>
      <c r="F5288" s="29"/>
      <c r="G5288" s="29"/>
      <c r="H5288" s="29"/>
      <c r="I5288" s="29"/>
      <c r="J5288" s="29"/>
      <c r="K5288" s="25"/>
      <c r="L5288" s="25"/>
      <c r="M5288" s="25"/>
      <c r="N5288" s="25"/>
      <c r="O5288" s="25"/>
      <c r="P5288" s="25"/>
      <c r="Q5288" s="28"/>
      <c r="R5288" s="29"/>
      <c r="S5288" s="27"/>
      <c r="T5288" s="27"/>
      <c r="U5288" s="28"/>
      <c r="V5288" s="26"/>
      <c r="W5288" s="26"/>
      <c r="X5288" s="26"/>
      <c r="Y5288" s="37"/>
      <c r="Z5288" s="37"/>
      <c r="AA5288" s="37"/>
      <c r="AB5288" s="30"/>
      <c r="AC5288" s="30"/>
      <c r="AD5288" s="31"/>
      <c r="AE5288" s="30"/>
      <c r="AF5288" s="30"/>
      <c r="AG5288" s="32"/>
      <c r="AH5288" s="30"/>
      <c r="AJ5288" s="30"/>
      <c r="AK5288" s="30"/>
      <c r="AL5288" s="30"/>
      <c r="AM5288" s="30"/>
      <c r="AN5288" s="30"/>
      <c r="AO5288" s="30"/>
      <c r="AP5288" s="30"/>
      <c r="AQ5288" s="30"/>
      <c r="AR5288" s="30"/>
      <c r="AS5288" s="30"/>
      <c r="AT5288" s="30"/>
      <c r="AU5288" s="121"/>
      <c r="AV5288" s="129"/>
      <c r="AW5288" s="129"/>
      <c r="AX5288" s="129"/>
    </row>
    <row r="5289" spans="1:50" x14ac:dyDescent="0.25">
      <c r="A5289" s="120"/>
      <c r="B5289" s="28"/>
      <c r="C5289" s="25"/>
      <c r="D5289" s="25"/>
      <c r="E5289" s="25"/>
      <c r="F5289" s="29"/>
      <c r="G5289" s="29"/>
      <c r="H5289" s="29"/>
      <c r="I5289" s="29"/>
      <c r="J5289" s="29"/>
      <c r="K5289" s="25"/>
      <c r="L5289" s="25"/>
      <c r="M5289" s="25"/>
      <c r="N5289" s="25"/>
      <c r="O5289" s="25"/>
      <c r="P5289" s="25"/>
      <c r="Q5289" s="28"/>
      <c r="R5289" s="29"/>
      <c r="S5289" s="27"/>
      <c r="T5289" s="27"/>
      <c r="U5289" s="28"/>
      <c r="V5289" s="26"/>
      <c r="W5289" s="26"/>
      <c r="X5289" s="26"/>
      <c r="Y5289" s="37"/>
      <c r="Z5289" s="37"/>
      <c r="AA5289" s="37"/>
      <c r="AB5289" s="30"/>
      <c r="AC5289" s="30"/>
      <c r="AD5289" s="31"/>
      <c r="AE5289" s="30"/>
      <c r="AF5289" s="30"/>
      <c r="AG5289" s="32"/>
      <c r="AH5289" s="30"/>
      <c r="AJ5289" s="30"/>
      <c r="AK5289" s="30"/>
      <c r="AL5289" s="30"/>
      <c r="AM5289" s="30"/>
      <c r="AN5289" s="30"/>
      <c r="AO5289" s="30"/>
      <c r="AP5289" s="30"/>
      <c r="AQ5289" s="30"/>
      <c r="AR5289" s="30"/>
      <c r="AS5289" s="30"/>
      <c r="AT5289" s="30"/>
      <c r="AU5289" s="121"/>
      <c r="AV5289" s="129"/>
      <c r="AW5289" s="129"/>
      <c r="AX5289" s="129"/>
    </row>
    <row r="5290" spans="1:50" x14ac:dyDescent="0.25">
      <c r="A5290" s="120"/>
      <c r="B5290" s="28"/>
      <c r="C5290" s="25"/>
      <c r="D5290" s="25"/>
      <c r="E5290" s="25"/>
      <c r="F5290" s="29"/>
      <c r="G5290" s="29"/>
      <c r="H5290" s="29"/>
      <c r="I5290" s="29"/>
      <c r="J5290" s="29"/>
      <c r="K5290" s="25"/>
      <c r="L5290" s="25"/>
      <c r="M5290" s="25"/>
      <c r="N5290" s="25"/>
      <c r="O5290" s="25"/>
      <c r="P5290" s="25"/>
      <c r="Q5290" s="28"/>
      <c r="R5290" s="29"/>
      <c r="S5290" s="27"/>
      <c r="T5290" s="27"/>
      <c r="U5290" s="28"/>
      <c r="V5290" s="26"/>
      <c r="W5290" s="26"/>
      <c r="X5290" s="26"/>
      <c r="Y5290" s="37"/>
      <c r="Z5290" s="37"/>
      <c r="AA5290" s="37"/>
      <c r="AB5290" s="30"/>
      <c r="AC5290" s="30"/>
      <c r="AD5290" s="31"/>
      <c r="AE5290" s="30"/>
      <c r="AF5290" s="30"/>
      <c r="AG5290" s="32"/>
      <c r="AH5290" s="30"/>
      <c r="AJ5290" s="30"/>
      <c r="AK5290" s="30"/>
      <c r="AL5290" s="30"/>
      <c r="AM5290" s="30"/>
      <c r="AN5290" s="30"/>
      <c r="AO5290" s="30"/>
      <c r="AP5290" s="30"/>
      <c r="AQ5290" s="30"/>
      <c r="AR5290" s="30"/>
      <c r="AS5290" s="30"/>
      <c r="AT5290" s="30"/>
      <c r="AU5290" s="121"/>
      <c r="AV5290" s="129"/>
      <c r="AW5290" s="129"/>
      <c r="AX5290" s="129"/>
    </row>
    <row r="5291" spans="1:50" x14ac:dyDescent="0.25">
      <c r="A5291" s="120"/>
      <c r="B5291" s="28"/>
      <c r="C5291" s="25"/>
      <c r="D5291" s="25"/>
      <c r="E5291" s="25"/>
      <c r="F5291" s="29"/>
      <c r="G5291" s="29"/>
      <c r="H5291" s="29"/>
      <c r="I5291" s="29"/>
      <c r="J5291" s="29"/>
      <c r="K5291" s="25"/>
      <c r="L5291" s="25"/>
      <c r="M5291" s="25"/>
      <c r="N5291" s="25"/>
      <c r="O5291" s="25"/>
      <c r="P5291" s="25"/>
      <c r="Q5291" s="28"/>
      <c r="R5291" s="29"/>
      <c r="S5291" s="27"/>
      <c r="T5291" s="27"/>
      <c r="U5291" s="28"/>
      <c r="V5291" s="26"/>
      <c r="W5291" s="26"/>
      <c r="X5291" s="26"/>
      <c r="Y5291" s="37"/>
      <c r="Z5291" s="37"/>
      <c r="AA5291" s="37"/>
      <c r="AB5291" s="30"/>
      <c r="AC5291" s="30"/>
      <c r="AD5291" s="31"/>
      <c r="AE5291" s="30"/>
      <c r="AF5291" s="30"/>
      <c r="AG5291" s="32"/>
      <c r="AH5291" s="30"/>
      <c r="AJ5291" s="30"/>
      <c r="AK5291" s="30"/>
      <c r="AL5291" s="30"/>
      <c r="AM5291" s="30"/>
      <c r="AN5291" s="30"/>
      <c r="AO5291" s="30"/>
      <c r="AP5291" s="30"/>
      <c r="AQ5291" s="30"/>
      <c r="AR5291" s="30"/>
      <c r="AS5291" s="30"/>
      <c r="AT5291" s="30"/>
      <c r="AU5291" s="121"/>
      <c r="AV5291" s="129"/>
      <c r="AW5291" s="129"/>
      <c r="AX5291" s="129"/>
    </row>
    <row r="5292" spans="1:50" x14ac:dyDescent="0.25">
      <c r="A5292" s="120"/>
      <c r="B5292" s="28"/>
      <c r="C5292" s="25"/>
      <c r="D5292" s="25"/>
      <c r="E5292" s="25"/>
      <c r="F5292" s="29"/>
      <c r="G5292" s="29"/>
      <c r="H5292" s="29"/>
      <c r="I5292" s="29"/>
      <c r="J5292" s="29"/>
      <c r="K5292" s="25"/>
      <c r="L5292" s="25"/>
      <c r="M5292" s="25"/>
      <c r="N5292" s="25"/>
      <c r="O5292" s="25"/>
      <c r="P5292" s="25"/>
      <c r="Q5292" s="28"/>
      <c r="R5292" s="29"/>
      <c r="S5292" s="27"/>
      <c r="T5292" s="27"/>
      <c r="U5292" s="28"/>
      <c r="V5292" s="26"/>
      <c r="W5292" s="26"/>
      <c r="X5292" s="26"/>
      <c r="Y5292" s="37"/>
      <c r="Z5292" s="37"/>
      <c r="AA5292" s="37"/>
      <c r="AB5292" s="30"/>
      <c r="AC5292" s="30"/>
      <c r="AD5292" s="31"/>
      <c r="AE5292" s="30"/>
      <c r="AF5292" s="30"/>
      <c r="AG5292" s="32"/>
      <c r="AH5292" s="30"/>
      <c r="AJ5292" s="30"/>
      <c r="AK5292" s="30"/>
      <c r="AL5292" s="30"/>
      <c r="AM5292" s="30"/>
      <c r="AN5292" s="30"/>
      <c r="AO5292" s="30"/>
      <c r="AP5292" s="30"/>
      <c r="AQ5292" s="30"/>
      <c r="AR5292" s="30"/>
      <c r="AS5292" s="30"/>
      <c r="AT5292" s="30"/>
      <c r="AU5292" s="121"/>
      <c r="AV5292" s="129"/>
      <c r="AW5292" s="129"/>
      <c r="AX5292" s="129"/>
    </row>
    <row r="5293" spans="1:50" x14ac:dyDescent="0.25">
      <c r="A5293" s="120"/>
      <c r="B5293" s="28"/>
      <c r="C5293" s="25"/>
      <c r="D5293" s="25"/>
      <c r="E5293" s="25"/>
      <c r="F5293" s="29"/>
      <c r="G5293" s="29"/>
      <c r="H5293" s="29"/>
      <c r="I5293" s="29"/>
      <c r="J5293" s="29"/>
      <c r="K5293" s="25"/>
      <c r="L5293" s="25"/>
      <c r="M5293" s="25"/>
      <c r="N5293" s="25"/>
      <c r="O5293" s="25"/>
      <c r="P5293" s="25"/>
      <c r="Q5293" s="28"/>
      <c r="R5293" s="29"/>
      <c r="S5293" s="27"/>
      <c r="T5293" s="27"/>
      <c r="U5293" s="28"/>
      <c r="V5293" s="26"/>
      <c r="W5293" s="26"/>
      <c r="X5293" s="26"/>
      <c r="Y5293" s="37"/>
      <c r="Z5293" s="37"/>
      <c r="AA5293" s="37"/>
      <c r="AB5293" s="30"/>
      <c r="AC5293" s="30"/>
      <c r="AD5293" s="31"/>
      <c r="AE5293" s="30"/>
      <c r="AF5293" s="30"/>
      <c r="AG5293" s="32"/>
      <c r="AH5293" s="30"/>
      <c r="AJ5293" s="30"/>
      <c r="AK5293" s="30"/>
      <c r="AL5293" s="30"/>
      <c r="AM5293" s="30"/>
      <c r="AN5293" s="30"/>
      <c r="AO5293" s="30"/>
      <c r="AP5293" s="30"/>
      <c r="AQ5293" s="30"/>
      <c r="AR5293" s="30"/>
      <c r="AS5293" s="30"/>
      <c r="AT5293" s="30"/>
      <c r="AU5293" s="121"/>
      <c r="AV5293" s="129"/>
      <c r="AW5293" s="129"/>
      <c r="AX5293" s="129"/>
    </row>
    <row r="5294" spans="1:50" x14ac:dyDescent="0.25">
      <c r="A5294" s="120"/>
      <c r="B5294" s="28"/>
      <c r="C5294" s="25"/>
      <c r="D5294" s="25"/>
      <c r="E5294" s="25"/>
      <c r="F5294" s="29"/>
      <c r="G5294" s="29"/>
      <c r="H5294" s="29"/>
      <c r="I5294" s="29"/>
      <c r="J5294" s="29"/>
      <c r="K5294" s="25"/>
      <c r="L5294" s="25"/>
      <c r="M5294" s="25"/>
      <c r="N5294" s="25"/>
      <c r="O5294" s="25"/>
      <c r="P5294" s="25"/>
      <c r="Q5294" s="28"/>
      <c r="R5294" s="29"/>
      <c r="S5294" s="27"/>
      <c r="T5294" s="27"/>
      <c r="U5294" s="28"/>
      <c r="V5294" s="26"/>
      <c r="W5294" s="26"/>
      <c r="X5294" s="26"/>
      <c r="Y5294" s="37"/>
      <c r="Z5294" s="37"/>
      <c r="AA5294" s="37"/>
      <c r="AB5294" s="30"/>
      <c r="AC5294" s="30"/>
      <c r="AD5294" s="31"/>
      <c r="AE5294" s="30"/>
      <c r="AF5294" s="30"/>
      <c r="AG5294" s="32"/>
      <c r="AH5294" s="30"/>
      <c r="AJ5294" s="30"/>
      <c r="AK5294" s="30"/>
      <c r="AL5294" s="30"/>
      <c r="AM5294" s="30"/>
      <c r="AN5294" s="30"/>
      <c r="AO5294" s="30"/>
      <c r="AP5294" s="30"/>
      <c r="AQ5294" s="30"/>
      <c r="AR5294" s="30"/>
      <c r="AS5294" s="30"/>
      <c r="AT5294" s="30"/>
      <c r="AU5294" s="121"/>
      <c r="AV5294" s="129"/>
      <c r="AW5294" s="129"/>
      <c r="AX5294" s="129"/>
    </row>
    <row r="5295" spans="1:50" x14ac:dyDescent="0.25">
      <c r="A5295" s="120"/>
      <c r="B5295" s="28"/>
      <c r="C5295" s="25"/>
      <c r="D5295" s="25"/>
      <c r="E5295" s="25"/>
      <c r="F5295" s="29"/>
      <c r="G5295" s="29"/>
      <c r="H5295" s="29"/>
      <c r="I5295" s="29"/>
      <c r="J5295" s="29"/>
      <c r="K5295" s="25"/>
      <c r="L5295" s="25"/>
      <c r="M5295" s="25"/>
      <c r="N5295" s="25"/>
      <c r="O5295" s="25"/>
      <c r="P5295" s="25"/>
      <c r="Q5295" s="28"/>
      <c r="R5295" s="29"/>
      <c r="S5295" s="27"/>
      <c r="T5295" s="27"/>
      <c r="U5295" s="28"/>
      <c r="V5295" s="26"/>
      <c r="W5295" s="26"/>
      <c r="X5295" s="26"/>
      <c r="Y5295" s="37"/>
      <c r="Z5295" s="37"/>
      <c r="AA5295" s="37"/>
      <c r="AB5295" s="30"/>
      <c r="AC5295" s="30"/>
      <c r="AD5295" s="31"/>
      <c r="AE5295" s="30"/>
      <c r="AF5295" s="30"/>
      <c r="AG5295" s="32"/>
      <c r="AH5295" s="30"/>
      <c r="AJ5295" s="30"/>
      <c r="AK5295" s="30"/>
      <c r="AL5295" s="30"/>
      <c r="AM5295" s="30"/>
      <c r="AN5295" s="30"/>
      <c r="AO5295" s="30"/>
      <c r="AP5295" s="30"/>
      <c r="AQ5295" s="30"/>
      <c r="AR5295" s="30"/>
      <c r="AS5295" s="30"/>
      <c r="AT5295" s="30"/>
      <c r="AU5295" s="121"/>
      <c r="AV5295" s="129"/>
      <c r="AW5295" s="129"/>
      <c r="AX5295" s="129"/>
    </row>
    <row r="5296" spans="1:50" x14ac:dyDescent="0.25">
      <c r="A5296" s="120"/>
      <c r="B5296" s="28"/>
      <c r="C5296" s="25"/>
      <c r="D5296" s="25"/>
      <c r="E5296" s="25"/>
      <c r="F5296" s="29"/>
      <c r="G5296" s="29"/>
      <c r="H5296" s="29"/>
      <c r="I5296" s="29"/>
      <c r="J5296" s="29"/>
      <c r="K5296" s="25"/>
      <c r="L5296" s="25"/>
      <c r="M5296" s="25"/>
      <c r="N5296" s="25"/>
      <c r="O5296" s="25"/>
      <c r="P5296" s="25"/>
      <c r="Q5296" s="28"/>
      <c r="R5296" s="29"/>
      <c r="S5296" s="27"/>
      <c r="T5296" s="27"/>
      <c r="U5296" s="28"/>
      <c r="V5296" s="26"/>
      <c r="W5296" s="26"/>
      <c r="X5296" s="26"/>
      <c r="Y5296" s="37"/>
      <c r="Z5296" s="37"/>
      <c r="AA5296" s="37"/>
      <c r="AB5296" s="30"/>
      <c r="AC5296" s="30"/>
      <c r="AD5296" s="31"/>
      <c r="AE5296" s="30"/>
      <c r="AF5296" s="30"/>
      <c r="AG5296" s="32"/>
      <c r="AH5296" s="30"/>
      <c r="AJ5296" s="30"/>
      <c r="AK5296" s="30"/>
      <c r="AL5296" s="30"/>
      <c r="AM5296" s="30"/>
      <c r="AN5296" s="30"/>
      <c r="AO5296" s="30"/>
      <c r="AP5296" s="30"/>
      <c r="AQ5296" s="30"/>
      <c r="AR5296" s="30"/>
      <c r="AS5296" s="30"/>
      <c r="AT5296" s="30"/>
      <c r="AU5296" s="121"/>
      <c r="AV5296" s="129"/>
      <c r="AW5296" s="129"/>
      <c r="AX5296" s="129"/>
    </row>
    <row r="5297" spans="1:50" x14ac:dyDescent="0.25">
      <c r="A5297" s="120"/>
      <c r="B5297" s="28"/>
      <c r="C5297" s="25"/>
      <c r="D5297" s="25"/>
      <c r="E5297" s="25"/>
      <c r="F5297" s="29"/>
      <c r="G5297" s="29"/>
      <c r="H5297" s="29"/>
      <c r="I5297" s="29"/>
      <c r="J5297" s="29"/>
      <c r="K5297" s="25"/>
      <c r="L5297" s="25"/>
      <c r="M5297" s="25"/>
      <c r="N5297" s="25"/>
      <c r="O5297" s="25"/>
      <c r="P5297" s="25"/>
      <c r="Q5297" s="28"/>
      <c r="R5297" s="29"/>
      <c r="S5297" s="27"/>
      <c r="T5297" s="27"/>
      <c r="U5297" s="28"/>
      <c r="V5297" s="26"/>
      <c r="W5297" s="26"/>
      <c r="X5297" s="26"/>
      <c r="Y5297" s="37"/>
      <c r="Z5297" s="37"/>
      <c r="AA5297" s="37"/>
      <c r="AB5297" s="30"/>
      <c r="AC5297" s="30"/>
      <c r="AD5297" s="31"/>
      <c r="AE5297" s="30"/>
      <c r="AF5297" s="30"/>
      <c r="AG5297" s="32"/>
      <c r="AH5297" s="30"/>
      <c r="AJ5297" s="30"/>
      <c r="AK5297" s="30"/>
      <c r="AL5297" s="30"/>
      <c r="AM5297" s="30"/>
      <c r="AN5297" s="30"/>
      <c r="AO5297" s="30"/>
      <c r="AP5297" s="30"/>
      <c r="AQ5297" s="30"/>
      <c r="AR5297" s="30"/>
      <c r="AS5297" s="30"/>
      <c r="AT5297" s="30"/>
      <c r="AU5297" s="121"/>
      <c r="AV5297" s="129"/>
      <c r="AW5297" s="129"/>
      <c r="AX5297" s="129"/>
    </row>
    <row r="5298" spans="1:50" x14ac:dyDescent="0.25">
      <c r="A5298" s="120"/>
      <c r="B5298" s="28"/>
      <c r="C5298" s="25"/>
      <c r="D5298" s="25"/>
      <c r="E5298" s="25"/>
      <c r="F5298" s="29"/>
      <c r="G5298" s="29"/>
      <c r="H5298" s="29"/>
      <c r="I5298" s="29"/>
      <c r="J5298" s="29"/>
      <c r="K5298" s="25"/>
      <c r="L5298" s="25"/>
      <c r="M5298" s="25"/>
      <c r="N5298" s="25"/>
      <c r="O5298" s="25"/>
      <c r="P5298" s="25"/>
      <c r="Q5298" s="28"/>
      <c r="R5298" s="29"/>
      <c r="S5298" s="27"/>
      <c r="T5298" s="27"/>
      <c r="U5298" s="28"/>
      <c r="V5298" s="26"/>
      <c r="W5298" s="26"/>
      <c r="X5298" s="26"/>
      <c r="Y5298" s="37"/>
      <c r="Z5298" s="37"/>
      <c r="AA5298" s="37"/>
      <c r="AB5298" s="30"/>
      <c r="AC5298" s="30"/>
      <c r="AD5298" s="31"/>
      <c r="AE5298" s="30"/>
      <c r="AF5298" s="30"/>
      <c r="AG5298" s="32"/>
      <c r="AH5298" s="30"/>
      <c r="AJ5298" s="30"/>
      <c r="AK5298" s="30"/>
      <c r="AL5298" s="30"/>
      <c r="AM5298" s="30"/>
      <c r="AN5298" s="30"/>
      <c r="AO5298" s="30"/>
      <c r="AP5298" s="30"/>
      <c r="AQ5298" s="30"/>
      <c r="AR5298" s="30"/>
      <c r="AS5298" s="30"/>
      <c r="AT5298" s="30"/>
      <c r="AU5298" s="121"/>
      <c r="AV5298" s="129"/>
      <c r="AW5298" s="129"/>
      <c r="AX5298" s="129"/>
    </row>
    <row r="5299" spans="1:50" x14ac:dyDescent="0.25">
      <c r="A5299" s="120"/>
      <c r="B5299" s="28"/>
      <c r="C5299" s="25"/>
      <c r="D5299" s="25"/>
      <c r="E5299" s="25"/>
      <c r="F5299" s="29"/>
      <c r="G5299" s="29"/>
      <c r="H5299" s="29"/>
      <c r="I5299" s="29"/>
      <c r="J5299" s="29"/>
      <c r="K5299" s="25"/>
      <c r="L5299" s="25"/>
      <c r="M5299" s="25"/>
      <c r="N5299" s="25"/>
      <c r="O5299" s="25"/>
      <c r="P5299" s="25"/>
      <c r="Q5299" s="28"/>
      <c r="R5299" s="29"/>
      <c r="S5299" s="27"/>
      <c r="T5299" s="27"/>
      <c r="U5299" s="28"/>
      <c r="V5299" s="26"/>
      <c r="W5299" s="26"/>
      <c r="X5299" s="26"/>
      <c r="Y5299" s="37"/>
      <c r="Z5299" s="37"/>
      <c r="AA5299" s="37"/>
      <c r="AB5299" s="30"/>
      <c r="AC5299" s="30"/>
      <c r="AD5299" s="31"/>
      <c r="AE5299" s="30"/>
      <c r="AF5299" s="30"/>
      <c r="AG5299" s="32"/>
      <c r="AH5299" s="30"/>
      <c r="AJ5299" s="30"/>
      <c r="AK5299" s="30"/>
      <c r="AL5299" s="30"/>
      <c r="AM5299" s="30"/>
      <c r="AN5299" s="30"/>
      <c r="AO5299" s="30"/>
      <c r="AP5299" s="30"/>
      <c r="AQ5299" s="30"/>
      <c r="AR5299" s="30"/>
      <c r="AS5299" s="30"/>
      <c r="AT5299" s="30"/>
      <c r="AU5299" s="121"/>
      <c r="AV5299" s="129"/>
      <c r="AW5299" s="129"/>
      <c r="AX5299" s="129"/>
    </row>
    <row r="5300" spans="1:50" x14ac:dyDescent="0.25">
      <c r="A5300" s="120"/>
      <c r="B5300" s="28"/>
      <c r="C5300" s="25"/>
      <c r="D5300" s="25"/>
      <c r="E5300" s="25"/>
      <c r="F5300" s="29"/>
      <c r="G5300" s="29"/>
      <c r="H5300" s="29"/>
      <c r="I5300" s="29"/>
      <c r="J5300" s="29"/>
      <c r="K5300" s="25"/>
      <c r="L5300" s="25"/>
      <c r="M5300" s="25"/>
      <c r="N5300" s="25"/>
      <c r="O5300" s="25"/>
      <c r="P5300" s="25"/>
      <c r="Q5300" s="28"/>
      <c r="R5300" s="29"/>
      <c r="S5300" s="27"/>
      <c r="T5300" s="27"/>
      <c r="U5300" s="28"/>
      <c r="V5300" s="26"/>
      <c r="W5300" s="26"/>
      <c r="X5300" s="26"/>
      <c r="Y5300" s="37"/>
      <c r="Z5300" s="37"/>
      <c r="AA5300" s="37"/>
      <c r="AB5300" s="30"/>
      <c r="AC5300" s="30"/>
      <c r="AD5300" s="31"/>
      <c r="AE5300" s="30"/>
      <c r="AF5300" s="30"/>
      <c r="AG5300" s="32"/>
      <c r="AH5300" s="30"/>
      <c r="AJ5300" s="30"/>
      <c r="AK5300" s="30"/>
      <c r="AL5300" s="30"/>
      <c r="AM5300" s="30"/>
      <c r="AN5300" s="30"/>
      <c r="AO5300" s="30"/>
      <c r="AP5300" s="30"/>
      <c r="AQ5300" s="30"/>
      <c r="AR5300" s="30"/>
      <c r="AS5300" s="30"/>
      <c r="AT5300" s="30"/>
      <c r="AU5300" s="121"/>
      <c r="AV5300" s="129"/>
      <c r="AW5300" s="129"/>
      <c r="AX5300" s="129"/>
    </row>
    <row r="5301" spans="1:50" x14ac:dyDescent="0.25">
      <c r="A5301" s="120"/>
      <c r="B5301" s="28"/>
      <c r="C5301" s="25"/>
      <c r="D5301" s="25"/>
      <c r="E5301" s="25"/>
      <c r="F5301" s="29"/>
      <c r="G5301" s="29"/>
      <c r="H5301" s="29"/>
      <c r="I5301" s="29"/>
      <c r="J5301" s="29"/>
      <c r="K5301" s="25"/>
      <c r="L5301" s="25"/>
      <c r="M5301" s="25"/>
      <c r="N5301" s="25"/>
      <c r="O5301" s="25"/>
      <c r="P5301" s="25"/>
      <c r="Q5301" s="28"/>
      <c r="R5301" s="29"/>
      <c r="S5301" s="27"/>
      <c r="T5301" s="27"/>
      <c r="U5301" s="28"/>
      <c r="V5301" s="26"/>
      <c r="W5301" s="26"/>
      <c r="X5301" s="26"/>
      <c r="Y5301" s="37"/>
      <c r="Z5301" s="37"/>
      <c r="AA5301" s="37"/>
      <c r="AB5301" s="30"/>
      <c r="AC5301" s="30"/>
      <c r="AD5301" s="31"/>
      <c r="AE5301" s="30"/>
      <c r="AF5301" s="30"/>
      <c r="AG5301" s="32"/>
      <c r="AH5301" s="30"/>
      <c r="AJ5301" s="30"/>
      <c r="AK5301" s="30"/>
      <c r="AL5301" s="30"/>
      <c r="AM5301" s="30"/>
      <c r="AN5301" s="30"/>
      <c r="AO5301" s="30"/>
      <c r="AP5301" s="30"/>
      <c r="AQ5301" s="30"/>
      <c r="AR5301" s="30"/>
      <c r="AS5301" s="30"/>
      <c r="AT5301" s="30"/>
      <c r="AU5301" s="121"/>
      <c r="AV5301" s="129"/>
      <c r="AW5301" s="129"/>
      <c r="AX5301" s="129"/>
    </row>
    <row r="5302" spans="1:50" x14ac:dyDescent="0.25">
      <c r="A5302" s="120"/>
      <c r="B5302" s="28"/>
      <c r="C5302" s="25"/>
      <c r="D5302" s="25"/>
      <c r="E5302" s="25"/>
      <c r="F5302" s="29"/>
      <c r="G5302" s="29"/>
      <c r="H5302" s="29"/>
      <c r="I5302" s="29"/>
      <c r="J5302" s="29"/>
      <c r="K5302" s="25"/>
      <c r="L5302" s="25"/>
      <c r="M5302" s="25"/>
      <c r="N5302" s="25"/>
      <c r="O5302" s="25"/>
      <c r="P5302" s="25"/>
      <c r="Q5302" s="28"/>
      <c r="R5302" s="29"/>
      <c r="S5302" s="27"/>
      <c r="T5302" s="27"/>
      <c r="U5302" s="28"/>
      <c r="V5302" s="26"/>
      <c r="W5302" s="26"/>
      <c r="X5302" s="26"/>
      <c r="Y5302" s="37"/>
      <c r="Z5302" s="37"/>
      <c r="AA5302" s="37"/>
      <c r="AB5302" s="30"/>
      <c r="AC5302" s="30"/>
      <c r="AD5302" s="31"/>
      <c r="AE5302" s="30"/>
      <c r="AF5302" s="30"/>
      <c r="AG5302" s="32"/>
      <c r="AH5302" s="30"/>
      <c r="AJ5302" s="30"/>
      <c r="AK5302" s="30"/>
      <c r="AL5302" s="30"/>
      <c r="AM5302" s="30"/>
      <c r="AN5302" s="30"/>
      <c r="AO5302" s="30"/>
      <c r="AP5302" s="30"/>
      <c r="AQ5302" s="30"/>
      <c r="AR5302" s="30"/>
      <c r="AS5302" s="30"/>
      <c r="AT5302" s="30"/>
      <c r="AU5302" s="121"/>
      <c r="AV5302" s="129"/>
      <c r="AW5302" s="129"/>
      <c r="AX5302" s="129"/>
    </row>
    <row r="5303" spans="1:50" x14ac:dyDescent="0.25">
      <c r="A5303" s="120"/>
      <c r="B5303" s="28"/>
      <c r="C5303" s="25"/>
      <c r="D5303" s="25"/>
      <c r="E5303" s="25"/>
      <c r="F5303" s="29"/>
      <c r="G5303" s="29"/>
      <c r="H5303" s="29"/>
      <c r="I5303" s="29"/>
      <c r="J5303" s="29"/>
      <c r="K5303" s="25"/>
      <c r="L5303" s="25"/>
      <c r="M5303" s="25"/>
      <c r="N5303" s="25"/>
      <c r="O5303" s="25"/>
      <c r="P5303" s="25"/>
      <c r="Q5303" s="28"/>
      <c r="R5303" s="29"/>
      <c r="S5303" s="27"/>
      <c r="T5303" s="27"/>
      <c r="U5303" s="28"/>
      <c r="V5303" s="26"/>
      <c r="W5303" s="26"/>
      <c r="X5303" s="26"/>
      <c r="Y5303" s="37"/>
      <c r="Z5303" s="37"/>
      <c r="AA5303" s="37"/>
      <c r="AB5303" s="30"/>
      <c r="AC5303" s="30"/>
      <c r="AD5303" s="31"/>
      <c r="AE5303" s="30"/>
      <c r="AF5303" s="30"/>
      <c r="AG5303" s="32"/>
      <c r="AH5303" s="30"/>
      <c r="AJ5303" s="30"/>
      <c r="AK5303" s="30"/>
      <c r="AL5303" s="30"/>
      <c r="AM5303" s="30"/>
      <c r="AN5303" s="30"/>
      <c r="AO5303" s="30"/>
      <c r="AP5303" s="30"/>
      <c r="AQ5303" s="30"/>
      <c r="AR5303" s="30"/>
      <c r="AS5303" s="30"/>
      <c r="AT5303" s="30"/>
      <c r="AU5303" s="121"/>
      <c r="AV5303" s="129"/>
      <c r="AW5303" s="129"/>
      <c r="AX5303" s="129"/>
    </row>
    <row r="5304" spans="1:50" x14ac:dyDescent="0.25">
      <c r="A5304" s="120"/>
      <c r="B5304" s="28"/>
      <c r="C5304" s="25"/>
      <c r="D5304" s="25"/>
      <c r="E5304" s="25"/>
      <c r="F5304" s="29"/>
      <c r="G5304" s="29"/>
      <c r="H5304" s="29"/>
      <c r="I5304" s="29"/>
      <c r="J5304" s="29"/>
      <c r="K5304" s="25"/>
      <c r="L5304" s="25"/>
      <c r="M5304" s="25"/>
      <c r="N5304" s="25"/>
      <c r="O5304" s="25"/>
      <c r="P5304" s="25"/>
      <c r="Q5304" s="28"/>
      <c r="R5304" s="29"/>
      <c r="S5304" s="27"/>
      <c r="T5304" s="27"/>
      <c r="U5304" s="28"/>
      <c r="V5304" s="26"/>
      <c r="W5304" s="26"/>
      <c r="X5304" s="26"/>
      <c r="Y5304" s="37"/>
      <c r="Z5304" s="37"/>
      <c r="AA5304" s="37"/>
      <c r="AB5304" s="30"/>
      <c r="AC5304" s="30"/>
      <c r="AD5304" s="31"/>
      <c r="AE5304" s="30"/>
      <c r="AF5304" s="30"/>
      <c r="AG5304" s="32"/>
      <c r="AH5304" s="30"/>
      <c r="AJ5304" s="30"/>
      <c r="AK5304" s="30"/>
      <c r="AL5304" s="30"/>
      <c r="AM5304" s="30"/>
      <c r="AN5304" s="30"/>
      <c r="AO5304" s="30"/>
      <c r="AP5304" s="30"/>
      <c r="AQ5304" s="30"/>
      <c r="AR5304" s="30"/>
      <c r="AS5304" s="30"/>
      <c r="AT5304" s="30"/>
      <c r="AU5304" s="121"/>
      <c r="AV5304" s="129"/>
      <c r="AW5304" s="129"/>
      <c r="AX5304" s="129"/>
    </row>
    <row r="5305" spans="1:50" x14ac:dyDescent="0.25">
      <c r="A5305" s="120"/>
      <c r="B5305" s="28"/>
      <c r="C5305" s="25"/>
      <c r="D5305" s="25"/>
      <c r="E5305" s="25"/>
      <c r="F5305" s="29"/>
      <c r="G5305" s="29"/>
      <c r="H5305" s="29"/>
      <c r="I5305" s="29"/>
      <c r="J5305" s="29"/>
      <c r="K5305" s="25"/>
      <c r="L5305" s="25"/>
      <c r="M5305" s="25"/>
      <c r="N5305" s="25"/>
      <c r="O5305" s="25"/>
      <c r="P5305" s="25"/>
      <c r="Q5305" s="28"/>
      <c r="R5305" s="29"/>
      <c r="S5305" s="27"/>
      <c r="T5305" s="27"/>
      <c r="U5305" s="28"/>
      <c r="V5305" s="26"/>
      <c r="W5305" s="26"/>
      <c r="X5305" s="26"/>
      <c r="Y5305" s="37"/>
      <c r="Z5305" s="37"/>
      <c r="AA5305" s="37"/>
      <c r="AB5305" s="30"/>
      <c r="AC5305" s="30"/>
      <c r="AD5305" s="31"/>
      <c r="AE5305" s="30"/>
      <c r="AF5305" s="30"/>
      <c r="AG5305" s="32"/>
      <c r="AH5305" s="30"/>
      <c r="AJ5305" s="30"/>
      <c r="AK5305" s="30"/>
      <c r="AL5305" s="30"/>
      <c r="AM5305" s="30"/>
      <c r="AN5305" s="30"/>
      <c r="AO5305" s="30"/>
      <c r="AP5305" s="30"/>
      <c r="AQ5305" s="30"/>
      <c r="AR5305" s="30"/>
      <c r="AS5305" s="30"/>
      <c r="AT5305" s="30"/>
      <c r="AU5305" s="121"/>
      <c r="AV5305" s="129"/>
      <c r="AW5305" s="129"/>
      <c r="AX5305" s="129"/>
    </row>
    <row r="5306" spans="1:50" x14ac:dyDescent="0.25">
      <c r="A5306" s="120"/>
      <c r="B5306" s="28"/>
      <c r="C5306" s="25"/>
      <c r="D5306" s="25"/>
      <c r="E5306" s="25"/>
      <c r="F5306" s="29"/>
      <c r="G5306" s="29"/>
      <c r="H5306" s="29"/>
      <c r="I5306" s="29"/>
      <c r="J5306" s="29"/>
      <c r="K5306" s="25"/>
      <c r="L5306" s="25"/>
      <c r="M5306" s="25"/>
      <c r="N5306" s="25"/>
      <c r="O5306" s="25"/>
      <c r="P5306" s="25"/>
      <c r="Q5306" s="28"/>
      <c r="R5306" s="29"/>
      <c r="S5306" s="27"/>
      <c r="T5306" s="27"/>
      <c r="U5306" s="28"/>
      <c r="V5306" s="26"/>
      <c r="W5306" s="26"/>
      <c r="X5306" s="26"/>
      <c r="Y5306" s="37"/>
      <c r="Z5306" s="37"/>
      <c r="AA5306" s="37"/>
      <c r="AB5306" s="30"/>
      <c r="AC5306" s="30"/>
      <c r="AD5306" s="31"/>
      <c r="AE5306" s="30"/>
      <c r="AF5306" s="30"/>
      <c r="AG5306" s="32"/>
      <c r="AH5306" s="30"/>
      <c r="AJ5306" s="30"/>
      <c r="AK5306" s="30"/>
      <c r="AL5306" s="30"/>
      <c r="AM5306" s="30"/>
      <c r="AN5306" s="30"/>
      <c r="AO5306" s="30"/>
      <c r="AP5306" s="30"/>
      <c r="AQ5306" s="30"/>
      <c r="AR5306" s="30"/>
      <c r="AS5306" s="30"/>
      <c r="AT5306" s="30"/>
      <c r="AU5306" s="121"/>
      <c r="AV5306" s="129"/>
      <c r="AW5306" s="129"/>
      <c r="AX5306" s="129"/>
    </row>
    <row r="5307" spans="1:50" x14ac:dyDescent="0.25">
      <c r="A5307" s="120"/>
      <c r="B5307" s="28"/>
      <c r="C5307" s="25"/>
      <c r="D5307" s="25"/>
      <c r="E5307" s="25"/>
      <c r="F5307" s="29"/>
      <c r="G5307" s="29"/>
      <c r="H5307" s="29"/>
      <c r="I5307" s="29"/>
      <c r="J5307" s="29"/>
      <c r="K5307" s="25"/>
      <c r="L5307" s="25"/>
      <c r="M5307" s="25"/>
      <c r="N5307" s="25"/>
      <c r="O5307" s="25"/>
      <c r="P5307" s="25"/>
      <c r="Q5307" s="28"/>
      <c r="R5307" s="29"/>
      <c r="S5307" s="27"/>
      <c r="T5307" s="27"/>
      <c r="U5307" s="28"/>
      <c r="V5307" s="26"/>
      <c r="W5307" s="26"/>
      <c r="X5307" s="26"/>
      <c r="Y5307" s="37"/>
      <c r="Z5307" s="37"/>
      <c r="AA5307" s="37"/>
      <c r="AB5307" s="30"/>
      <c r="AC5307" s="30"/>
      <c r="AD5307" s="31"/>
      <c r="AE5307" s="30"/>
      <c r="AF5307" s="30"/>
      <c r="AG5307" s="32"/>
      <c r="AH5307" s="30"/>
      <c r="AJ5307" s="30"/>
      <c r="AK5307" s="30"/>
      <c r="AL5307" s="30"/>
      <c r="AM5307" s="30"/>
      <c r="AN5307" s="30"/>
      <c r="AO5307" s="30"/>
      <c r="AP5307" s="30"/>
      <c r="AQ5307" s="30"/>
      <c r="AR5307" s="30"/>
      <c r="AS5307" s="30"/>
      <c r="AT5307" s="30"/>
      <c r="AU5307" s="121"/>
      <c r="AV5307" s="129"/>
      <c r="AW5307" s="129"/>
      <c r="AX5307" s="129"/>
    </row>
    <row r="5308" spans="1:50" x14ac:dyDescent="0.25">
      <c r="A5308" s="120"/>
      <c r="B5308" s="28"/>
      <c r="C5308" s="25"/>
      <c r="D5308" s="25"/>
      <c r="E5308" s="25"/>
      <c r="F5308" s="29"/>
      <c r="G5308" s="29"/>
      <c r="H5308" s="29"/>
      <c r="I5308" s="29"/>
      <c r="J5308" s="29"/>
      <c r="K5308" s="25"/>
      <c r="L5308" s="25"/>
      <c r="M5308" s="25"/>
      <c r="N5308" s="25"/>
      <c r="O5308" s="25"/>
      <c r="P5308" s="25"/>
      <c r="Q5308" s="28"/>
      <c r="R5308" s="29"/>
      <c r="S5308" s="27"/>
      <c r="T5308" s="27"/>
      <c r="U5308" s="28"/>
      <c r="V5308" s="26"/>
      <c r="W5308" s="26"/>
      <c r="X5308" s="26"/>
      <c r="Y5308" s="37"/>
      <c r="Z5308" s="37"/>
      <c r="AA5308" s="37"/>
      <c r="AB5308" s="30"/>
      <c r="AC5308" s="30"/>
      <c r="AD5308" s="31"/>
      <c r="AE5308" s="30"/>
      <c r="AF5308" s="30"/>
      <c r="AG5308" s="32"/>
      <c r="AH5308" s="30"/>
      <c r="AJ5308" s="30"/>
      <c r="AK5308" s="30"/>
      <c r="AL5308" s="30"/>
      <c r="AM5308" s="30"/>
      <c r="AN5308" s="30"/>
      <c r="AO5308" s="30"/>
      <c r="AP5308" s="30"/>
      <c r="AQ5308" s="30"/>
      <c r="AR5308" s="30"/>
      <c r="AS5308" s="30"/>
      <c r="AT5308" s="30"/>
      <c r="AU5308" s="121"/>
      <c r="AV5308" s="129"/>
      <c r="AW5308" s="129"/>
      <c r="AX5308" s="129"/>
    </row>
    <row r="5309" spans="1:50" x14ac:dyDescent="0.25">
      <c r="A5309" s="120"/>
      <c r="B5309" s="28"/>
      <c r="C5309" s="25"/>
      <c r="D5309" s="25"/>
      <c r="E5309" s="25"/>
      <c r="F5309" s="29"/>
      <c r="G5309" s="29"/>
      <c r="H5309" s="29"/>
      <c r="I5309" s="29"/>
      <c r="J5309" s="29"/>
      <c r="K5309" s="25"/>
      <c r="L5309" s="25"/>
      <c r="M5309" s="25"/>
      <c r="N5309" s="25"/>
      <c r="O5309" s="25"/>
      <c r="P5309" s="25"/>
      <c r="Q5309" s="28"/>
      <c r="R5309" s="29"/>
      <c r="S5309" s="27"/>
      <c r="T5309" s="27"/>
      <c r="U5309" s="28"/>
      <c r="V5309" s="26"/>
      <c r="W5309" s="26"/>
      <c r="X5309" s="26"/>
      <c r="Y5309" s="37"/>
      <c r="Z5309" s="37"/>
      <c r="AA5309" s="37"/>
      <c r="AB5309" s="30"/>
      <c r="AC5309" s="30"/>
      <c r="AD5309" s="31"/>
      <c r="AE5309" s="30"/>
      <c r="AF5309" s="30"/>
      <c r="AG5309" s="32"/>
      <c r="AH5309" s="30"/>
      <c r="AJ5309" s="30"/>
      <c r="AK5309" s="30"/>
      <c r="AL5309" s="30"/>
      <c r="AM5309" s="30"/>
      <c r="AN5309" s="30"/>
      <c r="AO5309" s="30"/>
      <c r="AP5309" s="30"/>
      <c r="AQ5309" s="30"/>
      <c r="AR5309" s="30"/>
      <c r="AS5309" s="30"/>
      <c r="AT5309" s="30"/>
      <c r="AU5309" s="121"/>
      <c r="AV5309" s="129"/>
      <c r="AW5309" s="129"/>
      <c r="AX5309" s="129"/>
    </row>
    <row r="5310" spans="1:50" x14ac:dyDescent="0.25">
      <c r="A5310" s="120"/>
      <c r="B5310" s="28"/>
      <c r="C5310" s="25"/>
      <c r="D5310" s="25"/>
      <c r="E5310" s="25"/>
      <c r="F5310" s="29"/>
      <c r="G5310" s="29"/>
      <c r="H5310" s="29"/>
      <c r="I5310" s="29"/>
      <c r="J5310" s="29"/>
      <c r="K5310" s="25"/>
      <c r="L5310" s="25"/>
      <c r="M5310" s="25"/>
      <c r="N5310" s="25"/>
      <c r="O5310" s="25"/>
      <c r="P5310" s="25"/>
      <c r="Q5310" s="28"/>
      <c r="R5310" s="29"/>
      <c r="S5310" s="27"/>
      <c r="T5310" s="27"/>
      <c r="U5310" s="28"/>
      <c r="V5310" s="26"/>
      <c r="W5310" s="26"/>
      <c r="X5310" s="26"/>
      <c r="Y5310" s="37"/>
      <c r="Z5310" s="37"/>
      <c r="AA5310" s="37"/>
      <c r="AB5310" s="30"/>
      <c r="AC5310" s="30"/>
      <c r="AD5310" s="31"/>
      <c r="AE5310" s="30"/>
      <c r="AF5310" s="30"/>
      <c r="AG5310" s="32"/>
      <c r="AH5310" s="30"/>
      <c r="AJ5310" s="30"/>
      <c r="AK5310" s="30"/>
      <c r="AL5310" s="30"/>
      <c r="AM5310" s="30"/>
      <c r="AN5310" s="30"/>
      <c r="AO5310" s="30"/>
      <c r="AP5310" s="30"/>
      <c r="AQ5310" s="30"/>
      <c r="AR5310" s="30"/>
      <c r="AS5310" s="30"/>
      <c r="AT5310" s="30"/>
      <c r="AU5310" s="121"/>
      <c r="AV5310" s="129"/>
      <c r="AW5310" s="129"/>
      <c r="AX5310" s="129"/>
    </row>
    <row r="5311" spans="1:50" x14ac:dyDescent="0.25">
      <c r="A5311" s="120"/>
      <c r="B5311" s="28"/>
      <c r="C5311" s="25"/>
      <c r="D5311" s="25"/>
      <c r="E5311" s="25"/>
      <c r="F5311" s="29"/>
      <c r="G5311" s="29"/>
      <c r="H5311" s="29"/>
      <c r="I5311" s="29"/>
      <c r="J5311" s="29"/>
      <c r="K5311" s="25"/>
      <c r="L5311" s="25"/>
      <c r="M5311" s="25"/>
      <c r="N5311" s="25"/>
      <c r="O5311" s="25"/>
      <c r="P5311" s="25"/>
      <c r="Q5311" s="28"/>
      <c r="R5311" s="29"/>
      <c r="S5311" s="27"/>
      <c r="T5311" s="27"/>
      <c r="U5311" s="28"/>
      <c r="V5311" s="26"/>
      <c r="W5311" s="26"/>
      <c r="X5311" s="26"/>
      <c r="Y5311" s="37"/>
      <c r="Z5311" s="37"/>
      <c r="AA5311" s="37"/>
      <c r="AB5311" s="30"/>
      <c r="AC5311" s="30"/>
      <c r="AD5311" s="31"/>
      <c r="AE5311" s="30"/>
      <c r="AF5311" s="30"/>
      <c r="AG5311" s="32"/>
      <c r="AH5311" s="30"/>
      <c r="AJ5311" s="30"/>
      <c r="AK5311" s="30"/>
      <c r="AL5311" s="30"/>
      <c r="AM5311" s="30"/>
      <c r="AN5311" s="30"/>
      <c r="AO5311" s="30"/>
      <c r="AP5311" s="30"/>
      <c r="AQ5311" s="30"/>
      <c r="AR5311" s="30"/>
      <c r="AS5311" s="30"/>
      <c r="AT5311" s="30"/>
      <c r="AU5311" s="121"/>
      <c r="AV5311" s="129"/>
      <c r="AW5311" s="129"/>
      <c r="AX5311" s="129"/>
    </row>
    <row r="5312" spans="1:50" x14ac:dyDescent="0.25">
      <c r="A5312" s="120"/>
      <c r="B5312" s="28"/>
      <c r="C5312" s="25"/>
      <c r="D5312" s="25"/>
      <c r="E5312" s="25"/>
      <c r="F5312" s="29"/>
      <c r="G5312" s="29"/>
      <c r="H5312" s="29"/>
      <c r="I5312" s="29"/>
      <c r="J5312" s="29"/>
      <c r="K5312" s="25"/>
      <c r="L5312" s="25"/>
      <c r="M5312" s="25"/>
      <c r="N5312" s="25"/>
      <c r="O5312" s="25"/>
      <c r="P5312" s="25"/>
      <c r="Q5312" s="28"/>
      <c r="R5312" s="29"/>
      <c r="S5312" s="27"/>
      <c r="T5312" s="27"/>
      <c r="U5312" s="28"/>
      <c r="V5312" s="26"/>
      <c r="W5312" s="26"/>
      <c r="X5312" s="26"/>
      <c r="Y5312" s="37"/>
      <c r="Z5312" s="37"/>
      <c r="AA5312" s="37"/>
      <c r="AB5312" s="30"/>
      <c r="AC5312" s="30"/>
      <c r="AD5312" s="31"/>
      <c r="AE5312" s="30"/>
      <c r="AF5312" s="30"/>
      <c r="AG5312" s="32"/>
      <c r="AH5312" s="30"/>
      <c r="AJ5312" s="30"/>
      <c r="AK5312" s="30"/>
      <c r="AL5312" s="30"/>
      <c r="AM5312" s="30"/>
      <c r="AN5312" s="30"/>
      <c r="AO5312" s="30"/>
      <c r="AP5312" s="30"/>
      <c r="AQ5312" s="30"/>
      <c r="AR5312" s="30"/>
      <c r="AS5312" s="30"/>
      <c r="AT5312" s="30"/>
      <c r="AU5312" s="121"/>
      <c r="AV5312" s="129"/>
      <c r="AW5312" s="129"/>
      <c r="AX5312" s="129"/>
    </row>
    <row r="5313" spans="1:50" x14ac:dyDescent="0.25">
      <c r="A5313" s="120"/>
      <c r="B5313" s="28"/>
      <c r="C5313" s="25"/>
      <c r="D5313" s="25"/>
      <c r="E5313" s="25"/>
      <c r="F5313" s="29"/>
      <c r="G5313" s="29"/>
      <c r="H5313" s="29"/>
      <c r="I5313" s="29"/>
      <c r="J5313" s="29"/>
      <c r="K5313" s="25"/>
      <c r="L5313" s="25"/>
      <c r="M5313" s="25"/>
      <c r="N5313" s="25"/>
      <c r="O5313" s="25"/>
      <c r="P5313" s="25"/>
      <c r="Q5313" s="28"/>
      <c r="R5313" s="29"/>
      <c r="S5313" s="27"/>
      <c r="T5313" s="27"/>
      <c r="U5313" s="28"/>
      <c r="V5313" s="26"/>
      <c r="W5313" s="26"/>
      <c r="X5313" s="26"/>
      <c r="Y5313" s="37"/>
      <c r="Z5313" s="37"/>
      <c r="AA5313" s="37"/>
      <c r="AB5313" s="30"/>
      <c r="AC5313" s="30"/>
      <c r="AD5313" s="31"/>
      <c r="AE5313" s="30"/>
      <c r="AF5313" s="30"/>
      <c r="AG5313" s="32"/>
      <c r="AH5313" s="30"/>
      <c r="AJ5313" s="30"/>
      <c r="AK5313" s="30"/>
      <c r="AL5313" s="30"/>
      <c r="AM5313" s="30"/>
      <c r="AN5313" s="30"/>
      <c r="AO5313" s="30"/>
      <c r="AP5313" s="30"/>
      <c r="AQ5313" s="30"/>
      <c r="AR5313" s="30"/>
      <c r="AS5313" s="30"/>
      <c r="AT5313" s="30"/>
      <c r="AU5313" s="121"/>
      <c r="AV5313" s="129"/>
      <c r="AW5313" s="129"/>
      <c r="AX5313" s="129"/>
    </row>
    <row r="5314" spans="1:50" x14ac:dyDescent="0.25">
      <c r="A5314" s="120"/>
      <c r="B5314" s="28"/>
      <c r="C5314" s="25"/>
      <c r="D5314" s="25"/>
      <c r="E5314" s="25"/>
      <c r="F5314" s="29"/>
      <c r="G5314" s="29"/>
      <c r="H5314" s="29"/>
      <c r="I5314" s="29"/>
      <c r="J5314" s="29"/>
      <c r="K5314" s="25"/>
      <c r="L5314" s="25"/>
      <c r="M5314" s="25"/>
      <c r="N5314" s="25"/>
      <c r="O5314" s="25"/>
      <c r="P5314" s="25"/>
      <c r="Q5314" s="28"/>
      <c r="R5314" s="29"/>
      <c r="S5314" s="27"/>
      <c r="T5314" s="27"/>
      <c r="U5314" s="28"/>
      <c r="V5314" s="26"/>
      <c r="W5314" s="26"/>
      <c r="X5314" s="26"/>
      <c r="Y5314" s="37"/>
      <c r="Z5314" s="37"/>
      <c r="AA5314" s="37"/>
      <c r="AB5314" s="30"/>
      <c r="AC5314" s="30"/>
      <c r="AD5314" s="31"/>
      <c r="AE5314" s="30"/>
      <c r="AF5314" s="30"/>
      <c r="AG5314" s="32"/>
      <c r="AH5314" s="30"/>
      <c r="AJ5314" s="30"/>
      <c r="AK5314" s="30"/>
      <c r="AL5314" s="30"/>
      <c r="AM5314" s="30"/>
      <c r="AN5314" s="30"/>
      <c r="AO5314" s="30"/>
      <c r="AP5314" s="30"/>
      <c r="AQ5314" s="30"/>
      <c r="AR5314" s="30"/>
      <c r="AS5314" s="30"/>
      <c r="AT5314" s="30"/>
      <c r="AU5314" s="121"/>
      <c r="AV5314" s="129"/>
      <c r="AW5314" s="129"/>
      <c r="AX5314" s="129"/>
    </row>
    <row r="5315" spans="1:50" x14ac:dyDescent="0.25">
      <c r="A5315" s="120"/>
      <c r="B5315" s="28"/>
      <c r="C5315" s="25"/>
      <c r="D5315" s="25"/>
      <c r="E5315" s="25"/>
      <c r="F5315" s="29"/>
      <c r="G5315" s="29"/>
      <c r="H5315" s="29"/>
      <c r="I5315" s="29"/>
      <c r="J5315" s="29"/>
      <c r="K5315" s="25"/>
      <c r="L5315" s="25"/>
      <c r="M5315" s="25"/>
      <c r="N5315" s="25"/>
      <c r="O5315" s="25"/>
      <c r="P5315" s="25"/>
      <c r="Q5315" s="28"/>
      <c r="R5315" s="29"/>
      <c r="S5315" s="27"/>
      <c r="T5315" s="27"/>
      <c r="U5315" s="28"/>
      <c r="V5315" s="26"/>
      <c r="W5315" s="26"/>
      <c r="X5315" s="26"/>
      <c r="Y5315" s="37"/>
      <c r="Z5315" s="37"/>
      <c r="AA5315" s="37"/>
      <c r="AB5315" s="30"/>
      <c r="AC5315" s="30"/>
      <c r="AD5315" s="31"/>
      <c r="AE5315" s="30"/>
      <c r="AF5315" s="30"/>
      <c r="AG5315" s="32"/>
      <c r="AH5315" s="30"/>
      <c r="AJ5315" s="30"/>
      <c r="AK5315" s="30"/>
      <c r="AL5315" s="30"/>
      <c r="AM5315" s="30"/>
      <c r="AN5315" s="30"/>
      <c r="AO5315" s="30"/>
      <c r="AP5315" s="30"/>
      <c r="AQ5315" s="30"/>
      <c r="AR5315" s="30"/>
      <c r="AS5315" s="30"/>
      <c r="AT5315" s="30"/>
      <c r="AU5315" s="121"/>
      <c r="AV5315" s="129"/>
      <c r="AW5315" s="129"/>
      <c r="AX5315" s="129"/>
    </row>
    <row r="5316" spans="1:50" x14ac:dyDescent="0.25">
      <c r="A5316" s="120"/>
      <c r="B5316" s="28"/>
      <c r="C5316" s="25"/>
      <c r="D5316" s="25"/>
      <c r="E5316" s="25"/>
      <c r="F5316" s="29"/>
      <c r="G5316" s="29"/>
      <c r="H5316" s="29"/>
      <c r="I5316" s="29"/>
      <c r="J5316" s="29"/>
      <c r="K5316" s="25"/>
      <c r="L5316" s="25"/>
      <c r="M5316" s="25"/>
      <c r="N5316" s="25"/>
      <c r="O5316" s="25"/>
      <c r="P5316" s="25"/>
      <c r="Q5316" s="28"/>
      <c r="R5316" s="29"/>
      <c r="S5316" s="27"/>
      <c r="T5316" s="27"/>
      <c r="U5316" s="28"/>
      <c r="V5316" s="26"/>
      <c r="W5316" s="26"/>
      <c r="X5316" s="26"/>
      <c r="Y5316" s="37"/>
      <c r="Z5316" s="37"/>
      <c r="AA5316" s="37"/>
      <c r="AB5316" s="30"/>
      <c r="AC5316" s="30"/>
      <c r="AD5316" s="31"/>
      <c r="AE5316" s="30"/>
      <c r="AF5316" s="30"/>
      <c r="AG5316" s="32"/>
      <c r="AH5316" s="30"/>
      <c r="AJ5316" s="30"/>
      <c r="AK5316" s="30"/>
      <c r="AL5316" s="30"/>
      <c r="AM5316" s="30"/>
      <c r="AN5316" s="30"/>
      <c r="AO5316" s="30"/>
      <c r="AP5316" s="30"/>
      <c r="AQ5316" s="30"/>
      <c r="AR5316" s="30"/>
      <c r="AS5316" s="30"/>
      <c r="AT5316" s="30"/>
      <c r="AU5316" s="121"/>
      <c r="AV5316" s="129"/>
      <c r="AW5316" s="129"/>
      <c r="AX5316" s="129"/>
    </row>
    <row r="5317" spans="1:50" x14ac:dyDescent="0.25">
      <c r="A5317" s="120"/>
      <c r="B5317" s="28"/>
      <c r="C5317" s="25"/>
      <c r="D5317" s="25"/>
      <c r="E5317" s="25"/>
      <c r="F5317" s="29"/>
      <c r="G5317" s="29"/>
      <c r="H5317" s="29"/>
      <c r="I5317" s="29"/>
      <c r="J5317" s="29"/>
      <c r="K5317" s="25"/>
      <c r="L5317" s="25"/>
      <c r="M5317" s="25"/>
      <c r="N5317" s="25"/>
      <c r="O5317" s="25"/>
      <c r="P5317" s="25"/>
      <c r="Q5317" s="28"/>
      <c r="R5317" s="29"/>
      <c r="S5317" s="27"/>
      <c r="T5317" s="27"/>
      <c r="U5317" s="28"/>
      <c r="V5317" s="26"/>
      <c r="W5317" s="26"/>
      <c r="X5317" s="26"/>
      <c r="Y5317" s="37"/>
      <c r="Z5317" s="37"/>
      <c r="AA5317" s="37"/>
      <c r="AB5317" s="30"/>
      <c r="AC5317" s="30"/>
      <c r="AD5317" s="31"/>
      <c r="AE5317" s="30"/>
      <c r="AF5317" s="30"/>
      <c r="AG5317" s="32"/>
      <c r="AH5317" s="30"/>
      <c r="AJ5317" s="30"/>
      <c r="AK5317" s="30"/>
      <c r="AL5317" s="30"/>
      <c r="AM5317" s="30"/>
      <c r="AN5317" s="30"/>
      <c r="AO5317" s="30"/>
      <c r="AP5317" s="30"/>
      <c r="AQ5317" s="30"/>
      <c r="AR5317" s="30"/>
      <c r="AS5317" s="30"/>
      <c r="AT5317" s="30"/>
      <c r="AU5317" s="121"/>
      <c r="AV5317" s="129"/>
      <c r="AW5317" s="129"/>
      <c r="AX5317" s="129"/>
    </row>
    <row r="5318" spans="1:50" x14ac:dyDescent="0.25">
      <c r="A5318" s="120"/>
      <c r="B5318" s="28"/>
      <c r="C5318" s="25"/>
      <c r="D5318" s="25"/>
      <c r="E5318" s="25"/>
      <c r="F5318" s="29"/>
      <c r="G5318" s="29"/>
      <c r="H5318" s="29"/>
      <c r="I5318" s="29"/>
      <c r="J5318" s="29"/>
      <c r="K5318" s="25"/>
      <c r="L5318" s="25"/>
      <c r="M5318" s="25"/>
      <c r="N5318" s="25"/>
      <c r="O5318" s="25"/>
      <c r="P5318" s="25"/>
      <c r="Q5318" s="28"/>
      <c r="R5318" s="29"/>
      <c r="S5318" s="27"/>
      <c r="T5318" s="27"/>
      <c r="U5318" s="28"/>
      <c r="V5318" s="26"/>
      <c r="W5318" s="26"/>
      <c r="X5318" s="26"/>
      <c r="Y5318" s="37"/>
      <c r="Z5318" s="37"/>
      <c r="AA5318" s="37"/>
      <c r="AB5318" s="30"/>
      <c r="AC5318" s="30"/>
      <c r="AD5318" s="31"/>
      <c r="AE5318" s="30"/>
      <c r="AF5318" s="30"/>
      <c r="AG5318" s="32"/>
      <c r="AH5318" s="30"/>
      <c r="AJ5318" s="30"/>
      <c r="AK5318" s="30"/>
      <c r="AL5318" s="30"/>
      <c r="AM5318" s="30"/>
      <c r="AN5318" s="30"/>
      <c r="AO5318" s="30"/>
      <c r="AP5318" s="30"/>
      <c r="AQ5318" s="30"/>
      <c r="AR5318" s="30"/>
      <c r="AS5318" s="30"/>
      <c r="AT5318" s="30"/>
      <c r="AU5318" s="121"/>
      <c r="AV5318" s="129"/>
      <c r="AW5318" s="129"/>
      <c r="AX5318" s="129"/>
    </row>
    <row r="5319" spans="1:50" x14ac:dyDescent="0.25">
      <c r="A5319" s="120"/>
      <c r="B5319" s="28"/>
      <c r="C5319" s="25"/>
      <c r="D5319" s="25"/>
      <c r="E5319" s="25"/>
      <c r="F5319" s="29"/>
      <c r="G5319" s="29"/>
      <c r="H5319" s="29"/>
      <c r="I5319" s="29"/>
      <c r="J5319" s="29"/>
      <c r="K5319" s="25"/>
      <c r="L5319" s="25"/>
      <c r="M5319" s="25"/>
      <c r="N5319" s="25"/>
      <c r="O5319" s="25"/>
      <c r="P5319" s="25"/>
      <c r="Q5319" s="28"/>
      <c r="R5319" s="29"/>
      <c r="S5319" s="27"/>
      <c r="T5319" s="27"/>
      <c r="U5319" s="28"/>
      <c r="V5319" s="26"/>
      <c r="W5319" s="26"/>
      <c r="X5319" s="26"/>
      <c r="Y5319" s="37"/>
      <c r="Z5319" s="37"/>
      <c r="AA5319" s="37"/>
      <c r="AB5319" s="30"/>
      <c r="AC5319" s="30"/>
      <c r="AD5319" s="31"/>
      <c r="AE5319" s="30"/>
      <c r="AF5319" s="30"/>
      <c r="AG5319" s="32"/>
      <c r="AH5319" s="30"/>
      <c r="AJ5319" s="30"/>
      <c r="AK5319" s="30"/>
      <c r="AL5319" s="30"/>
      <c r="AM5319" s="30"/>
      <c r="AN5319" s="30"/>
      <c r="AO5319" s="30"/>
      <c r="AP5319" s="30"/>
      <c r="AQ5319" s="30"/>
      <c r="AR5319" s="30"/>
      <c r="AS5319" s="30"/>
      <c r="AT5319" s="30"/>
      <c r="AU5319" s="121"/>
      <c r="AV5319" s="129"/>
      <c r="AW5319" s="129"/>
      <c r="AX5319" s="129"/>
    </row>
    <row r="5320" spans="1:50" x14ac:dyDescent="0.25">
      <c r="A5320" s="120"/>
      <c r="B5320" s="28"/>
      <c r="C5320" s="25"/>
      <c r="D5320" s="25"/>
      <c r="E5320" s="25"/>
      <c r="F5320" s="29"/>
      <c r="G5320" s="29"/>
      <c r="H5320" s="29"/>
      <c r="I5320" s="29"/>
      <c r="J5320" s="29"/>
      <c r="K5320" s="25"/>
      <c r="L5320" s="25"/>
      <c r="M5320" s="25"/>
      <c r="N5320" s="25"/>
      <c r="O5320" s="25"/>
      <c r="P5320" s="25"/>
      <c r="Q5320" s="28"/>
      <c r="R5320" s="29"/>
      <c r="S5320" s="27"/>
      <c r="T5320" s="27"/>
      <c r="U5320" s="28"/>
      <c r="V5320" s="26"/>
      <c r="W5320" s="26"/>
      <c r="X5320" s="26"/>
      <c r="Y5320" s="37"/>
      <c r="Z5320" s="37"/>
      <c r="AA5320" s="37"/>
      <c r="AB5320" s="30"/>
      <c r="AC5320" s="30"/>
      <c r="AD5320" s="31"/>
      <c r="AE5320" s="30"/>
      <c r="AF5320" s="30"/>
      <c r="AG5320" s="32"/>
      <c r="AH5320" s="30"/>
      <c r="AJ5320" s="30"/>
      <c r="AK5320" s="30"/>
      <c r="AL5320" s="30"/>
      <c r="AM5320" s="30"/>
      <c r="AN5320" s="30"/>
      <c r="AO5320" s="30"/>
      <c r="AP5320" s="30"/>
      <c r="AQ5320" s="30"/>
      <c r="AR5320" s="30"/>
      <c r="AS5320" s="30"/>
      <c r="AT5320" s="30"/>
      <c r="AU5320" s="121"/>
      <c r="AV5320" s="129"/>
      <c r="AW5320" s="129"/>
      <c r="AX5320" s="129"/>
    </row>
    <row r="5321" spans="1:50" x14ac:dyDescent="0.25">
      <c r="A5321" s="120"/>
      <c r="B5321" s="28"/>
      <c r="C5321" s="25"/>
      <c r="D5321" s="25"/>
      <c r="E5321" s="25"/>
      <c r="F5321" s="29"/>
      <c r="G5321" s="29"/>
      <c r="H5321" s="29"/>
      <c r="I5321" s="29"/>
      <c r="J5321" s="29"/>
      <c r="K5321" s="25"/>
      <c r="L5321" s="25"/>
      <c r="M5321" s="25"/>
      <c r="N5321" s="25"/>
      <c r="O5321" s="25"/>
      <c r="P5321" s="25"/>
      <c r="Q5321" s="28"/>
      <c r="R5321" s="29"/>
      <c r="S5321" s="27"/>
      <c r="T5321" s="27"/>
      <c r="U5321" s="28"/>
      <c r="V5321" s="26"/>
      <c r="W5321" s="26"/>
      <c r="X5321" s="26"/>
      <c r="Y5321" s="37"/>
      <c r="Z5321" s="37"/>
      <c r="AA5321" s="37"/>
      <c r="AB5321" s="30"/>
      <c r="AC5321" s="30"/>
      <c r="AD5321" s="31"/>
      <c r="AE5321" s="30"/>
      <c r="AF5321" s="30"/>
      <c r="AG5321" s="32"/>
      <c r="AH5321" s="30"/>
      <c r="AJ5321" s="30"/>
      <c r="AK5321" s="30"/>
      <c r="AL5321" s="30"/>
      <c r="AM5321" s="30"/>
      <c r="AN5321" s="30"/>
      <c r="AO5321" s="30"/>
      <c r="AP5321" s="30"/>
      <c r="AQ5321" s="30"/>
      <c r="AR5321" s="30"/>
      <c r="AS5321" s="30"/>
      <c r="AT5321" s="30"/>
      <c r="AU5321" s="121"/>
      <c r="AV5321" s="129"/>
      <c r="AW5321" s="129"/>
      <c r="AX5321" s="129"/>
    </row>
    <row r="5322" spans="1:50" x14ac:dyDescent="0.25">
      <c r="A5322" s="120"/>
      <c r="B5322" s="28"/>
      <c r="C5322" s="25"/>
      <c r="D5322" s="25"/>
      <c r="E5322" s="25"/>
      <c r="F5322" s="29"/>
      <c r="G5322" s="29"/>
      <c r="H5322" s="29"/>
      <c r="I5322" s="29"/>
      <c r="J5322" s="29"/>
      <c r="K5322" s="25"/>
      <c r="L5322" s="25"/>
      <c r="M5322" s="25"/>
      <c r="N5322" s="25"/>
      <c r="O5322" s="25"/>
      <c r="P5322" s="25"/>
      <c r="Q5322" s="28"/>
      <c r="R5322" s="29"/>
      <c r="S5322" s="27"/>
      <c r="T5322" s="27"/>
      <c r="U5322" s="28"/>
      <c r="V5322" s="26"/>
      <c r="W5322" s="26"/>
      <c r="X5322" s="26"/>
      <c r="Y5322" s="37"/>
      <c r="Z5322" s="37"/>
      <c r="AA5322" s="37"/>
      <c r="AB5322" s="30"/>
      <c r="AC5322" s="30"/>
      <c r="AD5322" s="31"/>
      <c r="AE5322" s="30"/>
      <c r="AF5322" s="30"/>
      <c r="AG5322" s="32"/>
      <c r="AH5322" s="30"/>
      <c r="AJ5322" s="30"/>
      <c r="AK5322" s="30"/>
      <c r="AL5322" s="30"/>
      <c r="AM5322" s="30"/>
      <c r="AN5322" s="30"/>
      <c r="AO5322" s="30"/>
      <c r="AP5322" s="30"/>
      <c r="AQ5322" s="30"/>
      <c r="AR5322" s="30"/>
      <c r="AS5322" s="30"/>
      <c r="AT5322" s="30"/>
      <c r="AU5322" s="121"/>
      <c r="AV5322" s="129"/>
      <c r="AW5322" s="129"/>
      <c r="AX5322" s="129"/>
    </row>
    <row r="5323" spans="1:50" x14ac:dyDescent="0.25">
      <c r="A5323" s="120"/>
      <c r="B5323" s="28"/>
      <c r="C5323" s="25"/>
      <c r="D5323" s="25"/>
      <c r="E5323" s="25"/>
      <c r="F5323" s="29"/>
      <c r="G5323" s="29"/>
      <c r="H5323" s="29"/>
      <c r="I5323" s="29"/>
      <c r="J5323" s="29"/>
      <c r="K5323" s="25"/>
      <c r="L5323" s="25"/>
      <c r="M5323" s="25"/>
      <c r="N5323" s="25"/>
      <c r="O5323" s="25"/>
      <c r="P5323" s="25"/>
      <c r="Q5323" s="28"/>
      <c r="R5323" s="29"/>
      <c r="S5323" s="27"/>
      <c r="T5323" s="27"/>
      <c r="U5323" s="28"/>
      <c r="V5323" s="26"/>
      <c r="W5323" s="26"/>
      <c r="X5323" s="26"/>
      <c r="Y5323" s="37"/>
      <c r="Z5323" s="37"/>
      <c r="AA5323" s="37"/>
      <c r="AB5323" s="30"/>
      <c r="AC5323" s="30"/>
      <c r="AD5323" s="31"/>
      <c r="AE5323" s="30"/>
      <c r="AF5323" s="30"/>
      <c r="AG5323" s="32"/>
      <c r="AH5323" s="30"/>
      <c r="AJ5323" s="30"/>
      <c r="AK5323" s="30"/>
      <c r="AL5323" s="30"/>
      <c r="AM5323" s="30"/>
      <c r="AN5323" s="30"/>
      <c r="AO5323" s="30"/>
      <c r="AP5323" s="30"/>
      <c r="AQ5323" s="30"/>
      <c r="AR5323" s="30"/>
      <c r="AS5323" s="30"/>
      <c r="AT5323" s="30"/>
      <c r="AU5323" s="121"/>
      <c r="AV5323" s="129"/>
      <c r="AW5323" s="129"/>
      <c r="AX5323" s="129"/>
    </row>
    <row r="5324" spans="1:50" x14ac:dyDescent="0.25">
      <c r="A5324" s="120"/>
      <c r="B5324" s="28"/>
      <c r="C5324" s="25"/>
      <c r="D5324" s="25"/>
      <c r="E5324" s="25"/>
      <c r="F5324" s="29"/>
      <c r="G5324" s="29"/>
      <c r="H5324" s="29"/>
      <c r="I5324" s="29"/>
      <c r="J5324" s="29"/>
      <c r="K5324" s="25"/>
      <c r="L5324" s="25"/>
      <c r="M5324" s="25"/>
      <c r="N5324" s="25"/>
      <c r="O5324" s="25"/>
      <c r="P5324" s="25"/>
      <c r="Q5324" s="28"/>
      <c r="R5324" s="29"/>
      <c r="S5324" s="27"/>
      <c r="T5324" s="27"/>
      <c r="U5324" s="28"/>
      <c r="V5324" s="26"/>
      <c r="W5324" s="26"/>
      <c r="X5324" s="26"/>
      <c r="Y5324" s="37"/>
      <c r="Z5324" s="37"/>
      <c r="AA5324" s="37"/>
      <c r="AB5324" s="30"/>
      <c r="AC5324" s="30"/>
      <c r="AD5324" s="31"/>
      <c r="AE5324" s="30"/>
      <c r="AF5324" s="30"/>
      <c r="AG5324" s="32"/>
      <c r="AH5324" s="30"/>
      <c r="AJ5324" s="30"/>
      <c r="AK5324" s="30"/>
      <c r="AL5324" s="30"/>
      <c r="AM5324" s="30"/>
      <c r="AN5324" s="30"/>
      <c r="AO5324" s="30"/>
      <c r="AP5324" s="30"/>
      <c r="AQ5324" s="30"/>
      <c r="AR5324" s="30"/>
      <c r="AS5324" s="30"/>
      <c r="AT5324" s="30"/>
      <c r="AU5324" s="121"/>
      <c r="AV5324" s="129"/>
      <c r="AW5324" s="129"/>
      <c r="AX5324" s="129"/>
    </row>
    <row r="5325" spans="1:50" x14ac:dyDescent="0.25">
      <c r="A5325" s="120"/>
      <c r="B5325" s="28"/>
      <c r="C5325" s="25"/>
      <c r="D5325" s="25"/>
      <c r="E5325" s="25"/>
      <c r="F5325" s="29"/>
      <c r="G5325" s="29"/>
      <c r="H5325" s="29"/>
      <c r="I5325" s="29"/>
      <c r="J5325" s="29"/>
      <c r="K5325" s="25"/>
      <c r="L5325" s="25"/>
      <c r="M5325" s="25"/>
      <c r="N5325" s="25"/>
      <c r="O5325" s="25"/>
      <c r="P5325" s="25"/>
      <c r="Q5325" s="28"/>
      <c r="R5325" s="29"/>
      <c r="S5325" s="27"/>
      <c r="T5325" s="27"/>
      <c r="U5325" s="28"/>
      <c r="V5325" s="26"/>
      <c r="W5325" s="26"/>
      <c r="X5325" s="26"/>
      <c r="Y5325" s="37"/>
      <c r="Z5325" s="37"/>
      <c r="AA5325" s="37"/>
      <c r="AB5325" s="30"/>
      <c r="AC5325" s="30"/>
      <c r="AD5325" s="31"/>
      <c r="AE5325" s="30"/>
      <c r="AF5325" s="30"/>
      <c r="AG5325" s="32"/>
      <c r="AH5325" s="30"/>
      <c r="AJ5325" s="30"/>
      <c r="AK5325" s="30"/>
      <c r="AL5325" s="30"/>
      <c r="AM5325" s="30"/>
      <c r="AN5325" s="30"/>
      <c r="AO5325" s="30"/>
      <c r="AP5325" s="30"/>
      <c r="AQ5325" s="30"/>
      <c r="AR5325" s="30"/>
      <c r="AS5325" s="30"/>
      <c r="AT5325" s="30"/>
      <c r="AU5325" s="121"/>
      <c r="AV5325" s="129"/>
      <c r="AW5325" s="129"/>
      <c r="AX5325" s="129"/>
    </row>
    <row r="5326" spans="1:50" x14ac:dyDescent="0.25">
      <c r="A5326" s="120"/>
      <c r="B5326" s="28"/>
      <c r="C5326" s="25"/>
      <c r="D5326" s="25"/>
      <c r="E5326" s="25"/>
      <c r="F5326" s="29"/>
      <c r="G5326" s="29"/>
      <c r="H5326" s="29"/>
      <c r="I5326" s="29"/>
      <c r="J5326" s="29"/>
      <c r="K5326" s="25"/>
      <c r="L5326" s="25"/>
      <c r="M5326" s="25"/>
      <c r="N5326" s="25"/>
      <c r="O5326" s="25"/>
      <c r="P5326" s="25"/>
      <c r="Q5326" s="28"/>
      <c r="R5326" s="29"/>
      <c r="S5326" s="27"/>
      <c r="T5326" s="27"/>
      <c r="U5326" s="28"/>
      <c r="V5326" s="26"/>
      <c r="W5326" s="26"/>
      <c r="X5326" s="26"/>
      <c r="Y5326" s="37"/>
      <c r="Z5326" s="37"/>
      <c r="AA5326" s="37"/>
      <c r="AB5326" s="30"/>
      <c r="AC5326" s="30"/>
      <c r="AD5326" s="31"/>
      <c r="AE5326" s="30"/>
      <c r="AF5326" s="30"/>
      <c r="AG5326" s="32"/>
      <c r="AH5326" s="30"/>
      <c r="AJ5326" s="30"/>
      <c r="AK5326" s="30"/>
      <c r="AL5326" s="30"/>
      <c r="AM5326" s="30"/>
      <c r="AN5326" s="30"/>
      <c r="AO5326" s="30"/>
      <c r="AP5326" s="30"/>
      <c r="AQ5326" s="30"/>
      <c r="AR5326" s="30"/>
      <c r="AS5326" s="30"/>
      <c r="AT5326" s="30"/>
      <c r="AU5326" s="121"/>
      <c r="AV5326" s="129"/>
      <c r="AW5326" s="129"/>
      <c r="AX5326" s="129"/>
    </row>
    <row r="5327" spans="1:50" x14ac:dyDescent="0.25">
      <c r="A5327" s="120"/>
      <c r="B5327" s="28"/>
      <c r="C5327" s="25"/>
      <c r="D5327" s="25"/>
      <c r="E5327" s="25"/>
      <c r="F5327" s="29"/>
      <c r="G5327" s="29"/>
      <c r="H5327" s="29"/>
      <c r="I5327" s="29"/>
      <c r="J5327" s="29"/>
      <c r="K5327" s="25"/>
      <c r="L5327" s="25"/>
      <c r="M5327" s="25"/>
      <c r="N5327" s="25"/>
      <c r="O5327" s="25"/>
      <c r="P5327" s="25"/>
      <c r="Q5327" s="28"/>
      <c r="R5327" s="29"/>
      <c r="S5327" s="27"/>
      <c r="T5327" s="27"/>
      <c r="U5327" s="28"/>
      <c r="V5327" s="26"/>
      <c r="W5327" s="26"/>
      <c r="X5327" s="26"/>
      <c r="Y5327" s="37"/>
      <c r="Z5327" s="37"/>
      <c r="AA5327" s="37"/>
      <c r="AB5327" s="30"/>
      <c r="AC5327" s="30"/>
      <c r="AD5327" s="31"/>
      <c r="AE5327" s="30"/>
      <c r="AF5327" s="30"/>
      <c r="AG5327" s="32"/>
      <c r="AH5327" s="30"/>
      <c r="AJ5327" s="30"/>
      <c r="AK5327" s="30"/>
      <c r="AL5327" s="30"/>
      <c r="AM5327" s="30"/>
      <c r="AN5327" s="30"/>
      <c r="AO5327" s="30"/>
      <c r="AP5327" s="30"/>
      <c r="AQ5327" s="30"/>
      <c r="AR5327" s="30"/>
      <c r="AS5327" s="30"/>
      <c r="AT5327" s="30"/>
      <c r="AU5327" s="121"/>
      <c r="AV5327" s="129"/>
      <c r="AW5327" s="129"/>
      <c r="AX5327" s="129"/>
    </row>
    <row r="5328" spans="1:50" x14ac:dyDescent="0.25">
      <c r="A5328" s="120"/>
      <c r="B5328" s="28"/>
      <c r="C5328" s="25"/>
      <c r="D5328" s="25"/>
      <c r="E5328" s="25"/>
      <c r="F5328" s="29"/>
      <c r="G5328" s="29"/>
      <c r="H5328" s="29"/>
      <c r="I5328" s="29"/>
      <c r="J5328" s="29"/>
      <c r="K5328" s="25"/>
      <c r="L5328" s="25"/>
      <c r="M5328" s="25"/>
      <c r="N5328" s="25"/>
      <c r="O5328" s="25"/>
      <c r="P5328" s="25"/>
      <c r="Q5328" s="28"/>
      <c r="R5328" s="29"/>
      <c r="S5328" s="27"/>
      <c r="T5328" s="27"/>
      <c r="U5328" s="28"/>
      <c r="V5328" s="26"/>
      <c r="W5328" s="26"/>
      <c r="X5328" s="26"/>
      <c r="Y5328" s="37"/>
      <c r="Z5328" s="37"/>
      <c r="AA5328" s="37"/>
      <c r="AB5328" s="30"/>
      <c r="AC5328" s="30"/>
      <c r="AD5328" s="31"/>
      <c r="AE5328" s="30"/>
      <c r="AF5328" s="30"/>
      <c r="AG5328" s="32"/>
      <c r="AH5328" s="30"/>
      <c r="AJ5328" s="30"/>
      <c r="AK5328" s="30"/>
      <c r="AL5328" s="30"/>
      <c r="AM5328" s="30"/>
      <c r="AN5328" s="30"/>
      <c r="AO5328" s="30"/>
      <c r="AP5328" s="30"/>
      <c r="AQ5328" s="30"/>
      <c r="AR5328" s="30"/>
      <c r="AS5328" s="30"/>
      <c r="AT5328" s="30"/>
      <c r="AU5328" s="121"/>
      <c r="AV5328" s="129"/>
      <c r="AW5328" s="129"/>
      <c r="AX5328" s="129"/>
    </row>
    <row r="5329" spans="1:50" x14ac:dyDescent="0.25">
      <c r="A5329" s="120"/>
      <c r="B5329" s="28"/>
      <c r="C5329" s="25"/>
      <c r="D5329" s="25"/>
      <c r="E5329" s="25"/>
      <c r="F5329" s="29"/>
      <c r="G5329" s="29"/>
      <c r="H5329" s="29"/>
      <c r="I5329" s="29"/>
      <c r="J5329" s="29"/>
      <c r="K5329" s="25"/>
      <c r="L5329" s="25"/>
      <c r="M5329" s="25"/>
      <c r="N5329" s="25"/>
      <c r="O5329" s="25"/>
      <c r="P5329" s="25"/>
      <c r="Q5329" s="28"/>
      <c r="R5329" s="29"/>
      <c r="S5329" s="27"/>
      <c r="T5329" s="27"/>
      <c r="U5329" s="28"/>
      <c r="V5329" s="26"/>
      <c r="W5329" s="26"/>
      <c r="X5329" s="26"/>
      <c r="Y5329" s="37"/>
      <c r="Z5329" s="37"/>
      <c r="AA5329" s="37"/>
      <c r="AB5329" s="30"/>
      <c r="AC5329" s="30"/>
      <c r="AD5329" s="31"/>
      <c r="AE5329" s="30"/>
      <c r="AF5329" s="30"/>
      <c r="AG5329" s="32"/>
      <c r="AH5329" s="30"/>
      <c r="AJ5329" s="30"/>
      <c r="AK5329" s="30"/>
      <c r="AL5329" s="30"/>
      <c r="AM5329" s="30"/>
      <c r="AN5329" s="30"/>
      <c r="AO5329" s="30"/>
      <c r="AP5329" s="30"/>
      <c r="AQ5329" s="30"/>
      <c r="AR5329" s="30"/>
      <c r="AS5329" s="30"/>
      <c r="AT5329" s="30"/>
      <c r="AU5329" s="121"/>
      <c r="AV5329" s="129"/>
      <c r="AW5329" s="129"/>
      <c r="AX5329" s="129"/>
    </row>
    <row r="5330" spans="1:50" x14ac:dyDescent="0.25">
      <c r="A5330" s="120"/>
      <c r="B5330" s="28"/>
      <c r="C5330" s="25"/>
      <c r="D5330" s="25"/>
      <c r="E5330" s="25"/>
      <c r="F5330" s="29"/>
      <c r="G5330" s="29"/>
      <c r="H5330" s="29"/>
      <c r="I5330" s="29"/>
      <c r="J5330" s="29"/>
      <c r="K5330" s="25"/>
      <c r="L5330" s="25"/>
      <c r="M5330" s="25"/>
      <c r="N5330" s="25"/>
      <c r="O5330" s="25"/>
      <c r="P5330" s="25"/>
      <c r="Q5330" s="28"/>
      <c r="R5330" s="29"/>
      <c r="S5330" s="27"/>
      <c r="T5330" s="27"/>
      <c r="U5330" s="28"/>
      <c r="V5330" s="26"/>
      <c r="W5330" s="26"/>
      <c r="X5330" s="26"/>
      <c r="Y5330" s="37"/>
      <c r="Z5330" s="37"/>
      <c r="AA5330" s="37"/>
      <c r="AB5330" s="30"/>
      <c r="AC5330" s="30"/>
      <c r="AD5330" s="31"/>
      <c r="AE5330" s="30"/>
      <c r="AF5330" s="30"/>
      <c r="AG5330" s="32"/>
      <c r="AH5330" s="30"/>
      <c r="AJ5330" s="30"/>
      <c r="AK5330" s="30"/>
      <c r="AL5330" s="30"/>
      <c r="AM5330" s="30"/>
      <c r="AN5330" s="30"/>
      <c r="AO5330" s="30"/>
      <c r="AP5330" s="30"/>
      <c r="AQ5330" s="30"/>
      <c r="AR5330" s="30"/>
      <c r="AS5330" s="30"/>
      <c r="AT5330" s="30"/>
      <c r="AU5330" s="121"/>
      <c r="AV5330" s="129"/>
      <c r="AW5330" s="129"/>
      <c r="AX5330" s="129"/>
    </row>
    <row r="5331" spans="1:50" x14ac:dyDescent="0.25">
      <c r="A5331" s="120"/>
      <c r="B5331" s="28"/>
      <c r="C5331" s="25"/>
      <c r="D5331" s="25"/>
      <c r="E5331" s="25"/>
      <c r="F5331" s="29"/>
      <c r="G5331" s="29"/>
      <c r="H5331" s="29"/>
      <c r="I5331" s="29"/>
      <c r="J5331" s="29"/>
      <c r="K5331" s="25"/>
      <c r="L5331" s="25"/>
      <c r="M5331" s="25"/>
      <c r="N5331" s="25"/>
      <c r="O5331" s="25"/>
      <c r="P5331" s="25"/>
      <c r="Q5331" s="28"/>
      <c r="R5331" s="29"/>
      <c r="S5331" s="27"/>
      <c r="T5331" s="27"/>
      <c r="U5331" s="28"/>
      <c r="V5331" s="26"/>
      <c r="W5331" s="26"/>
      <c r="X5331" s="26"/>
      <c r="Y5331" s="37"/>
      <c r="Z5331" s="37"/>
      <c r="AA5331" s="37"/>
      <c r="AB5331" s="30"/>
      <c r="AC5331" s="30"/>
      <c r="AD5331" s="31"/>
      <c r="AE5331" s="30"/>
      <c r="AF5331" s="30"/>
      <c r="AG5331" s="32"/>
      <c r="AH5331" s="30"/>
      <c r="AJ5331" s="30"/>
      <c r="AK5331" s="30"/>
      <c r="AL5331" s="30"/>
      <c r="AM5331" s="30"/>
      <c r="AN5331" s="30"/>
      <c r="AO5331" s="30"/>
      <c r="AP5331" s="30"/>
      <c r="AQ5331" s="30"/>
      <c r="AR5331" s="30"/>
      <c r="AS5331" s="30"/>
      <c r="AT5331" s="30"/>
      <c r="AU5331" s="121"/>
      <c r="AV5331" s="129"/>
      <c r="AW5331" s="129"/>
      <c r="AX5331" s="129"/>
    </row>
    <row r="5332" spans="1:50" x14ac:dyDescent="0.25">
      <c r="A5332" s="120"/>
      <c r="B5332" s="28"/>
      <c r="C5332" s="25"/>
      <c r="D5332" s="25"/>
      <c r="E5332" s="25"/>
      <c r="F5332" s="29"/>
      <c r="G5332" s="29"/>
      <c r="H5332" s="29"/>
      <c r="I5332" s="29"/>
      <c r="J5332" s="29"/>
      <c r="K5332" s="25"/>
      <c r="L5332" s="25"/>
      <c r="M5332" s="25"/>
      <c r="N5332" s="25"/>
      <c r="O5332" s="25"/>
      <c r="P5332" s="25"/>
      <c r="Q5332" s="28"/>
      <c r="R5332" s="29"/>
      <c r="S5332" s="27"/>
      <c r="T5332" s="27"/>
      <c r="U5332" s="28"/>
      <c r="V5332" s="26"/>
      <c r="W5332" s="26"/>
      <c r="X5332" s="26"/>
      <c r="Y5332" s="37"/>
      <c r="Z5332" s="37"/>
      <c r="AA5332" s="37"/>
      <c r="AB5332" s="30"/>
      <c r="AC5332" s="30"/>
      <c r="AD5332" s="31"/>
      <c r="AE5332" s="30"/>
      <c r="AF5332" s="30"/>
      <c r="AG5332" s="32"/>
      <c r="AH5332" s="30"/>
      <c r="AJ5332" s="30"/>
      <c r="AK5332" s="30"/>
      <c r="AL5332" s="30"/>
      <c r="AM5332" s="30"/>
      <c r="AN5332" s="30"/>
      <c r="AO5332" s="30"/>
      <c r="AP5332" s="30"/>
      <c r="AQ5332" s="30"/>
      <c r="AR5332" s="30"/>
      <c r="AS5332" s="30"/>
      <c r="AT5332" s="30"/>
      <c r="AU5332" s="121"/>
      <c r="AV5332" s="129"/>
      <c r="AW5332" s="129"/>
      <c r="AX5332" s="129"/>
    </row>
    <row r="5333" spans="1:50" x14ac:dyDescent="0.25">
      <c r="A5333" s="120"/>
      <c r="B5333" s="28"/>
      <c r="C5333" s="25"/>
      <c r="D5333" s="25"/>
      <c r="E5333" s="25"/>
      <c r="F5333" s="29"/>
      <c r="G5333" s="29"/>
      <c r="H5333" s="29"/>
      <c r="I5333" s="29"/>
      <c r="J5333" s="29"/>
      <c r="K5333" s="25"/>
      <c r="L5333" s="25"/>
      <c r="M5333" s="25"/>
      <c r="N5333" s="25"/>
      <c r="O5333" s="25"/>
      <c r="P5333" s="25"/>
      <c r="Q5333" s="28"/>
      <c r="R5333" s="29"/>
      <c r="S5333" s="27"/>
      <c r="T5333" s="27"/>
      <c r="U5333" s="28"/>
      <c r="V5333" s="26"/>
      <c r="W5333" s="26"/>
      <c r="X5333" s="26"/>
      <c r="Y5333" s="37"/>
      <c r="Z5333" s="37"/>
      <c r="AA5333" s="37"/>
      <c r="AB5333" s="30"/>
      <c r="AC5333" s="30"/>
      <c r="AD5333" s="31"/>
      <c r="AE5333" s="30"/>
      <c r="AF5333" s="30"/>
      <c r="AG5333" s="32"/>
      <c r="AH5333" s="30"/>
      <c r="AJ5333" s="30"/>
      <c r="AK5333" s="30"/>
      <c r="AL5333" s="30"/>
      <c r="AM5333" s="30"/>
      <c r="AN5333" s="30"/>
      <c r="AO5333" s="30"/>
      <c r="AP5333" s="30"/>
      <c r="AQ5333" s="30"/>
      <c r="AR5333" s="30"/>
      <c r="AS5333" s="30"/>
      <c r="AT5333" s="30"/>
      <c r="AU5333" s="121"/>
      <c r="AV5333" s="129"/>
      <c r="AW5333" s="129"/>
      <c r="AX5333" s="129"/>
    </row>
    <row r="5334" spans="1:50" x14ac:dyDescent="0.25">
      <c r="A5334" s="120"/>
      <c r="B5334" s="28"/>
      <c r="C5334" s="25"/>
      <c r="D5334" s="25"/>
      <c r="E5334" s="25"/>
      <c r="F5334" s="29"/>
      <c r="G5334" s="29"/>
      <c r="H5334" s="29"/>
      <c r="I5334" s="29"/>
      <c r="J5334" s="29"/>
      <c r="K5334" s="25"/>
      <c r="L5334" s="25"/>
      <c r="M5334" s="25"/>
      <c r="N5334" s="25"/>
      <c r="O5334" s="25"/>
      <c r="P5334" s="25"/>
      <c r="Q5334" s="28"/>
      <c r="R5334" s="29"/>
      <c r="S5334" s="27"/>
      <c r="T5334" s="27"/>
      <c r="U5334" s="28"/>
      <c r="V5334" s="26"/>
      <c r="W5334" s="26"/>
      <c r="X5334" s="26"/>
      <c r="Y5334" s="37"/>
      <c r="Z5334" s="37"/>
      <c r="AA5334" s="37"/>
      <c r="AB5334" s="30"/>
      <c r="AC5334" s="30"/>
      <c r="AD5334" s="31"/>
      <c r="AE5334" s="30"/>
      <c r="AF5334" s="30"/>
      <c r="AG5334" s="32"/>
      <c r="AH5334" s="30"/>
      <c r="AJ5334" s="30"/>
      <c r="AK5334" s="30"/>
      <c r="AL5334" s="30"/>
      <c r="AM5334" s="30"/>
      <c r="AN5334" s="30"/>
      <c r="AO5334" s="30"/>
      <c r="AP5334" s="30"/>
      <c r="AQ5334" s="30"/>
      <c r="AR5334" s="30"/>
      <c r="AS5334" s="30"/>
      <c r="AT5334" s="30"/>
      <c r="AU5334" s="121"/>
      <c r="AV5334" s="129"/>
      <c r="AW5334" s="129"/>
      <c r="AX5334" s="129"/>
    </row>
    <row r="5335" spans="1:50" x14ac:dyDescent="0.25">
      <c r="A5335" s="120"/>
      <c r="B5335" s="28"/>
      <c r="C5335" s="25"/>
      <c r="D5335" s="25"/>
      <c r="E5335" s="25"/>
      <c r="F5335" s="29"/>
      <c r="G5335" s="29"/>
      <c r="H5335" s="29"/>
      <c r="I5335" s="29"/>
      <c r="J5335" s="29"/>
      <c r="K5335" s="25"/>
      <c r="L5335" s="25"/>
      <c r="M5335" s="25"/>
      <c r="N5335" s="25"/>
      <c r="O5335" s="25"/>
      <c r="P5335" s="25"/>
      <c r="Q5335" s="28"/>
      <c r="R5335" s="29"/>
      <c r="S5335" s="27"/>
      <c r="T5335" s="27"/>
      <c r="U5335" s="28"/>
      <c r="V5335" s="26"/>
      <c r="W5335" s="26"/>
      <c r="X5335" s="26"/>
      <c r="Y5335" s="37"/>
      <c r="Z5335" s="37"/>
      <c r="AA5335" s="37"/>
      <c r="AB5335" s="30"/>
      <c r="AC5335" s="30"/>
      <c r="AD5335" s="31"/>
      <c r="AE5335" s="30"/>
      <c r="AF5335" s="30"/>
      <c r="AG5335" s="32"/>
      <c r="AH5335" s="30"/>
      <c r="AJ5335" s="30"/>
      <c r="AK5335" s="30"/>
      <c r="AL5335" s="30"/>
      <c r="AM5335" s="30"/>
      <c r="AN5335" s="30"/>
      <c r="AO5335" s="30"/>
      <c r="AP5335" s="30"/>
      <c r="AQ5335" s="30"/>
      <c r="AR5335" s="30"/>
      <c r="AS5335" s="30"/>
      <c r="AT5335" s="30"/>
      <c r="AU5335" s="121"/>
      <c r="AV5335" s="129"/>
      <c r="AW5335" s="129"/>
      <c r="AX5335" s="129"/>
    </row>
    <row r="5336" spans="1:50" x14ac:dyDescent="0.25">
      <c r="A5336" s="120"/>
      <c r="B5336" s="28"/>
      <c r="C5336" s="25"/>
      <c r="D5336" s="25"/>
      <c r="E5336" s="25"/>
      <c r="F5336" s="29"/>
      <c r="G5336" s="29"/>
      <c r="H5336" s="29"/>
      <c r="I5336" s="29"/>
      <c r="J5336" s="29"/>
      <c r="K5336" s="25"/>
      <c r="L5336" s="25"/>
      <c r="M5336" s="25"/>
      <c r="N5336" s="25"/>
      <c r="O5336" s="25"/>
      <c r="P5336" s="25"/>
      <c r="Q5336" s="28"/>
      <c r="R5336" s="29"/>
      <c r="S5336" s="27"/>
      <c r="T5336" s="27"/>
      <c r="U5336" s="28"/>
      <c r="V5336" s="26"/>
      <c r="W5336" s="26"/>
      <c r="X5336" s="26"/>
      <c r="Y5336" s="37"/>
      <c r="Z5336" s="37"/>
      <c r="AA5336" s="37"/>
      <c r="AB5336" s="30"/>
      <c r="AC5336" s="30"/>
      <c r="AD5336" s="31"/>
      <c r="AE5336" s="30"/>
      <c r="AF5336" s="30"/>
      <c r="AG5336" s="32"/>
      <c r="AH5336" s="30"/>
      <c r="AJ5336" s="30"/>
      <c r="AK5336" s="30"/>
      <c r="AL5336" s="30"/>
      <c r="AM5336" s="30"/>
      <c r="AN5336" s="30"/>
      <c r="AO5336" s="30"/>
      <c r="AP5336" s="30"/>
      <c r="AQ5336" s="30"/>
      <c r="AR5336" s="30"/>
      <c r="AS5336" s="30"/>
      <c r="AT5336" s="30"/>
      <c r="AU5336" s="121"/>
      <c r="AV5336" s="129"/>
      <c r="AW5336" s="129"/>
      <c r="AX5336" s="129"/>
    </row>
    <row r="5337" spans="1:50" x14ac:dyDescent="0.25">
      <c r="A5337" s="120"/>
      <c r="B5337" s="28"/>
      <c r="C5337" s="25"/>
      <c r="D5337" s="25"/>
      <c r="E5337" s="25"/>
      <c r="F5337" s="29"/>
      <c r="G5337" s="29"/>
      <c r="H5337" s="29"/>
      <c r="I5337" s="29"/>
      <c r="J5337" s="29"/>
      <c r="K5337" s="25"/>
      <c r="L5337" s="25"/>
      <c r="M5337" s="25"/>
      <c r="N5337" s="25"/>
      <c r="O5337" s="25"/>
      <c r="P5337" s="25"/>
      <c r="Q5337" s="28"/>
      <c r="R5337" s="29"/>
      <c r="S5337" s="27"/>
      <c r="T5337" s="27"/>
      <c r="U5337" s="28"/>
      <c r="V5337" s="26"/>
      <c r="W5337" s="26"/>
      <c r="X5337" s="26"/>
      <c r="Y5337" s="37"/>
      <c r="Z5337" s="37"/>
      <c r="AA5337" s="37"/>
      <c r="AB5337" s="30"/>
      <c r="AC5337" s="30"/>
      <c r="AD5337" s="31"/>
      <c r="AE5337" s="30"/>
      <c r="AF5337" s="30"/>
      <c r="AG5337" s="32"/>
      <c r="AH5337" s="30"/>
      <c r="AJ5337" s="30"/>
      <c r="AK5337" s="30"/>
      <c r="AL5337" s="30"/>
      <c r="AM5337" s="30"/>
      <c r="AN5337" s="30"/>
      <c r="AO5337" s="30"/>
      <c r="AP5337" s="30"/>
      <c r="AQ5337" s="30"/>
      <c r="AR5337" s="30"/>
      <c r="AS5337" s="30"/>
      <c r="AT5337" s="30"/>
      <c r="AU5337" s="121"/>
      <c r="AV5337" s="129"/>
      <c r="AW5337" s="129"/>
      <c r="AX5337" s="129"/>
    </row>
    <row r="5338" spans="1:50" x14ac:dyDescent="0.25">
      <c r="A5338" s="120"/>
      <c r="B5338" s="28"/>
      <c r="C5338" s="25"/>
      <c r="D5338" s="25"/>
      <c r="E5338" s="25"/>
      <c r="F5338" s="29"/>
      <c r="G5338" s="29"/>
      <c r="H5338" s="29"/>
      <c r="I5338" s="29"/>
      <c r="J5338" s="29"/>
      <c r="K5338" s="25"/>
      <c r="L5338" s="25"/>
      <c r="M5338" s="25"/>
      <c r="N5338" s="25"/>
      <c r="O5338" s="25"/>
      <c r="P5338" s="25"/>
      <c r="Q5338" s="28"/>
      <c r="R5338" s="29"/>
      <c r="S5338" s="27"/>
      <c r="T5338" s="27"/>
      <c r="U5338" s="28"/>
      <c r="V5338" s="26"/>
      <c r="W5338" s="26"/>
      <c r="X5338" s="26"/>
      <c r="Y5338" s="37"/>
      <c r="Z5338" s="37"/>
      <c r="AA5338" s="37"/>
      <c r="AB5338" s="30"/>
      <c r="AC5338" s="30"/>
      <c r="AD5338" s="31"/>
      <c r="AE5338" s="30"/>
      <c r="AF5338" s="30"/>
      <c r="AG5338" s="32"/>
      <c r="AH5338" s="30"/>
      <c r="AJ5338" s="30"/>
      <c r="AK5338" s="30"/>
      <c r="AL5338" s="30"/>
      <c r="AM5338" s="30"/>
      <c r="AN5338" s="30"/>
      <c r="AO5338" s="30"/>
      <c r="AP5338" s="30"/>
      <c r="AQ5338" s="30"/>
      <c r="AR5338" s="30"/>
      <c r="AS5338" s="30"/>
      <c r="AT5338" s="30"/>
      <c r="AU5338" s="121"/>
      <c r="AV5338" s="129"/>
      <c r="AW5338" s="129"/>
      <c r="AX5338" s="129"/>
    </row>
    <row r="5339" spans="1:50" x14ac:dyDescent="0.25">
      <c r="A5339" s="120"/>
      <c r="B5339" s="28"/>
      <c r="C5339" s="25"/>
      <c r="D5339" s="25"/>
      <c r="E5339" s="25"/>
      <c r="F5339" s="29"/>
      <c r="G5339" s="29"/>
      <c r="H5339" s="29"/>
      <c r="I5339" s="29"/>
      <c r="J5339" s="29"/>
      <c r="K5339" s="25"/>
      <c r="L5339" s="25"/>
      <c r="M5339" s="25"/>
      <c r="N5339" s="25"/>
      <c r="O5339" s="25"/>
      <c r="P5339" s="25"/>
      <c r="Q5339" s="28"/>
      <c r="R5339" s="29"/>
      <c r="S5339" s="27"/>
      <c r="T5339" s="27"/>
      <c r="U5339" s="28"/>
      <c r="V5339" s="26"/>
      <c r="W5339" s="26"/>
      <c r="X5339" s="26"/>
      <c r="Y5339" s="37"/>
      <c r="Z5339" s="37"/>
      <c r="AA5339" s="37"/>
      <c r="AB5339" s="30"/>
      <c r="AC5339" s="30"/>
      <c r="AD5339" s="31"/>
      <c r="AE5339" s="30"/>
      <c r="AF5339" s="30"/>
      <c r="AG5339" s="32"/>
      <c r="AH5339" s="30"/>
      <c r="AJ5339" s="30"/>
      <c r="AK5339" s="30"/>
      <c r="AL5339" s="30"/>
      <c r="AM5339" s="30"/>
      <c r="AN5339" s="30"/>
      <c r="AO5339" s="30"/>
      <c r="AP5339" s="30"/>
      <c r="AQ5339" s="30"/>
      <c r="AR5339" s="30"/>
      <c r="AS5339" s="30"/>
      <c r="AT5339" s="30"/>
      <c r="AU5339" s="121"/>
      <c r="AV5339" s="129"/>
      <c r="AW5339" s="129"/>
      <c r="AX5339" s="129"/>
    </row>
    <row r="5340" spans="1:50" x14ac:dyDescent="0.25">
      <c r="A5340" s="120"/>
      <c r="B5340" s="28"/>
      <c r="C5340" s="25"/>
      <c r="D5340" s="25"/>
      <c r="E5340" s="25"/>
      <c r="F5340" s="29"/>
      <c r="G5340" s="29"/>
      <c r="H5340" s="29"/>
      <c r="I5340" s="29"/>
      <c r="J5340" s="29"/>
      <c r="K5340" s="25"/>
      <c r="L5340" s="25"/>
      <c r="M5340" s="25"/>
      <c r="N5340" s="25"/>
      <c r="O5340" s="25"/>
      <c r="P5340" s="25"/>
      <c r="Q5340" s="28"/>
      <c r="R5340" s="29"/>
      <c r="S5340" s="27"/>
      <c r="T5340" s="27"/>
      <c r="U5340" s="28"/>
      <c r="V5340" s="26"/>
      <c r="W5340" s="26"/>
      <c r="X5340" s="26"/>
      <c r="Y5340" s="37"/>
      <c r="Z5340" s="37"/>
      <c r="AA5340" s="37"/>
      <c r="AB5340" s="30"/>
      <c r="AC5340" s="30"/>
      <c r="AD5340" s="31"/>
      <c r="AE5340" s="30"/>
      <c r="AF5340" s="30"/>
      <c r="AG5340" s="32"/>
      <c r="AH5340" s="30"/>
      <c r="AJ5340" s="30"/>
      <c r="AK5340" s="30"/>
      <c r="AL5340" s="30"/>
      <c r="AM5340" s="30"/>
      <c r="AN5340" s="30"/>
      <c r="AO5340" s="30"/>
      <c r="AP5340" s="30"/>
      <c r="AQ5340" s="30"/>
      <c r="AR5340" s="30"/>
      <c r="AS5340" s="30"/>
      <c r="AT5340" s="30"/>
      <c r="AU5340" s="121"/>
      <c r="AV5340" s="129"/>
      <c r="AW5340" s="129"/>
      <c r="AX5340" s="129"/>
    </row>
    <row r="5341" spans="1:50" x14ac:dyDescent="0.25">
      <c r="A5341" s="120"/>
      <c r="B5341" s="28"/>
      <c r="C5341" s="25"/>
      <c r="D5341" s="25"/>
      <c r="E5341" s="25"/>
      <c r="F5341" s="29"/>
      <c r="G5341" s="29"/>
      <c r="H5341" s="29"/>
      <c r="I5341" s="29"/>
      <c r="J5341" s="29"/>
      <c r="K5341" s="25"/>
      <c r="L5341" s="25"/>
      <c r="M5341" s="25"/>
      <c r="N5341" s="25"/>
      <c r="O5341" s="25"/>
      <c r="P5341" s="25"/>
      <c r="Q5341" s="28"/>
      <c r="R5341" s="29"/>
      <c r="S5341" s="27"/>
      <c r="T5341" s="27"/>
      <c r="U5341" s="28"/>
      <c r="V5341" s="26"/>
      <c r="W5341" s="26"/>
      <c r="X5341" s="26"/>
      <c r="Y5341" s="37"/>
      <c r="Z5341" s="37"/>
      <c r="AA5341" s="37"/>
      <c r="AB5341" s="30"/>
      <c r="AC5341" s="30"/>
      <c r="AD5341" s="31"/>
      <c r="AE5341" s="30"/>
      <c r="AF5341" s="30"/>
      <c r="AG5341" s="32"/>
      <c r="AH5341" s="30"/>
      <c r="AJ5341" s="30"/>
      <c r="AK5341" s="30"/>
      <c r="AL5341" s="30"/>
      <c r="AM5341" s="30"/>
      <c r="AN5341" s="30"/>
      <c r="AO5341" s="30"/>
      <c r="AP5341" s="30"/>
      <c r="AQ5341" s="30"/>
      <c r="AR5341" s="30"/>
      <c r="AS5341" s="30"/>
      <c r="AT5341" s="30"/>
      <c r="AU5341" s="121"/>
      <c r="AV5341" s="129"/>
      <c r="AW5341" s="129"/>
      <c r="AX5341" s="129"/>
    </row>
    <row r="5342" spans="1:50" x14ac:dyDescent="0.25">
      <c r="A5342" s="120"/>
      <c r="B5342" s="28"/>
      <c r="C5342" s="25"/>
      <c r="D5342" s="25"/>
      <c r="E5342" s="25"/>
      <c r="F5342" s="29"/>
      <c r="G5342" s="29"/>
      <c r="H5342" s="29"/>
      <c r="I5342" s="29"/>
      <c r="J5342" s="29"/>
      <c r="K5342" s="25"/>
      <c r="L5342" s="25"/>
      <c r="M5342" s="25"/>
      <c r="N5342" s="25"/>
      <c r="O5342" s="25"/>
      <c r="P5342" s="25"/>
      <c r="Q5342" s="28"/>
      <c r="R5342" s="29"/>
      <c r="S5342" s="27"/>
      <c r="T5342" s="27"/>
      <c r="U5342" s="28"/>
      <c r="V5342" s="26"/>
      <c r="W5342" s="26"/>
      <c r="X5342" s="26"/>
      <c r="Y5342" s="37"/>
      <c r="Z5342" s="37"/>
      <c r="AA5342" s="37"/>
      <c r="AB5342" s="30"/>
      <c r="AC5342" s="30"/>
      <c r="AD5342" s="31"/>
      <c r="AE5342" s="30"/>
      <c r="AF5342" s="30"/>
      <c r="AG5342" s="32"/>
      <c r="AH5342" s="30"/>
      <c r="AJ5342" s="30"/>
      <c r="AK5342" s="30"/>
      <c r="AL5342" s="30"/>
      <c r="AM5342" s="30"/>
      <c r="AN5342" s="30"/>
      <c r="AO5342" s="30"/>
      <c r="AP5342" s="30"/>
      <c r="AQ5342" s="30"/>
      <c r="AR5342" s="30"/>
      <c r="AS5342" s="30"/>
      <c r="AT5342" s="30"/>
      <c r="AU5342" s="121"/>
      <c r="AV5342" s="129"/>
      <c r="AW5342" s="129"/>
      <c r="AX5342" s="129"/>
    </row>
    <row r="5343" spans="1:50" x14ac:dyDescent="0.25">
      <c r="A5343" s="120"/>
      <c r="B5343" s="28"/>
      <c r="C5343" s="25"/>
      <c r="D5343" s="25"/>
      <c r="E5343" s="25"/>
      <c r="F5343" s="29"/>
      <c r="G5343" s="29"/>
      <c r="H5343" s="29"/>
      <c r="I5343" s="29"/>
      <c r="J5343" s="29"/>
      <c r="K5343" s="25"/>
      <c r="L5343" s="25"/>
      <c r="M5343" s="25"/>
      <c r="N5343" s="25"/>
      <c r="O5343" s="25"/>
      <c r="P5343" s="25"/>
      <c r="Q5343" s="28"/>
      <c r="R5343" s="29"/>
      <c r="S5343" s="27"/>
      <c r="T5343" s="27"/>
      <c r="U5343" s="28"/>
      <c r="V5343" s="26"/>
      <c r="W5343" s="26"/>
      <c r="X5343" s="26"/>
      <c r="Y5343" s="37"/>
      <c r="Z5343" s="37"/>
      <c r="AA5343" s="37"/>
      <c r="AB5343" s="30"/>
      <c r="AC5343" s="30"/>
      <c r="AD5343" s="31"/>
      <c r="AE5343" s="30"/>
      <c r="AF5343" s="30"/>
      <c r="AG5343" s="32"/>
      <c r="AH5343" s="30"/>
      <c r="AJ5343" s="30"/>
      <c r="AK5343" s="30"/>
      <c r="AL5343" s="30"/>
      <c r="AM5343" s="30"/>
      <c r="AN5343" s="30"/>
      <c r="AO5343" s="30"/>
      <c r="AP5343" s="30"/>
      <c r="AQ5343" s="30"/>
      <c r="AR5343" s="30"/>
      <c r="AS5343" s="30"/>
      <c r="AT5343" s="30"/>
      <c r="AU5343" s="121"/>
      <c r="AV5343" s="129"/>
      <c r="AW5343" s="129"/>
      <c r="AX5343" s="129"/>
    </row>
    <row r="5344" spans="1:50" x14ac:dyDescent="0.25">
      <c r="A5344" s="120"/>
      <c r="B5344" s="28"/>
      <c r="C5344" s="25"/>
      <c r="D5344" s="25"/>
      <c r="E5344" s="25"/>
      <c r="F5344" s="29"/>
      <c r="G5344" s="29"/>
      <c r="H5344" s="29"/>
      <c r="I5344" s="29"/>
      <c r="J5344" s="29"/>
      <c r="K5344" s="25"/>
      <c r="L5344" s="25"/>
      <c r="M5344" s="25"/>
      <c r="N5344" s="25"/>
      <c r="O5344" s="25"/>
      <c r="P5344" s="25"/>
      <c r="Q5344" s="28"/>
      <c r="R5344" s="29"/>
      <c r="S5344" s="27"/>
      <c r="T5344" s="27"/>
      <c r="U5344" s="28"/>
      <c r="V5344" s="26"/>
      <c r="W5344" s="26"/>
      <c r="X5344" s="26"/>
      <c r="Y5344" s="37"/>
      <c r="Z5344" s="37"/>
      <c r="AA5344" s="37"/>
      <c r="AB5344" s="30"/>
      <c r="AC5344" s="30"/>
      <c r="AD5344" s="31"/>
      <c r="AE5344" s="30"/>
      <c r="AF5344" s="30"/>
      <c r="AG5344" s="32"/>
      <c r="AH5344" s="30"/>
      <c r="AJ5344" s="30"/>
      <c r="AK5344" s="30"/>
      <c r="AL5344" s="30"/>
      <c r="AM5344" s="30"/>
      <c r="AN5344" s="30"/>
      <c r="AO5344" s="30"/>
      <c r="AP5344" s="30"/>
      <c r="AQ5344" s="30"/>
      <c r="AR5344" s="30"/>
      <c r="AS5344" s="30"/>
      <c r="AT5344" s="30"/>
      <c r="AU5344" s="121"/>
      <c r="AV5344" s="129"/>
      <c r="AW5344" s="129"/>
      <c r="AX5344" s="129"/>
    </row>
    <row r="5345" spans="1:50" x14ac:dyDescent="0.25">
      <c r="A5345" s="120"/>
      <c r="B5345" s="28"/>
      <c r="C5345" s="25"/>
      <c r="D5345" s="25"/>
      <c r="E5345" s="25"/>
      <c r="F5345" s="29"/>
      <c r="G5345" s="29"/>
      <c r="H5345" s="29"/>
      <c r="I5345" s="29"/>
      <c r="J5345" s="29"/>
      <c r="K5345" s="25"/>
      <c r="L5345" s="25"/>
      <c r="M5345" s="25"/>
      <c r="N5345" s="25"/>
      <c r="O5345" s="25"/>
      <c r="P5345" s="25"/>
      <c r="Q5345" s="28"/>
      <c r="R5345" s="29"/>
      <c r="S5345" s="27"/>
      <c r="T5345" s="27"/>
      <c r="U5345" s="28"/>
      <c r="V5345" s="26"/>
      <c r="W5345" s="26"/>
      <c r="X5345" s="26"/>
      <c r="Y5345" s="37"/>
      <c r="Z5345" s="37"/>
      <c r="AA5345" s="37"/>
      <c r="AB5345" s="30"/>
      <c r="AC5345" s="30"/>
      <c r="AD5345" s="31"/>
      <c r="AE5345" s="30"/>
      <c r="AF5345" s="30"/>
      <c r="AG5345" s="32"/>
      <c r="AH5345" s="30"/>
      <c r="AJ5345" s="30"/>
      <c r="AK5345" s="30"/>
      <c r="AL5345" s="30"/>
      <c r="AM5345" s="30"/>
      <c r="AN5345" s="30"/>
      <c r="AO5345" s="30"/>
      <c r="AP5345" s="30"/>
      <c r="AQ5345" s="30"/>
      <c r="AR5345" s="30"/>
      <c r="AS5345" s="30"/>
      <c r="AT5345" s="30"/>
      <c r="AU5345" s="121"/>
      <c r="AV5345" s="129"/>
      <c r="AW5345" s="129"/>
      <c r="AX5345" s="129"/>
    </row>
    <row r="5346" spans="1:50" x14ac:dyDescent="0.25">
      <c r="A5346" s="120"/>
      <c r="B5346" s="28"/>
      <c r="C5346" s="25"/>
      <c r="D5346" s="25"/>
      <c r="E5346" s="25"/>
      <c r="F5346" s="29"/>
      <c r="G5346" s="29"/>
      <c r="H5346" s="29"/>
      <c r="I5346" s="29"/>
      <c r="J5346" s="29"/>
      <c r="K5346" s="25"/>
      <c r="L5346" s="25"/>
      <c r="M5346" s="25"/>
      <c r="N5346" s="25"/>
      <c r="O5346" s="25"/>
      <c r="P5346" s="25"/>
      <c r="Q5346" s="28"/>
      <c r="R5346" s="29"/>
      <c r="S5346" s="27"/>
      <c r="T5346" s="27"/>
      <c r="U5346" s="28"/>
      <c r="V5346" s="26"/>
      <c r="W5346" s="26"/>
      <c r="X5346" s="26"/>
      <c r="Y5346" s="37"/>
      <c r="Z5346" s="37"/>
      <c r="AA5346" s="37"/>
      <c r="AB5346" s="30"/>
      <c r="AC5346" s="30"/>
      <c r="AD5346" s="31"/>
      <c r="AE5346" s="30"/>
      <c r="AF5346" s="30"/>
      <c r="AG5346" s="32"/>
      <c r="AH5346" s="30"/>
      <c r="AJ5346" s="30"/>
      <c r="AK5346" s="30"/>
      <c r="AL5346" s="30"/>
      <c r="AM5346" s="30"/>
      <c r="AN5346" s="30"/>
      <c r="AO5346" s="30"/>
      <c r="AP5346" s="30"/>
      <c r="AQ5346" s="30"/>
      <c r="AR5346" s="30"/>
      <c r="AS5346" s="30"/>
      <c r="AT5346" s="30"/>
      <c r="AU5346" s="121"/>
      <c r="AV5346" s="129"/>
      <c r="AW5346" s="129"/>
      <c r="AX5346" s="129"/>
    </row>
    <row r="5347" spans="1:50" x14ac:dyDescent="0.25">
      <c r="A5347" s="120"/>
      <c r="B5347" s="28"/>
      <c r="C5347" s="25"/>
      <c r="D5347" s="25"/>
      <c r="E5347" s="25"/>
      <c r="F5347" s="29"/>
      <c r="G5347" s="29"/>
      <c r="H5347" s="29"/>
      <c r="I5347" s="29"/>
      <c r="J5347" s="29"/>
      <c r="K5347" s="25"/>
      <c r="L5347" s="25"/>
      <c r="M5347" s="25"/>
      <c r="N5347" s="25"/>
      <c r="O5347" s="25"/>
      <c r="P5347" s="25"/>
      <c r="Q5347" s="28"/>
      <c r="R5347" s="29"/>
      <c r="S5347" s="27"/>
      <c r="T5347" s="27"/>
      <c r="U5347" s="28"/>
      <c r="V5347" s="26"/>
      <c r="W5347" s="26"/>
      <c r="X5347" s="26"/>
      <c r="Y5347" s="37"/>
      <c r="Z5347" s="37"/>
      <c r="AA5347" s="37"/>
      <c r="AB5347" s="30"/>
      <c r="AC5347" s="30"/>
      <c r="AD5347" s="31"/>
      <c r="AE5347" s="30"/>
      <c r="AF5347" s="30"/>
      <c r="AG5347" s="32"/>
      <c r="AH5347" s="30"/>
      <c r="AJ5347" s="30"/>
      <c r="AK5347" s="30"/>
      <c r="AL5347" s="30"/>
      <c r="AM5347" s="30"/>
      <c r="AN5347" s="30"/>
      <c r="AO5347" s="30"/>
      <c r="AP5347" s="30"/>
      <c r="AQ5347" s="30"/>
      <c r="AR5347" s="30"/>
      <c r="AS5347" s="30"/>
      <c r="AT5347" s="30"/>
      <c r="AU5347" s="121"/>
      <c r="AV5347" s="129"/>
      <c r="AW5347" s="129"/>
      <c r="AX5347" s="129"/>
    </row>
    <row r="5348" spans="1:50" x14ac:dyDescent="0.25">
      <c r="A5348" s="120"/>
      <c r="B5348" s="28"/>
      <c r="C5348" s="25"/>
      <c r="D5348" s="25"/>
      <c r="E5348" s="25"/>
      <c r="F5348" s="29"/>
      <c r="G5348" s="29"/>
      <c r="H5348" s="29"/>
      <c r="I5348" s="29"/>
      <c r="J5348" s="29"/>
      <c r="K5348" s="25"/>
      <c r="L5348" s="25"/>
      <c r="M5348" s="25"/>
      <c r="N5348" s="25"/>
      <c r="O5348" s="25"/>
      <c r="P5348" s="25"/>
      <c r="Q5348" s="28"/>
      <c r="R5348" s="29"/>
      <c r="S5348" s="27"/>
      <c r="T5348" s="27"/>
      <c r="U5348" s="28"/>
      <c r="V5348" s="26"/>
      <c r="W5348" s="26"/>
      <c r="X5348" s="26"/>
      <c r="Y5348" s="37"/>
      <c r="Z5348" s="37"/>
      <c r="AA5348" s="37"/>
      <c r="AB5348" s="30"/>
      <c r="AC5348" s="30"/>
      <c r="AD5348" s="31"/>
      <c r="AE5348" s="30"/>
      <c r="AF5348" s="30"/>
      <c r="AG5348" s="32"/>
      <c r="AH5348" s="30"/>
      <c r="AJ5348" s="30"/>
      <c r="AK5348" s="30"/>
      <c r="AL5348" s="30"/>
      <c r="AM5348" s="30"/>
      <c r="AN5348" s="30"/>
      <c r="AO5348" s="30"/>
      <c r="AP5348" s="30"/>
      <c r="AQ5348" s="30"/>
      <c r="AR5348" s="30"/>
      <c r="AS5348" s="30"/>
      <c r="AT5348" s="30"/>
      <c r="AU5348" s="121"/>
      <c r="AV5348" s="129"/>
      <c r="AW5348" s="129"/>
      <c r="AX5348" s="129"/>
    </row>
    <row r="5349" spans="1:50" x14ac:dyDescent="0.25">
      <c r="A5349" s="120"/>
      <c r="B5349" s="28"/>
      <c r="C5349" s="25"/>
      <c r="D5349" s="25"/>
      <c r="E5349" s="25"/>
      <c r="F5349" s="29"/>
      <c r="G5349" s="29"/>
      <c r="H5349" s="29"/>
      <c r="I5349" s="29"/>
      <c r="J5349" s="29"/>
      <c r="K5349" s="25"/>
      <c r="L5349" s="25"/>
      <c r="M5349" s="25"/>
      <c r="N5349" s="25"/>
      <c r="O5349" s="25"/>
      <c r="P5349" s="25"/>
      <c r="Q5349" s="28"/>
      <c r="R5349" s="29"/>
      <c r="S5349" s="27"/>
      <c r="T5349" s="27"/>
      <c r="U5349" s="28"/>
      <c r="V5349" s="26"/>
      <c r="W5349" s="26"/>
      <c r="X5349" s="26"/>
      <c r="Y5349" s="37"/>
      <c r="Z5349" s="37"/>
      <c r="AA5349" s="37"/>
      <c r="AB5349" s="30"/>
      <c r="AC5349" s="30"/>
      <c r="AD5349" s="31"/>
      <c r="AE5349" s="30"/>
      <c r="AF5349" s="30"/>
      <c r="AG5349" s="32"/>
      <c r="AH5349" s="30"/>
      <c r="AJ5349" s="30"/>
      <c r="AK5349" s="30"/>
      <c r="AL5349" s="30"/>
      <c r="AM5349" s="30"/>
      <c r="AN5349" s="30"/>
      <c r="AO5349" s="30"/>
      <c r="AP5349" s="30"/>
      <c r="AQ5349" s="30"/>
      <c r="AR5349" s="30"/>
      <c r="AS5349" s="30"/>
      <c r="AT5349" s="30"/>
      <c r="AU5349" s="121"/>
      <c r="AV5349" s="129"/>
      <c r="AW5349" s="129"/>
      <c r="AX5349" s="129"/>
    </row>
    <row r="5350" spans="1:50" x14ac:dyDescent="0.25">
      <c r="A5350" s="120"/>
      <c r="B5350" s="28"/>
      <c r="C5350" s="25"/>
      <c r="D5350" s="25"/>
      <c r="E5350" s="25"/>
      <c r="F5350" s="29"/>
      <c r="G5350" s="29"/>
      <c r="H5350" s="29"/>
      <c r="I5350" s="29"/>
      <c r="J5350" s="29"/>
      <c r="K5350" s="25"/>
      <c r="L5350" s="25"/>
      <c r="M5350" s="25"/>
      <c r="N5350" s="25"/>
      <c r="O5350" s="25"/>
      <c r="P5350" s="25"/>
      <c r="Q5350" s="28"/>
      <c r="R5350" s="29"/>
      <c r="S5350" s="27"/>
      <c r="T5350" s="27"/>
      <c r="U5350" s="28"/>
      <c r="V5350" s="26"/>
      <c r="W5350" s="26"/>
      <c r="X5350" s="26"/>
      <c r="Y5350" s="37"/>
      <c r="Z5350" s="37"/>
      <c r="AA5350" s="37"/>
      <c r="AB5350" s="30"/>
      <c r="AC5350" s="30"/>
      <c r="AD5350" s="31"/>
      <c r="AE5350" s="30"/>
      <c r="AF5350" s="30"/>
      <c r="AG5350" s="32"/>
      <c r="AH5350" s="30"/>
      <c r="AJ5350" s="30"/>
      <c r="AK5350" s="30"/>
      <c r="AL5350" s="30"/>
      <c r="AM5350" s="30"/>
      <c r="AN5350" s="30"/>
      <c r="AO5350" s="30"/>
      <c r="AP5350" s="30"/>
      <c r="AQ5350" s="30"/>
      <c r="AR5350" s="30"/>
      <c r="AS5350" s="30"/>
      <c r="AT5350" s="30"/>
      <c r="AU5350" s="121"/>
      <c r="AV5350" s="129"/>
      <c r="AW5350" s="129"/>
      <c r="AX5350" s="129"/>
    </row>
    <row r="5351" spans="1:50" x14ac:dyDescent="0.25">
      <c r="A5351" s="120"/>
      <c r="B5351" s="28"/>
      <c r="C5351" s="25"/>
      <c r="D5351" s="25"/>
      <c r="E5351" s="25"/>
      <c r="F5351" s="29"/>
      <c r="G5351" s="29"/>
      <c r="H5351" s="29"/>
      <c r="I5351" s="29"/>
      <c r="J5351" s="29"/>
      <c r="K5351" s="25"/>
      <c r="L5351" s="25"/>
      <c r="M5351" s="25"/>
      <c r="N5351" s="25"/>
      <c r="O5351" s="25"/>
      <c r="P5351" s="25"/>
      <c r="Q5351" s="28"/>
      <c r="R5351" s="29"/>
      <c r="S5351" s="27"/>
      <c r="T5351" s="27"/>
      <c r="U5351" s="28"/>
      <c r="V5351" s="26"/>
      <c r="W5351" s="26"/>
      <c r="X5351" s="26"/>
      <c r="Y5351" s="37"/>
      <c r="Z5351" s="37"/>
      <c r="AA5351" s="37"/>
      <c r="AB5351" s="30"/>
      <c r="AC5351" s="30"/>
      <c r="AD5351" s="31"/>
      <c r="AE5351" s="30"/>
      <c r="AF5351" s="30"/>
      <c r="AG5351" s="32"/>
      <c r="AH5351" s="30"/>
      <c r="AJ5351" s="30"/>
      <c r="AK5351" s="30"/>
      <c r="AL5351" s="30"/>
      <c r="AM5351" s="30"/>
      <c r="AN5351" s="30"/>
      <c r="AO5351" s="30"/>
      <c r="AP5351" s="30"/>
      <c r="AQ5351" s="30"/>
      <c r="AR5351" s="30"/>
      <c r="AS5351" s="30"/>
      <c r="AT5351" s="30"/>
      <c r="AU5351" s="121"/>
      <c r="AV5351" s="129"/>
      <c r="AW5351" s="129"/>
      <c r="AX5351" s="129"/>
    </row>
    <row r="5352" spans="1:50" x14ac:dyDescent="0.25">
      <c r="A5352" s="120"/>
      <c r="B5352" s="28"/>
      <c r="C5352" s="25"/>
      <c r="D5352" s="25"/>
      <c r="E5352" s="25"/>
      <c r="F5352" s="29"/>
      <c r="G5352" s="29"/>
      <c r="H5352" s="29"/>
      <c r="I5352" s="29"/>
      <c r="J5352" s="29"/>
      <c r="K5352" s="25"/>
      <c r="L5352" s="25"/>
      <c r="M5352" s="25"/>
      <c r="N5352" s="25"/>
      <c r="O5352" s="25"/>
      <c r="P5352" s="25"/>
      <c r="Q5352" s="28"/>
      <c r="R5352" s="29"/>
      <c r="S5352" s="27"/>
      <c r="T5352" s="27"/>
      <c r="U5352" s="28"/>
      <c r="V5352" s="26"/>
      <c r="W5352" s="26"/>
      <c r="X5352" s="26"/>
      <c r="Y5352" s="37"/>
      <c r="Z5352" s="37"/>
      <c r="AA5352" s="37"/>
      <c r="AB5352" s="30"/>
      <c r="AC5352" s="30"/>
      <c r="AD5352" s="31"/>
      <c r="AE5352" s="30"/>
      <c r="AF5352" s="30"/>
      <c r="AG5352" s="32"/>
      <c r="AH5352" s="30"/>
      <c r="AJ5352" s="30"/>
      <c r="AK5352" s="30"/>
      <c r="AL5352" s="30"/>
      <c r="AM5352" s="30"/>
      <c r="AN5352" s="30"/>
      <c r="AO5352" s="30"/>
      <c r="AP5352" s="30"/>
      <c r="AQ5352" s="30"/>
      <c r="AR5352" s="30"/>
      <c r="AS5352" s="30"/>
      <c r="AT5352" s="30"/>
      <c r="AU5352" s="121"/>
      <c r="AV5352" s="129"/>
      <c r="AW5352" s="129"/>
      <c r="AX5352" s="129"/>
    </row>
    <row r="5353" spans="1:50" x14ac:dyDescent="0.25">
      <c r="A5353" s="120"/>
      <c r="B5353" s="28"/>
      <c r="C5353" s="25"/>
      <c r="D5353" s="25"/>
      <c r="E5353" s="25"/>
      <c r="F5353" s="29"/>
      <c r="G5353" s="29"/>
      <c r="H5353" s="29"/>
      <c r="I5353" s="29"/>
      <c r="J5353" s="29"/>
      <c r="K5353" s="25"/>
      <c r="L5353" s="25"/>
      <c r="M5353" s="25"/>
      <c r="N5353" s="25"/>
      <c r="O5353" s="25"/>
      <c r="P5353" s="25"/>
      <c r="Q5353" s="28"/>
      <c r="R5353" s="29"/>
      <c r="S5353" s="27"/>
      <c r="T5353" s="27"/>
      <c r="U5353" s="28"/>
      <c r="V5353" s="26"/>
      <c r="W5353" s="26"/>
      <c r="X5353" s="26"/>
      <c r="Y5353" s="37"/>
      <c r="Z5353" s="37"/>
      <c r="AA5353" s="37"/>
      <c r="AB5353" s="30"/>
      <c r="AC5353" s="30"/>
      <c r="AD5353" s="31"/>
      <c r="AE5353" s="30"/>
      <c r="AF5353" s="30"/>
      <c r="AG5353" s="32"/>
      <c r="AH5353" s="30"/>
      <c r="AJ5353" s="30"/>
      <c r="AK5353" s="30"/>
      <c r="AL5353" s="30"/>
      <c r="AM5353" s="30"/>
      <c r="AN5353" s="30"/>
      <c r="AO5353" s="30"/>
      <c r="AP5353" s="30"/>
      <c r="AQ5353" s="30"/>
      <c r="AR5353" s="30"/>
      <c r="AS5353" s="30"/>
      <c r="AT5353" s="30"/>
      <c r="AU5353" s="121"/>
      <c r="AV5353" s="129"/>
      <c r="AW5353" s="129"/>
      <c r="AX5353" s="129"/>
    </row>
    <row r="5354" spans="1:50" x14ac:dyDescent="0.25">
      <c r="A5354" s="120"/>
      <c r="B5354" s="28"/>
      <c r="C5354" s="25"/>
      <c r="D5354" s="25"/>
      <c r="E5354" s="25"/>
      <c r="F5354" s="29"/>
      <c r="G5354" s="29"/>
      <c r="H5354" s="29"/>
      <c r="I5354" s="29"/>
      <c r="J5354" s="29"/>
      <c r="K5354" s="25"/>
      <c r="L5354" s="25"/>
      <c r="M5354" s="25"/>
      <c r="N5354" s="25"/>
      <c r="O5354" s="25"/>
      <c r="P5354" s="25"/>
      <c r="Q5354" s="28"/>
      <c r="R5354" s="29"/>
      <c r="S5354" s="27"/>
      <c r="T5354" s="27"/>
      <c r="U5354" s="28"/>
      <c r="V5354" s="26"/>
      <c r="W5354" s="26"/>
      <c r="X5354" s="26"/>
      <c r="Y5354" s="37"/>
      <c r="Z5354" s="37"/>
      <c r="AA5354" s="37"/>
      <c r="AB5354" s="30"/>
      <c r="AC5354" s="30"/>
      <c r="AD5354" s="31"/>
      <c r="AE5354" s="30"/>
      <c r="AF5354" s="30"/>
      <c r="AG5354" s="32"/>
      <c r="AH5354" s="30"/>
      <c r="AJ5354" s="30"/>
      <c r="AK5354" s="30"/>
      <c r="AL5354" s="30"/>
      <c r="AM5354" s="30"/>
      <c r="AN5354" s="30"/>
      <c r="AO5354" s="30"/>
      <c r="AP5354" s="30"/>
      <c r="AQ5354" s="30"/>
      <c r="AR5354" s="30"/>
      <c r="AS5354" s="30"/>
      <c r="AT5354" s="30"/>
      <c r="AU5354" s="121"/>
      <c r="AV5354" s="129"/>
      <c r="AW5354" s="129"/>
      <c r="AX5354" s="129"/>
    </row>
    <row r="5355" spans="1:50" x14ac:dyDescent="0.25">
      <c r="A5355" s="120"/>
      <c r="B5355" s="28"/>
      <c r="C5355" s="25"/>
      <c r="D5355" s="25"/>
      <c r="E5355" s="25"/>
      <c r="F5355" s="29"/>
      <c r="G5355" s="29"/>
      <c r="H5355" s="29"/>
      <c r="I5355" s="29"/>
      <c r="J5355" s="29"/>
      <c r="K5355" s="25"/>
      <c r="L5355" s="25"/>
      <c r="M5355" s="25"/>
      <c r="N5355" s="25"/>
      <c r="O5355" s="25"/>
      <c r="P5355" s="25"/>
      <c r="Q5355" s="28"/>
      <c r="R5355" s="29"/>
      <c r="S5355" s="27"/>
      <c r="T5355" s="27"/>
      <c r="U5355" s="28"/>
      <c r="V5355" s="26"/>
      <c r="W5355" s="26"/>
      <c r="X5355" s="26"/>
      <c r="Y5355" s="37"/>
      <c r="Z5355" s="37"/>
      <c r="AA5355" s="37"/>
      <c r="AB5355" s="30"/>
      <c r="AC5355" s="30"/>
      <c r="AD5355" s="31"/>
      <c r="AE5355" s="30"/>
      <c r="AF5355" s="30"/>
      <c r="AG5355" s="32"/>
      <c r="AH5355" s="30"/>
      <c r="AJ5355" s="30"/>
      <c r="AK5355" s="30"/>
      <c r="AL5355" s="30"/>
      <c r="AM5355" s="30"/>
      <c r="AN5355" s="30"/>
      <c r="AO5355" s="30"/>
      <c r="AP5355" s="30"/>
      <c r="AQ5355" s="30"/>
      <c r="AR5355" s="30"/>
      <c r="AS5355" s="30"/>
      <c r="AT5355" s="30"/>
      <c r="AU5355" s="121"/>
      <c r="AV5355" s="129"/>
      <c r="AW5355" s="129"/>
      <c r="AX5355" s="129"/>
    </row>
    <row r="5356" spans="1:50" x14ac:dyDescent="0.25">
      <c r="A5356" s="120"/>
      <c r="B5356" s="28"/>
      <c r="C5356" s="25"/>
      <c r="D5356" s="25"/>
      <c r="E5356" s="25"/>
      <c r="F5356" s="29"/>
      <c r="G5356" s="29"/>
      <c r="H5356" s="29"/>
      <c r="I5356" s="29"/>
      <c r="J5356" s="29"/>
      <c r="K5356" s="25"/>
      <c r="L5356" s="25"/>
      <c r="M5356" s="25"/>
      <c r="N5356" s="25"/>
      <c r="O5356" s="25"/>
      <c r="P5356" s="25"/>
      <c r="Q5356" s="28"/>
      <c r="R5356" s="29"/>
      <c r="S5356" s="27"/>
      <c r="T5356" s="27"/>
      <c r="U5356" s="28"/>
      <c r="V5356" s="26"/>
      <c r="W5356" s="26"/>
      <c r="X5356" s="26"/>
      <c r="Y5356" s="37"/>
      <c r="Z5356" s="37"/>
      <c r="AA5356" s="37"/>
      <c r="AB5356" s="30"/>
      <c r="AC5356" s="30"/>
      <c r="AD5356" s="31"/>
      <c r="AE5356" s="30"/>
      <c r="AF5356" s="30"/>
      <c r="AG5356" s="32"/>
      <c r="AH5356" s="30"/>
      <c r="AJ5356" s="30"/>
      <c r="AK5356" s="30"/>
      <c r="AL5356" s="30"/>
      <c r="AM5356" s="30"/>
      <c r="AN5356" s="30"/>
      <c r="AO5356" s="30"/>
      <c r="AP5356" s="30"/>
      <c r="AQ5356" s="30"/>
      <c r="AR5356" s="30"/>
      <c r="AS5356" s="30"/>
      <c r="AT5356" s="30"/>
      <c r="AU5356" s="121"/>
      <c r="AV5356" s="129"/>
      <c r="AW5356" s="129"/>
      <c r="AX5356" s="129"/>
    </row>
    <row r="5357" spans="1:50" x14ac:dyDescent="0.25">
      <c r="A5357" s="120"/>
      <c r="B5357" s="28"/>
      <c r="C5357" s="25"/>
      <c r="D5357" s="25"/>
      <c r="E5357" s="25"/>
      <c r="F5357" s="29"/>
      <c r="G5357" s="29"/>
      <c r="H5357" s="29"/>
      <c r="I5357" s="29"/>
      <c r="J5357" s="29"/>
      <c r="K5357" s="25"/>
      <c r="L5357" s="25"/>
      <c r="M5357" s="25"/>
      <c r="N5357" s="25"/>
      <c r="O5357" s="25"/>
      <c r="P5357" s="25"/>
      <c r="Q5357" s="28"/>
      <c r="R5357" s="29"/>
      <c r="S5357" s="27"/>
      <c r="T5357" s="27"/>
      <c r="U5357" s="28"/>
      <c r="V5357" s="26"/>
      <c r="W5357" s="26"/>
      <c r="X5357" s="26"/>
      <c r="Y5357" s="37"/>
      <c r="Z5357" s="37"/>
      <c r="AA5357" s="37"/>
      <c r="AB5357" s="30"/>
      <c r="AC5357" s="30"/>
      <c r="AD5357" s="31"/>
      <c r="AE5357" s="30"/>
      <c r="AF5357" s="30"/>
      <c r="AG5357" s="32"/>
      <c r="AH5357" s="30"/>
      <c r="AJ5357" s="30"/>
      <c r="AK5357" s="30"/>
      <c r="AL5357" s="30"/>
      <c r="AM5357" s="30"/>
      <c r="AN5357" s="30"/>
      <c r="AO5357" s="30"/>
      <c r="AP5357" s="30"/>
      <c r="AQ5357" s="30"/>
      <c r="AR5357" s="30"/>
      <c r="AS5357" s="30"/>
      <c r="AT5357" s="30"/>
      <c r="AU5357" s="121"/>
      <c r="AV5357" s="129"/>
      <c r="AW5357" s="129"/>
      <c r="AX5357" s="129"/>
    </row>
    <row r="5358" spans="1:50" x14ac:dyDescent="0.25">
      <c r="A5358" s="120"/>
      <c r="B5358" s="28"/>
      <c r="C5358" s="25"/>
      <c r="D5358" s="25"/>
      <c r="E5358" s="25"/>
      <c r="F5358" s="29"/>
      <c r="G5358" s="29"/>
      <c r="H5358" s="29"/>
      <c r="I5358" s="29"/>
      <c r="J5358" s="29"/>
      <c r="K5358" s="25"/>
      <c r="L5358" s="25"/>
      <c r="M5358" s="25"/>
      <c r="N5358" s="25"/>
      <c r="O5358" s="25"/>
      <c r="P5358" s="25"/>
      <c r="Q5358" s="28"/>
      <c r="R5358" s="29"/>
      <c r="S5358" s="27"/>
      <c r="T5358" s="27"/>
      <c r="U5358" s="28"/>
      <c r="V5358" s="26"/>
      <c r="W5358" s="26"/>
      <c r="X5358" s="26"/>
      <c r="Y5358" s="37"/>
      <c r="Z5358" s="37"/>
      <c r="AA5358" s="37"/>
      <c r="AB5358" s="30"/>
      <c r="AC5358" s="30"/>
      <c r="AD5358" s="31"/>
      <c r="AE5358" s="30"/>
      <c r="AF5358" s="30"/>
      <c r="AG5358" s="32"/>
      <c r="AH5358" s="30"/>
      <c r="AJ5358" s="30"/>
      <c r="AK5358" s="30"/>
      <c r="AL5358" s="30"/>
      <c r="AM5358" s="30"/>
      <c r="AN5358" s="30"/>
      <c r="AO5358" s="30"/>
      <c r="AP5358" s="30"/>
      <c r="AQ5358" s="30"/>
      <c r="AR5358" s="30"/>
      <c r="AS5358" s="30"/>
      <c r="AT5358" s="30"/>
      <c r="AU5358" s="121"/>
      <c r="AV5358" s="129"/>
      <c r="AW5358" s="129"/>
      <c r="AX5358" s="129"/>
    </row>
    <row r="5359" spans="1:50" x14ac:dyDescent="0.25">
      <c r="A5359" s="120"/>
      <c r="B5359" s="28"/>
      <c r="C5359" s="25"/>
      <c r="D5359" s="25"/>
      <c r="E5359" s="25"/>
      <c r="F5359" s="29"/>
      <c r="G5359" s="29"/>
      <c r="H5359" s="29"/>
      <c r="I5359" s="29"/>
      <c r="J5359" s="29"/>
      <c r="K5359" s="25"/>
      <c r="L5359" s="25"/>
      <c r="M5359" s="25"/>
      <c r="N5359" s="25"/>
      <c r="O5359" s="25"/>
      <c r="P5359" s="25"/>
      <c r="Q5359" s="28"/>
      <c r="R5359" s="29"/>
      <c r="S5359" s="27"/>
      <c r="T5359" s="27"/>
      <c r="U5359" s="28"/>
      <c r="V5359" s="26"/>
      <c r="W5359" s="26"/>
      <c r="X5359" s="26"/>
      <c r="Y5359" s="37"/>
      <c r="Z5359" s="37"/>
      <c r="AA5359" s="37"/>
      <c r="AB5359" s="30"/>
      <c r="AC5359" s="30"/>
      <c r="AD5359" s="31"/>
      <c r="AE5359" s="30"/>
      <c r="AF5359" s="30"/>
      <c r="AG5359" s="32"/>
      <c r="AH5359" s="30"/>
      <c r="AJ5359" s="30"/>
      <c r="AK5359" s="30"/>
      <c r="AL5359" s="30"/>
      <c r="AM5359" s="30"/>
      <c r="AN5359" s="30"/>
      <c r="AO5359" s="30"/>
      <c r="AP5359" s="30"/>
      <c r="AQ5359" s="30"/>
      <c r="AR5359" s="30"/>
      <c r="AS5359" s="30"/>
      <c r="AT5359" s="30"/>
      <c r="AU5359" s="121"/>
      <c r="AV5359" s="129"/>
      <c r="AW5359" s="129"/>
      <c r="AX5359" s="129"/>
    </row>
    <row r="5360" spans="1:50" x14ac:dyDescent="0.25">
      <c r="A5360" s="120"/>
      <c r="B5360" s="28"/>
      <c r="C5360" s="25"/>
      <c r="D5360" s="25"/>
      <c r="E5360" s="25"/>
      <c r="F5360" s="29"/>
      <c r="G5360" s="29"/>
      <c r="H5360" s="29"/>
      <c r="I5360" s="29"/>
      <c r="J5360" s="29"/>
      <c r="K5360" s="25"/>
      <c r="L5360" s="25"/>
      <c r="M5360" s="25"/>
      <c r="N5360" s="25"/>
      <c r="O5360" s="25"/>
      <c r="P5360" s="25"/>
      <c r="Q5360" s="28"/>
      <c r="R5360" s="29"/>
      <c r="S5360" s="27"/>
      <c r="T5360" s="27"/>
      <c r="U5360" s="28"/>
      <c r="V5360" s="26"/>
      <c r="W5360" s="26"/>
      <c r="X5360" s="26"/>
      <c r="Y5360" s="37"/>
      <c r="Z5360" s="37"/>
      <c r="AA5360" s="37"/>
      <c r="AB5360" s="30"/>
      <c r="AC5360" s="30"/>
      <c r="AD5360" s="31"/>
      <c r="AE5360" s="30"/>
      <c r="AF5360" s="30"/>
      <c r="AG5360" s="32"/>
      <c r="AH5360" s="30"/>
      <c r="AJ5360" s="30"/>
      <c r="AK5360" s="30"/>
      <c r="AL5360" s="30"/>
      <c r="AM5360" s="30"/>
      <c r="AN5360" s="30"/>
      <c r="AO5360" s="30"/>
      <c r="AP5360" s="30"/>
      <c r="AQ5360" s="30"/>
      <c r="AR5360" s="30"/>
      <c r="AS5360" s="30"/>
      <c r="AT5360" s="30"/>
      <c r="AU5360" s="121"/>
      <c r="AV5360" s="129"/>
      <c r="AW5360" s="129"/>
      <c r="AX5360" s="129"/>
    </row>
    <row r="5361" spans="1:50" x14ac:dyDescent="0.25">
      <c r="A5361" s="120"/>
      <c r="B5361" s="28"/>
      <c r="C5361" s="25"/>
      <c r="D5361" s="25"/>
      <c r="E5361" s="25"/>
      <c r="F5361" s="29"/>
      <c r="G5361" s="29"/>
      <c r="H5361" s="29"/>
      <c r="I5361" s="29"/>
      <c r="J5361" s="29"/>
      <c r="K5361" s="25"/>
      <c r="L5361" s="25"/>
      <c r="M5361" s="25"/>
      <c r="N5361" s="25"/>
      <c r="O5361" s="25"/>
      <c r="P5361" s="25"/>
      <c r="Q5361" s="28"/>
      <c r="R5361" s="29"/>
      <c r="S5361" s="27"/>
      <c r="T5361" s="27"/>
      <c r="U5361" s="28"/>
      <c r="V5361" s="26"/>
      <c r="W5361" s="26"/>
      <c r="X5361" s="26"/>
      <c r="Y5361" s="37"/>
      <c r="Z5361" s="37"/>
      <c r="AA5361" s="37"/>
      <c r="AB5361" s="30"/>
      <c r="AC5361" s="30"/>
      <c r="AD5361" s="31"/>
      <c r="AE5361" s="30"/>
      <c r="AF5361" s="30"/>
      <c r="AG5361" s="32"/>
      <c r="AH5361" s="30"/>
      <c r="AJ5361" s="30"/>
      <c r="AK5361" s="30"/>
      <c r="AL5361" s="30"/>
      <c r="AM5361" s="30"/>
      <c r="AN5361" s="30"/>
      <c r="AO5361" s="30"/>
      <c r="AP5361" s="30"/>
      <c r="AQ5361" s="30"/>
      <c r="AR5361" s="30"/>
      <c r="AS5361" s="30"/>
      <c r="AT5361" s="30"/>
      <c r="AU5361" s="121"/>
      <c r="AV5361" s="129"/>
      <c r="AW5361" s="129"/>
      <c r="AX5361" s="129"/>
    </row>
    <row r="5362" spans="1:50" x14ac:dyDescent="0.25">
      <c r="A5362" s="120"/>
      <c r="B5362" s="28"/>
      <c r="C5362" s="25"/>
      <c r="D5362" s="25"/>
      <c r="E5362" s="25"/>
      <c r="F5362" s="29"/>
      <c r="G5362" s="29"/>
      <c r="H5362" s="29"/>
      <c r="I5362" s="29"/>
      <c r="J5362" s="29"/>
      <c r="K5362" s="25"/>
      <c r="L5362" s="25"/>
      <c r="M5362" s="25"/>
      <c r="N5362" s="25"/>
      <c r="O5362" s="25"/>
      <c r="P5362" s="25"/>
      <c r="Q5362" s="28"/>
      <c r="R5362" s="29"/>
      <c r="S5362" s="27"/>
      <c r="T5362" s="27"/>
      <c r="U5362" s="28"/>
      <c r="V5362" s="26"/>
      <c r="W5362" s="26"/>
      <c r="X5362" s="26"/>
      <c r="Y5362" s="37"/>
      <c r="Z5362" s="37"/>
      <c r="AA5362" s="37"/>
      <c r="AB5362" s="30"/>
      <c r="AC5362" s="30"/>
      <c r="AD5362" s="31"/>
      <c r="AE5362" s="30"/>
      <c r="AF5362" s="30"/>
      <c r="AG5362" s="32"/>
      <c r="AH5362" s="30"/>
      <c r="AJ5362" s="30"/>
      <c r="AK5362" s="30"/>
      <c r="AL5362" s="30"/>
      <c r="AM5362" s="30"/>
      <c r="AN5362" s="30"/>
      <c r="AO5362" s="30"/>
      <c r="AP5362" s="30"/>
      <c r="AQ5362" s="30"/>
      <c r="AR5362" s="30"/>
      <c r="AS5362" s="30"/>
      <c r="AT5362" s="30"/>
      <c r="AU5362" s="121"/>
      <c r="AV5362" s="129"/>
      <c r="AW5362" s="129"/>
      <c r="AX5362" s="129"/>
    </row>
    <row r="5363" spans="1:50" x14ac:dyDescent="0.25">
      <c r="A5363" s="120"/>
      <c r="B5363" s="28"/>
      <c r="C5363" s="25"/>
      <c r="D5363" s="25"/>
      <c r="E5363" s="25"/>
      <c r="F5363" s="29"/>
      <c r="G5363" s="29"/>
      <c r="H5363" s="29"/>
      <c r="I5363" s="29"/>
      <c r="J5363" s="29"/>
      <c r="K5363" s="25"/>
      <c r="L5363" s="25"/>
      <c r="M5363" s="25"/>
      <c r="N5363" s="25"/>
      <c r="O5363" s="25"/>
      <c r="P5363" s="25"/>
      <c r="Q5363" s="28"/>
      <c r="R5363" s="29"/>
      <c r="S5363" s="27"/>
      <c r="T5363" s="27"/>
      <c r="U5363" s="28"/>
      <c r="V5363" s="26"/>
      <c r="W5363" s="26"/>
      <c r="X5363" s="26"/>
      <c r="Y5363" s="37"/>
      <c r="Z5363" s="37"/>
      <c r="AA5363" s="37"/>
      <c r="AB5363" s="30"/>
      <c r="AC5363" s="30"/>
      <c r="AD5363" s="31"/>
      <c r="AE5363" s="30"/>
      <c r="AF5363" s="30"/>
      <c r="AG5363" s="32"/>
      <c r="AH5363" s="30"/>
      <c r="AJ5363" s="30"/>
      <c r="AK5363" s="30"/>
      <c r="AL5363" s="30"/>
      <c r="AM5363" s="30"/>
      <c r="AN5363" s="30"/>
      <c r="AO5363" s="30"/>
      <c r="AP5363" s="30"/>
      <c r="AQ5363" s="30"/>
      <c r="AR5363" s="30"/>
      <c r="AS5363" s="30"/>
      <c r="AT5363" s="30"/>
      <c r="AU5363" s="121"/>
      <c r="AV5363" s="129"/>
      <c r="AW5363" s="129"/>
      <c r="AX5363" s="129"/>
    </row>
    <row r="5364" spans="1:50" x14ac:dyDescent="0.25">
      <c r="A5364" s="120"/>
      <c r="B5364" s="28"/>
      <c r="C5364" s="25"/>
      <c r="D5364" s="25"/>
      <c r="E5364" s="25"/>
      <c r="F5364" s="29"/>
      <c r="G5364" s="29"/>
      <c r="H5364" s="29"/>
      <c r="I5364" s="29"/>
      <c r="J5364" s="29"/>
      <c r="K5364" s="25"/>
      <c r="L5364" s="25"/>
      <c r="M5364" s="25"/>
      <c r="N5364" s="25"/>
      <c r="O5364" s="25"/>
      <c r="P5364" s="25"/>
      <c r="Q5364" s="28"/>
      <c r="R5364" s="29"/>
      <c r="S5364" s="27"/>
      <c r="T5364" s="27"/>
      <c r="U5364" s="28"/>
      <c r="V5364" s="26"/>
      <c r="W5364" s="26"/>
      <c r="X5364" s="26"/>
      <c r="Y5364" s="37"/>
      <c r="Z5364" s="37"/>
      <c r="AA5364" s="37"/>
      <c r="AB5364" s="30"/>
      <c r="AC5364" s="30"/>
      <c r="AD5364" s="31"/>
      <c r="AE5364" s="30"/>
      <c r="AF5364" s="30"/>
      <c r="AG5364" s="32"/>
      <c r="AH5364" s="30"/>
      <c r="AJ5364" s="30"/>
      <c r="AK5364" s="30"/>
      <c r="AL5364" s="30"/>
      <c r="AM5364" s="30"/>
      <c r="AN5364" s="30"/>
      <c r="AO5364" s="30"/>
      <c r="AP5364" s="30"/>
      <c r="AQ5364" s="30"/>
      <c r="AR5364" s="30"/>
      <c r="AS5364" s="30"/>
      <c r="AT5364" s="30"/>
      <c r="AU5364" s="121"/>
      <c r="AV5364" s="129"/>
      <c r="AW5364" s="129"/>
      <c r="AX5364" s="129"/>
    </row>
    <row r="5365" spans="1:50" x14ac:dyDescent="0.25">
      <c r="A5365" s="120"/>
      <c r="B5365" s="28"/>
      <c r="C5365" s="25"/>
      <c r="D5365" s="25"/>
      <c r="E5365" s="25"/>
      <c r="F5365" s="29"/>
      <c r="G5365" s="29"/>
      <c r="H5365" s="29"/>
      <c r="I5365" s="29"/>
      <c r="J5365" s="29"/>
      <c r="K5365" s="25"/>
      <c r="L5365" s="25"/>
      <c r="M5365" s="25"/>
      <c r="N5365" s="25"/>
      <c r="O5365" s="25"/>
      <c r="P5365" s="25"/>
      <c r="Q5365" s="28"/>
      <c r="R5365" s="29"/>
      <c r="S5365" s="27"/>
      <c r="T5365" s="27"/>
      <c r="U5365" s="28"/>
      <c r="V5365" s="26"/>
      <c r="W5365" s="26"/>
      <c r="X5365" s="26"/>
      <c r="Y5365" s="37"/>
      <c r="Z5365" s="37"/>
      <c r="AA5365" s="37"/>
      <c r="AB5365" s="30"/>
      <c r="AC5365" s="30"/>
      <c r="AD5365" s="31"/>
      <c r="AE5365" s="30"/>
      <c r="AF5365" s="30"/>
      <c r="AG5365" s="32"/>
      <c r="AH5365" s="30"/>
      <c r="AJ5365" s="30"/>
      <c r="AK5365" s="30"/>
      <c r="AL5365" s="30"/>
      <c r="AM5365" s="30"/>
      <c r="AN5365" s="30"/>
      <c r="AO5365" s="30"/>
      <c r="AP5365" s="30"/>
      <c r="AQ5365" s="30"/>
      <c r="AR5365" s="30"/>
      <c r="AS5365" s="30"/>
      <c r="AT5365" s="30"/>
      <c r="AU5365" s="121"/>
      <c r="AV5365" s="129"/>
      <c r="AW5365" s="129"/>
      <c r="AX5365" s="129"/>
    </row>
    <row r="5366" spans="1:50" x14ac:dyDescent="0.25">
      <c r="A5366" s="120"/>
      <c r="B5366" s="28"/>
      <c r="C5366" s="25"/>
      <c r="D5366" s="25"/>
      <c r="E5366" s="25"/>
      <c r="F5366" s="29"/>
      <c r="G5366" s="29"/>
      <c r="H5366" s="29"/>
      <c r="I5366" s="29"/>
      <c r="J5366" s="29"/>
      <c r="K5366" s="25"/>
      <c r="L5366" s="25"/>
      <c r="M5366" s="25"/>
      <c r="N5366" s="25"/>
      <c r="O5366" s="25"/>
      <c r="P5366" s="25"/>
      <c r="Q5366" s="28"/>
      <c r="R5366" s="29"/>
      <c r="S5366" s="27"/>
      <c r="T5366" s="27"/>
      <c r="U5366" s="28"/>
      <c r="V5366" s="26"/>
      <c r="W5366" s="26"/>
      <c r="X5366" s="26"/>
      <c r="Y5366" s="37"/>
      <c r="Z5366" s="37"/>
      <c r="AA5366" s="37"/>
      <c r="AB5366" s="30"/>
      <c r="AC5366" s="30"/>
      <c r="AD5366" s="31"/>
      <c r="AE5366" s="30"/>
      <c r="AF5366" s="30"/>
      <c r="AG5366" s="32"/>
      <c r="AH5366" s="30"/>
      <c r="AJ5366" s="30"/>
      <c r="AK5366" s="30"/>
      <c r="AL5366" s="30"/>
      <c r="AM5366" s="30"/>
      <c r="AN5366" s="30"/>
      <c r="AO5366" s="30"/>
      <c r="AP5366" s="30"/>
      <c r="AQ5366" s="30"/>
      <c r="AR5366" s="30"/>
      <c r="AS5366" s="30"/>
      <c r="AT5366" s="30"/>
      <c r="AU5366" s="121"/>
      <c r="AV5366" s="129"/>
      <c r="AW5366" s="129"/>
      <c r="AX5366" s="129"/>
    </row>
    <row r="5367" spans="1:50" x14ac:dyDescent="0.25">
      <c r="A5367" s="120"/>
      <c r="B5367" s="28"/>
      <c r="C5367" s="25"/>
      <c r="D5367" s="25"/>
      <c r="E5367" s="25"/>
      <c r="F5367" s="29"/>
      <c r="G5367" s="29"/>
      <c r="H5367" s="29"/>
      <c r="I5367" s="29"/>
      <c r="J5367" s="29"/>
      <c r="K5367" s="25"/>
      <c r="L5367" s="25"/>
      <c r="M5367" s="25"/>
      <c r="N5367" s="25"/>
      <c r="O5367" s="25"/>
      <c r="P5367" s="25"/>
      <c r="Q5367" s="28"/>
      <c r="R5367" s="29"/>
      <c r="S5367" s="27"/>
      <c r="T5367" s="27"/>
      <c r="U5367" s="28"/>
      <c r="V5367" s="26"/>
      <c r="W5367" s="26"/>
      <c r="X5367" s="26"/>
      <c r="Y5367" s="37"/>
      <c r="Z5367" s="37"/>
      <c r="AA5367" s="37"/>
      <c r="AB5367" s="30"/>
      <c r="AC5367" s="30"/>
      <c r="AD5367" s="31"/>
      <c r="AE5367" s="30"/>
      <c r="AF5367" s="30"/>
      <c r="AG5367" s="32"/>
      <c r="AH5367" s="30"/>
      <c r="AJ5367" s="30"/>
      <c r="AK5367" s="30"/>
      <c r="AL5367" s="30"/>
      <c r="AM5367" s="30"/>
      <c r="AN5367" s="30"/>
      <c r="AO5367" s="30"/>
      <c r="AP5367" s="30"/>
      <c r="AQ5367" s="30"/>
      <c r="AR5367" s="30"/>
      <c r="AS5367" s="30"/>
      <c r="AT5367" s="30"/>
      <c r="AU5367" s="121"/>
      <c r="AV5367" s="129"/>
      <c r="AW5367" s="129"/>
      <c r="AX5367" s="129"/>
    </row>
    <row r="5368" spans="1:50" x14ac:dyDescent="0.25">
      <c r="A5368" s="120"/>
      <c r="B5368" s="28"/>
      <c r="C5368" s="25"/>
      <c r="D5368" s="25"/>
      <c r="E5368" s="25"/>
      <c r="F5368" s="29"/>
      <c r="G5368" s="29"/>
      <c r="H5368" s="29"/>
      <c r="I5368" s="29"/>
      <c r="J5368" s="29"/>
      <c r="K5368" s="25"/>
      <c r="L5368" s="25"/>
      <c r="M5368" s="25"/>
      <c r="N5368" s="25"/>
      <c r="O5368" s="25"/>
      <c r="P5368" s="25"/>
      <c r="Q5368" s="28"/>
      <c r="R5368" s="29"/>
      <c r="S5368" s="27"/>
      <c r="T5368" s="27"/>
      <c r="U5368" s="28"/>
      <c r="V5368" s="26"/>
      <c r="W5368" s="26"/>
      <c r="X5368" s="26"/>
      <c r="Y5368" s="37"/>
      <c r="Z5368" s="37"/>
      <c r="AA5368" s="37"/>
      <c r="AB5368" s="30"/>
      <c r="AC5368" s="30"/>
      <c r="AD5368" s="31"/>
      <c r="AE5368" s="30"/>
      <c r="AF5368" s="30"/>
      <c r="AG5368" s="32"/>
      <c r="AH5368" s="30"/>
      <c r="AJ5368" s="30"/>
      <c r="AK5368" s="30"/>
      <c r="AL5368" s="30"/>
      <c r="AM5368" s="30"/>
      <c r="AN5368" s="30"/>
      <c r="AO5368" s="30"/>
      <c r="AP5368" s="30"/>
      <c r="AQ5368" s="30"/>
      <c r="AR5368" s="30"/>
      <c r="AS5368" s="30"/>
      <c r="AT5368" s="30"/>
      <c r="AU5368" s="121"/>
      <c r="AV5368" s="129"/>
      <c r="AW5368" s="129"/>
      <c r="AX5368" s="129"/>
    </row>
    <row r="5369" spans="1:50" x14ac:dyDescent="0.25">
      <c r="A5369" s="120"/>
      <c r="B5369" s="28"/>
      <c r="C5369" s="25"/>
      <c r="D5369" s="25"/>
      <c r="E5369" s="25"/>
      <c r="F5369" s="29"/>
      <c r="G5369" s="29"/>
      <c r="H5369" s="29"/>
      <c r="I5369" s="29"/>
      <c r="J5369" s="29"/>
      <c r="K5369" s="25"/>
      <c r="L5369" s="25"/>
      <c r="M5369" s="25"/>
      <c r="N5369" s="25"/>
      <c r="O5369" s="25"/>
      <c r="P5369" s="25"/>
      <c r="Q5369" s="28"/>
      <c r="R5369" s="29"/>
      <c r="S5369" s="27"/>
      <c r="T5369" s="27"/>
      <c r="U5369" s="28"/>
      <c r="V5369" s="26"/>
      <c r="W5369" s="26"/>
      <c r="X5369" s="26"/>
      <c r="Y5369" s="37"/>
      <c r="Z5369" s="37"/>
      <c r="AA5369" s="37"/>
      <c r="AB5369" s="30"/>
      <c r="AC5369" s="30"/>
      <c r="AD5369" s="31"/>
      <c r="AE5369" s="30"/>
      <c r="AF5369" s="30"/>
      <c r="AG5369" s="32"/>
      <c r="AH5369" s="30"/>
      <c r="AJ5369" s="30"/>
      <c r="AK5369" s="30"/>
      <c r="AL5369" s="30"/>
      <c r="AM5369" s="30"/>
      <c r="AN5369" s="30"/>
      <c r="AO5369" s="30"/>
      <c r="AP5369" s="30"/>
      <c r="AQ5369" s="30"/>
      <c r="AR5369" s="30"/>
      <c r="AS5369" s="30"/>
      <c r="AT5369" s="30"/>
      <c r="AU5369" s="121"/>
      <c r="AV5369" s="129"/>
      <c r="AW5369" s="129"/>
      <c r="AX5369" s="129"/>
    </row>
    <row r="5370" spans="1:50" x14ac:dyDescent="0.25">
      <c r="A5370" s="120"/>
      <c r="B5370" s="28"/>
      <c r="C5370" s="25"/>
      <c r="D5370" s="25"/>
      <c r="E5370" s="25"/>
      <c r="F5370" s="29"/>
      <c r="G5370" s="29"/>
      <c r="H5370" s="29"/>
      <c r="I5370" s="29"/>
      <c r="J5370" s="29"/>
      <c r="K5370" s="25"/>
      <c r="L5370" s="25"/>
      <c r="M5370" s="25"/>
      <c r="N5370" s="25"/>
      <c r="O5370" s="25"/>
      <c r="P5370" s="25"/>
      <c r="Q5370" s="28"/>
      <c r="R5370" s="29"/>
      <c r="S5370" s="27"/>
      <c r="T5370" s="27"/>
      <c r="U5370" s="28"/>
      <c r="V5370" s="26"/>
      <c r="W5370" s="26"/>
      <c r="X5370" s="26"/>
      <c r="Y5370" s="37"/>
      <c r="Z5370" s="37"/>
      <c r="AA5370" s="37"/>
      <c r="AB5370" s="30"/>
      <c r="AC5370" s="30"/>
      <c r="AD5370" s="31"/>
      <c r="AE5370" s="30"/>
      <c r="AF5370" s="30"/>
      <c r="AG5370" s="32"/>
      <c r="AH5370" s="30"/>
      <c r="AJ5370" s="30"/>
      <c r="AK5370" s="30"/>
      <c r="AL5370" s="30"/>
      <c r="AM5370" s="30"/>
      <c r="AN5370" s="30"/>
      <c r="AO5370" s="30"/>
      <c r="AP5370" s="30"/>
      <c r="AQ5370" s="30"/>
      <c r="AR5370" s="30"/>
      <c r="AS5370" s="30"/>
      <c r="AT5370" s="30"/>
      <c r="AU5370" s="121"/>
      <c r="AV5370" s="129"/>
      <c r="AW5370" s="129"/>
      <c r="AX5370" s="129"/>
    </row>
    <row r="5371" spans="1:50" x14ac:dyDescent="0.25">
      <c r="A5371" s="120"/>
      <c r="B5371" s="28"/>
      <c r="C5371" s="25"/>
      <c r="D5371" s="25"/>
      <c r="E5371" s="25"/>
      <c r="F5371" s="29"/>
      <c r="G5371" s="29"/>
      <c r="H5371" s="29"/>
      <c r="I5371" s="29"/>
      <c r="J5371" s="29"/>
      <c r="K5371" s="25"/>
      <c r="L5371" s="25"/>
      <c r="M5371" s="25"/>
      <c r="N5371" s="25"/>
      <c r="O5371" s="25"/>
      <c r="P5371" s="25"/>
      <c r="Q5371" s="28"/>
      <c r="R5371" s="29"/>
      <c r="S5371" s="27"/>
      <c r="T5371" s="27"/>
      <c r="U5371" s="28"/>
      <c r="V5371" s="26"/>
      <c r="W5371" s="26"/>
      <c r="X5371" s="26"/>
      <c r="Y5371" s="37"/>
      <c r="Z5371" s="37"/>
      <c r="AA5371" s="37"/>
      <c r="AB5371" s="30"/>
      <c r="AC5371" s="30"/>
      <c r="AD5371" s="31"/>
      <c r="AE5371" s="30"/>
      <c r="AF5371" s="30"/>
      <c r="AG5371" s="32"/>
      <c r="AH5371" s="30"/>
      <c r="AJ5371" s="30"/>
      <c r="AK5371" s="30"/>
      <c r="AL5371" s="30"/>
      <c r="AM5371" s="30"/>
      <c r="AN5371" s="30"/>
      <c r="AO5371" s="30"/>
      <c r="AP5371" s="30"/>
      <c r="AQ5371" s="30"/>
      <c r="AR5371" s="30"/>
      <c r="AS5371" s="30"/>
      <c r="AT5371" s="30"/>
      <c r="AU5371" s="121"/>
      <c r="AV5371" s="129"/>
      <c r="AW5371" s="129"/>
      <c r="AX5371" s="129"/>
    </row>
    <row r="5372" spans="1:50" x14ac:dyDescent="0.25">
      <c r="A5372" s="120"/>
      <c r="B5372" s="28"/>
      <c r="C5372" s="25"/>
      <c r="D5372" s="25"/>
      <c r="E5372" s="25"/>
      <c r="F5372" s="29"/>
      <c r="G5372" s="29"/>
      <c r="H5372" s="29"/>
      <c r="I5372" s="29"/>
      <c r="J5372" s="29"/>
      <c r="K5372" s="25"/>
      <c r="L5372" s="25"/>
      <c r="M5372" s="25"/>
      <c r="N5372" s="25"/>
      <c r="O5372" s="25"/>
      <c r="P5372" s="25"/>
      <c r="Q5372" s="28"/>
      <c r="R5372" s="29"/>
      <c r="S5372" s="27"/>
      <c r="T5372" s="27"/>
      <c r="U5372" s="28"/>
      <c r="V5372" s="26"/>
      <c r="W5372" s="26"/>
      <c r="X5372" s="26"/>
      <c r="Y5372" s="37"/>
      <c r="Z5372" s="37"/>
      <c r="AA5372" s="37"/>
      <c r="AB5372" s="30"/>
      <c r="AC5372" s="30"/>
      <c r="AD5372" s="31"/>
      <c r="AE5372" s="30"/>
      <c r="AF5372" s="30"/>
      <c r="AG5372" s="32"/>
      <c r="AH5372" s="30"/>
      <c r="AJ5372" s="30"/>
      <c r="AK5372" s="30"/>
      <c r="AL5372" s="30"/>
      <c r="AM5372" s="30"/>
      <c r="AN5372" s="30"/>
      <c r="AO5372" s="30"/>
      <c r="AP5372" s="30"/>
      <c r="AQ5372" s="30"/>
      <c r="AR5372" s="30"/>
      <c r="AS5372" s="30"/>
      <c r="AT5372" s="30"/>
      <c r="AU5372" s="121"/>
      <c r="AV5372" s="129"/>
      <c r="AW5372" s="129"/>
      <c r="AX5372" s="129"/>
    </row>
    <row r="5373" spans="1:50" x14ac:dyDescent="0.25">
      <c r="A5373" s="120"/>
      <c r="B5373" s="28"/>
      <c r="C5373" s="25"/>
      <c r="D5373" s="25"/>
      <c r="E5373" s="25"/>
      <c r="F5373" s="29"/>
      <c r="G5373" s="29"/>
      <c r="H5373" s="29"/>
      <c r="I5373" s="29"/>
      <c r="J5373" s="29"/>
      <c r="K5373" s="25"/>
      <c r="L5373" s="25"/>
      <c r="M5373" s="25"/>
      <c r="N5373" s="25"/>
      <c r="O5373" s="25"/>
      <c r="P5373" s="25"/>
      <c r="Q5373" s="28"/>
      <c r="R5373" s="29"/>
      <c r="S5373" s="27"/>
      <c r="T5373" s="27"/>
      <c r="U5373" s="28"/>
      <c r="V5373" s="26"/>
      <c r="W5373" s="26"/>
      <c r="X5373" s="26"/>
      <c r="Y5373" s="37"/>
      <c r="Z5373" s="37"/>
      <c r="AA5373" s="37"/>
      <c r="AB5373" s="30"/>
      <c r="AC5373" s="30"/>
      <c r="AD5373" s="31"/>
      <c r="AE5373" s="30"/>
      <c r="AF5373" s="30"/>
      <c r="AG5373" s="32"/>
      <c r="AH5373" s="30"/>
      <c r="AJ5373" s="30"/>
      <c r="AK5373" s="30"/>
      <c r="AL5373" s="30"/>
      <c r="AM5373" s="30"/>
      <c r="AN5373" s="30"/>
      <c r="AO5373" s="30"/>
      <c r="AP5373" s="30"/>
      <c r="AQ5373" s="30"/>
      <c r="AR5373" s="30"/>
      <c r="AS5373" s="30"/>
      <c r="AT5373" s="30"/>
      <c r="AU5373" s="121"/>
      <c r="AV5373" s="129"/>
      <c r="AW5373" s="129"/>
      <c r="AX5373" s="129"/>
    </row>
    <row r="5374" spans="1:50" x14ac:dyDescent="0.25">
      <c r="A5374" s="120"/>
      <c r="B5374" s="28"/>
      <c r="C5374" s="25"/>
      <c r="D5374" s="25"/>
      <c r="E5374" s="25"/>
      <c r="F5374" s="29"/>
      <c r="G5374" s="29"/>
      <c r="H5374" s="29"/>
      <c r="I5374" s="29"/>
      <c r="J5374" s="29"/>
      <c r="K5374" s="25"/>
      <c r="L5374" s="25"/>
      <c r="M5374" s="25"/>
      <c r="N5374" s="25"/>
      <c r="O5374" s="25"/>
      <c r="P5374" s="25"/>
      <c r="Q5374" s="28"/>
      <c r="R5374" s="29"/>
      <c r="S5374" s="27"/>
      <c r="T5374" s="27"/>
      <c r="U5374" s="28"/>
      <c r="V5374" s="26"/>
      <c r="W5374" s="26"/>
      <c r="X5374" s="26"/>
      <c r="Y5374" s="37"/>
      <c r="Z5374" s="37"/>
      <c r="AA5374" s="37"/>
      <c r="AB5374" s="30"/>
      <c r="AC5374" s="30"/>
      <c r="AD5374" s="31"/>
      <c r="AE5374" s="30"/>
      <c r="AF5374" s="30"/>
      <c r="AG5374" s="32"/>
      <c r="AH5374" s="30"/>
      <c r="AJ5374" s="30"/>
      <c r="AK5374" s="30"/>
      <c r="AL5374" s="30"/>
      <c r="AM5374" s="30"/>
      <c r="AN5374" s="30"/>
      <c r="AO5374" s="30"/>
      <c r="AP5374" s="30"/>
      <c r="AQ5374" s="30"/>
      <c r="AR5374" s="30"/>
      <c r="AS5374" s="30"/>
      <c r="AT5374" s="30"/>
      <c r="AU5374" s="121"/>
      <c r="AV5374" s="129"/>
      <c r="AW5374" s="129"/>
      <c r="AX5374" s="129"/>
    </row>
    <row r="5375" spans="1:50" x14ac:dyDescent="0.25">
      <c r="A5375" s="120"/>
      <c r="B5375" s="28"/>
      <c r="C5375" s="25"/>
      <c r="D5375" s="25"/>
      <c r="E5375" s="25"/>
      <c r="F5375" s="29"/>
      <c r="G5375" s="29"/>
      <c r="H5375" s="29"/>
      <c r="I5375" s="29"/>
      <c r="J5375" s="29"/>
      <c r="K5375" s="25"/>
      <c r="L5375" s="25"/>
      <c r="M5375" s="25"/>
      <c r="N5375" s="25"/>
      <c r="O5375" s="25"/>
      <c r="P5375" s="25"/>
      <c r="Q5375" s="28"/>
      <c r="R5375" s="29"/>
      <c r="S5375" s="27"/>
      <c r="T5375" s="27"/>
      <c r="U5375" s="28"/>
      <c r="V5375" s="26"/>
      <c r="W5375" s="26"/>
      <c r="X5375" s="26"/>
      <c r="Y5375" s="37"/>
      <c r="Z5375" s="37"/>
      <c r="AA5375" s="37"/>
      <c r="AB5375" s="30"/>
      <c r="AC5375" s="30"/>
      <c r="AD5375" s="31"/>
      <c r="AE5375" s="30"/>
      <c r="AF5375" s="30"/>
      <c r="AG5375" s="32"/>
      <c r="AH5375" s="30"/>
      <c r="AJ5375" s="30"/>
      <c r="AK5375" s="30"/>
      <c r="AL5375" s="30"/>
      <c r="AM5375" s="30"/>
      <c r="AN5375" s="30"/>
      <c r="AO5375" s="30"/>
      <c r="AP5375" s="30"/>
      <c r="AQ5375" s="30"/>
      <c r="AR5375" s="30"/>
      <c r="AS5375" s="30"/>
      <c r="AT5375" s="30"/>
      <c r="AU5375" s="121"/>
      <c r="AV5375" s="129"/>
      <c r="AW5375" s="129"/>
      <c r="AX5375" s="129"/>
    </row>
    <row r="5376" spans="1:50" x14ac:dyDescent="0.25">
      <c r="A5376" s="120"/>
      <c r="B5376" s="28"/>
      <c r="C5376" s="25"/>
      <c r="D5376" s="25"/>
      <c r="E5376" s="25"/>
      <c r="F5376" s="29"/>
      <c r="G5376" s="29"/>
      <c r="H5376" s="29"/>
      <c r="I5376" s="29"/>
      <c r="J5376" s="29"/>
      <c r="K5376" s="25"/>
      <c r="L5376" s="25"/>
      <c r="M5376" s="25"/>
      <c r="N5376" s="25"/>
      <c r="O5376" s="25"/>
      <c r="P5376" s="25"/>
      <c r="Q5376" s="28"/>
      <c r="R5376" s="29"/>
      <c r="S5376" s="27"/>
      <c r="T5376" s="27"/>
      <c r="U5376" s="28"/>
      <c r="V5376" s="26"/>
      <c r="W5376" s="26"/>
      <c r="X5376" s="26"/>
      <c r="Y5376" s="37"/>
      <c r="Z5376" s="37"/>
      <c r="AA5376" s="37"/>
      <c r="AB5376" s="30"/>
      <c r="AC5376" s="30"/>
      <c r="AD5376" s="31"/>
      <c r="AE5376" s="30"/>
      <c r="AF5376" s="30"/>
      <c r="AG5376" s="32"/>
      <c r="AH5376" s="30"/>
      <c r="AJ5376" s="30"/>
      <c r="AK5376" s="30"/>
      <c r="AL5376" s="30"/>
      <c r="AM5376" s="30"/>
      <c r="AN5376" s="30"/>
      <c r="AO5376" s="30"/>
      <c r="AP5376" s="30"/>
      <c r="AQ5376" s="30"/>
      <c r="AR5376" s="30"/>
      <c r="AS5376" s="30"/>
      <c r="AT5376" s="30"/>
      <c r="AU5376" s="121"/>
      <c r="AV5376" s="129"/>
      <c r="AW5376" s="129"/>
      <c r="AX5376" s="129"/>
    </row>
    <row r="5377" spans="1:50" x14ac:dyDescent="0.25">
      <c r="A5377" s="120"/>
      <c r="B5377" s="28"/>
      <c r="C5377" s="25"/>
      <c r="D5377" s="25"/>
      <c r="E5377" s="25"/>
      <c r="F5377" s="29"/>
      <c r="G5377" s="29"/>
      <c r="H5377" s="29"/>
      <c r="I5377" s="29"/>
      <c r="J5377" s="29"/>
      <c r="K5377" s="25"/>
      <c r="L5377" s="25"/>
      <c r="M5377" s="25"/>
      <c r="N5377" s="25"/>
      <c r="O5377" s="25"/>
      <c r="P5377" s="25"/>
      <c r="Q5377" s="28"/>
      <c r="R5377" s="29"/>
      <c r="S5377" s="27"/>
      <c r="T5377" s="27"/>
      <c r="U5377" s="28"/>
      <c r="V5377" s="26"/>
      <c r="W5377" s="26"/>
      <c r="X5377" s="26"/>
      <c r="Y5377" s="37"/>
      <c r="Z5377" s="37"/>
      <c r="AA5377" s="37"/>
      <c r="AB5377" s="30"/>
      <c r="AC5377" s="30"/>
      <c r="AD5377" s="31"/>
      <c r="AE5377" s="30"/>
      <c r="AF5377" s="30"/>
      <c r="AG5377" s="32"/>
      <c r="AH5377" s="30"/>
      <c r="AJ5377" s="30"/>
      <c r="AK5377" s="30"/>
      <c r="AL5377" s="30"/>
      <c r="AM5377" s="30"/>
      <c r="AN5377" s="30"/>
      <c r="AO5377" s="30"/>
      <c r="AP5377" s="30"/>
      <c r="AQ5377" s="30"/>
      <c r="AR5377" s="30"/>
      <c r="AS5377" s="30"/>
      <c r="AT5377" s="30"/>
      <c r="AU5377" s="121"/>
      <c r="AV5377" s="129"/>
      <c r="AW5377" s="129"/>
      <c r="AX5377" s="129"/>
    </row>
    <row r="5378" spans="1:50" x14ac:dyDescent="0.25">
      <c r="A5378" s="120"/>
      <c r="B5378" s="28"/>
      <c r="C5378" s="25"/>
      <c r="D5378" s="25"/>
      <c r="E5378" s="25"/>
      <c r="F5378" s="29"/>
      <c r="G5378" s="29"/>
      <c r="H5378" s="29"/>
      <c r="I5378" s="29"/>
      <c r="J5378" s="29"/>
      <c r="K5378" s="25"/>
      <c r="L5378" s="25"/>
      <c r="M5378" s="25"/>
      <c r="N5378" s="25"/>
      <c r="O5378" s="25"/>
      <c r="P5378" s="25"/>
      <c r="Q5378" s="28"/>
      <c r="R5378" s="29"/>
      <c r="S5378" s="27"/>
      <c r="T5378" s="27"/>
      <c r="U5378" s="28"/>
      <c r="V5378" s="26"/>
      <c r="W5378" s="26"/>
      <c r="X5378" s="26"/>
      <c r="Y5378" s="37"/>
      <c r="Z5378" s="37"/>
      <c r="AA5378" s="37"/>
      <c r="AB5378" s="30"/>
      <c r="AC5378" s="30"/>
      <c r="AD5378" s="31"/>
      <c r="AE5378" s="30"/>
      <c r="AF5378" s="30"/>
      <c r="AG5378" s="32"/>
      <c r="AH5378" s="30"/>
      <c r="AJ5378" s="30"/>
      <c r="AK5378" s="30"/>
      <c r="AL5378" s="30"/>
      <c r="AM5378" s="30"/>
      <c r="AN5378" s="30"/>
      <c r="AO5378" s="30"/>
      <c r="AP5378" s="30"/>
      <c r="AQ5378" s="30"/>
      <c r="AR5378" s="30"/>
      <c r="AS5378" s="30"/>
      <c r="AT5378" s="30"/>
      <c r="AU5378" s="121"/>
      <c r="AV5378" s="129"/>
      <c r="AW5378" s="129"/>
      <c r="AX5378" s="129"/>
    </row>
    <row r="5379" spans="1:50" x14ac:dyDescent="0.25">
      <c r="A5379" s="120"/>
      <c r="B5379" s="28"/>
      <c r="C5379" s="25"/>
      <c r="D5379" s="25"/>
      <c r="E5379" s="25"/>
      <c r="F5379" s="29"/>
      <c r="G5379" s="29"/>
      <c r="H5379" s="29"/>
      <c r="I5379" s="29"/>
      <c r="J5379" s="29"/>
      <c r="K5379" s="25"/>
      <c r="L5379" s="25"/>
      <c r="M5379" s="25"/>
      <c r="N5379" s="25"/>
      <c r="O5379" s="25"/>
      <c r="P5379" s="25"/>
      <c r="Q5379" s="28"/>
      <c r="R5379" s="29"/>
      <c r="S5379" s="27"/>
      <c r="T5379" s="27"/>
      <c r="U5379" s="28"/>
      <c r="V5379" s="26"/>
      <c r="W5379" s="26"/>
      <c r="X5379" s="26"/>
      <c r="Y5379" s="37"/>
      <c r="Z5379" s="37"/>
      <c r="AA5379" s="37"/>
      <c r="AB5379" s="30"/>
      <c r="AC5379" s="30"/>
      <c r="AD5379" s="31"/>
      <c r="AE5379" s="30"/>
      <c r="AF5379" s="30"/>
      <c r="AG5379" s="32"/>
      <c r="AH5379" s="30"/>
      <c r="AJ5379" s="30"/>
      <c r="AK5379" s="30"/>
      <c r="AL5379" s="30"/>
      <c r="AM5379" s="30"/>
      <c r="AN5379" s="30"/>
      <c r="AO5379" s="30"/>
      <c r="AP5379" s="30"/>
      <c r="AQ5379" s="30"/>
      <c r="AR5379" s="30"/>
      <c r="AS5379" s="30"/>
      <c r="AT5379" s="30"/>
      <c r="AU5379" s="121"/>
      <c r="AV5379" s="129"/>
      <c r="AW5379" s="129"/>
      <c r="AX5379" s="129"/>
    </row>
    <row r="5380" spans="1:50" x14ac:dyDescent="0.25">
      <c r="A5380" s="120"/>
      <c r="B5380" s="28"/>
      <c r="C5380" s="25"/>
      <c r="D5380" s="25"/>
      <c r="E5380" s="25"/>
      <c r="F5380" s="29"/>
      <c r="G5380" s="29"/>
      <c r="H5380" s="29"/>
      <c r="I5380" s="29"/>
      <c r="J5380" s="29"/>
      <c r="K5380" s="25"/>
      <c r="L5380" s="25"/>
      <c r="M5380" s="25"/>
      <c r="N5380" s="25"/>
      <c r="O5380" s="25"/>
      <c r="P5380" s="25"/>
      <c r="Q5380" s="28"/>
      <c r="R5380" s="29"/>
      <c r="S5380" s="27"/>
      <c r="T5380" s="27"/>
      <c r="U5380" s="28"/>
      <c r="V5380" s="26"/>
      <c r="W5380" s="26"/>
      <c r="X5380" s="26"/>
      <c r="Y5380" s="37"/>
      <c r="Z5380" s="37"/>
      <c r="AA5380" s="37"/>
      <c r="AB5380" s="30"/>
      <c r="AC5380" s="30"/>
      <c r="AD5380" s="31"/>
      <c r="AE5380" s="30"/>
      <c r="AF5380" s="30"/>
      <c r="AG5380" s="32"/>
      <c r="AH5380" s="30"/>
      <c r="AJ5380" s="30"/>
      <c r="AK5380" s="30"/>
      <c r="AL5380" s="30"/>
      <c r="AM5380" s="30"/>
      <c r="AN5380" s="30"/>
      <c r="AO5380" s="30"/>
      <c r="AP5380" s="30"/>
      <c r="AQ5380" s="30"/>
      <c r="AR5380" s="30"/>
      <c r="AS5380" s="30"/>
      <c r="AT5380" s="30"/>
      <c r="AU5380" s="121"/>
      <c r="AV5380" s="129"/>
      <c r="AW5380" s="129"/>
      <c r="AX5380" s="129"/>
    </row>
    <row r="5381" spans="1:50" x14ac:dyDescent="0.25">
      <c r="A5381" s="120"/>
      <c r="B5381" s="28"/>
      <c r="C5381" s="25"/>
      <c r="D5381" s="25"/>
      <c r="E5381" s="25"/>
      <c r="F5381" s="29"/>
      <c r="G5381" s="29"/>
      <c r="H5381" s="29"/>
      <c r="I5381" s="29"/>
      <c r="J5381" s="29"/>
      <c r="K5381" s="25"/>
      <c r="L5381" s="25"/>
      <c r="M5381" s="25"/>
      <c r="N5381" s="25"/>
      <c r="O5381" s="25"/>
      <c r="P5381" s="25"/>
      <c r="Q5381" s="28"/>
      <c r="R5381" s="29"/>
      <c r="S5381" s="27"/>
      <c r="T5381" s="27"/>
      <c r="U5381" s="28"/>
      <c r="V5381" s="26"/>
      <c r="W5381" s="26"/>
      <c r="X5381" s="26"/>
      <c r="Y5381" s="37"/>
      <c r="Z5381" s="37"/>
      <c r="AA5381" s="37"/>
      <c r="AB5381" s="30"/>
      <c r="AC5381" s="30"/>
      <c r="AD5381" s="31"/>
      <c r="AE5381" s="30"/>
      <c r="AF5381" s="30"/>
      <c r="AG5381" s="32"/>
      <c r="AH5381" s="30"/>
      <c r="AJ5381" s="30"/>
      <c r="AK5381" s="30"/>
      <c r="AL5381" s="30"/>
      <c r="AM5381" s="30"/>
      <c r="AN5381" s="30"/>
      <c r="AO5381" s="30"/>
      <c r="AP5381" s="30"/>
      <c r="AQ5381" s="30"/>
      <c r="AR5381" s="30"/>
      <c r="AS5381" s="30"/>
      <c r="AT5381" s="30"/>
      <c r="AU5381" s="121"/>
      <c r="AV5381" s="129"/>
      <c r="AW5381" s="129"/>
      <c r="AX5381" s="129"/>
    </row>
    <row r="5382" spans="1:50" x14ac:dyDescent="0.25">
      <c r="A5382" s="120"/>
      <c r="B5382" s="28"/>
      <c r="C5382" s="25"/>
      <c r="D5382" s="25"/>
      <c r="E5382" s="25"/>
      <c r="F5382" s="29"/>
      <c r="G5382" s="29"/>
      <c r="H5382" s="29"/>
      <c r="I5382" s="29"/>
      <c r="J5382" s="29"/>
      <c r="K5382" s="25"/>
      <c r="L5382" s="25"/>
      <c r="M5382" s="25"/>
      <c r="N5382" s="25"/>
      <c r="O5382" s="25"/>
      <c r="P5382" s="25"/>
      <c r="Q5382" s="28"/>
      <c r="R5382" s="29"/>
      <c r="S5382" s="27"/>
      <c r="T5382" s="27"/>
      <c r="U5382" s="28"/>
      <c r="V5382" s="26"/>
      <c r="W5382" s="26"/>
      <c r="X5382" s="26"/>
      <c r="Y5382" s="37"/>
      <c r="Z5382" s="37"/>
      <c r="AA5382" s="37"/>
      <c r="AB5382" s="30"/>
      <c r="AC5382" s="30"/>
      <c r="AD5382" s="31"/>
      <c r="AE5382" s="30"/>
      <c r="AF5382" s="30"/>
      <c r="AG5382" s="32"/>
      <c r="AH5382" s="30"/>
      <c r="AJ5382" s="30"/>
      <c r="AK5382" s="30"/>
      <c r="AL5382" s="30"/>
      <c r="AM5382" s="30"/>
      <c r="AN5382" s="30"/>
      <c r="AO5382" s="30"/>
      <c r="AP5382" s="30"/>
      <c r="AQ5382" s="30"/>
      <c r="AR5382" s="30"/>
      <c r="AS5382" s="30"/>
      <c r="AT5382" s="30"/>
      <c r="AU5382" s="121"/>
      <c r="AV5382" s="129"/>
      <c r="AW5382" s="129"/>
      <c r="AX5382" s="129"/>
    </row>
    <row r="5383" spans="1:50" x14ac:dyDescent="0.25">
      <c r="A5383" s="120"/>
      <c r="B5383" s="28"/>
      <c r="C5383" s="25"/>
      <c r="D5383" s="25"/>
      <c r="E5383" s="25"/>
      <c r="F5383" s="29"/>
      <c r="G5383" s="29"/>
      <c r="H5383" s="29"/>
      <c r="I5383" s="29"/>
      <c r="J5383" s="29"/>
      <c r="K5383" s="25"/>
      <c r="L5383" s="25"/>
      <c r="M5383" s="25"/>
      <c r="N5383" s="25"/>
      <c r="O5383" s="25"/>
      <c r="P5383" s="25"/>
      <c r="Q5383" s="28"/>
      <c r="R5383" s="29"/>
      <c r="S5383" s="27"/>
      <c r="T5383" s="27"/>
      <c r="U5383" s="28"/>
      <c r="V5383" s="26"/>
      <c r="W5383" s="26"/>
      <c r="X5383" s="26"/>
      <c r="Y5383" s="37"/>
      <c r="Z5383" s="37"/>
      <c r="AA5383" s="37"/>
      <c r="AB5383" s="30"/>
      <c r="AC5383" s="30"/>
      <c r="AD5383" s="31"/>
      <c r="AE5383" s="30"/>
      <c r="AF5383" s="30"/>
      <c r="AG5383" s="32"/>
      <c r="AH5383" s="30"/>
      <c r="AJ5383" s="30"/>
      <c r="AK5383" s="30"/>
      <c r="AL5383" s="30"/>
      <c r="AM5383" s="30"/>
      <c r="AN5383" s="30"/>
      <c r="AO5383" s="30"/>
      <c r="AP5383" s="30"/>
      <c r="AQ5383" s="30"/>
      <c r="AR5383" s="30"/>
      <c r="AS5383" s="30"/>
      <c r="AT5383" s="30"/>
      <c r="AU5383" s="121"/>
      <c r="AV5383" s="129"/>
      <c r="AW5383" s="129"/>
      <c r="AX5383" s="129"/>
    </row>
    <row r="5384" spans="1:50" x14ac:dyDescent="0.25">
      <c r="A5384" s="120"/>
      <c r="B5384" s="28"/>
      <c r="C5384" s="25"/>
      <c r="D5384" s="25"/>
      <c r="E5384" s="25"/>
      <c r="F5384" s="29"/>
      <c r="G5384" s="29"/>
      <c r="H5384" s="29"/>
      <c r="I5384" s="29"/>
      <c r="J5384" s="29"/>
      <c r="K5384" s="25"/>
      <c r="L5384" s="25"/>
      <c r="M5384" s="25"/>
      <c r="N5384" s="25"/>
      <c r="O5384" s="25"/>
      <c r="P5384" s="25"/>
      <c r="Q5384" s="28"/>
      <c r="R5384" s="29"/>
      <c r="S5384" s="27"/>
      <c r="T5384" s="27"/>
      <c r="U5384" s="28"/>
      <c r="V5384" s="26"/>
      <c r="W5384" s="26"/>
      <c r="X5384" s="26"/>
      <c r="Y5384" s="37"/>
      <c r="Z5384" s="37"/>
      <c r="AA5384" s="37"/>
      <c r="AB5384" s="30"/>
      <c r="AC5384" s="30"/>
      <c r="AD5384" s="31"/>
      <c r="AE5384" s="30"/>
      <c r="AF5384" s="30"/>
      <c r="AG5384" s="32"/>
      <c r="AH5384" s="30"/>
      <c r="AJ5384" s="30"/>
      <c r="AK5384" s="30"/>
      <c r="AL5384" s="30"/>
      <c r="AM5384" s="30"/>
      <c r="AN5384" s="30"/>
      <c r="AO5384" s="30"/>
      <c r="AP5384" s="30"/>
      <c r="AQ5384" s="30"/>
      <c r="AR5384" s="30"/>
      <c r="AS5384" s="30"/>
      <c r="AT5384" s="30"/>
      <c r="AU5384" s="121"/>
      <c r="AV5384" s="129"/>
      <c r="AW5384" s="129"/>
      <c r="AX5384" s="129"/>
    </row>
    <row r="5385" spans="1:50" x14ac:dyDescent="0.25">
      <c r="A5385" s="120"/>
      <c r="B5385" s="28"/>
      <c r="C5385" s="25"/>
      <c r="D5385" s="25"/>
      <c r="E5385" s="25"/>
      <c r="F5385" s="29"/>
      <c r="G5385" s="29"/>
      <c r="H5385" s="29"/>
      <c r="I5385" s="29"/>
      <c r="J5385" s="29"/>
      <c r="K5385" s="25"/>
      <c r="L5385" s="25"/>
      <c r="M5385" s="25"/>
      <c r="N5385" s="25"/>
      <c r="O5385" s="25"/>
      <c r="P5385" s="25"/>
      <c r="Q5385" s="28"/>
      <c r="R5385" s="29"/>
      <c r="S5385" s="27"/>
      <c r="T5385" s="27"/>
      <c r="U5385" s="28"/>
      <c r="V5385" s="26"/>
      <c r="W5385" s="26"/>
      <c r="X5385" s="26"/>
      <c r="Y5385" s="37"/>
      <c r="Z5385" s="37"/>
      <c r="AA5385" s="37"/>
      <c r="AB5385" s="30"/>
      <c r="AC5385" s="30"/>
      <c r="AD5385" s="31"/>
      <c r="AE5385" s="30"/>
      <c r="AF5385" s="30"/>
      <c r="AG5385" s="32"/>
      <c r="AH5385" s="30"/>
      <c r="AJ5385" s="30"/>
      <c r="AK5385" s="30"/>
      <c r="AL5385" s="30"/>
      <c r="AM5385" s="30"/>
      <c r="AN5385" s="30"/>
      <c r="AO5385" s="30"/>
      <c r="AP5385" s="30"/>
      <c r="AQ5385" s="30"/>
      <c r="AR5385" s="30"/>
      <c r="AS5385" s="30"/>
      <c r="AT5385" s="30"/>
      <c r="AU5385" s="121"/>
      <c r="AV5385" s="129"/>
      <c r="AW5385" s="129"/>
      <c r="AX5385" s="129"/>
    </row>
    <row r="5386" spans="1:50" x14ac:dyDescent="0.25">
      <c r="A5386" s="120"/>
      <c r="B5386" s="28"/>
      <c r="C5386" s="25"/>
      <c r="D5386" s="25"/>
      <c r="E5386" s="25"/>
      <c r="F5386" s="29"/>
      <c r="G5386" s="29"/>
      <c r="H5386" s="29"/>
      <c r="I5386" s="29"/>
      <c r="J5386" s="29"/>
      <c r="K5386" s="25"/>
      <c r="L5386" s="25"/>
      <c r="M5386" s="25"/>
      <c r="N5386" s="25"/>
      <c r="O5386" s="25"/>
      <c r="P5386" s="25"/>
      <c r="Q5386" s="28"/>
      <c r="R5386" s="29"/>
      <c r="S5386" s="27"/>
      <c r="T5386" s="27"/>
      <c r="U5386" s="28"/>
      <c r="V5386" s="26"/>
      <c r="W5386" s="26"/>
      <c r="X5386" s="26"/>
      <c r="Y5386" s="37"/>
      <c r="Z5386" s="37"/>
      <c r="AA5386" s="37"/>
      <c r="AB5386" s="30"/>
      <c r="AC5386" s="30"/>
      <c r="AD5386" s="31"/>
      <c r="AE5386" s="30"/>
      <c r="AF5386" s="30"/>
      <c r="AG5386" s="32"/>
      <c r="AH5386" s="30"/>
      <c r="AJ5386" s="30"/>
      <c r="AK5386" s="30"/>
      <c r="AL5386" s="30"/>
      <c r="AM5386" s="30"/>
      <c r="AN5386" s="30"/>
      <c r="AO5386" s="30"/>
      <c r="AP5386" s="30"/>
      <c r="AQ5386" s="30"/>
      <c r="AR5386" s="30"/>
      <c r="AS5386" s="30"/>
      <c r="AT5386" s="30"/>
      <c r="AU5386" s="121"/>
      <c r="AV5386" s="129"/>
      <c r="AW5386" s="129"/>
      <c r="AX5386" s="129"/>
    </row>
    <row r="5387" spans="1:50" x14ac:dyDescent="0.25">
      <c r="A5387" s="120"/>
      <c r="B5387" s="28"/>
      <c r="C5387" s="25"/>
      <c r="D5387" s="25"/>
      <c r="E5387" s="25"/>
      <c r="F5387" s="29"/>
      <c r="G5387" s="29"/>
      <c r="H5387" s="29"/>
      <c r="I5387" s="29"/>
      <c r="J5387" s="29"/>
      <c r="K5387" s="25"/>
      <c r="L5387" s="25"/>
      <c r="M5387" s="25"/>
      <c r="N5387" s="25"/>
      <c r="O5387" s="25"/>
      <c r="P5387" s="25"/>
      <c r="Q5387" s="28"/>
      <c r="R5387" s="29"/>
      <c r="S5387" s="27"/>
      <c r="T5387" s="27"/>
      <c r="U5387" s="28"/>
      <c r="V5387" s="26"/>
      <c r="W5387" s="26"/>
      <c r="X5387" s="26"/>
      <c r="Y5387" s="37"/>
      <c r="Z5387" s="37"/>
      <c r="AA5387" s="37"/>
      <c r="AB5387" s="30"/>
      <c r="AC5387" s="30"/>
      <c r="AD5387" s="31"/>
      <c r="AE5387" s="30"/>
      <c r="AF5387" s="30"/>
      <c r="AG5387" s="32"/>
      <c r="AH5387" s="30"/>
      <c r="AJ5387" s="30"/>
      <c r="AK5387" s="30"/>
      <c r="AL5387" s="30"/>
      <c r="AM5387" s="30"/>
      <c r="AN5387" s="30"/>
      <c r="AO5387" s="30"/>
      <c r="AP5387" s="30"/>
      <c r="AQ5387" s="30"/>
      <c r="AR5387" s="30"/>
      <c r="AS5387" s="30"/>
      <c r="AT5387" s="30"/>
      <c r="AU5387" s="121"/>
      <c r="AV5387" s="129"/>
      <c r="AW5387" s="129"/>
      <c r="AX5387" s="129"/>
    </row>
    <row r="5388" spans="1:50" x14ac:dyDescent="0.25">
      <c r="A5388" s="120"/>
      <c r="B5388" s="28"/>
      <c r="C5388" s="25"/>
      <c r="D5388" s="25"/>
      <c r="E5388" s="25"/>
      <c r="F5388" s="29"/>
      <c r="G5388" s="29"/>
      <c r="H5388" s="29"/>
      <c r="I5388" s="29"/>
      <c r="J5388" s="29"/>
      <c r="K5388" s="25"/>
      <c r="L5388" s="25"/>
      <c r="M5388" s="25"/>
      <c r="N5388" s="25"/>
      <c r="O5388" s="25"/>
      <c r="P5388" s="25"/>
      <c r="Q5388" s="28"/>
      <c r="R5388" s="29"/>
      <c r="S5388" s="27"/>
      <c r="T5388" s="27"/>
      <c r="U5388" s="28"/>
      <c r="V5388" s="26"/>
      <c r="W5388" s="26"/>
      <c r="X5388" s="26"/>
      <c r="Y5388" s="37"/>
      <c r="Z5388" s="37"/>
      <c r="AA5388" s="37"/>
      <c r="AB5388" s="30"/>
      <c r="AC5388" s="30"/>
      <c r="AD5388" s="31"/>
      <c r="AE5388" s="30"/>
      <c r="AF5388" s="30"/>
      <c r="AG5388" s="32"/>
      <c r="AH5388" s="30"/>
      <c r="AJ5388" s="30"/>
      <c r="AK5388" s="30"/>
      <c r="AL5388" s="30"/>
      <c r="AM5388" s="30"/>
      <c r="AN5388" s="30"/>
      <c r="AO5388" s="30"/>
      <c r="AP5388" s="30"/>
      <c r="AQ5388" s="30"/>
      <c r="AR5388" s="30"/>
      <c r="AS5388" s="30"/>
      <c r="AT5388" s="30"/>
      <c r="AU5388" s="121"/>
      <c r="AV5388" s="129"/>
      <c r="AW5388" s="129"/>
      <c r="AX5388" s="129"/>
    </row>
    <row r="5389" spans="1:50" x14ac:dyDescent="0.25">
      <c r="A5389" s="120"/>
      <c r="B5389" s="28"/>
      <c r="C5389" s="25"/>
      <c r="D5389" s="25"/>
      <c r="E5389" s="25"/>
      <c r="F5389" s="29"/>
      <c r="G5389" s="29"/>
      <c r="H5389" s="29"/>
      <c r="I5389" s="29"/>
      <c r="J5389" s="29"/>
      <c r="K5389" s="25"/>
      <c r="L5389" s="25"/>
      <c r="M5389" s="25"/>
      <c r="N5389" s="25"/>
      <c r="O5389" s="25"/>
      <c r="P5389" s="25"/>
      <c r="Q5389" s="28"/>
      <c r="R5389" s="29"/>
      <c r="S5389" s="27"/>
      <c r="T5389" s="27"/>
      <c r="U5389" s="28"/>
      <c r="V5389" s="26"/>
      <c r="W5389" s="26"/>
      <c r="X5389" s="26"/>
      <c r="Y5389" s="37"/>
      <c r="Z5389" s="37"/>
      <c r="AA5389" s="37"/>
      <c r="AB5389" s="30"/>
      <c r="AC5389" s="30"/>
      <c r="AD5389" s="31"/>
      <c r="AE5389" s="30"/>
      <c r="AF5389" s="30"/>
      <c r="AG5389" s="32"/>
      <c r="AH5389" s="30"/>
      <c r="AJ5389" s="30"/>
      <c r="AK5389" s="30"/>
      <c r="AL5389" s="30"/>
      <c r="AM5389" s="30"/>
      <c r="AN5389" s="30"/>
      <c r="AO5389" s="30"/>
      <c r="AP5389" s="30"/>
      <c r="AQ5389" s="30"/>
      <c r="AR5389" s="30"/>
      <c r="AS5389" s="30"/>
      <c r="AT5389" s="30"/>
      <c r="AU5389" s="121"/>
      <c r="AV5389" s="129"/>
      <c r="AW5389" s="129"/>
      <c r="AX5389" s="129"/>
    </row>
    <row r="5390" spans="1:50" x14ac:dyDescent="0.25">
      <c r="A5390" s="120"/>
      <c r="B5390" s="28"/>
      <c r="C5390" s="25"/>
      <c r="D5390" s="25"/>
      <c r="E5390" s="25"/>
      <c r="F5390" s="29"/>
      <c r="G5390" s="29"/>
      <c r="H5390" s="29"/>
      <c r="I5390" s="29"/>
      <c r="J5390" s="29"/>
      <c r="K5390" s="25"/>
      <c r="L5390" s="25"/>
      <c r="M5390" s="25"/>
      <c r="N5390" s="25"/>
      <c r="O5390" s="25"/>
      <c r="P5390" s="25"/>
      <c r="Q5390" s="28"/>
      <c r="R5390" s="29"/>
      <c r="S5390" s="27"/>
      <c r="T5390" s="27"/>
      <c r="U5390" s="28"/>
      <c r="V5390" s="26"/>
      <c r="W5390" s="26"/>
      <c r="X5390" s="26"/>
      <c r="Y5390" s="37"/>
      <c r="Z5390" s="37"/>
      <c r="AA5390" s="37"/>
      <c r="AB5390" s="30"/>
      <c r="AC5390" s="30"/>
      <c r="AD5390" s="31"/>
      <c r="AE5390" s="30"/>
      <c r="AF5390" s="30"/>
      <c r="AG5390" s="32"/>
      <c r="AH5390" s="30"/>
      <c r="AJ5390" s="30"/>
      <c r="AK5390" s="30"/>
      <c r="AL5390" s="30"/>
      <c r="AM5390" s="30"/>
      <c r="AN5390" s="30"/>
      <c r="AO5390" s="30"/>
      <c r="AP5390" s="30"/>
      <c r="AQ5390" s="30"/>
      <c r="AR5390" s="30"/>
      <c r="AS5390" s="30"/>
      <c r="AT5390" s="30"/>
      <c r="AU5390" s="121"/>
      <c r="AV5390" s="129"/>
      <c r="AW5390" s="129"/>
      <c r="AX5390" s="129"/>
    </row>
    <row r="5391" spans="1:50" x14ac:dyDescent="0.25">
      <c r="A5391" s="120"/>
      <c r="B5391" s="28"/>
      <c r="C5391" s="25"/>
      <c r="D5391" s="25"/>
      <c r="E5391" s="25"/>
      <c r="F5391" s="29"/>
      <c r="G5391" s="29"/>
      <c r="H5391" s="29"/>
      <c r="I5391" s="29"/>
      <c r="J5391" s="29"/>
      <c r="K5391" s="25"/>
      <c r="L5391" s="25"/>
      <c r="M5391" s="25"/>
      <c r="N5391" s="25"/>
      <c r="O5391" s="25"/>
      <c r="P5391" s="25"/>
      <c r="Q5391" s="28"/>
      <c r="R5391" s="29"/>
      <c r="S5391" s="27"/>
      <c r="T5391" s="27"/>
      <c r="U5391" s="28"/>
      <c r="V5391" s="26"/>
      <c r="W5391" s="26"/>
      <c r="X5391" s="26"/>
      <c r="Y5391" s="37"/>
      <c r="Z5391" s="37"/>
      <c r="AA5391" s="37"/>
      <c r="AB5391" s="30"/>
      <c r="AC5391" s="30"/>
      <c r="AD5391" s="31"/>
      <c r="AE5391" s="30"/>
      <c r="AF5391" s="30"/>
      <c r="AG5391" s="32"/>
      <c r="AH5391" s="30"/>
      <c r="AJ5391" s="30"/>
      <c r="AK5391" s="30"/>
      <c r="AL5391" s="30"/>
      <c r="AM5391" s="30"/>
      <c r="AN5391" s="30"/>
      <c r="AO5391" s="30"/>
      <c r="AP5391" s="30"/>
      <c r="AQ5391" s="30"/>
      <c r="AR5391" s="30"/>
      <c r="AS5391" s="30"/>
      <c r="AT5391" s="30"/>
      <c r="AU5391" s="121"/>
      <c r="AV5391" s="129"/>
      <c r="AW5391" s="129"/>
      <c r="AX5391" s="129"/>
    </row>
    <row r="5392" spans="1:50" x14ac:dyDescent="0.25">
      <c r="A5392" s="120"/>
      <c r="B5392" s="28"/>
      <c r="C5392" s="25"/>
      <c r="D5392" s="25"/>
      <c r="E5392" s="25"/>
      <c r="F5392" s="29"/>
      <c r="G5392" s="29"/>
      <c r="H5392" s="29"/>
      <c r="I5392" s="29"/>
      <c r="J5392" s="29"/>
      <c r="K5392" s="25"/>
      <c r="L5392" s="25"/>
      <c r="M5392" s="25"/>
      <c r="N5392" s="25"/>
      <c r="O5392" s="25"/>
      <c r="P5392" s="25"/>
      <c r="Q5392" s="28"/>
      <c r="R5392" s="29"/>
      <c r="S5392" s="27"/>
      <c r="T5392" s="27"/>
      <c r="U5392" s="28"/>
      <c r="V5392" s="26"/>
      <c r="W5392" s="26"/>
      <c r="X5392" s="26"/>
      <c r="Y5392" s="37"/>
      <c r="Z5392" s="37"/>
      <c r="AA5392" s="37"/>
      <c r="AB5392" s="30"/>
      <c r="AC5392" s="30"/>
      <c r="AD5392" s="31"/>
      <c r="AE5392" s="30"/>
      <c r="AF5392" s="30"/>
      <c r="AG5392" s="32"/>
      <c r="AH5392" s="30"/>
      <c r="AJ5392" s="30"/>
      <c r="AK5392" s="30"/>
      <c r="AL5392" s="30"/>
      <c r="AM5392" s="30"/>
      <c r="AN5392" s="30"/>
      <c r="AO5392" s="30"/>
      <c r="AP5392" s="30"/>
      <c r="AQ5392" s="30"/>
      <c r="AR5392" s="30"/>
      <c r="AS5392" s="30"/>
      <c r="AT5392" s="30"/>
      <c r="AU5392" s="121"/>
      <c r="AV5392" s="129"/>
      <c r="AW5392" s="129"/>
      <c r="AX5392" s="129"/>
    </row>
    <row r="5393" spans="1:50" x14ac:dyDescent="0.25">
      <c r="A5393" s="120"/>
      <c r="B5393" s="28"/>
      <c r="C5393" s="25"/>
      <c r="D5393" s="25"/>
      <c r="E5393" s="25"/>
      <c r="F5393" s="29"/>
      <c r="G5393" s="29"/>
      <c r="H5393" s="29"/>
      <c r="I5393" s="29"/>
      <c r="J5393" s="29"/>
      <c r="K5393" s="25"/>
      <c r="L5393" s="25"/>
      <c r="M5393" s="25"/>
      <c r="N5393" s="25"/>
      <c r="O5393" s="25"/>
      <c r="P5393" s="25"/>
      <c r="Q5393" s="28"/>
      <c r="R5393" s="29"/>
      <c r="S5393" s="27"/>
      <c r="T5393" s="27"/>
      <c r="U5393" s="28"/>
      <c r="V5393" s="26"/>
      <c r="W5393" s="26"/>
      <c r="X5393" s="26"/>
      <c r="Y5393" s="37"/>
      <c r="Z5393" s="37"/>
      <c r="AA5393" s="37"/>
      <c r="AB5393" s="30"/>
      <c r="AC5393" s="30"/>
      <c r="AD5393" s="31"/>
      <c r="AE5393" s="30"/>
      <c r="AF5393" s="30"/>
      <c r="AG5393" s="32"/>
      <c r="AH5393" s="30"/>
      <c r="AJ5393" s="30"/>
      <c r="AK5393" s="30"/>
      <c r="AL5393" s="30"/>
      <c r="AM5393" s="30"/>
      <c r="AN5393" s="30"/>
      <c r="AO5393" s="30"/>
      <c r="AP5393" s="30"/>
      <c r="AQ5393" s="30"/>
      <c r="AR5393" s="30"/>
      <c r="AS5393" s="30"/>
      <c r="AT5393" s="30"/>
      <c r="AU5393" s="121"/>
      <c r="AV5393" s="129"/>
      <c r="AW5393" s="129"/>
      <c r="AX5393" s="129"/>
    </row>
    <row r="5394" spans="1:50" x14ac:dyDescent="0.25">
      <c r="A5394" s="120"/>
      <c r="B5394" s="28"/>
      <c r="C5394" s="25"/>
      <c r="D5394" s="25"/>
      <c r="E5394" s="25"/>
      <c r="F5394" s="29"/>
      <c r="G5394" s="29"/>
      <c r="H5394" s="29"/>
      <c r="I5394" s="29"/>
      <c r="J5394" s="29"/>
      <c r="K5394" s="25"/>
      <c r="L5394" s="25"/>
      <c r="M5394" s="25"/>
      <c r="N5394" s="25"/>
      <c r="O5394" s="25"/>
      <c r="P5394" s="25"/>
      <c r="Q5394" s="28"/>
      <c r="R5394" s="29"/>
      <c r="S5394" s="27"/>
      <c r="T5394" s="27"/>
      <c r="U5394" s="28"/>
      <c r="V5394" s="26"/>
      <c r="W5394" s="26"/>
      <c r="X5394" s="26"/>
      <c r="Y5394" s="37"/>
      <c r="Z5394" s="37"/>
      <c r="AA5394" s="37"/>
      <c r="AB5394" s="30"/>
      <c r="AC5394" s="30"/>
      <c r="AD5394" s="31"/>
      <c r="AE5394" s="30"/>
      <c r="AF5394" s="30"/>
      <c r="AG5394" s="32"/>
      <c r="AH5394" s="30"/>
      <c r="AJ5394" s="30"/>
      <c r="AK5394" s="30"/>
      <c r="AL5394" s="30"/>
      <c r="AM5394" s="30"/>
      <c r="AN5394" s="30"/>
      <c r="AO5394" s="30"/>
      <c r="AP5394" s="30"/>
      <c r="AQ5394" s="30"/>
      <c r="AR5394" s="30"/>
      <c r="AS5394" s="30"/>
      <c r="AT5394" s="30"/>
      <c r="AU5394" s="121"/>
      <c r="AV5394" s="129"/>
      <c r="AW5394" s="129"/>
      <c r="AX5394" s="129"/>
    </row>
    <row r="5395" spans="1:50" x14ac:dyDescent="0.25">
      <c r="A5395" s="120"/>
      <c r="B5395" s="28"/>
      <c r="C5395" s="25"/>
      <c r="D5395" s="25"/>
      <c r="E5395" s="25"/>
      <c r="F5395" s="29"/>
      <c r="G5395" s="29"/>
      <c r="H5395" s="29"/>
      <c r="I5395" s="29"/>
      <c r="J5395" s="29"/>
      <c r="K5395" s="25"/>
      <c r="L5395" s="25"/>
      <c r="M5395" s="25"/>
      <c r="N5395" s="25"/>
      <c r="O5395" s="25"/>
      <c r="P5395" s="25"/>
      <c r="Q5395" s="28"/>
      <c r="R5395" s="29"/>
      <c r="S5395" s="27"/>
      <c r="T5395" s="27"/>
      <c r="U5395" s="28"/>
      <c r="V5395" s="26"/>
      <c r="W5395" s="26"/>
      <c r="X5395" s="26"/>
      <c r="Y5395" s="37"/>
      <c r="Z5395" s="37"/>
      <c r="AA5395" s="37"/>
      <c r="AB5395" s="30"/>
      <c r="AC5395" s="30"/>
      <c r="AD5395" s="31"/>
      <c r="AE5395" s="30"/>
      <c r="AF5395" s="30"/>
      <c r="AG5395" s="32"/>
      <c r="AH5395" s="30"/>
      <c r="AJ5395" s="30"/>
      <c r="AK5395" s="30"/>
      <c r="AL5395" s="30"/>
      <c r="AM5395" s="30"/>
      <c r="AN5395" s="30"/>
      <c r="AO5395" s="30"/>
      <c r="AP5395" s="30"/>
      <c r="AQ5395" s="30"/>
      <c r="AR5395" s="30"/>
      <c r="AS5395" s="30"/>
      <c r="AT5395" s="30"/>
      <c r="AU5395" s="121"/>
      <c r="AV5395" s="129"/>
      <c r="AW5395" s="129"/>
      <c r="AX5395" s="129"/>
    </row>
    <row r="5396" spans="1:50" x14ac:dyDescent="0.25">
      <c r="A5396" s="120"/>
      <c r="B5396" s="28"/>
      <c r="C5396" s="25"/>
      <c r="D5396" s="25"/>
      <c r="E5396" s="25"/>
      <c r="F5396" s="29"/>
      <c r="G5396" s="29"/>
      <c r="H5396" s="29"/>
      <c r="I5396" s="29"/>
      <c r="J5396" s="29"/>
      <c r="K5396" s="25"/>
      <c r="L5396" s="25"/>
      <c r="M5396" s="25"/>
      <c r="N5396" s="25"/>
      <c r="O5396" s="25"/>
      <c r="P5396" s="25"/>
      <c r="Q5396" s="28"/>
      <c r="R5396" s="29"/>
      <c r="S5396" s="27"/>
      <c r="T5396" s="27"/>
      <c r="U5396" s="28"/>
      <c r="V5396" s="26"/>
      <c r="W5396" s="26"/>
      <c r="X5396" s="26"/>
      <c r="Y5396" s="37"/>
      <c r="Z5396" s="37"/>
      <c r="AA5396" s="37"/>
      <c r="AB5396" s="30"/>
      <c r="AC5396" s="30"/>
      <c r="AD5396" s="31"/>
      <c r="AE5396" s="30"/>
      <c r="AF5396" s="30"/>
      <c r="AG5396" s="32"/>
      <c r="AH5396" s="30"/>
      <c r="AJ5396" s="30"/>
      <c r="AK5396" s="30"/>
      <c r="AL5396" s="30"/>
      <c r="AM5396" s="30"/>
      <c r="AN5396" s="30"/>
      <c r="AO5396" s="30"/>
      <c r="AP5396" s="30"/>
      <c r="AQ5396" s="30"/>
      <c r="AR5396" s="30"/>
      <c r="AS5396" s="30"/>
      <c r="AT5396" s="30"/>
      <c r="AU5396" s="121"/>
      <c r="AV5396" s="129"/>
      <c r="AW5396" s="129"/>
      <c r="AX5396" s="129"/>
    </row>
    <row r="5397" spans="1:50" x14ac:dyDescent="0.25">
      <c r="A5397" s="120"/>
      <c r="B5397" s="28"/>
      <c r="C5397" s="25"/>
      <c r="D5397" s="25"/>
      <c r="E5397" s="25"/>
      <c r="F5397" s="29"/>
      <c r="G5397" s="29"/>
      <c r="H5397" s="29"/>
      <c r="I5397" s="29"/>
      <c r="J5397" s="29"/>
      <c r="K5397" s="25"/>
      <c r="L5397" s="25"/>
      <c r="M5397" s="25"/>
      <c r="N5397" s="25"/>
      <c r="O5397" s="25"/>
      <c r="P5397" s="25"/>
      <c r="Q5397" s="28"/>
      <c r="R5397" s="29"/>
      <c r="S5397" s="27"/>
      <c r="T5397" s="27"/>
      <c r="U5397" s="28"/>
      <c r="V5397" s="26"/>
      <c r="W5397" s="26"/>
      <c r="X5397" s="26"/>
      <c r="Y5397" s="37"/>
      <c r="Z5397" s="37"/>
      <c r="AA5397" s="37"/>
      <c r="AB5397" s="30"/>
      <c r="AC5397" s="30"/>
      <c r="AD5397" s="31"/>
      <c r="AE5397" s="30"/>
      <c r="AF5397" s="30"/>
      <c r="AG5397" s="32"/>
      <c r="AH5397" s="30"/>
      <c r="AJ5397" s="30"/>
      <c r="AK5397" s="30"/>
      <c r="AL5397" s="30"/>
      <c r="AM5397" s="30"/>
      <c r="AN5397" s="30"/>
      <c r="AO5397" s="30"/>
      <c r="AP5397" s="30"/>
      <c r="AQ5397" s="30"/>
      <c r="AR5397" s="30"/>
      <c r="AS5397" s="30"/>
      <c r="AT5397" s="30"/>
      <c r="AU5397" s="121"/>
      <c r="AV5397" s="129"/>
      <c r="AW5397" s="129"/>
      <c r="AX5397" s="129"/>
    </row>
    <row r="5398" spans="1:50" x14ac:dyDescent="0.25">
      <c r="A5398" s="120"/>
      <c r="B5398" s="28"/>
      <c r="C5398" s="25"/>
      <c r="D5398" s="25"/>
      <c r="E5398" s="25"/>
      <c r="F5398" s="29"/>
      <c r="G5398" s="29"/>
      <c r="H5398" s="29"/>
      <c r="I5398" s="29"/>
      <c r="J5398" s="29"/>
      <c r="K5398" s="25"/>
      <c r="L5398" s="25"/>
      <c r="M5398" s="25"/>
      <c r="N5398" s="25"/>
      <c r="O5398" s="25"/>
      <c r="P5398" s="25"/>
      <c r="Q5398" s="28"/>
      <c r="R5398" s="29"/>
      <c r="S5398" s="27"/>
      <c r="T5398" s="27"/>
      <c r="U5398" s="28"/>
      <c r="V5398" s="26"/>
      <c r="W5398" s="26"/>
      <c r="X5398" s="26"/>
      <c r="Y5398" s="37"/>
      <c r="Z5398" s="37"/>
      <c r="AA5398" s="37"/>
      <c r="AB5398" s="30"/>
      <c r="AC5398" s="30"/>
      <c r="AD5398" s="31"/>
      <c r="AE5398" s="30"/>
      <c r="AF5398" s="30"/>
      <c r="AG5398" s="32"/>
      <c r="AH5398" s="30"/>
      <c r="AJ5398" s="30"/>
      <c r="AK5398" s="30"/>
      <c r="AL5398" s="30"/>
      <c r="AM5398" s="30"/>
      <c r="AN5398" s="30"/>
      <c r="AO5398" s="30"/>
      <c r="AP5398" s="30"/>
      <c r="AQ5398" s="30"/>
      <c r="AR5398" s="30"/>
      <c r="AS5398" s="30"/>
      <c r="AT5398" s="30"/>
      <c r="AU5398" s="121"/>
      <c r="AV5398" s="129"/>
      <c r="AW5398" s="129"/>
      <c r="AX5398" s="129"/>
    </row>
    <row r="5399" spans="1:50" x14ac:dyDescent="0.25">
      <c r="A5399" s="120"/>
      <c r="B5399" s="28"/>
      <c r="C5399" s="25"/>
      <c r="D5399" s="25"/>
      <c r="E5399" s="25"/>
      <c r="F5399" s="29"/>
      <c r="G5399" s="29"/>
      <c r="H5399" s="29"/>
      <c r="I5399" s="29"/>
      <c r="J5399" s="29"/>
      <c r="K5399" s="25"/>
      <c r="L5399" s="25"/>
      <c r="M5399" s="25"/>
      <c r="N5399" s="25"/>
      <c r="O5399" s="25"/>
      <c r="P5399" s="25"/>
      <c r="Q5399" s="28"/>
      <c r="R5399" s="29"/>
      <c r="S5399" s="27"/>
      <c r="T5399" s="27"/>
      <c r="U5399" s="28"/>
      <c r="V5399" s="26"/>
      <c r="W5399" s="26"/>
      <c r="X5399" s="26"/>
      <c r="Y5399" s="37"/>
      <c r="Z5399" s="37"/>
      <c r="AA5399" s="37"/>
      <c r="AB5399" s="30"/>
      <c r="AC5399" s="30"/>
      <c r="AD5399" s="31"/>
      <c r="AE5399" s="30"/>
      <c r="AF5399" s="30"/>
      <c r="AG5399" s="32"/>
      <c r="AH5399" s="30"/>
      <c r="AJ5399" s="30"/>
      <c r="AK5399" s="30"/>
      <c r="AL5399" s="30"/>
      <c r="AM5399" s="30"/>
      <c r="AN5399" s="30"/>
      <c r="AO5399" s="30"/>
      <c r="AP5399" s="30"/>
      <c r="AQ5399" s="30"/>
      <c r="AR5399" s="30"/>
      <c r="AS5399" s="30"/>
      <c r="AT5399" s="30"/>
      <c r="AU5399" s="121"/>
      <c r="AV5399" s="129"/>
      <c r="AW5399" s="129"/>
      <c r="AX5399" s="129"/>
    </row>
    <row r="5400" spans="1:50" x14ac:dyDescent="0.25">
      <c r="A5400" s="120"/>
      <c r="B5400" s="28"/>
      <c r="C5400" s="25"/>
      <c r="D5400" s="25"/>
      <c r="E5400" s="25"/>
      <c r="F5400" s="29"/>
      <c r="G5400" s="29"/>
      <c r="H5400" s="29"/>
      <c r="I5400" s="29"/>
      <c r="J5400" s="29"/>
      <c r="K5400" s="25"/>
      <c r="L5400" s="25"/>
      <c r="M5400" s="25"/>
      <c r="N5400" s="25"/>
      <c r="O5400" s="25"/>
      <c r="P5400" s="25"/>
      <c r="Q5400" s="28"/>
      <c r="R5400" s="29"/>
      <c r="S5400" s="27"/>
      <c r="T5400" s="27"/>
      <c r="U5400" s="28"/>
      <c r="V5400" s="26"/>
      <c r="W5400" s="26"/>
      <c r="X5400" s="26"/>
      <c r="Y5400" s="37"/>
      <c r="Z5400" s="37"/>
      <c r="AA5400" s="37"/>
      <c r="AB5400" s="30"/>
      <c r="AC5400" s="30"/>
      <c r="AD5400" s="31"/>
      <c r="AE5400" s="30"/>
      <c r="AF5400" s="30"/>
      <c r="AG5400" s="32"/>
      <c r="AH5400" s="30"/>
      <c r="AJ5400" s="30"/>
      <c r="AK5400" s="30"/>
      <c r="AL5400" s="30"/>
      <c r="AM5400" s="30"/>
      <c r="AN5400" s="30"/>
      <c r="AO5400" s="30"/>
      <c r="AP5400" s="30"/>
      <c r="AQ5400" s="30"/>
      <c r="AR5400" s="30"/>
      <c r="AS5400" s="30"/>
      <c r="AT5400" s="30"/>
      <c r="AU5400" s="121"/>
      <c r="AV5400" s="129"/>
      <c r="AW5400" s="129"/>
      <c r="AX5400" s="129"/>
    </row>
    <row r="5401" spans="1:50" x14ac:dyDescent="0.25">
      <c r="A5401" s="120"/>
      <c r="B5401" s="28"/>
      <c r="C5401" s="25"/>
      <c r="D5401" s="25"/>
      <c r="E5401" s="25"/>
      <c r="F5401" s="29"/>
      <c r="G5401" s="29"/>
      <c r="H5401" s="29"/>
      <c r="I5401" s="29"/>
      <c r="J5401" s="29"/>
      <c r="K5401" s="25"/>
      <c r="L5401" s="25"/>
      <c r="M5401" s="25"/>
      <c r="N5401" s="25"/>
      <c r="O5401" s="25"/>
      <c r="P5401" s="25"/>
      <c r="Q5401" s="28"/>
      <c r="R5401" s="29"/>
      <c r="S5401" s="27"/>
      <c r="T5401" s="27"/>
      <c r="U5401" s="28"/>
      <c r="V5401" s="26"/>
      <c r="W5401" s="26"/>
      <c r="X5401" s="26"/>
      <c r="Y5401" s="37"/>
      <c r="Z5401" s="37"/>
      <c r="AA5401" s="37"/>
      <c r="AB5401" s="30"/>
      <c r="AC5401" s="30"/>
      <c r="AD5401" s="31"/>
      <c r="AE5401" s="30"/>
      <c r="AF5401" s="30"/>
      <c r="AG5401" s="32"/>
      <c r="AH5401" s="30"/>
      <c r="AJ5401" s="30"/>
      <c r="AK5401" s="30"/>
      <c r="AL5401" s="30"/>
      <c r="AM5401" s="30"/>
      <c r="AN5401" s="30"/>
      <c r="AO5401" s="30"/>
      <c r="AP5401" s="30"/>
      <c r="AQ5401" s="30"/>
      <c r="AR5401" s="30"/>
      <c r="AS5401" s="30"/>
      <c r="AT5401" s="30"/>
      <c r="AU5401" s="121"/>
      <c r="AV5401" s="129"/>
      <c r="AW5401" s="129"/>
      <c r="AX5401" s="129"/>
    </row>
    <row r="5402" spans="1:50" x14ac:dyDescent="0.25">
      <c r="A5402" s="120"/>
      <c r="B5402" s="28"/>
      <c r="C5402" s="25"/>
      <c r="D5402" s="25"/>
      <c r="E5402" s="25"/>
      <c r="F5402" s="29"/>
      <c r="G5402" s="29"/>
      <c r="H5402" s="29"/>
      <c r="I5402" s="29"/>
      <c r="J5402" s="29"/>
      <c r="K5402" s="25"/>
      <c r="L5402" s="25"/>
      <c r="M5402" s="25"/>
      <c r="N5402" s="25"/>
      <c r="O5402" s="25"/>
      <c r="P5402" s="25"/>
      <c r="Q5402" s="28"/>
      <c r="R5402" s="29"/>
      <c r="S5402" s="27"/>
      <c r="T5402" s="27"/>
      <c r="U5402" s="28"/>
      <c r="V5402" s="26"/>
      <c r="W5402" s="26"/>
      <c r="X5402" s="26"/>
      <c r="Y5402" s="37"/>
      <c r="Z5402" s="37"/>
      <c r="AA5402" s="37"/>
      <c r="AB5402" s="30"/>
      <c r="AC5402" s="30"/>
      <c r="AD5402" s="31"/>
      <c r="AE5402" s="30"/>
      <c r="AF5402" s="30"/>
      <c r="AG5402" s="32"/>
      <c r="AH5402" s="30"/>
      <c r="AJ5402" s="30"/>
      <c r="AK5402" s="30"/>
      <c r="AL5402" s="30"/>
      <c r="AM5402" s="30"/>
      <c r="AN5402" s="30"/>
      <c r="AO5402" s="30"/>
      <c r="AP5402" s="30"/>
      <c r="AQ5402" s="30"/>
      <c r="AR5402" s="30"/>
      <c r="AS5402" s="30"/>
      <c r="AT5402" s="30"/>
      <c r="AU5402" s="121"/>
      <c r="AV5402" s="129"/>
      <c r="AW5402" s="129"/>
      <c r="AX5402" s="129"/>
    </row>
    <row r="5403" spans="1:50" x14ac:dyDescent="0.25">
      <c r="A5403" s="120"/>
      <c r="B5403" s="28"/>
      <c r="C5403" s="25"/>
      <c r="D5403" s="25"/>
      <c r="E5403" s="25"/>
      <c r="F5403" s="29"/>
      <c r="G5403" s="29"/>
      <c r="H5403" s="29"/>
      <c r="I5403" s="29"/>
      <c r="J5403" s="29"/>
      <c r="K5403" s="25"/>
      <c r="L5403" s="25"/>
      <c r="M5403" s="25"/>
      <c r="N5403" s="25"/>
      <c r="O5403" s="25"/>
      <c r="P5403" s="25"/>
      <c r="Q5403" s="28"/>
      <c r="R5403" s="29"/>
      <c r="S5403" s="27"/>
      <c r="T5403" s="27"/>
      <c r="U5403" s="28"/>
      <c r="V5403" s="26"/>
      <c r="W5403" s="26"/>
      <c r="X5403" s="26"/>
      <c r="Y5403" s="37"/>
      <c r="Z5403" s="37"/>
      <c r="AA5403" s="37"/>
      <c r="AB5403" s="30"/>
      <c r="AC5403" s="30"/>
      <c r="AD5403" s="31"/>
      <c r="AE5403" s="30"/>
      <c r="AF5403" s="30"/>
      <c r="AG5403" s="32"/>
      <c r="AH5403" s="30"/>
      <c r="AJ5403" s="30"/>
      <c r="AK5403" s="30"/>
      <c r="AL5403" s="30"/>
      <c r="AM5403" s="30"/>
      <c r="AN5403" s="30"/>
      <c r="AO5403" s="30"/>
      <c r="AP5403" s="30"/>
      <c r="AQ5403" s="30"/>
      <c r="AR5403" s="30"/>
      <c r="AS5403" s="30"/>
      <c r="AT5403" s="30"/>
      <c r="AU5403" s="121"/>
      <c r="AV5403" s="129"/>
      <c r="AW5403" s="129"/>
      <c r="AX5403" s="129"/>
    </row>
    <row r="5404" spans="1:50" x14ac:dyDescent="0.25">
      <c r="A5404" s="120"/>
      <c r="B5404" s="28"/>
      <c r="C5404" s="25"/>
      <c r="D5404" s="25"/>
      <c r="E5404" s="25"/>
      <c r="F5404" s="29"/>
      <c r="G5404" s="29"/>
      <c r="H5404" s="29"/>
      <c r="I5404" s="29"/>
      <c r="J5404" s="29"/>
      <c r="K5404" s="25"/>
      <c r="L5404" s="25"/>
      <c r="M5404" s="25"/>
      <c r="N5404" s="25"/>
      <c r="O5404" s="25"/>
      <c r="P5404" s="25"/>
      <c r="Q5404" s="28"/>
      <c r="R5404" s="29"/>
      <c r="S5404" s="27"/>
      <c r="T5404" s="27"/>
      <c r="U5404" s="28"/>
      <c r="V5404" s="26"/>
      <c r="W5404" s="26"/>
      <c r="X5404" s="26"/>
      <c r="Y5404" s="37"/>
      <c r="Z5404" s="37"/>
      <c r="AA5404" s="37"/>
      <c r="AB5404" s="30"/>
      <c r="AC5404" s="30"/>
      <c r="AD5404" s="31"/>
      <c r="AE5404" s="30"/>
      <c r="AF5404" s="30"/>
      <c r="AG5404" s="32"/>
      <c r="AH5404" s="30"/>
      <c r="AJ5404" s="30"/>
      <c r="AK5404" s="30"/>
      <c r="AL5404" s="30"/>
      <c r="AM5404" s="30"/>
      <c r="AN5404" s="30"/>
      <c r="AO5404" s="30"/>
      <c r="AP5404" s="30"/>
      <c r="AQ5404" s="30"/>
      <c r="AR5404" s="30"/>
      <c r="AS5404" s="30"/>
      <c r="AT5404" s="30"/>
      <c r="AU5404" s="121"/>
      <c r="AV5404" s="129"/>
      <c r="AW5404" s="129"/>
      <c r="AX5404" s="129"/>
    </row>
    <row r="5405" spans="1:50" x14ac:dyDescent="0.25">
      <c r="A5405" s="120"/>
      <c r="B5405" s="28"/>
      <c r="C5405" s="25"/>
      <c r="D5405" s="25"/>
      <c r="E5405" s="25"/>
      <c r="F5405" s="29"/>
      <c r="G5405" s="29"/>
      <c r="H5405" s="29"/>
      <c r="I5405" s="29"/>
      <c r="J5405" s="29"/>
      <c r="K5405" s="25"/>
      <c r="L5405" s="25"/>
      <c r="M5405" s="25"/>
      <c r="N5405" s="25"/>
      <c r="O5405" s="25"/>
      <c r="P5405" s="25"/>
      <c r="Q5405" s="28"/>
      <c r="R5405" s="29"/>
      <c r="S5405" s="27"/>
      <c r="T5405" s="27"/>
      <c r="U5405" s="28"/>
      <c r="V5405" s="26"/>
      <c r="W5405" s="26"/>
      <c r="X5405" s="26"/>
      <c r="Y5405" s="37"/>
      <c r="Z5405" s="37"/>
      <c r="AA5405" s="37"/>
      <c r="AB5405" s="30"/>
      <c r="AC5405" s="30"/>
      <c r="AD5405" s="31"/>
      <c r="AE5405" s="30"/>
      <c r="AF5405" s="30"/>
      <c r="AG5405" s="32"/>
      <c r="AH5405" s="30"/>
      <c r="AJ5405" s="30"/>
      <c r="AK5405" s="30"/>
      <c r="AL5405" s="30"/>
      <c r="AM5405" s="30"/>
      <c r="AN5405" s="30"/>
      <c r="AO5405" s="30"/>
      <c r="AP5405" s="30"/>
      <c r="AQ5405" s="30"/>
      <c r="AR5405" s="30"/>
      <c r="AS5405" s="30"/>
      <c r="AT5405" s="30"/>
      <c r="AU5405" s="121"/>
      <c r="AV5405" s="129"/>
      <c r="AW5405" s="129"/>
      <c r="AX5405" s="129"/>
    </row>
    <row r="5406" spans="1:50" x14ac:dyDescent="0.25">
      <c r="A5406" s="120"/>
      <c r="B5406" s="28"/>
      <c r="C5406" s="25"/>
      <c r="D5406" s="25"/>
      <c r="E5406" s="25"/>
      <c r="F5406" s="29"/>
      <c r="G5406" s="29"/>
      <c r="H5406" s="29"/>
      <c r="I5406" s="29"/>
      <c r="J5406" s="29"/>
      <c r="K5406" s="25"/>
      <c r="L5406" s="25"/>
      <c r="M5406" s="25"/>
      <c r="N5406" s="25"/>
      <c r="O5406" s="25"/>
      <c r="P5406" s="25"/>
      <c r="Q5406" s="28"/>
      <c r="R5406" s="29"/>
      <c r="S5406" s="27"/>
      <c r="T5406" s="27"/>
      <c r="U5406" s="28"/>
      <c r="V5406" s="26"/>
      <c r="W5406" s="26"/>
      <c r="X5406" s="26"/>
      <c r="Y5406" s="37"/>
      <c r="Z5406" s="37"/>
      <c r="AA5406" s="37"/>
      <c r="AB5406" s="30"/>
      <c r="AC5406" s="30"/>
      <c r="AD5406" s="31"/>
      <c r="AE5406" s="30"/>
      <c r="AF5406" s="30"/>
      <c r="AG5406" s="32"/>
      <c r="AH5406" s="30"/>
      <c r="AJ5406" s="30"/>
      <c r="AK5406" s="30"/>
      <c r="AL5406" s="30"/>
      <c r="AM5406" s="30"/>
      <c r="AN5406" s="30"/>
      <c r="AO5406" s="30"/>
      <c r="AP5406" s="30"/>
      <c r="AQ5406" s="30"/>
      <c r="AR5406" s="30"/>
      <c r="AS5406" s="30"/>
      <c r="AT5406" s="30"/>
      <c r="AU5406" s="121"/>
      <c r="AV5406" s="129"/>
      <c r="AW5406" s="129"/>
      <c r="AX5406" s="129"/>
    </row>
    <row r="5407" spans="1:50" x14ac:dyDescent="0.25">
      <c r="A5407" s="120"/>
      <c r="B5407" s="28"/>
      <c r="C5407" s="25"/>
      <c r="D5407" s="25"/>
      <c r="E5407" s="25"/>
      <c r="F5407" s="29"/>
      <c r="G5407" s="29"/>
      <c r="H5407" s="29"/>
      <c r="I5407" s="29"/>
      <c r="J5407" s="29"/>
      <c r="K5407" s="25"/>
      <c r="L5407" s="25"/>
      <c r="M5407" s="25"/>
      <c r="N5407" s="25"/>
      <c r="O5407" s="25"/>
      <c r="P5407" s="25"/>
      <c r="Q5407" s="28"/>
      <c r="R5407" s="29"/>
      <c r="S5407" s="27"/>
      <c r="T5407" s="27"/>
      <c r="U5407" s="28"/>
      <c r="V5407" s="26"/>
      <c r="W5407" s="26"/>
      <c r="X5407" s="26"/>
      <c r="Y5407" s="37"/>
      <c r="Z5407" s="37"/>
      <c r="AA5407" s="37"/>
      <c r="AB5407" s="30"/>
      <c r="AC5407" s="30"/>
      <c r="AD5407" s="31"/>
      <c r="AE5407" s="30"/>
      <c r="AF5407" s="30"/>
      <c r="AG5407" s="32"/>
      <c r="AH5407" s="30"/>
      <c r="AJ5407" s="30"/>
      <c r="AK5407" s="30"/>
      <c r="AL5407" s="30"/>
      <c r="AM5407" s="30"/>
      <c r="AN5407" s="30"/>
      <c r="AO5407" s="30"/>
      <c r="AP5407" s="30"/>
      <c r="AQ5407" s="30"/>
      <c r="AR5407" s="30"/>
      <c r="AS5407" s="30"/>
      <c r="AT5407" s="30"/>
      <c r="AU5407" s="121"/>
      <c r="AV5407" s="129"/>
      <c r="AW5407" s="129"/>
      <c r="AX5407" s="129"/>
    </row>
    <row r="5408" spans="1:50" x14ac:dyDescent="0.25">
      <c r="A5408" s="120"/>
      <c r="B5408" s="28"/>
      <c r="C5408" s="25"/>
      <c r="D5408" s="25"/>
      <c r="E5408" s="25"/>
      <c r="F5408" s="29"/>
      <c r="G5408" s="29"/>
      <c r="H5408" s="29"/>
      <c r="I5408" s="29"/>
      <c r="J5408" s="29"/>
      <c r="K5408" s="25"/>
      <c r="L5408" s="25"/>
      <c r="M5408" s="25"/>
      <c r="N5408" s="25"/>
      <c r="O5408" s="25"/>
      <c r="P5408" s="25"/>
      <c r="Q5408" s="28"/>
      <c r="R5408" s="29"/>
      <c r="S5408" s="27"/>
      <c r="T5408" s="27"/>
      <c r="U5408" s="28"/>
      <c r="V5408" s="26"/>
      <c r="W5408" s="26"/>
      <c r="X5408" s="26"/>
      <c r="Y5408" s="37"/>
      <c r="Z5408" s="37"/>
      <c r="AA5408" s="37"/>
      <c r="AB5408" s="30"/>
      <c r="AC5408" s="30"/>
      <c r="AD5408" s="31"/>
      <c r="AE5408" s="30"/>
      <c r="AF5408" s="30"/>
      <c r="AG5408" s="32"/>
      <c r="AH5408" s="30"/>
      <c r="AJ5408" s="30"/>
      <c r="AK5408" s="30"/>
      <c r="AL5408" s="30"/>
      <c r="AM5408" s="30"/>
      <c r="AN5408" s="30"/>
      <c r="AO5408" s="30"/>
      <c r="AP5408" s="30"/>
      <c r="AQ5408" s="30"/>
      <c r="AR5408" s="30"/>
      <c r="AS5408" s="30"/>
      <c r="AT5408" s="30"/>
      <c r="AU5408" s="121"/>
      <c r="AV5408" s="129"/>
      <c r="AW5408" s="129"/>
      <c r="AX5408" s="129"/>
    </row>
    <row r="5409" spans="1:50" x14ac:dyDescent="0.25">
      <c r="A5409" s="120"/>
      <c r="B5409" s="28"/>
      <c r="C5409" s="25"/>
      <c r="D5409" s="25"/>
      <c r="E5409" s="25"/>
      <c r="F5409" s="29"/>
      <c r="G5409" s="29"/>
      <c r="H5409" s="29"/>
      <c r="I5409" s="29"/>
      <c r="J5409" s="29"/>
      <c r="K5409" s="25"/>
      <c r="L5409" s="25"/>
      <c r="M5409" s="25"/>
      <c r="N5409" s="25"/>
      <c r="O5409" s="25"/>
      <c r="P5409" s="25"/>
      <c r="Q5409" s="28"/>
      <c r="R5409" s="29"/>
      <c r="S5409" s="27"/>
      <c r="T5409" s="27"/>
      <c r="U5409" s="28"/>
      <c r="V5409" s="26"/>
      <c r="W5409" s="26"/>
      <c r="X5409" s="26"/>
      <c r="Y5409" s="37"/>
      <c r="Z5409" s="37"/>
      <c r="AA5409" s="37"/>
      <c r="AB5409" s="30"/>
      <c r="AC5409" s="30"/>
      <c r="AD5409" s="31"/>
      <c r="AE5409" s="30"/>
      <c r="AF5409" s="30"/>
      <c r="AG5409" s="32"/>
      <c r="AH5409" s="30"/>
      <c r="AJ5409" s="30"/>
      <c r="AK5409" s="30"/>
      <c r="AL5409" s="30"/>
      <c r="AM5409" s="30"/>
      <c r="AN5409" s="30"/>
      <c r="AO5409" s="30"/>
      <c r="AP5409" s="30"/>
      <c r="AQ5409" s="30"/>
      <c r="AR5409" s="30"/>
      <c r="AS5409" s="30"/>
      <c r="AT5409" s="30"/>
      <c r="AU5409" s="121"/>
      <c r="AV5409" s="129"/>
      <c r="AW5409" s="129"/>
      <c r="AX5409" s="129"/>
    </row>
    <row r="5410" spans="1:50" x14ac:dyDescent="0.25">
      <c r="A5410" s="120"/>
      <c r="B5410" s="28"/>
      <c r="C5410" s="25"/>
      <c r="D5410" s="25"/>
      <c r="E5410" s="25"/>
      <c r="F5410" s="29"/>
      <c r="G5410" s="29"/>
      <c r="H5410" s="29"/>
      <c r="I5410" s="29"/>
      <c r="J5410" s="29"/>
      <c r="K5410" s="25"/>
      <c r="L5410" s="25"/>
      <c r="M5410" s="25"/>
      <c r="N5410" s="25"/>
      <c r="O5410" s="25"/>
      <c r="P5410" s="25"/>
      <c r="Q5410" s="28"/>
      <c r="R5410" s="29"/>
      <c r="S5410" s="27"/>
      <c r="T5410" s="27"/>
      <c r="U5410" s="28"/>
      <c r="V5410" s="26"/>
      <c r="W5410" s="26"/>
      <c r="X5410" s="26"/>
      <c r="Y5410" s="37"/>
      <c r="Z5410" s="37"/>
      <c r="AA5410" s="37"/>
      <c r="AB5410" s="30"/>
      <c r="AC5410" s="30"/>
      <c r="AD5410" s="31"/>
      <c r="AE5410" s="30"/>
      <c r="AF5410" s="30"/>
      <c r="AG5410" s="32"/>
      <c r="AH5410" s="30"/>
      <c r="AJ5410" s="30"/>
      <c r="AK5410" s="30"/>
      <c r="AL5410" s="30"/>
      <c r="AM5410" s="30"/>
      <c r="AN5410" s="30"/>
      <c r="AO5410" s="30"/>
      <c r="AP5410" s="30"/>
      <c r="AQ5410" s="30"/>
      <c r="AR5410" s="30"/>
      <c r="AS5410" s="30"/>
      <c r="AT5410" s="30"/>
      <c r="AU5410" s="121"/>
      <c r="AV5410" s="129"/>
      <c r="AW5410" s="129"/>
      <c r="AX5410" s="129"/>
    </row>
    <row r="5411" spans="1:50" x14ac:dyDescent="0.25">
      <c r="A5411" s="120"/>
      <c r="B5411" s="28"/>
      <c r="C5411" s="25"/>
      <c r="D5411" s="25"/>
      <c r="E5411" s="25"/>
      <c r="F5411" s="29"/>
      <c r="G5411" s="29"/>
      <c r="H5411" s="29"/>
      <c r="I5411" s="29"/>
      <c r="J5411" s="29"/>
      <c r="K5411" s="25"/>
      <c r="L5411" s="25"/>
      <c r="M5411" s="25"/>
      <c r="N5411" s="25"/>
      <c r="O5411" s="25"/>
      <c r="P5411" s="25"/>
      <c r="Q5411" s="28"/>
      <c r="R5411" s="29"/>
      <c r="S5411" s="27"/>
      <c r="T5411" s="27"/>
      <c r="U5411" s="28"/>
      <c r="V5411" s="26"/>
      <c r="W5411" s="26"/>
      <c r="X5411" s="26"/>
      <c r="Y5411" s="37"/>
      <c r="Z5411" s="37"/>
      <c r="AA5411" s="37"/>
      <c r="AB5411" s="30"/>
      <c r="AC5411" s="30"/>
      <c r="AD5411" s="31"/>
      <c r="AE5411" s="30"/>
      <c r="AF5411" s="30"/>
      <c r="AG5411" s="32"/>
      <c r="AH5411" s="30"/>
      <c r="AJ5411" s="30"/>
      <c r="AK5411" s="30"/>
      <c r="AL5411" s="30"/>
      <c r="AM5411" s="30"/>
      <c r="AN5411" s="30"/>
      <c r="AO5411" s="30"/>
      <c r="AP5411" s="30"/>
      <c r="AQ5411" s="30"/>
      <c r="AR5411" s="30"/>
      <c r="AS5411" s="30"/>
      <c r="AT5411" s="30"/>
      <c r="AU5411" s="121"/>
      <c r="AV5411" s="129"/>
      <c r="AW5411" s="129"/>
      <c r="AX5411" s="129"/>
    </row>
    <row r="5412" spans="1:50" x14ac:dyDescent="0.25">
      <c r="A5412" s="120"/>
      <c r="B5412" s="28"/>
      <c r="C5412" s="25"/>
      <c r="D5412" s="25"/>
      <c r="E5412" s="25"/>
      <c r="F5412" s="29"/>
      <c r="G5412" s="29"/>
      <c r="H5412" s="29"/>
      <c r="I5412" s="29"/>
      <c r="J5412" s="29"/>
      <c r="K5412" s="25"/>
      <c r="L5412" s="25"/>
      <c r="M5412" s="25"/>
      <c r="N5412" s="25"/>
      <c r="O5412" s="25"/>
      <c r="P5412" s="25"/>
      <c r="Q5412" s="28"/>
      <c r="R5412" s="29"/>
      <c r="S5412" s="27"/>
      <c r="T5412" s="27"/>
      <c r="U5412" s="28"/>
      <c r="V5412" s="26"/>
      <c r="W5412" s="26"/>
      <c r="X5412" s="26"/>
      <c r="Y5412" s="37"/>
      <c r="Z5412" s="37"/>
      <c r="AA5412" s="37"/>
      <c r="AB5412" s="30"/>
      <c r="AC5412" s="30"/>
      <c r="AD5412" s="31"/>
      <c r="AE5412" s="30"/>
      <c r="AF5412" s="30"/>
      <c r="AG5412" s="32"/>
      <c r="AH5412" s="30"/>
      <c r="AJ5412" s="30"/>
      <c r="AK5412" s="30"/>
      <c r="AL5412" s="30"/>
      <c r="AM5412" s="30"/>
      <c r="AN5412" s="30"/>
      <c r="AO5412" s="30"/>
      <c r="AP5412" s="30"/>
      <c r="AQ5412" s="30"/>
      <c r="AR5412" s="30"/>
      <c r="AS5412" s="30"/>
      <c r="AT5412" s="30"/>
      <c r="AU5412" s="121"/>
      <c r="AV5412" s="129"/>
      <c r="AW5412" s="129"/>
      <c r="AX5412" s="129"/>
    </row>
    <row r="5413" spans="1:50" x14ac:dyDescent="0.25">
      <c r="A5413" s="120"/>
      <c r="B5413" s="28"/>
      <c r="C5413" s="25"/>
      <c r="D5413" s="25"/>
      <c r="E5413" s="25"/>
      <c r="F5413" s="29"/>
      <c r="G5413" s="29"/>
      <c r="H5413" s="29"/>
      <c r="I5413" s="29"/>
      <c r="J5413" s="29"/>
      <c r="K5413" s="25"/>
      <c r="L5413" s="25"/>
      <c r="M5413" s="25"/>
      <c r="N5413" s="25"/>
      <c r="O5413" s="25"/>
      <c r="P5413" s="25"/>
      <c r="Q5413" s="28"/>
      <c r="R5413" s="29"/>
      <c r="S5413" s="27"/>
      <c r="T5413" s="27"/>
      <c r="U5413" s="28"/>
      <c r="V5413" s="26"/>
      <c r="W5413" s="26"/>
      <c r="X5413" s="26"/>
      <c r="Y5413" s="37"/>
      <c r="Z5413" s="37"/>
      <c r="AA5413" s="37"/>
      <c r="AB5413" s="30"/>
      <c r="AC5413" s="30"/>
      <c r="AD5413" s="31"/>
      <c r="AE5413" s="30"/>
      <c r="AF5413" s="30"/>
      <c r="AG5413" s="32"/>
      <c r="AH5413" s="30"/>
      <c r="AJ5413" s="30"/>
      <c r="AK5413" s="30"/>
      <c r="AL5413" s="30"/>
      <c r="AM5413" s="30"/>
      <c r="AN5413" s="30"/>
      <c r="AO5413" s="30"/>
      <c r="AP5413" s="30"/>
      <c r="AQ5413" s="30"/>
      <c r="AR5413" s="30"/>
      <c r="AS5413" s="30"/>
      <c r="AT5413" s="30"/>
      <c r="AU5413" s="121"/>
      <c r="AV5413" s="129"/>
      <c r="AW5413" s="129"/>
      <c r="AX5413" s="129"/>
    </row>
    <row r="5414" spans="1:50" x14ac:dyDescent="0.25">
      <c r="A5414" s="120"/>
      <c r="B5414" s="28"/>
      <c r="C5414" s="25"/>
      <c r="D5414" s="25"/>
      <c r="E5414" s="25"/>
      <c r="F5414" s="29"/>
      <c r="G5414" s="29"/>
      <c r="H5414" s="29"/>
      <c r="I5414" s="29"/>
      <c r="J5414" s="29"/>
      <c r="K5414" s="25"/>
      <c r="L5414" s="25"/>
      <c r="M5414" s="25"/>
      <c r="N5414" s="25"/>
      <c r="O5414" s="25"/>
      <c r="P5414" s="25"/>
      <c r="Q5414" s="28"/>
      <c r="R5414" s="29"/>
      <c r="S5414" s="27"/>
      <c r="T5414" s="27"/>
      <c r="U5414" s="28"/>
      <c r="V5414" s="26"/>
      <c r="W5414" s="26"/>
      <c r="X5414" s="26"/>
      <c r="Y5414" s="37"/>
      <c r="Z5414" s="37"/>
      <c r="AA5414" s="37"/>
      <c r="AB5414" s="30"/>
      <c r="AC5414" s="30"/>
      <c r="AD5414" s="31"/>
      <c r="AE5414" s="30"/>
      <c r="AF5414" s="30"/>
      <c r="AG5414" s="32"/>
      <c r="AH5414" s="30"/>
      <c r="AJ5414" s="30"/>
      <c r="AK5414" s="30"/>
      <c r="AL5414" s="30"/>
      <c r="AM5414" s="30"/>
      <c r="AN5414" s="30"/>
      <c r="AO5414" s="30"/>
      <c r="AP5414" s="30"/>
      <c r="AQ5414" s="30"/>
      <c r="AR5414" s="30"/>
      <c r="AS5414" s="30"/>
      <c r="AT5414" s="30"/>
      <c r="AU5414" s="121"/>
      <c r="AV5414" s="129"/>
      <c r="AW5414" s="129"/>
      <c r="AX5414" s="129"/>
    </row>
    <row r="5415" spans="1:50" x14ac:dyDescent="0.25">
      <c r="A5415" s="120"/>
      <c r="B5415" s="28"/>
      <c r="C5415" s="25"/>
      <c r="D5415" s="25"/>
      <c r="E5415" s="25"/>
      <c r="F5415" s="29"/>
      <c r="G5415" s="29"/>
      <c r="H5415" s="29"/>
      <c r="I5415" s="29"/>
      <c r="J5415" s="29"/>
      <c r="K5415" s="25"/>
      <c r="L5415" s="25"/>
      <c r="M5415" s="25"/>
      <c r="N5415" s="25"/>
      <c r="O5415" s="25"/>
      <c r="P5415" s="25"/>
      <c r="Q5415" s="28"/>
      <c r="R5415" s="29"/>
      <c r="S5415" s="27"/>
      <c r="T5415" s="27"/>
      <c r="U5415" s="28"/>
      <c r="V5415" s="26"/>
      <c r="W5415" s="26"/>
      <c r="X5415" s="26"/>
      <c r="Y5415" s="37"/>
      <c r="Z5415" s="37"/>
      <c r="AA5415" s="37"/>
      <c r="AB5415" s="30"/>
      <c r="AC5415" s="30"/>
      <c r="AD5415" s="31"/>
      <c r="AE5415" s="30"/>
      <c r="AF5415" s="30"/>
      <c r="AG5415" s="32"/>
      <c r="AH5415" s="30"/>
      <c r="AJ5415" s="30"/>
      <c r="AK5415" s="30"/>
      <c r="AL5415" s="30"/>
      <c r="AM5415" s="30"/>
      <c r="AN5415" s="30"/>
      <c r="AO5415" s="30"/>
      <c r="AP5415" s="30"/>
      <c r="AQ5415" s="30"/>
      <c r="AR5415" s="30"/>
      <c r="AS5415" s="30"/>
      <c r="AT5415" s="30"/>
      <c r="AU5415" s="121"/>
      <c r="AV5415" s="129"/>
      <c r="AW5415" s="129"/>
      <c r="AX5415" s="129"/>
    </row>
    <row r="5416" spans="1:50" x14ac:dyDescent="0.25">
      <c r="A5416" s="120"/>
      <c r="B5416" s="28"/>
      <c r="C5416" s="25"/>
      <c r="D5416" s="25"/>
      <c r="E5416" s="25"/>
      <c r="F5416" s="29"/>
      <c r="G5416" s="29"/>
      <c r="H5416" s="29"/>
      <c r="I5416" s="29"/>
      <c r="J5416" s="29"/>
      <c r="K5416" s="25"/>
      <c r="L5416" s="25"/>
      <c r="M5416" s="25"/>
      <c r="N5416" s="25"/>
      <c r="O5416" s="25"/>
      <c r="P5416" s="25"/>
      <c r="Q5416" s="28"/>
      <c r="R5416" s="29"/>
      <c r="S5416" s="27"/>
      <c r="T5416" s="27"/>
      <c r="U5416" s="28"/>
      <c r="V5416" s="26"/>
      <c r="W5416" s="26"/>
      <c r="X5416" s="26"/>
      <c r="Y5416" s="37"/>
      <c r="Z5416" s="37"/>
      <c r="AA5416" s="37"/>
      <c r="AB5416" s="30"/>
      <c r="AC5416" s="30"/>
      <c r="AD5416" s="31"/>
      <c r="AE5416" s="30"/>
      <c r="AF5416" s="30"/>
      <c r="AG5416" s="32"/>
      <c r="AH5416" s="30"/>
      <c r="AJ5416" s="30"/>
      <c r="AK5416" s="30"/>
      <c r="AL5416" s="30"/>
      <c r="AM5416" s="30"/>
      <c r="AN5416" s="30"/>
      <c r="AO5416" s="30"/>
      <c r="AP5416" s="30"/>
      <c r="AQ5416" s="30"/>
      <c r="AR5416" s="30"/>
      <c r="AS5416" s="30"/>
      <c r="AT5416" s="30"/>
      <c r="AU5416" s="121"/>
      <c r="AV5416" s="129"/>
      <c r="AW5416" s="129"/>
      <c r="AX5416" s="129"/>
    </row>
    <row r="5417" spans="1:50" x14ac:dyDescent="0.25">
      <c r="A5417" s="120"/>
      <c r="B5417" s="28"/>
      <c r="C5417" s="25"/>
      <c r="D5417" s="25"/>
      <c r="E5417" s="25"/>
      <c r="F5417" s="29"/>
      <c r="G5417" s="29"/>
      <c r="H5417" s="29"/>
      <c r="I5417" s="29"/>
      <c r="J5417" s="29"/>
      <c r="K5417" s="25"/>
      <c r="L5417" s="25"/>
      <c r="M5417" s="25"/>
      <c r="N5417" s="25"/>
      <c r="O5417" s="25"/>
      <c r="P5417" s="25"/>
      <c r="Q5417" s="28"/>
      <c r="R5417" s="29"/>
      <c r="S5417" s="27"/>
      <c r="T5417" s="27"/>
      <c r="U5417" s="28"/>
      <c r="V5417" s="26"/>
      <c r="W5417" s="26"/>
      <c r="X5417" s="26"/>
      <c r="Y5417" s="37"/>
      <c r="Z5417" s="37"/>
      <c r="AA5417" s="37"/>
      <c r="AB5417" s="30"/>
      <c r="AC5417" s="30"/>
      <c r="AD5417" s="31"/>
      <c r="AE5417" s="30"/>
      <c r="AF5417" s="30"/>
      <c r="AG5417" s="32"/>
      <c r="AH5417" s="30"/>
      <c r="AJ5417" s="30"/>
      <c r="AK5417" s="30"/>
      <c r="AL5417" s="30"/>
      <c r="AM5417" s="30"/>
      <c r="AN5417" s="30"/>
      <c r="AO5417" s="30"/>
      <c r="AP5417" s="30"/>
      <c r="AQ5417" s="30"/>
      <c r="AR5417" s="30"/>
      <c r="AS5417" s="30"/>
      <c r="AT5417" s="30"/>
      <c r="AU5417" s="121"/>
      <c r="AV5417" s="129"/>
      <c r="AW5417" s="129"/>
      <c r="AX5417" s="129"/>
    </row>
    <row r="5418" spans="1:50" x14ac:dyDescent="0.25">
      <c r="A5418" s="120"/>
      <c r="B5418" s="28"/>
      <c r="C5418" s="25"/>
      <c r="D5418" s="25"/>
      <c r="E5418" s="25"/>
      <c r="F5418" s="29"/>
      <c r="G5418" s="29"/>
      <c r="H5418" s="29"/>
      <c r="I5418" s="29"/>
      <c r="J5418" s="29"/>
      <c r="K5418" s="25"/>
      <c r="L5418" s="25"/>
      <c r="M5418" s="25"/>
      <c r="N5418" s="25"/>
      <c r="O5418" s="25"/>
      <c r="P5418" s="25"/>
      <c r="Q5418" s="28"/>
      <c r="R5418" s="29"/>
      <c r="S5418" s="27"/>
      <c r="T5418" s="27"/>
      <c r="U5418" s="28"/>
      <c r="V5418" s="26"/>
      <c r="W5418" s="26"/>
      <c r="X5418" s="26"/>
      <c r="Y5418" s="37"/>
      <c r="Z5418" s="37"/>
      <c r="AA5418" s="37"/>
      <c r="AB5418" s="30"/>
      <c r="AC5418" s="30"/>
      <c r="AD5418" s="31"/>
      <c r="AE5418" s="30"/>
      <c r="AF5418" s="30"/>
      <c r="AG5418" s="32"/>
      <c r="AH5418" s="30"/>
      <c r="AJ5418" s="30"/>
      <c r="AK5418" s="30"/>
      <c r="AL5418" s="30"/>
      <c r="AM5418" s="30"/>
      <c r="AN5418" s="30"/>
      <c r="AO5418" s="30"/>
      <c r="AP5418" s="30"/>
      <c r="AQ5418" s="30"/>
      <c r="AR5418" s="30"/>
      <c r="AS5418" s="30"/>
      <c r="AT5418" s="30"/>
      <c r="AU5418" s="121"/>
      <c r="AV5418" s="129"/>
      <c r="AW5418" s="129"/>
      <c r="AX5418" s="129"/>
    </row>
    <row r="5419" spans="1:50" x14ac:dyDescent="0.25">
      <c r="A5419" s="120"/>
      <c r="B5419" s="28"/>
      <c r="C5419" s="25"/>
      <c r="D5419" s="25"/>
      <c r="E5419" s="25"/>
      <c r="F5419" s="29"/>
      <c r="G5419" s="29"/>
      <c r="H5419" s="29"/>
      <c r="I5419" s="29"/>
      <c r="J5419" s="29"/>
      <c r="K5419" s="25"/>
      <c r="L5419" s="25"/>
      <c r="M5419" s="25"/>
      <c r="N5419" s="25"/>
      <c r="O5419" s="25"/>
      <c r="P5419" s="25"/>
      <c r="Q5419" s="28"/>
      <c r="R5419" s="29"/>
      <c r="S5419" s="27"/>
      <c r="T5419" s="27"/>
      <c r="U5419" s="28"/>
      <c r="V5419" s="26"/>
      <c r="W5419" s="26"/>
      <c r="X5419" s="26"/>
      <c r="Y5419" s="37"/>
      <c r="Z5419" s="37"/>
      <c r="AA5419" s="37"/>
      <c r="AB5419" s="30"/>
      <c r="AC5419" s="30"/>
      <c r="AD5419" s="31"/>
      <c r="AE5419" s="30"/>
      <c r="AF5419" s="30"/>
      <c r="AG5419" s="32"/>
      <c r="AH5419" s="30"/>
      <c r="AJ5419" s="30"/>
      <c r="AK5419" s="30"/>
      <c r="AL5419" s="30"/>
      <c r="AM5419" s="30"/>
      <c r="AN5419" s="30"/>
      <c r="AO5419" s="30"/>
      <c r="AP5419" s="30"/>
      <c r="AQ5419" s="30"/>
      <c r="AR5419" s="30"/>
      <c r="AS5419" s="30"/>
      <c r="AT5419" s="30"/>
      <c r="AU5419" s="121"/>
      <c r="AV5419" s="129"/>
      <c r="AW5419" s="129"/>
      <c r="AX5419" s="129"/>
    </row>
    <row r="5420" spans="1:50" x14ac:dyDescent="0.25">
      <c r="A5420" s="120"/>
      <c r="B5420" s="28"/>
      <c r="C5420" s="25"/>
      <c r="D5420" s="25"/>
      <c r="E5420" s="25"/>
      <c r="F5420" s="29"/>
      <c r="G5420" s="29"/>
      <c r="H5420" s="29"/>
      <c r="I5420" s="29"/>
      <c r="J5420" s="29"/>
      <c r="K5420" s="25"/>
      <c r="L5420" s="25"/>
      <c r="M5420" s="25"/>
      <c r="N5420" s="25"/>
      <c r="O5420" s="25"/>
      <c r="P5420" s="25"/>
      <c r="Q5420" s="28"/>
      <c r="R5420" s="29"/>
      <c r="S5420" s="27"/>
      <c r="T5420" s="27"/>
      <c r="U5420" s="28"/>
      <c r="V5420" s="26"/>
      <c r="W5420" s="26"/>
      <c r="X5420" s="26"/>
      <c r="Y5420" s="37"/>
      <c r="Z5420" s="37"/>
      <c r="AA5420" s="37"/>
      <c r="AB5420" s="30"/>
      <c r="AC5420" s="30"/>
      <c r="AD5420" s="31"/>
      <c r="AE5420" s="30"/>
      <c r="AF5420" s="30"/>
      <c r="AG5420" s="32"/>
      <c r="AH5420" s="30"/>
      <c r="AJ5420" s="30"/>
      <c r="AK5420" s="30"/>
      <c r="AL5420" s="30"/>
      <c r="AM5420" s="30"/>
      <c r="AN5420" s="30"/>
      <c r="AO5420" s="30"/>
      <c r="AP5420" s="30"/>
      <c r="AQ5420" s="30"/>
      <c r="AR5420" s="30"/>
      <c r="AS5420" s="30"/>
      <c r="AT5420" s="30"/>
      <c r="AU5420" s="121"/>
      <c r="AV5420" s="129"/>
      <c r="AW5420" s="129"/>
      <c r="AX5420" s="129"/>
    </row>
    <row r="5421" spans="1:50" x14ac:dyDescent="0.25">
      <c r="A5421" s="120"/>
      <c r="B5421" s="28"/>
      <c r="C5421" s="25"/>
      <c r="D5421" s="25"/>
      <c r="E5421" s="25"/>
      <c r="F5421" s="29"/>
      <c r="G5421" s="29"/>
      <c r="H5421" s="29"/>
      <c r="I5421" s="29"/>
      <c r="J5421" s="29"/>
      <c r="K5421" s="25"/>
      <c r="L5421" s="25"/>
      <c r="M5421" s="25"/>
      <c r="N5421" s="25"/>
      <c r="O5421" s="25"/>
      <c r="P5421" s="25"/>
      <c r="Q5421" s="28"/>
      <c r="R5421" s="29"/>
      <c r="S5421" s="27"/>
      <c r="T5421" s="27"/>
      <c r="U5421" s="28"/>
      <c r="V5421" s="26"/>
      <c r="W5421" s="26"/>
      <c r="X5421" s="26"/>
      <c r="Y5421" s="37"/>
      <c r="Z5421" s="37"/>
      <c r="AA5421" s="37"/>
      <c r="AB5421" s="30"/>
      <c r="AC5421" s="30"/>
      <c r="AD5421" s="31"/>
      <c r="AE5421" s="30"/>
      <c r="AF5421" s="30"/>
      <c r="AG5421" s="32"/>
      <c r="AH5421" s="30"/>
      <c r="AJ5421" s="30"/>
      <c r="AK5421" s="30"/>
      <c r="AL5421" s="30"/>
      <c r="AM5421" s="30"/>
      <c r="AN5421" s="30"/>
      <c r="AO5421" s="30"/>
      <c r="AP5421" s="30"/>
      <c r="AQ5421" s="30"/>
      <c r="AR5421" s="30"/>
      <c r="AS5421" s="30"/>
      <c r="AT5421" s="30"/>
      <c r="AU5421" s="121"/>
      <c r="AV5421" s="129"/>
      <c r="AW5421" s="129"/>
      <c r="AX5421" s="129"/>
    </row>
    <row r="5422" spans="1:50" x14ac:dyDescent="0.25">
      <c r="A5422" s="120"/>
      <c r="B5422" s="28"/>
      <c r="C5422" s="25"/>
      <c r="D5422" s="25"/>
      <c r="E5422" s="25"/>
      <c r="F5422" s="29"/>
      <c r="G5422" s="29"/>
      <c r="H5422" s="29"/>
      <c r="I5422" s="29"/>
      <c r="J5422" s="29"/>
      <c r="K5422" s="25"/>
      <c r="L5422" s="25"/>
      <c r="M5422" s="25"/>
      <c r="N5422" s="25"/>
      <c r="O5422" s="25"/>
      <c r="P5422" s="25"/>
      <c r="Q5422" s="28"/>
      <c r="R5422" s="29"/>
      <c r="S5422" s="27"/>
      <c r="T5422" s="27"/>
      <c r="U5422" s="28"/>
      <c r="V5422" s="26"/>
      <c r="W5422" s="26"/>
      <c r="X5422" s="26"/>
      <c r="Y5422" s="37"/>
      <c r="Z5422" s="37"/>
      <c r="AA5422" s="37"/>
      <c r="AB5422" s="30"/>
      <c r="AC5422" s="30"/>
      <c r="AD5422" s="31"/>
      <c r="AE5422" s="30"/>
      <c r="AF5422" s="30"/>
      <c r="AG5422" s="32"/>
      <c r="AH5422" s="30"/>
      <c r="AJ5422" s="30"/>
      <c r="AK5422" s="30"/>
      <c r="AL5422" s="30"/>
      <c r="AM5422" s="30"/>
      <c r="AN5422" s="30"/>
      <c r="AO5422" s="30"/>
      <c r="AP5422" s="30"/>
      <c r="AQ5422" s="30"/>
      <c r="AR5422" s="30"/>
      <c r="AS5422" s="30"/>
      <c r="AT5422" s="30"/>
      <c r="AU5422" s="121"/>
      <c r="AV5422" s="129"/>
      <c r="AW5422" s="129"/>
      <c r="AX5422" s="129"/>
    </row>
    <row r="5423" spans="1:50" x14ac:dyDescent="0.25">
      <c r="A5423" s="120"/>
      <c r="B5423" s="28"/>
      <c r="C5423" s="25"/>
      <c r="D5423" s="25"/>
      <c r="E5423" s="25"/>
      <c r="F5423" s="29"/>
      <c r="G5423" s="29"/>
      <c r="H5423" s="29"/>
      <c r="I5423" s="29"/>
      <c r="J5423" s="29"/>
      <c r="K5423" s="25"/>
      <c r="L5423" s="25"/>
      <c r="M5423" s="25"/>
      <c r="N5423" s="25"/>
      <c r="O5423" s="25"/>
      <c r="P5423" s="25"/>
      <c r="Q5423" s="28"/>
      <c r="R5423" s="29"/>
      <c r="S5423" s="27"/>
      <c r="T5423" s="27"/>
      <c r="U5423" s="28"/>
      <c r="V5423" s="26"/>
      <c r="W5423" s="26"/>
      <c r="X5423" s="26"/>
      <c r="Y5423" s="37"/>
      <c r="Z5423" s="37"/>
      <c r="AA5423" s="37"/>
      <c r="AB5423" s="30"/>
      <c r="AC5423" s="30"/>
      <c r="AD5423" s="31"/>
      <c r="AE5423" s="30"/>
      <c r="AF5423" s="30"/>
      <c r="AG5423" s="32"/>
      <c r="AH5423" s="30"/>
      <c r="AJ5423" s="30"/>
      <c r="AK5423" s="30"/>
      <c r="AL5423" s="30"/>
      <c r="AM5423" s="30"/>
      <c r="AN5423" s="30"/>
      <c r="AO5423" s="30"/>
      <c r="AP5423" s="30"/>
      <c r="AQ5423" s="30"/>
      <c r="AR5423" s="30"/>
      <c r="AS5423" s="30"/>
      <c r="AT5423" s="30"/>
      <c r="AU5423" s="121"/>
      <c r="AV5423" s="129"/>
      <c r="AW5423" s="129"/>
      <c r="AX5423" s="129"/>
    </row>
    <row r="5424" spans="1:50" x14ac:dyDescent="0.25">
      <c r="A5424" s="120"/>
      <c r="B5424" s="28"/>
      <c r="C5424" s="25"/>
      <c r="D5424" s="25"/>
      <c r="E5424" s="25"/>
      <c r="F5424" s="29"/>
      <c r="G5424" s="29"/>
      <c r="H5424" s="29"/>
      <c r="I5424" s="29"/>
      <c r="J5424" s="29"/>
      <c r="K5424" s="25"/>
      <c r="L5424" s="25"/>
      <c r="M5424" s="25"/>
      <c r="N5424" s="25"/>
      <c r="O5424" s="25"/>
      <c r="P5424" s="25"/>
      <c r="Q5424" s="28"/>
      <c r="R5424" s="29"/>
      <c r="S5424" s="27"/>
      <c r="T5424" s="27"/>
      <c r="U5424" s="28"/>
      <c r="V5424" s="26"/>
      <c r="W5424" s="26"/>
      <c r="X5424" s="26"/>
      <c r="Y5424" s="37"/>
      <c r="Z5424" s="37"/>
      <c r="AA5424" s="37"/>
      <c r="AB5424" s="30"/>
      <c r="AC5424" s="30"/>
      <c r="AD5424" s="31"/>
      <c r="AE5424" s="30"/>
      <c r="AF5424" s="30"/>
      <c r="AG5424" s="32"/>
      <c r="AH5424" s="30"/>
      <c r="AJ5424" s="30"/>
      <c r="AK5424" s="30"/>
      <c r="AL5424" s="30"/>
      <c r="AM5424" s="30"/>
      <c r="AN5424" s="30"/>
      <c r="AO5424" s="30"/>
      <c r="AP5424" s="30"/>
      <c r="AQ5424" s="30"/>
      <c r="AR5424" s="30"/>
      <c r="AS5424" s="30"/>
      <c r="AT5424" s="30"/>
      <c r="AU5424" s="121"/>
      <c r="AV5424" s="129"/>
      <c r="AW5424" s="129"/>
      <c r="AX5424" s="129"/>
    </row>
    <row r="5425" spans="1:50" x14ac:dyDescent="0.25">
      <c r="A5425" s="120"/>
      <c r="B5425" s="28"/>
      <c r="C5425" s="25"/>
      <c r="D5425" s="25"/>
      <c r="E5425" s="25"/>
      <c r="F5425" s="29"/>
      <c r="G5425" s="29"/>
      <c r="H5425" s="29"/>
      <c r="I5425" s="29"/>
      <c r="J5425" s="29"/>
      <c r="K5425" s="25"/>
      <c r="L5425" s="25"/>
      <c r="M5425" s="25"/>
      <c r="N5425" s="25"/>
      <c r="O5425" s="25"/>
      <c r="P5425" s="25"/>
      <c r="Q5425" s="28"/>
      <c r="R5425" s="29"/>
      <c r="S5425" s="27"/>
      <c r="T5425" s="27"/>
      <c r="U5425" s="28"/>
      <c r="V5425" s="26"/>
      <c r="W5425" s="26"/>
      <c r="X5425" s="26"/>
      <c r="Y5425" s="37"/>
      <c r="Z5425" s="37"/>
      <c r="AA5425" s="37"/>
      <c r="AB5425" s="30"/>
      <c r="AC5425" s="30"/>
      <c r="AD5425" s="31"/>
      <c r="AE5425" s="30"/>
      <c r="AF5425" s="30"/>
      <c r="AG5425" s="32"/>
      <c r="AH5425" s="30"/>
      <c r="AJ5425" s="30"/>
      <c r="AK5425" s="30"/>
      <c r="AL5425" s="30"/>
      <c r="AM5425" s="30"/>
      <c r="AN5425" s="30"/>
      <c r="AO5425" s="30"/>
      <c r="AP5425" s="30"/>
      <c r="AQ5425" s="30"/>
      <c r="AR5425" s="30"/>
      <c r="AS5425" s="30"/>
      <c r="AT5425" s="30"/>
      <c r="AU5425" s="121"/>
      <c r="AV5425" s="129"/>
      <c r="AW5425" s="129"/>
      <c r="AX5425" s="129"/>
    </row>
    <row r="5426" spans="1:50" x14ac:dyDescent="0.25">
      <c r="A5426" s="120"/>
      <c r="B5426" s="28"/>
      <c r="C5426" s="25"/>
      <c r="D5426" s="25"/>
      <c r="E5426" s="25"/>
      <c r="F5426" s="29"/>
      <c r="G5426" s="29"/>
      <c r="H5426" s="29"/>
      <c r="I5426" s="29"/>
      <c r="J5426" s="29"/>
      <c r="K5426" s="25"/>
      <c r="L5426" s="25"/>
      <c r="M5426" s="25"/>
      <c r="N5426" s="25"/>
      <c r="O5426" s="25"/>
      <c r="P5426" s="25"/>
      <c r="Q5426" s="28"/>
      <c r="R5426" s="29"/>
      <c r="S5426" s="27"/>
      <c r="T5426" s="27"/>
      <c r="U5426" s="28"/>
      <c r="V5426" s="26"/>
      <c r="W5426" s="26"/>
      <c r="X5426" s="26"/>
      <c r="Y5426" s="37"/>
      <c r="Z5426" s="37"/>
      <c r="AA5426" s="37"/>
      <c r="AB5426" s="30"/>
      <c r="AC5426" s="30"/>
      <c r="AD5426" s="31"/>
      <c r="AE5426" s="30"/>
      <c r="AF5426" s="30"/>
      <c r="AG5426" s="32"/>
      <c r="AH5426" s="30"/>
      <c r="AJ5426" s="30"/>
      <c r="AK5426" s="30"/>
      <c r="AL5426" s="30"/>
      <c r="AM5426" s="30"/>
      <c r="AN5426" s="30"/>
      <c r="AO5426" s="30"/>
      <c r="AP5426" s="30"/>
      <c r="AQ5426" s="30"/>
      <c r="AR5426" s="30"/>
      <c r="AS5426" s="30"/>
      <c r="AT5426" s="30"/>
      <c r="AU5426" s="121"/>
      <c r="AV5426" s="129"/>
      <c r="AW5426" s="129"/>
      <c r="AX5426" s="129"/>
    </row>
    <row r="5427" spans="1:50" x14ac:dyDescent="0.25">
      <c r="A5427" s="120"/>
      <c r="B5427" s="28"/>
      <c r="C5427" s="25"/>
      <c r="D5427" s="25"/>
      <c r="E5427" s="25"/>
      <c r="F5427" s="29"/>
      <c r="G5427" s="29"/>
      <c r="H5427" s="29"/>
      <c r="I5427" s="29"/>
      <c r="J5427" s="29"/>
      <c r="K5427" s="25"/>
      <c r="L5427" s="25"/>
      <c r="M5427" s="25"/>
      <c r="N5427" s="25"/>
      <c r="O5427" s="25"/>
      <c r="P5427" s="25"/>
      <c r="Q5427" s="28"/>
      <c r="R5427" s="29"/>
      <c r="S5427" s="27"/>
      <c r="T5427" s="27"/>
      <c r="U5427" s="28"/>
      <c r="V5427" s="26"/>
      <c r="W5427" s="26"/>
      <c r="X5427" s="26"/>
      <c r="Y5427" s="37"/>
      <c r="Z5427" s="37"/>
      <c r="AA5427" s="37"/>
      <c r="AB5427" s="30"/>
      <c r="AC5427" s="30"/>
      <c r="AD5427" s="31"/>
      <c r="AE5427" s="30"/>
      <c r="AF5427" s="30"/>
      <c r="AG5427" s="32"/>
      <c r="AH5427" s="30"/>
      <c r="AJ5427" s="30"/>
      <c r="AK5427" s="30"/>
      <c r="AL5427" s="30"/>
      <c r="AM5427" s="30"/>
      <c r="AN5427" s="30"/>
      <c r="AO5427" s="30"/>
      <c r="AP5427" s="30"/>
      <c r="AQ5427" s="30"/>
      <c r="AR5427" s="30"/>
      <c r="AS5427" s="30"/>
      <c r="AT5427" s="30"/>
      <c r="AU5427" s="121"/>
      <c r="AV5427" s="129"/>
      <c r="AW5427" s="129"/>
      <c r="AX5427" s="129"/>
    </row>
    <row r="5428" spans="1:50" x14ac:dyDescent="0.25">
      <c r="A5428" s="120"/>
      <c r="B5428" s="28"/>
      <c r="C5428" s="25"/>
      <c r="D5428" s="25"/>
      <c r="E5428" s="25"/>
      <c r="F5428" s="29"/>
      <c r="G5428" s="29"/>
      <c r="H5428" s="29"/>
      <c r="I5428" s="29"/>
      <c r="J5428" s="29"/>
      <c r="K5428" s="25"/>
      <c r="L5428" s="25"/>
      <c r="M5428" s="25"/>
      <c r="N5428" s="25"/>
      <c r="O5428" s="25"/>
      <c r="P5428" s="25"/>
      <c r="Q5428" s="28"/>
      <c r="R5428" s="29"/>
      <c r="S5428" s="27"/>
      <c r="T5428" s="27"/>
      <c r="U5428" s="28"/>
      <c r="V5428" s="26"/>
      <c r="W5428" s="26"/>
      <c r="X5428" s="26"/>
      <c r="Y5428" s="37"/>
      <c r="Z5428" s="37"/>
      <c r="AA5428" s="37"/>
      <c r="AB5428" s="30"/>
      <c r="AC5428" s="30"/>
      <c r="AD5428" s="31"/>
      <c r="AE5428" s="30"/>
      <c r="AF5428" s="30"/>
      <c r="AG5428" s="32"/>
      <c r="AH5428" s="30"/>
      <c r="AJ5428" s="30"/>
      <c r="AK5428" s="30"/>
      <c r="AL5428" s="30"/>
      <c r="AM5428" s="30"/>
      <c r="AN5428" s="30"/>
      <c r="AO5428" s="30"/>
      <c r="AP5428" s="30"/>
      <c r="AQ5428" s="30"/>
      <c r="AR5428" s="30"/>
      <c r="AS5428" s="30"/>
      <c r="AT5428" s="30"/>
      <c r="AU5428" s="121"/>
      <c r="AV5428" s="129"/>
      <c r="AW5428" s="129"/>
      <c r="AX5428" s="129"/>
    </row>
    <row r="5429" spans="1:50" x14ac:dyDescent="0.25">
      <c r="A5429" s="120"/>
      <c r="B5429" s="28"/>
      <c r="C5429" s="25"/>
      <c r="D5429" s="25"/>
      <c r="E5429" s="25"/>
      <c r="F5429" s="29"/>
      <c r="G5429" s="29"/>
      <c r="H5429" s="29"/>
      <c r="I5429" s="29"/>
      <c r="J5429" s="29"/>
      <c r="K5429" s="25"/>
      <c r="L5429" s="25"/>
      <c r="M5429" s="25"/>
      <c r="N5429" s="25"/>
      <c r="O5429" s="25"/>
      <c r="P5429" s="25"/>
      <c r="Q5429" s="28"/>
      <c r="R5429" s="29"/>
      <c r="S5429" s="27"/>
      <c r="T5429" s="27"/>
      <c r="U5429" s="28"/>
      <c r="V5429" s="26"/>
      <c r="W5429" s="26"/>
      <c r="X5429" s="26"/>
      <c r="Y5429" s="37"/>
      <c r="Z5429" s="37"/>
      <c r="AA5429" s="37"/>
      <c r="AB5429" s="30"/>
      <c r="AC5429" s="30"/>
      <c r="AD5429" s="31"/>
      <c r="AE5429" s="30"/>
      <c r="AF5429" s="30"/>
      <c r="AG5429" s="32"/>
      <c r="AH5429" s="30"/>
      <c r="AJ5429" s="30"/>
      <c r="AK5429" s="30"/>
      <c r="AL5429" s="30"/>
      <c r="AM5429" s="30"/>
      <c r="AN5429" s="30"/>
      <c r="AO5429" s="30"/>
      <c r="AP5429" s="30"/>
      <c r="AQ5429" s="30"/>
      <c r="AR5429" s="30"/>
      <c r="AS5429" s="30"/>
      <c r="AT5429" s="30"/>
      <c r="AU5429" s="121"/>
      <c r="AV5429" s="129"/>
      <c r="AW5429" s="129"/>
      <c r="AX5429" s="129"/>
    </row>
    <row r="5430" spans="1:50" x14ac:dyDescent="0.25">
      <c r="A5430" s="120"/>
      <c r="B5430" s="28"/>
      <c r="C5430" s="25"/>
      <c r="D5430" s="25"/>
      <c r="E5430" s="25"/>
      <c r="F5430" s="29"/>
      <c r="G5430" s="29"/>
      <c r="H5430" s="29"/>
      <c r="I5430" s="29"/>
      <c r="J5430" s="29"/>
      <c r="K5430" s="25"/>
      <c r="L5430" s="25"/>
      <c r="M5430" s="25"/>
      <c r="N5430" s="25"/>
      <c r="O5430" s="25"/>
      <c r="P5430" s="25"/>
      <c r="Q5430" s="28"/>
      <c r="R5430" s="29"/>
      <c r="S5430" s="27"/>
      <c r="T5430" s="27"/>
      <c r="U5430" s="28"/>
      <c r="V5430" s="26"/>
      <c r="W5430" s="26"/>
      <c r="X5430" s="26"/>
      <c r="Y5430" s="37"/>
      <c r="Z5430" s="37"/>
      <c r="AA5430" s="37"/>
      <c r="AB5430" s="30"/>
      <c r="AC5430" s="30"/>
      <c r="AD5430" s="31"/>
      <c r="AE5430" s="30"/>
      <c r="AF5430" s="30"/>
      <c r="AG5430" s="32"/>
      <c r="AH5430" s="30"/>
      <c r="AJ5430" s="30"/>
      <c r="AK5430" s="30"/>
      <c r="AL5430" s="30"/>
      <c r="AM5430" s="30"/>
      <c r="AN5430" s="30"/>
      <c r="AO5430" s="30"/>
      <c r="AP5430" s="30"/>
      <c r="AQ5430" s="30"/>
      <c r="AR5430" s="30"/>
      <c r="AS5430" s="30"/>
      <c r="AT5430" s="30"/>
      <c r="AU5430" s="121"/>
      <c r="AV5430" s="129"/>
      <c r="AW5430" s="129"/>
      <c r="AX5430" s="129"/>
    </row>
    <row r="5431" spans="1:50" x14ac:dyDescent="0.25">
      <c r="A5431" s="120"/>
      <c r="B5431" s="28"/>
      <c r="C5431" s="25"/>
      <c r="D5431" s="25"/>
      <c r="E5431" s="25"/>
      <c r="F5431" s="29"/>
      <c r="G5431" s="29"/>
      <c r="H5431" s="29"/>
      <c r="I5431" s="29"/>
      <c r="J5431" s="29"/>
      <c r="K5431" s="25"/>
      <c r="L5431" s="25"/>
      <c r="M5431" s="25"/>
      <c r="N5431" s="25"/>
      <c r="O5431" s="25"/>
      <c r="P5431" s="25"/>
      <c r="Q5431" s="28"/>
      <c r="R5431" s="29"/>
      <c r="S5431" s="27"/>
      <c r="T5431" s="27"/>
      <c r="U5431" s="28"/>
      <c r="V5431" s="26"/>
      <c r="W5431" s="26"/>
      <c r="X5431" s="26"/>
      <c r="Y5431" s="37"/>
      <c r="Z5431" s="37"/>
      <c r="AA5431" s="37"/>
      <c r="AB5431" s="30"/>
      <c r="AC5431" s="30"/>
      <c r="AD5431" s="31"/>
      <c r="AE5431" s="30"/>
      <c r="AF5431" s="30"/>
      <c r="AG5431" s="32"/>
      <c r="AH5431" s="30"/>
      <c r="AJ5431" s="30"/>
      <c r="AK5431" s="30"/>
      <c r="AL5431" s="30"/>
      <c r="AM5431" s="30"/>
      <c r="AN5431" s="30"/>
      <c r="AO5431" s="30"/>
      <c r="AP5431" s="30"/>
      <c r="AQ5431" s="30"/>
      <c r="AR5431" s="30"/>
      <c r="AS5431" s="30"/>
      <c r="AT5431" s="30"/>
      <c r="AU5431" s="121"/>
      <c r="AV5431" s="129"/>
      <c r="AW5431" s="129"/>
      <c r="AX5431" s="129"/>
    </row>
    <row r="5432" spans="1:50" x14ac:dyDescent="0.25">
      <c r="A5432" s="120"/>
      <c r="B5432" s="28"/>
      <c r="C5432" s="25"/>
      <c r="D5432" s="25"/>
      <c r="E5432" s="25"/>
      <c r="F5432" s="29"/>
      <c r="G5432" s="29"/>
      <c r="H5432" s="29"/>
      <c r="I5432" s="29"/>
      <c r="J5432" s="29"/>
      <c r="K5432" s="25"/>
      <c r="L5432" s="25"/>
      <c r="M5432" s="25"/>
      <c r="N5432" s="25"/>
      <c r="O5432" s="25"/>
      <c r="P5432" s="25"/>
      <c r="Q5432" s="28"/>
      <c r="R5432" s="29"/>
      <c r="S5432" s="27"/>
      <c r="T5432" s="27"/>
      <c r="U5432" s="28"/>
      <c r="V5432" s="26"/>
      <c r="W5432" s="26"/>
      <c r="X5432" s="26"/>
      <c r="Y5432" s="37"/>
      <c r="Z5432" s="37"/>
      <c r="AA5432" s="37"/>
      <c r="AB5432" s="30"/>
      <c r="AC5432" s="30"/>
      <c r="AD5432" s="31"/>
      <c r="AE5432" s="30"/>
      <c r="AF5432" s="30"/>
      <c r="AG5432" s="32"/>
      <c r="AH5432" s="30"/>
      <c r="AJ5432" s="30"/>
      <c r="AK5432" s="30"/>
      <c r="AL5432" s="30"/>
      <c r="AM5432" s="30"/>
      <c r="AN5432" s="30"/>
      <c r="AO5432" s="30"/>
      <c r="AP5432" s="30"/>
      <c r="AQ5432" s="30"/>
      <c r="AR5432" s="30"/>
      <c r="AS5432" s="30"/>
      <c r="AT5432" s="30"/>
      <c r="AU5432" s="121"/>
      <c r="AV5432" s="129"/>
      <c r="AW5432" s="129"/>
      <c r="AX5432" s="129"/>
    </row>
    <row r="5433" spans="1:50" x14ac:dyDescent="0.25">
      <c r="A5433" s="120"/>
      <c r="B5433" s="28"/>
      <c r="C5433" s="25"/>
      <c r="D5433" s="25"/>
      <c r="E5433" s="25"/>
      <c r="F5433" s="29"/>
      <c r="G5433" s="29"/>
      <c r="H5433" s="29"/>
      <c r="I5433" s="29"/>
      <c r="J5433" s="29"/>
      <c r="K5433" s="25"/>
      <c r="L5433" s="25"/>
      <c r="M5433" s="25"/>
      <c r="N5433" s="25"/>
      <c r="O5433" s="25"/>
      <c r="P5433" s="25"/>
      <c r="Q5433" s="28"/>
      <c r="R5433" s="29"/>
      <c r="S5433" s="27"/>
      <c r="T5433" s="27"/>
      <c r="U5433" s="28"/>
      <c r="V5433" s="26"/>
      <c r="W5433" s="26"/>
      <c r="X5433" s="26"/>
      <c r="Y5433" s="37"/>
      <c r="Z5433" s="37"/>
      <c r="AA5433" s="37"/>
      <c r="AB5433" s="30"/>
      <c r="AC5433" s="30"/>
      <c r="AD5433" s="31"/>
      <c r="AE5433" s="30"/>
      <c r="AF5433" s="30"/>
      <c r="AG5433" s="32"/>
      <c r="AH5433" s="30"/>
      <c r="AJ5433" s="30"/>
      <c r="AK5433" s="30"/>
      <c r="AL5433" s="30"/>
      <c r="AM5433" s="30"/>
      <c r="AN5433" s="30"/>
      <c r="AO5433" s="30"/>
      <c r="AP5433" s="30"/>
      <c r="AQ5433" s="30"/>
      <c r="AR5433" s="30"/>
      <c r="AS5433" s="30"/>
      <c r="AT5433" s="30"/>
      <c r="AU5433" s="121"/>
      <c r="AV5433" s="129"/>
      <c r="AW5433" s="129"/>
      <c r="AX5433" s="129"/>
    </row>
    <row r="5434" spans="1:50" x14ac:dyDescent="0.25">
      <c r="A5434" s="120"/>
      <c r="B5434" s="28"/>
      <c r="C5434" s="25"/>
      <c r="D5434" s="25"/>
      <c r="E5434" s="25"/>
      <c r="F5434" s="29"/>
      <c r="G5434" s="29"/>
      <c r="H5434" s="29"/>
      <c r="I5434" s="29"/>
      <c r="J5434" s="29"/>
      <c r="K5434" s="25"/>
      <c r="L5434" s="25"/>
      <c r="M5434" s="25"/>
      <c r="N5434" s="25"/>
      <c r="O5434" s="25"/>
      <c r="P5434" s="25"/>
      <c r="Q5434" s="28"/>
      <c r="R5434" s="29"/>
      <c r="S5434" s="27"/>
      <c r="T5434" s="27"/>
      <c r="U5434" s="28"/>
      <c r="V5434" s="26"/>
      <c r="W5434" s="26"/>
      <c r="X5434" s="26"/>
      <c r="Y5434" s="37"/>
      <c r="Z5434" s="37"/>
      <c r="AA5434" s="37"/>
      <c r="AB5434" s="30"/>
      <c r="AC5434" s="30"/>
      <c r="AD5434" s="31"/>
      <c r="AE5434" s="30"/>
      <c r="AF5434" s="30"/>
      <c r="AG5434" s="32"/>
      <c r="AH5434" s="30"/>
      <c r="AJ5434" s="30"/>
      <c r="AK5434" s="30"/>
      <c r="AL5434" s="30"/>
      <c r="AM5434" s="30"/>
      <c r="AN5434" s="30"/>
      <c r="AO5434" s="30"/>
      <c r="AP5434" s="30"/>
      <c r="AQ5434" s="30"/>
      <c r="AR5434" s="30"/>
      <c r="AS5434" s="30"/>
      <c r="AT5434" s="30"/>
      <c r="AU5434" s="121"/>
      <c r="AV5434" s="129"/>
      <c r="AW5434" s="129"/>
      <c r="AX5434" s="129"/>
    </row>
    <row r="5435" spans="1:50" x14ac:dyDescent="0.25">
      <c r="A5435" s="120"/>
      <c r="B5435" s="28"/>
      <c r="C5435" s="25"/>
      <c r="D5435" s="25"/>
      <c r="E5435" s="25"/>
      <c r="F5435" s="29"/>
      <c r="G5435" s="29"/>
      <c r="H5435" s="29"/>
      <c r="I5435" s="29"/>
      <c r="J5435" s="29"/>
      <c r="K5435" s="25"/>
      <c r="L5435" s="25"/>
      <c r="M5435" s="25"/>
      <c r="N5435" s="25"/>
      <c r="O5435" s="25"/>
      <c r="P5435" s="25"/>
      <c r="Q5435" s="28"/>
      <c r="R5435" s="29"/>
      <c r="S5435" s="27"/>
      <c r="T5435" s="27"/>
      <c r="U5435" s="28"/>
      <c r="V5435" s="26"/>
      <c r="W5435" s="26"/>
      <c r="X5435" s="26"/>
      <c r="Y5435" s="37"/>
      <c r="Z5435" s="37"/>
      <c r="AA5435" s="37"/>
      <c r="AB5435" s="30"/>
      <c r="AC5435" s="30"/>
      <c r="AD5435" s="31"/>
      <c r="AE5435" s="30"/>
      <c r="AF5435" s="30"/>
      <c r="AG5435" s="32"/>
      <c r="AH5435" s="30"/>
      <c r="AJ5435" s="30"/>
      <c r="AK5435" s="30"/>
      <c r="AL5435" s="30"/>
      <c r="AM5435" s="30"/>
      <c r="AN5435" s="30"/>
      <c r="AO5435" s="30"/>
      <c r="AP5435" s="30"/>
      <c r="AQ5435" s="30"/>
      <c r="AR5435" s="30"/>
      <c r="AS5435" s="30"/>
      <c r="AT5435" s="30"/>
      <c r="AU5435" s="121"/>
      <c r="AV5435" s="129"/>
      <c r="AW5435" s="129"/>
      <c r="AX5435" s="129"/>
    </row>
    <row r="5436" spans="1:50" x14ac:dyDescent="0.25">
      <c r="A5436" s="120"/>
      <c r="B5436" s="28"/>
      <c r="C5436" s="25"/>
      <c r="D5436" s="25"/>
      <c r="E5436" s="25"/>
      <c r="F5436" s="29"/>
      <c r="G5436" s="29"/>
      <c r="H5436" s="29"/>
      <c r="I5436" s="29"/>
      <c r="J5436" s="29"/>
      <c r="K5436" s="25"/>
      <c r="L5436" s="25"/>
      <c r="M5436" s="25"/>
      <c r="N5436" s="25"/>
      <c r="O5436" s="25"/>
      <c r="P5436" s="25"/>
      <c r="Q5436" s="28"/>
      <c r="R5436" s="29"/>
      <c r="S5436" s="27"/>
      <c r="T5436" s="27"/>
      <c r="U5436" s="28"/>
      <c r="V5436" s="26"/>
      <c r="W5436" s="26"/>
      <c r="X5436" s="26"/>
      <c r="Y5436" s="37"/>
      <c r="Z5436" s="37"/>
      <c r="AA5436" s="37"/>
      <c r="AB5436" s="30"/>
      <c r="AC5436" s="30"/>
      <c r="AD5436" s="31"/>
      <c r="AE5436" s="30"/>
      <c r="AF5436" s="30"/>
      <c r="AG5436" s="32"/>
      <c r="AH5436" s="30"/>
      <c r="AJ5436" s="30"/>
      <c r="AK5436" s="30"/>
      <c r="AL5436" s="30"/>
      <c r="AM5436" s="30"/>
      <c r="AN5436" s="30"/>
      <c r="AO5436" s="30"/>
      <c r="AP5436" s="30"/>
      <c r="AQ5436" s="30"/>
      <c r="AR5436" s="30"/>
      <c r="AS5436" s="30"/>
      <c r="AT5436" s="30"/>
      <c r="AU5436" s="121"/>
      <c r="AV5436" s="129"/>
      <c r="AW5436" s="129"/>
      <c r="AX5436" s="129"/>
    </row>
    <row r="5437" spans="1:50" x14ac:dyDescent="0.25">
      <c r="A5437" s="120"/>
      <c r="B5437" s="28"/>
      <c r="C5437" s="25"/>
      <c r="D5437" s="25"/>
      <c r="E5437" s="25"/>
      <c r="F5437" s="29"/>
      <c r="G5437" s="29"/>
      <c r="H5437" s="29"/>
      <c r="I5437" s="29"/>
      <c r="J5437" s="29"/>
      <c r="K5437" s="25"/>
      <c r="L5437" s="25"/>
      <c r="M5437" s="25"/>
      <c r="N5437" s="25"/>
      <c r="O5437" s="25"/>
      <c r="P5437" s="25"/>
      <c r="Q5437" s="28"/>
      <c r="R5437" s="29"/>
      <c r="S5437" s="27"/>
      <c r="T5437" s="27"/>
      <c r="U5437" s="28"/>
      <c r="V5437" s="26"/>
      <c r="W5437" s="26"/>
      <c r="X5437" s="26"/>
      <c r="Y5437" s="37"/>
      <c r="Z5437" s="37"/>
      <c r="AA5437" s="37"/>
      <c r="AB5437" s="30"/>
      <c r="AC5437" s="30"/>
      <c r="AD5437" s="31"/>
      <c r="AE5437" s="30"/>
      <c r="AF5437" s="30"/>
      <c r="AG5437" s="32"/>
      <c r="AH5437" s="30"/>
      <c r="AJ5437" s="30"/>
      <c r="AK5437" s="30"/>
      <c r="AL5437" s="30"/>
      <c r="AM5437" s="30"/>
      <c r="AN5437" s="30"/>
      <c r="AO5437" s="30"/>
      <c r="AP5437" s="30"/>
      <c r="AQ5437" s="30"/>
      <c r="AR5437" s="30"/>
      <c r="AS5437" s="30"/>
      <c r="AT5437" s="30"/>
      <c r="AU5437" s="121"/>
      <c r="AV5437" s="129"/>
      <c r="AW5437" s="129"/>
      <c r="AX5437" s="129"/>
    </row>
    <row r="5438" spans="1:50" x14ac:dyDescent="0.25">
      <c r="A5438" s="120"/>
      <c r="B5438" s="28"/>
      <c r="C5438" s="25"/>
      <c r="D5438" s="25"/>
      <c r="E5438" s="25"/>
      <c r="F5438" s="29"/>
      <c r="G5438" s="29"/>
      <c r="H5438" s="29"/>
      <c r="I5438" s="29"/>
      <c r="J5438" s="29"/>
      <c r="K5438" s="25"/>
      <c r="L5438" s="25"/>
      <c r="M5438" s="25"/>
      <c r="N5438" s="25"/>
      <c r="O5438" s="25"/>
      <c r="P5438" s="25"/>
      <c r="Q5438" s="28"/>
      <c r="R5438" s="29"/>
      <c r="S5438" s="27"/>
      <c r="T5438" s="27"/>
      <c r="U5438" s="28"/>
      <c r="V5438" s="26"/>
      <c r="W5438" s="26"/>
      <c r="X5438" s="26"/>
      <c r="Y5438" s="37"/>
      <c r="Z5438" s="37"/>
      <c r="AA5438" s="37"/>
      <c r="AB5438" s="30"/>
      <c r="AC5438" s="30"/>
      <c r="AD5438" s="31"/>
      <c r="AE5438" s="30"/>
      <c r="AF5438" s="30"/>
      <c r="AG5438" s="32"/>
      <c r="AH5438" s="30"/>
      <c r="AJ5438" s="30"/>
      <c r="AK5438" s="30"/>
      <c r="AL5438" s="30"/>
      <c r="AM5438" s="30"/>
      <c r="AN5438" s="30"/>
      <c r="AO5438" s="30"/>
      <c r="AP5438" s="30"/>
      <c r="AQ5438" s="30"/>
      <c r="AR5438" s="30"/>
      <c r="AS5438" s="30"/>
      <c r="AT5438" s="30"/>
      <c r="AU5438" s="121"/>
      <c r="AV5438" s="129"/>
      <c r="AW5438" s="129"/>
      <c r="AX5438" s="129"/>
    </row>
    <row r="5439" spans="1:50" x14ac:dyDescent="0.25">
      <c r="A5439" s="120"/>
      <c r="B5439" s="28"/>
      <c r="C5439" s="25"/>
      <c r="D5439" s="25"/>
      <c r="E5439" s="25"/>
      <c r="F5439" s="29"/>
      <c r="G5439" s="29"/>
      <c r="H5439" s="29"/>
      <c r="I5439" s="29"/>
      <c r="J5439" s="29"/>
      <c r="K5439" s="25"/>
      <c r="L5439" s="25"/>
      <c r="M5439" s="25"/>
      <c r="N5439" s="25"/>
      <c r="O5439" s="25"/>
      <c r="P5439" s="25"/>
      <c r="Q5439" s="28"/>
      <c r="R5439" s="29"/>
      <c r="S5439" s="27"/>
      <c r="T5439" s="27"/>
      <c r="U5439" s="28"/>
      <c r="V5439" s="26"/>
      <c r="W5439" s="26"/>
      <c r="X5439" s="26"/>
      <c r="Y5439" s="37"/>
      <c r="Z5439" s="37"/>
      <c r="AA5439" s="37"/>
      <c r="AB5439" s="30"/>
      <c r="AC5439" s="30"/>
      <c r="AD5439" s="31"/>
      <c r="AE5439" s="30"/>
      <c r="AF5439" s="30"/>
      <c r="AG5439" s="32"/>
      <c r="AH5439" s="30"/>
      <c r="AJ5439" s="30"/>
      <c r="AK5439" s="30"/>
      <c r="AL5439" s="30"/>
      <c r="AM5439" s="30"/>
      <c r="AN5439" s="30"/>
      <c r="AO5439" s="30"/>
      <c r="AP5439" s="30"/>
      <c r="AQ5439" s="30"/>
      <c r="AR5439" s="30"/>
      <c r="AS5439" s="30"/>
      <c r="AT5439" s="30"/>
      <c r="AU5439" s="121"/>
      <c r="AV5439" s="129"/>
      <c r="AW5439" s="129"/>
      <c r="AX5439" s="129"/>
    </row>
    <row r="5440" spans="1:50" x14ac:dyDescent="0.25">
      <c r="A5440" s="120"/>
      <c r="B5440" s="28"/>
      <c r="C5440" s="25"/>
      <c r="D5440" s="25"/>
      <c r="E5440" s="25"/>
      <c r="F5440" s="29"/>
      <c r="G5440" s="29"/>
      <c r="H5440" s="29"/>
      <c r="I5440" s="29"/>
      <c r="J5440" s="29"/>
      <c r="K5440" s="25"/>
      <c r="L5440" s="25"/>
      <c r="M5440" s="25"/>
      <c r="N5440" s="25"/>
      <c r="O5440" s="25"/>
      <c r="P5440" s="25"/>
      <c r="Q5440" s="28"/>
      <c r="R5440" s="29"/>
      <c r="S5440" s="27"/>
      <c r="T5440" s="27"/>
      <c r="U5440" s="28"/>
      <c r="V5440" s="26"/>
      <c r="W5440" s="26"/>
      <c r="X5440" s="26"/>
      <c r="Y5440" s="37"/>
      <c r="Z5440" s="37"/>
      <c r="AA5440" s="37"/>
      <c r="AB5440" s="30"/>
      <c r="AC5440" s="30"/>
      <c r="AD5440" s="31"/>
      <c r="AE5440" s="30"/>
      <c r="AF5440" s="30"/>
      <c r="AG5440" s="32"/>
      <c r="AH5440" s="30"/>
      <c r="AJ5440" s="30"/>
      <c r="AK5440" s="30"/>
      <c r="AL5440" s="30"/>
      <c r="AM5440" s="30"/>
      <c r="AN5440" s="30"/>
      <c r="AO5440" s="30"/>
      <c r="AP5440" s="30"/>
      <c r="AQ5440" s="30"/>
      <c r="AR5440" s="30"/>
      <c r="AS5440" s="30"/>
      <c r="AT5440" s="30"/>
      <c r="AU5440" s="121"/>
      <c r="AV5440" s="129"/>
      <c r="AW5440" s="129"/>
      <c r="AX5440" s="129"/>
    </row>
    <row r="5441" spans="1:50" x14ac:dyDescent="0.25">
      <c r="A5441" s="120"/>
      <c r="B5441" s="28"/>
      <c r="C5441" s="25"/>
      <c r="D5441" s="25"/>
      <c r="E5441" s="25"/>
      <c r="F5441" s="29"/>
      <c r="G5441" s="29"/>
      <c r="H5441" s="29"/>
      <c r="I5441" s="29"/>
      <c r="J5441" s="29"/>
      <c r="K5441" s="25"/>
      <c r="L5441" s="25"/>
      <c r="M5441" s="25"/>
      <c r="N5441" s="25"/>
      <c r="O5441" s="25"/>
      <c r="P5441" s="25"/>
      <c r="Q5441" s="28"/>
      <c r="R5441" s="29"/>
      <c r="S5441" s="27"/>
      <c r="T5441" s="27"/>
      <c r="U5441" s="28"/>
      <c r="V5441" s="26"/>
      <c r="W5441" s="26"/>
      <c r="X5441" s="26"/>
      <c r="Y5441" s="37"/>
      <c r="Z5441" s="37"/>
      <c r="AA5441" s="37"/>
      <c r="AB5441" s="30"/>
      <c r="AC5441" s="30"/>
      <c r="AD5441" s="31"/>
      <c r="AE5441" s="30"/>
      <c r="AF5441" s="30"/>
      <c r="AG5441" s="32"/>
      <c r="AH5441" s="30"/>
      <c r="AJ5441" s="30"/>
      <c r="AK5441" s="30"/>
      <c r="AL5441" s="30"/>
      <c r="AM5441" s="30"/>
      <c r="AN5441" s="30"/>
      <c r="AO5441" s="30"/>
      <c r="AP5441" s="30"/>
      <c r="AQ5441" s="30"/>
      <c r="AR5441" s="30"/>
      <c r="AS5441" s="30"/>
      <c r="AT5441" s="30"/>
      <c r="AU5441" s="121"/>
      <c r="AV5441" s="129"/>
      <c r="AW5441" s="129"/>
      <c r="AX5441" s="129"/>
    </row>
    <row r="5442" spans="1:50" x14ac:dyDescent="0.25">
      <c r="A5442" s="120"/>
      <c r="B5442" s="28"/>
      <c r="C5442" s="25"/>
      <c r="D5442" s="25"/>
      <c r="E5442" s="25"/>
      <c r="F5442" s="29"/>
      <c r="G5442" s="29"/>
      <c r="H5442" s="29"/>
      <c r="I5442" s="29"/>
      <c r="J5442" s="29"/>
      <c r="K5442" s="25"/>
      <c r="L5442" s="25"/>
      <c r="M5442" s="25"/>
      <c r="N5442" s="25"/>
      <c r="O5442" s="25"/>
      <c r="P5442" s="25"/>
      <c r="Q5442" s="28"/>
      <c r="R5442" s="29"/>
      <c r="S5442" s="27"/>
      <c r="T5442" s="27"/>
      <c r="U5442" s="28"/>
      <c r="V5442" s="26"/>
      <c r="W5442" s="26"/>
      <c r="X5442" s="26"/>
      <c r="Y5442" s="37"/>
      <c r="Z5442" s="37"/>
      <c r="AA5442" s="37"/>
      <c r="AB5442" s="30"/>
      <c r="AC5442" s="30"/>
      <c r="AD5442" s="31"/>
      <c r="AE5442" s="30"/>
      <c r="AF5442" s="30"/>
      <c r="AG5442" s="32"/>
      <c r="AH5442" s="30"/>
      <c r="AJ5442" s="30"/>
      <c r="AK5442" s="30"/>
      <c r="AL5442" s="30"/>
      <c r="AM5442" s="30"/>
      <c r="AN5442" s="30"/>
      <c r="AO5442" s="30"/>
      <c r="AP5442" s="30"/>
      <c r="AQ5442" s="30"/>
      <c r="AR5442" s="30"/>
      <c r="AS5442" s="30"/>
      <c r="AT5442" s="30"/>
      <c r="AU5442" s="121"/>
      <c r="AV5442" s="129"/>
      <c r="AW5442" s="129"/>
      <c r="AX5442" s="129"/>
    </row>
    <row r="5443" spans="1:50" x14ac:dyDescent="0.25">
      <c r="A5443" s="120"/>
      <c r="B5443" s="28"/>
      <c r="C5443" s="25"/>
      <c r="D5443" s="25"/>
      <c r="E5443" s="25"/>
      <c r="F5443" s="29"/>
      <c r="G5443" s="29"/>
      <c r="H5443" s="29"/>
      <c r="I5443" s="29"/>
      <c r="J5443" s="29"/>
      <c r="K5443" s="25"/>
      <c r="L5443" s="25"/>
      <c r="M5443" s="25"/>
      <c r="N5443" s="25"/>
      <c r="O5443" s="25"/>
      <c r="P5443" s="25"/>
      <c r="Q5443" s="28"/>
      <c r="R5443" s="29"/>
      <c r="S5443" s="27"/>
      <c r="T5443" s="27"/>
      <c r="U5443" s="28"/>
      <c r="V5443" s="26"/>
      <c r="W5443" s="26"/>
      <c r="X5443" s="26"/>
      <c r="Y5443" s="37"/>
      <c r="Z5443" s="37"/>
      <c r="AA5443" s="37"/>
      <c r="AB5443" s="30"/>
      <c r="AC5443" s="30"/>
      <c r="AD5443" s="31"/>
      <c r="AE5443" s="30"/>
      <c r="AF5443" s="30"/>
      <c r="AG5443" s="32"/>
      <c r="AH5443" s="30"/>
      <c r="AJ5443" s="30"/>
      <c r="AK5443" s="30"/>
      <c r="AL5443" s="30"/>
      <c r="AM5443" s="30"/>
      <c r="AN5443" s="30"/>
      <c r="AO5443" s="30"/>
      <c r="AP5443" s="30"/>
      <c r="AQ5443" s="30"/>
      <c r="AR5443" s="30"/>
      <c r="AS5443" s="30"/>
      <c r="AT5443" s="30"/>
      <c r="AU5443" s="121"/>
      <c r="AV5443" s="129"/>
      <c r="AW5443" s="129"/>
      <c r="AX5443" s="129"/>
    </row>
    <row r="5444" spans="1:50" x14ac:dyDescent="0.25">
      <c r="A5444" s="120"/>
      <c r="B5444" s="28"/>
      <c r="C5444" s="25"/>
      <c r="D5444" s="25"/>
      <c r="E5444" s="25"/>
      <c r="F5444" s="29"/>
      <c r="G5444" s="29"/>
      <c r="H5444" s="29"/>
      <c r="I5444" s="29"/>
      <c r="J5444" s="29"/>
      <c r="K5444" s="25"/>
      <c r="L5444" s="25"/>
      <c r="M5444" s="25"/>
      <c r="N5444" s="25"/>
      <c r="O5444" s="25"/>
      <c r="P5444" s="25"/>
      <c r="Q5444" s="28"/>
      <c r="R5444" s="29"/>
      <c r="S5444" s="27"/>
      <c r="T5444" s="27"/>
      <c r="U5444" s="28"/>
      <c r="V5444" s="26"/>
      <c r="W5444" s="26"/>
      <c r="X5444" s="26"/>
      <c r="Y5444" s="37"/>
      <c r="Z5444" s="37"/>
      <c r="AA5444" s="37"/>
      <c r="AB5444" s="30"/>
      <c r="AC5444" s="30"/>
      <c r="AD5444" s="31"/>
      <c r="AE5444" s="30"/>
      <c r="AF5444" s="30"/>
      <c r="AG5444" s="32"/>
      <c r="AH5444" s="30"/>
      <c r="AJ5444" s="30"/>
      <c r="AK5444" s="30"/>
      <c r="AL5444" s="30"/>
      <c r="AM5444" s="30"/>
      <c r="AN5444" s="30"/>
      <c r="AO5444" s="30"/>
      <c r="AP5444" s="30"/>
      <c r="AQ5444" s="30"/>
      <c r="AR5444" s="30"/>
      <c r="AS5444" s="30"/>
      <c r="AT5444" s="30"/>
      <c r="AU5444" s="121"/>
      <c r="AV5444" s="129"/>
      <c r="AW5444" s="129"/>
      <c r="AX5444" s="129"/>
    </row>
    <row r="5445" spans="1:50" x14ac:dyDescent="0.25">
      <c r="A5445" s="120"/>
      <c r="B5445" s="28"/>
      <c r="C5445" s="25"/>
      <c r="D5445" s="25"/>
      <c r="E5445" s="25"/>
      <c r="F5445" s="29"/>
      <c r="G5445" s="29"/>
      <c r="H5445" s="29"/>
      <c r="I5445" s="29"/>
      <c r="J5445" s="29"/>
      <c r="K5445" s="25"/>
      <c r="L5445" s="25"/>
      <c r="M5445" s="25"/>
      <c r="N5445" s="25"/>
      <c r="O5445" s="25"/>
      <c r="P5445" s="25"/>
      <c r="Q5445" s="28"/>
      <c r="R5445" s="29"/>
      <c r="S5445" s="27"/>
      <c r="T5445" s="27"/>
      <c r="U5445" s="28"/>
      <c r="V5445" s="26"/>
      <c r="W5445" s="26"/>
      <c r="X5445" s="26"/>
      <c r="Y5445" s="37"/>
      <c r="Z5445" s="37"/>
      <c r="AA5445" s="37"/>
      <c r="AB5445" s="30"/>
      <c r="AC5445" s="30"/>
      <c r="AD5445" s="31"/>
      <c r="AE5445" s="30"/>
      <c r="AF5445" s="30"/>
      <c r="AG5445" s="32"/>
      <c r="AH5445" s="30"/>
      <c r="AJ5445" s="30"/>
      <c r="AK5445" s="30"/>
      <c r="AL5445" s="30"/>
      <c r="AM5445" s="30"/>
      <c r="AN5445" s="30"/>
      <c r="AO5445" s="30"/>
      <c r="AP5445" s="30"/>
      <c r="AQ5445" s="30"/>
      <c r="AR5445" s="30"/>
      <c r="AS5445" s="30"/>
      <c r="AT5445" s="30"/>
      <c r="AU5445" s="121"/>
      <c r="AV5445" s="129"/>
      <c r="AW5445" s="129"/>
      <c r="AX5445" s="129"/>
    </row>
    <row r="5446" spans="1:50" x14ac:dyDescent="0.25">
      <c r="A5446" s="120"/>
      <c r="B5446" s="28"/>
      <c r="C5446" s="25"/>
      <c r="D5446" s="25"/>
      <c r="E5446" s="25"/>
      <c r="F5446" s="29"/>
      <c r="G5446" s="29"/>
      <c r="H5446" s="29"/>
      <c r="I5446" s="29"/>
      <c r="J5446" s="29"/>
      <c r="K5446" s="25"/>
      <c r="L5446" s="25"/>
      <c r="M5446" s="25"/>
      <c r="N5446" s="25"/>
      <c r="O5446" s="25"/>
      <c r="P5446" s="25"/>
      <c r="Q5446" s="28"/>
      <c r="R5446" s="29"/>
      <c r="S5446" s="27"/>
      <c r="T5446" s="27"/>
      <c r="U5446" s="28"/>
      <c r="V5446" s="26"/>
      <c r="W5446" s="26"/>
      <c r="X5446" s="26"/>
      <c r="Y5446" s="37"/>
      <c r="Z5446" s="37"/>
      <c r="AA5446" s="37"/>
      <c r="AB5446" s="30"/>
      <c r="AC5446" s="30"/>
      <c r="AD5446" s="31"/>
      <c r="AE5446" s="30"/>
      <c r="AF5446" s="30"/>
      <c r="AG5446" s="32"/>
      <c r="AH5446" s="30"/>
      <c r="AJ5446" s="30"/>
      <c r="AK5446" s="30"/>
      <c r="AL5446" s="30"/>
      <c r="AM5446" s="30"/>
      <c r="AN5446" s="30"/>
      <c r="AO5446" s="30"/>
      <c r="AP5446" s="30"/>
      <c r="AQ5446" s="30"/>
      <c r="AR5446" s="30"/>
      <c r="AS5446" s="30"/>
      <c r="AT5446" s="30"/>
      <c r="AU5446" s="121"/>
      <c r="AV5446" s="129"/>
      <c r="AW5446" s="129"/>
      <c r="AX5446" s="129"/>
    </row>
    <row r="5447" spans="1:50" x14ac:dyDescent="0.25">
      <c r="A5447" s="120"/>
      <c r="B5447" s="28"/>
      <c r="C5447" s="25"/>
      <c r="D5447" s="25"/>
      <c r="E5447" s="25"/>
      <c r="F5447" s="29"/>
      <c r="G5447" s="29"/>
      <c r="H5447" s="29"/>
      <c r="I5447" s="29"/>
      <c r="J5447" s="29"/>
      <c r="K5447" s="25"/>
      <c r="L5447" s="25"/>
      <c r="M5447" s="25"/>
      <c r="N5447" s="25"/>
      <c r="O5447" s="25"/>
      <c r="P5447" s="25"/>
      <c r="Q5447" s="28"/>
      <c r="R5447" s="29"/>
      <c r="S5447" s="27"/>
      <c r="T5447" s="27"/>
      <c r="U5447" s="28"/>
      <c r="V5447" s="26"/>
      <c r="W5447" s="26"/>
      <c r="X5447" s="26"/>
      <c r="Y5447" s="37"/>
      <c r="Z5447" s="37"/>
      <c r="AA5447" s="37"/>
      <c r="AB5447" s="30"/>
      <c r="AC5447" s="30"/>
      <c r="AD5447" s="31"/>
      <c r="AE5447" s="30"/>
      <c r="AF5447" s="30"/>
      <c r="AG5447" s="32"/>
      <c r="AH5447" s="30"/>
      <c r="AJ5447" s="30"/>
      <c r="AK5447" s="30"/>
      <c r="AL5447" s="30"/>
      <c r="AM5447" s="30"/>
      <c r="AN5447" s="30"/>
      <c r="AO5447" s="30"/>
      <c r="AP5447" s="30"/>
      <c r="AQ5447" s="30"/>
      <c r="AR5447" s="30"/>
      <c r="AS5447" s="30"/>
      <c r="AT5447" s="30"/>
      <c r="AU5447" s="121"/>
      <c r="AV5447" s="129"/>
      <c r="AW5447" s="129"/>
      <c r="AX5447" s="129"/>
    </row>
    <row r="5448" spans="1:50" x14ac:dyDescent="0.25">
      <c r="A5448" s="120"/>
      <c r="B5448" s="28"/>
      <c r="C5448" s="25"/>
      <c r="D5448" s="25"/>
      <c r="E5448" s="25"/>
      <c r="F5448" s="29"/>
      <c r="G5448" s="29"/>
      <c r="H5448" s="29"/>
      <c r="I5448" s="29"/>
      <c r="J5448" s="29"/>
      <c r="K5448" s="25"/>
      <c r="L5448" s="25"/>
      <c r="M5448" s="25"/>
      <c r="N5448" s="25"/>
      <c r="O5448" s="25"/>
      <c r="P5448" s="25"/>
      <c r="Q5448" s="28"/>
      <c r="R5448" s="29"/>
      <c r="S5448" s="27"/>
      <c r="T5448" s="27"/>
      <c r="U5448" s="28"/>
      <c r="V5448" s="26"/>
      <c r="W5448" s="26"/>
      <c r="X5448" s="26"/>
      <c r="Y5448" s="37"/>
      <c r="Z5448" s="37"/>
      <c r="AA5448" s="37"/>
      <c r="AB5448" s="30"/>
      <c r="AC5448" s="30"/>
      <c r="AD5448" s="31"/>
      <c r="AE5448" s="30"/>
      <c r="AF5448" s="30"/>
      <c r="AG5448" s="32"/>
      <c r="AH5448" s="30"/>
      <c r="AJ5448" s="30"/>
      <c r="AK5448" s="30"/>
      <c r="AL5448" s="30"/>
      <c r="AM5448" s="30"/>
      <c r="AN5448" s="30"/>
      <c r="AO5448" s="30"/>
      <c r="AP5448" s="30"/>
      <c r="AQ5448" s="30"/>
      <c r="AR5448" s="30"/>
      <c r="AS5448" s="30"/>
      <c r="AT5448" s="30"/>
      <c r="AU5448" s="121"/>
      <c r="AV5448" s="129"/>
      <c r="AW5448" s="129"/>
      <c r="AX5448" s="129"/>
    </row>
    <row r="5449" spans="1:50" x14ac:dyDescent="0.25">
      <c r="A5449" s="120"/>
      <c r="B5449" s="28"/>
      <c r="C5449" s="25"/>
      <c r="D5449" s="25"/>
      <c r="E5449" s="25"/>
      <c r="F5449" s="29"/>
      <c r="G5449" s="29"/>
      <c r="H5449" s="29"/>
      <c r="I5449" s="29"/>
      <c r="J5449" s="29"/>
      <c r="K5449" s="25"/>
      <c r="L5449" s="25"/>
      <c r="M5449" s="25"/>
      <c r="N5449" s="25"/>
      <c r="O5449" s="25"/>
      <c r="P5449" s="25"/>
      <c r="Q5449" s="28"/>
      <c r="R5449" s="29"/>
      <c r="S5449" s="27"/>
      <c r="T5449" s="27"/>
      <c r="U5449" s="28"/>
      <c r="V5449" s="26"/>
      <c r="W5449" s="26"/>
      <c r="X5449" s="26"/>
      <c r="Y5449" s="37"/>
      <c r="Z5449" s="37"/>
      <c r="AA5449" s="37"/>
      <c r="AB5449" s="30"/>
      <c r="AC5449" s="30"/>
      <c r="AD5449" s="31"/>
      <c r="AE5449" s="30"/>
      <c r="AF5449" s="30"/>
      <c r="AG5449" s="32"/>
      <c r="AH5449" s="30"/>
      <c r="AJ5449" s="30"/>
      <c r="AK5449" s="30"/>
      <c r="AL5449" s="30"/>
      <c r="AM5449" s="30"/>
      <c r="AN5449" s="30"/>
      <c r="AO5449" s="30"/>
      <c r="AP5449" s="30"/>
      <c r="AQ5449" s="30"/>
      <c r="AR5449" s="30"/>
      <c r="AS5449" s="30"/>
      <c r="AT5449" s="30"/>
      <c r="AU5449" s="121"/>
      <c r="AV5449" s="129"/>
      <c r="AW5449" s="129"/>
      <c r="AX5449" s="129"/>
    </row>
    <row r="5450" spans="1:50" x14ac:dyDescent="0.25">
      <c r="A5450" s="120"/>
      <c r="B5450" s="28"/>
      <c r="C5450" s="25"/>
      <c r="D5450" s="25"/>
      <c r="E5450" s="25"/>
      <c r="F5450" s="29"/>
      <c r="G5450" s="29"/>
      <c r="H5450" s="29"/>
      <c r="I5450" s="29"/>
      <c r="J5450" s="29"/>
      <c r="K5450" s="25"/>
      <c r="L5450" s="25"/>
      <c r="M5450" s="25"/>
      <c r="N5450" s="25"/>
      <c r="O5450" s="25"/>
      <c r="P5450" s="25"/>
      <c r="Q5450" s="28"/>
      <c r="R5450" s="29"/>
      <c r="S5450" s="27"/>
      <c r="T5450" s="27"/>
      <c r="U5450" s="28"/>
      <c r="V5450" s="26"/>
      <c r="W5450" s="26"/>
      <c r="X5450" s="26"/>
      <c r="Y5450" s="37"/>
      <c r="Z5450" s="37"/>
      <c r="AA5450" s="37"/>
      <c r="AB5450" s="30"/>
      <c r="AC5450" s="30"/>
      <c r="AD5450" s="31"/>
      <c r="AE5450" s="30"/>
      <c r="AF5450" s="30"/>
      <c r="AG5450" s="32"/>
      <c r="AH5450" s="30"/>
      <c r="AJ5450" s="30"/>
      <c r="AK5450" s="30"/>
      <c r="AL5450" s="30"/>
      <c r="AM5450" s="30"/>
      <c r="AN5450" s="30"/>
      <c r="AO5450" s="30"/>
      <c r="AP5450" s="30"/>
      <c r="AQ5450" s="30"/>
      <c r="AR5450" s="30"/>
      <c r="AS5450" s="30"/>
      <c r="AT5450" s="30"/>
      <c r="AU5450" s="121"/>
      <c r="AV5450" s="129"/>
      <c r="AW5450" s="129"/>
      <c r="AX5450" s="129"/>
    </row>
    <row r="5451" spans="1:50" x14ac:dyDescent="0.25">
      <c r="A5451" s="120"/>
      <c r="B5451" s="28"/>
      <c r="C5451" s="25"/>
      <c r="D5451" s="25"/>
      <c r="E5451" s="25"/>
      <c r="F5451" s="29"/>
      <c r="G5451" s="29"/>
      <c r="H5451" s="29"/>
      <c r="I5451" s="29"/>
      <c r="J5451" s="29"/>
      <c r="K5451" s="25"/>
      <c r="L5451" s="25"/>
      <c r="M5451" s="25"/>
      <c r="N5451" s="25"/>
      <c r="O5451" s="25"/>
      <c r="P5451" s="25"/>
      <c r="Q5451" s="28"/>
      <c r="R5451" s="29"/>
      <c r="S5451" s="27"/>
      <c r="T5451" s="27"/>
      <c r="U5451" s="28"/>
      <c r="V5451" s="26"/>
      <c r="W5451" s="26"/>
      <c r="X5451" s="26"/>
      <c r="Y5451" s="37"/>
      <c r="Z5451" s="37"/>
      <c r="AA5451" s="37"/>
      <c r="AB5451" s="30"/>
      <c r="AC5451" s="30"/>
      <c r="AD5451" s="31"/>
      <c r="AE5451" s="30"/>
      <c r="AF5451" s="30"/>
      <c r="AG5451" s="32"/>
      <c r="AH5451" s="30"/>
      <c r="AJ5451" s="30"/>
      <c r="AK5451" s="30"/>
      <c r="AL5451" s="30"/>
      <c r="AM5451" s="30"/>
      <c r="AN5451" s="30"/>
      <c r="AO5451" s="30"/>
      <c r="AP5451" s="30"/>
      <c r="AQ5451" s="30"/>
      <c r="AR5451" s="30"/>
      <c r="AS5451" s="30"/>
      <c r="AT5451" s="30"/>
      <c r="AU5451" s="121"/>
      <c r="AV5451" s="129"/>
      <c r="AW5451" s="129"/>
      <c r="AX5451" s="129"/>
    </row>
    <row r="5452" spans="1:50" x14ac:dyDescent="0.25">
      <c r="A5452" s="120"/>
      <c r="B5452" s="28"/>
      <c r="C5452" s="25"/>
      <c r="D5452" s="25"/>
      <c r="E5452" s="25"/>
      <c r="F5452" s="29"/>
      <c r="G5452" s="29"/>
      <c r="H5452" s="29"/>
      <c r="I5452" s="29"/>
      <c r="J5452" s="29"/>
      <c r="K5452" s="25"/>
      <c r="L5452" s="25"/>
      <c r="M5452" s="25"/>
      <c r="N5452" s="25"/>
      <c r="O5452" s="25"/>
      <c r="P5452" s="25"/>
      <c r="Q5452" s="28"/>
      <c r="R5452" s="29"/>
      <c r="S5452" s="27"/>
      <c r="T5452" s="27"/>
      <c r="U5452" s="28"/>
      <c r="V5452" s="26"/>
      <c r="W5452" s="26"/>
      <c r="X5452" s="26"/>
      <c r="Y5452" s="37"/>
      <c r="Z5452" s="37"/>
      <c r="AA5452" s="37"/>
      <c r="AB5452" s="30"/>
      <c r="AC5452" s="30"/>
      <c r="AD5452" s="31"/>
      <c r="AE5452" s="30"/>
      <c r="AF5452" s="30"/>
      <c r="AG5452" s="32"/>
      <c r="AH5452" s="30"/>
      <c r="AJ5452" s="30"/>
      <c r="AK5452" s="30"/>
      <c r="AL5452" s="30"/>
      <c r="AM5452" s="30"/>
      <c r="AN5452" s="30"/>
      <c r="AO5452" s="30"/>
      <c r="AP5452" s="30"/>
      <c r="AQ5452" s="30"/>
      <c r="AR5452" s="30"/>
      <c r="AS5452" s="30"/>
      <c r="AT5452" s="30"/>
      <c r="AU5452" s="121"/>
      <c r="AV5452" s="129"/>
      <c r="AW5452" s="129"/>
      <c r="AX5452" s="129"/>
    </row>
    <row r="5453" spans="1:50" x14ac:dyDescent="0.25">
      <c r="A5453" s="120"/>
      <c r="B5453" s="28"/>
      <c r="C5453" s="25"/>
      <c r="D5453" s="25"/>
      <c r="E5453" s="25"/>
      <c r="F5453" s="29"/>
      <c r="G5453" s="29"/>
      <c r="H5453" s="29"/>
      <c r="I5453" s="29"/>
      <c r="J5453" s="29"/>
      <c r="K5453" s="25"/>
      <c r="L5453" s="25"/>
      <c r="M5453" s="25"/>
      <c r="N5453" s="25"/>
      <c r="O5453" s="25"/>
      <c r="P5453" s="25"/>
      <c r="Q5453" s="28"/>
      <c r="R5453" s="29"/>
      <c r="S5453" s="27"/>
      <c r="T5453" s="27"/>
      <c r="U5453" s="28"/>
      <c r="V5453" s="26"/>
      <c r="W5453" s="26"/>
      <c r="X5453" s="26"/>
      <c r="Y5453" s="37"/>
      <c r="Z5453" s="37"/>
      <c r="AA5453" s="37"/>
      <c r="AB5453" s="30"/>
      <c r="AC5453" s="30"/>
      <c r="AD5453" s="31"/>
      <c r="AE5453" s="30"/>
      <c r="AF5453" s="30"/>
      <c r="AG5453" s="32"/>
      <c r="AH5453" s="30"/>
      <c r="AJ5453" s="30"/>
      <c r="AK5453" s="30"/>
      <c r="AL5453" s="30"/>
      <c r="AM5453" s="30"/>
      <c r="AN5453" s="30"/>
      <c r="AO5453" s="30"/>
      <c r="AP5453" s="30"/>
      <c r="AQ5453" s="30"/>
      <c r="AR5453" s="30"/>
      <c r="AS5453" s="30"/>
      <c r="AT5453" s="30"/>
      <c r="AU5453" s="121"/>
      <c r="AV5453" s="129"/>
      <c r="AW5453" s="129"/>
      <c r="AX5453" s="129"/>
    </row>
    <row r="5454" spans="1:50" x14ac:dyDescent="0.25">
      <c r="A5454" s="120"/>
      <c r="B5454" s="28"/>
      <c r="C5454" s="25"/>
      <c r="D5454" s="25"/>
      <c r="E5454" s="25"/>
      <c r="F5454" s="29"/>
      <c r="G5454" s="29"/>
      <c r="H5454" s="29"/>
      <c r="I5454" s="29"/>
      <c r="J5454" s="29"/>
      <c r="K5454" s="25"/>
      <c r="L5454" s="25"/>
      <c r="M5454" s="25"/>
      <c r="N5454" s="25"/>
      <c r="O5454" s="25"/>
      <c r="P5454" s="25"/>
      <c r="Q5454" s="28"/>
      <c r="R5454" s="29"/>
      <c r="S5454" s="27"/>
      <c r="T5454" s="27"/>
      <c r="U5454" s="28"/>
      <c r="V5454" s="26"/>
      <c r="W5454" s="26"/>
      <c r="X5454" s="26"/>
      <c r="Y5454" s="37"/>
      <c r="Z5454" s="37"/>
      <c r="AA5454" s="37"/>
      <c r="AB5454" s="30"/>
      <c r="AC5454" s="30"/>
      <c r="AD5454" s="31"/>
      <c r="AE5454" s="30"/>
      <c r="AF5454" s="30"/>
      <c r="AG5454" s="32"/>
      <c r="AH5454" s="30"/>
      <c r="AJ5454" s="30"/>
      <c r="AK5454" s="30"/>
      <c r="AL5454" s="30"/>
      <c r="AM5454" s="30"/>
      <c r="AN5454" s="30"/>
      <c r="AO5454" s="30"/>
      <c r="AP5454" s="30"/>
      <c r="AQ5454" s="30"/>
      <c r="AR5454" s="30"/>
      <c r="AS5454" s="30"/>
      <c r="AT5454" s="30"/>
      <c r="AU5454" s="121"/>
      <c r="AV5454" s="129"/>
      <c r="AW5454" s="129"/>
      <c r="AX5454" s="129"/>
    </row>
    <row r="5455" spans="1:50" x14ac:dyDescent="0.25">
      <c r="A5455" s="120"/>
      <c r="B5455" s="28"/>
      <c r="C5455" s="25"/>
      <c r="D5455" s="25"/>
      <c r="E5455" s="25"/>
      <c r="F5455" s="29"/>
      <c r="G5455" s="29"/>
      <c r="H5455" s="29"/>
      <c r="I5455" s="29"/>
      <c r="J5455" s="29"/>
      <c r="K5455" s="25"/>
      <c r="L5455" s="25"/>
      <c r="M5455" s="25"/>
      <c r="N5455" s="25"/>
      <c r="O5455" s="25"/>
      <c r="P5455" s="25"/>
      <c r="Q5455" s="28"/>
      <c r="R5455" s="29"/>
      <c r="S5455" s="27"/>
      <c r="T5455" s="27"/>
      <c r="U5455" s="28"/>
      <c r="V5455" s="26"/>
      <c r="W5455" s="26"/>
      <c r="X5455" s="26"/>
      <c r="Y5455" s="37"/>
      <c r="Z5455" s="37"/>
      <c r="AA5455" s="37"/>
      <c r="AB5455" s="30"/>
      <c r="AC5455" s="30"/>
      <c r="AD5455" s="31"/>
      <c r="AE5455" s="30"/>
      <c r="AF5455" s="30"/>
      <c r="AG5455" s="32"/>
      <c r="AH5455" s="30"/>
      <c r="AJ5455" s="30"/>
      <c r="AK5455" s="30"/>
      <c r="AL5455" s="30"/>
      <c r="AM5455" s="30"/>
      <c r="AN5455" s="30"/>
      <c r="AO5455" s="30"/>
      <c r="AP5455" s="30"/>
      <c r="AQ5455" s="30"/>
      <c r="AR5455" s="30"/>
      <c r="AS5455" s="30"/>
      <c r="AT5455" s="30"/>
      <c r="AU5455" s="121"/>
      <c r="AV5455" s="129"/>
      <c r="AW5455" s="129"/>
      <c r="AX5455" s="129"/>
    </row>
    <row r="5456" spans="1:50" x14ac:dyDescent="0.25">
      <c r="A5456" s="120"/>
      <c r="B5456" s="28"/>
      <c r="C5456" s="25"/>
      <c r="D5456" s="25"/>
      <c r="E5456" s="25"/>
      <c r="F5456" s="29"/>
      <c r="G5456" s="29"/>
      <c r="H5456" s="29"/>
      <c r="I5456" s="29"/>
      <c r="J5456" s="29"/>
      <c r="K5456" s="25"/>
      <c r="L5456" s="25"/>
      <c r="M5456" s="25"/>
      <c r="N5456" s="25"/>
      <c r="O5456" s="25"/>
      <c r="P5456" s="25"/>
      <c r="Q5456" s="28"/>
      <c r="R5456" s="29"/>
      <c r="S5456" s="27"/>
      <c r="T5456" s="27"/>
      <c r="U5456" s="28"/>
      <c r="V5456" s="26"/>
      <c r="W5456" s="26"/>
      <c r="X5456" s="26"/>
      <c r="Y5456" s="37"/>
      <c r="Z5456" s="37"/>
      <c r="AA5456" s="37"/>
      <c r="AB5456" s="30"/>
      <c r="AC5456" s="30"/>
      <c r="AD5456" s="31"/>
      <c r="AE5456" s="30"/>
      <c r="AF5456" s="30"/>
      <c r="AG5456" s="32"/>
      <c r="AH5456" s="30"/>
      <c r="AJ5456" s="30"/>
      <c r="AK5456" s="30"/>
      <c r="AL5456" s="30"/>
      <c r="AM5456" s="30"/>
      <c r="AN5456" s="30"/>
      <c r="AO5456" s="30"/>
      <c r="AP5456" s="30"/>
      <c r="AQ5456" s="30"/>
      <c r="AR5456" s="30"/>
      <c r="AS5456" s="30"/>
      <c r="AT5456" s="30"/>
      <c r="AU5456" s="121"/>
      <c r="AV5456" s="129"/>
      <c r="AW5456" s="129"/>
      <c r="AX5456" s="129"/>
    </row>
    <row r="5457" spans="1:50" x14ac:dyDescent="0.25">
      <c r="A5457" s="120"/>
      <c r="B5457" s="28"/>
      <c r="C5457" s="25"/>
      <c r="D5457" s="25"/>
      <c r="E5457" s="25"/>
      <c r="F5457" s="29"/>
      <c r="G5457" s="29"/>
      <c r="H5457" s="29"/>
      <c r="I5457" s="29"/>
      <c r="J5457" s="29"/>
      <c r="K5457" s="25"/>
      <c r="L5457" s="25"/>
      <c r="M5457" s="25"/>
      <c r="N5457" s="25"/>
      <c r="O5457" s="25"/>
      <c r="P5457" s="25"/>
      <c r="Q5457" s="28"/>
      <c r="R5457" s="29"/>
      <c r="S5457" s="27"/>
      <c r="T5457" s="27"/>
      <c r="U5457" s="28"/>
      <c r="V5457" s="26"/>
      <c r="W5457" s="26"/>
      <c r="X5457" s="26"/>
      <c r="Y5457" s="37"/>
      <c r="Z5457" s="37"/>
      <c r="AA5457" s="37"/>
      <c r="AB5457" s="30"/>
      <c r="AC5457" s="30"/>
      <c r="AD5457" s="31"/>
      <c r="AE5457" s="30"/>
      <c r="AF5457" s="30"/>
      <c r="AG5457" s="32"/>
      <c r="AH5457" s="30"/>
      <c r="AJ5457" s="30"/>
      <c r="AK5457" s="30"/>
      <c r="AL5457" s="30"/>
      <c r="AM5457" s="30"/>
      <c r="AN5457" s="30"/>
      <c r="AO5457" s="30"/>
      <c r="AP5457" s="30"/>
      <c r="AQ5457" s="30"/>
      <c r="AR5457" s="30"/>
      <c r="AS5457" s="30"/>
      <c r="AT5457" s="30"/>
      <c r="AU5457" s="121"/>
      <c r="AV5457" s="129"/>
      <c r="AW5457" s="129"/>
      <c r="AX5457" s="129"/>
    </row>
    <row r="5458" spans="1:50" x14ac:dyDescent="0.25">
      <c r="A5458" s="120"/>
      <c r="B5458" s="28"/>
      <c r="C5458" s="25"/>
      <c r="D5458" s="25"/>
      <c r="E5458" s="25"/>
      <c r="F5458" s="29"/>
      <c r="G5458" s="29"/>
      <c r="H5458" s="29"/>
      <c r="I5458" s="29"/>
      <c r="J5458" s="29"/>
      <c r="K5458" s="25"/>
      <c r="L5458" s="25"/>
      <c r="M5458" s="25"/>
      <c r="N5458" s="25"/>
      <c r="O5458" s="25"/>
      <c r="P5458" s="25"/>
      <c r="Q5458" s="28"/>
      <c r="R5458" s="29"/>
      <c r="S5458" s="27"/>
      <c r="T5458" s="27"/>
      <c r="U5458" s="28"/>
      <c r="V5458" s="26"/>
      <c r="W5458" s="26"/>
      <c r="X5458" s="26"/>
      <c r="Y5458" s="37"/>
      <c r="Z5458" s="37"/>
      <c r="AA5458" s="37"/>
      <c r="AB5458" s="30"/>
      <c r="AC5458" s="30"/>
      <c r="AD5458" s="31"/>
      <c r="AE5458" s="30"/>
      <c r="AF5458" s="30"/>
      <c r="AG5458" s="32"/>
      <c r="AH5458" s="30"/>
      <c r="AJ5458" s="30"/>
      <c r="AK5458" s="30"/>
      <c r="AL5458" s="30"/>
      <c r="AM5458" s="30"/>
      <c r="AN5458" s="30"/>
      <c r="AO5458" s="30"/>
      <c r="AP5458" s="30"/>
      <c r="AQ5458" s="30"/>
      <c r="AR5458" s="30"/>
      <c r="AS5458" s="30"/>
      <c r="AT5458" s="30"/>
      <c r="AU5458" s="121"/>
      <c r="AV5458" s="129"/>
      <c r="AW5458" s="129"/>
      <c r="AX5458" s="129"/>
    </row>
    <row r="5459" spans="1:50" x14ac:dyDescent="0.25">
      <c r="A5459" s="120"/>
      <c r="B5459" s="28"/>
      <c r="C5459" s="25"/>
      <c r="D5459" s="25"/>
      <c r="E5459" s="25"/>
      <c r="F5459" s="29"/>
      <c r="G5459" s="29"/>
      <c r="H5459" s="29"/>
      <c r="I5459" s="29"/>
      <c r="J5459" s="29"/>
      <c r="K5459" s="25"/>
      <c r="L5459" s="25"/>
      <c r="M5459" s="25"/>
      <c r="N5459" s="25"/>
      <c r="O5459" s="25"/>
      <c r="P5459" s="25"/>
      <c r="Q5459" s="28"/>
      <c r="R5459" s="29"/>
      <c r="S5459" s="27"/>
      <c r="T5459" s="27"/>
      <c r="U5459" s="28"/>
      <c r="V5459" s="26"/>
      <c r="W5459" s="26"/>
      <c r="X5459" s="26"/>
      <c r="Y5459" s="37"/>
      <c r="Z5459" s="37"/>
      <c r="AA5459" s="37"/>
      <c r="AB5459" s="30"/>
      <c r="AC5459" s="30"/>
      <c r="AD5459" s="31"/>
      <c r="AE5459" s="30"/>
      <c r="AF5459" s="30"/>
      <c r="AG5459" s="32"/>
      <c r="AH5459" s="30"/>
      <c r="AJ5459" s="30"/>
      <c r="AK5459" s="30"/>
      <c r="AL5459" s="30"/>
      <c r="AM5459" s="30"/>
      <c r="AN5459" s="30"/>
      <c r="AO5459" s="30"/>
      <c r="AP5459" s="30"/>
      <c r="AQ5459" s="30"/>
      <c r="AR5459" s="30"/>
      <c r="AS5459" s="30"/>
      <c r="AT5459" s="30"/>
      <c r="AU5459" s="121"/>
      <c r="AV5459" s="129"/>
      <c r="AW5459" s="129"/>
      <c r="AX5459" s="129"/>
    </row>
    <row r="5460" spans="1:50" x14ac:dyDescent="0.25">
      <c r="A5460" s="120"/>
      <c r="B5460" s="28"/>
      <c r="C5460" s="25"/>
      <c r="D5460" s="25"/>
      <c r="E5460" s="25"/>
      <c r="F5460" s="29"/>
      <c r="G5460" s="29"/>
      <c r="H5460" s="29"/>
      <c r="I5460" s="29"/>
      <c r="J5460" s="29"/>
      <c r="K5460" s="25"/>
      <c r="L5460" s="25"/>
      <c r="M5460" s="25"/>
      <c r="N5460" s="25"/>
      <c r="O5460" s="25"/>
      <c r="P5460" s="25"/>
      <c r="Q5460" s="28"/>
      <c r="R5460" s="29"/>
      <c r="S5460" s="27"/>
      <c r="T5460" s="27"/>
      <c r="U5460" s="28"/>
      <c r="V5460" s="26"/>
      <c r="W5460" s="26"/>
      <c r="X5460" s="26"/>
      <c r="Y5460" s="37"/>
      <c r="Z5460" s="37"/>
      <c r="AA5460" s="37"/>
      <c r="AB5460" s="30"/>
      <c r="AC5460" s="30"/>
      <c r="AD5460" s="31"/>
      <c r="AE5460" s="30"/>
      <c r="AF5460" s="30"/>
      <c r="AG5460" s="32"/>
      <c r="AH5460" s="30"/>
      <c r="AJ5460" s="30"/>
      <c r="AK5460" s="30"/>
      <c r="AL5460" s="30"/>
      <c r="AM5460" s="30"/>
      <c r="AN5460" s="30"/>
      <c r="AO5460" s="30"/>
      <c r="AP5460" s="30"/>
      <c r="AQ5460" s="30"/>
      <c r="AR5460" s="30"/>
      <c r="AS5460" s="30"/>
      <c r="AT5460" s="30"/>
      <c r="AU5460" s="121"/>
      <c r="AV5460" s="129"/>
      <c r="AW5460" s="129"/>
      <c r="AX5460" s="129"/>
    </row>
    <row r="5461" spans="1:50" x14ac:dyDescent="0.25">
      <c r="A5461" s="120"/>
      <c r="B5461" s="28"/>
      <c r="C5461" s="25"/>
      <c r="D5461" s="25"/>
      <c r="E5461" s="25"/>
      <c r="F5461" s="29"/>
      <c r="G5461" s="29"/>
      <c r="H5461" s="29"/>
      <c r="I5461" s="29"/>
      <c r="J5461" s="29"/>
      <c r="K5461" s="25"/>
      <c r="L5461" s="25"/>
      <c r="M5461" s="25"/>
      <c r="N5461" s="25"/>
      <c r="O5461" s="25"/>
      <c r="P5461" s="25"/>
      <c r="Q5461" s="28"/>
      <c r="R5461" s="29"/>
      <c r="S5461" s="27"/>
      <c r="T5461" s="27"/>
      <c r="U5461" s="28"/>
      <c r="V5461" s="26"/>
      <c r="W5461" s="26"/>
      <c r="X5461" s="26"/>
      <c r="Y5461" s="37"/>
      <c r="Z5461" s="37"/>
      <c r="AA5461" s="37"/>
      <c r="AB5461" s="30"/>
      <c r="AC5461" s="30"/>
      <c r="AD5461" s="31"/>
      <c r="AE5461" s="30"/>
      <c r="AF5461" s="30"/>
      <c r="AG5461" s="32"/>
      <c r="AH5461" s="30"/>
      <c r="AJ5461" s="30"/>
      <c r="AK5461" s="30"/>
      <c r="AL5461" s="30"/>
      <c r="AM5461" s="30"/>
      <c r="AN5461" s="30"/>
      <c r="AO5461" s="30"/>
      <c r="AP5461" s="30"/>
      <c r="AQ5461" s="30"/>
      <c r="AR5461" s="30"/>
      <c r="AS5461" s="30"/>
      <c r="AT5461" s="30"/>
      <c r="AU5461" s="121"/>
      <c r="AV5461" s="129"/>
      <c r="AW5461" s="129"/>
      <c r="AX5461" s="129"/>
    </row>
    <row r="5462" spans="1:50" x14ac:dyDescent="0.25">
      <c r="A5462" s="120"/>
      <c r="B5462" s="28"/>
      <c r="C5462" s="25"/>
      <c r="D5462" s="25"/>
      <c r="E5462" s="25"/>
      <c r="F5462" s="29"/>
      <c r="G5462" s="29"/>
      <c r="H5462" s="29"/>
      <c r="I5462" s="29"/>
      <c r="J5462" s="29"/>
      <c r="K5462" s="25"/>
      <c r="L5462" s="25"/>
      <c r="M5462" s="25"/>
      <c r="N5462" s="25"/>
      <c r="O5462" s="25"/>
      <c r="P5462" s="25"/>
      <c r="Q5462" s="28"/>
      <c r="R5462" s="29"/>
      <c r="S5462" s="27"/>
      <c r="T5462" s="27"/>
      <c r="U5462" s="28"/>
      <c r="V5462" s="26"/>
      <c r="W5462" s="26"/>
      <c r="X5462" s="26"/>
      <c r="Y5462" s="37"/>
      <c r="Z5462" s="37"/>
      <c r="AA5462" s="37"/>
      <c r="AB5462" s="30"/>
      <c r="AC5462" s="30"/>
      <c r="AD5462" s="31"/>
      <c r="AE5462" s="30"/>
      <c r="AF5462" s="30"/>
      <c r="AG5462" s="32"/>
      <c r="AH5462" s="30"/>
      <c r="AJ5462" s="30"/>
      <c r="AK5462" s="30"/>
      <c r="AL5462" s="30"/>
      <c r="AM5462" s="30"/>
      <c r="AN5462" s="30"/>
      <c r="AO5462" s="30"/>
      <c r="AP5462" s="30"/>
      <c r="AQ5462" s="30"/>
      <c r="AR5462" s="30"/>
      <c r="AS5462" s="30"/>
      <c r="AT5462" s="30"/>
      <c r="AU5462" s="121"/>
      <c r="AV5462" s="129"/>
      <c r="AW5462" s="129"/>
      <c r="AX5462" s="129"/>
    </row>
    <row r="5463" spans="1:50" x14ac:dyDescent="0.25">
      <c r="A5463" s="120"/>
      <c r="B5463" s="28"/>
      <c r="C5463" s="25"/>
      <c r="D5463" s="25"/>
      <c r="E5463" s="25"/>
      <c r="F5463" s="29"/>
      <c r="G5463" s="29"/>
      <c r="H5463" s="29"/>
      <c r="I5463" s="29"/>
      <c r="J5463" s="29"/>
      <c r="K5463" s="25"/>
      <c r="L5463" s="25"/>
      <c r="M5463" s="25"/>
      <c r="N5463" s="25"/>
      <c r="O5463" s="25"/>
      <c r="P5463" s="25"/>
      <c r="Q5463" s="28"/>
      <c r="R5463" s="29"/>
      <c r="S5463" s="27"/>
      <c r="T5463" s="27"/>
      <c r="U5463" s="28"/>
      <c r="V5463" s="26"/>
      <c r="W5463" s="26"/>
      <c r="X5463" s="26"/>
      <c r="Y5463" s="37"/>
      <c r="Z5463" s="37"/>
      <c r="AA5463" s="37"/>
      <c r="AB5463" s="30"/>
      <c r="AC5463" s="30"/>
      <c r="AD5463" s="31"/>
      <c r="AE5463" s="30"/>
      <c r="AF5463" s="30"/>
      <c r="AG5463" s="32"/>
      <c r="AH5463" s="30"/>
      <c r="AJ5463" s="30"/>
      <c r="AK5463" s="30"/>
      <c r="AL5463" s="30"/>
      <c r="AM5463" s="30"/>
      <c r="AN5463" s="30"/>
      <c r="AO5463" s="30"/>
      <c r="AP5463" s="30"/>
      <c r="AQ5463" s="30"/>
      <c r="AR5463" s="30"/>
      <c r="AS5463" s="30"/>
      <c r="AT5463" s="30"/>
      <c r="AU5463" s="121"/>
      <c r="AV5463" s="129"/>
      <c r="AW5463" s="129"/>
      <c r="AX5463" s="129"/>
    </row>
    <row r="5464" spans="1:50" x14ac:dyDescent="0.25">
      <c r="A5464" s="120"/>
      <c r="B5464" s="28"/>
      <c r="C5464" s="25"/>
      <c r="D5464" s="25"/>
      <c r="E5464" s="25"/>
      <c r="F5464" s="29"/>
      <c r="G5464" s="29"/>
      <c r="H5464" s="29"/>
      <c r="I5464" s="29"/>
      <c r="J5464" s="29"/>
      <c r="K5464" s="25"/>
      <c r="L5464" s="25"/>
      <c r="M5464" s="25"/>
      <c r="N5464" s="25"/>
      <c r="O5464" s="25"/>
      <c r="P5464" s="25"/>
      <c r="Q5464" s="28"/>
      <c r="R5464" s="29"/>
      <c r="S5464" s="27"/>
      <c r="T5464" s="27"/>
      <c r="U5464" s="28"/>
      <c r="V5464" s="26"/>
      <c r="W5464" s="26"/>
      <c r="X5464" s="26"/>
      <c r="Y5464" s="37"/>
      <c r="Z5464" s="37"/>
      <c r="AA5464" s="37"/>
      <c r="AB5464" s="30"/>
      <c r="AC5464" s="30"/>
      <c r="AD5464" s="31"/>
      <c r="AE5464" s="30"/>
      <c r="AF5464" s="30"/>
      <c r="AG5464" s="32"/>
      <c r="AH5464" s="30"/>
      <c r="AJ5464" s="30"/>
      <c r="AK5464" s="30"/>
      <c r="AL5464" s="30"/>
      <c r="AM5464" s="30"/>
      <c r="AN5464" s="30"/>
      <c r="AO5464" s="30"/>
      <c r="AP5464" s="30"/>
      <c r="AQ5464" s="30"/>
      <c r="AR5464" s="30"/>
      <c r="AS5464" s="30"/>
      <c r="AT5464" s="30"/>
      <c r="AU5464" s="121"/>
      <c r="AV5464" s="129"/>
      <c r="AW5464" s="129"/>
      <c r="AX5464" s="129"/>
    </row>
    <row r="5465" spans="1:50" x14ac:dyDescent="0.25">
      <c r="A5465" s="120"/>
      <c r="B5465" s="28"/>
      <c r="C5465" s="25"/>
      <c r="D5465" s="25"/>
      <c r="E5465" s="25"/>
      <c r="F5465" s="29"/>
      <c r="G5465" s="29"/>
      <c r="H5465" s="29"/>
      <c r="I5465" s="29"/>
      <c r="J5465" s="29"/>
      <c r="K5465" s="25"/>
      <c r="L5465" s="25"/>
      <c r="M5465" s="25"/>
      <c r="N5465" s="25"/>
      <c r="O5465" s="25"/>
      <c r="P5465" s="25"/>
      <c r="Q5465" s="28"/>
      <c r="R5465" s="29"/>
      <c r="S5465" s="27"/>
      <c r="T5465" s="27"/>
      <c r="U5465" s="28"/>
      <c r="V5465" s="26"/>
      <c r="W5465" s="26"/>
      <c r="X5465" s="26"/>
      <c r="Y5465" s="37"/>
      <c r="Z5465" s="37"/>
      <c r="AA5465" s="37"/>
      <c r="AB5465" s="30"/>
      <c r="AC5465" s="30"/>
      <c r="AD5465" s="31"/>
      <c r="AE5465" s="30"/>
      <c r="AF5465" s="30"/>
      <c r="AG5465" s="32"/>
      <c r="AH5465" s="30"/>
      <c r="AJ5465" s="30"/>
      <c r="AK5465" s="30"/>
      <c r="AL5465" s="30"/>
      <c r="AM5465" s="30"/>
      <c r="AN5465" s="30"/>
      <c r="AO5465" s="30"/>
      <c r="AP5465" s="30"/>
      <c r="AQ5465" s="30"/>
      <c r="AR5465" s="30"/>
      <c r="AS5465" s="30"/>
      <c r="AT5465" s="30"/>
      <c r="AU5465" s="121"/>
      <c r="AV5465" s="129"/>
      <c r="AW5465" s="129"/>
      <c r="AX5465" s="129"/>
    </row>
    <row r="5466" spans="1:50" x14ac:dyDescent="0.25">
      <c r="A5466" s="120"/>
      <c r="B5466" s="28"/>
      <c r="C5466" s="25"/>
      <c r="D5466" s="25"/>
      <c r="E5466" s="25"/>
      <c r="F5466" s="29"/>
      <c r="G5466" s="29"/>
      <c r="H5466" s="29"/>
      <c r="I5466" s="29"/>
      <c r="J5466" s="29"/>
      <c r="K5466" s="25"/>
      <c r="L5466" s="25"/>
      <c r="M5466" s="25"/>
      <c r="N5466" s="25"/>
      <c r="O5466" s="25"/>
      <c r="P5466" s="25"/>
      <c r="Q5466" s="28"/>
      <c r="R5466" s="29"/>
      <c r="S5466" s="27"/>
      <c r="T5466" s="27"/>
      <c r="U5466" s="28"/>
      <c r="V5466" s="26"/>
      <c r="W5466" s="26"/>
      <c r="X5466" s="26"/>
      <c r="Y5466" s="37"/>
      <c r="Z5466" s="37"/>
      <c r="AA5466" s="37"/>
      <c r="AB5466" s="30"/>
      <c r="AC5466" s="30"/>
      <c r="AD5466" s="31"/>
      <c r="AE5466" s="30"/>
      <c r="AF5466" s="30"/>
      <c r="AG5466" s="32"/>
      <c r="AH5466" s="30"/>
      <c r="AJ5466" s="30"/>
      <c r="AK5466" s="30"/>
      <c r="AL5466" s="30"/>
      <c r="AM5466" s="30"/>
      <c r="AN5466" s="30"/>
      <c r="AO5466" s="30"/>
      <c r="AP5466" s="30"/>
      <c r="AQ5466" s="30"/>
      <c r="AR5466" s="30"/>
      <c r="AS5466" s="30"/>
      <c r="AT5466" s="30"/>
      <c r="AU5466" s="121"/>
      <c r="AV5466" s="129"/>
      <c r="AW5466" s="129"/>
      <c r="AX5466" s="129"/>
    </row>
    <row r="5467" spans="1:50" x14ac:dyDescent="0.25">
      <c r="A5467" s="120"/>
      <c r="B5467" s="28"/>
      <c r="C5467" s="25"/>
      <c r="D5467" s="25"/>
      <c r="E5467" s="25"/>
      <c r="F5467" s="29"/>
      <c r="G5467" s="29"/>
      <c r="H5467" s="29"/>
      <c r="I5467" s="29"/>
      <c r="J5467" s="29"/>
      <c r="K5467" s="25"/>
      <c r="L5467" s="25"/>
      <c r="M5467" s="25"/>
      <c r="N5467" s="25"/>
      <c r="O5467" s="25"/>
      <c r="P5467" s="25"/>
      <c r="Q5467" s="28"/>
      <c r="R5467" s="29"/>
      <c r="S5467" s="27"/>
      <c r="T5467" s="27"/>
      <c r="U5467" s="28"/>
      <c r="V5467" s="26"/>
      <c r="W5467" s="26"/>
      <c r="X5467" s="26"/>
      <c r="Y5467" s="37"/>
      <c r="Z5467" s="37"/>
      <c r="AA5467" s="37"/>
      <c r="AB5467" s="30"/>
      <c r="AC5467" s="30"/>
      <c r="AD5467" s="31"/>
      <c r="AE5467" s="30"/>
      <c r="AF5467" s="30"/>
      <c r="AG5467" s="32"/>
      <c r="AH5467" s="30"/>
      <c r="AJ5467" s="30"/>
      <c r="AK5467" s="30"/>
      <c r="AL5467" s="30"/>
      <c r="AM5467" s="30"/>
      <c r="AN5467" s="30"/>
      <c r="AO5467" s="30"/>
      <c r="AP5467" s="30"/>
      <c r="AQ5467" s="30"/>
      <c r="AR5467" s="30"/>
      <c r="AS5467" s="30"/>
      <c r="AT5467" s="30"/>
      <c r="AU5467" s="121"/>
      <c r="AV5467" s="129"/>
      <c r="AW5467" s="129"/>
      <c r="AX5467" s="129"/>
    </row>
    <row r="5468" spans="1:50" x14ac:dyDescent="0.25">
      <c r="A5468" s="120"/>
      <c r="B5468" s="28"/>
      <c r="C5468" s="25"/>
      <c r="D5468" s="25"/>
      <c r="E5468" s="25"/>
      <c r="F5468" s="29"/>
      <c r="G5468" s="29"/>
      <c r="H5468" s="29"/>
      <c r="I5468" s="29"/>
      <c r="J5468" s="29"/>
      <c r="K5468" s="25"/>
      <c r="L5468" s="25"/>
      <c r="M5468" s="25"/>
      <c r="N5468" s="25"/>
      <c r="O5468" s="25"/>
      <c r="P5468" s="25"/>
      <c r="Q5468" s="28"/>
      <c r="R5468" s="29"/>
      <c r="S5468" s="27"/>
      <c r="T5468" s="27"/>
      <c r="U5468" s="28"/>
      <c r="V5468" s="26"/>
      <c r="W5468" s="26"/>
      <c r="X5468" s="26"/>
      <c r="Y5468" s="37"/>
      <c r="Z5468" s="37"/>
      <c r="AA5468" s="37"/>
      <c r="AB5468" s="30"/>
      <c r="AC5468" s="30"/>
      <c r="AD5468" s="31"/>
      <c r="AE5468" s="30"/>
      <c r="AF5468" s="30"/>
      <c r="AG5468" s="32"/>
      <c r="AH5468" s="30"/>
      <c r="AJ5468" s="30"/>
      <c r="AK5468" s="30"/>
      <c r="AL5468" s="30"/>
      <c r="AM5468" s="30"/>
      <c r="AN5468" s="30"/>
      <c r="AO5468" s="30"/>
      <c r="AP5468" s="30"/>
      <c r="AQ5468" s="30"/>
      <c r="AR5468" s="30"/>
      <c r="AS5468" s="30"/>
      <c r="AT5468" s="30"/>
      <c r="AU5468" s="121"/>
      <c r="AV5468" s="129"/>
      <c r="AW5468" s="129"/>
      <c r="AX5468" s="129"/>
    </row>
    <row r="5469" spans="1:50" x14ac:dyDescent="0.25">
      <c r="A5469" s="120"/>
      <c r="B5469" s="28"/>
      <c r="C5469" s="25"/>
      <c r="D5469" s="25"/>
      <c r="E5469" s="25"/>
      <c r="F5469" s="29"/>
      <c r="G5469" s="29"/>
      <c r="H5469" s="29"/>
      <c r="I5469" s="29"/>
      <c r="J5469" s="29"/>
      <c r="K5469" s="25"/>
      <c r="L5469" s="25"/>
      <c r="M5469" s="25"/>
      <c r="N5469" s="25"/>
      <c r="O5469" s="25"/>
      <c r="P5469" s="25"/>
      <c r="Q5469" s="28"/>
      <c r="R5469" s="29"/>
      <c r="S5469" s="27"/>
      <c r="T5469" s="27"/>
      <c r="U5469" s="28"/>
      <c r="V5469" s="26"/>
      <c r="W5469" s="26"/>
      <c r="X5469" s="26"/>
      <c r="Y5469" s="37"/>
      <c r="Z5469" s="37"/>
      <c r="AA5469" s="37"/>
      <c r="AB5469" s="30"/>
      <c r="AC5469" s="30"/>
      <c r="AD5469" s="31"/>
      <c r="AE5469" s="30"/>
      <c r="AF5469" s="30"/>
      <c r="AG5469" s="32"/>
      <c r="AH5469" s="30"/>
      <c r="AJ5469" s="30"/>
      <c r="AK5469" s="30"/>
      <c r="AL5469" s="30"/>
      <c r="AM5469" s="30"/>
      <c r="AN5469" s="30"/>
      <c r="AO5469" s="30"/>
      <c r="AP5469" s="30"/>
      <c r="AQ5469" s="30"/>
      <c r="AR5469" s="30"/>
      <c r="AS5469" s="30"/>
      <c r="AT5469" s="30"/>
      <c r="AU5469" s="121"/>
      <c r="AV5469" s="129"/>
      <c r="AW5469" s="129"/>
      <c r="AX5469" s="129"/>
    </row>
    <row r="5470" spans="1:50" x14ac:dyDescent="0.25">
      <c r="A5470" s="120"/>
      <c r="B5470" s="28"/>
      <c r="C5470" s="25"/>
      <c r="D5470" s="25"/>
      <c r="E5470" s="25"/>
      <c r="F5470" s="29"/>
      <c r="G5470" s="29"/>
      <c r="H5470" s="29"/>
      <c r="I5470" s="29"/>
      <c r="J5470" s="29"/>
      <c r="K5470" s="25"/>
      <c r="L5470" s="25"/>
      <c r="M5470" s="25"/>
      <c r="N5470" s="25"/>
      <c r="O5470" s="25"/>
      <c r="P5470" s="25"/>
      <c r="Q5470" s="28"/>
      <c r="R5470" s="29"/>
      <c r="S5470" s="27"/>
      <c r="T5470" s="27"/>
      <c r="U5470" s="28"/>
      <c r="V5470" s="26"/>
      <c r="W5470" s="26"/>
      <c r="X5470" s="26"/>
      <c r="Y5470" s="37"/>
      <c r="Z5470" s="37"/>
      <c r="AA5470" s="37"/>
      <c r="AB5470" s="30"/>
      <c r="AC5470" s="30"/>
      <c r="AD5470" s="31"/>
      <c r="AE5470" s="30"/>
      <c r="AF5470" s="30"/>
      <c r="AG5470" s="32"/>
      <c r="AH5470" s="30"/>
      <c r="AJ5470" s="30"/>
      <c r="AK5470" s="30"/>
      <c r="AL5470" s="30"/>
      <c r="AM5470" s="30"/>
      <c r="AN5470" s="30"/>
      <c r="AO5470" s="30"/>
      <c r="AP5470" s="30"/>
      <c r="AQ5470" s="30"/>
      <c r="AR5470" s="30"/>
      <c r="AS5470" s="30"/>
      <c r="AT5470" s="30"/>
      <c r="AU5470" s="121"/>
      <c r="AV5470" s="129"/>
      <c r="AW5470" s="129"/>
      <c r="AX5470" s="129"/>
    </row>
    <row r="5471" spans="1:50" x14ac:dyDescent="0.25">
      <c r="A5471" s="120"/>
      <c r="B5471" s="28"/>
      <c r="C5471" s="25"/>
      <c r="D5471" s="25"/>
      <c r="E5471" s="25"/>
      <c r="F5471" s="29"/>
      <c r="G5471" s="29"/>
      <c r="H5471" s="29"/>
      <c r="I5471" s="29"/>
      <c r="J5471" s="29"/>
      <c r="K5471" s="25"/>
      <c r="L5471" s="25"/>
      <c r="M5471" s="25"/>
      <c r="N5471" s="25"/>
      <c r="O5471" s="25"/>
      <c r="P5471" s="25"/>
      <c r="Q5471" s="28"/>
      <c r="R5471" s="29"/>
      <c r="S5471" s="27"/>
      <c r="T5471" s="27"/>
      <c r="U5471" s="28"/>
      <c r="V5471" s="26"/>
      <c r="W5471" s="26"/>
      <c r="X5471" s="26"/>
      <c r="Y5471" s="37"/>
      <c r="Z5471" s="37"/>
      <c r="AA5471" s="37"/>
      <c r="AB5471" s="30"/>
      <c r="AC5471" s="30"/>
      <c r="AD5471" s="31"/>
      <c r="AE5471" s="30"/>
      <c r="AF5471" s="30"/>
      <c r="AG5471" s="32"/>
      <c r="AH5471" s="30"/>
      <c r="AJ5471" s="30"/>
      <c r="AK5471" s="30"/>
      <c r="AL5471" s="30"/>
      <c r="AM5471" s="30"/>
      <c r="AN5471" s="30"/>
      <c r="AO5471" s="30"/>
      <c r="AP5471" s="30"/>
      <c r="AQ5471" s="30"/>
      <c r="AR5471" s="30"/>
      <c r="AS5471" s="30"/>
      <c r="AT5471" s="30"/>
      <c r="AU5471" s="121"/>
      <c r="AV5471" s="129"/>
      <c r="AW5471" s="129"/>
      <c r="AX5471" s="129"/>
    </row>
    <row r="5472" spans="1:50" x14ac:dyDescent="0.25">
      <c r="A5472" s="120"/>
      <c r="B5472" s="28"/>
      <c r="C5472" s="25"/>
      <c r="D5472" s="25"/>
      <c r="E5472" s="25"/>
      <c r="F5472" s="29"/>
      <c r="G5472" s="29"/>
      <c r="H5472" s="29"/>
      <c r="I5472" s="29"/>
      <c r="J5472" s="29"/>
      <c r="K5472" s="25"/>
      <c r="L5472" s="25"/>
      <c r="M5472" s="25"/>
      <c r="N5472" s="25"/>
      <c r="O5472" s="25"/>
      <c r="P5472" s="25"/>
      <c r="Q5472" s="28"/>
      <c r="R5472" s="29"/>
      <c r="S5472" s="27"/>
      <c r="T5472" s="27"/>
      <c r="U5472" s="28"/>
      <c r="V5472" s="26"/>
      <c r="W5472" s="26"/>
      <c r="X5472" s="26"/>
      <c r="Y5472" s="37"/>
      <c r="Z5472" s="37"/>
      <c r="AA5472" s="37"/>
      <c r="AB5472" s="30"/>
      <c r="AC5472" s="30"/>
      <c r="AD5472" s="31"/>
      <c r="AE5472" s="30"/>
      <c r="AF5472" s="30"/>
      <c r="AG5472" s="32"/>
      <c r="AH5472" s="30"/>
      <c r="AJ5472" s="30"/>
      <c r="AK5472" s="30"/>
      <c r="AL5472" s="30"/>
      <c r="AM5472" s="30"/>
      <c r="AN5472" s="30"/>
      <c r="AO5472" s="30"/>
      <c r="AP5472" s="30"/>
      <c r="AQ5472" s="30"/>
      <c r="AR5472" s="30"/>
      <c r="AS5472" s="30"/>
      <c r="AT5472" s="30"/>
      <c r="AU5472" s="121"/>
      <c r="AV5472" s="129"/>
      <c r="AW5472" s="129"/>
      <c r="AX5472" s="129"/>
    </row>
    <row r="5473" spans="1:50" x14ac:dyDescent="0.25">
      <c r="A5473" s="120"/>
      <c r="B5473" s="28"/>
      <c r="C5473" s="25"/>
      <c r="D5473" s="25"/>
      <c r="E5473" s="25"/>
      <c r="F5473" s="29"/>
      <c r="G5473" s="29"/>
      <c r="H5473" s="29"/>
      <c r="I5473" s="29"/>
      <c r="J5473" s="29"/>
      <c r="K5473" s="25"/>
      <c r="L5473" s="25"/>
      <c r="M5473" s="25"/>
      <c r="N5473" s="25"/>
      <c r="O5473" s="25"/>
      <c r="P5473" s="25"/>
      <c r="Q5473" s="28"/>
      <c r="R5473" s="29"/>
      <c r="S5473" s="27"/>
      <c r="T5473" s="27"/>
      <c r="U5473" s="28"/>
      <c r="V5473" s="26"/>
      <c r="W5473" s="26"/>
      <c r="X5473" s="26"/>
      <c r="Y5473" s="37"/>
      <c r="Z5473" s="37"/>
      <c r="AA5473" s="37"/>
      <c r="AB5473" s="30"/>
      <c r="AC5473" s="30"/>
      <c r="AD5473" s="31"/>
      <c r="AE5473" s="30"/>
      <c r="AF5473" s="30"/>
      <c r="AG5473" s="32"/>
      <c r="AH5473" s="30"/>
      <c r="AJ5473" s="30"/>
      <c r="AK5473" s="30"/>
      <c r="AL5473" s="30"/>
      <c r="AM5473" s="30"/>
      <c r="AN5473" s="30"/>
      <c r="AO5473" s="30"/>
      <c r="AP5473" s="30"/>
      <c r="AQ5473" s="30"/>
      <c r="AR5473" s="30"/>
      <c r="AS5473" s="30"/>
      <c r="AT5473" s="30"/>
      <c r="AU5473" s="121"/>
      <c r="AV5473" s="129"/>
      <c r="AW5473" s="129"/>
      <c r="AX5473" s="129"/>
    </row>
    <row r="5474" spans="1:50" x14ac:dyDescent="0.25">
      <c r="A5474" s="120"/>
      <c r="B5474" s="28"/>
      <c r="C5474" s="25"/>
      <c r="D5474" s="25"/>
      <c r="E5474" s="25"/>
      <c r="F5474" s="29"/>
      <c r="G5474" s="29"/>
      <c r="H5474" s="29"/>
      <c r="I5474" s="29"/>
      <c r="J5474" s="29"/>
      <c r="K5474" s="25"/>
      <c r="L5474" s="25"/>
      <c r="M5474" s="25"/>
      <c r="N5474" s="25"/>
      <c r="O5474" s="25"/>
      <c r="P5474" s="25"/>
      <c r="Q5474" s="28"/>
      <c r="R5474" s="29"/>
      <c r="S5474" s="27"/>
      <c r="T5474" s="27"/>
      <c r="U5474" s="28"/>
      <c r="V5474" s="26"/>
      <c r="W5474" s="26"/>
      <c r="X5474" s="26"/>
      <c r="Y5474" s="37"/>
      <c r="Z5474" s="37"/>
      <c r="AA5474" s="37"/>
      <c r="AB5474" s="30"/>
      <c r="AC5474" s="30"/>
      <c r="AD5474" s="31"/>
      <c r="AE5474" s="30"/>
      <c r="AF5474" s="30"/>
      <c r="AG5474" s="32"/>
      <c r="AH5474" s="30"/>
      <c r="AJ5474" s="30"/>
      <c r="AK5474" s="30"/>
      <c r="AL5474" s="30"/>
      <c r="AM5474" s="30"/>
      <c r="AN5474" s="30"/>
      <c r="AO5474" s="30"/>
      <c r="AP5474" s="30"/>
      <c r="AQ5474" s="30"/>
      <c r="AR5474" s="30"/>
      <c r="AS5474" s="30"/>
      <c r="AT5474" s="30"/>
      <c r="AU5474" s="121"/>
      <c r="AV5474" s="129"/>
      <c r="AW5474" s="129"/>
      <c r="AX5474" s="129"/>
    </row>
    <row r="5475" spans="1:50" x14ac:dyDescent="0.25">
      <c r="A5475" s="120"/>
      <c r="B5475" s="28"/>
      <c r="C5475" s="25"/>
      <c r="D5475" s="25"/>
      <c r="E5475" s="25"/>
      <c r="F5475" s="29"/>
      <c r="G5475" s="29"/>
      <c r="H5475" s="29"/>
      <c r="I5475" s="29"/>
      <c r="J5475" s="29"/>
      <c r="K5475" s="25"/>
      <c r="L5475" s="25"/>
      <c r="M5475" s="25"/>
      <c r="N5475" s="25"/>
      <c r="O5475" s="25"/>
      <c r="P5475" s="25"/>
      <c r="Q5475" s="28"/>
      <c r="R5475" s="29"/>
      <c r="S5475" s="27"/>
      <c r="T5475" s="27"/>
      <c r="U5475" s="28"/>
      <c r="V5475" s="26"/>
      <c r="W5475" s="26"/>
      <c r="X5475" s="26"/>
      <c r="Y5475" s="37"/>
      <c r="Z5475" s="37"/>
      <c r="AA5475" s="37"/>
      <c r="AB5475" s="30"/>
      <c r="AC5475" s="30"/>
      <c r="AD5475" s="31"/>
      <c r="AE5475" s="30"/>
      <c r="AF5475" s="30"/>
      <c r="AG5475" s="32"/>
      <c r="AH5475" s="30"/>
      <c r="AJ5475" s="30"/>
      <c r="AK5475" s="30"/>
      <c r="AL5475" s="30"/>
      <c r="AM5475" s="30"/>
      <c r="AN5475" s="30"/>
      <c r="AO5475" s="30"/>
      <c r="AP5475" s="30"/>
      <c r="AQ5475" s="30"/>
      <c r="AR5475" s="30"/>
      <c r="AS5475" s="30"/>
      <c r="AT5475" s="30"/>
      <c r="AU5475" s="121"/>
      <c r="AV5475" s="129"/>
      <c r="AW5475" s="129"/>
      <c r="AX5475" s="129"/>
    </row>
    <row r="5476" spans="1:50" x14ac:dyDescent="0.25">
      <c r="A5476" s="120"/>
      <c r="B5476" s="28"/>
      <c r="C5476" s="25"/>
      <c r="D5476" s="25"/>
      <c r="E5476" s="25"/>
      <c r="F5476" s="29"/>
      <c r="G5476" s="29"/>
      <c r="H5476" s="29"/>
      <c r="I5476" s="29"/>
      <c r="J5476" s="29"/>
      <c r="K5476" s="25"/>
      <c r="L5476" s="25"/>
      <c r="M5476" s="25"/>
      <c r="N5476" s="25"/>
      <c r="O5476" s="25"/>
      <c r="P5476" s="25"/>
      <c r="Q5476" s="28"/>
      <c r="R5476" s="29"/>
      <c r="S5476" s="27"/>
      <c r="T5476" s="27"/>
      <c r="U5476" s="28"/>
      <c r="V5476" s="26"/>
      <c r="W5476" s="26"/>
      <c r="X5476" s="26"/>
      <c r="Y5476" s="37"/>
      <c r="Z5476" s="37"/>
      <c r="AA5476" s="37"/>
      <c r="AB5476" s="30"/>
      <c r="AC5476" s="30"/>
      <c r="AD5476" s="31"/>
      <c r="AE5476" s="30"/>
      <c r="AF5476" s="30"/>
      <c r="AG5476" s="32"/>
      <c r="AH5476" s="30"/>
      <c r="AJ5476" s="30"/>
      <c r="AK5476" s="30"/>
      <c r="AL5476" s="30"/>
      <c r="AM5476" s="30"/>
      <c r="AN5476" s="30"/>
      <c r="AO5476" s="30"/>
      <c r="AP5476" s="30"/>
      <c r="AQ5476" s="30"/>
      <c r="AR5476" s="30"/>
      <c r="AS5476" s="30"/>
      <c r="AT5476" s="30"/>
      <c r="AU5476" s="121"/>
      <c r="AV5476" s="129"/>
      <c r="AW5476" s="129"/>
      <c r="AX5476" s="129"/>
    </row>
    <row r="5477" spans="1:50" x14ac:dyDescent="0.25">
      <c r="A5477" s="120"/>
      <c r="B5477" s="28"/>
      <c r="C5477" s="25"/>
      <c r="D5477" s="25"/>
      <c r="E5477" s="25"/>
      <c r="F5477" s="29"/>
      <c r="G5477" s="29"/>
      <c r="H5477" s="29"/>
      <c r="I5477" s="29"/>
      <c r="J5477" s="29"/>
      <c r="K5477" s="25"/>
      <c r="L5477" s="25"/>
      <c r="M5477" s="25"/>
      <c r="N5477" s="25"/>
      <c r="O5477" s="25"/>
      <c r="P5477" s="25"/>
      <c r="Q5477" s="28"/>
      <c r="R5477" s="29"/>
      <c r="S5477" s="27"/>
      <c r="T5477" s="27"/>
      <c r="U5477" s="28"/>
      <c r="V5477" s="26"/>
      <c r="W5477" s="26"/>
      <c r="X5477" s="26"/>
      <c r="Y5477" s="37"/>
      <c r="Z5477" s="37"/>
      <c r="AA5477" s="37"/>
      <c r="AB5477" s="30"/>
      <c r="AC5477" s="30"/>
      <c r="AD5477" s="31"/>
      <c r="AE5477" s="30"/>
      <c r="AF5477" s="30"/>
      <c r="AG5477" s="32"/>
      <c r="AH5477" s="30"/>
      <c r="AJ5477" s="30"/>
      <c r="AK5477" s="30"/>
      <c r="AL5477" s="30"/>
      <c r="AM5477" s="30"/>
      <c r="AN5477" s="30"/>
      <c r="AO5477" s="30"/>
      <c r="AP5477" s="30"/>
      <c r="AQ5477" s="30"/>
      <c r="AR5477" s="30"/>
      <c r="AS5477" s="30"/>
      <c r="AT5477" s="30"/>
      <c r="AU5477" s="121"/>
      <c r="AV5477" s="129"/>
      <c r="AW5477" s="129"/>
      <c r="AX5477" s="129"/>
    </row>
    <row r="5478" spans="1:50" x14ac:dyDescent="0.25">
      <c r="A5478" s="120"/>
      <c r="B5478" s="28"/>
      <c r="C5478" s="25"/>
      <c r="D5478" s="25"/>
      <c r="E5478" s="25"/>
      <c r="F5478" s="29"/>
      <c r="G5478" s="29"/>
      <c r="H5478" s="29"/>
      <c r="I5478" s="29"/>
      <c r="J5478" s="29"/>
      <c r="K5478" s="25"/>
      <c r="L5478" s="25"/>
      <c r="M5478" s="25"/>
      <c r="N5478" s="25"/>
      <c r="O5478" s="25"/>
      <c r="P5478" s="25"/>
      <c r="Q5478" s="28"/>
      <c r="R5478" s="29"/>
      <c r="S5478" s="27"/>
      <c r="T5478" s="27"/>
      <c r="U5478" s="28"/>
      <c r="V5478" s="26"/>
      <c r="W5478" s="26"/>
      <c r="X5478" s="26"/>
      <c r="Y5478" s="37"/>
      <c r="Z5478" s="37"/>
      <c r="AA5478" s="37"/>
      <c r="AB5478" s="30"/>
      <c r="AC5478" s="30"/>
      <c r="AD5478" s="31"/>
      <c r="AE5478" s="30"/>
      <c r="AF5478" s="30"/>
      <c r="AG5478" s="32"/>
      <c r="AH5478" s="30"/>
      <c r="AJ5478" s="30"/>
      <c r="AK5478" s="30"/>
      <c r="AL5478" s="30"/>
      <c r="AM5478" s="30"/>
      <c r="AN5478" s="30"/>
      <c r="AO5478" s="30"/>
      <c r="AP5478" s="30"/>
      <c r="AQ5478" s="30"/>
      <c r="AR5478" s="30"/>
      <c r="AS5478" s="30"/>
      <c r="AT5478" s="30"/>
      <c r="AU5478" s="121"/>
      <c r="AV5478" s="129"/>
      <c r="AW5478" s="129"/>
      <c r="AX5478" s="129"/>
    </row>
    <row r="5479" spans="1:50" x14ac:dyDescent="0.25">
      <c r="A5479" s="120"/>
      <c r="B5479" s="28"/>
      <c r="C5479" s="25"/>
      <c r="D5479" s="25"/>
      <c r="E5479" s="25"/>
      <c r="F5479" s="29"/>
      <c r="G5479" s="29"/>
      <c r="H5479" s="29"/>
      <c r="I5479" s="29"/>
      <c r="J5479" s="29"/>
      <c r="K5479" s="25"/>
      <c r="L5479" s="25"/>
      <c r="M5479" s="25"/>
      <c r="N5479" s="25"/>
      <c r="O5479" s="25"/>
      <c r="P5479" s="25"/>
      <c r="Q5479" s="28"/>
      <c r="R5479" s="29"/>
      <c r="S5479" s="27"/>
      <c r="T5479" s="27"/>
      <c r="U5479" s="28"/>
      <c r="V5479" s="26"/>
      <c r="W5479" s="26"/>
      <c r="X5479" s="26"/>
      <c r="Y5479" s="37"/>
      <c r="Z5479" s="37"/>
      <c r="AA5479" s="37"/>
      <c r="AB5479" s="30"/>
      <c r="AC5479" s="30"/>
      <c r="AD5479" s="31"/>
      <c r="AE5479" s="30"/>
      <c r="AF5479" s="30"/>
      <c r="AG5479" s="32"/>
      <c r="AH5479" s="30"/>
      <c r="AJ5479" s="30"/>
      <c r="AK5479" s="30"/>
      <c r="AL5479" s="30"/>
      <c r="AM5479" s="30"/>
      <c r="AN5479" s="30"/>
      <c r="AO5479" s="30"/>
      <c r="AP5479" s="30"/>
      <c r="AQ5479" s="30"/>
      <c r="AR5479" s="30"/>
      <c r="AS5479" s="30"/>
      <c r="AT5479" s="30"/>
      <c r="AU5479" s="121"/>
      <c r="AV5479" s="129"/>
      <c r="AW5479" s="129"/>
      <c r="AX5479" s="129"/>
    </row>
    <row r="5480" spans="1:50" x14ac:dyDescent="0.25">
      <c r="A5480" s="120"/>
      <c r="B5480" s="28"/>
      <c r="C5480" s="25"/>
      <c r="D5480" s="25"/>
      <c r="E5480" s="25"/>
      <c r="F5480" s="29"/>
      <c r="G5480" s="29"/>
      <c r="H5480" s="29"/>
      <c r="I5480" s="29"/>
      <c r="J5480" s="29"/>
      <c r="K5480" s="25"/>
      <c r="L5480" s="25"/>
      <c r="M5480" s="25"/>
      <c r="N5480" s="25"/>
      <c r="O5480" s="25"/>
      <c r="P5480" s="25"/>
      <c r="Q5480" s="28"/>
      <c r="R5480" s="29"/>
      <c r="S5480" s="27"/>
      <c r="T5480" s="27"/>
      <c r="U5480" s="28"/>
      <c r="V5480" s="26"/>
      <c r="W5480" s="26"/>
      <c r="X5480" s="26"/>
      <c r="Y5480" s="37"/>
      <c r="Z5480" s="37"/>
      <c r="AA5480" s="37"/>
      <c r="AB5480" s="30"/>
      <c r="AC5480" s="30"/>
      <c r="AD5480" s="31"/>
      <c r="AE5480" s="30"/>
      <c r="AF5480" s="30"/>
      <c r="AG5480" s="32"/>
      <c r="AH5480" s="30"/>
      <c r="AJ5480" s="30"/>
      <c r="AK5480" s="30"/>
      <c r="AL5480" s="30"/>
      <c r="AM5480" s="30"/>
      <c r="AN5480" s="30"/>
      <c r="AO5480" s="30"/>
      <c r="AP5480" s="30"/>
      <c r="AQ5480" s="30"/>
      <c r="AR5480" s="30"/>
      <c r="AS5480" s="30"/>
      <c r="AT5480" s="30"/>
      <c r="AU5480" s="121"/>
      <c r="AV5480" s="129"/>
      <c r="AW5480" s="129"/>
      <c r="AX5480" s="129"/>
    </row>
    <row r="5481" spans="1:50" x14ac:dyDescent="0.25">
      <c r="A5481" s="120"/>
      <c r="B5481" s="28"/>
      <c r="C5481" s="25"/>
      <c r="D5481" s="25"/>
      <c r="E5481" s="25"/>
      <c r="F5481" s="29"/>
      <c r="G5481" s="29"/>
      <c r="H5481" s="29"/>
      <c r="I5481" s="29"/>
      <c r="J5481" s="29"/>
      <c r="K5481" s="25"/>
      <c r="L5481" s="25"/>
      <c r="M5481" s="25"/>
      <c r="N5481" s="25"/>
      <c r="O5481" s="25"/>
      <c r="P5481" s="25"/>
      <c r="Q5481" s="28"/>
      <c r="R5481" s="29"/>
      <c r="S5481" s="27"/>
      <c r="T5481" s="27"/>
      <c r="U5481" s="28"/>
      <c r="V5481" s="26"/>
      <c r="W5481" s="26"/>
      <c r="X5481" s="26"/>
      <c r="Y5481" s="37"/>
      <c r="Z5481" s="37"/>
      <c r="AA5481" s="37"/>
      <c r="AB5481" s="30"/>
      <c r="AC5481" s="30"/>
      <c r="AD5481" s="31"/>
      <c r="AE5481" s="30"/>
      <c r="AF5481" s="30"/>
      <c r="AG5481" s="32"/>
      <c r="AH5481" s="30"/>
      <c r="AJ5481" s="30"/>
      <c r="AK5481" s="30"/>
      <c r="AL5481" s="30"/>
      <c r="AM5481" s="30"/>
      <c r="AN5481" s="30"/>
      <c r="AO5481" s="30"/>
      <c r="AP5481" s="30"/>
      <c r="AQ5481" s="30"/>
      <c r="AR5481" s="30"/>
      <c r="AS5481" s="30"/>
      <c r="AT5481" s="30"/>
      <c r="AU5481" s="121"/>
      <c r="AV5481" s="129"/>
      <c r="AW5481" s="129"/>
      <c r="AX5481" s="129"/>
    </row>
    <row r="5482" spans="1:50" x14ac:dyDescent="0.25">
      <c r="A5482" s="120"/>
      <c r="B5482" s="28"/>
      <c r="C5482" s="25"/>
      <c r="D5482" s="25"/>
      <c r="E5482" s="25"/>
      <c r="F5482" s="29"/>
      <c r="G5482" s="29"/>
      <c r="H5482" s="29"/>
      <c r="I5482" s="29"/>
      <c r="J5482" s="29"/>
      <c r="K5482" s="25"/>
      <c r="L5482" s="25"/>
      <c r="M5482" s="25"/>
      <c r="N5482" s="25"/>
      <c r="O5482" s="25"/>
      <c r="P5482" s="25"/>
      <c r="Q5482" s="28"/>
      <c r="R5482" s="29"/>
      <c r="S5482" s="27"/>
      <c r="T5482" s="27"/>
      <c r="U5482" s="28"/>
      <c r="V5482" s="26"/>
      <c r="W5482" s="26"/>
      <c r="X5482" s="26"/>
      <c r="Y5482" s="37"/>
      <c r="Z5482" s="37"/>
      <c r="AA5482" s="37"/>
      <c r="AB5482" s="30"/>
      <c r="AC5482" s="30"/>
      <c r="AD5482" s="31"/>
      <c r="AE5482" s="30"/>
      <c r="AF5482" s="30"/>
      <c r="AG5482" s="32"/>
      <c r="AH5482" s="30"/>
      <c r="AJ5482" s="30"/>
      <c r="AK5482" s="30"/>
      <c r="AL5482" s="30"/>
      <c r="AM5482" s="30"/>
      <c r="AN5482" s="30"/>
      <c r="AO5482" s="30"/>
      <c r="AP5482" s="30"/>
      <c r="AQ5482" s="30"/>
      <c r="AR5482" s="30"/>
      <c r="AS5482" s="30"/>
      <c r="AT5482" s="30"/>
      <c r="AU5482" s="121"/>
      <c r="AV5482" s="129"/>
      <c r="AW5482" s="129"/>
      <c r="AX5482" s="129"/>
    </row>
    <row r="5483" spans="1:50" x14ac:dyDescent="0.25">
      <c r="A5483" s="120"/>
      <c r="B5483" s="28"/>
      <c r="C5483" s="25"/>
      <c r="D5483" s="25"/>
      <c r="E5483" s="25"/>
      <c r="F5483" s="29"/>
      <c r="G5483" s="29"/>
      <c r="H5483" s="29"/>
      <c r="I5483" s="29"/>
      <c r="J5483" s="29"/>
      <c r="K5483" s="25"/>
      <c r="L5483" s="25"/>
      <c r="M5483" s="25"/>
      <c r="N5483" s="25"/>
      <c r="O5483" s="25"/>
      <c r="P5483" s="25"/>
      <c r="Q5483" s="28"/>
      <c r="R5483" s="29"/>
      <c r="S5483" s="27"/>
      <c r="T5483" s="27"/>
      <c r="U5483" s="28"/>
      <c r="V5483" s="26"/>
      <c r="W5483" s="26"/>
      <c r="X5483" s="26"/>
      <c r="Y5483" s="37"/>
      <c r="Z5483" s="37"/>
      <c r="AA5483" s="37"/>
      <c r="AB5483" s="30"/>
      <c r="AC5483" s="30"/>
      <c r="AD5483" s="31"/>
      <c r="AE5483" s="30"/>
      <c r="AF5483" s="30"/>
      <c r="AG5483" s="32"/>
      <c r="AH5483" s="30"/>
      <c r="AJ5483" s="30"/>
      <c r="AK5483" s="30"/>
      <c r="AL5483" s="30"/>
      <c r="AM5483" s="30"/>
      <c r="AN5483" s="30"/>
      <c r="AO5483" s="30"/>
      <c r="AP5483" s="30"/>
      <c r="AQ5483" s="30"/>
      <c r="AR5483" s="30"/>
      <c r="AS5483" s="30"/>
      <c r="AT5483" s="30"/>
      <c r="AU5483" s="121"/>
      <c r="AV5483" s="129"/>
      <c r="AW5483" s="129"/>
      <c r="AX5483" s="129"/>
    </row>
    <row r="5484" spans="1:50" x14ac:dyDescent="0.25">
      <c r="A5484" s="120"/>
      <c r="B5484" s="28"/>
      <c r="C5484" s="25"/>
      <c r="D5484" s="25"/>
      <c r="E5484" s="25"/>
      <c r="F5484" s="29"/>
      <c r="G5484" s="29"/>
      <c r="H5484" s="29"/>
      <c r="I5484" s="29"/>
      <c r="J5484" s="29"/>
      <c r="K5484" s="25"/>
      <c r="L5484" s="25"/>
      <c r="M5484" s="25"/>
      <c r="N5484" s="25"/>
      <c r="O5484" s="25"/>
      <c r="P5484" s="25"/>
      <c r="Q5484" s="28"/>
      <c r="R5484" s="29"/>
      <c r="S5484" s="27"/>
      <c r="T5484" s="27"/>
      <c r="U5484" s="28"/>
      <c r="V5484" s="26"/>
      <c r="W5484" s="26"/>
      <c r="X5484" s="26"/>
      <c r="Y5484" s="37"/>
      <c r="Z5484" s="37"/>
      <c r="AA5484" s="37"/>
      <c r="AB5484" s="30"/>
      <c r="AC5484" s="30"/>
      <c r="AD5484" s="31"/>
      <c r="AE5484" s="30"/>
      <c r="AF5484" s="30"/>
      <c r="AG5484" s="32"/>
      <c r="AH5484" s="30"/>
      <c r="AJ5484" s="30"/>
      <c r="AK5484" s="30"/>
      <c r="AL5484" s="30"/>
      <c r="AM5484" s="30"/>
      <c r="AN5484" s="30"/>
      <c r="AO5484" s="30"/>
      <c r="AP5484" s="30"/>
      <c r="AQ5484" s="30"/>
      <c r="AR5484" s="30"/>
      <c r="AS5484" s="30"/>
      <c r="AT5484" s="30"/>
      <c r="AU5484" s="121"/>
      <c r="AV5484" s="129"/>
      <c r="AW5484" s="129"/>
      <c r="AX5484" s="129"/>
    </row>
    <row r="5485" spans="1:50" x14ac:dyDescent="0.25">
      <c r="A5485" s="120"/>
      <c r="B5485" s="28"/>
      <c r="C5485" s="25"/>
      <c r="D5485" s="25"/>
      <c r="E5485" s="25"/>
      <c r="F5485" s="29"/>
      <c r="G5485" s="29"/>
      <c r="H5485" s="29"/>
      <c r="I5485" s="29"/>
      <c r="J5485" s="29"/>
      <c r="K5485" s="25"/>
      <c r="L5485" s="25"/>
      <c r="M5485" s="25"/>
      <c r="N5485" s="25"/>
      <c r="O5485" s="25"/>
      <c r="P5485" s="25"/>
      <c r="Q5485" s="28"/>
      <c r="R5485" s="29"/>
      <c r="S5485" s="27"/>
      <c r="T5485" s="27"/>
      <c r="U5485" s="28"/>
      <c r="V5485" s="26"/>
      <c r="W5485" s="26"/>
      <c r="X5485" s="26"/>
      <c r="Y5485" s="37"/>
      <c r="Z5485" s="37"/>
      <c r="AA5485" s="37"/>
      <c r="AB5485" s="30"/>
      <c r="AC5485" s="30"/>
      <c r="AD5485" s="31"/>
      <c r="AE5485" s="30"/>
      <c r="AF5485" s="30"/>
      <c r="AG5485" s="32"/>
      <c r="AH5485" s="30"/>
      <c r="AJ5485" s="30"/>
      <c r="AK5485" s="30"/>
      <c r="AL5485" s="30"/>
      <c r="AM5485" s="30"/>
      <c r="AN5485" s="30"/>
      <c r="AO5485" s="30"/>
      <c r="AP5485" s="30"/>
      <c r="AQ5485" s="30"/>
      <c r="AR5485" s="30"/>
      <c r="AS5485" s="30"/>
      <c r="AT5485" s="30"/>
      <c r="AU5485" s="121"/>
      <c r="AV5485" s="129"/>
      <c r="AW5485" s="129"/>
      <c r="AX5485" s="129"/>
    </row>
    <row r="5486" spans="1:50" x14ac:dyDescent="0.25">
      <c r="A5486" s="120"/>
      <c r="B5486" s="28"/>
      <c r="C5486" s="25"/>
      <c r="D5486" s="25"/>
      <c r="E5486" s="25"/>
      <c r="F5486" s="29"/>
      <c r="G5486" s="29"/>
      <c r="H5486" s="29"/>
      <c r="I5486" s="29"/>
      <c r="J5486" s="29"/>
      <c r="K5486" s="25"/>
      <c r="L5486" s="25"/>
      <c r="M5486" s="25"/>
      <c r="N5486" s="25"/>
      <c r="O5486" s="25"/>
      <c r="P5486" s="25"/>
      <c r="Q5486" s="28"/>
      <c r="R5486" s="29"/>
      <c r="S5486" s="27"/>
      <c r="T5486" s="27"/>
      <c r="U5486" s="28"/>
      <c r="V5486" s="26"/>
      <c r="W5486" s="26"/>
      <c r="X5486" s="26"/>
      <c r="Y5486" s="37"/>
      <c r="Z5486" s="37"/>
      <c r="AA5486" s="37"/>
      <c r="AB5486" s="30"/>
      <c r="AC5486" s="30"/>
      <c r="AD5486" s="31"/>
      <c r="AE5486" s="30"/>
      <c r="AF5486" s="30"/>
      <c r="AG5486" s="32"/>
      <c r="AH5486" s="30"/>
      <c r="AJ5486" s="30"/>
      <c r="AK5486" s="30"/>
      <c r="AL5486" s="30"/>
      <c r="AM5486" s="30"/>
      <c r="AN5486" s="30"/>
      <c r="AO5486" s="30"/>
      <c r="AP5486" s="30"/>
      <c r="AQ5486" s="30"/>
      <c r="AR5486" s="30"/>
      <c r="AS5486" s="30"/>
      <c r="AT5486" s="30"/>
      <c r="AU5486" s="121"/>
      <c r="AV5486" s="129"/>
      <c r="AW5486" s="129"/>
      <c r="AX5486" s="129"/>
    </row>
    <row r="5487" spans="1:50" x14ac:dyDescent="0.25">
      <c r="A5487" s="120"/>
      <c r="B5487" s="28"/>
      <c r="C5487" s="25"/>
      <c r="D5487" s="25"/>
      <c r="E5487" s="25"/>
      <c r="F5487" s="29"/>
      <c r="G5487" s="29"/>
      <c r="H5487" s="29"/>
      <c r="I5487" s="29"/>
      <c r="J5487" s="29"/>
      <c r="K5487" s="25"/>
      <c r="L5487" s="25"/>
      <c r="M5487" s="25"/>
      <c r="N5487" s="25"/>
      <c r="O5487" s="25"/>
      <c r="P5487" s="25"/>
      <c r="Q5487" s="28"/>
      <c r="R5487" s="29"/>
      <c r="S5487" s="27"/>
      <c r="T5487" s="27"/>
      <c r="U5487" s="28"/>
      <c r="V5487" s="26"/>
      <c r="W5487" s="26"/>
      <c r="X5487" s="26"/>
      <c r="Y5487" s="37"/>
      <c r="Z5487" s="37"/>
      <c r="AA5487" s="37"/>
      <c r="AB5487" s="30"/>
      <c r="AC5487" s="30"/>
      <c r="AD5487" s="31"/>
      <c r="AE5487" s="30"/>
      <c r="AF5487" s="30"/>
      <c r="AG5487" s="32"/>
      <c r="AH5487" s="30"/>
      <c r="AJ5487" s="30"/>
      <c r="AK5487" s="30"/>
      <c r="AL5487" s="30"/>
      <c r="AM5487" s="30"/>
      <c r="AN5487" s="30"/>
      <c r="AO5487" s="30"/>
      <c r="AP5487" s="30"/>
      <c r="AQ5487" s="30"/>
      <c r="AR5487" s="30"/>
      <c r="AS5487" s="30"/>
      <c r="AT5487" s="30"/>
      <c r="AU5487" s="121"/>
      <c r="AV5487" s="129"/>
      <c r="AW5487" s="129"/>
      <c r="AX5487" s="129"/>
    </row>
    <row r="5488" spans="1:50" x14ac:dyDescent="0.25">
      <c r="A5488" s="120"/>
      <c r="B5488" s="28"/>
      <c r="C5488" s="25"/>
      <c r="D5488" s="25"/>
      <c r="E5488" s="25"/>
      <c r="F5488" s="29"/>
      <c r="G5488" s="29"/>
      <c r="H5488" s="29"/>
      <c r="I5488" s="29"/>
      <c r="J5488" s="29"/>
      <c r="K5488" s="25"/>
      <c r="L5488" s="25"/>
      <c r="M5488" s="25"/>
      <c r="N5488" s="25"/>
      <c r="O5488" s="25"/>
      <c r="P5488" s="25"/>
      <c r="Q5488" s="28"/>
      <c r="R5488" s="29"/>
      <c r="S5488" s="27"/>
      <c r="T5488" s="27"/>
      <c r="U5488" s="28"/>
      <c r="V5488" s="26"/>
      <c r="W5488" s="26"/>
      <c r="X5488" s="26"/>
      <c r="Y5488" s="37"/>
      <c r="Z5488" s="37"/>
      <c r="AA5488" s="37"/>
      <c r="AB5488" s="30"/>
      <c r="AC5488" s="30"/>
      <c r="AD5488" s="31"/>
      <c r="AE5488" s="30"/>
      <c r="AF5488" s="30"/>
      <c r="AG5488" s="32"/>
      <c r="AH5488" s="30"/>
      <c r="AJ5488" s="30"/>
      <c r="AK5488" s="30"/>
      <c r="AL5488" s="30"/>
      <c r="AM5488" s="30"/>
      <c r="AN5488" s="30"/>
      <c r="AO5488" s="30"/>
      <c r="AP5488" s="30"/>
      <c r="AQ5488" s="30"/>
      <c r="AR5488" s="30"/>
      <c r="AS5488" s="30"/>
      <c r="AT5488" s="30"/>
      <c r="AU5488" s="121"/>
      <c r="AV5488" s="129"/>
      <c r="AW5488" s="129"/>
      <c r="AX5488" s="129"/>
    </row>
    <row r="5489" spans="1:50" x14ac:dyDescent="0.25">
      <c r="A5489" s="120"/>
      <c r="B5489" s="28"/>
      <c r="C5489" s="25"/>
      <c r="D5489" s="25"/>
      <c r="E5489" s="25"/>
      <c r="F5489" s="29"/>
      <c r="G5489" s="29"/>
      <c r="H5489" s="29"/>
      <c r="I5489" s="29"/>
      <c r="J5489" s="29"/>
      <c r="K5489" s="25"/>
      <c r="L5489" s="25"/>
      <c r="M5489" s="25"/>
      <c r="N5489" s="25"/>
      <c r="O5489" s="25"/>
      <c r="P5489" s="25"/>
      <c r="Q5489" s="28"/>
      <c r="R5489" s="29"/>
      <c r="S5489" s="27"/>
      <c r="T5489" s="27"/>
      <c r="U5489" s="28"/>
      <c r="V5489" s="26"/>
      <c r="W5489" s="26"/>
      <c r="X5489" s="26"/>
      <c r="Y5489" s="37"/>
      <c r="Z5489" s="37"/>
      <c r="AA5489" s="37"/>
      <c r="AB5489" s="30"/>
      <c r="AC5489" s="30"/>
      <c r="AD5489" s="31"/>
      <c r="AE5489" s="30"/>
      <c r="AF5489" s="30"/>
      <c r="AG5489" s="32"/>
      <c r="AH5489" s="30"/>
      <c r="AJ5489" s="30"/>
      <c r="AK5489" s="30"/>
      <c r="AL5489" s="30"/>
      <c r="AM5489" s="30"/>
      <c r="AN5489" s="30"/>
      <c r="AO5489" s="30"/>
      <c r="AP5489" s="30"/>
      <c r="AQ5489" s="30"/>
      <c r="AR5489" s="30"/>
      <c r="AS5489" s="30"/>
      <c r="AT5489" s="30"/>
      <c r="AU5489" s="121"/>
      <c r="AV5489" s="129"/>
      <c r="AW5489" s="129"/>
      <c r="AX5489" s="129"/>
    </row>
    <row r="5490" spans="1:50" x14ac:dyDescent="0.25">
      <c r="A5490" s="120"/>
      <c r="B5490" s="28"/>
      <c r="C5490" s="25"/>
      <c r="D5490" s="25"/>
      <c r="E5490" s="25"/>
      <c r="F5490" s="29"/>
      <c r="G5490" s="29"/>
      <c r="H5490" s="29"/>
      <c r="I5490" s="29"/>
      <c r="J5490" s="29"/>
      <c r="K5490" s="25"/>
      <c r="L5490" s="25"/>
      <c r="M5490" s="25"/>
      <c r="N5490" s="25"/>
      <c r="O5490" s="25"/>
      <c r="P5490" s="25"/>
      <c r="Q5490" s="28"/>
      <c r="R5490" s="29"/>
      <c r="S5490" s="27"/>
      <c r="T5490" s="27"/>
      <c r="U5490" s="28"/>
      <c r="V5490" s="26"/>
      <c r="W5490" s="26"/>
      <c r="X5490" s="26"/>
      <c r="Y5490" s="37"/>
      <c r="Z5490" s="37"/>
      <c r="AA5490" s="37"/>
      <c r="AB5490" s="30"/>
      <c r="AC5490" s="30"/>
      <c r="AD5490" s="31"/>
      <c r="AE5490" s="30"/>
      <c r="AF5490" s="30"/>
      <c r="AG5490" s="32"/>
      <c r="AH5490" s="30"/>
      <c r="AJ5490" s="30"/>
      <c r="AK5490" s="30"/>
      <c r="AL5490" s="30"/>
      <c r="AM5490" s="30"/>
      <c r="AN5490" s="30"/>
      <c r="AO5490" s="30"/>
      <c r="AP5490" s="30"/>
      <c r="AQ5490" s="30"/>
      <c r="AR5490" s="30"/>
      <c r="AS5490" s="30"/>
      <c r="AT5490" s="30"/>
      <c r="AU5490" s="121"/>
      <c r="AV5490" s="129"/>
      <c r="AW5490" s="129"/>
      <c r="AX5490" s="129"/>
    </row>
    <row r="5491" spans="1:50" x14ac:dyDescent="0.25">
      <c r="A5491" s="120"/>
      <c r="B5491" s="28"/>
      <c r="C5491" s="25"/>
      <c r="D5491" s="25"/>
      <c r="E5491" s="25"/>
      <c r="F5491" s="29"/>
      <c r="G5491" s="29"/>
      <c r="H5491" s="29"/>
      <c r="I5491" s="29"/>
      <c r="J5491" s="29"/>
      <c r="K5491" s="25"/>
      <c r="L5491" s="25"/>
      <c r="M5491" s="25"/>
      <c r="N5491" s="25"/>
      <c r="O5491" s="25"/>
      <c r="P5491" s="25"/>
      <c r="Q5491" s="28"/>
      <c r="R5491" s="29"/>
      <c r="S5491" s="27"/>
      <c r="T5491" s="27"/>
      <c r="U5491" s="28"/>
      <c r="V5491" s="26"/>
      <c r="W5491" s="26"/>
      <c r="X5491" s="26"/>
      <c r="Y5491" s="37"/>
      <c r="Z5491" s="37"/>
      <c r="AA5491" s="37"/>
      <c r="AB5491" s="30"/>
      <c r="AC5491" s="30"/>
      <c r="AD5491" s="31"/>
      <c r="AE5491" s="30"/>
      <c r="AF5491" s="30"/>
      <c r="AG5491" s="32"/>
      <c r="AH5491" s="30"/>
      <c r="AJ5491" s="30"/>
      <c r="AK5491" s="30"/>
      <c r="AL5491" s="30"/>
      <c r="AM5491" s="30"/>
      <c r="AN5491" s="30"/>
      <c r="AO5491" s="30"/>
      <c r="AP5491" s="30"/>
      <c r="AQ5491" s="30"/>
      <c r="AR5491" s="30"/>
      <c r="AS5491" s="30"/>
      <c r="AT5491" s="30"/>
      <c r="AU5491" s="121"/>
      <c r="AV5491" s="129"/>
      <c r="AW5491" s="129"/>
      <c r="AX5491" s="129"/>
    </row>
    <row r="5492" spans="1:50" x14ac:dyDescent="0.25">
      <c r="A5492" s="120"/>
      <c r="B5492" s="28"/>
      <c r="C5492" s="25"/>
      <c r="D5492" s="25"/>
      <c r="E5492" s="25"/>
      <c r="F5492" s="29"/>
      <c r="G5492" s="29"/>
      <c r="H5492" s="29"/>
      <c r="I5492" s="29"/>
      <c r="J5492" s="29"/>
      <c r="K5492" s="25"/>
      <c r="L5492" s="25"/>
      <c r="M5492" s="25"/>
      <c r="N5492" s="25"/>
      <c r="O5492" s="25"/>
      <c r="P5492" s="25"/>
      <c r="Q5492" s="28"/>
      <c r="R5492" s="29"/>
      <c r="S5492" s="27"/>
      <c r="T5492" s="27"/>
      <c r="U5492" s="28"/>
      <c r="V5492" s="26"/>
      <c r="W5492" s="26"/>
      <c r="X5492" s="26"/>
      <c r="Y5492" s="37"/>
      <c r="Z5492" s="37"/>
      <c r="AA5492" s="37"/>
      <c r="AB5492" s="30"/>
      <c r="AC5492" s="30"/>
      <c r="AD5492" s="31"/>
      <c r="AE5492" s="30"/>
      <c r="AF5492" s="30"/>
      <c r="AG5492" s="32"/>
      <c r="AH5492" s="30"/>
      <c r="AJ5492" s="30"/>
      <c r="AK5492" s="30"/>
      <c r="AL5492" s="30"/>
      <c r="AM5492" s="30"/>
      <c r="AN5492" s="30"/>
      <c r="AO5492" s="30"/>
      <c r="AP5492" s="30"/>
      <c r="AQ5492" s="30"/>
      <c r="AR5492" s="30"/>
      <c r="AS5492" s="30"/>
      <c r="AT5492" s="30"/>
      <c r="AU5492" s="121"/>
      <c r="AV5492" s="129"/>
      <c r="AW5492" s="129"/>
      <c r="AX5492" s="129"/>
    </row>
    <row r="5493" spans="1:50" x14ac:dyDescent="0.25">
      <c r="A5493" s="120"/>
      <c r="B5493" s="28"/>
      <c r="C5493" s="25"/>
      <c r="D5493" s="25"/>
      <c r="E5493" s="25"/>
      <c r="F5493" s="29"/>
      <c r="G5493" s="29"/>
      <c r="H5493" s="29"/>
      <c r="I5493" s="29"/>
      <c r="J5493" s="29"/>
      <c r="K5493" s="25"/>
      <c r="L5493" s="25"/>
      <c r="M5493" s="25"/>
      <c r="N5493" s="25"/>
      <c r="O5493" s="25"/>
      <c r="P5493" s="25"/>
      <c r="Q5493" s="28"/>
      <c r="R5493" s="29"/>
      <c r="S5493" s="27"/>
      <c r="T5493" s="27"/>
      <c r="U5493" s="28"/>
      <c r="V5493" s="26"/>
      <c r="W5493" s="26"/>
      <c r="X5493" s="26"/>
      <c r="Y5493" s="37"/>
      <c r="Z5493" s="37"/>
      <c r="AA5493" s="37"/>
      <c r="AB5493" s="30"/>
      <c r="AC5493" s="30"/>
      <c r="AD5493" s="31"/>
      <c r="AE5493" s="30"/>
      <c r="AF5493" s="30"/>
      <c r="AG5493" s="32"/>
      <c r="AH5493" s="30"/>
      <c r="AJ5493" s="30"/>
      <c r="AK5493" s="30"/>
      <c r="AL5493" s="30"/>
      <c r="AM5493" s="30"/>
      <c r="AN5493" s="30"/>
      <c r="AO5493" s="30"/>
      <c r="AP5493" s="30"/>
      <c r="AQ5493" s="30"/>
      <c r="AR5493" s="30"/>
      <c r="AS5493" s="30"/>
      <c r="AT5493" s="30"/>
      <c r="AU5493" s="121"/>
      <c r="AV5493" s="129"/>
      <c r="AW5493" s="129"/>
      <c r="AX5493" s="129"/>
    </row>
    <row r="5494" spans="1:50" x14ac:dyDescent="0.25">
      <c r="A5494" s="120"/>
      <c r="B5494" s="28"/>
      <c r="C5494" s="25"/>
      <c r="D5494" s="25"/>
      <c r="E5494" s="25"/>
      <c r="F5494" s="29"/>
      <c r="G5494" s="29"/>
      <c r="H5494" s="29"/>
      <c r="I5494" s="29"/>
      <c r="J5494" s="29"/>
      <c r="K5494" s="25"/>
      <c r="L5494" s="25"/>
      <c r="M5494" s="25"/>
      <c r="N5494" s="25"/>
      <c r="O5494" s="25"/>
      <c r="P5494" s="25"/>
      <c r="Q5494" s="28"/>
      <c r="R5494" s="29"/>
      <c r="S5494" s="27"/>
      <c r="T5494" s="27"/>
      <c r="U5494" s="28"/>
      <c r="V5494" s="26"/>
      <c r="W5494" s="26"/>
      <c r="X5494" s="26"/>
      <c r="Y5494" s="37"/>
      <c r="Z5494" s="37"/>
      <c r="AA5494" s="37"/>
      <c r="AB5494" s="30"/>
      <c r="AC5494" s="30"/>
      <c r="AD5494" s="31"/>
      <c r="AE5494" s="30"/>
      <c r="AF5494" s="30"/>
      <c r="AG5494" s="32"/>
      <c r="AH5494" s="30"/>
      <c r="AJ5494" s="30"/>
      <c r="AK5494" s="30"/>
      <c r="AL5494" s="30"/>
      <c r="AM5494" s="30"/>
      <c r="AN5494" s="30"/>
      <c r="AO5494" s="30"/>
      <c r="AP5494" s="30"/>
      <c r="AQ5494" s="30"/>
      <c r="AR5494" s="30"/>
      <c r="AS5494" s="30"/>
      <c r="AT5494" s="30"/>
      <c r="AU5494" s="121"/>
      <c r="AV5494" s="129"/>
      <c r="AW5494" s="129"/>
      <c r="AX5494" s="129"/>
    </row>
    <row r="5495" spans="1:50" x14ac:dyDescent="0.25">
      <c r="A5495" s="120"/>
      <c r="B5495" s="28"/>
      <c r="C5495" s="25"/>
      <c r="D5495" s="25"/>
      <c r="E5495" s="25"/>
      <c r="F5495" s="29"/>
      <c r="G5495" s="29"/>
      <c r="H5495" s="29"/>
      <c r="I5495" s="29"/>
      <c r="J5495" s="29"/>
      <c r="K5495" s="25"/>
      <c r="L5495" s="25"/>
      <c r="M5495" s="25"/>
      <c r="N5495" s="25"/>
      <c r="O5495" s="25"/>
      <c r="P5495" s="25"/>
      <c r="Q5495" s="28"/>
      <c r="R5495" s="29"/>
      <c r="S5495" s="27"/>
      <c r="T5495" s="27"/>
      <c r="U5495" s="28"/>
      <c r="V5495" s="26"/>
      <c r="W5495" s="26"/>
      <c r="X5495" s="26"/>
      <c r="Y5495" s="37"/>
      <c r="Z5495" s="37"/>
      <c r="AA5495" s="37"/>
      <c r="AB5495" s="30"/>
      <c r="AC5495" s="30"/>
      <c r="AD5495" s="31"/>
      <c r="AE5495" s="30"/>
      <c r="AF5495" s="30"/>
      <c r="AG5495" s="32"/>
      <c r="AH5495" s="30"/>
      <c r="AJ5495" s="30"/>
      <c r="AK5495" s="30"/>
      <c r="AL5495" s="30"/>
      <c r="AM5495" s="30"/>
      <c r="AN5495" s="30"/>
      <c r="AO5495" s="30"/>
      <c r="AP5495" s="30"/>
      <c r="AQ5495" s="30"/>
      <c r="AR5495" s="30"/>
      <c r="AS5495" s="30"/>
      <c r="AT5495" s="30"/>
      <c r="AU5495" s="121"/>
      <c r="AV5495" s="129"/>
      <c r="AW5495" s="129"/>
      <c r="AX5495" s="129"/>
    </row>
    <row r="5496" spans="1:50" x14ac:dyDescent="0.25">
      <c r="A5496" s="120"/>
      <c r="B5496" s="28"/>
      <c r="C5496" s="25"/>
      <c r="D5496" s="25"/>
      <c r="E5496" s="25"/>
      <c r="F5496" s="29"/>
      <c r="G5496" s="29"/>
      <c r="H5496" s="29"/>
      <c r="I5496" s="29"/>
      <c r="J5496" s="29"/>
      <c r="K5496" s="25"/>
      <c r="L5496" s="25"/>
      <c r="M5496" s="25"/>
      <c r="N5496" s="25"/>
      <c r="O5496" s="25"/>
      <c r="P5496" s="25"/>
      <c r="Q5496" s="28"/>
      <c r="R5496" s="29"/>
      <c r="S5496" s="27"/>
      <c r="T5496" s="27"/>
      <c r="U5496" s="28"/>
      <c r="V5496" s="26"/>
      <c r="W5496" s="26"/>
      <c r="X5496" s="26"/>
      <c r="Y5496" s="37"/>
      <c r="Z5496" s="37"/>
      <c r="AA5496" s="37"/>
      <c r="AB5496" s="30"/>
      <c r="AC5496" s="30"/>
      <c r="AD5496" s="31"/>
      <c r="AE5496" s="30"/>
      <c r="AF5496" s="30"/>
      <c r="AG5496" s="32"/>
      <c r="AH5496" s="30"/>
      <c r="AJ5496" s="30"/>
      <c r="AK5496" s="30"/>
      <c r="AL5496" s="30"/>
      <c r="AM5496" s="30"/>
      <c r="AN5496" s="30"/>
      <c r="AO5496" s="30"/>
      <c r="AP5496" s="30"/>
      <c r="AQ5496" s="30"/>
      <c r="AR5496" s="30"/>
      <c r="AS5496" s="30"/>
      <c r="AT5496" s="30"/>
      <c r="AU5496" s="121"/>
      <c r="AV5496" s="129"/>
      <c r="AW5496" s="129"/>
      <c r="AX5496" s="129"/>
    </row>
    <row r="5497" spans="1:50" x14ac:dyDescent="0.25">
      <c r="A5497" s="120"/>
      <c r="B5497" s="28"/>
      <c r="C5497" s="25"/>
      <c r="D5497" s="25"/>
      <c r="E5497" s="25"/>
      <c r="F5497" s="29"/>
      <c r="G5497" s="29"/>
      <c r="H5497" s="29"/>
      <c r="I5497" s="29"/>
      <c r="J5497" s="29"/>
      <c r="K5497" s="25"/>
      <c r="L5497" s="25"/>
      <c r="M5497" s="25"/>
      <c r="N5497" s="25"/>
      <c r="O5497" s="25"/>
      <c r="P5497" s="25"/>
      <c r="Q5497" s="28"/>
      <c r="R5497" s="29"/>
      <c r="S5497" s="27"/>
      <c r="T5497" s="27"/>
      <c r="U5497" s="28"/>
      <c r="V5497" s="26"/>
      <c r="W5497" s="26"/>
      <c r="X5497" s="26"/>
      <c r="Y5497" s="37"/>
      <c r="Z5497" s="37"/>
      <c r="AA5497" s="37"/>
      <c r="AB5497" s="30"/>
      <c r="AC5497" s="30"/>
      <c r="AD5497" s="31"/>
      <c r="AE5497" s="30"/>
      <c r="AF5497" s="30"/>
      <c r="AG5497" s="32"/>
      <c r="AH5497" s="30"/>
      <c r="AJ5497" s="30"/>
      <c r="AK5497" s="30"/>
      <c r="AL5497" s="30"/>
      <c r="AM5497" s="30"/>
      <c r="AN5497" s="30"/>
      <c r="AO5497" s="30"/>
      <c r="AP5497" s="30"/>
      <c r="AQ5497" s="30"/>
      <c r="AR5497" s="30"/>
      <c r="AS5497" s="30"/>
      <c r="AT5497" s="30"/>
      <c r="AU5497" s="121"/>
      <c r="AV5497" s="129"/>
      <c r="AW5497" s="129"/>
      <c r="AX5497" s="129"/>
    </row>
    <row r="5498" spans="1:50" x14ac:dyDescent="0.25">
      <c r="A5498" s="120"/>
      <c r="B5498" s="28"/>
      <c r="C5498" s="25"/>
      <c r="D5498" s="25"/>
      <c r="E5498" s="25"/>
      <c r="F5498" s="29"/>
      <c r="G5498" s="29"/>
      <c r="H5498" s="29"/>
      <c r="I5498" s="29"/>
      <c r="J5498" s="29"/>
      <c r="K5498" s="25"/>
      <c r="L5498" s="25"/>
      <c r="M5498" s="25"/>
      <c r="N5498" s="25"/>
      <c r="O5498" s="25"/>
      <c r="P5498" s="25"/>
      <c r="Q5498" s="28"/>
      <c r="R5498" s="29"/>
      <c r="S5498" s="27"/>
      <c r="T5498" s="27"/>
      <c r="U5498" s="28"/>
      <c r="V5498" s="26"/>
      <c r="W5498" s="26"/>
      <c r="X5498" s="26"/>
      <c r="Y5498" s="37"/>
      <c r="Z5498" s="37"/>
      <c r="AA5498" s="37"/>
      <c r="AB5498" s="30"/>
      <c r="AC5498" s="30"/>
      <c r="AD5498" s="31"/>
      <c r="AE5498" s="30"/>
      <c r="AF5498" s="30"/>
      <c r="AG5498" s="32"/>
      <c r="AH5498" s="30"/>
      <c r="AJ5498" s="30"/>
      <c r="AK5498" s="30"/>
      <c r="AL5498" s="30"/>
      <c r="AM5498" s="30"/>
      <c r="AN5498" s="30"/>
      <c r="AO5498" s="30"/>
      <c r="AP5498" s="30"/>
      <c r="AQ5498" s="30"/>
      <c r="AR5498" s="30"/>
      <c r="AS5498" s="30"/>
      <c r="AT5498" s="30"/>
      <c r="AU5498" s="121"/>
      <c r="AV5498" s="129"/>
      <c r="AW5498" s="129"/>
      <c r="AX5498" s="129"/>
    </row>
    <row r="5499" spans="1:50" x14ac:dyDescent="0.25">
      <c r="A5499" s="120"/>
      <c r="B5499" s="28"/>
      <c r="C5499" s="25"/>
      <c r="D5499" s="25"/>
      <c r="E5499" s="25"/>
      <c r="F5499" s="29"/>
      <c r="G5499" s="29"/>
      <c r="H5499" s="29"/>
      <c r="I5499" s="29"/>
      <c r="J5499" s="29"/>
      <c r="K5499" s="25"/>
      <c r="L5499" s="25"/>
      <c r="M5499" s="25"/>
      <c r="N5499" s="25"/>
      <c r="O5499" s="25"/>
      <c r="P5499" s="25"/>
      <c r="Q5499" s="28"/>
      <c r="R5499" s="29"/>
      <c r="S5499" s="27"/>
      <c r="T5499" s="27"/>
      <c r="U5499" s="28"/>
      <c r="V5499" s="26"/>
      <c r="W5499" s="26"/>
      <c r="X5499" s="26"/>
      <c r="Y5499" s="37"/>
      <c r="Z5499" s="37"/>
      <c r="AA5499" s="37"/>
      <c r="AB5499" s="30"/>
      <c r="AC5499" s="30"/>
      <c r="AD5499" s="31"/>
      <c r="AE5499" s="30"/>
      <c r="AF5499" s="30"/>
      <c r="AG5499" s="32"/>
      <c r="AH5499" s="30"/>
      <c r="AJ5499" s="30"/>
      <c r="AK5499" s="30"/>
      <c r="AL5499" s="30"/>
      <c r="AM5499" s="30"/>
      <c r="AN5499" s="30"/>
      <c r="AO5499" s="30"/>
      <c r="AP5499" s="30"/>
      <c r="AQ5499" s="30"/>
      <c r="AR5499" s="30"/>
      <c r="AS5499" s="30"/>
      <c r="AT5499" s="30"/>
      <c r="AU5499" s="121"/>
      <c r="AV5499" s="129"/>
      <c r="AW5499" s="129"/>
      <c r="AX5499" s="129"/>
    </row>
    <row r="5500" spans="1:50" x14ac:dyDescent="0.25">
      <c r="A5500" s="120"/>
      <c r="B5500" s="28"/>
      <c r="C5500" s="25"/>
      <c r="D5500" s="25"/>
      <c r="E5500" s="25"/>
      <c r="F5500" s="29"/>
      <c r="G5500" s="29"/>
      <c r="H5500" s="29"/>
      <c r="I5500" s="29"/>
      <c r="J5500" s="29"/>
      <c r="K5500" s="25"/>
      <c r="L5500" s="25"/>
      <c r="M5500" s="25"/>
      <c r="N5500" s="25"/>
      <c r="O5500" s="25"/>
      <c r="P5500" s="25"/>
      <c r="Q5500" s="28"/>
      <c r="R5500" s="29"/>
      <c r="S5500" s="27"/>
      <c r="T5500" s="27"/>
      <c r="U5500" s="28"/>
      <c r="V5500" s="26"/>
      <c r="W5500" s="26"/>
      <c r="X5500" s="26"/>
      <c r="Y5500" s="37"/>
      <c r="Z5500" s="37"/>
      <c r="AA5500" s="37"/>
      <c r="AB5500" s="30"/>
      <c r="AC5500" s="30"/>
      <c r="AD5500" s="31"/>
      <c r="AE5500" s="30"/>
      <c r="AF5500" s="30"/>
      <c r="AG5500" s="32"/>
      <c r="AH5500" s="30"/>
      <c r="AJ5500" s="30"/>
      <c r="AK5500" s="30"/>
      <c r="AL5500" s="30"/>
      <c r="AM5500" s="30"/>
      <c r="AN5500" s="30"/>
      <c r="AO5500" s="30"/>
      <c r="AP5500" s="30"/>
      <c r="AQ5500" s="30"/>
      <c r="AR5500" s="30"/>
      <c r="AS5500" s="30"/>
      <c r="AT5500" s="30"/>
      <c r="AU5500" s="121"/>
      <c r="AV5500" s="129"/>
      <c r="AW5500" s="129"/>
      <c r="AX5500" s="129"/>
    </row>
    <row r="5501" spans="1:50" x14ac:dyDescent="0.25">
      <c r="A5501" s="120"/>
      <c r="B5501" s="28"/>
      <c r="C5501" s="25"/>
      <c r="D5501" s="25"/>
      <c r="E5501" s="25"/>
      <c r="F5501" s="29"/>
      <c r="G5501" s="29"/>
      <c r="H5501" s="29"/>
      <c r="I5501" s="29"/>
      <c r="J5501" s="29"/>
      <c r="K5501" s="25"/>
      <c r="L5501" s="25"/>
      <c r="M5501" s="25"/>
      <c r="N5501" s="25"/>
      <c r="O5501" s="25"/>
      <c r="P5501" s="25"/>
      <c r="Q5501" s="28"/>
      <c r="R5501" s="29"/>
      <c r="S5501" s="27"/>
      <c r="T5501" s="27"/>
      <c r="U5501" s="28"/>
      <c r="V5501" s="26"/>
      <c r="W5501" s="26"/>
      <c r="X5501" s="26"/>
      <c r="Y5501" s="37"/>
      <c r="Z5501" s="37"/>
      <c r="AA5501" s="37"/>
      <c r="AB5501" s="30"/>
      <c r="AC5501" s="30"/>
      <c r="AD5501" s="31"/>
      <c r="AE5501" s="30"/>
      <c r="AF5501" s="30"/>
      <c r="AG5501" s="32"/>
      <c r="AH5501" s="30"/>
      <c r="AJ5501" s="30"/>
      <c r="AK5501" s="30"/>
      <c r="AL5501" s="30"/>
      <c r="AM5501" s="30"/>
      <c r="AN5501" s="30"/>
      <c r="AO5501" s="30"/>
      <c r="AP5501" s="30"/>
      <c r="AQ5501" s="30"/>
      <c r="AR5501" s="30"/>
      <c r="AS5501" s="30"/>
      <c r="AT5501" s="30"/>
      <c r="AU5501" s="121"/>
      <c r="AV5501" s="129"/>
      <c r="AW5501" s="129"/>
      <c r="AX5501" s="129"/>
    </row>
    <row r="5502" spans="1:50" x14ac:dyDescent="0.25">
      <c r="A5502" s="120"/>
      <c r="B5502" s="28"/>
      <c r="C5502" s="25"/>
      <c r="D5502" s="25"/>
      <c r="E5502" s="25"/>
      <c r="F5502" s="29"/>
      <c r="G5502" s="29"/>
      <c r="H5502" s="29"/>
      <c r="I5502" s="29"/>
      <c r="J5502" s="29"/>
      <c r="K5502" s="25"/>
      <c r="L5502" s="25"/>
      <c r="M5502" s="25"/>
      <c r="N5502" s="25"/>
      <c r="O5502" s="25"/>
      <c r="P5502" s="25"/>
      <c r="Q5502" s="28"/>
      <c r="R5502" s="29"/>
      <c r="S5502" s="27"/>
      <c r="T5502" s="27"/>
      <c r="U5502" s="28"/>
      <c r="V5502" s="26"/>
      <c r="W5502" s="26"/>
      <c r="X5502" s="26"/>
      <c r="Y5502" s="37"/>
      <c r="Z5502" s="37"/>
      <c r="AA5502" s="37"/>
      <c r="AB5502" s="30"/>
      <c r="AC5502" s="30"/>
      <c r="AD5502" s="31"/>
      <c r="AE5502" s="30"/>
      <c r="AF5502" s="30"/>
      <c r="AG5502" s="32"/>
      <c r="AH5502" s="30"/>
      <c r="AJ5502" s="30"/>
      <c r="AK5502" s="30"/>
      <c r="AL5502" s="30"/>
      <c r="AM5502" s="30"/>
      <c r="AN5502" s="30"/>
      <c r="AO5502" s="30"/>
      <c r="AP5502" s="30"/>
      <c r="AQ5502" s="30"/>
      <c r="AR5502" s="30"/>
      <c r="AS5502" s="30"/>
      <c r="AT5502" s="30"/>
      <c r="AU5502" s="121"/>
      <c r="AV5502" s="129"/>
      <c r="AW5502" s="129"/>
      <c r="AX5502" s="129"/>
    </row>
    <row r="5503" spans="1:50" x14ac:dyDescent="0.25">
      <c r="A5503" s="120"/>
      <c r="B5503" s="28"/>
      <c r="C5503" s="25"/>
      <c r="D5503" s="25"/>
      <c r="E5503" s="25"/>
      <c r="F5503" s="29"/>
      <c r="G5503" s="29"/>
      <c r="H5503" s="29"/>
      <c r="I5503" s="29"/>
      <c r="J5503" s="29"/>
      <c r="K5503" s="25"/>
      <c r="L5503" s="25"/>
      <c r="M5503" s="25"/>
      <c r="N5503" s="25"/>
      <c r="O5503" s="25"/>
      <c r="P5503" s="25"/>
      <c r="Q5503" s="28"/>
      <c r="R5503" s="29"/>
      <c r="S5503" s="27"/>
      <c r="T5503" s="27"/>
      <c r="U5503" s="28"/>
      <c r="V5503" s="26"/>
      <c r="W5503" s="26"/>
      <c r="X5503" s="26"/>
      <c r="Y5503" s="37"/>
      <c r="Z5503" s="37"/>
      <c r="AA5503" s="37"/>
      <c r="AB5503" s="30"/>
      <c r="AC5503" s="30"/>
      <c r="AD5503" s="31"/>
      <c r="AE5503" s="30"/>
      <c r="AF5503" s="30"/>
      <c r="AG5503" s="32"/>
      <c r="AH5503" s="30"/>
      <c r="AJ5503" s="30"/>
      <c r="AK5503" s="30"/>
      <c r="AL5503" s="30"/>
      <c r="AM5503" s="30"/>
      <c r="AN5503" s="30"/>
      <c r="AO5503" s="30"/>
      <c r="AP5503" s="30"/>
      <c r="AQ5503" s="30"/>
      <c r="AR5503" s="30"/>
      <c r="AS5503" s="30"/>
      <c r="AT5503" s="30"/>
      <c r="AU5503" s="121"/>
      <c r="AV5503" s="129"/>
      <c r="AW5503" s="129"/>
      <c r="AX5503" s="129"/>
    </row>
    <row r="5504" spans="1:50" x14ac:dyDescent="0.25">
      <c r="A5504" s="120"/>
      <c r="B5504" s="28"/>
      <c r="C5504" s="25"/>
      <c r="D5504" s="25"/>
      <c r="E5504" s="25"/>
      <c r="F5504" s="29"/>
      <c r="G5504" s="29"/>
      <c r="H5504" s="29"/>
      <c r="I5504" s="29"/>
      <c r="J5504" s="29"/>
      <c r="K5504" s="25"/>
      <c r="L5504" s="25"/>
      <c r="M5504" s="25"/>
      <c r="N5504" s="25"/>
      <c r="O5504" s="25"/>
      <c r="P5504" s="25"/>
      <c r="Q5504" s="28"/>
      <c r="R5504" s="29"/>
      <c r="S5504" s="27"/>
      <c r="T5504" s="27"/>
      <c r="U5504" s="28"/>
      <c r="V5504" s="26"/>
      <c r="W5504" s="26"/>
      <c r="X5504" s="26"/>
      <c r="Y5504" s="37"/>
      <c r="Z5504" s="37"/>
      <c r="AA5504" s="37"/>
      <c r="AB5504" s="30"/>
      <c r="AC5504" s="30"/>
      <c r="AD5504" s="31"/>
      <c r="AE5504" s="30"/>
      <c r="AF5504" s="30"/>
      <c r="AG5504" s="32"/>
      <c r="AH5504" s="30"/>
      <c r="AJ5504" s="30"/>
      <c r="AK5504" s="30"/>
      <c r="AL5504" s="30"/>
      <c r="AM5504" s="30"/>
      <c r="AN5504" s="30"/>
      <c r="AO5504" s="30"/>
      <c r="AP5504" s="30"/>
      <c r="AQ5504" s="30"/>
      <c r="AR5504" s="30"/>
      <c r="AS5504" s="30"/>
      <c r="AT5504" s="30"/>
      <c r="AU5504" s="121"/>
      <c r="AV5504" s="129"/>
      <c r="AW5504" s="129"/>
      <c r="AX5504" s="129"/>
    </row>
    <row r="5505" spans="1:50" x14ac:dyDescent="0.25">
      <c r="A5505" s="120"/>
      <c r="B5505" s="28"/>
      <c r="C5505" s="25"/>
      <c r="D5505" s="25"/>
      <c r="E5505" s="25"/>
      <c r="F5505" s="29"/>
      <c r="G5505" s="29"/>
      <c r="H5505" s="29"/>
      <c r="I5505" s="29"/>
      <c r="J5505" s="29"/>
      <c r="K5505" s="25"/>
      <c r="L5505" s="25"/>
      <c r="M5505" s="25"/>
      <c r="N5505" s="25"/>
      <c r="O5505" s="25"/>
      <c r="P5505" s="25"/>
      <c r="Q5505" s="28"/>
      <c r="R5505" s="29"/>
      <c r="S5505" s="27"/>
      <c r="T5505" s="27"/>
      <c r="U5505" s="28"/>
      <c r="V5505" s="26"/>
      <c r="W5505" s="26"/>
      <c r="X5505" s="26"/>
      <c r="Y5505" s="37"/>
      <c r="Z5505" s="37"/>
      <c r="AA5505" s="37"/>
      <c r="AB5505" s="30"/>
      <c r="AC5505" s="30"/>
      <c r="AD5505" s="31"/>
      <c r="AE5505" s="30"/>
      <c r="AF5505" s="30"/>
      <c r="AG5505" s="32"/>
      <c r="AH5505" s="30"/>
      <c r="AJ5505" s="30"/>
      <c r="AK5505" s="30"/>
      <c r="AL5505" s="30"/>
      <c r="AM5505" s="30"/>
      <c r="AN5505" s="30"/>
      <c r="AO5505" s="30"/>
      <c r="AP5505" s="30"/>
      <c r="AQ5505" s="30"/>
      <c r="AR5505" s="30"/>
      <c r="AS5505" s="30"/>
      <c r="AT5505" s="30"/>
      <c r="AU5505" s="121"/>
      <c r="AV5505" s="129"/>
      <c r="AW5505" s="129"/>
      <c r="AX5505" s="129"/>
    </row>
    <row r="5506" spans="1:50" x14ac:dyDescent="0.25">
      <c r="A5506" s="120"/>
      <c r="B5506" s="28"/>
      <c r="C5506" s="25"/>
      <c r="D5506" s="25"/>
      <c r="E5506" s="25"/>
      <c r="F5506" s="29"/>
      <c r="G5506" s="29"/>
      <c r="H5506" s="29"/>
      <c r="I5506" s="29"/>
      <c r="J5506" s="29"/>
      <c r="K5506" s="25"/>
      <c r="L5506" s="25"/>
      <c r="M5506" s="25"/>
      <c r="N5506" s="25"/>
      <c r="O5506" s="25"/>
      <c r="P5506" s="25"/>
      <c r="Q5506" s="28"/>
      <c r="R5506" s="29"/>
      <c r="S5506" s="27"/>
      <c r="T5506" s="27"/>
      <c r="U5506" s="28"/>
      <c r="V5506" s="26"/>
      <c r="W5506" s="26"/>
      <c r="X5506" s="26"/>
      <c r="Y5506" s="37"/>
      <c r="Z5506" s="37"/>
      <c r="AA5506" s="37"/>
      <c r="AB5506" s="30"/>
      <c r="AC5506" s="30"/>
      <c r="AD5506" s="31"/>
      <c r="AE5506" s="30"/>
      <c r="AF5506" s="30"/>
      <c r="AG5506" s="32"/>
      <c r="AH5506" s="30"/>
      <c r="AJ5506" s="30"/>
      <c r="AK5506" s="30"/>
      <c r="AL5506" s="30"/>
      <c r="AM5506" s="30"/>
      <c r="AN5506" s="30"/>
      <c r="AO5506" s="30"/>
      <c r="AP5506" s="30"/>
      <c r="AQ5506" s="30"/>
      <c r="AR5506" s="30"/>
      <c r="AS5506" s="30"/>
      <c r="AT5506" s="30"/>
      <c r="AU5506" s="121"/>
      <c r="AV5506" s="129"/>
      <c r="AW5506" s="129"/>
      <c r="AX5506" s="129"/>
    </row>
    <row r="5507" spans="1:50" x14ac:dyDescent="0.25">
      <c r="A5507" s="120"/>
      <c r="B5507" s="28"/>
      <c r="C5507" s="25"/>
      <c r="D5507" s="25"/>
      <c r="E5507" s="25"/>
      <c r="F5507" s="29"/>
      <c r="G5507" s="29"/>
      <c r="H5507" s="29"/>
      <c r="I5507" s="29"/>
      <c r="J5507" s="29"/>
      <c r="K5507" s="25"/>
      <c r="L5507" s="25"/>
      <c r="M5507" s="25"/>
      <c r="N5507" s="25"/>
      <c r="O5507" s="25"/>
      <c r="P5507" s="25"/>
      <c r="Q5507" s="28"/>
      <c r="R5507" s="29"/>
      <c r="S5507" s="27"/>
      <c r="T5507" s="27"/>
      <c r="U5507" s="28"/>
      <c r="V5507" s="26"/>
      <c r="W5507" s="26"/>
      <c r="X5507" s="26"/>
      <c r="Y5507" s="37"/>
      <c r="Z5507" s="37"/>
      <c r="AA5507" s="37"/>
      <c r="AB5507" s="30"/>
      <c r="AC5507" s="30"/>
      <c r="AD5507" s="31"/>
      <c r="AE5507" s="30"/>
      <c r="AF5507" s="30"/>
      <c r="AG5507" s="32"/>
      <c r="AH5507" s="30"/>
      <c r="AJ5507" s="30"/>
      <c r="AK5507" s="30"/>
      <c r="AL5507" s="30"/>
      <c r="AM5507" s="30"/>
      <c r="AN5507" s="30"/>
      <c r="AO5507" s="30"/>
      <c r="AP5507" s="30"/>
      <c r="AQ5507" s="30"/>
      <c r="AR5507" s="30"/>
      <c r="AS5507" s="30"/>
      <c r="AT5507" s="30"/>
      <c r="AU5507" s="121"/>
      <c r="AV5507" s="129"/>
      <c r="AW5507" s="129"/>
      <c r="AX5507" s="129"/>
    </row>
    <row r="5508" spans="1:50" x14ac:dyDescent="0.25">
      <c r="A5508" s="120"/>
      <c r="B5508" s="28"/>
      <c r="C5508" s="25"/>
      <c r="D5508" s="25"/>
      <c r="E5508" s="25"/>
      <c r="F5508" s="29"/>
      <c r="G5508" s="29"/>
      <c r="H5508" s="29"/>
      <c r="I5508" s="29"/>
      <c r="J5508" s="29"/>
      <c r="K5508" s="25"/>
      <c r="L5508" s="25"/>
      <c r="M5508" s="25"/>
      <c r="N5508" s="25"/>
      <c r="O5508" s="25"/>
      <c r="P5508" s="25"/>
      <c r="Q5508" s="28"/>
      <c r="R5508" s="29"/>
      <c r="S5508" s="27"/>
      <c r="T5508" s="27"/>
      <c r="U5508" s="28"/>
      <c r="V5508" s="26"/>
      <c r="W5508" s="26"/>
      <c r="X5508" s="26"/>
      <c r="Y5508" s="37"/>
      <c r="Z5508" s="37"/>
      <c r="AA5508" s="37"/>
      <c r="AB5508" s="30"/>
      <c r="AC5508" s="30"/>
      <c r="AD5508" s="31"/>
      <c r="AE5508" s="30"/>
      <c r="AF5508" s="30"/>
      <c r="AG5508" s="32"/>
      <c r="AH5508" s="30"/>
      <c r="AJ5508" s="30"/>
      <c r="AK5508" s="30"/>
      <c r="AL5508" s="30"/>
      <c r="AM5508" s="30"/>
      <c r="AN5508" s="30"/>
      <c r="AO5508" s="30"/>
      <c r="AP5508" s="30"/>
      <c r="AQ5508" s="30"/>
      <c r="AR5508" s="30"/>
      <c r="AS5508" s="30"/>
      <c r="AT5508" s="30"/>
      <c r="AU5508" s="121"/>
      <c r="AV5508" s="129"/>
      <c r="AW5508" s="129"/>
      <c r="AX5508" s="129"/>
    </row>
    <row r="5509" spans="1:50" x14ac:dyDescent="0.25">
      <c r="A5509" s="120"/>
      <c r="B5509" s="28"/>
      <c r="C5509" s="25"/>
      <c r="D5509" s="25"/>
      <c r="E5509" s="25"/>
      <c r="F5509" s="29"/>
      <c r="G5509" s="29"/>
      <c r="H5509" s="29"/>
      <c r="I5509" s="29"/>
      <c r="J5509" s="29"/>
      <c r="K5509" s="25"/>
      <c r="L5509" s="25"/>
      <c r="M5509" s="25"/>
      <c r="N5509" s="25"/>
      <c r="O5509" s="25"/>
      <c r="P5509" s="25"/>
      <c r="Q5509" s="28"/>
      <c r="R5509" s="29"/>
      <c r="S5509" s="27"/>
      <c r="T5509" s="27"/>
      <c r="U5509" s="28"/>
      <c r="V5509" s="26"/>
      <c r="W5509" s="26"/>
      <c r="X5509" s="26"/>
      <c r="Y5509" s="37"/>
      <c r="Z5509" s="37"/>
      <c r="AA5509" s="37"/>
      <c r="AB5509" s="30"/>
      <c r="AC5509" s="30"/>
      <c r="AD5509" s="31"/>
      <c r="AE5509" s="30"/>
      <c r="AF5509" s="30"/>
      <c r="AG5509" s="32"/>
      <c r="AH5509" s="30"/>
      <c r="AJ5509" s="30"/>
      <c r="AK5509" s="30"/>
      <c r="AL5509" s="30"/>
      <c r="AM5509" s="30"/>
      <c r="AN5509" s="30"/>
      <c r="AO5509" s="30"/>
      <c r="AP5509" s="30"/>
      <c r="AQ5509" s="30"/>
      <c r="AR5509" s="30"/>
      <c r="AS5509" s="30"/>
      <c r="AT5509" s="30"/>
      <c r="AU5509" s="121"/>
      <c r="AV5509" s="129"/>
      <c r="AW5509" s="129"/>
      <c r="AX5509" s="129"/>
    </row>
    <row r="5510" spans="1:50" x14ac:dyDescent="0.25">
      <c r="A5510" s="120"/>
      <c r="B5510" s="28"/>
      <c r="C5510" s="25"/>
      <c r="D5510" s="25"/>
      <c r="E5510" s="25"/>
      <c r="F5510" s="29"/>
      <c r="G5510" s="29"/>
      <c r="H5510" s="29"/>
      <c r="I5510" s="29"/>
      <c r="J5510" s="29"/>
      <c r="K5510" s="25"/>
      <c r="L5510" s="25"/>
      <c r="M5510" s="25"/>
      <c r="N5510" s="25"/>
      <c r="O5510" s="25"/>
      <c r="P5510" s="25"/>
      <c r="Q5510" s="28"/>
      <c r="R5510" s="29"/>
      <c r="S5510" s="27"/>
      <c r="T5510" s="27"/>
      <c r="U5510" s="28"/>
      <c r="V5510" s="26"/>
      <c r="W5510" s="26"/>
      <c r="X5510" s="26"/>
      <c r="Y5510" s="37"/>
      <c r="Z5510" s="37"/>
      <c r="AA5510" s="37"/>
      <c r="AB5510" s="30"/>
      <c r="AC5510" s="30"/>
      <c r="AD5510" s="31"/>
      <c r="AE5510" s="30"/>
      <c r="AF5510" s="30"/>
      <c r="AG5510" s="32"/>
      <c r="AH5510" s="30"/>
      <c r="AJ5510" s="30"/>
      <c r="AK5510" s="30"/>
      <c r="AL5510" s="30"/>
      <c r="AM5510" s="30"/>
      <c r="AN5510" s="30"/>
      <c r="AO5510" s="30"/>
      <c r="AP5510" s="30"/>
      <c r="AQ5510" s="30"/>
      <c r="AR5510" s="30"/>
      <c r="AS5510" s="30"/>
      <c r="AT5510" s="30"/>
      <c r="AU5510" s="121"/>
      <c r="AV5510" s="129"/>
      <c r="AW5510" s="129"/>
      <c r="AX5510" s="129"/>
    </row>
    <row r="5511" spans="1:50" x14ac:dyDescent="0.25">
      <c r="A5511" s="120"/>
      <c r="B5511" s="28"/>
      <c r="C5511" s="25"/>
      <c r="D5511" s="25"/>
      <c r="E5511" s="25"/>
      <c r="F5511" s="29"/>
      <c r="G5511" s="29"/>
      <c r="H5511" s="29"/>
      <c r="I5511" s="29"/>
      <c r="J5511" s="29"/>
      <c r="K5511" s="25"/>
      <c r="L5511" s="25"/>
      <c r="M5511" s="25"/>
      <c r="N5511" s="25"/>
      <c r="O5511" s="25"/>
      <c r="P5511" s="25"/>
      <c r="Q5511" s="28"/>
      <c r="R5511" s="29"/>
      <c r="S5511" s="27"/>
      <c r="T5511" s="27"/>
      <c r="U5511" s="28"/>
      <c r="V5511" s="26"/>
      <c r="W5511" s="26"/>
      <c r="X5511" s="26"/>
      <c r="Y5511" s="37"/>
      <c r="Z5511" s="37"/>
      <c r="AA5511" s="37"/>
      <c r="AB5511" s="30"/>
      <c r="AC5511" s="30"/>
      <c r="AD5511" s="31"/>
      <c r="AE5511" s="30"/>
      <c r="AF5511" s="30"/>
      <c r="AG5511" s="32"/>
      <c r="AH5511" s="30"/>
      <c r="AJ5511" s="30"/>
      <c r="AK5511" s="30"/>
      <c r="AL5511" s="30"/>
      <c r="AM5511" s="30"/>
      <c r="AN5511" s="30"/>
      <c r="AO5511" s="30"/>
      <c r="AP5511" s="30"/>
      <c r="AQ5511" s="30"/>
      <c r="AR5511" s="30"/>
      <c r="AS5511" s="30"/>
      <c r="AT5511" s="30"/>
      <c r="AU5511" s="121"/>
      <c r="AV5511" s="129"/>
      <c r="AW5511" s="129"/>
      <c r="AX5511" s="129"/>
    </row>
    <row r="5512" spans="1:50" x14ac:dyDescent="0.25">
      <c r="A5512" s="120"/>
      <c r="B5512" s="28"/>
      <c r="C5512" s="25"/>
      <c r="D5512" s="25"/>
      <c r="E5512" s="25"/>
      <c r="F5512" s="29"/>
      <c r="G5512" s="29"/>
      <c r="H5512" s="29"/>
      <c r="I5512" s="29"/>
      <c r="J5512" s="29"/>
      <c r="K5512" s="25"/>
      <c r="L5512" s="25"/>
      <c r="M5512" s="25"/>
      <c r="N5512" s="25"/>
      <c r="O5512" s="25"/>
      <c r="P5512" s="25"/>
      <c r="Q5512" s="28"/>
      <c r="R5512" s="29"/>
      <c r="S5512" s="27"/>
      <c r="T5512" s="27"/>
      <c r="U5512" s="28"/>
      <c r="V5512" s="26"/>
      <c r="W5512" s="26"/>
      <c r="X5512" s="26"/>
      <c r="Y5512" s="37"/>
      <c r="Z5512" s="37"/>
      <c r="AA5512" s="37"/>
      <c r="AB5512" s="30"/>
      <c r="AC5512" s="30"/>
      <c r="AD5512" s="31"/>
      <c r="AE5512" s="30"/>
      <c r="AF5512" s="30"/>
      <c r="AG5512" s="32"/>
      <c r="AH5512" s="30"/>
      <c r="AJ5512" s="30"/>
      <c r="AK5512" s="30"/>
      <c r="AL5512" s="30"/>
      <c r="AM5512" s="30"/>
      <c r="AN5512" s="30"/>
      <c r="AO5512" s="30"/>
      <c r="AP5512" s="30"/>
      <c r="AQ5512" s="30"/>
      <c r="AR5512" s="30"/>
      <c r="AS5512" s="30"/>
      <c r="AT5512" s="30"/>
      <c r="AU5512" s="121"/>
      <c r="AV5512" s="129"/>
      <c r="AW5512" s="129"/>
      <c r="AX5512" s="129"/>
    </row>
    <row r="5513" spans="1:50" x14ac:dyDescent="0.25">
      <c r="A5513" s="120"/>
      <c r="B5513" s="28"/>
      <c r="C5513" s="25"/>
      <c r="D5513" s="25"/>
      <c r="E5513" s="25"/>
      <c r="F5513" s="29"/>
      <c r="G5513" s="29"/>
      <c r="H5513" s="29"/>
      <c r="I5513" s="29"/>
      <c r="J5513" s="29"/>
      <c r="K5513" s="25"/>
      <c r="L5513" s="25"/>
      <c r="M5513" s="25"/>
      <c r="N5513" s="25"/>
      <c r="O5513" s="25"/>
      <c r="P5513" s="25"/>
      <c r="Q5513" s="28"/>
      <c r="R5513" s="29"/>
      <c r="S5513" s="27"/>
      <c r="T5513" s="27"/>
      <c r="U5513" s="28"/>
      <c r="V5513" s="26"/>
      <c r="W5513" s="26"/>
      <c r="X5513" s="26"/>
      <c r="Y5513" s="37"/>
      <c r="Z5513" s="37"/>
      <c r="AA5513" s="37"/>
      <c r="AB5513" s="30"/>
      <c r="AC5513" s="30"/>
      <c r="AD5513" s="31"/>
      <c r="AE5513" s="30"/>
      <c r="AF5513" s="30"/>
      <c r="AG5513" s="32"/>
      <c r="AH5513" s="30"/>
      <c r="AJ5513" s="30"/>
      <c r="AK5513" s="30"/>
      <c r="AL5513" s="30"/>
      <c r="AM5513" s="30"/>
      <c r="AN5513" s="30"/>
      <c r="AO5513" s="30"/>
      <c r="AP5513" s="30"/>
      <c r="AQ5513" s="30"/>
      <c r="AR5513" s="30"/>
      <c r="AS5513" s="30"/>
      <c r="AT5513" s="30"/>
      <c r="AU5513" s="121"/>
      <c r="AV5513" s="129"/>
      <c r="AW5513" s="129"/>
      <c r="AX5513" s="129"/>
    </row>
    <row r="5514" spans="1:50" x14ac:dyDescent="0.25">
      <c r="A5514" s="120"/>
      <c r="B5514" s="28"/>
      <c r="C5514" s="25"/>
      <c r="D5514" s="25"/>
      <c r="E5514" s="25"/>
      <c r="F5514" s="29"/>
      <c r="G5514" s="29"/>
      <c r="H5514" s="29"/>
      <c r="I5514" s="29"/>
      <c r="J5514" s="29"/>
      <c r="K5514" s="25"/>
      <c r="L5514" s="25"/>
      <c r="M5514" s="25"/>
      <c r="N5514" s="25"/>
      <c r="O5514" s="25"/>
      <c r="P5514" s="25"/>
      <c r="Q5514" s="28"/>
      <c r="R5514" s="29"/>
      <c r="S5514" s="27"/>
      <c r="T5514" s="27"/>
      <c r="U5514" s="28"/>
      <c r="V5514" s="26"/>
      <c r="W5514" s="26"/>
      <c r="X5514" s="26"/>
      <c r="Y5514" s="37"/>
      <c r="Z5514" s="37"/>
      <c r="AA5514" s="37"/>
      <c r="AB5514" s="30"/>
      <c r="AC5514" s="30"/>
      <c r="AD5514" s="31"/>
      <c r="AE5514" s="30"/>
      <c r="AF5514" s="30"/>
      <c r="AG5514" s="32"/>
      <c r="AH5514" s="30"/>
      <c r="AJ5514" s="30"/>
      <c r="AK5514" s="30"/>
      <c r="AL5514" s="30"/>
      <c r="AM5514" s="30"/>
      <c r="AN5514" s="30"/>
      <c r="AO5514" s="30"/>
      <c r="AP5514" s="30"/>
      <c r="AQ5514" s="30"/>
      <c r="AR5514" s="30"/>
      <c r="AS5514" s="30"/>
      <c r="AT5514" s="30"/>
      <c r="AU5514" s="121"/>
      <c r="AV5514" s="129"/>
      <c r="AW5514" s="129"/>
      <c r="AX5514" s="129"/>
    </row>
    <row r="5515" spans="1:50" x14ac:dyDescent="0.25">
      <c r="A5515" s="120"/>
      <c r="B5515" s="28"/>
      <c r="C5515" s="25"/>
      <c r="D5515" s="25"/>
      <c r="E5515" s="25"/>
      <c r="F5515" s="29"/>
      <c r="G5515" s="29"/>
      <c r="H5515" s="29"/>
      <c r="I5515" s="29"/>
      <c r="J5515" s="29"/>
      <c r="K5515" s="25"/>
      <c r="L5515" s="25"/>
      <c r="M5515" s="25"/>
      <c r="N5515" s="25"/>
      <c r="O5515" s="25"/>
      <c r="P5515" s="25"/>
      <c r="Q5515" s="28"/>
      <c r="R5515" s="29"/>
      <c r="S5515" s="27"/>
      <c r="T5515" s="27"/>
      <c r="U5515" s="28"/>
      <c r="V5515" s="26"/>
      <c r="W5515" s="26"/>
      <c r="X5515" s="26"/>
      <c r="Y5515" s="37"/>
      <c r="Z5515" s="37"/>
      <c r="AA5515" s="37"/>
      <c r="AB5515" s="30"/>
      <c r="AC5515" s="30"/>
      <c r="AD5515" s="31"/>
      <c r="AE5515" s="30"/>
      <c r="AF5515" s="30"/>
      <c r="AG5515" s="32"/>
      <c r="AH5515" s="30"/>
      <c r="AJ5515" s="30"/>
      <c r="AK5515" s="30"/>
      <c r="AL5515" s="30"/>
      <c r="AM5515" s="30"/>
      <c r="AN5515" s="30"/>
      <c r="AO5515" s="30"/>
      <c r="AP5515" s="30"/>
      <c r="AQ5515" s="30"/>
      <c r="AR5515" s="30"/>
      <c r="AS5515" s="30"/>
      <c r="AT5515" s="30"/>
      <c r="AU5515" s="121"/>
      <c r="AV5515" s="129"/>
      <c r="AW5515" s="129"/>
      <c r="AX5515" s="129"/>
    </row>
    <row r="5516" spans="1:50" x14ac:dyDescent="0.25">
      <c r="A5516" s="120"/>
      <c r="B5516" s="28"/>
      <c r="C5516" s="25"/>
      <c r="D5516" s="25"/>
      <c r="E5516" s="25"/>
      <c r="F5516" s="29"/>
      <c r="G5516" s="29"/>
      <c r="H5516" s="29"/>
      <c r="I5516" s="29"/>
      <c r="J5516" s="29"/>
      <c r="K5516" s="25"/>
      <c r="L5516" s="25"/>
      <c r="M5516" s="25"/>
      <c r="N5516" s="25"/>
      <c r="O5516" s="25"/>
      <c r="P5516" s="25"/>
      <c r="Q5516" s="28"/>
      <c r="R5516" s="29"/>
      <c r="S5516" s="27"/>
      <c r="T5516" s="27"/>
      <c r="U5516" s="28"/>
      <c r="V5516" s="26"/>
      <c r="W5516" s="26"/>
      <c r="X5516" s="26"/>
      <c r="Y5516" s="37"/>
      <c r="Z5516" s="37"/>
      <c r="AA5516" s="37"/>
      <c r="AB5516" s="30"/>
      <c r="AC5516" s="30"/>
      <c r="AD5516" s="31"/>
      <c r="AE5516" s="30"/>
      <c r="AF5516" s="30"/>
      <c r="AG5516" s="32"/>
      <c r="AH5516" s="30"/>
      <c r="AJ5516" s="30"/>
      <c r="AK5516" s="30"/>
      <c r="AL5516" s="30"/>
      <c r="AM5516" s="30"/>
      <c r="AN5516" s="30"/>
      <c r="AO5516" s="30"/>
      <c r="AP5516" s="30"/>
      <c r="AQ5516" s="30"/>
      <c r="AR5516" s="30"/>
      <c r="AS5516" s="30"/>
      <c r="AT5516" s="30"/>
      <c r="AU5516" s="121"/>
      <c r="AV5516" s="129"/>
      <c r="AW5516" s="129"/>
      <c r="AX5516" s="129"/>
    </row>
    <row r="5517" spans="1:50" x14ac:dyDescent="0.25">
      <c r="A5517" s="120"/>
      <c r="B5517" s="28"/>
      <c r="C5517" s="25"/>
      <c r="D5517" s="25"/>
      <c r="E5517" s="25"/>
      <c r="F5517" s="29"/>
      <c r="G5517" s="29"/>
      <c r="H5517" s="29"/>
      <c r="I5517" s="29"/>
      <c r="J5517" s="29"/>
      <c r="K5517" s="25"/>
      <c r="L5517" s="25"/>
      <c r="M5517" s="25"/>
      <c r="N5517" s="25"/>
      <c r="O5517" s="25"/>
      <c r="P5517" s="25"/>
      <c r="Q5517" s="28"/>
      <c r="R5517" s="29"/>
      <c r="S5517" s="27"/>
      <c r="T5517" s="27"/>
      <c r="U5517" s="28"/>
      <c r="V5517" s="26"/>
      <c r="W5517" s="26"/>
      <c r="X5517" s="26"/>
      <c r="Y5517" s="37"/>
      <c r="Z5517" s="37"/>
      <c r="AA5517" s="37"/>
      <c r="AB5517" s="30"/>
      <c r="AC5517" s="30"/>
      <c r="AD5517" s="31"/>
      <c r="AE5517" s="30"/>
      <c r="AF5517" s="30"/>
      <c r="AG5517" s="32"/>
      <c r="AH5517" s="30"/>
      <c r="AJ5517" s="30"/>
      <c r="AK5517" s="30"/>
      <c r="AL5517" s="30"/>
      <c r="AM5517" s="30"/>
      <c r="AN5517" s="30"/>
      <c r="AO5517" s="30"/>
      <c r="AP5517" s="30"/>
      <c r="AQ5517" s="30"/>
      <c r="AR5517" s="30"/>
      <c r="AS5517" s="30"/>
      <c r="AT5517" s="30"/>
      <c r="AU5517" s="121"/>
      <c r="AV5517" s="129"/>
      <c r="AW5517" s="129"/>
      <c r="AX5517" s="129"/>
    </row>
    <row r="5518" spans="1:50" x14ac:dyDescent="0.25">
      <c r="A5518" s="120"/>
      <c r="B5518" s="28"/>
      <c r="C5518" s="25"/>
      <c r="D5518" s="25"/>
      <c r="E5518" s="25"/>
      <c r="F5518" s="29"/>
      <c r="G5518" s="29"/>
      <c r="H5518" s="29"/>
      <c r="I5518" s="29"/>
      <c r="J5518" s="29"/>
      <c r="K5518" s="25"/>
      <c r="L5518" s="25"/>
      <c r="M5518" s="25"/>
      <c r="N5518" s="25"/>
      <c r="O5518" s="25"/>
      <c r="P5518" s="25"/>
      <c r="Q5518" s="28"/>
      <c r="R5518" s="29"/>
      <c r="S5518" s="27"/>
      <c r="T5518" s="27"/>
      <c r="U5518" s="28"/>
      <c r="V5518" s="26"/>
      <c r="W5518" s="26"/>
      <c r="X5518" s="26"/>
      <c r="Y5518" s="37"/>
      <c r="Z5518" s="37"/>
      <c r="AA5518" s="37"/>
      <c r="AB5518" s="30"/>
      <c r="AC5518" s="30"/>
      <c r="AD5518" s="31"/>
      <c r="AE5518" s="30"/>
      <c r="AF5518" s="30"/>
      <c r="AG5518" s="32"/>
      <c r="AH5518" s="30"/>
      <c r="AJ5518" s="30"/>
      <c r="AK5518" s="30"/>
      <c r="AL5518" s="30"/>
      <c r="AM5518" s="30"/>
      <c r="AN5518" s="30"/>
      <c r="AO5518" s="30"/>
      <c r="AP5518" s="30"/>
      <c r="AQ5518" s="30"/>
      <c r="AR5518" s="30"/>
      <c r="AS5518" s="30"/>
      <c r="AT5518" s="30"/>
      <c r="AU5518" s="121"/>
      <c r="AV5518" s="129"/>
      <c r="AW5518" s="129"/>
      <c r="AX5518" s="129"/>
    </row>
    <row r="5519" spans="1:50" x14ac:dyDescent="0.25">
      <c r="A5519" s="120"/>
      <c r="B5519" s="28"/>
      <c r="C5519" s="25"/>
      <c r="D5519" s="25"/>
      <c r="E5519" s="25"/>
      <c r="F5519" s="29"/>
      <c r="G5519" s="29"/>
      <c r="H5519" s="29"/>
      <c r="I5519" s="29"/>
      <c r="J5519" s="29"/>
      <c r="K5519" s="25"/>
      <c r="L5519" s="25"/>
      <c r="M5519" s="25"/>
      <c r="N5519" s="25"/>
      <c r="O5519" s="25"/>
      <c r="P5519" s="25"/>
      <c r="Q5519" s="28"/>
      <c r="R5519" s="29"/>
      <c r="S5519" s="27"/>
      <c r="T5519" s="27"/>
      <c r="U5519" s="28"/>
      <c r="V5519" s="26"/>
      <c r="W5519" s="26"/>
      <c r="X5519" s="26"/>
      <c r="Y5519" s="37"/>
      <c r="Z5519" s="37"/>
      <c r="AA5519" s="37"/>
      <c r="AB5519" s="30"/>
      <c r="AC5519" s="30"/>
      <c r="AD5519" s="31"/>
      <c r="AE5519" s="30"/>
      <c r="AF5519" s="30"/>
      <c r="AG5519" s="32"/>
      <c r="AH5519" s="30"/>
      <c r="AJ5519" s="30"/>
      <c r="AK5519" s="30"/>
      <c r="AL5519" s="30"/>
      <c r="AM5519" s="30"/>
      <c r="AN5519" s="30"/>
      <c r="AO5519" s="30"/>
      <c r="AP5519" s="30"/>
      <c r="AQ5519" s="30"/>
      <c r="AR5519" s="30"/>
      <c r="AS5519" s="30"/>
      <c r="AT5519" s="30"/>
      <c r="AU5519" s="121"/>
      <c r="AV5519" s="129"/>
      <c r="AW5519" s="129"/>
      <c r="AX5519" s="129"/>
    </row>
    <row r="5520" spans="1:50" x14ac:dyDescent="0.25">
      <c r="A5520" s="120"/>
      <c r="B5520" s="28"/>
      <c r="C5520" s="25"/>
      <c r="D5520" s="25"/>
      <c r="E5520" s="25"/>
      <c r="F5520" s="29"/>
      <c r="G5520" s="29"/>
      <c r="H5520" s="29"/>
      <c r="I5520" s="29"/>
      <c r="J5520" s="29"/>
      <c r="K5520" s="25"/>
      <c r="L5520" s="25"/>
      <c r="M5520" s="25"/>
      <c r="N5520" s="25"/>
      <c r="O5520" s="25"/>
      <c r="P5520" s="25"/>
      <c r="Q5520" s="28"/>
      <c r="R5520" s="29"/>
      <c r="S5520" s="27"/>
      <c r="T5520" s="27"/>
      <c r="U5520" s="28"/>
      <c r="V5520" s="26"/>
      <c r="W5520" s="26"/>
      <c r="X5520" s="26"/>
      <c r="Y5520" s="37"/>
      <c r="Z5520" s="37"/>
      <c r="AA5520" s="37"/>
      <c r="AB5520" s="30"/>
      <c r="AC5520" s="30"/>
      <c r="AD5520" s="31"/>
      <c r="AE5520" s="30"/>
      <c r="AF5520" s="30"/>
      <c r="AG5520" s="32"/>
      <c r="AH5520" s="30"/>
      <c r="AJ5520" s="30"/>
      <c r="AK5520" s="30"/>
      <c r="AL5520" s="30"/>
      <c r="AM5520" s="30"/>
      <c r="AN5520" s="30"/>
      <c r="AO5520" s="30"/>
      <c r="AP5520" s="30"/>
      <c r="AQ5520" s="30"/>
      <c r="AR5520" s="30"/>
      <c r="AS5520" s="30"/>
      <c r="AT5520" s="30"/>
      <c r="AU5520" s="121"/>
      <c r="AV5520" s="129"/>
      <c r="AW5520" s="129"/>
      <c r="AX5520" s="129"/>
    </row>
    <row r="5521" spans="1:50" x14ac:dyDescent="0.25">
      <c r="A5521" s="120"/>
      <c r="B5521" s="28"/>
      <c r="C5521" s="25"/>
      <c r="D5521" s="25"/>
      <c r="E5521" s="25"/>
      <c r="F5521" s="29"/>
      <c r="G5521" s="29"/>
      <c r="H5521" s="29"/>
      <c r="I5521" s="29"/>
      <c r="J5521" s="29"/>
      <c r="K5521" s="25"/>
      <c r="L5521" s="25"/>
      <c r="M5521" s="25"/>
      <c r="N5521" s="25"/>
      <c r="O5521" s="25"/>
      <c r="P5521" s="25"/>
      <c r="Q5521" s="28"/>
      <c r="R5521" s="29"/>
      <c r="S5521" s="27"/>
      <c r="T5521" s="27"/>
      <c r="U5521" s="28"/>
      <c r="V5521" s="26"/>
      <c r="W5521" s="26"/>
      <c r="X5521" s="26"/>
      <c r="Y5521" s="37"/>
      <c r="Z5521" s="37"/>
      <c r="AA5521" s="37"/>
      <c r="AB5521" s="30"/>
      <c r="AC5521" s="30"/>
      <c r="AD5521" s="31"/>
      <c r="AE5521" s="30"/>
      <c r="AF5521" s="30"/>
      <c r="AG5521" s="32"/>
      <c r="AH5521" s="30"/>
      <c r="AJ5521" s="30"/>
      <c r="AK5521" s="30"/>
      <c r="AL5521" s="30"/>
      <c r="AM5521" s="30"/>
      <c r="AN5521" s="30"/>
      <c r="AO5521" s="30"/>
      <c r="AP5521" s="30"/>
      <c r="AQ5521" s="30"/>
      <c r="AR5521" s="30"/>
      <c r="AS5521" s="30"/>
      <c r="AT5521" s="30"/>
      <c r="AU5521" s="121"/>
      <c r="AV5521" s="129"/>
      <c r="AW5521" s="129"/>
      <c r="AX5521" s="129"/>
    </row>
    <row r="5522" spans="1:50" x14ac:dyDescent="0.25">
      <c r="A5522" s="120"/>
      <c r="B5522" s="28"/>
      <c r="C5522" s="25"/>
      <c r="D5522" s="25"/>
      <c r="E5522" s="25"/>
      <c r="F5522" s="29"/>
      <c r="G5522" s="29"/>
      <c r="H5522" s="29"/>
      <c r="I5522" s="29"/>
      <c r="J5522" s="29"/>
      <c r="K5522" s="25"/>
      <c r="L5522" s="25"/>
      <c r="M5522" s="25"/>
      <c r="N5522" s="25"/>
      <c r="O5522" s="25"/>
      <c r="P5522" s="25"/>
      <c r="Q5522" s="28"/>
      <c r="R5522" s="29"/>
      <c r="S5522" s="27"/>
      <c r="T5522" s="27"/>
      <c r="U5522" s="28"/>
      <c r="V5522" s="26"/>
      <c r="W5522" s="26"/>
      <c r="X5522" s="26"/>
      <c r="Y5522" s="37"/>
      <c r="Z5522" s="37"/>
      <c r="AA5522" s="37"/>
      <c r="AB5522" s="30"/>
      <c r="AC5522" s="30"/>
      <c r="AD5522" s="31"/>
      <c r="AE5522" s="30"/>
      <c r="AF5522" s="30"/>
      <c r="AG5522" s="32"/>
      <c r="AH5522" s="30"/>
      <c r="AJ5522" s="30"/>
      <c r="AK5522" s="30"/>
      <c r="AL5522" s="30"/>
      <c r="AM5522" s="30"/>
      <c r="AN5522" s="30"/>
      <c r="AO5522" s="30"/>
      <c r="AP5522" s="30"/>
      <c r="AQ5522" s="30"/>
      <c r="AR5522" s="30"/>
      <c r="AS5522" s="30"/>
      <c r="AT5522" s="30"/>
      <c r="AU5522" s="121"/>
      <c r="AV5522" s="129"/>
      <c r="AW5522" s="129"/>
      <c r="AX5522" s="129"/>
    </row>
    <row r="5523" spans="1:50" x14ac:dyDescent="0.25">
      <c r="A5523" s="120"/>
      <c r="B5523" s="28"/>
      <c r="C5523" s="25"/>
      <c r="D5523" s="25"/>
      <c r="E5523" s="25"/>
      <c r="F5523" s="29"/>
      <c r="G5523" s="29"/>
      <c r="H5523" s="29"/>
      <c r="I5523" s="29"/>
      <c r="J5523" s="29"/>
      <c r="K5523" s="25"/>
      <c r="L5523" s="25"/>
      <c r="M5523" s="25"/>
      <c r="N5523" s="25"/>
      <c r="O5523" s="25"/>
      <c r="P5523" s="25"/>
      <c r="Q5523" s="28"/>
      <c r="R5523" s="29"/>
      <c r="S5523" s="27"/>
      <c r="T5523" s="27"/>
      <c r="U5523" s="28"/>
      <c r="V5523" s="26"/>
      <c r="W5523" s="26"/>
      <c r="X5523" s="26"/>
      <c r="Y5523" s="37"/>
      <c r="Z5523" s="37"/>
      <c r="AA5523" s="37"/>
      <c r="AB5523" s="30"/>
      <c r="AC5523" s="30"/>
      <c r="AD5523" s="31"/>
      <c r="AE5523" s="30"/>
      <c r="AF5523" s="30"/>
      <c r="AG5523" s="32"/>
      <c r="AH5523" s="30"/>
      <c r="AJ5523" s="30"/>
      <c r="AK5523" s="30"/>
      <c r="AL5523" s="30"/>
      <c r="AM5523" s="30"/>
      <c r="AN5523" s="30"/>
      <c r="AO5523" s="30"/>
      <c r="AP5523" s="30"/>
      <c r="AQ5523" s="30"/>
      <c r="AR5523" s="30"/>
      <c r="AS5523" s="30"/>
      <c r="AT5523" s="30"/>
      <c r="AU5523" s="121"/>
      <c r="AV5523" s="129"/>
      <c r="AW5523" s="129"/>
      <c r="AX5523" s="129"/>
    </row>
    <row r="5524" spans="1:50" x14ac:dyDescent="0.25">
      <c r="A5524" s="120"/>
      <c r="B5524" s="28"/>
      <c r="C5524" s="25"/>
      <c r="D5524" s="25"/>
      <c r="E5524" s="25"/>
      <c r="F5524" s="29"/>
      <c r="G5524" s="29"/>
      <c r="H5524" s="29"/>
      <c r="I5524" s="29"/>
      <c r="J5524" s="29"/>
      <c r="K5524" s="25"/>
      <c r="L5524" s="25"/>
      <c r="M5524" s="25"/>
      <c r="N5524" s="25"/>
      <c r="O5524" s="25"/>
      <c r="P5524" s="25"/>
      <c r="Q5524" s="28"/>
      <c r="R5524" s="29"/>
      <c r="S5524" s="27"/>
      <c r="T5524" s="27"/>
      <c r="U5524" s="28"/>
      <c r="V5524" s="26"/>
      <c r="W5524" s="26"/>
      <c r="X5524" s="26"/>
      <c r="Y5524" s="37"/>
      <c r="Z5524" s="37"/>
      <c r="AA5524" s="37"/>
      <c r="AB5524" s="30"/>
      <c r="AC5524" s="30"/>
      <c r="AD5524" s="31"/>
      <c r="AE5524" s="30"/>
      <c r="AF5524" s="30"/>
      <c r="AG5524" s="32"/>
      <c r="AH5524" s="30"/>
      <c r="AJ5524" s="30"/>
      <c r="AK5524" s="30"/>
      <c r="AL5524" s="30"/>
      <c r="AM5524" s="30"/>
      <c r="AN5524" s="30"/>
      <c r="AO5524" s="30"/>
      <c r="AP5524" s="30"/>
      <c r="AQ5524" s="30"/>
      <c r="AR5524" s="30"/>
      <c r="AS5524" s="30"/>
      <c r="AT5524" s="30"/>
      <c r="AU5524" s="121"/>
      <c r="AV5524" s="129"/>
      <c r="AW5524" s="129"/>
      <c r="AX5524" s="129"/>
    </row>
    <row r="5525" spans="1:50" x14ac:dyDescent="0.25">
      <c r="A5525" s="120"/>
      <c r="B5525" s="28"/>
      <c r="C5525" s="25"/>
      <c r="D5525" s="25"/>
      <c r="E5525" s="25"/>
      <c r="F5525" s="29"/>
      <c r="G5525" s="29"/>
      <c r="H5525" s="29"/>
      <c r="I5525" s="29"/>
      <c r="J5525" s="29"/>
      <c r="K5525" s="25"/>
      <c r="L5525" s="25"/>
      <c r="M5525" s="25"/>
      <c r="N5525" s="25"/>
      <c r="O5525" s="25"/>
      <c r="P5525" s="25"/>
      <c r="Q5525" s="28"/>
      <c r="R5525" s="29"/>
      <c r="S5525" s="27"/>
      <c r="T5525" s="27"/>
      <c r="U5525" s="28"/>
      <c r="V5525" s="26"/>
      <c r="W5525" s="26"/>
      <c r="X5525" s="26"/>
      <c r="Y5525" s="37"/>
      <c r="Z5525" s="37"/>
      <c r="AA5525" s="37"/>
      <c r="AB5525" s="30"/>
      <c r="AC5525" s="30"/>
      <c r="AD5525" s="31"/>
      <c r="AE5525" s="30"/>
      <c r="AF5525" s="30"/>
      <c r="AG5525" s="32"/>
      <c r="AH5525" s="30"/>
      <c r="AJ5525" s="30"/>
      <c r="AK5525" s="30"/>
      <c r="AL5525" s="30"/>
      <c r="AM5525" s="30"/>
      <c r="AN5525" s="30"/>
      <c r="AO5525" s="30"/>
      <c r="AP5525" s="30"/>
      <c r="AQ5525" s="30"/>
      <c r="AR5525" s="30"/>
      <c r="AS5525" s="30"/>
      <c r="AT5525" s="30"/>
      <c r="AU5525" s="121"/>
      <c r="AV5525" s="129"/>
      <c r="AW5525" s="129"/>
      <c r="AX5525" s="129"/>
    </row>
    <row r="5526" spans="1:50" x14ac:dyDescent="0.25">
      <c r="A5526" s="120"/>
      <c r="B5526" s="28"/>
      <c r="C5526" s="25"/>
      <c r="D5526" s="25"/>
      <c r="E5526" s="25"/>
      <c r="F5526" s="29"/>
      <c r="G5526" s="29"/>
      <c r="H5526" s="29"/>
      <c r="I5526" s="29"/>
      <c r="J5526" s="29"/>
      <c r="K5526" s="25"/>
      <c r="L5526" s="25"/>
      <c r="M5526" s="25"/>
      <c r="N5526" s="25"/>
      <c r="O5526" s="25"/>
      <c r="P5526" s="25"/>
      <c r="Q5526" s="28"/>
      <c r="R5526" s="29"/>
      <c r="S5526" s="27"/>
      <c r="T5526" s="27"/>
      <c r="U5526" s="28"/>
      <c r="V5526" s="26"/>
      <c r="W5526" s="26"/>
      <c r="X5526" s="26"/>
      <c r="Y5526" s="37"/>
      <c r="Z5526" s="37"/>
      <c r="AA5526" s="37"/>
      <c r="AB5526" s="30"/>
      <c r="AC5526" s="30"/>
      <c r="AD5526" s="31"/>
      <c r="AE5526" s="30"/>
      <c r="AF5526" s="30"/>
      <c r="AG5526" s="32"/>
      <c r="AH5526" s="30"/>
      <c r="AJ5526" s="30"/>
      <c r="AK5526" s="30"/>
      <c r="AL5526" s="30"/>
      <c r="AM5526" s="30"/>
      <c r="AN5526" s="30"/>
      <c r="AO5526" s="30"/>
      <c r="AP5526" s="30"/>
      <c r="AQ5526" s="30"/>
      <c r="AR5526" s="30"/>
      <c r="AS5526" s="30"/>
      <c r="AT5526" s="30"/>
      <c r="AU5526" s="121"/>
      <c r="AV5526" s="129"/>
      <c r="AW5526" s="129"/>
      <c r="AX5526" s="129"/>
    </row>
    <row r="5527" spans="1:50" x14ac:dyDescent="0.25">
      <c r="A5527" s="120"/>
      <c r="B5527" s="28"/>
      <c r="C5527" s="25"/>
      <c r="D5527" s="25"/>
      <c r="E5527" s="25"/>
      <c r="F5527" s="29"/>
      <c r="G5527" s="29"/>
      <c r="H5527" s="29"/>
      <c r="I5527" s="29"/>
      <c r="J5527" s="29"/>
      <c r="K5527" s="25"/>
      <c r="L5527" s="25"/>
      <c r="M5527" s="25"/>
      <c r="N5527" s="25"/>
      <c r="O5527" s="25"/>
      <c r="P5527" s="25"/>
      <c r="Q5527" s="28"/>
      <c r="R5527" s="29"/>
      <c r="S5527" s="27"/>
      <c r="T5527" s="27"/>
      <c r="U5527" s="28"/>
      <c r="V5527" s="26"/>
      <c r="W5527" s="26"/>
      <c r="X5527" s="26"/>
      <c r="Y5527" s="37"/>
      <c r="Z5527" s="37"/>
      <c r="AA5527" s="37"/>
      <c r="AB5527" s="30"/>
      <c r="AC5527" s="30"/>
      <c r="AD5527" s="31"/>
      <c r="AE5527" s="30"/>
      <c r="AF5527" s="30"/>
      <c r="AG5527" s="32"/>
      <c r="AH5527" s="30"/>
      <c r="AJ5527" s="30"/>
      <c r="AK5527" s="30"/>
      <c r="AL5527" s="30"/>
      <c r="AM5527" s="30"/>
      <c r="AN5527" s="30"/>
      <c r="AO5527" s="30"/>
      <c r="AP5527" s="30"/>
      <c r="AQ5527" s="30"/>
      <c r="AR5527" s="30"/>
      <c r="AS5527" s="30"/>
      <c r="AT5527" s="30"/>
      <c r="AU5527" s="121"/>
      <c r="AV5527" s="129"/>
      <c r="AW5527" s="129"/>
      <c r="AX5527" s="129"/>
    </row>
    <row r="5528" spans="1:50" x14ac:dyDescent="0.25">
      <c r="A5528" s="120"/>
      <c r="B5528" s="28"/>
      <c r="C5528" s="25"/>
      <c r="D5528" s="25"/>
      <c r="E5528" s="25"/>
      <c r="F5528" s="29"/>
      <c r="G5528" s="29"/>
      <c r="H5528" s="29"/>
      <c r="I5528" s="29"/>
      <c r="J5528" s="29"/>
      <c r="K5528" s="25"/>
      <c r="L5528" s="25"/>
      <c r="M5528" s="25"/>
      <c r="N5528" s="25"/>
      <c r="O5528" s="25"/>
      <c r="P5528" s="25"/>
      <c r="Q5528" s="28"/>
      <c r="R5528" s="29"/>
      <c r="S5528" s="27"/>
      <c r="T5528" s="27"/>
      <c r="U5528" s="28"/>
      <c r="V5528" s="26"/>
      <c r="W5528" s="26"/>
      <c r="X5528" s="26"/>
      <c r="Y5528" s="37"/>
      <c r="Z5528" s="37"/>
      <c r="AA5528" s="37"/>
      <c r="AB5528" s="30"/>
      <c r="AC5528" s="30"/>
      <c r="AD5528" s="31"/>
      <c r="AE5528" s="30"/>
      <c r="AF5528" s="30"/>
      <c r="AG5528" s="32"/>
      <c r="AH5528" s="30"/>
      <c r="AJ5528" s="30"/>
      <c r="AK5528" s="30"/>
      <c r="AL5528" s="30"/>
      <c r="AM5528" s="30"/>
      <c r="AN5528" s="30"/>
      <c r="AO5528" s="30"/>
      <c r="AP5528" s="30"/>
      <c r="AQ5528" s="30"/>
      <c r="AR5528" s="30"/>
      <c r="AS5528" s="30"/>
      <c r="AT5528" s="30"/>
      <c r="AU5528" s="121"/>
      <c r="AV5528" s="129"/>
      <c r="AW5528" s="129"/>
      <c r="AX5528" s="129"/>
    </row>
    <row r="5529" spans="1:50" x14ac:dyDescent="0.25">
      <c r="A5529" s="120"/>
      <c r="B5529" s="28"/>
      <c r="C5529" s="25"/>
      <c r="D5529" s="25"/>
      <c r="E5529" s="25"/>
      <c r="F5529" s="29"/>
      <c r="G5529" s="29"/>
      <c r="H5529" s="29"/>
      <c r="I5529" s="29"/>
      <c r="J5529" s="29"/>
      <c r="K5529" s="25"/>
      <c r="L5529" s="25"/>
      <c r="M5529" s="25"/>
      <c r="N5529" s="25"/>
      <c r="O5529" s="25"/>
      <c r="P5529" s="25"/>
      <c r="Q5529" s="28"/>
      <c r="R5529" s="29"/>
      <c r="S5529" s="27"/>
      <c r="T5529" s="27"/>
      <c r="U5529" s="28"/>
      <c r="V5529" s="26"/>
      <c r="W5529" s="26"/>
      <c r="X5529" s="26"/>
      <c r="Y5529" s="37"/>
      <c r="Z5529" s="37"/>
      <c r="AA5529" s="37"/>
      <c r="AB5529" s="30"/>
      <c r="AC5529" s="30"/>
      <c r="AD5529" s="31"/>
      <c r="AE5529" s="30"/>
      <c r="AF5529" s="30"/>
      <c r="AG5529" s="32"/>
      <c r="AH5529" s="30"/>
      <c r="AJ5529" s="30"/>
      <c r="AK5529" s="30"/>
      <c r="AL5529" s="30"/>
      <c r="AM5529" s="30"/>
      <c r="AN5529" s="30"/>
      <c r="AO5529" s="30"/>
      <c r="AP5529" s="30"/>
      <c r="AQ5529" s="30"/>
      <c r="AR5529" s="30"/>
      <c r="AS5529" s="30"/>
      <c r="AT5529" s="30"/>
      <c r="AU5529" s="121"/>
      <c r="AV5529" s="129"/>
      <c r="AW5529" s="129"/>
      <c r="AX5529" s="129"/>
    </row>
    <row r="5530" spans="1:50" x14ac:dyDescent="0.25">
      <c r="A5530" s="120"/>
      <c r="B5530" s="28"/>
      <c r="C5530" s="25"/>
      <c r="D5530" s="25"/>
      <c r="E5530" s="25"/>
      <c r="F5530" s="29"/>
      <c r="G5530" s="29"/>
      <c r="H5530" s="29"/>
      <c r="I5530" s="29"/>
      <c r="J5530" s="29"/>
      <c r="K5530" s="25"/>
      <c r="L5530" s="25"/>
      <c r="M5530" s="25"/>
      <c r="N5530" s="25"/>
      <c r="O5530" s="25"/>
      <c r="P5530" s="25"/>
      <c r="Q5530" s="28"/>
      <c r="R5530" s="29"/>
      <c r="S5530" s="27"/>
      <c r="T5530" s="27"/>
      <c r="U5530" s="28"/>
      <c r="V5530" s="26"/>
      <c r="W5530" s="26"/>
      <c r="X5530" s="26"/>
      <c r="Y5530" s="37"/>
      <c r="Z5530" s="37"/>
      <c r="AA5530" s="37"/>
      <c r="AB5530" s="30"/>
      <c r="AC5530" s="30"/>
      <c r="AD5530" s="31"/>
      <c r="AE5530" s="30"/>
      <c r="AF5530" s="30"/>
      <c r="AG5530" s="32"/>
      <c r="AH5530" s="30"/>
      <c r="AJ5530" s="30"/>
      <c r="AK5530" s="30"/>
      <c r="AL5530" s="30"/>
      <c r="AM5530" s="30"/>
      <c r="AN5530" s="30"/>
      <c r="AO5530" s="30"/>
      <c r="AP5530" s="30"/>
      <c r="AQ5530" s="30"/>
      <c r="AR5530" s="30"/>
      <c r="AS5530" s="30"/>
      <c r="AT5530" s="30"/>
      <c r="AU5530" s="121"/>
      <c r="AV5530" s="129"/>
      <c r="AW5530" s="129"/>
      <c r="AX5530" s="129"/>
    </row>
    <row r="5531" spans="1:50" x14ac:dyDescent="0.25">
      <c r="A5531" s="120"/>
      <c r="B5531" s="28"/>
      <c r="C5531" s="25"/>
      <c r="D5531" s="25"/>
      <c r="E5531" s="25"/>
      <c r="F5531" s="29"/>
      <c r="G5531" s="29"/>
      <c r="H5531" s="29"/>
      <c r="I5531" s="29"/>
      <c r="J5531" s="29"/>
      <c r="K5531" s="25"/>
      <c r="L5531" s="25"/>
      <c r="M5531" s="25"/>
      <c r="N5531" s="25"/>
      <c r="O5531" s="25"/>
      <c r="P5531" s="25"/>
      <c r="Q5531" s="28"/>
      <c r="R5531" s="29"/>
      <c r="S5531" s="27"/>
      <c r="T5531" s="27"/>
      <c r="U5531" s="28"/>
      <c r="V5531" s="26"/>
      <c r="W5531" s="26"/>
      <c r="X5531" s="26"/>
      <c r="Y5531" s="37"/>
      <c r="Z5531" s="37"/>
      <c r="AA5531" s="37"/>
      <c r="AB5531" s="30"/>
      <c r="AC5531" s="30"/>
      <c r="AD5531" s="31"/>
      <c r="AE5531" s="30"/>
      <c r="AF5531" s="30"/>
      <c r="AG5531" s="32"/>
      <c r="AH5531" s="30"/>
      <c r="AJ5531" s="30"/>
      <c r="AK5531" s="30"/>
      <c r="AL5531" s="30"/>
      <c r="AM5531" s="30"/>
      <c r="AN5531" s="30"/>
      <c r="AO5531" s="30"/>
      <c r="AP5531" s="30"/>
      <c r="AQ5531" s="30"/>
      <c r="AR5531" s="30"/>
      <c r="AS5531" s="30"/>
      <c r="AT5531" s="30"/>
      <c r="AU5531" s="121"/>
      <c r="AV5531" s="129"/>
      <c r="AW5531" s="129"/>
      <c r="AX5531" s="129"/>
    </row>
    <row r="5532" spans="1:50" x14ac:dyDescent="0.25">
      <c r="A5532" s="120"/>
      <c r="B5532" s="28"/>
      <c r="C5532" s="25"/>
      <c r="D5532" s="25"/>
      <c r="E5532" s="25"/>
      <c r="F5532" s="29"/>
      <c r="G5532" s="29"/>
      <c r="H5532" s="29"/>
      <c r="I5532" s="29"/>
      <c r="J5532" s="29"/>
      <c r="K5532" s="25"/>
      <c r="L5532" s="25"/>
      <c r="M5532" s="25"/>
      <c r="N5532" s="25"/>
      <c r="O5532" s="25"/>
      <c r="P5532" s="25"/>
      <c r="Q5532" s="28"/>
      <c r="R5532" s="29"/>
      <c r="S5532" s="27"/>
      <c r="T5532" s="27"/>
      <c r="U5532" s="28"/>
      <c r="V5532" s="26"/>
      <c r="W5532" s="26"/>
      <c r="X5532" s="26"/>
      <c r="Y5532" s="37"/>
      <c r="Z5532" s="37"/>
      <c r="AA5532" s="37"/>
      <c r="AB5532" s="30"/>
      <c r="AC5532" s="30"/>
      <c r="AD5532" s="31"/>
      <c r="AE5532" s="30"/>
      <c r="AF5532" s="30"/>
      <c r="AG5532" s="32"/>
      <c r="AH5532" s="30"/>
      <c r="AJ5532" s="30"/>
      <c r="AK5532" s="30"/>
      <c r="AL5532" s="30"/>
      <c r="AM5532" s="30"/>
      <c r="AN5532" s="30"/>
      <c r="AO5532" s="30"/>
      <c r="AP5532" s="30"/>
      <c r="AQ5532" s="30"/>
      <c r="AR5532" s="30"/>
      <c r="AS5532" s="30"/>
      <c r="AT5532" s="30"/>
      <c r="AU5532" s="121"/>
      <c r="AV5532" s="129"/>
      <c r="AW5532" s="129"/>
      <c r="AX5532" s="129"/>
    </row>
    <row r="5533" spans="1:50" x14ac:dyDescent="0.25">
      <c r="A5533" s="120"/>
      <c r="B5533" s="28"/>
      <c r="C5533" s="25"/>
      <c r="D5533" s="25"/>
      <c r="E5533" s="25"/>
      <c r="F5533" s="29"/>
      <c r="G5533" s="29"/>
      <c r="H5533" s="29"/>
      <c r="I5533" s="29"/>
      <c r="J5533" s="29"/>
      <c r="K5533" s="25"/>
      <c r="L5533" s="25"/>
      <c r="M5533" s="25"/>
      <c r="N5533" s="25"/>
      <c r="O5533" s="25"/>
      <c r="P5533" s="25"/>
      <c r="Q5533" s="28"/>
      <c r="R5533" s="29"/>
      <c r="S5533" s="27"/>
      <c r="T5533" s="27"/>
      <c r="U5533" s="28"/>
      <c r="V5533" s="26"/>
      <c r="W5533" s="26"/>
      <c r="X5533" s="26"/>
      <c r="Y5533" s="37"/>
      <c r="Z5533" s="37"/>
      <c r="AA5533" s="37"/>
      <c r="AB5533" s="30"/>
      <c r="AC5533" s="30"/>
      <c r="AD5533" s="31"/>
      <c r="AE5533" s="30"/>
      <c r="AF5533" s="30"/>
      <c r="AG5533" s="32"/>
      <c r="AH5533" s="30"/>
      <c r="AJ5533" s="30"/>
      <c r="AK5533" s="30"/>
      <c r="AL5533" s="30"/>
      <c r="AM5533" s="30"/>
      <c r="AN5533" s="30"/>
      <c r="AO5533" s="30"/>
      <c r="AP5533" s="30"/>
      <c r="AQ5533" s="30"/>
      <c r="AR5533" s="30"/>
      <c r="AS5533" s="30"/>
      <c r="AT5533" s="30"/>
      <c r="AU5533" s="121"/>
      <c r="AV5533" s="129"/>
      <c r="AW5533" s="129"/>
      <c r="AX5533" s="129"/>
    </row>
    <row r="5534" spans="1:50" x14ac:dyDescent="0.25">
      <c r="A5534" s="120"/>
      <c r="B5534" s="28"/>
      <c r="C5534" s="25"/>
      <c r="D5534" s="25"/>
      <c r="E5534" s="25"/>
      <c r="F5534" s="29"/>
      <c r="G5534" s="29"/>
      <c r="H5534" s="29"/>
      <c r="I5534" s="29"/>
      <c r="J5534" s="29"/>
      <c r="K5534" s="25"/>
      <c r="L5534" s="25"/>
      <c r="M5534" s="25"/>
      <c r="N5534" s="25"/>
      <c r="O5534" s="25"/>
      <c r="P5534" s="25"/>
      <c r="Q5534" s="28"/>
      <c r="R5534" s="29"/>
      <c r="S5534" s="27"/>
      <c r="T5534" s="27"/>
      <c r="U5534" s="28"/>
      <c r="V5534" s="26"/>
      <c r="W5534" s="26"/>
      <c r="X5534" s="26"/>
      <c r="Y5534" s="37"/>
      <c r="Z5534" s="37"/>
      <c r="AA5534" s="37"/>
      <c r="AB5534" s="30"/>
      <c r="AC5534" s="30"/>
      <c r="AD5534" s="31"/>
      <c r="AE5534" s="30"/>
      <c r="AF5534" s="30"/>
      <c r="AG5534" s="32"/>
      <c r="AH5534" s="30"/>
      <c r="AJ5534" s="30"/>
      <c r="AK5534" s="30"/>
      <c r="AL5534" s="30"/>
      <c r="AM5534" s="30"/>
      <c r="AN5534" s="30"/>
      <c r="AO5534" s="30"/>
      <c r="AP5534" s="30"/>
      <c r="AQ5534" s="30"/>
      <c r="AR5534" s="30"/>
      <c r="AS5534" s="30"/>
      <c r="AT5534" s="30"/>
      <c r="AU5534" s="121"/>
      <c r="AV5534" s="129"/>
      <c r="AW5534" s="129"/>
      <c r="AX5534" s="129"/>
    </row>
    <row r="5535" spans="1:50" x14ac:dyDescent="0.25">
      <c r="A5535" s="120"/>
      <c r="B5535" s="28"/>
      <c r="C5535" s="25"/>
      <c r="D5535" s="25"/>
      <c r="E5535" s="25"/>
      <c r="F5535" s="29"/>
      <c r="G5535" s="29"/>
      <c r="H5535" s="29"/>
      <c r="I5535" s="29"/>
      <c r="J5535" s="29"/>
      <c r="K5535" s="25"/>
      <c r="L5535" s="25"/>
      <c r="M5535" s="25"/>
      <c r="N5535" s="25"/>
      <c r="O5535" s="25"/>
      <c r="P5535" s="25"/>
      <c r="Q5535" s="28"/>
      <c r="R5535" s="29"/>
      <c r="S5535" s="27"/>
      <c r="T5535" s="27"/>
      <c r="U5535" s="28"/>
      <c r="V5535" s="26"/>
      <c r="W5535" s="26"/>
      <c r="X5535" s="26"/>
      <c r="Y5535" s="37"/>
      <c r="Z5535" s="37"/>
      <c r="AA5535" s="37"/>
      <c r="AB5535" s="30"/>
      <c r="AC5535" s="30"/>
      <c r="AD5535" s="31"/>
      <c r="AE5535" s="30"/>
      <c r="AF5535" s="30"/>
      <c r="AG5535" s="32"/>
      <c r="AH5535" s="30"/>
      <c r="AJ5535" s="30"/>
      <c r="AK5535" s="30"/>
      <c r="AL5535" s="30"/>
      <c r="AM5535" s="30"/>
      <c r="AN5535" s="30"/>
      <c r="AO5535" s="30"/>
      <c r="AP5535" s="30"/>
      <c r="AQ5535" s="30"/>
      <c r="AR5535" s="30"/>
      <c r="AS5535" s="30"/>
      <c r="AT5535" s="30"/>
      <c r="AU5535" s="121"/>
      <c r="AV5535" s="129"/>
      <c r="AW5535" s="129"/>
      <c r="AX5535" s="129"/>
    </row>
    <row r="5536" spans="1:50" x14ac:dyDescent="0.25">
      <c r="A5536" s="120"/>
      <c r="B5536" s="28"/>
      <c r="C5536" s="25"/>
      <c r="D5536" s="25"/>
      <c r="E5536" s="25"/>
      <c r="F5536" s="29"/>
      <c r="G5536" s="29"/>
      <c r="H5536" s="29"/>
      <c r="I5536" s="29"/>
      <c r="J5536" s="29"/>
      <c r="K5536" s="25"/>
      <c r="L5536" s="25"/>
      <c r="M5536" s="25"/>
      <c r="N5536" s="25"/>
      <c r="O5536" s="25"/>
      <c r="P5536" s="25"/>
      <c r="Q5536" s="28"/>
      <c r="R5536" s="29"/>
      <c r="S5536" s="27"/>
      <c r="T5536" s="27"/>
      <c r="U5536" s="28"/>
      <c r="V5536" s="26"/>
      <c r="W5536" s="26"/>
      <c r="X5536" s="26"/>
      <c r="Y5536" s="37"/>
      <c r="Z5536" s="37"/>
      <c r="AA5536" s="37"/>
      <c r="AB5536" s="30"/>
      <c r="AC5536" s="30"/>
      <c r="AD5536" s="31"/>
      <c r="AE5536" s="30"/>
      <c r="AF5536" s="30"/>
      <c r="AG5536" s="32"/>
      <c r="AH5536" s="30"/>
      <c r="AJ5536" s="30"/>
      <c r="AK5536" s="30"/>
      <c r="AL5536" s="30"/>
      <c r="AM5536" s="30"/>
      <c r="AN5536" s="30"/>
      <c r="AO5536" s="30"/>
      <c r="AP5536" s="30"/>
      <c r="AQ5536" s="30"/>
      <c r="AR5536" s="30"/>
      <c r="AS5536" s="30"/>
      <c r="AT5536" s="30"/>
      <c r="AU5536" s="121"/>
      <c r="AV5536" s="129"/>
      <c r="AW5536" s="129"/>
      <c r="AX5536" s="129"/>
    </row>
    <row r="5537" spans="1:50" x14ac:dyDescent="0.25">
      <c r="A5537" s="120"/>
      <c r="B5537" s="28"/>
      <c r="C5537" s="25"/>
      <c r="D5537" s="25"/>
      <c r="E5537" s="25"/>
      <c r="F5537" s="29"/>
      <c r="G5537" s="29"/>
      <c r="H5537" s="29"/>
      <c r="I5537" s="29"/>
      <c r="J5537" s="29"/>
      <c r="K5537" s="25"/>
      <c r="L5537" s="25"/>
      <c r="M5537" s="25"/>
      <c r="N5537" s="25"/>
      <c r="O5537" s="25"/>
      <c r="P5537" s="25"/>
      <c r="Q5537" s="28"/>
      <c r="R5537" s="29"/>
      <c r="S5537" s="27"/>
      <c r="T5537" s="27"/>
      <c r="U5537" s="28"/>
      <c r="V5537" s="26"/>
      <c r="W5537" s="26"/>
      <c r="X5537" s="26"/>
      <c r="Y5537" s="37"/>
      <c r="Z5537" s="37"/>
      <c r="AA5537" s="37"/>
      <c r="AB5537" s="30"/>
      <c r="AC5537" s="30"/>
      <c r="AD5537" s="31"/>
      <c r="AE5537" s="30"/>
      <c r="AF5537" s="30"/>
      <c r="AG5537" s="32"/>
      <c r="AH5537" s="30"/>
      <c r="AJ5537" s="30"/>
      <c r="AK5537" s="30"/>
      <c r="AL5537" s="30"/>
      <c r="AM5537" s="30"/>
      <c r="AN5537" s="30"/>
      <c r="AO5537" s="30"/>
      <c r="AP5537" s="30"/>
      <c r="AQ5537" s="30"/>
      <c r="AR5537" s="30"/>
      <c r="AS5537" s="30"/>
      <c r="AT5537" s="30"/>
      <c r="AU5537" s="121"/>
      <c r="AV5537" s="129"/>
      <c r="AW5537" s="129"/>
      <c r="AX5537" s="129"/>
    </row>
    <row r="5538" spans="1:50" x14ac:dyDescent="0.25">
      <c r="A5538" s="120"/>
      <c r="B5538" s="28"/>
      <c r="C5538" s="25"/>
      <c r="D5538" s="25"/>
      <c r="E5538" s="25"/>
      <c r="F5538" s="29"/>
      <c r="G5538" s="29"/>
      <c r="H5538" s="29"/>
      <c r="I5538" s="29"/>
      <c r="J5538" s="29"/>
      <c r="K5538" s="25"/>
      <c r="L5538" s="25"/>
      <c r="M5538" s="25"/>
      <c r="N5538" s="25"/>
      <c r="O5538" s="25"/>
      <c r="P5538" s="25"/>
      <c r="Q5538" s="28"/>
      <c r="R5538" s="29"/>
      <c r="S5538" s="27"/>
      <c r="T5538" s="27"/>
      <c r="U5538" s="28"/>
      <c r="V5538" s="26"/>
      <c r="W5538" s="26"/>
      <c r="X5538" s="26"/>
      <c r="Y5538" s="37"/>
      <c r="Z5538" s="37"/>
      <c r="AA5538" s="37"/>
      <c r="AB5538" s="30"/>
      <c r="AC5538" s="30"/>
      <c r="AD5538" s="31"/>
      <c r="AE5538" s="30"/>
      <c r="AF5538" s="30"/>
      <c r="AG5538" s="32"/>
      <c r="AH5538" s="30"/>
      <c r="AJ5538" s="30"/>
      <c r="AK5538" s="30"/>
      <c r="AL5538" s="30"/>
      <c r="AM5538" s="30"/>
      <c r="AN5538" s="30"/>
      <c r="AO5538" s="30"/>
      <c r="AP5538" s="30"/>
      <c r="AQ5538" s="30"/>
      <c r="AR5538" s="30"/>
      <c r="AS5538" s="30"/>
      <c r="AT5538" s="30"/>
      <c r="AU5538" s="121"/>
      <c r="AV5538" s="129"/>
      <c r="AW5538" s="129"/>
      <c r="AX5538" s="129"/>
    </row>
    <row r="5539" spans="1:50" x14ac:dyDescent="0.25">
      <c r="A5539" s="120"/>
      <c r="B5539" s="28"/>
      <c r="C5539" s="25"/>
      <c r="D5539" s="25"/>
      <c r="E5539" s="25"/>
      <c r="F5539" s="29"/>
      <c r="G5539" s="29"/>
      <c r="H5539" s="29"/>
      <c r="I5539" s="29"/>
      <c r="J5539" s="29"/>
      <c r="K5539" s="25"/>
      <c r="L5539" s="25"/>
      <c r="M5539" s="25"/>
      <c r="N5539" s="25"/>
      <c r="O5539" s="25"/>
      <c r="P5539" s="25"/>
      <c r="Q5539" s="28"/>
      <c r="R5539" s="29"/>
      <c r="S5539" s="27"/>
      <c r="T5539" s="27"/>
      <c r="U5539" s="28"/>
      <c r="V5539" s="26"/>
      <c r="W5539" s="26"/>
      <c r="X5539" s="26"/>
      <c r="Y5539" s="37"/>
      <c r="Z5539" s="37"/>
      <c r="AA5539" s="37"/>
      <c r="AB5539" s="30"/>
      <c r="AC5539" s="30"/>
      <c r="AD5539" s="31"/>
      <c r="AE5539" s="30"/>
      <c r="AF5539" s="30"/>
      <c r="AG5539" s="32"/>
      <c r="AH5539" s="30"/>
      <c r="AJ5539" s="30"/>
      <c r="AK5539" s="30"/>
      <c r="AL5539" s="30"/>
      <c r="AM5539" s="30"/>
      <c r="AN5539" s="30"/>
      <c r="AO5539" s="30"/>
      <c r="AP5539" s="30"/>
      <c r="AQ5539" s="30"/>
      <c r="AR5539" s="30"/>
      <c r="AS5539" s="30"/>
      <c r="AT5539" s="30"/>
      <c r="AU5539" s="121"/>
      <c r="AV5539" s="129"/>
      <c r="AW5539" s="129"/>
      <c r="AX5539" s="129"/>
    </row>
    <row r="5540" spans="1:50" x14ac:dyDescent="0.25">
      <c r="A5540" s="120"/>
      <c r="B5540" s="28"/>
      <c r="C5540" s="25"/>
      <c r="D5540" s="25"/>
      <c r="E5540" s="25"/>
      <c r="F5540" s="29"/>
      <c r="G5540" s="29"/>
      <c r="H5540" s="29"/>
      <c r="I5540" s="29"/>
      <c r="J5540" s="29"/>
      <c r="K5540" s="25"/>
      <c r="L5540" s="25"/>
      <c r="M5540" s="25"/>
      <c r="N5540" s="25"/>
      <c r="O5540" s="25"/>
      <c r="P5540" s="25"/>
      <c r="Q5540" s="28"/>
      <c r="R5540" s="29"/>
      <c r="S5540" s="27"/>
      <c r="T5540" s="27"/>
      <c r="U5540" s="28"/>
      <c r="V5540" s="26"/>
      <c r="W5540" s="26"/>
      <c r="X5540" s="26"/>
      <c r="Y5540" s="37"/>
      <c r="Z5540" s="37"/>
      <c r="AA5540" s="37"/>
      <c r="AB5540" s="30"/>
      <c r="AC5540" s="30"/>
      <c r="AD5540" s="31"/>
      <c r="AE5540" s="30"/>
      <c r="AF5540" s="30"/>
      <c r="AG5540" s="32"/>
      <c r="AH5540" s="30"/>
      <c r="AJ5540" s="30"/>
      <c r="AK5540" s="30"/>
      <c r="AL5540" s="30"/>
      <c r="AM5540" s="30"/>
      <c r="AN5540" s="30"/>
      <c r="AO5540" s="30"/>
      <c r="AP5540" s="30"/>
      <c r="AQ5540" s="30"/>
      <c r="AR5540" s="30"/>
      <c r="AS5540" s="30"/>
      <c r="AT5540" s="30"/>
      <c r="AU5540" s="121"/>
      <c r="AV5540" s="129"/>
      <c r="AW5540" s="129"/>
      <c r="AX5540" s="129"/>
    </row>
    <row r="5541" spans="1:50" x14ac:dyDescent="0.25">
      <c r="A5541" s="120"/>
      <c r="B5541" s="28"/>
      <c r="C5541" s="25"/>
      <c r="D5541" s="25"/>
      <c r="E5541" s="25"/>
      <c r="F5541" s="29"/>
      <c r="G5541" s="29"/>
      <c r="H5541" s="29"/>
      <c r="I5541" s="29"/>
      <c r="J5541" s="29"/>
      <c r="K5541" s="25"/>
      <c r="L5541" s="25"/>
      <c r="M5541" s="25"/>
      <c r="N5541" s="25"/>
      <c r="O5541" s="25"/>
      <c r="P5541" s="25"/>
      <c r="Q5541" s="28"/>
      <c r="R5541" s="29"/>
      <c r="S5541" s="27"/>
      <c r="T5541" s="27"/>
      <c r="U5541" s="28"/>
      <c r="V5541" s="26"/>
      <c r="W5541" s="26"/>
      <c r="X5541" s="26"/>
      <c r="Y5541" s="37"/>
      <c r="Z5541" s="37"/>
      <c r="AA5541" s="37"/>
      <c r="AB5541" s="30"/>
      <c r="AC5541" s="30"/>
      <c r="AD5541" s="31"/>
      <c r="AE5541" s="30"/>
      <c r="AF5541" s="30"/>
      <c r="AG5541" s="32"/>
      <c r="AH5541" s="30"/>
      <c r="AJ5541" s="30"/>
      <c r="AK5541" s="30"/>
      <c r="AL5541" s="30"/>
      <c r="AM5541" s="30"/>
      <c r="AN5541" s="30"/>
      <c r="AO5541" s="30"/>
      <c r="AP5541" s="30"/>
      <c r="AQ5541" s="30"/>
      <c r="AR5541" s="30"/>
      <c r="AS5541" s="30"/>
      <c r="AT5541" s="30"/>
      <c r="AU5541" s="121"/>
      <c r="AV5541" s="129"/>
      <c r="AW5541" s="129"/>
      <c r="AX5541" s="129"/>
    </row>
    <row r="5542" spans="1:50" x14ac:dyDescent="0.25">
      <c r="A5542" s="120"/>
      <c r="B5542" s="28"/>
      <c r="C5542" s="25"/>
      <c r="D5542" s="25"/>
      <c r="E5542" s="25"/>
      <c r="F5542" s="29"/>
      <c r="G5542" s="29"/>
      <c r="H5542" s="29"/>
      <c r="I5542" s="29"/>
      <c r="J5542" s="29"/>
      <c r="K5542" s="25"/>
      <c r="L5542" s="25"/>
      <c r="M5542" s="25"/>
      <c r="N5542" s="25"/>
      <c r="O5542" s="25"/>
      <c r="P5542" s="25"/>
      <c r="Q5542" s="28"/>
      <c r="R5542" s="29"/>
      <c r="S5542" s="27"/>
      <c r="T5542" s="27"/>
      <c r="U5542" s="28"/>
      <c r="V5542" s="26"/>
      <c r="W5542" s="26"/>
      <c r="X5542" s="26"/>
      <c r="Y5542" s="37"/>
      <c r="Z5542" s="37"/>
      <c r="AA5542" s="37"/>
      <c r="AB5542" s="30"/>
      <c r="AC5542" s="30"/>
      <c r="AD5542" s="31"/>
      <c r="AE5542" s="30"/>
      <c r="AF5542" s="30"/>
      <c r="AG5542" s="32"/>
      <c r="AH5542" s="30"/>
      <c r="AJ5542" s="30"/>
      <c r="AK5542" s="30"/>
      <c r="AL5542" s="30"/>
      <c r="AM5542" s="30"/>
      <c r="AN5542" s="30"/>
      <c r="AO5542" s="30"/>
      <c r="AP5542" s="30"/>
      <c r="AQ5542" s="30"/>
      <c r="AR5542" s="30"/>
      <c r="AS5542" s="30"/>
      <c r="AT5542" s="30"/>
      <c r="AU5542" s="121"/>
      <c r="AV5542" s="129"/>
      <c r="AW5542" s="129"/>
      <c r="AX5542" s="129"/>
    </row>
    <row r="5543" spans="1:50" x14ac:dyDescent="0.25">
      <c r="A5543" s="120"/>
      <c r="B5543" s="28"/>
      <c r="C5543" s="25"/>
      <c r="D5543" s="25"/>
      <c r="E5543" s="25"/>
      <c r="F5543" s="29"/>
      <c r="G5543" s="29"/>
      <c r="H5543" s="29"/>
      <c r="I5543" s="29"/>
      <c r="J5543" s="29"/>
      <c r="K5543" s="25"/>
      <c r="L5543" s="25"/>
      <c r="M5543" s="25"/>
      <c r="N5543" s="25"/>
      <c r="O5543" s="25"/>
      <c r="P5543" s="25"/>
      <c r="Q5543" s="28"/>
      <c r="R5543" s="29"/>
      <c r="S5543" s="27"/>
      <c r="T5543" s="27"/>
      <c r="U5543" s="28"/>
      <c r="V5543" s="26"/>
      <c r="W5543" s="26"/>
      <c r="X5543" s="26"/>
      <c r="Y5543" s="37"/>
      <c r="Z5543" s="37"/>
      <c r="AA5543" s="37"/>
      <c r="AB5543" s="30"/>
      <c r="AC5543" s="30"/>
      <c r="AD5543" s="31"/>
      <c r="AE5543" s="30"/>
      <c r="AF5543" s="30"/>
      <c r="AG5543" s="32"/>
      <c r="AH5543" s="30"/>
      <c r="AJ5543" s="30"/>
      <c r="AK5543" s="30"/>
      <c r="AL5543" s="30"/>
      <c r="AM5543" s="30"/>
      <c r="AN5543" s="30"/>
      <c r="AO5543" s="30"/>
      <c r="AP5543" s="30"/>
      <c r="AQ5543" s="30"/>
      <c r="AR5543" s="30"/>
      <c r="AS5543" s="30"/>
      <c r="AT5543" s="30"/>
      <c r="AU5543" s="121"/>
      <c r="AV5543" s="129"/>
      <c r="AW5543" s="129"/>
      <c r="AX5543" s="129"/>
    </row>
    <row r="5544" spans="1:50" x14ac:dyDescent="0.25">
      <c r="A5544" s="120"/>
      <c r="B5544" s="28"/>
      <c r="C5544" s="25"/>
      <c r="D5544" s="25"/>
      <c r="E5544" s="25"/>
      <c r="F5544" s="29"/>
      <c r="G5544" s="29"/>
      <c r="H5544" s="29"/>
      <c r="I5544" s="29"/>
      <c r="J5544" s="29"/>
      <c r="K5544" s="25"/>
      <c r="L5544" s="25"/>
      <c r="M5544" s="25"/>
      <c r="N5544" s="25"/>
      <c r="O5544" s="25"/>
      <c r="P5544" s="25"/>
      <c r="Q5544" s="28"/>
      <c r="R5544" s="29"/>
      <c r="S5544" s="27"/>
      <c r="T5544" s="27"/>
      <c r="U5544" s="28"/>
      <c r="V5544" s="26"/>
      <c r="W5544" s="26"/>
      <c r="X5544" s="26"/>
      <c r="Y5544" s="37"/>
      <c r="Z5544" s="37"/>
      <c r="AA5544" s="37"/>
      <c r="AB5544" s="30"/>
      <c r="AC5544" s="30"/>
      <c r="AD5544" s="31"/>
      <c r="AE5544" s="30"/>
      <c r="AF5544" s="30"/>
      <c r="AG5544" s="32"/>
      <c r="AH5544" s="30"/>
      <c r="AJ5544" s="30"/>
      <c r="AK5544" s="30"/>
      <c r="AL5544" s="30"/>
      <c r="AM5544" s="30"/>
      <c r="AN5544" s="30"/>
      <c r="AO5544" s="30"/>
      <c r="AP5544" s="30"/>
      <c r="AQ5544" s="30"/>
      <c r="AR5544" s="30"/>
      <c r="AS5544" s="30"/>
      <c r="AT5544" s="30"/>
      <c r="AU5544" s="121"/>
      <c r="AV5544" s="129"/>
      <c r="AW5544" s="129"/>
      <c r="AX5544" s="129"/>
    </row>
    <row r="5545" spans="1:50" x14ac:dyDescent="0.25">
      <c r="A5545" s="120"/>
      <c r="B5545" s="28"/>
      <c r="C5545" s="25"/>
      <c r="D5545" s="25"/>
      <c r="E5545" s="25"/>
      <c r="F5545" s="29"/>
      <c r="G5545" s="29"/>
      <c r="H5545" s="29"/>
      <c r="I5545" s="29"/>
      <c r="J5545" s="29"/>
      <c r="K5545" s="25"/>
      <c r="L5545" s="25"/>
      <c r="M5545" s="25"/>
      <c r="N5545" s="25"/>
      <c r="O5545" s="25"/>
      <c r="P5545" s="25"/>
      <c r="Q5545" s="28"/>
      <c r="R5545" s="29"/>
      <c r="S5545" s="27"/>
      <c r="T5545" s="27"/>
      <c r="U5545" s="28"/>
      <c r="V5545" s="26"/>
      <c r="W5545" s="26"/>
      <c r="X5545" s="26"/>
      <c r="Y5545" s="37"/>
      <c r="Z5545" s="37"/>
      <c r="AA5545" s="37"/>
      <c r="AB5545" s="30"/>
      <c r="AC5545" s="30"/>
      <c r="AD5545" s="31"/>
      <c r="AE5545" s="30"/>
      <c r="AF5545" s="30"/>
      <c r="AG5545" s="32"/>
      <c r="AH5545" s="30"/>
      <c r="AJ5545" s="30"/>
      <c r="AK5545" s="30"/>
      <c r="AL5545" s="30"/>
      <c r="AM5545" s="30"/>
      <c r="AN5545" s="30"/>
      <c r="AO5545" s="30"/>
      <c r="AP5545" s="30"/>
      <c r="AQ5545" s="30"/>
      <c r="AR5545" s="30"/>
      <c r="AS5545" s="30"/>
      <c r="AT5545" s="30"/>
      <c r="AU5545" s="121"/>
      <c r="AV5545" s="129"/>
      <c r="AW5545" s="129"/>
      <c r="AX5545" s="129"/>
    </row>
    <row r="5546" spans="1:50" x14ac:dyDescent="0.25">
      <c r="A5546" s="120"/>
      <c r="B5546" s="28"/>
      <c r="C5546" s="25"/>
      <c r="D5546" s="25"/>
      <c r="E5546" s="25"/>
      <c r="F5546" s="29"/>
      <c r="G5546" s="29"/>
      <c r="H5546" s="29"/>
      <c r="I5546" s="29"/>
      <c r="J5546" s="29"/>
      <c r="K5546" s="25"/>
      <c r="L5546" s="25"/>
      <c r="M5546" s="25"/>
      <c r="N5546" s="25"/>
      <c r="O5546" s="25"/>
      <c r="P5546" s="25"/>
      <c r="Q5546" s="28"/>
      <c r="R5546" s="29"/>
      <c r="S5546" s="27"/>
      <c r="T5546" s="27"/>
      <c r="U5546" s="28"/>
      <c r="V5546" s="26"/>
      <c r="W5546" s="26"/>
      <c r="X5546" s="26"/>
      <c r="Y5546" s="37"/>
      <c r="Z5546" s="37"/>
      <c r="AA5546" s="37"/>
      <c r="AB5546" s="30"/>
      <c r="AC5546" s="30"/>
      <c r="AD5546" s="31"/>
      <c r="AE5546" s="30"/>
      <c r="AF5546" s="30"/>
      <c r="AG5546" s="32"/>
      <c r="AH5546" s="30"/>
      <c r="AJ5546" s="30"/>
      <c r="AK5546" s="30"/>
      <c r="AL5546" s="30"/>
      <c r="AM5546" s="30"/>
      <c r="AN5546" s="30"/>
      <c r="AO5546" s="30"/>
      <c r="AP5546" s="30"/>
      <c r="AQ5546" s="30"/>
      <c r="AR5546" s="30"/>
      <c r="AS5546" s="30"/>
      <c r="AT5546" s="30"/>
      <c r="AU5546" s="121"/>
      <c r="AV5546" s="129"/>
      <c r="AW5546" s="129"/>
      <c r="AX5546" s="129"/>
    </row>
    <row r="5547" spans="1:50" x14ac:dyDescent="0.25">
      <c r="A5547" s="120"/>
      <c r="B5547" s="28"/>
      <c r="C5547" s="25"/>
      <c r="D5547" s="25"/>
      <c r="E5547" s="25"/>
      <c r="F5547" s="29"/>
      <c r="G5547" s="29"/>
      <c r="H5547" s="29"/>
      <c r="I5547" s="29"/>
      <c r="J5547" s="29"/>
      <c r="K5547" s="25"/>
      <c r="L5547" s="25"/>
      <c r="M5547" s="25"/>
      <c r="N5547" s="25"/>
      <c r="O5547" s="25"/>
      <c r="P5547" s="25"/>
      <c r="Q5547" s="28"/>
      <c r="R5547" s="29"/>
      <c r="S5547" s="27"/>
      <c r="T5547" s="27"/>
      <c r="U5547" s="28"/>
      <c r="V5547" s="26"/>
      <c r="W5547" s="26"/>
      <c r="X5547" s="26"/>
      <c r="Y5547" s="37"/>
      <c r="Z5547" s="37"/>
      <c r="AA5547" s="37"/>
      <c r="AB5547" s="30"/>
      <c r="AC5547" s="30"/>
      <c r="AD5547" s="31"/>
      <c r="AE5547" s="30"/>
      <c r="AF5547" s="30"/>
      <c r="AG5547" s="32"/>
      <c r="AH5547" s="30"/>
      <c r="AJ5547" s="30"/>
      <c r="AK5547" s="30"/>
      <c r="AL5547" s="30"/>
      <c r="AM5547" s="30"/>
      <c r="AN5547" s="30"/>
      <c r="AO5547" s="30"/>
      <c r="AP5547" s="30"/>
      <c r="AQ5547" s="30"/>
      <c r="AR5547" s="30"/>
      <c r="AS5547" s="30"/>
      <c r="AT5547" s="30"/>
      <c r="AU5547" s="121"/>
      <c r="AV5547" s="129"/>
      <c r="AW5547" s="129"/>
      <c r="AX5547" s="129"/>
    </row>
    <row r="5548" spans="1:50" x14ac:dyDescent="0.25">
      <c r="A5548" s="120"/>
      <c r="B5548" s="28"/>
      <c r="C5548" s="25"/>
      <c r="D5548" s="25"/>
      <c r="E5548" s="25"/>
      <c r="F5548" s="29"/>
      <c r="G5548" s="29"/>
      <c r="H5548" s="29"/>
      <c r="I5548" s="29"/>
      <c r="J5548" s="29"/>
      <c r="K5548" s="25"/>
      <c r="L5548" s="25"/>
      <c r="M5548" s="25"/>
      <c r="N5548" s="25"/>
      <c r="O5548" s="25"/>
      <c r="P5548" s="25"/>
      <c r="Q5548" s="28"/>
      <c r="R5548" s="29"/>
      <c r="S5548" s="27"/>
      <c r="T5548" s="27"/>
      <c r="U5548" s="28"/>
      <c r="V5548" s="26"/>
      <c r="W5548" s="26"/>
      <c r="X5548" s="26"/>
      <c r="Y5548" s="37"/>
      <c r="Z5548" s="37"/>
      <c r="AA5548" s="37"/>
      <c r="AB5548" s="30"/>
      <c r="AC5548" s="30"/>
      <c r="AD5548" s="31"/>
      <c r="AE5548" s="30"/>
      <c r="AF5548" s="30"/>
      <c r="AG5548" s="32"/>
      <c r="AH5548" s="30"/>
      <c r="AJ5548" s="30"/>
      <c r="AK5548" s="30"/>
      <c r="AL5548" s="30"/>
      <c r="AM5548" s="30"/>
      <c r="AN5548" s="30"/>
      <c r="AO5548" s="30"/>
      <c r="AP5548" s="30"/>
      <c r="AQ5548" s="30"/>
      <c r="AR5548" s="30"/>
      <c r="AS5548" s="30"/>
      <c r="AT5548" s="30"/>
      <c r="AU5548" s="121"/>
      <c r="AV5548" s="129"/>
      <c r="AW5548" s="129"/>
      <c r="AX5548" s="129"/>
    </row>
    <row r="5549" spans="1:50" x14ac:dyDescent="0.25">
      <c r="A5549" s="120"/>
      <c r="B5549" s="28"/>
      <c r="C5549" s="25"/>
      <c r="D5549" s="25"/>
      <c r="E5549" s="25"/>
      <c r="F5549" s="29"/>
      <c r="G5549" s="29"/>
      <c r="H5549" s="29"/>
      <c r="I5549" s="29"/>
      <c r="J5549" s="29"/>
      <c r="K5549" s="25"/>
      <c r="L5549" s="25"/>
      <c r="M5549" s="25"/>
      <c r="N5549" s="25"/>
      <c r="O5549" s="25"/>
      <c r="P5549" s="25"/>
      <c r="Q5549" s="28"/>
      <c r="R5549" s="29"/>
      <c r="S5549" s="27"/>
      <c r="T5549" s="27"/>
      <c r="U5549" s="28"/>
      <c r="V5549" s="26"/>
      <c r="W5549" s="26"/>
      <c r="X5549" s="26"/>
      <c r="Y5549" s="37"/>
      <c r="Z5549" s="37"/>
      <c r="AA5549" s="37"/>
      <c r="AB5549" s="30"/>
      <c r="AC5549" s="30"/>
      <c r="AD5549" s="31"/>
      <c r="AE5549" s="30"/>
      <c r="AF5549" s="30"/>
      <c r="AG5549" s="32"/>
      <c r="AH5549" s="30"/>
      <c r="AJ5549" s="30"/>
      <c r="AK5549" s="30"/>
      <c r="AL5549" s="30"/>
      <c r="AM5549" s="30"/>
      <c r="AN5549" s="30"/>
      <c r="AO5549" s="30"/>
      <c r="AP5549" s="30"/>
      <c r="AQ5549" s="30"/>
      <c r="AR5549" s="30"/>
      <c r="AS5549" s="30"/>
      <c r="AT5549" s="30"/>
      <c r="AU5549" s="121"/>
      <c r="AV5549" s="129"/>
      <c r="AW5549" s="129"/>
      <c r="AX5549" s="129"/>
    </row>
    <row r="5550" spans="1:50" x14ac:dyDescent="0.25">
      <c r="A5550" s="120"/>
      <c r="B5550" s="28"/>
      <c r="C5550" s="25"/>
      <c r="D5550" s="25"/>
      <c r="E5550" s="25"/>
      <c r="F5550" s="29"/>
      <c r="G5550" s="29"/>
      <c r="H5550" s="29"/>
      <c r="I5550" s="29"/>
      <c r="J5550" s="29"/>
      <c r="K5550" s="25"/>
      <c r="L5550" s="25"/>
      <c r="M5550" s="25"/>
      <c r="N5550" s="25"/>
      <c r="O5550" s="25"/>
      <c r="P5550" s="25"/>
      <c r="Q5550" s="28"/>
      <c r="R5550" s="29"/>
      <c r="S5550" s="27"/>
      <c r="T5550" s="27"/>
      <c r="U5550" s="28"/>
      <c r="V5550" s="26"/>
      <c r="W5550" s="26"/>
      <c r="X5550" s="26"/>
      <c r="Y5550" s="37"/>
      <c r="Z5550" s="37"/>
      <c r="AA5550" s="37"/>
      <c r="AB5550" s="30"/>
      <c r="AC5550" s="30"/>
      <c r="AD5550" s="31"/>
      <c r="AE5550" s="30"/>
      <c r="AF5550" s="30"/>
      <c r="AG5550" s="32"/>
      <c r="AH5550" s="30"/>
      <c r="AJ5550" s="30"/>
      <c r="AK5550" s="30"/>
      <c r="AL5550" s="30"/>
      <c r="AM5550" s="30"/>
      <c r="AN5550" s="30"/>
      <c r="AO5550" s="30"/>
      <c r="AP5550" s="30"/>
      <c r="AQ5550" s="30"/>
      <c r="AR5550" s="30"/>
      <c r="AS5550" s="30"/>
      <c r="AT5550" s="30"/>
      <c r="AU5550" s="121"/>
      <c r="AV5550" s="129"/>
      <c r="AW5550" s="129"/>
      <c r="AX5550" s="129"/>
    </row>
    <row r="5551" spans="1:50" x14ac:dyDescent="0.25">
      <c r="A5551" s="120"/>
      <c r="B5551" s="28"/>
      <c r="C5551" s="25"/>
      <c r="D5551" s="25"/>
      <c r="E5551" s="25"/>
      <c r="F5551" s="29"/>
      <c r="G5551" s="29"/>
      <c r="H5551" s="29"/>
      <c r="I5551" s="29"/>
      <c r="J5551" s="29"/>
      <c r="K5551" s="25"/>
      <c r="L5551" s="25"/>
      <c r="M5551" s="25"/>
      <c r="N5551" s="25"/>
      <c r="O5551" s="25"/>
      <c r="P5551" s="25"/>
      <c r="Q5551" s="28"/>
      <c r="R5551" s="29"/>
      <c r="S5551" s="27"/>
      <c r="T5551" s="27"/>
      <c r="U5551" s="28"/>
      <c r="V5551" s="26"/>
      <c r="W5551" s="26"/>
      <c r="X5551" s="26"/>
      <c r="Y5551" s="37"/>
      <c r="Z5551" s="37"/>
      <c r="AA5551" s="37"/>
      <c r="AB5551" s="30"/>
      <c r="AC5551" s="30"/>
      <c r="AD5551" s="31"/>
      <c r="AE5551" s="30"/>
      <c r="AF5551" s="30"/>
      <c r="AG5551" s="32"/>
      <c r="AH5551" s="30"/>
      <c r="AJ5551" s="30"/>
      <c r="AK5551" s="30"/>
      <c r="AL5551" s="30"/>
      <c r="AM5551" s="30"/>
      <c r="AN5551" s="30"/>
      <c r="AO5551" s="30"/>
      <c r="AP5551" s="30"/>
      <c r="AQ5551" s="30"/>
      <c r="AR5551" s="30"/>
      <c r="AS5551" s="30"/>
      <c r="AT5551" s="30"/>
      <c r="AU5551" s="121"/>
      <c r="AV5551" s="129"/>
      <c r="AW5551" s="129"/>
      <c r="AX5551" s="129"/>
    </row>
    <row r="5552" spans="1:50" x14ac:dyDescent="0.25">
      <c r="A5552" s="120"/>
      <c r="B5552" s="28"/>
      <c r="C5552" s="25"/>
      <c r="D5552" s="25"/>
      <c r="E5552" s="25"/>
      <c r="F5552" s="29"/>
      <c r="G5552" s="29"/>
      <c r="H5552" s="29"/>
      <c r="I5552" s="29"/>
      <c r="J5552" s="29"/>
      <c r="K5552" s="25"/>
      <c r="L5552" s="25"/>
      <c r="M5552" s="25"/>
      <c r="N5552" s="25"/>
      <c r="O5552" s="25"/>
      <c r="P5552" s="25"/>
      <c r="Q5552" s="28"/>
      <c r="R5552" s="29"/>
      <c r="S5552" s="27"/>
      <c r="T5552" s="27"/>
      <c r="U5552" s="28"/>
      <c r="V5552" s="26"/>
      <c r="W5552" s="26"/>
      <c r="X5552" s="26"/>
      <c r="Y5552" s="37"/>
      <c r="Z5552" s="37"/>
      <c r="AA5552" s="37"/>
      <c r="AB5552" s="30"/>
      <c r="AC5552" s="30"/>
      <c r="AD5552" s="31"/>
      <c r="AE5552" s="30"/>
      <c r="AF5552" s="30"/>
      <c r="AG5552" s="32"/>
      <c r="AH5552" s="30"/>
      <c r="AJ5552" s="30"/>
      <c r="AK5552" s="30"/>
      <c r="AL5552" s="30"/>
      <c r="AM5552" s="30"/>
      <c r="AN5552" s="30"/>
      <c r="AO5552" s="30"/>
      <c r="AP5552" s="30"/>
      <c r="AQ5552" s="30"/>
      <c r="AR5552" s="30"/>
      <c r="AS5552" s="30"/>
      <c r="AT5552" s="30"/>
      <c r="AU5552" s="121"/>
      <c r="AV5552" s="129"/>
      <c r="AW5552" s="129"/>
      <c r="AX5552" s="129"/>
    </row>
    <row r="5553" spans="1:50" x14ac:dyDescent="0.25">
      <c r="A5553" s="120"/>
      <c r="B5553" s="28"/>
      <c r="C5553" s="25"/>
      <c r="D5553" s="25"/>
      <c r="E5553" s="25"/>
      <c r="F5553" s="29"/>
      <c r="G5553" s="29"/>
      <c r="H5553" s="29"/>
      <c r="I5553" s="29"/>
      <c r="J5553" s="29"/>
      <c r="K5553" s="25"/>
      <c r="L5553" s="25"/>
      <c r="M5553" s="25"/>
      <c r="N5553" s="25"/>
      <c r="O5553" s="25"/>
      <c r="P5553" s="25"/>
      <c r="Q5553" s="28"/>
      <c r="R5553" s="29"/>
      <c r="S5553" s="27"/>
      <c r="T5553" s="27"/>
      <c r="U5553" s="28"/>
      <c r="V5553" s="26"/>
      <c r="W5553" s="26"/>
      <c r="X5553" s="26"/>
      <c r="Y5553" s="37"/>
      <c r="Z5553" s="37"/>
      <c r="AA5553" s="37"/>
      <c r="AB5553" s="30"/>
      <c r="AC5553" s="30"/>
      <c r="AD5553" s="31"/>
      <c r="AE5553" s="30"/>
      <c r="AF5553" s="30"/>
      <c r="AG5553" s="32"/>
      <c r="AH5553" s="30"/>
      <c r="AJ5553" s="30"/>
      <c r="AK5553" s="30"/>
      <c r="AL5553" s="30"/>
      <c r="AM5553" s="30"/>
      <c r="AN5553" s="30"/>
      <c r="AO5553" s="30"/>
      <c r="AP5553" s="30"/>
      <c r="AQ5553" s="30"/>
      <c r="AR5553" s="30"/>
      <c r="AS5553" s="30"/>
      <c r="AT5553" s="30"/>
      <c r="AU5553" s="121"/>
      <c r="AV5553" s="129"/>
      <c r="AW5553" s="129"/>
      <c r="AX5553" s="129"/>
    </row>
    <row r="5554" spans="1:50" x14ac:dyDescent="0.25">
      <c r="A5554" s="120"/>
      <c r="B5554" s="28"/>
      <c r="C5554" s="25"/>
      <c r="D5554" s="25"/>
      <c r="E5554" s="25"/>
      <c r="F5554" s="29"/>
      <c r="G5554" s="29"/>
      <c r="H5554" s="29"/>
      <c r="I5554" s="29"/>
      <c r="J5554" s="29"/>
      <c r="K5554" s="25"/>
      <c r="L5554" s="25"/>
      <c r="M5554" s="25"/>
      <c r="N5554" s="25"/>
      <c r="O5554" s="25"/>
      <c r="P5554" s="25"/>
      <c r="Q5554" s="28"/>
      <c r="R5554" s="29"/>
      <c r="S5554" s="27"/>
      <c r="T5554" s="27"/>
      <c r="U5554" s="28"/>
      <c r="V5554" s="26"/>
      <c r="W5554" s="26"/>
      <c r="X5554" s="26"/>
      <c r="Y5554" s="37"/>
      <c r="Z5554" s="37"/>
      <c r="AA5554" s="37"/>
      <c r="AB5554" s="30"/>
      <c r="AC5554" s="30"/>
      <c r="AD5554" s="31"/>
      <c r="AE5554" s="30"/>
      <c r="AF5554" s="30"/>
      <c r="AG5554" s="32"/>
      <c r="AH5554" s="30"/>
      <c r="AJ5554" s="30"/>
      <c r="AK5554" s="30"/>
      <c r="AL5554" s="30"/>
      <c r="AM5554" s="30"/>
      <c r="AN5554" s="30"/>
      <c r="AO5554" s="30"/>
      <c r="AP5554" s="30"/>
      <c r="AQ5554" s="30"/>
      <c r="AR5554" s="30"/>
      <c r="AS5554" s="30"/>
      <c r="AT5554" s="30"/>
      <c r="AU5554" s="121"/>
      <c r="AV5554" s="129"/>
      <c r="AW5554" s="129"/>
      <c r="AX5554" s="129"/>
    </row>
    <row r="5555" spans="1:50" x14ac:dyDescent="0.25">
      <c r="A5555" s="120"/>
      <c r="B5555" s="28"/>
      <c r="C5555" s="25"/>
      <c r="D5555" s="25"/>
      <c r="E5555" s="25"/>
      <c r="F5555" s="29"/>
      <c r="G5555" s="29"/>
      <c r="H5555" s="29"/>
      <c r="I5555" s="29"/>
      <c r="J5555" s="29"/>
      <c r="K5555" s="25"/>
      <c r="L5555" s="25"/>
      <c r="M5555" s="25"/>
      <c r="N5555" s="25"/>
      <c r="O5555" s="25"/>
      <c r="P5555" s="25"/>
      <c r="Q5555" s="28"/>
      <c r="R5555" s="29"/>
      <c r="S5555" s="27"/>
      <c r="T5555" s="27"/>
      <c r="U5555" s="28"/>
      <c r="V5555" s="26"/>
      <c r="W5555" s="26"/>
      <c r="X5555" s="26"/>
      <c r="Y5555" s="37"/>
      <c r="Z5555" s="37"/>
      <c r="AA5555" s="37"/>
      <c r="AB5555" s="30"/>
      <c r="AC5555" s="30"/>
      <c r="AD5555" s="31"/>
      <c r="AE5555" s="30"/>
      <c r="AF5555" s="30"/>
      <c r="AG5555" s="32"/>
      <c r="AH5555" s="30"/>
      <c r="AJ5555" s="30"/>
      <c r="AK5555" s="30"/>
      <c r="AL5555" s="30"/>
      <c r="AM5555" s="30"/>
      <c r="AN5555" s="30"/>
      <c r="AO5555" s="30"/>
      <c r="AP5555" s="30"/>
      <c r="AQ5555" s="30"/>
      <c r="AR5555" s="30"/>
      <c r="AS5555" s="30"/>
      <c r="AT5555" s="30"/>
      <c r="AU5555" s="121"/>
      <c r="AV5555" s="129"/>
      <c r="AW5555" s="129"/>
      <c r="AX5555" s="129"/>
    </row>
    <row r="5556" spans="1:50" x14ac:dyDescent="0.25">
      <c r="A5556" s="120"/>
      <c r="B5556" s="28"/>
      <c r="C5556" s="25"/>
      <c r="D5556" s="25"/>
      <c r="E5556" s="25"/>
      <c r="F5556" s="29"/>
      <c r="G5556" s="29"/>
      <c r="H5556" s="29"/>
      <c r="I5556" s="29"/>
      <c r="J5556" s="29"/>
      <c r="K5556" s="25"/>
      <c r="L5556" s="25"/>
      <c r="M5556" s="25"/>
      <c r="N5556" s="25"/>
      <c r="O5556" s="25"/>
      <c r="P5556" s="25"/>
      <c r="Q5556" s="28"/>
      <c r="R5556" s="29"/>
      <c r="S5556" s="27"/>
      <c r="T5556" s="27"/>
      <c r="U5556" s="28"/>
      <c r="V5556" s="26"/>
      <c r="W5556" s="26"/>
      <c r="X5556" s="26"/>
      <c r="Y5556" s="37"/>
      <c r="Z5556" s="37"/>
      <c r="AA5556" s="37"/>
      <c r="AB5556" s="30"/>
      <c r="AC5556" s="30"/>
      <c r="AD5556" s="31"/>
      <c r="AE5556" s="30"/>
      <c r="AF5556" s="30"/>
      <c r="AG5556" s="32"/>
      <c r="AH5556" s="30"/>
      <c r="AJ5556" s="30"/>
      <c r="AK5556" s="30"/>
      <c r="AL5556" s="30"/>
      <c r="AM5556" s="30"/>
      <c r="AN5556" s="30"/>
      <c r="AO5556" s="30"/>
      <c r="AP5556" s="30"/>
      <c r="AQ5556" s="30"/>
      <c r="AR5556" s="30"/>
      <c r="AS5556" s="30"/>
      <c r="AT5556" s="30"/>
      <c r="AU5556" s="121"/>
      <c r="AV5556" s="129"/>
      <c r="AW5556" s="129"/>
      <c r="AX5556" s="129"/>
    </row>
    <row r="5557" spans="1:50" x14ac:dyDescent="0.25">
      <c r="A5557" s="120"/>
      <c r="B5557" s="28"/>
      <c r="C5557" s="25"/>
      <c r="D5557" s="25"/>
      <c r="E5557" s="25"/>
      <c r="F5557" s="29"/>
      <c r="G5557" s="29"/>
      <c r="H5557" s="29"/>
      <c r="I5557" s="29"/>
      <c r="J5557" s="29"/>
      <c r="K5557" s="25"/>
      <c r="L5557" s="25"/>
      <c r="M5557" s="25"/>
      <c r="N5557" s="25"/>
      <c r="O5557" s="25"/>
      <c r="P5557" s="25"/>
      <c r="Q5557" s="28"/>
      <c r="R5557" s="29"/>
      <c r="S5557" s="27"/>
      <c r="T5557" s="27"/>
      <c r="U5557" s="28"/>
      <c r="V5557" s="26"/>
      <c r="W5557" s="26"/>
      <c r="X5557" s="26"/>
      <c r="Y5557" s="37"/>
      <c r="Z5557" s="37"/>
      <c r="AA5557" s="37"/>
      <c r="AB5557" s="30"/>
      <c r="AC5557" s="30"/>
      <c r="AD5557" s="31"/>
      <c r="AE5557" s="30"/>
      <c r="AF5557" s="30"/>
      <c r="AG5557" s="32"/>
      <c r="AH5557" s="30"/>
      <c r="AJ5557" s="30"/>
      <c r="AK5557" s="30"/>
      <c r="AL5557" s="30"/>
      <c r="AM5557" s="30"/>
      <c r="AN5557" s="30"/>
      <c r="AO5557" s="30"/>
      <c r="AP5557" s="30"/>
      <c r="AQ5557" s="30"/>
      <c r="AR5557" s="30"/>
      <c r="AS5557" s="30"/>
      <c r="AT5557" s="30"/>
      <c r="AU5557" s="121"/>
      <c r="AV5557" s="129"/>
      <c r="AW5557" s="129"/>
      <c r="AX5557" s="129"/>
    </row>
    <row r="5558" spans="1:50" x14ac:dyDescent="0.25">
      <c r="A5558" s="120"/>
      <c r="B5558" s="28"/>
      <c r="C5558" s="25"/>
      <c r="D5558" s="25"/>
      <c r="E5558" s="25"/>
      <c r="F5558" s="29"/>
      <c r="G5558" s="29"/>
      <c r="H5558" s="29"/>
      <c r="I5558" s="29"/>
      <c r="J5558" s="29"/>
      <c r="K5558" s="25"/>
      <c r="L5558" s="25"/>
      <c r="M5558" s="25"/>
      <c r="N5558" s="25"/>
      <c r="O5558" s="25"/>
      <c r="P5558" s="25"/>
      <c r="Q5558" s="28"/>
      <c r="R5558" s="29"/>
      <c r="S5558" s="27"/>
      <c r="T5558" s="27"/>
      <c r="U5558" s="28"/>
      <c r="V5558" s="26"/>
      <c r="W5558" s="26"/>
      <c r="X5558" s="26"/>
      <c r="Y5558" s="37"/>
      <c r="Z5558" s="37"/>
      <c r="AA5558" s="37"/>
      <c r="AB5558" s="30"/>
      <c r="AC5558" s="30"/>
      <c r="AD5558" s="31"/>
      <c r="AE5558" s="30"/>
      <c r="AF5558" s="30"/>
      <c r="AG5558" s="32"/>
      <c r="AH5558" s="30"/>
      <c r="AJ5558" s="30"/>
      <c r="AK5558" s="30"/>
      <c r="AL5558" s="30"/>
      <c r="AM5558" s="30"/>
      <c r="AN5558" s="30"/>
      <c r="AO5558" s="30"/>
      <c r="AP5558" s="30"/>
      <c r="AQ5558" s="30"/>
      <c r="AR5558" s="30"/>
      <c r="AS5558" s="30"/>
      <c r="AT5558" s="30"/>
      <c r="AU5558" s="121"/>
      <c r="AV5558" s="129"/>
      <c r="AW5558" s="129"/>
      <c r="AX5558" s="129"/>
    </row>
    <row r="5559" spans="1:50" x14ac:dyDescent="0.25">
      <c r="A5559" s="120"/>
      <c r="B5559" s="28"/>
      <c r="C5559" s="25"/>
      <c r="D5559" s="25"/>
      <c r="E5559" s="25"/>
      <c r="F5559" s="29"/>
      <c r="G5559" s="29"/>
      <c r="H5559" s="29"/>
      <c r="I5559" s="29"/>
      <c r="J5559" s="29"/>
      <c r="K5559" s="25"/>
      <c r="L5559" s="25"/>
      <c r="M5559" s="25"/>
      <c r="N5559" s="25"/>
      <c r="O5559" s="25"/>
      <c r="P5559" s="25"/>
      <c r="Q5559" s="28"/>
      <c r="R5559" s="29"/>
      <c r="S5559" s="27"/>
      <c r="T5559" s="27"/>
      <c r="U5559" s="28"/>
      <c r="V5559" s="26"/>
      <c r="W5559" s="26"/>
      <c r="X5559" s="26"/>
      <c r="Y5559" s="37"/>
      <c r="Z5559" s="37"/>
      <c r="AA5559" s="37"/>
      <c r="AB5559" s="30"/>
      <c r="AC5559" s="30"/>
      <c r="AD5559" s="31"/>
      <c r="AE5559" s="30"/>
      <c r="AF5559" s="30"/>
      <c r="AG5559" s="32"/>
      <c r="AH5559" s="30"/>
      <c r="AJ5559" s="30"/>
      <c r="AK5559" s="30"/>
      <c r="AL5559" s="30"/>
      <c r="AM5559" s="30"/>
      <c r="AN5559" s="30"/>
      <c r="AO5559" s="30"/>
      <c r="AP5559" s="30"/>
      <c r="AQ5559" s="30"/>
      <c r="AR5559" s="30"/>
      <c r="AS5559" s="30"/>
      <c r="AT5559" s="30"/>
      <c r="AU5559" s="121"/>
      <c r="AV5559" s="129"/>
      <c r="AW5559" s="129"/>
      <c r="AX5559" s="129"/>
    </row>
    <row r="5560" spans="1:50" x14ac:dyDescent="0.25">
      <c r="A5560" s="120"/>
      <c r="B5560" s="28"/>
      <c r="C5560" s="25"/>
      <c r="D5560" s="25"/>
      <c r="E5560" s="25"/>
      <c r="F5560" s="29"/>
      <c r="G5560" s="29"/>
      <c r="H5560" s="29"/>
      <c r="I5560" s="29"/>
      <c r="J5560" s="29"/>
      <c r="K5560" s="25"/>
      <c r="L5560" s="25"/>
      <c r="M5560" s="25"/>
      <c r="N5560" s="25"/>
      <c r="O5560" s="25"/>
      <c r="P5560" s="25"/>
      <c r="Q5560" s="28"/>
      <c r="R5560" s="29"/>
      <c r="S5560" s="27"/>
      <c r="T5560" s="27"/>
      <c r="U5560" s="28"/>
      <c r="V5560" s="26"/>
      <c r="W5560" s="26"/>
      <c r="X5560" s="26"/>
      <c r="Y5560" s="37"/>
      <c r="Z5560" s="37"/>
      <c r="AA5560" s="37"/>
      <c r="AB5560" s="30"/>
      <c r="AC5560" s="30"/>
      <c r="AD5560" s="31"/>
      <c r="AE5560" s="30"/>
      <c r="AF5560" s="30"/>
      <c r="AG5560" s="32"/>
      <c r="AH5560" s="30"/>
      <c r="AJ5560" s="30"/>
      <c r="AK5560" s="30"/>
      <c r="AL5560" s="30"/>
      <c r="AM5560" s="30"/>
      <c r="AN5560" s="30"/>
      <c r="AO5560" s="30"/>
      <c r="AP5560" s="30"/>
      <c r="AQ5560" s="30"/>
      <c r="AR5560" s="30"/>
      <c r="AS5560" s="30"/>
      <c r="AT5560" s="30"/>
      <c r="AU5560" s="121"/>
      <c r="AV5560" s="129"/>
      <c r="AW5560" s="129"/>
      <c r="AX5560" s="129"/>
    </row>
    <row r="5561" spans="1:50" x14ac:dyDescent="0.25">
      <c r="A5561" s="120"/>
      <c r="B5561" s="28"/>
      <c r="C5561" s="25"/>
      <c r="D5561" s="25"/>
      <c r="E5561" s="25"/>
      <c r="F5561" s="29"/>
      <c r="G5561" s="29"/>
      <c r="H5561" s="29"/>
      <c r="I5561" s="29"/>
      <c r="J5561" s="29"/>
      <c r="K5561" s="25"/>
      <c r="L5561" s="25"/>
      <c r="M5561" s="25"/>
      <c r="N5561" s="25"/>
      <c r="O5561" s="25"/>
      <c r="P5561" s="25"/>
      <c r="Q5561" s="28"/>
      <c r="R5561" s="29"/>
      <c r="S5561" s="27"/>
      <c r="T5561" s="27"/>
      <c r="U5561" s="28"/>
      <c r="V5561" s="26"/>
      <c r="W5561" s="26"/>
      <c r="X5561" s="26"/>
      <c r="Y5561" s="37"/>
      <c r="Z5561" s="37"/>
      <c r="AA5561" s="37"/>
      <c r="AB5561" s="30"/>
      <c r="AC5561" s="30"/>
      <c r="AD5561" s="31"/>
      <c r="AE5561" s="30"/>
      <c r="AF5561" s="30"/>
      <c r="AG5561" s="32"/>
      <c r="AH5561" s="30"/>
      <c r="AJ5561" s="30"/>
      <c r="AK5561" s="30"/>
      <c r="AL5561" s="30"/>
      <c r="AM5561" s="30"/>
      <c r="AN5561" s="30"/>
      <c r="AO5561" s="30"/>
      <c r="AP5561" s="30"/>
      <c r="AQ5561" s="30"/>
      <c r="AR5561" s="30"/>
      <c r="AS5561" s="30"/>
      <c r="AT5561" s="30"/>
      <c r="AU5561" s="121"/>
      <c r="AV5561" s="129"/>
      <c r="AW5561" s="129"/>
      <c r="AX5561" s="129"/>
    </row>
    <row r="5562" spans="1:50" x14ac:dyDescent="0.25">
      <c r="A5562" s="120"/>
      <c r="B5562" s="28"/>
      <c r="C5562" s="25"/>
      <c r="D5562" s="25"/>
      <c r="E5562" s="25"/>
      <c r="F5562" s="29"/>
      <c r="G5562" s="29"/>
      <c r="H5562" s="29"/>
      <c r="I5562" s="29"/>
      <c r="J5562" s="29"/>
      <c r="K5562" s="25"/>
      <c r="L5562" s="25"/>
      <c r="M5562" s="25"/>
      <c r="N5562" s="25"/>
      <c r="O5562" s="25"/>
      <c r="P5562" s="25"/>
      <c r="Q5562" s="28"/>
      <c r="R5562" s="29"/>
      <c r="S5562" s="27"/>
      <c r="T5562" s="27"/>
      <c r="U5562" s="28"/>
      <c r="V5562" s="26"/>
      <c r="W5562" s="26"/>
      <c r="X5562" s="26"/>
      <c r="Y5562" s="37"/>
      <c r="Z5562" s="37"/>
      <c r="AA5562" s="37"/>
      <c r="AB5562" s="30"/>
      <c r="AC5562" s="30"/>
      <c r="AD5562" s="31"/>
      <c r="AE5562" s="30"/>
      <c r="AF5562" s="30"/>
      <c r="AG5562" s="32"/>
      <c r="AH5562" s="30"/>
      <c r="AJ5562" s="30"/>
      <c r="AK5562" s="30"/>
      <c r="AL5562" s="30"/>
      <c r="AM5562" s="30"/>
      <c r="AN5562" s="30"/>
      <c r="AO5562" s="30"/>
      <c r="AP5562" s="30"/>
      <c r="AQ5562" s="30"/>
      <c r="AR5562" s="30"/>
      <c r="AS5562" s="30"/>
      <c r="AT5562" s="30"/>
      <c r="AU5562" s="121"/>
      <c r="AV5562" s="129"/>
      <c r="AW5562" s="129"/>
      <c r="AX5562" s="129"/>
    </row>
    <row r="5563" spans="1:50" x14ac:dyDescent="0.25">
      <c r="A5563" s="120"/>
      <c r="B5563" s="28"/>
      <c r="C5563" s="25"/>
      <c r="D5563" s="25"/>
      <c r="E5563" s="25"/>
      <c r="F5563" s="29"/>
      <c r="G5563" s="29"/>
      <c r="H5563" s="29"/>
      <c r="I5563" s="29"/>
      <c r="J5563" s="29"/>
      <c r="K5563" s="25"/>
      <c r="L5563" s="25"/>
      <c r="M5563" s="25"/>
      <c r="N5563" s="25"/>
      <c r="O5563" s="25"/>
      <c r="P5563" s="25"/>
      <c r="Q5563" s="28"/>
      <c r="R5563" s="29"/>
      <c r="S5563" s="27"/>
      <c r="T5563" s="27"/>
      <c r="U5563" s="28"/>
      <c r="V5563" s="26"/>
      <c r="W5563" s="26"/>
      <c r="X5563" s="26"/>
      <c r="Y5563" s="37"/>
      <c r="Z5563" s="37"/>
      <c r="AA5563" s="37"/>
      <c r="AB5563" s="30"/>
      <c r="AC5563" s="30"/>
      <c r="AD5563" s="31"/>
      <c r="AE5563" s="30"/>
      <c r="AF5563" s="30"/>
      <c r="AG5563" s="32"/>
      <c r="AH5563" s="30"/>
      <c r="AJ5563" s="30"/>
      <c r="AK5563" s="30"/>
      <c r="AL5563" s="30"/>
      <c r="AM5563" s="30"/>
      <c r="AN5563" s="30"/>
      <c r="AO5563" s="30"/>
      <c r="AP5563" s="30"/>
      <c r="AQ5563" s="30"/>
      <c r="AR5563" s="30"/>
      <c r="AS5563" s="30"/>
      <c r="AT5563" s="30"/>
      <c r="AU5563" s="121"/>
      <c r="AV5563" s="129"/>
      <c r="AW5563" s="129"/>
      <c r="AX5563" s="129"/>
    </row>
    <row r="5564" spans="1:50" x14ac:dyDescent="0.25">
      <c r="A5564" s="120"/>
      <c r="B5564" s="28"/>
      <c r="C5564" s="25"/>
      <c r="D5564" s="25"/>
      <c r="E5564" s="25"/>
      <c r="F5564" s="29"/>
      <c r="G5564" s="29"/>
      <c r="H5564" s="29"/>
      <c r="I5564" s="29"/>
      <c r="J5564" s="29"/>
      <c r="K5564" s="25"/>
      <c r="L5564" s="25"/>
      <c r="M5564" s="25"/>
      <c r="N5564" s="25"/>
      <c r="O5564" s="25"/>
      <c r="P5564" s="25"/>
      <c r="Q5564" s="28"/>
      <c r="R5564" s="29"/>
      <c r="S5564" s="27"/>
      <c r="T5564" s="27"/>
      <c r="U5564" s="28"/>
      <c r="V5564" s="26"/>
      <c r="W5564" s="26"/>
      <c r="X5564" s="26"/>
      <c r="Y5564" s="37"/>
      <c r="Z5564" s="37"/>
      <c r="AA5564" s="37"/>
      <c r="AB5564" s="30"/>
      <c r="AC5564" s="30"/>
      <c r="AD5564" s="31"/>
      <c r="AE5564" s="30"/>
      <c r="AF5564" s="30"/>
      <c r="AG5564" s="32"/>
      <c r="AH5564" s="30"/>
      <c r="AJ5564" s="30"/>
      <c r="AK5564" s="30"/>
      <c r="AL5564" s="30"/>
      <c r="AM5564" s="30"/>
      <c r="AN5564" s="30"/>
      <c r="AO5564" s="30"/>
      <c r="AP5564" s="30"/>
      <c r="AQ5564" s="30"/>
      <c r="AR5564" s="30"/>
      <c r="AS5564" s="30"/>
      <c r="AT5564" s="30"/>
      <c r="AU5564" s="121"/>
      <c r="AV5564" s="129"/>
      <c r="AW5564" s="129"/>
      <c r="AX5564" s="129"/>
    </row>
    <row r="5565" spans="1:50" x14ac:dyDescent="0.25">
      <c r="A5565" s="120"/>
      <c r="B5565" s="28"/>
      <c r="C5565" s="25"/>
      <c r="D5565" s="25"/>
      <c r="E5565" s="25"/>
      <c r="F5565" s="29"/>
      <c r="G5565" s="29"/>
      <c r="H5565" s="29"/>
      <c r="I5565" s="29"/>
      <c r="J5565" s="29"/>
      <c r="K5565" s="25"/>
      <c r="L5565" s="25"/>
      <c r="M5565" s="25"/>
      <c r="N5565" s="25"/>
      <c r="O5565" s="25"/>
      <c r="P5565" s="25"/>
      <c r="Q5565" s="28"/>
      <c r="R5565" s="29"/>
      <c r="S5565" s="27"/>
      <c r="T5565" s="27"/>
      <c r="U5565" s="28"/>
      <c r="V5565" s="26"/>
      <c r="W5565" s="26"/>
      <c r="X5565" s="26"/>
      <c r="Y5565" s="37"/>
      <c r="Z5565" s="37"/>
      <c r="AA5565" s="37"/>
      <c r="AB5565" s="30"/>
      <c r="AC5565" s="30"/>
      <c r="AD5565" s="31"/>
      <c r="AE5565" s="30"/>
      <c r="AF5565" s="30"/>
      <c r="AG5565" s="32"/>
      <c r="AH5565" s="30"/>
      <c r="AJ5565" s="30"/>
      <c r="AK5565" s="30"/>
      <c r="AL5565" s="30"/>
      <c r="AM5565" s="30"/>
      <c r="AN5565" s="30"/>
      <c r="AO5565" s="30"/>
      <c r="AP5565" s="30"/>
      <c r="AQ5565" s="30"/>
      <c r="AR5565" s="30"/>
      <c r="AS5565" s="30"/>
      <c r="AT5565" s="30"/>
      <c r="AU5565" s="121"/>
      <c r="AV5565" s="129"/>
      <c r="AW5565" s="129"/>
      <c r="AX5565" s="129"/>
    </row>
    <row r="5566" spans="1:50" x14ac:dyDescent="0.25">
      <c r="A5566" s="120"/>
      <c r="B5566" s="28"/>
      <c r="C5566" s="25"/>
      <c r="D5566" s="25"/>
      <c r="E5566" s="25"/>
      <c r="F5566" s="29"/>
      <c r="G5566" s="29"/>
      <c r="H5566" s="29"/>
      <c r="I5566" s="29"/>
      <c r="J5566" s="29"/>
      <c r="K5566" s="25"/>
      <c r="L5566" s="25"/>
      <c r="M5566" s="25"/>
      <c r="N5566" s="25"/>
      <c r="O5566" s="25"/>
      <c r="P5566" s="25"/>
      <c r="Q5566" s="28"/>
      <c r="R5566" s="29"/>
      <c r="S5566" s="27"/>
      <c r="T5566" s="27"/>
      <c r="U5566" s="28"/>
      <c r="V5566" s="26"/>
      <c r="W5566" s="26"/>
      <c r="X5566" s="26"/>
      <c r="Y5566" s="37"/>
      <c r="Z5566" s="37"/>
      <c r="AA5566" s="37"/>
      <c r="AB5566" s="30"/>
      <c r="AC5566" s="30"/>
      <c r="AD5566" s="31"/>
      <c r="AE5566" s="30"/>
      <c r="AF5566" s="30"/>
      <c r="AG5566" s="32"/>
      <c r="AH5566" s="30"/>
      <c r="AJ5566" s="30"/>
      <c r="AK5566" s="30"/>
      <c r="AL5566" s="30"/>
      <c r="AM5566" s="30"/>
      <c r="AN5566" s="30"/>
      <c r="AO5566" s="30"/>
      <c r="AP5566" s="30"/>
      <c r="AQ5566" s="30"/>
      <c r="AR5566" s="30"/>
      <c r="AS5566" s="30"/>
      <c r="AT5566" s="30"/>
      <c r="AU5566" s="121"/>
      <c r="AV5566" s="129"/>
      <c r="AW5566" s="129"/>
      <c r="AX5566" s="129"/>
    </row>
    <row r="5567" spans="1:50" x14ac:dyDescent="0.25">
      <c r="A5567" s="120"/>
      <c r="B5567" s="28"/>
      <c r="C5567" s="25"/>
      <c r="D5567" s="25"/>
      <c r="E5567" s="25"/>
      <c r="F5567" s="29"/>
      <c r="G5567" s="29"/>
      <c r="H5567" s="29"/>
      <c r="I5567" s="29"/>
      <c r="J5567" s="29"/>
      <c r="K5567" s="25"/>
      <c r="L5567" s="25"/>
      <c r="M5567" s="25"/>
      <c r="N5567" s="25"/>
      <c r="O5567" s="25"/>
      <c r="P5567" s="25"/>
      <c r="Q5567" s="28"/>
      <c r="R5567" s="29"/>
      <c r="S5567" s="27"/>
      <c r="T5567" s="27"/>
      <c r="U5567" s="28"/>
      <c r="V5567" s="26"/>
      <c r="W5567" s="26"/>
      <c r="X5567" s="26"/>
      <c r="Y5567" s="37"/>
      <c r="Z5567" s="37"/>
      <c r="AA5567" s="37"/>
      <c r="AB5567" s="30"/>
      <c r="AC5567" s="30"/>
      <c r="AD5567" s="31"/>
      <c r="AE5567" s="30"/>
      <c r="AF5567" s="30"/>
      <c r="AG5567" s="32"/>
      <c r="AH5567" s="30"/>
      <c r="AJ5567" s="30"/>
      <c r="AK5567" s="30"/>
      <c r="AL5567" s="30"/>
      <c r="AM5567" s="30"/>
      <c r="AN5567" s="30"/>
      <c r="AO5567" s="30"/>
      <c r="AP5567" s="30"/>
      <c r="AQ5567" s="30"/>
      <c r="AR5567" s="30"/>
      <c r="AS5567" s="30"/>
      <c r="AT5567" s="30"/>
      <c r="AU5567" s="121"/>
      <c r="AV5567" s="129"/>
      <c r="AW5567" s="129"/>
      <c r="AX5567" s="129"/>
    </row>
    <row r="5568" spans="1:50" x14ac:dyDescent="0.25">
      <c r="A5568" s="120"/>
      <c r="B5568" s="28"/>
      <c r="C5568" s="25"/>
      <c r="D5568" s="25"/>
      <c r="E5568" s="25"/>
      <c r="F5568" s="29"/>
      <c r="G5568" s="29"/>
      <c r="H5568" s="29"/>
      <c r="I5568" s="29"/>
      <c r="J5568" s="29"/>
      <c r="K5568" s="25"/>
      <c r="L5568" s="25"/>
      <c r="M5568" s="25"/>
      <c r="N5568" s="25"/>
      <c r="O5568" s="25"/>
      <c r="P5568" s="25"/>
      <c r="Q5568" s="28"/>
      <c r="R5568" s="29"/>
      <c r="S5568" s="27"/>
      <c r="T5568" s="27"/>
      <c r="U5568" s="28"/>
      <c r="V5568" s="26"/>
      <c r="W5568" s="26"/>
      <c r="X5568" s="26"/>
      <c r="Y5568" s="37"/>
      <c r="Z5568" s="37"/>
      <c r="AA5568" s="37"/>
      <c r="AB5568" s="30"/>
      <c r="AC5568" s="30"/>
      <c r="AD5568" s="31"/>
      <c r="AE5568" s="30"/>
      <c r="AF5568" s="30"/>
      <c r="AG5568" s="32"/>
      <c r="AH5568" s="30"/>
      <c r="AJ5568" s="30"/>
      <c r="AK5568" s="30"/>
      <c r="AL5568" s="30"/>
      <c r="AM5568" s="30"/>
      <c r="AN5568" s="30"/>
      <c r="AO5568" s="30"/>
      <c r="AP5568" s="30"/>
      <c r="AQ5568" s="30"/>
      <c r="AR5568" s="30"/>
      <c r="AS5568" s="30"/>
      <c r="AT5568" s="30"/>
      <c r="AU5568" s="121"/>
      <c r="AV5568" s="129"/>
      <c r="AW5568" s="129"/>
      <c r="AX5568" s="129"/>
    </row>
    <row r="5569" spans="1:50" x14ac:dyDescent="0.25">
      <c r="A5569" s="120"/>
      <c r="B5569" s="28"/>
      <c r="C5569" s="25"/>
      <c r="D5569" s="25"/>
      <c r="E5569" s="25"/>
      <c r="F5569" s="29"/>
      <c r="G5569" s="29"/>
      <c r="H5569" s="29"/>
      <c r="I5569" s="29"/>
      <c r="J5569" s="29"/>
      <c r="K5569" s="25"/>
      <c r="L5569" s="25"/>
      <c r="M5569" s="25"/>
      <c r="N5569" s="25"/>
      <c r="O5569" s="25"/>
      <c r="P5569" s="25"/>
      <c r="Q5569" s="28"/>
      <c r="R5569" s="29"/>
      <c r="S5569" s="27"/>
      <c r="T5569" s="27"/>
      <c r="U5569" s="28"/>
      <c r="V5569" s="26"/>
      <c r="W5569" s="26"/>
      <c r="X5569" s="26"/>
      <c r="Y5569" s="37"/>
      <c r="Z5569" s="37"/>
      <c r="AA5569" s="37"/>
      <c r="AB5569" s="30"/>
      <c r="AC5569" s="30"/>
      <c r="AD5569" s="31"/>
      <c r="AE5569" s="30"/>
      <c r="AF5569" s="30"/>
      <c r="AG5569" s="32"/>
      <c r="AH5569" s="30"/>
      <c r="AJ5569" s="30"/>
      <c r="AK5569" s="30"/>
      <c r="AL5569" s="30"/>
      <c r="AM5569" s="30"/>
      <c r="AN5569" s="30"/>
      <c r="AO5569" s="30"/>
      <c r="AP5569" s="30"/>
      <c r="AQ5569" s="30"/>
      <c r="AR5569" s="30"/>
      <c r="AS5569" s="30"/>
      <c r="AT5569" s="30"/>
      <c r="AU5569" s="121"/>
      <c r="AV5569" s="129"/>
      <c r="AW5569" s="129"/>
      <c r="AX5569" s="129"/>
    </row>
    <row r="5570" spans="1:50" x14ac:dyDescent="0.25">
      <c r="A5570" s="120"/>
      <c r="B5570" s="28"/>
      <c r="C5570" s="25"/>
      <c r="D5570" s="25"/>
      <c r="E5570" s="25"/>
      <c r="F5570" s="29"/>
      <c r="G5570" s="29"/>
      <c r="H5570" s="29"/>
      <c r="I5570" s="29"/>
      <c r="J5570" s="29"/>
      <c r="K5570" s="25"/>
      <c r="L5570" s="25"/>
      <c r="M5570" s="25"/>
      <c r="N5570" s="25"/>
      <c r="O5570" s="25"/>
      <c r="P5570" s="25"/>
      <c r="Q5570" s="28"/>
      <c r="R5570" s="29"/>
      <c r="S5570" s="27"/>
      <c r="T5570" s="27"/>
      <c r="U5570" s="28"/>
      <c r="V5570" s="26"/>
      <c r="W5570" s="26"/>
      <c r="X5570" s="26"/>
      <c r="Y5570" s="37"/>
      <c r="Z5570" s="37"/>
      <c r="AA5570" s="37"/>
      <c r="AB5570" s="30"/>
      <c r="AC5570" s="30"/>
      <c r="AD5570" s="31"/>
      <c r="AE5570" s="30"/>
      <c r="AF5570" s="30"/>
      <c r="AG5570" s="32"/>
      <c r="AH5570" s="30"/>
      <c r="AJ5570" s="30"/>
      <c r="AK5570" s="30"/>
      <c r="AL5570" s="30"/>
      <c r="AM5570" s="30"/>
      <c r="AN5570" s="30"/>
      <c r="AO5570" s="30"/>
      <c r="AP5570" s="30"/>
      <c r="AQ5570" s="30"/>
      <c r="AR5570" s="30"/>
      <c r="AS5570" s="30"/>
      <c r="AT5570" s="30"/>
      <c r="AU5570" s="121"/>
      <c r="AV5570" s="129"/>
      <c r="AW5570" s="129"/>
      <c r="AX5570" s="129"/>
    </row>
    <row r="5571" spans="1:50" x14ac:dyDescent="0.25">
      <c r="A5571" s="120"/>
      <c r="B5571" s="28"/>
      <c r="C5571" s="25"/>
      <c r="D5571" s="25"/>
      <c r="E5571" s="25"/>
      <c r="F5571" s="29"/>
      <c r="G5571" s="29"/>
      <c r="H5571" s="29"/>
      <c r="I5571" s="29"/>
      <c r="J5571" s="29"/>
      <c r="K5571" s="25"/>
      <c r="L5571" s="25"/>
      <c r="M5571" s="25"/>
      <c r="N5571" s="25"/>
      <c r="O5571" s="25"/>
      <c r="P5571" s="25"/>
      <c r="Q5571" s="28"/>
      <c r="R5571" s="29"/>
      <c r="S5571" s="27"/>
      <c r="T5571" s="27"/>
      <c r="U5571" s="28"/>
      <c r="V5571" s="26"/>
      <c r="W5571" s="26"/>
      <c r="X5571" s="26"/>
      <c r="Y5571" s="37"/>
      <c r="Z5571" s="37"/>
      <c r="AA5571" s="37"/>
      <c r="AB5571" s="30"/>
      <c r="AC5571" s="30"/>
      <c r="AD5571" s="31"/>
      <c r="AE5571" s="30"/>
      <c r="AF5571" s="30"/>
      <c r="AG5571" s="32"/>
      <c r="AH5571" s="30"/>
      <c r="AJ5571" s="30"/>
      <c r="AK5571" s="30"/>
      <c r="AL5571" s="30"/>
      <c r="AM5571" s="30"/>
      <c r="AN5571" s="30"/>
      <c r="AO5571" s="30"/>
      <c r="AP5571" s="30"/>
      <c r="AQ5571" s="30"/>
      <c r="AR5571" s="30"/>
      <c r="AS5571" s="30"/>
      <c r="AT5571" s="30"/>
      <c r="AU5571" s="121"/>
      <c r="AV5571" s="129"/>
      <c r="AW5571" s="129"/>
      <c r="AX5571" s="129"/>
    </row>
    <row r="5572" spans="1:50" x14ac:dyDescent="0.25">
      <c r="A5572" s="120"/>
      <c r="B5572" s="28"/>
      <c r="C5572" s="25"/>
      <c r="D5572" s="25"/>
      <c r="E5572" s="25"/>
      <c r="F5572" s="29"/>
      <c r="G5572" s="29"/>
      <c r="H5572" s="29"/>
      <c r="I5572" s="29"/>
      <c r="J5572" s="29"/>
      <c r="K5572" s="25"/>
      <c r="L5572" s="25"/>
      <c r="M5572" s="25"/>
      <c r="N5572" s="25"/>
      <c r="O5572" s="25"/>
      <c r="P5572" s="25"/>
      <c r="Q5572" s="28"/>
      <c r="R5572" s="29"/>
      <c r="S5572" s="27"/>
      <c r="T5572" s="27"/>
      <c r="U5572" s="28"/>
      <c r="V5572" s="26"/>
      <c r="W5572" s="26"/>
      <c r="X5572" s="26"/>
      <c r="Y5572" s="37"/>
      <c r="Z5572" s="37"/>
      <c r="AA5572" s="37"/>
      <c r="AB5572" s="30"/>
      <c r="AC5572" s="30"/>
      <c r="AD5572" s="31"/>
      <c r="AE5572" s="30"/>
      <c r="AF5572" s="30"/>
      <c r="AG5572" s="32"/>
      <c r="AH5572" s="30"/>
      <c r="AJ5572" s="30"/>
      <c r="AK5572" s="30"/>
      <c r="AL5572" s="30"/>
      <c r="AM5572" s="30"/>
      <c r="AN5572" s="30"/>
      <c r="AO5572" s="30"/>
      <c r="AP5572" s="30"/>
      <c r="AQ5572" s="30"/>
      <c r="AR5572" s="30"/>
      <c r="AS5572" s="30"/>
      <c r="AT5572" s="30"/>
      <c r="AU5572" s="121"/>
      <c r="AV5572" s="129"/>
      <c r="AW5572" s="129"/>
      <c r="AX5572" s="129"/>
    </row>
    <row r="5573" spans="1:50" x14ac:dyDescent="0.25">
      <c r="A5573" s="120"/>
      <c r="B5573" s="28"/>
      <c r="C5573" s="25"/>
      <c r="D5573" s="25"/>
      <c r="E5573" s="25"/>
      <c r="F5573" s="29"/>
      <c r="G5573" s="29"/>
      <c r="H5573" s="29"/>
      <c r="I5573" s="29"/>
      <c r="J5573" s="29"/>
      <c r="K5573" s="25"/>
      <c r="L5573" s="25"/>
      <c r="M5573" s="25"/>
      <c r="N5573" s="25"/>
      <c r="O5573" s="25"/>
      <c r="P5573" s="25"/>
      <c r="Q5573" s="28"/>
      <c r="R5573" s="29"/>
      <c r="S5573" s="27"/>
      <c r="T5573" s="27"/>
      <c r="U5573" s="28"/>
      <c r="V5573" s="26"/>
      <c r="W5573" s="26"/>
      <c r="X5573" s="26"/>
      <c r="Y5573" s="37"/>
      <c r="Z5573" s="37"/>
      <c r="AA5573" s="37"/>
      <c r="AB5573" s="30"/>
      <c r="AC5573" s="30"/>
      <c r="AD5573" s="31"/>
      <c r="AE5573" s="30"/>
      <c r="AF5573" s="30"/>
      <c r="AG5573" s="32"/>
      <c r="AH5573" s="30"/>
      <c r="AJ5573" s="30"/>
      <c r="AK5573" s="30"/>
      <c r="AL5573" s="30"/>
      <c r="AM5573" s="30"/>
      <c r="AN5573" s="30"/>
      <c r="AO5573" s="30"/>
      <c r="AP5573" s="30"/>
      <c r="AQ5573" s="30"/>
      <c r="AR5573" s="30"/>
      <c r="AS5573" s="30"/>
      <c r="AT5573" s="30"/>
      <c r="AU5573" s="121"/>
      <c r="AV5573" s="129"/>
      <c r="AW5573" s="129"/>
      <c r="AX5573" s="129"/>
    </row>
    <row r="5574" spans="1:50" x14ac:dyDescent="0.25">
      <c r="A5574" s="120"/>
      <c r="B5574" s="28"/>
      <c r="C5574" s="25"/>
      <c r="D5574" s="25"/>
      <c r="E5574" s="25"/>
      <c r="F5574" s="29"/>
      <c r="G5574" s="29"/>
      <c r="H5574" s="29"/>
      <c r="I5574" s="29"/>
      <c r="J5574" s="29"/>
      <c r="K5574" s="25"/>
      <c r="L5574" s="25"/>
      <c r="M5574" s="25"/>
      <c r="N5574" s="25"/>
      <c r="O5574" s="25"/>
      <c r="P5574" s="25"/>
      <c r="Q5574" s="28"/>
      <c r="R5574" s="29"/>
      <c r="S5574" s="27"/>
      <c r="T5574" s="27"/>
      <c r="U5574" s="28"/>
      <c r="V5574" s="26"/>
      <c r="W5574" s="26"/>
      <c r="X5574" s="26"/>
      <c r="Y5574" s="37"/>
      <c r="Z5574" s="37"/>
      <c r="AA5574" s="37"/>
      <c r="AB5574" s="30"/>
      <c r="AC5574" s="30"/>
      <c r="AD5574" s="31"/>
      <c r="AE5574" s="30"/>
      <c r="AF5574" s="30"/>
      <c r="AG5574" s="32"/>
      <c r="AH5574" s="30"/>
      <c r="AJ5574" s="30"/>
      <c r="AK5574" s="30"/>
      <c r="AL5574" s="30"/>
      <c r="AM5574" s="30"/>
      <c r="AN5574" s="30"/>
      <c r="AO5574" s="30"/>
      <c r="AP5574" s="30"/>
      <c r="AQ5574" s="30"/>
      <c r="AR5574" s="30"/>
      <c r="AS5574" s="30"/>
      <c r="AT5574" s="30"/>
      <c r="AU5574" s="121"/>
      <c r="AV5574" s="129"/>
      <c r="AW5574" s="129"/>
      <c r="AX5574" s="129"/>
    </row>
    <row r="5575" spans="1:50" x14ac:dyDescent="0.25">
      <c r="A5575" s="120"/>
      <c r="B5575" s="28"/>
      <c r="C5575" s="25"/>
      <c r="D5575" s="25"/>
      <c r="E5575" s="25"/>
      <c r="F5575" s="29"/>
      <c r="G5575" s="29"/>
      <c r="H5575" s="29"/>
      <c r="I5575" s="29"/>
      <c r="J5575" s="29"/>
      <c r="K5575" s="25"/>
      <c r="L5575" s="25"/>
      <c r="M5575" s="25"/>
      <c r="N5575" s="25"/>
      <c r="O5575" s="25"/>
      <c r="P5575" s="25"/>
      <c r="Q5575" s="28"/>
      <c r="R5575" s="29"/>
      <c r="S5575" s="27"/>
      <c r="T5575" s="27"/>
      <c r="U5575" s="28"/>
      <c r="V5575" s="26"/>
      <c r="W5575" s="26"/>
      <c r="X5575" s="26"/>
      <c r="Y5575" s="37"/>
      <c r="Z5575" s="37"/>
      <c r="AA5575" s="37"/>
      <c r="AB5575" s="30"/>
      <c r="AC5575" s="30"/>
      <c r="AD5575" s="31"/>
      <c r="AE5575" s="30"/>
      <c r="AF5575" s="30"/>
      <c r="AG5575" s="32"/>
      <c r="AH5575" s="30"/>
      <c r="AJ5575" s="30"/>
      <c r="AK5575" s="30"/>
      <c r="AL5575" s="30"/>
      <c r="AM5575" s="30"/>
      <c r="AN5575" s="30"/>
      <c r="AO5575" s="30"/>
      <c r="AP5575" s="30"/>
      <c r="AQ5575" s="30"/>
      <c r="AR5575" s="30"/>
      <c r="AS5575" s="30"/>
      <c r="AT5575" s="30"/>
      <c r="AU5575" s="121"/>
      <c r="AV5575" s="129"/>
      <c r="AW5575" s="129"/>
      <c r="AX5575" s="129"/>
    </row>
    <row r="5576" spans="1:50" x14ac:dyDescent="0.25">
      <c r="A5576" s="120"/>
      <c r="B5576" s="28"/>
      <c r="C5576" s="25"/>
      <c r="D5576" s="25"/>
      <c r="E5576" s="25"/>
      <c r="F5576" s="29"/>
      <c r="G5576" s="29"/>
      <c r="H5576" s="29"/>
      <c r="I5576" s="29"/>
      <c r="J5576" s="29"/>
      <c r="K5576" s="25"/>
      <c r="L5576" s="25"/>
      <c r="M5576" s="25"/>
      <c r="N5576" s="25"/>
      <c r="O5576" s="25"/>
      <c r="P5576" s="25"/>
      <c r="Q5576" s="28"/>
      <c r="R5576" s="29"/>
      <c r="S5576" s="27"/>
      <c r="T5576" s="27"/>
      <c r="U5576" s="28"/>
      <c r="V5576" s="26"/>
      <c r="W5576" s="26"/>
      <c r="X5576" s="26"/>
      <c r="Y5576" s="37"/>
      <c r="Z5576" s="37"/>
      <c r="AA5576" s="37"/>
      <c r="AB5576" s="30"/>
      <c r="AC5576" s="30"/>
      <c r="AD5576" s="31"/>
      <c r="AE5576" s="30"/>
      <c r="AF5576" s="30"/>
      <c r="AG5576" s="32"/>
      <c r="AH5576" s="30"/>
      <c r="AJ5576" s="30"/>
      <c r="AK5576" s="30"/>
      <c r="AL5576" s="30"/>
      <c r="AM5576" s="30"/>
      <c r="AN5576" s="30"/>
      <c r="AO5576" s="30"/>
      <c r="AP5576" s="30"/>
      <c r="AQ5576" s="30"/>
      <c r="AR5576" s="30"/>
      <c r="AS5576" s="30"/>
      <c r="AT5576" s="30"/>
      <c r="AU5576" s="121"/>
      <c r="AV5576" s="129"/>
      <c r="AW5576" s="129"/>
      <c r="AX5576" s="129"/>
    </row>
    <row r="5577" spans="1:50" x14ac:dyDescent="0.25">
      <c r="A5577" s="120"/>
      <c r="B5577" s="28"/>
      <c r="C5577" s="25"/>
      <c r="D5577" s="25"/>
      <c r="E5577" s="25"/>
      <c r="F5577" s="29"/>
      <c r="G5577" s="29"/>
      <c r="H5577" s="29"/>
      <c r="I5577" s="29"/>
      <c r="J5577" s="29"/>
      <c r="K5577" s="25"/>
      <c r="L5577" s="25"/>
      <c r="M5577" s="25"/>
      <c r="N5577" s="25"/>
      <c r="O5577" s="25"/>
      <c r="P5577" s="25"/>
      <c r="Q5577" s="28"/>
      <c r="R5577" s="29"/>
      <c r="S5577" s="27"/>
      <c r="T5577" s="27"/>
      <c r="U5577" s="28"/>
      <c r="V5577" s="26"/>
      <c r="W5577" s="26"/>
      <c r="X5577" s="26"/>
      <c r="Y5577" s="37"/>
      <c r="Z5577" s="37"/>
      <c r="AA5577" s="37"/>
      <c r="AB5577" s="30"/>
      <c r="AC5577" s="30"/>
      <c r="AD5577" s="31"/>
      <c r="AE5577" s="30"/>
      <c r="AF5577" s="30"/>
      <c r="AG5577" s="32"/>
      <c r="AH5577" s="30"/>
      <c r="AJ5577" s="30"/>
      <c r="AK5577" s="30"/>
      <c r="AL5577" s="30"/>
      <c r="AM5577" s="30"/>
      <c r="AN5577" s="30"/>
      <c r="AO5577" s="30"/>
      <c r="AP5577" s="30"/>
      <c r="AQ5577" s="30"/>
      <c r="AR5577" s="30"/>
      <c r="AS5577" s="30"/>
      <c r="AT5577" s="30"/>
      <c r="AU5577" s="121"/>
      <c r="AV5577" s="129"/>
      <c r="AW5577" s="129"/>
      <c r="AX5577" s="129"/>
    </row>
    <row r="5578" spans="1:50" x14ac:dyDescent="0.25">
      <c r="A5578" s="120"/>
      <c r="B5578" s="28"/>
      <c r="C5578" s="25"/>
      <c r="D5578" s="25"/>
      <c r="E5578" s="25"/>
      <c r="F5578" s="29"/>
      <c r="G5578" s="29"/>
      <c r="H5578" s="29"/>
      <c r="I5578" s="29"/>
      <c r="J5578" s="29"/>
      <c r="K5578" s="25"/>
      <c r="L5578" s="25"/>
      <c r="M5578" s="25"/>
      <c r="N5578" s="25"/>
      <c r="O5578" s="25"/>
      <c r="P5578" s="25"/>
      <c r="Q5578" s="28"/>
      <c r="R5578" s="29"/>
      <c r="S5578" s="27"/>
      <c r="T5578" s="27"/>
      <c r="U5578" s="28"/>
      <c r="V5578" s="26"/>
      <c r="W5578" s="26"/>
      <c r="X5578" s="26"/>
      <c r="Y5578" s="37"/>
      <c r="Z5578" s="37"/>
      <c r="AA5578" s="37"/>
      <c r="AB5578" s="30"/>
      <c r="AC5578" s="30"/>
      <c r="AD5578" s="31"/>
      <c r="AE5578" s="30"/>
      <c r="AF5578" s="30"/>
      <c r="AG5578" s="32"/>
      <c r="AH5578" s="30"/>
      <c r="AJ5578" s="30"/>
      <c r="AK5578" s="30"/>
      <c r="AL5578" s="30"/>
      <c r="AM5578" s="30"/>
      <c r="AN5578" s="30"/>
      <c r="AO5578" s="30"/>
      <c r="AP5578" s="30"/>
      <c r="AQ5578" s="30"/>
      <c r="AR5578" s="30"/>
      <c r="AS5578" s="30"/>
      <c r="AT5578" s="30"/>
      <c r="AU5578" s="121"/>
      <c r="AV5578" s="129"/>
      <c r="AW5578" s="129"/>
      <c r="AX5578" s="129"/>
    </row>
    <row r="5579" spans="1:50" x14ac:dyDescent="0.25">
      <c r="A5579" s="120"/>
      <c r="B5579" s="28"/>
      <c r="C5579" s="25"/>
      <c r="D5579" s="25"/>
      <c r="E5579" s="25"/>
      <c r="F5579" s="29"/>
      <c r="G5579" s="29"/>
      <c r="H5579" s="29"/>
      <c r="I5579" s="29"/>
      <c r="J5579" s="29"/>
      <c r="K5579" s="25"/>
      <c r="L5579" s="25"/>
      <c r="M5579" s="25"/>
      <c r="N5579" s="25"/>
      <c r="O5579" s="25"/>
      <c r="P5579" s="25"/>
      <c r="Q5579" s="28"/>
      <c r="R5579" s="29"/>
      <c r="S5579" s="27"/>
      <c r="T5579" s="27"/>
      <c r="U5579" s="28"/>
      <c r="V5579" s="26"/>
      <c r="W5579" s="26"/>
      <c r="X5579" s="26"/>
      <c r="Y5579" s="37"/>
      <c r="Z5579" s="37"/>
      <c r="AA5579" s="37"/>
      <c r="AB5579" s="30"/>
      <c r="AC5579" s="30"/>
      <c r="AD5579" s="31"/>
      <c r="AE5579" s="30"/>
      <c r="AF5579" s="30"/>
      <c r="AG5579" s="32"/>
      <c r="AH5579" s="30"/>
      <c r="AJ5579" s="30"/>
      <c r="AK5579" s="30"/>
      <c r="AL5579" s="30"/>
      <c r="AM5579" s="30"/>
      <c r="AN5579" s="30"/>
      <c r="AO5579" s="30"/>
      <c r="AP5579" s="30"/>
      <c r="AQ5579" s="30"/>
      <c r="AR5579" s="30"/>
      <c r="AS5579" s="30"/>
      <c r="AT5579" s="30"/>
      <c r="AU5579" s="121"/>
      <c r="AV5579" s="129"/>
      <c r="AW5579" s="129"/>
      <c r="AX5579" s="129"/>
    </row>
    <row r="5580" spans="1:50" x14ac:dyDescent="0.25">
      <c r="A5580" s="120"/>
      <c r="B5580" s="28"/>
      <c r="C5580" s="25"/>
      <c r="D5580" s="25"/>
      <c r="E5580" s="25"/>
      <c r="F5580" s="29"/>
      <c r="G5580" s="29"/>
      <c r="H5580" s="29"/>
      <c r="I5580" s="29"/>
      <c r="J5580" s="29"/>
      <c r="K5580" s="25"/>
      <c r="L5580" s="25"/>
      <c r="M5580" s="25"/>
      <c r="N5580" s="25"/>
      <c r="O5580" s="25"/>
      <c r="P5580" s="25"/>
      <c r="Q5580" s="28"/>
      <c r="R5580" s="29"/>
      <c r="S5580" s="27"/>
      <c r="T5580" s="27"/>
      <c r="U5580" s="28"/>
      <c r="V5580" s="26"/>
      <c r="W5580" s="26"/>
      <c r="X5580" s="26"/>
      <c r="Y5580" s="37"/>
      <c r="Z5580" s="37"/>
      <c r="AA5580" s="37"/>
      <c r="AB5580" s="30"/>
      <c r="AC5580" s="30"/>
      <c r="AD5580" s="31"/>
      <c r="AE5580" s="30"/>
      <c r="AF5580" s="30"/>
      <c r="AG5580" s="32"/>
      <c r="AH5580" s="30"/>
      <c r="AJ5580" s="30"/>
      <c r="AK5580" s="30"/>
      <c r="AL5580" s="30"/>
      <c r="AM5580" s="30"/>
      <c r="AN5580" s="30"/>
      <c r="AO5580" s="30"/>
      <c r="AP5580" s="30"/>
      <c r="AQ5580" s="30"/>
      <c r="AR5580" s="30"/>
      <c r="AS5580" s="30"/>
      <c r="AT5580" s="30"/>
      <c r="AU5580" s="121"/>
      <c r="AV5580" s="129"/>
      <c r="AW5580" s="129"/>
      <c r="AX5580" s="129"/>
    </row>
    <row r="5581" spans="1:50" x14ac:dyDescent="0.25">
      <c r="A5581" s="120"/>
      <c r="B5581" s="28"/>
      <c r="C5581" s="25"/>
      <c r="D5581" s="25"/>
      <c r="E5581" s="25"/>
      <c r="F5581" s="29"/>
      <c r="G5581" s="29"/>
      <c r="H5581" s="29"/>
      <c r="I5581" s="29"/>
      <c r="J5581" s="29"/>
      <c r="K5581" s="25"/>
      <c r="L5581" s="25"/>
      <c r="M5581" s="25"/>
      <c r="N5581" s="25"/>
      <c r="O5581" s="25"/>
      <c r="P5581" s="25"/>
      <c r="Q5581" s="28"/>
      <c r="R5581" s="29"/>
      <c r="S5581" s="27"/>
      <c r="T5581" s="27"/>
      <c r="U5581" s="28"/>
      <c r="V5581" s="26"/>
      <c r="W5581" s="26"/>
      <c r="X5581" s="26"/>
      <c r="Y5581" s="37"/>
      <c r="Z5581" s="37"/>
      <c r="AA5581" s="37"/>
      <c r="AB5581" s="30"/>
      <c r="AC5581" s="30"/>
      <c r="AD5581" s="31"/>
      <c r="AE5581" s="30"/>
      <c r="AF5581" s="30"/>
      <c r="AG5581" s="32"/>
      <c r="AH5581" s="30"/>
      <c r="AJ5581" s="30"/>
      <c r="AK5581" s="30"/>
      <c r="AL5581" s="30"/>
      <c r="AM5581" s="30"/>
      <c r="AN5581" s="30"/>
      <c r="AO5581" s="30"/>
      <c r="AP5581" s="30"/>
      <c r="AQ5581" s="30"/>
      <c r="AR5581" s="30"/>
      <c r="AS5581" s="30"/>
      <c r="AT5581" s="30"/>
      <c r="AU5581" s="121"/>
      <c r="AV5581" s="129"/>
      <c r="AW5581" s="129"/>
      <c r="AX5581" s="129"/>
    </row>
    <row r="5582" spans="1:50" x14ac:dyDescent="0.25">
      <c r="A5582" s="120"/>
      <c r="B5582" s="28"/>
      <c r="C5582" s="25"/>
      <c r="D5582" s="25"/>
      <c r="E5582" s="25"/>
      <c r="F5582" s="29"/>
      <c r="G5582" s="29"/>
      <c r="H5582" s="29"/>
      <c r="I5582" s="29"/>
      <c r="J5582" s="29"/>
      <c r="K5582" s="25"/>
      <c r="L5582" s="25"/>
      <c r="M5582" s="25"/>
      <c r="N5582" s="25"/>
      <c r="O5582" s="25"/>
      <c r="P5582" s="25"/>
      <c r="Q5582" s="28"/>
      <c r="R5582" s="29"/>
      <c r="S5582" s="27"/>
      <c r="T5582" s="27"/>
      <c r="U5582" s="28"/>
      <c r="V5582" s="26"/>
      <c r="W5582" s="26"/>
      <c r="X5582" s="26"/>
      <c r="Y5582" s="37"/>
      <c r="Z5582" s="37"/>
      <c r="AA5582" s="37"/>
      <c r="AB5582" s="30"/>
      <c r="AC5582" s="30"/>
      <c r="AD5582" s="31"/>
      <c r="AE5582" s="30"/>
      <c r="AF5582" s="30"/>
      <c r="AG5582" s="32"/>
      <c r="AH5582" s="30"/>
      <c r="AJ5582" s="30"/>
      <c r="AK5582" s="30"/>
      <c r="AL5582" s="30"/>
      <c r="AM5582" s="30"/>
      <c r="AN5582" s="30"/>
      <c r="AO5582" s="30"/>
      <c r="AP5582" s="30"/>
      <c r="AQ5582" s="30"/>
      <c r="AR5582" s="30"/>
      <c r="AS5582" s="30"/>
      <c r="AT5582" s="30"/>
      <c r="AU5582" s="121"/>
      <c r="AV5582" s="129"/>
      <c r="AW5582" s="129"/>
      <c r="AX5582" s="129"/>
    </row>
    <row r="5583" spans="1:50" x14ac:dyDescent="0.25">
      <c r="A5583" s="120"/>
      <c r="B5583" s="28"/>
      <c r="C5583" s="25"/>
      <c r="D5583" s="25"/>
      <c r="E5583" s="25"/>
      <c r="F5583" s="29"/>
      <c r="G5583" s="29"/>
      <c r="H5583" s="29"/>
      <c r="I5583" s="29"/>
      <c r="J5583" s="29"/>
      <c r="K5583" s="25"/>
      <c r="L5583" s="25"/>
      <c r="M5583" s="25"/>
      <c r="N5583" s="25"/>
      <c r="O5583" s="25"/>
      <c r="P5583" s="25"/>
      <c r="Q5583" s="28"/>
      <c r="R5583" s="29"/>
      <c r="S5583" s="27"/>
      <c r="T5583" s="27"/>
      <c r="U5583" s="28"/>
      <c r="V5583" s="26"/>
      <c r="W5583" s="26"/>
      <c r="X5583" s="26"/>
      <c r="Y5583" s="37"/>
      <c r="Z5583" s="37"/>
      <c r="AA5583" s="37"/>
      <c r="AB5583" s="30"/>
      <c r="AC5583" s="30"/>
      <c r="AD5583" s="31"/>
      <c r="AE5583" s="30"/>
      <c r="AF5583" s="30"/>
      <c r="AG5583" s="32"/>
      <c r="AH5583" s="30"/>
      <c r="AJ5583" s="30"/>
      <c r="AK5583" s="30"/>
      <c r="AL5583" s="30"/>
      <c r="AM5583" s="30"/>
      <c r="AN5583" s="30"/>
      <c r="AO5583" s="30"/>
      <c r="AP5583" s="30"/>
      <c r="AQ5583" s="30"/>
      <c r="AR5583" s="30"/>
      <c r="AS5583" s="30"/>
      <c r="AT5583" s="30"/>
      <c r="AU5583" s="121"/>
      <c r="AV5583" s="129"/>
      <c r="AW5583" s="129"/>
      <c r="AX5583" s="129"/>
    </row>
    <row r="5584" spans="1:50" x14ac:dyDescent="0.25">
      <c r="A5584" s="120"/>
      <c r="B5584" s="28"/>
      <c r="C5584" s="25"/>
      <c r="D5584" s="25"/>
      <c r="E5584" s="25"/>
      <c r="F5584" s="29"/>
      <c r="G5584" s="29"/>
      <c r="H5584" s="29"/>
      <c r="I5584" s="29"/>
      <c r="J5584" s="29"/>
      <c r="K5584" s="25"/>
      <c r="L5584" s="25"/>
      <c r="M5584" s="25"/>
      <c r="N5584" s="25"/>
      <c r="O5584" s="25"/>
      <c r="P5584" s="25"/>
      <c r="Q5584" s="28"/>
      <c r="R5584" s="29"/>
      <c r="S5584" s="27"/>
      <c r="T5584" s="27"/>
      <c r="U5584" s="28"/>
      <c r="V5584" s="26"/>
      <c r="W5584" s="26"/>
      <c r="X5584" s="26"/>
      <c r="Y5584" s="37"/>
      <c r="Z5584" s="37"/>
      <c r="AA5584" s="37"/>
      <c r="AB5584" s="30"/>
      <c r="AC5584" s="30"/>
      <c r="AD5584" s="31"/>
      <c r="AE5584" s="30"/>
      <c r="AF5584" s="30"/>
      <c r="AG5584" s="32"/>
      <c r="AH5584" s="30"/>
      <c r="AJ5584" s="30"/>
      <c r="AK5584" s="30"/>
      <c r="AL5584" s="30"/>
      <c r="AM5584" s="30"/>
      <c r="AN5584" s="30"/>
      <c r="AO5584" s="30"/>
      <c r="AP5584" s="30"/>
      <c r="AQ5584" s="30"/>
      <c r="AR5584" s="30"/>
      <c r="AS5584" s="30"/>
      <c r="AT5584" s="30"/>
      <c r="AU5584" s="121"/>
      <c r="AV5584" s="129"/>
      <c r="AW5584" s="129"/>
      <c r="AX5584" s="129"/>
    </row>
    <row r="5585" spans="1:50" x14ac:dyDescent="0.25">
      <c r="A5585" s="120"/>
      <c r="B5585" s="28"/>
      <c r="C5585" s="25"/>
      <c r="D5585" s="25"/>
      <c r="E5585" s="25"/>
      <c r="F5585" s="29"/>
      <c r="G5585" s="29"/>
      <c r="H5585" s="29"/>
      <c r="I5585" s="29"/>
      <c r="J5585" s="29"/>
      <c r="K5585" s="25"/>
      <c r="L5585" s="25"/>
      <c r="M5585" s="25"/>
      <c r="N5585" s="25"/>
      <c r="O5585" s="25"/>
      <c r="P5585" s="25"/>
      <c r="Q5585" s="28"/>
      <c r="R5585" s="29"/>
      <c r="S5585" s="27"/>
      <c r="T5585" s="27"/>
      <c r="U5585" s="28"/>
      <c r="V5585" s="26"/>
      <c r="W5585" s="26"/>
      <c r="X5585" s="26"/>
      <c r="Y5585" s="37"/>
      <c r="Z5585" s="37"/>
      <c r="AA5585" s="37"/>
      <c r="AB5585" s="30"/>
      <c r="AC5585" s="30"/>
      <c r="AD5585" s="31"/>
      <c r="AE5585" s="30"/>
      <c r="AF5585" s="30"/>
      <c r="AG5585" s="32"/>
      <c r="AH5585" s="30"/>
      <c r="AJ5585" s="30"/>
      <c r="AK5585" s="30"/>
      <c r="AL5585" s="30"/>
      <c r="AM5585" s="30"/>
      <c r="AN5585" s="30"/>
      <c r="AO5585" s="30"/>
      <c r="AP5585" s="30"/>
      <c r="AQ5585" s="30"/>
      <c r="AR5585" s="30"/>
      <c r="AS5585" s="30"/>
      <c r="AT5585" s="30"/>
      <c r="AU5585" s="121"/>
      <c r="AV5585" s="129"/>
      <c r="AW5585" s="129"/>
      <c r="AX5585" s="129"/>
    </row>
    <row r="5586" spans="1:50" x14ac:dyDescent="0.25">
      <c r="A5586" s="120"/>
      <c r="B5586" s="28"/>
      <c r="C5586" s="25"/>
      <c r="D5586" s="25"/>
      <c r="E5586" s="25"/>
      <c r="F5586" s="29"/>
      <c r="G5586" s="29"/>
      <c r="H5586" s="29"/>
      <c r="I5586" s="29"/>
      <c r="J5586" s="29"/>
      <c r="K5586" s="25"/>
      <c r="L5586" s="25"/>
      <c r="M5586" s="25"/>
      <c r="N5586" s="25"/>
      <c r="O5586" s="25"/>
      <c r="P5586" s="25"/>
      <c r="Q5586" s="28"/>
      <c r="R5586" s="29"/>
      <c r="S5586" s="27"/>
      <c r="T5586" s="27"/>
      <c r="U5586" s="28"/>
      <c r="V5586" s="26"/>
      <c r="W5586" s="26"/>
      <c r="X5586" s="26"/>
      <c r="Y5586" s="37"/>
      <c r="Z5586" s="37"/>
      <c r="AA5586" s="37"/>
      <c r="AB5586" s="30"/>
      <c r="AC5586" s="30"/>
      <c r="AD5586" s="31"/>
      <c r="AE5586" s="30"/>
      <c r="AF5586" s="30"/>
      <c r="AG5586" s="32"/>
      <c r="AH5586" s="30"/>
      <c r="AJ5586" s="30"/>
      <c r="AK5586" s="30"/>
      <c r="AL5586" s="30"/>
      <c r="AM5586" s="30"/>
      <c r="AN5586" s="30"/>
      <c r="AO5586" s="30"/>
      <c r="AP5586" s="30"/>
      <c r="AQ5586" s="30"/>
      <c r="AR5586" s="30"/>
      <c r="AS5586" s="30"/>
      <c r="AT5586" s="30"/>
      <c r="AU5586" s="121"/>
      <c r="AV5586" s="129"/>
      <c r="AW5586" s="129"/>
      <c r="AX5586" s="129"/>
    </row>
    <row r="5587" spans="1:50" x14ac:dyDescent="0.25">
      <c r="A5587" s="120"/>
      <c r="B5587" s="28"/>
      <c r="C5587" s="25"/>
      <c r="D5587" s="25"/>
      <c r="E5587" s="25"/>
      <c r="F5587" s="29"/>
      <c r="G5587" s="29"/>
      <c r="H5587" s="29"/>
      <c r="I5587" s="29"/>
      <c r="J5587" s="29"/>
      <c r="K5587" s="25"/>
      <c r="L5587" s="25"/>
      <c r="M5587" s="25"/>
      <c r="N5587" s="25"/>
      <c r="O5587" s="25"/>
      <c r="P5587" s="25"/>
      <c r="Q5587" s="28"/>
      <c r="R5587" s="29"/>
      <c r="S5587" s="27"/>
      <c r="T5587" s="27"/>
      <c r="U5587" s="28"/>
      <c r="V5587" s="26"/>
      <c r="W5587" s="26"/>
      <c r="X5587" s="26"/>
      <c r="Y5587" s="37"/>
      <c r="Z5587" s="37"/>
      <c r="AA5587" s="37"/>
      <c r="AB5587" s="30"/>
      <c r="AC5587" s="30"/>
      <c r="AD5587" s="31"/>
      <c r="AE5587" s="30"/>
      <c r="AF5587" s="30"/>
      <c r="AG5587" s="32"/>
      <c r="AH5587" s="30"/>
      <c r="AJ5587" s="30"/>
      <c r="AK5587" s="30"/>
      <c r="AL5587" s="30"/>
      <c r="AM5587" s="30"/>
      <c r="AN5587" s="30"/>
      <c r="AO5587" s="30"/>
      <c r="AP5587" s="30"/>
      <c r="AQ5587" s="30"/>
      <c r="AR5587" s="30"/>
      <c r="AS5587" s="30"/>
      <c r="AT5587" s="30"/>
      <c r="AU5587" s="121"/>
      <c r="AV5587" s="129"/>
      <c r="AW5587" s="129"/>
      <c r="AX5587" s="129"/>
    </row>
    <row r="5588" spans="1:50" x14ac:dyDescent="0.25">
      <c r="A5588" s="120"/>
      <c r="B5588" s="28"/>
      <c r="C5588" s="25"/>
      <c r="D5588" s="25"/>
      <c r="E5588" s="25"/>
      <c r="F5588" s="29"/>
      <c r="G5588" s="29"/>
      <c r="H5588" s="29"/>
      <c r="I5588" s="29"/>
      <c r="J5588" s="29"/>
      <c r="K5588" s="25"/>
      <c r="L5588" s="25"/>
      <c r="M5588" s="25"/>
      <c r="N5588" s="25"/>
      <c r="O5588" s="25"/>
      <c r="P5588" s="25"/>
      <c r="Q5588" s="28"/>
      <c r="R5588" s="29"/>
      <c r="S5588" s="27"/>
      <c r="T5588" s="27"/>
      <c r="U5588" s="28"/>
      <c r="V5588" s="26"/>
      <c r="W5588" s="26"/>
      <c r="X5588" s="26"/>
      <c r="Y5588" s="37"/>
      <c r="Z5588" s="37"/>
      <c r="AA5588" s="37"/>
      <c r="AB5588" s="30"/>
      <c r="AC5588" s="30"/>
      <c r="AD5588" s="31"/>
      <c r="AE5588" s="30"/>
      <c r="AF5588" s="30"/>
      <c r="AG5588" s="32"/>
      <c r="AH5588" s="30"/>
      <c r="AJ5588" s="30"/>
      <c r="AK5588" s="30"/>
      <c r="AL5588" s="30"/>
      <c r="AM5588" s="30"/>
      <c r="AN5588" s="30"/>
      <c r="AO5588" s="30"/>
      <c r="AP5588" s="30"/>
      <c r="AQ5588" s="30"/>
      <c r="AR5588" s="30"/>
      <c r="AS5588" s="30"/>
      <c r="AT5588" s="30"/>
      <c r="AU5588" s="121"/>
      <c r="AV5588" s="129"/>
      <c r="AW5588" s="129"/>
      <c r="AX5588" s="129"/>
    </row>
    <row r="5589" spans="1:50" x14ac:dyDescent="0.25">
      <c r="A5589" s="120"/>
      <c r="B5589" s="28"/>
      <c r="C5589" s="25"/>
      <c r="D5589" s="25"/>
      <c r="E5589" s="25"/>
      <c r="F5589" s="29"/>
      <c r="G5589" s="29"/>
      <c r="H5589" s="29"/>
      <c r="I5589" s="29"/>
      <c r="J5589" s="29"/>
      <c r="K5589" s="25"/>
      <c r="L5589" s="25"/>
      <c r="M5589" s="25"/>
      <c r="N5589" s="25"/>
      <c r="O5589" s="25"/>
      <c r="P5589" s="25"/>
      <c r="Q5589" s="28"/>
      <c r="R5589" s="29"/>
      <c r="S5589" s="27"/>
      <c r="T5589" s="27"/>
      <c r="U5589" s="28"/>
      <c r="V5589" s="26"/>
      <c r="W5589" s="26"/>
      <c r="X5589" s="26"/>
      <c r="Y5589" s="37"/>
      <c r="Z5589" s="37"/>
      <c r="AA5589" s="37"/>
      <c r="AB5589" s="30"/>
      <c r="AC5589" s="30"/>
      <c r="AD5589" s="31"/>
      <c r="AE5589" s="30"/>
      <c r="AF5589" s="30"/>
      <c r="AG5589" s="32"/>
      <c r="AH5589" s="30"/>
      <c r="AJ5589" s="30"/>
      <c r="AK5589" s="30"/>
      <c r="AL5589" s="30"/>
      <c r="AM5589" s="30"/>
      <c r="AN5589" s="30"/>
      <c r="AO5589" s="30"/>
      <c r="AP5589" s="30"/>
      <c r="AQ5589" s="30"/>
      <c r="AR5589" s="30"/>
      <c r="AS5589" s="30"/>
      <c r="AT5589" s="30"/>
      <c r="AU5589" s="121"/>
      <c r="AV5589" s="129"/>
      <c r="AW5589" s="129"/>
      <c r="AX5589" s="129"/>
    </row>
    <row r="5590" spans="1:50" x14ac:dyDescent="0.25">
      <c r="A5590" s="120"/>
      <c r="B5590" s="28"/>
      <c r="C5590" s="25"/>
      <c r="D5590" s="25"/>
      <c r="E5590" s="25"/>
      <c r="F5590" s="29"/>
      <c r="G5590" s="29"/>
      <c r="H5590" s="29"/>
      <c r="I5590" s="29"/>
      <c r="J5590" s="29"/>
      <c r="K5590" s="25"/>
      <c r="L5590" s="25"/>
      <c r="M5590" s="25"/>
      <c r="N5590" s="25"/>
      <c r="O5590" s="25"/>
      <c r="P5590" s="25"/>
      <c r="Q5590" s="28"/>
      <c r="R5590" s="29"/>
      <c r="S5590" s="27"/>
      <c r="T5590" s="27"/>
      <c r="U5590" s="28"/>
      <c r="V5590" s="26"/>
      <c r="W5590" s="26"/>
      <c r="X5590" s="26"/>
      <c r="Y5590" s="37"/>
      <c r="Z5590" s="37"/>
      <c r="AA5590" s="37"/>
      <c r="AB5590" s="30"/>
      <c r="AC5590" s="30"/>
      <c r="AD5590" s="31"/>
      <c r="AE5590" s="30"/>
      <c r="AF5590" s="30"/>
      <c r="AG5590" s="32"/>
      <c r="AH5590" s="30"/>
      <c r="AJ5590" s="30"/>
      <c r="AK5590" s="30"/>
      <c r="AL5590" s="30"/>
      <c r="AM5590" s="30"/>
      <c r="AN5590" s="30"/>
      <c r="AO5590" s="30"/>
      <c r="AP5590" s="30"/>
      <c r="AQ5590" s="30"/>
      <c r="AR5590" s="30"/>
      <c r="AS5590" s="30"/>
      <c r="AT5590" s="30"/>
      <c r="AU5590" s="121"/>
      <c r="AV5590" s="129"/>
      <c r="AW5590" s="129"/>
      <c r="AX5590" s="129"/>
    </row>
    <row r="5591" spans="1:50" x14ac:dyDescent="0.25">
      <c r="A5591" s="120"/>
      <c r="B5591" s="28"/>
      <c r="C5591" s="25"/>
      <c r="D5591" s="25"/>
      <c r="E5591" s="25"/>
      <c r="F5591" s="29"/>
      <c r="G5591" s="29"/>
      <c r="H5591" s="29"/>
      <c r="I5591" s="29"/>
      <c r="J5591" s="29"/>
      <c r="K5591" s="25"/>
      <c r="L5591" s="25"/>
      <c r="M5591" s="25"/>
      <c r="N5591" s="25"/>
      <c r="O5591" s="25"/>
      <c r="P5591" s="25"/>
      <c r="Q5591" s="28"/>
      <c r="R5591" s="29"/>
      <c r="S5591" s="27"/>
      <c r="T5591" s="27"/>
      <c r="U5591" s="28"/>
      <c r="V5591" s="26"/>
      <c r="W5591" s="26"/>
      <c r="X5591" s="26"/>
      <c r="Y5591" s="37"/>
      <c r="Z5591" s="37"/>
      <c r="AA5591" s="37"/>
      <c r="AB5591" s="30"/>
      <c r="AC5591" s="30"/>
      <c r="AD5591" s="31"/>
      <c r="AE5591" s="30"/>
      <c r="AF5591" s="30"/>
      <c r="AG5591" s="32"/>
      <c r="AH5591" s="30"/>
      <c r="AJ5591" s="30"/>
      <c r="AK5591" s="30"/>
      <c r="AL5591" s="30"/>
      <c r="AM5591" s="30"/>
      <c r="AN5591" s="30"/>
      <c r="AO5591" s="30"/>
      <c r="AP5591" s="30"/>
      <c r="AQ5591" s="30"/>
      <c r="AR5591" s="30"/>
      <c r="AS5591" s="30"/>
      <c r="AT5591" s="30"/>
      <c r="AU5591" s="121"/>
      <c r="AV5591" s="129"/>
      <c r="AW5591" s="129"/>
      <c r="AX5591" s="129"/>
    </row>
    <row r="5592" spans="1:50" x14ac:dyDescent="0.25">
      <c r="A5592" s="120"/>
      <c r="B5592" s="28"/>
      <c r="C5592" s="25"/>
      <c r="D5592" s="25"/>
      <c r="E5592" s="25"/>
      <c r="F5592" s="29"/>
      <c r="G5592" s="29"/>
      <c r="H5592" s="29"/>
      <c r="I5592" s="29"/>
      <c r="J5592" s="29"/>
      <c r="K5592" s="25"/>
      <c r="L5592" s="25"/>
      <c r="M5592" s="25"/>
      <c r="N5592" s="25"/>
      <c r="O5592" s="25"/>
      <c r="P5592" s="25"/>
      <c r="Q5592" s="28"/>
      <c r="R5592" s="29"/>
      <c r="S5592" s="27"/>
      <c r="T5592" s="27"/>
      <c r="U5592" s="28"/>
      <c r="V5592" s="26"/>
      <c r="W5592" s="26"/>
      <c r="X5592" s="26"/>
      <c r="Y5592" s="37"/>
      <c r="Z5592" s="37"/>
      <c r="AA5592" s="37"/>
      <c r="AB5592" s="30"/>
      <c r="AC5592" s="30"/>
      <c r="AD5592" s="31"/>
      <c r="AE5592" s="30"/>
      <c r="AF5592" s="30"/>
      <c r="AG5592" s="32"/>
      <c r="AH5592" s="30"/>
      <c r="AJ5592" s="30"/>
      <c r="AK5592" s="30"/>
      <c r="AL5592" s="30"/>
      <c r="AM5592" s="30"/>
      <c r="AN5592" s="30"/>
      <c r="AO5592" s="30"/>
      <c r="AP5592" s="30"/>
      <c r="AQ5592" s="30"/>
      <c r="AR5592" s="30"/>
      <c r="AS5592" s="30"/>
      <c r="AT5592" s="30"/>
      <c r="AU5592" s="121"/>
      <c r="AV5592" s="129"/>
      <c r="AW5592" s="129"/>
      <c r="AX5592" s="129"/>
    </row>
    <row r="5593" spans="1:50" x14ac:dyDescent="0.25">
      <c r="A5593" s="120"/>
      <c r="B5593" s="28"/>
      <c r="C5593" s="25"/>
      <c r="D5593" s="25"/>
      <c r="E5593" s="25"/>
      <c r="F5593" s="29"/>
      <c r="G5593" s="29"/>
      <c r="H5593" s="29"/>
      <c r="I5593" s="29"/>
      <c r="J5593" s="29"/>
      <c r="K5593" s="25"/>
      <c r="L5593" s="25"/>
      <c r="M5593" s="25"/>
      <c r="N5593" s="25"/>
      <c r="O5593" s="25"/>
      <c r="P5593" s="25"/>
      <c r="Q5593" s="28"/>
      <c r="R5593" s="29"/>
      <c r="S5593" s="27"/>
      <c r="T5593" s="27"/>
      <c r="U5593" s="28"/>
      <c r="V5593" s="26"/>
      <c r="W5593" s="26"/>
      <c r="X5593" s="26"/>
      <c r="Y5593" s="37"/>
      <c r="Z5593" s="37"/>
      <c r="AA5593" s="37"/>
      <c r="AB5593" s="30"/>
      <c r="AC5593" s="30"/>
      <c r="AD5593" s="31"/>
      <c r="AE5593" s="30"/>
      <c r="AF5593" s="30"/>
      <c r="AG5593" s="32"/>
      <c r="AH5593" s="30"/>
      <c r="AJ5593" s="30"/>
      <c r="AK5593" s="30"/>
      <c r="AL5593" s="30"/>
      <c r="AM5593" s="30"/>
      <c r="AN5593" s="30"/>
      <c r="AO5593" s="30"/>
      <c r="AP5593" s="30"/>
      <c r="AQ5593" s="30"/>
      <c r="AR5593" s="30"/>
      <c r="AS5593" s="30"/>
      <c r="AT5593" s="30"/>
      <c r="AU5593" s="121"/>
      <c r="AV5593" s="129"/>
      <c r="AW5593" s="129"/>
      <c r="AX5593" s="129"/>
    </row>
    <row r="5594" spans="1:50" x14ac:dyDescent="0.25">
      <c r="A5594" s="120"/>
      <c r="B5594" s="28"/>
      <c r="C5594" s="25"/>
      <c r="D5594" s="25"/>
      <c r="E5594" s="25"/>
      <c r="F5594" s="29"/>
      <c r="G5594" s="29"/>
      <c r="H5594" s="29"/>
      <c r="I5594" s="29"/>
      <c r="J5594" s="29"/>
      <c r="K5594" s="25"/>
      <c r="L5594" s="25"/>
      <c r="M5594" s="25"/>
      <c r="N5594" s="25"/>
      <c r="O5594" s="25"/>
      <c r="P5594" s="25"/>
      <c r="Q5594" s="28"/>
      <c r="R5594" s="29"/>
      <c r="S5594" s="27"/>
      <c r="T5594" s="27"/>
      <c r="U5594" s="28"/>
      <c r="V5594" s="26"/>
      <c r="W5594" s="26"/>
      <c r="X5594" s="26"/>
      <c r="Y5594" s="37"/>
      <c r="Z5594" s="37"/>
      <c r="AA5594" s="37"/>
      <c r="AB5594" s="30"/>
      <c r="AC5594" s="30"/>
      <c r="AD5594" s="31"/>
      <c r="AE5594" s="30"/>
      <c r="AF5594" s="30"/>
      <c r="AG5594" s="32"/>
      <c r="AH5594" s="30"/>
      <c r="AJ5594" s="30"/>
      <c r="AK5594" s="30"/>
      <c r="AL5594" s="30"/>
      <c r="AM5594" s="30"/>
      <c r="AN5594" s="30"/>
      <c r="AO5594" s="30"/>
      <c r="AP5594" s="30"/>
      <c r="AQ5594" s="30"/>
      <c r="AR5594" s="30"/>
      <c r="AS5594" s="30"/>
      <c r="AT5594" s="30"/>
      <c r="AU5594" s="121"/>
      <c r="AV5594" s="129"/>
      <c r="AW5594" s="129"/>
      <c r="AX5594" s="129"/>
    </row>
    <row r="5595" spans="1:50" x14ac:dyDescent="0.25">
      <c r="A5595" s="120"/>
      <c r="B5595" s="28"/>
      <c r="C5595" s="25"/>
      <c r="D5595" s="25"/>
      <c r="E5595" s="25"/>
      <c r="F5595" s="29"/>
      <c r="G5595" s="29"/>
      <c r="H5595" s="29"/>
      <c r="I5595" s="29"/>
      <c r="J5595" s="29"/>
      <c r="K5595" s="25"/>
      <c r="L5595" s="25"/>
      <c r="M5595" s="25"/>
      <c r="N5595" s="25"/>
      <c r="O5595" s="25"/>
      <c r="P5595" s="25"/>
      <c r="Q5595" s="28"/>
      <c r="R5595" s="29"/>
      <c r="S5595" s="27"/>
      <c r="T5595" s="27"/>
      <c r="U5595" s="28"/>
      <c r="V5595" s="26"/>
      <c r="W5595" s="26"/>
      <c r="X5595" s="26"/>
      <c r="Y5595" s="37"/>
      <c r="Z5595" s="37"/>
      <c r="AA5595" s="37"/>
      <c r="AB5595" s="30"/>
      <c r="AC5595" s="30"/>
      <c r="AD5595" s="31"/>
      <c r="AE5595" s="30"/>
      <c r="AF5595" s="30"/>
      <c r="AG5595" s="32"/>
      <c r="AH5595" s="30"/>
      <c r="AJ5595" s="30"/>
      <c r="AK5595" s="30"/>
      <c r="AL5595" s="30"/>
      <c r="AM5595" s="30"/>
      <c r="AN5595" s="30"/>
      <c r="AO5595" s="30"/>
      <c r="AP5595" s="30"/>
      <c r="AQ5595" s="30"/>
      <c r="AR5595" s="30"/>
      <c r="AS5595" s="30"/>
      <c r="AT5595" s="30"/>
      <c r="AU5595" s="121"/>
      <c r="AV5595" s="129"/>
      <c r="AW5595" s="129"/>
      <c r="AX5595" s="129"/>
    </row>
    <row r="5596" spans="1:50" x14ac:dyDescent="0.25">
      <c r="A5596" s="120"/>
      <c r="B5596" s="28"/>
      <c r="C5596" s="25"/>
      <c r="D5596" s="25"/>
      <c r="E5596" s="25"/>
      <c r="F5596" s="29"/>
      <c r="G5596" s="29"/>
      <c r="H5596" s="29"/>
      <c r="I5596" s="29"/>
      <c r="J5596" s="29"/>
      <c r="K5596" s="25"/>
      <c r="L5596" s="25"/>
      <c r="M5596" s="25"/>
      <c r="N5596" s="25"/>
      <c r="O5596" s="25"/>
      <c r="P5596" s="25"/>
      <c r="Q5596" s="28"/>
      <c r="R5596" s="29"/>
      <c r="S5596" s="27"/>
      <c r="T5596" s="27"/>
      <c r="U5596" s="28"/>
      <c r="V5596" s="26"/>
      <c r="W5596" s="26"/>
      <c r="X5596" s="26"/>
      <c r="Y5596" s="37"/>
      <c r="Z5596" s="37"/>
      <c r="AA5596" s="37"/>
      <c r="AB5596" s="30"/>
      <c r="AC5596" s="30"/>
      <c r="AD5596" s="31"/>
      <c r="AE5596" s="30"/>
      <c r="AF5596" s="30"/>
      <c r="AG5596" s="32"/>
      <c r="AH5596" s="30"/>
      <c r="AJ5596" s="30"/>
      <c r="AK5596" s="30"/>
      <c r="AL5596" s="30"/>
      <c r="AM5596" s="30"/>
      <c r="AN5596" s="30"/>
      <c r="AO5596" s="30"/>
      <c r="AP5596" s="30"/>
      <c r="AQ5596" s="30"/>
      <c r="AR5596" s="30"/>
      <c r="AS5596" s="30"/>
      <c r="AT5596" s="30"/>
      <c r="AU5596" s="121"/>
      <c r="AV5596" s="129"/>
      <c r="AW5596" s="129"/>
      <c r="AX5596" s="129"/>
    </row>
    <row r="5597" spans="1:50" x14ac:dyDescent="0.25">
      <c r="A5597" s="120"/>
      <c r="B5597" s="28"/>
      <c r="C5597" s="25"/>
      <c r="D5597" s="25"/>
      <c r="E5597" s="25"/>
      <c r="F5597" s="29"/>
      <c r="G5597" s="29"/>
      <c r="H5597" s="29"/>
      <c r="I5597" s="29"/>
      <c r="J5597" s="29"/>
      <c r="K5597" s="25"/>
      <c r="L5597" s="25"/>
      <c r="M5597" s="25"/>
      <c r="N5597" s="25"/>
      <c r="O5597" s="25"/>
      <c r="P5597" s="25"/>
      <c r="Q5597" s="28"/>
      <c r="R5597" s="29"/>
      <c r="S5597" s="27"/>
      <c r="T5597" s="27"/>
      <c r="U5597" s="28"/>
      <c r="V5597" s="26"/>
      <c r="W5597" s="26"/>
      <c r="X5597" s="26"/>
      <c r="Y5597" s="37"/>
      <c r="Z5597" s="37"/>
      <c r="AA5597" s="37"/>
      <c r="AB5597" s="30"/>
      <c r="AC5597" s="30"/>
      <c r="AD5597" s="31"/>
      <c r="AE5597" s="30"/>
      <c r="AF5597" s="30"/>
      <c r="AG5597" s="32"/>
      <c r="AH5597" s="30"/>
      <c r="AJ5597" s="30"/>
      <c r="AK5597" s="30"/>
      <c r="AL5597" s="30"/>
      <c r="AM5597" s="30"/>
      <c r="AN5597" s="30"/>
      <c r="AO5597" s="30"/>
      <c r="AP5597" s="30"/>
      <c r="AQ5597" s="30"/>
      <c r="AR5597" s="30"/>
      <c r="AS5597" s="30"/>
      <c r="AT5597" s="30"/>
      <c r="AU5597" s="121"/>
      <c r="AV5597" s="129"/>
      <c r="AW5597" s="129"/>
      <c r="AX5597" s="129"/>
    </row>
    <row r="5598" spans="1:50" x14ac:dyDescent="0.25">
      <c r="A5598" s="120"/>
      <c r="B5598" s="28"/>
      <c r="C5598" s="25"/>
      <c r="D5598" s="25"/>
      <c r="E5598" s="25"/>
      <c r="F5598" s="29"/>
      <c r="G5598" s="29"/>
      <c r="H5598" s="29"/>
      <c r="I5598" s="29"/>
      <c r="J5598" s="29"/>
      <c r="K5598" s="25"/>
      <c r="L5598" s="25"/>
      <c r="M5598" s="25"/>
      <c r="N5598" s="25"/>
      <c r="O5598" s="25"/>
      <c r="P5598" s="25"/>
      <c r="Q5598" s="28"/>
      <c r="R5598" s="29"/>
      <c r="S5598" s="27"/>
      <c r="T5598" s="27"/>
      <c r="U5598" s="28"/>
      <c r="V5598" s="26"/>
      <c r="W5598" s="26"/>
      <c r="X5598" s="26"/>
      <c r="Y5598" s="37"/>
      <c r="Z5598" s="37"/>
      <c r="AA5598" s="37"/>
      <c r="AB5598" s="30"/>
      <c r="AC5598" s="30"/>
      <c r="AD5598" s="31"/>
      <c r="AE5598" s="30"/>
      <c r="AF5598" s="30"/>
      <c r="AG5598" s="32"/>
      <c r="AH5598" s="30"/>
      <c r="AJ5598" s="30"/>
      <c r="AK5598" s="30"/>
      <c r="AL5598" s="30"/>
      <c r="AM5598" s="30"/>
      <c r="AN5598" s="30"/>
      <c r="AO5598" s="30"/>
      <c r="AP5598" s="30"/>
      <c r="AQ5598" s="30"/>
      <c r="AR5598" s="30"/>
      <c r="AS5598" s="30"/>
      <c r="AT5598" s="30"/>
      <c r="AU5598" s="121"/>
      <c r="AV5598" s="129"/>
      <c r="AW5598" s="129"/>
      <c r="AX5598" s="129"/>
    </row>
    <row r="5599" spans="1:50" x14ac:dyDescent="0.25">
      <c r="A5599" s="120"/>
      <c r="B5599" s="28"/>
      <c r="C5599" s="25"/>
      <c r="D5599" s="25"/>
      <c r="E5599" s="25"/>
      <c r="F5599" s="29"/>
      <c r="G5599" s="29"/>
      <c r="H5599" s="29"/>
      <c r="I5599" s="29"/>
      <c r="J5599" s="29"/>
      <c r="K5599" s="25"/>
      <c r="L5599" s="25"/>
      <c r="M5599" s="25"/>
      <c r="N5599" s="25"/>
      <c r="O5599" s="25"/>
      <c r="P5599" s="25"/>
      <c r="Q5599" s="28"/>
      <c r="R5599" s="29"/>
      <c r="S5599" s="27"/>
      <c r="T5599" s="27"/>
      <c r="U5599" s="28"/>
      <c r="V5599" s="26"/>
      <c r="W5599" s="26"/>
      <c r="X5599" s="26"/>
      <c r="Y5599" s="37"/>
      <c r="Z5599" s="37"/>
      <c r="AA5599" s="37"/>
      <c r="AB5599" s="30"/>
      <c r="AC5599" s="30"/>
      <c r="AD5599" s="31"/>
      <c r="AE5599" s="30"/>
      <c r="AF5599" s="30"/>
      <c r="AG5599" s="32"/>
      <c r="AH5599" s="30"/>
      <c r="AJ5599" s="30"/>
      <c r="AK5599" s="30"/>
      <c r="AL5599" s="30"/>
      <c r="AM5599" s="30"/>
      <c r="AN5599" s="30"/>
      <c r="AO5599" s="30"/>
      <c r="AP5599" s="30"/>
      <c r="AQ5599" s="30"/>
      <c r="AR5599" s="30"/>
      <c r="AS5599" s="30"/>
      <c r="AT5599" s="30"/>
      <c r="AU5599" s="121"/>
      <c r="AV5599" s="129"/>
      <c r="AW5599" s="129"/>
      <c r="AX5599" s="129"/>
    </row>
    <row r="5600" spans="1:50" x14ac:dyDescent="0.25">
      <c r="A5600" s="120"/>
      <c r="B5600" s="28"/>
      <c r="C5600" s="25"/>
      <c r="D5600" s="25"/>
      <c r="E5600" s="25"/>
      <c r="F5600" s="29"/>
      <c r="G5600" s="29"/>
      <c r="H5600" s="29"/>
      <c r="I5600" s="29"/>
      <c r="J5600" s="29"/>
      <c r="K5600" s="25"/>
      <c r="L5600" s="25"/>
      <c r="M5600" s="25"/>
      <c r="N5600" s="25"/>
      <c r="O5600" s="25"/>
      <c r="P5600" s="25"/>
      <c r="Q5600" s="28"/>
      <c r="R5600" s="29"/>
      <c r="S5600" s="27"/>
      <c r="T5600" s="27"/>
      <c r="U5600" s="28"/>
      <c r="V5600" s="26"/>
      <c r="W5600" s="26"/>
      <c r="X5600" s="26"/>
      <c r="Y5600" s="37"/>
      <c r="Z5600" s="37"/>
      <c r="AA5600" s="37"/>
      <c r="AB5600" s="30"/>
      <c r="AC5600" s="30"/>
      <c r="AD5600" s="31"/>
      <c r="AE5600" s="30"/>
      <c r="AF5600" s="30"/>
      <c r="AG5600" s="32"/>
      <c r="AH5600" s="30"/>
      <c r="AJ5600" s="30"/>
      <c r="AK5600" s="30"/>
      <c r="AL5600" s="30"/>
      <c r="AM5600" s="30"/>
      <c r="AN5600" s="30"/>
      <c r="AO5600" s="30"/>
      <c r="AP5600" s="30"/>
      <c r="AQ5600" s="30"/>
      <c r="AR5600" s="30"/>
      <c r="AS5600" s="30"/>
      <c r="AT5600" s="30"/>
      <c r="AU5600" s="121"/>
      <c r="AV5600" s="129"/>
      <c r="AW5600" s="129"/>
      <c r="AX5600" s="129"/>
    </row>
    <row r="5601" spans="1:50" x14ac:dyDescent="0.25">
      <c r="A5601" s="120"/>
      <c r="B5601" s="28"/>
      <c r="C5601" s="25"/>
      <c r="D5601" s="25"/>
      <c r="E5601" s="25"/>
      <c r="F5601" s="29"/>
      <c r="G5601" s="29"/>
      <c r="H5601" s="29"/>
      <c r="I5601" s="29"/>
      <c r="J5601" s="29"/>
      <c r="K5601" s="25"/>
      <c r="L5601" s="25"/>
      <c r="M5601" s="25"/>
      <c r="N5601" s="25"/>
      <c r="O5601" s="25"/>
      <c r="P5601" s="25"/>
      <c r="Q5601" s="28"/>
      <c r="R5601" s="29"/>
      <c r="S5601" s="27"/>
      <c r="T5601" s="27"/>
      <c r="U5601" s="28"/>
      <c r="V5601" s="26"/>
      <c r="W5601" s="26"/>
      <c r="X5601" s="26"/>
      <c r="Y5601" s="37"/>
      <c r="Z5601" s="37"/>
      <c r="AA5601" s="37"/>
      <c r="AB5601" s="30"/>
      <c r="AC5601" s="30"/>
      <c r="AD5601" s="31"/>
      <c r="AE5601" s="30"/>
      <c r="AF5601" s="30"/>
      <c r="AG5601" s="32"/>
      <c r="AH5601" s="30"/>
      <c r="AJ5601" s="30"/>
      <c r="AK5601" s="30"/>
      <c r="AL5601" s="30"/>
      <c r="AM5601" s="30"/>
      <c r="AN5601" s="30"/>
      <c r="AO5601" s="30"/>
      <c r="AP5601" s="30"/>
      <c r="AQ5601" s="30"/>
      <c r="AR5601" s="30"/>
      <c r="AS5601" s="30"/>
      <c r="AT5601" s="30"/>
      <c r="AU5601" s="121"/>
      <c r="AV5601" s="129"/>
      <c r="AW5601" s="129"/>
      <c r="AX5601" s="129"/>
    </row>
    <row r="5602" spans="1:50" x14ac:dyDescent="0.25">
      <c r="A5602" s="120"/>
      <c r="B5602" s="28"/>
      <c r="C5602" s="25"/>
      <c r="D5602" s="25"/>
      <c r="E5602" s="25"/>
      <c r="F5602" s="29"/>
      <c r="G5602" s="29"/>
      <c r="H5602" s="29"/>
      <c r="I5602" s="29"/>
      <c r="J5602" s="29"/>
      <c r="K5602" s="25"/>
      <c r="L5602" s="25"/>
      <c r="M5602" s="25"/>
      <c r="N5602" s="25"/>
      <c r="O5602" s="25"/>
      <c r="P5602" s="25"/>
      <c r="Q5602" s="28"/>
      <c r="R5602" s="29"/>
      <c r="S5602" s="27"/>
      <c r="T5602" s="27"/>
      <c r="U5602" s="28"/>
      <c r="V5602" s="26"/>
      <c r="W5602" s="26"/>
      <c r="X5602" s="26"/>
      <c r="Y5602" s="37"/>
      <c r="Z5602" s="37"/>
      <c r="AA5602" s="37"/>
      <c r="AB5602" s="30"/>
      <c r="AC5602" s="30"/>
      <c r="AD5602" s="31"/>
      <c r="AE5602" s="30"/>
      <c r="AF5602" s="30"/>
      <c r="AG5602" s="32"/>
      <c r="AH5602" s="30"/>
      <c r="AJ5602" s="30"/>
      <c r="AK5602" s="30"/>
      <c r="AL5602" s="30"/>
      <c r="AM5602" s="30"/>
      <c r="AN5602" s="30"/>
      <c r="AO5602" s="30"/>
      <c r="AP5602" s="30"/>
      <c r="AQ5602" s="30"/>
      <c r="AR5602" s="30"/>
      <c r="AS5602" s="30"/>
      <c r="AT5602" s="30"/>
      <c r="AU5602" s="121"/>
      <c r="AV5602" s="129"/>
      <c r="AW5602" s="129"/>
      <c r="AX5602" s="129"/>
    </row>
    <row r="5603" spans="1:50" x14ac:dyDescent="0.25">
      <c r="A5603" s="120"/>
      <c r="B5603" s="28"/>
      <c r="C5603" s="25"/>
      <c r="D5603" s="25"/>
      <c r="E5603" s="25"/>
      <c r="F5603" s="29"/>
      <c r="G5603" s="29"/>
      <c r="H5603" s="29"/>
      <c r="I5603" s="29"/>
      <c r="J5603" s="29"/>
      <c r="K5603" s="25"/>
      <c r="L5603" s="25"/>
      <c r="M5603" s="25"/>
      <c r="N5603" s="25"/>
      <c r="O5603" s="25"/>
      <c r="P5603" s="25"/>
      <c r="Q5603" s="28"/>
      <c r="R5603" s="29"/>
      <c r="S5603" s="27"/>
      <c r="T5603" s="27"/>
      <c r="U5603" s="28"/>
      <c r="V5603" s="26"/>
      <c r="W5603" s="26"/>
      <c r="X5603" s="26"/>
      <c r="Y5603" s="37"/>
      <c r="Z5603" s="37"/>
      <c r="AA5603" s="37"/>
      <c r="AB5603" s="30"/>
      <c r="AC5603" s="30"/>
      <c r="AD5603" s="31"/>
      <c r="AE5603" s="30"/>
      <c r="AF5603" s="30"/>
      <c r="AG5603" s="32"/>
      <c r="AH5603" s="30"/>
      <c r="AJ5603" s="30"/>
      <c r="AK5603" s="30"/>
      <c r="AL5603" s="30"/>
      <c r="AM5603" s="30"/>
      <c r="AN5603" s="30"/>
      <c r="AO5603" s="30"/>
      <c r="AP5603" s="30"/>
      <c r="AQ5603" s="30"/>
      <c r="AR5603" s="30"/>
      <c r="AS5603" s="30"/>
      <c r="AT5603" s="30"/>
      <c r="AU5603" s="121"/>
      <c r="AV5603" s="129"/>
      <c r="AW5603" s="129"/>
      <c r="AX5603" s="129"/>
    </row>
    <row r="5604" spans="1:50" x14ac:dyDescent="0.25">
      <c r="A5604" s="120"/>
      <c r="B5604" s="28"/>
      <c r="C5604" s="25"/>
      <c r="D5604" s="25"/>
      <c r="E5604" s="25"/>
      <c r="F5604" s="29"/>
      <c r="G5604" s="29"/>
      <c r="H5604" s="29"/>
      <c r="I5604" s="29"/>
      <c r="J5604" s="29"/>
      <c r="K5604" s="25"/>
      <c r="L5604" s="25"/>
      <c r="M5604" s="25"/>
      <c r="N5604" s="25"/>
      <c r="O5604" s="25"/>
      <c r="P5604" s="25"/>
      <c r="Q5604" s="28"/>
      <c r="R5604" s="29"/>
      <c r="S5604" s="27"/>
      <c r="T5604" s="27"/>
      <c r="U5604" s="28"/>
      <c r="V5604" s="26"/>
      <c r="W5604" s="26"/>
      <c r="X5604" s="26"/>
      <c r="Y5604" s="37"/>
      <c r="Z5604" s="37"/>
      <c r="AA5604" s="37"/>
      <c r="AB5604" s="30"/>
      <c r="AC5604" s="30"/>
      <c r="AD5604" s="31"/>
      <c r="AE5604" s="30"/>
      <c r="AF5604" s="30"/>
      <c r="AG5604" s="32"/>
      <c r="AH5604" s="30"/>
      <c r="AJ5604" s="30"/>
      <c r="AK5604" s="30"/>
      <c r="AL5604" s="30"/>
      <c r="AM5604" s="30"/>
      <c r="AN5604" s="30"/>
      <c r="AO5604" s="30"/>
      <c r="AP5604" s="30"/>
      <c r="AQ5604" s="30"/>
      <c r="AR5604" s="30"/>
      <c r="AS5604" s="30"/>
      <c r="AT5604" s="30"/>
      <c r="AU5604" s="121"/>
      <c r="AV5604" s="129"/>
      <c r="AW5604" s="129"/>
      <c r="AX5604" s="129"/>
    </row>
    <row r="5605" spans="1:50" x14ac:dyDescent="0.25">
      <c r="A5605" s="120"/>
      <c r="B5605" s="28"/>
      <c r="C5605" s="25"/>
      <c r="D5605" s="25"/>
      <c r="E5605" s="25"/>
      <c r="F5605" s="29"/>
      <c r="G5605" s="29"/>
      <c r="H5605" s="29"/>
      <c r="I5605" s="29"/>
      <c r="J5605" s="29"/>
      <c r="K5605" s="25"/>
      <c r="L5605" s="25"/>
      <c r="M5605" s="25"/>
      <c r="N5605" s="25"/>
      <c r="O5605" s="25"/>
      <c r="P5605" s="25"/>
      <c r="Q5605" s="28"/>
      <c r="R5605" s="29"/>
      <c r="S5605" s="27"/>
      <c r="T5605" s="27"/>
      <c r="U5605" s="28"/>
      <c r="V5605" s="26"/>
      <c r="W5605" s="26"/>
      <c r="X5605" s="26"/>
      <c r="Y5605" s="37"/>
      <c r="Z5605" s="37"/>
      <c r="AA5605" s="37"/>
      <c r="AB5605" s="30"/>
      <c r="AC5605" s="30"/>
      <c r="AD5605" s="31"/>
      <c r="AE5605" s="30"/>
      <c r="AF5605" s="30"/>
      <c r="AG5605" s="32"/>
      <c r="AH5605" s="30"/>
      <c r="AJ5605" s="30"/>
      <c r="AK5605" s="30"/>
      <c r="AL5605" s="30"/>
      <c r="AM5605" s="30"/>
      <c r="AN5605" s="30"/>
      <c r="AO5605" s="30"/>
      <c r="AP5605" s="30"/>
      <c r="AQ5605" s="30"/>
      <c r="AR5605" s="30"/>
      <c r="AS5605" s="30"/>
      <c r="AT5605" s="30"/>
      <c r="AU5605" s="121"/>
      <c r="AV5605" s="129"/>
      <c r="AW5605" s="129"/>
      <c r="AX5605" s="129"/>
    </row>
    <row r="5606" spans="1:50" x14ac:dyDescent="0.25">
      <c r="A5606" s="120"/>
      <c r="B5606" s="28"/>
      <c r="C5606" s="25"/>
      <c r="D5606" s="25"/>
      <c r="E5606" s="25"/>
      <c r="F5606" s="29"/>
      <c r="G5606" s="29"/>
      <c r="H5606" s="29"/>
      <c r="I5606" s="29"/>
      <c r="J5606" s="29"/>
      <c r="K5606" s="25"/>
      <c r="L5606" s="25"/>
      <c r="M5606" s="25"/>
      <c r="N5606" s="25"/>
      <c r="O5606" s="25"/>
      <c r="P5606" s="25"/>
      <c r="Q5606" s="28"/>
      <c r="R5606" s="29"/>
      <c r="S5606" s="27"/>
      <c r="T5606" s="27"/>
      <c r="U5606" s="28"/>
      <c r="V5606" s="26"/>
      <c r="W5606" s="26"/>
      <c r="X5606" s="26"/>
      <c r="Y5606" s="37"/>
      <c r="Z5606" s="37"/>
      <c r="AA5606" s="37"/>
      <c r="AB5606" s="30"/>
      <c r="AC5606" s="30"/>
      <c r="AD5606" s="31"/>
      <c r="AE5606" s="30"/>
      <c r="AF5606" s="30"/>
      <c r="AG5606" s="32"/>
      <c r="AH5606" s="30"/>
      <c r="AJ5606" s="30"/>
      <c r="AK5606" s="30"/>
      <c r="AL5606" s="30"/>
      <c r="AM5606" s="30"/>
      <c r="AN5606" s="30"/>
      <c r="AO5606" s="30"/>
      <c r="AP5606" s="30"/>
      <c r="AQ5606" s="30"/>
      <c r="AR5606" s="30"/>
      <c r="AS5606" s="30"/>
      <c r="AT5606" s="30"/>
      <c r="AU5606" s="121"/>
      <c r="AV5606" s="129"/>
      <c r="AW5606" s="129"/>
      <c r="AX5606" s="129"/>
    </row>
    <row r="5607" spans="1:50" x14ac:dyDescent="0.25">
      <c r="A5607" s="120"/>
      <c r="B5607" s="28"/>
      <c r="C5607" s="25"/>
      <c r="D5607" s="25"/>
      <c r="E5607" s="25"/>
      <c r="F5607" s="29"/>
      <c r="G5607" s="29"/>
      <c r="H5607" s="29"/>
      <c r="I5607" s="29"/>
      <c r="J5607" s="29"/>
      <c r="K5607" s="25"/>
      <c r="L5607" s="25"/>
      <c r="M5607" s="25"/>
      <c r="N5607" s="25"/>
      <c r="O5607" s="25"/>
      <c r="P5607" s="25"/>
      <c r="Q5607" s="28"/>
      <c r="R5607" s="29"/>
      <c r="S5607" s="27"/>
      <c r="T5607" s="27"/>
      <c r="U5607" s="28"/>
      <c r="V5607" s="26"/>
      <c r="W5607" s="26"/>
      <c r="X5607" s="26"/>
      <c r="Y5607" s="37"/>
      <c r="Z5607" s="37"/>
      <c r="AA5607" s="37"/>
      <c r="AB5607" s="30"/>
      <c r="AC5607" s="30"/>
      <c r="AD5607" s="31"/>
      <c r="AE5607" s="30"/>
      <c r="AF5607" s="30"/>
      <c r="AG5607" s="32"/>
      <c r="AH5607" s="30"/>
      <c r="AJ5607" s="30"/>
      <c r="AK5607" s="30"/>
      <c r="AL5607" s="30"/>
      <c r="AM5607" s="30"/>
      <c r="AN5607" s="30"/>
      <c r="AO5607" s="30"/>
      <c r="AP5607" s="30"/>
      <c r="AQ5607" s="30"/>
      <c r="AR5607" s="30"/>
      <c r="AS5607" s="30"/>
      <c r="AT5607" s="30"/>
      <c r="AU5607" s="121"/>
      <c r="AV5607" s="129"/>
      <c r="AW5607" s="129"/>
      <c r="AX5607" s="129"/>
    </row>
    <row r="5608" spans="1:50" x14ac:dyDescent="0.25">
      <c r="A5608" s="120"/>
      <c r="B5608" s="28"/>
      <c r="C5608" s="25"/>
      <c r="D5608" s="25"/>
      <c r="E5608" s="25"/>
      <c r="F5608" s="29"/>
      <c r="G5608" s="29"/>
      <c r="H5608" s="29"/>
      <c r="I5608" s="29"/>
      <c r="J5608" s="29"/>
      <c r="K5608" s="25"/>
      <c r="L5608" s="25"/>
      <c r="M5608" s="25"/>
      <c r="N5608" s="25"/>
      <c r="O5608" s="25"/>
      <c r="P5608" s="25"/>
      <c r="Q5608" s="28"/>
      <c r="R5608" s="29"/>
      <c r="S5608" s="27"/>
      <c r="T5608" s="27"/>
      <c r="U5608" s="28"/>
      <c r="V5608" s="26"/>
      <c r="W5608" s="26"/>
      <c r="X5608" s="26"/>
      <c r="Y5608" s="37"/>
      <c r="Z5608" s="37"/>
      <c r="AA5608" s="37"/>
      <c r="AB5608" s="30"/>
      <c r="AC5608" s="30"/>
      <c r="AD5608" s="31"/>
      <c r="AE5608" s="30"/>
      <c r="AF5608" s="30"/>
      <c r="AG5608" s="32"/>
      <c r="AH5608" s="30"/>
      <c r="AJ5608" s="30"/>
      <c r="AK5608" s="30"/>
      <c r="AL5608" s="30"/>
      <c r="AM5608" s="30"/>
      <c r="AN5608" s="30"/>
      <c r="AO5608" s="30"/>
      <c r="AP5608" s="30"/>
      <c r="AQ5608" s="30"/>
      <c r="AR5608" s="30"/>
      <c r="AS5608" s="30"/>
      <c r="AT5608" s="30"/>
      <c r="AU5608" s="121"/>
      <c r="AV5608" s="129"/>
      <c r="AW5608" s="129"/>
      <c r="AX5608" s="129"/>
    </row>
    <row r="5609" spans="1:50" x14ac:dyDescent="0.25">
      <c r="A5609" s="120"/>
      <c r="B5609" s="28"/>
      <c r="C5609" s="25"/>
      <c r="D5609" s="25"/>
      <c r="E5609" s="25"/>
      <c r="F5609" s="29"/>
      <c r="G5609" s="29"/>
      <c r="H5609" s="29"/>
      <c r="I5609" s="29"/>
      <c r="J5609" s="29"/>
      <c r="K5609" s="25"/>
      <c r="L5609" s="25"/>
      <c r="M5609" s="25"/>
      <c r="N5609" s="25"/>
      <c r="O5609" s="25"/>
      <c r="P5609" s="25"/>
      <c r="Q5609" s="28"/>
      <c r="R5609" s="29"/>
      <c r="S5609" s="27"/>
      <c r="T5609" s="27"/>
      <c r="U5609" s="28"/>
      <c r="V5609" s="26"/>
      <c r="W5609" s="26"/>
      <c r="X5609" s="26"/>
      <c r="Y5609" s="37"/>
      <c r="Z5609" s="37"/>
      <c r="AA5609" s="37"/>
      <c r="AB5609" s="30"/>
      <c r="AC5609" s="30"/>
      <c r="AD5609" s="31"/>
      <c r="AE5609" s="30"/>
      <c r="AF5609" s="30"/>
      <c r="AG5609" s="32"/>
      <c r="AH5609" s="30"/>
      <c r="AJ5609" s="30"/>
      <c r="AK5609" s="30"/>
      <c r="AL5609" s="30"/>
      <c r="AM5609" s="30"/>
      <c r="AN5609" s="30"/>
      <c r="AO5609" s="30"/>
      <c r="AP5609" s="30"/>
      <c r="AQ5609" s="30"/>
      <c r="AR5609" s="30"/>
      <c r="AS5609" s="30"/>
      <c r="AT5609" s="30"/>
      <c r="AU5609" s="121"/>
      <c r="AV5609" s="129"/>
      <c r="AW5609" s="129"/>
      <c r="AX5609" s="129"/>
    </row>
    <row r="5610" spans="1:50" x14ac:dyDescent="0.25">
      <c r="A5610" s="120"/>
      <c r="B5610" s="28"/>
      <c r="C5610" s="25"/>
      <c r="D5610" s="25"/>
      <c r="E5610" s="25"/>
      <c r="F5610" s="29"/>
      <c r="G5610" s="29"/>
      <c r="H5610" s="29"/>
      <c r="I5610" s="29"/>
      <c r="J5610" s="29"/>
      <c r="K5610" s="25"/>
      <c r="L5610" s="25"/>
      <c r="M5610" s="25"/>
      <c r="N5610" s="25"/>
      <c r="O5610" s="25"/>
      <c r="P5610" s="25"/>
      <c r="Q5610" s="28"/>
      <c r="R5610" s="29"/>
      <c r="S5610" s="27"/>
      <c r="T5610" s="27"/>
      <c r="U5610" s="28"/>
      <c r="V5610" s="26"/>
      <c r="W5610" s="26"/>
      <c r="X5610" s="26"/>
      <c r="Y5610" s="37"/>
      <c r="Z5610" s="37"/>
      <c r="AA5610" s="37"/>
      <c r="AB5610" s="30"/>
      <c r="AC5610" s="30"/>
      <c r="AD5610" s="31"/>
      <c r="AE5610" s="30"/>
      <c r="AF5610" s="30"/>
      <c r="AG5610" s="32"/>
      <c r="AH5610" s="30"/>
      <c r="AJ5610" s="30"/>
      <c r="AK5610" s="30"/>
      <c r="AL5610" s="30"/>
      <c r="AM5610" s="30"/>
      <c r="AN5610" s="30"/>
      <c r="AO5610" s="30"/>
      <c r="AP5610" s="30"/>
      <c r="AQ5610" s="30"/>
      <c r="AR5610" s="30"/>
      <c r="AS5610" s="30"/>
      <c r="AT5610" s="30"/>
      <c r="AU5610" s="121"/>
      <c r="AV5610" s="129"/>
      <c r="AW5610" s="129"/>
      <c r="AX5610" s="129"/>
    </row>
    <row r="5611" spans="1:50" x14ac:dyDescent="0.25">
      <c r="A5611" s="120"/>
      <c r="B5611" s="28"/>
      <c r="C5611" s="25"/>
      <c r="D5611" s="25"/>
      <c r="E5611" s="25"/>
      <c r="F5611" s="29"/>
      <c r="G5611" s="29"/>
      <c r="H5611" s="29"/>
      <c r="I5611" s="29"/>
      <c r="J5611" s="29"/>
      <c r="K5611" s="25"/>
      <c r="L5611" s="25"/>
      <c r="M5611" s="25"/>
      <c r="N5611" s="25"/>
      <c r="O5611" s="25"/>
      <c r="P5611" s="25"/>
      <c r="Q5611" s="28"/>
      <c r="R5611" s="29"/>
      <c r="S5611" s="27"/>
      <c r="T5611" s="27"/>
      <c r="U5611" s="28"/>
      <c r="V5611" s="26"/>
      <c r="W5611" s="26"/>
      <c r="X5611" s="26"/>
      <c r="Y5611" s="37"/>
      <c r="Z5611" s="37"/>
      <c r="AA5611" s="37"/>
      <c r="AB5611" s="30"/>
      <c r="AC5611" s="30"/>
      <c r="AD5611" s="31"/>
      <c r="AE5611" s="30"/>
      <c r="AF5611" s="30"/>
      <c r="AG5611" s="32"/>
      <c r="AH5611" s="30"/>
      <c r="AJ5611" s="30"/>
      <c r="AK5611" s="30"/>
      <c r="AL5611" s="30"/>
      <c r="AM5611" s="30"/>
      <c r="AN5611" s="30"/>
      <c r="AO5611" s="30"/>
      <c r="AP5611" s="30"/>
      <c r="AQ5611" s="30"/>
      <c r="AR5611" s="30"/>
      <c r="AS5611" s="30"/>
      <c r="AT5611" s="30"/>
      <c r="AU5611" s="121"/>
      <c r="AV5611" s="129"/>
      <c r="AW5611" s="129"/>
      <c r="AX5611" s="129"/>
    </row>
    <row r="5612" spans="1:50" x14ac:dyDescent="0.25">
      <c r="A5612" s="120"/>
      <c r="B5612" s="28"/>
      <c r="C5612" s="25"/>
      <c r="D5612" s="25"/>
      <c r="E5612" s="25"/>
      <c r="F5612" s="29"/>
      <c r="G5612" s="29"/>
      <c r="H5612" s="29"/>
      <c r="I5612" s="29"/>
      <c r="J5612" s="29"/>
      <c r="K5612" s="25"/>
      <c r="L5612" s="25"/>
      <c r="M5612" s="25"/>
      <c r="N5612" s="25"/>
      <c r="O5612" s="25"/>
      <c r="P5612" s="25"/>
      <c r="Q5612" s="28"/>
      <c r="R5612" s="29"/>
      <c r="S5612" s="27"/>
      <c r="T5612" s="27"/>
      <c r="U5612" s="28"/>
      <c r="V5612" s="26"/>
      <c r="W5612" s="26"/>
      <c r="X5612" s="26"/>
      <c r="Y5612" s="37"/>
      <c r="Z5612" s="37"/>
      <c r="AA5612" s="37"/>
      <c r="AB5612" s="30"/>
      <c r="AC5612" s="30"/>
      <c r="AD5612" s="31"/>
      <c r="AE5612" s="30"/>
      <c r="AF5612" s="30"/>
      <c r="AG5612" s="32"/>
      <c r="AH5612" s="30"/>
      <c r="AJ5612" s="30"/>
      <c r="AK5612" s="30"/>
      <c r="AL5612" s="30"/>
      <c r="AM5612" s="30"/>
      <c r="AN5612" s="30"/>
      <c r="AO5612" s="30"/>
      <c r="AP5612" s="30"/>
      <c r="AQ5612" s="30"/>
      <c r="AR5612" s="30"/>
      <c r="AS5612" s="30"/>
      <c r="AT5612" s="30"/>
      <c r="AU5612" s="121"/>
      <c r="AV5612" s="129"/>
      <c r="AW5612" s="129"/>
      <c r="AX5612" s="129"/>
    </row>
    <row r="5613" spans="1:50" x14ac:dyDescent="0.25">
      <c r="A5613" s="120"/>
      <c r="B5613" s="28"/>
      <c r="C5613" s="25"/>
      <c r="D5613" s="25"/>
      <c r="E5613" s="25"/>
      <c r="F5613" s="29"/>
      <c r="G5613" s="29"/>
      <c r="H5613" s="29"/>
      <c r="I5613" s="29"/>
      <c r="J5613" s="29"/>
      <c r="K5613" s="25"/>
      <c r="L5613" s="25"/>
      <c r="M5613" s="25"/>
      <c r="N5613" s="25"/>
      <c r="O5613" s="25"/>
      <c r="P5613" s="25"/>
      <c r="Q5613" s="28"/>
      <c r="R5613" s="29"/>
      <c r="S5613" s="27"/>
      <c r="T5613" s="27"/>
      <c r="U5613" s="28"/>
      <c r="V5613" s="26"/>
      <c r="W5613" s="26"/>
      <c r="X5613" s="26"/>
      <c r="Y5613" s="37"/>
      <c r="Z5613" s="37"/>
      <c r="AA5613" s="37"/>
      <c r="AB5613" s="30"/>
      <c r="AC5613" s="30"/>
      <c r="AD5613" s="31"/>
      <c r="AE5613" s="30"/>
      <c r="AF5613" s="30"/>
      <c r="AG5613" s="32"/>
      <c r="AH5613" s="30"/>
      <c r="AJ5613" s="30"/>
      <c r="AK5613" s="30"/>
      <c r="AL5613" s="30"/>
      <c r="AM5613" s="30"/>
      <c r="AN5613" s="30"/>
      <c r="AO5613" s="30"/>
      <c r="AP5613" s="30"/>
      <c r="AQ5613" s="30"/>
      <c r="AR5613" s="30"/>
      <c r="AS5613" s="30"/>
      <c r="AT5613" s="30"/>
      <c r="AU5613" s="121"/>
      <c r="AV5613" s="129"/>
      <c r="AW5613" s="129"/>
      <c r="AX5613" s="129"/>
    </row>
    <row r="5614" spans="1:50" x14ac:dyDescent="0.25">
      <c r="A5614" s="120"/>
      <c r="B5614" s="28"/>
      <c r="C5614" s="25"/>
      <c r="D5614" s="25"/>
      <c r="E5614" s="25"/>
      <c r="F5614" s="29"/>
      <c r="G5614" s="29"/>
      <c r="H5614" s="29"/>
      <c r="I5614" s="29"/>
      <c r="J5614" s="29"/>
      <c r="K5614" s="25"/>
      <c r="L5614" s="25"/>
      <c r="M5614" s="25"/>
      <c r="N5614" s="25"/>
      <c r="O5614" s="25"/>
      <c r="P5614" s="25"/>
      <c r="Q5614" s="28"/>
      <c r="R5614" s="29"/>
      <c r="S5614" s="27"/>
      <c r="T5614" s="27"/>
      <c r="U5614" s="28"/>
      <c r="V5614" s="26"/>
      <c r="W5614" s="26"/>
      <c r="X5614" s="26"/>
      <c r="Y5614" s="37"/>
      <c r="Z5614" s="37"/>
      <c r="AA5614" s="37"/>
      <c r="AB5614" s="30"/>
      <c r="AC5614" s="30"/>
      <c r="AD5614" s="31"/>
      <c r="AE5614" s="30"/>
      <c r="AF5614" s="30"/>
      <c r="AG5614" s="32"/>
      <c r="AH5614" s="30"/>
      <c r="AJ5614" s="30"/>
      <c r="AK5614" s="30"/>
      <c r="AL5614" s="30"/>
      <c r="AM5614" s="30"/>
      <c r="AN5614" s="30"/>
      <c r="AO5614" s="30"/>
      <c r="AP5614" s="30"/>
      <c r="AQ5614" s="30"/>
      <c r="AR5614" s="30"/>
      <c r="AS5614" s="30"/>
      <c r="AT5614" s="30"/>
      <c r="AU5614" s="121"/>
      <c r="AV5614" s="129"/>
      <c r="AW5614" s="129"/>
      <c r="AX5614" s="129"/>
    </row>
    <row r="5615" spans="1:50" x14ac:dyDescent="0.25">
      <c r="A5615" s="120"/>
      <c r="B5615" s="28"/>
      <c r="C5615" s="25"/>
      <c r="D5615" s="25"/>
      <c r="E5615" s="25"/>
      <c r="F5615" s="29"/>
      <c r="G5615" s="29"/>
      <c r="H5615" s="29"/>
      <c r="I5615" s="29"/>
      <c r="J5615" s="29"/>
      <c r="K5615" s="25"/>
      <c r="L5615" s="25"/>
      <c r="M5615" s="25"/>
      <c r="N5615" s="25"/>
      <c r="O5615" s="25"/>
      <c r="P5615" s="25"/>
      <c r="Q5615" s="28"/>
      <c r="R5615" s="29"/>
      <c r="S5615" s="27"/>
      <c r="T5615" s="27"/>
      <c r="U5615" s="28"/>
      <c r="V5615" s="26"/>
      <c r="W5615" s="26"/>
      <c r="X5615" s="26"/>
      <c r="Y5615" s="37"/>
      <c r="Z5615" s="37"/>
      <c r="AA5615" s="37"/>
      <c r="AB5615" s="30"/>
      <c r="AC5615" s="30"/>
      <c r="AD5615" s="31"/>
      <c r="AE5615" s="30"/>
      <c r="AF5615" s="30"/>
      <c r="AG5615" s="32"/>
      <c r="AH5615" s="30"/>
      <c r="AJ5615" s="30"/>
      <c r="AK5615" s="30"/>
      <c r="AL5615" s="30"/>
      <c r="AM5615" s="30"/>
      <c r="AN5615" s="30"/>
      <c r="AO5615" s="30"/>
      <c r="AP5615" s="30"/>
      <c r="AQ5615" s="30"/>
      <c r="AR5615" s="30"/>
      <c r="AS5615" s="30"/>
      <c r="AT5615" s="30"/>
      <c r="AU5615" s="121"/>
      <c r="AV5615" s="129"/>
      <c r="AW5615" s="129"/>
      <c r="AX5615" s="129"/>
    </row>
    <row r="5616" spans="1:50" x14ac:dyDescent="0.25">
      <c r="A5616" s="120"/>
      <c r="B5616" s="28"/>
      <c r="C5616" s="25"/>
      <c r="D5616" s="25"/>
      <c r="E5616" s="25"/>
      <c r="F5616" s="29"/>
      <c r="G5616" s="29"/>
      <c r="H5616" s="29"/>
      <c r="I5616" s="29"/>
      <c r="J5616" s="29"/>
      <c r="K5616" s="25"/>
      <c r="L5616" s="25"/>
      <c r="M5616" s="25"/>
      <c r="N5616" s="25"/>
      <c r="O5616" s="25"/>
      <c r="P5616" s="25"/>
      <c r="Q5616" s="28"/>
      <c r="R5616" s="29"/>
      <c r="S5616" s="27"/>
      <c r="T5616" s="27"/>
      <c r="U5616" s="28"/>
      <c r="V5616" s="26"/>
      <c r="W5616" s="26"/>
      <c r="X5616" s="26"/>
      <c r="Y5616" s="37"/>
      <c r="Z5616" s="37"/>
      <c r="AA5616" s="37"/>
      <c r="AB5616" s="30"/>
      <c r="AC5616" s="30"/>
      <c r="AD5616" s="31"/>
      <c r="AE5616" s="30"/>
      <c r="AF5616" s="30"/>
      <c r="AG5616" s="32"/>
      <c r="AH5616" s="30"/>
      <c r="AJ5616" s="30"/>
      <c r="AK5616" s="30"/>
      <c r="AL5616" s="30"/>
      <c r="AM5616" s="30"/>
      <c r="AN5616" s="30"/>
      <c r="AO5616" s="30"/>
      <c r="AP5616" s="30"/>
      <c r="AQ5616" s="30"/>
      <c r="AR5616" s="30"/>
      <c r="AS5616" s="30"/>
      <c r="AT5616" s="30"/>
      <c r="AU5616" s="121"/>
      <c r="AV5616" s="129"/>
      <c r="AW5616" s="129"/>
      <c r="AX5616" s="129"/>
    </row>
    <row r="5617" spans="1:50" x14ac:dyDescent="0.25">
      <c r="A5617" s="120"/>
      <c r="B5617" s="28"/>
      <c r="C5617" s="25"/>
      <c r="D5617" s="25"/>
      <c r="E5617" s="25"/>
      <c r="F5617" s="29"/>
      <c r="G5617" s="29"/>
      <c r="H5617" s="29"/>
      <c r="I5617" s="29"/>
      <c r="J5617" s="29"/>
      <c r="K5617" s="25"/>
      <c r="L5617" s="25"/>
      <c r="M5617" s="25"/>
      <c r="N5617" s="25"/>
      <c r="O5617" s="25"/>
      <c r="P5617" s="25"/>
      <c r="Q5617" s="28"/>
      <c r="R5617" s="29"/>
      <c r="S5617" s="27"/>
      <c r="T5617" s="27"/>
      <c r="U5617" s="28"/>
      <c r="V5617" s="26"/>
      <c r="W5617" s="26"/>
      <c r="X5617" s="26"/>
      <c r="Y5617" s="37"/>
      <c r="Z5617" s="37"/>
      <c r="AA5617" s="37"/>
      <c r="AB5617" s="30"/>
      <c r="AC5617" s="30"/>
      <c r="AD5617" s="31"/>
      <c r="AE5617" s="30"/>
      <c r="AF5617" s="30"/>
      <c r="AG5617" s="32"/>
      <c r="AH5617" s="30"/>
      <c r="AJ5617" s="30"/>
      <c r="AK5617" s="30"/>
      <c r="AL5617" s="30"/>
      <c r="AM5617" s="30"/>
      <c r="AN5617" s="30"/>
      <c r="AO5617" s="30"/>
      <c r="AP5617" s="30"/>
      <c r="AQ5617" s="30"/>
      <c r="AR5617" s="30"/>
      <c r="AS5617" s="30"/>
      <c r="AT5617" s="30"/>
      <c r="AU5617" s="121"/>
      <c r="AV5617" s="129"/>
      <c r="AW5617" s="129"/>
      <c r="AX5617" s="129"/>
    </row>
    <row r="5618" spans="1:50" x14ac:dyDescent="0.25">
      <c r="A5618" s="120"/>
      <c r="B5618" s="28"/>
      <c r="C5618" s="25"/>
      <c r="D5618" s="25"/>
      <c r="E5618" s="25"/>
      <c r="F5618" s="29"/>
      <c r="G5618" s="29"/>
      <c r="H5618" s="29"/>
      <c r="I5618" s="29"/>
      <c r="J5618" s="29"/>
      <c r="K5618" s="25"/>
      <c r="L5618" s="25"/>
      <c r="M5618" s="25"/>
      <c r="N5618" s="25"/>
      <c r="O5618" s="25"/>
      <c r="P5618" s="25"/>
      <c r="Q5618" s="28"/>
      <c r="R5618" s="29"/>
      <c r="S5618" s="27"/>
      <c r="T5618" s="27"/>
      <c r="U5618" s="28"/>
      <c r="V5618" s="26"/>
      <c r="W5618" s="26"/>
      <c r="X5618" s="26"/>
      <c r="Y5618" s="37"/>
      <c r="Z5618" s="37"/>
      <c r="AA5618" s="37"/>
      <c r="AB5618" s="30"/>
      <c r="AC5618" s="30"/>
      <c r="AD5618" s="31"/>
      <c r="AE5618" s="30"/>
      <c r="AF5618" s="30"/>
      <c r="AG5618" s="32"/>
      <c r="AH5618" s="30"/>
      <c r="AJ5618" s="30"/>
      <c r="AK5618" s="30"/>
      <c r="AL5618" s="30"/>
      <c r="AM5618" s="30"/>
      <c r="AN5618" s="30"/>
      <c r="AO5618" s="30"/>
      <c r="AP5618" s="30"/>
      <c r="AQ5618" s="30"/>
      <c r="AR5618" s="30"/>
      <c r="AS5618" s="30"/>
      <c r="AT5618" s="30"/>
      <c r="AU5618" s="121"/>
      <c r="AV5618" s="129"/>
      <c r="AW5618" s="129"/>
      <c r="AX5618" s="129"/>
    </row>
    <row r="5619" spans="1:50" x14ac:dyDescent="0.25">
      <c r="A5619" s="120"/>
      <c r="B5619" s="28"/>
      <c r="C5619" s="25"/>
      <c r="D5619" s="25"/>
      <c r="E5619" s="25"/>
      <c r="F5619" s="29"/>
      <c r="G5619" s="29"/>
      <c r="H5619" s="29"/>
      <c r="I5619" s="29"/>
      <c r="J5619" s="29"/>
      <c r="K5619" s="25"/>
      <c r="L5619" s="25"/>
      <c r="M5619" s="25"/>
      <c r="N5619" s="25"/>
      <c r="O5619" s="25"/>
      <c r="P5619" s="25"/>
      <c r="Q5619" s="28"/>
      <c r="R5619" s="29"/>
      <c r="S5619" s="27"/>
      <c r="T5619" s="27"/>
      <c r="U5619" s="28"/>
      <c r="V5619" s="26"/>
      <c r="W5619" s="26"/>
      <c r="X5619" s="26"/>
      <c r="Y5619" s="37"/>
      <c r="Z5619" s="37"/>
      <c r="AA5619" s="37"/>
      <c r="AB5619" s="30"/>
      <c r="AC5619" s="30"/>
      <c r="AD5619" s="31"/>
      <c r="AE5619" s="30"/>
      <c r="AF5619" s="30"/>
      <c r="AG5619" s="32"/>
      <c r="AH5619" s="30"/>
      <c r="AJ5619" s="30"/>
      <c r="AK5619" s="30"/>
      <c r="AL5619" s="30"/>
      <c r="AM5619" s="30"/>
      <c r="AN5619" s="30"/>
      <c r="AO5619" s="30"/>
      <c r="AP5619" s="30"/>
      <c r="AQ5619" s="30"/>
      <c r="AR5619" s="30"/>
      <c r="AS5619" s="30"/>
      <c r="AT5619" s="30"/>
      <c r="AU5619" s="121"/>
      <c r="AV5619" s="129"/>
      <c r="AW5619" s="129"/>
      <c r="AX5619" s="129"/>
    </row>
    <row r="5620" spans="1:50" x14ac:dyDescent="0.25">
      <c r="A5620" s="120"/>
      <c r="B5620" s="28"/>
      <c r="C5620" s="25"/>
      <c r="D5620" s="25"/>
      <c r="E5620" s="25"/>
      <c r="F5620" s="29"/>
      <c r="G5620" s="29"/>
      <c r="H5620" s="29"/>
      <c r="I5620" s="29"/>
      <c r="J5620" s="29"/>
      <c r="K5620" s="25"/>
      <c r="L5620" s="25"/>
      <c r="M5620" s="25"/>
      <c r="N5620" s="25"/>
      <c r="O5620" s="25"/>
      <c r="P5620" s="25"/>
      <c r="Q5620" s="28"/>
      <c r="R5620" s="29"/>
      <c r="S5620" s="27"/>
      <c r="T5620" s="27"/>
      <c r="U5620" s="28"/>
      <c r="V5620" s="26"/>
      <c r="W5620" s="26"/>
      <c r="X5620" s="26"/>
      <c r="Y5620" s="37"/>
      <c r="Z5620" s="37"/>
      <c r="AA5620" s="37"/>
      <c r="AB5620" s="30"/>
      <c r="AC5620" s="30"/>
      <c r="AD5620" s="31"/>
      <c r="AE5620" s="30"/>
      <c r="AF5620" s="30"/>
      <c r="AG5620" s="32"/>
      <c r="AH5620" s="30"/>
      <c r="AJ5620" s="30"/>
      <c r="AK5620" s="30"/>
      <c r="AL5620" s="30"/>
      <c r="AM5620" s="30"/>
      <c r="AN5620" s="30"/>
      <c r="AO5620" s="30"/>
      <c r="AP5620" s="30"/>
      <c r="AQ5620" s="30"/>
      <c r="AR5620" s="30"/>
      <c r="AS5620" s="30"/>
      <c r="AT5620" s="30"/>
      <c r="AU5620" s="121"/>
      <c r="AV5620" s="129"/>
      <c r="AW5620" s="129"/>
      <c r="AX5620" s="129"/>
    </row>
    <row r="5621" spans="1:50" x14ac:dyDescent="0.25">
      <c r="A5621" s="120"/>
      <c r="B5621" s="28"/>
      <c r="C5621" s="25"/>
      <c r="D5621" s="25"/>
      <c r="E5621" s="25"/>
      <c r="F5621" s="29"/>
      <c r="G5621" s="29"/>
      <c r="H5621" s="29"/>
      <c r="I5621" s="29"/>
      <c r="J5621" s="29"/>
      <c r="K5621" s="25"/>
      <c r="L5621" s="25"/>
      <c r="M5621" s="25"/>
      <c r="N5621" s="25"/>
      <c r="O5621" s="25"/>
      <c r="P5621" s="25"/>
      <c r="Q5621" s="28"/>
      <c r="R5621" s="29"/>
      <c r="S5621" s="27"/>
      <c r="T5621" s="27"/>
      <c r="U5621" s="28"/>
      <c r="V5621" s="26"/>
      <c r="W5621" s="26"/>
      <c r="X5621" s="26"/>
      <c r="Y5621" s="37"/>
      <c r="Z5621" s="37"/>
      <c r="AA5621" s="37"/>
      <c r="AB5621" s="30"/>
      <c r="AC5621" s="30"/>
      <c r="AD5621" s="31"/>
      <c r="AE5621" s="30"/>
      <c r="AF5621" s="30"/>
      <c r="AG5621" s="32"/>
      <c r="AH5621" s="30"/>
      <c r="AJ5621" s="30"/>
      <c r="AK5621" s="30"/>
      <c r="AL5621" s="30"/>
      <c r="AM5621" s="30"/>
      <c r="AN5621" s="30"/>
      <c r="AO5621" s="30"/>
      <c r="AP5621" s="30"/>
      <c r="AQ5621" s="30"/>
      <c r="AR5621" s="30"/>
      <c r="AS5621" s="30"/>
      <c r="AT5621" s="30"/>
      <c r="AU5621" s="121"/>
      <c r="AV5621" s="129"/>
      <c r="AW5621" s="129"/>
      <c r="AX5621" s="129"/>
    </row>
    <row r="5622" spans="1:50" x14ac:dyDescent="0.25">
      <c r="A5622" s="120"/>
      <c r="B5622" s="28"/>
      <c r="C5622" s="25"/>
      <c r="D5622" s="25"/>
      <c r="E5622" s="25"/>
      <c r="F5622" s="29"/>
      <c r="G5622" s="29"/>
      <c r="H5622" s="29"/>
      <c r="I5622" s="29"/>
      <c r="J5622" s="29"/>
      <c r="K5622" s="25"/>
      <c r="L5622" s="25"/>
      <c r="M5622" s="25"/>
      <c r="N5622" s="25"/>
      <c r="O5622" s="25"/>
      <c r="P5622" s="25"/>
      <c r="Q5622" s="28"/>
      <c r="R5622" s="29"/>
      <c r="S5622" s="27"/>
      <c r="T5622" s="27"/>
      <c r="U5622" s="28"/>
      <c r="V5622" s="26"/>
      <c r="W5622" s="26"/>
      <c r="X5622" s="26"/>
      <c r="Y5622" s="37"/>
      <c r="Z5622" s="37"/>
      <c r="AA5622" s="37"/>
      <c r="AB5622" s="30"/>
      <c r="AC5622" s="30"/>
      <c r="AD5622" s="31"/>
      <c r="AE5622" s="30"/>
      <c r="AF5622" s="30"/>
      <c r="AG5622" s="32"/>
      <c r="AH5622" s="30"/>
      <c r="AJ5622" s="30"/>
      <c r="AK5622" s="30"/>
      <c r="AL5622" s="30"/>
      <c r="AM5622" s="30"/>
      <c r="AN5622" s="30"/>
      <c r="AO5622" s="30"/>
      <c r="AP5622" s="30"/>
      <c r="AQ5622" s="30"/>
      <c r="AR5622" s="30"/>
      <c r="AS5622" s="30"/>
      <c r="AT5622" s="30"/>
      <c r="AU5622" s="121"/>
      <c r="AV5622" s="129"/>
      <c r="AW5622" s="129"/>
      <c r="AX5622" s="129"/>
    </row>
    <row r="5623" spans="1:50" x14ac:dyDescent="0.25">
      <c r="A5623" s="120"/>
      <c r="B5623" s="28"/>
      <c r="C5623" s="25"/>
      <c r="D5623" s="25"/>
      <c r="E5623" s="25"/>
      <c r="F5623" s="29"/>
      <c r="G5623" s="29"/>
      <c r="H5623" s="29"/>
      <c r="I5623" s="29"/>
      <c r="J5623" s="29"/>
      <c r="K5623" s="25"/>
      <c r="L5623" s="25"/>
      <c r="M5623" s="25"/>
      <c r="N5623" s="25"/>
      <c r="O5623" s="25"/>
      <c r="P5623" s="25"/>
      <c r="Q5623" s="28"/>
      <c r="R5623" s="29"/>
      <c r="S5623" s="27"/>
      <c r="T5623" s="27"/>
      <c r="U5623" s="28"/>
      <c r="V5623" s="26"/>
      <c r="W5623" s="26"/>
      <c r="X5623" s="26"/>
      <c r="Y5623" s="37"/>
      <c r="Z5623" s="37"/>
      <c r="AA5623" s="37"/>
      <c r="AB5623" s="30"/>
      <c r="AC5623" s="30"/>
      <c r="AD5623" s="31"/>
      <c r="AE5623" s="30"/>
      <c r="AF5623" s="30"/>
      <c r="AG5623" s="32"/>
      <c r="AH5623" s="30"/>
      <c r="AJ5623" s="30"/>
      <c r="AK5623" s="30"/>
      <c r="AL5623" s="30"/>
      <c r="AM5623" s="30"/>
      <c r="AN5623" s="30"/>
      <c r="AO5623" s="30"/>
      <c r="AP5623" s="30"/>
      <c r="AQ5623" s="30"/>
      <c r="AR5623" s="30"/>
      <c r="AS5623" s="30"/>
      <c r="AT5623" s="30"/>
      <c r="AU5623" s="121"/>
      <c r="AV5623" s="129"/>
      <c r="AW5623" s="129"/>
      <c r="AX5623" s="129"/>
    </row>
    <row r="5624" spans="1:50" x14ac:dyDescent="0.25">
      <c r="A5624" s="120"/>
      <c r="B5624" s="28"/>
      <c r="C5624" s="25"/>
      <c r="D5624" s="25"/>
      <c r="E5624" s="25"/>
      <c r="F5624" s="29"/>
      <c r="G5624" s="29"/>
      <c r="H5624" s="29"/>
      <c r="I5624" s="29"/>
      <c r="J5624" s="29"/>
      <c r="K5624" s="25"/>
      <c r="L5624" s="25"/>
      <c r="M5624" s="25"/>
      <c r="N5624" s="25"/>
      <c r="O5624" s="25"/>
      <c r="P5624" s="25"/>
      <c r="Q5624" s="28"/>
      <c r="R5624" s="29"/>
      <c r="S5624" s="27"/>
      <c r="T5624" s="27"/>
      <c r="U5624" s="28"/>
      <c r="V5624" s="26"/>
      <c r="W5624" s="26"/>
      <c r="X5624" s="26"/>
      <c r="Y5624" s="37"/>
      <c r="Z5624" s="37"/>
      <c r="AA5624" s="37"/>
      <c r="AB5624" s="30"/>
      <c r="AC5624" s="30"/>
      <c r="AD5624" s="31"/>
      <c r="AE5624" s="30"/>
      <c r="AF5624" s="30"/>
      <c r="AG5624" s="32"/>
      <c r="AH5624" s="30"/>
      <c r="AJ5624" s="30"/>
      <c r="AK5624" s="30"/>
      <c r="AL5624" s="30"/>
      <c r="AM5624" s="30"/>
      <c r="AN5624" s="30"/>
      <c r="AO5624" s="30"/>
      <c r="AP5624" s="30"/>
      <c r="AQ5624" s="30"/>
      <c r="AR5624" s="30"/>
      <c r="AS5624" s="30"/>
      <c r="AT5624" s="30"/>
      <c r="AU5624" s="121"/>
      <c r="AV5624" s="129"/>
      <c r="AW5624" s="129"/>
      <c r="AX5624" s="129"/>
    </row>
    <row r="5625" spans="1:50" x14ac:dyDescent="0.25">
      <c r="A5625" s="120"/>
      <c r="B5625" s="28"/>
      <c r="C5625" s="25"/>
      <c r="D5625" s="25"/>
      <c r="E5625" s="25"/>
      <c r="F5625" s="29"/>
      <c r="G5625" s="29"/>
      <c r="H5625" s="29"/>
      <c r="I5625" s="29"/>
      <c r="J5625" s="29"/>
      <c r="K5625" s="25"/>
      <c r="L5625" s="25"/>
      <c r="M5625" s="25"/>
      <c r="N5625" s="25"/>
      <c r="O5625" s="25"/>
      <c r="P5625" s="25"/>
      <c r="Q5625" s="28"/>
      <c r="R5625" s="29"/>
      <c r="S5625" s="27"/>
      <c r="T5625" s="27"/>
      <c r="U5625" s="28"/>
      <c r="V5625" s="26"/>
      <c r="W5625" s="26"/>
      <c r="X5625" s="26"/>
      <c r="Y5625" s="37"/>
      <c r="Z5625" s="37"/>
      <c r="AA5625" s="37"/>
      <c r="AB5625" s="30"/>
      <c r="AC5625" s="30"/>
      <c r="AD5625" s="31"/>
      <c r="AE5625" s="30"/>
      <c r="AF5625" s="30"/>
      <c r="AG5625" s="32"/>
      <c r="AH5625" s="30"/>
      <c r="AJ5625" s="30"/>
      <c r="AK5625" s="30"/>
      <c r="AL5625" s="30"/>
      <c r="AM5625" s="30"/>
      <c r="AN5625" s="30"/>
      <c r="AO5625" s="30"/>
      <c r="AP5625" s="30"/>
      <c r="AQ5625" s="30"/>
      <c r="AR5625" s="30"/>
      <c r="AS5625" s="30"/>
      <c r="AT5625" s="30"/>
      <c r="AU5625" s="121"/>
      <c r="AV5625" s="129"/>
      <c r="AW5625" s="129"/>
      <c r="AX5625" s="129"/>
    </row>
    <row r="5626" spans="1:50" x14ac:dyDescent="0.25">
      <c r="A5626" s="120"/>
      <c r="B5626" s="28"/>
      <c r="C5626" s="25"/>
      <c r="D5626" s="25"/>
      <c r="E5626" s="25"/>
      <c r="F5626" s="29"/>
      <c r="G5626" s="29"/>
      <c r="H5626" s="29"/>
      <c r="I5626" s="29"/>
      <c r="J5626" s="29"/>
      <c r="K5626" s="25"/>
      <c r="L5626" s="25"/>
      <c r="M5626" s="25"/>
      <c r="N5626" s="25"/>
      <c r="O5626" s="25"/>
      <c r="P5626" s="25"/>
      <c r="Q5626" s="28"/>
      <c r="R5626" s="29"/>
      <c r="S5626" s="27"/>
      <c r="T5626" s="27"/>
      <c r="U5626" s="28"/>
      <c r="V5626" s="26"/>
      <c r="W5626" s="26"/>
      <c r="X5626" s="26"/>
      <c r="Y5626" s="37"/>
      <c r="Z5626" s="37"/>
      <c r="AA5626" s="37"/>
      <c r="AB5626" s="30"/>
      <c r="AC5626" s="30"/>
      <c r="AD5626" s="31"/>
      <c r="AE5626" s="30"/>
      <c r="AF5626" s="30"/>
      <c r="AG5626" s="32"/>
      <c r="AH5626" s="30"/>
      <c r="AJ5626" s="30"/>
      <c r="AK5626" s="30"/>
      <c r="AL5626" s="30"/>
      <c r="AM5626" s="30"/>
      <c r="AN5626" s="30"/>
      <c r="AO5626" s="30"/>
      <c r="AP5626" s="30"/>
      <c r="AQ5626" s="30"/>
      <c r="AR5626" s="30"/>
      <c r="AS5626" s="30"/>
      <c r="AT5626" s="30"/>
      <c r="AU5626" s="121"/>
      <c r="AV5626" s="129"/>
      <c r="AW5626" s="129"/>
      <c r="AX5626" s="129"/>
    </row>
    <row r="5627" spans="1:50" x14ac:dyDescent="0.25">
      <c r="A5627" s="120"/>
      <c r="B5627" s="28"/>
      <c r="C5627" s="25"/>
      <c r="D5627" s="25"/>
      <c r="E5627" s="25"/>
      <c r="F5627" s="29"/>
      <c r="G5627" s="29"/>
      <c r="H5627" s="29"/>
      <c r="I5627" s="29"/>
      <c r="J5627" s="29"/>
      <c r="K5627" s="25"/>
      <c r="L5627" s="25"/>
      <c r="M5627" s="25"/>
      <c r="N5627" s="25"/>
      <c r="O5627" s="25"/>
      <c r="P5627" s="25"/>
      <c r="Q5627" s="28"/>
      <c r="R5627" s="29"/>
      <c r="S5627" s="27"/>
      <c r="T5627" s="27"/>
      <c r="U5627" s="28"/>
      <c r="V5627" s="26"/>
      <c r="W5627" s="26"/>
      <c r="X5627" s="26"/>
      <c r="Y5627" s="37"/>
      <c r="Z5627" s="37"/>
      <c r="AA5627" s="37"/>
      <c r="AB5627" s="30"/>
      <c r="AC5627" s="30"/>
      <c r="AD5627" s="31"/>
      <c r="AE5627" s="30"/>
      <c r="AF5627" s="30"/>
      <c r="AG5627" s="32"/>
      <c r="AH5627" s="30"/>
      <c r="AJ5627" s="30"/>
      <c r="AK5627" s="30"/>
      <c r="AL5627" s="30"/>
      <c r="AM5627" s="30"/>
      <c r="AN5627" s="30"/>
      <c r="AO5627" s="30"/>
      <c r="AP5627" s="30"/>
      <c r="AQ5627" s="30"/>
      <c r="AR5627" s="30"/>
      <c r="AS5627" s="30"/>
      <c r="AT5627" s="30"/>
      <c r="AU5627" s="121"/>
      <c r="AV5627" s="129"/>
      <c r="AW5627" s="129"/>
      <c r="AX5627" s="129"/>
    </row>
    <row r="5628" spans="1:50" x14ac:dyDescent="0.25">
      <c r="A5628" s="120"/>
      <c r="B5628" s="28"/>
      <c r="C5628" s="25"/>
      <c r="D5628" s="25"/>
      <c r="E5628" s="25"/>
      <c r="F5628" s="29"/>
      <c r="G5628" s="29"/>
      <c r="H5628" s="29"/>
      <c r="I5628" s="29"/>
      <c r="J5628" s="29"/>
      <c r="K5628" s="25"/>
      <c r="L5628" s="25"/>
      <c r="M5628" s="25"/>
      <c r="N5628" s="25"/>
      <c r="O5628" s="25"/>
      <c r="P5628" s="25"/>
      <c r="Q5628" s="28"/>
      <c r="R5628" s="29"/>
      <c r="S5628" s="27"/>
      <c r="T5628" s="27"/>
      <c r="U5628" s="28"/>
      <c r="V5628" s="26"/>
      <c r="W5628" s="26"/>
      <c r="X5628" s="26"/>
      <c r="Y5628" s="37"/>
      <c r="Z5628" s="37"/>
      <c r="AA5628" s="37"/>
      <c r="AB5628" s="30"/>
      <c r="AC5628" s="30"/>
      <c r="AD5628" s="31"/>
      <c r="AE5628" s="30"/>
      <c r="AF5628" s="30"/>
      <c r="AG5628" s="32"/>
      <c r="AH5628" s="30"/>
      <c r="AJ5628" s="30"/>
      <c r="AK5628" s="30"/>
      <c r="AL5628" s="30"/>
      <c r="AM5628" s="30"/>
      <c r="AN5628" s="30"/>
      <c r="AO5628" s="30"/>
      <c r="AP5628" s="30"/>
      <c r="AQ5628" s="30"/>
      <c r="AR5628" s="30"/>
      <c r="AS5628" s="30"/>
      <c r="AT5628" s="30"/>
      <c r="AU5628" s="121"/>
      <c r="AV5628" s="129"/>
      <c r="AW5628" s="129"/>
      <c r="AX5628" s="129"/>
    </row>
    <row r="5629" spans="1:50" x14ac:dyDescent="0.25">
      <c r="A5629" s="120"/>
      <c r="B5629" s="28"/>
      <c r="C5629" s="25"/>
      <c r="D5629" s="25"/>
      <c r="E5629" s="25"/>
      <c r="F5629" s="29"/>
      <c r="G5629" s="29"/>
      <c r="H5629" s="29"/>
      <c r="I5629" s="29"/>
      <c r="J5629" s="29"/>
      <c r="K5629" s="25"/>
      <c r="L5629" s="25"/>
      <c r="M5629" s="25"/>
      <c r="N5629" s="25"/>
      <c r="O5629" s="25"/>
      <c r="P5629" s="25"/>
      <c r="Q5629" s="28"/>
      <c r="R5629" s="29"/>
      <c r="S5629" s="27"/>
      <c r="T5629" s="27"/>
      <c r="U5629" s="28"/>
      <c r="V5629" s="26"/>
      <c r="W5629" s="26"/>
      <c r="X5629" s="26"/>
      <c r="Y5629" s="37"/>
      <c r="Z5629" s="37"/>
      <c r="AA5629" s="37"/>
      <c r="AB5629" s="30"/>
      <c r="AC5629" s="30"/>
      <c r="AD5629" s="31"/>
      <c r="AE5629" s="30"/>
      <c r="AF5629" s="30"/>
      <c r="AG5629" s="32"/>
      <c r="AH5629" s="30"/>
      <c r="AJ5629" s="30"/>
      <c r="AK5629" s="30"/>
      <c r="AL5629" s="30"/>
      <c r="AM5629" s="30"/>
      <c r="AN5629" s="30"/>
      <c r="AO5629" s="30"/>
      <c r="AP5629" s="30"/>
      <c r="AQ5629" s="30"/>
      <c r="AR5629" s="30"/>
      <c r="AS5629" s="30"/>
      <c r="AT5629" s="30"/>
      <c r="AU5629" s="121"/>
      <c r="AV5629" s="129"/>
      <c r="AW5629" s="129"/>
      <c r="AX5629" s="129"/>
    </row>
    <row r="5630" spans="1:50" x14ac:dyDescent="0.25">
      <c r="A5630" s="120"/>
      <c r="B5630" s="28"/>
      <c r="C5630" s="25"/>
      <c r="D5630" s="25"/>
      <c r="E5630" s="25"/>
      <c r="F5630" s="29"/>
      <c r="G5630" s="29"/>
      <c r="H5630" s="29"/>
      <c r="I5630" s="29"/>
      <c r="J5630" s="29"/>
      <c r="K5630" s="25"/>
      <c r="L5630" s="25"/>
      <c r="M5630" s="25"/>
      <c r="N5630" s="25"/>
      <c r="O5630" s="25"/>
      <c r="P5630" s="25"/>
      <c r="Q5630" s="28"/>
      <c r="R5630" s="29"/>
      <c r="S5630" s="27"/>
      <c r="T5630" s="27"/>
      <c r="U5630" s="28"/>
      <c r="V5630" s="26"/>
      <c r="W5630" s="26"/>
      <c r="X5630" s="26"/>
      <c r="Y5630" s="37"/>
      <c r="Z5630" s="37"/>
      <c r="AA5630" s="37"/>
      <c r="AB5630" s="30"/>
      <c r="AC5630" s="30"/>
      <c r="AD5630" s="31"/>
      <c r="AE5630" s="30"/>
      <c r="AF5630" s="30"/>
      <c r="AG5630" s="32"/>
      <c r="AH5630" s="30"/>
      <c r="AJ5630" s="30"/>
      <c r="AK5630" s="30"/>
      <c r="AL5630" s="30"/>
      <c r="AM5630" s="30"/>
      <c r="AN5630" s="30"/>
      <c r="AO5630" s="30"/>
      <c r="AP5630" s="30"/>
      <c r="AQ5630" s="30"/>
      <c r="AR5630" s="30"/>
      <c r="AS5630" s="30"/>
      <c r="AT5630" s="30"/>
      <c r="AU5630" s="121"/>
      <c r="AV5630" s="129"/>
      <c r="AW5630" s="129"/>
      <c r="AX5630" s="129"/>
    </row>
    <row r="5631" spans="1:50" x14ac:dyDescent="0.25">
      <c r="A5631" s="120"/>
      <c r="B5631" s="28"/>
      <c r="C5631" s="25"/>
      <c r="D5631" s="25"/>
      <c r="E5631" s="25"/>
      <c r="F5631" s="29"/>
      <c r="G5631" s="29"/>
      <c r="H5631" s="29"/>
      <c r="I5631" s="29"/>
      <c r="J5631" s="29"/>
      <c r="K5631" s="25"/>
      <c r="L5631" s="25"/>
      <c r="M5631" s="25"/>
      <c r="N5631" s="25"/>
      <c r="O5631" s="25"/>
      <c r="P5631" s="25"/>
      <c r="Q5631" s="28"/>
      <c r="R5631" s="29"/>
      <c r="S5631" s="27"/>
      <c r="T5631" s="27"/>
      <c r="U5631" s="28"/>
      <c r="V5631" s="26"/>
      <c r="W5631" s="26"/>
      <c r="X5631" s="26"/>
      <c r="Y5631" s="37"/>
      <c r="Z5631" s="37"/>
      <c r="AA5631" s="37"/>
      <c r="AB5631" s="30"/>
      <c r="AC5631" s="30"/>
      <c r="AD5631" s="31"/>
      <c r="AE5631" s="30"/>
      <c r="AF5631" s="30"/>
      <c r="AG5631" s="32"/>
      <c r="AH5631" s="30"/>
      <c r="AJ5631" s="30"/>
      <c r="AK5631" s="30"/>
      <c r="AL5631" s="30"/>
      <c r="AM5631" s="30"/>
      <c r="AN5631" s="30"/>
      <c r="AO5631" s="30"/>
      <c r="AP5631" s="30"/>
      <c r="AQ5631" s="30"/>
      <c r="AR5631" s="30"/>
      <c r="AS5631" s="30"/>
      <c r="AT5631" s="30"/>
      <c r="AU5631" s="121"/>
      <c r="AV5631" s="129"/>
      <c r="AW5631" s="129"/>
      <c r="AX5631" s="129"/>
    </row>
    <row r="5632" spans="1:50" x14ac:dyDescent="0.25">
      <c r="A5632" s="120"/>
      <c r="B5632" s="28"/>
      <c r="C5632" s="25"/>
      <c r="D5632" s="25"/>
      <c r="E5632" s="25"/>
      <c r="F5632" s="29"/>
      <c r="G5632" s="29"/>
      <c r="H5632" s="29"/>
      <c r="I5632" s="29"/>
      <c r="J5632" s="29"/>
      <c r="K5632" s="25"/>
      <c r="L5632" s="25"/>
      <c r="M5632" s="25"/>
      <c r="N5632" s="25"/>
      <c r="O5632" s="25"/>
      <c r="P5632" s="25"/>
      <c r="Q5632" s="28"/>
      <c r="R5632" s="29"/>
      <c r="S5632" s="27"/>
      <c r="T5632" s="27"/>
      <c r="U5632" s="28"/>
      <c r="V5632" s="26"/>
      <c r="W5632" s="26"/>
      <c r="X5632" s="26"/>
      <c r="Y5632" s="37"/>
      <c r="Z5632" s="37"/>
      <c r="AA5632" s="37"/>
      <c r="AB5632" s="30"/>
      <c r="AC5632" s="30"/>
      <c r="AD5632" s="31"/>
      <c r="AE5632" s="30"/>
      <c r="AF5632" s="30"/>
      <c r="AG5632" s="32"/>
      <c r="AH5632" s="30"/>
      <c r="AJ5632" s="30"/>
      <c r="AK5632" s="30"/>
      <c r="AL5632" s="30"/>
      <c r="AM5632" s="30"/>
      <c r="AN5632" s="30"/>
      <c r="AO5632" s="30"/>
      <c r="AP5632" s="30"/>
      <c r="AQ5632" s="30"/>
      <c r="AR5632" s="30"/>
      <c r="AS5632" s="30"/>
      <c r="AT5632" s="30"/>
      <c r="AU5632" s="121"/>
      <c r="AV5632" s="129"/>
      <c r="AW5632" s="129"/>
      <c r="AX5632" s="129"/>
    </row>
    <row r="5633" spans="1:50" x14ac:dyDescent="0.25">
      <c r="A5633" s="120"/>
      <c r="B5633" s="28"/>
      <c r="C5633" s="25"/>
      <c r="D5633" s="25"/>
      <c r="E5633" s="25"/>
      <c r="F5633" s="29"/>
      <c r="G5633" s="29"/>
      <c r="H5633" s="29"/>
      <c r="I5633" s="29"/>
      <c r="J5633" s="29"/>
      <c r="K5633" s="25"/>
      <c r="L5633" s="25"/>
      <c r="M5633" s="25"/>
      <c r="N5633" s="25"/>
      <c r="O5633" s="25"/>
      <c r="P5633" s="25"/>
      <c r="Q5633" s="28"/>
      <c r="R5633" s="29"/>
      <c r="S5633" s="27"/>
      <c r="T5633" s="27"/>
      <c r="U5633" s="28"/>
      <c r="V5633" s="26"/>
      <c r="W5633" s="26"/>
      <c r="X5633" s="26"/>
      <c r="Y5633" s="37"/>
      <c r="Z5633" s="37"/>
      <c r="AA5633" s="37"/>
      <c r="AB5633" s="30"/>
      <c r="AC5633" s="30"/>
      <c r="AD5633" s="31"/>
      <c r="AE5633" s="30"/>
      <c r="AF5633" s="30"/>
      <c r="AG5633" s="32"/>
      <c r="AH5633" s="30"/>
      <c r="AJ5633" s="30"/>
      <c r="AK5633" s="30"/>
      <c r="AL5633" s="30"/>
      <c r="AM5633" s="30"/>
      <c r="AN5633" s="30"/>
      <c r="AO5633" s="30"/>
      <c r="AP5633" s="30"/>
      <c r="AQ5633" s="30"/>
      <c r="AR5633" s="30"/>
      <c r="AS5633" s="30"/>
      <c r="AT5633" s="30"/>
      <c r="AU5633" s="121"/>
      <c r="AV5633" s="129"/>
      <c r="AW5633" s="129"/>
      <c r="AX5633" s="129"/>
    </row>
    <row r="5634" spans="1:50" x14ac:dyDescent="0.25">
      <c r="A5634" s="120"/>
      <c r="B5634" s="28"/>
      <c r="C5634" s="25"/>
      <c r="D5634" s="25"/>
      <c r="E5634" s="25"/>
      <c r="F5634" s="29"/>
      <c r="G5634" s="29"/>
      <c r="H5634" s="29"/>
      <c r="I5634" s="29"/>
      <c r="J5634" s="29"/>
      <c r="K5634" s="25"/>
      <c r="L5634" s="25"/>
      <c r="M5634" s="25"/>
      <c r="N5634" s="25"/>
      <c r="O5634" s="25"/>
      <c r="P5634" s="25"/>
      <c r="Q5634" s="28"/>
      <c r="R5634" s="29"/>
      <c r="S5634" s="27"/>
      <c r="T5634" s="27"/>
      <c r="U5634" s="28"/>
      <c r="V5634" s="26"/>
      <c r="W5634" s="26"/>
      <c r="X5634" s="26"/>
      <c r="Y5634" s="37"/>
      <c r="Z5634" s="37"/>
      <c r="AA5634" s="37"/>
      <c r="AB5634" s="30"/>
      <c r="AC5634" s="30"/>
      <c r="AD5634" s="31"/>
      <c r="AE5634" s="30"/>
      <c r="AF5634" s="30"/>
      <c r="AG5634" s="32"/>
      <c r="AH5634" s="30"/>
      <c r="AJ5634" s="30"/>
      <c r="AK5634" s="30"/>
      <c r="AL5634" s="30"/>
      <c r="AM5634" s="30"/>
      <c r="AN5634" s="30"/>
      <c r="AO5634" s="30"/>
      <c r="AP5634" s="30"/>
      <c r="AQ5634" s="30"/>
      <c r="AR5634" s="30"/>
      <c r="AS5634" s="30"/>
      <c r="AT5634" s="30"/>
      <c r="AU5634" s="121"/>
      <c r="AV5634" s="129"/>
      <c r="AW5634" s="129"/>
      <c r="AX5634" s="129"/>
    </row>
    <row r="5635" spans="1:50" x14ac:dyDescent="0.25">
      <c r="A5635" s="120"/>
      <c r="B5635" s="28"/>
      <c r="C5635" s="25"/>
      <c r="D5635" s="25"/>
      <c r="E5635" s="25"/>
      <c r="F5635" s="29"/>
      <c r="G5635" s="29"/>
      <c r="H5635" s="29"/>
      <c r="I5635" s="29"/>
      <c r="J5635" s="29"/>
      <c r="K5635" s="25"/>
      <c r="L5635" s="25"/>
      <c r="M5635" s="25"/>
      <c r="N5635" s="25"/>
      <c r="O5635" s="25"/>
      <c r="P5635" s="25"/>
      <c r="Q5635" s="28"/>
      <c r="R5635" s="29"/>
      <c r="S5635" s="27"/>
      <c r="T5635" s="27"/>
      <c r="U5635" s="28"/>
      <c r="V5635" s="26"/>
      <c r="W5635" s="26"/>
      <c r="X5635" s="26"/>
      <c r="Y5635" s="37"/>
      <c r="Z5635" s="37"/>
      <c r="AA5635" s="37"/>
      <c r="AB5635" s="30"/>
      <c r="AC5635" s="30"/>
      <c r="AD5635" s="31"/>
      <c r="AE5635" s="30"/>
      <c r="AF5635" s="30"/>
      <c r="AG5635" s="32"/>
      <c r="AH5635" s="30"/>
      <c r="AJ5635" s="30"/>
      <c r="AK5635" s="30"/>
      <c r="AL5635" s="30"/>
      <c r="AM5635" s="30"/>
      <c r="AN5635" s="30"/>
      <c r="AO5635" s="30"/>
      <c r="AP5635" s="30"/>
      <c r="AQ5635" s="30"/>
      <c r="AR5635" s="30"/>
      <c r="AS5635" s="30"/>
      <c r="AT5635" s="30"/>
      <c r="AU5635" s="121"/>
      <c r="AV5635" s="129"/>
      <c r="AW5635" s="129"/>
      <c r="AX5635" s="129"/>
    </row>
    <row r="5636" spans="1:50" x14ac:dyDescent="0.25">
      <c r="A5636" s="120"/>
      <c r="B5636" s="28"/>
      <c r="C5636" s="25"/>
      <c r="D5636" s="25"/>
      <c r="E5636" s="25"/>
      <c r="F5636" s="29"/>
      <c r="G5636" s="29"/>
      <c r="H5636" s="29"/>
      <c r="I5636" s="29"/>
      <c r="J5636" s="29"/>
      <c r="K5636" s="25"/>
      <c r="L5636" s="25"/>
      <c r="M5636" s="25"/>
      <c r="N5636" s="25"/>
      <c r="O5636" s="25"/>
      <c r="P5636" s="25"/>
      <c r="Q5636" s="28"/>
      <c r="R5636" s="29"/>
      <c r="S5636" s="27"/>
      <c r="T5636" s="27"/>
      <c r="U5636" s="28"/>
      <c r="V5636" s="26"/>
      <c r="W5636" s="26"/>
      <c r="X5636" s="26"/>
      <c r="Y5636" s="37"/>
      <c r="Z5636" s="37"/>
      <c r="AA5636" s="37"/>
      <c r="AB5636" s="30"/>
      <c r="AC5636" s="30"/>
      <c r="AD5636" s="31"/>
      <c r="AE5636" s="30"/>
      <c r="AF5636" s="30"/>
      <c r="AG5636" s="32"/>
      <c r="AH5636" s="30"/>
      <c r="AJ5636" s="30"/>
      <c r="AK5636" s="30"/>
      <c r="AL5636" s="30"/>
      <c r="AM5636" s="30"/>
      <c r="AN5636" s="30"/>
      <c r="AO5636" s="30"/>
      <c r="AP5636" s="30"/>
      <c r="AQ5636" s="30"/>
      <c r="AR5636" s="30"/>
      <c r="AS5636" s="30"/>
      <c r="AT5636" s="30"/>
      <c r="AU5636" s="121"/>
      <c r="AV5636" s="129"/>
      <c r="AW5636" s="129"/>
      <c r="AX5636" s="129"/>
    </row>
    <row r="5637" spans="1:50" x14ac:dyDescent="0.25">
      <c r="A5637" s="120"/>
      <c r="B5637" s="28"/>
      <c r="C5637" s="25"/>
      <c r="D5637" s="25"/>
      <c r="E5637" s="25"/>
      <c r="F5637" s="29"/>
      <c r="G5637" s="29"/>
      <c r="H5637" s="29"/>
      <c r="I5637" s="29"/>
      <c r="J5637" s="29"/>
      <c r="K5637" s="25"/>
      <c r="L5637" s="25"/>
      <c r="M5637" s="25"/>
      <c r="N5637" s="25"/>
      <c r="O5637" s="25"/>
      <c r="P5637" s="25"/>
      <c r="Q5637" s="28"/>
      <c r="R5637" s="29"/>
      <c r="S5637" s="27"/>
      <c r="T5637" s="27"/>
      <c r="U5637" s="28"/>
      <c r="V5637" s="26"/>
      <c r="W5637" s="26"/>
      <c r="X5637" s="26"/>
      <c r="Y5637" s="37"/>
      <c r="Z5637" s="37"/>
      <c r="AA5637" s="37"/>
      <c r="AB5637" s="30"/>
      <c r="AC5637" s="30"/>
      <c r="AD5637" s="31"/>
      <c r="AE5637" s="30"/>
      <c r="AF5637" s="30"/>
      <c r="AG5637" s="32"/>
      <c r="AH5637" s="30"/>
      <c r="AJ5637" s="30"/>
      <c r="AK5637" s="30"/>
      <c r="AL5637" s="30"/>
      <c r="AM5637" s="30"/>
      <c r="AN5637" s="30"/>
      <c r="AO5637" s="30"/>
      <c r="AP5637" s="30"/>
      <c r="AQ5637" s="30"/>
      <c r="AR5637" s="30"/>
      <c r="AS5637" s="30"/>
      <c r="AT5637" s="30"/>
      <c r="AU5637" s="121"/>
      <c r="AV5637" s="129"/>
      <c r="AW5637" s="129"/>
      <c r="AX5637" s="129"/>
    </row>
    <row r="5638" spans="1:50" x14ac:dyDescent="0.25">
      <c r="A5638" s="120"/>
      <c r="B5638" s="28"/>
      <c r="C5638" s="25"/>
      <c r="D5638" s="25"/>
      <c r="E5638" s="25"/>
      <c r="F5638" s="29"/>
      <c r="G5638" s="29"/>
      <c r="H5638" s="29"/>
      <c r="I5638" s="29"/>
      <c r="J5638" s="29"/>
      <c r="K5638" s="25"/>
      <c r="L5638" s="25"/>
      <c r="M5638" s="25"/>
      <c r="N5638" s="25"/>
      <c r="O5638" s="25"/>
      <c r="P5638" s="25"/>
      <c r="Q5638" s="28"/>
      <c r="R5638" s="29"/>
      <c r="S5638" s="27"/>
      <c r="T5638" s="27"/>
      <c r="U5638" s="28"/>
      <c r="V5638" s="26"/>
      <c r="W5638" s="26"/>
      <c r="X5638" s="26"/>
      <c r="Y5638" s="37"/>
      <c r="Z5638" s="37"/>
      <c r="AA5638" s="37"/>
      <c r="AB5638" s="30"/>
      <c r="AC5638" s="30"/>
      <c r="AD5638" s="31"/>
      <c r="AE5638" s="30"/>
      <c r="AF5638" s="30"/>
      <c r="AG5638" s="32"/>
      <c r="AH5638" s="30"/>
      <c r="AJ5638" s="30"/>
      <c r="AK5638" s="30"/>
      <c r="AL5638" s="30"/>
      <c r="AM5638" s="30"/>
      <c r="AN5638" s="30"/>
      <c r="AO5638" s="30"/>
      <c r="AP5638" s="30"/>
      <c r="AQ5638" s="30"/>
      <c r="AR5638" s="30"/>
      <c r="AS5638" s="30"/>
      <c r="AT5638" s="30"/>
      <c r="AU5638" s="121"/>
      <c r="AV5638" s="129"/>
      <c r="AW5638" s="129"/>
      <c r="AX5638" s="129"/>
    </row>
    <row r="5639" spans="1:50" x14ac:dyDescent="0.25">
      <c r="A5639" s="120"/>
      <c r="B5639" s="28"/>
      <c r="C5639" s="25"/>
      <c r="D5639" s="25"/>
      <c r="E5639" s="25"/>
      <c r="F5639" s="29"/>
      <c r="G5639" s="29"/>
      <c r="H5639" s="29"/>
      <c r="I5639" s="29"/>
      <c r="J5639" s="29"/>
      <c r="K5639" s="25"/>
      <c r="L5639" s="25"/>
      <c r="M5639" s="25"/>
      <c r="N5639" s="25"/>
      <c r="O5639" s="25"/>
      <c r="P5639" s="25"/>
      <c r="Q5639" s="28"/>
      <c r="R5639" s="29"/>
      <c r="S5639" s="27"/>
      <c r="T5639" s="27"/>
      <c r="U5639" s="28"/>
      <c r="V5639" s="26"/>
      <c r="W5639" s="26"/>
      <c r="X5639" s="26"/>
      <c r="Y5639" s="37"/>
      <c r="Z5639" s="37"/>
      <c r="AA5639" s="37"/>
      <c r="AB5639" s="30"/>
      <c r="AC5639" s="30"/>
      <c r="AD5639" s="31"/>
      <c r="AE5639" s="30"/>
      <c r="AF5639" s="30"/>
      <c r="AG5639" s="32"/>
      <c r="AH5639" s="30"/>
      <c r="AJ5639" s="30"/>
      <c r="AK5639" s="30"/>
      <c r="AL5639" s="30"/>
      <c r="AM5639" s="30"/>
      <c r="AN5639" s="30"/>
      <c r="AO5639" s="30"/>
      <c r="AP5639" s="30"/>
      <c r="AQ5639" s="30"/>
      <c r="AR5639" s="30"/>
      <c r="AS5639" s="30"/>
      <c r="AT5639" s="30"/>
      <c r="AU5639" s="121"/>
      <c r="AV5639" s="129"/>
      <c r="AW5639" s="129"/>
      <c r="AX5639" s="129"/>
    </row>
    <row r="5640" spans="1:50" x14ac:dyDescent="0.25">
      <c r="A5640" s="120"/>
      <c r="B5640" s="28"/>
      <c r="C5640" s="25"/>
      <c r="D5640" s="25"/>
      <c r="E5640" s="25"/>
      <c r="F5640" s="29"/>
      <c r="G5640" s="29"/>
      <c r="H5640" s="29"/>
      <c r="I5640" s="29"/>
      <c r="J5640" s="29"/>
      <c r="K5640" s="25"/>
      <c r="L5640" s="25"/>
      <c r="M5640" s="25"/>
      <c r="N5640" s="25"/>
      <c r="O5640" s="25"/>
      <c r="P5640" s="25"/>
      <c r="Q5640" s="28"/>
      <c r="R5640" s="29"/>
      <c r="S5640" s="27"/>
      <c r="T5640" s="27"/>
      <c r="U5640" s="28"/>
      <c r="V5640" s="26"/>
      <c r="W5640" s="26"/>
      <c r="X5640" s="26"/>
      <c r="Y5640" s="37"/>
      <c r="Z5640" s="37"/>
      <c r="AA5640" s="37"/>
      <c r="AB5640" s="30"/>
      <c r="AC5640" s="30"/>
      <c r="AD5640" s="31"/>
      <c r="AE5640" s="30"/>
      <c r="AF5640" s="30"/>
      <c r="AG5640" s="32"/>
      <c r="AH5640" s="30"/>
      <c r="AJ5640" s="30"/>
      <c r="AK5640" s="30"/>
      <c r="AL5640" s="30"/>
      <c r="AM5640" s="30"/>
      <c r="AN5640" s="30"/>
      <c r="AO5640" s="30"/>
      <c r="AP5640" s="30"/>
      <c r="AQ5640" s="30"/>
      <c r="AR5640" s="30"/>
      <c r="AS5640" s="30"/>
      <c r="AT5640" s="30"/>
      <c r="AU5640" s="121"/>
      <c r="AV5640" s="129"/>
      <c r="AW5640" s="129"/>
      <c r="AX5640" s="129"/>
    </row>
    <row r="5641" spans="1:50" x14ac:dyDescent="0.25">
      <c r="A5641" s="120"/>
      <c r="B5641" s="28"/>
      <c r="C5641" s="25"/>
      <c r="D5641" s="25"/>
      <c r="E5641" s="25"/>
      <c r="F5641" s="29"/>
      <c r="G5641" s="29"/>
      <c r="H5641" s="29"/>
      <c r="I5641" s="29"/>
      <c r="J5641" s="29"/>
      <c r="K5641" s="25"/>
      <c r="L5641" s="25"/>
      <c r="M5641" s="25"/>
      <c r="N5641" s="25"/>
      <c r="O5641" s="25"/>
      <c r="P5641" s="25"/>
      <c r="Q5641" s="28"/>
      <c r="R5641" s="29"/>
      <c r="S5641" s="27"/>
      <c r="T5641" s="27"/>
      <c r="U5641" s="28"/>
      <c r="V5641" s="26"/>
      <c r="W5641" s="26"/>
      <c r="X5641" s="26"/>
      <c r="Y5641" s="37"/>
      <c r="Z5641" s="37"/>
      <c r="AA5641" s="37"/>
      <c r="AB5641" s="30"/>
      <c r="AC5641" s="30"/>
      <c r="AD5641" s="31"/>
      <c r="AE5641" s="30"/>
      <c r="AF5641" s="30"/>
      <c r="AG5641" s="32"/>
      <c r="AH5641" s="30"/>
      <c r="AJ5641" s="30"/>
      <c r="AK5641" s="30"/>
      <c r="AL5641" s="30"/>
      <c r="AM5641" s="30"/>
      <c r="AN5641" s="30"/>
      <c r="AO5641" s="30"/>
      <c r="AP5641" s="30"/>
      <c r="AQ5641" s="30"/>
      <c r="AR5641" s="30"/>
      <c r="AS5641" s="30"/>
      <c r="AT5641" s="30"/>
      <c r="AU5641" s="121"/>
      <c r="AV5641" s="129"/>
      <c r="AW5641" s="129"/>
      <c r="AX5641" s="129"/>
    </row>
    <row r="5642" spans="1:50" x14ac:dyDescent="0.25">
      <c r="A5642" s="120"/>
      <c r="B5642" s="28"/>
      <c r="C5642" s="25"/>
      <c r="D5642" s="25"/>
      <c r="E5642" s="25"/>
      <c r="F5642" s="29"/>
      <c r="G5642" s="29"/>
      <c r="H5642" s="29"/>
      <c r="I5642" s="29"/>
      <c r="J5642" s="29"/>
      <c r="K5642" s="25"/>
      <c r="L5642" s="25"/>
      <c r="M5642" s="25"/>
      <c r="N5642" s="25"/>
      <c r="O5642" s="25"/>
      <c r="P5642" s="25"/>
      <c r="Q5642" s="28"/>
      <c r="R5642" s="29"/>
      <c r="S5642" s="27"/>
      <c r="T5642" s="27"/>
      <c r="U5642" s="28"/>
      <c r="V5642" s="26"/>
      <c r="W5642" s="26"/>
      <c r="X5642" s="26"/>
      <c r="Y5642" s="37"/>
      <c r="Z5642" s="37"/>
      <c r="AA5642" s="37"/>
      <c r="AB5642" s="30"/>
      <c r="AC5642" s="30"/>
      <c r="AD5642" s="31"/>
      <c r="AE5642" s="30"/>
      <c r="AF5642" s="30"/>
      <c r="AG5642" s="32"/>
      <c r="AH5642" s="30"/>
      <c r="AJ5642" s="30"/>
      <c r="AK5642" s="30"/>
      <c r="AL5642" s="30"/>
      <c r="AM5642" s="30"/>
      <c r="AN5642" s="30"/>
      <c r="AO5642" s="30"/>
      <c r="AP5642" s="30"/>
      <c r="AQ5642" s="30"/>
      <c r="AR5642" s="30"/>
      <c r="AS5642" s="30"/>
      <c r="AT5642" s="30"/>
      <c r="AU5642" s="121"/>
      <c r="AV5642" s="129"/>
      <c r="AW5642" s="129"/>
      <c r="AX5642" s="129"/>
    </row>
    <row r="5643" spans="1:50" x14ac:dyDescent="0.25">
      <c r="A5643" s="120"/>
      <c r="B5643" s="28"/>
      <c r="C5643" s="25"/>
      <c r="D5643" s="25"/>
      <c r="E5643" s="25"/>
      <c r="F5643" s="29"/>
      <c r="G5643" s="29"/>
      <c r="H5643" s="29"/>
      <c r="I5643" s="29"/>
      <c r="J5643" s="29"/>
      <c r="K5643" s="25"/>
      <c r="L5643" s="25"/>
      <c r="M5643" s="25"/>
      <c r="N5643" s="25"/>
      <c r="O5643" s="25"/>
      <c r="P5643" s="25"/>
      <c r="Q5643" s="28"/>
      <c r="R5643" s="29"/>
      <c r="S5643" s="27"/>
      <c r="T5643" s="27"/>
      <c r="U5643" s="28"/>
      <c r="V5643" s="26"/>
      <c r="W5643" s="26"/>
      <c r="X5643" s="26"/>
      <c r="Y5643" s="37"/>
      <c r="Z5643" s="37"/>
      <c r="AA5643" s="37"/>
      <c r="AB5643" s="30"/>
      <c r="AC5643" s="30"/>
      <c r="AD5643" s="31"/>
      <c r="AE5643" s="30"/>
      <c r="AF5643" s="30"/>
      <c r="AG5643" s="32"/>
      <c r="AH5643" s="30"/>
      <c r="AJ5643" s="30"/>
      <c r="AK5643" s="30"/>
      <c r="AL5643" s="30"/>
      <c r="AM5643" s="30"/>
      <c r="AN5643" s="30"/>
      <c r="AO5643" s="30"/>
      <c r="AP5643" s="30"/>
      <c r="AQ5643" s="30"/>
      <c r="AR5643" s="30"/>
      <c r="AS5643" s="30"/>
      <c r="AT5643" s="30"/>
      <c r="AU5643" s="121"/>
      <c r="AV5643" s="129"/>
      <c r="AW5643" s="129"/>
      <c r="AX5643" s="129"/>
    </row>
    <row r="5644" spans="1:50" x14ac:dyDescent="0.25">
      <c r="A5644" s="120"/>
      <c r="B5644" s="28"/>
      <c r="C5644" s="25"/>
      <c r="D5644" s="25"/>
      <c r="E5644" s="25"/>
      <c r="F5644" s="29"/>
      <c r="G5644" s="29"/>
      <c r="H5644" s="29"/>
      <c r="I5644" s="29"/>
      <c r="J5644" s="29"/>
      <c r="K5644" s="25"/>
      <c r="L5644" s="25"/>
      <c r="M5644" s="25"/>
      <c r="N5644" s="25"/>
      <c r="O5644" s="25"/>
      <c r="P5644" s="25"/>
      <c r="Q5644" s="28"/>
      <c r="R5644" s="29"/>
      <c r="S5644" s="27"/>
      <c r="T5644" s="27"/>
      <c r="U5644" s="28"/>
      <c r="V5644" s="26"/>
      <c r="W5644" s="26"/>
      <c r="X5644" s="26"/>
      <c r="Y5644" s="37"/>
      <c r="Z5644" s="37"/>
      <c r="AA5644" s="37"/>
      <c r="AB5644" s="30"/>
      <c r="AC5644" s="30"/>
      <c r="AD5644" s="31"/>
      <c r="AE5644" s="30"/>
      <c r="AF5644" s="30"/>
      <c r="AG5644" s="32"/>
      <c r="AH5644" s="30"/>
      <c r="AJ5644" s="30"/>
      <c r="AK5644" s="30"/>
      <c r="AL5644" s="30"/>
      <c r="AM5644" s="30"/>
      <c r="AN5644" s="30"/>
      <c r="AO5644" s="30"/>
      <c r="AP5644" s="30"/>
      <c r="AQ5644" s="30"/>
      <c r="AR5644" s="30"/>
      <c r="AS5644" s="30"/>
      <c r="AT5644" s="30"/>
      <c r="AU5644" s="121"/>
      <c r="AV5644" s="129"/>
      <c r="AW5644" s="129"/>
      <c r="AX5644" s="129"/>
    </row>
    <row r="5645" spans="1:50" x14ac:dyDescent="0.25">
      <c r="A5645" s="120"/>
      <c r="B5645" s="28"/>
      <c r="C5645" s="25"/>
      <c r="D5645" s="25"/>
      <c r="E5645" s="25"/>
      <c r="F5645" s="29"/>
      <c r="G5645" s="29"/>
      <c r="H5645" s="29"/>
      <c r="I5645" s="29"/>
      <c r="J5645" s="29"/>
      <c r="K5645" s="25"/>
      <c r="L5645" s="25"/>
      <c r="M5645" s="25"/>
      <c r="N5645" s="25"/>
      <c r="O5645" s="25"/>
      <c r="P5645" s="25"/>
      <c r="Q5645" s="28"/>
      <c r="R5645" s="29"/>
      <c r="S5645" s="27"/>
      <c r="T5645" s="27"/>
      <c r="U5645" s="28"/>
      <c r="V5645" s="26"/>
      <c r="W5645" s="26"/>
      <c r="X5645" s="26"/>
      <c r="Y5645" s="37"/>
      <c r="Z5645" s="37"/>
      <c r="AA5645" s="37"/>
      <c r="AB5645" s="30"/>
      <c r="AC5645" s="30"/>
      <c r="AD5645" s="31"/>
      <c r="AE5645" s="30"/>
      <c r="AF5645" s="30"/>
      <c r="AG5645" s="32"/>
      <c r="AH5645" s="30"/>
      <c r="AJ5645" s="30"/>
      <c r="AK5645" s="30"/>
      <c r="AL5645" s="30"/>
      <c r="AM5645" s="30"/>
      <c r="AN5645" s="30"/>
      <c r="AO5645" s="30"/>
      <c r="AP5645" s="30"/>
      <c r="AQ5645" s="30"/>
      <c r="AR5645" s="30"/>
      <c r="AS5645" s="30"/>
      <c r="AT5645" s="30"/>
      <c r="AU5645" s="121"/>
      <c r="AV5645" s="129"/>
      <c r="AW5645" s="129"/>
      <c r="AX5645" s="129"/>
    </row>
    <row r="5646" spans="1:50" x14ac:dyDescent="0.25">
      <c r="A5646" s="120"/>
      <c r="B5646" s="28"/>
      <c r="C5646" s="25"/>
      <c r="D5646" s="25"/>
      <c r="E5646" s="25"/>
      <c r="F5646" s="29"/>
      <c r="G5646" s="29"/>
      <c r="H5646" s="29"/>
      <c r="I5646" s="29"/>
      <c r="J5646" s="29"/>
      <c r="K5646" s="25"/>
      <c r="L5646" s="25"/>
      <c r="M5646" s="25"/>
      <c r="N5646" s="25"/>
      <c r="O5646" s="25"/>
      <c r="P5646" s="25"/>
      <c r="Q5646" s="28"/>
      <c r="R5646" s="29"/>
      <c r="S5646" s="27"/>
      <c r="T5646" s="27"/>
      <c r="U5646" s="28"/>
      <c r="V5646" s="26"/>
      <c r="W5646" s="26"/>
      <c r="X5646" s="26"/>
      <c r="Y5646" s="37"/>
      <c r="Z5646" s="37"/>
      <c r="AA5646" s="37"/>
      <c r="AB5646" s="30"/>
      <c r="AC5646" s="30"/>
      <c r="AD5646" s="31"/>
      <c r="AE5646" s="30"/>
      <c r="AF5646" s="30"/>
      <c r="AG5646" s="32"/>
      <c r="AH5646" s="30"/>
      <c r="AJ5646" s="30"/>
      <c r="AK5646" s="30"/>
      <c r="AL5646" s="30"/>
      <c r="AM5646" s="30"/>
      <c r="AN5646" s="30"/>
      <c r="AO5646" s="30"/>
      <c r="AP5646" s="30"/>
      <c r="AQ5646" s="30"/>
      <c r="AR5646" s="30"/>
      <c r="AS5646" s="30"/>
      <c r="AT5646" s="30"/>
      <c r="AU5646" s="121"/>
      <c r="AV5646" s="129"/>
      <c r="AW5646" s="129"/>
      <c r="AX5646" s="129"/>
    </row>
    <row r="5647" spans="1:50" x14ac:dyDescent="0.25">
      <c r="A5647" s="120"/>
      <c r="B5647" s="28"/>
      <c r="C5647" s="25"/>
      <c r="D5647" s="25"/>
      <c r="E5647" s="25"/>
      <c r="F5647" s="29"/>
      <c r="G5647" s="29"/>
      <c r="H5647" s="29"/>
      <c r="I5647" s="29"/>
      <c r="J5647" s="29"/>
      <c r="K5647" s="25"/>
      <c r="L5647" s="25"/>
      <c r="M5647" s="25"/>
      <c r="N5647" s="25"/>
      <c r="O5647" s="25"/>
      <c r="P5647" s="25"/>
      <c r="Q5647" s="28"/>
      <c r="R5647" s="29"/>
      <c r="S5647" s="27"/>
      <c r="T5647" s="27"/>
      <c r="U5647" s="28"/>
      <c r="V5647" s="26"/>
      <c r="W5647" s="26"/>
      <c r="X5647" s="26"/>
      <c r="Y5647" s="37"/>
      <c r="Z5647" s="37"/>
      <c r="AA5647" s="37"/>
      <c r="AB5647" s="30"/>
      <c r="AC5647" s="30"/>
      <c r="AD5647" s="31"/>
      <c r="AE5647" s="30"/>
      <c r="AF5647" s="30"/>
      <c r="AG5647" s="32"/>
      <c r="AH5647" s="30"/>
      <c r="AJ5647" s="30"/>
      <c r="AK5647" s="30"/>
      <c r="AL5647" s="30"/>
      <c r="AM5647" s="30"/>
      <c r="AN5647" s="30"/>
      <c r="AO5647" s="30"/>
      <c r="AP5647" s="30"/>
      <c r="AQ5647" s="30"/>
      <c r="AR5647" s="30"/>
      <c r="AS5647" s="30"/>
      <c r="AT5647" s="30"/>
      <c r="AU5647" s="121"/>
      <c r="AV5647" s="129"/>
      <c r="AW5647" s="129"/>
      <c r="AX5647" s="129"/>
    </row>
    <row r="5648" spans="1:50" x14ac:dyDescent="0.25">
      <c r="A5648" s="120"/>
      <c r="B5648" s="28"/>
      <c r="C5648" s="25"/>
      <c r="D5648" s="25"/>
      <c r="E5648" s="25"/>
      <c r="F5648" s="29"/>
      <c r="G5648" s="29"/>
      <c r="H5648" s="29"/>
      <c r="I5648" s="29"/>
      <c r="J5648" s="29"/>
      <c r="K5648" s="25"/>
      <c r="L5648" s="25"/>
      <c r="M5648" s="25"/>
      <c r="N5648" s="25"/>
      <c r="O5648" s="25"/>
      <c r="P5648" s="25"/>
      <c r="Q5648" s="28"/>
      <c r="R5648" s="29"/>
      <c r="S5648" s="27"/>
      <c r="T5648" s="27"/>
      <c r="U5648" s="28"/>
      <c r="V5648" s="26"/>
      <c r="W5648" s="26"/>
      <c r="X5648" s="26"/>
      <c r="Y5648" s="37"/>
      <c r="Z5648" s="37"/>
      <c r="AA5648" s="37"/>
      <c r="AB5648" s="30"/>
      <c r="AC5648" s="30"/>
      <c r="AD5648" s="31"/>
      <c r="AE5648" s="30"/>
      <c r="AF5648" s="30"/>
      <c r="AG5648" s="32"/>
      <c r="AH5648" s="30"/>
      <c r="AJ5648" s="30"/>
      <c r="AK5648" s="30"/>
      <c r="AL5648" s="30"/>
      <c r="AM5648" s="30"/>
      <c r="AN5648" s="30"/>
      <c r="AO5648" s="30"/>
      <c r="AP5648" s="30"/>
      <c r="AQ5648" s="30"/>
      <c r="AR5648" s="30"/>
      <c r="AS5648" s="30"/>
      <c r="AT5648" s="30"/>
      <c r="AU5648" s="121"/>
      <c r="AV5648" s="129"/>
      <c r="AW5648" s="129"/>
      <c r="AX5648" s="129"/>
    </row>
    <row r="5649" spans="1:50" x14ac:dyDescent="0.25">
      <c r="A5649" s="120"/>
      <c r="B5649" s="28"/>
      <c r="C5649" s="25"/>
      <c r="D5649" s="25"/>
      <c r="E5649" s="25"/>
      <c r="F5649" s="29"/>
      <c r="G5649" s="29"/>
      <c r="H5649" s="29"/>
      <c r="I5649" s="29"/>
      <c r="J5649" s="29"/>
      <c r="K5649" s="25"/>
      <c r="L5649" s="25"/>
      <c r="M5649" s="25"/>
      <c r="N5649" s="25"/>
      <c r="O5649" s="25"/>
      <c r="P5649" s="25"/>
      <c r="Q5649" s="28"/>
      <c r="R5649" s="29"/>
      <c r="S5649" s="27"/>
      <c r="T5649" s="27"/>
      <c r="U5649" s="28"/>
      <c r="V5649" s="26"/>
      <c r="W5649" s="26"/>
      <c r="X5649" s="26"/>
      <c r="Y5649" s="37"/>
      <c r="Z5649" s="37"/>
      <c r="AA5649" s="37"/>
      <c r="AB5649" s="30"/>
      <c r="AC5649" s="30"/>
      <c r="AD5649" s="31"/>
      <c r="AE5649" s="30"/>
      <c r="AF5649" s="30"/>
      <c r="AG5649" s="32"/>
      <c r="AH5649" s="30"/>
      <c r="AJ5649" s="30"/>
      <c r="AK5649" s="30"/>
      <c r="AL5649" s="30"/>
      <c r="AM5649" s="30"/>
      <c r="AN5649" s="30"/>
      <c r="AO5649" s="30"/>
      <c r="AP5649" s="30"/>
      <c r="AQ5649" s="30"/>
      <c r="AR5649" s="30"/>
      <c r="AS5649" s="30"/>
      <c r="AT5649" s="30"/>
      <c r="AU5649" s="121"/>
      <c r="AV5649" s="129"/>
      <c r="AW5649" s="129"/>
      <c r="AX5649" s="129"/>
    </row>
    <row r="5650" spans="1:50" x14ac:dyDescent="0.25">
      <c r="A5650" s="120"/>
      <c r="B5650" s="28"/>
      <c r="C5650" s="25"/>
      <c r="D5650" s="25"/>
      <c r="E5650" s="25"/>
      <c r="F5650" s="29"/>
      <c r="G5650" s="29"/>
      <c r="H5650" s="29"/>
      <c r="I5650" s="29"/>
      <c r="J5650" s="29"/>
      <c r="K5650" s="25"/>
      <c r="L5650" s="25"/>
      <c r="M5650" s="25"/>
      <c r="N5650" s="25"/>
      <c r="O5650" s="25"/>
      <c r="P5650" s="25"/>
      <c r="Q5650" s="28"/>
      <c r="R5650" s="29"/>
      <c r="S5650" s="27"/>
      <c r="T5650" s="27"/>
      <c r="U5650" s="28"/>
      <c r="V5650" s="26"/>
      <c r="W5650" s="26"/>
      <c r="X5650" s="26"/>
      <c r="Y5650" s="37"/>
      <c r="Z5650" s="37"/>
      <c r="AA5650" s="37"/>
      <c r="AB5650" s="30"/>
      <c r="AC5650" s="30"/>
      <c r="AD5650" s="31"/>
      <c r="AE5650" s="30"/>
      <c r="AF5650" s="30"/>
      <c r="AG5650" s="32"/>
      <c r="AH5650" s="30"/>
      <c r="AJ5650" s="30"/>
      <c r="AK5650" s="30"/>
      <c r="AL5650" s="30"/>
      <c r="AM5650" s="30"/>
      <c r="AN5650" s="30"/>
      <c r="AO5650" s="30"/>
      <c r="AP5650" s="30"/>
      <c r="AQ5650" s="30"/>
      <c r="AR5650" s="30"/>
      <c r="AS5650" s="30"/>
      <c r="AT5650" s="30"/>
      <c r="AU5650" s="121"/>
      <c r="AV5650" s="129"/>
      <c r="AW5650" s="129"/>
      <c r="AX5650" s="129"/>
    </row>
    <row r="5651" spans="1:50" x14ac:dyDescent="0.25">
      <c r="A5651" s="120"/>
      <c r="B5651" s="28"/>
      <c r="C5651" s="25"/>
      <c r="D5651" s="25"/>
      <c r="E5651" s="25"/>
      <c r="F5651" s="29"/>
      <c r="G5651" s="29"/>
      <c r="H5651" s="29"/>
      <c r="I5651" s="29"/>
      <c r="J5651" s="29"/>
      <c r="K5651" s="25"/>
      <c r="L5651" s="25"/>
      <c r="M5651" s="25"/>
      <c r="N5651" s="25"/>
      <c r="O5651" s="25"/>
      <c r="P5651" s="25"/>
      <c r="Q5651" s="28"/>
      <c r="R5651" s="29"/>
      <c r="S5651" s="27"/>
      <c r="T5651" s="27"/>
      <c r="U5651" s="28"/>
      <c r="V5651" s="26"/>
      <c r="W5651" s="26"/>
      <c r="X5651" s="26"/>
      <c r="Y5651" s="37"/>
      <c r="Z5651" s="37"/>
      <c r="AA5651" s="37"/>
      <c r="AB5651" s="30"/>
      <c r="AC5651" s="30"/>
      <c r="AD5651" s="31"/>
      <c r="AE5651" s="30"/>
      <c r="AF5651" s="30"/>
      <c r="AG5651" s="32"/>
      <c r="AH5651" s="30"/>
      <c r="AJ5651" s="30"/>
      <c r="AK5651" s="30"/>
      <c r="AL5651" s="30"/>
      <c r="AM5651" s="30"/>
      <c r="AN5651" s="30"/>
      <c r="AO5651" s="30"/>
      <c r="AP5651" s="30"/>
      <c r="AQ5651" s="30"/>
      <c r="AR5651" s="30"/>
      <c r="AS5651" s="30"/>
      <c r="AT5651" s="30"/>
      <c r="AU5651" s="121"/>
      <c r="AV5651" s="129"/>
      <c r="AW5651" s="129"/>
      <c r="AX5651" s="129"/>
    </row>
    <row r="5652" spans="1:50" x14ac:dyDescent="0.25">
      <c r="A5652" s="120"/>
      <c r="B5652" s="28"/>
      <c r="C5652" s="25"/>
      <c r="D5652" s="25"/>
      <c r="E5652" s="25"/>
      <c r="F5652" s="29"/>
      <c r="G5652" s="29"/>
      <c r="H5652" s="29"/>
      <c r="I5652" s="29"/>
      <c r="J5652" s="29"/>
      <c r="K5652" s="25"/>
      <c r="L5652" s="25"/>
      <c r="M5652" s="25"/>
      <c r="N5652" s="25"/>
      <c r="O5652" s="25"/>
      <c r="P5652" s="25"/>
      <c r="Q5652" s="28"/>
      <c r="R5652" s="29"/>
      <c r="S5652" s="27"/>
      <c r="T5652" s="27"/>
      <c r="U5652" s="28"/>
      <c r="V5652" s="26"/>
      <c r="W5652" s="26"/>
      <c r="X5652" s="26"/>
      <c r="Y5652" s="37"/>
      <c r="Z5652" s="37"/>
      <c r="AA5652" s="37"/>
      <c r="AB5652" s="30"/>
      <c r="AC5652" s="30"/>
      <c r="AD5652" s="31"/>
      <c r="AE5652" s="30"/>
      <c r="AF5652" s="30"/>
      <c r="AG5652" s="32"/>
      <c r="AH5652" s="30"/>
      <c r="AJ5652" s="30"/>
      <c r="AK5652" s="30"/>
      <c r="AL5652" s="30"/>
      <c r="AM5652" s="30"/>
      <c r="AN5652" s="30"/>
      <c r="AO5652" s="30"/>
      <c r="AP5652" s="30"/>
      <c r="AQ5652" s="30"/>
      <c r="AR5652" s="30"/>
      <c r="AS5652" s="30"/>
      <c r="AT5652" s="30"/>
      <c r="AU5652" s="121"/>
      <c r="AV5652" s="129"/>
      <c r="AW5652" s="129"/>
      <c r="AX5652" s="129"/>
    </row>
    <row r="5653" spans="1:50" x14ac:dyDescent="0.25">
      <c r="A5653" s="120"/>
      <c r="B5653" s="28"/>
      <c r="C5653" s="25"/>
      <c r="D5653" s="25"/>
      <c r="E5653" s="25"/>
      <c r="F5653" s="29"/>
      <c r="G5653" s="29"/>
      <c r="H5653" s="29"/>
      <c r="I5653" s="29"/>
      <c r="J5653" s="29"/>
      <c r="K5653" s="25"/>
      <c r="L5653" s="25"/>
      <c r="M5653" s="25"/>
      <c r="N5653" s="25"/>
      <c r="O5653" s="25"/>
      <c r="P5653" s="25"/>
      <c r="Q5653" s="28"/>
      <c r="R5653" s="29"/>
      <c r="S5653" s="27"/>
      <c r="T5653" s="27"/>
      <c r="U5653" s="28"/>
      <c r="V5653" s="26"/>
      <c r="W5653" s="26"/>
      <c r="X5653" s="26"/>
      <c r="Y5653" s="37"/>
      <c r="Z5653" s="37"/>
      <c r="AA5653" s="37"/>
      <c r="AB5653" s="30"/>
      <c r="AC5653" s="30"/>
      <c r="AD5653" s="31"/>
      <c r="AE5653" s="30"/>
      <c r="AF5653" s="30"/>
      <c r="AG5653" s="32"/>
      <c r="AH5653" s="30"/>
      <c r="AJ5653" s="30"/>
      <c r="AK5653" s="30"/>
      <c r="AL5653" s="30"/>
      <c r="AM5653" s="30"/>
      <c r="AN5653" s="30"/>
      <c r="AO5653" s="30"/>
      <c r="AP5653" s="30"/>
      <c r="AQ5653" s="30"/>
      <c r="AR5653" s="30"/>
      <c r="AS5653" s="30"/>
      <c r="AT5653" s="30"/>
      <c r="AU5653" s="121"/>
      <c r="AV5653" s="129"/>
      <c r="AW5653" s="129"/>
      <c r="AX5653" s="129"/>
    </row>
    <row r="5654" spans="1:50" x14ac:dyDescent="0.25">
      <c r="A5654" s="120"/>
      <c r="B5654" s="28"/>
      <c r="C5654" s="25"/>
      <c r="D5654" s="25"/>
      <c r="E5654" s="25"/>
      <c r="F5654" s="29"/>
      <c r="G5654" s="29"/>
      <c r="H5654" s="29"/>
      <c r="I5654" s="29"/>
      <c r="J5654" s="29"/>
      <c r="K5654" s="25"/>
      <c r="L5654" s="25"/>
      <c r="M5654" s="25"/>
      <c r="N5654" s="25"/>
      <c r="O5654" s="25"/>
      <c r="P5654" s="25"/>
      <c r="Q5654" s="28"/>
      <c r="R5654" s="29"/>
      <c r="S5654" s="27"/>
      <c r="T5654" s="27"/>
      <c r="U5654" s="28"/>
      <c r="V5654" s="26"/>
      <c r="W5654" s="26"/>
      <c r="X5654" s="26"/>
      <c r="Y5654" s="37"/>
      <c r="Z5654" s="37"/>
      <c r="AA5654" s="37"/>
      <c r="AB5654" s="30"/>
      <c r="AC5654" s="30"/>
      <c r="AD5654" s="31"/>
      <c r="AE5654" s="30"/>
      <c r="AF5654" s="30"/>
      <c r="AG5654" s="32"/>
      <c r="AH5654" s="30"/>
      <c r="AJ5654" s="30"/>
      <c r="AK5654" s="30"/>
      <c r="AL5654" s="30"/>
      <c r="AM5654" s="30"/>
      <c r="AN5654" s="30"/>
      <c r="AO5654" s="30"/>
      <c r="AP5654" s="30"/>
      <c r="AQ5654" s="30"/>
      <c r="AR5654" s="30"/>
      <c r="AS5654" s="30"/>
      <c r="AT5654" s="30"/>
      <c r="AU5654" s="121"/>
      <c r="AV5654" s="129"/>
      <c r="AW5654" s="129"/>
      <c r="AX5654" s="129"/>
    </row>
    <row r="5655" spans="1:50" x14ac:dyDescent="0.25">
      <c r="A5655" s="120"/>
      <c r="B5655" s="28"/>
      <c r="C5655" s="25"/>
      <c r="D5655" s="25"/>
      <c r="E5655" s="25"/>
      <c r="F5655" s="29"/>
      <c r="G5655" s="29"/>
      <c r="H5655" s="29"/>
      <c r="I5655" s="29"/>
      <c r="J5655" s="29"/>
      <c r="K5655" s="25"/>
      <c r="L5655" s="25"/>
      <c r="M5655" s="25"/>
      <c r="N5655" s="25"/>
      <c r="O5655" s="25"/>
      <c r="P5655" s="25"/>
      <c r="Q5655" s="28"/>
      <c r="R5655" s="29"/>
      <c r="S5655" s="27"/>
      <c r="T5655" s="27"/>
      <c r="U5655" s="28"/>
      <c r="V5655" s="26"/>
      <c r="W5655" s="26"/>
      <c r="X5655" s="26"/>
      <c r="Y5655" s="37"/>
      <c r="Z5655" s="37"/>
      <c r="AA5655" s="37"/>
      <c r="AB5655" s="30"/>
      <c r="AC5655" s="30"/>
      <c r="AD5655" s="31"/>
      <c r="AE5655" s="30"/>
      <c r="AF5655" s="30"/>
      <c r="AG5655" s="32"/>
      <c r="AH5655" s="30"/>
      <c r="AJ5655" s="30"/>
      <c r="AK5655" s="30"/>
      <c r="AL5655" s="30"/>
      <c r="AM5655" s="30"/>
      <c r="AN5655" s="30"/>
      <c r="AO5655" s="30"/>
      <c r="AP5655" s="30"/>
      <c r="AQ5655" s="30"/>
      <c r="AR5655" s="30"/>
      <c r="AS5655" s="30"/>
      <c r="AT5655" s="30"/>
      <c r="AU5655" s="121"/>
      <c r="AV5655" s="129"/>
      <c r="AW5655" s="129"/>
      <c r="AX5655" s="129"/>
    </row>
    <row r="5656" spans="1:50" x14ac:dyDescent="0.25">
      <c r="A5656" s="120"/>
      <c r="B5656" s="28"/>
      <c r="C5656" s="25"/>
      <c r="D5656" s="25"/>
      <c r="E5656" s="25"/>
      <c r="F5656" s="29"/>
      <c r="G5656" s="29"/>
      <c r="H5656" s="29"/>
      <c r="I5656" s="29"/>
      <c r="J5656" s="29"/>
      <c r="K5656" s="25"/>
      <c r="L5656" s="25"/>
      <c r="M5656" s="25"/>
      <c r="N5656" s="25"/>
      <c r="O5656" s="25"/>
      <c r="P5656" s="25"/>
      <c r="Q5656" s="28"/>
      <c r="R5656" s="29"/>
      <c r="S5656" s="27"/>
      <c r="T5656" s="27"/>
      <c r="U5656" s="28"/>
      <c r="V5656" s="26"/>
      <c r="W5656" s="26"/>
      <c r="X5656" s="26"/>
      <c r="Y5656" s="37"/>
      <c r="Z5656" s="37"/>
      <c r="AA5656" s="37"/>
      <c r="AB5656" s="30"/>
      <c r="AC5656" s="30"/>
      <c r="AD5656" s="31"/>
      <c r="AE5656" s="30"/>
      <c r="AF5656" s="30"/>
      <c r="AG5656" s="32"/>
      <c r="AH5656" s="30"/>
      <c r="AJ5656" s="30"/>
      <c r="AK5656" s="30"/>
      <c r="AL5656" s="30"/>
      <c r="AM5656" s="30"/>
      <c r="AN5656" s="30"/>
      <c r="AO5656" s="30"/>
      <c r="AP5656" s="30"/>
      <c r="AQ5656" s="30"/>
      <c r="AR5656" s="30"/>
      <c r="AS5656" s="30"/>
      <c r="AT5656" s="30"/>
      <c r="AU5656" s="121"/>
      <c r="AV5656" s="129"/>
      <c r="AW5656" s="129"/>
      <c r="AX5656" s="129"/>
    </row>
    <row r="5657" spans="1:50" x14ac:dyDescent="0.25">
      <c r="A5657" s="120"/>
      <c r="B5657" s="28"/>
      <c r="C5657" s="25"/>
      <c r="D5657" s="25"/>
      <c r="E5657" s="25"/>
      <c r="F5657" s="29"/>
      <c r="G5657" s="29"/>
      <c r="H5657" s="29"/>
      <c r="I5657" s="29"/>
      <c r="J5657" s="29"/>
      <c r="K5657" s="25"/>
      <c r="L5657" s="25"/>
      <c r="M5657" s="25"/>
      <c r="N5657" s="25"/>
      <c r="O5657" s="25"/>
      <c r="P5657" s="25"/>
      <c r="Q5657" s="28"/>
      <c r="R5657" s="29"/>
      <c r="S5657" s="27"/>
      <c r="T5657" s="27"/>
      <c r="U5657" s="28"/>
      <c r="V5657" s="26"/>
      <c r="W5657" s="26"/>
      <c r="X5657" s="26"/>
      <c r="Y5657" s="37"/>
      <c r="Z5657" s="37"/>
      <c r="AA5657" s="37"/>
      <c r="AB5657" s="30"/>
      <c r="AC5657" s="30"/>
      <c r="AD5657" s="31"/>
      <c r="AE5657" s="30"/>
      <c r="AF5657" s="30"/>
      <c r="AG5657" s="32"/>
      <c r="AH5657" s="30"/>
      <c r="AJ5657" s="30"/>
      <c r="AK5657" s="30"/>
      <c r="AL5657" s="30"/>
      <c r="AM5657" s="30"/>
      <c r="AN5657" s="30"/>
      <c r="AO5657" s="30"/>
      <c r="AP5657" s="30"/>
      <c r="AQ5657" s="30"/>
      <c r="AR5657" s="30"/>
      <c r="AS5657" s="30"/>
      <c r="AT5657" s="30"/>
      <c r="AU5657" s="121"/>
      <c r="AV5657" s="129"/>
      <c r="AW5657" s="129"/>
      <c r="AX5657" s="129"/>
    </row>
    <row r="5658" spans="1:50" x14ac:dyDescent="0.25">
      <c r="A5658" s="120"/>
      <c r="B5658" s="28"/>
      <c r="C5658" s="25"/>
      <c r="D5658" s="25"/>
      <c r="E5658" s="25"/>
      <c r="F5658" s="29"/>
      <c r="G5658" s="29"/>
      <c r="H5658" s="29"/>
      <c r="I5658" s="29"/>
      <c r="J5658" s="29"/>
      <c r="K5658" s="25"/>
      <c r="L5658" s="25"/>
      <c r="M5658" s="25"/>
      <c r="N5658" s="25"/>
      <c r="O5658" s="25"/>
      <c r="P5658" s="25"/>
      <c r="Q5658" s="28"/>
      <c r="R5658" s="29"/>
      <c r="S5658" s="27"/>
      <c r="T5658" s="27"/>
      <c r="U5658" s="28"/>
      <c r="V5658" s="26"/>
      <c r="W5658" s="26"/>
      <c r="X5658" s="26"/>
      <c r="Y5658" s="37"/>
      <c r="Z5658" s="37"/>
      <c r="AA5658" s="37"/>
      <c r="AB5658" s="30"/>
      <c r="AC5658" s="30"/>
      <c r="AD5658" s="31"/>
      <c r="AE5658" s="30"/>
      <c r="AF5658" s="30"/>
      <c r="AG5658" s="32"/>
      <c r="AH5658" s="30"/>
      <c r="AJ5658" s="30"/>
      <c r="AK5658" s="30"/>
      <c r="AL5658" s="30"/>
      <c r="AM5658" s="30"/>
      <c r="AN5658" s="30"/>
      <c r="AO5658" s="30"/>
      <c r="AP5658" s="30"/>
      <c r="AQ5658" s="30"/>
      <c r="AR5658" s="30"/>
      <c r="AS5658" s="30"/>
      <c r="AT5658" s="30"/>
      <c r="AU5658" s="121"/>
      <c r="AV5658" s="129"/>
      <c r="AW5658" s="129"/>
      <c r="AX5658" s="129"/>
    </row>
    <row r="5659" spans="1:50" x14ac:dyDescent="0.25">
      <c r="A5659" s="120"/>
      <c r="B5659" s="28"/>
      <c r="C5659" s="25"/>
      <c r="D5659" s="25"/>
      <c r="E5659" s="25"/>
      <c r="F5659" s="29"/>
      <c r="G5659" s="29"/>
      <c r="H5659" s="29"/>
      <c r="I5659" s="29"/>
      <c r="J5659" s="29"/>
      <c r="K5659" s="25"/>
      <c r="L5659" s="25"/>
      <c r="M5659" s="25"/>
      <c r="N5659" s="25"/>
      <c r="O5659" s="25"/>
      <c r="P5659" s="25"/>
      <c r="Q5659" s="28"/>
      <c r="R5659" s="29"/>
      <c r="S5659" s="27"/>
      <c r="T5659" s="27"/>
      <c r="U5659" s="28"/>
      <c r="V5659" s="26"/>
      <c r="W5659" s="26"/>
      <c r="X5659" s="26"/>
      <c r="Y5659" s="37"/>
      <c r="Z5659" s="37"/>
      <c r="AA5659" s="37"/>
      <c r="AB5659" s="30"/>
      <c r="AC5659" s="30"/>
      <c r="AD5659" s="31"/>
      <c r="AE5659" s="30"/>
      <c r="AF5659" s="30"/>
      <c r="AG5659" s="32"/>
      <c r="AH5659" s="30"/>
      <c r="AJ5659" s="30"/>
      <c r="AK5659" s="30"/>
      <c r="AL5659" s="30"/>
      <c r="AM5659" s="30"/>
      <c r="AN5659" s="30"/>
      <c r="AO5659" s="30"/>
      <c r="AP5659" s="30"/>
      <c r="AQ5659" s="30"/>
      <c r="AR5659" s="30"/>
      <c r="AS5659" s="30"/>
      <c r="AT5659" s="30"/>
      <c r="AU5659" s="121"/>
      <c r="AV5659" s="129"/>
      <c r="AW5659" s="129"/>
      <c r="AX5659" s="129"/>
    </row>
    <row r="5660" spans="1:50" x14ac:dyDescent="0.25">
      <c r="A5660" s="120"/>
      <c r="B5660" s="28"/>
      <c r="C5660" s="25"/>
      <c r="D5660" s="25"/>
      <c r="E5660" s="25"/>
      <c r="F5660" s="29"/>
      <c r="G5660" s="29"/>
      <c r="H5660" s="29"/>
      <c r="I5660" s="29"/>
      <c r="J5660" s="29"/>
      <c r="K5660" s="25"/>
      <c r="L5660" s="25"/>
      <c r="M5660" s="25"/>
      <c r="N5660" s="25"/>
      <c r="O5660" s="25"/>
      <c r="P5660" s="25"/>
      <c r="Q5660" s="28"/>
      <c r="R5660" s="29"/>
      <c r="S5660" s="27"/>
      <c r="T5660" s="27"/>
      <c r="U5660" s="28"/>
      <c r="V5660" s="26"/>
      <c r="W5660" s="26"/>
      <c r="X5660" s="26"/>
      <c r="Y5660" s="37"/>
      <c r="Z5660" s="37"/>
      <c r="AA5660" s="37"/>
      <c r="AB5660" s="30"/>
      <c r="AC5660" s="30"/>
      <c r="AD5660" s="31"/>
      <c r="AE5660" s="30"/>
      <c r="AF5660" s="30"/>
      <c r="AG5660" s="32"/>
      <c r="AH5660" s="30"/>
      <c r="AJ5660" s="30"/>
      <c r="AK5660" s="30"/>
      <c r="AL5660" s="30"/>
      <c r="AM5660" s="30"/>
      <c r="AN5660" s="30"/>
      <c r="AO5660" s="30"/>
      <c r="AP5660" s="30"/>
      <c r="AQ5660" s="30"/>
      <c r="AR5660" s="30"/>
      <c r="AS5660" s="30"/>
      <c r="AT5660" s="30"/>
      <c r="AU5660" s="121"/>
      <c r="AV5660" s="129"/>
      <c r="AW5660" s="129"/>
      <c r="AX5660" s="129"/>
    </row>
    <row r="5661" spans="1:50" x14ac:dyDescent="0.25">
      <c r="A5661" s="120"/>
      <c r="B5661" s="28"/>
      <c r="C5661" s="25"/>
      <c r="D5661" s="25"/>
      <c r="E5661" s="25"/>
      <c r="F5661" s="29"/>
      <c r="G5661" s="29"/>
      <c r="H5661" s="29"/>
      <c r="I5661" s="29"/>
      <c r="J5661" s="29"/>
      <c r="K5661" s="25"/>
      <c r="L5661" s="25"/>
      <c r="M5661" s="25"/>
      <c r="N5661" s="25"/>
      <c r="O5661" s="25"/>
      <c r="P5661" s="25"/>
      <c r="Q5661" s="28"/>
      <c r="R5661" s="29"/>
      <c r="S5661" s="27"/>
      <c r="T5661" s="27"/>
      <c r="U5661" s="28"/>
      <c r="V5661" s="26"/>
      <c r="W5661" s="26"/>
      <c r="X5661" s="26"/>
      <c r="Y5661" s="37"/>
      <c r="Z5661" s="37"/>
      <c r="AA5661" s="37"/>
      <c r="AB5661" s="30"/>
      <c r="AC5661" s="30"/>
      <c r="AD5661" s="31"/>
      <c r="AE5661" s="30"/>
      <c r="AF5661" s="30"/>
      <c r="AG5661" s="32"/>
      <c r="AH5661" s="30"/>
      <c r="AJ5661" s="30"/>
      <c r="AK5661" s="30"/>
      <c r="AL5661" s="30"/>
      <c r="AM5661" s="30"/>
      <c r="AN5661" s="30"/>
      <c r="AO5661" s="30"/>
      <c r="AP5661" s="30"/>
      <c r="AQ5661" s="30"/>
      <c r="AR5661" s="30"/>
      <c r="AS5661" s="30"/>
      <c r="AT5661" s="30"/>
      <c r="AU5661" s="121"/>
      <c r="AV5661" s="129"/>
      <c r="AW5661" s="129"/>
      <c r="AX5661" s="129"/>
    </row>
    <row r="5662" spans="1:50" x14ac:dyDescent="0.25">
      <c r="A5662" s="120"/>
      <c r="B5662" s="28"/>
      <c r="C5662" s="25"/>
      <c r="D5662" s="25"/>
      <c r="E5662" s="25"/>
      <c r="F5662" s="29"/>
      <c r="G5662" s="29"/>
      <c r="H5662" s="29"/>
      <c r="I5662" s="29"/>
      <c r="J5662" s="29"/>
      <c r="K5662" s="25"/>
      <c r="L5662" s="25"/>
      <c r="M5662" s="25"/>
      <c r="N5662" s="25"/>
      <c r="O5662" s="25"/>
      <c r="P5662" s="25"/>
      <c r="Q5662" s="28"/>
      <c r="R5662" s="29"/>
      <c r="S5662" s="27"/>
      <c r="T5662" s="27"/>
      <c r="U5662" s="28"/>
      <c r="V5662" s="26"/>
      <c r="W5662" s="26"/>
      <c r="X5662" s="26"/>
      <c r="Y5662" s="37"/>
      <c r="Z5662" s="37"/>
      <c r="AA5662" s="37"/>
      <c r="AB5662" s="30"/>
      <c r="AC5662" s="30"/>
      <c r="AD5662" s="31"/>
      <c r="AE5662" s="30"/>
      <c r="AF5662" s="30"/>
      <c r="AG5662" s="32"/>
      <c r="AH5662" s="30"/>
      <c r="AJ5662" s="30"/>
      <c r="AK5662" s="30"/>
      <c r="AL5662" s="30"/>
      <c r="AM5662" s="30"/>
      <c r="AN5662" s="30"/>
      <c r="AO5662" s="30"/>
      <c r="AP5662" s="30"/>
      <c r="AQ5662" s="30"/>
      <c r="AR5662" s="30"/>
      <c r="AS5662" s="30"/>
      <c r="AT5662" s="30"/>
      <c r="AU5662" s="121"/>
      <c r="AV5662" s="129"/>
      <c r="AW5662" s="129"/>
      <c r="AX5662" s="129"/>
    </row>
    <row r="5663" spans="1:50" x14ac:dyDescent="0.25">
      <c r="A5663" s="120"/>
      <c r="B5663" s="28"/>
      <c r="C5663" s="25"/>
      <c r="D5663" s="25"/>
      <c r="E5663" s="25"/>
      <c r="F5663" s="29"/>
      <c r="G5663" s="29"/>
      <c r="H5663" s="29"/>
      <c r="I5663" s="29"/>
      <c r="J5663" s="29"/>
      <c r="K5663" s="25"/>
      <c r="L5663" s="25"/>
      <c r="M5663" s="25"/>
      <c r="N5663" s="25"/>
      <c r="O5663" s="25"/>
      <c r="P5663" s="25"/>
      <c r="Q5663" s="28"/>
      <c r="R5663" s="29"/>
      <c r="S5663" s="27"/>
      <c r="T5663" s="27"/>
      <c r="U5663" s="28"/>
      <c r="V5663" s="26"/>
      <c r="W5663" s="26"/>
      <c r="X5663" s="26"/>
      <c r="Y5663" s="37"/>
      <c r="Z5663" s="37"/>
      <c r="AA5663" s="37"/>
      <c r="AB5663" s="30"/>
      <c r="AC5663" s="30"/>
      <c r="AD5663" s="31"/>
      <c r="AE5663" s="30"/>
      <c r="AF5663" s="30"/>
      <c r="AG5663" s="32"/>
      <c r="AH5663" s="30"/>
      <c r="AJ5663" s="30"/>
      <c r="AK5663" s="30"/>
      <c r="AL5663" s="30"/>
      <c r="AM5663" s="30"/>
      <c r="AN5663" s="30"/>
      <c r="AO5663" s="30"/>
      <c r="AP5663" s="30"/>
      <c r="AQ5663" s="30"/>
      <c r="AR5663" s="30"/>
      <c r="AS5663" s="30"/>
      <c r="AT5663" s="30"/>
      <c r="AU5663" s="121"/>
      <c r="AV5663" s="129"/>
      <c r="AW5663" s="129"/>
      <c r="AX5663" s="129"/>
    </row>
    <row r="5664" spans="1:50" x14ac:dyDescent="0.25">
      <c r="A5664" s="120"/>
      <c r="B5664" s="28"/>
      <c r="C5664" s="25"/>
      <c r="D5664" s="25"/>
      <c r="E5664" s="25"/>
      <c r="F5664" s="29"/>
      <c r="G5664" s="29"/>
      <c r="H5664" s="29"/>
      <c r="I5664" s="29"/>
      <c r="J5664" s="29"/>
      <c r="K5664" s="25"/>
      <c r="L5664" s="25"/>
      <c r="M5664" s="25"/>
      <c r="N5664" s="25"/>
      <c r="O5664" s="25"/>
      <c r="P5664" s="25"/>
      <c r="Q5664" s="28"/>
      <c r="R5664" s="29"/>
      <c r="S5664" s="27"/>
      <c r="T5664" s="27"/>
      <c r="U5664" s="28"/>
      <c r="V5664" s="26"/>
      <c r="W5664" s="26"/>
      <c r="X5664" s="26"/>
      <c r="Y5664" s="37"/>
      <c r="Z5664" s="37"/>
      <c r="AA5664" s="37"/>
      <c r="AB5664" s="30"/>
      <c r="AC5664" s="30"/>
      <c r="AD5664" s="31"/>
      <c r="AE5664" s="30"/>
      <c r="AF5664" s="30"/>
      <c r="AG5664" s="32"/>
      <c r="AH5664" s="30"/>
      <c r="AJ5664" s="30"/>
      <c r="AK5664" s="30"/>
      <c r="AL5664" s="30"/>
      <c r="AM5664" s="30"/>
      <c r="AN5664" s="30"/>
      <c r="AO5664" s="30"/>
      <c r="AP5664" s="30"/>
      <c r="AQ5664" s="30"/>
      <c r="AR5664" s="30"/>
      <c r="AS5664" s="30"/>
      <c r="AT5664" s="30"/>
      <c r="AU5664" s="121"/>
      <c r="AV5664" s="129"/>
      <c r="AW5664" s="129"/>
      <c r="AX5664" s="129"/>
    </row>
    <row r="5665" spans="1:50" x14ac:dyDescent="0.25">
      <c r="A5665" s="120"/>
      <c r="B5665" s="28"/>
      <c r="C5665" s="25"/>
      <c r="D5665" s="25"/>
      <c r="E5665" s="25"/>
      <c r="F5665" s="29"/>
      <c r="G5665" s="29"/>
      <c r="H5665" s="29"/>
      <c r="I5665" s="29"/>
      <c r="J5665" s="29"/>
      <c r="K5665" s="25"/>
      <c r="L5665" s="25"/>
      <c r="M5665" s="25"/>
      <c r="N5665" s="25"/>
      <c r="O5665" s="25"/>
      <c r="P5665" s="25"/>
      <c r="Q5665" s="28"/>
      <c r="R5665" s="29"/>
      <c r="S5665" s="27"/>
      <c r="T5665" s="27"/>
      <c r="U5665" s="28"/>
      <c r="V5665" s="26"/>
      <c r="W5665" s="26"/>
      <c r="X5665" s="26"/>
      <c r="Y5665" s="37"/>
      <c r="Z5665" s="37"/>
      <c r="AA5665" s="37"/>
      <c r="AB5665" s="30"/>
      <c r="AC5665" s="30"/>
      <c r="AD5665" s="31"/>
      <c r="AE5665" s="30"/>
      <c r="AF5665" s="30"/>
      <c r="AG5665" s="32"/>
      <c r="AH5665" s="30"/>
      <c r="AJ5665" s="30"/>
      <c r="AK5665" s="30"/>
      <c r="AL5665" s="30"/>
      <c r="AM5665" s="30"/>
      <c r="AN5665" s="30"/>
      <c r="AO5665" s="30"/>
      <c r="AP5665" s="30"/>
      <c r="AQ5665" s="30"/>
      <c r="AR5665" s="30"/>
      <c r="AS5665" s="30"/>
      <c r="AT5665" s="30"/>
      <c r="AU5665" s="121"/>
      <c r="AV5665" s="129"/>
      <c r="AW5665" s="129"/>
      <c r="AX5665" s="129"/>
    </row>
    <row r="5666" spans="1:50" x14ac:dyDescent="0.25">
      <c r="A5666" s="120"/>
      <c r="B5666" s="28"/>
      <c r="C5666" s="25"/>
      <c r="D5666" s="25"/>
      <c r="E5666" s="25"/>
      <c r="F5666" s="29"/>
      <c r="G5666" s="29"/>
      <c r="H5666" s="29"/>
      <c r="I5666" s="29"/>
      <c r="J5666" s="29"/>
      <c r="K5666" s="25"/>
      <c r="L5666" s="25"/>
      <c r="M5666" s="25"/>
      <c r="N5666" s="25"/>
      <c r="O5666" s="25"/>
      <c r="P5666" s="25"/>
      <c r="Q5666" s="28"/>
      <c r="R5666" s="29"/>
      <c r="S5666" s="27"/>
      <c r="T5666" s="27"/>
      <c r="U5666" s="28"/>
      <c r="V5666" s="26"/>
      <c r="W5666" s="26"/>
      <c r="X5666" s="26"/>
      <c r="Y5666" s="37"/>
      <c r="Z5666" s="37"/>
      <c r="AA5666" s="37"/>
      <c r="AB5666" s="30"/>
      <c r="AC5666" s="30"/>
      <c r="AD5666" s="31"/>
      <c r="AE5666" s="30"/>
      <c r="AF5666" s="30"/>
      <c r="AG5666" s="32"/>
      <c r="AH5666" s="30"/>
      <c r="AJ5666" s="30"/>
      <c r="AK5666" s="30"/>
      <c r="AL5666" s="30"/>
      <c r="AM5666" s="30"/>
      <c r="AN5666" s="30"/>
      <c r="AO5666" s="30"/>
      <c r="AP5666" s="30"/>
      <c r="AQ5666" s="30"/>
      <c r="AR5666" s="30"/>
      <c r="AS5666" s="30"/>
      <c r="AT5666" s="30"/>
      <c r="AU5666" s="121"/>
      <c r="AV5666" s="129"/>
      <c r="AW5666" s="129"/>
      <c r="AX5666" s="129"/>
    </row>
    <row r="5667" spans="1:50" x14ac:dyDescent="0.25">
      <c r="A5667" s="120"/>
      <c r="B5667" s="28"/>
      <c r="C5667" s="25"/>
      <c r="D5667" s="25"/>
      <c r="E5667" s="25"/>
      <c r="F5667" s="29"/>
      <c r="G5667" s="29"/>
      <c r="H5667" s="29"/>
      <c r="I5667" s="29"/>
      <c r="J5667" s="29"/>
      <c r="K5667" s="25"/>
      <c r="L5667" s="25"/>
      <c r="M5667" s="25"/>
      <c r="N5667" s="25"/>
      <c r="O5667" s="25"/>
      <c r="P5667" s="25"/>
      <c r="Q5667" s="28"/>
      <c r="R5667" s="29"/>
      <c r="S5667" s="27"/>
      <c r="T5667" s="27"/>
      <c r="U5667" s="28"/>
      <c r="V5667" s="26"/>
      <c r="W5667" s="26"/>
      <c r="X5667" s="26"/>
      <c r="Y5667" s="37"/>
      <c r="Z5667" s="37"/>
      <c r="AA5667" s="37"/>
      <c r="AB5667" s="30"/>
      <c r="AC5667" s="30"/>
      <c r="AD5667" s="31"/>
      <c r="AE5667" s="30"/>
      <c r="AF5667" s="30"/>
      <c r="AG5667" s="32"/>
      <c r="AH5667" s="30"/>
      <c r="AJ5667" s="30"/>
      <c r="AK5667" s="30"/>
      <c r="AL5667" s="30"/>
      <c r="AM5667" s="30"/>
      <c r="AN5667" s="30"/>
      <c r="AO5667" s="30"/>
      <c r="AP5667" s="30"/>
      <c r="AQ5667" s="30"/>
      <c r="AR5667" s="30"/>
      <c r="AS5667" s="30"/>
      <c r="AT5667" s="30"/>
      <c r="AU5667" s="121"/>
      <c r="AV5667" s="129"/>
      <c r="AW5667" s="129"/>
      <c r="AX5667" s="129"/>
    </row>
    <row r="5668" spans="1:50" x14ac:dyDescent="0.25">
      <c r="A5668" s="120"/>
      <c r="B5668" s="28"/>
      <c r="C5668" s="25"/>
      <c r="D5668" s="25"/>
      <c r="E5668" s="25"/>
      <c r="F5668" s="29"/>
      <c r="G5668" s="29"/>
      <c r="H5668" s="29"/>
      <c r="I5668" s="29"/>
      <c r="J5668" s="29"/>
      <c r="K5668" s="25"/>
      <c r="L5668" s="25"/>
      <c r="M5668" s="25"/>
      <c r="N5668" s="25"/>
      <c r="O5668" s="25"/>
      <c r="P5668" s="25"/>
      <c r="Q5668" s="28"/>
      <c r="R5668" s="29"/>
      <c r="S5668" s="27"/>
      <c r="T5668" s="27"/>
      <c r="U5668" s="28"/>
      <c r="V5668" s="26"/>
      <c r="W5668" s="26"/>
      <c r="X5668" s="26"/>
      <c r="Y5668" s="37"/>
      <c r="Z5668" s="37"/>
      <c r="AA5668" s="37"/>
      <c r="AB5668" s="30"/>
      <c r="AC5668" s="30"/>
      <c r="AD5668" s="31"/>
      <c r="AE5668" s="30"/>
      <c r="AF5668" s="30"/>
      <c r="AG5668" s="32"/>
      <c r="AH5668" s="30"/>
      <c r="AJ5668" s="30"/>
      <c r="AK5668" s="30"/>
      <c r="AL5668" s="30"/>
      <c r="AM5668" s="30"/>
      <c r="AN5668" s="30"/>
      <c r="AO5668" s="30"/>
      <c r="AP5668" s="30"/>
      <c r="AQ5668" s="30"/>
      <c r="AR5668" s="30"/>
      <c r="AS5668" s="30"/>
      <c r="AT5668" s="30"/>
      <c r="AU5668" s="121"/>
      <c r="AV5668" s="129"/>
      <c r="AW5668" s="129"/>
      <c r="AX5668" s="129"/>
    </row>
    <row r="5669" spans="1:50" x14ac:dyDescent="0.25">
      <c r="A5669" s="120"/>
      <c r="B5669" s="28"/>
      <c r="C5669" s="25"/>
      <c r="D5669" s="25"/>
      <c r="E5669" s="25"/>
      <c r="F5669" s="29"/>
      <c r="G5669" s="29"/>
      <c r="H5669" s="29"/>
      <c r="I5669" s="29"/>
      <c r="J5669" s="29"/>
      <c r="K5669" s="25"/>
      <c r="L5669" s="25"/>
      <c r="M5669" s="25"/>
      <c r="N5669" s="25"/>
      <c r="O5669" s="25"/>
      <c r="P5669" s="25"/>
      <c r="Q5669" s="28"/>
      <c r="R5669" s="29"/>
      <c r="S5669" s="27"/>
      <c r="T5669" s="27"/>
      <c r="U5669" s="28"/>
      <c r="V5669" s="26"/>
      <c r="W5669" s="26"/>
      <c r="X5669" s="26"/>
      <c r="Y5669" s="37"/>
      <c r="Z5669" s="37"/>
      <c r="AA5669" s="37"/>
      <c r="AB5669" s="30"/>
      <c r="AC5669" s="30"/>
      <c r="AD5669" s="31"/>
      <c r="AE5669" s="30"/>
      <c r="AF5669" s="30"/>
      <c r="AG5669" s="32"/>
      <c r="AH5669" s="30"/>
      <c r="AJ5669" s="30"/>
      <c r="AK5669" s="30"/>
      <c r="AL5669" s="30"/>
      <c r="AM5669" s="30"/>
      <c r="AN5669" s="30"/>
      <c r="AO5669" s="30"/>
      <c r="AP5669" s="30"/>
      <c r="AQ5669" s="30"/>
      <c r="AR5669" s="30"/>
      <c r="AS5669" s="30"/>
      <c r="AT5669" s="30"/>
      <c r="AU5669" s="121"/>
      <c r="AV5669" s="129"/>
      <c r="AW5669" s="129"/>
      <c r="AX5669" s="129"/>
    </row>
    <row r="5670" spans="1:50" x14ac:dyDescent="0.25">
      <c r="A5670" s="120"/>
      <c r="B5670" s="28"/>
      <c r="C5670" s="25"/>
      <c r="D5670" s="25"/>
      <c r="E5670" s="25"/>
      <c r="F5670" s="29"/>
      <c r="G5670" s="29"/>
      <c r="H5670" s="29"/>
      <c r="I5670" s="29"/>
      <c r="J5670" s="29"/>
      <c r="K5670" s="25"/>
      <c r="L5670" s="25"/>
      <c r="M5670" s="25"/>
      <c r="N5670" s="25"/>
      <c r="O5670" s="25"/>
      <c r="P5670" s="25"/>
      <c r="Q5670" s="28"/>
      <c r="R5670" s="29"/>
      <c r="S5670" s="27"/>
      <c r="T5670" s="27"/>
      <c r="U5670" s="28"/>
      <c r="V5670" s="26"/>
      <c r="W5670" s="26"/>
      <c r="X5670" s="26"/>
      <c r="Y5670" s="37"/>
      <c r="Z5670" s="37"/>
      <c r="AA5670" s="37"/>
      <c r="AB5670" s="30"/>
      <c r="AC5670" s="30"/>
      <c r="AD5670" s="31"/>
      <c r="AE5670" s="30"/>
      <c r="AF5670" s="30"/>
      <c r="AG5670" s="32"/>
      <c r="AH5670" s="30"/>
      <c r="AJ5670" s="30"/>
      <c r="AK5670" s="30"/>
      <c r="AL5670" s="30"/>
      <c r="AM5670" s="30"/>
      <c r="AN5670" s="30"/>
      <c r="AO5670" s="30"/>
      <c r="AP5670" s="30"/>
      <c r="AQ5670" s="30"/>
      <c r="AR5670" s="30"/>
      <c r="AS5670" s="30"/>
      <c r="AT5670" s="30"/>
      <c r="AU5670" s="121"/>
      <c r="AV5670" s="129"/>
      <c r="AW5670" s="129"/>
      <c r="AX5670" s="129"/>
    </row>
    <row r="5671" spans="1:50" x14ac:dyDescent="0.25">
      <c r="A5671" s="120"/>
      <c r="B5671" s="28"/>
      <c r="C5671" s="25"/>
      <c r="D5671" s="25"/>
      <c r="E5671" s="25"/>
      <c r="F5671" s="29"/>
      <c r="G5671" s="29"/>
      <c r="H5671" s="29"/>
      <c r="I5671" s="29"/>
      <c r="J5671" s="29"/>
      <c r="K5671" s="25"/>
      <c r="L5671" s="25"/>
      <c r="M5671" s="25"/>
      <c r="N5671" s="25"/>
      <c r="O5671" s="25"/>
      <c r="P5671" s="25"/>
      <c r="Q5671" s="28"/>
      <c r="R5671" s="29"/>
      <c r="S5671" s="27"/>
      <c r="T5671" s="27"/>
      <c r="U5671" s="28"/>
      <c r="V5671" s="26"/>
      <c r="W5671" s="26"/>
      <c r="X5671" s="26"/>
      <c r="Y5671" s="37"/>
      <c r="Z5671" s="37"/>
      <c r="AA5671" s="37"/>
      <c r="AB5671" s="30"/>
      <c r="AC5671" s="30"/>
      <c r="AD5671" s="31"/>
      <c r="AE5671" s="30"/>
      <c r="AF5671" s="30"/>
      <c r="AG5671" s="32"/>
      <c r="AH5671" s="30"/>
      <c r="AJ5671" s="30"/>
      <c r="AK5671" s="30"/>
      <c r="AL5671" s="30"/>
      <c r="AM5671" s="30"/>
      <c r="AN5671" s="30"/>
      <c r="AO5671" s="30"/>
      <c r="AP5671" s="30"/>
      <c r="AQ5671" s="30"/>
      <c r="AR5671" s="30"/>
      <c r="AS5671" s="30"/>
      <c r="AT5671" s="30"/>
      <c r="AU5671" s="121"/>
      <c r="AV5671" s="129"/>
      <c r="AW5671" s="129"/>
      <c r="AX5671" s="129"/>
    </row>
    <row r="5672" spans="1:50" x14ac:dyDescent="0.25">
      <c r="A5672" s="120"/>
      <c r="B5672" s="28"/>
      <c r="C5672" s="25"/>
      <c r="D5672" s="25"/>
      <c r="E5672" s="25"/>
      <c r="F5672" s="29"/>
      <c r="G5672" s="29"/>
      <c r="H5672" s="29"/>
      <c r="I5672" s="29"/>
      <c r="J5672" s="29"/>
      <c r="K5672" s="25"/>
      <c r="L5672" s="25"/>
      <c r="M5672" s="25"/>
      <c r="N5672" s="25"/>
      <c r="O5672" s="25"/>
      <c r="P5672" s="25"/>
      <c r="Q5672" s="28"/>
      <c r="R5672" s="29"/>
      <c r="S5672" s="27"/>
      <c r="T5672" s="27"/>
      <c r="U5672" s="28"/>
      <c r="V5672" s="26"/>
      <c r="W5672" s="26"/>
      <c r="X5672" s="26"/>
      <c r="Y5672" s="37"/>
      <c r="Z5672" s="37"/>
      <c r="AA5672" s="37"/>
      <c r="AB5672" s="30"/>
      <c r="AC5672" s="30"/>
      <c r="AD5672" s="31"/>
      <c r="AE5672" s="30"/>
      <c r="AF5672" s="30"/>
      <c r="AG5672" s="32"/>
      <c r="AH5672" s="30"/>
      <c r="AJ5672" s="30"/>
      <c r="AK5672" s="30"/>
      <c r="AL5672" s="30"/>
      <c r="AM5672" s="30"/>
      <c r="AN5672" s="30"/>
      <c r="AO5672" s="30"/>
      <c r="AP5672" s="30"/>
      <c r="AQ5672" s="30"/>
      <c r="AR5672" s="30"/>
      <c r="AS5672" s="30"/>
      <c r="AT5672" s="30"/>
      <c r="AU5672" s="121"/>
      <c r="AV5672" s="129"/>
      <c r="AW5672" s="129"/>
      <c r="AX5672" s="129"/>
    </row>
    <row r="5673" spans="1:50" x14ac:dyDescent="0.25">
      <c r="A5673" s="120"/>
      <c r="B5673" s="28"/>
      <c r="C5673" s="25"/>
      <c r="D5673" s="25"/>
      <c r="E5673" s="25"/>
      <c r="F5673" s="29"/>
      <c r="G5673" s="29"/>
      <c r="H5673" s="29"/>
      <c r="I5673" s="29"/>
      <c r="J5673" s="29"/>
      <c r="K5673" s="25"/>
      <c r="L5673" s="25"/>
      <c r="M5673" s="25"/>
      <c r="N5673" s="25"/>
      <c r="O5673" s="25"/>
      <c r="P5673" s="25"/>
      <c r="Q5673" s="28"/>
      <c r="R5673" s="29"/>
      <c r="S5673" s="27"/>
      <c r="T5673" s="27"/>
      <c r="U5673" s="28"/>
      <c r="V5673" s="26"/>
      <c r="W5673" s="26"/>
      <c r="X5673" s="26"/>
      <c r="Y5673" s="37"/>
      <c r="Z5673" s="37"/>
      <c r="AA5673" s="37"/>
      <c r="AB5673" s="30"/>
      <c r="AC5673" s="30"/>
      <c r="AD5673" s="31"/>
      <c r="AE5673" s="30"/>
      <c r="AF5673" s="30"/>
      <c r="AG5673" s="32"/>
      <c r="AH5673" s="30"/>
      <c r="AJ5673" s="30"/>
      <c r="AK5673" s="30"/>
      <c r="AL5673" s="30"/>
      <c r="AM5673" s="30"/>
      <c r="AN5673" s="30"/>
      <c r="AO5673" s="30"/>
      <c r="AP5673" s="30"/>
      <c r="AQ5673" s="30"/>
      <c r="AR5673" s="30"/>
      <c r="AS5673" s="30"/>
      <c r="AT5673" s="30"/>
      <c r="AU5673" s="121"/>
      <c r="AV5673" s="129"/>
      <c r="AW5673" s="129"/>
      <c r="AX5673" s="129"/>
    </row>
    <row r="5674" spans="1:50" x14ac:dyDescent="0.25">
      <c r="A5674" s="120"/>
      <c r="B5674" s="28"/>
      <c r="C5674" s="25"/>
      <c r="D5674" s="25"/>
      <c r="E5674" s="25"/>
      <c r="F5674" s="29"/>
      <c r="G5674" s="29"/>
      <c r="H5674" s="29"/>
      <c r="I5674" s="29"/>
      <c r="J5674" s="29"/>
      <c r="K5674" s="25"/>
      <c r="L5674" s="25"/>
      <c r="M5674" s="25"/>
      <c r="N5674" s="25"/>
      <c r="O5674" s="25"/>
      <c r="P5674" s="25"/>
      <c r="Q5674" s="28"/>
      <c r="R5674" s="29"/>
      <c r="S5674" s="27"/>
      <c r="T5674" s="27"/>
      <c r="U5674" s="28"/>
      <c r="V5674" s="26"/>
      <c r="W5674" s="26"/>
      <c r="X5674" s="26"/>
      <c r="Y5674" s="37"/>
      <c r="Z5674" s="37"/>
      <c r="AA5674" s="37"/>
      <c r="AB5674" s="30"/>
      <c r="AC5674" s="30"/>
      <c r="AD5674" s="31"/>
      <c r="AE5674" s="30"/>
      <c r="AF5674" s="30"/>
      <c r="AG5674" s="32"/>
      <c r="AH5674" s="30"/>
      <c r="AJ5674" s="30"/>
      <c r="AK5674" s="30"/>
      <c r="AL5674" s="30"/>
      <c r="AM5674" s="30"/>
      <c r="AN5674" s="30"/>
      <c r="AO5674" s="30"/>
      <c r="AP5674" s="30"/>
      <c r="AQ5674" s="30"/>
      <c r="AR5674" s="30"/>
      <c r="AS5674" s="30"/>
      <c r="AT5674" s="30"/>
      <c r="AU5674" s="121"/>
      <c r="AV5674" s="129"/>
      <c r="AW5674" s="129"/>
      <c r="AX5674" s="129"/>
    </row>
    <row r="5675" spans="1:50" x14ac:dyDescent="0.25">
      <c r="A5675" s="120"/>
      <c r="B5675" s="28"/>
      <c r="C5675" s="25"/>
      <c r="D5675" s="25"/>
      <c r="E5675" s="25"/>
      <c r="F5675" s="29"/>
      <c r="G5675" s="29"/>
      <c r="H5675" s="29"/>
      <c r="I5675" s="29"/>
      <c r="J5675" s="29"/>
      <c r="K5675" s="25"/>
      <c r="L5675" s="25"/>
      <c r="M5675" s="25"/>
      <c r="N5675" s="25"/>
      <c r="O5675" s="25"/>
      <c r="P5675" s="25"/>
      <c r="Q5675" s="28"/>
      <c r="R5675" s="29"/>
      <c r="S5675" s="27"/>
      <c r="T5675" s="27"/>
      <c r="U5675" s="28"/>
      <c r="V5675" s="26"/>
      <c r="W5675" s="26"/>
      <c r="X5675" s="26"/>
      <c r="Y5675" s="37"/>
      <c r="Z5675" s="37"/>
      <c r="AA5675" s="37"/>
      <c r="AB5675" s="30"/>
      <c r="AC5675" s="30"/>
      <c r="AD5675" s="31"/>
      <c r="AE5675" s="30"/>
      <c r="AF5675" s="30"/>
      <c r="AG5675" s="32"/>
      <c r="AH5675" s="30"/>
      <c r="AJ5675" s="30"/>
      <c r="AK5675" s="30"/>
      <c r="AL5675" s="30"/>
      <c r="AM5675" s="30"/>
      <c r="AN5675" s="30"/>
      <c r="AO5675" s="30"/>
      <c r="AP5675" s="30"/>
      <c r="AQ5675" s="30"/>
      <c r="AR5675" s="30"/>
      <c r="AS5675" s="30"/>
      <c r="AT5675" s="30"/>
      <c r="AU5675" s="121"/>
      <c r="AV5675" s="129"/>
      <c r="AW5675" s="129"/>
      <c r="AX5675" s="129"/>
    </row>
    <row r="5676" spans="1:50" x14ac:dyDescent="0.25">
      <c r="A5676" s="120"/>
      <c r="B5676" s="28"/>
      <c r="C5676" s="25"/>
      <c r="D5676" s="25"/>
      <c r="E5676" s="25"/>
      <c r="F5676" s="29"/>
      <c r="G5676" s="29"/>
      <c r="H5676" s="29"/>
      <c r="I5676" s="29"/>
      <c r="J5676" s="29"/>
      <c r="K5676" s="25"/>
      <c r="L5676" s="25"/>
      <c r="M5676" s="25"/>
      <c r="N5676" s="25"/>
      <c r="O5676" s="25"/>
      <c r="P5676" s="25"/>
      <c r="Q5676" s="28"/>
      <c r="R5676" s="29"/>
      <c r="S5676" s="27"/>
      <c r="T5676" s="27"/>
      <c r="U5676" s="28"/>
      <c r="V5676" s="26"/>
      <c r="W5676" s="26"/>
      <c r="X5676" s="26"/>
      <c r="Y5676" s="37"/>
      <c r="Z5676" s="37"/>
      <c r="AA5676" s="37"/>
      <c r="AB5676" s="30"/>
      <c r="AC5676" s="30"/>
      <c r="AD5676" s="31"/>
      <c r="AE5676" s="30"/>
      <c r="AF5676" s="30"/>
      <c r="AG5676" s="32"/>
      <c r="AH5676" s="30"/>
      <c r="AJ5676" s="30"/>
      <c r="AK5676" s="30"/>
      <c r="AL5676" s="30"/>
      <c r="AM5676" s="30"/>
      <c r="AN5676" s="30"/>
      <c r="AO5676" s="30"/>
      <c r="AP5676" s="30"/>
      <c r="AQ5676" s="30"/>
      <c r="AR5676" s="30"/>
      <c r="AS5676" s="30"/>
      <c r="AT5676" s="30"/>
      <c r="AU5676" s="121"/>
      <c r="AV5676" s="129"/>
      <c r="AW5676" s="129"/>
      <c r="AX5676" s="129"/>
    </row>
    <row r="5677" spans="1:50" x14ac:dyDescent="0.25">
      <c r="A5677" s="120"/>
      <c r="B5677" s="28"/>
      <c r="C5677" s="25"/>
      <c r="D5677" s="25"/>
      <c r="E5677" s="25"/>
      <c r="F5677" s="29"/>
      <c r="G5677" s="29"/>
      <c r="H5677" s="29"/>
      <c r="I5677" s="29"/>
      <c r="J5677" s="29"/>
      <c r="K5677" s="25"/>
      <c r="L5677" s="25"/>
      <c r="M5677" s="25"/>
      <c r="N5677" s="25"/>
      <c r="O5677" s="25"/>
      <c r="P5677" s="25"/>
      <c r="Q5677" s="28"/>
      <c r="R5677" s="29"/>
      <c r="S5677" s="27"/>
      <c r="T5677" s="27"/>
      <c r="U5677" s="28"/>
      <c r="V5677" s="26"/>
      <c r="W5677" s="26"/>
      <c r="X5677" s="26"/>
      <c r="Y5677" s="37"/>
      <c r="Z5677" s="37"/>
      <c r="AA5677" s="37"/>
      <c r="AB5677" s="30"/>
      <c r="AC5677" s="30"/>
      <c r="AD5677" s="31"/>
      <c r="AE5677" s="30"/>
      <c r="AF5677" s="30"/>
      <c r="AG5677" s="32"/>
      <c r="AH5677" s="30"/>
      <c r="AJ5677" s="30"/>
      <c r="AK5677" s="30"/>
      <c r="AL5677" s="30"/>
      <c r="AM5677" s="30"/>
      <c r="AN5677" s="30"/>
      <c r="AO5677" s="30"/>
      <c r="AP5677" s="30"/>
      <c r="AQ5677" s="30"/>
      <c r="AR5677" s="30"/>
      <c r="AS5677" s="30"/>
      <c r="AT5677" s="30"/>
      <c r="AU5677" s="121"/>
      <c r="AV5677" s="129"/>
      <c r="AW5677" s="129"/>
      <c r="AX5677" s="129"/>
    </row>
    <row r="5678" spans="1:50" x14ac:dyDescent="0.25">
      <c r="A5678" s="120"/>
      <c r="B5678" s="28"/>
      <c r="C5678" s="25"/>
      <c r="D5678" s="25"/>
      <c r="E5678" s="25"/>
      <c r="F5678" s="29"/>
      <c r="G5678" s="29"/>
      <c r="H5678" s="29"/>
      <c r="I5678" s="29"/>
      <c r="J5678" s="29"/>
      <c r="K5678" s="25"/>
      <c r="L5678" s="25"/>
      <c r="M5678" s="25"/>
      <c r="N5678" s="25"/>
      <c r="O5678" s="25"/>
      <c r="P5678" s="25"/>
      <c r="Q5678" s="28"/>
      <c r="R5678" s="29"/>
      <c r="S5678" s="27"/>
      <c r="T5678" s="27"/>
      <c r="U5678" s="28"/>
      <c r="V5678" s="26"/>
      <c r="W5678" s="26"/>
      <c r="X5678" s="26"/>
      <c r="Y5678" s="37"/>
      <c r="Z5678" s="37"/>
      <c r="AA5678" s="37"/>
      <c r="AB5678" s="30"/>
      <c r="AC5678" s="30"/>
      <c r="AD5678" s="31"/>
      <c r="AE5678" s="30"/>
      <c r="AF5678" s="30"/>
      <c r="AG5678" s="32"/>
      <c r="AH5678" s="30"/>
      <c r="AJ5678" s="30"/>
      <c r="AK5678" s="30"/>
      <c r="AL5678" s="30"/>
      <c r="AM5678" s="30"/>
      <c r="AN5678" s="30"/>
      <c r="AO5678" s="30"/>
      <c r="AP5678" s="30"/>
      <c r="AQ5678" s="30"/>
      <c r="AR5678" s="30"/>
      <c r="AS5678" s="30"/>
      <c r="AT5678" s="30"/>
      <c r="AU5678" s="121"/>
      <c r="AV5678" s="129"/>
      <c r="AW5678" s="129"/>
      <c r="AX5678" s="129"/>
    </row>
    <row r="5679" spans="1:50" x14ac:dyDescent="0.25">
      <c r="A5679" s="120"/>
      <c r="B5679" s="28"/>
      <c r="C5679" s="25"/>
      <c r="D5679" s="25"/>
      <c r="E5679" s="25"/>
      <c r="F5679" s="29"/>
      <c r="G5679" s="29"/>
      <c r="H5679" s="29"/>
      <c r="I5679" s="29"/>
      <c r="J5679" s="29"/>
      <c r="K5679" s="25"/>
      <c r="L5679" s="25"/>
      <c r="M5679" s="25"/>
      <c r="N5679" s="25"/>
      <c r="O5679" s="25"/>
      <c r="P5679" s="25"/>
      <c r="Q5679" s="28"/>
      <c r="R5679" s="29"/>
      <c r="S5679" s="27"/>
      <c r="T5679" s="27"/>
      <c r="U5679" s="28"/>
      <c r="V5679" s="26"/>
      <c r="W5679" s="26"/>
      <c r="X5679" s="26"/>
      <c r="Y5679" s="37"/>
      <c r="Z5679" s="37"/>
      <c r="AA5679" s="37"/>
      <c r="AB5679" s="30"/>
      <c r="AC5679" s="30"/>
      <c r="AD5679" s="31"/>
      <c r="AE5679" s="30"/>
      <c r="AF5679" s="30"/>
      <c r="AG5679" s="32"/>
      <c r="AH5679" s="30"/>
      <c r="AJ5679" s="30"/>
      <c r="AK5679" s="30"/>
      <c r="AL5679" s="30"/>
      <c r="AM5679" s="30"/>
      <c r="AN5679" s="30"/>
      <c r="AO5679" s="30"/>
      <c r="AP5679" s="30"/>
      <c r="AQ5679" s="30"/>
      <c r="AR5679" s="30"/>
      <c r="AS5679" s="30"/>
      <c r="AT5679" s="30"/>
      <c r="AU5679" s="121"/>
      <c r="AV5679" s="129"/>
      <c r="AW5679" s="129"/>
      <c r="AX5679" s="129"/>
    </row>
    <row r="5680" spans="1:50" x14ac:dyDescent="0.25">
      <c r="A5680" s="120"/>
      <c r="B5680" s="28"/>
      <c r="C5680" s="25"/>
      <c r="D5680" s="25"/>
      <c r="E5680" s="25"/>
      <c r="F5680" s="29"/>
      <c r="G5680" s="29"/>
      <c r="H5680" s="29"/>
      <c r="I5680" s="29"/>
      <c r="J5680" s="29"/>
      <c r="K5680" s="25"/>
      <c r="L5680" s="25"/>
      <c r="M5680" s="25"/>
      <c r="N5680" s="25"/>
      <c r="O5680" s="25"/>
      <c r="P5680" s="25"/>
      <c r="Q5680" s="28"/>
      <c r="R5680" s="29"/>
      <c r="S5680" s="27"/>
      <c r="T5680" s="27"/>
      <c r="U5680" s="28"/>
      <c r="V5680" s="26"/>
      <c r="W5680" s="26"/>
      <c r="X5680" s="26"/>
      <c r="Y5680" s="37"/>
      <c r="Z5680" s="37"/>
      <c r="AA5680" s="37"/>
      <c r="AB5680" s="30"/>
      <c r="AC5680" s="30"/>
      <c r="AD5680" s="31"/>
      <c r="AE5680" s="30"/>
      <c r="AF5680" s="30"/>
      <c r="AG5680" s="32"/>
      <c r="AH5680" s="30"/>
      <c r="AJ5680" s="30"/>
      <c r="AK5680" s="30"/>
      <c r="AL5680" s="30"/>
      <c r="AM5680" s="30"/>
      <c r="AN5680" s="30"/>
      <c r="AO5680" s="30"/>
      <c r="AP5680" s="30"/>
      <c r="AQ5680" s="30"/>
      <c r="AR5680" s="30"/>
      <c r="AS5680" s="30"/>
      <c r="AT5680" s="30"/>
      <c r="AU5680" s="121"/>
      <c r="AV5680" s="129"/>
      <c r="AW5680" s="129"/>
      <c r="AX5680" s="129"/>
    </row>
    <row r="5681" spans="1:50" x14ac:dyDescent="0.25">
      <c r="A5681" s="120"/>
      <c r="B5681" s="28"/>
      <c r="C5681" s="25"/>
      <c r="D5681" s="25"/>
      <c r="E5681" s="25"/>
      <c r="F5681" s="29"/>
      <c r="G5681" s="29"/>
      <c r="H5681" s="29"/>
      <c r="I5681" s="29"/>
      <c r="J5681" s="29"/>
      <c r="K5681" s="25"/>
      <c r="L5681" s="25"/>
      <c r="M5681" s="25"/>
      <c r="N5681" s="25"/>
      <c r="O5681" s="25"/>
      <c r="P5681" s="25"/>
      <c r="Q5681" s="28"/>
      <c r="R5681" s="29"/>
      <c r="S5681" s="27"/>
      <c r="T5681" s="27"/>
      <c r="U5681" s="28"/>
      <c r="V5681" s="26"/>
      <c r="W5681" s="26"/>
      <c r="X5681" s="26"/>
      <c r="Y5681" s="37"/>
      <c r="Z5681" s="37"/>
      <c r="AA5681" s="37"/>
      <c r="AB5681" s="30"/>
      <c r="AC5681" s="30"/>
      <c r="AD5681" s="31"/>
      <c r="AE5681" s="30"/>
      <c r="AF5681" s="30"/>
      <c r="AG5681" s="32"/>
      <c r="AH5681" s="30"/>
      <c r="AJ5681" s="30"/>
      <c r="AK5681" s="30"/>
      <c r="AL5681" s="30"/>
      <c r="AM5681" s="30"/>
      <c r="AN5681" s="30"/>
      <c r="AO5681" s="30"/>
      <c r="AP5681" s="30"/>
      <c r="AQ5681" s="30"/>
      <c r="AR5681" s="30"/>
      <c r="AS5681" s="30"/>
      <c r="AT5681" s="30"/>
      <c r="AU5681" s="121"/>
      <c r="AV5681" s="129"/>
      <c r="AW5681" s="129"/>
      <c r="AX5681" s="129"/>
    </row>
    <row r="5682" spans="1:50" x14ac:dyDescent="0.25">
      <c r="A5682" s="120"/>
      <c r="B5682" s="28"/>
      <c r="C5682" s="25"/>
      <c r="D5682" s="25"/>
      <c r="E5682" s="25"/>
      <c r="F5682" s="29"/>
      <c r="G5682" s="29"/>
      <c r="H5682" s="29"/>
      <c r="I5682" s="29"/>
      <c r="J5682" s="29"/>
      <c r="K5682" s="25"/>
      <c r="L5682" s="25"/>
      <c r="M5682" s="25"/>
      <c r="N5682" s="25"/>
      <c r="O5682" s="25"/>
      <c r="P5682" s="25"/>
      <c r="Q5682" s="28"/>
      <c r="R5682" s="29"/>
      <c r="S5682" s="27"/>
      <c r="T5682" s="27"/>
      <c r="U5682" s="28"/>
      <c r="V5682" s="26"/>
      <c r="W5682" s="26"/>
      <c r="X5682" s="26"/>
      <c r="Y5682" s="37"/>
      <c r="Z5682" s="37"/>
      <c r="AA5682" s="37"/>
      <c r="AB5682" s="30"/>
      <c r="AC5682" s="30"/>
      <c r="AD5682" s="31"/>
      <c r="AE5682" s="30"/>
      <c r="AF5682" s="30"/>
      <c r="AG5682" s="32"/>
      <c r="AH5682" s="30"/>
      <c r="AJ5682" s="30"/>
      <c r="AK5682" s="30"/>
      <c r="AL5682" s="30"/>
      <c r="AM5682" s="30"/>
      <c r="AN5682" s="30"/>
      <c r="AO5682" s="30"/>
      <c r="AP5682" s="30"/>
      <c r="AQ5682" s="30"/>
      <c r="AR5682" s="30"/>
      <c r="AS5682" s="30"/>
      <c r="AT5682" s="30"/>
      <c r="AU5682" s="121"/>
      <c r="AV5682" s="129"/>
      <c r="AW5682" s="129"/>
      <c r="AX5682" s="129"/>
    </row>
    <row r="5683" spans="1:50" x14ac:dyDescent="0.25">
      <c r="A5683" s="120"/>
      <c r="B5683" s="28"/>
      <c r="C5683" s="25"/>
      <c r="D5683" s="25"/>
      <c r="E5683" s="25"/>
      <c r="F5683" s="29"/>
      <c r="G5683" s="29"/>
      <c r="H5683" s="29"/>
      <c r="I5683" s="29"/>
      <c r="J5683" s="29"/>
      <c r="K5683" s="25"/>
      <c r="L5683" s="25"/>
      <c r="M5683" s="25"/>
      <c r="N5683" s="25"/>
      <c r="O5683" s="25"/>
      <c r="P5683" s="25"/>
      <c r="Q5683" s="28"/>
      <c r="R5683" s="29"/>
      <c r="S5683" s="27"/>
      <c r="T5683" s="27"/>
      <c r="U5683" s="28"/>
      <c r="V5683" s="26"/>
      <c r="W5683" s="26"/>
      <c r="X5683" s="26"/>
      <c r="Y5683" s="37"/>
      <c r="Z5683" s="37"/>
      <c r="AA5683" s="37"/>
      <c r="AB5683" s="30"/>
      <c r="AC5683" s="30"/>
      <c r="AD5683" s="31"/>
      <c r="AE5683" s="30"/>
      <c r="AF5683" s="30"/>
      <c r="AG5683" s="32"/>
      <c r="AH5683" s="30"/>
      <c r="AJ5683" s="30"/>
      <c r="AK5683" s="30"/>
      <c r="AL5683" s="30"/>
      <c r="AM5683" s="30"/>
      <c r="AN5683" s="30"/>
      <c r="AO5683" s="30"/>
      <c r="AP5683" s="30"/>
      <c r="AQ5683" s="30"/>
      <c r="AR5683" s="30"/>
      <c r="AS5683" s="30"/>
      <c r="AT5683" s="30"/>
      <c r="AU5683" s="121"/>
      <c r="AV5683" s="129"/>
      <c r="AW5683" s="129"/>
      <c r="AX5683" s="129"/>
    </row>
    <row r="5684" spans="1:50" x14ac:dyDescent="0.25">
      <c r="A5684" s="120"/>
      <c r="B5684" s="28"/>
      <c r="C5684" s="25"/>
      <c r="D5684" s="25"/>
      <c r="E5684" s="25"/>
      <c r="F5684" s="29"/>
      <c r="G5684" s="29"/>
      <c r="H5684" s="29"/>
      <c r="I5684" s="29"/>
      <c r="J5684" s="29"/>
      <c r="K5684" s="25"/>
      <c r="L5684" s="25"/>
      <c r="M5684" s="25"/>
      <c r="N5684" s="25"/>
      <c r="O5684" s="25"/>
      <c r="P5684" s="25"/>
      <c r="Q5684" s="28"/>
      <c r="R5684" s="29"/>
      <c r="S5684" s="27"/>
      <c r="T5684" s="27"/>
      <c r="U5684" s="28"/>
      <c r="V5684" s="26"/>
      <c r="W5684" s="26"/>
      <c r="X5684" s="26"/>
      <c r="Y5684" s="37"/>
      <c r="Z5684" s="37"/>
      <c r="AA5684" s="37"/>
      <c r="AB5684" s="30"/>
      <c r="AC5684" s="30"/>
      <c r="AD5684" s="31"/>
      <c r="AE5684" s="30"/>
      <c r="AF5684" s="30"/>
      <c r="AG5684" s="32"/>
      <c r="AH5684" s="30"/>
      <c r="AJ5684" s="30"/>
      <c r="AK5684" s="30"/>
      <c r="AL5684" s="30"/>
      <c r="AM5684" s="30"/>
      <c r="AN5684" s="30"/>
      <c r="AO5684" s="30"/>
      <c r="AP5684" s="30"/>
      <c r="AQ5684" s="30"/>
      <c r="AR5684" s="30"/>
      <c r="AS5684" s="30"/>
      <c r="AT5684" s="30"/>
      <c r="AU5684" s="121"/>
      <c r="AV5684" s="129"/>
      <c r="AW5684" s="129"/>
      <c r="AX5684" s="129"/>
    </row>
    <row r="5685" spans="1:50" x14ac:dyDescent="0.25">
      <c r="A5685" s="120"/>
      <c r="B5685" s="28"/>
      <c r="C5685" s="25"/>
      <c r="D5685" s="25"/>
      <c r="E5685" s="25"/>
      <c r="F5685" s="29"/>
      <c r="G5685" s="29"/>
      <c r="H5685" s="29"/>
      <c r="I5685" s="29"/>
      <c r="J5685" s="29"/>
      <c r="K5685" s="25"/>
      <c r="L5685" s="25"/>
      <c r="M5685" s="25"/>
      <c r="N5685" s="25"/>
      <c r="O5685" s="25"/>
      <c r="P5685" s="25"/>
      <c r="Q5685" s="28"/>
      <c r="R5685" s="29"/>
      <c r="S5685" s="27"/>
      <c r="T5685" s="27"/>
      <c r="U5685" s="28"/>
      <c r="V5685" s="26"/>
      <c r="W5685" s="26"/>
      <c r="X5685" s="26"/>
      <c r="Y5685" s="37"/>
      <c r="Z5685" s="37"/>
      <c r="AA5685" s="37"/>
      <c r="AB5685" s="30"/>
      <c r="AC5685" s="30"/>
      <c r="AD5685" s="31"/>
      <c r="AE5685" s="30"/>
      <c r="AF5685" s="30"/>
      <c r="AG5685" s="32"/>
      <c r="AH5685" s="30"/>
      <c r="AJ5685" s="30"/>
      <c r="AK5685" s="30"/>
      <c r="AL5685" s="30"/>
      <c r="AM5685" s="30"/>
      <c r="AN5685" s="30"/>
      <c r="AO5685" s="30"/>
      <c r="AP5685" s="30"/>
      <c r="AQ5685" s="30"/>
      <c r="AR5685" s="30"/>
      <c r="AS5685" s="30"/>
      <c r="AT5685" s="30"/>
      <c r="AU5685" s="121"/>
      <c r="AV5685" s="129"/>
      <c r="AW5685" s="129"/>
      <c r="AX5685" s="129"/>
    </row>
    <row r="5686" spans="1:50" x14ac:dyDescent="0.25">
      <c r="A5686" s="120"/>
      <c r="B5686" s="28"/>
      <c r="C5686" s="25"/>
      <c r="D5686" s="25"/>
      <c r="E5686" s="25"/>
      <c r="F5686" s="29"/>
      <c r="G5686" s="29"/>
      <c r="H5686" s="29"/>
      <c r="I5686" s="29"/>
      <c r="J5686" s="29"/>
      <c r="K5686" s="25"/>
      <c r="L5686" s="25"/>
      <c r="M5686" s="25"/>
      <c r="N5686" s="25"/>
      <c r="O5686" s="25"/>
      <c r="P5686" s="25"/>
      <c r="Q5686" s="28"/>
      <c r="R5686" s="29"/>
      <c r="S5686" s="27"/>
      <c r="T5686" s="27"/>
      <c r="U5686" s="28"/>
      <c r="V5686" s="26"/>
      <c r="W5686" s="26"/>
      <c r="X5686" s="26"/>
      <c r="Y5686" s="37"/>
      <c r="Z5686" s="37"/>
      <c r="AA5686" s="37"/>
      <c r="AB5686" s="30"/>
      <c r="AC5686" s="30"/>
      <c r="AD5686" s="31"/>
      <c r="AE5686" s="30"/>
      <c r="AF5686" s="30"/>
      <c r="AG5686" s="32"/>
      <c r="AH5686" s="30"/>
      <c r="AJ5686" s="30"/>
      <c r="AK5686" s="30"/>
      <c r="AL5686" s="30"/>
      <c r="AM5686" s="30"/>
      <c r="AN5686" s="30"/>
      <c r="AO5686" s="30"/>
      <c r="AP5686" s="30"/>
      <c r="AQ5686" s="30"/>
      <c r="AR5686" s="30"/>
      <c r="AS5686" s="30"/>
      <c r="AT5686" s="30"/>
      <c r="AU5686" s="121"/>
      <c r="AV5686" s="129"/>
      <c r="AW5686" s="129"/>
      <c r="AX5686" s="129"/>
    </row>
    <row r="5687" spans="1:50" x14ac:dyDescent="0.25">
      <c r="A5687" s="120"/>
      <c r="B5687" s="28"/>
      <c r="C5687" s="25"/>
      <c r="D5687" s="25"/>
      <c r="E5687" s="25"/>
      <c r="F5687" s="29"/>
      <c r="G5687" s="29"/>
      <c r="H5687" s="29"/>
      <c r="I5687" s="29"/>
      <c r="J5687" s="29"/>
      <c r="K5687" s="25"/>
      <c r="L5687" s="25"/>
      <c r="M5687" s="25"/>
      <c r="N5687" s="25"/>
      <c r="O5687" s="25"/>
      <c r="P5687" s="25"/>
      <c r="Q5687" s="28"/>
      <c r="R5687" s="29"/>
      <c r="S5687" s="27"/>
      <c r="T5687" s="27"/>
      <c r="U5687" s="28"/>
      <c r="V5687" s="26"/>
      <c r="W5687" s="26"/>
      <c r="X5687" s="26"/>
      <c r="Y5687" s="37"/>
      <c r="Z5687" s="37"/>
      <c r="AA5687" s="37"/>
      <c r="AB5687" s="30"/>
      <c r="AC5687" s="30"/>
      <c r="AD5687" s="31"/>
      <c r="AE5687" s="30"/>
      <c r="AF5687" s="30"/>
      <c r="AG5687" s="32"/>
      <c r="AH5687" s="30"/>
      <c r="AJ5687" s="30"/>
      <c r="AK5687" s="30"/>
      <c r="AL5687" s="30"/>
      <c r="AM5687" s="30"/>
      <c r="AN5687" s="30"/>
      <c r="AO5687" s="30"/>
      <c r="AP5687" s="30"/>
      <c r="AQ5687" s="30"/>
      <c r="AR5687" s="30"/>
      <c r="AS5687" s="30"/>
      <c r="AT5687" s="30"/>
      <c r="AU5687" s="121"/>
      <c r="AV5687" s="129"/>
      <c r="AW5687" s="129"/>
      <c r="AX5687" s="129"/>
    </row>
    <row r="5688" spans="1:50" x14ac:dyDescent="0.25">
      <c r="A5688" s="120"/>
      <c r="B5688" s="28"/>
      <c r="C5688" s="25"/>
      <c r="D5688" s="25"/>
      <c r="E5688" s="25"/>
      <c r="F5688" s="29"/>
      <c r="G5688" s="29"/>
      <c r="H5688" s="29"/>
      <c r="I5688" s="29"/>
      <c r="J5688" s="29"/>
      <c r="K5688" s="25"/>
      <c r="L5688" s="25"/>
      <c r="M5688" s="25"/>
      <c r="N5688" s="25"/>
      <c r="O5688" s="25"/>
      <c r="P5688" s="25"/>
      <c r="Q5688" s="28"/>
      <c r="R5688" s="29"/>
      <c r="S5688" s="27"/>
      <c r="T5688" s="27"/>
      <c r="U5688" s="28"/>
      <c r="V5688" s="26"/>
      <c r="W5688" s="26"/>
      <c r="X5688" s="26"/>
      <c r="Y5688" s="37"/>
      <c r="Z5688" s="37"/>
      <c r="AA5688" s="37"/>
      <c r="AB5688" s="30"/>
      <c r="AC5688" s="30"/>
      <c r="AD5688" s="31"/>
      <c r="AE5688" s="30"/>
      <c r="AF5688" s="30"/>
      <c r="AG5688" s="32"/>
      <c r="AH5688" s="30"/>
      <c r="AJ5688" s="30"/>
      <c r="AK5688" s="30"/>
      <c r="AL5688" s="30"/>
      <c r="AM5688" s="30"/>
      <c r="AN5688" s="30"/>
      <c r="AO5688" s="30"/>
      <c r="AP5688" s="30"/>
      <c r="AQ5688" s="30"/>
      <c r="AR5688" s="30"/>
      <c r="AS5688" s="30"/>
      <c r="AT5688" s="30"/>
      <c r="AU5688" s="121"/>
      <c r="AV5688" s="129"/>
      <c r="AW5688" s="129"/>
      <c r="AX5688" s="129"/>
    </row>
    <row r="5689" spans="1:50" x14ac:dyDescent="0.25">
      <c r="A5689" s="120"/>
      <c r="B5689" s="28"/>
      <c r="C5689" s="25"/>
      <c r="D5689" s="25"/>
      <c r="E5689" s="25"/>
      <c r="F5689" s="29"/>
      <c r="G5689" s="29"/>
      <c r="H5689" s="29"/>
      <c r="I5689" s="29"/>
      <c r="J5689" s="29"/>
      <c r="K5689" s="25"/>
      <c r="L5689" s="25"/>
      <c r="M5689" s="25"/>
      <c r="N5689" s="25"/>
      <c r="O5689" s="25"/>
      <c r="P5689" s="25"/>
      <c r="Q5689" s="28"/>
      <c r="R5689" s="29"/>
      <c r="S5689" s="27"/>
      <c r="T5689" s="27"/>
      <c r="U5689" s="28"/>
      <c r="V5689" s="26"/>
      <c r="W5689" s="26"/>
      <c r="X5689" s="26"/>
      <c r="Y5689" s="37"/>
      <c r="Z5689" s="37"/>
      <c r="AA5689" s="37"/>
      <c r="AB5689" s="30"/>
      <c r="AC5689" s="30"/>
      <c r="AD5689" s="31"/>
      <c r="AE5689" s="30"/>
      <c r="AF5689" s="30"/>
      <c r="AG5689" s="32"/>
      <c r="AH5689" s="30"/>
      <c r="AJ5689" s="30"/>
      <c r="AK5689" s="30"/>
      <c r="AL5689" s="30"/>
      <c r="AM5689" s="30"/>
      <c r="AN5689" s="30"/>
      <c r="AO5689" s="30"/>
      <c r="AP5689" s="30"/>
      <c r="AQ5689" s="30"/>
      <c r="AR5689" s="30"/>
      <c r="AS5689" s="30"/>
      <c r="AT5689" s="30"/>
      <c r="AU5689" s="121"/>
      <c r="AV5689" s="129"/>
      <c r="AW5689" s="129"/>
      <c r="AX5689" s="129"/>
    </row>
    <row r="5690" spans="1:50" x14ac:dyDescent="0.25">
      <c r="A5690" s="120"/>
      <c r="B5690" s="28"/>
      <c r="C5690" s="25"/>
      <c r="D5690" s="25"/>
      <c r="E5690" s="25"/>
      <c r="F5690" s="29"/>
      <c r="G5690" s="29"/>
      <c r="H5690" s="29"/>
      <c r="I5690" s="29"/>
      <c r="J5690" s="29"/>
      <c r="K5690" s="25"/>
      <c r="L5690" s="25"/>
      <c r="M5690" s="25"/>
      <c r="N5690" s="25"/>
      <c r="O5690" s="25"/>
      <c r="P5690" s="25"/>
      <c r="Q5690" s="28"/>
      <c r="R5690" s="29"/>
      <c r="S5690" s="27"/>
      <c r="T5690" s="27"/>
      <c r="U5690" s="28"/>
      <c r="V5690" s="26"/>
      <c r="W5690" s="26"/>
      <c r="X5690" s="26"/>
      <c r="Y5690" s="37"/>
      <c r="Z5690" s="37"/>
      <c r="AA5690" s="37"/>
      <c r="AB5690" s="30"/>
      <c r="AC5690" s="30"/>
      <c r="AD5690" s="31"/>
      <c r="AE5690" s="30"/>
      <c r="AF5690" s="30"/>
      <c r="AG5690" s="32"/>
      <c r="AH5690" s="30"/>
      <c r="AJ5690" s="30"/>
      <c r="AK5690" s="30"/>
      <c r="AL5690" s="30"/>
      <c r="AM5690" s="30"/>
      <c r="AN5690" s="30"/>
      <c r="AO5690" s="30"/>
      <c r="AP5690" s="30"/>
      <c r="AQ5690" s="30"/>
      <c r="AR5690" s="30"/>
      <c r="AS5690" s="30"/>
      <c r="AT5690" s="30"/>
      <c r="AU5690" s="121"/>
      <c r="AV5690" s="129"/>
      <c r="AW5690" s="129"/>
      <c r="AX5690" s="129"/>
    </row>
    <row r="5691" spans="1:50" x14ac:dyDescent="0.25">
      <c r="A5691" s="120"/>
      <c r="B5691" s="28"/>
      <c r="C5691" s="25"/>
      <c r="D5691" s="25"/>
      <c r="E5691" s="25"/>
      <c r="F5691" s="29"/>
      <c r="G5691" s="29"/>
      <c r="H5691" s="29"/>
      <c r="I5691" s="29"/>
      <c r="J5691" s="29"/>
      <c r="K5691" s="25"/>
      <c r="L5691" s="25"/>
      <c r="M5691" s="25"/>
      <c r="N5691" s="25"/>
      <c r="O5691" s="25"/>
      <c r="P5691" s="25"/>
      <c r="Q5691" s="28"/>
      <c r="R5691" s="29"/>
      <c r="S5691" s="27"/>
      <c r="T5691" s="27"/>
      <c r="U5691" s="28"/>
      <c r="V5691" s="26"/>
      <c r="W5691" s="26"/>
      <c r="X5691" s="26"/>
      <c r="Y5691" s="37"/>
      <c r="Z5691" s="37"/>
      <c r="AA5691" s="37"/>
      <c r="AB5691" s="30"/>
      <c r="AC5691" s="30"/>
      <c r="AD5691" s="31"/>
      <c r="AE5691" s="30"/>
      <c r="AF5691" s="30"/>
      <c r="AG5691" s="32"/>
      <c r="AH5691" s="30"/>
      <c r="AJ5691" s="30"/>
      <c r="AK5691" s="30"/>
      <c r="AL5691" s="30"/>
      <c r="AM5691" s="30"/>
      <c r="AN5691" s="30"/>
      <c r="AO5691" s="30"/>
      <c r="AP5691" s="30"/>
      <c r="AQ5691" s="30"/>
      <c r="AR5691" s="30"/>
      <c r="AS5691" s="30"/>
      <c r="AT5691" s="30"/>
      <c r="AU5691" s="121"/>
      <c r="AV5691" s="129"/>
      <c r="AW5691" s="129"/>
      <c r="AX5691" s="129"/>
    </row>
    <row r="5692" spans="1:50" x14ac:dyDescent="0.25">
      <c r="A5692" s="120"/>
      <c r="B5692" s="28"/>
      <c r="C5692" s="25"/>
      <c r="D5692" s="25"/>
      <c r="E5692" s="25"/>
      <c r="F5692" s="29"/>
      <c r="G5692" s="29"/>
      <c r="H5692" s="29"/>
      <c r="I5692" s="29"/>
      <c r="J5692" s="29"/>
      <c r="K5692" s="25"/>
      <c r="L5692" s="25"/>
      <c r="M5692" s="25"/>
      <c r="N5692" s="25"/>
      <c r="O5692" s="25"/>
      <c r="P5692" s="25"/>
      <c r="Q5692" s="28"/>
      <c r="R5692" s="29"/>
      <c r="S5692" s="27"/>
      <c r="T5692" s="27"/>
      <c r="U5692" s="28"/>
      <c r="V5692" s="26"/>
      <c r="W5692" s="26"/>
      <c r="X5692" s="26"/>
      <c r="Y5692" s="37"/>
      <c r="Z5692" s="37"/>
      <c r="AA5692" s="37"/>
      <c r="AB5692" s="30"/>
      <c r="AC5692" s="30"/>
      <c r="AD5692" s="31"/>
      <c r="AE5692" s="30"/>
      <c r="AF5692" s="30"/>
      <c r="AG5692" s="32"/>
      <c r="AH5692" s="30"/>
      <c r="AJ5692" s="30"/>
      <c r="AK5692" s="30"/>
      <c r="AL5692" s="30"/>
      <c r="AM5692" s="30"/>
      <c r="AN5692" s="30"/>
      <c r="AO5692" s="30"/>
      <c r="AP5692" s="30"/>
      <c r="AQ5692" s="30"/>
      <c r="AR5692" s="30"/>
      <c r="AS5692" s="30"/>
      <c r="AT5692" s="30"/>
      <c r="AU5692" s="121"/>
      <c r="AV5692" s="129"/>
      <c r="AW5692" s="129"/>
      <c r="AX5692" s="129"/>
    </row>
    <row r="5693" spans="1:50" x14ac:dyDescent="0.25">
      <c r="A5693" s="120"/>
      <c r="B5693" s="28"/>
      <c r="C5693" s="25"/>
      <c r="D5693" s="25"/>
      <c r="E5693" s="25"/>
      <c r="F5693" s="29"/>
      <c r="G5693" s="29"/>
      <c r="H5693" s="29"/>
      <c r="I5693" s="29"/>
      <c r="J5693" s="29"/>
      <c r="K5693" s="25"/>
      <c r="L5693" s="25"/>
      <c r="M5693" s="25"/>
      <c r="N5693" s="25"/>
      <c r="O5693" s="25"/>
      <c r="P5693" s="25"/>
      <c r="Q5693" s="28"/>
      <c r="R5693" s="29"/>
      <c r="S5693" s="27"/>
      <c r="T5693" s="27"/>
      <c r="U5693" s="28"/>
      <c r="V5693" s="26"/>
      <c r="W5693" s="26"/>
      <c r="X5693" s="26"/>
      <c r="Y5693" s="37"/>
      <c r="Z5693" s="37"/>
      <c r="AA5693" s="37"/>
      <c r="AB5693" s="30"/>
      <c r="AC5693" s="30"/>
      <c r="AD5693" s="31"/>
      <c r="AE5693" s="30"/>
      <c r="AF5693" s="30"/>
      <c r="AG5693" s="32"/>
      <c r="AH5693" s="30"/>
      <c r="AJ5693" s="30"/>
      <c r="AK5693" s="30"/>
      <c r="AL5693" s="30"/>
      <c r="AM5693" s="30"/>
      <c r="AN5693" s="30"/>
      <c r="AO5693" s="30"/>
      <c r="AP5693" s="30"/>
      <c r="AQ5693" s="30"/>
      <c r="AR5693" s="30"/>
      <c r="AS5693" s="30"/>
      <c r="AT5693" s="30"/>
      <c r="AU5693" s="121"/>
      <c r="AV5693" s="129"/>
      <c r="AW5693" s="129"/>
      <c r="AX5693" s="129"/>
    </row>
    <row r="5694" spans="1:50" x14ac:dyDescent="0.25">
      <c r="A5694" s="120"/>
      <c r="B5694" s="28"/>
      <c r="C5694" s="25"/>
      <c r="D5694" s="25"/>
      <c r="E5694" s="25"/>
      <c r="F5694" s="29"/>
      <c r="G5694" s="29"/>
      <c r="H5694" s="29"/>
      <c r="I5694" s="29"/>
      <c r="J5694" s="29"/>
      <c r="K5694" s="25"/>
      <c r="L5694" s="25"/>
      <c r="M5694" s="25"/>
      <c r="N5694" s="25"/>
      <c r="O5694" s="25"/>
      <c r="P5694" s="25"/>
      <c r="Q5694" s="28"/>
      <c r="R5694" s="29"/>
      <c r="S5694" s="27"/>
      <c r="T5694" s="27"/>
      <c r="U5694" s="28"/>
      <c r="V5694" s="26"/>
      <c r="W5694" s="26"/>
      <c r="X5694" s="26"/>
      <c r="Y5694" s="37"/>
      <c r="Z5694" s="37"/>
      <c r="AA5694" s="37"/>
      <c r="AB5694" s="30"/>
      <c r="AC5694" s="30"/>
      <c r="AD5694" s="31"/>
      <c r="AE5694" s="30"/>
      <c r="AF5694" s="30"/>
      <c r="AG5694" s="32"/>
      <c r="AH5694" s="30"/>
      <c r="AJ5694" s="30"/>
      <c r="AK5694" s="30"/>
      <c r="AL5694" s="30"/>
      <c r="AM5694" s="30"/>
      <c r="AN5694" s="30"/>
      <c r="AO5694" s="30"/>
      <c r="AP5694" s="30"/>
      <c r="AQ5694" s="30"/>
      <c r="AR5694" s="30"/>
      <c r="AS5694" s="30"/>
      <c r="AT5694" s="30"/>
      <c r="AU5694" s="121"/>
      <c r="AV5694" s="129"/>
      <c r="AW5694" s="129"/>
      <c r="AX5694" s="129"/>
    </row>
    <row r="5695" spans="1:50" x14ac:dyDescent="0.25">
      <c r="A5695" s="120"/>
      <c r="B5695" s="28"/>
      <c r="C5695" s="25"/>
      <c r="D5695" s="25"/>
      <c r="E5695" s="25"/>
      <c r="F5695" s="29"/>
      <c r="G5695" s="29"/>
      <c r="H5695" s="29"/>
      <c r="I5695" s="29"/>
      <c r="J5695" s="29"/>
      <c r="K5695" s="25"/>
      <c r="L5695" s="25"/>
      <c r="M5695" s="25"/>
      <c r="N5695" s="25"/>
      <c r="O5695" s="25"/>
      <c r="P5695" s="25"/>
      <c r="Q5695" s="28"/>
      <c r="R5695" s="29"/>
      <c r="S5695" s="27"/>
      <c r="T5695" s="27"/>
      <c r="U5695" s="28"/>
      <c r="V5695" s="26"/>
      <c r="W5695" s="26"/>
      <c r="X5695" s="26"/>
      <c r="Y5695" s="37"/>
      <c r="Z5695" s="37"/>
      <c r="AA5695" s="37"/>
      <c r="AB5695" s="30"/>
      <c r="AC5695" s="30"/>
      <c r="AD5695" s="31"/>
      <c r="AE5695" s="30"/>
      <c r="AF5695" s="30"/>
      <c r="AG5695" s="32"/>
      <c r="AH5695" s="30"/>
      <c r="AJ5695" s="30"/>
      <c r="AK5695" s="30"/>
      <c r="AL5695" s="30"/>
      <c r="AM5695" s="30"/>
      <c r="AN5695" s="30"/>
      <c r="AO5695" s="30"/>
      <c r="AP5695" s="30"/>
      <c r="AQ5695" s="30"/>
      <c r="AR5695" s="30"/>
      <c r="AS5695" s="30"/>
      <c r="AT5695" s="30"/>
      <c r="AU5695" s="121"/>
      <c r="AV5695" s="129"/>
      <c r="AW5695" s="129"/>
      <c r="AX5695" s="129"/>
    </row>
    <row r="5696" spans="1:50" x14ac:dyDescent="0.25">
      <c r="A5696" s="120"/>
      <c r="B5696" s="28"/>
      <c r="C5696" s="25"/>
      <c r="D5696" s="25"/>
      <c r="E5696" s="25"/>
      <c r="F5696" s="29"/>
      <c r="G5696" s="29"/>
      <c r="H5696" s="29"/>
      <c r="I5696" s="29"/>
      <c r="J5696" s="29"/>
      <c r="K5696" s="25"/>
      <c r="L5696" s="25"/>
      <c r="M5696" s="25"/>
      <c r="N5696" s="25"/>
      <c r="O5696" s="25"/>
      <c r="P5696" s="25"/>
      <c r="Q5696" s="28"/>
      <c r="R5696" s="29"/>
      <c r="S5696" s="27"/>
      <c r="T5696" s="27"/>
      <c r="U5696" s="28"/>
      <c r="V5696" s="26"/>
      <c r="W5696" s="26"/>
      <c r="X5696" s="26"/>
      <c r="Y5696" s="37"/>
      <c r="Z5696" s="37"/>
      <c r="AA5696" s="37"/>
      <c r="AB5696" s="30"/>
      <c r="AC5696" s="30"/>
      <c r="AD5696" s="31"/>
      <c r="AE5696" s="30"/>
      <c r="AF5696" s="30"/>
      <c r="AG5696" s="32"/>
      <c r="AH5696" s="30"/>
      <c r="AJ5696" s="30"/>
      <c r="AK5696" s="30"/>
      <c r="AL5696" s="30"/>
      <c r="AM5696" s="30"/>
      <c r="AN5696" s="30"/>
      <c r="AO5696" s="30"/>
      <c r="AP5696" s="30"/>
      <c r="AQ5696" s="30"/>
      <c r="AR5696" s="30"/>
      <c r="AS5696" s="30"/>
      <c r="AT5696" s="30"/>
      <c r="AU5696" s="121"/>
      <c r="AV5696" s="129"/>
      <c r="AW5696" s="129"/>
      <c r="AX5696" s="129"/>
    </row>
    <row r="5697" spans="1:50" x14ac:dyDescent="0.25">
      <c r="A5697" s="120"/>
      <c r="B5697" s="28"/>
      <c r="C5697" s="25"/>
      <c r="D5697" s="25"/>
      <c r="E5697" s="25"/>
      <c r="F5697" s="29"/>
      <c r="G5697" s="29"/>
      <c r="H5697" s="29"/>
      <c r="I5697" s="29"/>
      <c r="J5697" s="29"/>
      <c r="K5697" s="25"/>
      <c r="L5697" s="25"/>
      <c r="M5697" s="25"/>
      <c r="N5697" s="25"/>
      <c r="O5697" s="25"/>
      <c r="P5697" s="25"/>
      <c r="Q5697" s="28"/>
      <c r="R5697" s="29"/>
      <c r="S5697" s="27"/>
      <c r="T5697" s="27"/>
      <c r="U5697" s="28"/>
      <c r="V5697" s="26"/>
      <c r="W5697" s="26"/>
      <c r="X5697" s="26"/>
      <c r="Y5697" s="37"/>
      <c r="Z5697" s="37"/>
      <c r="AA5697" s="37"/>
      <c r="AB5697" s="30"/>
      <c r="AC5697" s="30"/>
      <c r="AD5697" s="31"/>
      <c r="AE5697" s="30"/>
      <c r="AF5697" s="30"/>
      <c r="AG5697" s="32"/>
      <c r="AH5697" s="30"/>
      <c r="AJ5697" s="30"/>
      <c r="AK5697" s="30"/>
      <c r="AL5697" s="30"/>
      <c r="AM5697" s="30"/>
      <c r="AN5697" s="30"/>
      <c r="AO5697" s="30"/>
      <c r="AP5697" s="30"/>
      <c r="AQ5697" s="30"/>
      <c r="AR5697" s="30"/>
      <c r="AS5697" s="30"/>
      <c r="AT5697" s="30"/>
      <c r="AU5697" s="121"/>
      <c r="AV5697" s="129"/>
      <c r="AW5697" s="129"/>
      <c r="AX5697" s="129"/>
    </row>
    <row r="5698" spans="1:50" x14ac:dyDescent="0.25">
      <c r="A5698" s="120"/>
      <c r="B5698" s="28"/>
      <c r="C5698" s="25"/>
      <c r="D5698" s="25"/>
      <c r="E5698" s="25"/>
      <c r="F5698" s="29"/>
      <c r="G5698" s="29"/>
      <c r="H5698" s="29"/>
      <c r="I5698" s="29"/>
      <c r="J5698" s="29"/>
      <c r="K5698" s="25"/>
      <c r="L5698" s="25"/>
      <c r="M5698" s="25"/>
      <c r="N5698" s="25"/>
      <c r="O5698" s="25"/>
      <c r="P5698" s="25"/>
      <c r="Q5698" s="28"/>
      <c r="R5698" s="29"/>
      <c r="S5698" s="27"/>
      <c r="T5698" s="27"/>
      <c r="U5698" s="28"/>
      <c r="V5698" s="26"/>
      <c r="W5698" s="26"/>
      <c r="X5698" s="26"/>
      <c r="Y5698" s="37"/>
      <c r="Z5698" s="37"/>
      <c r="AA5698" s="37"/>
      <c r="AB5698" s="30"/>
      <c r="AC5698" s="30"/>
      <c r="AD5698" s="31"/>
      <c r="AE5698" s="30"/>
      <c r="AF5698" s="30"/>
      <c r="AG5698" s="32"/>
      <c r="AH5698" s="30"/>
      <c r="AJ5698" s="30"/>
      <c r="AK5698" s="30"/>
      <c r="AL5698" s="30"/>
      <c r="AM5698" s="30"/>
      <c r="AN5698" s="30"/>
      <c r="AO5698" s="30"/>
      <c r="AP5698" s="30"/>
      <c r="AQ5698" s="30"/>
      <c r="AR5698" s="30"/>
      <c r="AS5698" s="30"/>
      <c r="AT5698" s="30"/>
      <c r="AU5698" s="121"/>
      <c r="AV5698" s="129"/>
      <c r="AW5698" s="129"/>
      <c r="AX5698" s="129"/>
    </row>
    <row r="5699" spans="1:50" x14ac:dyDescent="0.25">
      <c r="A5699" s="120"/>
      <c r="B5699" s="28"/>
      <c r="C5699" s="25"/>
      <c r="D5699" s="25"/>
      <c r="E5699" s="25"/>
      <c r="F5699" s="29"/>
      <c r="G5699" s="29"/>
      <c r="H5699" s="29"/>
      <c r="I5699" s="29"/>
      <c r="J5699" s="29"/>
      <c r="K5699" s="25"/>
      <c r="L5699" s="25"/>
      <c r="M5699" s="25"/>
      <c r="N5699" s="25"/>
      <c r="O5699" s="25"/>
      <c r="P5699" s="25"/>
      <c r="Q5699" s="28"/>
      <c r="R5699" s="29"/>
      <c r="S5699" s="27"/>
      <c r="T5699" s="27"/>
      <c r="U5699" s="28"/>
      <c r="V5699" s="26"/>
      <c r="W5699" s="26"/>
      <c r="X5699" s="26"/>
      <c r="Y5699" s="37"/>
      <c r="Z5699" s="37"/>
      <c r="AA5699" s="37"/>
      <c r="AB5699" s="30"/>
      <c r="AC5699" s="30"/>
      <c r="AD5699" s="31"/>
      <c r="AE5699" s="30"/>
      <c r="AF5699" s="30"/>
      <c r="AG5699" s="32"/>
      <c r="AH5699" s="30"/>
      <c r="AJ5699" s="30"/>
      <c r="AK5699" s="30"/>
      <c r="AL5699" s="30"/>
      <c r="AM5699" s="30"/>
      <c r="AN5699" s="30"/>
      <c r="AO5699" s="30"/>
      <c r="AP5699" s="30"/>
      <c r="AQ5699" s="30"/>
      <c r="AR5699" s="30"/>
      <c r="AS5699" s="30"/>
      <c r="AT5699" s="30"/>
      <c r="AU5699" s="121"/>
      <c r="AV5699" s="129"/>
      <c r="AW5699" s="129"/>
      <c r="AX5699" s="129"/>
    </row>
    <row r="5700" spans="1:50" x14ac:dyDescent="0.25">
      <c r="A5700" s="120"/>
      <c r="B5700" s="28"/>
      <c r="C5700" s="25"/>
      <c r="D5700" s="25"/>
      <c r="E5700" s="25"/>
      <c r="F5700" s="29"/>
      <c r="G5700" s="29"/>
      <c r="H5700" s="29"/>
      <c r="I5700" s="29"/>
      <c r="J5700" s="29"/>
      <c r="K5700" s="25"/>
      <c r="L5700" s="25"/>
      <c r="M5700" s="25"/>
      <c r="N5700" s="25"/>
      <c r="O5700" s="25"/>
      <c r="P5700" s="25"/>
      <c r="Q5700" s="28"/>
      <c r="R5700" s="29"/>
      <c r="S5700" s="27"/>
      <c r="T5700" s="27"/>
      <c r="U5700" s="28"/>
      <c r="V5700" s="26"/>
      <c r="W5700" s="26"/>
      <c r="X5700" s="26"/>
      <c r="Y5700" s="37"/>
      <c r="Z5700" s="37"/>
      <c r="AA5700" s="37"/>
      <c r="AB5700" s="30"/>
      <c r="AC5700" s="30"/>
      <c r="AD5700" s="31"/>
      <c r="AE5700" s="30"/>
      <c r="AF5700" s="30"/>
      <c r="AG5700" s="32"/>
      <c r="AH5700" s="30"/>
      <c r="AJ5700" s="30"/>
      <c r="AK5700" s="30"/>
      <c r="AL5700" s="30"/>
      <c r="AM5700" s="30"/>
      <c r="AN5700" s="30"/>
      <c r="AO5700" s="30"/>
      <c r="AP5700" s="30"/>
      <c r="AQ5700" s="30"/>
      <c r="AR5700" s="30"/>
      <c r="AS5700" s="30"/>
      <c r="AT5700" s="30"/>
      <c r="AU5700" s="121"/>
      <c r="AV5700" s="129"/>
      <c r="AW5700" s="129"/>
      <c r="AX5700" s="129"/>
    </row>
    <row r="5701" spans="1:50" x14ac:dyDescent="0.25">
      <c r="A5701" s="120"/>
      <c r="B5701" s="28"/>
      <c r="C5701" s="25"/>
      <c r="D5701" s="25"/>
      <c r="E5701" s="25"/>
      <c r="F5701" s="29"/>
      <c r="G5701" s="29"/>
      <c r="H5701" s="29"/>
      <c r="I5701" s="29"/>
      <c r="J5701" s="29"/>
      <c r="K5701" s="25"/>
      <c r="L5701" s="25"/>
      <c r="M5701" s="25"/>
      <c r="N5701" s="25"/>
      <c r="O5701" s="25"/>
      <c r="P5701" s="25"/>
      <c r="Q5701" s="28"/>
      <c r="R5701" s="29"/>
      <c r="S5701" s="27"/>
      <c r="T5701" s="27"/>
      <c r="U5701" s="28"/>
      <c r="V5701" s="26"/>
      <c r="W5701" s="26"/>
      <c r="X5701" s="26"/>
      <c r="Y5701" s="37"/>
      <c r="Z5701" s="37"/>
      <c r="AA5701" s="37"/>
      <c r="AB5701" s="30"/>
      <c r="AC5701" s="30"/>
      <c r="AD5701" s="31"/>
      <c r="AE5701" s="30"/>
      <c r="AF5701" s="30"/>
      <c r="AG5701" s="32"/>
      <c r="AH5701" s="30"/>
      <c r="AJ5701" s="30"/>
      <c r="AK5701" s="30"/>
      <c r="AL5701" s="30"/>
      <c r="AM5701" s="30"/>
      <c r="AN5701" s="30"/>
      <c r="AO5701" s="30"/>
      <c r="AP5701" s="30"/>
      <c r="AQ5701" s="30"/>
      <c r="AR5701" s="30"/>
      <c r="AS5701" s="30"/>
      <c r="AT5701" s="30"/>
      <c r="AU5701" s="121"/>
      <c r="AV5701" s="129"/>
      <c r="AW5701" s="129"/>
      <c r="AX5701" s="129"/>
    </row>
    <row r="5702" spans="1:50" x14ac:dyDescent="0.25">
      <c r="A5702" s="120"/>
      <c r="B5702" s="28"/>
      <c r="C5702" s="25"/>
      <c r="D5702" s="25"/>
      <c r="E5702" s="25"/>
      <c r="F5702" s="29"/>
      <c r="G5702" s="29"/>
      <c r="H5702" s="29"/>
      <c r="I5702" s="29"/>
      <c r="J5702" s="29"/>
      <c r="K5702" s="25"/>
      <c r="L5702" s="25"/>
      <c r="M5702" s="25"/>
      <c r="N5702" s="25"/>
      <c r="O5702" s="25"/>
      <c r="P5702" s="25"/>
      <c r="Q5702" s="28"/>
      <c r="R5702" s="29"/>
      <c r="S5702" s="27"/>
      <c r="T5702" s="27"/>
      <c r="U5702" s="28"/>
      <c r="V5702" s="26"/>
      <c r="W5702" s="26"/>
      <c r="X5702" s="26"/>
      <c r="Y5702" s="37"/>
      <c r="Z5702" s="37"/>
      <c r="AA5702" s="37"/>
      <c r="AB5702" s="30"/>
      <c r="AC5702" s="30"/>
      <c r="AD5702" s="31"/>
      <c r="AE5702" s="30"/>
      <c r="AF5702" s="30"/>
      <c r="AG5702" s="32"/>
      <c r="AH5702" s="30"/>
      <c r="AJ5702" s="30"/>
      <c r="AK5702" s="30"/>
      <c r="AL5702" s="30"/>
      <c r="AM5702" s="30"/>
      <c r="AN5702" s="30"/>
      <c r="AO5702" s="30"/>
      <c r="AP5702" s="30"/>
      <c r="AQ5702" s="30"/>
      <c r="AR5702" s="30"/>
      <c r="AS5702" s="30"/>
      <c r="AT5702" s="30"/>
      <c r="AU5702" s="121"/>
      <c r="AV5702" s="129"/>
      <c r="AW5702" s="129"/>
      <c r="AX5702" s="129"/>
    </row>
    <row r="5703" spans="1:50" x14ac:dyDescent="0.25">
      <c r="A5703" s="120"/>
      <c r="B5703" s="28"/>
      <c r="C5703" s="25"/>
      <c r="D5703" s="25"/>
      <c r="E5703" s="25"/>
      <c r="F5703" s="29"/>
      <c r="G5703" s="29"/>
      <c r="H5703" s="29"/>
      <c r="I5703" s="29"/>
      <c r="J5703" s="29"/>
      <c r="K5703" s="25"/>
      <c r="L5703" s="25"/>
      <c r="M5703" s="25"/>
      <c r="N5703" s="25"/>
      <c r="O5703" s="25"/>
      <c r="P5703" s="25"/>
      <c r="Q5703" s="28"/>
      <c r="R5703" s="29"/>
      <c r="S5703" s="27"/>
      <c r="T5703" s="27"/>
      <c r="U5703" s="28"/>
      <c r="V5703" s="26"/>
      <c r="W5703" s="26"/>
      <c r="X5703" s="26"/>
      <c r="Y5703" s="37"/>
      <c r="Z5703" s="37"/>
      <c r="AA5703" s="37"/>
      <c r="AB5703" s="30"/>
      <c r="AC5703" s="30"/>
      <c r="AD5703" s="31"/>
      <c r="AE5703" s="30"/>
      <c r="AF5703" s="30"/>
      <c r="AG5703" s="32"/>
      <c r="AH5703" s="30"/>
      <c r="AJ5703" s="30"/>
      <c r="AK5703" s="30"/>
      <c r="AL5703" s="30"/>
      <c r="AM5703" s="30"/>
      <c r="AN5703" s="30"/>
      <c r="AO5703" s="30"/>
      <c r="AP5703" s="30"/>
      <c r="AQ5703" s="30"/>
      <c r="AR5703" s="30"/>
      <c r="AS5703" s="30"/>
      <c r="AT5703" s="30"/>
      <c r="AU5703" s="121"/>
      <c r="AV5703" s="129"/>
      <c r="AW5703" s="129"/>
      <c r="AX5703" s="129"/>
    </row>
    <row r="5704" spans="1:50" x14ac:dyDescent="0.25">
      <c r="A5704" s="120"/>
      <c r="B5704" s="28"/>
      <c r="C5704" s="25"/>
      <c r="D5704" s="25"/>
      <c r="E5704" s="25"/>
      <c r="F5704" s="29"/>
      <c r="G5704" s="29"/>
      <c r="H5704" s="29"/>
      <c r="I5704" s="29"/>
      <c r="J5704" s="29"/>
      <c r="K5704" s="25"/>
      <c r="L5704" s="25"/>
      <c r="M5704" s="25"/>
      <c r="N5704" s="25"/>
      <c r="O5704" s="25"/>
      <c r="P5704" s="25"/>
      <c r="Q5704" s="28"/>
      <c r="R5704" s="29"/>
      <c r="S5704" s="27"/>
      <c r="T5704" s="27"/>
      <c r="U5704" s="28"/>
      <c r="V5704" s="26"/>
      <c r="W5704" s="26"/>
      <c r="X5704" s="26"/>
      <c r="Y5704" s="37"/>
      <c r="Z5704" s="37"/>
      <c r="AA5704" s="37"/>
      <c r="AB5704" s="30"/>
      <c r="AC5704" s="30"/>
      <c r="AD5704" s="31"/>
      <c r="AE5704" s="30"/>
      <c r="AF5704" s="30"/>
      <c r="AG5704" s="32"/>
      <c r="AH5704" s="30"/>
      <c r="AJ5704" s="30"/>
      <c r="AK5704" s="30"/>
      <c r="AL5704" s="30"/>
      <c r="AM5704" s="30"/>
      <c r="AN5704" s="30"/>
      <c r="AO5704" s="30"/>
      <c r="AP5704" s="30"/>
      <c r="AQ5704" s="30"/>
      <c r="AR5704" s="30"/>
      <c r="AS5704" s="30"/>
      <c r="AT5704" s="30"/>
      <c r="AU5704" s="121"/>
      <c r="AV5704" s="129"/>
      <c r="AW5704" s="129"/>
      <c r="AX5704" s="129"/>
    </row>
    <row r="5705" spans="1:50" x14ac:dyDescent="0.25">
      <c r="A5705" s="120"/>
      <c r="B5705" s="28"/>
      <c r="C5705" s="25"/>
      <c r="D5705" s="25"/>
      <c r="E5705" s="25"/>
      <c r="F5705" s="29"/>
      <c r="G5705" s="29"/>
      <c r="H5705" s="29"/>
      <c r="I5705" s="29"/>
      <c r="J5705" s="29"/>
      <c r="K5705" s="25"/>
      <c r="L5705" s="25"/>
      <c r="M5705" s="25"/>
      <c r="N5705" s="25"/>
      <c r="O5705" s="25"/>
      <c r="P5705" s="25"/>
      <c r="Q5705" s="28"/>
      <c r="R5705" s="29"/>
      <c r="S5705" s="27"/>
      <c r="T5705" s="27"/>
      <c r="U5705" s="28"/>
      <c r="V5705" s="26"/>
      <c r="W5705" s="26"/>
      <c r="X5705" s="26"/>
      <c r="Y5705" s="37"/>
      <c r="Z5705" s="37"/>
      <c r="AA5705" s="37"/>
      <c r="AB5705" s="30"/>
      <c r="AC5705" s="30"/>
      <c r="AD5705" s="31"/>
      <c r="AE5705" s="30"/>
      <c r="AF5705" s="30"/>
      <c r="AG5705" s="32"/>
      <c r="AH5705" s="30"/>
      <c r="AJ5705" s="30"/>
      <c r="AK5705" s="30"/>
      <c r="AL5705" s="30"/>
      <c r="AM5705" s="30"/>
      <c r="AN5705" s="30"/>
      <c r="AO5705" s="30"/>
      <c r="AP5705" s="30"/>
      <c r="AQ5705" s="30"/>
      <c r="AR5705" s="30"/>
      <c r="AS5705" s="30"/>
      <c r="AT5705" s="30"/>
      <c r="AU5705" s="121"/>
      <c r="AV5705" s="129"/>
      <c r="AW5705" s="129"/>
      <c r="AX5705" s="129"/>
    </row>
    <row r="5706" spans="1:50" x14ac:dyDescent="0.25">
      <c r="A5706" s="120"/>
      <c r="B5706" s="28"/>
      <c r="C5706" s="25"/>
      <c r="D5706" s="25"/>
      <c r="E5706" s="25"/>
      <c r="F5706" s="29"/>
      <c r="G5706" s="29"/>
      <c r="H5706" s="29"/>
      <c r="I5706" s="29"/>
      <c r="J5706" s="29"/>
      <c r="K5706" s="25"/>
      <c r="L5706" s="25"/>
      <c r="M5706" s="25"/>
      <c r="N5706" s="25"/>
      <c r="O5706" s="25"/>
      <c r="P5706" s="25"/>
      <c r="Q5706" s="28"/>
      <c r="R5706" s="29"/>
      <c r="S5706" s="27"/>
      <c r="T5706" s="27"/>
      <c r="U5706" s="28"/>
      <c r="V5706" s="26"/>
      <c r="W5706" s="26"/>
      <c r="X5706" s="26"/>
      <c r="Y5706" s="37"/>
      <c r="Z5706" s="37"/>
      <c r="AA5706" s="37"/>
      <c r="AB5706" s="30"/>
      <c r="AC5706" s="30"/>
      <c r="AD5706" s="31"/>
      <c r="AE5706" s="30"/>
      <c r="AF5706" s="30"/>
      <c r="AG5706" s="32"/>
      <c r="AH5706" s="30"/>
      <c r="AJ5706" s="30"/>
      <c r="AK5706" s="30"/>
      <c r="AL5706" s="30"/>
      <c r="AM5706" s="30"/>
      <c r="AN5706" s="30"/>
      <c r="AO5706" s="30"/>
      <c r="AP5706" s="30"/>
      <c r="AQ5706" s="30"/>
      <c r="AR5706" s="30"/>
      <c r="AS5706" s="30"/>
      <c r="AT5706" s="30"/>
      <c r="AU5706" s="121"/>
      <c r="AV5706" s="129"/>
      <c r="AW5706" s="129"/>
      <c r="AX5706" s="129"/>
    </row>
    <row r="5707" spans="1:50" x14ac:dyDescent="0.25">
      <c r="A5707" s="120"/>
      <c r="B5707" s="28"/>
      <c r="C5707" s="25"/>
      <c r="D5707" s="25"/>
      <c r="E5707" s="25"/>
      <c r="F5707" s="29"/>
      <c r="G5707" s="29"/>
      <c r="H5707" s="29"/>
      <c r="I5707" s="29"/>
      <c r="J5707" s="29"/>
      <c r="K5707" s="25"/>
      <c r="L5707" s="25"/>
      <c r="M5707" s="25"/>
      <c r="N5707" s="25"/>
      <c r="O5707" s="25"/>
      <c r="P5707" s="25"/>
      <c r="Q5707" s="28"/>
      <c r="R5707" s="29"/>
      <c r="S5707" s="27"/>
      <c r="T5707" s="27"/>
      <c r="U5707" s="28"/>
      <c r="V5707" s="26"/>
      <c r="W5707" s="26"/>
      <c r="X5707" s="26"/>
      <c r="Y5707" s="37"/>
      <c r="Z5707" s="37"/>
      <c r="AA5707" s="37"/>
      <c r="AB5707" s="30"/>
      <c r="AC5707" s="30"/>
      <c r="AD5707" s="31"/>
      <c r="AE5707" s="30"/>
      <c r="AF5707" s="30"/>
      <c r="AG5707" s="32"/>
      <c r="AH5707" s="30"/>
      <c r="AJ5707" s="30"/>
      <c r="AK5707" s="30"/>
      <c r="AL5707" s="30"/>
      <c r="AM5707" s="30"/>
      <c r="AN5707" s="30"/>
      <c r="AO5707" s="30"/>
      <c r="AP5707" s="30"/>
      <c r="AQ5707" s="30"/>
      <c r="AR5707" s="30"/>
      <c r="AS5707" s="30"/>
      <c r="AT5707" s="30"/>
      <c r="AU5707" s="121"/>
      <c r="AV5707" s="129"/>
      <c r="AW5707" s="129"/>
      <c r="AX5707" s="129"/>
    </row>
    <row r="5708" spans="1:50" x14ac:dyDescent="0.25">
      <c r="A5708" s="120"/>
      <c r="B5708" s="28"/>
      <c r="C5708" s="25"/>
      <c r="D5708" s="25"/>
      <c r="E5708" s="25"/>
      <c r="F5708" s="29"/>
      <c r="G5708" s="29"/>
      <c r="H5708" s="29"/>
      <c r="I5708" s="29"/>
      <c r="J5708" s="29"/>
      <c r="K5708" s="25"/>
      <c r="L5708" s="25"/>
      <c r="M5708" s="25"/>
      <c r="N5708" s="25"/>
      <c r="O5708" s="25"/>
      <c r="P5708" s="25"/>
      <c r="Q5708" s="28"/>
      <c r="R5708" s="29"/>
      <c r="S5708" s="27"/>
      <c r="T5708" s="27"/>
      <c r="U5708" s="28"/>
      <c r="V5708" s="26"/>
      <c r="W5708" s="26"/>
      <c r="X5708" s="26"/>
      <c r="Y5708" s="37"/>
      <c r="Z5708" s="37"/>
      <c r="AA5708" s="37"/>
      <c r="AB5708" s="30"/>
      <c r="AC5708" s="30"/>
      <c r="AD5708" s="31"/>
      <c r="AE5708" s="30"/>
      <c r="AF5708" s="30"/>
      <c r="AG5708" s="32"/>
      <c r="AH5708" s="30"/>
      <c r="AJ5708" s="30"/>
      <c r="AK5708" s="30"/>
      <c r="AL5708" s="30"/>
      <c r="AM5708" s="30"/>
      <c r="AN5708" s="30"/>
      <c r="AO5708" s="30"/>
      <c r="AP5708" s="30"/>
      <c r="AQ5708" s="30"/>
      <c r="AR5708" s="30"/>
      <c r="AS5708" s="30"/>
      <c r="AT5708" s="30"/>
      <c r="AU5708" s="121"/>
      <c r="AV5708" s="129"/>
      <c r="AW5708" s="129"/>
      <c r="AX5708" s="129"/>
    </row>
    <row r="5709" spans="1:50" x14ac:dyDescent="0.25">
      <c r="A5709" s="120"/>
      <c r="B5709" s="28"/>
      <c r="C5709" s="25"/>
      <c r="D5709" s="25"/>
      <c r="E5709" s="25"/>
      <c r="F5709" s="29"/>
      <c r="G5709" s="29"/>
      <c r="H5709" s="29"/>
      <c r="I5709" s="29"/>
      <c r="J5709" s="29"/>
      <c r="K5709" s="25"/>
      <c r="L5709" s="25"/>
      <c r="M5709" s="25"/>
      <c r="N5709" s="25"/>
      <c r="O5709" s="25"/>
      <c r="P5709" s="25"/>
      <c r="Q5709" s="28"/>
      <c r="R5709" s="29"/>
      <c r="S5709" s="27"/>
      <c r="T5709" s="27"/>
      <c r="U5709" s="28"/>
      <c r="V5709" s="26"/>
      <c r="W5709" s="26"/>
      <c r="X5709" s="26"/>
      <c r="Y5709" s="37"/>
      <c r="Z5709" s="37"/>
      <c r="AA5709" s="37"/>
      <c r="AB5709" s="30"/>
      <c r="AC5709" s="30"/>
      <c r="AD5709" s="31"/>
      <c r="AE5709" s="30"/>
      <c r="AF5709" s="30"/>
      <c r="AG5709" s="32"/>
      <c r="AH5709" s="30"/>
      <c r="AJ5709" s="30"/>
      <c r="AK5709" s="30"/>
      <c r="AL5709" s="30"/>
      <c r="AM5709" s="30"/>
      <c r="AN5709" s="30"/>
      <c r="AO5709" s="30"/>
      <c r="AP5709" s="30"/>
      <c r="AQ5709" s="30"/>
      <c r="AR5709" s="30"/>
      <c r="AS5709" s="30"/>
      <c r="AT5709" s="30"/>
      <c r="AU5709" s="121"/>
      <c r="AV5709" s="129"/>
      <c r="AW5709" s="129"/>
      <c r="AX5709" s="129"/>
    </row>
    <row r="5710" spans="1:50" x14ac:dyDescent="0.25">
      <c r="A5710" s="120"/>
      <c r="B5710" s="28"/>
      <c r="C5710" s="25"/>
      <c r="D5710" s="25"/>
      <c r="E5710" s="25"/>
      <c r="F5710" s="29"/>
      <c r="G5710" s="29"/>
      <c r="H5710" s="29"/>
      <c r="I5710" s="29"/>
      <c r="J5710" s="29"/>
      <c r="K5710" s="25"/>
      <c r="L5710" s="25"/>
      <c r="M5710" s="25"/>
      <c r="N5710" s="25"/>
      <c r="O5710" s="25"/>
      <c r="P5710" s="25"/>
      <c r="Q5710" s="28"/>
      <c r="R5710" s="29"/>
      <c r="S5710" s="27"/>
      <c r="T5710" s="27"/>
      <c r="U5710" s="28"/>
      <c r="V5710" s="26"/>
      <c r="W5710" s="26"/>
      <c r="X5710" s="26"/>
      <c r="Y5710" s="37"/>
      <c r="Z5710" s="37"/>
      <c r="AA5710" s="37"/>
      <c r="AB5710" s="30"/>
      <c r="AC5710" s="30"/>
      <c r="AD5710" s="31"/>
      <c r="AE5710" s="30"/>
      <c r="AF5710" s="30"/>
      <c r="AG5710" s="32"/>
      <c r="AH5710" s="30"/>
      <c r="AJ5710" s="30"/>
      <c r="AK5710" s="30"/>
      <c r="AL5710" s="30"/>
      <c r="AM5710" s="30"/>
      <c r="AN5710" s="30"/>
      <c r="AO5710" s="30"/>
      <c r="AP5710" s="30"/>
      <c r="AQ5710" s="30"/>
      <c r="AR5710" s="30"/>
      <c r="AS5710" s="30"/>
      <c r="AT5710" s="30"/>
      <c r="AU5710" s="121"/>
      <c r="AV5710" s="129"/>
      <c r="AW5710" s="129"/>
      <c r="AX5710" s="129"/>
    </row>
    <row r="5711" spans="1:50" x14ac:dyDescent="0.25">
      <c r="A5711" s="120"/>
      <c r="B5711" s="28"/>
      <c r="C5711" s="25"/>
      <c r="D5711" s="25"/>
      <c r="E5711" s="25"/>
      <c r="F5711" s="29"/>
      <c r="G5711" s="29"/>
      <c r="H5711" s="29"/>
      <c r="I5711" s="29"/>
      <c r="J5711" s="29"/>
      <c r="K5711" s="25"/>
      <c r="L5711" s="25"/>
      <c r="M5711" s="25"/>
      <c r="N5711" s="25"/>
      <c r="O5711" s="25"/>
      <c r="P5711" s="25"/>
      <c r="Q5711" s="28"/>
      <c r="R5711" s="29"/>
      <c r="S5711" s="27"/>
      <c r="T5711" s="27"/>
      <c r="U5711" s="28"/>
      <c r="V5711" s="26"/>
      <c r="W5711" s="26"/>
      <c r="X5711" s="26"/>
      <c r="Y5711" s="37"/>
      <c r="Z5711" s="37"/>
      <c r="AA5711" s="37"/>
      <c r="AB5711" s="30"/>
      <c r="AC5711" s="30"/>
      <c r="AD5711" s="31"/>
      <c r="AE5711" s="30"/>
      <c r="AF5711" s="30"/>
      <c r="AG5711" s="32"/>
      <c r="AH5711" s="30"/>
      <c r="AJ5711" s="30"/>
      <c r="AK5711" s="30"/>
      <c r="AL5711" s="30"/>
      <c r="AM5711" s="30"/>
      <c r="AN5711" s="30"/>
      <c r="AO5711" s="30"/>
      <c r="AP5711" s="30"/>
      <c r="AQ5711" s="30"/>
      <c r="AR5711" s="30"/>
      <c r="AS5711" s="30"/>
      <c r="AT5711" s="30"/>
      <c r="AU5711" s="121"/>
      <c r="AV5711" s="129"/>
      <c r="AW5711" s="129"/>
      <c r="AX5711" s="129"/>
    </row>
    <row r="5712" spans="1:50" x14ac:dyDescent="0.25">
      <c r="A5712" s="120"/>
      <c r="B5712" s="28"/>
      <c r="C5712" s="25"/>
      <c r="D5712" s="25"/>
      <c r="E5712" s="25"/>
      <c r="F5712" s="29"/>
      <c r="G5712" s="29"/>
      <c r="H5712" s="29"/>
      <c r="I5712" s="29"/>
      <c r="J5712" s="29"/>
      <c r="K5712" s="25"/>
      <c r="L5712" s="25"/>
      <c r="M5712" s="25"/>
      <c r="N5712" s="25"/>
      <c r="O5712" s="25"/>
      <c r="P5712" s="25"/>
      <c r="Q5712" s="28"/>
      <c r="R5712" s="29"/>
      <c r="S5712" s="27"/>
      <c r="T5712" s="27"/>
      <c r="U5712" s="28"/>
      <c r="V5712" s="26"/>
      <c r="W5712" s="26"/>
      <c r="X5712" s="26"/>
      <c r="Y5712" s="37"/>
      <c r="Z5712" s="37"/>
      <c r="AA5712" s="37"/>
      <c r="AB5712" s="30"/>
      <c r="AC5712" s="30"/>
      <c r="AD5712" s="31"/>
      <c r="AE5712" s="30"/>
      <c r="AF5712" s="30"/>
      <c r="AG5712" s="32"/>
      <c r="AH5712" s="30"/>
      <c r="AJ5712" s="30"/>
      <c r="AK5712" s="30"/>
      <c r="AL5712" s="30"/>
      <c r="AM5712" s="30"/>
      <c r="AN5712" s="30"/>
      <c r="AO5712" s="30"/>
      <c r="AP5712" s="30"/>
      <c r="AQ5712" s="30"/>
      <c r="AR5712" s="30"/>
      <c r="AS5712" s="30"/>
      <c r="AT5712" s="30"/>
      <c r="AU5712" s="121"/>
      <c r="AV5712" s="129"/>
      <c r="AW5712" s="129"/>
      <c r="AX5712" s="129"/>
    </row>
    <row r="5713" spans="1:50" x14ac:dyDescent="0.25">
      <c r="A5713" s="120"/>
      <c r="B5713" s="28"/>
      <c r="C5713" s="25"/>
      <c r="D5713" s="25"/>
      <c r="E5713" s="25"/>
      <c r="F5713" s="29"/>
      <c r="G5713" s="29"/>
      <c r="H5713" s="29"/>
      <c r="I5713" s="29"/>
      <c r="J5713" s="29"/>
      <c r="K5713" s="25"/>
      <c r="L5713" s="25"/>
      <c r="M5713" s="25"/>
      <c r="N5713" s="25"/>
      <c r="O5713" s="25"/>
      <c r="P5713" s="25"/>
      <c r="Q5713" s="28"/>
      <c r="R5713" s="29"/>
      <c r="S5713" s="27"/>
      <c r="T5713" s="27"/>
      <c r="U5713" s="28"/>
      <c r="V5713" s="26"/>
      <c r="W5713" s="26"/>
      <c r="X5713" s="26"/>
      <c r="Y5713" s="37"/>
      <c r="Z5713" s="37"/>
      <c r="AA5713" s="37"/>
      <c r="AB5713" s="30"/>
      <c r="AC5713" s="30"/>
      <c r="AD5713" s="31"/>
      <c r="AE5713" s="30"/>
      <c r="AF5713" s="30"/>
      <c r="AG5713" s="32"/>
      <c r="AH5713" s="30"/>
      <c r="AJ5713" s="30"/>
      <c r="AK5713" s="30"/>
      <c r="AL5713" s="30"/>
      <c r="AM5713" s="30"/>
      <c r="AN5713" s="30"/>
      <c r="AO5713" s="30"/>
      <c r="AP5713" s="30"/>
      <c r="AQ5713" s="30"/>
      <c r="AR5713" s="30"/>
      <c r="AS5713" s="30"/>
      <c r="AT5713" s="30"/>
      <c r="AU5713" s="121"/>
      <c r="AV5713" s="129"/>
      <c r="AW5713" s="129"/>
      <c r="AX5713" s="129"/>
    </row>
    <row r="5714" spans="1:50" x14ac:dyDescent="0.25">
      <c r="A5714" s="120"/>
      <c r="B5714" s="28"/>
      <c r="C5714" s="25"/>
      <c r="D5714" s="25"/>
      <c r="E5714" s="25"/>
      <c r="F5714" s="29"/>
      <c r="G5714" s="29"/>
      <c r="H5714" s="29"/>
      <c r="I5714" s="29"/>
      <c r="J5714" s="29"/>
      <c r="K5714" s="25"/>
      <c r="L5714" s="25"/>
      <c r="M5714" s="25"/>
      <c r="N5714" s="25"/>
      <c r="O5714" s="25"/>
      <c r="P5714" s="25"/>
      <c r="Q5714" s="28"/>
      <c r="R5714" s="29"/>
      <c r="S5714" s="27"/>
      <c r="T5714" s="27"/>
      <c r="U5714" s="28"/>
      <c r="V5714" s="26"/>
      <c r="W5714" s="26"/>
      <c r="X5714" s="26"/>
      <c r="Y5714" s="37"/>
      <c r="Z5714" s="37"/>
      <c r="AA5714" s="37"/>
      <c r="AB5714" s="30"/>
      <c r="AC5714" s="30"/>
      <c r="AD5714" s="31"/>
      <c r="AE5714" s="30"/>
      <c r="AF5714" s="30"/>
      <c r="AG5714" s="32"/>
      <c r="AH5714" s="30"/>
      <c r="AJ5714" s="30"/>
      <c r="AK5714" s="30"/>
      <c r="AL5714" s="30"/>
      <c r="AM5714" s="30"/>
      <c r="AN5714" s="30"/>
      <c r="AO5714" s="30"/>
      <c r="AP5714" s="30"/>
      <c r="AQ5714" s="30"/>
      <c r="AR5714" s="30"/>
      <c r="AS5714" s="30"/>
      <c r="AT5714" s="30"/>
      <c r="AU5714" s="121"/>
      <c r="AV5714" s="129"/>
      <c r="AW5714" s="129"/>
      <c r="AX5714" s="129"/>
    </row>
    <row r="5715" spans="1:50" x14ac:dyDescent="0.25">
      <c r="A5715" s="120"/>
      <c r="B5715" s="28"/>
      <c r="C5715" s="25"/>
      <c r="D5715" s="25"/>
      <c r="E5715" s="25"/>
      <c r="F5715" s="29"/>
      <c r="G5715" s="29"/>
      <c r="H5715" s="29"/>
      <c r="I5715" s="29"/>
      <c r="J5715" s="29"/>
      <c r="K5715" s="25"/>
      <c r="L5715" s="25"/>
      <c r="M5715" s="25"/>
      <c r="N5715" s="25"/>
      <c r="O5715" s="25"/>
      <c r="P5715" s="25"/>
      <c r="Q5715" s="28"/>
      <c r="R5715" s="29"/>
      <c r="S5715" s="27"/>
      <c r="T5715" s="27"/>
      <c r="U5715" s="28"/>
      <c r="V5715" s="26"/>
      <c r="W5715" s="26"/>
      <c r="X5715" s="26"/>
      <c r="Y5715" s="37"/>
      <c r="Z5715" s="37"/>
      <c r="AA5715" s="37"/>
      <c r="AB5715" s="30"/>
      <c r="AC5715" s="30"/>
      <c r="AD5715" s="31"/>
      <c r="AE5715" s="30"/>
      <c r="AF5715" s="30"/>
      <c r="AG5715" s="32"/>
      <c r="AH5715" s="30"/>
      <c r="AJ5715" s="30"/>
      <c r="AK5715" s="30"/>
      <c r="AL5715" s="30"/>
      <c r="AM5715" s="30"/>
      <c r="AN5715" s="30"/>
      <c r="AO5715" s="30"/>
      <c r="AP5715" s="30"/>
      <c r="AQ5715" s="30"/>
      <c r="AR5715" s="30"/>
      <c r="AS5715" s="30"/>
      <c r="AT5715" s="30"/>
      <c r="AU5715" s="121"/>
      <c r="AV5715" s="129"/>
      <c r="AW5715" s="129"/>
      <c r="AX5715" s="129"/>
    </row>
    <row r="5716" spans="1:50" x14ac:dyDescent="0.25">
      <c r="A5716" s="120"/>
      <c r="B5716" s="28"/>
      <c r="C5716" s="25"/>
      <c r="D5716" s="25"/>
      <c r="E5716" s="25"/>
      <c r="F5716" s="29"/>
      <c r="G5716" s="29"/>
      <c r="H5716" s="29"/>
      <c r="I5716" s="29"/>
      <c r="J5716" s="29"/>
      <c r="K5716" s="25"/>
      <c r="L5716" s="25"/>
      <c r="M5716" s="25"/>
      <c r="N5716" s="25"/>
      <c r="O5716" s="25"/>
      <c r="P5716" s="25"/>
      <c r="Q5716" s="28"/>
      <c r="R5716" s="29"/>
      <c r="S5716" s="27"/>
      <c r="T5716" s="27"/>
      <c r="U5716" s="28"/>
      <c r="V5716" s="26"/>
      <c r="W5716" s="26"/>
      <c r="X5716" s="26"/>
      <c r="Y5716" s="37"/>
      <c r="Z5716" s="37"/>
      <c r="AA5716" s="37"/>
      <c r="AB5716" s="30"/>
      <c r="AC5716" s="30"/>
      <c r="AD5716" s="31"/>
      <c r="AE5716" s="30"/>
      <c r="AF5716" s="30"/>
      <c r="AG5716" s="32"/>
      <c r="AH5716" s="30"/>
      <c r="AJ5716" s="30"/>
      <c r="AK5716" s="30"/>
      <c r="AL5716" s="30"/>
      <c r="AM5716" s="30"/>
      <c r="AN5716" s="30"/>
      <c r="AO5716" s="30"/>
      <c r="AP5716" s="30"/>
      <c r="AQ5716" s="30"/>
      <c r="AR5716" s="30"/>
      <c r="AS5716" s="30"/>
      <c r="AT5716" s="30"/>
      <c r="AU5716" s="121"/>
      <c r="AV5716" s="129"/>
      <c r="AW5716" s="129"/>
      <c r="AX5716" s="129"/>
    </row>
    <row r="5717" spans="1:50" x14ac:dyDescent="0.25">
      <c r="A5717" s="120"/>
      <c r="B5717" s="28"/>
      <c r="C5717" s="25"/>
      <c r="D5717" s="25"/>
      <c r="E5717" s="25"/>
      <c r="F5717" s="29"/>
      <c r="G5717" s="29"/>
      <c r="H5717" s="29"/>
      <c r="I5717" s="29"/>
      <c r="J5717" s="29"/>
      <c r="K5717" s="25"/>
      <c r="L5717" s="25"/>
      <c r="M5717" s="25"/>
      <c r="N5717" s="25"/>
      <c r="O5717" s="25"/>
      <c r="P5717" s="25"/>
      <c r="Q5717" s="28"/>
      <c r="R5717" s="29"/>
      <c r="S5717" s="27"/>
      <c r="T5717" s="27"/>
      <c r="U5717" s="28"/>
      <c r="V5717" s="26"/>
      <c r="W5717" s="26"/>
      <c r="X5717" s="26"/>
      <c r="Y5717" s="37"/>
      <c r="Z5717" s="37"/>
      <c r="AA5717" s="37"/>
      <c r="AB5717" s="30"/>
      <c r="AC5717" s="30"/>
      <c r="AD5717" s="31"/>
      <c r="AE5717" s="30"/>
      <c r="AF5717" s="30"/>
      <c r="AG5717" s="32"/>
      <c r="AH5717" s="30"/>
      <c r="AJ5717" s="30"/>
      <c r="AK5717" s="30"/>
      <c r="AL5717" s="30"/>
      <c r="AM5717" s="30"/>
      <c r="AN5717" s="30"/>
      <c r="AO5717" s="30"/>
      <c r="AP5717" s="30"/>
      <c r="AQ5717" s="30"/>
      <c r="AR5717" s="30"/>
      <c r="AS5717" s="30"/>
      <c r="AT5717" s="30"/>
      <c r="AU5717" s="121"/>
      <c r="AV5717" s="129"/>
      <c r="AW5717" s="129"/>
      <c r="AX5717" s="129"/>
    </row>
    <row r="5718" spans="1:50" x14ac:dyDescent="0.25">
      <c r="A5718" s="120"/>
      <c r="B5718" s="28"/>
      <c r="C5718" s="25"/>
      <c r="D5718" s="25"/>
      <c r="E5718" s="25"/>
      <c r="F5718" s="29"/>
      <c r="G5718" s="29"/>
      <c r="H5718" s="29"/>
      <c r="I5718" s="29"/>
      <c r="J5718" s="29"/>
      <c r="K5718" s="25"/>
      <c r="L5718" s="25"/>
      <c r="M5718" s="25"/>
      <c r="N5718" s="25"/>
      <c r="O5718" s="25"/>
      <c r="P5718" s="25"/>
      <c r="Q5718" s="28"/>
      <c r="R5718" s="29"/>
      <c r="S5718" s="27"/>
      <c r="T5718" s="27"/>
      <c r="U5718" s="28"/>
      <c r="V5718" s="26"/>
      <c r="W5718" s="26"/>
      <c r="X5718" s="26"/>
      <c r="Y5718" s="37"/>
      <c r="Z5718" s="37"/>
      <c r="AA5718" s="37"/>
      <c r="AB5718" s="30"/>
      <c r="AC5718" s="30"/>
      <c r="AD5718" s="31"/>
      <c r="AE5718" s="30"/>
      <c r="AF5718" s="30"/>
      <c r="AG5718" s="32"/>
      <c r="AH5718" s="30"/>
      <c r="AJ5718" s="30"/>
      <c r="AK5718" s="30"/>
      <c r="AL5718" s="30"/>
      <c r="AM5718" s="30"/>
      <c r="AN5718" s="30"/>
      <c r="AO5718" s="30"/>
      <c r="AP5718" s="30"/>
      <c r="AQ5718" s="30"/>
      <c r="AR5718" s="30"/>
      <c r="AS5718" s="30"/>
      <c r="AT5718" s="30"/>
      <c r="AU5718" s="121"/>
      <c r="AV5718" s="129"/>
      <c r="AW5718" s="129"/>
      <c r="AX5718" s="129"/>
    </row>
    <row r="5719" spans="1:50" x14ac:dyDescent="0.25">
      <c r="A5719" s="120"/>
      <c r="B5719" s="28"/>
      <c r="C5719" s="25"/>
      <c r="D5719" s="25"/>
      <c r="E5719" s="25"/>
      <c r="F5719" s="29"/>
      <c r="G5719" s="29"/>
      <c r="H5719" s="29"/>
      <c r="I5719" s="29"/>
      <c r="J5719" s="29"/>
      <c r="K5719" s="25"/>
      <c r="L5719" s="25"/>
      <c r="M5719" s="25"/>
      <c r="N5719" s="25"/>
      <c r="O5719" s="25"/>
      <c r="P5719" s="25"/>
      <c r="Q5719" s="28"/>
      <c r="R5719" s="29"/>
      <c r="S5719" s="27"/>
      <c r="T5719" s="27"/>
      <c r="U5719" s="28"/>
      <c r="V5719" s="26"/>
      <c r="W5719" s="26"/>
      <c r="X5719" s="26"/>
      <c r="Y5719" s="37"/>
      <c r="Z5719" s="37"/>
      <c r="AA5719" s="37"/>
      <c r="AB5719" s="30"/>
      <c r="AC5719" s="30"/>
      <c r="AD5719" s="31"/>
      <c r="AE5719" s="30"/>
      <c r="AF5719" s="30"/>
      <c r="AG5719" s="32"/>
      <c r="AH5719" s="30"/>
      <c r="AJ5719" s="30"/>
      <c r="AK5719" s="30"/>
      <c r="AL5719" s="30"/>
      <c r="AM5719" s="30"/>
      <c r="AN5719" s="30"/>
      <c r="AO5719" s="30"/>
      <c r="AP5719" s="30"/>
      <c r="AQ5719" s="30"/>
      <c r="AR5719" s="30"/>
      <c r="AS5719" s="30"/>
      <c r="AT5719" s="30"/>
      <c r="AU5719" s="121"/>
      <c r="AV5719" s="129"/>
      <c r="AW5719" s="129"/>
      <c r="AX5719" s="129"/>
    </row>
    <row r="5720" spans="1:50" x14ac:dyDescent="0.25">
      <c r="A5720" s="120"/>
      <c r="B5720" s="28"/>
      <c r="C5720" s="25"/>
      <c r="D5720" s="25"/>
      <c r="E5720" s="25"/>
      <c r="F5720" s="29"/>
      <c r="G5720" s="29"/>
      <c r="H5720" s="29"/>
      <c r="I5720" s="29"/>
      <c r="J5720" s="29"/>
      <c r="K5720" s="25"/>
      <c r="L5720" s="25"/>
      <c r="M5720" s="25"/>
      <c r="N5720" s="25"/>
      <c r="O5720" s="25"/>
      <c r="P5720" s="25"/>
      <c r="Q5720" s="28"/>
      <c r="R5720" s="29"/>
      <c r="S5720" s="27"/>
      <c r="T5720" s="27"/>
      <c r="U5720" s="28"/>
      <c r="V5720" s="26"/>
      <c r="W5720" s="26"/>
      <c r="X5720" s="26"/>
      <c r="Y5720" s="37"/>
      <c r="Z5720" s="37"/>
      <c r="AA5720" s="37"/>
      <c r="AB5720" s="30"/>
      <c r="AC5720" s="30"/>
      <c r="AD5720" s="31"/>
      <c r="AE5720" s="30"/>
      <c r="AF5720" s="30"/>
      <c r="AG5720" s="32"/>
      <c r="AH5720" s="30"/>
      <c r="AJ5720" s="30"/>
      <c r="AK5720" s="30"/>
      <c r="AL5720" s="30"/>
      <c r="AM5720" s="30"/>
      <c r="AN5720" s="30"/>
      <c r="AO5720" s="30"/>
      <c r="AP5720" s="30"/>
      <c r="AQ5720" s="30"/>
      <c r="AR5720" s="30"/>
      <c r="AS5720" s="30"/>
      <c r="AT5720" s="30"/>
      <c r="AU5720" s="121"/>
      <c r="AV5720" s="129"/>
      <c r="AW5720" s="129"/>
      <c r="AX5720" s="129"/>
    </row>
    <row r="5721" spans="1:50" x14ac:dyDescent="0.25">
      <c r="A5721" s="120"/>
      <c r="B5721" s="28"/>
      <c r="C5721" s="25"/>
      <c r="D5721" s="25"/>
      <c r="E5721" s="25"/>
      <c r="F5721" s="29"/>
      <c r="G5721" s="29"/>
      <c r="H5721" s="29"/>
      <c r="I5721" s="29"/>
      <c r="J5721" s="29"/>
      <c r="K5721" s="25"/>
      <c r="L5721" s="25"/>
      <c r="M5721" s="25"/>
      <c r="N5721" s="25"/>
      <c r="O5721" s="25"/>
      <c r="P5721" s="25"/>
      <c r="Q5721" s="28"/>
      <c r="R5721" s="29"/>
      <c r="S5721" s="27"/>
      <c r="T5721" s="27"/>
      <c r="U5721" s="28"/>
      <c r="V5721" s="26"/>
      <c r="W5721" s="26"/>
      <c r="X5721" s="26"/>
      <c r="Y5721" s="37"/>
      <c r="Z5721" s="37"/>
      <c r="AA5721" s="37"/>
      <c r="AB5721" s="30"/>
      <c r="AC5721" s="30"/>
      <c r="AD5721" s="31"/>
      <c r="AE5721" s="30"/>
      <c r="AF5721" s="30"/>
      <c r="AG5721" s="32"/>
      <c r="AH5721" s="30"/>
      <c r="AJ5721" s="30"/>
      <c r="AK5721" s="30"/>
      <c r="AL5721" s="30"/>
      <c r="AM5721" s="30"/>
      <c r="AN5721" s="30"/>
      <c r="AO5721" s="30"/>
      <c r="AP5721" s="30"/>
      <c r="AQ5721" s="30"/>
      <c r="AR5721" s="30"/>
      <c r="AS5721" s="30"/>
      <c r="AT5721" s="30"/>
      <c r="AU5721" s="121"/>
      <c r="AV5721" s="129"/>
      <c r="AW5721" s="129"/>
      <c r="AX5721" s="129"/>
    </row>
    <row r="5722" spans="1:50" x14ac:dyDescent="0.25">
      <c r="A5722" s="120"/>
      <c r="B5722" s="28"/>
      <c r="C5722" s="25"/>
      <c r="D5722" s="25"/>
      <c r="E5722" s="25"/>
      <c r="F5722" s="29"/>
      <c r="G5722" s="29"/>
      <c r="H5722" s="29"/>
      <c r="I5722" s="29"/>
      <c r="J5722" s="29"/>
      <c r="K5722" s="25"/>
      <c r="L5722" s="25"/>
      <c r="M5722" s="25"/>
      <c r="N5722" s="25"/>
      <c r="O5722" s="25"/>
      <c r="P5722" s="25"/>
      <c r="Q5722" s="28"/>
      <c r="R5722" s="29"/>
      <c r="S5722" s="27"/>
      <c r="T5722" s="27"/>
      <c r="U5722" s="28"/>
      <c r="V5722" s="26"/>
      <c r="W5722" s="26"/>
      <c r="X5722" s="26"/>
      <c r="Y5722" s="37"/>
      <c r="Z5722" s="37"/>
      <c r="AA5722" s="37"/>
      <c r="AB5722" s="30"/>
      <c r="AC5722" s="30"/>
      <c r="AD5722" s="31"/>
      <c r="AE5722" s="30"/>
      <c r="AF5722" s="30"/>
      <c r="AG5722" s="32"/>
      <c r="AH5722" s="30"/>
      <c r="AJ5722" s="30"/>
      <c r="AK5722" s="30"/>
      <c r="AL5722" s="30"/>
      <c r="AM5722" s="30"/>
      <c r="AN5722" s="30"/>
      <c r="AO5722" s="30"/>
      <c r="AP5722" s="30"/>
      <c r="AQ5722" s="30"/>
      <c r="AR5722" s="30"/>
      <c r="AS5722" s="30"/>
      <c r="AT5722" s="30"/>
      <c r="AU5722" s="121"/>
      <c r="AV5722" s="129"/>
      <c r="AW5722" s="129"/>
      <c r="AX5722" s="129"/>
    </row>
    <row r="5723" spans="1:50" x14ac:dyDescent="0.25">
      <c r="A5723" s="120"/>
      <c r="B5723" s="28"/>
      <c r="C5723" s="25"/>
      <c r="D5723" s="25"/>
      <c r="E5723" s="25"/>
      <c r="F5723" s="29"/>
      <c r="G5723" s="29"/>
      <c r="H5723" s="29"/>
      <c r="I5723" s="29"/>
      <c r="J5723" s="29"/>
      <c r="K5723" s="25"/>
      <c r="L5723" s="25"/>
      <c r="M5723" s="25"/>
      <c r="N5723" s="25"/>
      <c r="O5723" s="25"/>
      <c r="P5723" s="25"/>
      <c r="Q5723" s="28"/>
      <c r="R5723" s="29"/>
      <c r="S5723" s="27"/>
      <c r="T5723" s="27"/>
      <c r="U5723" s="28"/>
      <c r="V5723" s="26"/>
      <c r="W5723" s="26"/>
      <c r="X5723" s="26"/>
      <c r="Y5723" s="37"/>
      <c r="Z5723" s="37"/>
      <c r="AA5723" s="37"/>
      <c r="AB5723" s="30"/>
      <c r="AC5723" s="30"/>
      <c r="AD5723" s="31"/>
      <c r="AE5723" s="30"/>
      <c r="AF5723" s="30"/>
      <c r="AG5723" s="32"/>
      <c r="AH5723" s="30"/>
      <c r="AJ5723" s="30"/>
      <c r="AK5723" s="30"/>
      <c r="AL5723" s="30"/>
      <c r="AM5723" s="30"/>
      <c r="AN5723" s="30"/>
      <c r="AO5723" s="30"/>
      <c r="AP5723" s="30"/>
      <c r="AQ5723" s="30"/>
      <c r="AR5723" s="30"/>
      <c r="AS5723" s="30"/>
      <c r="AT5723" s="30"/>
      <c r="AU5723" s="121"/>
      <c r="AV5723" s="129"/>
      <c r="AW5723" s="129"/>
      <c r="AX5723" s="129"/>
    </row>
    <row r="5724" spans="1:50" x14ac:dyDescent="0.25">
      <c r="A5724" s="120"/>
      <c r="B5724" s="28"/>
      <c r="C5724" s="25"/>
      <c r="D5724" s="25"/>
      <c r="E5724" s="25"/>
      <c r="F5724" s="29"/>
      <c r="G5724" s="29"/>
      <c r="H5724" s="29"/>
      <c r="I5724" s="29"/>
      <c r="J5724" s="29"/>
      <c r="K5724" s="25"/>
      <c r="L5724" s="25"/>
      <c r="M5724" s="25"/>
      <c r="N5724" s="25"/>
      <c r="O5724" s="25"/>
      <c r="P5724" s="25"/>
      <c r="Q5724" s="28"/>
      <c r="R5724" s="29"/>
      <c r="S5724" s="27"/>
      <c r="T5724" s="27"/>
      <c r="U5724" s="28"/>
      <c r="V5724" s="26"/>
      <c r="W5724" s="26"/>
      <c r="X5724" s="26"/>
      <c r="Y5724" s="37"/>
      <c r="Z5724" s="37"/>
      <c r="AA5724" s="37"/>
      <c r="AB5724" s="30"/>
      <c r="AC5724" s="30"/>
      <c r="AD5724" s="31"/>
      <c r="AE5724" s="30"/>
      <c r="AF5724" s="30"/>
      <c r="AG5724" s="32"/>
      <c r="AH5724" s="30"/>
      <c r="AJ5724" s="30"/>
      <c r="AK5724" s="30"/>
      <c r="AL5724" s="30"/>
      <c r="AM5724" s="30"/>
      <c r="AN5724" s="30"/>
      <c r="AO5724" s="30"/>
      <c r="AP5724" s="30"/>
      <c r="AQ5724" s="30"/>
      <c r="AR5724" s="30"/>
      <c r="AS5724" s="30"/>
      <c r="AT5724" s="30"/>
      <c r="AU5724" s="121"/>
      <c r="AV5724" s="129"/>
      <c r="AW5724" s="129"/>
      <c r="AX5724" s="129"/>
    </row>
    <row r="5725" spans="1:50" x14ac:dyDescent="0.25">
      <c r="A5725" s="120"/>
      <c r="B5725" s="28"/>
      <c r="C5725" s="25"/>
      <c r="D5725" s="25"/>
      <c r="E5725" s="25"/>
      <c r="F5725" s="29"/>
      <c r="G5725" s="29"/>
      <c r="H5725" s="29"/>
      <c r="I5725" s="29"/>
      <c r="J5725" s="29"/>
      <c r="K5725" s="25"/>
      <c r="L5725" s="25"/>
      <c r="M5725" s="25"/>
      <c r="N5725" s="25"/>
      <c r="O5725" s="25"/>
      <c r="P5725" s="25"/>
      <c r="Q5725" s="28"/>
      <c r="R5725" s="29"/>
      <c r="S5725" s="27"/>
      <c r="T5725" s="27"/>
      <c r="U5725" s="28"/>
      <c r="V5725" s="26"/>
      <c r="W5725" s="26"/>
      <c r="X5725" s="26"/>
      <c r="Y5725" s="37"/>
      <c r="Z5725" s="37"/>
      <c r="AA5725" s="37"/>
      <c r="AB5725" s="30"/>
      <c r="AC5725" s="30"/>
      <c r="AD5725" s="31"/>
      <c r="AE5725" s="30"/>
      <c r="AF5725" s="30"/>
      <c r="AG5725" s="32"/>
      <c r="AH5725" s="30"/>
      <c r="AJ5725" s="30"/>
      <c r="AK5725" s="30"/>
      <c r="AL5725" s="30"/>
      <c r="AM5725" s="30"/>
      <c r="AN5725" s="30"/>
      <c r="AO5725" s="30"/>
      <c r="AP5725" s="30"/>
      <c r="AQ5725" s="30"/>
      <c r="AR5725" s="30"/>
      <c r="AS5725" s="30"/>
      <c r="AT5725" s="30"/>
      <c r="AU5725" s="121"/>
      <c r="AV5725" s="129"/>
      <c r="AW5725" s="129"/>
      <c r="AX5725" s="129"/>
    </row>
    <row r="5726" spans="1:50" x14ac:dyDescent="0.25">
      <c r="A5726" s="120"/>
      <c r="B5726" s="28"/>
      <c r="C5726" s="25"/>
      <c r="D5726" s="25"/>
      <c r="E5726" s="25"/>
      <c r="F5726" s="29"/>
      <c r="G5726" s="29"/>
      <c r="H5726" s="29"/>
      <c r="I5726" s="29"/>
      <c r="J5726" s="29"/>
      <c r="K5726" s="25"/>
      <c r="L5726" s="25"/>
      <c r="M5726" s="25"/>
      <c r="N5726" s="25"/>
      <c r="O5726" s="25"/>
      <c r="P5726" s="25"/>
      <c r="Q5726" s="28"/>
      <c r="R5726" s="29"/>
      <c r="S5726" s="27"/>
      <c r="T5726" s="27"/>
      <c r="U5726" s="28"/>
      <c r="V5726" s="26"/>
      <c r="W5726" s="26"/>
      <c r="X5726" s="26"/>
      <c r="Y5726" s="37"/>
      <c r="Z5726" s="37"/>
      <c r="AA5726" s="37"/>
      <c r="AB5726" s="30"/>
      <c r="AC5726" s="30"/>
      <c r="AD5726" s="31"/>
      <c r="AE5726" s="30"/>
      <c r="AF5726" s="30"/>
      <c r="AG5726" s="32"/>
      <c r="AH5726" s="30"/>
      <c r="AJ5726" s="30"/>
      <c r="AK5726" s="30"/>
      <c r="AL5726" s="30"/>
      <c r="AM5726" s="30"/>
      <c r="AN5726" s="30"/>
      <c r="AO5726" s="30"/>
      <c r="AP5726" s="30"/>
      <c r="AQ5726" s="30"/>
      <c r="AR5726" s="30"/>
      <c r="AS5726" s="30"/>
      <c r="AT5726" s="30"/>
      <c r="AU5726" s="121"/>
      <c r="AV5726" s="129"/>
      <c r="AW5726" s="129"/>
      <c r="AX5726" s="129"/>
    </row>
    <row r="5727" spans="1:50" x14ac:dyDescent="0.25">
      <c r="A5727" s="120"/>
      <c r="B5727" s="28"/>
      <c r="C5727" s="25"/>
      <c r="D5727" s="25"/>
      <c r="E5727" s="25"/>
      <c r="F5727" s="29"/>
      <c r="G5727" s="29"/>
      <c r="H5727" s="29"/>
      <c r="I5727" s="29"/>
      <c r="J5727" s="29"/>
      <c r="K5727" s="25"/>
      <c r="L5727" s="25"/>
      <c r="M5727" s="25"/>
      <c r="N5727" s="25"/>
      <c r="O5727" s="25"/>
      <c r="P5727" s="25"/>
      <c r="Q5727" s="28"/>
      <c r="R5727" s="29"/>
      <c r="S5727" s="27"/>
      <c r="T5727" s="27"/>
      <c r="U5727" s="28"/>
      <c r="V5727" s="26"/>
      <c r="W5727" s="26"/>
      <c r="X5727" s="26"/>
      <c r="Y5727" s="37"/>
      <c r="Z5727" s="37"/>
      <c r="AA5727" s="37"/>
      <c r="AB5727" s="30"/>
      <c r="AC5727" s="30"/>
      <c r="AD5727" s="31"/>
      <c r="AE5727" s="30"/>
      <c r="AF5727" s="30"/>
      <c r="AG5727" s="32"/>
      <c r="AH5727" s="30"/>
      <c r="AJ5727" s="30"/>
      <c r="AK5727" s="30"/>
      <c r="AL5727" s="30"/>
      <c r="AM5727" s="30"/>
      <c r="AN5727" s="30"/>
      <c r="AO5727" s="30"/>
      <c r="AP5727" s="30"/>
      <c r="AQ5727" s="30"/>
      <c r="AR5727" s="30"/>
      <c r="AS5727" s="30"/>
      <c r="AT5727" s="30"/>
      <c r="AU5727" s="121"/>
      <c r="AV5727" s="129"/>
      <c r="AW5727" s="129"/>
      <c r="AX5727" s="129"/>
    </row>
    <row r="5728" spans="1:50" x14ac:dyDescent="0.25">
      <c r="A5728" s="120"/>
      <c r="B5728" s="28"/>
      <c r="C5728" s="25"/>
      <c r="D5728" s="25"/>
      <c r="E5728" s="25"/>
      <c r="F5728" s="29"/>
      <c r="G5728" s="29"/>
      <c r="H5728" s="29"/>
      <c r="I5728" s="29"/>
      <c r="J5728" s="29"/>
      <c r="K5728" s="25"/>
      <c r="L5728" s="25"/>
      <c r="M5728" s="25"/>
      <c r="N5728" s="25"/>
      <c r="O5728" s="25"/>
      <c r="P5728" s="25"/>
      <c r="Q5728" s="28"/>
      <c r="R5728" s="29"/>
      <c r="S5728" s="27"/>
      <c r="T5728" s="27"/>
      <c r="U5728" s="28"/>
      <c r="V5728" s="26"/>
      <c r="W5728" s="26"/>
      <c r="X5728" s="26"/>
      <c r="Y5728" s="37"/>
      <c r="Z5728" s="37"/>
      <c r="AA5728" s="37"/>
      <c r="AB5728" s="30"/>
      <c r="AC5728" s="30"/>
      <c r="AD5728" s="31"/>
      <c r="AE5728" s="30"/>
      <c r="AF5728" s="30"/>
      <c r="AG5728" s="32"/>
      <c r="AH5728" s="30"/>
      <c r="AJ5728" s="30"/>
      <c r="AK5728" s="30"/>
      <c r="AL5728" s="30"/>
      <c r="AM5728" s="30"/>
      <c r="AN5728" s="30"/>
      <c r="AO5728" s="30"/>
      <c r="AP5728" s="30"/>
      <c r="AQ5728" s="30"/>
      <c r="AR5728" s="30"/>
      <c r="AS5728" s="30"/>
      <c r="AT5728" s="30"/>
      <c r="AU5728" s="121"/>
      <c r="AV5728" s="129"/>
      <c r="AW5728" s="129"/>
      <c r="AX5728" s="129"/>
    </row>
    <row r="5729" spans="1:50" x14ac:dyDescent="0.25">
      <c r="A5729" s="120"/>
      <c r="B5729" s="28"/>
      <c r="C5729" s="25"/>
      <c r="D5729" s="25"/>
      <c r="E5729" s="25"/>
      <c r="F5729" s="29"/>
      <c r="G5729" s="29"/>
      <c r="H5729" s="29"/>
      <c r="I5729" s="29"/>
      <c r="J5729" s="29"/>
      <c r="K5729" s="25"/>
      <c r="L5729" s="25"/>
      <c r="M5729" s="25"/>
      <c r="N5729" s="25"/>
      <c r="O5729" s="25"/>
      <c r="P5729" s="25"/>
      <c r="Q5729" s="28"/>
      <c r="R5729" s="29"/>
      <c r="S5729" s="27"/>
      <c r="T5729" s="27"/>
      <c r="U5729" s="28"/>
      <c r="V5729" s="26"/>
      <c r="W5729" s="26"/>
      <c r="X5729" s="26"/>
      <c r="Y5729" s="37"/>
      <c r="Z5729" s="37"/>
      <c r="AA5729" s="37"/>
      <c r="AB5729" s="30"/>
      <c r="AC5729" s="30"/>
      <c r="AD5729" s="31"/>
      <c r="AE5729" s="30"/>
      <c r="AF5729" s="30"/>
      <c r="AG5729" s="32"/>
      <c r="AH5729" s="30"/>
      <c r="AJ5729" s="30"/>
      <c r="AK5729" s="30"/>
      <c r="AL5729" s="30"/>
      <c r="AM5729" s="30"/>
      <c r="AN5729" s="30"/>
      <c r="AO5729" s="30"/>
      <c r="AP5729" s="30"/>
      <c r="AQ5729" s="30"/>
      <c r="AR5729" s="30"/>
      <c r="AS5729" s="30"/>
      <c r="AT5729" s="30"/>
      <c r="AU5729" s="121"/>
      <c r="AV5729" s="129"/>
      <c r="AW5729" s="129"/>
      <c r="AX5729" s="129"/>
    </row>
    <row r="5730" spans="1:50" x14ac:dyDescent="0.25">
      <c r="A5730" s="120"/>
      <c r="B5730" s="28"/>
      <c r="C5730" s="25"/>
      <c r="D5730" s="25"/>
      <c r="E5730" s="25"/>
      <c r="F5730" s="29"/>
      <c r="G5730" s="29"/>
      <c r="H5730" s="29"/>
      <c r="I5730" s="29"/>
      <c r="J5730" s="29"/>
      <c r="K5730" s="25"/>
      <c r="L5730" s="25"/>
      <c r="M5730" s="25"/>
      <c r="N5730" s="25"/>
      <c r="O5730" s="25"/>
      <c r="P5730" s="25"/>
      <c r="Q5730" s="28"/>
      <c r="R5730" s="29"/>
      <c r="S5730" s="27"/>
      <c r="T5730" s="27"/>
      <c r="U5730" s="28"/>
      <c r="V5730" s="26"/>
      <c r="W5730" s="26"/>
      <c r="X5730" s="26"/>
      <c r="Y5730" s="37"/>
      <c r="Z5730" s="37"/>
      <c r="AA5730" s="37"/>
      <c r="AB5730" s="30"/>
      <c r="AC5730" s="30"/>
      <c r="AD5730" s="31"/>
      <c r="AE5730" s="30"/>
      <c r="AF5730" s="30"/>
      <c r="AG5730" s="32"/>
      <c r="AH5730" s="30"/>
      <c r="AJ5730" s="30"/>
      <c r="AK5730" s="30"/>
      <c r="AL5730" s="30"/>
      <c r="AM5730" s="30"/>
      <c r="AN5730" s="30"/>
      <c r="AO5730" s="30"/>
      <c r="AP5730" s="30"/>
      <c r="AQ5730" s="30"/>
      <c r="AR5730" s="30"/>
      <c r="AS5730" s="30"/>
      <c r="AT5730" s="30"/>
      <c r="AU5730" s="121"/>
      <c r="AV5730" s="129"/>
      <c r="AW5730" s="129"/>
      <c r="AX5730" s="129"/>
    </row>
    <row r="5731" spans="1:50" x14ac:dyDescent="0.25">
      <c r="A5731" s="120"/>
      <c r="B5731" s="28"/>
      <c r="C5731" s="25"/>
      <c r="D5731" s="25"/>
      <c r="E5731" s="25"/>
      <c r="F5731" s="29"/>
      <c r="G5731" s="29"/>
      <c r="H5731" s="29"/>
      <c r="I5731" s="29"/>
      <c r="J5731" s="29"/>
      <c r="K5731" s="25"/>
      <c r="L5731" s="25"/>
      <c r="M5731" s="25"/>
      <c r="N5731" s="25"/>
      <c r="O5731" s="25"/>
      <c r="P5731" s="25"/>
      <c r="Q5731" s="28"/>
      <c r="R5731" s="29"/>
      <c r="S5731" s="27"/>
      <c r="T5731" s="27"/>
      <c r="U5731" s="28"/>
      <c r="V5731" s="26"/>
      <c r="W5731" s="26"/>
      <c r="X5731" s="26"/>
      <c r="Y5731" s="37"/>
      <c r="Z5731" s="37"/>
      <c r="AA5731" s="37"/>
      <c r="AB5731" s="30"/>
      <c r="AC5731" s="30"/>
      <c r="AD5731" s="31"/>
      <c r="AE5731" s="30"/>
      <c r="AF5731" s="30"/>
      <c r="AG5731" s="32"/>
      <c r="AH5731" s="30"/>
      <c r="AJ5731" s="30"/>
      <c r="AK5731" s="30"/>
      <c r="AL5731" s="30"/>
      <c r="AM5731" s="30"/>
      <c r="AN5731" s="30"/>
      <c r="AO5731" s="30"/>
      <c r="AP5731" s="30"/>
      <c r="AQ5731" s="30"/>
      <c r="AR5731" s="30"/>
      <c r="AS5731" s="30"/>
      <c r="AT5731" s="30"/>
      <c r="AU5731" s="121"/>
      <c r="AV5731" s="129"/>
      <c r="AW5731" s="129"/>
      <c r="AX5731" s="129"/>
    </row>
    <row r="5732" spans="1:50" x14ac:dyDescent="0.25">
      <c r="A5732" s="120"/>
      <c r="B5732" s="28"/>
      <c r="C5732" s="25"/>
      <c r="D5732" s="25"/>
      <c r="E5732" s="25"/>
      <c r="F5732" s="29"/>
      <c r="G5732" s="29"/>
      <c r="H5732" s="29"/>
      <c r="I5732" s="29"/>
      <c r="J5732" s="29"/>
      <c r="K5732" s="25"/>
      <c r="L5732" s="25"/>
      <c r="M5732" s="25"/>
      <c r="N5732" s="25"/>
      <c r="O5732" s="25"/>
      <c r="P5732" s="25"/>
      <c r="Q5732" s="28"/>
      <c r="R5732" s="29"/>
      <c r="S5732" s="27"/>
      <c r="T5732" s="27"/>
      <c r="U5732" s="28"/>
      <c r="V5732" s="26"/>
      <c r="W5732" s="26"/>
      <c r="X5732" s="26"/>
      <c r="Y5732" s="37"/>
      <c r="Z5732" s="37"/>
      <c r="AA5732" s="37"/>
      <c r="AB5732" s="30"/>
      <c r="AC5732" s="30"/>
      <c r="AD5732" s="31"/>
      <c r="AE5732" s="30"/>
      <c r="AF5732" s="30"/>
      <c r="AG5732" s="32"/>
      <c r="AH5732" s="30"/>
      <c r="AJ5732" s="30"/>
      <c r="AK5732" s="30"/>
      <c r="AL5732" s="30"/>
      <c r="AM5732" s="30"/>
      <c r="AN5732" s="30"/>
      <c r="AO5732" s="30"/>
      <c r="AP5732" s="30"/>
      <c r="AQ5732" s="30"/>
      <c r="AR5732" s="30"/>
      <c r="AS5732" s="30"/>
      <c r="AT5732" s="30"/>
      <c r="AU5732" s="121"/>
      <c r="AV5732" s="129"/>
      <c r="AW5732" s="129"/>
      <c r="AX5732" s="129"/>
    </row>
    <row r="5733" spans="1:50" x14ac:dyDescent="0.25">
      <c r="A5733" s="120"/>
      <c r="B5733" s="28"/>
      <c r="C5733" s="25"/>
      <c r="D5733" s="25"/>
      <c r="E5733" s="25"/>
      <c r="F5733" s="29"/>
      <c r="G5733" s="29"/>
      <c r="H5733" s="29"/>
      <c r="I5733" s="29"/>
      <c r="J5733" s="29"/>
      <c r="K5733" s="25"/>
      <c r="L5733" s="25"/>
      <c r="M5733" s="25"/>
      <c r="N5733" s="25"/>
      <c r="O5733" s="25"/>
      <c r="P5733" s="25"/>
      <c r="Q5733" s="28"/>
      <c r="R5733" s="29"/>
      <c r="S5733" s="27"/>
      <c r="T5733" s="27"/>
      <c r="U5733" s="28"/>
      <c r="V5733" s="26"/>
      <c r="W5733" s="26"/>
      <c r="X5733" s="26"/>
      <c r="Y5733" s="37"/>
      <c r="Z5733" s="37"/>
      <c r="AA5733" s="37"/>
      <c r="AB5733" s="30"/>
      <c r="AC5733" s="30"/>
      <c r="AD5733" s="31"/>
      <c r="AE5733" s="30"/>
      <c r="AF5733" s="30"/>
      <c r="AG5733" s="32"/>
      <c r="AH5733" s="30"/>
      <c r="AJ5733" s="30"/>
      <c r="AK5733" s="30"/>
      <c r="AL5733" s="30"/>
      <c r="AM5733" s="30"/>
      <c r="AN5733" s="30"/>
      <c r="AO5733" s="30"/>
      <c r="AP5733" s="30"/>
      <c r="AQ5733" s="30"/>
      <c r="AR5733" s="30"/>
      <c r="AS5733" s="30"/>
      <c r="AT5733" s="30"/>
      <c r="AU5733" s="121"/>
      <c r="AV5733" s="129"/>
      <c r="AW5733" s="129"/>
      <c r="AX5733" s="129"/>
    </row>
    <row r="5734" spans="1:50" x14ac:dyDescent="0.25">
      <c r="A5734" s="120"/>
      <c r="B5734" s="28"/>
      <c r="C5734" s="25"/>
      <c r="D5734" s="25"/>
      <c r="E5734" s="25"/>
      <c r="F5734" s="29"/>
      <c r="G5734" s="29"/>
      <c r="H5734" s="29"/>
      <c r="I5734" s="29"/>
      <c r="J5734" s="29"/>
      <c r="K5734" s="25"/>
      <c r="L5734" s="25"/>
      <c r="M5734" s="25"/>
      <c r="N5734" s="25"/>
      <c r="O5734" s="25"/>
      <c r="P5734" s="25"/>
      <c r="Q5734" s="28"/>
      <c r="R5734" s="29"/>
      <c r="S5734" s="27"/>
      <c r="T5734" s="27"/>
      <c r="U5734" s="28"/>
      <c r="V5734" s="26"/>
      <c r="W5734" s="26"/>
      <c r="X5734" s="26"/>
      <c r="Y5734" s="37"/>
      <c r="Z5734" s="37"/>
      <c r="AA5734" s="37"/>
      <c r="AB5734" s="30"/>
      <c r="AC5734" s="30"/>
      <c r="AD5734" s="31"/>
      <c r="AE5734" s="30"/>
      <c r="AF5734" s="30"/>
      <c r="AG5734" s="32"/>
      <c r="AH5734" s="30"/>
      <c r="AJ5734" s="30"/>
      <c r="AK5734" s="30"/>
      <c r="AL5734" s="30"/>
      <c r="AM5734" s="30"/>
      <c r="AN5734" s="30"/>
      <c r="AO5734" s="30"/>
      <c r="AP5734" s="30"/>
      <c r="AQ5734" s="30"/>
      <c r="AR5734" s="30"/>
      <c r="AS5734" s="30"/>
      <c r="AT5734" s="30"/>
      <c r="AU5734" s="121"/>
      <c r="AV5734" s="129"/>
      <c r="AW5734" s="129"/>
      <c r="AX5734" s="129"/>
    </row>
    <row r="5735" spans="1:50" x14ac:dyDescent="0.25">
      <c r="A5735" s="120"/>
      <c r="B5735" s="28"/>
      <c r="C5735" s="25"/>
      <c r="D5735" s="25"/>
      <c r="E5735" s="25"/>
      <c r="F5735" s="29"/>
      <c r="G5735" s="29"/>
      <c r="H5735" s="29"/>
      <c r="I5735" s="29"/>
      <c r="J5735" s="29"/>
      <c r="K5735" s="25"/>
      <c r="L5735" s="25"/>
      <c r="M5735" s="25"/>
      <c r="N5735" s="25"/>
      <c r="O5735" s="25"/>
      <c r="P5735" s="25"/>
      <c r="Q5735" s="28"/>
      <c r="R5735" s="29"/>
      <c r="S5735" s="27"/>
      <c r="T5735" s="27"/>
      <c r="U5735" s="28"/>
      <c r="V5735" s="26"/>
      <c r="W5735" s="26"/>
      <c r="X5735" s="26"/>
      <c r="Y5735" s="37"/>
      <c r="Z5735" s="37"/>
      <c r="AA5735" s="37"/>
      <c r="AB5735" s="30"/>
      <c r="AC5735" s="30"/>
      <c r="AD5735" s="31"/>
      <c r="AE5735" s="30"/>
      <c r="AF5735" s="30"/>
      <c r="AG5735" s="32"/>
      <c r="AH5735" s="30"/>
      <c r="AJ5735" s="30"/>
      <c r="AK5735" s="30"/>
      <c r="AL5735" s="30"/>
      <c r="AM5735" s="30"/>
      <c r="AN5735" s="30"/>
      <c r="AO5735" s="30"/>
      <c r="AP5735" s="30"/>
      <c r="AQ5735" s="30"/>
      <c r="AR5735" s="30"/>
      <c r="AS5735" s="30"/>
      <c r="AT5735" s="30"/>
      <c r="AU5735" s="121"/>
      <c r="AV5735" s="129"/>
      <c r="AW5735" s="129"/>
      <c r="AX5735" s="129"/>
    </row>
    <row r="5736" spans="1:50" x14ac:dyDescent="0.25">
      <c r="A5736" s="120"/>
      <c r="B5736" s="28"/>
      <c r="C5736" s="25"/>
      <c r="D5736" s="25"/>
      <c r="E5736" s="25"/>
      <c r="F5736" s="29"/>
      <c r="G5736" s="29"/>
      <c r="H5736" s="29"/>
      <c r="I5736" s="29"/>
      <c r="J5736" s="29"/>
      <c r="K5736" s="25"/>
      <c r="L5736" s="25"/>
      <c r="M5736" s="25"/>
      <c r="N5736" s="25"/>
      <c r="O5736" s="25"/>
      <c r="P5736" s="25"/>
      <c r="Q5736" s="28"/>
      <c r="R5736" s="29"/>
      <c r="S5736" s="27"/>
      <c r="T5736" s="27"/>
      <c r="U5736" s="28"/>
      <c r="V5736" s="26"/>
      <c r="W5736" s="26"/>
      <c r="X5736" s="26"/>
      <c r="Y5736" s="37"/>
      <c r="Z5736" s="37"/>
      <c r="AA5736" s="37"/>
      <c r="AB5736" s="30"/>
      <c r="AC5736" s="30"/>
      <c r="AD5736" s="31"/>
      <c r="AE5736" s="30"/>
      <c r="AF5736" s="30"/>
      <c r="AG5736" s="32"/>
      <c r="AH5736" s="30"/>
      <c r="AJ5736" s="30"/>
      <c r="AK5736" s="30"/>
      <c r="AL5736" s="30"/>
      <c r="AM5736" s="30"/>
      <c r="AN5736" s="30"/>
      <c r="AO5736" s="30"/>
      <c r="AP5736" s="30"/>
      <c r="AQ5736" s="30"/>
      <c r="AR5736" s="30"/>
      <c r="AS5736" s="30"/>
      <c r="AT5736" s="30"/>
      <c r="AU5736" s="121"/>
      <c r="AV5736" s="129"/>
      <c r="AW5736" s="129"/>
      <c r="AX5736" s="129"/>
    </row>
    <row r="5737" spans="1:50" x14ac:dyDescent="0.25">
      <c r="A5737" s="120"/>
      <c r="B5737" s="28"/>
      <c r="C5737" s="25"/>
      <c r="D5737" s="25"/>
      <c r="E5737" s="25"/>
      <c r="F5737" s="29"/>
      <c r="G5737" s="29"/>
      <c r="H5737" s="29"/>
      <c r="I5737" s="29"/>
      <c r="J5737" s="29"/>
      <c r="K5737" s="25"/>
      <c r="L5737" s="25"/>
      <c r="M5737" s="25"/>
      <c r="N5737" s="25"/>
      <c r="O5737" s="25"/>
      <c r="P5737" s="25"/>
      <c r="Q5737" s="28"/>
      <c r="R5737" s="29"/>
      <c r="S5737" s="27"/>
      <c r="T5737" s="27"/>
      <c r="U5737" s="28"/>
      <c r="V5737" s="26"/>
      <c r="W5737" s="26"/>
      <c r="X5737" s="26"/>
      <c r="Y5737" s="37"/>
      <c r="Z5737" s="37"/>
      <c r="AA5737" s="37"/>
      <c r="AB5737" s="30"/>
      <c r="AC5737" s="30"/>
      <c r="AD5737" s="31"/>
      <c r="AE5737" s="30"/>
      <c r="AF5737" s="30"/>
      <c r="AG5737" s="32"/>
      <c r="AH5737" s="30"/>
      <c r="AJ5737" s="30"/>
      <c r="AK5737" s="30"/>
      <c r="AL5737" s="30"/>
      <c r="AM5737" s="30"/>
      <c r="AN5737" s="30"/>
      <c r="AO5737" s="30"/>
      <c r="AP5737" s="30"/>
      <c r="AQ5737" s="30"/>
      <c r="AR5737" s="30"/>
      <c r="AS5737" s="30"/>
      <c r="AT5737" s="30"/>
      <c r="AU5737" s="121"/>
      <c r="AV5737" s="129"/>
      <c r="AW5737" s="129"/>
      <c r="AX5737" s="129"/>
    </row>
    <row r="5738" spans="1:50" x14ac:dyDescent="0.25">
      <c r="A5738" s="120"/>
      <c r="B5738" s="28"/>
      <c r="C5738" s="25"/>
      <c r="D5738" s="25"/>
      <c r="E5738" s="25"/>
      <c r="F5738" s="29"/>
      <c r="G5738" s="29"/>
      <c r="H5738" s="29"/>
      <c r="I5738" s="29"/>
      <c r="J5738" s="29"/>
      <c r="K5738" s="25"/>
      <c r="L5738" s="25"/>
      <c r="M5738" s="25"/>
      <c r="N5738" s="25"/>
      <c r="O5738" s="25"/>
      <c r="P5738" s="25"/>
      <c r="Q5738" s="28"/>
      <c r="R5738" s="29"/>
      <c r="S5738" s="27"/>
      <c r="T5738" s="27"/>
      <c r="U5738" s="28"/>
      <c r="V5738" s="26"/>
      <c r="W5738" s="26"/>
      <c r="X5738" s="26"/>
      <c r="Y5738" s="37"/>
      <c r="Z5738" s="37"/>
      <c r="AA5738" s="37"/>
      <c r="AB5738" s="30"/>
      <c r="AC5738" s="30"/>
      <c r="AD5738" s="31"/>
      <c r="AE5738" s="30"/>
      <c r="AF5738" s="30"/>
      <c r="AG5738" s="32"/>
      <c r="AH5738" s="30"/>
      <c r="AJ5738" s="30"/>
      <c r="AK5738" s="30"/>
      <c r="AL5738" s="30"/>
      <c r="AM5738" s="30"/>
      <c r="AN5738" s="30"/>
      <c r="AO5738" s="30"/>
      <c r="AP5738" s="30"/>
      <c r="AQ5738" s="30"/>
      <c r="AR5738" s="30"/>
      <c r="AS5738" s="30"/>
      <c r="AT5738" s="30"/>
      <c r="AU5738" s="121"/>
      <c r="AV5738" s="129"/>
      <c r="AW5738" s="129"/>
      <c r="AX5738" s="129"/>
    </row>
    <row r="5739" spans="1:50" x14ac:dyDescent="0.25">
      <c r="A5739" s="120"/>
      <c r="B5739" s="28"/>
      <c r="C5739" s="25"/>
      <c r="D5739" s="25"/>
      <c r="E5739" s="25"/>
      <c r="F5739" s="29"/>
      <c r="G5739" s="29"/>
      <c r="H5739" s="29"/>
      <c r="I5739" s="29"/>
      <c r="J5739" s="29"/>
      <c r="K5739" s="25"/>
      <c r="L5739" s="25"/>
      <c r="M5739" s="25"/>
      <c r="N5739" s="25"/>
      <c r="O5739" s="25"/>
      <c r="P5739" s="25"/>
      <c r="Q5739" s="28"/>
      <c r="R5739" s="29"/>
      <c r="S5739" s="27"/>
      <c r="T5739" s="27"/>
      <c r="U5739" s="28"/>
      <c r="V5739" s="26"/>
      <c r="W5739" s="26"/>
      <c r="X5739" s="26"/>
      <c r="Y5739" s="37"/>
      <c r="Z5739" s="37"/>
      <c r="AA5739" s="37"/>
      <c r="AB5739" s="30"/>
      <c r="AC5739" s="30"/>
      <c r="AD5739" s="31"/>
      <c r="AE5739" s="30"/>
      <c r="AF5739" s="30"/>
      <c r="AG5739" s="32"/>
      <c r="AH5739" s="30"/>
      <c r="AJ5739" s="30"/>
      <c r="AK5739" s="30"/>
      <c r="AL5739" s="30"/>
      <c r="AM5739" s="30"/>
      <c r="AN5739" s="30"/>
      <c r="AO5739" s="30"/>
      <c r="AP5739" s="30"/>
      <c r="AQ5739" s="30"/>
      <c r="AR5739" s="30"/>
      <c r="AS5739" s="30"/>
      <c r="AT5739" s="30"/>
      <c r="AU5739" s="121"/>
      <c r="AV5739" s="129"/>
      <c r="AW5739" s="129"/>
      <c r="AX5739" s="129"/>
    </row>
    <row r="5740" spans="1:50" x14ac:dyDescent="0.25">
      <c r="A5740" s="120"/>
      <c r="B5740" s="28"/>
      <c r="C5740" s="25"/>
      <c r="D5740" s="25"/>
      <c r="E5740" s="25"/>
      <c r="F5740" s="29"/>
      <c r="G5740" s="29"/>
      <c r="H5740" s="29"/>
      <c r="I5740" s="29"/>
      <c r="J5740" s="29"/>
      <c r="K5740" s="25"/>
      <c r="L5740" s="25"/>
      <c r="M5740" s="25"/>
      <c r="N5740" s="25"/>
      <c r="O5740" s="25"/>
      <c r="P5740" s="25"/>
      <c r="Q5740" s="28"/>
      <c r="R5740" s="29"/>
      <c r="S5740" s="27"/>
      <c r="T5740" s="27"/>
      <c r="U5740" s="28"/>
      <c r="V5740" s="26"/>
      <c r="W5740" s="26"/>
      <c r="X5740" s="26"/>
      <c r="Y5740" s="37"/>
      <c r="Z5740" s="37"/>
      <c r="AA5740" s="37"/>
      <c r="AB5740" s="30"/>
      <c r="AC5740" s="30"/>
      <c r="AD5740" s="31"/>
      <c r="AE5740" s="30"/>
      <c r="AF5740" s="30"/>
      <c r="AG5740" s="32"/>
      <c r="AH5740" s="30"/>
      <c r="AJ5740" s="30"/>
      <c r="AK5740" s="30"/>
      <c r="AL5740" s="30"/>
      <c r="AM5740" s="30"/>
      <c r="AN5740" s="30"/>
      <c r="AO5740" s="30"/>
      <c r="AP5740" s="30"/>
      <c r="AQ5740" s="30"/>
      <c r="AR5740" s="30"/>
      <c r="AS5740" s="30"/>
      <c r="AT5740" s="30"/>
      <c r="AU5740" s="121"/>
      <c r="AV5740" s="129"/>
      <c r="AW5740" s="129"/>
      <c r="AX5740" s="129"/>
    </row>
    <row r="5741" spans="1:50" x14ac:dyDescent="0.25">
      <c r="A5741" s="120"/>
      <c r="B5741" s="28"/>
      <c r="C5741" s="25"/>
      <c r="D5741" s="25"/>
      <c r="E5741" s="25"/>
      <c r="F5741" s="29"/>
      <c r="G5741" s="29"/>
      <c r="H5741" s="29"/>
      <c r="I5741" s="29"/>
      <c r="J5741" s="29"/>
      <c r="K5741" s="25"/>
      <c r="L5741" s="25"/>
      <c r="M5741" s="25"/>
      <c r="N5741" s="25"/>
      <c r="O5741" s="25"/>
      <c r="P5741" s="25"/>
      <c r="Q5741" s="28"/>
      <c r="R5741" s="29"/>
      <c r="S5741" s="27"/>
      <c r="T5741" s="27"/>
      <c r="U5741" s="28"/>
      <c r="V5741" s="26"/>
      <c r="W5741" s="26"/>
      <c r="X5741" s="26"/>
      <c r="Y5741" s="37"/>
      <c r="Z5741" s="37"/>
      <c r="AA5741" s="37"/>
      <c r="AB5741" s="30"/>
      <c r="AC5741" s="30"/>
      <c r="AD5741" s="31"/>
      <c r="AE5741" s="30"/>
      <c r="AF5741" s="30"/>
      <c r="AG5741" s="32"/>
      <c r="AH5741" s="30"/>
      <c r="AJ5741" s="30"/>
      <c r="AK5741" s="30"/>
      <c r="AL5741" s="30"/>
      <c r="AM5741" s="30"/>
      <c r="AN5741" s="30"/>
      <c r="AO5741" s="30"/>
      <c r="AP5741" s="30"/>
      <c r="AQ5741" s="30"/>
      <c r="AR5741" s="30"/>
      <c r="AS5741" s="30"/>
      <c r="AT5741" s="30"/>
      <c r="AU5741" s="121"/>
      <c r="AV5741" s="129"/>
      <c r="AW5741" s="129"/>
      <c r="AX5741" s="129"/>
    </row>
    <row r="5742" spans="1:50" x14ac:dyDescent="0.25">
      <c r="A5742" s="120"/>
      <c r="B5742" s="28"/>
      <c r="C5742" s="25"/>
      <c r="D5742" s="25"/>
      <c r="E5742" s="25"/>
      <c r="F5742" s="29"/>
      <c r="G5742" s="29"/>
      <c r="H5742" s="29"/>
      <c r="I5742" s="29"/>
      <c r="J5742" s="29"/>
      <c r="K5742" s="25"/>
      <c r="L5742" s="25"/>
      <c r="M5742" s="25"/>
      <c r="N5742" s="25"/>
      <c r="O5742" s="25"/>
      <c r="P5742" s="25"/>
      <c r="Q5742" s="28"/>
      <c r="R5742" s="29"/>
      <c r="S5742" s="27"/>
      <c r="T5742" s="27"/>
      <c r="U5742" s="28"/>
      <c r="V5742" s="26"/>
      <c r="W5742" s="26"/>
      <c r="X5742" s="26"/>
      <c r="Y5742" s="37"/>
      <c r="Z5742" s="37"/>
      <c r="AA5742" s="37"/>
      <c r="AB5742" s="30"/>
      <c r="AC5742" s="30"/>
      <c r="AD5742" s="31"/>
      <c r="AE5742" s="30"/>
      <c r="AF5742" s="30"/>
      <c r="AG5742" s="32"/>
      <c r="AH5742" s="30"/>
      <c r="AJ5742" s="30"/>
      <c r="AK5742" s="30"/>
      <c r="AL5742" s="30"/>
      <c r="AM5742" s="30"/>
      <c r="AN5742" s="30"/>
      <c r="AO5742" s="30"/>
      <c r="AP5742" s="30"/>
      <c r="AQ5742" s="30"/>
      <c r="AR5742" s="30"/>
      <c r="AS5742" s="30"/>
      <c r="AT5742" s="30"/>
      <c r="AU5742" s="121"/>
      <c r="AV5742" s="129"/>
      <c r="AW5742" s="129"/>
      <c r="AX5742" s="129"/>
    </row>
    <row r="5743" spans="1:50" x14ac:dyDescent="0.25">
      <c r="A5743" s="120"/>
      <c r="B5743" s="28"/>
      <c r="C5743" s="25"/>
      <c r="D5743" s="25"/>
      <c r="E5743" s="25"/>
      <c r="F5743" s="29"/>
      <c r="G5743" s="29"/>
      <c r="H5743" s="29"/>
      <c r="I5743" s="29"/>
      <c r="J5743" s="29"/>
      <c r="K5743" s="25"/>
      <c r="L5743" s="25"/>
      <c r="M5743" s="25"/>
      <c r="N5743" s="25"/>
      <c r="O5743" s="25"/>
      <c r="P5743" s="25"/>
      <c r="Q5743" s="28"/>
      <c r="R5743" s="29"/>
      <c r="S5743" s="27"/>
      <c r="T5743" s="27"/>
      <c r="U5743" s="28"/>
      <c r="V5743" s="26"/>
      <c r="W5743" s="26"/>
      <c r="X5743" s="26"/>
      <c r="Y5743" s="37"/>
      <c r="Z5743" s="37"/>
      <c r="AA5743" s="37"/>
      <c r="AB5743" s="30"/>
      <c r="AC5743" s="30"/>
      <c r="AD5743" s="31"/>
      <c r="AE5743" s="30"/>
      <c r="AF5743" s="30"/>
      <c r="AG5743" s="32"/>
      <c r="AH5743" s="30"/>
      <c r="AJ5743" s="30"/>
      <c r="AK5743" s="30"/>
      <c r="AL5743" s="30"/>
      <c r="AM5743" s="30"/>
      <c r="AN5743" s="30"/>
      <c r="AO5743" s="30"/>
      <c r="AP5743" s="30"/>
      <c r="AQ5743" s="30"/>
      <c r="AR5743" s="30"/>
      <c r="AS5743" s="30"/>
      <c r="AT5743" s="30"/>
      <c r="AU5743" s="121"/>
      <c r="AV5743" s="129"/>
      <c r="AW5743" s="129"/>
      <c r="AX5743" s="129"/>
    </row>
    <row r="5744" spans="1:50" x14ac:dyDescent="0.25">
      <c r="A5744" s="120"/>
      <c r="B5744" s="28"/>
      <c r="C5744" s="25"/>
      <c r="D5744" s="25"/>
      <c r="E5744" s="25"/>
      <c r="F5744" s="29"/>
      <c r="G5744" s="29"/>
      <c r="H5744" s="29"/>
      <c r="I5744" s="29"/>
      <c r="J5744" s="29"/>
      <c r="K5744" s="25"/>
      <c r="L5744" s="25"/>
      <c r="M5744" s="25"/>
      <c r="N5744" s="25"/>
      <c r="O5744" s="25"/>
      <c r="P5744" s="25"/>
      <c r="Q5744" s="28"/>
      <c r="R5744" s="29"/>
      <c r="S5744" s="27"/>
      <c r="T5744" s="27"/>
      <c r="U5744" s="28"/>
      <c r="V5744" s="26"/>
      <c r="W5744" s="26"/>
      <c r="X5744" s="26"/>
      <c r="Y5744" s="37"/>
      <c r="Z5744" s="37"/>
      <c r="AA5744" s="37"/>
      <c r="AB5744" s="30"/>
      <c r="AC5744" s="30"/>
      <c r="AD5744" s="31"/>
      <c r="AE5744" s="30"/>
      <c r="AF5744" s="30"/>
      <c r="AG5744" s="32"/>
      <c r="AH5744" s="30"/>
      <c r="AJ5744" s="30"/>
      <c r="AK5744" s="30"/>
      <c r="AL5744" s="30"/>
      <c r="AM5744" s="30"/>
      <c r="AN5744" s="30"/>
      <c r="AO5744" s="30"/>
      <c r="AP5744" s="30"/>
      <c r="AQ5744" s="30"/>
      <c r="AR5744" s="30"/>
      <c r="AS5744" s="30"/>
      <c r="AT5744" s="30"/>
      <c r="AU5744" s="121"/>
      <c r="AV5744" s="129"/>
      <c r="AW5744" s="129"/>
      <c r="AX5744" s="129"/>
    </row>
    <row r="5745" spans="1:50" x14ac:dyDescent="0.25">
      <c r="A5745" s="120"/>
      <c r="B5745" s="28"/>
      <c r="C5745" s="25"/>
      <c r="D5745" s="25"/>
      <c r="E5745" s="25"/>
      <c r="F5745" s="29"/>
      <c r="G5745" s="29"/>
      <c r="H5745" s="29"/>
      <c r="I5745" s="29"/>
      <c r="J5745" s="29"/>
      <c r="K5745" s="25"/>
      <c r="L5745" s="25"/>
      <c r="M5745" s="25"/>
      <c r="N5745" s="25"/>
      <c r="O5745" s="25"/>
      <c r="P5745" s="25"/>
      <c r="Q5745" s="28"/>
      <c r="R5745" s="29"/>
      <c r="S5745" s="27"/>
      <c r="T5745" s="27"/>
      <c r="U5745" s="28"/>
      <c r="V5745" s="26"/>
      <c r="W5745" s="26"/>
      <c r="X5745" s="26"/>
      <c r="Y5745" s="37"/>
      <c r="Z5745" s="37"/>
      <c r="AA5745" s="37"/>
      <c r="AB5745" s="30"/>
      <c r="AC5745" s="30"/>
      <c r="AD5745" s="31"/>
      <c r="AE5745" s="30"/>
      <c r="AF5745" s="30"/>
      <c r="AG5745" s="32"/>
      <c r="AH5745" s="30"/>
      <c r="AJ5745" s="30"/>
      <c r="AK5745" s="30"/>
      <c r="AL5745" s="30"/>
      <c r="AM5745" s="30"/>
      <c r="AN5745" s="30"/>
      <c r="AO5745" s="30"/>
      <c r="AP5745" s="30"/>
      <c r="AQ5745" s="30"/>
      <c r="AR5745" s="30"/>
      <c r="AS5745" s="30"/>
      <c r="AT5745" s="30"/>
      <c r="AU5745" s="121"/>
      <c r="AV5745" s="129"/>
      <c r="AW5745" s="129"/>
      <c r="AX5745" s="129"/>
    </row>
    <row r="5746" spans="1:50" x14ac:dyDescent="0.25">
      <c r="A5746" s="120"/>
      <c r="B5746" s="28"/>
      <c r="C5746" s="25"/>
      <c r="D5746" s="25"/>
      <c r="E5746" s="25"/>
      <c r="F5746" s="29"/>
      <c r="G5746" s="29"/>
      <c r="H5746" s="29"/>
      <c r="I5746" s="29"/>
      <c r="J5746" s="29"/>
      <c r="K5746" s="25"/>
      <c r="L5746" s="25"/>
      <c r="M5746" s="25"/>
      <c r="N5746" s="25"/>
      <c r="O5746" s="25"/>
      <c r="P5746" s="25"/>
      <c r="Q5746" s="28"/>
      <c r="R5746" s="29"/>
      <c r="S5746" s="27"/>
      <c r="T5746" s="27"/>
      <c r="U5746" s="28"/>
      <c r="V5746" s="26"/>
      <c r="W5746" s="26"/>
      <c r="X5746" s="26"/>
      <c r="Y5746" s="37"/>
      <c r="Z5746" s="37"/>
      <c r="AA5746" s="37"/>
      <c r="AB5746" s="30"/>
      <c r="AC5746" s="30"/>
      <c r="AD5746" s="31"/>
      <c r="AE5746" s="30"/>
      <c r="AF5746" s="30"/>
      <c r="AG5746" s="32"/>
      <c r="AH5746" s="30"/>
      <c r="AJ5746" s="30"/>
      <c r="AK5746" s="30"/>
      <c r="AL5746" s="30"/>
      <c r="AM5746" s="30"/>
      <c r="AN5746" s="30"/>
      <c r="AO5746" s="30"/>
      <c r="AP5746" s="30"/>
      <c r="AQ5746" s="30"/>
      <c r="AR5746" s="30"/>
      <c r="AS5746" s="30"/>
      <c r="AT5746" s="30"/>
      <c r="AU5746" s="121"/>
      <c r="AV5746" s="129"/>
      <c r="AW5746" s="129"/>
      <c r="AX5746" s="129"/>
    </row>
    <row r="5747" spans="1:50" x14ac:dyDescent="0.25">
      <c r="A5747" s="120"/>
      <c r="B5747" s="28"/>
      <c r="C5747" s="25"/>
      <c r="D5747" s="25"/>
      <c r="E5747" s="25"/>
      <c r="F5747" s="29"/>
      <c r="G5747" s="29"/>
      <c r="H5747" s="29"/>
      <c r="I5747" s="29"/>
      <c r="J5747" s="29"/>
      <c r="K5747" s="25"/>
      <c r="L5747" s="25"/>
      <c r="M5747" s="25"/>
      <c r="N5747" s="25"/>
      <c r="O5747" s="25"/>
      <c r="P5747" s="25"/>
      <c r="Q5747" s="28"/>
      <c r="R5747" s="29"/>
      <c r="S5747" s="27"/>
      <c r="T5747" s="27"/>
      <c r="U5747" s="28"/>
      <c r="V5747" s="26"/>
      <c r="W5747" s="26"/>
      <c r="X5747" s="26"/>
      <c r="Y5747" s="37"/>
      <c r="Z5747" s="37"/>
      <c r="AA5747" s="37"/>
      <c r="AB5747" s="30"/>
      <c r="AC5747" s="30"/>
      <c r="AD5747" s="31"/>
      <c r="AE5747" s="30"/>
      <c r="AF5747" s="30"/>
      <c r="AG5747" s="32"/>
      <c r="AH5747" s="30"/>
      <c r="AJ5747" s="30"/>
      <c r="AK5747" s="30"/>
      <c r="AL5747" s="30"/>
      <c r="AM5747" s="30"/>
      <c r="AN5747" s="30"/>
      <c r="AO5747" s="30"/>
      <c r="AP5747" s="30"/>
      <c r="AQ5747" s="30"/>
      <c r="AR5747" s="30"/>
      <c r="AS5747" s="30"/>
      <c r="AT5747" s="30"/>
      <c r="AU5747" s="121"/>
      <c r="AV5747" s="129"/>
      <c r="AW5747" s="129"/>
      <c r="AX5747" s="129"/>
    </row>
    <row r="5748" spans="1:50" x14ac:dyDescent="0.25">
      <c r="A5748" s="120"/>
      <c r="B5748" s="28"/>
      <c r="C5748" s="25"/>
      <c r="D5748" s="25"/>
      <c r="E5748" s="25"/>
      <c r="F5748" s="29"/>
      <c r="G5748" s="29"/>
      <c r="H5748" s="29"/>
      <c r="I5748" s="29"/>
      <c r="J5748" s="29"/>
      <c r="K5748" s="25"/>
      <c r="L5748" s="25"/>
      <c r="M5748" s="25"/>
      <c r="N5748" s="25"/>
      <c r="O5748" s="25"/>
      <c r="P5748" s="25"/>
      <c r="Q5748" s="28"/>
      <c r="R5748" s="29"/>
      <c r="S5748" s="27"/>
      <c r="T5748" s="27"/>
      <c r="U5748" s="28"/>
      <c r="V5748" s="26"/>
      <c r="W5748" s="26"/>
      <c r="X5748" s="26"/>
      <c r="Y5748" s="37"/>
      <c r="Z5748" s="37"/>
      <c r="AA5748" s="37"/>
      <c r="AB5748" s="30"/>
      <c r="AC5748" s="30"/>
      <c r="AD5748" s="31"/>
      <c r="AE5748" s="30"/>
      <c r="AF5748" s="30"/>
      <c r="AG5748" s="32"/>
      <c r="AH5748" s="30"/>
      <c r="AJ5748" s="30"/>
      <c r="AK5748" s="30"/>
      <c r="AL5748" s="30"/>
      <c r="AM5748" s="30"/>
      <c r="AN5748" s="30"/>
      <c r="AO5748" s="30"/>
      <c r="AP5748" s="30"/>
      <c r="AQ5748" s="30"/>
      <c r="AR5748" s="30"/>
      <c r="AS5748" s="30"/>
      <c r="AT5748" s="30"/>
      <c r="AU5748" s="121"/>
      <c r="AV5748" s="129"/>
      <c r="AW5748" s="129"/>
      <c r="AX5748" s="129"/>
    </row>
    <row r="5749" spans="1:50" x14ac:dyDescent="0.25">
      <c r="A5749" s="120"/>
      <c r="B5749" s="28"/>
      <c r="C5749" s="25"/>
      <c r="D5749" s="25"/>
      <c r="E5749" s="25"/>
      <c r="F5749" s="29"/>
      <c r="G5749" s="29"/>
      <c r="H5749" s="29"/>
      <c r="I5749" s="29"/>
      <c r="J5749" s="29"/>
      <c r="K5749" s="25"/>
      <c r="L5749" s="25"/>
      <c r="M5749" s="25"/>
      <c r="N5749" s="25"/>
      <c r="O5749" s="25"/>
      <c r="P5749" s="25"/>
      <c r="Q5749" s="28"/>
      <c r="R5749" s="29"/>
      <c r="S5749" s="27"/>
      <c r="T5749" s="27"/>
      <c r="U5749" s="28"/>
      <c r="V5749" s="26"/>
      <c r="W5749" s="26"/>
      <c r="X5749" s="26"/>
      <c r="Y5749" s="37"/>
      <c r="Z5749" s="37"/>
      <c r="AA5749" s="37"/>
      <c r="AB5749" s="30"/>
      <c r="AC5749" s="30"/>
      <c r="AD5749" s="31"/>
      <c r="AE5749" s="30"/>
      <c r="AF5749" s="30"/>
      <c r="AG5749" s="32"/>
      <c r="AH5749" s="30"/>
      <c r="AJ5749" s="30"/>
      <c r="AK5749" s="30"/>
      <c r="AL5749" s="30"/>
      <c r="AM5749" s="30"/>
      <c r="AN5749" s="30"/>
      <c r="AO5749" s="30"/>
      <c r="AP5749" s="30"/>
      <c r="AQ5749" s="30"/>
      <c r="AR5749" s="30"/>
      <c r="AS5749" s="30"/>
      <c r="AT5749" s="30"/>
      <c r="AU5749" s="121"/>
      <c r="AV5749" s="129"/>
      <c r="AW5749" s="129"/>
      <c r="AX5749" s="129"/>
    </row>
    <row r="5750" spans="1:50" x14ac:dyDescent="0.25">
      <c r="A5750" s="120"/>
      <c r="B5750" s="28"/>
      <c r="C5750" s="25"/>
      <c r="D5750" s="25"/>
      <c r="E5750" s="25"/>
      <c r="F5750" s="29"/>
      <c r="G5750" s="29"/>
      <c r="H5750" s="29"/>
      <c r="I5750" s="29"/>
      <c r="J5750" s="29"/>
      <c r="K5750" s="25"/>
      <c r="L5750" s="25"/>
      <c r="M5750" s="25"/>
      <c r="N5750" s="25"/>
      <c r="O5750" s="25"/>
      <c r="P5750" s="25"/>
      <c r="Q5750" s="28"/>
      <c r="R5750" s="29"/>
      <c r="S5750" s="27"/>
      <c r="T5750" s="27"/>
      <c r="U5750" s="28"/>
      <c r="V5750" s="26"/>
      <c r="W5750" s="26"/>
      <c r="X5750" s="26"/>
      <c r="Y5750" s="37"/>
      <c r="Z5750" s="37"/>
      <c r="AA5750" s="37"/>
      <c r="AB5750" s="30"/>
      <c r="AC5750" s="30"/>
      <c r="AD5750" s="31"/>
      <c r="AE5750" s="30"/>
      <c r="AF5750" s="30"/>
      <c r="AG5750" s="32"/>
      <c r="AH5750" s="30"/>
      <c r="AJ5750" s="30"/>
      <c r="AK5750" s="30"/>
      <c r="AL5750" s="30"/>
      <c r="AM5750" s="30"/>
      <c r="AN5750" s="30"/>
      <c r="AO5750" s="30"/>
      <c r="AP5750" s="30"/>
      <c r="AQ5750" s="30"/>
      <c r="AR5750" s="30"/>
      <c r="AS5750" s="30"/>
      <c r="AT5750" s="30"/>
      <c r="AU5750" s="121"/>
      <c r="AV5750" s="129"/>
      <c r="AW5750" s="129"/>
      <c r="AX5750" s="129"/>
    </row>
    <row r="5751" spans="1:50" x14ac:dyDescent="0.25">
      <c r="A5751" s="120"/>
      <c r="B5751" s="28"/>
      <c r="C5751" s="25"/>
      <c r="D5751" s="25"/>
      <c r="E5751" s="25"/>
      <c r="F5751" s="29"/>
      <c r="G5751" s="29"/>
      <c r="H5751" s="29"/>
      <c r="I5751" s="29"/>
      <c r="J5751" s="29"/>
      <c r="K5751" s="25"/>
      <c r="L5751" s="25"/>
      <c r="M5751" s="25"/>
      <c r="N5751" s="25"/>
      <c r="O5751" s="25"/>
      <c r="P5751" s="25"/>
      <c r="Q5751" s="28"/>
      <c r="R5751" s="29"/>
      <c r="S5751" s="27"/>
      <c r="T5751" s="27"/>
      <c r="U5751" s="28"/>
      <c r="V5751" s="26"/>
      <c r="W5751" s="26"/>
      <c r="X5751" s="26"/>
      <c r="Y5751" s="37"/>
      <c r="Z5751" s="37"/>
      <c r="AA5751" s="37"/>
      <c r="AB5751" s="30"/>
      <c r="AC5751" s="30"/>
      <c r="AD5751" s="31"/>
      <c r="AE5751" s="30"/>
      <c r="AF5751" s="30"/>
      <c r="AG5751" s="32"/>
      <c r="AH5751" s="30"/>
      <c r="AJ5751" s="30"/>
      <c r="AK5751" s="30"/>
      <c r="AL5751" s="30"/>
      <c r="AM5751" s="30"/>
      <c r="AN5751" s="30"/>
      <c r="AO5751" s="30"/>
      <c r="AP5751" s="30"/>
      <c r="AQ5751" s="30"/>
      <c r="AR5751" s="30"/>
      <c r="AS5751" s="30"/>
      <c r="AT5751" s="30"/>
      <c r="AU5751" s="121"/>
      <c r="AV5751" s="129"/>
      <c r="AW5751" s="129"/>
      <c r="AX5751" s="129"/>
    </row>
    <row r="5752" spans="1:50" x14ac:dyDescent="0.25">
      <c r="A5752" s="120"/>
      <c r="B5752" s="28"/>
      <c r="C5752" s="25"/>
      <c r="D5752" s="25"/>
      <c r="E5752" s="25"/>
      <c r="F5752" s="29"/>
      <c r="G5752" s="29"/>
      <c r="H5752" s="29"/>
      <c r="I5752" s="29"/>
      <c r="J5752" s="29"/>
      <c r="K5752" s="25"/>
      <c r="L5752" s="25"/>
      <c r="M5752" s="25"/>
      <c r="N5752" s="25"/>
      <c r="O5752" s="25"/>
      <c r="P5752" s="25"/>
      <c r="Q5752" s="28"/>
      <c r="R5752" s="29"/>
      <c r="S5752" s="27"/>
      <c r="T5752" s="27"/>
      <c r="U5752" s="28"/>
      <c r="V5752" s="26"/>
      <c r="W5752" s="26"/>
      <c r="X5752" s="26"/>
      <c r="Y5752" s="37"/>
      <c r="Z5752" s="37"/>
      <c r="AA5752" s="37"/>
      <c r="AB5752" s="30"/>
      <c r="AC5752" s="30"/>
      <c r="AD5752" s="31"/>
      <c r="AE5752" s="30"/>
      <c r="AF5752" s="30"/>
      <c r="AG5752" s="32"/>
      <c r="AH5752" s="30"/>
      <c r="AJ5752" s="30"/>
      <c r="AK5752" s="30"/>
      <c r="AL5752" s="30"/>
      <c r="AM5752" s="30"/>
      <c r="AN5752" s="30"/>
      <c r="AO5752" s="30"/>
      <c r="AP5752" s="30"/>
      <c r="AQ5752" s="30"/>
      <c r="AR5752" s="30"/>
      <c r="AS5752" s="30"/>
      <c r="AT5752" s="30"/>
      <c r="AU5752" s="121"/>
      <c r="AV5752" s="129"/>
      <c r="AW5752" s="129"/>
      <c r="AX5752" s="129"/>
    </row>
    <row r="5753" spans="1:50" x14ac:dyDescent="0.25">
      <c r="A5753" s="120"/>
      <c r="B5753" s="28"/>
      <c r="C5753" s="25"/>
      <c r="D5753" s="25"/>
      <c r="E5753" s="25"/>
      <c r="F5753" s="29"/>
      <c r="G5753" s="29"/>
      <c r="H5753" s="29"/>
      <c r="I5753" s="29"/>
      <c r="J5753" s="29"/>
      <c r="K5753" s="25"/>
      <c r="L5753" s="25"/>
      <c r="M5753" s="25"/>
      <c r="N5753" s="25"/>
      <c r="O5753" s="25"/>
      <c r="P5753" s="25"/>
      <c r="Q5753" s="28"/>
      <c r="R5753" s="29"/>
      <c r="S5753" s="27"/>
      <c r="T5753" s="27"/>
      <c r="U5753" s="28"/>
      <c r="V5753" s="26"/>
      <c r="W5753" s="26"/>
      <c r="X5753" s="26"/>
      <c r="Y5753" s="37"/>
      <c r="Z5753" s="37"/>
      <c r="AA5753" s="37"/>
      <c r="AB5753" s="30"/>
      <c r="AC5753" s="30"/>
      <c r="AD5753" s="31"/>
      <c r="AE5753" s="30"/>
      <c r="AF5753" s="30"/>
      <c r="AG5753" s="32"/>
      <c r="AH5753" s="30"/>
      <c r="AJ5753" s="30"/>
      <c r="AK5753" s="30"/>
      <c r="AL5753" s="30"/>
      <c r="AM5753" s="30"/>
      <c r="AN5753" s="30"/>
      <c r="AO5753" s="30"/>
      <c r="AP5753" s="30"/>
      <c r="AQ5753" s="30"/>
      <c r="AR5753" s="30"/>
      <c r="AS5753" s="30"/>
      <c r="AT5753" s="30"/>
      <c r="AU5753" s="121"/>
      <c r="AV5753" s="129"/>
      <c r="AW5753" s="129"/>
      <c r="AX5753" s="129"/>
    </row>
    <row r="5754" spans="1:50" x14ac:dyDescent="0.25">
      <c r="A5754" s="120"/>
      <c r="B5754" s="28"/>
      <c r="C5754" s="25"/>
      <c r="D5754" s="25"/>
      <c r="E5754" s="25"/>
      <c r="F5754" s="29"/>
      <c r="G5754" s="29"/>
      <c r="H5754" s="29"/>
      <c r="I5754" s="29"/>
      <c r="J5754" s="29"/>
      <c r="K5754" s="25"/>
      <c r="L5754" s="25"/>
      <c r="M5754" s="25"/>
      <c r="N5754" s="25"/>
      <c r="O5754" s="25"/>
      <c r="P5754" s="25"/>
      <c r="Q5754" s="28"/>
      <c r="R5754" s="29"/>
      <c r="S5754" s="27"/>
      <c r="T5754" s="27"/>
      <c r="U5754" s="28"/>
      <c r="V5754" s="26"/>
      <c r="W5754" s="26"/>
      <c r="X5754" s="26"/>
      <c r="Y5754" s="37"/>
      <c r="Z5754" s="37"/>
      <c r="AA5754" s="37"/>
      <c r="AB5754" s="30"/>
      <c r="AC5754" s="30"/>
      <c r="AD5754" s="31"/>
      <c r="AE5754" s="30"/>
      <c r="AF5754" s="30"/>
      <c r="AG5754" s="32"/>
      <c r="AH5754" s="30"/>
      <c r="AJ5754" s="30"/>
      <c r="AK5754" s="30"/>
      <c r="AL5754" s="30"/>
      <c r="AM5754" s="30"/>
      <c r="AN5754" s="30"/>
      <c r="AO5754" s="30"/>
      <c r="AP5754" s="30"/>
      <c r="AQ5754" s="30"/>
      <c r="AR5754" s="30"/>
      <c r="AS5754" s="30"/>
      <c r="AT5754" s="30"/>
      <c r="AU5754" s="121"/>
      <c r="AV5754" s="129"/>
      <c r="AW5754" s="129"/>
      <c r="AX5754" s="129"/>
    </row>
    <row r="5755" spans="1:50" x14ac:dyDescent="0.25">
      <c r="A5755" s="120"/>
      <c r="B5755" s="28"/>
      <c r="C5755" s="25"/>
      <c r="D5755" s="25"/>
      <c r="E5755" s="25"/>
      <c r="F5755" s="29"/>
      <c r="G5755" s="29"/>
      <c r="H5755" s="29"/>
      <c r="I5755" s="29"/>
      <c r="J5755" s="29"/>
      <c r="K5755" s="25"/>
      <c r="L5755" s="25"/>
      <c r="M5755" s="25"/>
      <c r="N5755" s="25"/>
      <c r="O5755" s="25"/>
      <c r="P5755" s="25"/>
      <c r="Q5755" s="28"/>
      <c r="R5755" s="29"/>
      <c r="S5755" s="27"/>
      <c r="T5755" s="27"/>
      <c r="U5755" s="28"/>
      <c r="V5755" s="26"/>
      <c r="W5755" s="26"/>
      <c r="X5755" s="26"/>
      <c r="Y5755" s="37"/>
      <c r="Z5755" s="37"/>
      <c r="AA5755" s="37"/>
      <c r="AB5755" s="30"/>
      <c r="AC5755" s="30"/>
      <c r="AD5755" s="31"/>
      <c r="AE5755" s="30"/>
      <c r="AF5755" s="30"/>
      <c r="AG5755" s="32"/>
      <c r="AH5755" s="30"/>
      <c r="AJ5755" s="30"/>
      <c r="AK5755" s="30"/>
      <c r="AL5755" s="30"/>
      <c r="AM5755" s="30"/>
      <c r="AN5755" s="30"/>
      <c r="AO5755" s="30"/>
      <c r="AP5755" s="30"/>
      <c r="AQ5755" s="30"/>
      <c r="AR5755" s="30"/>
      <c r="AS5755" s="30"/>
      <c r="AT5755" s="30"/>
      <c r="AU5755" s="121"/>
      <c r="AV5755" s="129"/>
      <c r="AW5755" s="129"/>
      <c r="AX5755" s="129"/>
    </row>
    <row r="5756" spans="1:50" x14ac:dyDescent="0.25">
      <c r="A5756" s="120"/>
      <c r="B5756" s="28"/>
      <c r="C5756" s="25"/>
      <c r="D5756" s="25"/>
      <c r="E5756" s="25"/>
      <c r="F5756" s="29"/>
      <c r="G5756" s="29"/>
      <c r="H5756" s="29"/>
      <c r="I5756" s="29"/>
      <c r="J5756" s="29"/>
      <c r="K5756" s="25"/>
      <c r="L5756" s="25"/>
      <c r="M5756" s="25"/>
      <c r="N5756" s="25"/>
      <c r="O5756" s="25"/>
      <c r="P5756" s="25"/>
      <c r="Q5756" s="28"/>
      <c r="R5756" s="29"/>
      <c r="S5756" s="27"/>
      <c r="T5756" s="27"/>
      <c r="U5756" s="28"/>
      <c r="V5756" s="26"/>
      <c r="W5756" s="26"/>
      <c r="X5756" s="26"/>
      <c r="Y5756" s="37"/>
      <c r="Z5756" s="37"/>
      <c r="AA5756" s="37"/>
      <c r="AB5756" s="30"/>
      <c r="AC5756" s="30"/>
      <c r="AD5756" s="31"/>
      <c r="AE5756" s="30"/>
      <c r="AF5756" s="30"/>
      <c r="AG5756" s="32"/>
      <c r="AH5756" s="30"/>
      <c r="AJ5756" s="30"/>
      <c r="AK5756" s="30"/>
      <c r="AL5756" s="30"/>
      <c r="AM5756" s="30"/>
      <c r="AN5756" s="30"/>
      <c r="AO5756" s="30"/>
      <c r="AP5756" s="30"/>
      <c r="AQ5756" s="30"/>
      <c r="AR5756" s="30"/>
      <c r="AS5756" s="30"/>
      <c r="AT5756" s="30"/>
      <c r="AU5756" s="121"/>
      <c r="AV5756" s="129"/>
      <c r="AW5756" s="129"/>
      <c r="AX5756" s="129"/>
    </row>
    <row r="5757" spans="1:50" x14ac:dyDescent="0.25">
      <c r="A5757" s="120"/>
      <c r="B5757" s="28"/>
      <c r="C5757" s="25"/>
      <c r="D5757" s="25"/>
      <c r="E5757" s="25"/>
      <c r="F5757" s="29"/>
      <c r="G5757" s="29"/>
      <c r="H5757" s="29"/>
      <c r="I5757" s="29"/>
      <c r="J5757" s="29"/>
      <c r="K5757" s="25"/>
      <c r="L5757" s="25"/>
      <c r="M5757" s="25"/>
      <c r="N5757" s="25"/>
      <c r="O5757" s="25"/>
      <c r="P5757" s="25"/>
      <c r="Q5757" s="28"/>
      <c r="R5757" s="29"/>
      <c r="S5757" s="27"/>
      <c r="T5757" s="27"/>
      <c r="U5757" s="28"/>
      <c r="V5757" s="26"/>
      <c r="W5757" s="26"/>
      <c r="X5757" s="26"/>
      <c r="Y5757" s="37"/>
      <c r="Z5757" s="37"/>
      <c r="AA5757" s="37"/>
      <c r="AB5757" s="30"/>
      <c r="AC5757" s="30"/>
      <c r="AD5757" s="31"/>
      <c r="AE5757" s="30"/>
      <c r="AF5757" s="30"/>
      <c r="AG5757" s="32"/>
      <c r="AH5757" s="30"/>
      <c r="AJ5757" s="30"/>
      <c r="AK5757" s="30"/>
      <c r="AL5757" s="30"/>
      <c r="AM5757" s="30"/>
      <c r="AN5757" s="30"/>
      <c r="AO5757" s="30"/>
      <c r="AP5757" s="30"/>
      <c r="AQ5757" s="30"/>
      <c r="AR5757" s="30"/>
      <c r="AS5757" s="30"/>
      <c r="AT5757" s="30"/>
      <c r="AU5757" s="121"/>
      <c r="AV5757" s="129"/>
      <c r="AW5757" s="129"/>
      <c r="AX5757" s="129"/>
    </row>
    <row r="5758" spans="1:50" x14ac:dyDescent="0.25">
      <c r="A5758" s="120"/>
      <c r="B5758" s="28"/>
      <c r="C5758" s="25"/>
      <c r="D5758" s="25"/>
      <c r="E5758" s="25"/>
      <c r="F5758" s="29"/>
      <c r="G5758" s="29"/>
      <c r="H5758" s="29"/>
      <c r="I5758" s="29"/>
      <c r="J5758" s="29"/>
      <c r="K5758" s="25"/>
      <c r="L5758" s="25"/>
      <c r="M5758" s="25"/>
      <c r="N5758" s="25"/>
      <c r="O5758" s="25"/>
      <c r="P5758" s="25"/>
      <c r="Q5758" s="28"/>
      <c r="R5758" s="29"/>
      <c r="S5758" s="27"/>
      <c r="T5758" s="27"/>
      <c r="U5758" s="28"/>
      <c r="V5758" s="26"/>
      <c r="W5758" s="26"/>
      <c r="X5758" s="26"/>
      <c r="Y5758" s="37"/>
      <c r="Z5758" s="37"/>
      <c r="AA5758" s="37"/>
      <c r="AB5758" s="30"/>
      <c r="AC5758" s="30"/>
      <c r="AD5758" s="31"/>
      <c r="AE5758" s="30"/>
      <c r="AF5758" s="30"/>
      <c r="AG5758" s="32"/>
      <c r="AH5758" s="30"/>
      <c r="AJ5758" s="30"/>
      <c r="AK5758" s="30"/>
      <c r="AL5758" s="30"/>
      <c r="AM5758" s="30"/>
      <c r="AN5758" s="30"/>
      <c r="AO5758" s="30"/>
      <c r="AP5758" s="30"/>
      <c r="AQ5758" s="30"/>
      <c r="AR5758" s="30"/>
      <c r="AS5758" s="30"/>
      <c r="AT5758" s="30"/>
      <c r="AU5758" s="121"/>
      <c r="AV5758" s="129"/>
      <c r="AW5758" s="129"/>
      <c r="AX5758" s="129"/>
    </row>
    <row r="5759" spans="1:50" x14ac:dyDescent="0.25">
      <c r="A5759" s="120"/>
      <c r="B5759" s="28"/>
      <c r="C5759" s="25"/>
      <c r="D5759" s="25"/>
      <c r="E5759" s="25"/>
      <c r="F5759" s="29"/>
      <c r="G5759" s="29"/>
      <c r="H5759" s="29"/>
      <c r="I5759" s="29"/>
      <c r="J5759" s="29"/>
      <c r="K5759" s="25"/>
      <c r="L5759" s="25"/>
      <c r="M5759" s="25"/>
      <c r="N5759" s="25"/>
      <c r="O5759" s="25"/>
      <c r="P5759" s="25"/>
      <c r="Q5759" s="28"/>
      <c r="R5759" s="29"/>
      <c r="S5759" s="27"/>
      <c r="T5759" s="27"/>
      <c r="U5759" s="28"/>
      <c r="V5759" s="26"/>
      <c r="W5759" s="26"/>
      <c r="X5759" s="26"/>
      <c r="Y5759" s="37"/>
      <c r="Z5759" s="37"/>
      <c r="AA5759" s="37"/>
      <c r="AB5759" s="30"/>
      <c r="AC5759" s="30"/>
      <c r="AD5759" s="31"/>
      <c r="AE5759" s="30"/>
      <c r="AF5759" s="30"/>
      <c r="AG5759" s="32"/>
      <c r="AH5759" s="30"/>
      <c r="AJ5759" s="30"/>
      <c r="AK5759" s="30"/>
      <c r="AL5759" s="30"/>
      <c r="AM5759" s="30"/>
      <c r="AN5759" s="30"/>
      <c r="AO5759" s="30"/>
      <c r="AP5759" s="30"/>
      <c r="AQ5759" s="30"/>
      <c r="AR5759" s="30"/>
      <c r="AS5759" s="30"/>
      <c r="AT5759" s="30"/>
      <c r="AU5759" s="121"/>
      <c r="AV5759" s="129"/>
      <c r="AW5759" s="129"/>
      <c r="AX5759" s="129"/>
    </row>
    <row r="5760" spans="1:50" x14ac:dyDescent="0.25">
      <c r="A5760" s="120"/>
      <c r="B5760" s="28"/>
      <c r="C5760" s="25"/>
      <c r="D5760" s="25"/>
      <c r="E5760" s="25"/>
      <c r="F5760" s="29"/>
      <c r="G5760" s="29"/>
      <c r="H5760" s="29"/>
      <c r="I5760" s="29"/>
      <c r="J5760" s="29"/>
      <c r="K5760" s="25"/>
      <c r="L5760" s="25"/>
      <c r="M5760" s="25"/>
      <c r="N5760" s="25"/>
      <c r="O5760" s="25"/>
      <c r="P5760" s="25"/>
      <c r="Q5760" s="28"/>
      <c r="R5760" s="29"/>
      <c r="S5760" s="27"/>
      <c r="T5760" s="27"/>
      <c r="U5760" s="28"/>
      <c r="V5760" s="26"/>
      <c r="W5760" s="26"/>
      <c r="X5760" s="26"/>
      <c r="Y5760" s="37"/>
      <c r="Z5760" s="37"/>
      <c r="AA5760" s="37"/>
      <c r="AB5760" s="30"/>
      <c r="AC5760" s="30"/>
      <c r="AD5760" s="31"/>
      <c r="AE5760" s="30"/>
      <c r="AF5760" s="30"/>
      <c r="AG5760" s="32"/>
      <c r="AH5760" s="30"/>
      <c r="AJ5760" s="30"/>
      <c r="AK5760" s="30"/>
      <c r="AL5760" s="30"/>
      <c r="AM5760" s="30"/>
      <c r="AN5760" s="30"/>
      <c r="AO5760" s="30"/>
      <c r="AP5760" s="30"/>
      <c r="AQ5760" s="30"/>
      <c r="AR5760" s="30"/>
      <c r="AS5760" s="30"/>
      <c r="AT5760" s="30"/>
      <c r="AU5760" s="121"/>
      <c r="AV5760" s="129"/>
      <c r="AW5760" s="129"/>
      <c r="AX5760" s="129"/>
    </row>
    <row r="5761" spans="1:50" x14ac:dyDescent="0.25">
      <c r="A5761" s="120"/>
      <c r="B5761" s="28"/>
      <c r="C5761" s="25"/>
      <c r="D5761" s="25"/>
      <c r="E5761" s="25"/>
      <c r="F5761" s="29"/>
      <c r="G5761" s="29"/>
      <c r="H5761" s="29"/>
      <c r="I5761" s="29"/>
      <c r="J5761" s="29"/>
      <c r="K5761" s="25"/>
      <c r="L5761" s="25"/>
      <c r="M5761" s="25"/>
      <c r="N5761" s="25"/>
      <c r="O5761" s="25"/>
      <c r="P5761" s="25"/>
      <c r="Q5761" s="28"/>
      <c r="R5761" s="29"/>
      <c r="S5761" s="27"/>
      <c r="T5761" s="27"/>
      <c r="U5761" s="28"/>
      <c r="V5761" s="26"/>
      <c r="W5761" s="26"/>
      <c r="X5761" s="26"/>
      <c r="Y5761" s="37"/>
      <c r="Z5761" s="37"/>
      <c r="AA5761" s="37"/>
      <c r="AB5761" s="30"/>
      <c r="AC5761" s="30"/>
      <c r="AD5761" s="31"/>
      <c r="AE5761" s="30"/>
      <c r="AF5761" s="30"/>
      <c r="AG5761" s="32"/>
      <c r="AH5761" s="30"/>
      <c r="AJ5761" s="30"/>
      <c r="AK5761" s="30"/>
      <c r="AL5761" s="30"/>
      <c r="AM5761" s="30"/>
      <c r="AN5761" s="30"/>
      <c r="AO5761" s="30"/>
      <c r="AP5761" s="30"/>
      <c r="AQ5761" s="30"/>
      <c r="AR5761" s="30"/>
      <c r="AS5761" s="30"/>
      <c r="AT5761" s="30"/>
      <c r="AU5761" s="121"/>
      <c r="AV5761" s="129"/>
      <c r="AW5761" s="129"/>
      <c r="AX5761" s="129"/>
    </row>
    <row r="5762" spans="1:50" x14ac:dyDescent="0.25">
      <c r="A5762" s="120"/>
      <c r="B5762" s="28"/>
      <c r="C5762" s="25"/>
      <c r="D5762" s="25"/>
      <c r="E5762" s="25"/>
      <c r="F5762" s="29"/>
      <c r="G5762" s="29"/>
      <c r="H5762" s="29"/>
      <c r="I5762" s="29"/>
      <c r="J5762" s="29"/>
      <c r="K5762" s="25"/>
      <c r="L5762" s="25"/>
      <c r="M5762" s="25"/>
      <c r="N5762" s="25"/>
      <c r="O5762" s="25"/>
      <c r="P5762" s="25"/>
      <c r="Q5762" s="28"/>
      <c r="R5762" s="29"/>
      <c r="S5762" s="27"/>
      <c r="T5762" s="27"/>
      <c r="U5762" s="28"/>
      <c r="V5762" s="26"/>
      <c r="W5762" s="26"/>
      <c r="X5762" s="26"/>
      <c r="Y5762" s="37"/>
      <c r="Z5762" s="37"/>
      <c r="AA5762" s="37"/>
      <c r="AB5762" s="30"/>
      <c r="AC5762" s="30"/>
      <c r="AD5762" s="31"/>
      <c r="AE5762" s="30"/>
      <c r="AF5762" s="30"/>
      <c r="AG5762" s="32"/>
      <c r="AH5762" s="30"/>
      <c r="AJ5762" s="30"/>
      <c r="AK5762" s="30"/>
      <c r="AL5762" s="30"/>
      <c r="AM5762" s="30"/>
      <c r="AN5762" s="30"/>
      <c r="AO5762" s="30"/>
      <c r="AP5762" s="30"/>
      <c r="AQ5762" s="30"/>
      <c r="AR5762" s="30"/>
      <c r="AS5762" s="30"/>
      <c r="AT5762" s="30"/>
      <c r="AU5762" s="121"/>
      <c r="AV5762" s="129"/>
      <c r="AW5762" s="129"/>
      <c r="AX5762" s="129"/>
    </row>
    <row r="5763" spans="1:50" x14ac:dyDescent="0.25">
      <c r="A5763" s="120"/>
      <c r="B5763" s="28"/>
      <c r="C5763" s="25"/>
      <c r="D5763" s="25"/>
      <c r="E5763" s="25"/>
      <c r="F5763" s="29"/>
      <c r="G5763" s="29"/>
      <c r="H5763" s="29"/>
      <c r="I5763" s="29"/>
      <c r="J5763" s="29"/>
      <c r="K5763" s="25"/>
      <c r="L5763" s="25"/>
      <c r="M5763" s="25"/>
      <c r="N5763" s="25"/>
      <c r="O5763" s="25"/>
      <c r="P5763" s="25"/>
      <c r="Q5763" s="28"/>
      <c r="R5763" s="29"/>
      <c r="S5763" s="27"/>
      <c r="T5763" s="27"/>
      <c r="U5763" s="28"/>
      <c r="V5763" s="26"/>
      <c r="W5763" s="26"/>
      <c r="X5763" s="26"/>
      <c r="Y5763" s="37"/>
      <c r="Z5763" s="37"/>
      <c r="AA5763" s="37"/>
      <c r="AB5763" s="30"/>
      <c r="AC5763" s="30"/>
      <c r="AD5763" s="31"/>
      <c r="AE5763" s="30"/>
      <c r="AF5763" s="30"/>
      <c r="AG5763" s="32"/>
      <c r="AH5763" s="30"/>
      <c r="AJ5763" s="30"/>
      <c r="AK5763" s="30"/>
      <c r="AL5763" s="30"/>
      <c r="AM5763" s="30"/>
      <c r="AN5763" s="30"/>
      <c r="AO5763" s="30"/>
      <c r="AP5763" s="30"/>
      <c r="AQ5763" s="30"/>
      <c r="AR5763" s="30"/>
      <c r="AS5763" s="30"/>
      <c r="AT5763" s="30"/>
      <c r="AU5763" s="121"/>
      <c r="AV5763" s="129"/>
      <c r="AW5763" s="129"/>
      <c r="AX5763" s="129"/>
    </row>
    <row r="5764" spans="1:50" x14ac:dyDescent="0.25">
      <c r="A5764" s="120"/>
      <c r="B5764" s="28"/>
      <c r="C5764" s="25"/>
      <c r="D5764" s="25"/>
      <c r="E5764" s="25"/>
      <c r="F5764" s="29"/>
      <c r="G5764" s="29"/>
      <c r="H5764" s="29"/>
      <c r="I5764" s="29"/>
      <c r="J5764" s="29"/>
      <c r="K5764" s="25"/>
      <c r="L5764" s="25"/>
      <c r="M5764" s="25"/>
      <c r="N5764" s="25"/>
      <c r="O5764" s="25"/>
      <c r="P5764" s="25"/>
      <c r="Q5764" s="28"/>
      <c r="R5764" s="29"/>
      <c r="S5764" s="27"/>
      <c r="T5764" s="27"/>
      <c r="U5764" s="28"/>
      <c r="V5764" s="26"/>
      <c r="W5764" s="26"/>
      <c r="X5764" s="26"/>
      <c r="Y5764" s="37"/>
      <c r="Z5764" s="37"/>
      <c r="AA5764" s="37"/>
      <c r="AB5764" s="30"/>
      <c r="AC5764" s="30"/>
      <c r="AD5764" s="31"/>
      <c r="AE5764" s="30"/>
      <c r="AF5764" s="30"/>
      <c r="AG5764" s="32"/>
      <c r="AH5764" s="30"/>
      <c r="AJ5764" s="30"/>
      <c r="AK5764" s="30"/>
      <c r="AL5764" s="30"/>
      <c r="AM5764" s="30"/>
      <c r="AN5764" s="30"/>
      <c r="AO5764" s="30"/>
      <c r="AP5764" s="30"/>
      <c r="AQ5764" s="30"/>
      <c r="AR5764" s="30"/>
      <c r="AS5764" s="30"/>
      <c r="AT5764" s="30"/>
      <c r="AU5764" s="121"/>
      <c r="AV5764" s="129"/>
      <c r="AW5764" s="129"/>
      <c r="AX5764" s="129"/>
    </row>
    <row r="5765" spans="1:50" x14ac:dyDescent="0.25">
      <c r="A5765" s="120"/>
      <c r="B5765" s="28"/>
      <c r="C5765" s="25"/>
      <c r="D5765" s="25"/>
      <c r="E5765" s="25"/>
      <c r="F5765" s="29"/>
      <c r="G5765" s="29"/>
      <c r="H5765" s="29"/>
      <c r="I5765" s="29"/>
      <c r="J5765" s="29"/>
      <c r="K5765" s="25"/>
      <c r="L5765" s="25"/>
      <c r="M5765" s="25"/>
      <c r="N5765" s="25"/>
      <c r="O5765" s="25"/>
      <c r="P5765" s="25"/>
      <c r="Q5765" s="28"/>
      <c r="R5765" s="29"/>
      <c r="S5765" s="27"/>
      <c r="T5765" s="27"/>
      <c r="U5765" s="28"/>
      <c r="V5765" s="26"/>
      <c r="W5765" s="26"/>
      <c r="X5765" s="26"/>
      <c r="Y5765" s="37"/>
      <c r="Z5765" s="37"/>
      <c r="AA5765" s="37"/>
      <c r="AB5765" s="30"/>
      <c r="AC5765" s="30"/>
      <c r="AD5765" s="31"/>
      <c r="AE5765" s="30"/>
      <c r="AF5765" s="30"/>
      <c r="AG5765" s="32"/>
      <c r="AH5765" s="30"/>
      <c r="AJ5765" s="30"/>
      <c r="AK5765" s="30"/>
      <c r="AL5765" s="30"/>
      <c r="AM5765" s="30"/>
      <c r="AN5765" s="30"/>
      <c r="AO5765" s="30"/>
      <c r="AP5765" s="30"/>
      <c r="AQ5765" s="30"/>
      <c r="AR5765" s="30"/>
      <c r="AS5765" s="30"/>
      <c r="AT5765" s="30"/>
      <c r="AU5765" s="121"/>
      <c r="AV5765" s="129"/>
      <c r="AW5765" s="129"/>
      <c r="AX5765" s="129"/>
    </row>
    <row r="5766" spans="1:50" x14ac:dyDescent="0.25">
      <c r="A5766" s="120"/>
      <c r="B5766" s="28"/>
      <c r="C5766" s="25"/>
      <c r="D5766" s="25"/>
      <c r="E5766" s="25"/>
      <c r="F5766" s="29"/>
      <c r="G5766" s="29"/>
      <c r="H5766" s="29"/>
      <c r="I5766" s="29"/>
      <c r="J5766" s="29"/>
      <c r="K5766" s="25"/>
      <c r="L5766" s="25"/>
      <c r="M5766" s="25"/>
      <c r="N5766" s="25"/>
      <c r="O5766" s="25"/>
      <c r="P5766" s="25"/>
      <c r="Q5766" s="28"/>
      <c r="R5766" s="29"/>
      <c r="S5766" s="27"/>
      <c r="T5766" s="27"/>
      <c r="U5766" s="28"/>
      <c r="V5766" s="26"/>
      <c r="W5766" s="26"/>
      <c r="X5766" s="26"/>
      <c r="Y5766" s="37"/>
      <c r="Z5766" s="37"/>
      <c r="AA5766" s="37"/>
      <c r="AB5766" s="30"/>
      <c r="AC5766" s="30"/>
      <c r="AD5766" s="31"/>
      <c r="AE5766" s="30"/>
      <c r="AF5766" s="30"/>
      <c r="AG5766" s="32"/>
      <c r="AH5766" s="30"/>
      <c r="AJ5766" s="30"/>
      <c r="AK5766" s="30"/>
      <c r="AL5766" s="30"/>
      <c r="AM5766" s="30"/>
      <c r="AN5766" s="30"/>
      <c r="AO5766" s="30"/>
      <c r="AP5766" s="30"/>
      <c r="AQ5766" s="30"/>
      <c r="AR5766" s="30"/>
      <c r="AS5766" s="30"/>
      <c r="AT5766" s="30"/>
      <c r="AU5766" s="121"/>
      <c r="AV5766" s="129"/>
      <c r="AW5766" s="129"/>
      <c r="AX5766" s="129"/>
    </row>
    <row r="5767" spans="1:50" x14ac:dyDescent="0.25">
      <c r="A5767" s="120"/>
      <c r="B5767" s="28"/>
      <c r="C5767" s="25"/>
      <c r="D5767" s="25"/>
      <c r="E5767" s="25"/>
      <c r="F5767" s="29"/>
      <c r="G5767" s="29"/>
      <c r="H5767" s="29"/>
      <c r="I5767" s="29"/>
      <c r="J5767" s="29"/>
      <c r="K5767" s="25"/>
      <c r="L5767" s="25"/>
      <c r="M5767" s="25"/>
      <c r="N5767" s="25"/>
      <c r="O5767" s="25"/>
      <c r="P5767" s="25"/>
      <c r="Q5767" s="28"/>
      <c r="R5767" s="29"/>
      <c r="S5767" s="27"/>
      <c r="T5767" s="27"/>
      <c r="U5767" s="28"/>
      <c r="V5767" s="26"/>
      <c r="W5767" s="26"/>
      <c r="X5767" s="26"/>
      <c r="Y5767" s="37"/>
      <c r="Z5767" s="37"/>
      <c r="AA5767" s="37"/>
      <c r="AB5767" s="30"/>
      <c r="AC5767" s="30"/>
      <c r="AD5767" s="31"/>
      <c r="AE5767" s="30"/>
      <c r="AF5767" s="30"/>
      <c r="AG5767" s="32"/>
      <c r="AH5767" s="30"/>
      <c r="AJ5767" s="30"/>
      <c r="AK5767" s="30"/>
      <c r="AL5767" s="30"/>
      <c r="AM5767" s="30"/>
      <c r="AN5767" s="30"/>
      <c r="AO5767" s="30"/>
      <c r="AP5767" s="30"/>
      <c r="AQ5767" s="30"/>
      <c r="AR5767" s="30"/>
      <c r="AS5767" s="30"/>
      <c r="AT5767" s="30"/>
      <c r="AU5767" s="121"/>
      <c r="AV5767" s="129"/>
      <c r="AW5767" s="129"/>
      <c r="AX5767" s="129"/>
    </row>
    <row r="5768" spans="1:50" x14ac:dyDescent="0.25">
      <c r="A5768" s="120"/>
      <c r="B5768" s="28"/>
      <c r="C5768" s="25"/>
      <c r="D5768" s="25"/>
      <c r="E5768" s="25"/>
      <c r="F5768" s="29"/>
      <c r="G5768" s="29"/>
      <c r="H5768" s="29"/>
      <c r="I5768" s="29"/>
      <c r="J5768" s="29"/>
      <c r="K5768" s="25"/>
      <c r="L5768" s="25"/>
      <c r="M5768" s="25"/>
      <c r="N5768" s="25"/>
      <c r="O5768" s="25"/>
      <c r="P5768" s="25"/>
      <c r="Q5768" s="28"/>
      <c r="R5768" s="29"/>
      <c r="S5768" s="27"/>
      <c r="T5768" s="27"/>
      <c r="U5768" s="28"/>
      <c r="V5768" s="26"/>
      <c r="W5768" s="26"/>
      <c r="X5768" s="26"/>
      <c r="Y5768" s="37"/>
      <c r="Z5768" s="37"/>
      <c r="AA5768" s="37"/>
      <c r="AB5768" s="30"/>
      <c r="AC5768" s="30"/>
      <c r="AD5768" s="31"/>
      <c r="AE5768" s="30"/>
      <c r="AF5768" s="30"/>
      <c r="AG5768" s="32"/>
      <c r="AH5768" s="30"/>
      <c r="AJ5768" s="30"/>
      <c r="AK5768" s="30"/>
      <c r="AL5768" s="30"/>
      <c r="AM5768" s="30"/>
      <c r="AN5768" s="30"/>
      <c r="AO5768" s="30"/>
      <c r="AP5768" s="30"/>
      <c r="AQ5768" s="30"/>
      <c r="AR5768" s="30"/>
      <c r="AS5768" s="30"/>
      <c r="AT5768" s="30"/>
      <c r="AU5768" s="121"/>
      <c r="AV5768" s="129"/>
      <c r="AW5768" s="129"/>
      <c r="AX5768" s="129"/>
    </row>
    <row r="5769" spans="1:50" x14ac:dyDescent="0.25">
      <c r="A5769" s="120"/>
      <c r="B5769" s="28"/>
      <c r="C5769" s="25"/>
      <c r="D5769" s="25"/>
      <c r="E5769" s="25"/>
      <c r="F5769" s="29"/>
      <c r="G5769" s="29"/>
      <c r="H5769" s="29"/>
      <c r="I5769" s="29"/>
      <c r="J5769" s="29"/>
      <c r="K5769" s="25"/>
      <c r="L5769" s="25"/>
      <c r="M5769" s="25"/>
      <c r="N5769" s="25"/>
      <c r="O5769" s="25"/>
      <c r="P5769" s="25"/>
      <c r="Q5769" s="28"/>
      <c r="R5769" s="29"/>
      <c r="S5769" s="27"/>
      <c r="T5769" s="27"/>
      <c r="U5769" s="28"/>
      <c r="V5769" s="26"/>
      <c r="W5769" s="26"/>
      <c r="X5769" s="26"/>
      <c r="Y5769" s="37"/>
      <c r="Z5769" s="37"/>
      <c r="AA5769" s="37"/>
      <c r="AB5769" s="30"/>
      <c r="AC5769" s="30"/>
      <c r="AD5769" s="31"/>
      <c r="AE5769" s="30"/>
      <c r="AF5769" s="30"/>
      <c r="AG5769" s="32"/>
      <c r="AH5769" s="30"/>
      <c r="AJ5769" s="30"/>
      <c r="AK5769" s="30"/>
      <c r="AL5769" s="30"/>
      <c r="AM5769" s="30"/>
      <c r="AN5769" s="30"/>
      <c r="AO5769" s="30"/>
      <c r="AP5769" s="30"/>
      <c r="AQ5769" s="30"/>
      <c r="AR5769" s="30"/>
      <c r="AS5769" s="30"/>
      <c r="AT5769" s="30"/>
      <c r="AU5769" s="121"/>
      <c r="AV5769" s="129"/>
      <c r="AW5769" s="129"/>
      <c r="AX5769" s="129"/>
    </row>
    <row r="5770" spans="1:50" x14ac:dyDescent="0.25">
      <c r="A5770" s="120"/>
      <c r="B5770" s="28"/>
      <c r="C5770" s="25"/>
      <c r="D5770" s="25"/>
      <c r="E5770" s="25"/>
      <c r="F5770" s="29"/>
      <c r="G5770" s="29"/>
      <c r="H5770" s="29"/>
      <c r="I5770" s="29"/>
      <c r="J5770" s="29"/>
      <c r="K5770" s="25"/>
      <c r="L5770" s="25"/>
      <c r="M5770" s="25"/>
      <c r="N5770" s="25"/>
      <c r="O5770" s="25"/>
      <c r="P5770" s="25"/>
      <c r="Q5770" s="28"/>
      <c r="R5770" s="29"/>
      <c r="S5770" s="27"/>
      <c r="T5770" s="27"/>
      <c r="U5770" s="28"/>
      <c r="V5770" s="26"/>
      <c r="W5770" s="26"/>
      <c r="X5770" s="26"/>
      <c r="Y5770" s="37"/>
      <c r="Z5770" s="37"/>
      <c r="AA5770" s="37"/>
      <c r="AB5770" s="30"/>
      <c r="AC5770" s="30"/>
      <c r="AD5770" s="31"/>
      <c r="AE5770" s="30"/>
      <c r="AF5770" s="30"/>
      <c r="AG5770" s="32"/>
      <c r="AH5770" s="30"/>
      <c r="AJ5770" s="30"/>
      <c r="AK5770" s="30"/>
      <c r="AL5770" s="30"/>
      <c r="AM5770" s="30"/>
      <c r="AN5770" s="30"/>
      <c r="AO5770" s="30"/>
      <c r="AP5770" s="30"/>
      <c r="AQ5770" s="30"/>
      <c r="AR5770" s="30"/>
      <c r="AS5770" s="30"/>
      <c r="AT5770" s="30"/>
      <c r="AU5770" s="121"/>
      <c r="AV5770" s="129"/>
      <c r="AW5770" s="129"/>
      <c r="AX5770" s="129"/>
    </row>
    <row r="5771" spans="1:50" x14ac:dyDescent="0.25">
      <c r="A5771" s="120"/>
      <c r="B5771" s="28"/>
      <c r="C5771" s="25"/>
      <c r="D5771" s="25"/>
      <c r="E5771" s="25"/>
      <c r="F5771" s="29"/>
      <c r="G5771" s="29"/>
      <c r="H5771" s="29"/>
      <c r="I5771" s="29"/>
      <c r="J5771" s="29"/>
      <c r="K5771" s="25"/>
      <c r="L5771" s="25"/>
      <c r="M5771" s="25"/>
      <c r="N5771" s="25"/>
      <c r="O5771" s="25"/>
      <c r="P5771" s="25"/>
      <c r="Q5771" s="28"/>
      <c r="R5771" s="29"/>
      <c r="S5771" s="27"/>
      <c r="T5771" s="27"/>
      <c r="U5771" s="28"/>
      <c r="V5771" s="26"/>
      <c r="W5771" s="26"/>
      <c r="X5771" s="26"/>
      <c r="Y5771" s="37"/>
      <c r="Z5771" s="37"/>
      <c r="AA5771" s="37"/>
      <c r="AB5771" s="30"/>
      <c r="AC5771" s="30"/>
      <c r="AD5771" s="31"/>
      <c r="AE5771" s="30"/>
      <c r="AF5771" s="30"/>
      <c r="AG5771" s="32"/>
      <c r="AH5771" s="30"/>
      <c r="AJ5771" s="30"/>
      <c r="AK5771" s="30"/>
      <c r="AL5771" s="30"/>
      <c r="AM5771" s="30"/>
      <c r="AN5771" s="30"/>
      <c r="AO5771" s="30"/>
      <c r="AP5771" s="30"/>
      <c r="AQ5771" s="30"/>
      <c r="AR5771" s="30"/>
      <c r="AS5771" s="30"/>
      <c r="AT5771" s="30"/>
      <c r="AU5771" s="121"/>
      <c r="AV5771" s="129"/>
      <c r="AW5771" s="129"/>
      <c r="AX5771" s="129"/>
    </row>
    <row r="5772" spans="1:50" x14ac:dyDescent="0.25">
      <c r="A5772" s="120"/>
      <c r="B5772" s="28"/>
      <c r="C5772" s="25"/>
      <c r="D5772" s="25"/>
      <c r="E5772" s="25"/>
      <c r="F5772" s="29"/>
      <c r="G5772" s="29"/>
      <c r="H5772" s="29"/>
      <c r="I5772" s="29"/>
      <c r="J5772" s="29"/>
      <c r="K5772" s="25"/>
      <c r="L5772" s="25"/>
      <c r="M5772" s="25"/>
      <c r="N5772" s="25"/>
      <c r="O5772" s="25"/>
      <c r="P5772" s="25"/>
      <c r="Q5772" s="28"/>
      <c r="R5772" s="29"/>
      <c r="S5772" s="27"/>
      <c r="T5772" s="27"/>
      <c r="U5772" s="28"/>
      <c r="V5772" s="26"/>
      <c r="W5772" s="26"/>
      <c r="X5772" s="26"/>
      <c r="Y5772" s="37"/>
      <c r="Z5772" s="37"/>
      <c r="AA5772" s="37"/>
      <c r="AB5772" s="30"/>
      <c r="AC5772" s="30"/>
      <c r="AD5772" s="31"/>
      <c r="AE5772" s="30"/>
      <c r="AF5772" s="30"/>
      <c r="AG5772" s="32"/>
      <c r="AH5772" s="30"/>
      <c r="AJ5772" s="30"/>
      <c r="AK5772" s="30"/>
      <c r="AL5772" s="30"/>
      <c r="AM5772" s="30"/>
      <c r="AN5772" s="30"/>
      <c r="AO5772" s="30"/>
      <c r="AP5772" s="30"/>
      <c r="AQ5772" s="30"/>
      <c r="AR5772" s="30"/>
      <c r="AS5772" s="30"/>
      <c r="AT5772" s="30"/>
      <c r="AU5772" s="121"/>
      <c r="AV5772" s="129"/>
      <c r="AW5772" s="129"/>
      <c r="AX5772" s="129"/>
    </row>
    <row r="5773" spans="1:50" x14ac:dyDescent="0.25">
      <c r="A5773" s="120"/>
      <c r="B5773" s="28"/>
      <c r="C5773" s="25"/>
      <c r="D5773" s="25"/>
      <c r="E5773" s="25"/>
      <c r="F5773" s="29"/>
      <c r="G5773" s="29"/>
      <c r="H5773" s="29"/>
      <c r="I5773" s="29"/>
      <c r="J5773" s="29"/>
      <c r="K5773" s="25"/>
      <c r="L5773" s="25"/>
      <c r="M5773" s="25"/>
      <c r="N5773" s="25"/>
      <c r="O5773" s="25"/>
      <c r="P5773" s="25"/>
      <c r="Q5773" s="28"/>
      <c r="R5773" s="29"/>
      <c r="S5773" s="27"/>
      <c r="T5773" s="27"/>
      <c r="U5773" s="28"/>
      <c r="V5773" s="26"/>
      <c r="W5773" s="26"/>
      <c r="X5773" s="26"/>
      <c r="Y5773" s="37"/>
      <c r="Z5773" s="37"/>
      <c r="AA5773" s="37"/>
      <c r="AB5773" s="30"/>
      <c r="AC5773" s="30"/>
      <c r="AD5773" s="31"/>
      <c r="AE5773" s="30"/>
      <c r="AF5773" s="30"/>
      <c r="AG5773" s="32"/>
      <c r="AH5773" s="30"/>
      <c r="AJ5773" s="30"/>
      <c r="AK5773" s="30"/>
      <c r="AL5773" s="30"/>
      <c r="AM5773" s="30"/>
      <c r="AN5773" s="30"/>
      <c r="AO5773" s="30"/>
      <c r="AP5773" s="30"/>
      <c r="AQ5773" s="30"/>
      <c r="AR5773" s="30"/>
      <c r="AS5773" s="30"/>
      <c r="AT5773" s="30"/>
      <c r="AU5773" s="121"/>
      <c r="AV5773" s="129"/>
      <c r="AW5773" s="129"/>
      <c r="AX5773" s="129"/>
    </row>
    <row r="5774" spans="1:50" x14ac:dyDescent="0.25">
      <c r="A5774" s="120"/>
      <c r="B5774" s="28"/>
      <c r="C5774" s="25"/>
      <c r="D5774" s="25"/>
      <c r="E5774" s="25"/>
      <c r="F5774" s="29"/>
      <c r="G5774" s="29"/>
      <c r="H5774" s="29"/>
      <c r="I5774" s="29"/>
      <c r="J5774" s="29"/>
      <c r="K5774" s="25"/>
      <c r="L5774" s="25"/>
      <c r="M5774" s="25"/>
      <c r="N5774" s="25"/>
      <c r="O5774" s="25"/>
      <c r="P5774" s="25"/>
      <c r="Q5774" s="28"/>
      <c r="R5774" s="29"/>
      <c r="S5774" s="27"/>
      <c r="T5774" s="27"/>
      <c r="U5774" s="28"/>
      <c r="V5774" s="26"/>
      <c r="W5774" s="26"/>
      <c r="X5774" s="26"/>
      <c r="Y5774" s="37"/>
      <c r="Z5774" s="37"/>
      <c r="AA5774" s="37"/>
      <c r="AB5774" s="30"/>
      <c r="AC5774" s="30"/>
      <c r="AD5774" s="31"/>
      <c r="AE5774" s="30"/>
      <c r="AF5774" s="30"/>
      <c r="AG5774" s="32"/>
      <c r="AH5774" s="30"/>
      <c r="AJ5774" s="30"/>
      <c r="AK5774" s="30"/>
      <c r="AL5774" s="30"/>
      <c r="AM5774" s="30"/>
      <c r="AN5774" s="30"/>
      <c r="AO5774" s="30"/>
      <c r="AP5774" s="30"/>
      <c r="AQ5774" s="30"/>
      <c r="AR5774" s="30"/>
      <c r="AS5774" s="30"/>
      <c r="AT5774" s="30"/>
      <c r="AU5774" s="121"/>
      <c r="AV5774" s="129"/>
      <c r="AW5774" s="129"/>
      <c r="AX5774" s="129"/>
    </row>
    <row r="5775" spans="1:50" x14ac:dyDescent="0.25">
      <c r="A5775" s="120"/>
      <c r="B5775" s="28"/>
      <c r="C5775" s="25"/>
      <c r="D5775" s="25"/>
      <c r="E5775" s="25"/>
      <c r="F5775" s="29"/>
      <c r="G5775" s="29"/>
      <c r="H5775" s="29"/>
      <c r="I5775" s="29"/>
      <c r="J5775" s="29"/>
      <c r="K5775" s="25"/>
      <c r="L5775" s="25"/>
      <c r="M5775" s="25"/>
      <c r="N5775" s="25"/>
      <c r="O5775" s="25"/>
      <c r="P5775" s="25"/>
      <c r="Q5775" s="28"/>
      <c r="R5775" s="29"/>
      <c r="S5775" s="27"/>
      <c r="T5775" s="27"/>
      <c r="U5775" s="28"/>
      <c r="V5775" s="26"/>
      <c r="W5775" s="26"/>
      <c r="X5775" s="26"/>
      <c r="Y5775" s="37"/>
      <c r="Z5775" s="37"/>
      <c r="AA5775" s="37"/>
      <c r="AB5775" s="30"/>
      <c r="AC5775" s="30"/>
      <c r="AD5775" s="31"/>
      <c r="AE5775" s="30"/>
      <c r="AF5775" s="30"/>
      <c r="AG5775" s="32"/>
      <c r="AH5775" s="30"/>
      <c r="AJ5775" s="30"/>
      <c r="AK5775" s="30"/>
      <c r="AL5775" s="30"/>
      <c r="AM5775" s="30"/>
      <c r="AN5775" s="30"/>
      <c r="AO5775" s="30"/>
      <c r="AP5775" s="30"/>
      <c r="AQ5775" s="30"/>
      <c r="AR5775" s="30"/>
      <c r="AS5775" s="30"/>
      <c r="AT5775" s="30"/>
      <c r="AU5775" s="121"/>
      <c r="AV5775" s="129"/>
      <c r="AW5775" s="129"/>
      <c r="AX5775" s="129"/>
    </row>
    <row r="5776" spans="1:50" x14ac:dyDescent="0.25">
      <c r="A5776" s="120"/>
      <c r="B5776" s="28"/>
      <c r="C5776" s="25"/>
      <c r="D5776" s="25"/>
      <c r="E5776" s="25"/>
      <c r="F5776" s="29"/>
      <c r="G5776" s="29"/>
      <c r="H5776" s="29"/>
      <c r="I5776" s="29"/>
      <c r="J5776" s="29"/>
      <c r="K5776" s="25"/>
      <c r="L5776" s="25"/>
      <c r="M5776" s="25"/>
      <c r="N5776" s="25"/>
      <c r="O5776" s="25"/>
      <c r="P5776" s="25"/>
      <c r="Q5776" s="28"/>
      <c r="R5776" s="29"/>
      <c r="S5776" s="27"/>
      <c r="T5776" s="27"/>
      <c r="U5776" s="28"/>
      <c r="V5776" s="26"/>
      <c r="W5776" s="26"/>
      <c r="X5776" s="26"/>
      <c r="Y5776" s="37"/>
      <c r="Z5776" s="37"/>
      <c r="AA5776" s="37"/>
      <c r="AB5776" s="30"/>
      <c r="AC5776" s="30"/>
      <c r="AD5776" s="31"/>
      <c r="AE5776" s="30"/>
      <c r="AF5776" s="30"/>
      <c r="AG5776" s="32"/>
      <c r="AH5776" s="30"/>
      <c r="AJ5776" s="30"/>
      <c r="AK5776" s="30"/>
      <c r="AL5776" s="30"/>
      <c r="AM5776" s="30"/>
      <c r="AN5776" s="30"/>
      <c r="AO5776" s="30"/>
      <c r="AP5776" s="30"/>
      <c r="AQ5776" s="30"/>
      <c r="AR5776" s="30"/>
      <c r="AS5776" s="30"/>
      <c r="AT5776" s="30"/>
      <c r="AU5776" s="121"/>
      <c r="AV5776" s="129"/>
      <c r="AW5776" s="129"/>
      <c r="AX5776" s="129"/>
    </row>
    <row r="5777" spans="1:50" x14ac:dyDescent="0.25">
      <c r="A5777" s="120"/>
      <c r="B5777" s="28"/>
      <c r="C5777" s="25"/>
      <c r="D5777" s="25"/>
      <c r="E5777" s="25"/>
      <c r="F5777" s="29"/>
      <c r="G5777" s="29"/>
      <c r="H5777" s="29"/>
      <c r="I5777" s="29"/>
      <c r="J5777" s="29"/>
      <c r="K5777" s="25"/>
      <c r="L5777" s="25"/>
      <c r="M5777" s="25"/>
      <c r="N5777" s="25"/>
      <c r="O5777" s="25"/>
      <c r="P5777" s="25"/>
      <c r="Q5777" s="28"/>
      <c r="R5777" s="29"/>
      <c r="S5777" s="27"/>
      <c r="T5777" s="27"/>
      <c r="U5777" s="28"/>
      <c r="V5777" s="26"/>
      <c r="W5777" s="26"/>
      <c r="X5777" s="26"/>
      <c r="Y5777" s="37"/>
      <c r="Z5777" s="37"/>
      <c r="AA5777" s="37"/>
      <c r="AB5777" s="30"/>
      <c r="AC5777" s="30"/>
      <c r="AD5777" s="31"/>
      <c r="AE5777" s="30"/>
      <c r="AF5777" s="30"/>
      <c r="AG5777" s="32"/>
      <c r="AH5777" s="30"/>
      <c r="AJ5777" s="30"/>
      <c r="AK5777" s="30"/>
      <c r="AL5777" s="30"/>
      <c r="AM5777" s="30"/>
      <c r="AN5777" s="30"/>
      <c r="AO5777" s="30"/>
      <c r="AP5777" s="30"/>
      <c r="AQ5777" s="30"/>
      <c r="AR5777" s="30"/>
      <c r="AS5777" s="30"/>
      <c r="AT5777" s="30"/>
      <c r="AU5777" s="121"/>
      <c r="AV5777" s="129"/>
      <c r="AW5777" s="129"/>
      <c r="AX5777" s="129"/>
    </row>
    <row r="5778" spans="1:50" x14ac:dyDescent="0.25">
      <c r="A5778" s="120"/>
      <c r="B5778" s="28"/>
      <c r="C5778" s="25"/>
      <c r="D5778" s="25"/>
      <c r="E5778" s="25"/>
      <c r="F5778" s="29"/>
      <c r="G5778" s="29"/>
      <c r="H5778" s="29"/>
      <c r="I5778" s="29"/>
      <c r="J5778" s="29"/>
      <c r="K5778" s="25"/>
      <c r="L5778" s="25"/>
      <c r="M5778" s="25"/>
      <c r="N5778" s="25"/>
      <c r="O5778" s="25"/>
      <c r="P5778" s="25"/>
      <c r="Q5778" s="28"/>
      <c r="R5778" s="29"/>
      <c r="S5778" s="27"/>
      <c r="T5778" s="27"/>
      <c r="U5778" s="28"/>
      <c r="V5778" s="26"/>
      <c r="W5778" s="26"/>
      <c r="X5778" s="26"/>
      <c r="Y5778" s="37"/>
      <c r="Z5778" s="37"/>
      <c r="AA5778" s="37"/>
      <c r="AB5778" s="30"/>
      <c r="AC5778" s="30"/>
      <c r="AD5778" s="31"/>
      <c r="AE5778" s="30"/>
      <c r="AF5778" s="30"/>
      <c r="AG5778" s="32"/>
      <c r="AH5778" s="30"/>
      <c r="AJ5778" s="30"/>
      <c r="AK5778" s="30"/>
      <c r="AL5778" s="30"/>
      <c r="AM5778" s="30"/>
      <c r="AN5778" s="30"/>
      <c r="AO5778" s="30"/>
      <c r="AP5778" s="30"/>
      <c r="AQ5778" s="30"/>
      <c r="AR5778" s="30"/>
      <c r="AS5778" s="30"/>
      <c r="AT5778" s="30"/>
      <c r="AU5778" s="121"/>
      <c r="AV5778" s="129"/>
      <c r="AW5778" s="129"/>
      <c r="AX5778" s="129"/>
    </row>
    <row r="5779" spans="1:50" x14ac:dyDescent="0.25">
      <c r="A5779" s="120"/>
      <c r="B5779" s="28"/>
      <c r="C5779" s="25"/>
      <c r="D5779" s="25"/>
      <c r="E5779" s="25"/>
      <c r="F5779" s="29"/>
      <c r="G5779" s="29"/>
      <c r="H5779" s="29"/>
      <c r="I5779" s="29"/>
      <c r="J5779" s="29"/>
      <c r="K5779" s="25"/>
      <c r="L5779" s="25"/>
      <c r="M5779" s="25"/>
      <c r="N5779" s="25"/>
      <c r="O5779" s="25"/>
      <c r="P5779" s="25"/>
      <c r="Q5779" s="28"/>
      <c r="R5779" s="29"/>
      <c r="S5779" s="27"/>
      <c r="T5779" s="27"/>
      <c r="U5779" s="28"/>
      <c r="V5779" s="26"/>
      <c r="W5779" s="26"/>
      <c r="X5779" s="26"/>
      <c r="Y5779" s="37"/>
      <c r="Z5779" s="37"/>
      <c r="AA5779" s="37"/>
      <c r="AB5779" s="30"/>
      <c r="AC5779" s="30"/>
      <c r="AD5779" s="31"/>
      <c r="AE5779" s="30"/>
      <c r="AF5779" s="30"/>
      <c r="AG5779" s="32"/>
      <c r="AH5779" s="30"/>
      <c r="AJ5779" s="30"/>
      <c r="AK5779" s="30"/>
      <c r="AL5779" s="30"/>
      <c r="AM5779" s="30"/>
      <c r="AN5779" s="30"/>
      <c r="AO5779" s="30"/>
      <c r="AP5779" s="30"/>
      <c r="AQ5779" s="30"/>
      <c r="AR5779" s="30"/>
      <c r="AS5779" s="30"/>
      <c r="AT5779" s="30"/>
      <c r="AU5779" s="121"/>
      <c r="AV5779" s="129"/>
      <c r="AW5779" s="129"/>
      <c r="AX5779" s="129"/>
    </row>
    <row r="5780" spans="1:50" x14ac:dyDescent="0.25">
      <c r="A5780" s="120"/>
      <c r="B5780" s="28"/>
      <c r="C5780" s="25"/>
      <c r="D5780" s="25"/>
      <c r="E5780" s="25"/>
      <c r="F5780" s="29"/>
      <c r="G5780" s="29"/>
      <c r="H5780" s="29"/>
      <c r="I5780" s="29"/>
      <c r="J5780" s="29"/>
      <c r="K5780" s="25"/>
      <c r="L5780" s="25"/>
      <c r="M5780" s="25"/>
      <c r="N5780" s="25"/>
      <c r="O5780" s="25"/>
      <c r="P5780" s="25"/>
      <c r="Q5780" s="28"/>
      <c r="R5780" s="29"/>
      <c r="S5780" s="27"/>
      <c r="T5780" s="27"/>
      <c r="U5780" s="28"/>
      <c r="V5780" s="26"/>
      <c r="W5780" s="26"/>
      <c r="X5780" s="26"/>
      <c r="Y5780" s="37"/>
      <c r="Z5780" s="37"/>
      <c r="AA5780" s="37"/>
      <c r="AB5780" s="30"/>
      <c r="AC5780" s="30"/>
      <c r="AD5780" s="31"/>
      <c r="AE5780" s="30"/>
      <c r="AF5780" s="30"/>
      <c r="AG5780" s="32"/>
      <c r="AH5780" s="30"/>
      <c r="AJ5780" s="30"/>
      <c r="AK5780" s="30"/>
      <c r="AL5780" s="30"/>
      <c r="AM5780" s="30"/>
      <c r="AN5780" s="30"/>
      <c r="AO5780" s="30"/>
      <c r="AP5780" s="30"/>
      <c r="AQ5780" s="30"/>
      <c r="AR5780" s="30"/>
      <c r="AS5780" s="30"/>
      <c r="AT5780" s="30"/>
      <c r="AU5780" s="121"/>
      <c r="AV5780" s="129"/>
      <c r="AW5780" s="129"/>
      <c r="AX5780" s="129"/>
    </row>
    <row r="5781" spans="1:50" x14ac:dyDescent="0.25">
      <c r="A5781" s="120"/>
      <c r="B5781" s="28"/>
      <c r="C5781" s="25"/>
      <c r="D5781" s="25"/>
      <c r="E5781" s="25"/>
      <c r="F5781" s="29"/>
      <c r="G5781" s="29"/>
      <c r="H5781" s="29"/>
      <c r="I5781" s="29"/>
      <c r="J5781" s="29"/>
      <c r="K5781" s="25"/>
      <c r="L5781" s="25"/>
      <c r="M5781" s="25"/>
      <c r="N5781" s="25"/>
      <c r="O5781" s="25"/>
      <c r="P5781" s="25"/>
      <c r="Q5781" s="28"/>
      <c r="R5781" s="29"/>
      <c r="S5781" s="27"/>
      <c r="T5781" s="27"/>
      <c r="U5781" s="28"/>
      <c r="V5781" s="26"/>
      <c r="W5781" s="26"/>
      <c r="X5781" s="26"/>
      <c r="Y5781" s="37"/>
      <c r="Z5781" s="37"/>
      <c r="AA5781" s="37"/>
      <c r="AB5781" s="30"/>
      <c r="AC5781" s="30"/>
      <c r="AD5781" s="31"/>
      <c r="AE5781" s="30"/>
      <c r="AF5781" s="30"/>
      <c r="AG5781" s="32"/>
      <c r="AH5781" s="30"/>
      <c r="AJ5781" s="30"/>
      <c r="AK5781" s="30"/>
      <c r="AL5781" s="30"/>
      <c r="AM5781" s="30"/>
      <c r="AN5781" s="30"/>
      <c r="AO5781" s="30"/>
      <c r="AP5781" s="30"/>
      <c r="AQ5781" s="30"/>
      <c r="AR5781" s="30"/>
      <c r="AS5781" s="30"/>
      <c r="AT5781" s="30"/>
      <c r="AU5781" s="121"/>
      <c r="AV5781" s="129"/>
      <c r="AW5781" s="129"/>
      <c r="AX5781" s="129"/>
    </row>
    <row r="5782" spans="1:50" x14ac:dyDescent="0.25">
      <c r="A5782" s="120"/>
      <c r="B5782" s="28"/>
      <c r="C5782" s="25"/>
      <c r="D5782" s="25"/>
      <c r="E5782" s="25"/>
      <c r="F5782" s="29"/>
      <c r="G5782" s="29"/>
      <c r="H5782" s="29"/>
      <c r="I5782" s="29"/>
      <c r="J5782" s="29"/>
      <c r="K5782" s="25"/>
      <c r="L5782" s="25"/>
      <c r="M5782" s="25"/>
      <c r="N5782" s="25"/>
      <c r="O5782" s="25"/>
      <c r="P5782" s="25"/>
      <c r="Q5782" s="28"/>
      <c r="R5782" s="29"/>
      <c r="S5782" s="27"/>
      <c r="T5782" s="27"/>
      <c r="U5782" s="28"/>
      <c r="V5782" s="26"/>
      <c r="W5782" s="26"/>
      <c r="X5782" s="26"/>
      <c r="Y5782" s="37"/>
      <c r="Z5782" s="37"/>
      <c r="AA5782" s="37"/>
      <c r="AB5782" s="30"/>
      <c r="AC5782" s="30"/>
      <c r="AD5782" s="31"/>
      <c r="AE5782" s="30"/>
      <c r="AF5782" s="30"/>
      <c r="AG5782" s="32"/>
      <c r="AH5782" s="30"/>
      <c r="AJ5782" s="30"/>
      <c r="AK5782" s="30"/>
      <c r="AL5782" s="30"/>
      <c r="AM5782" s="30"/>
      <c r="AN5782" s="30"/>
      <c r="AO5782" s="30"/>
      <c r="AP5782" s="30"/>
      <c r="AQ5782" s="30"/>
      <c r="AR5782" s="30"/>
      <c r="AS5782" s="30"/>
      <c r="AT5782" s="30"/>
      <c r="AU5782" s="121"/>
      <c r="AV5782" s="129"/>
      <c r="AW5782" s="129"/>
      <c r="AX5782" s="129"/>
    </row>
    <row r="5783" spans="1:50" x14ac:dyDescent="0.25">
      <c r="A5783" s="120"/>
      <c r="B5783" s="28"/>
      <c r="C5783" s="25"/>
      <c r="D5783" s="25"/>
      <c r="E5783" s="25"/>
      <c r="F5783" s="29"/>
      <c r="G5783" s="29"/>
      <c r="H5783" s="29"/>
      <c r="I5783" s="29"/>
      <c r="J5783" s="29"/>
      <c r="K5783" s="25"/>
      <c r="L5783" s="25"/>
      <c r="M5783" s="25"/>
      <c r="N5783" s="25"/>
      <c r="O5783" s="25"/>
      <c r="P5783" s="25"/>
      <c r="Q5783" s="28"/>
      <c r="R5783" s="29"/>
      <c r="S5783" s="27"/>
      <c r="T5783" s="27"/>
      <c r="U5783" s="28"/>
      <c r="V5783" s="26"/>
      <c r="W5783" s="26"/>
      <c r="X5783" s="26"/>
      <c r="Y5783" s="37"/>
      <c r="Z5783" s="37"/>
      <c r="AA5783" s="37"/>
      <c r="AB5783" s="30"/>
      <c r="AC5783" s="30"/>
      <c r="AD5783" s="31"/>
      <c r="AE5783" s="30"/>
      <c r="AF5783" s="30"/>
      <c r="AG5783" s="32"/>
      <c r="AH5783" s="30"/>
      <c r="AJ5783" s="30"/>
      <c r="AK5783" s="30"/>
      <c r="AL5783" s="30"/>
      <c r="AM5783" s="30"/>
      <c r="AN5783" s="30"/>
      <c r="AO5783" s="30"/>
      <c r="AP5783" s="30"/>
      <c r="AQ5783" s="30"/>
      <c r="AR5783" s="30"/>
      <c r="AS5783" s="30"/>
      <c r="AT5783" s="30"/>
      <c r="AU5783" s="121"/>
      <c r="AV5783" s="129"/>
      <c r="AW5783" s="129"/>
      <c r="AX5783" s="129"/>
    </row>
    <row r="5784" spans="1:50" x14ac:dyDescent="0.25">
      <c r="A5784" s="120"/>
      <c r="B5784" s="28"/>
      <c r="C5784" s="25"/>
      <c r="D5784" s="25"/>
      <c r="E5784" s="25"/>
      <c r="F5784" s="29"/>
      <c r="G5784" s="29"/>
      <c r="H5784" s="29"/>
      <c r="I5784" s="29"/>
      <c r="J5784" s="29"/>
      <c r="K5784" s="25"/>
      <c r="L5784" s="25"/>
      <c r="M5784" s="25"/>
      <c r="N5784" s="25"/>
      <c r="O5784" s="25"/>
      <c r="P5784" s="25"/>
      <c r="Q5784" s="28"/>
      <c r="R5784" s="29"/>
      <c r="S5784" s="27"/>
      <c r="T5784" s="27"/>
      <c r="U5784" s="28"/>
      <c r="V5784" s="26"/>
      <c r="W5784" s="26"/>
      <c r="X5784" s="26"/>
      <c r="Y5784" s="37"/>
      <c r="Z5784" s="37"/>
      <c r="AA5784" s="37"/>
      <c r="AB5784" s="30"/>
      <c r="AC5784" s="30"/>
      <c r="AD5784" s="31"/>
      <c r="AE5784" s="30"/>
      <c r="AF5784" s="30"/>
      <c r="AG5784" s="32"/>
      <c r="AH5784" s="30"/>
      <c r="AJ5784" s="30"/>
      <c r="AK5784" s="30"/>
      <c r="AL5784" s="30"/>
      <c r="AM5784" s="30"/>
      <c r="AN5784" s="30"/>
      <c r="AO5784" s="30"/>
      <c r="AP5784" s="30"/>
      <c r="AQ5784" s="30"/>
      <c r="AR5784" s="30"/>
      <c r="AS5784" s="30"/>
      <c r="AT5784" s="30"/>
      <c r="AU5784" s="121"/>
      <c r="AV5784" s="129"/>
      <c r="AW5784" s="129"/>
      <c r="AX5784" s="129"/>
    </row>
    <row r="5785" spans="1:50" x14ac:dyDescent="0.25">
      <c r="A5785" s="120"/>
      <c r="B5785" s="28"/>
      <c r="C5785" s="25"/>
      <c r="D5785" s="25"/>
      <c r="E5785" s="25"/>
      <c r="F5785" s="29"/>
      <c r="G5785" s="29"/>
      <c r="H5785" s="29"/>
      <c r="I5785" s="29"/>
      <c r="J5785" s="29"/>
      <c r="K5785" s="25"/>
      <c r="L5785" s="25"/>
      <c r="M5785" s="25"/>
      <c r="N5785" s="25"/>
      <c r="O5785" s="25"/>
      <c r="P5785" s="25"/>
      <c r="Q5785" s="28"/>
      <c r="R5785" s="29"/>
      <c r="S5785" s="27"/>
      <c r="T5785" s="27"/>
      <c r="U5785" s="28"/>
      <c r="V5785" s="26"/>
      <c r="W5785" s="26"/>
      <c r="X5785" s="26"/>
      <c r="Y5785" s="37"/>
      <c r="Z5785" s="37"/>
      <c r="AA5785" s="37"/>
      <c r="AB5785" s="30"/>
      <c r="AC5785" s="30"/>
      <c r="AD5785" s="31"/>
      <c r="AE5785" s="30"/>
      <c r="AF5785" s="30"/>
      <c r="AG5785" s="32"/>
      <c r="AH5785" s="30"/>
      <c r="AJ5785" s="30"/>
      <c r="AK5785" s="30"/>
      <c r="AL5785" s="30"/>
      <c r="AM5785" s="30"/>
      <c r="AN5785" s="30"/>
      <c r="AO5785" s="30"/>
      <c r="AP5785" s="30"/>
      <c r="AQ5785" s="30"/>
      <c r="AR5785" s="30"/>
      <c r="AS5785" s="30"/>
      <c r="AT5785" s="30"/>
      <c r="AU5785" s="121"/>
      <c r="AV5785" s="129"/>
      <c r="AW5785" s="129"/>
      <c r="AX5785" s="129"/>
    </row>
    <row r="5786" spans="1:50" x14ac:dyDescent="0.25">
      <c r="A5786" s="120"/>
      <c r="B5786" s="28"/>
      <c r="C5786" s="25"/>
      <c r="D5786" s="25"/>
      <c r="E5786" s="25"/>
      <c r="F5786" s="29"/>
      <c r="G5786" s="29"/>
      <c r="H5786" s="29"/>
      <c r="I5786" s="29"/>
      <c r="J5786" s="29"/>
      <c r="K5786" s="25"/>
      <c r="L5786" s="25"/>
      <c r="M5786" s="25"/>
      <c r="N5786" s="25"/>
      <c r="O5786" s="25"/>
      <c r="P5786" s="25"/>
      <c r="Q5786" s="28"/>
      <c r="R5786" s="29"/>
      <c r="S5786" s="27"/>
      <c r="T5786" s="27"/>
      <c r="U5786" s="28"/>
      <c r="V5786" s="26"/>
      <c r="W5786" s="26"/>
      <c r="X5786" s="26"/>
      <c r="Y5786" s="37"/>
      <c r="Z5786" s="37"/>
      <c r="AA5786" s="37"/>
      <c r="AB5786" s="30"/>
      <c r="AC5786" s="30"/>
      <c r="AD5786" s="31"/>
      <c r="AE5786" s="30"/>
      <c r="AF5786" s="30"/>
      <c r="AG5786" s="32"/>
      <c r="AH5786" s="30"/>
      <c r="AJ5786" s="30"/>
      <c r="AK5786" s="30"/>
      <c r="AL5786" s="30"/>
      <c r="AM5786" s="30"/>
      <c r="AN5786" s="30"/>
      <c r="AO5786" s="30"/>
      <c r="AP5786" s="30"/>
      <c r="AQ5786" s="30"/>
      <c r="AR5786" s="30"/>
      <c r="AS5786" s="30"/>
      <c r="AT5786" s="30"/>
      <c r="AU5786" s="121"/>
      <c r="AV5786" s="129"/>
      <c r="AW5786" s="129"/>
      <c r="AX5786" s="129"/>
    </row>
    <row r="5787" spans="1:50" x14ac:dyDescent="0.25">
      <c r="A5787" s="120"/>
      <c r="B5787" s="28"/>
      <c r="C5787" s="25"/>
      <c r="D5787" s="25"/>
      <c r="E5787" s="25"/>
      <c r="F5787" s="29"/>
      <c r="G5787" s="29"/>
      <c r="H5787" s="29"/>
      <c r="I5787" s="29"/>
      <c r="J5787" s="29"/>
      <c r="K5787" s="25"/>
      <c r="L5787" s="25"/>
      <c r="M5787" s="25"/>
      <c r="N5787" s="25"/>
      <c r="O5787" s="25"/>
      <c r="P5787" s="25"/>
      <c r="Q5787" s="28"/>
      <c r="R5787" s="29"/>
      <c r="S5787" s="27"/>
      <c r="T5787" s="27"/>
      <c r="U5787" s="28"/>
      <c r="V5787" s="26"/>
      <c r="W5787" s="26"/>
      <c r="X5787" s="26"/>
      <c r="Y5787" s="37"/>
      <c r="Z5787" s="37"/>
      <c r="AA5787" s="37"/>
      <c r="AB5787" s="30"/>
      <c r="AC5787" s="30"/>
      <c r="AD5787" s="31"/>
      <c r="AE5787" s="30"/>
      <c r="AF5787" s="30"/>
      <c r="AG5787" s="32"/>
      <c r="AH5787" s="30"/>
      <c r="AJ5787" s="30"/>
      <c r="AK5787" s="30"/>
      <c r="AL5787" s="30"/>
      <c r="AM5787" s="30"/>
      <c r="AN5787" s="30"/>
      <c r="AO5787" s="30"/>
      <c r="AP5787" s="30"/>
      <c r="AQ5787" s="30"/>
      <c r="AR5787" s="30"/>
      <c r="AS5787" s="30"/>
      <c r="AT5787" s="30"/>
      <c r="AU5787" s="121"/>
      <c r="AV5787" s="129"/>
      <c r="AW5787" s="129"/>
      <c r="AX5787" s="129"/>
    </row>
    <row r="5788" spans="1:50" x14ac:dyDescent="0.25">
      <c r="A5788" s="120"/>
      <c r="B5788" s="28"/>
      <c r="C5788" s="25"/>
      <c r="D5788" s="25"/>
      <c r="E5788" s="25"/>
      <c r="F5788" s="29"/>
      <c r="G5788" s="29"/>
      <c r="H5788" s="29"/>
      <c r="I5788" s="29"/>
      <c r="J5788" s="29"/>
      <c r="K5788" s="25"/>
      <c r="L5788" s="25"/>
      <c r="M5788" s="25"/>
      <c r="N5788" s="25"/>
      <c r="O5788" s="25"/>
      <c r="P5788" s="25"/>
      <c r="Q5788" s="28"/>
      <c r="R5788" s="29"/>
      <c r="S5788" s="27"/>
      <c r="T5788" s="27"/>
      <c r="U5788" s="28"/>
      <c r="V5788" s="26"/>
      <c r="W5788" s="26"/>
      <c r="X5788" s="26"/>
      <c r="Y5788" s="37"/>
      <c r="Z5788" s="37"/>
      <c r="AA5788" s="37"/>
      <c r="AB5788" s="30"/>
      <c r="AC5788" s="30"/>
      <c r="AD5788" s="31"/>
      <c r="AE5788" s="30"/>
      <c r="AF5788" s="30"/>
      <c r="AG5788" s="32"/>
      <c r="AH5788" s="30"/>
      <c r="AJ5788" s="30"/>
      <c r="AK5788" s="30"/>
      <c r="AL5788" s="30"/>
      <c r="AM5788" s="30"/>
      <c r="AN5788" s="30"/>
      <c r="AO5788" s="30"/>
      <c r="AP5788" s="30"/>
      <c r="AQ5788" s="30"/>
      <c r="AR5788" s="30"/>
      <c r="AS5788" s="30"/>
      <c r="AT5788" s="30"/>
      <c r="AU5788" s="121"/>
      <c r="AV5788" s="129"/>
      <c r="AW5788" s="129"/>
      <c r="AX5788" s="129"/>
    </row>
    <row r="5789" spans="1:50" x14ac:dyDescent="0.25">
      <c r="A5789" s="120"/>
      <c r="B5789" s="28"/>
      <c r="C5789" s="25"/>
      <c r="D5789" s="25"/>
      <c r="E5789" s="25"/>
      <c r="F5789" s="29"/>
      <c r="G5789" s="29"/>
      <c r="H5789" s="29"/>
      <c r="I5789" s="29"/>
      <c r="J5789" s="29"/>
      <c r="K5789" s="25"/>
      <c r="L5789" s="25"/>
      <c r="M5789" s="25"/>
      <c r="N5789" s="25"/>
      <c r="O5789" s="25"/>
      <c r="P5789" s="25"/>
      <c r="Q5789" s="28"/>
      <c r="R5789" s="29"/>
      <c r="S5789" s="27"/>
      <c r="T5789" s="27"/>
      <c r="U5789" s="28"/>
      <c r="V5789" s="26"/>
      <c r="W5789" s="26"/>
      <c r="X5789" s="26"/>
      <c r="Y5789" s="37"/>
      <c r="Z5789" s="37"/>
      <c r="AA5789" s="37"/>
      <c r="AB5789" s="30"/>
      <c r="AC5789" s="30"/>
      <c r="AD5789" s="31"/>
      <c r="AE5789" s="30"/>
      <c r="AF5789" s="30"/>
      <c r="AG5789" s="32"/>
      <c r="AH5789" s="30"/>
      <c r="AJ5789" s="30"/>
      <c r="AK5789" s="30"/>
      <c r="AL5789" s="30"/>
      <c r="AM5789" s="30"/>
      <c r="AN5789" s="30"/>
      <c r="AO5789" s="30"/>
      <c r="AP5789" s="30"/>
      <c r="AQ5789" s="30"/>
      <c r="AR5789" s="30"/>
      <c r="AS5789" s="30"/>
      <c r="AT5789" s="30"/>
      <c r="AU5789" s="121"/>
      <c r="AV5789" s="129"/>
      <c r="AW5789" s="129"/>
      <c r="AX5789" s="129"/>
    </row>
    <row r="5790" spans="1:50" x14ac:dyDescent="0.25">
      <c r="A5790" s="120"/>
      <c r="B5790" s="28"/>
      <c r="C5790" s="25"/>
      <c r="D5790" s="25"/>
      <c r="E5790" s="25"/>
      <c r="F5790" s="29"/>
      <c r="G5790" s="29"/>
      <c r="H5790" s="29"/>
      <c r="I5790" s="29"/>
      <c r="J5790" s="29"/>
      <c r="K5790" s="25"/>
      <c r="L5790" s="25"/>
      <c r="M5790" s="25"/>
      <c r="N5790" s="25"/>
      <c r="O5790" s="25"/>
      <c r="P5790" s="25"/>
      <c r="Q5790" s="28"/>
      <c r="R5790" s="29"/>
      <c r="S5790" s="27"/>
      <c r="T5790" s="27"/>
      <c r="U5790" s="28"/>
      <c r="V5790" s="26"/>
      <c r="W5790" s="26"/>
      <c r="X5790" s="26"/>
      <c r="Y5790" s="37"/>
      <c r="Z5790" s="37"/>
      <c r="AA5790" s="37"/>
      <c r="AB5790" s="30"/>
      <c r="AC5790" s="30"/>
      <c r="AD5790" s="31"/>
      <c r="AE5790" s="30"/>
      <c r="AF5790" s="30"/>
      <c r="AG5790" s="32"/>
      <c r="AH5790" s="30"/>
      <c r="AJ5790" s="30"/>
      <c r="AK5790" s="30"/>
      <c r="AL5790" s="30"/>
      <c r="AM5790" s="30"/>
      <c r="AN5790" s="30"/>
      <c r="AO5790" s="30"/>
      <c r="AP5790" s="30"/>
      <c r="AQ5790" s="30"/>
      <c r="AR5790" s="30"/>
      <c r="AS5790" s="30"/>
      <c r="AT5790" s="30"/>
      <c r="AU5790" s="121"/>
      <c r="AV5790" s="129"/>
      <c r="AW5790" s="129"/>
      <c r="AX5790" s="129"/>
    </row>
    <row r="5791" spans="1:50" x14ac:dyDescent="0.25">
      <c r="A5791" s="120"/>
      <c r="B5791" s="28"/>
      <c r="C5791" s="25"/>
      <c r="D5791" s="25"/>
      <c r="E5791" s="25"/>
      <c r="F5791" s="29"/>
      <c r="G5791" s="29"/>
      <c r="H5791" s="29"/>
      <c r="I5791" s="29"/>
      <c r="J5791" s="29"/>
      <c r="K5791" s="25"/>
      <c r="L5791" s="25"/>
      <c r="M5791" s="25"/>
      <c r="N5791" s="25"/>
      <c r="O5791" s="25"/>
      <c r="P5791" s="25"/>
      <c r="Q5791" s="28"/>
      <c r="R5791" s="29"/>
      <c r="S5791" s="27"/>
      <c r="T5791" s="27"/>
      <c r="U5791" s="28"/>
      <c r="V5791" s="26"/>
      <c r="W5791" s="26"/>
      <c r="X5791" s="26"/>
      <c r="Y5791" s="37"/>
      <c r="Z5791" s="37"/>
      <c r="AA5791" s="37"/>
      <c r="AB5791" s="30"/>
      <c r="AC5791" s="30"/>
      <c r="AD5791" s="31"/>
      <c r="AE5791" s="30"/>
      <c r="AF5791" s="30"/>
      <c r="AG5791" s="32"/>
      <c r="AH5791" s="30"/>
      <c r="AJ5791" s="30"/>
      <c r="AK5791" s="30"/>
      <c r="AL5791" s="30"/>
      <c r="AM5791" s="30"/>
      <c r="AN5791" s="30"/>
      <c r="AO5791" s="30"/>
      <c r="AP5791" s="30"/>
      <c r="AQ5791" s="30"/>
      <c r="AR5791" s="30"/>
      <c r="AS5791" s="30"/>
      <c r="AT5791" s="30"/>
      <c r="AU5791" s="121"/>
      <c r="AV5791" s="129"/>
      <c r="AW5791" s="129"/>
      <c r="AX5791" s="129"/>
    </row>
    <row r="5792" spans="1:50" x14ac:dyDescent="0.25">
      <c r="A5792" s="120"/>
      <c r="B5792" s="28"/>
      <c r="C5792" s="25"/>
      <c r="D5792" s="25"/>
      <c r="E5792" s="25"/>
      <c r="F5792" s="29"/>
      <c r="G5792" s="29"/>
      <c r="H5792" s="29"/>
      <c r="I5792" s="29"/>
      <c r="J5792" s="29"/>
      <c r="K5792" s="25"/>
      <c r="L5792" s="25"/>
      <c r="M5792" s="25"/>
      <c r="N5792" s="25"/>
      <c r="O5792" s="25"/>
      <c r="P5792" s="25"/>
      <c r="Q5792" s="28"/>
      <c r="R5792" s="29"/>
      <c r="S5792" s="27"/>
      <c r="T5792" s="27"/>
      <c r="U5792" s="28"/>
      <c r="V5792" s="26"/>
      <c r="W5792" s="26"/>
      <c r="X5792" s="26"/>
      <c r="Y5792" s="37"/>
      <c r="Z5792" s="37"/>
      <c r="AA5792" s="37"/>
      <c r="AB5792" s="30"/>
      <c r="AC5792" s="30"/>
      <c r="AD5792" s="31"/>
      <c r="AE5792" s="30"/>
      <c r="AF5792" s="30"/>
      <c r="AG5792" s="32"/>
      <c r="AH5792" s="30"/>
      <c r="AJ5792" s="30"/>
      <c r="AK5792" s="30"/>
      <c r="AL5792" s="30"/>
      <c r="AM5792" s="30"/>
      <c r="AN5792" s="30"/>
      <c r="AO5792" s="30"/>
      <c r="AP5792" s="30"/>
      <c r="AQ5792" s="30"/>
      <c r="AR5792" s="30"/>
      <c r="AS5792" s="30"/>
      <c r="AT5792" s="30"/>
      <c r="AU5792" s="121"/>
      <c r="AV5792" s="129"/>
      <c r="AW5792" s="129"/>
      <c r="AX5792" s="129"/>
    </row>
    <row r="5793" spans="1:50" x14ac:dyDescent="0.25">
      <c r="A5793" s="120"/>
      <c r="B5793" s="28"/>
      <c r="C5793" s="25"/>
      <c r="D5793" s="25"/>
      <c r="E5793" s="25"/>
      <c r="F5793" s="29"/>
      <c r="G5793" s="29"/>
      <c r="H5793" s="29"/>
      <c r="I5793" s="29"/>
      <c r="J5793" s="29"/>
      <c r="K5793" s="25"/>
      <c r="L5793" s="25"/>
      <c r="M5793" s="25"/>
      <c r="N5793" s="25"/>
      <c r="O5793" s="25"/>
      <c r="P5793" s="25"/>
      <c r="Q5793" s="28"/>
      <c r="R5793" s="29"/>
      <c r="S5793" s="27"/>
      <c r="T5793" s="27"/>
      <c r="U5793" s="28"/>
      <c r="V5793" s="26"/>
      <c r="W5793" s="26"/>
      <c r="X5793" s="26"/>
      <c r="Y5793" s="37"/>
      <c r="Z5793" s="37"/>
      <c r="AA5793" s="37"/>
      <c r="AB5793" s="30"/>
      <c r="AC5793" s="30"/>
      <c r="AD5793" s="31"/>
      <c r="AE5793" s="30"/>
      <c r="AF5793" s="30"/>
      <c r="AG5793" s="32"/>
      <c r="AH5793" s="30"/>
      <c r="AJ5793" s="30"/>
      <c r="AK5793" s="30"/>
      <c r="AL5793" s="30"/>
      <c r="AM5793" s="30"/>
      <c r="AN5793" s="30"/>
      <c r="AO5793" s="30"/>
      <c r="AP5793" s="30"/>
      <c r="AQ5793" s="30"/>
      <c r="AR5793" s="30"/>
      <c r="AS5793" s="30"/>
      <c r="AT5793" s="30"/>
      <c r="AU5793" s="121"/>
      <c r="AV5793" s="129"/>
      <c r="AW5793" s="129"/>
      <c r="AX5793" s="129"/>
    </row>
    <row r="5794" spans="1:50" x14ac:dyDescent="0.25">
      <c r="A5794" s="120"/>
      <c r="B5794" s="28"/>
      <c r="C5794" s="25"/>
      <c r="D5794" s="25"/>
      <c r="E5794" s="25"/>
      <c r="F5794" s="29"/>
      <c r="G5794" s="29"/>
      <c r="H5794" s="29"/>
      <c r="I5794" s="29"/>
      <c r="J5794" s="29"/>
      <c r="K5794" s="25"/>
      <c r="L5794" s="25"/>
      <c r="M5794" s="25"/>
      <c r="N5794" s="25"/>
      <c r="O5794" s="25"/>
      <c r="P5794" s="25"/>
      <c r="Q5794" s="28"/>
      <c r="R5794" s="29"/>
      <c r="S5794" s="27"/>
      <c r="T5794" s="27"/>
      <c r="U5794" s="28"/>
      <c r="V5794" s="26"/>
      <c r="W5794" s="26"/>
      <c r="X5794" s="26"/>
      <c r="Y5794" s="37"/>
      <c r="Z5794" s="37"/>
      <c r="AA5794" s="37"/>
      <c r="AB5794" s="30"/>
      <c r="AC5794" s="30"/>
      <c r="AD5794" s="31"/>
      <c r="AE5794" s="30"/>
      <c r="AF5794" s="30"/>
      <c r="AG5794" s="32"/>
      <c r="AH5794" s="30"/>
      <c r="AJ5794" s="30"/>
      <c r="AK5794" s="30"/>
      <c r="AL5794" s="30"/>
      <c r="AM5794" s="30"/>
      <c r="AN5794" s="30"/>
      <c r="AO5794" s="30"/>
      <c r="AP5794" s="30"/>
      <c r="AQ5794" s="30"/>
      <c r="AR5794" s="30"/>
      <c r="AS5794" s="30"/>
      <c r="AT5794" s="30"/>
      <c r="AU5794" s="121"/>
      <c r="AV5794" s="129"/>
      <c r="AW5794" s="129"/>
      <c r="AX5794" s="129"/>
    </row>
    <row r="5795" spans="1:50" x14ac:dyDescent="0.25">
      <c r="A5795" s="120"/>
      <c r="B5795" s="28"/>
      <c r="C5795" s="25"/>
      <c r="D5795" s="25"/>
      <c r="E5795" s="25"/>
      <c r="F5795" s="29"/>
      <c r="G5795" s="29"/>
      <c r="H5795" s="29"/>
      <c r="I5795" s="29"/>
      <c r="J5795" s="29"/>
      <c r="K5795" s="25"/>
      <c r="L5795" s="25"/>
      <c r="M5795" s="25"/>
      <c r="N5795" s="25"/>
      <c r="O5795" s="25"/>
      <c r="P5795" s="25"/>
      <c r="Q5795" s="28"/>
      <c r="R5795" s="29"/>
      <c r="S5795" s="27"/>
      <c r="T5795" s="27"/>
      <c r="U5795" s="28"/>
      <c r="V5795" s="26"/>
      <c r="W5795" s="26"/>
      <c r="X5795" s="26"/>
      <c r="Y5795" s="37"/>
      <c r="Z5795" s="37"/>
      <c r="AA5795" s="37"/>
      <c r="AB5795" s="30"/>
      <c r="AC5795" s="30"/>
      <c r="AD5795" s="31"/>
      <c r="AE5795" s="30"/>
      <c r="AF5795" s="30"/>
      <c r="AG5795" s="32"/>
      <c r="AH5795" s="30"/>
      <c r="AJ5795" s="30"/>
      <c r="AK5795" s="30"/>
      <c r="AL5795" s="30"/>
      <c r="AM5795" s="30"/>
      <c r="AN5795" s="30"/>
      <c r="AO5795" s="30"/>
      <c r="AP5795" s="30"/>
      <c r="AQ5795" s="30"/>
      <c r="AR5795" s="30"/>
      <c r="AS5795" s="30"/>
      <c r="AT5795" s="30"/>
      <c r="AU5795" s="121"/>
      <c r="AV5795" s="129"/>
      <c r="AW5795" s="129"/>
      <c r="AX5795" s="129"/>
    </row>
    <row r="5796" spans="1:50" x14ac:dyDescent="0.25">
      <c r="A5796" s="120"/>
      <c r="B5796" s="28"/>
      <c r="C5796" s="25"/>
      <c r="D5796" s="25"/>
      <c r="E5796" s="25"/>
      <c r="F5796" s="29"/>
      <c r="G5796" s="29"/>
      <c r="H5796" s="29"/>
      <c r="I5796" s="29"/>
      <c r="J5796" s="29"/>
      <c r="K5796" s="25"/>
      <c r="L5796" s="25"/>
      <c r="M5796" s="25"/>
      <c r="N5796" s="25"/>
      <c r="O5796" s="25"/>
      <c r="P5796" s="25"/>
      <c r="Q5796" s="28"/>
      <c r="R5796" s="29"/>
      <c r="S5796" s="27"/>
      <c r="T5796" s="27"/>
      <c r="U5796" s="28"/>
      <c r="V5796" s="26"/>
      <c r="W5796" s="26"/>
      <c r="X5796" s="26"/>
      <c r="Y5796" s="37"/>
      <c r="Z5796" s="37"/>
      <c r="AA5796" s="37"/>
      <c r="AB5796" s="30"/>
      <c r="AC5796" s="30"/>
      <c r="AD5796" s="31"/>
      <c r="AE5796" s="30"/>
      <c r="AF5796" s="30"/>
      <c r="AG5796" s="32"/>
      <c r="AH5796" s="30"/>
      <c r="AJ5796" s="30"/>
      <c r="AK5796" s="30"/>
      <c r="AL5796" s="30"/>
      <c r="AM5796" s="30"/>
      <c r="AN5796" s="30"/>
      <c r="AO5796" s="30"/>
      <c r="AP5796" s="30"/>
      <c r="AQ5796" s="30"/>
      <c r="AR5796" s="30"/>
      <c r="AS5796" s="30"/>
      <c r="AT5796" s="30"/>
      <c r="AU5796" s="121"/>
      <c r="AV5796" s="129"/>
      <c r="AW5796" s="129"/>
      <c r="AX5796" s="129"/>
    </row>
    <row r="5797" spans="1:50" x14ac:dyDescent="0.25">
      <c r="A5797" s="120"/>
      <c r="B5797" s="28"/>
      <c r="C5797" s="25"/>
      <c r="D5797" s="25"/>
      <c r="E5797" s="25"/>
      <c r="F5797" s="29"/>
      <c r="G5797" s="29"/>
      <c r="H5797" s="29"/>
      <c r="I5797" s="29"/>
      <c r="J5797" s="29"/>
      <c r="K5797" s="25"/>
      <c r="L5797" s="25"/>
      <c r="M5797" s="25"/>
      <c r="N5797" s="25"/>
      <c r="O5797" s="25"/>
      <c r="P5797" s="25"/>
      <c r="Q5797" s="28"/>
      <c r="R5797" s="29"/>
      <c r="S5797" s="27"/>
      <c r="T5797" s="27"/>
      <c r="U5797" s="28"/>
      <c r="V5797" s="26"/>
      <c r="W5797" s="26"/>
      <c r="X5797" s="26"/>
      <c r="Y5797" s="37"/>
      <c r="Z5797" s="37"/>
      <c r="AA5797" s="37"/>
      <c r="AB5797" s="30"/>
      <c r="AC5797" s="30"/>
      <c r="AD5797" s="31"/>
      <c r="AE5797" s="30"/>
      <c r="AF5797" s="30"/>
      <c r="AG5797" s="32"/>
      <c r="AH5797" s="30"/>
      <c r="AJ5797" s="30"/>
      <c r="AK5797" s="30"/>
      <c r="AL5797" s="30"/>
      <c r="AM5797" s="30"/>
      <c r="AN5797" s="30"/>
      <c r="AO5797" s="30"/>
      <c r="AP5797" s="30"/>
      <c r="AQ5797" s="30"/>
      <c r="AR5797" s="30"/>
      <c r="AS5797" s="30"/>
      <c r="AT5797" s="30"/>
      <c r="AU5797" s="121"/>
      <c r="AV5797" s="129"/>
      <c r="AW5797" s="129"/>
      <c r="AX5797" s="129"/>
    </row>
    <row r="5798" spans="1:50" x14ac:dyDescent="0.25">
      <c r="A5798" s="120"/>
      <c r="B5798" s="28"/>
      <c r="C5798" s="25"/>
      <c r="D5798" s="25"/>
      <c r="E5798" s="25"/>
      <c r="F5798" s="29"/>
      <c r="G5798" s="29"/>
      <c r="H5798" s="29"/>
      <c r="I5798" s="29"/>
      <c r="J5798" s="29"/>
      <c r="K5798" s="25"/>
      <c r="L5798" s="25"/>
      <c r="M5798" s="25"/>
      <c r="N5798" s="25"/>
      <c r="O5798" s="25"/>
      <c r="P5798" s="25"/>
      <c r="Q5798" s="28"/>
      <c r="R5798" s="29"/>
      <c r="S5798" s="27"/>
      <c r="T5798" s="27"/>
      <c r="U5798" s="28"/>
      <c r="V5798" s="26"/>
      <c r="W5798" s="26"/>
      <c r="X5798" s="26"/>
      <c r="Y5798" s="37"/>
      <c r="Z5798" s="37"/>
      <c r="AA5798" s="37"/>
      <c r="AB5798" s="30"/>
      <c r="AC5798" s="30"/>
      <c r="AD5798" s="31"/>
      <c r="AE5798" s="30"/>
      <c r="AF5798" s="30"/>
      <c r="AG5798" s="32"/>
      <c r="AH5798" s="30"/>
      <c r="AJ5798" s="30"/>
      <c r="AK5798" s="30"/>
      <c r="AL5798" s="30"/>
      <c r="AM5798" s="30"/>
      <c r="AN5798" s="30"/>
      <c r="AO5798" s="30"/>
      <c r="AP5798" s="30"/>
      <c r="AQ5798" s="30"/>
      <c r="AR5798" s="30"/>
      <c r="AS5798" s="30"/>
      <c r="AT5798" s="30"/>
      <c r="AU5798" s="121"/>
      <c r="AV5798" s="129"/>
      <c r="AW5798" s="129"/>
      <c r="AX5798" s="129"/>
    </row>
    <row r="5799" spans="1:50" x14ac:dyDescent="0.25">
      <c r="A5799" s="120"/>
      <c r="B5799" s="28"/>
      <c r="C5799" s="25"/>
      <c r="D5799" s="25"/>
      <c r="E5799" s="25"/>
      <c r="F5799" s="29"/>
      <c r="G5799" s="29"/>
      <c r="H5799" s="29"/>
      <c r="I5799" s="29"/>
      <c r="J5799" s="29"/>
      <c r="K5799" s="25"/>
      <c r="L5799" s="25"/>
      <c r="M5799" s="25"/>
      <c r="N5799" s="25"/>
      <c r="O5799" s="25"/>
      <c r="P5799" s="25"/>
      <c r="Q5799" s="28"/>
      <c r="R5799" s="29"/>
      <c r="S5799" s="27"/>
      <c r="T5799" s="27"/>
      <c r="U5799" s="28"/>
      <c r="V5799" s="26"/>
      <c r="W5799" s="26"/>
      <c r="X5799" s="26"/>
      <c r="Y5799" s="37"/>
      <c r="Z5799" s="37"/>
      <c r="AA5799" s="37"/>
      <c r="AB5799" s="30"/>
      <c r="AC5799" s="30"/>
      <c r="AD5799" s="31"/>
      <c r="AE5799" s="30"/>
      <c r="AF5799" s="30"/>
      <c r="AG5799" s="32"/>
      <c r="AH5799" s="30"/>
      <c r="AJ5799" s="30"/>
      <c r="AK5799" s="30"/>
      <c r="AL5799" s="30"/>
      <c r="AM5799" s="30"/>
      <c r="AN5799" s="30"/>
      <c r="AO5799" s="30"/>
      <c r="AP5799" s="30"/>
      <c r="AQ5799" s="30"/>
      <c r="AR5799" s="30"/>
      <c r="AS5799" s="30"/>
      <c r="AT5799" s="30"/>
      <c r="AU5799" s="121"/>
      <c r="AV5799" s="129"/>
      <c r="AW5799" s="129"/>
      <c r="AX5799" s="129"/>
    </row>
    <row r="5800" spans="1:50" x14ac:dyDescent="0.25">
      <c r="A5800" s="120"/>
      <c r="B5800" s="28"/>
      <c r="C5800" s="25"/>
      <c r="D5800" s="25"/>
      <c r="E5800" s="25"/>
      <c r="F5800" s="29"/>
      <c r="G5800" s="29"/>
      <c r="H5800" s="29"/>
      <c r="I5800" s="29"/>
      <c r="J5800" s="29"/>
      <c r="K5800" s="25"/>
      <c r="L5800" s="25"/>
      <c r="M5800" s="25"/>
      <c r="N5800" s="25"/>
      <c r="O5800" s="25"/>
      <c r="P5800" s="25"/>
      <c r="Q5800" s="28"/>
      <c r="R5800" s="29"/>
      <c r="S5800" s="27"/>
      <c r="T5800" s="27"/>
      <c r="U5800" s="28"/>
      <c r="V5800" s="26"/>
      <c r="W5800" s="26"/>
      <c r="X5800" s="26"/>
      <c r="Y5800" s="37"/>
      <c r="Z5800" s="37"/>
      <c r="AA5800" s="37"/>
      <c r="AB5800" s="30"/>
      <c r="AC5800" s="30"/>
      <c r="AD5800" s="31"/>
      <c r="AE5800" s="30"/>
      <c r="AF5800" s="30"/>
      <c r="AG5800" s="32"/>
      <c r="AH5800" s="30"/>
      <c r="AJ5800" s="30"/>
      <c r="AK5800" s="30"/>
      <c r="AL5800" s="30"/>
      <c r="AM5800" s="30"/>
      <c r="AN5800" s="30"/>
      <c r="AO5800" s="30"/>
      <c r="AP5800" s="30"/>
      <c r="AQ5800" s="30"/>
      <c r="AR5800" s="30"/>
      <c r="AS5800" s="30"/>
      <c r="AT5800" s="30"/>
      <c r="AU5800" s="121"/>
      <c r="AV5800" s="129"/>
      <c r="AW5800" s="129"/>
      <c r="AX5800" s="129"/>
    </row>
    <row r="5801" spans="1:50" x14ac:dyDescent="0.25">
      <c r="A5801" s="120"/>
      <c r="B5801" s="28"/>
      <c r="C5801" s="25"/>
      <c r="D5801" s="25"/>
      <c r="E5801" s="25"/>
      <c r="F5801" s="29"/>
      <c r="G5801" s="29"/>
      <c r="H5801" s="29"/>
      <c r="I5801" s="29"/>
      <c r="J5801" s="29"/>
      <c r="K5801" s="25"/>
      <c r="L5801" s="25"/>
      <c r="M5801" s="25"/>
      <c r="N5801" s="25"/>
      <c r="O5801" s="25"/>
      <c r="P5801" s="25"/>
      <c r="Q5801" s="28"/>
      <c r="R5801" s="29"/>
      <c r="S5801" s="27"/>
      <c r="T5801" s="27"/>
      <c r="U5801" s="28"/>
      <c r="V5801" s="26"/>
      <c r="W5801" s="26"/>
      <c r="X5801" s="26"/>
      <c r="Y5801" s="37"/>
      <c r="Z5801" s="37"/>
      <c r="AA5801" s="37"/>
      <c r="AB5801" s="30"/>
      <c r="AC5801" s="30"/>
      <c r="AD5801" s="31"/>
      <c r="AE5801" s="30"/>
      <c r="AF5801" s="30"/>
      <c r="AG5801" s="32"/>
      <c r="AH5801" s="30"/>
      <c r="AJ5801" s="30"/>
      <c r="AK5801" s="30"/>
      <c r="AL5801" s="30"/>
      <c r="AM5801" s="30"/>
      <c r="AN5801" s="30"/>
      <c r="AO5801" s="30"/>
      <c r="AP5801" s="30"/>
      <c r="AQ5801" s="30"/>
      <c r="AR5801" s="30"/>
      <c r="AS5801" s="30"/>
      <c r="AT5801" s="30"/>
      <c r="AU5801" s="121"/>
      <c r="AV5801" s="129"/>
      <c r="AW5801" s="129"/>
      <c r="AX5801" s="129"/>
    </row>
    <row r="5802" spans="1:50" x14ac:dyDescent="0.25">
      <c r="A5802" s="120"/>
      <c r="B5802" s="28"/>
      <c r="C5802" s="25"/>
      <c r="D5802" s="25"/>
      <c r="E5802" s="25"/>
      <c r="F5802" s="29"/>
      <c r="G5802" s="29"/>
      <c r="H5802" s="29"/>
      <c r="I5802" s="29"/>
      <c r="J5802" s="29"/>
      <c r="K5802" s="25"/>
      <c r="L5802" s="25"/>
      <c r="M5802" s="25"/>
      <c r="N5802" s="25"/>
      <c r="O5802" s="25"/>
      <c r="P5802" s="25"/>
      <c r="Q5802" s="28"/>
      <c r="R5802" s="29"/>
      <c r="S5802" s="27"/>
      <c r="T5802" s="27"/>
      <c r="U5802" s="28"/>
      <c r="V5802" s="26"/>
      <c r="W5802" s="26"/>
      <c r="X5802" s="26"/>
      <c r="Y5802" s="37"/>
      <c r="Z5802" s="37"/>
      <c r="AA5802" s="37"/>
      <c r="AB5802" s="30"/>
      <c r="AC5802" s="30"/>
      <c r="AD5802" s="31"/>
      <c r="AE5802" s="30"/>
      <c r="AF5802" s="30"/>
      <c r="AG5802" s="32"/>
      <c r="AH5802" s="30"/>
      <c r="AJ5802" s="30"/>
      <c r="AK5802" s="30"/>
      <c r="AL5802" s="30"/>
      <c r="AM5802" s="30"/>
      <c r="AN5802" s="30"/>
      <c r="AO5802" s="30"/>
      <c r="AP5802" s="30"/>
      <c r="AQ5802" s="30"/>
      <c r="AR5802" s="30"/>
      <c r="AS5802" s="30"/>
      <c r="AT5802" s="30"/>
      <c r="AU5802" s="121"/>
      <c r="AV5802" s="129"/>
      <c r="AW5802" s="129"/>
      <c r="AX5802" s="129"/>
    </row>
    <row r="5803" spans="1:50" x14ac:dyDescent="0.25">
      <c r="A5803" s="120"/>
      <c r="B5803" s="28"/>
      <c r="C5803" s="25"/>
      <c r="D5803" s="25"/>
      <c r="E5803" s="25"/>
      <c r="F5803" s="29"/>
      <c r="G5803" s="29"/>
      <c r="H5803" s="29"/>
      <c r="I5803" s="29"/>
      <c r="J5803" s="29"/>
      <c r="K5803" s="25"/>
      <c r="L5803" s="25"/>
      <c r="M5803" s="25"/>
      <c r="N5803" s="25"/>
      <c r="O5803" s="25"/>
      <c r="P5803" s="25"/>
      <c r="Q5803" s="28"/>
      <c r="R5803" s="29"/>
      <c r="S5803" s="27"/>
      <c r="T5803" s="27"/>
      <c r="U5803" s="28"/>
      <c r="V5803" s="26"/>
      <c r="W5803" s="26"/>
      <c r="X5803" s="26"/>
      <c r="Y5803" s="37"/>
      <c r="Z5803" s="37"/>
      <c r="AA5803" s="37"/>
      <c r="AB5803" s="30"/>
      <c r="AC5803" s="30"/>
      <c r="AD5803" s="31"/>
      <c r="AE5803" s="30"/>
      <c r="AF5803" s="30"/>
      <c r="AG5803" s="32"/>
      <c r="AH5803" s="30"/>
      <c r="AJ5803" s="30"/>
      <c r="AK5803" s="30"/>
      <c r="AL5803" s="30"/>
      <c r="AM5803" s="30"/>
      <c r="AN5803" s="30"/>
      <c r="AO5803" s="30"/>
      <c r="AP5803" s="30"/>
      <c r="AQ5803" s="30"/>
      <c r="AR5803" s="30"/>
      <c r="AS5803" s="30"/>
      <c r="AT5803" s="30"/>
      <c r="AU5803" s="121"/>
      <c r="AV5803" s="129"/>
      <c r="AW5803" s="129"/>
      <c r="AX5803" s="129"/>
    </row>
    <row r="5804" spans="1:50" x14ac:dyDescent="0.25">
      <c r="A5804" s="120"/>
      <c r="B5804" s="28"/>
      <c r="C5804" s="25"/>
      <c r="D5804" s="25"/>
      <c r="E5804" s="25"/>
      <c r="F5804" s="29"/>
      <c r="G5804" s="29"/>
      <c r="H5804" s="29"/>
      <c r="I5804" s="29"/>
      <c r="J5804" s="29"/>
      <c r="K5804" s="25"/>
      <c r="L5804" s="25"/>
      <c r="M5804" s="25"/>
      <c r="N5804" s="25"/>
      <c r="O5804" s="25"/>
      <c r="P5804" s="25"/>
      <c r="Q5804" s="28"/>
      <c r="R5804" s="29"/>
      <c r="S5804" s="27"/>
      <c r="T5804" s="27"/>
      <c r="U5804" s="28"/>
      <c r="V5804" s="26"/>
      <c r="W5804" s="26"/>
      <c r="X5804" s="26"/>
      <c r="Y5804" s="37"/>
      <c r="Z5804" s="37"/>
      <c r="AA5804" s="37"/>
      <c r="AB5804" s="30"/>
      <c r="AC5804" s="30"/>
      <c r="AD5804" s="31"/>
      <c r="AE5804" s="30"/>
      <c r="AF5804" s="30"/>
      <c r="AG5804" s="32"/>
      <c r="AH5804" s="30"/>
      <c r="AJ5804" s="30"/>
      <c r="AK5804" s="30"/>
      <c r="AL5804" s="30"/>
      <c r="AM5804" s="30"/>
      <c r="AN5804" s="30"/>
      <c r="AO5804" s="30"/>
      <c r="AP5804" s="30"/>
      <c r="AQ5804" s="30"/>
      <c r="AR5804" s="30"/>
      <c r="AS5804" s="30"/>
      <c r="AT5804" s="30"/>
      <c r="AU5804" s="121"/>
      <c r="AV5804" s="129"/>
      <c r="AW5804" s="129"/>
      <c r="AX5804" s="129"/>
    </row>
    <row r="5805" spans="1:50" x14ac:dyDescent="0.25">
      <c r="A5805" s="120"/>
      <c r="B5805" s="28"/>
      <c r="C5805" s="25"/>
      <c r="D5805" s="25"/>
      <c r="E5805" s="25"/>
      <c r="F5805" s="29"/>
      <c r="G5805" s="29"/>
      <c r="H5805" s="29"/>
      <c r="I5805" s="29"/>
      <c r="J5805" s="29"/>
      <c r="K5805" s="25"/>
      <c r="L5805" s="25"/>
      <c r="M5805" s="25"/>
      <c r="N5805" s="25"/>
      <c r="O5805" s="25"/>
      <c r="P5805" s="25"/>
      <c r="Q5805" s="28"/>
      <c r="R5805" s="29"/>
      <c r="S5805" s="27"/>
      <c r="T5805" s="27"/>
      <c r="U5805" s="28"/>
      <c r="V5805" s="26"/>
      <c r="W5805" s="26"/>
      <c r="X5805" s="26"/>
      <c r="Y5805" s="37"/>
      <c r="Z5805" s="37"/>
      <c r="AA5805" s="37"/>
      <c r="AB5805" s="30"/>
      <c r="AC5805" s="30"/>
      <c r="AD5805" s="31"/>
      <c r="AE5805" s="30"/>
      <c r="AF5805" s="30"/>
      <c r="AG5805" s="32"/>
      <c r="AH5805" s="30"/>
      <c r="AJ5805" s="30"/>
      <c r="AK5805" s="30"/>
      <c r="AL5805" s="30"/>
      <c r="AM5805" s="30"/>
      <c r="AN5805" s="30"/>
      <c r="AO5805" s="30"/>
      <c r="AP5805" s="30"/>
      <c r="AQ5805" s="30"/>
      <c r="AR5805" s="30"/>
      <c r="AS5805" s="30"/>
      <c r="AT5805" s="30"/>
      <c r="AU5805" s="121"/>
      <c r="AV5805" s="129"/>
      <c r="AW5805" s="129"/>
      <c r="AX5805" s="129"/>
    </row>
    <row r="5806" spans="1:50" x14ac:dyDescent="0.25">
      <c r="A5806" s="120"/>
      <c r="B5806" s="28"/>
      <c r="C5806" s="25"/>
      <c r="D5806" s="25"/>
      <c r="E5806" s="25"/>
      <c r="F5806" s="29"/>
      <c r="G5806" s="29"/>
      <c r="H5806" s="29"/>
      <c r="I5806" s="29"/>
      <c r="J5806" s="29"/>
      <c r="K5806" s="25"/>
      <c r="L5806" s="25"/>
      <c r="M5806" s="25"/>
      <c r="N5806" s="25"/>
      <c r="O5806" s="25"/>
      <c r="P5806" s="25"/>
      <c r="Q5806" s="28"/>
      <c r="R5806" s="29"/>
      <c r="S5806" s="27"/>
      <c r="T5806" s="27"/>
      <c r="U5806" s="28"/>
      <c r="V5806" s="26"/>
      <c r="W5806" s="26"/>
      <c r="X5806" s="26"/>
      <c r="Y5806" s="37"/>
      <c r="Z5806" s="37"/>
      <c r="AA5806" s="37"/>
      <c r="AB5806" s="30"/>
      <c r="AC5806" s="30"/>
      <c r="AD5806" s="31"/>
      <c r="AE5806" s="30"/>
      <c r="AF5806" s="30"/>
      <c r="AG5806" s="32"/>
      <c r="AH5806" s="30"/>
      <c r="AJ5806" s="30"/>
      <c r="AK5806" s="30"/>
      <c r="AL5806" s="30"/>
      <c r="AM5806" s="30"/>
      <c r="AN5806" s="30"/>
      <c r="AO5806" s="30"/>
      <c r="AP5806" s="30"/>
      <c r="AQ5806" s="30"/>
      <c r="AR5806" s="30"/>
      <c r="AS5806" s="30"/>
      <c r="AT5806" s="30"/>
      <c r="AU5806" s="121"/>
      <c r="AV5806" s="129"/>
      <c r="AW5806" s="129"/>
      <c r="AX5806" s="129"/>
    </row>
    <row r="5807" spans="1:50" x14ac:dyDescent="0.25">
      <c r="A5807" s="120"/>
      <c r="B5807" s="28"/>
      <c r="C5807" s="25"/>
      <c r="D5807" s="25"/>
      <c r="E5807" s="25"/>
      <c r="F5807" s="29"/>
      <c r="G5807" s="29"/>
      <c r="H5807" s="29"/>
      <c r="I5807" s="29"/>
      <c r="J5807" s="29"/>
      <c r="K5807" s="25"/>
      <c r="L5807" s="25"/>
      <c r="M5807" s="25"/>
      <c r="N5807" s="25"/>
      <c r="O5807" s="25"/>
      <c r="P5807" s="25"/>
      <c r="Q5807" s="28"/>
      <c r="R5807" s="29"/>
      <c r="S5807" s="27"/>
      <c r="T5807" s="27"/>
      <c r="U5807" s="28"/>
      <c r="V5807" s="26"/>
      <c r="W5807" s="26"/>
      <c r="X5807" s="26"/>
      <c r="Y5807" s="37"/>
      <c r="Z5807" s="37"/>
      <c r="AA5807" s="37"/>
      <c r="AB5807" s="30"/>
      <c r="AC5807" s="30"/>
      <c r="AD5807" s="31"/>
      <c r="AE5807" s="30"/>
      <c r="AF5807" s="30"/>
      <c r="AG5807" s="32"/>
      <c r="AH5807" s="30"/>
      <c r="AJ5807" s="30"/>
      <c r="AK5807" s="30"/>
      <c r="AL5807" s="30"/>
      <c r="AM5807" s="30"/>
      <c r="AN5807" s="30"/>
      <c r="AO5807" s="30"/>
      <c r="AP5807" s="30"/>
      <c r="AQ5807" s="30"/>
      <c r="AR5807" s="30"/>
      <c r="AS5807" s="30"/>
      <c r="AT5807" s="30"/>
      <c r="AU5807" s="121"/>
      <c r="AV5807" s="129"/>
      <c r="AW5807" s="129"/>
      <c r="AX5807" s="129"/>
    </row>
    <row r="5808" spans="1:50" x14ac:dyDescent="0.25">
      <c r="A5808" s="120"/>
      <c r="B5808" s="28"/>
      <c r="C5808" s="25"/>
      <c r="D5808" s="25"/>
      <c r="E5808" s="25"/>
      <c r="F5808" s="29"/>
      <c r="G5808" s="29"/>
      <c r="H5808" s="29"/>
      <c r="I5808" s="29"/>
      <c r="J5808" s="29"/>
      <c r="K5808" s="25"/>
      <c r="L5808" s="25"/>
      <c r="M5808" s="25"/>
      <c r="N5808" s="25"/>
      <c r="O5808" s="25"/>
      <c r="P5808" s="25"/>
      <c r="Q5808" s="28"/>
      <c r="R5808" s="29"/>
      <c r="S5808" s="27"/>
      <c r="T5808" s="27"/>
      <c r="U5808" s="28"/>
      <c r="V5808" s="26"/>
      <c r="W5808" s="26"/>
      <c r="X5808" s="26"/>
      <c r="Y5808" s="37"/>
      <c r="Z5808" s="37"/>
      <c r="AA5808" s="37"/>
      <c r="AB5808" s="30"/>
      <c r="AC5808" s="30"/>
      <c r="AD5808" s="31"/>
      <c r="AE5808" s="30"/>
      <c r="AF5808" s="30"/>
      <c r="AG5808" s="32"/>
      <c r="AH5808" s="30"/>
      <c r="AJ5808" s="30"/>
      <c r="AK5808" s="30"/>
      <c r="AL5808" s="30"/>
      <c r="AM5808" s="30"/>
      <c r="AN5808" s="30"/>
      <c r="AO5808" s="30"/>
      <c r="AP5808" s="30"/>
      <c r="AQ5808" s="30"/>
      <c r="AR5808" s="30"/>
      <c r="AS5808" s="30"/>
      <c r="AT5808" s="30"/>
      <c r="AU5808" s="121"/>
      <c r="AV5808" s="129"/>
      <c r="AW5808" s="129"/>
      <c r="AX5808" s="129"/>
    </row>
    <row r="5809" spans="1:50" x14ac:dyDescent="0.25">
      <c r="A5809" s="120"/>
      <c r="B5809" s="28"/>
      <c r="C5809" s="25"/>
      <c r="D5809" s="25"/>
      <c r="E5809" s="25"/>
      <c r="F5809" s="29"/>
      <c r="G5809" s="29"/>
      <c r="H5809" s="29"/>
      <c r="I5809" s="29"/>
      <c r="J5809" s="29"/>
      <c r="K5809" s="25"/>
      <c r="L5809" s="25"/>
      <c r="M5809" s="25"/>
      <c r="N5809" s="25"/>
      <c r="O5809" s="25"/>
      <c r="P5809" s="25"/>
      <c r="Q5809" s="28"/>
      <c r="R5809" s="29"/>
      <c r="S5809" s="27"/>
      <c r="T5809" s="27"/>
      <c r="U5809" s="28"/>
      <c r="V5809" s="26"/>
      <c r="W5809" s="26"/>
      <c r="X5809" s="26"/>
      <c r="Y5809" s="37"/>
      <c r="Z5809" s="37"/>
      <c r="AA5809" s="37"/>
      <c r="AB5809" s="30"/>
      <c r="AC5809" s="30"/>
      <c r="AD5809" s="31"/>
      <c r="AE5809" s="30"/>
      <c r="AF5809" s="30"/>
      <c r="AG5809" s="32"/>
      <c r="AH5809" s="30"/>
      <c r="AJ5809" s="30"/>
      <c r="AK5809" s="30"/>
      <c r="AL5809" s="30"/>
      <c r="AM5809" s="30"/>
      <c r="AN5809" s="30"/>
      <c r="AO5809" s="30"/>
      <c r="AP5809" s="30"/>
      <c r="AQ5809" s="30"/>
      <c r="AR5809" s="30"/>
      <c r="AS5809" s="30"/>
      <c r="AT5809" s="30"/>
      <c r="AU5809" s="121"/>
      <c r="AV5809" s="129"/>
      <c r="AW5809" s="129"/>
      <c r="AX5809" s="129"/>
    </row>
    <row r="5810" spans="1:50" x14ac:dyDescent="0.25">
      <c r="A5810" s="120"/>
      <c r="B5810" s="28"/>
      <c r="C5810" s="25"/>
      <c r="D5810" s="25"/>
      <c r="E5810" s="25"/>
      <c r="F5810" s="29"/>
      <c r="G5810" s="29"/>
      <c r="H5810" s="29"/>
      <c r="I5810" s="29"/>
      <c r="J5810" s="29"/>
      <c r="K5810" s="25"/>
      <c r="L5810" s="25"/>
      <c r="M5810" s="25"/>
      <c r="N5810" s="25"/>
      <c r="O5810" s="25"/>
      <c r="P5810" s="25"/>
      <c r="Q5810" s="28"/>
      <c r="R5810" s="29"/>
      <c r="S5810" s="27"/>
      <c r="T5810" s="27"/>
      <c r="U5810" s="28"/>
      <c r="V5810" s="26"/>
      <c r="W5810" s="26"/>
      <c r="X5810" s="26"/>
      <c r="Y5810" s="37"/>
      <c r="Z5810" s="37"/>
      <c r="AA5810" s="37"/>
      <c r="AB5810" s="30"/>
      <c r="AC5810" s="30"/>
      <c r="AD5810" s="31"/>
      <c r="AE5810" s="30"/>
      <c r="AF5810" s="30"/>
      <c r="AG5810" s="32"/>
      <c r="AH5810" s="30"/>
      <c r="AJ5810" s="30"/>
      <c r="AK5810" s="30"/>
      <c r="AL5810" s="30"/>
      <c r="AM5810" s="30"/>
      <c r="AN5810" s="30"/>
      <c r="AO5810" s="30"/>
      <c r="AP5810" s="30"/>
      <c r="AQ5810" s="30"/>
      <c r="AR5810" s="30"/>
      <c r="AS5810" s="30"/>
      <c r="AT5810" s="30"/>
      <c r="AU5810" s="121"/>
      <c r="AV5810" s="129"/>
      <c r="AW5810" s="129"/>
      <c r="AX5810" s="129"/>
    </row>
    <row r="5811" spans="1:50" x14ac:dyDescent="0.25">
      <c r="A5811" s="120"/>
      <c r="B5811" s="28"/>
      <c r="C5811" s="25"/>
      <c r="D5811" s="25"/>
      <c r="E5811" s="25"/>
      <c r="F5811" s="29"/>
      <c r="G5811" s="29"/>
      <c r="H5811" s="29"/>
      <c r="I5811" s="29"/>
      <c r="J5811" s="29"/>
      <c r="K5811" s="25"/>
      <c r="L5811" s="25"/>
      <c r="M5811" s="25"/>
      <c r="N5811" s="25"/>
      <c r="O5811" s="25"/>
      <c r="P5811" s="25"/>
      <c r="Q5811" s="28"/>
      <c r="R5811" s="29"/>
      <c r="S5811" s="27"/>
      <c r="T5811" s="27"/>
      <c r="U5811" s="28"/>
      <c r="V5811" s="26"/>
      <c r="W5811" s="26"/>
      <c r="X5811" s="26"/>
      <c r="Y5811" s="37"/>
      <c r="Z5811" s="37"/>
      <c r="AA5811" s="37"/>
      <c r="AB5811" s="30"/>
      <c r="AC5811" s="30"/>
      <c r="AD5811" s="31"/>
      <c r="AE5811" s="30"/>
      <c r="AF5811" s="30"/>
      <c r="AG5811" s="32"/>
      <c r="AH5811" s="30"/>
      <c r="AJ5811" s="30"/>
      <c r="AK5811" s="30"/>
      <c r="AL5811" s="30"/>
      <c r="AM5811" s="30"/>
      <c r="AN5811" s="30"/>
      <c r="AO5811" s="30"/>
      <c r="AP5811" s="30"/>
      <c r="AQ5811" s="30"/>
      <c r="AR5811" s="30"/>
      <c r="AS5811" s="30"/>
      <c r="AT5811" s="30"/>
      <c r="AU5811" s="121"/>
      <c r="AV5811" s="129"/>
      <c r="AW5811" s="129"/>
      <c r="AX5811" s="129"/>
    </row>
    <row r="5812" spans="1:50" x14ac:dyDescent="0.25">
      <c r="A5812" s="120"/>
      <c r="B5812" s="28"/>
      <c r="C5812" s="25"/>
      <c r="D5812" s="25"/>
      <c r="E5812" s="25"/>
      <c r="F5812" s="29"/>
      <c r="G5812" s="29"/>
      <c r="H5812" s="29"/>
      <c r="I5812" s="29"/>
      <c r="J5812" s="29"/>
      <c r="K5812" s="25"/>
      <c r="L5812" s="25"/>
      <c r="M5812" s="25"/>
      <c r="N5812" s="25"/>
      <c r="O5812" s="25"/>
      <c r="P5812" s="25"/>
      <c r="Q5812" s="28"/>
      <c r="R5812" s="29"/>
      <c r="S5812" s="27"/>
      <c r="T5812" s="27"/>
      <c r="U5812" s="28"/>
      <c r="V5812" s="26"/>
      <c r="W5812" s="26"/>
      <c r="X5812" s="26"/>
      <c r="Y5812" s="37"/>
      <c r="Z5812" s="37"/>
      <c r="AA5812" s="37"/>
      <c r="AB5812" s="30"/>
      <c r="AC5812" s="30"/>
      <c r="AD5812" s="31"/>
      <c r="AE5812" s="30"/>
      <c r="AF5812" s="30"/>
      <c r="AG5812" s="32"/>
      <c r="AH5812" s="30"/>
      <c r="AJ5812" s="30"/>
      <c r="AK5812" s="30"/>
      <c r="AL5812" s="30"/>
      <c r="AM5812" s="30"/>
      <c r="AN5812" s="30"/>
      <c r="AO5812" s="30"/>
      <c r="AP5812" s="30"/>
      <c r="AQ5812" s="30"/>
      <c r="AR5812" s="30"/>
      <c r="AS5812" s="30"/>
      <c r="AT5812" s="30"/>
      <c r="AU5812" s="121"/>
      <c r="AV5812" s="129"/>
      <c r="AW5812" s="129"/>
      <c r="AX5812" s="129"/>
    </row>
    <row r="5813" spans="1:50" x14ac:dyDescent="0.25">
      <c r="A5813" s="120"/>
      <c r="B5813" s="28"/>
      <c r="C5813" s="25"/>
      <c r="D5813" s="25"/>
      <c r="E5813" s="25"/>
      <c r="F5813" s="29"/>
      <c r="G5813" s="29"/>
      <c r="H5813" s="29"/>
      <c r="I5813" s="29"/>
      <c r="J5813" s="29"/>
      <c r="K5813" s="25"/>
      <c r="L5813" s="25"/>
      <c r="M5813" s="25"/>
      <c r="N5813" s="25"/>
      <c r="O5813" s="25"/>
      <c r="P5813" s="25"/>
      <c r="Q5813" s="28"/>
      <c r="R5813" s="29"/>
      <c r="S5813" s="27"/>
      <c r="T5813" s="27"/>
      <c r="U5813" s="28"/>
      <c r="V5813" s="26"/>
      <c r="W5813" s="26"/>
      <c r="X5813" s="26"/>
      <c r="Y5813" s="37"/>
      <c r="Z5813" s="37"/>
      <c r="AA5813" s="37"/>
      <c r="AB5813" s="30"/>
      <c r="AC5813" s="30"/>
      <c r="AD5813" s="31"/>
      <c r="AE5813" s="30"/>
      <c r="AF5813" s="30"/>
      <c r="AG5813" s="32"/>
      <c r="AH5813" s="30"/>
      <c r="AJ5813" s="30"/>
      <c r="AK5813" s="30"/>
      <c r="AL5813" s="30"/>
      <c r="AM5813" s="30"/>
      <c r="AN5813" s="30"/>
      <c r="AO5813" s="30"/>
      <c r="AP5813" s="30"/>
      <c r="AQ5813" s="30"/>
      <c r="AR5813" s="30"/>
      <c r="AS5813" s="30"/>
      <c r="AT5813" s="30"/>
      <c r="AU5813" s="121"/>
      <c r="AV5813" s="129"/>
      <c r="AW5813" s="129"/>
      <c r="AX5813" s="129"/>
    </row>
    <row r="5814" spans="1:50" x14ac:dyDescent="0.25">
      <c r="A5814" s="120"/>
      <c r="B5814" s="28"/>
      <c r="C5814" s="25"/>
      <c r="D5814" s="25"/>
      <c r="E5814" s="25"/>
      <c r="F5814" s="29"/>
      <c r="G5814" s="29"/>
      <c r="H5814" s="29"/>
      <c r="I5814" s="29"/>
      <c r="J5814" s="29"/>
      <c r="K5814" s="25"/>
      <c r="L5814" s="25"/>
      <c r="M5814" s="25"/>
      <c r="N5814" s="25"/>
      <c r="O5814" s="25"/>
      <c r="P5814" s="25"/>
      <c r="Q5814" s="28"/>
      <c r="R5814" s="29"/>
      <c r="S5814" s="27"/>
      <c r="T5814" s="27"/>
      <c r="U5814" s="28"/>
      <c r="V5814" s="26"/>
      <c r="W5814" s="26"/>
      <c r="X5814" s="26"/>
      <c r="Y5814" s="37"/>
      <c r="Z5814" s="37"/>
      <c r="AA5814" s="37"/>
      <c r="AB5814" s="30"/>
      <c r="AC5814" s="30"/>
      <c r="AD5814" s="31"/>
      <c r="AE5814" s="30"/>
      <c r="AF5814" s="30"/>
      <c r="AG5814" s="32"/>
      <c r="AH5814" s="30"/>
      <c r="AJ5814" s="30"/>
      <c r="AK5814" s="30"/>
      <c r="AL5814" s="30"/>
      <c r="AM5814" s="30"/>
      <c r="AN5814" s="30"/>
      <c r="AO5814" s="30"/>
      <c r="AP5814" s="30"/>
      <c r="AQ5814" s="30"/>
      <c r="AR5814" s="30"/>
      <c r="AS5814" s="30"/>
      <c r="AT5814" s="30"/>
      <c r="AU5814" s="121"/>
      <c r="AV5814" s="129"/>
      <c r="AW5814" s="129"/>
      <c r="AX5814" s="129"/>
    </row>
    <row r="5815" spans="1:50" x14ac:dyDescent="0.25">
      <c r="A5815" s="120"/>
      <c r="B5815" s="28"/>
      <c r="C5815" s="25"/>
      <c r="D5815" s="25"/>
      <c r="E5815" s="25"/>
      <c r="F5815" s="29"/>
      <c r="G5815" s="29"/>
      <c r="H5815" s="29"/>
      <c r="I5815" s="29"/>
      <c r="J5815" s="29"/>
      <c r="K5815" s="25"/>
      <c r="L5815" s="25"/>
      <c r="M5815" s="25"/>
      <c r="N5815" s="25"/>
      <c r="O5815" s="25"/>
      <c r="P5815" s="25"/>
      <c r="Q5815" s="28"/>
      <c r="R5815" s="29"/>
      <c r="S5815" s="27"/>
      <c r="T5815" s="27"/>
      <c r="U5815" s="28"/>
      <c r="V5815" s="26"/>
      <c r="W5815" s="26"/>
      <c r="X5815" s="26"/>
      <c r="Y5815" s="37"/>
      <c r="Z5815" s="37"/>
      <c r="AA5815" s="37"/>
      <c r="AB5815" s="30"/>
      <c r="AC5815" s="30"/>
      <c r="AD5815" s="31"/>
      <c r="AE5815" s="30"/>
      <c r="AF5815" s="30"/>
      <c r="AG5815" s="32"/>
      <c r="AH5815" s="30"/>
      <c r="AJ5815" s="30"/>
      <c r="AK5815" s="30"/>
      <c r="AL5815" s="30"/>
      <c r="AM5815" s="30"/>
      <c r="AN5815" s="30"/>
      <c r="AO5815" s="30"/>
      <c r="AP5815" s="30"/>
      <c r="AQ5815" s="30"/>
      <c r="AR5815" s="30"/>
      <c r="AS5815" s="30"/>
      <c r="AT5815" s="30"/>
      <c r="AU5815" s="121"/>
      <c r="AV5815" s="129"/>
      <c r="AW5815" s="129"/>
      <c r="AX5815" s="129"/>
    </row>
    <row r="5816" spans="1:50" x14ac:dyDescent="0.25">
      <c r="A5816" s="120"/>
      <c r="B5816" s="28"/>
      <c r="C5816" s="25"/>
      <c r="D5816" s="25"/>
      <c r="E5816" s="25"/>
      <c r="F5816" s="29"/>
      <c r="G5816" s="29"/>
      <c r="H5816" s="29"/>
      <c r="I5816" s="29"/>
      <c r="J5816" s="29"/>
      <c r="K5816" s="25"/>
      <c r="L5816" s="25"/>
      <c r="M5816" s="25"/>
      <c r="N5816" s="25"/>
      <c r="O5816" s="25"/>
      <c r="P5816" s="25"/>
      <c r="Q5816" s="28"/>
      <c r="R5816" s="29"/>
      <c r="S5816" s="27"/>
      <c r="T5816" s="27"/>
      <c r="U5816" s="28"/>
      <c r="V5816" s="26"/>
      <c r="W5816" s="26"/>
      <c r="X5816" s="26"/>
      <c r="Y5816" s="37"/>
      <c r="Z5816" s="37"/>
      <c r="AA5816" s="37"/>
      <c r="AB5816" s="30"/>
      <c r="AC5816" s="30"/>
      <c r="AD5816" s="31"/>
      <c r="AE5816" s="30"/>
      <c r="AF5816" s="30"/>
      <c r="AG5816" s="32"/>
      <c r="AH5816" s="30"/>
      <c r="AJ5816" s="30"/>
      <c r="AK5816" s="30"/>
      <c r="AL5816" s="30"/>
      <c r="AM5816" s="30"/>
      <c r="AN5816" s="30"/>
      <c r="AO5816" s="30"/>
      <c r="AP5816" s="30"/>
      <c r="AQ5816" s="30"/>
      <c r="AR5816" s="30"/>
      <c r="AS5816" s="30"/>
      <c r="AT5816" s="30"/>
      <c r="AU5816" s="121"/>
      <c r="AV5816" s="129"/>
      <c r="AW5816" s="129"/>
      <c r="AX5816" s="129"/>
    </row>
    <row r="5817" spans="1:50" x14ac:dyDescent="0.25">
      <c r="A5817" s="120"/>
      <c r="B5817" s="28"/>
      <c r="C5817" s="25"/>
      <c r="D5817" s="25"/>
      <c r="E5817" s="25"/>
      <c r="F5817" s="29"/>
      <c r="G5817" s="29"/>
      <c r="H5817" s="29"/>
      <c r="I5817" s="29"/>
      <c r="J5817" s="29"/>
      <c r="K5817" s="25"/>
      <c r="L5817" s="25"/>
      <c r="M5817" s="25"/>
      <c r="N5817" s="25"/>
      <c r="O5817" s="25"/>
      <c r="P5817" s="25"/>
      <c r="Q5817" s="28"/>
      <c r="R5817" s="29"/>
      <c r="S5817" s="27"/>
      <c r="T5817" s="27"/>
      <c r="U5817" s="28"/>
      <c r="V5817" s="26"/>
      <c r="W5817" s="26"/>
      <c r="X5817" s="26"/>
      <c r="Y5817" s="37"/>
      <c r="Z5817" s="37"/>
      <c r="AA5817" s="37"/>
      <c r="AB5817" s="30"/>
      <c r="AC5817" s="30"/>
      <c r="AD5817" s="31"/>
      <c r="AE5817" s="30"/>
      <c r="AF5817" s="30"/>
      <c r="AG5817" s="32"/>
      <c r="AH5817" s="30"/>
      <c r="AJ5817" s="30"/>
      <c r="AK5817" s="30"/>
      <c r="AL5817" s="30"/>
      <c r="AM5817" s="30"/>
      <c r="AN5817" s="30"/>
      <c r="AO5817" s="30"/>
      <c r="AP5817" s="30"/>
      <c r="AQ5817" s="30"/>
      <c r="AR5817" s="30"/>
      <c r="AS5817" s="30"/>
      <c r="AT5817" s="30"/>
      <c r="AU5817" s="121"/>
      <c r="AV5817" s="129"/>
      <c r="AW5817" s="129"/>
      <c r="AX5817" s="129"/>
    </row>
    <row r="5818" spans="1:50" x14ac:dyDescent="0.25">
      <c r="A5818" s="120"/>
      <c r="B5818" s="28"/>
      <c r="C5818" s="25"/>
      <c r="D5818" s="25"/>
      <c r="E5818" s="25"/>
      <c r="F5818" s="29"/>
      <c r="G5818" s="29"/>
      <c r="H5818" s="29"/>
      <c r="I5818" s="29"/>
      <c r="J5818" s="29"/>
      <c r="K5818" s="25"/>
      <c r="L5818" s="25"/>
      <c r="M5818" s="25"/>
      <c r="N5818" s="25"/>
      <c r="O5818" s="25"/>
      <c r="P5818" s="25"/>
      <c r="Q5818" s="28"/>
      <c r="R5818" s="29"/>
      <c r="S5818" s="27"/>
      <c r="T5818" s="27"/>
      <c r="U5818" s="28"/>
      <c r="V5818" s="26"/>
      <c r="W5818" s="26"/>
      <c r="X5818" s="26"/>
      <c r="Y5818" s="37"/>
      <c r="Z5818" s="37"/>
      <c r="AA5818" s="37"/>
      <c r="AB5818" s="30"/>
      <c r="AC5818" s="30"/>
      <c r="AD5818" s="31"/>
      <c r="AE5818" s="30"/>
      <c r="AF5818" s="30"/>
      <c r="AG5818" s="32"/>
      <c r="AH5818" s="30"/>
      <c r="AJ5818" s="30"/>
      <c r="AK5818" s="30"/>
      <c r="AL5818" s="30"/>
      <c r="AM5818" s="30"/>
      <c r="AN5818" s="30"/>
      <c r="AO5818" s="30"/>
      <c r="AP5818" s="30"/>
      <c r="AQ5818" s="30"/>
      <c r="AR5818" s="30"/>
      <c r="AS5818" s="30"/>
      <c r="AT5818" s="30"/>
      <c r="AU5818" s="121"/>
      <c r="AV5818" s="129"/>
      <c r="AW5818" s="129"/>
      <c r="AX5818" s="129"/>
    </row>
    <row r="5819" spans="1:50" x14ac:dyDescent="0.25">
      <c r="A5819" s="120"/>
      <c r="B5819" s="28"/>
      <c r="C5819" s="25"/>
      <c r="D5819" s="25"/>
      <c r="E5819" s="25"/>
      <c r="F5819" s="29"/>
      <c r="G5819" s="29"/>
      <c r="H5819" s="29"/>
      <c r="I5819" s="29"/>
      <c r="J5819" s="29"/>
      <c r="K5819" s="25"/>
      <c r="L5819" s="25"/>
      <c r="M5819" s="25"/>
      <c r="N5819" s="25"/>
      <c r="O5819" s="25"/>
      <c r="P5819" s="25"/>
      <c r="Q5819" s="28"/>
      <c r="R5819" s="29"/>
      <c r="S5819" s="27"/>
      <c r="T5819" s="27"/>
      <c r="U5819" s="28"/>
      <c r="V5819" s="26"/>
      <c r="W5819" s="26"/>
      <c r="X5819" s="26"/>
      <c r="Y5819" s="37"/>
      <c r="Z5819" s="37"/>
      <c r="AA5819" s="37"/>
      <c r="AB5819" s="30"/>
      <c r="AC5819" s="30"/>
      <c r="AD5819" s="31"/>
      <c r="AE5819" s="30"/>
      <c r="AF5819" s="30"/>
      <c r="AG5819" s="32"/>
      <c r="AH5819" s="30"/>
      <c r="AJ5819" s="30"/>
      <c r="AK5819" s="30"/>
      <c r="AL5819" s="30"/>
      <c r="AM5819" s="30"/>
      <c r="AN5819" s="30"/>
      <c r="AO5819" s="30"/>
      <c r="AP5819" s="30"/>
      <c r="AQ5819" s="30"/>
      <c r="AR5819" s="30"/>
      <c r="AS5819" s="30"/>
      <c r="AT5819" s="30"/>
      <c r="AU5819" s="121"/>
      <c r="AV5819" s="129"/>
      <c r="AW5819" s="129"/>
      <c r="AX5819" s="129"/>
    </row>
    <row r="5820" spans="1:50" x14ac:dyDescent="0.25">
      <c r="A5820" s="120"/>
      <c r="B5820" s="28"/>
      <c r="C5820" s="25"/>
      <c r="D5820" s="25"/>
      <c r="E5820" s="25"/>
      <c r="F5820" s="29"/>
      <c r="G5820" s="29"/>
      <c r="H5820" s="29"/>
      <c r="I5820" s="29"/>
      <c r="J5820" s="29"/>
      <c r="K5820" s="25"/>
      <c r="L5820" s="25"/>
      <c r="M5820" s="25"/>
      <c r="N5820" s="25"/>
      <c r="O5820" s="25"/>
      <c r="P5820" s="25"/>
      <c r="Q5820" s="28"/>
      <c r="R5820" s="29"/>
      <c r="S5820" s="27"/>
      <c r="T5820" s="27"/>
      <c r="U5820" s="28"/>
      <c r="V5820" s="26"/>
      <c r="W5820" s="26"/>
      <c r="X5820" s="26"/>
      <c r="Y5820" s="37"/>
      <c r="Z5820" s="37"/>
      <c r="AA5820" s="37"/>
      <c r="AB5820" s="30"/>
      <c r="AC5820" s="30"/>
      <c r="AD5820" s="31"/>
      <c r="AE5820" s="30"/>
      <c r="AF5820" s="30"/>
      <c r="AG5820" s="32"/>
      <c r="AH5820" s="30"/>
      <c r="AJ5820" s="30"/>
      <c r="AK5820" s="30"/>
      <c r="AL5820" s="30"/>
      <c r="AM5820" s="30"/>
      <c r="AN5820" s="30"/>
      <c r="AO5820" s="30"/>
      <c r="AP5820" s="30"/>
      <c r="AQ5820" s="30"/>
      <c r="AR5820" s="30"/>
      <c r="AS5820" s="30"/>
      <c r="AT5820" s="30"/>
      <c r="AU5820" s="121"/>
      <c r="AV5820" s="129"/>
      <c r="AW5820" s="129"/>
      <c r="AX5820" s="129"/>
    </row>
    <row r="5821" spans="1:50" x14ac:dyDescent="0.25">
      <c r="A5821" s="120"/>
      <c r="B5821" s="28"/>
      <c r="C5821" s="25"/>
      <c r="D5821" s="25"/>
      <c r="E5821" s="25"/>
      <c r="F5821" s="29"/>
      <c r="G5821" s="29"/>
      <c r="H5821" s="29"/>
      <c r="I5821" s="29"/>
      <c r="J5821" s="29"/>
      <c r="K5821" s="25"/>
      <c r="L5821" s="25"/>
      <c r="M5821" s="25"/>
      <c r="N5821" s="25"/>
      <c r="O5821" s="25"/>
      <c r="P5821" s="25"/>
      <c r="Q5821" s="28"/>
      <c r="R5821" s="29"/>
      <c r="S5821" s="27"/>
      <c r="T5821" s="27"/>
      <c r="U5821" s="28"/>
      <c r="V5821" s="26"/>
      <c r="W5821" s="26"/>
      <c r="X5821" s="26"/>
      <c r="Y5821" s="37"/>
      <c r="Z5821" s="37"/>
      <c r="AA5821" s="37"/>
      <c r="AB5821" s="30"/>
      <c r="AC5821" s="30"/>
      <c r="AD5821" s="31"/>
      <c r="AE5821" s="30"/>
      <c r="AF5821" s="30"/>
      <c r="AG5821" s="32"/>
      <c r="AH5821" s="30"/>
      <c r="AJ5821" s="30"/>
      <c r="AK5821" s="30"/>
      <c r="AL5821" s="30"/>
      <c r="AM5821" s="30"/>
      <c r="AN5821" s="30"/>
      <c r="AO5821" s="30"/>
      <c r="AP5821" s="30"/>
      <c r="AQ5821" s="30"/>
      <c r="AR5821" s="30"/>
      <c r="AS5821" s="30"/>
      <c r="AT5821" s="30"/>
      <c r="AU5821" s="121"/>
      <c r="AV5821" s="129"/>
      <c r="AW5821" s="129"/>
      <c r="AX5821" s="129"/>
    </row>
    <row r="5822" spans="1:50" x14ac:dyDescent="0.25">
      <c r="A5822" s="120"/>
      <c r="B5822" s="28"/>
      <c r="C5822" s="25"/>
      <c r="D5822" s="25"/>
      <c r="E5822" s="25"/>
      <c r="F5822" s="29"/>
      <c r="G5822" s="29"/>
      <c r="H5822" s="29"/>
      <c r="I5822" s="29"/>
      <c r="J5822" s="29"/>
      <c r="K5822" s="25"/>
      <c r="L5822" s="25"/>
      <c r="M5822" s="25"/>
      <c r="N5822" s="25"/>
      <c r="O5822" s="25"/>
      <c r="P5822" s="25"/>
      <c r="Q5822" s="28"/>
      <c r="R5822" s="29"/>
      <c r="S5822" s="27"/>
      <c r="T5822" s="27"/>
      <c r="U5822" s="28"/>
      <c r="V5822" s="26"/>
      <c r="W5822" s="26"/>
      <c r="X5822" s="26"/>
      <c r="Y5822" s="37"/>
      <c r="Z5822" s="37"/>
      <c r="AA5822" s="37"/>
      <c r="AB5822" s="30"/>
      <c r="AC5822" s="30"/>
      <c r="AD5822" s="31"/>
      <c r="AE5822" s="30"/>
      <c r="AF5822" s="30"/>
      <c r="AG5822" s="32"/>
      <c r="AH5822" s="30"/>
      <c r="AJ5822" s="30"/>
      <c r="AK5822" s="30"/>
      <c r="AL5822" s="30"/>
      <c r="AM5822" s="30"/>
      <c r="AN5822" s="30"/>
      <c r="AO5822" s="30"/>
      <c r="AP5822" s="30"/>
      <c r="AQ5822" s="30"/>
      <c r="AR5822" s="30"/>
      <c r="AS5822" s="30"/>
      <c r="AT5822" s="30"/>
      <c r="AU5822" s="121"/>
      <c r="AV5822" s="129"/>
      <c r="AW5822" s="129"/>
      <c r="AX5822" s="129"/>
    </row>
    <row r="5823" spans="1:50" x14ac:dyDescent="0.25">
      <c r="A5823" s="120"/>
      <c r="B5823" s="28"/>
      <c r="C5823" s="25"/>
      <c r="D5823" s="25"/>
      <c r="E5823" s="25"/>
      <c r="F5823" s="29"/>
      <c r="G5823" s="29"/>
      <c r="H5823" s="29"/>
      <c r="I5823" s="29"/>
      <c r="J5823" s="29"/>
      <c r="K5823" s="25"/>
      <c r="L5823" s="25"/>
      <c r="M5823" s="25"/>
      <c r="N5823" s="25"/>
      <c r="O5823" s="25"/>
      <c r="P5823" s="25"/>
      <c r="Q5823" s="28"/>
      <c r="R5823" s="29"/>
      <c r="S5823" s="27"/>
      <c r="T5823" s="27"/>
      <c r="U5823" s="28"/>
      <c r="V5823" s="26"/>
      <c r="W5823" s="26"/>
      <c r="X5823" s="26"/>
      <c r="Y5823" s="37"/>
      <c r="Z5823" s="37"/>
      <c r="AA5823" s="37"/>
      <c r="AB5823" s="30"/>
      <c r="AC5823" s="30"/>
      <c r="AD5823" s="31"/>
      <c r="AE5823" s="30"/>
      <c r="AF5823" s="30"/>
      <c r="AG5823" s="32"/>
      <c r="AH5823" s="30"/>
      <c r="AJ5823" s="30"/>
      <c r="AK5823" s="30"/>
      <c r="AL5823" s="30"/>
      <c r="AM5823" s="30"/>
      <c r="AN5823" s="30"/>
      <c r="AO5823" s="30"/>
      <c r="AP5823" s="30"/>
      <c r="AQ5823" s="30"/>
      <c r="AR5823" s="30"/>
      <c r="AS5823" s="30"/>
      <c r="AT5823" s="30"/>
      <c r="AU5823" s="121"/>
      <c r="AV5823" s="129"/>
      <c r="AW5823" s="129"/>
      <c r="AX5823" s="129"/>
    </row>
    <row r="5824" spans="1:50" x14ac:dyDescent="0.25">
      <c r="A5824" s="120"/>
      <c r="B5824" s="28"/>
      <c r="C5824" s="25"/>
      <c r="D5824" s="25"/>
      <c r="E5824" s="25"/>
      <c r="F5824" s="29"/>
      <c r="G5824" s="29"/>
      <c r="H5824" s="29"/>
      <c r="I5824" s="29"/>
      <c r="J5824" s="29"/>
      <c r="K5824" s="25"/>
      <c r="L5824" s="25"/>
      <c r="M5824" s="25"/>
      <c r="N5824" s="25"/>
      <c r="O5824" s="25"/>
      <c r="P5824" s="25"/>
      <c r="Q5824" s="28"/>
      <c r="R5824" s="29"/>
      <c r="S5824" s="27"/>
      <c r="T5824" s="27"/>
      <c r="U5824" s="28"/>
      <c r="V5824" s="26"/>
      <c r="W5824" s="26"/>
      <c r="X5824" s="26"/>
      <c r="Y5824" s="37"/>
      <c r="Z5824" s="37"/>
      <c r="AA5824" s="37"/>
      <c r="AB5824" s="30"/>
      <c r="AC5824" s="30"/>
      <c r="AD5824" s="31"/>
      <c r="AE5824" s="30"/>
      <c r="AF5824" s="30"/>
      <c r="AG5824" s="32"/>
      <c r="AH5824" s="30"/>
      <c r="AJ5824" s="30"/>
      <c r="AK5824" s="30"/>
      <c r="AL5824" s="30"/>
      <c r="AM5824" s="30"/>
      <c r="AN5824" s="30"/>
      <c r="AO5824" s="30"/>
      <c r="AP5824" s="30"/>
      <c r="AQ5824" s="30"/>
      <c r="AR5824" s="30"/>
      <c r="AS5824" s="30"/>
      <c r="AT5824" s="30"/>
      <c r="AU5824" s="121"/>
      <c r="AV5824" s="129"/>
      <c r="AW5824" s="129"/>
      <c r="AX5824" s="129"/>
    </row>
    <row r="5825" spans="1:50" x14ac:dyDescent="0.25">
      <c r="A5825" s="120"/>
      <c r="B5825" s="28"/>
      <c r="C5825" s="25"/>
      <c r="D5825" s="25"/>
      <c r="E5825" s="25"/>
      <c r="F5825" s="29"/>
      <c r="G5825" s="29"/>
      <c r="H5825" s="29"/>
      <c r="I5825" s="29"/>
      <c r="J5825" s="29"/>
      <c r="K5825" s="25"/>
      <c r="L5825" s="25"/>
      <c r="M5825" s="25"/>
      <c r="N5825" s="25"/>
      <c r="O5825" s="25"/>
      <c r="P5825" s="25"/>
      <c r="Q5825" s="28"/>
      <c r="R5825" s="29"/>
      <c r="S5825" s="27"/>
      <c r="T5825" s="27"/>
      <c r="U5825" s="28"/>
      <c r="V5825" s="26"/>
      <c r="W5825" s="26"/>
      <c r="X5825" s="26"/>
      <c r="Y5825" s="37"/>
      <c r="Z5825" s="37"/>
      <c r="AA5825" s="37"/>
      <c r="AB5825" s="30"/>
      <c r="AC5825" s="30"/>
      <c r="AD5825" s="31"/>
      <c r="AE5825" s="30"/>
      <c r="AF5825" s="30"/>
      <c r="AG5825" s="32"/>
      <c r="AH5825" s="30"/>
      <c r="AJ5825" s="30"/>
      <c r="AK5825" s="30"/>
      <c r="AL5825" s="30"/>
      <c r="AM5825" s="30"/>
      <c r="AN5825" s="30"/>
      <c r="AO5825" s="30"/>
      <c r="AP5825" s="30"/>
      <c r="AQ5825" s="30"/>
      <c r="AR5825" s="30"/>
      <c r="AS5825" s="30"/>
      <c r="AT5825" s="30"/>
      <c r="AU5825" s="121"/>
      <c r="AV5825" s="129"/>
      <c r="AW5825" s="129"/>
      <c r="AX5825" s="129"/>
    </row>
    <row r="5826" spans="1:50" x14ac:dyDescent="0.25">
      <c r="A5826" s="120"/>
      <c r="B5826" s="28"/>
      <c r="C5826" s="25"/>
      <c r="D5826" s="25"/>
      <c r="E5826" s="25"/>
      <c r="F5826" s="29"/>
      <c r="G5826" s="29"/>
      <c r="H5826" s="29"/>
      <c r="I5826" s="29"/>
      <c r="J5826" s="29"/>
      <c r="K5826" s="25"/>
      <c r="L5826" s="25"/>
      <c r="M5826" s="25"/>
      <c r="N5826" s="25"/>
      <c r="O5826" s="25"/>
      <c r="P5826" s="25"/>
      <c r="Q5826" s="28"/>
      <c r="R5826" s="29"/>
      <c r="S5826" s="27"/>
      <c r="T5826" s="27"/>
      <c r="U5826" s="28"/>
      <c r="V5826" s="26"/>
      <c r="W5826" s="26"/>
      <c r="X5826" s="26"/>
      <c r="Y5826" s="37"/>
      <c r="Z5826" s="37"/>
      <c r="AA5826" s="37"/>
      <c r="AB5826" s="30"/>
      <c r="AC5826" s="30"/>
      <c r="AD5826" s="31"/>
      <c r="AE5826" s="30"/>
      <c r="AF5826" s="30"/>
      <c r="AG5826" s="32"/>
      <c r="AH5826" s="30"/>
      <c r="AJ5826" s="30"/>
      <c r="AK5826" s="30"/>
      <c r="AL5826" s="30"/>
      <c r="AM5826" s="30"/>
      <c r="AN5826" s="30"/>
      <c r="AO5826" s="30"/>
      <c r="AP5826" s="30"/>
      <c r="AQ5826" s="30"/>
      <c r="AR5826" s="30"/>
      <c r="AS5826" s="30"/>
      <c r="AT5826" s="30"/>
      <c r="AU5826" s="121"/>
      <c r="AV5826" s="129"/>
      <c r="AW5826" s="129"/>
      <c r="AX5826" s="129"/>
    </row>
    <row r="5827" spans="1:50" x14ac:dyDescent="0.25">
      <c r="A5827" s="120"/>
      <c r="B5827" s="28"/>
      <c r="C5827" s="25"/>
      <c r="D5827" s="25"/>
      <c r="E5827" s="25"/>
      <c r="F5827" s="29"/>
      <c r="G5827" s="29"/>
      <c r="H5827" s="29"/>
      <c r="I5827" s="29"/>
      <c r="J5827" s="29"/>
      <c r="K5827" s="25"/>
      <c r="L5827" s="25"/>
      <c r="M5827" s="25"/>
      <c r="N5827" s="25"/>
      <c r="O5827" s="25"/>
      <c r="P5827" s="25"/>
      <c r="Q5827" s="28"/>
      <c r="R5827" s="29"/>
      <c r="S5827" s="27"/>
      <c r="T5827" s="27"/>
      <c r="U5827" s="28"/>
      <c r="V5827" s="26"/>
      <c r="W5827" s="26"/>
      <c r="X5827" s="26"/>
      <c r="Y5827" s="37"/>
      <c r="Z5827" s="37"/>
      <c r="AA5827" s="37"/>
      <c r="AB5827" s="30"/>
      <c r="AC5827" s="30"/>
      <c r="AD5827" s="31"/>
      <c r="AE5827" s="30"/>
      <c r="AF5827" s="30"/>
      <c r="AG5827" s="32"/>
      <c r="AH5827" s="30"/>
      <c r="AJ5827" s="30"/>
      <c r="AK5827" s="30"/>
      <c r="AL5827" s="30"/>
      <c r="AM5827" s="30"/>
      <c r="AN5827" s="30"/>
      <c r="AO5827" s="30"/>
      <c r="AP5827" s="30"/>
      <c r="AQ5827" s="30"/>
      <c r="AR5827" s="30"/>
      <c r="AS5827" s="30"/>
      <c r="AT5827" s="30"/>
      <c r="AU5827" s="121"/>
      <c r="AV5827" s="129"/>
      <c r="AW5827" s="129"/>
      <c r="AX5827" s="129"/>
    </row>
    <row r="5828" spans="1:50" x14ac:dyDescent="0.25">
      <c r="A5828" s="120"/>
      <c r="B5828" s="28"/>
      <c r="C5828" s="25"/>
      <c r="D5828" s="25"/>
      <c r="E5828" s="25"/>
      <c r="F5828" s="29"/>
      <c r="G5828" s="29"/>
      <c r="H5828" s="29"/>
      <c r="I5828" s="29"/>
      <c r="J5828" s="29"/>
      <c r="K5828" s="25"/>
      <c r="L5828" s="25"/>
      <c r="M5828" s="25"/>
      <c r="N5828" s="25"/>
      <c r="O5828" s="25"/>
      <c r="P5828" s="25"/>
      <c r="Q5828" s="28"/>
      <c r="R5828" s="29"/>
      <c r="S5828" s="27"/>
      <c r="T5828" s="27"/>
      <c r="U5828" s="28"/>
      <c r="V5828" s="26"/>
      <c r="W5828" s="26"/>
      <c r="X5828" s="26"/>
      <c r="Y5828" s="37"/>
      <c r="Z5828" s="37"/>
      <c r="AA5828" s="37"/>
      <c r="AB5828" s="30"/>
      <c r="AC5828" s="30"/>
      <c r="AD5828" s="31"/>
      <c r="AE5828" s="30"/>
      <c r="AF5828" s="30"/>
      <c r="AG5828" s="32"/>
      <c r="AH5828" s="30"/>
      <c r="AJ5828" s="30"/>
      <c r="AK5828" s="30"/>
      <c r="AL5828" s="30"/>
      <c r="AM5828" s="30"/>
      <c r="AN5828" s="30"/>
      <c r="AO5828" s="30"/>
      <c r="AP5828" s="30"/>
      <c r="AQ5828" s="30"/>
      <c r="AR5828" s="30"/>
      <c r="AS5828" s="30"/>
      <c r="AT5828" s="30"/>
      <c r="AU5828" s="121"/>
      <c r="AV5828" s="129"/>
      <c r="AW5828" s="129"/>
      <c r="AX5828" s="129"/>
    </row>
    <row r="5829" spans="1:50" x14ac:dyDescent="0.25">
      <c r="A5829" s="120"/>
      <c r="B5829" s="28"/>
      <c r="C5829" s="25"/>
      <c r="D5829" s="25"/>
      <c r="E5829" s="25"/>
      <c r="F5829" s="29"/>
      <c r="G5829" s="29"/>
      <c r="H5829" s="29"/>
      <c r="I5829" s="29"/>
      <c r="J5829" s="29"/>
      <c r="K5829" s="25"/>
      <c r="L5829" s="25"/>
      <c r="M5829" s="25"/>
      <c r="N5829" s="25"/>
      <c r="O5829" s="25"/>
      <c r="P5829" s="25"/>
      <c r="Q5829" s="28"/>
      <c r="R5829" s="29"/>
      <c r="S5829" s="27"/>
      <c r="T5829" s="27"/>
      <c r="U5829" s="28"/>
      <c r="V5829" s="26"/>
      <c r="W5829" s="26"/>
      <c r="X5829" s="26"/>
      <c r="Y5829" s="37"/>
      <c r="Z5829" s="37"/>
      <c r="AA5829" s="37"/>
      <c r="AB5829" s="30"/>
      <c r="AC5829" s="30"/>
      <c r="AD5829" s="31"/>
      <c r="AE5829" s="30"/>
      <c r="AF5829" s="30"/>
      <c r="AG5829" s="32"/>
      <c r="AH5829" s="30"/>
      <c r="AJ5829" s="30"/>
      <c r="AK5829" s="30"/>
      <c r="AL5829" s="30"/>
      <c r="AM5829" s="30"/>
      <c r="AN5829" s="30"/>
      <c r="AO5829" s="30"/>
      <c r="AP5829" s="30"/>
      <c r="AQ5829" s="30"/>
      <c r="AR5829" s="30"/>
      <c r="AS5829" s="30"/>
      <c r="AT5829" s="30"/>
      <c r="AU5829" s="121"/>
      <c r="AV5829" s="129"/>
      <c r="AW5829" s="129"/>
      <c r="AX5829" s="129"/>
    </row>
    <row r="5830" spans="1:50" x14ac:dyDescent="0.25">
      <c r="A5830" s="120"/>
      <c r="B5830" s="28"/>
      <c r="C5830" s="25"/>
      <c r="D5830" s="25"/>
      <c r="E5830" s="25"/>
      <c r="F5830" s="29"/>
      <c r="G5830" s="29"/>
      <c r="H5830" s="29"/>
      <c r="I5830" s="29"/>
      <c r="J5830" s="29"/>
      <c r="K5830" s="25"/>
      <c r="L5830" s="25"/>
      <c r="M5830" s="25"/>
      <c r="N5830" s="25"/>
      <c r="O5830" s="25"/>
      <c r="P5830" s="25"/>
      <c r="Q5830" s="28"/>
      <c r="R5830" s="29"/>
      <c r="S5830" s="27"/>
      <c r="T5830" s="27"/>
      <c r="U5830" s="28"/>
      <c r="V5830" s="26"/>
      <c r="W5830" s="26"/>
      <c r="X5830" s="26"/>
      <c r="Y5830" s="37"/>
      <c r="Z5830" s="37"/>
      <c r="AA5830" s="37"/>
      <c r="AB5830" s="30"/>
      <c r="AC5830" s="30"/>
      <c r="AD5830" s="31"/>
      <c r="AE5830" s="30"/>
      <c r="AF5830" s="30"/>
      <c r="AG5830" s="32"/>
      <c r="AH5830" s="30"/>
      <c r="AJ5830" s="30"/>
      <c r="AK5830" s="30"/>
      <c r="AL5830" s="30"/>
      <c r="AM5830" s="30"/>
      <c r="AN5830" s="30"/>
      <c r="AO5830" s="30"/>
      <c r="AP5830" s="30"/>
      <c r="AQ5830" s="30"/>
      <c r="AR5830" s="30"/>
      <c r="AS5830" s="30"/>
      <c r="AT5830" s="30"/>
      <c r="AU5830" s="121"/>
      <c r="AV5830" s="129"/>
      <c r="AW5830" s="129"/>
      <c r="AX5830" s="129"/>
    </row>
    <row r="5831" spans="1:50" x14ac:dyDescent="0.25">
      <c r="A5831" s="120"/>
      <c r="B5831" s="28"/>
      <c r="C5831" s="25"/>
      <c r="D5831" s="25"/>
      <c r="E5831" s="25"/>
      <c r="F5831" s="29"/>
      <c r="G5831" s="29"/>
      <c r="H5831" s="29"/>
      <c r="I5831" s="29"/>
      <c r="J5831" s="29"/>
      <c r="K5831" s="25"/>
      <c r="L5831" s="25"/>
      <c r="M5831" s="25"/>
      <c r="N5831" s="25"/>
      <c r="O5831" s="25"/>
      <c r="P5831" s="25"/>
      <c r="Q5831" s="28"/>
      <c r="R5831" s="29"/>
      <c r="S5831" s="27"/>
      <c r="T5831" s="27"/>
      <c r="U5831" s="28"/>
      <c r="V5831" s="26"/>
      <c r="W5831" s="26"/>
      <c r="X5831" s="26"/>
      <c r="Y5831" s="37"/>
      <c r="Z5831" s="37"/>
      <c r="AA5831" s="37"/>
      <c r="AB5831" s="30"/>
      <c r="AC5831" s="30"/>
      <c r="AD5831" s="31"/>
      <c r="AE5831" s="30"/>
      <c r="AF5831" s="30"/>
      <c r="AG5831" s="32"/>
      <c r="AH5831" s="30"/>
      <c r="AJ5831" s="30"/>
      <c r="AK5831" s="30"/>
      <c r="AL5831" s="30"/>
      <c r="AM5831" s="30"/>
      <c r="AN5831" s="30"/>
      <c r="AO5831" s="30"/>
      <c r="AP5831" s="30"/>
      <c r="AQ5831" s="30"/>
      <c r="AR5831" s="30"/>
      <c r="AS5831" s="30"/>
      <c r="AT5831" s="30"/>
      <c r="AU5831" s="121"/>
      <c r="AV5831" s="129"/>
      <c r="AW5831" s="129"/>
      <c r="AX5831" s="129"/>
    </row>
    <row r="5832" spans="1:50" x14ac:dyDescent="0.25">
      <c r="A5832" s="120"/>
      <c r="B5832" s="28"/>
      <c r="C5832" s="25"/>
      <c r="D5832" s="25"/>
      <c r="E5832" s="25"/>
      <c r="F5832" s="29"/>
      <c r="G5832" s="29"/>
      <c r="H5832" s="29"/>
      <c r="I5832" s="29"/>
      <c r="J5832" s="29"/>
      <c r="K5832" s="25"/>
      <c r="L5832" s="25"/>
      <c r="M5832" s="25"/>
      <c r="N5832" s="25"/>
      <c r="O5832" s="25"/>
      <c r="P5832" s="25"/>
      <c r="Q5832" s="28"/>
      <c r="R5832" s="29"/>
      <c r="S5832" s="27"/>
      <c r="T5832" s="27"/>
      <c r="U5832" s="28"/>
      <c r="V5832" s="26"/>
      <c r="W5832" s="26"/>
      <c r="X5832" s="26"/>
      <c r="Y5832" s="37"/>
      <c r="Z5832" s="37"/>
      <c r="AA5832" s="37"/>
      <c r="AB5832" s="30"/>
      <c r="AC5832" s="30"/>
      <c r="AD5832" s="31"/>
      <c r="AE5832" s="30"/>
      <c r="AF5832" s="30"/>
      <c r="AG5832" s="32"/>
      <c r="AH5832" s="30"/>
      <c r="AJ5832" s="30"/>
      <c r="AK5832" s="30"/>
      <c r="AL5832" s="30"/>
      <c r="AM5832" s="30"/>
      <c r="AN5832" s="30"/>
      <c r="AO5832" s="30"/>
      <c r="AP5832" s="30"/>
      <c r="AQ5832" s="30"/>
      <c r="AR5832" s="30"/>
      <c r="AS5832" s="30"/>
      <c r="AT5832" s="30"/>
      <c r="AU5832" s="121"/>
      <c r="AV5832" s="129"/>
      <c r="AW5832" s="129"/>
      <c r="AX5832" s="129"/>
    </row>
    <row r="5833" spans="1:50" x14ac:dyDescent="0.25">
      <c r="A5833" s="120"/>
      <c r="B5833" s="28"/>
      <c r="C5833" s="25"/>
      <c r="D5833" s="25"/>
      <c r="E5833" s="25"/>
      <c r="F5833" s="29"/>
      <c r="G5833" s="29"/>
      <c r="H5833" s="29"/>
      <c r="I5833" s="29"/>
      <c r="J5833" s="29"/>
      <c r="K5833" s="25"/>
      <c r="L5833" s="25"/>
      <c r="M5833" s="25"/>
      <c r="N5833" s="25"/>
      <c r="O5833" s="25"/>
      <c r="P5833" s="25"/>
      <c r="Q5833" s="28"/>
      <c r="R5833" s="29"/>
      <c r="S5833" s="27"/>
      <c r="T5833" s="27"/>
      <c r="U5833" s="28"/>
      <c r="V5833" s="26"/>
      <c r="W5833" s="26"/>
      <c r="X5833" s="26"/>
      <c r="Y5833" s="37"/>
      <c r="Z5833" s="37"/>
      <c r="AA5833" s="37"/>
      <c r="AB5833" s="30"/>
      <c r="AC5833" s="30"/>
      <c r="AD5833" s="31"/>
      <c r="AE5833" s="30"/>
      <c r="AF5833" s="30"/>
      <c r="AG5833" s="32"/>
      <c r="AH5833" s="30"/>
      <c r="AJ5833" s="30"/>
      <c r="AK5833" s="30"/>
      <c r="AL5833" s="30"/>
      <c r="AM5833" s="30"/>
      <c r="AN5833" s="30"/>
      <c r="AO5833" s="30"/>
      <c r="AP5833" s="30"/>
      <c r="AQ5833" s="30"/>
      <c r="AR5833" s="30"/>
      <c r="AS5833" s="30"/>
      <c r="AT5833" s="30"/>
      <c r="AU5833" s="121"/>
      <c r="AV5833" s="129"/>
      <c r="AW5833" s="129"/>
      <c r="AX5833" s="129"/>
    </row>
    <row r="5834" spans="1:50" x14ac:dyDescent="0.25">
      <c r="A5834" s="120"/>
      <c r="B5834" s="28"/>
      <c r="C5834" s="25"/>
      <c r="D5834" s="25"/>
      <c r="E5834" s="25"/>
      <c r="F5834" s="29"/>
      <c r="G5834" s="29"/>
      <c r="H5834" s="29"/>
      <c r="I5834" s="29"/>
      <c r="J5834" s="29"/>
      <c r="K5834" s="25"/>
      <c r="L5834" s="25"/>
      <c r="M5834" s="25"/>
      <c r="N5834" s="25"/>
      <c r="O5834" s="25"/>
      <c r="P5834" s="25"/>
      <c r="Q5834" s="28"/>
      <c r="R5834" s="29"/>
      <c r="S5834" s="27"/>
      <c r="T5834" s="27"/>
      <c r="U5834" s="28"/>
      <c r="V5834" s="26"/>
      <c r="W5834" s="26"/>
      <c r="X5834" s="26"/>
      <c r="Y5834" s="37"/>
      <c r="Z5834" s="37"/>
      <c r="AA5834" s="37"/>
      <c r="AB5834" s="30"/>
      <c r="AC5834" s="30"/>
      <c r="AD5834" s="31"/>
      <c r="AE5834" s="30"/>
      <c r="AF5834" s="30"/>
      <c r="AG5834" s="32"/>
      <c r="AH5834" s="30"/>
      <c r="AJ5834" s="30"/>
      <c r="AK5834" s="30"/>
      <c r="AL5834" s="30"/>
      <c r="AM5834" s="30"/>
      <c r="AN5834" s="30"/>
      <c r="AO5834" s="30"/>
      <c r="AP5834" s="30"/>
      <c r="AQ5834" s="30"/>
      <c r="AR5834" s="30"/>
      <c r="AS5834" s="30"/>
      <c r="AT5834" s="30"/>
      <c r="AU5834" s="121"/>
      <c r="AV5834" s="129"/>
      <c r="AW5834" s="129"/>
      <c r="AX5834" s="129"/>
    </row>
    <row r="5835" spans="1:50" x14ac:dyDescent="0.25">
      <c r="A5835" s="120"/>
      <c r="B5835" s="28"/>
      <c r="C5835" s="25"/>
      <c r="D5835" s="25"/>
      <c r="E5835" s="25"/>
      <c r="F5835" s="29"/>
      <c r="G5835" s="29"/>
      <c r="H5835" s="29"/>
      <c r="I5835" s="29"/>
      <c r="J5835" s="29"/>
      <c r="K5835" s="25"/>
      <c r="L5835" s="25"/>
      <c r="M5835" s="25"/>
      <c r="N5835" s="25"/>
      <c r="O5835" s="25"/>
      <c r="P5835" s="25"/>
      <c r="Q5835" s="28"/>
      <c r="R5835" s="29"/>
      <c r="S5835" s="27"/>
      <c r="T5835" s="27"/>
      <c r="U5835" s="28"/>
      <c r="V5835" s="26"/>
      <c r="W5835" s="26"/>
      <c r="X5835" s="26"/>
      <c r="Y5835" s="37"/>
      <c r="Z5835" s="37"/>
      <c r="AA5835" s="37"/>
      <c r="AB5835" s="30"/>
      <c r="AC5835" s="30"/>
      <c r="AD5835" s="31"/>
      <c r="AE5835" s="30"/>
      <c r="AF5835" s="30"/>
      <c r="AG5835" s="32"/>
      <c r="AH5835" s="30"/>
      <c r="AJ5835" s="30"/>
      <c r="AK5835" s="30"/>
      <c r="AL5835" s="30"/>
      <c r="AM5835" s="30"/>
      <c r="AN5835" s="30"/>
      <c r="AO5835" s="30"/>
      <c r="AP5835" s="30"/>
      <c r="AQ5835" s="30"/>
      <c r="AR5835" s="30"/>
      <c r="AS5835" s="30"/>
      <c r="AT5835" s="30"/>
      <c r="AU5835" s="121"/>
      <c r="AV5835" s="129"/>
      <c r="AW5835" s="129"/>
      <c r="AX5835" s="129"/>
    </row>
    <row r="5836" spans="1:50" x14ac:dyDescent="0.25">
      <c r="A5836" s="120"/>
      <c r="B5836" s="28"/>
      <c r="C5836" s="25"/>
      <c r="D5836" s="25"/>
      <c r="E5836" s="25"/>
      <c r="F5836" s="29"/>
      <c r="G5836" s="29"/>
      <c r="H5836" s="29"/>
      <c r="I5836" s="29"/>
      <c r="J5836" s="29"/>
      <c r="K5836" s="25"/>
      <c r="L5836" s="25"/>
      <c r="M5836" s="25"/>
      <c r="N5836" s="25"/>
      <c r="O5836" s="25"/>
      <c r="P5836" s="25"/>
      <c r="Q5836" s="28"/>
      <c r="R5836" s="29"/>
      <c r="S5836" s="27"/>
      <c r="T5836" s="27"/>
      <c r="U5836" s="28"/>
      <c r="V5836" s="26"/>
      <c r="W5836" s="26"/>
      <c r="X5836" s="26"/>
      <c r="Y5836" s="37"/>
      <c r="Z5836" s="37"/>
      <c r="AA5836" s="37"/>
      <c r="AB5836" s="30"/>
      <c r="AC5836" s="30"/>
      <c r="AD5836" s="31"/>
      <c r="AE5836" s="30"/>
      <c r="AF5836" s="30"/>
      <c r="AG5836" s="32"/>
      <c r="AH5836" s="30"/>
      <c r="AJ5836" s="30"/>
      <c r="AK5836" s="30"/>
      <c r="AL5836" s="30"/>
      <c r="AM5836" s="30"/>
      <c r="AN5836" s="30"/>
      <c r="AO5836" s="30"/>
      <c r="AP5836" s="30"/>
      <c r="AQ5836" s="30"/>
      <c r="AR5836" s="30"/>
      <c r="AS5836" s="30"/>
      <c r="AT5836" s="30"/>
      <c r="AU5836" s="121"/>
      <c r="AV5836" s="129"/>
      <c r="AW5836" s="129"/>
      <c r="AX5836" s="129"/>
    </row>
    <row r="5837" spans="1:50" x14ac:dyDescent="0.25">
      <c r="A5837" s="120"/>
      <c r="B5837" s="28"/>
      <c r="C5837" s="25"/>
      <c r="D5837" s="25"/>
      <c r="E5837" s="25"/>
      <c r="F5837" s="29"/>
      <c r="G5837" s="29"/>
      <c r="H5837" s="29"/>
      <c r="I5837" s="29"/>
      <c r="J5837" s="29"/>
      <c r="K5837" s="25"/>
      <c r="L5837" s="25"/>
      <c r="M5837" s="25"/>
      <c r="N5837" s="25"/>
      <c r="O5837" s="25"/>
      <c r="P5837" s="25"/>
      <c r="Q5837" s="28"/>
      <c r="R5837" s="29"/>
      <c r="S5837" s="27"/>
      <c r="T5837" s="27"/>
      <c r="U5837" s="28"/>
      <c r="V5837" s="26"/>
      <c r="W5837" s="26"/>
      <c r="X5837" s="26"/>
      <c r="Y5837" s="37"/>
      <c r="Z5837" s="37"/>
      <c r="AA5837" s="37"/>
      <c r="AB5837" s="30"/>
      <c r="AC5837" s="30"/>
      <c r="AD5837" s="31"/>
      <c r="AE5837" s="30"/>
      <c r="AF5837" s="30"/>
      <c r="AG5837" s="32"/>
      <c r="AH5837" s="30"/>
      <c r="AJ5837" s="30"/>
      <c r="AK5837" s="30"/>
      <c r="AL5837" s="30"/>
      <c r="AM5837" s="30"/>
      <c r="AN5837" s="30"/>
      <c r="AO5837" s="30"/>
      <c r="AP5837" s="30"/>
      <c r="AQ5837" s="30"/>
      <c r="AR5837" s="30"/>
      <c r="AS5837" s="30"/>
      <c r="AT5837" s="30"/>
      <c r="AU5837" s="121"/>
      <c r="AV5837" s="129"/>
      <c r="AW5837" s="129"/>
      <c r="AX5837" s="129"/>
    </row>
    <row r="5838" spans="1:50" x14ac:dyDescent="0.25">
      <c r="A5838" s="120"/>
      <c r="B5838" s="28"/>
      <c r="C5838" s="25"/>
      <c r="D5838" s="25"/>
      <c r="E5838" s="25"/>
      <c r="F5838" s="29"/>
      <c r="G5838" s="29"/>
      <c r="H5838" s="29"/>
      <c r="I5838" s="29"/>
      <c r="J5838" s="29"/>
      <c r="K5838" s="25"/>
      <c r="L5838" s="25"/>
      <c r="M5838" s="25"/>
      <c r="N5838" s="25"/>
      <c r="O5838" s="25"/>
      <c r="P5838" s="25"/>
      <c r="Q5838" s="28"/>
      <c r="R5838" s="29"/>
      <c r="S5838" s="27"/>
      <c r="T5838" s="27"/>
      <c r="U5838" s="28"/>
      <c r="V5838" s="26"/>
      <c r="W5838" s="26"/>
      <c r="X5838" s="26"/>
      <c r="Y5838" s="37"/>
      <c r="Z5838" s="37"/>
      <c r="AA5838" s="37"/>
      <c r="AB5838" s="30"/>
      <c r="AC5838" s="30"/>
      <c r="AD5838" s="31"/>
      <c r="AE5838" s="30"/>
      <c r="AF5838" s="30"/>
      <c r="AG5838" s="32"/>
      <c r="AH5838" s="30"/>
      <c r="AJ5838" s="30"/>
      <c r="AK5838" s="30"/>
      <c r="AL5838" s="30"/>
      <c r="AM5838" s="30"/>
      <c r="AN5838" s="30"/>
      <c r="AO5838" s="30"/>
      <c r="AP5838" s="30"/>
      <c r="AQ5838" s="30"/>
      <c r="AR5838" s="30"/>
      <c r="AS5838" s="30"/>
      <c r="AT5838" s="30"/>
      <c r="AU5838" s="121"/>
      <c r="AV5838" s="129"/>
      <c r="AW5838" s="129"/>
      <c r="AX5838" s="129"/>
    </row>
    <row r="5839" spans="1:50" x14ac:dyDescent="0.25">
      <c r="A5839" s="120"/>
      <c r="B5839" s="28"/>
      <c r="C5839" s="25"/>
      <c r="D5839" s="25"/>
      <c r="E5839" s="25"/>
      <c r="F5839" s="29"/>
      <c r="G5839" s="29"/>
      <c r="H5839" s="29"/>
      <c r="I5839" s="29"/>
      <c r="J5839" s="29"/>
      <c r="K5839" s="25"/>
      <c r="L5839" s="25"/>
      <c r="M5839" s="25"/>
      <c r="N5839" s="25"/>
      <c r="O5839" s="25"/>
      <c r="P5839" s="25"/>
      <c r="Q5839" s="28"/>
      <c r="R5839" s="29"/>
      <c r="S5839" s="27"/>
      <c r="T5839" s="27"/>
      <c r="U5839" s="28"/>
      <c r="V5839" s="26"/>
      <c r="W5839" s="26"/>
      <c r="X5839" s="26"/>
      <c r="Y5839" s="37"/>
      <c r="Z5839" s="37"/>
      <c r="AA5839" s="37"/>
      <c r="AB5839" s="30"/>
      <c r="AC5839" s="30"/>
      <c r="AD5839" s="31"/>
      <c r="AE5839" s="30"/>
      <c r="AF5839" s="30"/>
      <c r="AG5839" s="32"/>
      <c r="AH5839" s="30"/>
      <c r="AJ5839" s="30"/>
      <c r="AK5839" s="30"/>
      <c r="AL5839" s="30"/>
      <c r="AM5839" s="30"/>
      <c r="AN5839" s="30"/>
      <c r="AO5839" s="30"/>
      <c r="AP5839" s="30"/>
      <c r="AQ5839" s="30"/>
      <c r="AR5839" s="30"/>
      <c r="AS5839" s="30"/>
      <c r="AT5839" s="30"/>
      <c r="AU5839" s="121"/>
      <c r="AV5839" s="129"/>
      <c r="AW5839" s="129"/>
      <c r="AX5839" s="129"/>
    </row>
    <row r="5840" spans="1:50" x14ac:dyDescent="0.25">
      <c r="A5840" s="120"/>
      <c r="B5840" s="28"/>
      <c r="C5840" s="25"/>
      <c r="D5840" s="25"/>
      <c r="E5840" s="25"/>
      <c r="F5840" s="29"/>
      <c r="G5840" s="29"/>
      <c r="H5840" s="29"/>
      <c r="I5840" s="29"/>
      <c r="J5840" s="29"/>
      <c r="K5840" s="25"/>
      <c r="L5840" s="25"/>
      <c r="M5840" s="25"/>
      <c r="N5840" s="25"/>
      <c r="O5840" s="25"/>
      <c r="P5840" s="25"/>
      <c r="Q5840" s="28"/>
      <c r="R5840" s="29"/>
      <c r="S5840" s="27"/>
      <c r="T5840" s="27"/>
      <c r="U5840" s="28"/>
      <c r="V5840" s="26"/>
      <c r="W5840" s="26"/>
      <c r="X5840" s="26"/>
      <c r="Y5840" s="37"/>
      <c r="Z5840" s="37"/>
      <c r="AA5840" s="37"/>
      <c r="AB5840" s="30"/>
      <c r="AC5840" s="30"/>
      <c r="AD5840" s="31"/>
      <c r="AE5840" s="30"/>
      <c r="AF5840" s="30"/>
      <c r="AG5840" s="32"/>
      <c r="AH5840" s="30"/>
      <c r="AJ5840" s="30"/>
      <c r="AK5840" s="30"/>
      <c r="AL5840" s="30"/>
      <c r="AM5840" s="30"/>
      <c r="AN5840" s="30"/>
      <c r="AO5840" s="30"/>
      <c r="AP5840" s="30"/>
      <c r="AQ5840" s="30"/>
      <c r="AR5840" s="30"/>
      <c r="AS5840" s="30"/>
      <c r="AT5840" s="30"/>
      <c r="AU5840" s="121"/>
      <c r="AV5840" s="129"/>
      <c r="AW5840" s="129"/>
      <c r="AX5840" s="129"/>
    </row>
    <row r="5841" spans="1:50" x14ac:dyDescent="0.25">
      <c r="A5841" s="120"/>
      <c r="B5841" s="28"/>
      <c r="C5841" s="25"/>
      <c r="D5841" s="25"/>
      <c r="E5841" s="25"/>
      <c r="F5841" s="29"/>
      <c r="G5841" s="29"/>
      <c r="H5841" s="29"/>
      <c r="I5841" s="29"/>
      <c r="J5841" s="29"/>
      <c r="K5841" s="25"/>
      <c r="L5841" s="25"/>
      <c r="M5841" s="25"/>
      <c r="N5841" s="25"/>
      <c r="O5841" s="25"/>
      <c r="P5841" s="25"/>
      <c r="Q5841" s="28"/>
      <c r="R5841" s="29"/>
      <c r="S5841" s="27"/>
      <c r="T5841" s="27"/>
      <c r="U5841" s="28"/>
      <c r="V5841" s="26"/>
      <c r="W5841" s="26"/>
      <c r="X5841" s="26"/>
      <c r="Y5841" s="37"/>
      <c r="Z5841" s="37"/>
      <c r="AA5841" s="37"/>
      <c r="AB5841" s="30"/>
      <c r="AC5841" s="30"/>
      <c r="AD5841" s="31"/>
      <c r="AE5841" s="30"/>
      <c r="AF5841" s="30"/>
      <c r="AG5841" s="32"/>
      <c r="AH5841" s="30"/>
      <c r="AJ5841" s="30"/>
      <c r="AK5841" s="30"/>
      <c r="AL5841" s="30"/>
      <c r="AM5841" s="30"/>
      <c r="AN5841" s="30"/>
      <c r="AO5841" s="30"/>
      <c r="AP5841" s="30"/>
      <c r="AQ5841" s="30"/>
      <c r="AR5841" s="30"/>
      <c r="AS5841" s="30"/>
      <c r="AT5841" s="30"/>
      <c r="AU5841" s="121"/>
      <c r="AV5841" s="129"/>
      <c r="AW5841" s="129"/>
      <c r="AX5841" s="129"/>
    </row>
    <row r="5842" spans="1:50" x14ac:dyDescent="0.25">
      <c r="A5842" s="120"/>
      <c r="B5842" s="28"/>
      <c r="C5842" s="25"/>
      <c r="D5842" s="25"/>
      <c r="E5842" s="25"/>
      <c r="F5842" s="29"/>
      <c r="G5842" s="29"/>
      <c r="H5842" s="29"/>
      <c r="I5842" s="29"/>
      <c r="J5842" s="29"/>
      <c r="K5842" s="25"/>
      <c r="L5842" s="25"/>
      <c r="M5842" s="25"/>
      <c r="N5842" s="25"/>
      <c r="O5842" s="25"/>
      <c r="P5842" s="25"/>
      <c r="Q5842" s="28"/>
      <c r="R5842" s="29"/>
      <c r="S5842" s="27"/>
      <c r="T5842" s="27"/>
      <c r="U5842" s="28"/>
      <c r="V5842" s="26"/>
      <c r="W5842" s="26"/>
      <c r="X5842" s="26"/>
      <c r="Y5842" s="37"/>
      <c r="Z5842" s="37"/>
      <c r="AA5842" s="37"/>
      <c r="AB5842" s="30"/>
      <c r="AC5842" s="30"/>
      <c r="AD5842" s="31"/>
      <c r="AE5842" s="30"/>
      <c r="AF5842" s="30"/>
      <c r="AG5842" s="32"/>
      <c r="AH5842" s="30"/>
      <c r="AJ5842" s="30"/>
      <c r="AK5842" s="30"/>
      <c r="AL5842" s="30"/>
      <c r="AM5842" s="30"/>
      <c r="AN5842" s="30"/>
      <c r="AO5842" s="30"/>
      <c r="AP5842" s="30"/>
      <c r="AQ5842" s="30"/>
      <c r="AR5842" s="30"/>
      <c r="AS5842" s="30"/>
      <c r="AT5842" s="30"/>
      <c r="AU5842" s="121"/>
      <c r="AV5842" s="129"/>
      <c r="AW5842" s="129"/>
      <c r="AX5842" s="129"/>
    </row>
    <row r="5843" spans="1:50" x14ac:dyDescent="0.25">
      <c r="A5843" s="120"/>
      <c r="B5843" s="28"/>
      <c r="C5843" s="25"/>
      <c r="D5843" s="25"/>
      <c r="E5843" s="25"/>
      <c r="F5843" s="29"/>
      <c r="G5843" s="29"/>
      <c r="H5843" s="29"/>
      <c r="I5843" s="29"/>
      <c r="J5843" s="29"/>
      <c r="K5843" s="25"/>
      <c r="L5843" s="25"/>
      <c r="M5843" s="25"/>
      <c r="N5843" s="25"/>
      <c r="O5843" s="25"/>
      <c r="P5843" s="25"/>
      <c r="Q5843" s="28"/>
      <c r="R5843" s="29"/>
      <c r="S5843" s="27"/>
      <c r="T5843" s="27"/>
      <c r="U5843" s="28"/>
      <c r="V5843" s="26"/>
      <c r="W5843" s="26"/>
      <c r="X5843" s="26"/>
      <c r="Y5843" s="37"/>
      <c r="Z5843" s="37"/>
      <c r="AA5843" s="37"/>
      <c r="AB5843" s="30"/>
      <c r="AC5843" s="30"/>
      <c r="AD5843" s="31"/>
      <c r="AE5843" s="30"/>
      <c r="AF5843" s="30"/>
      <c r="AG5843" s="32"/>
      <c r="AH5843" s="30"/>
      <c r="AJ5843" s="30"/>
      <c r="AK5843" s="30"/>
      <c r="AL5843" s="30"/>
      <c r="AM5843" s="30"/>
      <c r="AN5843" s="30"/>
      <c r="AO5843" s="30"/>
      <c r="AP5843" s="30"/>
      <c r="AQ5843" s="30"/>
      <c r="AR5843" s="30"/>
      <c r="AS5843" s="30"/>
      <c r="AT5843" s="30"/>
      <c r="AU5843" s="121"/>
      <c r="AV5843" s="129"/>
      <c r="AW5843" s="129"/>
      <c r="AX5843" s="129"/>
    </row>
    <row r="5844" spans="1:50" x14ac:dyDescent="0.25">
      <c r="A5844" s="120"/>
      <c r="B5844" s="28"/>
      <c r="C5844" s="25"/>
      <c r="D5844" s="25"/>
      <c r="E5844" s="25"/>
      <c r="F5844" s="29"/>
      <c r="G5844" s="29"/>
      <c r="H5844" s="29"/>
      <c r="I5844" s="29"/>
      <c r="J5844" s="29"/>
      <c r="K5844" s="25"/>
      <c r="L5844" s="25"/>
      <c r="M5844" s="25"/>
      <c r="N5844" s="25"/>
      <c r="O5844" s="25"/>
      <c r="P5844" s="25"/>
      <c r="Q5844" s="28"/>
      <c r="R5844" s="29"/>
      <c r="S5844" s="27"/>
      <c r="T5844" s="27"/>
      <c r="U5844" s="28"/>
      <c r="V5844" s="26"/>
      <c r="W5844" s="26"/>
      <c r="X5844" s="26"/>
      <c r="Y5844" s="37"/>
      <c r="Z5844" s="37"/>
      <c r="AA5844" s="37"/>
      <c r="AB5844" s="30"/>
      <c r="AC5844" s="30"/>
      <c r="AD5844" s="31"/>
      <c r="AE5844" s="30"/>
      <c r="AF5844" s="30"/>
      <c r="AG5844" s="32"/>
      <c r="AH5844" s="30"/>
      <c r="AJ5844" s="30"/>
      <c r="AK5844" s="30"/>
      <c r="AL5844" s="30"/>
      <c r="AM5844" s="30"/>
      <c r="AN5844" s="30"/>
      <c r="AO5844" s="30"/>
      <c r="AP5844" s="30"/>
      <c r="AQ5844" s="30"/>
      <c r="AR5844" s="30"/>
      <c r="AS5844" s="30"/>
      <c r="AT5844" s="30"/>
      <c r="AU5844" s="121"/>
      <c r="AV5844" s="129"/>
      <c r="AW5844" s="129"/>
      <c r="AX5844" s="129"/>
    </row>
    <row r="5845" spans="1:50" x14ac:dyDescent="0.25">
      <c r="A5845" s="120"/>
      <c r="B5845" s="28"/>
      <c r="C5845" s="25"/>
      <c r="D5845" s="25"/>
      <c r="E5845" s="25"/>
      <c r="F5845" s="29"/>
      <c r="G5845" s="29"/>
      <c r="H5845" s="29"/>
      <c r="I5845" s="29"/>
      <c r="J5845" s="29"/>
      <c r="K5845" s="25"/>
      <c r="L5845" s="25"/>
      <c r="M5845" s="25"/>
      <c r="N5845" s="25"/>
      <c r="O5845" s="25"/>
      <c r="P5845" s="25"/>
      <c r="Q5845" s="28"/>
      <c r="R5845" s="29"/>
      <c r="S5845" s="27"/>
      <c r="T5845" s="27"/>
      <c r="U5845" s="28"/>
      <c r="V5845" s="26"/>
      <c r="W5845" s="26"/>
      <c r="X5845" s="26"/>
      <c r="Y5845" s="37"/>
      <c r="Z5845" s="37"/>
      <c r="AA5845" s="37"/>
      <c r="AB5845" s="30"/>
      <c r="AC5845" s="30"/>
      <c r="AD5845" s="31"/>
      <c r="AE5845" s="30"/>
      <c r="AF5845" s="30"/>
      <c r="AG5845" s="32"/>
      <c r="AH5845" s="30"/>
      <c r="AJ5845" s="30"/>
      <c r="AK5845" s="30"/>
      <c r="AL5845" s="30"/>
      <c r="AM5845" s="30"/>
      <c r="AN5845" s="30"/>
      <c r="AO5845" s="30"/>
      <c r="AP5845" s="30"/>
      <c r="AQ5845" s="30"/>
      <c r="AR5845" s="30"/>
      <c r="AS5845" s="30"/>
      <c r="AT5845" s="30"/>
      <c r="AU5845" s="121"/>
      <c r="AV5845" s="129"/>
      <c r="AW5845" s="129"/>
      <c r="AX5845" s="129"/>
    </row>
    <row r="5846" spans="1:50" x14ac:dyDescent="0.25">
      <c r="A5846" s="120"/>
      <c r="B5846" s="28"/>
      <c r="C5846" s="25"/>
      <c r="D5846" s="25"/>
      <c r="E5846" s="25"/>
      <c r="F5846" s="29"/>
      <c r="G5846" s="29"/>
      <c r="H5846" s="29"/>
      <c r="I5846" s="29"/>
      <c r="J5846" s="29"/>
      <c r="K5846" s="25"/>
      <c r="L5846" s="25"/>
      <c r="M5846" s="25"/>
      <c r="N5846" s="25"/>
      <c r="O5846" s="25"/>
      <c r="P5846" s="25"/>
      <c r="Q5846" s="28"/>
      <c r="R5846" s="29"/>
      <c r="S5846" s="27"/>
      <c r="T5846" s="27"/>
      <c r="U5846" s="28"/>
      <c r="V5846" s="26"/>
      <c r="W5846" s="26"/>
      <c r="X5846" s="26"/>
      <c r="Y5846" s="37"/>
      <c r="Z5846" s="37"/>
      <c r="AA5846" s="37"/>
      <c r="AB5846" s="30"/>
      <c r="AC5846" s="30"/>
      <c r="AD5846" s="31"/>
      <c r="AE5846" s="30"/>
      <c r="AF5846" s="30"/>
      <c r="AG5846" s="32"/>
      <c r="AH5846" s="30"/>
      <c r="AJ5846" s="30"/>
      <c r="AK5846" s="30"/>
      <c r="AL5846" s="30"/>
      <c r="AM5846" s="30"/>
      <c r="AN5846" s="30"/>
      <c r="AO5846" s="30"/>
      <c r="AP5846" s="30"/>
      <c r="AQ5846" s="30"/>
      <c r="AR5846" s="30"/>
      <c r="AS5846" s="30"/>
      <c r="AT5846" s="30"/>
      <c r="AU5846" s="121"/>
      <c r="AV5846" s="129"/>
      <c r="AW5846" s="129"/>
      <c r="AX5846" s="129"/>
    </row>
    <row r="5847" spans="1:50" x14ac:dyDescent="0.25">
      <c r="A5847" s="120"/>
      <c r="B5847" s="28"/>
      <c r="C5847" s="25"/>
      <c r="D5847" s="25"/>
      <c r="E5847" s="25"/>
      <c r="F5847" s="29"/>
      <c r="G5847" s="29"/>
      <c r="H5847" s="29"/>
      <c r="I5847" s="29"/>
      <c r="J5847" s="29"/>
      <c r="K5847" s="25"/>
      <c r="L5847" s="25"/>
      <c r="M5847" s="25"/>
      <c r="N5847" s="25"/>
      <c r="O5847" s="25"/>
      <c r="P5847" s="25"/>
      <c r="Q5847" s="28"/>
      <c r="R5847" s="29"/>
      <c r="S5847" s="27"/>
      <c r="T5847" s="27"/>
      <c r="U5847" s="28"/>
      <c r="V5847" s="26"/>
      <c r="W5847" s="26"/>
      <c r="X5847" s="26"/>
      <c r="Y5847" s="37"/>
      <c r="Z5847" s="37"/>
      <c r="AA5847" s="37"/>
      <c r="AB5847" s="30"/>
      <c r="AC5847" s="30"/>
      <c r="AD5847" s="31"/>
      <c r="AE5847" s="30"/>
      <c r="AF5847" s="30"/>
      <c r="AG5847" s="32"/>
      <c r="AH5847" s="30"/>
      <c r="AJ5847" s="30"/>
      <c r="AK5847" s="30"/>
      <c r="AL5847" s="30"/>
      <c r="AM5847" s="30"/>
      <c r="AN5847" s="30"/>
      <c r="AO5847" s="30"/>
      <c r="AP5847" s="30"/>
      <c r="AQ5847" s="30"/>
      <c r="AR5847" s="30"/>
      <c r="AS5847" s="30"/>
      <c r="AT5847" s="30"/>
      <c r="AU5847" s="121"/>
      <c r="AV5847" s="129"/>
      <c r="AW5847" s="129"/>
      <c r="AX5847" s="129"/>
    </row>
    <row r="5848" spans="1:50" x14ac:dyDescent="0.25">
      <c r="A5848" s="120"/>
      <c r="B5848" s="28"/>
      <c r="C5848" s="25"/>
      <c r="D5848" s="25"/>
      <c r="E5848" s="25"/>
      <c r="F5848" s="29"/>
      <c r="G5848" s="29"/>
      <c r="H5848" s="29"/>
      <c r="I5848" s="29"/>
      <c r="J5848" s="29"/>
      <c r="K5848" s="25"/>
      <c r="L5848" s="25"/>
      <c r="M5848" s="25"/>
      <c r="N5848" s="25"/>
      <c r="O5848" s="25"/>
      <c r="P5848" s="25"/>
      <c r="Q5848" s="28"/>
      <c r="R5848" s="29"/>
      <c r="S5848" s="27"/>
      <c r="T5848" s="27"/>
      <c r="U5848" s="28"/>
      <c r="V5848" s="26"/>
      <c r="W5848" s="26"/>
      <c r="X5848" s="26"/>
      <c r="Y5848" s="37"/>
      <c r="Z5848" s="37"/>
      <c r="AA5848" s="37"/>
      <c r="AB5848" s="30"/>
      <c r="AC5848" s="30"/>
      <c r="AD5848" s="31"/>
      <c r="AE5848" s="30"/>
      <c r="AF5848" s="30"/>
      <c r="AG5848" s="32"/>
      <c r="AH5848" s="30"/>
      <c r="AJ5848" s="30"/>
      <c r="AK5848" s="30"/>
      <c r="AL5848" s="30"/>
      <c r="AM5848" s="30"/>
      <c r="AN5848" s="30"/>
      <c r="AO5848" s="30"/>
      <c r="AP5848" s="30"/>
      <c r="AQ5848" s="30"/>
      <c r="AR5848" s="30"/>
      <c r="AS5848" s="30"/>
      <c r="AT5848" s="30"/>
      <c r="AU5848" s="121"/>
      <c r="AV5848" s="129"/>
      <c r="AW5848" s="129"/>
      <c r="AX5848" s="129"/>
    </row>
    <row r="5849" spans="1:50" x14ac:dyDescent="0.25">
      <c r="A5849" s="120"/>
      <c r="B5849" s="28"/>
      <c r="C5849" s="25"/>
      <c r="D5849" s="25"/>
      <c r="E5849" s="25"/>
      <c r="F5849" s="29"/>
      <c r="G5849" s="29"/>
      <c r="H5849" s="29"/>
      <c r="I5849" s="29"/>
      <c r="J5849" s="29"/>
      <c r="K5849" s="25"/>
      <c r="L5849" s="25"/>
      <c r="M5849" s="25"/>
      <c r="N5849" s="25"/>
      <c r="O5849" s="25"/>
      <c r="P5849" s="25"/>
      <c r="Q5849" s="28"/>
      <c r="R5849" s="29"/>
      <c r="S5849" s="27"/>
      <c r="T5849" s="27"/>
      <c r="U5849" s="28"/>
      <c r="V5849" s="26"/>
      <c r="W5849" s="26"/>
      <c r="X5849" s="26"/>
      <c r="Y5849" s="37"/>
      <c r="Z5849" s="37"/>
      <c r="AA5849" s="37"/>
      <c r="AB5849" s="30"/>
      <c r="AC5849" s="30"/>
      <c r="AD5849" s="31"/>
      <c r="AE5849" s="30"/>
      <c r="AF5849" s="30"/>
      <c r="AG5849" s="32"/>
      <c r="AH5849" s="30"/>
      <c r="AJ5849" s="30"/>
      <c r="AK5849" s="30"/>
      <c r="AL5849" s="30"/>
      <c r="AM5849" s="30"/>
      <c r="AN5849" s="30"/>
      <c r="AO5849" s="30"/>
      <c r="AP5849" s="30"/>
      <c r="AQ5849" s="30"/>
      <c r="AR5849" s="30"/>
      <c r="AS5849" s="30"/>
      <c r="AT5849" s="30"/>
      <c r="AU5849" s="121"/>
      <c r="AV5849" s="129"/>
      <c r="AW5849" s="129"/>
      <c r="AX5849" s="129"/>
    </row>
    <row r="5850" spans="1:50" x14ac:dyDescent="0.25">
      <c r="A5850" s="120"/>
      <c r="B5850" s="28"/>
      <c r="C5850" s="25"/>
      <c r="D5850" s="25"/>
      <c r="E5850" s="25"/>
      <c r="F5850" s="29"/>
      <c r="G5850" s="29"/>
      <c r="H5850" s="29"/>
      <c r="I5850" s="29"/>
      <c r="J5850" s="29"/>
      <c r="K5850" s="25"/>
      <c r="L5850" s="25"/>
      <c r="M5850" s="25"/>
      <c r="N5850" s="25"/>
      <c r="O5850" s="25"/>
      <c r="P5850" s="25"/>
      <c r="Q5850" s="28"/>
      <c r="R5850" s="29"/>
      <c r="S5850" s="27"/>
      <c r="T5850" s="27"/>
      <c r="U5850" s="28"/>
      <c r="V5850" s="26"/>
      <c r="W5850" s="26"/>
      <c r="X5850" s="26"/>
      <c r="Y5850" s="37"/>
      <c r="Z5850" s="37"/>
      <c r="AA5850" s="37"/>
      <c r="AB5850" s="30"/>
      <c r="AC5850" s="30"/>
      <c r="AD5850" s="31"/>
      <c r="AE5850" s="30"/>
      <c r="AF5850" s="30"/>
      <c r="AG5850" s="32"/>
      <c r="AH5850" s="30"/>
      <c r="AJ5850" s="30"/>
      <c r="AK5850" s="30"/>
      <c r="AL5850" s="30"/>
      <c r="AM5850" s="30"/>
      <c r="AN5850" s="30"/>
      <c r="AO5850" s="30"/>
      <c r="AP5850" s="30"/>
      <c r="AQ5850" s="30"/>
      <c r="AR5850" s="30"/>
      <c r="AS5850" s="30"/>
      <c r="AT5850" s="30"/>
      <c r="AU5850" s="121"/>
      <c r="AV5850" s="129"/>
      <c r="AW5850" s="129"/>
      <c r="AX5850" s="129"/>
    </row>
    <row r="5851" spans="1:50" x14ac:dyDescent="0.25">
      <c r="A5851" s="120"/>
      <c r="B5851" s="28"/>
      <c r="C5851" s="25"/>
      <c r="D5851" s="25"/>
      <c r="E5851" s="25"/>
      <c r="F5851" s="29"/>
      <c r="G5851" s="29"/>
      <c r="H5851" s="29"/>
      <c r="I5851" s="29"/>
      <c r="J5851" s="29"/>
      <c r="K5851" s="25"/>
      <c r="L5851" s="25"/>
      <c r="M5851" s="25"/>
      <c r="N5851" s="25"/>
      <c r="O5851" s="25"/>
      <c r="P5851" s="25"/>
      <c r="Q5851" s="28"/>
      <c r="R5851" s="29"/>
      <c r="S5851" s="27"/>
      <c r="T5851" s="27"/>
      <c r="U5851" s="28"/>
      <c r="V5851" s="26"/>
      <c r="W5851" s="26"/>
      <c r="X5851" s="26"/>
      <c r="Y5851" s="37"/>
      <c r="Z5851" s="37"/>
      <c r="AA5851" s="37"/>
      <c r="AB5851" s="30"/>
      <c r="AC5851" s="30"/>
      <c r="AD5851" s="31"/>
      <c r="AE5851" s="30"/>
      <c r="AF5851" s="30"/>
      <c r="AG5851" s="32"/>
      <c r="AH5851" s="30"/>
      <c r="AJ5851" s="30"/>
      <c r="AK5851" s="30"/>
      <c r="AL5851" s="30"/>
      <c r="AM5851" s="30"/>
      <c r="AN5851" s="30"/>
      <c r="AO5851" s="30"/>
      <c r="AP5851" s="30"/>
      <c r="AQ5851" s="30"/>
      <c r="AR5851" s="30"/>
      <c r="AS5851" s="30"/>
      <c r="AT5851" s="30"/>
      <c r="AU5851" s="121"/>
      <c r="AV5851" s="129"/>
      <c r="AW5851" s="129"/>
      <c r="AX5851" s="129"/>
    </row>
    <row r="5852" spans="1:50" x14ac:dyDescent="0.25">
      <c r="A5852" s="120"/>
      <c r="B5852" s="28"/>
      <c r="C5852" s="25"/>
      <c r="D5852" s="25"/>
      <c r="E5852" s="25"/>
      <c r="F5852" s="29"/>
      <c r="G5852" s="29"/>
      <c r="H5852" s="29"/>
      <c r="I5852" s="29"/>
      <c r="J5852" s="29"/>
      <c r="K5852" s="25"/>
      <c r="L5852" s="25"/>
      <c r="M5852" s="25"/>
      <c r="N5852" s="25"/>
      <c r="O5852" s="25"/>
      <c r="P5852" s="25"/>
      <c r="Q5852" s="28"/>
      <c r="R5852" s="29"/>
      <c r="S5852" s="27"/>
      <c r="T5852" s="27"/>
      <c r="U5852" s="28"/>
      <c r="V5852" s="26"/>
      <c r="W5852" s="26"/>
      <c r="X5852" s="26"/>
      <c r="Y5852" s="37"/>
      <c r="Z5852" s="37"/>
      <c r="AA5852" s="37"/>
      <c r="AB5852" s="30"/>
      <c r="AC5852" s="30"/>
      <c r="AD5852" s="31"/>
      <c r="AE5852" s="30"/>
      <c r="AF5852" s="30"/>
      <c r="AG5852" s="32"/>
      <c r="AH5852" s="30"/>
      <c r="AJ5852" s="30"/>
      <c r="AK5852" s="30"/>
      <c r="AL5852" s="30"/>
      <c r="AM5852" s="30"/>
      <c r="AN5852" s="30"/>
      <c r="AO5852" s="30"/>
      <c r="AP5852" s="30"/>
      <c r="AQ5852" s="30"/>
      <c r="AR5852" s="30"/>
      <c r="AS5852" s="30"/>
      <c r="AT5852" s="30"/>
      <c r="AU5852" s="121"/>
      <c r="AV5852" s="129"/>
      <c r="AW5852" s="129"/>
      <c r="AX5852" s="129"/>
    </row>
    <row r="5853" spans="1:50" x14ac:dyDescent="0.25">
      <c r="A5853" s="120"/>
      <c r="B5853" s="28"/>
      <c r="C5853" s="25"/>
      <c r="D5853" s="25"/>
      <c r="E5853" s="25"/>
      <c r="F5853" s="29"/>
      <c r="G5853" s="29"/>
      <c r="H5853" s="29"/>
      <c r="I5853" s="29"/>
      <c r="J5853" s="29"/>
      <c r="K5853" s="25"/>
      <c r="L5853" s="25"/>
      <c r="M5853" s="25"/>
      <c r="N5853" s="25"/>
      <c r="O5853" s="25"/>
      <c r="P5853" s="25"/>
      <c r="Q5853" s="28"/>
      <c r="R5853" s="29"/>
      <c r="S5853" s="27"/>
      <c r="T5853" s="27"/>
      <c r="U5853" s="28"/>
      <c r="V5853" s="26"/>
      <c r="W5853" s="26"/>
      <c r="X5853" s="26"/>
      <c r="Y5853" s="37"/>
      <c r="Z5853" s="37"/>
      <c r="AA5853" s="37"/>
      <c r="AB5853" s="30"/>
      <c r="AC5853" s="30"/>
      <c r="AD5853" s="31"/>
      <c r="AE5853" s="30"/>
      <c r="AF5853" s="30"/>
      <c r="AG5853" s="32"/>
      <c r="AH5853" s="30"/>
      <c r="AJ5853" s="30"/>
      <c r="AK5853" s="30"/>
      <c r="AL5853" s="30"/>
      <c r="AM5853" s="30"/>
      <c r="AN5853" s="30"/>
      <c r="AO5853" s="30"/>
      <c r="AP5853" s="30"/>
      <c r="AQ5853" s="30"/>
      <c r="AR5853" s="30"/>
      <c r="AS5853" s="30"/>
      <c r="AT5853" s="30"/>
      <c r="AU5853" s="121"/>
      <c r="AV5853" s="129"/>
      <c r="AW5853" s="129"/>
      <c r="AX5853" s="129"/>
    </row>
    <row r="5854" spans="1:50" x14ac:dyDescent="0.25">
      <c r="A5854" s="120"/>
      <c r="B5854" s="28"/>
      <c r="C5854" s="25"/>
      <c r="D5854" s="25"/>
      <c r="E5854" s="25"/>
      <c r="F5854" s="29"/>
      <c r="G5854" s="29"/>
      <c r="H5854" s="29"/>
      <c r="I5854" s="29"/>
      <c r="J5854" s="29"/>
      <c r="K5854" s="25"/>
      <c r="L5854" s="25"/>
      <c r="M5854" s="25"/>
      <c r="N5854" s="25"/>
      <c r="O5854" s="25"/>
      <c r="P5854" s="25"/>
      <c r="Q5854" s="28"/>
      <c r="R5854" s="29"/>
      <c r="S5854" s="27"/>
      <c r="T5854" s="27"/>
      <c r="U5854" s="28"/>
      <c r="V5854" s="26"/>
      <c r="W5854" s="26"/>
      <c r="X5854" s="26"/>
      <c r="Y5854" s="37"/>
      <c r="Z5854" s="37"/>
      <c r="AA5854" s="37"/>
      <c r="AB5854" s="30"/>
      <c r="AC5854" s="30"/>
      <c r="AD5854" s="31"/>
      <c r="AE5854" s="30"/>
      <c r="AF5854" s="30"/>
      <c r="AG5854" s="32"/>
      <c r="AH5854" s="30"/>
      <c r="AJ5854" s="30"/>
      <c r="AK5854" s="30"/>
      <c r="AL5854" s="30"/>
      <c r="AM5854" s="30"/>
      <c r="AN5854" s="30"/>
      <c r="AO5854" s="30"/>
      <c r="AP5854" s="30"/>
      <c r="AQ5854" s="30"/>
      <c r="AR5854" s="30"/>
      <c r="AS5854" s="30"/>
      <c r="AT5854" s="30"/>
      <c r="AU5854" s="121"/>
      <c r="AV5854" s="129"/>
      <c r="AW5854" s="129"/>
      <c r="AX5854" s="129"/>
    </row>
    <row r="5855" spans="1:50" x14ac:dyDescent="0.25">
      <c r="A5855" s="120"/>
      <c r="B5855" s="28"/>
      <c r="C5855" s="25"/>
      <c r="D5855" s="25"/>
      <c r="E5855" s="25"/>
      <c r="F5855" s="29"/>
      <c r="G5855" s="29"/>
      <c r="H5855" s="29"/>
      <c r="I5855" s="29"/>
      <c r="J5855" s="29"/>
      <c r="K5855" s="25"/>
      <c r="L5855" s="25"/>
      <c r="M5855" s="25"/>
      <c r="N5855" s="25"/>
      <c r="O5855" s="25"/>
      <c r="P5855" s="25"/>
      <c r="Q5855" s="28"/>
      <c r="R5855" s="29"/>
      <c r="S5855" s="27"/>
      <c r="T5855" s="27"/>
      <c r="U5855" s="28"/>
      <c r="V5855" s="26"/>
      <c r="W5855" s="26"/>
      <c r="X5855" s="26"/>
      <c r="Y5855" s="37"/>
      <c r="Z5855" s="37"/>
      <c r="AA5855" s="37"/>
      <c r="AB5855" s="30"/>
      <c r="AC5855" s="30"/>
      <c r="AD5855" s="31"/>
      <c r="AE5855" s="30"/>
      <c r="AF5855" s="30"/>
      <c r="AG5855" s="32"/>
      <c r="AH5855" s="30"/>
      <c r="AJ5855" s="30"/>
      <c r="AK5855" s="30"/>
      <c r="AL5855" s="30"/>
      <c r="AM5855" s="30"/>
      <c r="AN5855" s="30"/>
      <c r="AO5855" s="30"/>
      <c r="AP5855" s="30"/>
      <c r="AQ5855" s="30"/>
      <c r="AR5855" s="30"/>
      <c r="AS5855" s="30"/>
      <c r="AT5855" s="30"/>
      <c r="AU5855" s="121"/>
      <c r="AV5855" s="129"/>
      <c r="AW5855" s="129"/>
      <c r="AX5855" s="129"/>
    </row>
    <row r="5856" spans="1:50" x14ac:dyDescent="0.25">
      <c r="A5856" s="120"/>
      <c r="B5856" s="28"/>
      <c r="C5856" s="25"/>
      <c r="D5856" s="25"/>
      <c r="E5856" s="25"/>
      <c r="F5856" s="29"/>
      <c r="G5856" s="29"/>
      <c r="H5856" s="29"/>
      <c r="I5856" s="29"/>
      <c r="J5856" s="29"/>
      <c r="K5856" s="25"/>
      <c r="L5856" s="25"/>
      <c r="M5856" s="25"/>
      <c r="N5856" s="25"/>
      <c r="O5856" s="25"/>
      <c r="P5856" s="25"/>
      <c r="Q5856" s="28"/>
      <c r="R5856" s="29"/>
      <c r="S5856" s="27"/>
      <c r="T5856" s="27"/>
      <c r="U5856" s="28"/>
      <c r="V5856" s="26"/>
      <c r="W5856" s="26"/>
      <c r="X5856" s="26"/>
      <c r="Y5856" s="37"/>
      <c r="Z5856" s="37"/>
      <c r="AA5856" s="37"/>
      <c r="AB5856" s="30"/>
      <c r="AC5856" s="30"/>
      <c r="AD5856" s="31"/>
      <c r="AE5856" s="30"/>
      <c r="AF5856" s="30"/>
      <c r="AG5856" s="32"/>
      <c r="AH5856" s="30"/>
      <c r="AJ5856" s="30"/>
      <c r="AK5856" s="30"/>
      <c r="AL5856" s="30"/>
      <c r="AM5856" s="30"/>
      <c r="AN5856" s="30"/>
      <c r="AO5856" s="30"/>
      <c r="AP5856" s="30"/>
      <c r="AQ5856" s="30"/>
      <c r="AR5856" s="30"/>
      <c r="AS5856" s="30"/>
      <c r="AT5856" s="30"/>
      <c r="AU5856" s="121"/>
      <c r="AV5856" s="129"/>
      <c r="AW5856" s="129"/>
      <c r="AX5856" s="129"/>
    </row>
    <row r="5857" spans="1:50" x14ac:dyDescent="0.25">
      <c r="A5857" s="120"/>
      <c r="B5857" s="28"/>
      <c r="C5857" s="25"/>
      <c r="D5857" s="25"/>
      <c r="E5857" s="25"/>
      <c r="F5857" s="29"/>
      <c r="G5857" s="29"/>
      <c r="H5857" s="29"/>
      <c r="I5857" s="29"/>
      <c r="J5857" s="29"/>
      <c r="K5857" s="25"/>
      <c r="L5857" s="25"/>
      <c r="M5857" s="25"/>
      <c r="N5857" s="25"/>
      <c r="O5857" s="25"/>
      <c r="P5857" s="25"/>
      <c r="Q5857" s="28"/>
      <c r="R5857" s="29"/>
      <c r="S5857" s="27"/>
      <c r="T5857" s="27"/>
      <c r="U5857" s="28"/>
      <c r="V5857" s="26"/>
      <c r="W5857" s="26"/>
      <c r="X5857" s="26"/>
      <c r="Y5857" s="37"/>
      <c r="Z5857" s="37"/>
      <c r="AA5857" s="37"/>
      <c r="AB5857" s="30"/>
      <c r="AC5857" s="30"/>
      <c r="AD5857" s="31"/>
      <c r="AE5857" s="30"/>
      <c r="AF5857" s="30"/>
      <c r="AG5857" s="32"/>
      <c r="AH5857" s="30"/>
      <c r="AJ5857" s="30"/>
      <c r="AK5857" s="30"/>
      <c r="AL5857" s="30"/>
      <c r="AM5857" s="30"/>
      <c r="AN5857" s="30"/>
      <c r="AO5857" s="30"/>
      <c r="AP5857" s="30"/>
      <c r="AQ5857" s="30"/>
      <c r="AR5857" s="30"/>
      <c r="AS5857" s="30"/>
      <c r="AT5857" s="30"/>
      <c r="AU5857" s="121"/>
      <c r="AV5857" s="129"/>
      <c r="AW5857" s="129"/>
      <c r="AX5857" s="129"/>
    </row>
    <row r="5858" spans="1:50" x14ac:dyDescent="0.25">
      <c r="A5858" s="120"/>
      <c r="B5858" s="28"/>
      <c r="C5858" s="25"/>
      <c r="D5858" s="25"/>
      <c r="E5858" s="25"/>
      <c r="F5858" s="29"/>
      <c r="G5858" s="29"/>
      <c r="H5858" s="29"/>
      <c r="I5858" s="29"/>
      <c r="J5858" s="29"/>
      <c r="K5858" s="25"/>
      <c r="L5858" s="25"/>
      <c r="M5858" s="25"/>
      <c r="N5858" s="25"/>
      <c r="O5858" s="25"/>
      <c r="P5858" s="25"/>
      <c r="Q5858" s="28"/>
      <c r="R5858" s="29"/>
      <c r="S5858" s="27"/>
      <c r="T5858" s="27"/>
      <c r="U5858" s="28"/>
      <c r="V5858" s="26"/>
      <c r="W5858" s="26"/>
      <c r="X5858" s="26"/>
      <c r="Y5858" s="37"/>
      <c r="Z5858" s="37"/>
      <c r="AA5858" s="37"/>
      <c r="AB5858" s="30"/>
      <c r="AC5858" s="30"/>
      <c r="AD5858" s="31"/>
      <c r="AE5858" s="30"/>
      <c r="AF5858" s="30"/>
      <c r="AG5858" s="32"/>
      <c r="AH5858" s="30"/>
      <c r="AJ5858" s="30"/>
      <c r="AK5858" s="30"/>
      <c r="AL5858" s="30"/>
      <c r="AM5858" s="30"/>
      <c r="AN5858" s="30"/>
      <c r="AO5858" s="30"/>
      <c r="AP5858" s="30"/>
      <c r="AQ5858" s="30"/>
      <c r="AR5858" s="30"/>
      <c r="AS5858" s="30"/>
      <c r="AT5858" s="30"/>
      <c r="AU5858" s="121"/>
      <c r="AV5858" s="129"/>
      <c r="AW5858" s="129"/>
      <c r="AX5858" s="129"/>
    </row>
    <row r="5859" spans="1:50" x14ac:dyDescent="0.25">
      <c r="A5859" s="120"/>
      <c r="B5859" s="28"/>
      <c r="C5859" s="25"/>
      <c r="D5859" s="25"/>
      <c r="E5859" s="25"/>
      <c r="F5859" s="29"/>
      <c r="G5859" s="29"/>
      <c r="H5859" s="29"/>
      <c r="I5859" s="29"/>
      <c r="J5859" s="29"/>
      <c r="K5859" s="25"/>
      <c r="L5859" s="25"/>
      <c r="M5859" s="25"/>
      <c r="N5859" s="25"/>
      <c r="O5859" s="25"/>
      <c r="P5859" s="25"/>
      <c r="Q5859" s="28"/>
      <c r="R5859" s="29"/>
      <c r="S5859" s="27"/>
      <c r="T5859" s="27"/>
      <c r="U5859" s="28"/>
      <c r="V5859" s="26"/>
      <c r="W5859" s="26"/>
      <c r="X5859" s="26"/>
      <c r="Y5859" s="37"/>
      <c r="Z5859" s="37"/>
      <c r="AA5859" s="37"/>
      <c r="AB5859" s="30"/>
      <c r="AC5859" s="30"/>
      <c r="AD5859" s="31"/>
      <c r="AE5859" s="30"/>
      <c r="AF5859" s="30"/>
      <c r="AG5859" s="32"/>
      <c r="AH5859" s="30"/>
      <c r="AJ5859" s="30"/>
      <c r="AK5859" s="30"/>
      <c r="AL5859" s="30"/>
      <c r="AM5859" s="30"/>
      <c r="AN5859" s="30"/>
      <c r="AO5859" s="30"/>
      <c r="AP5859" s="30"/>
      <c r="AQ5859" s="30"/>
      <c r="AR5859" s="30"/>
      <c r="AS5859" s="30"/>
      <c r="AT5859" s="30"/>
      <c r="AU5859" s="121"/>
      <c r="AV5859" s="129"/>
      <c r="AW5859" s="129"/>
      <c r="AX5859" s="129"/>
    </row>
    <row r="5860" spans="1:50" x14ac:dyDescent="0.25">
      <c r="A5860" s="120"/>
      <c r="B5860" s="28"/>
      <c r="C5860" s="25"/>
      <c r="D5860" s="25"/>
      <c r="E5860" s="25"/>
      <c r="F5860" s="29"/>
      <c r="G5860" s="29"/>
      <c r="H5860" s="29"/>
      <c r="I5860" s="29"/>
      <c r="J5860" s="29"/>
      <c r="K5860" s="25"/>
      <c r="L5860" s="25"/>
      <c r="M5860" s="25"/>
      <c r="N5860" s="25"/>
      <c r="O5860" s="25"/>
      <c r="P5860" s="25"/>
      <c r="Q5860" s="28"/>
      <c r="R5860" s="29"/>
      <c r="S5860" s="27"/>
      <c r="T5860" s="27"/>
      <c r="U5860" s="28"/>
      <c r="V5860" s="26"/>
      <c r="W5860" s="26"/>
      <c r="X5860" s="26"/>
      <c r="Y5860" s="37"/>
      <c r="Z5860" s="37"/>
      <c r="AA5860" s="37"/>
      <c r="AB5860" s="30"/>
      <c r="AC5860" s="30"/>
      <c r="AD5860" s="31"/>
      <c r="AE5860" s="30"/>
      <c r="AF5860" s="30"/>
      <c r="AG5860" s="32"/>
      <c r="AH5860" s="30"/>
      <c r="AJ5860" s="30"/>
      <c r="AK5860" s="30"/>
      <c r="AL5860" s="30"/>
      <c r="AM5860" s="30"/>
      <c r="AN5860" s="30"/>
      <c r="AO5860" s="30"/>
      <c r="AP5860" s="30"/>
      <c r="AQ5860" s="30"/>
      <c r="AR5860" s="30"/>
      <c r="AS5860" s="30"/>
      <c r="AT5860" s="30"/>
      <c r="AU5860" s="121"/>
      <c r="AV5860" s="129"/>
      <c r="AW5860" s="129"/>
      <c r="AX5860" s="129"/>
    </row>
    <row r="5861" spans="1:50" x14ac:dyDescent="0.25">
      <c r="A5861" s="120"/>
      <c r="B5861" s="28"/>
      <c r="C5861" s="25"/>
      <c r="D5861" s="25"/>
      <c r="E5861" s="25"/>
      <c r="F5861" s="29"/>
      <c r="G5861" s="29"/>
      <c r="H5861" s="29"/>
      <c r="I5861" s="29"/>
      <c r="J5861" s="29"/>
      <c r="K5861" s="25"/>
      <c r="L5861" s="25"/>
      <c r="M5861" s="25"/>
      <c r="N5861" s="25"/>
      <c r="O5861" s="25"/>
      <c r="P5861" s="25"/>
      <c r="Q5861" s="28"/>
      <c r="R5861" s="29"/>
      <c r="S5861" s="27"/>
      <c r="T5861" s="27"/>
      <c r="U5861" s="28"/>
      <c r="V5861" s="26"/>
      <c r="W5861" s="26"/>
      <c r="X5861" s="26"/>
      <c r="Y5861" s="37"/>
      <c r="Z5861" s="37"/>
      <c r="AA5861" s="37"/>
      <c r="AB5861" s="30"/>
      <c r="AC5861" s="30"/>
      <c r="AD5861" s="31"/>
      <c r="AE5861" s="30"/>
      <c r="AF5861" s="30"/>
      <c r="AG5861" s="32"/>
      <c r="AH5861" s="30"/>
      <c r="AJ5861" s="30"/>
      <c r="AK5861" s="30"/>
      <c r="AL5861" s="30"/>
      <c r="AM5861" s="30"/>
      <c r="AN5861" s="30"/>
      <c r="AO5861" s="30"/>
      <c r="AP5861" s="30"/>
      <c r="AQ5861" s="30"/>
      <c r="AR5861" s="30"/>
      <c r="AS5861" s="30"/>
      <c r="AT5861" s="30"/>
      <c r="AU5861" s="121"/>
      <c r="AV5861" s="129"/>
      <c r="AW5861" s="129"/>
      <c r="AX5861" s="129"/>
    </row>
    <row r="5862" spans="1:50" x14ac:dyDescent="0.25">
      <c r="A5862" s="120"/>
      <c r="B5862" s="28"/>
      <c r="C5862" s="25"/>
      <c r="D5862" s="25"/>
      <c r="E5862" s="25"/>
      <c r="F5862" s="29"/>
      <c r="G5862" s="29"/>
      <c r="H5862" s="29"/>
      <c r="I5862" s="29"/>
      <c r="J5862" s="29"/>
      <c r="K5862" s="25"/>
      <c r="L5862" s="25"/>
      <c r="M5862" s="25"/>
      <c r="N5862" s="25"/>
      <c r="O5862" s="25"/>
      <c r="P5862" s="25"/>
      <c r="Q5862" s="28"/>
      <c r="R5862" s="29"/>
      <c r="S5862" s="27"/>
      <c r="T5862" s="27"/>
      <c r="U5862" s="28"/>
      <c r="V5862" s="26"/>
      <c r="W5862" s="26"/>
      <c r="X5862" s="26"/>
      <c r="Y5862" s="37"/>
      <c r="Z5862" s="37"/>
      <c r="AA5862" s="37"/>
      <c r="AB5862" s="30"/>
      <c r="AC5862" s="30"/>
      <c r="AD5862" s="31"/>
      <c r="AE5862" s="30"/>
      <c r="AF5862" s="30"/>
      <c r="AG5862" s="32"/>
      <c r="AH5862" s="30"/>
      <c r="AJ5862" s="30"/>
      <c r="AK5862" s="30"/>
      <c r="AL5862" s="30"/>
      <c r="AM5862" s="30"/>
      <c r="AN5862" s="30"/>
      <c r="AO5862" s="30"/>
      <c r="AP5862" s="30"/>
      <c r="AQ5862" s="30"/>
      <c r="AR5862" s="30"/>
      <c r="AS5862" s="30"/>
      <c r="AT5862" s="30"/>
      <c r="AU5862" s="121"/>
      <c r="AV5862" s="129"/>
      <c r="AW5862" s="129"/>
      <c r="AX5862" s="129"/>
    </row>
    <row r="5863" spans="1:50" x14ac:dyDescent="0.25">
      <c r="A5863" s="120"/>
      <c r="B5863" s="28"/>
      <c r="C5863" s="25"/>
      <c r="D5863" s="25"/>
      <c r="E5863" s="25"/>
      <c r="F5863" s="29"/>
      <c r="G5863" s="29"/>
      <c r="H5863" s="29"/>
      <c r="I5863" s="29"/>
      <c r="J5863" s="29"/>
      <c r="K5863" s="25"/>
      <c r="L5863" s="25"/>
      <c r="M5863" s="25"/>
      <c r="N5863" s="25"/>
      <c r="O5863" s="25"/>
      <c r="P5863" s="25"/>
      <c r="Q5863" s="28"/>
      <c r="R5863" s="29"/>
      <c r="S5863" s="27"/>
      <c r="T5863" s="27"/>
      <c r="U5863" s="28"/>
      <c r="V5863" s="26"/>
      <c r="W5863" s="26"/>
      <c r="X5863" s="26"/>
      <c r="Y5863" s="37"/>
      <c r="Z5863" s="37"/>
      <c r="AA5863" s="37"/>
      <c r="AB5863" s="30"/>
      <c r="AC5863" s="30"/>
      <c r="AD5863" s="31"/>
      <c r="AE5863" s="30"/>
      <c r="AF5863" s="30"/>
      <c r="AG5863" s="32"/>
      <c r="AH5863" s="30"/>
      <c r="AJ5863" s="30"/>
      <c r="AK5863" s="30"/>
      <c r="AL5863" s="30"/>
      <c r="AM5863" s="30"/>
      <c r="AN5863" s="30"/>
      <c r="AO5863" s="30"/>
      <c r="AP5863" s="30"/>
      <c r="AQ5863" s="30"/>
      <c r="AR5863" s="30"/>
      <c r="AS5863" s="30"/>
      <c r="AT5863" s="30"/>
      <c r="AU5863" s="121"/>
      <c r="AV5863" s="129"/>
      <c r="AW5863" s="129"/>
      <c r="AX5863" s="129"/>
    </row>
    <row r="5864" spans="1:50" x14ac:dyDescent="0.25">
      <c r="A5864" s="120"/>
      <c r="B5864" s="28"/>
      <c r="C5864" s="25"/>
      <c r="D5864" s="25"/>
      <c r="E5864" s="25"/>
      <c r="F5864" s="29"/>
      <c r="G5864" s="29"/>
      <c r="H5864" s="29"/>
      <c r="I5864" s="29"/>
      <c r="J5864" s="29"/>
      <c r="K5864" s="25"/>
      <c r="L5864" s="25"/>
      <c r="M5864" s="25"/>
      <c r="N5864" s="25"/>
      <c r="O5864" s="25"/>
      <c r="P5864" s="25"/>
      <c r="Q5864" s="28"/>
      <c r="R5864" s="29"/>
      <c r="S5864" s="27"/>
      <c r="T5864" s="27"/>
      <c r="U5864" s="28"/>
      <c r="V5864" s="26"/>
      <c r="W5864" s="26"/>
      <c r="X5864" s="26"/>
      <c r="Y5864" s="37"/>
      <c r="Z5864" s="37"/>
      <c r="AA5864" s="37"/>
      <c r="AB5864" s="30"/>
      <c r="AC5864" s="30"/>
      <c r="AD5864" s="31"/>
      <c r="AE5864" s="30"/>
      <c r="AF5864" s="30"/>
      <c r="AG5864" s="32"/>
      <c r="AH5864" s="30"/>
      <c r="AJ5864" s="30"/>
      <c r="AK5864" s="30"/>
      <c r="AL5864" s="30"/>
      <c r="AM5864" s="30"/>
      <c r="AN5864" s="30"/>
      <c r="AO5864" s="30"/>
      <c r="AP5864" s="30"/>
      <c r="AQ5864" s="30"/>
      <c r="AR5864" s="30"/>
      <c r="AS5864" s="30"/>
      <c r="AT5864" s="30"/>
      <c r="AU5864" s="121"/>
      <c r="AV5864" s="129"/>
      <c r="AW5864" s="129"/>
      <c r="AX5864" s="129"/>
    </row>
    <row r="5865" spans="1:50" x14ac:dyDescent="0.25">
      <c r="A5865" s="120"/>
      <c r="B5865" s="28"/>
      <c r="C5865" s="25"/>
      <c r="D5865" s="25"/>
      <c r="E5865" s="25"/>
      <c r="F5865" s="29"/>
      <c r="G5865" s="29"/>
      <c r="H5865" s="29"/>
      <c r="I5865" s="29"/>
      <c r="J5865" s="29"/>
      <c r="K5865" s="25"/>
      <c r="L5865" s="25"/>
      <c r="M5865" s="25"/>
      <c r="N5865" s="25"/>
      <c r="O5865" s="25"/>
      <c r="P5865" s="25"/>
      <c r="Q5865" s="28"/>
      <c r="R5865" s="29"/>
      <c r="S5865" s="27"/>
      <c r="T5865" s="27"/>
      <c r="U5865" s="28"/>
      <c r="V5865" s="26"/>
      <c r="W5865" s="26"/>
      <c r="X5865" s="26"/>
      <c r="Y5865" s="37"/>
      <c r="Z5865" s="37"/>
      <c r="AA5865" s="37"/>
      <c r="AB5865" s="30"/>
      <c r="AC5865" s="30"/>
      <c r="AD5865" s="31"/>
      <c r="AE5865" s="30"/>
      <c r="AF5865" s="30"/>
      <c r="AG5865" s="32"/>
      <c r="AH5865" s="30"/>
      <c r="AJ5865" s="30"/>
      <c r="AK5865" s="30"/>
      <c r="AL5865" s="30"/>
      <c r="AM5865" s="30"/>
      <c r="AN5865" s="30"/>
      <c r="AO5865" s="30"/>
      <c r="AP5865" s="30"/>
      <c r="AQ5865" s="30"/>
      <c r="AR5865" s="30"/>
      <c r="AS5865" s="30"/>
      <c r="AT5865" s="30"/>
      <c r="AU5865" s="121"/>
      <c r="AV5865" s="129"/>
      <c r="AW5865" s="129"/>
      <c r="AX5865" s="129"/>
    </row>
    <row r="5866" spans="1:50" x14ac:dyDescent="0.25">
      <c r="A5866" s="120"/>
      <c r="B5866" s="28"/>
      <c r="C5866" s="25"/>
      <c r="D5866" s="25"/>
      <c r="E5866" s="25"/>
      <c r="F5866" s="29"/>
      <c r="G5866" s="29"/>
      <c r="H5866" s="29"/>
      <c r="I5866" s="29"/>
      <c r="J5866" s="29"/>
      <c r="K5866" s="25"/>
      <c r="L5866" s="25"/>
      <c r="M5866" s="25"/>
      <c r="N5866" s="25"/>
      <c r="O5866" s="25"/>
      <c r="P5866" s="25"/>
      <c r="Q5866" s="28"/>
      <c r="R5866" s="29"/>
      <c r="S5866" s="27"/>
      <c r="T5866" s="27"/>
      <c r="U5866" s="28"/>
      <c r="V5866" s="26"/>
      <c r="W5866" s="26"/>
      <c r="X5866" s="26"/>
      <c r="Y5866" s="37"/>
      <c r="Z5866" s="37"/>
      <c r="AA5866" s="37"/>
      <c r="AB5866" s="30"/>
      <c r="AC5866" s="30"/>
      <c r="AD5866" s="31"/>
      <c r="AE5866" s="30"/>
      <c r="AF5866" s="30"/>
      <c r="AG5866" s="32"/>
      <c r="AH5866" s="30"/>
      <c r="AJ5866" s="30"/>
      <c r="AK5866" s="30"/>
      <c r="AL5866" s="30"/>
      <c r="AM5866" s="30"/>
      <c r="AN5866" s="30"/>
      <c r="AO5866" s="30"/>
      <c r="AP5866" s="30"/>
      <c r="AQ5866" s="30"/>
      <c r="AR5866" s="30"/>
      <c r="AS5866" s="30"/>
      <c r="AT5866" s="30"/>
      <c r="AU5866" s="121"/>
      <c r="AV5866" s="129"/>
      <c r="AW5866" s="129"/>
      <c r="AX5866" s="129"/>
    </row>
    <row r="5867" spans="1:50" x14ac:dyDescent="0.25">
      <c r="A5867" s="120"/>
      <c r="B5867" s="28"/>
      <c r="C5867" s="25"/>
      <c r="D5867" s="25"/>
      <c r="E5867" s="25"/>
      <c r="F5867" s="29"/>
      <c r="G5867" s="29"/>
      <c r="H5867" s="29"/>
      <c r="I5867" s="29"/>
      <c r="J5867" s="29"/>
      <c r="K5867" s="25"/>
      <c r="L5867" s="25"/>
      <c r="M5867" s="25"/>
      <c r="N5867" s="25"/>
      <c r="O5867" s="25"/>
      <c r="P5867" s="25"/>
      <c r="Q5867" s="28"/>
      <c r="R5867" s="29"/>
      <c r="S5867" s="27"/>
      <c r="T5867" s="27"/>
      <c r="U5867" s="28"/>
      <c r="V5867" s="26"/>
      <c r="W5867" s="26"/>
      <c r="X5867" s="26"/>
      <c r="Y5867" s="37"/>
      <c r="Z5867" s="37"/>
      <c r="AA5867" s="37"/>
      <c r="AB5867" s="30"/>
      <c r="AC5867" s="30"/>
      <c r="AD5867" s="31"/>
      <c r="AE5867" s="30"/>
      <c r="AF5867" s="30"/>
      <c r="AG5867" s="32"/>
      <c r="AH5867" s="30"/>
      <c r="AJ5867" s="30"/>
      <c r="AK5867" s="30"/>
      <c r="AL5867" s="30"/>
      <c r="AM5867" s="30"/>
      <c r="AN5867" s="30"/>
      <c r="AO5867" s="30"/>
      <c r="AP5867" s="30"/>
      <c r="AQ5867" s="30"/>
      <c r="AR5867" s="30"/>
      <c r="AS5867" s="30"/>
      <c r="AT5867" s="30"/>
      <c r="AU5867" s="121"/>
      <c r="AV5867" s="129"/>
      <c r="AW5867" s="129"/>
      <c r="AX5867" s="129"/>
    </row>
    <row r="5868" spans="1:50" x14ac:dyDescent="0.25">
      <c r="A5868" s="120"/>
      <c r="B5868" s="28"/>
      <c r="C5868" s="25"/>
      <c r="D5868" s="25"/>
      <c r="E5868" s="25"/>
      <c r="F5868" s="29"/>
      <c r="G5868" s="29"/>
      <c r="H5868" s="29"/>
      <c r="I5868" s="29"/>
      <c r="J5868" s="29"/>
      <c r="K5868" s="25"/>
      <c r="L5868" s="25"/>
      <c r="M5868" s="25"/>
      <c r="N5868" s="25"/>
      <c r="O5868" s="25"/>
      <c r="P5868" s="25"/>
      <c r="Q5868" s="28"/>
      <c r="R5868" s="29"/>
      <c r="S5868" s="27"/>
      <c r="T5868" s="27"/>
      <c r="U5868" s="28"/>
      <c r="V5868" s="26"/>
      <c r="W5868" s="26"/>
      <c r="X5868" s="26"/>
      <c r="Y5868" s="37"/>
      <c r="Z5868" s="37"/>
      <c r="AA5868" s="37"/>
      <c r="AB5868" s="30"/>
      <c r="AC5868" s="30"/>
      <c r="AD5868" s="31"/>
      <c r="AE5868" s="30"/>
      <c r="AF5868" s="30"/>
      <c r="AG5868" s="32"/>
      <c r="AH5868" s="30"/>
      <c r="AJ5868" s="30"/>
      <c r="AK5868" s="30"/>
      <c r="AL5868" s="30"/>
      <c r="AM5868" s="30"/>
      <c r="AN5868" s="30"/>
      <c r="AO5868" s="30"/>
      <c r="AP5868" s="30"/>
      <c r="AQ5868" s="30"/>
      <c r="AR5868" s="30"/>
      <c r="AS5868" s="30"/>
      <c r="AT5868" s="30"/>
      <c r="AU5868" s="121"/>
      <c r="AV5868" s="129"/>
      <c r="AW5868" s="129"/>
      <c r="AX5868" s="129"/>
    </row>
    <row r="5869" spans="1:50" x14ac:dyDescent="0.25">
      <c r="A5869" s="120"/>
      <c r="B5869" s="28"/>
      <c r="C5869" s="25"/>
      <c r="D5869" s="25"/>
      <c r="E5869" s="25"/>
      <c r="F5869" s="29"/>
      <c r="G5869" s="29"/>
      <c r="H5869" s="29"/>
      <c r="I5869" s="29"/>
      <c r="J5869" s="29"/>
      <c r="K5869" s="25"/>
      <c r="L5869" s="25"/>
      <c r="M5869" s="25"/>
      <c r="N5869" s="25"/>
      <c r="O5869" s="25"/>
      <c r="P5869" s="25"/>
      <c r="Q5869" s="28"/>
      <c r="R5869" s="29"/>
      <c r="S5869" s="27"/>
      <c r="T5869" s="27"/>
      <c r="U5869" s="28"/>
      <c r="V5869" s="26"/>
      <c r="W5869" s="26"/>
      <c r="X5869" s="26"/>
      <c r="Y5869" s="37"/>
      <c r="Z5869" s="37"/>
      <c r="AA5869" s="37"/>
      <c r="AB5869" s="30"/>
      <c r="AC5869" s="30"/>
      <c r="AD5869" s="31"/>
      <c r="AE5869" s="30"/>
      <c r="AF5869" s="30"/>
      <c r="AG5869" s="32"/>
      <c r="AH5869" s="30"/>
      <c r="AJ5869" s="30"/>
      <c r="AK5869" s="30"/>
      <c r="AL5869" s="30"/>
      <c r="AM5869" s="30"/>
      <c r="AN5869" s="30"/>
      <c r="AO5869" s="30"/>
      <c r="AP5869" s="30"/>
      <c r="AQ5869" s="30"/>
      <c r="AR5869" s="30"/>
      <c r="AS5869" s="30"/>
      <c r="AT5869" s="30"/>
      <c r="AU5869" s="121"/>
      <c r="AV5869" s="129"/>
      <c r="AW5869" s="129"/>
      <c r="AX5869" s="129"/>
    </row>
    <row r="5870" spans="1:50" x14ac:dyDescent="0.25">
      <c r="A5870" s="120"/>
      <c r="B5870" s="28"/>
      <c r="C5870" s="25"/>
      <c r="D5870" s="25"/>
      <c r="E5870" s="25"/>
      <c r="F5870" s="29"/>
      <c r="G5870" s="29"/>
      <c r="H5870" s="29"/>
      <c r="I5870" s="29"/>
      <c r="J5870" s="29"/>
      <c r="K5870" s="25"/>
      <c r="L5870" s="25"/>
      <c r="M5870" s="25"/>
      <c r="N5870" s="25"/>
      <c r="O5870" s="25"/>
      <c r="P5870" s="25"/>
      <c r="Q5870" s="28"/>
      <c r="R5870" s="29"/>
      <c r="S5870" s="27"/>
      <c r="T5870" s="27"/>
      <c r="U5870" s="28"/>
      <c r="V5870" s="26"/>
      <c r="W5870" s="26"/>
      <c r="X5870" s="26"/>
      <c r="Y5870" s="37"/>
      <c r="Z5870" s="37"/>
      <c r="AA5870" s="37"/>
      <c r="AB5870" s="30"/>
      <c r="AC5870" s="30"/>
      <c r="AD5870" s="31"/>
      <c r="AE5870" s="30"/>
      <c r="AF5870" s="30"/>
      <c r="AG5870" s="32"/>
      <c r="AH5870" s="30"/>
      <c r="AJ5870" s="30"/>
      <c r="AK5870" s="30"/>
      <c r="AL5870" s="30"/>
      <c r="AM5870" s="30"/>
      <c r="AN5870" s="30"/>
      <c r="AO5870" s="30"/>
      <c r="AP5870" s="30"/>
      <c r="AQ5870" s="30"/>
      <c r="AR5870" s="30"/>
      <c r="AS5870" s="30"/>
      <c r="AT5870" s="30"/>
      <c r="AU5870" s="121"/>
      <c r="AV5870" s="129"/>
      <c r="AW5870" s="129"/>
      <c r="AX5870" s="129"/>
    </row>
    <row r="5871" spans="1:50" x14ac:dyDescent="0.25">
      <c r="A5871" s="120"/>
      <c r="B5871" s="28"/>
      <c r="C5871" s="25"/>
      <c r="D5871" s="25"/>
      <c r="E5871" s="25"/>
      <c r="F5871" s="29"/>
      <c r="G5871" s="29"/>
      <c r="H5871" s="29"/>
      <c r="I5871" s="29"/>
      <c r="J5871" s="29"/>
      <c r="K5871" s="25"/>
      <c r="L5871" s="25"/>
      <c r="M5871" s="25"/>
      <c r="N5871" s="25"/>
      <c r="O5871" s="25"/>
      <c r="P5871" s="25"/>
      <c r="Q5871" s="28"/>
      <c r="R5871" s="29"/>
      <c r="S5871" s="27"/>
      <c r="T5871" s="27"/>
      <c r="U5871" s="28"/>
      <c r="V5871" s="26"/>
      <c r="W5871" s="26"/>
      <c r="X5871" s="26"/>
      <c r="Y5871" s="37"/>
      <c r="Z5871" s="37"/>
      <c r="AA5871" s="37"/>
      <c r="AB5871" s="30"/>
      <c r="AC5871" s="30"/>
      <c r="AD5871" s="31"/>
      <c r="AE5871" s="30"/>
      <c r="AF5871" s="30"/>
      <c r="AG5871" s="32"/>
      <c r="AH5871" s="30"/>
      <c r="AJ5871" s="30"/>
      <c r="AK5871" s="30"/>
      <c r="AL5871" s="30"/>
      <c r="AM5871" s="30"/>
      <c r="AN5871" s="30"/>
      <c r="AO5871" s="30"/>
      <c r="AP5871" s="30"/>
      <c r="AQ5871" s="30"/>
      <c r="AR5871" s="30"/>
      <c r="AS5871" s="30"/>
      <c r="AT5871" s="30"/>
      <c r="AU5871" s="121"/>
      <c r="AV5871" s="129"/>
      <c r="AW5871" s="129"/>
      <c r="AX5871" s="129"/>
    </row>
    <row r="5872" spans="1:50" x14ac:dyDescent="0.25">
      <c r="A5872" s="120"/>
      <c r="B5872" s="28"/>
      <c r="C5872" s="25"/>
      <c r="D5872" s="25"/>
      <c r="E5872" s="25"/>
      <c r="F5872" s="29"/>
      <c r="G5872" s="29"/>
      <c r="H5872" s="29"/>
      <c r="I5872" s="29"/>
      <c r="J5872" s="29"/>
      <c r="K5872" s="25"/>
      <c r="L5872" s="25"/>
      <c r="M5872" s="25"/>
      <c r="N5872" s="25"/>
      <c r="O5872" s="25"/>
      <c r="P5872" s="25"/>
      <c r="Q5872" s="28"/>
      <c r="R5872" s="29"/>
      <c r="S5872" s="27"/>
      <c r="T5872" s="27"/>
      <c r="U5872" s="28"/>
      <c r="V5872" s="26"/>
      <c r="W5872" s="26"/>
      <c r="X5872" s="26"/>
      <c r="Y5872" s="37"/>
      <c r="Z5872" s="37"/>
      <c r="AA5872" s="37"/>
      <c r="AB5872" s="30"/>
      <c r="AC5872" s="30"/>
      <c r="AD5872" s="31"/>
      <c r="AE5872" s="30"/>
      <c r="AF5872" s="30"/>
      <c r="AG5872" s="32"/>
      <c r="AH5872" s="30"/>
      <c r="AJ5872" s="30"/>
      <c r="AK5872" s="30"/>
      <c r="AL5872" s="30"/>
      <c r="AM5872" s="30"/>
      <c r="AN5872" s="30"/>
      <c r="AO5872" s="30"/>
      <c r="AP5872" s="30"/>
      <c r="AQ5872" s="30"/>
      <c r="AR5872" s="30"/>
      <c r="AS5872" s="30"/>
      <c r="AT5872" s="30"/>
      <c r="AU5872" s="121"/>
      <c r="AV5872" s="129"/>
      <c r="AW5872" s="129"/>
      <c r="AX5872" s="129"/>
    </row>
    <row r="5873" spans="1:50" x14ac:dyDescent="0.25">
      <c r="A5873" s="120"/>
      <c r="B5873" s="28"/>
      <c r="C5873" s="25"/>
      <c r="D5873" s="25"/>
      <c r="E5873" s="25"/>
      <c r="F5873" s="29"/>
      <c r="G5873" s="29"/>
      <c r="H5873" s="29"/>
      <c r="I5873" s="29"/>
      <c r="J5873" s="29"/>
      <c r="K5873" s="25"/>
      <c r="L5873" s="25"/>
      <c r="M5873" s="25"/>
      <c r="N5873" s="25"/>
      <c r="O5873" s="25"/>
      <c r="P5873" s="25"/>
      <c r="Q5873" s="28"/>
      <c r="R5873" s="29"/>
      <c r="S5873" s="27"/>
      <c r="T5873" s="27"/>
      <c r="U5873" s="28"/>
      <c r="V5873" s="26"/>
      <c r="W5873" s="26"/>
      <c r="X5873" s="26"/>
      <c r="Y5873" s="37"/>
      <c r="Z5873" s="37"/>
      <c r="AA5873" s="37"/>
      <c r="AB5873" s="30"/>
      <c r="AC5873" s="30"/>
      <c r="AD5873" s="31"/>
      <c r="AE5873" s="30"/>
      <c r="AF5873" s="30"/>
      <c r="AG5873" s="32"/>
      <c r="AH5873" s="30"/>
      <c r="AJ5873" s="30"/>
      <c r="AK5873" s="30"/>
      <c r="AL5873" s="30"/>
      <c r="AM5873" s="30"/>
      <c r="AN5873" s="30"/>
      <c r="AO5873" s="30"/>
      <c r="AP5873" s="30"/>
      <c r="AQ5873" s="30"/>
      <c r="AR5873" s="30"/>
      <c r="AS5873" s="30"/>
      <c r="AT5873" s="30"/>
      <c r="AU5873" s="121"/>
      <c r="AV5873" s="129"/>
      <c r="AW5873" s="129"/>
      <c r="AX5873" s="129"/>
    </row>
    <row r="5874" spans="1:50" x14ac:dyDescent="0.25">
      <c r="A5874" s="120"/>
      <c r="B5874" s="28"/>
      <c r="C5874" s="25"/>
      <c r="D5874" s="25"/>
      <c r="E5874" s="25"/>
      <c r="F5874" s="29"/>
      <c r="G5874" s="29"/>
      <c r="H5874" s="29"/>
      <c r="I5874" s="29"/>
      <c r="J5874" s="29"/>
      <c r="K5874" s="25"/>
      <c r="L5874" s="25"/>
      <c r="M5874" s="25"/>
      <c r="N5874" s="25"/>
      <c r="O5874" s="25"/>
      <c r="P5874" s="25"/>
      <c r="Q5874" s="28"/>
      <c r="R5874" s="29"/>
      <c r="S5874" s="27"/>
      <c r="T5874" s="27"/>
      <c r="U5874" s="28"/>
      <c r="V5874" s="26"/>
      <c r="W5874" s="26"/>
      <c r="X5874" s="26"/>
      <c r="Y5874" s="37"/>
      <c r="Z5874" s="37"/>
      <c r="AA5874" s="37"/>
      <c r="AB5874" s="30"/>
      <c r="AC5874" s="30"/>
      <c r="AD5874" s="31"/>
      <c r="AE5874" s="30"/>
      <c r="AF5874" s="30"/>
      <c r="AG5874" s="32"/>
      <c r="AH5874" s="30"/>
      <c r="AJ5874" s="30"/>
      <c r="AK5874" s="30"/>
      <c r="AL5874" s="30"/>
      <c r="AM5874" s="30"/>
      <c r="AN5874" s="30"/>
      <c r="AO5874" s="30"/>
      <c r="AP5874" s="30"/>
      <c r="AQ5874" s="30"/>
      <c r="AR5874" s="30"/>
      <c r="AS5874" s="30"/>
      <c r="AT5874" s="30"/>
      <c r="AU5874" s="121"/>
      <c r="AV5874" s="129"/>
      <c r="AW5874" s="129"/>
      <c r="AX5874" s="129"/>
    </row>
    <row r="5875" spans="1:50" x14ac:dyDescent="0.25">
      <c r="A5875" s="120"/>
      <c r="B5875" s="28"/>
      <c r="C5875" s="25"/>
      <c r="D5875" s="25"/>
      <c r="E5875" s="25"/>
      <c r="F5875" s="29"/>
      <c r="G5875" s="29"/>
      <c r="H5875" s="29"/>
      <c r="I5875" s="29"/>
      <c r="J5875" s="29"/>
      <c r="K5875" s="25"/>
      <c r="L5875" s="25"/>
      <c r="M5875" s="25"/>
      <c r="N5875" s="25"/>
      <c r="O5875" s="25"/>
      <c r="P5875" s="25"/>
      <c r="Q5875" s="28"/>
      <c r="R5875" s="29"/>
      <c r="S5875" s="27"/>
      <c r="T5875" s="27"/>
      <c r="U5875" s="28"/>
      <c r="V5875" s="26"/>
      <c r="W5875" s="26"/>
      <c r="X5875" s="26"/>
      <c r="Y5875" s="37"/>
      <c r="Z5875" s="37"/>
      <c r="AA5875" s="37"/>
      <c r="AB5875" s="30"/>
      <c r="AC5875" s="30"/>
      <c r="AD5875" s="31"/>
      <c r="AE5875" s="30"/>
      <c r="AF5875" s="30"/>
      <c r="AG5875" s="32"/>
      <c r="AH5875" s="30"/>
      <c r="AJ5875" s="30"/>
      <c r="AK5875" s="30"/>
      <c r="AL5875" s="30"/>
      <c r="AM5875" s="30"/>
      <c r="AN5875" s="30"/>
      <c r="AO5875" s="30"/>
      <c r="AP5875" s="30"/>
      <c r="AQ5875" s="30"/>
      <c r="AR5875" s="30"/>
      <c r="AS5875" s="30"/>
      <c r="AT5875" s="30"/>
      <c r="AU5875" s="121"/>
      <c r="AV5875" s="129"/>
      <c r="AW5875" s="129"/>
      <c r="AX5875" s="129"/>
    </row>
    <row r="5876" spans="1:50" x14ac:dyDescent="0.25">
      <c r="A5876" s="120"/>
      <c r="B5876" s="28"/>
      <c r="C5876" s="25"/>
      <c r="D5876" s="25"/>
      <c r="E5876" s="25"/>
      <c r="F5876" s="29"/>
      <c r="G5876" s="29"/>
      <c r="H5876" s="29"/>
      <c r="I5876" s="29"/>
      <c r="J5876" s="29"/>
      <c r="K5876" s="25"/>
      <c r="L5876" s="25"/>
      <c r="M5876" s="25"/>
      <c r="N5876" s="25"/>
      <c r="O5876" s="25"/>
      <c r="P5876" s="25"/>
      <c r="Q5876" s="28"/>
      <c r="R5876" s="29"/>
      <c r="S5876" s="27"/>
      <c r="T5876" s="27"/>
      <c r="U5876" s="28"/>
      <c r="V5876" s="26"/>
      <c r="W5876" s="26"/>
      <c r="X5876" s="26"/>
      <c r="Y5876" s="37"/>
      <c r="Z5876" s="37"/>
      <c r="AA5876" s="37"/>
      <c r="AB5876" s="30"/>
      <c r="AC5876" s="30"/>
      <c r="AD5876" s="31"/>
      <c r="AE5876" s="30"/>
      <c r="AF5876" s="30"/>
      <c r="AG5876" s="32"/>
      <c r="AH5876" s="30"/>
      <c r="AJ5876" s="30"/>
      <c r="AK5876" s="30"/>
      <c r="AL5876" s="30"/>
      <c r="AM5876" s="30"/>
      <c r="AN5876" s="30"/>
      <c r="AO5876" s="30"/>
      <c r="AP5876" s="30"/>
      <c r="AQ5876" s="30"/>
      <c r="AR5876" s="30"/>
      <c r="AS5876" s="30"/>
      <c r="AT5876" s="30"/>
      <c r="AU5876" s="121"/>
      <c r="AV5876" s="129"/>
      <c r="AW5876" s="129"/>
      <c r="AX5876" s="129"/>
    </row>
    <row r="5877" spans="1:50" x14ac:dyDescent="0.25">
      <c r="A5877" s="120"/>
      <c r="B5877" s="28"/>
      <c r="C5877" s="25"/>
      <c r="D5877" s="25"/>
      <c r="E5877" s="25"/>
      <c r="F5877" s="29"/>
      <c r="G5877" s="29"/>
      <c r="H5877" s="29"/>
      <c r="I5877" s="29"/>
      <c r="J5877" s="29"/>
      <c r="K5877" s="25"/>
      <c r="L5877" s="25"/>
      <c r="M5877" s="25"/>
      <c r="N5877" s="25"/>
      <c r="O5877" s="25"/>
      <c r="P5877" s="25"/>
      <c r="Q5877" s="28"/>
      <c r="R5877" s="29"/>
      <c r="S5877" s="27"/>
      <c r="T5877" s="27"/>
      <c r="U5877" s="28"/>
      <c r="V5877" s="26"/>
      <c r="W5877" s="26"/>
      <c r="X5877" s="26"/>
      <c r="Y5877" s="37"/>
      <c r="Z5877" s="37"/>
      <c r="AA5877" s="37"/>
      <c r="AB5877" s="30"/>
      <c r="AC5877" s="30"/>
      <c r="AD5877" s="31"/>
      <c r="AE5877" s="30"/>
      <c r="AF5877" s="30"/>
      <c r="AG5877" s="32"/>
      <c r="AH5877" s="30"/>
      <c r="AJ5877" s="30"/>
      <c r="AK5877" s="30"/>
      <c r="AL5877" s="30"/>
      <c r="AM5877" s="30"/>
      <c r="AN5877" s="30"/>
      <c r="AO5877" s="30"/>
      <c r="AP5877" s="30"/>
      <c r="AQ5877" s="30"/>
      <c r="AR5877" s="30"/>
      <c r="AS5877" s="30"/>
      <c r="AT5877" s="30"/>
      <c r="AU5877" s="121"/>
      <c r="AV5877" s="129"/>
      <c r="AW5877" s="129"/>
      <c r="AX5877" s="129"/>
    </row>
    <row r="5878" spans="1:50" x14ac:dyDescent="0.25">
      <c r="A5878" s="120"/>
      <c r="B5878" s="28"/>
      <c r="C5878" s="25"/>
      <c r="D5878" s="25"/>
      <c r="E5878" s="25"/>
      <c r="F5878" s="29"/>
      <c r="G5878" s="29"/>
      <c r="H5878" s="29"/>
      <c r="I5878" s="29"/>
      <c r="J5878" s="29"/>
      <c r="K5878" s="25"/>
      <c r="L5878" s="25"/>
      <c r="M5878" s="25"/>
      <c r="N5878" s="25"/>
      <c r="O5878" s="25"/>
      <c r="P5878" s="25"/>
      <c r="Q5878" s="28"/>
      <c r="R5878" s="29"/>
      <c r="S5878" s="27"/>
      <c r="T5878" s="27"/>
      <c r="U5878" s="28"/>
      <c r="V5878" s="26"/>
      <c r="W5878" s="26"/>
      <c r="X5878" s="26"/>
      <c r="Y5878" s="37"/>
      <c r="Z5878" s="37"/>
      <c r="AA5878" s="37"/>
      <c r="AB5878" s="30"/>
      <c r="AC5878" s="30"/>
      <c r="AD5878" s="31"/>
      <c r="AE5878" s="30"/>
      <c r="AF5878" s="30"/>
      <c r="AG5878" s="32"/>
      <c r="AH5878" s="30"/>
      <c r="AJ5878" s="30"/>
      <c r="AK5878" s="30"/>
      <c r="AL5878" s="30"/>
      <c r="AM5878" s="30"/>
      <c r="AN5878" s="30"/>
      <c r="AO5878" s="30"/>
      <c r="AP5878" s="30"/>
      <c r="AQ5878" s="30"/>
      <c r="AR5878" s="30"/>
      <c r="AS5878" s="30"/>
      <c r="AT5878" s="30"/>
      <c r="AU5878" s="121"/>
      <c r="AV5878" s="129"/>
      <c r="AW5878" s="129"/>
      <c r="AX5878" s="129"/>
    </row>
    <row r="5879" spans="1:50" x14ac:dyDescent="0.25">
      <c r="A5879" s="120"/>
      <c r="B5879" s="28"/>
      <c r="C5879" s="25"/>
      <c r="D5879" s="25"/>
      <c r="E5879" s="25"/>
      <c r="F5879" s="29"/>
      <c r="G5879" s="29"/>
      <c r="H5879" s="29"/>
      <c r="I5879" s="29"/>
      <c r="J5879" s="29"/>
      <c r="K5879" s="25"/>
      <c r="L5879" s="25"/>
      <c r="M5879" s="25"/>
      <c r="N5879" s="25"/>
      <c r="O5879" s="25"/>
      <c r="P5879" s="25"/>
      <c r="Q5879" s="28"/>
      <c r="R5879" s="29"/>
      <c r="S5879" s="27"/>
      <c r="T5879" s="27"/>
      <c r="U5879" s="28"/>
      <c r="V5879" s="26"/>
      <c r="W5879" s="26"/>
      <c r="X5879" s="26"/>
      <c r="Y5879" s="37"/>
      <c r="Z5879" s="37"/>
      <c r="AA5879" s="37"/>
      <c r="AB5879" s="30"/>
      <c r="AC5879" s="30"/>
      <c r="AD5879" s="31"/>
      <c r="AE5879" s="30"/>
      <c r="AF5879" s="30"/>
      <c r="AG5879" s="32"/>
      <c r="AH5879" s="30"/>
      <c r="AJ5879" s="30"/>
      <c r="AK5879" s="30"/>
      <c r="AL5879" s="30"/>
      <c r="AM5879" s="30"/>
      <c r="AN5879" s="30"/>
      <c r="AO5879" s="30"/>
      <c r="AP5879" s="30"/>
      <c r="AQ5879" s="30"/>
      <c r="AR5879" s="30"/>
      <c r="AS5879" s="30"/>
      <c r="AT5879" s="30"/>
      <c r="AU5879" s="121"/>
      <c r="AV5879" s="129"/>
      <c r="AW5879" s="129"/>
      <c r="AX5879" s="129"/>
    </row>
    <row r="5880" spans="1:50" x14ac:dyDescent="0.25">
      <c r="A5880" s="120"/>
      <c r="B5880" s="28"/>
      <c r="C5880" s="25"/>
      <c r="D5880" s="25"/>
      <c r="E5880" s="25"/>
      <c r="F5880" s="29"/>
      <c r="G5880" s="29"/>
      <c r="H5880" s="29"/>
      <c r="I5880" s="29"/>
      <c r="J5880" s="29"/>
      <c r="K5880" s="25"/>
      <c r="L5880" s="25"/>
      <c r="M5880" s="25"/>
      <c r="N5880" s="25"/>
      <c r="O5880" s="25"/>
      <c r="P5880" s="25"/>
      <c r="Q5880" s="28"/>
      <c r="R5880" s="29"/>
      <c r="S5880" s="27"/>
      <c r="T5880" s="27"/>
      <c r="U5880" s="28"/>
      <c r="V5880" s="26"/>
      <c r="W5880" s="26"/>
      <c r="X5880" s="26"/>
      <c r="Y5880" s="37"/>
      <c r="Z5880" s="37"/>
      <c r="AA5880" s="37"/>
      <c r="AB5880" s="30"/>
      <c r="AC5880" s="30"/>
      <c r="AD5880" s="31"/>
      <c r="AE5880" s="30"/>
      <c r="AF5880" s="30"/>
      <c r="AG5880" s="32"/>
      <c r="AH5880" s="30"/>
      <c r="AJ5880" s="30"/>
      <c r="AK5880" s="30"/>
      <c r="AL5880" s="30"/>
      <c r="AM5880" s="30"/>
      <c r="AN5880" s="30"/>
      <c r="AO5880" s="30"/>
      <c r="AP5880" s="30"/>
      <c r="AQ5880" s="30"/>
      <c r="AR5880" s="30"/>
      <c r="AS5880" s="30"/>
      <c r="AT5880" s="30"/>
      <c r="AU5880" s="121"/>
      <c r="AV5880" s="129"/>
      <c r="AW5880" s="129"/>
      <c r="AX5880" s="129"/>
    </row>
    <row r="5881" spans="1:50" x14ac:dyDescent="0.25">
      <c r="A5881" s="120"/>
      <c r="B5881" s="28"/>
      <c r="C5881" s="25"/>
      <c r="D5881" s="25"/>
      <c r="E5881" s="25"/>
      <c r="F5881" s="29"/>
      <c r="G5881" s="29"/>
      <c r="H5881" s="29"/>
      <c r="I5881" s="29"/>
      <c r="J5881" s="29"/>
      <c r="K5881" s="25"/>
      <c r="L5881" s="25"/>
      <c r="M5881" s="25"/>
      <c r="N5881" s="25"/>
      <c r="O5881" s="25"/>
      <c r="P5881" s="25"/>
      <c r="Q5881" s="28"/>
      <c r="R5881" s="29"/>
      <c r="S5881" s="27"/>
      <c r="T5881" s="27"/>
      <c r="U5881" s="28"/>
      <c r="V5881" s="26"/>
      <c r="W5881" s="26"/>
      <c r="X5881" s="26"/>
      <c r="Y5881" s="37"/>
      <c r="Z5881" s="37"/>
      <c r="AA5881" s="37"/>
      <c r="AB5881" s="30"/>
      <c r="AC5881" s="30"/>
      <c r="AD5881" s="31"/>
      <c r="AE5881" s="30"/>
      <c r="AF5881" s="30"/>
      <c r="AG5881" s="32"/>
      <c r="AH5881" s="30"/>
      <c r="AJ5881" s="30"/>
      <c r="AK5881" s="30"/>
      <c r="AL5881" s="30"/>
      <c r="AM5881" s="30"/>
      <c r="AN5881" s="30"/>
      <c r="AO5881" s="30"/>
      <c r="AP5881" s="30"/>
      <c r="AQ5881" s="30"/>
      <c r="AR5881" s="30"/>
      <c r="AS5881" s="30"/>
      <c r="AT5881" s="30"/>
      <c r="AU5881" s="121"/>
      <c r="AV5881" s="129"/>
      <c r="AW5881" s="129"/>
      <c r="AX5881" s="129"/>
    </row>
    <row r="5882" spans="1:50" x14ac:dyDescent="0.25">
      <c r="A5882" s="120"/>
      <c r="B5882" s="28"/>
      <c r="C5882" s="25"/>
      <c r="D5882" s="25"/>
      <c r="E5882" s="25"/>
      <c r="F5882" s="29"/>
      <c r="G5882" s="29"/>
      <c r="H5882" s="29"/>
      <c r="I5882" s="29"/>
      <c r="J5882" s="29"/>
      <c r="K5882" s="25"/>
      <c r="L5882" s="25"/>
      <c r="M5882" s="25"/>
      <c r="N5882" s="25"/>
      <c r="O5882" s="25"/>
      <c r="P5882" s="25"/>
      <c r="Q5882" s="28"/>
      <c r="R5882" s="29"/>
      <c r="S5882" s="27"/>
      <c r="T5882" s="27"/>
      <c r="U5882" s="28"/>
      <c r="V5882" s="26"/>
      <c r="W5882" s="26"/>
      <c r="X5882" s="26"/>
      <c r="Y5882" s="37"/>
      <c r="Z5882" s="37"/>
      <c r="AA5882" s="37"/>
      <c r="AB5882" s="30"/>
      <c r="AC5882" s="30"/>
      <c r="AD5882" s="31"/>
      <c r="AE5882" s="30"/>
      <c r="AF5882" s="30"/>
      <c r="AG5882" s="32"/>
      <c r="AH5882" s="30"/>
      <c r="AJ5882" s="30"/>
      <c r="AK5882" s="30"/>
      <c r="AL5882" s="30"/>
      <c r="AM5882" s="30"/>
      <c r="AN5882" s="30"/>
      <c r="AO5882" s="30"/>
      <c r="AP5882" s="30"/>
      <c r="AQ5882" s="30"/>
      <c r="AR5882" s="30"/>
      <c r="AS5882" s="30"/>
      <c r="AT5882" s="30"/>
      <c r="AU5882" s="121"/>
      <c r="AV5882" s="129"/>
      <c r="AW5882" s="129"/>
      <c r="AX5882" s="129"/>
    </row>
    <row r="5883" spans="1:50" x14ac:dyDescent="0.25">
      <c r="A5883" s="120"/>
      <c r="B5883" s="28"/>
      <c r="C5883" s="25"/>
      <c r="D5883" s="25"/>
      <c r="E5883" s="25"/>
      <c r="F5883" s="29"/>
      <c r="G5883" s="29"/>
      <c r="H5883" s="29"/>
      <c r="I5883" s="29"/>
      <c r="J5883" s="29"/>
      <c r="K5883" s="25"/>
      <c r="L5883" s="25"/>
      <c r="M5883" s="25"/>
      <c r="N5883" s="25"/>
      <c r="O5883" s="25"/>
      <c r="P5883" s="25"/>
      <c r="Q5883" s="28"/>
      <c r="R5883" s="29"/>
      <c r="S5883" s="27"/>
      <c r="T5883" s="27"/>
      <c r="U5883" s="28"/>
      <c r="V5883" s="26"/>
      <c r="W5883" s="26"/>
      <c r="X5883" s="26"/>
      <c r="Y5883" s="37"/>
      <c r="Z5883" s="37"/>
      <c r="AA5883" s="37"/>
      <c r="AB5883" s="30"/>
      <c r="AC5883" s="30"/>
      <c r="AD5883" s="31"/>
      <c r="AE5883" s="30"/>
      <c r="AF5883" s="30"/>
      <c r="AG5883" s="32"/>
      <c r="AH5883" s="30"/>
      <c r="AJ5883" s="30"/>
      <c r="AK5883" s="30"/>
      <c r="AL5883" s="30"/>
      <c r="AM5883" s="30"/>
      <c r="AN5883" s="30"/>
      <c r="AO5883" s="30"/>
      <c r="AP5883" s="30"/>
      <c r="AQ5883" s="30"/>
      <c r="AR5883" s="30"/>
      <c r="AS5883" s="30"/>
      <c r="AT5883" s="30"/>
      <c r="AU5883" s="121"/>
      <c r="AV5883" s="129"/>
      <c r="AW5883" s="129"/>
      <c r="AX5883" s="129"/>
    </row>
    <row r="5884" spans="1:50" x14ac:dyDescent="0.25">
      <c r="A5884" s="120"/>
      <c r="B5884" s="28"/>
      <c r="C5884" s="25"/>
      <c r="D5884" s="25"/>
      <c r="E5884" s="25"/>
      <c r="F5884" s="29"/>
      <c r="G5884" s="29"/>
      <c r="H5884" s="29"/>
      <c r="I5884" s="29"/>
      <c r="J5884" s="29"/>
      <c r="K5884" s="25"/>
      <c r="L5884" s="25"/>
      <c r="M5884" s="25"/>
      <c r="N5884" s="25"/>
      <c r="O5884" s="25"/>
      <c r="P5884" s="25"/>
      <c r="Q5884" s="28"/>
      <c r="R5884" s="29"/>
      <c r="S5884" s="27"/>
      <c r="T5884" s="27"/>
      <c r="U5884" s="28"/>
      <c r="V5884" s="26"/>
      <c r="W5884" s="26"/>
      <c r="X5884" s="26"/>
      <c r="Y5884" s="37"/>
      <c r="Z5884" s="37"/>
      <c r="AA5884" s="37"/>
      <c r="AB5884" s="30"/>
      <c r="AC5884" s="30"/>
      <c r="AD5884" s="31"/>
      <c r="AE5884" s="30"/>
      <c r="AF5884" s="30"/>
      <c r="AG5884" s="32"/>
      <c r="AH5884" s="30"/>
      <c r="AJ5884" s="30"/>
      <c r="AK5884" s="30"/>
      <c r="AL5884" s="30"/>
      <c r="AM5884" s="30"/>
      <c r="AN5884" s="30"/>
      <c r="AO5884" s="30"/>
      <c r="AP5884" s="30"/>
      <c r="AQ5884" s="30"/>
      <c r="AR5884" s="30"/>
      <c r="AS5884" s="30"/>
      <c r="AT5884" s="30"/>
      <c r="AU5884" s="121"/>
      <c r="AV5884" s="129"/>
      <c r="AW5884" s="129"/>
      <c r="AX5884" s="129"/>
    </row>
    <row r="5885" spans="1:50" x14ac:dyDescent="0.25">
      <c r="A5885" s="120"/>
      <c r="B5885" s="28"/>
      <c r="C5885" s="25"/>
      <c r="D5885" s="25"/>
      <c r="E5885" s="25"/>
      <c r="F5885" s="29"/>
      <c r="G5885" s="29"/>
      <c r="H5885" s="29"/>
      <c r="I5885" s="29"/>
      <c r="J5885" s="29"/>
      <c r="K5885" s="25"/>
      <c r="L5885" s="25"/>
      <c r="M5885" s="25"/>
      <c r="N5885" s="25"/>
      <c r="O5885" s="25"/>
      <c r="P5885" s="25"/>
      <c r="Q5885" s="28"/>
      <c r="R5885" s="29"/>
      <c r="S5885" s="27"/>
      <c r="T5885" s="27"/>
      <c r="U5885" s="28"/>
      <c r="V5885" s="26"/>
      <c r="W5885" s="26"/>
      <c r="X5885" s="26"/>
      <c r="Y5885" s="37"/>
      <c r="Z5885" s="37"/>
      <c r="AA5885" s="37"/>
      <c r="AB5885" s="30"/>
      <c r="AC5885" s="30"/>
      <c r="AD5885" s="31"/>
      <c r="AE5885" s="30"/>
      <c r="AF5885" s="30"/>
      <c r="AG5885" s="32"/>
      <c r="AH5885" s="30"/>
      <c r="AJ5885" s="30"/>
      <c r="AK5885" s="30"/>
      <c r="AL5885" s="30"/>
      <c r="AM5885" s="30"/>
      <c r="AN5885" s="30"/>
      <c r="AO5885" s="30"/>
      <c r="AP5885" s="30"/>
      <c r="AQ5885" s="30"/>
      <c r="AR5885" s="30"/>
      <c r="AS5885" s="30"/>
      <c r="AT5885" s="30"/>
      <c r="AU5885" s="121"/>
      <c r="AV5885" s="129"/>
      <c r="AW5885" s="129"/>
      <c r="AX5885" s="129"/>
    </row>
    <row r="5886" spans="1:50" x14ac:dyDescent="0.25">
      <c r="A5886" s="120"/>
      <c r="B5886" s="28"/>
      <c r="C5886" s="25"/>
      <c r="D5886" s="25"/>
      <c r="E5886" s="25"/>
      <c r="F5886" s="29"/>
      <c r="G5886" s="29"/>
      <c r="H5886" s="29"/>
      <c r="I5886" s="29"/>
      <c r="J5886" s="29"/>
      <c r="K5886" s="25"/>
      <c r="L5886" s="25"/>
      <c r="M5886" s="25"/>
      <c r="N5886" s="25"/>
      <c r="O5886" s="25"/>
      <c r="P5886" s="25"/>
      <c r="Q5886" s="28"/>
      <c r="R5886" s="29"/>
      <c r="S5886" s="27"/>
      <c r="T5886" s="27"/>
      <c r="U5886" s="28"/>
      <c r="V5886" s="26"/>
      <c r="W5886" s="26"/>
      <c r="X5886" s="26"/>
      <c r="Y5886" s="37"/>
      <c r="Z5886" s="37"/>
      <c r="AA5886" s="37"/>
      <c r="AB5886" s="30"/>
      <c r="AC5886" s="30"/>
      <c r="AD5886" s="31"/>
      <c r="AE5886" s="30"/>
      <c r="AF5886" s="30"/>
      <c r="AG5886" s="32"/>
      <c r="AH5886" s="30"/>
      <c r="AJ5886" s="30"/>
      <c r="AK5886" s="30"/>
      <c r="AL5886" s="30"/>
      <c r="AM5886" s="30"/>
      <c r="AN5886" s="30"/>
      <c r="AO5886" s="30"/>
      <c r="AP5886" s="30"/>
      <c r="AQ5886" s="30"/>
      <c r="AR5886" s="30"/>
      <c r="AS5886" s="30"/>
      <c r="AT5886" s="30"/>
      <c r="AU5886" s="121"/>
      <c r="AV5886" s="129"/>
      <c r="AW5886" s="129"/>
      <c r="AX5886" s="129"/>
    </row>
    <row r="5887" spans="1:50" x14ac:dyDescent="0.25">
      <c r="A5887" s="120"/>
      <c r="B5887" s="28"/>
      <c r="C5887" s="25"/>
      <c r="D5887" s="25"/>
      <c r="E5887" s="25"/>
      <c r="F5887" s="29"/>
      <c r="G5887" s="29"/>
      <c r="H5887" s="29"/>
      <c r="I5887" s="29"/>
      <c r="J5887" s="29"/>
      <c r="K5887" s="25"/>
      <c r="L5887" s="25"/>
      <c r="M5887" s="25"/>
      <c r="N5887" s="25"/>
      <c r="O5887" s="25"/>
      <c r="P5887" s="25"/>
      <c r="Q5887" s="28"/>
      <c r="R5887" s="29"/>
      <c r="S5887" s="27"/>
      <c r="T5887" s="27"/>
      <c r="U5887" s="28"/>
      <c r="V5887" s="26"/>
      <c r="W5887" s="26"/>
      <c r="X5887" s="26"/>
      <c r="Y5887" s="37"/>
      <c r="Z5887" s="37"/>
      <c r="AA5887" s="37"/>
      <c r="AB5887" s="30"/>
      <c r="AC5887" s="30"/>
      <c r="AD5887" s="31"/>
      <c r="AE5887" s="30"/>
      <c r="AF5887" s="30"/>
      <c r="AG5887" s="32"/>
      <c r="AH5887" s="30"/>
      <c r="AJ5887" s="30"/>
      <c r="AK5887" s="30"/>
      <c r="AL5887" s="30"/>
      <c r="AM5887" s="30"/>
      <c r="AN5887" s="30"/>
      <c r="AO5887" s="30"/>
      <c r="AP5887" s="30"/>
      <c r="AQ5887" s="30"/>
      <c r="AR5887" s="30"/>
      <c r="AS5887" s="30"/>
      <c r="AT5887" s="30"/>
      <c r="AU5887" s="121"/>
      <c r="AV5887" s="129"/>
      <c r="AW5887" s="129"/>
      <c r="AX5887" s="129"/>
    </row>
    <row r="5888" spans="1:50" x14ac:dyDescent="0.25">
      <c r="A5888" s="120"/>
      <c r="B5888" s="28"/>
      <c r="C5888" s="25"/>
      <c r="D5888" s="25"/>
      <c r="E5888" s="25"/>
      <c r="F5888" s="29"/>
      <c r="G5888" s="29"/>
      <c r="H5888" s="29"/>
      <c r="I5888" s="29"/>
      <c r="J5888" s="29"/>
      <c r="K5888" s="25"/>
      <c r="L5888" s="25"/>
      <c r="M5888" s="25"/>
      <c r="N5888" s="25"/>
      <c r="O5888" s="25"/>
      <c r="P5888" s="25"/>
      <c r="Q5888" s="28"/>
      <c r="R5888" s="29"/>
      <c r="S5888" s="27"/>
      <c r="T5888" s="27"/>
      <c r="U5888" s="28"/>
      <c r="V5888" s="26"/>
      <c r="W5888" s="26"/>
      <c r="X5888" s="26"/>
      <c r="Y5888" s="37"/>
      <c r="Z5888" s="37"/>
      <c r="AA5888" s="37"/>
      <c r="AB5888" s="30"/>
      <c r="AC5888" s="30"/>
      <c r="AD5888" s="31"/>
      <c r="AE5888" s="30"/>
      <c r="AF5888" s="30"/>
      <c r="AG5888" s="32"/>
      <c r="AH5888" s="30"/>
      <c r="AJ5888" s="30"/>
      <c r="AK5888" s="30"/>
      <c r="AL5888" s="30"/>
      <c r="AM5888" s="30"/>
      <c r="AN5888" s="30"/>
      <c r="AO5888" s="30"/>
      <c r="AP5888" s="30"/>
      <c r="AQ5888" s="30"/>
      <c r="AR5888" s="30"/>
      <c r="AS5888" s="30"/>
      <c r="AT5888" s="30"/>
      <c r="AU5888" s="121"/>
      <c r="AV5888" s="129"/>
      <c r="AW5888" s="129"/>
      <c r="AX5888" s="129"/>
    </row>
    <row r="5889" spans="1:50" x14ac:dyDescent="0.25">
      <c r="A5889" s="120"/>
      <c r="B5889" s="28"/>
      <c r="C5889" s="25"/>
      <c r="D5889" s="25"/>
      <c r="E5889" s="25"/>
      <c r="F5889" s="29"/>
      <c r="G5889" s="29"/>
      <c r="H5889" s="29"/>
      <c r="I5889" s="29"/>
      <c r="J5889" s="29"/>
      <c r="K5889" s="25"/>
      <c r="L5889" s="25"/>
      <c r="M5889" s="25"/>
      <c r="N5889" s="25"/>
      <c r="O5889" s="25"/>
      <c r="P5889" s="25"/>
      <c r="Q5889" s="28"/>
      <c r="R5889" s="29"/>
      <c r="S5889" s="27"/>
      <c r="T5889" s="27"/>
      <c r="U5889" s="28"/>
      <c r="V5889" s="26"/>
      <c r="W5889" s="26"/>
      <c r="X5889" s="26"/>
      <c r="Y5889" s="37"/>
      <c r="Z5889" s="37"/>
      <c r="AA5889" s="37"/>
      <c r="AB5889" s="30"/>
      <c r="AC5889" s="30"/>
      <c r="AD5889" s="31"/>
      <c r="AE5889" s="30"/>
      <c r="AF5889" s="30"/>
      <c r="AG5889" s="32"/>
      <c r="AH5889" s="30"/>
      <c r="AJ5889" s="30"/>
      <c r="AK5889" s="30"/>
      <c r="AL5889" s="30"/>
      <c r="AM5889" s="30"/>
      <c r="AN5889" s="30"/>
      <c r="AO5889" s="30"/>
      <c r="AP5889" s="30"/>
      <c r="AQ5889" s="30"/>
      <c r="AR5889" s="30"/>
      <c r="AS5889" s="30"/>
      <c r="AT5889" s="30"/>
      <c r="AU5889" s="121"/>
      <c r="AV5889" s="129"/>
      <c r="AW5889" s="129"/>
      <c r="AX5889" s="129"/>
    </row>
    <row r="5890" spans="1:50" x14ac:dyDescent="0.25">
      <c r="A5890" s="120"/>
      <c r="B5890" s="28"/>
      <c r="C5890" s="25"/>
      <c r="D5890" s="25"/>
      <c r="E5890" s="25"/>
      <c r="F5890" s="29"/>
      <c r="G5890" s="29"/>
      <c r="H5890" s="29"/>
      <c r="I5890" s="29"/>
      <c r="J5890" s="29"/>
      <c r="K5890" s="25"/>
      <c r="L5890" s="25"/>
      <c r="M5890" s="25"/>
      <c r="N5890" s="25"/>
      <c r="O5890" s="25"/>
      <c r="P5890" s="25"/>
      <c r="Q5890" s="28"/>
      <c r="R5890" s="29"/>
      <c r="S5890" s="27"/>
      <c r="T5890" s="27"/>
      <c r="U5890" s="28"/>
      <c r="V5890" s="26"/>
      <c r="W5890" s="26"/>
      <c r="X5890" s="26"/>
      <c r="Y5890" s="37"/>
      <c r="Z5890" s="37"/>
      <c r="AA5890" s="37"/>
      <c r="AB5890" s="30"/>
      <c r="AC5890" s="30"/>
      <c r="AD5890" s="31"/>
      <c r="AE5890" s="30"/>
      <c r="AF5890" s="30"/>
      <c r="AG5890" s="32"/>
      <c r="AH5890" s="30"/>
      <c r="AJ5890" s="30"/>
      <c r="AK5890" s="30"/>
      <c r="AL5890" s="30"/>
      <c r="AM5890" s="30"/>
      <c r="AN5890" s="30"/>
      <c r="AO5890" s="30"/>
      <c r="AP5890" s="30"/>
      <c r="AQ5890" s="30"/>
      <c r="AR5890" s="30"/>
      <c r="AS5890" s="30"/>
      <c r="AT5890" s="30"/>
      <c r="AU5890" s="121"/>
      <c r="AV5890" s="129"/>
      <c r="AW5890" s="129"/>
      <c r="AX5890" s="129"/>
    </row>
    <row r="5891" spans="1:50" x14ac:dyDescent="0.25">
      <c r="A5891" s="120"/>
      <c r="B5891" s="28"/>
      <c r="C5891" s="25"/>
      <c r="D5891" s="25"/>
      <c r="E5891" s="25"/>
      <c r="F5891" s="29"/>
      <c r="G5891" s="29"/>
      <c r="H5891" s="29"/>
      <c r="I5891" s="29"/>
      <c r="J5891" s="29"/>
      <c r="K5891" s="25"/>
      <c r="L5891" s="25"/>
      <c r="M5891" s="25"/>
      <c r="N5891" s="25"/>
      <c r="O5891" s="25"/>
      <c r="P5891" s="25"/>
      <c r="Q5891" s="28"/>
      <c r="R5891" s="29"/>
      <c r="S5891" s="27"/>
      <c r="T5891" s="27"/>
      <c r="U5891" s="28"/>
      <c r="V5891" s="26"/>
      <c r="W5891" s="26"/>
      <c r="X5891" s="26"/>
      <c r="Y5891" s="37"/>
      <c r="Z5891" s="37"/>
      <c r="AA5891" s="37"/>
      <c r="AB5891" s="30"/>
      <c r="AC5891" s="30"/>
      <c r="AD5891" s="31"/>
      <c r="AE5891" s="30"/>
      <c r="AF5891" s="30"/>
      <c r="AG5891" s="32"/>
      <c r="AH5891" s="30"/>
      <c r="AJ5891" s="30"/>
      <c r="AK5891" s="30"/>
      <c r="AL5891" s="30"/>
      <c r="AM5891" s="30"/>
      <c r="AN5891" s="30"/>
      <c r="AO5891" s="30"/>
      <c r="AP5891" s="30"/>
      <c r="AQ5891" s="30"/>
      <c r="AR5891" s="30"/>
      <c r="AS5891" s="30"/>
      <c r="AT5891" s="30"/>
      <c r="AU5891" s="121"/>
      <c r="AV5891" s="129"/>
      <c r="AW5891" s="129"/>
      <c r="AX5891" s="129"/>
    </row>
    <row r="5892" spans="1:50" x14ac:dyDescent="0.25">
      <c r="A5892" s="120"/>
      <c r="B5892" s="28"/>
      <c r="C5892" s="25"/>
      <c r="D5892" s="25"/>
      <c r="E5892" s="25"/>
      <c r="F5892" s="29"/>
      <c r="G5892" s="29"/>
      <c r="H5892" s="29"/>
      <c r="I5892" s="29"/>
      <c r="J5892" s="29"/>
      <c r="K5892" s="25"/>
      <c r="L5892" s="25"/>
      <c r="M5892" s="25"/>
      <c r="N5892" s="25"/>
      <c r="O5892" s="25"/>
      <c r="P5892" s="25"/>
      <c r="Q5892" s="28"/>
      <c r="R5892" s="29"/>
      <c r="S5892" s="27"/>
      <c r="T5892" s="27"/>
      <c r="U5892" s="28"/>
      <c r="V5892" s="26"/>
      <c r="W5892" s="26"/>
      <c r="X5892" s="26"/>
      <c r="Y5892" s="37"/>
      <c r="Z5892" s="37"/>
      <c r="AA5892" s="37"/>
      <c r="AB5892" s="30"/>
      <c r="AC5892" s="30"/>
      <c r="AD5892" s="31"/>
      <c r="AE5892" s="30"/>
      <c r="AF5892" s="30"/>
      <c r="AG5892" s="32"/>
      <c r="AH5892" s="30"/>
      <c r="AJ5892" s="30"/>
      <c r="AK5892" s="30"/>
      <c r="AL5892" s="30"/>
      <c r="AM5892" s="30"/>
      <c r="AN5892" s="30"/>
      <c r="AO5892" s="30"/>
      <c r="AP5892" s="30"/>
      <c r="AQ5892" s="30"/>
      <c r="AR5892" s="30"/>
      <c r="AS5892" s="30"/>
      <c r="AT5892" s="30"/>
      <c r="AU5892" s="121"/>
      <c r="AV5892" s="129"/>
      <c r="AW5892" s="129"/>
      <c r="AX5892" s="129"/>
    </row>
    <row r="5893" spans="1:50" x14ac:dyDescent="0.25">
      <c r="A5893" s="120"/>
      <c r="B5893" s="28"/>
      <c r="C5893" s="25"/>
      <c r="D5893" s="25"/>
      <c r="E5893" s="25"/>
      <c r="F5893" s="29"/>
      <c r="G5893" s="29"/>
      <c r="H5893" s="29"/>
      <c r="I5893" s="29"/>
      <c r="J5893" s="29"/>
      <c r="K5893" s="25"/>
      <c r="L5893" s="25"/>
      <c r="M5893" s="25"/>
      <c r="N5893" s="25"/>
      <c r="O5893" s="25"/>
      <c r="P5893" s="25"/>
      <c r="Q5893" s="28"/>
      <c r="R5893" s="29"/>
      <c r="S5893" s="27"/>
      <c r="T5893" s="27"/>
      <c r="U5893" s="28"/>
      <c r="V5893" s="26"/>
      <c r="W5893" s="26"/>
      <c r="X5893" s="26"/>
      <c r="Y5893" s="37"/>
      <c r="Z5893" s="37"/>
      <c r="AA5893" s="37"/>
      <c r="AB5893" s="30"/>
      <c r="AC5893" s="30"/>
      <c r="AD5893" s="31"/>
      <c r="AE5893" s="30"/>
      <c r="AF5893" s="30"/>
      <c r="AG5893" s="32"/>
      <c r="AH5893" s="30"/>
      <c r="AJ5893" s="30"/>
      <c r="AK5893" s="30"/>
      <c r="AL5893" s="30"/>
      <c r="AM5893" s="30"/>
      <c r="AN5893" s="30"/>
      <c r="AO5893" s="30"/>
      <c r="AP5893" s="30"/>
      <c r="AQ5893" s="30"/>
      <c r="AR5893" s="30"/>
      <c r="AS5893" s="30"/>
      <c r="AT5893" s="30"/>
      <c r="AU5893" s="121"/>
      <c r="AV5893" s="129"/>
      <c r="AW5893" s="129"/>
      <c r="AX5893" s="129"/>
    </row>
    <row r="5894" spans="1:50" x14ac:dyDescent="0.25">
      <c r="A5894" s="120"/>
      <c r="B5894" s="28"/>
      <c r="C5894" s="25"/>
      <c r="D5894" s="25"/>
      <c r="E5894" s="25"/>
      <c r="F5894" s="29"/>
      <c r="G5894" s="29"/>
      <c r="H5894" s="29"/>
      <c r="I5894" s="29"/>
      <c r="J5894" s="29"/>
      <c r="K5894" s="25"/>
      <c r="L5894" s="25"/>
      <c r="M5894" s="25"/>
      <c r="N5894" s="25"/>
      <c r="O5894" s="25"/>
      <c r="P5894" s="25"/>
      <c r="Q5894" s="28"/>
      <c r="R5894" s="29"/>
      <c r="S5894" s="27"/>
      <c r="T5894" s="27"/>
      <c r="U5894" s="28"/>
      <c r="V5894" s="26"/>
      <c r="W5894" s="26"/>
      <c r="X5894" s="26"/>
      <c r="Y5894" s="37"/>
      <c r="Z5894" s="37"/>
      <c r="AA5894" s="37"/>
      <c r="AB5894" s="30"/>
      <c r="AC5894" s="30"/>
      <c r="AD5894" s="31"/>
      <c r="AE5894" s="30"/>
      <c r="AF5894" s="30"/>
      <c r="AG5894" s="32"/>
      <c r="AH5894" s="30"/>
      <c r="AJ5894" s="30"/>
      <c r="AK5894" s="30"/>
      <c r="AL5894" s="30"/>
      <c r="AM5894" s="30"/>
      <c r="AN5894" s="30"/>
      <c r="AO5894" s="30"/>
      <c r="AP5894" s="30"/>
      <c r="AQ5894" s="30"/>
      <c r="AR5894" s="30"/>
      <c r="AS5894" s="30"/>
      <c r="AT5894" s="30"/>
      <c r="AU5894" s="121"/>
      <c r="AV5894" s="129"/>
      <c r="AW5894" s="129"/>
      <c r="AX5894" s="129"/>
    </row>
    <row r="5895" spans="1:50" x14ac:dyDescent="0.25">
      <c r="A5895" s="120"/>
      <c r="B5895" s="28"/>
      <c r="C5895" s="25"/>
      <c r="D5895" s="25"/>
      <c r="E5895" s="25"/>
      <c r="F5895" s="29"/>
      <c r="G5895" s="29"/>
      <c r="H5895" s="29"/>
      <c r="I5895" s="29"/>
      <c r="J5895" s="29"/>
      <c r="K5895" s="25"/>
      <c r="L5895" s="25"/>
      <c r="M5895" s="25"/>
      <c r="N5895" s="25"/>
      <c r="O5895" s="25"/>
      <c r="P5895" s="25"/>
      <c r="Q5895" s="28"/>
      <c r="R5895" s="29"/>
      <c r="S5895" s="27"/>
      <c r="T5895" s="27"/>
      <c r="U5895" s="28"/>
      <c r="V5895" s="26"/>
      <c r="W5895" s="26"/>
      <c r="X5895" s="26"/>
      <c r="Y5895" s="37"/>
      <c r="Z5895" s="37"/>
      <c r="AA5895" s="37"/>
      <c r="AB5895" s="30"/>
      <c r="AC5895" s="30"/>
      <c r="AD5895" s="31"/>
      <c r="AE5895" s="30"/>
      <c r="AF5895" s="30"/>
      <c r="AG5895" s="32"/>
      <c r="AH5895" s="30"/>
      <c r="AJ5895" s="30"/>
      <c r="AK5895" s="30"/>
      <c r="AL5895" s="30"/>
      <c r="AM5895" s="30"/>
      <c r="AN5895" s="30"/>
      <c r="AO5895" s="30"/>
      <c r="AP5895" s="30"/>
      <c r="AQ5895" s="30"/>
      <c r="AR5895" s="30"/>
      <c r="AS5895" s="30"/>
      <c r="AT5895" s="30"/>
      <c r="AU5895" s="121"/>
      <c r="AV5895" s="129"/>
      <c r="AW5895" s="129"/>
      <c r="AX5895" s="129"/>
    </row>
    <row r="5896" spans="1:50" x14ac:dyDescent="0.25">
      <c r="A5896" s="120"/>
      <c r="B5896" s="28"/>
      <c r="C5896" s="25"/>
      <c r="D5896" s="25"/>
      <c r="E5896" s="25"/>
      <c r="F5896" s="29"/>
      <c r="G5896" s="29"/>
      <c r="H5896" s="29"/>
      <c r="I5896" s="29"/>
      <c r="J5896" s="29"/>
      <c r="K5896" s="25"/>
      <c r="L5896" s="25"/>
      <c r="M5896" s="25"/>
      <c r="N5896" s="25"/>
      <c r="O5896" s="25"/>
      <c r="P5896" s="25"/>
      <c r="Q5896" s="28"/>
      <c r="R5896" s="29"/>
      <c r="S5896" s="27"/>
      <c r="T5896" s="27"/>
      <c r="U5896" s="28"/>
      <c r="V5896" s="26"/>
      <c r="W5896" s="26"/>
      <c r="X5896" s="26"/>
      <c r="Y5896" s="37"/>
      <c r="Z5896" s="37"/>
      <c r="AA5896" s="37"/>
      <c r="AB5896" s="30"/>
      <c r="AC5896" s="30"/>
      <c r="AD5896" s="31"/>
      <c r="AE5896" s="30"/>
      <c r="AF5896" s="30"/>
      <c r="AG5896" s="32"/>
      <c r="AH5896" s="30"/>
      <c r="AJ5896" s="30"/>
      <c r="AK5896" s="30"/>
      <c r="AL5896" s="30"/>
      <c r="AM5896" s="30"/>
      <c r="AN5896" s="30"/>
      <c r="AO5896" s="30"/>
      <c r="AP5896" s="30"/>
      <c r="AQ5896" s="30"/>
      <c r="AR5896" s="30"/>
      <c r="AS5896" s="30"/>
      <c r="AT5896" s="30"/>
      <c r="AU5896" s="121"/>
      <c r="AV5896" s="129"/>
      <c r="AW5896" s="129"/>
      <c r="AX5896" s="129"/>
    </row>
    <row r="5897" spans="1:50" x14ac:dyDescent="0.25">
      <c r="A5897" s="120"/>
      <c r="B5897" s="28"/>
      <c r="C5897" s="25"/>
      <c r="D5897" s="25"/>
      <c r="E5897" s="25"/>
      <c r="F5897" s="29"/>
      <c r="G5897" s="29"/>
      <c r="H5897" s="29"/>
      <c r="I5897" s="29"/>
      <c r="J5897" s="29"/>
      <c r="K5897" s="25"/>
      <c r="L5897" s="25"/>
      <c r="M5897" s="25"/>
      <c r="N5897" s="25"/>
      <c r="O5897" s="25"/>
      <c r="P5897" s="25"/>
      <c r="Q5897" s="28"/>
      <c r="R5897" s="29"/>
      <c r="S5897" s="27"/>
      <c r="T5897" s="27"/>
      <c r="U5897" s="28"/>
      <c r="V5897" s="26"/>
      <c r="W5897" s="26"/>
      <c r="X5897" s="26"/>
      <c r="Y5897" s="37"/>
      <c r="Z5897" s="37"/>
      <c r="AA5897" s="37"/>
      <c r="AB5897" s="30"/>
      <c r="AC5897" s="30"/>
      <c r="AD5897" s="31"/>
      <c r="AE5897" s="30"/>
      <c r="AF5897" s="30"/>
      <c r="AG5897" s="32"/>
      <c r="AH5897" s="30"/>
      <c r="AJ5897" s="30"/>
      <c r="AK5897" s="30"/>
      <c r="AL5897" s="30"/>
      <c r="AM5897" s="30"/>
      <c r="AN5897" s="30"/>
      <c r="AO5897" s="30"/>
      <c r="AP5897" s="30"/>
      <c r="AQ5897" s="30"/>
      <c r="AR5897" s="30"/>
      <c r="AS5897" s="30"/>
      <c r="AT5897" s="30"/>
      <c r="AU5897" s="121"/>
      <c r="AV5897" s="129"/>
      <c r="AW5897" s="129"/>
      <c r="AX5897" s="129"/>
    </row>
    <row r="5898" spans="1:50" x14ac:dyDescent="0.25">
      <c r="A5898" s="120"/>
      <c r="B5898" s="28"/>
      <c r="C5898" s="25"/>
      <c r="D5898" s="25"/>
      <c r="E5898" s="25"/>
      <c r="F5898" s="29"/>
      <c r="G5898" s="29"/>
      <c r="H5898" s="29"/>
      <c r="I5898" s="29"/>
      <c r="J5898" s="29"/>
      <c r="K5898" s="25"/>
      <c r="L5898" s="25"/>
      <c r="M5898" s="25"/>
      <c r="N5898" s="25"/>
      <c r="O5898" s="25"/>
      <c r="P5898" s="25"/>
      <c r="Q5898" s="28"/>
      <c r="R5898" s="29"/>
      <c r="S5898" s="27"/>
      <c r="T5898" s="27"/>
      <c r="U5898" s="28"/>
      <c r="V5898" s="26"/>
      <c r="W5898" s="26"/>
      <c r="X5898" s="26"/>
      <c r="Y5898" s="37"/>
      <c r="Z5898" s="37"/>
      <c r="AA5898" s="37"/>
      <c r="AB5898" s="30"/>
      <c r="AC5898" s="30"/>
      <c r="AD5898" s="31"/>
      <c r="AE5898" s="30"/>
      <c r="AF5898" s="30"/>
      <c r="AG5898" s="32"/>
      <c r="AH5898" s="30"/>
      <c r="AJ5898" s="30"/>
      <c r="AK5898" s="30"/>
      <c r="AL5898" s="30"/>
      <c r="AM5898" s="30"/>
      <c r="AN5898" s="30"/>
      <c r="AO5898" s="30"/>
      <c r="AP5898" s="30"/>
      <c r="AQ5898" s="30"/>
      <c r="AR5898" s="30"/>
      <c r="AS5898" s="30"/>
      <c r="AT5898" s="30"/>
      <c r="AU5898" s="121"/>
      <c r="AV5898" s="129"/>
      <c r="AW5898" s="129"/>
      <c r="AX5898" s="129"/>
    </row>
    <row r="5899" spans="1:50" x14ac:dyDescent="0.25">
      <c r="A5899" s="120"/>
      <c r="B5899" s="28"/>
      <c r="C5899" s="25"/>
      <c r="D5899" s="25"/>
      <c r="E5899" s="25"/>
      <c r="F5899" s="29"/>
      <c r="G5899" s="29"/>
      <c r="H5899" s="29"/>
      <c r="I5899" s="29"/>
      <c r="J5899" s="29"/>
      <c r="K5899" s="25"/>
      <c r="L5899" s="25"/>
      <c r="M5899" s="25"/>
      <c r="N5899" s="25"/>
      <c r="O5899" s="25"/>
      <c r="P5899" s="25"/>
      <c r="Q5899" s="28"/>
      <c r="R5899" s="29"/>
      <c r="S5899" s="27"/>
      <c r="T5899" s="27"/>
      <c r="U5899" s="28"/>
      <c r="V5899" s="26"/>
      <c r="W5899" s="26"/>
      <c r="X5899" s="26"/>
      <c r="Y5899" s="37"/>
      <c r="Z5899" s="37"/>
      <c r="AA5899" s="37"/>
      <c r="AB5899" s="30"/>
      <c r="AC5899" s="30"/>
      <c r="AD5899" s="31"/>
      <c r="AE5899" s="30"/>
      <c r="AF5899" s="30"/>
      <c r="AG5899" s="32"/>
      <c r="AH5899" s="30"/>
      <c r="AJ5899" s="30"/>
      <c r="AK5899" s="30"/>
      <c r="AL5899" s="30"/>
      <c r="AM5899" s="30"/>
      <c r="AN5899" s="30"/>
      <c r="AO5899" s="30"/>
      <c r="AP5899" s="30"/>
      <c r="AQ5899" s="30"/>
      <c r="AR5899" s="30"/>
      <c r="AS5899" s="30"/>
      <c r="AT5899" s="30"/>
      <c r="AU5899" s="121"/>
      <c r="AV5899" s="129"/>
      <c r="AW5899" s="129"/>
      <c r="AX5899" s="129"/>
    </row>
    <row r="5900" spans="1:50" x14ac:dyDescent="0.25">
      <c r="A5900" s="120"/>
      <c r="B5900" s="28"/>
      <c r="C5900" s="25"/>
      <c r="D5900" s="25"/>
      <c r="E5900" s="25"/>
      <c r="F5900" s="29"/>
      <c r="G5900" s="29"/>
      <c r="H5900" s="29"/>
      <c r="I5900" s="29"/>
      <c r="J5900" s="29"/>
      <c r="K5900" s="25"/>
      <c r="L5900" s="25"/>
      <c r="M5900" s="25"/>
      <c r="N5900" s="25"/>
      <c r="O5900" s="25"/>
      <c r="P5900" s="25"/>
      <c r="Q5900" s="28"/>
      <c r="R5900" s="29"/>
      <c r="S5900" s="27"/>
      <c r="T5900" s="27"/>
      <c r="U5900" s="28"/>
      <c r="V5900" s="26"/>
      <c r="W5900" s="26"/>
      <c r="X5900" s="26"/>
      <c r="Y5900" s="37"/>
      <c r="Z5900" s="37"/>
      <c r="AA5900" s="37"/>
      <c r="AB5900" s="30"/>
      <c r="AC5900" s="30"/>
      <c r="AD5900" s="31"/>
      <c r="AE5900" s="30"/>
      <c r="AF5900" s="30"/>
      <c r="AG5900" s="32"/>
      <c r="AH5900" s="30"/>
      <c r="AJ5900" s="30"/>
      <c r="AK5900" s="30"/>
      <c r="AL5900" s="30"/>
      <c r="AM5900" s="30"/>
      <c r="AN5900" s="30"/>
      <c r="AO5900" s="30"/>
      <c r="AP5900" s="30"/>
      <c r="AQ5900" s="30"/>
      <c r="AR5900" s="30"/>
      <c r="AS5900" s="30"/>
      <c r="AT5900" s="30"/>
      <c r="AU5900" s="121"/>
      <c r="AV5900" s="129"/>
      <c r="AW5900" s="129"/>
      <c r="AX5900" s="129"/>
    </row>
    <row r="5901" spans="1:50" x14ac:dyDescent="0.25">
      <c r="A5901" s="120"/>
      <c r="B5901" s="28"/>
      <c r="C5901" s="25"/>
      <c r="D5901" s="25"/>
      <c r="E5901" s="25"/>
      <c r="F5901" s="29"/>
      <c r="G5901" s="29"/>
      <c r="H5901" s="29"/>
      <c r="I5901" s="29"/>
      <c r="J5901" s="29"/>
      <c r="K5901" s="25"/>
      <c r="L5901" s="25"/>
      <c r="M5901" s="25"/>
      <c r="N5901" s="25"/>
      <c r="O5901" s="25"/>
      <c r="P5901" s="25"/>
      <c r="Q5901" s="28"/>
      <c r="R5901" s="29"/>
      <c r="S5901" s="27"/>
      <c r="T5901" s="27"/>
      <c r="U5901" s="28"/>
      <c r="V5901" s="26"/>
      <c r="W5901" s="26"/>
      <c r="X5901" s="26"/>
      <c r="Y5901" s="37"/>
      <c r="Z5901" s="37"/>
      <c r="AA5901" s="37"/>
      <c r="AB5901" s="30"/>
      <c r="AC5901" s="30"/>
      <c r="AD5901" s="31"/>
      <c r="AE5901" s="30"/>
      <c r="AF5901" s="30"/>
      <c r="AG5901" s="32"/>
      <c r="AH5901" s="30"/>
      <c r="AJ5901" s="30"/>
      <c r="AK5901" s="30"/>
      <c r="AL5901" s="30"/>
      <c r="AM5901" s="30"/>
      <c r="AN5901" s="30"/>
      <c r="AO5901" s="30"/>
      <c r="AP5901" s="30"/>
      <c r="AQ5901" s="30"/>
      <c r="AR5901" s="30"/>
      <c r="AS5901" s="30"/>
      <c r="AT5901" s="30"/>
      <c r="AU5901" s="121"/>
      <c r="AV5901" s="129"/>
      <c r="AW5901" s="129"/>
      <c r="AX5901" s="129"/>
    </row>
    <row r="5902" spans="1:50" x14ac:dyDescent="0.25">
      <c r="A5902" s="120"/>
      <c r="B5902" s="28"/>
      <c r="C5902" s="25"/>
      <c r="D5902" s="25"/>
      <c r="E5902" s="25"/>
      <c r="F5902" s="29"/>
      <c r="G5902" s="29"/>
      <c r="H5902" s="29"/>
      <c r="I5902" s="29"/>
      <c r="J5902" s="29"/>
      <c r="K5902" s="25"/>
      <c r="L5902" s="25"/>
      <c r="M5902" s="25"/>
      <c r="N5902" s="25"/>
      <c r="O5902" s="25"/>
      <c r="P5902" s="25"/>
      <c r="Q5902" s="28"/>
      <c r="R5902" s="29"/>
      <c r="S5902" s="27"/>
      <c r="T5902" s="27"/>
      <c r="U5902" s="28"/>
      <c r="V5902" s="26"/>
      <c r="W5902" s="26"/>
      <c r="X5902" s="26"/>
      <c r="Y5902" s="37"/>
      <c r="Z5902" s="37"/>
      <c r="AA5902" s="37"/>
      <c r="AB5902" s="30"/>
      <c r="AC5902" s="30"/>
      <c r="AD5902" s="31"/>
      <c r="AE5902" s="30"/>
      <c r="AF5902" s="30"/>
      <c r="AG5902" s="32"/>
      <c r="AH5902" s="30"/>
      <c r="AJ5902" s="30"/>
      <c r="AK5902" s="30"/>
      <c r="AL5902" s="30"/>
      <c r="AM5902" s="30"/>
      <c r="AN5902" s="30"/>
      <c r="AO5902" s="30"/>
      <c r="AP5902" s="30"/>
      <c r="AQ5902" s="30"/>
      <c r="AR5902" s="30"/>
      <c r="AS5902" s="30"/>
      <c r="AT5902" s="30"/>
      <c r="AU5902" s="121"/>
      <c r="AV5902" s="129"/>
      <c r="AW5902" s="129"/>
      <c r="AX5902" s="129"/>
    </row>
    <row r="5903" spans="1:50" x14ac:dyDescent="0.25">
      <c r="A5903" s="120"/>
      <c r="B5903" s="28"/>
      <c r="C5903" s="25"/>
      <c r="D5903" s="25"/>
      <c r="E5903" s="25"/>
      <c r="F5903" s="29"/>
      <c r="G5903" s="29"/>
      <c r="H5903" s="29"/>
      <c r="I5903" s="29"/>
      <c r="J5903" s="29"/>
      <c r="K5903" s="25"/>
      <c r="L5903" s="25"/>
      <c r="M5903" s="25"/>
      <c r="N5903" s="25"/>
      <c r="O5903" s="25"/>
      <c r="P5903" s="25"/>
      <c r="Q5903" s="28"/>
      <c r="R5903" s="29"/>
      <c r="S5903" s="27"/>
      <c r="T5903" s="27"/>
      <c r="U5903" s="28"/>
      <c r="V5903" s="26"/>
      <c r="W5903" s="26"/>
      <c r="X5903" s="26"/>
      <c r="Y5903" s="37"/>
      <c r="Z5903" s="37"/>
      <c r="AA5903" s="37"/>
      <c r="AB5903" s="30"/>
      <c r="AC5903" s="30"/>
      <c r="AD5903" s="31"/>
      <c r="AE5903" s="30"/>
      <c r="AF5903" s="30"/>
      <c r="AG5903" s="32"/>
      <c r="AH5903" s="30"/>
      <c r="AJ5903" s="30"/>
      <c r="AK5903" s="30"/>
      <c r="AL5903" s="30"/>
      <c r="AM5903" s="30"/>
      <c r="AN5903" s="30"/>
      <c r="AO5903" s="30"/>
      <c r="AP5903" s="30"/>
      <c r="AQ5903" s="30"/>
      <c r="AR5903" s="30"/>
      <c r="AS5903" s="30"/>
      <c r="AT5903" s="30"/>
      <c r="AU5903" s="121"/>
      <c r="AV5903" s="129"/>
      <c r="AW5903" s="129"/>
      <c r="AX5903" s="129"/>
    </row>
    <row r="5904" spans="1:50" x14ac:dyDescent="0.25">
      <c r="A5904" s="120"/>
      <c r="B5904" s="28"/>
      <c r="C5904" s="25"/>
      <c r="D5904" s="25"/>
      <c r="E5904" s="25"/>
      <c r="F5904" s="29"/>
      <c r="G5904" s="29"/>
      <c r="H5904" s="29"/>
      <c r="I5904" s="29"/>
      <c r="J5904" s="29"/>
      <c r="K5904" s="25"/>
      <c r="L5904" s="25"/>
      <c r="M5904" s="25"/>
      <c r="N5904" s="25"/>
      <c r="O5904" s="25"/>
      <c r="P5904" s="25"/>
      <c r="Q5904" s="28"/>
      <c r="R5904" s="29"/>
      <c r="S5904" s="27"/>
      <c r="T5904" s="27"/>
      <c r="U5904" s="28"/>
      <c r="V5904" s="26"/>
      <c r="W5904" s="26"/>
      <c r="X5904" s="26"/>
      <c r="Y5904" s="37"/>
      <c r="Z5904" s="37"/>
      <c r="AA5904" s="37"/>
      <c r="AB5904" s="30"/>
      <c r="AC5904" s="30"/>
      <c r="AD5904" s="31"/>
      <c r="AE5904" s="30"/>
      <c r="AF5904" s="30"/>
      <c r="AG5904" s="32"/>
      <c r="AH5904" s="30"/>
      <c r="AJ5904" s="30"/>
      <c r="AK5904" s="30"/>
      <c r="AL5904" s="30"/>
      <c r="AM5904" s="30"/>
      <c r="AN5904" s="30"/>
      <c r="AO5904" s="30"/>
      <c r="AP5904" s="30"/>
      <c r="AQ5904" s="30"/>
      <c r="AR5904" s="30"/>
      <c r="AS5904" s="30"/>
      <c r="AT5904" s="30"/>
      <c r="AU5904" s="121"/>
      <c r="AV5904" s="129"/>
      <c r="AW5904" s="129"/>
      <c r="AX5904" s="129"/>
    </row>
    <row r="5905" spans="1:50" x14ac:dyDescent="0.25">
      <c r="A5905" s="120"/>
      <c r="B5905" s="28"/>
      <c r="C5905" s="25"/>
      <c r="D5905" s="25"/>
      <c r="E5905" s="25"/>
      <c r="F5905" s="29"/>
      <c r="G5905" s="29"/>
      <c r="H5905" s="29"/>
      <c r="I5905" s="29"/>
      <c r="J5905" s="29"/>
      <c r="K5905" s="25"/>
      <c r="L5905" s="25"/>
      <c r="M5905" s="25"/>
      <c r="N5905" s="25"/>
      <c r="O5905" s="25"/>
      <c r="P5905" s="25"/>
      <c r="Q5905" s="28"/>
      <c r="R5905" s="29"/>
      <c r="S5905" s="27"/>
      <c r="T5905" s="27"/>
      <c r="U5905" s="28"/>
      <c r="V5905" s="26"/>
      <c r="W5905" s="26"/>
      <c r="X5905" s="26"/>
      <c r="Y5905" s="37"/>
      <c r="Z5905" s="37"/>
      <c r="AA5905" s="37"/>
      <c r="AB5905" s="30"/>
      <c r="AC5905" s="30"/>
      <c r="AD5905" s="31"/>
      <c r="AE5905" s="30"/>
      <c r="AF5905" s="30"/>
      <c r="AG5905" s="32"/>
      <c r="AH5905" s="30"/>
      <c r="AJ5905" s="30"/>
      <c r="AK5905" s="30"/>
      <c r="AL5905" s="30"/>
      <c r="AM5905" s="30"/>
      <c r="AN5905" s="30"/>
      <c r="AO5905" s="30"/>
      <c r="AP5905" s="30"/>
      <c r="AQ5905" s="30"/>
      <c r="AR5905" s="30"/>
      <c r="AS5905" s="30"/>
      <c r="AT5905" s="30"/>
      <c r="AU5905" s="121"/>
      <c r="AV5905" s="129"/>
      <c r="AW5905" s="129"/>
      <c r="AX5905" s="129"/>
    </row>
    <row r="5906" spans="1:50" x14ac:dyDescent="0.25">
      <c r="A5906" s="120"/>
      <c r="B5906" s="28"/>
      <c r="C5906" s="25"/>
      <c r="D5906" s="25"/>
      <c r="E5906" s="25"/>
      <c r="F5906" s="29"/>
      <c r="G5906" s="29"/>
      <c r="H5906" s="29"/>
      <c r="I5906" s="29"/>
      <c r="J5906" s="29"/>
      <c r="K5906" s="25"/>
      <c r="L5906" s="25"/>
      <c r="M5906" s="25"/>
      <c r="N5906" s="25"/>
      <c r="O5906" s="25"/>
      <c r="P5906" s="25"/>
      <c r="Q5906" s="28"/>
      <c r="R5906" s="29"/>
      <c r="S5906" s="27"/>
      <c r="T5906" s="27"/>
      <c r="U5906" s="28"/>
      <c r="V5906" s="26"/>
      <c r="W5906" s="26"/>
      <c r="X5906" s="26"/>
      <c r="Y5906" s="37"/>
      <c r="Z5906" s="37"/>
      <c r="AA5906" s="37"/>
      <c r="AB5906" s="30"/>
      <c r="AC5906" s="30"/>
      <c r="AD5906" s="31"/>
      <c r="AE5906" s="30"/>
      <c r="AF5906" s="30"/>
      <c r="AG5906" s="32"/>
      <c r="AH5906" s="30"/>
      <c r="AJ5906" s="30"/>
      <c r="AK5906" s="30"/>
      <c r="AL5906" s="30"/>
      <c r="AM5906" s="30"/>
      <c r="AN5906" s="30"/>
      <c r="AO5906" s="30"/>
      <c r="AP5906" s="30"/>
      <c r="AQ5906" s="30"/>
      <c r="AR5906" s="30"/>
      <c r="AS5906" s="30"/>
      <c r="AT5906" s="30"/>
      <c r="AU5906" s="121"/>
      <c r="AV5906" s="129"/>
      <c r="AW5906" s="129"/>
      <c r="AX5906" s="129"/>
    </row>
    <row r="5907" spans="1:50" x14ac:dyDescent="0.25">
      <c r="A5907" s="120"/>
      <c r="B5907" s="28"/>
      <c r="C5907" s="25"/>
      <c r="D5907" s="25"/>
      <c r="E5907" s="25"/>
      <c r="F5907" s="29"/>
      <c r="G5907" s="29"/>
      <c r="H5907" s="29"/>
      <c r="I5907" s="29"/>
      <c r="J5907" s="29"/>
      <c r="K5907" s="25"/>
      <c r="L5907" s="25"/>
      <c r="M5907" s="25"/>
      <c r="N5907" s="25"/>
      <c r="O5907" s="25"/>
      <c r="P5907" s="25"/>
      <c r="Q5907" s="28"/>
      <c r="R5907" s="29"/>
      <c r="S5907" s="27"/>
      <c r="T5907" s="27"/>
      <c r="U5907" s="28"/>
      <c r="V5907" s="26"/>
      <c r="W5907" s="26"/>
      <c r="X5907" s="26"/>
      <c r="Y5907" s="37"/>
      <c r="Z5907" s="37"/>
      <c r="AA5907" s="37"/>
      <c r="AB5907" s="30"/>
      <c r="AC5907" s="30"/>
      <c r="AD5907" s="31"/>
      <c r="AE5907" s="30"/>
      <c r="AF5907" s="30"/>
      <c r="AG5907" s="32"/>
      <c r="AH5907" s="30"/>
      <c r="AJ5907" s="30"/>
      <c r="AK5907" s="30"/>
      <c r="AL5907" s="30"/>
      <c r="AM5907" s="30"/>
      <c r="AN5907" s="30"/>
      <c r="AO5907" s="30"/>
      <c r="AP5907" s="30"/>
      <c r="AQ5907" s="30"/>
      <c r="AR5907" s="30"/>
      <c r="AS5907" s="30"/>
      <c r="AT5907" s="30"/>
      <c r="AU5907" s="121"/>
      <c r="AV5907" s="129"/>
      <c r="AW5907" s="129"/>
      <c r="AX5907" s="129"/>
    </row>
    <row r="5908" spans="1:50" x14ac:dyDescent="0.25">
      <c r="A5908" s="120"/>
      <c r="B5908" s="28"/>
      <c r="C5908" s="25"/>
      <c r="D5908" s="25"/>
      <c r="E5908" s="25"/>
      <c r="F5908" s="29"/>
      <c r="G5908" s="29"/>
      <c r="H5908" s="29"/>
      <c r="I5908" s="29"/>
      <c r="J5908" s="29"/>
      <c r="K5908" s="25"/>
      <c r="L5908" s="25"/>
      <c r="M5908" s="25"/>
      <c r="N5908" s="25"/>
      <c r="O5908" s="25"/>
      <c r="P5908" s="25"/>
      <c r="Q5908" s="28"/>
      <c r="R5908" s="29"/>
      <c r="S5908" s="27"/>
      <c r="T5908" s="27"/>
      <c r="U5908" s="28"/>
      <c r="V5908" s="26"/>
      <c r="W5908" s="26"/>
      <c r="X5908" s="26"/>
      <c r="Y5908" s="37"/>
      <c r="Z5908" s="37"/>
      <c r="AA5908" s="37"/>
      <c r="AB5908" s="30"/>
      <c r="AC5908" s="30"/>
      <c r="AD5908" s="31"/>
      <c r="AE5908" s="30"/>
      <c r="AF5908" s="30"/>
      <c r="AG5908" s="32"/>
      <c r="AH5908" s="30"/>
      <c r="AJ5908" s="30"/>
      <c r="AK5908" s="30"/>
      <c r="AL5908" s="30"/>
      <c r="AM5908" s="30"/>
      <c r="AN5908" s="30"/>
      <c r="AO5908" s="30"/>
      <c r="AP5908" s="30"/>
      <c r="AQ5908" s="30"/>
      <c r="AR5908" s="30"/>
      <c r="AS5908" s="30"/>
      <c r="AT5908" s="30"/>
      <c r="AU5908" s="121"/>
      <c r="AV5908" s="129"/>
      <c r="AW5908" s="129"/>
      <c r="AX5908" s="129"/>
    </row>
    <row r="5909" spans="1:50" x14ac:dyDescent="0.25">
      <c r="A5909" s="120"/>
      <c r="B5909" s="28"/>
      <c r="C5909" s="25"/>
      <c r="D5909" s="25"/>
      <c r="E5909" s="25"/>
      <c r="F5909" s="29"/>
      <c r="G5909" s="29"/>
      <c r="H5909" s="29"/>
      <c r="I5909" s="29"/>
      <c r="J5909" s="29"/>
      <c r="K5909" s="25"/>
      <c r="L5909" s="25"/>
      <c r="M5909" s="25"/>
      <c r="N5909" s="25"/>
      <c r="O5909" s="25"/>
      <c r="P5909" s="25"/>
      <c r="Q5909" s="28"/>
      <c r="R5909" s="29"/>
      <c r="S5909" s="27"/>
      <c r="T5909" s="27"/>
      <c r="U5909" s="28"/>
      <c r="V5909" s="26"/>
      <c r="W5909" s="26"/>
      <c r="X5909" s="26"/>
      <c r="Y5909" s="37"/>
      <c r="Z5909" s="37"/>
      <c r="AA5909" s="37"/>
      <c r="AB5909" s="30"/>
      <c r="AC5909" s="30"/>
      <c r="AD5909" s="31"/>
      <c r="AE5909" s="30"/>
      <c r="AF5909" s="30"/>
      <c r="AG5909" s="32"/>
      <c r="AH5909" s="30"/>
      <c r="AJ5909" s="30"/>
      <c r="AK5909" s="30"/>
      <c r="AL5909" s="30"/>
      <c r="AM5909" s="30"/>
      <c r="AN5909" s="30"/>
      <c r="AO5909" s="30"/>
      <c r="AP5909" s="30"/>
      <c r="AQ5909" s="30"/>
      <c r="AR5909" s="30"/>
      <c r="AS5909" s="30"/>
      <c r="AT5909" s="30"/>
      <c r="AU5909" s="121"/>
      <c r="AV5909" s="129"/>
      <c r="AW5909" s="129"/>
      <c r="AX5909" s="129"/>
    </row>
    <row r="5910" spans="1:50" x14ac:dyDescent="0.25">
      <c r="A5910" s="120"/>
      <c r="B5910" s="28"/>
      <c r="C5910" s="25"/>
      <c r="D5910" s="25"/>
      <c r="E5910" s="25"/>
      <c r="F5910" s="29"/>
      <c r="G5910" s="29"/>
      <c r="H5910" s="29"/>
      <c r="I5910" s="29"/>
      <c r="J5910" s="29"/>
      <c r="K5910" s="25"/>
      <c r="L5910" s="25"/>
      <c r="M5910" s="25"/>
      <c r="N5910" s="25"/>
      <c r="O5910" s="25"/>
      <c r="P5910" s="25"/>
      <c r="Q5910" s="28"/>
      <c r="R5910" s="29"/>
      <c r="S5910" s="27"/>
      <c r="T5910" s="27"/>
      <c r="U5910" s="28"/>
      <c r="V5910" s="26"/>
      <c r="W5910" s="26"/>
      <c r="X5910" s="26"/>
      <c r="Y5910" s="37"/>
      <c r="Z5910" s="37"/>
      <c r="AA5910" s="37"/>
      <c r="AB5910" s="30"/>
      <c r="AC5910" s="30"/>
      <c r="AD5910" s="31"/>
      <c r="AE5910" s="30"/>
      <c r="AF5910" s="30"/>
      <c r="AG5910" s="32"/>
      <c r="AH5910" s="30"/>
      <c r="AJ5910" s="30"/>
      <c r="AK5910" s="30"/>
      <c r="AL5910" s="30"/>
      <c r="AM5910" s="30"/>
      <c r="AN5910" s="30"/>
      <c r="AO5910" s="30"/>
      <c r="AP5910" s="30"/>
      <c r="AQ5910" s="30"/>
      <c r="AR5910" s="30"/>
      <c r="AS5910" s="30"/>
      <c r="AT5910" s="30"/>
      <c r="AU5910" s="121"/>
      <c r="AV5910" s="129"/>
      <c r="AW5910" s="129"/>
      <c r="AX5910" s="129"/>
    </row>
    <row r="5911" spans="1:50" x14ac:dyDescent="0.25">
      <c r="A5911" s="120"/>
      <c r="B5911" s="28"/>
      <c r="C5911" s="25"/>
      <c r="D5911" s="25"/>
      <c r="E5911" s="25"/>
      <c r="F5911" s="29"/>
      <c r="G5911" s="29"/>
      <c r="H5911" s="29"/>
      <c r="I5911" s="29"/>
      <c r="J5911" s="29"/>
      <c r="K5911" s="25"/>
      <c r="L5911" s="25"/>
      <c r="M5911" s="25"/>
      <c r="N5911" s="25"/>
      <c r="O5911" s="25"/>
      <c r="P5911" s="25"/>
      <c r="Q5911" s="28"/>
      <c r="R5911" s="29"/>
      <c r="S5911" s="27"/>
      <c r="T5911" s="27"/>
      <c r="U5911" s="28"/>
      <c r="V5911" s="26"/>
      <c r="W5911" s="26"/>
      <c r="X5911" s="26"/>
      <c r="Y5911" s="37"/>
      <c r="Z5911" s="37"/>
      <c r="AA5911" s="37"/>
      <c r="AB5911" s="30"/>
      <c r="AC5911" s="30"/>
      <c r="AD5911" s="31"/>
      <c r="AE5911" s="30"/>
      <c r="AF5911" s="30"/>
      <c r="AG5911" s="32"/>
      <c r="AH5911" s="30"/>
      <c r="AJ5911" s="30"/>
      <c r="AK5911" s="30"/>
      <c r="AL5911" s="30"/>
      <c r="AM5911" s="30"/>
      <c r="AN5911" s="30"/>
      <c r="AO5911" s="30"/>
      <c r="AP5911" s="30"/>
      <c r="AQ5911" s="30"/>
      <c r="AR5911" s="30"/>
      <c r="AS5911" s="30"/>
      <c r="AT5911" s="30"/>
      <c r="AU5911" s="121"/>
      <c r="AV5911" s="129"/>
      <c r="AW5911" s="129"/>
      <c r="AX5911" s="129"/>
    </row>
    <row r="5912" spans="1:50" x14ac:dyDescent="0.25">
      <c r="A5912" s="120"/>
      <c r="B5912" s="28"/>
      <c r="C5912" s="25"/>
      <c r="D5912" s="25"/>
      <c r="E5912" s="25"/>
      <c r="F5912" s="29"/>
      <c r="G5912" s="29"/>
      <c r="H5912" s="29"/>
      <c r="I5912" s="29"/>
      <c r="J5912" s="29"/>
      <c r="K5912" s="25"/>
      <c r="L5912" s="25"/>
      <c r="M5912" s="25"/>
      <c r="N5912" s="25"/>
      <c r="O5912" s="25"/>
      <c r="P5912" s="25"/>
      <c r="Q5912" s="28"/>
      <c r="R5912" s="29"/>
      <c r="S5912" s="27"/>
      <c r="T5912" s="27"/>
      <c r="U5912" s="28"/>
      <c r="V5912" s="26"/>
      <c r="W5912" s="26"/>
      <c r="X5912" s="26"/>
      <c r="Y5912" s="37"/>
      <c r="Z5912" s="37"/>
      <c r="AA5912" s="37"/>
      <c r="AB5912" s="30"/>
      <c r="AC5912" s="30"/>
      <c r="AD5912" s="31"/>
      <c r="AE5912" s="30"/>
      <c r="AF5912" s="30"/>
      <c r="AG5912" s="32"/>
      <c r="AH5912" s="30"/>
      <c r="AJ5912" s="30"/>
      <c r="AK5912" s="30"/>
      <c r="AL5912" s="30"/>
      <c r="AM5912" s="30"/>
      <c r="AN5912" s="30"/>
      <c r="AO5912" s="30"/>
      <c r="AP5912" s="30"/>
      <c r="AQ5912" s="30"/>
      <c r="AR5912" s="30"/>
      <c r="AS5912" s="30"/>
      <c r="AT5912" s="30"/>
      <c r="AU5912" s="121"/>
      <c r="AV5912" s="129"/>
      <c r="AW5912" s="129"/>
      <c r="AX5912" s="129"/>
    </row>
    <row r="5913" spans="1:50" x14ac:dyDescent="0.25">
      <c r="A5913" s="120"/>
      <c r="B5913" s="28"/>
      <c r="C5913" s="25"/>
      <c r="D5913" s="25"/>
      <c r="E5913" s="25"/>
      <c r="F5913" s="29"/>
      <c r="G5913" s="29"/>
      <c r="H5913" s="29"/>
      <c r="I5913" s="29"/>
      <c r="J5913" s="29"/>
      <c r="K5913" s="25"/>
      <c r="L5913" s="25"/>
      <c r="M5913" s="25"/>
      <c r="N5913" s="25"/>
      <c r="O5913" s="25"/>
      <c r="P5913" s="25"/>
      <c r="Q5913" s="28"/>
      <c r="R5913" s="29"/>
      <c r="S5913" s="27"/>
      <c r="T5913" s="27"/>
      <c r="U5913" s="28"/>
      <c r="V5913" s="26"/>
      <c r="W5913" s="26"/>
      <c r="X5913" s="26"/>
      <c r="Y5913" s="37"/>
      <c r="Z5913" s="37"/>
      <c r="AA5913" s="37"/>
      <c r="AB5913" s="30"/>
      <c r="AC5913" s="30"/>
      <c r="AD5913" s="31"/>
      <c r="AE5913" s="30"/>
      <c r="AF5913" s="30"/>
      <c r="AG5913" s="32"/>
      <c r="AH5913" s="30"/>
      <c r="AJ5913" s="30"/>
      <c r="AK5913" s="30"/>
      <c r="AL5913" s="30"/>
      <c r="AM5913" s="30"/>
      <c r="AN5913" s="30"/>
      <c r="AO5913" s="30"/>
      <c r="AP5913" s="30"/>
      <c r="AQ5913" s="30"/>
      <c r="AR5913" s="30"/>
      <c r="AS5913" s="30"/>
      <c r="AT5913" s="30"/>
      <c r="AU5913" s="121"/>
      <c r="AV5913" s="129"/>
      <c r="AW5913" s="129"/>
      <c r="AX5913" s="129"/>
    </row>
    <row r="5914" spans="1:50" x14ac:dyDescent="0.25">
      <c r="A5914" s="120"/>
      <c r="B5914" s="28"/>
      <c r="C5914" s="25"/>
      <c r="D5914" s="25"/>
      <c r="E5914" s="25"/>
      <c r="F5914" s="29"/>
      <c r="G5914" s="29"/>
      <c r="H5914" s="29"/>
      <c r="I5914" s="29"/>
      <c r="J5914" s="29"/>
      <c r="K5914" s="25"/>
      <c r="L5914" s="25"/>
      <c r="M5914" s="25"/>
      <c r="N5914" s="25"/>
      <c r="O5914" s="25"/>
      <c r="P5914" s="25"/>
      <c r="Q5914" s="28"/>
      <c r="R5914" s="29"/>
      <c r="S5914" s="27"/>
      <c r="T5914" s="27"/>
      <c r="U5914" s="28"/>
      <c r="V5914" s="26"/>
      <c r="W5914" s="26"/>
      <c r="X5914" s="26"/>
      <c r="Y5914" s="37"/>
      <c r="Z5914" s="37"/>
      <c r="AA5914" s="37"/>
      <c r="AB5914" s="30"/>
      <c r="AC5914" s="30"/>
      <c r="AD5914" s="31"/>
      <c r="AE5914" s="30"/>
      <c r="AF5914" s="30"/>
      <c r="AG5914" s="32"/>
      <c r="AH5914" s="30"/>
      <c r="AJ5914" s="30"/>
      <c r="AK5914" s="30"/>
      <c r="AL5914" s="30"/>
      <c r="AM5914" s="30"/>
      <c r="AN5914" s="30"/>
      <c r="AO5914" s="30"/>
      <c r="AP5914" s="30"/>
      <c r="AQ5914" s="30"/>
      <c r="AR5914" s="30"/>
      <c r="AS5914" s="30"/>
      <c r="AT5914" s="30"/>
      <c r="AU5914" s="121"/>
      <c r="AV5914" s="129"/>
      <c r="AW5914" s="129"/>
      <c r="AX5914" s="129"/>
    </row>
    <row r="5915" spans="1:50" x14ac:dyDescent="0.25">
      <c r="A5915" s="120"/>
      <c r="B5915" s="28"/>
      <c r="C5915" s="25"/>
      <c r="D5915" s="25"/>
      <c r="E5915" s="25"/>
      <c r="F5915" s="29"/>
      <c r="G5915" s="29"/>
      <c r="H5915" s="29"/>
      <c r="I5915" s="29"/>
      <c r="J5915" s="29"/>
      <c r="K5915" s="25"/>
      <c r="L5915" s="25"/>
      <c r="M5915" s="25"/>
      <c r="N5915" s="25"/>
      <c r="O5915" s="25"/>
      <c r="P5915" s="25"/>
      <c r="Q5915" s="28"/>
      <c r="R5915" s="29"/>
      <c r="S5915" s="27"/>
      <c r="T5915" s="27"/>
      <c r="U5915" s="28"/>
      <c r="V5915" s="26"/>
      <c r="W5915" s="26"/>
      <c r="X5915" s="26"/>
      <c r="Y5915" s="37"/>
      <c r="Z5915" s="37"/>
      <c r="AA5915" s="37"/>
      <c r="AB5915" s="30"/>
      <c r="AC5915" s="30"/>
      <c r="AD5915" s="31"/>
      <c r="AE5915" s="30"/>
      <c r="AF5915" s="30"/>
      <c r="AG5915" s="32"/>
      <c r="AH5915" s="30"/>
      <c r="AJ5915" s="30"/>
      <c r="AK5915" s="30"/>
      <c r="AL5915" s="30"/>
      <c r="AM5915" s="30"/>
      <c r="AN5915" s="30"/>
      <c r="AO5915" s="30"/>
      <c r="AP5915" s="30"/>
      <c r="AQ5915" s="30"/>
      <c r="AR5915" s="30"/>
      <c r="AS5915" s="30"/>
      <c r="AT5915" s="30"/>
      <c r="AU5915" s="121"/>
      <c r="AV5915" s="129"/>
      <c r="AW5915" s="129"/>
      <c r="AX5915" s="129"/>
    </row>
    <row r="5916" spans="1:50" x14ac:dyDescent="0.25">
      <c r="A5916" s="120"/>
      <c r="B5916" s="28"/>
      <c r="C5916" s="25"/>
      <c r="D5916" s="25"/>
      <c r="E5916" s="25"/>
      <c r="F5916" s="29"/>
      <c r="G5916" s="29"/>
      <c r="H5916" s="29"/>
      <c r="I5916" s="29"/>
      <c r="J5916" s="29"/>
      <c r="K5916" s="25"/>
      <c r="L5916" s="25"/>
      <c r="M5916" s="25"/>
      <c r="N5916" s="25"/>
      <c r="O5916" s="25"/>
      <c r="P5916" s="25"/>
      <c r="Q5916" s="28"/>
      <c r="R5916" s="29"/>
      <c r="S5916" s="27"/>
      <c r="T5916" s="27"/>
      <c r="U5916" s="28"/>
      <c r="V5916" s="26"/>
      <c r="W5916" s="26"/>
      <c r="X5916" s="26"/>
      <c r="Y5916" s="37"/>
      <c r="Z5916" s="37"/>
      <c r="AA5916" s="37"/>
      <c r="AB5916" s="30"/>
      <c r="AC5916" s="30"/>
      <c r="AD5916" s="31"/>
      <c r="AE5916" s="30"/>
      <c r="AF5916" s="30"/>
      <c r="AG5916" s="32"/>
      <c r="AH5916" s="30"/>
      <c r="AJ5916" s="30"/>
      <c r="AK5916" s="30"/>
      <c r="AL5916" s="30"/>
      <c r="AM5916" s="30"/>
      <c r="AN5916" s="30"/>
      <c r="AO5916" s="30"/>
      <c r="AP5916" s="30"/>
      <c r="AQ5916" s="30"/>
      <c r="AR5916" s="30"/>
      <c r="AS5916" s="30"/>
      <c r="AT5916" s="30"/>
      <c r="AU5916" s="121"/>
      <c r="AV5916" s="129"/>
      <c r="AW5916" s="129"/>
      <c r="AX5916" s="129"/>
    </row>
    <row r="5917" spans="1:50" x14ac:dyDescent="0.25">
      <c r="A5917" s="120"/>
      <c r="B5917" s="28"/>
      <c r="C5917" s="25"/>
      <c r="D5917" s="25"/>
      <c r="E5917" s="25"/>
      <c r="F5917" s="29"/>
      <c r="G5917" s="29"/>
      <c r="H5917" s="29"/>
      <c r="I5917" s="29"/>
      <c r="J5917" s="29"/>
      <c r="K5917" s="25"/>
      <c r="L5917" s="25"/>
      <c r="M5917" s="25"/>
      <c r="N5917" s="25"/>
      <c r="O5917" s="25"/>
      <c r="P5917" s="25"/>
      <c r="Q5917" s="28"/>
      <c r="R5917" s="29"/>
      <c r="S5917" s="27"/>
      <c r="T5917" s="27"/>
      <c r="U5917" s="28"/>
      <c r="V5917" s="26"/>
      <c r="W5917" s="26"/>
      <c r="X5917" s="26"/>
      <c r="Y5917" s="37"/>
      <c r="Z5917" s="37"/>
      <c r="AA5917" s="37"/>
      <c r="AB5917" s="30"/>
      <c r="AC5917" s="30"/>
      <c r="AD5917" s="31"/>
      <c r="AE5917" s="30"/>
      <c r="AF5917" s="30"/>
      <c r="AG5917" s="32"/>
      <c r="AH5917" s="30"/>
      <c r="AJ5917" s="30"/>
      <c r="AK5917" s="30"/>
      <c r="AL5917" s="30"/>
      <c r="AM5917" s="30"/>
      <c r="AN5917" s="30"/>
      <c r="AO5917" s="30"/>
      <c r="AP5917" s="30"/>
      <c r="AQ5917" s="30"/>
      <c r="AR5917" s="30"/>
      <c r="AS5917" s="30"/>
      <c r="AT5917" s="30"/>
      <c r="AU5917" s="121"/>
      <c r="AV5917" s="129"/>
      <c r="AW5917" s="129"/>
      <c r="AX5917" s="129"/>
    </row>
    <row r="5918" spans="1:50" x14ac:dyDescent="0.25">
      <c r="A5918" s="120"/>
      <c r="B5918" s="28"/>
      <c r="C5918" s="25"/>
      <c r="D5918" s="25"/>
      <c r="E5918" s="25"/>
      <c r="F5918" s="29"/>
      <c r="G5918" s="29"/>
      <c r="H5918" s="29"/>
      <c r="I5918" s="29"/>
      <c r="J5918" s="29"/>
      <c r="K5918" s="25"/>
      <c r="L5918" s="25"/>
      <c r="M5918" s="25"/>
      <c r="N5918" s="25"/>
      <c r="O5918" s="25"/>
      <c r="P5918" s="25"/>
      <c r="Q5918" s="28"/>
      <c r="R5918" s="29"/>
      <c r="S5918" s="27"/>
      <c r="T5918" s="27"/>
      <c r="U5918" s="28"/>
      <c r="V5918" s="26"/>
      <c r="W5918" s="26"/>
      <c r="X5918" s="26"/>
      <c r="Y5918" s="37"/>
      <c r="Z5918" s="37"/>
      <c r="AA5918" s="37"/>
      <c r="AB5918" s="30"/>
      <c r="AC5918" s="30"/>
      <c r="AD5918" s="31"/>
      <c r="AE5918" s="30"/>
      <c r="AF5918" s="30"/>
      <c r="AG5918" s="32"/>
      <c r="AH5918" s="30"/>
      <c r="AJ5918" s="30"/>
      <c r="AK5918" s="30"/>
      <c r="AL5918" s="30"/>
      <c r="AM5918" s="30"/>
      <c r="AN5918" s="30"/>
      <c r="AO5918" s="30"/>
      <c r="AP5918" s="30"/>
      <c r="AQ5918" s="30"/>
      <c r="AR5918" s="30"/>
      <c r="AS5918" s="30"/>
      <c r="AT5918" s="30"/>
      <c r="AU5918" s="121"/>
      <c r="AV5918" s="129"/>
      <c r="AW5918" s="129"/>
      <c r="AX5918" s="129"/>
    </row>
    <row r="5919" spans="1:50" x14ac:dyDescent="0.25">
      <c r="A5919" s="120"/>
      <c r="B5919" s="28"/>
      <c r="C5919" s="25"/>
      <c r="D5919" s="25"/>
      <c r="E5919" s="25"/>
      <c r="F5919" s="29"/>
      <c r="G5919" s="29"/>
      <c r="H5919" s="29"/>
      <c r="I5919" s="29"/>
      <c r="J5919" s="29"/>
      <c r="K5919" s="25"/>
      <c r="L5919" s="25"/>
      <c r="M5919" s="25"/>
      <c r="N5919" s="25"/>
      <c r="O5919" s="25"/>
      <c r="P5919" s="25"/>
      <c r="Q5919" s="28"/>
      <c r="R5919" s="29"/>
      <c r="S5919" s="27"/>
      <c r="T5919" s="27"/>
      <c r="U5919" s="28"/>
      <c r="V5919" s="26"/>
      <c r="W5919" s="26"/>
      <c r="X5919" s="26"/>
      <c r="Y5919" s="37"/>
      <c r="Z5919" s="37"/>
      <c r="AA5919" s="37"/>
      <c r="AB5919" s="30"/>
      <c r="AC5919" s="30"/>
      <c r="AD5919" s="31"/>
      <c r="AE5919" s="30"/>
      <c r="AF5919" s="30"/>
      <c r="AG5919" s="32"/>
      <c r="AH5919" s="30"/>
      <c r="AJ5919" s="30"/>
      <c r="AK5919" s="30"/>
      <c r="AL5919" s="30"/>
      <c r="AM5919" s="30"/>
      <c r="AN5919" s="30"/>
      <c r="AO5919" s="30"/>
      <c r="AP5919" s="30"/>
      <c r="AQ5919" s="30"/>
      <c r="AR5919" s="30"/>
      <c r="AS5919" s="30"/>
      <c r="AT5919" s="30"/>
      <c r="AU5919" s="121"/>
      <c r="AV5919" s="129"/>
      <c r="AW5919" s="129"/>
      <c r="AX5919" s="129"/>
    </row>
    <row r="5920" spans="1:50" x14ac:dyDescent="0.25">
      <c r="A5920" s="120"/>
      <c r="B5920" s="28"/>
      <c r="C5920" s="25"/>
      <c r="D5920" s="25"/>
      <c r="E5920" s="25"/>
      <c r="F5920" s="29"/>
      <c r="G5920" s="29"/>
      <c r="H5920" s="29"/>
      <c r="I5920" s="29"/>
      <c r="J5920" s="29"/>
      <c r="K5920" s="25"/>
      <c r="L5920" s="25"/>
      <c r="M5920" s="25"/>
      <c r="N5920" s="25"/>
      <c r="O5920" s="25"/>
      <c r="P5920" s="25"/>
      <c r="Q5920" s="28"/>
      <c r="R5920" s="29"/>
      <c r="S5920" s="27"/>
      <c r="T5920" s="27"/>
      <c r="U5920" s="28"/>
      <c r="V5920" s="26"/>
      <c r="W5920" s="26"/>
      <c r="X5920" s="26"/>
      <c r="Y5920" s="37"/>
      <c r="Z5920" s="37"/>
      <c r="AA5920" s="37"/>
      <c r="AB5920" s="30"/>
      <c r="AC5920" s="30"/>
      <c r="AD5920" s="31"/>
      <c r="AE5920" s="30"/>
      <c r="AF5920" s="30"/>
      <c r="AG5920" s="32"/>
      <c r="AH5920" s="30"/>
      <c r="AJ5920" s="30"/>
      <c r="AK5920" s="30"/>
      <c r="AL5920" s="30"/>
      <c r="AM5920" s="30"/>
      <c r="AN5920" s="30"/>
      <c r="AO5920" s="30"/>
      <c r="AP5920" s="30"/>
      <c r="AQ5920" s="30"/>
      <c r="AR5920" s="30"/>
      <c r="AS5920" s="30"/>
      <c r="AT5920" s="30"/>
      <c r="AU5920" s="121"/>
      <c r="AV5920" s="129"/>
      <c r="AW5920" s="129"/>
      <c r="AX5920" s="129"/>
    </row>
    <row r="5921" spans="1:50" x14ac:dyDescent="0.25">
      <c r="A5921" s="120"/>
      <c r="B5921" s="28"/>
      <c r="C5921" s="25"/>
      <c r="D5921" s="25"/>
      <c r="E5921" s="25"/>
      <c r="F5921" s="29"/>
      <c r="G5921" s="29"/>
      <c r="H5921" s="29"/>
      <c r="I5921" s="29"/>
      <c r="J5921" s="29"/>
      <c r="K5921" s="25"/>
      <c r="L5921" s="25"/>
      <c r="M5921" s="25"/>
      <c r="N5921" s="25"/>
      <c r="O5921" s="25"/>
      <c r="P5921" s="25"/>
      <c r="Q5921" s="28"/>
      <c r="R5921" s="29"/>
      <c r="S5921" s="27"/>
      <c r="T5921" s="27"/>
      <c r="U5921" s="28"/>
      <c r="V5921" s="26"/>
      <c r="W5921" s="26"/>
      <c r="X5921" s="26"/>
      <c r="Y5921" s="37"/>
      <c r="Z5921" s="37"/>
      <c r="AA5921" s="37"/>
      <c r="AB5921" s="30"/>
      <c r="AC5921" s="30"/>
      <c r="AD5921" s="31"/>
      <c r="AE5921" s="30"/>
      <c r="AF5921" s="30"/>
      <c r="AG5921" s="32"/>
      <c r="AH5921" s="30"/>
      <c r="AJ5921" s="30"/>
      <c r="AK5921" s="30"/>
      <c r="AL5921" s="30"/>
      <c r="AM5921" s="30"/>
      <c r="AN5921" s="30"/>
      <c r="AO5921" s="30"/>
      <c r="AP5921" s="30"/>
      <c r="AQ5921" s="30"/>
      <c r="AR5921" s="30"/>
      <c r="AS5921" s="30"/>
      <c r="AT5921" s="30"/>
      <c r="AU5921" s="121"/>
      <c r="AV5921" s="129"/>
      <c r="AW5921" s="129"/>
      <c r="AX5921" s="129"/>
    </row>
    <row r="5922" spans="1:50" x14ac:dyDescent="0.25">
      <c r="A5922" s="120"/>
      <c r="B5922" s="28"/>
      <c r="C5922" s="25"/>
      <c r="D5922" s="25"/>
      <c r="E5922" s="25"/>
      <c r="F5922" s="29"/>
      <c r="G5922" s="29"/>
      <c r="H5922" s="29"/>
      <c r="I5922" s="29"/>
      <c r="J5922" s="29"/>
      <c r="K5922" s="25"/>
      <c r="L5922" s="25"/>
      <c r="M5922" s="25"/>
      <c r="N5922" s="25"/>
      <c r="O5922" s="25"/>
      <c r="P5922" s="25"/>
      <c r="Q5922" s="28"/>
      <c r="R5922" s="29"/>
      <c r="S5922" s="27"/>
      <c r="T5922" s="27"/>
      <c r="U5922" s="28"/>
      <c r="V5922" s="26"/>
      <c r="W5922" s="26"/>
      <c r="X5922" s="26"/>
      <c r="Y5922" s="37"/>
      <c r="Z5922" s="37"/>
      <c r="AA5922" s="37"/>
      <c r="AB5922" s="30"/>
      <c r="AC5922" s="30"/>
      <c r="AD5922" s="31"/>
      <c r="AE5922" s="30"/>
      <c r="AF5922" s="30"/>
      <c r="AG5922" s="32"/>
      <c r="AH5922" s="30"/>
      <c r="AJ5922" s="30"/>
      <c r="AK5922" s="30"/>
      <c r="AL5922" s="30"/>
      <c r="AM5922" s="30"/>
      <c r="AN5922" s="30"/>
      <c r="AO5922" s="30"/>
      <c r="AP5922" s="30"/>
      <c r="AQ5922" s="30"/>
      <c r="AR5922" s="30"/>
      <c r="AS5922" s="30"/>
      <c r="AT5922" s="30"/>
      <c r="AU5922" s="121"/>
      <c r="AV5922" s="129"/>
      <c r="AW5922" s="129"/>
      <c r="AX5922" s="129"/>
    </row>
    <row r="5923" spans="1:50" x14ac:dyDescent="0.25">
      <c r="A5923" s="120"/>
      <c r="B5923" s="28"/>
      <c r="C5923" s="25"/>
      <c r="D5923" s="25"/>
      <c r="E5923" s="25"/>
      <c r="F5923" s="29"/>
      <c r="G5923" s="29"/>
      <c r="H5923" s="29"/>
      <c r="I5923" s="29"/>
      <c r="J5923" s="29"/>
      <c r="K5923" s="25"/>
      <c r="L5923" s="25"/>
      <c r="M5923" s="25"/>
      <c r="N5923" s="25"/>
      <c r="O5923" s="25"/>
      <c r="P5923" s="25"/>
      <c r="Q5923" s="28"/>
      <c r="R5923" s="29"/>
      <c r="S5923" s="27"/>
      <c r="T5923" s="27"/>
      <c r="U5923" s="28"/>
      <c r="V5923" s="26"/>
      <c r="W5923" s="26"/>
      <c r="X5923" s="26"/>
      <c r="Y5923" s="37"/>
      <c r="Z5923" s="37"/>
      <c r="AA5923" s="37"/>
      <c r="AB5923" s="30"/>
      <c r="AC5923" s="30"/>
      <c r="AD5923" s="31"/>
      <c r="AE5923" s="30"/>
      <c r="AF5923" s="30"/>
      <c r="AG5923" s="32"/>
      <c r="AH5923" s="30"/>
      <c r="AJ5923" s="30"/>
      <c r="AK5923" s="30"/>
      <c r="AL5923" s="30"/>
      <c r="AM5923" s="30"/>
      <c r="AN5923" s="30"/>
      <c r="AO5923" s="30"/>
      <c r="AP5923" s="30"/>
      <c r="AQ5923" s="30"/>
      <c r="AR5923" s="30"/>
      <c r="AS5923" s="30"/>
      <c r="AT5923" s="30"/>
      <c r="AU5923" s="121"/>
      <c r="AV5923" s="129"/>
      <c r="AW5923" s="129"/>
      <c r="AX5923" s="129"/>
    </row>
    <row r="5924" spans="1:50" x14ac:dyDescent="0.25">
      <c r="A5924" s="120"/>
      <c r="B5924" s="28"/>
      <c r="C5924" s="25"/>
      <c r="D5924" s="25"/>
      <c r="E5924" s="25"/>
      <c r="F5924" s="29"/>
      <c r="G5924" s="29"/>
      <c r="H5924" s="29"/>
      <c r="I5924" s="29"/>
      <c r="J5924" s="29"/>
      <c r="K5924" s="25"/>
      <c r="L5924" s="25"/>
      <c r="M5924" s="25"/>
      <c r="N5924" s="25"/>
      <c r="O5924" s="25"/>
      <c r="P5924" s="25"/>
      <c r="Q5924" s="28"/>
      <c r="R5924" s="29"/>
      <c r="S5924" s="27"/>
      <c r="T5924" s="27"/>
      <c r="U5924" s="28"/>
      <c r="V5924" s="26"/>
      <c r="W5924" s="26"/>
      <c r="X5924" s="26"/>
      <c r="Y5924" s="37"/>
      <c r="Z5924" s="37"/>
      <c r="AA5924" s="37"/>
      <c r="AB5924" s="30"/>
      <c r="AC5924" s="30"/>
      <c r="AD5924" s="31"/>
      <c r="AE5924" s="30"/>
      <c r="AF5924" s="30"/>
      <c r="AG5924" s="32"/>
      <c r="AH5924" s="30"/>
      <c r="AJ5924" s="30"/>
      <c r="AK5924" s="30"/>
      <c r="AL5924" s="30"/>
      <c r="AM5924" s="30"/>
      <c r="AN5924" s="30"/>
      <c r="AO5924" s="30"/>
      <c r="AP5924" s="30"/>
      <c r="AQ5924" s="30"/>
      <c r="AR5924" s="30"/>
      <c r="AS5924" s="30"/>
      <c r="AT5924" s="30"/>
      <c r="AU5924" s="121"/>
      <c r="AV5924" s="129"/>
      <c r="AW5924" s="129"/>
      <c r="AX5924" s="129"/>
    </row>
    <row r="5925" spans="1:50" x14ac:dyDescent="0.25">
      <c r="A5925" s="120"/>
      <c r="B5925" s="28"/>
      <c r="C5925" s="25"/>
      <c r="D5925" s="25"/>
      <c r="E5925" s="25"/>
      <c r="F5925" s="29"/>
      <c r="G5925" s="29"/>
      <c r="H5925" s="29"/>
      <c r="I5925" s="29"/>
      <c r="J5925" s="29"/>
      <c r="K5925" s="25"/>
      <c r="L5925" s="25"/>
      <c r="M5925" s="25"/>
      <c r="N5925" s="25"/>
      <c r="O5925" s="25"/>
      <c r="P5925" s="25"/>
      <c r="Q5925" s="28"/>
      <c r="R5925" s="29"/>
      <c r="S5925" s="27"/>
      <c r="T5925" s="27"/>
      <c r="U5925" s="28"/>
      <c r="V5925" s="26"/>
      <c r="W5925" s="26"/>
      <c r="X5925" s="26"/>
      <c r="Y5925" s="37"/>
      <c r="Z5925" s="37"/>
      <c r="AA5925" s="37"/>
      <c r="AB5925" s="30"/>
      <c r="AC5925" s="30"/>
      <c r="AD5925" s="31"/>
      <c r="AE5925" s="30"/>
      <c r="AF5925" s="30"/>
      <c r="AG5925" s="32"/>
      <c r="AH5925" s="30"/>
      <c r="AJ5925" s="30"/>
      <c r="AK5925" s="30"/>
      <c r="AL5925" s="30"/>
      <c r="AM5925" s="30"/>
      <c r="AN5925" s="30"/>
      <c r="AO5925" s="30"/>
      <c r="AP5925" s="30"/>
      <c r="AQ5925" s="30"/>
      <c r="AR5925" s="30"/>
      <c r="AS5925" s="30"/>
      <c r="AT5925" s="30"/>
      <c r="AU5925" s="121"/>
      <c r="AV5925" s="129"/>
      <c r="AW5925" s="129"/>
      <c r="AX5925" s="129"/>
    </row>
    <row r="5926" spans="1:50" x14ac:dyDescent="0.25">
      <c r="A5926" s="120"/>
      <c r="B5926" s="28"/>
      <c r="C5926" s="25"/>
      <c r="D5926" s="25"/>
      <c r="E5926" s="25"/>
      <c r="F5926" s="29"/>
      <c r="G5926" s="29"/>
      <c r="H5926" s="29"/>
      <c r="I5926" s="29"/>
      <c r="J5926" s="29"/>
      <c r="K5926" s="25"/>
      <c r="L5926" s="25"/>
      <c r="M5926" s="25"/>
      <c r="N5926" s="25"/>
      <c r="O5926" s="25"/>
      <c r="P5926" s="25"/>
      <c r="Q5926" s="28"/>
      <c r="R5926" s="29"/>
      <c r="S5926" s="27"/>
      <c r="T5926" s="27"/>
      <c r="U5926" s="28"/>
      <c r="V5926" s="26"/>
      <c r="W5926" s="26"/>
      <c r="X5926" s="26"/>
      <c r="Y5926" s="37"/>
      <c r="Z5926" s="37"/>
      <c r="AA5926" s="37"/>
      <c r="AB5926" s="30"/>
      <c r="AC5926" s="30"/>
      <c r="AD5926" s="31"/>
      <c r="AE5926" s="30"/>
      <c r="AF5926" s="30"/>
      <c r="AG5926" s="32"/>
      <c r="AH5926" s="30"/>
      <c r="AJ5926" s="30"/>
      <c r="AK5926" s="30"/>
      <c r="AL5926" s="30"/>
      <c r="AM5926" s="30"/>
      <c r="AN5926" s="30"/>
      <c r="AO5926" s="30"/>
      <c r="AP5926" s="30"/>
      <c r="AQ5926" s="30"/>
      <c r="AR5926" s="30"/>
      <c r="AS5926" s="30"/>
      <c r="AT5926" s="30"/>
      <c r="AU5926" s="121"/>
      <c r="AV5926" s="129"/>
      <c r="AW5926" s="129"/>
      <c r="AX5926" s="129"/>
    </row>
    <row r="5927" spans="1:50" x14ac:dyDescent="0.25">
      <c r="A5927" s="120"/>
      <c r="B5927" s="28"/>
      <c r="C5927" s="25"/>
      <c r="D5927" s="25"/>
      <c r="E5927" s="25"/>
      <c r="F5927" s="29"/>
      <c r="G5927" s="29"/>
      <c r="H5927" s="29"/>
      <c r="I5927" s="29"/>
      <c r="J5927" s="29"/>
      <c r="K5927" s="25"/>
      <c r="L5927" s="25"/>
      <c r="M5927" s="25"/>
      <c r="N5927" s="25"/>
      <c r="O5927" s="25"/>
      <c r="P5927" s="25"/>
      <c r="Q5927" s="28"/>
      <c r="R5927" s="29"/>
      <c r="S5927" s="27"/>
      <c r="T5927" s="27"/>
      <c r="U5927" s="28"/>
      <c r="V5927" s="26"/>
      <c r="W5927" s="26"/>
      <c r="X5927" s="26"/>
      <c r="Y5927" s="37"/>
      <c r="Z5927" s="37"/>
      <c r="AA5927" s="37"/>
      <c r="AB5927" s="30"/>
      <c r="AC5927" s="30"/>
      <c r="AD5927" s="31"/>
      <c r="AE5927" s="30"/>
      <c r="AF5927" s="30"/>
      <c r="AG5927" s="32"/>
      <c r="AH5927" s="30"/>
      <c r="AJ5927" s="30"/>
      <c r="AK5927" s="30"/>
      <c r="AL5927" s="30"/>
      <c r="AM5927" s="30"/>
      <c r="AN5927" s="30"/>
      <c r="AO5927" s="30"/>
      <c r="AP5927" s="30"/>
      <c r="AQ5927" s="30"/>
      <c r="AR5927" s="30"/>
      <c r="AS5927" s="30"/>
      <c r="AT5927" s="30"/>
      <c r="AU5927" s="121"/>
      <c r="AV5927" s="129"/>
      <c r="AW5927" s="129"/>
      <c r="AX5927" s="129"/>
    </row>
    <row r="5928" spans="1:50" x14ac:dyDescent="0.25">
      <c r="A5928" s="120"/>
      <c r="B5928" s="28"/>
      <c r="C5928" s="25"/>
      <c r="D5928" s="25"/>
      <c r="E5928" s="25"/>
      <c r="F5928" s="29"/>
      <c r="G5928" s="29"/>
      <c r="H5928" s="29"/>
      <c r="I5928" s="29"/>
      <c r="J5928" s="29"/>
      <c r="K5928" s="25"/>
      <c r="L5928" s="25"/>
      <c r="M5928" s="25"/>
      <c r="N5928" s="25"/>
      <c r="O5928" s="25"/>
      <c r="P5928" s="25"/>
      <c r="Q5928" s="28"/>
      <c r="R5928" s="29"/>
      <c r="S5928" s="27"/>
      <c r="T5928" s="27"/>
      <c r="U5928" s="28"/>
      <c r="V5928" s="26"/>
      <c r="W5928" s="26"/>
      <c r="X5928" s="26"/>
      <c r="Y5928" s="37"/>
      <c r="Z5928" s="37"/>
      <c r="AA5928" s="37"/>
      <c r="AB5928" s="30"/>
      <c r="AC5928" s="30"/>
      <c r="AD5928" s="31"/>
      <c r="AE5928" s="30"/>
      <c r="AF5928" s="30"/>
      <c r="AG5928" s="32"/>
      <c r="AH5928" s="30"/>
      <c r="AJ5928" s="30"/>
      <c r="AK5928" s="30"/>
      <c r="AL5928" s="30"/>
      <c r="AM5928" s="30"/>
      <c r="AN5928" s="30"/>
      <c r="AO5928" s="30"/>
      <c r="AP5928" s="30"/>
      <c r="AQ5928" s="30"/>
      <c r="AR5928" s="30"/>
      <c r="AS5928" s="30"/>
      <c r="AT5928" s="30"/>
      <c r="AU5928" s="121"/>
      <c r="AV5928" s="129"/>
      <c r="AW5928" s="129"/>
      <c r="AX5928" s="129"/>
    </row>
    <row r="5929" spans="1:50" x14ac:dyDescent="0.25">
      <c r="A5929" s="120"/>
      <c r="B5929" s="28"/>
      <c r="C5929" s="25"/>
      <c r="D5929" s="25"/>
      <c r="E5929" s="25"/>
      <c r="F5929" s="29"/>
      <c r="G5929" s="29"/>
      <c r="H5929" s="29"/>
      <c r="I5929" s="29"/>
      <c r="J5929" s="29"/>
      <c r="K5929" s="25"/>
      <c r="L5929" s="25"/>
      <c r="M5929" s="25"/>
      <c r="N5929" s="25"/>
      <c r="O5929" s="25"/>
      <c r="P5929" s="25"/>
      <c r="Q5929" s="28"/>
      <c r="R5929" s="29"/>
      <c r="S5929" s="27"/>
      <c r="T5929" s="27"/>
      <c r="U5929" s="28"/>
      <c r="V5929" s="26"/>
      <c r="W5929" s="26"/>
      <c r="X5929" s="26"/>
      <c r="Y5929" s="37"/>
      <c r="Z5929" s="37"/>
      <c r="AA5929" s="37"/>
      <c r="AB5929" s="30"/>
      <c r="AC5929" s="30"/>
      <c r="AD5929" s="31"/>
      <c r="AE5929" s="30"/>
      <c r="AF5929" s="30"/>
      <c r="AG5929" s="32"/>
      <c r="AH5929" s="30"/>
      <c r="AJ5929" s="30"/>
      <c r="AK5929" s="30"/>
      <c r="AL5929" s="30"/>
      <c r="AM5929" s="30"/>
      <c r="AN5929" s="30"/>
      <c r="AO5929" s="30"/>
      <c r="AP5929" s="30"/>
      <c r="AQ5929" s="30"/>
      <c r="AR5929" s="30"/>
      <c r="AS5929" s="30"/>
      <c r="AT5929" s="30"/>
      <c r="AU5929" s="121"/>
      <c r="AV5929" s="129"/>
      <c r="AW5929" s="129"/>
      <c r="AX5929" s="129"/>
    </row>
    <row r="5930" spans="1:50" x14ac:dyDescent="0.25">
      <c r="A5930" s="120"/>
      <c r="B5930" s="28"/>
      <c r="C5930" s="25"/>
      <c r="D5930" s="25"/>
      <c r="E5930" s="25"/>
      <c r="F5930" s="29"/>
      <c r="G5930" s="29"/>
      <c r="H5930" s="29"/>
      <c r="I5930" s="29"/>
      <c r="J5930" s="29"/>
      <c r="K5930" s="25"/>
      <c r="L5930" s="25"/>
      <c r="M5930" s="25"/>
      <c r="N5930" s="25"/>
      <c r="O5930" s="25"/>
      <c r="P5930" s="25"/>
      <c r="Q5930" s="28"/>
      <c r="R5930" s="29"/>
      <c r="S5930" s="27"/>
      <c r="T5930" s="27"/>
      <c r="U5930" s="28"/>
      <c r="V5930" s="26"/>
      <c r="W5930" s="26"/>
      <c r="X5930" s="26"/>
      <c r="Y5930" s="37"/>
      <c r="Z5930" s="37"/>
      <c r="AA5930" s="37"/>
      <c r="AB5930" s="30"/>
      <c r="AC5930" s="30"/>
      <c r="AD5930" s="31"/>
      <c r="AE5930" s="30"/>
      <c r="AF5930" s="30"/>
      <c r="AG5930" s="32"/>
      <c r="AH5930" s="30"/>
      <c r="AJ5930" s="30"/>
      <c r="AK5930" s="30"/>
      <c r="AL5930" s="30"/>
      <c r="AM5930" s="30"/>
      <c r="AN5930" s="30"/>
      <c r="AO5930" s="30"/>
      <c r="AP5930" s="30"/>
      <c r="AQ5930" s="30"/>
      <c r="AR5930" s="30"/>
      <c r="AS5930" s="30"/>
      <c r="AT5930" s="30"/>
      <c r="AU5930" s="121"/>
      <c r="AV5930" s="129"/>
      <c r="AW5930" s="129"/>
      <c r="AX5930" s="129"/>
    </row>
    <row r="5931" spans="1:50" x14ac:dyDescent="0.25">
      <c r="A5931" s="120"/>
      <c r="B5931" s="28"/>
      <c r="C5931" s="25"/>
      <c r="D5931" s="25"/>
      <c r="E5931" s="25"/>
      <c r="F5931" s="29"/>
      <c r="G5931" s="29"/>
      <c r="H5931" s="29"/>
      <c r="I5931" s="29"/>
      <c r="J5931" s="29"/>
      <c r="K5931" s="25"/>
      <c r="L5931" s="25"/>
      <c r="M5931" s="25"/>
      <c r="N5931" s="25"/>
      <c r="O5931" s="25"/>
      <c r="P5931" s="25"/>
      <c r="Q5931" s="28"/>
      <c r="R5931" s="29"/>
      <c r="S5931" s="27"/>
      <c r="T5931" s="27"/>
      <c r="U5931" s="28"/>
      <c r="V5931" s="26"/>
      <c r="W5931" s="26"/>
      <c r="X5931" s="26"/>
      <c r="Y5931" s="37"/>
      <c r="Z5931" s="37"/>
      <c r="AA5931" s="37"/>
      <c r="AB5931" s="30"/>
      <c r="AC5931" s="30"/>
      <c r="AD5931" s="31"/>
      <c r="AE5931" s="30"/>
      <c r="AF5931" s="30"/>
      <c r="AG5931" s="32"/>
      <c r="AH5931" s="30"/>
      <c r="AJ5931" s="30"/>
      <c r="AK5931" s="30"/>
      <c r="AL5931" s="30"/>
      <c r="AM5931" s="30"/>
      <c r="AN5931" s="30"/>
      <c r="AO5931" s="30"/>
      <c r="AP5931" s="30"/>
      <c r="AQ5931" s="30"/>
      <c r="AR5931" s="30"/>
      <c r="AS5931" s="30"/>
      <c r="AT5931" s="30"/>
      <c r="AU5931" s="121"/>
      <c r="AV5931" s="129"/>
      <c r="AW5931" s="129"/>
      <c r="AX5931" s="129"/>
    </row>
    <row r="5932" spans="1:50" x14ac:dyDescent="0.25">
      <c r="A5932" s="120"/>
      <c r="B5932" s="28"/>
      <c r="C5932" s="25"/>
      <c r="D5932" s="25"/>
      <c r="E5932" s="25"/>
      <c r="F5932" s="29"/>
      <c r="G5932" s="29"/>
      <c r="H5932" s="29"/>
      <c r="I5932" s="29"/>
      <c r="J5932" s="29"/>
      <c r="K5932" s="25"/>
      <c r="L5932" s="25"/>
      <c r="M5932" s="25"/>
      <c r="N5932" s="25"/>
      <c r="O5932" s="25"/>
      <c r="P5932" s="25"/>
      <c r="Q5932" s="28"/>
      <c r="R5932" s="29"/>
      <c r="S5932" s="27"/>
      <c r="T5932" s="27"/>
      <c r="U5932" s="28"/>
      <c r="V5932" s="26"/>
      <c r="W5932" s="26"/>
      <c r="X5932" s="26"/>
      <c r="Y5932" s="37"/>
      <c r="Z5932" s="37"/>
      <c r="AA5932" s="37"/>
      <c r="AB5932" s="30"/>
      <c r="AC5932" s="30"/>
      <c r="AD5932" s="31"/>
      <c r="AE5932" s="30"/>
      <c r="AF5932" s="30"/>
      <c r="AG5932" s="32"/>
      <c r="AH5932" s="30"/>
      <c r="AJ5932" s="30"/>
      <c r="AK5932" s="30"/>
      <c r="AL5932" s="30"/>
      <c r="AM5932" s="30"/>
      <c r="AN5932" s="30"/>
      <c r="AO5932" s="30"/>
      <c r="AP5932" s="30"/>
      <c r="AQ5932" s="30"/>
      <c r="AR5932" s="30"/>
      <c r="AS5932" s="30"/>
      <c r="AT5932" s="30"/>
      <c r="AU5932" s="121"/>
      <c r="AV5932" s="129"/>
      <c r="AW5932" s="129"/>
      <c r="AX5932" s="129"/>
    </row>
    <row r="5933" spans="1:50" x14ac:dyDescent="0.25">
      <c r="A5933" s="120"/>
      <c r="B5933" s="28"/>
      <c r="C5933" s="25"/>
      <c r="D5933" s="25"/>
      <c r="E5933" s="25"/>
      <c r="F5933" s="29"/>
      <c r="G5933" s="29"/>
      <c r="H5933" s="29"/>
      <c r="I5933" s="29"/>
      <c r="J5933" s="29"/>
      <c r="K5933" s="25"/>
      <c r="L5933" s="25"/>
      <c r="M5933" s="25"/>
      <c r="N5933" s="25"/>
      <c r="O5933" s="25"/>
      <c r="P5933" s="25"/>
      <c r="Q5933" s="28"/>
      <c r="R5933" s="29"/>
      <c r="S5933" s="27"/>
      <c r="T5933" s="27"/>
      <c r="U5933" s="28"/>
      <c r="V5933" s="26"/>
      <c r="W5933" s="26"/>
      <c r="X5933" s="26"/>
      <c r="Y5933" s="37"/>
      <c r="Z5933" s="37"/>
      <c r="AA5933" s="37"/>
      <c r="AB5933" s="30"/>
      <c r="AC5933" s="30"/>
      <c r="AD5933" s="31"/>
      <c r="AE5933" s="30"/>
      <c r="AF5933" s="30"/>
      <c r="AG5933" s="32"/>
      <c r="AH5933" s="30"/>
      <c r="AJ5933" s="30"/>
      <c r="AK5933" s="30"/>
      <c r="AL5933" s="30"/>
      <c r="AM5933" s="30"/>
      <c r="AN5933" s="30"/>
      <c r="AO5933" s="30"/>
      <c r="AP5933" s="30"/>
      <c r="AQ5933" s="30"/>
      <c r="AR5933" s="30"/>
      <c r="AS5933" s="30"/>
      <c r="AT5933" s="30"/>
      <c r="AU5933" s="121"/>
      <c r="AV5933" s="129"/>
      <c r="AW5933" s="129"/>
      <c r="AX5933" s="129"/>
    </row>
    <row r="5934" spans="1:50" x14ac:dyDescent="0.25">
      <c r="A5934" s="120"/>
      <c r="B5934" s="28"/>
      <c r="C5934" s="25"/>
      <c r="D5934" s="25"/>
      <c r="E5934" s="25"/>
      <c r="F5934" s="29"/>
      <c r="G5934" s="29"/>
      <c r="H5934" s="29"/>
      <c r="I5934" s="29"/>
      <c r="J5934" s="29"/>
      <c r="K5934" s="25"/>
      <c r="L5934" s="25"/>
      <c r="M5934" s="25"/>
      <c r="N5934" s="25"/>
      <c r="O5934" s="25"/>
      <c r="P5934" s="25"/>
      <c r="Q5934" s="28"/>
      <c r="R5934" s="29"/>
      <c r="S5934" s="27"/>
      <c r="T5934" s="27"/>
      <c r="U5934" s="28"/>
      <c r="V5934" s="26"/>
      <c r="W5934" s="26"/>
      <c r="X5934" s="26"/>
      <c r="Y5934" s="37"/>
      <c r="Z5934" s="37"/>
      <c r="AA5934" s="37"/>
      <c r="AB5934" s="30"/>
      <c r="AC5934" s="30"/>
      <c r="AD5934" s="31"/>
      <c r="AE5934" s="30"/>
      <c r="AF5934" s="30"/>
      <c r="AG5934" s="32"/>
      <c r="AH5934" s="30"/>
      <c r="AJ5934" s="30"/>
      <c r="AK5934" s="30"/>
      <c r="AL5934" s="30"/>
      <c r="AM5934" s="30"/>
      <c r="AN5934" s="30"/>
      <c r="AO5934" s="30"/>
      <c r="AP5934" s="30"/>
      <c r="AQ5934" s="30"/>
      <c r="AR5934" s="30"/>
      <c r="AS5934" s="30"/>
      <c r="AT5934" s="30"/>
      <c r="AU5934" s="121"/>
      <c r="AV5934" s="129"/>
      <c r="AW5934" s="129"/>
      <c r="AX5934" s="129"/>
    </row>
    <row r="5935" spans="1:50" x14ac:dyDescent="0.25">
      <c r="A5935" s="120"/>
      <c r="B5935" s="28"/>
      <c r="C5935" s="25"/>
      <c r="D5935" s="25"/>
      <c r="E5935" s="25"/>
      <c r="F5935" s="29"/>
      <c r="G5935" s="29"/>
      <c r="H5935" s="29"/>
      <c r="I5935" s="29"/>
      <c r="J5935" s="29"/>
      <c r="K5935" s="25"/>
      <c r="L5935" s="25"/>
      <c r="M5935" s="25"/>
      <c r="N5935" s="25"/>
      <c r="O5935" s="25"/>
      <c r="P5935" s="25"/>
      <c r="Q5935" s="28"/>
      <c r="R5935" s="29"/>
      <c r="S5935" s="27"/>
      <c r="T5935" s="27"/>
      <c r="U5935" s="28"/>
      <c r="V5935" s="26"/>
      <c r="W5935" s="26"/>
      <c r="X5935" s="26"/>
      <c r="Y5935" s="37"/>
      <c r="Z5935" s="37"/>
      <c r="AA5935" s="37"/>
      <c r="AB5935" s="30"/>
      <c r="AC5935" s="30"/>
      <c r="AD5935" s="31"/>
      <c r="AE5935" s="30"/>
      <c r="AF5935" s="30"/>
      <c r="AG5935" s="32"/>
      <c r="AH5935" s="30"/>
      <c r="AJ5935" s="30"/>
      <c r="AK5935" s="30"/>
      <c r="AL5935" s="30"/>
      <c r="AM5935" s="30"/>
      <c r="AN5935" s="30"/>
      <c r="AO5935" s="30"/>
      <c r="AP5935" s="30"/>
      <c r="AQ5935" s="30"/>
      <c r="AR5935" s="30"/>
      <c r="AS5935" s="30"/>
      <c r="AT5935" s="30"/>
      <c r="AU5935" s="121"/>
      <c r="AV5935" s="129"/>
      <c r="AW5935" s="129"/>
      <c r="AX5935" s="129"/>
    </row>
    <row r="5936" spans="1:50" x14ac:dyDescent="0.25">
      <c r="A5936" s="120"/>
      <c r="B5936" s="28"/>
      <c r="C5936" s="25"/>
      <c r="D5936" s="25"/>
      <c r="E5936" s="25"/>
      <c r="F5936" s="29"/>
      <c r="G5936" s="29"/>
      <c r="H5936" s="29"/>
      <c r="I5936" s="29"/>
      <c r="J5936" s="29"/>
      <c r="K5936" s="25"/>
      <c r="L5936" s="25"/>
      <c r="M5936" s="25"/>
      <c r="N5936" s="25"/>
      <c r="O5936" s="25"/>
      <c r="P5936" s="25"/>
      <c r="Q5936" s="28"/>
      <c r="R5936" s="29"/>
      <c r="S5936" s="27"/>
      <c r="T5936" s="27"/>
      <c r="U5936" s="28"/>
      <c r="V5936" s="26"/>
      <c r="W5936" s="26"/>
      <c r="X5936" s="26"/>
      <c r="Y5936" s="37"/>
      <c r="Z5936" s="37"/>
      <c r="AA5936" s="37"/>
      <c r="AB5936" s="30"/>
      <c r="AC5936" s="30"/>
      <c r="AD5936" s="31"/>
      <c r="AE5936" s="30"/>
      <c r="AF5936" s="30"/>
      <c r="AG5936" s="32"/>
      <c r="AH5936" s="30"/>
      <c r="AJ5936" s="30"/>
      <c r="AK5936" s="30"/>
      <c r="AL5936" s="30"/>
      <c r="AM5936" s="30"/>
      <c r="AN5936" s="30"/>
      <c r="AO5936" s="30"/>
      <c r="AP5936" s="30"/>
      <c r="AQ5936" s="30"/>
      <c r="AR5936" s="30"/>
      <c r="AS5936" s="30"/>
      <c r="AT5936" s="30"/>
      <c r="AU5936" s="121"/>
      <c r="AV5936" s="129"/>
      <c r="AW5936" s="129"/>
      <c r="AX5936" s="129"/>
    </row>
    <row r="5937" spans="1:50" x14ac:dyDescent="0.25">
      <c r="A5937" s="120"/>
      <c r="B5937" s="28"/>
      <c r="C5937" s="25"/>
      <c r="D5937" s="25"/>
      <c r="E5937" s="25"/>
      <c r="F5937" s="29"/>
      <c r="G5937" s="29"/>
      <c r="H5937" s="29"/>
      <c r="I5937" s="29"/>
      <c r="J5937" s="29"/>
      <c r="K5937" s="25"/>
      <c r="L5937" s="25"/>
      <c r="M5937" s="25"/>
      <c r="N5937" s="25"/>
      <c r="O5937" s="25"/>
      <c r="P5937" s="25"/>
      <c r="Q5937" s="28"/>
      <c r="R5937" s="29"/>
      <c r="S5937" s="27"/>
      <c r="T5937" s="27"/>
      <c r="U5937" s="28"/>
      <c r="V5937" s="26"/>
      <c r="W5937" s="26"/>
      <c r="X5937" s="26"/>
      <c r="Y5937" s="37"/>
      <c r="Z5937" s="37"/>
      <c r="AA5937" s="37"/>
      <c r="AB5937" s="30"/>
      <c r="AC5937" s="30"/>
      <c r="AD5937" s="31"/>
      <c r="AE5937" s="30"/>
      <c r="AF5937" s="30"/>
      <c r="AG5937" s="32"/>
      <c r="AH5937" s="30"/>
      <c r="AJ5937" s="30"/>
      <c r="AK5937" s="30"/>
      <c r="AL5937" s="30"/>
      <c r="AM5937" s="30"/>
      <c r="AN5937" s="30"/>
      <c r="AO5937" s="30"/>
      <c r="AP5937" s="30"/>
      <c r="AQ5937" s="30"/>
      <c r="AR5937" s="30"/>
      <c r="AS5937" s="30"/>
      <c r="AT5937" s="30"/>
      <c r="AU5937" s="121"/>
      <c r="AV5937" s="129"/>
      <c r="AW5937" s="129"/>
      <c r="AX5937" s="129"/>
    </row>
    <row r="5938" spans="1:50" x14ac:dyDescent="0.25">
      <c r="A5938" s="120"/>
      <c r="B5938" s="28"/>
      <c r="C5938" s="25"/>
      <c r="D5938" s="25"/>
      <c r="E5938" s="25"/>
      <c r="F5938" s="29"/>
      <c r="G5938" s="29"/>
      <c r="H5938" s="29"/>
      <c r="I5938" s="29"/>
      <c r="J5938" s="29"/>
      <c r="K5938" s="25"/>
      <c r="L5938" s="25"/>
      <c r="M5938" s="25"/>
      <c r="N5938" s="25"/>
      <c r="O5938" s="25"/>
      <c r="P5938" s="25"/>
      <c r="Q5938" s="28"/>
      <c r="R5938" s="29"/>
      <c r="S5938" s="27"/>
      <c r="T5938" s="27"/>
      <c r="U5938" s="28"/>
      <c r="V5938" s="26"/>
      <c r="W5938" s="26"/>
      <c r="X5938" s="26"/>
      <c r="Y5938" s="37"/>
      <c r="Z5938" s="37"/>
      <c r="AA5938" s="37"/>
      <c r="AB5938" s="30"/>
      <c r="AC5938" s="30"/>
      <c r="AD5938" s="31"/>
      <c r="AE5938" s="30"/>
      <c r="AF5938" s="30"/>
      <c r="AG5938" s="32"/>
      <c r="AH5938" s="30"/>
      <c r="AJ5938" s="30"/>
      <c r="AK5938" s="30"/>
      <c r="AL5938" s="30"/>
      <c r="AM5938" s="30"/>
      <c r="AN5938" s="30"/>
      <c r="AO5938" s="30"/>
      <c r="AP5938" s="30"/>
      <c r="AQ5938" s="30"/>
      <c r="AR5938" s="30"/>
      <c r="AS5938" s="30"/>
      <c r="AT5938" s="30"/>
      <c r="AU5938" s="121"/>
      <c r="AV5938" s="129"/>
      <c r="AW5938" s="129"/>
      <c r="AX5938" s="129"/>
    </row>
    <row r="5939" spans="1:50" x14ac:dyDescent="0.25">
      <c r="A5939" s="120"/>
      <c r="B5939" s="28"/>
      <c r="C5939" s="25"/>
      <c r="D5939" s="25"/>
      <c r="E5939" s="25"/>
      <c r="F5939" s="29"/>
      <c r="G5939" s="29"/>
      <c r="H5939" s="29"/>
      <c r="I5939" s="29"/>
      <c r="J5939" s="29"/>
      <c r="K5939" s="25"/>
      <c r="L5939" s="25"/>
      <c r="M5939" s="25"/>
      <c r="N5939" s="25"/>
      <c r="O5939" s="25"/>
      <c r="P5939" s="25"/>
      <c r="Q5939" s="28"/>
      <c r="R5939" s="29"/>
      <c r="S5939" s="27"/>
      <c r="T5939" s="27"/>
      <c r="U5939" s="28"/>
      <c r="V5939" s="26"/>
      <c r="W5939" s="26"/>
      <c r="X5939" s="26"/>
      <c r="Y5939" s="37"/>
      <c r="Z5939" s="37"/>
      <c r="AA5939" s="37"/>
      <c r="AB5939" s="30"/>
      <c r="AC5939" s="30"/>
      <c r="AD5939" s="31"/>
      <c r="AE5939" s="30"/>
      <c r="AF5939" s="30"/>
      <c r="AG5939" s="32"/>
      <c r="AH5939" s="30"/>
      <c r="AJ5939" s="30"/>
      <c r="AK5939" s="30"/>
      <c r="AL5939" s="30"/>
      <c r="AM5939" s="30"/>
      <c r="AN5939" s="30"/>
      <c r="AO5939" s="30"/>
      <c r="AP5939" s="30"/>
      <c r="AQ5939" s="30"/>
      <c r="AR5939" s="30"/>
      <c r="AS5939" s="30"/>
      <c r="AT5939" s="30"/>
      <c r="AU5939" s="121"/>
      <c r="AV5939" s="129"/>
      <c r="AW5939" s="129"/>
      <c r="AX5939" s="129"/>
    </row>
    <row r="5940" spans="1:50" x14ac:dyDescent="0.25">
      <c r="A5940" s="120"/>
      <c r="B5940" s="28"/>
      <c r="C5940" s="25"/>
      <c r="D5940" s="25"/>
      <c r="E5940" s="25"/>
      <c r="F5940" s="29"/>
      <c r="G5940" s="29"/>
      <c r="H5940" s="29"/>
      <c r="I5940" s="29"/>
      <c r="J5940" s="29"/>
      <c r="K5940" s="25"/>
      <c r="L5940" s="25"/>
      <c r="M5940" s="25"/>
      <c r="N5940" s="25"/>
      <c r="O5940" s="25"/>
      <c r="P5940" s="25"/>
      <c r="Q5940" s="28"/>
      <c r="R5940" s="29"/>
      <c r="S5940" s="27"/>
      <c r="T5940" s="27"/>
      <c r="U5940" s="28"/>
      <c r="V5940" s="26"/>
      <c r="W5940" s="26"/>
      <c r="X5940" s="26"/>
      <c r="Y5940" s="37"/>
      <c r="Z5940" s="37"/>
      <c r="AA5940" s="37"/>
      <c r="AB5940" s="30"/>
      <c r="AC5940" s="30"/>
      <c r="AD5940" s="31"/>
      <c r="AE5940" s="30"/>
      <c r="AF5940" s="30"/>
      <c r="AG5940" s="32"/>
      <c r="AH5940" s="30"/>
      <c r="AJ5940" s="30"/>
      <c r="AK5940" s="30"/>
      <c r="AL5940" s="30"/>
      <c r="AM5940" s="30"/>
      <c r="AN5940" s="30"/>
      <c r="AO5940" s="30"/>
      <c r="AP5940" s="30"/>
      <c r="AQ5940" s="30"/>
      <c r="AR5940" s="30"/>
      <c r="AS5940" s="30"/>
      <c r="AT5940" s="30"/>
      <c r="AU5940" s="121"/>
      <c r="AV5940" s="129"/>
      <c r="AW5940" s="129"/>
      <c r="AX5940" s="129"/>
    </row>
    <row r="5941" spans="1:50" x14ac:dyDescent="0.25">
      <c r="A5941" s="120"/>
      <c r="B5941" s="28"/>
      <c r="C5941" s="25"/>
      <c r="D5941" s="25"/>
      <c r="E5941" s="25"/>
      <c r="F5941" s="29"/>
      <c r="G5941" s="29"/>
      <c r="H5941" s="29"/>
      <c r="I5941" s="29"/>
      <c r="J5941" s="29"/>
      <c r="K5941" s="25"/>
      <c r="L5941" s="25"/>
      <c r="M5941" s="25"/>
      <c r="N5941" s="25"/>
      <c r="O5941" s="25"/>
      <c r="P5941" s="25"/>
      <c r="Q5941" s="28"/>
      <c r="R5941" s="29"/>
      <c r="S5941" s="27"/>
      <c r="T5941" s="27"/>
      <c r="U5941" s="28"/>
      <c r="V5941" s="26"/>
      <c r="W5941" s="26"/>
      <c r="X5941" s="26"/>
      <c r="Y5941" s="37"/>
      <c r="Z5941" s="37"/>
      <c r="AA5941" s="37"/>
      <c r="AB5941" s="30"/>
      <c r="AC5941" s="30"/>
      <c r="AD5941" s="31"/>
      <c r="AE5941" s="30"/>
      <c r="AF5941" s="30"/>
      <c r="AG5941" s="32"/>
      <c r="AH5941" s="30"/>
      <c r="AJ5941" s="30"/>
      <c r="AK5941" s="30"/>
      <c r="AL5941" s="30"/>
      <c r="AM5941" s="30"/>
      <c r="AN5941" s="30"/>
      <c r="AO5941" s="30"/>
      <c r="AP5941" s="30"/>
      <c r="AQ5941" s="30"/>
      <c r="AR5941" s="30"/>
      <c r="AS5941" s="30"/>
      <c r="AT5941" s="30"/>
      <c r="AU5941" s="121"/>
      <c r="AV5941" s="129"/>
      <c r="AW5941" s="129"/>
      <c r="AX5941" s="129"/>
    </row>
    <row r="5942" spans="1:50" x14ac:dyDescent="0.25">
      <c r="A5942" s="120"/>
      <c r="B5942" s="28"/>
      <c r="C5942" s="25"/>
      <c r="D5942" s="25"/>
      <c r="E5942" s="25"/>
      <c r="F5942" s="29"/>
      <c r="G5942" s="29"/>
      <c r="H5942" s="29"/>
      <c r="I5942" s="29"/>
      <c r="J5942" s="29"/>
      <c r="K5942" s="25"/>
      <c r="L5942" s="25"/>
      <c r="M5942" s="25"/>
      <c r="N5942" s="25"/>
      <c r="O5942" s="25"/>
      <c r="P5942" s="25"/>
      <c r="Q5942" s="28"/>
      <c r="R5942" s="29"/>
      <c r="S5942" s="27"/>
      <c r="T5942" s="27"/>
      <c r="U5942" s="28"/>
      <c r="V5942" s="26"/>
      <c r="W5942" s="26"/>
      <c r="X5942" s="26"/>
      <c r="Y5942" s="37"/>
      <c r="Z5942" s="37"/>
      <c r="AA5942" s="37"/>
      <c r="AB5942" s="30"/>
      <c r="AC5942" s="30"/>
      <c r="AD5942" s="31"/>
      <c r="AE5942" s="30"/>
      <c r="AF5942" s="30"/>
      <c r="AG5942" s="32"/>
      <c r="AH5942" s="30"/>
      <c r="AJ5942" s="30"/>
      <c r="AK5942" s="30"/>
      <c r="AL5942" s="30"/>
      <c r="AM5942" s="30"/>
      <c r="AN5942" s="30"/>
      <c r="AO5942" s="30"/>
      <c r="AP5942" s="30"/>
      <c r="AQ5942" s="30"/>
      <c r="AR5942" s="30"/>
      <c r="AS5942" s="30"/>
      <c r="AT5942" s="30"/>
      <c r="AU5942" s="121"/>
      <c r="AV5942" s="129"/>
      <c r="AW5942" s="129"/>
      <c r="AX5942" s="129"/>
    </row>
    <row r="5943" spans="1:50" x14ac:dyDescent="0.25">
      <c r="A5943" s="120"/>
      <c r="B5943" s="28"/>
      <c r="C5943" s="25"/>
      <c r="D5943" s="25"/>
      <c r="E5943" s="25"/>
      <c r="F5943" s="29"/>
      <c r="G5943" s="29"/>
      <c r="H5943" s="29"/>
      <c r="I5943" s="29"/>
      <c r="J5943" s="29"/>
      <c r="K5943" s="25"/>
      <c r="L5943" s="25"/>
      <c r="M5943" s="25"/>
      <c r="N5943" s="25"/>
      <c r="O5943" s="25"/>
      <c r="P5943" s="25"/>
      <c r="Q5943" s="28"/>
      <c r="R5943" s="29"/>
      <c r="S5943" s="27"/>
      <c r="T5943" s="27"/>
      <c r="U5943" s="28"/>
      <c r="V5943" s="26"/>
      <c r="W5943" s="26"/>
      <c r="X5943" s="26"/>
      <c r="Y5943" s="37"/>
      <c r="Z5943" s="37"/>
      <c r="AA5943" s="37"/>
      <c r="AB5943" s="30"/>
      <c r="AC5943" s="30"/>
      <c r="AD5943" s="31"/>
      <c r="AE5943" s="30"/>
      <c r="AF5943" s="30"/>
      <c r="AG5943" s="32"/>
      <c r="AH5943" s="30"/>
      <c r="AJ5943" s="30"/>
      <c r="AK5943" s="30"/>
      <c r="AL5943" s="30"/>
      <c r="AM5943" s="30"/>
      <c r="AN5943" s="30"/>
      <c r="AO5943" s="30"/>
      <c r="AP5943" s="30"/>
      <c r="AQ5943" s="30"/>
      <c r="AR5943" s="30"/>
      <c r="AS5943" s="30"/>
      <c r="AT5943" s="30"/>
      <c r="AU5943" s="121"/>
      <c r="AV5943" s="129"/>
      <c r="AW5943" s="129"/>
      <c r="AX5943" s="129"/>
    </row>
    <row r="5944" spans="1:50" x14ac:dyDescent="0.25">
      <c r="A5944" s="120"/>
      <c r="B5944" s="28"/>
      <c r="C5944" s="25"/>
      <c r="D5944" s="25"/>
      <c r="E5944" s="25"/>
      <c r="F5944" s="29"/>
      <c r="G5944" s="29"/>
      <c r="H5944" s="29"/>
      <c r="I5944" s="29"/>
      <c r="J5944" s="29"/>
      <c r="K5944" s="25"/>
      <c r="L5944" s="25"/>
      <c r="M5944" s="25"/>
      <c r="N5944" s="25"/>
      <c r="O5944" s="25"/>
      <c r="P5944" s="25"/>
      <c r="Q5944" s="28"/>
      <c r="R5944" s="29"/>
      <c r="S5944" s="27"/>
      <c r="T5944" s="27"/>
      <c r="U5944" s="28"/>
      <c r="V5944" s="26"/>
      <c r="W5944" s="26"/>
      <c r="X5944" s="26"/>
      <c r="Y5944" s="37"/>
      <c r="Z5944" s="37"/>
      <c r="AA5944" s="37"/>
      <c r="AB5944" s="30"/>
      <c r="AC5944" s="30"/>
      <c r="AD5944" s="31"/>
      <c r="AE5944" s="30"/>
      <c r="AF5944" s="30"/>
      <c r="AG5944" s="32"/>
      <c r="AH5944" s="30"/>
      <c r="AJ5944" s="30"/>
      <c r="AK5944" s="30"/>
      <c r="AL5944" s="30"/>
      <c r="AM5944" s="30"/>
      <c r="AN5944" s="30"/>
      <c r="AO5944" s="30"/>
      <c r="AP5944" s="30"/>
      <c r="AQ5944" s="30"/>
      <c r="AR5944" s="30"/>
      <c r="AS5944" s="30"/>
      <c r="AT5944" s="30"/>
      <c r="AU5944" s="121"/>
      <c r="AV5944" s="129"/>
      <c r="AW5944" s="129"/>
      <c r="AX5944" s="129"/>
    </row>
    <row r="5945" spans="1:50" x14ac:dyDescent="0.25">
      <c r="A5945" s="120"/>
      <c r="B5945" s="28"/>
      <c r="C5945" s="25"/>
      <c r="D5945" s="25"/>
      <c r="E5945" s="25"/>
      <c r="F5945" s="29"/>
      <c r="G5945" s="29"/>
      <c r="H5945" s="29"/>
      <c r="I5945" s="29"/>
      <c r="J5945" s="29"/>
      <c r="K5945" s="25"/>
      <c r="L5945" s="25"/>
      <c r="M5945" s="25"/>
      <c r="N5945" s="25"/>
      <c r="O5945" s="25"/>
      <c r="P5945" s="25"/>
      <c r="Q5945" s="28"/>
      <c r="R5945" s="29"/>
      <c r="S5945" s="27"/>
      <c r="T5945" s="27"/>
      <c r="U5945" s="28"/>
      <c r="V5945" s="26"/>
      <c r="W5945" s="26"/>
      <c r="X5945" s="26"/>
      <c r="Y5945" s="37"/>
      <c r="Z5945" s="37"/>
      <c r="AA5945" s="37"/>
      <c r="AB5945" s="30"/>
      <c r="AC5945" s="30"/>
      <c r="AD5945" s="31"/>
      <c r="AE5945" s="30"/>
      <c r="AF5945" s="30"/>
      <c r="AG5945" s="32"/>
      <c r="AH5945" s="30"/>
      <c r="AJ5945" s="30"/>
      <c r="AK5945" s="30"/>
      <c r="AL5945" s="30"/>
      <c r="AM5945" s="30"/>
      <c r="AN5945" s="30"/>
      <c r="AO5945" s="30"/>
      <c r="AP5945" s="30"/>
      <c r="AQ5945" s="30"/>
      <c r="AR5945" s="30"/>
      <c r="AS5945" s="30"/>
      <c r="AT5945" s="30"/>
      <c r="AU5945" s="121"/>
      <c r="AV5945" s="129"/>
      <c r="AW5945" s="129"/>
      <c r="AX5945" s="129"/>
    </row>
    <row r="5946" spans="1:50" x14ac:dyDescent="0.25">
      <c r="A5946" s="120"/>
      <c r="B5946" s="28"/>
      <c r="C5946" s="25"/>
      <c r="D5946" s="25"/>
      <c r="E5946" s="25"/>
      <c r="F5946" s="29"/>
      <c r="G5946" s="29"/>
      <c r="H5946" s="29"/>
      <c r="I5946" s="29"/>
      <c r="J5946" s="29"/>
      <c r="K5946" s="25"/>
      <c r="L5946" s="25"/>
      <c r="M5946" s="25"/>
      <c r="N5946" s="25"/>
      <c r="O5946" s="25"/>
      <c r="P5946" s="25"/>
      <c r="Q5946" s="28"/>
      <c r="R5946" s="29"/>
      <c r="S5946" s="27"/>
      <c r="T5946" s="27"/>
      <c r="U5946" s="28"/>
      <c r="V5946" s="26"/>
      <c r="W5946" s="26"/>
      <c r="X5946" s="26"/>
      <c r="Y5946" s="37"/>
      <c r="Z5946" s="37"/>
      <c r="AA5946" s="37"/>
      <c r="AB5946" s="30"/>
      <c r="AC5946" s="30"/>
      <c r="AD5946" s="31"/>
      <c r="AE5946" s="30"/>
      <c r="AF5946" s="30"/>
      <c r="AG5946" s="32"/>
      <c r="AH5946" s="30"/>
      <c r="AJ5946" s="30"/>
      <c r="AK5946" s="30"/>
      <c r="AL5946" s="30"/>
      <c r="AM5946" s="30"/>
      <c r="AN5946" s="30"/>
      <c r="AO5946" s="30"/>
      <c r="AP5946" s="30"/>
      <c r="AQ5946" s="30"/>
      <c r="AR5946" s="30"/>
      <c r="AS5946" s="30"/>
      <c r="AT5946" s="30"/>
      <c r="AU5946" s="121"/>
      <c r="AV5946" s="129"/>
      <c r="AW5946" s="129"/>
      <c r="AX5946" s="129"/>
    </row>
    <row r="5947" spans="1:50" x14ac:dyDescent="0.25">
      <c r="A5947" s="120"/>
      <c r="B5947" s="28"/>
      <c r="C5947" s="25"/>
      <c r="D5947" s="25"/>
      <c r="E5947" s="25"/>
      <c r="F5947" s="29"/>
      <c r="G5947" s="29"/>
      <c r="H5947" s="29"/>
      <c r="I5947" s="29"/>
      <c r="J5947" s="29"/>
      <c r="K5947" s="25"/>
      <c r="L5947" s="25"/>
      <c r="M5947" s="25"/>
      <c r="N5947" s="25"/>
      <c r="O5947" s="25"/>
      <c r="P5947" s="25"/>
      <c r="Q5947" s="28"/>
      <c r="R5947" s="29"/>
      <c r="S5947" s="27"/>
      <c r="T5947" s="27"/>
      <c r="U5947" s="28"/>
      <c r="V5947" s="26"/>
      <c r="W5947" s="26"/>
      <c r="X5947" s="26"/>
      <c r="Y5947" s="37"/>
      <c r="Z5947" s="37"/>
      <c r="AA5947" s="37"/>
      <c r="AB5947" s="30"/>
      <c r="AC5947" s="30"/>
      <c r="AD5947" s="31"/>
      <c r="AE5947" s="30"/>
      <c r="AF5947" s="30"/>
      <c r="AG5947" s="32"/>
      <c r="AH5947" s="30"/>
      <c r="AJ5947" s="30"/>
      <c r="AK5947" s="30"/>
      <c r="AL5947" s="30"/>
      <c r="AM5947" s="30"/>
      <c r="AN5947" s="30"/>
      <c r="AO5947" s="30"/>
      <c r="AP5947" s="30"/>
      <c r="AQ5947" s="30"/>
      <c r="AR5947" s="30"/>
      <c r="AS5947" s="30"/>
      <c r="AT5947" s="30"/>
      <c r="AU5947" s="121"/>
      <c r="AV5947" s="129"/>
      <c r="AW5947" s="129"/>
      <c r="AX5947" s="129"/>
    </row>
    <row r="5948" spans="1:50" x14ac:dyDescent="0.25">
      <c r="A5948" s="120"/>
      <c r="B5948" s="28"/>
      <c r="C5948" s="25"/>
      <c r="D5948" s="25"/>
      <c r="E5948" s="25"/>
      <c r="F5948" s="29"/>
      <c r="G5948" s="29"/>
      <c r="H5948" s="29"/>
      <c r="I5948" s="29"/>
      <c r="J5948" s="29"/>
      <c r="K5948" s="25"/>
      <c r="L5948" s="25"/>
      <c r="M5948" s="25"/>
      <c r="N5948" s="25"/>
      <c r="O5948" s="25"/>
      <c r="P5948" s="25"/>
      <c r="Q5948" s="28"/>
      <c r="R5948" s="29"/>
      <c r="S5948" s="27"/>
      <c r="T5948" s="27"/>
      <c r="U5948" s="28"/>
      <c r="V5948" s="26"/>
      <c r="W5948" s="26"/>
      <c r="X5948" s="26"/>
      <c r="Y5948" s="37"/>
      <c r="Z5948" s="37"/>
      <c r="AA5948" s="37"/>
      <c r="AB5948" s="30"/>
      <c r="AC5948" s="30"/>
      <c r="AD5948" s="31"/>
      <c r="AE5948" s="30"/>
      <c r="AF5948" s="30"/>
      <c r="AG5948" s="32"/>
      <c r="AH5948" s="30"/>
      <c r="AJ5948" s="30"/>
      <c r="AK5948" s="30"/>
      <c r="AL5948" s="30"/>
      <c r="AM5948" s="30"/>
      <c r="AN5948" s="30"/>
      <c r="AO5948" s="30"/>
      <c r="AP5948" s="30"/>
      <c r="AQ5948" s="30"/>
      <c r="AR5948" s="30"/>
      <c r="AS5948" s="30"/>
      <c r="AT5948" s="30"/>
      <c r="AU5948" s="121"/>
      <c r="AV5948" s="129"/>
      <c r="AW5948" s="129"/>
      <c r="AX5948" s="129"/>
    </row>
    <row r="5949" spans="1:50" x14ac:dyDescent="0.25">
      <c r="A5949" s="120"/>
      <c r="B5949" s="28"/>
      <c r="C5949" s="25"/>
      <c r="D5949" s="25"/>
      <c r="E5949" s="25"/>
      <c r="F5949" s="29"/>
      <c r="G5949" s="29"/>
      <c r="H5949" s="29"/>
      <c r="I5949" s="29"/>
      <c r="J5949" s="29"/>
      <c r="K5949" s="25"/>
      <c r="L5949" s="25"/>
      <c r="M5949" s="25"/>
      <c r="N5949" s="25"/>
      <c r="O5949" s="25"/>
      <c r="P5949" s="25"/>
      <c r="Q5949" s="28"/>
      <c r="R5949" s="29"/>
      <c r="S5949" s="27"/>
      <c r="T5949" s="27"/>
      <c r="U5949" s="28"/>
      <c r="V5949" s="26"/>
      <c r="W5949" s="26"/>
      <c r="X5949" s="26"/>
      <c r="Y5949" s="37"/>
      <c r="Z5949" s="37"/>
      <c r="AA5949" s="37"/>
      <c r="AB5949" s="30"/>
      <c r="AC5949" s="30"/>
      <c r="AD5949" s="31"/>
      <c r="AE5949" s="30"/>
      <c r="AF5949" s="30"/>
      <c r="AG5949" s="32"/>
      <c r="AH5949" s="30"/>
      <c r="AJ5949" s="30"/>
      <c r="AK5949" s="30"/>
      <c r="AL5949" s="30"/>
      <c r="AM5949" s="30"/>
      <c r="AN5949" s="30"/>
      <c r="AO5949" s="30"/>
      <c r="AP5949" s="30"/>
      <c r="AQ5949" s="30"/>
      <c r="AR5949" s="30"/>
      <c r="AS5949" s="30"/>
      <c r="AT5949" s="30"/>
      <c r="AU5949" s="121"/>
      <c r="AV5949" s="129"/>
      <c r="AW5949" s="129"/>
      <c r="AX5949" s="129"/>
    </row>
    <row r="5950" spans="1:50" x14ac:dyDescent="0.25">
      <c r="A5950" s="120"/>
      <c r="B5950" s="28"/>
      <c r="C5950" s="25"/>
      <c r="D5950" s="25"/>
      <c r="E5950" s="25"/>
      <c r="F5950" s="29"/>
      <c r="G5950" s="29"/>
      <c r="H5950" s="29"/>
      <c r="I5950" s="29"/>
      <c r="J5950" s="29"/>
      <c r="K5950" s="25"/>
      <c r="L5950" s="25"/>
      <c r="M5950" s="25"/>
      <c r="N5950" s="25"/>
      <c r="O5950" s="25"/>
      <c r="P5950" s="25"/>
      <c r="Q5950" s="28"/>
      <c r="R5950" s="29"/>
      <c r="S5950" s="27"/>
      <c r="T5950" s="27"/>
      <c r="U5950" s="28"/>
      <c r="V5950" s="26"/>
      <c r="W5950" s="26"/>
      <c r="X5950" s="26"/>
      <c r="Y5950" s="37"/>
      <c r="Z5950" s="37"/>
      <c r="AA5950" s="37"/>
      <c r="AB5950" s="30"/>
      <c r="AC5950" s="30"/>
      <c r="AD5950" s="31"/>
      <c r="AE5950" s="30"/>
      <c r="AF5950" s="30"/>
      <c r="AG5950" s="32"/>
      <c r="AH5950" s="30"/>
      <c r="AJ5950" s="30"/>
      <c r="AK5950" s="30"/>
      <c r="AL5950" s="30"/>
      <c r="AM5950" s="30"/>
      <c r="AN5950" s="30"/>
      <c r="AO5950" s="30"/>
      <c r="AP5950" s="30"/>
      <c r="AQ5950" s="30"/>
      <c r="AR5950" s="30"/>
      <c r="AS5950" s="30"/>
      <c r="AT5950" s="30"/>
      <c r="AU5950" s="121"/>
      <c r="AV5950" s="129"/>
      <c r="AW5950" s="129"/>
      <c r="AX5950" s="129"/>
    </row>
    <row r="5951" spans="1:50" x14ac:dyDescent="0.25">
      <c r="A5951" s="120"/>
      <c r="B5951" s="28"/>
      <c r="C5951" s="25"/>
      <c r="D5951" s="25"/>
      <c r="E5951" s="25"/>
      <c r="F5951" s="29"/>
      <c r="G5951" s="29"/>
      <c r="H5951" s="29"/>
      <c r="I5951" s="29"/>
      <c r="J5951" s="29"/>
      <c r="K5951" s="25"/>
      <c r="L5951" s="25"/>
      <c r="M5951" s="25"/>
      <c r="N5951" s="25"/>
      <c r="O5951" s="25"/>
      <c r="P5951" s="25"/>
      <c r="Q5951" s="28"/>
      <c r="R5951" s="29"/>
      <c r="S5951" s="27"/>
      <c r="T5951" s="27"/>
      <c r="U5951" s="28"/>
      <c r="V5951" s="26"/>
      <c r="W5951" s="26"/>
      <c r="X5951" s="26"/>
      <c r="Y5951" s="37"/>
      <c r="Z5951" s="37"/>
      <c r="AA5951" s="37"/>
      <c r="AB5951" s="30"/>
      <c r="AC5951" s="30"/>
      <c r="AD5951" s="31"/>
      <c r="AE5951" s="30"/>
      <c r="AF5951" s="30"/>
      <c r="AG5951" s="32"/>
      <c r="AH5951" s="30"/>
      <c r="AJ5951" s="30"/>
      <c r="AK5951" s="30"/>
      <c r="AL5951" s="30"/>
      <c r="AM5951" s="30"/>
      <c r="AN5951" s="30"/>
      <c r="AO5951" s="30"/>
      <c r="AP5951" s="30"/>
      <c r="AQ5951" s="30"/>
      <c r="AR5951" s="30"/>
      <c r="AS5951" s="30"/>
      <c r="AT5951" s="30"/>
      <c r="AU5951" s="121"/>
      <c r="AV5951" s="129"/>
      <c r="AW5951" s="129"/>
      <c r="AX5951" s="129"/>
    </row>
    <row r="5952" spans="1:50" x14ac:dyDescent="0.25">
      <c r="A5952" s="120"/>
      <c r="B5952" s="28"/>
      <c r="C5952" s="25"/>
      <c r="D5952" s="25"/>
      <c r="E5952" s="25"/>
      <c r="F5952" s="29"/>
      <c r="G5952" s="29"/>
      <c r="H5952" s="29"/>
      <c r="I5952" s="29"/>
      <c r="J5952" s="29"/>
      <c r="K5952" s="25"/>
      <c r="L5952" s="25"/>
      <c r="M5952" s="25"/>
      <c r="N5952" s="25"/>
      <c r="O5952" s="25"/>
      <c r="P5952" s="25"/>
      <c r="Q5952" s="28"/>
      <c r="R5952" s="29"/>
      <c r="S5952" s="27"/>
      <c r="T5952" s="27"/>
      <c r="U5952" s="28"/>
      <c r="V5952" s="26"/>
      <c r="W5952" s="26"/>
      <c r="X5952" s="26"/>
      <c r="Y5952" s="37"/>
      <c r="Z5952" s="37"/>
      <c r="AA5952" s="37"/>
      <c r="AB5952" s="30"/>
      <c r="AC5952" s="30"/>
      <c r="AD5952" s="31"/>
      <c r="AE5952" s="30"/>
      <c r="AF5952" s="30"/>
      <c r="AG5952" s="32"/>
      <c r="AH5952" s="30"/>
      <c r="AJ5952" s="30"/>
      <c r="AK5952" s="30"/>
      <c r="AL5952" s="30"/>
      <c r="AM5952" s="30"/>
      <c r="AN5952" s="30"/>
      <c r="AO5952" s="30"/>
      <c r="AP5952" s="30"/>
      <c r="AQ5952" s="30"/>
      <c r="AR5952" s="30"/>
      <c r="AS5952" s="30"/>
      <c r="AT5952" s="30"/>
      <c r="AU5952" s="121"/>
      <c r="AV5952" s="129"/>
      <c r="AW5952" s="129"/>
      <c r="AX5952" s="129"/>
    </row>
    <row r="5953" spans="1:50" x14ac:dyDescent="0.25">
      <c r="A5953" s="120"/>
      <c r="B5953" s="28"/>
      <c r="C5953" s="25"/>
      <c r="D5953" s="25"/>
      <c r="E5953" s="25"/>
      <c r="F5953" s="29"/>
      <c r="G5953" s="29"/>
      <c r="H5953" s="29"/>
      <c r="I5953" s="29"/>
      <c r="J5953" s="29"/>
      <c r="K5953" s="25"/>
      <c r="L5953" s="25"/>
      <c r="M5953" s="25"/>
      <c r="N5953" s="25"/>
      <c r="O5953" s="25"/>
      <c r="P5953" s="25"/>
      <c r="Q5953" s="28"/>
      <c r="R5953" s="29"/>
      <c r="S5953" s="27"/>
      <c r="T5953" s="27"/>
      <c r="U5953" s="28"/>
      <c r="V5953" s="26"/>
      <c r="W5953" s="26"/>
      <c r="X5953" s="26"/>
      <c r="Y5953" s="37"/>
      <c r="Z5953" s="37"/>
      <c r="AA5953" s="37"/>
      <c r="AB5953" s="30"/>
      <c r="AC5953" s="30"/>
      <c r="AD5953" s="31"/>
      <c r="AE5953" s="30"/>
      <c r="AF5953" s="30"/>
      <c r="AG5953" s="32"/>
      <c r="AH5953" s="30"/>
      <c r="AJ5953" s="30"/>
      <c r="AK5953" s="30"/>
      <c r="AL5953" s="30"/>
      <c r="AM5953" s="30"/>
      <c r="AN5953" s="30"/>
      <c r="AO5953" s="30"/>
      <c r="AP5953" s="30"/>
      <c r="AQ5953" s="30"/>
      <c r="AR5953" s="30"/>
      <c r="AS5953" s="30"/>
      <c r="AT5953" s="30"/>
      <c r="AU5953" s="121"/>
      <c r="AV5953" s="129"/>
      <c r="AW5953" s="129"/>
      <c r="AX5953" s="129"/>
    </row>
    <row r="5954" spans="1:50" x14ac:dyDescent="0.25">
      <c r="A5954" s="120"/>
      <c r="B5954" s="28"/>
      <c r="C5954" s="25"/>
      <c r="D5954" s="25"/>
      <c r="E5954" s="25"/>
      <c r="F5954" s="29"/>
      <c r="G5954" s="29"/>
      <c r="H5954" s="29"/>
      <c r="I5954" s="29"/>
      <c r="J5954" s="29"/>
      <c r="K5954" s="25"/>
      <c r="L5954" s="25"/>
      <c r="M5954" s="25"/>
      <c r="N5954" s="25"/>
      <c r="O5954" s="25"/>
      <c r="P5954" s="25"/>
      <c r="Q5954" s="28"/>
      <c r="R5954" s="29"/>
      <c r="S5954" s="27"/>
      <c r="T5954" s="27"/>
      <c r="U5954" s="28"/>
      <c r="V5954" s="26"/>
      <c r="W5954" s="26"/>
      <c r="X5954" s="26"/>
      <c r="Y5954" s="37"/>
      <c r="Z5954" s="37"/>
      <c r="AA5954" s="37"/>
      <c r="AB5954" s="30"/>
      <c r="AC5954" s="30"/>
      <c r="AD5954" s="31"/>
      <c r="AE5954" s="30"/>
      <c r="AF5954" s="30"/>
      <c r="AG5954" s="32"/>
      <c r="AH5954" s="30"/>
      <c r="AJ5954" s="30"/>
      <c r="AK5954" s="30"/>
      <c r="AL5954" s="30"/>
      <c r="AM5954" s="30"/>
      <c r="AN5954" s="30"/>
      <c r="AO5954" s="30"/>
      <c r="AP5954" s="30"/>
      <c r="AQ5954" s="30"/>
      <c r="AR5954" s="30"/>
      <c r="AS5954" s="30"/>
      <c r="AT5954" s="30"/>
      <c r="AU5954" s="121"/>
      <c r="AV5954" s="129"/>
      <c r="AW5954" s="129"/>
      <c r="AX5954" s="129"/>
    </row>
    <row r="5955" spans="1:50" x14ac:dyDescent="0.25">
      <c r="A5955" s="120"/>
      <c r="B5955" s="28"/>
      <c r="C5955" s="25"/>
      <c r="D5955" s="25"/>
      <c r="E5955" s="25"/>
      <c r="F5955" s="29"/>
      <c r="G5955" s="29"/>
      <c r="H5955" s="29"/>
      <c r="I5955" s="29"/>
      <c r="J5955" s="29"/>
      <c r="K5955" s="25"/>
      <c r="L5955" s="25"/>
      <c r="M5955" s="25"/>
      <c r="N5955" s="25"/>
      <c r="O5955" s="25"/>
      <c r="P5955" s="25"/>
      <c r="Q5955" s="28"/>
      <c r="R5955" s="29"/>
      <c r="S5955" s="27"/>
      <c r="T5955" s="27"/>
      <c r="U5955" s="28"/>
      <c r="V5955" s="26"/>
      <c r="W5955" s="26"/>
      <c r="X5955" s="26"/>
      <c r="Y5955" s="37"/>
      <c r="Z5955" s="37"/>
      <c r="AA5955" s="37"/>
      <c r="AB5955" s="30"/>
      <c r="AC5955" s="30"/>
      <c r="AD5955" s="31"/>
      <c r="AE5955" s="30"/>
      <c r="AF5955" s="30"/>
      <c r="AG5955" s="32"/>
      <c r="AH5955" s="30"/>
      <c r="AJ5955" s="30"/>
      <c r="AK5955" s="30"/>
      <c r="AL5955" s="30"/>
      <c r="AM5955" s="30"/>
      <c r="AN5955" s="30"/>
      <c r="AO5955" s="30"/>
      <c r="AP5955" s="30"/>
      <c r="AQ5955" s="30"/>
      <c r="AR5955" s="30"/>
      <c r="AS5955" s="30"/>
      <c r="AT5955" s="30"/>
      <c r="AU5955" s="121"/>
      <c r="AV5955" s="129"/>
      <c r="AW5955" s="129"/>
      <c r="AX5955" s="129"/>
    </row>
    <row r="5956" spans="1:50" x14ac:dyDescent="0.25">
      <c r="A5956" s="120"/>
      <c r="B5956" s="28"/>
      <c r="C5956" s="25"/>
      <c r="D5956" s="25"/>
      <c r="E5956" s="25"/>
      <c r="F5956" s="29"/>
      <c r="G5956" s="29"/>
      <c r="H5956" s="29"/>
      <c r="I5956" s="29"/>
      <c r="J5956" s="29"/>
      <c r="K5956" s="25"/>
      <c r="L5956" s="25"/>
      <c r="M5956" s="25"/>
      <c r="N5956" s="25"/>
      <c r="O5956" s="25"/>
      <c r="P5956" s="25"/>
      <c r="Q5956" s="28"/>
      <c r="R5956" s="29"/>
      <c r="S5956" s="27"/>
      <c r="T5956" s="27"/>
      <c r="U5956" s="28"/>
      <c r="V5956" s="26"/>
      <c r="W5956" s="26"/>
      <c r="X5956" s="26"/>
      <c r="Y5956" s="37"/>
      <c r="Z5956" s="37"/>
      <c r="AA5956" s="37"/>
      <c r="AB5956" s="30"/>
      <c r="AC5956" s="30"/>
      <c r="AD5956" s="31"/>
      <c r="AE5956" s="30"/>
      <c r="AF5956" s="30"/>
      <c r="AG5956" s="32"/>
      <c r="AH5956" s="30"/>
      <c r="AJ5956" s="30"/>
      <c r="AK5956" s="30"/>
      <c r="AL5956" s="30"/>
      <c r="AM5956" s="30"/>
      <c r="AN5956" s="30"/>
      <c r="AO5956" s="30"/>
      <c r="AP5956" s="30"/>
      <c r="AQ5956" s="30"/>
      <c r="AR5956" s="30"/>
      <c r="AS5956" s="30"/>
      <c r="AT5956" s="30"/>
      <c r="AU5956" s="121"/>
      <c r="AV5956" s="129"/>
      <c r="AW5956" s="129"/>
      <c r="AX5956" s="129"/>
    </row>
    <row r="5957" spans="1:50" x14ac:dyDescent="0.25">
      <c r="A5957" s="120"/>
      <c r="B5957" s="28"/>
      <c r="C5957" s="25"/>
      <c r="D5957" s="25"/>
      <c r="E5957" s="25"/>
      <c r="F5957" s="29"/>
      <c r="G5957" s="29"/>
      <c r="H5957" s="29"/>
      <c r="I5957" s="29"/>
      <c r="J5957" s="29"/>
      <c r="K5957" s="25"/>
      <c r="L5957" s="25"/>
      <c r="M5957" s="25"/>
      <c r="N5957" s="25"/>
      <c r="O5957" s="25"/>
      <c r="P5957" s="25"/>
      <c r="Q5957" s="28"/>
      <c r="R5957" s="29"/>
      <c r="S5957" s="27"/>
      <c r="T5957" s="27"/>
      <c r="U5957" s="28"/>
      <c r="V5957" s="26"/>
      <c r="W5957" s="26"/>
      <c r="X5957" s="26"/>
      <c r="Y5957" s="37"/>
      <c r="Z5957" s="37"/>
      <c r="AA5957" s="37"/>
      <c r="AB5957" s="30"/>
      <c r="AC5957" s="30"/>
      <c r="AD5957" s="31"/>
      <c r="AE5957" s="30"/>
      <c r="AF5957" s="30"/>
      <c r="AG5957" s="32"/>
      <c r="AH5957" s="30"/>
      <c r="AJ5957" s="30"/>
      <c r="AK5957" s="30"/>
      <c r="AL5957" s="30"/>
      <c r="AM5957" s="30"/>
      <c r="AN5957" s="30"/>
      <c r="AO5957" s="30"/>
      <c r="AP5957" s="30"/>
      <c r="AQ5957" s="30"/>
      <c r="AR5957" s="30"/>
      <c r="AS5957" s="30"/>
      <c r="AT5957" s="30"/>
      <c r="AU5957" s="121"/>
      <c r="AV5957" s="129"/>
      <c r="AW5957" s="129"/>
      <c r="AX5957" s="129"/>
    </row>
    <row r="5958" spans="1:50" x14ac:dyDescent="0.25">
      <c r="A5958" s="120"/>
      <c r="B5958" s="28"/>
      <c r="C5958" s="25"/>
      <c r="D5958" s="25"/>
      <c r="E5958" s="25"/>
      <c r="F5958" s="29"/>
      <c r="G5958" s="29"/>
      <c r="H5958" s="29"/>
      <c r="I5958" s="29"/>
      <c r="J5958" s="29"/>
      <c r="K5958" s="25"/>
      <c r="L5958" s="25"/>
      <c r="M5958" s="25"/>
      <c r="N5958" s="25"/>
      <c r="O5958" s="25"/>
      <c r="P5958" s="25"/>
      <c r="Q5958" s="28"/>
      <c r="R5958" s="29"/>
      <c r="S5958" s="27"/>
      <c r="T5958" s="27"/>
      <c r="U5958" s="28"/>
      <c r="V5958" s="26"/>
      <c r="W5958" s="26"/>
      <c r="X5958" s="26"/>
      <c r="Y5958" s="37"/>
      <c r="Z5958" s="37"/>
      <c r="AA5958" s="37"/>
      <c r="AB5958" s="30"/>
      <c r="AC5958" s="30"/>
      <c r="AD5958" s="31"/>
      <c r="AE5958" s="30"/>
      <c r="AF5958" s="30"/>
      <c r="AG5958" s="32"/>
      <c r="AH5958" s="30"/>
      <c r="AJ5958" s="30"/>
      <c r="AK5958" s="30"/>
      <c r="AL5958" s="30"/>
      <c r="AM5958" s="30"/>
      <c r="AN5958" s="30"/>
      <c r="AO5958" s="30"/>
      <c r="AP5958" s="30"/>
      <c r="AQ5958" s="30"/>
      <c r="AR5958" s="30"/>
      <c r="AS5958" s="30"/>
      <c r="AT5958" s="30"/>
      <c r="AU5958" s="121"/>
      <c r="AV5958" s="129"/>
      <c r="AW5958" s="129"/>
      <c r="AX5958" s="129"/>
    </row>
    <row r="5959" spans="1:50" x14ac:dyDescent="0.25">
      <c r="A5959" s="120"/>
      <c r="B5959" s="28"/>
      <c r="C5959" s="25"/>
      <c r="D5959" s="25"/>
      <c r="E5959" s="25"/>
      <c r="F5959" s="29"/>
      <c r="G5959" s="29"/>
      <c r="H5959" s="29"/>
      <c r="I5959" s="29"/>
      <c r="J5959" s="29"/>
      <c r="K5959" s="25"/>
      <c r="L5959" s="25"/>
      <c r="M5959" s="25"/>
      <c r="N5959" s="25"/>
      <c r="O5959" s="25"/>
      <c r="P5959" s="25"/>
      <c r="Q5959" s="28"/>
      <c r="R5959" s="29"/>
      <c r="S5959" s="27"/>
      <c r="T5959" s="27"/>
      <c r="U5959" s="28"/>
      <c r="V5959" s="26"/>
      <c r="W5959" s="26"/>
      <c r="X5959" s="26"/>
      <c r="Y5959" s="37"/>
      <c r="Z5959" s="37"/>
      <c r="AA5959" s="37"/>
      <c r="AB5959" s="30"/>
      <c r="AC5959" s="30"/>
      <c r="AD5959" s="31"/>
      <c r="AE5959" s="30"/>
      <c r="AF5959" s="30"/>
      <c r="AG5959" s="32"/>
      <c r="AH5959" s="30"/>
      <c r="AJ5959" s="30"/>
      <c r="AK5959" s="30"/>
      <c r="AL5959" s="30"/>
      <c r="AM5959" s="30"/>
      <c r="AN5959" s="30"/>
      <c r="AO5959" s="30"/>
      <c r="AP5959" s="30"/>
      <c r="AQ5959" s="30"/>
      <c r="AR5959" s="30"/>
      <c r="AS5959" s="30"/>
      <c r="AT5959" s="30"/>
      <c r="AU5959" s="121"/>
      <c r="AV5959" s="129"/>
      <c r="AW5959" s="129"/>
      <c r="AX5959" s="129"/>
    </row>
    <row r="5960" spans="1:50" x14ac:dyDescent="0.25">
      <c r="A5960" s="120"/>
      <c r="B5960" s="28"/>
      <c r="C5960" s="25"/>
      <c r="D5960" s="25"/>
      <c r="E5960" s="25"/>
      <c r="F5960" s="29"/>
      <c r="G5960" s="29"/>
      <c r="H5960" s="29"/>
      <c r="I5960" s="29"/>
      <c r="J5960" s="29"/>
      <c r="K5960" s="25"/>
      <c r="L5960" s="25"/>
      <c r="M5960" s="25"/>
      <c r="N5960" s="25"/>
      <c r="O5960" s="25"/>
      <c r="P5960" s="25"/>
      <c r="Q5960" s="28"/>
      <c r="R5960" s="29"/>
      <c r="S5960" s="27"/>
      <c r="T5960" s="27"/>
      <c r="U5960" s="28"/>
      <c r="V5960" s="26"/>
      <c r="W5960" s="26"/>
      <c r="X5960" s="26"/>
      <c r="Y5960" s="37"/>
      <c r="Z5960" s="37"/>
      <c r="AA5960" s="37"/>
      <c r="AB5960" s="30"/>
      <c r="AC5960" s="30"/>
      <c r="AD5960" s="31"/>
      <c r="AE5960" s="30"/>
      <c r="AF5960" s="30"/>
      <c r="AG5960" s="32"/>
      <c r="AH5960" s="30"/>
      <c r="AJ5960" s="30"/>
      <c r="AK5960" s="30"/>
      <c r="AL5960" s="30"/>
      <c r="AM5960" s="30"/>
      <c r="AN5960" s="30"/>
      <c r="AO5960" s="30"/>
      <c r="AP5960" s="30"/>
      <c r="AQ5960" s="30"/>
      <c r="AR5960" s="30"/>
      <c r="AS5960" s="30"/>
      <c r="AT5960" s="30"/>
      <c r="AU5960" s="121"/>
      <c r="AV5960" s="129"/>
      <c r="AW5960" s="129"/>
      <c r="AX5960" s="129"/>
    </row>
    <row r="5961" spans="1:50" x14ac:dyDescent="0.25">
      <c r="A5961" s="120"/>
      <c r="B5961" s="28"/>
      <c r="C5961" s="25"/>
      <c r="D5961" s="25"/>
      <c r="E5961" s="25"/>
      <c r="F5961" s="29"/>
      <c r="G5961" s="29"/>
      <c r="H5961" s="29"/>
      <c r="I5961" s="29"/>
      <c r="J5961" s="29"/>
      <c r="K5961" s="25"/>
      <c r="L5961" s="25"/>
      <c r="M5961" s="25"/>
      <c r="N5961" s="25"/>
      <c r="O5961" s="25"/>
      <c r="P5961" s="25"/>
      <c r="Q5961" s="28"/>
      <c r="R5961" s="29"/>
      <c r="S5961" s="27"/>
      <c r="T5961" s="27"/>
      <c r="U5961" s="28"/>
      <c r="V5961" s="26"/>
      <c r="W5961" s="26"/>
      <c r="X5961" s="26"/>
      <c r="Y5961" s="37"/>
      <c r="Z5961" s="37"/>
      <c r="AA5961" s="37"/>
      <c r="AB5961" s="30"/>
      <c r="AC5961" s="30"/>
      <c r="AD5961" s="31"/>
      <c r="AE5961" s="30"/>
      <c r="AF5961" s="30"/>
      <c r="AG5961" s="32"/>
      <c r="AH5961" s="30"/>
      <c r="AJ5961" s="30"/>
      <c r="AK5961" s="30"/>
      <c r="AL5961" s="30"/>
      <c r="AM5961" s="30"/>
      <c r="AN5961" s="30"/>
      <c r="AO5961" s="30"/>
      <c r="AP5961" s="30"/>
      <c r="AQ5961" s="30"/>
      <c r="AR5961" s="30"/>
      <c r="AS5961" s="30"/>
      <c r="AT5961" s="30"/>
      <c r="AU5961" s="121"/>
      <c r="AV5961" s="129"/>
      <c r="AW5961" s="129"/>
      <c r="AX5961" s="129"/>
    </row>
    <row r="5962" spans="1:50" x14ac:dyDescent="0.25">
      <c r="A5962" s="120"/>
      <c r="B5962" s="28"/>
      <c r="C5962" s="25"/>
      <c r="D5962" s="25"/>
      <c r="E5962" s="25"/>
      <c r="F5962" s="29"/>
      <c r="G5962" s="29"/>
      <c r="H5962" s="29"/>
      <c r="I5962" s="29"/>
      <c r="J5962" s="29"/>
      <c r="K5962" s="25"/>
      <c r="L5962" s="25"/>
      <c r="M5962" s="25"/>
      <c r="N5962" s="25"/>
      <c r="O5962" s="25"/>
      <c r="P5962" s="25"/>
      <c r="Q5962" s="28"/>
      <c r="R5962" s="29"/>
      <c r="S5962" s="27"/>
      <c r="T5962" s="27"/>
      <c r="U5962" s="28"/>
      <c r="V5962" s="26"/>
      <c r="W5962" s="26"/>
      <c r="X5962" s="26"/>
      <c r="Y5962" s="37"/>
      <c r="Z5962" s="37"/>
      <c r="AA5962" s="37"/>
      <c r="AB5962" s="30"/>
      <c r="AC5962" s="30"/>
      <c r="AD5962" s="31"/>
      <c r="AE5962" s="30"/>
      <c r="AF5962" s="30"/>
      <c r="AG5962" s="32"/>
      <c r="AH5962" s="30"/>
      <c r="AJ5962" s="30"/>
      <c r="AK5962" s="30"/>
      <c r="AL5962" s="30"/>
      <c r="AM5962" s="30"/>
      <c r="AN5962" s="30"/>
      <c r="AO5962" s="30"/>
      <c r="AP5962" s="30"/>
      <c r="AQ5962" s="30"/>
      <c r="AR5962" s="30"/>
      <c r="AS5962" s="30"/>
      <c r="AT5962" s="30"/>
      <c r="AU5962" s="121"/>
      <c r="AV5962" s="129"/>
      <c r="AW5962" s="129"/>
      <c r="AX5962" s="129"/>
    </row>
    <row r="5963" spans="1:50" x14ac:dyDescent="0.25">
      <c r="A5963" s="120"/>
      <c r="B5963" s="28"/>
      <c r="C5963" s="25"/>
      <c r="D5963" s="25"/>
      <c r="E5963" s="25"/>
      <c r="F5963" s="29"/>
      <c r="G5963" s="29"/>
      <c r="H5963" s="29"/>
      <c r="I5963" s="29"/>
      <c r="J5963" s="29"/>
      <c r="K5963" s="25"/>
      <c r="L5963" s="25"/>
      <c r="M5963" s="25"/>
      <c r="N5963" s="25"/>
      <c r="O5963" s="25"/>
      <c r="P5963" s="25"/>
      <c r="Q5963" s="28"/>
      <c r="R5963" s="29"/>
      <c r="S5963" s="27"/>
      <c r="T5963" s="27"/>
      <c r="U5963" s="28"/>
      <c r="V5963" s="26"/>
      <c r="W5963" s="26"/>
      <c r="X5963" s="26"/>
      <c r="Y5963" s="37"/>
      <c r="Z5963" s="37"/>
      <c r="AA5963" s="37"/>
      <c r="AB5963" s="30"/>
      <c r="AC5963" s="30"/>
      <c r="AD5963" s="31"/>
      <c r="AE5963" s="30"/>
      <c r="AF5963" s="30"/>
      <c r="AG5963" s="32"/>
      <c r="AH5963" s="30"/>
      <c r="AJ5963" s="30"/>
      <c r="AK5963" s="30"/>
      <c r="AL5963" s="30"/>
      <c r="AM5963" s="30"/>
      <c r="AN5963" s="30"/>
      <c r="AO5963" s="30"/>
      <c r="AP5963" s="30"/>
      <c r="AQ5963" s="30"/>
      <c r="AR5963" s="30"/>
      <c r="AS5963" s="30"/>
      <c r="AT5963" s="30"/>
      <c r="AU5963" s="121"/>
      <c r="AV5963" s="129"/>
      <c r="AW5963" s="129"/>
      <c r="AX5963" s="129"/>
    </row>
    <row r="5964" spans="1:50" x14ac:dyDescent="0.25">
      <c r="A5964" s="120"/>
      <c r="B5964" s="28"/>
      <c r="C5964" s="25"/>
      <c r="D5964" s="25"/>
      <c r="E5964" s="25"/>
      <c r="F5964" s="29"/>
      <c r="G5964" s="29"/>
      <c r="H5964" s="29"/>
      <c r="I5964" s="29"/>
      <c r="J5964" s="29"/>
      <c r="K5964" s="25"/>
      <c r="L5964" s="25"/>
      <c r="M5964" s="25"/>
      <c r="N5964" s="25"/>
      <c r="O5964" s="25"/>
      <c r="P5964" s="25"/>
      <c r="Q5964" s="28"/>
      <c r="R5964" s="29"/>
      <c r="S5964" s="27"/>
      <c r="T5964" s="27"/>
      <c r="U5964" s="28"/>
      <c r="V5964" s="26"/>
      <c r="W5964" s="26"/>
      <c r="X5964" s="26"/>
      <c r="Y5964" s="37"/>
      <c r="Z5964" s="37"/>
      <c r="AA5964" s="37"/>
      <c r="AB5964" s="30"/>
      <c r="AC5964" s="30"/>
      <c r="AD5964" s="31"/>
      <c r="AE5964" s="30"/>
      <c r="AF5964" s="30"/>
      <c r="AG5964" s="32"/>
      <c r="AH5964" s="30"/>
      <c r="AJ5964" s="30"/>
      <c r="AK5964" s="30"/>
      <c r="AL5964" s="30"/>
      <c r="AM5964" s="30"/>
      <c r="AN5964" s="30"/>
      <c r="AO5964" s="30"/>
      <c r="AP5964" s="30"/>
      <c r="AQ5964" s="30"/>
      <c r="AR5964" s="30"/>
      <c r="AS5964" s="30"/>
      <c r="AT5964" s="30"/>
      <c r="AU5964" s="121"/>
      <c r="AV5964" s="129"/>
      <c r="AW5964" s="129"/>
      <c r="AX5964" s="129"/>
    </row>
    <row r="5965" spans="1:50" x14ac:dyDescent="0.25">
      <c r="A5965" s="120"/>
      <c r="B5965" s="28"/>
      <c r="C5965" s="25"/>
      <c r="D5965" s="25"/>
      <c r="E5965" s="25"/>
      <c r="F5965" s="29"/>
      <c r="G5965" s="29"/>
      <c r="H5965" s="29"/>
      <c r="I5965" s="29"/>
      <c r="J5965" s="29"/>
      <c r="K5965" s="25"/>
      <c r="L5965" s="25"/>
      <c r="M5965" s="25"/>
      <c r="N5965" s="25"/>
      <c r="O5965" s="25"/>
      <c r="P5965" s="25"/>
      <c r="Q5965" s="28"/>
      <c r="R5965" s="29"/>
      <c r="S5965" s="27"/>
      <c r="T5965" s="27"/>
      <c r="U5965" s="28"/>
      <c r="V5965" s="26"/>
      <c r="W5965" s="26"/>
      <c r="X5965" s="26"/>
      <c r="Y5965" s="37"/>
      <c r="Z5965" s="37"/>
      <c r="AA5965" s="37"/>
      <c r="AB5965" s="30"/>
      <c r="AC5965" s="30"/>
      <c r="AD5965" s="31"/>
      <c r="AE5965" s="30"/>
      <c r="AF5965" s="30"/>
      <c r="AG5965" s="32"/>
      <c r="AH5965" s="30"/>
      <c r="AJ5965" s="30"/>
      <c r="AK5965" s="30"/>
      <c r="AL5965" s="30"/>
      <c r="AM5965" s="30"/>
      <c r="AN5965" s="30"/>
      <c r="AO5965" s="30"/>
      <c r="AP5965" s="30"/>
      <c r="AQ5965" s="30"/>
      <c r="AR5965" s="30"/>
      <c r="AS5965" s="30"/>
      <c r="AT5965" s="30"/>
      <c r="AU5965" s="121"/>
      <c r="AV5965" s="129"/>
      <c r="AW5965" s="129"/>
      <c r="AX5965" s="129"/>
    </row>
    <row r="5966" spans="1:50" x14ac:dyDescent="0.25">
      <c r="A5966" s="120"/>
      <c r="B5966" s="28"/>
      <c r="C5966" s="25"/>
      <c r="D5966" s="25"/>
      <c r="E5966" s="25"/>
      <c r="F5966" s="29"/>
      <c r="G5966" s="29"/>
      <c r="H5966" s="29"/>
      <c r="I5966" s="29"/>
      <c r="J5966" s="29"/>
      <c r="K5966" s="25"/>
      <c r="L5966" s="25"/>
      <c r="M5966" s="25"/>
      <c r="N5966" s="25"/>
      <c r="O5966" s="25"/>
      <c r="P5966" s="25"/>
      <c r="Q5966" s="28"/>
      <c r="R5966" s="29"/>
      <c r="S5966" s="27"/>
      <c r="T5966" s="27"/>
      <c r="U5966" s="28"/>
      <c r="V5966" s="26"/>
      <c r="W5966" s="26"/>
      <c r="X5966" s="26"/>
      <c r="Y5966" s="37"/>
      <c r="Z5966" s="37"/>
      <c r="AA5966" s="37"/>
      <c r="AB5966" s="30"/>
      <c r="AC5966" s="30"/>
      <c r="AD5966" s="31"/>
      <c r="AE5966" s="30"/>
      <c r="AF5966" s="30"/>
      <c r="AG5966" s="32"/>
      <c r="AH5966" s="30"/>
      <c r="AJ5966" s="30"/>
      <c r="AK5966" s="30"/>
      <c r="AL5966" s="30"/>
      <c r="AM5966" s="30"/>
      <c r="AN5966" s="30"/>
      <c r="AO5966" s="30"/>
      <c r="AP5966" s="30"/>
      <c r="AQ5966" s="30"/>
      <c r="AR5966" s="30"/>
      <c r="AS5966" s="30"/>
      <c r="AT5966" s="30"/>
      <c r="AU5966" s="121"/>
      <c r="AV5966" s="129"/>
      <c r="AW5966" s="129"/>
      <c r="AX5966" s="129"/>
    </row>
    <row r="5967" spans="1:50" x14ac:dyDescent="0.25">
      <c r="A5967" s="120"/>
      <c r="B5967" s="28"/>
      <c r="C5967" s="25"/>
      <c r="D5967" s="25"/>
      <c r="E5967" s="25"/>
      <c r="F5967" s="29"/>
      <c r="G5967" s="29"/>
      <c r="H5967" s="29"/>
      <c r="I5967" s="29"/>
      <c r="J5967" s="29"/>
      <c r="K5967" s="25"/>
      <c r="L5967" s="25"/>
      <c r="M5967" s="25"/>
      <c r="N5967" s="25"/>
      <c r="O5967" s="25"/>
      <c r="P5967" s="25"/>
      <c r="Q5967" s="28"/>
      <c r="R5967" s="29"/>
      <c r="S5967" s="27"/>
      <c r="T5967" s="27"/>
      <c r="U5967" s="28"/>
      <c r="V5967" s="26"/>
      <c r="W5967" s="26"/>
      <c r="X5967" s="26"/>
      <c r="Y5967" s="37"/>
      <c r="Z5967" s="37"/>
      <c r="AA5967" s="37"/>
      <c r="AB5967" s="30"/>
      <c r="AC5967" s="30"/>
      <c r="AD5967" s="31"/>
      <c r="AE5967" s="30"/>
      <c r="AF5967" s="30"/>
      <c r="AG5967" s="32"/>
      <c r="AH5967" s="30"/>
      <c r="AJ5967" s="30"/>
      <c r="AK5967" s="30"/>
      <c r="AL5967" s="30"/>
      <c r="AM5967" s="30"/>
      <c r="AN5967" s="30"/>
      <c r="AO5967" s="30"/>
      <c r="AP5967" s="30"/>
      <c r="AQ5967" s="30"/>
      <c r="AR5967" s="30"/>
      <c r="AS5967" s="30"/>
      <c r="AT5967" s="30"/>
      <c r="AU5967" s="121"/>
      <c r="AV5967" s="129"/>
      <c r="AW5967" s="129"/>
      <c r="AX5967" s="129"/>
    </row>
    <row r="5968" spans="1:50" x14ac:dyDescent="0.25">
      <c r="A5968" s="120"/>
      <c r="B5968" s="28"/>
      <c r="C5968" s="25"/>
      <c r="D5968" s="25"/>
      <c r="E5968" s="25"/>
      <c r="F5968" s="29"/>
      <c r="G5968" s="29"/>
      <c r="H5968" s="29"/>
      <c r="I5968" s="29"/>
      <c r="J5968" s="29"/>
      <c r="K5968" s="25"/>
      <c r="L5968" s="25"/>
      <c r="M5968" s="25"/>
      <c r="N5968" s="25"/>
      <c r="O5968" s="25"/>
      <c r="P5968" s="25"/>
      <c r="Q5968" s="28"/>
      <c r="R5968" s="29"/>
      <c r="S5968" s="27"/>
      <c r="T5968" s="27"/>
      <c r="U5968" s="28"/>
      <c r="V5968" s="26"/>
      <c r="W5968" s="26"/>
      <c r="X5968" s="26"/>
      <c r="Y5968" s="37"/>
      <c r="Z5968" s="37"/>
      <c r="AA5968" s="37"/>
      <c r="AB5968" s="30"/>
      <c r="AC5968" s="30"/>
      <c r="AD5968" s="31"/>
      <c r="AE5968" s="30"/>
      <c r="AF5968" s="30"/>
      <c r="AG5968" s="32"/>
      <c r="AH5968" s="30"/>
      <c r="AJ5968" s="30"/>
      <c r="AK5968" s="30"/>
      <c r="AL5968" s="30"/>
      <c r="AM5968" s="30"/>
      <c r="AN5968" s="30"/>
      <c r="AO5968" s="30"/>
      <c r="AP5968" s="30"/>
      <c r="AQ5968" s="30"/>
      <c r="AR5968" s="30"/>
      <c r="AS5968" s="30"/>
      <c r="AT5968" s="30"/>
      <c r="AU5968" s="121"/>
      <c r="AV5968" s="129"/>
      <c r="AW5968" s="129"/>
      <c r="AX5968" s="129"/>
    </row>
    <row r="5969" spans="1:50" x14ac:dyDescent="0.25">
      <c r="A5969" s="120"/>
      <c r="B5969" s="28"/>
      <c r="C5969" s="25"/>
      <c r="D5969" s="25"/>
      <c r="E5969" s="25"/>
      <c r="F5969" s="29"/>
      <c r="G5969" s="29"/>
      <c r="H5969" s="29"/>
      <c r="I5969" s="29"/>
      <c r="J5969" s="29"/>
      <c r="K5969" s="25"/>
      <c r="L5969" s="25"/>
      <c r="M5969" s="25"/>
      <c r="N5969" s="25"/>
      <c r="O5969" s="25"/>
      <c r="P5969" s="25"/>
      <c r="Q5969" s="28"/>
      <c r="R5969" s="29"/>
      <c r="S5969" s="27"/>
      <c r="T5969" s="27"/>
      <c r="U5969" s="28"/>
      <c r="V5969" s="26"/>
      <c r="W5969" s="26"/>
      <c r="X5969" s="26"/>
      <c r="Y5969" s="37"/>
      <c r="Z5969" s="37"/>
      <c r="AA5969" s="37"/>
      <c r="AB5969" s="30"/>
      <c r="AC5969" s="30"/>
      <c r="AD5969" s="31"/>
      <c r="AE5969" s="30"/>
      <c r="AF5969" s="30"/>
      <c r="AG5969" s="32"/>
      <c r="AH5969" s="30"/>
      <c r="AJ5969" s="30"/>
      <c r="AK5969" s="30"/>
      <c r="AL5969" s="30"/>
      <c r="AM5969" s="30"/>
      <c r="AN5969" s="30"/>
      <c r="AO5969" s="30"/>
      <c r="AP5969" s="30"/>
      <c r="AQ5969" s="30"/>
      <c r="AR5969" s="30"/>
      <c r="AS5969" s="30"/>
      <c r="AT5969" s="30"/>
      <c r="AU5969" s="121"/>
      <c r="AV5969" s="129"/>
      <c r="AW5969" s="129"/>
      <c r="AX5969" s="129"/>
    </row>
    <row r="5970" spans="1:50" x14ac:dyDescent="0.25">
      <c r="A5970" s="120"/>
      <c r="B5970" s="28"/>
      <c r="C5970" s="25"/>
      <c r="D5970" s="25"/>
      <c r="E5970" s="25"/>
      <c r="F5970" s="29"/>
      <c r="G5970" s="29"/>
      <c r="H5970" s="29"/>
      <c r="I5970" s="29"/>
      <c r="J5970" s="29"/>
      <c r="K5970" s="25"/>
      <c r="L5970" s="25"/>
      <c r="M5970" s="25"/>
      <c r="N5970" s="25"/>
      <c r="O5970" s="25"/>
      <c r="P5970" s="25"/>
      <c r="Q5970" s="28"/>
      <c r="R5970" s="29"/>
      <c r="S5970" s="27"/>
      <c r="T5970" s="27"/>
      <c r="U5970" s="28"/>
      <c r="V5970" s="26"/>
      <c r="W5970" s="26"/>
      <c r="X5970" s="26"/>
      <c r="Y5970" s="37"/>
      <c r="Z5970" s="37"/>
      <c r="AA5970" s="37"/>
      <c r="AB5970" s="30"/>
      <c r="AC5970" s="30"/>
      <c r="AD5970" s="31"/>
      <c r="AE5970" s="30"/>
      <c r="AF5970" s="30"/>
      <c r="AG5970" s="32"/>
      <c r="AH5970" s="30"/>
      <c r="AJ5970" s="30"/>
      <c r="AK5970" s="30"/>
      <c r="AL5970" s="30"/>
      <c r="AM5970" s="30"/>
      <c r="AN5970" s="30"/>
      <c r="AO5970" s="30"/>
      <c r="AP5970" s="30"/>
      <c r="AQ5970" s="30"/>
      <c r="AR5970" s="30"/>
      <c r="AS5970" s="30"/>
      <c r="AT5970" s="30"/>
      <c r="AU5970" s="121"/>
      <c r="AV5970" s="129"/>
      <c r="AW5970" s="129"/>
      <c r="AX5970" s="129"/>
    </row>
    <row r="5971" spans="1:50" x14ac:dyDescent="0.25">
      <c r="A5971" s="120"/>
      <c r="B5971" s="28"/>
      <c r="C5971" s="25"/>
      <c r="D5971" s="25"/>
      <c r="E5971" s="25"/>
      <c r="F5971" s="29"/>
      <c r="G5971" s="29"/>
      <c r="H5971" s="29"/>
      <c r="I5971" s="29"/>
      <c r="J5971" s="29"/>
      <c r="K5971" s="25"/>
      <c r="L5971" s="25"/>
      <c r="M5971" s="25"/>
      <c r="N5971" s="25"/>
      <c r="O5971" s="25"/>
      <c r="P5971" s="25"/>
      <c r="Q5971" s="28"/>
      <c r="R5971" s="29"/>
      <c r="S5971" s="27"/>
      <c r="T5971" s="27"/>
      <c r="U5971" s="28"/>
      <c r="V5971" s="26"/>
      <c r="W5971" s="26"/>
      <c r="X5971" s="26"/>
      <c r="Y5971" s="37"/>
      <c r="Z5971" s="37"/>
      <c r="AA5971" s="37"/>
      <c r="AB5971" s="30"/>
      <c r="AC5971" s="30"/>
      <c r="AD5971" s="31"/>
      <c r="AE5971" s="30"/>
      <c r="AF5971" s="30"/>
      <c r="AG5971" s="32"/>
      <c r="AH5971" s="30"/>
      <c r="AJ5971" s="30"/>
      <c r="AK5971" s="30"/>
      <c r="AL5971" s="30"/>
      <c r="AM5971" s="30"/>
      <c r="AN5971" s="30"/>
      <c r="AO5971" s="30"/>
      <c r="AP5971" s="30"/>
      <c r="AQ5971" s="30"/>
      <c r="AR5971" s="30"/>
      <c r="AS5971" s="30"/>
      <c r="AT5971" s="30"/>
      <c r="AU5971" s="121"/>
      <c r="AV5971" s="129"/>
      <c r="AW5971" s="129"/>
      <c r="AX5971" s="129"/>
    </row>
    <row r="5972" spans="1:50" x14ac:dyDescent="0.25">
      <c r="A5972" s="120"/>
      <c r="B5972" s="28"/>
      <c r="C5972" s="25"/>
      <c r="D5972" s="25"/>
      <c r="E5972" s="25"/>
      <c r="F5972" s="29"/>
      <c r="G5972" s="29"/>
      <c r="H5972" s="29"/>
      <c r="I5972" s="29"/>
      <c r="J5972" s="29"/>
      <c r="K5972" s="25"/>
      <c r="L5972" s="25"/>
      <c r="M5972" s="25"/>
      <c r="N5972" s="25"/>
      <c r="O5972" s="25"/>
      <c r="P5972" s="25"/>
      <c r="Q5972" s="28"/>
      <c r="R5972" s="29"/>
      <c r="S5972" s="27"/>
      <c r="T5972" s="27"/>
      <c r="U5972" s="28"/>
      <c r="V5972" s="26"/>
      <c r="W5972" s="26"/>
      <c r="X5972" s="26"/>
      <c r="Y5972" s="37"/>
      <c r="Z5972" s="37"/>
      <c r="AA5972" s="37"/>
      <c r="AB5972" s="30"/>
      <c r="AC5972" s="30"/>
      <c r="AD5972" s="31"/>
      <c r="AE5972" s="30"/>
      <c r="AF5972" s="30"/>
      <c r="AG5972" s="32"/>
      <c r="AH5972" s="30"/>
      <c r="AJ5972" s="30"/>
      <c r="AK5972" s="30"/>
      <c r="AL5972" s="30"/>
      <c r="AM5972" s="30"/>
      <c r="AN5972" s="30"/>
      <c r="AO5972" s="30"/>
      <c r="AP5972" s="30"/>
      <c r="AQ5972" s="30"/>
      <c r="AR5972" s="30"/>
      <c r="AS5972" s="30"/>
      <c r="AT5972" s="30"/>
      <c r="AU5972" s="121"/>
      <c r="AV5972" s="129"/>
      <c r="AW5972" s="129"/>
      <c r="AX5972" s="129"/>
    </row>
    <row r="5973" spans="1:50" x14ac:dyDescent="0.25">
      <c r="A5973" s="120"/>
      <c r="B5973" s="28"/>
      <c r="C5973" s="25"/>
      <c r="D5973" s="25"/>
      <c r="E5973" s="25"/>
      <c r="F5973" s="29"/>
      <c r="G5973" s="29"/>
      <c r="H5973" s="29"/>
      <c r="I5973" s="29"/>
      <c r="J5973" s="29"/>
      <c r="K5973" s="25"/>
      <c r="L5973" s="25"/>
      <c r="M5973" s="25"/>
      <c r="N5973" s="25"/>
      <c r="O5973" s="25"/>
      <c r="P5973" s="25"/>
      <c r="Q5973" s="28"/>
      <c r="R5973" s="29"/>
      <c r="S5973" s="27"/>
      <c r="T5973" s="27"/>
      <c r="U5973" s="28"/>
      <c r="V5973" s="26"/>
      <c r="W5973" s="26"/>
      <c r="X5973" s="26"/>
      <c r="Y5973" s="37"/>
      <c r="Z5973" s="37"/>
      <c r="AA5973" s="37"/>
      <c r="AB5973" s="30"/>
      <c r="AC5973" s="30"/>
      <c r="AD5973" s="31"/>
      <c r="AE5973" s="30"/>
      <c r="AF5973" s="30"/>
      <c r="AG5973" s="32"/>
      <c r="AH5973" s="30"/>
      <c r="AJ5973" s="30"/>
      <c r="AK5973" s="30"/>
      <c r="AL5973" s="30"/>
      <c r="AM5973" s="30"/>
      <c r="AN5973" s="30"/>
      <c r="AO5973" s="30"/>
      <c r="AP5973" s="30"/>
      <c r="AQ5973" s="30"/>
      <c r="AR5973" s="30"/>
      <c r="AS5973" s="30"/>
      <c r="AT5973" s="30"/>
      <c r="AU5973" s="121"/>
      <c r="AV5973" s="129"/>
      <c r="AW5973" s="129"/>
      <c r="AX5973" s="129"/>
    </row>
    <row r="5974" spans="1:50" x14ac:dyDescent="0.25">
      <c r="A5974" s="120"/>
      <c r="B5974" s="28"/>
      <c r="C5974" s="25"/>
      <c r="D5974" s="25"/>
      <c r="E5974" s="25"/>
      <c r="F5974" s="29"/>
      <c r="G5974" s="29"/>
      <c r="H5974" s="29"/>
      <c r="I5974" s="29"/>
      <c r="J5974" s="29"/>
      <c r="K5974" s="25"/>
      <c r="L5974" s="25"/>
      <c r="M5974" s="25"/>
      <c r="N5974" s="25"/>
      <c r="O5974" s="25"/>
      <c r="P5974" s="25"/>
      <c r="Q5974" s="28"/>
      <c r="R5974" s="29"/>
      <c r="S5974" s="27"/>
      <c r="T5974" s="27"/>
      <c r="U5974" s="28"/>
      <c r="V5974" s="26"/>
      <c r="W5974" s="26"/>
      <c r="X5974" s="26"/>
      <c r="Y5974" s="37"/>
      <c r="Z5974" s="37"/>
      <c r="AA5974" s="37"/>
      <c r="AB5974" s="30"/>
      <c r="AC5974" s="30"/>
      <c r="AD5974" s="31"/>
      <c r="AE5974" s="30"/>
      <c r="AF5974" s="30"/>
      <c r="AG5974" s="32"/>
      <c r="AH5974" s="30"/>
      <c r="AJ5974" s="30"/>
      <c r="AK5974" s="30"/>
      <c r="AL5974" s="30"/>
      <c r="AM5974" s="30"/>
      <c r="AN5974" s="30"/>
      <c r="AO5974" s="30"/>
      <c r="AP5974" s="30"/>
      <c r="AQ5974" s="30"/>
      <c r="AR5974" s="30"/>
      <c r="AS5974" s="30"/>
      <c r="AT5974" s="30"/>
      <c r="AU5974" s="121"/>
      <c r="AV5974" s="129"/>
      <c r="AW5974" s="129"/>
      <c r="AX5974" s="129"/>
    </row>
    <row r="5975" spans="1:50" x14ac:dyDescent="0.25">
      <c r="A5975" s="120"/>
      <c r="B5975" s="28"/>
      <c r="C5975" s="25"/>
      <c r="D5975" s="25"/>
      <c r="E5975" s="25"/>
      <c r="F5975" s="29"/>
      <c r="G5975" s="29"/>
      <c r="H5975" s="29"/>
      <c r="I5975" s="29"/>
      <c r="J5975" s="29"/>
      <c r="K5975" s="25"/>
      <c r="L5975" s="25"/>
      <c r="M5975" s="25"/>
      <c r="N5975" s="25"/>
      <c r="O5975" s="25"/>
      <c r="P5975" s="25"/>
      <c r="Q5975" s="28"/>
      <c r="R5975" s="29"/>
      <c r="S5975" s="27"/>
      <c r="T5975" s="27"/>
      <c r="U5975" s="28"/>
      <c r="V5975" s="26"/>
      <c r="W5975" s="26"/>
      <c r="X5975" s="26"/>
      <c r="Y5975" s="37"/>
      <c r="Z5975" s="37"/>
      <c r="AA5975" s="37"/>
      <c r="AB5975" s="30"/>
      <c r="AC5975" s="30"/>
      <c r="AD5975" s="31"/>
      <c r="AE5975" s="30"/>
      <c r="AF5975" s="30"/>
      <c r="AG5975" s="32"/>
      <c r="AH5975" s="30"/>
      <c r="AJ5975" s="30"/>
      <c r="AK5975" s="30"/>
      <c r="AL5975" s="30"/>
      <c r="AM5975" s="30"/>
      <c r="AN5975" s="30"/>
      <c r="AO5975" s="30"/>
      <c r="AP5975" s="30"/>
      <c r="AQ5975" s="30"/>
      <c r="AR5975" s="30"/>
      <c r="AS5975" s="30"/>
      <c r="AT5975" s="30"/>
      <c r="AU5975" s="121"/>
      <c r="AV5975" s="129"/>
      <c r="AW5975" s="129"/>
      <c r="AX5975" s="129"/>
    </row>
    <row r="5976" spans="1:50" x14ac:dyDescent="0.25">
      <c r="A5976" s="120"/>
      <c r="B5976" s="28"/>
      <c r="C5976" s="25"/>
      <c r="D5976" s="25"/>
      <c r="E5976" s="25"/>
      <c r="F5976" s="29"/>
      <c r="G5976" s="29"/>
      <c r="H5976" s="29"/>
      <c r="I5976" s="29"/>
      <c r="J5976" s="29"/>
      <c r="K5976" s="25"/>
      <c r="L5976" s="25"/>
      <c r="M5976" s="25"/>
      <c r="N5976" s="25"/>
      <c r="O5976" s="25"/>
      <c r="P5976" s="25"/>
      <c r="Q5976" s="28"/>
      <c r="R5976" s="29"/>
      <c r="S5976" s="27"/>
      <c r="T5976" s="27"/>
      <c r="U5976" s="28"/>
      <c r="V5976" s="26"/>
      <c r="W5976" s="26"/>
      <c r="X5976" s="26"/>
      <c r="Y5976" s="37"/>
      <c r="Z5976" s="37"/>
      <c r="AA5976" s="37"/>
      <c r="AB5976" s="30"/>
      <c r="AC5976" s="30"/>
      <c r="AD5976" s="31"/>
      <c r="AE5976" s="30"/>
      <c r="AF5976" s="30"/>
      <c r="AG5976" s="32"/>
      <c r="AH5976" s="30"/>
      <c r="AJ5976" s="30"/>
      <c r="AK5976" s="30"/>
      <c r="AL5976" s="30"/>
      <c r="AM5976" s="30"/>
      <c r="AN5976" s="30"/>
      <c r="AO5976" s="30"/>
      <c r="AP5976" s="30"/>
      <c r="AQ5976" s="30"/>
      <c r="AR5976" s="30"/>
      <c r="AS5976" s="30"/>
      <c r="AT5976" s="30"/>
      <c r="AU5976" s="121"/>
      <c r="AV5976" s="129"/>
      <c r="AW5976" s="129"/>
      <c r="AX5976" s="129"/>
    </row>
    <row r="5977" spans="1:50" x14ac:dyDescent="0.25">
      <c r="A5977" s="120"/>
      <c r="B5977" s="28"/>
      <c r="C5977" s="25"/>
      <c r="D5977" s="25"/>
      <c r="E5977" s="25"/>
      <c r="F5977" s="29"/>
      <c r="G5977" s="29"/>
      <c r="H5977" s="29"/>
      <c r="I5977" s="29"/>
      <c r="J5977" s="29"/>
      <c r="K5977" s="25"/>
      <c r="L5977" s="25"/>
      <c r="M5977" s="25"/>
      <c r="N5977" s="25"/>
      <c r="O5977" s="25"/>
      <c r="P5977" s="25"/>
      <c r="Q5977" s="28"/>
      <c r="R5977" s="29"/>
      <c r="S5977" s="27"/>
      <c r="T5977" s="27"/>
      <c r="U5977" s="28"/>
      <c r="V5977" s="26"/>
      <c r="W5977" s="26"/>
      <c r="X5977" s="26"/>
      <c r="Y5977" s="37"/>
      <c r="Z5977" s="37"/>
      <c r="AA5977" s="37"/>
      <c r="AB5977" s="30"/>
      <c r="AC5977" s="30"/>
      <c r="AD5977" s="31"/>
      <c r="AE5977" s="30"/>
      <c r="AF5977" s="30"/>
      <c r="AG5977" s="32"/>
      <c r="AH5977" s="30"/>
      <c r="AJ5977" s="30"/>
      <c r="AK5977" s="30"/>
      <c r="AL5977" s="30"/>
      <c r="AM5977" s="30"/>
      <c r="AN5977" s="30"/>
      <c r="AO5977" s="30"/>
      <c r="AP5977" s="30"/>
      <c r="AQ5977" s="30"/>
      <c r="AR5977" s="30"/>
      <c r="AS5977" s="30"/>
      <c r="AT5977" s="30"/>
      <c r="AU5977" s="121"/>
      <c r="AV5977" s="129"/>
      <c r="AW5977" s="129"/>
      <c r="AX5977" s="129"/>
    </row>
    <row r="5978" spans="1:50" x14ac:dyDescent="0.25">
      <c r="A5978" s="120"/>
      <c r="B5978" s="28"/>
      <c r="C5978" s="25"/>
      <c r="D5978" s="25"/>
      <c r="E5978" s="25"/>
      <c r="F5978" s="29"/>
      <c r="G5978" s="29"/>
      <c r="H5978" s="29"/>
      <c r="I5978" s="29"/>
      <c r="J5978" s="29"/>
      <c r="K5978" s="25"/>
      <c r="L5978" s="25"/>
      <c r="M5978" s="25"/>
      <c r="N5978" s="25"/>
      <c r="O5978" s="25"/>
      <c r="P5978" s="25"/>
      <c r="Q5978" s="28"/>
      <c r="R5978" s="29"/>
      <c r="S5978" s="27"/>
      <c r="T5978" s="27"/>
      <c r="U5978" s="28"/>
      <c r="V5978" s="26"/>
      <c r="W5978" s="26"/>
      <c r="X5978" s="26"/>
      <c r="Y5978" s="37"/>
      <c r="Z5978" s="37"/>
      <c r="AA5978" s="37"/>
      <c r="AB5978" s="30"/>
      <c r="AC5978" s="30"/>
      <c r="AD5978" s="31"/>
      <c r="AE5978" s="30"/>
      <c r="AF5978" s="30"/>
      <c r="AG5978" s="32"/>
      <c r="AH5978" s="30"/>
      <c r="AJ5978" s="30"/>
      <c r="AK5978" s="30"/>
      <c r="AL5978" s="30"/>
      <c r="AM5978" s="30"/>
      <c r="AN5978" s="30"/>
      <c r="AO5978" s="30"/>
      <c r="AP5978" s="30"/>
      <c r="AQ5978" s="30"/>
      <c r="AR5978" s="30"/>
      <c r="AS5978" s="30"/>
      <c r="AT5978" s="30"/>
      <c r="AU5978" s="121"/>
      <c r="AV5978" s="129"/>
      <c r="AW5978" s="129"/>
      <c r="AX5978" s="129"/>
    </row>
    <row r="5979" spans="1:50" x14ac:dyDescent="0.25">
      <c r="A5979" s="120"/>
      <c r="B5979" s="28"/>
      <c r="C5979" s="25"/>
      <c r="D5979" s="25"/>
      <c r="E5979" s="25"/>
      <c r="F5979" s="29"/>
      <c r="G5979" s="29"/>
      <c r="H5979" s="29"/>
      <c r="I5979" s="29"/>
      <c r="J5979" s="29"/>
      <c r="K5979" s="25"/>
      <c r="L5979" s="25"/>
      <c r="M5979" s="25"/>
      <c r="N5979" s="25"/>
      <c r="O5979" s="25"/>
      <c r="P5979" s="25"/>
      <c r="Q5979" s="28"/>
      <c r="R5979" s="29"/>
      <c r="S5979" s="27"/>
      <c r="T5979" s="27"/>
      <c r="U5979" s="28"/>
      <c r="V5979" s="26"/>
      <c r="W5979" s="26"/>
      <c r="X5979" s="26"/>
      <c r="Y5979" s="37"/>
      <c r="Z5979" s="37"/>
      <c r="AA5979" s="37"/>
      <c r="AB5979" s="30"/>
      <c r="AC5979" s="30"/>
      <c r="AD5979" s="31"/>
      <c r="AE5979" s="30"/>
      <c r="AF5979" s="30"/>
      <c r="AG5979" s="32"/>
      <c r="AH5979" s="30"/>
      <c r="AJ5979" s="30"/>
      <c r="AK5979" s="30"/>
      <c r="AL5979" s="30"/>
      <c r="AM5979" s="30"/>
      <c r="AN5979" s="30"/>
      <c r="AO5979" s="30"/>
      <c r="AP5979" s="30"/>
      <c r="AQ5979" s="30"/>
      <c r="AR5979" s="30"/>
      <c r="AS5979" s="30"/>
      <c r="AT5979" s="30"/>
      <c r="AU5979" s="121"/>
      <c r="AV5979" s="129"/>
      <c r="AW5979" s="129"/>
      <c r="AX5979" s="129"/>
    </row>
    <row r="5980" spans="1:50" x14ac:dyDescent="0.25">
      <c r="A5980" s="120"/>
      <c r="B5980" s="28"/>
      <c r="C5980" s="25"/>
      <c r="D5980" s="25"/>
      <c r="E5980" s="25"/>
      <c r="F5980" s="29"/>
      <c r="G5980" s="29"/>
      <c r="H5980" s="29"/>
      <c r="I5980" s="29"/>
      <c r="J5980" s="29"/>
      <c r="K5980" s="25"/>
      <c r="L5980" s="25"/>
      <c r="M5980" s="25"/>
      <c r="N5980" s="25"/>
      <c r="O5980" s="25"/>
      <c r="P5980" s="25"/>
      <c r="Q5980" s="28"/>
      <c r="R5980" s="29"/>
      <c r="S5980" s="27"/>
      <c r="T5980" s="27"/>
      <c r="U5980" s="28"/>
      <c r="V5980" s="26"/>
      <c r="W5980" s="26"/>
      <c r="X5980" s="26"/>
      <c r="Y5980" s="37"/>
      <c r="Z5980" s="37"/>
      <c r="AA5980" s="37"/>
      <c r="AB5980" s="30"/>
      <c r="AC5980" s="30"/>
      <c r="AD5980" s="31"/>
      <c r="AE5980" s="30"/>
      <c r="AF5980" s="30"/>
      <c r="AG5980" s="32"/>
      <c r="AH5980" s="30"/>
      <c r="AJ5980" s="30"/>
      <c r="AK5980" s="30"/>
      <c r="AL5980" s="30"/>
      <c r="AM5980" s="30"/>
      <c r="AN5980" s="30"/>
      <c r="AO5980" s="30"/>
      <c r="AP5980" s="30"/>
      <c r="AQ5980" s="30"/>
      <c r="AR5980" s="30"/>
      <c r="AS5980" s="30"/>
      <c r="AT5980" s="30"/>
      <c r="AU5980" s="121"/>
      <c r="AV5980" s="129"/>
      <c r="AW5980" s="129"/>
      <c r="AX5980" s="129"/>
    </row>
    <row r="5981" spans="1:50" x14ac:dyDescent="0.25">
      <c r="A5981" s="120"/>
      <c r="B5981" s="28"/>
      <c r="C5981" s="25"/>
      <c r="D5981" s="25"/>
      <c r="E5981" s="25"/>
      <c r="F5981" s="29"/>
      <c r="G5981" s="29"/>
      <c r="H5981" s="29"/>
      <c r="I5981" s="29"/>
      <c r="J5981" s="29"/>
      <c r="K5981" s="25"/>
      <c r="L5981" s="25"/>
      <c r="M5981" s="25"/>
      <c r="N5981" s="25"/>
      <c r="O5981" s="25"/>
      <c r="P5981" s="25"/>
      <c r="Q5981" s="28"/>
      <c r="R5981" s="29"/>
      <c r="S5981" s="27"/>
      <c r="T5981" s="27"/>
      <c r="U5981" s="28"/>
      <c r="V5981" s="26"/>
      <c r="W5981" s="26"/>
      <c r="X5981" s="26"/>
      <c r="Y5981" s="37"/>
      <c r="Z5981" s="37"/>
      <c r="AA5981" s="37"/>
      <c r="AB5981" s="30"/>
      <c r="AC5981" s="30"/>
      <c r="AD5981" s="31"/>
      <c r="AE5981" s="30"/>
      <c r="AF5981" s="30"/>
      <c r="AG5981" s="32"/>
      <c r="AH5981" s="30"/>
      <c r="AJ5981" s="30"/>
      <c r="AK5981" s="30"/>
      <c r="AL5981" s="30"/>
      <c r="AM5981" s="30"/>
      <c r="AN5981" s="30"/>
      <c r="AO5981" s="30"/>
      <c r="AP5981" s="30"/>
      <c r="AQ5981" s="30"/>
      <c r="AR5981" s="30"/>
      <c r="AS5981" s="30"/>
      <c r="AT5981" s="30"/>
      <c r="AU5981" s="121"/>
      <c r="AV5981" s="129"/>
      <c r="AW5981" s="129"/>
      <c r="AX5981" s="129"/>
    </row>
    <row r="5982" spans="1:50" x14ac:dyDescent="0.25">
      <c r="A5982" s="120"/>
      <c r="B5982" s="28"/>
      <c r="C5982" s="25"/>
      <c r="D5982" s="25"/>
      <c r="E5982" s="25"/>
      <c r="F5982" s="29"/>
      <c r="G5982" s="29"/>
      <c r="H5982" s="29"/>
      <c r="I5982" s="29"/>
      <c r="J5982" s="29"/>
      <c r="K5982" s="25"/>
      <c r="L5982" s="25"/>
      <c r="M5982" s="25"/>
      <c r="N5982" s="25"/>
      <c r="O5982" s="25"/>
      <c r="P5982" s="25"/>
      <c r="Q5982" s="28"/>
      <c r="R5982" s="29"/>
      <c r="S5982" s="27"/>
      <c r="T5982" s="27"/>
      <c r="U5982" s="28"/>
      <c r="V5982" s="26"/>
      <c r="W5982" s="26"/>
      <c r="X5982" s="26"/>
      <c r="Y5982" s="37"/>
      <c r="Z5982" s="37"/>
      <c r="AA5982" s="37"/>
      <c r="AB5982" s="30"/>
      <c r="AC5982" s="30"/>
      <c r="AD5982" s="31"/>
      <c r="AE5982" s="30"/>
      <c r="AF5982" s="30"/>
      <c r="AG5982" s="32"/>
      <c r="AH5982" s="30"/>
      <c r="AJ5982" s="30"/>
      <c r="AK5982" s="30"/>
      <c r="AL5982" s="30"/>
      <c r="AM5982" s="30"/>
      <c r="AN5982" s="30"/>
      <c r="AO5982" s="30"/>
      <c r="AP5982" s="30"/>
      <c r="AQ5982" s="30"/>
      <c r="AR5982" s="30"/>
      <c r="AS5982" s="30"/>
      <c r="AT5982" s="30"/>
      <c r="AU5982" s="121"/>
      <c r="AV5982" s="129"/>
      <c r="AW5982" s="129"/>
      <c r="AX5982" s="129"/>
    </row>
    <row r="5983" spans="1:50" x14ac:dyDescent="0.25">
      <c r="A5983" s="120"/>
      <c r="B5983" s="28"/>
      <c r="C5983" s="25"/>
      <c r="D5983" s="25"/>
      <c r="E5983" s="25"/>
      <c r="F5983" s="29"/>
      <c r="G5983" s="29"/>
      <c r="H5983" s="29"/>
      <c r="I5983" s="29"/>
      <c r="J5983" s="29"/>
      <c r="K5983" s="25"/>
      <c r="L5983" s="25"/>
      <c r="M5983" s="25"/>
      <c r="N5983" s="25"/>
      <c r="O5983" s="25"/>
      <c r="P5983" s="25"/>
      <c r="Q5983" s="28"/>
      <c r="R5983" s="29"/>
      <c r="S5983" s="27"/>
      <c r="T5983" s="27"/>
      <c r="U5983" s="28"/>
      <c r="V5983" s="26"/>
      <c r="W5983" s="26"/>
      <c r="X5983" s="26"/>
      <c r="Y5983" s="37"/>
      <c r="Z5983" s="37"/>
      <c r="AA5983" s="37"/>
      <c r="AB5983" s="30"/>
      <c r="AC5983" s="30"/>
      <c r="AD5983" s="31"/>
      <c r="AE5983" s="30"/>
      <c r="AF5983" s="30"/>
      <c r="AG5983" s="32"/>
      <c r="AH5983" s="30"/>
      <c r="AJ5983" s="30"/>
      <c r="AK5983" s="30"/>
      <c r="AL5983" s="30"/>
      <c r="AM5983" s="30"/>
      <c r="AN5983" s="30"/>
      <c r="AO5983" s="30"/>
      <c r="AP5983" s="30"/>
      <c r="AQ5983" s="30"/>
      <c r="AR5983" s="30"/>
      <c r="AS5983" s="30"/>
      <c r="AT5983" s="30"/>
      <c r="AU5983" s="121"/>
      <c r="AV5983" s="129"/>
      <c r="AW5983" s="129"/>
      <c r="AX5983" s="129"/>
    </row>
    <row r="5984" spans="1:50" x14ac:dyDescent="0.25">
      <c r="A5984" s="120"/>
      <c r="B5984" s="28"/>
      <c r="C5984" s="25"/>
      <c r="D5984" s="25"/>
      <c r="E5984" s="25"/>
      <c r="F5984" s="29"/>
      <c r="G5984" s="29"/>
      <c r="H5984" s="29"/>
      <c r="I5984" s="29"/>
      <c r="J5984" s="29"/>
      <c r="K5984" s="25"/>
      <c r="L5984" s="25"/>
      <c r="M5984" s="25"/>
      <c r="N5984" s="25"/>
      <c r="O5984" s="25"/>
      <c r="P5984" s="25"/>
      <c r="Q5984" s="28"/>
      <c r="R5984" s="29"/>
      <c r="S5984" s="27"/>
      <c r="T5984" s="27"/>
      <c r="U5984" s="28"/>
      <c r="V5984" s="26"/>
      <c r="W5984" s="26"/>
      <c r="X5984" s="26"/>
      <c r="Y5984" s="37"/>
      <c r="Z5984" s="37"/>
      <c r="AA5984" s="37"/>
      <c r="AB5984" s="30"/>
      <c r="AC5984" s="30"/>
      <c r="AD5984" s="31"/>
      <c r="AE5984" s="30"/>
      <c r="AF5984" s="30"/>
      <c r="AG5984" s="32"/>
      <c r="AH5984" s="30"/>
      <c r="AJ5984" s="30"/>
      <c r="AK5984" s="30"/>
      <c r="AL5984" s="30"/>
      <c r="AM5984" s="30"/>
      <c r="AN5984" s="30"/>
      <c r="AO5984" s="30"/>
      <c r="AP5984" s="30"/>
      <c r="AQ5984" s="30"/>
      <c r="AR5984" s="30"/>
      <c r="AS5984" s="30"/>
      <c r="AT5984" s="30"/>
      <c r="AU5984" s="121"/>
      <c r="AV5984" s="129"/>
      <c r="AW5984" s="129"/>
      <c r="AX5984" s="129"/>
    </row>
    <row r="5985" spans="1:50" x14ac:dyDescent="0.25">
      <c r="A5985" s="120"/>
      <c r="B5985" s="28"/>
      <c r="C5985" s="25"/>
      <c r="D5985" s="25"/>
      <c r="E5985" s="25"/>
      <c r="F5985" s="29"/>
      <c r="G5985" s="29"/>
      <c r="H5985" s="29"/>
      <c r="I5985" s="29"/>
      <c r="J5985" s="29"/>
      <c r="K5985" s="25"/>
      <c r="L5985" s="25"/>
      <c r="M5985" s="25"/>
      <c r="N5985" s="25"/>
      <c r="O5985" s="25"/>
      <c r="P5985" s="25"/>
      <c r="Q5985" s="28"/>
      <c r="R5985" s="29"/>
      <c r="S5985" s="27"/>
      <c r="T5985" s="27"/>
      <c r="U5985" s="28"/>
      <c r="V5985" s="26"/>
      <c r="W5985" s="26"/>
      <c r="X5985" s="26"/>
      <c r="Y5985" s="37"/>
      <c r="Z5985" s="37"/>
      <c r="AA5985" s="37"/>
      <c r="AB5985" s="30"/>
      <c r="AC5985" s="30"/>
      <c r="AD5985" s="31"/>
      <c r="AE5985" s="30"/>
      <c r="AF5985" s="30"/>
      <c r="AG5985" s="32"/>
      <c r="AH5985" s="30"/>
      <c r="AJ5985" s="30"/>
      <c r="AK5985" s="30"/>
      <c r="AL5985" s="30"/>
      <c r="AM5985" s="30"/>
      <c r="AN5985" s="30"/>
      <c r="AO5985" s="30"/>
      <c r="AP5985" s="30"/>
      <c r="AQ5985" s="30"/>
      <c r="AR5985" s="30"/>
      <c r="AS5985" s="30"/>
      <c r="AT5985" s="30"/>
      <c r="AU5985" s="121"/>
      <c r="AV5985" s="129"/>
      <c r="AW5985" s="129"/>
      <c r="AX5985" s="129"/>
    </row>
    <row r="5986" spans="1:50" x14ac:dyDescent="0.25">
      <c r="A5986" s="120"/>
      <c r="B5986" s="28"/>
      <c r="C5986" s="25"/>
      <c r="D5986" s="25"/>
      <c r="E5986" s="25"/>
      <c r="F5986" s="29"/>
      <c r="G5986" s="29"/>
      <c r="H5986" s="29"/>
      <c r="I5986" s="29"/>
      <c r="J5986" s="29"/>
      <c r="K5986" s="25"/>
      <c r="L5986" s="25"/>
      <c r="M5986" s="25"/>
      <c r="N5986" s="25"/>
      <c r="O5986" s="25"/>
      <c r="P5986" s="25"/>
      <c r="Q5986" s="28"/>
      <c r="R5986" s="29"/>
      <c r="S5986" s="27"/>
      <c r="T5986" s="27"/>
      <c r="U5986" s="28"/>
      <c r="V5986" s="26"/>
      <c r="W5986" s="26"/>
      <c r="X5986" s="26"/>
      <c r="Y5986" s="37"/>
      <c r="Z5986" s="37"/>
      <c r="AA5986" s="37"/>
      <c r="AB5986" s="30"/>
      <c r="AC5986" s="30"/>
      <c r="AD5986" s="31"/>
      <c r="AE5986" s="30"/>
      <c r="AF5986" s="30"/>
      <c r="AG5986" s="32"/>
      <c r="AH5986" s="30"/>
      <c r="AJ5986" s="30"/>
      <c r="AK5986" s="30"/>
      <c r="AL5986" s="30"/>
      <c r="AM5986" s="30"/>
      <c r="AN5986" s="30"/>
      <c r="AO5986" s="30"/>
      <c r="AP5986" s="30"/>
      <c r="AQ5986" s="30"/>
      <c r="AR5986" s="30"/>
      <c r="AS5986" s="30"/>
      <c r="AT5986" s="30"/>
      <c r="AU5986" s="121"/>
      <c r="AV5986" s="129"/>
      <c r="AW5986" s="129"/>
      <c r="AX5986" s="129"/>
    </row>
    <row r="5987" spans="1:50" x14ac:dyDescent="0.25">
      <c r="A5987" s="120"/>
      <c r="B5987" s="28"/>
      <c r="C5987" s="25"/>
      <c r="D5987" s="25"/>
      <c r="E5987" s="25"/>
      <c r="F5987" s="29"/>
      <c r="G5987" s="29"/>
      <c r="H5987" s="29"/>
      <c r="I5987" s="29"/>
      <c r="J5987" s="29"/>
      <c r="K5987" s="25"/>
      <c r="L5987" s="25"/>
      <c r="M5987" s="25"/>
      <c r="N5987" s="25"/>
      <c r="O5987" s="25"/>
      <c r="P5987" s="25"/>
      <c r="Q5987" s="28"/>
      <c r="R5987" s="29"/>
      <c r="S5987" s="27"/>
      <c r="T5987" s="27"/>
      <c r="U5987" s="28"/>
      <c r="V5987" s="26"/>
      <c r="W5987" s="26"/>
      <c r="X5987" s="26"/>
      <c r="Y5987" s="37"/>
      <c r="Z5987" s="37"/>
      <c r="AA5987" s="37"/>
      <c r="AB5987" s="30"/>
      <c r="AC5987" s="30"/>
      <c r="AD5987" s="31"/>
      <c r="AE5987" s="30"/>
      <c r="AF5987" s="30"/>
      <c r="AG5987" s="32"/>
      <c r="AH5987" s="30"/>
      <c r="AJ5987" s="30"/>
      <c r="AK5987" s="30"/>
      <c r="AL5987" s="30"/>
      <c r="AM5987" s="30"/>
      <c r="AN5987" s="30"/>
      <c r="AO5987" s="30"/>
      <c r="AP5987" s="30"/>
      <c r="AQ5987" s="30"/>
      <c r="AR5987" s="30"/>
      <c r="AS5987" s="30"/>
      <c r="AT5987" s="30"/>
      <c r="AU5987" s="121"/>
      <c r="AV5987" s="129"/>
      <c r="AW5987" s="129"/>
      <c r="AX5987" s="129"/>
    </row>
    <row r="5988" spans="1:50" x14ac:dyDescent="0.25">
      <c r="A5988" s="120"/>
      <c r="B5988" s="28"/>
      <c r="C5988" s="25"/>
      <c r="D5988" s="25"/>
      <c r="E5988" s="25"/>
      <c r="F5988" s="29"/>
      <c r="G5988" s="29"/>
      <c r="H5988" s="29"/>
      <c r="I5988" s="29"/>
      <c r="J5988" s="29"/>
      <c r="K5988" s="25"/>
      <c r="L5988" s="25"/>
      <c r="M5988" s="25"/>
      <c r="N5988" s="25"/>
      <c r="O5988" s="25"/>
      <c r="P5988" s="25"/>
      <c r="Q5988" s="28"/>
      <c r="R5988" s="29"/>
      <c r="S5988" s="27"/>
      <c r="T5988" s="27"/>
      <c r="U5988" s="28"/>
      <c r="V5988" s="26"/>
      <c r="W5988" s="26"/>
      <c r="X5988" s="26"/>
      <c r="Y5988" s="37"/>
      <c r="Z5988" s="37"/>
      <c r="AA5988" s="37"/>
      <c r="AB5988" s="30"/>
      <c r="AC5988" s="30"/>
      <c r="AD5988" s="31"/>
      <c r="AE5988" s="30"/>
      <c r="AF5988" s="30"/>
      <c r="AG5988" s="32"/>
      <c r="AH5988" s="30"/>
      <c r="AJ5988" s="30"/>
      <c r="AK5988" s="30"/>
      <c r="AL5988" s="30"/>
      <c r="AM5988" s="30"/>
      <c r="AN5988" s="30"/>
      <c r="AO5988" s="30"/>
      <c r="AP5988" s="30"/>
      <c r="AQ5988" s="30"/>
      <c r="AR5988" s="30"/>
      <c r="AS5988" s="30"/>
      <c r="AT5988" s="30"/>
      <c r="AU5988" s="121"/>
      <c r="AV5988" s="129"/>
      <c r="AW5988" s="129"/>
      <c r="AX5988" s="129"/>
    </row>
    <row r="5989" spans="1:50" x14ac:dyDescent="0.25">
      <c r="A5989" s="120"/>
      <c r="B5989" s="28"/>
      <c r="C5989" s="25"/>
      <c r="D5989" s="25"/>
      <c r="E5989" s="25"/>
      <c r="F5989" s="29"/>
      <c r="G5989" s="29"/>
      <c r="H5989" s="29"/>
      <c r="I5989" s="29"/>
      <c r="J5989" s="29"/>
      <c r="K5989" s="25"/>
      <c r="L5989" s="25"/>
      <c r="M5989" s="25"/>
      <c r="N5989" s="25"/>
      <c r="O5989" s="25"/>
      <c r="P5989" s="25"/>
      <c r="Q5989" s="28"/>
      <c r="R5989" s="29"/>
      <c r="S5989" s="27"/>
      <c r="T5989" s="27"/>
      <c r="U5989" s="28"/>
      <c r="V5989" s="26"/>
      <c r="W5989" s="26"/>
      <c r="X5989" s="26"/>
      <c r="Y5989" s="37"/>
      <c r="Z5989" s="37"/>
      <c r="AA5989" s="37"/>
      <c r="AB5989" s="30"/>
      <c r="AC5989" s="30"/>
      <c r="AD5989" s="31"/>
      <c r="AE5989" s="30"/>
      <c r="AF5989" s="30"/>
      <c r="AG5989" s="32"/>
      <c r="AH5989" s="30"/>
      <c r="AJ5989" s="30"/>
      <c r="AK5989" s="30"/>
      <c r="AL5989" s="30"/>
      <c r="AM5989" s="30"/>
      <c r="AN5989" s="30"/>
      <c r="AO5989" s="30"/>
      <c r="AP5989" s="30"/>
      <c r="AQ5989" s="30"/>
      <c r="AR5989" s="30"/>
      <c r="AS5989" s="30"/>
      <c r="AT5989" s="30"/>
      <c r="AU5989" s="121"/>
      <c r="AV5989" s="129"/>
      <c r="AW5989" s="129"/>
      <c r="AX5989" s="129"/>
    </row>
    <row r="5990" spans="1:50" x14ac:dyDescent="0.25">
      <c r="A5990" s="120"/>
      <c r="B5990" s="28"/>
      <c r="C5990" s="25"/>
      <c r="D5990" s="25"/>
      <c r="E5990" s="25"/>
      <c r="F5990" s="29"/>
      <c r="G5990" s="29"/>
      <c r="H5990" s="29"/>
      <c r="I5990" s="29"/>
      <c r="J5990" s="29"/>
      <c r="K5990" s="25"/>
      <c r="L5990" s="25"/>
      <c r="M5990" s="25"/>
      <c r="N5990" s="25"/>
      <c r="O5990" s="25"/>
      <c r="P5990" s="25"/>
      <c r="Q5990" s="28"/>
      <c r="R5990" s="29"/>
      <c r="S5990" s="27"/>
      <c r="T5990" s="27"/>
      <c r="U5990" s="28"/>
      <c r="V5990" s="26"/>
      <c r="W5990" s="26"/>
      <c r="X5990" s="26"/>
      <c r="Y5990" s="37"/>
      <c r="Z5990" s="37"/>
      <c r="AA5990" s="37"/>
      <c r="AB5990" s="30"/>
      <c r="AC5990" s="30"/>
      <c r="AD5990" s="31"/>
      <c r="AE5990" s="30"/>
      <c r="AF5990" s="30"/>
      <c r="AG5990" s="32"/>
      <c r="AH5990" s="30"/>
      <c r="AJ5990" s="30"/>
      <c r="AK5990" s="30"/>
      <c r="AL5990" s="30"/>
      <c r="AM5990" s="30"/>
      <c r="AN5990" s="30"/>
      <c r="AO5990" s="30"/>
      <c r="AP5990" s="30"/>
      <c r="AQ5990" s="30"/>
      <c r="AR5990" s="30"/>
      <c r="AS5990" s="30"/>
      <c r="AT5990" s="30"/>
      <c r="AU5990" s="121"/>
      <c r="AV5990" s="129"/>
      <c r="AW5990" s="129"/>
      <c r="AX5990" s="129"/>
    </row>
    <row r="5991" spans="1:50" x14ac:dyDescent="0.25">
      <c r="A5991" s="120"/>
      <c r="B5991" s="28"/>
      <c r="C5991" s="25"/>
      <c r="D5991" s="25"/>
      <c r="E5991" s="25"/>
      <c r="F5991" s="29"/>
      <c r="G5991" s="29"/>
      <c r="H5991" s="29"/>
      <c r="I5991" s="29"/>
      <c r="J5991" s="29"/>
      <c r="K5991" s="25"/>
      <c r="L5991" s="25"/>
      <c r="M5991" s="25"/>
      <c r="N5991" s="25"/>
      <c r="O5991" s="25"/>
      <c r="P5991" s="25"/>
      <c r="Q5991" s="28"/>
      <c r="R5991" s="29"/>
      <c r="S5991" s="27"/>
      <c r="T5991" s="27"/>
      <c r="U5991" s="28"/>
      <c r="V5991" s="26"/>
      <c r="W5991" s="26"/>
      <c r="X5991" s="26"/>
      <c r="Y5991" s="37"/>
      <c r="Z5991" s="37"/>
      <c r="AA5991" s="37"/>
      <c r="AB5991" s="30"/>
      <c r="AC5991" s="30"/>
      <c r="AD5991" s="31"/>
      <c r="AE5991" s="30"/>
      <c r="AF5991" s="30"/>
      <c r="AG5991" s="32"/>
      <c r="AH5991" s="30"/>
      <c r="AJ5991" s="30"/>
      <c r="AK5991" s="30"/>
      <c r="AL5991" s="30"/>
      <c r="AM5991" s="30"/>
      <c r="AN5991" s="30"/>
      <c r="AO5991" s="30"/>
      <c r="AP5991" s="30"/>
      <c r="AQ5991" s="30"/>
      <c r="AR5991" s="30"/>
      <c r="AS5991" s="30"/>
      <c r="AT5991" s="30"/>
      <c r="AU5991" s="121"/>
      <c r="AV5991" s="129"/>
      <c r="AW5991" s="129"/>
      <c r="AX5991" s="129"/>
    </row>
    <row r="5992" spans="1:50" x14ac:dyDescent="0.25">
      <c r="A5992" s="120"/>
      <c r="B5992" s="28"/>
      <c r="C5992" s="25"/>
      <c r="D5992" s="25"/>
      <c r="E5992" s="25"/>
      <c r="F5992" s="29"/>
      <c r="G5992" s="29"/>
      <c r="H5992" s="29"/>
      <c r="I5992" s="29"/>
      <c r="J5992" s="29"/>
      <c r="K5992" s="25"/>
      <c r="L5992" s="25"/>
      <c r="M5992" s="25"/>
      <c r="N5992" s="25"/>
      <c r="O5992" s="25"/>
      <c r="P5992" s="25"/>
      <c r="Q5992" s="28"/>
      <c r="R5992" s="29"/>
      <c r="S5992" s="27"/>
      <c r="T5992" s="27"/>
      <c r="U5992" s="28"/>
      <c r="V5992" s="26"/>
      <c r="W5992" s="26"/>
      <c r="X5992" s="26"/>
      <c r="Y5992" s="37"/>
      <c r="Z5992" s="37"/>
      <c r="AA5992" s="37"/>
      <c r="AB5992" s="30"/>
      <c r="AC5992" s="30"/>
      <c r="AD5992" s="31"/>
      <c r="AE5992" s="30"/>
      <c r="AF5992" s="30"/>
      <c r="AG5992" s="32"/>
      <c r="AH5992" s="30"/>
      <c r="AJ5992" s="30"/>
      <c r="AK5992" s="30"/>
      <c r="AL5992" s="30"/>
      <c r="AM5992" s="30"/>
      <c r="AN5992" s="30"/>
      <c r="AO5992" s="30"/>
      <c r="AP5992" s="30"/>
      <c r="AQ5992" s="30"/>
      <c r="AR5992" s="30"/>
      <c r="AS5992" s="30"/>
      <c r="AT5992" s="30"/>
      <c r="AU5992" s="121"/>
      <c r="AV5992" s="129"/>
      <c r="AW5992" s="129"/>
      <c r="AX5992" s="129"/>
    </row>
    <row r="5993" spans="1:50" x14ac:dyDescent="0.25">
      <c r="A5993" s="120"/>
      <c r="B5993" s="28"/>
      <c r="C5993" s="25"/>
      <c r="D5993" s="25"/>
      <c r="E5993" s="25"/>
      <c r="F5993" s="29"/>
      <c r="G5993" s="29"/>
      <c r="H5993" s="29"/>
      <c r="I5993" s="29"/>
      <c r="J5993" s="29"/>
      <c r="K5993" s="25"/>
      <c r="L5993" s="25"/>
      <c r="M5993" s="25"/>
      <c r="N5993" s="25"/>
      <c r="O5993" s="25"/>
      <c r="P5993" s="25"/>
      <c r="Q5993" s="28"/>
      <c r="R5993" s="29"/>
      <c r="S5993" s="27"/>
      <c r="T5993" s="27"/>
      <c r="U5993" s="28"/>
      <c r="V5993" s="26"/>
      <c r="W5993" s="26"/>
      <c r="X5993" s="26"/>
      <c r="Y5993" s="37"/>
      <c r="Z5993" s="37"/>
      <c r="AA5993" s="37"/>
      <c r="AB5993" s="30"/>
      <c r="AC5993" s="30"/>
      <c r="AD5993" s="31"/>
      <c r="AE5993" s="30"/>
      <c r="AF5993" s="30"/>
      <c r="AG5993" s="32"/>
      <c r="AH5993" s="30"/>
      <c r="AJ5993" s="30"/>
      <c r="AK5993" s="30"/>
      <c r="AL5993" s="30"/>
      <c r="AM5993" s="30"/>
      <c r="AN5993" s="30"/>
      <c r="AO5993" s="30"/>
      <c r="AP5993" s="30"/>
      <c r="AQ5993" s="30"/>
      <c r="AR5993" s="30"/>
      <c r="AS5993" s="30"/>
      <c r="AT5993" s="30"/>
      <c r="AU5993" s="121"/>
      <c r="AV5993" s="129"/>
      <c r="AW5993" s="129"/>
      <c r="AX5993" s="129"/>
    </row>
    <row r="5994" spans="1:50" x14ac:dyDescent="0.25">
      <c r="A5994" s="120"/>
      <c r="B5994" s="28"/>
      <c r="C5994" s="25"/>
      <c r="D5994" s="25"/>
      <c r="E5994" s="25"/>
      <c r="F5994" s="29"/>
      <c r="G5994" s="29"/>
      <c r="H5994" s="29"/>
      <c r="I5994" s="29"/>
      <c r="J5994" s="29"/>
      <c r="K5994" s="25"/>
      <c r="L5994" s="25"/>
      <c r="M5994" s="25"/>
      <c r="N5994" s="25"/>
      <c r="O5994" s="25"/>
      <c r="P5994" s="25"/>
      <c r="Q5994" s="28"/>
      <c r="R5994" s="29"/>
      <c r="S5994" s="27"/>
      <c r="T5994" s="27"/>
      <c r="U5994" s="28"/>
      <c r="V5994" s="26"/>
      <c r="W5994" s="26"/>
      <c r="X5994" s="26"/>
      <c r="Y5994" s="37"/>
      <c r="Z5994" s="37"/>
      <c r="AA5994" s="37"/>
      <c r="AB5994" s="30"/>
      <c r="AC5994" s="30"/>
      <c r="AD5994" s="31"/>
      <c r="AE5994" s="30"/>
      <c r="AF5994" s="30"/>
      <c r="AG5994" s="32"/>
      <c r="AH5994" s="30"/>
      <c r="AJ5994" s="30"/>
      <c r="AK5994" s="30"/>
      <c r="AL5994" s="30"/>
      <c r="AM5994" s="30"/>
      <c r="AN5994" s="30"/>
      <c r="AO5994" s="30"/>
      <c r="AP5994" s="30"/>
      <c r="AQ5994" s="30"/>
      <c r="AR5994" s="30"/>
      <c r="AS5994" s="30"/>
      <c r="AT5994" s="30"/>
      <c r="AU5994" s="121"/>
      <c r="AV5994" s="129"/>
      <c r="AW5994" s="129"/>
      <c r="AX5994" s="129"/>
    </row>
    <row r="5995" spans="1:50" x14ac:dyDescent="0.25">
      <c r="A5995" s="120"/>
      <c r="B5995" s="28"/>
      <c r="C5995" s="25"/>
      <c r="D5995" s="25"/>
      <c r="E5995" s="25"/>
      <c r="F5995" s="29"/>
      <c r="G5995" s="29"/>
      <c r="H5995" s="29"/>
      <c r="I5995" s="29"/>
      <c r="J5995" s="29"/>
      <c r="K5995" s="25"/>
      <c r="L5995" s="25"/>
      <c r="M5995" s="25"/>
      <c r="N5995" s="25"/>
      <c r="O5995" s="25"/>
      <c r="P5995" s="25"/>
      <c r="Q5995" s="28"/>
      <c r="R5995" s="29"/>
      <c r="S5995" s="27"/>
      <c r="T5995" s="27"/>
      <c r="U5995" s="28"/>
      <c r="V5995" s="26"/>
      <c r="W5995" s="26"/>
      <c r="X5995" s="26"/>
      <c r="Y5995" s="37"/>
      <c r="Z5995" s="37"/>
      <c r="AA5995" s="37"/>
      <c r="AB5995" s="30"/>
      <c r="AC5995" s="30"/>
      <c r="AD5995" s="31"/>
      <c r="AE5995" s="30"/>
      <c r="AF5995" s="30"/>
      <c r="AG5995" s="32"/>
      <c r="AH5995" s="30"/>
      <c r="AJ5995" s="30"/>
      <c r="AK5995" s="30"/>
      <c r="AL5995" s="30"/>
      <c r="AM5995" s="30"/>
      <c r="AN5995" s="30"/>
      <c r="AO5995" s="30"/>
      <c r="AP5995" s="30"/>
      <c r="AQ5995" s="30"/>
      <c r="AR5995" s="30"/>
      <c r="AS5995" s="30"/>
      <c r="AT5995" s="30"/>
      <c r="AU5995" s="121"/>
      <c r="AV5995" s="129"/>
      <c r="AW5995" s="129"/>
      <c r="AX5995" s="129"/>
    </row>
    <row r="5996" spans="1:50" x14ac:dyDescent="0.25">
      <c r="A5996" s="120"/>
      <c r="B5996" s="28"/>
      <c r="C5996" s="25"/>
      <c r="D5996" s="25"/>
      <c r="E5996" s="25"/>
      <c r="F5996" s="29"/>
      <c r="G5996" s="29"/>
      <c r="H5996" s="29"/>
      <c r="I5996" s="29"/>
      <c r="J5996" s="29"/>
      <c r="K5996" s="25"/>
      <c r="L5996" s="25"/>
      <c r="M5996" s="25"/>
      <c r="N5996" s="25"/>
      <c r="O5996" s="25"/>
      <c r="P5996" s="25"/>
      <c r="Q5996" s="28"/>
      <c r="R5996" s="29"/>
      <c r="S5996" s="27"/>
      <c r="T5996" s="27"/>
      <c r="U5996" s="28"/>
      <c r="V5996" s="26"/>
      <c r="W5996" s="26"/>
      <c r="X5996" s="26"/>
      <c r="Y5996" s="37"/>
      <c r="Z5996" s="37"/>
      <c r="AA5996" s="37"/>
      <c r="AB5996" s="30"/>
      <c r="AC5996" s="30"/>
      <c r="AD5996" s="31"/>
      <c r="AE5996" s="30"/>
      <c r="AF5996" s="30"/>
      <c r="AG5996" s="32"/>
      <c r="AH5996" s="30"/>
      <c r="AJ5996" s="30"/>
      <c r="AK5996" s="30"/>
      <c r="AL5996" s="30"/>
      <c r="AM5996" s="30"/>
      <c r="AN5996" s="30"/>
      <c r="AO5996" s="30"/>
      <c r="AP5996" s="30"/>
      <c r="AQ5996" s="30"/>
      <c r="AR5996" s="30"/>
      <c r="AS5996" s="30"/>
      <c r="AT5996" s="30"/>
      <c r="AU5996" s="121"/>
      <c r="AV5996" s="129"/>
      <c r="AW5996" s="129"/>
      <c r="AX5996" s="129"/>
    </row>
    <row r="5997" spans="1:50" x14ac:dyDescent="0.25">
      <c r="A5997" s="120"/>
      <c r="B5997" s="28"/>
      <c r="C5997" s="25"/>
      <c r="D5997" s="25"/>
      <c r="E5997" s="25"/>
      <c r="F5997" s="29"/>
      <c r="G5997" s="29"/>
      <c r="H5997" s="29"/>
      <c r="I5997" s="29"/>
      <c r="J5997" s="29"/>
      <c r="K5997" s="25"/>
      <c r="L5997" s="25"/>
      <c r="M5997" s="25"/>
      <c r="N5997" s="25"/>
      <c r="O5997" s="25"/>
      <c r="P5997" s="25"/>
      <c r="Q5997" s="28"/>
      <c r="R5997" s="29"/>
      <c r="S5997" s="27"/>
      <c r="T5997" s="27"/>
      <c r="U5997" s="28"/>
      <c r="V5997" s="26"/>
      <c r="W5997" s="26"/>
      <c r="X5997" s="26"/>
      <c r="Y5997" s="37"/>
      <c r="Z5997" s="37"/>
      <c r="AA5997" s="37"/>
      <c r="AB5997" s="30"/>
      <c r="AC5997" s="30"/>
      <c r="AD5997" s="31"/>
      <c r="AE5997" s="30"/>
      <c r="AF5997" s="30"/>
      <c r="AG5997" s="32"/>
      <c r="AH5997" s="30"/>
      <c r="AJ5997" s="30"/>
      <c r="AK5997" s="30"/>
      <c r="AL5997" s="30"/>
      <c r="AM5997" s="30"/>
      <c r="AN5997" s="30"/>
      <c r="AO5997" s="30"/>
      <c r="AP5997" s="30"/>
      <c r="AQ5997" s="30"/>
      <c r="AR5997" s="30"/>
      <c r="AS5997" s="30"/>
      <c r="AT5997" s="30"/>
      <c r="AU5997" s="121"/>
      <c r="AV5997" s="129"/>
      <c r="AW5997" s="129"/>
      <c r="AX5997" s="129"/>
    </row>
    <row r="5998" spans="1:50" x14ac:dyDescent="0.25">
      <c r="A5998" s="120"/>
      <c r="B5998" s="28"/>
      <c r="C5998" s="25"/>
      <c r="D5998" s="25"/>
      <c r="E5998" s="25"/>
      <c r="F5998" s="29"/>
      <c r="G5998" s="29"/>
      <c r="H5998" s="29"/>
      <c r="I5998" s="29"/>
      <c r="J5998" s="29"/>
      <c r="K5998" s="25"/>
      <c r="L5998" s="25"/>
      <c r="M5998" s="25"/>
      <c r="N5998" s="25"/>
      <c r="O5998" s="25"/>
      <c r="P5998" s="25"/>
      <c r="Q5998" s="28"/>
      <c r="R5998" s="29"/>
      <c r="S5998" s="27"/>
      <c r="T5998" s="27"/>
      <c r="U5998" s="28"/>
      <c r="V5998" s="26"/>
      <c r="W5998" s="26"/>
      <c r="X5998" s="26"/>
      <c r="Y5998" s="37"/>
      <c r="Z5998" s="37"/>
      <c r="AA5998" s="37"/>
      <c r="AB5998" s="30"/>
      <c r="AC5998" s="30"/>
      <c r="AD5998" s="31"/>
      <c r="AE5998" s="30"/>
      <c r="AF5998" s="30"/>
      <c r="AG5998" s="32"/>
      <c r="AH5998" s="30"/>
      <c r="AJ5998" s="30"/>
      <c r="AK5998" s="30"/>
      <c r="AL5998" s="30"/>
      <c r="AM5998" s="30"/>
      <c r="AN5998" s="30"/>
      <c r="AO5998" s="30"/>
      <c r="AP5998" s="30"/>
      <c r="AQ5998" s="30"/>
      <c r="AR5998" s="30"/>
      <c r="AS5998" s="30"/>
      <c r="AT5998" s="30"/>
      <c r="AU5998" s="121"/>
      <c r="AV5998" s="129"/>
      <c r="AW5998" s="129"/>
      <c r="AX5998" s="129"/>
    </row>
    <row r="5999" spans="1:50" x14ac:dyDescent="0.25">
      <c r="A5999" s="120"/>
      <c r="B5999" s="28"/>
      <c r="C5999" s="25"/>
      <c r="D5999" s="25"/>
      <c r="E5999" s="25"/>
      <c r="F5999" s="29"/>
      <c r="G5999" s="29"/>
      <c r="H5999" s="29"/>
      <c r="I5999" s="29"/>
      <c r="J5999" s="29"/>
      <c r="K5999" s="25"/>
      <c r="L5999" s="25"/>
      <c r="M5999" s="25"/>
      <c r="N5999" s="25"/>
      <c r="O5999" s="25"/>
      <c r="P5999" s="25"/>
      <c r="Q5999" s="28"/>
      <c r="R5999" s="29"/>
      <c r="S5999" s="27"/>
      <c r="T5999" s="27"/>
      <c r="U5999" s="28"/>
      <c r="V5999" s="26"/>
      <c r="W5999" s="26"/>
      <c r="X5999" s="26"/>
      <c r="Y5999" s="37"/>
      <c r="Z5999" s="37"/>
      <c r="AA5999" s="37"/>
      <c r="AB5999" s="30"/>
      <c r="AC5999" s="30"/>
      <c r="AD5999" s="31"/>
      <c r="AE5999" s="30"/>
      <c r="AF5999" s="30"/>
      <c r="AG5999" s="32"/>
      <c r="AH5999" s="30"/>
      <c r="AJ5999" s="30"/>
      <c r="AK5999" s="30"/>
      <c r="AL5999" s="30"/>
      <c r="AM5999" s="30"/>
      <c r="AN5999" s="30"/>
      <c r="AO5999" s="30"/>
      <c r="AP5999" s="30"/>
      <c r="AQ5999" s="30"/>
      <c r="AR5999" s="30"/>
      <c r="AS5999" s="30"/>
      <c r="AT5999" s="30"/>
      <c r="AU5999" s="121"/>
      <c r="AV5999" s="129"/>
      <c r="AW5999" s="129"/>
      <c r="AX5999" s="129"/>
    </row>
    <row r="6000" spans="1:50" x14ac:dyDescent="0.25">
      <c r="A6000" s="120"/>
      <c r="B6000" s="28"/>
      <c r="C6000" s="25"/>
      <c r="D6000" s="25"/>
      <c r="E6000" s="25"/>
      <c r="F6000" s="29"/>
      <c r="G6000" s="29"/>
      <c r="H6000" s="29"/>
      <c r="I6000" s="29"/>
      <c r="J6000" s="29"/>
      <c r="K6000" s="25"/>
      <c r="L6000" s="25"/>
      <c r="M6000" s="25"/>
      <c r="N6000" s="25"/>
      <c r="O6000" s="25"/>
      <c r="P6000" s="25"/>
      <c r="Q6000" s="28"/>
      <c r="R6000" s="29"/>
      <c r="S6000" s="27"/>
      <c r="T6000" s="27"/>
      <c r="U6000" s="28"/>
      <c r="V6000" s="26"/>
      <c r="W6000" s="26"/>
      <c r="X6000" s="26"/>
      <c r="Y6000" s="37"/>
      <c r="Z6000" s="37"/>
      <c r="AA6000" s="37"/>
      <c r="AB6000" s="30"/>
      <c r="AC6000" s="30"/>
      <c r="AD6000" s="31"/>
      <c r="AE6000" s="30"/>
      <c r="AF6000" s="30"/>
      <c r="AG6000" s="32"/>
      <c r="AH6000" s="30"/>
      <c r="AJ6000" s="30"/>
      <c r="AK6000" s="30"/>
      <c r="AL6000" s="30"/>
      <c r="AM6000" s="30"/>
      <c r="AN6000" s="30"/>
      <c r="AO6000" s="30"/>
      <c r="AP6000" s="30"/>
      <c r="AQ6000" s="30"/>
      <c r="AR6000" s="30"/>
      <c r="AS6000" s="30"/>
      <c r="AT6000" s="30"/>
      <c r="AU6000" s="121"/>
      <c r="AV6000" s="129"/>
      <c r="AW6000" s="129"/>
      <c r="AX6000" s="129"/>
    </row>
    <row r="6001" spans="1:50" x14ac:dyDescent="0.25">
      <c r="A6001" s="120"/>
      <c r="B6001" s="28"/>
      <c r="C6001" s="25"/>
      <c r="D6001" s="25"/>
      <c r="E6001" s="25"/>
      <c r="F6001" s="29"/>
      <c r="G6001" s="29"/>
      <c r="H6001" s="29"/>
      <c r="I6001" s="29"/>
      <c r="J6001" s="29"/>
      <c r="K6001" s="25"/>
      <c r="L6001" s="25"/>
      <c r="M6001" s="25"/>
      <c r="N6001" s="25"/>
      <c r="O6001" s="25"/>
      <c r="P6001" s="25"/>
      <c r="Q6001" s="28"/>
      <c r="R6001" s="29"/>
      <c r="S6001" s="27"/>
      <c r="T6001" s="27"/>
      <c r="U6001" s="28"/>
      <c r="V6001" s="26"/>
      <c r="W6001" s="26"/>
      <c r="X6001" s="26"/>
      <c r="Y6001" s="37"/>
      <c r="Z6001" s="37"/>
      <c r="AA6001" s="37"/>
      <c r="AB6001" s="30"/>
      <c r="AC6001" s="30"/>
      <c r="AD6001" s="31"/>
      <c r="AE6001" s="30"/>
      <c r="AF6001" s="30"/>
      <c r="AG6001" s="32"/>
      <c r="AH6001" s="30"/>
      <c r="AJ6001" s="30"/>
      <c r="AK6001" s="30"/>
      <c r="AL6001" s="30"/>
      <c r="AM6001" s="30"/>
      <c r="AN6001" s="30"/>
      <c r="AO6001" s="30"/>
      <c r="AP6001" s="30"/>
      <c r="AQ6001" s="30"/>
      <c r="AR6001" s="30"/>
      <c r="AS6001" s="30"/>
      <c r="AT6001" s="30"/>
      <c r="AU6001" s="121"/>
      <c r="AV6001" s="129"/>
      <c r="AW6001" s="129"/>
      <c r="AX6001" s="129"/>
    </row>
    <row r="6002" spans="1:50" x14ac:dyDescent="0.25">
      <c r="A6002" s="120"/>
      <c r="B6002" s="28"/>
      <c r="C6002" s="25"/>
      <c r="D6002" s="25"/>
      <c r="E6002" s="25"/>
      <c r="F6002" s="29"/>
      <c r="G6002" s="29"/>
      <c r="H6002" s="29"/>
      <c r="I6002" s="29"/>
      <c r="J6002" s="29"/>
      <c r="K6002" s="25"/>
      <c r="L6002" s="25"/>
      <c r="M6002" s="25"/>
      <c r="N6002" s="25"/>
      <c r="O6002" s="25"/>
      <c r="P6002" s="25"/>
      <c r="Q6002" s="28"/>
      <c r="R6002" s="29"/>
      <c r="S6002" s="27"/>
      <c r="T6002" s="27"/>
      <c r="U6002" s="28"/>
      <c r="V6002" s="26"/>
      <c r="W6002" s="26"/>
      <c r="X6002" s="26"/>
      <c r="Y6002" s="37"/>
      <c r="Z6002" s="37"/>
      <c r="AA6002" s="37"/>
      <c r="AB6002" s="30"/>
      <c r="AC6002" s="30"/>
      <c r="AD6002" s="31"/>
      <c r="AE6002" s="30"/>
      <c r="AF6002" s="30"/>
      <c r="AG6002" s="32"/>
      <c r="AH6002" s="30"/>
      <c r="AJ6002" s="30"/>
      <c r="AK6002" s="30"/>
      <c r="AL6002" s="30"/>
      <c r="AM6002" s="30"/>
      <c r="AN6002" s="30"/>
      <c r="AO6002" s="30"/>
      <c r="AP6002" s="30"/>
      <c r="AQ6002" s="30"/>
      <c r="AR6002" s="30"/>
      <c r="AS6002" s="30"/>
      <c r="AT6002" s="30"/>
      <c r="AU6002" s="121"/>
      <c r="AV6002" s="129"/>
      <c r="AW6002" s="129"/>
      <c r="AX6002" s="129"/>
    </row>
    <row r="6003" spans="1:50" x14ac:dyDescent="0.25">
      <c r="A6003" s="120"/>
      <c r="B6003" s="28"/>
      <c r="C6003" s="25"/>
      <c r="D6003" s="25"/>
      <c r="E6003" s="25"/>
      <c r="F6003" s="29"/>
      <c r="G6003" s="29"/>
      <c r="H6003" s="29"/>
      <c r="I6003" s="29"/>
      <c r="J6003" s="29"/>
      <c r="K6003" s="25"/>
      <c r="L6003" s="25"/>
      <c r="M6003" s="25"/>
      <c r="N6003" s="25"/>
      <c r="O6003" s="25"/>
      <c r="P6003" s="25"/>
      <c r="Q6003" s="28"/>
      <c r="R6003" s="29"/>
      <c r="S6003" s="27"/>
      <c r="T6003" s="27"/>
      <c r="U6003" s="28"/>
      <c r="V6003" s="26"/>
      <c r="W6003" s="26"/>
      <c r="X6003" s="26"/>
      <c r="Y6003" s="37"/>
      <c r="Z6003" s="37"/>
      <c r="AA6003" s="37"/>
      <c r="AB6003" s="30"/>
      <c r="AC6003" s="30"/>
      <c r="AD6003" s="31"/>
      <c r="AE6003" s="30"/>
      <c r="AF6003" s="30"/>
      <c r="AG6003" s="32"/>
      <c r="AH6003" s="30"/>
      <c r="AJ6003" s="30"/>
      <c r="AK6003" s="30"/>
      <c r="AL6003" s="30"/>
      <c r="AM6003" s="30"/>
      <c r="AN6003" s="30"/>
      <c r="AO6003" s="30"/>
      <c r="AP6003" s="30"/>
      <c r="AQ6003" s="30"/>
      <c r="AR6003" s="30"/>
      <c r="AS6003" s="30"/>
      <c r="AT6003" s="30"/>
      <c r="AU6003" s="121"/>
      <c r="AV6003" s="129"/>
      <c r="AW6003" s="129"/>
      <c r="AX6003" s="129"/>
    </row>
    <row r="6004" spans="1:50" x14ac:dyDescent="0.25">
      <c r="A6004" s="120"/>
      <c r="B6004" s="28"/>
      <c r="C6004" s="25"/>
      <c r="D6004" s="25"/>
      <c r="E6004" s="25"/>
      <c r="F6004" s="29"/>
      <c r="G6004" s="29"/>
      <c r="H6004" s="29"/>
      <c r="I6004" s="29"/>
      <c r="J6004" s="29"/>
      <c r="K6004" s="25"/>
      <c r="L6004" s="25"/>
      <c r="M6004" s="25"/>
      <c r="N6004" s="25"/>
      <c r="O6004" s="25"/>
      <c r="P6004" s="25"/>
      <c r="Q6004" s="28"/>
      <c r="R6004" s="29"/>
      <c r="S6004" s="27"/>
      <c r="T6004" s="27"/>
      <c r="U6004" s="28"/>
      <c r="V6004" s="26"/>
      <c r="W6004" s="26"/>
      <c r="X6004" s="26"/>
      <c r="Y6004" s="37"/>
      <c r="Z6004" s="37"/>
      <c r="AA6004" s="37"/>
      <c r="AB6004" s="30"/>
      <c r="AC6004" s="30"/>
      <c r="AD6004" s="31"/>
      <c r="AE6004" s="30"/>
      <c r="AF6004" s="30"/>
      <c r="AG6004" s="32"/>
      <c r="AH6004" s="30"/>
      <c r="AJ6004" s="30"/>
      <c r="AK6004" s="30"/>
      <c r="AL6004" s="30"/>
      <c r="AM6004" s="30"/>
      <c r="AN6004" s="30"/>
      <c r="AO6004" s="30"/>
      <c r="AP6004" s="30"/>
      <c r="AQ6004" s="30"/>
      <c r="AR6004" s="30"/>
      <c r="AS6004" s="30"/>
      <c r="AT6004" s="30"/>
      <c r="AU6004" s="121"/>
      <c r="AV6004" s="129"/>
      <c r="AW6004" s="129"/>
      <c r="AX6004" s="129"/>
    </row>
    <row r="6005" spans="1:50" x14ac:dyDescent="0.25">
      <c r="A6005" s="120"/>
      <c r="B6005" s="28"/>
      <c r="C6005" s="25"/>
      <c r="D6005" s="25"/>
      <c r="E6005" s="25"/>
      <c r="F6005" s="29"/>
      <c r="G6005" s="29"/>
      <c r="H6005" s="29"/>
      <c r="I6005" s="29"/>
      <c r="J6005" s="29"/>
      <c r="K6005" s="25"/>
      <c r="L6005" s="25"/>
      <c r="M6005" s="25"/>
      <c r="N6005" s="25"/>
      <c r="O6005" s="25"/>
      <c r="P6005" s="25"/>
      <c r="Q6005" s="28"/>
      <c r="R6005" s="29"/>
      <c r="S6005" s="27"/>
      <c r="T6005" s="27"/>
      <c r="U6005" s="28"/>
      <c r="V6005" s="26"/>
      <c r="W6005" s="26"/>
      <c r="X6005" s="26"/>
      <c r="Y6005" s="37"/>
      <c r="Z6005" s="37"/>
      <c r="AA6005" s="37"/>
      <c r="AB6005" s="30"/>
      <c r="AC6005" s="30"/>
      <c r="AD6005" s="31"/>
      <c r="AE6005" s="30"/>
      <c r="AF6005" s="30"/>
      <c r="AG6005" s="32"/>
      <c r="AH6005" s="30"/>
      <c r="AJ6005" s="30"/>
      <c r="AK6005" s="30"/>
      <c r="AL6005" s="30"/>
      <c r="AM6005" s="30"/>
      <c r="AN6005" s="30"/>
      <c r="AO6005" s="30"/>
      <c r="AP6005" s="30"/>
      <c r="AQ6005" s="30"/>
      <c r="AR6005" s="30"/>
      <c r="AS6005" s="30"/>
      <c r="AT6005" s="30"/>
      <c r="AU6005" s="121"/>
      <c r="AV6005" s="129"/>
      <c r="AW6005" s="129"/>
      <c r="AX6005" s="129"/>
    </row>
    <row r="6006" spans="1:50" x14ac:dyDescent="0.25">
      <c r="A6006" s="120"/>
      <c r="B6006" s="28"/>
      <c r="C6006" s="25"/>
      <c r="D6006" s="25"/>
      <c r="E6006" s="25"/>
      <c r="F6006" s="29"/>
      <c r="G6006" s="29"/>
      <c r="H6006" s="29"/>
      <c r="I6006" s="29"/>
      <c r="J6006" s="29"/>
      <c r="K6006" s="25"/>
      <c r="L6006" s="25"/>
      <c r="M6006" s="25"/>
      <c r="N6006" s="25"/>
      <c r="O6006" s="25"/>
      <c r="P6006" s="25"/>
      <c r="Q6006" s="28"/>
      <c r="R6006" s="29"/>
      <c r="S6006" s="27"/>
      <c r="T6006" s="27"/>
      <c r="U6006" s="28"/>
      <c r="V6006" s="26"/>
      <c r="W6006" s="26"/>
      <c r="X6006" s="26"/>
      <c r="Y6006" s="37"/>
      <c r="Z6006" s="37"/>
      <c r="AA6006" s="37"/>
      <c r="AB6006" s="30"/>
      <c r="AC6006" s="30"/>
      <c r="AD6006" s="31"/>
      <c r="AE6006" s="30"/>
      <c r="AF6006" s="30"/>
      <c r="AG6006" s="32"/>
      <c r="AH6006" s="30"/>
      <c r="AJ6006" s="30"/>
      <c r="AK6006" s="30"/>
      <c r="AL6006" s="30"/>
      <c r="AM6006" s="30"/>
      <c r="AN6006" s="30"/>
      <c r="AO6006" s="30"/>
      <c r="AP6006" s="30"/>
      <c r="AQ6006" s="30"/>
      <c r="AR6006" s="30"/>
      <c r="AS6006" s="30"/>
      <c r="AT6006" s="30"/>
      <c r="AU6006" s="121"/>
      <c r="AV6006" s="129"/>
      <c r="AW6006" s="129"/>
      <c r="AX6006" s="129"/>
    </row>
    <row r="6007" spans="1:50" x14ac:dyDescent="0.25">
      <c r="A6007" s="120"/>
      <c r="B6007" s="28"/>
      <c r="C6007" s="25"/>
      <c r="D6007" s="25"/>
      <c r="E6007" s="25"/>
      <c r="F6007" s="29"/>
      <c r="G6007" s="29"/>
      <c r="H6007" s="29"/>
      <c r="I6007" s="29"/>
      <c r="J6007" s="29"/>
      <c r="K6007" s="25"/>
      <c r="L6007" s="25"/>
      <c r="M6007" s="25"/>
      <c r="N6007" s="25"/>
      <c r="O6007" s="25"/>
      <c r="P6007" s="25"/>
      <c r="Q6007" s="28"/>
      <c r="R6007" s="29"/>
      <c r="S6007" s="27"/>
      <c r="T6007" s="27"/>
      <c r="U6007" s="28"/>
      <c r="V6007" s="26"/>
      <c r="W6007" s="26"/>
      <c r="X6007" s="26"/>
      <c r="Y6007" s="37"/>
      <c r="Z6007" s="37"/>
      <c r="AA6007" s="37"/>
      <c r="AB6007" s="30"/>
      <c r="AC6007" s="30"/>
      <c r="AD6007" s="31"/>
      <c r="AE6007" s="30"/>
      <c r="AF6007" s="30"/>
      <c r="AG6007" s="32"/>
      <c r="AH6007" s="30"/>
      <c r="AJ6007" s="30"/>
      <c r="AK6007" s="30"/>
      <c r="AL6007" s="30"/>
      <c r="AM6007" s="30"/>
      <c r="AN6007" s="30"/>
      <c r="AO6007" s="30"/>
      <c r="AP6007" s="30"/>
      <c r="AQ6007" s="30"/>
      <c r="AR6007" s="30"/>
      <c r="AS6007" s="30"/>
      <c r="AT6007" s="30"/>
      <c r="AU6007" s="121"/>
      <c r="AV6007" s="129"/>
      <c r="AW6007" s="129"/>
      <c r="AX6007" s="129"/>
    </row>
    <row r="6008" spans="1:50" x14ac:dyDescent="0.25">
      <c r="A6008" s="120"/>
      <c r="B6008" s="28"/>
      <c r="C6008" s="25"/>
      <c r="D6008" s="25"/>
      <c r="E6008" s="25"/>
      <c r="F6008" s="29"/>
      <c r="G6008" s="29"/>
      <c r="H6008" s="29"/>
      <c r="I6008" s="29"/>
      <c r="J6008" s="29"/>
      <c r="K6008" s="25"/>
      <c r="L6008" s="25"/>
      <c r="M6008" s="25"/>
      <c r="N6008" s="25"/>
      <c r="O6008" s="25"/>
      <c r="P6008" s="25"/>
      <c r="Q6008" s="28"/>
      <c r="R6008" s="29"/>
      <c r="S6008" s="27"/>
      <c r="T6008" s="27"/>
      <c r="U6008" s="28"/>
      <c r="V6008" s="26"/>
      <c r="W6008" s="26"/>
      <c r="X6008" s="26"/>
      <c r="Y6008" s="37"/>
      <c r="Z6008" s="37"/>
      <c r="AA6008" s="37"/>
      <c r="AB6008" s="30"/>
      <c r="AC6008" s="30"/>
      <c r="AD6008" s="31"/>
      <c r="AE6008" s="30"/>
      <c r="AF6008" s="30"/>
      <c r="AG6008" s="32"/>
      <c r="AH6008" s="30"/>
      <c r="AJ6008" s="30"/>
      <c r="AK6008" s="30"/>
      <c r="AL6008" s="30"/>
      <c r="AM6008" s="30"/>
      <c r="AN6008" s="30"/>
      <c r="AO6008" s="30"/>
      <c r="AP6008" s="30"/>
      <c r="AQ6008" s="30"/>
      <c r="AR6008" s="30"/>
      <c r="AS6008" s="30"/>
      <c r="AT6008" s="30"/>
      <c r="AU6008" s="121"/>
      <c r="AV6008" s="129"/>
      <c r="AW6008" s="129"/>
      <c r="AX6008" s="129"/>
    </row>
    <row r="6009" spans="1:50" x14ac:dyDescent="0.25">
      <c r="A6009" s="120"/>
      <c r="B6009" s="28"/>
      <c r="C6009" s="25"/>
      <c r="D6009" s="25"/>
      <c r="E6009" s="25"/>
      <c r="F6009" s="29"/>
      <c r="G6009" s="29"/>
      <c r="H6009" s="29"/>
      <c r="I6009" s="29"/>
      <c r="J6009" s="29"/>
      <c r="K6009" s="25"/>
      <c r="L6009" s="25"/>
      <c r="M6009" s="25"/>
      <c r="N6009" s="25"/>
      <c r="O6009" s="25"/>
      <c r="P6009" s="25"/>
      <c r="Q6009" s="28"/>
      <c r="R6009" s="29"/>
      <c r="S6009" s="27"/>
      <c r="T6009" s="27"/>
      <c r="U6009" s="28"/>
      <c r="V6009" s="26"/>
      <c r="W6009" s="26"/>
      <c r="X6009" s="26"/>
      <c r="Y6009" s="37"/>
      <c r="Z6009" s="37"/>
      <c r="AA6009" s="37"/>
      <c r="AB6009" s="30"/>
      <c r="AC6009" s="30"/>
      <c r="AD6009" s="31"/>
      <c r="AE6009" s="30"/>
      <c r="AF6009" s="30"/>
      <c r="AG6009" s="32"/>
      <c r="AH6009" s="30"/>
      <c r="AJ6009" s="30"/>
      <c r="AK6009" s="30"/>
      <c r="AL6009" s="30"/>
      <c r="AM6009" s="30"/>
      <c r="AN6009" s="30"/>
      <c r="AO6009" s="30"/>
      <c r="AP6009" s="30"/>
      <c r="AQ6009" s="30"/>
      <c r="AR6009" s="30"/>
      <c r="AS6009" s="30"/>
      <c r="AT6009" s="30"/>
      <c r="AU6009" s="121"/>
      <c r="AV6009" s="129"/>
      <c r="AW6009" s="129"/>
      <c r="AX6009" s="129"/>
    </row>
    <row r="6010" spans="1:50" x14ac:dyDescent="0.25">
      <c r="A6010" s="120"/>
      <c r="B6010" s="28"/>
      <c r="C6010" s="25"/>
      <c r="D6010" s="25"/>
      <c r="E6010" s="25"/>
      <c r="F6010" s="29"/>
      <c r="G6010" s="29"/>
      <c r="H6010" s="29"/>
      <c r="I6010" s="29"/>
      <c r="J6010" s="29"/>
      <c r="K6010" s="25"/>
      <c r="L6010" s="25"/>
      <c r="M6010" s="25"/>
      <c r="N6010" s="25"/>
      <c r="O6010" s="25"/>
      <c r="P6010" s="25"/>
      <c r="Q6010" s="28"/>
      <c r="R6010" s="29"/>
      <c r="S6010" s="27"/>
      <c r="T6010" s="27"/>
      <c r="U6010" s="28"/>
      <c r="V6010" s="26"/>
      <c r="W6010" s="26"/>
      <c r="X6010" s="26"/>
      <c r="Y6010" s="37"/>
      <c r="Z6010" s="37"/>
      <c r="AA6010" s="37"/>
      <c r="AB6010" s="30"/>
      <c r="AC6010" s="30"/>
      <c r="AD6010" s="31"/>
      <c r="AE6010" s="30"/>
      <c r="AF6010" s="30"/>
      <c r="AG6010" s="32"/>
      <c r="AH6010" s="30"/>
      <c r="AJ6010" s="30"/>
      <c r="AK6010" s="30"/>
      <c r="AL6010" s="30"/>
      <c r="AM6010" s="30"/>
      <c r="AN6010" s="30"/>
      <c r="AO6010" s="30"/>
      <c r="AP6010" s="30"/>
      <c r="AQ6010" s="30"/>
      <c r="AR6010" s="30"/>
      <c r="AS6010" s="30"/>
      <c r="AT6010" s="30"/>
      <c r="AU6010" s="121"/>
      <c r="AV6010" s="129"/>
      <c r="AW6010" s="129"/>
      <c r="AX6010" s="129"/>
    </row>
    <row r="6011" spans="1:50" x14ac:dyDescent="0.25">
      <c r="A6011" s="120"/>
      <c r="B6011" s="28"/>
      <c r="C6011" s="25"/>
      <c r="D6011" s="25"/>
      <c r="E6011" s="25"/>
      <c r="F6011" s="29"/>
      <c r="G6011" s="29"/>
      <c r="H6011" s="29"/>
      <c r="I6011" s="29"/>
      <c r="J6011" s="29"/>
      <c r="K6011" s="25"/>
      <c r="L6011" s="25"/>
      <c r="M6011" s="25"/>
      <c r="N6011" s="25"/>
      <c r="O6011" s="25"/>
      <c r="P6011" s="25"/>
      <c r="Q6011" s="28"/>
      <c r="R6011" s="29"/>
      <c r="S6011" s="27"/>
      <c r="T6011" s="27"/>
      <c r="U6011" s="28"/>
      <c r="V6011" s="26"/>
      <c r="W6011" s="26"/>
      <c r="X6011" s="26"/>
      <c r="Y6011" s="37"/>
      <c r="Z6011" s="37"/>
      <c r="AA6011" s="37"/>
      <c r="AB6011" s="30"/>
      <c r="AC6011" s="30"/>
      <c r="AD6011" s="31"/>
      <c r="AE6011" s="30"/>
      <c r="AF6011" s="30"/>
      <c r="AG6011" s="32"/>
      <c r="AH6011" s="30"/>
      <c r="AJ6011" s="30"/>
      <c r="AK6011" s="30"/>
      <c r="AL6011" s="30"/>
      <c r="AM6011" s="30"/>
      <c r="AN6011" s="30"/>
      <c r="AO6011" s="30"/>
      <c r="AP6011" s="30"/>
      <c r="AQ6011" s="30"/>
      <c r="AR6011" s="30"/>
      <c r="AS6011" s="30"/>
      <c r="AT6011" s="30"/>
      <c r="AU6011" s="121"/>
      <c r="AV6011" s="129"/>
      <c r="AW6011" s="129"/>
      <c r="AX6011" s="129"/>
    </row>
    <row r="6012" spans="1:50" x14ac:dyDescent="0.25">
      <c r="A6012" s="120"/>
      <c r="B6012" s="28"/>
      <c r="C6012" s="25"/>
      <c r="D6012" s="25"/>
      <c r="E6012" s="25"/>
      <c r="F6012" s="29"/>
      <c r="G6012" s="29"/>
      <c r="H6012" s="29"/>
      <c r="I6012" s="29"/>
      <c r="J6012" s="29"/>
      <c r="K6012" s="25"/>
      <c r="L6012" s="25"/>
      <c r="M6012" s="25"/>
      <c r="N6012" s="25"/>
      <c r="O6012" s="25"/>
      <c r="P6012" s="25"/>
      <c r="Q6012" s="28"/>
      <c r="R6012" s="29"/>
      <c r="S6012" s="27"/>
      <c r="T6012" s="27"/>
      <c r="U6012" s="28"/>
      <c r="V6012" s="26"/>
      <c r="W6012" s="26"/>
      <c r="X6012" s="26"/>
      <c r="Y6012" s="37"/>
      <c r="Z6012" s="37"/>
      <c r="AA6012" s="37"/>
      <c r="AB6012" s="30"/>
      <c r="AC6012" s="30"/>
      <c r="AD6012" s="31"/>
      <c r="AE6012" s="30"/>
      <c r="AF6012" s="30"/>
      <c r="AG6012" s="32"/>
      <c r="AH6012" s="30"/>
      <c r="AJ6012" s="30"/>
      <c r="AK6012" s="30"/>
      <c r="AL6012" s="30"/>
      <c r="AM6012" s="30"/>
      <c r="AN6012" s="30"/>
      <c r="AO6012" s="30"/>
      <c r="AP6012" s="30"/>
      <c r="AQ6012" s="30"/>
      <c r="AR6012" s="30"/>
      <c r="AS6012" s="30"/>
      <c r="AT6012" s="30"/>
      <c r="AU6012" s="121"/>
      <c r="AV6012" s="129"/>
      <c r="AW6012" s="129"/>
      <c r="AX6012" s="129"/>
    </row>
    <row r="6013" spans="1:50" x14ac:dyDescent="0.25">
      <c r="A6013" s="120"/>
      <c r="B6013" s="28"/>
      <c r="C6013" s="25"/>
      <c r="D6013" s="25"/>
      <c r="E6013" s="25"/>
      <c r="F6013" s="29"/>
      <c r="G6013" s="29"/>
      <c r="H6013" s="29"/>
      <c r="I6013" s="29"/>
      <c r="J6013" s="29"/>
      <c r="K6013" s="25"/>
      <c r="L6013" s="25"/>
      <c r="M6013" s="25"/>
      <c r="N6013" s="25"/>
      <c r="O6013" s="25"/>
      <c r="P6013" s="25"/>
      <c r="Q6013" s="28"/>
      <c r="R6013" s="29"/>
      <c r="S6013" s="27"/>
      <c r="T6013" s="27"/>
      <c r="U6013" s="28"/>
      <c r="V6013" s="26"/>
      <c r="W6013" s="26"/>
      <c r="X6013" s="26"/>
      <c r="Y6013" s="37"/>
      <c r="Z6013" s="37"/>
      <c r="AA6013" s="37"/>
      <c r="AB6013" s="30"/>
      <c r="AC6013" s="30"/>
      <c r="AD6013" s="31"/>
      <c r="AE6013" s="30"/>
      <c r="AF6013" s="30"/>
      <c r="AG6013" s="32"/>
      <c r="AH6013" s="30"/>
      <c r="AJ6013" s="30"/>
      <c r="AK6013" s="30"/>
      <c r="AL6013" s="30"/>
      <c r="AM6013" s="30"/>
      <c r="AN6013" s="30"/>
      <c r="AO6013" s="30"/>
      <c r="AP6013" s="30"/>
      <c r="AQ6013" s="30"/>
      <c r="AR6013" s="30"/>
      <c r="AS6013" s="30"/>
      <c r="AT6013" s="30"/>
      <c r="AU6013" s="121"/>
      <c r="AV6013" s="129"/>
      <c r="AW6013" s="129"/>
      <c r="AX6013" s="129"/>
    </row>
    <row r="6014" spans="1:50" x14ac:dyDescent="0.25">
      <c r="A6014" s="120"/>
      <c r="B6014" s="28"/>
      <c r="C6014" s="25"/>
      <c r="D6014" s="25"/>
      <c r="E6014" s="25"/>
      <c r="F6014" s="29"/>
      <c r="G6014" s="29"/>
      <c r="H6014" s="29"/>
      <c r="I6014" s="29"/>
      <c r="J6014" s="29"/>
      <c r="K6014" s="25"/>
      <c r="L6014" s="25"/>
      <c r="M6014" s="25"/>
      <c r="N6014" s="25"/>
      <c r="O6014" s="25"/>
      <c r="P6014" s="25"/>
      <c r="Q6014" s="28"/>
      <c r="R6014" s="29"/>
      <c r="S6014" s="27"/>
      <c r="T6014" s="27"/>
      <c r="U6014" s="28"/>
      <c r="V6014" s="26"/>
      <c r="W6014" s="26"/>
      <c r="X6014" s="26"/>
      <c r="Y6014" s="37"/>
      <c r="Z6014" s="37"/>
      <c r="AA6014" s="37"/>
      <c r="AB6014" s="30"/>
      <c r="AC6014" s="30"/>
      <c r="AD6014" s="31"/>
      <c r="AE6014" s="30"/>
      <c r="AF6014" s="30"/>
      <c r="AG6014" s="32"/>
      <c r="AH6014" s="30"/>
      <c r="AJ6014" s="30"/>
      <c r="AK6014" s="30"/>
      <c r="AL6014" s="30"/>
      <c r="AM6014" s="30"/>
      <c r="AN6014" s="30"/>
      <c r="AO6014" s="30"/>
      <c r="AP6014" s="30"/>
      <c r="AQ6014" s="30"/>
      <c r="AR6014" s="30"/>
      <c r="AS6014" s="30"/>
      <c r="AT6014" s="30"/>
      <c r="AU6014" s="121"/>
      <c r="AV6014" s="129"/>
      <c r="AW6014" s="129"/>
      <c r="AX6014" s="129"/>
    </row>
    <row r="6015" spans="1:50" x14ac:dyDescent="0.25">
      <c r="A6015" s="120"/>
      <c r="B6015" s="28"/>
      <c r="C6015" s="25"/>
      <c r="D6015" s="25"/>
      <c r="E6015" s="25"/>
      <c r="F6015" s="29"/>
      <c r="G6015" s="29"/>
      <c r="H6015" s="29"/>
      <c r="I6015" s="29"/>
      <c r="J6015" s="29"/>
      <c r="K6015" s="25"/>
      <c r="L6015" s="25"/>
      <c r="M6015" s="25"/>
      <c r="N6015" s="25"/>
      <c r="O6015" s="25"/>
      <c r="P6015" s="25"/>
      <c r="Q6015" s="28"/>
      <c r="R6015" s="29"/>
      <c r="S6015" s="27"/>
      <c r="T6015" s="27"/>
      <c r="U6015" s="28"/>
      <c r="V6015" s="26"/>
      <c r="W6015" s="26"/>
      <c r="X6015" s="26"/>
      <c r="Y6015" s="37"/>
      <c r="Z6015" s="37"/>
      <c r="AA6015" s="37"/>
      <c r="AB6015" s="30"/>
      <c r="AC6015" s="30"/>
      <c r="AD6015" s="31"/>
      <c r="AE6015" s="30"/>
      <c r="AF6015" s="30"/>
      <c r="AG6015" s="32"/>
      <c r="AH6015" s="30"/>
      <c r="AJ6015" s="30"/>
      <c r="AK6015" s="30"/>
      <c r="AL6015" s="30"/>
      <c r="AM6015" s="30"/>
      <c r="AN6015" s="30"/>
      <c r="AO6015" s="30"/>
      <c r="AP6015" s="30"/>
      <c r="AQ6015" s="30"/>
      <c r="AR6015" s="30"/>
      <c r="AS6015" s="30"/>
      <c r="AT6015" s="30"/>
      <c r="AU6015" s="121"/>
      <c r="AV6015" s="129"/>
      <c r="AW6015" s="129"/>
      <c r="AX6015" s="129"/>
    </row>
    <row r="6016" spans="1:50" x14ac:dyDescent="0.25">
      <c r="A6016" s="120"/>
      <c r="B6016" s="28"/>
      <c r="C6016" s="25"/>
      <c r="D6016" s="25"/>
      <c r="E6016" s="25"/>
      <c r="F6016" s="29"/>
      <c r="G6016" s="29"/>
      <c r="H6016" s="29"/>
      <c r="I6016" s="29"/>
      <c r="J6016" s="29"/>
      <c r="K6016" s="25"/>
      <c r="L6016" s="25"/>
      <c r="M6016" s="25"/>
      <c r="N6016" s="25"/>
      <c r="O6016" s="25"/>
      <c r="P6016" s="25"/>
      <c r="Q6016" s="28"/>
      <c r="R6016" s="29"/>
      <c r="S6016" s="27"/>
      <c r="T6016" s="27"/>
      <c r="U6016" s="28"/>
      <c r="V6016" s="26"/>
      <c r="W6016" s="26"/>
      <c r="X6016" s="26"/>
      <c r="Y6016" s="37"/>
      <c r="Z6016" s="37"/>
      <c r="AA6016" s="37"/>
      <c r="AB6016" s="30"/>
      <c r="AC6016" s="30"/>
      <c r="AD6016" s="31"/>
      <c r="AE6016" s="30"/>
      <c r="AF6016" s="30"/>
      <c r="AG6016" s="32"/>
      <c r="AH6016" s="30"/>
      <c r="AJ6016" s="30"/>
      <c r="AK6016" s="30"/>
      <c r="AL6016" s="30"/>
      <c r="AM6016" s="30"/>
      <c r="AN6016" s="30"/>
      <c r="AO6016" s="30"/>
      <c r="AP6016" s="30"/>
      <c r="AQ6016" s="30"/>
      <c r="AR6016" s="30"/>
      <c r="AS6016" s="30"/>
      <c r="AT6016" s="30"/>
      <c r="AU6016" s="121"/>
      <c r="AV6016" s="129"/>
      <c r="AW6016" s="129"/>
      <c r="AX6016" s="129"/>
    </row>
    <row r="6017" spans="1:50" x14ac:dyDescent="0.25">
      <c r="A6017" s="120"/>
      <c r="B6017" s="28"/>
      <c r="C6017" s="25"/>
      <c r="D6017" s="25"/>
      <c r="E6017" s="25"/>
      <c r="F6017" s="29"/>
      <c r="G6017" s="29"/>
      <c r="H6017" s="29"/>
      <c r="I6017" s="29"/>
      <c r="J6017" s="29"/>
      <c r="K6017" s="25"/>
      <c r="L6017" s="25"/>
      <c r="M6017" s="25"/>
      <c r="N6017" s="25"/>
      <c r="O6017" s="25"/>
      <c r="P6017" s="25"/>
      <c r="Q6017" s="28"/>
      <c r="R6017" s="29"/>
      <c r="S6017" s="27"/>
      <c r="T6017" s="27"/>
      <c r="U6017" s="28"/>
      <c r="V6017" s="26"/>
      <c r="W6017" s="26"/>
      <c r="X6017" s="26"/>
      <c r="Y6017" s="37"/>
      <c r="Z6017" s="37"/>
      <c r="AA6017" s="37"/>
      <c r="AB6017" s="30"/>
      <c r="AC6017" s="30"/>
      <c r="AD6017" s="31"/>
      <c r="AE6017" s="30"/>
      <c r="AF6017" s="30"/>
      <c r="AG6017" s="32"/>
      <c r="AH6017" s="30"/>
      <c r="AJ6017" s="30"/>
      <c r="AK6017" s="30"/>
      <c r="AL6017" s="30"/>
      <c r="AM6017" s="30"/>
      <c r="AN6017" s="30"/>
      <c r="AO6017" s="30"/>
      <c r="AP6017" s="30"/>
      <c r="AQ6017" s="30"/>
      <c r="AR6017" s="30"/>
      <c r="AS6017" s="30"/>
      <c r="AT6017" s="30"/>
      <c r="AU6017" s="121"/>
      <c r="AV6017" s="129"/>
      <c r="AW6017" s="129"/>
      <c r="AX6017" s="129"/>
    </row>
    <row r="6018" spans="1:50" x14ac:dyDescent="0.25">
      <c r="A6018" s="120"/>
      <c r="B6018" s="28"/>
      <c r="C6018" s="25"/>
      <c r="D6018" s="25"/>
      <c r="E6018" s="25"/>
      <c r="F6018" s="29"/>
      <c r="G6018" s="29"/>
      <c r="H6018" s="29"/>
      <c r="I6018" s="29"/>
      <c r="J6018" s="29"/>
      <c r="K6018" s="25"/>
      <c r="L6018" s="25"/>
      <c r="M6018" s="25"/>
      <c r="N6018" s="25"/>
      <c r="O6018" s="25"/>
      <c r="P6018" s="25"/>
      <c r="Q6018" s="28"/>
      <c r="R6018" s="29"/>
      <c r="S6018" s="27"/>
      <c r="T6018" s="27"/>
      <c r="U6018" s="28"/>
      <c r="V6018" s="26"/>
      <c r="W6018" s="26"/>
      <c r="X6018" s="26"/>
      <c r="Y6018" s="37"/>
      <c r="Z6018" s="37"/>
      <c r="AA6018" s="37"/>
      <c r="AB6018" s="30"/>
      <c r="AC6018" s="30"/>
      <c r="AD6018" s="31"/>
      <c r="AE6018" s="30"/>
      <c r="AF6018" s="30"/>
      <c r="AG6018" s="32"/>
      <c r="AH6018" s="30"/>
      <c r="AJ6018" s="30"/>
      <c r="AK6018" s="30"/>
      <c r="AL6018" s="30"/>
      <c r="AM6018" s="30"/>
      <c r="AN6018" s="30"/>
      <c r="AO6018" s="30"/>
      <c r="AP6018" s="30"/>
      <c r="AQ6018" s="30"/>
      <c r="AR6018" s="30"/>
      <c r="AS6018" s="30"/>
      <c r="AT6018" s="30"/>
      <c r="AU6018" s="121"/>
      <c r="AV6018" s="129"/>
      <c r="AW6018" s="129"/>
      <c r="AX6018" s="129"/>
    </row>
    <row r="6019" spans="1:50" x14ac:dyDescent="0.25">
      <c r="A6019" s="120"/>
      <c r="B6019" s="28"/>
      <c r="C6019" s="25"/>
      <c r="D6019" s="25"/>
      <c r="E6019" s="25"/>
      <c r="F6019" s="29"/>
      <c r="G6019" s="29"/>
      <c r="H6019" s="29"/>
      <c r="I6019" s="29"/>
      <c r="J6019" s="29"/>
      <c r="K6019" s="25"/>
      <c r="L6019" s="25"/>
      <c r="M6019" s="25"/>
      <c r="N6019" s="25"/>
      <c r="O6019" s="25"/>
      <c r="P6019" s="25"/>
      <c r="Q6019" s="28"/>
      <c r="R6019" s="29"/>
      <c r="S6019" s="27"/>
      <c r="T6019" s="27"/>
      <c r="U6019" s="28"/>
      <c r="V6019" s="26"/>
      <c r="W6019" s="26"/>
      <c r="X6019" s="26"/>
      <c r="Y6019" s="37"/>
      <c r="Z6019" s="37"/>
      <c r="AA6019" s="37"/>
      <c r="AB6019" s="30"/>
      <c r="AC6019" s="30"/>
      <c r="AD6019" s="31"/>
      <c r="AE6019" s="30"/>
      <c r="AF6019" s="30"/>
      <c r="AG6019" s="32"/>
      <c r="AH6019" s="30"/>
      <c r="AJ6019" s="30"/>
      <c r="AK6019" s="30"/>
      <c r="AL6019" s="30"/>
      <c r="AM6019" s="30"/>
      <c r="AN6019" s="30"/>
      <c r="AO6019" s="30"/>
      <c r="AP6019" s="30"/>
      <c r="AQ6019" s="30"/>
      <c r="AR6019" s="30"/>
      <c r="AS6019" s="30"/>
      <c r="AT6019" s="30"/>
      <c r="AU6019" s="121"/>
      <c r="AV6019" s="129"/>
      <c r="AW6019" s="129"/>
      <c r="AX6019" s="129"/>
    </row>
    <row r="6020" spans="1:50" x14ac:dyDescent="0.25">
      <c r="A6020" s="120"/>
      <c r="B6020" s="28"/>
      <c r="C6020" s="25"/>
      <c r="D6020" s="25"/>
      <c r="E6020" s="25"/>
      <c r="F6020" s="29"/>
      <c r="G6020" s="29"/>
      <c r="H6020" s="29"/>
      <c r="I6020" s="29"/>
      <c r="J6020" s="29"/>
      <c r="K6020" s="25"/>
      <c r="L6020" s="25"/>
      <c r="M6020" s="25"/>
      <c r="N6020" s="25"/>
      <c r="O6020" s="25"/>
      <c r="P6020" s="25"/>
      <c r="Q6020" s="28"/>
      <c r="R6020" s="29"/>
      <c r="S6020" s="27"/>
      <c r="T6020" s="27"/>
      <c r="U6020" s="28"/>
      <c r="V6020" s="26"/>
      <c r="W6020" s="26"/>
      <c r="X6020" s="26"/>
      <c r="Y6020" s="37"/>
      <c r="Z6020" s="37"/>
      <c r="AA6020" s="37"/>
      <c r="AB6020" s="30"/>
      <c r="AC6020" s="30"/>
      <c r="AD6020" s="31"/>
      <c r="AE6020" s="30"/>
      <c r="AF6020" s="30"/>
      <c r="AG6020" s="32"/>
      <c r="AH6020" s="30"/>
      <c r="AJ6020" s="30"/>
      <c r="AK6020" s="30"/>
      <c r="AL6020" s="30"/>
      <c r="AM6020" s="30"/>
      <c r="AN6020" s="30"/>
      <c r="AO6020" s="30"/>
      <c r="AP6020" s="30"/>
      <c r="AQ6020" s="30"/>
      <c r="AR6020" s="30"/>
      <c r="AS6020" s="30"/>
      <c r="AT6020" s="30"/>
      <c r="AU6020" s="121"/>
      <c r="AV6020" s="129"/>
      <c r="AW6020" s="129"/>
      <c r="AX6020" s="129"/>
    </row>
    <row r="6021" spans="1:50" x14ac:dyDescent="0.25">
      <c r="A6021" s="120"/>
      <c r="B6021" s="28"/>
      <c r="C6021" s="25"/>
      <c r="D6021" s="25"/>
      <c r="E6021" s="25"/>
      <c r="F6021" s="29"/>
      <c r="G6021" s="29"/>
      <c r="H6021" s="29"/>
      <c r="I6021" s="29"/>
      <c r="J6021" s="29"/>
      <c r="K6021" s="25"/>
      <c r="L6021" s="25"/>
      <c r="M6021" s="25"/>
      <c r="N6021" s="25"/>
      <c r="O6021" s="25"/>
      <c r="P6021" s="25"/>
      <c r="Q6021" s="28"/>
      <c r="R6021" s="29"/>
      <c r="S6021" s="27"/>
      <c r="T6021" s="27"/>
      <c r="U6021" s="28"/>
      <c r="V6021" s="26"/>
      <c r="W6021" s="26"/>
      <c r="X6021" s="26"/>
      <c r="Y6021" s="37"/>
      <c r="Z6021" s="37"/>
      <c r="AA6021" s="37"/>
      <c r="AB6021" s="30"/>
      <c r="AC6021" s="30"/>
      <c r="AD6021" s="31"/>
      <c r="AE6021" s="30"/>
      <c r="AF6021" s="30"/>
      <c r="AG6021" s="32"/>
      <c r="AH6021" s="30"/>
      <c r="AJ6021" s="30"/>
      <c r="AK6021" s="30"/>
      <c r="AL6021" s="30"/>
      <c r="AM6021" s="30"/>
      <c r="AN6021" s="30"/>
      <c r="AO6021" s="30"/>
      <c r="AP6021" s="30"/>
      <c r="AQ6021" s="30"/>
      <c r="AR6021" s="30"/>
      <c r="AS6021" s="30"/>
      <c r="AT6021" s="30"/>
      <c r="AU6021" s="121"/>
      <c r="AV6021" s="129"/>
      <c r="AW6021" s="129"/>
      <c r="AX6021" s="129"/>
    </row>
    <row r="6022" spans="1:50" x14ac:dyDescent="0.25">
      <c r="A6022" s="120"/>
      <c r="B6022" s="28"/>
      <c r="C6022" s="25"/>
      <c r="D6022" s="25"/>
      <c r="E6022" s="25"/>
      <c r="F6022" s="29"/>
      <c r="G6022" s="29"/>
      <c r="H6022" s="29"/>
      <c r="I6022" s="29"/>
      <c r="J6022" s="29"/>
      <c r="K6022" s="25"/>
      <c r="L6022" s="25"/>
      <c r="M6022" s="25"/>
      <c r="N6022" s="25"/>
      <c r="O6022" s="25"/>
      <c r="P6022" s="25"/>
      <c r="Q6022" s="28"/>
      <c r="R6022" s="29"/>
      <c r="S6022" s="27"/>
      <c r="T6022" s="27"/>
      <c r="U6022" s="28"/>
      <c r="V6022" s="26"/>
      <c r="W6022" s="26"/>
      <c r="X6022" s="26"/>
      <c r="Y6022" s="37"/>
      <c r="Z6022" s="37"/>
      <c r="AA6022" s="37"/>
      <c r="AB6022" s="30"/>
      <c r="AC6022" s="30"/>
      <c r="AD6022" s="31"/>
      <c r="AE6022" s="30"/>
      <c r="AF6022" s="30"/>
      <c r="AG6022" s="32"/>
      <c r="AH6022" s="30"/>
      <c r="AJ6022" s="30"/>
      <c r="AK6022" s="30"/>
      <c r="AL6022" s="30"/>
      <c r="AM6022" s="30"/>
      <c r="AN6022" s="30"/>
      <c r="AO6022" s="30"/>
      <c r="AP6022" s="30"/>
      <c r="AQ6022" s="30"/>
      <c r="AR6022" s="30"/>
      <c r="AS6022" s="30"/>
      <c r="AT6022" s="30"/>
      <c r="AU6022" s="121"/>
      <c r="AV6022" s="129"/>
      <c r="AW6022" s="129"/>
      <c r="AX6022" s="129"/>
    </row>
    <row r="6023" spans="1:50" x14ac:dyDescent="0.25">
      <c r="A6023" s="120"/>
      <c r="B6023" s="28"/>
      <c r="C6023" s="25"/>
      <c r="D6023" s="25"/>
      <c r="E6023" s="25"/>
      <c r="F6023" s="29"/>
      <c r="G6023" s="29"/>
      <c r="H6023" s="29"/>
      <c r="I6023" s="29"/>
      <c r="J6023" s="29"/>
      <c r="K6023" s="25"/>
      <c r="L6023" s="25"/>
      <c r="M6023" s="25"/>
      <c r="N6023" s="25"/>
      <c r="O6023" s="25"/>
      <c r="P6023" s="25"/>
      <c r="Q6023" s="28"/>
      <c r="R6023" s="29"/>
      <c r="S6023" s="27"/>
      <c r="T6023" s="27"/>
      <c r="U6023" s="28"/>
      <c r="V6023" s="26"/>
      <c r="W6023" s="26"/>
      <c r="X6023" s="26"/>
      <c r="Y6023" s="37"/>
      <c r="Z6023" s="37"/>
      <c r="AA6023" s="37"/>
      <c r="AB6023" s="30"/>
      <c r="AC6023" s="30"/>
      <c r="AD6023" s="31"/>
      <c r="AE6023" s="30"/>
      <c r="AF6023" s="30"/>
      <c r="AG6023" s="32"/>
      <c r="AH6023" s="30"/>
      <c r="AJ6023" s="30"/>
      <c r="AK6023" s="30"/>
      <c r="AL6023" s="30"/>
      <c r="AM6023" s="30"/>
      <c r="AN6023" s="30"/>
      <c r="AO6023" s="30"/>
      <c r="AP6023" s="30"/>
      <c r="AQ6023" s="30"/>
      <c r="AR6023" s="30"/>
      <c r="AS6023" s="30"/>
      <c r="AT6023" s="30"/>
      <c r="AU6023" s="121"/>
      <c r="AV6023" s="129"/>
      <c r="AW6023" s="129"/>
      <c r="AX6023" s="129"/>
    </row>
    <row r="6024" spans="1:50" x14ac:dyDescent="0.25">
      <c r="A6024" s="120"/>
      <c r="B6024" s="28"/>
      <c r="C6024" s="25"/>
      <c r="D6024" s="25"/>
      <c r="E6024" s="25"/>
      <c r="F6024" s="29"/>
      <c r="G6024" s="29"/>
      <c r="H6024" s="29"/>
      <c r="I6024" s="29"/>
      <c r="J6024" s="29"/>
      <c r="K6024" s="25"/>
      <c r="L6024" s="25"/>
      <c r="M6024" s="25"/>
      <c r="N6024" s="25"/>
      <c r="O6024" s="25"/>
      <c r="P6024" s="25"/>
      <c r="Q6024" s="28"/>
      <c r="R6024" s="29"/>
      <c r="S6024" s="27"/>
      <c r="T6024" s="27"/>
      <c r="U6024" s="28"/>
      <c r="V6024" s="26"/>
      <c r="W6024" s="26"/>
      <c r="X6024" s="26"/>
      <c r="Y6024" s="37"/>
      <c r="Z6024" s="37"/>
      <c r="AA6024" s="37"/>
      <c r="AB6024" s="30"/>
      <c r="AC6024" s="30"/>
      <c r="AD6024" s="31"/>
      <c r="AE6024" s="30"/>
      <c r="AF6024" s="30"/>
      <c r="AG6024" s="32"/>
      <c r="AH6024" s="30"/>
      <c r="AJ6024" s="30"/>
      <c r="AK6024" s="30"/>
      <c r="AL6024" s="30"/>
      <c r="AM6024" s="30"/>
      <c r="AN6024" s="30"/>
      <c r="AO6024" s="30"/>
      <c r="AP6024" s="30"/>
      <c r="AQ6024" s="30"/>
      <c r="AR6024" s="30"/>
      <c r="AS6024" s="30"/>
      <c r="AT6024" s="30"/>
      <c r="AU6024" s="121"/>
      <c r="AV6024" s="129"/>
      <c r="AW6024" s="129"/>
      <c r="AX6024" s="129"/>
    </row>
    <row r="6025" spans="1:50" x14ac:dyDescent="0.25">
      <c r="A6025" s="120"/>
      <c r="B6025" s="28"/>
      <c r="C6025" s="25"/>
      <c r="D6025" s="25"/>
      <c r="E6025" s="25"/>
      <c r="F6025" s="29"/>
      <c r="G6025" s="29"/>
      <c r="H6025" s="29"/>
      <c r="I6025" s="29"/>
      <c r="J6025" s="29"/>
      <c r="K6025" s="25"/>
      <c r="L6025" s="25"/>
      <c r="M6025" s="25"/>
      <c r="N6025" s="25"/>
      <c r="O6025" s="25"/>
      <c r="P6025" s="25"/>
      <c r="Q6025" s="28"/>
      <c r="R6025" s="29"/>
      <c r="S6025" s="27"/>
      <c r="T6025" s="27"/>
      <c r="U6025" s="28"/>
      <c r="V6025" s="26"/>
      <c r="W6025" s="26"/>
      <c r="X6025" s="26"/>
      <c r="Y6025" s="37"/>
      <c r="Z6025" s="37"/>
      <c r="AA6025" s="37"/>
      <c r="AB6025" s="30"/>
      <c r="AC6025" s="30"/>
      <c r="AD6025" s="31"/>
      <c r="AE6025" s="30"/>
      <c r="AF6025" s="30"/>
      <c r="AG6025" s="32"/>
      <c r="AH6025" s="30"/>
      <c r="AJ6025" s="30"/>
      <c r="AK6025" s="30"/>
      <c r="AL6025" s="30"/>
      <c r="AM6025" s="30"/>
      <c r="AN6025" s="30"/>
      <c r="AO6025" s="30"/>
      <c r="AP6025" s="30"/>
      <c r="AQ6025" s="30"/>
      <c r="AR6025" s="30"/>
      <c r="AS6025" s="30"/>
      <c r="AT6025" s="30"/>
      <c r="AU6025" s="121"/>
      <c r="AV6025" s="129"/>
      <c r="AW6025" s="129"/>
      <c r="AX6025" s="129"/>
    </row>
    <row r="6026" spans="1:50" x14ac:dyDescent="0.25">
      <c r="A6026" s="120"/>
      <c r="B6026" s="28"/>
      <c r="C6026" s="25"/>
      <c r="D6026" s="25"/>
      <c r="E6026" s="25"/>
      <c r="F6026" s="29"/>
      <c r="G6026" s="29"/>
      <c r="H6026" s="29"/>
      <c r="I6026" s="29"/>
      <c r="J6026" s="29"/>
      <c r="K6026" s="25"/>
      <c r="L6026" s="25"/>
      <c r="M6026" s="25"/>
      <c r="N6026" s="25"/>
      <c r="O6026" s="25"/>
      <c r="P6026" s="25"/>
      <c r="Q6026" s="28"/>
      <c r="R6026" s="29"/>
      <c r="S6026" s="27"/>
      <c r="T6026" s="27"/>
      <c r="U6026" s="28"/>
      <c r="V6026" s="26"/>
      <c r="W6026" s="26"/>
      <c r="X6026" s="26"/>
      <c r="Y6026" s="37"/>
      <c r="Z6026" s="37"/>
      <c r="AA6026" s="37"/>
      <c r="AB6026" s="30"/>
      <c r="AC6026" s="30"/>
      <c r="AD6026" s="31"/>
      <c r="AE6026" s="30"/>
      <c r="AF6026" s="30"/>
      <c r="AG6026" s="32"/>
      <c r="AH6026" s="30"/>
      <c r="AJ6026" s="30"/>
      <c r="AK6026" s="30"/>
      <c r="AL6026" s="30"/>
      <c r="AM6026" s="30"/>
      <c r="AN6026" s="30"/>
      <c r="AO6026" s="30"/>
      <c r="AP6026" s="30"/>
      <c r="AQ6026" s="30"/>
      <c r="AR6026" s="30"/>
      <c r="AS6026" s="30"/>
      <c r="AT6026" s="30"/>
      <c r="AU6026" s="121"/>
      <c r="AV6026" s="129"/>
      <c r="AW6026" s="129"/>
      <c r="AX6026" s="129"/>
    </row>
    <row r="6027" spans="1:50" x14ac:dyDescent="0.25">
      <c r="A6027" s="120"/>
      <c r="B6027" s="28"/>
      <c r="C6027" s="25"/>
      <c r="D6027" s="25"/>
      <c r="E6027" s="25"/>
      <c r="F6027" s="29"/>
      <c r="G6027" s="29"/>
      <c r="H6027" s="29"/>
      <c r="I6027" s="29"/>
      <c r="J6027" s="29"/>
      <c r="K6027" s="25"/>
      <c r="L6027" s="25"/>
      <c r="M6027" s="25"/>
      <c r="N6027" s="25"/>
      <c r="O6027" s="25"/>
      <c r="P6027" s="25"/>
      <c r="Q6027" s="28"/>
      <c r="R6027" s="29"/>
      <c r="S6027" s="27"/>
      <c r="T6027" s="27"/>
      <c r="U6027" s="28"/>
      <c r="V6027" s="26"/>
      <c r="W6027" s="26"/>
      <c r="X6027" s="26"/>
      <c r="Y6027" s="37"/>
      <c r="Z6027" s="37"/>
      <c r="AA6027" s="37"/>
      <c r="AB6027" s="30"/>
      <c r="AC6027" s="30"/>
      <c r="AD6027" s="31"/>
      <c r="AE6027" s="30"/>
      <c r="AF6027" s="30"/>
      <c r="AG6027" s="32"/>
      <c r="AH6027" s="30"/>
      <c r="AJ6027" s="30"/>
      <c r="AK6027" s="30"/>
      <c r="AL6027" s="30"/>
      <c r="AM6027" s="30"/>
      <c r="AN6027" s="30"/>
      <c r="AO6027" s="30"/>
      <c r="AP6027" s="30"/>
      <c r="AQ6027" s="30"/>
      <c r="AR6027" s="30"/>
      <c r="AS6027" s="30"/>
      <c r="AT6027" s="30"/>
      <c r="AU6027" s="121"/>
      <c r="AV6027" s="129"/>
      <c r="AW6027" s="129"/>
      <c r="AX6027" s="129"/>
    </row>
    <row r="6028" spans="1:50" x14ac:dyDescent="0.25">
      <c r="A6028" s="120"/>
      <c r="B6028" s="28"/>
      <c r="C6028" s="25"/>
      <c r="D6028" s="25"/>
      <c r="E6028" s="25"/>
      <c r="F6028" s="29"/>
      <c r="G6028" s="29"/>
      <c r="H6028" s="29"/>
      <c r="I6028" s="29"/>
      <c r="J6028" s="29"/>
      <c r="K6028" s="25"/>
      <c r="L6028" s="25"/>
      <c r="M6028" s="25"/>
      <c r="N6028" s="25"/>
      <c r="O6028" s="25"/>
      <c r="P6028" s="25"/>
      <c r="Q6028" s="28"/>
      <c r="R6028" s="29"/>
      <c r="S6028" s="27"/>
      <c r="T6028" s="27"/>
      <c r="U6028" s="28"/>
      <c r="V6028" s="26"/>
      <c r="W6028" s="26"/>
      <c r="X6028" s="26"/>
      <c r="Y6028" s="37"/>
      <c r="Z6028" s="37"/>
      <c r="AA6028" s="37"/>
      <c r="AB6028" s="30"/>
      <c r="AC6028" s="30"/>
      <c r="AD6028" s="31"/>
      <c r="AE6028" s="30"/>
      <c r="AF6028" s="30"/>
      <c r="AG6028" s="32"/>
      <c r="AH6028" s="30"/>
      <c r="AJ6028" s="30"/>
      <c r="AK6028" s="30"/>
      <c r="AL6028" s="30"/>
      <c r="AM6028" s="30"/>
      <c r="AN6028" s="30"/>
      <c r="AO6028" s="30"/>
      <c r="AP6028" s="30"/>
      <c r="AQ6028" s="30"/>
      <c r="AR6028" s="30"/>
      <c r="AS6028" s="30"/>
      <c r="AT6028" s="30"/>
      <c r="AU6028" s="121"/>
      <c r="AV6028" s="129"/>
      <c r="AW6028" s="129"/>
      <c r="AX6028" s="129"/>
    </row>
    <row r="6029" spans="1:50" x14ac:dyDescent="0.25">
      <c r="A6029" s="120"/>
      <c r="B6029" s="28"/>
      <c r="C6029" s="25"/>
      <c r="D6029" s="25"/>
      <c r="E6029" s="25"/>
      <c r="F6029" s="29"/>
      <c r="G6029" s="29"/>
      <c r="H6029" s="29"/>
      <c r="I6029" s="29"/>
      <c r="J6029" s="29"/>
      <c r="K6029" s="25"/>
      <c r="L6029" s="25"/>
      <c r="M6029" s="25"/>
      <c r="N6029" s="25"/>
      <c r="O6029" s="25"/>
      <c r="P6029" s="25"/>
      <c r="Q6029" s="28"/>
      <c r="R6029" s="29"/>
      <c r="S6029" s="27"/>
      <c r="T6029" s="27"/>
      <c r="U6029" s="28"/>
      <c r="V6029" s="26"/>
      <c r="W6029" s="26"/>
      <c r="X6029" s="26"/>
      <c r="Y6029" s="37"/>
      <c r="Z6029" s="37"/>
      <c r="AA6029" s="37"/>
      <c r="AB6029" s="30"/>
      <c r="AC6029" s="30"/>
      <c r="AD6029" s="31"/>
      <c r="AE6029" s="30"/>
      <c r="AF6029" s="30"/>
      <c r="AG6029" s="32"/>
      <c r="AH6029" s="30"/>
      <c r="AJ6029" s="30"/>
      <c r="AK6029" s="30"/>
      <c r="AL6029" s="30"/>
      <c r="AM6029" s="30"/>
      <c r="AN6029" s="30"/>
      <c r="AO6029" s="30"/>
      <c r="AP6029" s="30"/>
      <c r="AQ6029" s="30"/>
      <c r="AR6029" s="30"/>
      <c r="AS6029" s="30"/>
      <c r="AT6029" s="30"/>
      <c r="AU6029" s="121"/>
      <c r="AV6029" s="129"/>
      <c r="AW6029" s="129"/>
      <c r="AX6029" s="129"/>
    </row>
    <row r="6030" spans="1:50" x14ac:dyDescent="0.25">
      <c r="A6030" s="120"/>
      <c r="B6030" s="28"/>
      <c r="C6030" s="25"/>
      <c r="D6030" s="25"/>
      <c r="E6030" s="25"/>
      <c r="F6030" s="29"/>
      <c r="G6030" s="29"/>
      <c r="H6030" s="29"/>
      <c r="I6030" s="29"/>
      <c r="J6030" s="29"/>
      <c r="K6030" s="25"/>
      <c r="L6030" s="25"/>
      <c r="M6030" s="25"/>
      <c r="N6030" s="25"/>
      <c r="O6030" s="25"/>
      <c r="P6030" s="25"/>
      <c r="Q6030" s="28"/>
      <c r="R6030" s="29"/>
      <c r="S6030" s="27"/>
      <c r="T6030" s="27"/>
      <c r="U6030" s="28"/>
      <c r="V6030" s="26"/>
      <c r="W6030" s="26"/>
      <c r="X6030" s="26"/>
      <c r="Y6030" s="37"/>
      <c r="Z6030" s="37"/>
      <c r="AA6030" s="37"/>
      <c r="AB6030" s="30"/>
      <c r="AC6030" s="30"/>
      <c r="AD6030" s="31"/>
      <c r="AE6030" s="30"/>
      <c r="AF6030" s="30"/>
      <c r="AG6030" s="32"/>
      <c r="AH6030" s="30"/>
      <c r="AJ6030" s="30"/>
      <c r="AK6030" s="30"/>
      <c r="AL6030" s="30"/>
      <c r="AM6030" s="30"/>
      <c r="AN6030" s="30"/>
      <c r="AO6030" s="30"/>
      <c r="AP6030" s="30"/>
      <c r="AQ6030" s="30"/>
      <c r="AR6030" s="30"/>
      <c r="AS6030" s="30"/>
      <c r="AT6030" s="30"/>
      <c r="AU6030" s="121"/>
      <c r="AV6030" s="129"/>
      <c r="AW6030" s="129"/>
      <c r="AX6030" s="129"/>
    </row>
    <row r="6031" spans="1:50" x14ac:dyDescent="0.25">
      <c r="A6031" s="120"/>
      <c r="B6031" s="28"/>
      <c r="C6031" s="25"/>
      <c r="D6031" s="25"/>
      <c r="E6031" s="25"/>
      <c r="F6031" s="29"/>
      <c r="G6031" s="29"/>
      <c r="H6031" s="29"/>
      <c r="I6031" s="29"/>
      <c r="J6031" s="29"/>
      <c r="K6031" s="25"/>
      <c r="L6031" s="25"/>
      <c r="M6031" s="25"/>
      <c r="N6031" s="25"/>
      <c r="O6031" s="25"/>
      <c r="P6031" s="25"/>
      <c r="Q6031" s="28"/>
      <c r="R6031" s="29"/>
      <c r="S6031" s="27"/>
      <c r="T6031" s="27"/>
      <c r="U6031" s="28"/>
      <c r="V6031" s="26"/>
      <c r="W6031" s="26"/>
      <c r="X6031" s="26"/>
      <c r="Y6031" s="37"/>
      <c r="Z6031" s="37"/>
      <c r="AA6031" s="37"/>
      <c r="AB6031" s="30"/>
      <c r="AC6031" s="30"/>
      <c r="AD6031" s="31"/>
      <c r="AE6031" s="30"/>
      <c r="AF6031" s="30"/>
      <c r="AG6031" s="32"/>
      <c r="AH6031" s="30"/>
      <c r="AJ6031" s="30"/>
      <c r="AK6031" s="30"/>
      <c r="AL6031" s="30"/>
      <c r="AM6031" s="30"/>
      <c r="AN6031" s="30"/>
      <c r="AO6031" s="30"/>
      <c r="AP6031" s="30"/>
      <c r="AQ6031" s="30"/>
      <c r="AR6031" s="30"/>
      <c r="AS6031" s="30"/>
      <c r="AT6031" s="30"/>
      <c r="AU6031" s="121"/>
      <c r="AV6031" s="129"/>
      <c r="AW6031" s="129"/>
      <c r="AX6031" s="129"/>
    </row>
    <row r="6032" spans="1:50" x14ac:dyDescent="0.25">
      <c r="A6032" s="120"/>
      <c r="B6032" s="28"/>
      <c r="C6032" s="25"/>
      <c r="D6032" s="25"/>
      <c r="E6032" s="25"/>
      <c r="F6032" s="29"/>
      <c r="G6032" s="29"/>
      <c r="H6032" s="29"/>
      <c r="I6032" s="29"/>
      <c r="J6032" s="29"/>
      <c r="K6032" s="25"/>
      <c r="L6032" s="25"/>
      <c r="M6032" s="25"/>
      <c r="N6032" s="25"/>
      <c r="O6032" s="25"/>
      <c r="P6032" s="25"/>
      <c r="Q6032" s="28"/>
      <c r="R6032" s="29"/>
      <c r="S6032" s="27"/>
      <c r="T6032" s="27"/>
      <c r="U6032" s="28"/>
      <c r="V6032" s="26"/>
      <c r="W6032" s="26"/>
      <c r="X6032" s="26"/>
      <c r="Y6032" s="37"/>
      <c r="Z6032" s="37"/>
      <c r="AA6032" s="37"/>
      <c r="AB6032" s="30"/>
      <c r="AC6032" s="30"/>
      <c r="AD6032" s="31"/>
      <c r="AE6032" s="30"/>
      <c r="AF6032" s="30"/>
      <c r="AG6032" s="32"/>
      <c r="AH6032" s="30"/>
      <c r="AJ6032" s="30"/>
      <c r="AK6032" s="30"/>
      <c r="AL6032" s="30"/>
      <c r="AM6032" s="30"/>
      <c r="AN6032" s="30"/>
      <c r="AO6032" s="30"/>
      <c r="AP6032" s="30"/>
      <c r="AQ6032" s="30"/>
      <c r="AR6032" s="30"/>
      <c r="AS6032" s="30"/>
      <c r="AT6032" s="30"/>
      <c r="AU6032" s="121"/>
      <c r="AV6032" s="129"/>
      <c r="AW6032" s="129"/>
      <c r="AX6032" s="129"/>
    </row>
    <row r="6033" spans="1:50" x14ac:dyDescent="0.25">
      <c r="A6033" s="120"/>
      <c r="B6033" s="28"/>
      <c r="C6033" s="25"/>
      <c r="D6033" s="25"/>
      <c r="E6033" s="25"/>
      <c r="F6033" s="29"/>
      <c r="G6033" s="29"/>
      <c r="H6033" s="29"/>
      <c r="I6033" s="29"/>
      <c r="J6033" s="29"/>
      <c r="K6033" s="25"/>
      <c r="L6033" s="25"/>
      <c r="M6033" s="25"/>
      <c r="N6033" s="25"/>
      <c r="O6033" s="25"/>
      <c r="P6033" s="25"/>
      <c r="Q6033" s="28"/>
      <c r="R6033" s="29"/>
      <c r="S6033" s="27"/>
      <c r="T6033" s="27"/>
      <c r="U6033" s="28"/>
      <c r="V6033" s="26"/>
      <c r="W6033" s="26"/>
      <c r="X6033" s="26"/>
      <c r="Y6033" s="37"/>
      <c r="Z6033" s="37"/>
      <c r="AA6033" s="37"/>
      <c r="AB6033" s="30"/>
      <c r="AC6033" s="30"/>
      <c r="AD6033" s="31"/>
      <c r="AE6033" s="30"/>
      <c r="AF6033" s="30"/>
      <c r="AG6033" s="32"/>
      <c r="AH6033" s="30"/>
      <c r="AJ6033" s="30"/>
      <c r="AK6033" s="30"/>
      <c r="AL6033" s="30"/>
      <c r="AM6033" s="30"/>
      <c r="AN6033" s="30"/>
      <c r="AO6033" s="30"/>
      <c r="AP6033" s="30"/>
      <c r="AQ6033" s="30"/>
      <c r="AR6033" s="30"/>
      <c r="AS6033" s="30"/>
      <c r="AT6033" s="30"/>
      <c r="AU6033" s="121"/>
      <c r="AV6033" s="129"/>
      <c r="AW6033" s="129"/>
      <c r="AX6033" s="129"/>
    </row>
    <row r="6034" spans="1:50" x14ac:dyDescent="0.25">
      <c r="A6034" s="120"/>
      <c r="B6034" s="28"/>
      <c r="C6034" s="25"/>
      <c r="D6034" s="25"/>
      <c r="E6034" s="25"/>
      <c r="F6034" s="29"/>
      <c r="G6034" s="29"/>
      <c r="H6034" s="29"/>
      <c r="I6034" s="29"/>
      <c r="J6034" s="29"/>
      <c r="K6034" s="25"/>
      <c r="L6034" s="25"/>
      <c r="M6034" s="25"/>
      <c r="N6034" s="25"/>
      <c r="O6034" s="25"/>
      <c r="P6034" s="25"/>
      <c r="Q6034" s="28"/>
      <c r="R6034" s="29"/>
      <c r="S6034" s="27"/>
      <c r="T6034" s="27"/>
      <c r="U6034" s="28"/>
      <c r="V6034" s="26"/>
      <c r="W6034" s="26"/>
      <c r="X6034" s="26"/>
      <c r="Y6034" s="37"/>
      <c r="Z6034" s="37"/>
      <c r="AA6034" s="37"/>
      <c r="AB6034" s="30"/>
      <c r="AC6034" s="30"/>
      <c r="AD6034" s="31"/>
      <c r="AE6034" s="30"/>
      <c r="AF6034" s="30"/>
      <c r="AG6034" s="32"/>
      <c r="AH6034" s="30"/>
      <c r="AJ6034" s="30"/>
      <c r="AK6034" s="30"/>
      <c r="AL6034" s="30"/>
      <c r="AM6034" s="30"/>
      <c r="AN6034" s="30"/>
      <c r="AO6034" s="30"/>
      <c r="AP6034" s="30"/>
      <c r="AQ6034" s="30"/>
      <c r="AR6034" s="30"/>
      <c r="AS6034" s="30"/>
      <c r="AT6034" s="30"/>
      <c r="AU6034" s="121"/>
      <c r="AV6034" s="129"/>
      <c r="AW6034" s="129"/>
      <c r="AX6034" s="129"/>
    </row>
    <row r="6035" spans="1:50" x14ac:dyDescent="0.25">
      <c r="A6035" s="120"/>
      <c r="B6035" s="28"/>
      <c r="C6035" s="25"/>
      <c r="D6035" s="25"/>
      <c r="E6035" s="25"/>
      <c r="F6035" s="29"/>
      <c r="G6035" s="29"/>
      <c r="H6035" s="29"/>
      <c r="I6035" s="29"/>
      <c r="J6035" s="29"/>
      <c r="K6035" s="25"/>
      <c r="L6035" s="25"/>
      <c r="M6035" s="25"/>
      <c r="N6035" s="25"/>
      <c r="O6035" s="25"/>
      <c r="P6035" s="25"/>
      <c r="Q6035" s="28"/>
      <c r="R6035" s="29"/>
      <c r="S6035" s="27"/>
      <c r="T6035" s="27"/>
      <c r="U6035" s="28"/>
      <c r="V6035" s="26"/>
      <c r="W6035" s="26"/>
      <c r="X6035" s="26"/>
      <c r="Y6035" s="37"/>
      <c r="Z6035" s="37"/>
      <c r="AA6035" s="37"/>
      <c r="AB6035" s="30"/>
      <c r="AC6035" s="30"/>
      <c r="AD6035" s="31"/>
      <c r="AE6035" s="30"/>
      <c r="AF6035" s="30"/>
      <c r="AG6035" s="32"/>
      <c r="AH6035" s="30"/>
      <c r="AJ6035" s="30"/>
      <c r="AK6035" s="30"/>
      <c r="AL6035" s="30"/>
      <c r="AM6035" s="30"/>
      <c r="AN6035" s="30"/>
      <c r="AO6035" s="30"/>
      <c r="AP6035" s="30"/>
      <c r="AQ6035" s="30"/>
      <c r="AR6035" s="30"/>
      <c r="AS6035" s="30"/>
      <c r="AT6035" s="30"/>
      <c r="AU6035" s="121"/>
      <c r="AV6035" s="129"/>
      <c r="AW6035" s="129"/>
      <c r="AX6035" s="129"/>
    </row>
    <row r="6036" spans="1:50" x14ac:dyDescent="0.25">
      <c r="A6036" s="120"/>
      <c r="B6036" s="28"/>
      <c r="C6036" s="25"/>
      <c r="D6036" s="25"/>
      <c r="E6036" s="25"/>
      <c r="F6036" s="29"/>
      <c r="G6036" s="29"/>
      <c r="H6036" s="29"/>
      <c r="I6036" s="29"/>
      <c r="J6036" s="29"/>
      <c r="K6036" s="25"/>
      <c r="L6036" s="25"/>
      <c r="M6036" s="25"/>
      <c r="N6036" s="25"/>
      <c r="O6036" s="25"/>
      <c r="P6036" s="25"/>
      <c r="Q6036" s="28"/>
      <c r="R6036" s="29"/>
      <c r="S6036" s="27"/>
      <c r="T6036" s="27"/>
      <c r="U6036" s="28"/>
      <c r="V6036" s="26"/>
      <c r="W6036" s="26"/>
      <c r="X6036" s="26"/>
      <c r="Y6036" s="37"/>
      <c r="Z6036" s="37"/>
      <c r="AA6036" s="37"/>
      <c r="AB6036" s="30"/>
      <c r="AC6036" s="30"/>
      <c r="AD6036" s="31"/>
      <c r="AE6036" s="30"/>
      <c r="AF6036" s="30"/>
      <c r="AG6036" s="32"/>
      <c r="AH6036" s="30"/>
      <c r="AJ6036" s="30"/>
      <c r="AK6036" s="30"/>
      <c r="AL6036" s="30"/>
      <c r="AM6036" s="30"/>
      <c r="AN6036" s="30"/>
      <c r="AO6036" s="30"/>
      <c r="AP6036" s="30"/>
      <c r="AQ6036" s="30"/>
      <c r="AR6036" s="30"/>
      <c r="AS6036" s="30"/>
      <c r="AT6036" s="30"/>
      <c r="AU6036" s="121"/>
      <c r="AV6036" s="129"/>
      <c r="AW6036" s="129"/>
      <c r="AX6036" s="129"/>
    </row>
    <row r="6037" spans="1:50" x14ac:dyDescent="0.25">
      <c r="A6037" s="120"/>
      <c r="B6037" s="28"/>
      <c r="C6037" s="25"/>
      <c r="D6037" s="25"/>
      <c r="E6037" s="25"/>
      <c r="F6037" s="29"/>
      <c r="G6037" s="29"/>
      <c r="H6037" s="29"/>
      <c r="I6037" s="29"/>
      <c r="J6037" s="29"/>
      <c r="K6037" s="25"/>
      <c r="L6037" s="25"/>
      <c r="M6037" s="25"/>
      <c r="N6037" s="25"/>
      <c r="O6037" s="25"/>
      <c r="P6037" s="25"/>
      <c r="Q6037" s="28"/>
      <c r="R6037" s="29"/>
      <c r="S6037" s="27"/>
      <c r="T6037" s="27"/>
      <c r="U6037" s="28"/>
      <c r="V6037" s="26"/>
      <c r="W6037" s="26"/>
      <c r="X6037" s="26"/>
      <c r="Y6037" s="37"/>
      <c r="Z6037" s="37"/>
      <c r="AA6037" s="37"/>
      <c r="AB6037" s="30"/>
      <c r="AC6037" s="30"/>
      <c r="AD6037" s="31"/>
      <c r="AE6037" s="30"/>
      <c r="AF6037" s="30"/>
      <c r="AG6037" s="32"/>
      <c r="AH6037" s="30"/>
      <c r="AJ6037" s="30"/>
      <c r="AK6037" s="30"/>
      <c r="AL6037" s="30"/>
      <c r="AM6037" s="30"/>
      <c r="AN6037" s="30"/>
      <c r="AO6037" s="30"/>
      <c r="AP6037" s="30"/>
      <c r="AQ6037" s="30"/>
      <c r="AR6037" s="30"/>
      <c r="AS6037" s="30"/>
      <c r="AT6037" s="30"/>
      <c r="AU6037" s="121"/>
      <c r="AV6037" s="129"/>
      <c r="AW6037" s="129"/>
      <c r="AX6037" s="129"/>
    </row>
    <row r="6038" spans="1:50" x14ac:dyDescent="0.25">
      <c r="A6038" s="120"/>
      <c r="B6038" s="28"/>
      <c r="C6038" s="25"/>
      <c r="D6038" s="25"/>
      <c r="E6038" s="25"/>
      <c r="F6038" s="29"/>
      <c r="G6038" s="29"/>
      <c r="H6038" s="29"/>
      <c r="I6038" s="29"/>
      <c r="J6038" s="29"/>
      <c r="K6038" s="25"/>
      <c r="L6038" s="25"/>
      <c r="M6038" s="25"/>
      <c r="N6038" s="25"/>
      <c r="O6038" s="25"/>
      <c r="P6038" s="25"/>
      <c r="Q6038" s="28"/>
      <c r="R6038" s="29"/>
      <c r="S6038" s="27"/>
      <c r="T6038" s="27"/>
      <c r="U6038" s="28"/>
      <c r="V6038" s="26"/>
      <c r="W6038" s="26"/>
      <c r="X6038" s="26"/>
      <c r="Y6038" s="37"/>
      <c r="Z6038" s="37"/>
      <c r="AA6038" s="37"/>
      <c r="AB6038" s="30"/>
      <c r="AC6038" s="30"/>
      <c r="AD6038" s="31"/>
      <c r="AE6038" s="30"/>
      <c r="AF6038" s="30"/>
      <c r="AG6038" s="32"/>
      <c r="AH6038" s="30"/>
      <c r="AJ6038" s="30"/>
      <c r="AK6038" s="30"/>
      <c r="AL6038" s="30"/>
      <c r="AM6038" s="30"/>
      <c r="AN6038" s="30"/>
      <c r="AO6038" s="30"/>
      <c r="AP6038" s="30"/>
      <c r="AQ6038" s="30"/>
      <c r="AR6038" s="30"/>
      <c r="AS6038" s="30"/>
      <c r="AT6038" s="30"/>
      <c r="AU6038" s="121"/>
      <c r="AV6038" s="129"/>
      <c r="AW6038" s="129"/>
      <c r="AX6038" s="129"/>
    </row>
    <row r="6039" spans="1:50" x14ac:dyDescent="0.25">
      <c r="A6039" s="120"/>
      <c r="B6039" s="28"/>
      <c r="C6039" s="25"/>
      <c r="D6039" s="25"/>
      <c r="E6039" s="25"/>
      <c r="F6039" s="29"/>
      <c r="G6039" s="29"/>
      <c r="H6039" s="29"/>
      <c r="I6039" s="29"/>
      <c r="J6039" s="29"/>
      <c r="K6039" s="25"/>
      <c r="L6039" s="25"/>
      <c r="M6039" s="25"/>
      <c r="N6039" s="25"/>
      <c r="O6039" s="25"/>
      <c r="P6039" s="25"/>
      <c r="Q6039" s="28"/>
      <c r="R6039" s="29"/>
      <c r="S6039" s="27"/>
      <c r="T6039" s="27"/>
      <c r="U6039" s="28"/>
      <c r="V6039" s="26"/>
      <c r="W6039" s="26"/>
      <c r="X6039" s="26"/>
      <c r="Y6039" s="37"/>
      <c r="Z6039" s="37"/>
      <c r="AA6039" s="37"/>
      <c r="AB6039" s="30"/>
      <c r="AC6039" s="30"/>
      <c r="AD6039" s="31"/>
      <c r="AE6039" s="30"/>
      <c r="AF6039" s="30"/>
      <c r="AG6039" s="32"/>
      <c r="AH6039" s="30"/>
      <c r="AJ6039" s="30"/>
      <c r="AK6039" s="30"/>
      <c r="AL6039" s="30"/>
      <c r="AM6039" s="30"/>
      <c r="AN6039" s="30"/>
      <c r="AO6039" s="30"/>
      <c r="AP6039" s="30"/>
      <c r="AQ6039" s="30"/>
      <c r="AR6039" s="30"/>
      <c r="AS6039" s="30"/>
      <c r="AT6039" s="30"/>
      <c r="AU6039" s="121"/>
      <c r="AV6039" s="129"/>
      <c r="AW6039" s="129"/>
      <c r="AX6039" s="129"/>
    </row>
    <row r="6040" spans="1:50" x14ac:dyDescent="0.25">
      <c r="A6040" s="120"/>
      <c r="B6040" s="28"/>
      <c r="C6040" s="25"/>
      <c r="D6040" s="25"/>
      <c r="E6040" s="25"/>
      <c r="F6040" s="29"/>
      <c r="G6040" s="29"/>
      <c r="H6040" s="29"/>
      <c r="I6040" s="29"/>
      <c r="J6040" s="29"/>
      <c r="K6040" s="25"/>
      <c r="L6040" s="25"/>
      <c r="M6040" s="25"/>
      <c r="N6040" s="25"/>
      <c r="O6040" s="25"/>
      <c r="P6040" s="25"/>
      <c r="Q6040" s="28"/>
      <c r="R6040" s="29"/>
      <c r="S6040" s="27"/>
      <c r="T6040" s="27"/>
      <c r="U6040" s="28"/>
      <c r="V6040" s="26"/>
      <c r="W6040" s="26"/>
      <c r="X6040" s="26"/>
      <c r="Y6040" s="37"/>
      <c r="Z6040" s="37"/>
      <c r="AA6040" s="37"/>
      <c r="AB6040" s="30"/>
      <c r="AC6040" s="30"/>
      <c r="AD6040" s="31"/>
      <c r="AE6040" s="30"/>
      <c r="AF6040" s="30"/>
      <c r="AG6040" s="32"/>
      <c r="AH6040" s="30"/>
      <c r="AJ6040" s="30"/>
      <c r="AK6040" s="30"/>
      <c r="AL6040" s="30"/>
      <c r="AM6040" s="30"/>
      <c r="AN6040" s="30"/>
      <c r="AO6040" s="30"/>
      <c r="AP6040" s="30"/>
      <c r="AQ6040" s="30"/>
      <c r="AR6040" s="30"/>
      <c r="AS6040" s="30"/>
      <c r="AT6040" s="30"/>
      <c r="AU6040" s="121"/>
      <c r="AV6040" s="129"/>
      <c r="AW6040" s="129"/>
      <c r="AX6040" s="129"/>
    </row>
    <row r="6041" spans="1:50" x14ac:dyDescent="0.25">
      <c r="A6041" s="120"/>
      <c r="B6041" s="28"/>
      <c r="C6041" s="25"/>
      <c r="D6041" s="25"/>
      <c r="E6041" s="25"/>
      <c r="F6041" s="29"/>
      <c r="G6041" s="29"/>
      <c r="H6041" s="29"/>
      <c r="I6041" s="29"/>
      <c r="J6041" s="29"/>
      <c r="K6041" s="25"/>
      <c r="L6041" s="25"/>
      <c r="M6041" s="25"/>
      <c r="N6041" s="25"/>
      <c r="O6041" s="25"/>
      <c r="P6041" s="25"/>
      <c r="Q6041" s="28"/>
      <c r="R6041" s="29"/>
      <c r="S6041" s="27"/>
      <c r="T6041" s="27"/>
      <c r="U6041" s="28"/>
      <c r="V6041" s="26"/>
      <c r="W6041" s="26"/>
      <c r="X6041" s="26"/>
      <c r="Y6041" s="37"/>
      <c r="Z6041" s="37"/>
      <c r="AA6041" s="37"/>
      <c r="AB6041" s="30"/>
      <c r="AC6041" s="30"/>
      <c r="AD6041" s="31"/>
      <c r="AE6041" s="30"/>
      <c r="AF6041" s="30"/>
      <c r="AG6041" s="32"/>
      <c r="AH6041" s="30"/>
      <c r="AJ6041" s="30"/>
      <c r="AK6041" s="30"/>
      <c r="AL6041" s="30"/>
      <c r="AM6041" s="30"/>
      <c r="AN6041" s="30"/>
      <c r="AO6041" s="30"/>
      <c r="AP6041" s="30"/>
      <c r="AQ6041" s="30"/>
      <c r="AR6041" s="30"/>
      <c r="AS6041" s="30"/>
      <c r="AT6041" s="30"/>
      <c r="AU6041" s="121"/>
      <c r="AV6041" s="129"/>
      <c r="AW6041" s="129"/>
      <c r="AX6041" s="129"/>
    </row>
    <row r="6042" spans="1:50" x14ac:dyDescent="0.25">
      <c r="A6042" s="120"/>
      <c r="B6042" s="28"/>
      <c r="C6042" s="25"/>
      <c r="D6042" s="25"/>
      <c r="E6042" s="25"/>
      <c r="F6042" s="29"/>
      <c r="G6042" s="29"/>
      <c r="H6042" s="29"/>
      <c r="I6042" s="29"/>
      <c r="J6042" s="29"/>
      <c r="K6042" s="25"/>
      <c r="L6042" s="25"/>
      <c r="M6042" s="25"/>
      <c r="N6042" s="25"/>
      <c r="O6042" s="25"/>
      <c r="P6042" s="25"/>
      <c r="Q6042" s="28"/>
      <c r="R6042" s="29"/>
      <c r="S6042" s="27"/>
      <c r="T6042" s="27"/>
      <c r="U6042" s="28"/>
      <c r="V6042" s="26"/>
      <c r="W6042" s="26"/>
      <c r="X6042" s="26"/>
      <c r="Y6042" s="37"/>
      <c r="Z6042" s="37"/>
      <c r="AA6042" s="37"/>
      <c r="AB6042" s="30"/>
      <c r="AC6042" s="30"/>
      <c r="AD6042" s="31"/>
      <c r="AE6042" s="30"/>
      <c r="AF6042" s="30"/>
      <c r="AG6042" s="32"/>
      <c r="AH6042" s="30"/>
      <c r="AJ6042" s="30"/>
      <c r="AK6042" s="30"/>
      <c r="AL6042" s="30"/>
      <c r="AM6042" s="30"/>
      <c r="AN6042" s="30"/>
      <c r="AO6042" s="30"/>
      <c r="AP6042" s="30"/>
      <c r="AQ6042" s="30"/>
      <c r="AR6042" s="30"/>
      <c r="AS6042" s="30"/>
      <c r="AT6042" s="30"/>
      <c r="AU6042" s="121"/>
      <c r="AV6042" s="129"/>
      <c r="AW6042" s="129"/>
      <c r="AX6042" s="129"/>
    </row>
    <row r="6043" spans="1:50" x14ac:dyDescent="0.25">
      <c r="A6043" s="120"/>
      <c r="B6043" s="28"/>
      <c r="C6043" s="25"/>
      <c r="D6043" s="25"/>
      <c r="E6043" s="25"/>
      <c r="F6043" s="29"/>
      <c r="G6043" s="29"/>
      <c r="H6043" s="29"/>
      <c r="I6043" s="29"/>
      <c r="J6043" s="29"/>
      <c r="K6043" s="25"/>
      <c r="L6043" s="25"/>
      <c r="M6043" s="25"/>
      <c r="N6043" s="25"/>
      <c r="O6043" s="25"/>
      <c r="P6043" s="25"/>
      <c r="Q6043" s="28"/>
      <c r="R6043" s="29"/>
      <c r="S6043" s="27"/>
      <c r="T6043" s="27"/>
      <c r="U6043" s="28"/>
      <c r="V6043" s="26"/>
      <c r="W6043" s="26"/>
      <c r="X6043" s="26"/>
      <c r="Y6043" s="37"/>
      <c r="Z6043" s="37"/>
      <c r="AA6043" s="37"/>
      <c r="AB6043" s="30"/>
      <c r="AC6043" s="30"/>
      <c r="AD6043" s="31"/>
      <c r="AE6043" s="30"/>
      <c r="AF6043" s="30"/>
      <c r="AG6043" s="32"/>
      <c r="AH6043" s="30"/>
      <c r="AJ6043" s="30"/>
      <c r="AK6043" s="30"/>
      <c r="AL6043" s="30"/>
      <c r="AM6043" s="30"/>
      <c r="AN6043" s="30"/>
      <c r="AO6043" s="30"/>
      <c r="AP6043" s="30"/>
      <c r="AQ6043" s="30"/>
      <c r="AR6043" s="30"/>
      <c r="AS6043" s="30"/>
      <c r="AT6043" s="30"/>
      <c r="AU6043" s="121"/>
      <c r="AV6043" s="129"/>
      <c r="AW6043" s="129"/>
      <c r="AX6043" s="129"/>
    </row>
    <row r="6044" spans="1:50" x14ac:dyDescent="0.25">
      <c r="A6044" s="120"/>
      <c r="B6044" s="28"/>
      <c r="C6044" s="25"/>
      <c r="D6044" s="25"/>
      <c r="E6044" s="25"/>
      <c r="F6044" s="29"/>
      <c r="G6044" s="29"/>
      <c r="H6044" s="29"/>
      <c r="I6044" s="29"/>
      <c r="J6044" s="29"/>
      <c r="K6044" s="25"/>
      <c r="L6044" s="25"/>
      <c r="M6044" s="25"/>
      <c r="N6044" s="25"/>
      <c r="O6044" s="25"/>
      <c r="P6044" s="25"/>
      <c r="Q6044" s="28"/>
      <c r="R6044" s="29"/>
      <c r="S6044" s="27"/>
      <c r="T6044" s="27"/>
      <c r="U6044" s="28"/>
      <c r="V6044" s="26"/>
      <c r="W6044" s="26"/>
      <c r="X6044" s="26"/>
      <c r="Y6044" s="37"/>
      <c r="Z6044" s="37"/>
      <c r="AA6044" s="37"/>
      <c r="AB6044" s="30"/>
      <c r="AC6044" s="30"/>
      <c r="AD6044" s="31"/>
      <c r="AE6044" s="30"/>
      <c r="AF6044" s="30"/>
      <c r="AG6044" s="32"/>
      <c r="AH6044" s="30"/>
      <c r="AJ6044" s="30"/>
      <c r="AK6044" s="30"/>
      <c r="AL6044" s="30"/>
      <c r="AM6044" s="30"/>
      <c r="AN6044" s="30"/>
      <c r="AO6044" s="30"/>
      <c r="AP6044" s="30"/>
      <c r="AQ6044" s="30"/>
      <c r="AR6044" s="30"/>
      <c r="AS6044" s="30"/>
      <c r="AT6044" s="30"/>
      <c r="AU6044" s="121"/>
      <c r="AV6044" s="129"/>
      <c r="AW6044" s="129"/>
      <c r="AX6044" s="129"/>
    </row>
    <row r="6045" spans="1:50" x14ac:dyDescent="0.25">
      <c r="A6045" s="120"/>
      <c r="B6045" s="28"/>
      <c r="C6045" s="25"/>
      <c r="D6045" s="25"/>
      <c r="E6045" s="25"/>
      <c r="F6045" s="29"/>
      <c r="G6045" s="29"/>
      <c r="H6045" s="29"/>
      <c r="I6045" s="29"/>
      <c r="J6045" s="29"/>
      <c r="K6045" s="25"/>
      <c r="L6045" s="25"/>
      <c r="M6045" s="25"/>
      <c r="N6045" s="25"/>
      <c r="O6045" s="25"/>
      <c r="P6045" s="25"/>
      <c r="Q6045" s="28"/>
      <c r="R6045" s="29"/>
      <c r="S6045" s="27"/>
      <c r="T6045" s="27"/>
      <c r="U6045" s="28"/>
      <c r="V6045" s="26"/>
      <c r="W6045" s="26"/>
      <c r="X6045" s="26"/>
      <c r="Y6045" s="37"/>
      <c r="Z6045" s="37"/>
      <c r="AA6045" s="37"/>
      <c r="AB6045" s="30"/>
      <c r="AC6045" s="30"/>
      <c r="AD6045" s="31"/>
      <c r="AE6045" s="30"/>
      <c r="AF6045" s="30"/>
      <c r="AG6045" s="32"/>
      <c r="AH6045" s="30"/>
      <c r="AJ6045" s="30"/>
      <c r="AK6045" s="30"/>
      <c r="AL6045" s="30"/>
      <c r="AM6045" s="30"/>
      <c r="AN6045" s="30"/>
      <c r="AO6045" s="30"/>
      <c r="AP6045" s="30"/>
      <c r="AQ6045" s="30"/>
      <c r="AR6045" s="30"/>
      <c r="AS6045" s="30"/>
      <c r="AT6045" s="30"/>
      <c r="AU6045" s="121"/>
      <c r="AV6045" s="129"/>
      <c r="AW6045" s="129"/>
      <c r="AX6045" s="129"/>
    </row>
    <row r="6046" spans="1:50" x14ac:dyDescent="0.25">
      <c r="A6046" s="120"/>
      <c r="B6046" s="28"/>
      <c r="C6046" s="25"/>
      <c r="D6046" s="25"/>
      <c r="E6046" s="25"/>
      <c r="F6046" s="29"/>
      <c r="G6046" s="29"/>
      <c r="H6046" s="29"/>
      <c r="I6046" s="29"/>
      <c r="J6046" s="29"/>
      <c r="K6046" s="25"/>
      <c r="L6046" s="25"/>
      <c r="M6046" s="25"/>
      <c r="N6046" s="25"/>
      <c r="O6046" s="25"/>
      <c r="P6046" s="25"/>
      <c r="Q6046" s="28"/>
      <c r="R6046" s="29"/>
      <c r="S6046" s="27"/>
      <c r="T6046" s="27"/>
      <c r="U6046" s="28"/>
      <c r="V6046" s="26"/>
      <c r="W6046" s="26"/>
      <c r="X6046" s="26"/>
      <c r="Y6046" s="37"/>
      <c r="Z6046" s="37"/>
      <c r="AA6046" s="37"/>
      <c r="AB6046" s="30"/>
      <c r="AC6046" s="30"/>
      <c r="AD6046" s="31"/>
      <c r="AE6046" s="30"/>
      <c r="AF6046" s="30"/>
      <c r="AG6046" s="32"/>
      <c r="AH6046" s="30"/>
      <c r="AJ6046" s="30"/>
      <c r="AK6046" s="30"/>
      <c r="AL6046" s="30"/>
      <c r="AM6046" s="30"/>
      <c r="AN6046" s="30"/>
      <c r="AO6046" s="30"/>
      <c r="AP6046" s="30"/>
      <c r="AQ6046" s="30"/>
      <c r="AR6046" s="30"/>
      <c r="AS6046" s="30"/>
      <c r="AT6046" s="30"/>
      <c r="AU6046" s="121"/>
      <c r="AV6046" s="129"/>
      <c r="AW6046" s="129"/>
      <c r="AX6046" s="129"/>
    </row>
    <row r="6047" spans="1:50" x14ac:dyDescent="0.25">
      <c r="A6047" s="120"/>
      <c r="B6047" s="28"/>
      <c r="C6047" s="25"/>
      <c r="D6047" s="25"/>
      <c r="E6047" s="25"/>
      <c r="F6047" s="29"/>
      <c r="G6047" s="29"/>
      <c r="H6047" s="29"/>
      <c r="I6047" s="29"/>
      <c r="J6047" s="29"/>
      <c r="K6047" s="25"/>
      <c r="L6047" s="25"/>
      <c r="M6047" s="25"/>
      <c r="N6047" s="25"/>
      <c r="O6047" s="25"/>
      <c r="P6047" s="25"/>
      <c r="Q6047" s="28"/>
      <c r="R6047" s="29"/>
      <c r="S6047" s="27"/>
      <c r="T6047" s="27"/>
      <c r="U6047" s="28"/>
      <c r="V6047" s="26"/>
      <c r="W6047" s="26"/>
      <c r="X6047" s="26"/>
      <c r="Y6047" s="37"/>
      <c r="Z6047" s="37"/>
      <c r="AA6047" s="37"/>
      <c r="AB6047" s="30"/>
      <c r="AC6047" s="30"/>
      <c r="AD6047" s="31"/>
      <c r="AE6047" s="30"/>
      <c r="AF6047" s="30"/>
      <c r="AG6047" s="32"/>
      <c r="AH6047" s="30"/>
      <c r="AJ6047" s="30"/>
      <c r="AK6047" s="30"/>
      <c r="AL6047" s="30"/>
      <c r="AM6047" s="30"/>
      <c r="AN6047" s="30"/>
      <c r="AO6047" s="30"/>
      <c r="AP6047" s="30"/>
      <c r="AQ6047" s="30"/>
      <c r="AR6047" s="30"/>
      <c r="AS6047" s="30"/>
      <c r="AT6047" s="30"/>
      <c r="AU6047" s="121"/>
      <c r="AV6047" s="129"/>
      <c r="AW6047" s="129"/>
      <c r="AX6047" s="129"/>
    </row>
    <row r="6048" spans="1:50" x14ac:dyDescent="0.25">
      <c r="A6048" s="120"/>
      <c r="B6048" s="28"/>
      <c r="C6048" s="25"/>
      <c r="D6048" s="25"/>
      <c r="E6048" s="25"/>
      <c r="F6048" s="29"/>
      <c r="G6048" s="29"/>
      <c r="H6048" s="29"/>
      <c r="I6048" s="29"/>
      <c r="J6048" s="29"/>
      <c r="K6048" s="25"/>
      <c r="L6048" s="25"/>
      <c r="M6048" s="25"/>
      <c r="N6048" s="25"/>
      <c r="O6048" s="25"/>
      <c r="P6048" s="25"/>
      <c r="Q6048" s="28"/>
      <c r="R6048" s="29"/>
      <c r="S6048" s="27"/>
      <c r="T6048" s="27"/>
      <c r="U6048" s="28"/>
      <c r="V6048" s="26"/>
      <c r="W6048" s="26"/>
      <c r="X6048" s="26"/>
      <c r="Y6048" s="37"/>
      <c r="Z6048" s="37"/>
      <c r="AA6048" s="37"/>
      <c r="AB6048" s="30"/>
      <c r="AC6048" s="30"/>
      <c r="AD6048" s="31"/>
      <c r="AE6048" s="30"/>
      <c r="AF6048" s="30"/>
      <c r="AG6048" s="32"/>
      <c r="AH6048" s="30"/>
      <c r="AJ6048" s="30"/>
      <c r="AK6048" s="30"/>
      <c r="AL6048" s="30"/>
      <c r="AM6048" s="30"/>
      <c r="AN6048" s="30"/>
      <c r="AO6048" s="30"/>
      <c r="AP6048" s="30"/>
      <c r="AQ6048" s="30"/>
      <c r="AR6048" s="30"/>
      <c r="AS6048" s="30"/>
      <c r="AT6048" s="30"/>
      <c r="AU6048" s="121"/>
      <c r="AV6048" s="129"/>
      <c r="AW6048" s="129"/>
      <c r="AX6048" s="129"/>
    </row>
    <row r="6049" spans="1:50" x14ac:dyDescent="0.25">
      <c r="A6049" s="120"/>
      <c r="B6049" s="28"/>
      <c r="C6049" s="25"/>
      <c r="D6049" s="25"/>
      <c r="E6049" s="25"/>
      <c r="F6049" s="29"/>
      <c r="G6049" s="29"/>
      <c r="H6049" s="29"/>
      <c r="I6049" s="29"/>
      <c r="J6049" s="29"/>
      <c r="K6049" s="25"/>
      <c r="L6049" s="25"/>
      <c r="M6049" s="25"/>
      <c r="N6049" s="25"/>
      <c r="O6049" s="25"/>
      <c r="P6049" s="25"/>
      <c r="Q6049" s="28"/>
      <c r="R6049" s="29"/>
      <c r="S6049" s="27"/>
      <c r="T6049" s="27"/>
      <c r="U6049" s="28"/>
      <c r="V6049" s="26"/>
      <c r="W6049" s="26"/>
      <c r="X6049" s="26"/>
      <c r="Y6049" s="37"/>
      <c r="Z6049" s="37"/>
      <c r="AA6049" s="37"/>
      <c r="AB6049" s="30"/>
      <c r="AC6049" s="30"/>
      <c r="AD6049" s="31"/>
      <c r="AE6049" s="30"/>
      <c r="AF6049" s="30"/>
      <c r="AG6049" s="32"/>
      <c r="AH6049" s="30"/>
      <c r="AJ6049" s="30"/>
      <c r="AK6049" s="30"/>
      <c r="AL6049" s="30"/>
      <c r="AM6049" s="30"/>
      <c r="AN6049" s="30"/>
      <c r="AO6049" s="30"/>
      <c r="AP6049" s="30"/>
      <c r="AQ6049" s="30"/>
      <c r="AR6049" s="30"/>
      <c r="AS6049" s="30"/>
      <c r="AT6049" s="30"/>
      <c r="AU6049" s="121"/>
      <c r="AV6049" s="129"/>
      <c r="AW6049" s="129"/>
      <c r="AX6049" s="129"/>
    </row>
    <row r="6050" spans="1:50" x14ac:dyDescent="0.25">
      <c r="A6050" s="120"/>
      <c r="B6050" s="28"/>
      <c r="C6050" s="25"/>
      <c r="D6050" s="25"/>
      <c r="E6050" s="25"/>
      <c r="F6050" s="29"/>
      <c r="G6050" s="29"/>
      <c r="H6050" s="29"/>
      <c r="I6050" s="29"/>
      <c r="J6050" s="29"/>
      <c r="K6050" s="25"/>
      <c r="L6050" s="25"/>
      <c r="M6050" s="25"/>
      <c r="N6050" s="25"/>
      <c r="O6050" s="25"/>
      <c r="P6050" s="25"/>
      <c r="Q6050" s="28"/>
      <c r="R6050" s="29"/>
      <c r="S6050" s="27"/>
      <c r="T6050" s="27"/>
      <c r="U6050" s="28"/>
      <c r="V6050" s="26"/>
      <c r="W6050" s="26"/>
      <c r="X6050" s="26"/>
      <c r="Y6050" s="37"/>
      <c r="Z6050" s="37"/>
      <c r="AA6050" s="37"/>
      <c r="AB6050" s="30"/>
      <c r="AC6050" s="30"/>
      <c r="AD6050" s="31"/>
      <c r="AE6050" s="30"/>
      <c r="AF6050" s="30"/>
      <c r="AG6050" s="32"/>
      <c r="AH6050" s="30"/>
      <c r="AJ6050" s="30"/>
      <c r="AK6050" s="30"/>
      <c r="AL6050" s="30"/>
      <c r="AM6050" s="30"/>
      <c r="AN6050" s="30"/>
      <c r="AO6050" s="30"/>
      <c r="AP6050" s="30"/>
      <c r="AQ6050" s="30"/>
      <c r="AR6050" s="30"/>
      <c r="AS6050" s="30"/>
      <c r="AT6050" s="30"/>
      <c r="AU6050" s="121"/>
      <c r="AV6050" s="129"/>
      <c r="AW6050" s="129"/>
      <c r="AX6050" s="129"/>
    </row>
    <row r="6051" spans="1:50" x14ac:dyDescent="0.25">
      <c r="A6051" s="120"/>
      <c r="B6051" s="28"/>
      <c r="C6051" s="25"/>
      <c r="D6051" s="25"/>
      <c r="E6051" s="25"/>
      <c r="F6051" s="29"/>
      <c r="G6051" s="29"/>
      <c r="H6051" s="29"/>
      <c r="I6051" s="29"/>
      <c r="J6051" s="29"/>
      <c r="K6051" s="25"/>
      <c r="L6051" s="25"/>
      <c r="M6051" s="25"/>
      <c r="N6051" s="25"/>
      <c r="O6051" s="25"/>
      <c r="P6051" s="25"/>
      <c r="Q6051" s="28"/>
      <c r="R6051" s="29"/>
      <c r="S6051" s="27"/>
      <c r="T6051" s="27"/>
      <c r="U6051" s="28"/>
      <c r="V6051" s="26"/>
      <c r="W6051" s="26"/>
      <c r="X6051" s="26"/>
      <c r="Y6051" s="37"/>
      <c r="Z6051" s="37"/>
      <c r="AA6051" s="37"/>
      <c r="AB6051" s="30"/>
      <c r="AC6051" s="30"/>
      <c r="AD6051" s="31"/>
      <c r="AE6051" s="30"/>
      <c r="AF6051" s="30"/>
      <c r="AG6051" s="32"/>
      <c r="AH6051" s="30"/>
      <c r="AJ6051" s="30"/>
      <c r="AK6051" s="30"/>
      <c r="AL6051" s="30"/>
      <c r="AM6051" s="30"/>
      <c r="AN6051" s="30"/>
      <c r="AO6051" s="30"/>
      <c r="AP6051" s="30"/>
      <c r="AQ6051" s="30"/>
      <c r="AR6051" s="30"/>
      <c r="AS6051" s="30"/>
      <c r="AT6051" s="30"/>
      <c r="AU6051" s="121"/>
      <c r="AV6051" s="129"/>
      <c r="AW6051" s="129"/>
      <c r="AX6051" s="129"/>
    </row>
    <row r="6052" spans="1:50" x14ac:dyDescent="0.25">
      <c r="A6052" s="120"/>
      <c r="B6052" s="28"/>
      <c r="C6052" s="25"/>
      <c r="D6052" s="25"/>
      <c r="E6052" s="25"/>
      <c r="F6052" s="29"/>
      <c r="G6052" s="29"/>
      <c r="H6052" s="29"/>
      <c r="I6052" s="29"/>
      <c r="J6052" s="29"/>
      <c r="K6052" s="25"/>
      <c r="L6052" s="25"/>
      <c r="M6052" s="25"/>
      <c r="N6052" s="25"/>
      <c r="O6052" s="25"/>
      <c r="P6052" s="25"/>
      <c r="Q6052" s="28"/>
      <c r="R6052" s="29"/>
      <c r="S6052" s="27"/>
      <c r="T6052" s="27"/>
      <c r="U6052" s="28"/>
      <c r="V6052" s="26"/>
      <c r="W6052" s="26"/>
      <c r="X6052" s="26"/>
      <c r="Y6052" s="37"/>
      <c r="Z6052" s="37"/>
      <c r="AA6052" s="37"/>
      <c r="AB6052" s="30"/>
      <c r="AC6052" s="30"/>
      <c r="AD6052" s="31"/>
      <c r="AE6052" s="30"/>
      <c r="AF6052" s="30"/>
      <c r="AG6052" s="32"/>
      <c r="AH6052" s="30"/>
      <c r="AJ6052" s="30"/>
      <c r="AK6052" s="30"/>
      <c r="AL6052" s="30"/>
      <c r="AM6052" s="30"/>
      <c r="AN6052" s="30"/>
      <c r="AO6052" s="30"/>
      <c r="AP6052" s="30"/>
      <c r="AQ6052" s="30"/>
      <c r="AR6052" s="30"/>
      <c r="AS6052" s="30"/>
      <c r="AT6052" s="30"/>
      <c r="AU6052" s="121"/>
      <c r="AV6052" s="129"/>
      <c r="AW6052" s="129"/>
      <c r="AX6052" s="129"/>
    </row>
    <row r="6053" spans="1:50" x14ac:dyDescent="0.25">
      <c r="A6053" s="120"/>
      <c r="B6053" s="28"/>
      <c r="C6053" s="25"/>
      <c r="D6053" s="25"/>
      <c r="E6053" s="25"/>
      <c r="F6053" s="29"/>
      <c r="G6053" s="29"/>
      <c r="H6053" s="29"/>
      <c r="I6053" s="29"/>
      <c r="J6053" s="29"/>
      <c r="K6053" s="25"/>
      <c r="L6053" s="25"/>
      <c r="M6053" s="25"/>
      <c r="N6053" s="25"/>
      <c r="O6053" s="25"/>
      <c r="P6053" s="25"/>
      <c r="Q6053" s="28"/>
      <c r="R6053" s="29"/>
      <c r="S6053" s="27"/>
      <c r="T6053" s="27"/>
      <c r="U6053" s="28"/>
      <c r="V6053" s="26"/>
      <c r="W6053" s="26"/>
      <c r="X6053" s="26"/>
      <c r="Y6053" s="37"/>
      <c r="Z6053" s="37"/>
      <c r="AA6053" s="37"/>
      <c r="AB6053" s="30"/>
      <c r="AC6053" s="30"/>
      <c r="AD6053" s="31"/>
      <c r="AE6053" s="30"/>
      <c r="AF6053" s="30"/>
      <c r="AG6053" s="32"/>
      <c r="AH6053" s="30"/>
      <c r="AJ6053" s="30"/>
      <c r="AK6053" s="30"/>
      <c r="AL6053" s="30"/>
      <c r="AM6053" s="30"/>
      <c r="AN6053" s="30"/>
      <c r="AO6053" s="30"/>
      <c r="AP6053" s="30"/>
      <c r="AQ6053" s="30"/>
      <c r="AR6053" s="30"/>
      <c r="AS6053" s="30"/>
      <c r="AT6053" s="30"/>
      <c r="AU6053" s="121"/>
      <c r="AV6053" s="129"/>
      <c r="AW6053" s="129"/>
      <c r="AX6053" s="129"/>
    </row>
    <row r="6054" spans="1:50" x14ac:dyDescent="0.25">
      <c r="A6054" s="120"/>
      <c r="B6054" s="28"/>
      <c r="C6054" s="25"/>
      <c r="D6054" s="25"/>
      <c r="E6054" s="25"/>
      <c r="F6054" s="29"/>
      <c r="G6054" s="29"/>
      <c r="H6054" s="29"/>
      <c r="I6054" s="29"/>
      <c r="J6054" s="29"/>
      <c r="K6054" s="25"/>
      <c r="L6054" s="25"/>
      <c r="M6054" s="25"/>
      <c r="N6054" s="25"/>
      <c r="O6054" s="25"/>
      <c r="P6054" s="25"/>
      <c r="Q6054" s="28"/>
      <c r="R6054" s="29"/>
      <c r="S6054" s="27"/>
      <c r="T6054" s="27"/>
      <c r="U6054" s="28"/>
      <c r="V6054" s="26"/>
      <c r="W6054" s="26"/>
      <c r="X6054" s="26"/>
      <c r="Y6054" s="37"/>
      <c r="Z6054" s="37"/>
      <c r="AA6054" s="37"/>
      <c r="AB6054" s="30"/>
      <c r="AC6054" s="30"/>
      <c r="AD6054" s="31"/>
      <c r="AE6054" s="30"/>
      <c r="AF6054" s="30"/>
      <c r="AG6054" s="32"/>
      <c r="AH6054" s="30"/>
      <c r="AJ6054" s="30"/>
      <c r="AK6054" s="30"/>
      <c r="AL6054" s="30"/>
      <c r="AM6054" s="30"/>
      <c r="AN6054" s="30"/>
      <c r="AO6054" s="30"/>
      <c r="AP6054" s="30"/>
      <c r="AQ6054" s="30"/>
      <c r="AR6054" s="30"/>
      <c r="AS6054" s="30"/>
      <c r="AT6054" s="30"/>
      <c r="AU6054" s="121"/>
      <c r="AV6054" s="129"/>
      <c r="AW6054" s="129"/>
      <c r="AX6054" s="129"/>
    </row>
    <row r="6055" spans="1:50" x14ac:dyDescent="0.25">
      <c r="A6055" s="120"/>
      <c r="B6055" s="28"/>
      <c r="C6055" s="25"/>
      <c r="D6055" s="25"/>
      <c r="E6055" s="25"/>
      <c r="F6055" s="29"/>
      <c r="G6055" s="29"/>
      <c r="H6055" s="29"/>
      <c r="I6055" s="29"/>
      <c r="J6055" s="29"/>
      <c r="K6055" s="25"/>
      <c r="L6055" s="25"/>
      <c r="M6055" s="25"/>
      <c r="N6055" s="25"/>
      <c r="O6055" s="25"/>
      <c r="P6055" s="25"/>
      <c r="Q6055" s="28"/>
      <c r="R6055" s="29"/>
      <c r="S6055" s="27"/>
      <c r="T6055" s="27"/>
      <c r="U6055" s="28"/>
      <c r="V6055" s="26"/>
      <c r="W6055" s="26"/>
      <c r="X6055" s="26"/>
      <c r="Y6055" s="37"/>
      <c r="Z6055" s="37"/>
      <c r="AA6055" s="37"/>
      <c r="AB6055" s="30"/>
      <c r="AC6055" s="30"/>
      <c r="AD6055" s="31"/>
      <c r="AE6055" s="30"/>
      <c r="AF6055" s="30"/>
      <c r="AG6055" s="32"/>
      <c r="AH6055" s="30"/>
      <c r="AJ6055" s="30"/>
      <c r="AK6055" s="30"/>
      <c r="AL6055" s="30"/>
      <c r="AM6055" s="30"/>
      <c r="AN6055" s="30"/>
      <c r="AO6055" s="30"/>
      <c r="AP6055" s="30"/>
      <c r="AQ6055" s="30"/>
      <c r="AR6055" s="30"/>
      <c r="AS6055" s="30"/>
      <c r="AT6055" s="30"/>
      <c r="AU6055" s="121"/>
      <c r="AV6055" s="129"/>
      <c r="AW6055" s="129"/>
      <c r="AX6055" s="129"/>
    </row>
    <row r="6056" spans="1:50" x14ac:dyDescent="0.25">
      <c r="A6056" s="120"/>
      <c r="B6056" s="28"/>
      <c r="C6056" s="25"/>
      <c r="D6056" s="25"/>
      <c r="E6056" s="25"/>
      <c r="F6056" s="29"/>
      <c r="G6056" s="29"/>
      <c r="H6056" s="29"/>
      <c r="I6056" s="29"/>
      <c r="J6056" s="29"/>
      <c r="K6056" s="25"/>
      <c r="L6056" s="25"/>
      <c r="M6056" s="25"/>
      <c r="N6056" s="25"/>
      <c r="O6056" s="25"/>
      <c r="P6056" s="25"/>
      <c r="Q6056" s="28"/>
      <c r="R6056" s="29"/>
      <c r="S6056" s="27"/>
      <c r="T6056" s="27"/>
      <c r="U6056" s="28"/>
      <c r="V6056" s="26"/>
      <c r="W6056" s="26"/>
      <c r="X6056" s="26"/>
      <c r="Y6056" s="37"/>
      <c r="Z6056" s="37"/>
      <c r="AA6056" s="37"/>
      <c r="AB6056" s="30"/>
      <c r="AC6056" s="30"/>
      <c r="AD6056" s="31"/>
      <c r="AE6056" s="30"/>
      <c r="AF6056" s="30"/>
      <c r="AG6056" s="32"/>
      <c r="AH6056" s="30"/>
      <c r="AJ6056" s="30"/>
      <c r="AK6056" s="30"/>
      <c r="AL6056" s="30"/>
      <c r="AM6056" s="30"/>
      <c r="AN6056" s="30"/>
      <c r="AO6056" s="30"/>
      <c r="AP6056" s="30"/>
      <c r="AQ6056" s="30"/>
      <c r="AR6056" s="30"/>
      <c r="AS6056" s="30"/>
      <c r="AT6056" s="30"/>
      <c r="AU6056" s="121"/>
      <c r="AV6056" s="129"/>
      <c r="AW6056" s="129"/>
      <c r="AX6056" s="129"/>
    </row>
    <row r="6057" spans="1:50" x14ac:dyDescent="0.25">
      <c r="A6057" s="120"/>
      <c r="B6057" s="28"/>
      <c r="C6057" s="25"/>
      <c r="D6057" s="25"/>
      <c r="E6057" s="25"/>
      <c r="F6057" s="29"/>
      <c r="G6057" s="29"/>
      <c r="H6057" s="29"/>
      <c r="I6057" s="29"/>
      <c r="J6057" s="29"/>
      <c r="K6057" s="25"/>
      <c r="L6057" s="25"/>
      <c r="M6057" s="25"/>
      <c r="N6057" s="25"/>
      <c r="O6057" s="25"/>
      <c r="P6057" s="25"/>
      <c r="Q6057" s="28"/>
      <c r="R6057" s="29"/>
      <c r="S6057" s="27"/>
      <c r="T6057" s="27"/>
      <c r="U6057" s="28"/>
      <c r="V6057" s="26"/>
      <c r="W6057" s="26"/>
      <c r="X6057" s="26"/>
      <c r="Y6057" s="37"/>
      <c r="Z6057" s="37"/>
      <c r="AA6057" s="37"/>
      <c r="AB6057" s="30"/>
      <c r="AC6057" s="30"/>
      <c r="AD6057" s="31"/>
      <c r="AE6057" s="30"/>
      <c r="AF6057" s="30"/>
      <c r="AG6057" s="32"/>
      <c r="AH6057" s="30"/>
      <c r="AJ6057" s="30"/>
      <c r="AK6057" s="30"/>
      <c r="AL6057" s="30"/>
      <c r="AM6057" s="30"/>
      <c r="AN6057" s="30"/>
      <c r="AO6057" s="30"/>
      <c r="AP6057" s="30"/>
      <c r="AQ6057" s="30"/>
      <c r="AR6057" s="30"/>
      <c r="AS6057" s="30"/>
      <c r="AT6057" s="30"/>
      <c r="AU6057" s="121"/>
      <c r="AV6057" s="129"/>
      <c r="AW6057" s="129"/>
      <c r="AX6057" s="129"/>
    </row>
    <row r="6058" spans="1:50" x14ac:dyDescent="0.25">
      <c r="A6058" s="120"/>
      <c r="B6058" s="28"/>
      <c r="C6058" s="25"/>
      <c r="D6058" s="25"/>
      <c r="E6058" s="25"/>
      <c r="F6058" s="29"/>
      <c r="G6058" s="29"/>
      <c r="H6058" s="29"/>
      <c r="I6058" s="29"/>
      <c r="J6058" s="29"/>
      <c r="K6058" s="25"/>
      <c r="L6058" s="25"/>
      <c r="M6058" s="25"/>
      <c r="N6058" s="25"/>
      <c r="O6058" s="25"/>
      <c r="P6058" s="25"/>
      <c r="Q6058" s="28"/>
      <c r="R6058" s="29"/>
      <c r="S6058" s="27"/>
      <c r="T6058" s="27"/>
      <c r="U6058" s="28"/>
      <c r="V6058" s="26"/>
      <c r="W6058" s="26"/>
      <c r="X6058" s="26"/>
      <c r="Y6058" s="37"/>
      <c r="Z6058" s="37"/>
      <c r="AA6058" s="37"/>
      <c r="AB6058" s="30"/>
      <c r="AC6058" s="30"/>
      <c r="AD6058" s="31"/>
      <c r="AE6058" s="30"/>
      <c r="AF6058" s="30"/>
      <c r="AG6058" s="32"/>
      <c r="AH6058" s="30"/>
      <c r="AJ6058" s="30"/>
      <c r="AK6058" s="30"/>
      <c r="AL6058" s="30"/>
      <c r="AM6058" s="30"/>
      <c r="AN6058" s="30"/>
      <c r="AO6058" s="30"/>
      <c r="AP6058" s="30"/>
      <c r="AQ6058" s="30"/>
      <c r="AR6058" s="30"/>
      <c r="AS6058" s="30"/>
      <c r="AT6058" s="30"/>
      <c r="AU6058" s="121"/>
      <c r="AV6058" s="129"/>
      <c r="AW6058" s="129"/>
      <c r="AX6058" s="129"/>
    </row>
    <row r="6059" spans="1:50" x14ac:dyDescent="0.25">
      <c r="A6059" s="120"/>
      <c r="B6059" s="28"/>
      <c r="C6059" s="25"/>
      <c r="D6059" s="25"/>
      <c r="E6059" s="25"/>
      <c r="F6059" s="29"/>
      <c r="G6059" s="29"/>
      <c r="H6059" s="29"/>
      <c r="I6059" s="29"/>
      <c r="J6059" s="29"/>
      <c r="K6059" s="25"/>
      <c r="L6059" s="25"/>
      <c r="M6059" s="25"/>
      <c r="N6059" s="25"/>
      <c r="O6059" s="25"/>
      <c r="P6059" s="25"/>
      <c r="Q6059" s="28"/>
      <c r="R6059" s="29"/>
      <c r="S6059" s="27"/>
      <c r="T6059" s="27"/>
      <c r="U6059" s="28"/>
      <c r="V6059" s="26"/>
      <c r="W6059" s="26"/>
      <c r="X6059" s="26"/>
      <c r="Y6059" s="37"/>
      <c r="Z6059" s="37"/>
      <c r="AA6059" s="37"/>
      <c r="AB6059" s="30"/>
      <c r="AC6059" s="30"/>
      <c r="AD6059" s="31"/>
      <c r="AE6059" s="30"/>
      <c r="AF6059" s="30"/>
      <c r="AG6059" s="32"/>
      <c r="AH6059" s="30"/>
      <c r="AJ6059" s="30"/>
      <c r="AK6059" s="30"/>
      <c r="AL6059" s="30"/>
      <c r="AM6059" s="30"/>
      <c r="AN6059" s="30"/>
      <c r="AO6059" s="30"/>
      <c r="AP6059" s="30"/>
      <c r="AQ6059" s="30"/>
      <c r="AR6059" s="30"/>
      <c r="AS6059" s="30"/>
      <c r="AT6059" s="30"/>
      <c r="AU6059" s="121"/>
      <c r="AV6059" s="129"/>
      <c r="AW6059" s="129"/>
      <c r="AX6059" s="129"/>
    </row>
    <row r="6060" spans="1:50" x14ac:dyDescent="0.25">
      <c r="A6060" s="120"/>
      <c r="B6060" s="28"/>
      <c r="C6060" s="25"/>
      <c r="D6060" s="25"/>
      <c r="E6060" s="25"/>
      <c r="F6060" s="29"/>
      <c r="G6060" s="29"/>
      <c r="H6060" s="29"/>
      <c r="I6060" s="29"/>
      <c r="J6060" s="29"/>
      <c r="K6060" s="25"/>
      <c r="L6060" s="25"/>
      <c r="M6060" s="25"/>
      <c r="N6060" s="25"/>
      <c r="O6060" s="25"/>
      <c r="P6060" s="25"/>
      <c r="Q6060" s="28"/>
      <c r="R6060" s="29"/>
      <c r="S6060" s="27"/>
      <c r="T6060" s="27"/>
      <c r="U6060" s="28"/>
      <c r="V6060" s="26"/>
      <c r="W6060" s="26"/>
      <c r="X6060" s="26"/>
      <c r="Y6060" s="37"/>
      <c r="Z6060" s="37"/>
      <c r="AA6060" s="37"/>
      <c r="AB6060" s="30"/>
      <c r="AC6060" s="30"/>
      <c r="AD6060" s="31"/>
      <c r="AE6060" s="30"/>
      <c r="AF6060" s="30"/>
      <c r="AG6060" s="32"/>
      <c r="AH6060" s="30"/>
      <c r="AJ6060" s="30"/>
      <c r="AK6060" s="30"/>
      <c r="AL6060" s="30"/>
      <c r="AM6060" s="30"/>
      <c r="AN6060" s="30"/>
      <c r="AO6060" s="30"/>
      <c r="AP6060" s="30"/>
      <c r="AQ6060" s="30"/>
      <c r="AR6060" s="30"/>
      <c r="AS6060" s="30"/>
      <c r="AT6060" s="30"/>
      <c r="AU6060" s="121"/>
      <c r="AV6060" s="129"/>
      <c r="AW6060" s="129"/>
      <c r="AX6060" s="129"/>
    </row>
    <row r="6061" spans="1:50" x14ac:dyDescent="0.25">
      <c r="A6061" s="120"/>
      <c r="B6061" s="28"/>
      <c r="C6061" s="25"/>
      <c r="D6061" s="25"/>
      <c r="E6061" s="25"/>
      <c r="F6061" s="29"/>
      <c r="G6061" s="29"/>
      <c r="H6061" s="29"/>
      <c r="I6061" s="29"/>
      <c r="J6061" s="29"/>
      <c r="K6061" s="25"/>
      <c r="L6061" s="25"/>
      <c r="M6061" s="25"/>
      <c r="N6061" s="25"/>
      <c r="O6061" s="25"/>
      <c r="P6061" s="25"/>
      <c r="Q6061" s="28"/>
      <c r="R6061" s="29"/>
      <c r="S6061" s="27"/>
      <c r="T6061" s="27"/>
      <c r="U6061" s="28"/>
      <c r="V6061" s="26"/>
      <c r="W6061" s="26"/>
      <c r="X6061" s="26"/>
      <c r="Y6061" s="37"/>
      <c r="Z6061" s="37"/>
      <c r="AA6061" s="37"/>
      <c r="AB6061" s="30"/>
      <c r="AC6061" s="30"/>
      <c r="AD6061" s="31"/>
      <c r="AE6061" s="30"/>
      <c r="AF6061" s="30"/>
      <c r="AG6061" s="32"/>
      <c r="AH6061" s="30"/>
      <c r="AJ6061" s="30"/>
      <c r="AK6061" s="30"/>
      <c r="AL6061" s="30"/>
      <c r="AM6061" s="30"/>
      <c r="AN6061" s="30"/>
      <c r="AO6061" s="30"/>
      <c r="AP6061" s="30"/>
      <c r="AQ6061" s="30"/>
      <c r="AR6061" s="30"/>
      <c r="AS6061" s="30"/>
      <c r="AT6061" s="30"/>
      <c r="AU6061" s="121"/>
      <c r="AV6061" s="129"/>
      <c r="AW6061" s="129"/>
      <c r="AX6061" s="129"/>
    </row>
    <row r="6062" spans="1:50" x14ac:dyDescent="0.25">
      <c r="A6062" s="120"/>
      <c r="B6062" s="28"/>
      <c r="C6062" s="25"/>
      <c r="D6062" s="25"/>
      <c r="E6062" s="25"/>
      <c r="F6062" s="29"/>
      <c r="G6062" s="29"/>
      <c r="H6062" s="29"/>
      <c r="I6062" s="29"/>
      <c r="J6062" s="29"/>
      <c r="K6062" s="25"/>
      <c r="L6062" s="25"/>
      <c r="M6062" s="25"/>
      <c r="N6062" s="25"/>
      <c r="O6062" s="25"/>
      <c r="P6062" s="25"/>
      <c r="Q6062" s="28"/>
      <c r="R6062" s="29"/>
      <c r="S6062" s="27"/>
      <c r="T6062" s="27"/>
      <c r="U6062" s="28"/>
      <c r="V6062" s="26"/>
      <c r="W6062" s="26"/>
      <c r="X6062" s="26"/>
      <c r="Y6062" s="37"/>
      <c r="Z6062" s="37"/>
      <c r="AA6062" s="37"/>
      <c r="AB6062" s="30"/>
      <c r="AC6062" s="30"/>
      <c r="AD6062" s="31"/>
      <c r="AE6062" s="30"/>
      <c r="AF6062" s="30"/>
      <c r="AG6062" s="32"/>
      <c r="AH6062" s="30"/>
      <c r="AJ6062" s="30"/>
      <c r="AK6062" s="30"/>
      <c r="AL6062" s="30"/>
      <c r="AM6062" s="30"/>
      <c r="AN6062" s="30"/>
      <c r="AO6062" s="30"/>
      <c r="AP6062" s="30"/>
      <c r="AQ6062" s="30"/>
      <c r="AR6062" s="30"/>
      <c r="AS6062" s="30"/>
      <c r="AT6062" s="30"/>
      <c r="AU6062" s="121"/>
      <c r="AV6062" s="129"/>
      <c r="AW6062" s="129"/>
      <c r="AX6062" s="129"/>
    </row>
    <row r="6063" spans="1:50" x14ac:dyDescent="0.25">
      <c r="A6063" s="120"/>
      <c r="B6063" s="28"/>
      <c r="C6063" s="25"/>
      <c r="D6063" s="25"/>
      <c r="E6063" s="25"/>
      <c r="F6063" s="29"/>
      <c r="G6063" s="29"/>
      <c r="H6063" s="29"/>
      <c r="I6063" s="29"/>
      <c r="J6063" s="29"/>
      <c r="K6063" s="25"/>
      <c r="L6063" s="25"/>
      <c r="M6063" s="25"/>
      <c r="N6063" s="25"/>
      <c r="O6063" s="25"/>
      <c r="P6063" s="25"/>
      <c r="Q6063" s="28"/>
      <c r="R6063" s="29"/>
      <c r="S6063" s="27"/>
      <c r="T6063" s="27"/>
      <c r="U6063" s="28"/>
      <c r="V6063" s="26"/>
      <c r="W6063" s="26"/>
      <c r="X6063" s="26"/>
      <c r="Y6063" s="37"/>
      <c r="Z6063" s="37"/>
      <c r="AA6063" s="37"/>
      <c r="AB6063" s="30"/>
      <c r="AC6063" s="30"/>
      <c r="AD6063" s="31"/>
      <c r="AE6063" s="30"/>
      <c r="AF6063" s="30"/>
      <c r="AG6063" s="32"/>
      <c r="AH6063" s="30"/>
      <c r="AJ6063" s="30"/>
      <c r="AK6063" s="30"/>
      <c r="AL6063" s="30"/>
      <c r="AM6063" s="30"/>
      <c r="AN6063" s="30"/>
      <c r="AO6063" s="30"/>
      <c r="AP6063" s="30"/>
      <c r="AQ6063" s="30"/>
      <c r="AR6063" s="30"/>
      <c r="AS6063" s="30"/>
      <c r="AT6063" s="30"/>
      <c r="AU6063" s="121"/>
      <c r="AV6063" s="129"/>
      <c r="AW6063" s="129"/>
      <c r="AX6063" s="129"/>
    </row>
    <row r="6064" spans="1:50" x14ac:dyDescent="0.25">
      <c r="A6064" s="120"/>
      <c r="B6064" s="28"/>
      <c r="C6064" s="25"/>
      <c r="D6064" s="25"/>
      <c r="E6064" s="25"/>
      <c r="F6064" s="29"/>
      <c r="G6064" s="29"/>
      <c r="H6064" s="29"/>
      <c r="I6064" s="29"/>
      <c r="J6064" s="29"/>
      <c r="K6064" s="25"/>
      <c r="L6064" s="25"/>
      <c r="M6064" s="25"/>
      <c r="N6064" s="25"/>
      <c r="O6064" s="25"/>
      <c r="P6064" s="25"/>
      <c r="Q6064" s="28"/>
      <c r="R6064" s="29"/>
      <c r="S6064" s="27"/>
      <c r="T6064" s="27"/>
      <c r="U6064" s="28"/>
      <c r="V6064" s="26"/>
      <c r="W6064" s="26"/>
      <c r="X6064" s="26"/>
      <c r="Y6064" s="37"/>
      <c r="Z6064" s="37"/>
      <c r="AA6064" s="37"/>
      <c r="AB6064" s="30"/>
      <c r="AC6064" s="30"/>
      <c r="AD6064" s="31"/>
      <c r="AE6064" s="30"/>
      <c r="AF6064" s="30"/>
      <c r="AG6064" s="32"/>
      <c r="AH6064" s="30"/>
      <c r="AJ6064" s="30"/>
      <c r="AK6064" s="30"/>
      <c r="AL6064" s="30"/>
      <c r="AM6064" s="30"/>
      <c r="AN6064" s="30"/>
      <c r="AO6064" s="30"/>
      <c r="AP6064" s="30"/>
      <c r="AQ6064" s="30"/>
      <c r="AR6064" s="30"/>
      <c r="AS6064" s="30"/>
      <c r="AT6064" s="30"/>
      <c r="AU6064" s="121"/>
      <c r="AV6064" s="129"/>
      <c r="AW6064" s="129"/>
      <c r="AX6064" s="129"/>
    </row>
    <row r="6065" spans="1:50" x14ac:dyDescent="0.25">
      <c r="A6065" s="120"/>
      <c r="B6065" s="28"/>
      <c r="C6065" s="25"/>
      <c r="D6065" s="25"/>
      <c r="E6065" s="25"/>
      <c r="F6065" s="29"/>
      <c r="G6065" s="29"/>
      <c r="H6065" s="29"/>
      <c r="I6065" s="29"/>
      <c r="J6065" s="29"/>
      <c r="K6065" s="25"/>
      <c r="L6065" s="25"/>
      <c r="M6065" s="25"/>
      <c r="N6065" s="25"/>
      <c r="O6065" s="25"/>
      <c r="P6065" s="25"/>
      <c r="Q6065" s="28"/>
      <c r="R6065" s="29"/>
      <c r="S6065" s="27"/>
      <c r="T6065" s="27"/>
      <c r="U6065" s="28"/>
      <c r="V6065" s="26"/>
      <c r="W6065" s="26"/>
      <c r="X6065" s="26"/>
      <c r="Y6065" s="37"/>
      <c r="Z6065" s="37"/>
      <c r="AA6065" s="37"/>
      <c r="AB6065" s="30"/>
      <c r="AC6065" s="30"/>
      <c r="AD6065" s="31"/>
      <c r="AE6065" s="30"/>
      <c r="AF6065" s="30"/>
      <c r="AG6065" s="32"/>
      <c r="AH6065" s="30"/>
      <c r="AJ6065" s="30"/>
      <c r="AK6065" s="30"/>
      <c r="AL6065" s="30"/>
      <c r="AM6065" s="30"/>
      <c r="AN6065" s="30"/>
      <c r="AO6065" s="30"/>
      <c r="AP6065" s="30"/>
      <c r="AQ6065" s="30"/>
      <c r="AR6065" s="30"/>
      <c r="AS6065" s="30"/>
      <c r="AT6065" s="30"/>
      <c r="AU6065" s="121"/>
      <c r="AV6065" s="129"/>
      <c r="AW6065" s="129"/>
      <c r="AX6065" s="129"/>
    </row>
    <row r="6066" spans="1:50" x14ac:dyDescent="0.25">
      <c r="A6066" s="120"/>
      <c r="B6066" s="28"/>
      <c r="C6066" s="25"/>
      <c r="D6066" s="25"/>
      <c r="E6066" s="25"/>
      <c r="F6066" s="29"/>
      <c r="G6066" s="29"/>
      <c r="H6066" s="29"/>
      <c r="I6066" s="29"/>
      <c r="J6066" s="29"/>
      <c r="K6066" s="25"/>
      <c r="L6066" s="25"/>
      <c r="M6066" s="25"/>
      <c r="N6066" s="25"/>
      <c r="O6066" s="25"/>
      <c r="P6066" s="25"/>
      <c r="Q6066" s="28"/>
      <c r="R6066" s="29"/>
      <c r="S6066" s="27"/>
      <c r="T6066" s="27"/>
      <c r="U6066" s="28"/>
      <c r="V6066" s="26"/>
      <c r="W6066" s="26"/>
      <c r="X6066" s="26"/>
      <c r="Y6066" s="37"/>
      <c r="Z6066" s="37"/>
      <c r="AA6066" s="37"/>
      <c r="AB6066" s="30"/>
      <c r="AC6066" s="30"/>
      <c r="AD6066" s="31"/>
      <c r="AE6066" s="30"/>
      <c r="AF6066" s="30"/>
      <c r="AG6066" s="32"/>
      <c r="AH6066" s="30"/>
      <c r="AJ6066" s="30"/>
      <c r="AK6066" s="30"/>
      <c r="AL6066" s="30"/>
      <c r="AM6066" s="30"/>
      <c r="AN6066" s="30"/>
      <c r="AO6066" s="30"/>
      <c r="AP6066" s="30"/>
      <c r="AQ6066" s="30"/>
      <c r="AR6066" s="30"/>
      <c r="AS6066" s="30"/>
      <c r="AT6066" s="30"/>
      <c r="AU6066" s="121"/>
      <c r="AV6066" s="129"/>
      <c r="AW6066" s="129"/>
      <c r="AX6066" s="129"/>
    </row>
    <row r="6067" spans="1:50" x14ac:dyDescent="0.25">
      <c r="A6067" s="120"/>
      <c r="B6067" s="28"/>
      <c r="C6067" s="25"/>
      <c r="D6067" s="25"/>
      <c r="E6067" s="25"/>
      <c r="F6067" s="29"/>
      <c r="G6067" s="29"/>
      <c r="H6067" s="29"/>
      <c r="I6067" s="29"/>
      <c r="J6067" s="29"/>
      <c r="K6067" s="25"/>
      <c r="L6067" s="25"/>
      <c r="M6067" s="25"/>
      <c r="N6067" s="25"/>
      <c r="O6067" s="25"/>
      <c r="P6067" s="25"/>
      <c r="Q6067" s="28"/>
      <c r="R6067" s="29"/>
      <c r="S6067" s="27"/>
      <c r="T6067" s="27"/>
      <c r="U6067" s="28"/>
      <c r="V6067" s="26"/>
      <c r="W6067" s="26"/>
      <c r="X6067" s="26"/>
      <c r="Y6067" s="37"/>
      <c r="Z6067" s="37"/>
      <c r="AA6067" s="37"/>
      <c r="AB6067" s="30"/>
      <c r="AC6067" s="30"/>
      <c r="AD6067" s="31"/>
      <c r="AE6067" s="30"/>
      <c r="AF6067" s="30"/>
      <c r="AG6067" s="32"/>
      <c r="AH6067" s="30"/>
      <c r="AJ6067" s="30"/>
      <c r="AK6067" s="30"/>
      <c r="AL6067" s="30"/>
      <c r="AM6067" s="30"/>
      <c r="AN6067" s="30"/>
      <c r="AO6067" s="30"/>
      <c r="AP6067" s="30"/>
      <c r="AQ6067" s="30"/>
      <c r="AR6067" s="30"/>
      <c r="AS6067" s="30"/>
      <c r="AT6067" s="30"/>
      <c r="AU6067" s="121"/>
      <c r="AV6067" s="129"/>
      <c r="AW6067" s="129"/>
      <c r="AX6067" s="129"/>
    </row>
    <row r="6068" spans="1:50" x14ac:dyDescent="0.25">
      <c r="A6068" s="120"/>
      <c r="B6068" s="28"/>
      <c r="C6068" s="25"/>
      <c r="D6068" s="25"/>
      <c r="E6068" s="25"/>
      <c r="F6068" s="29"/>
      <c r="G6068" s="29"/>
      <c r="H6068" s="29"/>
      <c r="I6068" s="29"/>
      <c r="J6068" s="29"/>
      <c r="K6068" s="25"/>
      <c r="L6068" s="25"/>
      <c r="M6068" s="25"/>
      <c r="N6068" s="25"/>
      <c r="O6068" s="25"/>
      <c r="P6068" s="25"/>
      <c r="Q6068" s="28"/>
      <c r="R6068" s="29"/>
      <c r="S6068" s="27"/>
      <c r="T6068" s="27"/>
      <c r="U6068" s="28"/>
      <c r="V6068" s="26"/>
      <c r="W6068" s="26"/>
      <c r="X6068" s="26"/>
      <c r="Y6068" s="37"/>
      <c r="Z6068" s="37"/>
      <c r="AA6068" s="37"/>
      <c r="AB6068" s="30"/>
      <c r="AC6068" s="30"/>
      <c r="AD6068" s="31"/>
      <c r="AE6068" s="30"/>
      <c r="AF6068" s="30"/>
      <c r="AG6068" s="32"/>
      <c r="AH6068" s="30"/>
      <c r="AJ6068" s="30"/>
      <c r="AK6068" s="30"/>
      <c r="AL6068" s="30"/>
      <c r="AM6068" s="30"/>
      <c r="AN6068" s="30"/>
      <c r="AO6068" s="30"/>
      <c r="AP6068" s="30"/>
      <c r="AQ6068" s="30"/>
      <c r="AR6068" s="30"/>
      <c r="AS6068" s="30"/>
      <c r="AT6068" s="30"/>
      <c r="AU6068" s="121"/>
      <c r="AV6068" s="129"/>
      <c r="AW6068" s="129"/>
      <c r="AX6068" s="129"/>
    </row>
    <row r="6069" spans="1:50" x14ac:dyDescent="0.25">
      <c r="A6069" s="120"/>
      <c r="B6069" s="28"/>
      <c r="C6069" s="25"/>
      <c r="D6069" s="25"/>
      <c r="E6069" s="25"/>
      <c r="F6069" s="29"/>
      <c r="G6069" s="29"/>
      <c r="H6069" s="29"/>
      <c r="I6069" s="29"/>
      <c r="J6069" s="29"/>
      <c r="K6069" s="25"/>
      <c r="L6069" s="25"/>
      <c r="M6069" s="25"/>
      <c r="N6069" s="25"/>
      <c r="O6069" s="25"/>
      <c r="P6069" s="25"/>
      <c r="Q6069" s="28"/>
      <c r="R6069" s="29"/>
      <c r="S6069" s="27"/>
      <c r="T6069" s="27"/>
      <c r="U6069" s="28"/>
      <c r="V6069" s="26"/>
      <c r="W6069" s="26"/>
      <c r="X6069" s="26"/>
      <c r="Y6069" s="37"/>
      <c r="Z6069" s="37"/>
      <c r="AA6069" s="37"/>
      <c r="AB6069" s="30"/>
      <c r="AC6069" s="30"/>
      <c r="AD6069" s="31"/>
      <c r="AE6069" s="30"/>
      <c r="AF6069" s="30"/>
      <c r="AG6069" s="32"/>
      <c r="AH6069" s="30"/>
      <c r="AJ6069" s="30"/>
      <c r="AK6069" s="30"/>
      <c r="AL6069" s="30"/>
      <c r="AM6069" s="30"/>
      <c r="AN6069" s="30"/>
      <c r="AO6069" s="30"/>
      <c r="AP6069" s="30"/>
      <c r="AQ6069" s="30"/>
      <c r="AR6069" s="30"/>
      <c r="AS6069" s="30"/>
      <c r="AT6069" s="30"/>
      <c r="AU6069" s="121"/>
      <c r="AV6069" s="129"/>
      <c r="AW6069" s="129"/>
      <c r="AX6069" s="129"/>
    </row>
    <row r="6070" spans="1:50" x14ac:dyDescent="0.25">
      <c r="A6070" s="120"/>
      <c r="B6070" s="28"/>
      <c r="C6070" s="25"/>
      <c r="D6070" s="25"/>
      <c r="E6070" s="25"/>
      <c r="F6070" s="29"/>
      <c r="G6070" s="29"/>
      <c r="H6070" s="29"/>
      <c r="I6070" s="29"/>
      <c r="J6070" s="29"/>
      <c r="K6070" s="25"/>
      <c r="L6070" s="25"/>
      <c r="M6070" s="25"/>
      <c r="N6070" s="25"/>
      <c r="O6070" s="25"/>
      <c r="P6070" s="25"/>
      <c r="Q6070" s="28"/>
      <c r="R6070" s="29"/>
      <c r="S6070" s="27"/>
      <c r="T6070" s="27"/>
      <c r="U6070" s="28"/>
      <c r="V6070" s="26"/>
      <c r="W6070" s="26"/>
      <c r="X6070" s="26"/>
      <c r="Y6070" s="37"/>
      <c r="Z6070" s="37"/>
      <c r="AA6070" s="37"/>
      <c r="AB6070" s="30"/>
      <c r="AC6070" s="30"/>
      <c r="AD6070" s="31"/>
      <c r="AE6070" s="30"/>
      <c r="AF6070" s="30"/>
      <c r="AG6070" s="32"/>
      <c r="AH6070" s="30"/>
      <c r="AJ6070" s="30"/>
      <c r="AK6070" s="30"/>
      <c r="AL6070" s="30"/>
      <c r="AM6070" s="30"/>
      <c r="AN6070" s="30"/>
      <c r="AO6070" s="30"/>
      <c r="AP6070" s="30"/>
      <c r="AQ6070" s="30"/>
      <c r="AR6070" s="30"/>
      <c r="AS6070" s="30"/>
      <c r="AT6070" s="30"/>
      <c r="AU6070" s="121"/>
      <c r="AV6070" s="129"/>
      <c r="AW6070" s="129"/>
      <c r="AX6070" s="129"/>
    </row>
    <row r="6071" spans="1:50" x14ac:dyDescent="0.25">
      <c r="A6071" s="120"/>
      <c r="B6071" s="28"/>
      <c r="C6071" s="25"/>
      <c r="D6071" s="25"/>
      <c r="E6071" s="25"/>
      <c r="F6071" s="29"/>
      <c r="G6071" s="29"/>
      <c r="H6071" s="29"/>
      <c r="I6071" s="29"/>
      <c r="J6071" s="29"/>
      <c r="K6071" s="25"/>
      <c r="L6071" s="25"/>
      <c r="M6071" s="25"/>
      <c r="N6071" s="25"/>
      <c r="O6071" s="25"/>
      <c r="P6071" s="25"/>
      <c r="Q6071" s="28"/>
      <c r="R6071" s="29"/>
      <c r="S6071" s="27"/>
      <c r="T6071" s="27"/>
      <c r="U6071" s="28"/>
      <c r="V6071" s="26"/>
      <c r="W6071" s="26"/>
      <c r="X6071" s="26"/>
      <c r="Y6071" s="37"/>
      <c r="Z6071" s="37"/>
      <c r="AA6071" s="37"/>
      <c r="AB6071" s="30"/>
      <c r="AC6071" s="30"/>
      <c r="AD6071" s="31"/>
      <c r="AE6071" s="30"/>
      <c r="AF6071" s="30"/>
      <c r="AG6071" s="32"/>
      <c r="AH6071" s="30"/>
      <c r="AJ6071" s="30"/>
      <c r="AK6071" s="30"/>
      <c r="AL6071" s="30"/>
      <c r="AM6071" s="30"/>
      <c r="AN6071" s="30"/>
      <c r="AO6071" s="30"/>
      <c r="AP6071" s="30"/>
      <c r="AQ6071" s="30"/>
      <c r="AR6071" s="30"/>
      <c r="AS6071" s="30"/>
      <c r="AT6071" s="30"/>
      <c r="AU6071" s="121"/>
      <c r="AV6071" s="129"/>
      <c r="AW6071" s="129"/>
      <c r="AX6071" s="129"/>
    </row>
    <row r="6072" spans="1:50" x14ac:dyDescent="0.25">
      <c r="A6072" s="120"/>
      <c r="B6072" s="28"/>
      <c r="C6072" s="25"/>
      <c r="D6072" s="25"/>
      <c r="E6072" s="25"/>
      <c r="F6072" s="29"/>
      <c r="G6072" s="29"/>
      <c r="H6072" s="29"/>
      <c r="I6072" s="29"/>
      <c r="J6072" s="29"/>
      <c r="K6072" s="25"/>
      <c r="L6072" s="25"/>
      <c r="M6072" s="25"/>
      <c r="N6072" s="25"/>
      <c r="O6072" s="25"/>
      <c r="P6072" s="25"/>
      <c r="Q6072" s="28"/>
      <c r="R6072" s="29"/>
      <c r="S6072" s="27"/>
      <c r="T6072" s="27"/>
      <c r="U6072" s="28"/>
      <c r="V6072" s="26"/>
      <c r="W6072" s="26"/>
      <c r="X6072" s="26"/>
      <c r="Y6072" s="37"/>
      <c r="Z6072" s="37"/>
      <c r="AA6072" s="37"/>
      <c r="AB6072" s="30"/>
      <c r="AC6072" s="30"/>
      <c r="AD6072" s="31"/>
      <c r="AE6072" s="30"/>
      <c r="AF6072" s="30"/>
      <c r="AG6072" s="32"/>
      <c r="AH6072" s="30"/>
      <c r="AJ6072" s="30"/>
      <c r="AK6072" s="30"/>
      <c r="AL6072" s="30"/>
      <c r="AM6072" s="30"/>
      <c r="AN6072" s="30"/>
      <c r="AO6072" s="30"/>
      <c r="AP6072" s="30"/>
      <c r="AQ6072" s="30"/>
      <c r="AR6072" s="30"/>
      <c r="AS6072" s="30"/>
      <c r="AT6072" s="30"/>
      <c r="AU6072" s="121"/>
      <c r="AV6072" s="129"/>
      <c r="AW6072" s="129"/>
      <c r="AX6072" s="129"/>
    </row>
    <row r="6073" spans="1:50" x14ac:dyDescent="0.25">
      <c r="A6073" s="120"/>
      <c r="B6073" s="28"/>
      <c r="C6073" s="25"/>
      <c r="D6073" s="25"/>
      <c r="E6073" s="25"/>
      <c r="F6073" s="29"/>
      <c r="G6073" s="29"/>
      <c r="H6073" s="29"/>
      <c r="I6073" s="29"/>
      <c r="J6073" s="29"/>
      <c r="K6073" s="25"/>
      <c r="L6073" s="25"/>
      <c r="M6073" s="25"/>
      <c r="N6073" s="25"/>
      <c r="O6073" s="25"/>
      <c r="P6073" s="25"/>
      <c r="Q6073" s="28"/>
      <c r="R6073" s="29"/>
      <c r="S6073" s="27"/>
      <c r="T6073" s="27"/>
      <c r="U6073" s="28"/>
      <c r="V6073" s="26"/>
      <c r="W6073" s="26"/>
      <c r="X6073" s="26"/>
      <c r="Y6073" s="37"/>
      <c r="Z6073" s="37"/>
      <c r="AA6073" s="37"/>
      <c r="AB6073" s="30"/>
      <c r="AC6073" s="30"/>
      <c r="AD6073" s="31"/>
      <c r="AE6073" s="30"/>
      <c r="AF6073" s="30"/>
      <c r="AG6073" s="32"/>
      <c r="AH6073" s="30"/>
      <c r="AJ6073" s="30"/>
      <c r="AK6073" s="30"/>
      <c r="AL6073" s="30"/>
      <c r="AM6073" s="30"/>
      <c r="AN6073" s="30"/>
      <c r="AO6073" s="30"/>
      <c r="AP6073" s="30"/>
      <c r="AQ6073" s="30"/>
      <c r="AR6073" s="30"/>
      <c r="AS6073" s="30"/>
      <c r="AT6073" s="30"/>
      <c r="AU6073" s="121"/>
      <c r="AV6073" s="129"/>
      <c r="AW6073" s="129"/>
      <c r="AX6073" s="129"/>
    </row>
    <row r="6074" spans="1:50" x14ac:dyDescent="0.25">
      <c r="A6074" s="120"/>
      <c r="B6074" s="28"/>
      <c r="C6074" s="25"/>
      <c r="D6074" s="25"/>
      <c r="E6074" s="25"/>
      <c r="F6074" s="29"/>
      <c r="G6074" s="29"/>
      <c r="H6074" s="29"/>
      <c r="I6074" s="29"/>
      <c r="J6074" s="29"/>
      <c r="K6074" s="25"/>
      <c r="L6074" s="25"/>
      <c r="M6074" s="25"/>
      <c r="N6074" s="25"/>
      <c r="O6074" s="25"/>
      <c r="P6074" s="25"/>
      <c r="Q6074" s="28"/>
      <c r="R6074" s="29"/>
      <c r="S6074" s="27"/>
      <c r="T6074" s="27"/>
      <c r="U6074" s="28"/>
      <c r="V6074" s="26"/>
      <c r="W6074" s="26"/>
      <c r="X6074" s="26"/>
      <c r="Y6074" s="37"/>
      <c r="Z6074" s="37"/>
      <c r="AA6074" s="37"/>
      <c r="AB6074" s="30"/>
      <c r="AC6074" s="30"/>
      <c r="AD6074" s="31"/>
      <c r="AE6074" s="30"/>
      <c r="AF6074" s="30"/>
      <c r="AG6074" s="32"/>
      <c r="AH6074" s="30"/>
      <c r="AJ6074" s="30"/>
      <c r="AK6074" s="30"/>
      <c r="AL6074" s="30"/>
      <c r="AM6074" s="30"/>
      <c r="AN6074" s="30"/>
      <c r="AO6074" s="30"/>
      <c r="AP6074" s="30"/>
      <c r="AQ6074" s="30"/>
      <c r="AR6074" s="30"/>
      <c r="AS6074" s="30"/>
      <c r="AT6074" s="30"/>
      <c r="AU6074" s="121"/>
      <c r="AV6074" s="129"/>
      <c r="AW6074" s="129"/>
      <c r="AX6074" s="129"/>
    </row>
    <row r="6075" spans="1:50" x14ac:dyDescent="0.25">
      <c r="A6075" s="120"/>
      <c r="B6075" s="28"/>
      <c r="C6075" s="25"/>
      <c r="D6075" s="25"/>
      <c r="E6075" s="25"/>
      <c r="F6075" s="29"/>
      <c r="G6075" s="29"/>
      <c r="H6075" s="29"/>
      <c r="I6075" s="29"/>
      <c r="J6075" s="29"/>
      <c r="K6075" s="25"/>
      <c r="L6075" s="25"/>
      <c r="M6075" s="25"/>
      <c r="N6075" s="25"/>
      <c r="O6075" s="25"/>
      <c r="P6075" s="25"/>
      <c r="Q6075" s="28"/>
      <c r="R6075" s="29"/>
      <c r="S6075" s="27"/>
      <c r="T6075" s="27"/>
      <c r="U6075" s="28"/>
      <c r="V6075" s="26"/>
      <c r="W6075" s="26"/>
      <c r="X6075" s="26"/>
      <c r="Y6075" s="37"/>
      <c r="Z6075" s="37"/>
      <c r="AA6075" s="37"/>
      <c r="AB6075" s="30"/>
      <c r="AC6075" s="30"/>
      <c r="AD6075" s="31"/>
      <c r="AE6075" s="30"/>
      <c r="AF6075" s="30"/>
      <c r="AG6075" s="32"/>
      <c r="AH6075" s="30"/>
      <c r="AJ6075" s="30"/>
      <c r="AK6075" s="30"/>
      <c r="AL6075" s="30"/>
      <c r="AM6075" s="30"/>
      <c r="AN6075" s="30"/>
      <c r="AO6075" s="30"/>
      <c r="AP6075" s="30"/>
      <c r="AQ6075" s="30"/>
      <c r="AR6075" s="30"/>
      <c r="AS6075" s="30"/>
      <c r="AT6075" s="30"/>
      <c r="AU6075" s="121"/>
      <c r="AV6075" s="129"/>
      <c r="AW6075" s="129"/>
      <c r="AX6075" s="129"/>
    </row>
    <row r="6076" spans="1:50" x14ac:dyDescent="0.25">
      <c r="A6076" s="120"/>
      <c r="B6076" s="28"/>
      <c r="C6076" s="25"/>
      <c r="D6076" s="25"/>
      <c r="E6076" s="25"/>
      <c r="F6076" s="29"/>
      <c r="G6076" s="29"/>
      <c r="H6076" s="29"/>
      <c r="I6076" s="29"/>
      <c r="J6076" s="29"/>
      <c r="K6076" s="25"/>
      <c r="L6076" s="25"/>
      <c r="M6076" s="25"/>
      <c r="N6076" s="25"/>
      <c r="O6076" s="25"/>
      <c r="P6076" s="25"/>
      <c r="Q6076" s="28"/>
      <c r="R6076" s="29"/>
      <c r="S6076" s="27"/>
      <c r="T6076" s="27"/>
      <c r="U6076" s="28"/>
      <c r="V6076" s="26"/>
      <c r="W6076" s="26"/>
      <c r="X6076" s="26"/>
      <c r="Y6076" s="37"/>
      <c r="Z6076" s="37"/>
      <c r="AA6076" s="37"/>
      <c r="AB6076" s="30"/>
      <c r="AC6076" s="30"/>
      <c r="AD6076" s="31"/>
      <c r="AE6076" s="30"/>
      <c r="AF6076" s="30"/>
      <c r="AG6076" s="32"/>
      <c r="AH6076" s="30"/>
      <c r="AJ6076" s="30"/>
      <c r="AK6076" s="30"/>
      <c r="AL6076" s="30"/>
      <c r="AM6076" s="30"/>
      <c r="AN6076" s="30"/>
      <c r="AO6076" s="30"/>
      <c r="AP6076" s="30"/>
      <c r="AQ6076" s="30"/>
      <c r="AR6076" s="30"/>
      <c r="AS6076" s="30"/>
      <c r="AT6076" s="30"/>
      <c r="AU6076" s="121"/>
      <c r="AV6076" s="129"/>
      <c r="AW6076" s="129"/>
      <c r="AX6076" s="129"/>
    </row>
    <row r="6077" spans="1:50" x14ac:dyDescent="0.25">
      <c r="A6077" s="120"/>
      <c r="B6077" s="28"/>
      <c r="C6077" s="25"/>
      <c r="D6077" s="25"/>
      <c r="E6077" s="25"/>
      <c r="F6077" s="29"/>
      <c r="G6077" s="29"/>
      <c r="H6077" s="29"/>
      <c r="I6077" s="29"/>
      <c r="J6077" s="29"/>
      <c r="K6077" s="25"/>
      <c r="L6077" s="25"/>
      <c r="M6077" s="25"/>
      <c r="N6077" s="25"/>
      <c r="O6077" s="25"/>
      <c r="P6077" s="25"/>
      <c r="Q6077" s="28"/>
      <c r="R6077" s="29"/>
      <c r="S6077" s="27"/>
      <c r="T6077" s="27"/>
      <c r="U6077" s="28"/>
      <c r="V6077" s="26"/>
      <c r="W6077" s="26"/>
      <c r="X6077" s="26"/>
      <c r="Y6077" s="37"/>
      <c r="Z6077" s="37"/>
      <c r="AA6077" s="37"/>
      <c r="AB6077" s="30"/>
      <c r="AC6077" s="30"/>
      <c r="AD6077" s="31"/>
      <c r="AE6077" s="30"/>
      <c r="AF6077" s="30"/>
      <c r="AG6077" s="32"/>
      <c r="AH6077" s="30"/>
      <c r="AJ6077" s="30"/>
      <c r="AK6077" s="30"/>
      <c r="AL6077" s="30"/>
      <c r="AM6077" s="30"/>
      <c r="AN6077" s="30"/>
      <c r="AO6077" s="30"/>
      <c r="AP6077" s="30"/>
      <c r="AQ6077" s="30"/>
      <c r="AR6077" s="30"/>
      <c r="AS6077" s="30"/>
      <c r="AT6077" s="30"/>
      <c r="AU6077" s="121"/>
      <c r="AV6077" s="129"/>
      <c r="AW6077" s="129"/>
      <c r="AX6077" s="129"/>
    </row>
    <row r="6078" spans="1:50" x14ac:dyDescent="0.25">
      <c r="A6078" s="120"/>
      <c r="B6078" s="28"/>
      <c r="C6078" s="25"/>
      <c r="D6078" s="25"/>
      <c r="E6078" s="25"/>
      <c r="F6078" s="29"/>
      <c r="G6078" s="29"/>
      <c r="H6078" s="29"/>
      <c r="I6078" s="29"/>
      <c r="J6078" s="29"/>
      <c r="K6078" s="25"/>
      <c r="L6078" s="25"/>
      <c r="M6078" s="25"/>
      <c r="N6078" s="25"/>
      <c r="O6078" s="25"/>
      <c r="P6078" s="25"/>
      <c r="Q6078" s="28"/>
      <c r="R6078" s="29"/>
      <c r="S6078" s="27"/>
      <c r="T6078" s="27"/>
      <c r="U6078" s="28"/>
      <c r="V6078" s="26"/>
      <c r="W6078" s="26"/>
      <c r="X6078" s="26"/>
      <c r="Y6078" s="37"/>
      <c r="Z6078" s="37"/>
      <c r="AA6078" s="37"/>
      <c r="AB6078" s="30"/>
      <c r="AC6078" s="30"/>
      <c r="AD6078" s="31"/>
      <c r="AE6078" s="30"/>
      <c r="AF6078" s="30"/>
      <c r="AG6078" s="32"/>
      <c r="AH6078" s="30"/>
      <c r="AJ6078" s="30"/>
      <c r="AK6078" s="30"/>
      <c r="AL6078" s="30"/>
      <c r="AM6078" s="30"/>
      <c r="AN6078" s="30"/>
      <c r="AO6078" s="30"/>
      <c r="AP6078" s="30"/>
      <c r="AQ6078" s="30"/>
      <c r="AR6078" s="30"/>
      <c r="AS6078" s="30"/>
      <c r="AT6078" s="30"/>
      <c r="AU6078" s="121"/>
      <c r="AV6078" s="129"/>
      <c r="AW6078" s="129"/>
      <c r="AX6078" s="129"/>
    </row>
    <row r="6079" spans="1:50" x14ac:dyDescent="0.25">
      <c r="A6079" s="120"/>
      <c r="B6079" s="28"/>
      <c r="C6079" s="25"/>
      <c r="D6079" s="25"/>
      <c r="E6079" s="25"/>
      <c r="F6079" s="29"/>
      <c r="G6079" s="29"/>
      <c r="H6079" s="29"/>
      <c r="I6079" s="29"/>
      <c r="J6079" s="29"/>
      <c r="K6079" s="25"/>
      <c r="L6079" s="25"/>
      <c r="M6079" s="25"/>
      <c r="N6079" s="25"/>
      <c r="O6079" s="25"/>
      <c r="P6079" s="25"/>
      <c r="Q6079" s="28"/>
      <c r="R6079" s="29"/>
      <c r="S6079" s="27"/>
      <c r="T6079" s="27"/>
      <c r="U6079" s="28"/>
      <c r="V6079" s="26"/>
      <c r="W6079" s="26"/>
      <c r="X6079" s="26"/>
      <c r="Y6079" s="37"/>
      <c r="Z6079" s="37"/>
      <c r="AA6079" s="37"/>
      <c r="AB6079" s="30"/>
      <c r="AC6079" s="30"/>
      <c r="AD6079" s="31"/>
      <c r="AE6079" s="30"/>
      <c r="AF6079" s="30"/>
      <c r="AG6079" s="32"/>
      <c r="AH6079" s="30"/>
      <c r="AJ6079" s="30"/>
      <c r="AK6079" s="30"/>
      <c r="AL6079" s="30"/>
      <c r="AM6079" s="30"/>
      <c r="AN6079" s="30"/>
      <c r="AO6079" s="30"/>
      <c r="AP6079" s="30"/>
      <c r="AQ6079" s="30"/>
      <c r="AR6079" s="30"/>
      <c r="AS6079" s="30"/>
      <c r="AT6079" s="30"/>
      <c r="AU6079" s="121"/>
      <c r="AV6079" s="129"/>
      <c r="AW6079" s="129"/>
      <c r="AX6079" s="129"/>
    </row>
    <row r="6080" spans="1:50" x14ac:dyDescent="0.25">
      <c r="A6080" s="120"/>
      <c r="B6080" s="28"/>
      <c r="C6080" s="25"/>
      <c r="D6080" s="25"/>
      <c r="E6080" s="25"/>
      <c r="F6080" s="29"/>
      <c r="G6080" s="29"/>
      <c r="H6080" s="29"/>
      <c r="I6080" s="29"/>
      <c r="J6080" s="29"/>
      <c r="K6080" s="25"/>
      <c r="L6080" s="25"/>
      <c r="M6080" s="25"/>
      <c r="N6080" s="25"/>
      <c r="O6080" s="25"/>
      <c r="P6080" s="25"/>
      <c r="Q6080" s="28"/>
      <c r="R6080" s="29"/>
      <c r="S6080" s="27"/>
      <c r="T6080" s="27"/>
      <c r="U6080" s="28"/>
      <c r="V6080" s="26"/>
      <c r="W6080" s="26"/>
      <c r="X6080" s="26"/>
      <c r="Y6080" s="37"/>
      <c r="Z6080" s="37"/>
      <c r="AA6080" s="37"/>
      <c r="AB6080" s="30"/>
      <c r="AC6080" s="30"/>
      <c r="AD6080" s="31"/>
      <c r="AE6080" s="30"/>
      <c r="AF6080" s="30"/>
      <c r="AG6080" s="32"/>
      <c r="AH6080" s="30"/>
      <c r="AJ6080" s="30"/>
      <c r="AK6080" s="30"/>
      <c r="AL6080" s="30"/>
      <c r="AM6080" s="30"/>
      <c r="AN6080" s="30"/>
      <c r="AO6080" s="30"/>
      <c r="AP6080" s="30"/>
      <c r="AQ6080" s="30"/>
      <c r="AR6080" s="30"/>
      <c r="AS6080" s="30"/>
      <c r="AT6080" s="30"/>
      <c r="AU6080" s="121"/>
      <c r="AV6080" s="129"/>
      <c r="AW6080" s="129"/>
      <c r="AX6080" s="129"/>
    </row>
    <row r="6081" spans="1:50" x14ac:dyDescent="0.25">
      <c r="A6081" s="120"/>
      <c r="B6081" s="28"/>
      <c r="C6081" s="25"/>
      <c r="D6081" s="25"/>
      <c r="E6081" s="25"/>
      <c r="F6081" s="29"/>
      <c r="G6081" s="29"/>
      <c r="H6081" s="29"/>
      <c r="I6081" s="29"/>
      <c r="J6081" s="29"/>
      <c r="K6081" s="25"/>
      <c r="L6081" s="25"/>
      <c r="M6081" s="25"/>
      <c r="N6081" s="25"/>
      <c r="O6081" s="25"/>
      <c r="P6081" s="25"/>
      <c r="Q6081" s="28"/>
      <c r="R6081" s="29"/>
      <c r="S6081" s="27"/>
      <c r="T6081" s="27"/>
      <c r="U6081" s="28"/>
      <c r="V6081" s="26"/>
      <c r="W6081" s="26"/>
      <c r="X6081" s="26"/>
      <c r="Y6081" s="37"/>
      <c r="Z6081" s="37"/>
      <c r="AA6081" s="37"/>
      <c r="AB6081" s="30"/>
      <c r="AC6081" s="30"/>
      <c r="AD6081" s="31"/>
      <c r="AE6081" s="30"/>
      <c r="AF6081" s="30"/>
      <c r="AG6081" s="32"/>
      <c r="AH6081" s="30"/>
      <c r="AJ6081" s="30"/>
      <c r="AK6081" s="30"/>
      <c r="AL6081" s="30"/>
      <c r="AM6081" s="30"/>
      <c r="AN6081" s="30"/>
      <c r="AO6081" s="30"/>
      <c r="AP6081" s="30"/>
      <c r="AQ6081" s="30"/>
      <c r="AR6081" s="30"/>
      <c r="AS6081" s="30"/>
      <c r="AT6081" s="30"/>
      <c r="AU6081" s="121"/>
      <c r="AV6081" s="129"/>
      <c r="AW6081" s="129"/>
      <c r="AX6081" s="129"/>
    </row>
    <row r="6082" spans="1:50" x14ac:dyDescent="0.25">
      <c r="A6082" s="120"/>
      <c r="B6082" s="28"/>
      <c r="C6082" s="25"/>
      <c r="D6082" s="25"/>
      <c r="E6082" s="25"/>
      <c r="F6082" s="29"/>
      <c r="G6082" s="29"/>
      <c r="H6082" s="29"/>
      <c r="I6082" s="29"/>
      <c r="J6082" s="29"/>
      <c r="K6082" s="25"/>
      <c r="L6082" s="25"/>
      <c r="M6082" s="25"/>
      <c r="N6082" s="25"/>
      <c r="O6082" s="25"/>
      <c r="P6082" s="25"/>
      <c r="Q6082" s="28"/>
      <c r="R6082" s="29"/>
      <c r="S6082" s="27"/>
      <c r="T6082" s="27"/>
      <c r="U6082" s="28"/>
      <c r="V6082" s="26"/>
      <c r="W6082" s="26"/>
      <c r="X6082" s="26"/>
      <c r="Y6082" s="37"/>
      <c r="Z6082" s="37"/>
      <c r="AA6082" s="37"/>
      <c r="AB6082" s="30"/>
      <c r="AC6082" s="30"/>
      <c r="AD6082" s="31"/>
      <c r="AE6082" s="30"/>
      <c r="AF6082" s="30"/>
      <c r="AG6082" s="32"/>
      <c r="AH6082" s="30"/>
      <c r="AJ6082" s="30"/>
      <c r="AK6082" s="30"/>
      <c r="AL6082" s="30"/>
      <c r="AM6082" s="30"/>
      <c r="AN6082" s="30"/>
      <c r="AO6082" s="30"/>
      <c r="AP6082" s="30"/>
      <c r="AQ6082" s="30"/>
      <c r="AR6082" s="30"/>
      <c r="AS6082" s="30"/>
      <c r="AT6082" s="30"/>
      <c r="AU6082" s="121"/>
      <c r="AV6082" s="129"/>
      <c r="AW6082" s="129"/>
      <c r="AX6082" s="129"/>
    </row>
    <row r="6083" spans="1:50" x14ac:dyDescent="0.25">
      <c r="A6083" s="120"/>
      <c r="B6083" s="28"/>
      <c r="C6083" s="25"/>
      <c r="D6083" s="25"/>
      <c r="E6083" s="25"/>
      <c r="F6083" s="29"/>
      <c r="G6083" s="29"/>
      <c r="H6083" s="29"/>
      <c r="I6083" s="29"/>
      <c r="J6083" s="29"/>
      <c r="K6083" s="25"/>
      <c r="L6083" s="25"/>
      <c r="M6083" s="25"/>
      <c r="N6083" s="25"/>
      <c r="O6083" s="25"/>
      <c r="P6083" s="25"/>
      <c r="Q6083" s="28"/>
      <c r="R6083" s="29"/>
      <c r="S6083" s="27"/>
      <c r="T6083" s="27"/>
      <c r="U6083" s="28"/>
      <c r="V6083" s="26"/>
      <c r="W6083" s="26"/>
      <c r="X6083" s="26"/>
      <c r="Y6083" s="37"/>
      <c r="Z6083" s="37"/>
      <c r="AA6083" s="37"/>
      <c r="AB6083" s="30"/>
      <c r="AC6083" s="30"/>
      <c r="AD6083" s="31"/>
      <c r="AE6083" s="30"/>
      <c r="AF6083" s="30"/>
      <c r="AG6083" s="32"/>
      <c r="AH6083" s="30"/>
      <c r="AJ6083" s="30"/>
      <c r="AK6083" s="30"/>
      <c r="AL6083" s="30"/>
      <c r="AM6083" s="30"/>
      <c r="AN6083" s="30"/>
      <c r="AO6083" s="30"/>
      <c r="AP6083" s="30"/>
      <c r="AQ6083" s="30"/>
      <c r="AR6083" s="30"/>
      <c r="AS6083" s="30"/>
      <c r="AT6083" s="30"/>
      <c r="AU6083" s="121"/>
      <c r="AV6083" s="129"/>
      <c r="AW6083" s="129"/>
      <c r="AX6083" s="129"/>
    </row>
    <row r="6084" spans="1:50" x14ac:dyDescent="0.25">
      <c r="A6084" s="120"/>
      <c r="B6084" s="28"/>
      <c r="C6084" s="25"/>
      <c r="D6084" s="25"/>
      <c r="E6084" s="25"/>
      <c r="F6084" s="29"/>
      <c r="G6084" s="29"/>
      <c r="H6084" s="29"/>
      <c r="I6084" s="29"/>
      <c r="J6084" s="29"/>
      <c r="K6084" s="25"/>
      <c r="L6084" s="25"/>
      <c r="M6084" s="25"/>
      <c r="N6084" s="25"/>
      <c r="O6084" s="25"/>
      <c r="P6084" s="25"/>
      <c r="Q6084" s="28"/>
      <c r="R6084" s="29"/>
      <c r="S6084" s="27"/>
      <c r="T6084" s="27"/>
      <c r="U6084" s="28"/>
      <c r="V6084" s="26"/>
      <c r="W6084" s="26"/>
      <c r="X6084" s="26"/>
      <c r="Y6084" s="37"/>
      <c r="Z6084" s="37"/>
      <c r="AA6084" s="37"/>
      <c r="AB6084" s="30"/>
      <c r="AC6084" s="30"/>
      <c r="AD6084" s="31"/>
      <c r="AE6084" s="30"/>
      <c r="AF6084" s="30"/>
      <c r="AG6084" s="32"/>
      <c r="AH6084" s="30"/>
      <c r="AJ6084" s="30"/>
      <c r="AK6084" s="30"/>
      <c r="AL6084" s="30"/>
      <c r="AM6084" s="30"/>
      <c r="AN6084" s="30"/>
      <c r="AO6084" s="30"/>
      <c r="AP6084" s="30"/>
      <c r="AQ6084" s="30"/>
      <c r="AR6084" s="30"/>
      <c r="AS6084" s="30"/>
      <c r="AT6084" s="30"/>
      <c r="AU6084" s="121"/>
      <c r="AV6084" s="129"/>
      <c r="AW6084" s="129"/>
      <c r="AX6084" s="129"/>
    </row>
    <row r="6085" spans="1:50" x14ac:dyDescent="0.25">
      <c r="A6085" s="120"/>
      <c r="B6085" s="28"/>
      <c r="C6085" s="25"/>
      <c r="D6085" s="25"/>
      <c r="E6085" s="25"/>
      <c r="F6085" s="29"/>
      <c r="G6085" s="29"/>
      <c r="H6085" s="29"/>
      <c r="I6085" s="29"/>
      <c r="J6085" s="29"/>
      <c r="K6085" s="25"/>
      <c r="L6085" s="25"/>
      <c r="M6085" s="25"/>
      <c r="N6085" s="25"/>
      <c r="O6085" s="25"/>
      <c r="P6085" s="25"/>
      <c r="Q6085" s="28"/>
      <c r="R6085" s="29"/>
      <c r="S6085" s="27"/>
      <c r="T6085" s="27"/>
      <c r="U6085" s="28"/>
      <c r="V6085" s="26"/>
      <c r="W6085" s="26"/>
      <c r="X6085" s="26"/>
      <c r="Y6085" s="37"/>
      <c r="Z6085" s="37"/>
      <c r="AA6085" s="37"/>
      <c r="AB6085" s="30"/>
      <c r="AC6085" s="30"/>
      <c r="AD6085" s="31"/>
      <c r="AE6085" s="30"/>
      <c r="AF6085" s="30"/>
      <c r="AG6085" s="32"/>
      <c r="AH6085" s="30"/>
      <c r="AJ6085" s="30"/>
      <c r="AK6085" s="30"/>
      <c r="AL6085" s="30"/>
      <c r="AM6085" s="30"/>
      <c r="AN6085" s="30"/>
      <c r="AO6085" s="30"/>
      <c r="AP6085" s="30"/>
      <c r="AQ6085" s="30"/>
      <c r="AR6085" s="30"/>
      <c r="AS6085" s="30"/>
      <c r="AT6085" s="30"/>
      <c r="AU6085" s="121"/>
      <c r="AV6085" s="129"/>
      <c r="AW6085" s="129"/>
      <c r="AX6085" s="129"/>
    </row>
    <row r="6086" spans="1:50" x14ac:dyDescent="0.25">
      <c r="A6086" s="120"/>
      <c r="B6086" s="28"/>
      <c r="C6086" s="25"/>
      <c r="D6086" s="25"/>
      <c r="E6086" s="25"/>
      <c r="F6086" s="29"/>
      <c r="G6086" s="29"/>
      <c r="H6086" s="29"/>
      <c r="I6086" s="29"/>
      <c r="J6086" s="29"/>
      <c r="K6086" s="25"/>
      <c r="L6086" s="25"/>
      <c r="M6086" s="25"/>
      <c r="N6086" s="25"/>
      <c r="O6086" s="25"/>
      <c r="P6086" s="25"/>
      <c r="Q6086" s="28"/>
      <c r="R6086" s="29"/>
      <c r="S6086" s="27"/>
      <c r="T6086" s="27"/>
      <c r="U6086" s="28"/>
      <c r="V6086" s="26"/>
      <c r="W6086" s="26"/>
      <c r="X6086" s="26"/>
      <c r="Y6086" s="37"/>
      <c r="Z6086" s="37"/>
      <c r="AA6086" s="37"/>
      <c r="AB6086" s="30"/>
      <c r="AC6086" s="30"/>
      <c r="AD6086" s="31"/>
      <c r="AE6086" s="30"/>
      <c r="AF6086" s="30"/>
      <c r="AG6086" s="32"/>
      <c r="AH6086" s="30"/>
      <c r="AJ6086" s="30"/>
      <c r="AK6086" s="30"/>
      <c r="AL6086" s="30"/>
      <c r="AM6086" s="30"/>
      <c r="AN6086" s="30"/>
      <c r="AO6086" s="30"/>
      <c r="AP6086" s="30"/>
      <c r="AQ6086" s="30"/>
      <c r="AR6086" s="30"/>
      <c r="AS6086" s="30"/>
      <c r="AT6086" s="30"/>
      <c r="AU6086" s="121"/>
      <c r="AV6086" s="129"/>
      <c r="AW6086" s="129"/>
      <c r="AX6086" s="129"/>
    </row>
    <row r="6087" spans="1:50" x14ac:dyDescent="0.25">
      <c r="A6087" s="120"/>
      <c r="B6087" s="28"/>
      <c r="C6087" s="25"/>
      <c r="D6087" s="25"/>
      <c r="E6087" s="25"/>
      <c r="F6087" s="29"/>
      <c r="G6087" s="29"/>
      <c r="H6087" s="29"/>
      <c r="I6087" s="29"/>
      <c r="J6087" s="29"/>
      <c r="K6087" s="25"/>
      <c r="L6087" s="25"/>
      <c r="M6087" s="25"/>
      <c r="N6087" s="25"/>
      <c r="O6087" s="25"/>
      <c r="P6087" s="25"/>
      <c r="Q6087" s="28"/>
      <c r="R6087" s="29"/>
      <c r="S6087" s="27"/>
      <c r="T6087" s="27"/>
      <c r="U6087" s="28"/>
      <c r="V6087" s="26"/>
      <c r="W6087" s="26"/>
      <c r="X6087" s="26"/>
      <c r="Y6087" s="37"/>
      <c r="Z6087" s="37"/>
      <c r="AA6087" s="37"/>
      <c r="AB6087" s="30"/>
      <c r="AC6087" s="30"/>
      <c r="AD6087" s="31"/>
      <c r="AE6087" s="30"/>
      <c r="AF6087" s="30"/>
      <c r="AG6087" s="32"/>
      <c r="AH6087" s="30"/>
      <c r="AJ6087" s="30"/>
      <c r="AK6087" s="30"/>
      <c r="AL6087" s="30"/>
      <c r="AM6087" s="30"/>
      <c r="AN6087" s="30"/>
      <c r="AO6087" s="30"/>
      <c r="AP6087" s="30"/>
      <c r="AQ6087" s="30"/>
      <c r="AR6087" s="30"/>
      <c r="AS6087" s="30"/>
      <c r="AT6087" s="30"/>
      <c r="AU6087" s="121"/>
      <c r="AV6087" s="129"/>
      <c r="AW6087" s="129"/>
      <c r="AX6087" s="129"/>
    </row>
    <row r="6088" spans="1:50" x14ac:dyDescent="0.25">
      <c r="A6088" s="120"/>
      <c r="B6088" s="28"/>
      <c r="C6088" s="25"/>
      <c r="D6088" s="25"/>
      <c r="E6088" s="25"/>
      <c r="F6088" s="29"/>
      <c r="G6088" s="29"/>
      <c r="H6088" s="29"/>
      <c r="I6088" s="29"/>
      <c r="J6088" s="29"/>
      <c r="K6088" s="25"/>
      <c r="L6088" s="25"/>
      <c r="M6088" s="25"/>
      <c r="N6088" s="25"/>
      <c r="O6088" s="25"/>
      <c r="P6088" s="25"/>
      <c r="Q6088" s="28"/>
      <c r="R6088" s="29"/>
      <c r="S6088" s="27"/>
      <c r="T6088" s="27"/>
      <c r="U6088" s="28"/>
      <c r="V6088" s="26"/>
      <c r="W6088" s="26"/>
      <c r="X6088" s="26"/>
      <c r="Y6088" s="37"/>
      <c r="Z6088" s="37"/>
      <c r="AA6088" s="37"/>
      <c r="AB6088" s="30"/>
      <c r="AC6088" s="30"/>
      <c r="AD6088" s="31"/>
      <c r="AE6088" s="30"/>
      <c r="AF6088" s="30"/>
      <c r="AG6088" s="32"/>
      <c r="AH6088" s="30"/>
      <c r="AJ6088" s="30"/>
      <c r="AK6088" s="30"/>
      <c r="AL6088" s="30"/>
      <c r="AM6088" s="30"/>
      <c r="AN6088" s="30"/>
      <c r="AO6088" s="30"/>
      <c r="AP6088" s="30"/>
      <c r="AQ6088" s="30"/>
      <c r="AR6088" s="30"/>
      <c r="AS6088" s="30"/>
      <c r="AT6088" s="30"/>
      <c r="AU6088" s="121"/>
      <c r="AV6088" s="129"/>
      <c r="AW6088" s="129"/>
      <c r="AX6088" s="129"/>
    </row>
    <row r="6089" spans="1:50" x14ac:dyDescent="0.25">
      <c r="A6089" s="120"/>
      <c r="B6089" s="28"/>
      <c r="C6089" s="25"/>
      <c r="D6089" s="25"/>
      <c r="E6089" s="25"/>
      <c r="F6089" s="29"/>
      <c r="G6089" s="29"/>
      <c r="H6089" s="29"/>
      <c r="I6089" s="29"/>
      <c r="J6089" s="29"/>
      <c r="K6089" s="25"/>
      <c r="L6089" s="25"/>
      <c r="M6089" s="25"/>
      <c r="N6089" s="25"/>
      <c r="O6089" s="25"/>
      <c r="P6089" s="25"/>
      <c r="Q6089" s="28"/>
      <c r="R6089" s="29"/>
      <c r="S6089" s="27"/>
      <c r="T6089" s="27"/>
      <c r="U6089" s="28"/>
      <c r="V6089" s="26"/>
      <c r="W6089" s="26"/>
      <c r="X6089" s="26"/>
      <c r="Y6089" s="37"/>
      <c r="Z6089" s="37"/>
      <c r="AA6089" s="37"/>
      <c r="AB6089" s="30"/>
      <c r="AC6089" s="30"/>
      <c r="AD6089" s="31"/>
      <c r="AE6089" s="30"/>
      <c r="AF6089" s="30"/>
      <c r="AG6089" s="32"/>
      <c r="AH6089" s="30"/>
      <c r="AJ6089" s="30"/>
      <c r="AK6089" s="30"/>
      <c r="AL6089" s="30"/>
      <c r="AM6089" s="30"/>
      <c r="AN6089" s="30"/>
      <c r="AO6089" s="30"/>
      <c r="AP6089" s="30"/>
      <c r="AQ6089" s="30"/>
      <c r="AR6089" s="30"/>
      <c r="AS6089" s="30"/>
      <c r="AT6089" s="30"/>
      <c r="AU6089" s="121"/>
      <c r="AV6089" s="129"/>
      <c r="AW6089" s="129"/>
      <c r="AX6089" s="129"/>
    </row>
    <row r="6090" spans="1:50" x14ac:dyDescent="0.25">
      <c r="A6090" s="120"/>
      <c r="B6090" s="28"/>
      <c r="C6090" s="25"/>
      <c r="D6090" s="25"/>
      <c r="E6090" s="25"/>
      <c r="F6090" s="29"/>
      <c r="G6090" s="29"/>
      <c r="H6090" s="29"/>
      <c r="I6090" s="29"/>
      <c r="J6090" s="29"/>
      <c r="K6090" s="25"/>
      <c r="L6090" s="25"/>
      <c r="M6090" s="25"/>
      <c r="N6090" s="25"/>
      <c r="O6090" s="25"/>
      <c r="P6090" s="25"/>
      <c r="Q6090" s="28"/>
      <c r="R6090" s="29"/>
      <c r="S6090" s="27"/>
      <c r="T6090" s="27"/>
      <c r="U6090" s="28"/>
      <c r="V6090" s="26"/>
      <c r="W6090" s="26"/>
      <c r="X6090" s="26"/>
      <c r="Y6090" s="37"/>
      <c r="Z6090" s="37"/>
      <c r="AA6090" s="37"/>
      <c r="AB6090" s="30"/>
      <c r="AC6090" s="30"/>
      <c r="AD6090" s="31"/>
      <c r="AE6090" s="30"/>
      <c r="AF6090" s="30"/>
      <c r="AG6090" s="32"/>
      <c r="AH6090" s="30"/>
      <c r="AJ6090" s="30"/>
      <c r="AK6090" s="30"/>
      <c r="AL6090" s="30"/>
      <c r="AM6090" s="30"/>
      <c r="AN6090" s="30"/>
      <c r="AO6090" s="30"/>
      <c r="AP6090" s="30"/>
      <c r="AQ6090" s="30"/>
      <c r="AR6090" s="30"/>
      <c r="AS6090" s="30"/>
      <c r="AT6090" s="30"/>
      <c r="AU6090" s="121"/>
      <c r="AV6090" s="129"/>
      <c r="AW6090" s="129"/>
      <c r="AX6090" s="129"/>
    </row>
    <row r="6091" spans="1:50" x14ac:dyDescent="0.25">
      <c r="A6091" s="120"/>
      <c r="B6091" s="28"/>
      <c r="C6091" s="25"/>
      <c r="D6091" s="25"/>
      <c r="E6091" s="25"/>
      <c r="F6091" s="29"/>
      <c r="G6091" s="29"/>
      <c r="H6091" s="29"/>
      <c r="I6091" s="29"/>
      <c r="J6091" s="29"/>
      <c r="K6091" s="25"/>
      <c r="L6091" s="25"/>
      <c r="M6091" s="25"/>
      <c r="N6091" s="25"/>
      <c r="O6091" s="25"/>
      <c r="P6091" s="25"/>
      <c r="Q6091" s="28"/>
      <c r="R6091" s="29"/>
      <c r="S6091" s="27"/>
      <c r="T6091" s="27"/>
      <c r="U6091" s="28"/>
      <c r="V6091" s="26"/>
      <c r="W6091" s="26"/>
      <c r="X6091" s="26"/>
      <c r="Y6091" s="37"/>
      <c r="Z6091" s="37"/>
      <c r="AA6091" s="37"/>
      <c r="AB6091" s="30"/>
      <c r="AC6091" s="30"/>
      <c r="AD6091" s="31"/>
      <c r="AE6091" s="30"/>
      <c r="AF6091" s="30"/>
      <c r="AG6091" s="32"/>
      <c r="AH6091" s="30"/>
      <c r="AJ6091" s="30"/>
      <c r="AK6091" s="30"/>
      <c r="AL6091" s="30"/>
      <c r="AM6091" s="30"/>
      <c r="AN6091" s="30"/>
      <c r="AO6091" s="30"/>
      <c r="AP6091" s="30"/>
      <c r="AQ6091" s="30"/>
      <c r="AR6091" s="30"/>
      <c r="AS6091" s="30"/>
      <c r="AT6091" s="30"/>
      <c r="AU6091" s="121"/>
      <c r="AV6091" s="129"/>
      <c r="AW6091" s="129"/>
      <c r="AX6091" s="129"/>
    </row>
    <row r="6092" spans="1:50" x14ac:dyDescent="0.25">
      <c r="A6092" s="120"/>
      <c r="B6092" s="28"/>
      <c r="C6092" s="25"/>
      <c r="D6092" s="25"/>
      <c r="E6092" s="25"/>
      <c r="F6092" s="29"/>
      <c r="G6092" s="29"/>
      <c r="H6092" s="29"/>
      <c r="I6092" s="29"/>
      <c r="J6092" s="29"/>
      <c r="K6092" s="25"/>
      <c r="L6092" s="25"/>
      <c r="M6092" s="25"/>
      <c r="N6092" s="25"/>
      <c r="O6092" s="25"/>
      <c r="P6092" s="25"/>
      <c r="Q6092" s="28"/>
      <c r="R6092" s="29"/>
      <c r="S6092" s="27"/>
      <c r="T6092" s="27"/>
      <c r="U6092" s="28"/>
      <c r="V6092" s="26"/>
      <c r="W6092" s="26"/>
      <c r="X6092" s="26"/>
      <c r="Y6092" s="37"/>
      <c r="Z6092" s="37"/>
      <c r="AA6092" s="37"/>
      <c r="AB6092" s="30"/>
      <c r="AC6092" s="30"/>
      <c r="AD6092" s="31"/>
      <c r="AE6092" s="30"/>
      <c r="AF6092" s="30"/>
      <c r="AG6092" s="32"/>
      <c r="AH6092" s="30"/>
      <c r="AJ6092" s="30"/>
      <c r="AK6092" s="30"/>
      <c r="AL6092" s="30"/>
      <c r="AM6092" s="30"/>
      <c r="AN6092" s="30"/>
      <c r="AO6092" s="30"/>
      <c r="AP6092" s="30"/>
      <c r="AQ6092" s="30"/>
      <c r="AR6092" s="30"/>
      <c r="AS6092" s="30"/>
      <c r="AT6092" s="30"/>
      <c r="AU6092" s="121"/>
      <c r="AV6092" s="129"/>
      <c r="AW6092" s="129"/>
      <c r="AX6092" s="129"/>
    </row>
    <row r="6093" spans="1:50" x14ac:dyDescent="0.25">
      <c r="A6093" s="120"/>
      <c r="B6093" s="28"/>
      <c r="C6093" s="25"/>
      <c r="D6093" s="25"/>
      <c r="E6093" s="25"/>
      <c r="F6093" s="29"/>
      <c r="G6093" s="29"/>
      <c r="H6093" s="29"/>
      <c r="I6093" s="29"/>
      <c r="J6093" s="29"/>
      <c r="K6093" s="25"/>
      <c r="L6093" s="25"/>
      <c r="M6093" s="25"/>
      <c r="N6093" s="25"/>
      <c r="O6093" s="25"/>
      <c r="P6093" s="25"/>
      <c r="Q6093" s="28"/>
      <c r="R6093" s="29"/>
      <c r="S6093" s="27"/>
      <c r="T6093" s="27"/>
      <c r="U6093" s="28"/>
      <c r="V6093" s="26"/>
      <c r="W6093" s="26"/>
      <c r="X6093" s="26"/>
      <c r="Y6093" s="37"/>
      <c r="Z6093" s="37"/>
      <c r="AA6093" s="37"/>
      <c r="AB6093" s="30"/>
      <c r="AC6093" s="30"/>
      <c r="AD6093" s="31"/>
      <c r="AE6093" s="30"/>
      <c r="AF6093" s="30"/>
      <c r="AG6093" s="32"/>
      <c r="AH6093" s="30"/>
      <c r="AJ6093" s="30"/>
      <c r="AK6093" s="30"/>
      <c r="AL6093" s="30"/>
      <c r="AM6093" s="30"/>
      <c r="AN6093" s="30"/>
      <c r="AO6093" s="30"/>
      <c r="AP6093" s="30"/>
      <c r="AQ6093" s="30"/>
      <c r="AR6093" s="30"/>
      <c r="AS6093" s="30"/>
      <c r="AT6093" s="30"/>
      <c r="AU6093" s="121"/>
      <c r="AV6093" s="129"/>
      <c r="AW6093" s="129"/>
      <c r="AX6093" s="129"/>
    </row>
    <row r="6094" spans="1:50" x14ac:dyDescent="0.25">
      <c r="A6094" s="120"/>
      <c r="B6094" s="28"/>
      <c r="C6094" s="25"/>
      <c r="D6094" s="25"/>
      <c r="E6094" s="25"/>
      <c r="F6094" s="29"/>
      <c r="G6094" s="29"/>
      <c r="H6094" s="29"/>
      <c r="I6094" s="29"/>
      <c r="J6094" s="29"/>
      <c r="K6094" s="25"/>
      <c r="L6094" s="25"/>
      <c r="M6094" s="25"/>
      <c r="N6094" s="25"/>
      <c r="O6094" s="25"/>
      <c r="P6094" s="25"/>
      <c r="Q6094" s="28"/>
      <c r="R6094" s="29"/>
      <c r="S6094" s="27"/>
      <c r="T6094" s="27"/>
      <c r="U6094" s="28"/>
      <c r="V6094" s="26"/>
      <c r="W6094" s="26"/>
      <c r="X6094" s="26"/>
      <c r="Y6094" s="37"/>
      <c r="Z6094" s="37"/>
      <c r="AA6094" s="37"/>
      <c r="AB6094" s="30"/>
      <c r="AC6094" s="30"/>
      <c r="AD6094" s="31"/>
      <c r="AE6094" s="30"/>
      <c r="AF6094" s="30"/>
      <c r="AG6094" s="32"/>
      <c r="AH6094" s="30"/>
      <c r="AJ6094" s="30"/>
      <c r="AK6094" s="30"/>
      <c r="AL6094" s="30"/>
      <c r="AM6094" s="30"/>
      <c r="AN6094" s="30"/>
      <c r="AO6094" s="30"/>
      <c r="AP6094" s="30"/>
      <c r="AQ6094" s="30"/>
      <c r="AR6094" s="30"/>
      <c r="AS6094" s="30"/>
      <c r="AT6094" s="30"/>
      <c r="AU6094" s="121"/>
      <c r="AV6094" s="129"/>
      <c r="AW6094" s="129"/>
      <c r="AX6094" s="129"/>
    </row>
    <row r="6095" spans="1:50" x14ac:dyDescent="0.25">
      <c r="A6095" s="120"/>
      <c r="B6095" s="28"/>
      <c r="C6095" s="25"/>
      <c r="D6095" s="25"/>
      <c r="E6095" s="25"/>
      <c r="F6095" s="29"/>
      <c r="G6095" s="29"/>
      <c r="H6095" s="29"/>
      <c r="I6095" s="29"/>
      <c r="J6095" s="29"/>
      <c r="K6095" s="25"/>
      <c r="L6095" s="25"/>
      <c r="M6095" s="25"/>
      <c r="N6095" s="25"/>
      <c r="O6095" s="25"/>
      <c r="P6095" s="25"/>
      <c r="Q6095" s="28"/>
      <c r="R6095" s="29"/>
      <c r="S6095" s="27"/>
      <c r="T6095" s="27"/>
      <c r="U6095" s="28"/>
      <c r="V6095" s="26"/>
      <c r="W6095" s="26"/>
      <c r="X6095" s="26"/>
      <c r="Y6095" s="37"/>
      <c r="Z6095" s="37"/>
      <c r="AA6095" s="37"/>
      <c r="AB6095" s="30"/>
      <c r="AC6095" s="30"/>
      <c r="AD6095" s="31"/>
      <c r="AE6095" s="30"/>
      <c r="AF6095" s="30"/>
      <c r="AG6095" s="32"/>
      <c r="AH6095" s="30"/>
      <c r="AJ6095" s="30"/>
      <c r="AK6095" s="30"/>
      <c r="AL6095" s="30"/>
      <c r="AM6095" s="30"/>
      <c r="AN6095" s="30"/>
      <c r="AO6095" s="30"/>
      <c r="AP6095" s="30"/>
      <c r="AQ6095" s="30"/>
      <c r="AR6095" s="30"/>
      <c r="AS6095" s="30"/>
      <c r="AT6095" s="30"/>
      <c r="AU6095" s="121"/>
      <c r="AV6095" s="129"/>
      <c r="AW6095" s="129"/>
      <c r="AX6095" s="129"/>
    </row>
    <row r="6096" spans="1:50" x14ac:dyDescent="0.25">
      <c r="A6096" s="120"/>
      <c r="B6096" s="28"/>
      <c r="C6096" s="25"/>
      <c r="D6096" s="25"/>
      <c r="E6096" s="25"/>
      <c r="F6096" s="29"/>
      <c r="G6096" s="29"/>
      <c r="H6096" s="29"/>
      <c r="I6096" s="29"/>
      <c r="J6096" s="29"/>
      <c r="K6096" s="25"/>
      <c r="L6096" s="25"/>
      <c r="M6096" s="25"/>
      <c r="N6096" s="25"/>
      <c r="O6096" s="25"/>
      <c r="P6096" s="25"/>
      <c r="Q6096" s="28"/>
      <c r="R6096" s="29"/>
      <c r="S6096" s="27"/>
      <c r="T6096" s="27"/>
      <c r="U6096" s="28"/>
      <c r="V6096" s="26"/>
      <c r="W6096" s="26"/>
      <c r="X6096" s="26"/>
      <c r="Y6096" s="37"/>
      <c r="Z6096" s="37"/>
      <c r="AA6096" s="37"/>
      <c r="AB6096" s="30"/>
      <c r="AC6096" s="30"/>
      <c r="AD6096" s="31"/>
      <c r="AE6096" s="30"/>
      <c r="AF6096" s="30"/>
      <c r="AG6096" s="32"/>
      <c r="AH6096" s="30"/>
      <c r="AJ6096" s="30"/>
      <c r="AK6096" s="30"/>
      <c r="AL6096" s="30"/>
      <c r="AM6096" s="30"/>
      <c r="AN6096" s="30"/>
      <c r="AO6096" s="30"/>
      <c r="AP6096" s="30"/>
      <c r="AQ6096" s="30"/>
      <c r="AR6096" s="30"/>
      <c r="AS6096" s="30"/>
      <c r="AT6096" s="30"/>
      <c r="AU6096" s="121"/>
      <c r="AV6096" s="129"/>
      <c r="AW6096" s="129"/>
      <c r="AX6096" s="129"/>
    </row>
    <row r="6097" spans="1:50" x14ac:dyDescent="0.25">
      <c r="A6097" s="120"/>
      <c r="B6097" s="28"/>
      <c r="C6097" s="25"/>
      <c r="D6097" s="25"/>
      <c r="E6097" s="25"/>
      <c r="F6097" s="29"/>
      <c r="G6097" s="29"/>
      <c r="H6097" s="29"/>
      <c r="I6097" s="29"/>
      <c r="J6097" s="29"/>
      <c r="K6097" s="25"/>
      <c r="L6097" s="25"/>
      <c r="M6097" s="25"/>
      <c r="N6097" s="25"/>
      <c r="O6097" s="25"/>
      <c r="P6097" s="25"/>
      <c r="Q6097" s="28"/>
      <c r="R6097" s="29"/>
      <c r="S6097" s="27"/>
      <c r="T6097" s="27"/>
      <c r="U6097" s="28"/>
      <c r="V6097" s="26"/>
      <c r="W6097" s="26"/>
      <c r="X6097" s="26"/>
      <c r="Y6097" s="37"/>
      <c r="Z6097" s="37"/>
      <c r="AA6097" s="37"/>
      <c r="AB6097" s="30"/>
      <c r="AC6097" s="30"/>
      <c r="AD6097" s="31"/>
      <c r="AE6097" s="30"/>
      <c r="AF6097" s="30"/>
      <c r="AG6097" s="32"/>
      <c r="AH6097" s="30"/>
      <c r="AJ6097" s="30"/>
      <c r="AK6097" s="30"/>
      <c r="AL6097" s="30"/>
      <c r="AM6097" s="30"/>
      <c r="AN6097" s="30"/>
      <c r="AO6097" s="30"/>
      <c r="AP6097" s="30"/>
      <c r="AQ6097" s="30"/>
      <c r="AR6097" s="30"/>
      <c r="AS6097" s="30"/>
      <c r="AT6097" s="30"/>
      <c r="AU6097" s="121"/>
      <c r="AV6097" s="129"/>
      <c r="AW6097" s="129"/>
      <c r="AX6097" s="129"/>
    </row>
    <row r="6098" spans="1:50" x14ac:dyDescent="0.25">
      <c r="A6098" s="120"/>
      <c r="B6098" s="28"/>
      <c r="C6098" s="25"/>
      <c r="D6098" s="25"/>
      <c r="E6098" s="25"/>
      <c r="F6098" s="29"/>
      <c r="G6098" s="29"/>
      <c r="H6098" s="29"/>
      <c r="I6098" s="29"/>
      <c r="J6098" s="29"/>
      <c r="K6098" s="25"/>
      <c r="L6098" s="25"/>
      <c r="M6098" s="25"/>
      <c r="N6098" s="25"/>
      <c r="O6098" s="25"/>
      <c r="P6098" s="25"/>
      <c r="Q6098" s="28"/>
      <c r="R6098" s="29"/>
      <c r="S6098" s="27"/>
      <c r="T6098" s="27"/>
      <c r="U6098" s="28"/>
      <c r="V6098" s="26"/>
      <c r="W6098" s="26"/>
      <c r="X6098" s="26"/>
      <c r="Y6098" s="37"/>
      <c r="Z6098" s="37"/>
      <c r="AA6098" s="37"/>
      <c r="AB6098" s="30"/>
      <c r="AC6098" s="30"/>
      <c r="AD6098" s="31"/>
      <c r="AE6098" s="30"/>
      <c r="AF6098" s="30"/>
      <c r="AG6098" s="32"/>
      <c r="AH6098" s="30"/>
      <c r="AJ6098" s="30"/>
      <c r="AK6098" s="30"/>
      <c r="AL6098" s="30"/>
      <c r="AM6098" s="30"/>
      <c r="AN6098" s="30"/>
      <c r="AO6098" s="30"/>
      <c r="AP6098" s="30"/>
      <c r="AQ6098" s="30"/>
      <c r="AR6098" s="30"/>
      <c r="AS6098" s="30"/>
      <c r="AT6098" s="30"/>
      <c r="AU6098" s="121"/>
      <c r="AV6098" s="129"/>
      <c r="AW6098" s="129"/>
      <c r="AX6098" s="129"/>
    </row>
    <row r="6099" spans="1:50" x14ac:dyDescent="0.25">
      <c r="A6099" s="120"/>
      <c r="B6099" s="28"/>
      <c r="C6099" s="25"/>
      <c r="D6099" s="25"/>
      <c r="E6099" s="25"/>
      <c r="F6099" s="29"/>
      <c r="G6099" s="29"/>
      <c r="H6099" s="29"/>
      <c r="I6099" s="29"/>
      <c r="J6099" s="29"/>
      <c r="K6099" s="25"/>
      <c r="L6099" s="25"/>
      <c r="M6099" s="25"/>
      <c r="N6099" s="25"/>
      <c r="O6099" s="25"/>
      <c r="P6099" s="25"/>
      <c r="Q6099" s="28"/>
      <c r="R6099" s="29"/>
      <c r="S6099" s="27"/>
      <c r="T6099" s="27"/>
      <c r="U6099" s="28"/>
      <c r="V6099" s="26"/>
      <c r="W6099" s="26"/>
      <c r="X6099" s="26"/>
      <c r="Y6099" s="37"/>
      <c r="Z6099" s="37"/>
      <c r="AA6099" s="37"/>
      <c r="AB6099" s="30"/>
      <c r="AC6099" s="30"/>
      <c r="AD6099" s="31"/>
      <c r="AE6099" s="30"/>
      <c r="AF6099" s="30"/>
      <c r="AG6099" s="32"/>
      <c r="AH6099" s="30"/>
      <c r="AJ6099" s="30"/>
      <c r="AK6099" s="30"/>
      <c r="AL6099" s="30"/>
      <c r="AM6099" s="30"/>
      <c r="AN6099" s="30"/>
      <c r="AO6099" s="30"/>
      <c r="AP6099" s="30"/>
      <c r="AQ6099" s="30"/>
      <c r="AR6099" s="30"/>
      <c r="AS6099" s="30"/>
      <c r="AT6099" s="30"/>
      <c r="AU6099" s="121"/>
      <c r="AV6099" s="129"/>
      <c r="AW6099" s="129"/>
      <c r="AX6099" s="129"/>
    </row>
    <row r="6100" spans="1:50" x14ac:dyDescent="0.25">
      <c r="A6100" s="120"/>
      <c r="B6100" s="28"/>
      <c r="C6100" s="25"/>
      <c r="D6100" s="25"/>
      <c r="E6100" s="25"/>
      <c r="F6100" s="29"/>
      <c r="G6100" s="29"/>
      <c r="H6100" s="29"/>
      <c r="I6100" s="29"/>
      <c r="J6100" s="29"/>
      <c r="K6100" s="25"/>
      <c r="L6100" s="25"/>
      <c r="M6100" s="25"/>
      <c r="N6100" s="25"/>
      <c r="O6100" s="25"/>
      <c r="P6100" s="25"/>
      <c r="Q6100" s="28"/>
      <c r="R6100" s="29"/>
      <c r="S6100" s="27"/>
      <c r="T6100" s="27"/>
      <c r="U6100" s="28"/>
      <c r="V6100" s="26"/>
      <c r="W6100" s="26"/>
      <c r="X6100" s="26"/>
      <c r="Y6100" s="37"/>
      <c r="Z6100" s="37"/>
      <c r="AA6100" s="37"/>
      <c r="AB6100" s="30"/>
      <c r="AC6100" s="30"/>
      <c r="AD6100" s="31"/>
      <c r="AE6100" s="30"/>
      <c r="AF6100" s="30"/>
      <c r="AG6100" s="32"/>
      <c r="AH6100" s="30"/>
      <c r="AJ6100" s="30"/>
      <c r="AK6100" s="30"/>
      <c r="AL6100" s="30"/>
      <c r="AM6100" s="30"/>
      <c r="AN6100" s="30"/>
      <c r="AO6100" s="30"/>
      <c r="AP6100" s="30"/>
      <c r="AQ6100" s="30"/>
      <c r="AR6100" s="30"/>
      <c r="AS6100" s="30"/>
      <c r="AT6100" s="30"/>
      <c r="AU6100" s="121"/>
      <c r="AV6100" s="129"/>
      <c r="AW6100" s="129"/>
      <c r="AX6100" s="129"/>
    </row>
    <row r="6101" spans="1:50" x14ac:dyDescent="0.25">
      <c r="A6101" s="120"/>
      <c r="B6101" s="28"/>
      <c r="C6101" s="25"/>
      <c r="D6101" s="25"/>
      <c r="E6101" s="25"/>
      <c r="F6101" s="29"/>
      <c r="G6101" s="29"/>
      <c r="H6101" s="29"/>
      <c r="I6101" s="29"/>
      <c r="J6101" s="29"/>
      <c r="K6101" s="25"/>
      <c r="L6101" s="25"/>
      <c r="M6101" s="25"/>
      <c r="N6101" s="25"/>
      <c r="O6101" s="25"/>
      <c r="P6101" s="25"/>
      <c r="Q6101" s="28"/>
      <c r="R6101" s="29"/>
      <c r="S6101" s="27"/>
      <c r="T6101" s="27"/>
      <c r="U6101" s="28"/>
      <c r="V6101" s="26"/>
      <c r="W6101" s="26"/>
      <c r="X6101" s="26"/>
      <c r="Y6101" s="37"/>
      <c r="Z6101" s="37"/>
      <c r="AA6101" s="37"/>
      <c r="AB6101" s="30"/>
      <c r="AC6101" s="30"/>
      <c r="AD6101" s="31"/>
      <c r="AE6101" s="30"/>
      <c r="AF6101" s="30"/>
      <c r="AG6101" s="32"/>
      <c r="AH6101" s="30"/>
      <c r="AJ6101" s="30"/>
      <c r="AK6101" s="30"/>
      <c r="AL6101" s="30"/>
      <c r="AM6101" s="30"/>
      <c r="AN6101" s="30"/>
      <c r="AO6101" s="30"/>
      <c r="AP6101" s="30"/>
      <c r="AQ6101" s="30"/>
      <c r="AR6101" s="30"/>
      <c r="AS6101" s="30"/>
      <c r="AT6101" s="30"/>
      <c r="AU6101" s="121"/>
      <c r="AV6101" s="129"/>
      <c r="AW6101" s="129"/>
      <c r="AX6101" s="129"/>
    </row>
    <row r="6102" spans="1:50" x14ac:dyDescent="0.25">
      <c r="A6102" s="120"/>
      <c r="B6102" s="28"/>
      <c r="C6102" s="25"/>
      <c r="D6102" s="25"/>
      <c r="E6102" s="25"/>
      <c r="F6102" s="29"/>
      <c r="G6102" s="29"/>
      <c r="H6102" s="29"/>
      <c r="I6102" s="29"/>
      <c r="J6102" s="29"/>
      <c r="K6102" s="25"/>
      <c r="L6102" s="25"/>
      <c r="M6102" s="25"/>
      <c r="N6102" s="25"/>
      <c r="O6102" s="25"/>
      <c r="P6102" s="25"/>
      <c r="Q6102" s="28"/>
      <c r="R6102" s="29"/>
      <c r="S6102" s="27"/>
      <c r="T6102" s="27"/>
      <c r="U6102" s="28"/>
      <c r="V6102" s="26"/>
      <c r="W6102" s="26"/>
      <c r="X6102" s="26"/>
      <c r="Y6102" s="37"/>
      <c r="Z6102" s="37"/>
      <c r="AA6102" s="37"/>
      <c r="AB6102" s="30"/>
      <c r="AC6102" s="30"/>
      <c r="AD6102" s="31"/>
      <c r="AE6102" s="30"/>
      <c r="AF6102" s="30"/>
      <c r="AG6102" s="32"/>
      <c r="AH6102" s="30"/>
      <c r="AJ6102" s="30"/>
      <c r="AK6102" s="30"/>
      <c r="AL6102" s="30"/>
      <c r="AM6102" s="30"/>
      <c r="AN6102" s="30"/>
      <c r="AO6102" s="30"/>
      <c r="AP6102" s="30"/>
      <c r="AQ6102" s="30"/>
      <c r="AR6102" s="30"/>
      <c r="AS6102" s="30"/>
      <c r="AT6102" s="30"/>
      <c r="AU6102" s="121"/>
      <c r="AV6102" s="129"/>
      <c r="AW6102" s="129"/>
      <c r="AX6102" s="129"/>
    </row>
    <row r="6103" spans="1:50" x14ac:dyDescent="0.25">
      <c r="A6103" s="120"/>
      <c r="B6103" s="28"/>
      <c r="C6103" s="25"/>
      <c r="D6103" s="25"/>
      <c r="E6103" s="25"/>
      <c r="F6103" s="29"/>
      <c r="G6103" s="29"/>
      <c r="H6103" s="29"/>
      <c r="I6103" s="29"/>
      <c r="J6103" s="29"/>
      <c r="K6103" s="25"/>
      <c r="L6103" s="25"/>
      <c r="M6103" s="25"/>
      <c r="N6103" s="25"/>
      <c r="O6103" s="25"/>
      <c r="P6103" s="25"/>
      <c r="Q6103" s="28"/>
      <c r="R6103" s="29"/>
      <c r="S6103" s="27"/>
      <c r="T6103" s="27"/>
      <c r="U6103" s="28"/>
      <c r="V6103" s="26"/>
      <c r="W6103" s="26"/>
      <c r="X6103" s="26"/>
      <c r="Y6103" s="37"/>
      <c r="Z6103" s="37"/>
      <c r="AA6103" s="37"/>
      <c r="AB6103" s="30"/>
      <c r="AC6103" s="30"/>
      <c r="AD6103" s="31"/>
      <c r="AE6103" s="30"/>
      <c r="AF6103" s="30"/>
      <c r="AG6103" s="32"/>
      <c r="AH6103" s="30"/>
      <c r="AJ6103" s="30"/>
      <c r="AK6103" s="30"/>
      <c r="AL6103" s="30"/>
      <c r="AM6103" s="30"/>
      <c r="AN6103" s="30"/>
      <c r="AO6103" s="30"/>
      <c r="AP6103" s="30"/>
      <c r="AQ6103" s="30"/>
      <c r="AR6103" s="30"/>
      <c r="AS6103" s="30"/>
      <c r="AT6103" s="30"/>
      <c r="AU6103" s="121"/>
      <c r="AV6103" s="129"/>
      <c r="AW6103" s="129"/>
      <c r="AX6103" s="129"/>
    </row>
    <row r="6104" spans="1:50" x14ac:dyDescent="0.25">
      <c r="A6104" s="120"/>
      <c r="B6104" s="28"/>
      <c r="C6104" s="25"/>
      <c r="D6104" s="25"/>
      <c r="E6104" s="25"/>
      <c r="F6104" s="29"/>
      <c r="G6104" s="29"/>
      <c r="H6104" s="29"/>
      <c r="I6104" s="29"/>
      <c r="J6104" s="29"/>
      <c r="K6104" s="25"/>
      <c r="L6104" s="25"/>
      <c r="M6104" s="25"/>
      <c r="N6104" s="25"/>
      <c r="O6104" s="25"/>
      <c r="P6104" s="25"/>
      <c r="Q6104" s="28"/>
      <c r="R6104" s="29"/>
      <c r="S6104" s="27"/>
      <c r="T6104" s="27"/>
      <c r="U6104" s="28"/>
      <c r="V6104" s="26"/>
      <c r="W6104" s="26"/>
      <c r="X6104" s="26"/>
      <c r="Y6104" s="37"/>
      <c r="Z6104" s="37"/>
      <c r="AA6104" s="37"/>
      <c r="AB6104" s="30"/>
      <c r="AC6104" s="30"/>
      <c r="AD6104" s="31"/>
      <c r="AE6104" s="30"/>
      <c r="AF6104" s="30"/>
      <c r="AG6104" s="32"/>
      <c r="AH6104" s="30"/>
      <c r="AJ6104" s="30"/>
      <c r="AK6104" s="30"/>
      <c r="AL6104" s="30"/>
      <c r="AM6104" s="30"/>
      <c r="AN6104" s="30"/>
      <c r="AO6104" s="30"/>
      <c r="AP6104" s="30"/>
      <c r="AQ6104" s="30"/>
      <c r="AR6104" s="30"/>
      <c r="AS6104" s="30"/>
      <c r="AT6104" s="30"/>
      <c r="AU6104" s="121"/>
      <c r="AV6104" s="129"/>
      <c r="AW6104" s="129"/>
      <c r="AX6104" s="129"/>
    </row>
    <row r="6105" spans="1:50" x14ac:dyDescent="0.25">
      <c r="A6105" s="120"/>
      <c r="B6105" s="28"/>
      <c r="C6105" s="25"/>
      <c r="D6105" s="25"/>
      <c r="E6105" s="25"/>
      <c r="F6105" s="29"/>
      <c r="G6105" s="29"/>
      <c r="H6105" s="29"/>
      <c r="I6105" s="29"/>
      <c r="J6105" s="29"/>
      <c r="K6105" s="25"/>
      <c r="L6105" s="25"/>
      <c r="M6105" s="25"/>
      <c r="N6105" s="25"/>
      <c r="O6105" s="25"/>
      <c r="P6105" s="25"/>
      <c r="Q6105" s="28"/>
      <c r="R6105" s="29"/>
      <c r="S6105" s="27"/>
      <c r="T6105" s="27"/>
      <c r="U6105" s="28"/>
      <c r="V6105" s="26"/>
      <c r="W6105" s="26"/>
      <c r="X6105" s="26"/>
      <c r="Y6105" s="37"/>
      <c r="Z6105" s="37"/>
      <c r="AA6105" s="37"/>
      <c r="AB6105" s="30"/>
      <c r="AC6105" s="30"/>
      <c r="AD6105" s="31"/>
      <c r="AE6105" s="30"/>
      <c r="AF6105" s="30"/>
      <c r="AG6105" s="32"/>
      <c r="AH6105" s="30"/>
      <c r="AJ6105" s="30"/>
      <c r="AK6105" s="30"/>
      <c r="AL6105" s="30"/>
      <c r="AM6105" s="30"/>
      <c r="AN6105" s="30"/>
      <c r="AO6105" s="30"/>
      <c r="AP6105" s="30"/>
      <c r="AQ6105" s="30"/>
      <c r="AR6105" s="30"/>
      <c r="AS6105" s="30"/>
      <c r="AT6105" s="30"/>
      <c r="AU6105" s="121"/>
      <c r="AV6105" s="129"/>
      <c r="AW6105" s="129"/>
      <c r="AX6105" s="129"/>
    </row>
    <row r="6106" spans="1:50" x14ac:dyDescent="0.25">
      <c r="A6106" s="120"/>
      <c r="B6106" s="28"/>
      <c r="C6106" s="25"/>
      <c r="D6106" s="25"/>
      <c r="E6106" s="25"/>
      <c r="F6106" s="29"/>
      <c r="G6106" s="29"/>
      <c r="H6106" s="29"/>
      <c r="I6106" s="29"/>
      <c r="J6106" s="29"/>
      <c r="K6106" s="25"/>
      <c r="L6106" s="25"/>
      <c r="M6106" s="25"/>
      <c r="N6106" s="25"/>
      <c r="O6106" s="25"/>
      <c r="P6106" s="25"/>
      <c r="Q6106" s="28"/>
      <c r="R6106" s="29"/>
      <c r="S6106" s="27"/>
      <c r="T6106" s="27"/>
      <c r="U6106" s="28"/>
      <c r="V6106" s="26"/>
      <c r="W6106" s="26"/>
      <c r="X6106" s="26"/>
      <c r="Y6106" s="37"/>
      <c r="Z6106" s="37"/>
      <c r="AA6106" s="37"/>
      <c r="AB6106" s="30"/>
      <c r="AC6106" s="30"/>
      <c r="AD6106" s="31"/>
      <c r="AE6106" s="30"/>
      <c r="AF6106" s="30"/>
      <c r="AG6106" s="32"/>
      <c r="AH6106" s="30"/>
      <c r="AJ6106" s="30"/>
      <c r="AK6106" s="30"/>
      <c r="AL6106" s="30"/>
      <c r="AM6106" s="30"/>
      <c r="AN6106" s="30"/>
      <c r="AO6106" s="30"/>
      <c r="AP6106" s="30"/>
      <c r="AQ6106" s="30"/>
      <c r="AR6106" s="30"/>
      <c r="AS6106" s="30"/>
      <c r="AT6106" s="30"/>
      <c r="AU6106" s="121"/>
      <c r="AV6106" s="129"/>
      <c r="AW6106" s="129"/>
      <c r="AX6106" s="129"/>
    </row>
    <row r="6107" spans="1:50" x14ac:dyDescent="0.25">
      <c r="A6107" s="120"/>
      <c r="B6107" s="28"/>
      <c r="C6107" s="25"/>
      <c r="D6107" s="25"/>
      <c r="E6107" s="25"/>
      <c r="F6107" s="29"/>
      <c r="G6107" s="29"/>
      <c r="H6107" s="29"/>
      <c r="I6107" s="29"/>
      <c r="J6107" s="29"/>
      <c r="K6107" s="25"/>
      <c r="L6107" s="25"/>
      <c r="M6107" s="25"/>
      <c r="N6107" s="25"/>
      <c r="O6107" s="25"/>
      <c r="P6107" s="25"/>
      <c r="Q6107" s="28"/>
      <c r="R6107" s="29"/>
      <c r="S6107" s="27"/>
      <c r="T6107" s="27"/>
      <c r="U6107" s="28"/>
      <c r="V6107" s="26"/>
      <c r="W6107" s="26"/>
      <c r="X6107" s="26"/>
      <c r="Y6107" s="37"/>
      <c r="Z6107" s="37"/>
      <c r="AA6107" s="37"/>
      <c r="AB6107" s="30"/>
      <c r="AC6107" s="30"/>
      <c r="AD6107" s="31"/>
      <c r="AE6107" s="30"/>
      <c r="AF6107" s="30"/>
      <c r="AG6107" s="32"/>
      <c r="AH6107" s="30"/>
      <c r="AJ6107" s="30"/>
      <c r="AK6107" s="30"/>
      <c r="AL6107" s="30"/>
      <c r="AM6107" s="30"/>
      <c r="AN6107" s="30"/>
      <c r="AO6107" s="30"/>
      <c r="AP6107" s="30"/>
      <c r="AQ6107" s="30"/>
      <c r="AR6107" s="30"/>
      <c r="AS6107" s="30"/>
      <c r="AT6107" s="30"/>
      <c r="AU6107" s="121"/>
      <c r="AV6107" s="129"/>
      <c r="AW6107" s="129"/>
      <c r="AX6107" s="129"/>
    </row>
    <row r="6108" spans="1:50" x14ac:dyDescent="0.25">
      <c r="A6108" s="120"/>
      <c r="B6108" s="28"/>
      <c r="C6108" s="25"/>
      <c r="D6108" s="25"/>
      <c r="E6108" s="25"/>
      <c r="F6108" s="29"/>
      <c r="G6108" s="29"/>
      <c r="H6108" s="29"/>
      <c r="I6108" s="29"/>
      <c r="J6108" s="29"/>
      <c r="K6108" s="25"/>
      <c r="L6108" s="25"/>
      <c r="M6108" s="25"/>
      <c r="N6108" s="25"/>
      <c r="O6108" s="25"/>
      <c r="P6108" s="25"/>
      <c r="Q6108" s="28"/>
      <c r="R6108" s="29"/>
      <c r="S6108" s="27"/>
      <c r="T6108" s="27"/>
      <c r="U6108" s="28"/>
      <c r="V6108" s="26"/>
      <c r="W6108" s="26"/>
      <c r="X6108" s="26"/>
      <c r="Y6108" s="37"/>
      <c r="Z6108" s="37"/>
      <c r="AA6108" s="37"/>
      <c r="AB6108" s="30"/>
      <c r="AC6108" s="30"/>
      <c r="AD6108" s="31"/>
      <c r="AE6108" s="30"/>
      <c r="AF6108" s="30"/>
      <c r="AG6108" s="32"/>
      <c r="AH6108" s="30"/>
      <c r="AJ6108" s="30"/>
      <c r="AK6108" s="30"/>
      <c r="AL6108" s="30"/>
      <c r="AM6108" s="30"/>
      <c r="AN6108" s="30"/>
      <c r="AO6108" s="30"/>
      <c r="AP6108" s="30"/>
      <c r="AQ6108" s="30"/>
      <c r="AR6108" s="30"/>
      <c r="AS6108" s="30"/>
      <c r="AT6108" s="30"/>
      <c r="AU6108" s="121"/>
      <c r="AV6108" s="129"/>
      <c r="AW6108" s="129"/>
      <c r="AX6108" s="129"/>
    </row>
    <row r="6109" spans="1:50" x14ac:dyDescent="0.25">
      <c r="A6109" s="120"/>
      <c r="B6109" s="28"/>
      <c r="C6109" s="25"/>
      <c r="D6109" s="25"/>
      <c r="E6109" s="25"/>
      <c r="F6109" s="29"/>
      <c r="G6109" s="29"/>
      <c r="H6109" s="29"/>
      <c r="I6109" s="29"/>
      <c r="J6109" s="29"/>
      <c r="K6109" s="25"/>
      <c r="L6109" s="25"/>
      <c r="M6109" s="25"/>
      <c r="N6109" s="25"/>
      <c r="O6109" s="25"/>
      <c r="P6109" s="25"/>
      <c r="Q6109" s="28"/>
      <c r="R6109" s="29"/>
      <c r="S6109" s="27"/>
      <c r="T6109" s="27"/>
      <c r="U6109" s="28"/>
      <c r="V6109" s="26"/>
      <c r="W6109" s="26"/>
      <c r="X6109" s="26"/>
      <c r="Y6109" s="37"/>
      <c r="Z6109" s="37"/>
      <c r="AA6109" s="37"/>
      <c r="AB6109" s="30"/>
      <c r="AC6109" s="30"/>
      <c r="AD6109" s="31"/>
      <c r="AE6109" s="30"/>
      <c r="AF6109" s="30"/>
      <c r="AG6109" s="32"/>
      <c r="AH6109" s="30"/>
      <c r="AJ6109" s="30"/>
      <c r="AK6109" s="30"/>
      <c r="AL6109" s="30"/>
      <c r="AM6109" s="30"/>
      <c r="AN6109" s="30"/>
      <c r="AO6109" s="30"/>
      <c r="AP6109" s="30"/>
      <c r="AQ6109" s="30"/>
      <c r="AR6109" s="30"/>
      <c r="AS6109" s="30"/>
      <c r="AT6109" s="30"/>
      <c r="AU6109" s="121"/>
      <c r="AV6109" s="129"/>
      <c r="AW6109" s="129"/>
      <c r="AX6109" s="129"/>
    </row>
    <row r="6110" spans="1:50" x14ac:dyDescent="0.25">
      <c r="A6110" s="120"/>
      <c r="B6110" s="28"/>
      <c r="C6110" s="25"/>
      <c r="D6110" s="25"/>
      <c r="E6110" s="25"/>
      <c r="F6110" s="29"/>
      <c r="G6110" s="29"/>
      <c r="H6110" s="29"/>
      <c r="I6110" s="29"/>
      <c r="J6110" s="29"/>
      <c r="K6110" s="25"/>
      <c r="L6110" s="25"/>
      <c r="M6110" s="25"/>
      <c r="N6110" s="25"/>
      <c r="O6110" s="25"/>
      <c r="P6110" s="25"/>
      <c r="Q6110" s="28"/>
      <c r="R6110" s="29"/>
      <c r="S6110" s="27"/>
      <c r="T6110" s="27"/>
      <c r="U6110" s="28"/>
      <c r="V6110" s="26"/>
      <c r="W6110" s="26"/>
      <c r="X6110" s="26"/>
      <c r="Y6110" s="37"/>
      <c r="Z6110" s="37"/>
      <c r="AA6110" s="37"/>
      <c r="AB6110" s="30"/>
      <c r="AC6110" s="30"/>
      <c r="AD6110" s="31"/>
      <c r="AE6110" s="30"/>
      <c r="AF6110" s="30"/>
      <c r="AG6110" s="32"/>
      <c r="AH6110" s="30"/>
      <c r="AJ6110" s="30"/>
      <c r="AK6110" s="30"/>
      <c r="AL6110" s="30"/>
      <c r="AM6110" s="30"/>
      <c r="AN6110" s="30"/>
      <c r="AO6110" s="30"/>
      <c r="AP6110" s="30"/>
      <c r="AQ6110" s="30"/>
      <c r="AR6110" s="30"/>
      <c r="AS6110" s="30"/>
      <c r="AT6110" s="30"/>
      <c r="AU6110" s="121"/>
      <c r="AV6110" s="129"/>
      <c r="AW6110" s="129"/>
      <c r="AX6110" s="129"/>
    </row>
    <row r="6111" spans="1:50" x14ac:dyDescent="0.25">
      <c r="A6111" s="120"/>
      <c r="B6111" s="28"/>
      <c r="C6111" s="25"/>
      <c r="D6111" s="25"/>
      <c r="E6111" s="25"/>
      <c r="F6111" s="29"/>
      <c r="G6111" s="29"/>
      <c r="H6111" s="29"/>
      <c r="I6111" s="29"/>
      <c r="J6111" s="29"/>
      <c r="K6111" s="25"/>
      <c r="L6111" s="25"/>
      <c r="M6111" s="25"/>
      <c r="N6111" s="25"/>
      <c r="O6111" s="25"/>
      <c r="P6111" s="25"/>
      <c r="Q6111" s="28"/>
      <c r="R6111" s="29"/>
      <c r="S6111" s="27"/>
      <c r="T6111" s="27"/>
      <c r="U6111" s="28"/>
      <c r="V6111" s="26"/>
      <c r="W6111" s="26"/>
      <c r="X6111" s="26"/>
      <c r="Y6111" s="37"/>
      <c r="Z6111" s="37"/>
      <c r="AA6111" s="37"/>
      <c r="AB6111" s="30"/>
      <c r="AC6111" s="30"/>
      <c r="AD6111" s="31"/>
      <c r="AE6111" s="30"/>
      <c r="AF6111" s="30"/>
      <c r="AG6111" s="32"/>
      <c r="AH6111" s="30"/>
      <c r="AJ6111" s="30"/>
      <c r="AK6111" s="30"/>
      <c r="AL6111" s="30"/>
      <c r="AM6111" s="30"/>
      <c r="AN6111" s="30"/>
      <c r="AO6111" s="30"/>
      <c r="AP6111" s="30"/>
      <c r="AQ6111" s="30"/>
      <c r="AR6111" s="30"/>
      <c r="AS6111" s="30"/>
      <c r="AT6111" s="30"/>
      <c r="AU6111" s="121"/>
      <c r="AV6111" s="129"/>
      <c r="AW6111" s="129"/>
      <c r="AX6111" s="129"/>
    </row>
    <row r="6112" spans="1:50" x14ac:dyDescent="0.25">
      <c r="A6112" s="120"/>
      <c r="B6112" s="28"/>
      <c r="C6112" s="25"/>
      <c r="D6112" s="25"/>
      <c r="E6112" s="25"/>
      <c r="F6112" s="29"/>
      <c r="G6112" s="29"/>
      <c r="H6112" s="29"/>
      <c r="I6112" s="29"/>
      <c r="J6112" s="29"/>
      <c r="K6112" s="25"/>
      <c r="L6112" s="25"/>
      <c r="M6112" s="25"/>
      <c r="N6112" s="25"/>
      <c r="O6112" s="25"/>
      <c r="P6112" s="25"/>
      <c r="Q6112" s="28"/>
      <c r="R6112" s="29"/>
      <c r="S6112" s="27"/>
      <c r="T6112" s="27"/>
      <c r="U6112" s="28"/>
      <c r="V6112" s="26"/>
      <c r="W6112" s="26"/>
      <c r="X6112" s="26"/>
      <c r="Y6112" s="37"/>
      <c r="Z6112" s="37"/>
      <c r="AA6112" s="37"/>
      <c r="AB6112" s="30"/>
      <c r="AC6112" s="30"/>
      <c r="AD6112" s="31"/>
      <c r="AE6112" s="30"/>
      <c r="AF6112" s="30"/>
      <c r="AG6112" s="32"/>
      <c r="AH6112" s="30"/>
      <c r="AJ6112" s="30"/>
      <c r="AK6112" s="30"/>
      <c r="AL6112" s="30"/>
      <c r="AM6112" s="30"/>
      <c r="AN6112" s="30"/>
      <c r="AO6112" s="30"/>
      <c r="AP6112" s="30"/>
      <c r="AQ6112" s="30"/>
      <c r="AR6112" s="30"/>
      <c r="AS6112" s="30"/>
      <c r="AT6112" s="30"/>
      <c r="AU6112" s="121"/>
      <c r="AV6112" s="129"/>
      <c r="AW6112" s="129"/>
      <c r="AX6112" s="129"/>
    </row>
    <row r="6113" spans="1:50" x14ac:dyDescent="0.25">
      <c r="A6113" s="120"/>
      <c r="B6113" s="28"/>
      <c r="C6113" s="25"/>
      <c r="D6113" s="25"/>
      <c r="E6113" s="25"/>
      <c r="F6113" s="29"/>
      <c r="G6113" s="29"/>
      <c r="H6113" s="29"/>
      <c r="I6113" s="29"/>
      <c r="J6113" s="29"/>
      <c r="K6113" s="25"/>
      <c r="L6113" s="25"/>
      <c r="M6113" s="25"/>
      <c r="N6113" s="25"/>
      <c r="O6113" s="25"/>
      <c r="P6113" s="25"/>
      <c r="Q6113" s="28"/>
      <c r="R6113" s="29"/>
      <c r="S6113" s="27"/>
      <c r="T6113" s="27"/>
      <c r="U6113" s="28"/>
      <c r="V6113" s="26"/>
      <c r="W6113" s="26"/>
      <c r="X6113" s="26"/>
      <c r="Y6113" s="37"/>
      <c r="Z6113" s="37"/>
      <c r="AA6113" s="37"/>
      <c r="AB6113" s="30"/>
      <c r="AC6113" s="30"/>
      <c r="AD6113" s="31"/>
      <c r="AE6113" s="30"/>
      <c r="AF6113" s="30"/>
      <c r="AG6113" s="32"/>
      <c r="AH6113" s="30"/>
      <c r="AJ6113" s="30"/>
      <c r="AK6113" s="30"/>
      <c r="AL6113" s="30"/>
      <c r="AM6113" s="30"/>
      <c r="AN6113" s="30"/>
      <c r="AO6113" s="30"/>
      <c r="AP6113" s="30"/>
      <c r="AQ6113" s="30"/>
      <c r="AR6113" s="30"/>
      <c r="AS6113" s="30"/>
      <c r="AT6113" s="30"/>
      <c r="AU6113" s="121"/>
      <c r="AV6113" s="129"/>
      <c r="AW6113" s="129"/>
      <c r="AX6113" s="129"/>
    </row>
    <row r="6114" spans="1:50" x14ac:dyDescent="0.25">
      <c r="A6114" s="120"/>
      <c r="B6114" s="28"/>
      <c r="C6114" s="25"/>
      <c r="D6114" s="25"/>
      <c r="E6114" s="25"/>
      <c r="F6114" s="29"/>
      <c r="G6114" s="29"/>
      <c r="H6114" s="29"/>
      <c r="I6114" s="29"/>
      <c r="J6114" s="29"/>
      <c r="K6114" s="25"/>
      <c r="L6114" s="25"/>
      <c r="M6114" s="25"/>
      <c r="N6114" s="25"/>
      <c r="O6114" s="25"/>
      <c r="P6114" s="25"/>
      <c r="Q6114" s="28"/>
      <c r="R6114" s="29"/>
      <c r="S6114" s="27"/>
      <c r="T6114" s="27"/>
      <c r="U6114" s="28"/>
      <c r="V6114" s="26"/>
      <c r="W6114" s="26"/>
      <c r="X6114" s="26"/>
      <c r="Y6114" s="37"/>
      <c r="Z6114" s="37"/>
      <c r="AA6114" s="37"/>
      <c r="AB6114" s="30"/>
      <c r="AC6114" s="30"/>
      <c r="AD6114" s="31"/>
      <c r="AE6114" s="30"/>
      <c r="AF6114" s="30"/>
      <c r="AG6114" s="32"/>
      <c r="AH6114" s="30"/>
      <c r="AJ6114" s="30"/>
      <c r="AK6114" s="30"/>
      <c r="AL6114" s="30"/>
      <c r="AM6114" s="30"/>
      <c r="AN6114" s="30"/>
      <c r="AO6114" s="30"/>
      <c r="AP6114" s="30"/>
      <c r="AQ6114" s="30"/>
      <c r="AR6114" s="30"/>
      <c r="AS6114" s="30"/>
      <c r="AT6114" s="30"/>
      <c r="AU6114" s="121"/>
      <c r="AV6114" s="129"/>
      <c r="AW6114" s="129"/>
      <c r="AX6114" s="129"/>
    </row>
    <row r="6115" spans="1:50" x14ac:dyDescent="0.25">
      <c r="A6115" s="120"/>
      <c r="B6115" s="28"/>
      <c r="C6115" s="25"/>
      <c r="D6115" s="25"/>
      <c r="E6115" s="25"/>
      <c r="F6115" s="29"/>
      <c r="G6115" s="29"/>
      <c r="H6115" s="29"/>
      <c r="I6115" s="29"/>
      <c r="J6115" s="29"/>
      <c r="K6115" s="25"/>
      <c r="L6115" s="25"/>
      <c r="M6115" s="25"/>
      <c r="N6115" s="25"/>
      <c r="O6115" s="25"/>
      <c r="P6115" s="25"/>
      <c r="Q6115" s="28"/>
      <c r="R6115" s="29"/>
      <c r="S6115" s="27"/>
      <c r="T6115" s="27"/>
      <c r="U6115" s="28"/>
      <c r="V6115" s="26"/>
      <c r="W6115" s="26"/>
      <c r="X6115" s="26"/>
      <c r="Y6115" s="37"/>
      <c r="Z6115" s="37"/>
      <c r="AA6115" s="37"/>
      <c r="AB6115" s="30"/>
      <c r="AC6115" s="30"/>
      <c r="AD6115" s="31"/>
      <c r="AE6115" s="30"/>
      <c r="AF6115" s="30"/>
      <c r="AG6115" s="32"/>
      <c r="AH6115" s="30"/>
      <c r="AJ6115" s="30"/>
      <c r="AK6115" s="30"/>
      <c r="AL6115" s="30"/>
      <c r="AM6115" s="30"/>
      <c r="AN6115" s="30"/>
      <c r="AO6115" s="30"/>
      <c r="AP6115" s="30"/>
      <c r="AQ6115" s="30"/>
      <c r="AR6115" s="30"/>
      <c r="AS6115" s="30"/>
      <c r="AT6115" s="30"/>
      <c r="AU6115" s="121"/>
      <c r="AV6115" s="129"/>
      <c r="AW6115" s="129"/>
      <c r="AX6115" s="129"/>
    </row>
    <row r="6116" spans="1:50" x14ac:dyDescent="0.25">
      <c r="A6116" s="120"/>
      <c r="B6116" s="28"/>
      <c r="C6116" s="25"/>
      <c r="D6116" s="25"/>
      <c r="E6116" s="25"/>
      <c r="F6116" s="29"/>
      <c r="G6116" s="29"/>
      <c r="H6116" s="29"/>
      <c r="I6116" s="29"/>
      <c r="J6116" s="29"/>
      <c r="K6116" s="25"/>
      <c r="L6116" s="25"/>
      <c r="M6116" s="25"/>
      <c r="N6116" s="25"/>
      <c r="O6116" s="25"/>
      <c r="P6116" s="25"/>
      <c r="Q6116" s="28"/>
      <c r="R6116" s="29"/>
      <c r="S6116" s="27"/>
      <c r="T6116" s="27"/>
      <c r="U6116" s="28"/>
      <c r="V6116" s="26"/>
      <c r="W6116" s="26"/>
      <c r="X6116" s="26"/>
      <c r="Y6116" s="37"/>
      <c r="Z6116" s="37"/>
      <c r="AA6116" s="37"/>
      <c r="AB6116" s="30"/>
      <c r="AC6116" s="30"/>
      <c r="AD6116" s="31"/>
      <c r="AE6116" s="30"/>
      <c r="AF6116" s="30"/>
      <c r="AG6116" s="32"/>
      <c r="AH6116" s="30"/>
      <c r="AJ6116" s="30"/>
      <c r="AK6116" s="30"/>
      <c r="AL6116" s="30"/>
      <c r="AM6116" s="30"/>
      <c r="AN6116" s="30"/>
      <c r="AO6116" s="30"/>
      <c r="AP6116" s="30"/>
      <c r="AQ6116" s="30"/>
      <c r="AR6116" s="30"/>
      <c r="AS6116" s="30"/>
      <c r="AT6116" s="30"/>
      <c r="AU6116" s="121"/>
      <c r="AV6116" s="129"/>
      <c r="AW6116" s="129"/>
      <c r="AX6116" s="129"/>
    </row>
    <row r="6117" spans="1:50" x14ac:dyDescent="0.25">
      <c r="A6117" s="120"/>
      <c r="B6117" s="28"/>
      <c r="C6117" s="25"/>
      <c r="D6117" s="25"/>
      <c r="E6117" s="25"/>
      <c r="F6117" s="29"/>
      <c r="G6117" s="29"/>
      <c r="H6117" s="29"/>
      <c r="I6117" s="29"/>
      <c r="J6117" s="29"/>
      <c r="K6117" s="25"/>
      <c r="L6117" s="25"/>
      <c r="M6117" s="25"/>
      <c r="N6117" s="25"/>
      <c r="O6117" s="25"/>
      <c r="P6117" s="25"/>
      <c r="Q6117" s="28"/>
      <c r="R6117" s="29"/>
      <c r="S6117" s="27"/>
      <c r="T6117" s="27"/>
      <c r="U6117" s="28"/>
      <c r="V6117" s="26"/>
      <c r="W6117" s="26"/>
      <c r="X6117" s="26"/>
      <c r="Y6117" s="37"/>
      <c r="Z6117" s="37"/>
      <c r="AA6117" s="37"/>
      <c r="AB6117" s="30"/>
      <c r="AC6117" s="30"/>
      <c r="AD6117" s="31"/>
      <c r="AE6117" s="30"/>
      <c r="AF6117" s="30"/>
      <c r="AG6117" s="32"/>
      <c r="AH6117" s="30"/>
      <c r="AJ6117" s="30"/>
      <c r="AK6117" s="30"/>
      <c r="AL6117" s="30"/>
      <c r="AM6117" s="30"/>
      <c r="AN6117" s="30"/>
      <c r="AO6117" s="30"/>
      <c r="AP6117" s="30"/>
      <c r="AQ6117" s="30"/>
      <c r="AR6117" s="30"/>
      <c r="AS6117" s="30"/>
      <c r="AT6117" s="30"/>
      <c r="AU6117" s="121"/>
      <c r="AV6117" s="129"/>
      <c r="AW6117" s="129"/>
      <c r="AX6117" s="129"/>
    </row>
    <row r="6118" spans="1:50" x14ac:dyDescent="0.25">
      <c r="A6118" s="120"/>
      <c r="B6118" s="28"/>
      <c r="C6118" s="25"/>
      <c r="D6118" s="25"/>
      <c r="E6118" s="25"/>
      <c r="F6118" s="29"/>
      <c r="G6118" s="29"/>
      <c r="H6118" s="29"/>
      <c r="I6118" s="29"/>
      <c r="J6118" s="29"/>
      <c r="K6118" s="25"/>
      <c r="L6118" s="25"/>
      <c r="M6118" s="25"/>
      <c r="N6118" s="25"/>
      <c r="O6118" s="25"/>
      <c r="P6118" s="25"/>
      <c r="Q6118" s="28"/>
      <c r="R6118" s="29"/>
      <c r="S6118" s="27"/>
      <c r="T6118" s="27"/>
      <c r="U6118" s="28"/>
      <c r="V6118" s="26"/>
      <c r="W6118" s="26"/>
      <c r="X6118" s="26"/>
      <c r="Y6118" s="37"/>
      <c r="Z6118" s="37"/>
      <c r="AA6118" s="37"/>
      <c r="AB6118" s="30"/>
      <c r="AC6118" s="30"/>
      <c r="AD6118" s="31"/>
      <c r="AE6118" s="30"/>
      <c r="AF6118" s="30"/>
      <c r="AG6118" s="32"/>
      <c r="AH6118" s="30"/>
      <c r="AJ6118" s="30"/>
      <c r="AK6118" s="30"/>
      <c r="AL6118" s="30"/>
      <c r="AM6118" s="30"/>
      <c r="AN6118" s="30"/>
      <c r="AO6118" s="30"/>
      <c r="AP6118" s="30"/>
      <c r="AQ6118" s="30"/>
      <c r="AR6118" s="30"/>
      <c r="AS6118" s="30"/>
      <c r="AT6118" s="30"/>
      <c r="AU6118" s="121"/>
      <c r="AV6118" s="129"/>
      <c r="AW6118" s="129"/>
      <c r="AX6118" s="129"/>
    </row>
    <row r="6119" spans="1:50" x14ac:dyDescent="0.25">
      <c r="A6119" s="120"/>
      <c r="B6119" s="28"/>
      <c r="C6119" s="25"/>
      <c r="D6119" s="25"/>
      <c r="E6119" s="25"/>
      <c r="F6119" s="29"/>
      <c r="G6119" s="29"/>
      <c r="H6119" s="29"/>
      <c r="I6119" s="29"/>
      <c r="J6119" s="29"/>
      <c r="K6119" s="25"/>
      <c r="L6119" s="25"/>
      <c r="M6119" s="25"/>
      <c r="N6119" s="25"/>
      <c r="O6119" s="25"/>
      <c r="P6119" s="25"/>
      <c r="Q6119" s="28"/>
      <c r="R6119" s="29"/>
      <c r="S6119" s="27"/>
      <c r="T6119" s="27"/>
      <c r="U6119" s="28"/>
      <c r="V6119" s="26"/>
      <c r="W6119" s="26"/>
      <c r="X6119" s="26"/>
      <c r="Y6119" s="37"/>
      <c r="Z6119" s="37"/>
      <c r="AA6119" s="37"/>
      <c r="AB6119" s="30"/>
      <c r="AC6119" s="30"/>
      <c r="AD6119" s="31"/>
      <c r="AE6119" s="30"/>
      <c r="AF6119" s="30"/>
      <c r="AG6119" s="32"/>
      <c r="AH6119" s="30"/>
      <c r="AJ6119" s="30"/>
      <c r="AK6119" s="30"/>
      <c r="AL6119" s="30"/>
      <c r="AM6119" s="30"/>
      <c r="AN6119" s="30"/>
      <c r="AO6119" s="30"/>
      <c r="AP6119" s="30"/>
      <c r="AQ6119" s="30"/>
      <c r="AR6119" s="30"/>
      <c r="AS6119" s="30"/>
      <c r="AT6119" s="30"/>
      <c r="AU6119" s="121"/>
      <c r="AV6119" s="129"/>
      <c r="AW6119" s="129"/>
      <c r="AX6119" s="129"/>
    </row>
    <row r="6120" spans="1:50" x14ac:dyDescent="0.25">
      <c r="A6120" s="120"/>
      <c r="B6120" s="28"/>
      <c r="C6120" s="25"/>
      <c r="D6120" s="25"/>
      <c r="E6120" s="25"/>
      <c r="F6120" s="29"/>
      <c r="G6120" s="29"/>
      <c r="H6120" s="29"/>
      <c r="I6120" s="29"/>
      <c r="J6120" s="29"/>
      <c r="K6120" s="25"/>
      <c r="L6120" s="25"/>
      <c r="M6120" s="25"/>
      <c r="N6120" s="25"/>
      <c r="O6120" s="25"/>
      <c r="P6120" s="25"/>
      <c r="Q6120" s="28"/>
      <c r="R6120" s="29"/>
      <c r="S6120" s="27"/>
      <c r="T6120" s="27"/>
      <c r="U6120" s="28"/>
      <c r="V6120" s="26"/>
      <c r="W6120" s="26"/>
      <c r="X6120" s="26"/>
      <c r="Y6120" s="37"/>
      <c r="Z6120" s="37"/>
      <c r="AA6120" s="37"/>
      <c r="AB6120" s="30"/>
      <c r="AC6120" s="30"/>
      <c r="AD6120" s="31"/>
      <c r="AE6120" s="30"/>
      <c r="AF6120" s="30"/>
      <c r="AG6120" s="32"/>
      <c r="AH6120" s="30"/>
      <c r="AJ6120" s="30"/>
      <c r="AK6120" s="30"/>
      <c r="AL6120" s="30"/>
      <c r="AM6120" s="30"/>
      <c r="AN6120" s="30"/>
      <c r="AO6120" s="30"/>
      <c r="AP6120" s="30"/>
      <c r="AQ6120" s="30"/>
      <c r="AR6120" s="30"/>
      <c r="AS6120" s="30"/>
      <c r="AT6120" s="30"/>
      <c r="AU6120" s="121"/>
      <c r="AV6120" s="129"/>
      <c r="AW6120" s="129"/>
      <c r="AX6120" s="129"/>
    </row>
    <row r="6121" spans="1:50" x14ac:dyDescent="0.25">
      <c r="A6121" s="120"/>
      <c r="B6121" s="28"/>
      <c r="C6121" s="25"/>
      <c r="D6121" s="25"/>
      <c r="E6121" s="25"/>
      <c r="F6121" s="29"/>
      <c r="G6121" s="29"/>
      <c r="H6121" s="29"/>
      <c r="I6121" s="29"/>
      <c r="J6121" s="29"/>
      <c r="K6121" s="25"/>
      <c r="L6121" s="25"/>
      <c r="M6121" s="25"/>
      <c r="N6121" s="25"/>
      <c r="O6121" s="25"/>
      <c r="P6121" s="25"/>
      <c r="Q6121" s="28"/>
      <c r="R6121" s="29"/>
      <c r="S6121" s="27"/>
      <c r="T6121" s="27"/>
      <c r="U6121" s="28"/>
      <c r="V6121" s="26"/>
      <c r="W6121" s="26"/>
      <c r="X6121" s="26"/>
      <c r="Y6121" s="37"/>
      <c r="Z6121" s="37"/>
      <c r="AA6121" s="37"/>
      <c r="AB6121" s="30"/>
      <c r="AC6121" s="30"/>
      <c r="AD6121" s="31"/>
      <c r="AE6121" s="30"/>
      <c r="AF6121" s="30"/>
      <c r="AG6121" s="32"/>
      <c r="AH6121" s="30"/>
      <c r="AJ6121" s="30"/>
      <c r="AK6121" s="30"/>
      <c r="AL6121" s="30"/>
      <c r="AM6121" s="30"/>
      <c r="AN6121" s="30"/>
      <c r="AO6121" s="30"/>
      <c r="AP6121" s="30"/>
      <c r="AQ6121" s="30"/>
      <c r="AR6121" s="30"/>
      <c r="AS6121" s="30"/>
      <c r="AT6121" s="30"/>
      <c r="AU6121" s="121"/>
      <c r="AV6121" s="129"/>
      <c r="AW6121" s="129"/>
      <c r="AX6121" s="129"/>
    </row>
    <row r="6122" spans="1:50" x14ac:dyDescent="0.25">
      <c r="A6122" s="120"/>
      <c r="B6122" s="28"/>
      <c r="C6122" s="25"/>
      <c r="D6122" s="25"/>
      <c r="E6122" s="25"/>
      <c r="F6122" s="29"/>
      <c r="G6122" s="29"/>
      <c r="H6122" s="29"/>
      <c r="I6122" s="29"/>
      <c r="J6122" s="29"/>
      <c r="K6122" s="25"/>
      <c r="L6122" s="25"/>
      <c r="M6122" s="25"/>
      <c r="N6122" s="25"/>
      <c r="O6122" s="25"/>
      <c r="P6122" s="25"/>
      <c r="Q6122" s="28"/>
      <c r="R6122" s="29"/>
      <c r="S6122" s="27"/>
      <c r="T6122" s="27"/>
      <c r="U6122" s="28"/>
      <c r="V6122" s="26"/>
      <c r="W6122" s="26"/>
      <c r="X6122" s="26"/>
      <c r="Y6122" s="37"/>
      <c r="Z6122" s="37"/>
      <c r="AA6122" s="37"/>
      <c r="AB6122" s="30"/>
      <c r="AC6122" s="30"/>
      <c r="AD6122" s="31"/>
      <c r="AE6122" s="30"/>
      <c r="AF6122" s="30"/>
      <c r="AG6122" s="32"/>
      <c r="AH6122" s="30"/>
      <c r="AJ6122" s="30"/>
      <c r="AK6122" s="30"/>
      <c r="AL6122" s="30"/>
      <c r="AM6122" s="30"/>
      <c r="AN6122" s="30"/>
      <c r="AO6122" s="30"/>
      <c r="AP6122" s="30"/>
      <c r="AQ6122" s="30"/>
      <c r="AR6122" s="30"/>
      <c r="AS6122" s="30"/>
      <c r="AT6122" s="30"/>
      <c r="AU6122" s="121"/>
      <c r="AV6122" s="129"/>
      <c r="AW6122" s="129"/>
      <c r="AX6122" s="129"/>
    </row>
    <row r="6123" spans="1:50" x14ac:dyDescent="0.25">
      <c r="A6123" s="120"/>
      <c r="B6123" s="28"/>
      <c r="C6123" s="25"/>
      <c r="D6123" s="25"/>
      <c r="E6123" s="25"/>
      <c r="F6123" s="29"/>
      <c r="G6123" s="29"/>
      <c r="H6123" s="29"/>
      <c r="I6123" s="29"/>
      <c r="J6123" s="29"/>
      <c r="K6123" s="25"/>
      <c r="L6123" s="25"/>
      <c r="M6123" s="25"/>
      <c r="N6123" s="25"/>
      <c r="O6123" s="25"/>
      <c r="P6123" s="25"/>
      <c r="Q6123" s="28"/>
      <c r="R6123" s="29"/>
      <c r="S6123" s="27"/>
      <c r="T6123" s="27"/>
      <c r="U6123" s="28"/>
      <c r="V6123" s="26"/>
      <c r="W6123" s="26"/>
      <c r="X6123" s="26"/>
      <c r="Y6123" s="37"/>
      <c r="Z6123" s="37"/>
      <c r="AA6123" s="37"/>
      <c r="AB6123" s="30"/>
      <c r="AC6123" s="30"/>
      <c r="AD6123" s="31"/>
      <c r="AE6123" s="30"/>
      <c r="AF6123" s="30"/>
      <c r="AG6123" s="32"/>
      <c r="AH6123" s="30"/>
      <c r="AJ6123" s="30"/>
      <c r="AK6123" s="30"/>
      <c r="AL6123" s="30"/>
      <c r="AM6123" s="30"/>
      <c r="AN6123" s="30"/>
      <c r="AO6123" s="30"/>
      <c r="AP6123" s="30"/>
      <c r="AQ6123" s="30"/>
      <c r="AR6123" s="30"/>
      <c r="AS6123" s="30"/>
      <c r="AT6123" s="30"/>
      <c r="AU6123" s="121"/>
      <c r="AV6123" s="129"/>
      <c r="AW6123" s="129"/>
      <c r="AX6123" s="129"/>
    </row>
    <row r="6124" spans="1:50" x14ac:dyDescent="0.25">
      <c r="A6124" s="120"/>
      <c r="B6124" s="28"/>
      <c r="C6124" s="25"/>
      <c r="D6124" s="25"/>
      <c r="E6124" s="25"/>
      <c r="F6124" s="29"/>
      <c r="G6124" s="29"/>
      <c r="H6124" s="29"/>
      <c r="I6124" s="29"/>
      <c r="J6124" s="29"/>
      <c r="K6124" s="25"/>
      <c r="L6124" s="25"/>
      <c r="M6124" s="25"/>
      <c r="N6124" s="25"/>
      <c r="O6124" s="25"/>
      <c r="P6124" s="25"/>
      <c r="Q6124" s="28"/>
      <c r="R6124" s="29"/>
      <c r="S6124" s="27"/>
      <c r="T6124" s="27"/>
      <c r="U6124" s="28"/>
      <c r="V6124" s="26"/>
      <c r="W6124" s="26"/>
      <c r="X6124" s="26"/>
      <c r="Y6124" s="37"/>
      <c r="Z6124" s="37"/>
      <c r="AA6124" s="37"/>
      <c r="AB6124" s="30"/>
      <c r="AC6124" s="30"/>
      <c r="AD6124" s="31"/>
      <c r="AE6124" s="30"/>
      <c r="AF6124" s="30"/>
      <c r="AG6124" s="32"/>
      <c r="AH6124" s="30"/>
      <c r="AJ6124" s="30"/>
      <c r="AK6124" s="30"/>
      <c r="AL6124" s="30"/>
      <c r="AM6124" s="30"/>
      <c r="AN6124" s="30"/>
      <c r="AO6124" s="30"/>
      <c r="AP6124" s="30"/>
      <c r="AQ6124" s="30"/>
      <c r="AR6124" s="30"/>
      <c r="AS6124" s="30"/>
      <c r="AT6124" s="30"/>
      <c r="AU6124" s="121"/>
      <c r="AV6124" s="129"/>
      <c r="AW6124" s="129"/>
      <c r="AX6124" s="129"/>
    </row>
    <row r="6125" spans="1:50" x14ac:dyDescent="0.25">
      <c r="A6125" s="120"/>
      <c r="B6125" s="28"/>
      <c r="C6125" s="25"/>
      <c r="D6125" s="25"/>
      <c r="E6125" s="25"/>
      <c r="F6125" s="29"/>
      <c r="G6125" s="29"/>
      <c r="H6125" s="29"/>
      <c r="I6125" s="29"/>
      <c r="J6125" s="29"/>
      <c r="K6125" s="25"/>
      <c r="L6125" s="25"/>
      <c r="M6125" s="25"/>
      <c r="N6125" s="25"/>
      <c r="O6125" s="25"/>
      <c r="P6125" s="25"/>
      <c r="Q6125" s="28"/>
      <c r="R6125" s="29"/>
      <c r="S6125" s="27"/>
      <c r="T6125" s="27"/>
      <c r="U6125" s="28"/>
      <c r="V6125" s="26"/>
      <c r="W6125" s="26"/>
      <c r="X6125" s="26"/>
      <c r="Y6125" s="37"/>
      <c r="Z6125" s="37"/>
      <c r="AA6125" s="37"/>
      <c r="AB6125" s="30"/>
      <c r="AC6125" s="30"/>
      <c r="AD6125" s="31"/>
      <c r="AE6125" s="30"/>
      <c r="AF6125" s="30"/>
      <c r="AG6125" s="32"/>
      <c r="AH6125" s="30"/>
      <c r="AJ6125" s="30"/>
      <c r="AK6125" s="30"/>
      <c r="AL6125" s="30"/>
      <c r="AM6125" s="30"/>
      <c r="AN6125" s="30"/>
      <c r="AO6125" s="30"/>
      <c r="AP6125" s="30"/>
      <c r="AQ6125" s="30"/>
      <c r="AR6125" s="30"/>
      <c r="AS6125" s="30"/>
      <c r="AT6125" s="30"/>
      <c r="AU6125" s="121"/>
      <c r="AV6125" s="129"/>
      <c r="AW6125" s="129"/>
      <c r="AX6125" s="129"/>
    </row>
    <row r="6126" spans="1:50" x14ac:dyDescent="0.25">
      <c r="A6126" s="120"/>
      <c r="B6126" s="28"/>
      <c r="C6126" s="25"/>
      <c r="D6126" s="25"/>
      <c r="E6126" s="25"/>
      <c r="F6126" s="29"/>
      <c r="G6126" s="29"/>
      <c r="H6126" s="29"/>
      <c r="I6126" s="29"/>
      <c r="J6126" s="29"/>
      <c r="K6126" s="25"/>
      <c r="L6126" s="25"/>
      <c r="M6126" s="25"/>
      <c r="N6126" s="25"/>
      <c r="O6126" s="25"/>
      <c r="P6126" s="25"/>
      <c r="Q6126" s="28"/>
      <c r="R6126" s="29"/>
      <c r="S6126" s="27"/>
      <c r="T6126" s="27"/>
      <c r="U6126" s="28"/>
      <c r="V6126" s="26"/>
      <c r="W6126" s="26"/>
      <c r="X6126" s="26"/>
      <c r="Y6126" s="37"/>
      <c r="Z6126" s="37"/>
      <c r="AA6126" s="37"/>
      <c r="AB6126" s="30"/>
      <c r="AC6126" s="30"/>
      <c r="AD6126" s="31"/>
      <c r="AE6126" s="30"/>
      <c r="AF6126" s="30"/>
      <c r="AG6126" s="32"/>
      <c r="AH6126" s="30"/>
      <c r="AJ6126" s="30"/>
      <c r="AK6126" s="30"/>
      <c r="AL6126" s="30"/>
      <c r="AM6126" s="30"/>
      <c r="AN6126" s="30"/>
      <c r="AO6126" s="30"/>
      <c r="AP6126" s="30"/>
      <c r="AQ6126" s="30"/>
      <c r="AR6126" s="30"/>
      <c r="AS6126" s="30"/>
      <c r="AT6126" s="30"/>
      <c r="AU6126" s="121"/>
      <c r="AV6126" s="129"/>
      <c r="AW6126" s="129"/>
      <c r="AX6126" s="129"/>
    </row>
    <row r="6127" spans="1:50" x14ac:dyDescent="0.25">
      <c r="A6127" s="120"/>
      <c r="B6127" s="28"/>
      <c r="C6127" s="25"/>
      <c r="D6127" s="25"/>
      <c r="E6127" s="25"/>
      <c r="F6127" s="29"/>
      <c r="G6127" s="29"/>
      <c r="H6127" s="29"/>
      <c r="I6127" s="29"/>
      <c r="J6127" s="29"/>
      <c r="K6127" s="25"/>
      <c r="L6127" s="25"/>
      <c r="M6127" s="25"/>
      <c r="N6127" s="25"/>
      <c r="O6127" s="25"/>
      <c r="P6127" s="25"/>
      <c r="Q6127" s="28"/>
      <c r="R6127" s="29"/>
      <c r="S6127" s="27"/>
      <c r="T6127" s="27"/>
      <c r="U6127" s="28"/>
      <c r="V6127" s="26"/>
      <c r="W6127" s="26"/>
      <c r="X6127" s="26"/>
      <c r="Y6127" s="37"/>
      <c r="Z6127" s="37"/>
      <c r="AA6127" s="37"/>
      <c r="AB6127" s="30"/>
      <c r="AC6127" s="30"/>
      <c r="AD6127" s="31"/>
      <c r="AE6127" s="30"/>
      <c r="AF6127" s="30"/>
      <c r="AG6127" s="32"/>
      <c r="AH6127" s="30"/>
      <c r="AJ6127" s="30"/>
      <c r="AK6127" s="30"/>
      <c r="AL6127" s="30"/>
      <c r="AM6127" s="30"/>
      <c r="AN6127" s="30"/>
      <c r="AO6127" s="30"/>
      <c r="AP6127" s="30"/>
      <c r="AQ6127" s="30"/>
      <c r="AR6127" s="30"/>
      <c r="AS6127" s="30"/>
      <c r="AT6127" s="30"/>
      <c r="AU6127" s="121"/>
      <c r="AV6127" s="129"/>
      <c r="AW6127" s="129"/>
      <c r="AX6127" s="129"/>
    </row>
    <row r="6128" spans="1:50" x14ac:dyDescent="0.25">
      <c r="A6128" s="120"/>
      <c r="B6128" s="28"/>
      <c r="C6128" s="25"/>
      <c r="D6128" s="25"/>
      <c r="E6128" s="25"/>
      <c r="F6128" s="29"/>
      <c r="G6128" s="29"/>
      <c r="H6128" s="29"/>
      <c r="I6128" s="29"/>
      <c r="J6128" s="29"/>
      <c r="K6128" s="25"/>
      <c r="L6128" s="25"/>
      <c r="M6128" s="25"/>
      <c r="N6128" s="25"/>
      <c r="O6128" s="25"/>
      <c r="P6128" s="25"/>
      <c r="Q6128" s="28"/>
      <c r="R6128" s="29"/>
      <c r="S6128" s="27"/>
      <c r="T6128" s="27"/>
      <c r="U6128" s="28"/>
      <c r="V6128" s="26"/>
      <c r="W6128" s="26"/>
      <c r="X6128" s="26"/>
      <c r="Y6128" s="37"/>
      <c r="Z6128" s="37"/>
      <c r="AA6128" s="37"/>
      <c r="AB6128" s="30"/>
      <c r="AC6128" s="30"/>
      <c r="AD6128" s="31"/>
      <c r="AE6128" s="30"/>
      <c r="AF6128" s="30"/>
      <c r="AG6128" s="32"/>
      <c r="AH6128" s="30"/>
      <c r="AJ6128" s="30"/>
      <c r="AK6128" s="30"/>
      <c r="AL6128" s="30"/>
      <c r="AM6128" s="30"/>
      <c r="AN6128" s="30"/>
      <c r="AO6128" s="30"/>
      <c r="AP6128" s="30"/>
      <c r="AQ6128" s="30"/>
      <c r="AR6128" s="30"/>
      <c r="AS6128" s="30"/>
      <c r="AT6128" s="30"/>
      <c r="AU6128" s="121"/>
      <c r="AV6128" s="129"/>
      <c r="AW6128" s="129"/>
      <c r="AX6128" s="129"/>
    </row>
    <row r="6129" spans="1:50" x14ac:dyDescent="0.25">
      <c r="A6129" s="120"/>
      <c r="B6129" s="28"/>
      <c r="C6129" s="25"/>
      <c r="D6129" s="25"/>
      <c r="E6129" s="25"/>
      <c r="F6129" s="29"/>
      <c r="G6129" s="29"/>
      <c r="H6129" s="29"/>
      <c r="I6129" s="29"/>
      <c r="J6129" s="29"/>
      <c r="K6129" s="25"/>
      <c r="L6129" s="25"/>
      <c r="M6129" s="25"/>
      <c r="N6129" s="25"/>
      <c r="O6129" s="25"/>
      <c r="P6129" s="25"/>
      <c r="Q6129" s="28"/>
      <c r="R6129" s="29"/>
      <c r="S6129" s="27"/>
      <c r="T6129" s="27"/>
      <c r="U6129" s="28"/>
      <c r="V6129" s="26"/>
      <c r="W6129" s="26"/>
      <c r="X6129" s="26"/>
      <c r="Y6129" s="37"/>
      <c r="Z6129" s="37"/>
      <c r="AA6129" s="37"/>
      <c r="AB6129" s="30"/>
      <c r="AC6129" s="30"/>
      <c r="AD6129" s="31"/>
      <c r="AE6129" s="30"/>
      <c r="AF6129" s="30"/>
      <c r="AG6129" s="32"/>
      <c r="AH6129" s="30"/>
      <c r="AJ6129" s="30"/>
      <c r="AK6129" s="30"/>
      <c r="AL6129" s="30"/>
      <c r="AM6129" s="30"/>
      <c r="AN6129" s="30"/>
      <c r="AO6129" s="30"/>
      <c r="AP6129" s="30"/>
      <c r="AQ6129" s="30"/>
      <c r="AR6129" s="30"/>
      <c r="AS6129" s="30"/>
      <c r="AT6129" s="30"/>
      <c r="AU6129" s="121"/>
      <c r="AV6129" s="129"/>
      <c r="AW6129" s="129"/>
      <c r="AX6129" s="129"/>
    </row>
    <row r="6130" spans="1:50" x14ac:dyDescent="0.25">
      <c r="A6130" s="120"/>
      <c r="B6130" s="28"/>
      <c r="C6130" s="25"/>
      <c r="D6130" s="25"/>
      <c r="E6130" s="25"/>
      <c r="F6130" s="29"/>
      <c r="G6130" s="29"/>
      <c r="H6130" s="29"/>
      <c r="I6130" s="29"/>
      <c r="J6130" s="29"/>
      <c r="K6130" s="25"/>
      <c r="L6130" s="25"/>
      <c r="M6130" s="25"/>
      <c r="N6130" s="25"/>
      <c r="O6130" s="25"/>
      <c r="P6130" s="25"/>
      <c r="Q6130" s="28"/>
      <c r="R6130" s="29"/>
      <c r="S6130" s="27"/>
      <c r="T6130" s="27"/>
      <c r="U6130" s="28"/>
      <c r="V6130" s="26"/>
      <c r="W6130" s="26"/>
      <c r="X6130" s="26"/>
      <c r="Y6130" s="37"/>
      <c r="Z6130" s="37"/>
      <c r="AA6130" s="37"/>
      <c r="AB6130" s="30"/>
      <c r="AC6130" s="30"/>
      <c r="AD6130" s="31"/>
      <c r="AE6130" s="30"/>
      <c r="AF6130" s="30"/>
      <c r="AG6130" s="32"/>
      <c r="AH6130" s="30"/>
      <c r="AJ6130" s="30"/>
      <c r="AK6130" s="30"/>
      <c r="AL6130" s="30"/>
      <c r="AM6130" s="30"/>
      <c r="AN6130" s="30"/>
      <c r="AO6130" s="30"/>
      <c r="AP6130" s="30"/>
      <c r="AQ6130" s="30"/>
      <c r="AR6130" s="30"/>
      <c r="AS6130" s="30"/>
      <c r="AT6130" s="30"/>
      <c r="AU6130" s="121"/>
      <c r="AV6130" s="129"/>
      <c r="AW6130" s="129"/>
      <c r="AX6130" s="129"/>
    </row>
    <row r="6131" spans="1:50" x14ac:dyDescent="0.25">
      <c r="A6131" s="120"/>
      <c r="B6131" s="28"/>
      <c r="C6131" s="25"/>
      <c r="D6131" s="25"/>
      <c r="E6131" s="25"/>
      <c r="F6131" s="29"/>
      <c r="G6131" s="29"/>
      <c r="H6131" s="29"/>
      <c r="I6131" s="29"/>
      <c r="J6131" s="29"/>
      <c r="K6131" s="25"/>
      <c r="L6131" s="25"/>
      <c r="M6131" s="25"/>
      <c r="N6131" s="25"/>
      <c r="O6131" s="25"/>
      <c r="P6131" s="25"/>
      <c r="Q6131" s="28"/>
      <c r="R6131" s="29"/>
      <c r="S6131" s="27"/>
      <c r="T6131" s="27"/>
      <c r="U6131" s="28"/>
      <c r="V6131" s="26"/>
      <c r="W6131" s="26"/>
      <c r="X6131" s="26"/>
      <c r="Y6131" s="37"/>
      <c r="Z6131" s="37"/>
      <c r="AA6131" s="37"/>
      <c r="AB6131" s="30"/>
      <c r="AC6131" s="30"/>
      <c r="AD6131" s="31"/>
      <c r="AE6131" s="30"/>
      <c r="AF6131" s="30"/>
      <c r="AG6131" s="32"/>
      <c r="AH6131" s="30"/>
      <c r="AJ6131" s="30"/>
      <c r="AK6131" s="30"/>
      <c r="AL6131" s="30"/>
      <c r="AM6131" s="30"/>
      <c r="AN6131" s="30"/>
      <c r="AO6131" s="30"/>
      <c r="AP6131" s="30"/>
      <c r="AQ6131" s="30"/>
      <c r="AR6131" s="30"/>
      <c r="AS6131" s="30"/>
      <c r="AT6131" s="30"/>
      <c r="AU6131" s="121"/>
      <c r="AV6131" s="129"/>
      <c r="AW6131" s="129"/>
      <c r="AX6131" s="129"/>
    </row>
    <row r="6132" spans="1:50" x14ac:dyDescent="0.25">
      <c r="A6132" s="120"/>
      <c r="B6132" s="28"/>
      <c r="C6132" s="25"/>
      <c r="D6132" s="25"/>
      <c r="E6132" s="25"/>
      <c r="F6132" s="29"/>
      <c r="G6132" s="29"/>
      <c r="H6132" s="29"/>
      <c r="I6132" s="29"/>
      <c r="J6132" s="29"/>
      <c r="K6132" s="25"/>
      <c r="L6132" s="25"/>
      <c r="M6132" s="25"/>
      <c r="N6132" s="25"/>
      <c r="O6132" s="25"/>
      <c r="P6132" s="25"/>
      <c r="Q6132" s="28"/>
      <c r="R6132" s="29"/>
      <c r="S6132" s="27"/>
      <c r="T6132" s="27"/>
      <c r="U6132" s="28"/>
      <c r="V6132" s="26"/>
      <c r="W6132" s="26"/>
      <c r="X6132" s="26"/>
      <c r="Y6132" s="37"/>
      <c r="Z6132" s="37"/>
      <c r="AA6132" s="37"/>
      <c r="AB6132" s="30"/>
      <c r="AC6132" s="30"/>
      <c r="AD6132" s="31"/>
      <c r="AE6132" s="30"/>
      <c r="AF6132" s="30"/>
      <c r="AG6132" s="32"/>
      <c r="AH6132" s="30"/>
      <c r="AJ6132" s="30"/>
      <c r="AK6132" s="30"/>
      <c r="AL6132" s="30"/>
      <c r="AM6132" s="30"/>
      <c r="AN6132" s="30"/>
      <c r="AO6132" s="30"/>
      <c r="AP6132" s="30"/>
      <c r="AQ6132" s="30"/>
      <c r="AR6132" s="30"/>
      <c r="AS6132" s="30"/>
      <c r="AT6132" s="30"/>
      <c r="AU6132" s="121"/>
      <c r="AV6132" s="129"/>
      <c r="AW6132" s="129"/>
      <c r="AX6132" s="129"/>
    </row>
    <row r="6133" spans="1:50" x14ac:dyDescent="0.25">
      <c r="A6133" s="120"/>
      <c r="B6133" s="28"/>
      <c r="C6133" s="25"/>
      <c r="D6133" s="25"/>
      <c r="E6133" s="25"/>
      <c r="F6133" s="29"/>
      <c r="G6133" s="29"/>
      <c r="H6133" s="29"/>
      <c r="I6133" s="29"/>
      <c r="J6133" s="29"/>
      <c r="K6133" s="25"/>
      <c r="L6133" s="25"/>
      <c r="M6133" s="25"/>
      <c r="N6133" s="25"/>
      <c r="O6133" s="25"/>
      <c r="P6133" s="25"/>
      <c r="Q6133" s="28"/>
      <c r="R6133" s="29"/>
      <c r="S6133" s="27"/>
      <c r="T6133" s="27"/>
      <c r="U6133" s="28"/>
      <c r="V6133" s="26"/>
      <c r="W6133" s="26"/>
      <c r="X6133" s="26"/>
      <c r="Y6133" s="37"/>
      <c r="Z6133" s="37"/>
      <c r="AA6133" s="37"/>
      <c r="AB6133" s="30"/>
      <c r="AC6133" s="30"/>
      <c r="AD6133" s="31"/>
      <c r="AE6133" s="30"/>
      <c r="AF6133" s="30"/>
      <c r="AG6133" s="32"/>
      <c r="AH6133" s="30"/>
      <c r="AJ6133" s="30"/>
      <c r="AK6133" s="30"/>
      <c r="AL6133" s="30"/>
      <c r="AM6133" s="30"/>
      <c r="AN6133" s="30"/>
      <c r="AO6133" s="30"/>
      <c r="AP6133" s="30"/>
      <c r="AQ6133" s="30"/>
      <c r="AR6133" s="30"/>
      <c r="AS6133" s="30"/>
      <c r="AT6133" s="30"/>
      <c r="AU6133" s="121"/>
      <c r="AV6133" s="129"/>
      <c r="AW6133" s="129"/>
      <c r="AX6133" s="129"/>
    </row>
    <row r="6134" spans="1:50" x14ac:dyDescent="0.25">
      <c r="A6134" s="120"/>
      <c r="B6134" s="28"/>
      <c r="C6134" s="25"/>
      <c r="D6134" s="25"/>
      <c r="E6134" s="25"/>
      <c r="F6134" s="29"/>
      <c r="G6134" s="29"/>
      <c r="H6134" s="29"/>
      <c r="I6134" s="29"/>
      <c r="J6134" s="29"/>
      <c r="K6134" s="25"/>
      <c r="L6134" s="25"/>
      <c r="M6134" s="25"/>
      <c r="N6134" s="25"/>
      <c r="O6134" s="25"/>
      <c r="P6134" s="25"/>
      <c r="Q6134" s="28"/>
      <c r="R6134" s="29"/>
      <c r="S6134" s="27"/>
      <c r="T6134" s="27"/>
      <c r="U6134" s="28"/>
      <c r="V6134" s="26"/>
      <c r="W6134" s="26"/>
      <c r="X6134" s="26"/>
      <c r="Y6134" s="37"/>
      <c r="Z6134" s="37"/>
      <c r="AA6134" s="37"/>
      <c r="AB6134" s="30"/>
      <c r="AC6134" s="30"/>
      <c r="AD6134" s="31"/>
      <c r="AE6134" s="30"/>
      <c r="AF6134" s="30"/>
      <c r="AG6134" s="32"/>
      <c r="AH6134" s="30"/>
      <c r="AJ6134" s="30"/>
      <c r="AK6134" s="30"/>
      <c r="AL6134" s="30"/>
      <c r="AM6134" s="30"/>
      <c r="AN6134" s="30"/>
      <c r="AO6134" s="30"/>
      <c r="AP6134" s="30"/>
      <c r="AQ6134" s="30"/>
      <c r="AR6134" s="30"/>
      <c r="AS6134" s="30"/>
      <c r="AT6134" s="30"/>
      <c r="AU6134" s="121"/>
      <c r="AV6134" s="129"/>
      <c r="AW6134" s="129"/>
      <c r="AX6134" s="129"/>
    </row>
    <row r="6135" spans="1:50" x14ac:dyDescent="0.25">
      <c r="A6135" s="120"/>
      <c r="B6135" s="28"/>
      <c r="C6135" s="25"/>
      <c r="D6135" s="25"/>
      <c r="E6135" s="25"/>
      <c r="F6135" s="29"/>
      <c r="G6135" s="29"/>
      <c r="H6135" s="29"/>
      <c r="I6135" s="29"/>
      <c r="J6135" s="29"/>
      <c r="K6135" s="25"/>
      <c r="L6135" s="25"/>
      <c r="M6135" s="25"/>
      <c r="N6135" s="25"/>
      <c r="O6135" s="25"/>
      <c r="P6135" s="25"/>
      <c r="Q6135" s="28"/>
      <c r="R6135" s="29"/>
      <c r="S6135" s="27"/>
      <c r="T6135" s="27"/>
      <c r="U6135" s="28"/>
      <c r="V6135" s="26"/>
      <c r="W6135" s="26"/>
      <c r="X6135" s="26"/>
      <c r="Y6135" s="37"/>
      <c r="Z6135" s="37"/>
      <c r="AA6135" s="37"/>
      <c r="AB6135" s="30"/>
      <c r="AC6135" s="30"/>
      <c r="AD6135" s="31"/>
      <c r="AE6135" s="30"/>
      <c r="AF6135" s="30"/>
      <c r="AG6135" s="32"/>
      <c r="AH6135" s="30"/>
      <c r="AJ6135" s="30"/>
      <c r="AK6135" s="30"/>
      <c r="AL6135" s="30"/>
      <c r="AM6135" s="30"/>
      <c r="AN6135" s="30"/>
      <c r="AO6135" s="30"/>
      <c r="AP6135" s="30"/>
      <c r="AQ6135" s="30"/>
      <c r="AR6135" s="30"/>
      <c r="AS6135" s="30"/>
      <c r="AT6135" s="30"/>
      <c r="AU6135" s="121"/>
      <c r="AV6135" s="129"/>
      <c r="AW6135" s="129"/>
      <c r="AX6135" s="129"/>
    </row>
    <row r="6136" spans="1:50" x14ac:dyDescent="0.25">
      <c r="A6136" s="120"/>
      <c r="B6136" s="28"/>
      <c r="C6136" s="25"/>
      <c r="D6136" s="25"/>
      <c r="E6136" s="25"/>
      <c r="F6136" s="29"/>
      <c r="G6136" s="29"/>
      <c r="H6136" s="29"/>
      <c r="I6136" s="29"/>
      <c r="J6136" s="29"/>
      <c r="K6136" s="25"/>
      <c r="L6136" s="25"/>
      <c r="M6136" s="25"/>
      <c r="N6136" s="25"/>
      <c r="O6136" s="25"/>
      <c r="P6136" s="25"/>
      <c r="Q6136" s="28"/>
      <c r="R6136" s="29"/>
      <c r="S6136" s="27"/>
      <c r="T6136" s="27"/>
      <c r="U6136" s="28"/>
      <c r="V6136" s="26"/>
      <c r="W6136" s="26"/>
      <c r="X6136" s="26"/>
      <c r="Y6136" s="37"/>
      <c r="Z6136" s="37"/>
      <c r="AA6136" s="37"/>
      <c r="AB6136" s="30"/>
      <c r="AC6136" s="30"/>
      <c r="AD6136" s="31"/>
      <c r="AE6136" s="30"/>
      <c r="AF6136" s="30"/>
      <c r="AG6136" s="32"/>
      <c r="AH6136" s="30"/>
      <c r="AJ6136" s="30"/>
      <c r="AK6136" s="30"/>
      <c r="AL6136" s="30"/>
      <c r="AM6136" s="30"/>
      <c r="AN6136" s="30"/>
      <c r="AO6136" s="30"/>
      <c r="AP6136" s="30"/>
      <c r="AQ6136" s="30"/>
      <c r="AR6136" s="30"/>
      <c r="AS6136" s="30"/>
      <c r="AT6136" s="30"/>
      <c r="AU6136" s="121"/>
      <c r="AV6136" s="129"/>
      <c r="AW6136" s="129"/>
      <c r="AX6136" s="129"/>
    </row>
    <row r="6137" spans="1:50" x14ac:dyDescent="0.25">
      <c r="A6137" s="120"/>
      <c r="B6137" s="28"/>
      <c r="C6137" s="25"/>
      <c r="D6137" s="25"/>
      <c r="E6137" s="25"/>
      <c r="F6137" s="29"/>
      <c r="G6137" s="29"/>
      <c r="H6137" s="29"/>
      <c r="I6137" s="29"/>
      <c r="J6137" s="29"/>
      <c r="K6137" s="25"/>
      <c r="L6137" s="25"/>
      <c r="M6137" s="25"/>
      <c r="N6137" s="25"/>
      <c r="O6137" s="25"/>
      <c r="P6137" s="25"/>
      <c r="Q6137" s="28"/>
      <c r="R6137" s="29"/>
      <c r="S6137" s="27"/>
      <c r="T6137" s="27"/>
      <c r="U6137" s="28"/>
      <c r="V6137" s="26"/>
      <c r="W6137" s="26"/>
      <c r="X6137" s="26"/>
      <c r="Y6137" s="37"/>
      <c r="Z6137" s="37"/>
      <c r="AA6137" s="37"/>
      <c r="AB6137" s="30"/>
      <c r="AC6137" s="30"/>
      <c r="AD6137" s="31"/>
      <c r="AE6137" s="30"/>
      <c r="AF6137" s="30"/>
      <c r="AG6137" s="32"/>
      <c r="AH6137" s="30"/>
      <c r="AJ6137" s="30"/>
      <c r="AK6137" s="30"/>
      <c r="AL6137" s="30"/>
      <c r="AM6137" s="30"/>
      <c r="AN6137" s="30"/>
      <c r="AO6137" s="30"/>
      <c r="AP6137" s="30"/>
      <c r="AQ6137" s="30"/>
      <c r="AR6137" s="30"/>
      <c r="AS6137" s="30"/>
      <c r="AT6137" s="30"/>
      <c r="AU6137" s="121"/>
      <c r="AV6137" s="129"/>
      <c r="AW6137" s="129"/>
      <c r="AX6137" s="129"/>
    </row>
    <row r="6138" spans="1:50" x14ac:dyDescent="0.25">
      <c r="A6138" s="120"/>
      <c r="B6138" s="28"/>
      <c r="C6138" s="25"/>
      <c r="D6138" s="25"/>
      <c r="E6138" s="25"/>
      <c r="F6138" s="29"/>
      <c r="G6138" s="29"/>
      <c r="H6138" s="29"/>
      <c r="I6138" s="29"/>
      <c r="J6138" s="29"/>
      <c r="K6138" s="25"/>
      <c r="L6138" s="25"/>
      <c r="M6138" s="25"/>
      <c r="N6138" s="25"/>
      <c r="O6138" s="25"/>
      <c r="P6138" s="25"/>
      <c r="Q6138" s="28"/>
      <c r="R6138" s="29"/>
      <c r="S6138" s="27"/>
      <c r="T6138" s="27"/>
      <c r="U6138" s="28"/>
      <c r="V6138" s="26"/>
      <c r="W6138" s="26"/>
      <c r="X6138" s="26"/>
      <c r="Y6138" s="37"/>
      <c r="Z6138" s="37"/>
      <c r="AA6138" s="37"/>
      <c r="AB6138" s="30"/>
      <c r="AC6138" s="30"/>
      <c r="AD6138" s="31"/>
      <c r="AE6138" s="30"/>
      <c r="AF6138" s="30"/>
      <c r="AG6138" s="32"/>
      <c r="AH6138" s="30"/>
      <c r="AJ6138" s="30"/>
      <c r="AK6138" s="30"/>
      <c r="AL6138" s="30"/>
      <c r="AM6138" s="30"/>
      <c r="AN6138" s="30"/>
      <c r="AO6138" s="30"/>
      <c r="AP6138" s="30"/>
      <c r="AQ6138" s="30"/>
      <c r="AR6138" s="30"/>
      <c r="AS6138" s="30"/>
      <c r="AT6138" s="30"/>
      <c r="AU6138" s="121"/>
      <c r="AV6138" s="129"/>
      <c r="AW6138" s="129"/>
      <c r="AX6138" s="129"/>
    </row>
    <row r="6139" spans="1:50" x14ac:dyDescent="0.25">
      <c r="A6139" s="120"/>
      <c r="B6139" s="28"/>
      <c r="C6139" s="25"/>
      <c r="D6139" s="25"/>
      <c r="E6139" s="25"/>
      <c r="F6139" s="29"/>
      <c r="G6139" s="29"/>
      <c r="H6139" s="29"/>
      <c r="I6139" s="29"/>
      <c r="J6139" s="29"/>
      <c r="K6139" s="25"/>
      <c r="L6139" s="25"/>
      <c r="M6139" s="25"/>
      <c r="N6139" s="25"/>
      <c r="O6139" s="25"/>
      <c r="P6139" s="25"/>
      <c r="Q6139" s="28"/>
      <c r="R6139" s="29"/>
      <c r="S6139" s="27"/>
      <c r="T6139" s="27"/>
      <c r="U6139" s="28"/>
      <c r="V6139" s="26"/>
      <c r="W6139" s="26"/>
      <c r="X6139" s="26"/>
      <c r="Y6139" s="37"/>
      <c r="Z6139" s="37"/>
      <c r="AA6139" s="37"/>
      <c r="AB6139" s="30"/>
      <c r="AC6139" s="30"/>
      <c r="AD6139" s="31"/>
      <c r="AE6139" s="30"/>
      <c r="AF6139" s="30"/>
      <c r="AG6139" s="32"/>
      <c r="AH6139" s="30"/>
      <c r="AJ6139" s="30"/>
      <c r="AK6139" s="30"/>
      <c r="AL6139" s="30"/>
      <c r="AM6139" s="30"/>
      <c r="AN6139" s="30"/>
      <c r="AO6139" s="30"/>
      <c r="AP6139" s="30"/>
      <c r="AQ6139" s="30"/>
      <c r="AR6139" s="30"/>
      <c r="AS6139" s="30"/>
      <c r="AT6139" s="30"/>
      <c r="AU6139" s="121"/>
      <c r="AV6139" s="129"/>
      <c r="AW6139" s="129"/>
      <c r="AX6139" s="129"/>
    </row>
    <row r="6140" spans="1:50" x14ac:dyDescent="0.25">
      <c r="A6140" s="120"/>
      <c r="B6140" s="28"/>
      <c r="C6140" s="25"/>
      <c r="D6140" s="25"/>
      <c r="E6140" s="25"/>
      <c r="F6140" s="29"/>
      <c r="G6140" s="29"/>
      <c r="H6140" s="29"/>
      <c r="I6140" s="29"/>
      <c r="J6140" s="29"/>
      <c r="K6140" s="25"/>
      <c r="L6140" s="25"/>
      <c r="M6140" s="25"/>
      <c r="N6140" s="25"/>
      <c r="O6140" s="25"/>
      <c r="P6140" s="25"/>
      <c r="Q6140" s="28"/>
      <c r="R6140" s="29"/>
      <c r="S6140" s="27"/>
      <c r="T6140" s="27"/>
      <c r="U6140" s="28"/>
      <c r="V6140" s="26"/>
      <c r="W6140" s="26"/>
      <c r="X6140" s="26"/>
      <c r="Y6140" s="37"/>
      <c r="Z6140" s="37"/>
      <c r="AA6140" s="37"/>
      <c r="AB6140" s="30"/>
      <c r="AC6140" s="30"/>
      <c r="AD6140" s="31"/>
      <c r="AE6140" s="30"/>
      <c r="AF6140" s="30"/>
      <c r="AG6140" s="32"/>
      <c r="AH6140" s="30"/>
      <c r="AJ6140" s="30"/>
      <c r="AK6140" s="30"/>
      <c r="AL6140" s="30"/>
      <c r="AM6140" s="30"/>
      <c r="AN6140" s="30"/>
      <c r="AO6140" s="30"/>
      <c r="AP6140" s="30"/>
      <c r="AQ6140" s="30"/>
      <c r="AR6140" s="30"/>
      <c r="AS6140" s="30"/>
      <c r="AT6140" s="30"/>
      <c r="AU6140" s="121"/>
      <c r="AV6140" s="129"/>
      <c r="AW6140" s="129"/>
      <c r="AX6140" s="129"/>
    </row>
    <row r="6141" spans="1:50" x14ac:dyDescent="0.25">
      <c r="A6141" s="120"/>
      <c r="B6141" s="28"/>
      <c r="C6141" s="25"/>
      <c r="D6141" s="25"/>
      <c r="E6141" s="25"/>
      <c r="F6141" s="29"/>
      <c r="G6141" s="29"/>
      <c r="H6141" s="29"/>
      <c r="I6141" s="29"/>
      <c r="J6141" s="29"/>
      <c r="K6141" s="25"/>
      <c r="L6141" s="25"/>
      <c r="M6141" s="25"/>
      <c r="N6141" s="25"/>
      <c r="O6141" s="25"/>
      <c r="P6141" s="25"/>
      <c r="Q6141" s="28"/>
      <c r="R6141" s="29"/>
      <c r="S6141" s="27"/>
      <c r="T6141" s="27"/>
      <c r="U6141" s="28"/>
      <c r="V6141" s="26"/>
      <c r="W6141" s="26"/>
      <c r="X6141" s="26"/>
      <c r="Y6141" s="37"/>
      <c r="Z6141" s="37"/>
      <c r="AA6141" s="37"/>
      <c r="AB6141" s="30"/>
      <c r="AC6141" s="30"/>
      <c r="AD6141" s="31"/>
      <c r="AE6141" s="30"/>
      <c r="AF6141" s="30"/>
      <c r="AG6141" s="32"/>
      <c r="AH6141" s="30"/>
      <c r="AJ6141" s="30"/>
      <c r="AK6141" s="30"/>
      <c r="AL6141" s="30"/>
      <c r="AM6141" s="30"/>
      <c r="AN6141" s="30"/>
      <c r="AO6141" s="30"/>
      <c r="AP6141" s="30"/>
      <c r="AQ6141" s="30"/>
      <c r="AR6141" s="30"/>
      <c r="AS6141" s="30"/>
      <c r="AT6141" s="30"/>
      <c r="AU6141" s="121"/>
      <c r="AV6141" s="129"/>
      <c r="AW6141" s="129"/>
      <c r="AX6141" s="129"/>
    </row>
    <row r="6142" spans="1:50" x14ac:dyDescent="0.25">
      <c r="A6142" s="120"/>
      <c r="B6142" s="28"/>
      <c r="C6142" s="25"/>
      <c r="D6142" s="25"/>
      <c r="E6142" s="25"/>
      <c r="F6142" s="29"/>
      <c r="G6142" s="29"/>
      <c r="H6142" s="29"/>
      <c r="I6142" s="29"/>
      <c r="J6142" s="29"/>
      <c r="K6142" s="25"/>
      <c r="L6142" s="25"/>
      <c r="M6142" s="25"/>
      <c r="N6142" s="25"/>
      <c r="O6142" s="25"/>
      <c r="P6142" s="25"/>
      <c r="Q6142" s="28"/>
      <c r="R6142" s="29"/>
      <c r="S6142" s="27"/>
      <c r="T6142" s="27"/>
      <c r="U6142" s="28"/>
      <c r="V6142" s="26"/>
      <c r="W6142" s="26"/>
      <c r="X6142" s="26"/>
      <c r="Y6142" s="37"/>
      <c r="Z6142" s="37"/>
      <c r="AA6142" s="37"/>
      <c r="AB6142" s="30"/>
      <c r="AC6142" s="30"/>
      <c r="AD6142" s="31"/>
      <c r="AE6142" s="30"/>
      <c r="AF6142" s="30"/>
      <c r="AG6142" s="32"/>
      <c r="AH6142" s="30"/>
      <c r="AJ6142" s="30"/>
      <c r="AK6142" s="30"/>
      <c r="AL6142" s="30"/>
      <c r="AM6142" s="30"/>
      <c r="AN6142" s="30"/>
      <c r="AO6142" s="30"/>
      <c r="AP6142" s="30"/>
      <c r="AQ6142" s="30"/>
      <c r="AR6142" s="30"/>
      <c r="AS6142" s="30"/>
      <c r="AT6142" s="30"/>
      <c r="AU6142" s="121"/>
      <c r="AV6142" s="129"/>
      <c r="AW6142" s="129"/>
      <c r="AX6142" s="129"/>
    </row>
    <row r="6143" spans="1:50" x14ac:dyDescent="0.25">
      <c r="A6143" s="120"/>
      <c r="B6143" s="28"/>
      <c r="C6143" s="25"/>
      <c r="D6143" s="25"/>
      <c r="E6143" s="25"/>
      <c r="F6143" s="29"/>
      <c r="G6143" s="29"/>
      <c r="H6143" s="29"/>
      <c r="I6143" s="29"/>
      <c r="J6143" s="29"/>
      <c r="K6143" s="25"/>
      <c r="L6143" s="25"/>
      <c r="M6143" s="25"/>
      <c r="N6143" s="25"/>
      <c r="O6143" s="25"/>
      <c r="P6143" s="25"/>
      <c r="Q6143" s="28"/>
      <c r="R6143" s="29"/>
      <c r="S6143" s="27"/>
      <c r="T6143" s="27"/>
      <c r="U6143" s="28"/>
      <c r="V6143" s="26"/>
      <c r="W6143" s="26"/>
      <c r="X6143" s="26"/>
      <c r="Y6143" s="37"/>
      <c r="Z6143" s="37"/>
      <c r="AA6143" s="37"/>
      <c r="AB6143" s="30"/>
      <c r="AC6143" s="30"/>
      <c r="AD6143" s="31"/>
      <c r="AE6143" s="30"/>
      <c r="AF6143" s="30"/>
      <c r="AG6143" s="32"/>
      <c r="AH6143" s="30"/>
      <c r="AJ6143" s="30"/>
      <c r="AK6143" s="30"/>
      <c r="AL6143" s="30"/>
      <c r="AM6143" s="30"/>
      <c r="AN6143" s="30"/>
      <c r="AO6143" s="30"/>
      <c r="AP6143" s="30"/>
      <c r="AQ6143" s="30"/>
      <c r="AR6143" s="30"/>
      <c r="AS6143" s="30"/>
      <c r="AT6143" s="30"/>
      <c r="AU6143" s="121"/>
      <c r="AV6143" s="129"/>
      <c r="AW6143" s="129"/>
      <c r="AX6143" s="129"/>
    </row>
    <row r="6144" spans="1:50" x14ac:dyDescent="0.25">
      <c r="A6144" s="120"/>
      <c r="B6144" s="28"/>
      <c r="C6144" s="25"/>
      <c r="D6144" s="25"/>
      <c r="E6144" s="25"/>
      <c r="F6144" s="29"/>
      <c r="G6144" s="29"/>
      <c r="H6144" s="29"/>
      <c r="I6144" s="29"/>
      <c r="J6144" s="29"/>
      <c r="K6144" s="25"/>
      <c r="L6144" s="25"/>
      <c r="M6144" s="25"/>
      <c r="N6144" s="25"/>
      <c r="O6144" s="25"/>
      <c r="P6144" s="25"/>
      <c r="Q6144" s="28"/>
      <c r="R6144" s="29"/>
      <c r="S6144" s="27"/>
      <c r="T6144" s="27"/>
      <c r="U6144" s="28"/>
      <c r="V6144" s="26"/>
      <c r="W6144" s="26"/>
      <c r="X6144" s="26"/>
      <c r="Y6144" s="37"/>
      <c r="Z6144" s="37"/>
      <c r="AA6144" s="37"/>
      <c r="AB6144" s="30"/>
      <c r="AC6144" s="30"/>
      <c r="AD6144" s="31"/>
      <c r="AE6144" s="30"/>
      <c r="AF6144" s="30"/>
      <c r="AG6144" s="32"/>
      <c r="AH6144" s="30"/>
      <c r="AJ6144" s="30"/>
      <c r="AK6144" s="30"/>
      <c r="AL6144" s="30"/>
      <c r="AM6144" s="30"/>
      <c r="AN6144" s="30"/>
      <c r="AO6144" s="30"/>
      <c r="AP6144" s="30"/>
      <c r="AQ6144" s="30"/>
      <c r="AR6144" s="30"/>
      <c r="AS6144" s="30"/>
      <c r="AT6144" s="30"/>
      <c r="AU6144" s="121"/>
      <c r="AV6144" s="129"/>
      <c r="AW6144" s="129"/>
      <c r="AX6144" s="129"/>
    </row>
    <row r="6145" spans="1:50" x14ac:dyDescent="0.25">
      <c r="A6145" s="120"/>
      <c r="B6145" s="28"/>
      <c r="C6145" s="25"/>
      <c r="D6145" s="25"/>
      <c r="E6145" s="25"/>
      <c r="F6145" s="29"/>
      <c r="G6145" s="29"/>
      <c r="H6145" s="29"/>
      <c r="I6145" s="29"/>
      <c r="J6145" s="29"/>
      <c r="K6145" s="25"/>
      <c r="L6145" s="25"/>
      <c r="M6145" s="25"/>
      <c r="N6145" s="25"/>
      <c r="O6145" s="25"/>
      <c r="P6145" s="25"/>
      <c r="Q6145" s="28"/>
      <c r="R6145" s="29"/>
      <c r="S6145" s="27"/>
      <c r="T6145" s="27"/>
      <c r="U6145" s="28"/>
      <c r="V6145" s="26"/>
      <c r="W6145" s="26"/>
      <c r="X6145" s="26"/>
      <c r="Y6145" s="37"/>
      <c r="Z6145" s="37"/>
      <c r="AA6145" s="37"/>
      <c r="AB6145" s="30"/>
      <c r="AC6145" s="30"/>
      <c r="AD6145" s="31"/>
      <c r="AE6145" s="30"/>
      <c r="AF6145" s="30"/>
      <c r="AG6145" s="32"/>
      <c r="AH6145" s="30"/>
      <c r="AJ6145" s="30"/>
      <c r="AK6145" s="30"/>
      <c r="AL6145" s="30"/>
      <c r="AM6145" s="30"/>
      <c r="AN6145" s="30"/>
      <c r="AO6145" s="30"/>
      <c r="AP6145" s="30"/>
      <c r="AQ6145" s="30"/>
      <c r="AR6145" s="30"/>
      <c r="AS6145" s="30"/>
      <c r="AT6145" s="30"/>
      <c r="AU6145" s="121"/>
      <c r="AV6145" s="129"/>
      <c r="AW6145" s="129"/>
      <c r="AX6145" s="129"/>
    </row>
    <row r="6146" spans="1:50" x14ac:dyDescent="0.25">
      <c r="A6146" s="120"/>
      <c r="B6146" s="28"/>
      <c r="C6146" s="25"/>
      <c r="D6146" s="25"/>
      <c r="E6146" s="25"/>
      <c r="F6146" s="29"/>
      <c r="G6146" s="29"/>
      <c r="H6146" s="29"/>
      <c r="I6146" s="29"/>
      <c r="J6146" s="29"/>
      <c r="K6146" s="25"/>
      <c r="L6146" s="25"/>
      <c r="M6146" s="25"/>
      <c r="N6146" s="25"/>
      <c r="O6146" s="25"/>
      <c r="P6146" s="25"/>
      <c r="Q6146" s="28"/>
      <c r="R6146" s="29"/>
      <c r="S6146" s="27"/>
      <c r="T6146" s="27"/>
      <c r="U6146" s="28"/>
      <c r="V6146" s="26"/>
      <c r="W6146" s="26"/>
      <c r="X6146" s="26"/>
      <c r="Y6146" s="37"/>
      <c r="Z6146" s="37"/>
      <c r="AA6146" s="37"/>
      <c r="AB6146" s="30"/>
      <c r="AC6146" s="30"/>
      <c r="AD6146" s="31"/>
      <c r="AE6146" s="30"/>
      <c r="AF6146" s="30"/>
      <c r="AG6146" s="32"/>
      <c r="AH6146" s="30"/>
      <c r="AJ6146" s="30"/>
      <c r="AK6146" s="30"/>
      <c r="AL6146" s="30"/>
      <c r="AM6146" s="30"/>
      <c r="AN6146" s="30"/>
      <c r="AO6146" s="30"/>
      <c r="AP6146" s="30"/>
      <c r="AQ6146" s="30"/>
      <c r="AR6146" s="30"/>
      <c r="AS6146" s="30"/>
      <c r="AT6146" s="30"/>
      <c r="AU6146" s="121"/>
      <c r="AV6146" s="129"/>
      <c r="AW6146" s="129"/>
      <c r="AX6146" s="129"/>
    </row>
    <row r="6147" spans="1:50" x14ac:dyDescent="0.25">
      <c r="A6147" s="120"/>
      <c r="B6147" s="28"/>
      <c r="C6147" s="25"/>
      <c r="D6147" s="25"/>
      <c r="E6147" s="25"/>
      <c r="F6147" s="29"/>
      <c r="G6147" s="29"/>
      <c r="H6147" s="29"/>
      <c r="I6147" s="29"/>
      <c r="J6147" s="29"/>
      <c r="K6147" s="25"/>
      <c r="L6147" s="25"/>
      <c r="M6147" s="25"/>
      <c r="N6147" s="25"/>
      <c r="O6147" s="25"/>
      <c r="P6147" s="25"/>
      <c r="Q6147" s="28"/>
      <c r="R6147" s="29"/>
      <c r="S6147" s="27"/>
      <c r="T6147" s="27"/>
      <c r="U6147" s="28"/>
      <c r="V6147" s="26"/>
      <c r="W6147" s="26"/>
      <c r="X6147" s="26"/>
      <c r="Y6147" s="37"/>
      <c r="Z6147" s="37"/>
      <c r="AA6147" s="37"/>
      <c r="AB6147" s="30"/>
      <c r="AC6147" s="30"/>
      <c r="AD6147" s="31"/>
      <c r="AE6147" s="30"/>
      <c r="AF6147" s="30"/>
      <c r="AG6147" s="32"/>
      <c r="AH6147" s="30"/>
      <c r="AJ6147" s="30"/>
      <c r="AK6147" s="30"/>
      <c r="AL6147" s="30"/>
      <c r="AM6147" s="30"/>
      <c r="AN6147" s="30"/>
      <c r="AO6147" s="30"/>
      <c r="AP6147" s="30"/>
      <c r="AQ6147" s="30"/>
      <c r="AR6147" s="30"/>
      <c r="AS6147" s="30"/>
      <c r="AT6147" s="30"/>
      <c r="AU6147" s="121"/>
      <c r="AV6147" s="129"/>
      <c r="AW6147" s="129"/>
      <c r="AX6147" s="129"/>
    </row>
    <row r="6148" spans="1:50" x14ac:dyDescent="0.25">
      <c r="A6148" s="120"/>
      <c r="B6148" s="28"/>
      <c r="C6148" s="25"/>
      <c r="D6148" s="25"/>
      <c r="E6148" s="25"/>
      <c r="F6148" s="29"/>
      <c r="G6148" s="29"/>
      <c r="H6148" s="29"/>
      <c r="I6148" s="29"/>
      <c r="J6148" s="29"/>
      <c r="K6148" s="25"/>
      <c r="L6148" s="25"/>
      <c r="M6148" s="25"/>
      <c r="N6148" s="25"/>
      <c r="O6148" s="25"/>
      <c r="P6148" s="25"/>
      <c r="Q6148" s="28"/>
      <c r="R6148" s="29"/>
      <c r="S6148" s="27"/>
      <c r="T6148" s="27"/>
      <c r="U6148" s="28"/>
      <c r="V6148" s="26"/>
      <c r="W6148" s="26"/>
      <c r="X6148" s="26"/>
      <c r="Y6148" s="37"/>
      <c r="Z6148" s="37"/>
      <c r="AA6148" s="37"/>
      <c r="AB6148" s="30"/>
      <c r="AC6148" s="30"/>
      <c r="AD6148" s="31"/>
      <c r="AE6148" s="30"/>
      <c r="AF6148" s="30"/>
      <c r="AG6148" s="32"/>
      <c r="AH6148" s="30"/>
      <c r="AJ6148" s="30"/>
      <c r="AK6148" s="30"/>
      <c r="AL6148" s="30"/>
      <c r="AM6148" s="30"/>
      <c r="AN6148" s="30"/>
      <c r="AO6148" s="30"/>
      <c r="AP6148" s="30"/>
      <c r="AQ6148" s="30"/>
      <c r="AR6148" s="30"/>
      <c r="AS6148" s="30"/>
      <c r="AT6148" s="30"/>
      <c r="AU6148" s="121"/>
      <c r="AV6148" s="129"/>
      <c r="AW6148" s="129"/>
      <c r="AX6148" s="129"/>
    </row>
    <row r="6149" spans="1:50" x14ac:dyDescent="0.25">
      <c r="A6149" s="120"/>
      <c r="B6149" s="28"/>
      <c r="C6149" s="25"/>
      <c r="D6149" s="25"/>
      <c r="E6149" s="25"/>
      <c r="F6149" s="29"/>
      <c r="G6149" s="29"/>
      <c r="H6149" s="29"/>
      <c r="I6149" s="29"/>
      <c r="J6149" s="29"/>
      <c r="K6149" s="25"/>
      <c r="L6149" s="25"/>
      <c r="M6149" s="25"/>
      <c r="N6149" s="25"/>
      <c r="O6149" s="25"/>
      <c r="P6149" s="25"/>
      <c r="Q6149" s="28"/>
      <c r="R6149" s="29"/>
      <c r="S6149" s="27"/>
      <c r="T6149" s="27"/>
      <c r="U6149" s="28"/>
      <c r="V6149" s="26"/>
      <c r="W6149" s="26"/>
      <c r="X6149" s="26"/>
      <c r="Y6149" s="37"/>
      <c r="Z6149" s="37"/>
      <c r="AA6149" s="37"/>
      <c r="AB6149" s="30"/>
      <c r="AC6149" s="30"/>
      <c r="AD6149" s="31"/>
      <c r="AE6149" s="30"/>
      <c r="AF6149" s="30"/>
      <c r="AG6149" s="32"/>
      <c r="AH6149" s="30"/>
      <c r="AJ6149" s="30"/>
      <c r="AK6149" s="30"/>
      <c r="AL6149" s="30"/>
      <c r="AM6149" s="30"/>
      <c r="AN6149" s="30"/>
      <c r="AO6149" s="30"/>
      <c r="AP6149" s="30"/>
      <c r="AQ6149" s="30"/>
      <c r="AR6149" s="30"/>
      <c r="AS6149" s="30"/>
      <c r="AT6149" s="30"/>
      <c r="AU6149" s="121"/>
      <c r="AV6149" s="129"/>
      <c r="AW6149" s="129"/>
      <c r="AX6149" s="129"/>
    </row>
    <row r="6150" spans="1:50" x14ac:dyDescent="0.25">
      <c r="A6150" s="120"/>
      <c r="B6150" s="28"/>
      <c r="C6150" s="25"/>
      <c r="D6150" s="25"/>
      <c r="E6150" s="25"/>
      <c r="F6150" s="29"/>
      <c r="G6150" s="29"/>
      <c r="H6150" s="29"/>
      <c r="I6150" s="29"/>
      <c r="J6150" s="29"/>
      <c r="K6150" s="25"/>
      <c r="L6150" s="25"/>
      <c r="M6150" s="25"/>
      <c r="N6150" s="25"/>
      <c r="O6150" s="25"/>
      <c r="P6150" s="25"/>
      <c r="Q6150" s="28"/>
      <c r="R6150" s="29"/>
      <c r="S6150" s="27"/>
      <c r="T6150" s="27"/>
      <c r="U6150" s="28"/>
      <c r="V6150" s="26"/>
      <c r="W6150" s="26"/>
      <c r="X6150" s="26"/>
      <c r="Y6150" s="37"/>
      <c r="Z6150" s="37"/>
      <c r="AA6150" s="37"/>
      <c r="AB6150" s="30"/>
      <c r="AC6150" s="30"/>
      <c r="AD6150" s="31"/>
      <c r="AE6150" s="30"/>
      <c r="AF6150" s="30"/>
      <c r="AG6150" s="32"/>
      <c r="AH6150" s="30"/>
      <c r="AJ6150" s="30"/>
      <c r="AK6150" s="30"/>
      <c r="AL6150" s="30"/>
      <c r="AM6150" s="30"/>
      <c r="AN6150" s="30"/>
      <c r="AO6150" s="30"/>
      <c r="AP6150" s="30"/>
      <c r="AQ6150" s="30"/>
      <c r="AR6150" s="30"/>
      <c r="AS6150" s="30"/>
      <c r="AT6150" s="30"/>
      <c r="AU6150" s="121"/>
      <c r="AV6150" s="129"/>
      <c r="AW6150" s="129"/>
      <c r="AX6150" s="129"/>
    </row>
    <row r="6151" spans="1:50" x14ac:dyDescent="0.25">
      <c r="A6151" s="120"/>
      <c r="B6151" s="28"/>
      <c r="C6151" s="25"/>
      <c r="D6151" s="25"/>
      <c r="E6151" s="25"/>
      <c r="F6151" s="29"/>
      <c r="G6151" s="29"/>
      <c r="H6151" s="29"/>
      <c r="I6151" s="29"/>
      <c r="J6151" s="29"/>
      <c r="K6151" s="25"/>
      <c r="L6151" s="25"/>
      <c r="M6151" s="25"/>
      <c r="N6151" s="25"/>
      <c r="O6151" s="25"/>
      <c r="P6151" s="25"/>
      <c r="Q6151" s="28"/>
      <c r="R6151" s="29"/>
      <c r="S6151" s="27"/>
      <c r="T6151" s="27"/>
      <c r="U6151" s="28"/>
      <c r="V6151" s="26"/>
      <c r="W6151" s="26"/>
      <c r="X6151" s="26"/>
      <c r="Y6151" s="37"/>
      <c r="Z6151" s="37"/>
      <c r="AA6151" s="37"/>
      <c r="AB6151" s="30"/>
      <c r="AC6151" s="30"/>
      <c r="AD6151" s="31"/>
      <c r="AE6151" s="30"/>
      <c r="AF6151" s="30"/>
      <c r="AG6151" s="32"/>
      <c r="AH6151" s="30"/>
      <c r="AJ6151" s="30"/>
      <c r="AK6151" s="30"/>
      <c r="AL6151" s="30"/>
      <c r="AM6151" s="30"/>
      <c r="AN6151" s="30"/>
      <c r="AO6151" s="30"/>
      <c r="AP6151" s="30"/>
      <c r="AQ6151" s="30"/>
      <c r="AR6151" s="30"/>
      <c r="AS6151" s="30"/>
      <c r="AT6151" s="30"/>
      <c r="AU6151" s="121"/>
      <c r="AV6151" s="129"/>
      <c r="AW6151" s="129"/>
      <c r="AX6151" s="129"/>
    </row>
    <row r="6152" spans="1:50" x14ac:dyDescent="0.25">
      <c r="A6152" s="120"/>
      <c r="B6152" s="28"/>
      <c r="C6152" s="25"/>
      <c r="D6152" s="25"/>
      <c r="E6152" s="25"/>
      <c r="F6152" s="29"/>
      <c r="G6152" s="29"/>
      <c r="H6152" s="29"/>
      <c r="I6152" s="29"/>
      <c r="J6152" s="29"/>
      <c r="K6152" s="25"/>
      <c r="L6152" s="25"/>
      <c r="M6152" s="25"/>
      <c r="N6152" s="25"/>
      <c r="O6152" s="25"/>
      <c r="P6152" s="25"/>
      <c r="Q6152" s="28"/>
      <c r="R6152" s="29"/>
      <c r="S6152" s="27"/>
      <c r="T6152" s="27"/>
      <c r="U6152" s="28"/>
      <c r="V6152" s="26"/>
      <c r="W6152" s="26"/>
      <c r="X6152" s="26"/>
      <c r="Y6152" s="37"/>
      <c r="Z6152" s="37"/>
      <c r="AA6152" s="37"/>
      <c r="AB6152" s="30"/>
      <c r="AC6152" s="30"/>
      <c r="AD6152" s="31"/>
      <c r="AE6152" s="30"/>
      <c r="AF6152" s="30"/>
      <c r="AG6152" s="32"/>
      <c r="AH6152" s="30"/>
      <c r="AJ6152" s="30"/>
      <c r="AK6152" s="30"/>
      <c r="AL6152" s="30"/>
      <c r="AM6152" s="30"/>
      <c r="AN6152" s="30"/>
      <c r="AO6152" s="30"/>
      <c r="AP6152" s="30"/>
      <c r="AQ6152" s="30"/>
      <c r="AR6152" s="30"/>
      <c r="AS6152" s="30"/>
      <c r="AT6152" s="30"/>
      <c r="AU6152" s="121"/>
      <c r="AV6152" s="129"/>
      <c r="AW6152" s="129"/>
      <c r="AX6152" s="129"/>
    </row>
    <row r="6153" spans="1:50" x14ac:dyDescent="0.25">
      <c r="A6153" s="120"/>
      <c r="B6153" s="28"/>
      <c r="C6153" s="25"/>
      <c r="D6153" s="25"/>
      <c r="E6153" s="25"/>
      <c r="F6153" s="29"/>
      <c r="G6153" s="29"/>
      <c r="H6153" s="29"/>
      <c r="I6153" s="29"/>
      <c r="J6153" s="29"/>
      <c r="K6153" s="25"/>
      <c r="L6153" s="25"/>
      <c r="M6153" s="25"/>
      <c r="N6153" s="25"/>
      <c r="O6153" s="25"/>
      <c r="P6153" s="25"/>
      <c r="Q6153" s="28"/>
      <c r="R6153" s="29"/>
      <c r="S6153" s="27"/>
      <c r="T6153" s="27"/>
      <c r="U6153" s="28"/>
      <c r="V6153" s="26"/>
      <c r="W6153" s="26"/>
      <c r="X6153" s="26"/>
      <c r="Y6153" s="37"/>
      <c r="Z6153" s="37"/>
      <c r="AA6153" s="37"/>
      <c r="AB6153" s="30"/>
      <c r="AC6153" s="30"/>
      <c r="AD6153" s="31"/>
      <c r="AE6153" s="30"/>
      <c r="AF6153" s="30"/>
      <c r="AG6153" s="32"/>
      <c r="AH6153" s="30"/>
      <c r="AJ6153" s="30"/>
      <c r="AK6153" s="30"/>
      <c r="AL6153" s="30"/>
      <c r="AM6153" s="30"/>
      <c r="AN6153" s="30"/>
      <c r="AO6153" s="30"/>
      <c r="AP6153" s="30"/>
      <c r="AQ6153" s="30"/>
      <c r="AR6153" s="30"/>
      <c r="AS6153" s="30"/>
      <c r="AT6153" s="30"/>
      <c r="AU6153" s="121"/>
      <c r="AV6153" s="129"/>
      <c r="AW6153" s="129"/>
      <c r="AX6153" s="129"/>
    </row>
    <row r="6154" spans="1:50" x14ac:dyDescent="0.25">
      <c r="A6154" s="120"/>
      <c r="B6154" s="28"/>
      <c r="C6154" s="25"/>
      <c r="D6154" s="25"/>
      <c r="E6154" s="25"/>
      <c r="F6154" s="29"/>
      <c r="G6154" s="29"/>
      <c r="H6154" s="29"/>
      <c r="I6154" s="29"/>
      <c r="J6154" s="29"/>
      <c r="K6154" s="25"/>
      <c r="L6154" s="25"/>
      <c r="M6154" s="25"/>
      <c r="N6154" s="25"/>
      <c r="O6154" s="25"/>
      <c r="P6154" s="25"/>
      <c r="Q6154" s="28"/>
      <c r="R6154" s="29"/>
      <c r="S6154" s="27"/>
      <c r="T6154" s="27"/>
      <c r="U6154" s="28"/>
      <c r="V6154" s="26"/>
      <c r="W6154" s="26"/>
      <c r="X6154" s="26"/>
      <c r="Y6154" s="37"/>
      <c r="Z6154" s="37"/>
      <c r="AA6154" s="37"/>
      <c r="AB6154" s="30"/>
      <c r="AC6154" s="30"/>
      <c r="AD6154" s="31"/>
      <c r="AE6154" s="30"/>
      <c r="AF6154" s="30"/>
      <c r="AG6154" s="32"/>
      <c r="AH6154" s="30"/>
      <c r="AJ6154" s="30"/>
      <c r="AK6154" s="30"/>
      <c r="AL6154" s="30"/>
      <c r="AM6154" s="30"/>
      <c r="AN6154" s="30"/>
      <c r="AO6154" s="30"/>
      <c r="AP6154" s="30"/>
      <c r="AQ6154" s="30"/>
      <c r="AR6154" s="30"/>
      <c r="AS6154" s="30"/>
      <c r="AT6154" s="30"/>
      <c r="AU6154" s="121"/>
      <c r="AV6154" s="129"/>
      <c r="AW6154" s="129"/>
      <c r="AX6154" s="129"/>
    </row>
    <row r="6155" spans="1:50" x14ac:dyDescent="0.25">
      <c r="A6155" s="120"/>
      <c r="B6155" s="28"/>
      <c r="C6155" s="25"/>
      <c r="D6155" s="25"/>
      <c r="E6155" s="25"/>
      <c r="F6155" s="29"/>
      <c r="G6155" s="29"/>
      <c r="H6155" s="29"/>
      <c r="I6155" s="29"/>
      <c r="J6155" s="29"/>
      <c r="K6155" s="25"/>
      <c r="L6155" s="25"/>
      <c r="M6155" s="25"/>
      <c r="N6155" s="25"/>
      <c r="O6155" s="25"/>
      <c r="P6155" s="25"/>
      <c r="Q6155" s="28"/>
      <c r="R6155" s="29"/>
      <c r="S6155" s="27"/>
      <c r="T6155" s="27"/>
      <c r="U6155" s="28"/>
      <c r="V6155" s="26"/>
      <c r="W6155" s="26"/>
      <c r="X6155" s="26"/>
      <c r="Y6155" s="37"/>
      <c r="Z6155" s="37"/>
      <c r="AA6155" s="37"/>
      <c r="AB6155" s="30"/>
      <c r="AC6155" s="30"/>
      <c r="AD6155" s="31"/>
      <c r="AE6155" s="30"/>
      <c r="AF6155" s="30"/>
      <c r="AG6155" s="32"/>
      <c r="AH6155" s="30"/>
      <c r="AJ6155" s="30"/>
      <c r="AK6155" s="30"/>
      <c r="AL6155" s="30"/>
      <c r="AM6155" s="30"/>
      <c r="AN6155" s="30"/>
      <c r="AO6155" s="30"/>
      <c r="AP6155" s="30"/>
      <c r="AQ6155" s="30"/>
      <c r="AR6155" s="30"/>
      <c r="AS6155" s="30"/>
      <c r="AT6155" s="30"/>
      <c r="AU6155" s="121"/>
      <c r="AV6155" s="129"/>
      <c r="AW6155" s="129"/>
      <c r="AX6155" s="129"/>
    </row>
    <row r="6156" spans="1:50" x14ac:dyDescent="0.25">
      <c r="A6156" s="120"/>
      <c r="B6156" s="28"/>
      <c r="C6156" s="25"/>
      <c r="D6156" s="25"/>
      <c r="E6156" s="25"/>
      <c r="F6156" s="29"/>
      <c r="G6156" s="29"/>
      <c r="H6156" s="29"/>
      <c r="I6156" s="29"/>
      <c r="J6156" s="29"/>
      <c r="K6156" s="25"/>
      <c r="L6156" s="25"/>
      <c r="M6156" s="25"/>
      <c r="N6156" s="25"/>
      <c r="O6156" s="25"/>
      <c r="P6156" s="25"/>
      <c r="Q6156" s="28"/>
      <c r="R6156" s="29"/>
      <c r="S6156" s="27"/>
      <c r="T6156" s="27"/>
      <c r="U6156" s="28"/>
      <c r="V6156" s="26"/>
      <c r="W6156" s="26"/>
      <c r="X6156" s="26"/>
      <c r="Y6156" s="37"/>
      <c r="Z6156" s="37"/>
      <c r="AA6156" s="37"/>
      <c r="AB6156" s="30"/>
      <c r="AC6156" s="30"/>
      <c r="AD6156" s="31"/>
      <c r="AE6156" s="30"/>
      <c r="AF6156" s="30"/>
      <c r="AG6156" s="32"/>
      <c r="AH6156" s="30"/>
      <c r="AJ6156" s="30"/>
      <c r="AK6156" s="30"/>
      <c r="AL6156" s="30"/>
      <c r="AM6156" s="30"/>
      <c r="AN6156" s="30"/>
      <c r="AO6156" s="30"/>
      <c r="AP6156" s="30"/>
      <c r="AQ6156" s="30"/>
      <c r="AR6156" s="30"/>
      <c r="AS6156" s="30"/>
      <c r="AT6156" s="30"/>
      <c r="AU6156" s="121"/>
      <c r="AV6156" s="129"/>
      <c r="AW6156" s="129"/>
      <c r="AX6156" s="129"/>
    </row>
    <row r="6157" spans="1:50" x14ac:dyDescent="0.25">
      <c r="A6157" s="120"/>
      <c r="B6157" s="28"/>
      <c r="C6157" s="25"/>
      <c r="D6157" s="25"/>
      <c r="E6157" s="25"/>
      <c r="F6157" s="29"/>
      <c r="G6157" s="29"/>
      <c r="H6157" s="29"/>
      <c r="I6157" s="29"/>
      <c r="J6157" s="29"/>
      <c r="K6157" s="25"/>
      <c r="L6157" s="25"/>
      <c r="M6157" s="25"/>
      <c r="N6157" s="25"/>
      <c r="O6157" s="25"/>
      <c r="P6157" s="25"/>
      <c r="Q6157" s="28"/>
      <c r="R6157" s="29"/>
      <c r="S6157" s="27"/>
      <c r="T6157" s="27"/>
      <c r="U6157" s="28"/>
      <c r="V6157" s="26"/>
      <c r="W6157" s="26"/>
      <c r="X6157" s="26"/>
      <c r="Y6157" s="37"/>
      <c r="Z6157" s="37"/>
      <c r="AA6157" s="37"/>
      <c r="AB6157" s="30"/>
      <c r="AC6157" s="30"/>
      <c r="AD6157" s="31"/>
      <c r="AE6157" s="30"/>
      <c r="AF6157" s="30"/>
      <c r="AG6157" s="32"/>
      <c r="AH6157" s="30"/>
      <c r="AJ6157" s="30"/>
      <c r="AK6157" s="30"/>
      <c r="AL6157" s="30"/>
      <c r="AM6157" s="30"/>
      <c r="AN6157" s="30"/>
      <c r="AO6157" s="30"/>
      <c r="AP6157" s="30"/>
      <c r="AQ6157" s="30"/>
      <c r="AR6157" s="30"/>
      <c r="AS6157" s="30"/>
      <c r="AT6157" s="30"/>
      <c r="AU6157" s="121"/>
      <c r="AV6157" s="129"/>
      <c r="AW6157" s="129"/>
      <c r="AX6157" s="129"/>
    </row>
    <row r="6158" spans="1:50" x14ac:dyDescent="0.25">
      <c r="A6158" s="120"/>
      <c r="B6158" s="28"/>
      <c r="C6158" s="25"/>
      <c r="D6158" s="25"/>
      <c r="E6158" s="25"/>
      <c r="F6158" s="29"/>
      <c r="G6158" s="29"/>
      <c r="H6158" s="29"/>
      <c r="I6158" s="29"/>
      <c r="J6158" s="29"/>
      <c r="K6158" s="25"/>
      <c r="L6158" s="25"/>
      <c r="M6158" s="25"/>
      <c r="N6158" s="25"/>
      <c r="O6158" s="25"/>
      <c r="P6158" s="25"/>
      <c r="Q6158" s="28"/>
      <c r="R6158" s="29"/>
      <c r="S6158" s="27"/>
      <c r="T6158" s="27"/>
      <c r="U6158" s="28"/>
      <c r="V6158" s="26"/>
      <c r="W6158" s="26"/>
      <c r="X6158" s="26"/>
      <c r="Y6158" s="37"/>
      <c r="Z6158" s="37"/>
      <c r="AA6158" s="37"/>
      <c r="AB6158" s="30"/>
      <c r="AC6158" s="30"/>
      <c r="AD6158" s="31"/>
      <c r="AE6158" s="30"/>
      <c r="AF6158" s="30"/>
      <c r="AG6158" s="32"/>
      <c r="AH6158" s="30"/>
      <c r="AJ6158" s="30"/>
      <c r="AK6158" s="30"/>
      <c r="AL6158" s="30"/>
      <c r="AM6158" s="30"/>
      <c r="AN6158" s="30"/>
      <c r="AO6158" s="30"/>
      <c r="AP6158" s="30"/>
      <c r="AQ6158" s="30"/>
      <c r="AR6158" s="30"/>
      <c r="AS6158" s="30"/>
      <c r="AT6158" s="30"/>
      <c r="AU6158" s="121"/>
      <c r="AV6158" s="129"/>
      <c r="AW6158" s="129"/>
      <c r="AX6158" s="129"/>
    </row>
    <row r="6159" spans="1:50" x14ac:dyDescent="0.25">
      <c r="A6159" s="120"/>
      <c r="B6159" s="28"/>
      <c r="C6159" s="25"/>
      <c r="D6159" s="25"/>
      <c r="E6159" s="25"/>
      <c r="F6159" s="29"/>
      <c r="G6159" s="29"/>
      <c r="H6159" s="29"/>
      <c r="I6159" s="29"/>
      <c r="J6159" s="29"/>
      <c r="K6159" s="25"/>
      <c r="L6159" s="25"/>
      <c r="M6159" s="25"/>
      <c r="N6159" s="25"/>
      <c r="O6159" s="25"/>
      <c r="P6159" s="25"/>
      <c r="Q6159" s="28"/>
      <c r="R6159" s="29"/>
      <c r="S6159" s="27"/>
      <c r="T6159" s="27"/>
      <c r="U6159" s="28"/>
      <c r="V6159" s="26"/>
      <c r="W6159" s="26"/>
      <c r="X6159" s="26"/>
      <c r="Y6159" s="37"/>
      <c r="Z6159" s="37"/>
      <c r="AA6159" s="37"/>
      <c r="AB6159" s="30"/>
      <c r="AC6159" s="30"/>
      <c r="AD6159" s="31"/>
      <c r="AE6159" s="30"/>
      <c r="AF6159" s="30"/>
      <c r="AG6159" s="32"/>
      <c r="AH6159" s="30"/>
      <c r="AJ6159" s="30"/>
      <c r="AK6159" s="30"/>
      <c r="AL6159" s="30"/>
      <c r="AM6159" s="30"/>
      <c r="AN6159" s="30"/>
      <c r="AO6159" s="30"/>
      <c r="AP6159" s="30"/>
      <c r="AQ6159" s="30"/>
      <c r="AR6159" s="30"/>
      <c r="AS6159" s="30"/>
      <c r="AT6159" s="30"/>
      <c r="AU6159" s="121"/>
      <c r="AV6159" s="129"/>
      <c r="AW6159" s="129"/>
      <c r="AX6159" s="129"/>
    </row>
    <row r="6160" spans="1:50" x14ac:dyDescent="0.25">
      <c r="A6160" s="120"/>
      <c r="B6160" s="28"/>
      <c r="C6160" s="25"/>
      <c r="D6160" s="25"/>
      <c r="E6160" s="25"/>
      <c r="F6160" s="29"/>
      <c r="G6160" s="29"/>
      <c r="H6160" s="29"/>
      <c r="I6160" s="29"/>
      <c r="J6160" s="29"/>
      <c r="K6160" s="25"/>
      <c r="L6160" s="25"/>
      <c r="M6160" s="25"/>
      <c r="N6160" s="25"/>
      <c r="O6160" s="25"/>
      <c r="P6160" s="25"/>
      <c r="Q6160" s="28"/>
      <c r="R6160" s="29"/>
      <c r="S6160" s="27"/>
      <c r="T6160" s="27"/>
      <c r="U6160" s="28"/>
      <c r="V6160" s="26"/>
      <c r="W6160" s="26"/>
      <c r="X6160" s="26"/>
      <c r="Y6160" s="37"/>
      <c r="Z6160" s="37"/>
      <c r="AA6160" s="37"/>
      <c r="AB6160" s="30"/>
      <c r="AC6160" s="30"/>
      <c r="AD6160" s="31"/>
      <c r="AE6160" s="30"/>
      <c r="AF6160" s="30"/>
      <c r="AG6160" s="32"/>
      <c r="AH6160" s="30"/>
      <c r="AJ6160" s="30"/>
      <c r="AK6160" s="30"/>
      <c r="AL6160" s="30"/>
      <c r="AM6160" s="30"/>
      <c r="AN6160" s="30"/>
      <c r="AO6160" s="30"/>
      <c r="AP6160" s="30"/>
      <c r="AQ6160" s="30"/>
      <c r="AR6160" s="30"/>
      <c r="AS6160" s="30"/>
      <c r="AT6160" s="30"/>
      <c r="AU6160" s="121"/>
      <c r="AV6160" s="129"/>
      <c r="AW6160" s="129"/>
      <c r="AX6160" s="129"/>
    </row>
    <row r="6161" spans="1:50" x14ac:dyDescent="0.25">
      <c r="A6161" s="120"/>
      <c r="B6161" s="28"/>
      <c r="C6161" s="25"/>
      <c r="D6161" s="25"/>
      <c r="E6161" s="25"/>
      <c r="F6161" s="29"/>
      <c r="G6161" s="29"/>
      <c r="H6161" s="29"/>
      <c r="I6161" s="29"/>
      <c r="J6161" s="29"/>
      <c r="K6161" s="25"/>
      <c r="L6161" s="25"/>
      <c r="M6161" s="25"/>
      <c r="N6161" s="25"/>
      <c r="O6161" s="25"/>
      <c r="P6161" s="25"/>
      <c r="Q6161" s="28"/>
      <c r="R6161" s="29"/>
      <c r="S6161" s="27"/>
      <c r="T6161" s="27"/>
      <c r="U6161" s="28"/>
      <c r="V6161" s="26"/>
      <c r="W6161" s="26"/>
      <c r="X6161" s="26"/>
      <c r="Y6161" s="37"/>
      <c r="Z6161" s="37"/>
      <c r="AA6161" s="37"/>
      <c r="AB6161" s="30"/>
      <c r="AC6161" s="30"/>
      <c r="AD6161" s="31"/>
      <c r="AE6161" s="30"/>
      <c r="AF6161" s="30"/>
      <c r="AG6161" s="32"/>
      <c r="AH6161" s="30"/>
      <c r="AJ6161" s="30"/>
      <c r="AK6161" s="30"/>
      <c r="AL6161" s="30"/>
      <c r="AM6161" s="30"/>
      <c r="AN6161" s="30"/>
      <c r="AO6161" s="30"/>
      <c r="AP6161" s="30"/>
      <c r="AQ6161" s="30"/>
      <c r="AR6161" s="30"/>
      <c r="AS6161" s="30"/>
      <c r="AT6161" s="30"/>
      <c r="AU6161" s="121"/>
      <c r="AV6161" s="129"/>
      <c r="AW6161" s="129"/>
      <c r="AX6161" s="129"/>
    </row>
    <row r="6162" spans="1:50" x14ac:dyDescent="0.25">
      <c r="A6162" s="120"/>
      <c r="B6162" s="28"/>
      <c r="C6162" s="25"/>
      <c r="D6162" s="25"/>
      <c r="E6162" s="25"/>
      <c r="F6162" s="29"/>
      <c r="G6162" s="29"/>
      <c r="H6162" s="29"/>
      <c r="I6162" s="29"/>
      <c r="J6162" s="29"/>
      <c r="K6162" s="25"/>
      <c r="L6162" s="25"/>
      <c r="M6162" s="25"/>
      <c r="N6162" s="25"/>
      <c r="O6162" s="25"/>
      <c r="P6162" s="25"/>
      <c r="Q6162" s="28"/>
      <c r="R6162" s="29"/>
      <c r="S6162" s="27"/>
      <c r="T6162" s="27"/>
      <c r="U6162" s="28"/>
      <c r="V6162" s="26"/>
      <c r="W6162" s="26"/>
      <c r="X6162" s="26"/>
      <c r="Y6162" s="37"/>
      <c r="Z6162" s="37"/>
      <c r="AA6162" s="37"/>
      <c r="AB6162" s="30"/>
      <c r="AC6162" s="30"/>
      <c r="AD6162" s="31"/>
      <c r="AE6162" s="30"/>
      <c r="AF6162" s="30"/>
      <c r="AG6162" s="32"/>
      <c r="AH6162" s="30"/>
      <c r="AJ6162" s="30"/>
      <c r="AK6162" s="30"/>
      <c r="AL6162" s="30"/>
      <c r="AM6162" s="30"/>
      <c r="AN6162" s="30"/>
      <c r="AO6162" s="30"/>
      <c r="AP6162" s="30"/>
      <c r="AQ6162" s="30"/>
      <c r="AR6162" s="30"/>
      <c r="AS6162" s="30"/>
      <c r="AT6162" s="30"/>
      <c r="AU6162" s="121"/>
      <c r="AV6162" s="129"/>
      <c r="AW6162" s="129"/>
      <c r="AX6162" s="129"/>
    </row>
    <row r="6163" spans="1:50" x14ac:dyDescent="0.25">
      <c r="A6163" s="120"/>
      <c r="B6163" s="28"/>
      <c r="C6163" s="25"/>
      <c r="D6163" s="25"/>
      <c r="E6163" s="25"/>
      <c r="F6163" s="29"/>
      <c r="G6163" s="29"/>
      <c r="H6163" s="29"/>
      <c r="I6163" s="29"/>
      <c r="J6163" s="29"/>
      <c r="K6163" s="25"/>
      <c r="L6163" s="25"/>
      <c r="M6163" s="25"/>
      <c r="N6163" s="25"/>
      <c r="O6163" s="25"/>
      <c r="P6163" s="25"/>
      <c r="Q6163" s="28"/>
      <c r="R6163" s="29"/>
      <c r="S6163" s="27"/>
      <c r="T6163" s="27"/>
      <c r="U6163" s="28"/>
      <c r="V6163" s="26"/>
      <c r="W6163" s="26"/>
      <c r="X6163" s="26"/>
      <c r="Y6163" s="37"/>
      <c r="Z6163" s="37"/>
      <c r="AA6163" s="37"/>
      <c r="AB6163" s="30"/>
      <c r="AC6163" s="30"/>
      <c r="AD6163" s="31"/>
      <c r="AE6163" s="30"/>
      <c r="AF6163" s="30"/>
      <c r="AG6163" s="32"/>
      <c r="AH6163" s="30"/>
      <c r="AJ6163" s="30"/>
      <c r="AK6163" s="30"/>
      <c r="AL6163" s="30"/>
      <c r="AM6163" s="30"/>
      <c r="AN6163" s="30"/>
      <c r="AO6163" s="30"/>
      <c r="AP6163" s="30"/>
      <c r="AQ6163" s="30"/>
      <c r="AR6163" s="30"/>
      <c r="AS6163" s="30"/>
      <c r="AT6163" s="30"/>
      <c r="AU6163" s="121"/>
      <c r="AV6163" s="129"/>
      <c r="AW6163" s="129"/>
      <c r="AX6163" s="129"/>
    </row>
    <row r="6164" spans="1:50" x14ac:dyDescent="0.25">
      <c r="A6164" s="120"/>
      <c r="B6164" s="28"/>
      <c r="C6164" s="25"/>
      <c r="D6164" s="25"/>
      <c r="E6164" s="25"/>
      <c r="F6164" s="29"/>
      <c r="G6164" s="29"/>
      <c r="H6164" s="29"/>
      <c r="I6164" s="29"/>
      <c r="J6164" s="29"/>
      <c r="K6164" s="25"/>
      <c r="L6164" s="25"/>
      <c r="M6164" s="25"/>
      <c r="N6164" s="25"/>
      <c r="O6164" s="25"/>
      <c r="P6164" s="25"/>
      <c r="Q6164" s="28"/>
      <c r="R6164" s="29"/>
      <c r="S6164" s="27"/>
      <c r="T6164" s="27"/>
      <c r="U6164" s="28"/>
      <c r="V6164" s="26"/>
      <c r="W6164" s="26"/>
      <c r="X6164" s="26"/>
      <c r="Y6164" s="37"/>
      <c r="Z6164" s="37"/>
      <c r="AA6164" s="37"/>
      <c r="AB6164" s="30"/>
      <c r="AC6164" s="30"/>
      <c r="AD6164" s="31"/>
      <c r="AE6164" s="30"/>
      <c r="AF6164" s="30"/>
      <c r="AG6164" s="32"/>
      <c r="AH6164" s="30"/>
      <c r="AJ6164" s="30"/>
      <c r="AK6164" s="30"/>
      <c r="AL6164" s="30"/>
      <c r="AM6164" s="30"/>
      <c r="AN6164" s="30"/>
      <c r="AO6164" s="30"/>
      <c r="AP6164" s="30"/>
      <c r="AQ6164" s="30"/>
      <c r="AR6164" s="30"/>
      <c r="AS6164" s="30"/>
      <c r="AT6164" s="30"/>
      <c r="AU6164" s="121"/>
      <c r="AV6164" s="129"/>
      <c r="AW6164" s="129"/>
      <c r="AX6164" s="129"/>
    </row>
    <row r="6165" spans="1:50" x14ac:dyDescent="0.25">
      <c r="A6165" s="120"/>
      <c r="B6165" s="28"/>
      <c r="C6165" s="25"/>
      <c r="D6165" s="25"/>
      <c r="E6165" s="25"/>
      <c r="F6165" s="29"/>
      <c r="G6165" s="29"/>
      <c r="H6165" s="29"/>
      <c r="I6165" s="29"/>
      <c r="J6165" s="29"/>
      <c r="K6165" s="25"/>
      <c r="L6165" s="25"/>
      <c r="M6165" s="25"/>
      <c r="N6165" s="25"/>
      <c r="O6165" s="25"/>
      <c r="P6165" s="25"/>
      <c r="Q6165" s="28"/>
      <c r="R6165" s="29"/>
      <c r="S6165" s="27"/>
      <c r="T6165" s="27"/>
      <c r="U6165" s="28"/>
      <c r="V6165" s="26"/>
      <c r="W6165" s="26"/>
      <c r="X6165" s="26"/>
      <c r="Y6165" s="37"/>
      <c r="Z6165" s="37"/>
      <c r="AA6165" s="37"/>
      <c r="AB6165" s="30"/>
      <c r="AC6165" s="30"/>
      <c r="AD6165" s="31"/>
      <c r="AE6165" s="30"/>
      <c r="AF6165" s="30"/>
      <c r="AG6165" s="32"/>
      <c r="AH6165" s="30"/>
      <c r="AJ6165" s="30"/>
      <c r="AK6165" s="30"/>
      <c r="AL6165" s="30"/>
      <c r="AM6165" s="30"/>
      <c r="AN6165" s="30"/>
      <c r="AO6165" s="30"/>
      <c r="AP6165" s="30"/>
      <c r="AQ6165" s="30"/>
      <c r="AR6165" s="30"/>
      <c r="AS6165" s="30"/>
      <c r="AT6165" s="30"/>
      <c r="AU6165" s="121"/>
      <c r="AV6165" s="129"/>
      <c r="AW6165" s="129"/>
      <c r="AX6165" s="129"/>
    </row>
    <row r="6166" spans="1:50" x14ac:dyDescent="0.25">
      <c r="A6166" s="120"/>
      <c r="B6166" s="28"/>
      <c r="C6166" s="25"/>
      <c r="D6166" s="25"/>
      <c r="E6166" s="25"/>
      <c r="F6166" s="29"/>
      <c r="G6166" s="29"/>
      <c r="H6166" s="29"/>
      <c r="I6166" s="29"/>
      <c r="J6166" s="29"/>
      <c r="K6166" s="25"/>
      <c r="L6166" s="25"/>
      <c r="M6166" s="25"/>
      <c r="N6166" s="25"/>
      <c r="O6166" s="25"/>
      <c r="P6166" s="25"/>
      <c r="Q6166" s="28"/>
      <c r="R6166" s="29"/>
      <c r="S6166" s="27"/>
      <c r="T6166" s="27"/>
      <c r="U6166" s="28"/>
      <c r="V6166" s="26"/>
      <c r="W6166" s="26"/>
      <c r="X6166" s="26"/>
      <c r="Y6166" s="37"/>
      <c r="Z6166" s="37"/>
      <c r="AA6166" s="37"/>
      <c r="AB6166" s="30"/>
      <c r="AC6166" s="30"/>
      <c r="AD6166" s="31"/>
      <c r="AE6166" s="30"/>
      <c r="AF6166" s="30"/>
      <c r="AG6166" s="32"/>
      <c r="AH6166" s="30"/>
      <c r="AJ6166" s="30"/>
      <c r="AK6166" s="30"/>
      <c r="AL6166" s="30"/>
      <c r="AM6166" s="30"/>
      <c r="AN6166" s="30"/>
      <c r="AO6166" s="30"/>
      <c r="AP6166" s="30"/>
      <c r="AQ6166" s="30"/>
      <c r="AR6166" s="30"/>
      <c r="AS6166" s="30"/>
      <c r="AT6166" s="30"/>
      <c r="AU6166" s="121"/>
      <c r="AV6166" s="129"/>
      <c r="AW6166" s="129"/>
      <c r="AX6166" s="129"/>
    </row>
    <row r="6167" spans="1:50" x14ac:dyDescent="0.25">
      <c r="A6167" s="120"/>
      <c r="B6167" s="28"/>
      <c r="C6167" s="25"/>
      <c r="D6167" s="25"/>
      <c r="E6167" s="25"/>
      <c r="F6167" s="29"/>
      <c r="G6167" s="29"/>
      <c r="H6167" s="29"/>
      <c r="I6167" s="29"/>
      <c r="J6167" s="29"/>
      <c r="K6167" s="25"/>
      <c r="L6167" s="25"/>
      <c r="M6167" s="25"/>
      <c r="N6167" s="25"/>
      <c r="O6167" s="25"/>
      <c r="P6167" s="25"/>
      <c r="Q6167" s="28"/>
      <c r="R6167" s="29"/>
      <c r="S6167" s="27"/>
      <c r="T6167" s="27"/>
      <c r="U6167" s="28"/>
      <c r="V6167" s="26"/>
      <c r="W6167" s="26"/>
      <c r="X6167" s="26"/>
      <c r="Y6167" s="37"/>
      <c r="Z6167" s="37"/>
      <c r="AA6167" s="37"/>
      <c r="AB6167" s="30"/>
      <c r="AC6167" s="30"/>
      <c r="AD6167" s="31"/>
      <c r="AE6167" s="30"/>
      <c r="AF6167" s="30"/>
      <c r="AG6167" s="32"/>
      <c r="AH6167" s="30"/>
      <c r="AJ6167" s="30"/>
      <c r="AK6167" s="30"/>
      <c r="AL6167" s="30"/>
      <c r="AM6167" s="30"/>
      <c r="AN6167" s="30"/>
      <c r="AO6167" s="30"/>
      <c r="AP6167" s="30"/>
      <c r="AQ6167" s="30"/>
      <c r="AR6167" s="30"/>
      <c r="AS6167" s="30"/>
      <c r="AT6167" s="30"/>
      <c r="AU6167" s="121"/>
      <c r="AV6167" s="129"/>
      <c r="AW6167" s="129"/>
      <c r="AX6167" s="129"/>
    </row>
    <row r="6168" spans="1:50" x14ac:dyDescent="0.25">
      <c r="A6168" s="120"/>
      <c r="B6168" s="28"/>
      <c r="C6168" s="25"/>
      <c r="D6168" s="25"/>
      <c r="E6168" s="25"/>
      <c r="F6168" s="29"/>
      <c r="G6168" s="29"/>
      <c r="H6168" s="29"/>
      <c r="I6168" s="29"/>
      <c r="J6168" s="29"/>
      <c r="K6168" s="25"/>
      <c r="L6168" s="25"/>
      <c r="M6168" s="25"/>
      <c r="N6168" s="25"/>
      <c r="O6168" s="25"/>
      <c r="P6168" s="25"/>
      <c r="Q6168" s="28"/>
      <c r="R6168" s="29"/>
      <c r="S6168" s="27"/>
      <c r="T6168" s="27"/>
      <c r="U6168" s="28"/>
      <c r="V6168" s="26"/>
      <c r="W6168" s="26"/>
      <c r="X6168" s="26"/>
      <c r="Y6168" s="37"/>
      <c r="Z6168" s="37"/>
      <c r="AA6168" s="37"/>
      <c r="AB6168" s="30"/>
      <c r="AC6168" s="30"/>
      <c r="AD6168" s="31"/>
      <c r="AE6168" s="30"/>
      <c r="AF6168" s="30"/>
      <c r="AG6168" s="32"/>
      <c r="AH6168" s="30"/>
      <c r="AJ6168" s="30"/>
      <c r="AK6168" s="30"/>
      <c r="AL6168" s="30"/>
      <c r="AM6168" s="30"/>
      <c r="AN6168" s="30"/>
      <c r="AO6168" s="30"/>
      <c r="AP6168" s="30"/>
      <c r="AQ6168" s="30"/>
      <c r="AR6168" s="30"/>
      <c r="AS6168" s="30"/>
      <c r="AT6168" s="30"/>
      <c r="AU6168" s="121"/>
      <c r="AV6168" s="129"/>
      <c r="AW6168" s="129"/>
      <c r="AX6168" s="129"/>
    </row>
    <row r="6169" spans="1:50" x14ac:dyDescent="0.25">
      <c r="A6169" s="120"/>
      <c r="B6169" s="28"/>
      <c r="C6169" s="25"/>
      <c r="D6169" s="25"/>
      <c r="E6169" s="25"/>
      <c r="F6169" s="29"/>
      <c r="G6169" s="29"/>
      <c r="H6169" s="29"/>
      <c r="I6169" s="29"/>
      <c r="J6169" s="29"/>
      <c r="K6169" s="25"/>
      <c r="L6169" s="25"/>
      <c r="M6169" s="25"/>
      <c r="N6169" s="25"/>
      <c r="O6169" s="25"/>
      <c r="P6169" s="25"/>
      <c r="Q6169" s="28"/>
      <c r="R6169" s="29"/>
      <c r="S6169" s="27"/>
      <c r="T6169" s="27"/>
      <c r="U6169" s="28"/>
      <c r="V6169" s="26"/>
      <c r="W6169" s="26"/>
      <c r="X6169" s="26"/>
      <c r="Y6169" s="37"/>
      <c r="Z6169" s="37"/>
      <c r="AA6169" s="37"/>
      <c r="AB6169" s="30"/>
      <c r="AC6169" s="30"/>
      <c r="AD6169" s="31"/>
      <c r="AE6169" s="30"/>
      <c r="AF6169" s="30"/>
      <c r="AG6169" s="32"/>
      <c r="AH6169" s="30"/>
      <c r="AJ6169" s="30"/>
      <c r="AK6169" s="30"/>
      <c r="AL6169" s="30"/>
      <c r="AM6169" s="30"/>
      <c r="AN6169" s="30"/>
      <c r="AO6169" s="30"/>
      <c r="AP6169" s="30"/>
      <c r="AQ6169" s="30"/>
      <c r="AR6169" s="30"/>
      <c r="AS6169" s="30"/>
      <c r="AT6169" s="30"/>
      <c r="AU6169" s="121"/>
      <c r="AV6169" s="129"/>
      <c r="AW6169" s="129"/>
      <c r="AX6169" s="129"/>
    </row>
    <row r="6170" spans="1:50" x14ac:dyDescent="0.25">
      <c r="A6170" s="120"/>
      <c r="B6170" s="28"/>
      <c r="C6170" s="25"/>
      <c r="D6170" s="25"/>
      <c r="E6170" s="25"/>
      <c r="F6170" s="29"/>
      <c r="G6170" s="29"/>
      <c r="H6170" s="29"/>
      <c r="I6170" s="29"/>
      <c r="J6170" s="29"/>
      <c r="K6170" s="25"/>
      <c r="L6170" s="25"/>
      <c r="M6170" s="25"/>
      <c r="N6170" s="25"/>
      <c r="O6170" s="25"/>
      <c r="P6170" s="25"/>
      <c r="Q6170" s="28"/>
      <c r="R6170" s="29"/>
      <c r="S6170" s="27"/>
      <c r="T6170" s="27"/>
      <c r="U6170" s="28"/>
      <c r="V6170" s="26"/>
      <c r="W6170" s="26"/>
      <c r="X6170" s="26"/>
      <c r="Y6170" s="37"/>
      <c r="Z6170" s="37"/>
      <c r="AA6170" s="37"/>
      <c r="AB6170" s="30"/>
      <c r="AC6170" s="30"/>
      <c r="AD6170" s="31"/>
      <c r="AE6170" s="30"/>
      <c r="AF6170" s="30"/>
      <c r="AG6170" s="32"/>
      <c r="AH6170" s="30"/>
      <c r="AJ6170" s="30"/>
      <c r="AK6170" s="30"/>
      <c r="AL6170" s="30"/>
      <c r="AM6170" s="30"/>
      <c r="AN6170" s="30"/>
      <c r="AO6170" s="30"/>
      <c r="AP6170" s="30"/>
      <c r="AQ6170" s="30"/>
      <c r="AR6170" s="30"/>
      <c r="AS6170" s="30"/>
      <c r="AT6170" s="30"/>
      <c r="AU6170" s="121"/>
      <c r="AV6170" s="129"/>
      <c r="AW6170" s="129"/>
      <c r="AX6170" s="129"/>
    </row>
    <row r="6171" spans="1:50" x14ac:dyDescent="0.25">
      <c r="A6171" s="120"/>
      <c r="B6171" s="28"/>
      <c r="C6171" s="25"/>
      <c r="D6171" s="25"/>
      <c r="E6171" s="25"/>
      <c r="F6171" s="29"/>
      <c r="G6171" s="29"/>
      <c r="H6171" s="29"/>
      <c r="I6171" s="29"/>
      <c r="J6171" s="29"/>
      <c r="K6171" s="25"/>
      <c r="L6171" s="25"/>
      <c r="M6171" s="25"/>
      <c r="N6171" s="25"/>
      <c r="O6171" s="25"/>
      <c r="P6171" s="25"/>
      <c r="Q6171" s="28"/>
      <c r="R6171" s="29"/>
      <c r="S6171" s="27"/>
      <c r="T6171" s="27"/>
      <c r="U6171" s="28"/>
      <c r="V6171" s="26"/>
      <c r="W6171" s="26"/>
      <c r="X6171" s="26"/>
      <c r="Y6171" s="37"/>
      <c r="Z6171" s="37"/>
      <c r="AA6171" s="37"/>
      <c r="AB6171" s="30"/>
      <c r="AC6171" s="30"/>
      <c r="AD6171" s="31"/>
      <c r="AE6171" s="30"/>
      <c r="AF6171" s="30"/>
      <c r="AG6171" s="32"/>
      <c r="AH6171" s="30"/>
      <c r="AJ6171" s="30"/>
      <c r="AK6171" s="30"/>
      <c r="AL6171" s="30"/>
      <c r="AM6171" s="30"/>
      <c r="AN6171" s="30"/>
      <c r="AO6171" s="30"/>
      <c r="AP6171" s="30"/>
      <c r="AQ6171" s="30"/>
      <c r="AR6171" s="30"/>
      <c r="AS6171" s="30"/>
      <c r="AT6171" s="30"/>
      <c r="AU6171" s="121"/>
      <c r="AV6171" s="129"/>
      <c r="AW6171" s="129"/>
      <c r="AX6171" s="129"/>
    </row>
    <row r="6172" spans="1:50" x14ac:dyDescent="0.25">
      <c r="A6172" s="120"/>
      <c r="B6172" s="28"/>
      <c r="C6172" s="25"/>
      <c r="D6172" s="25"/>
      <c r="E6172" s="25"/>
      <c r="F6172" s="29"/>
      <c r="G6172" s="29"/>
      <c r="H6172" s="29"/>
      <c r="I6172" s="29"/>
      <c r="J6172" s="29"/>
      <c r="K6172" s="25"/>
      <c r="L6172" s="25"/>
      <c r="M6172" s="25"/>
      <c r="N6172" s="25"/>
      <c r="O6172" s="25"/>
      <c r="P6172" s="25"/>
      <c r="Q6172" s="28"/>
      <c r="R6172" s="29"/>
      <c r="S6172" s="27"/>
      <c r="T6172" s="27"/>
      <c r="U6172" s="28"/>
      <c r="V6172" s="26"/>
      <c r="W6172" s="26"/>
      <c r="X6172" s="26"/>
      <c r="Y6172" s="37"/>
      <c r="Z6172" s="37"/>
      <c r="AA6172" s="37"/>
      <c r="AB6172" s="30"/>
      <c r="AC6172" s="30"/>
      <c r="AD6172" s="31"/>
      <c r="AE6172" s="30"/>
      <c r="AF6172" s="30"/>
      <c r="AG6172" s="32"/>
      <c r="AH6172" s="30"/>
      <c r="AJ6172" s="30"/>
      <c r="AK6172" s="30"/>
      <c r="AL6172" s="30"/>
      <c r="AM6172" s="30"/>
      <c r="AN6172" s="30"/>
      <c r="AO6172" s="30"/>
      <c r="AP6172" s="30"/>
      <c r="AQ6172" s="30"/>
      <c r="AR6172" s="30"/>
      <c r="AS6172" s="30"/>
      <c r="AT6172" s="30"/>
      <c r="AU6172" s="121"/>
      <c r="AV6172" s="129"/>
      <c r="AW6172" s="129"/>
      <c r="AX6172" s="129"/>
    </row>
    <row r="6173" spans="1:50" x14ac:dyDescent="0.25">
      <c r="A6173" s="120"/>
      <c r="B6173" s="28"/>
      <c r="C6173" s="25"/>
      <c r="D6173" s="25"/>
      <c r="E6173" s="25"/>
      <c r="F6173" s="29"/>
      <c r="G6173" s="29"/>
      <c r="H6173" s="29"/>
      <c r="I6173" s="29"/>
      <c r="J6173" s="29"/>
      <c r="K6173" s="25"/>
      <c r="L6173" s="25"/>
      <c r="M6173" s="25"/>
      <c r="N6173" s="25"/>
      <c r="O6173" s="25"/>
      <c r="P6173" s="25"/>
      <c r="Q6173" s="28"/>
      <c r="R6173" s="29"/>
      <c r="S6173" s="27"/>
      <c r="T6173" s="27"/>
      <c r="U6173" s="28"/>
      <c r="V6173" s="26"/>
      <c r="W6173" s="26"/>
      <c r="X6173" s="26"/>
      <c r="Y6173" s="37"/>
      <c r="Z6173" s="37"/>
      <c r="AA6173" s="37"/>
      <c r="AB6173" s="30"/>
      <c r="AC6173" s="30"/>
      <c r="AD6173" s="31"/>
      <c r="AE6173" s="30"/>
      <c r="AF6173" s="30"/>
      <c r="AG6173" s="32"/>
      <c r="AH6173" s="30"/>
      <c r="AJ6173" s="30"/>
      <c r="AK6173" s="30"/>
      <c r="AL6173" s="30"/>
      <c r="AM6173" s="30"/>
      <c r="AN6173" s="30"/>
      <c r="AO6173" s="30"/>
      <c r="AP6173" s="30"/>
      <c r="AQ6173" s="30"/>
      <c r="AR6173" s="30"/>
      <c r="AS6173" s="30"/>
      <c r="AT6173" s="30"/>
      <c r="AU6173" s="121"/>
      <c r="AV6173" s="129"/>
      <c r="AW6173" s="129"/>
      <c r="AX6173" s="129"/>
    </row>
    <row r="6174" spans="1:50" x14ac:dyDescent="0.25">
      <c r="A6174" s="120"/>
      <c r="B6174" s="28"/>
      <c r="C6174" s="25"/>
      <c r="D6174" s="25"/>
      <c r="E6174" s="25"/>
      <c r="F6174" s="29"/>
      <c r="G6174" s="29"/>
      <c r="H6174" s="29"/>
      <c r="I6174" s="29"/>
      <c r="J6174" s="29"/>
      <c r="K6174" s="25"/>
      <c r="L6174" s="25"/>
      <c r="M6174" s="25"/>
      <c r="N6174" s="25"/>
      <c r="O6174" s="25"/>
      <c r="P6174" s="25"/>
      <c r="Q6174" s="28"/>
      <c r="R6174" s="29"/>
      <c r="S6174" s="27"/>
      <c r="T6174" s="27"/>
      <c r="U6174" s="28"/>
      <c r="V6174" s="26"/>
      <c r="W6174" s="26"/>
      <c r="X6174" s="26"/>
      <c r="Y6174" s="37"/>
      <c r="Z6174" s="37"/>
      <c r="AA6174" s="37"/>
      <c r="AB6174" s="30"/>
      <c r="AC6174" s="30"/>
      <c r="AD6174" s="31"/>
      <c r="AE6174" s="30"/>
      <c r="AF6174" s="30"/>
      <c r="AG6174" s="32"/>
      <c r="AH6174" s="30"/>
      <c r="AJ6174" s="30"/>
      <c r="AK6174" s="30"/>
      <c r="AL6174" s="30"/>
      <c r="AM6174" s="30"/>
      <c r="AN6174" s="30"/>
      <c r="AO6174" s="30"/>
      <c r="AP6174" s="30"/>
      <c r="AQ6174" s="30"/>
      <c r="AR6174" s="30"/>
      <c r="AS6174" s="30"/>
      <c r="AT6174" s="30"/>
      <c r="AU6174" s="121"/>
      <c r="AV6174" s="129"/>
      <c r="AW6174" s="129"/>
      <c r="AX6174" s="129"/>
    </row>
    <row r="6175" spans="1:50" x14ac:dyDescent="0.25">
      <c r="A6175" s="120"/>
      <c r="B6175" s="28"/>
      <c r="C6175" s="25"/>
      <c r="D6175" s="25"/>
      <c r="E6175" s="25"/>
      <c r="F6175" s="29"/>
      <c r="G6175" s="29"/>
      <c r="H6175" s="29"/>
      <c r="I6175" s="29"/>
      <c r="J6175" s="29"/>
      <c r="K6175" s="25"/>
      <c r="L6175" s="25"/>
      <c r="M6175" s="25"/>
      <c r="N6175" s="25"/>
      <c r="O6175" s="25"/>
      <c r="P6175" s="25"/>
      <c r="Q6175" s="28"/>
      <c r="R6175" s="29"/>
      <c r="S6175" s="27"/>
      <c r="T6175" s="27"/>
      <c r="U6175" s="28"/>
      <c r="V6175" s="26"/>
      <c r="W6175" s="26"/>
      <c r="X6175" s="26"/>
      <c r="Y6175" s="37"/>
      <c r="Z6175" s="37"/>
      <c r="AA6175" s="37"/>
      <c r="AB6175" s="30"/>
      <c r="AC6175" s="30"/>
      <c r="AD6175" s="31"/>
      <c r="AE6175" s="30"/>
      <c r="AF6175" s="30"/>
      <c r="AG6175" s="32"/>
      <c r="AH6175" s="30"/>
      <c r="AJ6175" s="30"/>
      <c r="AK6175" s="30"/>
      <c r="AL6175" s="30"/>
      <c r="AM6175" s="30"/>
      <c r="AN6175" s="30"/>
      <c r="AO6175" s="30"/>
      <c r="AP6175" s="30"/>
      <c r="AQ6175" s="30"/>
      <c r="AR6175" s="30"/>
      <c r="AS6175" s="30"/>
      <c r="AT6175" s="30"/>
      <c r="AU6175" s="121"/>
      <c r="AV6175" s="129"/>
      <c r="AW6175" s="129"/>
      <c r="AX6175" s="129"/>
    </row>
    <row r="6176" spans="1:50" x14ac:dyDescent="0.25">
      <c r="A6176" s="120"/>
      <c r="B6176" s="28"/>
      <c r="C6176" s="25"/>
      <c r="D6176" s="25"/>
      <c r="E6176" s="25"/>
      <c r="F6176" s="29"/>
      <c r="G6176" s="29"/>
      <c r="H6176" s="29"/>
      <c r="I6176" s="29"/>
      <c r="J6176" s="29"/>
      <c r="K6176" s="25"/>
      <c r="L6176" s="25"/>
      <c r="M6176" s="25"/>
      <c r="N6176" s="25"/>
      <c r="O6176" s="25"/>
      <c r="P6176" s="25"/>
      <c r="Q6176" s="28"/>
      <c r="R6176" s="29"/>
      <c r="S6176" s="27"/>
      <c r="T6176" s="27"/>
      <c r="U6176" s="28"/>
      <c r="V6176" s="26"/>
      <c r="W6176" s="26"/>
      <c r="X6176" s="26"/>
      <c r="Y6176" s="37"/>
      <c r="Z6176" s="37"/>
      <c r="AA6176" s="37"/>
      <c r="AB6176" s="30"/>
      <c r="AC6176" s="30"/>
      <c r="AD6176" s="31"/>
      <c r="AE6176" s="30"/>
      <c r="AF6176" s="30"/>
      <c r="AG6176" s="32"/>
      <c r="AH6176" s="30"/>
      <c r="AJ6176" s="30"/>
      <c r="AK6176" s="30"/>
      <c r="AL6176" s="30"/>
      <c r="AM6176" s="30"/>
      <c r="AN6176" s="30"/>
      <c r="AO6176" s="30"/>
      <c r="AP6176" s="30"/>
      <c r="AQ6176" s="30"/>
      <c r="AR6176" s="30"/>
      <c r="AS6176" s="30"/>
      <c r="AT6176" s="30"/>
      <c r="AU6176" s="121"/>
      <c r="AV6176" s="129"/>
      <c r="AW6176" s="129"/>
      <c r="AX6176" s="129"/>
    </row>
    <row r="6177" spans="1:50" x14ac:dyDescent="0.25">
      <c r="A6177" s="120"/>
      <c r="B6177" s="28"/>
      <c r="C6177" s="25"/>
      <c r="D6177" s="25"/>
      <c r="E6177" s="25"/>
      <c r="F6177" s="29"/>
      <c r="G6177" s="29"/>
      <c r="H6177" s="29"/>
      <c r="I6177" s="29"/>
      <c r="J6177" s="29"/>
      <c r="K6177" s="25"/>
      <c r="L6177" s="25"/>
      <c r="M6177" s="25"/>
      <c r="N6177" s="25"/>
      <c r="O6177" s="25"/>
      <c r="P6177" s="25"/>
      <c r="Q6177" s="28"/>
      <c r="R6177" s="29"/>
      <c r="S6177" s="27"/>
      <c r="T6177" s="27"/>
      <c r="U6177" s="28"/>
      <c r="V6177" s="26"/>
      <c r="W6177" s="26"/>
      <c r="X6177" s="26"/>
      <c r="Y6177" s="37"/>
      <c r="Z6177" s="37"/>
      <c r="AA6177" s="37"/>
      <c r="AB6177" s="30"/>
      <c r="AC6177" s="30"/>
      <c r="AD6177" s="31"/>
      <c r="AE6177" s="30"/>
      <c r="AF6177" s="30"/>
      <c r="AG6177" s="32"/>
      <c r="AH6177" s="30"/>
      <c r="AJ6177" s="30"/>
      <c r="AK6177" s="30"/>
      <c r="AL6177" s="30"/>
      <c r="AM6177" s="30"/>
      <c r="AN6177" s="30"/>
      <c r="AO6177" s="30"/>
      <c r="AP6177" s="30"/>
      <c r="AQ6177" s="30"/>
      <c r="AR6177" s="30"/>
      <c r="AS6177" s="30"/>
      <c r="AT6177" s="30"/>
      <c r="AU6177" s="121"/>
      <c r="AV6177" s="129"/>
      <c r="AW6177" s="129"/>
      <c r="AX6177" s="129"/>
    </row>
    <row r="6178" spans="1:50" x14ac:dyDescent="0.25">
      <c r="A6178" s="120"/>
      <c r="B6178" s="28"/>
      <c r="C6178" s="25"/>
      <c r="D6178" s="25"/>
      <c r="E6178" s="25"/>
      <c r="F6178" s="29"/>
      <c r="G6178" s="29"/>
      <c r="H6178" s="29"/>
      <c r="I6178" s="29"/>
      <c r="J6178" s="29"/>
      <c r="K6178" s="25"/>
      <c r="L6178" s="25"/>
      <c r="M6178" s="25"/>
      <c r="N6178" s="25"/>
      <c r="O6178" s="25"/>
      <c r="P6178" s="25"/>
      <c r="Q6178" s="28"/>
      <c r="R6178" s="29"/>
      <c r="S6178" s="27"/>
      <c r="T6178" s="27"/>
      <c r="U6178" s="28"/>
      <c r="V6178" s="26"/>
      <c r="W6178" s="26"/>
      <c r="X6178" s="26"/>
      <c r="Y6178" s="37"/>
      <c r="Z6178" s="37"/>
      <c r="AA6178" s="37"/>
      <c r="AB6178" s="30"/>
      <c r="AC6178" s="30"/>
      <c r="AD6178" s="31"/>
      <c r="AE6178" s="30"/>
      <c r="AF6178" s="30"/>
      <c r="AG6178" s="32"/>
      <c r="AH6178" s="30"/>
      <c r="AJ6178" s="30"/>
      <c r="AK6178" s="30"/>
      <c r="AL6178" s="30"/>
      <c r="AM6178" s="30"/>
      <c r="AN6178" s="30"/>
      <c r="AO6178" s="30"/>
      <c r="AP6178" s="30"/>
      <c r="AQ6178" s="30"/>
      <c r="AR6178" s="30"/>
      <c r="AS6178" s="30"/>
      <c r="AT6178" s="30"/>
      <c r="AU6178" s="121"/>
      <c r="AV6178" s="129"/>
      <c r="AW6178" s="129"/>
      <c r="AX6178" s="129"/>
    </row>
    <row r="6179" spans="1:50" x14ac:dyDescent="0.25">
      <c r="A6179" s="120"/>
      <c r="B6179" s="28"/>
      <c r="C6179" s="25"/>
      <c r="D6179" s="25"/>
      <c r="E6179" s="25"/>
      <c r="F6179" s="29"/>
      <c r="G6179" s="29"/>
      <c r="H6179" s="29"/>
      <c r="I6179" s="29"/>
      <c r="J6179" s="29"/>
      <c r="K6179" s="25"/>
      <c r="L6179" s="25"/>
      <c r="M6179" s="25"/>
      <c r="N6179" s="25"/>
      <c r="O6179" s="25"/>
      <c r="P6179" s="25"/>
      <c r="Q6179" s="28"/>
      <c r="R6179" s="29"/>
      <c r="S6179" s="27"/>
      <c r="T6179" s="27"/>
      <c r="U6179" s="28"/>
      <c r="V6179" s="26"/>
      <c r="W6179" s="26"/>
      <c r="X6179" s="26"/>
      <c r="Y6179" s="37"/>
      <c r="Z6179" s="37"/>
      <c r="AA6179" s="37"/>
      <c r="AB6179" s="30"/>
      <c r="AC6179" s="30"/>
      <c r="AD6179" s="31"/>
      <c r="AE6179" s="30"/>
      <c r="AF6179" s="30"/>
      <c r="AG6179" s="32"/>
      <c r="AH6179" s="30"/>
      <c r="AJ6179" s="30"/>
      <c r="AK6179" s="30"/>
      <c r="AL6179" s="30"/>
      <c r="AM6179" s="30"/>
      <c r="AN6179" s="30"/>
      <c r="AO6179" s="30"/>
      <c r="AP6179" s="30"/>
      <c r="AQ6179" s="30"/>
      <c r="AR6179" s="30"/>
      <c r="AS6179" s="30"/>
      <c r="AT6179" s="30"/>
      <c r="AU6179" s="121"/>
      <c r="AV6179" s="129"/>
      <c r="AW6179" s="129"/>
      <c r="AX6179" s="129"/>
    </row>
    <row r="6180" spans="1:50" x14ac:dyDescent="0.25">
      <c r="A6180" s="120"/>
      <c r="B6180" s="28"/>
      <c r="C6180" s="25"/>
      <c r="D6180" s="25"/>
      <c r="E6180" s="25"/>
      <c r="F6180" s="29"/>
      <c r="G6180" s="29"/>
      <c r="H6180" s="29"/>
      <c r="I6180" s="29"/>
      <c r="J6180" s="29"/>
      <c r="K6180" s="25"/>
      <c r="L6180" s="25"/>
      <c r="M6180" s="25"/>
      <c r="N6180" s="25"/>
      <c r="O6180" s="25"/>
      <c r="P6180" s="25"/>
      <c r="Q6180" s="28"/>
      <c r="R6180" s="29"/>
      <c r="S6180" s="27"/>
      <c r="T6180" s="27"/>
      <c r="U6180" s="28"/>
      <c r="V6180" s="26"/>
      <c r="W6180" s="26"/>
      <c r="X6180" s="26"/>
      <c r="Y6180" s="37"/>
      <c r="Z6180" s="37"/>
      <c r="AA6180" s="37"/>
      <c r="AB6180" s="30"/>
      <c r="AC6180" s="30"/>
      <c r="AD6180" s="31"/>
      <c r="AE6180" s="30"/>
      <c r="AF6180" s="30"/>
      <c r="AG6180" s="32"/>
      <c r="AH6180" s="30"/>
      <c r="AJ6180" s="30"/>
      <c r="AK6180" s="30"/>
      <c r="AL6180" s="30"/>
      <c r="AM6180" s="30"/>
      <c r="AN6180" s="30"/>
      <c r="AO6180" s="30"/>
      <c r="AP6180" s="30"/>
      <c r="AQ6180" s="30"/>
      <c r="AR6180" s="30"/>
      <c r="AS6180" s="30"/>
      <c r="AT6180" s="30"/>
      <c r="AU6180" s="121"/>
      <c r="AV6180" s="129"/>
      <c r="AW6180" s="129"/>
      <c r="AX6180" s="129"/>
    </row>
    <row r="6181" spans="1:50" x14ac:dyDescent="0.25">
      <c r="A6181" s="120"/>
      <c r="B6181" s="28"/>
      <c r="C6181" s="25"/>
      <c r="D6181" s="25"/>
      <c r="E6181" s="25"/>
      <c r="F6181" s="29"/>
      <c r="G6181" s="29"/>
      <c r="H6181" s="29"/>
      <c r="I6181" s="29"/>
      <c r="J6181" s="29"/>
      <c r="K6181" s="25"/>
      <c r="L6181" s="25"/>
      <c r="M6181" s="25"/>
      <c r="N6181" s="25"/>
      <c r="O6181" s="25"/>
      <c r="P6181" s="25"/>
      <c r="Q6181" s="28"/>
      <c r="R6181" s="29"/>
      <c r="S6181" s="27"/>
      <c r="T6181" s="27"/>
      <c r="U6181" s="28"/>
      <c r="V6181" s="26"/>
      <c r="W6181" s="26"/>
      <c r="X6181" s="26"/>
      <c r="Y6181" s="37"/>
      <c r="Z6181" s="37"/>
      <c r="AA6181" s="37"/>
      <c r="AB6181" s="30"/>
      <c r="AC6181" s="30"/>
      <c r="AD6181" s="31"/>
      <c r="AE6181" s="30"/>
      <c r="AF6181" s="30"/>
      <c r="AG6181" s="32"/>
      <c r="AH6181" s="30"/>
      <c r="AJ6181" s="30"/>
      <c r="AK6181" s="30"/>
      <c r="AL6181" s="30"/>
      <c r="AM6181" s="30"/>
      <c r="AN6181" s="30"/>
      <c r="AO6181" s="30"/>
      <c r="AP6181" s="30"/>
      <c r="AQ6181" s="30"/>
      <c r="AR6181" s="30"/>
      <c r="AS6181" s="30"/>
      <c r="AT6181" s="30"/>
      <c r="AU6181" s="121"/>
      <c r="AV6181" s="129"/>
      <c r="AW6181" s="129"/>
      <c r="AX6181" s="129"/>
    </row>
    <row r="6182" spans="1:50" x14ac:dyDescent="0.25">
      <c r="A6182" s="120"/>
      <c r="B6182" s="28"/>
      <c r="C6182" s="25"/>
      <c r="D6182" s="25"/>
      <c r="E6182" s="25"/>
      <c r="F6182" s="29"/>
      <c r="G6182" s="29"/>
      <c r="H6182" s="29"/>
      <c r="I6182" s="29"/>
      <c r="J6182" s="29"/>
      <c r="K6182" s="25"/>
      <c r="L6182" s="25"/>
      <c r="M6182" s="25"/>
      <c r="N6182" s="25"/>
      <c r="O6182" s="25"/>
      <c r="P6182" s="25"/>
      <c r="Q6182" s="28"/>
      <c r="R6182" s="29"/>
      <c r="S6182" s="27"/>
      <c r="T6182" s="27"/>
      <c r="U6182" s="28"/>
      <c r="V6182" s="26"/>
      <c r="W6182" s="26"/>
      <c r="X6182" s="26"/>
      <c r="Y6182" s="37"/>
      <c r="Z6182" s="37"/>
      <c r="AA6182" s="37"/>
      <c r="AB6182" s="30"/>
      <c r="AC6182" s="30"/>
      <c r="AD6182" s="31"/>
      <c r="AE6182" s="30"/>
      <c r="AF6182" s="30"/>
      <c r="AG6182" s="32"/>
      <c r="AH6182" s="30"/>
      <c r="AJ6182" s="30"/>
      <c r="AK6182" s="30"/>
      <c r="AL6182" s="30"/>
      <c r="AM6182" s="30"/>
      <c r="AN6182" s="30"/>
      <c r="AO6182" s="30"/>
      <c r="AP6182" s="30"/>
      <c r="AQ6182" s="30"/>
      <c r="AR6182" s="30"/>
      <c r="AS6182" s="30"/>
      <c r="AT6182" s="30"/>
      <c r="AU6182" s="121"/>
      <c r="AV6182" s="129"/>
      <c r="AW6182" s="129"/>
      <c r="AX6182" s="129"/>
    </row>
    <row r="6183" spans="1:50" x14ac:dyDescent="0.25">
      <c r="A6183" s="120"/>
      <c r="B6183" s="28"/>
      <c r="C6183" s="25"/>
      <c r="D6183" s="25"/>
      <c r="E6183" s="25"/>
      <c r="F6183" s="29"/>
      <c r="G6183" s="29"/>
      <c r="H6183" s="29"/>
      <c r="I6183" s="29"/>
      <c r="J6183" s="29"/>
      <c r="K6183" s="25"/>
      <c r="L6183" s="25"/>
      <c r="M6183" s="25"/>
      <c r="N6183" s="25"/>
      <c r="O6183" s="25"/>
      <c r="P6183" s="25"/>
      <c r="Q6183" s="28"/>
      <c r="R6183" s="29"/>
      <c r="S6183" s="27"/>
      <c r="T6183" s="27"/>
      <c r="U6183" s="28"/>
      <c r="V6183" s="26"/>
      <c r="W6183" s="26"/>
      <c r="X6183" s="26"/>
      <c r="Y6183" s="37"/>
      <c r="Z6183" s="37"/>
      <c r="AA6183" s="37"/>
      <c r="AB6183" s="30"/>
      <c r="AC6183" s="30"/>
      <c r="AD6183" s="31"/>
      <c r="AE6183" s="30"/>
      <c r="AF6183" s="30"/>
      <c r="AG6183" s="32"/>
      <c r="AH6183" s="30"/>
      <c r="AJ6183" s="30"/>
      <c r="AK6183" s="30"/>
      <c r="AL6183" s="30"/>
      <c r="AM6183" s="30"/>
      <c r="AN6183" s="30"/>
      <c r="AO6183" s="30"/>
      <c r="AP6183" s="30"/>
      <c r="AQ6183" s="30"/>
      <c r="AR6183" s="30"/>
      <c r="AS6183" s="30"/>
      <c r="AT6183" s="30"/>
      <c r="AU6183" s="121"/>
      <c r="AV6183" s="129"/>
      <c r="AW6183" s="129"/>
      <c r="AX6183" s="129"/>
    </row>
    <row r="6184" spans="1:50" x14ac:dyDescent="0.25">
      <c r="A6184" s="120"/>
      <c r="B6184" s="28"/>
      <c r="C6184" s="25"/>
      <c r="D6184" s="25"/>
      <c r="E6184" s="25"/>
      <c r="F6184" s="29"/>
      <c r="G6184" s="29"/>
      <c r="H6184" s="29"/>
      <c r="I6184" s="29"/>
      <c r="J6184" s="29"/>
      <c r="K6184" s="25"/>
      <c r="L6184" s="25"/>
      <c r="M6184" s="25"/>
      <c r="N6184" s="25"/>
      <c r="O6184" s="25"/>
      <c r="P6184" s="25"/>
      <c r="Q6184" s="28"/>
      <c r="R6184" s="29"/>
      <c r="S6184" s="27"/>
      <c r="T6184" s="27"/>
      <c r="U6184" s="28"/>
      <c r="V6184" s="26"/>
      <c r="W6184" s="26"/>
      <c r="X6184" s="26"/>
      <c r="Y6184" s="37"/>
      <c r="Z6184" s="37"/>
      <c r="AA6184" s="37"/>
      <c r="AB6184" s="30"/>
      <c r="AC6184" s="30"/>
      <c r="AD6184" s="31"/>
      <c r="AE6184" s="30"/>
      <c r="AF6184" s="30"/>
      <c r="AG6184" s="32"/>
      <c r="AH6184" s="30"/>
      <c r="AJ6184" s="30"/>
      <c r="AK6184" s="30"/>
      <c r="AL6184" s="30"/>
      <c r="AM6184" s="30"/>
      <c r="AN6184" s="30"/>
      <c r="AO6184" s="30"/>
      <c r="AP6184" s="30"/>
      <c r="AQ6184" s="30"/>
      <c r="AR6184" s="30"/>
      <c r="AS6184" s="30"/>
      <c r="AT6184" s="30"/>
      <c r="AU6184" s="121"/>
      <c r="AV6184" s="129"/>
      <c r="AW6184" s="129"/>
      <c r="AX6184" s="129"/>
    </row>
    <row r="6185" spans="1:50" x14ac:dyDescent="0.25">
      <c r="A6185" s="120"/>
      <c r="B6185" s="28"/>
      <c r="C6185" s="25"/>
      <c r="D6185" s="25"/>
      <c r="E6185" s="25"/>
      <c r="F6185" s="29"/>
      <c r="G6185" s="29"/>
      <c r="H6185" s="29"/>
      <c r="I6185" s="29"/>
      <c r="J6185" s="29"/>
      <c r="K6185" s="25"/>
      <c r="L6185" s="25"/>
      <c r="M6185" s="25"/>
      <c r="N6185" s="25"/>
      <c r="O6185" s="25"/>
      <c r="P6185" s="25"/>
      <c r="Q6185" s="28"/>
      <c r="R6185" s="29"/>
      <c r="S6185" s="27"/>
      <c r="T6185" s="27"/>
      <c r="U6185" s="28"/>
      <c r="V6185" s="26"/>
      <c r="W6185" s="26"/>
      <c r="X6185" s="26"/>
      <c r="Y6185" s="37"/>
      <c r="Z6185" s="37"/>
      <c r="AA6185" s="37"/>
      <c r="AB6185" s="30"/>
      <c r="AC6185" s="30"/>
      <c r="AD6185" s="31"/>
      <c r="AE6185" s="30"/>
      <c r="AF6185" s="30"/>
      <c r="AG6185" s="32"/>
      <c r="AH6185" s="30"/>
      <c r="AJ6185" s="30"/>
      <c r="AK6185" s="30"/>
      <c r="AL6185" s="30"/>
      <c r="AM6185" s="30"/>
      <c r="AN6185" s="30"/>
      <c r="AO6185" s="30"/>
      <c r="AP6185" s="30"/>
      <c r="AQ6185" s="30"/>
      <c r="AR6185" s="30"/>
      <c r="AS6185" s="30"/>
      <c r="AT6185" s="30"/>
      <c r="AU6185" s="121"/>
      <c r="AV6185" s="129"/>
      <c r="AW6185" s="129"/>
      <c r="AX6185" s="129"/>
    </row>
    <row r="6186" spans="1:50" x14ac:dyDescent="0.25">
      <c r="A6186" s="120"/>
      <c r="B6186" s="28"/>
      <c r="C6186" s="25"/>
      <c r="D6186" s="25"/>
      <c r="E6186" s="25"/>
      <c r="F6186" s="29"/>
      <c r="G6186" s="29"/>
      <c r="H6186" s="29"/>
      <c r="I6186" s="29"/>
      <c r="J6186" s="29"/>
      <c r="K6186" s="25"/>
      <c r="L6186" s="25"/>
      <c r="M6186" s="25"/>
      <c r="N6186" s="25"/>
      <c r="O6186" s="25"/>
      <c r="P6186" s="25"/>
      <c r="Q6186" s="28"/>
      <c r="R6186" s="29"/>
      <c r="S6186" s="27"/>
      <c r="T6186" s="27"/>
      <c r="U6186" s="28"/>
      <c r="V6186" s="26"/>
      <c r="W6186" s="26"/>
      <c r="X6186" s="26"/>
      <c r="Y6186" s="37"/>
      <c r="Z6186" s="37"/>
      <c r="AA6186" s="37"/>
      <c r="AB6186" s="30"/>
      <c r="AC6186" s="30"/>
      <c r="AD6186" s="31"/>
      <c r="AE6186" s="30"/>
      <c r="AF6186" s="30"/>
      <c r="AG6186" s="32"/>
      <c r="AH6186" s="30"/>
      <c r="AJ6186" s="30"/>
      <c r="AK6186" s="30"/>
      <c r="AL6186" s="30"/>
      <c r="AM6186" s="30"/>
      <c r="AN6186" s="30"/>
      <c r="AO6186" s="30"/>
      <c r="AP6186" s="30"/>
      <c r="AQ6186" s="30"/>
      <c r="AR6186" s="30"/>
      <c r="AS6186" s="30"/>
      <c r="AT6186" s="30"/>
      <c r="AU6186" s="121"/>
      <c r="AV6186" s="129"/>
      <c r="AW6186" s="129"/>
      <c r="AX6186" s="129"/>
    </row>
    <row r="6187" spans="1:50" x14ac:dyDescent="0.25">
      <c r="A6187" s="120"/>
      <c r="B6187" s="28"/>
      <c r="C6187" s="25"/>
      <c r="D6187" s="25"/>
      <c r="E6187" s="25"/>
      <c r="F6187" s="29"/>
      <c r="G6187" s="29"/>
      <c r="H6187" s="29"/>
      <c r="I6187" s="29"/>
      <c r="J6187" s="29"/>
      <c r="K6187" s="25"/>
      <c r="L6187" s="25"/>
      <c r="M6187" s="25"/>
      <c r="N6187" s="25"/>
      <c r="O6187" s="25"/>
      <c r="P6187" s="25"/>
      <c r="Q6187" s="28"/>
      <c r="R6187" s="29"/>
      <c r="S6187" s="27"/>
      <c r="T6187" s="27"/>
      <c r="U6187" s="28"/>
      <c r="V6187" s="26"/>
      <c r="W6187" s="26"/>
      <c r="X6187" s="26"/>
      <c r="Y6187" s="37"/>
      <c r="Z6187" s="37"/>
      <c r="AA6187" s="37"/>
      <c r="AB6187" s="30"/>
      <c r="AC6187" s="30"/>
      <c r="AD6187" s="31"/>
      <c r="AE6187" s="30"/>
      <c r="AF6187" s="30"/>
      <c r="AG6187" s="32"/>
      <c r="AH6187" s="30"/>
      <c r="AJ6187" s="30"/>
      <c r="AK6187" s="30"/>
      <c r="AL6187" s="30"/>
      <c r="AM6187" s="30"/>
      <c r="AN6187" s="30"/>
      <c r="AO6187" s="30"/>
      <c r="AP6187" s="30"/>
      <c r="AQ6187" s="30"/>
      <c r="AR6187" s="30"/>
      <c r="AS6187" s="30"/>
      <c r="AT6187" s="30"/>
      <c r="AU6187" s="121"/>
      <c r="AV6187" s="129"/>
      <c r="AW6187" s="129"/>
      <c r="AX6187" s="129"/>
    </row>
    <row r="6188" spans="1:50" x14ac:dyDescent="0.25">
      <c r="A6188" s="120"/>
      <c r="B6188" s="28"/>
      <c r="C6188" s="25"/>
      <c r="D6188" s="25"/>
      <c r="E6188" s="25"/>
      <c r="F6188" s="29"/>
      <c r="G6188" s="29"/>
      <c r="H6188" s="29"/>
      <c r="I6188" s="29"/>
      <c r="J6188" s="29"/>
      <c r="K6188" s="25"/>
      <c r="L6188" s="25"/>
      <c r="M6188" s="25"/>
      <c r="N6188" s="25"/>
      <c r="O6188" s="25"/>
      <c r="P6188" s="25"/>
      <c r="Q6188" s="28"/>
      <c r="R6188" s="29"/>
      <c r="S6188" s="27"/>
      <c r="T6188" s="27"/>
      <c r="U6188" s="28"/>
      <c r="V6188" s="26"/>
      <c r="W6188" s="26"/>
      <c r="X6188" s="26"/>
      <c r="Y6188" s="37"/>
      <c r="Z6188" s="37"/>
      <c r="AA6188" s="37"/>
      <c r="AB6188" s="30"/>
      <c r="AC6188" s="30"/>
      <c r="AD6188" s="31"/>
      <c r="AE6188" s="30"/>
      <c r="AF6188" s="30"/>
      <c r="AG6188" s="32"/>
      <c r="AH6188" s="30"/>
      <c r="AJ6188" s="30"/>
      <c r="AK6188" s="30"/>
      <c r="AL6188" s="30"/>
      <c r="AM6188" s="30"/>
      <c r="AN6188" s="30"/>
      <c r="AO6188" s="30"/>
      <c r="AP6188" s="30"/>
      <c r="AQ6188" s="30"/>
      <c r="AR6188" s="30"/>
      <c r="AS6188" s="30"/>
      <c r="AT6188" s="30"/>
      <c r="AU6188" s="121"/>
      <c r="AV6188" s="129"/>
      <c r="AW6188" s="129"/>
      <c r="AX6188" s="129"/>
    </row>
    <row r="6189" spans="1:50" x14ac:dyDescent="0.25">
      <c r="A6189" s="120"/>
      <c r="B6189" s="28"/>
      <c r="C6189" s="25"/>
      <c r="D6189" s="25"/>
      <c r="E6189" s="25"/>
      <c r="F6189" s="29"/>
      <c r="G6189" s="29"/>
      <c r="H6189" s="29"/>
      <c r="I6189" s="29"/>
      <c r="J6189" s="29"/>
      <c r="K6189" s="25"/>
      <c r="L6189" s="25"/>
      <c r="M6189" s="25"/>
      <c r="N6189" s="25"/>
      <c r="O6189" s="25"/>
      <c r="P6189" s="25"/>
      <c r="Q6189" s="28"/>
      <c r="R6189" s="29"/>
      <c r="S6189" s="27"/>
      <c r="T6189" s="27"/>
      <c r="U6189" s="28"/>
      <c r="V6189" s="26"/>
      <c r="W6189" s="26"/>
      <c r="X6189" s="26"/>
      <c r="Y6189" s="37"/>
      <c r="Z6189" s="37"/>
      <c r="AA6189" s="37"/>
      <c r="AB6189" s="30"/>
      <c r="AC6189" s="30"/>
      <c r="AD6189" s="31"/>
      <c r="AE6189" s="30"/>
      <c r="AF6189" s="30"/>
      <c r="AG6189" s="32"/>
      <c r="AH6189" s="30"/>
      <c r="AJ6189" s="30"/>
      <c r="AK6189" s="30"/>
      <c r="AL6189" s="30"/>
      <c r="AM6189" s="30"/>
      <c r="AN6189" s="30"/>
      <c r="AO6189" s="30"/>
      <c r="AP6189" s="30"/>
      <c r="AQ6189" s="30"/>
      <c r="AR6189" s="30"/>
      <c r="AS6189" s="30"/>
      <c r="AT6189" s="30"/>
      <c r="AU6189" s="121"/>
      <c r="AV6189" s="129"/>
      <c r="AW6189" s="129"/>
      <c r="AX6189" s="129"/>
    </row>
    <row r="6190" spans="1:50" x14ac:dyDescent="0.25">
      <c r="A6190" s="120"/>
      <c r="B6190" s="28"/>
      <c r="C6190" s="25"/>
      <c r="D6190" s="25"/>
      <c r="E6190" s="25"/>
      <c r="F6190" s="29"/>
      <c r="G6190" s="29"/>
      <c r="H6190" s="29"/>
      <c r="I6190" s="29"/>
      <c r="J6190" s="29"/>
      <c r="K6190" s="25"/>
      <c r="L6190" s="25"/>
      <c r="M6190" s="25"/>
      <c r="N6190" s="25"/>
      <c r="O6190" s="25"/>
      <c r="P6190" s="25"/>
      <c r="Q6190" s="28"/>
      <c r="R6190" s="29"/>
      <c r="S6190" s="27"/>
      <c r="T6190" s="27"/>
      <c r="U6190" s="28"/>
      <c r="V6190" s="26"/>
      <c r="W6190" s="26"/>
      <c r="X6190" s="26"/>
      <c r="Y6190" s="37"/>
      <c r="Z6190" s="37"/>
      <c r="AA6190" s="37"/>
      <c r="AB6190" s="30"/>
      <c r="AC6190" s="30"/>
      <c r="AD6190" s="31"/>
      <c r="AE6190" s="30"/>
      <c r="AF6190" s="30"/>
      <c r="AG6190" s="32"/>
      <c r="AH6190" s="30"/>
      <c r="AJ6190" s="30"/>
      <c r="AK6190" s="30"/>
      <c r="AL6190" s="30"/>
      <c r="AM6190" s="30"/>
      <c r="AN6190" s="30"/>
      <c r="AO6190" s="30"/>
      <c r="AP6190" s="30"/>
      <c r="AQ6190" s="30"/>
      <c r="AR6190" s="30"/>
      <c r="AS6190" s="30"/>
      <c r="AT6190" s="30"/>
      <c r="AU6190" s="121"/>
      <c r="AV6190" s="129"/>
      <c r="AW6190" s="129"/>
      <c r="AX6190" s="129"/>
    </row>
    <row r="6191" spans="1:50" x14ac:dyDescent="0.25">
      <c r="A6191" s="120"/>
      <c r="B6191" s="28"/>
      <c r="C6191" s="25"/>
      <c r="D6191" s="25"/>
      <c r="E6191" s="25"/>
      <c r="F6191" s="29"/>
      <c r="G6191" s="29"/>
      <c r="H6191" s="29"/>
      <c r="I6191" s="29"/>
      <c r="J6191" s="29"/>
      <c r="K6191" s="25"/>
      <c r="L6191" s="25"/>
      <c r="M6191" s="25"/>
      <c r="N6191" s="25"/>
      <c r="O6191" s="25"/>
      <c r="P6191" s="25"/>
      <c r="Q6191" s="28"/>
      <c r="R6191" s="29"/>
      <c r="S6191" s="27"/>
      <c r="T6191" s="27"/>
      <c r="U6191" s="28"/>
      <c r="V6191" s="26"/>
      <c r="W6191" s="26"/>
      <c r="X6191" s="26"/>
      <c r="Y6191" s="37"/>
      <c r="Z6191" s="37"/>
      <c r="AA6191" s="37"/>
      <c r="AB6191" s="30"/>
      <c r="AC6191" s="30"/>
      <c r="AD6191" s="31"/>
      <c r="AE6191" s="30"/>
      <c r="AF6191" s="30"/>
      <c r="AG6191" s="32"/>
      <c r="AH6191" s="30"/>
      <c r="AJ6191" s="30"/>
      <c r="AK6191" s="30"/>
      <c r="AL6191" s="30"/>
      <c r="AM6191" s="30"/>
      <c r="AN6191" s="30"/>
      <c r="AO6191" s="30"/>
      <c r="AP6191" s="30"/>
      <c r="AQ6191" s="30"/>
      <c r="AR6191" s="30"/>
      <c r="AS6191" s="30"/>
      <c r="AT6191" s="30"/>
      <c r="AU6191" s="121"/>
      <c r="AV6191" s="129"/>
      <c r="AW6191" s="129"/>
      <c r="AX6191" s="129"/>
    </row>
    <row r="6192" spans="1:50" x14ac:dyDescent="0.25">
      <c r="A6192" s="120"/>
      <c r="B6192" s="28"/>
      <c r="C6192" s="25"/>
      <c r="D6192" s="25"/>
      <c r="E6192" s="25"/>
      <c r="F6192" s="29"/>
      <c r="G6192" s="29"/>
      <c r="H6192" s="29"/>
      <c r="I6192" s="29"/>
      <c r="J6192" s="29"/>
      <c r="K6192" s="25"/>
      <c r="L6192" s="25"/>
      <c r="M6192" s="25"/>
      <c r="N6192" s="25"/>
      <c r="O6192" s="25"/>
      <c r="P6192" s="25"/>
      <c r="Q6192" s="28"/>
      <c r="R6192" s="29"/>
      <c r="S6192" s="27"/>
      <c r="T6192" s="27"/>
      <c r="U6192" s="28"/>
      <c r="V6192" s="26"/>
      <c r="W6192" s="26"/>
      <c r="X6192" s="26"/>
      <c r="Y6192" s="37"/>
      <c r="Z6192" s="37"/>
      <c r="AA6192" s="37"/>
      <c r="AB6192" s="30"/>
      <c r="AC6192" s="30"/>
      <c r="AD6192" s="31"/>
      <c r="AE6192" s="30"/>
      <c r="AF6192" s="30"/>
      <c r="AG6192" s="32"/>
      <c r="AH6192" s="30"/>
      <c r="AJ6192" s="30"/>
      <c r="AK6192" s="30"/>
      <c r="AL6192" s="30"/>
      <c r="AM6192" s="30"/>
      <c r="AN6192" s="30"/>
      <c r="AO6192" s="30"/>
      <c r="AP6192" s="30"/>
      <c r="AQ6192" s="30"/>
      <c r="AR6192" s="30"/>
      <c r="AS6192" s="30"/>
      <c r="AT6192" s="30"/>
      <c r="AU6192" s="121"/>
      <c r="AV6192" s="129"/>
      <c r="AW6192" s="129"/>
      <c r="AX6192" s="129"/>
    </row>
    <row r="6193" spans="1:50" x14ac:dyDescent="0.25">
      <c r="A6193" s="120"/>
      <c r="B6193" s="28"/>
      <c r="C6193" s="25"/>
      <c r="D6193" s="25"/>
      <c r="E6193" s="25"/>
      <c r="F6193" s="29"/>
      <c r="G6193" s="29"/>
      <c r="H6193" s="29"/>
      <c r="I6193" s="29"/>
      <c r="J6193" s="29"/>
      <c r="K6193" s="25"/>
      <c r="L6193" s="25"/>
      <c r="M6193" s="25"/>
      <c r="N6193" s="25"/>
      <c r="O6193" s="25"/>
      <c r="P6193" s="25"/>
      <c r="Q6193" s="28"/>
      <c r="R6193" s="29"/>
      <c r="S6193" s="27"/>
      <c r="T6193" s="27"/>
      <c r="U6193" s="28"/>
      <c r="V6193" s="26"/>
      <c r="W6193" s="26"/>
      <c r="X6193" s="26"/>
      <c r="Y6193" s="37"/>
      <c r="Z6193" s="37"/>
      <c r="AA6193" s="37"/>
      <c r="AB6193" s="30"/>
      <c r="AC6193" s="30"/>
      <c r="AD6193" s="31"/>
      <c r="AE6193" s="30"/>
      <c r="AF6193" s="30"/>
      <c r="AG6193" s="32"/>
      <c r="AH6193" s="30"/>
      <c r="AJ6193" s="30"/>
      <c r="AK6193" s="30"/>
      <c r="AL6193" s="30"/>
      <c r="AM6193" s="30"/>
      <c r="AN6193" s="30"/>
      <c r="AO6193" s="30"/>
      <c r="AP6193" s="30"/>
      <c r="AQ6193" s="30"/>
      <c r="AR6193" s="30"/>
      <c r="AS6193" s="30"/>
      <c r="AT6193" s="30"/>
      <c r="AU6193" s="121"/>
      <c r="AV6193" s="129"/>
      <c r="AW6193" s="129"/>
      <c r="AX6193" s="129"/>
    </row>
    <row r="6194" spans="1:50" x14ac:dyDescent="0.25">
      <c r="A6194" s="120"/>
      <c r="B6194" s="28"/>
      <c r="C6194" s="25"/>
      <c r="D6194" s="25"/>
      <c r="E6194" s="25"/>
      <c r="F6194" s="29"/>
      <c r="G6194" s="29"/>
      <c r="H6194" s="29"/>
      <c r="I6194" s="29"/>
      <c r="J6194" s="29"/>
      <c r="K6194" s="25"/>
      <c r="L6194" s="25"/>
      <c r="M6194" s="25"/>
      <c r="N6194" s="25"/>
      <c r="O6194" s="25"/>
      <c r="P6194" s="25"/>
      <c r="Q6194" s="28"/>
      <c r="R6194" s="29"/>
      <c r="S6194" s="27"/>
      <c r="T6194" s="27"/>
      <c r="U6194" s="28"/>
      <c r="V6194" s="26"/>
      <c r="W6194" s="26"/>
      <c r="X6194" s="26"/>
      <c r="Y6194" s="37"/>
      <c r="Z6194" s="37"/>
      <c r="AA6194" s="37"/>
      <c r="AB6194" s="30"/>
      <c r="AC6194" s="30"/>
      <c r="AD6194" s="31"/>
      <c r="AE6194" s="30"/>
      <c r="AF6194" s="30"/>
      <c r="AG6194" s="32"/>
      <c r="AH6194" s="30"/>
      <c r="AJ6194" s="30"/>
      <c r="AK6194" s="30"/>
      <c r="AL6194" s="30"/>
      <c r="AM6194" s="30"/>
      <c r="AN6194" s="30"/>
      <c r="AO6194" s="30"/>
      <c r="AP6194" s="30"/>
      <c r="AQ6194" s="30"/>
      <c r="AR6194" s="30"/>
      <c r="AS6194" s="30"/>
      <c r="AT6194" s="30"/>
      <c r="AU6194" s="121"/>
      <c r="AV6194" s="129"/>
      <c r="AW6194" s="129"/>
      <c r="AX6194" s="129"/>
    </row>
    <row r="6195" spans="1:50" x14ac:dyDescent="0.25">
      <c r="A6195" s="120"/>
      <c r="B6195" s="28"/>
      <c r="C6195" s="25"/>
      <c r="D6195" s="25"/>
      <c r="E6195" s="25"/>
      <c r="F6195" s="29"/>
      <c r="G6195" s="29"/>
      <c r="H6195" s="29"/>
      <c r="I6195" s="29"/>
      <c r="J6195" s="29"/>
      <c r="K6195" s="25"/>
      <c r="L6195" s="25"/>
      <c r="M6195" s="25"/>
      <c r="N6195" s="25"/>
      <c r="O6195" s="25"/>
      <c r="P6195" s="25"/>
      <c r="Q6195" s="28"/>
      <c r="R6195" s="29"/>
      <c r="S6195" s="27"/>
      <c r="T6195" s="27"/>
      <c r="U6195" s="28"/>
      <c r="V6195" s="26"/>
      <c r="W6195" s="26"/>
      <c r="X6195" s="26"/>
      <c r="Y6195" s="37"/>
      <c r="Z6195" s="37"/>
      <c r="AA6195" s="37"/>
      <c r="AB6195" s="30"/>
      <c r="AC6195" s="30"/>
      <c r="AD6195" s="31"/>
      <c r="AE6195" s="30"/>
      <c r="AF6195" s="30"/>
      <c r="AG6195" s="32"/>
      <c r="AH6195" s="30"/>
      <c r="AJ6195" s="30"/>
      <c r="AK6195" s="30"/>
      <c r="AL6195" s="30"/>
      <c r="AM6195" s="30"/>
      <c r="AN6195" s="30"/>
      <c r="AO6195" s="30"/>
      <c r="AP6195" s="30"/>
      <c r="AQ6195" s="30"/>
      <c r="AR6195" s="30"/>
      <c r="AS6195" s="30"/>
      <c r="AT6195" s="30"/>
      <c r="AU6195" s="121"/>
      <c r="AV6195" s="129"/>
      <c r="AW6195" s="129"/>
      <c r="AX6195" s="129"/>
    </row>
    <row r="6196" spans="1:50" x14ac:dyDescent="0.25">
      <c r="A6196" s="120"/>
      <c r="B6196" s="28"/>
      <c r="C6196" s="25"/>
      <c r="D6196" s="25"/>
      <c r="E6196" s="25"/>
      <c r="F6196" s="29"/>
      <c r="G6196" s="29"/>
      <c r="H6196" s="29"/>
      <c r="I6196" s="29"/>
      <c r="J6196" s="29"/>
      <c r="K6196" s="25"/>
      <c r="L6196" s="25"/>
      <c r="M6196" s="25"/>
      <c r="N6196" s="25"/>
      <c r="O6196" s="25"/>
      <c r="P6196" s="25"/>
      <c r="Q6196" s="28"/>
      <c r="R6196" s="29"/>
      <c r="S6196" s="27"/>
      <c r="T6196" s="27"/>
      <c r="U6196" s="28"/>
      <c r="V6196" s="26"/>
      <c r="W6196" s="26"/>
      <c r="X6196" s="26"/>
      <c r="Y6196" s="37"/>
      <c r="Z6196" s="37"/>
      <c r="AA6196" s="37"/>
      <c r="AB6196" s="30"/>
      <c r="AC6196" s="30"/>
      <c r="AD6196" s="31"/>
      <c r="AE6196" s="30"/>
      <c r="AF6196" s="30"/>
      <c r="AG6196" s="32"/>
      <c r="AH6196" s="30"/>
      <c r="AJ6196" s="30"/>
      <c r="AK6196" s="30"/>
      <c r="AL6196" s="30"/>
      <c r="AM6196" s="30"/>
      <c r="AN6196" s="30"/>
      <c r="AO6196" s="30"/>
      <c r="AP6196" s="30"/>
      <c r="AQ6196" s="30"/>
      <c r="AR6196" s="30"/>
      <c r="AS6196" s="30"/>
      <c r="AT6196" s="30"/>
      <c r="AU6196" s="121"/>
      <c r="AV6196" s="129"/>
      <c r="AW6196" s="129"/>
      <c r="AX6196" s="129"/>
    </row>
    <row r="6197" spans="1:50" x14ac:dyDescent="0.25">
      <c r="A6197" s="120"/>
      <c r="B6197" s="28"/>
      <c r="C6197" s="25"/>
      <c r="D6197" s="25"/>
      <c r="E6197" s="25"/>
      <c r="F6197" s="29"/>
      <c r="G6197" s="29"/>
      <c r="H6197" s="29"/>
      <c r="I6197" s="29"/>
      <c r="J6197" s="29"/>
      <c r="K6197" s="25"/>
      <c r="L6197" s="25"/>
      <c r="M6197" s="25"/>
      <c r="N6197" s="25"/>
      <c r="O6197" s="25"/>
      <c r="P6197" s="25"/>
      <c r="Q6197" s="28"/>
      <c r="R6197" s="29"/>
      <c r="S6197" s="27"/>
      <c r="T6197" s="27"/>
      <c r="U6197" s="28"/>
      <c r="V6197" s="26"/>
      <c r="W6197" s="26"/>
      <c r="X6197" s="26"/>
      <c r="Y6197" s="37"/>
      <c r="Z6197" s="37"/>
      <c r="AA6197" s="37"/>
      <c r="AB6197" s="30"/>
      <c r="AC6197" s="30"/>
      <c r="AD6197" s="31"/>
      <c r="AE6197" s="30"/>
      <c r="AF6197" s="30"/>
      <c r="AG6197" s="32"/>
      <c r="AH6197" s="30"/>
      <c r="AJ6197" s="30"/>
      <c r="AK6197" s="30"/>
      <c r="AL6197" s="30"/>
      <c r="AM6197" s="30"/>
      <c r="AN6197" s="30"/>
      <c r="AO6197" s="30"/>
      <c r="AP6197" s="30"/>
      <c r="AQ6197" s="30"/>
      <c r="AR6197" s="30"/>
      <c r="AS6197" s="30"/>
      <c r="AT6197" s="30"/>
      <c r="AU6197" s="121"/>
      <c r="AV6197" s="129"/>
      <c r="AW6197" s="129"/>
      <c r="AX6197" s="129"/>
    </row>
    <row r="6198" spans="1:50" x14ac:dyDescent="0.25">
      <c r="A6198" s="120"/>
      <c r="B6198" s="28"/>
      <c r="C6198" s="25"/>
      <c r="D6198" s="25"/>
      <c r="E6198" s="25"/>
      <c r="F6198" s="29"/>
      <c r="G6198" s="29"/>
      <c r="H6198" s="29"/>
      <c r="I6198" s="29"/>
      <c r="J6198" s="29"/>
      <c r="K6198" s="25"/>
      <c r="L6198" s="25"/>
      <c r="M6198" s="25"/>
      <c r="N6198" s="25"/>
      <c r="O6198" s="25"/>
      <c r="P6198" s="25"/>
      <c r="Q6198" s="28"/>
      <c r="R6198" s="29"/>
      <c r="S6198" s="27"/>
      <c r="T6198" s="27"/>
      <c r="U6198" s="28"/>
      <c r="V6198" s="26"/>
      <c r="W6198" s="26"/>
      <c r="X6198" s="26"/>
      <c r="Y6198" s="37"/>
      <c r="Z6198" s="37"/>
      <c r="AA6198" s="37"/>
      <c r="AB6198" s="30"/>
      <c r="AC6198" s="30"/>
      <c r="AD6198" s="31"/>
      <c r="AE6198" s="30"/>
      <c r="AF6198" s="30"/>
      <c r="AG6198" s="32"/>
      <c r="AH6198" s="30"/>
      <c r="AJ6198" s="30"/>
      <c r="AK6198" s="30"/>
      <c r="AL6198" s="30"/>
      <c r="AM6198" s="30"/>
      <c r="AN6198" s="30"/>
      <c r="AO6198" s="30"/>
      <c r="AP6198" s="30"/>
      <c r="AQ6198" s="30"/>
      <c r="AR6198" s="30"/>
      <c r="AS6198" s="30"/>
      <c r="AT6198" s="30"/>
      <c r="AU6198" s="121"/>
      <c r="AV6198" s="129"/>
      <c r="AW6198" s="129"/>
      <c r="AX6198" s="129"/>
    </row>
    <row r="6199" spans="1:50" x14ac:dyDescent="0.25">
      <c r="A6199" s="120"/>
      <c r="B6199" s="28"/>
      <c r="C6199" s="25"/>
      <c r="D6199" s="25"/>
      <c r="E6199" s="25"/>
      <c r="F6199" s="29"/>
      <c r="G6199" s="29"/>
      <c r="H6199" s="29"/>
      <c r="I6199" s="29"/>
      <c r="J6199" s="29"/>
      <c r="K6199" s="25"/>
      <c r="L6199" s="25"/>
      <c r="M6199" s="25"/>
      <c r="N6199" s="25"/>
      <c r="O6199" s="25"/>
      <c r="P6199" s="25"/>
      <c r="Q6199" s="28"/>
      <c r="R6199" s="29"/>
      <c r="S6199" s="27"/>
      <c r="T6199" s="27"/>
      <c r="U6199" s="28"/>
      <c r="V6199" s="26"/>
      <c r="W6199" s="26"/>
      <c r="X6199" s="26"/>
      <c r="Y6199" s="37"/>
      <c r="Z6199" s="37"/>
      <c r="AA6199" s="37"/>
      <c r="AB6199" s="30"/>
      <c r="AC6199" s="30"/>
      <c r="AD6199" s="31"/>
      <c r="AE6199" s="30"/>
      <c r="AF6199" s="30"/>
      <c r="AG6199" s="32"/>
      <c r="AH6199" s="30"/>
      <c r="AJ6199" s="30"/>
      <c r="AK6199" s="30"/>
      <c r="AL6199" s="30"/>
      <c r="AM6199" s="30"/>
      <c r="AN6199" s="30"/>
      <c r="AO6199" s="30"/>
      <c r="AP6199" s="30"/>
      <c r="AQ6199" s="30"/>
      <c r="AR6199" s="30"/>
      <c r="AS6199" s="30"/>
      <c r="AT6199" s="30"/>
      <c r="AU6199" s="121"/>
      <c r="AV6199" s="129"/>
      <c r="AW6199" s="129"/>
      <c r="AX6199" s="129"/>
    </row>
    <row r="6200" spans="1:50" x14ac:dyDescent="0.25">
      <c r="A6200" s="120"/>
      <c r="B6200" s="28"/>
      <c r="C6200" s="25"/>
      <c r="D6200" s="25"/>
      <c r="E6200" s="25"/>
      <c r="F6200" s="29"/>
      <c r="G6200" s="29"/>
      <c r="H6200" s="29"/>
      <c r="I6200" s="29"/>
      <c r="J6200" s="29"/>
      <c r="K6200" s="25"/>
      <c r="L6200" s="25"/>
      <c r="M6200" s="25"/>
      <c r="N6200" s="25"/>
      <c r="O6200" s="25"/>
      <c r="P6200" s="25"/>
      <c r="Q6200" s="28"/>
      <c r="R6200" s="29"/>
      <c r="S6200" s="27"/>
      <c r="T6200" s="27"/>
      <c r="U6200" s="28"/>
      <c r="V6200" s="26"/>
      <c r="W6200" s="26"/>
      <c r="X6200" s="26"/>
      <c r="Y6200" s="37"/>
      <c r="Z6200" s="37"/>
      <c r="AA6200" s="37"/>
      <c r="AB6200" s="30"/>
      <c r="AC6200" s="30"/>
      <c r="AD6200" s="31"/>
      <c r="AE6200" s="30"/>
      <c r="AF6200" s="30"/>
      <c r="AG6200" s="32"/>
      <c r="AH6200" s="30"/>
      <c r="AJ6200" s="30"/>
      <c r="AK6200" s="30"/>
      <c r="AL6200" s="30"/>
      <c r="AM6200" s="30"/>
      <c r="AN6200" s="30"/>
      <c r="AO6200" s="30"/>
      <c r="AP6200" s="30"/>
      <c r="AQ6200" s="30"/>
      <c r="AR6200" s="30"/>
      <c r="AS6200" s="30"/>
      <c r="AT6200" s="30"/>
      <c r="AU6200" s="121"/>
      <c r="AV6200" s="129"/>
      <c r="AW6200" s="129"/>
      <c r="AX6200" s="129"/>
    </row>
    <row r="6201" spans="1:50" x14ac:dyDescent="0.25">
      <c r="A6201" s="120"/>
      <c r="B6201" s="28"/>
      <c r="C6201" s="25"/>
      <c r="D6201" s="25"/>
      <c r="E6201" s="25"/>
      <c r="F6201" s="29"/>
      <c r="G6201" s="29"/>
      <c r="H6201" s="29"/>
      <c r="I6201" s="29"/>
      <c r="J6201" s="29"/>
      <c r="K6201" s="25"/>
      <c r="L6201" s="25"/>
      <c r="M6201" s="25"/>
      <c r="N6201" s="25"/>
      <c r="O6201" s="25"/>
      <c r="P6201" s="25"/>
      <c r="Q6201" s="28"/>
      <c r="R6201" s="29"/>
      <c r="S6201" s="27"/>
      <c r="T6201" s="27"/>
      <c r="U6201" s="28"/>
      <c r="V6201" s="26"/>
      <c r="W6201" s="26"/>
      <c r="X6201" s="26"/>
      <c r="Y6201" s="37"/>
      <c r="Z6201" s="37"/>
      <c r="AA6201" s="37"/>
      <c r="AB6201" s="30"/>
      <c r="AC6201" s="30"/>
      <c r="AD6201" s="31"/>
      <c r="AE6201" s="30"/>
      <c r="AF6201" s="30"/>
      <c r="AG6201" s="32"/>
      <c r="AH6201" s="30"/>
      <c r="AJ6201" s="30"/>
      <c r="AK6201" s="30"/>
      <c r="AL6201" s="30"/>
      <c r="AM6201" s="30"/>
      <c r="AN6201" s="30"/>
      <c r="AO6201" s="30"/>
      <c r="AP6201" s="30"/>
      <c r="AQ6201" s="30"/>
      <c r="AR6201" s="30"/>
      <c r="AS6201" s="30"/>
      <c r="AT6201" s="30"/>
      <c r="AU6201" s="121"/>
      <c r="AV6201" s="129"/>
      <c r="AW6201" s="129"/>
      <c r="AX6201" s="129"/>
    </row>
    <row r="6202" spans="1:50" x14ac:dyDescent="0.25">
      <c r="A6202" s="120"/>
      <c r="B6202" s="28"/>
      <c r="C6202" s="25"/>
      <c r="D6202" s="25"/>
      <c r="E6202" s="25"/>
      <c r="F6202" s="29"/>
      <c r="G6202" s="29"/>
      <c r="H6202" s="29"/>
      <c r="I6202" s="29"/>
      <c r="J6202" s="29"/>
      <c r="K6202" s="25"/>
      <c r="L6202" s="25"/>
      <c r="M6202" s="25"/>
      <c r="N6202" s="25"/>
      <c r="O6202" s="25"/>
      <c r="P6202" s="25"/>
      <c r="Q6202" s="28"/>
      <c r="R6202" s="29"/>
      <c r="S6202" s="27"/>
      <c r="T6202" s="27"/>
      <c r="U6202" s="28"/>
      <c r="V6202" s="26"/>
      <c r="W6202" s="26"/>
      <c r="X6202" s="26"/>
      <c r="Y6202" s="37"/>
      <c r="Z6202" s="37"/>
      <c r="AA6202" s="37"/>
      <c r="AB6202" s="30"/>
      <c r="AC6202" s="30"/>
      <c r="AD6202" s="31"/>
      <c r="AE6202" s="30"/>
      <c r="AF6202" s="30"/>
      <c r="AG6202" s="32"/>
      <c r="AH6202" s="30"/>
      <c r="AJ6202" s="30"/>
      <c r="AK6202" s="30"/>
      <c r="AL6202" s="30"/>
      <c r="AM6202" s="30"/>
      <c r="AN6202" s="30"/>
      <c r="AO6202" s="30"/>
      <c r="AP6202" s="30"/>
      <c r="AQ6202" s="30"/>
      <c r="AR6202" s="30"/>
      <c r="AS6202" s="30"/>
      <c r="AT6202" s="30"/>
      <c r="AU6202" s="121"/>
      <c r="AV6202" s="129"/>
      <c r="AW6202" s="129"/>
      <c r="AX6202" s="129"/>
    </row>
    <row r="6203" spans="1:50" x14ac:dyDescent="0.25">
      <c r="A6203" s="120"/>
      <c r="B6203" s="28"/>
      <c r="C6203" s="25"/>
      <c r="D6203" s="25"/>
      <c r="E6203" s="25"/>
      <c r="F6203" s="29"/>
      <c r="G6203" s="29"/>
      <c r="H6203" s="29"/>
      <c r="I6203" s="29"/>
      <c r="J6203" s="29"/>
      <c r="K6203" s="25"/>
      <c r="L6203" s="25"/>
      <c r="M6203" s="25"/>
      <c r="N6203" s="25"/>
      <c r="O6203" s="25"/>
      <c r="P6203" s="25"/>
      <c r="Q6203" s="28"/>
      <c r="R6203" s="29"/>
      <c r="S6203" s="27"/>
      <c r="T6203" s="27"/>
      <c r="U6203" s="28"/>
      <c r="V6203" s="26"/>
      <c r="W6203" s="26"/>
      <c r="X6203" s="26"/>
      <c r="Y6203" s="37"/>
      <c r="Z6203" s="37"/>
      <c r="AA6203" s="37"/>
      <c r="AB6203" s="30"/>
      <c r="AC6203" s="30"/>
      <c r="AD6203" s="31"/>
      <c r="AE6203" s="30"/>
      <c r="AF6203" s="30"/>
      <c r="AG6203" s="32"/>
      <c r="AH6203" s="30"/>
      <c r="AJ6203" s="30"/>
      <c r="AK6203" s="30"/>
      <c r="AL6203" s="30"/>
      <c r="AM6203" s="30"/>
      <c r="AN6203" s="30"/>
      <c r="AO6203" s="30"/>
      <c r="AP6203" s="30"/>
      <c r="AQ6203" s="30"/>
      <c r="AR6203" s="30"/>
      <c r="AS6203" s="30"/>
      <c r="AT6203" s="30"/>
      <c r="AU6203" s="121"/>
      <c r="AV6203" s="129"/>
      <c r="AW6203" s="129"/>
      <c r="AX6203" s="129"/>
    </row>
    <row r="6204" spans="1:50" x14ac:dyDescent="0.25">
      <c r="A6204" s="120"/>
      <c r="B6204" s="28"/>
      <c r="C6204" s="25"/>
      <c r="D6204" s="25"/>
      <c r="E6204" s="25"/>
      <c r="F6204" s="29"/>
      <c r="G6204" s="29"/>
      <c r="H6204" s="29"/>
      <c r="I6204" s="29"/>
      <c r="J6204" s="29"/>
      <c r="K6204" s="25"/>
      <c r="L6204" s="25"/>
      <c r="M6204" s="25"/>
      <c r="N6204" s="25"/>
      <c r="O6204" s="25"/>
      <c r="P6204" s="25"/>
      <c r="Q6204" s="28"/>
      <c r="R6204" s="29"/>
      <c r="S6204" s="27"/>
      <c r="T6204" s="27"/>
      <c r="U6204" s="28"/>
      <c r="V6204" s="26"/>
      <c r="W6204" s="26"/>
      <c r="X6204" s="26"/>
      <c r="Y6204" s="37"/>
      <c r="Z6204" s="37"/>
      <c r="AA6204" s="37"/>
      <c r="AB6204" s="30"/>
      <c r="AC6204" s="30"/>
      <c r="AD6204" s="31"/>
      <c r="AE6204" s="30"/>
      <c r="AF6204" s="30"/>
      <c r="AG6204" s="32"/>
      <c r="AH6204" s="30"/>
      <c r="AJ6204" s="30"/>
      <c r="AK6204" s="30"/>
      <c r="AL6204" s="30"/>
      <c r="AM6204" s="30"/>
      <c r="AN6204" s="30"/>
      <c r="AO6204" s="30"/>
      <c r="AP6204" s="30"/>
      <c r="AQ6204" s="30"/>
      <c r="AR6204" s="30"/>
      <c r="AS6204" s="30"/>
      <c r="AT6204" s="30"/>
      <c r="AU6204" s="121"/>
      <c r="AV6204" s="129"/>
      <c r="AW6204" s="129"/>
      <c r="AX6204" s="129"/>
    </row>
    <row r="6205" spans="1:50" x14ac:dyDescent="0.25">
      <c r="A6205" s="120"/>
      <c r="B6205" s="28"/>
      <c r="C6205" s="25"/>
      <c r="D6205" s="25"/>
      <c r="E6205" s="25"/>
      <c r="F6205" s="29"/>
      <c r="G6205" s="29"/>
      <c r="H6205" s="29"/>
      <c r="I6205" s="29"/>
      <c r="J6205" s="29"/>
      <c r="K6205" s="25"/>
      <c r="L6205" s="25"/>
      <c r="M6205" s="25"/>
      <c r="N6205" s="25"/>
      <c r="O6205" s="25"/>
      <c r="P6205" s="25"/>
      <c r="Q6205" s="28"/>
      <c r="R6205" s="29"/>
      <c r="S6205" s="27"/>
      <c r="T6205" s="27"/>
      <c r="U6205" s="28"/>
      <c r="V6205" s="26"/>
      <c r="W6205" s="26"/>
      <c r="X6205" s="26"/>
      <c r="Y6205" s="37"/>
      <c r="Z6205" s="37"/>
      <c r="AA6205" s="37"/>
      <c r="AB6205" s="30"/>
      <c r="AC6205" s="30"/>
      <c r="AD6205" s="31"/>
      <c r="AE6205" s="30"/>
      <c r="AF6205" s="30"/>
      <c r="AG6205" s="32"/>
      <c r="AH6205" s="30"/>
      <c r="AJ6205" s="30"/>
      <c r="AK6205" s="30"/>
      <c r="AL6205" s="30"/>
      <c r="AM6205" s="30"/>
      <c r="AN6205" s="30"/>
      <c r="AO6205" s="30"/>
      <c r="AP6205" s="30"/>
      <c r="AQ6205" s="30"/>
      <c r="AR6205" s="30"/>
      <c r="AS6205" s="30"/>
      <c r="AT6205" s="30"/>
      <c r="AU6205" s="121"/>
      <c r="AV6205" s="129"/>
      <c r="AW6205" s="129"/>
      <c r="AX6205" s="129"/>
    </row>
    <row r="6206" spans="1:50" x14ac:dyDescent="0.25">
      <c r="A6206" s="120"/>
      <c r="B6206" s="28"/>
      <c r="C6206" s="25"/>
      <c r="D6206" s="25"/>
      <c r="E6206" s="25"/>
      <c r="F6206" s="29"/>
      <c r="G6206" s="29"/>
      <c r="H6206" s="29"/>
      <c r="I6206" s="29"/>
      <c r="J6206" s="29"/>
      <c r="K6206" s="25"/>
      <c r="L6206" s="25"/>
      <c r="M6206" s="25"/>
      <c r="N6206" s="25"/>
      <c r="O6206" s="25"/>
      <c r="P6206" s="25"/>
      <c r="Q6206" s="28"/>
      <c r="R6206" s="29"/>
      <c r="S6206" s="27"/>
      <c r="T6206" s="27"/>
      <c r="U6206" s="28"/>
      <c r="V6206" s="26"/>
      <c r="W6206" s="26"/>
      <c r="X6206" s="26"/>
      <c r="Y6206" s="37"/>
      <c r="Z6206" s="37"/>
      <c r="AA6206" s="37"/>
      <c r="AB6206" s="30"/>
      <c r="AC6206" s="30"/>
      <c r="AD6206" s="31"/>
      <c r="AE6206" s="30"/>
      <c r="AF6206" s="30"/>
      <c r="AG6206" s="32"/>
      <c r="AH6206" s="30"/>
      <c r="AJ6206" s="30"/>
      <c r="AK6206" s="30"/>
      <c r="AL6206" s="30"/>
      <c r="AM6206" s="30"/>
      <c r="AN6206" s="30"/>
      <c r="AO6206" s="30"/>
      <c r="AP6206" s="30"/>
      <c r="AQ6206" s="30"/>
      <c r="AR6206" s="30"/>
      <c r="AS6206" s="30"/>
      <c r="AT6206" s="30"/>
      <c r="AU6206" s="121"/>
      <c r="AV6206" s="129"/>
      <c r="AW6206" s="129"/>
      <c r="AX6206" s="129"/>
    </row>
    <row r="6207" spans="1:50" x14ac:dyDescent="0.25">
      <c r="A6207" s="120"/>
      <c r="B6207" s="28"/>
      <c r="C6207" s="25"/>
      <c r="D6207" s="25"/>
      <c r="E6207" s="25"/>
      <c r="F6207" s="29"/>
      <c r="G6207" s="29"/>
      <c r="H6207" s="29"/>
      <c r="I6207" s="29"/>
      <c r="J6207" s="29"/>
      <c r="K6207" s="25"/>
      <c r="L6207" s="25"/>
      <c r="M6207" s="25"/>
      <c r="N6207" s="25"/>
      <c r="O6207" s="25"/>
      <c r="P6207" s="25"/>
      <c r="Q6207" s="28"/>
      <c r="R6207" s="29"/>
      <c r="S6207" s="27"/>
      <c r="T6207" s="27"/>
      <c r="U6207" s="28"/>
      <c r="V6207" s="26"/>
      <c r="W6207" s="26"/>
      <c r="X6207" s="26"/>
      <c r="Y6207" s="37"/>
      <c r="Z6207" s="37"/>
      <c r="AA6207" s="37"/>
      <c r="AB6207" s="30"/>
      <c r="AC6207" s="30"/>
      <c r="AD6207" s="31"/>
      <c r="AE6207" s="30"/>
      <c r="AF6207" s="30"/>
      <c r="AG6207" s="32"/>
      <c r="AH6207" s="30"/>
      <c r="AJ6207" s="30"/>
      <c r="AK6207" s="30"/>
      <c r="AL6207" s="30"/>
      <c r="AM6207" s="30"/>
      <c r="AN6207" s="30"/>
      <c r="AO6207" s="30"/>
      <c r="AP6207" s="30"/>
      <c r="AQ6207" s="30"/>
      <c r="AR6207" s="30"/>
      <c r="AS6207" s="30"/>
      <c r="AT6207" s="30"/>
      <c r="AU6207" s="121"/>
      <c r="AV6207" s="129"/>
      <c r="AW6207" s="129"/>
      <c r="AX6207" s="129"/>
    </row>
    <row r="6208" spans="1:50" x14ac:dyDescent="0.25">
      <c r="A6208" s="120"/>
      <c r="B6208" s="28"/>
      <c r="C6208" s="25"/>
      <c r="D6208" s="25"/>
      <c r="E6208" s="25"/>
      <c r="F6208" s="29"/>
      <c r="G6208" s="29"/>
      <c r="H6208" s="29"/>
      <c r="I6208" s="29"/>
      <c r="J6208" s="29"/>
      <c r="K6208" s="25"/>
      <c r="L6208" s="25"/>
      <c r="M6208" s="25"/>
      <c r="N6208" s="25"/>
      <c r="O6208" s="25"/>
      <c r="P6208" s="25"/>
      <c r="Q6208" s="28"/>
      <c r="R6208" s="29"/>
      <c r="S6208" s="27"/>
      <c r="T6208" s="27"/>
      <c r="U6208" s="28"/>
      <c r="V6208" s="26"/>
      <c r="W6208" s="26"/>
      <c r="X6208" s="26"/>
      <c r="Y6208" s="37"/>
      <c r="Z6208" s="37"/>
      <c r="AA6208" s="37"/>
      <c r="AB6208" s="30"/>
      <c r="AC6208" s="30"/>
      <c r="AD6208" s="31"/>
      <c r="AE6208" s="30"/>
      <c r="AF6208" s="30"/>
      <c r="AG6208" s="32"/>
      <c r="AH6208" s="30"/>
      <c r="AJ6208" s="30"/>
      <c r="AK6208" s="30"/>
      <c r="AL6208" s="30"/>
      <c r="AM6208" s="30"/>
      <c r="AN6208" s="30"/>
      <c r="AO6208" s="30"/>
      <c r="AP6208" s="30"/>
      <c r="AQ6208" s="30"/>
      <c r="AR6208" s="30"/>
      <c r="AS6208" s="30"/>
      <c r="AT6208" s="30"/>
      <c r="AU6208" s="121"/>
      <c r="AV6208" s="129"/>
      <c r="AW6208" s="129"/>
      <c r="AX6208" s="129"/>
    </row>
    <row r="6209" spans="1:50" x14ac:dyDescent="0.25">
      <c r="A6209" s="120"/>
      <c r="B6209" s="28"/>
      <c r="C6209" s="25"/>
      <c r="D6209" s="25"/>
      <c r="E6209" s="25"/>
      <c r="F6209" s="29"/>
      <c r="G6209" s="29"/>
      <c r="H6209" s="29"/>
      <c r="I6209" s="29"/>
      <c r="J6209" s="29"/>
      <c r="K6209" s="25"/>
      <c r="L6209" s="25"/>
      <c r="M6209" s="25"/>
      <c r="N6209" s="25"/>
      <c r="O6209" s="25"/>
      <c r="P6209" s="25"/>
      <c r="Q6209" s="28"/>
      <c r="R6209" s="29"/>
      <c r="S6209" s="27"/>
      <c r="T6209" s="27"/>
      <c r="U6209" s="28"/>
      <c r="V6209" s="26"/>
      <c r="W6209" s="26"/>
      <c r="X6209" s="26"/>
      <c r="Y6209" s="37"/>
      <c r="Z6209" s="37"/>
      <c r="AA6209" s="37"/>
      <c r="AB6209" s="30"/>
      <c r="AC6209" s="30"/>
      <c r="AD6209" s="31"/>
      <c r="AE6209" s="30"/>
      <c r="AF6209" s="30"/>
      <c r="AG6209" s="32"/>
      <c r="AH6209" s="30"/>
      <c r="AJ6209" s="30"/>
      <c r="AK6209" s="30"/>
      <c r="AL6209" s="30"/>
      <c r="AM6209" s="30"/>
      <c r="AN6209" s="30"/>
      <c r="AO6209" s="30"/>
      <c r="AP6209" s="30"/>
      <c r="AQ6209" s="30"/>
      <c r="AR6209" s="30"/>
      <c r="AS6209" s="30"/>
      <c r="AT6209" s="30"/>
      <c r="AU6209" s="121"/>
      <c r="AV6209" s="129"/>
      <c r="AW6209" s="129"/>
      <c r="AX6209" s="129"/>
    </row>
    <row r="6210" spans="1:50" x14ac:dyDescent="0.25">
      <c r="A6210" s="120"/>
      <c r="B6210" s="28"/>
      <c r="C6210" s="25"/>
      <c r="D6210" s="25"/>
      <c r="E6210" s="25"/>
      <c r="F6210" s="29"/>
      <c r="G6210" s="29"/>
      <c r="H6210" s="29"/>
      <c r="I6210" s="29"/>
      <c r="J6210" s="29"/>
      <c r="K6210" s="25"/>
      <c r="L6210" s="25"/>
      <c r="M6210" s="25"/>
      <c r="N6210" s="25"/>
      <c r="O6210" s="25"/>
      <c r="P6210" s="25"/>
      <c r="Q6210" s="28"/>
      <c r="R6210" s="29"/>
      <c r="S6210" s="27"/>
      <c r="T6210" s="27"/>
      <c r="U6210" s="28"/>
      <c r="V6210" s="26"/>
      <c r="W6210" s="26"/>
      <c r="X6210" s="26"/>
      <c r="Y6210" s="37"/>
      <c r="Z6210" s="37"/>
      <c r="AA6210" s="37"/>
      <c r="AB6210" s="30"/>
      <c r="AC6210" s="30"/>
      <c r="AD6210" s="31"/>
      <c r="AE6210" s="30"/>
      <c r="AF6210" s="30"/>
      <c r="AG6210" s="32"/>
      <c r="AH6210" s="30"/>
      <c r="AJ6210" s="30"/>
      <c r="AK6210" s="30"/>
      <c r="AL6210" s="30"/>
      <c r="AM6210" s="30"/>
      <c r="AN6210" s="30"/>
      <c r="AO6210" s="30"/>
      <c r="AP6210" s="30"/>
      <c r="AQ6210" s="30"/>
      <c r="AR6210" s="30"/>
      <c r="AS6210" s="30"/>
      <c r="AT6210" s="30"/>
      <c r="AU6210" s="121"/>
      <c r="AV6210" s="129"/>
      <c r="AW6210" s="129"/>
      <c r="AX6210" s="129"/>
    </row>
    <row r="6211" spans="1:50" x14ac:dyDescent="0.25">
      <c r="A6211" s="120"/>
      <c r="B6211" s="28"/>
      <c r="C6211" s="25"/>
      <c r="D6211" s="25"/>
      <c r="E6211" s="25"/>
      <c r="F6211" s="29"/>
      <c r="G6211" s="29"/>
      <c r="H6211" s="29"/>
      <c r="I6211" s="29"/>
      <c r="J6211" s="29"/>
      <c r="K6211" s="25"/>
      <c r="L6211" s="25"/>
      <c r="M6211" s="25"/>
      <c r="N6211" s="25"/>
      <c r="O6211" s="25"/>
      <c r="P6211" s="25"/>
      <c r="Q6211" s="28"/>
      <c r="R6211" s="29"/>
      <c r="S6211" s="27"/>
      <c r="T6211" s="27"/>
      <c r="U6211" s="28"/>
      <c r="V6211" s="26"/>
      <c r="W6211" s="26"/>
      <c r="X6211" s="26"/>
      <c r="Y6211" s="37"/>
      <c r="Z6211" s="37"/>
      <c r="AA6211" s="37"/>
      <c r="AB6211" s="30"/>
      <c r="AC6211" s="30"/>
      <c r="AD6211" s="31"/>
      <c r="AE6211" s="30"/>
      <c r="AF6211" s="30"/>
      <c r="AG6211" s="32"/>
      <c r="AH6211" s="30"/>
      <c r="AJ6211" s="30"/>
      <c r="AK6211" s="30"/>
      <c r="AL6211" s="30"/>
      <c r="AM6211" s="30"/>
      <c r="AN6211" s="30"/>
      <c r="AO6211" s="30"/>
      <c r="AP6211" s="30"/>
      <c r="AQ6211" s="30"/>
      <c r="AR6211" s="30"/>
      <c r="AS6211" s="30"/>
      <c r="AT6211" s="30"/>
      <c r="AU6211" s="121"/>
      <c r="AV6211" s="129"/>
      <c r="AW6211" s="129"/>
      <c r="AX6211" s="129"/>
    </row>
    <row r="6212" spans="1:50" x14ac:dyDescent="0.25">
      <c r="A6212" s="120"/>
      <c r="B6212" s="28"/>
      <c r="C6212" s="25"/>
      <c r="D6212" s="25"/>
      <c r="E6212" s="25"/>
      <c r="F6212" s="29"/>
      <c r="G6212" s="29"/>
      <c r="H6212" s="29"/>
      <c r="I6212" s="29"/>
      <c r="J6212" s="29"/>
      <c r="K6212" s="25"/>
      <c r="L6212" s="25"/>
      <c r="M6212" s="25"/>
      <c r="N6212" s="25"/>
      <c r="O6212" s="25"/>
      <c r="P6212" s="25"/>
      <c r="Q6212" s="28"/>
      <c r="R6212" s="29"/>
      <c r="S6212" s="27"/>
      <c r="T6212" s="27"/>
      <c r="U6212" s="28"/>
      <c r="V6212" s="26"/>
      <c r="W6212" s="26"/>
      <c r="X6212" s="26"/>
      <c r="Y6212" s="37"/>
      <c r="Z6212" s="37"/>
      <c r="AA6212" s="37"/>
      <c r="AB6212" s="30"/>
      <c r="AC6212" s="30"/>
      <c r="AD6212" s="31"/>
      <c r="AE6212" s="30"/>
      <c r="AF6212" s="30"/>
      <c r="AG6212" s="32"/>
      <c r="AH6212" s="30"/>
      <c r="AJ6212" s="30"/>
      <c r="AK6212" s="30"/>
      <c r="AL6212" s="30"/>
      <c r="AM6212" s="30"/>
      <c r="AN6212" s="30"/>
      <c r="AO6212" s="30"/>
      <c r="AP6212" s="30"/>
      <c r="AQ6212" s="30"/>
      <c r="AR6212" s="30"/>
      <c r="AS6212" s="30"/>
      <c r="AT6212" s="30"/>
      <c r="AU6212" s="121"/>
      <c r="AV6212" s="129"/>
      <c r="AW6212" s="129"/>
      <c r="AX6212" s="129"/>
    </row>
    <row r="6213" spans="1:50" x14ac:dyDescent="0.25">
      <c r="A6213" s="120"/>
      <c r="B6213" s="28"/>
      <c r="C6213" s="25"/>
      <c r="D6213" s="25"/>
      <c r="E6213" s="25"/>
      <c r="F6213" s="29"/>
      <c r="G6213" s="29"/>
      <c r="H6213" s="29"/>
      <c r="I6213" s="29"/>
      <c r="J6213" s="29"/>
      <c r="K6213" s="25"/>
      <c r="L6213" s="25"/>
      <c r="M6213" s="25"/>
      <c r="N6213" s="25"/>
      <c r="O6213" s="25"/>
      <c r="P6213" s="25"/>
      <c r="Q6213" s="28"/>
      <c r="R6213" s="29"/>
      <c r="S6213" s="27"/>
      <c r="T6213" s="27"/>
      <c r="U6213" s="28"/>
      <c r="V6213" s="26"/>
      <c r="W6213" s="26"/>
      <c r="X6213" s="26"/>
      <c r="Y6213" s="37"/>
      <c r="Z6213" s="37"/>
      <c r="AA6213" s="37"/>
      <c r="AB6213" s="30"/>
      <c r="AC6213" s="30"/>
      <c r="AD6213" s="31"/>
      <c r="AE6213" s="30"/>
      <c r="AF6213" s="30"/>
      <c r="AG6213" s="32"/>
      <c r="AH6213" s="30"/>
      <c r="AJ6213" s="30"/>
      <c r="AK6213" s="30"/>
      <c r="AL6213" s="30"/>
      <c r="AM6213" s="30"/>
      <c r="AN6213" s="30"/>
      <c r="AO6213" s="30"/>
      <c r="AP6213" s="30"/>
      <c r="AQ6213" s="30"/>
      <c r="AR6213" s="30"/>
      <c r="AS6213" s="30"/>
      <c r="AT6213" s="30"/>
      <c r="AU6213" s="121"/>
      <c r="AV6213" s="129"/>
      <c r="AW6213" s="129"/>
      <c r="AX6213" s="129"/>
    </row>
    <row r="6214" spans="1:50" x14ac:dyDescent="0.25">
      <c r="A6214" s="120"/>
      <c r="B6214" s="28"/>
      <c r="C6214" s="25"/>
      <c r="D6214" s="25"/>
      <c r="E6214" s="25"/>
      <c r="F6214" s="29"/>
      <c r="G6214" s="29"/>
      <c r="H6214" s="29"/>
      <c r="I6214" s="29"/>
      <c r="J6214" s="29"/>
      <c r="K6214" s="25"/>
      <c r="L6214" s="25"/>
      <c r="M6214" s="25"/>
      <c r="N6214" s="25"/>
      <c r="O6214" s="25"/>
      <c r="P6214" s="25"/>
      <c r="Q6214" s="28"/>
      <c r="R6214" s="29"/>
      <c r="S6214" s="27"/>
      <c r="T6214" s="27"/>
      <c r="U6214" s="28"/>
      <c r="V6214" s="26"/>
      <c r="W6214" s="26"/>
      <c r="X6214" s="26"/>
      <c r="Y6214" s="37"/>
      <c r="Z6214" s="37"/>
      <c r="AA6214" s="37"/>
      <c r="AB6214" s="30"/>
      <c r="AC6214" s="30"/>
      <c r="AD6214" s="31"/>
      <c r="AE6214" s="30"/>
      <c r="AF6214" s="30"/>
      <c r="AG6214" s="32"/>
      <c r="AH6214" s="30"/>
      <c r="AJ6214" s="30"/>
      <c r="AK6214" s="30"/>
      <c r="AL6214" s="30"/>
      <c r="AM6214" s="30"/>
      <c r="AN6214" s="30"/>
      <c r="AO6214" s="30"/>
      <c r="AP6214" s="30"/>
      <c r="AQ6214" s="30"/>
      <c r="AR6214" s="30"/>
      <c r="AS6214" s="30"/>
      <c r="AT6214" s="30"/>
      <c r="AU6214" s="121"/>
      <c r="AV6214" s="129"/>
      <c r="AW6214" s="129"/>
      <c r="AX6214" s="129"/>
    </row>
    <row r="6215" spans="1:50" x14ac:dyDescent="0.25">
      <c r="A6215" s="120"/>
      <c r="B6215" s="28"/>
      <c r="C6215" s="25"/>
      <c r="D6215" s="25"/>
      <c r="E6215" s="25"/>
      <c r="F6215" s="29"/>
      <c r="G6215" s="29"/>
      <c r="H6215" s="29"/>
      <c r="I6215" s="29"/>
      <c r="J6215" s="29"/>
      <c r="K6215" s="25"/>
      <c r="L6215" s="25"/>
      <c r="M6215" s="25"/>
      <c r="N6215" s="25"/>
      <c r="O6215" s="25"/>
      <c r="P6215" s="25"/>
      <c r="Q6215" s="28"/>
      <c r="R6215" s="29"/>
      <c r="S6215" s="27"/>
      <c r="T6215" s="27"/>
      <c r="U6215" s="28"/>
      <c r="V6215" s="26"/>
      <c r="W6215" s="26"/>
      <c r="X6215" s="26"/>
      <c r="Y6215" s="37"/>
      <c r="Z6215" s="37"/>
      <c r="AA6215" s="37"/>
      <c r="AB6215" s="30"/>
      <c r="AC6215" s="30"/>
      <c r="AD6215" s="31"/>
      <c r="AE6215" s="30"/>
      <c r="AF6215" s="30"/>
      <c r="AG6215" s="32"/>
      <c r="AH6215" s="30"/>
      <c r="AJ6215" s="30"/>
      <c r="AK6215" s="30"/>
      <c r="AL6215" s="30"/>
      <c r="AM6215" s="30"/>
      <c r="AN6215" s="30"/>
      <c r="AO6215" s="30"/>
      <c r="AP6215" s="30"/>
      <c r="AQ6215" s="30"/>
      <c r="AR6215" s="30"/>
      <c r="AS6215" s="30"/>
      <c r="AT6215" s="30"/>
      <c r="AU6215" s="121"/>
      <c r="AV6215" s="129"/>
      <c r="AW6215" s="129"/>
      <c r="AX6215" s="129"/>
    </row>
    <row r="6216" spans="1:50" x14ac:dyDescent="0.25">
      <c r="A6216" s="120"/>
      <c r="B6216" s="28"/>
      <c r="C6216" s="25"/>
      <c r="D6216" s="25"/>
      <c r="E6216" s="25"/>
      <c r="F6216" s="29"/>
      <c r="G6216" s="29"/>
      <c r="H6216" s="29"/>
      <c r="I6216" s="29"/>
      <c r="J6216" s="29"/>
      <c r="K6216" s="25"/>
      <c r="L6216" s="25"/>
      <c r="M6216" s="25"/>
      <c r="N6216" s="25"/>
      <c r="O6216" s="25"/>
      <c r="P6216" s="25"/>
      <c r="Q6216" s="28"/>
      <c r="R6216" s="29"/>
      <c r="S6216" s="27"/>
      <c r="T6216" s="27"/>
      <c r="U6216" s="28"/>
      <c r="V6216" s="26"/>
      <c r="W6216" s="26"/>
      <c r="X6216" s="26"/>
      <c r="Y6216" s="37"/>
      <c r="Z6216" s="37"/>
      <c r="AA6216" s="37"/>
      <c r="AB6216" s="30"/>
      <c r="AC6216" s="30"/>
      <c r="AD6216" s="31"/>
      <c r="AE6216" s="30"/>
      <c r="AF6216" s="30"/>
      <c r="AG6216" s="32"/>
      <c r="AH6216" s="30"/>
      <c r="AJ6216" s="30"/>
      <c r="AK6216" s="30"/>
      <c r="AL6216" s="30"/>
      <c r="AM6216" s="30"/>
      <c r="AN6216" s="30"/>
      <c r="AO6216" s="30"/>
      <c r="AP6216" s="30"/>
      <c r="AQ6216" s="30"/>
      <c r="AR6216" s="30"/>
      <c r="AS6216" s="30"/>
      <c r="AT6216" s="30"/>
      <c r="AU6216" s="121"/>
      <c r="AV6216" s="129"/>
      <c r="AW6216" s="129"/>
      <c r="AX6216" s="129"/>
    </row>
    <row r="6217" spans="1:50" x14ac:dyDescent="0.25">
      <c r="A6217" s="120"/>
      <c r="B6217" s="28"/>
      <c r="C6217" s="25"/>
      <c r="D6217" s="25"/>
      <c r="E6217" s="25"/>
      <c r="F6217" s="29"/>
      <c r="G6217" s="29"/>
      <c r="H6217" s="29"/>
      <c r="I6217" s="29"/>
      <c r="J6217" s="29"/>
      <c r="K6217" s="25"/>
      <c r="L6217" s="25"/>
      <c r="M6217" s="25"/>
      <c r="N6217" s="25"/>
      <c r="O6217" s="25"/>
      <c r="P6217" s="25"/>
      <c r="Q6217" s="28"/>
      <c r="R6217" s="29"/>
      <c r="S6217" s="27"/>
      <c r="T6217" s="27"/>
      <c r="U6217" s="28"/>
      <c r="V6217" s="26"/>
      <c r="W6217" s="26"/>
      <c r="X6217" s="26"/>
      <c r="Y6217" s="37"/>
      <c r="Z6217" s="37"/>
      <c r="AA6217" s="37"/>
      <c r="AB6217" s="30"/>
      <c r="AC6217" s="30"/>
      <c r="AD6217" s="31"/>
      <c r="AE6217" s="30"/>
      <c r="AF6217" s="30"/>
      <c r="AG6217" s="32"/>
      <c r="AH6217" s="30"/>
      <c r="AJ6217" s="30"/>
      <c r="AK6217" s="30"/>
      <c r="AL6217" s="30"/>
      <c r="AM6217" s="30"/>
      <c r="AN6217" s="30"/>
      <c r="AO6217" s="30"/>
      <c r="AP6217" s="30"/>
      <c r="AQ6217" s="30"/>
      <c r="AR6217" s="30"/>
      <c r="AS6217" s="30"/>
      <c r="AT6217" s="30"/>
      <c r="AU6217" s="121"/>
      <c r="AV6217" s="129"/>
      <c r="AW6217" s="129"/>
      <c r="AX6217" s="129"/>
    </row>
    <row r="6218" spans="1:50" x14ac:dyDescent="0.25">
      <c r="A6218" s="120"/>
      <c r="B6218" s="28"/>
      <c r="C6218" s="25"/>
      <c r="D6218" s="25"/>
      <c r="E6218" s="25"/>
      <c r="F6218" s="29"/>
      <c r="G6218" s="29"/>
      <c r="H6218" s="29"/>
      <c r="I6218" s="29"/>
      <c r="J6218" s="29"/>
      <c r="K6218" s="25"/>
      <c r="L6218" s="25"/>
      <c r="M6218" s="25"/>
      <c r="N6218" s="25"/>
      <c r="O6218" s="25"/>
      <c r="P6218" s="25"/>
      <c r="Q6218" s="28"/>
      <c r="R6218" s="29"/>
      <c r="S6218" s="27"/>
      <c r="T6218" s="27"/>
      <c r="U6218" s="28"/>
      <c r="V6218" s="26"/>
      <c r="W6218" s="26"/>
      <c r="X6218" s="26"/>
      <c r="Y6218" s="37"/>
      <c r="Z6218" s="37"/>
      <c r="AA6218" s="37"/>
      <c r="AB6218" s="30"/>
      <c r="AC6218" s="30"/>
      <c r="AD6218" s="31"/>
      <c r="AE6218" s="30"/>
      <c r="AF6218" s="30"/>
      <c r="AG6218" s="32"/>
      <c r="AH6218" s="30"/>
      <c r="AJ6218" s="30"/>
      <c r="AK6218" s="30"/>
      <c r="AL6218" s="30"/>
      <c r="AM6218" s="30"/>
      <c r="AN6218" s="30"/>
      <c r="AO6218" s="30"/>
      <c r="AP6218" s="30"/>
      <c r="AQ6218" s="30"/>
      <c r="AR6218" s="30"/>
      <c r="AS6218" s="30"/>
      <c r="AT6218" s="30"/>
      <c r="AU6218" s="121"/>
      <c r="AV6218" s="129"/>
      <c r="AW6218" s="129"/>
      <c r="AX6218" s="129"/>
    </row>
    <row r="6219" spans="1:50" x14ac:dyDescent="0.25">
      <c r="A6219" s="120"/>
      <c r="B6219" s="28"/>
      <c r="C6219" s="25"/>
      <c r="D6219" s="25"/>
      <c r="E6219" s="25"/>
      <c r="F6219" s="29"/>
      <c r="G6219" s="29"/>
      <c r="H6219" s="29"/>
      <c r="I6219" s="29"/>
      <c r="J6219" s="29"/>
      <c r="K6219" s="25"/>
      <c r="L6219" s="25"/>
      <c r="M6219" s="25"/>
      <c r="N6219" s="25"/>
      <c r="O6219" s="25"/>
      <c r="P6219" s="25"/>
      <c r="Q6219" s="28"/>
      <c r="R6219" s="29"/>
      <c r="S6219" s="27"/>
      <c r="T6219" s="27"/>
      <c r="U6219" s="28"/>
      <c r="V6219" s="26"/>
      <c r="W6219" s="26"/>
      <c r="X6219" s="26"/>
      <c r="Y6219" s="37"/>
      <c r="Z6219" s="37"/>
      <c r="AA6219" s="37"/>
      <c r="AB6219" s="30"/>
      <c r="AC6219" s="30"/>
      <c r="AD6219" s="31"/>
      <c r="AE6219" s="30"/>
      <c r="AF6219" s="30"/>
      <c r="AG6219" s="32"/>
      <c r="AH6219" s="30"/>
      <c r="AJ6219" s="30"/>
      <c r="AK6219" s="30"/>
      <c r="AL6219" s="30"/>
      <c r="AM6219" s="30"/>
      <c r="AN6219" s="30"/>
      <c r="AO6219" s="30"/>
      <c r="AP6219" s="30"/>
      <c r="AQ6219" s="30"/>
      <c r="AR6219" s="30"/>
      <c r="AS6219" s="30"/>
      <c r="AT6219" s="30"/>
      <c r="AU6219" s="121"/>
      <c r="AV6219" s="129"/>
      <c r="AW6219" s="129"/>
      <c r="AX6219" s="129"/>
    </row>
    <row r="6220" spans="1:50" x14ac:dyDescent="0.25">
      <c r="A6220" s="120"/>
      <c r="B6220" s="28"/>
      <c r="C6220" s="25"/>
      <c r="D6220" s="25"/>
      <c r="E6220" s="25"/>
      <c r="F6220" s="29"/>
      <c r="G6220" s="29"/>
      <c r="H6220" s="29"/>
      <c r="I6220" s="29"/>
      <c r="J6220" s="29"/>
      <c r="K6220" s="25"/>
      <c r="L6220" s="25"/>
      <c r="M6220" s="25"/>
      <c r="N6220" s="25"/>
      <c r="O6220" s="25"/>
      <c r="P6220" s="25"/>
      <c r="Q6220" s="28"/>
      <c r="R6220" s="29"/>
      <c r="S6220" s="27"/>
      <c r="T6220" s="27"/>
      <c r="U6220" s="28"/>
      <c r="V6220" s="26"/>
      <c r="W6220" s="26"/>
      <c r="X6220" s="26"/>
      <c r="Y6220" s="37"/>
      <c r="Z6220" s="37"/>
      <c r="AA6220" s="37"/>
      <c r="AB6220" s="30"/>
      <c r="AC6220" s="30"/>
      <c r="AD6220" s="31"/>
      <c r="AE6220" s="30"/>
      <c r="AF6220" s="30"/>
      <c r="AG6220" s="32"/>
      <c r="AH6220" s="30"/>
      <c r="AJ6220" s="30"/>
      <c r="AK6220" s="30"/>
      <c r="AL6220" s="30"/>
      <c r="AM6220" s="30"/>
      <c r="AN6220" s="30"/>
      <c r="AO6220" s="30"/>
      <c r="AP6220" s="30"/>
      <c r="AQ6220" s="30"/>
      <c r="AR6220" s="30"/>
      <c r="AS6220" s="30"/>
      <c r="AT6220" s="30"/>
      <c r="AU6220" s="121"/>
      <c r="AV6220" s="129"/>
      <c r="AW6220" s="129"/>
      <c r="AX6220" s="129"/>
    </row>
    <row r="6221" spans="1:50" x14ac:dyDescent="0.25">
      <c r="A6221" s="120"/>
      <c r="B6221" s="28"/>
      <c r="C6221" s="25"/>
      <c r="D6221" s="25"/>
      <c r="E6221" s="25"/>
      <c r="F6221" s="29"/>
      <c r="G6221" s="29"/>
      <c r="H6221" s="29"/>
      <c r="I6221" s="29"/>
      <c r="J6221" s="29"/>
      <c r="K6221" s="25"/>
      <c r="L6221" s="25"/>
      <c r="M6221" s="25"/>
      <c r="N6221" s="25"/>
      <c r="O6221" s="25"/>
      <c r="P6221" s="25"/>
      <c r="Q6221" s="28"/>
      <c r="R6221" s="29"/>
      <c r="S6221" s="27"/>
      <c r="T6221" s="27"/>
      <c r="U6221" s="28"/>
      <c r="V6221" s="26"/>
      <c r="W6221" s="26"/>
      <c r="X6221" s="26"/>
      <c r="Y6221" s="37"/>
      <c r="Z6221" s="37"/>
      <c r="AA6221" s="37"/>
      <c r="AB6221" s="30"/>
      <c r="AC6221" s="30"/>
      <c r="AD6221" s="31"/>
      <c r="AE6221" s="30"/>
      <c r="AF6221" s="30"/>
      <c r="AG6221" s="32"/>
      <c r="AH6221" s="30"/>
      <c r="AJ6221" s="30"/>
      <c r="AK6221" s="30"/>
      <c r="AL6221" s="30"/>
      <c r="AM6221" s="30"/>
      <c r="AN6221" s="30"/>
      <c r="AO6221" s="30"/>
      <c r="AP6221" s="30"/>
      <c r="AQ6221" s="30"/>
      <c r="AR6221" s="30"/>
      <c r="AS6221" s="30"/>
      <c r="AT6221" s="30"/>
      <c r="AU6221" s="121"/>
      <c r="AV6221" s="129"/>
      <c r="AW6221" s="129"/>
      <c r="AX6221" s="129"/>
    </row>
    <row r="6222" spans="1:50" x14ac:dyDescent="0.25">
      <c r="A6222" s="120"/>
      <c r="B6222" s="28"/>
      <c r="C6222" s="25"/>
      <c r="D6222" s="25"/>
      <c r="E6222" s="25"/>
      <c r="F6222" s="29"/>
      <c r="G6222" s="29"/>
      <c r="H6222" s="29"/>
      <c r="I6222" s="29"/>
      <c r="J6222" s="29"/>
      <c r="K6222" s="25"/>
      <c r="L6222" s="25"/>
      <c r="M6222" s="25"/>
      <c r="N6222" s="25"/>
      <c r="O6222" s="25"/>
      <c r="P6222" s="25"/>
      <c r="Q6222" s="28"/>
      <c r="R6222" s="29"/>
      <c r="S6222" s="27"/>
      <c r="T6222" s="27"/>
      <c r="U6222" s="28"/>
      <c r="V6222" s="26"/>
      <c r="W6222" s="26"/>
      <c r="X6222" s="26"/>
      <c r="Y6222" s="37"/>
      <c r="Z6222" s="37"/>
      <c r="AA6222" s="37"/>
      <c r="AB6222" s="30"/>
      <c r="AC6222" s="30"/>
      <c r="AD6222" s="31"/>
      <c r="AE6222" s="30"/>
      <c r="AF6222" s="30"/>
      <c r="AG6222" s="32"/>
      <c r="AH6222" s="30"/>
      <c r="AJ6222" s="30"/>
      <c r="AK6222" s="30"/>
      <c r="AL6222" s="30"/>
      <c r="AM6222" s="30"/>
      <c r="AN6222" s="30"/>
      <c r="AO6222" s="30"/>
      <c r="AP6222" s="30"/>
      <c r="AQ6222" s="30"/>
      <c r="AR6222" s="30"/>
      <c r="AS6222" s="30"/>
      <c r="AT6222" s="30"/>
      <c r="AU6222" s="121"/>
      <c r="AV6222" s="129"/>
      <c r="AW6222" s="129"/>
      <c r="AX6222" s="129"/>
    </row>
    <row r="6223" spans="1:50" x14ac:dyDescent="0.25">
      <c r="A6223" s="120"/>
      <c r="B6223" s="28"/>
      <c r="C6223" s="25"/>
      <c r="D6223" s="25"/>
      <c r="E6223" s="25"/>
      <c r="F6223" s="29"/>
      <c r="G6223" s="29"/>
      <c r="H6223" s="29"/>
      <c r="I6223" s="29"/>
      <c r="J6223" s="29"/>
      <c r="K6223" s="25"/>
      <c r="L6223" s="25"/>
      <c r="M6223" s="25"/>
      <c r="N6223" s="25"/>
      <c r="O6223" s="25"/>
      <c r="P6223" s="25"/>
      <c r="Q6223" s="28"/>
      <c r="R6223" s="29"/>
      <c r="S6223" s="27"/>
      <c r="T6223" s="27"/>
      <c r="U6223" s="28"/>
      <c r="V6223" s="26"/>
      <c r="W6223" s="26"/>
      <c r="X6223" s="26"/>
      <c r="Y6223" s="37"/>
      <c r="Z6223" s="37"/>
      <c r="AA6223" s="37"/>
      <c r="AB6223" s="30"/>
      <c r="AC6223" s="30"/>
      <c r="AD6223" s="31"/>
      <c r="AE6223" s="30"/>
      <c r="AF6223" s="30"/>
      <c r="AG6223" s="32"/>
      <c r="AH6223" s="30"/>
      <c r="AJ6223" s="30"/>
      <c r="AK6223" s="30"/>
      <c r="AL6223" s="30"/>
      <c r="AM6223" s="30"/>
      <c r="AN6223" s="30"/>
      <c r="AO6223" s="30"/>
      <c r="AP6223" s="30"/>
      <c r="AQ6223" s="30"/>
      <c r="AR6223" s="30"/>
      <c r="AS6223" s="30"/>
      <c r="AT6223" s="30"/>
      <c r="AU6223" s="121"/>
      <c r="AV6223" s="129"/>
      <c r="AW6223" s="129"/>
      <c r="AX6223" s="129"/>
    </row>
    <row r="6224" spans="1:50" x14ac:dyDescent="0.25">
      <c r="A6224" s="120"/>
      <c r="B6224" s="28"/>
      <c r="C6224" s="25"/>
      <c r="D6224" s="25"/>
      <c r="E6224" s="25"/>
      <c r="F6224" s="29"/>
      <c r="G6224" s="29"/>
      <c r="H6224" s="29"/>
      <c r="I6224" s="29"/>
      <c r="J6224" s="29"/>
      <c r="K6224" s="25"/>
      <c r="L6224" s="25"/>
      <c r="M6224" s="25"/>
      <c r="N6224" s="25"/>
      <c r="O6224" s="25"/>
      <c r="P6224" s="25"/>
      <c r="Q6224" s="28"/>
      <c r="R6224" s="29"/>
      <c r="S6224" s="27"/>
      <c r="T6224" s="27"/>
      <c r="U6224" s="28"/>
      <c r="V6224" s="26"/>
      <c r="W6224" s="26"/>
      <c r="X6224" s="26"/>
      <c r="Y6224" s="37"/>
      <c r="Z6224" s="37"/>
      <c r="AA6224" s="37"/>
      <c r="AB6224" s="30"/>
      <c r="AC6224" s="30"/>
      <c r="AD6224" s="31"/>
      <c r="AE6224" s="30"/>
      <c r="AF6224" s="30"/>
      <c r="AG6224" s="32"/>
      <c r="AH6224" s="30"/>
      <c r="AJ6224" s="30"/>
      <c r="AK6224" s="30"/>
      <c r="AL6224" s="30"/>
      <c r="AM6224" s="30"/>
      <c r="AN6224" s="30"/>
      <c r="AO6224" s="30"/>
      <c r="AP6224" s="30"/>
      <c r="AQ6224" s="30"/>
      <c r="AR6224" s="30"/>
      <c r="AS6224" s="30"/>
      <c r="AT6224" s="30"/>
      <c r="AU6224" s="121"/>
      <c r="AV6224" s="129"/>
      <c r="AW6224" s="129"/>
      <c r="AX6224" s="129"/>
    </row>
    <row r="6225" spans="1:50" x14ac:dyDescent="0.25">
      <c r="A6225" s="120"/>
      <c r="B6225" s="28"/>
      <c r="C6225" s="25"/>
      <c r="D6225" s="25"/>
      <c r="E6225" s="25"/>
      <c r="F6225" s="29"/>
      <c r="G6225" s="29"/>
      <c r="H6225" s="29"/>
      <c r="I6225" s="29"/>
      <c r="J6225" s="29"/>
      <c r="K6225" s="25"/>
      <c r="L6225" s="25"/>
      <c r="M6225" s="25"/>
      <c r="N6225" s="25"/>
      <c r="O6225" s="25"/>
      <c r="P6225" s="25"/>
      <c r="Q6225" s="28"/>
      <c r="R6225" s="29"/>
      <c r="S6225" s="27"/>
      <c r="T6225" s="27"/>
      <c r="U6225" s="28"/>
      <c r="V6225" s="26"/>
      <c r="W6225" s="26"/>
      <c r="X6225" s="26"/>
      <c r="Y6225" s="37"/>
      <c r="Z6225" s="37"/>
      <c r="AA6225" s="37"/>
      <c r="AB6225" s="30"/>
      <c r="AC6225" s="30"/>
      <c r="AD6225" s="31"/>
      <c r="AE6225" s="30"/>
      <c r="AF6225" s="30"/>
      <c r="AG6225" s="32"/>
      <c r="AH6225" s="30"/>
      <c r="AJ6225" s="30"/>
      <c r="AK6225" s="30"/>
      <c r="AL6225" s="30"/>
      <c r="AM6225" s="30"/>
      <c r="AN6225" s="30"/>
      <c r="AO6225" s="30"/>
      <c r="AP6225" s="30"/>
      <c r="AQ6225" s="30"/>
      <c r="AR6225" s="30"/>
      <c r="AS6225" s="30"/>
      <c r="AT6225" s="30"/>
      <c r="AU6225" s="121"/>
      <c r="AV6225" s="129"/>
      <c r="AW6225" s="129"/>
      <c r="AX6225" s="129"/>
    </row>
    <row r="6226" spans="1:50" x14ac:dyDescent="0.25">
      <c r="A6226" s="120"/>
      <c r="B6226" s="28"/>
      <c r="C6226" s="25"/>
      <c r="D6226" s="25"/>
      <c r="E6226" s="25"/>
      <c r="F6226" s="29"/>
      <c r="G6226" s="29"/>
      <c r="H6226" s="29"/>
      <c r="I6226" s="29"/>
      <c r="J6226" s="29"/>
      <c r="K6226" s="25"/>
      <c r="L6226" s="25"/>
      <c r="M6226" s="25"/>
      <c r="N6226" s="25"/>
      <c r="O6226" s="25"/>
      <c r="P6226" s="25"/>
      <c r="Q6226" s="28"/>
      <c r="R6226" s="29"/>
      <c r="S6226" s="27"/>
      <c r="T6226" s="27"/>
      <c r="U6226" s="28"/>
      <c r="V6226" s="26"/>
      <c r="W6226" s="26"/>
      <c r="X6226" s="26"/>
      <c r="Y6226" s="37"/>
      <c r="Z6226" s="37"/>
      <c r="AA6226" s="37"/>
      <c r="AB6226" s="30"/>
      <c r="AC6226" s="30"/>
      <c r="AD6226" s="31"/>
      <c r="AE6226" s="30"/>
      <c r="AF6226" s="30"/>
      <c r="AG6226" s="32"/>
      <c r="AH6226" s="30"/>
      <c r="AJ6226" s="30"/>
      <c r="AK6226" s="30"/>
      <c r="AL6226" s="30"/>
      <c r="AM6226" s="30"/>
      <c r="AN6226" s="30"/>
      <c r="AO6226" s="30"/>
      <c r="AP6226" s="30"/>
      <c r="AQ6226" s="30"/>
      <c r="AR6226" s="30"/>
      <c r="AS6226" s="30"/>
      <c r="AT6226" s="30"/>
      <c r="AU6226" s="121"/>
      <c r="AV6226" s="129"/>
      <c r="AW6226" s="129"/>
      <c r="AX6226" s="129"/>
    </row>
    <row r="6227" spans="1:50" x14ac:dyDescent="0.25">
      <c r="A6227" s="120"/>
      <c r="B6227" s="28"/>
      <c r="C6227" s="25"/>
      <c r="D6227" s="25"/>
      <c r="E6227" s="25"/>
      <c r="F6227" s="29"/>
      <c r="G6227" s="29"/>
      <c r="H6227" s="29"/>
      <c r="I6227" s="29"/>
      <c r="J6227" s="29"/>
      <c r="K6227" s="25"/>
      <c r="L6227" s="25"/>
      <c r="M6227" s="25"/>
      <c r="N6227" s="25"/>
      <c r="O6227" s="25"/>
      <c r="P6227" s="25"/>
      <c r="Q6227" s="28"/>
      <c r="R6227" s="29"/>
      <c r="S6227" s="27"/>
      <c r="T6227" s="27"/>
      <c r="U6227" s="28"/>
      <c r="V6227" s="26"/>
      <c r="W6227" s="26"/>
      <c r="X6227" s="26"/>
      <c r="Y6227" s="37"/>
      <c r="Z6227" s="37"/>
      <c r="AA6227" s="37"/>
      <c r="AB6227" s="30"/>
      <c r="AC6227" s="30"/>
      <c r="AD6227" s="31"/>
      <c r="AE6227" s="30"/>
      <c r="AF6227" s="30"/>
      <c r="AG6227" s="32"/>
      <c r="AH6227" s="30"/>
      <c r="AJ6227" s="30"/>
      <c r="AK6227" s="30"/>
      <c r="AL6227" s="30"/>
      <c r="AM6227" s="30"/>
      <c r="AN6227" s="30"/>
      <c r="AO6227" s="30"/>
      <c r="AP6227" s="30"/>
      <c r="AQ6227" s="30"/>
      <c r="AR6227" s="30"/>
      <c r="AS6227" s="30"/>
      <c r="AT6227" s="30"/>
      <c r="AU6227" s="121"/>
      <c r="AV6227" s="129"/>
      <c r="AW6227" s="129"/>
      <c r="AX6227" s="129"/>
    </row>
    <row r="6228" spans="1:50" x14ac:dyDescent="0.25">
      <c r="A6228" s="120"/>
      <c r="B6228" s="28"/>
      <c r="C6228" s="25"/>
      <c r="D6228" s="25"/>
      <c r="E6228" s="25"/>
      <c r="F6228" s="29"/>
      <c r="G6228" s="29"/>
      <c r="H6228" s="29"/>
      <c r="I6228" s="29"/>
      <c r="J6228" s="29"/>
      <c r="K6228" s="25"/>
      <c r="L6228" s="25"/>
      <c r="M6228" s="25"/>
      <c r="N6228" s="25"/>
      <c r="O6228" s="25"/>
      <c r="P6228" s="25"/>
      <c r="Q6228" s="28"/>
      <c r="R6228" s="29"/>
      <c r="S6228" s="27"/>
      <c r="T6228" s="27"/>
      <c r="U6228" s="28"/>
      <c r="V6228" s="26"/>
      <c r="W6228" s="26"/>
      <c r="X6228" s="26"/>
      <c r="Y6228" s="37"/>
      <c r="Z6228" s="37"/>
      <c r="AA6228" s="37"/>
      <c r="AB6228" s="30"/>
      <c r="AC6228" s="30"/>
      <c r="AD6228" s="31"/>
      <c r="AE6228" s="30"/>
      <c r="AF6228" s="30"/>
      <c r="AG6228" s="32"/>
      <c r="AH6228" s="30"/>
      <c r="AJ6228" s="30"/>
      <c r="AK6228" s="30"/>
      <c r="AL6228" s="30"/>
      <c r="AM6228" s="30"/>
      <c r="AN6228" s="30"/>
      <c r="AO6228" s="30"/>
      <c r="AP6228" s="30"/>
      <c r="AQ6228" s="30"/>
      <c r="AR6228" s="30"/>
      <c r="AS6228" s="30"/>
      <c r="AT6228" s="30"/>
      <c r="AU6228" s="121"/>
      <c r="AV6228" s="129"/>
      <c r="AW6228" s="129"/>
      <c r="AX6228" s="129"/>
    </row>
    <row r="6229" spans="1:50" x14ac:dyDescent="0.25">
      <c r="A6229" s="120"/>
      <c r="B6229" s="28"/>
      <c r="C6229" s="25"/>
      <c r="D6229" s="25"/>
      <c r="E6229" s="25"/>
      <c r="F6229" s="29"/>
      <c r="G6229" s="29"/>
      <c r="H6229" s="29"/>
      <c r="I6229" s="29"/>
      <c r="J6229" s="29"/>
      <c r="K6229" s="25"/>
      <c r="L6229" s="25"/>
      <c r="M6229" s="25"/>
      <c r="N6229" s="25"/>
      <c r="O6229" s="25"/>
      <c r="P6229" s="25"/>
      <c r="Q6229" s="28"/>
      <c r="R6229" s="29"/>
      <c r="S6229" s="27"/>
      <c r="T6229" s="27"/>
      <c r="U6229" s="28"/>
      <c r="V6229" s="26"/>
      <c r="W6229" s="26"/>
      <c r="X6229" s="26"/>
      <c r="Y6229" s="37"/>
      <c r="Z6229" s="37"/>
      <c r="AA6229" s="37"/>
      <c r="AB6229" s="30"/>
      <c r="AC6229" s="30"/>
      <c r="AD6229" s="31"/>
      <c r="AE6229" s="30"/>
      <c r="AF6229" s="30"/>
      <c r="AG6229" s="32"/>
      <c r="AH6229" s="30"/>
      <c r="AJ6229" s="30"/>
      <c r="AK6229" s="30"/>
      <c r="AL6229" s="30"/>
      <c r="AM6229" s="30"/>
      <c r="AN6229" s="30"/>
      <c r="AO6229" s="30"/>
      <c r="AP6229" s="30"/>
      <c r="AQ6229" s="30"/>
      <c r="AR6229" s="30"/>
      <c r="AS6229" s="30"/>
      <c r="AT6229" s="30"/>
      <c r="AU6229" s="121"/>
      <c r="AV6229" s="129"/>
      <c r="AW6229" s="129"/>
      <c r="AX6229" s="129"/>
    </row>
    <row r="6230" spans="1:50" x14ac:dyDescent="0.25">
      <c r="A6230" s="120"/>
      <c r="B6230" s="28"/>
      <c r="C6230" s="25"/>
      <c r="D6230" s="25"/>
      <c r="E6230" s="25"/>
      <c r="F6230" s="29"/>
      <c r="G6230" s="29"/>
      <c r="H6230" s="29"/>
      <c r="I6230" s="29"/>
      <c r="J6230" s="29"/>
      <c r="K6230" s="25"/>
      <c r="L6230" s="25"/>
      <c r="M6230" s="25"/>
      <c r="N6230" s="25"/>
      <c r="O6230" s="25"/>
      <c r="P6230" s="25"/>
      <c r="Q6230" s="28"/>
      <c r="R6230" s="29"/>
      <c r="S6230" s="27"/>
      <c r="T6230" s="27"/>
      <c r="U6230" s="28"/>
      <c r="V6230" s="26"/>
      <c r="W6230" s="26"/>
      <c r="X6230" s="26"/>
      <c r="Y6230" s="37"/>
      <c r="Z6230" s="37"/>
      <c r="AA6230" s="37"/>
      <c r="AB6230" s="30"/>
      <c r="AC6230" s="30"/>
      <c r="AD6230" s="31"/>
      <c r="AE6230" s="30"/>
      <c r="AF6230" s="30"/>
      <c r="AG6230" s="32"/>
      <c r="AH6230" s="30"/>
      <c r="AJ6230" s="30"/>
      <c r="AK6230" s="30"/>
      <c r="AL6230" s="30"/>
      <c r="AM6230" s="30"/>
      <c r="AN6230" s="30"/>
      <c r="AO6230" s="30"/>
      <c r="AP6230" s="30"/>
      <c r="AQ6230" s="30"/>
      <c r="AR6230" s="30"/>
      <c r="AS6230" s="30"/>
      <c r="AT6230" s="30"/>
      <c r="AU6230" s="121"/>
      <c r="AV6230" s="129"/>
      <c r="AW6230" s="129"/>
      <c r="AX6230" s="129"/>
    </row>
    <row r="6231" spans="1:50" x14ac:dyDescent="0.25">
      <c r="A6231" s="120"/>
      <c r="B6231" s="28"/>
      <c r="C6231" s="25"/>
      <c r="D6231" s="25"/>
      <c r="E6231" s="25"/>
      <c r="F6231" s="29"/>
      <c r="G6231" s="29"/>
      <c r="H6231" s="29"/>
      <c r="I6231" s="29"/>
      <c r="J6231" s="29"/>
      <c r="K6231" s="25"/>
      <c r="L6231" s="25"/>
      <c r="M6231" s="25"/>
      <c r="N6231" s="25"/>
      <c r="O6231" s="25"/>
      <c r="P6231" s="25"/>
      <c r="Q6231" s="28"/>
      <c r="R6231" s="29"/>
      <c r="S6231" s="27"/>
      <c r="T6231" s="27"/>
      <c r="U6231" s="28"/>
      <c r="V6231" s="26"/>
      <c r="W6231" s="26"/>
      <c r="X6231" s="26"/>
      <c r="Y6231" s="37"/>
      <c r="Z6231" s="37"/>
      <c r="AA6231" s="37"/>
      <c r="AB6231" s="30"/>
      <c r="AC6231" s="30"/>
      <c r="AD6231" s="31"/>
      <c r="AE6231" s="30"/>
      <c r="AF6231" s="30"/>
      <c r="AG6231" s="32"/>
      <c r="AH6231" s="30"/>
      <c r="AJ6231" s="30"/>
      <c r="AK6231" s="30"/>
      <c r="AL6231" s="30"/>
      <c r="AM6231" s="30"/>
      <c r="AN6231" s="30"/>
      <c r="AO6231" s="30"/>
      <c r="AP6231" s="30"/>
      <c r="AQ6231" s="30"/>
      <c r="AR6231" s="30"/>
      <c r="AS6231" s="30"/>
      <c r="AT6231" s="30"/>
      <c r="AU6231" s="121"/>
      <c r="AV6231" s="129"/>
      <c r="AW6231" s="129"/>
      <c r="AX6231" s="129"/>
    </row>
    <row r="6232" spans="1:50" x14ac:dyDescent="0.25">
      <c r="A6232" s="120"/>
      <c r="B6232" s="28"/>
      <c r="C6232" s="25"/>
      <c r="D6232" s="25"/>
      <c r="E6232" s="25"/>
      <c r="F6232" s="29"/>
      <c r="G6232" s="29"/>
      <c r="H6232" s="29"/>
      <c r="I6232" s="29"/>
      <c r="J6232" s="29"/>
      <c r="K6232" s="25"/>
      <c r="L6232" s="25"/>
      <c r="M6232" s="25"/>
      <c r="N6232" s="25"/>
      <c r="O6232" s="25"/>
      <c r="P6232" s="25"/>
      <c r="Q6232" s="28"/>
      <c r="R6232" s="29"/>
      <c r="S6232" s="27"/>
      <c r="T6232" s="27"/>
      <c r="U6232" s="28"/>
      <c r="V6232" s="26"/>
      <c r="W6232" s="26"/>
      <c r="X6232" s="26"/>
      <c r="Y6232" s="37"/>
      <c r="Z6232" s="37"/>
      <c r="AA6232" s="37"/>
      <c r="AB6232" s="30"/>
      <c r="AC6232" s="30"/>
      <c r="AD6232" s="31"/>
      <c r="AE6232" s="30"/>
      <c r="AF6232" s="30"/>
      <c r="AG6232" s="32"/>
      <c r="AH6232" s="30"/>
      <c r="AJ6232" s="30"/>
      <c r="AK6232" s="30"/>
      <c r="AL6232" s="30"/>
      <c r="AM6232" s="30"/>
      <c r="AN6232" s="30"/>
      <c r="AO6232" s="30"/>
      <c r="AP6232" s="30"/>
      <c r="AQ6232" s="30"/>
      <c r="AR6232" s="30"/>
      <c r="AS6232" s="30"/>
      <c r="AT6232" s="30"/>
      <c r="AU6232" s="121"/>
      <c r="AV6232" s="129"/>
      <c r="AW6232" s="129"/>
      <c r="AX6232" s="129"/>
    </row>
    <row r="6233" spans="1:50" x14ac:dyDescent="0.25">
      <c r="A6233" s="120"/>
      <c r="B6233" s="28"/>
      <c r="C6233" s="25"/>
      <c r="D6233" s="25"/>
      <c r="E6233" s="25"/>
      <c r="F6233" s="29"/>
      <c r="G6233" s="29"/>
      <c r="H6233" s="29"/>
      <c r="I6233" s="29"/>
      <c r="J6233" s="29"/>
      <c r="K6233" s="25"/>
      <c r="L6233" s="25"/>
      <c r="M6233" s="25"/>
      <c r="N6233" s="25"/>
      <c r="O6233" s="25"/>
      <c r="P6233" s="25"/>
      <c r="Q6233" s="28"/>
      <c r="R6233" s="29"/>
      <c r="S6233" s="27"/>
      <c r="T6233" s="27"/>
      <c r="U6233" s="28"/>
      <c r="V6233" s="26"/>
      <c r="W6233" s="26"/>
      <c r="X6233" s="26"/>
      <c r="Y6233" s="37"/>
      <c r="Z6233" s="37"/>
      <c r="AA6233" s="37"/>
      <c r="AB6233" s="30"/>
      <c r="AC6233" s="30"/>
      <c r="AD6233" s="31"/>
      <c r="AE6233" s="30"/>
      <c r="AF6233" s="30"/>
      <c r="AG6233" s="32"/>
      <c r="AH6233" s="30"/>
      <c r="AJ6233" s="30"/>
      <c r="AK6233" s="30"/>
      <c r="AL6233" s="30"/>
      <c r="AM6233" s="30"/>
      <c r="AN6233" s="30"/>
      <c r="AO6233" s="30"/>
      <c r="AP6233" s="30"/>
      <c r="AQ6233" s="30"/>
      <c r="AR6233" s="30"/>
      <c r="AS6233" s="30"/>
      <c r="AT6233" s="30"/>
      <c r="AU6233" s="121"/>
      <c r="AV6233" s="129"/>
      <c r="AW6233" s="129"/>
      <c r="AX6233" s="129"/>
    </row>
    <row r="6234" spans="1:50" x14ac:dyDescent="0.25">
      <c r="A6234" s="120"/>
      <c r="B6234" s="28"/>
      <c r="C6234" s="25"/>
      <c r="D6234" s="25"/>
      <c r="E6234" s="25"/>
      <c r="F6234" s="29"/>
      <c r="G6234" s="29"/>
      <c r="H6234" s="29"/>
      <c r="I6234" s="29"/>
      <c r="J6234" s="29"/>
      <c r="K6234" s="25"/>
      <c r="L6234" s="25"/>
      <c r="M6234" s="25"/>
      <c r="N6234" s="25"/>
      <c r="O6234" s="25"/>
      <c r="P6234" s="25"/>
      <c r="Q6234" s="28"/>
      <c r="R6234" s="29"/>
      <c r="S6234" s="27"/>
      <c r="T6234" s="27"/>
      <c r="U6234" s="28"/>
      <c r="V6234" s="26"/>
      <c r="W6234" s="26"/>
      <c r="X6234" s="26"/>
      <c r="Y6234" s="37"/>
      <c r="Z6234" s="37"/>
      <c r="AA6234" s="37"/>
      <c r="AB6234" s="30"/>
      <c r="AC6234" s="30"/>
      <c r="AD6234" s="31"/>
      <c r="AE6234" s="30"/>
      <c r="AF6234" s="30"/>
      <c r="AG6234" s="32"/>
      <c r="AH6234" s="30"/>
      <c r="AJ6234" s="30"/>
      <c r="AK6234" s="30"/>
      <c r="AL6234" s="30"/>
      <c r="AM6234" s="30"/>
      <c r="AN6234" s="30"/>
      <c r="AO6234" s="30"/>
      <c r="AP6234" s="30"/>
      <c r="AQ6234" s="30"/>
      <c r="AR6234" s="30"/>
      <c r="AS6234" s="30"/>
      <c r="AT6234" s="30"/>
      <c r="AU6234" s="121"/>
      <c r="AV6234" s="129"/>
      <c r="AW6234" s="129"/>
      <c r="AX6234" s="129"/>
    </row>
    <row r="6235" spans="1:50" x14ac:dyDescent="0.25">
      <c r="A6235" s="120"/>
      <c r="B6235" s="28"/>
      <c r="C6235" s="25"/>
      <c r="D6235" s="25"/>
      <c r="E6235" s="25"/>
      <c r="F6235" s="29"/>
      <c r="G6235" s="29"/>
      <c r="H6235" s="29"/>
      <c r="I6235" s="29"/>
      <c r="J6235" s="29"/>
      <c r="K6235" s="25"/>
      <c r="L6235" s="25"/>
      <c r="M6235" s="25"/>
      <c r="N6235" s="25"/>
      <c r="O6235" s="25"/>
      <c r="P6235" s="25"/>
      <c r="Q6235" s="28"/>
      <c r="R6235" s="29"/>
      <c r="S6235" s="27"/>
      <c r="T6235" s="27"/>
      <c r="U6235" s="28"/>
      <c r="V6235" s="26"/>
      <c r="W6235" s="26"/>
      <c r="X6235" s="26"/>
      <c r="Y6235" s="37"/>
      <c r="Z6235" s="37"/>
      <c r="AA6235" s="37"/>
      <c r="AB6235" s="30"/>
      <c r="AC6235" s="30"/>
      <c r="AD6235" s="31"/>
      <c r="AE6235" s="30"/>
      <c r="AF6235" s="30"/>
      <c r="AG6235" s="32"/>
      <c r="AH6235" s="30"/>
      <c r="AJ6235" s="30"/>
      <c r="AK6235" s="30"/>
      <c r="AL6235" s="30"/>
      <c r="AM6235" s="30"/>
      <c r="AN6235" s="30"/>
      <c r="AO6235" s="30"/>
      <c r="AP6235" s="30"/>
      <c r="AQ6235" s="30"/>
      <c r="AR6235" s="30"/>
      <c r="AS6235" s="30"/>
      <c r="AT6235" s="30"/>
      <c r="AU6235" s="121"/>
      <c r="AV6235" s="129"/>
      <c r="AW6235" s="129"/>
      <c r="AX6235" s="129"/>
    </row>
    <row r="6236" spans="1:50" x14ac:dyDescent="0.25">
      <c r="A6236" s="120"/>
      <c r="B6236" s="28"/>
      <c r="C6236" s="25"/>
      <c r="D6236" s="25"/>
      <c r="E6236" s="25"/>
      <c r="F6236" s="29"/>
      <c r="G6236" s="29"/>
      <c r="H6236" s="29"/>
      <c r="I6236" s="29"/>
      <c r="J6236" s="29"/>
      <c r="K6236" s="25"/>
      <c r="L6236" s="25"/>
      <c r="M6236" s="25"/>
      <c r="N6236" s="25"/>
      <c r="O6236" s="25"/>
      <c r="P6236" s="25"/>
      <c r="Q6236" s="28"/>
      <c r="R6236" s="29"/>
      <c r="S6236" s="27"/>
      <c r="T6236" s="27"/>
      <c r="U6236" s="28"/>
      <c r="V6236" s="26"/>
      <c r="W6236" s="26"/>
      <c r="X6236" s="26"/>
      <c r="Y6236" s="37"/>
      <c r="Z6236" s="37"/>
      <c r="AA6236" s="37"/>
      <c r="AB6236" s="30"/>
      <c r="AC6236" s="30"/>
      <c r="AD6236" s="31"/>
      <c r="AE6236" s="30"/>
      <c r="AF6236" s="30"/>
      <c r="AG6236" s="32"/>
      <c r="AH6236" s="30"/>
      <c r="AJ6236" s="30"/>
      <c r="AK6236" s="30"/>
      <c r="AL6236" s="30"/>
      <c r="AM6236" s="30"/>
      <c r="AN6236" s="30"/>
      <c r="AO6236" s="30"/>
      <c r="AP6236" s="30"/>
      <c r="AQ6236" s="30"/>
      <c r="AR6236" s="30"/>
      <c r="AS6236" s="30"/>
      <c r="AT6236" s="30"/>
      <c r="AU6236" s="121"/>
      <c r="AV6236" s="129"/>
      <c r="AW6236" s="129"/>
      <c r="AX6236" s="129"/>
    </row>
    <row r="6237" spans="1:50" x14ac:dyDescent="0.25">
      <c r="A6237" s="120"/>
      <c r="B6237" s="28"/>
      <c r="C6237" s="25"/>
      <c r="D6237" s="25"/>
      <c r="E6237" s="25"/>
      <c r="F6237" s="29"/>
      <c r="G6237" s="29"/>
      <c r="H6237" s="29"/>
      <c r="I6237" s="29"/>
      <c r="J6237" s="29"/>
      <c r="K6237" s="25"/>
      <c r="L6237" s="25"/>
      <c r="M6237" s="25"/>
      <c r="N6237" s="25"/>
      <c r="O6237" s="25"/>
      <c r="P6237" s="25"/>
      <c r="Q6237" s="28"/>
      <c r="R6237" s="29"/>
      <c r="S6237" s="27"/>
      <c r="T6237" s="27"/>
      <c r="U6237" s="28"/>
      <c r="V6237" s="26"/>
      <c r="W6237" s="26"/>
      <c r="X6237" s="26"/>
      <c r="Y6237" s="37"/>
      <c r="Z6237" s="37"/>
      <c r="AA6237" s="37"/>
      <c r="AB6237" s="30"/>
      <c r="AC6237" s="30"/>
      <c r="AD6237" s="31"/>
      <c r="AE6237" s="30"/>
      <c r="AF6237" s="30"/>
      <c r="AG6237" s="32"/>
      <c r="AH6237" s="30"/>
      <c r="AJ6237" s="30"/>
      <c r="AK6237" s="30"/>
      <c r="AL6237" s="30"/>
      <c r="AM6237" s="30"/>
      <c r="AN6237" s="30"/>
      <c r="AO6237" s="30"/>
      <c r="AP6237" s="30"/>
      <c r="AQ6237" s="30"/>
      <c r="AR6237" s="30"/>
      <c r="AS6237" s="30"/>
      <c r="AT6237" s="30"/>
      <c r="AU6237" s="121"/>
      <c r="AV6237" s="129"/>
      <c r="AW6237" s="129"/>
      <c r="AX6237" s="129"/>
    </row>
    <row r="6238" spans="1:50" x14ac:dyDescent="0.25">
      <c r="A6238" s="120"/>
      <c r="B6238" s="28"/>
      <c r="C6238" s="25"/>
      <c r="D6238" s="25"/>
      <c r="E6238" s="25"/>
      <c r="F6238" s="29"/>
      <c r="G6238" s="29"/>
      <c r="H6238" s="29"/>
      <c r="I6238" s="29"/>
      <c r="J6238" s="29"/>
      <c r="K6238" s="25"/>
      <c r="L6238" s="25"/>
      <c r="M6238" s="25"/>
      <c r="N6238" s="25"/>
      <c r="O6238" s="25"/>
      <c r="P6238" s="25"/>
      <c r="Q6238" s="28"/>
      <c r="R6238" s="29"/>
      <c r="S6238" s="27"/>
      <c r="T6238" s="27"/>
      <c r="U6238" s="28"/>
      <c r="V6238" s="26"/>
      <c r="W6238" s="26"/>
      <c r="X6238" s="26"/>
      <c r="Y6238" s="37"/>
      <c r="Z6238" s="37"/>
      <c r="AA6238" s="37"/>
      <c r="AB6238" s="30"/>
      <c r="AC6238" s="30"/>
      <c r="AD6238" s="31"/>
      <c r="AE6238" s="30"/>
      <c r="AF6238" s="30"/>
      <c r="AG6238" s="32"/>
      <c r="AH6238" s="30"/>
      <c r="AJ6238" s="30"/>
      <c r="AK6238" s="30"/>
      <c r="AL6238" s="30"/>
      <c r="AM6238" s="30"/>
      <c r="AN6238" s="30"/>
      <c r="AO6238" s="30"/>
      <c r="AP6238" s="30"/>
      <c r="AQ6238" s="30"/>
      <c r="AR6238" s="30"/>
      <c r="AS6238" s="30"/>
      <c r="AT6238" s="30"/>
      <c r="AU6238" s="121"/>
      <c r="AV6238" s="129"/>
      <c r="AW6238" s="129"/>
      <c r="AX6238" s="129"/>
    </row>
    <row r="6239" spans="1:50" x14ac:dyDescent="0.25">
      <c r="A6239" s="120"/>
      <c r="B6239" s="28"/>
      <c r="C6239" s="25"/>
      <c r="D6239" s="25"/>
      <c r="E6239" s="25"/>
      <c r="F6239" s="29"/>
      <c r="G6239" s="29"/>
      <c r="H6239" s="29"/>
      <c r="I6239" s="29"/>
      <c r="J6239" s="29"/>
      <c r="K6239" s="25"/>
      <c r="L6239" s="25"/>
      <c r="M6239" s="25"/>
      <c r="N6239" s="25"/>
      <c r="O6239" s="25"/>
      <c r="P6239" s="25"/>
      <c r="Q6239" s="28"/>
      <c r="R6239" s="29"/>
      <c r="S6239" s="27"/>
      <c r="T6239" s="27"/>
      <c r="U6239" s="28"/>
      <c r="V6239" s="26"/>
      <c r="W6239" s="26"/>
      <c r="X6239" s="26"/>
      <c r="Y6239" s="37"/>
      <c r="Z6239" s="37"/>
      <c r="AA6239" s="37"/>
      <c r="AB6239" s="30"/>
      <c r="AC6239" s="30"/>
      <c r="AD6239" s="31"/>
      <c r="AE6239" s="30"/>
      <c r="AF6239" s="30"/>
      <c r="AG6239" s="32"/>
      <c r="AH6239" s="30"/>
      <c r="AJ6239" s="30"/>
      <c r="AK6239" s="30"/>
      <c r="AL6239" s="30"/>
      <c r="AM6239" s="30"/>
      <c r="AN6239" s="30"/>
      <c r="AO6239" s="30"/>
      <c r="AP6239" s="30"/>
      <c r="AQ6239" s="30"/>
      <c r="AR6239" s="30"/>
      <c r="AS6239" s="30"/>
      <c r="AT6239" s="30"/>
      <c r="AU6239" s="121"/>
      <c r="AV6239" s="129"/>
      <c r="AW6239" s="129"/>
      <c r="AX6239" s="129"/>
    </row>
    <row r="6240" spans="1:50" x14ac:dyDescent="0.25">
      <c r="A6240" s="120"/>
      <c r="B6240" s="28"/>
      <c r="C6240" s="25"/>
      <c r="D6240" s="25"/>
      <c r="E6240" s="25"/>
      <c r="F6240" s="29"/>
      <c r="G6240" s="29"/>
      <c r="H6240" s="29"/>
      <c r="I6240" s="29"/>
      <c r="J6240" s="29"/>
      <c r="K6240" s="25"/>
      <c r="L6240" s="25"/>
      <c r="M6240" s="25"/>
      <c r="N6240" s="25"/>
      <c r="O6240" s="25"/>
      <c r="P6240" s="25"/>
      <c r="Q6240" s="28"/>
      <c r="R6240" s="29"/>
      <c r="S6240" s="27"/>
      <c r="T6240" s="27"/>
      <c r="U6240" s="28"/>
      <c r="V6240" s="26"/>
      <c r="W6240" s="26"/>
      <c r="X6240" s="26"/>
      <c r="Y6240" s="37"/>
      <c r="Z6240" s="37"/>
      <c r="AA6240" s="37"/>
      <c r="AB6240" s="30"/>
      <c r="AC6240" s="30"/>
      <c r="AD6240" s="31"/>
      <c r="AE6240" s="30"/>
      <c r="AF6240" s="30"/>
      <c r="AG6240" s="32"/>
      <c r="AH6240" s="30"/>
      <c r="AJ6240" s="30"/>
      <c r="AK6240" s="30"/>
      <c r="AL6240" s="30"/>
      <c r="AM6240" s="30"/>
      <c r="AN6240" s="30"/>
      <c r="AO6240" s="30"/>
      <c r="AP6240" s="30"/>
      <c r="AQ6240" s="30"/>
      <c r="AR6240" s="30"/>
      <c r="AS6240" s="30"/>
      <c r="AT6240" s="30"/>
      <c r="AU6240" s="121"/>
      <c r="AV6240" s="129"/>
      <c r="AW6240" s="129"/>
      <c r="AX6240" s="129"/>
    </row>
    <row r="6241" spans="1:50" x14ac:dyDescent="0.25">
      <c r="A6241" s="120"/>
      <c r="B6241" s="28"/>
      <c r="C6241" s="25"/>
      <c r="D6241" s="25"/>
      <c r="E6241" s="25"/>
      <c r="F6241" s="29"/>
      <c r="G6241" s="29"/>
      <c r="H6241" s="29"/>
      <c r="I6241" s="29"/>
      <c r="J6241" s="29"/>
      <c r="K6241" s="25"/>
      <c r="L6241" s="25"/>
      <c r="M6241" s="25"/>
      <c r="N6241" s="25"/>
      <c r="O6241" s="25"/>
      <c r="P6241" s="25"/>
      <c r="Q6241" s="28"/>
      <c r="R6241" s="29"/>
      <c r="S6241" s="27"/>
      <c r="T6241" s="27"/>
      <c r="U6241" s="28"/>
      <c r="V6241" s="26"/>
      <c r="W6241" s="26"/>
      <c r="X6241" s="26"/>
      <c r="Y6241" s="37"/>
      <c r="Z6241" s="37"/>
      <c r="AA6241" s="37"/>
      <c r="AB6241" s="30"/>
      <c r="AC6241" s="30"/>
      <c r="AD6241" s="31"/>
      <c r="AE6241" s="30"/>
      <c r="AF6241" s="30"/>
      <c r="AG6241" s="32"/>
      <c r="AH6241" s="30"/>
      <c r="AJ6241" s="30"/>
      <c r="AK6241" s="30"/>
      <c r="AL6241" s="30"/>
      <c r="AM6241" s="30"/>
      <c r="AN6241" s="30"/>
      <c r="AO6241" s="30"/>
      <c r="AP6241" s="30"/>
      <c r="AQ6241" s="30"/>
      <c r="AR6241" s="30"/>
      <c r="AS6241" s="30"/>
      <c r="AT6241" s="30"/>
      <c r="AU6241" s="121"/>
      <c r="AV6241" s="129"/>
      <c r="AW6241" s="129"/>
      <c r="AX6241" s="129"/>
    </row>
    <row r="6242" spans="1:50" x14ac:dyDescent="0.25">
      <c r="A6242" s="120"/>
      <c r="B6242" s="28"/>
      <c r="C6242" s="25"/>
      <c r="D6242" s="25"/>
      <c r="E6242" s="25"/>
      <c r="F6242" s="29"/>
      <c r="G6242" s="29"/>
      <c r="H6242" s="29"/>
      <c r="I6242" s="29"/>
      <c r="J6242" s="29"/>
      <c r="K6242" s="25"/>
      <c r="L6242" s="25"/>
      <c r="M6242" s="25"/>
      <c r="N6242" s="25"/>
      <c r="O6242" s="25"/>
      <c r="P6242" s="25"/>
      <c r="Q6242" s="28"/>
      <c r="R6242" s="29"/>
      <c r="S6242" s="27"/>
      <c r="T6242" s="27"/>
      <c r="U6242" s="28"/>
      <c r="V6242" s="26"/>
      <c r="W6242" s="26"/>
      <c r="X6242" s="26"/>
      <c r="Y6242" s="37"/>
      <c r="Z6242" s="37"/>
      <c r="AA6242" s="37"/>
      <c r="AB6242" s="30"/>
      <c r="AC6242" s="30"/>
      <c r="AD6242" s="31"/>
      <c r="AE6242" s="30"/>
      <c r="AF6242" s="30"/>
      <c r="AG6242" s="32"/>
      <c r="AH6242" s="30"/>
      <c r="AJ6242" s="30"/>
      <c r="AK6242" s="30"/>
      <c r="AL6242" s="30"/>
      <c r="AM6242" s="30"/>
      <c r="AN6242" s="30"/>
      <c r="AO6242" s="30"/>
      <c r="AP6242" s="30"/>
      <c r="AQ6242" s="30"/>
      <c r="AR6242" s="30"/>
      <c r="AS6242" s="30"/>
      <c r="AT6242" s="30"/>
      <c r="AU6242" s="121"/>
      <c r="AV6242" s="129"/>
      <c r="AW6242" s="129"/>
      <c r="AX6242" s="129"/>
    </row>
    <row r="6243" spans="1:50" x14ac:dyDescent="0.25">
      <c r="A6243" s="120"/>
      <c r="B6243" s="28"/>
      <c r="C6243" s="25"/>
      <c r="D6243" s="25"/>
      <c r="E6243" s="25"/>
      <c r="F6243" s="29"/>
      <c r="G6243" s="29"/>
      <c r="H6243" s="29"/>
      <c r="I6243" s="29"/>
      <c r="J6243" s="29"/>
      <c r="K6243" s="25"/>
      <c r="L6243" s="25"/>
      <c r="M6243" s="25"/>
      <c r="N6243" s="25"/>
      <c r="O6243" s="25"/>
      <c r="P6243" s="25"/>
      <c r="Q6243" s="28"/>
      <c r="R6243" s="29"/>
      <c r="S6243" s="27"/>
      <c r="T6243" s="27"/>
      <c r="U6243" s="28"/>
      <c r="V6243" s="26"/>
      <c r="W6243" s="26"/>
      <c r="X6243" s="26"/>
      <c r="Y6243" s="37"/>
      <c r="Z6243" s="37"/>
      <c r="AA6243" s="37"/>
      <c r="AB6243" s="30"/>
      <c r="AC6243" s="30"/>
      <c r="AD6243" s="31"/>
      <c r="AE6243" s="30"/>
      <c r="AF6243" s="30"/>
      <c r="AG6243" s="32"/>
      <c r="AH6243" s="30"/>
      <c r="AJ6243" s="30"/>
      <c r="AK6243" s="30"/>
      <c r="AL6243" s="30"/>
      <c r="AM6243" s="30"/>
      <c r="AN6243" s="30"/>
      <c r="AO6243" s="30"/>
      <c r="AP6243" s="30"/>
      <c r="AQ6243" s="30"/>
      <c r="AR6243" s="30"/>
      <c r="AS6243" s="30"/>
      <c r="AT6243" s="30"/>
      <c r="AU6243" s="121"/>
      <c r="AV6243" s="129"/>
      <c r="AW6243" s="129"/>
      <c r="AX6243" s="129"/>
    </row>
    <row r="6244" spans="1:50" x14ac:dyDescent="0.25">
      <c r="A6244" s="120"/>
      <c r="B6244" s="28"/>
      <c r="C6244" s="25"/>
      <c r="D6244" s="25"/>
      <c r="E6244" s="25"/>
      <c r="F6244" s="29"/>
      <c r="G6244" s="29"/>
      <c r="H6244" s="29"/>
      <c r="I6244" s="29"/>
      <c r="J6244" s="29"/>
      <c r="K6244" s="25"/>
      <c r="L6244" s="25"/>
      <c r="M6244" s="25"/>
      <c r="N6244" s="25"/>
      <c r="O6244" s="25"/>
      <c r="P6244" s="25"/>
      <c r="Q6244" s="28"/>
      <c r="R6244" s="29"/>
      <c r="S6244" s="27"/>
      <c r="T6244" s="27"/>
      <c r="U6244" s="28"/>
      <c r="V6244" s="26"/>
      <c r="W6244" s="26"/>
      <c r="X6244" s="26"/>
      <c r="Y6244" s="37"/>
      <c r="Z6244" s="37"/>
      <c r="AA6244" s="37"/>
      <c r="AB6244" s="30"/>
      <c r="AC6244" s="30"/>
      <c r="AD6244" s="31"/>
      <c r="AE6244" s="30"/>
      <c r="AF6244" s="30"/>
      <c r="AG6244" s="32"/>
      <c r="AH6244" s="30"/>
      <c r="AJ6244" s="30"/>
      <c r="AK6244" s="30"/>
      <c r="AL6244" s="30"/>
      <c r="AM6244" s="30"/>
      <c r="AN6244" s="30"/>
      <c r="AO6244" s="30"/>
      <c r="AP6244" s="30"/>
      <c r="AQ6244" s="30"/>
      <c r="AR6244" s="30"/>
      <c r="AS6244" s="30"/>
      <c r="AT6244" s="30"/>
      <c r="AU6244" s="121"/>
      <c r="AV6244" s="129"/>
      <c r="AW6244" s="129"/>
      <c r="AX6244" s="129"/>
    </row>
    <row r="6245" spans="1:50" x14ac:dyDescent="0.25">
      <c r="A6245" s="120"/>
      <c r="B6245" s="28"/>
      <c r="C6245" s="25"/>
      <c r="D6245" s="25"/>
      <c r="E6245" s="25"/>
      <c r="F6245" s="29"/>
      <c r="G6245" s="29"/>
      <c r="H6245" s="29"/>
      <c r="I6245" s="29"/>
      <c r="J6245" s="29"/>
      <c r="K6245" s="25"/>
      <c r="L6245" s="25"/>
      <c r="M6245" s="25"/>
      <c r="N6245" s="25"/>
      <c r="O6245" s="25"/>
      <c r="P6245" s="25"/>
      <c r="Q6245" s="28"/>
      <c r="R6245" s="29"/>
      <c r="S6245" s="27"/>
      <c r="T6245" s="27"/>
      <c r="U6245" s="28"/>
      <c r="V6245" s="26"/>
      <c r="W6245" s="26"/>
      <c r="X6245" s="26"/>
      <c r="Y6245" s="37"/>
      <c r="Z6245" s="37"/>
      <c r="AA6245" s="37"/>
      <c r="AB6245" s="30"/>
      <c r="AC6245" s="30"/>
      <c r="AD6245" s="31"/>
      <c r="AE6245" s="30"/>
      <c r="AF6245" s="30"/>
      <c r="AG6245" s="32"/>
      <c r="AH6245" s="30"/>
      <c r="AJ6245" s="30"/>
      <c r="AK6245" s="30"/>
      <c r="AL6245" s="30"/>
      <c r="AM6245" s="30"/>
      <c r="AN6245" s="30"/>
      <c r="AO6245" s="30"/>
      <c r="AP6245" s="30"/>
      <c r="AQ6245" s="30"/>
      <c r="AR6245" s="30"/>
      <c r="AS6245" s="30"/>
      <c r="AT6245" s="30"/>
      <c r="AU6245" s="121"/>
      <c r="AV6245" s="129"/>
      <c r="AW6245" s="129"/>
      <c r="AX6245" s="129"/>
    </row>
    <row r="6246" spans="1:50" x14ac:dyDescent="0.25">
      <c r="A6246" s="120"/>
      <c r="B6246" s="28"/>
      <c r="C6246" s="25"/>
      <c r="D6246" s="25"/>
      <c r="E6246" s="25"/>
      <c r="F6246" s="29"/>
      <c r="G6246" s="29"/>
      <c r="H6246" s="29"/>
      <c r="I6246" s="29"/>
      <c r="J6246" s="29"/>
      <c r="K6246" s="25"/>
      <c r="L6246" s="25"/>
      <c r="M6246" s="25"/>
      <c r="N6246" s="25"/>
      <c r="O6246" s="25"/>
      <c r="P6246" s="25"/>
      <c r="Q6246" s="28"/>
      <c r="R6246" s="29"/>
      <c r="S6246" s="27"/>
      <c r="T6246" s="27"/>
      <c r="U6246" s="28"/>
      <c r="V6246" s="26"/>
      <c r="W6246" s="26"/>
      <c r="X6246" s="26"/>
      <c r="Y6246" s="37"/>
      <c r="Z6246" s="37"/>
      <c r="AA6246" s="37"/>
      <c r="AB6246" s="30"/>
      <c r="AC6246" s="30"/>
      <c r="AD6246" s="31"/>
      <c r="AE6246" s="30"/>
      <c r="AF6246" s="30"/>
      <c r="AG6246" s="32"/>
      <c r="AH6246" s="30"/>
      <c r="AJ6246" s="30"/>
      <c r="AK6246" s="30"/>
      <c r="AL6246" s="30"/>
      <c r="AM6246" s="30"/>
      <c r="AN6246" s="30"/>
      <c r="AO6246" s="30"/>
      <c r="AP6246" s="30"/>
      <c r="AQ6246" s="30"/>
      <c r="AR6246" s="30"/>
      <c r="AS6246" s="30"/>
      <c r="AT6246" s="30"/>
      <c r="AU6246" s="121"/>
      <c r="AV6246" s="129"/>
      <c r="AW6246" s="129"/>
      <c r="AX6246" s="129"/>
    </row>
    <row r="6247" spans="1:50" x14ac:dyDescent="0.25">
      <c r="A6247" s="120"/>
      <c r="B6247" s="28"/>
      <c r="C6247" s="25"/>
      <c r="D6247" s="25"/>
      <c r="E6247" s="25"/>
      <c r="F6247" s="29"/>
      <c r="G6247" s="29"/>
      <c r="H6247" s="29"/>
      <c r="I6247" s="29"/>
      <c r="J6247" s="29"/>
      <c r="K6247" s="25"/>
      <c r="L6247" s="25"/>
      <c r="M6247" s="25"/>
      <c r="N6247" s="25"/>
      <c r="O6247" s="25"/>
      <c r="P6247" s="25"/>
      <c r="Q6247" s="28"/>
      <c r="R6247" s="29"/>
      <c r="S6247" s="27"/>
      <c r="T6247" s="27"/>
      <c r="U6247" s="28"/>
      <c r="V6247" s="26"/>
      <c r="W6247" s="26"/>
      <c r="X6247" s="26"/>
      <c r="Y6247" s="37"/>
      <c r="Z6247" s="37"/>
      <c r="AA6247" s="37"/>
      <c r="AB6247" s="30"/>
      <c r="AC6247" s="30"/>
      <c r="AD6247" s="31"/>
      <c r="AE6247" s="30"/>
      <c r="AF6247" s="30"/>
      <c r="AG6247" s="32"/>
      <c r="AH6247" s="30"/>
      <c r="AJ6247" s="30"/>
      <c r="AK6247" s="30"/>
      <c r="AL6247" s="30"/>
      <c r="AM6247" s="30"/>
      <c r="AN6247" s="30"/>
      <c r="AO6247" s="30"/>
      <c r="AP6247" s="30"/>
      <c r="AQ6247" s="30"/>
      <c r="AR6247" s="30"/>
      <c r="AS6247" s="30"/>
      <c r="AT6247" s="30"/>
      <c r="AU6247" s="121"/>
      <c r="AV6247" s="129"/>
      <c r="AW6247" s="129"/>
      <c r="AX6247" s="129"/>
    </row>
    <row r="6248" spans="1:50" x14ac:dyDescent="0.25">
      <c r="A6248" s="120"/>
      <c r="B6248" s="28"/>
      <c r="C6248" s="25"/>
      <c r="D6248" s="25"/>
      <c r="E6248" s="25"/>
      <c r="F6248" s="29"/>
      <c r="G6248" s="29"/>
      <c r="H6248" s="29"/>
      <c r="I6248" s="29"/>
      <c r="J6248" s="29"/>
      <c r="K6248" s="25"/>
      <c r="L6248" s="25"/>
      <c r="M6248" s="25"/>
      <c r="N6248" s="25"/>
      <c r="O6248" s="25"/>
      <c r="P6248" s="25"/>
      <c r="Q6248" s="28"/>
      <c r="R6248" s="29"/>
      <c r="S6248" s="27"/>
      <c r="T6248" s="27"/>
      <c r="U6248" s="28"/>
      <c r="V6248" s="26"/>
      <c r="W6248" s="26"/>
      <c r="X6248" s="26"/>
      <c r="Y6248" s="37"/>
      <c r="Z6248" s="37"/>
      <c r="AA6248" s="37"/>
      <c r="AB6248" s="30"/>
      <c r="AC6248" s="30"/>
      <c r="AD6248" s="31"/>
      <c r="AE6248" s="30"/>
      <c r="AF6248" s="30"/>
      <c r="AG6248" s="32"/>
      <c r="AH6248" s="30"/>
      <c r="AJ6248" s="30"/>
      <c r="AK6248" s="30"/>
      <c r="AL6248" s="30"/>
      <c r="AM6248" s="30"/>
      <c r="AN6248" s="30"/>
      <c r="AO6248" s="30"/>
      <c r="AP6248" s="30"/>
      <c r="AQ6248" s="30"/>
      <c r="AR6248" s="30"/>
      <c r="AS6248" s="30"/>
      <c r="AT6248" s="30"/>
      <c r="AU6248" s="121"/>
      <c r="AV6248" s="129"/>
      <c r="AW6248" s="129"/>
      <c r="AX6248" s="129"/>
    </row>
    <row r="6249" spans="1:50" x14ac:dyDescent="0.25">
      <c r="A6249" s="120"/>
      <c r="B6249" s="28"/>
      <c r="C6249" s="25"/>
      <c r="D6249" s="25"/>
      <c r="E6249" s="25"/>
      <c r="F6249" s="29"/>
      <c r="G6249" s="29"/>
      <c r="H6249" s="29"/>
      <c r="I6249" s="29"/>
      <c r="J6249" s="29"/>
      <c r="K6249" s="25"/>
      <c r="L6249" s="25"/>
      <c r="M6249" s="25"/>
      <c r="N6249" s="25"/>
      <c r="O6249" s="25"/>
      <c r="P6249" s="25"/>
      <c r="Q6249" s="28"/>
      <c r="R6249" s="29"/>
      <c r="S6249" s="27"/>
      <c r="T6249" s="27"/>
      <c r="U6249" s="28"/>
      <c r="V6249" s="26"/>
      <c r="W6249" s="26"/>
      <c r="X6249" s="26"/>
      <c r="Y6249" s="37"/>
      <c r="Z6249" s="37"/>
      <c r="AA6249" s="37"/>
      <c r="AB6249" s="30"/>
      <c r="AC6249" s="30"/>
      <c r="AD6249" s="31"/>
      <c r="AE6249" s="30"/>
      <c r="AF6249" s="30"/>
      <c r="AG6249" s="32"/>
      <c r="AH6249" s="30"/>
      <c r="AJ6249" s="30"/>
      <c r="AK6249" s="30"/>
      <c r="AL6249" s="30"/>
      <c r="AM6249" s="30"/>
      <c r="AN6249" s="30"/>
      <c r="AO6249" s="30"/>
      <c r="AP6249" s="30"/>
      <c r="AQ6249" s="30"/>
      <c r="AR6249" s="30"/>
      <c r="AS6249" s="30"/>
      <c r="AT6249" s="30"/>
      <c r="AU6249" s="121"/>
      <c r="AV6249" s="129"/>
      <c r="AW6249" s="129"/>
      <c r="AX6249" s="129"/>
    </row>
    <row r="6250" spans="1:50" x14ac:dyDescent="0.25">
      <c r="A6250" s="120"/>
      <c r="B6250" s="28"/>
      <c r="C6250" s="25"/>
      <c r="D6250" s="25"/>
      <c r="E6250" s="25"/>
      <c r="F6250" s="29"/>
      <c r="G6250" s="29"/>
      <c r="H6250" s="29"/>
      <c r="I6250" s="29"/>
      <c r="J6250" s="29"/>
      <c r="K6250" s="25"/>
      <c r="L6250" s="25"/>
      <c r="M6250" s="25"/>
      <c r="N6250" s="25"/>
      <c r="O6250" s="25"/>
      <c r="P6250" s="25"/>
      <c r="Q6250" s="28"/>
      <c r="R6250" s="29"/>
      <c r="S6250" s="27"/>
      <c r="T6250" s="27"/>
      <c r="U6250" s="28"/>
      <c r="V6250" s="26"/>
      <c r="W6250" s="26"/>
      <c r="X6250" s="26"/>
      <c r="Y6250" s="37"/>
      <c r="Z6250" s="37"/>
      <c r="AA6250" s="37"/>
      <c r="AB6250" s="30"/>
      <c r="AC6250" s="30"/>
      <c r="AD6250" s="31"/>
      <c r="AE6250" s="30"/>
      <c r="AF6250" s="30"/>
      <c r="AG6250" s="32"/>
      <c r="AH6250" s="30"/>
      <c r="AJ6250" s="30"/>
      <c r="AK6250" s="30"/>
      <c r="AL6250" s="30"/>
      <c r="AM6250" s="30"/>
      <c r="AN6250" s="30"/>
      <c r="AO6250" s="30"/>
      <c r="AP6250" s="30"/>
      <c r="AQ6250" s="30"/>
      <c r="AR6250" s="30"/>
      <c r="AS6250" s="30"/>
      <c r="AT6250" s="30"/>
      <c r="AU6250" s="121"/>
      <c r="AV6250" s="129"/>
      <c r="AW6250" s="129"/>
      <c r="AX6250" s="129"/>
    </row>
    <row r="6251" spans="1:50" x14ac:dyDescent="0.25">
      <c r="A6251" s="120"/>
      <c r="B6251" s="28"/>
      <c r="C6251" s="25"/>
      <c r="D6251" s="25"/>
      <c r="E6251" s="25"/>
      <c r="F6251" s="29"/>
      <c r="G6251" s="29"/>
      <c r="H6251" s="29"/>
      <c r="I6251" s="29"/>
      <c r="J6251" s="29"/>
      <c r="K6251" s="25"/>
      <c r="L6251" s="25"/>
      <c r="M6251" s="25"/>
      <c r="N6251" s="25"/>
      <c r="O6251" s="25"/>
      <c r="P6251" s="25"/>
      <c r="Q6251" s="28"/>
      <c r="R6251" s="29"/>
      <c r="S6251" s="27"/>
      <c r="T6251" s="27"/>
      <c r="U6251" s="28"/>
      <c r="V6251" s="26"/>
      <c r="W6251" s="26"/>
      <c r="X6251" s="26"/>
      <c r="Y6251" s="37"/>
      <c r="Z6251" s="37"/>
      <c r="AA6251" s="37"/>
      <c r="AB6251" s="30"/>
      <c r="AC6251" s="30"/>
      <c r="AD6251" s="31"/>
      <c r="AE6251" s="30"/>
      <c r="AF6251" s="30"/>
      <c r="AG6251" s="32"/>
      <c r="AH6251" s="30"/>
      <c r="AJ6251" s="30"/>
      <c r="AK6251" s="30"/>
      <c r="AL6251" s="30"/>
      <c r="AM6251" s="30"/>
      <c r="AN6251" s="30"/>
      <c r="AO6251" s="30"/>
      <c r="AP6251" s="30"/>
      <c r="AQ6251" s="30"/>
      <c r="AR6251" s="30"/>
      <c r="AS6251" s="30"/>
      <c r="AT6251" s="30"/>
      <c r="AU6251" s="121"/>
      <c r="AV6251" s="129"/>
      <c r="AW6251" s="129"/>
      <c r="AX6251" s="129"/>
    </row>
    <row r="6252" spans="1:50" x14ac:dyDescent="0.25">
      <c r="A6252" s="120"/>
      <c r="B6252" s="28"/>
      <c r="C6252" s="25"/>
      <c r="D6252" s="25"/>
      <c r="E6252" s="25"/>
      <c r="F6252" s="29"/>
      <c r="G6252" s="29"/>
      <c r="H6252" s="29"/>
      <c r="I6252" s="29"/>
      <c r="J6252" s="29"/>
      <c r="K6252" s="25"/>
      <c r="L6252" s="25"/>
      <c r="M6252" s="25"/>
      <c r="N6252" s="25"/>
      <c r="O6252" s="25"/>
      <c r="P6252" s="25"/>
      <c r="Q6252" s="28"/>
      <c r="R6252" s="29"/>
      <c r="S6252" s="27"/>
      <c r="T6252" s="27"/>
      <c r="U6252" s="28"/>
      <c r="V6252" s="26"/>
      <c r="W6252" s="26"/>
      <c r="X6252" s="26"/>
      <c r="Y6252" s="37"/>
      <c r="Z6252" s="37"/>
      <c r="AA6252" s="37"/>
      <c r="AB6252" s="30"/>
      <c r="AC6252" s="30"/>
      <c r="AD6252" s="31"/>
      <c r="AE6252" s="30"/>
      <c r="AF6252" s="30"/>
      <c r="AG6252" s="32"/>
      <c r="AH6252" s="30"/>
      <c r="AJ6252" s="30"/>
      <c r="AK6252" s="30"/>
      <c r="AL6252" s="30"/>
      <c r="AM6252" s="30"/>
      <c r="AN6252" s="30"/>
      <c r="AO6252" s="30"/>
      <c r="AP6252" s="30"/>
      <c r="AQ6252" s="30"/>
      <c r="AR6252" s="30"/>
      <c r="AS6252" s="30"/>
      <c r="AT6252" s="30"/>
      <c r="AU6252" s="121"/>
      <c r="AV6252" s="129"/>
      <c r="AW6252" s="129"/>
      <c r="AX6252" s="129"/>
    </row>
    <row r="6253" spans="1:50" x14ac:dyDescent="0.25">
      <c r="A6253" s="120"/>
      <c r="B6253" s="28"/>
      <c r="C6253" s="25"/>
      <c r="D6253" s="25"/>
      <c r="E6253" s="25"/>
      <c r="F6253" s="29"/>
      <c r="G6253" s="29"/>
      <c r="H6253" s="29"/>
      <c r="I6253" s="29"/>
      <c r="J6253" s="29"/>
      <c r="K6253" s="25"/>
      <c r="L6253" s="25"/>
      <c r="M6253" s="25"/>
      <c r="N6253" s="25"/>
      <c r="O6253" s="25"/>
      <c r="P6253" s="25"/>
      <c r="Q6253" s="28"/>
      <c r="R6253" s="29"/>
      <c r="S6253" s="27"/>
      <c r="T6253" s="27"/>
      <c r="U6253" s="28"/>
      <c r="V6253" s="26"/>
      <c r="W6253" s="26"/>
      <c r="X6253" s="26"/>
      <c r="Y6253" s="37"/>
      <c r="Z6253" s="37"/>
      <c r="AA6253" s="37"/>
      <c r="AB6253" s="30"/>
      <c r="AC6253" s="30"/>
      <c r="AD6253" s="31"/>
      <c r="AE6253" s="30"/>
      <c r="AF6253" s="30"/>
      <c r="AG6253" s="32"/>
      <c r="AH6253" s="30"/>
      <c r="AJ6253" s="30"/>
      <c r="AK6253" s="30"/>
      <c r="AL6253" s="30"/>
      <c r="AM6253" s="30"/>
      <c r="AN6253" s="30"/>
      <c r="AO6253" s="30"/>
      <c r="AP6253" s="30"/>
      <c r="AQ6253" s="30"/>
      <c r="AR6253" s="30"/>
      <c r="AS6253" s="30"/>
      <c r="AT6253" s="30"/>
      <c r="AU6253" s="121"/>
      <c r="AV6253" s="129"/>
      <c r="AW6253" s="129"/>
      <c r="AX6253" s="129"/>
    </row>
    <row r="6254" spans="1:50" x14ac:dyDescent="0.25">
      <c r="A6254" s="120"/>
      <c r="B6254" s="28"/>
      <c r="C6254" s="25"/>
      <c r="D6254" s="25"/>
      <c r="E6254" s="25"/>
      <c r="F6254" s="29"/>
      <c r="G6254" s="29"/>
      <c r="H6254" s="29"/>
      <c r="I6254" s="29"/>
      <c r="J6254" s="29"/>
      <c r="K6254" s="25"/>
      <c r="L6254" s="25"/>
      <c r="M6254" s="25"/>
      <c r="N6254" s="25"/>
      <c r="O6254" s="25"/>
      <c r="P6254" s="25"/>
      <c r="Q6254" s="28"/>
      <c r="R6254" s="29"/>
      <c r="S6254" s="27"/>
      <c r="T6254" s="27"/>
      <c r="U6254" s="28"/>
      <c r="V6254" s="26"/>
      <c r="W6254" s="26"/>
      <c r="X6254" s="26"/>
      <c r="Y6254" s="37"/>
      <c r="Z6254" s="37"/>
      <c r="AA6254" s="37"/>
      <c r="AB6254" s="30"/>
      <c r="AC6254" s="30"/>
      <c r="AD6254" s="31"/>
      <c r="AE6254" s="30"/>
      <c r="AF6254" s="30"/>
      <c r="AG6254" s="32"/>
      <c r="AH6254" s="30"/>
      <c r="AJ6254" s="30"/>
      <c r="AK6254" s="30"/>
      <c r="AL6254" s="30"/>
      <c r="AM6254" s="30"/>
      <c r="AN6254" s="30"/>
      <c r="AO6254" s="30"/>
      <c r="AP6254" s="30"/>
      <c r="AQ6254" s="30"/>
      <c r="AR6254" s="30"/>
      <c r="AS6254" s="30"/>
      <c r="AT6254" s="30"/>
      <c r="AU6254" s="121"/>
      <c r="AV6254" s="129"/>
      <c r="AW6254" s="129"/>
      <c r="AX6254" s="129"/>
    </row>
    <row r="6255" spans="1:50" x14ac:dyDescent="0.25">
      <c r="A6255" s="120"/>
      <c r="B6255" s="28"/>
      <c r="C6255" s="25"/>
      <c r="D6255" s="25"/>
      <c r="E6255" s="25"/>
      <c r="F6255" s="29"/>
      <c r="G6255" s="29"/>
      <c r="H6255" s="29"/>
      <c r="I6255" s="29"/>
      <c r="J6255" s="29"/>
      <c r="K6255" s="25"/>
      <c r="L6255" s="25"/>
      <c r="M6255" s="25"/>
      <c r="N6255" s="25"/>
      <c r="O6255" s="25"/>
      <c r="P6255" s="25"/>
      <c r="Q6255" s="28"/>
      <c r="R6255" s="29"/>
      <c r="S6255" s="27"/>
      <c r="T6255" s="27"/>
      <c r="U6255" s="28"/>
      <c r="V6255" s="26"/>
      <c r="W6255" s="26"/>
      <c r="X6255" s="26"/>
      <c r="Y6255" s="37"/>
      <c r="Z6255" s="37"/>
      <c r="AA6255" s="37"/>
      <c r="AB6255" s="30"/>
      <c r="AC6255" s="30"/>
      <c r="AD6255" s="31"/>
      <c r="AE6255" s="30"/>
      <c r="AF6255" s="30"/>
      <c r="AG6255" s="32"/>
      <c r="AH6255" s="30"/>
      <c r="AJ6255" s="30"/>
      <c r="AK6255" s="30"/>
      <c r="AL6255" s="30"/>
      <c r="AM6255" s="30"/>
      <c r="AN6255" s="30"/>
      <c r="AO6255" s="30"/>
      <c r="AP6255" s="30"/>
      <c r="AQ6255" s="30"/>
      <c r="AR6255" s="30"/>
      <c r="AS6255" s="30"/>
      <c r="AT6255" s="30"/>
      <c r="AU6255" s="121"/>
      <c r="AV6255" s="129"/>
      <c r="AW6255" s="129"/>
      <c r="AX6255" s="129"/>
    </row>
    <row r="6256" spans="1:50" x14ac:dyDescent="0.25">
      <c r="A6256" s="120"/>
      <c r="B6256" s="28"/>
      <c r="C6256" s="25"/>
      <c r="D6256" s="25"/>
      <c r="E6256" s="25"/>
      <c r="F6256" s="29"/>
      <c r="G6256" s="29"/>
      <c r="H6256" s="29"/>
      <c r="I6256" s="29"/>
      <c r="J6256" s="29"/>
      <c r="K6256" s="25"/>
      <c r="L6256" s="25"/>
      <c r="M6256" s="25"/>
      <c r="N6256" s="25"/>
      <c r="O6256" s="25"/>
      <c r="P6256" s="25"/>
      <c r="Q6256" s="28"/>
      <c r="R6256" s="29"/>
      <c r="S6256" s="27"/>
      <c r="T6256" s="27"/>
      <c r="U6256" s="28"/>
      <c r="V6256" s="26"/>
      <c r="W6256" s="26"/>
      <c r="X6256" s="26"/>
      <c r="Y6256" s="37"/>
      <c r="Z6256" s="37"/>
      <c r="AA6256" s="37"/>
      <c r="AB6256" s="30"/>
      <c r="AC6256" s="30"/>
      <c r="AD6256" s="31"/>
      <c r="AE6256" s="30"/>
      <c r="AF6256" s="30"/>
      <c r="AG6256" s="32"/>
      <c r="AH6256" s="30"/>
      <c r="AJ6256" s="30"/>
      <c r="AK6256" s="30"/>
      <c r="AL6256" s="30"/>
      <c r="AM6256" s="30"/>
      <c r="AN6256" s="30"/>
      <c r="AO6256" s="30"/>
      <c r="AP6256" s="30"/>
      <c r="AQ6256" s="30"/>
      <c r="AR6256" s="30"/>
      <c r="AS6256" s="30"/>
      <c r="AT6256" s="30"/>
      <c r="AU6256" s="121"/>
      <c r="AV6256" s="129"/>
      <c r="AW6256" s="129"/>
      <c r="AX6256" s="129"/>
    </row>
    <row r="6257" spans="1:50" x14ac:dyDescent="0.25">
      <c r="A6257" s="120"/>
      <c r="B6257" s="28"/>
      <c r="C6257" s="25"/>
      <c r="D6257" s="25"/>
      <c r="E6257" s="25"/>
      <c r="F6257" s="29"/>
      <c r="G6257" s="29"/>
      <c r="H6257" s="29"/>
      <c r="I6257" s="29"/>
      <c r="J6257" s="29"/>
      <c r="K6257" s="25"/>
      <c r="L6257" s="25"/>
      <c r="M6257" s="25"/>
      <c r="N6257" s="25"/>
      <c r="O6257" s="25"/>
      <c r="P6257" s="25"/>
      <c r="Q6257" s="28"/>
      <c r="R6257" s="29"/>
      <c r="S6257" s="27"/>
      <c r="T6257" s="27"/>
      <c r="U6257" s="28"/>
      <c r="V6257" s="26"/>
      <c r="W6257" s="26"/>
      <c r="X6257" s="26"/>
      <c r="Y6257" s="37"/>
      <c r="Z6257" s="37"/>
      <c r="AA6257" s="37"/>
      <c r="AB6257" s="30"/>
      <c r="AC6257" s="30"/>
      <c r="AD6257" s="31"/>
      <c r="AE6257" s="30"/>
      <c r="AF6257" s="30"/>
      <c r="AG6257" s="32"/>
      <c r="AH6257" s="30"/>
      <c r="AJ6257" s="30"/>
      <c r="AK6257" s="30"/>
      <c r="AL6257" s="30"/>
      <c r="AM6257" s="30"/>
      <c r="AN6257" s="30"/>
      <c r="AO6257" s="30"/>
      <c r="AP6257" s="30"/>
      <c r="AQ6257" s="30"/>
      <c r="AR6257" s="30"/>
      <c r="AS6257" s="30"/>
      <c r="AT6257" s="30"/>
      <c r="AU6257" s="121"/>
      <c r="AV6257" s="129"/>
      <c r="AW6257" s="129"/>
      <c r="AX6257" s="129"/>
    </row>
    <row r="6258" spans="1:50" x14ac:dyDescent="0.25">
      <c r="A6258" s="120"/>
      <c r="B6258" s="28"/>
      <c r="C6258" s="25"/>
      <c r="D6258" s="25"/>
      <c r="E6258" s="25"/>
      <c r="F6258" s="29"/>
      <c r="G6258" s="29"/>
      <c r="H6258" s="29"/>
      <c r="I6258" s="29"/>
      <c r="J6258" s="29"/>
      <c r="K6258" s="25"/>
      <c r="L6258" s="25"/>
      <c r="M6258" s="25"/>
      <c r="N6258" s="25"/>
      <c r="O6258" s="25"/>
      <c r="P6258" s="25"/>
      <c r="Q6258" s="28"/>
      <c r="R6258" s="29"/>
      <c r="S6258" s="27"/>
      <c r="T6258" s="27"/>
      <c r="U6258" s="28"/>
      <c r="V6258" s="26"/>
      <c r="W6258" s="26"/>
      <c r="X6258" s="26"/>
      <c r="Y6258" s="37"/>
      <c r="Z6258" s="37"/>
      <c r="AA6258" s="37"/>
      <c r="AB6258" s="30"/>
      <c r="AC6258" s="30"/>
      <c r="AD6258" s="31"/>
      <c r="AE6258" s="30"/>
      <c r="AF6258" s="30"/>
      <c r="AG6258" s="32"/>
      <c r="AH6258" s="30"/>
      <c r="AJ6258" s="30"/>
      <c r="AK6258" s="30"/>
      <c r="AL6258" s="30"/>
      <c r="AM6258" s="30"/>
      <c r="AN6258" s="30"/>
      <c r="AO6258" s="30"/>
      <c r="AP6258" s="30"/>
      <c r="AQ6258" s="30"/>
      <c r="AR6258" s="30"/>
      <c r="AS6258" s="30"/>
      <c r="AT6258" s="30"/>
      <c r="AU6258" s="121"/>
      <c r="AV6258" s="129"/>
      <c r="AW6258" s="129"/>
      <c r="AX6258" s="129"/>
    </row>
    <row r="6259" spans="1:50" x14ac:dyDescent="0.25">
      <c r="A6259" s="120"/>
      <c r="B6259" s="28"/>
      <c r="C6259" s="25"/>
      <c r="D6259" s="25"/>
      <c r="E6259" s="25"/>
      <c r="F6259" s="29"/>
      <c r="G6259" s="29"/>
      <c r="H6259" s="29"/>
      <c r="I6259" s="29"/>
      <c r="J6259" s="29"/>
      <c r="K6259" s="25"/>
      <c r="L6259" s="25"/>
      <c r="M6259" s="25"/>
      <c r="N6259" s="25"/>
      <c r="O6259" s="25"/>
      <c r="P6259" s="25"/>
      <c r="Q6259" s="28"/>
      <c r="R6259" s="29"/>
      <c r="S6259" s="27"/>
      <c r="T6259" s="27"/>
      <c r="U6259" s="28"/>
      <c r="V6259" s="26"/>
      <c r="W6259" s="26"/>
      <c r="X6259" s="26"/>
      <c r="Y6259" s="37"/>
      <c r="Z6259" s="37"/>
      <c r="AA6259" s="37"/>
      <c r="AB6259" s="30"/>
      <c r="AC6259" s="30"/>
      <c r="AD6259" s="31"/>
      <c r="AE6259" s="30"/>
      <c r="AF6259" s="30"/>
      <c r="AG6259" s="32"/>
      <c r="AH6259" s="30"/>
      <c r="AJ6259" s="30"/>
      <c r="AK6259" s="30"/>
      <c r="AL6259" s="30"/>
      <c r="AM6259" s="30"/>
      <c r="AN6259" s="30"/>
      <c r="AO6259" s="30"/>
      <c r="AP6259" s="30"/>
      <c r="AQ6259" s="30"/>
      <c r="AR6259" s="30"/>
      <c r="AS6259" s="30"/>
      <c r="AT6259" s="30"/>
      <c r="AU6259" s="121"/>
      <c r="AV6259" s="129"/>
      <c r="AW6259" s="129"/>
      <c r="AX6259" s="129"/>
    </row>
    <row r="6260" spans="1:50" x14ac:dyDescent="0.25">
      <c r="A6260" s="120"/>
      <c r="B6260" s="28"/>
      <c r="C6260" s="25"/>
      <c r="D6260" s="25"/>
      <c r="E6260" s="25"/>
      <c r="F6260" s="29"/>
      <c r="G6260" s="29"/>
      <c r="H6260" s="29"/>
      <c r="I6260" s="29"/>
      <c r="J6260" s="29"/>
      <c r="K6260" s="25"/>
      <c r="L6260" s="25"/>
      <c r="M6260" s="25"/>
      <c r="N6260" s="25"/>
      <c r="O6260" s="25"/>
      <c r="P6260" s="25"/>
      <c r="Q6260" s="28"/>
      <c r="R6260" s="29"/>
      <c r="S6260" s="27"/>
      <c r="T6260" s="27"/>
      <c r="U6260" s="28"/>
      <c r="V6260" s="26"/>
      <c r="W6260" s="26"/>
      <c r="X6260" s="26"/>
      <c r="Y6260" s="37"/>
      <c r="Z6260" s="37"/>
      <c r="AA6260" s="37"/>
      <c r="AB6260" s="30"/>
      <c r="AC6260" s="30"/>
      <c r="AD6260" s="31"/>
      <c r="AE6260" s="30"/>
      <c r="AF6260" s="30"/>
      <c r="AG6260" s="32"/>
      <c r="AH6260" s="30"/>
      <c r="AJ6260" s="30"/>
      <c r="AK6260" s="30"/>
      <c r="AL6260" s="30"/>
      <c r="AM6260" s="30"/>
      <c r="AN6260" s="30"/>
      <c r="AO6260" s="30"/>
      <c r="AP6260" s="30"/>
      <c r="AQ6260" s="30"/>
      <c r="AR6260" s="30"/>
      <c r="AS6260" s="30"/>
      <c r="AT6260" s="30"/>
      <c r="AU6260" s="121"/>
      <c r="AV6260" s="129"/>
      <c r="AW6260" s="129"/>
      <c r="AX6260" s="129"/>
    </row>
    <row r="6261" spans="1:50" x14ac:dyDescent="0.25">
      <c r="A6261" s="120"/>
      <c r="B6261" s="28"/>
      <c r="C6261" s="25"/>
      <c r="D6261" s="25"/>
      <c r="E6261" s="25"/>
      <c r="F6261" s="29"/>
      <c r="G6261" s="29"/>
      <c r="H6261" s="29"/>
      <c r="I6261" s="29"/>
      <c r="J6261" s="29"/>
      <c r="K6261" s="25"/>
      <c r="L6261" s="25"/>
      <c r="M6261" s="25"/>
      <c r="N6261" s="25"/>
      <c r="O6261" s="25"/>
      <c r="P6261" s="25"/>
      <c r="Q6261" s="28"/>
      <c r="R6261" s="29"/>
      <c r="S6261" s="27"/>
      <c r="T6261" s="27"/>
      <c r="U6261" s="28"/>
      <c r="V6261" s="26"/>
      <c r="W6261" s="26"/>
      <c r="X6261" s="26"/>
      <c r="Y6261" s="37"/>
      <c r="Z6261" s="37"/>
      <c r="AA6261" s="37"/>
      <c r="AB6261" s="30"/>
      <c r="AC6261" s="30"/>
      <c r="AD6261" s="31"/>
      <c r="AE6261" s="30"/>
      <c r="AF6261" s="30"/>
      <c r="AG6261" s="32"/>
      <c r="AH6261" s="30"/>
      <c r="AJ6261" s="30"/>
      <c r="AK6261" s="30"/>
      <c r="AL6261" s="30"/>
      <c r="AM6261" s="30"/>
      <c r="AN6261" s="30"/>
      <c r="AO6261" s="30"/>
      <c r="AP6261" s="30"/>
      <c r="AQ6261" s="30"/>
      <c r="AR6261" s="30"/>
      <c r="AS6261" s="30"/>
      <c r="AT6261" s="30"/>
      <c r="AU6261" s="121"/>
      <c r="AV6261" s="129"/>
      <c r="AW6261" s="129"/>
      <c r="AX6261" s="129"/>
    </row>
    <row r="6262" spans="1:50" x14ac:dyDescent="0.25">
      <c r="A6262" s="120"/>
      <c r="B6262" s="28"/>
      <c r="C6262" s="25"/>
      <c r="D6262" s="25"/>
      <c r="E6262" s="25"/>
      <c r="F6262" s="29"/>
      <c r="G6262" s="29"/>
      <c r="H6262" s="29"/>
      <c r="I6262" s="29"/>
      <c r="J6262" s="29"/>
      <c r="K6262" s="25"/>
      <c r="L6262" s="25"/>
      <c r="M6262" s="25"/>
      <c r="N6262" s="25"/>
      <c r="O6262" s="25"/>
      <c r="P6262" s="25"/>
      <c r="Q6262" s="28"/>
      <c r="R6262" s="29"/>
      <c r="S6262" s="27"/>
      <c r="T6262" s="27"/>
      <c r="U6262" s="28"/>
      <c r="V6262" s="26"/>
      <c r="W6262" s="26"/>
      <c r="X6262" s="26"/>
      <c r="Y6262" s="37"/>
      <c r="Z6262" s="37"/>
      <c r="AA6262" s="37"/>
      <c r="AB6262" s="30"/>
      <c r="AC6262" s="30"/>
      <c r="AD6262" s="31"/>
      <c r="AE6262" s="30"/>
      <c r="AF6262" s="30"/>
      <c r="AG6262" s="32"/>
      <c r="AH6262" s="30"/>
      <c r="AJ6262" s="30"/>
      <c r="AK6262" s="30"/>
      <c r="AL6262" s="30"/>
      <c r="AM6262" s="30"/>
      <c r="AN6262" s="30"/>
      <c r="AO6262" s="30"/>
      <c r="AP6262" s="30"/>
      <c r="AQ6262" s="30"/>
      <c r="AR6262" s="30"/>
      <c r="AS6262" s="30"/>
      <c r="AT6262" s="30"/>
      <c r="AU6262" s="121"/>
      <c r="AV6262" s="129"/>
      <c r="AW6262" s="129"/>
      <c r="AX6262" s="129"/>
    </row>
    <row r="6263" spans="1:50" x14ac:dyDescent="0.25">
      <c r="A6263" s="120"/>
      <c r="B6263" s="28"/>
      <c r="C6263" s="25"/>
      <c r="D6263" s="25"/>
      <c r="E6263" s="25"/>
      <c r="F6263" s="29"/>
      <c r="G6263" s="29"/>
      <c r="H6263" s="29"/>
      <c r="I6263" s="29"/>
      <c r="J6263" s="29"/>
      <c r="K6263" s="25"/>
      <c r="L6263" s="25"/>
      <c r="M6263" s="25"/>
      <c r="N6263" s="25"/>
      <c r="O6263" s="25"/>
      <c r="P6263" s="25"/>
      <c r="Q6263" s="28"/>
      <c r="R6263" s="29"/>
      <c r="S6263" s="27"/>
      <c r="T6263" s="27"/>
      <c r="U6263" s="28"/>
      <c r="V6263" s="26"/>
      <c r="W6263" s="26"/>
      <c r="X6263" s="26"/>
      <c r="Y6263" s="37"/>
      <c r="Z6263" s="37"/>
      <c r="AA6263" s="37"/>
      <c r="AB6263" s="30"/>
      <c r="AC6263" s="30"/>
      <c r="AD6263" s="31"/>
      <c r="AE6263" s="30"/>
      <c r="AF6263" s="30"/>
      <c r="AG6263" s="32"/>
      <c r="AH6263" s="30"/>
      <c r="AJ6263" s="30"/>
      <c r="AK6263" s="30"/>
      <c r="AL6263" s="30"/>
      <c r="AM6263" s="30"/>
      <c r="AN6263" s="30"/>
      <c r="AO6263" s="30"/>
      <c r="AP6263" s="30"/>
      <c r="AQ6263" s="30"/>
      <c r="AR6263" s="30"/>
      <c r="AS6263" s="30"/>
      <c r="AT6263" s="30"/>
      <c r="AU6263" s="121"/>
      <c r="AV6263" s="129"/>
      <c r="AW6263" s="129"/>
      <c r="AX6263" s="129"/>
    </row>
    <row r="6264" spans="1:50" x14ac:dyDescent="0.25">
      <c r="A6264" s="120"/>
      <c r="B6264" s="28"/>
      <c r="C6264" s="25"/>
      <c r="D6264" s="25"/>
      <c r="E6264" s="25"/>
      <c r="F6264" s="29"/>
      <c r="G6264" s="29"/>
      <c r="H6264" s="29"/>
      <c r="I6264" s="29"/>
      <c r="J6264" s="29"/>
      <c r="K6264" s="25"/>
      <c r="L6264" s="25"/>
      <c r="M6264" s="25"/>
      <c r="N6264" s="25"/>
      <c r="O6264" s="25"/>
      <c r="P6264" s="25"/>
      <c r="Q6264" s="28"/>
      <c r="R6264" s="29"/>
      <c r="S6264" s="27"/>
      <c r="T6264" s="27"/>
      <c r="U6264" s="28"/>
      <c r="V6264" s="26"/>
      <c r="W6264" s="26"/>
      <c r="X6264" s="26"/>
      <c r="Y6264" s="37"/>
      <c r="Z6264" s="37"/>
      <c r="AA6264" s="37"/>
      <c r="AB6264" s="30"/>
      <c r="AC6264" s="30"/>
      <c r="AD6264" s="31"/>
      <c r="AE6264" s="30"/>
      <c r="AF6264" s="30"/>
      <c r="AG6264" s="32"/>
      <c r="AH6264" s="30"/>
      <c r="AJ6264" s="30"/>
      <c r="AK6264" s="30"/>
      <c r="AL6264" s="30"/>
      <c r="AM6264" s="30"/>
      <c r="AN6264" s="30"/>
      <c r="AO6264" s="30"/>
      <c r="AP6264" s="30"/>
      <c r="AQ6264" s="30"/>
      <c r="AR6264" s="30"/>
      <c r="AS6264" s="30"/>
      <c r="AT6264" s="30"/>
      <c r="AU6264" s="121"/>
      <c r="AV6264" s="129"/>
      <c r="AW6264" s="129"/>
      <c r="AX6264" s="129"/>
    </row>
    <row r="6265" spans="1:50" x14ac:dyDescent="0.25">
      <c r="A6265" s="120"/>
      <c r="B6265" s="28"/>
      <c r="C6265" s="25"/>
      <c r="D6265" s="25"/>
      <c r="E6265" s="25"/>
      <c r="F6265" s="29"/>
      <c r="G6265" s="29"/>
      <c r="H6265" s="29"/>
      <c r="I6265" s="29"/>
      <c r="J6265" s="29"/>
      <c r="K6265" s="25"/>
      <c r="L6265" s="25"/>
      <c r="M6265" s="25"/>
      <c r="N6265" s="25"/>
      <c r="O6265" s="25"/>
      <c r="P6265" s="25"/>
      <c r="Q6265" s="28"/>
      <c r="R6265" s="29"/>
      <c r="S6265" s="27"/>
      <c r="T6265" s="27"/>
      <c r="U6265" s="28"/>
      <c r="V6265" s="26"/>
      <c r="W6265" s="26"/>
      <c r="X6265" s="26"/>
      <c r="Y6265" s="37"/>
      <c r="Z6265" s="37"/>
      <c r="AA6265" s="37"/>
      <c r="AB6265" s="30"/>
      <c r="AC6265" s="30"/>
      <c r="AD6265" s="31"/>
      <c r="AE6265" s="30"/>
      <c r="AF6265" s="30"/>
      <c r="AG6265" s="32"/>
      <c r="AH6265" s="30"/>
      <c r="AJ6265" s="30"/>
      <c r="AK6265" s="30"/>
      <c r="AL6265" s="30"/>
      <c r="AM6265" s="30"/>
      <c r="AN6265" s="30"/>
      <c r="AO6265" s="30"/>
      <c r="AP6265" s="30"/>
      <c r="AQ6265" s="30"/>
      <c r="AR6265" s="30"/>
      <c r="AS6265" s="30"/>
      <c r="AT6265" s="30"/>
      <c r="AU6265" s="121"/>
      <c r="AV6265" s="129"/>
      <c r="AW6265" s="129"/>
      <c r="AX6265" s="129"/>
    </row>
    <row r="6266" spans="1:50" x14ac:dyDescent="0.25">
      <c r="A6266" s="120"/>
      <c r="B6266" s="28"/>
      <c r="C6266" s="25"/>
      <c r="D6266" s="25"/>
      <c r="E6266" s="25"/>
      <c r="F6266" s="29"/>
      <c r="G6266" s="29"/>
      <c r="H6266" s="29"/>
      <c r="I6266" s="29"/>
      <c r="J6266" s="29"/>
      <c r="K6266" s="25"/>
      <c r="L6266" s="25"/>
      <c r="M6266" s="25"/>
      <c r="N6266" s="25"/>
      <c r="O6266" s="25"/>
      <c r="P6266" s="25"/>
      <c r="Q6266" s="28"/>
      <c r="R6266" s="29"/>
      <c r="S6266" s="27"/>
      <c r="T6266" s="27"/>
      <c r="U6266" s="28"/>
      <c r="V6266" s="26"/>
      <c r="W6266" s="26"/>
      <c r="X6266" s="26"/>
      <c r="Y6266" s="37"/>
      <c r="Z6266" s="37"/>
      <c r="AA6266" s="37"/>
      <c r="AB6266" s="30"/>
      <c r="AC6266" s="30"/>
      <c r="AD6266" s="31"/>
      <c r="AE6266" s="30"/>
      <c r="AF6266" s="30"/>
      <c r="AG6266" s="32"/>
      <c r="AH6266" s="30"/>
      <c r="AJ6266" s="30"/>
      <c r="AK6266" s="30"/>
      <c r="AL6266" s="30"/>
      <c r="AM6266" s="30"/>
      <c r="AN6266" s="30"/>
      <c r="AO6266" s="30"/>
      <c r="AP6266" s="30"/>
      <c r="AQ6266" s="30"/>
      <c r="AR6266" s="30"/>
      <c r="AS6266" s="30"/>
      <c r="AT6266" s="30"/>
      <c r="AU6266" s="121"/>
      <c r="AV6266" s="129"/>
      <c r="AW6266" s="129"/>
      <c r="AX6266" s="129"/>
    </row>
    <row r="6267" spans="1:50" x14ac:dyDescent="0.25">
      <c r="A6267" s="120"/>
      <c r="B6267" s="28"/>
      <c r="C6267" s="25"/>
      <c r="D6267" s="25"/>
      <c r="E6267" s="25"/>
      <c r="F6267" s="29"/>
      <c r="G6267" s="29"/>
      <c r="H6267" s="29"/>
      <c r="I6267" s="29"/>
      <c r="J6267" s="29"/>
      <c r="K6267" s="25"/>
      <c r="L6267" s="25"/>
      <c r="M6267" s="25"/>
      <c r="N6267" s="25"/>
      <c r="O6267" s="25"/>
      <c r="P6267" s="25"/>
      <c r="Q6267" s="28"/>
      <c r="R6267" s="29"/>
      <c r="S6267" s="27"/>
      <c r="T6267" s="27"/>
      <c r="U6267" s="28"/>
      <c r="V6267" s="26"/>
      <c r="W6267" s="26"/>
      <c r="X6267" s="26"/>
      <c r="Y6267" s="37"/>
      <c r="Z6267" s="37"/>
      <c r="AA6267" s="37"/>
      <c r="AB6267" s="30"/>
      <c r="AC6267" s="30"/>
      <c r="AD6267" s="31"/>
      <c r="AE6267" s="30"/>
      <c r="AF6267" s="30"/>
      <c r="AG6267" s="32"/>
      <c r="AH6267" s="30"/>
      <c r="AJ6267" s="30"/>
      <c r="AK6267" s="30"/>
      <c r="AL6267" s="30"/>
      <c r="AM6267" s="30"/>
      <c r="AN6267" s="30"/>
      <c r="AO6267" s="30"/>
      <c r="AP6267" s="30"/>
      <c r="AQ6267" s="30"/>
      <c r="AR6267" s="30"/>
      <c r="AS6267" s="30"/>
      <c r="AT6267" s="30"/>
      <c r="AU6267" s="121"/>
      <c r="AV6267" s="129"/>
      <c r="AW6267" s="129"/>
      <c r="AX6267" s="129"/>
    </row>
    <row r="6268" spans="1:50" x14ac:dyDescent="0.25">
      <c r="A6268" s="120"/>
      <c r="B6268" s="28"/>
      <c r="C6268" s="25"/>
      <c r="D6268" s="25"/>
      <c r="E6268" s="25"/>
      <c r="F6268" s="29"/>
      <c r="G6268" s="29"/>
      <c r="H6268" s="29"/>
      <c r="I6268" s="29"/>
      <c r="J6268" s="29"/>
      <c r="K6268" s="25"/>
      <c r="L6268" s="25"/>
      <c r="M6268" s="25"/>
      <c r="N6268" s="25"/>
      <c r="O6268" s="25"/>
      <c r="P6268" s="25"/>
      <c r="Q6268" s="28"/>
      <c r="R6268" s="29"/>
      <c r="S6268" s="27"/>
      <c r="T6268" s="27"/>
      <c r="U6268" s="28"/>
      <c r="V6268" s="26"/>
      <c r="W6268" s="26"/>
      <c r="X6268" s="26"/>
      <c r="Y6268" s="37"/>
      <c r="Z6268" s="37"/>
      <c r="AA6268" s="37"/>
      <c r="AB6268" s="30"/>
      <c r="AC6268" s="30"/>
      <c r="AD6268" s="31"/>
      <c r="AE6268" s="30"/>
      <c r="AF6268" s="30"/>
      <c r="AG6268" s="32"/>
      <c r="AH6268" s="30"/>
      <c r="AJ6268" s="30"/>
      <c r="AK6268" s="30"/>
      <c r="AL6268" s="30"/>
      <c r="AM6268" s="30"/>
      <c r="AN6268" s="30"/>
      <c r="AO6268" s="30"/>
      <c r="AP6268" s="30"/>
      <c r="AQ6268" s="30"/>
      <c r="AR6268" s="30"/>
      <c r="AS6268" s="30"/>
      <c r="AT6268" s="30"/>
      <c r="AU6268" s="121"/>
      <c r="AV6268" s="129"/>
      <c r="AW6268" s="129"/>
      <c r="AX6268" s="129"/>
    </row>
    <row r="6269" spans="1:50" x14ac:dyDescent="0.25">
      <c r="A6269" s="120"/>
      <c r="B6269" s="28"/>
      <c r="C6269" s="25"/>
      <c r="D6269" s="25"/>
      <c r="E6269" s="25"/>
      <c r="F6269" s="29"/>
      <c r="G6269" s="29"/>
      <c r="H6269" s="29"/>
      <c r="I6269" s="29"/>
      <c r="J6269" s="29"/>
      <c r="K6269" s="25"/>
      <c r="L6269" s="25"/>
      <c r="M6269" s="25"/>
      <c r="N6269" s="25"/>
      <c r="O6269" s="25"/>
      <c r="P6269" s="25"/>
      <c r="Q6269" s="28"/>
      <c r="R6269" s="29"/>
      <c r="S6269" s="27"/>
      <c r="T6269" s="27"/>
      <c r="U6269" s="28"/>
      <c r="V6269" s="26"/>
      <c r="W6269" s="26"/>
      <c r="X6269" s="26"/>
      <c r="Y6269" s="37"/>
      <c r="Z6269" s="37"/>
      <c r="AA6269" s="37"/>
      <c r="AB6269" s="30"/>
      <c r="AC6269" s="30"/>
      <c r="AD6269" s="31"/>
      <c r="AE6269" s="30"/>
      <c r="AF6269" s="30"/>
      <c r="AG6269" s="32"/>
      <c r="AH6269" s="30"/>
      <c r="AJ6269" s="30"/>
      <c r="AK6269" s="30"/>
      <c r="AL6269" s="30"/>
      <c r="AM6269" s="30"/>
      <c r="AN6269" s="30"/>
      <c r="AO6269" s="30"/>
      <c r="AP6269" s="30"/>
      <c r="AQ6269" s="30"/>
      <c r="AR6269" s="30"/>
      <c r="AS6269" s="30"/>
      <c r="AT6269" s="30"/>
      <c r="AU6269" s="121"/>
      <c r="AV6269" s="129"/>
      <c r="AW6269" s="129"/>
      <c r="AX6269" s="129"/>
    </row>
    <row r="6270" spans="1:50" x14ac:dyDescent="0.25">
      <c r="A6270" s="120"/>
      <c r="B6270" s="28"/>
      <c r="C6270" s="25"/>
      <c r="D6270" s="25"/>
      <c r="E6270" s="25"/>
      <c r="F6270" s="29"/>
      <c r="G6270" s="29"/>
      <c r="H6270" s="29"/>
      <c r="I6270" s="29"/>
      <c r="J6270" s="29"/>
      <c r="K6270" s="25"/>
      <c r="L6270" s="25"/>
      <c r="M6270" s="25"/>
      <c r="N6270" s="25"/>
      <c r="O6270" s="25"/>
      <c r="P6270" s="25"/>
      <c r="Q6270" s="28"/>
      <c r="R6270" s="29"/>
      <c r="S6270" s="27"/>
      <c r="T6270" s="27"/>
      <c r="U6270" s="28"/>
      <c r="V6270" s="26"/>
      <c r="W6270" s="26"/>
      <c r="X6270" s="26"/>
      <c r="Y6270" s="37"/>
      <c r="Z6270" s="37"/>
      <c r="AA6270" s="37"/>
      <c r="AB6270" s="30"/>
      <c r="AC6270" s="30"/>
      <c r="AD6270" s="31"/>
      <c r="AE6270" s="30"/>
      <c r="AF6270" s="30"/>
      <c r="AG6270" s="32"/>
      <c r="AH6270" s="30"/>
      <c r="AJ6270" s="30"/>
      <c r="AK6270" s="30"/>
      <c r="AL6270" s="30"/>
      <c r="AM6270" s="30"/>
      <c r="AN6270" s="30"/>
      <c r="AO6270" s="30"/>
      <c r="AP6270" s="30"/>
      <c r="AQ6270" s="30"/>
      <c r="AR6270" s="30"/>
      <c r="AS6270" s="30"/>
      <c r="AT6270" s="30"/>
      <c r="AU6270" s="121"/>
      <c r="AV6270" s="129"/>
      <c r="AW6270" s="129"/>
      <c r="AX6270" s="129"/>
    </row>
    <row r="6271" spans="1:50" x14ac:dyDescent="0.25">
      <c r="A6271" s="120"/>
      <c r="B6271" s="28"/>
      <c r="C6271" s="25"/>
      <c r="D6271" s="25"/>
      <c r="E6271" s="25"/>
      <c r="F6271" s="29"/>
      <c r="G6271" s="29"/>
      <c r="H6271" s="29"/>
      <c r="I6271" s="29"/>
      <c r="J6271" s="29"/>
      <c r="K6271" s="25"/>
      <c r="L6271" s="25"/>
      <c r="M6271" s="25"/>
      <c r="N6271" s="25"/>
      <c r="O6271" s="25"/>
      <c r="P6271" s="25"/>
      <c r="Q6271" s="28"/>
      <c r="R6271" s="29"/>
      <c r="S6271" s="27"/>
      <c r="T6271" s="27"/>
      <c r="U6271" s="28"/>
      <c r="V6271" s="26"/>
      <c r="W6271" s="26"/>
      <c r="X6271" s="26"/>
      <c r="Y6271" s="37"/>
      <c r="Z6271" s="37"/>
      <c r="AA6271" s="37"/>
      <c r="AB6271" s="30"/>
      <c r="AC6271" s="30"/>
      <c r="AD6271" s="31"/>
      <c r="AE6271" s="30"/>
      <c r="AF6271" s="30"/>
      <c r="AG6271" s="32"/>
      <c r="AH6271" s="30"/>
      <c r="AJ6271" s="30"/>
      <c r="AK6271" s="30"/>
      <c r="AL6271" s="30"/>
      <c r="AM6271" s="30"/>
      <c r="AN6271" s="30"/>
      <c r="AO6271" s="30"/>
      <c r="AP6271" s="30"/>
      <c r="AQ6271" s="30"/>
      <c r="AR6271" s="30"/>
      <c r="AS6271" s="30"/>
      <c r="AT6271" s="30"/>
      <c r="AU6271" s="121"/>
      <c r="AV6271" s="129"/>
      <c r="AW6271" s="129"/>
      <c r="AX6271" s="129"/>
    </row>
    <row r="6272" spans="1:50" x14ac:dyDescent="0.25">
      <c r="A6272" s="120"/>
      <c r="B6272" s="28"/>
      <c r="C6272" s="25"/>
      <c r="D6272" s="25"/>
      <c r="E6272" s="25"/>
      <c r="F6272" s="29"/>
      <c r="G6272" s="29"/>
      <c r="H6272" s="29"/>
      <c r="I6272" s="29"/>
      <c r="J6272" s="29"/>
      <c r="K6272" s="25"/>
      <c r="L6272" s="25"/>
      <c r="M6272" s="25"/>
      <c r="N6272" s="25"/>
      <c r="O6272" s="25"/>
      <c r="P6272" s="25"/>
      <c r="Q6272" s="28"/>
      <c r="R6272" s="29"/>
      <c r="S6272" s="27"/>
      <c r="T6272" s="27"/>
      <c r="U6272" s="28"/>
      <c r="V6272" s="26"/>
      <c r="W6272" s="26"/>
      <c r="X6272" s="26"/>
      <c r="Y6272" s="37"/>
      <c r="Z6272" s="37"/>
      <c r="AA6272" s="37"/>
      <c r="AB6272" s="30"/>
      <c r="AC6272" s="30"/>
      <c r="AD6272" s="31"/>
      <c r="AE6272" s="30"/>
      <c r="AF6272" s="30"/>
      <c r="AG6272" s="32"/>
      <c r="AH6272" s="30"/>
      <c r="AJ6272" s="30"/>
      <c r="AK6272" s="30"/>
      <c r="AL6272" s="30"/>
      <c r="AM6272" s="30"/>
      <c r="AN6272" s="30"/>
      <c r="AO6272" s="30"/>
      <c r="AP6272" s="30"/>
      <c r="AQ6272" s="30"/>
      <c r="AR6272" s="30"/>
      <c r="AS6272" s="30"/>
      <c r="AT6272" s="30"/>
      <c r="AU6272" s="121"/>
      <c r="AV6272" s="129"/>
      <c r="AW6272" s="129"/>
      <c r="AX6272" s="129"/>
    </row>
    <row r="6273" spans="1:50" x14ac:dyDescent="0.25">
      <c r="A6273" s="120"/>
      <c r="B6273" s="28"/>
      <c r="C6273" s="25"/>
      <c r="D6273" s="25"/>
      <c r="E6273" s="25"/>
      <c r="F6273" s="29"/>
      <c r="G6273" s="29"/>
      <c r="H6273" s="29"/>
      <c r="I6273" s="29"/>
      <c r="J6273" s="29"/>
      <c r="K6273" s="25"/>
      <c r="L6273" s="25"/>
      <c r="M6273" s="25"/>
      <c r="N6273" s="25"/>
      <c r="O6273" s="25"/>
      <c r="P6273" s="25"/>
      <c r="Q6273" s="28"/>
      <c r="R6273" s="29"/>
      <c r="S6273" s="27"/>
      <c r="T6273" s="27"/>
      <c r="U6273" s="28"/>
      <c r="V6273" s="26"/>
      <c r="W6273" s="26"/>
      <c r="X6273" s="26"/>
      <c r="Y6273" s="37"/>
      <c r="Z6273" s="37"/>
      <c r="AA6273" s="37"/>
      <c r="AB6273" s="30"/>
      <c r="AC6273" s="30"/>
      <c r="AD6273" s="31"/>
      <c r="AE6273" s="30"/>
      <c r="AF6273" s="30"/>
      <c r="AG6273" s="32"/>
      <c r="AH6273" s="30"/>
      <c r="AJ6273" s="30"/>
      <c r="AK6273" s="30"/>
      <c r="AL6273" s="30"/>
      <c r="AM6273" s="30"/>
      <c r="AN6273" s="30"/>
      <c r="AO6273" s="30"/>
      <c r="AP6273" s="30"/>
      <c r="AQ6273" s="30"/>
      <c r="AR6273" s="30"/>
      <c r="AS6273" s="30"/>
      <c r="AT6273" s="30"/>
      <c r="AU6273" s="121"/>
      <c r="AV6273" s="129"/>
      <c r="AW6273" s="129"/>
      <c r="AX6273" s="129"/>
    </row>
    <row r="6274" spans="1:50" x14ac:dyDescent="0.25">
      <c r="A6274" s="120"/>
      <c r="B6274" s="28"/>
      <c r="C6274" s="25"/>
      <c r="D6274" s="25"/>
      <c r="E6274" s="25"/>
      <c r="F6274" s="29"/>
      <c r="G6274" s="29"/>
      <c r="H6274" s="29"/>
      <c r="I6274" s="29"/>
      <c r="J6274" s="29"/>
      <c r="K6274" s="25"/>
      <c r="L6274" s="25"/>
      <c r="M6274" s="25"/>
      <c r="N6274" s="25"/>
      <c r="O6274" s="25"/>
      <c r="P6274" s="25"/>
      <c r="Q6274" s="28"/>
      <c r="R6274" s="29"/>
      <c r="S6274" s="27"/>
      <c r="T6274" s="27"/>
      <c r="U6274" s="28"/>
      <c r="V6274" s="26"/>
      <c r="W6274" s="26"/>
      <c r="X6274" s="26"/>
      <c r="Y6274" s="37"/>
      <c r="Z6274" s="37"/>
      <c r="AA6274" s="37"/>
      <c r="AB6274" s="30"/>
      <c r="AC6274" s="30"/>
      <c r="AD6274" s="31"/>
      <c r="AE6274" s="30"/>
      <c r="AF6274" s="30"/>
      <c r="AG6274" s="32"/>
      <c r="AH6274" s="30"/>
      <c r="AJ6274" s="30"/>
      <c r="AK6274" s="30"/>
      <c r="AL6274" s="30"/>
      <c r="AM6274" s="30"/>
      <c r="AN6274" s="30"/>
      <c r="AO6274" s="30"/>
      <c r="AP6274" s="30"/>
      <c r="AQ6274" s="30"/>
      <c r="AR6274" s="30"/>
      <c r="AS6274" s="30"/>
      <c r="AT6274" s="30"/>
      <c r="AU6274" s="121"/>
      <c r="AV6274" s="129"/>
      <c r="AW6274" s="129"/>
      <c r="AX6274" s="129"/>
    </row>
    <row r="6275" spans="1:50" x14ac:dyDescent="0.25">
      <c r="A6275" s="120"/>
      <c r="B6275" s="28"/>
      <c r="C6275" s="25"/>
      <c r="D6275" s="25"/>
      <c r="E6275" s="25"/>
      <c r="F6275" s="29"/>
      <c r="G6275" s="29"/>
      <c r="H6275" s="29"/>
      <c r="I6275" s="29"/>
      <c r="J6275" s="29"/>
      <c r="K6275" s="25"/>
      <c r="L6275" s="25"/>
      <c r="M6275" s="25"/>
      <c r="N6275" s="25"/>
      <c r="O6275" s="25"/>
      <c r="P6275" s="25"/>
      <c r="Q6275" s="28"/>
      <c r="R6275" s="29"/>
      <c r="S6275" s="27"/>
      <c r="T6275" s="27"/>
      <c r="U6275" s="28"/>
      <c r="V6275" s="26"/>
      <c r="W6275" s="26"/>
      <c r="X6275" s="26"/>
      <c r="Y6275" s="37"/>
      <c r="Z6275" s="37"/>
      <c r="AA6275" s="37"/>
      <c r="AB6275" s="30"/>
      <c r="AC6275" s="30"/>
      <c r="AD6275" s="31"/>
      <c r="AE6275" s="30"/>
      <c r="AF6275" s="30"/>
      <c r="AG6275" s="32"/>
      <c r="AH6275" s="30"/>
      <c r="AJ6275" s="30"/>
      <c r="AK6275" s="30"/>
      <c r="AL6275" s="30"/>
      <c r="AM6275" s="30"/>
      <c r="AN6275" s="30"/>
      <c r="AO6275" s="30"/>
      <c r="AP6275" s="30"/>
      <c r="AQ6275" s="30"/>
      <c r="AR6275" s="30"/>
      <c r="AS6275" s="30"/>
      <c r="AT6275" s="30"/>
      <c r="AU6275" s="121"/>
      <c r="AV6275" s="129"/>
      <c r="AW6275" s="129"/>
      <c r="AX6275" s="129"/>
    </row>
    <row r="6276" spans="1:50" x14ac:dyDescent="0.25">
      <c r="A6276" s="120"/>
      <c r="B6276" s="28"/>
      <c r="C6276" s="25"/>
      <c r="D6276" s="25"/>
      <c r="E6276" s="25"/>
      <c r="F6276" s="29"/>
      <c r="G6276" s="29"/>
      <c r="H6276" s="29"/>
      <c r="I6276" s="29"/>
      <c r="J6276" s="29"/>
      <c r="K6276" s="25"/>
      <c r="L6276" s="25"/>
      <c r="M6276" s="25"/>
      <c r="N6276" s="25"/>
      <c r="O6276" s="25"/>
      <c r="P6276" s="25"/>
      <c r="Q6276" s="28"/>
      <c r="R6276" s="29"/>
      <c r="S6276" s="27"/>
      <c r="T6276" s="27"/>
      <c r="U6276" s="28"/>
      <c r="V6276" s="26"/>
      <c r="W6276" s="26"/>
      <c r="X6276" s="26"/>
      <c r="Y6276" s="37"/>
      <c r="Z6276" s="37"/>
      <c r="AA6276" s="37"/>
      <c r="AB6276" s="30"/>
      <c r="AC6276" s="30"/>
      <c r="AD6276" s="31"/>
      <c r="AE6276" s="30"/>
      <c r="AF6276" s="30"/>
      <c r="AG6276" s="32"/>
      <c r="AH6276" s="30"/>
      <c r="AJ6276" s="30"/>
      <c r="AK6276" s="30"/>
      <c r="AL6276" s="30"/>
      <c r="AM6276" s="30"/>
      <c r="AN6276" s="30"/>
      <c r="AO6276" s="30"/>
      <c r="AP6276" s="30"/>
      <c r="AQ6276" s="30"/>
      <c r="AR6276" s="30"/>
      <c r="AS6276" s="30"/>
      <c r="AT6276" s="30"/>
      <c r="AU6276" s="121"/>
      <c r="AV6276" s="153"/>
      <c r="AW6276" s="153"/>
      <c r="AX6276" s="129"/>
    </row>
    <row r="6277" spans="1:50" x14ac:dyDescent="0.25">
      <c r="A6277" s="120"/>
      <c r="B6277" s="28"/>
      <c r="C6277" s="25"/>
      <c r="D6277" s="25"/>
      <c r="E6277" s="25"/>
      <c r="F6277" s="29"/>
      <c r="G6277" s="29"/>
      <c r="H6277" s="29"/>
      <c r="I6277" s="29"/>
      <c r="J6277" s="29"/>
      <c r="K6277" s="25"/>
      <c r="L6277" s="25"/>
      <c r="M6277" s="25"/>
      <c r="N6277" s="25"/>
      <c r="O6277" s="25"/>
      <c r="P6277" s="25"/>
      <c r="Q6277" s="28"/>
      <c r="R6277" s="29"/>
      <c r="S6277" s="27"/>
      <c r="T6277" s="27"/>
      <c r="U6277" s="28"/>
      <c r="V6277" s="26"/>
      <c r="W6277" s="26"/>
      <c r="X6277" s="26"/>
      <c r="Y6277" s="37"/>
      <c r="Z6277" s="37"/>
      <c r="AA6277" s="37"/>
      <c r="AB6277" s="30"/>
      <c r="AC6277" s="30"/>
      <c r="AD6277" s="31"/>
      <c r="AE6277" s="30"/>
      <c r="AF6277" s="30"/>
      <c r="AG6277" s="32"/>
      <c r="AH6277" s="30"/>
      <c r="AJ6277" s="30"/>
      <c r="AK6277" s="30"/>
      <c r="AL6277" s="30"/>
      <c r="AM6277" s="30"/>
      <c r="AN6277" s="30"/>
      <c r="AO6277" s="30"/>
      <c r="AP6277" s="30"/>
      <c r="AQ6277" s="30"/>
      <c r="AR6277" s="30"/>
      <c r="AS6277" s="30"/>
      <c r="AT6277" s="30"/>
      <c r="AU6277" s="121"/>
      <c r="AV6277" s="153"/>
      <c r="AW6277" s="153"/>
      <c r="AX6277" s="129"/>
    </row>
    <row r="6278" spans="1:50" x14ac:dyDescent="0.25">
      <c r="A6278" s="120"/>
      <c r="B6278" s="28"/>
      <c r="C6278" s="25"/>
      <c r="D6278" s="25"/>
      <c r="E6278" s="25"/>
      <c r="F6278" s="29"/>
      <c r="G6278" s="29"/>
      <c r="H6278" s="29"/>
      <c r="I6278" s="29"/>
      <c r="J6278" s="29"/>
      <c r="K6278" s="25"/>
      <c r="L6278" s="25"/>
      <c r="M6278" s="25"/>
      <c r="N6278" s="25"/>
      <c r="O6278" s="25"/>
      <c r="P6278" s="25"/>
      <c r="Q6278" s="28"/>
      <c r="R6278" s="29"/>
      <c r="S6278" s="27"/>
      <c r="T6278" s="27"/>
      <c r="U6278" s="28"/>
      <c r="V6278" s="26"/>
      <c r="W6278" s="26"/>
      <c r="X6278" s="26"/>
      <c r="Y6278" s="37"/>
      <c r="Z6278" s="37"/>
      <c r="AA6278" s="37"/>
      <c r="AB6278" s="30"/>
      <c r="AC6278" s="30"/>
      <c r="AD6278" s="31"/>
      <c r="AE6278" s="30"/>
      <c r="AF6278" s="30"/>
      <c r="AG6278" s="32"/>
      <c r="AH6278" s="30"/>
      <c r="AJ6278" s="30"/>
      <c r="AK6278" s="30"/>
      <c r="AL6278" s="30"/>
      <c r="AM6278" s="30"/>
      <c r="AN6278" s="30"/>
      <c r="AO6278" s="30"/>
      <c r="AP6278" s="30"/>
      <c r="AQ6278" s="30"/>
      <c r="AR6278" s="30"/>
      <c r="AS6278" s="30"/>
      <c r="AT6278" s="30"/>
      <c r="AU6278" s="121"/>
      <c r="AV6278" s="153"/>
      <c r="AW6278" s="153"/>
      <c r="AX6278" s="129"/>
    </row>
    <row r="6279" spans="1:50" x14ac:dyDescent="0.25">
      <c r="A6279" s="120"/>
      <c r="B6279" s="28"/>
      <c r="C6279" s="25"/>
      <c r="D6279" s="25"/>
      <c r="E6279" s="25"/>
      <c r="F6279" s="29"/>
      <c r="G6279" s="29"/>
      <c r="H6279" s="29"/>
      <c r="I6279" s="29"/>
      <c r="J6279" s="29"/>
      <c r="K6279" s="25"/>
      <c r="L6279" s="25"/>
      <c r="M6279" s="25"/>
      <c r="N6279" s="25"/>
      <c r="O6279" s="25"/>
      <c r="P6279" s="25"/>
      <c r="Q6279" s="28"/>
      <c r="R6279" s="29"/>
      <c r="S6279" s="27"/>
      <c r="T6279" s="27"/>
      <c r="U6279" s="28"/>
      <c r="V6279" s="26"/>
      <c r="W6279" s="26"/>
      <c r="X6279" s="26"/>
      <c r="Y6279" s="37"/>
      <c r="Z6279" s="37"/>
      <c r="AA6279" s="37"/>
      <c r="AB6279" s="30"/>
      <c r="AC6279" s="30"/>
      <c r="AD6279" s="31"/>
      <c r="AE6279" s="30"/>
      <c r="AF6279" s="30"/>
      <c r="AG6279" s="32"/>
      <c r="AH6279" s="30"/>
      <c r="AJ6279" s="30"/>
      <c r="AK6279" s="30"/>
      <c r="AL6279" s="30"/>
      <c r="AM6279" s="30"/>
      <c r="AN6279" s="30"/>
      <c r="AO6279" s="30"/>
      <c r="AP6279" s="30"/>
      <c r="AQ6279" s="30"/>
      <c r="AR6279" s="30"/>
      <c r="AS6279" s="30"/>
      <c r="AT6279" s="30"/>
      <c r="AU6279" s="121"/>
      <c r="AV6279" s="153"/>
      <c r="AW6279" s="153"/>
      <c r="AX6279" s="129"/>
    </row>
    <row r="6280" spans="1:50" x14ac:dyDescent="0.25">
      <c r="A6280" s="120"/>
      <c r="B6280" s="28"/>
      <c r="C6280" s="25"/>
      <c r="D6280" s="25"/>
      <c r="E6280" s="25"/>
      <c r="F6280" s="29"/>
      <c r="G6280" s="29"/>
      <c r="H6280" s="29"/>
      <c r="I6280" s="29"/>
      <c r="J6280" s="29"/>
      <c r="K6280" s="25"/>
      <c r="L6280" s="25"/>
      <c r="M6280" s="25"/>
      <c r="N6280" s="25"/>
      <c r="O6280" s="25"/>
      <c r="P6280" s="25"/>
      <c r="Q6280" s="28"/>
      <c r="R6280" s="29"/>
      <c r="S6280" s="27"/>
      <c r="T6280" s="27"/>
      <c r="U6280" s="28"/>
      <c r="V6280" s="26"/>
      <c r="W6280" s="26"/>
      <c r="X6280" s="26"/>
      <c r="Y6280" s="37"/>
      <c r="Z6280" s="37"/>
      <c r="AA6280" s="37"/>
      <c r="AB6280" s="30"/>
      <c r="AC6280" s="30"/>
      <c r="AD6280" s="31"/>
      <c r="AE6280" s="30"/>
      <c r="AF6280" s="30"/>
      <c r="AG6280" s="32"/>
      <c r="AH6280" s="30"/>
      <c r="AJ6280" s="30"/>
      <c r="AK6280" s="30"/>
      <c r="AL6280" s="30"/>
      <c r="AM6280" s="30"/>
      <c r="AN6280" s="30"/>
      <c r="AO6280" s="30"/>
      <c r="AP6280" s="30"/>
      <c r="AQ6280" s="30"/>
      <c r="AR6280" s="30"/>
      <c r="AS6280" s="30"/>
      <c r="AT6280" s="30"/>
      <c r="AU6280" s="121"/>
      <c r="AV6280" s="153"/>
      <c r="AW6280" s="153"/>
      <c r="AX6280" s="129"/>
    </row>
    <row r="6281" spans="1:50" x14ac:dyDescent="0.25">
      <c r="A6281" s="120"/>
      <c r="B6281" s="28"/>
      <c r="C6281" s="25"/>
      <c r="D6281" s="25"/>
      <c r="E6281" s="25"/>
      <c r="F6281" s="29"/>
      <c r="G6281" s="29"/>
      <c r="H6281" s="29"/>
      <c r="I6281" s="29"/>
      <c r="J6281" s="29"/>
      <c r="K6281" s="25"/>
      <c r="L6281" s="25"/>
      <c r="M6281" s="25"/>
      <c r="N6281" s="25"/>
      <c r="O6281" s="25"/>
      <c r="P6281" s="25"/>
      <c r="Q6281" s="28"/>
      <c r="R6281" s="29"/>
      <c r="S6281" s="27"/>
      <c r="T6281" s="27"/>
      <c r="U6281" s="28"/>
      <c r="V6281" s="26"/>
      <c r="W6281" s="26"/>
      <c r="X6281" s="26"/>
      <c r="Y6281" s="37"/>
      <c r="Z6281" s="37"/>
      <c r="AA6281" s="37"/>
      <c r="AB6281" s="30"/>
      <c r="AC6281" s="30"/>
      <c r="AD6281" s="31"/>
      <c r="AE6281" s="30"/>
      <c r="AF6281" s="30"/>
      <c r="AG6281" s="32"/>
      <c r="AH6281" s="30"/>
      <c r="AJ6281" s="30"/>
      <c r="AK6281" s="30"/>
      <c r="AL6281" s="30"/>
      <c r="AM6281" s="30"/>
      <c r="AN6281" s="30"/>
      <c r="AO6281" s="30"/>
      <c r="AP6281" s="30"/>
      <c r="AQ6281" s="30"/>
      <c r="AR6281" s="30"/>
      <c r="AS6281" s="30"/>
      <c r="AT6281" s="30"/>
      <c r="AU6281" s="121"/>
      <c r="AV6281" s="153"/>
      <c r="AW6281" s="153"/>
      <c r="AX6281" s="129"/>
    </row>
    <row r="6282" spans="1:50" x14ac:dyDescent="0.25">
      <c r="A6282" s="120"/>
      <c r="B6282" s="28"/>
      <c r="C6282" s="25"/>
      <c r="D6282" s="25"/>
      <c r="E6282" s="25"/>
      <c r="F6282" s="29"/>
      <c r="G6282" s="29"/>
      <c r="H6282" s="29"/>
      <c r="I6282" s="29"/>
      <c r="J6282" s="29"/>
      <c r="K6282" s="25"/>
      <c r="L6282" s="25"/>
      <c r="M6282" s="25"/>
      <c r="N6282" s="25"/>
      <c r="O6282" s="25"/>
      <c r="P6282" s="25"/>
      <c r="Q6282" s="28"/>
      <c r="R6282" s="29"/>
      <c r="S6282" s="27"/>
      <c r="T6282" s="27"/>
      <c r="U6282" s="28"/>
      <c r="V6282" s="26"/>
      <c r="W6282" s="26"/>
      <c r="X6282" s="26"/>
      <c r="Y6282" s="37"/>
      <c r="Z6282" s="37"/>
      <c r="AA6282" s="37"/>
      <c r="AB6282" s="30"/>
      <c r="AC6282" s="30"/>
      <c r="AD6282" s="31"/>
      <c r="AE6282" s="30"/>
      <c r="AF6282" s="30"/>
      <c r="AG6282" s="32"/>
      <c r="AH6282" s="30"/>
      <c r="AJ6282" s="30"/>
      <c r="AK6282" s="30"/>
      <c r="AL6282" s="30"/>
      <c r="AM6282" s="30"/>
      <c r="AN6282" s="30"/>
      <c r="AO6282" s="30"/>
      <c r="AP6282" s="30"/>
      <c r="AQ6282" s="30"/>
      <c r="AR6282" s="30"/>
      <c r="AS6282" s="30"/>
      <c r="AT6282" s="30"/>
      <c r="AU6282" s="121"/>
      <c r="AV6282" s="153"/>
      <c r="AW6282" s="153"/>
      <c r="AX6282" s="129"/>
    </row>
    <row r="6283" spans="1:50" x14ac:dyDescent="0.25">
      <c r="A6283" s="120"/>
      <c r="B6283" s="28"/>
      <c r="C6283" s="25"/>
      <c r="D6283" s="25"/>
      <c r="E6283" s="25"/>
      <c r="F6283" s="29"/>
      <c r="G6283" s="29"/>
      <c r="H6283" s="29"/>
      <c r="I6283" s="29"/>
      <c r="J6283" s="29"/>
      <c r="K6283" s="25"/>
      <c r="L6283" s="25"/>
      <c r="M6283" s="25"/>
      <c r="N6283" s="25"/>
      <c r="O6283" s="25"/>
      <c r="P6283" s="25"/>
      <c r="Q6283" s="28"/>
      <c r="R6283" s="29"/>
      <c r="S6283" s="27"/>
      <c r="T6283" s="27"/>
      <c r="U6283" s="28"/>
      <c r="V6283" s="26"/>
      <c r="W6283" s="26"/>
      <c r="X6283" s="26"/>
      <c r="Y6283" s="37"/>
      <c r="Z6283" s="37"/>
      <c r="AA6283" s="37"/>
      <c r="AB6283" s="30"/>
      <c r="AC6283" s="30"/>
      <c r="AD6283" s="31"/>
      <c r="AE6283" s="30"/>
      <c r="AF6283" s="30"/>
      <c r="AG6283" s="32"/>
      <c r="AH6283" s="30"/>
      <c r="AJ6283" s="30"/>
      <c r="AK6283" s="30"/>
      <c r="AL6283" s="30"/>
      <c r="AM6283" s="30"/>
      <c r="AN6283" s="30"/>
      <c r="AO6283" s="30"/>
      <c r="AP6283" s="30"/>
      <c r="AQ6283" s="30"/>
      <c r="AR6283" s="30"/>
      <c r="AS6283" s="30"/>
      <c r="AT6283" s="30"/>
      <c r="AU6283" s="121"/>
      <c r="AV6283" s="153"/>
      <c r="AW6283" s="153"/>
      <c r="AX6283" s="129"/>
    </row>
    <row r="6284" spans="1:50" x14ac:dyDescent="0.25">
      <c r="A6284" s="120"/>
      <c r="B6284" s="28"/>
      <c r="C6284" s="25"/>
      <c r="D6284" s="25"/>
      <c r="E6284" s="25"/>
      <c r="F6284" s="29"/>
      <c r="G6284" s="29"/>
      <c r="H6284" s="29"/>
      <c r="I6284" s="29"/>
      <c r="J6284" s="29"/>
      <c r="K6284" s="25"/>
      <c r="L6284" s="25"/>
      <c r="M6284" s="25"/>
      <c r="N6284" s="25"/>
      <c r="O6284" s="25"/>
      <c r="P6284" s="25"/>
      <c r="Q6284" s="28"/>
      <c r="R6284" s="29"/>
      <c r="S6284" s="27"/>
      <c r="T6284" s="27"/>
      <c r="U6284" s="28"/>
      <c r="V6284" s="26"/>
      <c r="W6284" s="26"/>
      <c r="X6284" s="26"/>
      <c r="Y6284" s="37"/>
      <c r="Z6284" s="37"/>
      <c r="AA6284" s="37"/>
      <c r="AB6284" s="30"/>
      <c r="AC6284" s="30"/>
      <c r="AD6284" s="31"/>
      <c r="AE6284" s="30"/>
      <c r="AF6284" s="30"/>
      <c r="AG6284" s="32"/>
      <c r="AH6284" s="30"/>
      <c r="AJ6284" s="30"/>
      <c r="AK6284" s="30"/>
      <c r="AL6284" s="30"/>
      <c r="AM6284" s="30"/>
      <c r="AN6284" s="30"/>
      <c r="AO6284" s="30"/>
      <c r="AP6284" s="30"/>
      <c r="AQ6284" s="30"/>
      <c r="AR6284" s="30"/>
      <c r="AS6284" s="30"/>
      <c r="AT6284" s="30"/>
      <c r="AU6284" s="121"/>
      <c r="AV6284" s="153"/>
      <c r="AW6284" s="153"/>
      <c r="AX6284" s="129"/>
    </row>
    <row r="6285" spans="1:50" x14ac:dyDescent="0.25">
      <c r="A6285" s="120"/>
      <c r="B6285" s="28"/>
      <c r="C6285" s="25"/>
      <c r="D6285" s="25"/>
      <c r="E6285" s="25"/>
      <c r="F6285" s="29"/>
      <c r="G6285" s="29"/>
      <c r="H6285" s="29"/>
      <c r="I6285" s="29"/>
      <c r="J6285" s="29"/>
      <c r="K6285" s="25"/>
      <c r="L6285" s="25"/>
      <c r="M6285" s="25"/>
      <c r="N6285" s="25"/>
      <c r="O6285" s="25"/>
      <c r="P6285" s="25"/>
      <c r="Q6285" s="28"/>
      <c r="R6285" s="29"/>
      <c r="S6285" s="27"/>
      <c r="T6285" s="27"/>
      <c r="U6285" s="28"/>
      <c r="V6285" s="26"/>
      <c r="W6285" s="26"/>
      <c r="X6285" s="26"/>
      <c r="Y6285" s="37"/>
      <c r="Z6285" s="37"/>
      <c r="AA6285" s="37"/>
      <c r="AB6285" s="30"/>
      <c r="AC6285" s="30"/>
      <c r="AD6285" s="31"/>
      <c r="AE6285" s="30"/>
      <c r="AF6285" s="30"/>
      <c r="AG6285" s="32"/>
      <c r="AH6285" s="30"/>
      <c r="AJ6285" s="30"/>
      <c r="AK6285" s="30"/>
      <c r="AL6285" s="30"/>
      <c r="AM6285" s="30"/>
      <c r="AN6285" s="30"/>
      <c r="AO6285" s="30"/>
      <c r="AP6285" s="30"/>
      <c r="AQ6285" s="30"/>
      <c r="AR6285" s="30"/>
      <c r="AS6285" s="30"/>
      <c r="AT6285" s="30"/>
      <c r="AU6285" s="121"/>
      <c r="AV6285" s="153"/>
      <c r="AW6285" s="153"/>
      <c r="AX6285" s="129"/>
    </row>
    <row r="6286" spans="1:50" x14ac:dyDescent="0.25">
      <c r="A6286" s="120"/>
      <c r="B6286" s="28"/>
      <c r="C6286" s="25"/>
      <c r="D6286" s="25"/>
      <c r="E6286" s="25"/>
      <c r="F6286" s="29"/>
      <c r="G6286" s="29"/>
      <c r="H6286" s="29"/>
      <c r="I6286" s="29"/>
      <c r="J6286" s="29"/>
      <c r="K6286" s="25"/>
      <c r="L6286" s="25"/>
      <c r="M6286" s="25"/>
      <c r="N6286" s="25"/>
      <c r="O6286" s="25"/>
      <c r="P6286" s="25"/>
      <c r="Q6286" s="28"/>
      <c r="R6286" s="29"/>
      <c r="S6286" s="27"/>
      <c r="T6286" s="27"/>
      <c r="U6286" s="28"/>
      <c r="V6286" s="26"/>
      <c r="W6286" s="26"/>
      <c r="X6286" s="26"/>
      <c r="Y6286" s="37"/>
      <c r="Z6286" s="37"/>
      <c r="AA6286" s="37"/>
      <c r="AB6286" s="30"/>
      <c r="AC6286" s="30"/>
      <c r="AD6286" s="31"/>
      <c r="AE6286" s="30"/>
      <c r="AF6286" s="30"/>
      <c r="AG6286" s="32"/>
      <c r="AH6286" s="30"/>
      <c r="AJ6286" s="30"/>
      <c r="AK6286" s="30"/>
      <c r="AL6286" s="30"/>
      <c r="AM6286" s="30"/>
      <c r="AN6286" s="30"/>
      <c r="AO6286" s="30"/>
      <c r="AP6286" s="30"/>
      <c r="AQ6286" s="30"/>
      <c r="AR6286" s="30"/>
      <c r="AS6286" s="30"/>
      <c r="AT6286" s="30"/>
      <c r="AU6286" s="121"/>
      <c r="AV6286" s="153"/>
      <c r="AW6286" s="153"/>
      <c r="AX6286" s="129"/>
    </row>
    <row r="6287" spans="1:50" x14ac:dyDescent="0.25">
      <c r="A6287" s="120"/>
      <c r="B6287" s="28"/>
      <c r="C6287" s="25"/>
      <c r="D6287" s="25"/>
      <c r="E6287" s="25"/>
      <c r="F6287" s="29"/>
      <c r="G6287" s="29"/>
      <c r="H6287" s="29"/>
      <c r="I6287" s="29"/>
      <c r="J6287" s="29"/>
      <c r="K6287" s="25"/>
      <c r="L6287" s="25"/>
      <c r="M6287" s="25"/>
      <c r="N6287" s="25"/>
      <c r="O6287" s="25"/>
      <c r="P6287" s="25"/>
      <c r="Q6287" s="28"/>
      <c r="R6287" s="29"/>
      <c r="S6287" s="27"/>
      <c r="T6287" s="27"/>
      <c r="U6287" s="28"/>
      <c r="V6287" s="26"/>
      <c r="W6287" s="26"/>
      <c r="X6287" s="26"/>
      <c r="Y6287" s="37"/>
      <c r="Z6287" s="37"/>
      <c r="AA6287" s="37"/>
      <c r="AB6287" s="30"/>
      <c r="AC6287" s="30"/>
      <c r="AD6287" s="31"/>
      <c r="AE6287" s="30"/>
      <c r="AF6287" s="30"/>
      <c r="AG6287" s="32"/>
      <c r="AH6287" s="30"/>
      <c r="AJ6287" s="30"/>
      <c r="AK6287" s="30"/>
      <c r="AL6287" s="30"/>
      <c r="AM6287" s="30"/>
      <c r="AN6287" s="30"/>
      <c r="AO6287" s="30"/>
      <c r="AP6287" s="30"/>
      <c r="AQ6287" s="30"/>
      <c r="AR6287" s="30"/>
      <c r="AS6287" s="30"/>
      <c r="AT6287" s="30"/>
      <c r="AU6287" s="121"/>
      <c r="AV6287" s="129"/>
      <c r="AW6287" s="129"/>
      <c r="AX6287" s="129"/>
    </row>
    <row r="6288" spans="1:50" x14ac:dyDescent="0.25">
      <c r="A6288" s="120"/>
      <c r="B6288" s="28"/>
      <c r="C6288" s="25"/>
      <c r="D6288" s="25"/>
      <c r="E6288" s="25"/>
      <c r="F6288" s="29"/>
      <c r="G6288" s="29"/>
      <c r="H6288" s="29"/>
      <c r="I6288" s="29"/>
      <c r="J6288" s="29"/>
      <c r="K6288" s="25"/>
      <c r="L6288" s="25"/>
      <c r="M6288" s="25"/>
      <c r="N6288" s="25"/>
      <c r="O6288" s="25"/>
      <c r="P6288" s="25"/>
      <c r="Q6288" s="28"/>
      <c r="R6288" s="29"/>
      <c r="S6288" s="27"/>
      <c r="T6288" s="27"/>
      <c r="U6288" s="28"/>
      <c r="V6288" s="26"/>
      <c r="W6288" s="26"/>
      <c r="X6288" s="26"/>
      <c r="Y6288" s="37"/>
      <c r="Z6288" s="37"/>
      <c r="AA6288" s="37"/>
      <c r="AB6288" s="30"/>
      <c r="AC6288" s="30"/>
      <c r="AD6288" s="31"/>
      <c r="AE6288" s="30"/>
      <c r="AF6288" s="30"/>
      <c r="AG6288" s="32"/>
      <c r="AH6288" s="30"/>
      <c r="AJ6288" s="30"/>
      <c r="AK6288" s="30"/>
      <c r="AL6288" s="30"/>
      <c r="AM6288" s="30"/>
      <c r="AN6288" s="30"/>
      <c r="AO6288" s="30"/>
      <c r="AP6288" s="30"/>
      <c r="AQ6288" s="30"/>
      <c r="AR6288" s="30"/>
      <c r="AS6288" s="30"/>
      <c r="AT6288" s="30"/>
      <c r="AU6288" s="121"/>
      <c r="AV6288" s="153"/>
      <c r="AW6288" s="153"/>
      <c r="AX6288" s="129"/>
    </row>
    <row r="6289" spans="1:50" x14ac:dyDescent="0.25">
      <c r="A6289" s="120"/>
      <c r="B6289" s="28"/>
      <c r="C6289" s="25"/>
      <c r="D6289" s="25"/>
      <c r="E6289" s="25"/>
      <c r="F6289" s="29"/>
      <c r="G6289" s="29"/>
      <c r="H6289" s="29"/>
      <c r="I6289" s="29"/>
      <c r="J6289" s="29"/>
      <c r="K6289" s="25"/>
      <c r="L6289" s="25"/>
      <c r="M6289" s="25"/>
      <c r="N6289" s="25"/>
      <c r="O6289" s="25"/>
      <c r="P6289" s="25"/>
      <c r="Q6289" s="28"/>
      <c r="R6289" s="29"/>
      <c r="S6289" s="27"/>
      <c r="T6289" s="27"/>
      <c r="U6289" s="28"/>
      <c r="V6289" s="26"/>
      <c r="W6289" s="26"/>
      <c r="X6289" s="26"/>
      <c r="Y6289" s="37"/>
      <c r="Z6289" s="37"/>
      <c r="AA6289" s="37"/>
      <c r="AB6289" s="30"/>
      <c r="AC6289" s="30"/>
      <c r="AD6289" s="31"/>
      <c r="AE6289" s="30"/>
      <c r="AF6289" s="30"/>
      <c r="AG6289" s="32"/>
      <c r="AH6289" s="30"/>
      <c r="AJ6289" s="30"/>
      <c r="AK6289" s="30"/>
      <c r="AL6289" s="30"/>
      <c r="AM6289" s="30"/>
      <c r="AN6289" s="30"/>
      <c r="AO6289" s="30"/>
      <c r="AP6289" s="30"/>
      <c r="AQ6289" s="30"/>
      <c r="AR6289" s="30"/>
      <c r="AS6289" s="30"/>
      <c r="AT6289" s="30"/>
      <c r="AU6289" s="121"/>
      <c r="AV6289" s="153"/>
      <c r="AW6289" s="153"/>
      <c r="AX6289" s="129"/>
    </row>
    <row r="6290" spans="1:50" x14ac:dyDescent="0.25">
      <c r="A6290" s="120"/>
      <c r="B6290" s="28"/>
      <c r="C6290" s="25"/>
      <c r="D6290" s="25"/>
      <c r="E6290" s="25"/>
      <c r="F6290" s="29"/>
      <c r="G6290" s="29"/>
      <c r="H6290" s="29"/>
      <c r="I6290" s="29"/>
      <c r="J6290" s="29"/>
      <c r="K6290" s="25"/>
      <c r="L6290" s="25"/>
      <c r="M6290" s="25"/>
      <c r="N6290" s="25"/>
      <c r="O6290" s="25"/>
      <c r="P6290" s="25"/>
      <c r="Q6290" s="28"/>
      <c r="R6290" s="29"/>
      <c r="S6290" s="27"/>
      <c r="T6290" s="27"/>
      <c r="U6290" s="28"/>
      <c r="V6290" s="26"/>
      <c r="W6290" s="26"/>
      <c r="X6290" s="26"/>
      <c r="Y6290" s="37"/>
      <c r="Z6290" s="37"/>
      <c r="AA6290" s="37"/>
      <c r="AB6290" s="30"/>
      <c r="AC6290" s="30"/>
      <c r="AD6290" s="31"/>
      <c r="AE6290" s="30"/>
      <c r="AF6290" s="30"/>
      <c r="AG6290" s="32"/>
      <c r="AH6290" s="30"/>
      <c r="AJ6290" s="30"/>
      <c r="AK6290" s="30"/>
      <c r="AL6290" s="30"/>
      <c r="AM6290" s="30"/>
      <c r="AN6290" s="30"/>
      <c r="AO6290" s="30"/>
      <c r="AP6290" s="30"/>
      <c r="AQ6290" s="30"/>
      <c r="AR6290" s="30"/>
      <c r="AS6290" s="30"/>
      <c r="AT6290" s="30"/>
      <c r="AU6290" s="121"/>
      <c r="AV6290" s="153"/>
      <c r="AW6290" s="153"/>
      <c r="AX6290" s="129"/>
    </row>
    <row r="6291" spans="1:50" x14ac:dyDescent="0.25">
      <c r="A6291" s="120"/>
      <c r="B6291" s="28"/>
      <c r="C6291" s="25"/>
      <c r="D6291" s="25"/>
      <c r="E6291" s="25"/>
      <c r="F6291" s="29"/>
      <c r="G6291" s="29"/>
      <c r="H6291" s="29"/>
      <c r="I6291" s="29"/>
      <c r="J6291" s="29"/>
      <c r="K6291" s="25"/>
      <c r="L6291" s="25"/>
      <c r="M6291" s="25"/>
      <c r="N6291" s="25"/>
      <c r="O6291" s="25"/>
      <c r="P6291" s="25"/>
      <c r="Q6291" s="28"/>
      <c r="R6291" s="29"/>
      <c r="S6291" s="27"/>
      <c r="T6291" s="27"/>
      <c r="U6291" s="28"/>
      <c r="V6291" s="26"/>
      <c r="W6291" s="26"/>
      <c r="X6291" s="26"/>
      <c r="Y6291" s="37"/>
      <c r="Z6291" s="37"/>
      <c r="AA6291" s="37"/>
      <c r="AB6291" s="30"/>
      <c r="AC6291" s="30"/>
      <c r="AD6291" s="31"/>
      <c r="AE6291" s="30"/>
      <c r="AF6291" s="30"/>
      <c r="AG6291" s="32"/>
      <c r="AH6291" s="30"/>
      <c r="AJ6291" s="30"/>
      <c r="AK6291" s="30"/>
      <c r="AL6291" s="30"/>
      <c r="AM6291" s="30"/>
      <c r="AN6291" s="30"/>
      <c r="AO6291" s="30"/>
      <c r="AP6291" s="30"/>
      <c r="AQ6291" s="30"/>
      <c r="AR6291" s="30"/>
      <c r="AS6291" s="30"/>
      <c r="AT6291" s="30"/>
      <c r="AU6291" s="121"/>
      <c r="AV6291" s="153"/>
      <c r="AW6291" s="153"/>
      <c r="AX6291" s="129"/>
    </row>
    <row r="6292" spans="1:50" x14ac:dyDescent="0.25">
      <c r="A6292" s="120"/>
      <c r="B6292" s="28"/>
      <c r="C6292" s="25"/>
      <c r="D6292" s="25"/>
      <c r="E6292" s="25"/>
      <c r="F6292" s="29"/>
      <c r="G6292" s="29"/>
      <c r="H6292" s="29"/>
      <c r="I6292" s="29"/>
      <c r="J6292" s="29"/>
      <c r="K6292" s="25"/>
      <c r="L6292" s="25"/>
      <c r="M6292" s="25"/>
      <c r="N6292" s="25"/>
      <c r="O6292" s="25"/>
      <c r="P6292" s="25"/>
      <c r="Q6292" s="28"/>
      <c r="R6292" s="29"/>
      <c r="S6292" s="27"/>
      <c r="T6292" s="27"/>
      <c r="U6292" s="28"/>
      <c r="V6292" s="26"/>
      <c r="W6292" s="26"/>
      <c r="X6292" s="26"/>
      <c r="Y6292" s="37"/>
      <c r="Z6292" s="37"/>
      <c r="AA6292" s="37"/>
      <c r="AB6292" s="30"/>
      <c r="AC6292" s="30"/>
      <c r="AD6292" s="31"/>
      <c r="AE6292" s="30"/>
      <c r="AF6292" s="30"/>
      <c r="AG6292" s="32"/>
      <c r="AH6292" s="30"/>
      <c r="AJ6292" s="30"/>
      <c r="AK6292" s="30"/>
      <c r="AL6292" s="30"/>
      <c r="AM6292" s="30"/>
      <c r="AN6292" s="30"/>
      <c r="AO6292" s="30"/>
      <c r="AP6292" s="30"/>
      <c r="AQ6292" s="30"/>
      <c r="AR6292" s="30"/>
      <c r="AS6292" s="30"/>
      <c r="AT6292" s="30"/>
      <c r="AU6292" s="121"/>
      <c r="AV6292" s="153"/>
      <c r="AW6292" s="153"/>
      <c r="AX6292" s="129"/>
    </row>
    <row r="6293" spans="1:50" x14ac:dyDescent="0.25">
      <c r="A6293" s="120"/>
      <c r="B6293" s="28"/>
      <c r="C6293" s="25"/>
      <c r="D6293" s="25"/>
      <c r="E6293" s="25"/>
      <c r="F6293" s="29"/>
      <c r="G6293" s="29"/>
      <c r="H6293" s="29"/>
      <c r="I6293" s="29"/>
      <c r="J6293" s="29"/>
      <c r="K6293" s="25"/>
      <c r="L6293" s="25"/>
      <c r="M6293" s="25"/>
      <c r="N6293" s="25"/>
      <c r="O6293" s="25"/>
      <c r="P6293" s="25"/>
      <c r="Q6293" s="28"/>
      <c r="R6293" s="29"/>
      <c r="S6293" s="27"/>
      <c r="T6293" s="27"/>
      <c r="U6293" s="28"/>
      <c r="V6293" s="26"/>
      <c r="W6293" s="26"/>
      <c r="X6293" s="26"/>
      <c r="Y6293" s="37"/>
      <c r="Z6293" s="37"/>
      <c r="AA6293" s="37"/>
      <c r="AB6293" s="30"/>
      <c r="AC6293" s="30"/>
      <c r="AD6293" s="31"/>
      <c r="AE6293" s="30"/>
      <c r="AF6293" s="30"/>
      <c r="AG6293" s="32"/>
      <c r="AH6293" s="30"/>
      <c r="AJ6293" s="30"/>
      <c r="AK6293" s="30"/>
      <c r="AL6293" s="30"/>
      <c r="AM6293" s="30"/>
      <c r="AN6293" s="30"/>
      <c r="AO6293" s="30"/>
      <c r="AP6293" s="30"/>
      <c r="AQ6293" s="30"/>
      <c r="AR6293" s="30"/>
      <c r="AS6293" s="30"/>
      <c r="AT6293" s="30"/>
      <c r="AU6293" s="121"/>
      <c r="AV6293" s="153"/>
      <c r="AW6293" s="153"/>
      <c r="AX6293" s="129"/>
    </row>
    <row r="6294" spans="1:50" x14ac:dyDescent="0.25">
      <c r="A6294" s="120"/>
      <c r="B6294" s="28"/>
      <c r="C6294" s="25"/>
      <c r="D6294" s="25"/>
      <c r="E6294" s="25"/>
      <c r="F6294" s="29"/>
      <c r="G6294" s="29"/>
      <c r="H6294" s="29"/>
      <c r="I6294" s="29"/>
      <c r="J6294" s="29"/>
      <c r="K6294" s="25"/>
      <c r="L6294" s="25"/>
      <c r="M6294" s="25"/>
      <c r="N6294" s="25"/>
      <c r="O6294" s="25"/>
      <c r="P6294" s="25"/>
      <c r="Q6294" s="28"/>
      <c r="R6294" s="29"/>
      <c r="S6294" s="27"/>
      <c r="T6294" s="27"/>
      <c r="U6294" s="28"/>
      <c r="V6294" s="26"/>
      <c r="W6294" s="26"/>
      <c r="X6294" s="26"/>
      <c r="Y6294" s="37"/>
      <c r="Z6294" s="37"/>
      <c r="AA6294" s="37"/>
      <c r="AB6294" s="30"/>
      <c r="AC6294" s="30"/>
      <c r="AD6294" s="31"/>
      <c r="AE6294" s="30"/>
      <c r="AF6294" s="30"/>
      <c r="AG6294" s="32"/>
      <c r="AH6294" s="30"/>
      <c r="AJ6294" s="30"/>
      <c r="AK6294" s="30"/>
      <c r="AL6294" s="30"/>
      <c r="AM6294" s="30"/>
      <c r="AN6294" s="30"/>
      <c r="AO6294" s="30"/>
      <c r="AP6294" s="30"/>
      <c r="AQ6294" s="30"/>
      <c r="AR6294" s="30"/>
      <c r="AS6294" s="30"/>
      <c r="AT6294" s="30"/>
      <c r="AU6294" s="121"/>
      <c r="AV6294" s="153"/>
      <c r="AW6294" s="153"/>
      <c r="AX6294" s="129"/>
    </row>
    <row r="6295" spans="1:50" x14ac:dyDescent="0.25">
      <c r="A6295" s="120"/>
      <c r="B6295" s="28"/>
      <c r="C6295" s="25"/>
      <c r="D6295" s="25"/>
      <c r="E6295" s="25"/>
      <c r="F6295" s="29"/>
      <c r="G6295" s="29"/>
      <c r="H6295" s="29"/>
      <c r="I6295" s="29"/>
      <c r="J6295" s="29"/>
      <c r="K6295" s="25"/>
      <c r="L6295" s="25"/>
      <c r="M6295" s="25"/>
      <c r="N6295" s="25"/>
      <c r="O6295" s="25"/>
      <c r="P6295" s="25"/>
      <c r="Q6295" s="28"/>
      <c r="R6295" s="29"/>
      <c r="S6295" s="27"/>
      <c r="T6295" s="27"/>
      <c r="U6295" s="28"/>
      <c r="V6295" s="26"/>
      <c r="W6295" s="26"/>
      <c r="X6295" s="26"/>
      <c r="Y6295" s="37"/>
      <c r="Z6295" s="37"/>
      <c r="AA6295" s="37"/>
      <c r="AB6295" s="30"/>
      <c r="AC6295" s="30"/>
      <c r="AD6295" s="31"/>
      <c r="AE6295" s="30"/>
      <c r="AF6295" s="30"/>
      <c r="AG6295" s="32"/>
      <c r="AH6295" s="30"/>
      <c r="AJ6295" s="30"/>
      <c r="AK6295" s="30"/>
      <c r="AL6295" s="30"/>
      <c r="AM6295" s="30"/>
      <c r="AN6295" s="30"/>
      <c r="AO6295" s="30"/>
      <c r="AP6295" s="30"/>
      <c r="AQ6295" s="30"/>
      <c r="AR6295" s="30"/>
      <c r="AS6295" s="30"/>
      <c r="AT6295" s="30"/>
      <c r="AU6295" s="121"/>
      <c r="AV6295" s="153"/>
      <c r="AW6295" s="153"/>
      <c r="AX6295" s="129"/>
    </row>
    <row r="6296" spans="1:50" x14ac:dyDescent="0.25">
      <c r="A6296" s="120"/>
      <c r="B6296" s="28"/>
      <c r="C6296" s="25"/>
      <c r="D6296" s="25"/>
      <c r="E6296" s="25"/>
      <c r="F6296" s="29"/>
      <c r="G6296" s="29"/>
      <c r="H6296" s="29"/>
      <c r="I6296" s="29"/>
      <c r="J6296" s="29"/>
      <c r="K6296" s="25"/>
      <c r="L6296" s="25"/>
      <c r="M6296" s="25"/>
      <c r="N6296" s="25"/>
      <c r="O6296" s="25"/>
      <c r="P6296" s="25"/>
      <c r="Q6296" s="28"/>
      <c r="R6296" s="29"/>
      <c r="S6296" s="27"/>
      <c r="T6296" s="27"/>
      <c r="U6296" s="28"/>
      <c r="V6296" s="26"/>
      <c r="W6296" s="26"/>
      <c r="X6296" s="26"/>
      <c r="Y6296" s="37"/>
      <c r="Z6296" s="37"/>
      <c r="AA6296" s="37"/>
      <c r="AB6296" s="30"/>
      <c r="AC6296" s="30"/>
      <c r="AD6296" s="31"/>
      <c r="AE6296" s="30"/>
      <c r="AF6296" s="30"/>
      <c r="AG6296" s="32"/>
      <c r="AH6296" s="30"/>
      <c r="AJ6296" s="30"/>
      <c r="AK6296" s="30"/>
      <c r="AL6296" s="30"/>
      <c r="AM6296" s="30"/>
      <c r="AN6296" s="30"/>
      <c r="AO6296" s="30"/>
      <c r="AP6296" s="30"/>
      <c r="AQ6296" s="30"/>
      <c r="AR6296" s="30"/>
      <c r="AS6296" s="30"/>
      <c r="AT6296" s="30"/>
      <c r="AU6296" s="121"/>
      <c r="AV6296" s="153"/>
      <c r="AW6296" s="153"/>
      <c r="AX6296" s="129"/>
    </row>
    <row r="6297" spans="1:50" x14ac:dyDescent="0.25">
      <c r="A6297" s="120"/>
      <c r="B6297" s="28"/>
      <c r="C6297" s="25"/>
      <c r="D6297" s="25"/>
      <c r="E6297" s="25"/>
      <c r="F6297" s="29"/>
      <c r="G6297" s="29"/>
      <c r="H6297" s="29"/>
      <c r="I6297" s="29"/>
      <c r="J6297" s="29"/>
      <c r="K6297" s="25"/>
      <c r="L6297" s="25"/>
      <c r="M6297" s="25"/>
      <c r="N6297" s="25"/>
      <c r="O6297" s="25"/>
      <c r="P6297" s="25"/>
      <c r="Q6297" s="28"/>
      <c r="R6297" s="29"/>
      <c r="S6297" s="27"/>
      <c r="T6297" s="27"/>
      <c r="U6297" s="28"/>
      <c r="V6297" s="26"/>
      <c r="W6297" s="26"/>
      <c r="X6297" s="26"/>
      <c r="Y6297" s="37"/>
      <c r="Z6297" s="37"/>
      <c r="AA6297" s="37"/>
      <c r="AB6297" s="30"/>
      <c r="AC6297" s="30"/>
      <c r="AD6297" s="31"/>
      <c r="AE6297" s="30"/>
      <c r="AF6297" s="30"/>
      <c r="AG6297" s="32"/>
      <c r="AH6297" s="30"/>
      <c r="AJ6297" s="30"/>
      <c r="AK6297" s="30"/>
      <c r="AL6297" s="30"/>
      <c r="AM6297" s="30"/>
      <c r="AN6297" s="30"/>
      <c r="AO6297" s="30"/>
      <c r="AP6297" s="30"/>
      <c r="AQ6297" s="30"/>
      <c r="AR6297" s="30"/>
      <c r="AS6297" s="30"/>
      <c r="AT6297" s="30"/>
      <c r="AU6297" s="121"/>
      <c r="AV6297" s="153"/>
      <c r="AW6297" s="153"/>
      <c r="AX6297" s="129"/>
    </row>
    <row r="6298" spans="1:50" x14ac:dyDescent="0.25">
      <c r="A6298" s="120"/>
      <c r="B6298" s="28"/>
      <c r="C6298" s="25"/>
      <c r="D6298" s="25"/>
      <c r="E6298" s="25"/>
      <c r="F6298" s="29"/>
      <c r="G6298" s="29"/>
      <c r="H6298" s="29"/>
      <c r="I6298" s="29"/>
      <c r="J6298" s="29"/>
      <c r="K6298" s="25"/>
      <c r="L6298" s="25"/>
      <c r="M6298" s="25"/>
      <c r="N6298" s="25"/>
      <c r="O6298" s="25"/>
      <c r="P6298" s="25"/>
      <c r="Q6298" s="28"/>
      <c r="R6298" s="29"/>
      <c r="S6298" s="27"/>
      <c r="T6298" s="27"/>
      <c r="U6298" s="28"/>
      <c r="V6298" s="26"/>
      <c r="W6298" s="26"/>
      <c r="X6298" s="26"/>
      <c r="Y6298" s="37"/>
      <c r="Z6298" s="37"/>
      <c r="AA6298" s="37"/>
      <c r="AB6298" s="30"/>
      <c r="AC6298" s="30"/>
      <c r="AD6298" s="31"/>
      <c r="AE6298" s="30"/>
      <c r="AF6298" s="30"/>
      <c r="AG6298" s="32"/>
      <c r="AH6298" s="30"/>
      <c r="AJ6298" s="30"/>
      <c r="AK6298" s="30"/>
      <c r="AL6298" s="30"/>
      <c r="AM6298" s="30"/>
      <c r="AN6298" s="30"/>
      <c r="AO6298" s="30"/>
      <c r="AP6298" s="30"/>
      <c r="AQ6298" s="30"/>
      <c r="AR6298" s="30"/>
      <c r="AS6298" s="30"/>
      <c r="AT6298" s="30"/>
      <c r="AU6298" s="121"/>
      <c r="AV6298" s="153"/>
      <c r="AW6298" s="153"/>
      <c r="AX6298" s="129"/>
    </row>
    <row r="6299" spans="1:50" x14ac:dyDescent="0.25">
      <c r="A6299" s="120"/>
      <c r="B6299" s="28"/>
      <c r="C6299" s="25"/>
      <c r="D6299" s="25"/>
      <c r="E6299" s="25"/>
      <c r="F6299" s="29"/>
      <c r="G6299" s="29"/>
      <c r="H6299" s="29"/>
      <c r="I6299" s="29"/>
      <c r="J6299" s="29"/>
      <c r="K6299" s="25"/>
      <c r="L6299" s="25"/>
      <c r="M6299" s="25"/>
      <c r="N6299" s="25"/>
      <c r="O6299" s="25"/>
      <c r="P6299" s="25"/>
      <c r="Q6299" s="28"/>
      <c r="R6299" s="29"/>
      <c r="S6299" s="27"/>
      <c r="T6299" s="27"/>
      <c r="U6299" s="28"/>
      <c r="V6299" s="26"/>
      <c r="W6299" s="26"/>
      <c r="X6299" s="26"/>
      <c r="Y6299" s="37"/>
      <c r="Z6299" s="37"/>
      <c r="AA6299" s="37"/>
      <c r="AB6299" s="30"/>
      <c r="AC6299" s="30"/>
      <c r="AD6299" s="31"/>
      <c r="AE6299" s="30"/>
      <c r="AF6299" s="30"/>
      <c r="AG6299" s="32"/>
      <c r="AH6299" s="30"/>
      <c r="AJ6299" s="30"/>
      <c r="AK6299" s="30"/>
      <c r="AL6299" s="30"/>
      <c r="AM6299" s="30"/>
      <c r="AN6299" s="30"/>
      <c r="AO6299" s="30"/>
      <c r="AP6299" s="30"/>
      <c r="AQ6299" s="30"/>
      <c r="AR6299" s="30"/>
      <c r="AS6299" s="30"/>
      <c r="AT6299" s="30"/>
      <c r="AU6299" s="121"/>
      <c r="AV6299" s="153"/>
      <c r="AW6299" s="153"/>
      <c r="AX6299" s="129"/>
    </row>
    <row r="6300" spans="1:50" x14ac:dyDescent="0.25">
      <c r="A6300" s="120"/>
      <c r="B6300" s="28"/>
      <c r="C6300" s="25"/>
      <c r="D6300" s="25"/>
      <c r="E6300" s="25"/>
      <c r="F6300" s="29"/>
      <c r="G6300" s="29"/>
      <c r="H6300" s="29"/>
      <c r="I6300" s="29"/>
      <c r="J6300" s="29"/>
      <c r="K6300" s="25"/>
      <c r="L6300" s="25"/>
      <c r="M6300" s="25"/>
      <c r="N6300" s="25"/>
      <c r="O6300" s="25"/>
      <c r="P6300" s="25"/>
      <c r="Q6300" s="28"/>
      <c r="R6300" s="29"/>
      <c r="S6300" s="27"/>
      <c r="T6300" s="27"/>
      <c r="U6300" s="28"/>
      <c r="V6300" s="26"/>
      <c r="W6300" s="26"/>
      <c r="X6300" s="26"/>
      <c r="Y6300" s="37"/>
      <c r="Z6300" s="37"/>
      <c r="AA6300" s="37"/>
      <c r="AB6300" s="30"/>
      <c r="AC6300" s="30"/>
      <c r="AD6300" s="31"/>
      <c r="AE6300" s="30"/>
      <c r="AF6300" s="30"/>
      <c r="AG6300" s="32"/>
      <c r="AH6300" s="30"/>
      <c r="AJ6300" s="30"/>
      <c r="AK6300" s="30"/>
      <c r="AL6300" s="30"/>
      <c r="AM6300" s="30"/>
      <c r="AN6300" s="30"/>
      <c r="AO6300" s="30"/>
      <c r="AP6300" s="30"/>
      <c r="AQ6300" s="30"/>
      <c r="AR6300" s="30"/>
      <c r="AS6300" s="30"/>
      <c r="AT6300" s="30"/>
      <c r="AU6300" s="121"/>
      <c r="AV6300" s="153"/>
      <c r="AW6300" s="153"/>
      <c r="AX6300" s="129"/>
    </row>
    <row r="6301" spans="1:50" x14ac:dyDescent="0.25">
      <c r="A6301" s="120"/>
      <c r="B6301" s="28"/>
      <c r="C6301" s="25"/>
      <c r="D6301" s="25"/>
      <c r="E6301" s="25"/>
      <c r="F6301" s="29"/>
      <c r="G6301" s="29"/>
      <c r="H6301" s="29"/>
      <c r="I6301" s="29"/>
      <c r="J6301" s="29"/>
      <c r="K6301" s="25"/>
      <c r="L6301" s="25"/>
      <c r="M6301" s="25"/>
      <c r="N6301" s="25"/>
      <c r="O6301" s="25"/>
      <c r="P6301" s="25"/>
      <c r="Q6301" s="28"/>
      <c r="R6301" s="29"/>
      <c r="S6301" s="27"/>
      <c r="T6301" s="27"/>
      <c r="U6301" s="28"/>
      <c r="V6301" s="26"/>
      <c r="W6301" s="26"/>
      <c r="X6301" s="26"/>
      <c r="Y6301" s="37"/>
      <c r="Z6301" s="37"/>
      <c r="AA6301" s="37"/>
      <c r="AB6301" s="30"/>
      <c r="AC6301" s="30"/>
      <c r="AD6301" s="31"/>
      <c r="AE6301" s="30"/>
      <c r="AF6301" s="30"/>
      <c r="AG6301" s="32"/>
      <c r="AH6301" s="30"/>
      <c r="AJ6301" s="30"/>
      <c r="AK6301" s="30"/>
      <c r="AL6301" s="30"/>
      <c r="AM6301" s="30"/>
      <c r="AN6301" s="30"/>
      <c r="AO6301" s="30"/>
      <c r="AP6301" s="30"/>
      <c r="AQ6301" s="30"/>
      <c r="AR6301" s="30"/>
      <c r="AS6301" s="30"/>
      <c r="AT6301" s="30"/>
      <c r="AU6301" s="121"/>
      <c r="AV6301" s="153"/>
      <c r="AW6301" s="153"/>
      <c r="AX6301" s="129"/>
    </row>
    <row r="6302" spans="1:50" x14ac:dyDescent="0.25">
      <c r="A6302" s="120"/>
      <c r="B6302" s="28"/>
      <c r="C6302" s="25"/>
      <c r="D6302" s="25"/>
      <c r="E6302" s="25"/>
      <c r="F6302" s="29"/>
      <c r="G6302" s="29"/>
      <c r="H6302" s="29"/>
      <c r="I6302" s="29"/>
      <c r="J6302" s="29"/>
      <c r="K6302" s="25"/>
      <c r="L6302" s="25"/>
      <c r="M6302" s="25"/>
      <c r="N6302" s="25"/>
      <c r="O6302" s="25"/>
      <c r="P6302" s="25"/>
      <c r="Q6302" s="28"/>
      <c r="R6302" s="29"/>
      <c r="S6302" s="27"/>
      <c r="T6302" s="27"/>
      <c r="U6302" s="28"/>
      <c r="V6302" s="26"/>
      <c r="W6302" s="26"/>
      <c r="X6302" s="26"/>
      <c r="Y6302" s="37"/>
      <c r="Z6302" s="37"/>
      <c r="AA6302" s="37"/>
      <c r="AB6302" s="30"/>
      <c r="AC6302" s="30"/>
      <c r="AD6302" s="31"/>
      <c r="AE6302" s="30"/>
      <c r="AF6302" s="30"/>
      <c r="AG6302" s="32"/>
      <c r="AH6302" s="30"/>
      <c r="AJ6302" s="30"/>
      <c r="AK6302" s="30"/>
      <c r="AL6302" s="30"/>
      <c r="AM6302" s="30"/>
      <c r="AN6302" s="30"/>
      <c r="AO6302" s="30"/>
      <c r="AP6302" s="30"/>
      <c r="AQ6302" s="30"/>
      <c r="AR6302" s="30"/>
      <c r="AS6302" s="30"/>
      <c r="AT6302" s="30"/>
      <c r="AU6302" s="121"/>
      <c r="AV6302" s="153"/>
      <c r="AW6302" s="153"/>
      <c r="AX6302" s="129"/>
    </row>
    <row r="6303" spans="1:50" x14ac:dyDescent="0.25">
      <c r="A6303" s="120"/>
      <c r="B6303" s="28"/>
      <c r="C6303" s="25"/>
      <c r="D6303" s="25"/>
      <c r="E6303" s="25"/>
      <c r="F6303" s="29"/>
      <c r="G6303" s="29"/>
      <c r="H6303" s="29"/>
      <c r="I6303" s="29"/>
      <c r="J6303" s="29"/>
      <c r="K6303" s="25"/>
      <c r="L6303" s="25"/>
      <c r="M6303" s="25"/>
      <c r="N6303" s="25"/>
      <c r="O6303" s="25"/>
      <c r="P6303" s="25"/>
      <c r="Q6303" s="28"/>
      <c r="R6303" s="29"/>
      <c r="S6303" s="27"/>
      <c r="T6303" s="27"/>
      <c r="U6303" s="28"/>
      <c r="V6303" s="26"/>
      <c r="W6303" s="26"/>
      <c r="X6303" s="26"/>
      <c r="Y6303" s="37"/>
      <c r="Z6303" s="37"/>
      <c r="AA6303" s="37"/>
      <c r="AB6303" s="30"/>
      <c r="AC6303" s="30"/>
      <c r="AD6303" s="31"/>
      <c r="AE6303" s="30"/>
      <c r="AF6303" s="30"/>
      <c r="AG6303" s="32"/>
      <c r="AH6303" s="30"/>
      <c r="AJ6303" s="30"/>
      <c r="AK6303" s="30"/>
      <c r="AL6303" s="30"/>
      <c r="AM6303" s="30"/>
      <c r="AN6303" s="30"/>
      <c r="AO6303" s="30"/>
      <c r="AP6303" s="30"/>
      <c r="AQ6303" s="30"/>
      <c r="AR6303" s="30"/>
      <c r="AS6303" s="30"/>
      <c r="AT6303" s="30"/>
      <c r="AU6303" s="121"/>
      <c r="AV6303" s="153"/>
      <c r="AW6303" s="153"/>
      <c r="AX6303" s="129"/>
    </row>
    <row r="6304" spans="1:50" x14ac:dyDescent="0.25">
      <c r="A6304" s="120"/>
      <c r="B6304" s="28"/>
      <c r="C6304" s="25"/>
      <c r="D6304" s="25"/>
      <c r="E6304" s="25"/>
      <c r="F6304" s="29"/>
      <c r="G6304" s="29"/>
      <c r="H6304" s="29"/>
      <c r="I6304" s="29"/>
      <c r="J6304" s="29"/>
      <c r="K6304" s="25"/>
      <c r="L6304" s="25"/>
      <c r="M6304" s="25"/>
      <c r="N6304" s="25"/>
      <c r="O6304" s="25"/>
      <c r="P6304" s="25"/>
      <c r="Q6304" s="28"/>
      <c r="R6304" s="29"/>
      <c r="S6304" s="27"/>
      <c r="T6304" s="27"/>
      <c r="U6304" s="28"/>
      <c r="V6304" s="26"/>
      <c r="W6304" s="26"/>
      <c r="X6304" s="26"/>
      <c r="Y6304" s="37"/>
      <c r="Z6304" s="37"/>
      <c r="AA6304" s="37"/>
      <c r="AB6304" s="30"/>
      <c r="AC6304" s="30"/>
      <c r="AD6304" s="31"/>
      <c r="AE6304" s="30"/>
      <c r="AF6304" s="30"/>
      <c r="AG6304" s="32"/>
      <c r="AH6304" s="30"/>
      <c r="AJ6304" s="30"/>
      <c r="AK6304" s="30"/>
      <c r="AL6304" s="30"/>
      <c r="AM6304" s="30"/>
      <c r="AN6304" s="30"/>
      <c r="AO6304" s="30"/>
      <c r="AP6304" s="30"/>
      <c r="AQ6304" s="30"/>
      <c r="AR6304" s="30"/>
      <c r="AS6304" s="30"/>
      <c r="AT6304" s="30"/>
      <c r="AU6304" s="121"/>
      <c r="AV6304" s="153"/>
      <c r="AW6304" s="153"/>
      <c r="AX6304" s="129"/>
    </row>
    <row r="6305" spans="1:50" x14ac:dyDescent="0.25">
      <c r="A6305" s="120"/>
      <c r="B6305" s="28"/>
      <c r="C6305" s="25"/>
      <c r="D6305" s="25"/>
      <c r="E6305" s="25"/>
      <c r="F6305" s="29"/>
      <c r="G6305" s="29"/>
      <c r="H6305" s="29"/>
      <c r="I6305" s="29"/>
      <c r="J6305" s="29"/>
      <c r="K6305" s="25"/>
      <c r="L6305" s="25"/>
      <c r="M6305" s="25"/>
      <c r="N6305" s="25"/>
      <c r="O6305" s="25"/>
      <c r="P6305" s="25"/>
      <c r="Q6305" s="28"/>
      <c r="R6305" s="29"/>
      <c r="S6305" s="27"/>
      <c r="T6305" s="27"/>
      <c r="U6305" s="28"/>
      <c r="V6305" s="26"/>
      <c r="W6305" s="26"/>
      <c r="X6305" s="26"/>
      <c r="Y6305" s="37"/>
      <c r="Z6305" s="37"/>
      <c r="AA6305" s="37"/>
      <c r="AB6305" s="30"/>
      <c r="AC6305" s="30"/>
      <c r="AD6305" s="31"/>
      <c r="AE6305" s="30"/>
      <c r="AF6305" s="30"/>
      <c r="AG6305" s="32"/>
      <c r="AH6305" s="30"/>
      <c r="AJ6305" s="30"/>
      <c r="AK6305" s="30"/>
      <c r="AL6305" s="30"/>
      <c r="AM6305" s="30"/>
      <c r="AN6305" s="30"/>
      <c r="AO6305" s="30"/>
      <c r="AP6305" s="30"/>
      <c r="AQ6305" s="30"/>
      <c r="AR6305" s="30"/>
      <c r="AS6305" s="30"/>
      <c r="AT6305" s="30"/>
      <c r="AU6305" s="121"/>
      <c r="AV6305" s="153"/>
      <c r="AW6305" s="153"/>
      <c r="AX6305" s="129"/>
    </row>
    <row r="6306" spans="1:50" x14ac:dyDescent="0.25">
      <c r="A6306" s="120"/>
      <c r="B6306" s="28"/>
      <c r="C6306" s="25"/>
      <c r="D6306" s="25"/>
      <c r="E6306" s="25"/>
      <c r="F6306" s="29"/>
      <c r="G6306" s="29"/>
      <c r="H6306" s="29"/>
      <c r="I6306" s="29"/>
      <c r="J6306" s="29"/>
      <c r="K6306" s="25"/>
      <c r="L6306" s="25"/>
      <c r="M6306" s="25"/>
      <c r="N6306" s="25"/>
      <c r="O6306" s="25"/>
      <c r="P6306" s="25"/>
      <c r="Q6306" s="28"/>
      <c r="R6306" s="29"/>
      <c r="S6306" s="27"/>
      <c r="T6306" s="27"/>
      <c r="U6306" s="28"/>
      <c r="V6306" s="26"/>
      <c r="W6306" s="26"/>
      <c r="X6306" s="26"/>
      <c r="Y6306" s="37"/>
      <c r="Z6306" s="37"/>
      <c r="AA6306" s="37"/>
      <c r="AB6306" s="30"/>
      <c r="AC6306" s="30"/>
      <c r="AD6306" s="31"/>
      <c r="AE6306" s="30"/>
      <c r="AF6306" s="30"/>
      <c r="AG6306" s="32"/>
      <c r="AH6306" s="30"/>
      <c r="AJ6306" s="30"/>
      <c r="AK6306" s="30"/>
      <c r="AL6306" s="30"/>
      <c r="AM6306" s="30"/>
      <c r="AN6306" s="30"/>
      <c r="AO6306" s="30"/>
      <c r="AP6306" s="30"/>
      <c r="AQ6306" s="30"/>
      <c r="AR6306" s="30"/>
      <c r="AS6306" s="30"/>
      <c r="AT6306" s="30"/>
      <c r="AU6306" s="121"/>
      <c r="AV6306" s="153"/>
      <c r="AW6306" s="153"/>
      <c r="AX6306" s="129"/>
    </row>
    <row r="6307" spans="1:50" x14ac:dyDescent="0.25">
      <c r="A6307" s="120"/>
      <c r="B6307" s="28"/>
      <c r="C6307" s="25"/>
      <c r="D6307" s="25"/>
      <c r="E6307" s="25"/>
      <c r="F6307" s="29"/>
      <c r="G6307" s="29"/>
      <c r="H6307" s="29"/>
      <c r="I6307" s="29"/>
      <c r="J6307" s="29"/>
      <c r="K6307" s="25"/>
      <c r="L6307" s="25"/>
      <c r="M6307" s="25"/>
      <c r="N6307" s="25"/>
      <c r="O6307" s="25"/>
      <c r="P6307" s="25"/>
      <c r="Q6307" s="28"/>
      <c r="R6307" s="29"/>
      <c r="S6307" s="27"/>
      <c r="T6307" s="27"/>
      <c r="U6307" s="28"/>
      <c r="V6307" s="26"/>
      <c r="W6307" s="26"/>
      <c r="X6307" s="26"/>
      <c r="Y6307" s="37"/>
      <c r="Z6307" s="37"/>
      <c r="AA6307" s="37"/>
      <c r="AB6307" s="30"/>
      <c r="AC6307" s="30"/>
      <c r="AD6307" s="31"/>
      <c r="AE6307" s="30"/>
      <c r="AF6307" s="30"/>
      <c r="AG6307" s="32"/>
      <c r="AH6307" s="30"/>
      <c r="AJ6307" s="30"/>
      <c r="AK6307" s="30"/>
      <c r="AL6307" s="30"/>
      <c r="AM6307" s="30"/>
      <c r="AN6307" s="30"/>
      <c r="AO6307" s="30"/>
      <c r="AP6307" s="30"/>
      <c r="AQ6307" s="30"/>
      <c r="AR6307" s="30"/>
      <c r="AS6307" s="30"/>
      <c r="AT6307" s="30"/>
      <c r="AU6307" s="121"/>
      <c r="AV6307" s="153"/>
      <c r="AW6307" s="153"/>
      <c r="AX6307" s="129"/>
    </row>
    <row r="6308" spans="1:50" x14ac:dyDescent="0.25">
      <c r="A6308" s="120"/>
      <c r="B6308" s="28"/>
      <c r="C6308" s="25"/>
      <c r="D6308" s="25"/>
      <c r="E6308" s="25"/>
      <c r="F6308" s="29"/>
      <c r="G6308" s="29"/>
      <c r="H6308" s="29"/>
      <c r="I6308" s="29"/>
      <c r="J6308" s="29"/>
      <c r="K6308" s="25"/>
      <c r="L6308" s="25"/>
      <c r="M6308" s="25"/>
      <c r="N6308" s="25"/>
      <c r="O6308" s="25"/>
      <c r="P6308" s="25"/>
      <c r="Q6308" s="28"/>
      <c r="R6308" s="29"/>
      <c r="S6308" s="27"/>
      <c r="T6308" s="27"/>
      <c r="U6308" s="28"/>
      <c r="V6308" s="26"/>
      <c r="W6308" s="26"/>
      <c r="X6308" s="26"/>
      <c r="Y6308" s="37"/>
      <c r="Z6308" s="37"/>
      <c r="AA6308" s="37"/>
      <c r="AB6308" s="30"/>
      <c r="AC6308" s="30"/>
      <c r="AD6308" s="31"/>
      <c r="AE6308" s="30"/>
      <c r="AF6308" s="30"/>
      <c r="AG6308" s="32"/>
      <c r="AH6308" s="30"/>
      <c r="AJ6308" s="30"/>
      <c r="AK6308" s="30"/>
      <c r="AL6308" s="30"/>
      <c r="AM6308" s="30"/>
      <c r="AN6308" s="30"/>
      <c r="AO6308" s="30"/>
      <c r="AP6308" s="30"/>
      <c r="AQ6308" s="30"/>
      <c r="AR6308" s="30"/>
      <c r="AS6308" s="30"/>
      <c r="AT6308" s="30"/>
      <c r="AU6308" s="121"/>
      <c r="AV6308" s="153"/>
      <c r="AW6308" s="153"/>
      <c r="AX6308" s="129"/>
    </row>
    <row r="6309" spans="1:50" x14ac:dyDescent="0.25">
      <c r="A6309" s="120"/>
      <c r="B6309" s="28"/>
      <c r="C6309" s="25"/>
      <c r="D6309" s="25"/>
      <c r="E6309" s="25"/>
      <c r="F6309" s="29"/>
      <c r="G6309" s="29"/>
      <c r="H6309" s="29"/>
      <c r="I6309" s="29"/>
      <c r="J6309" s="29"/>
      <c r="K6309" s="25"/>
      <c r="L6309" s="25"/>
      <c r="M6309" s="25"/>
      <c r="N6309" s="25"/>
      <c r="O6309" s="25"/>
      <c r="P6309" s="25"/>
      <c r="Q6309" s="28"/>
      <c r="R6309" s="29"/>
      <c r="S6309" s="27"/>
      <c r="T6309" s="27"/>
      <c r="U6309" s="28"/>
      <c r="V6309" s="26"/>
      <c r="W6309" s="26"/>
      <c r="X6309" s="26"/>
      <c r="Y6309" s="37"/>
      <c r="Z6309" s="37"/>
      <c r="AA6309" s="37"/>
      <c r="AB6309" s="30"/>
      <c r="AC6309" s="30"/>
      <c r="AD6309" s="31"/>
      <c r="AE6309" s="30"/>
      <c r="AF6309" s="30"/>
      <c r="AG6309" s="32"/>
      <c r="AH6309" s="30"/>
      <c r="AJ6309" s="30"/>
      <c r="AK6309" s="30"/>
      <c r="AL6309" s="30"/>
      <c r="AM6309" s="30"/>
      <c r="AN6309" s="30"/>
      <c r="AO6309" s="30"/>
      <c r="AP6309" s="30"/>
      <c r="AQ6309" s="30"/>
      <c r="AR6309" s="30"/>
      <c r="AS6309" s="30"/>
      <c r="AT6309" s="30"/>
      <c r="AU6309" s="121"/>
      <c r="AV6309" s="153"/>
      <c r="AW6309" s="153"/>
      <c r="AX6309" s="129"/>
    </row>
    <row r="6310" spans="1:50" x14ac:dyDescent="0.25">
      <c r="A6310" s="120"/>
      <c r="B6310" s="28"/>
      <c r="C6310" s="25"/>
      <c r="D6310" s="25"/>
      <c r="E6310" s="25"/>
      <c r="F6310" s="29"/>
      <c r="G6310" s="29"/>
      <c r="H6310" s="29"/>
      <c r="I6310" s="29"/>
      <c r="J6310" s="29"/>
      <c r="K6310" s="25"/>
      <c r="L6310" s="25"/>
      <c r="M6310" s="25"/>
      <c r="N6310" s="25"/>
      <c r="O6310" s="25"/>
      <c r="P6310" s="25"/>
      <c r="Q6310" s="28"/>
      <c r="R6310" s="29"/>
      <c r="S6310" s="27"/>
      <c r="T6310" s="27"/>
      <c r="U6310" s="28"/>
      <c r="V6310" s="26"/>
      <c r="W6310" s="26"/>
      <c r="X6310" s="26"/>
      <c r="Y6310" s="37"/>
      <c r="Z6310" s="37"/>
      <c r="AA6310" s="37"/>
      <c r="AB6310" s="30"/>
      <c r="AC6310" s="30"/>
      <c r="AD6310" s="31"/>
      <c r="AE6310" s="30"/>
      <c r="AF6310" s="30"/>
      <c r="AG6310" s="32"/>
      <c r="AH6310" s="30"/>
      <c r="AJ6310" s="30"/>
      <c r="AK6310" s="30"/>
      <c r="AL6310" s="30"/>
      <c r="AM6310" s="30"/>
      <c r="AN6310" s="30"/>
      <c r="AO6310" s="30"/>
      <c r="AP6310" s="30"/>
      <c r="AQ6310" s="30"/>
      <c r="AR6310" s="30"/>
      <c r="AS6310" s="30"/>
      <c r="AT6310" s="30"/>
      <c r="AU6310" s="121"/>
      <c r="AV6310" s="153"/>
      <c r="AW6310" s="153"/>
      <c r="AX6310" s="129"/>
    </row>
    <row r="6311" spans="1:50" x14ac:dyDescent="0.25">
      <c r="A6311" s="120"/>
      <c r="B6311" s="28"/>
      <c r="C6311" s="25"/>
      <c r="D6311" s="25"/>
      <c r="E6311" s="25"/>
      <c r="F6311" s="29"/>
      <c r="G6311" s="29"/>
      <c r="H6311" s="29"/>
      <c r="I6311" s="29"/>
      <c r="J6311" s="29"/>
      <c r="K6311" s="25"/>
      <c r="L6311" s="25"/>
      <c r="M6311" s="25"/>
      <c r="N6311" s="25"/>
      <c r="O6311" s="25"/>
      <c r="P6311" s="25"/>
      <c r="Q6311" s="28"/>
      <c r="R6311" s="29"/>
      <c r="S6311" s="27"/>
      <c r="T6311" s="27"/>
      <c r="U6311" s="28"/>
      <c r="V6311" s="26"/>
      <c r="W6311" s="26"/>
      <c r="X6311" s="26"/>
      <c r="Y6311" s="37"/>
      <c r="Z6311" s="37"/>
      <c r="AA6311" s="37"/>
      <c r="AB6311" s="30"/>
      <c r="AC6311" s="30"/>
      <c r="AD6311" s="31"/>
      <c r="AE6311" s="30"/>
      <c r="AF6311" s="30"/>
      <c r="AG6311" s="32"/>
      <c r="AH6311" s="30"/>
      <c r="AJ6311" s="30"/>
      <c r="AK6311" s="30"/>
      <c r="AL6311" s="30"/>
      <c r="AM6311" s="30"/>
      <c r="AN6311" s="30"/>
      <c r="AO6311" s="30"/>
      <c r="AP6311" s="30"/>
      <c r="AQ6311" s="30"/>
      <c r="AR6311" s="30"/>
      <c r="AS6311" s="30"/>
      <c r="AT6311" s="30"/>
      <c r="AU6311" s="121"/>
      <c r="AV6311" s="153"/>
      <c r="AW6311" s="153"/>
      <c r="AX6311" s="129"/>
    </row>
    <row r="6312" spans="1:50" x14ac:dyDescent="0.25">
      <c r="A6312" s="120"/>
      <c r="B6312" s="28"/>
      <c r="C6312" s="25"/>
      <c r="D6312" s="25"/>
      <c r="E6312" s="25"/>
      <c r="F6312" s="29"/>
      <c r="G6312" s="29"/>
      <c r="H6312" s="29"/>
      <c r="I6312" s="29"/>
      <c r="J6312" s="29"/>
      <c r="K6312" s="25"/>
      <c r="L6312" s="25"/>
      <c r="M6312" s="25"/>
      <c r="N6312" s="25"/>
      <c r="O6312" s="25"/>
      <c r="P6312" s="25"/>
      <c r="Q6312" s="28"/>
      <c r="R6312" s="29"/>
      <c r="S6312" s="27"/>
      <c r="T6312" s="27"/>
      <c r="U6312" s="28"/>
      <c r="V6312" s="26"/>
      <c r="W6312" s="26"/>
      <c r="X6312" s="26"/>
      <c r="Y6312" s="37"/>
      <c r="Z6312" s="37"/>
      <c r="AA6312" s="37"/>
      <c r="AB6312" s="30"/>
      <c r="AC6312" s="30"/>
      <c r="AD6312" s="31"/>
      <c r="AE6312" s="30"/>
      <c r="AF6312" s="30"/>
      <c r="AG6312" s="32"/>
      <c r="AH6312" s="30"/>
      <c r="AJ6312" s="30"/>
      <c r="AK6312" s="30"/>
      <c r="AL6312" s="30"/>
      <c r="AM6312" s="30"/>
      <c r="AN6312" s="30"/>
      <c r="AO6312" s="30"/>
      <c r="AP6312" s="30"/>
      <c r="AQ6312" s="30"/>
      <c r="AR6312" s="30"/>
      <c r="AS6312" s="30"/>
      <c r="AT6312" s="30"/>
      <c r="AU6312" s="121"/>
      <c r="AV6312" s="153"/>
      <c r="AW6312" s="153"/>
      <c r="AX6312" s="129"/>
    </row>
    <row r="6313" spans="1:50" x14ac:dyDescent="0.25">
      <c r="A6313" s="120"/>
      <c r="B6313" s="28"/>
      <c r="C6313" s="25"/>
      <c r="D6313" s="25"/>
      <c r="E6313" s="25"/>
      <c r="F6313" s="29"/>
      <c r="G6313" s="29"/>
      <c r="H6313" s="29"/>
      <c r="I6313" s="29"/>
      <c r="J6313" s="29"/>
      <c r="K6313" s="25"/>
      <c r="L6313" s="25"/>
      <c r="M6313" s="25"/>
      <c r="N6313" s="25"/>
      <c r="O6313" s="25"/>
      <c r="P6313" s="25"/>
      <c r="Q6313" s="28"/>
      <c r="R6313" s="29"/>
      <c r="S6313" s="27"/>
      <c r="T6313" s="27"/>
      <c r="U6313" s="28"/>
      <c r="V6313" s="26"/>
      <c r="W6313" s="26"/>
      <c r="X6313" s="26"/>
      <c r="Y6313" s="37"/>
      <c r="Z6313" s="37"/>
      <c r="AA6313" s="37"/>
      <c r="AB6313" s="30"/>
      <c r="AC6313" s="30"/>
      <c r="AD6313" s="31"/>
      <c r="AE6313" s="30"/>
      <c r="AF6313" s="30"/>
      <c r="AG6313" s="32"/>
      <c r="AH6313" s="30"/>
      <c r="AJ6313" s="30"/>
      <c r="AK6313" s="30"/>
      <c r="AL6313" s="30"/>
      <c r="AM6313" s="30"/>
      <c r="AN6313" s="30"/>
      <c r="AO6313" s="30"/>
      <c r="AP6313" s="30"/>
      <c r="AQ6313" s="30"/>
      <c r="AR6313" s="30"/>
      <c r="AS6313" s="30"/>
      <c r="AT6313" s="30"/>
      <c r="AU6313" s="121"/>
      <c r="AV6313" s="153"/>
      <c r="AW6313" s="153"/>
      <c r="AX6313" s="129"/>
    </row>
    <row r="6314" spans="1:50" x14ac:dyDescent="0.25">
      <c r="A6314" s="120"/>
      <c r="B6314" s="28"/>
      <c r="C6314" s="25"/>
      <c r="D6314" s="25"/>
      <c r="E6314" s="25"/>
      <c r="F6314" s="29"/>
      <c r="G6314" s="29"/>
      <c r="H6314" s="29"/>
      <c r="I6314" s="29"/>
      <c r="J6314" s="29"/>
      <c r="K6314" s="25"/>
      <c r="L6314" s="25"/>
      <c r="M6314" s="25"/>
      <c r="N6314" s="25"/>
      <c r="O6314" s="25"/>
      <c r="P6314" s="25"/>
      <c r="Q6314" s="28"/>
      <c r="R6314" s="29"/>
      <c r="S6314" s="27"/>
      <c r="T6314" s="27"/>
      <c r="U6314" s="28"/>
      <c r="V6314" s="26"/>
      <c r="W6314" s="26"/>
      <c r="X6314" s="26"/>
      <c r="Y6314" s="37"/>
      <c r="Z6314" s="37"/>
      <c r="AA6314" s="37"/>
      <c r="AB6314" s="30"/>
      <c r="AC6314" s="30"/>
      <c r="AD6314" s="31"/>
      <c r="AE6314" s="30"/>
      <c r="AF6314" s="30"/>
      <c r="AG6314" s="32"/>
      <c r="AH6314" s="30"/>
      <c r="AJ6314" s="30"/>
      <c r="AK6314" s="30"/>
      <c r="AL6314" s="30"/>
      <c r="AM6314" s="30"/>
      <c r="AN6314" s="30"/>
      <c r="AO6314" s="30"/>
      <c r="AP6314" s="30"/>
      <c r="AQ6314" s="30"/>
      <c r="AR6314" s="30"/>
      <c r="AS6314" s="30"/>
      <c r="AT6314" s="30"/>
      <c r="AU6314" s="121"/>
      <c r="AV6314" s="153"/>
      <c r="AW6314" s="153"/>
      <c r="AX6314" s="129"/>
    </row>
    <row r="6315" spans="1:50" x14ac:dyDescent="0.25">
      <c r="A6315" s="120"/>
      <c r="B6315" s="28"/>
      <c r="C6315" s="25"/>
      <c r="D6315" s="25"/>
      <c r="E6315" s="25"/>
      <c r="F6315" s="29"/>
      <c r="G6315" s="29"/>
      <c r="H6315" s="29"/>
      <c r="I6315" s="29"/>
      <c r="J6315" s="29"/>
      <c r="K6315" s="25"/>
      <c r="L6315" s="25"/>
      <c r="M6315" s="25"/>
      <c r="N6315" s="25"/>
      <c r="O6315" s="25"/>
      <c r="P6315" s="25"/>
      <c r="Q6315" s="28"/>
      <c r="R6315" s="29"/>
      <c r="S6315" s="27"/>
      <c r="T6315" s="27"/>
      <c r="U6315" s="28"/>
      <c r="V6315" s="26"/>
      <c r="W6315" s="26"/>
      <c r="X6315" s="26"/>
      <c r="Y6315" s="37"/>
      <c r="Z6315" s="37"/>
      <c r="AA6315" s="37"/>
      <c r="AB6315" s="30"/>
      <c r="AC6315" s="30"/>
      <c r="AD6315" s="31"/>
      <c r="AE6315" s="30"/>
      <c r="AF6315" s="30"/>
      <c r="AG6315" s="32"/>
      <c r="AH6315" s="30"/>
      <c r="AJ6315" s="30"/>
      <c r="AK6315" s="30"/>
      <c r="AL6315" s="30"/>
      <c r="AM6315" s="30"/>
      <c r="AN6315" s="30"/>
      <c r="AO6315" s="30"/>
      <c r="AP6315" s="30"/>
      <c r="AQ6315" s="30"/>
      <c r="AR6315" s="30"/>
      <c r="AS6315" s="30"/>
      <c r="AT6315" s="30"/>
      <c r="AU6315" s="121"/>
      <c r="AV6315" s="153"/>
      <c r="AW6315" s="153"/>
      <c r="AX6315" s="129"/>
    </row>
    <row r="6316" spans="1:50" x14ac:dyDescent="0.25">
      <c r="A6316" s="120"/>
      <c r="B6316" s="28"/>
      <c r="C6316" s="25"/>
      <c r="D6316" s="25"/>
      <c r="E6316" s="25"/>
      <c r="F6316" s="29"/>
      <c r="G6316" s="29"/>
      <c r="H6316" s="29"/>
      <c r="I6316" s="29"/>
      <c r="J6316" s="29"/>
      <c r="K6316" s="25"/>
      <c r="L6316" s="25"/>
      <c r="M6316" s="25"/>
      <c r="N6316" s="25"/>
      <c r="O6316" s="25"/>
      <c r="P6316" s="25"/>
      <c r="Q6316" s="28"/>
      <c r="R6316" s="29"/>
      <c r="S6316" s="27"/>
      <c r="T6316" s="27"/>
      <c r="U6316" s="28"/>
      <c r="V6316" s="26"/>
      <c r="W6316" s="26"/>
      <c r="X6316" s="26"/>
      <c r="Y6316" s="37"/>
      <c r="Z6316" s="37"/>
      <c r="AA6316" s="37"/>
      <c r="AB6316" s="30"/>
      <c r="AC6316" s="30"/>
      <c r="AD6316" s="31"/>
      <c r="AE6316" s="30"/>
      <c r="AF6316" s="30"/>
      <c r="AG6316" s="32"/>
      <c r="AH6316" s="30"/>
      <c r="AJ6316" s="30"/>
      <c r="AK6316" s="30"/>
      <c r="AL6316" s="30"/>
      <c r="AM6316" s="30"/>
      <c r="AN6316" s="30"/>
      <c r="AO6316" s="30"/>
      <c r="AP6316" s="30"/>
      <c r="AQ6316" s="30"/>
      <c r="AR6316" s="30"/>
      <c r="AS6316" s="30"/>
      <c r="AT6316" s="30"/>
      <c r="AU6316" s="121"/>
      <c r="AV6316" s="153"/>
      <c r="AW6316" s="153"/>
      <c r="AX6316" s="129"/>
    </row>
    <row r="6317" spans="1:50" x14ac:dyDescent="0.25">
      <c r="A6317" s="120"/>
      <c r="B6317" s="28"/>
      <c r="C6317" s="25"/>
      <c r="D6317" s="25"/>
      <c r="E6317" s="25"/>
      <c r="F6317" s="29"/>
      <c r="G6317" s="29"/>
      <c r="H6317" s="29"/>
      <c r="I6317" s="29"/>
      <c r="J6317" s="29"/>
      <c r="K6317" s="25"/>
      <c r="L6317" s="25"/>
      <c r="M6317" s="25"/>
      <c r="N6317" s="25"/>
      <c r="O6317" s="25"/>
      <c r="P6317" s="25"/>
      <c r="Q6317" s="28"/>
      <c r="R6317" s="29"/>
      <c r="S6317" s="27"/>
      <c r="T6317" s="27"/>
      <c r="U6317" s="28"/>
      <c r="V6317" s="26"/>
      <c r="W6317" s="26"/>
      <c r="X6317" s="26"/>
      <c r="Y6317" s="37"/>
      <c r="Z6317" s="37"/>
      <c r="AA6317" s="37"/>
      <c r="AB6317" s="30"/>
      <c r="AC6317" s="30"/>
      <c r="AD6317" s="31"/>
      <c r="AE6317" s="30"/>
      <c r="AF6317" s="30"/>
      <c r="AG6317" s="32"/>
      <c r="AH6317" s="30"/>
      <c r="AJ6317" s="30"/>
      <c r="AK6317" s="30"/>
      <c r="AL6317" s="30"/>
      <c r="AM6317" s="30"/>
      <c r="AN6317" s="30"/>
      <c r="AO6317" s="30"/>
      <c r="AP6317" s="30"/>
      <c r="AQ6317" s="30"/>
      <c r="AR6317" s="30"/>
      <c r="AS6317" s="30"/>
      <c r="AT6317" s="30"/>
      <c r="AU6317" s="121"/>
      <c r="AV6317" s="153"/>
      <c r="AW6317" s="153"/>
      <c r="AX6317" s="129"/>
    </row>
    <row r="6318" spans="1:50" x14ac:dyDescent="0.25">
      <c r="A6318" s="120"/>
      <c r="B6318" s="28"/>
      <c r="C6318" s="25"/>
      <c r="D6318" s="25"/>
      <c r="E6318" s="25"/>
      <c r="F6318" s="29"/>
      <c r="G6318" s="29"/>
      <c r="H6318" s="29"/>
      <c r="I6318" s="29"/>
      <c r="J6318" s="29"/>
      <c r="K6318" s="25"/>
      <c r="L6318" s="25"/>
      <c r="M6318" s="25"/>
      <c r="N6318" s="25"/>
      <c r="O6318" s="25"/>
      <c r="P6318" s="25"/>
      <c r="Q6318" s="28"/>
      <c r="R6318" s="29"/>
      <c r="S6318" s="27"/>
      <c r="T6318" s="27"/>
      <c r="U6318" s="28"/>
      <c r="V6318" s="26"/>
      <c r="W6318" s="26"/>
      <c r="X6318" s="26"/>
      <c r="Y6318" s="37"/>
      <c r="Z6318" s="37"/>
      <c r="AA6318" s="37"/>
      <c r="AB6318" s="30"/>
      <c r="AC6318" s="30"/>
      <c r="AD6318" s="31"/>
      <c r="AE6318" s="30"/>
      <c r="AF6318" s="30"/>
      <c r="AG6318" s="32"/>
      <c r="AH6318" s="30"/>
      <c r="AJ6318" s="30"/>
      <c r="AK6318" s="30"/>
      <c r="AL6318" s="30"/>
      <c r="AM6318" s="30"/>
      <c r="AN6318" s="30"/>
      <c r="AO6318" s="30"/>
      <c r="AP6318" s="30"/>
      <c r="AQ6318" s="30"/>
      <c r="AR6318" s="30"/>
      <c r="AS6318" s="30"/>
      <c r="AT6318" s="30"/>
      <c r="AU6318" s="121"/>
      <c r="AV6318" s="153"/>
      <c r="AW6318" s="153"/>
      <c r="AX6318" s="129"/>
    </row>
    <row r="6319" spans="1:50" x14ac:dyDescent="0.25">
      <c r="A6319" s="120"/>
      <c r="B6319" s="28"/>
      <c r="C6319" s="25"/>
      <c r="D6319" s="25"/>
      <c r="E6319" s="25"/>
      <c r="F6319" s="29"/>
      <c r="G6319" s="29"/>
      <c r="H6319" s="29"/>
      <c r="I6319" s="29"/>
      <c r="J6319" s="29"/>
      <c r="K6319" s="25"/>
      <c r="L6319" s="25"/>
      <c r="M6319" s="25"/>
      <c r="N6319" s="25"/>
      <c r="O6319" s="25"/>
      <c r="P6319" s="25"/>
      <c r="Q6319" s="28"/>
      <c r="R6319" s="29"/>
      <c r="S6319" s="27"/>
      <c r="T6319" s="27"/>
      <c r="U6319" s="28"/>
      <c r="V6319" s="26"/>
      <c r="W6319" s="26"/>
      <c r="X6319" s="26"/>
      <c r="Y6319" s="37"/>
      <c r="Z6319" s="37"/>
      <c r="AA6319" s="37"/>
      <c r="AB6319" s="30"/>
      <c r="AC6319" s="30"/>
      <c r="AD6319" s="31"/>
      <c r="AE6319" s="30"/>
      <c r="AF6319" s="30"/>
      <c r="AG6319" s="32"/>
      <c r="AH6319" s="30"/>
      <c r="AJ6319" s="30"/>
      <c r="AK6319" s="30"/>
      <c r="AL6319" s="30"/>
      <c r="AM6319" s="30"/>
      <c r="AN6319" s="30"/>
      <c r="AO6319" s="30"/>
      <c r="AP6319" s="30"/>
      <c r="AQ6319" s="30"/>
      <c r="AR6319" s="30"/>
      <c r="AS6319" s="30"/>
      <c r="AT6319" s="30"/>
      <c r="AU6319" s="121"/>
      <c r="AV6319" s="153"/>
      <c r="AW6319" s="153"/>
      <c r="AX6319" s="129"/>
    </row>
    <row r="6320" spans="1:50" x14ac:dyDescent="0.25">
      <c r="A6320" s="120"/>
      <c r="B6320" s="28"/>
      <c r="C6320" s="25"/>
      <c r="D6320" s="25"/>
      <c r="E6320" s="25"/>
      <c r="F6320" s="29"/>
      <c r="G6320" s="29"/>
      <c r="H6320" s="29"/>
      <c r="I6320" s="29"/>
      <c r="J6320" s="29"/>
      <c r="K6320" s="25"/>
      <c r="L6320" s="25"/>
      <c r="M6320" s="25"/>
      <c r="N6320" s="25"/>
      <c r="O6320" s="25"/>
      <c r="P6320" s="25"/>
      <c r="Q6320" s="28"/>
      <c r="R6320" s="29"/>
      <c r="S6320" s="27"/>
      <c r="T6320" s="27"/>
      <c r="U6320" s="28"/>
      <c r="V6320" s="26"/>
      <c r="W6320" s="26"/>
      <c r="X6320" s="26"/>
      <c r="Y6320" s="37"/>
      <c r="Z6320" s="37"/>
      <c r="AA6320" s="37"/>
      <c r="AB6320" s="30"/>
      <c r="AC6320" s="30"/>
      <c r="AD6320" s="31"/>
      <c r="AE6320" s="30"/>
      <c r="AF6320" s="30"/>
      <c r="AG6320" s="32"/>
      <c r="AH6320" s="30"/>
      <c r="AJ6320" s="30"/>
      <c r="AK6320" s="30"/>
      <c r="AL6320" s="30"/>
      <c r="AM6320" s="30"/>
      <c r="AN6320" s="30"/>
      <c r="AO6320" s="30"/>
      <c r="AP6320" s="30"/>
      <c r="AQ6320" s="30"/>
      <c r="AR6320" s="30"/>
      <c r="AS6320" s="30"/>
      <c r="AT6320" s="30"/>
      <c r="AU6320" s="121"/>
      <c r="AV6320" s="153"/>
      <c r="AW6320" s="153"/>
      <c r="AX6320" s="129"/>
    </row>
    <row r="6321" spans="1:50" x14ac:dyDescent="0.25">
      <c r="A6321" s="120"/>
      <c r="B6321" s="28"/>
      <c r="C6321" s="25"/>
      <c r="D6321" s="25"/>
      <c r="E6321" s="25"/>
      <c r="F6321" s="29"/>
      <c r="G6321" s="29"/>
      <c r="H6321" s="29"/>
      <c r="I6321" s="29"/>
      <c r="J6321" s="29"/>
      <c r="K6321" s="25"/>
      <c r="L6321" s="25"/>
      <c r="M6321" s="25"/>
      <c r="N6321" s="25"/>
      <c r="O6321" s="25"/>
      <c r="P6321" s="25"/>
      <c r="Q6321" s="28"/>
      <c r="R6321" s="29"/>
      <c r="S6321" s="27"/>
      <c r="T6321" s="27"/>
      <c r="U6321" s="28"/>
      <c r="V6321" s="26"/>
      <c r="W6321" s="26"/>
      <c r="X6321" s="26"/>
      <c r="Y6321" s="37"/>
      <c r="Z6321" s="37"/>
      <c r="AA6321" s="37"/>
      <c r="AB6321" s="30"/>
      <c r="AC6321" s="30"/>
      <c r="AD6321" s="31"/>
      <c r="AE6321" s="30"/>
      <c r="AF6321" s="30"/>
      <c r="AG6321" s="32"/>
      <c r="AH6321" s="30"/>
      <c r="AJ6321" s="30"/>
      <c r="AK6321" s="30"/>
      <c r="AL6321" s="30"/>
      <c r="AM6321" s="30"/>
      <c r="AN6321" s="30"/>
      <c r="AO6321" s="30"/>
      <c r="AP6321" s="30"/>
      <c r="AQ6321" s="30"/>
      <c r="AR6321" s="30"/>
      <c r="AS6321" s="30"/>
      <c r="AT6321" s="30"/>
      <c r="AU6321" s="121"/>
      <c r="AV6321" s="153"/>
      <c r="AW6321" s="153"/>
      <c r="AX6321" s="129"/>
    </row>
    <row r="6322" spans="1:50" x14ac:dyDescent="0.25">
      <c r="A6322" s="120"/>
      <c r="B6322" s="28"/>
      <c r="C6322" s="25"/>
      <c r="D6322" s="25"/>
      <c r="E6322" s="25"/>
      <c r="F6322" s="29"/>
      <c r="G6322" s="29"/>
      <c r="H6322" s="29"/>
      <c r="I6322" s="29"/>
      <c r="J6322" s="29"/>
      <c r="K6322" s="25"/>
      <c r="L6322" s="25"/>
      <c r="M6322" s="25"/>
      <c r="N6322" s="25"/>
      <c r="O6322" s="25"/>
      <c r="P6322" s="25"/>
      <c r="Q6322" s="28"/>
      <c r="R6322" s="29"/>
      <c r="S6322" s="27"/>
      <c r="T6322" s="27"/>
      <c r="U6322" s="28"/>
      <c r="V6322" s="26"/>
      <c r="W6322" s="26"/>
      <c r="X6322" s="26"/>
      <c r="Y6322" s="37"/>
      <c r="Z6322" s="37"/>
      <c r="AA6322" s="37"/>
      <c r="AB6322" s="30"/>
      <c r="AC6322" s="30"/>
      <c r="AD6322" s="31"/>
      <c r="AE6322" s="30"/>
      <c r="AF6322" s="30"/>
      <c r="AG6322" s="32"/>
      <c r="AH6322" s="30"/>
      <c r="AJ6322" s="30"/>
      <c r="AK6322" s="30"/>
      <c r="AL6322" s="30"/>
      <c r="AM6322" s="30"/>
      <c r="AN6322" s="30"/>
      <c r="AO6322" s="30"/>
      <c r="AP6322" s="30"/>
      <c r="AQ6322" s="30"/>
      <c r="AR6322" s="30"/>
      <c r="AS6322" s="30"/>
      <c r="AT6322" s="30"/>
      <c r="AU6322" s="121"/>
      <c r="AV6322" s="153"/>
      <c r="AW6322" s="153"/>
      <c r="AX6322" s="129"/>
    </row>
    <row r="6323" spans="1:50" x14ac:dyDescent="0.25">
      <c r="A6323" s="120"/>
      <c r="B6323" s="28"/>
      <c r="C6323" s="25"/>
      <c r="D6323" s="25"/>
      <c r="E6323" s="25"/>
      <c r="F6323" s="29"/>
      <c r="G6323" s="29"/>
      <c r="H6323" s="29"/>
      <c r="I6323" s="29"/>
      <c r="J6323" s="29"/>
      <c r="K6323" s="25"/>
      <c r="L6323" s="25"/>
      <c r="M6323" s="25"/>
      <c r="N6323" s="25"/>
      <c r="O6323" s="25"/>
      <c r="P6323" s="25"/>
      <c r="Q6323" s="28"/>
      <c r="R6323" s="29"/>
      <c r="S6323" s="27"/>
      <c r="T6323" s="27"/>
      <c r="U6323" s="28"/>
      <c r="V6323" s="26"/>
      <c r="W6323" s="26"/>
      <c r="X6323" s="26"/>
      <c r="Y6323" s="37"/>
      <c r="Z6323" s="37"/>
      <c r="AA6323" s="37"/>
      <c r="AB6323" s="30"/>
      <c r="AC6323" s="30"/>
      <c r="AD6323" s="31"/>
      <c r="AE6323" s="30"/>
      <c r="AF6323" s="30"/>
      <c r="AG6323" s="32"/>
      <c r="AH6323" s="30"/>
      <c r="AJ6323" s="30"/>
      <c r="AK6323" s="30"/>
      <c r="AL6323" s="30"/>
      <c r="AM6323" s="30"/>
      <c r="AN6323" s="30"/>
      <c r="AO6323" s="30"/>
      <c r="AP6323" s="30"/>
      <c r="AQ6323" s="30"/>
      <c r="AR6323" s="30"/>
      <c r="AS6323" s="30"/>
      <c r="AT6323" s="30"/>
      <c r="AU6323" s="121"/>
      <c r="AV6323" s="153"/>
      <c r="AW6323" s="153"/>
      <c r="AX6323" s="129"/>
    </row>
    <row r="6324" spans="1:50" x14ac:dyDescent="0.25">
      <c r="A6324" s="120"/>
      <c r="B6324" s="28"/>
      <c r="C6324" s="25"/>
      <c r="D6324" s="25"/>
      <c r="E6324" s="25"/>
      <c r="F6324" s="29"/>
      <c r="G6324" s="29"/>
      <c r="H6324" s="29"/>
      <c r="I6324" s="29"/>
      <c r="J6324" s="29"/>
      <c r="K6324" s="25"/>
      <c r="L6324" s="25"/>
      <c r="M6324" s="25"/>
      <c r="N6324" s="25"/>
      <c r="O6324" s="25"/>
      <c r="P6324" s="25"/>
      <c r="Q6324" s="28"/>
      <c r="R6324" s="29"/>
      <c r="S6324" s="27"/>
      <c r="T6324" s="27"/>
      <c r="U6324" s="28"/>
      <c r="V6324" s="26"/>
      <c r="W6324" s="26"/>
      <c r="X6324" s="26"/>
      <c r="Y6324" s="37"/>
      <c r="Z6324" s="37"/>
      <c r="AA6324" s="37"/>
      <c r="AB6324" s="30"/>
      <c r="AC6324" s="30"/>
      <c r="AD6324" s="31"/>
      <c r="AE6324" s="30"/>
      <c r="AF6324" s="30"/>
      <c r="AG6324" s="32"/>
      <c r="AH6324" s="30"/>
      <c r="AJ6324" s="30"/>
      <c r="AK6324" s="30"/>
      <c r="AL6324" s="30"/>
      <c r="AM6324" s="30"/>
      <c r="AN6324" s="30"/>
      <c r="AO6324" s="30"/>
      <c r="AP6324" s="30"/>
      <c r="AQ6324" s="30"/>
      <c r="AR6324" s="30"/>
      <c r="AS6324" s="30"/>
      <c r="AT6324" s="30"/>
      <c r="AU6324" s="121"/>
      <c r="AV6324" s="153"/>
      <c r="AW6324" s="153"/>
      <c r="AX6324" s="129"/>
    </row>
    <row r="6325" spans="1:50" x14ac:dyDescent="0.25">
      <c r="A6325" s="120"/>
      <c r="B6325" s="28"/>
      <c r="C6325" s="25"/>
      <c r="D6325" s="25"/>
      <c r="E6325" s="25"/>
      <c r="F6325" s="29"/>
      <c r="G6325" s="29"/>
      <c r="H6325" s="29"/>
      <c r="I6325" s="29"/>
      <c r="J6325" s="29"/>
      <c r="K6325" s="25"/>
      <c r="L6325" s="25"/>
      <c r="M6325" s="25"/>
      <c r="N6325" s="25"/>
      <c r="O6325" s="25"/>
      <c r="P6325" s="25"/>
      <c r="Q6325" s="28"/>
      <c r="R6325" s="29"/>
      <c r="S6325" s="27"/>
      <c r="T6325" s="27"/>
      <c r="U6325" s="28"/>
      <c r="V6325" s="26"/>
      <c r="W6325" s="26"/>
      <c r="X6325" s="26"/>
      <c r="Y6325" s="37"/>
      <c r="Z6325" s="37"/>
      <c r="AA6325" s="37"/>
      <c r="AB6325" s="30"/>
      <c r="AC6325" s="30"/>
      <c r="AD6325" s="31"/>
      <c r="AE6325" s="30"/>
      <c r="AF6325" s="30"/>
      <c r="AG6325" s="32"/>
      <c r="AH6325" s="30"/>
      <c r="AJ6325" s="30"/>
      <c r="AK6325" s="30"/>
      <c r="AL6325" s="30"/>
      <c r="AM6325" s="30"/>
      <c r="AN6325" s="30"/>
      <c r="AO6325" s="30"/>
      <c r="AP6325" s="30"/>
      <c r="AQ6325" s="30"/>
      <c r="AR6325" s="30"/>
      <c r="AS6325" s="30"/>
      <c r="AT6325" s="30"/>
      <c r="AU6325" s="121"/>
      <c r="AV6325" s="153"/>
      <c r="AW6325" s="153"/>
      <c r="AX6325" s="129"/>
    </row>
    <row r="6326" spans="1:50" x14ac:dyDescent="0.25">
      <c r="A6326" s="120"/>
      <c r="B6326" s="28"/>
      <c r="C6326" s="25"/>
      <c r="D6326" s="25"/>
      <c r="E6326" s="25"/>
      <c r="F6326" s="29"/>
      <c r="G6326" s="29"/>
      <c r="H6326" s="29"/>
      <c r="I6326" s="29"/>
      <c r="J6326" s="29"/>
      <c r="K6326" s="25"/>
      <c r="L6326" s="25"/>
      <c r="M6326" s="25"/>
      <c r="N6326" s="25"/>
      <c r="O6326" s="25"/>
      <c r="P6326" s="25"/>
      <c r="Q6326" s="28"/>
      <c r="R6326" s="29"/>
      <c r="S6326" s="27"/>
      <c r="T6326" s="27"/>
      <c r="U6326" s="28"/>
      <c r="V6326" s="26"/>
      <c r="W6326" s="26"/>
      <c r="X6326" s="26"/>
      <c r="Y6326" s="37"/>
      <c r="Z6326" s="37"/>
      <c r="AA6326" s="37"/>
      <c r="AB6326" s="30"/>
      <c r="AC6326" s="30"/>
      <c r="AD6326" s="31"/>
      <c r="AE6326" s="30"/>
      <c r="AF6326" s="30"/>
      <c r="AG6326" s="32"/>
      <c r="AH6326" s="30"/>
      <c r="AJ6326" s="30"/>
      <c r="AK6326" s="30"/>
      <c r="AL6326" s="30"/>
      <c r="AM6326" s="30"/>
      <c r="AN6326" s="30"/>
      <c r="AO6326" s="30"/>
      <c r="AP6326" s="30"/>
      <c r="AQ6326" s="30"/>
      <c r="AR6326" s="30"/>
      <c r="AS6326" s="30"/>
      <c r="AT6326" s="30"/>
      <c r="AU6326" s="121"/>
      <c r="AV6326" s="153"/>
      <c r="AW6326" s="153"/>
      <c r="AX6326" s="129"/>
    </row>
    <row r="6327" spans="1:50" x14ac:dyDescent="0.25">
      <c r="A6327" s="120"/>
      <c r="B6327" s="28"/>
      <c r="C6327" s="25"/>
      <c r="D6327" s="25"/>
      <c r="E6327" s="25"/>
      <c r="F6327" s="29"/>
      <c r="G6327" s="29"/>
      <c r="H6327" s="29"/>
      <c r="I6327" s="29"/>
      <c r="J6327" s="29"/>
      <c r="K6327" s="25"/>
      <c r="L6327" s="25"/>
      <c r="M6327" s="25"/>
      <c r="N6327" s="25"/>
      <c r="O6327" s="25"/>
      <c r="P6327" s="25"/>
      <c r="Q6327" s="28"/>
      <c r="R6327" s="29"/>
      <c r="S6327" s="27"/>
      <c r="T6327" s="27"/>
      <c r="U6327" s="28"/>
      <c r="V6327" s="26"/>
      <c r="W6327" s="26"/>
      <c r="X6327" s="26"/>
      <c r="Y6327" s="37"/>
      <c r="Z6327" s="37"/>
      <c r="AA6327" s="37"/>
      <c r="AB6327" s="30"/>
      <c r="AC6327" s="30"/>
      <c r="AD6327" s="31"/>
      <c r="AE6327" s="30"/>
      <c r="AF6327" s="30"/>
      <c r="AG6327" s="32"/>
      <c r="AH6327" s="30"/>
      <c r="AJ6327" s="30"/>
      <c r="AK6327" s="30"/>
      <c r="AL6327" s="30"/>
      <c r="AM6327" s="30"/>
      <c r="AN6327" s="30"/>
      <c r="AO6327" s="30"/>
      <c r="AP6327" s="30"/>
      <c r="AQ6327" s="30"/>
      <c r="AR6327" s="30"/>
      <c r="AS6327" s="30"/>
      <c r="AT6327" s="30"/>
      <c r="AU6327" s="121"/>
      <c r="AV6327" s="153"/>
      <c r="AW6327" s="153"/>
      <c r="AX6327" s="129"/>
    </row>
    <row r="6328" spans="1:50" x14ac:dyDescent="0.25">
      <c r="A6328" s="120"/>
      <c r="B6328" s="28"/>
      <c r="C6328" s="25"/>
      <c r="D6328" s="25"/>
      <c r="E6328" s="25"/>
      <c r="F6328" s="29"/>
      <c r="G6328" s="29"/>
      <c r="H6328" s="29"/>
      <c r="I6328" s="29"/>
      <c r="J6328" s="29"/>
      <c r="K6328" s="25"/>
      <c r="L6328" s="25"/>
      <c r="M6328" s="25"/>
      <c r="N6328" s="25"/>
      <c r="O6328" s="25"/>
      <c r="P6328" s="25"/>
      <c r="Q6328" s="28"/>
      <c r="R6328" s="29"/>
      <c r="S6328" s="27"/>
      <c r="T6328" s="27"/>
      <c r="U6328" s="28"/>
      <c r="V6328" s="26"/>
      <c r="W6328" s="26"/>
      <c r="X6328" s="26"/>
      <c r="Y6328" s="37"/>
      <c r="Z6328" s="37"/>
      <c r="AA6328" s="37"/>
      <c r="AB6328" s="30"/>
      <c r="AC6328" s="30"/>
      <c r="AD6328" s="31"/>
      <c r="AE6328" s="30"/>
      <c r="AF6328" s="30"/>
      <c r="AG6328" s="32"/>
      <c r="AH6328" s="30"/>
      <c r="AJ6328" s="30"/>
      <c r="AK6328" s="30"/>
      <c r="AL6328" s="30"/>
      <c r="AM6328" s="30"/>
      <c r="AN6328" s="30"/>
      <c r="AO6328" s="30"/>
      <c r="AP6328" s="30"/>
      <c r="AQ6328" s="30"/>
      <c r="AR6328" s="30"/>
      <c r="AS6328" s="30"/>
      <c r="AT6328" s="30"/>
      <c r="AU6328" s="121"/>
      <c r="AV6328" s="153"/>
      <c r="AW6328" s="153"/>
      <c r="AX6328" s="129"/>
    </row>
    <row r="6329" spans="1:50" x14ac:dyDescent="0.25">
      <c r="A6329" s="120"/>
      <c r="B6329" s="28"/>
      <c r="C6329" s="25"/>
      <c r="D6329" s="25"/>
      <c r="E6329" s="25"/>
      <c r="F6329" s="29"/>
      <c r="G6329" s="29"/>
      <c r="H6329" s="29"/>
      <c r="I6329" s="29"/>
      <c r="J6329" s="29"/>
      <c r="K6329" s="25"/>
      <c r="L6329" s="25"/>
      <c r="M6329" s="25"/>
      <c r="N6329" s="25"/>
      <c r="O6329" s="25"/>
      <c r="P6329" s="25"/>
      <c r="Q6329" s="28"/>
      <c r="R6329" s="29"/>
      <c r="S6329" s="27"/>
      <c r="T6329" s="27"/>
      <c r="U6329" s="28"/>
      <c r="V6329" s="26"/>
      <c r="W6329" s="26"/>
      <c r="X6329" s="26"/>
      <c r="Y6329" s="37"/>
      <c r="Z6329" s="37"/>
      <c r="AA6329" s="37"/>
      <c r="AB6329" s="30"/>
      <c r="AC6329" s="30"/>
      <c r="AD6329" s="31"/>
      <c r="AE6329" s="30"/>
      <c r="AF6329" s="30"/>
      <c r="AG6329" s="32"/>
      <c r="AH6329" s="30"/>
      <c r="AJ6329" s="30"/>
      <c r="AK6329" s="30"/>
      <c r="AL6329" s="30"/>
      <c r="AM6329" s="30"/>
      <c r="AN6329" s="30"/>
      <c r="AO6329" s="30"/>
      <c r="AP6329" s="30"/>
      <c r="AQ6329" s="30"/>
      <c r="AR6329" s="30"/>
      <c r="AS6329" s="30"/>
      <c r="AT6329" s="30"/>
      <c r="AU6329" s="121"/>
      <c r="AV6329" s="153"/>
      <c r="AW6329" s="153"/>
      <c r="AX6329" s="129"/>
    </row>
    <row r="6330" spans="1:50" x14ac:dyDescent="0.25">
      <c r="A6330" s="120"/>
      <c r="B6330" s="28"/>
      <c r="C6330" s="25"/>
      <c r="D6330" s="25"/>
      <c r="E6330" s="25"/>
      <c r="F6330" s="29"/>
      <c r="G6330" s="29"/>
      <c r="H6330" s="29"/>
      <c r="I6330" s="29"/>
      <c r="J6330" s="29"/>
      <c r="K6330" s="25"/>
      <c r="L6330" s="25"/>
      <c r="M6330" s="25"/>
      <c r="N6330" s="25"/>
      <c r="O6330" s="25"/>
      <c r="P6330" s="25"/>
      <c r="Q6330" s="28"/>
      <c r="R6330" s="29"/>
      <c r="S6330" s="27"/>
      <c r="T6330" s="27"/>
      <c r="U6330" s="28"/>
      <c r="V6330" s="26"/>
      <c r="W6330" s="26"/>
      <c r="X6330" s="26"/>
      <c r="Y6330" s="37"/>
      <c r="Z6330" s="37"/>
      <c r="AA6330" s="37"/>
      <c r="AB6330" s="30"/>
      <c r="AC6330" s="30"/>
      <c r="AD6330" s="31"/>
      <c r="AE6330" s="30"/>
      <c r="AF6330" s="30"/>
      <c r="AG6330" s="32"/>
      <c r="AH6330" s="30"/>
      <c r="AJ6330" s="30"/>
      <c r="AK6330" s="30"/>
      <c r="AL6330" s="30"/>
      <c r="AM6330" s="30"/>
      <c r="AN6330" s="30"/>
      <c r="AO6330" s="30"/>
      <c r="AP6330" s="30"/>
      <c r="AQ6330" s="30"/>
      <c r="AR6330" s="30"/>
      <c r="AS6330" s="30"/>
      <c r="AT6330" s="30"/>
      <c r="AU6330" s="121"/>
      <c r="AV6330" s="153"/>
      <c r="AW6330" s="153"/>
      <c r="AX6330" s="129"/>
    </row>
    <row r="6331" spans="1:50" x14ac:dyDescent="0.25">
      <c r="A6331" s="120"/>
      <c r="B6331" s="28"/>
      <c r="C6331" s="25"/>
      <c r="D6331" s="25"/>
      <c r="E6331" s="25"/>
      <c r="F6331" s="29"/>
      <c r="G6331" s="29"/>
      <c r="H6331" s="29"/>
      <c r="I6331" s="29"/>
      <c r="J6331" s="29"/>
      <c r="K6331" s="25"/>
      <c r="L6331" s="25"/>
      <c r="M6331" s="25"/>
      <c r="N6331" s="25"/>
      <c r="O6331" s="25"/>
      <c r="P6331" s="25"/>
      <c r="Q6331" s="28"/>
      <c r="R6331" s="29"/>
      <c r="S6331" s="27"/>
      <c r="T6331" s="27"/>
      <c r="U6331" s="28"/>
      <c r="V6331" s="26"/>
      <c r="W6331" s="26"/>
      <c r="X6331" s="26"/>
      <c r="Y6331" s="37"/>
      <c r="Z6331" s="37"/>
      <c r="AA6331" s="37"/>
      <c r="AB6331" s="30"/>
      <c r="AC6331" s="30"/>
      <c r="AD6331" s="31"/>
      <c r="AE6331" s="30"/>
      <c r="AF6331" s="30"/>
      <c r="AG6331" s="32"/>
      <c r="AH6331" s="30"/>
      <c r="AJ6331" s="30"/>
      <c r="AK6331" s="30"/>
      <c r="AL6331" s="30"/>
      <c r="AM6331" s="30"/>
      <c r="AN6331" s="30"/>
      <c r="AO6331" s="30"/>
      <c r="AP6331" s="30"/>
      <c r="AQ6331" s="30"/>
      <c r="AR6331" s="30"/>
      <c r="AS6331" s="30"/>
      <c r="AT6331" s="30"/>
      <c r="AU6331" s="121"/>
      <c r="AV6331" s="153"/>
      <c r="AW6331" s="153"/>
      <c r="AX6331" s="129"/>
    </row>
    <row r="6332" spans="1:50" x14ac:dyDescent="0.25">
      <c r="A6332" s="120"/>
      <c r="B6332" s="28"/>
      <c r="C6332" s="25"/>
      <c r="D6332" s="25"/>
      <c r="E6332" s="25"/>
      <c r="F6332" s="29"/>
      <c r="G6332" s="29"/>
      <c r="H6332" s="29"/>
      <c r="I6332" s="29"/>
      <c r="J6332" s="29"/>
      <c r="K6332" s="25"/>
      <c r="L6332" s="25"/>
      <c r="M6332" s="25"/>
      <c r="N6332" s="25"/>
      <c r="O6332" s="25"/>
      <c r="P6332" s="25"/>
      <c r="Q6332" s="28"/>
      <c r="R6332" s="29"/>
      <c r="S6332" s="27"/>
      <c r="T6332" s="27"/>
      <c r="U6332" s="28"/>
      <c r="V6332" s="26"/>
      <c r="W6332" s="26"/>
      <c r="X6332" s="26"/>
      <c r="Y6332" s="37"/>
      <c r="Z6332" s="37"/>
      <c r="AA6332" s="37"/>
      <c r="AB6332" s="30"/>
      <c r="AC6332" s="30"/>
      <c r="AD6332" s="31"/>
      <c r="AE6332" s="30"/>
      <c r="AF6332" s="30"/>
      <c r="AG6332" s="32"/>
      <c r="AH6332" s="30"/>
      <c r="AJ6332" s="30"/>
      <c r="AK6332" s="30"/>
      <c r="AL6332" s="30"/>
      <c r="AM6332" s="30"/>
      <c r="AN6332" s="30"/>
      <c r="AO6332" s="30"/>
      <c r="AP6332" s="30"/>
      <c r="AQ6332" s="30"/>
      <c r="AR6332" s="30"/>
      <c r="AS6332" s="30"/>
      <c r="AT6332" s="30"/>
      <c r="AU6332" s="121"/>
      <c r="AV6332" s="153"/>
      <c r="AW6332" s="153"/>
      <c r="AX6332" s="129"/>
    </row>
    <row r="6333" spans="1:50" x14ac:dyDescent="0.25">
      <c r="A6333" s="120"/>
      <c r="B6333" s="28"/>
      <c r="C6333" s="25"/>
      <c r="D6333" s="25"/>
      <c r="E6333" s="25"/>
      <c r="F6333" s="29"/>
      <c r="G6333" s="29"/>
      <c r="H6333" s="29"/>
      <c r="I6333" s="29"/>
      <c r="J6333" s="29"/>
      <c r="K6333" s="25"/>
      <c r="L6333" s="25"/>
      <c r="M6333" s="25"/>
      <c r="N6333" s="25"/>
      <c r="O6333" s="25"/>
      <c r="P6333" s="25"/>
      <c r="Q6333" s="28"/>
      <c r="R6333" s="29"/>
      <c r="S6333" s="27"/>
      <c r="T6333" s="27"/>
      <c r="U6333" s="28"/>
      <c r="V6333" s="26"/>
      <c r="W6333" s="26"/>
      <c r="X6333" s="26"/>
      <c r="Y6333" s="37"/>
      <c r="Z6333" s="37"/>
      <c r="AA6333" s="37"/>
      <c r="AB6333" s="30"/>
      <c r="AC6333" s="30"/>
      <c r="AD6333" s="31"/>
      <c r="AE6333" s="30"/>
      <c r="AF6333" s="30"/>
      <c r="AG6333" s="32"/>
      <c r="AH6333" s="30"/>
      <c r="AJ6333" s="30"/>
      <c r="AK6333" s="30"/>
      <c r="AL6333" s="30"/>
      <c r="AM6333" s="30"/>
      <c r="AN6333" s="30"/>
      <c r="AO6333" s="30"/>
      <c r="AP6333" s="30"/>
      <c r="AQ6333" s="30"/>
      <c r="AR6333" s="30"/>
      <c r="AS6333" s="30"/>
      <c r="AT6333" s="30"/>
      <c r="AU6333" s="121"/>
      <c r="AV6333" s="129"/>
      <c r="AW6333" s="129"/>
      <c r="AX6333" s="129"/>
    </row>
    <row r="6334" spans="1:50" x14ac:dyDescent="0.25">
      <c r="A6334" s="120"/>
      <c r="B6334" s="28"/>
      <c r="C6334" s="25"/>
      <c r="D6334" s="25"/>
      <c r="E6334" s="25"/>
      <c r="F6334" s="29"/>
      <c r="G6334" s="29"/>
      <c r="H6334" s="29"/>
      <c r="I6334" s="29"/>
      <c r="J6334" s="29"/>
      <c r="K6334" s="25"/>
      <c r="L6334" s="25"/>
      <c r="M6334" s="25"/>
      <c r="N6334" s="25"/>
      <c r="O6334" s="25"/>
      <c r="P6334" s="25"/>
      <c r="Q6334" s="28"/>
      <c r="R6334" s="29"/>
      <c r="S6334" s="27"/>
      <c r="T6334" s="27"/>
      <c r="U6334" s="28"/>
      <c r="V6334" s="26"/>
      <c r="W6334" s="26"/>
      <c r="X6334" s="26"/>
      <c r="Y6334" s="37"/>
      <c r="Z6334" s="37"/>
      <c r="AA6334" s="37"/>
      <c r="AB6334" s="30"/>
      <c r="AC6334" s="30"/>
      <c r="AD6334" s="31"/>
      <c r="AE6334" s="30"/>
      <c r="AF6334" s="30"/>
      <c r="AG6334" s="32"/>
      <c r="AH6334" s="30"/>
      <c r="AJ6334" s="30"/>
      <c r="AK6334" s="30"/>
      <c r="AL6334" s="30"/>
      <c r="AM6334" s="30"/>
      <c r="AN6334" s="30"/>
      <c r="AO6334" s="30"/>
      <c r="AP6334" s="30"/>
      <c r="AQ6334" s="30"/>
      <c r="AR6334" s="30"/>
      <c r="AS6334" s="30"/>
      <c r="AT6334" s="30"/>
      <c r="AU6334" s="121"/>
      <c r="AV6334" s="153"/>
      <c r="AW6334" s="153"/>
      <c r="AX6334" s="129"/>
    </row>
    <row r="6335" spans="1:50" x14ac:dyDescent="0.25">
      <c r="A6335" s="120"/>
      <c r="B6335" s="28"/>
      <c r="C6335" s="25"/>
      <c r="D6335" s="25"/>
      <c r="E6335" s="25"/>
      <c r="F6335" s="29"/>
      <c r="G6335" s="29"/>
      <c r="H6335" s="29"/>
      <c r="I6335" s="29"/>
      <c r="J6335" s="29"/>
      <c r="K6335" s="25"/>
      <c r="L6335" s="25"/>
      <c r="M6335" s="25"/>
      <c r="N6335" s="25"/>
      <c r="O6335" s="25"/>
      <c r="P6335" s="25"/>
      <c r="Q6335" s="28"/>
      <c r="R6335" s="29"/>
      <c r="S6335" s="27"/>
      <c r="T6335" s="27"/>
      <c r="U6335" s="28"/>
      <c r="V6335" s="26"/>
      <c r="W6335" s="26"/>
      <c r="X6335" s="26"/>
      <c r="Y6335" s="37"/>
      <c r="Z6335" s="37"/>
      <c r="AA6335" s="37"/>
      <c r="AB6335" s="30"/>
      <c r="AC6335" s="30"/>
      <c r="AD6335" s="31"/>
      <c r="AE6335" s="30"/>
      <c r="AF6335" s="30"/>
      <c r="AG6335" s="32"/>
      <c r="AH6335" s="30"/>
      <c r="AJ6335" s="30"/>
      <c r="AK6335" s="30"/>
      <c r="AL6335" s="30"/>
      <c r="AM6335" s="30"/>
      <c r="AN6335" s="30"/>
      <c r="AO6335" s="30"/>
      <c r="AP6335" s="30"/>
      <c r="AQ6335" s="30"/>
      <c r="AR6335" s="30"/>
      <c r="AS6335" s="30"/>
      <c r="AT6335" s="30"/>
      <c r="AU6335" s="121"/>
      <c r="AV6335" s="153"/>
      <c r="AW6335" s="153"/>
      <c r="AX6335" s="129"/>
    </row>
    <row r="6336" spans="1:50" x14ac:dyDescent="0.25">
      <c r="A6336" s="120"/>
      <c r="B6336" s="28"/>
      <c r="C6336" s="25"/>
      <c r="D6336" s="25"/>
      <c r="E6336" s="25"/>
      <c r="F6336" s="29"/>
      <c r="G6336" s="29"/>
      <c r="H6336" s="29"/>
      <c r="I6336" s="29"/>
      <c r="J6336" s="29"/>
      <c r="K6336" s="25"/>
      <c r="L6336" s="25"/>
      <c r="M6336" s="25"/>
      <c r="N6336" s="25"/>
      <c r="O6336" s="25"/>
      <c r="P6336" s="25"/>
      <c r="Q6336" s="28"/>
      <c r="R6336" s="29"/>
      <c r="S6336" s="27"/>
      <c r="T6336" s="27"/>
      <c r="U6336" s="28"/>
      <c r="V6336" s="26"/>
      <c r="W6336" s="26"/>
      <c r="X6336" s="26"/>
      <c r="Y6336" s="37"/>
      <c r="Z6336" s="37"/>
      <c r="AA6336" s="37"/>
      <c r="AB6336" s="30"/>
      <c r="AC6336" s="30"/>
      <c r="AD6336" s="31"/>
      <c r="AE6336" s="30"/>
      <c r="AF6336" s="30"/>
      <c r="AG6336" s="32"/>
      <c r="AH6336" s="30"/>
      <c r="AJ6336" s="30"/>
      <c r="AK6336" s="30"/>
      <c r="AL6336" s="30"/>
      <c r="AM6336" s="30"/>
      <c r="AN6336" s="30"/>
      <c r="AO6336" s="30"/>
      <c r="AP6336" s="30"/>
      <c r="AQ6336" s="30"/>
      <c r="AR6336" s="30"/>
      <c r="AS6336" s="30"/>
      <c r="AT6336" s="30"/>
      <c r="AU6336" s="121"/>
      <c r="AV6336" s="153"/>
      <c r="AW6336" s="153"/>
      <c r="AX6336" s="129"/>
    </row>
    <row r="6337" spans="1:50" x14ac:dyDescent="0.25">
      <c r="A6337" s="120"/>
      <c r="B6337" s="28"/>
      <c r="C6337" s="25"/>
      <c r="D6337" s="25"/>
      <c r="E6337" s="25"/>
      <c r="F6337" s="29"/>
      <c r="G6337" s="29"/>
      <c r="H6337" s="29"/>
      <c r="I6337" s="29"/>
      <c r="J6337" s="29"/>
      <c r="K6337" s="25"/>
      <c r="L6337" s="25"/>
      <c r="M6337" s="25"/>
      <c r="N6337" s="25"/>
      <c r="O6337" s="25"/>
      <c r="P6337" s="25"/>
      <c r="Q6337" s="28"/>
      <c r="R6337" s="29"/>
      <c r="S6337" s="27"/>
      <c r="T6337" s="27"/>
      <c r="U6337" s="28"/>
      <c r="V6337" s="26"/>
      <c r="W6337" s="26"/>
      <c r="X6337" s="26"/>
      <c r="Y6337" s="37"/>
      <c r="Z6337" s="37"/>
      <c r="AA6337" s="37"/>
      <c r="AB6337" s="30"/>
      <c r="AC6337" s="30"/>
      <c r="AD6337" s="31"/>
      <c r="AE6337" s="30"/>
      <c r="AF6337" s="30"/>
      <c r="AG6337" s="32"/>
      <c r="AH6337" s="30"/>
      <c r="AJ6337" s="30"/>
      <c r="AK6337" s="30"/>
      <c r="AL6337" s="30"/>
      <c r="AM6337" s="30"/>
      <c r="AN6337" s="30"/>
      <c r="AO6337" s="30"/>
      <c r="AP6337" s="30"/>
      <c r="AQ6337" s="30"/>
      <c r="AR6337" s="30"/>
      <c r="AS6337" s="30"/>
      <c r="AT6337" s="30"/>
      <c r="AU6337" s="121"/>
      <c r="AV6337" s="153"/>
      <c r="AW6337" s="153"/>
      <c r="AX6337" s="129"/>
    </row>
    <row r="6338" spans="1:50" x14ac:dyDescent="0.25">
      <c r="A6338" s="120"/>
      <c r="B6338" s="28"/>
      <c r="C6338" s="25"/>
      <c r="D6338" s="25"/>
      <c r="E6338" s="25"/>
      <c r="F6338" s="29"/>
      <c r="G6338" s="29"/>
      <c r="H6338" s="29"/>
      <c r="I6338" s="29"/>
      <c r="J6338" s="29"/>
      <c r="K6338" s="25"/>
      <c r="L6338" s="25"/>
      <c r="M6338" s="25"/>
      <c r="N6338" s="25"/>
      <c r="O6338" s="25"/>
      <c r="P6338" s="25"/>
      <c r="Q6338" s="28"/>
      <c r="R6338" s="29"/>
      <c r="S6338" s="27"/>
      <c r="T6338" s="27"/>
      <c r="U6338" s="28"/>
      <c r="V6338" s="26"/>
      <c r="W6338" s="26"/>
      <c r="X6338" s="26"/>
      <c r="Y6338" s="37"/>
      <c r="Z6338" s="37"/>
      <c r="AA6338" s="37"/>
      <c r="AB6338" s="30"/>
      <c r="AC6338" s="30"/>
      <c r="AD6338" s="31"/>
      <c r="AE6338" s="30"/>
      <c r="AF6338" s="30"/>
      <c r="AG6338" s="32"/>
      <c r="AH6338" s="30"/>
      <c r="AJ6338" s="30"/>
      <c r="AK6338" s="30"/>
      <c r="AL6338" s="30"/>
      <c r="AM6338" s="30"/>
      <c r="AN6338" s="30"/>
      <c r="AO6338" s="30"/>
      <c r="AP6338" s="30"/>
      <c r="AQ6338" s="30"/>
      <c r="AR6338" s="30"/>
      <c r="AS6338" s="30"/>
      <c r="AT6338" s="30"/>
      <c r="AU6338" s="121"/>
      <c r="AV6338" s="153"/>
      <c r="AW6338" s="153"/>
      <c r="AX6338" s="129"/>
    </row>
    <row r="6339" spans="1:50" x14ac:dyDescent="0.25">
      <c r="A6339" s="120"/>
      <c r="B6339" s="28"/>
      <c r="C6339" s="25"/>
      <c r="D6339" s="25"/>
      <c r="E6339" s="25"/>
      <c r="F6339" s="29"/>
      <c r="G6339" s="29"/>
      <c r="H6339" s="29"/>
      <c r="I6339" s="29"/>
      <c r="J6339" s="29"/>
      <c r="K6339" s="25"/>
      <c r="L6339" s="25"/>
      <c r="M6339" s="25"/>
      <c r="N6339" s="25"/>
      <c r="O6339" s="25"/>
      <c r="P6339" s="25"/>
      <c r="Q6339" s="28"/>
      <c r="R6339" s="29"/>
      <c r="S6339" s="27"/>
      <c r="T6339" s="27"/>
      <c r="U6339" s="28"/>
      <c r="V6339" s="26"/>
      <c r="W6339" s="26"/>
      <c r="X6339" s="26"/>
      <c r="Y6339" s="37"/>
      <c r="Z6339" s="37"/>
      <c r="AA6339" s="37"/>
      <c r="AB6339" s="30"/>
      <c r="AC6339" s="30"/>
      <c r="AD6339" s="31"/>
      <c r="AE6339" s="30"/>
      <c r="AF6339" s="30"/>
      <c r="AG6339" s="32"/>
      <c r="AH6339" s="30"/>
      <c r="AJ6339" s="30"/>
      <c r="AK6339" s="30"/>
      <c r="AL6339" s="30"/>
      <c r="AM6339" s="30"/>
      <c r="AN6339" s="30"/>
      <c r="AO6339" s="30"/>
      <c r="AP6339" s="30"/>
      <c r="AQ6339" s="30"/>
      <c r="AR6339" s="30"/>
      <c r="AS6339" s="30"/>
      <c r="AT6339" s="30"/>
      <c r="AU6339" s="121"/>
      <c r="AV6339" s="153"/>
      <c r="AW6339" s="153"/>
      <c r="AX6339" s="129"/>
    </row>
    <row r="6340" spans="1:50" x14ac:dyDescent="0.25">
      <c r="A6340" s="120"/>
      <c r="B6340" s="28"/>
      <c r="C6340" s="25"/>
      <c r="D6340" s="25"/>
      <c r="E6340" s="25"/>
      <c r="F6340" s="29"/>
      <c r="G6340" s="29"/>
      <c r="H6340" s="29"/>
      <c r="I6340" s="29"/>
      <c r="J6340" s="29"/>
      <c r="K6340" s="25"/>
      <c r="L6340" s="25"/>
      <c r="M6340" s="25"/>
      <c r="N6340" s="25"/>
      <c r="O6340" s="25"/>
      <c r="P6340" s="25"/>
      <c r="Q6340" s="28"/>
      <c r="R6340" s="29"/>
      <c r="S6340" s="27"/>
      <c r="T6340" s="27"/>
      <c r="U6340" s="28"/>
      <c r="V6340" s="26"/>
      <c r="W6340" s="26"/>
      <c r="X6340" s="26"/>
      <c r="Y6340" s="37"/>
      <c r="Z6340" s="37"/>
      <c r="AA6340" s="37"/>
      <c r="AB6340" s="30"/>
      <c r="AC6340" s="30"/>
      <c r="AD6340" s="31"/>
      <c r="AE6340" s="30"/>
      <c r="AF6340" s="30"/>
      <c r="AG6340" s="32"/>
      <c r="AH6340" s="30"/>
      <c r="AJ6340" s="30"/>
      <c r="AK6340" s="30"/>
      <c r="AL6340" s="30"/>
      <c r="AM6340" s="30"/>
      <c r="AN6340" s="30"/>
      <c r="AO6340" s="30"/>
      <c r="AP6340" s="30"/>
      <c r="AQ6340" s="30"/>
      <c r="AR6340" s="30"/>
      <c r="AS6340" s="30"/>
      <c r="AT6340" s="30"/>
      <c r="AU6340" s="121"/>
      <c r="AV6340" s="153"/>
      <c r="AW6340" s="153"/>
      <c r="AX6340" s="129"/>
    </row>
    <row r="6341" spans="1:50" x14ac:dyDescent="0.25">
      <c r="A6341" s="120"/>
      <c r="B6341" s="28"/>
      <c r="C6341" s="25"/>
      <c r="D6341" s="25"/>
      <c r="E6341" s="25"/>
      <c r="F6341" s="29"/>
      <c r="G6341" s="29"/>
      <c r="H6341" s="29"/>
      <c r="I6341" s="29"/>
      <c r="J6341" s="29"/>
      <c r="K6341" s="25"/>
      <c r="L6341" s="25"/>
      <c r="M6341" s="25"/>
      <c r="N6341" s="25"/>
      <c r="O6341" s="25"/>
      <c r="P6341" s="25"/>
      <c r="Q6341" s="28"/>
      <c r="R6341" s="29"/>
      <c r="S6341" s="27"/>
      <c r="T6341" s="27"/>
      <c r="U6341" s="28"/>
      <c r="V6341" s="26"/>
      <c r="W6341" s="26"/>
      <c r="X6341" s="26"/>
      <c r="Y6341" s="37"/>
      <c r="Z6341" s="37"/>
      <c r="AA6341" s="37"/>
      <c r="AB6341" s="30"/>
      <c r="AC6341" s="30"/>
      <c r="AD6341" s="31"/>
      <c r="AE6341" s="30"/>
      <c r="AF6341" s="30"/>
      <c r="AG6341" s="32"/>
      <c r="AH6341" s="30"/>
      <c r="AJ6341" s="30"/>
      <c r="AK6341" s="30"/>
      <c r="AL6341" s="30"/>
      <c r="AM6341" s="30"/>
      <c r="AN6341" s="30"/>
      <c r="AO6341" s="30"/>
      <c r="AP6341" s="30"/>
      <c r="AQ6341" s="30"/>
      <c r="AR6341" s="30"/>
      <c r="AS6341" s="30"/>
      <c r="AT6341" s="30"/>
      <c r="AU6341" s="121"/>
      <c r="AV6341" s="153"/>
      <c r="AW6341" s="153"/>
      <c r="AX6341" s="129"/>
    </row>
    <row r="6342" spans="1:50" x14ac:dyDescent="0.25">
      <c r="A6342" s="120"/>
      <c r="B6342" s="28"/>
      <c r="C6342" s="25"/>
      <c r="D6342" s="25"/>
      <c r="E6342" s="25"/>
      <c r="F6342" s="29"/>
      <c r="G6342" s="29"/>
      <c r="H6342" s="29"/>
      <c r="I6342" s="29"/>
      <c r="J6342" s="29"/>
      <c r="K6342" s="25"/>
      <c r="L6342" s="25"/>
      <c r="M6342" s="25"/>
      <c r="N6342" s="25"/>
      <c r="O6342" s="25"/>
      <c r="P6342" s="25"/>
      <c r="Q6342" s="28"/>
      <c r="R6342" s="29"/>
      <c r="S6342" s="27"/>
      <c r="T6342" s="27"/>
      <c r="U6342" s="28"/>
      <c r="V6342" s="26"/>
      <c r="W6342" s="26"/>
      <c r="X6342" s="26"/>
      <c r="Y6342" s="37"/>
      <c r="Z6342" s="37"/>
      <c r="AA6342" s="37"/>
      <c r="AB6342" s="30"/>
      <c r="AC6342" s="30"/>
      <c r="AD6342" s="31"/>
      <c r="AE6342" s="30"/>
      <c r="AF6342" s="30"/>
      <c r="AG6342" s="32"/>
      <c r="AH6342" s="30"/>
      <c r="AJ6342" s="30"/>
      <c r="AK6342" s="30"/>
      <c r="AL6342" s="30"/>
      <c r="AM6342" s="30"/>
      <c r="AN6342" s="30"/>
      <c r="AO6342" s="30"/>
      <c r="AP6342" s="30"/>
      <c r="AQ6342" s="30"/>
      <c r="AR6342" s="30"/>
      <c r="AS6342" s="30"/>
      <c r="AT6342" s="30"/>
      <c r="AU6342" s="121"/>
      <c r="AV6342" s="153"/>
      <c r="AW6342" s="153"/>
      <c r="AX6342" s="129"/>
    </row>
    <row r="6343" spans="1:50" x14ac:dyDescent="0.25">
      <c r="A6343" s="120"/>
      <c r="B6343" s="28"/>
      <c r="C6343" s="25"/>
      <c r="D6343" s="25"/>
      <c r="E6343" s="25"/>
      <c r="F6343" s="29"/>
      <c r="G6343" s="29"/>
      <c r="H6343" s="29"/>
      <c r="I6343" s="29"/>
      <c r="J6343" s="29"/>
      <c r="K6343" s="25"/>
      <c r="L6343" s="25"/>
      <c r="M6343" s="25"/>
      <c r="N6343" s="25"/>
      <c r="O6343" s="25"/>
      <c r="P6343" s="25"/>
      <c r="Q6343" s="28"/>
      <c r="R6343" s="29"/>
      <c r="S6343" s="27"/>
      <c r="T6343" s="27"/>
      <c r="U6343" s="28"/>
      <c r="V6343" s="26"/>
      <c r="W6343" s="26"/>
      <c r="X6343" s="26"/>
      <c r="Y6343" s="37"/>
      <c r="Z6343" s="37"/>
      <c r="AA6343" s="37"/>
      <c r="AB6343" s="30"/>
      <c r="AC6343" s="30"/>
      <c r="AD6343" s="31"/>
      <c r="AE6343" s="30"/>
      <c r="AF6343" s="30"/>
      <c r="AG6343" s="32"/>
      <c r="AH6343" s="30"/>
      <c r="AJ6343" s="30"/>
      <c r="AK6343" s="30"/>
      <c r="AL6343" s="30"/>
      <c r="AM6343" s="30"/>
      <c r="AN6343" s="30"/>
      <c r="AO6343" s="30"/>
      <c r="AP6343" s="30"/>
      <c r="AQ6343" s="30"/>
      <c r="AR6343" s="30"/>
      <c r="AS6343" s="30"/>
      <c r="AT6343" s="30"/>
      <c r="AU6343" s="121"/>
      <c r="AV6343" s="153"/>
      <c r="AW6343" s="153"/>
      <c r="AX6343" s="129"/>
    </row>
    <row r="6344" spans="1:50" x14ac:dyDescent="0.25">
      <c r="A6344" s="120"/>
      <c r="B6344" s="28"/>
      <c r="C6344" s="25"/>
      <c r="D6344" s="25"/>
      <c r="E6344" s="25"/>
      <c r="F6344" s="29"/>
      <c r="G6344" s="29"/>
      <c r="H6344" s="29"/>
      <c r="I6344" s="29"/>
      <c r="J6344" s="29"/>
      <c r="K6344" s="25"/>
      <c r="L6344" s="25"/>
      <c r="M6344" s="25"/>
      <c r="N6344" s="25"/>
      <c r="O6344" s="25"/>
      <c r="P6344" s="25"/>
      <c r="Q6344" s="28"/>
      <c r="R6344" s="29"/>
      <c r="S6344" s="27"/>
      <c r="T6344" s="27"/>
      <c r="U6344" s="28"/>
      <c r="V6344" s="26"/>
      <c r="W6344" s="26"/>
      <c r="X6344" s="26"/>
      <c r="Y6344" s="37"/>
      <c r="Z6344" s="37"/>
      <c r="AA6344" s="37"/>
      <c r="AB6344" s="30"/>
      <c r="AC6344" s="30"/>
      <c r="AD6344" s="31"/>
      <c r="AE6344" s="30"/>
      <c r="AF6344" s="30"/>
      <c r="AG6344" s="32"/>
      <c r="AH6344" s="30"/>
      <c r="AJ6344" s="30"/>
      <c r="AK6344" s="30"/>
      <c r="AL6344" s="30"/>
      <c r="AM6344" s="30"/>
      <c r="AN6344" s="30"/>
      <c r="AO6344" s="30"/>
      <c r="AP6344" s="30"/>
      <c r="AQ6344" s="30"/>
      <c r="AR6344" s="30"/>
      <c r="AS6344" s="30"/>
      <c r="AT6344" s="30"/>
      <c r="AU6344" s="121"/>
      <c r="AV6344" s="153"/>
      <c r="AW6344" s="153"/>
      <c r="AX6344" s="129"/>
    </row>
    <row r="6345" spans="1:50" x14ac:dyDescent="0.25">
      <c r="A6345" s="120"/>
      <c r="B6345" s="28"/>
      <c r="C6345" s="25"/>
      <c r="D6345" s="25"/>
      <c r="E6345" s="25"/>
      <c r="F6345" s="29"/>
      <c r="G6345" s="29"/>
      <c r="H6345" s="29"/>
      <c r="I6345" s="29"/>
      <c r="J6345" s="29"/>
      <c r="K6345" s="25"/>
      <c r="L6345" s="25"/>
      <c r="M6345" s="25"/>
      <c r="N6345" s="25"/>
      <c r="O6345" s="25"/>
      <c r="P6345" s="25"/>
      <c r="Q6345" s="28"/>
      <c r="R6345" s="29"/>
      <c r="S6345" s="27"/>
      <c r="T6345" s="27"/>
      <c r="U6345" s="28"/>
      <c r="V6345" s="26"/>
      <c r="W6345" s="26"/>
      <c r="X6345" s="26"/>
      <c r="Y6345" s="37"/>
      <c r="Z6345" s="37"/>
      <c r="AA6345" s="37"/>
      <c r="AB6345" s="30"/>
      <c r="AC6345" s="30"/>
      <c r="AD6345" s="31"/>
      <c r="AE6345" s="30"/>
      <c r="AF6345" s="30"/>
      <c r="AG6345" s="32"/>
      <c r="AH6345" s="30"/>
      <c r="AJ6345" s="30"/>
      <c r="AK6345" s="30"/>
      <c r="AL6345" s="30"/>
      <c r="AM6345" s="30"/>
      <c r="AN6345" s="30"/>
      <c r="AO6345" s="30"/>
      <c r="AP6345" s="30"/>
      <c r="AQ6345" s="30"/>
      <c r="AR6345" s="30"/>
      <c r="AS6345" s="30"/>
      <c r="AT6345" s="30"/>
      <c r="AU6345" s="121"/>
      <c r="AV6345" s="153"/>
      <c r="AW6345" s="153"/>
      <c r="AX6345" s="129"/>
    </row>
    <row r="6346" spans="1:50" x14ac:dyDescent="0.25">
      <c r="A6346" s="120"/>
      <c r="B6346" s="28"/>
      <c r="C6346" s="25"/>
      <c r="D6346" s="25"/>
      <c r="E6346" s="25"/>
      <c r="F6346" s="29"/>
      <c r="G6346" s="29"/>
      <c r="H6346" s="29"/>
      <c r="I6346" s="29"/>
      <c r="J6346" s="29"/>
      <c r="K6346" s="25"/>
      <c r="L6346" s="25"/>
      <c r="M6346" s="25"/>
      <c r="N6346" s="25"/>
      <c r="O6346" s="25"/>
      <c r="P6346" s="25"/>
      <c r="Q6346" s="28"/>
      <c r="R6346" s="29"/>
      <c r="S6346" s="27"/>
      <c r="T6346" s="27"/>
      <c r="U6346" s="28"/>
      <c r="V6346" s="26"/>
      <c r="W6346" s="26"/>
      <c r="X6346" s="26"/>
      <c r="Y6346" s="37"/>
      <c r="Z6346" s="37"/>
      <c r="AA6346" s="37"/>
      <c r="AB6346" s="30"/>
      <c r="AC6346" s="30"/>
      <c r="AD6346" s="31"/>
      <c r="AE6346" s="30"/>
      <c r="AF6346" s="30"/>
      <c r="AG6346" s="32"/>
      <c r="AH6346" s="30"/>
      <c r="AJ6346" s="30"/>
      <c r="AK6346" s="30"/>
      <c r="AL6346" s="30"/>
      <c r="AM6346" s="30"/>
      <c r="AN6346" s="30"/>
      <c r="AO6346" s="30"/>
      <c r="AP6346" s="30"/>
      <c r="AQ6346" s="30"/>
      <c r="AR6346" s="30"/>
      <c r="AS6346" s="30"/>
      <c r="AT6346" s="30"/>
      <c r="AU6346" s="121"/>
      <c r="AV6346" s="153"/>
      <c r="AW6346" s="153"/>
      <c r="AX6346" s="129"/>
    </row>
    <row r="6347" spans="1:50" x14ac:dyDescent="0.25">
      <c r="A6347" s="120"/>
      <c r="B6347" s="28"/>
      <c r="C6347" s="25"/>
      <c r="D6347" s="25"/>
      <c r="E6347" s="25"/>
      <c r="F6347" s="29"/>
      <c r="G6347" s="29"/>
      <c r="H6347" s="29"/>
      <c r="I6347" s="29"/>
      <c r="J6347" s="29"/>
      <c r="K6347" s="25"/>
      <c r="L6347" s="25"/>
      <c r="M6347" s="25"/>
      <c r="N6347" s="25"/>
      <c r="O6347" s="25"/>
      <c r="P6347" s="25"/>
      <c r="Q6347" s="28"/>
      <c r="R6347" s="29"/>
      <c r="S6347" s="27"/>
      <c r="T6347" s="27"/>
      <c r="U6347" s="28"/>
      <c r="V6347" s="26"/>
      <c r="W6347" s="26"/>
      <c r="X6347" s="26"/>
      <c r="Y6347" s="37"/>
      <c r="Z6347" s="37"/>
      <c r="AA6347" s="37"/>
      <c r="AB6347" s="30"/>
      <c r="AC6347" s="30"/>
      <c r="AD6347" s="31"/>
      <c r="AE6347" s="30"/>
      <c r="AF6347" s="30"/>
      <c r="AG6347" s="32"/>
      <c r="AH6347" s="30"/>
      <c r="AJ6347" s="30"/>
      <c r="AK6347" s="30"/>
      <c r="AL6347" s="30"/>
      <c r="AM6347" s="30"/>
      <c r="AN6347" s="30"/>
      <c r="AO6347" s="30"/>
      <c r="AP6347" s="30"/>
      <c r="AQ6347" s="30"/>
      <c r="AR6347" s="30"/>
      <c r="AS6347" s="30"/>
      <c r="AT6347" s="30"/>
      <c r="AU6347" s="121"/>
      <c r="AV6347" s="153"/>
      <c r="AW6347" s="153"/>
      <c r="AX6347" s="129"/>
    </row>
    <row r="6348" spans="1:50" x14ac:dyDescent="0.25">
      <c r="A6348" s="120"/>
      <c r="B6348" s="28"/>
      <c r="C6348" s="25"/>
      <c r="D6348" s="25"/>
      <c r="E6348" s="25"/>
      <c r="F6348" s="29"/>
      <c r="G6348" s="29"/>
      <c r="H6348" s="29"/>
      <c r="I6348" s="29"/>
      <c r="J6348" s="29"/>
      <c r="K6348" s="25"/>
      <c r="L6348" s="25"/>
      <c r="M6348" s="25"/>
      <c r="N6348" s="25"/>
      <c r="O6348" s="25"/>
      <c r="P6348" s="25"/>
      <c r="Q6348" s="28"/>
      <c r="R6348" s="29"/>
      <c r="S6348" s="27"/>
      <c r="T6348" s="27"/>
      <c r="U6348" s="28"/>
      <c r="V6348" s="26"/>
      <c r="W6348" s="26"/>
      <c r="X6348" s="26"/>
      <c r="Y6348" s="37"/>
      <c r="Z6348" s="37"/>
      <c r="AA6348" s="37"/>
      <c r="AB6348" s="30"/>
      <c r="AC6348" s="30"/>
      <c r="AD6348" s="31"/>
      <c r="AE6348" s="30"/>
      <c r="AF6348" s="30"/>
      <c r="AG6348" s="32"/>
      <c r="AH6348" s="30"/>
      <c r="AJ6348" s="30"/>
      <c r="AK6348" s="30"/>
      <c r="AL6348" s="30"/>
      <c r="AM6348" s="30"/>
      <c r="AN6348" s="30"/>
      <c r="AO6348" s="30"/>
      <c r="AP6348" s="30"/>
      <c r="AQ6348" s="30"/>
      <c r="AR6348" s="30"/>
      <c r="AS6348" s="30"/>
      <c r="AT6348" s="30"/>
      <c r="AU6348" s="121"/>
      <c r="AV6348" s="153"/>
      <c r="AW6348" s="153"/>
      <c r="AX6348" s="129"/>
    </row>
    <row r="6349" spans="1:50" x14ac:dyDescent="0.25">
      <c r="A6349" s="120"/>
      <c r="B6349" s="28"/>
      <c r="C6349" s="25"/>
      <c r="D6349" s="25"/>
      <c r="E6349" s="25"/>
      <c r="F6349" s="29"/>
      <c r="G6349" s="29"/>
      <c r="H6349" s="29"/>
      <c r="I6349" s="29"/>
      <c r="J6349" s="29"/>
      <c r="K6349" s="25"/>
      <c r="L6349" s="25"/>
      <c r="M6349" s="25"/>
      <c r="N6349" s="25"/>
      <c r="O6349" s="25"/>
      <c r="P6349" s="25"/>
      <c r="Q6349" s="28"/>
      <c r="R6349" s="29"/>
      <c r="S6349" s="27"/>
      <c r="T6349" s="27"/>
      <c r="U6349" s="28"/>
      <c r="V6349" s="26"/>
      <c r="W6349" s="26"/>
      <c r="X6349" s="26"/>
      <c r="Y6349" s="37"/>
      <c r="Z6349" s="37"/>
      <c r="AA6349" s="37"/>
      <c r="AB6349" s="30"/>
      <c r="AC6349" s="30"/>
      <c r="AD6349" s="31"/>
      <c r="AE6349" s="30"/>
      <c r="AF6349" s="30"/>
      <c r="AG6349" s="32"/>
      <c r="AH6349" s="30"/>
      <c r="AJ6349" s="30"/>
      <c r="AK6349" s="30"/>
      <c r="AL6349" s="30"/>
      <c r="AM6349" s="30"/>
      <c r="AN6349" s="30"/>
      <c r="AO6349" s="30"/>
      <c r="AP6349" s="30"/>
      <c r="AQ6349" s="30"/>
      <c r="AR6349" s="30"/>
      <c r="AS6349" s="30"/>
      <c r="AT6349" s="30"/>
      <c r="AU6349" s="121"/>
      <c r="AV6349" s="153"/>
      <c r="AW6349" s="153"/>
      <c r="AX6349" s="129"/>
    </row>
    <row r="6350" spans="1:50" x14ac:dyDescent="0.25">
      <c r="A6350" s="120"/>
      <c r="B6350" s="28"/>
      <c r="C6350" s="25"/>
      <c r="D6350" s="25"/>
      <c r="E6350" s="25"/>
      <c r="F6350" s="29"/>
      <c r="G6350" s="29"/>
      <c r="H6350" s="29"/>
      <c r="I6350" s="29"/>
      <c r="J6350" s="29"/>
      <c r="K6350" s="25"/>
      <c r="L6350" s="25"/>
      <c r="M6350" s="25"/>
      <c r="N6350" s="25"/>
      <c r="O6350" s="25"/>
      <c r="P6350" s="25"/>
      <c r="Q6350" s="28"/>
      <c r="R6350" s="29"/>
      <c r="S6350" s="27"/>
      <c r="T6350" s="27"/>
      <c r="U6350" s="28"/>
      <c r="V6350" s="26"/>
      <c r="W6350" s="26"/>
      <c r="X6350" s="26"/>
      <c r="Y6350" s="37"/>
      <c r="Z6350" s="37"/>
      <c r="AA6350" s="37"/>
      <c r="AB6350" s="30"/>
      <c r="AC6350" s="30"/>
      <c r="AD6350" s="31"/>
      <c r="AE6350" s="30"/>
      <c r="AF6350" s="30"/>
      <c r="AG6350" s="32"/>
      <c r="AH6350" s="30"/>
      <c r="AJ6350" s="30"/>
      <c r="AK6350" s="30"/>
      <c r="AL6350" s="30"/>
      <c r="AM6350" s="30"/>
      <c r="AN6350" s="30"/>
      <c r="AO6350" s="30"/>
      <c r="AP6350" s="30"/>
      <c r="AQ6350" s="30"/>
      <c r="AR6350" s="30"/>
      <c r="AS6350" s="30"/>
      <c r="AT6350" s="30"/>
      <c r="AU6350" s="121"/>
      <c r="AV6350" s="153"/>
      <c r="AW6350" s="153"/>
      <c r="AX6350" s="129"/>
    </row>
    <row r="6351" spans="1:50" x14ac:dyDescent="0.25">
      <c r="A6351" s="120"/>
      <c r="B6351" s="28"/>
      <c r="C6351" s="25"/>
      <c r="D6351" s="25"/>
      <c r="E6351" s="25"/>
      <c r="F6351" s="29"/>
      <c r="G6351" s="29"/>
      <c r="H6351" s="29"/>
      <c r="I6351" s="29"/>
      <c r="J6351" s="29"/>
      <c r="K6351" s="25"/>
      <c r="L6351" s="25"/>
      <c r="M6351" s="25"/>
      <c r="N6351" s="25"/>
      <c r="O6351" s="25"/>
      <c r="P6351" s="25"/>
      <c r="Q6351" s="28"/>
      <c r="R6351" s="29"/>
      <c r="S6351" s="27"/>
      <c r="T6351" s="27"/>
      <c r="U6351" s="28"/>
      <c r="V6351" s="26"/>
      <c r="W6351" s="26"/>
      <c r="X6351" s="26"/>
      <c r="Y6351" s="37"/>
      <c r="Z6351" s="37"/>
      <c r="AA6351" s="37"/>
      <c r="AB6351" s="30"/>
      <c r="AC6351" s="30"/>
      <c r="AD6351" s="31"/>
      <c r="AE6351" s="30"/>
      <c r="AF6351" s="30"/>
      <c r="AG6351" s="32"/>
      <c r="AH6351" s="30"/>
      <c r="AJ6351" s="30"/>
      <c r="AK6351" s="30"/>
      <c r="AL6351" s="30"/>
      <c r="AM6351" s="30"/>
      <c r="AN6351" s="30"/>
      <c r="AO6351" s="30"/>
      <c r="AP6351" s="30"/>
      <c r="AQ6351" s="30"/>
      <c r="AR6351" s="30"/>
      <c r="AS6351" s="30"/>
      <c r="AT6351" s="30"/>
      <c r="AU6351" s="121"/>
      <c r="AV6351" s="153"/>
      <c r="AW6351" s="153"/>
      <c r="AX6351" s="129"/>
    </row>
    <row r="6352" spans="1:50" x14ac:dyDescent="0.25">
      <c r="A6352" s="120"/>
      <c r="B6352" s="28"/>
      <c r="C6352" s="25"/>
      <c r="D6352" s="25"/>
      <c r="E6352" s="25"/>
      <c r="F6352" s="29"/>
      <c r="G6352" s="29"/>
      <c r="H6352" s="29"/>
      <c r="I6352" s="29"/>
      <c r="J6352" s="29"/>
      <c r="K6352" s="25"/>
      <c r="L6352" s="25"/>
      <c r="M6352" s="25"/>
      <c r="N6352" s="25"/>
      <c r="O6352" s="25"/>
      <c r="P6352" s="25"/>
      <c r="Q6352" s="28"/>
      <c r="R6352" s="29"/>
      <c r="S6352" s="27"/>
      <c r="T6352" s="27"/>
      <c r="U6352" s="28"/>
      <c r="V6352" s="26"/>
      <c r="W6352" s="26"/>
      <c r="X6352" s="26"/>
      <c r="Y6352" s="37"/>
      <c r="Z6352" s="37"/>
      <c r="AA6352" s="37"/>
      <c r="AB6352" s="30"/>
      <c r="AC6352" s="30"/>
      <c r="AD6352" s="31"/>
      <c r="AE6352" s="30"/>
      <c r="AF6352" s="30"/>
      <c r="AG6352" s="32"/>
      <c r="AH6352" s="30"/>
      <c r="AJ6352" s="30"/>
      <c r="AK6352" s="30"/>
      <c r="AL6352" s="30"/>
      <c r="AM6352" s="30"/>
      <c r="AN6352" s="30"/>
      <c r="AO6352" s="30"/>
      <c r="AP6352" s="30"/>
      <c r="AQ6352" s="30"/>
      <c r="AR6352" s="30"/>
      <c r="AS6352" s="30"/>
      <c r="AT6352" s="30"/>
      <c r="AU6352" s="121"/>
      <c r="AV6352" s="153"/>
      <c r="AW6352" s="153"/>
      <c r="AX6352" s="129"/>
    </row>
    <row r="6353" spans="1:50" x14ac:dyDescent="0.25">
      <c r="A6353" s="120"/>
      <c r="B6353" s="28"/>
      <c r="C6353" s="25"/>
      <c r="D6353" s="25"/>
      <c r="E6353" s="25"/>
      <c r="F6353" s="29"/>
      <c r="G6353" s="29"/>
      <c r="H6353" s="29"/>
      <c r="I6353" s="29"/>
      <c r="J6353" s="29"/>
      <c r="K6353" s="25"/>
      <c r="L6353" s="25"/>
      <c r="M6353" s="25"/>
      <c r="N6353" s="25"/>
      <c r="O6353" s="25"/>
      <c r="P6353" s="25"/>
      <c r="Q6353" s="28"/>
      <c r="R6353" s="29"/>
      <c r="S6353" s="27"/>
      <c r="T6353" s="27"/>
      <c r="U6353" s="28"/>
      <c r="V6353" s="26"/>
      <c r="W6353" s="26"/>
      <c r="X6353" s="26"/>
      <c r="Y6353" s="37"/>
      <c r="Z6353" s="37"/>
      <c r="AA6353" s="37"/>
      <c r="AB6353" s="30"/>
      <c r="AC6353" s="30"/>
      <c r="AD6353" s="31"/>
      <c r="AE6353" s="30"/>
      <c r="AF6353" s="30"/>
      <c r="AG6353" s="32"/>
      <c r="AH6353" s="30"/>
      <c r="AJ6353" s="30"/>
      <c r="AK6353" s="30"/>
      <c r="AL6353" s="30"/>
      <c r="AM6353" s="30"/>
      <c r="AN6353" s="30"/>
      <c r="AO6353" s="30"/>
      <c r="AP6353" s="30"/>
      <c r="AQ6353" s="30"/>
      <c r="AR6353" s="30"/>
      <c r="AS6353" s="30"/>
      <c r="AT6353" s="30"/>
      <c r="AU6353" s="121"/>
      <c r="AV6353" s="153"/>
      <c r="AW6353" s="153"/>
      <c r="AX6353" s="129"/>
    </row>
    <row r="6354" spans="1:50" x14ac:dyDescent="0.25">
      <c r="A6354" s="120"/>
      <c r="B6354" s="28"/>
      <c r="C6354" s="25"/>
      <c r="D6354" s="25"/>
      <c r="E6354" s="25"/>
      <c r="F6354" s="29"/>
      <c r="G6354" s="29"/>
      <c r="H6354" s="29"/>
      <c r="I6354" s="29"/>
      <c r="J6354" s="29"/>
      <c r="K6354" s="25"/>
      <c r="L6354" s="25"/>
      <c r="M6354" s="25"/>
      <c r="N6354" s="25"/>
      <c r="O6354" s="25"/>
      <c r="P6354" s="25"/>
      <c r="Q6354" s="28"/>
      <c r="R6354" s="29"/>
      <c r="S6354" s="27"/>
      <c r="T6354" s="27"/>
      <c r="U6354" s="28"/>
      <c r="V6354" s="26"/>
      <c r="W6354" s="26"/>
      <c r="X6354" s="26"/>
      <c r="Y6354" s="37"/>
      <c r="Z6354" s="37"/>
      <c r="AA6354" s="37"/>
      <c r="AB6354" s="30"/>
      <c r="AC6354" s="30"/>
      <c r="AD6354" s="31"/>
      <c r="AE6354" s="30"/>
      <c r="AF6354" s="30"/>
      <c r="AG6354" s="32"/>
      <c r="AH6354" s="30"/>
      <c r="AJ6354" s="30"/>
      <c r="AK6354" s="30"/>
      <c r="AL6354" s="30"/>
      <c r="AM6354" s="30"/>
      <c r="AN6354" s="30"/>
      <c r="AO6354" s="30"/>
      <c r="AP6354" s="30"/>
      <c r="AQ6354" s="30"/>
      <c r="AR6354" s="30"/>
      <c r="AS6354" s="30"/>
      <c r="AT6354" s="30"/>
      <c r="AU6354" s="121"/>
      <c r="AV6354" s="153"/>
      <c r="AW6354" s="153"/>
      <c r="AX6354" s="129"/>
    </row>
    <row r="6355" spans="1:50" x14ac:dyDescent="0.25">
      <c r="A6355" s="120"/>
      <c r="B6355" s="28"/>
      <c r="C6355" s="25"/>
      <c r="D6355" s="25"/>
      <c r="E6355" s="25"/>
      <c r="F6355" s="29"/>
      <c r="G6355" s="29"/>
      <c r="H6355" s="29"/>
      <c r="I6355" s="29"/>
      <c r="J6355" s="29"/>
      <c r="K6355" s="25"/>
      <c r="L6355" s="25"/>
      <c r="M6355" s="25"/>
      <c r="N6355" s="25"/>
      <c r="O6355" s="25"/>
      <c r="P6355" s="25"/>
      <c r="Q6355" s="28"/>
      <c r="R6355" s="29"/>
      <c r="S6355" s="27"/>
      <c r="T6355" s="27"/>
      <c r="U6355" s="28"/>
      <c r="V6355" s="26"/>
      <c r="W6355" s="26"/>
      <c r="X6355" s="26"/>
      <c r="Y6355" s="37"/>
      <c r="Z6355" s="37"/>
      <c r="AA6355" s="37"/>
      <c r="AB6355" s="30"/>
      <c r="AC6355" s="30"/>
      <c r="AD6355" s="31"/>
      <c r="AE6355" s="30"/>
      <c r="AF6355" s="30"/>
      <c r="AG6355" s="32"/>
      <c r="AH6355" s="30"/>
      <c r="AJ6355" s="30"/>
      <c r="AK6355" s="30"/>
      <c r="AL6355" s="30"/>
      <c r="AM6355" s="30"/>
      <c r="AN6355" s="30"/>
      <c r="AO6355" s="30"/>
      <c r="AP6355" s="30"/>
      <c r="AQ6355" s="30"/>
      <c r="AR6355" s="30"/>
      <c r="AS6355" s="30"/>
      <c r="AT6355" s="30"/>
      <c r="AU6355" s="121"/>
      <c r="AV6355" s="153"/>
      <c r="AW6355" s="153"/>
      <c r="AX6355" s="129"/>
    </row>
    <row r="6356" spans="1:50" x14ac:dyDescent="0.25">
      <c r="A6356" s="120"/>
      <c r="B6356" s="28"/>
      <c r="C6356" s="25"/>
      <c r="D6356" s="25"/>
      <c r="E6356" s="25"/>
      <c r="F6356" s="29"/>
      <c r="G6356" s="29"/>
      <c r="H6356" s="29"/>
      <c r="I6356" s="29"/>
      <c r="J6356" s="29"/>
      <c r="K6356" s="25"/>
      <c r="L6356" s="25"/>
      <c r="M6356" s="25"/>
      <c r="N6356" s="25"/>
      <c r="O6356" s="25"/>
      <c r="P6356" s="25"/>
      <c r="Q6356" s="28"/>
      <c r="R6356" s="29"/>
      <c r="S6356" s="27"/>
      <c r="T6356" s="27"/>
      <c r="U6356" s="28"/>
      <c r="V6356" s="26"/>
      <c r="W6356" s="26"/>
      <c r="X6356" s="26"/>
      <c r="Y6356" s="37"/>
      <c r="Z6356" s="37"/>
      <c r="AA6356" s="37"/>
      <c r="AB6356" s="30"/>
      <c r="AC6356" s="30"/>
      <c r="AD6356" s="31"/>
      <c r="AE6356" s="30"/>
      <c r="AF6356" s="30"/>
      <c r="AG6356" s="32"/>
      <c r="AH6356" s="30"/>
      <c r="AJ6356" s="30"/>
      <c r="AK6356" s="30"/>
      <c r="AL6356" s="30"/>
      <c r="AM6356" s="30"/>
      <c r="AN6356" s="30"/>
      <c r="AO6356" s="30"/>
      <c r="AP6356" s="30"/>
      <c r="AQ6356" s="30"/>
      <c r="AR6356" s="30"/>
      <c r="AS6356" s="30"/>
      <c r="AT6356" s="30"/>
      <c r="AU6356" s="121"/>
      <c r="AV6356" s="153"/>
      <c r="AW6356" s="153"/>
      <c r="AX6356" s="129"/>
    </row>
    <row r="6357" spans="1:50" x14ac:dyDescent="0.25">
      <c r="A6357" s="120"/>
      <c r="B6357" s="28"/>
      <c r="C6357" s="25"/>
      <c r="D6357" s="25"/>
      <c r="E6357" s="25"/>
      <c r="F6357" s="29"/>
      <c r="G6357" s="29"/>
      <c r="H6357" s="29"/>
      <c r="I6357" s="29"/>
      <c r="J6357" s="29"/>
      <c r="K6357" s="25"/>
      <c r="L6357" s="25"/>
      <c r="M6357" s="25"/>
      <c r="N6357" s="25"/>
      <c r="O6357" s="25"/>
      <c r="P6357" s="25"/>
      <c r="Q6357" s="28"/>
      <c r="R6357" s="29"/>
      <c r="S6357" s="27"/>
      <c r="T6357" s="27"/>
      <c r="U6357" s="28"/>
      <c r="V6357" s="26"/>
      <c r="W6357" s="26"/>
      <c r="X6357" s="26"/>
      <c r="Y6357" s="37"/>
      <c r="Z6357" s="37"/>
      <c r="AA6357" s="37"/>
      <c r="AB6357" s="30"/>
      <c r="AC6357" s="30"/>
      <c r="AD6357" s="31"/>
      <c r="AE6357" s="30"/>
      <c r="AF6357" s="30"/>
      <c r="AG6357" s="32"/>
      <c r="AH6357" s="30"/>
      <c r="AJ6357" s="30"/>
      <c r="AK6357" s="30"/>
      <c r="AL6357" s="30"/>
      <c r="AM6357" s="30"/>
      <c r="AN6357" s="30"/>
      <c r="AO6357" s="30"/>
      <c r="AP6357" s="30"/>
      <c r="AQ6357" s="30"/>
      <c r="AR6357" s="30"/>
      <c r="AS6357" s="30"/>
      <c r="AT6357" s="30"/>
      <c r="AU6357" s="121"/>
      <c r="AV6357" s="153"/>
      <c r="AW6357" s="153"/>
      <c r="AX6357" s="129"/>
    </row>
    <row r="6358" spans="1:50" x14ac:dyDescent="0.25">
      <c r="A6358" s="120"/>
      <c r="B6358" s="28"/>
      <c r="C6358" s="25"/>
      <c r="D6358" s="25"/>
      <c r="E6358" s="25"/>
      <c r="F6358" s="29"/>
      <c r="G6358" s="29"/>
      <c r="H6358" s="29"/>
      <c r="I6358" s="29"/>
      <c r="J6358" s="29"/>
      <c r="K6358" s="25"/>
      <c r="L6358" s="25"/>
      <c r="M6358" s="25"/>
      <c r="N6358" s="25"/>
      <c r="O6358" s="25"/>
      <c r="P6358" s="25"/>
      <c r="Q6358" s="28"/>
      <c r="R6358" s="29"/>
      <c r="S6358" s="27"/>
      <c r="T6358" s="27"/>
      <c r="U6358" s="28"/>
      <c r="V6358" s="26"/>
      <c r="W6358" s="26"/>
      <c r="X6358" s="26"/>
      <c r="Y6358" s="37"/>
      <c r="Z6358" s="37"/>
      <c r="AA6358" s="37"/>
      <c r="AB6358" s="30"/>
      <c r="AC6358" s="30"/>
      <c r="AD6358" s="31"/>
      <c r="AE6358" s="30"/>
      <c r="AF6358" s="30"/>
      <c r="AG6358" s="32"/>
      <c r="AH6358" s="30"/>
      <c r="AJ6358" s="30"/>
      <c r="AK6358" s="30"/>
      <c r="AL6358" s="30"/>
      <c r="AM6358" s="30"/>
      <c r="AN6358" s="30"/>
      <c r="AO6358" s="30"/>
      <c r="AP6358" s="30"/>
      <c r="AQ6358" s="30"/>
      <c r="AR6358" s="30"/>
      <c r="AS6358" s="30"/>
      <c r="AT6358" s="30"/>
      <c r="AU6358" s="121"/>
      <c r="AV6358" s="153"/>
      <c r="AW6358" s="153"/>
      <c r="AX6358" s="129"/>
    </row>
    <row r="6359" spans="1:50" x14ac:dyDescent="0.25">
      <c r="A6359" s="120"/>
      <c r="B6359" s="28"/>
      <c r="C6359" s="25"/>
      <c r="D6359" s="25"/>
      <c r="E6359" s="25"/>
      <c r="F6359" s="29"/>
      <c r="G6359" s="29"/>
      <c r="H6359" s="29"/>
      <c r="I6359" s="29"/>
      <c r="J6359" s="29"/>
      <c r="K6359" s="25"/>
      <c r="L6359" s="25"/>
      <c r="M6359" s="25"/>
      <c r="N6359" s="25"/>
      <c r="O6359" s="25"/>
      <c r="P6359" s="25"/>
      <c r="Q6359" s="28"/>
      <c r="R6359" s="29"/>
      <c r="S6359" s="27"/>
      <c r="T6359" s="27"/>
      <c r="U6359" s="28"/>
      <c r="V6359" s="26"/>
      <c r="W6359" s="26"/>
      <c r="X6359" s="26"/>
      <c r="Y6359" s="37"/>
      <c r="Z6359" s="37"/>
      <c r="AA6359" s="37"/>
      <c r="AB6359" s="30"/>
      <c r="AC6359" s="30"/>
      <c r="AD6359" s="31"/>
      <c r="AE6359" s="30"/>
      <c r="AF6359" s="30"/>
      <c r="AG6359" s="32"/>
      <c r="AH6359" s="30"/>
      <c r="AJ6359" s="30"/>
      <c r="AK6359" s="30"/>
      <c r="AL6359" s="30"/>
      <c r="AM6359" s="30"/>
      <c r="AN6359" s="30"/>
      <c r="AO6359" s="30"/>
      <c r="AP6359" s="30"/>
      <c r="AQ6359" s="30"/>
      <c r="AR6359" s="30"/>
      <c r="AS6359" s="30"/>
      <c r="AT6359" s="30"/>
      <c r="AU6359" s="121"/>
      <c r="AV6359" s="153"/>
      <c r="AW6359" s="153"/>
      <c r="AX6359" s="129"/>
    </row>
    <row r="6360" spans="1:50" x14ac:dyDescent="0.25">
      <c r="A6360" s="120"/>
      <c r="B6360" s="28"/>
      <c r="C6360" s="25"/>
      <c r="D6360" s="25"/>
      <c r="E6360" s="25"/>
      <c r="F6360" s="29"/>
      <c r="G6360" s="29"/>
      <c r="H6360" s="29"/>
      <c r="I6360" s="29"/>
      <c r="J6360" s="29"/>
      <c r="K6360" s="25"/>
      <c r="L6360" s="25"/>
      <c r="M6360" s="25"/>
      <c r="N6360" s="25"/>
      <c r="O6360" s="25"/>
      <c r="P6360" s="25"/>
      <c r="Q6360" s="28"/>
      <c r="R6360" s="29"/>
      <c r="S6360" s="27"/>
      <c r="T6360" s="27"/>
      <c r="U6360" s="28"/>
      <c r="V6360" s="26"/>
      <c r="W6360" s="26"/>
      <c r="X6360" s="26"/>
      <c r="Y6360" s="37"/>
      <c r="Z6360" s="37"/>
      <c r="AA6360" s="37"/>
      <c r="AB6360" s="30"/>
      <c r="AC6360" s="30"/>
      <c r="AD6360" s="31"/>
      <c r="AE6360" s="30"/>
      <c r="AF6360" s="30"/>
      <c r="AG6360" s="32"/>
      <c r="AH6360" s="30"/>
      <c r="AJ6360" s="30"/>
      <c r="AK6360" s="30"/>
      <c r="AL6360" s="30"/>
      <c r="AM6360" s="30"/>
      <c r="AN6360" s="30"/>
      <c r="AO6360" s="30"/>
      <c r="AP6360" s="30"/>
      <c r="AQ6360" s="30"/>
      <c r="AR6360" s="30"/>
      <c r="AS6360" s="30"/>
      <c r="AT6360" s="30"/>
      <c r="AU6360" s="121"/>
      <c r="AV6360" s="153"/>
      <c r="AW6360" s="153"/>
      <c r="AX6360" s="129"/>
    </row>
    <row r="6361" spans="1:50" x14ac:dyDescent="0.25">
      <c r="A6361" s="120"/>
      <c r="B6361" s="28"/>
      <c r="C6361" s="25"/>
      <c r="D6361" s="25"/>
      <c r="E6361" s="25"/>
      <c r="F6361" s="29"/>
      <c r="G6361" s="29"/>
      <c r="H6361" s="29"/>
      <c r="I6361" s="29"/>
      <c r="J6361" s="29"/>
      <c r="K6361" s="25"/>
      <c r="L6361" s="25"/>
      <c r="M6361" s="25"/>
      <c r="N6361" s="25"/>
      <c r="O6361" s="25"/>
      <c r="P6361" s="25"/>
      <c r="Q6361" s="28"/>
      <c r="R6361" s="29"/>
      <c r="S6361" s="27"/>
      <c r="T6361" s="27"/>
      <c r="U6361" s="28"/>
      <c r="V6361" s="26"/>
      <c r="W6361" s="26"/>
      <c r="X6361" s="26"/>
      <c r="Y6361" s="37"/>
      <c r="Z6361" s="37"/>
      <c r="AA6361" s="37"/>
      <c r="AB6361" s="30"/>
      <c r="AC6361" s="30"/>
      <c r="AD6361" s="31"/>
      <c r="AE6361" s="30"/>
      <c r="AF6361" s="30"/>
      <c r="AG6361" s="32"/>
      <c r="AH6361" s="30"/>
      <c r="AJ6361" s="30"/>
      <c r="AK6361" s="30"/>
      <c r="AL6361" s="30"/>
      <c r="AM6361" s="30"/>
      <c r="AN6361" s="30"/>
      <c r="AO6361" s="30"/>
      <c r="AP6361" s="30"/>
      <c r="AQ6361" s="30"/>
      <c r="AR6361" s="30"/>
      <c r="AS6361" s="30"/>
      <c r="AT6361" s="30"/>
      <c r="AU6361" s="121"/>
      <c r="AV6361" s="153"/>
      <c r="AW6361" s="153"/>
      <c r="AX6361" s="129"/>
    </row>
    <row r="6362" spans="1:50" x14ac:dyDescent="0.25">
      <c r="A6362" s="120"/>
      <c r="B6362" s="28"/>
      <c r="C6362" s="25"/>
      <c r="D6362" s="25"/>
      <c r="E6362" s="25"/>
      <c r="F6362" s="29"/>
      <c r="G6362" s="29"/>
      <c r="H6362" s="29"/>
      <c r="I6362" s="29"/>
      <c r="J6362" s="29"/>
      <c r="K6362" s="25"/>
      <c r="L6362" s="25"/>
      <c r="M6362" s="25"/>
      <c r="N6362" s="25"/>
      <c r="O6362" s="25"/>
      <c r="P6362" s="25"/>
      <c r="Q6362" s="28"/>
      <c r="R6362" s="29"/>
      <c r="S6362" s="27"/>
      <c r="T6362" s="27"/>
      <c r="U6362" s="28"/>
      <c r="V6362" s="26"/>
      <c r="W6362" s="26"/>
      <c r="X6362" s="26"/>
      <c r="Y6362" s="37"/>
      <c r="Z6362" s="37"/>
      <c r="AA6362" s="37"/>
      <c r="AB6362" s="30"/>
      <c r="AC6362" s="30"/>
      <c r="AD6362" s="31"/>
      <c r="AE6362" s="30"/>
      <c r="AF6362" s="30"/>
      <c r="AG6362" s="32"/>
      <c r="AH6362" s="30"/>
      <c r="AJ6362" s="30"/>
      <c r="AK6362" s="30"/>
      <c r="AL6362" s="30"/>
      <c r="AM6362" s="30"/>
      <c r="AN6362" s="30"/>
      <c r="AO6362" s="30"/>
      <c r="AP6362" s="30"/>
      <c r="AQ6362" s="30"/>
      <c r="AR6362" s="30"/>
      <c r="AS6362" s="30"/>
      <c r="AT6362" s="30"/>
      <c r="AU6362" s="121"/>
      <c r="AV6362" s="153"/>
      <c r="AW6362" s="153"/>
      <c r="AX6362" s="129"/>
    </row>
    <row r="6363" spans="1:50" x14ac:dyDescent="0.25">
      <c r="A6363" s="120"/>
      <c r="B6363" s="28"/>
      <c r="C6363" s="25"/>
      <c r="D6363" s="25"/>
      <c r="E6363" s="25"/>
      <c r="F6363" s="29"/>
      <c r="G6363" s="29"/>
      <c r="H6363" s="29"/>
      <c r="I6363" s="29"/>
      <c r="J6363" s="29"/>
      <c r="K6363" s="25"/>
      <c r="L6363" s="25"/>
      <c r="M6363" s="25"/>
      <c r="N6363" s="25"/>
      <c r="O6363" s="25"/>
      <c r="P6363" s="25"/>
      <c r="Q6363" s="28"/>
      <c r="R6363" s="29"/>
      <c r="S6363" s="27"/>
      <c r="T6363" s="27"/>
      <c r="U6363" s="28"/>
      <c r="V6363" s="26"/>
      <c r="W6363" s="26"/>
      <c r="X6363" s="26"/>
      <c r="Y6363" s="37"/>
      <c r="Z6363" s="37"/>
      <c r="AA6363" s="37"/>
      <c r="AB6363" s="30"/>
      <c r="AC6363" s="30"/>
      <c r="AD6363" s="31"/>
      <c r="AE6363" s="30"/>
      <c r="AF6363" s="30"/>
      <c r="AG6363" s="32"/>
      <c r="AH6363" s="30"/>
      <c r="AJ6363" s="30"/>
      <c r="AK6363" s="30"/>
      <c r="AL6363" s="30"/>
      <c r="AM6363" s="30"/>
      <c r="AN6363" s="30"/>
      <c r="AO6363" s="30"/>
      <c r="AP6363" s="30"/>
      <c r="AQ6363" s="30"/>
      <c r="AR6363" s="30"/>
      <c r="AS6363" s="30"/>
      <c r="AT6363" s="30"/>
      <c r="AU6363" s="121"/>
      <c r="AV6363" s="153"/>
      <c r="AW6363" s="153"/>
      <c r="AX6363" s="129"/>
    </row>
    <row r="6364" spans="1:50" x14ac:dyDescent="0.25">
      <c r="A6364" s="120"/>
      <c r="B6364" s="28"/>
      <c r="C6364" s="25"/>
      <c r="D6364" s="25"/>
      <c r="E6364" s="25"/>
      <c r="F6364" s="29"/>
      <c r="G6364" s="29"/>
      <c r="H6364" s="29"/>
      <c r="I6364" s="29"/>
      <c r="J6364" s="29"/>
      <c r="K6364" s="25"/>
      <c r="L6364" s="25"/>
      <c r="M6364" s="25"/>
      <c r="N6364" s="25"/>
      <c r="O6364" s="25"/>
      <c r="P6364" s="25"/>
      <c r="Q6364" s="28"/>
      <c r="R6364" s="29"/>
      <c r="S6364" s="27"/>
      <c r="T6364" s="27"/>
      <c r="U6364" s="28"/>
      <c r="V6364" s="26"/>
      <c r="W6364" s="26"/>
      <c r="X6364" s="26"/>
      <c r="Y6364" s="37"/>
      <c r="Z6364" s="37"/>
      <c r="AA6364" s="37"/>
      <c r="AB6364" s="30"/>
      <c r="AC6364" s="30"/>
      <c r="AD6364" s="31"/>
      <c r="AE6364" s="30"/>
      <c r="AF6364" s="30"/>
      <c r="AG6364" s="32"/>
      <c r="AH6364" s="30"/>
      <c r="AJ6364" s="30"/>
      <c r="AK6364" s="30"/>
      <c r="AL6364" s="30"/>
      <c r="AM6364" s="30"/>
      <c r="AN6364" s="30"/>
      <c r="AO6364" s="30"/>
      <c r="AP6364" s="30"/>
      <c r="AQ6364" s="30"/>
      <c r="AR6364" s="30"/>
      <c r="AS6364" s="30"/>
      <c r="AT6364" s="30"/>
      <c r="AU6364" s="121"/>
      <c r="AV6364" s="129"/>
      <c r="AW6364" s="129"/>
      <c r="AX6364" s="129"/>
    </row>
    <row r="6365" spans="1:50" x14ac:dyDescent="0.25">
      <c r="A6365" s="120"/>
      <c r="B6365" s="28"/>
      <c r="C6365" s="25"/>
      <c r="D6365" s="25"/>
      <c r="E6365" s="25"/>
      <c r="F6365" s="29"/>
      <c r="G6365" s="29"/>
      <c r="H6365" s="29"/>
      <c r="I6365" s="29"/>
      <c r="J6365" s="29"/>
      <c r="K6365" s="25"/>
      <c r="L6365" s="25"/>
      <c r="M6365" s="25"/>
      <c r="N6365" s="25"/>
      <c r="O6365" s="25"/>
      <c r="P6365" s="25"/>
      <c r="Q6365" s="28"/>
      <c r="R6365" s="29"/>
      <c r="S6365" s="27"/>
      <c r="T6365" s="27"/>
      <c r="U6365" s="28"/>
      <c r="V6365" s="26"/>
      <c r="W6365" s="26"/>
      <c r="X6365" s="26"/>
      <c r="Y6365" s="37"/>
      <c r="Z6365" s="37"/>
      <c r="AA6365" s="37"/>
      <c r="AB6365" s="30"/>
      <c r="AC6365" s="30"/>
      <c r="AD6365" s="31"/>
      <c r="AE6365" s="30"/>
      <c r="AF6365" s="30"/>
      <c r="AG6365" s="32"/>
      <c r="AH6365" s="30"/>
      <c r="AJ6365" s="30"/>
      <c r="AK6365" s="30"/>
      <c r="AL6365" s="30"/>
      <c r="AM6365" s="30"/>
      <c r="AN6365" s="30"/>
      <c r="AO6365" s="30"/>
      <c r="AP6365" s="30"/>
      <c r="AQ6365" s="30"/>
      <c r="AR6365" s="30"/>
      <c r="AS6365" s="30"/>
      <c r="AT6365" s="30"/>
      <c r="AU6365" s="121"/>
      <c r="AV6365" s="153"/>
      <c r="AW6365" s="153"/>
      <c r="AX6365" s="129"/>
    </row>
    <row r="6366" spans="1:50" x14ac:dyDescent="0.25">
      <c r="A6366" s="120"/>
      <c r="B6366" s="28"/>
      <c r="C6366" s="25"/>
      <c r="D6366" s="25"/>
      <c r="E6366" s="25"/>
      <c r="F6366" s="29"/>
      <c r="G6366" s="29"/>
      <c r="H6366" s="29"/>
      <c r="I6366" s="29"/>
      <c r="J6366" s="29"/>
      <c r="K6366" s="25"/>
      <c r="L6366" s="25"/>
      <c r="M6366" s="25"/>
      <c r="N6366" s="25"/>
      <c r="O6366" s="25"/>
      <c r="P6366" s="25"/>
      <c r="Q6366" s="28"/>
      <c r="R6366" s="29"/>
      <c r="S6366" s="27"/>
      <c r="T6366" s="27"/>
      <c r="U6366" s="28"/>
      <c r="V6366" s="26"/>
      <c r="W6366" s="26"/>
      <c r="X6366" s="26"/>
      <c r="Y6366" s="37"/>
      <c r="Z6366" s="37"/>
      <c r="AA6366" s="37"/>
      <c r="AB6366" s="30"/>
      <c r="AC6366" s="30"/>
      <c r="AD6366" s="31"/>
      <c r="AE6366" s="30"/>
      <c r="AF6366" s="30"/>
      <c r="AG6366" s="32"/>
      <c r="AH6366" s="30"/>
      <c r="AJ6366" s="30"/>
      <c r="AK6366" s="30"/>
      <c r="AL6366" s="30"/>
      <c r="AM6366" s="30"/>
      <c r="AN6366" s="30"/>
      <c r="AO6366" s="30"/>
      <c r="AP6366" s="30"/>
      <c r="AQ6366" s="30"/>
      <c r="AR6366" s="30"/>
      <c r="AS6366" s="30"/>
      <c r="AT6366" s="30"/>
      <c r="AU6366" s="121"/>
      <c r="AV6366" s="153"/>
      <c r="AW6366" s="153"/>
      <c r="AX6366" s="129"/>
    </row>
    <row r="6367" spans="1:50" x14ac:dyDescent="0.25">
      <c r="A6367" s="120"/>
      <c r="B6367" s="28"/>
      <c r="C6367" s="25"/>
      <c r="D6367" s="25"/>
      <c r="E6367" s="25"/>
      <c r="F6367" s="29"/>
      <c r="G6367" s="29"/>
      <c r="H6367" s="29"/>
      <c r="I6367" s="29"/>
      <c r="J6367" s="29"/>
      <c r="K6367" s="25"/>
      <c r="L6367" s="25"/>
      <c r="M6367" s="25"/>
      <c r="N6367" s="25"/>
      <c r="O6367" s="25"/>
      <c r="P6367" s="25"/>
      <c r="Q6367" s="28"/>
      <c r="R6367" s="29"/>
      <c r="S6367" s="27"/>
      <c r="T6367" s="27"/>
      <c r="U6367" s="28"/>
      <c r="V6367" s="26"/>
      <c r="W6367" s="26"/>
      <c r="X6367" s="26"/>
      <c r="Y6367" s="37"/>
      <c r="Z6367" s="37"/>
      <c r="AA6367" s="37"/>
      <c r="AB6367" s="30"/>
      <c r="AC6367" s="30"/>
      <c r="AD6367" s="31"/>
      <c r="AE6367" s="30"/>
      <c r="AF6367" s="30"/>
      <c r="AG6367" s="32"/>
      <c r="AH6367" s="30"/>
      <c r="AJ6367" s="30"/>
      <c r="AK6367" s="30"/>
      <c r="AL6367" s="30"/>
      <c r="AM6367" s="30"/>
      <c r="AN6367" s="30"/>
      <c r="AO6367" s="30"/>
      <c r="AP6367" s="30"/>
      <c r="AQ6367" s="30"/>
      <c r="AR6367" s="30"/>
      <c r="AS6367" s="30"/>
      <c r="AT6367" s="30"/>
      <c r="AU6367" s="121"/>
      <c r="AV6367" s="153"/>
      <c r="AW6367" s="153"/>
      <c r="AX6367" s="129"/>
    </row>
    <row r="6368" spans="1:50" x14ac:dyDescent="0.25">
      <c r="A6368" s="120"/>
      <c r="B6368" s="28"/>
      <c r="C6368" s="25"/>
      <c r="D6368" s="25"/>
      <c r="E6368" s="25"/>
      <c r="F6368" s="29"/>
      <c r="G6368" s="29"/>
      <c r="H6368" s="29"/>
      <c r="I6368" s="29"/>
      <c r="J6368" s="29"/>
      <c r="K6368" s="25"/>
      <c r="L6368" s="25"/>
      <c r="M6368" s="25"/>
      <c r="N6368" s="25"/>
      <c r="O6368" s="25"/>
      <c r="P6368" s="25"/>
      <c r="Q6368" s="28"/>
      <c r="R6368" s="29"/>
      <c r="S6368" s="27"/>
      <c r="T6368" s="27"/>
      <c r="U6368" s="28"/>
      <c r="V6368" s="26"/>
      <c r="W6368" s="26"/>
      <c r="X6368" s="26"/>
      <c r="Y6368" s="37"/>
      <c r="Z6368" s="37"/>
      <c r="AA6368" s="37"/>
      <c r="AB6368" s="30"/>
      <c r="AC6368" s="30"/>
      <c r="AD6368" s="31"/>
      <c r="AE6368" s="30"/>
      <c r="AF6368" s="30"/>
      <c r="AG6368" s="32"/>
      <c r="AH6368" s="30"/>
      <c r="AJ6368" s="30"/>
      <c r="AK6368" s="30"/>
      <c r="AL6368" s="30"/>
      <c r="AM6368" s="30"/>
      <c r="AN6368" s="30"/>
      <c r="AO6368" s="30"/>
      <c r="AP6368" s="30"/>
      <c r="AQ6368" s="30"/>
      <c r="AR6368" s="30"/>
      <c r="AS6368" s="30"/>
      <c r="AT6368" s="30"/>
      <c r="AU6368" s="121"/>
      <c r="AV6368" s="153"/>
      <c r="AW6368" s="153"/>
      <c r="AX6368" s="129"/>
    </row>
    <row r="6369" spans="1:50" x14ac:dyDescent="0.25">
      <c r="A6369" s="120"/>
      <c r="B6369" s="28"/>
      <c r="C6369" s="25"/>
      <c r="D6369" s="25"/>
      <c r="E6369" s="25"/>
      <c r="F6369" s="29"/>
      <c r="G6369" s="29"/>
      <c r="H6369" s="29"/>
      <c r="I6369" s="29"/>
      <c r="J6369" s="29"/>
      <c r="K6369" s="25"/>
      <c r="L6369" s="25"/>
      <c r="M6369" s="25"/>
      <c r="N6369" s="25"/>
      <c r="O6369" s="25"/>
      <c r="P6369" s="25"/>
      <c r="Q6369" s="28"/>
      <c r="R6369" s="29"/>
      <c r="S6369" s="27"/>
      <c r="T6369" s="27"/>
      <c r="U6369" s="28"/>
      <c r="V6369" s="26"/>
      <c r="W6369" s="26"/>
      <c r="X6369" s="26"/>
      <c r="Y6369" s="37"/>
      <c r="Z6369" s="37"/>
      <c r="AA6369" s="37"/>
      <c r="AB6369" s="30"/>
      <c r="AC6369" s="30"/>
      <c r="AD6369" s="31"/>
      <c r="AE6369" s="30"/>
      <c r="AF6369" s="30"/>
      <c r="AG6369" s="32"/>
      <c r="AH6369" s="30"/>
      <c r="AJ6369" s="30"/>
      <c r="AK6369" s="30"/>
      <c r="AL6369" s="30"/>
      <c r="AM6369" s="30"/>
      <c r="AN6369" s="30"/>
      <c r="AO6369" s="30"/>
      <c r="AP6369" s="30"/>
      <c r="AQ6369" s="30"/>
      <c r="AR6369" s="30"/>
      <c r="AS6369" s="30"/>
      <c r="AT6369" s="30"/>
      <c r="AU6369" s="121"/>
      <c r="AV6369" s="153"/>
      <c r="AW6369" s="153"/>
      <c r="AX6369" s="129"/>
    </row>
    <row r="6370" spans="1:50" x14ac:dyDescent="0.25">
      <c r="A6370" s="120"/>
      <c r="B6370" s="28"/>
      <c r="C6370" s="25"/>
      <c r="D6370" s="25"/>
      <c r="E6370" s="25"/>
      <c r="F6370" s="29"/>
      <c r="G6370" s="29"/>
      <c r="H6370" s="29"/>
      <c r="I6370" s="29"/>
      <c r="J6370" s="29"/>
      <c r="K6370" s="25"/>
      <c r="L6370" s="25"/>
      <c r="M6370" s="25"/>
      <c r="N6370" s="25"/>
      <c r="O6370" s="25"/>
      <c r="P6370" s="25"/>
      <c r="Q6370" s="28"/>
      <c r="R6370" s="29"/>
      <c r="S6370" s="27"/>
      <c r="T6370" s="27"/>
      <c r="U6370" s="28"/>
      <c r="V6370" s="26"/>
      <c r="W6370" s="26"/>
      <c r="X6370" s="26"/>
      <c r="Y6370" s="37"/>
      <c r="Z6370" s="37"/>
      <c r="AA6370" s="37"/>
      <c r="AB6370" s="30"/>
      <c r="AC6370" s="30"/>
      <c r="AD6370" s="31"/>
      <c r="AE6370" s="30"/>
      <c r="AF6370" s="30"/>
      <c r="AG6370" s="32"/>
      <c r="AH6370" s="30"/>
      <c r="AJ6370" s="30"/>
      <c r="AK6370" s="30"/>
      <c r="AL6370" s="30"/>
      <c r="AM6370" s="30"/>
      <c r="AN6370" s="30"/>
      <c r="AO6370" s="30"/>
      <c r="AP6370" s="30"/>
      <c r="AQ6370" s="30"/>
      <c r="AR6370" s="30"/>
      <c r="AS6370" s="30"/>
      <c r="AT6370" s="30"/>
      <c r="AU6370" s="121"/>
      <c r="AV6370" s="153"/>
      <c r="AW6370" s="153"/>
      <c r="AX6370" s="129"/>
    </row>
    <row r="6371" spans="1:50" x14ac:dyDescent="0.25">
      <c r="A6371" s="120"/>
      <c r="B6371" s="28"/>
      <c r="C6371" s="25"/>
      <c r="D6371" s="25"/>
      <c r="E6371" s="25"/>
      <c r="F6371" s="29"/>
      <c r="G6371" s="29"/>
      <c r="H6371" s="29"/>
      <c r="I6371" s="29"/>
      <c r="J6371" s="29"/>
      <c r="K6371" s="25"/>
      <c r="L6371" s="25"/>
      <c r="M6371" s="25"/>
      <c r="N6371" s="25"/>
      <c r="O6371" s="25"/>
      <c r="P6371" s="25"/>
      <c r="Q6371" s="28"/>
      <c r="R6371" s="29"/>
      <c r="S6371" s="27"/>
      <c r="T6371" s="27"/>
      <c r="U6371" s="28"/>
      <c r="V6371" s="26"/>
      <c r="W6371" s="26"/>
      <c r="X6371" s="26"/>
      <c r="Y6371" s="37"/>
      <c r="Z6371" s="37"/>
      <c r="AA6371" s="37"/>
      <c r="AB6371" s="30"/>
      <c r="AC6371" s="30"/>
      <c r="AD6371" s="31"/>
      <c r="AE6371" s="30"/>
      <c r="AF6371" s="30"/>
      <c r="AG6371" s="32"/>
      <c r="AH6371" s="30"/>
      <c r="AJ6371" s="30"/>
      <c r="AK6371" s="30"/>
      <c r="AL6371" s="30"/>
      <c r="AM6371" s="30"/>
      <c r="AN6371" s="30"/>
      <c r="AO6371" s="30"/>
      <c r="AP6371" s="30"/>
      <c r="AQ6371" s="30"/>
      <c r="AR6371" s="30"/>
      <c r="AS6371" s="30"/>
      <c r="AT6371" s="30"/>
      <c r="AU6371" s="121"/>
      <c r="AV6371" s="153"/>
      <c r="AW6371" s="153"/>
      <c r="AX6371" s="129"/>
    </row>
    <row r="6372" spans="1:50" x14ac:dyDescent="0.25">
      <c r="A6372" s="120"/>
      <c r="B6372" s="28"/>
      <c r="C6372" s="25"/>
      <c r="D6372" s="25"/>
      <c r="E6372" s="25"/>
      <c r="F6372" s="29"/>
      <c r="G6372" s="29"/>
      <c r="H6372" s="29"/>
      <c r="I6372" s="29"/>
      <c r="J6372" s="29"/>
      <c r="K6372" s="25"/>
      <c r="L6372" s="25"/>
      <c r="M6372" s="25"/>
      <c r="N6372" s="25"/>
      <c r="O6372" s="25"/>
      <c r="P6372" s="25"/>
      <c r="Q6372" s="28"/>
      <c r="R6372" s="29"/>
      <c r="S6372" s="27"/>
      <c r="T6372" s="27"/>
      <c r="U6372" s="28"/>
      <c r="V6372" s="26"/>
      <c r="W6372" s="26"/>
      <c r="X6372" s="26"/>
      <c r="Y6372" s="37"/>
      <c r="Z6372" s="37"/>
      <c r="AA6372" s="37"/>
      <c r="AB6372" s="30"/>
      <c r="AC6372" s="30"/>
      <c r="AD6372" s="31"/>
      <c r="AE6372" s="30"/>
      <c r="AF6372" s="30"/>
      <c r="AG6372" s="32"/>
      <c r="AH6372" s="30"/>
      <c r="AJ6372" s="30"/>
      <c r="AK6372" s="30"/>
      <c r="AL6372" s="30"/>
      <c r="AM6372" s="30"/>
      <c r="AN6372" s="30"/>
      <c r="AO6372" s="30"/>
      <c r="AP6372" s="30"/>
      <c r="AQ6372" s="30"/>
      <c r="AR6372" s="30"/>
      <c r="AS6372" s="30"/>
      <c r="AT6372" s="30"/>
      <c r="AU6372" s="121"/>
      <c r="AV6372" s="153"/>
      <c r="AW6372" s="153"/>
      <c r="AX6372" s="129"/>
    </row>
    <row r="6373" spans="1:50" x14ac:dyDescent="0.25">
      <c r="A6373" s="120"/>
      <c r="B6373" s="28"/>
      <c r="C6373" s="25"/>
      <c r="D6373" s="25"/>
      <c r="E6373" s="25"/>
      <c r="F6373" s="29"/>
      <c r="G6373" s="29"/>
      <c r="H6373" s="29"/>
      <c r="I6373" s="29"/>
      <c r="J6373" s="29"/>
      <c r="K6373" s="25"/>
      <c r="L6373" s="25"/>
      <c r="M6373" s="25"/>
      <c r="N6373" s="25"/>
      <c r="O6373" s="25"/>
      <c r="P6373" s="25"/>
      <c r="Q6373" s="28"/>
      <c r="R6373" s="29"/>
      <c r="S6373" s="27"/>
      <c r="T6373" s="27"/>
      <c r="U6373" s="28"/>
      <c r="V6373" s="26"/>
      <c r="W6373" s="26"/>
      <c r="X6373" s="26"/>
      <c r="Y6373" s="37"/>
      <c r="Z6373" s="37"/>
      <c r="AA6373" s="37"/>
      <c r="AB6373" s="30"/>
      <c r="AC6373" s="30"/>
      <c r="AD6373" s="31"/>
      <c r="AE6373" s="30"/>
      <c r="AF6373" s="30"/>
      <c r="AG6373" s="32"/>
      <c r="AH6373" s="30"/>
      <c r="AJ6373" s="30"/>
      <c r="AK6373" s="30"/>
      <c r="AL6373" s="30"/>
      <c r="AM6373" s="30"/>
      <c r="AN6373" s="30"/>
      <c r="AO6373" s="30"/>
      <c r="AP6373" s="30"/>
      <c r="AQ6373" s="30"/>
      <c r="AR6373" s="30"/>
      <c r="AS6373" s="30"/>
      <c r="AT6373" s="30"/>
      <c r="AU6373" s="121"/>
      <c r="AV6373" s="153"/>
      <c r="AW6373" s="153"/>
      <c r="AX6373" s="129"/>
    </row>
    <row r="6374" spans="1:50" x14ac:dyDescent="0.25">
      <c r="A6374" s="120"/>
      <c r="B6374" s="28"/>
      <c r="C6374" s="25"/>
      <c r="D6374" s="25"/>
      <c r="E6374" s="25"/>
      <c r="F6374" s="29"/>
      <c r="G6374" s="29"/>
      <c r="H6374" s="29"/>
      <c r="I6374" s="29"/>
      <c r="J6374" s="29"/>
      <c r="K6374" s="25"/>
      <c r="L6374" s="25"/>
      <c r="M6374" s="25"/>
      <c r="N6374" s="25"/>
      <c r="O6374" s="25"/>
      <c r="P6374" s="25"/>
      <c r="Q6374" s="28"/>
      <c r="R6374" s="29"/>
      <c r="S6374" s="27"/>
      <c r="T6374" s="27"/>
      <c r="U6374" s="28"/>
      <c r="V6374" s="26"/>
      <c r="W6374" s="26"/>
      <c r="X6374" s="26"/>
      <c r="Y6374" s="37"/>
      <c r="Z6374" s="37"/>
      <c r="AA6374" s="37"/>
      <c r="AB6374" s="30"/>
      <c r="AC6374" s="30"/>
      <c r="AD6374" s="31"/>
      <c r="AE6374" s="30"/>
      <c r="AF6374" s="30"/>
      <c r="AG6374" s="32"/>
      <c r="AH6374" s="30"/>
      <c r="AJ6374" s="30"/>
      <c r="AK6374" s="30"/>
      <c r="AL6374" s="30"/>
      <c r="AM6374" s="30"/>
      <c r="AN6374" s="30"/>
      <c r="AO6374" s="30"/>
      <c r="AP6374" s="30"/>
      <c r="AQ6374" s="30"/>
      <c r="AR6374" s="30"/>
      <c r="AS6374" s="30"/>
      <c r="AT6374" s="30"/>
      <c r="AU6374" s="121"/>
      <c r="AV6374" s="153"/>
      <c r="AW6374" s="153"/>
      <c r="AX6374" s="129"/>
    </row>
    <row r="6375" spans="1:50" x14ac:dyDescent="0.25">
      <c r="A6375" s="120"/>
      <c r="B6375" s="28"/>
      <c r="C6375" s="25"/>
      <c r="D6375" s="25"/>
      <c r="E6375" s="25"/>
      <c r="F6375" s="29"/>
      <c r="G6375" s="29"/>
      <c r="H6375" s="29"/>
      <c r="I6375" s="29"/>
      <c r="J6375" s="29"/>
      <c r="K6375" s="25"/>
      <c r="L6375" s="25"/>
      <c r="M6375" s="25"/>
      <c r="N6375" s="25"/>
      <c r="O6375" s="25"/>
      <c r="P6375" s="25"/>
      <c r="Q6375" s="28"/>
      <c r="R6375" s="29"/>
      <c r="S6375" s="27"/>
      <c r="T6375" s="27"/>
      <c r="U6375" s="28"/>
      <c r="V6375" s="26"/>
      <c r="W6375" s="26"/>
      <c r="X6375" s="26"/>
      <c r="Y6375" s="37"/>
      <c r="Z6375" s="37"/>
      <c r="AA6375" s="37"/>
      <c r="AB6375" s="30"/>
      <c r="AC6375" s="30"/>
      <c r="AD6375" s="31"/>
      <c r="AE6375" s="30"/>
      <c r="AF6375" s="30"/>
      <c r="AG6375" s="32"/>
      <c r="AH6375" s="30"/>
      <c r="AJ6375" s="30"/>
      <c r="AK6375" s="30"/>
      <c r="AL6375" s="30"/>
      <c r="AM6375" s="30"/>
      <c r="AN6375" s="30"/>
      <c r="AO6375" s="30"/>
      <c r="AP6375" s="30"/>
      <c r="AQ6375" s="30"/>
      <c r="AR6375" s="30"/>
      <c r="AS6375" s="30"/>
      <c r="AT6375" s="30"/>
      <c r="AU6375" s="121"/>
      <c r="AV6375" s="153"/>
      <c r="AW6375" s="153"/>
      <c r="AX6375" s="129"/>
    </row>
    <row r="6376" spans="1:50" x14ac:dyDescent="0.25">
      <c r="A6376" s="120"/>
      <c r="B6376" s="28"/>
      <c r="C6376" s="25"/>
      <c r="D6376" s="25"/>
      <c r="E6376" s="25"/>
      <c r="F6376" s="29"/>
      <c r="G6376" s="29"/>
      <c r="H6376" s="29"/>
      <c r="I6376" s="29"/>
      <c r="J6376" s="29"/>
      <c r="K6376" s="25"/>
      <c r="L6376" s="25"/>
      <c r="M6376" s="25"/>
      <c r="N6376" s="25"/>
      <c r="O6376" s="25"/>
      <c r="P6376" s="25"/>
      <c r="Q6376" s="28"/>
      <c r="R6376" s="29"/>
      <c r="S6376" s="27"/>
      <c r="T6376" s="27"/>
      <c r="U6376" s="28"/>
      <c r="V6376" s="26"/>
      <c r="W6376" s="26"/>
      <c r="X6376" s="26"/>
      <c r="Y6376" s="37"/>
      <c r="Z6376" s="37"/>
      <c r="AA6376" s="37"/>
      <c r="AB6376" s="30"/>
      <c r="AC6376" s="30"/>
      <c r="AD6376" s="31"/>
      <c r="AE6376" s="30"/>
      <c r="AF6376" s="30"/>
      <c r="AG6376" s="32"/>
      <c r="AH6376" s="30"/>
      <c r="AJ6376" s="30"/>
      <c r="AK6376" s="30"/>
      <c r="AL6376" s="30"/>
      <c r="AM6376" s="30"/>
      <c r="AN6376" s="30"/>
      <c r="AO6376" s="30"/>
      <c r="AP6376" s="30"/>
      <c r="AQ6376" s="30"/>
      <c r="AR6376" s="30"/>
      <c r="AS6376" s="30"/>
      <c r="AT6376" s="30"/>
      <c r="AU6376" s="121"/>
      <c r="AV6376" s="153"/>
      <c r="AW6376" s="153"/>
      <c r="AX6376" s="129"/>
    </row>
    <row r="6377" spans="1:50" x14ac:dyDescent="0.25">
      <c r="A6377" s="120"/>
      <c r="B6377" s="28"/>
      <c r="C6377" s="25"/>
      <c r="D6377" s="25"/>
      <c r="E6377" s="25"/>
      <c r="F6377" s="29"/>
      <c r="G6377" s="29"/>
      <c r="H6377" s="29"/>
      <c r="I6377" s="29"/>
      <c r="J6377" s="29"/>
      <c r="K6377" s="25"/>
      <c r="L6377" s="25"/>
      <c r="M6377" s="25"/>
      <c r="N6377" s="25"/>
      <c r="O6377" s="25"/>
      <c r="P6377" s="25"/>
      <c r="Q6377" s="28"/>
      <c r="R6377" s="29"/>
      <c r="S6377" s="27"/>
      <c r="T6377" s="27"/>
      <c r="U6377" s="28"/>
      <c r="V6377" s="26"/>
      <c r="W6377" s="26"/>
      <c r="X6377" s="26"/>
      <c r="Y6377" s="37"/>
      <c r="Z6377" s="37"/>
      <c r="AA6377" s="37"/>
      <c r="AB6377" s="30"/>
      <c r="AC6377" s="30"/>
      <c r="AD6377" s="31"/>
      <c r="AE6377" s="30"/>
      <c r="AF6377" s="30"/>
      <c r="AG6377" s="32"/>
      <c r="AH6377" s="30"/>
      <c r="AJ6377" s="30"/>
      <c r="AK6377" s="30"/>
      <c r="AL6377" s="30"/>
      <c r="AM6377" s="30"/>
      <c r="AN6377" s="30"/>
      <c r="AO6377" s="30"/>
      <c r="AP6377" s="30"/>
      <c r="AQ6377" s="30"/>
      <c r="AR6377" s="30"/>
      <c r="AS6377" s="30"/>
      <c r="AT6377" s="30"/>
      <c r="AU6377" s="121"/>
      <c r="AV6377" s="153"/>
      <c r="AW6377" s="153"/>
      <c r="AX6377" s="129"/>
    </row>
    <row r="6378" spans="1:50" x14ac:dyDescent="0.25">
      <c r="A6378" s="120"/>
      <c r="B6378" s="28"/>
      <c r="C6378" s="25"/>
      <c r="D6378" s="25"/>
      <c r="E6378" s="25"/>
      <c r="F6378" s="29"/>
      <c r="G6378" s="29"/>
      <c r="H6378" s="29"/>
      <c r="I6378" s="29"/>
      <c r="J6378" s="29"/>
      <c r="K6378" s="25"/>
      <c r="L6378" s="25"/>
      <c r="M6378" s="25"/>
      <c r="N6378" s="25"/>
      <c r="O6378" s="25"/>
      <c r="P6378" s="25"/>
      <c r="Q6378" s="28"/>
      <c r="R6378" s="29"/>
      <c r="S6378" s="27"/>
      <c r="T6378" s="27"/>
      <c r="U6378" s="28"/>
      <c r="V6378" s="26"/>
      <c r="W6378" s="26"/>
      <c r="X6378" s="26"/>
      <c r="Y6378" s="37"/>
      <c r="Z6378" s="37"/>
      <c r="AA6378" s="37"/>
      <c r="AB6378" s="30"/>
      <c r="AC6378" s="30"/>
      <c r="AD6378" s="31"/>
      <c r="AE6378" s="30"/>
      <c r="AF6378" s="30"/>
      <c r="AG6378" s="32"/>
      <c r="AH6378" s="30"/>
      <c r="AJ6378" s="30"/>
      <c r="AK6378" s="30"/>
      <c r="AL6378" s="30"/>
      <c r="AM6378" s="30"/>
      <c r="AN6378" s="30"/>
      <c r="AO6378" s="30"/>
      <c r="AP6378" s="30"/>
      <c r="AQ6378" s="30"/>
      <c r="AR6378" s="30"/>
      <c r="AS6378" s="30"/>
      <c r="AT6378" s="30"/>
      <c r="AU6378" s="121"/>
      <c r="AV6378" s="153"/>
      <c r="AW6378" s="153"/>
      <c r="AX6378" s="129"/>
    </row>
    <row r="6379" spans="1:50" x14ac:dyDescent="0.25">
      <c r="A6379" s="120"/>
      <c r="B6379" s="28"/>
      <c r="C6379" s="25"/>
      <c r="D6379" s="25"/>
      <c r="E6379" s="25"/>
      <c r="F6379" s="29"/>
      <c r="G6379" s="29"/>
      <c r="H6379" s="29"/>
      <c r="I6379" s="29"/>
      <c r="J6379" s="29"/>
      <c r="K6379" s="25"/>
      <c r="L6379" s="25"/>
      <c r="M6379" s="25"/>
      <c r="N6379" s="25"/>
      <c r="O6379" s="25"/>
      <c r="P6379" s="25"/>
      <c r="Q6379" s="28"/>
      <c r="R6379" s="29"/>
      <c r="S6379" s="27"/>
      <c r="T6379" s="27"/>
      <c r="U6379" s="28"/>
      <c r="V6379" s="26"/>
      <c r="W6379" s="26"/>
      <c r="X6379" s="26"/>
      <c r="Y6379" s="37"/>
      <c r="Z6379" s="37"/>
      <c r="AA6379" s="37"/>
      <c r="AB6379" s="30"/>
      <c r="AC6379" s="30"/>
      <c r="AD6379" s="31"/>
      <c r="AE6379" s="30"/>
      <c r="AF6379" s="30"/>
      <c r="AG6379" s="32"/>
      <c r="AH6379" s="30"/>
      <c r="AJ6379" s="30"/>
      <c r="AK6379" s="30"/>
      <c r="AL6379" s="30"/>
      <c r="AM6379" s="30"/>
      <c r="AN6379" s="30"/>
      <c r="AO6379" s="30"/>
      <c r="AP6379" s="30"/>
      <c r="AQ6379" s="30"/>
      <c r="AR6379" s="30"/>
      <c r="AS6379" s="30"/>
      <c r="AT6379" s="30"/>
      <c r="AU6379" s="121"/>
      <c r="AV6379" s="153"/>
      <c r="AW6379" s="153"/>
      <c r="AX6379" s="129"/>
    </row>
    <row r="6380" spans="1:50" x14ac:dyDescent="0.25">
      <c r="A6380" s="120"/>
      <c r="B6380" s="28"/>
      <c r="C6380" s="25"/>
      <c r="D6380" s="25"/>
      <c r="E6380" s="25"/>
      <c r="F6380" s="29"/>
      <c r="G6380" s="29"/>
      <c r="H6380" s="29"/>
      <c r="I6380" s="29"/>
      <c r="J6380" s="29"/>
      <c r="K6380" s="25"/>
      <c r="L6380" s="25"/>
      <c r="M6380" s="25"/>
      <c r="N6380" s="25"/>
      <c r="O6380" s="25"/>
      <c r="P6380" s="25"/>
      <c r="Q6380" s="28"/>
      <c r="R6380" s="29"/>
      <c r="S6380" s="27"/>
      <c r="T6380" s="27"/>
      <c r="U6380" s="28"/>
      <c r="V6380" s="26"/>
      <c r="W6380" s="26"/>
      <c r="X6380" s="26"/>
      <c r="Y6380" s="37"/>
      <c r="Z6380" s="37"/>
      <c r="AA6380" s="37"/>
      <c r="AB6380" s="30"/>
      <c r="AC6380" s="30"/>
      <c r="AD6380" s="31"/>
      <c r="AE6380" s="30"/>
      <c r="AF6380" s="30"/>
      <c r="AG6380" s="32"/>
      <c r="AH6380" s="30"/>
      <c r="AJ6380" s="30"/>
      <c r="AK6380" s="30"/>
      <c r="AL6380" s="30"/>
      <c r="AM6380" s="30"/>
      <c r="AN6380" s="30"/>
      <c r="AO6380" s="30"/>
      <c r="AP6380" s="30"/>
      <c r="AQ6380" s="30"/>
      <c r="AR6380" s="30"/>
      <c r="AS6380" s="30"/>
      <c r="AT6380" s="30"/>
      <c r="AU6380" s="121"/>
      <c r="AV6380" s="153"/>
      <c r="AW6380" s="153"/>
      <c r="AX6380" s="129"/>
    </row>
    <row r="6381" spans="1:50" x14ac:dyDescent="0.25">
      <c r="A6381" s="120"/>
      <c r="B6381" s="28"/>
      <c r="C6381" s="25"/>
      <c r="D6381" s="25"/>
      <c r="E6381" s="25"/>
      <c r="F6381" s="29"/>
      <c r="G6381" s="29"/>
      <c r="H6381" s="29"/>
      <c r="I6381" s="29"/>
      <c r="J6381" s="29"/>
      <c r="K6381" s="25"/>
      <c r="L6381" s="25"/>
      <c r="M6381" s="25"/>
      <c r="N6381" s="25"/>
      <c r="O6381" s="25"/>
      <c r="P6381" s="25"/>
      <c r="Q6381" s="28"/>
      <c r="R6381" s="29"/>
      <c r="S6381" s="27"/>
      <c r="T6381" s="27"/>
      <c r="U6381" s="28"/>
      <c r="V6381" s="26"/>
      <c r="W6381" s="26"/>
      <c r="X6381" s="26"/>
      <c r="Y6381" s="37"/>
      <c r="Z6381" s="37"/>
      <c r="AA6381" s="37"/>
      <c r="AB6381" s="30"/>
      <c r="AC6381" s="30"/>
      <c r="AD6381" s="31"/>
      <c r="AE6381" s="30"/>
      <c r="AF6381" s="30"/>
      <c r="AG6381" s="32"/>
      <c r="AH6381" s="30"/>
      <c r="AJ6381" s="30"/>
      <c r="AK6381" s="30"/>
      <c r="AL6381" s="30"/>
      <c r="AM6381" s="30"/>
      <c r="AN6381" s="30"/>
      <c r="AO6381" s="30"/>
      <c r="AP6381" s="30"/>
      <c r="AQ6381" s="30"/>
      <c r="AR6381" s="30"/>
      <c r="AS6381" s="30"/>
      <c r="AT6381" s="30"/>
      <c r="AU6381" s="121"/>
      <c r="AV6381" s="153"/>
      <c r="AW6381" s="153"/>
      <c r="AX6381" s="129"/>
    </row>
    <row r="6382" spans="1:50" x14ac:dyDescent="0.25">
      <c r="A6382" s="120"/>
      <c r="B6382" s="28"/>
      <c r="C6382" s="25"/>
      <c r="D6382" s="25"/>
      <c r="E6382" s="25"/>
      <c r="F6382" s="29"/>
      <c r="G6382" s="29"/>
      <c r="H6382" s="29"/>
      <c r="I6382" s="29"/>
      <c r="J6382" s="29"/>
      <c r="K6382" s="25"/>
      <c r="L6382" s="25"/>
      <c r="M6382" s="25"/>
      <c r="N6382" s="25"/>
      <c r="O6382" s="25"/>
      <c r="P6382" s="25"/>
      <c r="Q6382" s="28"/>
      <c r="R6382" s="29"/>
      <c r="S6382" s="27"/>
      <c r="T6382" s="27"/>
      <c r="U6382" s="28"/>
      <c r="V6382" s="26"/>
      <c r="W6382" s="26"/>
      <c r="X6382" s="26"/>
      <c r="Y6382" s="37"/>
      <c r="Z6382" s="37"/>
      <c r="AA6382" s="37"/>
      <c r="AB6382" s="30"/>
      <c r="AC6382" s="30"/>
      <c r="AD6382" s="31"/>
      <c r="AE6382" s="30"/>
      <c r="AF6382" s="30"/>
      <c r="AG6382" s="32"/>
      <c r="AH6382" s="30"/>
      <c r="AJ6382" s="30"/>
      <c r="AK6382" s="30"/>
      <c r="AL6382" s="30"/>
      <c r="AM6382" s="30"/>
      <c r="AN6382" s="30"/>
      <c r="AO6382" s="30"/>
      <c r="AP6382" s="30"/>
      <c r="AQ6382" s="30"/>
      <c r="AR6382" s="30"/>
      <c r="AS6382" s="30"/>
      <c r="AT6382" s="30"/>
      <c r="AU6382" s="121"/>
      <c r="AV6382" s="153"/>
      <c r="AW6382" s="153"/>
      <c r="AX6382" s="129"/>
    </row>
    <row r="6383" spans="1:50" x14ac:dyDescent="0.25">
      <c r="A6383" s="120"/>
      <c r="B6383" s="28"/>
      <c r="C6383" s="25"/>
      <c r="D6383" s="25"/>
      <c r="E6383" s="25"/>
      <c r="F6383" s="29"/>
      <c r="G6383" s="29"/>
      <c r="H6383" s="29"/>
      <c r="I6383" s="29"/>
      <c r="J6383" s="29"/>
      <c r="K6383" s="25"/>
      <c r="L6383" s="25"/>
      <c r="M6383" s="25"/>
      <c r="N6383" s="25"/>
      <c r="O6383" s="25"/>
      <c r="P6383" s="25"/>
      <c r="Q6383" s="28"/>
      <c r="R6383" s="29"/>
      <c r="S6383" s="27"/>
      <c r="T6383" s="27"/>
      <c r="U6383" s="28"/>
      <c r="V6383" s="26"/>
      <c r="W6383" s="26"/>
      <c r="X6383" s="26"/>
      <c r="Y6383" s="37"/>
      <c r="Z6383" s="37"/>
      <c r="AA6383" s="37"/>
      <c r="AB6383" s="30"/>
      <c r="AC6383" s="30"/>
      <c r="AD6383" s="31"/>
      <c r="AE6383" s="30"/>
      <c r="AF6383" s="30"/>
      <c r="AG6383" s="32"/>
      <c r="AH6383" s="30"/>
      <c r="AJ6383" s="30"/>
      <c r="AK6383" s="30"/>
      <c r="AL6383" s="30"/>
      <c r="AM6383" s="30"/>
      <c r="AN6383" s="30"/>
      <c r="AO6383" s="30"/>
      <c r="AP6383" s="30"/>
      <c r="AQ6383" s="30"/>
      <c r="AR6383" s="30"/>
      <c r="AS6383" s="30"/>
      <c r="AT6383" s="30"/>
      <c r="AU6383" s="121"/>
      <c r="AV6383" s="153"/>
      <c r="AW6383" s="153"/>
      <c r="AX6383" s="129"/>
    </row>
    <row r="6384" spans="1:50" x14ac:dyDescent="0.25">
      <c r="A6384" s="120"/>
      <c r="B6384" s="28"/>
      <c r="C6384" s="25"/>
      <c r="D6384" s="25"/>
      <c r="E6384" s="25"/>
      <c r="F6384" s="29"/>
      <c r="G6384" s="29"/>
      <c r="H6384" s="29"/>
      <c r="I6384" s="29"/>
      <c r="J6384" s="29"/>
      <c r="K6384" s="25"/>
      <c r="L6384" s="25"/>
      <c r="M6384" s="25"/>
      <c r="N6384" s="25"/>
      <c r="O6384" s="25"/>
      <c r="P6384" s="25"/>
      <c r="Q6384" s="28"/>
      <c r="R6384" s="29"/>
      <c r="S6384" s="27"/>
      <c r="T6384" s="27"/>
      <c r="U6384" s="28"/>
      <c r="V6384" s="26"/>
      <c r="W6384" s="26"/>
      <c r="X6384" s="26"/>
      <c r="Y6384" s="37"/>
      <c r="Z6384" s="37"/>
      <c r="AA6384" s="37"/>
      <c r="AB6384" s="30"/>
      <c r="AC6384" s="30"/>
      <c r="AD6384" s="31"/>
      <c r="AE6384" s="30"/>
      <c r="AF6384" s="30"/>
      <c r="AG6384" s="32"/>
      <c r="AH6384" s="30"/>
      <c r="AJ6384" s="30"/>
      <c r="AK6384" s="30"/>
      <c r="AL6384" s="30"/>
      <c r="AM6384" s="30"/>
      <c r="AN6384" s="30"/>
      <c r="AO6384" s="30"/>
      <c r="AP6384" s="30"/>
      <c r="AQ6384" s="30"/>
      <c r="AR6384" s="30"/>
      <c r="AS6384" s="30"/>
      <c r="AT6384" s="30"/>
      <c r="AU6384" s="121"/>
      <c r="AV6384" s="153"/>
      <c r="AW6384" s="153"/>
      <c r="AX6384" s="129"/>
    </row>
    <row r="6385" spans="1:50" x14ac:dyDescent="0.25">
      <c r="A6385" s="120"/>
      <c r="B6385" s="28"/>
      <c r="C6385" s="25"/>
      <c r="D6385" s="25"/>
      <c r="E6385" s="25"/>
      <c r="F6385" s="29"/>
      <c r="G6385" s="29"/>
      <c r="H6385" s="29"/>
      <c r="I6385" s="29"/>
      <c r="J6385" s="29"/>
      <c r="K6385" s="25"/>
      <c r="L6385" s="25"/>
      <c r="M6385" s="25"/>
      <c r="N6385" s="25"/>
      <c r="O6385" s="25"/>
      <c r="P6385" s="25"/>
      <c r="Q6385" s="28"/>
      <c r="R6385" s="29"/>
      <c r="S6385" s="27"/>
      <c r="T6385" s="27"/>
      <c r="U6385" s="28"/>
      <c r="V6385" s="26"/>
      <c r="W6385" s="26"/>
      <c r="X6385" s="26"/>
      <c r="Y6385" s="37"/>
      <c r="Z6385" s="37"/>
      <c r="AA6385" s="37"/>
      <c r="AB6385" s="30"/>
      <c r="AC6385" s="30"/>
      <c r="AD6385" s="31"/>
      <c r="AE6385" s="30"/>
      <c r="AF6385" s="30"/>
      <c r="AG6385" s="32"/>
      <c r="AH6385" s="30"/>
      <c r="AJ6385" s="30"/>
      <c r="AK6385" s="30"/>
      <c r="AL6385" s="30"/>
      <c r="AM6385" s="30"/>
      <c r="AN6385" s="30"/>
      <c r="AO6385" s="30"/>
      <c r="AP6385" s="30"/>
      <c r="AQ6385" s="30"/>
      <c r="AR6385" s="30"/>
      <c r="AS6385" s="30"/>
      <c r="AT6385" s="30"/>
      <c r="AU6385" s="121"/>
      <c r="AV6385" s="153"/>
      <c r="AW6385" s="153"/>
      <c r="AX6385" s="129"/>
    </row>
    <row r="6386" spans="1:50" x14ac:dyDescent="0.25">
      <c r="A6386" s="120"/>
      <c r="B6386" s="28"/>
      <c r="C6386" s="25"/>
      <c r="D6386" s="25"/>
      <c r="E6386" s="25"/>
      <c r="F6386" s="29"/>
      <c r="G6386" s="29"/>
      <c r="H6386" s="29"/>
      <c r="I6386" s="29"/>
      <c r="J6386" s="29"/>
      <c r="K6386" s="25"/>
      <c r="L6386" s="25"/>
      <c r="M6386" s="25"/>
      <c r="N6386" s="25"/>
      <c r="O6386" s="25"/>
      <c r="P6386" s="25"/>
      <c r="Q6386" s="28"/>
      <c r="R6386" s="29"/>
      <c r="S6386" s="27"/>
      <c r="T6386" s="27"/>
      <c r="U6386" s="28"/>
      <c r="V6386" s="26"/>
      <c r="W6386" s="26"/>
      <c r="X6386" s="26"/>
      <c r="Y6386" s="37"/>
      <c r="Z6386" s="37"/>
      <c r="AA6386" s="37"/>
      <c r="AB6386" s="30"/>
      <c r="AC6386" s="30"/>
      <c r="AD6386" s="31"/>
      <c r="AE6386" s="30"/>
      <c r="AF6386" s="30"/>
      <c r="AG6386" s="32"/>
      <c r="AH6386" s="30"/>
      <c r="AJ6386" s="30"/>
      <c r="AK6386" s="30"/>
      <c r="AL6386" s="30"/>
      <c r="AM6386" s="30"/>
      <c r="AN6386" s="30"/>
      <c r="AO6386" s="30"/>
      <c r="AP6386" s="30"/>
      <c r="AQ6386" s="30"/>
      <c r="AR6386" s="30"/>
      <c r="AS6386" s="30"/>
      <c r="AT6386" s="30"/>
      <c r="AU6386" s="121"/>
      <c r="AV6386" s="153"/>
      <c r="AW6386" s="153"/>
      <c r="AX6386" s="129"/>
    </row>
    <row r="6387" spans="1:50" x14ac:dyDescent="0.25">
      <c r="A6387" s="120"/>
      <c r="B6387" s="28"/>
      <c r="C6387" s="25"/>
      <c r="D6387" s="25"/>
      <c r="E6387" s="25"/>
      <c r="F6387" s="29"/>
      <c r="G6387" s="29"/>
      <c r="H6387" s="29"/>
      <c r="I6387" s="29"/>
      <c r="J6387" s="29"/>
      <c r="K6387" s="25"/>
      <c r="L6387" s="25"/>
      <c r="M6387" s="25"/>
      <c r="N6387" s="25"/>
      <c r="O6387" s="25"/>
      <c r="P6387" s="25"/>
      <c r="Q6387" s="28"/>
      <c r="R6387" s="29"/>
      <c r="S6387" s="27"/>
      <c r="T6387" s="27"/>
      <c r="U6387" s="28"/>
      <c r="V6387" s="26"/>
      <c r="W6387" s="26"/>
      <c r="X6387" s="26"/>
      <c r="Y6387" s="37"/>
      <c r="Z6387" s="37"/>
      <c r="AA6387" s="37"/>
      <c r="AB6387" s="30"/>
      <c r="AC6387" s="30"/>
      <c r="AD6387" s="31"/>
      <c r="AE6387" s="30"/>
      <c r="AF6387" s="30"/>
      <c r="AG6387" s="32"/>
      <c r="AH6387" s="30"/>
      <c r="AJ6387" s="30"/>
      <c r="AK6387" s="30"/>
      <c r="AL6387" s="30"/>
      <c r="AM6387" s="30"/>
      <c r="AN6387" s="30"/>
      <c r="AO6387" s="30"/>
      <c r="AP6387" s="30"/>
      <c r="AQ6387" s="30"/>
      <c r="AR6387" s="30"/>
      <c r="AS6387" s="30"/>
      <c r="AT6387" s="30"/>
      <c r="AU6387" s="121"/>
      <c r="AV6387" s="153"/>
      <c r="AW6387" s="153"/>
      <c r="AX6387" s="129"/>
    </row>
    <row r="6388" spans="1:50" x14ac:dyDescent="0.25">
      <c r="A6388" s="120"/>
      <c r="B6388" s="28"/>
      <c r="C6388" s="25"/>
      <c r="D6388" s="25"/>
      <c r="E6388" s="25"/>
      <c r="F6388" s="29"/>
      <c r="G6388" s="29"/>
      <c r="H6388" s="29"/>
      <c r="I6388" s="29"/>
      <c r="J6388" s="29"/>
      <c r="K6388" s="25"/>
      <c r="L6388" s="25"/>
      <c r="M6388" s="25"/>
      <c r="N6388" s="25"/>
      <c r="O6388" s="25"/>
      <c r="P6388" s="25"/>
      <c r="Q6388" s="28"/>
      <c r="R6388" s="29"/>
      <c r="S6388" s="27"/>
      <c r="T6388" s="27"/>
      <c r="U6388" s="28"/>
      <c r="V6388" s="26"/>
      <c r="W6388" s="26"/>
      <c r="X6388" s="26"/>
      <c r="Y6388" s="37"/>
      <c r="Z6388" s="37"/>
      <c r="AA6388" s="37"/>
      <c r="AB6388" s="30"/>
      <c r="AC6388" s="30"/>
      <c r="AD6388" s="31"/>
      <c r="AE6388" s="30"/>
      <c r="AF6388" s="30"/>
      <c r="AG6388" s="32"/>
      <c r="AH6388" s="30"/>
      <c r="AJ6388" s="30"/>
      <c r="AK6388" s="30"/>
      <c r="AL6388" s="30"/>
      <c r="AM6388" s="30"/>
      <c r="AN6388" s="30"/>
      <c r="AO6388" s="30"/>
      <c r="AP6388" s="30"/>
      <c r="AQ6388" s="30"/>
      <c r="AR6388" s="30"/>
      <c r="AS6388" s="30"/>
      <c r="AT6388" s="30"/>
      <c r="AU6388" s="121"/>
      <c r="AV6388" s="153"/>
      <c r="AW6388" s="153"/>
      <c r="AX6388" s="129"/>
    </row>
    <row r="6389" spans="1:50" x14ac:dyDescent="0.25">
      <c r="A6389" s="120"/>
      <c r="B6389" s="28"/>
      <c r="C6389" s="25"/>
      <c r="D6389" s="25"/>
      <c r="E6389" s="25"/>
      <c r="F6389" s="29"/>
      <c r="G6389" s="29"/>
      <c r="H6389" s="29"/>
      <c r="I6389" s="29"/>
      <c r="J6389" s="29"/>
      <c r="K6389" s="25"/>
      <c r="L6389" s="25"/>
      <c r="M6389" s="25"/>
      <c r="N6389" s="25"/>
      <c r="O6389" s="25"/>
      <c r="P6389" s="25"/>
      <c r="Q6389" s="28"/>
      <c r="R6389" s="29"/>
      <c r="S6389" s="27"/>
      <c r="T6389" s="27"/>
      <c r="U6389" s="28"/>
      <c r="V6389" s="26"/>
      <c r="W6389" s="26"/>
      <c r="X6389" s="26"/>
      <c r="Y6389" s="37"/>
      <c r="Z6389" s="37"/>
      <c r="AA6389" s="37"/>
      <c r="AB6389" s="30"/>
      <c r="AC6389" s="30"/>
      <c r="AD6389" s="31"/>
      <c r="AE6389" s="30"/>
      <c r="AF6389" s="30"/>
      <c r="AG6389" s="32"/>
      <c r="AH6389" s="30"/>
      <c r="AJ6389" s="30"/>
      <c r="AK6389" s="30"/>
      <c r="AL6389" s="30"/>
      <c r="AM6389" s="30"/>
      <c r="AN6389" s="30"/>
      <c r="AO6389" s="30"/>
      <c r="AP6389" s="30"/>
      <c r="AQ6389" s="30"/>
      <c r="AR6389" s="30"/>
      <c r="AS6389" s="30"/>
      <c r="AT6389" s="30"/>
      <c r="AU6389" s="121"/>
      <c r="AV6389" s="153"/>
      <c r="AW6389" s="153"/>
      <c r="AX6389" s="129"/>
    </row>
    <row r="6390" spans="1:50" x14ac:dyDescent="0.25">
      <c r="A6390" s="120"/>
      <c r="B6390" s="28"/>
      <c r="C6390" s="25"/>
      <c r="D6390" s="25"/>
      <c r="E6390" s="25"/>
      <c r="F6390" s="29"/>
      <c r="G6390" s="29"/>
      <c r="H6390" s="29"/>
      <c r="I6390" s="29"/>
      <c r="J6390" s="29"/>
      <c r="K6390" s="25"/>
      <c r="L6390" s="25"/>
      <c r="M6390" s="25"/>
      <c r="N6390" s="25"/>
      <c r="O6390" s="25"/>
      <c r="P6390" s="25"/>
      <c r="Q6390" s="28"/>
      <c r="R6390" s="29"/>
      <c r="S6390" s="27"/>
      <c r="T6390" s="27"/>
      <c r="U6390" s="28"/>
      <c r="V6390" s="26"/>
      <c r="W6390" s="26"/>
      <c r="X6390" s="26"/>
      <c r="Y6390" s="37"/>
      <c r="Z6390" s="37"/>
      <c r="AA6390" s="37"/>
      <c r="AB6390" s="30"/>
      <c r="AC6390" s="30"/>
      <c r="AD6390" s="31"/>
      <c r="AE6390" s="30"/>
      <c r="AF6390" s="30"/>
      <c r="AG6390" s="32"/>
      <c r="AH6390" s="30"/>
      <c r="AJ6390" s="30"/>
      <c r="AK6390" s="30"/>
      <c r="AL6390" s="30"/>
      <c r="AM6390" s="30"/>
      <c r="AN6390" s="30"/>
      <c r="AO6390" s="30"/>
      <c r="AP6390" s="30"/>
      <c r="AQ6390" s="30"/>
      <c r="AR6390" s="30"/>
      <c r="AS6390" s="30"/>
      <c r="AT6390" s="30"/>
      <c r="AU6390" s="121"/>
      <c r="AV6390" s="153"/>
      <c r="AW6390" s="153"/>
      <c r="AX6390" s="129"/>
    </row>
    <row r="6391" spans="1:50" x14ac:dyDescent="0.25">
      <c r="A6391" s="120"/>
      <c r="B6391" s="28"/>
      <c r="C6391" s="25"/>
      <c r="D6391" s="25"/>
      <c r="E6391" s="25"/>
      <c r="F6391" s="29"/>
      <c r="G6391" s="29"/>
      <c r="H6391" s="29"/>
      <c r="I6391" s="29"/>
      <c r="J6391" s="29"/>
      <c r="K6391" s="25"/>
      <c r="L6391" s="25"/>
      <c r="M6391" s="25"/>
      <c r="N6391" s="25"/>
      <c r="O6391" s="25"/>
      <c r="P6391" s="25"/>
      <c r="Q6391" s="28"/>
      <c r="R6391" s="29"/>
      <c r="S6391" s="27"/>
      <c r="T6391" s="27"/>
      <c r="U6391" s="28"/>
      <c r="V6391" s="26"/>
      <c r="W6391" s="26"/>
      <c r="X6391" s="26"/>
      <c r="Y6391" s="37"/>
      <c r="Z6391" s="37"/>
      <c r="AA6391" s="37"/>
      <c r="AB6391" s="30"/>
      <c r="AC6391" s="30"/>
      <c r="AD6391" s="31"/>
      <c r="AE6391" s="30"/>
      <c r="AF6391" s="30"/>
      <c r="AG6391" s="32"/>
      <c r="AH6391" s="30"/>
      <c r="AJ6391" s="30"/>
      <c r="AK6391" s="30"/>
      <c r="AL6391" s="30"/>
      <c r="AM6391" s="30"/>
      <c r="AN6391" s="30"/>
      <c r="AO6391" s="30"/>
      <c r="AP6391" s="30"/>
      <c r="AQ6391" s="30"/>
      <c r="AR6391" s="30"/>
      <c r="AS6391" s="30"/>
      <c r="AT6391" s="30"/>
      <c r="AU6391" s="121"/>
      <c r="AV6391" s="153"/>
      <c r="AW6391" s="153"/>
      <c r="AX6391" s="129"/>
    </row>
    <row r="6392" spans="1:50" x14ac:dyDescent="0.25">
      <c r="A6392" s="120"/>
      <c r="B6392" s="28"/>
      <c r="C6392" s="25"/>
      <c r="D6392" s="25"/>
      <c r="E6392" s="25"/>
      <c r="F6392" s="29"/>
      <c r="G6392" s="29"/>
      <c r="H6392" s="29"/>
      <c r="I6392" s="29"/>
      <c r="J6392" s="29"/>
      <c r="K6392" s="25"/>
      <c r="L6392" s="25"/>
      <c r="M6392" s="25"/>
      <c r="N6392" s="25"/>
      <c r="O6392" s="25"/>
      <c r="P6392" s="25"/>
      <c r="Q6392" s="28"/>
      <c r="R6392" s="29"/>
      <c r="S6392" s="27"/>
      <c r="T6392" s="27"/>
      <c r="U6392" s="28"/>
      <c r="V6392" s="26"/>
      <c r="W6392" s="26"/>
      <c r="X6392" s="26"/>
      <c r="Y6392" s="37"/>
      <c r="Z6392" s="37"/>
      <c r="AA6392" s="37"/>
      <c r="AB6392" s="30"/>
      <c r="AC6392" s="30"/>
      <c r="AD6392" s="31"/>
      <c r="AE6392" s="30"/>
      <c r="AF6392" s="30"/>
      <c r="AG6392" s="32"/>
      <c r="AH6392" s="30"/>
      <c r="AJ6392" s="30"/>
      <c r="AK6392" s="30"/>
      <c r="AL6392" s="30"/>
      <c r="AM6392" s="30"/>
      <c r="AN6392" s="30"/>
      <c r="AO6392" s="30"/>
      <c r="AP6392" s="30"/>
      <c r="AQ6392" s="30"/>
      <c r="AR6392" s="30"/>
      <c r="AS6392" s="30"/>
      <c r="AT6392" s="30"/>
      <c r="AU6392" s="121"/>
      <c r="AV6392" s="153"/>
      <c r="AW6392" s="153"/>
      <c r="AX6392" s="129"/>
    </row>
    <row r="6393" spans="1:50" x14ac:dyDescent="0.25">
      <c r="A6393" s="120"/>
      <c r="B6393" s="28"/>
      <c r="C6393" s="25"/>
      <c r="D6393" s="25"/>
      <c r="E6393" s="25"/>
      <c r="F6393" s="29"/>
      <c r="G6393" s="29"/>
      <c r="H6393" s="29"/>
      <c r="I6393" s="29"/>
      <c r="J6393" s="29"/>
      <c r="K6393" s="25"/>
      <c r="L6393" s="25"/>
      <c r="M6393" s="25"/>
      <c r="N6393" s="25"/>
      <c r="O6393" s="25"/>
      <c r="P6393" s="25"/>
      <c r="Q6393" s="28"/>
      <c r="R6393" s="29"/>
      <c r="S6393" s="27"/>
      <c r="T6393" s="27"/>
      <c r="U6393" s="28"/>
      <c r="V6393" s="26"/>
      <c r="W6393" s="26"/>
      <c r="X6393" s="26"/>
      <c r="Y6393" s="37"/>
      <c r="Z6393" s="37"/>
      <c r="AA6393" s="37"/>
      <c r="AB6393" s="30"/>
      <c r="AC6393" s="30"/>
      <c r="AD6393" s="31"/>
      <c r="AE6393" s="30"/>
      <c r="AF6393" s="30"/>
      <c r="AG6393" s="32"/>
      <c r="AH6393" s="30"/>
      <c r="AJ6393" s="30"/>
      <c r="AK6393" s="30"/>
      <c r="AL6393" s="30"/>
      <c r="AM6393" s="30"/>
      <c r="AN6393" s="30"/>
      <c r="AO6393" s="30"/>
      <c r="AP6393" s="30"/>
      <c r="AQ6393" s="30"/>
      <c r="AR6393" s="30"/>
      <c r="AS6393" s="30"/>
      <c r="AT6393" s="30"/>
      <c r="AU6393" s="121"/>
      <c r="AV6393" s="153"/>
      <c r="AW6393" s="153"/>
      <c r="AX6393" s="129"/>
    </row>
    <row r="6394" spans="1:50" x14ac:dyDescent="0.25">
      <c r="A6394" s="120"/>
      <c r="B6394" s="28"/>
      <c r="C6394" s="25"/>
      <c r="D6394" s="25"/>
      <c r="E6394" s="25"/>
      <c r="F6394" s="29"/>
      <c r="G6394" s="29"/>
      <c r="H6394" s="29"/>
      <c r="I6394" s="29"/>
      <c r="J6394" s="29"/>
      <c r="K6394" s="25"/>
      <c r="L6394" s="25"/>
      <c r="M6394" s="25"/>
      <c r="N6394" s="25"/>
      <c r="O6394" s="25"/>
      <c r="P6394" s="25"/>
      <c r="Q6394" s="28"/>
      <c r="R6394" s="29"/>
      <c r="S6394" s="27"/>
      <c r="T6394" s="27"/>
      <c r="U6394" s="28"/>
      <c r="V6394" s="26"/>
      <c r="W6394" s="26"/>
      <c r="X6394" s="26"/>
      <c r="Y6394" s="37"/>
      <c r="Z6394" s="37"/>
      <c r="AA6394" s="37"/>
      <c r="AB6394" s="30"/>
      <c r="AC6394" s="30"/>
      <c r="AD6394" s="31"/>
      <c r="AE6394" s="30"/>
      <c r="AF6394" s="30"/>
      <c r="AG6394" s="32"/>
      <c r="AH6394" s="30"/>
      <c r="AJ6394" s="30"/>
      <c r="AK6394" s="30"/>
      <c r="AL6394" s="30"/>
      <c r="AM6394" s="30"/>
      <c r="AN6394" s="30"/>
      <c r="AO6394" s="30"/>
      <c r="AP6394" s="30"/>
      <c r="AQ6394" s="30"/>
      <c r="AR6394" s="30"/>
      <c r="AS6394" s="30"/>
      <c r="AT6394" s="30"/>
      <c r="AU6394" s="121"/>
      <c r="AV6394" s="153"/>
      <c r="AW6394" s="153"/>
      <c r="AX6394" s="129"/>
    </row>
    <row r="6395" spans="1:50" x14ac:dyDescent="0.25">
      <c r="A6395" s="120"/>
      <c r="B6395" s="28"/>
      <c r="C6395" s="25"/>
      <c r="D6395" s="25"/>
      <c r="E6395" s="25"/>
      <c r="F6395" s="29"/>
      <c r="G6395" s="29"/>
      <c r="H6395" s="29"/>
      <c r="I6395" s="29"/>
      <c r="J6395" s="29"/>
      <c r="K6395" s="25"/>
      <c r="L6395" s="25"/>
      <c r="M6395" s="25"/>
      <c r="N6395" s="25"/>
      <c r="O6395" s="25"/>
      <c r="P6395" s="25"/>
      <c r="Q6395" s="28"/>
      <c r="R6395" s="29"/>
      <c r="S6395" s="27"/>
      <c r="T6395" s="27"/>
      <c r="U6395" s="28"/>
      <c r="V6395" s="26"/>
      <c r="W6395" s="26"/>
      <c r="X6395" s="26"/>
      <c r="Y6395" s="37"/>
      <c r="Z6395" s="37"/>
      <c r="AA6395" s="37"/>
      <c r="AB6395" s="30"/>
      <c r="AC6395" s="30"/>
      <c r="AD6395" s="31"/>
      <c r="AE6395" s="30"/>
      <c r="AF6395" s="30"/>
      <c r="AG6395" s="32"/>
      <c r="AH6395" s="30"/>
      <c r="AJ6395" s="30"/>
      <c r="AK6395" s="30"/>
      <c r="AL6395" s="30"/>
      <c r="AM6395" s="30"/>
      <c r="AN6395" s="30"/>
      <c r="AO6395" s="30"/>
      <c r="AP6395" s="30"/>
      <c r="AQ6395" s="30"/>
      <c r="AR6395" s="30"/>
      <c r="AS6395" s="30"/>
      <c r="AT6395" s="30"/>
      <c r="AU6395" s="121"/>
      <c r="AV6395" s="153"/>
      <c r="AW6395" s="153"/>
      <c r="AX6395" s="129"/>
    </row>
    <row r="6396" spans="1:50" x14ac:dyDescent="0.25">
      <c r="A6396" s="120"/>
      <c r="B6396" s="28"/>
      <c r="C6396" s="25"/>
      <c r="D6396" s="25"/>
      <c r="E6396" s="25"/>
      <c r="F6396" s="29"/>
      <c r="G6396" s="29"/>
      <c r="H6396" s="29"/>
      <c r="I6396" s="29"/>
      <c r="J6396" s="29"/>
      <c r="K6396" s="25"/>
      <c r="L6396" s="25"/>
      <c r="M6396" s="25"/>
      <c r="N6396" s="25"/>
      <c r="O6396" s="25"/>
      <c r="P6396" s="25"/>
      <c r="Q6396" s="28"/>
      <c r="R6396" s="29"/>
      <c r="S6396" s="27"/>
      <c r="T6396" s="27"/>
      <c r="U6396" s="28"/>
      <c r="V6396" s="26"/>
      <c r="W6396" s="26"/>
      <c r="X6396" s="26"/>
      <c r="Y6396" s="37"/>
      <c r="Z6396" s="37"/>
      <c r="AA6396" s="37"/>
      <c r="AB6396" s="30"/>
      <c r="AC6396" s="30"/>
      <c r="AD6396" s="31"/>
      <c r="AE6396" s="30"/>
      <c r="AF6396" s="30"/>
      <c r="AG6396" s="32"/>
      <c r="AH6396" s="30"/>
      <c r="AJ6396" s="30"/>
      <c r="AK6396" s="30"/>
      <c r="AL6396" s="30"/>
      <c r="AM6396" s="30"/>
      <c r="AN6396" s="30"/>
      <c r="AO6396" s="30"/>
      <c r="AP6396" s="30"/>
      <c r="AQ6396" s="30"/>
      <c r="AR6396" s="30"/>
      <c r="AS6396" s="30"/>
      <c r="AT6396" s="30"/>
      <c r="AU6396" s="121"/>
      <c r="AV6396" s="153"/>
      <c r="AW6396" s="153"/>
      <c r="AX6396" s="129"/>
    </row>
    <row r="6397" spans="1:50" x14ac:dyDescent="0.25">
      <c r="A6397" s="120"/>
      <c r="B6397" s="28"/>
      <c r="C6397" s="25"/>
      <c r="D6397" s="25"/>
      <c r="E6397" s="25"/>
      <c r="F6397" s="29"/>
      <c r="G6397" s="29"/>
      <c r="H6397" s="29"/>
      <c r="I6397" s="29"/>
      <c r="J6397" s="29"/>
      <c r="K6397" s="25"/>
      <c r="L6397" s="25"/>
      <c r="M6397" s="25"/>
      <c r="N6397" s="25"/>
      <c r="O6397" s="25"/>
      <c r="P6397" s="25"/>
      <c r="Q6397" s="28"/>
      <c r="R6397" s="29"/>
      <c r="S6397" s="27"/>
      <c r="T6397" s="27"/>
      <c r="U6397" s="28"/>
      <c r="V6397" s="26"/>
      <c r="W6397" s="26"/>
      <c r="X6397" s="26"/>
      <c r="Y6397" s="37"/>
      <c r="Z6397" s="37"/>
      <c r="AA6397" s="37"/>
      <c r="AB6397" s="30"/>
      <c r="AC6397" s="30"/>
      <c r="AD6397" s="31"/>
      <c r="AE6397" s="30"/>
      <c r="AF6397" s="30"/>
      <c r="AG6397" s="32"/>
      <c r="AH6397" s="30"/>
      <c r="AJ6397" s="30"/>
      <c r="AK6397" s="30"/>
      <c r="AL6397" s="30"/>
      <c r="AM6397" s="30"/>
      <c r="AN6397" s="30"/>
      <c r="AO6397" s="30"/>
      <c r="AP6397" s="30"/>
      <c r="AQ6397" s="30"/>
      <c r="AR6397" s="30"/>
      <c r="AS6397" s="30"/>
      <c r="AT6397" s="30"/>
      <c r="AU6397" s="121"/>
      <c r="AV6397" s="153"/>
      <c r="AW6397" s="153"/>
      <c r="AX6397" s="129"/>
    </row>
    <row r="6398" spans="1:50" x14ac:dyDescent="0.25">
      <c r="A6398" s="120"/>
      <c r="B6398" s="28"/>
      <c r="C6398" s="25"/>
      <c r="D6398" s="25"/>
      <c r="E6398" s="25"/>
      <c r="F6398" s="29"/>
      <c r="G6398" s="29"/>
      <c r="H6398" s="29"/>
      <c r="I6398" s="29"/>
      <c r="J6398" s="29"/>
      <c r="K6398" s="25"/>
      <c r="L6398" s="25"/>
      <c r="M6398" s="25"/>
      <c r="N6398" s="25"/>
      <c r="O6398" s="25"/>
      <c r="P6398" s="25"/>
      <c r="Q6398" s="28"/>
      <c r="R6398" s="29"/>
      <c r="S6398" s="27"/>
      <c r="T6398" s="27"/>
      <c r="U6398" s="28"/>
      <c r="V6398" s="26"/>
      <c r="W6398" s="26"/>
      <c r="X6398" s="26"/>
      <c r="Y6398" s="37"/>
      <c r="Z6398" s="37"/>
      <c r="AA6398" s="37"/>
      <c r="AB6398" s="30"/>
      <c r="AC6398" s="30"/>
      <c r="AD6398" s="31"/>
      <c r="AE6398" s="30"/>
      <c r="AF6398" s="30"/>
      <c r="AG6398" s="32"/>
      <c r="AH6398" s="30"/>
      <c r="AJ6398" s="30"/>
      <c r="AK6398" s="30"/>
      <c r="AL6398" s="30"/>
      <c r="AM6398" s="30"/>
      <c r="AN6398" s="30"/>
      <c r="AO6398" s="30"/>
      <c r="AP6398" s="30"/>
      <c r="AQ6398" s="30"/>
      <c r="AR6398" s="30"/>
      <c r="AS6398" s="30"/>
      <c r="AT6398" s="30"/>
      <c r="AU6398" s="121"/>
      <c r="AV6398" s="153"/>
      <c r="AW6398" s="153"/>
      <c r="AX6398" s="129"/>
    </row>
    <row r="6399" spans="1:50" x14ac:dyDescent="0.25">
      <c r="A6399" s="120"/>
      <c r="B6399" s="28"/>
      <c r="C6399" s="25"/>
      <c r="D6399" s="25"/>
      <c r="E6399" s="25"/>
      <c r="F6399" s="29"/>
      <c r="G6399" s="29"/>
      <c r="H6399" s="29"/>
      <c r="I6399" s="29"/>
      <c r="J6399" s="29"/>
      <c r="K6399" s="25"/>
      <c r="L6399" s="25"/>
      <c r="M6399" s="25"/>
      <c r="N6399" s="25"/>
      <c r="O6399" s="25"/>
      <c r="P6399" s="25"/>
      <c r="Q6399" s="28"/>
      <c r="R6399" s="29"/>
      <c r="S6399" s="27"/>
      <c r="T6399" s="27"/>
      <c r="U6399" s="28"/>
      <c r="V6399" s="26"/>
      <c r="W6399" s="26"/>
      <c r="X6399" s="26"/>
      <c r="Y6399" s="37"/>
      <c r="Z6399" s="37"/>
      <c r="AA6399" s="37"/>
      <c r="AB6399" s="30"/>
      <c r="AC6399" s="30"/>
      <c r="AD6399" s="31"/>
      <c r="AE6399" s="30"/>
      <c r="AF6399" s="30"/>
      <c r="AG6399" s="32"/>
      <c r="AH6399" s="30"/>
      <c r="AJ6399" s="30"/>
      <c r="AK6399" s="30"/>
      <c r="AL6399" s="30"/>
      <c r="AM6399" s="30"/>
      <c r="AN6399" s="30"/>
      <c r="AO6399" s="30"/>
      <c r="AP6399" s="30"/>
      <c r="AQ6399" s="30"/>
      <c r="AR6399" s="30"/>
      <c r="AS6399" s="30"/>
      <c r="AT6399" s="30"/>
      <c r="AU6399" s="121"/>
      <c r="AV6399" s="153"/>
      <c r="AW6399" s="153"/>
      <c r="AX6399" s="129"/>
    </row>
    <row r="6400" spans="1:50" x14ac:dyDescent="0.25">
      <c r="A6400" s="120"/>
      <c r="B6400" s="28"/>
      <c r="C6400" s="25"/>
      <c r="D6400" s="25"/>
      <c r="E6400" s="25"/>
      <c r="F6400" s="29"/>
      <c r="G6400" s="29"/>
      <c r="H6400" s="29"/>
      <c r="I6400" s="29"/>
      <c r="J6400" s="29"/>
      <c r="K6400" s="25"/>
      <c r="L6400" s="25"/>
      <c r="M6400" s="25"/>
      <c r="N6400" s="25"/>
      <c r="O6400" s="25"/>
      <c r="P6400" s="25"/>
      <c r="Q6400" s="28"/>
      <c r="R6400" s="29"/>
      <c r="S6400" s="27"/>
      <c r="T6400" s="27"/>
      <c r="U6400" s="28"/>
      <c r="V6400" s="26"/>
      <c r="W6400" s="26"/>
      <c r="X6400" s="26"/>
      <c r="Y6400" s="37"/>
      <c r="Z6400" s="37"/>
      <c r="AA6400" s="37"/>
      <c r="AB6400" s="30"/>
      <c r="AC6400" s="30"/>
      <c r="AD6400" s="31"/>
      <c r="AE6400" s="30"/>
      <c r="AF6400" s="30"/>
      <c r="AG6400" s="32"/>
      <c r="AH6400" s="30"/>
      <c r="AJ6400" s="30"/>
      <c r="AK6400" s="30"/>
      <c r="AL6400" s="30"/>
      <c r="AM6400" s="30"/>
      <c r="AN6400" s="30"/>
      <c r="AO6400" s="30"/>
      <c r="AP6400" s="30"/>
      <c r="AQ6400" s="30"/>
      <c r="AR6400" s="30"/>
      <c r="AS6400" s="30"/>
      <c r="AT6400" s="30"/>
      <c r="AU6400" s="121"/>
      <c r="AV6400" s="153"/>
      <c r="AW6400" s="153"/>
      <c r="AX6400" s="129"/>
    </row>
    <row r="6401" spans="1:50" x14ac:dyDescent="0.25">
      <c r="A6401" s="120"/>
      <c r="B6401" s="28"/>
      <c r="C6401" s="25"/>
      <c r="D6401" s="25"/>
      <c r="E6401" s="25"/>
      <c r="F6401" s="29"/>
      <c r="G6401" s="29"/>
      <c r="H6401" s="29"/>
      <c r="I6401" s="29"/>
      <c r="J6401" s="29"/>
      <c r="K6401" s="25"/>
      <c r="L6401" s="25"/>
      <c r="M6401" s="25"/>
      <c r="N6401" s="25"/>
      <c r="O6401" s="25"/>
      <c r="P6401" s="25"/>
      <c r="Q6401" s="28"/>
      <c r="R6401" s="29"/>
      <c r="S6401" s="27"/>
      <c r="T6401" s="27"/>
      <c r="U6401" s="28"/>
      <c r="V6401" s="26"/>
      <c r="W6401" s="26"/>
      <c r="X6401" s="26"/>
      <c r="Y6401" s="37"/>
      <c r="Z6401" s="37"/>
      <c r="AA6401" s="37"/>
      <c r="AB6401" s="30"/>
      <c r="AC6401" s="30"/>
      <c r="AD6401" s="31"/>
      <c r="AE6401" s="30"/>
      <c r="AF6401" s="30"/>
      <c r="AG6401" s="32"/>
      <c r="AH6401" s="30"/>
      <c r="AJ6401" s="30"/>
      <c r="AK6401" s="30"/>
      <c r="AL6401" s="30"/>
      <c r="AM6401" s="30"/>
      <c r="AN6401" s="30"/>
      <c r="AO6401" s="30"/>
      <c r="AP6401" s="30"/>
      <c r="AQ6401" s="30"/>
      <c r="AR6401" s="30"/>
      <c r="AS6401" s="30"/>
      <c r="AT6401" s="30"/>
      <c r="AU6401" s="121"/>
      <c r="AV6401" s="153"/>
      <c r="AW6401" s="153"/>
      <c r="AX6401" s="129"/>
    </row>
    <row r="6402" spans="1:50" x14ac:dyDescent="0.25">
      <c r="A6402" s="120"/>
      <c r="B6402" s="28"/>
      <c r="C6402" s="25"/>
      <c r="D6402" s="25"/>
      <c r="E6402" s="25"/>
      <c r="F6402" s="29"/>
      <c r="G6402" s="29"/>
      <c r="H6402" s="29"/>
      <c r="I6402" s="29"/>
      <c r="J6402" s="29"/>
      <c r="K6402" s="25"/>
      <c r="L6402" s="25"/>
      <c r="M6402" s="25"/>
      <c r="N6402" s="25"/>
      <c r="O6402" s="25"/>
      <c r="P6402" s="25"/>
      <c r="Q6402" s="28"/>
      <c r="R6402" s="29"/>
      <c r="S6402" s="27"/>
      <c r="T6402" s="27"/>
      <c r="U6402" s="28"/>
      <c r="V6402" s="26"/>
      <c r="W6402" s="26"/>
      <c r="X6402" s="26"/>
      <c r="Y6402" s="37"/>
      <c r="Z6402" s="37"/>
      <c r="AA6402" s="37"/>
      <c r="AB6402" s="30"/>
      <c r="AC6402" s="30"/>
      <c r="AD6402" s="31"/>
      <c r="AE6402" s="30"/>
      <c r="AF6402" s="30"/>
      <c r="AG6402" s="32"/>
      <c r="AH6402" s="30"/>
      <c r="AJ6402" s="30"/>
      <c r="AK6402" s="30"/>
      <c r="AL6402" s="30"/>
      <c r="AM6402" s="30"/>
      <c r="AN6402" s="30"/>
      <c r="AO6402" s="30"/>
      <c r="AP6402" s="30"/>
      <c r="AQ6402" s="30"/>
      <c r="AR6402" s="30"/>
      <c r="AS6402" s="30"/>
      <c r="AT6402" s="30"/>
      <c r="AU6402" s="121"/>
      <c r="AV6402" s="153"/>
      <c r="AW6402" s="153"/>
      <c r="AX6402" s="129"/>
    </row>
    <row r="6403" spans="1:50" x14ac:dyDescent="0.25">
      <c r="A6403" s="120"/>
      <c r="B6403" s="28"/>
      <c r="C6403" s="25"/>
      <c r="D6403" s="25"/>
      <c r="E6403" s="25"/>
      <c r="F6403" s="29"/>
      <c r="G6403" s="29"/>
      <c r="H6403" s="29"/>
      <c r="I6403" s="29"/>
      <c r="J6403" s="29"/>
      <c r="K6403" s="25"/>
      <c r="L6403" s="25"/>
      <c r="M6403" s="25"/>
      <c r="N6403" s="25"/>
      <c r="O6403" s="25"/>
      <c r="P6403" s="25"/>
      <c r="Q6403" s="28"/>
      <c r="R6403" s="29"/>
      <c r="S6403" s="27"/>
      <c r="T6403" s="27"/>
      <c r="U6403" s="28"/>
      <c r="V6403" s="26"/>
      <c r="W6403" s="26"/>
      <c r="X6403" s="26"/>
      <c r="Y6403" s="37"/>
      <c r="Z6403" s="37"/>
      <c r="AA6403" s="37"/>
      <c r="AB6403" s="30"/>
      <c r="AC6403" s="30"/>
      <c r="AD6403" s="31"/>
      <c r="AE6403" s="30"/>
      <c r="AF6403" s="30"/>
      <c r="AG6403" s="32"/>
      <c r="AH6403" s="30"/>
      <c r="AJ6403" s="30"/>
      <c r="AK6403" s="30"/>
      <c r="AL6403" s="30"/>
      <c r="AM6403" s="30"/>
      <c r="AN6403" s="30"/>
      <c r="AO6403" s="30"/>
      <c r="AP6403" s="30"/>
      <c r="AQ6403" s="30"/>
      <c r="AR6403" s="30"/>
      <c r="AS6403" s="30"/>
      <c r="AT6403" s="30"/>
      <c r="AU6403" s="121"/>
      <c r="AV6403" s="153"/>
      <c r="AW6403" s="153"/>
      <c r="AX6403" s="129"/>
    </row>
    <row r="6404" spans="1:50" x14ac:dyDescent="0.25">
      <c r="A6404" s="120"/>
      <c r="B6404" s="28"/>
      <c r="C6404" s="25"/>
      <c r="D6404" s="25"/>
      <c r="E6404" s="25"/>
      <c r="F6404" s="29"/>
      <c r="G6404" s="29"/>
      <c r="H6404" s="29"/>
      <c r="I6404" s="29"/>
      <c r="J6404" s="29"/>
      <c r="K6404" s="25"/>
      <c r="L6404" s="25"/>
      <c r="M6404" s="25"/>
      <c r="N6404" s="25"/>
      <c r="O6404" s="25"/>
      <c r="P6404" s="25"/>
      <c r="Q6404" s="28"/>
      <c r="R6404" s="29"/>
      <c r="S6404" s="27"/>
      <c r="T6404" s="27"/>
      <c r="U6404" s="28"/>
      <c r="V6404" s="26"/>
      <c r="W6404" s="26"/>
      <c r="X6404" s="26"/>
      <c r="Y6404" s="37"/>
      <c r="Z6404" s="37"/>
      <c r="AA6404" s="37"/>
      <c r="AB6404" s="30"/>
      <c r="AC6404" s="30"/>
      <c r="AD6404" s="31"/>
      <c r="AE6404" s="30"/>
      <c r="AF6404" s="30"/>
      <c r="AG6404" s="32"/>
      <c r="AH6404" s="30"/>
      <c r="AJ6404" s="30"/>
      <c r="AK6404" s="30"/>
      <c r="AL6404" s="30"/>
      <c r="AM6404" s="30"/>
      <c r="AN6404" s="30"/>
      <c r="AO6404" s="30"/>
      <c r="AP6404" s="30"/>
      <c r="AQ6404" s="30"/>
      <c r="AR6404" s="30"/>
      <c r="AS6404" s="30"/>
      <c r="AT6404" s="30"/>
      <c r="AU6404" s="121"/>
      <c r="AV6404" s="153"/>
      <c r="AW6404" s="153"/>
      <c r="AX6404" s="129"/>
    </row>
    <row r="6405" spans="1:50" x14ac:dyDescent="0.25">
      <c r="A6405" s="120"/>
      <c r="B6405" s="28"/>
      <c r="C6405" s="25"/>
      <c r="D6405" s="25"/>
      <c r="E6405" s="25"/>
      <c r="F6405" s="29"/>
      <c r="G6405" s="29"/>
      <c r="H6405" s="29"/>
      <c r="I6405" s="29"/>
      <c r="J6405" s="29"/>
      <c r="K6405" s="25"/>
      <c r="L6405" s="25"/>
      <c r="M6405" s="25"/>
      <c r="N6405" s="25"/>
      <c r="O6405" s="25"/>
      <c r="P6405" s="25"/>
      <c r="Q6405" s="28"/>
      <c r="R6405" s="29"/>
      <c r="S6405" s="27"/>
      <c r="T6405" s="27"/>
      <c r="U6405" s="28"/>
      <c r="V6405" s="26"/>
      <c r="W6405" s="26"/>
      <c r="X6405" s="26"/>
      <c r="Y6405" s="37"/>
      <c r="Z6405" s="37"/>
      <c r="AA6405" s="37"/>
      <c r="AB6405" s="30"/>
      <c r="AC6405" s="30"/>
      <c r="AD6405" s="31"/>
      <c r="AE6405" s="30"/>
      <c r="AF6405" s="30"/>
      <c r="AG6405" s="32"/>
      <c r="AH6405" s="30"/>
      <c r="AJ6405" s="30"/>
      <c r="AK6405" s="30"/>
      <c r="AL6405" s="30"/>
      <c r="AM6405" s="30"/>
      <c r="AN6405" s="30"/>
      <c r="AO6405" s="30"/>
      <c r="AP6405" s="30"/>
      <c r="AQ6405" s="30"/>
      <c r="AR6405" s="30"/>
      <c r="AS6405" s="30"/>
      <c r="AT6405" s="30"/>
      <c r="AU6405" s="121"/>
      <c r="AV6405" s="153"/>
      <c r="AW6405" s="153"/>
      <c r="AX6405" s="129"/>
    </row>
    <row r="6406" spans="1:50" x14ac:dyDescent="0.25">
      <c r="A6406" s="120"/>
      <c r="B6406" s="28"/>
      <c r="C6406" s="25"/>
      <c r="D6406" s="25"/>
      <c r="E6406" s="25"/>
      <c r="F6406" s="29"/>
      <c r="G6406" s="29"/>
      <c r="H6406" s="29"/>
      <c r="I6406" s="29"/>
      <c r="J6406" s="29"/>
      <c r="K6406" s="25"/>
      <c r="L6406" s="25"/>
      <c r="M6406" s="25"/>
      <c r="N6406" s="25"/>
      <c r="O6406" s="25"/>
      <c r="P6406" s="25"/>
      <c r="Q6406" s="28"/>
      <c r="R6406" s="29"/>
      <c r="S6406" s="27"/>
      <c r="T6406" s="27"/>
      <c r="U6406" s="28"/>
      <c r="V6406" s="26"/>
      <c r="W6406" s="26"/>
      <c r="X6406" s="26"/>
      <c r="Y6406" s="37"/>
      <c r="Z6406" s="37"/>
      <c r="AA6406" s="37"/>
      <c r="AB6406" s="30"/>
      <c r="AC6406" s="30"/>
      <c r="AD6406" s="31"/>
      <c r="AE6406" s="30"/>
      <c r="AF6406" s="30"/>
      <c r="AG6406" s="32"/>
      <c r="AH6406" s="30"/>
      <c r="AJ6406" s="30"/>
      <c r="AK6406" s="30"/>
      <c r="AL6406" s="30"/>
      <c r="AM6406" s="30"/>
      <c r="AN6406" s="30"/>
      <c r="AO6406" s="30"/>
      <c r="AP6406" s="30"/>
      <c r="AQ6406" s="30"/>
      <c r="AR6406" s="30"/>
      <c r="AS6406" s="30"/>
      <c r="AT6406" s="30"/>
      <c r="AU6406" s="121"/>
      <c r="AV6406" s="153"/>
      <c r="AW6406" s="153"/>
      <c r="AX6406" s="129"/>
    </row>
    <row r="6407" spans="1:50" x14ac:dyDescent="0.25">
      <c r="A6407" s="120"/>
      <c r="B6407" s="28"/>
      <c r="C6407" s="25"/>
      <c r="D6407" s="25"/>
      <c r="E6407" s="25"/>
      <c r="F6407" s="29"/>
      <c r="G6407" s="29"/>
      <c r="H6407" s="29"/>
      <c r="I6407" s="29"/>
      <c r="J6407" s="29"/>
      <c r="K6407" s="25"/>
      <c r="L6407" s="25"/>
      <c r="M6407" s="25"/>
      <c r="N6407" s="25"/>
      <c r="O6407" s="25"/>
      <c r="P6407" s="25"/>
      <c r="Q6407" s="28"/>
      <c r="R6407" s="29"/>
      <c r="S6407" s="27"/>
      <c r="T6407" s="27"/>
      <c r="U6407" s="28"/>
      <c r="V6407" s="26"/>
      <c r="W6407" s="26"/>
      <c r="X6407" s="26"/>
      <c r="Y6407" s="37"/>
      <c r="Z6407" s="37"/>
      <c r="AA6407" s="37"/>
      <c r="AB6407" s="30"/>
      <c r="AC6407" s="30"/>
      <c r="AD6407" s="31"/>
      <c r="AE6407" s="30"/>
      <c r="AF6407" s="30"/>
      <c r="AG6407" s="32"/>
      <c r="AH6407" s="30"/>
      <c r="AJ6407" s="30"/>
      <c r="AK6407" s="30"/>
      <c r="AL6407" s="30"/>
      <c r="AM6407" s="30"/>
      <c r="AN6407" s="30"/>
      <c r="AO6407" s="30"/>
      <c r="AP6407" s="30"/>
      <c r="AQ6407" s="30"/>
      <c r="AR6407" s="30"/>
      <c r="AS6407" s="30"/>
      <c r="AT6407" s="30"/>
      <c r="AU6407" s="121"/>
      <c r="AV6407" s="153"/>
      <c r="AW6407" s="153"/>
      <c r="AX6407" s="129"/>
    </row>
    <row r="6408" spans="1:50" x14ac:dyDescent="0.25">
      <c r="A6408" s="120"/>
      <c r="B6408" s="28"/>
      <c r="C6408" s="25"/>
      <c r="D6408" s="25"/>
      <c r="E6408" s="25"/>
      <c r="F6408" s="29"/>
      <c r="G6408" s="29"/>
      <c r="H6408" s="29"/>
      <c r="I6408" s="29"/>
      <c r="J6408" s="29"/>
      <c r="K6408" s="25"/>
      <c r="L6408" s="25"/>
      <c r="M6408" s="25"/>
      <c r="N6408" s="25"/>
      <c r="O6408" s="25"/>
      <c r="P6408" s="25"/>
      <c r="Q6408" s="28"/>
      <c r="R6408" s="29"/>
      <c r="S6408" s="27"/>
      <c r="T6408" s="27"/>
      <c r="U6408" s="28"/>
      <c r="V6408" s="26"/>
      <c r="W6408" s="26"/>
      <c r="X6408" s="26"/>
      <c r="Y6408" s="37"/>
      <c r="Z6408" s="37"/>
      <c r="AA6408" s="37"/>
      <c r="AB6408" s="30"/>
      <c r="AC6408" s="30"/>
      <c r="AD6408" s="31"/>
      <c r="AE6408" s="30"/>
      <c r="AF6408" s="30"/>
      <c r="AG6408" s="32"/>
      <c r="AH6408" s="30"/>
      <c r="AJ6408" s="30"/>
      <c r="AK6408" s="30"/>
      <c r="AL6408" s="30"/>
      <c r="AM6408" s="30"/>
      <c r="AN6408" s="30"/>
      <c r="AO6408" s="30"/>
      <c r="AP6408" s="30"/>
      <c r="AQ6408" s="30"/>
      <c r="AR6408" s="30"/>
      <c r="AS6408" s="30"/>
      <c r="AT6408" s="30"/>
      <c r="AU6408" s="121"/>
      <c r="AV6408" s="153"/>
      <c r="AW6408" s="153"/>
      <c r="AX6408" s="129"/>
    </row>
    <row r="6409" spans="1:50" x14ac:dyDescent="0.25">
      <c r="A6409" s="120"/>
      <c r="B6409" s="28"/>
      <c r="C6409" s="25"/>
      <c r="D6409" s="25"/>
      <c r="E6409" s="25"/>
      <c r="F6409" s="29"/>
      <c r="G6409" s="29"/>
      <c r="H6409" s="29"/>
      <c r="I6409" s="29"/>
      <c r="J6409" s="29"/>
      <c r="K6409" s="25"/>
      <c r="L6409" s="25"/>
      <c r="M6409" s="25"/>
      <c r="N6409" s="25"/>
      <c r="O6409" s="25"/>
      <c r="P6409" s="25"/>
      <c r="Q6409" s="28"/>
      <c r="R6409" s="29"/>
      <c r="S6409" s="27"/>
      <c r="T6409" s="27"/>
      <c r="U6409" s="28"/>
      <c r="V6409" s="26"/>
      <c r="W6409" s="26"/>
      <c r="X6409" s="26"/>
      <c r="Y6409" s="37"/>
      <c r="Z6409" s="37"/>
      <c r="AA6409" s="37"/>
      <c r="AB6409" s="30"/>
      <c r="AC6409" s="30"/>
      <c r="AD6409" s="31"/>
      <c r="AE6409" s="30"/>
      <c r="AF6409" s="30"/>
      <c r="AG6409" s="32"/>
      <c r="AH6409" s="30"/>
      <c r="AJ6409" s="30"/>
      <c r="AK6409" s="30"/>
      <c r="AL6409" s="30"/>
      <c r="AM6409" s="30"/>
      <c r="AN6409" s="30"/>
      <c r="AO6409" s="30"/>
      <c r="AP6409" s="30"/>
      <c r="AQ6409" s="30"/>
      <c r="AR6409" s="30"/>
      <c r="AS6409" s="30"/>
      <c r="AT6409" s="30"/>
      <c r="AU6409" s="121"/>
      <c r="AV6409" s="153"/>
      <c r="AW6409" s="153"/>
      <c r="AX6409" s="129"/>
    </row>
    <row r="6410" spans="1:50" x14ac:dyDescent="0.25">
      <c r="A6410" s="120"/>
      <c r="B6410" s="28"/>
      <c r="C6410" s="25"/>
      <c r="D6410" s="25"/>
      <c r="E6410" s="25"/>
      <c r="F6410" s="29"/>
      <c r="G6410" s="29"/>
      <c r="H6410" s="29"/>
      <c r="I6410" s="29"/>
      <c r="J6410" s="29"/>
      <c r="K6410" s="25"/>
      <c r="L6410" s="25"/>
      <c r="M6410" s="25"/>
      <c r="N6410" s="25"/>
      <c r="O6410" s="25"/>
      <c r="P6410" s="25"/>
      <c r="Q6410" s="28"/>
      <c r="R6410" s="29"/>
      <c r="S6410" s="27"/>
      <c r="T6410" s="27"/>
      <c r="U6410" s="28"/>
      <c r="V6410" s="26"/>
      <c r="W6410" s="26"/>
      <c r="X6410" s="26"/>
      <c r="Y6410" s="37"/>
      <c r="Z6410" s="37"/>
      <c r="AA6410" s="37"/>
      <c r="AB6410" s="30"/>
      <c r="AC6410" s="30"/>
      <c r="AD6410" s="31"/>
      <c r="AE6410" s="30"/>
      <c r="AF6410" s="30"/>
      <c r="AG6410" s="32"/>
      <c r="AH6410" s="30"/>
      <c r="AJ6410" s="30"/>
      <c r="AK6410" s="30"/>
      <c r="AL6410" s="30"/>
      <c r="AM6410" s="30"/>
      <c r="AN6410" s="30"/>
      <c r="AO6410" s="30"/>
      <c r="AP6410" s="30"/>
      <c r="AQ6410" s="30"/>
      <c r="AR6410" s="30"/>
      <c r="AS6410" s="30"/>
      <c r="AT6410" s="30"/>
      <c r="AU6410" s="121"/>
      <c r="AV6410" s="153"/>
      <c r="AW6410" s="153"/>
      <c r="AX6410" s="129"/>
    </row>
    <row r="6411" spans="1:50" x14ac:dyDescent="0.25">
      <c r="A6411" s="120"/>
      <c r="B6411" s="28"/>
      <c r="C6411" s="25"/>
      <c r="D6411" s="25"/>
      <c r="E6411" s="25"/>
      <c r="F6411" s="29"/>
      <c r="G6411" s="29"/>
      <c r="H6411" s="29"/>
      <c r="I6411" s="29"/>
      <c r="J6411" s="29"/>
      <c r="K6411" s="25"/>
      <c r="L6411" s="25"/>
      <c r="M6411" s="25"/>
      <c r="N6411" s="25"/>
      <c r="O6411" s="25"/>
      <c r="P6411" s="25"/>
      <c r="Q6411" s="28"/>
      <c r="R6411" s="29"/>
      <c r="S6411" s="27"/>
      <c r="T6411" s="27"/>
      <c r="U6411" s="28"/>
      <c r="V6411" s="26"/>
      <c r="W6411" s="26"/>
      <c r="X6411" s="26"/>
      <c r="Y6411" s="37"/>
      <c r="Z6411" s="37"/>
      <c r="AA6411" s="37"/>
      <c r="AB6411" s="30"/>
      <c r="AC6411" s="30"/>
      <c r="AD6411" s="31"/>
      <c r="AE6411" s="30"/>
      <c r="AF6411" s="30"/>
      <c r="AG6411" s="32"/>
      <c r="AH6411" s="30"/>
      <c r="AJ6411" s="30"/>
      <c r="AK6411" s="30"/>
      <c r="AL6411" s="30"/>
      <c r="AM6411" s="30"/>
      <c r="AN6411" s="30"/>
      <c r="AO6411" s="30"/>
      <c r="AP6411" s="30"/>
      <c r="AQ6411" s="30"/>
      <c r="AR6411" s="30"/>
      <c r="AS6411" s="30"/>
      <c r="AT6411" s="30"/>
      <c r="AU6411" s="121"/>
      <c r="AV6411" s="153"/>
      <c r="AW6411" s="153"/>
      <c r="AX6411" s="129"/>
    </row>
    <row r="6412" spans="1:50" x14ac:dyDescent="0.25">
      <c r="A6412" s="120"/>
      <c r="B6412" s="28"/>
      <c r="C6412" s="25"/>
      <c r="D6412" s="25"/>
      <c r="E6412" s="25"/>
      <c r="F6412" s="29"/>
      <c r="G6412" s="29"/>
      <c r="H6412" s="29"/>
      <c r="I6412" s="29"/>
      <c r="J6412" s="29"/>
      <c r="K6412" s="25"/>
      <c r="L6412" s="25"/>
      <c r="M6412" s="25"/>
      <c r="N6412" s="25"/>
      <c r="O6412" s="25"/>
      <c r="P6412" s="25"/>
      <c r="Q6412" s="28"/>
      <c r="R6412" s="29"/>
      <c r="S6412" s="27"/>
      <c r="T6412" s="27"/>
      <c r="U6412" s="28"/>
      <c r="V6412" s="26"/>
      <c r="W6412" s="26"/>
      <c r="X6412" s="26"/>
      <c r="Y6412" s="37"/>
      <c r="Z6412" s="37"/>
      <c r="AA6412" s="37"/>
      <c r="AB6412" s="30"/>
      <c r="AC6412" s="30"/>
      <c r="AD6412" s="31"/>
      <c r="AE6412" s="30"/>
      <c r="AF6412" s="30"/>
      <c r="AG6412" s="32"/>
      <c r="AH6412" s="30"/>
      <c r="AJ6412" s="30"/>
      <c r="AK6412" s="30"/>
      <c r="AL6412" s="30"/>
      <c r="AM6412" s="30"/>
      <c r="AN6412" s="30"/>
      <c r="AO6412" s="30"/>
      <c r="AP6412" s="30"/>
      <c r="AQ6412" s="30"/>
      <c r="AR6412" s="30"/>
      <c r="AS6412" s="30"/>
      <c r="AT6412" s="30"/>
      <c r="AU6412" s="121"/>
      <c r="AV6412" s="153"/>
      <c r="AW6412" s="153"/>
      <c r="AX6412" s="129"/>
    </row>
    <row r="6413" spans="1:50" x14ac:dyDescent="0.25">
      <c r="A6413" s="120"/>
      <c r="B6413" s="28"/>
      <c r="C6413" s="25"/>
      <c r="D6413" s="25"/>
      <c r="E6413" s="25"/>
      <c r="F6413" s="29"/>
      <c r="G6413" s="29"/>
      <c r="H6413" s="29"/>
      <c r="I6413" s="29"/>
      <c r="J6413" s="29"/>
      <c r="K6413" s="25"/>
      <c r="L6413" s="25"/>
      <c r="M6413" s="25"/>
      <c r="N6413" s="25"/>
      <c r="O6413" s="25"/>
      <c r="P6413" s="25"/>
      <c r="Q6413" s="28"/>
      <c r="R6413" s="29"/>
      <c r="S6413" s="27"/>
      <c r="T6413" s="27"/>
      <c r="U6413" s="28"/>
      <c r="V6413" s="26"/>
      <c r="W6413" s="26"/>
      <c r="X6413" s="26"/>
      <c r="Y6413" s="37"/>
      <c r="Z6413" s="37"/>
      <c r="AA6413" s="37"/>
      <c r="AB6413" s="30"/>
      <c r="AC6413" s="30"/>
      <c r="AD6413" s="31"/>
      <c r="AE6413" s="30"/>
      <c r="AF6413" s="30"/>
      <c r="AG6413" s="32"/>
      <c r="AH6413" s="30"/>
      <c r="AJ6413" s="30"/>
      <c r="AK6413" s="30"/>
      <c r="AL6413" s="30"/>
      <c r="AM6413" s="30"/>
      <c r="AN6413" s="30"/>
      <c r="AO6413" s="30"/>
      <c r="AP6413" s="30"/>
      <c r="AQ6413" s="30"/>
      <c r="AR6413" s="30"/>
      <c r="AS6413" s="30"/>
      <c r="AT6413" s="30"/>
      <c r="AU6413" s="121"/>
      <c r="AV6413" s="153"/>
      <c r="AW6413" s="153"/>
      <c r="AX6413" s="129"/>
    </row>
    <row r="6414" spans="1:50" x14ac:dyDescent="0.25">
      <c r="A6414" s="120"/>
      <c r="B6414" s="28"/>
      <c r="C6414" s="25"/>
      <c r="D6414" s="25"/>
      <c r="E6414" s="25"/>
      <c r="F6414" s="29"/>
      <c r="G6414" s="29"/>
      <c r="H6414" s="29"/>
      <c r="I6414" s="29"/>
      <c r="J6414" s="29"/>
      <c r="K6414" s="25"/>
      <c r="L6414" s="25"/>
      <c r="M6414" s="25"/>
      <c r="N6414" s="25"/>
      <c r="O6414" s="25"/>
      <c r="P6414" s="25"/>
      <c r="Q6414" s="28"/>
      <c r="R6414" s="29"/>
      <c r="S6414" s="27"/>
      <c r="T6414" s="27"/>
      <c r="U6414" s="28"/>
      <c r="V6414" s="26"/>
      <c r="W6414" s="26"/>
      <c r="X6414" s="26"/>
      <c r="Y6414" s="37"/>
      <c r="Z6414" s="37"/>
      <c r="AA6414" s="37"/>
      <c r="AB6414" s="30"/>
      <c r="AC6414" s="30"/>
      <c r="AD6414" s="31"/>
      <c r="AE6414" s="30"/>
      <c r="AF6414" s="30"/>
      <c r="AG6414" s="32"/>
      <c r="AH6414" s="30"/>
      <c r="AJ6414" s="30"/>
      <c r="AK6414" s="30"/>
      <c r="AL6414" s="30"/>
      <c r="AM6414" s="30"/>
      <c r="AN6414" s="30"/>
      <c r="AO6414" s="30"/>
      <c r="AP6414" s="30"/>
      <c r="AQ6414" s="30"/>
      <c r="AR6414" s="30"/>
      <c r="AS6414" s="30"/>
      <c r="AT6414" s="30"/>
      <c r="AU6414" s="121"/>
      <c r="AV6414" s="153"/>
      <c r="AW6414" s="153"/>
      <c r="AX6414" s="129"/>
    </row>
    <row r="6415" spans="1:50" x14ac:dyDescent="0.25">
      <c r="A6415" s="120"/>
      <c r="B6415" s="28"/>
      <c r="C6415" s="25"/>
      <c r="D6415" s="25"/>
      <c r="E6415" s="25"/>
      <c r="F6415" s="29"/>
      <c r="G6415" s="29"/>
      <c r="H6415" s="29"/>
      <c r="I6415" s="29"/>
      <c r="J6415" s="29"/>
      <c r="K6415" s="25"/>
      <c r="L6415" s="25"/>
      <c r="M6415" s="25"/>
      <c r="N6415" s="25"/>
      <c r="O6415" s="25"/>
      <c r="P6415" s="25"/>
      <c r="Q6415" s="28"/>
      <c r="R6415" s="29"/>
      <c r="S6415" s="27"/>
      <c r="T6415" s="27"/>
      <c r="U6415" s="28"/>
      <c r="V6415" s="26"/>
      <c r="W6415" s="26"/>
      <c r="X6415" s="26"/>
      <c r="Y6415" s="37"/>
      <c r="Z6415" s="37"/>
      <c r="AA6415" s="37"/>
      <c r="AB6415" s="30"/>
      <c r="AC6415" s="30"/>
      <c r="AD6415" s="31"/>
      <c r="AE6415" s="30"/>
      <c r="AF6415" s="30"/>
      <c r="AG6415" s="32"/>
      <c r="AH6415" s="30"/>
      <c r="AJ6415" s="30"/>
      <c r="AK6415" s="30"/>
      <c r="AL6415" s="30"/>
      <c r="AM6415" s="30"/>
      <c r="AN6415" s="30"/>
      <c r="AO6415" s="30"/>
      <c r="AP6415" s="30"/>
      <c r="AQ6415" s="30"/>
      <c r="AR6415" s="30"/>
      <c r="AS6415" s="30"/>
      <c r="AT6415" s="30"/>
      <c r="AU6415" s="121"/>
      <c r="AV6415" s="153"/>
      <c r="AW6415" s="153"/>
      <c r="AX6415" s="129"/>
    </row>
    <row r="6416" spans="1:50" x14ac:dyDescent="0.25">
      <c r="A6416" s="120"/>
      <c r="B6416" s="28"/>
      <c r="C6416" s="25"/>
      <c r="D6416" s="25"/>
      <c r="E6416" s="25"/>
      <c r="F6416" s="29"/>
      <c r="G6416" s="29"/>
      <c r="H6416" s="29"/>
      <c r="I6416" s="29"/>
      <c r="J6416" s="29"/>
      <c r="K6416" s="25"/>
      <c r="L6416" s="25"/>
      <c r="M6416" s="25"/>
      <c r="N6416" s="25"/>
      <c r="O6416" s="25"/>
      <c r="P6416" s="25"/>
      <c r="Q6416" s="28"/>
      <c r="R6416" s="29"/>
      <c r="S6416" s="27"/>
      <c r="T6416" s="27"/>
      <c r="U6416" s="28"/>
      <c r="V6416" s="26"/>
      <c r="W6416" s="26"/>
      <c r="X6416" s="26"/>
      <c r="Y6416" s="37"/>
      <c r="Z6416" s="37"/>
      <c r="AA6416" s="37"/>
      <c r="AB6416" s="30"/>
      <c r="AC6416" s="30"/>
      <c r="AD6416" s="31"/>
      <c r="AE6416" s="30"/>
      <c r="AF6416" s="30"/>
      <c r="AG6416" s="32"/>
      <c r="AH6416" s="30"/>
      <c r="AJ6416" s="30"/>
      <c r="AK6416" s="30"/>
      <c r="AL6416" s="30"/>
      <c r="AM6416" s="30"/>
      <c r="AN6416" s="30"/>
      <c r="AO6416" s="30"/>
      <c r="AP6416" s="30"/>
      <c r="AQ6416" s="30"/>
      <c r="AR6416" s="30"/>
      <c r="AS6416" s="30"/>
      <c r="AT6416" s="30"/>
      <c r="AU6416" s="121"/>
      <c r="AV6416" s="153"/>
      <c r="AW6416" s="153"/>
      <c r="AX6416" s="129"/>
    </row>
    <row r="6417" spans="1:50" x14ac:dyDescent="0.25">
      <c r="A6417" s="120"/>
      <c r="B6417" s="28"/>
      <c r="C6417" s="25"/>
      <c r="D6417" s="25"/>
      <c r="E6417" s="25"/>
      <c r="F6417" s="29"/>
      <c r="G6417" s="29"/>
      <c r="H6417" s="29"/>
      <c r="I6417" s="29"/>
      <c r="J6417" s="29"/>
      <c r="K6417" s="25"/>
      <c r="L6417" s="25"/>
      <c r="M6417" s="25"/>
      <c r="N6417" s="25"/>
      <c r="O6417" s="25"/>
      <c r="P6417" s="25"/>
      <c r="Q6417" s="28"/>
      <c r="R6417" s="29"/>
      <c r="S6417" s="27"/>
      <c r="T6417" s="27"/>
      <c r="U6417" s="28"/>
      <c r="V6417" s="26"/>
      <c r="W6417" s="26"/>
      <c r="X6417" s="26"/>
      <c r="Y6417" s="37"/>
      <c r="Z6417" s="37"/>
      <c r="AA6417" s="37"/>
      <c r="AB6417" s="30"/>
      <c r="AC6417" s="30"/>
      <c r="AD6417" s="31"/>
      <c r="AE6417" s="30"/>
      <c r="AF6417" s="30"/>
      <c r="AG6417" s="32"/>
      <c r="AH6417" s="30"/>
      <c r="AJ6417" s="30"/>
      <c r="AK6417" s="30"/>
      <c r="AL6417" s="30"/>
      <c r="AM6417" s="30"/>
      <c r="AN6417" s="30"/>
      <c r="AO6417" s="30"/>
      <c r="AP6417" s="30"/>
      <c r="AQ6417" s="30"/>
      <c r="AR6417" s="30"/>
      <c r="AS6417" s="30"/>
      <c r="AT6417" s="30"/>
      <c r="AU6417" s="121"/>
      <c r="AV6417" s="153"/>
      <c r="AW6417" s="153"/>
      <c r="AX6417" s="129"/>
    </row>
    <row r="6418" spans="1:50" x14ac:dyDescent="0.25">
      <c r="A6418" s="120"/>
      <c r="B6418" s="28"/>
      <c r="C6418" s="25"/>
      <c r="D6418" s="25"/>
      <c r="E6418" s="25"/>
      <c r="F6418" s="29"/>
      <c r="G6418" s="29"/>
      <c r="H6418" s="29"/>
      <c r="I6418" s="29"/>
      <c r="J6418" s="29"/>
      <c r="K6418" s="25"/>
      <c r="L6418" s="25"/>
      <c r="M6418" s="25"/>
      <c r="N6418" s="25"/>
      <c r="O6418" s="25"/>
      <c r="P6418" s="25"/>
      <c r="Q6418" s="28"/>
      <c r="R6418" s="29"/>
      <c r="S6418" s="27"/>
      <c r="T6418" s="27"/>
      <c r="U6418" s="28"/>
      <c r="V6418" s="26"/>
      <c r="W6418" s="26"/>
      <c r="X6418" s="26"/>
      <c r="Y6418" s="37"/>
      <c r="Z6418" s="37"/>
      <c r="AA6418" s="37"/>
      <c r="AB6418" s="30"/>
      <c r="AC6418" s="30"/>
      <c r="AD6418" s="31"/>
      <c r="AE6418" s="30"/>
      <c r="AF6418" s="30"/>
      <c r="AG6418" s="32"/>
      <c r="AH6418" s="30"/>
      <c r="AJ6418" s="30"/>
      <c r="AK6418" s="30"/>
      <c r="AL6418" s="30"/>
      <c r="AM6418" s="30"/>
      <c r="AN6418" s="30"/>
      <c r="AO6418" s="30"/>
      <c r="AP6418" s="30"/>
      <c r="AQ6418" s="30"/>
      <c r="AR6418" s="30"/>
      <c r="AS6418" s="30"/>
      <c r="AT6418" s="30"/>
      <c r="AU6418" s="121"/>
      <c r="AV6418" s="153"/>
      <c r="AW6418" s="153"/>
      <c r="AX6418" s="129"/>
    </row>
    <row r="6419" spans="1:50" x14ac:dyDescent="0.25">
      <c r="A6419" s="120"/>
      <c r="B6419" s="28"/>
      <c r="C6419" s="25"/>
      <c r="D6419" s="25"/>
      <c r="E6419" s="25"/>
      <c r="F6419" s="29"/>
      <c r="G6419" s="29"/>
      <c r="H6419" s="29"/>
      <c r="I6419" s="29"/>
      <c r="J6419" s="29"/>
      <c r="K6419" s="25"/>
      <c r="L6419" s="25"/>
      <c r="M6419" s="25"/>
      <c r="N6419" s="25"/>
      <c r="O6419" s="25"/>
      <c r="P6419" s="25"/>
      <c r="Q6419" s="28"/>
      <c r="R6419" s="29"/>
      <c r="S6419" s="27"/>
      <c r="T6419" s="27"/>
      <c r="U6419" s="28"/>
      <c r="V6419" s="26"/>
      <c r="W6419" s="26"/>
      <c r="X6419" s="26"/>
      <c r="Y6419" s="37"/>
      <c r="Z6419" s="37"/>
      <c r="AA6419" s="37"/>
      <c r="AB6419" s="30"/>
      <c r="AC6419" s="30"/>
      <c r="AD6419" s="31"/>
      <c r="AE6419" s="30"/>
      <c r="AF6419" s="30"/>
      <c r="AG6419" s="32"/>
      <c r="AH6419" s="30"/>
      <c r="AJ6419" s="30"/>
      <c r="AK6419" s="30"/>
      <c r="AL6419" s="30"/>
      <c r="AM6419" s="30"/>
      <c r="AN6419" s="30"/>
      <c r="AO6419" s="30"/>
      <c r="AP6419" s="30"/>
      <c r="AQ6419" s="30"/>
      <c r="AR6419" s="30"/>
      <c r="AS6419" s="30"/>
      <c r="AT6419" s="30"/>
      <c r="AU6419" s="121"/>
      <c r="AV6419" s="153"/>
      <c r="AW6419" s="153"/>
      <c r="AX6419" s="129"/>
    </row>
    <row r="6420" spans="1:50" x14ac:dyDescent="0.25">
      <c r="A6420" s="120"/>
      <c r="B6420" s="28"/>
      <c r="C6420" s="25"/>
      <c r="D6420" s="25"/>
      <c r="E6420" s="25"/>
      <c r="F6420" s="29"/>
      <c r="G6420" s="29"/>
      <c r="H6420" s="29"/>
      <c r="I6420" s="29"/>
      <c r="J6420" s="29"/>
      <c r="K6420" s="25"/>
      <c r="L6420" s="25"/>
      <c r="M6420" s="25"/>
      <c r="N6420" s="25"/>
      <c r="O6420" s="25"/>
      <c r="P6420" s="25"/>
      <c r="Q6420" s="28"/>
      <c r="R6420" s="29"/>
      <c r="S6420" s="27"/>
      <c r="T6420" s="27"/>
      <c r="U6420" s="28"/>
      <c r="V6420" s="26"/>
      <c r="W6420" s="26"/>
      <c r="X6420" s="26"/>
      <c r="Y6420" s="37"/>
      <c r="Z6420" s="37"/>
      <c r="AA6420" s="37"/>
      <c r="AB6420" s="30"/>
      <c r="AC6420" s="30"/>
      <c r="AD6420" s="31"/>
      <c r="AE6420" s="30"/>
      <c r="AF6420" s="30"/>
      <c r="AG6420" s="32"/>
      <c r="AH6420" s="30"/>
      <c r="AJ6420" s="30"/>
      <c r="AK6420" s="30"/>
      <c r="AL6420" s="30"/>
      <c r="AM6420" s="30"/>
      <c r="AN6420" s="30"/>
      <c r="AO6420" s="30"/>
      <c r="AP6420" s="30"/>
      <c r="AQ6420" s="30"/>
      <c r="AR6420" s="30"/>
      <c r="AS6420" s="30"/>
      <c r="AT6420" s="30"/>
      <c r="AU6420" s="121"/>
      <c r="AV6420" s="153"/>
      <c r="AW6420" s="153"/>
      <c r="AX6420" s="129"/>
    </row>
    <row r="6421" spans="1:50" x14ac:dyDescent="0.25">
      <c r="A6421" s="120"/>
      <c r="B6421" s="28"/>
      <c r="C6421" s="25"/>
      <c r="D6421" s="25"/>
      <c r="E6421" s="25"/>
      <c r="F6421" s="29"/>
      <c r="G6421" s="29"/>
      <c r="H6421" s="29"/>
      <c r="I6421" s="29"/>
      <c r="J6421" s="29"/>
      <c r="K6421" s="25"/>
      <c r="L6421" s="25"/>
      <c r="M6421" s="25"/>
      <c r="N6421" s="25"/>
      <c r="O6421" s="25"/>
      <c r="P6421" s="25"/>
      <c r="Q6421" s="28"/>
      <c r="R6421" s="29"/>
      <c r="S6421" s="27"/>
      <c r="T6421" s="27"/>
      <c r="U6421" s="28"/>
      <c r="V6421" s="26"/>
      <c r="W6421" s="26"/>
      <c r="X6421" s="26"/>
      <c r="Y6421" s="37"/>
      <c r="Z6421" s="37"/>
      <c r="AA6421" s="37"/>
      <c r="AB6421" s="30"/>
      <c r="AC6421" s="30"/>
      <c r="AD6421" s="31"/>
      <c r="AE6421" s="30"/>
      <c r="AF6421" s="30"/>
      <c r="AG6421" s="32"/>
      <c r="AH6421" s="30"/>
      <c r="AJ6421" s="30"/>
      <c r="AK6421" s="30"/>
      <c r="AL6421" s="30"/>
      <c r="AM6421" s="30"/>
      <c r="AN6421" s="30"/>
      <c r="AO6421" s="30"/>
      <c r="AP6421" s="30"/>
      <c r="AQ6421" s="30"/>
      <c r="AR6421" s="30"/>
      <c r="AS6421" s="30"/>
      <c r="AT6421" s="30"/>
      <c r="AU6421" s="121"/>
      <c r="AV6421" s="153"/>
      <c r="AW6421" s="153"/>
      <c r="AX6421" s="129"/>
    </row>
    <row r="6422" spans="1:50" x14ac:dyDescent="0.25">
      <c r="A6422" s="120"/>
      <c r="B6422" s="28"/>
      <c r="C6422" s="25"/>
      <c r="D6422" s="25"/>
      <c r="E6422" s="25"/>
      <c r="F6422" s="29"/>
      <c r="G6422" s="29"/>
      <c r="H6422" s="29"/>
      <c r="I6422" s="29"/>
      <c r="J6422" s="29"/>
      <c r="K6422" s="25"/>
      <c r="L6422" s="25"/>
      <c r="M6422" s="25"/>
      <c r="N6422" s="25"/>
      <c r="O6422" s="25"/>
      <c r="P6422" s="25"/>
      <c r="Q6422" s="28"/>
      <c r="R6422" s="29"/>
      <c r="S6422" s="27"/>
      <c r="T6422" s="27"/>
      <c r="U6422" s="28"/>
      <c r="V6422" s="26"/>
      <c r="W6422" s="26"/>
      <c r="X6422" s="26"/>
      <c r="Y6422" s="37"/>
      <c r="Z6422" s="37"/>
      <c r="AA6422" s="37"/>
      <c r="AB6422" s="30"/>
      <c r="AC6422" s="30"/>
      <c r="AD6422" s="31"/>
      <c r="AE6422" s="30"/>
      <c r="AF6422" s="30"/>
      <c r="AG6422" s="32"/>
      <c r="AH6422" s="30"/>
      <c r="AJ6422" s="30"/>
      <c r="AK6422" s="30"/>
      <c r="AL6422" s="30"/>
      <c r="AM6422" s="30"/>
      <c r="AN6422" s="30"/>
      <c r="AO6422" s="30"/>
      <c r="AP6422" s="30"/>
      <c r="AQ6422" s="30"/>
      <c r="AR6422" s="30"/>
      <c r="AS6422" s="30"/>
      <c r="AT6422" s="30"/>
      <c r="AU6422" s="121"/>
      <c r="AV6422" s="153"/>
      <c r="AW6422" s="153"/>
      <c r="AX6422" s="129"/>
    </row>
    <row r="6423" spans="1:50" x14ac:dyDescent="0.25">
      <c r="A6423" s="120"/>
      <c r="B6423" s="28"/>
      <c r="C6423" s="25"/>
      <c r="D6423" s="25"/>
      <c r="E6423" s="25"/>
      <c r="F6423" s="29"/>
      <c r="G6423" s="29"/>
      <c r="H6423" s="29"/>
      <c r="I6423" s="29"/>
      <c r="J6423" s="29"/>
      <c r="K6423" s="25"/>
      <c r="L6423" s="25"/>
      <c r="M6423" s="25"/>
      <c r="N6423" s="25"/>
      <c r="O6423" s="25"/>
      <c r="P6423" s="25"/>
      <c r="Q6423" s="28"/>
      <c r="R6423" s="29"/>
      <c r="S6423" s="27"/>
      <c r="T6423" s="27"/>
      <c r="U6423" s="28"/>
      <c r="V6423" s="26"/>
      <c r="W6423" s="26"/>
      <c r="X6423" s="26"/>
      <c r="Y6423" s="37"/>
      <c r="Z6423" s="37"/>
      <c r="AA6423" s="37"/>
      <c r="AB6423" s="30"/>
      <c r="AC6423" s="30"/>
      <c r="AD6423" s="31"/>
      <c r="AE6423" s="30"/>
      <c r="AF6423" s="30"/>
      <c r="AG6423" s="32"/>
      <c r="AH6423" s="30"/>
      <c r="AJ6423" s="30"/>
      <c r="AK6423" s="30"/>
      <c r="AL6423" s="30"/>
      <c r="AM6423" s="30"/>
      <c r="AN6423" s="30"/>
      <c r="AO6423" s="30"/>
      <c r="AP6423" s="30"/>
      <c r="AQ6423" s="30"/>
      <c r="AR6423" s="30"/>
      <c r="AS6423" s="30"/>
      <c r="AT6423" s="30"/>
      <c r="AU6423" s="121"/>
      <c r="AV6423" s="153"/>
      <c r="AW6423" s="153"/>
      <c r="AX6423" s="129"/>
    </row>
    <row r="6424" spans="1:50" x14ac:dyDescent="0.25">
      <c r="A6424" s="120"/>
      <c r="B6424" s="28"/>
      <c r="C6424" s="25"/>
      <c r="D6424" s="25"/>
      <c r="E6424" s="25"/>
      <c r="F6424" s="29"/>
      <c r="G6424" s="29"/>
      <c r="H6424" s="29"/>
      <c r="I6424" s="29"/>
      <c r="J6424" s="29"/>
      <c r="K6424" s="25"/>
      <c r="L6424" s="25"/>
      <c r="M6424" s="25"/>
      <c r="N6424" s="25"/>
      <c r="O6424" s="25"/>
      <c r="P6424" s="25"/>
      <c r="Q6424" s="28"/>
      <c r="R6424" s="29"/>
      <c r="S6424" s="27"/>
      <c r="T6424" s="27"/>
      <c r="U6424" s="28"/>
      <c r="V6424" s="26"/>
      <c r="W6424" s="26"/>
      <c r="X6424" s="26"/>
      <c r="Y6424" s="37"/>
      <c r="Z6424" s="37"/>
      <c r="AA6424" s="37"/>
      <c r="AB6424" s="30"/>
      <c r="AC6424" s="30"/>
      <c r="AD6424" s="31"/>
      <c r="AE6424" s="30"/>
      <c r="AF6424" s="30"/>
      <c r="AG6424" s="32"/>
      <c r="AH6424" s="30"/>
      <c r="AJ6424" s="30"/>
      <c r="AK6424" s="30"/>
      <c r="AL6424" s="30"/>
      <c r="AM6424" s="30"/>
      <c r="AN6424" s="30"/>
      <c r="AO6424" s="30"/>
      <c r="AP6424" s="30"/>
      <c r="AQ6424" s="30"/>
      <c r="AR6424" s="30"/>
      <c r="AS6424" s="30"/>
      <c r="AT6424" s="30"/>
      <c r="AU6424" s="121"/>
      <c r="AV6424" s="153"/>
      <c r="AW6424" s="153"/>
      <c r="AX6424" s="129"/>
    </row>
    <row r="6425" spans="1:50" x14ac:dyDescent="0.25">
      <c r="A6425" s="120"/>
      <c r="B6425" s="28"/>
      <c r="C6425" s="25"/>
      <c r="D6425" s="25"/>
      <c r="E6425" s="25"/>
      <c r="F6425" s="29"/>
      <c r="G6425" s="29"/>
      <c r="H6425" s="29"/>
      <c r="I6425" s="29"/>
      <c r="J6425" s="29"/>
      <c r="K6425" s="25"/>
      <c r="L6425" s="25"/>
      <c r="M6425" s="25"/>
      <c r="N6425" s="25"/>
      <c r="O6425" s="25"/>
      <c r="P6425" s="25"/>
      <c r="Q6425" s="28"/>
      <c r="R6425" s="29"/>
      <c r="S6425" s="27"/>
      <c r="T6425" s="27"/>
      <c r="U6425" s="28"/>
      <c r="V6425" s="26"/>
      <c r="W6425" s="26"/>
      <c r="X6425" s="26"/>
      <c r="Y6425" s="37"/>
      <c r="Z6425" s="37"/>
      <c r="AA6425" s="37"/>
      <c r="AB6425" s="30"/>
      <c r="AC6425" s="30"/>
      <c r="AD6425" s="31"/>
      <c r="AE6425" s="30"/>
      <c r="AF6425" s="30"/>
      <c r="AG6425" s="32"/>
      <c r="AH6425" s="30"/>
      <c r="AJ6425" s="30"/>
      <c r="AK6425" s="30"/>
      <c r="AL6425" s="30"/>
      <c r="AM6425" s="30"/>
      <c r="AN6425" s="30"/>
      <c r="AO6425" s="30"/>
      <c r="AP6425" s="30"/>
      <c r="AQ6425" s="30"/>
      <c r="AR6425" s="30"/>
      <c r="AS6425" s="30"/>
      <c r="AT6425" s="30"/>
      <c r="AU6425" s="121"/>
      <c r="AV6425" s="153"/>
      <c r="AW6425" s="153"/>
      <c r="AX6425" s="129"/>
    </row>
    <row r="6426" spans="1:50" x14ac:dyDescent="0.25">
      <c r="A6426" s="120"/>
      <c r="B6426" s="28"/>
      <c r="C6426" s="25"/>
      <c r="D6426" s="25"/>
      <c r="E6426" s="25"/>
      <c r="F6426" s="29"/>
      <c r="G6426" s="29"/>
      <c r="H6426" s="29"/>
      <c r="I6426" s="29"/>
      <c r="J6426" s="29"/>
      <c r="K6426" s="25"/>
      <c r="L6426" s="25"/>
      <c r="M6426" s="25"/>
      <c r="N6426" s="25"/>
      <c r="O6426" s="25"/>
      <c r="P6426" s="25"/>
      <c r="Q6426" s="28"/>
      <c r="R6426" s="29"/>
      <c r="S6426" s="27"/>
      <c r="T6426" s="27"/>
      <c r="U6426" s="28"/>
      <c r="V6426" s="26"/>
      <c r="W6426" s="26"/>
      <c r="X6426" s="26"/>
      <c r="Y6426" s="37"/>
      <c r="Z6426" s="37"/>
      <c r="AA6426" s="37"/>
      <c r="AB6426" s="30"/>
      <c r="AC6426" s="30"/>
      <c r="AD6426" s="31"/>
      <c r="AE6426" s="30"/>
      <c r="AF6426" s="30"/>
      <c r="AG6426" s="32"/>
      <c r="AH6426" s="30"/>
      <c r="AJ6426" s="30"/>
      <c r="AK6426" s="30"/>
      <c r="AL6426" s="30"/>
      <c r="AM6426" s="30"/>
      <c r="AN6426" s="30"/>
      <c r="AO6426" s="30"/>
      <c r="AP6426" s="30"/>
      <c r="AQ6426" s="30"/>
      <c r="AR6426" s="30"/>
      <c r="AS6426" s="30"/>
      <c r="AT6426" s="30"/>
      <c r="AU6426" s="121"/>
      <c r="AV6426" s="153"/>
      <c r="AW6426" s="153"/>
      <c r="AX6426" s="129"/>
    </row>
    <row r="6427" spans="1:50" x14ac:dyDescent="0.25">
      <c r="A6427" s="120"/>
      <c r="B6427" s="28"/>
      <c r="C6427" s="25"/>
      <c r="D6427" s="25"/>
      <c r="E6427" s="25"/>
      <c r="F6427" s="29"/>
      <c r="G6427" s="29"/>
      <c r="H6427" s="29"/>
      <c r="I6427" s="29"/>
      <c r="J6427" s="29"/>
      <c r="K6427" s="25"/>
      <c r="L6427" s="25"/>
      <c r="M6427" s="25"/>
      <c r="N6427" s="25"/>
      <c r="O6427" s="25"/>
      <c r="P6427" s="25"/>
      <c r="Q6427" s="28"/>
      <c r="R6427" s="29"/>
      <c r="S6427" s="27"/>
      <c r="T6427" s="27"/>
      <c r="U6427" s="28"/>
      <c r="V6427" s="26"/>
      <c r="W6427" s="26"/>
      <c r="X6427" s="26"/>
      <c r="Y6427" s="37"/>
      <c r="Z6427" s="37"/>
      <c r="AA6427" s="37"/>
      <c r="AB6427" s="30"/>
      <c r="AC6427" s="30"/>
      <c r="AD6427" s="31"/>
      <c r="AE6427" s="30"/>
      <c r="AF6427" s="30"/>
      <c r="AG6427" s="32"/>
      <c r="AH6427" s="30"/>
      <c r="AJ6427" s="30"/>
      <c r="AK6427" s="30"/>
      <c r="AL6427" s="30"/>
      <c r="AM6427" s="30"/>
      <c r="AN6427" s="30"/>
      <c r="AO6427" s="30"/>
      <c r="AP6427" s="30"/>
      <c r="AQ6427" s="30"/>
      <c r="AR6427" s="30"/>
      <c r="AS6427" s="30"/>
      <c r="AT6427" s="30"/>
      <c r="AU6427" s="121"/>
      <c r="AV6427" s="153"/>
      <c r="AW6427" s="153"/>
      <c r="AX6427" s="129"/>
    </row>
    <row r="6428" spans="1:50" x14ac:dyDescent="0.25">
      <c r="A6428" s="120"/>
      <c r="B6428" s="28"/>
      <c r="C6428" s="25"/>
      <c r="D6428" s="25"/>
      <c r="E6428" s="25"/>
      <c r="F6428" s="29"/>
      <c r="G6428" s="29"/>
      <c r="H6428" s="29"/>
      <c r="I6428" s="29"/>
      <c r="J6428" s="29"/>
      <c r="K6428" s="25"/>
      <c r="L6428" s="25"/>
      <c r="M6428" s="25"/>
      <c r="N6428" s="25"/>
      <c r="O6428" s="25"/>
      <c r="P6428" s="25"/>
      <c r="Q6428" s="28"/>
      <c r="R6428" s="29"/>
      <c r="S6428" s="27"/>
      <c r="T6428" s="27"/>
      <c r="U6428" s="28"/>
      <c r="V6428" s="26"/>
      <c r="W6428" s="26"/>
      <c r="X6428" s="26"/>
      <c r="Y6428" s="37"/>
      <c r="Z6428" s="37"/>
      <c r="AA6428" s="37"/>
      <c r="AB6428" s="30"/>
      <c r="AC6428" s="30"/>
      <c r="AD6428" s="31"/>
      <c r="AE6428" s="30"/>
      <c r="AF6428" s="30"/>
      <c r="AG6428" s="32"/>
      <c r="AH6428" s="30"/>
      <c r="AJ6428" s="30"/>
      <c r="AK6428" s="30"/>
      <c r="AL6428" s="30"/>
      <c r="AM6428" s="30"/>
      <c r="AN6428" s="30"/>
      <c r="AO6428" s="30"/>
      <c r="AP6428" s="30"/>
      <c r="AQ6428" s="30"/>
      <c r="AR6428" s="30"/>
      <c r="AS6428" s="30"/>
      <c r="AT6428" s="30"/>
      <c r="AU6428" s="121"/>
      <c r="AV6428" s="153"/>
      <c r="AW6428" s="153"/>
      <c r="AX6428" s="129"/>
    </row>
    <row r="6429" spans="1:50" x14ac:dyDescent="0.25">
      <c r="A6429" s="120"/>
      <c r="B6429" s="28"/>
      <c r="C6429" s="25"/>
      <c r="D6429" s="25"/>
      <c r="E6429" s="25"/>
      <c r="F6429" s="29"/>
      <c r="G6429" s="29"/>
      <c r="H6429" s="29"/>
      <c r="I6429" s="29"/>
      <c r="J6429" s="29"/>
      <c r="K6429" s="25"/>
      <c r="L6429" s="25"/>
      <c r="M6429" s="25"/>
      <c r="N6429" s="25"/>
      <c r="O6429" s="25"/>
      <c r="P6429" s="25"/>
      <c r="Q6429" s="28"/>
      <c r="R6429" s="29"/>
      <c r="S6429" s="27"/>
      <c r="T6429" s="27"/>
      <c r="U6429" s="28"/>
      <c r="V6429" s="26"/>
      <c r="W6429" s="26"/>
      <c r="X6429" s="26"/>
      <c r="Y6429" s="37"/>
      <c r="Z6429" s="37"/>
      <c r="AA6429" s="37"/>
      <c r="AB6429" s="30"/>
      <c r="AC6429" s="30"/>
      <c r="AD6429" s="31"/>
      <c r="AE6429" s="30"/>
      <c r="AF6429" s="30"/>
      <c r="AG6429" s="32"/>
      <c r="AH6429" s="30"/>
      <c r="AJ6429" s="30"/>
      <c r="AK6429" s="30"/>
      <c r="AL6429" s="30"/>
      <c r="AM6429" s="30"/>
      <c r="AN6429" s="30"/>
      <c r="AO6429" s="30"/>
      <c r="AP6429" s="30"/>
      <c r="AQ6429" s="30"/>
      <c r="AR6429" s="30"/>
      <c r="AS6429" s="30"/>
      <c r="AT6429" s="30"/>
      <c r="AU6429" s="121"/>
      <c r="AV6429" s="153"/>
      <c r="AW6429" s="153"/>
      <c r="AX6429" s="129"/>
    </row>
    <row r="6430" spans="1:50" x14ac:dyDescent="0.25">
      <c r="A6430" s="120"/>
      <c r="B6430" s="28"/>
      <c r="C6430" s="25"/>
      <c r="D6430" s="25"/>
      <c r="E6430" s="25"/>
      <c r="F6430" s="29"/>
      <c r="G6430" s="29"/>
      <c r="H6430" s="29"/>
      <c r="I6430" s="29"/>
      <c r="J6430" s="29"/>
      <c r="K6430" s="25"/>
      <c r="L6430" s="25"/>
      <c r="M6430" s="25"/>
      <c r="N6430" s="25"/>
      <c r="O6430" s="25"/>
      <c r="P6430" s="25"/>
      <c r="Q6430" s="28"/>
      <c r="R6430" s="29"/>
      <c r="S6430" s="27"/>
      <c r="T6430" s="27"/>
      <c r="U6430" s="28"/>
      <c r="V6430" s="26"/>
      <c r="W6430" s="26"/>
      <c r="X6430" s="26"/>
      <c r="Y6430" s="37"/>
      <c r="Z6430" s="37"/>
      <c r="AA6430" s="37"/>
      <c r="AB6430" s="30"/>
      <c r="AC6430" s="30"/>
      <c r="AD6430" s="31"/>
      <c r="AE6430" s="30"/>
      <c r="AF6430" s="30"/>
      <c r="AG6430" s="32"/>
      <c r="AH6430" s="30"/>
      <c r="AJ6430" s="30"/>
      <c r="AK6430" s="30"/>
      <c r="AL6430" s="30"/>
      <c r="AM6430" s="30"/>
      <c r="AN6430" s="30"/>
      <c r="AO6430" s="30"/>
      <c r="AP6430" s="30"/>
      <c r="AQ6430" s="30"/>
      <c r="AR6430" s="30"/>
      <c r="AS6430" s="30"/>
      <c r="AT6430" s="30"/>
      <c r="AU6430" s="121"/>
      <c r="AV6430" s="153"/>
      <c r="AW6430" s="153"/>
      <c r="AX6430" s="129"/>
    </row>
    <row r="6431" spans="1:50" x14ac:dyDescent="0.25">
      <c r="A6431" s="120"/>
      <c r="B6431" s="28"/>
      <c r="C6431" s="25"/>
      <c r="D6431" s="25"/>
      <c r="E6431" s="25"/>
      <c r="F6431" s="29"/>
      <c r="G6431" s="29"/>
      <c r="H6431" s="29"/>
      <c r="I6431" s="29"/>
      <c r="J6431" s="29"/>
      <c r="K6431" s="25"/>
      <c r="L6431" s="25"/>
      <c r="M6431" s="25"/>
      <c r="N6431" s="25"/>
      <c r="O6431" s="25"/>
      <c r="P6431" s="25"/>
      <c r="Q6431" s="28"/>
      <c r="R6431" s="29"/>
      <c r="S6431" s="27"/>
      <c r="T6431" s="27"/>
      <c r="U6431" s="28"/>
      <c r="V6431" s="26"/>
      <c r="W6431" s="26"/>
      <c r="X6431" s="26"/>
      <c r="Y6431" s="37"/>
      <c r="Z6431" s="37"/>
      <c r="AA6431" s="37"/>
      <c r="AB6431" s="30"/>
      <c r="AC6431" s="30"/>
      <c r="AD6431" s="31"/>
      <c r="AE6431" s="30"/>
      <c r="AF6431" s="30"/>
      <c r="AG6431" s="32"/>
      <c r="AH6431" s="30"/>
      <c r="AJ6431" s="30"/>
      <c r="AK6431" s="30"/>
      <c r="AL6431" s="30"/>
      <c r="AM6431" s="30"/>
      <c r="AN6431" s="30"/>
      <c r="AO6431" s="30"/>
      <c r="AP6431" s="30"/>
      <c r="AQ6431" s="30"/>
      <c r="AR6431" s="30"/>
      <c r="AS6431" s="30"/>
      <c r="AT6431" s="30"/>
      <c r="AU6431" s="121"/>
      <c r="AV6431" s="153"/>
      <c r="AW6431" s="153"/>
      <c r="AX6431" s="129"/>
    </row>
    <row r="6432" spans="1:50" x14ac:dyDescent="0.25">
      <c r="A6432" s="120"/>
      <c r="B6432" s="28"/>
      <c r="C6432" s="25"/>
      <c r="D6432" s="25"/>
      <c r="E6432" s="25"/>
      <c r="F6432" s="29"/>
      <c r="G6432" s="29"/>
      <c r="H6432" s="29"/>
      <c r="I6432" s="29"/>
      <c r="J6432" s="29"/>
      <c r="K6432" s="25"/>
      <c r="L6432" s="25"/>
      <c r="M6432" s="25"/>
      <c r="N6432" s="25"/>
      <c r="O6432" s="25"/>
      <c r="P6432" s="25"/>
      <c r="Q6432" s="28"/>
      <c r="R6432" s="29"/>
      <c r="S6432" s="27"/>
      <c r="T6432" s="27"/>
      <c r="U6432" s="28"/>
      <c r="V6432" s="26"/>
      <c r="W6432" s="26"/>
      <c r="X6432" s="26"/>
      <c r="Y6432" s="37"/>
      <c r="Z6432" s="37"/>
      <c r="AA6432" s="37"/>
      <c r="AB6432" s="30"/>
      <c r="AC6432" s="30"/>
      <c r="AD6432" s="31"/>
      <c r="AE6432" s="30"/>
      <c r="AF6432" s="30"/>
      <c r="AG6432" s="32"/>
      <c r="AH6432" s="30"/>
      <c r="AJ6432" s="30"/>
      <c r="AK6432" s="30"/>
      <c r="AL6432" s="30"/>
      <c r="AM6432" s="30"/>
      <c r="AN6432" s="30"/>
      <c r="AO6432" s="30"/>
      <c r="AP6432" s="30"/>
      <c r="AQ6432" s="30"/>
      <c r="AR6432" s="30"/>
      <c r="AS6432" s="30"/>
      <c r="AT6432" s="30"/>
      <c r="AU6432" s="121"/>
      <c r="AV6432" s="153"/>
      <c r="AW6432" s="153"/>
      <c r="AX6432" s="129"/>
    </row>
    <row r="6433" spans="1:50" x14ac:dyDescent="0.25">
      <c r="A6433" s="120"/>
      <c r="B6433" s="28"/>
      <c r="C6433" s="25"/>
      <c r="D6433" s="25"/>
      <c r="E6433" s="25"/>
      <c r="F6433" s="29"/>
      <c r="G6433" s="29"/>
      <c r="H6433" s="29"/>
      <c r="I6433" s="29"/>
      <c r="J6433" s="29"/>
      <c r="K6433" s="25"/>
      <c r="L6433" s="25"/>
      <c r="M6433" s="25"/>
      <c r="N6433" s="25"/>
      <c r="O6433" s="25"/>
      <c r="P6433" s="25"/>
      <c r="Q6433" s="28"/>
      <c r="R6433" s="29"/>
      <c r="S6433" s="27"/>
      <c r="T6433" s="27"/>
      <c r="U6433" s="28"/>
      <c r="V6433" s="26"/>
      <c r="W6433" s="26"/>
      <c r="X6433" s="26"/>
      <c r="Y6433" s="37"/>
      <c r="Z6433" s="37"/>
      <c r="AA6433" s="37"/>
      <c r="AB6433" s="30"/>
      <c r="AC6433" s="30"/>
      <c r="AD6433" s="31"/>
      <c r="AE6433" s="30"/>
      <c r="AF6433" s="30"/>
      <c r="AG6433" s="32"/>
      <c r="AH6433" s="30"/>
      <c r="AJ6433" s="30"/>
      <c r="AK6433" s="30"/>
      <c r="AL6433" s="30"/>
      <c r="AM6433" s="30"/>
      <c r="AN6433" s="30"/>
      <c r="AO6433" s="30"/>
      <c r="AP6433" s="30"/>
      <c r="AQ6433" s="30"/>
      <c r="AR6433" s="30"/>
      <c r="AS6433" s="30"/>
      <c r="AT6433" s="30"/>
      <c r="AU6433" s="121"/>
      <c r="AV6433" s="153"/>
      <c r="AW6433" s="153"/>
      <c r="AX6433" s="129"/>
    </row>
    <row r="6434" spans="1:50" x14ac:dyDescent="0.25">
      <c r="A6434" s="120"/>
      <c r="B6434" s="28"/>
      <c r="C6434" s="25"/>
      <c r="D6434" s="25"/>
      <c r="E6434" s="25"/>
      <c r="F6434" s="29"/>
      <c r="G6434" s="29"/>
      <c r="H6434" s="29"/>
      <c r="I6434" s="29"/>
      <c r="J6434" s="29"/>
      <c r="K6434" s="25"/>
      <c r="L6434" s="25"/>
      <c r="M6434" s="25"/>
      <c r="N6434" s="25"/>
      <c r="O6434" s="25"/>
      <c r="P6434" s="25"/>
      <c r="Q6434" s="28"/>
      <c r="R6434" s="29"/>
      <c r="S6434" s="27"/>
      <c r="T6434" s="27"/>
      <c r="U6434" s="28"/>
      <c r="V6434" s="26"/>
      <c r="W6434" s="26"/>
      <c r="X6434" s="26"/>
      <c r="Y6434" s="37"/>
      <c r="Z6434" s="37"/>
      <c r="AA6434" s="37"/>
      <c r="AB6434" s="30"/>
      <c r="AC6434" s="30"/>
      <c r="AD6434" s="31"/>
      <c r="AE6434" s="30"/>
      <c r="AF6434" s="30"/>
      <c r="AG6434" s="32"/>
      <c r="AH6434" s="30"/>
      <c r="AJ6434" s="30"/>
      <c r="AK6434" s="30"/>
      <c r="AL6434" s="30"/>
      <c r="AM6434" s="30"/>
      <c r="AN6434" s="30"/>
      <c r="AO6434" s="30"/>
      <c r="AP6434" s="30"/>
      <c r="AQ6434" s="30"/>
      <c r="AR6434" s="30"/>
      <c r="AS6434" s="30"/>
      <c r="AT6434" s="30"/>
      <c r="AU6434" s="121"/>
      <c r="AV6434" s="153"/>
      <c r="AW6434" s="153"/>
      <c r="AX6434" s="129"/>
    </row>
    <row r="6435" spans="1:50" x14ac:dyDescent="0.25">
      <c r="A6435" s="120"/>
      <c r="B6435" s="28"/>
      <c r="C6435" s="25"/>
      <c r="D6435" s="25"/>
      <c r="E6435" s="25"/>
      <c r="F6435" s="29"/>
      <c r="G6435" s="29"/>
      <c r="H6435" s="29"/>
      <c r="I6435" s="29"/>
      <c r="J6435" s="29"/>
      <c r="K6435" s="25"/>
      <c r="L6435" s="25"/>
      <c r="M6435" s="25"/>
      <c r="N6435" s="25"/>
      <c r="O6435" s="25"/>
      <c r="P6435" s="25"/>
      <c r="Q6435" s="28"/>
      <c r="R6435" s="29"/>
      <c r="S6435" s="27"/>
      <c r="T6435" s="27"/>
      <c r="U6435" s="28"/>
      <c r="V6435" s="26"/>
      <c r="W6435" s="26"/>
      <c r="X6435" s="26"/>
      <c r="Y6435" s="37"/>
      <c r="Z6435" s="37"/>
      <c r="AA6435" s="37"/>
      <c r="AB6435" s="30"/>
      <c r="AC6435" s="30"/>
      <c r="AD6435" s="31"/>
      <c r="AE6435" s="30"/>
      <c r="AF6435" s="30"/>
      <c r="AG6435" s="32"/>
      <c r="AH6435" s="30"/>
      <c r="AJ6435" s="30"/>
      <c r="AK6435" s="30"/>
      <c r="AL6435" s="30"/>
      <c r="AM6435" s="30"/>
      <c r="AN6435" s="30"/>
      <c r="AO6435" s="30"/>
      <c r="AP6435" s="30"/>
      <c r="AQ6435" s="30"/>
      <c r="AR6435" s="30"/>
      <c r="AS6435" s="30"/>
      <c r="AT6435" s="30"/>
      <c r="AU6435" s="121"/>
      <c r="AV6435" s="153"/>
      <c r="AW6435" s="153"/>
      <c r="AX6435" s="129"/>
    </row>
    <row r="6436" spans="1:50" x14ac:dyDescent="0.25">
      <c r="A6436" s="120"/>
      <c r="B6436" s="28"/>
      <c r="C6436" s="25"/>
      <c r="D6436" s="25"/>
      <c r="E6436" s="25"/>
      <c r="F6436" s="29"/>
      <c r="G6436" s="29"/>
      <c r="H6436" s="29"/>
      <c r="I6436" s="29"/>
      <c r="J6436" s="29"/>
      <c r="K6436" s="25"/>
      <c r="L6436" s="25"/>
      <c r="M6436" s="25"/>
      <c r="N6436" s="25"/>
      <c r="O6436" s="25"/>
      <c r="P6436" s="25"/>
      <c r="Q6436" s="28"/>
      <c r="R6436" s="29"/>
      <c r="S6436" s="27"/>
      <c r="T6436" s="27"/>
      <c r="U6436" s="28"/>
      <c r="V6436" s="26"/>
      <c r="W6436" s="26"/>
      <c r="X6436" s="26"/>
      <c r="Y6436" s="37"/>
      <c r="Z6436" s="37"/>
      <c r="AA6436" s="37"/>
      <c r="AB6436" s="30"/>
      <c r="AC6436" s="30"/>
      <c r="AD6436" s="31"/>
      <c r="AE6436" s="30"/>
      <c r="AF6436" s="30"/>
      <c r="AG6436" s="32"/>
      <c r="AH6436" s="30"/>
      <c r="AJ6436" s="30"/>
      <c r="AK6436" s="30"/>
      <c r="AL6436" s="30"/>
      <c r="AM6436" s="30"/>
      <c r="AN6436" s="30"/>
      <c r="AO6436" s="30"/>
      <c r="AP6436" s="30"/>
      <c r="AQ6436" s="30"/>
      <c r="AR6436" s="30"/>
      <c r="AS6436" s="30"/>
      <c r="AT6436" s="30"/>
      <c r="AU6436" s="121"/>
      <c r="AV6436" s="153"/>
      <c r="AW6436" s="153"/>
      <c r="AX6436" s="129"/>
    </row>
    <row r="6437" spans="1:50" x14ac:dyDescent="0.25">
      <c r="A6437" s="120"/>
      <c r="B6437" s="28"/>
      <c r="C6437" s="25"/>
      <c r="D6437" s="25"/>
      <c r="E6437" s="25"/>
      <c r="F6437" s="29"/>
      <c r="G6437" s="29"/>
      <c r="H6437" s="29"/>
      <c r="I6437" s="29"/>
      <c r="J6437" s="29"/>
      <c r="K6437" s="25"/>
      <c r="L6437" s="25"/>
      <c r="M6437" s="25"/>
      <c r="N6437" s="25"/>
      <c r="O6437" s="25"/>
      <c r="P6437" s="25"/>
      <c r="Q6437" s="28"/>
      <c r="R6437" s="29"/>
      <c r="S6437" s="27"/>
      <c r="T6437" s="27"/>
      <c r="U6437" s="28"/>
      <c r="V6437" s="26"/>
      <c r="W6437" s="26"/>
      <c r="X6437" s="26"/>
      <c r="Y6437" s="37"/>
      <c r="Z6437" s="37"/>
      <c r="AA6437" s="37"/>
      <c r="AB6437" s="30"/>
      <c r="AC6437" s="30"/>
      <c r="AD6437" s="31"/>
      <c r="AE6437" s="30"/>
      <c r="AF6437" s="30"/>
      <c r="AG6437" s="32"/>
      <c r="AH6437" s="30"/>
      <c r="AJ6437" s="30"/>
      <c r="AK6437" s="30"/>
      <c r="AL6437" s="30"/>
      <c r="AM6437" s="30"/>
      <c r="AN6437" s="30"/>
      <c r="AO6437" s="30"/>
      <c r="AP6437" s="30"/>
      <c r="AQ6437" s="30"/>
      <c r="AR6437" s="30"/>
      <c r="AS6437" s="30"/>
      <c r="AT6437" s="30"/>
      <c r="AU6437" s="121"/>
      <c r="AV6437" s="153"/>
      <c r="AW6437" s="153"/>
      <c r="AX6437" s="129"/>
    </row>
    <row r="6438" spans="1:50" x14ac:dyDescent="0.25">
      <c r="A6438" s="120"/>
      <c r="B6438" s="28"/>
      <c r="C6438" s="25"/>
      <c r="D6438" s="25"/>
      <c r="E6438" s="25"/>
      <c r="F6438" s="29"/>
      <c r="G6438" s="29"/>
      <c r="H6438" s="29"/>
      <c r="I6438" s="29"/>
      <c r="J6438" s="29"/>
      <c r="K6438" s="25"/>
      <c r="L6438" s="25"/>
      <c r="M6438" s="25"/>
      <c r="N6438" s="25"/>
      <c r="O6438" s="25"/>
      <c r="P6438" s="25"/>
      <c r="Q6438" s="28"/>
      <c r="R6438" s="29"/>
      <c r="S6438" s="27"/>
      <c r="T6438" s="27"/>
      <c r="U6438" s="28"/>
      <c r="V6438" s="26"/>
      <c r="W6438" s="26"/>
      <c r="X6438" s="26"/>
      <c r="Y6438" s="37"/>
      <c r="Z6438" s="37"/>
      <c r="AA6438" s="37"/>
      <c r="AB6438" s="30"/>
      <c r="AC6438" s="30"/>
      <c r="AD6438" s="31"/>
      <c r="AE6438" s="30"/>
      <c r="AF6438" s="30"/>
      <c r="AG6438" s="32"/>
      <c r="AH6438" s="30"/>
      <c r="AJ6438" s="30"/>
      <c r="AK6438" s="30"/>
      <c r="AL6438" s="30"/>
      <c r="AM6438" s="30"/>
      <c r="AN6438" s="30"/>
      <c r="AO6438" s="30"/>
      <c r="AP6438" s="30"/>
      <c r="AQ6438" s="30"/>
      <c r="AR6438" s="30"/>
      <c r="AS6438" s="30"/>
      <c r="AT6438" s="30"/>
      <c r="AU6438" s="121"/>
      <c r="AV6438" s="153"/>
      <c r="AW6438" s="153"/>
      <c r="AX6438" s="129"/>
    </row>
    <row r="6439" spans="1:50" x14ac:dyDescent="0.25">
      <c r="A6439" s="120"/>
      <c r="B6439" s="28"/>
      <c r="C6439" s="25"/>
      <c r="D6439" s="25"/>
      <c r="E6439" s="25"/>
      <c r="F6439" s="29"/>
      <c r="G6439" s="29"/>
      <c r="H6439" s="29"/>
      <c r="I6439" s="29"/>
      <c r="J6439" s="29"/>
      <c r="K6439" s="25"/>
      <c r="L6439" s="25"/>
      <c r="M6439" s="25"/>
      <c r="N6439" s="25"/>
      <c r="O6439" s="25"/>
      <c r="P6439" s="25"/>
      <c r="Q6439" s="28"/>
      <c r="R6439" s="29"/>
      <c r="S6439" s="27"/>
      <c r="T6439" s="27"/>
      <c r="U6439" s="28"/>
      <c r="V6439" s="26"/>
      <c r="W6439" s="26"/>
      <c r="X6439" s="26"/>
      <c r="Y6439" s="37"/>
      <c r="Z6439" s="37"/>
      <c r="AA6439" s="37"/>
      <c r="AB6439" s="30"/>
      <c r="AC6439" s="30"/>
      <c r="AD6439" s="31"/>
      <c r="AE6439" s="30"/>
      <c r="AF6439" s="30"/>
      <c r="AG6439" s="32"/>
      <c r="AH6439" s="30"/>
      <c r="AJ6439" s="30"/>
      <c r="AK6439" s="30"/>
      <c r="AL6439" s="30"/>
      <c r="AM6439" s="30"/>
      <c r="AN6439" s="30"/>
      <c r="AO6439" s="30"/>
      <c r="AP6439" s="30"/>
      <c r="AQ6439" s="30"/>
      <c r="AR6439" s="30"/>
      <c r="AS6439" s="30"/>
      <c r="AT6439" s="30"/>
      <c r="AU6439" s="121"/>
      <c r="AV6439" s="153"/>
      <c r="AW6439" s="153"/>
      <c r="AX6439" s="129"/>
    </row>
    <row r="6440" spans="1:50" x14ac:dyDescent="0.25">
      <c r="A6440" s="120"/>
      <c r="B6440" s="28"/>
      <c r="C6440" s="25"/>
      <c r="D6440" s="25"/>
      <c r="E6440" s="25"/>
      <c r="F6440" s="29"/>
      <c r="G6440" s="29"/>
      <c r="H6440" s="29"/>
      <c r="I6440" s="29"/>
      <c r="J6440" s="29"/>
      <c r="K6440" s="25"/>
      <c r="L6440" s="25"/>
      <c r="M6440" s="25"/>
      <c r="N6440" s="25"/>
      <c r="O6440" s="25"/>
      <c r="P6440" s="25"/>
      <c r="Q6440" s="28"/>
      <c r="R6440" s="29"/>
      <c r="S6440" s="27"/>
      <c r="T6440" s="27"/>
      <c r="U6440" s="28"/>
      <c r="V6440" s="26"/>
      <c r="W6440" s="26"/>
      <c r="X6440" s="26"/>
      <c r="Y6440" s="37"/>
      <c r="Z6440" s="37"/>
      <c r="AA6440" s="37"/>
      <c r="AB6440" s="30"/>
      <c r="AC6440" s="30"/>
      <c r="AD6440" s="31"/>
      <c r="AE6440" s="30"/>
      <c r="AF6440" s="30"/>
      <c r="AG6440" s="32"/>
      <c r="AH6440" s="30"/>
      <c r="AJ6440" s="30"/>
      <c r="AK6440" s="30"/>
      <c r="AL6440" s="30"/>
      <c r="AM6440" s="30"/>
      <c r="AN6440" s="30"/>
      <c r="AO6440" s="30"/>
      <c r="AP6440" s="30"/>
      <c r="AQ6440" s="30"/>
      <c r="AR6440" s="30"/>
      <c r="AS6440" s="30"/>
      <c r="AT6440" s="30"/>
      <c r="AU6440" s="121"/>
      <c r="AV6440" s="153"/>
      <c r="AW6440" s="153"/>
      <c r="AX6440" s="129"/>
    </row>
    <row r="6441" spans="1:50" x14ac:dyDescent="0.25">
      <c r="A6441" s="120"/>
      <c r="B6441" s="28"/>
      <c r="C6441" s="25"/>
      <c r="D6441" s="25"/>
      <c r="E6441" s="25"/>
      <c r="F6441" s="29"/>
      <c r="G6441" s="29"/>
      <c r="H6441" s="29"/>
      <c r="I6441" s="29"/>
      <c r="J6441" s="29"/>
      <c r="K6441" s="25"/>
      <c r="L6441" s="25"/>
      <c r="M6441" s="25"/>
      <c r="N6441" s="25"/>
      <c r="O6441" s="25"/>
      <c r="P6441" s="25"/>
      <c r="Q6441" s="28"/>
      <c r="R6441" s="29"/>
      <c r="S6441" s="27"/>
      <c r="T6441" s="27"/>
      <c r="U6441" s="28"/>
      <c r="V6441" s="26"/>
      <c r="W6441" s="26"/>
      <c r="X6441" s="26"/>
      <c r="Y6441" s="37"/>
      <c r="Z6441" s="37"/>
      <c r="AA6441" s="37"/>
      <c r="AB6441" s="30"/>
      <c r="AC6441" s="30"/>
      <c r="AD6441" s="31"/>
      <c r="AE6441" s="30"/>
      <c r="AF6441" s="30"/>
      <c r="AG6441" s="32"/>
      <c r="AH6441" s="30"/>
      <c r="AJ6441" s="30"/>
      <c r="AK6441" s="30"/>
      <c r="AL6441" s="30"/>
      <c r="AM6441" s="30"/>
      <c r="AN6441" s="30"/>
      <c r="AO6441" s="30"/>
      <c r="AP6441" s="30"/>
      <c r="AQ6441" s="30"/>
      <c r="AR6441" s="30"/>
      <c r="AS6441" s="30"/>
      <c r="AT6441" s="30"/>
      <c r="AU6441" s="121"/>
      <c r="AV6441" s="153"/>
      <c r="AW6441" s="153"/>
      <c r="AX6441" s="129"/>
    </row>
    <row r="6442" spans="1:50" x14ac:dyDescent="0.25">
      <c r="A6442" s="120"/>
      <c r="B6442" s="28"/>
      <c r="C6442" s="25"/>
      <c r="D6442" s="25"/>
      <c r="E6442" s="25"/>
      <c r="F6442" s="29"/>
      <c r="G6442" s="29"/>
      <c r="H6442" s="29"/>
      <c r="I6442" s="29"/>
      <c r="J6442" s="29"/>
      <c r="K6442" s="25"/>
      <c r="L6442" s="25"/>
      <c r="M6442" s="25"/>
      <c r="N6442" s="25"/>
      <c r="O6442" s="25"/>
      <c r="P6442" s="25"/>
      <c r="Q6442" s="28"/>
      <c r="R6442" s="29"/>
      <c r="S6442" s="27"/>
      <c r="T6442" s="27"/>
      <c r="U6442" s="28"/>
      <c r="V6442" s="26"/>
      <c r="W6442" s="26"/>
      <c r="X6442" s="26"/>
      <c r="Y6442" s="37"/>
      <c r="Z6442" s="37"/>
      <c r="AA6442" s="37"/>
      <c r="AB6442" s="30"/>
      <c r="AC6442" s="30"/>
      <c r="AD6442" s="31"/>
      <c r="AE6442" s="30"/>
      <c r="AF6442" s="30"/>
      <c r="AG6442" s="32"/>
      <c r="AH6442" s="30"/>
      <c r="AJ6442" s="30"/>
      <c r="AK6442" s="30"/>
      <c r="AL6442" s="30"/>
      <c r="AM6442" s="30"/>
      <c r="AN6442" s="30"/>
      <c r="AO6442" s="30"/>
      <c r="AP6442" s="30"/>
      <c r="AQ6442" s="30"/>
      <c r="AR6442" s="30"/>
      <c r="AS6442" s="30"/>
      <c r="AT6442" s="30"/>
      <c r="AU6442" s="121"/>
      <c r="AV6442" s="153"/>
      <c r="AW6442" s="153"/>
      <c r="AX6442" s="129"/>
    </row>
    <row r="6443" spans="1:50" x14ac:dyDescent="0.25">
      <c r="A6443" s="120"/>
      <c r="B6443" s="28"/>
      <c r="C6443" s="25"/>
      <c r="D6443" s="25"/>
      <c r="E6443" s="25"/>
      <c r="F6443" s="29"/>
      <c r="G6443" s="29"/>
      <c r="H6443" s="29"/>
      <c r="I6443" s="29"/>
      <c r="J6443" s="29"/>
      <c r="K6443" s="25"/>
      <c r="L6443" s="25"/>
      <c r="M6443" s="25"/>
      <c r="N6443" s="25"/>
      <c r="O6443" s="25"/>
      <c r="P6443" s="25"/>
      <c r="Q6443" s="28"/>
      <c r="R6443" s="29"/>
      <c r="S6443" s="27"/>
      <c r="T6443" s="27"/>
      <c r="U6443" s="28"/>
      <c r="V6443" s="26"/>
      <c r="W6443" s="26"/>
      <c r="X6443" s="26"/>
      <c r="Y6443" s="37"/>
      <c r="Z6443" s="37"/>
      <c r="AA6443" s="37"/>
      <c r="AB6443" s="30"/>
      <c r="AC6443" s="30"/>
      <c r="AD6443" s="31"/>
      <c r="AE6443" s="30"/>
      <c r="AF6443" s="30"/>
      <c r="AG6443" s="32"/>
      <c r="AH6443" s="30"/>
      <c r="AJ6443" s="30"/>
      <c r="AK6443" s="30"/>
      <c r="AL6443" s="30"/>
      <c r="AM6443" s="30"/>
      <c r="AN6443" s="30"/>
      <c r="AO6443" s="30"/>
      <c r="AP6443" s="30"/>
      <c r="AQ6443" s="30"/>
      <c r="AR6443" s="30"/>
      <c r="AS6443" s="30"/>
      <c r="AT6443" s="30"/>
      <c r="AU6443" s="121"/>
      <c r="AV6443" s="153"/>
      <c r="AW6443" s="153"/>
      <c r="AX6443" s="129"/>
    </row>
    <row r="6444" spans="1:50" x14ac:dyDescent="0.25">
      <c r="A6444" s="120"/>
      <c r="B6444" s="28"/>
      <c r="C6444" s="25"/>
      <c r="D6444" s="25"/>
      <c r="E6444" s="25"/>
      <c r="F6444" s="29"/>
      <c r="G6444" s="29"/>
      <c r="H6444" s="29"/>
      <c r="I6444" s="29"/>
      <c r="J6444" s="29"/>
      <c r="K6444" s="25"/>
      <c r="L6444" s="25"/>
      <c r="M6444" s="25"/>
      <c r="N6444" s="25"/>
      <c r="O6444" s="25"/>
      <c r="P6444" s="25"/>
      <c r="Q6444" s="28"/>
      <c r="R6444" s="29"/>
      <c r="S6444" s="27"/>
      <c r="T6444" s="27"/>
      <c r="U6444" s="28"/>
      <c r="V6444" s="26"/>
      <c r="W6444" s="26"/>
      <c r="X6444" s="26"/>
      <c r="Y6444" s="37"/>
      <c r="Z6444" s="37"/>
      <c r="AA6444" s="37"/>
      <c r="AB6444" s="30"/>
      <c r="AC6444" s="30"/>
      <c r="AD6444" s="31"/>
      <c r="AE6444" s="30"/>
      <c r="AF6444" s="30"/>
      <c r="AG6444" s="32"/>
      <c r="AH6444" s="30"/>
      <c r="AJ6444" s="30"/>
      <c r="AK6444" s="30"/>
      <c r="AL6444" s="30"/>
      <c r="AM6444" s="30"/>
      <c r="AN6444" s="30"/>
      <c r="AO6444" s="30"/>
      <c r="AP6444" s="30"/>
      <c r="AQ6444" s="30"/>
      <c r="AR6444" s="30"/>
      <c r="AS6444" s="30"/>
      <c r="AT6444" s="30"/>
      <c r="AU6444" s="121"/>
      <c r="AV6444" s="153"/>
      <c r="AW6444" s="153"/>
      <c r="AX6444" s="129"/>
    </row>
    <row r="6445" spans="1:50" x14ac:dyDescent="0.25">
      <c r="A6445" s="120"/>
      <c r="B6445" s="28"/>
      <c r="C6445" s="25"/>
      <c r="D6445" s="25"/>
      <c r="E6445" s="25"/>
      <c r="F6445" s="29"/>
      <c r="G6445" s="29"/>
      <c r="H6445" s="29"/>
      <c r="I6445" s="29"/>
      <c r="J6445" s="29"/>
      <c r="K6445" s="25"/>
      <c r="L6445" s="25"/>
      <c r="M6445" s="25"/>
      <c r="N6445" s="25"/>
      <c r="O6445" s="25"/>
      <c r="P6445" s="25"/>
      <c r="Q6445" s="28"/>
      <c r="R6445" s="29"/>
      <c r="S6445" s="27"/>
      <c r="T6445" s="27"/>
      <c r="U6445" s="28"/>
      <c r="V6445" s="26"/>
      <c r="W6445" s="26"/>
      <c r="X6445" s="26"/>
      <c r="Y6445" s="37"/>
      <c r="Z6445" s="37"/>
      <c r="AA6445" s="37"/>
      <c r="AB6445" s="30"/>
      <c r="AC6445" s="30"/>
      <c r="AD6445" s="31"/>
      <c r="AE6445" s="30"/>
      <c r="AF6445" s="30"/>
      <c r="AG6445" s="32"/>
      <c r="AH6445" s="30"/>
      <c r="AJ6445" s="30"/>
      <c r="AK6445" s="30"/>
      <c r="AL6445" s="30"/>
      <c r="AM6445" s="30"/>
      <c r="AN6445" s="30"/>
      <c r="AO6445" s="30"/>
      <c r="AP6445" s="30"/>
      <c r="AQ6445" s="30"/>
      <c r="AR6445" s="30"/>
      <c r="AS6445" s="30"/>
      <c r="AT6445" s="30"/>
      <c r="AU6445" s="121"/>
      <c r="AV6445" s="153"/>
      <c r="AW6445" s="153"/>
      <c r="AX6445" s="129"/>
    </row>
    <row r="6446" spans="1:50" x14ac:dyDescent="0.25">
      <c r="A6446" s="120"/>
      <c r="B6446" s="28"/>
      <c r="C6446" s="25"/>
      <c r="D6446" s="25"/>
      <c r="E6446" s="25"/>
      <c r="F6446" s="29"/>
      <c r="G6446" s="29"/>
      <c r="H6446" s="29"/>
      <c r="I6446" s="29"/>
      <c r="J6446" s="29"/>
      <c r="K6446" s="25"/>
      <c r="L6446" s="25"/>
      <c r="M6446" s="25"/>
      <c r="N6446" s="25"/>
      <c r="O6446" s="25"/>
      <c r="P6446" s="25"/>
      <c r="Q6446" s="28"/>
      <c r="R6446" s="29"/>
      <c r="S6446" s="27"/>
      <c r="T6446" s="27"/>
      <c r="U6446" s="28"/>
      <c r="V6446" s="26"/>
      <c r="W6446" s="26"/>
      <c r="X6446" s="26"/>
      <c r="Y6446" s="37"/>
      <c r="Z6446" s="37"/>
      <c r="AA6446" s="37"/>
      <c r="AB6446" s="30"/>
      <c r="AC6446" s="30"/>
      <c r="AD6446" s="31"/>
      <c r="AE6446" s="30"/>
      <c r="AF6446" s="30"/>
      <c r="AG6446" s="32"/>
      <c r="AH6446" s="30"/>
      <c r="AJ6446" s="30"/>
      <c r="AK6446" s="30"/>
      <c r="AL6446" s="30"/>
      <c r="AM6446" s="30"/>
      <c r="AN6446" s="30"/>
      <c r="AO6446" s="30"/>
      <c r="AP6446" s="30"/>
      <c r="AQ6446" s="30"/>
      <c r="AR6446" s="30"/>
      <c r="AS6446" s="30"/>
      <c r="AT6446" s="30"/>
      <c r="AU6446" s="121"/>
      <c r="AV6446" s="153"/>
      <c r="AW6446" s="153"/>
      <c r="AX6446" s="129"/>
    </row>
    <row r="6447" spans="1:50" x14ac:dyDescent="0.25">
      <c r="A6447" s="120"/>
      <c r="B6447" s="28"/>
      <c r="C6447" s="25"/>
      <c r="D6447" s="25"/>
      <c r="E6447" s="25"/>
      <c r="F6447" s="29"/>
      <c r="G6447" s="29"/>
      <c r="H6447" s="29"/>
      <c r="I6447" s="29"/>
      <c r="J6447" s="29"/>
      <c r="K6447" s="25"/>
      <c r="L6447" s="25"/>
      <c r="M6447" s="25"/>
      <c r="N6447" s="25"/>
      <c r="O6447" s="25"/>
      <c r="P6447" s="25"/>
      <c r="Q6447" s="28"/>
      <c r="R6447" s="29"/>
      <c r="S6447" s="27"/>
      <c r="T6447" s="27"/>
      <c r="U6447" s="28"/>
      <c r="V6447" s="26"/>
      <c r="W6447" s="26"/>
      <c r="X6447" s="26"/>
      <c r="Y6447" s="37"/>
      <c r="Z6447" s="37"/>
      <c r="AA6447" s="37"/>
      <c r="AB6447" s="30"/>
      <c r="AC6447" s="30"/>
      <c r="AD6447" s="31"/>
      <c r="AE6447" s="30"/>
      <c r="AF6447" s="30"/>
      <c r="AG6447" s="32"/>
      <c r="AH6447" s="30"/>
      <c r="AJ6447" s="30"/>
      <c r="AK6447" s="30"/>
      <c r="AL6447" s="30"/>
      <c r="AM6447" s="30"/>
      <c r="AN6447" s="30"/>
      <c r="AO6447" s="30"/>
      <c r="AP6447" s="30"/>
      <c r="AQ6447" s="30"/>
      <c r="AR6447" s="30"/>
      <c r="AS6447" s="30"/>
      <c r="AT6447" s="30"/>
      <c r="AU6447" s="121"/>
      <c r="AV6447" s="153"/>
      <c r="AW6447" s="153"/>
      <c r="AX6447" s="129"/>
    </row>
    <row r="6448" spans="1:50" x14ac:dyDescent="0.25">
      <c r="A6448" s="120"/>
      <c r="B6448" s="28"/>
      <c r="C6448" s="25"/>
      <c r="D6448" s="25"/>
      <c r="E6448" s="25"/>
      <c r="F6448" s="29"/>
      <c r="G6448" s="29"/>
      <c r="H6448" s="29"/>
      <c r="I6448" s="29"/>
      <c r="J6448" s="29"/>
      <c r="K6448" s="25"/>
      <c r="L6448" s="25"/>
      <c r="M6448" s="25"/>
      <c r="N6448" s="25"/>
      <c r="O6448" s="25"/>
      <c r="P6448" s="25"/>
      <c r="Q6448" s="28"/>
      <c r="R6448" s="29"/>
      <c r="S6448" s="27"/>
      <c r="T6448" s="27"/>
      <c r="U6448" s="28"/>
      <c r="V6448" s="26"/>
      <c r="W6448" s="26"/>
      <c r="X6448" s="26"/>
      <c r="Y6448" s="37"/>
      <c r="Z6448" s="37"/>
      <c r="AA6448" s="37"/>
      <c r="AB6448" s="30"/>
      <c r="AC6448" s="30"/>
      <c r="AD6448" s="31"/>
      <c r="AE6448" s="30"/>
      <c r="AF6448" s="30"/>
      <c r="AG6448" s="32"/>
      <c r="AH6448" s="30"/>
      <c r="AJ6448" s="30"/>
      <c r="AK6448" s="30"/>
      <c r="AL6448" s="30"/>
      <c r="AM6448" s="30"/>
      <c r="AN6448" s="30"/>
      <c r="AO6448" s="30"/>
      <c r="AP6448" s="30"/>
      <c r="AQ6448" s="30"/>
      <c r="AR6448" s="30"/>
      <c r="AS6448" s="30"/>
      <c r="AT6448" s="30"/>
      <c r="AU6448" s="121"/>
      <c r="AV6448" s="153"/>
      <c r="AW6448" s="153"/>
      <c r="AX6448" s="129"/>
    </row>
    <row r="6449" spans="1:50" x14ac:dyDescent="0.25">
      <c r="A6449" s="120"/>
      <c r="B6449" s="28"/>
      <c r="C6449" s="25"/>
      <c r="D6449" s="25"/>
      <c r="E6449" s="25"/>
      <c r="F6449" s="29"/>
      <c r="G6449" s="29"/>
      <c r="H6449" s="29"/>
      <c r="I6449" s="29"/>
      <c r="J6449" s="29"/>
      <c r="K6449" s="25"/>
      <c r="L6449" s="25"/>
      <c r="M6449" s="25"/>
      <c r="N6449" s="25"/>
      <c r="O6449" s="25"/>
      <c r="P6449" s="25"/>
      <c r="Q6449" s="28"/>
      <c r="R6449" s="29"/>
      <c r="S6449" s="27"/>
      <c r="T6449" s="27"/>
      <c r="U6449" s="28"/>
      <c r="V6449" s="26"/>
      <c r="W6449" s="26"/>
      <c r="X6449" s="26"/>
      <c r="Y6449" s="37"/>
      <c r="Z6449" s="37"/>
      <c r="AA6449" s="37"/>
      <c r="AB6449" s="30"/>
      <c r="AC6449" s="30"/>
      <c r="AD6449" s="31"/>
      <c r="AE6449" s="30"/>
      <c r="AF6449" s="30"/>
      <c r="AG6449" s="32"/>
      <c r="AH6449" s="30"/>
      <c r="AJ6449" s="30"/>
      <c r="AK6449" s="30"/>
      <c r="AL6449" s="30"/>
      <c r="AM6449" s="30"/>
      <c r="AN6449" s="30"/>
      <c r="AO6449" s="30"/>
      <c r="AP6449" s="30"/>
      <c r="AQ6449" s="30"/>
      <c r="AR6449" s="30"/>
      <c r="AS6449" s="30"/>
      <c r="AT6449" s="30"/>
      <c r="AU6449" s="121"/>
      <c r="AV6449" s="153"/>
      <c r="AW6449" s="153"/>
      <c r="AX6449" s="129"/>
    </row>
    <row r="6450" spans="1:50" x14ac:dyDescent="0.25">
      <c r="A6450" s="120"/>
      <c r="B6450" s="28"/>
      <c r="C6450" s="25"/>
      <c r="D6450" s="25"/>
      <c r="E6450" s="25"/>
      <c r="F6450" s="29"/>
      <c r="G6450" s="29"/>
      <c r="H6450" s="29"/>
      <c r="I6450" s="29"/>
      <c r="J6450" s="29"/>
      <c r="K6450" s="25"/>
      <c r="L6450" s="25"/>
      <c r="M6450" s="25"/>
      <c r="N6450" s="25"/>
      <c r="O6450" s="25"/>
      <c r="P6450" s="25"/>
      <c r="Q6450" s="28"/>
      <c r="R6450" s="29"/>
      <c r="S6450" s="27"/>
      <c r="T6450" s="27"/>
      <c r="U6450" s="28"/>
      <c r="V6450" s="26"/>
      <c r="W6450" s="26"/>
      <c r="X6450" s="26"/>
      <c r="Y6450" s="37"/>
      <c r="Z6450" s="37"/>
      <c r="AA6450" s="37"/>
      <c r="AB6450" s="30"/>
      <c r="AC6450" s="30"/>
      <c r="AD6450" s="31"/>
      <c r="AE6450" s="30"/>
      <c r="AF6450" s="30"/>
      <c r="AG6450" s="32"/>
      <c r="AH6450" s="30"/>
      <c r="AJ6450" s="30"/>
      <c r="AK6450" s="30"/>
      <c r="AL6450" s="30"/>
      <c r="AM6450" s="30"/>
      <c r="AN6450" s="30"/>
      <c r="AO6450" s="30"/>
      <c r="AP6450" s="30"/>
      <c r="AQ6450" s="30"/>
      <c r="AR6450" s="30"/>
      <c r="AS6450" s="30"/>
      <c r="AT6450" s="30"/>
      <c r="AU6450" s="121"/>
      <c r="AV6450" s="153"/>
      <c r="AW6450" s="153"/>
      <c r="AX6450" s="129"/>
    </row>
    <row r="6451" spans="1:50" x14ac:dyDescent="0.25">
      <c r="A6451" s="120"/>
      <c r="B6451" s="28"/>
      <c r="C6451" s="25"/>
      <c r="D6451" s="25"/>
      <c r="E6451" s="25"/>
      <c r="F6451" s="29"/>
      <c r="G6451" s="29"/>
      <c r="H6451" s="29"/>
      <c r="I6451" s="29"/>
      <c r="J6451" s="29"/>
      <c r="K6451" s="25"/>
      <c r="L6451" s="25"/>
      <c r="M6451" s="25"/>
      <c r="N6451" s="25"/>
      <c r="O6451" s="25"/>
      <c r="P6451" s="25"/>
      <c r="Q6451" s="28"/>
      <c r="R6451" s="29"/>
      <c r="S6451" s="27"/>
      <c r="T6451" s="27"/>
      <c r="U6451" s="28"/>
      <c r="V6451" s="26"/>
      <c r="W6451" s="26"/>
      <c r="X6451" s="26"/>
      <c r="Y6451" s="37"/>
      <c r="Z6451" s="37"/>
      <c r="AA6451" s="37"/>
      <c r="AB6451" s="30"/>
      <c r="AC6451" s="30"/>
      <c r="AD6451" s="31"/>
      <c r="AE6451" s="30"/>
      <c r="AF6451" s="30"/>
      <c r="AG6451" s="32"/>
      <c r="AH6451" s="30"/>
      <c r="AJ6451" s="30"/>
      <c r="AK6451" s="30"/>
      <c r="AL6451" s="30"/>
      <c r="AM6451" s="30"/>
      <c r="AN6451" s="30"/>
      <c r="AO6451" s="30"/>
      <c r="AP6451" s="30"/>
      <c r="AQ6451" s="30"/>
      <c r="AR6451" s="30"/>
      <c r="AS6451" s="30"/>
      <c r="AT6451" s="30"/>
      <c r="AU6451" s="121"/>
      <c r="AV6451" s="153"/>
      <c r="AW6451" s="153"/>
      <c r="AX6451" s="129"/>
    </row>
    <row r="6452" spans="1:50" x14ac:dyDescent="0.25">
      <c r="A6452" s="120"/>
      <c r="B6452" s="28"/>
      <c r="C6452" s="25"/>
      <c r="D6452" s="25"/>
      <c r="E6452" s="25"/>
      <c r="F6452" s="29"/>
      <c r="G6452" s="29"/>
      <c r="H6452" s="29"/>
      <c r="I6452" s="29"/>
      <c r="J6452" s="29"/>
      <c r="K6452" s="25"/>
      <c r="L6452" s="25"/>
      <c r="M6452" s="25"/>
      <c r="N6452" s="25"/>
      <c r="O6452" s="25"/>
      <c r="P6452" s="25"/>
      <c r="Q6452" s="28"/>
      <c r="R6452" s="29"/>
      <c r="S6452" s="27"/>
      <c r="T6452" s="27"/>
      <c r="U6452" s="28"/>
      <c r="V6452" s="26"/>
      <c r="W6452" s="26"/>
      <c r="X6452" s="26"/>
      <c r="Y6452" s="37"/>
      <c r="Z6452" s="37"/>
      <c r="AA6452" s="37"/>
      <c r="AB6452" s="30"/>
      <c r="AC6452" s="30"/>
      <c r="AD6452" s="31"/>
      <c r="AE6452" s="30"/>
      <c r="AF6452" s="30"/>
      <c r="AG6452" s="32"/>
      <c r="AH6452" s="30"/>
      <c r="AJ6452" s="30"/>
      <c r="AK6452" s="30"/>
      <c r="AL6452" s="30"/>
      <c r="AM6452" s="30"/>
      <c r="AN6452" s="30"/>
      <c r="AO6452" s="30"/>
      <c r="AP6452" s="30"/>
      <c r="AQ6452" s="30"/>
      <c r="AR6452" s="30"/>
      <c r="AS6452" s="30"/>
      <c r="AT6452" s="30"/>
      <c r="AU6452" s="121"/>
      <c r="AV6452" s="129"/>
      <c r="AW6452" s="129"/>
      <c r="AX6452" s="129"/>
    </row>
    <row r="6453" spans="1:50" x14ac:dyDescent="0.25">
      <c r="A6453" s="120"/>
      <c r="B6453" s="28"/>
      <c r="C6453" s="25"/>
      <c r="D6453" s="25"/>
      <c r="E6453" s="25"/>
      <c r="F6453" s="29"/>
      <c r="G6453" s="29"/>
      <c r="H6453" s="29"/>
      <c r="I6453" s="29"/>
      <c r="J6453" s="29"/>
      <c r="K6453" s="25"/>
      <c r="L6453" s="25"/>
      <c r="M6453" s="25"/>
      <c r="N6453" s="25"/>
      <c r="O6453" s="25"/>
      <c r="P6453" s="25"/>
      <c r="Q6453" s="28"/>
      <c r="R6453" s="29"/>
      <c r="S6453" s="27"/>
      <c r="T6453" s="27"/>
      <c r="U6453" s="28"/>
      <c r="V6453" s="26"/>
      <c r="W6453" s="26"/>
      <c r="X6453" s="26"/>
      <c r="Y6453" s="37"/>
      <c r="Z6453" s="37"/>
      <c r="AA6453" s="37"/>
      <c r="AB6453" s="30"/>
      <c r="AC6453" s="30"/>
      <c r="AD6453" s="31"/>
      <c r="AE6453" s="30"/>
      <c r="AF6453" s="30"/>
      <c r="AG6453" s="32"/>
      <c r="AH6453" s="30"/>
      <c r="AJ6453" s="30"/>
      <c r="AK6453" s="30"/>
      <c r="AL6453" s="30"/>
      <c r="AM6453" s="30"/>
      <c r="AN6453" s="30"/>
      <c r="AO6453" s="30"/>
      <c r="AP6453" s="30"/>
      <c r="AQ6453" s="30"/>
      <c r="AR6453" s="30"/>
      <c r="AS6453" s="30"/>
      <c r="AT6453" s="30"/>
      <c r="AU6453" s="121"/>
      <c r="AV6453" s="153"/>
      <c r="AW6453" s="153"/>
      <c r="AX6453" s="129"/>
    </row>
    <row r="6454" spans="1:50" x14ac:dyDescent="0.25">
      <c r="A6454" s="120"/>
      <c r="B6454" s="28"/>
      <c r="C6454" s="25"/>
      <c r="D6454" s="25"/>
      <c r="E6454" s="25"/>
      <c r="F6454" s="29"/>
      <c r="G6454" s="29"/>
      <c r="H6454" s="29"/>
      <c r="I6454" s="29"/>
      <c r="J6454" s="29"/>
      <c r="K6454" s="25"/>
      <c r="L6454" s="25"/>
      <c r="M6454" s="25"/>
      <c r="N6454" s="25"/>
      <c r="O6454" s="25"/>
      <c r="P6454" s="25"/>
      <c r="Q6454" s="28"/>
      <c r="R6454" s="29"/>
      <c r="S6454" s="27"/>
      <c r="T6454" s="27"/>
      <c r="U6454" s="28"/>
      <c r="V6454" s="26"/>
      <c r="W6454" s="26"/>
      <c r="X6454" s="26"/>
      <c r="Y6454" s="37"/>
      <c r="Z6454" s="37"/>
      <c r="AA6454" s="37"/>
      <c r="AB6454" s="30"/>
      <c r="AC6454" s="30"/>
      <c r="AD6454" s="31"/>
      <c r="AE6454" s="30"/>
      <c r="AF6454" s="30"/>
      <c r="AG6454" s="32"/>
      <c r="AH6454" s="30"/>
      <c r="AJ6454" s="30"/>
      <c r="AK6454" s="30"/>
      <c r="AL6454" s="30"/>
      <c r="AM6454" s="30"/>
      <c r="AN6454" s="30"/>
      <c r="AO6454" s="30"/>
      <c r="AP6454" s="30"/>
      <c r="AQ6454" s="30"/>
      <c r="AR6454" s="30"/>
      <c r="AS6454" s="30"/>
      <c r="AT6454" s="30"/>
      <c r="AU6454" s="121"/>
      <c r="AV6454" s="153"/>
      <c r="AW6454" s="153"/>
      <c r="AX6454" s="129"/>
    </row>
    <row r="6455" spans="1:50" x14ac:dyDescent="0.25">
      <c r="A6455" s="120"/>
      <c r="B6455" s="28"/>
      <c r="C6455" s="25"/>
      <c r="D6455" s="25"/>
      <c r="E6455" s="25"/>
      <c r="F6455" s="29"/>
      <c r="G6455" s="29"/>
      <c r="H6455" s="29"/>
      <c r="I6455" s="29"/>
      <c r="J6455" s="29"/>
      <c r="K6455" s="25"/>
      <c r="L6455" s="25"/>
      <c r="M6455" s="25"/>
      <c r="N6455" s="25"/>
      <c r="O6455" s="25"/>
      <c r="P6455" s="25"/>
      <c r="Q6455" s="28"/>
      <c r="R6455" s="29"/>
      <c r="S6455" s="27"/>
      <c r="T6455" s="27"/>
      <c r="U6455" s="28"/>
      <c r="V6455" s="26"/>
      <c r="W6455" s="26"/>
      <c r="X6455" s="26"/>
      <c r="Y6455" s="37"/>
      <c r="Z6455" s="37"/>
      <c r="AA6455" s="37"/>
      <c r="AB6455" s="30"/>
      <c r="AC6455" s="30"/>
      <c r="AD6455" s="31"/>
      <c r="AE6455" s="30"/>
      <c r="AF6455" s="30"/>
      <c r="AG6455" s="32"/>
      <c r="AH6455" s="30"/>
      <c r="AJ6455" s="30"/>
      <c r="AK6455" s="30"/>
      <c r="AL6455" s="30"/>
      <c r="AM6455" s="30"/>
      <c r="AN6455" s="30"/>
      <c r="AO6455" s="30"/>
      <c r="AP6455" s="30"/>
      <c r="AQ6455" s="30"/>
      <c r="AR6455" s="30"/>
      <c r="AS6455" s="30"/>
      <c r="AT6455" s="30"/>
      <c r="AU6455" s="121"/>
      <c r="AV6455" s="153"/>
      <c r="AW6455" s="153"/>
      <c r="AX6455" s="129"/>
    </row>
    <row r="6456" spans="1:50" x14ac:dyDescent="0.25">
      <c r="A6456" s="120"/>
      <c r="B6456" s="28"/>
      <c r="C6456" s="25"/>
      <c r="D6456" s="25"/>
      <c r="E6456" s="25"/>
      <c r="F6456" s="29"/>
      <c r="G6456" s="29"/>
      <c r="H6456" s="29"/>
      <c r="I6456" s="29"/>
      <c r="J6456" s="29"/>
      <c r="K6456" s="25"/>
      <c r="L6456" s="25"/>
      <c r="M6456" s="25"/>
      <c r="N6456" s="25"/>
      <c r="O6456" s="25"/>
      <c r="P6456" s="25"/>
      <c r="Q6456" s="28"/>
      <c r="R6456" s="29"/>
      <c r="S6456" s="27"/>
      <c r="T6456" s="27"/>
      <c r="U6456" s="28"/>
      <c r="V6456" s="26"/>
      <c r="W6456" s="26"/>
      <c r="X6456" s="26"/>
      <c r="Y6456" s="37"/>
      <c r="Z6456" s="37"/>
      <c r="AA6456" s="37"/>
      <c r="AB6456" s="30"/>
      <c r="AC6456" s="30"/>
      <c r="AD6456" s="31"/>
      <c r="AE6456" s="30"/>
      <c r="AF6456" s="30"/>
      <c r="AG6456" s="32"/>
      <c r="AH6456" s="30"/>
      <c r="AJ6456" s="30"/>
      <c r="AK6456" s="30"/>
      <c r="AL6456" s="30"/>
      <c r="AM6456" s="30"/>
      <c r="AN6456" s="30"/>
      <c r="AO6456" s="30"/>
      <c r="AP6456" s="30"/>
      <c r="AQ6456" s="30"/>
      <c r="AR6456" s="30"/>
      <c r="AS6456" s="30"/>
      <c r="AT6456" s="30"/>
      <c r="AU6456" s="121"/>
      <c r="AV6456" s="153"/>
      <c r="AW6456" s="153"/>
      <c r="AX6456" s="129"/>
    </row>
    <row r="6457" spans="1:50" x14ac:dyDescent="0.25">
      <c r="A6457" s="120"/>
      <c r="B6457" s="28"/>
      <c r="C6457" s="25"/>
      <c r="D6457" s="25"/>
      <c r="E6457" s="25"/>
      <c r="F6457" s="29"/>
      <c r="G6457" s="29"/>
      <c r="H6457" s="29"/>
      <c r="I6457" s="29"/>
      <c r="J6457" s="29"/>
      <c r="K6457" s="25"/>
      <c r="L6457" s="25"/>
      <c r="M6457" s="25"/>
      <c r="N6457" s="25"/>
      <c r="O6457" s="25"/>
      <c r="P6457" s="25"/>
      <c r="Q6457" s="28"/>
      <c r="R6457" s="29"/>
      <c r="S6457" s="27"/>
      <c r="T6457" s="27"/>
      <c r="U6457" s="28"/>
      <c r="V6457" s="26"/>
      <c r="W6457" s="26"/>
      <c r="X6457" s="26"/>
      <c r="Y6457" s="37"/>
      <c r="Z6457" s="37"/>
      <c r="AA6457" s="37"/>
      <c r="AB6457" s="30"/>
      <c r="AC6457" s="30"/>
      <c r="AD6457" s="31"/>
      <c r="AE6457" s="30"/>
      <c r="AF6457" s="30"/>
      <c r="AG6457" s="32"/>
      <c r="AH6457" s="30"/>
      <c r="AJ6457" s="30"/>
      <c r="AK6457" s="30"/>
      <c r="AL6457" s="30"/>
      <c r="AM6457" s="30"/>
      <c r="AN6457" s="30"/>
      <c r="AO6457" s="30"/>
      <c r="AP6457" s="30"/>
      <c r="AQ6457" s="30"/>
      <c r="AR6457" s="30"/>
      <c r="AS6457" s="30"/>
      <c r="AT6457" s="30"/>
      <c r="AU6457" s="121"/>
      <c r="AV6457" s="153"/>
      <c r="AW6457" s="153"/>
      <c r="AX6457" s="129"/>
    </row>
    <row r="6458" spans="1:50" x14ac:dyDescent="0.25">
      <c r="A6458" s="120"/>
      <c r="B6458" s="28"/>
      <c r="C6458" s="25"/>
      <c r="D6458" s="25"/>
      <c r="E6458" s="25"/>
      <c r="F6458" s="29"/>
      <c r="G6458" s="29"/>
      <c r="H6458" s="29"/>
      <c r="I6458" s="29"/>
      <c r="J6458" s="29"/>
      <c r="K6458" s="25"/>
      <c r="L6458" s="25"/>
      <c r="M6458" s="25"/>
      <c r="N6458" s="25"/>
      <c r="O6458" s="25"/>
      <c r="P6458" s="25"/>
      <c r="Q6458" s="28"/>
      <c r="R6458" s="29"/>
      <c r="S6458" s="27"/>
      <c r="T6458" s="27"/>
      <c r="U6458" s="28"/>
      <c r="V6458" s="26"/>
      <c r="W6458" s="26"/>
      <c r="X6458" s="26"/>
      <c r="Y6458" s="37"/>
      <c r="Z6458" s="37"/>
      <c r="AA6458" s="37"/>
      <c r="AB6458" s="30"/>
      <c r="AC6458" s="30"/>
      <c r="AD6458" s="31"/>
      <c r="AE6458" s="30"/>
      <c r="AF6458" s="30"/>
      <c r="AG6458" s="32"/>
      <c r="AH6458" s="30"/>
      <c r="AJ6458" s="30"/>
      <c r="AK6458" s="30"/>
      <c r="AL6458" s="30"/>
      <c r="AM6458" s="30"/>
      <c r="AN6458" s="30"/>
      <c r="AO6458" s="30"/>
      <c r="AP6458" s="30"/>
      <c r="AQ6458" s="30"/>
      <c r="AR6458" s="30"/>
      <c r="AS6458" s="30"/>
      <c r="AT6458" s="30"/>
      <c r="AU6458" s="121"/>
      <c r="AV6458" s="153"/>
      <c r="AW6458" s="153"/>
      <c r="AX6458" s="129"/>
    </row>
    <row r="6459" spans="1:50" x14ac:dyDescent="0.25">
      <c r="A6459" s="120"/>
      <c r="B6459" s="28"/>
      <c r="C6459" s="25"/>
      <c r="D6459" s="25"/>
      <c r="E6459" s="25"/>
      <c r="F6459" s="29"/>
      <c r="G6459" s="29"/>
      <c r="H6459" s="29"/>
      <c r="I6459" s="29"/>
      <c r="J6459" s="29"/>
      <c r="K6459" s="25"/>
      <c r="L6459" s="25"/>
      <c r="M6459" s="25"/>
      <c r="N6459" s="25"/>
      <c r="O6459" s="25"/>
      <c r="P6459" s="25"/>
      <c r="Q6459" s="28"/>
      <c r="R6459" s="29"/>
      <c r="S6459" s="27"/>
      <c r="T6459" s="27"/>
      <c r="U6459" s="28"/>
      <c r="V6459" s="26"/>
      <c r="W6459" s="26"/>
      <c r="X6459" s="26"/>
      <c r="Y6459" s="37"/>
      <c r="Z6459" s="37"/>
      <c r="AA6459" s="37"/>
      <c r="AB6459" s="30"/>
      <c r="AC6459" s="30"/>
      <c r="AD6459" s="31"/>
      <c r="AE6459" s="30"/>
      <c r="AF6459" s="30"/>
      <c r="AG6459" s="32"/>
      <c r="AH6459" s="30"/>
      <c r="AJ6459" s="30"/>
      <c r="AK6459" s="30"/>
      <c r="AL6459" s="30"/>
      <c r="AM6459" s="30"/>
      <c r="AN6459" s="30"/>
      <c r="AO6459" s="30"/>
      <c r="AP6459" s="30"/>
      <c r="AQ6459" s="30"/>
      <c r="AR6459" s="30"/>
      <c r="AS6459" s="30"/>
      <c r="AT6459" s="30"/>
      <c r="AU6459" s="121"/>
      <c r="AV6459" s="153"/>
      <c r="AW6459" s="153"/>
      <c r="AX6459" s="129"/>
    </row>
    <row r="6460" spans="1:50" x14ac:dyDescent="0.25">
      <c r="A6460" s="120"/>
      <c r="B6460" s="28"/>
      <c r="C6460" s="25"/>
      <c r="D6460" s="25"/>
      <c r="E6460" s="25"/>
      <c r="F6460" s="29"/>
      <c r="G6460" s="29"/>
      <c r="H6460" s="29"/>
      <c r="I6460" s="29"/>
      <c r="J6460" s="29"/>
      <c r="K6460" s="25"/>
      <c r="L6460" s="25"/>
      <c r="M6460" s="25"/>
      <c r="N6460" s="25"/>
      <c r="O6460" s="25"/>
      <c r="P6460" s="25"/>
      <c r="Q6460" s="28"/>
      <c r="R6460" s="29"/>
      <c r="S6460" s="27"/>
      <c r="T6460" s="27"/>
      <c r="U6460" s="28"/>
      <c r="V6460" s="26"/>
      <c r="W6460" s="26"/>
      <c r="X6460" s="26"/>
      <c r="Y6460" s="37"/>
      <c r="Z6460" s="37"/>
      <c r="AA6460" s="37"/>
      <c r="AB6460" s="30"/>
      <c r="AC6460" s="30"/>
      <c r="AD6460" s="31"/>
      <c r="AE6460" s="30"/>
      <c r="AF6460" s="30"/>
      <c r="AG6460" s="32"/>
      <c r="AH6460" s="30"/>
      <c r="AJ6460" s="30"/>
      <c r="AK6460" s="30"/>
      <c r="AL6460" s="30"/>
      <c r="AM6460" s="30"/>
      <c r="AN6460" s="30"/>
      <c r="AO6460" s="30"/>
      <c r="AP6460" s="30"/>
      <c r="AQ6460" s="30"/>
      <c r="AR6460" s="30"/>
      <c r="AS6460" s="30"/>
      <c r="AT6460" s="30"/>
      <c r="AU6460" s="121"/>
      <c r="AV6460" s="153"/>
      <c r="AW6460" s="153"/>
      <c r="AX6460" s="129"/>
    </row>
    <row r="6461" spans="1:50" x14ac:dyDescent="0.25">
      <c r="A6461" s="120"/>
      <c r="B6461" s="28"/>
      <c r="C6461" s="25"/>
      <c r="D6461" s="25"/>
      <c r="E6461" s="25"/>
      <c r="F6461" s="29"/>
      <c r="G6461" s="29"/>
      <c r="H6461" s="29"/>
      <c r="I6461" s="29"/>
      <c r="J6461" s="29"/>
      <c r="K6461" s="25"/>
      <c r="L6461" s="25"/>
      <c r="M6461" s="25"/>
      <c r="N6461" s="25"/>
      <c r="O6461" s="25"/>
      <c r="P6461" s="25"/>
      <c r="Q6461" s="28"/>
      <c r="R6461" s="29"/>
      <c r="S6461" s="27"/>
      <c r="T6461" s="27"/>
      <c r="U6461" s="28"/>
      <c r="V6461" s="26"/>
      <c r="W6461" s="26"/>
      <c r="X6461" s="26"/>
      <c r="Y6461" s="37"/>
      <c r="Z6461" s="37"/>
      <c r="AA6461" s="37"/>
      <c r="AB6461" s="30"/>
      <c r="AC6461" s="30"/>
      <c r="AD6461" s="31"/>
      <c r="AE6461" s="30"/>
      <c r="AF6461" s="30"/>
      <c r="AG6461" s="32"/>
      <c r="AH6461" s="30"/>
      <c r="AJ6461" s="30"/>
      <c r="AK6461" s="30"/>
      <c r="AL6461" s="30"/>
      <c r="AM6461" s="30"/>
      <c r="AN6461" s="30"/>
      <c r="AO6461" s="30"/>
      <c r="AP6461" s="30"/>
      <c r="AQ6461" s="30"/>
      <c r="AR6461" s="30"/>
      <c r="AS6461" s="30"/>
      <c r="AT6461" s="30"/>
      <c r="AU6461" s="121"/>
      <c r="AV6461" s="153"/>
      <c r="AW6461" s="153"/>
      <c r="AX6461" s="129"/>
    </row>
    <row r="6462" spans="1:50" x14ac:dyDescent="0.25">
      <c r="A6462" s="120"/>
      <c r="B6462" s="28"/>
      <c r="C6462" s="25"/>
      <c r="D6462" s="25"/>
      <c r="E6462" s="25"/>
      <c r="F6462" s="29"/>
      <c r="G6462" s="29"/>
      <c r="H6462" s="29"/>
      <c r="I6462" s="29"/>
      <c r="J6462" s="29"/>
      <c r="K6462" s="25"/>
      <c r="L6462" s="25"/>
      <c r="M6462" s="25"/>
      <c r="N6462" s="25"/>
      <c r="O6462" s="25"/>
      <c r="P6462" s="25"/>
      <c r="Q6462" s="28"/>
      <c r="R6462" s="29"/>
      <c r="S6462" s="27"/>
      <c r="T6462" s="27"/>
      <c r="U6462" s="28"/>
      <c r="V6462" s="26"/>
      <c r="W6462" s="26"/>
      <c r="X6462" s="26"/>
      <c r="Y6462" s="37"/>
      <c r="Z6462" s="37"/>
      <c r="AA6462" s="37"/>
      <c r="AB6462" s="30"/>
      <c r="AC6462" s="30"/>
      <c r="AD6462" s="31"/>
      <c r="AE6462" s="30"/>
      <c r="AF6462" s="30"/>
      <c r="AG6462" s="32"/>
      <c r="AH6462" s="30"/>
      <c r="AJ6462" s="30"/>
      <c r="AK6462" s="30"/>
      <c r="AL6462" s="30"/>
      <c r="AM6462" s="30"/>
      <c r="AN6462" s="30"/>
      <c r="AO6462" s="30"/>
      <c r="AP6462" s="30"/>
      <c r="AQ6462" s="30"/>
      <c r="AR6462" s="30"/>
      <c r="AS6462" s="30"/>
      <c r="AT6462" s="30"/>
      <c r="AU6462" s="121"/>
      <c r="AV6462" s="153"/>
      <c r="AW6462" s="153"/>
      <c r="AX6462" s="129"/>
    </row>
    <row r="6463" spans="1:50" x14ac:dyDescent="0.25">
      <c r="A6463" s="120"/>
      <c r="B6463" s="28"/>
      <c r="C6463" s="25"/>
      <c r="D6463" s="25"/>
      <c r="E6463" s="25"/>
      <c r="F6463" s="29"/>
      <c r="G6463" s="29"/>
      <c r="H6463" s="29"/>
      <c r="I6463" s="29"/>
      <c r="J6463" s="29"/>
      <c r="K6463" s="25"/>
      <c r="L6463" s="25"/>
      <c r="M6463" s="25"/>
      <c r="N6463" s="25"/>
      <c r="O6463" s="25"/>
      <c r="P6463" s="25"/>
      <c r="Q6463" s="28"/>
      <c r="R6463" s="29"/>
      <c r="S6463" s="27"/>
      <c r="T6463" s="27"/>
      <c r="U6463" s="28"/>
      <c r="V6463" s="26"/>
      <c r="W6463" s="26"/>
      <c r="X6463" s="26"/>
      <c r="Y6463" s="37"/>
      <c r="Z6463" s="37"/>
      <c r="AA6463" s="37"/>
      <c r="AB6463" s="30"/>
      <c r="AC6463" s="30"/>
      <c r="AD6463" s="31"/>
      <c r="AE6463" s="30"/>
      <c r="AF6463" s="30"/>
      <c r="AG6463" s="32"/>
      <c r="AH6463" s="30"/>
      <c r="AJ6463" s="30"/>
      <c r="AK6463" s="30"/>
      <c r="AL6463" s="30"/>
      <c r="AM6463" s="30"/>
      <c r="AN6463" s="30"/>
      <c r="AO6463" s="30"/>
      <c r="AP6463" s="30"/>
      <c r="AQ6463" s="30"/>
      <c r="AR6463" s="30"/>
      <c r="AS6463" s="30"/>
      <c r="AT6463" s="30"/>
      <c r="AU6463" s="121"/>
      <c r="AV6463" s="153"/>
      <c r="AW6463" s="153"/>
      <c r="AX6463" s="129"/>
    </row>
    <row r="6464" spans="1:50" x14ac:dyDescent="0.25">
      <c r="A6464" s="120"/>
      <c r="B6464" s="28"/>
      <c r="C6464" s="25"/>
      <c r="D6464" s="25"/>
      <c r="E6464" s="25"/>
      <c r="F6464" s="29"/>
      <c r="G6464" s="29"/>
      <c r="H6464" s="29"/>
      <c r="I6464" s="29"/>
      <c r="J6464" s="29"/>
      <c r="K6464" s="25"/>
      <c r="L6464" s="25"/>
      <c r="M6464" s="25"/>
      <c r="N6464" s="25"/>
      <c r="O6464" s="25"/>
      <c r="P6464" s="25"/>
      <c r="Q6464" s="28"/>
      <c r="R6464" s="29"/>
      <c r="S6464" s="27"/>
      <c r="T6464" s="27"/>
      <c r="U6464" s="28"/>
      <c r="V6464" s="26"/>
      <c r="W6464" s="26"/>
      <c r="X6464" s="26"/>
      <c r="Y6464" s="37"/>
      <c r="Z6464" s="37"/>
      <c r="AA6464" s="37"/>
      <c r="AB6464" s="30"/>
      <c r="AC6464" s="30"/>
      <c r="AD6464" s="31"/>
      <c r="AE6464" s="30"/>
      <c r="AF6464" s="30"/>
      <c r="AG6464" s="32"/>
      <c r="AH6464" s="30"/>
      <c r="AJ6464" s="30"/>
      <c r="AK6464" s="30"/>
      <c r="AL6464" s="30"/>
      <c r="AM6464" s="30"/>
      <c r="AN6464" s="30"/>
      <c r="AO6464" s="30"/>
      <c r="AP6464" s="30"/>
      <c r="AQ6464" s="30"/>
      <c r="AR6464" s="30"/>
      <c r="AS6464" s="30"/>
      <c r="AT6464" s="30"/>
      <c r="AU6464" s="121"/>
      <c r="AV6464" s="153"/>
      <c r="AW6464" s="153"/>
      <c r="AX6464" s="129"/>
    </row>
    <row r="6465" spans="1:50" x14ac:dyDescent="0.25">
      <c r="A6465" s="120"/>
      <c r="B6465" s="28"/>
      <c r="C6465" s="25"/>
      <c r="D6465" s="25"/>
      <c r="E6465" s="25"/>
      <c r="F6465" s="29"/>
      <c r="G6465" s="29"/>
      <c r="H6465" s="29"/>
      <c r="I6465" s="29"/>
      <c r="J6465" s="29"/>
      <c r="K6465" s="25"/>
      <c r="L6465" s="25"/>
      <c r="M6465" s="25"/>
      <c r="N6465" s="25"/>
      <c r="O6465" s="25"/>
      <c r="P6465" s="25"/>
      <c r="Q6465" s="28"/>
      <c r="R6465" s="29"/>
      <c r="S6465" s="27"/>
      <c r="T6465" s="27"/>
      <c r="U6465" s="28"/>
      <c r="V6465" s="26"/>
      <c r="W6465" s="26"/>
      <c r="X6465" s="26"/>
      <c r="Y6465" s="37"/>
      <c r="Z6465" s="37"/>
      <c r="AA6465" s="37"/>
      <c r="AB6465" s="30"/>
      <c r="AC6465" s="30"/>
      <c r="AD6465" s="31"/>
      <c r="AE6465" s="30"/>
      <c r="AF6465" s="30"/>
      <c r="AG6465" s="32"/>
      <c r="AH6465" s="30"/>
      <c r="AJ6465" s="30"/>
      <c r="AK6465" s="30"/>
      <c r="AL6465" s="30"/>
      <c r="AM6465" s="30"/>
      <c r="AN6465" s="30"/>
      <c r="AO6465" s="30"/>
      <c r="AP6465" s="30"/>
      <c r="AQ6465" s="30"/>
      <c r="AR6465" s="30"/>
      <c r="AS6465" s="30"/>
      <c r="AT6465" s="30"/>
      <c r="AU6465" s="121"/>
      <c r="AV6465" s="153"/>
      <c r="AW6465" s="153"/>
      <c r="AX6465" s="129"/>
    </row>
    <row r="6466" spans="1:50" x14ac:dyDescent="0.25">
      <c r="A6466" s="120"/>
      <c r="B6466" s="28"/>
      <c r="C6466" s="25"/>
      <c r="D6466" s="25"/>
      <c r="E6466" s="25"/>
      <c r="F6466" s="29"/>
      <c r="G6466" s="29"/>
      <c r="H6466" s="29"/>
      <c r="I6466" s="29"/>
      <c r="J6466" s="29"/>
      <c r="K6466" s="25"/>
      <c r="L6466" s="25"/>
      <c r="M6466" s="25"/>
      <c r="N6466" s="25"/>
      <c r="O6466" s="25"/>
      <c r="P6466" s="25"/>
      <c r="Q6466" s="28"/>
      <c r="R6466" s="29"/>
      <c r="S6466" s="27"/>
      <c r="T6466" s="27"/>
      <c r="U6466" s="28"/>
      <c r="V6466" s="26"/>
      <c r="W6466" s="26"/>
      <c r="X6466" s="26"/>
      <c r="Y6466" s="37"/>
      <c r="Z6466" s="37"/>
      <c r="AA6466" s="37"/>
      <c r="AB6466" s="30"/>
      <c r="AC6466" s="30"/>
      <c r="AD6466" s="31"/>
      <c r="AE6466" s="30"/>
      <c r="AF6466" s="30"/>
      <c r="AG6466" s="32"/>
      <c r="AH6466" s="30"/>
      <c r="AJ6466" s="30"/>
      <c r="AK6466" s="30"/>
      <c r="AL6466" s="30"/>
      <c r="AM6466" s="30"/>
      <c r="AN6466" s="30"/>
      <c r="AO6466" s="30"/>
      <c r="AP6466" s="30"/>
      <c r="AQ6466" s="30"/>
      <c r="AR6466" s="30"/>
      <c r="AS6466" s="30"/>
      <c r="AT6466" s="30"/>
      <c r="AU6466" s="121"/>
      <c r="AV6466" s="153"/>
      <c r="AW6466" s="153"/>
      <c r="AX6466" s="129"/>
    </row>
    <row r="6467" spans="1:50" x14ac:dyDescent="0.25">
      <c r="A6467" s="120"/>
      <c r="B6467" s="28"/>
      <c r="C6467" s="25"/>
      <c r="D6467" s="25"/>
      <c r="E6467" s="25"/>
      <c r="F6467" s="29"/>
      <c r="G6467" s="29"/>
      <c r="H6467" s="29"/>
      <c r="I6467" s="29"/>
      <c r="J6467" s="29"/>
      <c r="K6467" s="25"/>
      <c r="L6467" s="25"/>
      <c r="M6467" s="25"/>
      <c r="N6467" s="25"/>
      <c r="O6467" s="25"/>
      <c r="P6467" s="25"/>
      <c r="Q6467" s="28"/>
      <c r="R6467" s="29"/>
      <c r="S6467" s="27"/>
      <c r="T6467" s="27"/>
      <c r="U6467" s="28"/>
      <c r="V6467" s="26"/>
      <c r="W6467" s="26"/>
      <c r="X6467" s="26"/>
      <c r="Y6467" s="37"/>
      <c r="Z6467" s="37"/>
      <c r="AA6467" s="37"/>
      <c r="AB6467" s="30"/>
      <c r="AC6467" s="30"/>
      <c r="AD6467" s="31"/>
      <c r="AE6467" s="30"/>
      <c r="AF6467" s="30"/>
      <c r="AG6467" s="32"/>
      <c r="AH6467" s="30"/>
      <c r="AJ6467" s="30"/>
      <c r="AK6467" s="30"/>
      <c r="AL6467" s="30"/>
      <c r="AM6467" s="30"/>
      <c r="AN6467" s="30"/>
      <c r="AO6467" s="30"/>
      <c r="AP6467" s="30"/>
      <c r="AQ6467" s="30"/>
      <c r="AR6467" s="30"/>
      <c r="AS6467" s="30"/>
      <c r="AT6467" s="30"/>
      <c r="AU6467" s="121"/>
      <c r="AV6467" s="153"/>
      <c r="AW6467" s="153"/>
      <c r="AX6467" s="129"/>
    </row>
    <row r="6468" spans="1:50" x14ac:dyDescent="0.25">
      <c r="A6468" s="120"/>
      <c r="B6468" s="28"/>
      <c r="C6468" s="25"/>
      <c r="D6468" s="25"/>
      <c r="E6468" s="25"/>
      <c r="F6468" s="29"/>
      <c r="G6468" s="29"/>
      <c r="H6468" s="29"/>
      <c r="I6468" s="29"/>
      <c r="J6468" s="29"/>
      <c r="K6468" s="25"/>
      <c r="L6468" s="25"/>
      <c r="M6468" s="25"/>
      <c r="N6468" s="25"/>
      <c r="O6468" s="25"/>
      <c r="P6468" s="25"/>
      <c r="Q6468" s="28"/>
      <c r="R6468" s="29"/>
      <c r="S6468" s="27"/>
      <c r="T6468" s="27"/>
      <c r="U6468" s="28"/>
      <c r="V6468" s="26"/>
      <c r="W6468" s="26"/>
      <c r="X6468" s="26"/>
      <c r="Y6468" s="37"/>
      <c r="Z6468" s="37"/>
      <c r="AA6468" s="37"/>
      <c r="AB6468" s="30"/>
      <c r="AC6468" s="30"/>
      <c r="AD6468" s="31"/>
      <c r="AE6468" s="30"/>
      <c r="AF6468" s="30"/>
      <c r="AG6468" s="32"/>
      <c r="AH6468" s="30"/>
      <c r="AJ6468" s="30"/>
      <c r="AK6468" s="30"/>
      <c r="AL6468" s="30"/>
      <c r="AM6468" s="30"/>
      <c r="AN6468" s="30"/>
      <c r="AO6468" s="30"/>
      <c r="AP6468" s="30"/>
      <c r="AQ6468" s="30"/>
      <c r="AR6468" s="30"/>
      <c r="AS6468" s="30"/>
      <c r="AT6468" s="30"/>
      <c r="AU6468" s="121"/>
      <c r="AV6468" s="153"/>
      <c r="AW6468" s="153"/>
      <c r="AX6468" s="129"/>
    </row>
    <row r="6469" spans="1:50" x14ac:dyDescent="0.25">
      <c r="A6469" s="120"/>
      <c r="B6469" s="28"/>
      <c r="C6469" s="25"/>
      <c r="D6469" s="25"/>
      <c r="E6469" s="25"/>
      <c r="F6469" s="29"/>
      <c r="G6469" s="29"/>
      <c r="H6469" s="29"/>
      <c r="I6469" s="29"/>
      <c r="J6469" s="29"/>
      <c r="K6469" s="25"/>
      <c r="L6469" s="25"/>
      <c r="M6469" s="25"/>
      <c r="N6469" s="25"/>
      <c r="O6469" s="25"/>
      <c r="P6469" s="25"/>
      <c r="Q6469" s="28"/>
      <c r="R6469" s="29"/>
      <c r="S6469" s="27"/>
      <c r="T6469" s="27"/>
      <c r="U6469" s="28"/>
      <c r="V6469" s="26"/>
      <c r="W6469" s="26"/>
      <c r="X6469" s="26"/>
      <c r="Y6469" s="37"/>
      <c r="Z6469" s="37"/>
      <c r="AA6469" s="37"/>
      <c r="AB6469" s="30"/>
      <c r="AC6469" s="30"/>
      <c r="AD6469" s="31"/>
      <c r="AE6469" s="30"/>
      <c r="AF6469" s="30"/>
      <c r="AG6469" s="32"/>
      <c r="AH6469" s="30"/>
      <c r="AJ6469" s="30"/>
      <c r="AK6469" s="30"/>
      <c r="AL6469" s="30"/>
      <c r="AM6469" s="30"/>
      <c r="AN6469" s="30"/>
      <c r="AO6469" s="30"/>
      <c r="AP6469" s="30"/>
      <c r="AQ6469" s="30"/>
      <c r="AR6469" s="30"/>
      <c r="AS6469" s="30"/>
      <c r="AT6469" s="30"/>
      <c r="AU6469" s="121"/>
      <c r="AV6469" s="153"/>
      <c r="AW6469" s="153"/>
      <c r="AX6469" s="129"/>
    </row>
    <row r="6470" spans="1:50" x14ac:dyDescent="0.25">
      <c r="A6470" s="120"/>
      <c r="B6470" s="28"/>
      <c r="C6470" s="25"/>
      <c r="D6470" s="25"/>
      <c r="E6470" s="25"/>
      <c r="F6470" s="29"/>
      <c r="G6470" s="29"/>
      <c r="H6470" s="29"/>
      <c r="I6470" s="29"/>
      <c r="J6470" s="29"/>
      <c r="K6470" s="25"/>
      <c r="L6470" s="25"/>
      <c r="M6470" s="25"/>
      <c r="N6470" s="25"/>
      <c r="O6470" s="25"/>
      <c r="P6470" s="25"/>
      <c r="Q6470" s="28"/>
      <c r="R6470" s="29"/>
      <c r="S6470" s="27"/>
      <c r="T6470" s="27"/>
      <c r="U6470" s="28"/>
      <c r="V6470" s="26"/>
      <c r="W6470" s="26"/>
      <c r="X6470" s="26"/>
      <c r="Y6470" s="37"/>
      <c r="Z6470" s="37"/>
      <c r="AA6470" s="37"/>
      <c r="AB6470" s="30"/>
      <c r="AC6470" s="30"/>
      <c r="AD6470" s="31"/>
      <c r="AE6470" s="30"/>
      <c r="AF6470" s="30"/>
      <c r="AG6470" s="32"/>
      <c r="AH6470" s="30"/>
      <c r="AJ6470" s="30"/>
      <c r="AK6470" s="30"/>
      <c r="AL6470" s="30"/>
      <c r="AM6470" s="30"/>
      <c r="AN6470" s="30"/>
      <c r="AO6470" s="30"/>
      <c r="AP6470" s="30"/>
      <c r="AQ6470" s="30"/>
      <c r="AR6470" s="30"/>
      <c r="AS6470" s="30"/>
      <c r="AT6470" s="30"/>
      <c r="AU6470" s="121"/>
      <c r="AV6470" s="153"/>
      <c r="AW6470" s="153"/>
      <c r="AX6470" s="129"/>
    </row>
    <row r="6471" spans="1:50" x14ac:dyDescent="0.25">
      <c r="A6471" s="120"/>
      <c r="B6471" s="28"/>
      <c r="C6471" s="25"/>
      <c r="D6471" s="25"/>
      <c r="E6471" s="25"/>
      <c r="F6471" s="29"/>
      <c r="G6471" s="29"/>
      <c r="H6471" s="29"/>
      <c r="I6471" s="29"/>
      <c r="J6471" s="29"/>
      <c r="K6471" s="25"/>
      <c r="L6471" s="25"/>
      <c r="M6471" s="25"/>
      <c r="N6471" s="25"/>
      <c r="O6471" s="25"/>
      <c r="P6471" s="25"/>
      <c r="Q6471" s="28"/>
      <c r="R6471" s="29"/>
      <c r="S6471" s="27"/>
      <c r="T6471" s="27"/>
      <c r="U6471" s="28"/>
      <c r="V6471" s="26"/>
      <c r="W6471" s="26"/>
      <c r="X6471" s="26"/>
      <c r="Y6471" s="37"/>
      <c r="Z6471" s="37"/>
      <c r="AA6471" s="37"/>
      <c r="AB6471" s="30"/>
      <c r="AC6471" s="30"/>
      <c r="AD6471" s="31"/>
      <c r="AE6471" s="30"/>
      <c r="AF6471" s="30"/>
      <c r="AG6471" s="32"/>
      <c r="AH6471" s="30"/>
      <c r="AJ6471" s="30"/>
      <c r="AK6471" s="30"/>
      <c r="AL6471" s="30"/>
      <c r="AM6471" s="30"/>
      <c r="AN6471" s="30"/>
      <c r="AO6471" s="30"/>
      <c r="AP6471" s="30"/>
      <c r="AQ6471" s="30"/>
      <c r="AR6471" s="30"/>
      <c r="AS6471" s="30"/>
      <c r="AT6471" s="30"/>
      <c r="AU6471" s="121"/>
      <c r="AV6471" s="153"/>
      <c r="AW6471" s="153"/>
      <c r="AX6471" s="129"/>
    </row>
    <row r="6472" spans="1:50" x14ac:dyDescent="0.25">
      <c r="A6472" s="120"/>
      <c r="B6472" s="28"/>
      <c r="C6472" s="25"/>
      <c r="D6472" s="25"/>
      <c r="E6472" s="25"/>
      <c r="F6472" s="29"/>
      <c r="G6472" s="29"/>
      <c r="H6472" s="29"/>
      <c r="I6472" s="29"/>
      <c r="J6472" s="29"/>
      <c r="K6472" s="25"/>
      <c r="L6472" s="25"/>
      <c r="M6472" s="25"/>
      <c r="N6472" s="25"/>
      <c r="O6472" s="25"/>
      <c r="P6472" s="25"/>
      <c r="Q6472" s="28"/>
      <c r="R6472" s="29"/>
      <c r="S6472" s="27"/>
      <c r="T6472" s="27"/>
      <c r="U6472" s="28"/>
      <c r="V6472" s="26"/>
      <c r="W6472" s="26"/>
      <c r="X6472" s="26"/>
      <c r="Y6472" s="37"/>
      <c r="Z6472" s="37"/>
      <c r="AA6472" s="37"/>
      <c r="AB6472" s="30"/>
      <c r="AC6472" s="30"/>
      <c r="AD6472" s="31"/>
      <c r="AE6472" s="30"/>
      <c r="AF6472" s="30"/>
      <c r="AG6472" s="32"/>
      <c r="AH6472" s="30"/>
      <c r="AJ6472" s="30"/>
      <c r="AK6472" s="30"/>
      <c r="AL6472" s="30"/>
      <c r="AM6472" s="30"/>
      <c r="AN6472" s="30"/>
      <c r="AO6472" s="30"/>
      <c r="AP6472" s="30"/>
      <c r="AQ6472" s="30"/>
      <c r="AR6472" s="30"/>
      <c r="AS6472" s="30"/>
      <c r="AT6472" s="30"/>
      <c r="AU6472" s="121"/>
      <c r="AV6472" s="153"/>
      <c r="AW6472" s="153"/>
      <c r="AX6472" s="129"/>
    </row>
    <row r="6473" spans="1:50" x14ac:dyDescent="0.25">
      <c r="A6473" s="120"/>
      <c r="B6473" s="28"/>
      <c r="C6473" s="25"/>
      <c r="D6473" s="25"/>
      <c r="E6473" s="25"/>
      <c r="F6473" s="29"/>
      <c r="G6473" s="29"/>
      <c r="H6473" s="29"/>
      <c r="I6473" s="29"/>
      <c r="J6473" s="29"/>
      <c r="K6473" s="25"/>
      <c r="L6473" s="25"/>
      <c r="M6473" s="25"/>
      <c r="N6473" s="25"/>
      <c r="O6473" s="25"/>
      <c r="P6473" s="25"/>
      <c r="Q6473" s="28"/>
      <c r="R6473" s="29"/>
      <c r="S6473" s="27"/>
      <c r="T6473" s="27"/>
      <c r="U6473" s="28"/>
      <c r="V6473" s="26"/>
      <c r="W6473" s="26"/>
      <c r="X6473" s="26"/>
      <c r="Y6473" s="37"/>
      <c r="Z6473" s="37"/>
      <c r="AA6473" s="37"/>
      <c r="AB6473" s="30"/>
      <c r="AC6473" s="30"/>
      <c r="AD6473" s="31"/>
      <c r="AE6473" s="30"/>
      <c r="AF6473" s="30"/>
      <c r="AG6473" s="32"/>
      <c r="AH6473" s="30"/>
      <c r="AJ6473" s="30"/>
      <c r="AK6473" s="30"/>
      <c r="AL6473" s="30"/>
      <c r="AM6473" s="30"/>
      <c r="AN6473" s="30"/>
      <c r="AO6473" s="30"/>
      <c r="AP6473" s="30"/>
      <c r="AQ6473" s="30"/>
      <c r="AR6473" s="30"/>
      <c r="AS6473" s="30"/>
      <c r="AT6473" s="30"/>
      <c r="AU6473" s="121"/>
      <c r="AV6473" s="153"/>
      <c r="AW6473" s="153"/>
      <c r="AX6473" s="129"/>
    </row>
    <row r="6474" spans="1:50" x14ac:dyDescent="0.25">
      <c r="A6474" s="120"/>
      <c r="B6474" s="28"/>
      <c r="C6474" s="25"/>
      <c r="D6474" s="25"/>
      <c r="E6474" s="25"/>
      <c r="F6474" s="29"/>
      <c r="G6474" s="29"/>
      <c r="H6474" s="29"/>
      <c r="I6474" s="29"/>
      <c r="J6474" s="29"/>
      <c r="K6474" s="25"/>
      <c r="L6474" s="25"/>
      <c r="M6474" s="25"/>
      <c r="N6474" s="25"/>
      <c r="O6474" s="25"/>
      <c r="P6474" s="25"/>
      <c r="Q6474" s="28"/>
      <c r="R6474" s="29"/>
      <c r="S6474" s="27"/>
      <c r="T6474" s="27"/>
      <c r="U6474" s="28"/>
      <c r="V6474" s="26"/>
      <c r="W6474" s="26"/>
      <c r="X6474" s="26"/>
      <c r="Y6474" s="37"/>
      <c r="Z6474" s="37"/>
      <c r="AA6474" s="37"/>
      <c r="AB6474" s="30"/>
      <c r="AC6474" s="30"/>
      <c r="AD6474" s="31"/>
      <c r="AE6474" s="30"/>
      <c r="AF6474" s="30"/>
      <c r="AG6474" s="32"/>
      <c r="AH6474" s="30"/>
      <c r="AJ6474" s="30"/>
      <c r="AK6474" s="30"/>
      <c r="AL6474" s="30"/>
      <c r="AM6474" s="30"/>
      <c r="AN6474" s="30"/>
      <c r="AO6474" s="30"/>
      <c r="AP6474" s="30"/>
      <c r="AQ6474" s="30"/>
      <c r="AR6474" s="30"/>
      <c r="AS6474" s="30"/>
      <c r="AT6474" s="30"/>
      <c r="AU6474" s="121"/>
      <c r="AV6474" s="153"/>
      <c r="AW6474" s="153"/>
      <c r="AX6474" s="129"/>
    </row>
    <row r="6475" spans="1:50" x14ac:dyDescent="0.25">
      <c r="A6475" s="120"/>
      <c r="B6475" s="28"/>
      <c r="C6475" s="25"/>
      <c r="D6475" s="25"/>
      <c r="E6475" s="25"/>
      <c r="F6475" s="29"/>
      <c r="G6475" s="29"/>
      <c r="H6475" s="29"/>
      <c r="I6475" s="29"/>
      <c r="J6475" s="29"/>
      <c r="K6475" s="25"/>
      <c r="L6475" s="25"/>
      <c r="M6475" s="25"/>
      <c r="N6475" s="25"/>
      <c r="O6475" s="25"/>
      <c r="P6475" s="25"/>
      <c r="Q6475" s="28"/>
      <c r="R6475" s="29"/>
      <c r="S6475" s="27"/>
      <c r="T6475" s="27"/>
      <c r="U6475" s="28"/>
      <c r="V6475" s="26"/>
      <c r="W6475" s="26"/>
      <c r="X6475" s="26"/>
      <c r="Y6475" s="37"/>
      <c r="Z6475" s="37"/>
      <c r="AA6475" s="37"/>
      <c r="AB6475" s="30"/>
      <c r="AC6475" s="30"/>
      <c r="AD6475" s="31"/>
      <c r="AE6475" s="30"/>
      <c r="AF6475" s="30"/>
      <c r="AG6475" s="32"/>
      <c r="AH6475" s="30"/>
      <c r="AJ6475" s="30"/>
      <c r="AK6475" s="30"/>
      <c r="AL6475" s="30"/>
      <c r="AM6475" s="30"/>
      <c r="AN6475" s="30"/>
      <c r="AO6475" s="30"/>
      <c r="AP6475" s="30"/>
      <c r="AQ6475" s="30"/>
      <c r="AR6475" s="30"/>
      <c r="AS6475" s="30"/>
      <c r="AT6475" s="30"/>
      <c r="AU6475" s="121"/>
      <c r="AV6475" s="153"/>
      <c r="AW6475" s="153"/>
      <c r="AX6475" s="129"/>
    </row>
    <row r="6476" spans="1:50" x14ac:dyDescent="0.25">
      <c r="A6476" s="120"/>
      <c r="B6476" s="28"/>
      <c r="C6476" s="25"/>
      <c r="D6476" s="25"/>
      <c r="E6476" s="25"/>
      <c r="F6476" s="29"/>
      <c r="G6476" s="29"/>
      <c r="H6476" s="29"/>
      <c r="I6476" s="29"/>
      <c r="J6476" s="29"/>
      <c r="K6476" s="25"/>
      <c r="L6476" s="25"/>
      <c r="M6476" s="25"/>
      <c r="N6476" s="25"/>
      <c r="O6476" s="25"/>
      <c r="P6476" s="25"/>
      <c r="Q6476" s="28"/>
      <c r="R6476" s="29"/>
      <c r="S6476" s="27"/>
      <c r="T6476" s="27"/>
      <c r="U6476" s="28"/>
      <c r="V6476" s="26"/>
      <c r="W6476" s="26"/>
      <c r="X6476" s="26"/>
      <c r="Y6476" s="37"/>
      <c r="Z6476" s="37"/>
      <c r="AA6476" s="37"/>
      <c r="AB6476" s="30"/>
      <c r="AC6476" s="30"/>
      <c r="AD6476" s="31"/>
      <c r="AE6476" s="30"/>
      <c r="AF6476" s="30"/>
      <c r="AG6476" s="32"/>
      <c r="AH6476" s="30"/>
      <c r="AJ6476" s="30"/>
      <c r="AK6476" s="30"/>
      <c r="AL6476" s="30"/>
      <c r="AM6476" s="30"/>
      <c r="AN6476" s="30"/>
      <c r="AO6476" s="30"/>
      <c r="AP6476" s="30"/>
      <c r="AQ6476" s="30"/>
      <c r="AR6476" s="30"/>
      <c r="AS6476" s="30"/>
      <c r="AT6476" s="30"/>
      <c r="AU6476" s="121"/>
      <c r="AV6476" s="129"/>
      <c r="AW6476" s="129"/>
      <c r="AX6476" s="129"/>
    </row>
    <row r="6477" spans="1:50" x14ac:dyDescent="0.25">
      <c r="A6477" s="120"/>
      <c r="B6477" s="28"/>
      <c r="C6477" s="25"/>
      <c r="D6477" s="25"/>
      <c r="E6477" s="25"/>
      <c r="F6477" s="29"/>
      <c r="G6477" s="29"/>
      <c r="H6477" s="29"/>
      <c r="I6477" s="29"/>
      <c r="J6477" s="29"/>
      <c r="K6477" s="25"/>
      <c r="L6477" s="25"/>
      <c r="M6477" s="25"/>
      <c r="N6477" s="25"/>
      <c r="O6477" s="25"/>
      <c r="P6477" s="25"/>
      <c r="Q6477" s="28"/>
      <c r="R6477" s="29"/>
      <c r="S6477" s="27"/>
      <c r="T6477" s="27"/>
      <c r="U6477" s="28"/>
      <c r="V6477" s="26"/>
      <c r="W6477" s="26"/>
      <c r="X6477" s="26"/>
      <c r="Y6477" s="37"/>
      <c r="Z6477" s="37"/>
      <c r="AA6477" s="37"/>
      <c r="AB6477" s="30"/>
      <c r="AC6477" s="30"/>
      <c r="AD6477" s="31"/>
      <c r="AE6477" s="30"/>
      <c r="AF6477" s="30"/>
      <c r="AG6477" s="32"/>
      <c r="AH6477" s="30"/>
      <c r="AJ6477" s="30"/>
      <c r="AK6477" s="30"/>
      <c r="AL6477" s="30"/>
      <c r="AM6477" s="30"/>
      <c r="AN6477" s="30"/>
      <c r="AO6477" s="30"/>
      <c r="AP6477" s="30"/>
      <c r="AQ6477" s="30"/>
      <c r="AR6477" s="30"/>
      <c r="AS6477" s="30"/>
      <c r="AT6477" s="30"/>
      <c r="AU6477" s="121"/>
      <c r="AV6477" s="153"/>
      <c r="AW6477" s="153"/>
      <c r="AX6477" s="129"/>
    </row>
    <row r="6478" spans="1:50" x14ac:dyDescent="0.25">
      <c r="A6478" s="120"/>
      <c r="B6478" s="28"/>
      <c r="C6478" s="25"/>
      <c r="D6478" s="25"/>
      <c r="E6478" s="25"/>
      <c r="F6478" s="29"/>
      <c r="G6478" s="29"/>
      <c r="H6478" s="29"/>
      <c r="I6478" s="29"/>
      <c r="J6478" s="29"/>
      <c r="K6478" s="25"/>
      <c r="L6478" s="25"/>
      <c r="M6478" s="25"/>
      <c r="N6478" s="25"/>
      <c r="O6478" s="25"/>
      <c r="P6478" s="25"/>
      <c r="Q6478" s="28"/>
      <c r="R6478" s="29"/>
      <c r="S6478" s="27"/>
      <c r="T6478" s="27"/>
      <c r="U6478" s="28"/>
      <c r="V6478" s="26"/>
      <c r="W6478" s="26"/>
      <c r="X6478" s="26"/>
      <c r="Y6478" s="37"/>
      <c r="Z6478" s="37"/>
      <c r="AA6478" s="37"/>
      <c r="AB6478" s="30"/>
      <c r="AC6478" s="30"/>
      <c r="AD6478" s="31"/>
      <c r="AE6478" s="30"/>
      <c r="AF6478" s="30"/>
      <c r="AG6478" s="32"/>
      <c r="AH6478" s="30"/>
      <c r="AJ6478" s="30"/>
      <c r="AK6478" s="30"/>
      <c r="AL6478" s="30"/>
      <c r="AM6478" s="30"/>
      <c r="AN6478" s="30"/>
      <c r="AO6478" s="30"/>
      <c r="AP6478" s="30"/>
      <c r="AQ6478" s="30"/>
      <c r="AR6478" s="30"/>
      <c r="AS6478" s="30"/>
      <c r="AT6478" s="30"/>
      <c r="AU6478" s="121"/>
      <c r="AV6478" s="153"/>
      <c r="AW6478" s="153"/>
      <c r="AX6478" s="129"/>
    </row>
    <row r="6479" spans="1:50" x14ac:dyDescent="0.25">
      <c r="A6479" s="120"/>
      <c r="B6479" s="28"/>
      <c r="C6479" s="25"/>
      <c r="D6479" s="25"/>
      <c r="E6479" s="25"/>
      <c r="F6479" s="29"/>
      <c r="G6479" s="29"/>
      <c r="H6479" s="29"/>
      <c r="I6479" s="29"/>
      <c r="J6479" s="29"/>
      <c r="K6479" s="25"/>
      <c r="L6479" s="25"/>
      <c r="M6479" s="25"/>
      <c r="N6479" s="25"/>
      <c r="O6479" s="25"/>
      <c r="P6479" s="25"/>
      <c r="Q6479" s="28"/>
      <c r="R6479" s="29"/>
      <c r="S6479" s="27"/>
      <c r="T6479" s="27"/>
      <c r="U6479" s="28"/>
      <c r="V6479" s="26"/>
      <c r="W6479" s="26"/>
      <c r="X6479" s="26"/>
      <c r="Y6479" s="37"/>
      <c r="Z6479" s="37"/>
      <c r="AA6479" s="37"/>
      <c r="AB6479" s="30"/>
      <c r="AC6479" s="30"/>
      <c r="AD6479" s="31"/>
      <c r="AE6479" s="30"/>
      <c r="AF6479" s="30"/>
      <c r="AG6479" s="32"/>
      <c r="AH6479" s="30"/>
      <c r="AJ6479" s="30"/>
      <c r="AK6479" s="30"/>
      <c r="AL6479" s="30"/>
      <c r="AM6479" s="30"/>
      <c r="AN6479" s="30"/>
      <c r="AO6479" s="30"/>
      <c r="AP6479" s="30"/>
      <c r="AQ6479" s="30"/>
      <c r="AR6479" s="30"/>
      <c r="AS6479" s="30"/>
      <c r="AT6479" s="30"/>
      <c r="AU6479" s="121"/>
      <c r="AV6479" s="153"/>
      <c r="AW6479" s="153"/>
      <c r="AX6479" s="129"/>
    </row>
    <row r="6480" spans="1:50" x14ac:dyDescent="0.25">
      <c r="A6480" s="120"/>
      <c r="B6480" s="28"/>
      <c r="C6480" s="25"/>
      <c r="D6480" s="25"/>
      <c r="E6480" s="25"/>
      <c r="F6480" s="29"/>
      <c r="G6480" s="29"/>
      <c r="H6480" s="29"/>
      <c r="I6480" s="29"/>
      <c r="J6480" s="29"/>
      <c r="K6480" s="25"/>
      <c r="L6480" s="25"/>
      <c r="M6480" s="25"/>
      <c r="N6480" s="25"/>
      <c r="O6480" s="25"/>
      <c r="P6480" s="25"/>
      <c r="Q6480" s="28"/>
      <c r="R6480" s="29"/>
      <c r="S6480" s="27"/>
      <c r="T6480" s="27"/>
      <c r="U6480" s="28"/>
      <c r="V6480" s="26"/>
      <c r="W6480" s="26"/>
      <c r="X6480" s="26"/>
      <c r="Y6480" s="37"/>
      <c r="Z6480" s="37"/>
      <c r="AA6480" s="37"/>
      <c r="AB6480" s="30"/>
      <c r="AC6480" s="30"/>
      <c r="AD6480" s="31"/>
      <c r="AE6480" s="30"/>
      <c r="AF6480" s="30"/>
      <c r="AG6480" s="32"/>
      <c r="AH6480" s="30"/>
      <c r="AJ6480" s="30"/>
      <c r="AK6480" s="30"/>
      <c r="AL6480" s="30"/>
      <c r="AM6480" s="30"/>
      <c r="AN6480" s="30"/>
      <c r="AO6480" s="30"/>
      <c r="AP6480" s="30"/>
      <c r="AQ6480" s="30"/>
      <c r="AR6480" s="30"/>
      <c r="AS6480" s="30"/>
      <c r="AT6480" s="30"/>
      <c r="AU6480" s="121"/>
      <c r="AV6480" s="153"/>
      <c r="AW6480" s="153"/>
      <c r="AX6480" s="129"/>
    </row>
    <row r="6481" spans="1:50" x14ac:dyDescent="0.25">
      <c r="A6481" s="120"/>
      <c r="B6481" s="28"/>
      <c r="C6481" s="25"/>
      <c r="D6481" s="25"/>
      <c r="E6481" s="25"/>
      <c r="F6481" s="29"/>
      <c r="G6481" s="29"/>
      <c r="H6481" s="29"/>
      <c r="I6481" s="29"/>
      <c r="J6481" s="29"/>
      <c r="K6481" s="25"/>
      <c r="L6481" s="25"/>
      <c r="M6481" s="25"/>
      <c r="N6481" s="25"/>
      <c r="O6481" s="25"/>
      <c r="P6481" s="25"/>
      <c r="Q6481" s="28"/>
      <c r="R6481" s="29"/>
      <c r="S6481" s="27"/>
      <c r="T6481" s="27"/>
      <c r="U6481" s="28"/>
      <c r="V6481" s="26"/>
      <c r="W6481" s="26"/>
      <c r="X6481" s="26"/>
      <c r="Y6481" s="37"/>
      <c r="Z6481" s="37"/>
      <c r="AA6481" s="37"/>
      <c r="AB6481" s="30"/>
      <c r="AC6481" s="30"/>
      <c r="AD6481" s="31"/>
      <c r="AE6481" s="30"/>
      <c r="AF6481" s="30"/>
      <c r="AG6481" s="32"/>
      <c r="AH6481" s="30"/>
      <c r="AJ6481" s="30"/>
      <c r="AK6481" s="30"/>
      <c r="AL6481" s="30"/>
      <c r="AM6481" s="30"/>
      <c r="AN6481" s="30"/>
      <c r="AO6481" s="30"/>
      <c r="AP6481" s="30"/>
      <c r="AQ6481" s="30"/>
      <c r="AR6481" s="30"/>
      <c r="AS6481" s="30"/>
      <c r="AT6481" s="30"/>
      <c r="AU6481" s="121"/>
      <c r="AV6481" s="153"/>
      <c r="AW6481" s="153"/>
      <c r="AX6481" s="129"/>
    </row>
    <row r="6482" spans="1:50" x14ac:dyDescent="0.25">
      <c r="A6482" s="120"/>
      <c r="B6482" s="28"/>
      <c r="C6482" s="25"/>
      <c r="D6482" s="25"/>
      <c r="E6482" s="25"/>
      <c r="F6482" s="29"/>
      <c r="G6482" s="29"/>
      <c r="H6482" s="29"/>
      <c r="I6482" s="29"/>
      <c r="J6482" s="29"/>
      <c r="K6482" s="25"/>
      <c r="L6482" s="25"/>
      <c r="M6482" s="25"/>
      <c r="N6482" s="25"/>
      <c r="O6482" s="25"/>
      <c r="P6482" s="25"/>
      <c r="Q6482" s="28"/>
      <c r="R6482" s="29"/>
      <c r="S6482" s="27"/>
      <c r="T6482" s="27"/>
      <c r="U6482" s="28"/>
      <c r="V6482" s="26"/>
      <c r="W6482" s="26"/>
      <c r="X6482" s="26"/>
      <c r="Y6482" s="37"/>
      <c r="Z6482" s="37"/>
      <c r="AA6482" s="37"/>
      <c r="AB6482" s="30"/>
      <c r="AC6482" s="30"/>
      <c r="AD6482" s="31"/>
      <c r="AE6482" s="30"/>
      <c r="AF6482" s="30"/>
      <c r="AG6482" s="32"/>
      <c r="AH6482" s="30"/>
      <c r="AJ6482" s="30"/>
      <c r="AK6482" s="30"/>
      <c r="AL6482" s="30"/>
      <c r="AM6482" s="30"/>
      <c r="AN6482" s="30"/>
      <c r="AO6482" s="30"/>
      <c r="AP6482" s="30"/>
      <c r="AQ6482" s="30"/>
      <c r="AR6482" s="30"/>
      <c r="AS6482" s="30"/>
      <c r="AT6482" s="30"/>
      <c r="AU6482" s="121"/>
      <c r="AV6482" s="153"/>
      <c r="AW6482" s="153"/>
      <c r="AX6482" s="129"/>
    </row>
    <row r="6483" spans="1:50" x14ac:dyDescent="0.25">
      <c r="A6483" s="120"/>
      <c r="B6483" s="28"/>
      <c r="C6483" s="25"/>
      <c r="D6483" s="25"/>
      <c r="E6483" s="25"/>
      <c r="F6483" s="29"/>
      <c r="G6483" s="29"/>
      <c r="H6483" s="29"/>
      <c r="I6483" s="29"/>
      <c r="J6483" s="29"/>
      <c r="K6483" s="25"/>
      <c r="L6483" s="25"/>
      <c r="M6483" s="25"/>
      <c r="N6483" s="25"/>
      <c r="O6483" s="25"/>
      <c r="P6483" s="25"/>
      <c r="Q6483" s="28"/>
      <c r="R6483" s="29"/>
      <c r="S6483" s="27"/>
      <c r="T6483" s="27"/>
      <c r="U6483" s="28"/>
      <c r="V6483" s="26"/>
      <c r="W6483" s="26"/>
      <c r="X6483" s="26"/>
      <c r="Y6483" s="37"/>
      <c r="Z6483" s="37"/>
      <c r="AA6483" s="37"/>
      <c r="AB6483" s="30"/>
      <c r="AC6483" s="30"/>
      <c r="AD6483" s="31"/>
      <c r="AE6483" s="30"/>
      <c r="AF6483" s="30"/>
      <c r="AG6483" s="32"/>
      <c r="AH6483" s="30"/>
      <c r="AJ6483" s="30"/>
      <c r="AK6483" s="30"/>
      <c r="AL6483" s="30"/>
      <c r="AM6483" s="30"/>
      <c r="AN6483" s="30"/>
      <c r="AO6483" s="30"/>
      <c r="AP6483" s="30"/>
      <c r="AQ6483" s="30"/>
      <c r="AR6483" s="30"/>
      <c r="AS6483" s="30"/>
      <c r="AT6483" s="30"/>
      <c r="AU6483" s="121"/>
      <c r="AV6483" s="153"/>
      <c r="AW6483" s="153"/>
      <c r="AX6483" s="129"/>
    </row>
    <row r="6484" spans="1:50" x14ac:dyDescent="0.25">
      <c r="A6484" s="120"/>
      <c r="B6484" s="28"/>
      <c r="C6484" s="25"/>
      <c r="D6484" s="25"/>
      <c r="E6484" s="25"/>
      <c r="F6484" s="29"/>
      <c r="G6484" s="29"/>
      <c r="H6484" s="29"/>
      <c r="I6484" s="29"/>
      <c r="J6484" s="29"/>
      <c r="K6484" s="25"/>
      <c r="L6484" s="25"/>
      <c r="M6484" s="25"/>
      <c r="N6484" s="25"/>
      <c r="O6484" s="25"/>
      <c r="P6484" s="25"/>
      <c r="Q6484" s="28"/>
      <c r="R6484" s="29"/>
      <c r="S6484" s="27"/>
      <c r="T6484" s="27"/>
      <c r="U6484" s="28"/>
      <c r="V6484" s="26"/>
      <c r="W6484" s="26"/>
      <c r="X6484" s="26"/>
      <c r="Y6484" s="37"/>
      <c r="Z6484" s="37"/>
      <c r="AA6484" s="37"/>
      <c r="AB6484" s="30"/>
      <c r="AC6484" s="30"/>
      <c r="AD6484" s="31"/>
      <c r="AE6484" s="30"/>
      <c r="AF6484" s="30"/>
      <c r="AG6484" s="32"/>
      <c r="AH6484" s="30"/>
      <c r="AJ6484" s="30"/>
      <c r="AK6484" s="30"/>
      <c r="AL6484" s="30"/>
      <c r="AM6484" s="30"/>
      <c r="AN6484" s="30"/>
      <c r="AO6484" s="30"/>
      <c r="AP6484" s="30"/>
      <c r="AQ6484" s="30"/>
      <c r="AR6484" s="30"/>
      <c r="AS6484" s="30"/>
      <c r="AT6484" s="30"/>
      <c r="AU6484" s="121"/>
      <c r="AV6484" s="153"/>
      <c r="AW6484" s="153"/>
      <c r="AX6484" s="129"/>
    </row>
    <row r="6485" spans="1:50" x14ac:dyDescent="0.25">
      <c r="A6485" s="120"/>
      <c r="B6485" s="28"/>
      <c r="C6485" s="25"/>
      <c r="D6485" s="25"/>
      <c r="E6485" s="25"/>
      <c r="F6485" s="29"/>
      <c r="G6485" s="29"/>
      <c r="H6485" s="29"/>
      <c r="I6485" s="29"/>
      <c r="J6485" s="29"/>
      <c r="K6485" s="25"/>
      <c r="L6485" s="25"/>
      <c r="M6485" s="25"/>
      <c r="N6485" s="25"/>
      <c r="O6485" s="25"/>
      <c r="P6485" s="25"/>
      <c r="Q6485" s="28"/>
      <c r="R6485" s="29"/>
      <c r="S6485" s="27"/>
      <c r="T6485" s="27"/>
      <c r="U6485" s="28"/>
      <c r="V6485" s="26"/>
      <c r="W6485" s="26"/>
      <c r="X6485" s="26"/>
      <c r="Y6485" s="37"/>
      <c r="Z6485" s="37"/>
      <c r="AA6485" s="37"/>
      <c r="AB6485" s="30"/>
      <c r="AC6485" s="30"/>
      <c r="AD6485" s="31"/>
      <c r="AE6485" s="30"/>
      <c r="AF6485" s="30"/>
      <c r="AG6485" s="32"/>
      <c r="AH6485" s="30"/>
      <c r="AJ6485" s="30"/>
      <c r="AK6485" s="30"/>
      <c r="AL6485" s="30"/>
      <c r="AM6485" s="30"/>
      <c r="AN6485" s="30"/>
      <c r="AO6485" s="30"/>
      <c r="AP6485" s="30"/>
      <c r="AQ6485" s="30"/>
      <c r="AR6485" s="30"/>
      <c r="AS6485" s="30"/>
      <c r="AT6485" s="30"/>
      <c r="AU6485" s="121"/>
      <c r="AV6485" s="153"/>
      <c r="AW6485" s="153"/>
      <c r="AX6485" s="129"/>
    </row>
    <row r="6486" spans="1:50" x14ac:dyDescent="0.25">
      <c r="A6486" s="120"/>
      <c r="B6486" s="28"/>
      <c r="C6486" s="25"/>
      <c r="D6486" s="25"/>
      <c r="E6486" s="25"/>
      <c r="F6486" s="29"/>
      <c r="G6486" s="29"/>
      <c r="H6486" s="29"/>
      <c r="I6486" s="29"/>
      <c r="J6486" s="29"/>
      <c r="K6486" s="25"/>
      <c r="L6486" s="25"/>
      <c r="M6486" s="25"/>
      <c r="N6486" s="25"/>
      <c r="O6486" s="25"/>
      <c r="P6486" s="25"/>
      <c r="Q6486" s="28"/>
      <c r="R6486" s="29"/>
      <c r="S6486" s="27"/>
      <c r="T6486" s="27"/>
      <c r="U6486" s="28"/>
      <c r="V6486" s="26"/>
      <c r="W6486" s="26"/>
      <c r="X6486" s="26"/>
      <c r="Y6486" s="37"/>
      <c r="Z6486" s="37"/>
      <c r="AA6486" s="37"/>
      <c r="AB6486" s="30"/>
      <c r="AC6486" s="30"/>
      <c r="AD6486" s="31"/>
      <c r="AE6486" s="30"/>
      <c r="AF6486" s="30"/>
      <c r="AG6486" s="32"/>
      <c r="AH6486" s="30"/>
      <c r="AJ6486" s="30"/>
      <c r="AK6486" s="30"/>
      <c r="AL6486" s="30"/>
      <c r="AM6486" s="30"/>
      <c r="AN6486" s="30"/>
      <c r="AO6486" s="30"/>
      <c r="AP6486" s="30"/>
      <c r="AQ6486" s="30"/>
      <c r="AR6486" s="30"/>
      <c r="AS6486" s="30"/>
      <c r="AT6486" s="30"/>
      <c r="AU6486" s="121"/>
      <c r="AV6486" s="153"/>
      <c r="AW6486" s="153"/>
      <c r="AX6486" s="129"/>
    </row>
    <row r="6487" spans="1:50" x14ac:dyDescent="0.25">
      <c r="A6487" s="120"/>
      <c r="B6487" s="28"/>
      <c r="C6487" s="25"/>
      <c r="D6487" s="25"/>
      <c r="E6487" s="25"/>
      <c r="F6487" s="29"/>
      <c r="G6487" s="29"/>
      <c r="H6487" s="29"/>
      <c r="I6487" s="29"/>
      <c r="J6487" s="29"/>
      <c r="K6487" s="25"/>
      <c r="L6487" s="25"/>
      <c r="M6487" s="25"/>
      <c r="N6487" s="25"/>
      <c r="O6487" s="25"/>
      <c r="P6487" s="25"/>
      <c r="Q6487" s="28"/>
      <c r="R6487" s="29"/>
      <c r="S6487" s="27"/>
      <c r="T6487" s="27"/>
      <c r="U6487" s="28"/>
      <c r="V6487" s="26"/>
      <c r="W6487" s="26"/>
      <c r="X6487" s="26"/>
      <c r="Y6487" s="37"/>
      <c r="Z6487" s="37"/>
      <c r="AA6487" s="37"/>
      <c r="AB6487" s="30"/>
      <c r="AC6487" s="30"/>
      <c r="AD6487" s="31"/>
      <c r="AE6487" s="30"/>
      <c r="AF6487" s="30"/>
      <c r="AG6487" s="32"/>
      <c r="AH6487" s="30"/>
      <c r="AJ6487" s="30"/>
      <c r="AK6487" s="30"/>
      <c r="AL6487" s="30"/>
      <c r="AM6487" s="30"/>
      <c r="AN6487" s="30"/>
      <c r="AO6487" s="30"/>
      <c r="AP6487" s="30"/>
      <c r="AQ6487" s="30"/>
      <c r="AR6487" s="30"/>
      <c r="AS6487" s="30"/>
      <c r="AT6487" s="30"/>
      <c r="AU6487" s="121"/>
      <c r="AV6487" s="153"/>
      <c r="AW6487" s="153"/>
      <c r="AX6487" s="129"/>
    </row>
    <row r="6488" spans="1:50" x14ac:dyDescent="0.25">
      <c r="A6488" s="120"/>
      <c r="B6488" s="28"/>
      <c r="C6488" s="25"/>
      <c r="D6488" s="25"/>
      <c r="E6488" s="25"/>
      <c r="F6488" s="29"/>
      <c r="G6488" s="29"/>
      <c r="H6488" s="29"/>
      <c r="I6488" s="29"/>
      <c r="J6488" s="29"/>
      <c r="K6488" s="25"/>
      <c r="L6488" s="25"/>
      <c r="M6488" s="25"/>
      <c r="N6488" s="25"/>
      <c r="O6488" s="25"/>
      <c r="P6488" s="25"/>
      <c r="Q6488" s="28"/>
      <c r="R6488" s="29"/>
      <c r="S6488" s="27"/>
      <c r="T6488" s="27"/>
      <c r="U6488" s="28"/>
      <c r="V6488" s="26"/>
      <c r="W6488" s="26"/>
      <c r="X6488" s="26"/>
      <c r="Y6488" s="37"/>
      <c r="Z6488" s="37"/>
      <c r="AA6488" s="37"/>
      <c r="AB6488" s="30"/>
      <c r="AC6488" s="30"/>
      <c r="AD6488" s="31"/>
      <c r="AE6488" s="30"/>
      <c r="AF6488" s="30"/>
      <c r="AG6488" s="32"/>
      <c r="AH6488" s="30"/>
      <c r="AJ6488" s="30"/>
      <c r="AK6488" s="30"/>
      <c r="AL6488" s="30"/>
      <c r="AM6488" s="30"/>
      <c r="AN6488" s="30"/>
      <c r="AO6488" s="30"/>
      <c r="AP6488" s="30"/>
      <c r="AQ6488" s="30"/>
      <c r="AR6488" s="30"/>
      <c r="AS6488" s="30"/>
      <c r="AT6488" s="30"/>
      <c r="AU6488" s="121"/>
      <c r="AV6488" s="153"/>
      <c r="AW6488" s="153"/>
      <c r="AX6488" s="129"/>
    </row>
    <row r="6489" spans="1:50" x14ac:dyDescent="0.25">
      <c r="A6489" s="120"/>
      <c r="B6489" s="28"/>
      <c r="C6489" s="25"/>
      <c r="D6489" s="25"/>
      <c r="E6489" s="25"/>
      <c r="F6489" s="29"/>
      <c r="G6489" s="29"/>
      <c r="H6489" s="29"/>
      <c r="I6489" s="29"/>
      <c r="J6489" s="29"/>
      <c r="K6489" s="25"/>
      <c r="L6489" s="25"/>
      <c r="M6489" s="25"/>
      <c r="N6489" s="25"/>
      <c r="O6489" s="25"/>
      <c r="P6489" s="25"/>
      <c r="Q6489" s="28"/>
      <c r="R6489" s="29"/>
      <c r="S6489" s="27"/>
      <c r="T6489" s="27"/>
      <c r="U6489" s="28"/>
      <c r="V6489" s="26"/>
      <c r="W6489" s="26"/>
      <c r="X6489" s="26"/>
      <c r="Y6489" s="37"/>
      <c r="Z6489" s="37"/>
      <c r="AA6489" s="37"/>
      <c r="AB6489" s="30"/>
      <c r="AC6489" s="30"/>
      <c r="AD6489" s="31"/>
      <c r="AE6489" s="30"/>
      <c r="AF6489" s="30"/>
      <c r="AG6489" s="32"/>
      <c r="AH6489" s="30"/>
      <c r="AJ6489" s="30"/>
      <c r="AK6489" s="30"/>
      <c r="AL6489" s="30"/>
      <c r="AM6489" s="30"/>
      <c r="AN6489" s="30"/>
      <c r="AO6489" s="30"/>
      <c r="AP6489" s="30"/>
      <c r="AQ6489" s="30"/>
      <c r="AR6489" s="30"/>
      <c r="AS6489" s="30"/>
      <c r="AT6489" s="30"/>
      <c r="AU6489" s="121"/>
      <c r="AV6489" s="153"/>
      <c r="AW6489" s="153"/>
      <c r="AX6489" s="129"/>
    </row>
    <row r="6490" spans="1:50" x14ac:dyDescent="0.25">
      <c r="A6490" s="120"/>
      <c r="B6490" s="28"/>
      <c r="C6490" s="25"/>
      <c r="D6490" s="25"/>
      <c r="E6490" s="25"/>
      <c r="F6490" s="29"/>
      <c r="G6490" s="29"/>
      <c r="H6490" s="29"/>
      <c r="I6490" s="29"/>
      <c r="J6490" s="29"/>
      <c r="K6490" s="25"/>
      <c r="L6490" s="25"/>
      <c r="M6490" s="25"/>
      <c r="N6490" s="25"/>
      <c r="O6490" s="25"/>
      <c r="P6490" s="25"/>
      <c r="Q6490" s="28"/>
      <c r="R6490" s="29"/>
      <c r="S6490" s="27"/>
      <c r="T6490" s="27"/>
      <c r="U6490" s="28"/>
      <c r="V6490" s="26"/>
      <c r="W6490" s="26"/>
      <c r="X6490" s="26"/>
      <c r="Y6490" s="37"/>
      <c r="Z6490" s="37"/>
      <c r="AA6490" s="37"/>
      <c r="AB6490" s="30"/>
      <c r="AC6490" s="30"/>
      <c r="AD6490" s="31"/>
      <c r="AE6490" s="30"/>
      <c r="AF6490" s="30"/>
      <c r="AG6490" s="32"/>
      <c r="AH6490" s="30"/>
      <c r="AJ6490" s="30"/>
      <c r="AK6490" s="30"/>
      <c r="AL6490" s="30"/>
      <c r="AM6490" s="30"/>
      <c r="AN6490" s="30"/>
      <c r="AO6490" s="30"/>
      <c r="AP6490" s="30"/>
      <c r="AQ6490" s="30"/>
      <c r="AR6490" s="30"/>
      <c r="AS6490" s="30"/>
      <c r="AT6490" s="30"/>
      <c r="AU6490" s="121"/>
      <c r="AV6490" s="153"/>
      <c r="AW6490" s="153"/>
      <c r="AX6490" s="129"/>
    </row>
    <row r="6491" spans="1:50" x14ac:dyDescent="0.25">
      <c r="A6491" s="120"/>
      <c r="B6491" s="28"/>
      <c r="C6491" s="25"/>
      <c r="D6491" s="25"/>
      <c r="E6491" s="25"/>
      <c r="F6491" s="29"/>
      <c r="G6491" s="29"/>
      <c r="H6491" s="29"/>
      <c r="I6491" s="29"/>
      <c r="J6491" s="29"/>
      <c r="K6491" s="25"/>
      <c r="L6491" s="25"/>
      <c r="M6491" s="25"/>
      <c r="N6491" s="25"/>
      <c r="O6491" s="25"/>
      <c r="P6491" s="25"/>
      <c r="Q6491" s="28"/>
      <c r="R6491" s="29"/>
      <c r="S6491" s="27"/>
      <c r="T6491" s="27"/>
      <c r="U6491" s="28"/>
      <c r="V6491" s="26"/>
      <c r="W6491" s="26"/>
      <c r="X6491" s="26"/>
      <c r="Y6491" s="37"/>
      <c r="Z6491" s="37"/>
      <c r="AA6491" s="37"/>
      <c r="AB6491" s="30"/>
      <c r="AC6491" s="30"/>
      <c r="AD6491" s="31"/>
      <c r="AE6491" s="30"/>
      <c r="AF6491" s="30"/>
      <c r="AG6491" s="32"/>
      <c r="AH6491" s="30"/>
      <c r="AJ6491" s="30"/>
      <c r="AK6491" s="30"/>
      <c r="AL6491" s="30"/>
      <c r="AM6491" s="30"/>
      <c r="AN6491" s="30"/>
      <c r="AO6491" s="30"/>
      <c r="AP6491" s="30"/>
      <c r="AQ6491" s="30"/>
      <c r="AR6491" s="30"/>
      <c r="AS6491" s="30"/>
      <c r="AT6491" s="30"/>
      <c r="AU6491" s="121"/>
      <c r="AV6491" s="153"/>
      <c r="AW6491" s="153"/>
      <c r="AX6491" s="129"/>
    </row>
    <row r="6492" spans="1:50" x14ac:dyDescent="0.25">
      <c r="A6492" s="120"/>
      <c r="B6492" s="28"/>
      <c r="C6492" s="25"/>
      <c r="D6492" s="25"/>
      <c r="E6492" s="25"/>
      <c r="F6492" s="29"/>
      <c r="G6492" s="29"/>
      <c r="H6492" s="29"/>
      <c r="I6492" s="29"/>
      <c r="J6492" s="29"/>
      <c r="K6492" s="25"/>
      <c r="L6492" s="25"/>
      <c r="M6492" s="25"/>
      <c r="N6492" s="25"/>
      <c r="O6492" s="25"/>
      <c r="P6492" s="25"/>
      <c r="Q6492" s="28"/>
      <c r="R6492" s="29"/>
      <c r="S6492" s="27"/>
      <c r="T6492" s="27"/>
      <c r="U6492" s="28"/>
      <c r="V6492" s="26"/>
      <c r="W6492" s="26"/>
      <c r="X6492" s="26"/>
      <c r="Y6492" s="37"/>
      <c r="Z6492" s="37"/>
      <c r="AA6492" s="37"/>
      <c r="AB6492" s="30"/>
      <c r="AC6492" s="30"/>
      <c r="AD6492" s="31"/>
      <c r="AE6492" s="30"/>
      <c r="AF6492" s="30"/>
      <c r="AG6492" s="32"/>
      <c r="AH6492" s="30"/>
      <c r="AJ6492" s="30"/>
      <c r="AK6492" s="30"/>
      <c r="AL6492" s="30"/>
      <c r="AM6492" s="30"/>
      <c r="AN6492" s="30"/>
      <c r="AO6492" s="30"/>
      <c r="AP6492" s="30"/>
      <c r="AQ6492" s="30"/>
      <c r="AR6492" s="30"/>
      <c r="AS6492" s="30"/>
      <c r="AT6492" s="30"/>
      <c r="AU6492" s="121"/>
      <c r="AV6492" s="153"/>
      <c r="AW6492" s="153"/>
      <c r="AX6492" s="129"/>
    </row>
    <row r="6493" spans="1:50" x14ac:dyDescent="0.25">
      <c r="A6493" s="120"/>
      <c r="B6493" s="28"/>
      <c r="C6493" s="25"/>
      <c r="D6493" s="25"/>
      <c r="E6493" s="25"/>
      <c r="F6493" s="29"/>
      <c r="G6493" s="29"/>
      <c r="H6493" s="29"/>
      <c r="I6493" s="29"/>
      <c r="J6493" s="29"/>
      <c r="K6493" s="25"/>
      <c r="L6493" s="25"/>
      <c r="M6493" s="25"/>
      <c r="N6493" s="25"/>
      <c r="O6493" s="25"/>
      <c r="P6493" s="25"/>
      <c r="Q6493" s="28"/>
      <c r="R6493" s="29"/>
      <c r="S6493" s="27"/>
      <c r="T6493" s="27"/>
      <c r="U6493" s="28"/>
      <c r="V6493" s="26"/>
      <c r="W6493" s="26"/>
      <c r="X6493" s="26"/>
      <c r="Y6493" s="37"/>
      <c r="Z6493" s="37"/>
      <c r="AA6493" s="37"/>
      <c r="AB6493" s="30"/>
      <c r="AC6493" s="30"/>
      <c r="AD6493" s="31"/>
      <c r="AE6493" s="30"/>
      <c r="AF6493" s="30"/>
      <c r="AG6493" s="32"/>
      <c r="AH6493" s="30"/>
      <c r="AJ6493" s="30"/>
      <c r="AK6493" s="30"/>
      <c r="AL6493" s="30"/>
      <c r="AM6493" s="30"/>
      <c r="AN6493" s="30"/>
      <c r="AO6493" s="30"/>
      <c r="AP6493" s="30"/>
      <c r="AQ6493" s="30"/>
      <c r="AR6493" s="30"/>
      <c r="AS6493" s="30"/>
      <c r="AT6493" s="30"/>
      <c r="AU6493" s="121"/>
      <c r="AV6493" s="153"/>
      <c r="AW6493" s="153"/>
      <c r="AX6493" s="129"/>
    </row>
    <row r="6494" spans="1:50" x14ac:dyDescent="0.25">
      <c r="A6494" s="120"/>
      <c r="B6494" s="28"/>
      <c r="C6494" s="25"/>
      <c r="D6494" s="25"/>
      <c r="E6494" s="25"/>
      <c r="F6494" s="29"/>
      <c r="G6494" s="29"/>
      <c r="H6494" s="29"/>
      <c r="I6494" s="29"/>
      <c r="J6494" s="29"/>
      <c r="K6494" s="25"/>
      <c r="L6494" s="25"/>
      <c r="M6494" s="25"/>
      <c r="N6494" s="25"/>
      <c r="O6494" s="25"/>
      <c r="P6494" s="25"/>
      <c r="Q6494" s="28"/>
      <c r="R6494" s="29"/>
      <c r="S6494" s="27"/>
      <c r="T6494" s="27"/>
      <c r="U6494" s="28"/>
      <c r="V6494" s="26"/>
      <c r="W6494" s="26"/>
      <c r="X6494" s="26"/>
      <c r="Y6494" s="37"/>
      <c r="Z6494" s="37"/>
      <c r="AA6494" s="37"/>
      <c r="AB6494" s="30"/>
      <c r="AC6494" s="30"/>
      <c r="AD6494" s="31"/>
      <c r="AE6494" s="30"/>
      <c r="AF6494" s="30"/>
      <c r="AG6494" s="32"/>
      <c r="AH6494" s="30"/>
      <c r="AJ6494" s="30"/>
      <c r="AK6494" s="30"/>
      <c r="AL6494" s="30"/>
      <c r="AM6494" s="30"/>
      <c r="AN6494" s="30"/>
      <c r="AO6494" s="30"/>
      <c r="AP6494" s="30"/>
      <c r="AQ6494" s="30"/>
      <c r="AR6494" s="30"/>
      <c r="AS6494" s="30"/>
      <c r="AT6494" s="30"/>
      <c r="AU6494" s="121"/>
      <c r="AV6494" s="153"/>
      <c r="AW6494" s="153"/>
      <c r="AX6494" s="129"/>
    </row>
    <row r="6495" spans="1:50" x14ac:dyDescent="0.25">
      <c r="A6495" s="120"/>
      <c r="B6495" s="28"/>
      <c r="C6495" s="25"/>
      <c r="D6495" s="25"/>
      <c r="E6495" s="25"/>
      <c r="F6495" s="29"/>
      <c r="G6495" s="29"/>
      <c r="H6495" s="29"/>
      <c r="I6495" s="29"/>
      <c r="J6495" s="29"/>
      <c r="K6495" s="25"/>
      <c r="L6495" s="25"/>
      <c r="M6495" s="25"/>
      <c r="N6495" s="25"/>
      <c r="O6495" s="25"/>
      <c r="P6495" s="25"/>
      <c r="Q6495" s="28"/>
      <c r="R6495" s="29"/>
      <c r="S6495" s="27"/>
      <c r="T6495" s="27"/>
      <c r="U6495" s="28"/>
      <c r="V6495" s="26"/>
      <c r="W6495" s="26"/>
      <c r="X6495" s="26"/>
      <c r="Y6495" s="37"/>
      <c r="Z6495" s="37"/>
      <c r="AA6495" s="37"/>
      <c r="AB6495" s="30"/>
      <c r="AC6495" s="30"/>
      <c r="AD6495" s="31"/>
      <c r="AE6495" s="30"/>
      <c r="AF6495" s="30"/>
      <c r="AG6495" s="32"/>
      <c r="AH6495" s="30"/>
      <c r="AJ6495" s="30"/>
      <c r="AK6495" s="30"/>
      <c r="AL6495" s="30"/>
      <c r="AM6495" s="30"/>
      <c r="AN6495" s="30"/>
      <c r="AO6495" s="30"/>
      <c r="AP6495" s="30"/>
      <c r="AQ6495" s="30"/>
      <c r="AR6495" s="30"/>
      <c r="AS6495" s="30"/>
      <c r="AT6495" s="30"/>
      <c r="AU6495" s="121"/>
      <c r="AV6495" s="129"/>
      <c r="AW6495" s="129"/>
      <c r="AX6495" s="129"/>
    </row>
    <row r="6496" spans="1:50" x14ac:dyDescent="0.25">
      <c r="A6496" s="120"/>
      <c r="B6496" s="28"/>
      <c r="C6496" s="25"/>
      <c r="D6496" s="25"/>
      <c r="E6496" s="25"/>
      <c r="F6496" s="29"/>
      <c r="G6496" s="29"/>
      <c r="H6496" s="29"/>
      <c r="I6496" s="29"/>
      <c r="J6496" s="29"/>
      <c r="K6496" s="25"/>
      <c r="L6496" s="25"/>
      <c r="M6496" s="25"/>
      <c r="N6496" s="25"/>
      <c r="O6496" s="25"/>
      <c r="P6496" s="25"/>
      <c r="Q6496" s="28"/>
      <c r="R6496" s="29"/>
      <c r="S6496" s="27"/>
      <c r="T6496" s="27"/>
      <c r="U6496" s="28"/>
      <c r="V6496" s="26"/>
      <c r="W6496" s="26"/>
      <c r="X6496" s="26"/>
      <c r="Y6496" s="37"/>
      <c r="Z6496" s="37"/>
      <c r="AA6496" s="37"/>
      <c r="AB6496" s="30"/>
      <c r="AC6496" s="30"/>
      <c r="AD6496" s="31"/>
      <c r="AE6496" s="30"/>
      <c r="AF6496" s="30"/>
      <c r="AG6496" s="32"/>
      <c r="AH6496" s="30"/>
      <c r="AJ6496" s="30"/>
      <c r="AK6496" s="30"/>
      <c r="AL6496" s="30"/>
      <c r="AM6496" s="30"/>
      <c r="AN6496" s="30"/>
      <c r="AO6496" s="30"/>
      <c r="AP6496" s="30"/>
      <c r="AQ6496" s="30"/>
      <c r="AR6496" s="30"/>
      <c r="AS6496" s="30"/>
      <c r="AT6496" s="30"/>
      <c r="AU6496" s="121"/>
      <c r="AV6496" s="153"/>
      <c r="AW6496" s="153"/>
      <c r="AX6496" s="129"/>
    </row>
    <row r="6497" spans="1:50" x14ac:dyDescent="0.25">
      <c r="A6497" s="120"/>
      <c r="B6497" s="28"/>
      <c r="C6497" s="25"/>
      <c r="D6497" s="25"/>
      <c r="E6497" s="25"/>
      <c r="F6497" s="29"/>
      <c r="G6497" s="29"/>
      <c r="H6497" s="29"/>
      <c r="I6497" s="29"/>
      <c r="J6497" s="29"/>
      <c r="K6497" s="25"/>
      <c r="L6497" s="25"/>
      <c r="M6497" s="25"/>
      <c r="N6497" s="25"/>
      <c r="O6497" s="25"/>
      <c r="P6497" s="25"/>
      <c r="Q6497" s="28"/>
      <c r="R6497" s="29"/>
      <c r="S6497" s="27"/>
      <c r="T6497" s="27"/>
      <c r="U6497" s="28"/>
      <c r="V6497" s="26"/>
      <c r="W6497" s="26"/>
      <c r="X6497" s="26"/>
      <c r="Y6497" s="37"/>
      <c r="Z6497" s="37"/>
      <c r="AA6497" s="37"/>
      <c r="AB6497" s="30"/>
      <c r="AC6497" s="30"/>
      <c r="AD6497" s="31"/>
      <c r="AE6497" s="30"/>
      <c r="AF6497" s="30"/>
      <c r="AG6497" s="32"/>
      <c r="AH6497" s="30"/>
      <c r="AJ6497" s="30"/>
      <c r="AK6497" s="30"/>
      <c r="AL6497" s="30"/>
      <c r="AM6497" s="30"/>
      <c r="AN6497" s="30"/>
      <c r="AO6497" s="30"/>
      <c r="AP6497" s="30"/>
      <c r="AQ6497" s="30"/>
      <c r="AR6497" s="30"/>
      <c r="AS6497" s="30"/>
      <c r="AT6497" s="30"/>
      <c r="AU6497" s="121"/>
      <c r="AV6497" s="153"/>
      <c r="AW6497" s="153"/>
      <c r="AX6497" s="129"/>
    </row>
    <row r="6498" spans="1:50" x14ac:dyDescent="0.25">
      <c r="A6498" s="120"/>
      <c r="B6498" s="28"/>
      <c r="C6498" s="25"/>
      <c r="D6498" s="25"/>
      <c r="E6498" s="25"/>
      <c r="F6498" s="29"/>
      <c r="G6498" s="29"/>
      <c r="H6498" s="29"/>
      <c r="I6498" s="29"/>
      <c r="J6498" s="29"/>
      <c r="K6498" s="25"/>
      <c r="L6498" s="25"/>
      <c r="M6498" s="25"/>
      <c r="N6498" s="25"/>
      <c r="O6498" s="25"/>
      <c r="P6498" s="25"/>
      <c r="Q6498" s="28"/>
      <c r="R6498" s="29"/>
      <c r="S6498" s="27"/>
      <c r="T6498" s="27"/>
      <c r="U6498" s="28"/>
      <c r="V6498" s="26"/>
      <c r="W6498" s="26"/>
      <c r="X6498" s="26"/>
      <c r="Y6498" s="37"/>
      <c r="Z6498" s="37"/>
      <c r="AA6498" s="37"/>
      <c r="AB6498" s="30"/>
      <c r="AC6498" s="30"/>
      <c r="AD6498" s="31"/>
      <c r="AE6498" s="30"/>
      <c r="AF6498" s="30"/>
      <c r="AG6498" s="32"/>
      <c r="AH6498" s="30"/>
      <c r="AJ6498" s="30"/>
      <c r="AK6498" s="30"/>
      <c r="AL6498" s="30"/>
      <c r="AM6498" s="30"/>
      <c r="AN6498" s="30"/>
      <c r="AO6498" s="30"/>
      <c r="AP6498" s="30"/>
      <c r="AQ6498" s="30"/>
      <c r="AR6498" s="30"/>
      <c r="AS6498" s="30"/>
      <c r="AT6498" s="30"/>
      <c r="AU6498" s="121"/>
      <c r="AV6498" s="153"/>
      <c r="AW6498" s="153"/>
      <c r="AX6498" s="129"/>
    </row>
    <row r="6499" spans="1:50" x14ac:dyDescent="0.25">
      <c r="A6499" s="120"/>
      <c r="B6499" s="28"/>
      <c r="C6499" s="25"/>
      <c r="D6499" s="25"/>
      <c r="E6499" s="25"/>
      <c r="F6499" s="29"/>
      <c r="G6499" s="29"/>
      <c r="H6499" s="29"/>
      <c r="I6499" s="29"/>
      <c r="J6499" s="29"/>
      <c r="K6499" s="25"/>
      <c r="L6499" s="25"/>
      <c r="M6499" s="25"/>
      <c r="N6499" s="25"/>
      <c r="O6499" s="25"/>
      <c r="P6499" s="25"/>
      <c r="Q6499" s="28"/>
      <c r="R6499" s="29"/>
      <c r="S6499" s="27"/>
      <c r="T6499" s="27"/>
      <c r="U6499" s="28"/>
      <c r="V6499" s="26"/>
      <c r="W6499" s="26"/>
      <c r="X6499" s="26"/>
      <c r="Y6499" s="37"/>
      <c r="Z6499" s="37"/>
      <c r="AA6499" s="37"/>
      <c r="AB6499" s="30"/>
      <c r="AC6499" s="30"/>
      <c r="AD6499" s="31"/>
      <c r="AE6499" s="30"/>
      <c r="AF6499" s="30"/>
      <c r="AG6499" s="32"/>
      <c r="AH6499" s="30"/>
      <c r="AJ6499" s="30"/>
      <c r="AK6499" s="30"/>
      <c r="AL6499" s="30"/>
      <c r="AM6499" s="30"/>
      <c r="AN6499" s="30"/>
      <c r="AO6499" s="30"/>
      <c r="AP6499" s="30"/>
      <c r="AQ6499" s="30"/>
      <c r="AR6499" s="30"/>
      <c r="AS6499" s="30"/>
      <c r="AT6499" s="30"/>
      <c r="AU6499" s="121"/>
      <c r="AV6499" s="153"/>
      <c r="AW6499" s="153"/>
      <c r="AX6499" s="129"/>
    </row>
    <row r="6500" spans="1:50" x14ac:dyDescent="0.25">
      <c r="A6500" s="120"/>
      <c r="B6500" s="28"/>
      <c r="C6500" s="25"/>
      <c r="D6500" s="25"/>
      <c r="E6500" s="25"/>
      <c r="F6500" s="29"/>
      <c r="G6500" s="29"/>
      <c r="H6500" s="29"/>
      <c r="I6500" s="29"/>
      <c r="J6500" s="29"/>
      <c r="K6500" s="25"/>
      <c r="L6500" s="25"/>
      <c r="M6500" s="25"/>
      <c r="N6500" s="25"/>
      <c r="O6500" s="25"/>
      <c r="P6500" s="25"/>
      <c r="Q6500" s="28"/>
      <c r="R6500" s="29"/>
      <c r="S6500" s="27"/>
      <c r="T6500" s="27"/>
      <c r="U6500" s="28"/>
      <c r="V6500" s="26"/>
      <c r="W6500" s="26"/>
      <c r="X6500" s="26"/>
      <c r="Y6500" s="37"/>
      <c r="Z6500" s="37"/>
      <c r="AA6500" s="37"/>
      <c r="AB6500" s="30"/>
      <c r="AC6500" s="30"/>
      <c r="AD6500" s="31"/>
      <c r="AE6500" s="30"/>
      <c r="AF6500" s="30"/>
      <c r="AG6500" s="32"/>
      <c r="AH6500" s="30"/>
      <c r="AJ6500" s="30"/>
      <c r="AK6500" s="30"/>
      <c r="AL6500" s="30"/>
      <c r="AM6500" s="30"/>
      <c r="AN6500" s="30"/>
      <c r="AO6500" s="30"/>
      <c r="AP6500" s="30"/>
      <c r="AQ6500" s="30"/>
      <c r="AR6500" s="30"/>
      <c r="AS6500" s="30"/>
      <c r="AT6500" s="30"/>
      <c r="AU6500" s="121"/>
      <c r="AV6500" s="153"/>
      <c r="AW6500" s="153"/>
      <c r="AX6500" s="129"/>
    </row>
    <row r="6501" spans="1:50" x14ac:dyDescent="0.25">
      <c r="A6501" s="120"/>
      <c r="B6501" s="28"/>
      <c r="C6501" s="25"/>
      <c r="D6501" s="25"/>
      <c r="E6501" s="25"/>
      <c r="F6501" s="29"/>
      <c r="G6501" s="29"/>
      <c r="H6501" s="29"/>
      <c r="I6501" s="29"/>
      <c r="J6501" s="29"/>
      <c r="K6501" s="25"/>
      <c r="L6501" s="25"/>
      <c r="M6501" s="25"/>
      <c r="N6501" s="25"/>
      <c r="O6501" s="25"/>
      <c r="P6501" s="25"/>
      <c r="Q6501" s="28"/>
      <c r="R6501" s="29"/>
      <c r="S6501" s="27"/>
      <c r="T6501" s="27"/>
      <c r="U6501" s="28"/>
      <c r="V6501" s="26"/>
      <c r="W6501" s="26"/>
      <c r="X6501" s="26"/>
      <c r="Y6501" s="37"/>
      <c r="Z6501" s="37"/>
      <c r="AA6501" s="37"/>
      <c r="AB6501" s="30"/>
      <c r="AC6501" s="30"/>
      <c r="AD6501" s="31"/>
      <c r="AE6501" s="30"/>
      <c r="AF6501" s="30"/>
      <c r="AG6501" s="32"/>
      <c r="AH6501" s="30"/>
      <c r="AJ6501" s="30"/>
      <c r="AK6501" s="30"/>
      <c r="AL6501" s="30"/>
      <c r="AM6501" s="30"/>
      <c r="AN6501" s="30"/>
      <c r="AO6501" s="30"/>
      <c r="AP6501" s="30"/>
      <c r="AQ6501" s="30"/>
      <c r="AR6501" s="30"/>
      <c r="AS6501" s="30"/>
      <c r="AT6501" s="30"/>
      <c r="AU6501" s="121"/>
      <c r="AV6501" s="153"/>
      <c r="AW6501" s="153"/>
      <c r="AX6501" s="129"/>
    </row>
    <row r="6502" spans="1:50" x14ac:dyDescent="0.25">
      <c r="A6502" s="120"/>
      <c r="B6502" s="28"/>
      <c r="C6502" s="25"/>
      <c r="D6502" s="25"/>
      <c r="E6502" s="25"/>
      <c r="F6502" s="29"/>
      <c r="G6502" s="29"/>
      <c r="H6502" s="29"/>
      <c r="I6502" s="29"/>
      <c r="J6502" s="29"/>
      <c r="K6502" s="25"/>
      <c r="L6502" s="25"/>
      <c r="M6502" s="25"/>
      <c r="N6502" s="25"/>
      <c r="O6502" s="25"/>
      <c r="P6502" s="25"/>
      <c r="Q6502" s="28"/>
      <c r="R6502" s="29"/>
      <c r="S6502" s="27"/>
      <c r="T6502" s="27"/>
      <c r="U6502" s="28"/>
      <c r="V6502" s="26"/>
      <c r="W6502" s="26"/>
      <c r="X6502" s="26"/>
      <c r="Y6502" s="37"/>
      <c r="Z6502" s="37"/>
      <c r="AA6502" s="37"/>
      <c r="AB6502" s="30"/>
      <c r="AC6502" s="30"/>
      <c r="AD6502" s="31"/>
      <c r="AE6502" s="30"/>
      <c r="AF6502" s="30"/>
      <c r="AG6502" s="32"/>
      <c r="AH6502" s="30"/>
      <c r="AJ6502" s="30"/>
      <c r="AK6502" s="30"/>
      <c r="AL6502" s="30"/>
      <c r="AM6502" s="30"/>
      <c r="AN6502" s="30"/>
      <c r="AO6502" s="30"/>
      <c r="AP6502" s="30"/>
      <c r="AQ6502" s="30"/>
      <c r="AR6502" s="30"/>
      <c r="AS6502" s="30"/>
      <c r="AT6502" s="30"/>
      <c r="AU6502" s="121"/>
      <c r="AV6502" s="153"/>
      <c r="AW6502" s="153"/>
      <c r="AX6502" s="129"/>
    </row>
    <row r="6503" spans="1:50" x14ac:dyDescent="0.25">
      <c r="A6503" s="120"/>
      <c r="B6503" s="28"/>
      <c r="C6503" s="25"/>
      <c r="D6503" s="25"/>
      <c r="E6503" s="25"/>
      <c r="F6503" s="29"/>
      <c r="G6503" s="29"/>
      <c r="H6503" s="29"/>
      <c r="I6503" s="29"/>
      <c r="J6503" s="29"/>
      <c r="K6503" s="25"/>
      <c r="L6503" s="25"/>
      <c r="M6503" s="25"/>
      <c r="N6503" s="25"/>
      <c r="O6503" s="25"/>
      <c r="P6503" s="25"/>
      <c r="Q6503" s="28"/>
      <c r="R6503" s="29"/>
      <c r="S6503" s="27"/>
      <c r="T6503" s="27"/>
      <c r="U6503" s="28"/>
      <c r="V6503" s="26"/>
      <c r="W6503" s="26"/>
      <c r="X6503" s="26"/>
      <c r="Y6503" s="37"/>
      <c r="Z6503" s="37"/>
      <c r="AA6503" s="37"/>
      <c r="AB6503" s="30"/>
      <c r="AC6503" s="30"/>
      <c r="AD6503" s="31"/>
      <c r="AE6503" s="30"/>
      <c r="AF6503" s="30"/>
      <c r="AG6503" s="32"/>
      <c r="AH6503" s="30"/>
      <c r="AJ6503" s="30"/>
      <c r="AK6503" s="30"/>
      <c r="AL6503" s="30"/>
      <c r="AM6503" s="30"/>
      <c r="AN6503" s="30"/>
      <c r="AO6503" s="30"/>
      <c r="AP6503" s="30"/>
      <c r="AQ6503" s="30"/>
      <c r="AR6503" s="30"/>
      <c r="AS6503" s="30"/>
      <c r="AT6503" s="30"/>
      <c r="AU6503" s="121"/>
      <c r="AV6503" s="129"/>
      <c r="AW6503" s="129"/>
      <c r="AX6503" s="129"/>
    </row>
    <row r="6504" spans="1:50" x14ac:dyDescent="0.25">
      <c r="A6504" s="120"/>
      <c r="B6504" s="28"/>
      <c r="C6504" s="25"/>
      <c r="D6504" s="25"/>
      <c r="E6504" s="25"/>
      <c r="F6504" s="29"/>
      <c r="G6504" s="29"/>
      <c r="H6504" s="29"/>
      <c r="I6504" s="29"/>
      <c r="J6504" s="29"/>
      <c r="K6504" s="25"/>
      <c r="L6504" s="25"/>
      <c r="M6504" s="25"/>
      <c r="N6504" s="25"/>
      <c r="O6504" s="25"/>
      <c r="P6504" s="25"/>
      <c r="Q6504" s="28"/>
      <c r="R6504" s="29"/>
      <c r="S6504" s="27"/>
      <c r="T6504" s="27"/>
      <c r="U6504" s="28"/>
      <c r="V6504" s="26"/>
      <c r="W6504" s="26"/>
      <c r="X6504" s="26"/>
      <c r="Y6504" s="37"/>
      <c r="Z6504" s="37"/>
      <c r="AA6504" s="37"/>
      <c r="AB6504" s="30"/>
      <c r="AC6504" s="30"/>
      <c r="AD6504" s="31"/>
      <c r="AE6504" s="30"/>
      <c r="AF6504" s="30"/>
      <c r="AG6504" s="32"/>
      <c r="AH6504" s="30"/>
      <c r="AJ6504" s="30"/>
      <c r="AK6504" s="30"/>
      <c r="AL6504" s="30"/>
      <c r="AM6504" s="30"/>
      <c r="AN6504" s="30"/>
      <c r="AO6504" s="30"/>
      <c r="AP6504" s="30"/>
      <c r="AQ6504" s="30"/>
      <c r="AR6504" s="30"/>
      <c r="AS6504" s="30"/>
      <c r="AT6504" s="30"/>
      <c r="AU6504" s="121"/>
      <c r="AV6504" s="153"/>
      <c r="AW6504" s="153"/>
      <c r="AX6504" s="129"/>
    </row>
    <row r="6505" spans="1:50" x14ac:dyDescent="0.25">
      <c r="A6505" s="120"/>
      <c r="B6505" s="28"/>
      <c r="C6505" s="25"/>
      <c r="D6505" s="25"/>
      <c r="E6505" s="25"/>
      <c r="F6505" s="29"/>
      <c r="G6505" s="29"/>
      <c r="H6505" s="29"/>
      <c r="I6505" s="29"/>
      <c r="J6505" s="29"/>
      <c r="K6505" s="25"/>
      <c r="L6505" s="25"/>
      <c r="M6505" s="25"/>
      <c r="N6505" s="25"/>
      <c r="O6505" s="25"/>
      <c r="P6505" s="25"/>
      <c r="Q6505" s="28"/>
      <c r="R6505" s="29"/>
      <c r="S6505" s="27"/>
      <c r="T6505" s="27"/>
      <c r="U6505" s="28"/>
      <c r="V6505" s="26"/>
      <c r="W6505" s="26"/>
      <c r="X6505" s="26"/>
      <c r="Y6505" s="37"/>
      <c r="Z6505" s="37"/>
      <c r="AA6505" s="37"/>
      <c r="AB6505" s="30"/>
      <c r="AC6505" s="30"/>
      <c r="AD6505" s="31"/>
      <c r="AE6505" s="30"/>
      <c r="AF6505" s="30"/>
      <c r="AG6505" s="32"/>
      <c r="AH6505" s="30"/>
      <c r="AJ6505" s="30"/>
      <c r="AK6505" s="30"/>
      <c r="AL6505" s="30"/>
      <c r="AM6505" s="30"/>
      <c r="AN6505" s="30"/>
      <c r="AO6505" s="30"/>
      <c r="AP6505" s="30"/>
      <c r="AQ6505" s="30"/>
      <c r="AR6505" s="30"/>
      <c r="AS6505" s="30"/>
      <c r="AT6505" s="30"/>
      <c r="AU6505" s="121"/>
      <c r="AV6505" s="129"/>
      <c r="AW6505" s="129"/>
      <c r="AX6505" s="129"/>
    </row>
    <row r="6506" spans="1:50" x14ac:dyDescent="0.25">
      <c r="A6506" s="120"/>
      <c r="B6506" s="28"/>
      <c r="C6506" s="25"/>
      <c r="D6506" s="25"/>
      <c r="E6506" s="25"/>
      <c r="F6506" s="29"/>
      <c r="G6506" s="29"/>
      <c r="H6506" s="29"/>
      <c r="I6506" s="29"/>
      <c r="J6506" s="29"/>
      <c r="K6506" s="25"/>
      <c r="L6506" s="25"/>
      <c r="M6506" s="25"/>
      <c r="N6506" s="25"/>
      <c r="O6506" s="25"/>
      <c r="P6506" s="25"/>
      <c r="Q6506" s="28"/>
      <c r="R6506" s="29"/>
      <c r="S6506" s="27"/>
      <c r="T6506" s="27"/>
      <c r="U6506" s="28"/>
      <c r="V6506" s="26"/>
      <c r="W6506" s="26"/>
      <c r="X6506" s="26"/>
      <c r="Y6506" s="37"/>
      <c r="Z6506" s="37"/>
      <c r="AA6506" s="37"/>
      <c r="AB6506" s="30"/>
      <c r="AC6506" s="30"/>
      <c r="AD6506" s="31"/>
      <c r="AE6506" s="30"/>
      <c r="AF6506" s="30"/>
      <c r="AG6506" s="32"/>
      <c r="AH6506" s="30"/>
      <c r="AJ6506" s="30"/>
      <c r="AK6506" s="30"/>
      <c r="AL6506" s="30"/>
      <c r="AM6506" s="30"/>
      <c r="AN6506" s="30"/>
      <c r="AO6506" s="30"/>
      <c r="AP6506" s="30"/>
      <c r="AQ6506" s="30"/>
      <c r="AR6506" s="30"/>
      <c r="AS6506" s="30"/>
      <c r="AT6506" s="30"/>
      <c r="AU6506" s="121"/>
      <c r="AV6506" s="153"/>
      <c r="AW6506" s="153"/>
      <c r="AX6506" s="129"/>
    </row>
    <row r="6507" spans="1:50" x14ac:dyDescent="0.25">
      <c r="A6507" s="120"/>
      <c r="B6507" s="28"/>
      <c r="C6507" s="25"/>
      <c r="D6507" s="25"/>
      <c r="E6507" s="25"/>
      <c r="F6507" s="29"/>
      <c r="G6507" s="29"/>
      <c r="H6507" s="29"/>
      <c r="I6507" s="29"/>
      <c r="J6507" s="29"/>
      <c r="K6507" s="25"/>
      <c r="L6507" s="25"/>
      <c r="M6507" s="25"/>
      <c r="N6507" s="25"/>
      <c r="O6507" s="25"/>
      <c r="P6507" s="25"/>
      <c r="Q6507" s="28"/>
      <c r="R6507" s="29"/>
      <c r="S6507" s="27"/>
      <c r="T6507" s="27"/>
      <c r="U6507" s="28"/>
      <c r="V6507" s="26"/>
      <c r="W6507" s="26"/>
      <c r="X6507" s="26"/>
      <c r="Y6507" s="37"/>
      <c r="Z6507" s="37"/>
      <c r="AA6507" s="37"/>
      <c r="AB6507" s="30"/>
      <c r="AC6507" s="30"/>
      <c r="AD6507" s="31"/>
      <c r="AE6507" s="30"/>
      <c r="AF6507" s="30"/>
      <c r="AG6507" s="32"/>
      <c r="AH6507" s="30"/>
      <c r="AJ6507" s="30"/>
      <c r="AK6507" s="30"/>
      <c r="AL6507" s="30"/>
      <c r="AM6507" s="30"/>
      <c r="AN6507" s="30"/>
      <c r="AO6507" s="30"/>
      <c r="AP6507" s="30"/>
      <c r="AQ6507" s="30"/>
      <c r="AR6507" s="30"/>
      <c r="AS6507" s="30"/>
      <c r="AT6507" s="30"/>
      <c r="AU6507" s="121"/>
      <c r="AV6507" s="153"/>
      <c r="AW6507" s="153"/>
      <c r="AX6507" s="129"/>
    </row>
    <row r="6508" spans="1:50" x14ac:dyDescent="0.25">
      <c r="A6508" s="120"/>
      <c r="B6508" s="28"/>
      <c r="C6508" s="25"/>
      <c r="D6508" s="25"/>
      <c r="E6508" s="25"/>
      <c r="F6508" s="29"/>
      <c r="G6508" s="29"/>
      <c r="H6508" s="29"/>
      <c r="I6508" s="29"/>
      <c r="J6508" s="29"/>
      <c r="K6508" s="25"/>
      <c r="L6508" s="25"/>
      <c r="M6508" s="25"/>
      <c r="N6508" s="25"/>
      <c r="O6508" s="25"/>
      <c r="P6508" s="25"/>
      <c r="Q6508" s="28"/>
      <c r="R6508" s="29"/>
      <c r="S6508" s="27"/>
      <c r="T6508" s="27"/>
      <c r="U6508" s="28"/>
      <c r="V6508" s="26"/>
      <c r="W6508" s="26"/>
      <c r="X6508" s="26"/>
      <c r="Y6508" s="37"/>
      <c r="Z6508" s="37"/>
      <c r="AA6508" s="37"/>
      <c r="AB6508" s="30"/>
      <c r="AC6508" s="30"/>
      <c r="AD6508" s="31"/>
      <c r="AE6508" s="30"/>
      <c r="AF6508" s="30"/>
      <c r="AG6508" s="32"/>
      <c r="AH6508" s="30"/>
      <c r="AJ6508" s="30"/>
      <c r="AK6508" s="30"/>
      <c r="AL6508" s="30"/>
      <c r="AM6508" s="30"/>
      <c r="AN6508" s="30"/>
      <c r="AO6508" s="30"/>
      <c r="AP6508" s="30"/>
      <c r="AQ6508" s="30"/>
      <c r="AR6508" s="30"/>
      <c r="AS6508" s="30"/>
      <c r="AT6508" s="30"/>
      <c r="AU6508" s="121"/>
      <c r="AV6508" s="153"/>
      <c r="AW6508" s="153"/>
      <c r="AX6508" s="129"/>
    </row>
    <row r="6509" spans="1:50" x14ac:dyDescent="0.25">
      <c r="A6509" s="120"/>
      <c r="B6509" s="28"/>
      <c r="C6509" s="25"/>
      <c r="D6509" s="25"/>
      <c r="E6509" s="25"/>
      <c r="F6509" s="29"/>
      <c r="G6509" s="29"/>
      <c r="H6509" s="29"/>
      <c r="I6509" s="29"/>
      <c r="J6509" s="29"/>
      <c r="K6509" s="25"/>
      <c r="L6509" s="25"/>
      <c r="M6509" s="25"/>
      <c r="N6509" s="25"/>
      <c r="O6509" s="25"/>
      <c r="P6509" s="25"/>
      <c r="Q6509" s="28"/>
      <c r="R6509" s="29"/>
      <c r="S6509" s="27"/>
      <c r="T6509" s="27"/>
      <c r="U6509" s="28"/>
      <c r="V6509" s="26"/>
      <c r="W6509" s="26"/>
      <c r="X6509" s="26"/>
      <c r="Y6509" s="37"/>
      <c r="Z6509" s="37"/>
      <c r="AA6509" s="37"/>
      <c r="AB6509" s="30"/>
      <c r="AC6509" s="30"/>
      <c r="AD6509" s="31"/>
      <c r="AE6509" s="30"/>
      <c r="AF6509" s="30"/>
      <c r="AG6509" s="32"/>
      <c r="AH6509" s="30"/>
      <c r="AJ6509" s="30"/>
      <c r="AK6509" s="30"/>
      <c r="AL6509" s="30"/>
      <c r="AM6509" s="30"/>
      <c r="AN6509" s="30"/>
      <c r="AO6509" s="30"/>
      <c r="AP6509" s="30"/>
      <c r="AQ6509" s="30"/>
      <c r="AR6509" s="30"/>
      <c r="AS6509" s="30"/>
      <c r="AT6509" s="30"/>
      <c r="AU6509" s="121"/>
      <c r="AV6509" s="153"/>
      <c r="AW6509" s="153"/>
      <c r="AX6509" s="129"/>
    </row>
    <row r="6510" spans="1:50" x14ac:dyDescent="0.25">
      <c r="A6510" s="120"/>
      <c r="B6510" s="28"/>
      <c r="C6510" s="25"/>
      <c r="D6510" s="25"/>
      <c r="E6510" s="25"/>
      <c r="F6510" s="29"/>
      <c r="G6510" s="29"/>
      <c r="H6510" s="29"/>
      <c r="I6510" s="29"/>
      <c r="J6510" s="29"/>
      <c r="K6510" s="25"/>
      <c r="L6510" s="25"/>
      <c r="M6510" s="25"/>
      <c r="N6510" s="25"/>
      <c r="O6510" s="25"/>
      <c r="P6510" s="25"/>
      <c r="Q6510" s="28"/>
      <c r="R6510" s="29"/>
      <c r="S6510" s="27"/>
      <c r="T6510" s="27"/>
      <c r="U6510" s="28"/>
      <c r="V6510" s="26"/>
      <c r="W6510" s="26"/>
      <c r="X6510" s="26"/>
      <c r="Y6510" s="37"/>
      <c r="Z6510" s="37"/>
      <c r="AA6510" s="37"/>
      <c r="AB6510" s="30"/>
      <c r="AC6510" s="30"/>
      <c r="AD6510" s="31"/>
      <c r="AE6510" s="30"/>
      <c r="AF6510" s="30"/>
      <c r="AG6510" s="32"/>
      <c r="AH6510" s="30"/>
      <c r="AJ6510" s="30"/>
      <c r="AK6510" s="30"/>
      <c r="AL6510" s="30"/>
      <c r="AM6510" s="30"/>
      <c r="AN6510" s="30"/>
      <c r="AO6510" s="30"/>
      <c r="AP6510" s="30"/>
      <c r="AQ6510" s="30"/>
      <c r="AR6510" s="30"/>
      <c r="AS6510" s="30"/>
      <c r="AT6510" s="30"/>
      <c r="AU6510" s="121"/>
      <c r="AV6510" s="153"/>
      <c r="AW6510" s="153"/>
      <c r="AX6510" s="129"/>
    </row>
    <row r="6511" spans="1:50" x14ac:dyDescent="0.25">
      <c r="A6511" s="120"/>
      <c r="B6511" s="28"/>
      <c r="C6511" s="25"/>
      <c r="D6511" s="25"/>
      <c r="E6511" s="25"/>
      <c r="F6511" s="29"/>
      <c r="G6511" s="29"/>
      <c r="H6511" s="29"/>
      <c r="I6511" s="29"/>
      <c r="J6511" s="29"/>
      <c r="K6511" s="25"/>
      <c r="L6511" s="25"/>
      <c r="M6511" s="25"/>
      <c r="N6511" s="25"/>
      <c r="O6511" s="25"/>
      <c r="P6511" s="25"/>
      <c r="Q6511" s="28"/>
      <c r="R6511" s="29"/>
      <c r="S6511" s="27"/>
      <c r="T6511" s="27"/>
      <c r="U6511" s="28"/>
      <c r="V6511" s="26"/>
      <c r="W6511" s="26"/>
      <c r="X6511" s="26"/>
      <c r="Y6511" s="37"/>
      <c r="Z6511" s="37"/>
      <c r="AA6511" s="37"/>
      <c r="AB6511" s="30"/>
      <c r="AC6511" s="30"/>
      <c r="AD6511" s="31"/>
      <c r="AE6511" s="30"/>
      <c r="AF6511" s="30"/>
      <c r="AG6511" s="32"/>
      <c r="AH6511" s="30"/>
      <c r="AJ6511" s="30"/>
      <c r="AK6511" s="30"/>
      <c r="AL6511" s="30"/>
      <c r="AM6511" s="30"/>
      <c r="AN6511" s="30"/>
      <c r="AO6511" s="30"/>
      <c r="AP6511" s="30"/>
      <c r="AQ6511" s="30"/>
      <c r="AR6511" s="30"/>
      <c r="AS6511" s="30"/>
      <c r="AT6511" s="30"/>
      <c r="AU6511" s="121"/>
      <c r="AV6511" s="153"/>
      <c r="AW6511" s="153"/>
      <c r="AX6511" s="129"/>
    </row>
    <row r="6512" spans="1:50" x14ac:dyDescent="0.25">
      <c r="A6512" s="120"/>
      <c r="B6512" s="28"/>
      <c r="C6512" s="25"/>
      <c r="D6512" s="25"/>
      <c r="E6512" s="25"/>
      <c r="F6512" s="29"/>
      <c r="G6512" s="29"/>
      <c r="H6512" s="29"/>
      <c r="I6512" s="29"/>
      <c r="J6512" s="29"/>
      <c r="K6512" s="25"/>
      <c r="L6512" s="25"/>
      <c r="M6512" s="25"/>
      <c r="N6512" s="25"/>
      <c r="O6512" s="25"/>
      <c r="P6512" s="25"/>
      <c r="Q6512" s="28"/>
      <c r="R6512" s="29"/>
      <c r="S6512" s="27"/>
      <c r="T6512" s="27"/>
      <c r="U6512" s="28"/>
      <c r="V6512" s="26"/>
      <c r="W6512" s="26"/>
      <c r="X6512" s="26"/>
      <c r="Y6512" s="37"/>
      <c r="Z6512" s="37"/>
      <c r="AA6512" s="37"/>
      <c r="AB6512" s="30"/>
      <c r="AC6512" s="30"/>
      <c r="AD6512" s="31"/>
      <c r="AE6512" s="30"/>
      <c r="AF6512" s="30"/>
      <c r="AG6512" s="32"/>
      <c r="AH6512" s="30"/>
      <c r="AJ6512" s="30"/>
      <c r="AK6512" s="30"/>
      <c r="AL6512" s="30"/>
      <c r="AM6512" s="30"/>
      <c r="AN6512" s="30"/>
      <c r="AO6512" s="30"/>
      <c r="AP6512" s="30"/>
      <c r="AQ6512" s="30"/>
      <c r="AR6512" s="30"/>
      <c r="AS6512" s="30"/>
      <c r="AT6512" s="30"/>
      <c r="AU6512" s="121"/>
      <c r="AV6512" s="153"/>
      <c r="AW6512" s="153"/>
      <c r="AX6512" s="129"/>
    </row>
    <row r="6513" spans="1:50" x14ac:dyDescent="0.25">
      <c r="A6513" s="120"/>
      <c r="B6513" s="28"/>
      <c r="C6513" s="25"/>
      <c r="D6513" s="25"/>
      <c r="E6513" s="25"/>
      <c r="F6513" s="29"/>
      <c r="G6513" s="29"/>
      <c r="H6513" s="29"/>
      <c r="I6513" s="29"/>
      <c r="J6513" s="29"/>
      <c r="K6513" s="25"/>
      <c r="L6513" s="25"/>
      <c r="M6513" s="25"/>
      <c r="N6513" s="25"/>
      <c r="O6513" s="25"/>
      <c r="P6513" s="25"/>
      <c r="Q6513" s="28"/>
      <c r="R6513" s="29"/>
      <c r="S6513" s="27"/>
      <c r="T6513" s="27"/>
      <c r="U6513" s="28"/>
      <c r="V6513" s="26"/>
      <c r="W6513" s="26"/>
      <c r="X6513" s="26"/>
      <c r="Y6513" s="37"/>
      <c r="Z6513" s="37"/>
      <c r="AA6513" s="37"/>
      <c r="AB6513" s="30"/>
      <c r="AC6513" s="30"/>
      <c r="AD6513" s="31"/>
      <c r="AE6513" s="30"/>
      <c r="AF6513" s="30"/>
      <c r="AG6513" s="32"/>
      <c r="AH6513" s="30"/>
      <c r="AJ6513" s="30"/>
      <c r="AK6513" s="30"/>
      <c r="AL6513" s="30"/>
      <c r="AM6513" s="30"/>
      <c r="AN6513" s="30"/>
      <c r="AO6513" s="30"/>
      <c r="AP6513" s="30"/>
      <c r="AQ6513" s="30"/>
      <c r="AR6513" s="30"/>
      <c r="AS6513" s="30"/>
      <c r="AT6513" s="30"/>
      <c r="AU6513" s="121"/>
      <c r="AV6513" s="153"/>
      <c r="AW6513" s="153"/>
      <c r="AX6513" s="129"/>
    </row>
    <row r="6514" spans="1:50" x14ac:dyDescent="0.25">
      <c r="A6514" s="120"/>
      <c r="B6514" s="28"/>
      <c r="C6514" s="25"/>
      <c r="D6514" s="25"/>
      <c r="E6514" s="25"/>
      <c r="F6514" s="29"/>
      <c r="G6514" s="29"/>
      <c r="H6514" s="29"/>
      <c r="I6514" s="29"/>
      <c r="J6514" s="29"/>
      <c r="K6514" s="25"/>
      <c r="L6514" s="25"/>
      <c r="M6514" s="25"/>
      <c r="N6514" s="25"/>
      <c r="O6514" s="25"/>
      <c r="P6514" s="25"/>
      <c r="Q6514" s="28"/>
      <c r="R6514" s="29"/>
      <c r="S6514" s="27"/>
      <c r="T6514" s="27"/>
      <c r="U6514" s="28"/>
      <c r="V6514" s="26"/>
      <c r="W6514" s="26"/>
      <c r="X6514" s="26"/>
      <c r="Y6514" s="37"/>
      <c r="Z6514" s="37"/>
      <c r="AA6514" s="37"/>
      <c r="AB6514" s="30"/>
      <c r="AC6514" s="30"/>
      <c r="AD6514" s="31"/>
      <c r="AE6514" s="30"/>
      <c r="AF6514" s="30"/>
      <c r="AG6514" s="32"/>
      <c r="AH6514" s="30"/>
      <c r="AJ6514" s="30"/>
      <c r="AK6514" s="30"/>
      <c r="AL6514" s="30"/>
      <c r="AM6514" s="30"/>
      <c r="AN6514" s="30"/>
      <c r="AO6514" s="30"/>
      <c r="AP6514" s="30"/>
      <c r="AQ6514" s="30"/>
      <c r="AR6514" s="30"/>
      <c r="AS6514" s="30"/>
      <c r="AT6514" s="30"/>
      <c r="AU6514" s="121"/>
      <c r="AV6514" s="153"/>
      <c r="AW6514" s="153"/>
      <c r="AX6514" s="129"/>
    </row>
    <row r="6515" spans="1:50" x14ac:dyDescent="0.25">
      <c r="A6515" s="120"/>
      <c r="B6515" s="28"/>
      <c r="C6515" s="25"/>
      <c r="D6515" s="25"/>
      <c r="E6515" s="25"/>
      <c r="F6515" s="29"/>
      <c r="G6515" s="29"/>
      <c r="H6515" s="29"/>
      <c r="I6515" s="29"/>
      <c r="J6515" s="29"/>
      <c r="K6515" s="25"/>
      <c r="L6515" s="25"/>
      <c r="M6515" s="25"/>
      <c r="N6515" s="25"/>
      <c r="O6515" s="25"/>
      <c r="P6515" s="25"/>
      <c r="Q6515" s="28"/>
      <c r="R6515" s="29"/>
      <c r="S6515" s="27"/>
      <c r="T6515" s="27"/>
      <c r="U6515" s="28"/>
      <c r="V6515" s="26"/>
      <c r="W6515" s="26"/>
      <c r="X6515" s="26"/>
      <c r="Y6515" s="37"/>
      <c r="Z6515" s="37"/>
      <c r="AA6515" s="37"/>
      <c r="AB6515" s="30"/>
      <c r="AC6515" s="30"/>
      <c r="AD6515" s="31"/>
      <c r="AE6515" s="30"/>
      <c r="AF6515" s="30"/>
      <c r="AG6515" s="32"/>
      <c r="AH6515" s="30"/>
      <c r="AJ6515" s="30"/>
      <c r="AK6515" s="30"/>
      <c r="AL6515" s="30"/>
      <c r="AM6515" s="30"/>
      <c r="AN6515" s="30"/>
      <c r="AO6515" s="30"/>
      <c r="AP6515" s="30"/>
      <c r="AQ6515" s="30"/>
      <c r="AR6515" s="30"/>
      <c r="AS6515" s="30"/>
      <c r="AT6515" s="30"/>
      <c r="AU6515" s="121"/>
      <c r="AV6515" s="129"/>
      <c r="AW6515" s="129"/>
      <c r="AX6515" s="129"/>
    </row>
    <row r="6516" spans="1:50" x14ac:dyDescent="0.25">
      <c r="A6516" s="120"/>
      <c r="B6516" s="28"/>
      <c r="C6516" s="25"/>
      <c r="D6516" s="25"/>
      <c r="E6516" s="25"/>
      <c r="F6516" s="29"/>
      <c r="G6516" s="29"/>
      <c r="H6516" s="29"/>
      <c r="I6516" s="29"/>
      <c r="J6516" s="29"/>
      <c r="K6516" s="25"/>
      <c r="L6516" s="25"/>
      <c r="M6516" s="25"/>
      <c r="N6516" s="25"/>
      <c r="O6516" s="25"/>
      <c r="P6516" s="25"/>
      <c r="Q6516" s="28"/>
      <c r="R6516" s="29"/>
      <c r="S6516" s="27"/>
      <c r="T6516" s="27"/>
      <c r="U6516" s="28"/>
      <c r="V6516" s="26"/>
      <c r="W6516" s="26"/>
      <c r="X6516" s="26"/>
      <c r="Y6516" s="37"/>
      <c r="Z6516" s="37"/>
      <c r="AA6516" s="37"/>
      <c r="AB6516" s="30"/>
      <c r="AC6516" s="30"/>
      <c r="AD6516" s="31"/>
      <c r="AE6516" s="30"/>
      <c r="AF6516" s="30"/>
      <c r="AG6516" s="32"/>
      <c r="AH6516" s="30"/>
      <c r="AJ6516" s="30"/>
      <c r="AK6516" s="30"/>
      <c r="AL6516" s="30"/>
      <c r="AM6516" s="30"/>
      <c r="AN6516" s="30"/>
      <c r="AO6516" s="30"/>
      <c r="AP6516" s="30"/>
      <c r="AQ6516" s="30"/>
      <c r="AR6516" s="30"/>
      <c r="AS6516" s="30"/>
      <c r="AT6516" s="30"/>
      <c r="AU6516" s="121"/>
      <c r="AV6516" s="153"/>
      <c r="AW6516" s="153"/>
      <c r="AX6516" s="129"/>
    </row>
    <row r="6517" spans="1:50" x14ac:dyDescent="0.25">
      <c r="A6517" s="120"/>
      <c r="B6517" s="28"/>
      <c r="C6517" s="25"/>
      <c r="D6517" s="25"/>
      <c r="E6517" s="25"/>
      <c r="F6517" s="29"/>
      <c r="G6517" s="29"/>
      <c r="H6517" s="29"/>
      <c r="I6517" s="29"/>
      <c r="J6517" s="29"/>
      <c r="K6517" s="25"/>
      <c r="L6517" s="25"/>
      <c r="M6517" s="25"/>
      <c r="N6517" s="25"/>
      <c r="O6517" s="25"/>
      <c r="P6517" s="25"/>
      <c r="Q6517" s="28"/>
      <c r="R6517" s="29"/>
      <c r="S6517" s="27"/>
      <c r="T6517" s="27"/>
      <c r="U6517" s="28"/>
      <c r="V6517" s="26"/>
      <c r="W6517" s="26"/>
      <c r="X6517" s="26"/>
      <c r="Y6517" s="37"/>
      <c r="Z6517" s="37"/>
      <c r="AA6517" s="37"/>
      <c r="AB6517" s="30"/>
      <c r="AC6517" s="30"/>
      <c r="AD6517" s="31"/>
      <c r="AE6517" s="30"/>
      <c r="AF6517" s="30"/>
      <c r="AG6517" s="32"/>
      <c r="AH6517" s="30"/>
      <c r="AJ6517" s="30"/>
      <c r="AK6517" s="30"/>
      <c r="AL6517" s="30"/>
      <c r="AM6517" s="30"/>
      <c r="AN6517" s="30"/>
      <c r="AO6517" s="30"/>
      <c r="AP6517" s="30"/>
      <c r="AQ6517" s="30"/>
      <c r="AR6517" s="30"/>
      <c r="AS6517" s="30"/>
      <c r="AT6517" s="30"/>
      <c r="AU6517" s="121"/>
      <c r="AV6517" s="153"/>
      <c r="AW6517" s="153"/>
      <c r="AX6517" s="129"/>
    </row>
    <row r="6518" spans="1:50" x14ac:dyDescent="0.25">
      <c r="A6518" s="120"/>
      <c r="B6518" s="28"/>
      <c r="C6518" s="25"/>
      <c r="D6518" s="25"/>
      <c r="E6518" s="25"/>
      <c r="F6518" s="29"/>
      <c r="G6518" s="29"/>
      <c r="H6518" s="29"/>
      <c r="I6518" s="29"/>
      <c r="J6518" s="29"/>
      <c r="K6518" s="25"/>
      <c r="L6518" s="25"/>
      <c r="M6518" s="25"/>
      <c r="N6518" s="25"/>
      <c r="O6518" s="25"/>
      <c r="P6518" s="25"/>
      <c r="Q6518" s="28"/>
      <c r="R6518" s="29"/>
      <c r="S6518" s="27"/>
      <c r="T6518" s="27"/>
      <c r="U6518" s="28"/>
      <c r="V6518" s="26"/>
      <c r="W6518" s="26"/>
      <c r="X6518" s="26"/>
      <c r="Y6518" s="37"/>
      <c r="Z6518" s="37"/>
      <c r="AA6518" s="37"/>
      <c r="AB6518" s="30"/>
      <c r="AC6518" s="30"/>
      <c r="AD6518" s="31"/>
      <c r="AE6518" s="30"/>
      <c r="AF6518" s="30"/>
      <c r="AG6518" s="32"/>
      <c r="AH6518" s="30"/>
      <c r="AJ6518" s="30"/>
      <c r="AK6518" s="30"/>
      <c r="AL6518" s="30"/>
      <c r="AM6518" s="30"/>
      <c r="AN6518" s="30"/>
      <c r="AO6518" s="30"/>
      <c r="AP6518" s="30"/>
      <c r="AQ6518" s="30"/>
      <c r="AR6518" s="30"/>
      <c r="AS6518" s="30"/>
      <c r="AT6518" s="30"/>
      <c r="AU6518" s="121"/>
      <c r="AV6518" s="153"/>
      <c r="AW6518" s="153"/>
      <c r="AX6518" s="129"/>
    </row>
    <row r="6519" spans="1:50" x14ac:dyDescent="0.25">
      <c r="A6519" s="120"/>
      <c r="B6519" s="28"/>
      <c r="C6519" s="25"/>
      <c r="D6519" s="25"/>
      <c r="E6519" s="25"/>
      <c r="F6519" s="29"/>
      <c r="G6519" s="29"/>
      <c r="H6519" s="29"/>
      <c r="I6519" s="29"/>
      <c r="J6519" s="29"/>
      <c r="K6519" s="25"/>
      <c r="L6519" s="25"/>
      <c r="M6519" s="25"/>
      <c r="N6519" s="25"/>
      <c r="O6519" s="25"/>
      <c r="P6519" s="25"/>
      <c r="Q6519" s="28"/>
      <c r="R6519" s="29"/>
      <c r="S6519" s="27"/>
      <c r="T6519" s="27"/>
      <c r="U6519" s="28"/>
      <c r="V6519" s="26"/>
      <c r="W6519" s="26"/>
      <c r="X6519" s="26"/>
      <c r="Y6519" s="37"/>
      <c r="Z6519" s="37"/>
      <c r="AA6519" s="37"/>
      <c r="AB6519" s="30"/>
      <c r="AC6519" s="30"/>
      <c r="AD6519" s="31"/>
      <c r="AE6519" s="30"/>
      <c r="AF6519" s="30"/>
      <c r="AG6519" s="32"/>
      <c r="AH6519" s="30"/>
      <c r="AJ6519" s="30"/>
      <c r="AK6519" s="30"/>
      <c r="AL6519" s="30"/>
      <c r="AM6519" s="30"/>
      <c r="AN6519" s="30"/>
      <c r="AO6519" s="30"/>
      <c r="AP6519" s="30"/>
      <c r="AQ6519" s="30"/>
      <c r="AR6519" s="30"/>
      <c r="AS6519" s="30"/>
      <c r="AT6519" s="30"/>
      <c r="AU6519" s="121"/>
      <c r="AV6519" s="153"/>
      <c r="AW6519" s="153"/>
      <c r="AX6519" s="129"/>
    </row>
    <row r="6520" spans="1:50" x14ac:dyDescent="0.25">
      <c r="A6520" s="120"/>
      <c r="B6520" s="28"/>
      <c r="C6520" s="25"/>
      <c r="D6520" s="25"/>
      <c r="E6520" s="25"/>
      <c r="F6520" s="29"/>
      <c r="G6520" s="29"/>
      <c r="H6520" s="29"/>
      <c r="I6520" s="29"/>
      <c r="J6520" s="29"/>
      <c r="K6520" s="25"/>
      <c r="L6520" s="25"/>
      <c r="M6520" s="25"/>
      <c r="N6520" s="25"/>
      <c r="O6520" s="25"/>
      <c r="P6520" s="25"/>
      <c r="Q6520" s="28"/>
      <c r="R6520" s="29"/>
      <c r="S6520" s="27"/>
      <c r="T6520" s="27"/>
      <c r="U6520" s="28"/>
      <c r="V6520" s="26"/>
      <c r="W6520" s="26"/>
      <c r="X6520" s="26"/>
      <c r="Y6520" s="37"/>
      <c r="Z6520" s="37"/>
      <c r="AA6520" s="37"/>
      <c r="AB6520" s="30"/>
      <c r="AC6520" s="30"/>
      <c r="AD6520" s="31"/>
      <c r="AE6520" s="30"/>
      <c r="AF6520" s="30"/>
      <c r="AG6520" s="32"/>
      <c r="AH6520" s="30"/>
      <c r="AJ6520" s="30"/>
      <c r="AK6520" s="30"/>
      <c r="AL6520" s="30"/>
      <c r="AM6520" s="30"/>
      <c r="AN6520" s="30"/>
      <c r="AO6520" s="30"/>
      <c r="AP6520" s="30"/>
      <c r="AQ6520" s="30"/>
      <c r="AR6520" s="30"/>
      <c r="AS6520" s="30"/>
      <c r="AT6520" s="30"/>
      <c r="AU6520" s="121"/>
      <c r="AV6520" s="153"/>
      <c r="AW6520" s="153"/>
      <c r="AX6520" s="129"/>
    </row>
    <row r="6521" spans="1:50" x14ac:dyDescent="0.25">
      <c r="A6521" s="120"/>
      <c r="B6521" s="28"/>
      <c r="C6521" s="25"/>
      <c r="D6521" s="25"/>
      <c r="E6521" s="25"/>
      <c r="F6521" s="29"/>
      <c r="G6521" s="29"/>
      <c r="H6521" s="29"/>
      <c r="I6521" s="29"/>
      <c r="J6521" s="29"/>
      <c r="K6521" s="25"/>
      <c r="L6521" s="25"/>
      <c r="M6521" s="25"/>
      <c r="N6521" s="25"/>
      <c r="O6521" s="25"/>
      <c r="P6521" s="25"/>
      <c r="Q6521" s="28"/>
      <c r="R6521" s="29"/>
      <c r="S6521" s="27"/>
      <c r="T6521" s="27"/>
      <c r="U6521" s="28"/>
      <c r="V6521" s="26"/>
      <c r="W6521" s="26"/>
      <c r="X6521" s="26"/>
      <c r="Y6521" s="37"/>
      <c r="Z6521" s="37"/>
      <c r="AA6521" s="37"/>
      <c r="AB6521" s="30"/>
      <c r="AC6521" s="30"/>
      <c r="AD6521" s="31"/>
      <c r="AE6521" s="30"/>
      <c r="AF6521" s="30"/>
      <c r="AG6521" s="32"/>
      <c r="AH6521" s="30"/>
      <c r="AJ6521" s="30"/>
      <c r="AK6521" s="30"/>
      <c r="AL6521" s="30"/>
      <c r="AM6521" s="30"/>
      <c r="AN6521" s="30"/>
      <c r="AO6521" s="30"/>
      <c r="AP6521" s="30"/>
      <c r="AQ6521" s="30"/>
      <c r="AR6521" s="30"/>
      <c r="AS6521" s="30"/>
      <c r="AT6521" s="30"/>
      <c r="AU6521" s="121"/>
      <c r="AV6521" s="153"/>
      <c r="AW6521" s="153"/>
      <c r="AX6521" s="129"/>
    </row>
    <row r="6522" spans="1:50" x14ac:dyDescent="0.25">
      <c r="A6522" s="120"/>
      <c r="B6522" s="28"/>
      <c r="C6522" s="25"/>
      <c r="D6522" s="25"/>
      <c r="E6522" s="25"/>
      <c r="F6522" s="29"/>
      <c r="G6522" s="29"/>
      <c r="H6522" s="29"/>
      <c r="I6522" s="29"/>
      <c r="J6522" s="29"/>
      <c r="K6522" s="25"/>
      <c r="L6522" s="25"/>
      <c r="M6522" s="25"/>
      <c r="N6522" s="25"/>
      <c r="O6522" s="25"/>
      <c r="P6522" s="25"/>
      <c r="Q6522" s="28"/>
      <c r="R6522" s="29"/>
      <c r="S6522" s="27"/>
      <c r="T6522" s="27"/>
      <c r="U6522" s="28"/>
      <c r="V6522" s="26"/>
      <c r="W6522" s="26"/>
      <c r="X6522" s="26"/>
      <c r="Y6522" s="37"/>
      <c r="Z6522" s="37"/>
      <c r="AA6522" s="37"/>
      <c r="AB6522" s="30"/>
      <c r="AC6522" s="30"/>
      <c r="AD6522" s="31"/>
      <c r="AE6522" s="30"/>
      <c r="AF6522" s="30"/>
      <c r="AG6522" s="32"/>
      <c r="AH6522" s="30"/>
      <c r="AJ6522" s="30"/>
      <c r="AK6522" s="30"/>
      <c r="AL6522" s="30"/>
      <c r="AM6522" s="30"/>
      <c r="AN6522" s="30"/>
      <c r="AO6522" s="30"/>
      <c r="AP6522" s="30"/>
      <c r="AQ6522" s="30"/>
      <c r="AR6522" s="30"/>
      <c r="AS6522" s="30"/>
      <c r="AT6522" s="30"/>
      <c r="AU6522" s="121"/>
      <c r="AV6522" s="153"/>
      <c r="AW6522" s="153"/>
      <c r="AX6522" s="129"/>
    </row>
    <row r="6523" spans="1:50" x14ac:dyDescent="0.25">
      <c r="A6523" s="120"/>
      <c r="B6523" s="28"/>
      <c r="C6523" s="25"/>
      <c r="D6523" s="25"/>
      <c r="E6523" s="25"/>
      <c r="F6523" s="29"/>
      <c r="G6523" s="29"/>
      <c r="H6523" s="29"/>
      <c r="I6523" s="29"/>
      <c r="J6523" s="29"/>
      <c r="K6523" s="25"/>
      <c r="L6523" s="25"/>
      <c r="M6523" s="25"/>
      <c r="N6523" s="25"/>
      <c r="O6523" s="25"/>
      <c r="P6523" s="25"/>
      <c r="Q6523" s="28"/>
      <c r="R6523" s="29"/>
      <c r="S6523" s="27"/>
      <c r="T6523" s="27"/>
      <c r="U6523" s="28"/>
      <c r="V6523" s="26"/>
      <c r="W6523" s="26"/>
      <c r="X6523" s="26"/>
      <c r="Y6523" s="37"/>
      <c r="Z6523" s="37"/>
      <c r="AA6523" s="37"/>
      <c r="AB6523" s="30"/>
      <c r="AC6523" s="30"/>
      <c r="AD6523" s="31"/>
      <c r="AE6523" s="30"/>
      <c r="AF6523" s="30"/>
      <c r="AG6523" s="32"/>
      <c r="AH6523" s="30"/>
      <c r="AJ6523" s="30"/>
      <c r="AK6523" s="30"/>
      <c r="AL6523" s="30"/>
      <c r="AM6523" s="30"/>
      <c r="AN6523" s="30"/>
      <c r="AO6523" s="30"/>
      <c r="AP6523" s="30"/>
      <c r="AQ6523" s="30"/>
      <c r="AR6523" s="30"/>
      <c r="AS6523" s="30"/>
      <c r="AT6523" s="30"/>
      <c r="AU6523" s="121"/>
      <c r="AV6523" s="153"/>
      <c r="AW6523" s="153"/>
      <c r="AX6523" s="129"/>
    </row>
    <row r="6524" spans="1:50" x14ac:dyDescent="0.25">
      <c r="A6524" s="120"/>
      <c r="B6524" s="28"/>
      <c r="C6524" s="25"/>
      <c r="D6524" s="25"/>
      <c r="E6524" s="25"/>
      <c r="F6524" s="29"/>
      <c r="G6524" s="29"/>
      <c r="H6524" s="29"/>
      <c r="I6524" s="29"/>
      <c r="J6524" s="29"/>
      <c r="K6524" s="25"/>
      <c r="L6524" s="25"/>
      <c r="M6524" s="25"/>
      <c r="N6524" s="25"/>
      <c r="O6524" s="25"/>
      <c r="P6524" s="25"/>
      <c r="Q6524" s="28"/>
      <c r="R6524" s="29"/>
      <c r="S6524" s="27"/>
      <c r="T6524" s="27"/>
      <c r="U6524" s="28"/>
      <c r="V6524" s="26"/>
      <c r="W6524" s="26"/>
      <c r="X6524" s="26"/>
      <c r="Y6524" s="37"/>
      <c r="Z6524" s="37"/>
      <c r="AA6524" s="37"/>
      <c r="AB6524" s="30"/>
      <c r="AC6524" s="30"/>
      <c r="AD6524" s="31"/>
      <c r="AE6524" s="30"/>
      <c r="AF6524" s="30"/>
      <c r="AG6524" s="32"/>
      <c r="AH6524" s="30"/>
      <c r="AJ6524" s="30"/>
      <c r="AK6524" s="30"/>
      <c r="AL6524" s="30"/>
      <c r="AM6524" s="30"/>
      <c r="AN6524" s="30"/>
      <c r="AO6524" s="30"/>
      <c r="AP6524" s="30"/>
      <c r="AQ6524" s="30"/>
      <c r="AR6524" s="30"/>
      <c r="AS6524" s="30"/>
      <c r="AT6524" s="30"/>
      <c r="AU6524" s="121"/>
      <c r="AV6524" s="153"/>
      <c r="AW6524" s="153"/>
      <c r="AX6524" s="129"/>
    </row>
    <row r="6525" spans="1:50" x14ac:dyDescent="0.25">
      <c r="A6525" s="120"/>
      <c r="B6525" s="28"/>
      <c r="C6525" s="25"/>
      <c r="D6525" s="25"/>
      <c r="E6525" s="25"/>
      <c r="F6525" s="29"/>
      <c r="G6525" s="29"/>
      <c r="H6525" s="29"/>
      <c r="I6525" s="29"/>
      <c r="J6525" s="29"/>
      <c r="K6525" s="25"/>
      <c r="L6525" s="25"/>
      <c r="M6525" s="25"/>
      <c r="N6525" s="25"/>
      <c r="O6525" s="25"/>
      <c r="P6525" s="25"/>
      <c r="Q6525" s="28"/>
      <c r="R6525" s="29"/>
      <c r="S6525" s="27"/>
      <c r="T6525" s="27"/>
      <c r="U6525" s="28"/>
      <c r="V6525" s="26"/>
      <c r="W6525" s="26"/>
      <c r="X6525" s="26"/>
      <c r="Y6525" s="37"/>
      <c r="Z6525" s="37"/>
      <c r="AA6525" s="37"/>
      <c r="AB6525" s="30"/>
      <c r="AC6525" s="30"/>
      <c r="AD6525" s="31"/>
      <c r="AE6525" s="30"/>
      <c r="AF6525" s="30"/>
      <c r="AG6525" s="32"/>
      <c r="AH6525" s="30"/>
      <c r="AJ6525" s="30"/>
      <c r="AK6525" s="30"/>
      <c r="AL6525" s="30"/>
      <c r="AM6525" s="30"/>
      <c r="AN6525" s="30"/>
      <c r="AO6525" s="30"/>
      <c r="AP6525" s="30"/>
      <c r="AQ6525" s="30"/>
      <c r="AR6525" s="30"/>
      <c r="AS6525" s="30"/>
      <c r="AT6525" s="30"/>
      <c r="AU6525" s="121"/>
      <c r="AV6525" s="153"/>
      <c r="AW6525" s="153"/>
      <c r="AX6525" s="129"/>
    </row>
    <row r="6526" spans="1:50" x14ac:dyDescent="0.25">
      <c r="A6526" s="120"/>
      <c r="B6526" s="28"/>
      <c r="C6526" s="25"/>
      <c r="D6526" s="25"/>
      <c r="E6526" s="25"/>
      <c r="F6526" s="29"/>
      <c r="G6526" s="29"/>
      <c r="H6526" s="29"/>
      <c r="I6526" s="29"/>
      <c r="J6526" s="29"/>
      <c r="K6526" s="25"/>
      <c r="L6526" s="25"/>
      <c r="M6526" s="25"/>
      <c r="N6526" s="25"/>
      <c r="O6526" s="25"/>
      <c r="P6526" s="25"/>
      <c r="Q6526" s="28"/>
      <c r="R6526" s="29"/>
      <c r="S6526" s="27"/>
      <c r="T6526" s="27"/>
      <c r="U6526" s="28"/>
      <c r="V6526" s="26"/>
      <c r="W6526" s="26"/>
      <c r="X6526" s="26"/>
      <c r="Y6526" s="37"/>
      <c r="Z6526" s="37"/>
      <c r="AA6526" s="37"/>
      <c r="AB6526" s="30"/>
      <c r="AC6526" s="30"/>
      <c r="AD6526" s="31"/>
      <c r="AE6526" s="30"/>
      <c r="AF6526" s="30"/>
      <c r="AG6526" s="32"/>
      <c r="AH6526" s="30"/>
      <c r="AJ6526" s="30"/>
      <c r="AK6526" s="30"/>
      <c r="AL6526" s="30"/>
      <c r="AM6526" s="30"/>
      <c r="AN6526" s="30"/>
      <c r="AO6526" s="30"/>
      <c r="AP6526" s="30"/>
      <c r="AQ6526" s="30"/>
      <c r="AR6526" s="30"/>
      <c r="AS6526" s="30"/>
      <c r="AT6526" s="30"/>
      <c r="AU6526" s="121"/>
      <c r="AV6526" s="153"/>
      <c r="AW6526" s="153"/>
      <c r="AX6526" s="129"/>
    </row>
    <row r="6527" spans="1:50" x14ac:dyDescent="0.25">
      <c r="A6527" s="120"/>
      <c r="B6527" s="28"/>
      <c r="C6527" s="25"/>
      <c r="D6527" s="25"/>
      <c r="E6527" s="25"/>
      <c r="F6527" s="29"/>
      <c r="G6527" s="29"/>
      <c r="H6527" s="29"/>
      <c r="I6527" s="29"/>
      <c r="J6527" s="29"/>
      <c r="K6527" s="25"/>
      <c r="L6527" s="25"/>
      <c r="M6527" s="25"/>
      <c r="N6527" s="25"/>
      <c r="O6527" s="25"/>
      <c r="P6527" s="25"/>
      <c r="Q6527" s="28"/>
      <c r="R6527" s="29"/>
      <c r="S6527" s="27"/>
      <c r="T6527" s="27"/>
      <c r="U6527" s="28"/>
      <c r="V6527" s="26"/>
      <c r="W6527" s="26"/>
      <c r="X6527" s="26"/>
      <c r="Y6527" s="37"/>
      <c r="Z6527" s="37"/>
      <c r="AA6527" s="37"/>
      <c r="AB6527" s="30"/>
      <c r="AC6527" s="30"/>
      <c r="AD6527" s="31"/>
      <c r="AE6527" s="30"/>
      <c r="AF6527" s="30"/>
      <c r="AG6527" s="32"/>
      <c r="AH6527" s="30"/>
      <c r="AJ6527" s="30"/>
      <c r="AK6527" s="30"/>
      <c r="AL6527" s="30"/>
      <c r="AM6527" s="30"/>
      <c r="AN6527" s="30"/>
      <c r="AO6527" s="30"/>
      <c r="AP6527" s="30"/>
      <c r="AQ6527" s="30"/>
      <c r="AR6527" s="30"/>
      <c r="AS6527" s="30"/>
      <c r="AT6527" s="30"/>
      <c r="AU6527" s="121"/>
      <c r="AV6527" s="153"/>
      <c r="AW6527" s="153"/>
      <c r="AX6527" s="129"/>
    </row>
    <row r="6528" spans="1:50" x14ac:dyDescent="0.25">
      <c r="A6528" s="120"/>
      <c r="B6528" s="28"/>
      <c r="C6528" s="25"/>
      <c r="D6528" s="25"/>
      <c r="E6528" s="25"/>
      <c r="F6528" s="29"/>
      <c r="G6528" s="29"/>
      <c r="H6528" s="29"/>
      <c r="I6528" s="29"/>
      <c r="J6528" s="29"/>
      <c r="K6528" s="25"/>
      <c r="L6528" s="25"/>
      <c r="M6528" s="25"/>
      <c r="N6528" s="25"/>
      <c r="O6528" s="25"/>
      <c r="P6528" s="25"/>
      <c r="Q6528" s="28"/>
      <c r="R6528" s="29"/>
      <c r="S6528" s="27"/>
      <c r="T6528" s="27"/>
      <c r="U6528" s="28"/>
      <c r="V6528" s="26"/>
      <c r="W6528" s="26"/>
      <c r="X6528" s="26"/>
      <c r="Y6528" s="37"/>
      <c r="Z6528" s="37"/>
      <c r="AA6528" s="37"/>
      <c r="AB6528" s="30"/>
      <c r="AC6528" s="30"/>
      <c r="AD6528" s="31"/>
      <c r="AE6528" s="30"/>
      <c r="AF6528" s="30"/>
      <c r="AG6528" s="32"/>
      <c r="AH6528" s="30"/>
      <c r="AJ6528" s="30"/>
      <c r="AK6528" s="30"/>
      <c r="AL6528" s="30"/>
      <c r="AM6528" s="30"/>
      <c r="AN6528" s="30"/>
      <c r="AO6528" s="30"/>
      <c r="AP6528" s="30"/>
      <c r="AQ6528" s="30"/>
      <c r="AR6528" s="30"/>
      <c r="AS6528" s="30"/>
      <c r="AT6528" s="30"/>
      <c r="AU6528" s="121"/>
      <c r="AV6528" s="153"/>
      <c r="AW6528" s="153"/>
      <c r="AX6528" s="129"/>
    </row>
    <row r="6529" spans="1:50" x14ac:dyDescent="0.25">
      <c r="A6529" s="120"/>
      <c r="B6529" s="28"/>
      <c r="C6529" s="25"/>
      <c r="D6529" s="25"/>
      <c r="E6529" s="25"/>
      <c r="F6529" s="29"/>
      <c r="G6529" s="29"/>
      <c r="H6529" s="29"/>
      <c r="I6529" s="29"/>
      <c r="J6529" s="29"/>
      <c r="K6529" s="25"/>
      <c r="L6529" s="25"/>
      <c r="M6529" s="25"/>
      <c r="N6529" s="25"/>
      <c r="O6529" s="25"/>
      <c r="P6529" s="25"/>
      <c r="Q6529" s="28"/>
      <c r="R6529" s="29"/>
      <c r="S6529" s="27"/>
      <c r="T6529" s="27"/>
      <c r="U6529" s="28"/>
      <c r="V6529" s="26"/>
      <c r="W6529" s="26"/>
      <c r="X6529" s="26"/>
      <c r="Y6529" s="37"/>
      <c r="Z6529" s="37"/>
      <c r="AA6529" s="37"/>
      <c r="AB6529" s="30"/>
      <c r="AC6529" s="30"/>
      <c r="AD6529" s="31"/>
      <c r="AE6529" s="30"/>
      <c r="AF6529" s="30"/>
      <c r="AG6529" s="32"/>
      <c r="AH6529" s="30"/>
      <c r="AJ6529" s="30"/>
      <c r="AK6529" s="30"/>
      <c r="AL6529" s="30"/>
      <c r="AM6529" s="30"/>
      <c r="AN6529" s="30"/>
      <c r="AO6529" s="30"/>
      <c r="AP6529" s="30"/>
      <c r="AQ6529" s="30"/>
      <c r="AR6529" s="30"/>
      <c r="AS6529" s="30"/>
      <c r="AT6529" s="30"/>
      <c r="AU6529" s="121"/>
      <c r="AV6529" s="153"/>
      <c r="AW6529" s="153"/>
      <c r="AX6529" s="129"/>
    </row>
    <row r="6530" spans="1:50" x14ac:dyDescent="0.25">
      <c r="A6530" s="120"/>
      <c r="B6530" s="28"/>
      <c r="C6530" s="25"/>
      <c r="D6530" s="25"/>
      <c r="E6530" s="25"/>
      <c r="F6530" s="29"/>
      <c r="G6530" s="29"/>
      <c r="H6530" s="29"/>
      <c r="I6530" s="29"/>
      <c r="J6530" s="29"/>
      <c r="K6530" s="25"/>
      <c r="L6530" s="25"/>
      <c r="M6530" s="25"/>
      <c r="N6530" s="25"/>
      <c r="O6530" s="25"/>
      <c r="P6530" s="25"/>
      <c r="Q6530" s="28"/>
      <c r="R6530" s="29"/>
      <c r="S6530" s="27"/>
      <c r="T6530" s="27"/>
      <c r="U6530" s="28"/>
      <c r="V6530" s="26"/>
      <c r="W6530" s="26"/>
      <c r="X6530" s="26"/>
      <c r="Y6530" s="37"/>
      <c r="Z6530" s="37"/>
      <c r="AA6530" s="37"/>
      <c r="AB6530" s="30"/>
      <c r="AC6530" s="30"/>
      <c r="AD6530" s="31"/>
      <c r="AE6530" s="30"/>
      <c r="AF6530" s="30"/>
      <c r="AG6530" s="32"/>
      <c r="AH6530" s="30"/>
      <c r="AJ6530" s="30"/>
      <c r="AK6530" s="30"/>
      <c r="AL6530" s="30"/>
      <c r="AM6530" s="30"/>
      <c r="AN6530" s="30"/>
      <c r="AO6530" s="30"/>
      <c r="AP6530" s="30"/>
      <c r="AQ6530" s="30"/>
      <c r="AR6530" s="30"/>
      <c r="AS6530" s="30"/>
      <c r="AT6530" s="30"/>
      <c r="AU6530" s="121"/>
      <c r="AV6530" s="153"/>
      <c r="AW6530" s="153"/>
      <c r="AX6530" s="129"/>
    </row>
    <row r="6531" spans="1:50" x14ac:dyDescent="0.25">
      <c r="A6531" s="120"/>
      <c r="B6531" s="28"/>
      <c r="C6531" s="25"/>
      <c r="D6531" s="25"/>
      <c r="E6531" s="25"/>
      <c r="F6531" s="29"/>
      <c r="G6531" s="29"/>
      <c r="H6531" s="29"/>
      <c r="I6531" s="29"/>
      <c r="J6531" s="29"/>
      <c r="K6531" s="25"/>
      <c r="L6531" s="25"/>
      <c r="M6531" s="25"/>
      <c r="N6531" s="25"/>
      <c r="O6531" s="25"/>
      <c r="P6531" s="25"/>
      <c r="Q6531" s="28"/>
      <c r="R6531" s="29"/>
      <c r="S6531" s="27"/>
      <c r="T6531" s="27"/>
      <c r="U6531" s="28"/>
      <c r="V6531" s="26"/>
      <c r="W6531" s="26"/>
      <c r="X6531" s="26"/>
      <c r="Y6531" s="37"/>
      <c r="Z6531" s="37"/>
      <c r="AA6531" s="37"/>
      <c r="AB6531" s="30"/>
      <c r="AC6531" s="30"/>
      <c r="AD6531" s="31"/>
      <c r="AE6531" s="30"/>
      <c r="AF6531" s="30"/>
      <c r="AG6531" s="32"/>
      <c r="AH6531" s="30"/>
      <c r="AJ6531" s="30"/>
      <c r="AK6531" s="30"/>
      <c r="AL6531" s="30"/>
      <c r="AM6531" s="30"/>
      <c r="AN6531" s="30"/>
      <c r="AO6531" s="30"/>
      <c r="AP6531" s="30"/>
      <c r="AQ6531" s="30"/>
      <c r="AR6531" s="30"/>
      <c r="AS6531" s="30"/>
      <c r="AT6531" s="30"/>
      <c r="AU6531" s="121"/>
      <c r="AV6531" s="153"/>
      <c r="AW6531" s="153"/>
      <c r="AX6531" s="129"/>
    </row>
    <row r="6532" spans="1:50" x14ac:dyDescent="0.25">
      <c r="A6532" s="120"/>
      <c r="B6532" s="28"/>
      <c r="C6532" s="25"/>
      <c r="D6532" s="25"/>
      <c r="E6532" s="25"/>
      <c r="F6532" s="29"/>
      <c r="G6532" s="29"/>
      <c r="H6532" s="29"/>
      <c r="I6532" s="29"/>
      <c r="J6532" s="29"/>
      <c r="K6532" s="25"/>
      <c r="L6532" s="25"/>
      <c r="M6532" s="25"/>
      <c r="N6532" s="25"/>
      <c r="O6532" s="25"/>
      <c r="P6532" s="25"/>
      <c r="Q6532" s="28"/>
      <c r="R6532" s="29"/>
      <c r="S6532" s="27"/>
      <c r="T6532" s="27"/>
      <c r="U6532" s="28"/>
      <c r="V6532" s="26"/>
      <c r="W6532" s="26"/>
      <c r="X6532" s="26"/>
      <c r="Y6532" s="37"/>
      <c r="Z6532" s="37"/>
      <c r="AA6532" s="37"/>
      <c r="AB6532" s="30"/>
      <c r="AC6532" s="30"/>
      <c r="AD6532" s="31"/>
      <c r="AE6532" s="30"/>
      <c r="AF6532" s="30"/>
      <c r="AG6532" s="32"/>
      <c r="AH6532" s="30"/>
      <c r="AJ6532" s="30"/>
      <c r="AK6532" s="30"/>
      <c r="AL6532" s="30"/>
      <c r="AM6532" s="30"/>
      <c r="AN6532" s="30"/>
      <c r="AO6532" s="30"/>
      <c r="AP6532" s="30"/>
      <c r="AQ6532" s="30"/>
      <c r="AR6532" s="30"/>
      <c r="AS6532" s="30"/>
      <c r="AT6532" s="30"/>
      <c r="AU6532" s="121"/>
      <c r="AV6532" s="153"/>
      <c r="AW6532" s="153"/>
      <c r="AX6532" s="129"/>
    </row>
    <row r="6533" spans="1:50" x14ac:dyDescent="0.25">
      <c r="A6533" s="120"/>
      <c r="B6533" s="28"/>
      <c r="C6533" s="25"/>
      <c r="D6533" s="25"/>
      <c r="E6533" s="25"/>
      <c r="F6533" s="29"/>
      <c r="G6533" s="29"/>
      <c r="H6533" s="29"/>
      <c r="I6533" s="29"/>
      <c r="J6533" s="29"/>
      <c r="K6533" s="25"/>
      <c r="L6533" s="25"/>
      <c r="M6533" s="25"/>
      <c r="N6533" s="25"/>
      <c r="O6533" s="25"/>
      <c r="P6533" s="25"/>
      <c r="Q6533" s="28"/>
      <c r="R6533" s="29"/>
      <c r="S6533" s="27"/>
      <c r="T6533" s="27"/>
      <c r="U6533" s="28"/>
      <c r="V6533" s="26"/>
      <c r="W6533" s="26"/>
      <c r="X6533" s="26"/>
      <c r="Y6533" s="37"/>
      <c r="Z6533" s="37"/>
      <c r="AA6533" s="37"/>
      <c r="AB6533" s="30"/>
      <c r="AC6533" s="30"/>
      <c r="AD6533" s="31"/>
      <c r="AE6533" s="30"/>
      <c r="AF6533" s="30"/>
      <c r="AG6533" s="32"/>
      <c r="AH6533" s="30"/>
      <c r="AJ6533" s="30"/>
      <c r="AK6533" s="30"/>
      <c r="AL6533" s="30"/>
      <c r="AM6533" s="30"/>
      <c r="AN6533" s="30"/>
      <c r="AO6533" s="30"/>
      <c r="AP6533" s="30"/>
      <c r="AQ6533" s="30"/>
      <c r="AR6533" s="30"/>
      <c r="AS6533" s="30"/>
      <c r="AT6533" s="30"/>
      <c r="AU6533" s="121"/>
      <c r="AV6533" s="153"/>
      <c r="AW6533" s="153"/>
      <c r="AX6533" s="129"/>
    </row>
    <row r="6534" spans="1:50" x14ac:dyDescent="0.25">
      <c r="A6534" s="120"/>
      <c r="B6534" s="28"/>
      <c r="C6534" s="25"/>
      <c r="D6534" s="25"/>
      <c r="E6534" s="25"/>
      <c r="F6534" s="29"/>
      <c r="G6534" s="29"/>
      <c r="H6534" s="29"/>
      <c r="I6534" s="29"/>
      <c r="J6534" s="29"/>
      <c r="K6534" s="25"/>
      <c r="L6534" s="25"/>
      <c r="M6534" s="25"/>
      <c r="N6534" s="25"/>
      <c r="O6534" s="25"/>
      <c r="P6534" s="25"/>
      <c r="Q6534" s="28"/>
      <c r="R6534" s="29"/>
      <c r="S6534" s="27"/>
      <c r="T6534" s="27"/>
      <c r="U6534" s="28"/>
      <c r="V6534" s="26"/>
      <c r="W6534" s="26"/>
      <c r="X6534" s="26"/>
      <c r="Y6534" s="37"/>
      <c r="Z6534" s="37"/>
      <c r="AA6534" s="37"/>
      <c r="AB6534" s="30"/>
      <c r="AC6534" s="30"/>
      <c r="AD6534" s="31"/>
      <c r="AE6534" s="30"/>
      <c r="AF6534" s="30"/>
      <c r="AG6534" s="32"/>
      <c r="AH6534" s="30"/>
      <c r="AJ6534" s="30"/>
      <c r="AK6534" s="30"/>
      <c r="AL6534" s="30"/>
      <c r="AM6534" s="30"/>
      <c r="AN6534" s="30"/>
      <c r="AO6534" s="30"/>
      <c r="AP6534" s="30"/>
      <c r="AQ6534" s="30"/>
      <c r="AR6534" s="30"/>
      <c r="AS6534" s="30"/>
      <c r="AT6534" s="30"/>
      <c r="AU6534" s="121"/>
      <c r="AV6534" s="153"/>
      <c r="AW6534" s="153"/>
      <c r="AX6534" s="129"/>
    </row>
    <row r="6535" spans="1:50" x14ac:dyDescent="0.25">
      <c r="A6535" s="120"/>
      <c r="B6535" s="28"/>
      <c r="C6535" s="25"/>
      <c r="D6535" s="25"/>
      <c r="E6535" s="25"/>
      <c r="F6535" s="29"/>
      <c r="G6535" s="29"/>
      <c r="H6535" s="29"/>
      <c r="I6535" s="29"/>
      <c r="J6535" s="29"/>
      <c r="K6535" s="25"/>
      <c r="L6535" s="25"/>
      <c r="M6535" s="25"/>
      <c r="N6535" s="25"/>
      <c r="O6535" s="25"/>
      <c r="P6535" s="25"/>
      <c r="Q6535" s="28"/>
      <c r="R6535" s="29"/>
      <c r="S6535" s="27"/>
      <c r="T6535" s="27"/>
      <c r="U6535" s="28"/>
      <c r="V6535" s="26"/>
      <c r="W6535" s="26"/>
      <c r="X6535" s="26"/>
      <c r="Y6535" s="37"/>
      <c r="Z6535" s="37"/>
      <c r="AA6535" s="37"/>
      <c r="AB6535" s="30"/>
      <c r="AC6535" s="30"/>
      <c r="AD6535" s="31"/>
      <c r="AE6535" s="30"/>
      <c r="AF6535" s="30"/>
      <c r="AG6535" s="32"/>
      <c r="AH6535" s="30"/>
      <c r="AJ6535" s="30"/>
      <c r="AK6535" s="30"/>
      <c r="AL6535" s="30"/>
      <c r="AM6535" s="30"/>
      <c r="AN6535" s="30"/>
      <c r="AO6535" s="30"/>
      <c r="AP6535" s="30"/>
      <c r="AQ6535" s="30"/>
      <c r="AR6535" s="30"/>
      <c r="AS6535" s="30"/>
      <c r="AT6535" s="30"/>
      <c r="AU6535" s="121"/>
      <c r="AV6535" s="153"/>
      <c r="AW6535" s="153"/>
      <c r="AX6535" s="129"/>
    </row>
    <row r="6536" spans="1:50" x14ac:dyDescent="0.25">
      <c r="A6536" s="120"/>
      <c r="B6536" s="28"/>
      <c r="C6536" s="25"/>
      <c r="D6536" s="25"/>
      <c r="E6536" s="25"/>
      <c r="F6536" s="29"/>
      <c r="G6536" s="29"/>
      <c r="H6536" s="29"/>
      <c r="I6536" s="29"/>
      <c r="J6536" s="29"/>
      <c r="K6536" s="25"/>
      <c r="L6536" s="25"/>
      <c r="M6536" s="25"/>
      <c r="N6536" s="25"/>
      <c r="O6536" s="25"/>
      <c r="P6536" s="25"/>
      <c r="Q6536" s="28"/>
      <c r="R6536" s="29"/>
      <c r="S6536" s="27"/>
      <c r="T6536" s="27"/>
      <c r="U6536" s="28"/>
      <c r="V6536" s="26"/>
      <c r="W6536" s="26"/>
      <c r="X6536" s="26"/>
      <c r="Y6536" s="37"/>
      <c r="Z6536" s="37"/>
      <c r="AA6536" s="37"/>
      <c r="AB6536" s="30"/>
      <c r="AC6536" s="30"/>
      <c r="AD6536" s="31"/>
      <c r="AE6536" s="30"/>
      <c r="AF6536" s="30"/>
      <c r="AG6536" s="32"/>
      <c r="AH6536" s="30"/>
      <c r="AJ6536" s="30"/>
      <c r="AK6536" s="30"/>
      <c r="AL6536" s="30"/>
      <c r="AM6536" s="30"/>
      <c r="AN6536" s="30"/>
      <c r="AO6536" s="30"/>
      <c r="AP6536" s="30"/>
      <c r="AQ6536" s="30"/>
      <c r="AR6536" s="30"/>
      <c r="AS6536" s="30"/>
      <c r="AT6536" s="30"/>
      <c r="AU6536" s="121"/>
      <c r="AV6536" s="153"/>
      <c r="AW6536" s="153"/>
      <c r="AX6536" s="129"/>
    </row>
    <row r="6537" spans="1:50" x14ac:dyDescent="0.25">
      <c r="A6537" s="120"/>
      <c r="B6537" s="28"/>
      <c r="C6537" s="25"/>
      <c r="D6537" s="25"/>
      <c r="E6537" s="25"/>
      <c r="F6537" s="29"/>
      <c r="G6537" s="29"/>
      <c r="H6537" s="29"/>
      <c r="I6537" s="29"/>
      <c r="J6537" s="29"/>
      <c r="K6537" s="25"/>
      <c r="L6537" s="25"/>
      <c r="M6537" s="25"/>
      <c r="N6537" s="25"/>
      <c r="O6537" s="25"/>
      <c r="P6537" s="25"/>
      <c r="Q6537" s="28"/>
      <c r="R6537" s="29"/>
      <c r="S6537" s="27"/>
      <c r="T6537" s="27"/>
      <c r="U6537" s="28"/>
      <c r="V6537" s="26"/>
      <c r="W6537" s="26"/>
      <c r="X6537" s="26"/>
      <c r="Y6537" s="37"/>
      <c r="Z6537" s="37"/>
      <c r="AA6537" s="37"/>
      <c r="AB6537" s="30"/>
      <c r="AC6537" s="30"/>
      <c r="AD6537" s="31"/>
      <c r="AE6537" s="30"/>
      <c r="AF6537" s="30"/>
      <c r="AG6537" s="32"/>
      <c r="AH6537" s="30"/>
      <c r="AJ6537" s="30"/>
      <c r="AK6537" s="30"/>
      <c r="AL6537" s="30"/>
      <c r="AM6537" s="30"/>
      <c r="AN6537" s="30"/>
      <c r="AO6537" s="30"/>
      <c r="AP6537" s="30"/>
      <c r="AQ6537" s="30"/>
      <c r="AR6537" s="30"/>
      <c r="AS6537" s="30"/>
      <c r="AT6537" s="30"/>
      <c r="AU6537" s="121"/>
      <c r="AV6537" s="153"/>
      <c r="AW6537" s="153"/>
      <c r="AX6537" s="129"/>
    </row>
    <row r="6538" spans="1:50" x14ac:dyDescent="0.25">
      <c r="A6538" s="120"/>
      <c r="B6538" s="28"/>
      <c r="C6538" s="25"/>
      <c r="D6538" s="25"/>
      <c r="E6538" s="25"/>
      <c r="F6538" s="29"/>
      <c r="G6538" s="29"/>
      <c r="H6538" s="29"/>
      <c r="I6538" s="29"/>
      <c r="J6538" s="29"/>
      <c r="K6538" s="25"/>
      <c r="L6538" s="25"/>
      <c r="M6538" s="25"/>
      <c r="N6538" s="25"/>
      <c r="O6538" s="25"/>
      <c r="P6538" s="25"/>
      <c r="Q6538" s="28"/>
      <c r="R6538" s="29"/>
      <c r="S6538" s="27"/>
      <c r="T6538" s="27"/>
      <c r="U6538" s="28"/>
      <c r="V6538" s="26"/>
      <c r="W6538" s="26"/>
      <c r="X6538" s="26"/>
      <c r="Y6538" s="37"/>
      <c r="Z6538" s="37"/>
      <c r="AA6538" s="37"/>
      <c r="AB6538" s="30"/>
      <c r="AC6538" s="30"/>
      <c r="AD6538" s="31"/>
      <c r="AE6538" s="30"/>
      <c r="AF6538" s="30"/>
      <c r="AG6538" s="32"/>
      <c r="AH6538" s="30"/>
      <c r="AJ6538" s="30"/>
      <c r="AK6538" s="30"/>
      <c r="AL6538" s="30"/>
      <c r="AM6538" s="30"/>
      <c r="AN6538" s="30"/>
      <c r="AO6538" s="30"/>
      <c r="AP6538" s="30"/>
      <c r="AQ6538" s="30"/>
      <c r="AR6538" s="30"/>
      <c r="AS6538" s="30"/>
      <c r="AT6538" s="30"/>
      <c r="AU6538" s="121"/>
      <c r="AV6538" s="153"/>
      <c r="AW6538" s="153"/>
      <c r="AX6538" s="129"/>
    </row>
    <row r="6539" spans="1:50" x14ac:dyDescent="0.25">
      <c r="A6539" s="120"/>
      <c r="B6539" s="28"/>
      <c r="C6539" s="25"/>
      <c r="D6539" s="25"/>
      <c r="E6539" s="25"/>
      <c r="F6539" s="29"/>
      <c r="G6539" s="29"/>
      <c r="H6539" s="29"/>
      <c r="I6539" s="29"/>
      <c r="J6539" s="29"/>
      <c r="K6539" s="25"/>
      <c r="L6539" s="25"/>
      <c r="M6539" s="25"/>
      <c r="N6539" s="25"/>
      <c r="O6539" s="25"/>
      <c r="P6539" s="25"/>
      <c r="Q6539" s="28"/>
      <c r="R6539" s="29"/>
      <c r="S6539" s="27"/>
      <c r="T6539" s="27"/>
      <c r="U6539" s="28"/>
      <c r="V6539" s="26"/>
      <c r="W6539" s="26"/>
      <c r="X6539" s="26"/>
      <c r="Y6539" s="37"/>
      <c r="Z6539" s="37"/>
      <c r="AA6539" s="37"/>
      <c r="AB6539" s="30"/>
      <c r="AC6539" s="30"/>
      <c r="AD6539" s="31"/>
      <c r="AE6539" s="30"/>
      <c r="AF6539" s="30"/>
      <c r="AG6539" s="32"/>
      <c r="AH6539" s="30"/>
      <c r="AJ6539" s="30"/>
      <c r="AK6539" s="30"/>
      <c r="AL6539" s="30"/>
      <c r="AM6539" s="30"/>
      <c r="AN6539" s="30"/>
      <c r="AO6539" s="30"/>
      <c r="AP6539" s="30"/>
      <c r="AQ6539" s="30"/>
      <c r="AR6539" s="30"/>
      <c r="AS6539" s="30"/>
      <c r="AT6539" s="30"/>
      <c r="AU6539" s="121"/>
      <c r="AV6539" s="153"/>
      <c r="AW6539" s="153"/>
      <c r="AX6539" s="129"/>
    </row>
    <row r="6540" spans="1:50" x14ac:dyDescent="0.25">
      <c r="A6540" s="120"/>
      <c r="B6540" s="28"/>
      <c r="C6540" s="25"/>
      <c r="D6540" s="25"/>
      <c r="E6540" s="25"/>
      <c r="F6540" s="29"/>
      <c r="G6540" s="29"/>
      <c r="H6540" s="29"/>
      <c r="I6540" s="29"/>
      <c r="J6540" s="29"/>
      <c r="K6540" s="25"/>
      <c r="L6540" s="25"/>
      <c r="M6540" s="25"/>
      <c r="N6540" s="25"/>
      <c r="O6540" s="25"/>
      <c r="P6540" s="25"/>
      <c r="Q6540" s="28"/>
      <c r="R6540" s="29"/>
      <c r="S6540" s="27"/>
      <c r="T6540" s="27"/>
      <c r="U6540" s="28"/>
      <c r="V6540" s="26"/>
      <c r="W6540" s="26"/>
      <c r="X6540" s="26"/>
      <c r="Y6540" s="37"/>
      <c r="Z6540" s="37"/>
      <c r="AA6540" s="37"/>
      <c r="AB6540" s="30"/>
      <c r="AC6540" s="30"/>
      <c r="AD6540" s="31"/>
      <c r="AE6540" s="30"/>
      <c r="AF6540" s="30"/>
      <c r="AG6540" s="32"/>
      <c r="AH6540" s="30"/>
      <c r="AJ6540" s="30"/>
      <c r="AK6540" s="30"/>
      <c r="AL6540" s="30"/>
      <c r="AM6540" s="30"/>
      <c r="AN6540" s="30"/>
      <c r="AO6540" s="30"/>
      <c r="AP6540" s="30"/>
      <c r="AQ6540" s="30"/>
      <c r="AR6540" s="30"/>
      <c r="AS6540" s="30"/>
      <c r="AT6540" s="30"/>
      <c r="AU6540" s="121"/>
      <c r="AV6540" s="153"/>
      <c r="AW6540" s="153"/>
      <c r="AX6540" s="129"/>
    </row>
    <row r="6541" spans="1:50" x14ac:dyDescent="0.25">
      <c r="A6541" s="120"/>
      <c r="B6541" s="28"/>
      <c r="C6541" s="25"/>
      <c r="D6541" s="25"/>
      <c r="E6541" s="25"/>
      <c r="F6541" s="29"/>
      <c r="G6541" s="29"/>
      <c r="H6541" s="29"/>
      <c r="I6541" s="29"/>
      <c r="J6541" s="29"/>
      <c r="K6541" s="25"/>
      <c r="L6541" s="25"/>
      <c r="M6541" s="25"/>
      <c r="N6541" s="25"/>
      <c r="O6541" s="25"/>
      <c r="P6541" s="25"/>
      <c r="Q6541" s="28"/>
      <c r="R6541" s="29"/>
      <c r="S6541" s="27"/>
      <c r="T6541" s="27"/>
      <c r="U6541" s="28"/>
      <c r="V6541" s="26"/>
      <c r="W6541" s="26"/>
      <c r="X6541" s="26"/>
      <c r="Y6541" s="37"/>
      <c r="Z6541" s="37"/>
      <c r="AA6541" s="37"/>
      <c r="AB6541" s="30"/>
      <c r="AC6541" s="30"/>
      <c r="AD6541" s="31"/>
      <c r="AE6541" s="30"/>
      <c r="AF6541" s="30"/>
      <c r="AG6541" s="32"/>
      <c r="AH6541" s="30"/>
      <c r="AJ6541" s="30"/>
      <c r="AK6541" s="30"/>
      <c r="AL6541" s="30"/>
      <c r="AM6541" s="30"/>
      <c r="AN6541" s="30"/>
      <c r="AO6541" s="30"/>
      <c r="AP6541" s="30"/>
      <c r="AQ6541" s="30"/>
      <c r="AR6541" s="30"/>
      <c r="AS6541" s="30"/>
      <c r="AT6541" s="30"/>
      <c r="AU6541" s="121"/>
      <c r="AV6541" s="153"/>
      <c r="AW6541" s="153"/>
      <c r="AX6541" s="129"/>
    </row>
    <row r="6542" spans="1:50" x14ac:dyDescent="0.25">
      <c r="A6542" s="120"/>
      <c r="B6542" s="28"/>
      <c r="C6542" s="25"/>
      <c r="D6542" s="25"/>
      <c r="E6542" s="25"/>
      <c r="F6542" s="29"/>
      <c r="G6542" s="29"/>
      <c r="H6542" s="29"/>
      <c r="I6542" s="29"/>
      <c r="J6542" s="29"/>
      <c r="K6542" s="25"/>
      <c r="L6542" s="25"/>
      <c r="M6542" s="25"/>
      <c r="N6542" s="25"/>
      <c r="O6542" s="25"/>
      <c r="P6542" s="25"/>
      <c r="Q6542" s="28"/>
      <c r="R6542" s="29"/>
      <c r="S6542" s="27"/>
      <c r="T6542" s="27"/>
      <c r="U6542" s="28"/>
      <c r="V6542" s="26"/>
      <c r="W6542" s="26"/>
      <c r="X6542" s="26"/>
      <c r="Y6542" s="37"/>
      <c r="Z6542" s="37"/>
      <c r="AA6542" s="37"/>
      <c r="AB6542" s="30"/>
      <c r="AC6542" s="30"/>
      <c r="AD6542" s="31"/>
      <c r="AE6542" s="30"/>
      <c r="AF6542" s="30"/>
      <c r="AG6542" s="32"/>
      <c r="AH6542" s="30"/>
      <c r="AJ6542" s="30"/>
      <c r="AK6542" s="30"/>
      <c r="AL6542" s="30"/>
      <c r="AM6542" s="30"/>
      <c r="AN6542" s="30"/>
      <c r="AO6542" s="30"/>
      <c r="AP6542" s="30"/>
      <c r="AQ6542" s="30"/>
      <c r="AR6542" s="30"/>
      <c r="AS6542" s="30"/>
      <c r="AT6542" s="30"/>
      <c r="AU6542" s="121"/>
      <c r="AV6542" s="153"/>
      <c r="AW6542" s="153"/>
      <c r="AX6542" s="129"/>
    </row>
    <row r="6543" spans="1:50" x14ac:dyDescent="0.25">
      <c r="A6543" s="120"/>
      <c r="B6543" s="28"/>
      <c r="C6543" s="25"/>
      <c r="D6543" s="25"/>
      <c r="E6543" s="25"/>
      <c r="F6543" s="29"/>
      <c r="G6543" s="29"/>
      <c r="H6543" s="29"/>
      <c r="I6543" s="29"/>
      <c r="J6543" s="29"/>
      <c r="K6543" s="25"/>
      <c r="L6543" s="25"/>
      <c r="M6543" s="25"/>
      <c r="N6543" s="25"/>
      <c r="O6543" s="25"/>
      <c r="P6543" s="25"/>
      <c r="Q6543" s="28"/>
      <c r="R6543" s="29"/>
      <c r="S6543" s="27"/>
      <c r="T6543" s="27"/>
      <c r="U6543" s="28"/>
      <c r="V6543" s="26"/>
      <c r="W6543" s="26"/>
      <c r="X6543" s="26"/>
      <c r="Y6543" s="37"/>
      <c r="Z6543" s="37"/>
      <c r="AA6543" s="37"/>
      <c r="AB6543" s="30"/>
      <c r="AC6543" s="30"/>
      <c r="AD6543" s="31"/>
      <c r="AE6543" s="30"/>
      <c r="AF6543" s="30"/>
      <c r="AG6543" s="32"/>
      <c r="AH6543" s="30"/>
      <c r="AJ6543" s="30"/>
      <c r="AK6543" s="30"/>
      <c r="AL6543" s="30"/>
      <c r="AM6543" s="30"/>
      <c r="AN6543" s="30"/>
      <c r="AO6543" s="30"/>
      <c r="AP6543" s="30"/>
      <c r="AQ6543" s="30"/>
      <c r="AR6543" s="30"/>
      <c r="AS6543" s="30"/>
      <c r="AT6543" s="30"/>
      <c r="AU6543" s="121"/>
      <c r="AV6543" s="153"/>
      <c r="AW6543" s="153"/>
      <c r="AX6543" s="129"/>
    </row>
    <row r="6544" spans="1:50" x14ac:dyDescent="0.25">
      <c r="A6544" s="120"/>
      <c r="B6544" s="28"/>
      <c r="C6544" s="25"/>
      <c r="D6544" s="25"/>
      <c r="E6544" s="25"/>
      <c r="F6544" s="29"/>
      <c r="G6544" s="29"/>
      <c r="H6544" s="29"/>
      <c r="I6544" s="29"/>
      <c r="J6544" s="29"/>
      <c r="K6544" s="25"/>
      <c r="L6544" s="25"/>
      <c r="M6544" s="25"/>
      <c r="N6544" s="25"/>
      <c r="O6544" s="25"/>
      <c r="P6544" s="25"/>
      <c r="Q6544" s="28"/>
      <c r="R6544" s="29"/>
      <c r="S6544" s="27"/>
      <c r="T6544" s="27"/>
      <c r="U6544" s="28"/>
      <c r="V6544" s="26"/>
      <c r="W6544" s="26"/>
      <c r="X6544" s="26"/>
      <c r="Y6544" s="37"/>
      <c r="Z6544" s="37"/>
      <c r="AA6544" s="37"/>
      <c r="AB6544" s="30"/>
      <c r="AC6544" s="30"/>
      <c r="AD6544" s="31"/>
      <c r="AE6544" s="30"/>
      <c r="AF6544" s="30"/>
      <c r="AG6544" s="32"/>
      <c r="AH6544" s="30"/>
      <c r="AJ6544" s="30"/>
      <c r="AK6544" s="30"/>
      <c r="AL6544" s="30"/>
      <c r="AM6544" s="30"/>
      <c r="AN6544" s="30"/>
      <c r="AO6544" s="30"/>
      <c r="AP6544" s="30"/>
      <c r="AQ6544" s="30"/>
      <c r="AR6544" s="30"/>
      <c r="AS6544" s="30"/>
      <c r="AT6544" s="30"/>
      <c r="AU6544" s="121"/>
      <c r="AV6544" s="153"/>
      <c r="AW6544" s="153"/>
      <c r="AX6544" s="129"/>
    </row>
    <row r="6545" spans="1:50" x14ac:dyDescent="0.25">
      <c r="A6545" s="120"/>
      <c r="B6545" s="28"/>
      <c r="C6545" s="25"/>
      <c r="D6545" s="25"/>
      <c r="E6545" s="25"/>
      <c r="F6545" s="29"/>
      <c r="G6545" s="29"/>
      <c r="H6545" s="29"/>
      <c r="I6545" s="29"/>
      <c r="J6545" s="29"/>
      <c r="K6545" s="25"/>
      <c r="L6545" s="25"/>
      <c r="M6545" s="25"/>
      <c r="N6545" s="25"/>
      <c r="O6545" s="25"/>
      <c r="P6545" s="25"/>
      <c r="Q6545" s="28"/>
      <c r="R6545" s="29"/>
      <c r="S6545" s="27"/>
      <c r="T6545" s="27"/>
      <c r="U6545" s="28"/>
      <c r="V6545" s="26"/>
      <c r="W6545" s="26"/>
      <c r="X6545" s="26"/>
      <c r="Y6545" s="37"/>
      <c r="Z6545" s="37"/>
      <c r="AA6545" s="37"/>
      <c r="AB6545" s="30"/>
      <c r="AC6545" s="30"/>
      <c r="AD6545" s="31"/>
      <c r="AE6545" s="30"/>
      <c r="AF6545" s="30"/>
      <c r="AG6545" s="32"/>
      <c r="AH6545" s="30"/>
      <c r="AJ6545" s="30"/>
      <c r="AK6545" s="30"/>
      <c r="AL6545" s="30"/>
      <c r="AM6545" s="30"/>
      <c r="AN6545" s="30"/>
      <c r="AO6545" s="30"/>
      <c r="AP6545" s="30"/>
      <c r="AQ6545" s="30"/>
      <c r="AR6545" s="30"/>
      <c r="AS6545" s="30"/>
      <c r="AT6545" s="30"/>
      <c r="AU6545" s="121"/>
      <c r="AV6545" s="153"/>
      <c r="AW6545" s="153"/>
      <c r="AX6545" s="129"/>
    </row>
    <row r="6546" spans="1:50" x14ac:dyDescent="0.25">
      <c r="A6546" s="120"/>
      <c r="B6546" s="28"/>
      <c r="C6546" s="25"/>
      <c r="D6546" s="25"/>
      <c r="E6546" s="25"/>
      <c r="F6546" s="29"/>
      <c r="G6546" s="29"/>
      <c r="H6546" s="29"/>
      <c r="I6546" s="29"/>
      <c r="J6546" s="29"/>
      <c r="K6546" s="25"/>
      <c r="L6546" s="25"/>
      <c r="M6546" s="25"/>
      <c r="N6546" s="25"/>
      <c r="O6546" s="25"/>
      <c r="P6546" s="25"/>
      <c r="Q6546" s="28"/>
      <c r="R6546" s="29"/>
      <c r="S6546" s="27"/>
      <c r="T6546" s="27"/>
      <c r="U6546" s="28"/>
      <c r="V6546" s="26"/>
      <c r="W6546" s="26"/>
      <c r="X6546" s="26"/>
      <c r="Y6546" s="37"/>
      <c r="Z6546" s="37"/>
      <c r="AA6546" s="37"/>
      <c r="AB6546" s="30"/>
      <c r="AC6546" s="30"/>
      <c r="AD6546" s="31"/>
      <c r="AE6546" s="30"/>
      <c r="AF6546" s="30"/>
      <c r="AG6546" s="32"/>
      <c r="AH6546" s="30"/>
      <c r="AJ6546" s="30"/>
      <c r="AK6546" s="30"/>
      <c r="AL6546" s="30"/>
      <c r="AM6546" s="30"/>
      <c r="AN6546" s="30"/>
      <c r="AO6546" s="30"/>
      <c r="AP6546" s="30"/>
      <c r="AQ6546" s="30"/>
      <c r="AR6546" s="30"/>
      <c r="AS6546" s="30"/>
      <c r="AT6546" s="30"/>
      <c r="AU6546" s="121"/>
      <c r="AV6546" s="153"/>
      <c r="AW6546" s="153"/>
      <c r="AX6546" s="129"/>
    </row>
    <row r="6547" spans="1:50" x14ac:dyDescent="0.25">
      <c r="A6547" s="120"/>
      <c r="B6547" s="28"/>
      <c r="C6547" s="25"/>
      <c r="D6547" s="25"/>
      <c r="E6547" s="25"/>
      <c r="F6547" s="29"/>
      <c r="G6547" s="29"/>
      <c r="H6547" s="29"/>
      <c r="I6547" s="29"/>
      <c r="J6547" s="29"/>
      <c r="K6547" s="25"/>
      <c r="L6547" s="25"/>
      <c r="M6547" s="25"/>
      <c r="N6547" s="25"/>
      <c r="O6547" s="25"/>
      <c r="P6547" s="25"/>
      <c r="Q6547" s="28"/>
      <c r="R6547" s="29"/>
      <c r="S6547" s="27"/>
      <c r="T6547" s="27"/>
      <c r="U6547" s="28"/>
      <c r="V6547" s="26"/>
      <c r="W6547" s="26"/>
      <c r="X6547" s="26"/>
      <c r="Y6547" s="37"/>
      <c r="Z6547" s="37"/>
      <c r="AA6547" s="37"/>
      <c r="AB6547" s="30"/>
      <c r="AC6547" s="30"/>
      <c r="AD6547" s="31"/>
      <c r="AE6547" s="30"/>
      <c r="AF6547" s="30"/>
      <c r="AG6547" s="32"/>
      <c r="AH6547" s="30"/>
      <c r="AJ6547" s="30"/>
      <c r="AK6547" s="30"/>
      <c r="AL6547" s="30"/>
      <c r="AM6547" s="30"/>
      <c r="AN6547" s="30"/>
      <c r="AO6547" s="30"/>
      <c r="AP6547" s="30"/>
      <c r="AQ6547" s="30"/>
      <c r="AR6547" s="30"/>
      <c r="AS6547" s="30"/>
      <c r="AT6547" s="30"/>
      <c r="AU6547" s="121"/>
      <c r="AV6547" s="153"/>
      <c r="AW6547" s="153"/>
      <c r="AX6547" s="129"/>
    </row>
    <row r="6548" spans="1:50" x14ac:dyDescent="0.25">
      <c r="A6548" s="120"/>
      <c r="B6548" s="28"/>
      <c r="C6548" s="25"/>
      <c r="D6548" s="25"/>
      <c r="E6548" s="25"/>
      <c r="F6548" s="29"/>
      <c r="G6548" s="29"/>
      <c r="H6548" s="29"/>
      <c r="I6548" s="29"/>
      <c r="J6548" s="29"/>
      <c r="K6548" s="25"/>
      <c r="L6548" s="25"/>
      <c r="M6548" s="25"/>
      <c r="N6548" s="25"/>
      <c r="O6548" s="25"/>
      <c r="P6548" s="25"/>
      <c r="Q6548" s="28"/>
      <c r="R6548" s="29"/>
      <c r="S6548" s="27"/>
      <c r="T6548" s="27"/>
      <c r="U6548" s="28"/>
      <c r="V6548" s="26"/>
      <c r="W6548" s="26"/>
      <c r="X6548" s="26"/>
      <c r="Y6548" s="37"/>
      <c r="Z6548" s="37"/>
      <c r="AA6548" s="37"/>
      <c r="AB6548" s="30"/>
      <c r="AC6548" s="30"/>
      <c r="AD6548" s="31"/>
      <c r="AE6548" s="30"/>
      <c r="AF6548" s="30"/>
      <c r="AG6548" s="32"/>
      <c r="AH6548" s="30"/>
      <c r="AJ6548" s="30"/>
      <c r="AK6548" s="30"/>
      <c r="AL6548" s="30"/>
      <c r="AM6548" s="30"/>
      <c r="AN6548" s="30"/>
      <c r="AO6548" s="30"/>
      <c r="AP6548" s="30"/>
      <c r="AQ6548" s="30"/>
      <c r="AR6548" s="30"/>
      <c r="AS6548" s="30"/>
      <c r="AT6548" s="30"/>
      <c r="AU6548" s="121"/>
      <c r="AV6548" s="153"/>
      <c r="AW6548" s="153"/>
      <c r="AX6548" s="129"/>
    </row>
    <row r="6549" spans="1:50" x14ac:dyDescent="0.25">
      <c r="A6549" s="120"/>
      <c r="B6549" s="28"/>
      <c r="C6549" s="25"/>
      <c r="D6549" s="25"/>
      <c r="E6549" s="25"/>
      <c r="F6549" s="29"/>
      <c r="G6549" s="29"/>
      <c r="H6549" s="29"/>
      <c r="I6549" s="29"/>
      <c r="J6549" s="29"/>
      <c r="K6549" s="25"/>
      <c r="L6549" s="25"/>
      <c r="M6549" s="25"/>
      <c r="N6549" s="25"/>
      <c r="O6549" s="25"/>
      <c r="P6549" s="25"/>
      <c r="Q6549" s="28"/>
      <c r="R6549" s="29"/>
      <c r="S6549" s="27"/>
      <c r="T6549" s="27"/>
      <c r="U6549" s="28"/>
      <c r="V6549" s="26"/>
      <c r="W6549" s="26"/>
      <c r="X6549" s="26"/>
      <c r="Y6549" s="37"/>
      <c r="Z6549" s="37"/>
      <c r="AA6549" s="37"/>
      <c r="AB6549" s="30"/>
      <c r="AC6549" s="30"/>
      <c r="AD6549" s="31"/>
      <c r="AE6549" s="30"/>
      <c r="AF6549" s="30"/>
      <c r="AG6549" s="32"/>
      <c r="AH6549" s="30"/>
      <c r="AJ6549" s="30"/>
      <c r="AK6549" s="30"/>
      <c r="AL6549" s="30"/>
      <c r="AM6549" s="30"/>
      <c r="AN6549" s="30"/>
      <c r="AO6549" s="30"/>
      <c r="AP6549" s="30"/>
      <c r="AQ6549" s="30"/>
      <c r="AR6549" s="30"/>
      <c r="AS6549" s="30"/>
      <c r="AT6549" s="30"/>
      <c r="AU6549" s="121"/>
      <c r="AV6549" s="153"/>
      <c r="AW6549" s="153"/>
      <c r="AX6549" s="129"/>
    </row>
    <row r="6550" spans="1:50" x14ac:dyDescent="0.25">
      <c r="A6550" s="120"/>
      <c r="B6550" s="28"/>
      <c r="C6550" s="25"/>
      <c r="D6550" s="25"/>
      <c r="E6550" s="25"/>
      <c r="F6550" s="29"/>
      <c r="G6550" s="29"/>
      <c r="H6550" s="29"/>
      <c r="I6550" s="29"/>
      <c r="J6550" s="29"/>
      <c r="K6550" s="25"/>
      <c r="L6550" s="25"/>
      <c r="M6550" s="25"/>
      <c r="N6550" s="25"/>
      <c r="O6550" s="25"/>
      <c r="P6550" s="25"/>
      <c r="Q6550" s="28"/>
      <c r="R6550" s="29"/>
      <c r="S6550" s="27"/>
      <c r="T6550" s="27"/>
      <c r="U6550" s="28"/>
      <c r="V6550" s="26"/>
      <c r="W6550" s="26"/>
      <c r="X6550" s="26"/>
      <c r="Y6550" s="37"/>
      <c r="Z6550" s="37"/>
      <c r="AA6550" s="37"/>
      <c r="AB6550" s="30"/>
      <c r="AC6550" s="30"/>
      <c r="AD6550" s="31"/>
      <c r="AE6550" s="30"/>
      <c r="AF6550" s="30"/>
      <c r="AG6550" s="32"/>
      <c r="AH6550" s="30"/>
      <c r="AJ6550" s="30"/>
      <c r="AK6550" s="30"/>
      <c r="AL6550" s="30"/>
      <c r="AM6550" s="30"/>
      <c r="AN6550" s="30"/>
      <c r="AO6550" s="30"/>
      <c r="AP6550" s="30"/>
      <c r="AQ6550" s="30"/>
      <c r="AR6550" s="30"/>
      <c r="AS6550" s="30"/>
      <c r="AT6550" s="30"/>
      <c r="AU6550" s="121"/>
      <c r="AV6550" s="153"/>
      <c r="AW6550" s="153"/>
      <c r="AX6550" s="129"/>
    </row>
    <row r="6551" spans="1:50" x14ac:dyDescent="0.25">
      <c r="A6551" s="120"/>
      <c r="B6551" s="28"/>
      <c r="C6551" s="25"/>
      <c r="D6551" s="25"/>
      <c r="E6551" s="25"/>
      <c r="F6551" s="29"/>
      <c r="G6551" s="29"/>
      <c r="H6551" s="29"/>
      <c r="I6551" s="29"/>
      <c r="J6551" s="29"/>
      <c r="K6551" s="25"/>
      <c r="L6551" s="25"/>
      <c r="M6551" s="25"/>
      <c r="N6551" s="25"/>
      <c r="O6551" s="25"/>
      <c r="P6551" s="25"/>
      <c r="Q6551" s="28"/>
      <c r="R6551" s="29"/>
      <c r="S6551" s="27"/>
      <c r="T6551" s="27"/>
      <c r="U6551" s="28"/>
      <c r="V6551" s="26"/>
      <c r="W6551" s="26"/>
      <c r="X6551" s="26"/>
      <c r="Y6551" s="37"/>
      <c r="Z6551" s="37"/>
      <c r="AA6551" s="37"/>
      <c r="AB6551" s="30"/>
      <c r="AC6551" s="30"/>
      <c r="AD6551" s="31"/>
      <c r="AE6551" s="30"/>
      <c r="AF6551" s="30"/>
      <c r="AG6551" s="32"/>
      <c r="AH6551" s="30"/>
      <c r="AJ6551" s="30"/>
      <c r="AK6551" s="30"/>
      <c r="AL6551" s="30"/>
      <c r="AM6551" s="30"/>
      <c r="AN6551" s="30"/>
      <c r="AO6551" s="30"/>
      <c r="AP6551" s="30"/>
      <c r="AQ6551" s="30"/>
      <c r="AR6551" s="30"/>
      <c r="AS6551" s="30"/>
      <c r="AT6551" s="30"/>
      <c r="AU6551" s="121"/>
      <c r="AV6551" s="153"/>
      <c r="AW6551" s="153"/>
      <c r="AX6551" s="129"/>
    </row>
    <row r="6552" spans="1:50" x14ac:dyDescent="0.25">
      <c r="A6552" s="120"/>
      <c r="B6552" s="28"/>
      <c r="C6552" s="25"/>
      <c r="D6552" s="25"/>
      <c r="E6552" s="25"/>
      <c r="F6552" s="29"/>
      <c r="G6552" s="29"/>
      <c r="H6552" s="29"/>
      <c r="I6552" s="29"/>
      <c r="J6552" s="29"/>
      <c r="K6552" s="25"/>
      <c r="L6552" s="25"/>
      <c r="M6552" s="25"/>
      <c r="N6552" s="25"/>
      <c r="O6552" s="25"/>
      <c r="P6552" s="25"/>
      <c r="Q6552" s="28"/>
      <c r="R6552" s="29"/>
      <c r="S6552" s="27"/>
      <c r="T6552" s="27"/>
      <c r="U6552" s="28"/>
      <c r="V6552" s="26"/>
      <c r="W6552" s="26"/>
      <c r="X6552" s="26"/>
      <c r="Y6552" s="37"/>
      <c r="Z6552" s="37"/>
      <c r="AA6552" s="37"/>
      <c r="AB6552" s="30"/>
      <c r="AC6552" s="30"/>
      <c r="AD6552" s="31"/>
      <c r="AE6552" s="30"/>
      <c r="AF6552" s="30"/>
      <c r="AG6552" s="32"/>
      <c r="AH6552" s="30"/>
      <c r="AJ6552" s="30"/>
      <c r="AK6552" s="30"/>
      <c r="AL6552" s="30"/>
      <c r="AM6552" s="30"/>
      <c r="AN6552" s="30"/>
      <c r="AO6552" s="30"/>
      <c r="AP6552" s="30"/>
      <c r="AQ6552" s="30"/>
      <c r="AR6552" s="30"/>
      <c r="AS6552" s="30"/>
      <c r="AT6552" s="30"/>
      <c r="AU6552" s="121"/>
      <c r="AV6552" s="153"/>
      <c r="AW6552" s="153"/>
      <c r="AX6552" s="129"/>
    </row>
    <row r="6553" spans="1:50" x14ac:dyDescent="0.25">
      <c r="A6553" s="120"/>
      <c r="B6553" s="28"/>
      <c r="C6553" s="25"/>
      <c r="D6553" s="25"/>
      <c r="E6553" s="25"/>
      <c r="F6553" s="29"/>
      <c r="G6553" s="29"/>
      <c r="H6553" s="29"/>
      <c r="I6553" s="29"/>
      <c r="J6553" s="29"/>
      <c r="K6553" s="25"/>
      <c r="L6553" s="25"/>
      <c r="M6553" s="25"/>
      <c r="N6553" s="25"/>
      <c r="O6553" s="25"/>
      <c r="P6553" s="25"/>
      <c r="Q6553" s="28"/>
      <c r="R6553" s="29"/>
      <c r="S6553" s="27"/>
      <c r="T6553" s="27"/>
      <c r="U6553" s="28"/>
      <c r="V6553" s="26"/>
      <c r="W6553" s="26"/>
      <c r="X6553" s="26"/>
      <c r="Y6553" s="37"/>
      <c r="Z6553" s="37"/>
      <c r="AA6553" s="37"/>
      <c r="AB6553" s="30"/>
      <c r="AC6553" s="30"/>
      <c r="AD6553" s="31"/>
      <c r="AE6553" s="30"/>
      <c r="AF6553" s="30"/>
      <c r="AG6553" s="32"/>
      <c r="AH6553" s="30"/>
      <c r="AJ6553" s="30"/>
      <c r="AK6553" s="30"/>
      <c r="AL6553" s="30"/>
      <c r="AM6553" s="30"/>
      <c r="AN6553" s="30"/>
      <c r="AO6553" s="30"/>
      <c r="AP6553" s="30"/>
      <c r="AQ6553" s="30"/>
      <c r="AR6553" s="30"/>
      <c r="AS6553" s="30"/>
      <c r="AT6553" s="30"/>
      <c r="AU6553" s="121"/>
      <c r="AV6553" s="153"/>
      <c r="AW6553" s="153"/>
      <c r="AX6553" s="129"/>
    </row>
    <row r="6554" spans="1:50" x14ac:dyDescent="0.25">
      <c r="A6554" s="120"/>
      <c r="B6554" s="28"/>
      <c r="C6554" s="25"/>
      <c r="D6554" s="25"/>
      <c r="E6554" s="25"/>
      <c r="F6554" s="29"/>
      <c r="G6554" s="29"/>
      <c r="H6554" s="29"/>
      <c r="I6554" s="29"/>
      <c r="J6554" s="29"/>
      <c r="K6554" s="25"/>
      <c r="L6554" s="25"/>
      <c r="M6554" s="25"/>
      <c r="N6554" s="25"/>
      <c r="O6554" s="25"/>
      <c r="P6554" s="25"/>
      <c r="Q6554" s="28"/>
      <c r="R6554" s="29"/>
      <c r="S6554" s="27"/>
      <c r="T6554" s="27"/>
      <c r="U6554" s="28"/>
      <c r="V6554" s="26"/>
      <c r="W6554" s="26"/>
      <c r="X6554" s="26"/>
      <c r="Y6554" s="37"/>
      <c r="Z6554" s="37"/>
      <c r="AA6554" s="37"/>
      <c r="AB6554" s="30"/>
      <c r="AC6554" s="30"/>
      <c r="AD6554" s="31"/>
      <c r="AE6554" s="30"/>
      <c r="AF6554" s="30"/>
      <c r="AG6554" s="32"/>
      <c r="AH6554" s="30"/>
      <c r="AJ6554" s="30"/>
      <c r="AK6554" s="30"/>
      <c r="AL6554" s="30"/>
      <c r="AM6554" s="30"/>
      <c r="AN6554" s="30"/>
      <c r="AO6554" s="30"/>
      <c r="AP6554" s="30"/>
      <c r="AQ6554" s="30"/>
      <c r="AR6554" s="30"/>
      <c r="AS6554" s="30"/>
      <c r="AT6554" s="30"/>
      <c r="AU6554" s="121"/>
      <c r="AV6554" s="153"/>
      <c r="AW6554" s="153"/>
      <c r="AX6554" s="129"/>
    </row>
    <row r="6555" spans="1:50" x14ac:dyDescent="0.25">
      <c r="A6555" s="120"/>
      <c r="B6555" s="28"/>
      <c r="C6555" s="25"/>
      <c r="D6555" s="25"/>
      <c r="E6555" s="25"/>
      <c r="F6555" s="29"/>
      <c r="G6555" s="29"/>
      <c r="H6555" s="29"/>
      <c r="I6555" s="29"/>
      <c r="J6555" s="29"/>
      <c r="K6555" s="25"/>
      <c r="L6555" s="25"/>
      <c r="M6555" s="25"/>
      <c r="N6555" s="25"/>
      <c r="O6555" s="25"/>
      <c r="P6555" s="25"/>
      <c r="Q6555" s="28"/>
      <c r="R6555" s="29"/>
      <c r="S6555" s="27"/>
      <c r="T6555" s="27"/>
      <c r="U6555" s="28"/>
      <c r="V6555" s="26"/>
      <c r="W6555" s="26"/>
      <c r="X6555" s="26"/>
      <c r="Y6555" s="37"/>
      <c r="Z6555" s="37"/>
      <c r="AA6555" s="37"/>
      <c r="AB6555" s="30"/>
      <c r="AC6555" s="30"/>
      <c r="AD6555" s="31"/>
      <c r="AE6555" s="30"/>
      <c r="AF6555" s="30"/>
      <c r="AG6555" s="32"/>
      <c r="AH6555" s="30"/>
      <c r="AJ6555" s="30"/>
      <c r="AK6555" s="30"/>
      <c r="AL6555" s="30"/>
      <c r="AM6555" s="30"/>
      <c r="AN6555" s="30"/>
      <c r="AO6555" s="30"/>
      <c r="AP6555" s="30"/>
      <c r="AQ6555" s="30"/>
      <c r="AR6555" s="30"/>
      <c r="AS6555" s="30"/>
      <c r="AT6555" s="30"/>
      <c r="AU6555" s="121"/>
      <c r="AV6555" s="153"/>
      <c r="AW6555" s="153"/>
      <c r="AX6555" s="129"/>
    </row>
    <row r="6556" spans="1:50" x14ac:dyDescent="0.25">
      <c r="A6556" s="120"/>
      <c r="B6556" s="28"/>
      <c r="C6556" s="25"/>
      <c r="D6556" s="25"/>
      <c r="E6556" s="25"/>
      <c r="F6556" s="29"/>
      <c r="G6556" s="29"/>
      <c r="H6556" s="29"/>
      <c r="I6556" s="29"/>
      <c r="J6556" s="29"/>
      <c r="K6556" s="25"/>
      <c r="L6556" s="25"/>
      <c r="M6556" s="25"/>
      <c r="N6556" s="25"/>
      <c r="O6556" s="25"/>
      <c r="P6556" s="25"/>
      <c r="Q6556" s="28"/>
      <c r="R6556" s="29"/>
      <c r="S6556" s="27"/>
      <c r="T6556" s="27"/>
      <c r="U6556" s="28"/>
      <c r="V6556" s="26"/>
      <c r="W6556" s="26"/>
      <c r="X6556" s="26"/>
      <c r="Y6556" s="37"/>
      <c r="Z6556" s="37"/>
      <c r="AA6556" s="37"/>
      <c r="AB6556" s="30"/>
      <c r="AC6556" s="30"/>
      <c r="AD6556" s="31"/>
      <c r="AE6556" s="30"/>
      <c r="AF6556" s="30"/>
      <c r="AG6556" s="32"/>
      <c r="AH6556" s="30"/>
      <c r="AJ6556" s="30"/>
      <c r="AK6556" s="30"/>
      <c r="AL6556" s="30"/>
      <c r="AM6556" s="30"/>
      <c r="AN6556" s="30"/>
      <c r="AO6556" s="30"/>
      <c r="AP6556" s="30"/>
      <c r="AQ6556" s="30"/>
      <c r="AR6556" s="30"/>
      <c r="AS6556" s="30"/>
      <c r="AT6556" s="30"/>
      <c r="AU6556" s="121"/>
      <c r="AV6556" s="153"/>
      <c r="AW6556" s="153"/>
      <c r="AX6556" s="129"/>
    </row>
    <row r="6557" spans="1:50" x14ac:dyDescent="0.25">
      <c r="A6557" s="120"/>
      <c r="B6557" s="28"/>
      <c r="C6557" s="25"/>
      <c r="D6557" s="25"/>
      <c r="E6557" s="25"/>
      <c r="F6557" s="29"/>
      <c r="G6557" s="29"/>
      <c r="H6557" s="29"/>
      <c r="I6557" s="29"/>
      <c r="J6557" s="29"/>
      <c r="K6557" s="25"/>
      <c r="L6557" s="25"/>
      <c r="M6557" s="25"/>
      <c r="N6557" s="25"/>
      <c r="O6557" s="25"/>
      <c r="P6557" s="25"/>
      <c r="Q6557" s="28"/>
      <c r="R6557" s="29"/>
      <c r="S6557" s="27"/>
      <c r="T6557" s="27"/>
      <c r="U6557" s="28"/>
      <c r="V6557" s="26"/>
      <c r="W6557" s="26"/>
      <c r="X6557" s="26"/>
      <c r="Y6557" s="37"/>
      <c r="Z6557" s="37"/>
      <c r="AA6557" s="37"/>
      <c r="AB6557" s="30"/>
      <c r="AC6557" s="30"/>
      <c r="AD6557" s="31"/>
      <c r="AE6557" s="30"/>
      <c r="AF6557" s="30"/>
      <c r="AG6557" s="32"/>
      <c r="AH6557" s="30"/>
      <c r="AJ6557" s="30"/>
      <c r="AK6557" s="30"/>
      <c r="AL6557" s="30"/>
      <c r="AM6557" s="30"/>
      <c r="AN6557" s="30"/>
      <c r="AO6557" s="30"/>
      <c r="AP6557" s="30"/>
      <c r="AQ6557" s="30"/>
      <c r="AR6557" s="30"/>
      <c r="AS6557" s="30"/>
      <c r="AT6557" s="30"/>
      <c r="AU6557" s="121"/>
      <c r="AV6557" s="153"/>
      <c r="AW6557" s="153"/>
      <c r="AX6557" s="129"/>
    </row>
    <row r="6558" spans="1:50" x14ac:dyDescent="0.25">
      <c r="A6558" s="120"/>
      <c r="B6558" s="28"/>
      <c r="C6558" s="25"/>
      <c r="D6558" s="25"/>
      <c r="E6558" s="25"/>
      <c r="F6558" s="29"/>
      <c r="G6558" s="29"/>
      <c r="H6558" s="29"/>
      <c r="I6558" s="29"/>
      <c r="J6558" s="29"/>
      <c r="K6558" s="25"/>
      <c r="L6558" s="25"/>
      <c r="M6558" s="25"/>
      <c r="N6558" s="25"/>
      <c r="O6558" s="25"/>
      <c r="P6558" s="25"/>
      <c r="Q6558" s="28"/>
      <c r="R6558" s="29"/>
      <c r="S6558" s="27"/>
      <c r="T6558" s="27"/>
      <c r="U6558" s="28"/>
      <c r="V6558" s="26"/>
      <c r="W6558" s="26"/>
      <c r="X6558" s="26"/>
      <c r="Y6558" s="37"/>
      <c r="Z6558" s="37"/>
      <c r="AA6558" s="37"/>
      <c r="AB6558" s="30"/>
      <c r="AC6558" s="30"/>
      <c r="AD6558" s="31"/>
      <c r="AE6558" s="30"/>
      <c r="AF6558" s="30"/>
      <c r="AG6558" s="32"/>
      <c r="AH6558" s="30"/>
      <c r="AJ6558" s="30"/>
      <c r="AK6558" s="30"/>
      <c r="AL6558" s="30"/>
      <c r="AM6558" s="30"/>
      <c r="AN6558" s="30"/>
      <c r="AO6558" s="30"/>
      <c r="AP6558" s="30"/>
      <c r="AQ6558" s="30"/>
      <c r="AR6558" s="30"/>
      <c r="AS6558" s="30"/>
      <c r="AT6558" s="30"/>
      <c r="AU6558" s="121"/>
      <c r="AV6558" s="153"/>
      <c r="AW6558" s="153"/>
      <c r="AX6558" s="129"/>
    </row>
    <row r="6559" spans="1:50" x14ac:dyDescent="0.25">
      <c r="A6559" s="120"/>
      <c r="B6559" s="28"/>
      <c r="C6559" s="25"/>
      <c r="D6559" s="25"/>
      <c r="E6559" s="25"/>
      <c r="F6559" s="29"/>
      <c r="G6559" s="29"/>
      <c r="H6559" s="29"/>
      <c r="I6559" s="29"/>
      <c r="J6559" s="29"/>
      <c r="K6559" s="25"/>
      <c r="L6559" s="25"/>
      <c r="M6559" s="25"/>
      <c r="N6559" s="25"/>
      <c r="O6559" s="25"/>
      <c r="P6559" s="25"/>
      <c r="Q6559" s="28"/>
      <c r="R6559" s="29"/>
      <c r="S6559" s="27"/>
      <c r="T6559" s="27"/>
      <c r="U6559" s="28"/>
      <c r="V6559" s="26"/>
      <c r="W6559" s="26"/>
      <c r="X6559" s="26"/>
      <c r="Y6559" s="37"/>
      <c r="Z6559" s="37"/>
      <c r="AA6559" s="37"/>
      <c r="AB6559" s="30"/>
      <c r="AC6559" s="30"/>
      <c r="AD6559" s="31"/>
      <c r="AE6559" s="30"/>
      <c r="AF6559" s="30"/>
      <c r="AG6559" s="32"/>
      <c r="AH6559" s="30"/>
      <c r="AJ6559" s="30"/>
      <c r="AK6559" s="30"/>
      <c r="AL6559" s="30"/>
      <c r="AM6559" s="30"/>
      <c r="AN6559" s="30"/>
      <c r="AO6559" s="30"/>
      <c r="AP6559" s="30"/>
      <c r="AQ6559" s="30"/>
      <c r="AR6559" s="30"/>
      <c r="AS6559" s="30"/>
      <c r="AT6559" s="30"/>
      <c r="AU6559" s="121"/>
      <c r="AV6559" s="153"/>
      <c r="AW6559" s="153"/>
      <c r="AX6559" s="129"/>
    </row>
    <row r="6560" spans="1:50" x14ac:dyDescent="0.25">
      <c r="A6560" s="120"/>
      <c r="B6560" s="28"/>
      <c r="C6560" s="25"/>
      <c r="D6560" s="25"/>
      <c r="E6560" s="25"/>
      <c r="F6560" s="29"/>
      <c r="G6560" s="29"/>
      <c r="H6560" s="29"/>
      <c r="I6560" s="29"/>
      <c r="J6560" s="29"/>
      <c r="K6560" s="25"/>
      <c r="L6560" s="25"/>
      <c r="M6560" s="25"/>
      <c r="N6560" s="25"/>
      <c r="O6560" s="25"/>
      <c r="P6560" s="25"/>
      <c r="Q6560" s="28"/>
      <c r="R6560" s="29"/>
      <c r="S6560" s="27"/>
      <c r="T6560" s="27"/>
      <c r="U6560" s="28"/>
      <c r="V6560" s="26"/>
      <c r="W6560" s="26"/>
      <c r="X6560" s="26"/>
      <c r="Y6560" s="37"/>
      <c r="Z6560" s="37"/>
      <c r="AA6560" s="37"/>
      <c r="AB6560" s="30"/>
      <c r="AC6560" s="30"/>
      <c r="AD6560" s="31"/>
      <c r="AE6560" s="30"/>
      <c r="AF6560" s="30"/>
      <c r="AG6560" s="32"/>
      <c r="AH6560" s="30"/>
      <c r="AJ6560" s="30"/>
      <c r="AK6560" s="30"/>
      <c r="AL6560" s="30"/>
      <c r="AM6560" s="30"/>
      <c r="AN6560" s="30"/>
      <c r="AO6560" s="30"/>
      <c r="AP6560" s="30"/>
      <c r="AQ6560" s="30"/>
      <c r="AR6560" s="30"/>
      <c r="AS6560" s="30"/>
      <c r="AT6560" s="30"/>
      <c r="AU6560" s="121"/>
      <c r="AV6560" s="153"/>
      <c r="AW6560" s="153"/>
      <c r="AX6560" s="129"/>
    </row>
    <row r="6561" spans="1:50" x14ac:dyDescent="0.25">
      <c r="A6561" s="120"/>
      <c r="B6561" s="28"/>
      <c r="C6561" s="25"/>
      <c r="D6561" s="25"/>
      <c r="E6561" s="25"/>
      <c r="F6561" s="29"/>
      <c r="G6561" s="29"/>
      <c r="H6561" s="29"/>
      <c r="I6561" s="29"/>
      <c r="J6561" s="29"/>
      <c r="K6561" s="25"/>
      <c r="L6561" s="25"/>
      <c r="M6561" s="25"/>
      <c r="N6561" s="25"/>
      <c r="O6561" s="25"/>
      <c r="P6561" s="25"/>
      <c r="Q6561" s="28"/>
      <c r="R6561" s="29"/>
      <c r="S6561" s="27"/>
      <c r="T6561" s="27"/>
      <c r="U6561" s="28"/>
      <c r="V6561" s="26"/>
      <c r="W6561" s="26"/>
      <c r="X6561" s="26"/>
      <c r="Y6561" s="37"/>
      <c r="Z6561" s="37"/>
      <c r="AA6561" s="37"/>
      <c r="AB6561" s="30"/>
      <c r="AC6561" s="30"/>
      <c r="AD6561" s="31"/>
      <c r="AE6561" s="30"/>
      <c r="AF6561" s="30"/>
      <c r="AG6561" s="32"/>
      <c r="AH6561" s="30"/>
      <c r="AJ6561" s="30"/>
      <c r="AK6561" s="30"/>
      <c r="AL6561" s="30"/>
      <c r="AM6561" s="30"/>
      <c r="AN6561" s="30"/>
      <c r="AO6561" s="30"/>
      <c r="AP6561" s="30"/>
      <c r="AQ6561" s="30"/>
      <c r="AR6561" s="30"/>
      <c r="AS6561" s="30"/>
      <c r="AT6561" s="30"/>
      <c r="AU6561" s="121"/>
      <c r="AV6561" s="153"/>
      <c r="AW6561" s="153"/>
      <c r="AX6561" s="129"/>
    </row>
    <row r="6562" spans="1:50" x14ac:dyDescent="0.25">
      <c r="A6562" s="120"/>
      <c r="B6562" s="28"/>
      <c r="C6562" s="25"/>
      <c r="D6562" s="25"/>
      <c r="E6562" s="25"/>
      <c r="F6562" s="29"/>
      <c r="G6562" s="29"/>
      <c r="H6562" s="29"/>
      <c r="I6562" s="29"/>
      <c r="J6562" s="29"/>
      <c r="K6562" s="25"/>
      <c r="L6562" s="25"/>
      <c r="M6562" s="25"/>
      <c r="N6562" s="25"/>
      <c r="O6562" s="25"/>
      <c r="P6562" s="25"/>
      <c r="Q6562" s="28"/>
      <c r="R6562" s="29"/>
      <c r="S6562" s="27"/>
      <c r="T6562" s="27"/>
      <c r="U6562" s="28"/>
      <c r="V6562" s="26"/>
      <c r="W6562" s="26"/>
      <c r="X6562" s="26"/>
      <c r="Y6562" s="37"/>
      <c r="Z6562" s="37"/>
      <c r="AA6562" s="37"/>
      <c r="AB6562" s="30"/>
      <c r="AC6562" s="30"/>
      <c r="AD6562" s="31"/>
      <c r="AE6562" s="30"/>
      <c r="AF6562" s="30"/>
      <c r="AG6562" s="32"/>
      <c r="AH6562" s="30"/>
      <c r="AJ6562" s="30"/>
      <c r="AK6562" s="30"/>
      <c r="AL6562" s="30"/>
      <c r="AM6562" s="30"/>
      <c r="AN6562" s="30"/>
      <c r="AO6562" s="30"/>
      <c r="AP6562" s="30"/>
      <c r="AQ6562" s="30"/>
      <c r="AR6562" s="30"/>
      <c r="AS6562" s="30"/>
      <c r="AT6562" s="30"/>
      <c r="AU6562" s="121"/>
      <c r="AV6562" s="153"/>
      <c r="AW6562" s="153"/>
      <c r="AX6562" s="129"/>
    </row>
    <row r="6563" spans="1:50" x14ac:dyDescent="0.25">
      <c r="A6563" s="120"/>
      <c r="B6563" s="28"/>
      <c r="C6563" s="25"/>
      <c r="D6563" s="25"/>
      <c r="E6563" s="25"/>
      <c r="F6563" s="29"/>
      <c r="G6563" s="29"/>
      <c r="H6563" s="29"/>
      <c r="I6563" s="29"/>
      <c r="J6563" s="29"/>
      <c r="K6563" s="25"/>
      <c r="L6563" s="25"/>
      <c r="M6563" s="25"/>
      <c r="N6563" s="25"/>
      <c r="O6563" s="25"/>
      <c r="P6563" s="25"/>
      <c r="Q6563" s="28"/>
      <c r="R6563" s="29"/>
      <c r="S6563" s="27"/>
      <c r="T6563" s="27"/>
      <c r="U6563" s="28"/>
      <c r="V6563" s="26"/>
      <c r="W6563" s="26"/>
      <c r="X6563" s="26"/>
      <c r="Y6563" s="37"/>
      <c r="Z6563" s="37"/>
      <c r="AA6563" s="37"/>
      <c r="AB6563" s="30"/>
      <c r="AC6563" s="30"/>
      <c r="AD6563" s="31"/>
      <c r="AE6563" s="30"/>
      <c r="AF6563" s="30"/>
      <c r="AG6563" s="32"/>
      <c r="AH6563" s="30"/>
      <c r="AJ6563" s="30"/>
      <c r="AK6563" s="30"/>
      <c r="AL6563" s="30"/>
      <c r="AM6563" s="30"/>
      <c r="AN6563" s="30"/>
      <c r="AO6563" s="30"/>
      <c r="AP6563" s="30"/>
      <c r="AQ6563" s="30"/>
      <c r="AR6563" s="30"/>
      <c r="AS6563" s="30"/>
      <c r="AT6563" s="30"/>
      <c r="AU6563" s="121"/>
      <c r="AV6563" s="129"/>
      <c r="AW6563" s="129"/>
      <c r="AX6563" s="129"/>
    </row>
    <row r="6564" spans="1:50" x14ac:dyDescent="0.25">
      <c r="A6564" s="120"/>
      <c r="B6564" s="28"/>
      <c r="C6564" s="25"/>
      <c r="D6564" s="25"/>
      <c r="E6564" s="25"/>
      <c r="F6564" s="29"/>
      <c r="G6564" s="29"/>
      <c r="H6564" s="29"/>
      <c r="I6564" s="29"/>
      <c r="J6564" s="29"/>
      <c r="K6564" s="25"/>
      <c r="L6564" s="25"/>
      <c r="M6564" s="25"/>
      <c r="N6564" s="25"/>
      <c r="O6564" s="25"/>
      <c r="P6564" s="25"/>
      <c r="Q6564" s="28"/>
      <c r="R6564" s="29"/>
      <c r="S6564" s="27"/>
      <c r="T6564" s="27"/>
      <c r="U6564" s="28"/>
      <c r="V6564" s="26"/>
      <c r="W6564" s="26"/>
      <c r="X6564" s="26"/>
      <c r="Y6564" s="37"/>
      <c r="Z6564" s="37"/>
      <c r="AA6564" s="37"/>
      <c r="AB6564" s="30"/>
      <c r="AC6564" s="30"/>
      <c r="AD6564" s="31"/>
      <c r="AE6564" s="30"/>
      <c r="AF6564" s="30"/>
      <c r="AG6564" s="32"/>
      <c r="AH6564" s="30"/>
      <c r="AJ6564" s="30"/>
      <c r="AK6564" s="30"/>
      <c r="AL6564" s="30"/>
      <c r="AM6564" s="30"/>
      <c r="AN6564" s="30"/>
      <c r="AO6564" s="30"/>
      <c r="AP6564" s="30"/>
      <c r="AQ6564" s="30"/>
      <c r="AR6564" s="30"/>
      <c r="AS6564" s="30"/>
      <c r="AT6564" s="30"/>
      <c r="AU6564" s="121"/>
      <c r="AV6564" s="153"/>
      <c r="AW6564" s="153"/>
      <c r="AX6564" s="129"/>
    </row>
    <row r="6565" spans="1:50" x14ac:dyDescent="0.25">
      <c r="A6565" s="120"/>
      <c r="B6565" s="28"/>
      <c r="C6565" s="25"/>
      <c r="D6565" s="25"/>
      <c r="E6565" s="25"/>
      <c r="F6565" s="29"/>
      <c r="G6565" s="29"/>
      <c r="H6565" s="29"/>
      <c r="I6565" s="29"/>
      <c r="J6565" s="29"/>
      <c r="K6565" s="25"/>
      <c r="L6565" s="25"/>
      <c r="M6565" s="25"/>
      <c r="N6565" s="25"/>
      <c r="O6565" s="25"/>
      <c r="P6565" s="25"/>
      <c r="Q6565" s="28"/>
      <c r="R6565" s="29"/>
      <c r="S6565" s="27"/>
      <c r="T6565" s="27"/>
      <c r="U6565" s="28"/>
      <c r="V6565" s="26"/>
      <c r="W6565" s="26"/>
      <c r="X6565" s="26"/>
      <c r="Y6565" s="37"/>
      <c r="Z6565" s="37"/>
      <c r="AA6565" s="37"/>
      <c r="AB6565" s="30"/>
      <c r="AC6565" s="30"/>
      <c r="AD6565" s="31"/>
      <c r="AE6565" s="30"/>
      <c r="AF6565" s="30"/>
      <c r="AG6565" s="32"/>
      <c r="AH6565" s="30"/>
      <c r="AJ6565" s="30"/>
      <c r="AK6565" s="30"/>
      <c r="AL6565" s="30"/>
      <c r="AM6565" s="30"/>
      <c r="AN6565" s="30"/>
      <c r="AO6565" s="30"/>
      <c r="AP6565" s="30"/>
      <c r="AQ6565" s="30"/>
      <c r="AR6565" s="30"/>
      <c r="AS6565" s="30"/>
      <c r="AT6565" s="30"/>
      <c r="AU6565" s="121"/>
      <c r="AV6565" s="153"/>
      <c r="AW6565" s="153"/>
      <c r="AX6565" s="129"/>
    </row>
    <row r="6566" spans="1:50" x14ac:dyDescent="0.25">
      <c r="A6566" s="120"/>
      <c r="B6566" s="28"/>
      <c r="C6566" s="25"/>
      <c r="D6566" s="25"/>
      <c r="E6566" s="25"/>
      <c r="F6566" s="29"/>
      <c r="G6566" s="29"/>
      <c r="H6566" s="29"/>
      <c r="I6566" s="29"/>
      <c r="J6566" s="29"/>
      <c r="K6566" s="25"/>
      <c r="L6566" s="25"/>
      <c r="M6566" s="25"/>
      <c r="N6566" s="25"/>
      <c r="O6566" s="25"/>
      <c r="P6566" s="25"/>
      <c r="Q6566" s="28"/>
      <c r="R6566" s="29"/>
      <c r="S6566" s="27"/>
      <c r="T6566" s="27"/>
      <c r="U6566" s="28"/>
      <c r="V6566" s="26"/>
      <c r="W6566" s="26"/>
      <c r="X6566" s="26"/>
      <c r="Y6566" s="37"/>
      <c r="Z6566" s="37"/>
      <c r="AA6566" s="37"/>
      <c r="AB6566" s="30"/>
      <c r="AC6566" s="30"/>
      <c r="AD6566" s="31"/>
      <c r="AE6566" s="30"/>
      <c r="AF6566" s="30"/>
      <c r="AG6566" s="32"/>
      <c r="AH6566" s="30"/>
      <c r="AJ6566" s="30"/>
      <c r="AK6566" s="30"/>
      <c r="AL6566" s="30"/>
      <c r="AM6566" s="30"/>
      <c r="AN6566" s="30"/>
      <c r="AO6566" s="30"/>
      <c r="AP6566" s="30"/>
      <c r="AQ6566" s="30"/>
      <c r="AR6566" s="30"/>
      <c r="AS6566" s="30"/>
      <c r="AT6566" s="30"/>
      <c r="AU6566" s="121"/>
      <c r="AV6566" s="153"/>
      <c r="AW6566" s="153"/>
      <c r="AX6566" s="129"/>
    </row>
    <row r="6567" spans="1:50" x14ac:dyDescent="0.25">
      <c r="A6567" s="120"/>
      <c r="B6567" s="28"/>
      <c r="C6567" s="25"/>
      <c r="D6567" s="25"/>
      <c r="E6567" s="25"/>
      <c r="F6567" s="29"/>
      <c r="G6567" s="29"/>
      <c r="H6567" s="29"/>
      <c r="I6567" s="29"/>
      <c r="J6567" s="29"/>
      <c r="K6567" s="25"/>
      <c r="L6567" s="25"/>
      <c r="M6567" s="25"/>
      <c r="N6567" s="25"/>
      <c r="O6567" s="25"/>
      <c r="P6567" s="25"/>
      <c r="Q6567" s="28"/>
      <c r="R6567" s="29"/>
      <c r="S6567" s="27"/>
      <c r="T6567" s="27"/>
      <c r="U6567" s="28"/>
      <c r="V6567" s="26"/>
      <c r="W6567" s="26"/>
      <c r="X6567" s="26"/>
      <c r="Y6567" s="37"/>
      <c r="Z6567" s="37"/>
      <c r="AA6567" s="37"/>
      <c r="AB6567" s="30"/>
      <c r="AC6567" s="30"/>
      <c r="AD6567" s="31"/>
      <c r="AE6567" s="30"/>
      <c r="AF6567" s="30"/>
      <c r="AG6567" s="32"/>
      <c r="AH6567" s="30"/>
      <c r="AJ6567" s="30"/>
      <c r="AK6567" s="30"/>
      <c r="AL6567" s="30"/>
      <c r="AM6567" s="30"/>
      <c r="AN6567" s="30"/>
      <c r="AO6567" s="30"/>
      <c r="AP6567" s="30"/>
      <c r="AQ6567" s="30"/>
      <c r="AR6567" s="30"/>
      <c r="AS6567" s="30"/>
      <c r="AT6567" s="30"/>
      <c r="AU6567" s="121"/>
      <c r="AV6567" s="153"/>
      <c r="AW6567" s="153"/>
      <c r="AX6567" s="129"/>
    </row>
    <row r="6568" spans="1:50" x14ac:dyDescent="0.25">
      <c r="A6568" s="120"/>
      <c r="B6568" s="28"/>
      <c r="C6568" s="25"/>
      <c r="D6568" s="25"/>
      <c r="E6568" s="25"/>
      <c r="F6568" s="29"/>
      <c r="G6568" s="29"/>
      <c r="H6568" s="29"/>
      <c r="I6568" s="29"/>
      <c r="J6568" s="29"/>
      <c r="K6568" s="25"/>
      <c r="L6568" s="25"/>
      <c r="M6568" s="25"/>
      <c r="N6568" s="25"/>
      <c r="O6568" s="25"/>
      <c r="P6568" s="25"/>
      <c r="Q6568" s="28"/>
      <c r="R6568" s="29"/>
      <c r="S6568" s="27"/>
      <c r="T6568" s="27"/>
      <c r="U6568" s="28"/>
      <c r="V6568" s="26"/>
      <c r="W6568" s="26"/>
      <c r="X6568" s="26"/>
      <c r="Y6568" s="37"/>
      <c r="Z6568" s="37"/>
      <c r="AA6568" s="37"/>
      <c r="AB6568" s="30"/>
      <c r="AC6568" s="30"/>
      <c r="AD6568" s="31"/>
      <c r="AE6568" s="30"/>
      <c r="AF6568" s="30"/>
      <c r="AG6568" s="32"/>
      <c r="AH6568" s="30"/>
      <c r="AJ6568" s="30"/>
      <c r="AK6568" s="30"/>
      <c r="AL6568" s="30"/>
      <c r="AM6568" s="30"/>
      <c r="AN6568" s="30"/>
      <c r="AO6568" s="30"/>
      <c r="AP6568" s="30"/>
      <c r="AQ6568" s="30"/>
      <c r="AR6568" s="30"/>
      <c r="AS6568" s="30"/>
      <c r="AT6568" s="30"/>
      <c r="AU6568" s="121"/>
      <c r="AV6568" s="129"/>
      <c r="AW6568" s="129"/>
      <c r="AX6568" s="129"/>
    </row>
    <row r="6569" spans="1:50" x14ac:dyDescent="0.25">
      <c r="A6569" s="120"/>
      <c r="B6569" s="28"/>
      <c r="C6569" s="25"/>
      <c r="D6569" s="25"/>
      <c r="E6569" s="25"/>
      <c r="F6569" s="29"/>
      <c r="G6569" s="29"/>
      <c r="H6569" s="29"/>
      <c r="I6569" s="29"/>
      <c r="J6569" s="29"/>
      <c r="K6569" s="25"/>
      <c r="L6569" s="25"/>
      <c r="M6569" s="25"/>
      <c r="N6569" s="25"/>
      <c r="O6569" s="25"/>
      <c r="P6569" s="25"/>
      <c r="Q6569" s="28"/>
      <c r="R6569" s="29"/>
      <c r="S6569" s="27"/>
      <c r="T6569" s="27"/>
      <c r="U6569" s="28"/>
      <c r="V6569" s="26"/>
      <c r="W6569" s="26"/>
      <c r="X6569" s="26"/>
      <c r="Y6569" s="37"/>
      <c r="Z6569" s="37"/>
      <c r="AA6569" s="37"/>
      <c r="AB6569" s="30"/>
      <c r="AC6569" s="30"/>
      <c r="AD6569" s="31"/>
      <c r="AE6569" s="30"/>
      <c r="AF6569" s="30"/>
      <c r="AG6569" s="32"/>
      <c r="AH6569" s="30"/>
      <c r="AJ6569" s="30"/>
      <c r="AK6569" s="30"/>
      <c r="AL6569" s="30"/>
      <c r="AM6569" s="30"/>
      <c r="AN6569" s="30"/>
      <c r="AO6569" s="30"/>
      <c r="AP6569" s="30"/>
      <c r="AQ6569" s="30"/>
      <c r="AR6569" s="30"/>
      <c r="AS6569" s="30"/>
      <c r="AT6569" s="30"/>
      <c r="AU6569" s="121"/>
      <c r="AV6569" s="153"/>
      <c r="AW6569" s="153"/>
      <c r="AX6569" s="129"/>
    </row>
    <row r="6570" spans="1:50" x14ac:dyDescent="0.25">
      <c r="A6570" s="120"/>
      <c r="B6570" s="28"/>
      <c r="C6570" s="25"/>
      <c r="D6570" s="25"/>
      <c r="E6570" s="25"/>
      <c r="F6570" s="29"/>
      <c r="G6570" s="29"/>
      <c r="H6570" s="29"/>
      <c r="I6570" s="29"/>
      <c r="J6570" s="29"/>
      <c r="K6570" s="25"/>
      <c r="L6570" s="25"/>
      <c r="M6570" s="25"/>
      <c r="N6570" s="25"/>
      <c r="O6570" s="25"/>
      <c r="P6570" s="25"/>
      <c r="Q6570" s="28"/>
      <c r="R6570" s="29"/>
      <c r="S6570" s="27"/>
      <c r="T6570" s="27"/>
      <c r="U6570" s="28"/>
      <c r="V6570" s="26"/>
      <c r="W6570" s="26"/>
      <c r="X6570" s="26"/>
      <c r="Y6570" s="37"/>
      <c r="Z6570" s="37"/>
      <c r="AA6570" s="37"/>
      <c r="AB6570" s="30"/>
      <c r="AC6570" s="30"/>
      <c r="AD6570" s="31"/>
      <c r="AE6570" s="30"/>
      <c r="AF6570" s="30"/>
      <c r="AG6570" s="32"/>
      <c r="AH6570" s="30"/>
      <c r="AJ6570" s="30"/>
      <c r="AK6570" s="30"/>
      <c r="AL6570" s="30"/>
      <c r="AM6570" s="30"/>
      <c r="AN6570" s="30"/>
      <c r="AO6570" s="30"/>
      <c r="AP6570" s="30"/>
      <c r="AQ6570" s="30"/>
      <c r="AR6570" s="30"/>
      <c r="AS6570" s="30"/>
      <c r="AT6570" s="30"/>
      <c r="AU6570" s="121"/>
      <c r="AV6570" s="153"/>
      <c r="AW6570" s="153"/>
      <c r="AX6570" s="129"/>
    </row>
    <row r="6571" spans="1:50" x14ac:dyDescent="0.25">
      <c r="A6571" s="120"/>
      <c r="B6571" s="28"/>
      <c r="C6571" s="25"/>
      <c r="D6571" s="25"/>
      <c r="E6571" s="25"/>
      <c r="F6571" s="29"/>
      <c r="G6571" s="29"/>
      <c r="H6571" s="29"/>
      <c r="I6571" s="29"/>
      <c r="J6571" s="29"/>
      <c r="K6571" s="25"/>
      <c r="L6571" s="25"/>
      <c r="M6571" s="25"/>
      <c r="N6571" s="25"/>
      <c r="O6571" s="25"/>
      <c r="P6571" s="25"/>
      <c r="Q6571" s="28"/>
      <c r="R6571" s="29"/>
      <c r="S6571" s="27"/>
      <c r="T6571" s="27"/>
      <c r="U6571" s="28"/>
      <c r="V6571" s="26"/>
      <c r="W6571" s="26"/>
      <c r="X6571" s="26"/>
      <c r="Y6571" s="37"/>
      <c r="Z6571" s="37"/>
      <c r="AA6571" s="37"/>
      <c r="AB6571" s="30"/>
      <c r="AC6571" s="30"/>
      <c r="AD6571" s="31"/>
      <c r="AE6571" s="30"/>
      <c r="AF6571" s="30"/>
      <c r="AG6571" s="32"/>
      <c r="AH6571" s="30"/>
      <c r="AJ6571" s="30"/>
      <c r="AK6571" s="30"/>
      <c r="AL6571" s="30"/>
      <c r="AM6571" s="30"/>
      <c r="AN6571" s="30"/>
      <c r="AO6571" s="30"/>
      <c r="AP6571" s="30"/>
      <c r="AQ6571" s="30"/>
      <c r="AR6571" s="30"/>
      <c r="AS6571" s="30"/>
      <c r="AT6571" s="30"/>
      <c r="AU6571" s="121"/>
      <c r="AV6571" s="153"/>
      <c r="AW6571" s="153"/>
      <c r="AX6571" s="129"/>
    </row>
    <row r="6572" spans="1:50" x14ac:dyDescent="0.25">
      <c r="A6572" s="120"/>
      <c r="B6572" s="28"/>
      <c r="C6572" s="25"/>
      <c r="D6572" s="25"/>
      <c r="E6572" s="25"/>
      <c r="F6572" s="29"/>
      <c r="G6572" s="29"/>
      <c r="H6572" s="29"/>
      <c r="I6572" s="29"/>
      <c r="J6572" s="29"/>
      <c r="K6572" s="25"/>
      <c r="L6572" s="25"/>
      <c r="M6572" s="25"/>
      <c r="N6572" s="25"/>
      <c r="O6572" s="25"/>
      <c r="P6572" s="25"/>
      <c r="Q6572" s="28"/>
      <c r="R6572" s="29"/>
      <c r="S6572" s="27"/>
      <c r="T6572" s="27"/>
      <c r="U6572" s="28"/>
      <c r="V6572" s="26"/>
      <c r="W6572" s="26"/>
      <c r="X6572" s="26"/>
      <c r="Y6572" s="37"/>
      <c r="Z6572" s="37"/>
      <c r="AA6572" s="37"/>
      <c r="AB6572" s="30"/>
      <c r="AC6572" s="30"/>
      <c r="AD6572" s="31"/>
      <c r="AE6572" s="30"/>
      <c r="AF6572" s="30"/>
      <c r="AG6572" s="32"/>
      <c r="AH6572" s="30"/>
      <c r="AJ6572" s="30"/>
      <c r="AK6572" s="30"/>
      <c r="AL6572" s="30"/>
      <c r="AM6572" s="30"/>
      <c r="AN6572" s="30"/>
      <c r="AO6572" s="30"/>
      <c r="AP6572" s="30"/>
      <c r="AQ6572" s="30"/>
      <c r="AR6572" s="30"/>
      <c r="AS6572" s="30"/>
      <c r="AT6572" s="30"/>
      <c r="AU6572" s="121"/>
      <c r="AV6572" s="153"/>
      <c r="AW6572" s="153"/>
      <c r="AX6572" s="129"/>
    </row>
    <row r="6573" spans="1:50" x14ac:dyDescent="0.25">
      <c r="A6573" s="120"/>
      <c r="B6573" s="28"/>
      <c r="C6573" s="25"/>
      <c r="D6573" s="25"/>
      <c r="E6573" s="25"/>
      <c r="F6573" s="29"/>
      <c r="G6573" s="29"/>
      <c r="H6573" s="29"/>
      <c r="I6573" s="29"/>
      <c r="J6573" s="29"/>
      <c r="K6573" s="25"/>
      <c r="L6573" s="25"/>
      <c r="M6573" s="25"/>
      <c r="N6573" s="25"/>
      <c r="O6573" s="25"/>
      <c r="P6573" s="25"/>
      <c r="Q6573" s="28"/>
      <c r="R6573" s="29"/>
      <c r="S6573" s="27"/>
      <c r="T6573" s="27"/>
      <c r="U6573" s="28"/>
      <c r="V6573" s="26"/>
      <c r="W6573" s="26"/>
      <c r="X6573" s="26"/>
      <c r="Y6573" s="37"/>
      <c r="Z6573" s="37"/>
      <c r="AA6573" s="37"/>
      <c r="AB6573" s="30"/>
      <c r="AC6573" s="30"/>
      <c r="AD6573" s="31"/>
      <c r="AE6573" s="30"/>
      <c r="AF6573" s="30"/>
      <c r="AG6573" s="32"/>
      <c r="AH6573" s="30"/>
      <c r="AJ6573" s="30"/>
      <c r="AK6573" s="30"/>
      <c r="AL6573" s="30"/>
      <c r="AM6573" s="30"/>
      <c r="AN6573" s="30"/>
      <c r="AO6573" s="30"/>
      <c r="AP6573" s="30"/>
      <c r="AQ6573" s="30"/>
      <c r="AR6573" s="30"/>
      <c r="AS6573" s="30"/>
      <c r="AT6573" s="30"/>
      <c r="AU6573" s="121"/>
      <c r="AV6573" s="153"/>
      <c r="AW6573" s="153"/>
      <c r="AX6573" s="129"/>
    </row>
    <row r="6574" spans="1:50" x14ac:dyDescent="0.25">
      <c r="A6574" s="120"/>
      <c r="B6574" s="28"/>
      <c r="C6574" s="25"/>
      <c r="D6574" s="25"/>
      <c r="E6574" s="25"/>
      <c r="F6574" s="29"/>
      <c r="G6574" s="29"/>
      <c r="H6574" s="29"/>
      <c r="I6574" s="29"/>
      <c r="J6574" s="29"/>
      <c r="K6574" s="25"/>
      <c r="L6574" s="25"/>
      <c r="M6574" s="25"/>
      <c r="N6574" s="25"/>
      <c r="O6574" s="25"/>
      <c r="P6574" s="25"/>
      <c r="Q6574" s="28"/>
      <c r="R6574" s="29"/>
      <c r="S6574" s="27"/>
      <c r="T6574" s="27"/>
      <c r="U6574" s="28"/>
      <c r="V6574" s="26"/>
      <c r="W6574" s="26"/>
      <c r="X6574" s="26"/>
      <c r="Y6574" s="37"/>
      <c r="Z6574" s="37"/>
      <c r="AA6574" s="37"/>
      <c r="AB6574" s="30"/>
      <c r="AC6574" s="30"/>
      <c r="AD6574" s="31"/>
      <c r="AE6574" s="30"/>
      <c r="AF6574" s="30"/>
      <c r="AG6574" s="32"/>
      <c r="AH6574" s="30"/>
      <c r="AJ6574" s="30"/>
      <c r="AK6574" s="30"/>
      <c r="AL6574" s="30"/>
      <c r="AM6574" s="30"/>
      <c r="AN6574" s="30"/>
      <c r="AO6574" s="30"/>
      <c r="AP6574" s="30"/>
      <c r="AQ6574" s="30"/>
      <c r="AR6574" s="30"/>
      <c r="AS6574" s="30"/>
      <c r="AT6574" s="30"/>
      <c r="AU6574" s="121"/>
      <c r="AV6574" s="153"/>
      <c r="AW6574" s="153"/>
      <c r="AX6574" s="129"/>
    </row>
    <row r="6575" spans="1:50" x14ac:dyDescent="0.25">
      <c r="A6575" s="120"/>
      <c r="B6575" s="28"/>
      <c r="C6575" s="25"/>
      <c r="D6575" s="25"/>
      <c r="E6575" s="25"/>
      <c r="F6575" s="29"/>
      <c r="G6575" s="29"/>
      <c r="H6575" s="29"/>
      <c r="I6575" s="29"/>
      <c r="J6575" s="29"/>
      <c r="K6575" s="25"/>
      <c r="L6575" s="25"/>
      <c r="M6575" s="25"/>
      <c r="N6575" s="25"/>
      <c r="O6575" s="25"/>
      <c r="P6575" s="25"/>
      <c r="Q6575" s="28"/>
      <c r="R6575" s="29"/>
      <c r="S6575" s="27"/>
      <c r="T6575" s="27"/>
      <c r="U6575" s="28"/>
      <c r="V6575" s="26"/>
      <c r="W6575" s="26"/>
      <c r="X6575" s="26"/>
      <c r="Y6575" s="37"/>
      <c r="Z6575" s="37"/>
      <c r="AA6575" s="37"/>
      <c r="AB6575" s="30"/>
      <c r="AC6575" s="30"/>
      <c r="AD6575" s="31"/>
      <c r="AE6575" s="30"/>
      <c r="AF6575" s="30"/>
      <c r="AG6575" s="32"/>
      <c r="AH6575" s="30"/>
      <c r="AJ6575" s="30"/>
      <c r="AK6575" s="30"/>
      <c r="AL6575" s="30"/>
      <c r="AM6575" s="30"/>
      <c r="AN6575" s="30"/>
      <c r="AO6575" s="30"/>
      <c r="AP6575" s="30"/>
      <c r="AQ6575" s="30"/>
      <c r="AR6575" s="30"/>
      <c r="AS6575" s="30"/>
      <c r="AT6575" s="30"/>
      <c r="AU6575" s="121"/>
      <c r="AV6575" s="153"/>
      <c r="AW6575" s="153"/>
      <c r="AX6575" s="129"/>
    </row>
    <row r="6576" spans="1:50" x14ac:dyDescent="0.25">
      <c r="A6576" s="120"/>
      <c r="B6576" s="28"/>
      <c r="C6576" s="25"/>
      <c r="D6576" s="25"/>
      <c r="E6576" s="25"/>
      <c r="F6576" s="29"/>
      <c r="G6576" s="29"/>
      <c r="H6576" s="29"/>
      <c r="I6576" s="29"/>
      <c r="J6576" s="29"/>
      <c r="K6576" s="25"/>
      <c r="L6576" s="25"/>
      <c r="M6576" s="25"/>
      <c r="N6576" s="25"/>
      <c r="O6576" s="25"/>
      <c r="P6576" s="25"/>
      <c r="Q6576" s="28"/>
      <c r="R6576" s="29"/>
      <c r="S6576" s="27"/>
      <c r="T6576" s="27"/>
      <c r="U6576" s="28"/>
      <c r="V6576" s="26"/>
      <c r="W6576" s="26"/>
      <c r="X6576" s="26"/>
      <c r="Y6576" s="37"/>
      <c r="Z6576" s="37"/>
      <c r="AA6576" s="37"/>
      <c r="AB6576" s="30"/>
      <c r="AC6576" s="30"/>
      <c r="AD6576" s="31"/>
      <c r="AE6576" s="30"/>
      <c r="AF6576" s="30"/>
      <c r="AG6576" s="32"/>
      <c r="AH6576" s="30"/>
      <c r="AJ6576" s="30"/>
      <c r="AK6576" s="30"/>
      <c r="AL6576" s="30"/>
      <c r="AM6576" s="30"/>
      <c r="AN6576" s="30"/>
      <c r="AO6576" s="30"/>
      <c r="AP6576" s="30"/>
      <c r="AQ6576" s="30"/>
      <c r="AR6576" s="30"/>
      <c r="AS6576" s="30"/>
      <c r="AT6576" s="30"/>
      <c r="AU6576" s="121"/>
      <c r="AV6576" s="153"/>
      <c r="AW6576" s="153"/>
      <c r="AX6576" s="129"/>
    </row>
    <row r="6577" spans="1:50" x14ac:dyDescent="0.25">
      <c r="A6577" s="120"/>
      <c r="B6577" s="28"/>
      <c r="C6577" s="25"/>
      <c r="D6577" s="25"/>
      <c r="E6577" s="25"/>
      <c r="F6577" s="29"/>
      <c r="G6577" s="29"/>
      <c r="H6577" s="29"/>
      <c r="I6577" s="29"/>
      <c r="J6577" s="29"/>
      <c r="K6577" s="25"/>
      <c r="L6577" s="25"/>
      <c r="M6577" s="25"/>
      <c r="N6577" s="25"/>
      <c r="O6577" s="25"/>
      <c r="P6577" s="25"/>
      <c r="Q6577" s="28"/>
      <c r="R6577" s="29"/>
      <c r="S6577" s="27"/>
      <c r="T6577" s="27"/>
      <c r="U6577" s="28"/>
      <c r="V6577" s="26"/>
      <c r="W6577" s="26"/>
      <c r="X6577" s="26"/>
      <c r="Y6577" s="37"/>
      <c r="Z6577" s="37"/>
      <c r="AA6577" s="37"/>
      <c r="AB6577" s="30"/>
      <c r="AC6577" s="30"/>
      <c r="AD6577" s="31"/>
      <c r="AE6577" s="30"/>
      <c r="AF6577" s="30"/>
      <c r="AG6577" s="32"/>
      <c r="AH6577" s="30"/>
      <c r="AJ6577" s="30"/>
      <c r="AK6577" s="30"/>
      <c r="AL6577" s="30"/>
      <c r="AM6577" s="30"/>
      <c r="AN6577" s="30"/>
      <c r="AO6577" s="30"/>
      <c r="AP6577" s="30"/>
      <c r="AQ6577" s="30"/>
      <c r="AR6577" s="30"/>
      <c r="AS6577" s="30"/>
      <c r="AT6577" s="30"/>
      <c r="AU6577" s="121"/>
      <c r="AV6577" s="153"/>
      <c r="AW6577" s="153"/>
      <c r="AX6577" s="129"/>
    </row>
    <row r="6578" spans="1:50" x14ac:dyDescent="0.25">
      <c r="A6578" s="120"/>
      <c r="B6578" s="28"/>
      <c r="C6578" s="25"/>
      <c r="D6578" s="25"/>
      <c r="E6578" s="25"/>
      <c r="F6578" s="29"/>
      <c r="G6578" s="29"/>
      <c r="H6578" s="29"/>
      <c r="I6578" s="29"/>
      <c r="J6578" s="29"/>
      <c r="K6578" s="25"/>
      <c r="L6578" s="25"/>
      <c r="M6578" s="25"/>
      <c r="N6578" s="25"/>
      <c r="O6578" s="25"/>
      <c r="P6578" s="25"/>
      <c r="Q6578" s="28"/>
      <c r="R6578" s="29"/>
      <c r="S6578" s="27"/>
      <c r="T6578" s="27"/>
      <c r="U6578" s="28"/>
      <c r="V6578" s="26"/>
      <c r="W6578" s="26"/>
      <c r="X6578" s="26"/>
      <c r="Y6578" s="37"/>
      <c r="Z6578" s="37"/>
      <c r="AA6578" s="37"/>
      <c r="AB6578" s="30"/>
      <c r="AC6578" s="30"/>
      <c r="AD6578" s="31"/>
      <c r="AE6578" s="30"/>
      <c r="AF6578" s="30"/>
      <c r="AG6578" s="32"/>
      <c r="AH6578" s="30"/>
      <c r="AJ6578" s="30"/>
      <c r="AK6578" s="30"/>
      <c r="AL6578" s="30"/>
      <c r="AM6578" s="30"/>
      <c r="AN6578" s="30"/>
      <c r="AO6578" s="30"/>
      <c r="AP6578" s="30"/>
      <c r="AQ6578" s="30"/>
      <c r="AR6578" s="30"/>
      <c r="AS6578" s="30"/>
      <c r="AT6578" s="30"/>
      <c r="AU6578" s="121"/>
      <c r="AV6578" s="129"/>
      <c r="AW6578" s="129"/>
      <c r="AX6578" s="129"/>
    </row>
    <row r="6579" spans="1:50" x14ac:dyDescent="0.25">
      <c r="A6579" s="120"/>
      <c r="B6579" s="28"/>
      <c r="C6579" s="25"/>
      <c r="D6579" s="25"/>
      <c r="E6579" s="25"/>
      <c r="F6579" s="29"/>
      <c r="G6579" s="29"/>
      <c r="H6579" s="29"/>
      <c r="I6579" s="29"/>
      <c r="J6579" s="29"/>
      <c r="K6579" s="25"/>
      <c r="L6579" s="25"/>
      <c r="M6579" s="25"/>
      <c r="N6579" s="25"/>
      <c r="O6579" s="25"/>
      <c r="P6579" s="25"/>
      <c r="Q6579" s="28"/>
      <c r="R6579" s="29"/>
      <c r="S6579" s="27"/>
      <c r="T6579" s="27"/>
      <c r="U6579" s="28"/>
      <c r="V6579" s="26"/>
      <c r="W6579" s="26"/>
      <c r="X6579" s="26"/>
      <c r="Y6579" s="37"/>
      <c r="Z6579" s="37"/>
      <c r="AA6579" s="37"/>
      <c r="AB6579" s="30"/>
      <c r="AC6579" s="30"/>
      <c r="AD6579" s="31"/>
      <c r="AE6579" s="30"/>
      <c r="AF6579" s="30"/>
      <c r="AG6579" s="32"/>
      <c r="AH6579" s="30"/>
      <c r="AJ6579" s="30"/>
      <c r="AK6579" s="30"/>
      <c r="AL6579" s="30"/>
      <c r="AM6579" s="30"/>
      <c r="AN6579" s="30"/>
      <c r="AO6579" s="30"/>
      <c r="AP6579" s="30"/>
      <c r="AQ6579" s="30"/>
      <c r="AR6579" s="30"/>
      <c r="AS6579" s="30"/>
      <c r="AT6579" s="30"/>
      <c r="AU6579" s="121"/>
      <c r="AV6579" s="153"/>
      <c r="AW6579" s="153"/>
      <c r="AX6579" s="129"/>
    </row>
    <row r="6580" spans="1:50" x14ac:dyDescent="0.25">
      <c r="A6580" s="120"/>
      <c r="B6580" s="28"/>
      <c r="C6580" s="25"/>
      <c r="D6580" s="25"/>
      <c r="E6580" s="25"/>
      <c r="F6580" s="29"/>
      <c r="G6580" s="29"/>
      <c r="H6580" s="29"/>
      <c r="I6580" s="29"/>
      <c r="J6580" s="29"/>
      <c r="K6580" s="25"/>
      <c r="L6580" s="25"/>
      <c r="M6580" s="25"/>
      <c r="N6580" s="25"/>
      <c r="O6580" s="25"/>
      <c r="P6580" s="25"/>
      <c r="Q6580" s="28"/>
      <c r="R6580" s="29"/>
      <c r="S6580" s="27"/>
      <c r="T6580" s="27"/>
      <c r="U6580" s="28"/>
      <c r="V6580" s="26"/>
      <c r="W6580" s="26"/>
      <c r="X6580" s="26"/>
      <c r="Y6580" s="37"/>
      <c r="Z6580" s="37"/>
      <c r="AA6580" s="37"/>
      <c r="AB6580" s="30"/>
      <c r="AC6580" s="30"/>
      <c r="AD6580" s="31"/>
      <c r="AE6580" s="30"/>
      <c r="AF6580" s="30"/>
      <c r="AG6580" s="32"/>
      <c r="AH6580" s="30"/>
      <c r="AJ6580" s="30"/>
      <c r="AK6580" s="30"/>
      <c r="AL6580" s="30"/>
      <c r="AM6580" s="30"/>
      <c r="AN6580" s="30"/>
      <c r="AO6580" s="30"/>
      <c r="AP6580" s="30"/>
      <c r="AQ6580" s="30"/>
      <c r="AR6580" s="30"/>
      <c r="AS6580" s="30"/>
      <c r="AT6580" s="30"/>
      <c r="AU6580" s="121"/>
      <c r="AV6580" s="153"/>
      <c r="AW6580" s="153"/>
      <c r="AX6580" s="129"/>
    </row>
    <row r="6581" spans="1:50" x14ac:dyDescent="0.25">
      <c r="A6581" s="120"/>
      <c r="B6581" s="28"/>
      <c r="C6581" s="25"/>
      <c r="D6581" s="25"/>
      <c r="E6581" s="25"/>
      <c r="F6581" s="29"/>
      <c r="G6581" s="29"/>
      <c r="H6581" s="29"/>
      <c r="I6581" s="29"/>
      <c r="J6581" s="29"/>
      <c r="K6581" s="25"/>
      <c r="L6581" s="25"/>
      <c r="M6581" s="25"/>
      <c r="N6581" s="25"/>
      <c r="O6581" s="25"/>
      <c r="P6581" s="25"/>
      <c r="Q6581" s="28"/>
      <c r="R6581" s="29"/>
      <c r="S6581" s="27"/>
      <c r="T6581" s="27"/>
      <c r="U6581" s="28"/>
      <c r="V6581" s="26"/>
      <c r="W6581" s="26"/>
      <c r="X6581" s="26"/>
      <c r="Y6581" s="37"/>
      <c r="Z6581" s="37"/>
      <c r="AA6581" s="37"/>
      <c r="AB6581" s="30"/>
      <c r="AC6581" s="30"/>
      <c r="AD6581" s="31"/>
      <c r="AE6581" s="30"/>
      <c r="AF6581" s="30"/>
      <c r="AG6581" s="32"/>
      <c r="AH6581" s="30"/>
      <c r="AJ6581" s="30"/>
      <c r="AK6581" s="30"/>
      <c r="AL6581" s="30"/>
      <c r="AM6581" s="30"/>
      <c r="AN6581" s="30"/>
      <c r="AO6581" s="30"/>
      <c r="AP6581" s="30"/>
      <c r="AQ6581" s="30"/>
      <c r="AR6581" s="30"/>
      <c r="AS6581" s="30"/>
      <c r="AT6581" s="30"/>
      <c r="AU6581" s="121"/>
      <c r="AV6581" s="153"/>
      <c r="AW6581" s="153"/>
      <c r="AX6581" s="129"/>
    </row>
    <row r="6582" spans="1:50" x14ac:dyDescent="0.25">
      <c r="A6582" s="120"/>
      <c r="B6582" s="28"/>
      <c r="C6582" s="25"/>
      <c r="D6582" s="25"/>
      <c r="E6582" s="25"/>
      <c r="F6582" s="29"/>
      <c r="G6582" s="29"/>
      <c r="H6582" s="29"/>
      <c r="I6582" s="29"/>
      <c r="J6582" s="29"/>
      <c r="K6582" s="25"/>
      <c r="L6582" s="25"/>
      <c r="M6582" s="25"/>
      <c r="N6582" s="25"/>
      <c r="O6582" s="25"/>
      <c r="P6582" s="25"/>
      <c r="Q6582" s="28"/>
      <c r="R6582" s="29"/>
      <c r="S6582" s="27"/>
      <c r="T6582" s="27"/>
      <c r="U6582" s="28"/>
      <c r="V6582" s="26"/>
      <c r="W6582" s="26"/>
      <c r="X6582" s="26"/>
      <c r="Y6582" s="37"/>
      <c r="Z6582" s="37"/>
      <c r="AA6582" s="37"/>
      <c r="AB6582" s="30"/>
      <c r="AC6582" s="30"/>
      <c r="AD6582" s="31"/>
      <c r="AE6582" s="30"/>
      <c r="AF6582" s="30"/>
      <c r="AG6582" s="32"/>
      <c r="AH6582" s="30"/>
      <c r="AJ6582" s="30"/>
      <c r="AK6582" s="30"/>
      <c r="AL6582" s="30"/>
      <c r="AM6582" s="30"/>
      <c r="AN6582" s="30"/>
      <c r="AO6582" s="30"/>
      <c r="AP6582" s="30"/>
      <c r="AQ6582" s="30"/>
      <c r="AR6582" s="30"/>
      <c r="AS6582" s="30"/>
      <c r="AT6582" s="30"/>
      <c r="AU6582" s="121"/>
      <c r="AV6582" s="153"/>
      <c r="AW6582" s="153"/>
      <c r="AX6582" s="129"/>
    </row>
    <row r="6583" spans="1:50" x14ac:dyDescent="0.25">
      <c r="A6583" s="120"/>
      <c r="B6583" s="28"/>
      <c r="C6583" s="25"/>
      <c r="D6583" s="25"/>
      <c r="E6583" s="25"/>
      <c r="F6583" s="29"/>
      <c r="G6583" s="29"/>
      <c r="H6583" s="29"/>
      <c r="I6583" s="29"/>
      <c r="J6583" s="29"/>
      <c r="K6583" s="25"/>
      <c r="L6583" s="25"/>
      <c r="M6583" s="25"/>
      <c r="N6583" s="25"/>
      <c r="O6583" s="25"/>
      <c r="P6583" s="25"/>
      <c r="Q6583" s="28"/>
      <c r="R6583" s="29"/>
      <c r="S6583" s="27"/>
      <c r="T6583" s="27"/>
      <c r="U6583" s="28"/>
      <c r="V6583" s="26"/>
      <c r="W6583" s="26"/>
      <c r="X6583" s="26"/>
      <c r="Y6583" s="37"/>
      <c r="Z6583" s="37"/>
      <c r="AA6583" s="37"/>
      <c r="AB6583" s="30"/>
      <c r="AC6583" s="30"/>
      <c r="AD6583" s="31"/>
      <c r="AE6583" s="30"/>
      <c r="AF6583" s="30"/>
      <c r="AG6583" s="32"/>
      <c r="AH6583" s="30"/>
      <c r="AJ6583" s="30"/>
      <c r="AK6583" s="30"/>
      <c r="AL6583" s="30"/>
      <c r="AM6583" s="30"/>
      <c r="AN6583" s="30"/>
      <c r="AO6583" s="30"/>
      <c r="AP6583" s="30"/>
      <c r="AQ6583" s="30"/>
      <c r="AR6583" s="30"/>
      <c r="AS6583" s="30"/>
      <c r="AT6583" s="30"/>
      <c r="AU6583" s="121"/>
      <c r="AV6583" s="153"/>
      <c r="AW6583" s="153"/>
      <c r="AX6583" s="129"/>
    </row>
    <row r="6584" spans="1:50" x14ac:dyDescent="0.25">
      <c r="A6584" s="120"/>
      <c r="B6584" s="28"/>
      <c r="C6584" s="25"/>
      <c r="D6584" s="25"/>
      <c r="E6584" s="25"/>
      <c r="F6584" s="29"/>
      <c r="G6584" s="29"/>
      <c r="H6584" s="29"/>
      <c r="I6584" s="29"/>
      <c r="J6584" s="29"/>
      <c r="K6584" s="25"/>
      <c r="L6584" s="25"/>
      <c r="M6584" s="25"/>
      <c r="N6584" s="25"/>
      <c r="O6584" s="25"/>
      <c r="P6584" s="25"/>
      <c r="Q6584" s="28"/>
      <c r="R6584" s="29"/>
      <c r="S6584" s="27"/>
      <c r="T6584" s="27"/>
      <c r="U6584" s="28"/>
      <c r="V6584" s="26"/>
      <c r="W6584" s="26"/>
      <c r="X6584" s="26"/>
      <c r="Y6584" s="37"/>
      <c r="Z6584" s="37"/>
      <c r="AA6584" s="37"/>
      <c r="AB6584" s="30"/>
      <c r="AC6584" s="30"/>
      <c r="AD6584" s="31"/>
      <c r="AE6584" s="30"/>
      <c r="AF6584" s="30"/>
      <c r="AG6584" s="32"/>
      <c r="AH6584" s="30"/>
      <c r="AJ6584" s="30"/>
      <c r="AK6584" s="30"/>
      <c r="AL6584" s="30"/>
      <c r="AM6584" s="30"/>
      <c r="AN6584" s="30"/>
      <c r="AO6584" s="30"/>
      <c r="AP6584" s="30"/>
      <c r="AQ6584" s="30"/>
      <c r="AR6584" s="30"/>
      <c r="AS6584" s="30"/>
      <c r="AT6584" s="30"/>
      <c r="AU6584" s="121"/>
      <c r="AV6584" s="153"/>
      <c r="AW6584" s="153"/>
      <c r="AX6584" s="129"/>
    </row>
    <row r="6585" spans="1:50" x14ac:dyDescent="0.25">
      <c r="A6585" s="120"/>
      <c r="B6585" s="28"/>
      <c r="C6585" s="25"/>
      <c r="D6585" s="25"/>
      <c r="E6585" s="25"/>
      <c r="F6585" s="29"/>
      <c r="G6585" s="29"/>
      <c r="H6585" s="29"/>
      <c r="I6585" s="29"/>
      <c r="J6585" s="29"/>
      <c r="K6585" s="25"/>
      <c r="L6585" s="25"/>
      <c r="M6585" s="25"/>
      <c r="N6585" s="25"/>
      <c r="O6585" s="25"/>
      <c r="P6585" s="25"/>
      <c r="Q6585" s="28"/>
      <c r="R6585" s="29"/>
      <c r="S6585" s="27"/>
      <c r="T6585" s="27"/>
      <c r="U6585" s="28"/>
      <c r="V6585" s="26"/>
      <c r="W6585" s="26"/>
      <c r="X6585" s="26"/>
      <c r="Y6585" s="37"/>
      <c r="Z6585" s="37"/>
      <c r="AA6585" s="37"/>
      <c r="AB6585" s="30"/>
      <c r="AC6585" s="30"/>
      <c r="AD6585" s="31"/>
      <c r="AE6585" s="30"/>
      <c r="AF6585" s="30"/>
      <c r="AG6585" s="32"/>
      <c r="AH6585" s="30"/>
      <c r="AJ6585" s="30"/>
      <c r="AK6585" s="30"/>
      <c r="AL6585" s="30"/>
      <c r="AM6585" s="30"/>
      <c r="AN6585" s="30"/>
      <c r="AO6585" s="30"/>
      <c r="AP6585" s="30"/>
      <c r="AQ6585" s="30"/>
      <c r="AR6585" s="30"/>
      <c r="AS6585" s="30"/>
      <c r="AT6585" s="30"/>
      <c r="AU6585" s="121"/>
      <c r="AV6585" s="153"/>
      <c r="AW6585" s="153"/>
      <c r="AX6585" s="129"/>
    </row>
    <row r="6586" spans="1:50" x14ac:dyDescent="0.25">
      <c r="A6586" s="120"/>
      <c r="B6586" s="28"/>
      <c r="C6586" s="25"/>
      <c r="D6586" s="25"/>
      <c r="E6586" s="25"/>
      <c r="F6586" s="29"/>
      <c r="G6586" s="29"/>
      <c r="H6586" s="29"/>
      <c r="I6586" s="29"/>
      <c r="J6586" s="29"/>
      <c r="K6586" s="25"/>
      <c r="L6586" s="25"/>
      <c r="M6586" s="25"/>
      <c r="N6586" s="25"/>
      <c r="O6586" s="25"/>
      <c r="P6586" s="25"/>
      <c r="Q6586" s="28"/>
      <c r="R6586" s="29"/>
      <c r="S6586" s="27"/>
      <c r="T6586" s="27"/>
      <c r="U6586" s="28"/>
      <c r="V6586" s="26"/>
      <c r="W6586" s="26"/>
      <c r="X6586" s="26"/>
      <c r="Y6586" s="37"/>
      <c r="Z6586" s="37"/>
      <c r="AA6586" s="37"/>
      <c r="AB6586" s="30"/>
      <c r="AC6586" s="30"/>
      <c r="AD6586" s="31"/>
      <c r="AE6586" s="30"/>
      <c r="AF6586" s="30"/>
      <c r="AG6586" s="32"/>
      <c r="AH6586" s="30"/>
      <c r="AJ6586" s="30"/>
      <c r="AK6586" s="30"/>
      <c r="AL6586" s="30"/>
      <c r="AM6586" s="30"/>
      <c r="AN6586" s="30"/>
      <c r="AO6586" s="30"/>
      <c r="AP6586" s="30"/>
      <c r="AQ6586" s="30"/>
      <c r="AR6586" s="30"/>
      <c r="AS6586" s="30"/>
      <c r="AT6586" s="30"/>
      <c r="AU6586" s="121"/>
      <c r="AV6586" s="153"/>
      <c r="AW6586" s="153"/>
      <c r="AX6586" s="129"/>
    </row>
    <row r="6587" spans="1:50" x14ac:dyDescent="0.25">
      <c r="A6587" s="120"/>
      <c r="B6587" s="28"/>
      <c r="C6587" s="25"/>
      <c r="D6587" s="25"/>
      <c r="E6587" s="25"/>
      <c r="F6587" s="29"/>
      <c r="G6587" s="29"/>
      <c r="H6587" s="29"/>
      <c r="I6587" s="29"/>
      <c r="J6587" s="29"/>
      <c r="K6587" s="25"/>
      <c r="L6587" s="25"/>
      <c r="M6587" s="25"/>
      <c r="N6587" s="25"/>
      <c r="O6587" s="25"/>
      <c r="P6587" s="25"/>
      <c r="Q6587" s="28"/>
      <c r="R6587" s="29"/>
      <c r="S6587" s="27"/>
      <c r="T6587" s="27"/>
      <c r="U6587" s="28"/>
      <c r="V6587" s="26"/>
      <c r="W6587" s="26"/>
      <c r="X6587" s="26"/>
      <c r="Y6587" s="37"/>
      <c r="Z6587" s="37"/>
      <c r="AA6587" s="37"/>
      <c r="AB6587" s="30"/>
      <c r="AC6587" s="30"/>
      <c r="AD6587" s="31"/>
      <c r="AE6587" s="30"/>
      <c r="AF6587" s="30"/>
      <c r="AG6587" s="32"/>
      <c r="AH6587" s="30"/>
      <c r="AJ6587" s="30"/>
      <c r="AK6587" s="30"/>
      <c r="AL6587" s="30"/>
      <c r="AM6587" s="30"/>
      <c r="AN6587" s="30"/>
      <c r="AO6587" s="30"/>
      <c r="AP6587" s="30"/>
      <c r="AQ6587" s="30"/>
      <c r="AR6587" s="30"/>
      <c r="AS6587" s="30"/>
      <c r="AT6587" s="30"/>
      <c r="AU6587" s="121"/>
      <c r="AV6587" s="153"/>
      <c r="AW6587" s="153"/>
      <c r="AX6587" s="129"/>
    </row>
    <row r="6588" spans="1:50" x14ac:dyDescent="0.25">
      <c r="A6588" s="120"/>
      <c r="B6588" s="28"/>
      <c r="C6588" s="25"/>
      <c r="D6588" s="25"/>
      <c r="E6588" s="25"/>
      <c r="F6588" s="29"/>
      <c r="G6588" s="29"/>
      <c r="H6588" s="29"/>
      <c r="I6588" s="29"/>
      <c r="J6588" s="29"/>
      <c r="K6588" s="25"/>
      <c r="L6588" s="25"/>
      <c r="M6588" s="25"/>
      <c r="N6588" s="25"/>
      <c r="O6588" s="25"/>
      <c r="P6588" s="25"/>
      <c r="Q6588" s="28"/>
      <c r="R6588" s="29"/>
      <c r="S6588" s="27"/>
      <c r="T6588" s="27"/>
      <c r="U6588" s="28"/>
      <c r="V6588" s="26"/>
      <c r="W6588" s="26"/>
      <c r="X6588" s="26"/>
      <c r="Y6588" s="37"/>
      <c r="Z6588" s="37"/>
      <c r="AA6588" s="37"/>
      <c r="AB6588" s="30"/>
      <c r="AC6588" s="30"/>
      <c r="AD6588" s="31"/>
      <c r="AE6588" s="30"/>
      <c r="AF6588" s="30"/>
      <c r="AG6588" s="32"/>
      <c r="AH6588" s="30"/>
      <c r="AJ6588" s="30"/>
      <c r="AK6588" s="30"/>
      <c r="AL6588" s="30"/>
      <c r="AM6588" s="30"/>
      <c r="AN6588" s="30"/>
      <c r="AO6588" s="30"/>
      <c r="AP6588" s="30"/>
      <c r="AQ6588" s="30"/>
      <c r="AR6588" s="30"/>
      <c r="AS6588" s="30"/>
      <c r="AT6588" s="30"/>
      <c r="AU6588" s="121"/>
      <c r="AV6588" s="153"/>
      <c r="AW6588" s="153"/>
      <c r="AX6588" s="129"/>
    </row>
    <row r="6589" spans="1:50" x14ac:dyDescent="0.25">
      <c r="A6589" s="120"/>
      <c r="B6589" s="28"/>
      <c r="C6589" s="25"/>
      <c r="D6589" s="25"/>
      <c r="E6589" s="25"/>
      <c r="F6589" s="29"/>
      <c r="G6589" s="29"/>
      <c r="H6589" s="29"/>
      <c r="I6589" s="29"/>
      <c r="J6589" s="29"/>
      <c r="K6589" s="25"/>
      <c r="L6589" s="25"/>
      <c r="M6589" s="25"/>
      <c r="N6589" s="25"/>
      <c r="O6589" s="25"/>
      <c r="P6589" s="25"/>
      <c r="Q6589" s="28"/>
      <c r="R6589" s="29"/>
      <c r="S6589" s="27"/>
      <c r="T6589" s="27"/>
      <c r="U6589" s="28"/>
      <c r="V6589" s="26"/>
      <c r="W6589" s="26"/>
      <c r="X6589" s="26"/>
      <c r="Y6589" s="37"/>
      <c r="Z6589" s="37"/>
      <c r="AA6589" s="37"/>
      <c r="AB6589" s="30"/>
      <c r="AC6589" s="30"/>
      <c r="AD6589" s="31"/>
      <c r="AE6589" s="30"/>
      <c r="AF6589" s="30"/>
      <c r="AG6589" s="32"/>
      <c r="AH6589" s="30"/>
      <c r="AJ6589" s="30"/>
      <c r="AK6589" s="30"/>
      <c r="AL6589" s="30"/>
      <c r="AM6589" s="30"/>
      <c r="AN6589" s="30"/>
      <c r="AO6589" s="30"/>
      <c r="AP6589" s="30"/>
      <c r="AQ6589" s="30"/>
      <c r="AR6589" s="30"/>
      <c r="AS6589" s="30"/>
      <c r="AT6589" s="30"/>
      <c r="AU6589" s="121"/>
      <c r="AV6589" s="153"/>
      <c r="AW6589" s="153"/>
      <c r="AX6589" s="129"/>
    </row>
    <row r="6590" spans="1:50" x14ac:dyDescent="0.25">
      <c r="A6590" s="120"/>
      <c r="B6590" s="28"/>
      <c r="C6590" s="25"/>
      <c r="D6590" s="25"/>
      <c r="E6590" s="25"/>
      <c r="F6590" s="29"/>
      <c r="G6590" s="29"/>
      <c r="H6590" s="29"/>
      <c r="I6590" s="29"/>
      <c r="J6590" s="29"/>
      <c r="K6590" s="25"/>
      <c r="L6590" s="25"/>
      <c r="M6590" s="25"/>
      <c r="N6590" s="25"/>
      <c r="O6590" s="25"/>
      <c r="P6590" s="25"/>
      <c r="Q6590" s="28"/>
      <c r="R6590" s="29"/>
      <c r="S6590" s="27"/>
      <c r="T6590" s="27"/>
      <c r="U6590" s="28"/>
      <c r="V6590" s="26"/>
      <c r="W6590" s="26"/>
      <c r="X6590" s="26"/>
      <c r="Y6590" s="37"/>
      <c r="Z6590" s="37"/>
      <c r="AA6590" s="37"/>
      <c r="AB6590" s="30"/>
      <c r="AC6590" s="30"/>
      <c r="AD6590" s="31"/>
      <c r="AE6590" s="30"/>
      <c r="AF6590" s="30"/>
      <c r="AG6590" s="32"/>
      <c r="AH6590" s="30"/>
      <c r="AJ6590" s="30"/>
      <c r="AK6590" s="30"/>
      <c r="AL6590" s="30"/>
      <c r="AM6590" s="30"/>
      <c r="AN6590" s="30"/>
      <c r="AO6590" s="30"/>
      <c r="AP6590" s="30"/>
      <c r="AQ6590" s="30"/>
      <c r="AR6590" s="30"/>
      <c r="AS6590" s="30"/>
      <c r="AT6590" s="30"/>
      <c r="AU6590" s="121"/>
      <c r="AV6590" s="153"/>
      <c r="AW6590" s="153"/>
      <c r="AX6590" s="129"/>
    </row>
    <row r="6591" spans="1:50" x14ac:dyDescent="0.25">
      <c r="A6591" s="120"/>
      <c r="B6591" s="28"/>
      <c r="C6591" s="25"/>
      <c r="D6591" s="25"/>
      <c r="E6591" s="25"/>
      <c r="F6591" s="29"/>
      <c r="G6591" s="29"/>
      <c r="H6591" s="29"/>
      <c r="I6591" s="29"/>
      <c r="J6591" s="29"/>
      <c r="K6591" s="25"/>
      <c r="L6591" s="25"/>
      <c r="M6591" s="25"/>
      <c r="N6591" s="25"/>
      <c r="O6591" s="25"/>
      <c r="P6591" s="25"/>
      <c r="Q6591" s="28"/>
      <c r="R6591" s="29"/>
      <c r="S6591" s="27"/>
      <c r="T6591" s="27"/>
      <c r="U6591" s="28"/>
      <c r="V6591" s="26"/>
      <c r="W6591" s="26"/>
      <c r="X6591" s="26"/>
      <c r="Y6591" s="37"/>
      <c r="Z6591" s="37"/>
      <c r="AA6591" s="37"/>
      <c r="AB6591" s="30"/>
      <c r="AC6591" s="30"/>
      <c r="AD6591" s="31"/>
      <c r="AE6591" s="30"/>
      <c r="AF6591" s="30"/>
      <c r="AG6591" s="32"/>
      <c r="AH6591" s="30"/>
      <c r="AJ6591" s="30"/>
      <c r="AK6591" s="30"/>
      <c r="AL6591" s="30"/>
      <c r="AM6591" s="30"/>
      <c r="AN6591" s="30"/>
      <c r="AO6591" s="30"/>
      <c r="AP6591" s="30"/>
      <c r="AQ6591" s="30"/>
      <c r="AR6591" s="30"/>
      <c r="AS6591" s="30"/>
      <c r="AT6591" s="30"/>
      <c r="AU6591" s="121"/>
      <c r="AV6591" s="153"/>
      <c r="AW6591" s="153"/>
      <c r="AX6591" s="129"/>
    </row>
    <row r="6592" spans="1:50" x14ac:dyDescent="0.25">
      <c r="A6592" s="120"/>
      <c r="B6592" s="28"/>
      <c r="C6592" s="25"/>
      <c r="D6592" s="25"/>
      <c r="E6592" s="25"/>
      <c r="F6592" s="29"/>
      <c r="G6592" s="29"/>
      <c r="H6592" s="29"/>
      <c r="I6592" s="29"/>
      <c r="J6592" s="29"/>
      <c r="K6592" s="25"/>
      <c r="L6592" s="25"/>
      <c r="M6592" s="25"/>
      <c r="N6592" s="25"/>
      <c r="O6592" s="25"/>
      <c r="P6592" s="25"/>
      <c r="Q6592" s="28"/>
      <c r="R6592" s="29"/>
      <c r="S6592" s="27"/>
      <c r="T6592" s="27"/>
      <c r="U6592" s="28"/>
      <c r="V6592" s="26"/>
      <c r="W6592" s="26"/>
      <c r="X6592" s="26"/>
      <c r="Y6592" s="37"/>
      <c r="Z6592" s="37"/>
      <c r="AA6592" s="37"/>
      <c r="AB6592" s="30"/>
      <c r="AC6592" s="30"/>
      <c r="AD6592" s="31"/>
      <c r="AE6592" s="30"/>
      <c r="AF6592" s="30"/>
      <c r="AG6592" s="32"/>
      <c r="AH6592" s="30"/>
      <c r="AJ6592" s="30"/>
      <c r="AK6592" s="30"/>
      <c r="AL6592" s="30"/>
      <c r="AM6592" s="30"/>
      <c r="AN6592" s="30"/>
      <c r="AO6592" s="30"/>
      <c r="AP6592" s="30"/>
      <c r="AQ6592" s="30"/>
      <c r="AR6592" s="30"/>
      <c r="AS6592" s="30"/>
      <c r="AT6592" s="30"/>
      <c r="AU6592" s="121"/>
      <c r="AV6592" s="153"/>
      <c r="AW6592" s="153"/>
      <c r="AX6592" s="129"/>
    </row>
    <row r="6593" spans="1:50" x14ac:dyDescent="0.25">
      <c r="A6593" s="120"/>
      <c r="B6593" s="28"/>
      <c r="C6593" s="25"/>
      <c r="D6593" s="25"/>
      <c r="E6593" s="25"/>
      <c r="F6593" s="29"/>
      <c r="G6593" s="29"/>
      <c r="H6593" s="29"/>
      <c r="I6593" s="29"/>
      <c r="J6593" s="29"/>
      <c r="K6593" s="25"/>
      <c r="L6593" s="25"/>
      <c r="M6593" s="25"/>
      <c r="N6593" s="25"/>
      <c r="O6593" s="25"/>
      <c r="P6593" s="25"/>
      <c r="Q6593" s="28"/>
      <c r="R6593" s="29"/>
      <c r="S6593" s="27"/>
      <c r="T6593" s="27"/>
      <c r="U6593" s="28"/>
      <c r="V6593" s="26"/>
      <c r="W6593" s="26"/>
      <c r="X6593" s="26"/>
      <c r="Y6593" s="37"/>
      <c r="Z6593" s="37"/>
      <c r="AA6593" s="37"/>
      <c r="AB6593" s="30"/>
      <c r="AC6593" s="30"/>
      <c r="AD6593" s="31"/>
      <c r="AE6593" s="30"/>
      <c r="AF6593" s="30"/>
      <c r="AG6593" s="32"/>
      <c r="AH6593" s="30"/>
      <c r="AJ6593" s="30"/>
      <c r="AK6593" s="30"/>
      <c r="AL6593" s="30"/>
      <c r="AM6593" s="30"/>
      <c r="AN6593" s="30"/>
      <c r="AO6593" s="30"/>
      <c r="AP6593" s="30"/>
      <c r="AQ6593" s="30"/>
      <c r="AR6593" s="30"/>
      <c r="AS6593" s="30"/>
      <c r="AT6593" s="30"/>
      <c r="AU6593" s="121"/>
      <c r="AV6593" s="153"/>
      <c r="AW6593" s="153"/>
      <c r="AX6593" s="129"/>
    </row>
    <row r="6594" spans="1:50" x14ac:dyDescent="0.25">
      <c r="A6594" s="120"/>
      <c r="B6594" s="28"/>
      <c r="C6594" s="25"/>
      <c r="D6594" s="25"/>
      <c r="E6594" s="25"/>
      <c r="F6594" s="29"/>
      <c r="G6594" s="29"/>
      <c r="H6594" s="29"/>
      <c r="I6594" s="29"/>
      <c r="J6594" s="29"/>
      <c r="K6594" s="25"/>
      <c r="L6594" s="25"/>
      <c r="M6594" s="25"/>
      <c r="N6594" s="25"/>
      <c r="O6594" s="25"/>
      <c r="P6594" s="25"/>
      <c r="Q6594" s="28"/>
      <c r="R6594" s="29"/>
      <c r="S6594" s="27"/>
      <c r="T6594" s="27"/>
      <c r="U6594" s="28"/>
      <c r="V6594" s="26"/>
      <c r="W6594" s="26"/>
      <c r="X6594" s="26"/>
      <c r="Y6594" s="37"/>
      <c r="Z6594" s="37"/>
      <c r="AA6594" s="37"/>
      <c r="AB6594" s="30"/>
      <c r="AC6594" s="30"/>
      <c r="AD6594" s="31"/>
      <c r="AE6594" s="30"/>
      <c r="AF6594" s="30"/>
      <c r="AG6594" s="32"/>
      <c r="AH6594" s="30"/>
      <c r="AJ6594" s="30"/>
      <c r="AK6594" s="30"/>
      <c r="AL6594" s="30"/>
      <c r="AM6594" s="30"/>
      <c r="AN6594" s="30"/>
      <c r="AO6594" s="30"/>
      <c r="AP6594" s="30"/>
      <c r="AQ6594" s="30"/>
      <c r="AR6594" s="30"/>
      <c r="AS6594" s="30"/>
      <c r="AT6594" s="30"/>
      <c r="AU6594" s="121"/>
      <c r="AV6594" s="153"/>
      <c r="AW6594" s="153"/>
      <c r="AX6594" s="129"/>
    </row>
    <row r="6595" spans="1:50" x14ac:dyDescent="0.25">
      <c r="A6595" s="120"/>
      <c r="B6595" s="28"/>
      <c r="C6595" s="25"/>
      <c r="D6595" s="25"/>
      <c r="E6595" s="25"/>
      <c r="F6595" s="29"/>
      <c r="G6595" s="29"/>
      <c r="H6595" s="29"/>
      <c r="I6595" s="29"/>
      <c r="J6595" s="29"/>
      <c r="K6595" s="25"/>
      <c r="L6595" s="25"/>
      <c r="M6595" s="25"/>
      <c r="N6595" s="25"/>
      <c r="O6595" s="25"/>
      <c r="P6595" s="25"/>
      <c r="Q6595" s="28"/>
      <c r="R6595" s="29"/>
      <c r="S6595" s="27"/>
      <c r="T6595" s="27"/>
      <c r="U6595" s="28"/>
      <c r="V6595" s="26"/>
      <c r="W6595" s="26"/>
      <c r="X6595" s="26"/>
      <c r="Y6595" s="37"/>
      <c r="Z6595" s="37"/>
      <c r="AA6595" s="37"/>
      <c r="AB6595" s="30"/>
      <c r="AC6595" s="30"/>
      <c r="AD6595" s="31"/>
      <c r="AE6595" s="30"/>
      <c r="AF6595" s="30"/>
      <c r="AG6595" s="32"/>
      <c r="AH6595" s="30"/>
      <c r="AJ6595" s="30"/>
      <c r="AK6595" s="30"/>
      <c r="AL6595" s="30"/>
      <c r="AM6595" s="30"/>
      <c r="AN6595" s="30"/>
      <c r="AO6595" s="30"/>
      <c r="AP6595" s="30"/>
      <c r="AQ6595" s="30"/>
      <c r="AR6595" s="30"/>
      <c r="AS6595" s="30"/>
      <c r="AT6595" s="30"/>
      <c r="AU6595" s="121"/>
      <c r="AV6595" s="153"/>
      <c r="AW6595" s="153"/>
      <c r="AX6595" s="129"/>
    </row>
    <row r="6596" spans="1:50" x14ac:dyDescent="0.25">
      <c r="A6596" s="120"/>
      <c r="B6596" s="28"/>
      <c r="C6596" s="25"/>
      <c r="D6596" s="25"/>
      <c r="E6596" s="25"/>
      <c r="F6596" s="29"/>
      <c r="G6596" s="29"/>
      <c r="H6596" s="29"/>
      <c r="I6596" s="29"/>
      <c r="J6596" s="29"/>
      <c r="K6596" s="25"/>
      <c r="L6596" s="25"/>
      <c r="M6596" s="25"/>
      <c r="N6596" s="25"/>
      <c r="O6596" s="25"/>
      <c r="P6596" s="25"/>
      <c r="Q6596" s="28"/>
      <c r="R6596" s="29"/>
      <c r="S6596" s="27"/>
      <c r="T6596" s="27"/>
      <c r="U6596" s="28"/>
      <c r="V6596" s="26"/>
      <c r="W6596" s="26"/>
      <c r="X6596" s="26"/>
      <c r="Y6596" s="37"/>
      <c r="Z6596" s="37"/>
      <c r="AA6596" s="37"/>
      <c r="AB6596" s="30"/>
      <c r="AC6596" s="30"/>
      <c r="AD6596" s="31"/>
      <c r="AE6596" s="30"/>
      <c r="AF6596" s="30"/>
      <c r="AG6596" s="32"/>
      <c r="AH6596" s="30"/>
      <c r="AJ6596" s="30"/>
      <c r="AK6596" s="30"/>
      <c r="AL6596" s="30"/>
      <c r="AM6596" s="30"/>
      <c r="AN6596" s="30"/>
      <c r="AO6596" s="30"/>
      <c r="AP6596" s="30"/>
      <c r="AQ6596" s="30"/>
      <c r="AR6596" s="30"/>
      <c r="AS6596" s="30"/>
      <c r="AT6596" s="30"/>
      <c r="AU6596" s="121"/>
      <c r="AV6596" s="153"/>
      <c r="AW6596" s="153"/>
      <c r="AX6596" s="129"/>
    </row>
    <row r="6597" spans="1:50" x14ac:dyDescent="0.25">
      <c r="A6597" s="120"/>
      <c r="B6597" s="28"/>
      <c r="C6597" s="25"/>
      <c r="D6597" s="25"/>
      <c r="E6597" s="25"/>
      <c r="F6597" s="29"/>
      <c r="G6597" s="29"/>
      <c r="H6597" s="29"/>
      <c r="I6597" s="29"/>
      <c r="J6597" s="29"/>
      <c r="K6597" s="25"/>
      <c r="L6597" s="25"/>
      <c r="M6597" s="25"/>
      <c r="N6597" s="25"/>
      <c r="O6597" s="25"/>
      <c r="P6597" s="25"/>
      <c r="Q6597" s="28"/>
      <c r="R6597" s="29"/>
      <c r="S6597" s="27"/>
      <c r="T6597" s="27"/>
      <c r="U6597" s="28"/>
      <c r="V6597" s="26"/>
      <c r="W6597" s="26"/>
      <c r="X6597" s="26"/>
      <c r="Y6597" s="37"/>
      <c r="Z6597" s="37"/>
      <c r="AA6597" s="37"/>
      <c r="AB6597" s="30"/>
      <c r="AC6597" s="30"/>
      <c r="AD6597" s="31"/>
      <c r="AE6597" s="30"/>
      <c r="AF6597" s="30"/>
      <c r="AG6597" s="32"/>
      <c r="AH6597" s="30"/>
      <c r="AJ6597" s="30"/>
      <c r="AK6597" s="30"/>
      <c r="AL6597" s="30"/>
      <c r="AM6597" s="30"/>
      <c r="AN6597" s="30"/>
      <c r="AO6597" s="30"/>
      <c r="AP6597" s="30"/>
      <c r="AQ6597" s="30"/>
      <c r="AR6597" s="30"/>
      <c r="AS6597" s="30"/>
      <c r="AT6597" s="30"/>
      <c r="AU6597" s="121"/>
      <c r="AV6597" s="153"/>
      <c r="AW6597" s="153"/>
      <c r="AX6597" s="129"/>
    </row>
    <row r="6598" spans="1:50" x14ac:dyDescent="0.25">
      <c r="A6598" s="120"/>
      <c r="B6598" s="28"/>
      <c r="C6598" s="25"/>
      <c r="D6598" s="25"/>
      <c r="E6598" s="25"/>
      <c r="F6598" s="29"/>
      <c r="G6598" s="29"/>
      <c r="H6598" s="29"/>
      <c r="I6598" s="29"/>
      <c r="J6598" s="29"/>
      <c r="K6598" s="25"/>
      <c r="L6598" s="25"/>
      <c r="M6598" s="25"/>
      <c r="N6598" s="25"/>
      <c r="O6598" s="25"/>
      <c r="P6598" s="25"/>
      <c r="Q6598" s="28"/>
      <c r="R6598" s="29"/>
      <c r="S6598" s="27"/>
      <c r="T6598" s="27"/>
      <c r="U6598" s="28"/>
      <c r="V6598" s="26"/>
      <c r="W6598" s="26"/>
      <c r="X6598" s="26"/>
      <c r="Y6598" s="37"/>
      <c r="Z6598" s="37"/>
      <c r="AA6598" s="37"/>
      <c r="AB6598" s="30"/>
      <c r="AC6598" s="30"/>
      <c r="AD6598" s="31"/>
      <c r="AE6598" s="30"/>
      <c r="AF6598" s="30"/>
      <c r="AG6598" s="32"/>
      <c r="AH6598" s="30"/>
      <c r="AJ6598" s="30"/>
      <c r="AK6598" s="30"/>
      <c r="AL6598" s="30"/>
      <c r="AM6598" s="30"/>
      <c r="AN6598" s="30"/>
      <c r="AO6598" s="30"/>
      <c r="AP6598" s="30"/>
      <c r="AQ6598" s="30"/>
      <c r="AR6598" s="30"/>
      <c r="AS6598" s="30"/>
      <c r="AT6598" s="30"/>
      <c r="AU6598" s="121"/>
      <c r="AV6598" s="153"/>
      <c r="AW6598" s="153"/>
      <c r="AX6598" s="129"/>
    </row>
    <row r="6599" spans="1:50" x14ac:dyDescent="0.25">
      <c r="A6599" s="120"/>
      <c r="B6599" s="28"/>
      <c r="C6599" s="25"/>
      <c r="D6599" s="25"/>
      <c r="E6599" s="25"/>
      <c r="F6599" s="29"/>
      <c r="G6599" s="29"/>
      <c r="H6599" s="29"/>
      <c r="I6599" s="29"/>
      <c r="J6599" s="29"/>
      <c r="K6599" s="25"/>
      <c r="L6599" s="25"/>
      <c r="M6599" s="25"/>
      <c r="N6599" s="25"/>
      <c r="O6599" s="25"/>
      <c r="P6599" s="25"/>
      <c r="Q6599" s="28"/>
      <c r="R6599" s="29"/>
      <c r="S6599" s="27"/>
      <c r="T6599" s="27"/>
      <c r="U6599" s="28"/>
      <c r="V6599" s="26"/>
      <c r="W6599" s="26"/>
      <c r="X6599" s="26"/>
      <c r="Y6599" s="37"/>
      <c r="Z6599" s="37"/>
      <c r="AA6599" s="37"/>
      <c r="AB6599" s="30"/>
      <c r="AC6599" s="30"/>
      <c r="AD6599" s="31"/>
      <c r="AE6599" s="30"/>
      <c r="AF6599" s="30"/>
      <c r="AG6599" s="32"/>
      <c r="AH6599" s="30"/>
      <c r="AJ6599" s="30"/>
      <c r="AK6599" s="30"/>
      <c r="AL6599" s="30"/>
      <c r="AM6599" s="30"/>
      <c r="AN6599" s="30"/>
      <c r="AO6599" s="30"/>
      <c r="AP6599" s="30"/>
      <c r="AQ6599" s="30"/>
      <c r="AR6599" s="30"/>
      <c r="AS6599" s="30"/>
      <c r="AT6599" s="30"/>
      <c r="AU6599" s="121"/>
      <c r="AV6599" s="153"/>
      <c r="AW6599" s="153"/>
      <c r="AX6599" s="129"/>
    </row>
    <row r="6600" spans="1:50" x14ac:dyDescent="0.25">
      <c r="A6600" s="120"/>
      <c r="B6600" s="28"/>
      <c r="C6600" s="25"/>
      <c r="D6600" s="25"/>
      <c r="E6600" s="25"/>
      <c r="F6600" s="29"/>
      <c r="G6600" s="29"/>
      <c r="H6600" s="29"/>
      <c r="I6600" s="29"/>
      <c r="J6600" s="29"/>
      <c r="K6600" s="25"/>
      <c r="L6600" s="25"/>
      <c r="M6600" s="25"/>
      <c r="N6600" s="25"/>
      <c r="O6600" s="25"/>
      <c r="P6600" s="25"/>
      <c r="Q6600" s="28"/>
      <c r="R6600" s="29"/>
      <c r="S6600" s="27"/>
      <c r="T6600" s="27"/>
      <c r="U6600" s="28"/>
      <c r="V6600" s="26"/>
      <c r="W6600" s="26"/>
      <c r="X6600" s="26"/>
      <c r="Y6600" s="37"/>
      <c r="Z6600" s="37"/>
      <c r="AA6600" s="37"/>
      <c r="AB6600" s="30"/>
      <c r="AC6600" s="30"/>
      <c r="AD6600" s="31"/>
      <c r="AE6600" s="30"/>
      <c r="AF6600" s="30"/>
      <c r="AG6600" s="32"/>
      <c r="AH6600" s="30"/>
      <c r="AJ6600" s="30"/>
      <c r="AK6600" s="30"/>
      <c r="AL6600" s="30"/>
      <c r="AM6600" s="30"/>
      <c r="AN6600" s="30"/>
      <c r="AO6600" s="30"/>
      <c r="AP6600" s="30"/>
      <c r="AQ6600" s="30"/>
      <c r="AR6600" s="30"/>
      <c r="AS6600" s="30"/>
      <c r="AT6600" s="30"/>
      <c r="AU6600" s="121"/>
      <c r="AV6600" s="153"/>
      <c r="AW6600" s="153"/>
      <c r="AX6600" s="129"/>
    </row>
    <row r="6601" spans="1:50" x14ac:dyDescent="0.25">
      <c r="A6601" s="120"/>
      <c r="B6601" s="28"/>
      <c r="C6601" s="25"/>
      <c r="D6601" s="25"/>
      <c r="E6601" s="25"/>
      <c r="F6601" s="29"/>
      <c r="G6601" s="29"/>
      <c r="H6601" s="29"/>
      <c r="I6601" s="29"/>
      <c r="J6601" s="29"/>
      <c r="K6601" s="25"/>
      <c r="L6601" s="25"/>
      <c r="M6601" s="25"/>
      <c r="N6601" s="25"/>
      <c r="O6601" s="25"/>
      <c r="P6601" s="25"/>
      <c r="Q6601" s="28"/>
      <c r="R6601" s="29"/>
      <c r="S6601" s="27"/>
      <c r="T6601" s="27"/>
      <c r="U6601" s="28"/>
      <c r="V6601" s="26"/>
      <c r="W6601" s="26"/>
      <c r="X6601" s="26"/>
      <c r="Y6601" s="37"/>
      <c r="Z6601" s="37"/>
      <c r="AA6601" s="37"/>
      <c r="AB6601" s="30"/>
      <c r="AC6601" s="30"/>
      <c r="AD6601" s="31"/>
      <c r="AE6601" s="30"/>
      <c r="AF6601" s="30"/>
      <c r="AG6601" s="32"/>
      <c r="AH6601" s="30"/>
      <c r="AJ6601" s="30"/>
      <c r="AK6601" s="30"/>
      <c r="AL6601" s="30"/>
      <c r="AM6601" s="30"/>
      <c r="AN6601" s="30"/>
      <c r="AO6601" s="30"/>
      <c r="AP6601" s="30"/>
      <c r="AQ6601" s="30"/>
      <c r="AR6601" s="30"/>
      <c r="AS6601" s="30"/>
      <c r="AT6601" s="30"/>
      <c r="AU6601" s="121"/>
      <c r="AV6601" s="153"/>
      <c r="AW6601" s="153"/>
      <c r="AX6601" s="129"/>
    </row>
    <row r="6602" spans="1:50" x14ac:dyDescent="0.25">
      <c r="A6602" s="120"/>
      <c r="B6602" s="28"/>
      <c r="C6602" s="25"/>
      <c r="D6602" s="25"/>
      <c r="E6602" s="25"/>
      <c r="F6602" s="29"/>
      <c r="G6602" s="29"/>
      <c r="H6602" s="29"/>
      <c r="I6602" s="29"/>
      <c r="J6602" s="29"/>
      <c r="K6602" s="25"/>
      <c r="L6602" s="25"/>
      <c r="M6602" s="25"/>
      <c r="N6602" s="25"/>
      <c r="O6602" s="25"/>
      <c r="P6602" s="25"/>
      <c r="Q6602" s="28"/>
      <c r="R6602" s="29"/>
      <c r="S6602" s="27"/>
      <c r="T6602" s="27"/>
      <c r="U6602" s="28"/>
      <c r="V6602" s="26"/>
      <c r="W6602" s="26"/>
      <c r="X6602" s="26"/>
      <c r="Y6602" s="37"/>
      <c r="Z6602" s="37"/>
      <c r="AA6602" s="37"/>
      <c r="AB6602" s="30"/>
      <c r="AC6602" s="30"/>
      <c r="AD6602" s="31"/>
      <c r="AE6602" s="30"/>
      <c r="AF6602" s="30"/>
      <c r="AG6602" s="32"/>
      <c r="AH6602" s="30"/>
      <c r="AJ6602" s="30"/>
      <c r="AK6602" s="30"/>
      <c r="AL6602" s="30"/>
      <c r="AM6602" s="30"/>
      <c r="AN6602" s="30"/>
      <c r="AO6602" s="30"/>
      <c r="AP6602" s="30"/>
      <c r="AQ6602" s="30"/>
      <c r="AR6602" s="30"/>
      <c r="AS6602" s="30"/>
      <c r="AT6602" s="30"/>
      <c r="AU6602" s="121"/>
      <c r="AV6602" s="129"/>
      <c r="AW6602" s="129"/>
      <c r="AX6602" s="129"/>
    </row>
    <row r="6603" spans="1:50" x14ac:dyDescent="0.25">
      <c r="A6603" s="120"/>
      <c r="B6603" s="28"/>
      <c r="C6603" s="25"/>
      <c r="D6603" s="25"/>
      <c r="E6603" s="25"/>
      <c r="F6603" s="29"/>
      <c r="G6603" s="29"/>
      <c r="H6603" s="29"/>
      <c r="I6603" s="29"/>
      <c r="J6603" s="29"/>
      <c r="K6603" s="25"/>
      <c r="L6603" s="25"/>
      <c r="M6603" s="25"/>
      <c r="N6603" s="25"/>
      <c r="O6603" s="25"/>
      <c r="P6603" s="25"/>
      <c r="Q6603" s="28"/>
      <c r="R6603" s="29"/>
      <c r="S6603" s="27"/>
      <c r="T6603" s="27"/>
      <c r="U6603" s="28"/>
      <c r="V6603" s="26"/>
      <c r="W6603" s="26"/>
      <c r="X6603" s="26"/>
      <c r="Y6603" s="37"/>
      <c r="Z6603" s="37"/>
      <c r="AA6603" s="37"/>
      <c r="AB6603" s="30"/>
      <c r="AC6603" s="30"/>
      <c r="AD6603" s="31"/>
      <c r="AE6603" s="30"/>
      <c r="AF6603" s="30"/>
      <c r="AG6603" s="32"/>
      <c r="AH6603" s="30"/>
      <c r="AJ6603" s="30"/>
      <c r="AK6603" s="30"/>
      <c r="AL6603" s="30"/>
      <c r="AM6603" s="30"/>
      <c r="AN6603" s="30"/>
      <c r="AO6603" s="30"/>
      <c r="AP6603" s="30"/>
      <c r="AQ6603" s="30"/>
      <c r="AR6603" s="30"/>
      <c r="AS6603" s="30"/>
      <c r="AT6603" s="30"/>
      <c r="AU6603" s="121"/>
      <c r="AV6603" s="153"/>
      <c r="AW6603" s="153"/>
      <c r="AX6603" s="129"/>
    </row>
    <row r="6604" spans="1:50" x14ac:dyDescent="0.25">
      <c r="A6604" s="120"/>
      <c r="B6604" s="28"/>
      <c r="C6604" s="25"/>
      <c r="D6604" s="25"/>
      <c r="E6604" s="25"/>
      <c r="F6604" s="29"/>
      <c r="G6604" s="29"/>
      <c r="H6604" s="29"/>
      <c r="I6604" s="29"/>
      <c r="J6604" s="29"/>
      <c r="K6604" s="25"/>
      <c r="L6604" s="25"/>
      <c r="M6604" s="25"/>
      <c r="N6604" s="25"/>
      <c r="O6604" s="25"/>
      <c r="P6604" s="25"/>
      <c r="Q6604" s="28"/>
      <c r="R6604" s="29"/>
      <c r="S6604" s="27"/>
      <c r="T6604" s="27"/>
      <c r="U6604" s="28"/>
      <c r="V6604" s="26"/>
      <c r="W6604" s="26"/>
      <c r="X6604" s="26"/>
      <c r="Y6604" s="37"/>
      <c r="Z6604" s="37"/>
      <c r="AA6604" s="37"/>
      <c r="AB6604" s="30"/>
      <c r="AC6604" s="30"/>
      <c r="AD6604" s="31"/>
      <c r="AE6604" s="30"/>
      <c r="AF6604" s="30"/>
      <c r="AG6604" s="32"/>
      <c r="AH6604" s="30"/>
      <c r="AJ6604" s="30"/>
      <c r="AK6604" s="30"/>
      <c r="AL6604" s="30"/>
      <c r="AM6604" s="30"/>
      <c r="AN6604" s="30"/>
      <c r="AO6604" s="30"/>
      <c r="AP6604" s="30"/>
      <c r="AQ6604" s="30"/>
      <c r="AR6604" s="30"/>
      <c r="AS6604" s="30"/>
      <c r="AT6604" s="30"/>
      <c r="AU6604" s="121"/>
      <c r="AV6604" s="153"/>
      <c r="AW6604" s="153"/>
      <c r="AX6604" s="129"/>
    </row>
    <row r="6605" spans="1:50" x14ac:dyDescent="0.25">
      <c r="A6605" s="120"/>
      <c r="B6605" s="28"/>
      <c r="C6605" s="25"/>
      <c r="D6605" s="25"/>
      <c r="E6605" s="25"/>
      <c r="F6605" s="29"/>
      <c r="G6605" s="29"/>
      <c r="H6605" s="29"/>
      <c r="I6605" s="29"/>
      <c r="J6605" s="29"/>
      <c r="K6605" s="25"/>
      <c r="L6605" s="25"/>
      <c r="M6605" s="25"/>
      <c r="N6605" s="25"/>
      <c r="O6605" s="25"/>
      <c r="P6605" s="25"/>
      <c r="Q6605" s="28"/>
      <c r="R6605" s="29"/>
      <c r="S6605" s="27"/>
      <c r="T6605" s="27"/>
      <c r="U6605" s="28"/>
      <c r="V6605" s="26"/>
      <c r="W6605" s="26"/>
      <c r="X6605" s="26"/>
      <c r="Y6605" s="37"/>
      <c r="Z6605" s="37"/>
      <c r="AA6605" s="37"/>
      <c r="AB6605" s="30"/>
      <c r="AC6605" s="30"/>
      <c r="AD6605" s="31"/>
      <c r="AE6605" s="30"/>
      <c r="AF6605" s="30"/>
      <c r="AG6605" s="32"/>
      <c r="AH6605" s="30"/>
      <c r="AJ6605" s="30"/>
      <c r="AK6605" s="30"/>
      <c r="AL6605" s="30"/>
      <c r="AM6605" s="30"/>
      <c r="AN6605" s="30"/>
      <c r="AO6605" s="30"/>
      <c r="AP6605" s="30"/>
      <c r="AQ6605" s="30"/>
      <c r="AR6605" s="30"/>
      <c r="AS6605" s="30"/>
      <c r="AT6605" s="30"/>
      <c r="AU6605" s="121"/>
      <c r="AV6605" s="153"/>
      <c r="AW6605" s="153"/>
      <c r="AX6605" s="129"/>
    </row>
    <row r="6606" spans="1:50" x14ac:dyDescent="0.25">
      <c r="A6606" s="120"/>
      <c r="B6606" s="28"/>
      <c r="C6606" s="25"/>
      <c r="D6606" s="25"/>
      <c r="E6606" s="25"/>
      <c r="F6606" s="29"/>
      <c r="G6606" s="29"/>
      <c r="H6606" s="29"/>
      <c r="I6606" s="29"/>
      <c r="J6606" s="29"/>
      <c r="K6606" s="25"/>
      <c r="L6606" s="25"/>
      <c r="M6606" s="25"/>
      <c r="N6606" s="25"/>
      <c r="O6606" s="25"/>
      <c r="P6606" s="25"/>
      <c r="Q6606" s="28"/>
      <c r="R6606" s="29"/>
      <c r="S6606" s="27"/>
      <c r="T6606" s="27"/>
      <c r="U6606" s="28"/>
      <c r="V6606" s="26"/>
      <c r="W6606" s="26"/>
      <c r="X6606" s="26"/>
      <c r="Y6606" s="37"/>
      <c r="Z6606" s="37"/>
      <c r="AA6606" s="37"/>
      <c r="AB6606" s="30"/>
      <c r="AC6606" s="30"/>
      <c r="AD6606" s="31"/>
      <c r="AE6606" s="30"/>
      <c r="AF6606" s="30"/>
      <c r="AG6606" s="32"/>
      <c r="AH6606" s="30"/>
      <c r="AJ6606" s="30"/>
      <c r="AK6606" s="30"/>
      <c r="AL6606" s="30"/>
      <c r="AM6606" s="30"/>
      <c r="AN6606" s="30"/>
      <c r="AO6606" s="30"/>
      <c r="AP6606" s="30"/>
      <c r="AQ6606" s="30"/>
      <c r="AR6606" s="30"/>
      <c r="AS6606" s="30"/>
      <c r="AT6606" s="30"/>
      <c r="AU6606" s="121"/>
      <c r="AV6606" s="153"/>
      <c r="AW6606" s="153"/>
      <c r="AX6606" s="129"/>
    </row>
    <row r="6607" spans="1:50" x14ac:dyDescent="0.25">
      <c r="A6607" s="120"/>
      <c r="B6607" s="28"/>
      <c r="C6607" s="25"/>
      <c r="D6607" s="25"/>
      <c r="E6607" s="25"/>
      <c r="F6607" s="29"/>
      <c r="G6607" s="29"/>
      <c r="H6607" s="29"/>
      <c r="I6607" s="29"/>
      <c r="J6607" s="29"/>
      <c r="K6607" s="25"/>
      <c r="L6607" s="25"/>
      <c r="M6607" s="25"/>
      <c r="N6607" s="25"/>
      <c r="O6607" s="25"/>
      <c r="P6607" s="25"/>
      <c r="Q6607" s="28"/>
      <c r="R6607" s="29"/>
      <c r="S6607" s="27"/>
      <c r="T6607" s="27"/>
      <c r="U6607" s="28"/>
      <c r="V6607" s="26"/>
      <c r="W6607" s="26"/>
      <c r="X6607" s="26"/>
      <c r="Y6607" s="37"/>
      <c r="Z6607" s="37"/>
      <c r="AA6607" s="37"/>
      <c r="AB6607" s="30"/>
      <c r="AC6607" s="30"/>
      <c r="AD6607" s="31"/>
      <c r="AE6607" s="30"/>
      <c r="AF6607" s="30"/>
      <c r="AG6607" s="32"/>
      <c r="AH6607" s="30"/>
      <c r="AJ6607" s="30"/>
      <c r="AK6607" s="30"/>
      <c r="AL6607" s="30"/>
      <c r="AM6607" s="30"/>
      <c r="AN6607" s="30"/>
      <c r="AO6607" s="30"/>
      <c r="AP6607" s="30"/>
      <c r="AQ6607" s="30"/>
      <c r="AR6607" s="30"/>
      <c r="AS6607" s="30"/>
      <c r="AT6607" s="30"/>
      <c r="AU6607" s="121"/>
      <c r="AV6607" s="153"/>
      <c r="AW6607" s="153"/>
      <c r="AX6607" s="129"/>
    </row>
    <row r="6608" spans="1:50" x14ac:dyDescent="0.25">
      <c r="A6608" s="120"/>
      <c r="B6608" s="28"/>
      <c r="C6608" s="25"/>
      <c r="D6608" s="25"/>
      <c r="E6608" s="25"/>
      <c r="F6608" s="29"/>
      <c r="G6608" s="29"/>
      <c r="H6608" s="29"/>
      <c r="I6608" s="29"/>
      <c r="J6608" s="29"/>
      <c r="K6608" s="25"/>
      <c r="L6608" s="25"/>
      <c r="M6608" s="25"/>
      <c r="N6608" s="25"/>
      <c r="O6608" s="25"/>
      <c r="P6608" s="25"/>
      <c r="Q6608" s="28"/>
      <c r="R6608" s="29"/>
      <c r="S6608" s="27"/>
      <c r="T6608" s="27"/>
      <c r="U6608" s="28"/>
      <c r="V6608" s="26"/>
      <c r="W6608" s="26"/>
      <c r="X6608" s="26"/>
      <c r="Y6608" s="37"/>
      <c r="Z6608" s="37"/>
      <c r="AA6608" s="37"/>
      <c r="AB6608" s="30"/>
      <c r="AC6608" s="30"/>
      <c r="AD6608" s="31"/>
      <c r="AE6608" s="30"/>
      <c r="AF6608" s="30"/>
      <c r="AG6608" s="32"/>
      <c r="AH6608" s="30"/>
      <c r="AJ6608" s="30"/>
      <c r="AK6608" s="30"/>
      <c r="AL6608" s="30"/>
      <c r="AM6608" s="30"/>
      <c r="AN6608" s="30"/>
      <c r="AO6608" s="30"/>
      <c r="AP6608" s="30"/>
      <c r="AQ6608" s="30"/>
      <c r="AR6608" s="30"/>
      <c r="AS6608" s="30"/>
      <c r="AT6608" s="30"/>
      <c r="AU6608" s="121"/>
      <c r="AV6608" s="153"/>
      <c r="AW6608" s="153"/>
      <c r="AX6608" s="129"/>
    </row>
    <row r="6609" spans="1:50" x14ac:dyDescent="0.25">
      <c r="A6609" s="120"/>
      <c r="B6609" s="28"/>
      <c r="C6609" s="25"/>
      <c r="D6609" s="25"/>
      <c r="E6609" s="25"/>
      <c r="F6609" s="29"/>
      <c r="G6609" s="29"/>
      <c r="H6609" s="29"/>
      <c r="I6609" s="29"/>
      <c r="J6609" s="29"/>
      <c r="K6609" s="25"/>
      <c r="L6609" s="25"/>
      <c r="M6609" s="25"/>
      <c r="N6609" s="25"/>
      <c r="O6609" s="25"/>
      <c r="P6609" s="25"/>
      <c r="Q6609" s="28"/>
      <c r="R6609" s="29"/>
      <c r="S6609" s="27"/>
      <c r="T6609" s="27"/>
      <c r="U6609" s="28"/>
      <c r="V6609" s="26"/>
      <c r="W6609" s="26"/>
      <c r="X6609" s="26"/>
      <c r="Y6609" s="37"/>
      <c r="Z6609" s="37"/>
      <c r="AA6609" s="37"/>
      <c r="AB6609" s="30"/>
      <c r="AC6609" s="30"/>
      <c r="AD6609" s="31"/>
      <c r="AE6609" s="30"/>
      <c r="AF6609" s="30"/>
      <c r="AG6609" s="32"/>
      <c r="AH6609" s="30"/>
      <c r="AJ6609" s="30"/>
      <c r="AK6609" s="30"/>
      <c r="AL6609" s="30"/>
      <c r="AM6609" s="30"/>
      <c r="AN6609" s="30"/>
      <c r="AO6609" s="30"/>
      <c r="AP6609" s="30"/>
      <c r="AQ6609" s="30"/>
      <c r="AR6609" s="30"/>
      <c r="AS6609" s="30"/>
      <c r="AT6609" s="30"/>
      <c r="AU6609" s="121"/>
      <c r="AV6609" s="153"/>
      <c r="AW6609" s="153"/>
      <c r="AX6609" s="129"/>
    </row>
    <row r="6610" spans="1:50" x14ac:dyDescent="0.25">
      <c r="A6610" s="120"/>
      <c r="B6610" s="28"/>
      <c r="C6610" s="25"/>
      <c r="D6610" s="25"/>
      <c r="E6610" s="25"/>
      <c r="F6610" s="29"/>
      <c r="G6610" s="29"/>
      <c r="H6610" s="29"/>
      <c r="I6610" s="29"/>
      <c r="J6610" s="29"/>
      <c r="K6610" s="25"/>
      <c r="L6610" s="25"/>
      <c r="M6610" s="25"/>
      <c r="N6610" s="25"/>
      <c r="O6610" s="25"/>
      <c r="P6610" s="25"/>
      <c r="Q6610" s="28"/>
      <c r="R6610" s="29"/>
      <c r="S6610" s="27"/>
      <c r="T6610" s="27"/>
      <c r="U6610" s="28"/>
      <c r="V6610" s="26"/>
      <c r="W6610" s="26"/>
      <c r="X6610" s="26"/>
      <c r="Y6610" s="37"/>
      <c r="Z6610" s="37"/>
      <c r="AA6610" s="37"/>
      <c r="AB6610" s="30"/>
      <c r="AC6610" s="30"/>
      <c r="AD6610" s="31"/>
      <c r="AE6610" s="30"/>
      <c r="AF6610" s="30"/>
      <c r="AG6610" s="32"/>
      <c r="AH6610" s="30"/>
      <c r="AJ6610" s="30"/>
      <c r="AK6610" s="30"/>
      <c r="AL6610" s="30"/>
      <c r="AM6610" s="30"/>
      <c r="AN6610" s="30"/>
      <c r="AO6610" s="30"/>
      <c r="AP6610" s="30"/>
      <c r="AQ6610" s="30"/>
      <c r="AR6610" s="30"/>
      <c r="AS6610" s="30"/>
      <c r="AT6610" s="30"/>
      <c r="AU6610" s="121"/>
      <c r="AV6610" s="153"/>
      <c r="AW6610" s="153"/>
      <c r="AX6610" s="129"/>
    </row>
    <row r="6611" spans="1:50" x14ac:dyDescent="0.25">
      <c r="A6611" s="120"/>
      <c r="B6611" s="28"/>
      <c r="C6611" s="25"/>
      <c r="D6611" s="25"/>
      <c r="E6611" s="25"/>
      <c r="F6611" s="29"/>
      <c r="G6611" s="29"/>
      <c r="H6611" s="29"/>
      <c r="I6611" s="29"/>
      <c r="J6611" s="29"/>
      <c r="K6611" s="25"/>
      <c r="L6611" s="25"/>
      <c r="M6611" s="25"/>
      <c r="N6611" s="25"/>
      <c r="O6611" s="25"/>
      <c r="P6611" s="25"/>
      <c r="Q6611" s="28"/>
      <c r="R6611" s="29"/>
      <c r="S6611" s="27"/>
      <c r="T6611" s="27"/>
      <c r="U6611" s="28"/>
      <c r="V6611" s="26"/>
      <c r="W6611" s="26"/>
      <c r="X6611" s="26"/>
      <c r="Y6611" s="37"/>
      <c r="Z6611" s="37"/>
      <c r="AA6611" s="37"/>
      <c r="AB6611" s="30"/>
      <c r="AC6611" s="30"/>
      <c r="AD6611" s="31"/>
      <c r="AE6611" s="30"/>
      <c r="AF6611" s="30"/>
      <c r="AG6611" s="32"/>
      <c r="AH6611" s="30"/>
      <c r="AJ6611" s="30"/>
      <c r="AK6611" s="30"/>
      <c r="AL6611" s="30"/>
      <c r="AM6611" s="30"/>
      <c r="AN6611" s="30"/>
      <c r="AO6611" s="30"/>
      <c r="AP6611" s="30"/>
      <c r="AQ6611" s="30"/>
      <c r="AR6611" s="30"/>
      <c r="AS6611" s="30"/>
      <c r="AT6611" s="30"/>
      <c r="AU6611" s="121"/>
      <c r="AV6611" s="153"/>
      <c r="AW6611" s="153"/>
      <c r="AX6611" s="129"/>
    </row>
    <row r="6612" spans="1:50" x14ac:dyDescent="0.25">
      <c r="A6612" s="120"/>
      <c r="B6612" s="28"/>
      <c r="C6612" s="25"/>
      <c r="D6612" s="25"/>
      <c r="E6612" s="25"/>
      <c r="F6612" s="29"/>
      <c r="G6612" s="29"/>
      <c r="H6612" s="29"/>
      <c r="I6612" s="29"/>
      <c r="J6612" s="29"/>
      <c r="K6612" s="25"/>
      <c r="L6612" s="25"/>
      <c r="M6612" s="25"/>
      <c r="N6612" s="25"/>
      <c r="O6612" s="25"/>
      <c r="P6612" s="25"/>
      <c r="Q6612" s="28"/>
      <c r="R6612" s="29"/>
      <c r="S6612" s="27"/>
      <c r="T6612" s="27"/>
      <c r="U6612" s="28"/>
      <c r="V6612" s="26"/>
      <c r="W6612" s="26"/>
      <c r="X6612" s="26"/>
      <c r="Y6612" s="37"/>
      <c r="Z6612" s="37"/>
      <c r="AA6612" s="37"/>
      <c r="AB6612" s="30"/>
      <c r="AC6612" s="30"/>
      <c r="AD6612" s="31"/>
      <c r="AE6612" s="30"/>
      <c r="AF6612" s="30"/>
      <c r="AG6612" s="32"/>
      <c r="AH6612" s="30"/>
      <c r="AJ6612" s="30"/>
      <c r="AK6612" s="30"/>
      <c r="AL6612" s="30"/>
      <c r="AM6612" s="30"/>
      <c r="AN6612" s="30"/>
      <c r="AO6612" s="30"/>
      <c r="AP6612" s="30"/>
      <c r="AQ6612" s="30"/>
      <c r="AR6612" s="30"/>
      <c r="AS6612" s="30"/>
      <c r="AT6612" s="30"/>
      <c r="AU6612" s="121"/>
      <c r="AV6612" s="153"/>
      <c r="AW6612" s="153"/>
      <c r="AX6612" s="129"/>
    </row>
    <row r="6613" spans="1:50" x14ac:dyDescent="0.25">
      <c r="A6613" s="120"/>
      <c r="B6613" s="28"/>
      <c r="C6613" s="25"/>
      <c r="D6613" s="25"/>
      <c r="E6613" s="25"/>
      <c r="F6613" s="29"/>
      <c r="G6613" s="29"/>
      <c r="H6613" s="29"/>
      <c r="I6613" s="29"/>
      <c r="J6613" s="29"/>
      <c r="K6613" s="25"/>
      <c r="L6613" s="25"/>
      <c r="M6613" s="25"/>
      <c r="N6613" s="25"/>
      <c r="O6613" s="25"/>
      <c r="P6613" s="25"/>
      <c r="Q6613" s="28"/>
      <c r="R6613" s="29"/>
      <c r="S6613" s="27"/>
      <c r="T6613" s="27"/>
      <c r="U6613" s="28"/>
      <c r="V6613" s="26"/>
      <c r="W6613" s="26"/>
      <c r="X6613" s="26"/>
      <c r="Y6613" s="37"/>
      <c r="Z6613" s="37"/>
      <c r="AA6613" s="37"/>
      <c r="AB6613" s="30"/>
      <c r="AC6613" s="30"/>
      <c r="AD6613" s="31"/>
      <c r="AE6613" s="30"/>
      <c r="AF6613" s="30"/>
      <c r="AG6613" s="32"/>
      <c r="AH6613" s="30"/>
      <c r="AJ6613" s="30"/>
      <c r="AK6613" s="30"/>
      <c r="AL6613" s="30"/>
      <c r="AM6613" s="30"/>
      <c r="AN6613" s="30"/>
      <c r="AO6613" s="30"/>
      <c r="AP6613" s="30"/>
      <c r="AQ6613" s="30"/>
      <c r="AR6613" s="30"/>
      <c r="AS6613" s="30"/>
      <c r="AT6613" s="30"/>
      <c r="AU6613" s="121"/>
      <c r="AV6613" s="153"/>
      <c r="AW6613" s="153"/>
      <c r="AX6613" s="129"/>
    </row>
    <row r="6614" spans="1:50" x14ac:dyDescent="0.25">
      <c r="A6614" s="120"/>
      <c r="B6614" s="28"/>
      <c r="C6614" s="25"/>
      <c r="D6614" s="25"/>
      <c r="E6614" s="25"/>
      <c r="F6614" s="29"/>
      <c r="G6614" s="29"/>
      <c r="H6614" s="29"/>
      <c r="I6614" s="29"/>
      <c r="J6614" s="29"/>
      <c r="K6614" s="25"/>
      <c r="L6614" s="25"/>
      <c r="M6614" s="25"/>
      <c r="N6614" s="25"/>
      <c r="O6614" s="25"/>
      <c r="P6614" s="25"/>
      <c r="Q6614" s="28"/>
      <c r="R6614" s="29"/>
      <c r="S6614" s="27"/>
      <c r="T6614" s="27"/>
      <c r="U6614" s="28"/>
      <c r="V6614" s="26"/>
      <c r="W6614" s="26"/>
      <c r="X6614" s="26"/>
      <c r="Y6614" s="37"/>
      <c r="Z6614" s="37"/>
      <c r="AA6614" s="37"/>
      <c r="AB6614" s="30"/>
      <c r="AC6614" s="30"/>
      <c r="AD6614" s="31"/>
      <c r="AE6614" s="30"/>
      <c r="AF6614" s="30"/>
      <c r="AG6614" s="32"/>
      <c r="AH6614" s="30"/>
      <c r="AJ6614" s="30"/>
      <c r="AK6614" s="30"/>
      <c r="AL6614" s="30"/>
      <c r="AM6614" s="30"/>
      <c r="AN6614" s="30"/>
      <c r="AO6614" s="30"/>
      <c r="AP6614" s="30"/>
      <c r="AQ6614" s="30"/>
      <c r="AR6614" s="30"/>
      <c r="AS6614" s="30"/>
      <c r="AT6614" s="30"/>
      <c r="AU6614" s="121"/>
      <c r="AV6614" s="153"/>
      <c r="AW6614" s="153"/>
      <c r="AX6614" s="129"/>
    </row>
    <row r="6615" spans="1:50" x14ac:dyDescent="0.25">
      <c r="A6615" s="120"/>
      <c r="B6615" s="28"/>
      <c r="C6615" s="25"/>
      <c r="D6615" s="25"/>
      <c r="E6615" s="25"/>
      <c r="F6615" s="29"/>
      <c r="G6615" s="29"/>
      <c r="H6615" s="29"/>
      <c r="I6615" s="29"/>
      <c r="J6615" s="29"/>
      <c r="K6615" s="25"/>
      <c r="L6615" s="25"/>
      <c r="M6615" s="25"/>
      <c r="N6615" s="25"/>
      <c r="O6615" s="25"/>
      <c r="P6615" s="25"/>
      <c r="Q6615" s="28"/>
      <c r="R6615" s="29"/>
      <c r="S6615" s="27"/>
      <c r="T6615" s="27"/>
      <c r="U6615" s="28"/>
      <c r="V6615" s="26"/>
      <c r="W6615" s="26"/>
      <c r="X6615" s="26"/>
      <c r="Y6615" s="37"/>
      <c r="Z6615" s="37"/>
      <c r="AA6615" s="37"/>
      <c r="AB6615" s="30"/>
      <c r="AC6615" s="30"/>
      <c r="AD6615" s="31"/>
      <c r="AE6615" s="30"/>
      <c r="AF6615" s="30"/>
      <c r="AG6615" s="32"/>
      <c r="AH6615" s="30"/>
      <c r="AJ6615" s="30"/>
      <c r="AK6615" s="30"/>
      <c r="AL6615" s="30"/>
      <c r="AM6615" s="30"/>
      <c r="AN6615" s="30"/>
      <c r="AO6615" s="30"/>
      <c r="AP6615" s="30"/>
      <c r="AQ6615" s="30"/>
      <c r="AR6615" s="30"/>
      <c r="AS6615" s="30"/>
      <c r="AT6615" s="30"/>
      <c r="AU6615" s="121"/>
      <c r="AV6615" s="153"/>
      <c r="AW6615" s="153"/>
      <c r="AX6615" s="129"/>
    </row>
    <row r="6616" spans="1:50" x14ac:dyDescent="0.25">
      <c r="A6616" s="120"/>
      <c r="B6616" s="28"/>
      <c r="C6616" s="25"/>
      <c r="D6616" s="25"/>
      <c r="E6616" s="25"/>
      <c r="F6616" s="29"/>
      <c r="G6616" s="29"/>
      <c r="H6616" s="29"/>
      <c r="I6616" s="29"/>
      <c r="J6616" s="29"/>
      <c r="K6616" s="25"/>
      <c r="L6616" s="25"/>
      <c r="M6616" s="25"/>
      <c r="N6616" s="25"/>
      <c r="O6616" s="25"/>
      <c r="P6616" s="25"/>
      <c r="Q6616" s="28"/>
      <c r="R6616" s="29"/>
      <c r="S6616" s="27"/>
      <c r="T6616" s="27"/>
      <c r="U6616" s="28"/>
      <c r="V6616" s="26"/>
      <c r="W6616" s="26"/>
      <c r="X6616" s="26"/>
      <c r="Y6616" s="37"/>
      <c r="Z6616" s="37"/>
      <c r="AA6616" s="37"/>
      <c r="AB6616" s="30"/>
      <c r="AC6616" s="30"/>
      <c r="AD6616" s="31"/>
      <c r="AE6616" s="30"/>
      <c r="AF6616" s="30"/>
      <c r="AG6616" s="32"/>
      <c r="AH6616" s="30"/>
      <c r="AJ6616" s="30"/>
      <c r="AK6616" s="30"/>
      <c r="AL6616" s="30"/>
      <c r="AM6616" s="30"/>
      <c r="AN6616" s="30"/>
      <c r="AO6616" s="30"/>
      <c r="AP6616" s="30"/>
      <c r="AQ6616" s="30"/>
      <c r="AR6616" s="30"/>
      <c r="AS6616" s="30"/>
      <c r="AT6616" s="30"/>
      <c r="AU6616" s="121"/>
      <c r="AV6616" s="153"/>
      <c r="AW6616" s="153"/>
      <c r="AX6616" s="129"/>
    </row>
    <row r="6617" spans="1:50" x14ac:dyDescent="0.25">
      <c r="A6617" s="120"/>
      <c r="B6617" s="28"/>
      <c r="C6617" s="25"/>
      <c r="D6617" s="25"/>
      <c r="E6617" s="25"/>
      <c r="F6617" s="29"/>
      <c r="G6617" s="29"/>
      <c r="H6617" s="29"/>
      <c r="I6617" s="29"/>
      <c r="J6617" s="29"/>
      <c r="K6617" s="25"/>
      <c r="L6617" s="25"/>
      <c r="M6617" s="25"/>
      <c r="N6617" s="25"/>
      <c r="O6617" s="25"/>
      <c r="P6617" s="25"/>
      <c r="Q6617" s="28"/>
      <c r="R6617" s="29"/>
      <c r="S6617" s="27"/>
      <c r="T6617" s="27"/>
      <c r="U6617" s="28"/>
      <c r="V6617" s="26"/>
      <c r="W6617" s="26"/>
      <c r="X6617" s="26"/>
      <c r="Y6617" s="37"/>
      <c r="Z6617" s="37"/>
      <c r="AA6617" s="37"/>
      <c r="AB6617" s="30"/>
      <c r="AC6617" s="30"/>
      <c r="AD6617" s="31"/>
      <c r="AE6617" s="30"/>
      <c r="AF6617" s="30"/>
      <c r="AG6617" s="32"/>
      <c r="AH6617" s="30"/>
      <c r="AJ6617" s="30"/>
      <c r="AK6617" s="30"/>
      <c r="AL6617" s="30"/>
      <c r="AM6617" s="30"/>
      <c r="AN6617" s="30"/>
      <c r="AO6617" s="30"/>
      <c r="AP6617" s="30"/>
      <c r="AQ6617" s="30"/>
      <c r="AR6617" s="30"/>
      <c r="AS6617" s="30"/>
      <c r="AT6617" s="30"/>
      <c r="AU6617" s="121"/>
      <c r="AV6617" s="153"/>
      <c r="AW6617" s="153"/>
      <c r="AX6617" s="129"/>
    </row>
    <row r="6618" spans="1:50" x14ac:dyDescent="0.25">
      <c r="A6618" s="120"/>
      <c r="B6618" s="28"/>
      <c r="C6618" s="25"/>
      <c r="D6618" s="25"/>
      <c r="E6618" s="25"/>
      <c r="F6618" s="29"/>
      <c r="G6618" s="29"/>
      <c r="H6618" s="29"/>
      <c r="I6618" s="29"/>
      <c r="J6618" s="29"/>
      <c r="K6618" s="25"/>
      <c r="L6618" s="25"/>
      <c r="M6618" s="25"/>
      <c r="N6618" s="25"/>
      <c r="O6618" s="25"/>
      <c r="P6618" s="25"/>
      <c r="Q6618" s="28"/>
      <c r="R6618" s="29"/>
      <c r="S6618" s="27"/>
      <c r="T6618" s="27"/>
      <c r="U6618" s="28"/>
      <c r="V6618" s="26"/>
      <c r="W6618" s="26"/>
      <c r="X6618" s="26"/>
      <c r="Y6618" s="37"/>
      <c r="Z6618" s="37"/>
      <c r="AA6618" s="37"/>
      <c r="AB6618" s="30"/>
      <c r="AC6618" s="30"/>
      <c r="AD6618" s="31"/>
      <c r="AE6618" s="30"/>
      <c r="AF6618" s="30"/>
      <c r="AG6618" s="32"/>
      <c r="AH6618" s="30"/>
      <c r="AJ6618" s="30"/>
      <c r="AK6618" s="30"/>
      <c r="AL6618" s="30"/>
      <c r="AM6618" s="30"/>
      <c r="AN6618" s="30"/>
      <c r="AO6618" s="30"/>
      <c r="AP6618" s="30"/>
      <c r="AQ6618" s="30"/>
      <c r="AR6618" s="30"/>
      <c r="AS6618" s="30"/>
      <c r="AT6618" s="30"/>
      <c r="AU6618" s="121"/>
      <c r="AV6618" s="153"/>
      <c r="AW6618" s="153"/>
      <c r="AX6618" s="129"/>
    </row>
    <row r="6619" spans="1:50" x14ac:dyDescent="0.25">
      <c r="A6619" s="120"/>
      <c r="B6619" s="28"/>
      <c r="C6619" s="25"/>
      <c r="D6619" s="25"/>
      <c r="E6619" s="25"/>
      <c r="F6619" s="29"/>
      <c r="G6619" s="29"/>
      <c r="H6619" s="29"/>
      <c r="I6619" s="29"/>
      <c r="J6619" s="29"/>
      <c r="K6619" s="25"/>
      <c r="L6619" s="25"/>
      <c r="M6619" s="25"/>
      <c r="N6619" s="25"/>
      <c r="O6619" s="25"/>
      <c r="P6619" s="25"/>
      <c r="Q6619" s="28"/>
      <c r="R6619" s="29"/>
      <c r="S6619" s="27"/>
      <c r="T6619" s="27"/>
      <c r="U6619" s="28"/>
      <c r="V6619" s="26"/>
      <c r="W6619" s="26"/>
      <c r="X6619" s="26"/>
      <c r="Y6619" s="37"/>
      <c r="Z6619" s="37"/>
      <c r="AA6619" s="37"/>
      <c r="AB6619" s="30"/>
      <c r="AC6619" s="30"/>
      <c r="AD6619" s="31"/>
      <c r="AE6619" s="30"/>
      <c r="AF6619" s="30"/>
      <c r="AG6619" s="32"/>
      <c r="AH6619" s="30"/>
      <c r="AJ6619" s="30"/>
      <c r="AK6619" s="30"/>
      <c r="AL6619" s="30"/>
      <c r="AM6619" s="30"/>
      <c r="AN6619" s="30"/>
      <c r="AO6619" s="30"/>
      <c r="AP6619" s="30"/>
      <c r="AQ6619" s="30"/>
      <c r="AR6619" s="30"/>
      <c r="AS6619" s="30"/>
      <c r="AT6619" s="30"/>
      <c r="AU6619" s="121"/>
      <c r="AV6619" s="153"/>
      <c r="AW6619" s="153"/>
      <c r="AX6619" s="129"/>
    </row>
    <row r="6620" spans="1:50" x14ac:dyDescent="0.25">
      <c r="A6620" s="120"/>
      <c r="B6620" s="28"/>
      <c r="C6620" s="25"/>
      <c r="D6620" s="25"/>
      <c r="E6620" s="25"/>
      <c r="F6620" s="29"/>
      <c r="G6620" s="29"/>
      <c r="H6620" s="29"/>
      <c r="I6620" s="29"/>
      <c r="J6620" s="29"/>
      <c r="K6620" s="25"/>
      <c r="L6620" s="25"/>
      <c r="M6620" s="25"/>
      <c r="N6620" s="25"/>
      <c r="O6620" s="25"/>
      <c r="P6620" s="25"/>
      <c r="Q6620" s="28"/>
      <c r="R6620" s="29"/>
      <c r="S6620" s="27"/>
      <c r="T6620" s="27"/>
      <c r="U6620" s="28"/>
      <c r="V6620" s="26"/>
      <c r="W6620" s="26"/>
      <c r="X6620" s="26"/>
      <c r="Y6620" s="37"/>
      <c r="Z6620" s="37"/>
      <c r="AA6620" s="37"/>
      <c r="AB6620" s="30"/>
      <c r="AC6620" s="30"/>
      <c r="AD6620" s="31"/>
      <c r="AE6620" s="30"/>
      <c r="AF6620" s="30"/>
      <c r="AG6620" s="32"/>
      <c r="AH6620" s="30"/>
      <c r="AJ6620" s="30"/>
      <c r="AK6620" s="30"/>
      <c r="AL6620" s="30"/>
      <c r="AM6620" s="30"/>
      <c r="AN6620" s="30"/>
      <c r="AO6620" s="30"/>
      <c r="AP6620" s="30"/>
      <c r="AQ6620" s="30"/>
      <c r="AR6620" s="30"/>
      <c r="AS6620" s="30"/>
      <c r="AT6620" s="30"/>
      <c r="AU6620" s="121"/>
      <c r="AV6620" s="153"/>
      <c r="AW6620" s="153"/>
      <c r="AX6620" s="129"/>
    </row>
    <row r="6621" spans="1:50" x14ac:dyDescent="0.25">
      <c r="A6621" s="120"/>
      <c r="B6621" s="28"/>
      <c r="C6621" s="25"/>
      <c r="D6621" s="25"/>
      <c r="E6621" s="25"/>
      <c r="F6621" s="29"/>
      <c r="G6621" s="29"/>
      <c r="H6621" s="29"/>
      <c r="I6621" s="29"/>
      <c r="J6621" s="29"/>
      <c r="K6621" s="25"/>
      <c r="L6621" s="25"/>
      <c r="M6621" s="25"/>
      <c r="N6621" s="25"/>
      <c r="O6621" s="25"/>
      <c r="P6621" s="25"/>
      <c r="Q6621" s="28"/>
      <c r="R6621" s="29"/>
      <c r="S6621" s="27"/>
      <c r="T6621" s="27"/>
      <c r="U6621" s="28"/>
      <c r="V6621" s="26"/>
      <c r="W6621" s="26"/>
      <c r="X6621" s="26"/>
      <c r="Y6621" s="37"/>
      <c r="Z6621" s="37"/>
      <c r="AA6621" s="37"/>
      <c r="AB6621" s="30"/>
      <c r="AC6621" s="30"/>
      <c r="AD6621" s="31"/>
      <c r="AE6621" s="30"/>
      <c r="AF6621" s="30"/>
      <c r="AG6621" s="32"/>
      <c r="AH6621" s="30"/>
      <c r="AJ6621" s="30"/>
      <c r="AK6621" s="30"/>
      <c r="AL6621" s="30"/>
      <c r="AM6621" s="30"/>
      <c r="AN6621" s="30"/>
      <c r="AO6621" s="30"/>
      <c r="AP6621" s="30"/>
      <c r="AQ6621" s="30"/>
      <c r="AR6621" s="30"/>
      <c r="AS6621" s="30"/>
      <c r="AT6621" s="30"/>
      <c r="AU6621" s="121"/>
      <c r="AV6621" s="153"/>
      <c r="AW6621" s="153"/>
      <c r="AX6621" s="129"/>
    </row>
    <row r="6622" spans="1:50" x14ac:dyDescent="0.25">
      <c r="A6622" s="120"/>
      <c r="B6622" s="28"/>
      <c r="C6622" s="25"/>
      <c r="D6622" s="25"/>
      <c r="E6622" s="25"/>
      <c r="F6622" s="29"/>
      <c r="G6622" s="29"/>
      <c r="H6622" s="29"/>
      <c r="I6622" s="29"/>
      <c r="J6622" s="29"/>
      <c r="K6622" s="25"/>
      <c r="L6622" s="25"/>
      <c r="M6622" s="25"/>
      <c r="N6622" s="25"/>
      <c r="O6622" s="25"/>
      <c r="P6622" s="25"/>
      <c r="Q6622" s="28"/>
      <c r="R6622" s="29"/>
      <c r="S6622" s="27"/>
      <c r="T6622" s="27"/>
      <c r="U6622" s="28"/>
      <c r="V6622" s="26"/>
      <c r="W6622" s="26"/>
      <c r="X6622" s="26"/>
      <c r="Y6622" s="37"/>
      <c r="Z6622" s="37"/>
      <c r="AA6622" s="37"/>
      <c r="AB6622" s="30"/>
      <c r="AC6622" s="30"/>
      <c r="AD6622" s="31"/>
      <c r="AE6622" s="30"/>
      <c r="AF6622" s="30"/>
      <c r="AG6622" s="32"/>
      <c r="AH6622" s="30"/>
      <c r="AJ6622" s="30"/>
      <c r="AK6622" s="30"/>
      <c r="AL6622" s="30"/>
      <c r="AM6622" s="30"/>
      <c r="AN6622" s="30"/>
      <c r="AO6622" s="30"/>
      <c r="AP6622" s="30"/>
      <c r="AQ6622" s="30"/>
      <c r="AR6622" s="30"/>
      <c r="AS6622" s="30"/>
      <c r="AT6622" s="30"/>
      <c r="AU6622" s="121"/>
      <c r="AV6622" s="153"/>
      <c r="AW6622" s="153"/>
      <c r="AX6622" s="129"/>
    </row>
    <row r="6623" spans="1:50" x14ac:dyDescent="0.25">
      <c r="A6623" s="120"/>
      <c r="B6623" s="28"/>
      <c r="C6623" s="25"/>
      <c r="D6623" s="25"/>
      <c r="E6623" s="25"/>
      <c r="F6623" s="29"/>
      <c r="G6623" s="29"/>
      <c r="H6623" s="29"/>
      <c r="I6623" s="29"/>
      <c r="J6623" s="29"/>
      <c r="K6623" s="25"/>
      <c r="L6623" s="25"/>
      <c r="M6623" s="25"/>
      <c r="N6623" s="25"/>
      <c r="O6623" s="25"/>
      <c r="P6623" s="25"/>
      <c r="Q6623" s="28"/>
      <c r="R6623" s="29"/>
      <c r="S6623" s="27"/>
      <c r="T6623" s="27"/>
      <c r="U6623" s="28"/>
      <c r="V6623" s="26"/>
      <c r="W6623" s="26"/>
      <c r="X6623" s="26"/>
      <c r="Y6623" s="37"/>
      <c r="Z6623" s="37"/>
      <c r="AA6623" s="37"/>
      <c r="AB6623" s="30"/>
      <c r="AC6623" s="30"/>
      <c r="AD6623" s="31"/>
      <c r="AE6623" s="30"/>
      <c r="AF6623" s="30"/>
      <c r="AG6623" s="32"/>
      <c r="AH6623" s="30"/>
      <c r="AJ6623" s="30"/>
      <c r="AK6623" s="30"/>
      <c r="AL6623" s="30"/>
      <c r="AM6623" s="30"/>
      <c r="AN6623" s="30"/>
      <c r="AO6623" s="30"/>
      <c r="AP6623" s="30"/>
      <c r="AQ6623" s="30"/>
      <c r="AR6623" s="30"/>
      <c r="AS6623" s="30"/>
      <c r="AT6623" s="30"/>
      <c r="AU6623" s="121"/>
      <c r="AV6623" s="153"/>
      <c r="AW6623" s="153"/>
      <c r="AX6623" s="129"/>
    </row>
    <row r="6624" spans="1:50" x14ac:dyDescent="0.25">
      <c r="A6624" s="120"/>
      <c r="B6624" s="28"/>
      <c r="C6624" s="25"/>
      <c r="D6624" s="25"/>
      <c r="E6624" s="25"/>
      <c r="F6624" s="29"/>
      <c r="G6624" s="29"/>
      <c r="H6624" s="29"/>
      <c r="I6624" s="29"/>
      <c r="J6624" s="29"/>
      <c r="K6624" s="25"/>
      <c r="L6624" s="25"/>
      <c r="M6624" s="25"/>
      <c r="N6624" s="25"/>
      <c r="O6624" s="25"/>
      <c r="P6624" s="25"/>
      <c r="Q6624" s="28"/>
      <c r="R6624" s="29"/>
      <c r="S6624" s="27"/>
      <c r="T6624" s="27"/>
      <c r="U6624" s="28"/>
      <c r="V6624" s="26"/>
      <c r="W6624" s="26"/>
      <c r="X6624" s="26"/>
      <c r="Y6624" s="37"/>
      <c r="Z6624" s="37"/>
      <c r="AA6624" s="37"/>
      <c r="AB6624" s="30"/>
      <c r="AC6624" s="30"/>
      <c r="AD6624" s="31"/>
      <c r="AE6624" s="30"/>
      <c r="AF6624" s="30"/>
      <c r="AG6624" s="32"/>
      <c r="AH6624" s="30"/>
      <c r="AJ6624" s="30"/>
      <c r="AK6624" s="30"/>
      <c r="AL6624" s="30"/>
      <c r="AM6624" s="30"/>
      <c r="AN6624" s="30"/>
      <c r="AO6624" s="30"/>
      <c r="AP6624" s="30"/>
      <c r="AQ6624" s="30"/>
      <c r="AR6624" s="30"/>
      <c r="AS6624" s="30"/>
      <c r="AT6624" s="30"/>
      <c r="AU6624" s="121"/>
      <c r="AV6624" s="153"/>
      <c r="AW6624" s="153"/>
      <c r="AX6624" s="129"/>
    </row>
    <row r="6625" spans="1:50" x14ac:dyDescent="0.25">
      <c r="A6625" s="120"/>
      <c r="B6625" s="28"/>
      <c r="C6625" s="25"/>
      <c r="D6625" s="25"/>
      <c r="E6625" s="25"/>
      <c r="F6625" s="29"/>
      <c r="G6625" s="29"/>
      <c r="H6625" s="29"/>
      <c r="I6625" s="29"/>
      <c r="J6625" s="29"/>
      <c r="K6625" s="25"/>
      <c r="L6625" s="25"/>
      <c r="M6625" s="25"/>
      <c r="N6625" s="25"/>
      <c r="O6625" s="25"/>
      <c r="P6625" s="25"/>
      <c r="Q6625" s="28"/>
      <c r="R6625" s="29"/>
      <c r="S6625" s="27"/>
      <c r="T6625" s="27"/>
      <c r="U6625" s="28"/>
      <c r="V6625" s="26"/>
      <c r="W6625" s="26"/>
      <c r="X6625" s="26"/>
      <c r="Y6625" s="37"/>
      <c r="Z6625" s="37"/>
      <c r="AA6625" s="37"/>
      <c r="AB6625" s="30"/>
      <c r="AC6625" s="30"/>
      <c r="AD6625" s="31"/>
      <c r="AE6625" s="30"/>
      <c r="AF6625" s="30"/>
      <c r="AG6625" s="32"/>
      <c r="AH6625" s="30"/>
      <c r="AJ6625" s="30"/>
      <c r="AK6625" s="30"/>
      <c r="AL6625" s="30"/>
      <c r="AM6625" s="30"/>
      <c r="AN6625" s="30"/>
      <c r="AO6625" s="30"/>
      <c r="AP6625" s="30"/>
      <c r="AQ6625" s="30"/>
      <c r="AR6625" s="30"/>
      <c r="AS6625" s="30"/>
      <c r="AT6625" s="30"/>
      <c r="AU6625" s="121"/>
      <c r="AV6625" s="153"/>
      <c r="AW6625" s="153"/>
      <c r="AX6625" s="129"/>
    </row>
    <row r="6626" spans="1:50" x14ac:dyDescent="0.25">
      <c r="A6626" s="120"/>
      <c r="B6626" s="28"/>
      <c r="C6626" s="25"/>
      <c r="D6626" s="25"/>
      <c r="E6626" s="25"/>
      <c r="F6626" s="29"/>
      <c r="G6626" s="29"/>
      <c r="H6626" s="29"/>
      <c r="I6626" s="29"/>
      <c r="J6626" s="29"/>
      <c r="K6626" s="25"/>
      <c r="L6626" s="25"/>
      <c r="M6626" s="25"/>
      <c r="N6626" s="25"/>
      <c r="O6626" s="25"/>
      <c r="P6626" s="25"/>
      <c r="Q6626" s="28"/>
      <c r="R6626" s="29"/>
      <c r="S6626" s="27"/>
      <c r="T6626" s="27"/>
      <c r="U6626" s="28"/>
      <c r="V6626" s="26"/>
      <c r="W6626" s="26"/>
      <c r="X6626" s="26"/>
      <c r="Y6626" s="37"/>
      <c r="Z6626" s="37"/>
      <c r="AA6626" s="37"/>
      <c r="AB6626" s="30"/>
      <c r="AC6626" s="30"/>
      <c r="AD6626" s="31"/>
      <c r="AE6626" s="30"/>
      <c r="AF6626" s="30"/>
      <c r="AG6626" s="32"/>
      <c r="AH6626" s="30"/>
      <c r="AJ6626" s="30"/>
      <c r="AK6626" s="30"/>
      <c r="AL6626" s="30"/>
      <c r="AM6626" s="30"/>
      <c r="AN6626" s="30"/>
      <c r="AO6626" s="30"/>
      <c r="AP6626" s="30"/>
      <c r="AQ6626" s="30"/>
      <c r="AR6626" s="30"/>
      <c r="AS6626" s="30"/>
      <c r="AT6626" s="30"/>
      <c r="AU6626" s="121"/>
      <c r="AV6626" s="153"/>
      <c r="AW6626" s="153"/>
      <c r="AX6626" s="129"/>
    </row>
    <row r="6627" spans="1:50" x14ac:dyDescent="0.25">
      <c r="A6627" s="120"/>
      <c r="B6627" s="28"/>
      <c r="C6627" s="25"/>
      <c r="D6627" s="25"/>
      <c r="E6627" s="25"/>
      <c r="F6627" s="29"/>
      <c r="G6627" s="29"/>
      <c r="H6627" s="29"/>
      <c r="I6627" s="29"/>
      <c r="J6627" s="29"/>
      <c r="K6627" s="25"/>
      <c r="L6627" s="25"/>
      <c r="M6627" s="25"/>
      <c r="N6627" s="25"/>
      <c r="O6627" s="25"/>
      <c r="P6627" s="25"/>
      <c r="Q6627" s="28"/>
      <c r="R6627" s="29"/>
      <c r="S6627" s="27"/>
      <c r="T6627" s="27"/>
      <c r="U6627" s="28"/>
      <c r="V6627" s="26"/>
      <c r="W6627" s="26"/>
      <c r="X6627" s="26"/>
      <c r="Y6627" s="37"/>
      <c r="Z6627" s="37"/>
      <c r="AA6627" s="37"/>
      <c r="AB6627" s="30"/>
      <c r="AC6627" s="30"/>
      <c r="AD6627" s="31"/>
      <c r="AE6627" s="30"/>
      <c r="AF6627" s="30"/>
      <c r="AG6627" s="32"/>
      <c r="AH6627" s="30"/>
      <c r="AJ6627" s="30"/>
      <c r="AK6627" s="30"/>
      <c r="AL6627" s="30"/>
      <c r="AM6627" s="30"/>
      <c r="AN6627" s="30"/>
      <c r="AO6627" s="30"/>
      <c r="AP6627" s="30"/>
      <c r="AQ6627" s="30"/>
      <c r="AR6627" s="30"/>
      <c r="AS6627" s="30"/>
      <c r="AT6627" s="30"/>
      <c r="AU6627" s="121"/>
      <c r="AV6627" s="153"/>
      <c r="AW6627" s="153"/>
      <c r="AX6627" s="129"/>
    </row>
    <row r="6628" spans="1:50" x14ac:dyDescent="0.25">
      <c r="A6628" s="120"/>
      <c r="B6628" s="28"/>
      <c r="C6628" s="25"/>
      <c r="D6628" s="25"/>
      <c r="E6628" s="25"/>
      <c r="F6628" s="29"/>
      <c r="G6628" s="29"/>
      <c r="H6628" s="29"/>
      <c r="I6628" s="29"/>
      <c r="J6628" s="29"/>
      <c r="K6628" s="25"/>
      <c r="L6628" s="25"/>
      <c r="M6628" s="25"/>
      <c r="N6628" s="25"/>
      <c r="O6628" s="25"/>
      <c r="P6628" s="25"/>
      <c r="Q6628" s="28"/>
      <c r="R6628" s="29"/>
      <c r="S6628" s="27"/>
      <c r="T6628" s="27"/>
      <c r="U6628" s="28"/>
      <c r="V6628" s="26"/>
      <c r="W6628" s="26"/>
      <c r="X6628" s="26"/>
      <c r="Y6628" s="37"/>
      <c r="Z6628" s="37"/>
      <c r="AA6628" s="37"/>
      <c r="AB6628" s="30"/>
      <c r="AC6628" s="30"/>
      <c r="AD6628" s="31"/>
      <c r="AE6628" s="30"/>
      <c r="AF6628" s="30"/>
      <c r="AG6628" s="32"/>
      <c r="AH6628" s="30"/>
      <c r="AJ6628" s="30"/>
      <c r="AK6628" s="30"/>
      <c r="AL6628" s="30"/>
      <c r="AM6628" s="30"/>
      <c r="AN6628" s="30"/>
      <c r="AO6628" s="30"/>
      <c r="AP6628" s="30"/>
      <c r="AQ6628" s="30"/>
      <c r="AR6628" s="30"/>
      <c r="AS6628" s="30"/>
      <c r="AT6628" s="30"/>
      <c r="AU6628" s="121"/>
      <c r="AV6628" s="153"/>
      <c r="AW6628" s="153"/>
      <c r="AX6628" s="129"/>
    </row>
    <row r="6629" spans="1:50" x14ac:dyDescent="0.25">
      <c r="A6629" s="120"/>
      <c r="B6629" s="28"/>
      <c r="C6629" s="25"/>
      <c r="D6629" s="25"/>
      <c r="E6629" s="25"/>
      <c r="F6629" s="29"/>
      <c r="G6629" s="29"/>
      <c r="H6629" s="29"/>
      <c r="I6629" s="29"/>
      <c r="J6629" s="29"/>
      <c r="K6629" s="25"/>
      <c r="L6629" s="25"/>
      <c r="M6629" s="25"/>
      <c r="N6629" s="25"/>
      <c r="O6629" s="25"/>
      <c r="P6629" s="25"/>
      <c r="Q6629" s="28"/>
      <c r="R6629" s="29"/>
      <c r="S6629" s="27"/>
      <c r="T6629" s="27"/>
      <c r="U6629" s="28"/>
      <c r="V6629" s="26"/>
      <c r="W6629" s="26"/>
      <c r="X6629" s="26"/>
      <c r="Y6629" s="37"/>
      <c r="Z6629" s="37"/>
      <c r="AA6629" s="37"/>
      <c r="AB6629" s="30"/>
      <c r="AC6629" s="30"/>
      <c r="AD6629" s="31"/>
      <c r="AE6629" s="30"/>
      <c r="AF6629" s="30"/>
      <c r="AG6629" s="32"/>
      <c r="AH6629" s="30"/>
      <c r="AJ6629" s="30"/>
      <c r="AK6629" s="30"/>
      <c r="AL6629" s="30"/>
      <c r="AM6629" s="30"/>
      <c r="AN6629" s="30"/>
      <c r="AO6629" s="30"/>
      <c r="AP6629" s="30"/>
      <c r="AQ6629" s="30"/>
      <c r="AR6629" s="30"/>
      <c r="AS6629" s="30"/>
      <c r="AT6629" s="30"/>
      <c r="AU6629" s="121"/>
      <c r="AV6629" s="153"/>
      <c r="AW6629" s="153"/>
      <c r="AX6629" s="129"/>
    </row>
    <row r="6630" spans="1:50" x14ac:dyDescent="0.25">
      <c r="A6630" s="120"/>
      <c r="B6630" s="28"/>
      <c r="C6630" s="25"/>
      <c r="D6630" s="25"/>
      <c r="E6630" s="25"/>
      <c r="F6630" s="29"/>
      <c r="G6630" s="29"/>
      <c r="H6630" s="29"/>
      <c r="I6630" s="29"/>
      <c r="J6630" s="29"/>
      <c r="K6630" s="25"/>
      <c r="L6630" s="25"/>
      <c r="M6630" s="25"/>
      <c r="N6630" s="25"/>
      <c r="O6630" s="25"/>
      <c r="P6630" s="25"/>
      <c r="Q6630" s="28"/>
      <c r="R6630" s="29"/>
      <c r="S6630" s="27"/>
      <c r="T6630" s="27"/>
      <c r="U6630" s="28"/>
      <c r="V6630" s="26"/>
      <c r="W6630" s="26"/>
      <c r="X6630" s="26"/>
      <c r="Y6630" s="37"/>
      <c r="Z6630" s="37"/>
      <c r="AA6630" s="37"/>
      <c r="AB6630" s="30"/>
      <c r="AC6630" s="30"/>
      <c r="AD6630" s="31"/>
      <c r="AE6630" s="30"/>
      <c r="AF6630" s="30"/>
      <c r="AG6630" s="32"/>
      <c r="AH6630" s="30"/>
      <c r="AJ6630" s="30"/>
      <c r="AK6630" s="30"/>
      <c r="AL6630" s="30"/>
      <c r="AM6630" s="30"/>
      <c r="AN6630" s="30"/>
      <c r="AO6630" s="30"/>
      <c r="AP6630" s="30"/>
      <c r="AQ6630" s="30"/>
      <c r="AR6630" s="30"/>
      <c r="AS6630" s="30"/>
      <c r="AT6630" s="30"/>
      <c r="AU6630" s="121"/>
      <c r="AV6630" s="153"/>
      <c r="AW6630" s="153"/>
      <c r="AX6630" s="129"/>
    </row>
    <row r="6631" spans="1:50" x14ac:dyDescent="0.25">
      <c r="A6631" s="120"/>
      <c r="B6631" s="28"/>
      <c r="C6631" s="25"/>
      <c r="D6631" s="25"/>
      <c r="E6631" s="25"/>
      <c r="F6631" s="29"/>
      <c r="G6631" s="29"/>
      <c r="H6631" s="29"/>
      <c r="I6631" s="29"/>
      <c r="J6631" s="29"/>
      <c r="K6631" s="25"/>
      <c r="L6631" s="25"/>
      <c r="M6631" s="25"/>
      <c r="N6631" s="25"/>
      <c r="O6631" s="25"/>
      <c r="P6631" s="25"/>
      <c r="Q6631" s="28"/>
      <c r="R6631" s="29"/>
      <c r="S6631" s="27"/>
      <c r="T6631" s="27"/>
      <c r="U6631" s="28"/>
      <c r="V6631" s="26"/>
      <c r="W6631" s="26"/>
      <c r="X6631" s="26"/>
      <c r="Y6631" s="37"/>
      <c r="Z6631" s="37"/>
      <c r="AA6631" s="37"/>
      <c r="AB6631" s="30"/>
      <c r="AC6631" s="30"/>
      <c r="AD6631" s="31"/>
      <c r="AE6631" s="30"/>
      <c r="AF6631" s="30"/>
      <c r="AG6631" s="32"/>
      <c r="AH6631" s="30"/>
      <c r="AJ6631" s="30"/>
      <c r="AK6631" s="30"/>
      <c r="AL6631" s="30"/>
      <c r="AM6631" s="30"/>
      <c r="AN6631" s="30"/>
      <c r="AO6631" s="30"/>
      <c r="AP6631" s="30"/>
      <c r="AQ6631" s="30"/>
      <c r="AR6631" s="30"/>
      <c r="AS6631" s="30"/>
      <c r="AT6631" s="30"/>
      <c r="AU6631" s="121"/>
      <c r="AV6631" s="153"/>
      <c r="AW6631" s="153"/>
      <c r="AX6631" s="129"/>
    </row>
    <row r="6632" spans="1:50" x14ac:dyDescent="0.25">
      <c r="A6632" s="120"/>
      <c r="B6632" s="28"/>
      <c r="C6632" s="25"/>
      <c r="D6632" s="25"/>
      <c r="E6632" s="25"/>
      <c r="F6632" s="29"/>
      <c r="G6632" s="29"/>
      <c r="H6632" s="29"/>
      <c r="I6632" s="29"/>
      <c r="J6632" s="29"/>
      <c r="K6632" s="25"/>
      <c r="L6632" s="25"/>
      <c r="M6632" s="25"/>
      <c r="N6632" s="25"/>
      <c r="O6632" s="25"/>
      <c r="P6632" s="25"/>
      <c r="Q6632" s="28"/>
      <c r="R6632" s="29"/>
      <c r="S6632" s="27"/>
      <c r="T6632" s="27"/>
      <c r="U6632" s="28"/>
      <c r="V6632" s="26"/>
      <c r="W6632" s="26"/>
      <c r="X6632" s="26"/>
      <c r="Y6632" s="37"/>
      <c r="Z6632" s="37"/>
      <c r="AA6632" s="37"/>
      <c r="AB6632" s="30"/>
      <c r="AC6632" s="30"/>
      <c r="AD6632" s="31"/>
      <c r="AE6632" s="30"/>
      <c r="AF6632" s="30"/>
      <c r="AG6632" s="32"/>
      <c r="AH6632" s="30"/>
      <c r="AJ6632" s="30"/>
      <c r="AK6632" s="30"/>
      <c r="AL6632" s="30"/>
      <c r="AM6632" s="30"/>
      <c r="AN6632" s="30"/>
      <c r="AO6632" s="30"/>
      <c r="AP6632" s="30"/>
      <c r="AQ6632" s="30"/>
      <c r="AR6632" s="30"/>
      <c r="AS6632" s="30"/>
      <c r="AT6632" s="30"/>
      <c r="AU6632" s="121"/>
      <c r="AV6632" s="153"/>
      <c r="AW6632" s="153"/>
      <c r="AX6632" s="129"/>
    </row>
    <row r="6633" spans="1:50" x14ac:dyDescent="0.25">
      <c r="A6633" s="120"/>
      <c r="B6633" s="28"/>
      <c r="C6633" s="25"/>
      <c r="D6633" s="25"/>
      <c r="E6633" s="25"/>
      <c r="F6633" s="29"/>
      <c r="G6633" s="29"/>
      <c r="H6633" s="29"/>
      <c r="I6633" s="29"/>
      <c r="J6633" s="29"/>
      <c r="K6633" s="25"/>
      <c r="L6633" s="25"/>
      <c r="M6633" s="25"/>
      <c r="N6633" s="25"/>
      <c r="O6633" s="25"/>
      <c r="P6633" s="25"/>
      <c r="Q6633" s="28"/>
      <c r="R6633" s="29"/>
      <c r="S6633" s="27"/>
      <c r="T6633" s="27"/>
      <c r="U6633" s="28"/>
      <c r="V6633" s="26"/>
      <c r="W6633" s="26"/>
      <c r="X6633" s="26"/>
      <c r="Y6633" s="37"/>
      <c r="Z6633" s="37"/>
      <c r="AA6633" s="37"/>
      <c r="AB6633" s="30"/>
      <c r="AC6633" s="30"/>
      <c r="AD6633" s="31"/>
      <c r="AE6633" s="30"/>
      <c r="AF6633" s="30"/>
      <c r="AG6633" s="32"/>
      <c r="AH6633" s="30"/>
      <c r="AJ6633" s="30"/>
      <c r="AK6633" s="30"/>
      <c r="AL6633" s="30"/>
      <c r="AM6633" s="30"/>
      <c r="AN6633" s="30"/>
      <c r="AO6633" s="30"/>
      <c r="AP6633" s="30"/>
      <c r="AQ6633" s="30"/>
      <c r="AR6633" s="30"/>
      <c r="AS6633" s="30"/>
      <c r="AT6633" s="30"/>
      <c r="AU6633" s="121"/>
      <c r="AV6633" s="153"/>
      <c r="AW6633" s="153"/>
      <c r="AX6633" s="129"/>
    </row>
    <row r="6634" spans="1:50" x14ac:dyDescent="0.25">
      <c r="A6634" s="120"/>
      <c r="B6634" s="28"/>
      <c r="C6634" s="25"/>
      <c r="D6634" s="25"/>
      <c r="E6634" s="25"/>
      <c r="F6634" s="29"/>
      <c r="G6634" s="29"/>
      <c r="H6634" s="29"/>
      <c r="I6634" s="29"/>
      <c r="J6634" s="29"/>
      <c r="K6634" s="25"/>
      <c r="L6634" s="25"/>
      <c r="M6634" s="25"/>
      <c r="N6634" s="25"/>
      <c r="O6634" s="25"/>
      <c r="P6634" s="25"/>
      <c r="Q6634" s="28"/>
      <c r="R6634" s="29"/>
      <c r="S6634" s="27"/>
      <c r="T6634" s="27"/>
      <c r="U6634" s="28"/>
      <c r="V6634" s="26"/>
      <c r="W6634" s="26"/>
      <c r="X6634" s="26"/>
      <c r="Y6634" s="37"/>
      <c r="Z6634" s="37"/>
      <c r="AA6634" s="37"/>
      <c r="AB6634" s="30"/>
      <c r="AC6634" s="30"/>
      <c r="AD6634" s="31"/>
      <c r="AE6634" s="30"/>
      <c r="AF6634" s="30"/>
      <c r="AG6634" s="32"/>
      <c r="AH6634" s="30"/>
      <c r="AJ6634" s="30"/>
      <c r="AK6634" s="30"/>
      <c r="AL6634" s="30"/>
      <c r="AM6634" s="30"/>
      <c r="AN6634" s="30"/>
      <c r="AO6634" s="30"/>
      <c r="AP6634" s="30"/>
      <c r="AQ6634" s="30"/>
      <c r="AR6634" s="30"/>
      <c r="AS6634" s="30"/>
      <c r="AT6634" s="30"/>
      <c r="AU6634" s="121"/>
      <c r="AV6634" s="153"/>
      <c r="AW6634" s="153"/>
      <c r="AX6634" s="129"/>
    </row>
    <row r="6635" spans="1:50" x14ac:dyDescent="0.25">
      <c r="A6635" s="120"/>
      <c r="B6635" s="28"/>
      <c r="C6635" s="25"/>
      <c r="D6635" s="25"/>
      <c r="E6635" s="25"/>
      <c r="F6635" s="29"/>
      <c r="G6635" s="29"/>
      <c r="H6635" s="29"/>
      <c r="I6635" s="29"/>
      <c r="J6635" s="29"/>
      <c r="K6635" s="25"/>
      <c r="L6635" s="25"/>
      <c r="M6635" s="25"/>
      <c r="N6635" s="25"/>
      <c r="O6635" s="25"/>
      <c r="P6635" s="25"/>
      <c r="Q6635" s="28"/>
      <c r="R6635" s="29"/>
      <c r="S6635" s="27"/>
      <c r="T6635" s="27"/>
      <c r="U6635" s="28"/>
      <c r="V6635" s="26"/>
      <c r="W6635" s="26"/>
      <c r="X6635" s="26"/>
      <c r="Y6635" s="37"/>
      <c r="Z6635" s="37"/>
      <c r="AA6635" s="37"/>
      <c r="AB6635" s="30"/>
      <c r="AC6635" s="30"/>
      <c r="AD6635" s="31"/>
      <c r="AE6635" s="30"/>
      <c r="AF6635" s="30"/>
      <c r="AG6635" s="32"/>
      <c r="AH6635" s="30"/>
      <c r="AJ6635" s="30"/>
      <c r="AK6635" s="30"/>
      <c r="AL6635" s="30"/>
      <c r="AM6635" s="30"/>
      <c r="AN6635" s="30"/>
      <c r="AO6635" s="30"/>
      <c r="AP6635" s="30"/>
      <c r="AQ6635" s="30"/>
      <c r="AR6635" s="30"/>
      <c r="AS6635" s="30"/>
      <c r="AT6635" s="30"/>
      <c r="AU6635" s="121"/>
      <c r="AV6635" s="153"/>
      <c r="AW6635" s="153"/>
      <c r="AX6635" s="129"/>
    </row>
    <row r="6636" spans="1:50" x14ac:dyDescent="0.25">
      <c r="A6636" s="120"/>
      <c r="B6636" s="28"/>
      <c r="C6636" s="25"/>
      <c r="D6636" s="25"/>
      <c r="E6636" s="25"/>
      <c r="F6636" s="29"/>
      <c r="G6636" s="29"/>
      <c r="H6636" s="29"/>
      <c r="I6636" s="29"/>
      <c r="J6636" s="29"/>
      <c r="K6636" s="25"/>
      <c r="L6636" s="25"/>
      <c r="M6636" s="25"/>
      <c r="N6636" s="25"/>
      <c r="O6636" s="25"/>
      <c r="P6636" s="25"/>
      <c r="Q6636" s="28"/>
      <c r="R6636" s="29"/>
      <c r="S6636" s="27"/>
      <c r="T6636" s="27"/>
      <c r="U6636" s="28"/>
      <c r="V6636" s="26"/>
      <c r="W6636" s="26"/>
      <c r="X6636" s="26"/>
      <c r="Y6636" s="37"/>
      <c r="Z6636" s="37"/>
      <c r="AA6636" s="37"/>
      <c r="AB6636" s="30"/>
      <c r="AC6636" s="30"/>
      <c r="AD6636" s="31"/>
      <c r="AE6636" s="30"/>
      <c r="AF6636" s="30"/>
      <c r="AG6636" s="32"/>
      <c r="AH6636" s="30"/>
      <c r="AJ6636" s="30"/>
      <c r="AK6636" s="30"/>
      <c r="AL6636" s="30"/>
      <c r="AM6636" s="30"/>
      <c r="AN6636" s="30"/>
      <c r="AO6636" s="30"/>
      <c r="AP6636" s="30"/>
      <c r="AQ6636" s="30"/>
      <c r="AR6636" s="30"/>
      <c r="AS6636" s="30"/>
      <c r="AT6636" s="30"/>
      <c r="AU6636" s="121"/>
      <c r="AV6636" s="153"/>
      <c r="AW6636" s="153"/>
      <c r="AX6636" s="129"/>
    </row>
    <row r="6637" spans="1:50" x14ac:dyDescent="0.25">
      <c r="A6637" s="120"/>
      <c r="B6637" s="28"/>
      <c r="C6637" s="25"/>
      <c r="D6637" s="25"/>
      <c r="E6637" s="25"/>
      <c r="F6637" s="29"/>
      <c r="G6637" s="29"/>
      <c r="H6637" s="29"/>
      <c r="I6637" s="29"/>
      <c r="J6637" s="29"/>
      <c r="K6637" s="25"/>
      <c r="L6637" s="25"/>
      <c r="M6637" s="25"/>
      <c r="N6637" s="25"/>
      <c r="O6637" s="25"/>
      <c r="P6637" s="25"/>
      <c r="Q6637" s="28"/>
      <c r="R6637" s="29"/>
      <c r="S6637" s="27"/>
      <c r="T6637" s="27"/>
      <c r="U6637" s="28"/>
      <c r="V6637" s="26"/>
      <c r="W6637" s="26"/>
      <c r="X6637" s="26"/>
      <c r="Y6637" s="37"/>
      <c r="Z6637" s="37"/>
      <c r="AA6637" s="37"/>
      <c r="AB6637" s="30"/>
      <c r="AC6637" s="30"/>
      <c r="AD6637" s="31"/>
      <c r="AE6637" s="30"/>
      <c r="AF6637" s="30"/>
      <c r="AG6637" s="32"/>
      <c r="AH6637" s="30"/>
      <c r="AJ6637" s="30"/>
      <c r="AK6637" s="30"/>
      <c r="AL6637" s="30"/>
      <c r="AM6637" s="30"/>
      <c r="AN6637" s="30"/>
      <c r="AO6637" s="30"/>
      <c r="AP6637" s="30"/>
      <c r="AQ6637" s="30"/>
      <c r="AR6637" s="30"/>
      <c r="AS6637" s="30"/>
      <c r="AT6637" s="30"/>
      <c r="AU6637" s="121"/>
      <c r="AV6637" s="153"/>
      <c r="AW6637" s="153"/>
      <c r="AX6637" s="129"/>
    </row>
    <row r="6638" spans="1:50" x14ac:dyDescent="0.25">
      <c r="A6638" s="120"/>
      <c r="B6638" s="28"/>
      <c r="C6638" s="25"/>
      <c r="D6638" s="25"/>
      <c r="E6638" s="25"/>
      <c r="F6638" s="29"/>
      <c r="G6638" s="29"/>
      <c r="H6638" s="29"/>
      <c r="I6638" s="29"/>
      <c r="J6638" s="29"/>
      <c r="K6638" s="25"/>
      <c r="L6638" s="25"/>
      <c r="M6638" s="25"/>
      <c r="N6638" s="25"/>
      <c r="O6638" s="25"/>
      <c r="P6638" s="25"/>
      <c r="Q6638" s="28"/>
      <c r="R6638" s="29"/>
      <c r="S6638" s="27"/>
      <c r="T6638" s="27"/>
      <c r="U6638" s="28"/>
      <c r="V6638" s="26"/>
      <c r="W6638" s="26"/>
      <c r="X6638" s="26"/>
      <c r="Y6638" s="37"/>
      <c r="Z6638" s="37"/>
      <c r="AA6638" s="37"/>
      <c r="AB6638" s="30"/>
      <c r="AC6638" s="30"/>
      <c r="AD6638" s="31"/>
      <c r="AE6638" s="30"/>
      <c r="AF6638" s="30"/>
      <c r="AG6638" s="32"/>
      <c r="AH6638" s="30"/>
      <c r="AJ6638" s="30"/>
      <c r="AK6638" s="30"/>
      <c r="AL6638" s="30"/>
      <c r="AM6638" s="30"/>
      <c r="AN6638" s="30"/>
      <c r="AO6638" s="30"/>
      <c r="AP6638" s="30"/>
      <c r="AQ6638" s="30"/>
      <c r="AR6638" s="30"/>
      <c r="AS6638" s="30"/>
      <c r="AT6638" s="30"/>
      <c r="AU6638" s="121"/>
      <c r="AV6638" s="153"/>
      <c r="AW6638" s="153"/>
      <c r="AX6638" s="129"/>
    </row>
    <row r="6639" spans="1:50" x14ac:dyDescent="0.25">
      <c r="A6639" s="120"/>
      <c r="B6639" s="28"/>
      <c r="C6639" s="25"/>
      <c r="D6639" s="25"/>
      <c r="E6639" s="25"/>
      <c r="F6639" s="29"/>
      <c r="G6639" s="29"/>
      <c r="H6639" s="29"/>
      <c r="I6639" s="29"/>
      <c r="J6639" s="29"/>
      <c r="K6639" s="25"/>
      <c r="L6639" s="25"/>
      <c r="M6639" s="25"/>
      <c r="N6639" s="25"/>
      <c r="O6639" s="25"/>
      <c r="P6639" s="25"/>
      <c r="Q6639" s="28"/>
      <c r="R6639" s="29"/>
      <c r="S6639" s="27"/>
      <c r="T6639" s="27"/>
      <c r="U6639" s="28"/>
      <c r="V6639" s="26"/>
      <c r="W6639" s="26"/>
      <c r="X6639" s="26"/>
      <c r="Y6639" s="37"/>
      <c r="Z6639" s="37"/>
      <c r="AA6639" s="37"/>
      <c r="AB6639" s="30"/>
      <c r="AC6639" s="30"/>
      <c r="AD6639" s="31"/>
      <c r="AE6639" s="30"/>
      <c r="AF6639" s="30"/>
      <c r="AG6639" s="32"/>
      <c r="AH6639" s="30"/>
      <c r="AJ6639" s="30"/>
      <c r="AK6639" s="30"/>
      <c r="AL6639" s="30"/>
      <c r="AM6639" s="30"/>
      <c r="AN6639" s="30"/>
      <c r="AO6639" s="30"/>
      <c r="AP6639" s="30"/>
      <c r="AQ6639" s="30"/>
      <c r="AR6639" s="30"/>
      <c r="AS6639" s="30"/>
      <c r="AT6639" s="30"/>
      <c r="AU6639" s="121"/>
      <c r="AV6639" s="153"/>
      <c r="AW6639" s="153"/>
      <c r="AX6639" s="129"/>
    </row>
    <row r="6640" spans="1:50" x14ac:dyDescent="0.25">
      <c r="A6640" s="120"/>
      <c r="B6640" s="28"/>
      <c r="C6640" s="25"/>
      <c r="D6640" s="25"/>
      <c r="E6640" s="25"/>
      <c r="F6640" s="29"/>
      <c r="G6640" s="29"/>
      <c r="H6640" s="29"/>
      <c r="I6640" s="29"/>
      <c r="J6640" s="29"/>
      <c r="K6640" s="25"/>
      <c r="L6640" s="25"/>
      <c r="M6640" s="25"/>
      <c r="N6640" s="25"/>
      <c r="O6640" s="25"/>
      <c r="P6640" s="25"/>
      <c r="Q6640" s="28"/>
      <c r="R6640" s="29"/>
      <c r="S6640" s="27"/>
      <c r="T6640" s="27"/>
      <c r="U6640" s="28"/>
      <c r="V6640" s="26"/>
      <c r="W6640" s="26"/>
      <c r="X6640" s="26"/>
      <c r="Y6640" s="37"/>
      <c r="Z6640" s="37"/>
      <c r="AA6640" s="37"/>
      <c r="AB6640" s="30"/>
      <c r="AC6640" s="30"/>
      <c r="AD6640" s="31"/>
      <c r="AE6640" s="30"/>
      <c r="AF6640" s="30"/>
      <c r="AG6640" s="32"/>
      <c r="AH6640" s="30"/>
      <c r="AJ6640" s="30"/>
      <c r="AK6640" s="30"/>
      <c r="AL6640" s="30"/>
      <c r="AM6640" s="30"/>
      <c r="AN6640" s="30"/>
      <c r="AO6640" s="30"/>
      <c r="AP6640" s="30"/>
      <c r="AQ6640" s="30"/>
      <c r="AR6640" s="30"/>
      <c r="AS6640" s="30"/>
      <c r="AT6640" s="30"/>
      <c r="AU6640" s="121"/>
      <c r="AV6640" s="129"/>
      <c r="AW6640" s="129"/>
      <c r="AX6640" s="129"/>
    </row>
    <row r="6641" spans="1:50" x14ac:dyDescent="0.25">
      <c r="A6641" s="120"/>
      <c r="B6641" s="28"/>
      <c r="C6641" s="25"/>
      <c r="D6641" s="25"/>
      <c r="E6641" s="25"/>
      <c r="F6641" s="29"/>
      <c r="G6641" s="29"/>
      <c r="H6641" s="29"/>
      <c r="I6641" s="29"/>
      <c r="J6641" s="29"/>
      <c r="K6641" s="25"/>
      <c r="L6641" s="25"/>
      <c r="M6641" s="25"/>
      <c r="N6641" s="25"/>
      <c r="O6641" s="25"/>
      <c r="P6641" s="25"/>
      <c r="Q6641" s="28"/>
      <c r="R6641" s="29"/>
      <c r="S6641" s="27"/>
      <c r="T6641" s="27"/>
      <c r="U6641" s="28"/>
      <c r="V6641" s="26"/>
      <c r="W6641" s="26"/>
      <c r="X6641" s="26"/>
      <c r="Y6641" s="37"/>
      <c r="Z6641" s="37"/>
      <c r="AA6641" s="37"/>
      <c r="AB6641" s="30"/>
      <c r="AC6641" s="30"/>
      <c r="AD6641" s="31"/>
      <c r="AE6641" s="30"/>
      <c r="AF6641" s="30"/>
      <c r="AG6641" s="32"/>
      <c r="AH6641" s="30"/>
      <c r="AJ6641" s="30"/>
      <c r="AK6641" s="30"/>
      <c r="AL6641" s="30"/>
      <c r="AM6641" s="30"/>
      <c r="AN6641" s="30"/>
      <c r="AO6641" s="30"/>
      <c r="AP6641" s="30"/>
      <c r="AQ6641" s="30"/>
      <c r="AR6641" s="30"/>
      <c r="AS6641" s="30"/>
      <c r="AT6641" s="30"/>
      <c r="AU6641" s="121"/>
      <c r="AV6641" s="153"/>
      <c r="AW6641" s="153"/>
      <c r="AX6641" s="129"/>
    </row>
    <row r="6642" spans="1:50" x14ac:dyDescent="0.25">
      <c r="A6642" s="120"/>
      <c r="B6642" s="28"/>
      <c r="C6642" s="25"/>
      <c r="D6642" s="25"/>
      <c r="E6642" s="25"/>
      <c r="F6642" s="29"/>
      <c r="G6642" s="29"/>
      <c r="H6642" s="29"/>
      <c r="I6642" s="29"/>
      <c r="J6642" s="29"/>
      <c r="K6642" s="25"/>
      <c r="L6642" s="25"/>
      <c r="M6642" s="25"/>
      <c r="N6642" s="25"/>
      <c r="O6642" s="25"/>
      <c r="P6642" s="25"/>
      <c r="Q6642" s="28"/>
      <c r="R6642" s="29"/>
      <c r="S6642" s="27"/>
      <c r="T6642" s="27"/>
      <c r="U6642" s="28"/>
      <c r="V6642" s="26"/>
      <c r="W6642" s="26"/>
      <c r="X6642" s="26"/>
      <c r="Y6642" s="37"/>
      <c r="Z6642" s="37"/>
      <c r="AA6642" s="37"/>
      <c r="AB6642" s="30"/>
      <c r="AC6642" s="30"/>
      <c r="AD6642" s="31"/>
      <c r="AE6642" s="30"/>
      <c r="AF6642" s="30"/>
      <c r="AG6642" s="32"/>
      <c r="AH6642" s="30"/>
      <c r="AJ6642" s="30"/>
      <c r="AK6642" s="30"/>
      <c r="AL6642" s="30"/>
      <c r="AM6642" s="30"/>
      <c r="AN6642" s="30"/>
      <c r="AO6642" s="30"/>
      <c r="AP6642" s="30"/>
      <c r="AQ6642" s="30"/>
      <c r="AR6642" s="30"/>
      <c r="AS6642" s="30"/>
      <c r="AT6642" s="30"/>
      <c r="AU6642" s="121"/>
      <c r="AV6642" s="153"/>
      <c r="AW6642" s="153"/>
      <c r="AX6642" s="129"/>
    </row>
    <row r="6643" spans="1:50" x14ac:dyDescent="0.25">
      <c r="A6643" s="120"/>
      <c r="B6643" s="28"/>
      <c r="C6643" s="25"/>
      <c r="D6643" s="25"/>
      <c r="E6643" s="25"/>
      <c r="F6643" s="29"/>
      <c r="G6643" s="29"/>
      <c r="H6643" s="29"/>
      <c r="I6643" s="29"/>
      <c r="J6643" s="29"/>
      <c r="K6643" s="25"/>
      <c r="L6643" s="25"/>
      <c r="M6643" s="25"/>
      <c r="N6643" s="25"/>
      <c r="O6643" s="25"/>
      <c r="P6643" s="25"/>
      <c r="Q6643" s="28"/>
      <c r="R6643" s="29"/>
      <c r="S6643" s="27"/>
      <c r="T6643" s="27"/>
      <c r="U6643" s="28"/>
      <c r="V6643" s="26"/>
      <c r="W6643" s="26"/>
      <c r="X6643" s="26"/>
      <c r="Y6643" s="37"/>
      <c r="Z6643" s="37"/>
      <c r="AA6643" s="37"/>
      <c r="AB6643" s="30"/>
      <c r="AC6643" s="30"/>
      <c r="AD6643" s="31"/>
      <c r="AE6643" s="30"/>
      <c r="AF6643" s="30"/>
      <c r="AG6643" s="32"/>
      <c r="AH6643" s="30"/>
      <c r="AJ6643" s="30"/>
      <c r="AK6643" s="30"/>
      <c r="AL6643" s="30"/>
      <c r="AM6643" s="30"/>
      <c r="AN6643" s="30"/>
      <c r="AO6643" s="30"/>
      <c r="AP6643" s="30"/>
      <c r="AQ6643" s="30"/>
      <c r="AR6643" s="30"/>
      <c r="AS6643" s="30"/>
      <c r="AT6643" s="30"/>
      <c r="AU6643" s="121"/>
      <c r="AV6643" s="153"/>
      <c r="AW6643" s="153"/>
      <c r="AX6643" s="129"/>
    </row>
    <row r="6644" spans="1:50" x14ac:dyDescent="0.25">
      <c r="A6644" s="120"/>
      <c r="B6644" s="28"/>
      <c r="C6644" s="25"/>
      <c r="D6644" s="25"/>
      <c r="E6644" s="25"/>
      <c r="F6644" s="29"/>
      <c r="G6644" s="29"/>
      <c r="H6644" s="29"/>
      <c r="I6644" s="29"/>
      <c r="J6644" s="29"/>
      <c r="K6644" s="25"/>
      <c r="L6644" s="25"/>
      <c r="M6644" s="25"/>
      <c r="N6644" s="25"/>
      <c r="O6644" s="25"/>
      <c r="P6644" s="25"/>
      <c r="Q6644" s="28"/>
      <c r="R6644" s="29"/>
      <c r="S6644" s="27"/>
      <c r="T6644" s="27"/>
      <c r="U6644" s="28"/>
      <c r="V6644" s="26"/>
      <c r="W6644" s="26"/>
      <c r="X6644" s="26"/>
      <c r="Y6644" s="37"/>
      <c r="Z6644" s="37"/>
      <c r="AA6644" s="37"/>
      <c r="AB6644" s="30"/>
      <c r="AC6644" s="30"/>
      <c r="AD6644" s="31"/>
      <c r="AE6644" s="30"/>
      <c r="AF6644" s="30"/>
      <c r="AG6644" s="32"/>
      <c r="AH6644" s="30"/>
      <c r="AJ6644" s="30"/>
      <c r="AK6644" s="30"/>
      <c r="AL6644" s="30"/>
      <c r="AM6644" s="30"/>
      <c r="AN6644" s="30"/>
      <c r="AO6644" s="30"/>
      <c r="AP6644" s="30"/>
      <c r="AQ6644" s="30"/>
      <c r="AR6644" s="30"/>
      <c r="AS6644" s="30"/>
      <c r="AT6644" s="30"/>
      <c r="AU6644" s="121"/>
      <c r="AV6644" s="153"/>
      <c r="AW6644" s="153"/>
      <c r="AX6644" s="129"/>
    </row>
    <row r="6645" spans="1:50" x14ac:dyDescent="0.25">
      <c r="A6645" s="120"/>
      <c r="B6645" s="28"/>
      <c r="C6645" s="25"/>
      <c r="D6645" s="25"/>
      <c r="E6645" s="25"/>
      <c r="F6645" s="29"/>
      <c r="G6645" s="29"/>
      <c r="H6645" s="29"/>
      <c r="I6645" s="29"/>
      <c r="J6645" s="29"/>
      <c r="K6645" s="25"/>
      <c r="L6645" s="25"/>
      <c r="M6645" s="25"/>
      <c r="N6645" s="25"/>
      <c r="O6645" s="25"/>
      <c r="P6645" s="25"/>
      <c r="Q6645" s="28"/>
      <c r="R6645" s="29"/>
      <c r="S6645" s="27"/>
      <c r="T6645" s="27"/>
      <c r="U6645" s="28"/>
      <c r="V6645" s="26"/>
      <c r="W6645" s="26"/>
      <c r="X6645" s="26"/>
      <c r="Y6645" s="37"/>
      <c r="Z6645" s="37"/>
      <c r="AA6645" s="37"/>
      <c r="AB6645" s="30"/>
      <c r="AC6645" s="30"/>
      <c r="AD6645" s="31"/>
      <c r="AE6645" s="30"/>
      <c r="AF6645" s="30"/>
      <c r="AG6645" s="32"/>
      <c r="AH6645" s="30"/>
      <c r="AJ6645" s="30"/>
      <c r="AK6645" s="30"/>
      <c r="AL6645" s="30"/>
      <c r="AM6645" s="30"/>
      <c r="AN6645" s="30"/>
      <c r="AO6645" s="30"/>
      <c r="AP6645" s="30"/>
      <c r="AQ6645" s="30"/>
      <c r="AR6645" s="30"/>
      <c r="AS6645" s="30"/>
      <c r="AT6645" s="30"/>
      <c r="AU6645" s="121"/>
      <c r="AV6645" s="153"/>
      <c r="AW6645" s="153"/>
      <c r="AX6645" s="129"/>
    </row>
    <row r="6646" spans="1:50" x14ac:dyDescent="0.25">
      <c r="A6646" s="120"/>
      <c r="B6646" s="28"/>
      <c r="C6646" s="25"/>
      <c r="D6646" s="25"/>
      <c r="E6646" s="25"/>
      <c r="F6646" s="29"/>
      <c r="G6646" s="29"/>
      <c r="H6646" s="29"/>
      <c r="I6646" s="29"/>
      <c r="J6646" s="29"/>
      <c r="K6646" s="25"/>
      <c r="L6646" s="25"/>
      <c r="M6646" s="25"/>
      <c r="N6646" s="25"/>
      <c r="O6646" s="25"/>
      <c r="P6646" s="25"/>
      <c r="Q6646" s="28"/>
      <c r="R6646" s="29"/>
      <c r="S6646" s="27"/>
      <c r="T6646" s="27"/>
      <c r="U6646" s="28"/>
      <c r="V6646" s="26"/>
      <c r="W6646" s="26"/>
      <c r="X6646" s="26"/>
      <c r="Y6646" s="37"/>
      <c r="Z6646" s="37"/>
      <c r="AA6646" s="37"/>
      <c r="AB6646" s="30"/>
      <c r="AC6646" s="30"/>
      <c r="AD6646" s="31"/>
      <c r="AE6646" s="30"/>
      <c r="AF6646" s="30"/>
      <c r="AG6646" s="32"/>
      <c r="AH6646" s="30"/>
      <c r="AJ6646" s="30"/>
      <c r="AK6646" s="30"/>
      <c r="AL6646" s="30"/>
      <c r="AM6646" s="30"/>
      <c r="AN6646" s="30"/>
      <c r="AO6646" s="30"/>
      <c r="AP6646" s="30"/>
      <c r="AQ6646" s="30"/>
      <c r="AR6646" s="30"/>
      <c r="AS6646" s="30"/>
      <c r="AT6646" s="30"/>
      <c r="AU6646" s="121"/>
      <c r="AV6646" s="153"/>
      <c r="AW6646" s="153"/>
      <c r="AX6646" s="129"/>
    </row>
    <row r="6647" spans="1:50" x14ac:dyDescent="0.25">
      <c r="A6647" s="120"/>
      <c r="B6647" s="28"/>
      <c r="C6647" s="25"/>
      <c r="D6647" s="25"/>
      <c r="E6647" s="25"/>
      <c r="F6647" s="29"/>
      <c r="G6647" s="29"/>
      <c r="H6647" s="29"/>
      <c r="I6647" s="29"/>
      <c r="J6647" s="29"/>
      <c r="K6647" s="25"/>
      <c r="L6647" s="25"/>
      <c r="M6647" s="25"/>
      <c r="N6647" s="25"/>
      <c r="O6647" s="25"/>
      <c r="P6647" s="25"/>
      <c r="Q6647" s="28"/>
      <c r="R6647" s="29"/>
      <c r="S6647" s="27"/>
      <c r="T6647" s="27"/>
      <c r="U6647" s="28"/>
      <c r="V6647" s="26"/>
      <c r="W6647" s="26"/>
      <c r="X6647" s="26"/>
      <c r="Y6647" s="37"/>
      <c r="Z6647" s="37"/>
      <c r="AA6647" s="37"/>
      <c r="AB6647" s="30"/>
      <c r="AC6647" s="30"/>
      <c r="AD6647" s="31"/>
      <c r="AE6647" s="30"/>
      <c r="AF6647" s="30"/>
      <c r="AG6647" s="32"/>
      <c r="AH6647" s="30"/>
      <c r="AJ6647" s="30"/>
      <c r="AK6647" s="30"/>
      <c r="AL6647" s="30"/>
      <c r="AM6647" s="30"/>
      <c r="AN6647" s="30"/>
      <c r="AO6647" s="30"/>
      <c r="AP6647" s="30"/>
      <c r="AQ6647" s="30"/>
      <c r="AR6647" s="30"/>
      <c r="AS6647" s="30"/>
      <c r="AT6647" s="30"/>
      <c r="AU6647" s="121"/>
      <c r="AV6647" s="153"/>
      <c r="AW6647" s="153"/>
      <c r="AX6647" s="129"/>
    </row>
    <row r="6648" spans="1:50" x14ac:dyDescent="0.25">
      <c r="A6648" s="120"/>
      <c r="B6648" s="28"/>
      <c r="C6648" s="25"/>
      <c r="D6648" s="25"/>
      <c r="E6648" s="25"/>
      <c r="F6648" s="29"/>
      <c r="G6648" s="29"/>
      <c r="H6648" s="29"/>
      <c r="I6648" s="29"/>
      <c r="J6648" s="29"/>
      <c r="K6648" s="25"/>
      <c r="L6648" s="25"/>
      <c r="M6648" s="25"/>
      <c r="N6648" s="25"/>
      <c r="O6648" s="25"/>
      <c r="P6648" s="25"/>
      <c r="Q6648" s="28"/>
      <c r="R6648" s="29"/>
      <c r="S6648" s="27"/>
      <c r="T6648" s="27"/>
      <c r="U6648" s="28"/>
      <c r="V6648" s="26"/>
      <c r="W6648" s="26"/>
      <c r="X6648" s="26"/>
      <c r="Y6648" s="37"/>
      <c r="Z6648" s="37"/>
      <c r="AA6648" s="37"/>
      <c r="AB6648" s="30"/>
      <c r="AC6648" s="30"/>
      <c r="AD6648" s="31"/>
      <c r="AE6648" s="30"/>
      <c r="AF6648" s="30"/>
      <c r="AG6648" s="32"/>
      <c r="AH6648" s="30"/>
      <c r="AJ6648" s="30"/>
      <c r="AK6648" s="30"/>
      <c r="AL6648" s="30"/>
      <c r="AM6648" s="30"/>
      <c r="AN6648" s="30"/>
      <c r="AO6648" s="30"/>
      <c r="AP6648" s="30"/>
      <c r="AQ6648" s="30"/>
      <c r="AR6648" s="30"/>
      <c r="AS6648" s="30"/>
      <c r="AT6648" s="30"/>
      <c r="AU6648" s="121"/>
      <c r="AV6648" s="153"/>
      <c r="AW6648" s="153"/>
      <c r="AX6648" s="129"/>
    </row>
    <row r="6649" spans="1:50" x14ac:dyDescent="0.25">
      <c r="A6649" s="120"/>
      <c r="B6649" s="28"/>
      <c r="C6649" s="25"/>
      <c r="D6649" s="25"/>
      <c r="E6649" s="25"/>
      <c r="F6649" s="29"/>
      <c r="G6649" s="29"/>
      <c r="H6649" s="29"/>
      <c r="I6649" s="29"/>
      <c r="J6649" s="29"/>
      <c r="K6649" s="25"/>
      <c r="L6649" s="25"/>
      <c r="M6649" s="25"/>
      <c r="N6649" s="25"/>
      <c r="O6649" s="25"/>
      <c r="P6649" s="25"/>
      <c r="Q6649" s="28"/>
      <c r="R6649" s="29"/>
      <c r="S6649" s="27"/>
      <c r="T6649" s="27"/>
      <c r="U6649" s="28"/>
      <c r="V6649" s="26"/>
      <c r="W6649" s="26"/>
      <c r="X6649" s="26"/>
      <c r="Y6649" s="37"/>
      <c r="Z6649" s="37"/>
      <c r="AA6649" s="37"/>
      <c r="AB6649" s="30"/>
      <c r="AC6649" s="30"/>
      <c r="AD6649" s="31"/>
      <c r="AE6649" s="30"/>
      <c r="AF6649" s="30"/>
      <c r="AG6649" s="32"/>
      <c r="AH6649" s="30"/>
      <c r="AJ6649" s="30"/>
      <c r="AK6649" s="30"/>
      <c r="AL6649" s="30"/>
      <c r="AM6649" s="30"/>
      <c r="AN6649" s="30"/>
      <c r="AO6649" s="30"/>
      <c r="AP6649" s="30"/>
      <c r="AQ6649" s="30"/>
      <c r="AR6649" s="30"/>
      <c r="AS6649" s="30"/>
      <c r="AT6649" s="30"/>
      <c r="AU6649" s="121"/>
      <c r="AV6649" s="153"/>
      <c r="AW6649" s="153"/>
      <c r="AX6649" s="129"/>
    </row>
    <row r="6650" spans="1:50" x14ac:dyDescent="0.25">
      <c r="A6650" s="120"/>
      <c r="B6650" s="28"/>
      <c r="C6650" s="25"/>
      <c r="D6650" s="25"/>
      <c r="E6650" s="25"/>
      <c r="F6650" s="29"/>
      <c r="G6650" s="29"/>
      <c r="H6650" s="29"/>
      <c r="I6650" s="29"/>
      <c r="J6650" s="29"/>
      <c r="K6650" s="25"/>
      <c r="L6650" s="25"/>
      <c r="M6650" s="25"/>
      <c r="N6650" s="25"/>
      <c r="O6650" s="25"/>
      <c r="P6650" s="25"/>
      <c r="Q6650" s="28"/>
      <c r="R6650" s="29"/>
      <c r="S6650" s="27"/>
      <c r="T6650" s="27"/>
      <c r="U6650" s="28"/>
      <c r="V6650" s="26"/>
      <c r="W6650" s="26"/>
      <c r="X6650" s="26"/>
      <c r="Y6650" s="37"/>
      <c r="Z6650" s="37"/>
      <c r="AA6650" s="37"/>
      <c r="AB6650" s="30"/>
      <c r="AC6650" s="30"/>
      <c r="AD6650" s="31"/>
      <c r="AE6650" s="30"/>
      <c r="AF6650" s="30"/>
      <c r="AG6650" s="32"/>
      <c r="AH6650" s="30"/>
      <c r="AJ6650" s="30"/>
      <c r="AK6650" s="30"/>
      <c r="AL6650" s="30"/>
      <c r="AM6650" s="30"/>
      <c r="AN6650" s="30"/>
      <c r="AO6650" s="30"/>
      <c r="AP6650" s="30"/>
      <c r="AQ6650" s="30"/>
      <c r="AR6650" s="30"/>
      <c r="AS6650" s="30"/>
      <c r="AT6650" s="30"/>
      <c r="AU6650" s="121"/>
      <c r="AV6650" s="129"/>
      <c r="AW6650" s="129"/>
      <c r="AX6650" s="129"/>
    </row>
    <row r="6651" spans="1:50" x14ac:dyDescent="0.25">
      <c r="A6651" s="120"/>
      <c r="B6651" s="28"/>
      <c r="C6651" s="25"/>
      <c r="D6651" s="25"/>
      <c r="E6651" s="25"/>
      <c r="F6651" s="29"/>
      <c r="G6651" s="29"/>
      <c r="H6651" s="29"/>
      <c r="I6651" s="29"/>
      <c r="J6651" s="29"/>
      <c r="K6651" s="25"/>
      <c r="L6651" s="25"/>
      <c r="M6651" s="25"/>
      <c r="N6651" s="25"/>
      <c r="O6651" s="25"/>
      <c r="P6651" s="25"/>
      <c r="Q6651" s="28"/>
      <c r="R6651" s="29"/>
      <c r="S6651" s="27"/>
      <c r="T6651" s="27"/>
      <c r="U6651" s="28"/>
      <c r="V6651" s="26"/>
      <c r="W6651" s="26"/>
      <c r="X6651" s="26"/>
      <c r="Y6651" s="37"/>
      <c r="Z6651" s="37"/>
      <c r="AA6651" s="37"/>
      <c r="AB6651" s="30"/>
      <c r="AC6651" s="30"/>
      <c r="AD6651" s="31"/>
      <c r="AE6651" s="30"/>
      <c r="AF6651" s="30"/>
      <c r="AG6651" s="32"/>
      <c r="AH6651" s="30"/>
      <c r="AJ6651" s="30"/>
      <c r="AK6651" s="30"/>
      <c r="AL6651" s="30"/>
      <c r="AM6651" s="30"/>
      <c r="AN6651" s="30"/>
      <c r="AO6651" s="30"/>
      <c r="AP6651" s="30"/>
      <c r="AQ6651" s="30"/>
      <c r="AR6651" s="30"/>
      <c r="AS6651" s="30"/>
      <c r="AT6651" s="30"/>
      <c r="AU6651" s="121"/>
      <c r="AV6651" s="153"/>
      <c r="AW6651" s="153"/>
      <c r="AX6651" s="129"/>
    </row>
    <row r="6652" spans="1:50" x14ac:dyDescent="0.25">
      <c r="A6652" s="120"/>
      <c r="B6652" s="28"/>
      <c r="C6652" s="25"/>
      <c r="D6652" s="25"/>
      <c r="E6652" s="25"/>
      <c r="F6652" s="29"/>
      <c r="G6652" s="29"/>
      <c r="H6652" s="29"/>
      <c r="I6652" s="29"/>
      <c r="J6652" s="29"/>
      <c r="K6652" s="25"/>
      <c r="L6652" s="25"/>
      <c r="M6652" s="25"/>
      <c r="N6652" s="25"/>
      <c r="O6652" s="25"/>
      <c r="P6652" s="25"/>
      <c r="Q6652" s="28"/>
      <c r="R6652" s="29"/>
      <c r="S6652" s="27"/>
      <c r="T6652" s="27"/>
      <c r="U6652" s="28"/>
      <c r="V6652" s="26"/>
      <c r="W6652" s="26"/>
      <c r="X6652" s="26"/>
      <c r="Y6652" s="37"/>
      <c r="Z6652" s="37"/>
      <c r="AA6652" s="37"/>
      <c r="AB6652" s="30"/>
      <c r="AC6652" s="30"/>
      <c r="AD6652" s="31"/>
      <c r="AE6652" s="30"/>
      <c r="AF6652" s="30"/>
      <c r="AG6652" s="32"/>
      <c r="AH6652" s="30"/>
      <c r="AJ6652" s="30"/>
      <c r="AK6652" s="30"/>
      <c r="AL6652" s="30"/>
      <c r="AM6652" s="30"/>
      <c r="AN6652" s="30"/>
      <c r="AO6652" s="30"/>
      <c r="AP6652" s="30"/>
      <c r="AQ6652" s="30"/>
      <c r="AR6652" s="30"/>
      <c r="AS6652" s="30"/>
      <c r="AT6652" s="30"/>
      <c r="AU6652" s="121"/>
      <c r="AV6652" s="153"/>
      <c r="AW6652" s="153"/>
      <c r="AX6652" s="129"/>
    </row>
    <row r="6653" spans="1:50" x14ac:dyDescent="0.25">
      <c r="A6653" s="120"/>
      <c r="B6653" s="28"/>
      <c r="C6653" s="25"/>
      <c r="D6653" s="25"/>
      <c r="E6653" s="25"/>
      <c r="F6653" s="29"/>
      <c r="G6653" s="29"/>
      <c r="H6653" s="29"/>
      <c r="I6653" s="29"/>
      <c r="J6653" s="29"/>
      <c r="K6653" s="25"/>
      <c r="L6653" s="25"/>
      <c r="M6653" s="25"/>
      <c r="N6653" s="25"/>
      <c r="O6653" s="25"/>
      <c r="P6653" s="25"/>
      <c r="Q6653" s="28"/>
      <c r="R6653" s="29"/>
      <c r="S6653" s="27"/>
      <c r="T6653" s="27"/>
      <c r="U6653" s="28"/>
      <c r="V6653" s="26"/>
      <c r="W6653" s="26"/>
      <c r="X6653" s="26"/>
      <c r="Y6653" s="37"/>
      <c r="Z6653" s="37"/>
      <c r="AA6653" s="37"/>
      <c r="AB6653" s="30"/>
      <c r="AC6653" s="30"/>
      <c r="AD6653" s="31"/>
      <c r="AE6653" s="30"/>
      <c r="AF6653" s="30"/>
      <c r="AG6653" s="32"/>
      <c r="AH6653" s="30"/>
      <c r="AJ6653" s="30"/>
      <c r="AK6653" s="30"/>
      <c r="AL6653" s="30"/>
      <c r="AM6653" s="30"/>
      <c r="AN6653" s="30"/>
      <c r="AO6653" s="30"/>
      <c r="AP6653" s="30"/>
      <c r="AQ6653" s="30"/>
      <c r="AR6653" s="30"/>
      <c r="AS6653" s="30"/>
      <c r="AT6653" s="30"/>
      <c r="AU6653" s="121"/>
      <c r="AV6653" s="153"/>
      <c r="AW6653" s="153"/>
      <c r="AX6653" s="129"/>
    </row>
    <row r="6654" spans="1:50" x14ac:dyDescent="0.25">
      <c r="A6654" s="120"/>
      <c r="B6654" s="28"/>
      <c r="C6654" s="25"/>
      <c r="D6654" s="25"/>
      <c r="E6654" s="25"/>
      <c r="F6654" s="29"/>
      <c r="G6654" s="29"/>
      <c r="H6654" s="29"/>
      <c r="I6654" s="29"/>
      <c r="J6654" s="29"/>
      <c r="K6654" s="25"/>
      <c r="L6654" s="25"/>
      <c r="M6654" s="25"/>
      <c r="N6654" s="25"/>
      <c r="O6654" s="25"/>
      <c r="P6654" s="25"/>
      <c r="Q6654" s="28"/>
      <c r="R6654" s="29"/>
      <c r="S6654" s="27"/>
      <c r="T6654" s="27"/>
      <c r="U6654" s="28"/>
      <c r="V6654" s="26"/>
      <c r="W6654" s="26"/>
      <c r="X6654" s="26"/>
      <c r="Y6654" s="37"/>
      <c r="Z6654" s="37"/>
      <c r="AA6654" s="37"/>
      <c r="AB6654" s="30"/>
      <c r="AC6654" s="30"/>
      <c r="AD6654" s="31"/>
      <c r="AE6654" s="30"/>
      <c r="AF6654" s="30"/>
      <c r="AG6654" s="32"/>
      <c r="AH6654" s="30"/>
      <c r="AJ6654" s="30"/>
      <c r="AK6654" s="30"/>
      <c r="AL6654" s="30"/>
      <c r="AM6654" s="30"/>
      <c r="AN6654" s="30"/>
      <c r="AO6654" s="30"/>
      <c r="AP6654" s="30"/>
      <c r="AQ6654" s="30"/>
      <c r="AR6654" s="30"/>
      <c r="AS6654" s="30"/>
      <c r="AT6654" s="30"/>
      <c r="AU6654" s="121"/>
      <c r="AV6654" s="153"/>
      <c r="AW6654" s="153"/>
      <c r="AX6654" s="129"/>
    </row>
    <row r="6655" spans="1:50" x14ac:dyDescent="0.25">
      <c r="A6655" s="120"/>
      <c r="B6655" s="28"/>
      <c r="C6655" s="25"/>
      <c r="D6655" s="25"/>
      <c r="E6655" s="25"/>
      <c r="F6655" s="29"/>
      <c r="G6655" s="29"/>
      <c r="H6655" s="29"/>
      <c r="I6655" s="29"/>
      <c r="J6655" s="29"/>
      <c r="K6655" s="25"/>
      <c r="L6655" s="25"/>
      <c r="M6655" s="25"/>
      <c r="N6655" s="25"/>
      <c r="O6655" s="25"/>
      <c r="P6655" s="25"/>
      <c r="Q6655" s="28"/>
      <c r="R6655" s="29"/>
      <c r="S6655" s="27"/>
      <c r="T6655" s="27"/>
      <c r="U6655" s="28"/>
      <c r="V6655" s="26"/>
      <c r="W6655" s="26"/>
      <c r="X6655" s="26"/>
      <c r="Y6655" s="37"/>
      <c r="Z6655" s="37"/>
      <c r="AA6655" s="37"/>
      <c r="AB6655" s="30"/>
      <c r="AC6655" s="30"/>
      <c r="AD6655" s="31"/>
      <c r="AE6655" s="30"/>
      <c r="AF6655" s="30"/>
      <c r="AG6655" s="32"/>
      <c r="AH6655" s="30"/>
      <c r="AJ6655" s="30"/>
      <c r="AK6655" s="30"/>
      <c r="AL6655" s="30"/>
      <c r="AM6655" s="30"/>
      <c r="AN6655" s="30"/>
      <c r="AO6655" s="30"/>
      <c r="AP6655" s="30"/>
      <c r="AQ6655" s="30"/>
      <c r="AR6655" s="30"/>
      <c r="AS6655" s="30"/>
      <c r="AT6655" s="30"/>
      <c r="AU6655" s="121"/>
      <c r="AV6655" s="153"/>
      <c r="AW6655" s="153"/>
      <c r="AX6655" s="129"/>
    </row>
    <row r="6656" spans="1:50" x14ac:dyDescent="0.25">
      <c r="A6656" s="120"/>
      <c r="B6656" s="28"/>
      <c r="C6656" s="25"/>
      <c r="D6656" s="25"/>
      <c r="E6656" s="25"/>
      <c r="F6656" s="29"/>
      <c r="G6656" s="29"/>
      <c r="H6656" s="29"/>
      <c r="I6656" s="29"/>
      <c r="J6656" s="29"/>
      <c r="K6656" s="25"/>
      <c r="L6656" s="25"/>
      <c r="M6656" s="25"/>
      <c r="N6656" s="25"/>
      <c r="O6656" s="25"/>
      <c r="P6656" s="25"/>
      <c r="Q6656" s="28"/>
      <c r="R6656" s="29"/>
      <c r="S6656" s="27"/>
      <c r="T6656" s="27"/>
      <c r="U6656" s="28"/>
      <c r="V6656" s="26"/>
      <c r="W6656" s="26"/>
      <c r="X6656" s="26"/>
      <c r="Y6656" s="37"/>
      <c r="Z6656" s="37"/>
      <c r="AA6656" s="37"/>
      <c r="AB6656" s="30"/>
      <c r="AC6656" s="30"/>
      <c r="AD6656" s="31"/>
      <c r="AE6656" s="30"/>
      <c r="AF6656" s="30"/>
      <c r="AG6656" s="32"/>
      <c r="AH6656" s="30"/>
      <c r="AJ6656" s="30"/>
      <c r="AK6656" s="30"/>
      <c r="AL6656" s="30"/>
      <c r="AM6656" s="30"/>
      <c r="AN6656" s="30"/>
      <c r="AO6656" s="30"/>
      <c r="AP6656" s="30"/>
      <c r="AQ6656" s="30"/>
      <c r="AR6656" s="30"/>
      <c r="AS6656" s="30"/>
      <c r="AT6656" s="30"/>
      <c r="AU6656" s="121"/>
      <c r="AV6656" s="153"/>
      <c r="AW6656" s="153"/>
      <c r="AX6656" s="129"/>
    </row>
    <row r="6657" spans="1:50" x14ac:dyDescent="0.25">
      <c r="A6657" s="120"/>
      <c r="B6657" s="28"/>
      <c r="C6657" s="25"/>
      <c r="D6657" s="25"/>
      <c r="E6657" s="25"/>
      <c r="F6657" s="29"/>
      <c r="G6657" s="29"/>
      <c r="H6657" s="29"/>
      <c r="I6657" s="29"/>
      <c r="J6657" s="29"/>
      <c r="K6657" s="25"/>
      <c r="L6657" s="25"/>
      <c r="M6657" s="25"/>
      <c r="N6657" s="25"/>
      <c r="O6657" s="25"/>
      <c r="P6657" s="25"/>
      <c r="Q6657" s="28"/>
      <c r="R6657" s="29"/>
      <c r="S6657" s="27"/>
      <c r="T6657" s="27"/>
      <c r="U6657" s="28"/>
      <c r="V6657" s="26"/>
      <c r="W6657" s="26"/>
      <c r="X6657" s="26"/>
      <c r="Y6657" s="37"/>
      <c r="Z6657" s="37"/>
      <c r="AA6657" s="37"/>
      <c r="AB6657" s="30"/>
      <c r="AC6657" s="30"/>
      <c r="AD6657" s="31"/>
      <c r="AE6657" s="30"/>
      <c r="AF6657" s="30"/>
      <c r="AG6657" s="32"/>
      <c r="AH6657" s="30"/>
      <c r="AJ6657" s="30"/>
      <c r="AK6657" s="30"/>
      <c r="AL6657" s="30"/>
      <c r="AM6657" s="30"/>
      <c r="AN6657" s="30"/>
      <c r="AO6657" s="30"/>
      <c r="AP6657" s="30"/>
      <c r="AQ6657" s="30"/>
      <c r="AR6657" s="30"/>
      <c r="AS6657" s="30"/>
      <c r="AT6657" s="30"/>
      <c r="AU6657" s="121"/>
      <c r="AV6657" s="153"/>
      <c r="AW6657" s="153"/>
      <c r="AX6657" s="129"/>
    </row>
    <row r="6658" spans="1:50" x14ac:dyDescent="0.25">
      <c r="A6658" s="120"/>
      <c r="B6658" s="28"/>
      <c r="C6658" s="25"/>
      <c r="D6658" s="25"/>
      <c r="E6658" s="25"/>
      <c r="F6658" s="29"/>
      <c r="G6658" s="29"/>
      <c r="H6658" s="29"/>
      <c r="I6658" s="29"/>
      <c r="J6658" s="29"/>
      <c r="K6658" s="25"/>
      <c r="L6658" s="25"/>
      <c r="M6658" s="25"/>
      <c r="N6658" s="25"/>
      <c r="O6658" s="25"/>
      <c r="P6658" s="25"/>
      <c r="Q6658" s="28"/>
      <c r="R6658" s="29"/>
      <c r="S6658" s="27"/>
      <c r="T6658" s="27"/>
      <c r="U6658" s="28"/>
      <c r="V6658" s="26"/>
      <c r="W6658" s="26"/>
      <c r="X6658" s="26"/>
      <c r="Y6658" s="37"/>
      <c r="Z6658" s="37"/>
      <c r="AA6658" s="37"/>
      <c r="AB6658" s="30"/>
      <c r="AC6658" s="30"/>
      <c r="AD6658" s="31"/>
      <c r="AE6658" s="30"/>
      <c r="AF6658" s="30"/>
      <c r="AG6658" s="32"/>
      <c r="AH6658" s="30"/>
      <c r="AJ6658" s="30"/>
      <c r="AK6658" s="30"/>
      <c r="AL6658" s="30"/>
      <c r="AM6658" s="30"/>
      <c r="AN6658" s="30"/>
      <c r="AO6658" s="30"/>
      <c r="AP6658" s="30"/>
      <c r="AQ6658" s="30"/>
      <c r="AR6658" s="30"/>
      <c r="AS6658" s="30"/>
      <c r="AT6658" s="30"/>
      <c r="AU6658" s="121"/>
      <c r="AV6658" s="153"/>
      <c r="AW6658" s="153"/>
      <c r="AX6658" s="129"/>
    </row>
    <row r="6659" spans="1:50" x14ac:dyDescent="0.25">
      <c r="A6659" s="120"/>
      <c r="B6659" s="28"/>
      <c r="C6659" s="25"/>
      <c r="D6659" s="25"/>
      <c r="E6659" s="25"/>
      <c r="F6659" s="29"/>
      <c r="G6659" s="29"/>
      <c r="H6659" s="29"/>
      <c r="I6659" s="29"/>
      <c r="J6659" s="29"/>
      <c r="K6659" s="25"/>
      <c r="L6659" s="25"/>
      <c r="M6659" s="25"/>
      <c r="N6659" s="25"/>
      <c r="O6659" s="25"/>
      <c r="P6659" s="25"/>
      <c r="Q6659" s="28"/>
      <c r="R6659" s="29"/>
      <c r="S6659" s="27"/>
      <c r="T6659" s="27"/>
      <c r="U6659" s="28"/>
      <c r="V6659" s="26"/>
      <c r="W6659" s="26"/>
      <c r="X6659" s="26"/>
      <c r="Y6659" s="37"/>
      <c r="Z6659" s="37"/>
      <c r="AA6659" s="37"/>
      <c r="AB6659" s="30"/>
      <c r="AC6659" s="30"/>
      <c r="AD6659" s="31"/>
      <c r="AE6659" s="30"/>
      <c r="AF6659" s="30"/>
      <c r="AG6659" s="32"/>
      <c r="AH6659" s="30"/>
      <c r="AJ6659" s="30"/>
      <c r="AK6659" s="30"/>
      <c r="AL6659" s="30"/>
      <c r="AM6659" s="30"/>
      <c r="AN6659" s="30"/>
      <c r="AO6659" s="30"/>
      <c r="AP6659" s="30"/>
      <c r="AQ6659" s="30"/>
      <c r="AR6659" s="30"/>
      <c r="AS6659" s="30"/>
      <c r="AT6659" s="30"/>
      <c r="AU6659" s="121"/>
      <c r="AV6659" s="153"/>
      <c r="AW6659" s="153"/>
      <c r="AX6659" s="129"/>
    </row>
    <row r="6660" spans="1:50" x14ac:dyDescent="0.25">
      <c r="A6660" s="120"/>
      <c r="B6660" s="28"/>
      <c r="C6660" s="25"/>
      <c r="D6660" s="25"/>
      <c r="E6660" s="25"/>
      <c r="F6660" s="29"/>
      <c r="G6660" s="29"/>
      <c r="H6660" s="29"/>
      <c r="I6660" s="29"/>
      <c r="J6660" s="29"/>
      <c r="K6660" s="25"/>
      <c r="L6660" s="25"/>
      <c r="M6660" s="25"/>
      <c r="N6660" s="25"/>
      <c r="O6660" s="25"/>
      <c r="P6660" s="25"/>
      <c r="Q6660" s="28"/>
      <c r="R6660" s="29"/>
      <c r="S6660" s="27"/>
      <c r="T6660" s="27"/>
      <c r="U6660" s="28"/>
      <c r="V6660" s="26"/>
      <c r="W6660" s="26"/>
      <c r="X6660" s="26"/>
      <c r="Y6660" s="37"/>
      <c r="Z6660" s="37"/>
      <c r="AA6660" s="37"/>
      <c r="AB6660" s="30"/>
      <c r="AC6660" s="30"/>
      <c r="AD6660" s="31"/>
      <c r="AE6660" s="30"/>
      <c r="AF6660" s="30"/>
      <c r="AG6660" s="32"/>
      <c r="AH6660" s="30"/>
      <c r="AJ6660" s="30"/>
      <c r="AK6660" s="30"/>
      <c r="AL6660" s="30"/>
      <c r="AM6660" s="30"/>
      <c r="AN6660" s="30"/>
      <c r="AO6660" s="30"/>
      <c r="AP6660" s="30"/>
      <c r="AQ6660" s="30"/>
      <c r="AR6660" s="30"/>
      <c r="AS6660" s="30"/>
      <c r="AT6660" s="30"/>
      <c r="AU6660" s="121"/>
      <c r="AV6660" s="153"/>
      <c r="AW6660" s="153"/>
      <c r="AX6660" s="129"/>
    </row>
    <row r="6661" spans="1:50" x14ac:dyDescent="0.25">
      <c r="A6661" s="120"/>
      <c r="B6661" s="28"/>
      <c r="C6661" s="25"/>
      <c r="D6661" s="25"/>
      <c r="E6661" s="25"/>
      <c r="F6661" s="29"/>
      <c r="G6661" s="29"/>
      <c r="H6661" s="29"/>
      <c r="I6661" s="29"/>
      <c r="J6661" s="29"/>
      <c r="K6661" s="25"/>
      <c r="L6661" s="25"/>
      <c r="M6661" s="25"/>
      <c r="N6661" s="25"/>
      <c r="O6661" s="25"/>
      <c r="P6661" s="25"/>
      <c r="Q6661" s="28"/>
      <c r="R6661" s="29"/>
      <c r="S6661" s="27"/>
      <c r="T6661" s="27"/>
      <c r="U6661" s="28"/>
      <c r="V6661" s="26"/>
      <c r="W6661" s="26"/>
      <c r="X6661" s="26"/>
      <c r="Y6661" s="37"/>
      <c r="Z6661" s="37"/>
      <c r="AA6661" s="37"/>
      <c r="AB6661" s="30"/>
      <c r="AC6661" s="30"/>
      <c r="AD6661" s="31"/>
      <c r="AE6661" s="30"/>
      <c r="AF6661" s="30"/>
      <c r="AG6661" s="32"/>
      <c r="AH6661" s="30"/>
      <c r="AJ6661" s="30"/>
      <c r="AK6661" s="30"/>
      <c r="AL6661" s="30"/>
      <c r="AM6661" s="30"/>
      <c r="AN6661" s="30"/>
      <c r="AO6661" s="30"/>
      <c r="AP6661" s="30"/>
      <c r="AQ6661" s="30"/>
      <c r="AR6661" s="30"/>
      <c r="AS6661" s="30"/>
      <c r="AT6661" s="30"/>
      <c r="AU6661" s="121"/>
      <c r="AV6661" s="153"/>
      <c r="AW6661" s="153"/>
      <c r="AX6661" s="129"/>
    </row>
    <row r="6662" spans="1:50" x14ac:dyDescent="0.25">
      <c r="A6662" s="120"/>
      <c r="B6662" s="28"/>
      <c r="C6662" s="25"/>
      <c r="D6662" s="25"/>
      <c r="E6662" s="25"/>
      <c r="F6662" s="29"/>
      <c r="G6662" s="29"/>
      <c r="H6662" s="29"/>
      <c r="I6662" s="29"/>
      <c r="J6662" s="29"/>
      <c r="K6662" s="25"/>
      <c r="L6662" s="25"/>
      <c r="M6662" s="25"/>
      <c r="N6662" s="25"/>
      <c r="O6662" s="25"/>
      <c r="P6662" s="25"/>
      <c r="Q6662" s="28"/>
      <c r="R6662" s="29"/>
      <c r="S6662" s="27"/>
      <c r="T6662" s="27"/>
      <c r="U6662" s="28"/>
      <c r="V6662" s="26"/>
      <c r="W6662" s="26"/>
      <c r="X6662" s="26"/>
      <c r="Y6662" s="37"/>
      <c r="Z6662" s="37"/>
      <c r="AA6662" s="37"/>
      <c r="AB6662" s="30"/>
      <c r="AC6662" s="30"/>
      <c r="AD6662" s="31"/>
      <c r="AE6662" s="30"/>
      <c r="AF6662" s="30"/>
      <c r="AG6662" s="32"/>
      <c r="AH6662" s="30"/>
      <c r="AJ6662" s="30"/>
      <c r="AK6662" s="30"/>
      <c r="AL6662" s="30"/>
      <c r="AM6662" s="30"/>
      <c r="AN6662" s="30"/>
      <c r="AO6662" s="30"/>
      <c r="AP6662" s="30"/>
      <c r="AQ6662" s="30"/>
      <c r="AR6662" s="30"/>
      <c r="AS6662" s="30"/>
      <c r="AT6662" s="30"/>
      <c r="AU6662" s="121"/>
      <c r="AV6662" s="153"/>
      <c r="AW6662" s="153"/>
      <c r="AX6662" s="129"/>
    </row>
    <row r="6663" spans="1:50" x14ac:dyDescent="0.25">
      <c r="A6663" s="120"/>
      <c r="B6663" s="28"/>
      <c r="C6663" s="25"/>
      <c r="D6663" s="25"/>
      <c r="E6663" s="25"/>
      <c r="F6663" s="29"/>
      <c r="G6663" s="29"/>
      <c r="H6663" s="29"/>
      <c r="I6663" s="29"/>
      <c r="J6663" s="29"/>
      <c r="K6663" s="25"/>
      <c r="L6663" s="25"/>
      <c r="M6663" s="25"/>
      <c r="N6663" s="25"/>
      <c r="O6663" s="25"/>
      <c r="P6663" s="25"/>
      <c r="Q6663" s="28"/>
      <c r="R6663" s="29"/>
      <c r="S6663" s="27"/>
      <c r="T6663" s="27"/>
      <c r="U6663" s="28"/>
      <c r="V6663" s="26"/>
      <c r="W6663" s="26"/>
      <c r="X6663" s="26"/>
      <c r="Y6663" s="37"/>
      <c r="Z6663" s="37"/>
      <c r="AA6663" s="37"/>
      <c r="AB6663" s="30"/>
      <c r="AC6663" s="30"/>
      <c r="AD6663" s="31"/>
      <c r="AE6663" s="30"/>
      <c r="AF6663" s="30"/>
      <c r="AG6663" s="32"/>
      <c r="AH6663" s="30"/>
      <c r="AJ6663" s="30"/>
      <c r="AK6663" s="30"/>
      <c r="AL6663" s="30"/>
      <c r="AM6663" s="30"/>
      <c r="AN6663" s="30"/>
      <c r="AO6663" s="30"/>
      <c r="AP6663" s="30"/>
      <c r="AQ6663" s="30"/>
      <c r="AR6663" s="30"/>
      <c r="AS6663" s="30"/>
      <c r="AT6663" s="30"/>
      <c r="AU6663" s="121"/>
      <c r="AV6663" s="153"/>
      <c r="AW6663" s="153"/>
      <c r="AX6663" s="129"/>
    </row>
    <row r="6664" spans="1:50" x14ac:dyDescent="0.25">
      <c r="A6664" s="120"/>
      <c r="B6664" s="28"/>
      <c r="C6664" s="25"/>
      <c r="D6664" s="25"/>
      <c r="E6664" s="25"/>
      <c r="F6664" s="29"/>
      <c r="G6664" s="29"/>
      <c r="H6664" s="29"/>
      <c r="I6664" s="29"/>
      <c r="J6664" s="29"/>
      <c r="K6664" s="25"/>
      <c r="L6664" s="25"/>
      <c r="M6664" s="25"/>
      <c r="N6664" s="25"/>
      <c r="O6664" s="25"/>
      <c r="P6664" s="25"/>
      <c r="Q6664" s="28"/>
      <c r="R6664" s="29"/>
      <c r="S6664" s="27"/>
      <c r="T6664" s="27"/>
      <c r="U6664" s="28"/>
      <c r="V6664" s="26"/>
      <c r="W6664" s="26"/>
      <c r="X6664" s="26"/>
      <c r="Y6664" s="37"/>
      <c r="Z6664" s="37"/>
      <c r="AA6664" s="37"/>
      <c r="AB6664" s="30"/>
      <c r="AC6664" s="30"/>
      <c r="AD6664" s="31"/>
      <c r="AE6664" s="30"/>
      <c r="AF6664" s="30"/>
      <c r="AG6664" s="32"/>
      <c r="AH6664" s="30"/>
      <c r="AJ6664" s="30"/>
      <c r="AK6664" s="30"/>
      <c r="AL6664" s="30"/>
      <c r="AM6664" s="30"/>
      <c r="AN6664" s="30"/>
      <c r="AO6664" s="30"/>
      <c r="AP6664" s="30"/>
      <c r="AQ6664" s="30"/>
      <c r="AR6664" s="30"/>
      <c r="AS6664" s="30"/>
      <c r="AT6664" s="30"/>
      <c r="AU6664" s="121"/>
      <c r="AV6664" s="153"/>
      <c r="AW6664" s="153"/>
      <c r="AX6664" s="129"/>
    </row>
    <row r="6665" spans="1:50" x14ac:dyDescent="0.25">
      <c r="A6665" s="120"/>
      <c r="B6665" s="28"/>
      <c r="C6665" s="25"/>
      <c r="D6665" s="25"/>
      <c r="E6665" s="25"/>
      <c r="F6665" s="29"/>
      <c r="G6665" s="29"/>
      <c r="H6665" s="29"/>
      <c r="I6665" s="29"/>
      <c r="J6665" s="29"/>
      <c r="K6665" s="25"/>
      <c r="L6665" s="25"/>
      <c r="M6665" s="25"/>
      <c r="N6665" s="25"/>
      <c r="O6665" s="25"/>
      <c r="P6665" s="25"/>
      <c r="Q6665" s="28"/>
      <c r="R6665" s="29"/>
      <c r="S6665" s="27"/>
      <c r="T6665" s="27"/>
      <c r="U6665" s="28"/>
      <c r="V6665" s="26"/>
      <c r="W6665" s="26"/>
      <c r="X6665" s="26"/>
      <c r="Y6665" s="37"/>
      <c r="Z6665" s="37"/>
      <c r="AA6665" s="37"/>
      <c r="AB6665" s="30"/>
      <c r="AC6665" s="30"/>
      <c r="AD6665" s="31"/>
      <c r="AE6665" s="30"/>
      <c r="AF6665" s="30"/>
      <c r="AG6665" s="32"/>
      <c r="AH6665" s="30"/>
      <c r="AJ6665" s="30"/>
      <c r="AK6665" s="30"/>
      <c r="AL6665" s="30"/>
      <c r="AM6665" s="30"/>
      <c r="AN6665" s="30"/>
      <c r="AO6665" s="30"/>
      <c r="AP6665" s="30"/>
      <c r="AQ6665" s="30"/>
      <c r="AR6665" s="30"/>
      <c r="AS6665" s="30"/>
      <c r="AT6665" s="30"/>
      <c r="AU6665" s="121"/>
      <c r="AV6665" s="129"/>
      <c r="AW6665" s="129"/>
      <c r="AX6665" s="129"/>
    </row>
  </sheetData>
  <mergeCells count="1">
    <mergeCell ref="AJ1:AU1"/>
  </mergeCells>
  <phoneticPr fontId="24" type="noConversion"/>
  <pageMargins left="0.7" right="0.7" top="0.75" bottom="0.75" header="0.3" footer="0.3"/>
  <pageSetup scale="41"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9e5d540-f8de-48f3-900d-a762ebeeaa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E5791CE61CDE54FAF6DF550A0CB637F" ma:contentTypeVersion="15" ma:contentTypeDescription="Crear nuevo documento." ma:contentTypeScope="" ma:versionID="10eb6c58d8d4c1802fbe4bab07096fb4">
  <xsd:schema xmlns:xsd="http://www.w3.org/2001/XMLSchema" xmlns:xs="http://www.w3.org/2001/XMLSchema" xmlns:p="http://schemas.microsoft.com/office/2006/metadata/properties" xmlns:ns3="29e5d540-f8de-48f3-900d-a762ebeeaa16" xmlns:ns4="1ef42d4d-cf16-4386-a36e-ed11e9f566f5" targetNamespace="http://schemas.microsoft.com/office/2006/metadata/properties" ma:root="true" ma:fieldsID="9fae76e1dca5e19cfaf9b81b30b1dd2a" ns3:_="" ns4:_="">
    <xsd:import namespace="29e5d540-f8de-48f3-900d-a762ebeeaa16"/>
    <xsd:import namespace="1ef42d4d-cf16-4386-a36e-ed11e9f566f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e5d540-f8de-48f3-900d-a762ebeeaa1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descrip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f42d4d-cf16-4386-a36e-ed11e9f566f5"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SharingHintHash" ma:index="2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C8B848-9C11-4AE6-A632-2E9A2116FA5A}">
  <ds:schemaRefs>
    <ds:schemaRef ds:uri="http://schemas.microsoft.com/sharepoint/v3/contenttype/forms"/>
  </ds:schemaRefs>
</ds:datastoreItem>
</file>

<file path=customXml/itemProps2.xml><?xml version="1.0" encoding="utf-8"?>
<ds:datastoreItem xmlns:ds="http://schemas.openxmlformats.org/officeDocument/2006/customXml" ds:itemID="{241A5157-ED1C-4F2E-A817-81F5548C9CC6}">
  <ds:schemaRefs>
    <ds:schemaRef ds:uri="http://schemas.microsoft.com/office/2006/metadata/properties"/>
    <ds:schemaRef ds:uri="1ef42d4d-cf16-4386-a36e-ed11e9f566f5"/>
    <ds:schemaRef ds:uri="http://schemas.microsoft.com/office/infopath/2007/PartnerControls"/>
    <ds:schemaRef ds:uri="29e5d540-f8de-48f3-900d-a762ebeeaa16"/>
    <ds:schemaRef ds:uri="http://www.w3.org/XML/1998/namespace"/>
    <ds:schemaRef ds:uri="http://schemas.microsoft.com/office/2006/documentManagement/types"/>
    <ds:schemaRef ds:uri="http://purl.org/dc/terms/"/>
    <ds:schemaRef ds:uri="http://purl.org/dc/dcmitype/"/>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705D3BFE-FCC4-453E-AC5F-F0235B484E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e5d540-f8de-48f3-900d-a762ebeeaa16"/>
    <ds:schemaRef ds:uri="1ef42d4d-cf16-4386-a36e-ed11e9f56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INICIO</vt:lpstr>
      <vt:lpstr>PIM</vt:lpstr>
      <vt:lpstr>DETALLE_PIM</vt:lpstr>
      <vt:lpstr>CCP</vt:lpstr>
      <vt:lpstr>DETALLE_CCP</vt:lpstr>
      <vt:lpstr>CCP!Área_de_impresión</vt:lpstr>
      <vt:lpstr>DETALLE_CCP!Área_de_impresión</vt:lpstr>
      <vt:lpstr>DETALLE_PIM!Área_de_impresión</vt:lpstr>
      <vt:lpstr>PIM!Área_de_impresión</vt:lpstr>
      <vt:lpstr>CCP!Títulos_a_imprimir</vt:lpstr>
    </vt:vector>
  </TitlesOfParts>
  <Manager/>
  <Company>Programa Trabaja Perú</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jaltamirano</dc:creator>
  <cp:keywords/>
  <dc:description/>
  <cp:lastModifiedBy>John Altamirano Martinez</cp:lastModifiedBy>
  <cp:revision/>
  <dcterms:created xsi:type="dcterms:W3CDTF">2022-02-03T16:00:38Z</dcterms:created>
  <dcterms:modified xsi:type="dcterms:W3CDTF">2026-08-03T14:32:50Z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0x010100AE5791CE61CDE54FAF6DF550A0CB637F</vt:lpwstr>
  </property>
</Properties>
</file>